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0dbb1c190cf43f9" /></Relationships>
</file>

<file path=xl/workbook.xml><?xml version="1.0" encoding="utf-8"?>
<x:workbook xmlns:x="http://schemas.openxmlformats.org/spreadsheetml/2006/main">
  <x:sheets>
    <x:sheet xmlns:r="http://schemas.openxmlformats.org/officeDocument/2006/relationships" name="Results" sheetId="1" r:id="R05caef223f624441"/>
    <x:sheet xmlns:r="http://schemas.openxmlformats.org/officeDocument/2006/relationships" name="Batches" sheetId="2" r:id="Rbc1a84b668cd4bc4"/>
    <x:sheet xmlns:r="http://schemas.openxmlformats.org/officeDocument/2006/relationships" name="V2" sheetId="3" r:id="R7837d4baa3704f69"/>
    <x:sheet xmlns:r="http://schemas.openxmlformats.org/officeDocument/2006/relationships" name="NoSemantic" sheetId="4" r:id="Rf2a4463bed2f405a"/>
    <x:sheet xmlns:r="http://schemas.openxmlformats.org/officeDocument/2006/relationships" name="SingleShot" sheetId="5" r:id="Rd2dac7fc5af847e3"/>
    <x:sheet xmlns:r="http://schemas.openxmlformats.org/officeDocument/2006/relationships" name="CaseReview" sheetId="6" r:id="R367c5c2fc72d40f8"/>
    <x:sheet xmlns:r="http://schemas.openxmlformats.org/officeDocument/2006/relationships" name="RequirementScores" sheetId="7" r:id="R7c3e11c9faad42db"/>
    <x:sheet xmlns:r="http://schemas.openxmlformats.org/officeDocument/2006/relationships" name="RawResults" sheetId="8" r:id="Rb307b9a66bd64f14"/>
    <x:sheet xmlns:r="http://schemas.openxmlformats.org/officeDocument/2006/relationships" name="Rubric" sheetId="9" r:id="R33567354bcc2447d"/>
    <x:sheet xmlns:r="http://schemas.openxmlformats.org/officeDocument/2006/relationships" name="Guide" sheetId="10" r:id="R79bdd4ce2e404961"/>
    <x:sheet xmlns:r="http://schemas.openxmlformats.org/officeDocument/2006/relationships" name="MethodV2" sheetId="11" r:id="R3cf7ea04f584419a"/>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
    <x:numFmt numFmtId="201" formatCode="0.0%"/>
    <x:numFmt numFmtId="202" formatCode="yyyy-mm-dd"/>
  </x:numFmts>
  <x:fonts count="8">
    <x:font>
      <x:sz val="11"/>
      <x:name val="Carlito"/>
    </x:font>
    <x:font>
      <x:sz val="10"/>
      <x:color rgb="FF243746"/>
      <x:name val="Arial"/>
    </x:font>
    <x:font>
      <x:b/>
      <x:sz val="15"/>
      <x:color rgb="FF233B55"/>
      <x:name val="Arial"/>
    </x:font>
    <x:font>
      <x:b/>
      <x:sz val="10"/>
      <x:color rgb="FFFFFFFF"/>
      <x:name val="Arial"/>
    </x:font>
    <x:font>
      <x:b/>
      <x:sz val="10"/>
      <x:color rgb="FF243746"/>
      <x:name val="Arial"/>
    </x:font>
    <x:font>
      <x:sz val="10"/>
      <x:color rgb="FF24384A"/>
      <x:name val="Arial"/>
    </x:font>
    <x:font>
      <x:b/>
      <x:sz val="15"/>
      <x:color rgb="FF24415D"/>
      <x:name val="Arial"/>
    </x:font>
    <x:font>
      <x:i/>
      <x:sz val="10"/>
      <x:color rgb="FF24384A"/>
      <x:name val="Arial"/>
    </x:font>
  </x:fonts>
  <x:fills count="13">
    <x:fill>
      <x:patternFill patternType="none"/>
    </x:fill>
    <x:fill>
      <x:patternFill patternType="gray125"/>
    </x:fill>
    <x:fill>
      <x:patternFill patternType="solid">
        <x:fgColor rgb="FF233B55"/>
      </x:patternFill>
    </x:fill>
    <x:fill>
      <x:patternFill patternType="solid">
        <x:fgColor rgb="FFEDF2F7"/>
      </x:patternFill>
    </x:fill>
    <x:fill>
      <x:patternFill patternType="solid">
        <x:fgColor rgb="FFFFF2CC"/>
      </x:patternFill>
    </x:fill>
    <x:fill>
      <x:patternFill patternType="solid">
        <x:fgColor rgb="FFE3ECF5"/>
      </x:patternFill>
    </x:fill>
    <x:fill>
      <x:patternFill patternType="solid">
        <x:fgColor rgb="FF24415D"/>
      </x:patternFill>
    </x:fill>
    <x:fill>
      <x:patternFill patternType="solid">
        <x:fgColor rgb="FFEEF7FB"/>
      </x:patternFill>
    </x:fill>
    <x:fill>
      <x:patternFill patternType="solid">
        <x:fgColor rgb="FFFFF2CC"/>
      </x:patternFill>
    </x:fill>
    <x:fill>
      <x:patternFill patternType="solid">
        <x:fgColor rgb="FFE2F0D9"/>
      </x:patternFill>
    </x:fill>
    <x:fill>
      <x:patternFill patternType="solid">
        <x:fgColor rgb="FF0F6B78"/>
      </x:patternFill>
    </x:fill>
    <x:fill>
      <x:patternFill patternType="solid">
        <x:fgColor rgb="FFDCEEF7"/>
      </x:patternFill>
    </x:fill>
    <x:fill>
      <x:patternFill patternType="solid">
        <x:fgColor rgb="FFFFFFFF"/>
      </x:patternFill>
    </x:fill>
  </x:fills>
  <x:borders count="23">
    <x:border/>
    <x:border>
      <x:bottom style="thin">
        <x:color rgb="FF9BAABA"/>
      </x:bottom>
    </x:border>
    <x:border>
      <x:left style="thin">
        <x:color rgb="FFFFFFFF"/>
      </x:left>
      <x:right style="thin">
        <x:color rgb="FFFFFFFF"/>
      </x:right>
      <x:top style="thin">
        <x:color rgb="FFFFFFFF"/>
      </x:top>
      <x:bottom style="thin">
        <x:color rgb="FFFFFFFF"/>
      </x:bottom>
    </x:border>
    <x:border>
      <x:left style="thin">
        <x:color rgb="FFB8C8D6"/>
      </x:left>
      <x:top style="thin">
        <x:color rgb="FFB8C8D6"/>
      </x:top>
    </x:border>
    <x:border>
      <x:top style="thin">
        <x:color rgb="FFB8C8D6"/>
      </x:top>
    </x:border>
    <x:border>
      <x:right style="thin">
        <x:color rgb="FFB8C8D6"/>
      </x:right>
      <x:top style="thin">
        <x:color rgb="FFB8C8D6"/>
      </x:top>
    </x:border>
    <x:border>
      <x:left style="thin">
        <x:color rgb="FFB8C8D6"/>
      </x:left>
      <x:right style="thin">
        <x:color rgb="FFFFFFFF"/>
      </x:right>
      <x:top style="thin">
        <x:color rgb="FFFFFFFF"/>
      </x:top>
      <x:bottom style="thin">
        <x:color rgb="FFFFFFFF"/>
      </x:bottom>
    </x:border>
    <x:border>
      <x:left style="thin">
        <x:color rgb="FFFFFFFF"/>
      </x:left>
      <x:right style="thin">
        <x:color rgb="FFB8C8D6"/>
      </x:right>
      <x:top style="thin">
        <x:color rgb="FFFFFFFF"/>
      </x:top>
      <x:bottom style="thin">
        <x:color rgb="FFFFFFFF"/>
      </x:bottom>
    </x:border>
    <x:border>
      <x:left style="thin">
        <x:color rgb="FFB8C8D6"/>
      </x:left>
    </x:border>
    <x:border>
      <x:right style="thin">
        <x:color rgb="FFB8C8D6"/>
      </x:right>
    </x:border>
    <x:border>
      <x:left style="thin">
        <x:color rgb="FFB8C8D6"/>
      </x:left>
      <x:bottom style="thin">
        <x:color rgb="FFB8C8D6"/>
      </x:bottom>
    </x:border>
    <x:border>
      <x:bottom style="thin">
        <x:color rgb="FFB8C8D6"/>
      </x:bottom>
    </x:border>
    <x:border>
      <x:right style="thin">
        <x:color rgb="FFB8C8D6"/>
      </x:right>
      <x:bottom style="thin">
        <x:color rgb="FFB8C8D6"/>
      </x:bottom>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
      <x:left style="thin">
        <x:color rgb="FFB8C8D6"/>
      </x:left>
      <x:right style="thin">
        <x:color rgb="FFB8C8D6"/>
      </x:right>
      <x:top style="thin">
        <x:color rgb="FFB8C8D6"/>
      </x:top>
      <x:bottom style="thin">
        <x:color rgb="FFB8C8D6"/>
      </x:bottom>
    </x:border>
  </x:borders>
  <x:cellStyleXfs count="1">
    <x:xf numFmtId="0" fontId="0" fillId="0" borderId="0"/>
  </x:cellStyleXfs>
  <x:cellXfs count="106">
    <x:xf numFmtId="0" fontId="0" fillId="0" borderId="0" xfId="0"/>
    <x:xf numFmtId="0" fontId="1" fillId="0" borderId="0" xfId="0" applyNumberFormat="1" applyFont="1" applyFill="1" applyBorder="1"/>
    <x:xf numFmtId="0" fontId="2" fillId="0" borderId="0"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center"/>
    </x:xf>
    <x:xf numFmtId="0" fontId="1" fillId="3" borderId="0" xfId="0" applyNumberFormat="1" applyFont="1" applyFill="1" applyBorder="1" applyAlignment="1">
      <x:alignment vertical="center"/>
    </x:xf>
    <x:xf numFmtId="0" fontId="1" fillId="3"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1" fillId="4" borderId="0" xfId="0" applyNumberFormat="1" applyFont="1" applyFill="1" applyBorder="1" applyAlignment="1">
      <x:alignment vertical="center"/>
    </x:xf>
    <x:xf numFmtId="0" fontId="1" fillId="4" borderId="0" xfId="0" applyNumberFormat="1" applyFont="1" applyFill="1" applyBorder="1" applyAlignment="1">
      <x:alignment vertical="center" wrapText="1"/>
    </x:xf>
    <x:xf numFmtId="200" fontId="1"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200" fontId="1" fillId="0" borderId="0" xfId="0" applyNumberFormat="1" applyFont="1" applyFill="1" applyBorder="1"/>
    <x:xf numFmtId="0" fontId="1" fillId="5" borderId="0" xfId="0" applyNumberFormat="1" applyFont="1" applyFill="1" applyBorder="1"/>
    <x:xf numFmtId="200" fontId="1" fillId="5" borderId="0" xfId="0" applyNumberFormat="1" applyFont="1" applyFill="1" applyBorder="1"/>
    <x:xf numFmtId="0" fontId="4" fillId="5" borderId="0" xfId="0" applyNumberFormat="1" applyFont="1" applyFill="1" applyBorder="1"/>
    <x:xf numFmtId="200" fontId="4" fillId="5" borderId="0" xfId="0" applyNumberFormat="1" applyFont="1" applyFill="1" applyBorder="1"/>
    <x:xf numFmtId="0" fontId="4" fillId="0" borderId="0" xfId="0" applyNumberFormat="1" applyFont="1" applyFill="1" applyBorder="1"/>
    <x:xf numFmtId="0" fontId="1" fillId="0" borderId="0" xfId="0" applyNumberFormat="1" applyFont="1" applyFill="1" applyBorder="1" applyAlignment="1">
      <x:alignment wrapText="1"/>
    </x:xf>
    <x:xf numFmtId="0" fontId="0" fillId="6" borderId="0" xfId="0" applyNumberFormat="1" applyFont="1" applyFill="1" applyBorder="1"/>
    <x:xf numFmtId="0" fontId="3" fillId="6" borderId="0" xfId="0" applyNumberFormat="1" applyFont="1" applyFill="1" applyBorder="1"/>
    <x:xf numFmtId="0" fontId="3" fillId="6" borderId="2" xfId="0" applyNumberFormat="1" applyFont="1" applyFill="1" applyBorder="1"/>
    <x:xf numFmtId="0" fontId="3" fillId="6" borderId="2" xfId="0" applyNumberFormat="1" applyFont="1" applyFill="1" applyBorder="1" applyAlignment="1">
      <x:alignment wrapText="1"/>
    </x:xf>
    <x:xf numFmtId="0" fontId="3" fillId="6" borderId="2" xfId="0" applyNumberFormat="1" applyFont="1" applyFill="1" applyBorder="1" applyAlignment="1">
      <x:alignment horizontal="center" wrapText="1"/>
    </x:xf>
    <x:xf numFmtId="0" fontId="3" fillId="6" borderId="2" xfId="0" applyNumberFormat="1" applyFont="1" applyFill="1" applyBorder="1" applyAlignment="1">
      <x:alignment horizontal="center" vertical="center" wrapText="1"/>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wrapText="1"/>
    </x:xf>
    <x:xf numFmtId="0" fontId="5" fillId="7" borderId="0" xfId="0" applyNumberFormat="1" applyFont="1" applyFill="1" applyBorder="1" applyAlignment="1">
      <x:alignment vertical="top" wrapText="1"/>
    </x:xf>
    <x:xf numFmtId="0" fontId="0"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horizontal="center"/>
    </x:xf>
    <x:xf numFmtId="0" fontId="5" fillId="8" borderId="0" xfId="0" applyNumberFormat="1" applyFont="1" applyFill="1" applyBorder="1" applyAlignment="1">
      <x:alignment horizontal="center" vertical="center"/>
    </x:xf>
    <x:xf numFmtId="0" fontId="0" fillId="9" borderId="0" xfId="0" applyNumberFormat="1" applyFont="1" applyFill="1" applyBorder="1"/>
    <x:xf numFmtId="0" fontId="5" fillId="9" borderId="0" xfId="0" applyNumberFormat="1" applyFont="1" applyFill="1" applyBorder="1"/>
    <x:xf numFmtId="201" fontId="5" fillId="9" borderId="0" xfId="0" applyNumberFormat="1" applyFont="1" applyFill="1" applyBorder="1"/>
    <x:xf numFmtId="201" fontId="5" fillId="9" borderId="0" xfId="0" applyNumberFormat="1" applyFont="1" applyFill="1" applyBorder="1" applyAlignment="1">
      <x:alignment horizontal="center"/>
    </x:xf>
    <x:xf numFmtId="201" fontId="5" fillId="9" borderId="0" xfId="0" applyNumberFormat="1" applyFont="1" applyFill="1" applyBorder="1" applyAlignment="1">
      <x:alignment horizontal="center" vertical="center"/>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horizontal="center"/>
    </x:xf>
    <x:xf numFmtId="0" fontId="3" fillId="10" borderId="0" xfId="0" applyNumberFormat="1" applyFont="1" applyFill="1" applyBorder="1" applyAlignment="1">
      <x:alignment horizontal="center" vertical="center"/>
    </x:xf>
    <x:xf numFmtId="0" fontId="3" fillId="10" borderId="3" xfId="0" applyNumberFormat="1" applyFont="1" applyFill="1" applyBorder="1" applyAlignment="1">
      <x:alignment horizontal="center" vertical="center"/>
    </x:xf>
    <x:xf numFmtId="0" fontId="3" fillId="10" borderId="4" xfId="0" applyNumberFormat="1" applyFont="1" applyFill="1" applyBorder="1" applyAlignment="1">
      <x:alignment horizontal="center" vertical="center"/>
    </x:xf>
    <x:xf numFmtId="0" fontId="3" fillId="10" borderId="5" xfId="0" applyNumberFormat="1" applyFont="1" applyFill="1" applyBorder="1" applyAlignment="1">
      <x:alignment horizontal="center" vertical="center"/>
    </x:xf>
    <x:xf numFmtId="0" fontId="3" fillId="6" borderId="6" xfId="0" applyNumberFormat="1" applyFont="1" applyFill="1" applyBorder="1" applyAlignment="1">
      <x:alignment horizontal="center" vertical="center" wrapText="1"/>
    </x:xf>
    <x:xf numFmtId="0" fontId="3" fillId="6" borderId="7" xfId="0" applyNumberFormat="1" applyFont="1" applyFill="1" applyBorder="1" applyAlignment="1">
      <x:alignment horizontal="center" vertical="center" wrapText="1"/>
    </x:xf>
    <x:xf numFmtId="0" fontId="5" fillId="7" borderId="8" xfId="0" applyNumberFormat="1" applyFont="1" applyFill="1" applyBorder="1" applyAlignment="1">
      <x:alignment vertical="top" wrapText="1"/>
    </x:xf>
    <x:xf numFmtId="0" fontId="5" fillId="7" xfId="0" applyNumberFormat="1" applyFont="1" applyFill="1" applyBorder="0" applyAlignment="1">
      <x:alignment vertical="top" wrapText="1"/>
    </x:xf>
    <x:xf numFmtId="0" fontId="5" fillId="8" xfId="0" applyNumberFormat="1" applyFont="1" applyFill="1" applyBorder="0" applyAlignment="1">
      <x:alignment horizontal="center" vertical="center"/>
    </x:xf>
    <x:xf numFmtId="201" fontId="5" fillId="9" borderId="9" xfId="0" applyNumberFormat="1" applyFont="1" applyFill="1" applyBorder="1" applyAlignment="1">
      <x:alignment horizontal="center" vertical="center"/>
    </x:xf>
    <x:xf numFmtId="0" fontId="5" fillId="7" borderId="10" xfId="0" applyNumberFormat="1" applyFont="1" applyFill="1" applyBorder="1" applyAlignment="1">
      <x:alignment vertical="top" wrapText="1"/>
    </x:xf>
    <x:xf numFmtId="0" fontId="5" fillId="7" borderId="11" xfId="0" applyNumberFormat="1" applyFont="1" applyFill="1" applyBorder="1" applyAlignment="1">
      <x:alignment vertical="top" wrapText="1"/>
    </x:xf>
    <x:xf numFmtId="0" fontId="5" fillId="8" borderId="11" xfId="0" applyNumberFormat="1" applyFont="1" applyFill="1" applyBorder="1" applyAlignment="1">
      <x:alignment horizontal="center" vertical="center"/>
    </x:xf>
    <x:xf numFmtId="201" fontId="5" fillId="9" borderId="12" xfId="0" applyNumberFormat="1" applyFont="1" applyFill="1" applyBorder="1" applyAlignment="1">
      <x:alignment horizontal="center" vertical="center"/>
    </x:xf>
    <x:xf numFmtId="0" fontId="3" fillId="6" borderId="0" xfId="0" applyNumberFormat="1" applyFont="1" applyFill="1" applyBorder="1" applyAlignment="1">
      <x:alignment horizontal="center"/>
    </x:xf>
    <x:xf numFmtId="0" fontId="3" fillId="6" borderId="0" xfId="0" applyNumberFormat="1" applyFont="1" applyFill="1" applyBorder="1" applyAlignment="1">
      <x:alignment horizontal="center" vertical="center"/>
    </x:xf>
    <x:xf numFmtId="0" fontId="5" fillId="0" borderId="0" xfId="0" applyNumberFormat="1" applyFont="1" applyFill="1" applyBorder="1"/>
    <x:xf numFmtId="0" fontId="5" fillId="0" borderId="0" xfId="0" applyNumberFormat="1" applyFont="1" applyFill="1" applyBorder="1" applyAlignment="1">
      <x:alignment wrapText="1"/>
    </x:xf>
    <x:xf numFmtId="0" fontId="5" fillId="0" borderId="0" xfId="0" applyNumberFormat="1" applyFont="1" applyFill="1" applyBorder="1" applyAlignment="1">
      <x:alignment vertical="top" wrapText="1"/>
    </x:xf>
    <x:xf numFmtId="0" fontId="5" fillId="0" borderId="13" xfId="0" applyNumberFormat="1" applyFont="1" applyFill="1" applyBorder="1" applyAlignment="1">
      <x:alignment vertical="top" wrapText="1"/>
    </x:xf>
    <x:xf numFmtId="0" fontId="5" fillId="0" borderId="14" xfId="0" applyNumberFormat="1" applyFont="1" applyFill="1" applyBorder="1" applyAlignment="1">
      <x:alignment vertical="top" wrapText="1"/>
    </x:xf>
    <x:xf numFmtId="0" fontId="5" fillId="0" borderId="15" xfId="0" applyNumberFormat="1" applyFont="1" applyFill="1" applyBorder="1" applyAlignment="1">
      <x:alignment vertical="top" wrapText="1"/>
    </x:xf>
    <x:xf numFmtId="0" fontId="5" fillId="0" borderId="16" xfId="0" applyNumberFormat="1" applyFont="1" applyFill="1" applyBorder="1" applyAlignment="1">
      <x:alignment vertical="top" wrapText="1"/>
    </x:xf>
    <x:xf numFmtId="0" fontId="5" fillId="0" borderId="17" xfId="0" applyNumberFormat="1" applyFont="1" applyFill="1" applyBorder="1" applyAlignment="1">
      <x:alignment vertical="top" wrapText="1"/>
    </x:xf>
    <x:xf numFmtId="0" fontId="5" fillId="0" borderId="18" xfId="0" applyNumberFormat="1" applyFont="1" applyFill="1" applyBorder="1" applyAlignment="1">
      <x:alignment vertical="top" wrapText="1"/>
    </x:xf>
    <x:xf numFmtId="0" fontId="5" fillId="0" borderId="19" xfId="0" applyNumberFormat="1" applyFont="1" applyFill="1" applyBorder="1" applyAlignment="1">
      <x:alignment vertical="top" wrapText="1"/>
    </x:xf>
    <x:xf numFmtId="0" fontId="5" fillId="0" borderId="20" xfId="0" applyNumberFormat="1" applyFont="1" applyFill="1" applyBorder="1" applyAlignment="1">
      <x:alignment vertical="top" wrapText="1"/>
    </x:xf>
    <x:xf numFmtId="0" fontId="5" fillId="0" borderId="21" xfId="0" applyNumberFormat="1" applyFont="1" applyFill="1" applyBorder="1" applyAlignment="1">
      <x:alignment vertical="top" wrapText="1"/>
    </x:xf>
    <x:xf numFmtId="0" fontId="5" fillId="11" borderId="13" xfId="0" applyNumberFormat="1" applyFont="1" applyFill="1" applyBorder="1" applyAlignment="1">
      <x:alignment vertical="top" wrapText="1"/>
    </x:xf>
    <x:xf numFmtId="0" fontId="5" fillId="11" borderId="14" xfId="0" applyNumberFormat="1" applyFont="1" applyFill="1" applyBorder="1" applyAlignment="1">
      <x:alignment vertical="top" wrapText="1"/>
    </x:xf>
    <x:xf numFmtId="0" fontId="5" fillId="11" borderId="15" xfId="0" applyNumberFormat="1" applyFont="1" applyFill="1" applyBorder="1" applyAlignment="1">
      <x:alignment vertical="top" wrapText="1"/>
    </x:xf>
    <x:xf numFmtId="0" fontId="5" fillId="12" borderId="16" xfId="0" applyNumberFormat="1" applyFont="1" applyFill="1" applyBorder="1" applyAlignment="1">
      <x:alignment vertical="top" wrapText="1"/>
    </x:xf>
    <x:xf numFmtId="0" fontId="5" fillId="12" borderId="17" xfId="0" applyNumberFormat="1" applyFont="1" applyFill="1" applyBorder="1" applyAlignment="1">
      <x:alignment vertical="top" wrapText="1"/>
    </x:xf>
    <x:xf numFmtId="0" fontId="5" fillId="12" borderId="18" xfId="0" applyNumberFormat="1" applyFont="1" applyFill="1" applyBorder="1" applyAlignment="1">
      <x:alignment vertical="top" wrapText="1"/>
    </x:xf>
    <x:xf numFmtId="0" fontId="5" fillId="11" borderId="16" xfId="0" applyNumberFormat="1" applyFont="1" applyFill="1" applyBorder="1" applyAlignment="1">
      <x:alignment vertical="top" wrapText="1"/>
    </x:xf>
    <x:xf numFmtId="0" fontId="5" fillId="11" borderId="17" xfId="0" applyNumberFormat="1" applyFont="1" applyFill="1" applyBorder="1" applyAlignment="1">
      <x:alignment vertical="top" wrapText="1"/>
    </x:xf>
    <x:xf numFmtId="0" fontId="5" fillId="11" borderId="18"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20" xfId="0" applyNumberFormat="1" applyFont="1" applyFill="1" applyBorder="1" applyAlignment="1">
      <x:alignment vertical="top" wrapText="1"/>
    </x:xf>
    <x:xf numFmtId="0" fontId="5" fillId="12" borderId="21" xfId="0" applyNumberFormat="1" applyFont="1" applyFill="1" applyBorder="1" applyAlignment="1">
      <x:alignment vertical="top" wrapText="1"/>
    </x:xf>
    <x:xf numFmtId="0" fontId="3" fillId="10" borderId="3" xfId="0" applyNumberFormat="1" applyFont="1" applyFill="1" applyBorder="1"/>
    <x:xf numFmtId="0" fontId="3" fillId="10" borderId="4" xfId="0" applyNumberFormat="1" applyFont="1" applyFill="1" applyBorder="1"/>
    <x:xf numFmtId="0" fontId="3" fillId="10" borderId="5" xfId="0" applyNumberFormat="1" applyFont="1" applyFill="1" applyBorder="1"/>
    <x:xf numFmtId="0" fontId="5" fillId="0" borderId="8" xfId="0" applyNumberFormat="1" applyFont="1" applyFill="1" applyBorder="1" applyAlignment="1">
      <x:alignment vertical="top" wrapText="1"/>
    </x:xf>
    <x:xf numFmtId="0" fontId="5" fillId="0" xfId="0" applyNumberFormat="1" applyFont="1" applyFill="1" applyBorder="0"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0" borderId="11" xfId="0" applyNumberFormat="1" applyFont="1" applyFill="1" applyBorder="1" applyAlignment="1">
      <x:alignment vertical="top" wrapText="1"/>
    </x:xf>
    <x:xf numFmtId="0" fontId="5" fillId="0" borderId="12" xfId="0" applyNumberFormat="1" applyFont="1" applyFill="1" applyBorder="1" applyAlignment="1">
      <x:alignment vertical="top" wrapText="1"/>
    </x:xf>
    <x:xf numFmtId="0" fontId="6" fillId="0" borderId="0" xfId="0" applyNumberFormat="1" applyFont="1" applyFill="1" applyBorder="1"/>
    <x:xf numFmtId="0" fontId="7" fillId="0" borderId="0" xfId="0" applyNumberFormat="1" applyFont="1" applyFill="1" applyBorder="1"/>
    <x:xf numFmtId="0" fontId="3" fillId="6" borderId="0" xfId="0" applyNumberFormat="1" applyFont="1" applyFill="1" applyBorder="1" applyAlignment="1">
      <x:alignment wrapText="1"/>
    </x:xf>
    <x:xf numFmtId="0" fontId="3" fillId="6" borderId="0" xfId="0" applyNumberFormat="1" applyFont="1" applyFill="1" applyBorder="1" applyAlignment="1">
      <x:alignment horizontal="center" wrapText="1"/>
    </x:xf>
    <x:xf numFmtId="0" fontId="3" fillId="6" borderId="0" xfId="0" applyNumberFormat="1" applyFont="1" applyFill="1" applyBorder="1" applyAlignment="1">
      <x:alignment horizontal="center" vertical="center" wrapText="1"/>
    </x:xf>
    <x:xf numFmtId="0" fontId="5" fillId="12" borderId="0" xfId="0" applyNumberFormat="1" applyFont="1" applyFill="1" applyBorder="1" applyAlignment="1">
      <x:alignment vertical="top" wrapText="1"/>
    </x:xf>
    <x:xf numFmtId="0" fontId="3" fillId="6" borderId="22" xfId="0" applyNumberFormat="1" applyFont="1" applyFill="1" applyBorder="1" applyAlignment="1">
      <x:alignment horizontal="center" vertical="center" wrapText="1"/>
    </x:xf>
    <x:xf numFmtId="0" fontId="5" fillId="7" borderId="22"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0" borderId="22" xfId="0" applyNumberFormat="1" applyFont="1" applyFill="1" applyBorder="1" applyAlignment="1">
      <x:alignment vertical="top" wrapText="1"/>
    </x:xf>
    <x:xf numFmtId="202" fontId="1" fillId="4" borderId="0" xfId="0" applyNumberFormat="1" applyFont="1" applyFill="1" applyBorder="1" applyAlignment="1">
      <x:alignment vertical="center"/>
    </x:xf>
  </x:cellXfs>
  <x:cellStyles count="1">
    <x:cellStyle name="Normal" xfId="0"/>
  </x:cellStyles>
  <x:dxfs count="7">
    <x:dxf>
      <x:fill>
        <x:patternFill>
          <x:bgColor rgb="FFFBE4E1"/>
        </x:patternFill>
      </x:fill>
    </x:dxf>
    <x:dxf>
      <x:font>
        <x:color rgb="FF9C3028"/>
      </x:font>
      <x:fill>
        <x:patternFill>
          <x:bgColor rgb="FFFBE4E1"/>
        </x:patternFill>
      </x:fill>
    </x:dxf>
    <x:dxf>
      <x:fill>
        <x:patternFill>
          <x:bgColor rgb="FFFBE4E1"/>
        </x:patternFill>
      </x:fill>
    </x:dxf>
    <x:dxf>
      <x:font>
        <x:color rgb="FF9C3028"/>
      </x:font>
      <x:fill>
        <x:patternFill>
          <x:bgColor rgb="FFFBE4E1"/>
        </x:patternFill>
      </x:fill>
    </x:dxf>
    <x:dxf>
      <x:fill>
        <x:patternFill>
          <x:bgColor rgb="FFFBE4E1"/>
        </x:patternFill>
      </x:fill>
    </x:dxf>
    <x:dxf>
      <x:font>
        <x:color rgb="FF9C3028"/>
      </x:font>
      <x:fill>
        <x:patternFill>
          <x:bgColor rgb="FFFBE4E1"/>
        </x:patternFill>
      </x:fill>
    </x:dxf>
    <x:dxf>
      <x:fill>
        <x:patternFill>
          <x:bgColor rgb="FFFBE4E1"/>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bef35cef6cb450d" /><Relationship Type="http://schemas.openxmlformats.org/officeDocument/2006/relationships/theme" Target="/xl/theme/theme1.xml" Id="R1a889e70b2b944ee" /><Relationship Type="http://schemas.openxmlformats.org/officeDocument/2006/relationships/sharedStrings" Target="/xl/sharedStrings.xml" Id="R359afa299a4a4d68" /><Relationship Type="http://schemas.openxmlformats.org/officeDocument/2006/relationships/worksheet" Target="/xl/worksheets/sheet1.xml" Id="R05caef223f624441" /><Relationship Type="http://schemas.openxmlformats.org/officeDocument/2006/relationships/worksheet" Target="/xl/worksheets/sheet2.xml" Id="Rbc1a84b668cd4bc4" /><Relationship Type="http://schemas.openxmlformats.org/officeDocument/2006/relationships/worksheet" Target="/xl/worksheets/sheet3.xml" Id="R7837d4baa3704f69" /><Relationship Type="http://schemas.openxmlformats.org/officeDocument/2006/relationships/worksheet" Target="/xl/worksheets/sheet4.xml" Id="Rf2a4463bed2f405a" /><Relationship Type="http://schemas.openxmlformats.org/officeDocument/2006/relationships/worksheet" Target="/xl/worksheets/sheet5.xml" Id="Rd2dac7fc5af847e3" /><Relationship Type="http://schemas.openxmlformats.org/officeDocument/2006/relationships/worksheet" Target="/xl/worksheets/sheet6.xml" Id="R367c5c2fc72d40f8" /><Relationship Type="http://schemas.openxmlformats.org/officeDocument/2006/relationships/worksheet" Target="/xl/worksheets/sheet7.xml" Id="R7c3e11c9faad42db" /><Relationship Type="http://schemas.openxmlformats.org/officeDocument/2006/relationships/worksheet" Target="/xl/worksheets/sheet8.xml" Id="Rb307b9a66bd64f14" /><Relationship Type="http://schemas.openxmlformats.org/officeDocument/2006/relationships/worksheet" Target="/xl/worksheets/sheet9.xml" Id="R33567354bcc2447d" /><Relationship Type="http://schemas.openxmlformats.org/officeDocument/2006/relationships/worksheet" Target="/xl/worksheets/sheet10.xml" Id="R79bdd4ce2e404961" /><Relationship Type="http://schemas.openxmlformats.org/officeDocument/2006/relationships/worksheet" Target="/xl/worksheets/sheet11.xml" Id="R3cf7ea04f584419a" /></Relationships>
</file>

<file path=xl/tables/table1.xml><?xml version="1.0" encoding="utf-8"?>
<x:table xmlns:x="http://schemas.openxmlformats.org/spreadsheetml/2006/main" id="7" name="BatchesTable" displayName="BatchesTable" ref="A6:H33" headerRowCount="1" totalsRowCount="0" totalsRowShown="0">
  <x:autoFilter ref="A6:H33"/>
  <x:tableColumns count="8">
    <x:tableColumn id="1" name="Batch"/>
    <x:tableColumn id="2" name="Requirements"/>
    <x:tableColumn id="3" name="Packet path"/>
    <x:tableColumn id="4" name="Requirement IDs"/>
    <x:tableColumn id="5" name="V2 reviewed"/>
    <x:tableColumn id="6" name="NoSemantic reviewed"/>
    <x:tableColumn id="7" name="SingleShot reviewed"/>
    <x:tableColumn id="8" name="Packet status"/>
  </x:tableColumns>
  <x:tableStyleInfo name="TableStyleMedium2" showFirstColumn="0" showLastColumn="0" showRowStripes="1" showColumnStripes="0"/>
</x:table>
</file>

<file path=xl/tables/table2.xml><?xml version="1.0" encoding="utf-8"?>
<x:table xmlns:x="http://schemas.openxmlformats.org/spreadsheetml/2006/main" id="4" name="V2Table" displayName="V2Table" ref="A6:AP274" headerRowCount="1" totalsRowCount="0" totalsRowShown="0">
  <x:autoFilter ref="A6:AP274"/>
  <x:tableColumns count="42">
    <x:tableColumn id="1" name="Batch"/>
    <x:tableColumn id="2" name="Audit order"/>
    <x:tableColumn id="3" name="Requirement ID"/>
    <x:tableColumn id="4" name="Source family"/>
    <x:tableColumn id="5" name="Verification mode"/>
    <x:tableColumn id="6" name="Selected generation run"/>
    <x:tableColumn id="7" name="Selected output origin"/>
    <x:tableColumn id="8" name="Original generation status"/>
    <x:tableColumn id="9" name="Recorded Turtle parse status"/>
    <x:tableColumn id="10" name="Recorded deterministic status"/>
    <x:tableColumn id="11" name="RDF cases executed (full set)"/>
    <x:tableColumn id="12" name="RDF cases (full set)"/>
    <x:tableColumn id="13" name="Correct RDF answers (full set)"/>
    <x:tableColumn id="14" name="Every RDF case correct (1/0)"/>
    <x:tableColumn id="15" name="Selected case 1"/>
    <x:tableColumn id="16" name="Original expected 1"/>
    <x:tableColumn id="17" name="Recorded actual 1"/>
    <x:tableColumn id="18" name="Recorded outcome 1"/>
    <x:tableColumn id="19" name="Selected case 2"/>
    <x:tableColumn id="20" name="Original expected 2"/>
    <x:tableColumn id="21" name="Recorded actual 2"/>
    <x:tableColumn id="22" name="Recorded outcome 2"/>
    <x:tableColumn id="23" name="Manual review status"/>
    <x:tableColumn id="24" name="Reviewer"/>
    <x:tableColumn id="25" name="Review date"/>
    <x:tableColumn id="26" name="Q1 Applicability (0–2)"/>
    <x:tableColumn id="27" name="Q2 Ownership / paths (0–2)"/>
    <x:tableColumn id="28" name="Q3 Required constraints (0–2)"/>
    <x:tableColumn id="29" name="Q4 Units / calculation (0–2)"/>
    <x:tableColumn id="30" name="Q5 Branches / boundaries (0–2)"/>
    <x:tableColumn id="31" name="Q6 No extra restrictions (0–2)"/>
    <x:tableColumn id="32" name="Q7 Traceability / clarity (0–2)"/>
    <x:tableColumn id="33" name="Critical defect?"/>
    <x:tableColumn id="34" name="Overall code judgement"/>
    <x:tableColumn id="35" name="Manual rubric score"/>
    <x:tableColumn id="36" name="Code evidence / source / lines"/>
    <x:tableColumn id="37" name="Main issue class"/>
    <x:tableColumn id="38" name="Reviewer notes"/>
    <x:tableColumn id="39" name="Automated triage flags"/>
    <x:tableColumn id="40" name="Source clause"/>
    <x:tableColumn id="41" name="Selected SHACL path"/>
    <x:tableColumn id="42" name="Selected SHACL SHA-256"/>
  </x:tableColumns>
  <x:tableStyleInfo name="TableStyleMedium2" showFirstColumn="0" showLastColumn="0" showRowStripes="1" showColumnStripes="0"/>
</x:table>
</file>

<file path=xl/tables/table3.xml><?xml version="1.0" encoding="utf-8"?>
<x:table xmlns:x="http://schemas.openxmlformats.org/spreadsheetml/2006/main" id="5" name="NoSemanticTable" displayName="NoSemanticTable" ref="A6:AP274" headerRowCount="1" totalsRowCount="0" totalsRowShown="0">
  <x:autoFilter ref="A6:AP274"/>
  <x:tableColumns count="42">
    <x:tableColumn id="1" name="Batch"/>
    <x:tableColumn id="2" name="Audit order"/>
    <x:tableColumn id="3" name="Requirement ID"/>
    <x:tableColumn id="4" name="Source family"/>
    <x:tableColumn id="5" name="Verification mode"/>
    <x:tableColumn id="6" name="Selected generation run"/>
    <x:tableColumn id="7" name="Selected output origin"/>
    <x:tableColumn id="8" name="Original generation status"/>
    <x:tableColumn id="9" name="Recorded Turtle parse status"/>
    <x:tableColumn id="10" name="Recorded deterministic status"/>
    <x:tableColumn id="11" name="RDF cases executed (full set)"/>
    <x:tableColumn id="12" name="RDF cases (full set)"/>
    <x:tableColumn id="13" name="Correct RDF answers (full set)"/>
    <x:tableColumn id="14" name="Every RDF case correct (1/0)"/>
    <x:tableColumn id="15" name="Selected case 1"/>
    <x:tableColumn id="16" name="Original expected 1"/>
    <x:tableColumn id="17" name="Recorded actual 1"/>
    <x:tableColumn id="18" name="Recorded outcome 1"/>
    <x:tableColumn id="19" name="Selected case 2"/>
    <x:tableColumn id="20" name="Original expected 2"/>
    <x:tableColumn id="21" name="Recorded actual 2"/>
    <x:tableColumn id="22" name="Recorded outcome 2"/>
    <x:tableColumn id="23" name="Manual review status"/>
    <x:tableColumn id="24" name="Reviewer"/>
    <x:tableColumn id="25" name="Review date"/>
    <x:tableColumn id="26" name="Q1 Applicability (0–2)"/>
    <x:tableColumn id="27" name="Q2 Ownership / paths (0–2)"/>
    <x:tableColumn id="28" name="Q3 Required constraints (0–2)"/>
    <x:tableColumn id="29" name="Q4 Units / calculation (0–2)"/>
    <x:tableColumn id="30" name="Q5 Branches / boundaries (0–2)"/>
    <x:tableColumn id="31" name="Q6 No extra restrictions (0–2)"/>
    <x:tableColumn id="32" name="Q7 Traceability / clarity (0–2)"/>
    <x:tableColumn id="33" name="Critical defect?"/>
    <x:tableColumn id="34" name="Overall code judgement"/>
    <x:tableColumn id="35" name="Manual rubric score"/>
    <x:tableColumn id="36" name="Code evidence / source / lines"/>
    <x:tableColumn id="37" name="Main issue class"/>
    <x:tableColumn id="38" name="Reviewer notes"/>
    <x:tableColumn id="39" name="Automated triage flags"/>
    <x:tableColumn id="40" name="Source clause"/>
    <x:tableColumn id="41" name="Selected SHACL path"/>
    <x:tableColumn id="42" name="Selected SHACL SHA-256"/>
  </x:tableColumns>
  <x:tableStyleInfo name="TableStyleMedium2" showFirstColumn="0" showLastColumn="0" showRowStripes="1" showColumnStripes="0"/>
</x:table>
</file>

<file path=xl/tables/table4.xml><?xml version="1.0" encoding="utf-8"?>
<x:table xmlns:x="http://schemas.openxmlformats.org/spreadsheetml/2006/main" id="6" name="SingleShotTable" displayName="SingleShotTable" ref="A6:AP274" headerRowCount="1" totalsRowCount="0" totalsRowShown="0">
  <x:autoFilter ref="A6:AP274"/>
  <x:tableColumns count="42">
    <x:tableColumn id="1" name="Batch"/>
    <x:tableColumn id="2" name="Audit order"/>
    <x:tableColumn id="3" name="Requirement ID"/>
    <x:tableColumn id="4" name="Source family"/>
    <x:tableColumn id="5" name="Verification mode"/>
    <x:tableColumn id="6" name="Selected generation run"/>
    <x:tableColumn id="7" name="Selected output origin"/>
    <x:tableColumn id="8" name="Original generation status"/>
    <x:tableColumn id="9" name="Recorded Turtle parse status"/>
    <x:tableColumn id="10" name="Recorded deterministic status"/>
    <x:tableColumn id="11" name="RDF cases executed (full set)"/>
    <x:tableColumn id="12" name="RDF cases (full set)"/>
    <x:tableColumn id="13" name="Correct RDF answers (full set)"/>
    <x:tableColumn id="14" name="Every RDF case correct (1/0)"/>
    <x:tableColumn id="15" name="Selected case 1"/>
    <x:tableColumn id="16" name="Original expected 1"/>
    <x:tableColumn id="17" name="Recorded actual 1"/>
    <x:tableColumn id="18" name="Recorded outcome 1"/>
    <x:tableColumn id="19" name="Selected case 2"/>
    <x:tableColumn id="20" name="Original expected 2"/>
    <x:tableColumn id="21" name="Recorded actual 2"/>
    <x:tableColumn id="22" name="Recorded outcome 2"/>
    <x:tableColumn id="23" name="Manual review status"/>
    <x:tableColumn id="24" name="Reviewer"/>
    <x:tableColumn id="25" name="Review date"/>
    <x:tableColumn id="26" name="Q1 Applicability (0–2)"/>
    <x:tableColumn id="27" name="Q2 Ownership / paths (0–2)"/>
    <x:tableColumn id="28" name="Q3 Required constraints (0–2)"/>
    <x:tableColumn id="29" name="Q4 Units / calculation (0–2)"/>
    <x:tableColumn id="30" name="Q5 Branches / boundaries (0–2)"/>
    <x:tableColumn id="31" name="Q6 No extra restrictions (0–2)"/>
    <x:tableColumn id="32" name="Q7 Traceability / clarity (0–2)"/>
    <x:tableColumn id="33" name="Critical defect?"/>
    <x:tableColumn id="34" name="Overall code judgement"/>
    <x:tableColumn id="35" name="Manual rubric score"/>
    <x:tableColumn id="36" name="Code evidence / source / lines"/>
    <x:tableColumn id="37" name="Main issue class"/>
    <x:tableColumn id="38" name="Reviewer notes"/>
    <x:tableColumn id="39" name="Automated triage flags"/>
    <x:tableColumn id="40" name="Source clause"/>
    <x:tableColumn id="41" name="Selected SHACL path"/>
    <x:tableColumn id="42" name="Selected SHACL SHA-256"/>
  </x:tableColumns>
  <x:tableStyleInfo name="TableStyleMedium2" showFirstColumn="0" showLastColumn="0" showRowStripes="1" showColumnStripes="0"/>
</x:table>
</file>

<file path=xl/tables/table5.xml><?xml version="1.0" encoding="utf-8"?>
<x:table xmlns:x="http://schemas.openxmlformats.org/spreadsheetml/2006/main" id="1" name="CaseReviewTable" displayName="CaseReviewTable" ref="A6:V2192" headerRowCount="1" totalsRowCount="0" totalsRowShown="0">
  <x:autoFilter ref="A6:V2192"/>
  <x:tableColumns count="22">
    <x:tableColumn id="1" name="Case ID"/>
    <x:tableColumn id="2" name="Requirement ID"/>
    <x:tableColumn id="3" name="Batch"/>
    <x:tableColumn id="4" name="Source family"/>
    <x:tableColumn id="5" name="Selected for review (1/0)"/>
    <x:tableColumn id="6" name="Source clause"/>
    <x:tableColumn id="7" name="Original expected verdict"/>
    <x:tableColumn id="8" name="Original benchmark rationale"/>
    <x:tableColumn id="9" name="RDF path"/>
    <x:tableColumn id="10" name="RDF SHA-256"/>
    <x:tableColumn id="11" name="Review status"/>
    <x:tableColumn id="12" name="Source interpretation valid?"/>
    <x:tableColumn id="13" name="RDF scenario valid?"/>
    <x:tableColumn id="14" name="Original label valid?"/>
    <x:tableColumn id="15" name="Proposed expected verdict"/>
    <x:tableColumn id="16" name="Change type"/>
    <x:tableColumn id="17" name="Decision status"/>
    <x:tableColumn id="18" name="Decision reviewer"/>
    <x:tableColumn id="19" name="Decision date"/>
    <x:tableColumn id="20" name="Evidence / reason / source page"/>
    <x:tableColumn id="21" name="Effective expected verdict"/>
    <x:tableColumn id="22" name="Decision effect"/>
  </x:tableColumns>
  <x:tableStyleInfo name="TableStyleMedium2" showFirstColumn="0" showLastColumn="0" showRowStripes="1" showColumnStripes="0"/>
</x:table>
</file>

<file path=xl/tables/table6.xml><?xml version="1.0" encoding="utf-8"?>
<x:table xmlns:x="http://schemas.openxmlformats.org/spreadsheetml/2006/main" id="3" name="RequirementScoresTable" displayName="RequirementScoresTable" ref="A6:J810" headerRowCount="1" totalsRowCount="0" totalsRowShown="0">
  <x:autoFilter ref="A6:J810"/>
  <x:tableColumns count="10">
    <x:tableColumn id="1" name="Architecture"/>
    <x:tableColumn id="2" name="Requirement ID"/>
    <x:tableColumn id="3" name="All RDF cases"/>
    <x:tableColumn id="4" name="Original correct cases"/>
    <x:tableColumn id="5" name="Original requirement accuracy"/>
    <x:tableColumn id="6" name="Original all-cases-correct (1/0)"/>
    <x:tableColumn id="7" name="Label-adjusted correct cases"/>
    <x:tableColumn id="8" name="Label-adjusted requirement accuracy"/>
    <x:tableColumn id="9" name="Label-adjusted all-cases-correct (1/0)"/>
    <x:tableColumn id="10" name="Change in correct cases"/>
  </x:tableColumns>
  <x:tableStyleInfo name="TableStyleMedium2" showFirstColumn="0" showLastColumn="0" showRowStripes="1" showColumnStripes="0"/>
</x:table>
</file>

<file path=xl/tables/table7.xml><?xml version="1.0" encoding="utf-8"?>
<x:table xmlns:x="http://schemas.openxmlformats.org/spreadsheetml/2006/main" id="2" name="RawResultsTable" displayName="RawResultsTable" ref="A6:V6564" headerRowCount="1" totalsRowCount="0" totalsRowShown="0">
  <x:autoFilter ref="A6:V6564"/>
  <x:tableColumns count="22">
    <x:tableColumn id="1" name="Architecture"/>
    <x:tableColumn id="2" name="Requirement ID"/>
    <x:tableColumn id="3" name="Case ID"/>
    <x:tableColumn id="4" name="Generation run"/>
    <x:tableColumn id="5" name="Output origin"/>
    <x:tableColumn id="6" name="Original expected"/>
    <x:tableColumn id="7" name="Recorded actual verdict"/>
    <x:tableColumn id="8" name="Recorded execution status"/>
    <x:tableColumn id="9" name="Recorded parse status"/>
    <x:tableColumn id="10" name="Original generation status"/>
    <x:tableColumn id="11" name="Shape SHA-256"/>
    <x:tableColumn id="12" name="Source ledger"/>
    <x:tableColumn id="13" name="Original correct (1/0)"/>
    <x:tableColumn id="14" name="Original wrong PASS (1/0)"/>
    <x:tableColumn id="15" name="Original wrong FAIL (1/0)"/>
    <x:tableColumn id="16" name="Effective expected"/>
    <x:tableColumn id="17" name="Label-adjusted correct (1/0)"/>
    <x:tableColumn id="18" name="Label-adjusted wrong PASS (1/0)"/>
    <x:tableColumn id="19" name="Label-adjusted wrong FAIL (1/0)"/>
    <x:tableColumn id="20" name="Executed (1/0)"/>
    <x:tableColumn id="21" name="Cases in requirement"/>
    <x:tableColumn id="22" name="Shape path"/>
  </x:tableColumns>
  <x:tableStyleInfo name="TableStyleMedium2" showFirstColumn="0" showLastColumn="0" showRowStripes="1" showColumnStripes="0"/>
</x:table>
</file>

<file path=xl/tables/table8.xml><?xml version="1.0" encoding="utf-8"?>
<x:table xmlns:x="http://schemas.openxmlformats.org/spreadsheetml/2006/main" id="9" name="GuideTable" displayName="GuideTable" ref="A6:B27" headerRowCount="1" totalsRowCount="0" totalsRowShown="0">
  <x:autoFilter ref="A6:B27"/>
  <x:tableColumns count="2">
    <x:tableColumn id="1" name="Topic"/>
    <x:tableColumn id="2" name="Instruc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775522a6f5f4bbc" /></Relationships>
</file>

<file path=xl/worksheets/_rels/sheet3.xml.rels>&#65279;<?xml version="1.0" encoding="utf-8"?><Relationships xmlns="http://schemas.openxmlformats.org/package/2006/relationships"><Relationship Type="http://schemas.openxmlformats.org/officeDocument/2006/relationships/table" Target="/xl/tables/table2.xml" Id="Rae7444b1039d436b" /></Relationships>
</file>

<file path=xl/worksheets/_rels/sheet4.xml.rels>&#65279;<?xml version="1.0" encoding="utf-8"?><Relationships xmlns="http://schemas.openxmlformats.org/package/2006/relationships"><Relationship Type="http://schemas.openxmlformats.org/officeDocument/2006/relationships/table" Target="/xl/tables/table3.xml" Id="R55c1e7c608184d20" /></Relationships>
</file>

<file path=xl/worksheets/_rels/sheet5.xml.rels>&#65279;<?xml version="1.0" encoding="utf-8"?><Relationships xmlns="http://schemas.openxmlformats.org/package/2006/relationships"><Relationship Type="http://schemas.openxmlformats.org/officeDocument/2006/relationships/table" Target="/xl/tables/table4.xml" Id="Rfb8f5ea1f763406c" /></Relationships>
</file>

<file path=xl/worksheets/_rels/sheet6.xml.rels>&#65279;<?xml version="1.0" encoding="utf-8"?><Relationships xmlns="http://schemas.openxmlformats.org/package/2006/relationships"><Relationship Type="http://schemas.openxmlformats.org/officeDocument/2006/relationships/table" Target="/xl/tables/table5.xml" Id="Rb709bd76ca064e56" /></Relationships>
</file>

<file path=xl/worksheets/_rels/sheet7.xml.rels>&#65279;<?xml version="1.0" encoding="utf-8"?><Relationships xmlns="http://schemas.openxmlformats.org/package/2006/relationships"><Relationship Type="http://schemas.openxmlformats.org/officeDocument/2006/relationships/table" Target="/xl/tables/table6.xml" Id="R6ebffdd529894013" /></Relationships>
</file>

<file path=xl/worksheets/_rels/sheet8.xml.rels>&#65279;<?xml version="1.0" encoding="utf-8"?><Relationships xmlns="http://schemas.openxmlformats.org/package/2006/relationships"><Relationship Type="http://schemas.openxmlformats.org/officeDocument/2006/relationships/table" Target="/xl/tables/table7.xml" Id="R4bddde3277264e50" /></Relationships>
</file>

<file path=xl/worksheets/_rels/sheet10.xml.rels>&#65279;<?xml version="1.0" encoding="utf-8"?><Relationships xmlns="http://schemas.openxmlformats.org/package/2006/relationships"><Relationship Type="http://schemas.openxmlformats.org/officeDocument/2006/relationships/table" Target="/xl/tables/table8.xml" Id="R6ba7aedad4934ec7" /></Relationships>
</file>

<file path=xl/worksheets/sheet1.xml><?xml version="1.0" encoding="utf-8"?>
<x:worksheet xmlns:x="http://schemas.openxmlformats.org/spreadsheetml/2006/main">
  <x:sheetPr>
    <x:tabColor rgb="FF233B55"/>
  </x:sheetPr>
  <x:sheetViews>
    <x:sheetView showGridLines="0" workbookViewId="0"/>
  </x:sheetViews>
  <x:sheetFormatPr defaultRowHeight="15"/>
  <x:cols>
    <x:col min="1" max="1" width="32" hidden="0" customWidth="1"/>
    <x:col min="2" max="2" width="19" hidden="0" customWidth="1"/>
    <x:col min="3" max="3" width="19" hidden="0" customWidth="1"/>
    <x:col min="4" max="4" width="19" hidden="0" customWidth="1"/>
    <x:col min="5" max="5" width="19" hidden="0" customWidth="1"/>
    <x:col min="6" max="6" width="19" hidden="0" customWidth="1"/>
    <x:col min="7" max="7" width="19" hidden="0" customWidth="1"/>
    <x:col min="8" max="8" width="19" hidden="0" customWidth="1"/>
  </x:cols>
  <x:sheetData>
    <x:row r="1">
      <x:c r="A1" s="1"/>
      <x:c r="B1" s="1"/>
      <x:c r="C1" s="1"/>
      <x:c r="D1" s="1"/>
      <x:c r="E1" s="1"/>
      <x:c r="F1" s="1"/>
      <x:c r="G1" s="1"/>
      <x:c r="H1" s="1"/>
    </x:row>
    <x:row r="2">
      <x:c r="A2" s="2" t="str">
        <x:v>Maritime SHACL audit</x:v>
      </x:c>
      <x:c r="B2" s="1"/>
      <x:c r="C2" s="1"/>
      <x:c r="D2" s="1"/>
      <x:c r="E2" s="1"/>
      <x:c r="F2" s="1"/>
      <x:c r="G2" s="1"/>
      <x:c r="H2" s="1"/>
    </x:row>
    <x:row r="3">
      <x:c r="A3" s="1"/>
      <x:c r="B3" s="1"/>
      <x:c r="C3" s="1"/>
      <x:c r="D3" s="1"/>
      <x:c r="E3" s="1"/>
      <x:c r="F3" s="1"/>
      <x:c r="G3" s="1"/>
      <x:c r="H3" s="1"/>
    </x:row>
    <x:row r="4">
      <x:c r="A4" s="1" t="str">
        <x:v>Requirements</x:v>
      </x:c>
      <x:c r="B4" s="1" t="n">
        <x:v>268</x:v>
      </x:c>
      <x:c r="C4" s="1" t="str">
        <x:v>RDF cases per policy</x:v>
      </x:c>
      <x:c r="D4" s="1" t="n">
        <x:v>2186</x:v>
      </x:c>
      <x:c r="E4" s="1"/>
      <x:c r="F4" s="1"/>
      <x:c r="G4" s="1"/>
      <x:c r="H4" s="1"/>
    </x:row>
    <x:row r="5">
      <x:c r="A5" s="1"/>
      <x:c r="B5" s="1"/>
      <x:c r="C5" s="1"/>
      <x:c r="D5" s="1"/>
      <x:c r="E5" s="1"/>
      <x:c r="F5" s="1"/>
      <x:c r="G5" s="1"/>
      <x:c r="H5" s="1"/>
    </x:row>
    <x:row r="6" ht="52" customHeight="1">
      <x:c r="A6" s="7" t="str">
        <x:v>Recorded RUN_01 policy</x:v>
      </x:c>
      <x:c r="B6" s="7" t="str">
        <x:v>Correct cases</x:v>
      </x:c>
      <x:c r="C6" s="7" t="str">
        <x:v>All-case accuracy</x:v>
      </x:c>
      <x:c r="D6" s="7" t="str">
        <x:v>Equal-weight requirement accuracy</x:v>
      </x:c>
      <x:c r="E6" s="7" t="str">
        <x:v>Requirements with every case correct</x:v>
      </x:c>
      <x:c r="F6" s="7" t="str">
        <x:v>Incorrect PASS answers</x:v>
      </x:c>
      <x:c r="G6" s="7" t="str">
        <x:v>Incorrect FAIL answers</x:v>
      </x:c>
      <x:c r="H6" s="7" t="str">
        <x:v>Cases without verdict</x:v>
      </x:c>
    </x:row>
    <x:row r="7" ht="30" customHeight="1">
      <x:c r="A7" s="1" t="str">
        <x:v>SINGLESHOT</x:v>
      </x:c>
      <x:c r="B7" s="1" t="n">
        <x:v>1349</x:v>
      </x:c>
      <x:c r="C7" s="17" t="n">
        <x:f>B7/$D$4</x:f>
        <x:v>0.6171088746569076</x:v>
      </x:c>
      <x:c r="D7" s="17" t="n">
        <x:v>0.6813994343354124</x:v>
      </x:c>
      <x:c r="E7" s="1" t="n">
        <x:v>98</x:v>
      </x:c>
      <x:c r="F7" s="1" t="n">
        <x:v>78</x:v>
      </x:c>
      <x:c r="G7" s="1" t="n">
        <x:v>352</x:v>
      </x:c>
      <x:c r="H7" s="1" t="n">
        <x:v>407</x:v>
      </x:c>
    </x:row>
    <x:row r="8" ht="30" customHeight="1">
      <x:c r="A8" s="1" t="str">
        <x:v>NO_SEMANTIC</x:v>
      </x:c>
      <x:c r="B8" s="1" t="n">
        <x:v>1513</x:v>
      </x:c>
      <x:c r="C8" s="17" t="n">
        <x:f>B8/$D$4</x:f>
        <x:v>0.692131747483989</x:v>
      </x:c>
      <x:c r="D8" s="17" t="n">
        <x:v>0.7577577494186881</x:v>
      </x:c>
      <x:c r="E8" s="1" t="n">
        <x:v>115</x:v>
      </x:c>
      <x:c r="F8" s="1" t="n">
        <x:v>81</x:v>
      </x:c>
      <x:c r="G8" s="1" t="n">
        <x:v>386</x:v>
      </x:c>
      <x:c r="H8" s="1" t="n">
        <x:v>206</x:v>
      </x:c>
    </x:row>
    <x:row r="9" ht="30" customHeight="1">
      <x:c r="A9" s="1" t="str">
        <x:v>OLD_FULL</x:v>
      </x:c>
      <x:c r="B9" s="1" t="n">
        <x:v>1232</x:v>
      </x:c>
      <x:c r="C9" s="17" t="n">
        <x:f>B9/$D$4</x:f>
        <x:v>0.5635864592863677</x:v>
      </x:c>
      <x:c r="D9" s="17" t="n">
        <x:v>0.6304182550451207</x:v>
      </x:c>
      <x:c r="E9" s="1" t="n">
        <x:v>102</x:v>
      </x:c>
      <x:c r="F9" s="1" t="n">
        <x:v>82</x:v>
      </x:c>
      <x:c r="G9" s="1" t="n">
        <x:v>200</x:v>
      </x:c>
      <x:c r="H9" s="1" t="n">
        <x:v>672</x:v>
      </x:c>
    </x:row>
    <x:row r="10" ht="30" customHeight="1">
      <x:c r="A10" s="1" t="str">
        <x:v>V2_ORIGINAL</x:v>
      </x:c>
      <x:c r="B10" s="1" t="n">
        <x:v>1472</x:v>
      </x:c>
      <x:c r="C10" s="17" t="n">
        <x:f>B10/$D$4</x:f>
        <x:v>0.6733760292772186</x:v>
      </x:c>
      <x:c r="D10" s="17" t="n">
        <x:v>0.7369226197419788</x:v>
      </x:c>
      <x:c r="E10" s="1" t="n">
        <x:v>115</x:v>
      </x:c>
      <x:c r="F10" s="1" t="n">
        <x:v>95</x:v>
      </x:c>
      <x:c r="G10" s="1" t="n">
        <x:v>213</x:v>
      </x:c>
      <x:c r="H10" s="1" t="n">
        <x:v>406</x:v>
      </x:c>
    </x:row>
    <x:row r="11" ht="30" customHeight="1">
      <x:c r="A11" s="1" t="str">
        <x:v>V2_PASS19</x:v>
      </x:c>
      <x:c r="B11" s="1" t="n">
        <x:v>1582</x:v>
      </x:c>
      <x:c r="C11" s="17" t="n">
        <x:f>B11/$D$4</x:f>
        <x:v>0.7236962488563586</x:v>
      </x:c>
      <x:c r="D11" s="17" t="n">
        <x:v>0.7855707481475699</x:v>
      </x:c>
      <x:c r="E11" s="1" t="n">
        <x:v>117</x:v>
      </x:c>
      <x:c r="F11" s="1" t="n">
        <x:v>107</x:v>
      </x:c>
      <x:c r="G11" s="1" t="n">
        <x:v>250</x:v>
      </x:c>
      <x:c r="H11" s="1" t="n">
        <x:v>247</x:v>
      </x:c>
    </x:row>
    <x:row r="12" ht="30" customHeight="1">
      <x:c r="A12" s="20" t="str">
        <x:v>V2_FALLBACK25</x:v>
      </x:c>
      <x:c r="B12" s="20" t="n">
        <x:v>1612</x:v>
      </x:c>
      <x:c r="C12" s="21" t="n">
        <x:f>B12/$D$4</x:f>
        <x:v>0.737419945105215</x:v>
      </x:c>
      <x:c r="D12" s="21" t="n">
        <x:v>0.8021100753212255</x:v>
      </x:c>
      <x:c r="E12" s="20" t="n">
        <x:v>118</x:v>
      </x:c>
      <x:c r="F12" s="20" t="n">
        <x:v>108</x:v>
      </x:c>
      <x:c r="G12" s="20" t="n">
        <x:v>259</x:v>
      </x:c>
      <x:c r="H12" s="20" t="n">
        <x:v>207</x:v>
      </x:c>
    </x:row>
    <x:row r="13">
      <x:c r="A13" s="1"/>
      <x:c r="B13" s="1"/>
      <x:c r="C13" s="1"/>
      <x:c r="D13" s="1"/>
      <x:c r="E13" s="1"/>
      <x:c r="F13" s="1"/>
      <x:c r="G13" s="1"/>
      <x:c r="H13" s="1"/>
    </x:row>
    <x:row r="14">
      <x:c r="A14" s="1"/>
      <x:c r="B14" s="1"/>
      <x:c r="C14" s="1"/>
      <x:c r="D14" s="1"/>
      <x:c r="E14" s="1"/>
      <x:c r="F14" s="1"/>
      <x:c r="G14" s="1"/>
      <x:c r="H14" s="1"/>
    </x:row>
    <x:row r="15">
      <x:c r="A15" s="22" t="str">
        <x:v>Current label-only recalculation for the three audited policies</x:v>
      </x:c>
      <x:c r="B15" s="1"/>
      <x:c r="C15" s="1"/>
      <x:c r="D15" s="1"/>
      <x:c r="E15" s="1"/>
      <x:c r="F15" s="1"/>
      <x:c r="G15" s="1"/>
      <x:c r="H15" s="1"/>
    </x:row>
    <x:row r="16">
      <x:c r="A16" s="1"/>
      <x:c r="B16" s="1"/>
      <x:c r="C16" s="1"/>
      <x:c r="D16" s="1"/>
      <x:c r="E16" s="1"/>
      <x:c r="F16" s="1"/>
      <x:c r="G16" s="1"/>
      <x:c r="H16" s="1"/>
    </x:row>
    <x:row r="17" ht="52" customHeight="1">
      <x:c r="A17" s="7" t="str">
        <x:v>Audited policy</x:v>
      </x:c>
      <x:c r="B17" s="7" t="str">
        <x:v>Correct cases</x:v>
      </x:c>
      <x:c r="C17" s="7" t="str">
        <x:v>All-case accuracy</x:v>
      </x:c>
      <x:c r="D17" s="7" t="str">
        <x:v>Equal-weight requirement accuracy</x:v>
      </x:c>
      <x:c r="E17" s="7" t="str">
        <x:v>Requirements with every case correct</x:v>
      </x:c>
      <x:c r="F17" s="7" t="str">
        <x:v>Incorrect PASS answers</x:v>
      </x:c>
      <x:c r="G17" s="7" t="str">
        <x:v>Incorrect FAIL answers</x:v>
      </x:c>
      <x:c r="H17" s="7" t="str">
        <x:v>Cases without verdict</x:v>
      </x:c>
    </x:row>
    <x:row r="18" ht="30" customHeight="1">
      <x:c r="A18" s="1" t="str">
        <x:v>V2_FALLBACK25</x:v>
      </x:c>
      <x:c r="B18" s="1" t="n">
        <x:f>SUMIFS('RawResults'!$Q$7:$Q$6564,'RawResults'!$A$7:$A$6564,A18)</x:f>
        <x:v>1612</x:v>
      </x:c>
      <x:c r="C18" s="17" t="n">
        <x:f>B18/$D$4</x:f>
        <x:v>0.737419945105215</x:v>
      </x:c>
      <x:c r="D18" s="17" t="n">
        <x:f>AVERAGEIFS('RequirementScores'!$H$7:$H$810,'RequirementScores'!$A$7:$A$810,A18)</x:f>
        <x:v>0.8021100753212254</x:v>
      </x:c>
      <x:c r="E18" s="1" t="n">
        <x:f>SUMIFS('RequirementScores'!$I$7:$I$810,'RequirementScores'!$A$7:$A$810,A18)</x:f>
        <x:v>118</x:v>
      </x:c>
      <x:c r="F18" s="1" t="n">
        <x:f>SUMIFS('RawResults'!$R$7:$R$6564,'RawResults'!$A$7:$A$6564,A18)</x:f>
        <x:v>108</x:v>
      </x:c>
      <x:c r="G18" s="1" t="n">
        <x:f>SUMIFS('RawResults'!$S$7:$S$6564,'RawResults'!$A$7:$A$6564,A18)</x:f>
        <x:v>259</x:v>
      </x:c>
      <x:c r="H18" s="1" t="n">
        <x:f>$D$4-SUMIFS('RawResults'!$T$7:$T$6564,'RawResults'!$A$7:$A$6564,A18)</x:f>
        <x:v>207</x:v>
      </x:c>
    </x:row>
    <x:row r="19" ht="30" customHeight="1">
      <x:c r="A19" s="1" t="str">
        <x:v>NO_SEMANTIC</x:v>
      </x:c>
      <x:c r="B19" s="1" t="n">
        <x:f>SUMIFS('RawResults'!$Q$7:$Q$6564,'RawResults'!$A$7:$A$6564,A19)</x:f>
        <x:v>1513</x:v>
      </x:c>
      <x:c r="C19" s="17" t="n">
        <x:f>B19/$D$4</x:f>
        <x:v>0.692131747483989</x:v>
      </x:c>
      <x:c r="D19" s="17" t="n">
        <x:f>AVERAGEIFS('RequirementScores'!$H$7:$H$810,'RequirementScores'!$A$7:$A$810,A19)</x:f>
        <x:v>0.7577577494186881</x:v>
      </x:c>
      <x:c r="E19" s="1" t="n">
        <x:f>SUMIFS('RequirementScores'!$I$7:$I$810,'RequirementScores'!$A$7:$A$810,A19)</x:f>
        <x:v>115</x:v>
      </x:c>
      <x:c r="F19" s="1" t="n">
        <x:f>SUMIFS('RawResults'!$R$7:$R$6564,'RawResults'!$A$7:$A$6564,A19)</x:f>
        <x:v>81</x:v>
      </x:c>
      <x:c r="G19" s="1" t="n">
        <x:f>SUMIFS('RawResults'!$S$7:$S$6564,'RawResults'!$A$7:$A$6564,A19)</x:f>
        <x:v>386</x:v>
      </x:c>
      <x:c r="H19" s="1" t="n">
        <x:f>$D$4-SUMIFS('RawResults'!$T$7:$T$6564,'RawResults'!$A$7:$A$6564,A19)</x:f>
        <x:v>206</x:v>
      </x:c>
    </x:row>
    <x:row r="20" ht="30" customHeight="1">
      <x:c r="A20" s="1" t="str">
        <x:v>SINGLESHOT</x:v>
      </x:c>
      <x:c r="B20" s="1" t="n">
        <x:f>SUMIFS('RawResults'!$Q$7:$Q$6564,'RawResults'!$A$7:$A$6564,A20)</x:f>
        <x:v>1349</x:v>
      </x:c>
      <x:c r="C20" s="17" t="n">
        <x:f>B20/$D$4</x:f>
        <x:v>0.6171088746569076</x:v>
      </x:c>
      <x:c r="D20" s="17" t="n">
        <x:f>AVERAGEIFS('RequirementScores'!$H$7:$H$810,'RequirementScores'!$A$7:$A$810,A20)</x:f>
        <x:v>0.6813994343354123</x:v>
      </x:c>
      <x:c r="E20" s="1" t="n">
        <x:f>SUMIFS('RequirementScores'!$I$7:$I$810,'RequirementScores'!$A$7:$A$810,A20)</x:f>
        <x:v>98</x:v>
      </x:c>
      <x:c r="F20" s="1" t="n">
        <x:f>SUMIFS('RawResults'!$R$7:$R$6564,'RawResults'!$A$7:$A$6564,A20)</x:f>
        <x:v>78</x:v>
      </x:c>
      <x:c r="G20" s="1" t="n">
        <x:f>SUMIFS('RawResults'!$S$7:$S$6564,'RawResults'!$A$7:$A$6564,A20)</x:f>
        <x:v>352</x:v>
      </x:c>
      <x:c r="H20" s="1" t="n">
        <x:f>$D$4-SUMIFS('RawResults'!$T$7:$T$6564,'RawResults'!$A$7:$A$6564,A20)</x:f>
        <x:v>407</x:v>
      </x:c>
    </x:row>
    <x:row r="21">
      <x:c r="A21" s="1"/>
      <x:c r="B21" s="1"/>
      <x:c r="C21" s="1"/>
      <x:c r="D21" s="1"/>
      <x:c r="E21" s="1"/>
      <x:c r="F21" s="1"/>
      <x:c r="G21" s="1"/>
      <x:c r="H21" s="1"/>
    </x:row>
    <x:row r="22">
      <x:c r="A22" s="1"/>
      <x:c r="B22" s="1"/>
      <x:c r="C22" s="1"/>
      <x:c r="D22" s="1"/>
      <x:c r="E22" s="1"/>
      <x:c r="F22" s="1"/>
      <x:c r="G22" s="1"/>
      <x:c r="H22" s="1"/>
    </x:row>
    <x:row r="23" ht="25" customHeight="1">
      <x:c r="A23" s="1" t="str">
        <x:v>Agreed label decisions applied</x:v>
      </x:c>
      <x:c r="B23" s="1"/>
      <x:c r="C23" s="1" t="n">
        <x:f>COUNTIFS('CaseReview'!$V$7:$V$2192,"LABEL_APPLIED")</x:f>
        <x:v>0</x:v>
      </x:c>
      <x:c r="D23" s="1"/>
      <x:c r="E23" s="1"/>
      <x:c r="F23" s="1"/>
      <x:c r="G23" s="1"/>
      <x:c r="H23" s="1"/>
    </x:row>
    <x:row r="24" ht="25" customHeight="1">
      <x:c r="A24" s="1" t="str">
        <x:v>Agreed cases needing rerun</x:v>
      </x:c>
      <x:c r="B24" s="1"/>
      <x:c r="C24" s="1" t="n">
        <x:f>COUNTIFS('CaseReview'!$V$7:$V$2192,"RERUN_REQUIRED")</x:f>
        <x:v>0</x:v>
      </x:c>
      <x:c r="D24" s="1" t="str">
        <x:f>IF(C24&gt;0,"RDF / execution edits are pending: displayed values use unchanged graphs.","No agreed RDF / execution edits pending.")</x:f>
        <x:v>No agreed RDF / execution edits pending.</x:v>
      </x:c>
      <x:c r="E24" s="1"/>
      <x:c r="F24" s="1"/>
      <x:c r="G24" s="1"/>
      <x:c r="H24" s="1"/>
    </x:row>
    <x:row r="25" ht="25" customHeight="1">
      <x:c r="A25" s="1" t="str">
        <x:v>Incomplete agreed decisions</x:v>
      </x:c>
      <x:c r="B25" s="1"/>
      <x:c r="C25" s="1" t="n">
        <x:f>COUNTIFS('CaseReview'!$V$7:$V$2192,"INCOMPLETE_DECISION")</x:f>
        <x:v>0</x:v>
      </x:c>
      <x:c r="D25" s="1"/>
      <x:c r="E25" s="1"/>
      <x:c r="F25" s="1"/>
      <x:c r="G25" s="1"/>
      <x:c r="H25" s="1"/>
    </x:row>
    <x:row r="26">
      <x:c r="A26" s="1"/>
      <x:c r="B26" s="1"/>
      <x:c r="C26" s="1"/>
      <x:c r="D26" s="1"/>
      <x:c r="E26" s="1"/>
      <x:c r="F26" s="1"/>
      <x:c r="G26" s="1"/>
      <x:c r="H26" s="1"/>
    </x:row>
    <x:row r="27">
      <x:c r="A27" s="1"/>
      <x:c r="B27" s="1"/>
      <x:c r="C27" s="1"/>
      <x:c r="D27" s="1"/>
      <x:c r="E27" s="1"/>
      <x:c r="F27" s="1"/>
      <x:c r="G27" s="1"/>
      <x:c r="H27" s="1"/>
    </x:row>
    <x:row r="28">
      <x:c r="A28" s="22" t="str">
        <x:v>Definitions</x:v>
      </x:c>
      <x:c r="B28" s="1"/>
      <x:c r="C28" s="1"/>
      <x:c r="D28" s="1"/>
      <x:c r="E28" s="1"/>
      <x:c r="F28" s="1"/>
      <x:c r="G28" s="1"/>
      <x:c r="H28" s="1"/>
    </x:row>
    <x:row r="29" ht="32" customHeight="1">
      <x:c r="A29" s="22" t="str">
        <x:v>All-case accuracy</x:v>
      </x:c>
      <x:c r="B29" s="23" t="str">
        <x:v>Correct RDF verdicts / 2,186. Missing or failed executions earn zero credit.</x:v>
      </x:c>
      <x:c r="C29" s="23"/>
      <x:c r="D29" s="23"/>
      <x:c r="E29" s="23"/>
      <x:c r="F29" s="23"/>
      <x:c r="G29" s="23"/>
      <x:c r="H29" s="23"/>
    </x:row>
    <x:row r="30" ht="32" customHeight="1">
      <x:c r="A30" s="22" t="str">
        <x:v>Equal-weight accuracy</x:v>
      </x:c>
      <x:c r="B30" s="23" t="str">
        <x:v>Average of each requirement’s correct cases / its total cases. Every requirement has equal weight.</x:v>
      </x:c>
      <x:c r="C30" s="23"/>
      <x:c r="D30" s="23"/>
      <x:c r="E30" s="23"/>
      <x:c r="F30" s="23"/>
      <x:c r="G30" s="23"/>
      <x:c r="H30" s="23"/>
    </x:row>
    <x:row r="31" ht="32" customHeight="1">
      <x:c r="A31" s="22" t="str">
        <x:v>Every case correct</x:v>
      </x:c>
      <x:c r="B31" s="23" t="str">
        <x:v>All available benchmark cases for that requirement match. This is not a manual audit grade.</x:v>
      </x:c>
      <x:c r="C31" s="23"/>
      <x:c r="D31" s="23"/>
      <x:c r="E31" s="23"/>
      <x:c r="F31" s="23"/>
      <x:c r="G31" s="23"/>
      <x:c r="H31" s="23"/>
    </x:row>
    <x:row r="32" ht="32" customHeight="1">
      <x:c r="A32" s="22" t="str">
        <x:v>Incorrect PASS</x:v>
      </x:c>
      <x:c r="B32" s="23" t="str">
        <x:v>The generated rule allowed a case whose current expected verdict is FAIL.</x:v>
      </x:c>
      <x:c r="C32" s="23"/>
      <x:c r="D32" s="23"/>
      <x:c r="E32" s="23"/>
      <x:c r="F32" s="23"/>
      <x:c r="G32" s="23"/>
      <x:c r="H32" s="23"/>
    </x:row>
    <x:row r="33" ht="32" customHeight="1">
      <x:c r="A33" s="22" t="str">
        <x:v>Incorrect FAIL</x:v>
      </x:c>
      <x:c r="B33" s="23" t="str">
        <x:v>The generated rule rejected a case whose current expected verdict is PASS.</x:v>
      </x:c>
      <x:c r="C33" s="23"/>
      <x:c r="D33" s="23"/>
      <x:c r="E33" s="23"/>
      <x:c r="F33" s="23"/>
      <x:c r="G33" s="23"/>
      <x:c r="H33" s="23"/>
    </x:row>
    <x:row r="34" ht="32" customHeight="1">
      <x:c r="A34" s="22" t="str">
        <x:v>V2_FALLBACK25</x:v>
      </x:c>
      <x:c r="B34" s="23" t="str">
        <x:v>Recorded V2 outputs plus all 25 preserved rejected attempt-4 candidates, including six deterministic failures.</x:v>
      </x:c>
      <x:c r="C34" s="23"/>
      <x:c r="D34" s="23"/>
      <x:c r="E34" s="23"/>
      <x:c r="F34" s="23"/>
      <x:c r="G34" s="23"/>
      <x:c r="H34" s="23"/>
    </x:row>
    <x:row r="35" ht="32" customHeight="1">
      <x:c r="A35" s="22" t="str">
        <x:v>Manual grades</x:v>
      </x:c>
      <x:c r="B35" s="23" t="str">
        <x:v>Separate assessment of source fidelity and code quality. Two reviewed cases do not certify the full rule.</x:v>
      </x:c>
      <x:c r="C35" s="23"/>
      <x:c r="D35" s="23"/>
      <x:c r="E35" s="23"/>
      <x:c r="F35" s="23"/>
      <x:c r="G35" s="23"/>
      <x:c r="H35" s="23"/>
    </x:row>
    <x:row r="36" ht="32" customHeight="1">
      <x:c r="A36" s="22" t="str">
        <x:v>Revised figures</x:v>
      </x:c>
      <x:c r="B36" s="23" t="str">
        <x:v>Label-only decisions apply to all three RUN_01 policies. Graph edits require rerunning all affected outputs.</x:v>
      </x:c>
      <x:c r="C36" s="23"/>
      <x:c r="D36" s="23"/>
      <x:c r="E36" s="23"/>
      <x:c r="F36" s="23"/>
      <x:c r="G36" s="23"/>
      <x:c r="H36" s="23"/>
    </x:row>
    <x:row r="37">
      <x:c r="A37" s="1"/>
      <x:c r="B37" s="1"/>
      <x:c r="C37" s="1"/>
      <x:c r="D37" s="1"/>
      <x:c r="E37" s="1"/>
      <x:c r="F37" s="1"/>
      <x:c r="G37" s="1"/>
      <x:c r="H37" s="1"/>
    </x:row>
    <x:row r="38">
      <x:c r="A38" s="1"/>
      <x:c r="B38" s="1"/>
      <x:c r="C38" s="1"/>
      <x:c r="D38" s="1"/>
      <x:c r="E38" s="1"/>
      <x:c r="F38" s="1"/>
      <x:c r="G38" s="1"/>
      <x:c r="H38" s="1"/>
    </x:row>
  </x:sheetData>
  <x:mergeCells>
    <x:mergeCell ref="B29:H29"/>
    <x:mergeCell ref="B30:H30"/>
    <x:mergeCell ref="B31:H31"/>
    <x:mergeCell ref="B32:H32"/>
    <x:mergeCell ref="B33:H33"/>
    <x:mergeCell ref="B34:H34"/>
    <x:mergeCell ref="B35:H35"/>
    <x:mergeCell ref="B36:H36"/>
  </x:mergeCells>
  <x:pageMargins left="0.7" right="0.7" top="0.75" bottom="0.75" header="0.3" footer="0.3"/>
</x:worksheet>
</file>

<file path=xl/worksheets/sheet2.xml><?xml version="1.0" encoding="utf-8"?>
<x:worksheet xmlns:x="http://schemas.openxmlformats.org/spreadsheetml/2006/main">
  <x:sheetViews>
    <x:sheetView showGridLines="0" workbookViewId="0">
      <x:pane xSplit="3" ySplit="6" topLeftCell="D7" activePane="bottomRight" state="frozen"/>
    </x:sheetView>
  </x:sheetViews>
  <x:sheetFormatPr defaultRowHeight="15"/>
  <x:cols>
    <x:col min="1" max="1" width="18" hidden="0" customWidth="1"/>
    <x:col min="2" max="2" width="18" hidden="0" customWidth="1"/>
    <x:col min="3" max="3" width="36" hidden="0" customWidth="1"/>
    <x:col min="4" max="4" width="65" hidden="0" customWidth="1"/>
    <x:col min="5" max="5" width="18" hidden="0" customWidth="1"/>
    <x:col min="6" max="6" width="18" hidden="0" customWidth="1"/>
    <x:col min="7" max="7" width="18" hidden="0" customWidth="1"/>
    <x:col min="8" max="8" width="18" hidden="0" customWidth="1"/>
  </x:cols>
  <x:sheetData>
    <x:row r="1">
      <x:c r="A1" s="1"/>
      <x:c r="B1" s="1"/>
      <x:c r="C1" s="1"/>
      <x:c r="D1" s="1"/>
      <x:c r="E1" s="1"/>
      <x:c r="F1" s="1"/>
      <x:c r="G1" s="1"/>
      <x:c r="H1" s="1"/>
    </x:row>
    <x:row r="2">
      <x:c r="A2" s="2" t="str">
        <x:v>Review batches of ten requirements</x:v>
      </x:c>
      <x:c r="B2" s="1"/>
      <x:c r="C2" s="1"/>
      <x:c r="D2" s="1"/>
      <x:c r="E2" s="1"/>
      <x:c r="F2" s="1"/>
      <x:c r="G2" s="1"/>
      <x:c r="H2" s="1"/>
    </x:row>
    <x:row r="3">
      <x:c r="A3" s="1" t="str">
        <x:v>27 batches: 26 batches of ten and one of eight. Fixed random order; flags on architecture sheets support targeted review separately.</x:v>
      </x:c>
      <x:c r="B3" s="1"/>
      <x:c r="C3" s="1"/>
      <x:c r="D3" s="1"/>
      <x:c r="E3" s="1"/>
      <x:c r="F3" s="1"/>
      <x:c r="G3" s="1"/>
      <x:c r="H3" s="1"/>
    </x:row>
    <x:row r="4">
      <x:c r="A4" s="3"/>
      <x:c r="B4" s="3"/>
      <x:c r="C4" s="3"/>
      <x:c r="D4" s="3"/>
      <x:c r="E4" s="3"/>
      <x:c r="F4" s="3"/>
      <x:c r="G4" s="3"/>
      <x:c r="H4" s="3"/>
    </x:row>
    <x:row r="5">
      <x:c r="A5" s="1"/>
      <x:c r="B5" s="1"/>
      <x:c r="C5" s="1"/>
      <x:c r="D5" s="1"/>
      <x:c r="E5" s="1"/>
      <x:c r="F5" s="1"/>
      <x:c r="G5" s="1"/>
      <x:c r="H5" s="1"/>
    </x:row>
    <x:row r="6" ht="44" customHeight="1">
      <x:c r="A6" s="8" t="str">
        <x:v>Batch</x:v>
      </x:c>
      <x:c r="B6" s="8" t="str">
        <x:v>Requirements</x:v>
      </x:c>
      <x:c r="C6" s="8" t="str">
        <x:v>Packet path</x:v>
      </x:c>
      <x:c r="D6" s="8" t="str">
        <x:v>Requirement IDs</x:v>
      </x:c>
      <x:c r="E6" s="8" t="str">
        <x:v>V2 reviewed</x:v>
      </x:c>
      <x:c r="F6" s="8" t="str">
        <x:v>NoSemantic reviewed</x:v>
      </x:c>
      <x:c r="G6" s="8" t="str">
        <x:v>SingleShot reviewed</x:v>
      </x:c>
      <x:c r="H6" s="8" t="str">
        <x:v>Packet status</x:v>
      </x:c>
    </x:row>
    <x:row r="7" ht="46" customHeight="1">
      <x:c r="A7" s="9" t="str">
        <x:v>BATCH_01</x:v>
      </x:c>
      <x:c r="B7" s="9" t="n">
        <x:v>10</x:v>
      </x:c>
      <x:c r="C7" s="9" t="str">
        <x:v>batches/BATCH_01.txt</x:v>
      </x:c>
      <x:c r="D7" s="12" t="str">
        <x:v>I2-060, IMO-030, IMO-073, IMO-098, IMO-106, TRF-128, IMO-108, I2-014, I2-018, TRF-070</x:v>
      </x:c>
      <x:c r="E7" s="9" t="n">
        <x:f>COUNTIFS('V2'!$A$7:$A$274,A7,'V2'!$W$7:$W$274,"REVIEWED")</x:f>
        <x:v>0</x:v>
      </x:c>
      <x:c r="F7" s="9" t="n">
        <x:f>COUNTIFS('NoSemantic'!$A$7:$A$274,A7,'NoSemantic'!$W$7:$W$274,"REVIEWED")</x:f>
        <x:v>0</x:v>
      </x:c>
      <x:c r="G7" s="9" t="n">
        <x:f>COUNTIFS('SingleShot'!$A$7:$A$274,A7,'SingleShot'!$W$7:$W$274,"REVIEWED")</x:f>
        <x:v>0</x:v>
      </x:c>
      <x:c r="H7" s="13" t="str">
        <x:v>PACKAGED</x:v>
      </x:c>
    </x:row>
    <x:row r="8" ht="46" customHeight="1">
      <x:c r="A8" s="9" t="str">
        <x:v>BATCH_02</x:v>
      </x:c>
      <x:c r="B8" s="9" t="n">
        <x:v>10</x:v>
      </x:c>
      <x:c r="C8" s="9" t="str">
        <x:v>batches/BATCH_02.txt</x:v>
      </x:c>
      <x:c r="D8" s="12" t="str">
        <x:v>TRF-120, TRF-112, IMO-058, IMO-087, IMO-028, I2-030, I2-008, TRF-127, IMO-005, TRF-040</x:v>
      </x:c>
      <x:c r="E8" s="9" t="n">
        <x:f>COUNTIFS('V2'!$A$7:$A$274,A8,'V2'!$W$7:$W$274,"REVIEWED")</x:f>
        <x:v>10</x:v>
      </x:c>
      <x:c r="F8" s="9" t="n">
        <x:f>COUNTIFS('NoSemantic'!$A$7:$A$274,A8,'NoSemantic'!$W$7:$W$274,"REVIEWED")</x:f>
        <x:v>8</x:v>
      </x:c>
      <x:c r="G8" s="9" t="n">
        <x:f>COUNTIFS('SingleShot'!$A$7:$A$274,A8,'SingleShot'!$W$7:$W$274,"REVIEWED")</x:f>
        <x:v>10</x:v>
      </x:c>
      <x:c r="H8" s="13" t="str">
        <x:v>PACKAGED</x:v>
      </x:c>
    </x:row>
    <x:row r="9" ht="46" customHeight="1">
      <x:c r="A9" s="9" t="str">
        <x:v>BATCH_03</x:v>
      </x:c>
      <x:c r="B9" s="9" t="n">
        <x:v>10</x:v>
      </x:c>
      <x:c r="C9" s="9" t="str">
        <x:v>batches/BATCH_03.txt</x:v>
      </x:c>
      <x:c r="D9" s="12" t="str">
        <x:v>IMO-084, IMO-038, IMO-120, TRF-060, IMO-034, TRF-043, IMO-121, IMO-057, IMO-006, IMO-012</x:v>
      </x:c>
      <x:c r="E9" s="9" t="n">
        <x:f>COUNTIFS('V2'!$A$7:$A$274,A9,'V2'!$W$7:$W$274,"REVIEWED")</x:f>
        <x:v>10</x:v>
      </x:c>
      <x:c r="F9" s="9" t="n">
        <x:f>COUNTIFS('NoSemantic'!$A$7:$A$274,A9,'NoSemantic'!$W$7:$W$274,"REVIEWED")</x:f>
        <x:v>10</x:v>
      </x:c>
      <x:c r="G9" s="9" t="n">
        <x:f>COUNTIFS('SingleShot'!$A$7:$A$274,A9,'SingleShot'!$W$7:$W$274,"REVIEWED")</x:f>
        <x:v>10</x:v>
      </x:c>
      <x:c r="H9" s="13" t="str">
        <x:v>PACKAGED</x:v>
      </x:c>
    </x:row>
    <x:row r="10" ht="46" customHeight="1">
      <x:c r="A10" s="9" t="str">
        <x:v>BATCH_04</x:v>
      </x:c>
      <x:c r="B10" s="9" t="n">
        <x:v>10</x:v>
      </x:c>
      <x:c r="C10" s="9" t="str">
        <x:v>batches/BATCH_04.txt</x:v>
      </x:c>
      <x:c r="D10" s="12" t="str">
        <x:v>TRF-030, TRF-049, TRF-069, IMO-053, IMO-102, IMO-033, IMO-059, TRF-005, I2-019, I2-006</x:v>
      </x:c>
      <x:c r="E10" s="9" t="n">
        <x:f>COUNTIFS('V2'!$A$7:$A$274,A10,'V2'!$W$7:$W$274,"REVIEWED")</x:f>
        <x:v>10</x:v>
      </x:c>
      <x:c r="F10" s="9" t="n">
        <x:f>COUNTIFS('NoSemantic'!$A$7:$A$274,A10,'NoSemantic'!$W$7:$W$274,"REVIEWED")</x:f>
        <x:v>9</x:v>
      </x:c>
      <x:c r="G10" s="9" t="n">
        <x:f>COUNTIFS('SingleShot'!$A$7:$A$274,A10,'SingleShot'!$W$7:$W$274,"REVIEWED")</x:f>
        <x:v>5</x:v>
      </x:c>
      <x:c r="H10" s="13" t="str">
        <x:v>PACKAGED</x:v>
      </x:c>
    </x:row>
    <x:row r="11" ht="46" customHeight="1">
      <x:c r="A11" s="9" t="str">
        <x:v>BATCH_05</x:v>
      </x:c>
      <x:c r="B11" s="9" t="n">
        <x:v>10</x:v>
      </x:c>
      <x:c r="C11" s="9" t="str">
        <x:v>batches/BATCH_05.txt</x:v>
      </x:c>
      <x:c r="D11" s="12" t="str">
        <x:v>I2-035, TRF-064, TRF-059, TRF-035, TRF-029, TRF-025, IMO-072, TRF-031, IMO-037, TRF-123</x:v>
      </x:c>
      <x:c r="E11" s="9" t="n">
        <x:f>COUNTIFS('V2'!$A$7:$A$274,A11,'V2'!$W$7:$W$274,"REVIEWED")</x:f>
        <x:v>10</x:v>
      </x:c>
      <x:c r="F11" s="9" t="n">
        <x:f>COUNTIFS('NoSemantic'!$A$7:$A$274,A11,'NoSemantic'!$W$7:$W$274,"REVIEWED")</x:f>
        <x:v>10</x:v>
      </x:c>
      <x:c r="G11" s="9" t="n">
        <x:f>COUNTIFS('SingleShot'!$A$7:$A$274,A11,'SingleShot'!$W$7:$W$274,"REVIEWED")</x:f>
        <x:v>9</x:v>
      </x:c>
      <x:c r="H11" s="13" t="str">
        <x:v>PACKAGED</x:v>
      </x:c>
    </x:row>
    <x:row r="12" ht="46" customHeight="1">
      <x:c r="A12" s="9" t="str">
        <x:v>BATCH_06</x:v>
      </x:c>
      <x:c r="B12" s="9" t="n">
        <x:v>10</x:v>
      </x:c>
      <x:c r="C12" s="9" t="str">
        <x:v>batches/BATCH_06.txt</x:v>
      </x:c>
      <x:c r="D12" s="12" t="str">
        <x:v>IMO-014, TRF-052, IMO-007, TRF-044, TRF-082, IMO-104, IMO-004, IMO-010, I2-015, TRF-042</x:v>
      </x:c>
      <x:c r="E12" s="9" t="n">
        <x:f>COUNTIFS('V2'!$A$7:$A$274,A12,'V2'!$W$7:$W$274,"REVIEWED")</x:f>
        <x:v>0</x:v>
      </x:c>
      <x:c r="F12" s="9" t="n">
        <x:f>COUNTIFS('NoSemantic'!$A$7:$A$274,A12,'NoSemantic'!$W$7:$W$274,"REVIEWED")</x:f>
        <x:v>0</x:v>
      </x:c>
      <x:c r="G12" s="9" t="n">
        <x:f>COUNTIFS('SingleShot'!$A$7:$A$274,A12,'SingleShot'!$W$7:$W$274,"REVIEWED")</x:f>
        <x:v>0</x:v>
      </x:c>
      <x:c r="H12" s="13" t="str">
        <x:v>PACKAGED</x:v>
      </x:c>
    </x:row>
    <x:row r="13" ht="46" customHeight="1">
      <x:c r="A13" s="9" t="str">
        <x:v>BATCH_07</x:v>
      </x:c>
      <x:c r="B13" s="9" t="n">
        <x:v>10</x:v>
      </x:c>
      <x:c r="C13" s="9" t="str">
        <x:v>batches/BATCH_07.txt</x:v>
      </x:c>
      <x:c r="D13" s="12" t="str">
        <x:v>I2-010, IMO-109, IMO-125, IMO26-001, I2-040, IMO-069, IMO-070, TRF-063, I2-011, IMO26-015</x:v>
      </x:c>
      <x:c r="E13" s="9" t="n">
        <x:f>COUNTIFS('V2'!$A$7:$A$274,A13,'V2'!$W$7:$W$274,"REVIEWED")</x:f>
        <x:v>0</x:v>
      </x:c>
      <x:c r="F13" s="9" t="n">
        <x:f>COUNTIFS('NoSemantic'!$A$7:$A$274,A13,'NoSemantic'!$W$7:$W$274,"REVIEWED")</x:f>
        <x:v>0</x:v>
      </x:c>
      <x:c r="G13" s="9" t="n">
        <x:f>COUNTIFS('SingleShot'!$A$7:$A$274,A13,'SingleShot'!$W$7:$W$274,"REVIEWED")</x:f>
        <x:v>0</x:v>
      </x:c>
      <x:c r="H13" s="13" t="str">
        <x:v>PACKAGED</x:v>
      </x:c>
    </x:row>
    <x:row r="14" ht="46" customHeight="1">
      <x:c r="A14" s="9" t="str">
        <x:v>BATCH_08</x:v>
      </x:c>
      <x:c r="B14" s="9" t="n">
        <x:v>10</x:v>
      </x:c>
      <x:c r="C14" s="9" t="str">
        <x:v>batches/BATCH_08.txt</x:v>
      </x:c>
      <x:c r="D14" s="12" t="str">
        <x:v>TRF-034, IMO-124, IMO-079, TRF-076, I2-005, IMO-048, IMO-101, TRF-114, IMO-089, TRF-102</x:v>
      </x:c>
      <x:c r="E14" s="9" t="n">
        <x:f>COUNTIFS('V2'!$A$7:$A$274,A14,'V2'!$W$7:$W$274,"REVIEWED")</x:f>
        <x:v>10</x:v>
      </x:c>
      <x:c r="F14" s="9" t="n">
        <x:f>COUNTIFS('NoSemantic'!$A$7:$A$274,A14,'NoSemantic'!$W$7:$W$274,"REVIEWED")</x:f>
        <x:v>10</x:v>
      </x:c>
      <x:c r="G14" s="9" t="n">
        <x:f>COUNTIFS('SingleShot'!$A$7:$A$274,A14,'SingleShot'!$W$7:$W$274,"REVIEWED")</x:f>
        <x:v>7</x:v>
      </x:c>
      <x:c r="H14" s="13" t="str">
        <x:v>PACKAGED</x:v>
      </x:c>
    </x:row>
    <x:row r="15" ht="46" customHeight="1">
      <x:c r="A15" s="9" t="str">
        <x:v>BATCH_09</x:v>
      </x:c>
      <x:c r="B15" s="9" t="n">
        <x:v>10</x:v>
      </x:c>
      <x:c r="C15" s="9" t="str">
        <x:v>batches/BATCH_09.txt</x:v>
      </x:c>
      <x:c r="D15" s="12" t="str">
        <x:v>TRF-087, IMO-017, IMO-113, TRF-108, IMO-074, IMO-116, TRF-101, IMO-008, TRF-086, IMO-068</x:v>
      </x:c>
      <x:c r="E15" s="9" t="n">
        <x:f>COUNTIFS('V2'!$A$7:$A$274,A15,'V2'!$W$7:$W$274,"REVIEWED")</x:f>
        <x:v>10</x:v>
      </x:c>
      <x:c r="F15" s="9" t="n">
        <x:f>COUNTIFS('NoSemantic'!$A$7:$A$274,A15,'NoSemantic'!$W$7:$W$274,"REVIEWED")</x:f>
        <x:v>10</x:v>
      </x:c>
      <x:c r="G15" s="9" t="n">
        <x:f>COUNTIFS('SingleShot'!$A$7:$A$274,A15,'SingleShot'!$W$7:$W$274,"REVIEWED")</x:f>
        <x:v>10</x:v>
      </x:c>
      <x:c r="H15" s="13" t="str">
        <x:v>PACKAGED</x:v>
      </x:c>
    </x:row>
    <x:row r="16" ht="46" customHeight="1">
      <x:c r="A16" s="9" t="str">
        <x:v>BATCH_10</x:v>
      </x:c>
      <x:c r="B16" s="9" t="n">
        <x:v>10</x:v>
      </x:c>
      <x:c r="C16" s="9" t="str">
        <x:v>batches/BATCH_10.txt</x:v>
      </x:c>
      <x:c r="D16" s="12" t="str">
        <x:v>TRF-132, I2-064, IMO26-009, I2-009, TRF-009, IMO-060, IMO-096, IMO-022, TRF-129, TRF-080</x:v>
      </x:c>
      <x:c r="E16" s="9" t="n">
        <x:f>COUNTIFS('V2'!$A$7:$A$274,A16,'V2'!$W$7:$W$274,"REVIEWED")</x:f>
        <x:v>10</x:v>
      </x:c>
      <x:c r="F16" s="9" t="n">
        <x:f>COUNTIFS('NoSemantic'!$A$7:$A$274,A16,'NoSemantic'!$W$7:$W$274,"REVIEWED")</x:f>
        <x:v>10</x:v>
      </x:c>
      <x:c r="G16" s="9" t="n">
        <x:f>COUNTIFS('SingleShot'!$A$7:$A$274,A16,'SingleShot'!$W$7:$W$274,"REVIEWED")</x:f>
        <x:v>9</x:v>
      </x:c>
      <x:c r="H16" s="13" t="str">
        <x:v>PACKAGED</x:v>
      </x:c>
    </x:row>
    <x:row r="17" ht="46" customHeight="1">
      <x:c r="A17" s="9" t="str">
        <x:v>BATCH_11</x:v>
      </x:c>
      <x:c r="B17" s="9" t="n">
        <x:v>10</x:v>
      </x:c>
      <x:c r="C17" s="9" t="str">
        <x:v>batches/BATCH_11.txt</x:v>
      </x:c>
      <x:c r="D17" s="12" t="str">
        <x:v>IMO-094, IMO-066, IMO-040, IMO26-002, IMO-029, IMO-082, IMO-024, IMO-085, IMO-019, IMO-023</x:v>
      </x:c>
      <x:c r="E17" s="9" t="n">
        <x:f>COUNTIFS('V2'!$A$7:$A$274,A17,'V2'!$W$7:$W$274,"REVIEWED")</x:f>
        <x:v>0</x:v>
      </x:c>
      <x:c r="F17" s="9" t="n">
        <x:f>COUNTIFS('NoSemantic'!$A$7:$A$274,A17,'NoSemantic'!$W$7:$W$274,"REVIEWED")</x:f>
        <x:v>0</x:v>
      </x:c>
      <x:c r="G17" s="9" t="n">
        <x:f>COUNTIFS('SingleShot'!$A$7:$A$274,A17,'SingleShot'!$W$7:$W$274,"REVIEWED")</x:f>
        <x:v>0</x:v>
      </x:c>
      <x:c r="H17" s="13" t="str">
        <x:v>PACKAGED</x:v>
      </x:c>
    </x:row>
    <x:row r="18" ht="46" customHeight="1">
      <x:c r="A18" s="9" t="str">
        <x:v>BATCH_12</x:v>
      </x:c>
      <x:c r="B18" s="9" t="n">
        <x:v>10</x:v>
      </x:c>
      <x:c r="C18" s="9" t="str">
        <x:v>batches/BATCH_12.txt</x:v>
      </x:c>
      <x:c r="D18" s="12" t="str">
        <x:v>TRF-006, IMO-114, TRF-013, IMO-013, TRF-012, I2-024, TRF-022, IMO-055, IMO-071, I2-052</x:v>
      </x:c>
      <x:c r="E18" s="9" t="n">
        <x:f>COUNTIFS('V2'!$A$7:$A$274,A18,'V2'!$W$7:$W$274,"REVIEWED")</x:f>
        <x:v>0</x:v>
      </x:c>
      <x:c r="F18" s="9" t="n">
        <x:f>COUNTIFS('NoSemantic'!$A$7:$A$274,A18,'NoSemantic'!$W$7:$W$274,"REVIEWED")</x:f>
        <x:v>0</x:v>
      </x:c>
      <x:c r="G18" s="9" t="n">
        <x:f>COUNTIFS('SingleShot'!$A$7:$A$274,A18,'SingleShot'!$W$7:$W$274,"REVIEWED")</x:f>
        <x:v>0</x:v>
      </x:c>
      <x:c r="H18" s="13" t="str">
        <x:v>PACKAGED</x:v>
      </x:c>
    </x:row>
    <x:row r="19" ht="46" customHeight="1">
      <x:c r="A19" s="9" t="str">
        <x:v>BATCH_13</x:v>
      </x:c>
      <x:c r="B19" s="9" t="n">
        <x:v>10</x:v>
      </x:c>
      <x:c r="C19" s="9" t="str">
        <x:v>batches/BATCH_13.txt</x:v>
      </x:c>
      <x:c r="D19" s="12" t="str">
        <x:v>IMO-095, TRF-048, I2-054, TRF-045, TRF-079, IMO-002, TRF-046, IMO26-011, I2-013, TRF-103</x:v>
      </x:c>
      <x:c r="E19" s="9" t="n">
        <x:f>COUNTIFS('V2'!$A$7:$A$274,A19,'V2'!$W$7:$W$274,"REVIEWED")</x:f>
        <x:v>0</x:v>
      </x:c>
      <x:c r="F19" s="9" t="n">
        <x:f>COUNTIFS('NoSemantic'!$A$7:$A$274,A19,'NoSemantic'!$W$7:$W$274,"REVIEWED")</x:f>
        <x:v>0</x:v>
      </x:c>
      <x:c r="G19" s="9" t="n">
        <x:f>COUNTIFS('SingleShot'!$A$7:$A$274,A19,'SingleShot'!$W$7:$W$274,"REVIEWED")</x:f>
        <x:v>0</x:v>
      </x:c>
      <x:c r="H19" s="13" t="str">
        <x:v>PACKAGED</x:v>
      </x:c>
    </x:row>
    <x:row r="20" ht="46" customHeight="1">
      <x:c r="A20" s="9" t="str">
        <x:v>BATCH_14</x:v>
      </x:c>
      <x:c r="B20" s="9" t="n">
        <x:v>10</x:v>
      </x:c>
      <x:c r="C20" s="9" t="str">
        <x:v>batches/BATCH_14.txt</x:v>
      </x:c>
      <x:c r="D20" s="12" t="str">
        <x:v>I2-055, I2-050, IMO-018, IMO-062, TRF-010, TRF-067, IMO-091, I2-048, TRF-085, TRF-017</x:v>
      </x:c>
      <x:c r="E20" s="9" t="n">
        <x:f>COUNTIFS('V2'!$A$7:$A$274,A20,'V2'!$W$7:$W$274,"REVIEWED")</x:f>
        <x:v>0</x:v>
      </x:c>
      <x:c r="F20" s="9" t="n">
        <x:f>COUNTIFS('NoSemantic'!$A$7:$A$274,A20,'NoSemantic'!$W$7:$W$274,"REVIEWED")</x:f>
        <x:v>0</x:v>
      </x:c>
      <x:c r="G20" s="9" t="n">
        <x:f>COUNTIFS('SingleShot'!$A$7:$A$274,A20,'SingleShot'!$W$7:$W$274,"REVIEWED")</x:f>
        <x:v>0</x:v>
      </x:c>
      <x:c r="H20" s="13" t="str">
        <x:v>PACKAGED</x:v>
      </x:c>
    </x:row>
    <x:row r="21" ht="46" customHeight="1">
      <x:c r="A21" s="9" t="str">
        <x:v>BATCH_15</x:v>
      </x:c>
      <x:c r="B21" s="9" t="n">
        <x:v>10</x:v>
      </x:c>
      <x:c r="C21" s="9" t="str">
        <x:v>batches/BATCH_15.txt</x:v>
      </x:c>
      <x:c r="D21" s="12" t="str">
        <x:v>IMO-111, IMO-025, TRF-037, IMO-052, IMO-110, IMO-100, TRF-028, TRF-047, I2-067, I2-061</x:v>
      </x:c>
      <x:c r="E21" s="9" t="n">
        <x:f>COUNTIFS('V2'!$A$7:$A$274,A21,'V2'!$W$7:$W$274,"REVIEWED")</x:f>
        <x:v>0</x:v>
      </x:c>
      <x:c r="F21" s="9" t="n">
        <x:f>COUNTIFS('NoSemantic'!$A$7:$A$274,A21,'NoSemantic'!$W$7:$W$274,"REVIEWED")</x:f>
        <x:v>0</x:v>
      </x:c>
      <x:c r="G21" s="9" t="n">
        <x:f>COUNTIFS('SingleShot'!$A$7:$A$274,A21,'SingleShot'!$W$7:$W$274,"REVIEWED")</x:f>
        <x:v>0</x:v>
      </x:c>
      <x:c r="H21" s="13" t="str">
        <x:v>PACKAGED</x:v>
      </x:c>
    </x:row>
    <x:row r="22" ht="46" customHeight="1">
      <x:c r="A22" s="9" t="str">
        <x:v>BATCH_16</x:v>
      </x:c>
      <x:c r="B22" s="9" t="n">
        <x:v>10</x:v>
      </x:c>
      <x:c r="C22" s="9" t="str">
        <x:v>batches/BATCH_16.txt</x:v>
      </x:c>
      <x:c r="D22" s="12" t="str">
        <x:v>I2-062, IMO-097, IMO-103, I2-004, TRF-001, I2-017, IMO26-013, IMO-099, IMO-047, IMO-045</x:v>
      </x:c>
      <x:c r="E22" s="9" t="n">
        <x:f>COUNTIFS('V2'!$A$7:$A$274,A22,'V2'!$W$7:$W$274,"REVIEWED")</x:f>
        <x:v>0</x:v>
      </x:c>
      <x:c r="F22" s="9" t="n">
        <x:f>COUNTIFS('NoSemantic'!$A$7:$A$274,A22,'NoSemantic'!$W$7:$W$274,"REVIEWED")</x:f>
        <x:v>0</x:v>
      </x:c>
      <x:c r="G22" s="9" t="n">
        <x:f>COUNTIFS('SingleShot'!$A$7:$A$274,A22,'SingleShot'!$W$7:$W$274,"REVIEWED")</x:f>
        <x:v>0</x:v>
      </x:c>
      <x:c r="H22" s="13" t="str">
        <x:v>PACKAGED</x:v>
      </x:c>
    </x:row>
    <x:row r="23" ht="46" customHeight="1">
      <x:c r="A23" s="9" t="str">
        <x:v>BATCH_17</x:v>
      </x:c>
      <x:c r="B23" s="9" t="n">
        <x:v>10</x:v>
      </x:c>
      <x:c r="C23" s="9" t="str">
        <x:v>batches/BATCH_17.txt</x:v>
      </x:c>
      <x:c r="D23" s="12" t="str">
        <x:v>IMO-083, IMO-016, I2-032, TRF-130, I2-043, TRF-104, IMO-050, IMO-088, TRF-023, I2-047</x:v>
      </x:c>
      <x:c r="E23" s="9" t="n">
        <x:f>COUNTIFS('V2'!$A$7:$A$274,A23,'V2'!$W$7:$W$274,"REVIEWED")</x:f>
        <x:v>0</x:v>
      </x:c>
      <x:c r="F23" s="9" t="n">
        <x:f>COUNTIFS('NoSemantic'!$A$7:$A$274,A23,'NoSemantic'!$W$7:$W$274,"REVIEWED")</x:f>
        <x:v>0</x:v>
      </x:c>
      <x:c r="G23" s="9" t="n">
        <x:f>COUNTIFS('SingleShot'!$A$7:$A$274,A23,'SingleShot'!$W$7:$W$274,"REVIEWED")</x:f>
        <x:v>0</x:v>
      </x:c>
      <x:c r="H23" s="13" t="str">
        <x:v>PACKAGED</x:v>
      </x:c>
    </x:row>
    <x:row r="24" ht="46" customHeight="1">
      <x:c r="A24" s="9" t="str">
        <x:v>BATCH_18</x:v>
      </x:c>
      <x:c r="B24" s="9" t="n">
        <x:v>10</x:v>
      </x:c>
      <x:c r="C24" s="9" t="str">
        <x:v>batches/BATCH_18.txt</x:v>
      </x:c>
      <x:c r="D24" s="12" t="str">
        <x:v>TRF-053, TRF-091, TRF-083, TRF-041, TRF-004, I2-051, IMO-041, I2-031, IMO-021, TRF-032</x:v>
      </x:c>
      <x:c r="E24" s="9" t="n">
        <x:f>COUNTIFS('V2'!$A$7:$A$274,A24,'V2'!$W$7:$W$274,"REVIEWED")</x:f>
        <x:v>0</x:v>
      </x:c>
      <x:c r="F24" s="9" t="n">
        <x:f>COUNTIFS('NoSemantic'!$A$7:$A$274,A24,'NoSemantic'!$W$7:$W$274,"REVIEWED")</x:f>
        <x:v>0</x:v>
      </x:c>
      <x:c r="G24" s="9" t="n">
        <x:f>COUNTIFS('SingleShot'!$A$7:$A$274,A24,'SingleShot'!$W$7:$W$274,"REVIEWED")</x:f>
        <x:v>0</x:v>
      </x:c>
      <x:c r="H24" s="13" t="str">
        <x:v>PACKAGED</x:v>
      </x:c>
    </x:row>
    <x:row r="25" ht="46" customHeight="1">
      <x:c r="A25" s="9" t="str">
        <x:v>BATCH_19</x:v>
      </x:c>
      <x:c r="B25" s="9" t="n">
        <x:v>10</x:v>
      </x:c>
      <x:c r="C25" s="9" t="str">
        <x:v>batches/BATCH_19.txt</x:v>
      </x:c>
      <x:c r="D25" s="12" t="str">
        <x:v>IMO-075, TRF-016, IMO-026, TRF-050, IMO26-014, IMO-118, TRF-026, TRF-062, TRF-014, I2-029</x:v>
      </x:c>
      <x:c r="E25" s="9" t="n">
        <x:f>COUNTIFS('V2'!$A$7:$A$274,A25,'V2'!$W$7:$W$274,"REVIEWED")</x:f>
        <x:v>0</x:v>
      </x:c>
      <x:c r="F25" s="9" t="n">
        <x:f>COUNTIFS('NoSemantic'!$A$7:$A$274,A25,'NoSemantic'!$W$7:$W$274,"REVIEWED")</x:f>
        <x:v>0</x:v>
      </x:c>
      <x:c r="G25" s="9" t="n">
        <x:f>COUNTIFS('SingleShot'!$A$7:$A$274,A25,'SingleShot'!$W$7:$W$274,"REVIEWED")</x:f>
        <x:v>0</x:v>
      </x:c>
      <x:c r="H25" s="13" t="str">
        <x:v>PACKAGED</x:v>
      </x:c>
    </x:row>
    <x:row r="26" ht="46" customHeight="1">
      <x:c r="A26" s="9" t="str">
        <x:v>BATCH_20</x:v>
      </x:c>
      <x:c r="B26" s="9" t="n">
        <x:v>10</x:v>
      </x:c>
      <x:c r="C26" s="9" t="str">
        <x:v>batches/BATCH_20.txt</x:v>
      </x:c>
      <x:c r="D26" s="12" t="str">
        <x:v>TRF-131, I2-026, I2-023, TRF-057, IMO-011, IMO26-007, TRF-088, TRF-007, TRF-078, I2-022</x:v>
      </x:c>
      <x:c r="E26" s="9" t="n">
        <x:f>COUNTIFS('V2'!$A$7:$A$274,A26,'V2'!$W$7:$W$274,"REVIEWED")</x:f>
        <x:v>0</x:v>
      </x:c>
      <x:c r="F26" s="9" t="n">
        <x:f>COUNTIFS('NoSemantic'!$A$7:$A$274,A26,'NoSemantic'!$W$7:$W$274,"REVIEWED")</x:f>
        <x:v>0</x:v>
      </x:c>
      <x:c r="G26" s="9" t="n">
        <x:f>COUNTIFS('SingleShot'!$A$7:$A$274,A26,'SingleShot'!$W$7:$W$274,"REVIEWED")</x:f>
        <x:v>0</x:v>
      </x:c>
      <x:c r="H26" s="13" t="str">
        <x:v>PACKAGED</x:v>
      </x:c>
    </x:row>
    <x:row r="27" ht="46" customHeight="1">
      <x:c r="A27" s="9" t="str">
        <x:v>BATCH_21</x:v>
      </x:c>
      <x:c r="B27" s="9" t="n">
        <x:v>10</x:v>
      </x:c>
      <x:c r="C27" s="9" t="str">
        <x:v>batches/BATCH_21.txt</x:v>
      </x:c>
      <x:c r="D27" s="12" t="str">
        <x:v>IMO-119, I2-065, TRF-118, IMO-115, I2-066, IMO-051, IMO26-018, TRF-055, IMO-112, TRF-011</x:v>
      </x:c>
      <x:c r="E27" s="9" t="n">
        <x:f>COUNTIFS('V2'!$A$7:$A$274,A27,'V2'!$W$7:$W$274,"REVIEWED")</x:f>
        <x:v>0</x:v>
      </x:c>
      <x:c r="F27" s="9" t="n">
        <x:f>COUNTIFS('NoSemantic'!$A$7:$A$274,A27,'NoSemantic'!$W$7:$W$274,"REVIEWED")</x:f>
        <x:v>0</x:v>
      </x:c>
      <x:c r="G27" s="9" t="n">
        <x:f>COUNTIFS('SingleShot'!$A$7:$A$274,A27,'SingleShot'!$W$7:$W$274,"REVIEWED")</x:f>
        <x:v>0</x:v>
      </x:c>
      <x:c r="H27" s="13" t="str">
        <x:v>PACKAGED</x:v>
      </x:c>
    </x:row>
    <x:row r="28" ht="46" customHeight="1">
      <x:c r="A28" s="9" t="str">
        <x:v>BATCH_22</x:v>
      </x:c>
      <x:c r="B28" s="9" t="n">
        <x:v>10</x:v>
      </x:c>
      <x:c r="C28" s="9" t="str">
        <x:v>batches/BATCH_22.txt</x:v>
      </x:c>
      <x:c r="D28" s="12" t="str">
        <x:v>TRF-020, IMO-065, IMO26-016, IMO-078, I2-034, IMO-086, IMO-035, IMO-105, IMO-122, TRF-024</x:v>
      </x:c>
      <x:c r="E28" s="9" t="n">
        <x:f>COUNTIFS('V2'!$A$7:$A$274,A28,'V2'!$W$7:$W$274,"REVIEWED")</x:f>
        <x:v>0</x:v>
      </x:c>
      <x:c r="F28" s="9" t="n">
        <x:f>COUNTIFS('NoSemantic'!$A$7:$A$274,A28,'NoSemantic'!$W$7:$W$274,"REVIEWED")</x:f>
        <x:v>0</x:v>
      </x:c>
      <x:c r="G28" s="9" t="n">
        <x:f>COUNTIFS('SingleShot'!$A$7:$A$274,A28,'SingleShot'!$W$7:$W$274,"REVIEWED")</x:f>
        <x:v>0</x:v>
      </x:c>
      <x:c r="H28" s="13" t="str">
        <x:v>PACKAGED</x:v>
      </x:c>
    </x:row>
    <x:row r="29" ht="46" customHeight="1">
      <x:c r="A29" s="9" t="str">
        <x:v>BATCH_23</x:v>
      </x:c>
      <x:c r="B29" s="9" t="n">
        <x:v>10</x:v>
      </x:c>
      <x:c r="C29" s="9" t="str">
        <x:v>batches/BATCH_23.txt</x:v>
      </x:c>
      <x:c r="D29" s="12" t="str">
        <x:v>TRF-066, IMO-043, I2-001, IMO-049, IMO-027, I2-037, TRF-074, TRF-113, I2-021, IMO-092</x:v>
      </x:c>
      <x:c r="E29" s="9" t="n">
        <x:f>COUNTIFS('V2'!$A$7:$A$274,A29,'V2'!$W$7:$W$274,"REVIEWED")</x:f>
        <x:v>0</x:v>
      </x:c>
      <x:c r="F29" s="9" t="n">
        <x:f>COUNTIFS('NoSemantic'!$A$7:$A$274,A29,'NoSemantic'!$W$7:$W$274,"REVIEWED")</x:f>
        <x:v>0</x:v>
      </x:c>
      <x:c r="G29" s="9" t="n">
        <x:f>COUNTIFS('SingleShot'!$A$7:$A$274,A29,'SingleShot'!$W$7:$W$274,"REVIEWED")</x:f>
        <x:v>0</x:v>
      </x:c>
      <x:c r="H29" s="13" t="str">
        <x:v>PACKAGED</x:v>
      </x:c>
    </x:row>
    <x:row r="30" ht="46" customHeight="1">
      <x:c r="A30" s="9" t="str">
        <x:v>BATCH_24</x:v>
      </x:c>
      <x:c r="B30" s="9" t="n">
        <x:v>10</x:v>
      </x:c>
      <x:c r="C30" s="9" t="str">
        <x:v>batches/BATCH_24.txt</x:v>
      </x:c>
      <x:c r="D30" s="12" t="str">
        <x:v>TRF-018, IMO26-010, TRF-036, IMO-123, IMO-031, IMO-003, TRF-054, TRF-116, TRF-077, TRF-051</x:v>
      </x:c>
      <x:c r="E30" s="9" t="n">
        <x:f>COUNTIFS('V2'!$A$7:$A$274,A30,'V2'!$W$7:$W$274,"REVIEWED")</x:f>
        <x:v>0</x:v>
      </x:c>
      <x:c r="F30" s="9" t="n">
        <x:f>COUNTIFS('NoSemantic'!$A$7:$A$274,A30,'NoSemantic'!$W$7:$W$274,"REVIEWED")</x:f>
        <x:v>0</x:v>
      </x:c>
      <x:c r="G30" s="9" t="n">
        <x:f>COUNTIFS('SingleShot'!$A$7:$A$274,A30,'SingleShot'!$W$7:$W$274,"REVIEWED")</x:f>
        <x:v>0</x:v>
      </x:c>
      <x:c r="H30" s="13" t="str">
        <x:v>PACKAGED</x:v>
      </x:c>
    </x:row>
    <x:row r="31" ht="46" customHeight="1">
      <x:c r="A31" s="9" t="str">
        <x:v>BATCH_25</x:v>
      </x:c>
      <x:c r="B31" s="9" t="n">
        <x:v>10</x:v>
      </x:c>
      <x:c r="C31" s="9" t="str">
        <x:v>batches/BATCH_25.txt</x:v>
      </x:c>
      <x:c r="D31" s="12" t="str">
        <x:v>IMO26-017, IMO-107, TRF-003, TRF-084, I2-042, IMO-064, IMO26-008, IMO-081, I2-041, TRF-081</x:v>
      </x:c>
      <x:c r="E31" s="9" t="n">
        <x:f>COUNTIFS('V2'!$A$7:$A$274,A31,'V2'!$W$7:$W$274,"REVIEWED")</x:f>
        <x:v>0</x:v>
      </x:c>
      <x:c r="F31" s="9" t="n">
        <x:f>COUNTIFS('NoSemantic'!$A$7:$A$274,A31,'NoSemantic'!$W$7:$W$274,"REVIEWED")</x:f>
        <x:v>0</x:v>
      </x:c>
      <x:c r="G31" s="9" t="n">
        <x:f>COUNTIFS('SingleShot'!$A$7:$A$274,A31,'SingleShot'!$W$7:$W$274,"REVIEWED")</x:f>
        <x:v>0</x:v>
      </x:c>
      <x:c r="H31" s="13" t="str">
        <x:v>PACKAGED</x:v>
      </x:c>
    </x:row>
    <x:row r="32" ht="46" customHeight="1">
      <x:c r="A32" s="9" t="str">
        <x:v>BATCH_26</x:v>
      </x:c>
      <x:c r="B32" s="9" t="n">
        <x:v>10</x:v>
      </x:c>
      <x:c r="C32" s="9" t="str">
        <x:v>batches/BATCH_26.txt</x:v>
      </x:c>
      <x:c r="D32" s="12" t="str">
        <x:v>TRF-111, TRF-002, IMO-001, TRF-133, IMO-117, IMO26-005, IMO26-012, TRF-075, IMO-032, IMO-009</x:v>
      </x:c>
      <x:c r="E32" s="9" t="n">
        <x:f>COUNTIFS('V2'!$A$7:$A$274,A32,'V2'!$W$7:$W$274,"REVIEWED")</x:f>
        <x:v>0</x:v>
      </x:c>
      <x:c r="F32" s="9" t="n">
        <x:f>COUNTIFS('NoSemantic'!$A$7:$A$274,A32,'NoSemantic'!$W$7:$W$274,"REVIEWED")</x:f>
        <x:v>0</x:v>
      </x:c>
      <x:c r="G32" s="9" t="n">
        <x:f>COUNTIFS('SingleShot'!$A$7:$A$274,A32,'SingleShot'!$W$7:$W$274,"REVIEWED")</x:f>
        <x:v>0</x:v>
      </x:c>
      <x:c r="H32" s="13" t="str">
        <x:v>PACKAGED</x:v>
      </x:c>
    </x:row>
    <x:row r="33" ht="46" customHeight="1">
      <x:c r="A33" s="9" t="str">
        <x:v>BATCH_27</x:v>
      </x:c>
      <x:c r="B33" s="9" t="n">
        <x:v>8</x:v>
      </x:c>
      <x:c r="C33" s="9" t="str">
        <x:v>batches/BATCH_27.txt</x:v>
      </x:c>
      <x:c r="D33" s="12" t="str">
        <x:v>TRF-058, TRF-015, I2-046, TRF-126, TRF-027, TRF-109, IMO-077, TRF-056</x:v>
      </x:c>
      <x:c r="E33" s="9" t="n">
        <x:f>COUNTIFS('V2'!$A$7:$A$274,A33,'V2'!$W$7:$W$274,"REVIEWED")</x:f>
        <x:v>0</x:v>
      </x:c>
      <x:c r="F33" s="9" t="n">
        <x:f>COUNTIFS('NoSemantic'!$A$7:$A$274,A33,'NoSemantic'!$W$7:$W$274,"REVIEWED")</x:f>
        <x:v>0</x:v>
      </x:c>
      <x:c r="G33" s="9" t="n">
        <x:f>COUNTIFS('SingleShot'!$A$7:$A$274,A33,'SingleShot'!$W$7:$W$274,"REVIEWED")</x:f>
        <x:v>0</x:v>
      </x:c>
      <x:c r="H33" s="13" t="str">
        <x:v>PACKAGED</x:v>
      </x:c>
    </x:row>
  </x:sheetData>
  <x:dataValidations count="1">
    <x:dataValidation type="list" sqref="H7:H33">
      <x:formula1>"NOT_PACKAGED,PACKAGED,INCOMPLETE_EVIDENCE"</x:formula1>
    </x:dataValidation>
  </x:dataValidations>
  <x:pageMargins left="0.7" right="0.7" top="0.75" bottom="0.75" header="0.3" footer="0.3"/>
  <x:tableParts count="1">
    <x:tablePart xmlns:r="http://schemas.openxmlformats.org/officeDocument/2006/relationships" r:id="R2775522a6f5f4bbc"/>
  </x:tableParts>
</x:worksheet>
</file>

<file path=xl/worksheets/sheet3.xml><?xml version="1.0" encoding="utf-8"?>
<x:worksheet xmlns:x="http://schemas.openxmlformats.org/spreadsheetml/2006/main">
  <x:sheetPr>
    <x:tabColor rgb="FF476E97"/>
  </x:sheetPr>
  <x:sheetViews>
    <x:sheetView showGridLines="0" workbookViewId="0">
      <x:pane xSplit="3" ySplit="6" topLeftCell="D7" activePane="bottomRight" state="frozen"/>
    </x:sheetView>
  </x:sheetViews>
  <x:sheetFormatPr defaultRowHeight="15"/>
  <x:cols>
    <x:col min="1" max="1" width="14" hidden="0" customWidth="1"/>
    <x:col min="2" max="2" width="10" hidden="0" customWidth="1"/>
    <x:col min="3" max="3" width="16" hidden="0" customWidth="1"/>
    <x:col min="4" max="4" width="18" hidden="0" customWidth="1"/>
    <x:col min="5" max="5" width="18" hidden="0" customWidth="1"/>
    <x:col min="6" max="6" width="18" hidden="0" customWidth="1"/>
    <x:col min="7" max="7" width="32" hidden="0" customWidth="1"/>
    <x:col min="8" max="8" width="32" hidden="0" customWidth="1"/>
    <x:col min="9" max="9" width="32" hidden="0" customWidth="1"/>
    <x:col min="10" max="10" width="32"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24" hidden="0" customWidth="1"/>
    <x:col min="19" max="19" width="18" hidden="0" customWidth="1"/>
    <x:col min="20" max="20" width="18" hidden="0" customWidth="1"/>
    <x:col min="21" max="21" width="18" hidden="0" customWidth="1"/>
    <x:col min="22" max="22" width="24" hidden="0" customWidth="1"/>
    <x:col min="23" max="23" width="24" hidden="0" customWidth="1"/>
    <x:col min="24" max="24" width="18" hidden="0" customWidth="1"/>
    <x:col min="25" max="25" width="18" hidden="0" customWidth="1"/>
    <x:col min="26" max="26" width="21" hidden="0" customWidth="1"/>
    <x:col min="27" max="27" width="21" hidden="0" customWidth="1"/>
    <x:col min="28" max="28" width="21" hidden="0" customWidth="1"/>
    <x:col min="29" max="29" width="21" hidden="0" customWidth="1"/>
    <x:col min="30" max="30" width="21" hidden="0" customWidth="1"/>
    <x:col min="31" max="31" width="21" hidden="0" customWidth="1"/>
    <x:col min="32" max="32" width="21" hidden="0" customWidth="1"/>
    <x:col min="33" max="33" width="18" hidden="0" customWidth="1"/>
    <x:col min="34" max="34" width="18" hidden="0" customWidth="1"/>
    <x:col min="35" max="35" width="18" hidden="0" customWidth="1"/>
    <x:col min="36" max="36" width="48" hidden="0" customWidth="1"/>
    <x:col min="37" max="37" width="48" hidden="0" customWidth="1"/>
    <x:col min="38" max="38" width="48" hidden="0" customWidth="1"/>
    <x:col min="39" max="39" width="38" hidden="0" customWidth="1"/>
    <x:col min="40" max="40" width="38" hidden="0" customWidth="1"/>
    <x:col min="41" max="41" width="38" hidden="0" customWidth="1"/>
    <x:col min="42" max="42" width="38" hidden="0" customWidth="1"/>
    <x:col min="43" max="43" width="18" hidden="0" customWidth="1"/>
    <x:col min="44" max="44" width="18" hidden="0" customWidth="1"/>
    <x:col min="45" max="45" width="18" hidden="0" customWidth="1"/>
    <x:col min="46" max="46" width="12" hidden="0" customWidth="1"/>
    <x:col min="47" max="47" width="12" hidden="0" customWidth="1"/>
    <x:col min="48" max="48" width="12" hidden="0" customWidth="1"/>
    <x:col min="49" max="49" width="30" hidden="0" customWidth="1"/>
    <x:col min="50" max="50" width="13" hidden="0" customWidth="1"/>
    <x:col min="51" max="51" width="13" hidden="0" customWidth="1"/>
    <x:col min="52" max="52" width="13" hidden="0" customWidth="1"/>
    <x:col min="53" max="53" width="19" hidden="0" customWidth="1"/>
    <x:col min="54" max="54" width="19" hidden="0" customWidth="1"/>
    <x:col min="55" max="55" width="19" hidden="0" customWidth="1"/>
    <x:col min="56" max="56" width="16" hidden="0" customWidth="1"/>
  </x:cols>
  <x:sheetData>
    <x:row r="1">
      <x:c r="A1" s="1"/>
      <x:c r="B1" s="1"/>
      <x:c r="C1" s="1"/>
      <x:c r="D1" s="1"/>
      <x:c r="E1" s="1"/>
      <x:c r="F1" s="1"/>
      <x:c r="G1" s="1"/>
      <x:c r="H1" s="1"/>
      <x:c r="I1" s="1"/>
      <x:c r="J1" s="1"/>
      <x:c r="K1" s="1"/>
      <x:c r="L1" s="1"/>
      <x:c r="M1" s="1"/>
      <x:c r="N1" s="1"/>
      <x:c r="O1" s="1"/>
      <x:c r="P1" s="1"/>
      <x:c r="Q1" s="1"/>
      <x:c r="R1" s="1"/>
      <x:c r="S1" s="1"/>
      <x:c r="T1" s="1"/>
      <x:c r="U1" s="1"/>
      <x:c r="V1" s="1"/>
      <x:c r="W1" s="1"/>
      <x:c r="X1" s="1"/>
      <x:c r="Y1" s="1"/>
      <x:c r="Z1" s="1"/>
      <x:c r="AA1" s="1"/>
      <x:c r="AB1" s="1"/>
      <x:c r="AC1" s="1"/>
      <x:c r="AD1" s="1"/>
      <x:c r="AE1" s="1"/>
      <x:c r="AF1" s="1"/>
      <x:c r="AG1" s="1"/>
      <x:c r="AH1" s="1"/>
      <x:c r="AI1" s="1"/>
      <x:c r="AJ1" s="1"/>
      <x:c r="AK1" s="1"/>
      <x:c r="AL1" s="1"/>
      <x:c r="AM1" s="1"/>
      <x:c r="AN1" s="1"/>
      <x:c r="AO1" s="1"/>
      <x:c r="AP1" s="1"/>
    </x:row>
    <x:row r="2">
      <x:c r="A2" s="2" t="str">
        <x:v>V2 code audit</x:v>
      </x:c>
      <x:c r="B2" s="1"/>
      <x:c r="C2" s="1"/>
      <x:c r="D2" s="1"/>
      <x:c r="E2" s="1"/>
      <x:c r="F2" s="1"/>
      <x:c r="G2" s="1"/>
      <x:c r="H2" s="1"/>
      <x:c r="I2" s="1"/>
      <x:c r="J2" s="1"/>
      <x:c r="K2" s="1"/>
      <x:c r="L2" s="1"/>
      <x:c r="M2" s="1"/>
      <x:c r="N2" s="1"/>
      <x:c r="O2" s="1"/>
      <x:c r="P2" s="1"/>
      <x:c r="Q2" s="1"/>
      <x:c r="R2" s="1"/>
      <x:c r="S2" s="1"/>
      <x:c r="T2" s="1"/>
      <x:c r="U2" s="1"/>
      <x:c r="V2" s="1"/>
      <x:c r="W2" s="1"/>
      <x:c r="X2" s="1"/>
      <x:c r="Y2" s="1"/>
      <x:c r="Z2" s="1"/>
      <x:c r="AA2" s="1"/>
      <x:c r="AB2" s="1"/>
      <x:c r="AC2" s="1"/>
      <x:c r="AD2" s="1"/>
      <x:c r="AE2" s="1"/>
      <x:c r="AF2" s="1"/>
      <x:c r="AG2" s="1"/>
      <x:c r="AH2" s="1"/>
      <x:c r="AI2" s="1"/>
      <x:c r="AJ2" s="1"/>
      <x:c r="AK2" s="1"/>
      <x:c r="AL2" s="1"/>
      <x:c r="AM2" s="1"/>
      <x:c r="AN2" s="1"/>
      <x:c r="AO2" s="1"/>
      <x:c r="AP2" s="1"/>
    </x:row>
    <x:row r="3">
      <x:c r="A3" s="1" t="str">
        <x:v>Amber = manual input. Automated values are recorded evidence, not new manual grades. Rubric score is descriptive, not RDF accuracy.</x:v>
      </x:c>
      <x:c r="B3" s="1"/>
      <x:c r="C3" s="1"/>
      <x:c r="D3" s="1"/>
      <x:c r="E3" s="1"/>
      <x:c r="F3" s="1"/>
      <x:c r="G3" s="1"/>
      <x:c r="H3" s="1"/>
      <x:c r="I3" s="1"/>
      <x:c r="J3" s="1"/>
      <x:c r="K3" s="1"/>
      <x:c r="L3" s="1"/>
      <x:c r="M3" s="1"/>
      <x:c r="N3" s="1"/>
      <x:c r="O3" s="1"/>
      <x:c r="P3" s="1"/>
      <x:c r="Q3" s="1"/>
      <x:c r="R3" s="1"/>
      <x:c r="S3" s="1"/>
      <x:c r="T3" s="1"/>
      <x:c r="U3" s="1"/>
      <x:c r="V3" s="1"/>
      <x:c r="W3" s="1"/>
      <x:c r="X3" s="1"/>
      <x:c r="Y3" s="1"/>
      <x:c r="Z3" s="1"/>
      <x:c r="AA3" s="1"/>
      <x:c r="AB3" s="1"/>
      <x:c r="AC3" s="1"/>
      <x:c r="AD3" s="1"/>
      <x:c r="AE3" s="1"/>
      <x:c r="AF3" s="1"/>
      <x:c r="AG3" s="1"/>
      <x:c r="AH3" s="1"/>
      <x:c r="AI3" s="1"/>
      <x:c r="AJ3" s="1"/>
      <x:c r="AK3" s="1"/>
      <x:c r="AL3" s="1"/>
      <x:c r="AM3" s="1"/>
      <x:c r="AN3" s="1"/>
      <x:c r="AO3" s="1"/>
      <x:c r="AP3" s="1"/>
    </x:row>
    <x:row r="4">
      <x:c r="A4" s="3"/>
      <x:c r="B4" s="3"/>
      <x:c r="C4" s="3"/>
      <x:c r="D4" s="3"/>
      <x:c r="E4" s="3"/>
      <x:c r="F4" s="3"/>
      <x:c r="G4" s="3"/>
      <x:c r="H4" s="3"/>
      <x:c r="I4" s="3"/>
      <x:c r="J4" s="3"/>
      <x:c r="K4" s="3"/>
      <x:c r="L4" s="3"/>
      <x:c r="M4" s="3"/>
      <x:c r="N4" s="3"/>
      <x:c r="O4" s="3"/>
      <x:c r="P4" s="3"/>
      <x:c r="Q4" s="3"/>
      <x:c r="R4" s="3"/>
      <x:c r="S4" s="3"/>
      <x:c r="T4" s="3"/>
      <x:c r="U4" s="3"/>
      <x:c r="V4" s="3"/>
      <x:c r="W4" s="3"/>
      <x:c r="X4" s="3"/>
      <x:c r="Y4" s="3"/>
      <x:c r="Z4" s="3"/>
      <x:c r="AA4" s="3"/>
      <x:c r="AB4" s="3"/>
      <x:c r="AC4" s="3"/>
      <x:c r="AD4" s="3"/>
      <x:c r="AE4" s="3"/>
      <x:c r="AF4" s="3"/>
      <x:c r="AG4" s="3"/>
      <x:c r="AH4" s="3"/>
      <x:c r="AI4" s="3"/>
      <x:c r="AJ4" s="3"/>
      <x:c r="AK4" s="3"/>
      <x:c r="AL4" s="3"/>
      <x:c r="AM4" s="3"/>
      <x:c r="AN4" s="3"/>
      <x:c r="AO4" s="3"/>
      <x:c r="AP4" s="3"/>
    </x:row>
    <x:row r="5">
      <x:c r="A5" s="1"/>
      <x:c r="B5" s="1"/>
      <x:c r="C5" s="1"/>
      <x:c r="D5" s="1"/>
      <x:c r="E5" s="1"/>
      <x:c r="F5" s="1"/>
      <x:c r="G5" s="1"/>
      <x:c r="H5" s="1"/>
      <x:c r="I5" s="1"/>
      <x:c r="J5" s="1"/>
      <x:c r="K5" s="1"/>
      <x:c r="L5" s="1"/>
      <x:c r="M5" s="1"/>
      <x:c r="N5" s="1"/>
      <x:c r="O5" s="1"/>
      <x:c r="P5" s="1"/>
      <x:c r="Q5" s="1"/>
      <x:c r="R5" s="1"/>
      <x:c r="S5" s="1"/>
      <x:c r="T5" s="1"/>
      <x:c r="U5" s="1"/>
      <x:c r="V5" s="1"/>
      <x:c r="W5" s="1"/>
      <x:c r="X5" s="1"/>
      <x:c r="Y5" s="1"/>
      <x:c r="Z5" s="1"/>
      <x:c r="AA5" s="1"/>
      <x:c r="AB5" s="1"/>
      <x:c r="AC5" s="1"/>
      <x:c r="AD5" s="1"/>
      <x:c r="AE5" s="1"/>
      <x:c r="AF5" s="1"/>
      <x:c r="AG5" s="1"/>
      <x:c r="AH5" s="1"/>
      <x:c r="AI5" s="1"/>
      <x:c r="AJ5" s="1"/>
      <x:c r="AK5" s="1"/>
      <x:c r="AL5" s="1"/>
      <x:c r="AM5" s="1"/>
      <x:c r="AN5" s="1"/>
      <x:c r="AO5" s="1"/>
      <x:c r="AP5" s="1"/>
      <x:c r="AQ5" s="47" t="str">
        <x:v>AUTOMATED VALIDITY AND STRUCTURAL PROFILE</x:v>
      </x:c>
      <x:c r="AR5" s="48"/>
      <x:c r="AS5" s="48"/>
      <x:c r="AT5" s="48"/>
      <x:c r="AU5" s="48"/>
      <x:c r="AV5" s="48"/>
      <x:c r="AW5" s="48"/>
      <x:c r="AX5" s="48"/>
      <x:c r="AY5" s="48"/>
      <x:c r="AZ5" s="48"/>
      <x:c r="BA5" s="48" t="str">
        <x:v>MANUAL IMPLEMENTATION QUALITY</x:v>
      </x:c>
      <x:c r="BB5" s="48"/>
      <x:c r="BC5" s="48"/>
      <x:c r="BD5" s="49"/>
    </x:row>
    <x:row r="6" ht="42" customHeight="1">
      <x:c r="A6" s="8" t="str">
        <x:v>Batch</x:v>
      </x:c>
      <x:c r="B6" s="8" t="str">
        <x:v>Audit order</x:v>
      </x:c>
      <x:c r="C6" s="8" t="str">
        <x:v>Requirement ID</x:v>
      </x:c>
      <x:c r="D6" s="8" t="str">
        <x:v>Source family</x:v>
      </x:c>
      <x:c r="E6" s="8" t="str">
        <x:v>Verification mode</x:v>
      </x:c>
      <x:c r="F6" s="8" t="str">
        <x:v>Selected generation run</x:v>
      </x:c>
      <x:c r="G6" s="8" t="str">
        <x:v>Selected output origin</x:v>
      </x:c>
      <x:c r="H6" s="8" t="str">
        <x:v>Original generation status</x:v>
      </x:c>
      <x:c r="I6" s="8" t="str">
        <x:v>Recorded Turtle parse status</x:v>
      </x:c>
      <x:c r="J6" s="8" t="str">
        <x:v>Recorded deterministic status</x:v>
      </x:c>
      <x:c r="K6" s="8" t="str">
        <x:v>RDF cases executed (full set)</x:v>
      </x:c>
      <x:c r="L6" s="8" t="str">
        <x:v>RDF cases (full set)</x:v>
      </x:c>
      <x:c r="M6" s="8" t="str">
        <x:v>Correct RDF answers (full set)</x:v>
      </x:c>
      <x:c r="N6" s="8" t="str">
        <x:v>Every RDF case correct (1/0)</x:v>
      </x:c>
      <x:c r="O6" s="8" t="str">
        <x:v>Selected case 1</x:v>
      </x:c>
      <x:c r="P6" s="8" t="str">
        <x:v>Original expected 1</x:v>
      </x:c>
      <x:c r="Q6" s="8" t="str">
        <x:v>Recorded actual 1</x:v>
      </x:c>
      <x:c r="R6" s="8" t="str">
        <x:v>Recorded outcome 1</x:v>
      </x:c>
      <x:c r="S6" s="8" t="str">
        <x:v>Selected case 2</x:v>
      </x:c>
      <x:c r="T6" s="8" t="str">
        <x:v>Original expected 2</x:v>
      </x:c>
      <x:c r="U6" s="8" t="str">
        <x:v>Recorded actual 2</x:v>
      </x:c>
      <x:c r="V6" s="8" t="str">
        <x:v>Recorded outcome 2</x:v>
      </x:c>
      <x:c r="W6" s="8" t="str">
        <x:v>Manual review status</x:v>
      </x:c>
      <x:c r="X6" s="8" t="str">
        <x:v>Reviewer</x:v>
      </x:c>
      <x:c r="Y6" s="8" t="str">
        <x:v>Review date</x:v>
      </x:c>
      <x:c r="Z6" s="8" t="str">
        <x:v>Q1 Applicability and target (0–2)</x:v>
      </x:c>
      <x:c r="AA6" s="8" t="str">
        <x:v>Q2 Ontology terms, ownership and paths (0–2)</x:v>
      </x:c>
      <x:c r="AB6" s="8" t="str">
        <x:v>Q3 Required obligations are complete (0–2)</x:v>
      </x:c>
      <x:c r="AC6" s="8" t="str">
        <x:v>Q4 Constraint parameters, units and calculations (0–2)</x:v>
      </x:c>
      <x:c r="AD6" s="8" t="str">
        <x:v>Q5 Logic, branches, exceptions and boundaries (0–2)</x:v>
      </x:c>
      <x:c r="AE6" s="8" t="str">
        <x:v>Q6 No unsupported restrictions (0–2)</x:v>
      </x:c>
      <x:c r="AF6" s="8" t="str">
        <x:v>Q7 Source traceability (0–2)</x:v>
      </x:c>
      <x:c r="AG6" s="8" t="str">
        <x:v>Critical defect?</x:v>
      </x:c>
      <x:c r="AH6" s="8" t="str">
        <x:v>Primary semantic verdict</x:v>
      </x:c>
      <x:c r="AI6" s="8" t="str">
        <x:v>Manual semantic-fidelity score</x:v>
      </x:c>
      <x:c r="AJ6" s="8" t="str">
        <x:v>Code evidence / source / lines</x:v>
      </x:c>
      <x:c r="AK6" s="8" t="str">
        <x:v>Main issue class</x:v>
      </x:c>
      <x:c r="AL6" s="8" t="str">
        <x:v>Reviewer notes</x:v>
      </x:c>
      <x:c r="AM6" s="8" t="str">
        <x:v>Automated triage flags</x:v>
      </x:c>
      <x:c r="AN6" s="8" t="str">
        <x:v>Source clause</x:v>
      </x:c>
      <x:c r="AO6" s="8" t="str">
        <x:v>Selected SHACL path</x:v>
      </x:c>
      <x:c r="AP6" s="8" t="str">
        <x:v>Selected SHACL SHA-256</x:v>
      </x:c>
      <x:c r="AQ6" s="50" t="inlineStr">
        <x:is>
          <x:t xml:space="preserve">Operational SHACL validity</x:t>
        </x:is>
      </x:c>
      <x:c r="AR6" s="29" t="str">
        <x:v>SHACL vocabulary validity</x:v>
      </x:c>
      <x:c r="AS6" s="29" t="str">
        <x:v>Selected-case target activation</x:v>
      </x:c>
      <x:c r="AT6" s="29" t="str">
        <x:v>Node-shape count</x:v>
      </x:c>
      <x:c r="AU6" s="29" t="str">
        <x:v>Property-shape count</x:v>
      </x:c>
      <x:c r="AV6" s="29" t="str">
        <x:v>SHACL Core component count</x:v>
      </x:c>
      <x:c r="AW6" s="29" t="str">
        <x:v>SHACL Core components used</x:v>
      </x:c>
      <x:c r="AX6" s="29" t="str">
        <x:v>SHACL-SPARQL constraint count</x:v>
      </x:c>
      <x:c r="AY6" s="29" t="str">
        <x:v>Maximum property-path depth</x:v>
      </x:c>
      <x:c r="AZ6" s="29" t="str">
        <x:v>Maximum logical nesting depth</x:v>
      </x:c>
      <x:c r="BA6" s="29" t="str">
        <x:v>CQ1 Analyzability and maintainability (0–2)</x:v>
      </x:c>
      <x:c r="BB6" s="29" t="str">
        <x:v>CQ2 Internal consistency and non-redundancy (0–2)</x:v>
      </x:c>
      <x:c r="BC6" s="29" t="str">
        <x:v>CQ3 Diagnostic usefulness (0–2)</x:v>
      </x:c>
      <x:c r="BD6" s="51" t="str">
        <x:v>Implementation-quality score</x:v>
      </x:c>
    </x:row>
    <x:row r="7" ht="66" customHeight="1">
      <x:c r="A7" s="9" t="str">
        <x:v>BATCH_01</x:v>
      </x:c>
      <x:c r="B7" s="9" t="n">
        <x:v>1</x:v>
      </x:c>
      <x:c r="C7" s="9" t="str">
        <x:v>I2-060</x:v>
      </x:c>
      <x:c r="D7" s="9" t="str">
        <x:v>I2</x:v>
      </x:c>
      <x:c r="E7" s="9" t="str">
        <x:v>DIRECT_STATIC</x:v>
      </x:c>
      <x:c r="F7" s="9" t="str">
        <x:v>RUN_01</x:v>
      </x:c>
      <x:c r="G7" s="12" t="str">
        <x:v>OFFICIAL_ELIGIBLE_OUTPUT</x:v>
      </x:c>
      <x:c r="H7" s="12" t="str">
        <x:v>GENERATION_ACCEPTED</x:v>
      </x:c>
      <x:c r="I7" s="12" t="str">
        <x:v>PARSED</x:v>
      </x:c>
      <x:c r="J7" s="12" t="str">
        <x:v>PASS</x:v>
      </x:c>
      <x:c r="K7" s="9" t="n">
        <x:v>6</x:v>
      </x:c>
      <x:c r="L7" s="9" t="n">
        <x:v>6</x:v>
      </x:c>
      <x:c r="M7" s="9" t="n">
        <x:v>5</x:v>
      </x:c>
      <x:c r="N7" s="9" t="n">
        <x:v>0</x:v>
      </x:c>
      <x:c r="O7" s="9" t="str">
        <x:v>I2-060-P01</x:v>
      </x:c>
      <x:c r="P7" s="9" t="str">
        <x:v>PASS</x:v>
      </x:c>
      <x:c r="Q7" s="9" t="str">
        <x:v>PASS</x:v>
      </x:c>
      <x:c r="R7" s="9" t="str">
        <x:v>CORRECT_BEHAVIOR</x:v>
      </x:c>
      <x:c r="S7" s="9" t="str">
        <x:v>I2-060-F01</x:v>
      </x:c>
      <x:c r="T7" s="9" t="str">
        <x:v>FAIL</x:v>
      </x:c>
      <x:c r="U7" s="9" t="str">
        <x:v>FAIL</x:v>
      </x:c>
      <x:c r="V7" s="9" t="str">
        <x:v>CORRECT_BEHAVIOR</x:v>
      </x:c>
      <x:c r="W7" s="13" t="str">
        <x:v>NOT_REVIEWED</x:v>
      </x:c>
      <x:c r="X7" s="13"/>
      <x:c r="Y7" s="13"/>
      <x:c r="Z7" s="13"/>
      <x:c r="AA7" s="13"/>
      <x:c r="AB7" s="13"/>
      <x:c r="AC7" s="13"/>
      <x:c r="AD7" s="13"/>
      <x:c r="AE7" s="13"/>
      <x:c r="AF7" s="13"/>
      <x:c r="AG7" s="13"/>
      <x:c r="AH7" s="13"/>
      <x:c r="AI7" s="16" t="str">
        <x:f>IF(AND(W7="REVIEWED",X7&lt;&gt;"",Y7&lt;&gt;"",COUNTA(Z7:AF7)=7,COUNTIF(Z7:AF7,"UNCLEAR")=0,(COUNTIF(Z7:AF7,"0")+COUNTIF(Z7:AF7,"1")+COUNTIF(Z7:AF7,"2"))&gt;0,AG7&lt;&gt;"",AH7&lt;&gt;"",AJ7&lt;&gt;""),(COUNTIF(Z7:AF7,"1")+2*COUNTIF(Z7:AF7,"2"))/(2*(COUNTIF(Z7:AF7,"0")+COUNTIF(Z7:AF7,"1")+COUNTIF(Z7:AF7,"2"))),"")</x:f>
      </x:c>
      <x:c r="AJ7" s="14"/>
      <x:c r="AK7" s="14" t="str"/>
      <x:c r="AL7" s="14" t="str"/>
      <x:c r="AM7" s="9" t="str">
        <x:v>RDF_FALSE_ACCEPT</x:v>
      </x:c>
      <x:c r="AN7" s="9" t="str">
        <x:v>I2.16.2</x:v>
      </x:c>
      <x:c r="AO7" s="9" t="str">
        <x:v>MVP/SHACL_GENERATION_PIPELINE/experiments/FULL_REPAIR_V2/RUN_01/runs/RUN-I2-060-20260915T101238769084Z/final/final_shape.ttl</x:v>
      </x:c>
      <x:c r="AP7" s="9" t="str">
        <x:v>d77b9ebaef6dc9589e423a1e3ca4f01b40bab54d82b817f831a19b7e7ecf7a6f</x:v>
      </x:c>
      <x:c r="AQ7" s="52" t="inlineStr">
        <x:is>
          <x:t xml:space="preserve">PASS</x:t>
        </x:is>
      </x:c>
      <x:c r="AR7" s="53" t="inlineStr">
        <x:is>
          <x:t xml:space="preserve">VALID</x:t>
        </x:is>
      </x:c>
      <x:c r="AS7" s="53" t="inlineStr">
        <x:is>
          <x:t xml:space="preserve">I2-060-P01=ACTIVATED | I2-060-F01=ACTIVATED</x:t>
        </x:is>
      </x:c>
      <x:c r="AT7" s="53">
        <x:v>2</x:v>
      </x:c>
      <x:c r="AU7" s="53">
        <x:v>5</x:v>
      </x:c>
      <x:c r="AV7" s="53">
        <x:v>18</x:v>
      </x:c>
      <x:c r="AW7" s="53" t="inlineStr">
        <x:is>
          <x:t xml:space="preserve">sh:class, sh:datatype, sh:hasValue, sh:minCount, sh:node, sh:or, sh:property</x:t>
        </x:is>
      </x:c>
      <x:c r="AX7" s="53">
        <x:v>2</x:v>
      </x:c>
      <x:c r="AY7" s="53">
        <x:v>1</x:v>
      </x:c>
      <x:c r="AZ7" s="53">
        <x:v>1</x:v>
      </x:c>
      <x:c r="BA7" s="54"/>
      <x:c r="BB7" s="54"/>
      <x:c r="BC7" s="54"/>
      <x:c r="BD7" s="55" t="str">
        <x:f>IF(OR(W7&lt;&gt;"REVIEWED",COUNTIF(BA7:BC7,"UNCLEAR")&gt;0,COUNTA(BA7:BC7)&lt;3,(COUNTIF(BA7:BC7,"0")+COUNTIF(BA7:BC7,"1")+COUNTIF(BA7:BC7,"2"))=0,AJ7=""),"",(COUNTIF(BA7:BC7,"1")+2*COUNTIF(BA7:BC7,"2"))/(2*(COUNTIF(BA7:BC7,"0")+COUNTIF(BA7:BC7,"1")+COUNTIF(BA7:BC7,"2"))))</x:f>
      </x:c>
    </x:row>
    <x:row r="8" ht="66" customHeight="1">
      <x:c r="A8" s="9" t="str">
        <x:v>BATCH_01</x:v>
      </x:c>
      <x:c r="B8" s="9" t="n">
        <x:v>2</x:v>
      </x:c>
      <x:c r="C8" s="9" t="str">
        <x:v>IMO-030</x:v>
      </x:c>
      <x:c r="D8" s="9" t="str">
        <x:v>IMO</x:v>
      </x:c>
      <x:c r="E8" s="9" t="str">
        <x:v>DIRECT_STATIC</x:v>
      </x:c>
      <x:c r="F8" s="9" t="str">
        <x:v>RUN_01</x:v>
      </x:c>
      <x:c r="G8" s="12" t="str">
        <x:v>OFFICIAL_ELIGIBLE_OUTPUT</x:v>
      </x:c>
      <x:c r="H8" s="12" t="str">
        <x:v>GENERATION_ACCEPTED</x:v>
      </x:c>
      <x:c r="I8" s="12" t="str">
        <x:v>PARSED</x:v>
      </x:c>
      <x:c r="J8" s="12" t="str">
        <x:v>PASS</x:v>
      </x:c>
      <x:c r="K8" s="9" t="n">
        <x:v>7</x:v>
      </x:c>
      <x:c r="L8" s="9" t="n">
        <x:v>7</x:v>
      </x:c>
      <x:c r="M8" s="9" t="n">
        <x:v>7</x:v>
      </x:c>
      <x:c r="N8" s="9" t="n">
        <x:v>1</x:v>
      </x:c>
      <x:c r="O8" s="9" t="str">
        <x:v>IMO-030-P01</x:v>
      </x:c>
      <x:c r="P8" s="9" t="str">
        <x:v>PASS</x:v>
      </x:c>
      <x:c r="Q8" s="9" t="str">
        <x:v>PASS</x:v>
      </x:c>
      <x:c r="R8" s="9" t="str">
        <x:v>CORRECT_BEHAVIOR</x:v>
      </x:c>
      <x:c r="S8" s="9" t="str">
        <x:v>IMO-030-F03</x:v>
      </x:c>
      <x:c r="T8" s="9" t="str">
        <x:v>FAIL</x:v>
      </x:c>
      <x:c r="U8" s="9" t="str">
        <x:v>FAIL</x:v>
      </x:c>
      <x:c r="V8" s="9" t="str">
        <x:v>CORRECT_BEHAVIOR</x:v>
      </x:c>
      <x:c r="W8" s="13" t="str">
        <x:v>NOT_REVIEWED</x:v>
      </x:c>
      <x:c r="X8" s="13" t="str"/>
      <x:c r="Y8" s="13" t="str"/>
      <x:c r="Z8" s="13" t="str"/>
      <x:c r="AA8" s="13" t="str"/>
      <x:c r="AB8" s="13" t="str"/>
      <x:c r="AC8" s="13" t="str"/>
      <x:c r="AD8" s="13" t="str"/>
      <x:c r="AE8" s="13" t="str"/>
      <x:c r="AF8" s="13" t="str"/>
      <x:c r="AG8" s="13" t="str"/>
      <x:c r="AH8" s="13" t="str"/>
      <x:c r="AI8" s="16" t="str">
        <x:f>IF(AND(W8="REVIEWED",X8&lt;&gt;"",Y8&lt;&gt;"",COUNTA(Z8:AF8)=7,COUNTIF(Z8:AF8,"UNCLEAR")=0,(COUNTIF(Z8:AF8,"0")+COUNTIF(Z8:AF8,"1")+COUNTIF(Z8:AF8,"2"))&gt;0,AG8&lt;&gt;"",AH8&lt;&gt;"",AJ8&lt;&gt;""),(COUNTIF(Z8:AF8,"1")+2*COUNTIF(Z8:AF8,"2"))/(2*(COUNTIF(Z8:AF8,"0")+COUNTIF(Z8:AF8,"1")+COUNTIF(Z8:AF8,"2"))),"")</x:f>
      </x:c>
      <x:c r="AJ8" s="14" t="str"/>
      <x:c r="AK8" s="14" t="str"/>
      <x:c r="AL8" s="14" t="str"/>
      <x:c r="AM8" s="9" t="str"/>
      <x:c r="AN8" s="9" t="str">
        <x:v>Part I-A 2.3.6</x:v>
      </x:c>
      <x:c r="AO8" s="9" t="str">
        <x:v>MVP/SHACL_GENERATION_PIPELINE/experiments/FULL_REPAIR_V2/RUN_01/runs/RUN-IMO-030-20260915T103550296461Z/final/final_shape.ttl</x:v>
      </x:c>
      <x:c r="AP8" s="9" t="str">
        <x:v>0cbe2e9109b765d9b587f65a125c2d20f73eb22aac70cd7c9c48042d0a09391b</x:v>
      </x:c>
      <x:c r="AQ8" s="52" t="inlineStr">
        <x:is>
          <x:t xml:space="preserve">PASS</x:t>
        </x:is>
      </x:c>
      <x:c r="AR8" s="53" t="inlineStr">
        <x:is>
          <x:t xml:space="preserve">VALID</x:t>
        </x:is>
      </x:c>
      <x:c r="AS8" s="53" t="inlineStr">
        <x:is>
          <x:t xml:space="preserve">IMO-030-P01=ACTIVATED | IMO-030-F03=ACTIVATED</x:t>
        </x:is>
      </x:c>
      <x:c r="AT8" s="53">
        <x:v>1</x:v>
      </x:c>
      <x:c r="AU8" s="53">
        <x:v>7</x:v>
      </x:c>
      <x:c r="AV8" s="53">
        <x:v>23</x:v>
      </x:c>
      <x:c r="AW8" s="53" t="inlineStr">
        <x:is>
          <x:t xml:space="preserve">sh:datatype, sh:hasValue, sh:maxCount, sh:minCount, sh:or, sh:property</x:t>
        </x:is>
      </x:c>
      <x:c r="AX8" s="53">
        <x:v>0</x:v>
      </x:c>
      <x:c r="AY8" s="53">
        <x:v>1</x:v>
      </x:c>
      <x:c r="AZ8" s="53">
        <x:v>1</x:v>
      </x:c>
      <x:c r="BA8" s="54"/>
      <x:c r="BB8" s="54"/>
      <x:c r="BC8" s="54"/>
      <x:c r="BD8" s="55" t="str">
        <x:f>IF(OR(W8&lt;&gt;"REVIEWED",COUNTIF(BA8:BC8,"UNCLEAR")&gt;0,COUNTA(BA8:BC8)&lt;3,(COUNTIF(BA8:BC8,"0")+COUNTIF(BA8:BC8,"1")+COUNTIF(BA8:BC8,"2"))=0,AJ8=""),"",(COUNTIF(BA8:BC8,"1")+2*COUNTIF(BA8:BC8,"2"))/(2*(COUNTIF(BA8:BC8,"0")+COUNTIF(BA8:BC8,"1")+COUNTIF(BA8:BC8,"2"))))</x:f>
      </x:c>
    </x:row>
    <x:row r="9" ht="66" customHeight="1">
      <x:c r="A9" s="9" t="str">
        <x:v>BATCH_01</x:v>
      </x:c>
      <x:c r="B9" s="9" t="n">
        <x:v>3</x:v>
      </x:c>
      <x:c r="C9" s="9" t="str">
        <x:v>IMO-073</x:v>
      </x:c>
      <x:c r="D9" s="9" t="str">
        <x:v>IMO</x:v>
      </x:c>
      <x:c r="E9" s="9" t="str">
        <x:v>DIRECT_STATIC</x:v>
      </x:c>
      <x:c r="F9" s="9" t="str">
        <x:v>RUN_01</x:v>
      </x:c>
      <x:c r="G9" s="12" t="str">
        <x:v>OFFICIAL_ELIGIBLE_OUTPUT</x:v>
      </x:c>
      <x:c r="H9" s="12" t="str">
        <x:v>GENERATION_ACCEPTED</x:v>
      </x:c>
      <x:c r="I9" s="12" t="str">
        <x:v>PARSED</x:v>
      </x:c>
      <x:c r="J9" s="12" t="str">
        <x:v>PASS</x:v>
      </x:c>
      <x:c r="K9" s="9" t="n">
        <x:v>7</x:v>
      </x:c>
      <x:c r="L9" s="9" t="n">
        <x:v>7</x:v>
      </x:c>
      <x:c r="M9" s="9" t="n">
        <x:v>7</x:v>
      </x:c>
      <x:c r="N9" s="9" t="n">
        <x:v>1</x:v>
      </x:c>
      <x:c r="O9" s="9" t="str">
        <x:v>IMO-073-P02</x:v>
      </x:c>
      <x:c r="P9" s="9" t="str">
        <x:v>PASS</x:v>
      </x:c>
      <x:c r="Q9" s="9" t="str">
        <x:v>PASS</x:v>
      </x:c>
      <x:c r="R9" s="9" t="str">
        <x:v>CORRECT_BEHAVIOR</x:v>
      </x:c>
      <x:c r="S9" s="9" t="str">
        <x:v>IMO-073-F03</x:v>
      </x:c>
      <x:c r="T9" s="9" t="str">
        <x:v>FAIL</x:v>
      </x:c>
      <x:c r="U9" s="9" t="str">
        <x:v>FAIL</x:v>
      </x:c>
      <x:c r="V9" s="9" t="str">
        <x:v>CORRECT_BEHAVIOR</x:v>
      </x:c>
      <x:c r="W9" s="13" t="str">
        <x:v>NOT_REVIEWED</x:v>
      </x:c>
      <x:c r="X9" s="13" t="str"/>
      <x:c r="Y9" s="13" t="str"/>
      <x:c r="Z9" s="13" t="str"/>
      <x:c r="AA9" s="13" t="str"/>
      <x:c r="AB9" s="13" t="str"/>
      <x:c r="AC9" s="13" t="str"/>
      <x:c r="AD9" s="13" t="str"/>
      <x:c r="AE9" s="13" t="str"/>
      <x:c r="AF9" s="13" t="str"/>
      <x:c r="AG9" s="13" t="str"/>
      <x:c r="AH9" s="13" t="str"/>
      <x:c r="AI9" s="16" t="str">
        <x:f>IF(AND(W9="REVIEWED",X9&lt;&gt;"",Y9&lt;&gt;"",COUNTA(Z9:AF9)=7,COUNTIF(Z9:AF9,"UNCLEAR")=0,(COUNTIF(Z9:AF9,"0")+COUNTIF(Z9:AF9,"1")+COUNTIF(Z9:AF9,"2"))&gt;0,AG9&lt;&gt;"",AH9&lt;&gt;"",AJ9&lt;&gt;""),(COUNTIF(Z9:AF9,"1")+2*COUNTIF(Z9:AF9,"2"))/(2*(COUNTIF(Z9:AF9,"0")+COUNTIF(Z9:AF9,"1")+COUNTIF(Z9:AF9,"2"))),"")</x:f>
      </x:c>
      <x:c r="AJ9" s="14" t="str"/>
      <x:c r="AK9" s="14" t="str"/>
      <x:c r="AL9" s="14" t="str"/>
      <x:c r="AM9" s="9" t="str"/>
      <x:c r="AN9" s="9" t="str">
        <x:v>Part I-A 8.3.3.3.1</x:v>
      </x:c>
      <x:c r="AO9" s="9" t="str">
        <x:v>MVP/SHACL_GENERATION_PIPELINE/experiments/FULL_REPAIR_V2/RUN_01/runs/RUN-IMO-073-20260915T111211207657Z/final/final_shape.ttl</x:v>
      </x:c>
      <x:c r="AP9" s="9" t="str">
        <x:v>f520d171351714aec1aac7d1fc9f2b2c975cfdc87ef2b5b7b538e4748dc5d9fc</x:v>
      </x:c>
      <x:c r="AQ9" s="52" t="inlineStr">
        <x:is>
          <x:t xml:space="preserve">PASS</x:t>
        </x:is>
      </x:c>
      <x:c r="AR9" s="53" t="inlineStr">
        <x:is>
          <x:t xml:space="preserve">VALID</x:t>
        </x:is>
      </x:c>
      <x:c r="AS9" s="53" t="inlineStr">
        <x:is>
          <x:t xml:space="preserve">IMO-073-P02=ACTIVATED | IMO-073-F03=ACTIVATED</x:t>
        </x:is>
      </x:c>
      <x:c r="AT9" s="53">
        <x:v>1</x:v>
      </x:c>
      <x:c r="AU9" s="53">
        <x:v>2</x:v>
      </x:c>
      <x:c r="AV9" s="53">
        <x:v>10</x:v>
      </x:c>
      <x:c r="AW9" s="53" t="inlineStr">
        <x:is>
          <x:t xml:space="preserve">sh:class, sh:in, sh:maxCount, sh:minCount, sh:node, sh:nodeKind, sh:property</x:t>
        </x:is>
      </x:c>
      <x:c r="AX9" s="53">
        <x:v>0</x:v>
      </x:c>
      <x:c r="AY9" s="53">
        <x:v>1</x:v>
      </x:c>
      <x:c r="AZ9" s="53">
        <x:v>0</x:v>
      </x:c>
      <x:c r="BA9" s="54"/>
      <x:c r="BB9" s="54"/>
      <x:c r="BC9" s="54"/>
      <x:c r="BD9" s="55" t="str">
        <x:f>IF(OR(W9&lt;&gt;"REVIEWED",COUNTIF(BA9:BC9,"UNCLEAR")&gt;0,COUNTA(BA9:BC9)&lt;3,(COUNTIF(BA9:BC9,"0")+COUNTIF(BA9:BC9,"1")+COUNTIF(BA9:BC9,"2"))=0,AJ9=""),"",(COUNTIF(BA9:BC9,"1")+2*COUNTIF(BA9:BC9,"2"))/(2*(COUNTIF(BA9:BC9,"0")+COUNTIF(BA9:BC9,"1")+COUNTIF(BA9:BC9,"2"))))</x:f>
      </x:c>
    </x:row>
    <x:row r="10" ht="66" customHeight="1">
      <x:c r="A10" s="9" t="str">
        <x:v>BATCH_01</x:v>
      </x:c>
      <x:c r="B10" s="9" t="n">
        <x:v>4</x:v>
      </x:c>
      <x:c r="C10" s="9" t="str">
        <x:v>IMO-098</x:v>
      </x:c>
      <x:c r="D10" s="9" t="str">
        <x:v>IMO</x:v>
      </x:c>
      <x:c r="E10" s="9" t="str">
        <x:v>DIRECT_STATIC</x:v>
      </x:c>
      <x:c r="F10" s="9" t="str">
        <x:v>RUN_01</x:v>
      </x:c>
      <x:c r="G10" s="12" t="str">
        <x:v>OFFICIAL_ELIGIBLE_OUTPUT</x:v>
      </x:c>
      <x:c r="H10" s="12" t="str">
        <x:v>GENERATION_ACCEPTED</x:v>
      </x:c>
      <x:c r="I10" s="12" t="str">
        <x:v>PARSED</x:v>
      </x:c>
      <x:c r="J10" s="12" t="str">
        <x:v>PASS</x:v>
      </x:c>
      <x:c r="K10" s="9" t="n">
        <x:v>6</x:v>
      </x:c>
      <x:c r="L10" s="9" t="n">
        <x:v>6</x:v>
      </x:c>
      <x:c r="M10" s="9" t="n">
        <x:v>6</x:v>
      </x:c>
      <x:c r="N10" s="9" t="n">
        <x:v>1</x:v>
      </x:c>
      <x:c r="O10" s="9" t="str">
        <x:v>IMO-098-J-P03</x:v>
      </x:c>
      <x:c r="P10" s="9" t="str">
        <x:v>PASS</x:v>
      </x:c>
      <x:c r="Q10" s="9" t="str">
        <x:v>PASS</x:v>
      </x:c>
      <x:c r="R10" s="9" t="str">
        <x:v>CORRECT_BEHAVIOR</x:v>
      </x:c>
      <x:c r="S10" s="9" t="str">
        <x:v>IMO-098-J-F02</x:v>
      </x:c>
      <x:c r="T10" s="9" t="str">
        <x:v>FAIL</x:v>
      </x:c>
      <x:c r="U10" s="9" t="str">
        <x:v>FAIL</x:v>
      </x:c>
      <x:c r="V10" s="9" t="str">
        <x:v>CORRECT_BEHAVIOR</x:v>
      </x:c>
      <x:c r="W10" s="13" t="str">
        <x:v>NOT_REVIEWED</x:v>
      </x:c>
      <x:c r="X10" s="13" t="str"/>
      <x:c r="Y10" s="13" t="str"/>
      <x:c r="Z10" s="13" t="str"/>
      <x:c r="AA10" s="13" t="str"/>
      <x:c r="AB10" s="13" t="str"/>
      <x:c r="AC10" s="13" t="str"/>
      <x:c r="AD10" s="13" t="str"/>
      <x:c r="AE10" s="13" t="str"/>
      <x:c r="AF10" s="13" t="str"/>
      <x:c r="AG10" s="13" t="str"/>
      <x:c r="AH10" s="13" t="str"/>
      <x:c r="AI10" s="16" t="str">
        <x:f>IF(AND(W10="REVIEWED",X10&lt;&gt;"",Y10&lt;&gt;"",COUNTA(Z10:AF10)=7,COUNTIF(Z10:AF10,"UNCLEAR")=0,(COUNTIF(Z10:AF10,"0")+COUNTIF(Z10:AF10,"1")+COUNTIF(Z10:AF10,"2"))&gt;0,AG10&lt;&gt;"",AH10&lt;&gt;"",AJ10&lt;&gt;""),(COUNTIF(Z10:AF10,"1")+2*COUNTIF(Z10:AF10,"2"))/(2*(COUNTIF(Z10:AF10,"0")+COUNTIF(Z10:AF10,"1")+COUNTIF(Z10:AF10,"2"))),"")</x:f>
      </x:c>
      <x:c r="AJ10" s="14" t="str"/>
      <x:c r="AK10" s="14" t="str"/>
      <x:c r="AL10" s="14" t="str"/>
      <x:c r="AM10" s="9" t="str"/>
      <x:c r="AN10" s="9" t="str">
        <x:v>Part I-A 10.3.2.2</x:v>
      </x:c>
      <x:c r="AO10" s="9" t="str">
        <x:v>MVP/SHACL_GENERATION_PIPELINE/experiments/FULL_REPAIR_V2/RUN_01/runs/RUN-IMO-098-20260915T112326114013Z/final/final_shape.ttl</x:v>
      </x:c>
      <x:c r="AP10" s="9" t="str">
        <x:v>a2501a9331fb618b1e66e8c76d06915e7a6cc7d30337b09b9ff87449319c7b37</x:v>
      </x:c>
      <x:c r="AQ10" s="52" t="inlineStr">
        <x:is>
          <x:t xml:space="preserve">PASS</x:t>
        </x:is>
      </x:c>
      <x:c r="AR10" s="53" t="inlineStr">
        <x:is>
          <x:t xml:space="preserve">VALID</x:t>
        </x:is>
      </x:c>
      <x:c r="AS10" s="53" t="inlineStr">
        <x:is>
          <x:t xml:space="preserve">IMO-098-J-P03=ACTIVATED | IMO-098-J-F02=ACTIVATED</x:t>
        </x:is>
      </x:c>
      <x:c r="AT10" s="53">
        <x:v>1</x:v>
      </x:c>
      <x:c r="AU10" s="53">
        <x:v>5</x:v>
      </x:c>
      <x:c r="AV10" s="53">
        <x:v>22</x:v>
      </x:c>
      <x:c r="AW10" s="53" t="inlineStr">
        <x:is>
          <x:t xml:space="preserve">sh:class, sh:datatype, sh:hasValue, sh:maxCount, sh:minCount, sh:node, sh:or, sh:property</x:t>
        </x:is>
      </x:c>
      <x:c r="AX10" s="53">
        <x:v>0</x:v>
      </x:c>
      <x:c r="AY10" s="53">
        <x:v>1</x:v>
      </x:c>
      <x:c r="AZ10" s="53">
        <x:v>1</x:v>
      </x:c>
      <x:c r="BA10" s="54"/>
      <x:c r="BB10" s="54"/>
      <x:c r="BC10" s="54"/>
      <x:c r="BD10" s="55" t="str">
        <x:f>IF(OR(W10&lt;&gt;"REVIEWED",COUNTIF(BA10:BC10,"UNCLEAR")&gt;0,COUNTA(BA10:BC10)&lt;3,(COUNTIF(BA10:BC10,"0")+COUNTIF(BA10:BC10,"1")+COUNTIF(BA10:BC10,"2"))=0,AJ10=""),"",(COUNTIF(BA10:BC10,"1")+2*COUNTIF(BA10:BC10,"2"))/(2*(COUNTIF(BA10:BC10,"0")+COUNTIF(BA10:BC10,"1")+COUNTIF(BA10:BC10,"2"))))</x:f>
      </x:c>
    </x:row>
    <x:row r="11" ht="66" customHeight="1">
      <x:c r="A11" s="9" t="str">
        <x:v>BATCH_01</x:v>
      </x:c>
      <x:c r="B11" s="9" t="n">
        <x:v>5</x:v>
      </x:c>
      <x:c r="C11" s="9" t="str">
        <x:v>IMO-106</x:v>
      </x:c>
      <x:c r="D11" s="9" t="str">
        <x:v>IMO</x:v>
      </x:c>
      <x:c r="E11" s="9" t="str">
        <x:v>DIRECT_STATIC</x:v>
      </x:c>
      <x:c r="F11" s="9" t="str">
        <x:v>RUN_01</x:v>
      </x:c>
      <x:c r="G11" s="12" t="str">
        <x:v>OFFICIAL_ELIGIBLE_OUTPUT</x:v>
      </x:c>
      <x:c r="H11" s="12" t="str">
        <x:v>GENERATION_ACCEPTED</x:v>
      </x:c>
      <x:c r="I11" s="12" t="str">
        <x:v>PARSED</x:v>
      </x:c>
      <x:c r="J11" s="12" t="str">
        <x:v>PASS</x:v>
      </x:c>
      <x:c r="K11" s="9" t="n">
        <x:v>7</x:v>
      </x:c>
      <x:c r="L11" s="9" t="n">
        <x:v>7</x:v>
      </x:c>
      <x:c r="M11" s="9" t="n">
        <x:v>6</x:v>
      </x:c>
      <x:c r="N11" s="9" t="n">
        <x:v>0</x:v>
      </x:c>
      <x:c r="O11" s="9" t="str">
        <x:v>IMO-106-L-P03</x:v>
      </x:c>
      <x:c r="P11" s="9" t="str">
        <x:v>PASS</x:v>
      </x:c>
      <x:c r="Q11" s="9" t="str">
        <x:v>PASS</x:v>
      </x:c>
      <x:c r="R11" s="9" t="str">
        <x:v>CORRECT_BEHAVIOR</x:v>
      </x:c>
      <x:c r="S11" s="9" t="str">
        <x:v>IMO-106-L-F02</x:v>
      </x:c>
      <x:c r="T11" s="9" t="str">
        <x:v>FAIL</x:v>
      </x:c>
      <x:c r="U11" s="9" t="str">
        <x:v>FAIL</x:v>
      </x:c>
      <x:c r="V11" s="9" t="str">
        <x:v>CORRECT_BEHAVIOR</x:v>
      </x:c>
      <x:c r="W11" s="13" t="str">
        <x:v>NOT_REVIEWED</x:v>
      </x:c>
      <x:c r="X11" s="13" t="str"/>
      <x:c r="Y11" s="13" t="str"/>
      <x:c r="Z11" s="13" t="str"/>
      <x:c r="AA11" s="13" t="str"/>
      <x:c r="AB11" s="13" t="str"/>
      <x:c r="AC11" s="13" t="str"/>
      <x:c r="AD11" s="13" t="str"/>
      <x:c r="AE11" s="13" t="str"/>
      <x:c r="AF11" s="13" t="str"/>
      <x:c r="AG11" s="13" t="str"/>
      <x:c r="AH11" s="13" t="str"/>
      <x:c r="AI11" s="16" t="str">
        <x:f>IF(AND(W11="REVIEWED",X11&lt;&gt;"",Y11&lt;&gt;"",COUNTA(Z11:AF11)=7,COUNTIF(Z11:AF11,"UNCLEAR")=0,(COUNTIF(Z11:AF11,"0")+COUNTIF(Z11:AF11,"1")+COUNTIF(Z11:AF11,"2"))&gt;0,AG11&lt;&gt;"",AH11&lt;&gt;"",AJ11&lt;&gt;""),(COUNTIF(Z11:AF11,"1")+2*COUNTIF(Z11:AF11,"2"))/(2*(COUNTIF(Z11:AF11,"0")+COUNTIF(Z11:AF11,"1")+COUNTIF(Z11:AF11,"2"))),"")</x:f>
      </x:c>
      <x:c r="AJ11" s="14" t="str"/>
      <x:c r="AK11" s="14" t="str"/>
      <x:c r="AL11" s="14" t="str"/>
      <x:c r="AM11" s="9" t="str">
        <x:v>RDF_FALSE_ACCEPT</x:v>
      </x:c>
      <x:c r="AN11" s="9" t="str">
        <x:v>Part II-A 1.1.2</x:v>
      </x:c>
      <x:c r="AO11" s="9" t="str">
        <x:v>MVP/SHACL_GENERATION_PIPELINE/experiments/FULL_REPAIR_V2/RUN_01/runs/RUN-IMO-106-20260915T113107183986Z/final/final_shape.ttl</x:v>
      </x:c>
      <x:c r="AP11" s="9" t="str">
        <x:v>256e9d486d15330e448f9264f1d12f49a83a0cca30f1ada62df9f57f9a4eda5d</x:v>
      </x:c>
      <x:c r="AQ11" s="52" t="inlineStr">
        <x:is>
          <x:t xml:space="preserve">PASS</x:t>
        </x:is>
      </x:c>
      <x:c r="AR11" s="53" t="inlineStr">
        <x:is>
          <x:t xml:space="preserve">VALID</x:t>
        </x:is>
      </x:c>
      <x:c r="AS11" s="53" t="inlineStr">
        <x:is>
          <x:t xml:space="preserve">IMO-106-L-P03=ACTIVATED | IMO-106-L-F02=ACTIVATED</x:t>
        </x:is>
      </x:c>
      <x:c r="AT11" s="53">
        <x:v>1</x:v>
      </x:c>
      <x:c r="AU11" s="53">
        <x:v>2</x:v>
      </x:c>
      <x:c r="AV11" s="53">
        <x:v>7</x:v>
      </x:c>
      <x:c r="AW11" s="53" t="inlineStr">
        <x:is>
          <x:t xml:space="preserve">sh:class, sh:datatype, sh:maxCount, sh:minCount, sh:property</x:t>
        </x:is>
      </x:c>
      <x:c r="AX11" s="53">
        <x:v>1</x:v>
      </x:c>
      <x:c r="AY11" s="53">
        <x:v>1</x:v>
      </x:c>
      <x:c r="AZ11" s="53">
        <x:v>0</x:v>
      </x:c>
      <x:c r="BA11" s="54"/>
      <x:c r="BB11" s="54"/>
      <x:c r="BC11" s="54"/>
      <x:c r="BD11" s="55" t="str">
        <x:f>IF(OR(W11&lt;&gt;"REVIEWED",COUNTIF(BA11:BC11,"UNCLEAR")&gt;0,COUNTA(BA11:BC11)&lt;3,(COUNTIF(BA11:BC11,"0")+COUNTIF(BA11:BC11,"1")+COUNTIF(BA11:BC11,"2"))=0,AJ11=""),"",(COUNTIF(BA11:BC11,"1")+2*COUNTIF(BA11:BC11,"2"))/(2*(COUNTIF(BA11:BC11,"0")+COUNTIF(BA11:BC11,"1")+COUNTIF(BA11:BC11,"2"))))</x:f>
      </x:c>
    </x:row>
    <x:row r="12" ht="66" customHeight="1">
      <x:c r="A12" s="9" t="str">
        <x:v>BATCH_01</x:v>
      </x:c>
      <x:c r="B12" s="9" t="n">
        <x:v>6</x:v>
      </x:c>
      <x:c r="C12" s="9" t="str">
        <x:v>TRF-128</x:v>
      </x:c>
      <x:c r="D12" s="9" t="str">
        <x:v>TRAFICOM</x:v>
      </x:c>
      <x:c r="E12" s="9" t="str">
        <x:v>DIRECT_STATIC</x:v>
      </x:c>
      <x:c r="F12" s="9" t="str">
        <x:v>RUN_01</x:v>
      </x:c>
      <x:c r="G12" s="12" t="str">
        <x:v>OFFICIAL_ELIGIBLE_OUTPUT</x:v>
      </x:c>
      <x:c r="H12" s="12" t="str">
        <x:v>GENERATION_ACCEPTED</x:v>
      </x:c>
      <x:c r="I12" s="12" t="str">
        <x:v>PARSED</x:v>
      </x:c>
      <x:c r="J12" s="12" t="str">
        <x:v>PASS</x:v>
      </x:c>
      <x:c r="K12" s="9" t="n">
        <x:v>9</x:v>
      </x:c>
      <x:c r="L12" s="9" t="n">
        <x:v>9</x:v>
      </x:c>
      <x:c r="M12" s="9" t="n">
        <x:v>9</x:v>
      </x:c>
      <x:c r="N12" s="9" t="n">
        <x:v>1</x:v>
      </x:c>
      <x:c r="O12" s="9" t="str">
        <x:v>TRF-128-P04</x:v>
      </x:c>
      <x:c r="P12" s="9" t="str">
        <x:v>PASS</x:v>
      </x:c>
      <x:c r="Q12" s="9" t="str">
        <x:v>PASS</x:v>
      </x:c>
      <x:c r="R12" s="9" t="str">
        <x:v>CORRECT_BEHAVIOR</x:v>
      </x:c>
      <x:c r="S12" s="9" t="str">
        <x:v>TRF-128-F03</x:v>
      </x:c>
      <x:c r="T12" s="9" t="str">
        <x:v>FAIL</x:v>
      </x:c>
      <x:c r="U12" s="9" t="str">
        <x:v>FAIL</x:v>
      </x:c>
      <x:c r="V12" s="9" t="str">
        <x:v>CORRECT_BEHAVIOR</x:v>
      </x:c>
      <x:c r="W12" s="13" t="str">
        <x:v>NOT_REVIEWED</x:v>
      </x:c>
      <x:c r="X12" s="13" t="str"/>
      <x:c r="Y12" s="13" t="str"/>
      <x:c r="Z12" s="13" t="str"/>
      <x:c r="AA12" s="13" t="str"/>
      <x:c r="AB12" s="13" t="str"/>
      <x:c r="AC12" s="13" t="str"/>
      <x:c r="AD12" s="13" t="str"/>
      <x:c r="AE12" s="13" t="str"/>
      <x:c r="AF12" s="13" t="str"/>
      <x:c r="AG12" s="13" t="str"/>
      <x:c r="AH12" s="13" t="str"/>
      <x:c r="AI12" s="16" t="str">
        <x:f>IF(AND(W12="REVIEWED",X12&lt;&gt;"",Y12&lt;&gt;"",COUNTA(Z12:AF12)=7,COUNTIF(Z12:AF12,"UNCLEAR")=0,(COUNTIF(Z12:AF12,"0")+COUNTIF(Z12:AF12,"1")+COUNTIF(Z12:AF12,"2"))&gt;0,AG12&lt;&gt;"",AH12&lt;&gt;"",AJ12&lt;&gt;""),(COUNTIF(Z12:AF12,"1")+2*COUNTIF(Z12:AF12,"2"))/(2*(COUNTIF(Z12:AF12,"0")+COUNTIF(Z12:AF12,"1")+COUNTIF(Z12:AF12,"2"))),"")</x:f>
      </x:c>
      <x:c r="AJ12" s="14" t="str"/>
      <x:c r="AK12" s="14" t="str"/>
      <x:c r="AL12" s="14" t="str"/>
      <x:c r="AM12" s="9" t="str"/>
      <x:c r="AN12" s="9" t="str">
        <x:v>7.1</x:v>
      </x:c>
      <x:c r="AO12" s="9" t="str">
        <x:v>MVP/SHACL_GENERATION_PIPELINE/experiments/FULL_REPAIR_V2/RUN_01/runs/RUN-TRF-128-20260915T141319586993Z/final/final_shape.ttl</x:v>
      </x:c>
      <x:c r="AP12" s="9" t="str">
        <x:v>f12b05e752796b629603b573611987ee348e0b9476adc88bf6746fb72706665c</x:v>
      </x:c>
      <x:c r="AQ12" s="52" t="inlineStr">
        <x:is>
          <x:t xml:space="preserve">PASS</x:t>
        </x:is>
      </x:c>
      <x:c r="AR12" s="53" t="inlineStr">
        <x:is>
          <x:t xml:space="preserve">VALID</x:t>
        </x:is>
      </x:c>
      <x:c r="AS12" s="53" t="inlineStr">
        <x:is>
          <x:t xml:space="preserve">TRF-128-P04=ACTIVATED | TRF-128-F03=ACTIVATED</x:t>
        </x:is>
      </x:c>
      <x:c r="AT12" s="53">
        <x:v>4</x:v>
      </x:c>
      <x:c r="AU12" s="53">
        <x:v>16</x:v>
      </x:c>
      <x:c r="AV12" s="53">
        <x:v>64</x:v>
      </x:c>
      <x:c r="AW12" s="53" t="inlineStr">
        <x:is>
          <x:t xml:space="preserve">sh:class, sh:datatype, sh:hasValue, sh:in, sh:maxCount, sh:maxInclusive, sh:minCount, sh:node, sh:nodeKind, sh:or, sh:property</x:t>
        </x:is>
      </x:c>
      <x:c r="AX12" s="53">
        <x:v>0</x:v>
      </x:c>
      <x:c r="AY12" s="53">
        <x:v>1</x:v>
      </x:c>
      <x:c r="AZ12" s="53">
        <x:v>1</x:v>
      </x:c>
      <x:c r="BA12" s="54"/>
      <x:c r="BB12" s="54"/>
      <x:c r="BC12" s="54"/>
      <x:c r="BD12" s="55" t="str">
        <x:f>IF(OR(W12&lt;&gt;"REVIEWED",COUNTIF(BA12:BC12,"UNCLEAR")&gt;0,COUNTA(BA12:BC12)&lt;3,(COUNTIF(BA12:BC12,"0")+COUNTIF(BA12:BC12,"1")+COUNTIF(BA12:BC12,"2"))=0,AJ12=""),"",(COUNTIF(BA12:BC12,"1")+2*COUNTIF(BA12:BC12,"2"))/(2*(COUNTIF(BA12:BC12,"0")+COUNTIF(BA12:BC12,"1")+COUNTIF(BA12:BC12,"2"))))</x:f>
      </x:c>
    </x:row>
    <x:row r="13" ht="66" customHeight="1">
      <x:c r="A13" s="9" t="str">
        <x:v>BATCH_01</x:v>
      </x:c>
      <x:c r="B13" s="9" t="n">
        <x:v>7</x:v>
      </x:c>
      <x:c r="C13" s="9" t="str">
        <x:v>IMO-108</x:v>
      </x:c>
      <x:c r="D13" s="9" t="str">
        <x:v>IMO</x:v>
      </x:c>
      <x:c r="E13" s="9" t="str">
        <x:v>DIRECT_STATIC</x:v>
      </x:c>
      <x:c r="F13" s="9" t="str">
        <x:v>RUN_01</x:v>
      </x:c>
      <x:c r="G13" s="12" t="str">
        <x:v>OFFICIAL_ELIGIBLE_OUTPUT</x:v>
      </x:c>
      <x:c r="H13" s="12" t="str">
        <x:v>GENERATION_ACCEPTED</x:v>
      </x:c>
      <x:c r="I13" s="12" t="str">
        <x:v>PARSED</x:v>
      </x:c>
      <x:c r="J13" s="12" t="str">
        <x:v>PASS</x:v>
      </x:c>
      <x:c r="K13" s="9" t="n">
        <x:v>9</x:v>
      </x:c>
      <x:c r="L13" s="9" t="n">
        <x:v>9</x:v>
      </x:c>
      <x:c r="M13" s="9" t="n">
        <x:v>9</x:v>
      </x:c>
      <x:c r="N13" s="9" t="n">
        <x:v>1</x:v>
      </x:c>
      <x:c r="O13" s="9" t="str">
        <x:v>IMO-108-L-P03</x:v>
      </x:c>
      <x:c r="P13" s="9" t="str">
        <x:v>PASS</x:v>
      </x:c>
      <x:c r="Q13" s="9" t="str">
        <x:v>PASS</x:v>
      </x:c>
      <x:c r="R13" s="9" t="str">
        <x:v>CORRECT_BEHAVIOR</x:v>
      </x:c>
      <x:c r="S13" s="9" t="str">
        <x:v>IMO-108-L-F01</x:v>
      </x:c>
      <x:c r="T13" s="9" t="str">
        <x:v>FAIL</x:v>
      </x:c>
      <x:c r="U13" s="9" t="str">
        <x:v>FAIL</x:v>
      </x:c>
      <x:c r="V13" s="9" t="str">
        <x:v>CORRECT_BEHAVIOR</x:v>
      </x:c>
      <x:c r="W13" s="13" t="str">
        <x:v>NOT_REVIEWED</x:v>
      </x:c>
      <x:c r="X13" s="13" t="str"/>
      <x:c r="Y13" s="13" t="str"/>
      <x:c r="Z13" s="13" t="str"/>
      <x:c r="AA13" s="13" t="str"/>
      <x:c r="AB13" s="13" t="str"/>
      <x:c r="AC13" s="13" t="str"/>
      <x:c r="AD13" s="13" t="str"/>
      <x:c r="AE13" s="13" t="str"/>
      <x:c r="AF13" s="13" t="str"/>
      <x:c r="AG13" s="13" t="str"/>
      <x:c r="AH13" s="13" t="str"/>
      <x:c r="AI13" s="16" t="str">
        <x:f>IF(AND(W13="REVIEWED",X13&lt;&gt;"",Y13&lt;&gt;"",COUNTA(Z13:AF13)=7,COUNTIF(Z13:AF13,"UNCLEAR")=0,(COUNTIF(Z13:AF13,"0")+COUNTIF(Z13:AF13,"1")+COUNTIF(Z13:AF13,"2"))&gt;0,AG13&lt;&gt;"",AH13&lt;&gt;"",AJ13&lt;&gt;""),(COUNTIF(Z13:AF13,"1")+2*COUNTIF(Z13:AF13,"2"))/(2*(COUNTIF(Z13:AF13,"0")+COUNTIF(Z13:AF13,"1")+COUNTIF(Z13:AF13,"2"))),"")</x:f>
      </x:c>
      <x:c r="AJ13" s="14" t="str"/>
      <x:c r="AK13" s="14" t="str"/>
      <x:c r="AL13" s="14" t="str"/>
      <x:c r="AM13" s="9" t="str"/>
      <x:c r="AN13" s="9" t="str">
        <x:v>Part II-A 1.2.1</x:v>
      </x:c>
      <x:c r="AO13" s="9" t="str">
        <x:v>MVP/SHACL_GENERATION_PIPELINE/experiments/FULL_REPAIR_V2/RUN_01/runs/RUN-IMO-108-20260915T113305860578Z/final/final_shape.ttl</x:v>
      </x:c>
      <x:c r="AP13" s="9" t="str">
        <x:v>087e7fb5e64375a42b14fa6c0c4efa6d95b6d093e31714d7672f549b05bc2fa9</x:v>
      </x:c>
      <x:c r="AQ13" s="52" t="inlineStr">
        <x:is>
          <x:t xml:space="preserve">PASS</x:t>
        </x:is>
      </x:c>
      <x:c r="AR13" s="53" t="inlineStr">
        <x:is>
          <x:t xml:space="preserve">VALID</x:t>
        </x:is>
      </x:c>
      <x:c r="AS13" s="53" t="inlineStr">
        <x:is>
          <x:t xml:space="preserve">IMO-108-L-P03=ACTIVATED | IMO-108-L-F01=ACTIVATED</x:t>
        </x:is>
      </x:c>
      <x:c r="AT13" s="53">
        <x:v>1</x:v>
      </x:c>
      <x:c r="AU13" s="53">
        <x:v>11</x:v>
      </x:c>
      <x:c r="AV13" s="53">
        <x:v>46</x:v>
      </x:c>
      <x:c r="AW13" s="53" t="inlineStr">
        <x:is>
          <x:t xml:space="preserve">sh:class, sh:datatype, sh:hasValue, sh:maxCount, sh:minCount, sh:node, sh:nodeKind, sh:property</x:t>
        </x:is>
      </x:c>
      <x:c r="AX13" s="53">
        <x:v>1</x:v>
      </x:c>
      <x:c r="AY13" s="53">
        <x:v>1</x:v>
      </x:c>
      <x:c r="AZ13" s="53">
        <x:v>0</x:v>
      </x:c>
      <x:c r="BA13" s="54"/>
      <x:c r="BB13" s="54"/>
      <x:c r="BC13" s="54"/>
      <x:c r="BD13" s="55" t="str">
        <x:f>IF(OR(W13&lt;&gt;"REVIEWED",COUNTIF(BA13:BC13,"UNCLEAR")&gt;0,COUNTA(BA13:BC13)&lt;3,(COUNTIF(BA13:BC13,"0")+COUNTIF(BA13:BC13,"1")+COUNTIF(BA13:BC13,"2"))=0,AJ13=""),"",(COUNTIF(BA13:BC13,"1")+2*COUNTIF(BA13:BC13,"2"))/(2*(COUNTIF(BA13:BC13,"0")+COUNTIF(BA13:BC13,"1")+COUNTIF(BA13:BC13,"2"))))</x:f>
      </x:c>
    </x:row>
    <x:row r="14" ht="66" customHeight="1">
      <x:c r="A14" s="9" t="str">
        <x:v>BATCH_01</x:v>
      </x:c>
      <x:c r="B14" s="9" t="n">
        <x:v>8</x:v>
      </x:c>
      <x:c r="C14" s="9" t="str">
        <x:v>I2-014</x:v>
      </x:c>
      <x:c r="D14" s="9" t="str">
        <x:v>I2</x:v>
      </x:c>
      <x:c r="E14" s="9" t="str">
        <x:v>DIRECT_CALCULATION</x:v>
      </x:c>
      <x:c r="F14" s="9" t="str">
        <x:v>RUN_01</x:v>
      </x:c>
      <x:c r="G14" s="12" t="str">
        <x:v>OFFICIAL_ELIGIBLE_OUTPUT</x:v>
      </x:c>
      <x:c r="H14" s="12" t="str">
        <x:v>GENERATION_ACCEPTED</x:v>
      </x:c>
      <x:c r="I14" s="12" t="str">
        <x:v>PARSED</x:v>
      </x:c>
      <x:c r="J14" s="12" t="str">
        <x:v>PASS</x:v>
      </x:c>
      <x:c r="K14" s="9" t="n">
        <x:v>9</x:v>
      </x:c>
      <x:c r="L14" s="9" t="n">
        <x:v>9</x:v>
      </x:c>
      <x:c r="M14" s="9" t="n">
        <x:v>7</x:v>
      </x:c>
      <x:c r="N14" s="9" t="n">
        <x:v>0</x:v>
      </x:c>
      <x:c r="O14" s="9" t="str">
        <x:v>I2-014-E-P02</x:v>
      </x:c>
      <x:c r="P14" s="9" t="str">
        <x:v>PASS</x:v>
      </x:c>
      <x:c r="Q14" s="9" t="str">
        <x:v>FAIL</x:v>
      </x:c>
      <x:c r="R14" s="9" t="str">
        <x:v>FALSE_REJECT</x:v>
      </x:c>
      <x:c r="S14" s="9" t="str">
        <x:v>I2-014-E-F07</x:v>
      </x:c>
      <x:c r="T14" s="9" t="str">
        <x:v>FAIL</x:v>
      </x:c>
      <x:c r="U14" s="9" t="str">
        <x:v>FAIL</x:v>
      </x:c>
      <x:c r="V14" s="9" t="str">
        <x:v>CORRECT_BEHAVIOR</x:v>
      </x:c>
      <x:c r="W14" s="13" t="str">
        <x:v>NOT_REVIEWED</x:v>
      </x:c>
      <x:c r="X14" s="13" t="str"/>
      <x:c r="Y14" s="13" t="str"/>
      <x:c r="Z14" s="13" t="str"/>
      <x:c r="AA14" s="13" t="str"/>
      <x:c r="AB14" s="13" t="str"/>
      <x:c r="AC14" s="13" t="str"/>
      <x:c r="AD14" s="13" t="str"/>
      <x:c r="AE14" s="13" t="str"/>
      <x:c r="AF14" s="13" t="str"/>
      <x:c r="AG14" s="13" t="str"/>
      <x:c r="AH14" s="13" t="str"/>
      <x:c r="AI14" s="16" t="str">
        <x:f>IF(AND(W14="REVIEWED",X14&lt;&gt;"",Y14&lt;&gt;"",COUNTA(Z14:AF14)=7,COUNTIF(Z14:AF14,"UNCLEAR")=0,(COUNTIF(Z14:AF14,"0")+COUNTIF(Z14:AF14,"1")+COUNTIF(Z14:AF14,"2"))&gt;0,AG14&lt;&gt;"",AH14&lt;&gt;"",AJ14&lt;&gt;""),(COUNTIF(Z14:AF14,"1")+2*COUNTIF(Z14:AF14,"2"))/(2*(COUNTIF(Z14:AF14,"0")+COUNTIF(Z14:AF14,"1")+COUNTIF(Z14:AF14,"2"))),"")</x:f>
      </x:c>
      <x:c r="AJ14" s="14" t="str"/>
      <x:c r="AK14" s="14" t="str"/>
      <x:c r="AL14" s="14" t="str"/>
      <x:c r="AM14" s="9" t="str">
        <x:v>ALWAYS_FAIL; RDF_FALSE_REJECT</x:v>
      </x:c>
      <x:c r="AN14" s="9" t="str">
        <x:v>I2.3.2.1(ii)</x:v>
      </x:c>
      <x:c r="AO14" s="9" t="str">
        <x:v>MVP/SHACL_GENERATION_PIPELINE/experiments/FULL_REPAIR_V2/RUN_01/runs/RUN-I2-014-20260915T093335226137Z/final/final_shape.ttl</x:v>
      </x:c>
      <x:c r="AP14" s="9" t="str">
        <x:v>b7b4654d8e7e48b0c83250d535ed798715c979727172035c716d2dcab4f917a0</x:v>
      </x:c>
      <x:c r="AQ14" s="52" t="inlineStr">
        <x:is>
          <x:t xml:space="preserve">PASS</x:t>
        </x:is>
      </x:c>
      <x:c r="AR14" s="53" t="inlineStr">
        <x:is>
          <x:t xml:space="preserve">VALID</x:t>
        </x:is>
      </x:c>
      <x:c r="AS14" s="53" t="inlineStr">
        <x:is>
          <x:t xml:space="preserve">I2-014-E-P02=ACTIVATED | I2-014-E-F07=ACTIVATED</x:t>
        </x:is>
      </x:c>
      <x:c r="AT14" s="53">
        <x:v>7</x:v>
      </x:c>
      <x:c r="AU14" s="53">
        <x:v>22</x:v>
      </x:c>
      <x:c r="AV14" s="53">
        <x:v>96</x:v>
      </x:c>
      <x:c r="AW14" s="53" t="inlineStr">
        <x:is>
          <x:t xml:space="preserve">sh:class, sh:datatype, sh:hasValue, sh:maxCount, sh:maxInclusive, sh:minCount, sh:minInclusive, sh:node, sh:property</x:t>
        </x:is>
      </x:c>
      <x:c r="AX14" s="53">
        <x:v>7</x:v>
      </x:c>
      <x:c r="AY14" s="53">
        <x:v>1</x:v>
      </x:c>
      <x:c r="AZ14" s="53">
        <x:v>0</x:v>
      </x:c>
      <x:c r="BA14" s="54"/>
      <x:c r="BB14" s="54"/>
      <x:c r="BC14" s="54"/>
      <x:c r="BD14" s="55" t="str">
        <x:f>IF(OR(W14&lt;&gt;"REVIEWED",COUNTIF(BA14:BC14,"UNCLEAR")&gt;0,COUNTA(BA14:BC14)&lt;3,(COUNTIF(BA14:BC14,"0")+COUNTIF(BA14:BC14,"1")+COUNTIF(BA14:BC14,"2"))=0,AJ14=""),"",(COUNTIF(BA14:BC14,"1")+2*COUNTIF(BA14:BC14,"2"))/(2*(COUNTIF(BA14:BC14,"0")+COUNTIF(BA14:BC14,"1")+COUNTIF(BA14:BC14,"2"))))</x:f>
      </x:c>
    </x:row>
    <x:row r="15" ht="66" customHeight="1">
      <x:c r="A15" s="9" t="str">
        <x:v>BATCH_01</x:v>
      </x:c>
      <x:c r="B15" s="9" t="n">
        <x:v>9</x:v>
      </x:c>
      <x:c r="C15" s="9" t="str">
        <x:v>I2-018</x:v>
      </x:c>
      <x:c r="D15" s="9" t="str">
        <x:v>I2</x:v>
      </x:c>
      <x:c r="E15" s="9" t="str">
        <x:v>DIRECT_CALCULATION</x:v>
      </x:c>
      <x:c r="F15" s="9" t="str">
        <x:v>RUN_01</x:v>
      </x:c>
      <x:c r="G15" s="12" t="str">
        <x:v>OFFICIAL_ELIGIBLE_OUTPUT</x:v>
      </x:c>
      <x:c r="H15" s="12" t="str">
        <x:v>GENERATION_ACCEPTED</x:v>
      </x:c>
      <x:c r="I15" s="12" t="str">
        <x:v>PARSED</x:v>
      </x:c>
      <x:c r="J15" s="12" t="str">
        <x:v>PASS</x:v>
      </x:c>
      <x:c r="K15" s="9" t="n">
        <x:v>8</x:v>
      </x:c>
      <x:c r="L15" s="9" t="n">
        <x:v>8</x:v>
      </x:c>
      <x:c r="M15" s="9" t="n">
        <x:v>6</x:v>
      </x:c>
      <x:c r="N15" s="9" t="n">
        <x:v>0</x:v>
      </x:c>
      <x:c r="O15" s="9" t="str">
        <x:v>I2-018-P02</x:v>
      </x:c>
      <x:c r="P15" s="9" t="str">
        <x:v>PASS</x:v>
      </x:c>
      <x:c r="Q15" s="9" t="str">
        <x:v>FAIL</x:v>
      </x:c>
      <x:c r="R15" s="9" t="str">
        <x:v>FALSE_REJECT</x:v>
      </x:c>
      <x:c r="S15" s="9" t="str">
        <x:v>I2-018-F04</x:v>
      </x:c>
      <x:c r="T15" s="9" t="str">
        <x:v>FAIL</x:v>
      </x:c>
      <x:c r="U15" s="9" t="str">
        <x:v>FAIL</x:v>
      </x:c>
      <x:c r="V15" s="9" t="str">
        <x:v>CORRECT_BEHAVIOR</x:v>
      </x:c>
      <x:c r="W15" s="13" t="str">
        <x:v>NOT_REVIEWED</x:v>
      </x:c>
      <x:c r="X15" s="13" t="str"/>
      <x:c r="Y15" s="13" t="str"/>
      <x:c r="Z15" s="13" t="str"/>
      <x:c r="AA15" s="13" t="str"/>
      <x:c r="AB15" s="13" t="str"/>
      <x:c r="AC15" s="13" t="str"/>
      <x:c r="AD15" s="13" t="str"/>
      <x:c r="AE15" s="13" t="str"/>
      <x:c r="AF15" s="13" t="str"/>
      <x:c r="AG15" s="13" t="str"/>
      <x:c r="AH15" s="13" t="str"/>
      <x:c r="AI15" s="16" t="str">
        <x:f>IF(AND(W15="REVIEWED",X15&lt;&gt;"",Y15&lt;&gt;"",COUNTA(Z15:AF15)=7,COUNTIF(Z15:AF15,"UNCLEAR")=0,(COUNTIF(Z15:AF15,"0")+COUNTIF(Z15:AF15,"1")+COUNTIF(Z15:AF15,"2"))&gt;0,AG15&lt;&gt;"",AH15&lt;&gt;"",AJ15&lt;&gt;""),(COUNTIF(Z15:AF15,"1")+2*COUNTIF(Z15:AF15,"2"))/(2*(COUNTIF(Z15:AF15,"0")+COUNTIF(Z15:AF15,"1")+COUNTIF(Z15:AF15,"2"))),"")</x:f>
      </x:c>
      <x:c r="AJ15" s="14" t="str"/>
      <x:c r="AK15" s="14" t="str"/>
      <x:c r="AL15" s="14" t="str"/>
      <x:c r="AM15" s="9" t="str">
        <x:v>ALWAYS_FAIL; RDF_FALSE_REJECT</x:v>
      </x:c>
      <x:c r="AN15" s="9" t="str">
        <x:v>I2.3.4(i)-(ii), Table 3</x:v>
      </x:c>
      <x:c r="AO15" s="9" t="str">
        <x:v>MVP/SHACL_GENERATION_PIPELINE/experiments/FULL_REPAIR_V2/RUN_01/runs/RUN-I2-018-20260915T093849118331Z/final/final_shape.ttl</x:v>
      </x:c>
      <x:c r="AP15" s="9" t="str">
        <x:v>8d3b1483e9d4d172bda9f24a7020f2a06cc7c5b7f94cb8c7a96c6ee7a8ebf44f</x:v>
      </x:c>
      <x:c r="AQ15" s="52" t="inlineStr">
        <x:is>
          <x:t xml:space="preserve">PASS</x:t>
        </x:is>
      </x:c>
      <x:c r="AR15" s="53" t="inlineStr">
        <x:is>
          <x:t xml:space="preserve">VALID</x:t>
        </x:is>
      </x:c>
      <x:c r="AS15" s="53" t="inlineStr">
        <x:is>
          <x:t xml:space="preserve">I2-018-P02=ACTIVATED | I2-018-F04=ACTIVATED</x:t>
        </x:is>
      </x:c>
      <x:c r="AT15" s="53">
        <x:v>1</x:v>
      </x:c>
      <x:c r="AU15" s="53">
        <x:v>26</x:v>
      </x:c>
      <x:c r="AV15" s="53">
        <x:v>110</x:v>
      </x:c>
      <x:c r="AW15" s="53" t="inlineStr">
        <x:is>
          <x:t xml:space="preserve">sh:class, sh:datatype, sh:hasValue, sh:in, sh:maxCount, sh:minCount, sh:node, sh:property</x:t>
        </x:is>
      </x:c>
      <x:c r="AX15" s="53">
        <x:v>1</x:v>
      </x:c>
      <x:c r="AY15" s="53">
        <x:v>1</x:v>
      </x:c>
      <x:c r="AZ15" s="53">
        <x:v>0</x:v>
      </x:c>
      <x:c r="BA15" s="54"/>
      <x:c r="BB15" s="54"/>
      <x:c r="BC15" s="54"/>
      <x:c r="BD15" s="55" t="str">
        <x:f>IF(OR(W15&lt;&gt;"REVIEWED",COUNTIF(BA15:BC15,"UNCLEAR")&gt;0,COUNTA(BA15:BC15)&lt;3,(COUNTIF(BA15:BC15,"0")+COUNTIF(BA15:BC15,"1")+COUNTIF(BA15:BC15,"2"))=0,AJ15=""),"",(COUNTIF(BA15:BC15,"1")+2*COUNTIF(BA15:BC15,"2"))/(2*(COUNTIF(BA15:BC15,"0")+COUNTIF(BA15:BC15,"1")+COUNTIF(BA15:BC15,"2"))))</x:f>
      </x:c>
    </x:row>
    <x:row r="16" ht="66" customHeight="1">
      <x:c r="A16" s="9" t="str">
        <x:v>BATCH_01</x:v>
      </x:c>
      <x:c r="B16" s="9" t="n">
        <x:v>10</x:v>
      </x:c>
      <x:c r="C16" s="9" t="str">
        <x:v>TRF-070</x:v>
      </x:c>
      <x:c r="D16" s="9" t="str">
        <x:v>TRAFICOM</x:v>
      </x:c>
      <x:c r="E16" s="9" t="str">
        <x:v>COMPLEX_READINESS</x:v>
      </x:c>
      <x:c r="F16" s="9" t="str">
        <x:v>RUN_01</x:v>
      </x:c>
      <x:c r="G16" s="12" t="str">
        <x:v>REJECTED_ATTEMPT_04</x:v>
      </x:c>
      <x:c r="H16" s="12" t="str">
        <x:v>MAX_ATTEMPTS_REACHED</x:v>
      </x:c>
      <x:c r="I16" s="12" t="str">
        <x:v>PARSED</x:v>
      </x:c>
      <x:c r="J16" s="12" t="str">
        <x:v>PASS</x:v>
      </x:c>
      <x:c r="K16" s="9" t="n">
        <x:v>6</x:v>
      </x:c>
      <x:c r="L16" s="9" t="n">
        <x:v>6</x:v>
      </x:c>
      <x:c r="M16" s="9" t="n">
        <x:v>3</x:v>
      </x:c>
      <x:c r="N16" s="9" t="n">
        <x:v>0</x:v>
      </x:c>
      <x:c r="O16" s="9" t="str">
        <x:v>TRF-070-P03</x:v>
      </x:c>
      <x:c r="P16" s="9" t="str">
        <x:v>PASS</x:v>
      </x:c>
      <x:c r="Q16" s="9" t="str">
        <x:v>FAIL</x:v>
      </x:c>
      <x:c r="R16" s="9" t="str">
        <x:v>FALSE_REJECT</x:v>
      </x:c>
      <x:c r="S16" s="9" t="str">
        <x:v>TRF-070-F02</x:v>
      </x:c>
      <x:c r="T16" s="9" t="str">
        <x:v>FAIL</x:v>
      </x:c>
      <x:c r="U16" s="9" t="str">
        <x:v>FAIL</x:v>
      </x:c>
      <x:c r="V16" s="9" t="str">
        <x:v>CORRECT_BEHAVIOR</x:v>
      </x:c>
      <x:c r="W16" s="13" t="str">
        <x:v>NOT_REVIEWED</x:v>
      </x:c>
      <x:c r="X16" s="13" t="str"/>
      <x:c r="Y16" s="13" t="str"/>
      <x:c r="Z16" s="13" t="str"/>
      <x:c r="AA16" s="13" t="str"/>
      <x:c r="AB16" s="13" t="str"/>
      <x:c r="AC16" s="13" t="str"/>
      <x:c r="AD16" s="13" t="str"/>
      <x:c r="AE16" s="13" t="str"/>
      <x:c r="AF16" s="13" t="str"/>
      <x:c r="AG16" s="13" t="str"/>
      <x:c r="AH16" s="13" t="str"/>
      <x:c r="AI16" s="16" t="str">
        <x:f>IF(AND(W16="REVIEWED",X16&lt;&gt;"",Y16&lt;&gt;"",COUNTA(Z16:AF16)=7,COUNTIF(Z16:AF16,"UNCLEAR")=0,(COUNTIF(Z16:AF16,"0")+COUNTIF(Z16:AF16,"1")+COUNTIF(Z16:AF16,"2"))&gt;0,AG16&lt;&gt;"",AH16&lt;&gt;"",AJ16&lt;&gt;""),(COUNTIF(Z16:AF16,"1")+2*COUNTIF(Z16:AF16,"2"))/(2*(COUNTIF(Z16:AF16,"0")+COUNTIF(Z16:AF16,"1")+COUNTIF(Z16:AF16,"2"))),"")</x:f>
      </x:c>
      <x:c r="AJ16" s="14" t="str"/>
      <x:c r="AK16" s="14" t="str"/>
      <x:c r="AL16" s="14" t="str"/>
      <x:c r="AM16" s="9" t="str">
        <x:v>ALWAYS_FAIL; RDF_FALSE_REJECT; FALLBACK_OUTPUT</x:v>
      </x:c>
      <x:c r="AN16" s="9" t="str">
        <x:v>6.1</x:v>
      </x:c>
      <x:c r="AO16" s="9" t="str">
        <x:v>MVP/SHACL_GENERATION_PIPELINE/experiments/FULL_REPAIR_V2/RUN_01/runs/RUN-TRF-070-20260915T133019503006Z/artifacts/attempt_04/candidate_shape.ttl</x:v>
      </x:c>
      <x:c r="AP16" s="9" t="str">
        <x:v>9d9ed32870f62a34dc57c5db9ddc5bd800aa9726b79605cf787986825723b8ea</x:v>
      </x:c>
      <x:c r="AQ16" s="52" t="inlineStr">
        <x:is>
          <x:t xml:space="preserve">PASS</x:t>
        </x:is>
      </x:c>
      <x:c r="AR16" s="53" t="inlineStr">
        <x:is>
          <x:t xml:space="preserve">VALID</x:t>
        </x:is>
      </x:c>
      <x:c r="AS16" s="53" t="inlineStr">
        <x:is>
          <x:t xml:space="preserve">TRF-070-P03=ACTIVATED | TRF-070-F02=ACTIVATED</x:t>
        </x:is>
      </x:c>
      <x:c r="AT16" s="53">
        <x:v>3</x:v>
      </x:c>
      <x:c r="AU16" s="53">
        <x:v>13</x:v>
      </x:c>
      <x:c r="AV16" s="53">
        <x:v>49</x:v>
      </x:c>
      <x:c r="AW16" s="53" t="inlineStr">
        <x:is>
          <x:t xml:space="preserve">sh:class, sh:datatype, sh:hasValue, sh:in, sh:maxCount, sh:minCount, sh:node, sh:or, sh:property</x:t>
        </x:is>
      </x:c>
      <x:c r="AX16" s="53">
        <x:v>2</x:v>
      </x:c>
      <x:c r="AY16" s="53">
        <x:v>1</x:v>
      </x:c>
      <x:c r="AZ16" s="53">
        <x:v>1</x:v>
      </x:c>
      <x:c r="BA16" s="54"/>
      <x:c r="BB16" s="54"/>
      <x:c r="BC16" s="54"/>
      <x:c r="BD16" s="55" t="str">
        <x:f>IF(OR(W16&lt;&gt;"REVIEWED",COUNTIF(BA16:BC16,"UNCLEAR")&gt;0,COUNTA(BA16:BC16)&lt;3,(COUNTIF(BA16:BC16,"0")+COUNTIF(BA16:BC16,"1")+COUNTIF(BA16:BC16,"2"))=0,AJ16=""),"",(COUNTIF(BA16:BC16,"1")+2*COUNTIF(BA16:BC16,"2"))/(2*(COUNTIF(BA16:BC16,"0")+COUNTIF(BA16:BC16,"1")+COUNTIF(BA16:BC16,"2"))))</x:f>
      </x:c>
    </x:row>
    <x:row r="17" ht="66" customHeight="1">
      <x:c r="A17" s="9" t="str">
        <x:v>BATCH_02</x:v>
      </x:c>
      <x:c r="B17" s="9" t="n">
        <x:v>11</x:v>
      </x:c>
      <x:c r="C17" s="9" t="str">
        <x:v>TRF-120</x:v>
      </x:c>
      <x:c r="D17" s="9" t="str">
        <x:v>TRAFICOM</x:v>
      </x:c>
      <x:c r="E17" s="9" t="str">
        <x:v>DIRECT_STATIC</x:v>
      </x:c>
      <x:c r="F17" s="9" t="str">
        <x:v>RUN_01</x:v>
      </x:c>
      <x:c r="G17" s="12" t="str">
        <x:v>REJECTED_ATTEMPT_04</x:v>
      </x:c>
      <x:c r="H17" s="12" t="str">
        <x:v>MAX_ATTEMPTS_REACHED</x:v>
      </x:c>
      <x:c r="I17" s="12" t="str">
        <x:v>PARSED</x:v>
      </x:c>
      <x:c r="J17" s="12" t="str">
        <x:v>PASS</x:v>
      </x:c>
      <x:c r="K17" s="9" t="n">
        <x:v>4</x:v>
      </x:c>
      <x:c r="L17" s="9" t="n">
        <x:v>4</x:v>
      </x:c>
      <x:c r="M17" s="9" t="n">
        <x:v>3</x:v>
      </x:c>
      <x:c r="N17" s="9" t="n">
        <x:v>0</x:v>
      </x:c>
      <x:c r="O17" s="9" t="str">
        <x:v>TRF-120-P01</x:v>
      </x:c>
      <x:c r="P17" s="9" t="str">
        <x:v>PASS</x:v>
      </x:c>
      <x:c r="Q17" s="9" t="str">
        <x:v>FAIL</x:v>
      </x:c>
      <x:c r="R17" s="9" t="str">
        <x:v>FALSE_REJECT</x:v>
      </x:c>
      <x:c r="S17" s="9" t="str">
        <x:v>TRF-120-F02</x:v>
      </x:c>
      <x:c r="T17" s="9" t="str">
        <x:v>FAIL</x:v>
      </x:c>
      <x:c r="U17" s="9" t="str">
        <x:v>FAIL</x:v>
      </x:c>
      <x:c r="V17" s="9" t="str">
        <x:v>CORRECT_BEHAVIOR</x:v>
      </x:c>
      <x:c r="W17" s="13" t="str">
        <x:v>REVIEWED</x:v>
      </x:c>
      <x:c r="X17" s="13" t="str">
        <x:v>AI-assisted draft</x:v>
      </x:c>
      <x:c r="Y17" s="105" t="n">
        <x:v>46281</x:v>
      </x:c>
      <x:c r="Z17" s="13" t="n">
        <x:v>2</x:v>
      </x:c>
      <x:c r="AA17" s="13" t="n">
        <x:v>2</x:v>
      </x:c>
      <x:c r="AB17" s="13" t="n">
        <x:v>2</x:v>
      </x:c>
      <x:c r="AC17" s="13" t="n">
        <x:v>2</x:v>
      </x:c>
      <x:c r="AD17" s="13" t="n">
        <x:v>2</x:v>
      </x:c>
      <x:c r="AE17" s="13" t="n">
        <x:v>2</x:v>
      </x:c>
      <x:c r="AF17" s="13" t="n">
        <x:v>2</x:v>
      </x:c>
      <x:c r="AG17" s="13" t="str">
        <x:v>NO</x:v>
      </x:c>
      <x:c r="AH17" s="13" t="str">
        <x:v>CORRECT</x:v>
      </x:c>
      <x:c r="AI17" s="16" t="n">
        <x:f>IF(AND(W17="REVIEWED",X17&lt;&gt;"",Y17&lt;&gt;"",COUNTA(Z17:AF17)=7,COUNTIF(Z17:AF17,"UNCLEAR")=0,(COUNTIF(Z17:AF17,"0")+COUNTIF(Z17:AF17,"1")+COUNTIF(Z17:AF17,"2"))&gt;0,AG17&lt;&gt;"",AH17&lt;&gt;"",AJ17&lt;&gt;""),(COUNTIF(Z17:AF17,"1")+2*COUNTIF(Z17:AF17,"2"))/(2*(COUNTIF(Z17:AF17,"0")+COUNTIF(Z17:AF17,"1")+COUNTIF(Z17:AF17,"2"))),"")</x:f>
        <x:v>1</x:v>
      </x:c>
      <x:c r="AJ17" s="14" t="str">
        <x:v>TRAFICOM 6.6.5.5; ship applicability branch, canonical ship/thruster ownership, both longitudinal and transverse cases, kg/Hz/kN-per-m units.</x:v>
      </x:c>
      <x:c r="AK17" s="14" t="str">
        <x:v>RDF_FIXTURE_DEFECT</x:v>
      </x:c>
      <x:c r="AL17" s="14" t="str">
        <x:v>Rule is semantically complete. The sampled RDF attaches quantities to calculation cases, omits ship-to-thruster linkage, and omits damping; its false reject is not evidence of a rule defect.</x:v>
      </x:c>
      <x:c r="AM17" s="9" t="str">
        <x:v>ALWAYS_FAIL; RDF_FALSE_REJECT; FALLBACK_OUTPUT</x:v>
      </x:c>
      <x:c r="AN17" s="9" t="str">
        <x:v>6.6.5.5</x:v>
      </x:c>
      <x:c r="AO17" s="9" t="str">
        <x:v>MVP/SHACL_GENERATION_PIPELINE/experiments/FULL_REPAIR_V2/RUN_01/runs/RUN-TRF-120-20260915T140744124536Z/artifacts/attempt_04/candidate_shape.ttl</x:v>
      </x:c>
      <x:c r="AP17" s="9" t="str">
        <x:v>843c0e0fd6096973e974a89d3792612cc8152d3635281983269032a0b4a4bfa4</x:v>
      </x:c>
      <x:c r="AQ17" s="52" t="inlineStr">
        <x:is>
          <x:t xml:space="preserve">PASS</x:t>
        </x:is>
      </x:c>
      <x:c r="AR17" s="53" t="inlineStr">
        <x:is>
          <x:t xml:space="preserve">VALID</x:t>
        </x:is>
      </x:c>
      <x:c r="AS17" s="53" t="inlineStr">
        <x:is>
          <x:t xml:space="preserve">TRF-120-P01=ACTIVATED | TRF-120-F02=ACTIVATED</x:t>
        </x:is>
      </x:c>
      <x:c r="AT17" s="53">
        <x:v>3</x:v>
      </x:c>
      <x:c r="AU17" s="53">
        <x:v>19</x:v>
      </x:c>
      <x:c r="AV17" s="53">
        <x:v>76</x:v>
      </x:c>
      <x:c r="AW17" s="53" t="inlineStr">
        <x:is>
          <x:t xml:space="preserve">sh:class, sh:datatype, sh:hasValue, sh:in, sh:maxCount, sh:minCount, sh:node, sh:or, sh:property, sh:qualifiedMaxCount, sh:qualifiedMinCount, sh:qualifiedValueShape</x:t>
        </x:is>
      </x:c>
      <x:c r="AX17" s="53">
        <x:v>0</x:v>
      </x:c>
      <x:c r="AY17" s="53">
        <x:v>1</x:v>
      </x:c>
      <x:c r="AZ17" s="53">
        <x:v>1</x:v>
      </x:c>
      <x:c r="BA17" s="54" t="n">
        <x:v>1</x:v>
      </x:c>
      <x:c r="BB17" s="54" t="n">
        <x:v>2</x:v>
      </x:c>
      <x:c r="BC17" s="54" t="n">
        <x:v>2</x:v>
      </x:c>
      <x:c r="BD17" s="55" t="n">
        <x:f>IF(OR(W17&lt;&gt;"REVIEWED",COUNTIF(BA17:BC17,"UNCLEAR")&gt;0,COUNTA(BA17:BC17)&lt;3,(COUNTIF(BA17:BC17,"0")+COUNTIF(BA17:BC17,"1")+COUNTIF(BA17:BC17,"2"))=0,AJ17=""),"",(COUNTIF(BA17:BC17,"1")+2*COUNTIF(BA17:BC17,"2"))/(2*(COUNTIF(BA17:BC17,"0")+COUNTIF(BA17:BC17,"1")+COUNTIF(BA17:BC17,"2"))))</x:f>
        <x:v>0.8333333333333334</x:v>
      </x:c>
    </x:row>
    <x:row r="18" ht="66" customHeight="1">
      <x:c r="A18" s="9" t="str">
        <x:v>BATCH_02</x:v>
      </x:c>
      <x:c r="B18" s="9" t="n">
        <x:v>12</x:v>
      </x:c>
      <x:c r="C18" s="9" t="str">
        <x:v>TRF-112</x:v>
      </x:c>
      <x:c r="D18" s="9" t="str">
        <x:v>TRAFICOM</x:v>
      </x:c>
      <x:c r="E18" s="9" t="str">
        <x:v>COMPLEX_READINESS</x:v>
      </x:c>
      <x:c r="F18" s="9" t="str">
        <x:v>RUN_01</x:v>
      </x:c>
      <x:c r="G18" s="12" t="str">
        <x:v>OFFICIAL_ELIGIBLE_OUTPUT</x:v>
      </x:c>
      <x:c r="H18" s="12" t="str">
        <x:v>GENERATION_ACCEPTED</x:v>
      </x:c>
      <x:c r="I18" s="12" t="str">
        <x:v>PARSED</x:v>
      </x:c>
      <x:c r="J18" s="12" t="str">
        <x:v>PASS</x:v>
      </x:c>
      <x:c r="K18" s="9" t="n">
        <x:v>4</x:v>
      </x:c>
      <x:c r="L18" s="9" t="n">
        <x:v>4</x:v>
      </x:c>
      <x:c r="M18" s="9" t="n">
        <x:v>4</x:v>
      </x:c>
      <x:c r="N18" s="9" t="n">
        <x:v>1</x:v>
      </x:c>
      <x:c r="O18" s="9" t="str">
        <x:v>TRF-112-P01</x:v>
      </x:c>
      <x:c r="P18" s="9" t="str">
        <x:v>PASS</x:v>
      </x:c>
      <x:c r="Q18" s="9" t="str">
        <x:v>PASS</x:v>
      </x:c>
      <x:c r="R18" s="9" t="str">
        <x:v>CORRECT_BEHAVIOR</x:v>
      </x:c>
      <x:c r="S18" s="9" t="str">
        <x:v>TRF-112-F03</x:v>
      </x:c>
      <x:c r="T18" s="9" t="str">
        <x:v>FAIL</x:v>
      </x:c>
      <x:c r="U18" s="9" t="str">
        <x:v>FAIL</x:v>
      </x:c>
      <x:c r="V18" s="9" t="str">
        <x:v>CORRECT_BEHAVIOR</x:v>
      </x:c>
      <x:c r="W18" s="13" t="str">
        <x:v>REVIEWED</x:v>
      </x:c>
      <x:c r="X18" s="13" t="str">
        <x:v>AI-assisted draft</x:v>
      </x:c>
      <x:c r="Y18" s="105" t="n">
        <x:v>46281</x:v>
      </x:c>
      <x:c r="Z18" s="13" t="n">
        <x:v>2</x:v>
      </x:c>
      <x:c r="AA18" s="13" t="n">
        <x:v>2</x:v>
      </x:c>
      <x:c r="AB18" s="13" t="n">
        <x:v>0</x:v>
      </x:c>
      <x:c r="AC18" s="13" t="n">
        <x:v>2</x:v>
      </x:c>
      <x:c r="AD18" s="13" t="n">
        <x:v>0</x:v>
      </x:c>
      <x:c r="AE18" s="13" t="n">
        <x:v>2</x:v>
      </x:c>
      <x:c r="AF18" s="13" t="n">
        <x:v>2</x:v>
      </x:c>
      <x:c r="AG18" s="13" t="str">
        <x:v>YES</x:v>
      </x:c>
      <x:c r="AH18" s="13" t="str">
        <x:v>MAJOR_DEFECT</x:v>
      </x:c>
      <x:c r="AI18" s="16" t="n">
        <x:f>IF(AND(W18="REVIEWED",X18&lt;&gt;"",Y18&lt;&gt;"",COUNTA(Z18:AF18)=7,COUNTIF(Z18:AF18,"UNCLEAR")=0,(COUNTIF(Z18:AF18,"0")+COUNTIF(Z18:AF18,"1")+COUNTIF(Z18:AF18,"2"))&gt;0,AG18&lt;&gt;"",AH18&lt;&gt;"",AJ18&lt;&gt;""),(COUNTIF(Z18:AF18,"1")+2*COUNTIF(Z18:AF18,"2"))/(2*(COUNTIF(Z18:AF18,"0")+COUNTIF(Z18:AF18,"1")+COUNTIF(Z18:AF18,"2"))),"")</x:f>
        <x:v>0.7142857142857143</x:v>
      </x:c>
      <x:c r="AJ18" s="14" t="str">
        <x:v>TRAFICOM 6.6.4.1; TRF-112-ShipShape permits every hasPropulsionLoadCase to be extreme/fatigue and only checks safety factors when a blade-failure case exists.</x:v>
      </x:c>
      <x:c r="AK18" s="14" t="str">
        <x:v>CODE_DEFECT</x:v>
      </x:c>
      <x:c r="AL18" s="14" t="str">
        <x:v>A ship can conform without any blade-failure load case. Require at least one qualified bladeFailureLoadCase while allowing unrelated load cases.</x:v>
      </x:c>
      <x:c r="AM18" s="9" t="str"/>
      <x:c r="AN18" s="9" t="str">
        <x:v>6.6.4.1</x:v>
      </x:c>
      <x:c r="AO18" s="9" t="str">
        <x:v>MVP/SHACL_GENERATION_PIPELINE/experiments/FULL_REPAIR_V2/RUN_01/runs/RUN-TRF-112-20260915T140102497455Z/final/final_shape.ttl</x:v>
      </x:c>
      <x:c r="AP18" s="9" t="str">
        <x:v>812dcfec0fd62d7ea3b1f71d69dd12807b40f4147035b49b6f98dabc57d6cf1f</x:v>
      </x:c>
      <x:c r="AQ18" s="52" t="inlineStr">
        <x:is>
          <x:t xml:space="preserve">PASS</x:t>
        </x:is>
      </x:c>
      <x:c r="AR18" s="53" t="inlineStr">
        <x:is>
          <x:t xml:space="preserve">VALID</x:t>
        </x:is>
      </x:c>
      <x:c r="AS18" s="53" t="inlineStr">
        <x:is>
          <x:t xml:space="preserve">TRF-112-P01=ACTIVATED | TRF-112-F03=ACTIVATED</x:t>
        </x:is>
      </x:c>
      <x:c r="AT18" s="53">
        <x:v>1</x:v>
      </x:c>
      <x:c r="AU18" s="53">
        <x:v>10</x:v>
      </x:c>
      <x:c r="AV18" s="53">
        <x:v>44</x:v>
      </x:c>
      <x:c r="AW18" s="53" t="inlineStr">
        <x:is>
          <x:t xml:space="preserve">sh:and, sh:class, sh:datatype, sh:hasValue, sh:in, sh:maxCount, sh:minCount, sh:node, sh:or, sh:property</x:t>
        </x:is>
      </x:c>
      <x:c r="AX18" s="53">
        <x:v>1</x:v>
      </x:c>
      <x:c r="AY18" s="53">
        <x:v>1</x:v>
      </x:c>
      <x:c r="AZ18" s="53">
        <x:v>2</x:v>
      </x:c>
      <x:c r="BA18" s="54" t="n">
        <x:v>1</x:v>
      </x:c>
      <x:c r="BB18" s="54" t="n">
        <x:v>2</x:v>
      </x:c>
      <x:c r="BC18" s="54" t="n">
        <x:v>2</x:v>
      </x:c>
      <x:c r="BD18" s="55" t="n">
        <x:f>IF(OR(W18&lt;&gt;"REVIEWED",COUNTIF(BA18:BC18,"UNCLEAR")&gt;0,COUNTA(BA18:BC18)&lt;3,(COUNTIF(BA18:BC18,"0")+COUNTIF(BA18:BC18,"1")+COUNTIF(BA18:BC18,"2"))=0,AJ18=""),"",(COUNTIF(BA18:BC18,"1")+2*COUNTIF(BA18:BC18,"2"))/(2*(COUNTIF(BA18:BC18,"0")+COUNTIF(BA18:BC18,"1")+COUNTIF(BA18:BC18,"2"))))</x:f>
        <x:v>0.8333333333333334</x:v>
      </x:c>
    </x:row>
    <x:row r="19" ht="66" customHeight="1">
      <x:c r="A19" s="9" t="str">
        <x:v>BATCH_02</x:v>
      </x:c>
      <x:c r="B19" s="9" t="n">
        <x:v>13</x:v>
      </x:c>
      <x:c r="C19" s="9" t="str">
        <x:v>IMO-058</x:v>
      </x:c>
      <x:c r="D19" s="9" t="str">
        <x:v>IMO</x:v>
      </x:c>
      <x:c r="E19" s="9" t="str">
        <x:v>DIRECT_STATIC</x:v>
      </x:c>
      <x:c r="F19" s="9" t="str">
        <x:v>RUN_01</x:v>
      </x:c>
      <x:c r="G19" s="12" t="str">
        <x:v>OFFICIAL_ELIGIBLE_OUTPUT</x:v>
      </x:c>
      <x:c r="H19" s="12" t="str">
        <x:v>GENERATION_ACCEPTED</x:v>
      </x:c>
      <x:c r="I19" s="12" t="str">
        <x:v>PARSED</x:v>
      </x:c>
      <x:c r="J19" s="12" t="str">
        <x:v>PASS</x:v>
      </x:c>
      <x:c r="K19" s="9" t="n">
        <x:v>7</x:v>
      </x:c>
      <x:c r="L19" s="9" t="n">
        <x:v>7</x:v>
      </x:c>
      <x:c r="M19" s="9" t="n">
        <x:v>5</x:v>
      </x:c>
      <x:c r="N19" s="9" t="n">
        <x:v>0</x:v>
      </x:c>
      <x:c r="O19" s="9" t="str">
        <x:v>IMO-058-P02</x:v>
      </x:c>
      <x:c r="P19" s="9" t="str">
        <x:v>PASS</x:v>
      </x:c>
      <x:c r="Q19" s="9" t="str">
        <x:v>FAIL</x:v>
      </x:c>
      <x:c r="R19" s="9" t="str">
        <x:v>FALSE_REJECT</x:v>
      </x:c>
      <x:c r="S19" s="9" t="str">
        <x:v>IMO-058-F02</x:v>
      </x:c>
      <x:c r="T19" s="9" t="str">
        <x:v>FAIL</x:v>
      </x:c>
      <x:c r="U19" s="9" t="str">
        <x:v>FAIL</x:v>
      </x:c>
      <x:c r="V19" s="9" t="str">
        <x:v>CORRECT_BEHAVIOR</x:v>
      </x:c>
      <x:c r="W19" s="13" t="str">
        <x:v>REVIEWED</x:v>
      </x:c>
      <x:c r="X19" s="13" t="str">
        <x:v>AI-assisted draft</x:v>
      </x:c>
      <x:c r="Y19" s="105" t="n">
        <x:v>46281</x:v>
      </x:c>
      <x:c r="Z19" s="13" t="n">
        <x:v>2</x:v>
      </x:c>
      <x:c r="AA19" s="13" t="n">
        <x:v>2</x:v>
      </x:c>
      <x:c r="AB19" s="13" t="n">
        <x:v>2</x:v>
      </x:c>
      <x:c r="AC19" s="13" t="n">
        <x:v>2</x:v>
      </x:c>
      <x:c r="AD19" s="13" t="n">
        <x:v>2</x:v>
      </x:c>
      <x:c r="AE19" s="13" t="n">
        <x:v>2</x:v>
      </x:c>
      <x:c r="AF19" s="13" t="n">
        <x:v>2</x:v>
      </x:c>
      <x:c r="AG19" s="13" t="str">
        <x:v>NO</x:v>
      </x:c>
      <x:c r="AH19" s="13" t="str">
        <x:v>CORRECT</x:v>
      </x:c>
      <x:c r="AI19" s="16" t="n">
        <x:f>IF(AND(W19="REVIEWED",X19&lt;&gt;"",Y19&lt;&gt;"",COUNTA(Z19:AF19)=7,COUNTIF(Z19:AF19,"UNCLEAR")=0,(COUNTIF(Z19:AF19,"0")+COUNTIF(Z19:AF19,"1")+COUNTIF(Z19:AF19,"2"))&gt;0,AG19&lt;&gt;"",AH19&lt;&gt;"",AJ19&lt;&gt;""),(COUNTIF(Z19:AF19,"1")+2*COUNTIF(Z19:AF19,"2"))/(2*(COUNTIF(Z19:AF19,"0")+COUNTIF(Z19:AF19,"1")+COUNTIF(Z19:AF19,"2"))),"")</x:f>
        <x:v>1</x:v>
      </x:c>
      <x:c r="AJ19" s="14" t="str">
        <x:v>Polar Code I-A 7.3.2.2; canonical exposed-section path with isolation=true and drainage=true on every linked section.</x:v>
      </x:c>
      <x:c r="AK19" s="14" t="str">
        <x:v>RDF_FIXTURE_DEFECT</x:v>
      </x:c>
      <x:c r="AL19" s="14" t="str">
        <x:v>Rule is correct. Both sampled cases use legacy/non-canonical property names, which explains the observed false reject.</x:v>
      </x:c>
      <x:c r="AM19" s="9" t="str">
        <x:v>RDF_FALSE_REJECT</x:v>
      </x:c>
      <x:c r="AN19" s="9" t="str">
        <x:v>Part I-A 7.3.2.2</x:v>
      </x:c>
      <x:c r="AO19" s="9" t="str">
        <x:v>MVP/SHACL_GENERATION_PIPELINE/experiments/FULL_REPAIR_V2/RUN_01/runs/RUN-IMO-058-20260915T110054418351Z/final/final_shape.ttl</x:v>
      </x:c>
      <x:c r="AP19" s="9" t="str">
        <x:v>72c53a3cdbc90ec3bdb3727e20bb14cc8bf319a0f270bb04b488065ce4fa4045</x:v>
      </x:c>
      <x:c r="AQ19" s="52" t="inlineStr">
        <x:is>
          <x:t xml:space="preserve">PASS</x:t>
        </x:is>
      </x:c>
      <x:c r="AR19" s="53" t="inlineStr">
        <x:is>
          <x:t xml:space="preserve">VALID</x:t>
        </x:is>
      </x:c>
      <x:c r="AS19" s="53" t="inlineStr">
        <x:is>
          <x:t xml:space="preserve">IMO-058-P02=ACTIVATED | IMO-058-F02=ACTIVATED</x:t>
        </x:is>
      </x:c>
      <x:c r="AT19" s="53">
        <x:v>2</x:v>
      </x:c>
      <x:c r="AU19" s="53">
        <x:v>3</x:v>
      </x:c>
      <x:c r="AV19" s="53">
        <x:v>13</x:v>
      </x:c>
      <x:c r="AW19" s="53" t="inlineStr">
        <x:is>
          <x:t xml:space="preserve">sh:class, sh:datatype, sh:hasValue, sh:maxCount, sh:minCount, sh:node, sh:property</x:t>
        </x:is>
      </x:c>
      <x:c r="AX19" s="53">
        <x:v>0</x:v>
      </x:c>
      <x:c r="AY19" s="53">
        <x:v>1</x:v>
      </x:c>
      <x:c r="AZ19" s="53">
        <x:v>0</x:v>
      </x:c>
      <x:c r="BA19" s="54" t="n">
        <x:v>2</x:v>
      </x:c>
      <x:c r="BB19" s="54" t="n">
        <x:v>2</x:v>
      </x:c>
      <x:c r="BC19" s="54" t="n">
        <x:v>2</x:v>
      </x:c>
      <x:c r="BD19" s="55" t="n">
        <x:f>IF(OR(W19&lt;&gt;"REVIEWED",COUNTIF(BA19:BC19,"UNCLEAR")&gt;0,COUNTA(BA19:BC19)&lt;3,(COUNTIF(BA19:BC19,"0")+COUNTIF(BA19:BC19,"1")+COUNTIF(BA19:BC19,"2"))=0,AJ19=""),"",(COUNTIF(BA19:BC19,"1")+2*COUNTIF(BA19:BC19,"2"))/(2*(COUNTIF(BA19:BC19,"0")+COUNTIF(BA19:BC19,"1")+COUNTIF(BA19:BC19,"2"))))</x:f>
        <x:v>1</x:v>
      </x:c>
    </x:row>
    <x:row r="20" ht="66" customHeight="1">
      <x:c r="A20" s="9" t="str">
        <x:v>BATCH_02</x:v>
      </x:c>
      <x:c r="B20" s="9" t="n">
        <x:v>14</x:v>
      </x:c>
      <x:c r="C20" s="9" t="str">
        <x:v>IMO-087</x:v>
      </x:c>
      <x:c r="D20" s="9" t="str">
        <x:v>IMO</x:v>
      </x:c>
      <x:c r="E20" s="9" t="str">
        <x:v>DIRECT_STATIC</x:v>
      </x:c>
      <x:c r="F20" s="9" t="str">
        <x:v>RUN_01</x:v>
      </x:c>
      <x:c r="G20" s="12" t="str">
        <x:v>OFFICIAL_ELIGIBLE_OUTPUT</x:v>
      </x:c>
      <x:c r="H20" s="12" t="str">
        <x:v>GENERATION_ACCEPTED</x:v>
      </x:c>
      <x:c r="I20" s="12" t="str">
        <x:v>PARSED</x:v>
      </x:c>
      <x:c r="J20" s="12" t="str">
        <x:v>PASS</x:v>
      </x:c>
      <x:c r="K20" s="9" t="n">
        <x:v>7</x:v>
      </x:c>
      <x:c r="L20" s="9" t="n">
        <x:v>7</x:v>
      </x:c>
      <x:c r="M20" s="9" t="n">
        <x:v>7</x:v>
      </x:c>
      <x:c r="N20" s="9" t="n">
        <x:v>1</x:v>
      </x:c>
      <x:c r="O20" s="9" t="str">
        <x:v>IMO-087-I-P01</x:v>
      </x:c>
      <x:c r="P20" s="9" t="str">
        <x:v>PASS</x:v>
      </x:c>
      <x:c r="Q20" s="9" t="str">
        <x:v>PASS</x:v>
      </x:c>
      <x:c r="R20" s="9" t="str">
        <x:v>CORRECT_BEHAVIOR</x:v>
      </x:c>
      <x:c r="S20" s="9" t="str">
        <x:v>IMO-087-I-F03</x:v>
      </x:c>
      <x:c r="T20" s="9" t="str">
        <x:v>FAIL</x:v>
      </x:c>
      <x:c r="U20" s="9" t="str">
        <x:v>FAIL</x:v>
      </x:c>
      <x:c r="V20" s="9" t="str">
        <x:v>CORRECT_BEHAVIOR</x:v>
      </x:c>
      <x:c r="W20" s="13" t="str">
        <x:v>REVIEWED</x:v>
      </x:c>
      <x:c r="X20" s="13" t="str">
        <x:v>AI-assisted draft</x:v>
      </x:c>
      <x:c r="Y20" s="105" t="n">
        <x:v>46281</x:v>
      </x:c>
      <x:c r="Z20" s="13" t="n">
        <x:v>2</x:v>
      </x:c>
      <x:c r="AA20" s="13" t="n">
        <x:v>2</x:v>
      </x:c>
      <x:c r="AB20" s="13" t="n">
        <x:v>2</x:v>
      </x:c>
      <x:c r="AC20" s="13" t="n">
        <x:v>2</x:v>
      </x:c>
      <x:c r="AD20" s="13" t="n">
        <x:v>2</x:v>
      </x:c>
      <x:c r="AE20" s="13" t="n">
        <x:v>2</x:v>
      </x:c>
      <x:c r="AF20" s="13" t="n">
        <x:v>2</x:v>
      </x:c>
      <x:c r="AG20" s="13" t="str">
        <x:v>NO</x:v>
      </x:c>
      <x:c r="AH20" s="13" t="str">
        <x:v>CORRECT</x:v>
      </x:c>
      <x:c r="AI20" s="16" t="n">
        <x:f>IF(AND(W20="REVIEWED",X20&lt;&gt;"",Y20&lt;&gt;"",COUNTA(Z20:AF20)=7,COUNTIF(Z20:AF20,"UNCLEAR")=0,(COUNTIF(Z20:AF20,"0")+COUNTIF(Z20:AF20,"1")+COUNTIF(Z20:AF20,"2"))&gt;0,AG20&lt;&gt;"",AH20&lt;&gt;"",AJ20&lt;&gt;""),(COUNTIF(Z20:AF20,"1")+2*COUNTIF(Z20:AF20,"2"))/(2*(COUNTIF(Z20:AF20,"0")+COUNTIF(Z20:AF20,"1")+COUNTIF(Z20:AF20,"2"))),"")</x:f>
        <x:v>1</x:v>
      </x:c>
      <x:c r="AJ20" s="14" t="str">
        <x:v>Polar Code I-A 9.3.2.2.2; &gt;80-degree branch requires count &gt;=1 and links to main and emergency power sources.</x:v>
      </x:c>
      <x:c r="AK20" s="14" t="str">
        <x:v>NONE_FOUND</x:v>
      </x:c>
      <x:c r="AL20" s="14" t="str">
        <x:v>The &lt;=80 and &gt;80 branches preserve the stated boundary and the selected RDF cases are valid.</x:v>
      </x:c>
      <x:c r="AM20" s="9" t="str"/>
      <x:c r="AN20" s="9" t="str">
        <x:v>Part I-A 9.3.2.2.2</x:v>
      </x:c>
      <x:c r="AO20" s="9" t="str">
        <x:v>MVP/SHACL_GENERATION_PIPELINE/experiments/FULL_REPAIR_V2/RUN_01/runs/RUN-IMO-087-20260915T111800407611Z/final/final_shape.ttl</x:v>
      </x:c>
      <x:c r="AP20" s="9" t="str">
        <x:v>81b6eaaf9becdd1492fd64d06ddd1c0b5b16af5e8c5ae3646faeb1ed10cf5e3d</x:v>
      </x:c>
      <x:c r="AQ20" s="52" t="inlineStr">
        <x:is>
          <x:t xml:space="preserve">PASS</x:t>
        </x:is>
      </x:c>
      <x:c r="AR20" s="53" t="inlineStr">
        <x:is>
          <x:t xml:space="preserve">VALID</x:t>
        </x:is>
      </x:c>
      <x:c r="AS20" s="53" t="inlineStr">
        <x:is>
          <x:t xml:space="preserve">IMO-087-I-P01=ACTIVATED | IMO-087-I-F03=ACTIVATED</x:t>
        </x:is>
      </x:c>
      <x:c r="AT20" s="53">
        <x:v>1</x:v>
      </x:c>
      <x:c r="AU20" s="53">
        <x:v>10</x:v>
      </x:c>
      <x:c r="AV20" s="53">
        <x:v>34</x:v>
      </x:c>
      <x:c r="AW20" s="53" t="inlineStr">
        <x:is>
          <x:t xml:space="preserve">sh:class, sh:datatype, sh:hasValue, sh:maxCount, sh:maxInclusive, sh:minCount, sh:minExclusive, sh:minInclusive, sh:node, sh:nodeKind, sh:or, sh:property</x:t>
        </x:is>
      </x:c>
      <x:c r="AX20" s="53">
        <x:v>0</x:v>
      </x:c>
      <x:c r="AY20" s="53">
        <x:v>1</x:v>
      </x:c>
      <x:c r="AZ20" s="53">
        <x:v>1</x:v>
      </x:c>
      <x:c r="BA20" s="54" t="n">
        <x:v>2</x:v>
      </x:c>
      <x:c r="BB20" s="54" t="n">
        <x:v>2</x:v>
      </x:c>
      <x:c r="BC20" s="54" t="n">
        <x:v>2</x:v>
      </x:c>
      <x:c r="BD20" s="55" t="n">
        <x:f>IF(OR(W20&lt;&gt;"REVIEWED",COUNTIF(BA20:BC20,"UNCLEAR")&gt;0,COUNTA(BA20:BC20)&lt;3,(COUNTIF(BA20:BC20,"0")+COUNTIF(BA20:BC20,"1")+COUNTIF(BA20:BC20,"2"))=0,AJ20=""),"",(COUNTIF(BA20:BC20,"1")+2*COUNTIF(BA20:BC20,"2"))/(2*(COUNTIF(BA20:BC20,"0")+COUNTIF(BA20:BC20,"1")+COUNTIF(BA20:BC20,"2"))))</x:f>
        <x:v>1</x:v>
      </x:c>
    </x:row>
    <x:row r="21" ht="66" customHeight="1">
      <x:c r="A21" s="9" t="str">
        <x:v>BATCH_02</x:v>
      </x:c>
      <x:c r="B21" s="9" t="n">
        <x:v>15</x:v>
      </x:c>
      <x:c r="C21" s="9" t="str">
        <x:v>IMO-028</x:v>
      </x:c>
      <x:c r="D21" s="9" t="str">
        <x:v>IMO</x:v>
      </x:c>
      <x:c r="E21" s="9" t="str">
        <x:v>DIRECT_STATIC</x:v>
      </x:c>
      <x:c r="F21" s="9" t="str">
        <x:v>RUN_01</x:v>
      </x:c>
      <x:c r="G21" s="12" t="str">
        <x:v>OFFICIAL_ELIGIBLE_OUTPUT</x:v>
      </x:c>
      <x:c r="H21" s="12" t="str">
        <x:v>GENERATION_ACCEPTED</x:v>
      </x:c>
      <x:c r="I21" s="12" t="str">
        <x:v>PARSED</x:v>
      </x:c>
      <x:c r="J21" s="12" t="str">
        <x:v>PASS</x:v>
      </x:c>
      <x:c r="K21" s="9" t="n">
        <x:v>5</x:v>
      </x:c>
      <x:c r="L21" s="9" t="n">
        <x:v>5</x:v>
      </x:c>
      <x:c r="M21" s="9" t="n">
        <x:v>5</x:v>
      </x:c>
      <x:c r="N21" s="9" t="n">
        <x:v>1</x:v>
      </x:c>
      <x:c r="O21" s="9" t="str">
        <x:v>IMO-028-P02</x:v>
      </x:c>
      <x:c r="P21" s="9" t="str">
        <x:v>PASS</x:v>
      </x:c>
      <x:c r="Q21" s="9" t="str">
        <x:v>PASS</x:v>
      </x:c>
      <x:c r="R21" s="9" t="str">
        <x:v>CORRECT_BEHAVIOR</x:v>
      </x:c>
      <x:c r="S21" s="9" t="str">
        <x:v>IMO-028-F03</x:v>
      </x:c>
      <x:c r="T21" s="9" t="str">
        <x:v>FAIL</x:v>
      </x:c>
      <x:c r="U21" s="9" t="str">
        <x:v>FAIL</x:v>
      </x:c>
      <x:c r="V21" s="9" t="str">
        <x:v>CORRECT_BEHAVIOR</x:v>
      </x:c>
      <x:c r="W21" s="13" t="str">
        <x:v>REVIEWED</x:v>
      </x:c>
      <x:c r="X21" s="13" t="str">
        <x:v>AI-assisted draft</x:v>
      </x:c>
      <x:c r="Y21" s="105" t="n">
        <x:v>46281</x:v>
      </x:c>
      <x:c r="Z21" s="13" t="n">
        <x:v>2</x:v>
      </x:c>
      <x:c r="AA21" s="13" t="n">
        <x:v>2</x:v>
      </x:c>
      <x:c r="AB21" s="13" t="n">
        <x:v>2</x:v>
      </x:c>
      <x:c r="AC21" s="13" t="n">
        <x:v>2</x:v>
      </x:c>
      <x:c r="AD21" s="13" t="n">
        <x:v>2</x:v>
      </x:c>
      <x:c r="AE21" s="13" t="n">
        <x:v>2</x:v>
      </x:c>
      <x:c r="AF21" s="13" t="n">
        <x:v>2</x:v>
      </x:c>
      <x:c r="AG21" s="13" t="str">
        <x:v>NO</x:v>
      </x:c>
      <x:c r="AH21" s="13" t="str">
        <x:v>CORRECT</x:v>
      </x:c>
      <x:c r="AI21" s="16" t="n">
        <x:f>IF(AND(W21="REVIEWED",X21&lt;&gt;"",Y21&lt;&gt;"",COUNTA(Z21:AF21)=7,COUNTIF(Z21:AF21,"UNCLEAR")=0,(COUNTIF(Z21:AF21,"0")+COUNTIF(Z21:AF21,"1")+COUNTIF(Z21:AF21,"2"))&gt;0,AG21&lt;&gt;"",AH21&lt;&gt;"",AJ21&lt;&gt;""),(COUNTIF(Z21:AF21,"1")+2*COUNTIF(Z21:AF21,"2"))/(2*(COUNTIF(Z21:AF21,"0")+COUNTIF(Z21:AF21,"1")+COUNTIF(Z21:AF21,"2"))),"")</x:f>
        <x:v>1</x:v>
      </x:c>
      <x:c r="AJ21" s="14" t="str">
        <x:v>Polar Code I-A 2.3.4; emergency-provider procedure is mandatory and prolonged-entrapment procedure is conditional on shipIceStrengthened=true.</x:v>
      </x:c>
      <x:c r="AK21" s="14" t="str">
        <x:v>NONE_FOUND</x:v>
      </x:c>
      <x:c r="AL21" s="14" t="str">
        <x:v>Conditional logic and selected PASS/FAIL scenarios match the source requirement.</x:v>
      </x:c>
      <x:c r="AM21" s="9" t="str"/>
      <x:c r="AN21" s="9" t="str">
        <x:v>Part I-A 2.3.4</x:v>
      </x:c>
      <x:c r="AO21" s="9" t="str">
        <x:v>MVP/SHACL_GENERATION_PIPELINE/experiments/FULL_REPAIR_V2/RUN_01/runs/RUN-IMO-028-20260915T103522739270Z/final/final_shape.ttl</x:v>
      </x:c>
      <x:c r="AP21" s="9" t="str">
        <x:v>f1497a68581b2efbb1e346039c8440c4d3c3c2f83981024e4fa1ceb250137587</x:v>
      </x:c>
      <x:c r="AQ21" s="52" t="inlineStr">
        <x:is>
          <x:t xml:space="preserve">PASS</x:t>
        </x:is>
      </x:c>
      <x:c r="AR21" s="53" t="inlineStr">
        <x:is>
          <x:t xml:space="preserve">VALID</x:t>
        </x:is>
      </x:c>
      <x:c r="AS21" s="53" t="inlineStr">
        <x:is>
          <x:t xml:space="preserve">IMO-028-P02=ACTIVATED | IMO-028-F03=ACTIVATED</x:t>
        </x:is>
      </x:c>
      <x:c r="AT21" s="53">
        <x:v>1</x:v>
      </x:c>
      <x:c r="AU21" s="53">
        <x:v>4</x:v>
      </x:c>
      <x:c r="AV21" s="53">
        <x:v>17</x:v>
      </x:c>
      <x:c r="AW21" s="53" t="inlineStr">
        <x:is>
          <x:t xml:space="preserve">sh:datatype, sh:hasValue, sh:minCount, sh:or, sh:property</x:t>
        </x:is>
      </x:c>
      <x:c r="AX21" s="53">
        <x:v>0</x:v>
      </x:c>
      <x:c r="AY21" s="53">
        <x:v>1</x:v>
      </x:c>
      <x:c r="AZ21" s="53">
        <x:v>1</x:v>
      </x:c>
      <x:c r="BA21" s="54" t="n">
        <x:v>2</x:v>
      </x:c>
      <x:c r="BB21" s="54" t="n">
        <x:v>2</x:v>
      </x:c>
      <x:c r="BC21" s="54" t="n">
        <x:v>2</x:v>
      </x:c>
      <x:c r="BD21" s="55" t="n">
        <x:f>IF(OR(W21&lt;&gt;"REVIEWED",COUNTIF(BA21:BC21,"UNCLEAR")&gt;0,COUNTA(BA21:BC21)&lt;3,(COUNTIF(BA21:BC21,"0")+COUNTIF(BA21:BC21,"1")+COUNTIF(BA21:BC21,"2"))=0,AJ21=""),"",(COUNTIF(BA21:BC21,"1")+2*COUNTIF(BA21:BC21,"2"))/(2*(COUNTIF(BA21:BC21,"0")+COUNTIF(BA21:BC21,"1")+COUNTIF(BA21:BC21,"2"))))</x:f>
        <x:v>1</x:v>
      </x:c>
    </x:row>
    <x:row r="22" ht="66" customHeight="1">
      <x:c r="A22" s="9" t="str">
        <x:v>BATCH_02</x:v>
      </x:c>
      <x:c r="B22" s="9" t="n">
        <x:v>16</x:v>
      </x:c>
      <x:c r="C22" s="9" t="str">
        <x:v>I2-030</x:v>
      </x:c>
      <x:c r="D22" s="9" t="str">
        <x:v>I2</x:v>
      </x:c>
      <x:c r="E22" s="9" t="str">
        <x:v>COMPLEX_READINESS</x:v>
      </x:c>
      <x:c r="F22" s="9" t="str">
        <x:v>RUN_01</x:v>
      </x:c>
      <x:c r="G22" s="12" t="str">
        <x:v>REJECTED_ATTEMPT_04</x:v>
      </x:c>
      <x:c r="H22" s="12" t="str">
        <x:v>MAX_ATTEMPTS_REACHED</x:v>
      </x:c>
      <x:c r="I22" s="12" t="str">
        <x:v>PARSED</x:v>
      </x:c>
      <x:c r="J22" s="12" t="str">
        <x:v>FAIL</x:v>
      </x:c>
      <x:c r="K22" s="9" t="n">
        <x:v>9</x:v>
      </x:c>
      <x:c r="L22" s="9" t="n">
        <x:v>9</x:v>
      </x:c>
      <x:c r="M22" s="9" t="n">
        <x:v>7</x:v>
      </x:c>
      <x:c r="N22" s="9" t="n">
        <x:v>0</x:v>
      </x:c>
      <x:c r="O22" s="9" t="str">
        <x:v>I2-030-P02</x:v>
      </x:c>
      <x:c r="P22" s="9" t="str">
        <x:v>PASS</x:v>
      </x:c>
      <x:c r="Q22" s="9" t="str">
        <x:v>FAIL</x:v>
      </x:c>
      <x:c r="R22" s="9" t="str">
        <x:v>FALSE_REJECT</x:v>
      </x:c>
      <x:c r="S22" s="9" t="str">
        <x:v>I2-030-F05</x:v>
      </x:c>
      <x:c r="T22" s="9" t="str">
        <x:v>FAIL</x:v>
      </x:c>
      <x:c r="U22" s="9" t="str">
        <x:v>FAIL</x:v>
      </x:c>
      <x:c r="V22" s="9" t="str">
        <x:v>CORRECT_BEHAVIOR</x:v>
      </x:c>
      <x:c r="W22" s="13" t="str">
        <x:v>REVIEWED</x:v>
      </x:c>
      <x:c r="X22" s="13" t="str">
        <x:v>AI-assisted draft</x:v>
      </x:c>
      <x:c r="Y22" s="105" t="n">
        <x:v>46281</x:v>
      </x:c>
      <x:c r="Z22" s="13" t="n">
        <x:v>2</x:v>
      </x:c>
      <x:c r="AA22" s="13" t="n">
        <x:v>0</x:v>
      </x:c>
      <x:c r="AB22" s="13" t="n">
        <x:v>0</x:v>
      </x:c>
      <x:c r="AC22" s="13" t="n">
        <x:v>1</x:v>
      </x:c>
      <x:c r="AD22" s="13" t="n">
        <x:v>0</x:v>
      </x:c>
      <x:c r="AE22" s="13" t="n">
        <x:v>0</x:v>
      </x:c>
      <x:c r="AF22" s="13" t="n">
        <x:v>1</x:v>
      </x:c>
      <x:c r="AG22" s="13" t="str">
        <x:v>YES</x:v>
      </x:c>
      <x:c r="AH22" s="13" t="str">
        <x:v>MAJOR_DEFECT</x:v>
      </x:c>
      <x:c r="AI22" s="16" t="n">
        <x:f>IF(AND(W22="REVIEWED",X22&lt;&gt;"",Y22&lt;&gt;"",COUNTA(Z22:AF22)=7,COUNTIF(Z22:AF22,"UNCLEAR")=0,(COUNTIF(Z22:AF22,"0")+COUNTIF(Z22:AF22,"1")+COUNTIF(Z22:AF22,"2"))&gt;0,AG22&lt;&gt;"",AH22&lt;&gt;"",AJ22&lt;&gt;""),(COUNTIF(Z22:AF22,"1")+2*COUNTIF(Z22:AF22,"2"))/(2*(COUNTIF(Z22:AF22,"0")+COUNTIF(Z22:AF22,"1")+COUNTIF(Z22:AF22,"2"))),"")</x:f>
        <x:v>0.2857142857142857</x:v>
      </x:c>
      <x:c r="AJ22" s="14" t="str">
        <x:v>IACS UR I2.5.8-I2.5.9; shape adds a direct ship hasStructuralMember path absent from the locked modelPaths, requires interpolation endpoints unconditionally, and references an undefined InterpolationPointShape.</x:v>
      </x:c>
      <x:c r="AK22" s="14" t="str">
        <x:v>CODE_DEFECT</x:v>
      </x:c>
      <x:c r="AL22" s="14" t="str">
        <x:v>This causes false rejection of the valid selected PASS case and fails to enforce endpoint coordinates/results. Interpolation should activate only for 20&lt;Omega&lt;70.</x:v>
      </x:c>
      <x:c r="AM22" s="9" t="str">
        <x:v>ALWAYS_FAIL; RDF_FALSE_REJECT; FALLBACK_OUTPUT; DETERMINISTIC_FAIL</x:v>
      </x:c>
      <x:c r="AN22" s="9" t="str">
        <x:v>I2.5.8-I2.5.9</x:v>
      </x:c>
      <x:c r="AO22" s="9" t="str">
        <x:v>MVP/SHACL_GENERATION_PIPELINE/experiments/FULL_REPAIR_V2/RUN_01/runs/RUN-I2-030-20260915T094908115857Z/artifacts/attempt_04/candidate_shape.ttl</x:v>
      </x:c>
      <x:c r="AP22" s="9" t="str">
        <x:v>16a3f56706325916a672e47a39ab1e725c819e4379b83c706c06750eb5f166b8</x:v>
      </x:c>
      <x:c r="AQ22" s="52" t="inlineStr">
        <x:is>
          <x:t xml:space="preserve">PASS</x:t>
        </x:is>
      </x:c>
      <x:c r="AR22" s="53" t="inlineStr">
        <x:is>
          <x:t xml:space="preserve">VALID</x:t>
        </x:is>
      </x:c>
      <x:c r="AS22" s="53" t="inlineStr">
        <x:is>
          <x:t xml:space="preserve">I2-030-P02=ACTIVATED | I2-030-F05=ACTIVATED</x:t>
        </x:is>
      </x:c>
      <x:c r="AT22" s="53">
        <x:v>14</x:v>
      </x:c>
      <x:c r="AU22" s="53">
        <x:v>26</x:v>
      </x:c>
      <x:c r="AV22" s="53">
        <x:v>117</x:v>
      </x:c>
      <x:c r="AW22" s="53" t="inlineStr">
        <x:is>
          <x:t xml:space="preserve">sh:class, sh:datatype, sh:hasValue, sh:maxCount, sh:minCount, sh:node, sh:property</x:t>
        </x:is>
      </x:c>
      <x:c r="AX22" s="53">
        <x:v>0</x:v>
      </x:c>
      <x:c r="AY22" s="53">
        <x:v>1</x:v>
      </x:c>
      <x:c r="AZ22" s="53">
        <x:v>0</x:v>
      </x:c>
      <x:c r="BA22" s="54" t="n">
        <x:v>1</x:v>
      </x:c>
      <x:c r="BB22" s="54" t="n">
        <x:v>0</x:v>
      </x:c>
      <x:c r="BC22" s="54" t="n">
        <x:v>0</x:v>
      </x:c>
      <x:c r="BD22" s="55" t="n">
        <x:f>IF(OR(W22&lt;&gt;"REVIEWED",COUNTIF(BA22:BC22,"UNCLEAR")&gt;0,COUNTA(BA22:BC22)&lt;3,(COUNTIF(BA22:BC22,"0")+COUNTIF(BA22:BC22,"1")+COUNTIF(BA22:BC22,"2"))=0,AJ22=""),"",(COUNTIF(BA22:BC22,"1")+2*COUNTIF(BA22:BC22,"2"))/(2*(COUNTIF(BA22:BC22,"0")+COUNTIF(BA22:BC22,"1")+COUNTIF(BA22:BC22,"2"))))</x:f>
        <x:v>0.16666666666666666</x:v>
      </x:c>
    </x:row>
    <x:row r="23" ht="66" customHeight="1">
      <x:c r="A23" s="9" t="str">
        <x:v>BATCH_02</x:v>
      </x:c>
      <x:c r="B23" s="9" t="n">
        <x:v>17</x:v>
      </x:c>
      <x:c r="C23" s="9" t="str">
        <x:v>I2-008</x:v>
      </x:c>
      <x:c r="D23" s="9" t="str">
        <x:v>I2</x:v>
      </x:c>
      <x:c r="E23" s="9" t="str">
        <x:v>COMPLEX_READINESS</x:v>
      </x:c>
      <x:c r="F23" s="9" t="str">
        <x:v>RUN_01</x:v>
      </x:c>
      <x:c r="G23" s="12" t="str">
        <x:v>REJECTED_ATTEMPT_04</x:v>
      </x:c>
      <x:c r="H23" s="12" t="str">
        <x:v>MAX_ATTEMPTS_REACHED</x:v>
      </x:c>
      <x:c r="I23" s="12" t="str">
        <x:v>PARSED</x:v>
      </x:c>
      <x:c r="J23" s="12" t="str">
        <x:v>FAIL</x:v>
      </x:c>
      <x:c r="K23" s="9" t="n">
        <x:v>7</x:v>
      </x:c>
      <x:c r="L23" s="9" t="n">
        <x:v>7</x:v>
      </x:c>
      <x:c r="M23" s="9" t="n">
        <x:v>6</x:v>
      </x:c>
      <x:c r="N23" s="9" t="n">
        <x:v>0</x:v>
      </x:c>
      <x:c r="O23" s="9" t="str">
        <x:v>I2-008-P01</x:v>
      </x:c>
      <x:c r="P23" s="9" t="str">
        <x:v>PASS</x:v>
      </x:c>
      <x:c r="Q23" s="9" t="str">
        <x:v>FAIL</x:v>
      </x:c>
      <x:c r="R23" s="9" t="str">
        <x:v>FALSE_REJECT</x:v>
      </x:c>
      <x:c r="S23" s="9" t="str">
        <x:v>I2-008-F02</x:v>
      </x:c>
      <x:c r="T23" s="9" t="str">
        <x:v>FAIL</x:v>
      </x:c>
      <x:c r="U23" s="9" t="str">
        <x:v>FAIL</x:v>
      </x:c>
      <x:c r="V23" s="9" t="str">
        <x:v>CORRECT_BEHAVIOR</x:v>
      </x:c>
      <x:c r="W23" s="13" t="str">
        <x:v>REVIEWED</x:v>
      </x:c>
      <x:c r="X23" s="13" t="str">
        <x:v>AI-assisted draft</x:v>
      </x:c>
      <x:c r="Y23" s="105" t="n">
        <x:v>46281</x:v>
      </x:c>
      <x:c r="Z23" s="13" t="n">
        <x:v>1</x:v>
      </x:c>
      <x:c r="AA23" s="13" t="n">
        <x:v>0</x:v>
      </x:c>
      <x:c r="AB23" s="13" t="n">
        <x:v>1</x:v>
      </x:c>
      <x:c r="AC23" s="13" t="n">
        <x:v>2</x:v>
      </x:c>
      <x:c r="AD23" s="13" t="n">
        <x:v>1</x:v>
      </x:c>
      <x:c r="AE23" s="13" t="n">
        <x:v>2</x:v>
      </x:c>
      <x:c r="AF23" s="13" t="n">
        <x:v>1</x:v>
      </x:c>
      <x:c r="AG23" s="13" t="str">
        <x:v>YES</x:v>
      </x:c>
      <x:c r="AH23" s="13" t="str">
        <x:v>MAJOR_DEFECT</x:v>
      </x:c>
      <x:c r="AI23" s="16" t="n">
        <x:f>IF(AND(W23="REVIEWED",X23&lt;&gt;"",Y23&lt;&gt;"",COUNTA(Z23:AF23)=7,COUNTIF(Z23:AF23,"UNCLEAR")=0,(COUNTIF(Z23:AF23,"0")+COUNTIF(Z23:AF23,"1")+COUNTIF(Z23:AF23,"2"))&gt;0,AG23&lt;&gt;"",AH23&lt;&gt;"",AJ23&lt;&gt;""),(COUNTIF(Z23:AF23,"1")+2*COUNTIF(Z23:AF23,"2"))/(2*(COUNTIF(Z23:AF23,"0")+COUNTIF(Z23:AF23,"1")+COUNTIF(Z23:AF23,"2"))),"")</x:f>
        <x:v>0.5714285714285714</x:v>
      </x:c>
      <x:c r="AJ23" s="14" t="str">
        <x:v>IACS UR I2.3.1(iii); shape captures bowShape and four characteristics but puts totalGlancingImpactForce on bowSubregionCalculationCase although the locked owner is ship and does not distinguish the PC6/PC7 intermediate-icebelt scope.</x:v>
      </x:c>
      <x:c r="AK23" s="14" t="str">
        <x:v>MULTIPLE</x:v>
      </x:c>
      <x:c r="AL23" s="14" t="str">
        <x:v>The RDF fixtures are also incomplete and use the same wrong owner. Rule and fixture both require correction before behavioral results are trusted.</x:v>
      </x:c>
      <x:c r="AM23" s="9" t="str">
        <x:v>ALWAYS_FAIL; RDF_FALSE_REJECT; FALLBACK_OUTPUT; DETERMINISTIC_FAIL</x:v>
      </x:c>
      <x:c r="AN23" s="9" t="str">
        <x:v>I2.3.1(iii)</x:v>
      </x:c>
      <x:c r="AO23" s="9" t="str">
        <x:v>MVP/SHACL_GENERATION_PIPELINE/experiments/FULL_REPAIR_V2/RUN_01/runs/RUN-I2-008-20260915T092418840618Z/artifacts/attempt_04/candidate_shape.ttl</x:v>
      </x:c>
      <x:c r="AP23" s="9" t="str">
        <x:v>4170c8106f0217ccd4d083d2e50505dc0bb111c0251aab6e8538da72c00156cd</x:v>
      </x:c>
      <x:c r="AQ23" s="52" t="inlineStr">
        <x:is>
          <x:t xml:space="preserve">PASS</x:t>
        </x:is>
      </x:c>
      <x:c r="AR23" s="53" t="inlineStr">
        <x:is>
          <x:t xml:space="preserve">VALID</x:t>
        </x:is>
      </x:c>
      <x:c r="AS23" s="53" t="inlineStr">
        <x:is>
          <x:t xml:space="preserve">I2-008-P01=ACTIVATED | I2-008-F02=ACTIVATED</x:t>
        </x:is>
      </x:c>
      <x:c r="AT23" s="53">
        <x:v>1</x:v>
      </x:c>
      <x:c r="AU23" s="53">
        <x:v>15</x:v>
      </x:c>
      <x:c r="AV23" s="53">
        <x:v>63</x:v>
      </x:c>
      <x:c r="AW23" s="53" t="inlineStr">
        <x:is>
          <x:t xml:space="preserve">sh:class, sh:datatype, sh:hasValue, sh:maxCount, sh:minCount, sh:node, sh:property</x:t>
        </x:is>
      </x:c>
      <x:c r="AX23" s="53">
        <x:v>0</x:v>
      </x:c>
      <x:c r="AY23" s="53">
        <x:v>1</x:v>
      </x:c>
      <x:c r="AZ23" s="53">
        <x:v>0</x:v>
      </x:c>
      <x:c r="BA23" s="54" t="n">
        <x:v>2</x:v>
      </x:c>
      <x:c r="BB23" s="54" t="n">
        <x:v>2</x:v>
      </x:c>
      <x:c r="BC23" s="54" t="n">
        <x:v>1</x:v>
      </x:c>
      <x:c r="BD23" s="55" t="n">
        <x:f>IF(OR(W23&lt;&gt;"REVIEWED",COUNTIF(BA23:BC23,"UNCLEAR")&gt;0,COUNTA(BA23:BC23)&lt;3,(COUNTIF(BA23:BC23,"0")+COUNTIF(BA23:BC23,"1")+COUNTIF(BA23:BC23,"2"))=0,AJ23=""),"",(COUNTIF(BA23:BC23,"1")+2*COUNTIF(BA23:BC23,"2"))/(2*(COUNTIF(BA23:BC23,"0")+COUNTIF(BA23:BC23,"1")+COUNTIF(BA23:BC23,"2"))))</x:f>
        <x:v>0.8333333333333334</x:v>
      </x:c>
    </x:row>
    <x:row r="24" ht="66" customHeight="1">
      <x:c r="A24" s="9" t="str">
        <x:v>BATCH_02</x:v>
      </x:c>
      <x:c r="B24" s="9" t="n">
        <x:v>18</x:v>
      </x:c>
      <x:c r="C24" s="9" t="str">
        <x:v>TRF-127</x:v>
      </x:c>
      <x:c r="D24" s="9" t="str">
        <x:v>TRAFICOM</x:v>
      </x:c>
      <x:c r="E24" s="9" t="str">
        <x:v>DIRECT_STATIC</x:v>
      </x:c>
      <x:c r="F24" s="9" t="str">
        <x:v>RUN_01</x:v>
      </x:c>
      <x:c r="G24" s="12" t="str">
        <x:v>OFFICIAL_ELIGIBLE_OUTPUT</x:v>
      </x:c>
      <x:c r="H24" s="12" t="str">
        <x:v>GENERATION_ACCEPTED</x:v>
      </x:c>
      <x:c r="I24" s="12" t="str">
        <x:v>PARSED</x:v>
      </x:c>
      <x:c r="J24" s="12" t="str">
        <x:v>PASS</x:v>
      </x:c>
      <x:c r="K24" s="9" t="n">
        <x:v>6</x:v>
      </x:c>
      <x:c r="L24" s="9" t="n">
        <x:v>6</x:v>
      </x:c>
      <x:c r="M24" s="9" t="n">
        <x:v>6</x:v>
      </x:c>
      <x:c r="N24" s="9" t="n">
        <x:v>1</x:v>
      </x:c>
      <x:c r="O24" s="9" t="str">
        <x:v>TRF-127-P02</x:v>
      </x:c>
      <x:c r="P24" s="9" t="str">
        <x:v>PASS</x:v>
      </x:c>
      <x:c r="Q24" s="9" t="str">
        <x:v>PASS</x:v>
      </x:c>
      <x:c r="R24" s="9" t="str">
        <x:v>CORRECT_BEHAVIOR</x:v>
      </x:c>
      <x:c r="S24" s="9" t="str">
        <x:v>TRF-127-F02</x:v>
      </x:c>
      <x:c r="T24" s="9" t="str">
        <x:v>FAIL</x:v>
      </x:c>
      <x:c r="U24" s="9" t="str">
        <x:v>FAIL</x:v>
      </x:c>
      <x:c r="V24" s="9" t="str">
        <x:v>CORRECT_BEHAVIOR</x:v>
      </x:c>
      <x:c r="W24" s="13" t="str">
        <x:v>REVIEWED</x:v>
      </x:c>
      <x:c r="X24" s="13" t="str">
        <x:v>AI-assisted draft</x:v>
      </x:c>
      <x:c r="Y24" s="105" t="n">
        <x:v>46281</x:v>
      </x:c>
      <x:c r="Z24" s="13" t="n">
        <x:v>2</x:v>
      </x:c>
      <x:c r="AA24" s="13" t="n">
        <x:v>2</x:v>
      </x:c>
      <x:c r="AB24" s="13" t="n">
        <x:v>2</x:v>
      </x:c>
      <x:c r="AC24" s="13" t="n">
        <x:v>2</x:v>
      </x:c>
      <x:c r="AD24" s="13" t="n">
        <x:v>2</x:v>
      </x:c>
      <x:c r="AE24" s="13" t="n">
        <x:v>2</x:v>
      </x:c>
      <x:c r="AF24" s="13" t="n">
        <x:v>2</x:v>
      </x:c>
      <x:c r="AG24" s="13" t="str">
        <x:v>NO</x:v>
      </x:c>
      <x:c r="AH24" s="13" t="str">
        <x:v>CORRECT</x:v>
      </x:c>
      <x:c r="AI24" s="16" t="n">
        <x:f>IF(AND(W24="REVIEWED",X24&lt;&gt;"",Y24&lt;&gt;"",COUNTA(Z24:AF24)=7,COUNTIF(Z24:AF24,"UNCLEAR")=0,(COUNTIF(Z24:AF24,"0")+COUNTIF(Z24:AF24,"1")+COUNTIF(Z24:AF24,"2"))&gt;0,AG24&lt;&gt;"",AH24&lt;&gt;"",AJ24&lt;&gt;""),(COUNTIF(Z24:AF24,"1")+2*COUNTIF(Z24:AF24,"2"))/(2*(COUNTIF(Z24:AF24,"0")+COUNTIF(Z24:AF24,"1")+COUNTIF(Z24:AF24,"2"))),"")</x:f>
        <x:v>1</x:v>
      </x:c>
      <x:c r="AJ24" s="14" t="str">
        <x:v>TRAFICOM 7.1; false branch deactivates the obligation; true branch requires both capacities in m3 and compares their numeric values.</x:v>
      </x:c>
      <x:c r="AK24" s="14" t="str">
        <x:v>NONE_FOUND</x:v>
      </x:c>
      <x:c r="AL24" s="14" t="str">
        <x:v>Conditional capacity logic, units, and selected cases are coherent.</x:v>
      </x:c>
      <x:c r="AM24" s="9" t="str"/>
      <x:c r="AN24" s="9" t="str">
        <x:v>7.1</x:v>
      </x:c>
      <x:c r="AO24" s="9" t="str">
        <x:v>MVP/SHACL_GENERATION_PIPELINE/experiments/FULL_REPAIR_V2/RUN_01/runs/RUN-TRF-127-20260915T141219502462Z/final/final_shape.ttl</x:v>
      </x:c>
      <x:c r="AP24" s="9" t="str">
        <x:v>ada63f7348f883a8fb623c4c5e416a72ecfe860347ecad95144fab2a1d41a49d</x:v>
      </x:c>
      <x:c r="AQ24" s="52" t="inlineStr">
        <x:is>
          <x:t xml:space="preserve">PASS</x:t>
        </x:is>
      </x:c>
      <x:c r="AR24" s="53" t="inlineStr">
        <x:is>
          <x:t xml:space="preserve">VALID</x:t>
        </x:is>
      </x:c>
      <x:c r="AS24" s="53" t="inlineStr">
        <x:is>
          <x:t xml:space="preserve">TRF-127-P02=ACTIVATED | TRF-127-F02=ACTIVATED</x:t>
        </x:is>
      </x:c>
      <x:c r="AT24" s="53">
        <x:v>1</x:v>
      </x:c>
      <x:c r="AU24" s="53">
        <x:v>9</x:v>
      </x:c>
      <x:c r="AV24" s="53">
        <x:v>35</x:v>
      </x:c>
      <x:c r="AW24" s="53" t="inlineStr">
        <x:is>
          <x:t xml:space="preserve">sh:class, sh:datatype, sh:hasValue, sh:maxCount, sh:minCount, sh:node, sh:or, sh:property</x:t>
        </x:is>
      </x:c>
      <x:c r="AX24" s="53">
        <x:v>1</x:v>
      </x:c>
      <x:c r="AY24" s="53">
        <x:v>1</x:v>
      </x:c>
      <x:c r="AZ24" s="53">
        <x:v>1</x:v>
      </x:c>
      <x:c r="BA24" s="54" t="n">
        <x:v>2</x:v>
      </x:c>
      <x:c r="BB24" s="54" t="n">
        <x:v>2</x:v>
      </x:c>
      <x:c r="BC24" s="54" t="n">
        <x:v>2</x:v>
      </x:c>
      <x:c r="BD24" s="55" t="n">
        <x:f>IF(OR(W24&lt;&gt;"REVIEWED",COUNTIF(BA24:BC24,"UNCLEAR")&gt;0,COUNTA(BA24:BC24)&lt;3,(COUNTIF(BA24:BC24,"0")+COUNTIF(BA24:BC24,"1")+COUNTIF(BA24:BC24,"2"))=0,AJ24=""),"",(COUNTIF(BA24:BC24,"1")+2*COUNTIF(BA24:BC24,"2"))/(2*(COUNTIF(BA24:BC24,"0")+COUNTIF(BA24:BC24,"1")+COUNTIF(BA24:BC24,"2"))))</x:f>
        <x:v>1</x:v>
      </x:c>
    </x:row>
    <x:row r="25" ht="66" customHeight="1">
      <x:c r="A25" s="9" t="str">
        <x:v>BATCH_02</x:v>
      </x:c>
      <x:c r="B25" s="9" t="n">
        <x:v>19</x:v>
      </x:c>
      <x:c r="C25" s="9" t="str">
        <x:v>IMO-005</x:v>
      </x:c>
      <x:c r="D25" s="9" t="str">
        <x:v>IMO</x:v>
      </x:c>
      <x:c r="E25" s="9" t="str">
        <x:v>DIRECT_STATIC</x:v>
      </x:c>
      <x:c r="F25" s="9" t="str">
        <x:v>RUN_01</x:v>
      </x:c>
      <x:c r="G25" s="12" t="str">
        <x:v>OFFICIAL_ELIGIBLE_OUTPUT</x:v>
      </x:c>
      <x:c r="H25" s="12" t="str">
        <x:v>GENERATION_ACCEPTED</x:v>
      </x:c>
      <x:c r="I25" s="12" t="str">
        <x:v>PARSED</x:v>
      </x:c>
      <x:c r="J25" s="12" t="str">
        <x:v>PASS</x:v>
      </x:c>
      <x:c r="K25" s="9" t="n">
        <x:v>5</x:v>
      </x:c>
      <x:c r="L25" s="9" t="n">
        <x:v>5</x:v>
      </x:c>
      <x:c r="M25" s="9" t="n">
        <x:v>4</x:v>
      </x:c>
      <x:c r="N25" s="9" t="n">
        <x:v>0</x:v>
      </x:c>
      <x:c r="O25" s="9" t="str">
        <x:v>IMO-005-P01</x:v>
      </x:c>
      <x:c r="P25" s="9" t="str">
        <x:v>PASS</x:v>
      </x:c>
      <x:c r="Q25" s="9" t="str">
        <x:v>PASS</x:v>
      </x:c>
      <x:c r="R25" s="9" t="str">
        <x:v>CORRECT_BEHAVIOR</x:v>
      </x:c>
      <x:c r="S25" s="9" t="str">
        <x:v>IMO-005-F01</x:v>
      </x:c>
      <x:c r="T25" s="9" t="str">
        <x:v>FAIL</x:v>
      </x:c>
      <x:c r="U25" s="9" t="str">
        <x:v>FAIL</x:v>
      </x:c>
      <x:c r="V25" s="9" t="str">
        <x:v>CORRECT_BEHAVIOR</x:v>
      </x:c>
      <x:c r="W25" s="13" t="str">
        <x:v>REVIEWED</x:v>
      </x:c>
      <x:c r="X25" s="13" t="str">
        <x:v>AI-assisted draft</x:v>
      </x:c>
      <x:c r="Y25" s="105" t="n">
        <x:v>46281</x:v>
      </x:c>
      <x:c r="Z25" s="13" t="n">
        <x:v>2</x:v>
      </x:c>
      <x:c r="AA25" s="13" t="n">
        <x:v>2</x:v>
      </x:c>
      <x:c r="AB25" s="13" t="n">
        <x:v>2</x:v>
      </x:c>
      <x:c r="AC25" s="13" t="n">
        <x:v>2</x:v>
      </x:c>
      <x:c r="AD25" s="13" t="n">
        <x:v>1</x:v>
      </x:c>
      <x:c r="AE25" s="13" t="n">
        <x:v>2</x:v>
      </x:c>
      <x:c r="AF25" s="13" t="n">
        <x:v>2</x:v>
      </x:c>
      <x:c r="AG25" s="13" t="str">
        <x:v>NO</x:v>
      </x:c>
      <x:c r="AH25" s="13" t="str">
        <x:v>MINOR_DEFECT</x:v>
      </x:c>
      <x:c r="AI25" s="16" t="n">
        <x:f>IF(AND(W25="REVIEWED",X25&lt;&gt;"",Y25&lt;&gt;"",COUNTA(Z25:AF25)=7,COUNTIF(Z25:AF25,"UNCLEAR")=0,(COUNTIF(Z25:AF25,"0")+COUNTIF(Z25:AF25,"1")+COUNTIF(Z25:AF25,"2"))&gt;0,AG25&lt;&gt;"",AH25&lt;&gt;"",AJ25&lt;&gt;""),(COUNTIF(Z25:AF25,"1")+2*COUNTIF(Z25:AF25,"2"))/(2*(COUNTIF(Z25:AF25,"0")+COUNTIF(Z25:AF25,"1")+COUNTIF(Z25:AF25,"2"))),"")</x:f>
        <x:v>0.9285714285714286</x:v>
      </x:c>
      <x:c r="AJ25" s="14" t="str">
        <x:v>Polar Code Introduction 2.5; SPARQL requires a false totalIcePresent value when iceCondition is 'ice free waters' but does not reject simultaneous true and false values.</x:v>
      </x:c>
      <x:c r="AK25" s="14" t="str">
        <x:v>CODE_DEFECT</x:v>
      </x:c>
      <x:c r="AL25" s="14" t="str">
        <x:v>Normal single-valued cases behave correctly. Add maxCount 1 or explicitly reject any true value to close the contradictory-data edge case.</x:v>
      </x:c>
      <x:c r="AM25" s="9" t="str">
        <x:v>RDF_FALSE_ACCEPT</x:v>
      </x:c>
      <x:c r="AN25" s="9" t="str">
        <x:v>Introduction 2.5</x:v>
      </x:c>
      <x:c r="AO25" s="9" t="str">
        <x:v>MVP/SHACL_GENERATION_PIPELINE/experiments/FULL_REPAIR_V2/RUN_01/runs/RUN-IMO-005-20260915T102406984132Z/final/final_shape.ttl</x:v>
      </x:c>
      <x:c r="AP25" s="9" t="str">
        <x:v>bff5390f5f3b1faece67ec961278f5ed54c85b5c98737432b07660bc80b7dcad</x:v>
      </x:c>
      <x:c r="AQ25" s="52" t="inlineStr">
        <x:is>
          <x:t xml:space="preserve">PASS</x:t>
        </x:is>
      </x:c>
      <x:c r="AR25" s="53" t="inlineStr">
        <x:is>
          <x:t xml:space="preserve">VALID</x:t>
        </x:is>
      </x:c>
      <x:c r="AS25" s="53" t="inlineStr">
        <x:is>
          <x:t xml:space="preserve">IMO-005-P01=ACTIVATED | IMO-005-F01=ACTIVATED</x:t>
        </x:is>
      </x:c>
      <x:c r="AT25" s="53">
        <x:v>1</x:v>
      </x:c>
      <x:c r="AU25" s="53">
        <x:v>2</x:v>
      </x:c>
      <x:c r="AV25" s="53">
        <x:v>4</x:v>
      </x:c>
      <x:c r="AW25" s="53" t="inlineStr">
        <x:is>
          <x:t xml:space="preserve">sh:datatype, sh:property</x:t>
        </x:is>
      </x:c>
      <x:c r="AX25" s="53">
        <x:v>1</x:v>
      </x:c>
      <x:c r="AY25" s="53">
        <x:v>1</x:v>
      </x:c>
      <x:c r="AZ25" s="53">
        <x:v>0</x:v>
      </x:c>
      <x:c r="BA25" s="54" t="n">
        <x:v>2</x:v>
      </x:c>
      <x:c r="BB25" s="54" t="n">
        <x:v>2</x:v>
      </x:c>
      <x:c r="BC25" s="54" t="n">
        <x:v>2</x:v>
      </x:c>
      <x:c r="BD25" s="55" t="n">
        <x:f>IF(OR(W25&lt;&gt;"REVIEWED",COUNTIF(BA25:BC25,"UNCLEAR")&gt;0,COUNTA(BA25:BC25)&lt;3,(COUNTIF(BA25:BC25,"0")+COUNTIF(BA25:BC25,"1")+COUNTIF(BA25:BC25,"2"))=0,AJ25=""),"",(COUNTIF(BA25:BC25,"1")+2*COUNTIF(BA25:BC25,"2"))/(2*(COUNTIF(BA25:BC25,"0")+COUNTIF(BA25:BC25,"1")+COUNTIF(BA25:BC25,"2"))))</x:f>
        <x:v>1</x:v>
      </x:c>
    </x:row>
    <x:row r="26" ht="66" customHeight="1">
      <x:c r="A26" s="9" t="str">
        <x:v>BATCH_02</x:v>
      </x:c>
      <x:c r="B26" s="9" t="n">
        <x:v>20</x:v>
      </x:c>
      <x:c r="C26" s="9" t="str">
        <x:v>TRF-040</x:v>
      </x:c>
      <x:c r="D26" s="9" t="str">
        <x:v>TRAFICOM</x:v>
      </x:c>
      <x:c r="E26" s="9" t="str">
        <x:v>DIRECT_STATIC</x:v>
      </x:c>
      <x:c r="F26" s="9" t="str">
        <x:v>RUN_01</x:v>
      </x:c>
      <x:c r="G26" s="12" t="str">
        <x:v>OFFICIAL_ELIGIBLE_OUTPUT</x:v>
      </x:c>
      <x:c r="H26" s="12" t="str">
        <x:v>GENERATION_ACCEPTED</x:v>
      </x:c>
      <x:c r="I26" s="12" t="str">
        <x:v>PARSED</x:v>
      </x:c>
      <x:c r="J26" s="12" t="str">
        <x:v>PASS</x:v>
      </x:c>
      <x:c r="K26" s="9" t="n">
        <x:v>10</x:v>
      </x:c>
      <x:c r="L26" s="9" t="n">
        <x:v>10</x:v>
      </x:c>
      <x:c r="M26" s="9" t="n">
        <x:v>5</x:v>
      </x:c>
      <x:c r="N26" s="9" t="n">
        <x:v>0</x:v>
      </x:c>
      <x:c r="O26" s="9" t="str">
        <x:v>TRF-040-P02</x:v>
      </x:c>
      <x:c r="P26" s="9" t="str">
        <x:v>PASS</x:v>
      </x:c>
      <x:c r="Q26" s="9" t="str">
        <x:v>FAIL</x:v>
      </x:c>
      <x:c r="R26" s="9" t="str">
        <x:v>FALSE_REJECT</x:v>
      </x:c>
      <x:c r="S26" s="9" t="str">
        <x:v>TRF-040-F03</x:v>
      </x:c>
      <x:c r="T26" s="9" t="str">
        <x:v>FAIL</x:v>
      </x:c>
      <x:c r="U26" s="9" t="str">
        <x:v>FAIL</x:v>
      </x:c>
      <x:c r="V26" s="9" t="str">
        <x:v>CORRECT_BEHAVIOR</x:v>
      </x:c>
      <x:c r="W26" s="13" t="str">
        <x:v>REVIEWED</x:v>
      </x:c>
      <x:c r="X26" s="13" t="str">
        <x:v>AI-assisted draft</x:v>
      </x:c>
      <x:c r="Y26" s="105" t="n">
        <x:v>46281</x:v>
      </x:c>
      <x:c r="Z26" s="13" t="n">
        <x:v>2</x:v>
      </x:c>
      <x:c r="AA26" s="13" t="n">
        <x:v>2</x:v>
      </x:c>
      <x:c r="AB26" s="13" t="n">
        <x:v>2</x:v>
      </x:c>
      <x:c r="AC26" s="13" t="n">
        <x:v>1</x:v>
      </x:c>
      <x:c r="AD26" s="13" t="n">
        <x:v>0</x:v>
      </x:c>
      <x:c r="AE26" s="13" t="n">
        <x:v>0</x:v>
      </x:c>
      <x:c r="AF26" s="13" t="n">
        <x:v>1</x:v>
      </x:c>
      <x:c r="AG26" s="13" t="str">
        <x:v>YES</x:v>
      </x:c>
      <x:c r="AH26" s="13" t="str">
        <x:v>MAJOR_DEFECT</x:v>
      </x:c>
      <x:c r="AI26" s="16" t="n">
        <x:f>IF(AND(W26="REVIEWED",X26&lt;&gt;"",Y26&lt;&gt;"",COUNTA(Z26:AF26)=7,COUNTIF(Z26:AF26,"UNCLEAR")=0,(COUNTIF(Z26:AF26,"0")+COUNTIF(Z26:AF26,"1")+COUNTIF(Z26:AF26,"2"))&gt;0,AG26&lt;&gt;"",AH26&lt;&gt;"",AJ26&lt;&gt;""),(COUNTIF(Z26:AF26,"1")+2*COUNTIF(Z26:AF26,"2"))/(2*(COUNTIF(Z26:AF26,"0")+COUNTIF(Z26:AF26,"1")+COUNTIF(Z26:AF26,"2"))),"")</x:f>
        <x:v>0.5714285714285714</x:v>
      </x:c>
      <x:c r="AJ26" s="14" t="str">
        <x:v>TRAFICOM 4.3.1; shape adds unrelated mandatory spacing/thickness/designOperationSpeedInIce, omits the IA/IA Super below-18-kn branch, and uses sh:equals so false=false can satisfy strengthening equivalence.</x:v>
      </x:c>
      <x:c r="AK26" s="14" t="str">
        <x:v>MULTIPLE</x:v>
      </x:c>
      <x:c r="AL26" s="14" t="str">
        <x:v>The selected RDF cases also omit midbodyEquivalent. Both the rule logic and fixtures require correction.</x:v>
      </x:c>
      <x:c r="AM26" s="9" t="str">
        <x:v>ALWAYS_FAIL; RDF_FALSE_REJECT</x:v>
      </x:c>
      <x:c r="AN26" s="9" t="str">
        <x:v>4.3.1</x:v>
      </x:c>
      <x:c r="AO26" s="9" t="str">
        <x:v>MVP/SHACL_GENERATION_PIPELINE/experiments/FULL_REPAIR_V2/RUN_01/runs/RUN-TRF-040-20260915T125202944719Z/final/final_shape.ttl</x:v>
      </x:c>
      <x:c r="AP26" s="9" t="str">
        <x:v>958379c88c84a046422dd3bb0d127ae364e78aff87d9745e73821adf02ef7fcf</x:v>
      </x:c>
      <x:c r="AQ26" s="52" t="inlineStr">
        <x:is>
          <x:t xml:space="preserve">PASS</x:t>
        </x:is>
      </x:c>
      <x:c r="AR26" s="53" t="inlineStr">
        <x:is>
          <x:t xml:space="preserve">VALID</x:t>
        </x:is>
      </x:c>
      <x:c r="AS26" s="53" t="inlineStr">
        <x:is>
          <x:t xml:space="preserve">TRF-040-P02=ACTIVATED | TRF-040-F03=ACTIVATED</x:t>
        </x:is>
      </x:c>
      <x:c r="AT26" s="53">
        <x:v>1</x:v>
      </x:c>
      <x:c r="AU26" s="53">
        <x:v>26</x:v>
      </x:c>
      <x:c r="AV26" s="53">
        <x:v>120</x:v>
      </x:c>
      <x:c r="AW26" s="53" t="inlineStr">
        <x:is>
          <x:t xml:space="preserve">sh:class, sh:datatype, sh:equals, sh:hasValue, sh:in, sh:maxCount, sh:minCount, sh:minInclusive, sh:node, sh:nodeKind, sh:or, sh:property</x:t>
        </x:is>
      </x:c>
      <x:c r="AX26" s="53">
        <x:v>0</x:v>
      </x:c>
      <x:c r="AY26" s="53">
        <x:v>1</x:v>
      </x:c>
      <x:c r="AZ26" s="53">
        <x:v>1</x:v>
      </x:c>
      <x:c r="BA26" s="54" t="n">
        <x:v>1</x:v>
      </x:c>
      <x:c r="BB26" s="54" t="n">
        <x:v>1</x:v>
      </x:c>
      <x:c r="BC26" s="54" t="n">
        <x:v>1</x:v>
      </x:c>
      <x:c r="BD26" s="55" t="n">
        <x:f>IF(OR(W26&lt;&gt;"REVIEWED",COUNTIF(BA26:BC26,"UNCLEAR")&gt;0,COUNTA(BA26:BC26)&lt;3,(COUNTIF(BA26:BC26,"0")+COUNTIF(BA26:BC26,"1")+COUNTIF(BA26:BC26,"2"))=0,AJ26=""),"",(COUNTIF(BA26:BC26,"1")+2*COUNTIF(BA26:BC26,"2"))/(2*(COUNTIF(BA26:BC26,"0")+COUNTIF(BA26:BC26,"1")+COUNTIF(BA26:BC26,"2"))))</x:f>
        <x:v>0.5</x:v>
      </x:c>
    </x:row>
    <x:row r="27" ht="66" customHeight="1">
      <x:c r="A27" s="9" t="str">
        <x:v>BATCH_03</x:v>
      </x:c>
      <x:c r="B27" s="9" t="n">
        <x:v>21</x:v>
      </x:c>
      <x:c r="C27" s="9" t="str">
        <x:v>IMO-084</x:v>
      </x:c>
      <x:c r="D27" s="9" t="str">
        <x:v>IMO</x:v>
      </x:c>
      <x:c r="E27" s="9" t="str">
        <x:v>DIRECT_STATIC</x:v>
      </x:c>
      <x:c r="F27" s="9" t="str">
        <x:v>RUN_01</x:v>
      </x:c>
      <x:c r="G27" s="12" t="str">
        <x:v>OFFICIAL_ELIGIBLE_OUTPUT</x:v>
      </x:c>
      <x:c r="H27" s="12" t="str">
        <x:v>GENERATION_ACCEPTED</x:v>
      </x:c>
      <x:c r="I27" s="12" t="str">
        <x:v>PARSED</x:v>
      </x:c>
      <x:c r="J27" s="12" t="str">
        <x:v>PASS</x:v>
      </x:c>
      <x:c r="K27" s="9" t="n">
        <x:v>5</x:v>
      </x:c>
      <x:c r="L27" s="9" t="n">
        <x:v>5</x:v>
      </x:c>
      <x:c r="M27" s="9" t="n">
        <x:v>5</x:v>
      </x:c>
      <x:c r="N27" s="9" t="n">
        <x:v>1</x:v>
      </x:c>
      <x:c r="O27" s="9" t="str">
        <x:v>IMO-084-I-P02</x:v>
      </x:c>
      <x:c r="P27" s="9" t="str">
        <x:v>PASS</x:v>
      </x:c>
      <x:c r="Q27" s="9" t="str">
        <x:v>PASS</x:v>
      </x:c>
      <x:c r="R27" s="9" t="str">
        <x:v>CORRECT_BEHAVIOR</x:v>
      </x:c>
      <x:c r="S27" s="9" t="str">
        <x:v>IMO-084-I-F02</x:v>
      </x:c>
      <x:c r="T27" s="9" t="str">
        <x:v>FAIL</x:v>
      </x:c>
      <x:c r="U27" s="9" t="str">
        <x:v>FAIL</x:v>
      </x:c>
      <x:c r="V27" s="9" t="str">
        <x:v>CORRECT_BEHAVIOR</x:v>
      </x:c>
      <x:c r="W27" s="13" t="str">
        <x:v>REVIEWED</x:v>
      </x:c>
      <x:c r="X27" s="13" t="str">
        <x:v>AI-assisted draft</x:v>
      </x:c>
      <x:c r="Y27" s="105" t="n">
        <x:v>46281</x:v>
      </x:c>
      <x:c r="Z27" s="13" t="n">
        <x:v>2</x:v>
      </x:c>
      <x:c r="AA27" s="13" t="n">
        <x:v>2</x:v>
      </x:c>
      <x:c r="AB27" s="13" t="n">
        <x:v>2</x:v>
      </x:c>
      <x:c r="AC27" s="13" t="n">
        <x:v>2</x:v>
      </x:c>
      <x:c r="AD27" s="13" t="n">
        <x:v>2</x:v>
      </x:c>
      <x:c r="AE27" s="13" t="n">
        <x:v>2</x:v>
      </x:c>
      <x:c r="AF27" s="13" t="n">
        <x:v>2</x:v>
      </x:c>
      <x:c r="AG27" s="13" t="str">
        <x:v>NO</x:v>
      </x:c>
      <x:c r="AH27" s="13" t="str">
        <x:v>CORRECT</x:v>
      </x:c>
      <x:c r="AI27" s="16" t="n">
        <x:f>IF(AND(W27="REVIEWED",X27&lt;&gt;"",Y27&lt;&gt;"",COUNTA(Z27:AF27)=7,COUNTIF(Z27:AF27,"UNCLEAR")=0,(COUNTIF(Z27:AF27,"0")+COUNTIF(Z27:AF27,"1")+COUNTIF(Z27:AF27,"2"))&gt;0,AG27&lt;&gt;"",AH27&lt;&gt;"",AJ27&lt;&gt;""),(COUNTIF(Z27:AF27,"1")+2*COUNTIF(Z27:AF27,"2"))/(2*(COUNTIF(Z27:AF27,"0")+COUNTIF(Z27:AF27,"1")+COUNTIF(Z27:AF27,"2"))),"")</x:f>
        <x:v>1</x:v>
      </x:c>
      <x:c r="AJ27" s="14" t="str">
        <x:v>Polar Code I-A 9.3.2.1.4.1; the ship target, mandatory trigger selector and true/false conditional branches use the canonical boolean properties.</x:v>
      </x:c>
      <x:c r="AK27" s="14" t="str">
        <x:v>NONE_FOUND</x:v>
      </x:c>
      <x:c r="AL27" s="14" t="str">
        <x:v>The rule rejects a missing applicability selector and requires ice protection only when a required sensor projects below the hull.</x:v>
      </x:c>
      <x:c r="AM27" s="9" t="str"/>
      <x:c r="AN27" s="9" t="str">
        <x:v>Part I-A 9.3.2.1.4.1</x:v>
      </x:c>
      <x:c r="AO27" s="9" t="str">
        <x:v>MVP/SHACL_GENERATION_PIPELINE/experiments/FULL_REPAIR_V2/RUN_01/runs/RUN-IMO-084-20260915T111657423445Z/final/final_shape.ttl</x:v>
      </x:c>
      <x:c r="AP27" s="9" t="str">
        <x:v>abc5663e9a922ed969dc6b37f4e576f1b343e593ec5dd294a29bbf580e8c1d92</x:v>
      </x:c>
      <x:c r="AQ27" s="52" t="inlineStr">
        <x:is>
          <x:t xml:space="preserve">PASS</x:t>
        </x:is>
      </x:c>
      <x:c r="AR27" s="53" t="inlineStr">
        <x:is>
          <x:t xml:space="preserve">VALID</x:t>
        </x:is>
      </x:c>
      <x:c r="AS27" s="53" t="inlineStr">
        <x:is>
          <x:t xml:space="preserve">IMO-084-I-P02=ACTIVATED | IMO-084-I-F02=ACTIVATED</x:t>
        </x:is>
      </x:c>
      <x:c r="AT27" s="53">
        <x:v>1</x:v>
      </x:c>
      <x:c r="AU27" s="53">
        <x:v>4</x:v>
      </x:c>
      <x:c r="AV27" s="53">
        <x:v>14</x:v>
      </x:c>
      <x:c r="AW27" s="53" t="inlineStr">
        <x:is>
          <x:t xml:space="preserve">sh:datatype, sh:hasValue, sh:maxCount, sh:minCount, sh:or, sh:property</x:t>
        </x:is>
      </x:c>
      <x:c r="AX27" s="53">
        <x:v>0</x:v>
      </x:c>
      <x:c r="AY27" s="53">
        <x:v>1</x:v>
      </x:c>
      <x:c r="AZ27" s="53">
        <x:v>1</x:v>
      </x:c>
      <x:c r="BA27" s="54" t="n">
        <x:v>2</x:v>
      </x:c>
      <x:c r="BB27" s="54" t="n">
        <x:v>2</x:v>
      </x:c>
      <x:c r="BC27" s="54" t="n">
        <x:v>2</x:v>
      </x:c>
      <x:c r="BD27" s="55" t="n">
        <x:f>IF(OR(W27&lt;&gt;"REVIEWED",COUNTIF(BA27:BC27,"UNCLEAR")&gt;0,COUNTA(BA27:BC27)&lt;3,(COUNTIF(BA27:BC27,"0")+COUNTIF(BA27:BC27,"1")+COUNTIF(BA27:BC27,"2"))=0,AJ27=""),"",(COUNTIF(BA27:BC27,"1")+2*COUNTIF(BA27:BC27,"2"))/(2*(COUNTIF(BA27:BC27,"0")+COUNTIF(BA27:BC27,"1")+COUNTIF(BA27:BC27,"2"))))</x:f>
        <x:v>1</x:v>
      </x:c>
    </x:row>
    <x:row r="28" ht="66" customHeight="1">
      <x:c r="A28" s="9" t="str">
        <x:v>BATCH_03</x:v>
      </x:c>
      <x:c r="B28" s="9" t="n">
        <x:v>22</x:v>
      </x:c>
      <x:c r="C28" s="9" t="str">
        <x:v>IMO-038</x:v>
      </x:c>
      <x:c r="D28" s="9" t="str">
        <x:v>IMO</x:v>
      </x:c>
      <x:c r="E28" s="9" t="str">
        <x:v>DIRECT_CALCULATION</x:v>
      </x:c>
      <x:c r="F28" s="9" t="str">
        <x:v>RUN_01</x:v>
      </x:c>
      <x:c r="G28" s="12" t="str">
        <x:v>OFFICIAL_ELIGIBLE_OUTPUT</x:v>
      </x:c>
      <x:c r="H28" s="12" t="str">
        <x:v>GENERATION_ACCEPTED</x:v>
      </x:c>
      <x:c r="I28" s="12" t="str">
        <x:v>PARSED</x:v>
      </x:c>
      <x:c r="J28" s="12" t="str">
        <x:v>PASS</x:v>
      </x:c>
      <x:c r="K28" s="9" t="n">
        <x:v>12</x:v>
      </x:c>
      <x:c r="L28" s="9" t="n">
        <x:v>12</x:v>
      </x:c>
      <x:c r="M28" s="9" t="n">
        <x:v>12</x:v>
      </x:c>
      <x:c r="N28" s="9" t="n">
        <x:v>1</x:v>
      </x:c>
      <x:c r="O28" s="9" t="str">
        <x:v>IMO-038-P04</x:v>
      </x:c>
      <x:c r="P28" s="9" t="str">
        <x:v>PASS</x:v>
      </x:c>
      <x:c r="Q28" s="9" t="str">
        <x:v>PASS</x:v>
      </x:c>
      <x:c r="R28" s="9" t="str">
        <x:v>CORRECT_BEHAVIOR</x:v>
      </x:c>
      <x:c r="S28" s="9" t="str">
        <x:v>IMO-038-F07</x:v>
      </x:c>
      <x:c r="T28" s="9" t="str">
        <x:v>FAIL</x:v>
      </x:c>
      <x:c r="U28" s="9" t="str">
        <x:v>FAIL</x:v>
      </x:c>
      <x:c r="V28" s="9" t="str">
        <x:v>CORRECT_BEHAVIOR</x:v>
      </x:c>
      <x:c r="W28" s="13" t="str">
        <x:v>REVIEWED</x:v>
      </x:c>
      <x:c r="X28" s="13" t="str">
        <x:v>AI-assisted draft</x:v>
      </x:c>
      <x:c r="Y28" s="105" t="n">
        <x:v>46281</x:v>
      </x:c>
      <x:c r="Z28" s="13" t="n">
        <x:v>2</x:v>
      </x:c>
      <x:c r="AA28" s="13" t="n">
        <x:v>2</x:v>
      </x:c>
      <x:c r="AB28" s="13" t="n">
        <x:v>2</x:v>
      </x:c>
      <x:c r="AC28" s="13" t="n">
        <x:v>2</x:v>
      </x:c>
      <x:c r="AD28" s="13" t="n">
        <x:v>2</x:v>
      </x:c>
      <x:c r="AE28" s="13" t="n">
        <x:v>2</x:v>
      </x:c>
      <x:c r="AF28" s="13" t="n">
        <x:v>2</x:v>
      </x:c>
      <x:c r="AG28" s="13" t="str">
        <x:v>NO</x:v>
      </x:c>
      <x:c r="AH28" s="13" t="str">
        <x:v>CORRECT</x:v>
      </x:c>
      <x:c r="AI28" s="16" t="n">
        <x:f>IF(AND(W28="REVIEWED",X28&lt;&gt;"",Y28&lt;&gt;"",COUNTA(Z28:AF28)=7,COUNTIF(Z28:AF28,"UNCLEAR")=0,(COUNTIF(Z28:AF28,"0")+COUNTIF(Z28:AF28,"1")+COUNTIF(Z28:AF28,"2"))&gt;0,AG28&lt;&gt;"",AH28&lt;&gt;"",AJ28&lt;&gt;""),(COUNTIF(Z28:AF28,"1")+2*COUNTIF(Z28:AF28,"2"))/(2*(COUNTIF(Z28:AF28,"0")+COUNTIF(Z28:AF28,"1")+COUNTIF(Z28:AF28,"2"))),"")</x:f>
        <x:v>1</x:v>
      </x:c>
      <x:c r="AJ28" s="14" t="str">
        <x:v>Polar Code I-A 4.3.2.2; 4.5%/1.5% longitudinal branches, 760 mm penetration, minimum vertical extent and inclusive 0-to-1.20-draught position are enforced.</x:v>
      </x:c>
      <x:c r="AK28" s="14" t="str">
        <x:v>NONE_FOUND</x:v>
      </x:c>
      <x:c r="AL28" s="14" t="str">
        <x:v>Semantic coverage is complete. Implementation is repetitive and uses one generic diagnostic for several calculated conditions.</x:v>
      </x:c>
      <x:c r="AM28" s="9" t="str"/>
      <x:c r="AN28" s="9" t="str">
        <x:v>Part I-A 4.3.2.2</x:v>
      </x:c>
      <x:c r="AO28" s="9" t="str">
        <x:v>MVP/SHACL_GENERATION_PIPELINE/experiments/FULL_REPAIR_V2/RUN_01/runs/RUN-IMO-038-20260915T104334135378Z/final/final_shape.ttl</x:v>
      </x:c>
      <x:c r="AP28" s="9" t="str">
        <x:v>54b75f19d7a19c1a3ad04f4c097485fe5bf3d5f702395fb9c7ef3e45bba38052</x:v>
      </x:c>
      <x:c r="AQ28" s="52" t="inlineStr">
        <x:is>
          <x:t xml:space="preserve">PASS</x:t>
        </x:is>
      </x:c>
      <x:c r="AR28" s="53" t="inlineStr">
        <x:is>
          <x:t xml:space="preserve">VALID</x:t>
        </x:is>
      </x:c>
      <x:c r="AS28" s="53" t="inlineStr">
        <x:is>
          <x:t xml:space="preserve">IMO-038-P04=ACTIVATED | IMO-038-F07=ACTIVATED</x:t>
        </x:is>
      </x:c>
      <x:c r="AT28" s="53">
        <x:v>1</x:v>
      </x:c>
      <x:c r="AU28" s="53">
        <x:v>19</x:v>
      </x:c>
      <x:c r="AV28" s="53">
        <x:v>78</x:v>
      </x:c>
      <x:c r="AW28" s="53" t="inlineStr">
        <x:is>
          <x:t xml:space="preserve">sh:datatype, sh:hasValue, sh:maxCount, sh:maxInclusive, sh:minCount, sh:minInclusive, sh:node, sh:property</x:t>
        </x:is>
      </x:c>
      <x:c r="AX28" s="53">
        <x:v>1</x:v>
      </x:c>
      <x:c r="AY28" s="53">
        <x:v>1</x:v>
      </x:c>
      <x:c r="AZ28" s="53">
        <x:v>0</x:v>
      </x:c>
      <x:c r="BA28" s="54" t="n">
        <x:v>1</x:v>
      </x:c>
      <x:c r="BB28" s="54" t="n">
        <x:v>2</x:v>
      </x:c>
      <x:c r="BC28" s="54" t="n">
        <x:v>1</x:v>
      </x:c>
      <x:c r="BD28" s="55" t="n">
        <x:f>IF(OR(W28&lt;&gt;"REVIEWED",COUNTIF(BA28:BC28,"UNCLEAR")&gt;0,COUNTA(BA28:BC28)&lt;3,(COUNTIF(BA28:BC28,"0")+COUNTIF(BA28:BC28,"1")+COUNTIF(BA28:BC28,"2"))=0,AJ28=""),"",(COUNTIF(BA28:BC28,"1")+2*COUNTIF(BA28:BC28,"2"))/(2*(COUNTIF(BA28:BC28,"0")+COUNTIF(BA28:BC28,"1")+COUNTIF(BA28:BC28,"2"))))</x:f>
        <x:v>0.6666666666666666</x:v>
      </x:c>
    </x:row>
    <x:row r="29" ht="66" customHeight="1">
      <x:c r="A29" s="9" t="str">
        <x:v>BATCH_03</x:v>
      </x:c>
      <x:c r="B29" s="9" t="n">
        <x:v>23</x:v>
      </x:c>
      <x:c r="C29" s="9" t="str">
        <x:v>IMO-120</x:v>
      </x:c>
      <x:c r="D29" s="9" t="str">
        <x:v>IMO</x:v>
      </x:c>
      <x:c r="E29" s="9" t="str">
        <x:v>DIRECT_STATIC</x:v>
      </x:c>
      <x:c r="F29" s="9" t="str">
        <x:v>RUN_01</x:v>
      </x:c>
      <x:c r="G29" s="12" t="str">
        <x:v>OFFICIAL_ELIGIBLE_OUTPUT</x:v>
      </x:c>
      <x:c r="H29" s="12" t="str">
        <x:v>GENERATION_ACCEPTED</x:v>
      </x:c>
      <x:c r="I29" s="12" t="str">
        <x:v>PARSED</x:v>
      </x:c>
      <x:c r="J29" s="12" t="str">
        <x:v>PASS</x:v>
      </x:c>
      <x:c r="K29" s="9" t="n">
        <x:v>8</x:v>
      </x:c>
      <x:c r="L29" s="9" t="n">
        <x:v>8</x:v>
      </x:c>
      <x:c r="M29" s="9" t="n">
        <x:v>5</x:v>
      </x:c>
      <x:c r="N29" s="9" t="n">
        <x:v>0</x:v>
      </x:c>
      <x:c r="O29" s="9" t="str">
        <x:v>IMO-120-N-P03</x:v>
      </x:c>
      <x:c r="P29" s="9" t="str">
        <x:v>PASS</x:v>
      </x:c>
      <x:c r="Q29" s="9" t="str">
        <x:v>PASS</x:v>
      </x:c>
      <x:c r="R29" s="9" t="str">
        <x:v>CORRECT_BEHAVIOR</x:v>
      </x:c>
      <x:c r="S29" s="9" t="str">
        <x:v>IMO-120-N-F04</x:v>
      </x:c>
      <x:c r="T29" s="9" t="str">
        <x:v>FAIL</x:v>
      </x:c>
      <x:c r="U29" s="9" t="str">
        <x:v>FAIL</x:v>
      </x:c>
      <x:c r="V29" s="9" t="str">
        <x:v>CORRECT_BEHAVIOR</x:v>
      </x:c>
      <x:c r="W29" s="13" t="str">
        <x:v>REVIEWED</x:v>
      </x:c>
      <x:c r="X29" s="13" t="str">
        <x:v>AI-assisted draft</x:v>
      </x:c>
      <x:c r="Y29" s="105" t="n">
        <x:v>46281</x:v>
      </x:c>
      <x:c r="Z29" s="13" t="n">
        <x:v>0</x:v>
      </x:c>
      <x:c r="AA29" s="13" t="n">
        <x:v>2</x:v>
      </x:c>
      <x:c r="AB29" s="13" t="n">
        <x:v>2</x:v>
      </x:c>
      <x:c r="AC29" s="13" t="n">
        <x:v>2</x:v>
      </x:c>
      <x:c r="AD29" s="13" t="n">
        <x:v>0</x:v>
      </x:c>
      <x:c r="AE29" s="13" t="n">
        <x:v>2</x:v>
      </x:c>
      <x:c r="AF29" s="13" t="n">
        <x:v>2</x:v>
      </x:c>
      <x:c r="AG29" s="13" t="str">
        <x:v>YES</x:v>
      </x:c>
      <x:c r="AH29" s="13" t="str">
        <x:v>MAJOR_DEFECT</x:v>
      </x:c>
      <x:c r="AI29" s="16" t="n">
        <x:f>IF(AND(W29="REVIEWED",X29&lt;&gt;"",Y29&lt;&gt;"",COUNTA(Z29:AF29)=7,COUNTIF(Z29:AF29,"UNCLEAR")=0,(COUNTIF(Z29:AF29,"0")+COUNTIF(Z29:AF29,"1")+COUNTIF(Z29:AF29,"2"))&gt;0,AG29&lt;&gt;"",AH29&lt;&gt;"",AJ29&lt;&gt;""),(COUNTIF(Z29:AF29,"1")+2*COUNTIF(Z29:AF29,"2"))/(2*(COUNTIF(Z29:AF29,"0")+COUNTIF(Z29:AF29,"1")+COUNTIF(Z29:AF29,"2"))),"")</x:f>
        <x:v>0.7142857142857143</x:v>
      </x:c>
      <x:c r="AJ29" s="14" t="str">
        <x:v>Polar Code II-A 5.2.1.1; the RDF vocabulary uses the value 'Arctic waters', but the SPARQL applicability test compares STR(operatingArea) with 'Arctic_waters'.</x:v>
      </x:c>
      <x:c r="AK29" s="14" t="str">
        <x:v>CODE_DEFECT</x:v>
      </x:c>
      <x:c r="AL29" s="14" t="str">
        <x:v>The conditional distance rule can remain inactive for an actual Arctic-waters discharge. The selected cases do not expose this because the PASS case has discharge=false and the FAIL case lacks operatingArea.</x:v>
      </x:c>
      <x:c r="AM29" s="9" t="str">
        <x:v>RDF_FALSE_ACCEPT</x:v>
      </x:c>
      <x:c r="AN29" s="9" t="str">
        <x:v>Part II-A 5.2.1.1</x:v>
      </x:c>
      <x:c r="AO29" s="9" t="str">
        <x:v>MVP/SHACL_GENERATION_PIPELINE/experiments/FULL_REPAIR_V2/RUN_01/runs/RUN-IMO-120-20260915T114920418820Z/final/final_shape.ttl</x:v>
      </x:c>
      <x:c r="AP29" s="9" t="str">
        <x:v>3a0a755bc1820c2633fbd5493e9691e332e35432648fe002fbead84ff86b2ff7</x:v>
      </x:c>
      <x:c r="AQ29" s="52" t="inlineStr">
        <x:is>
          <x:t xml:space="preserve">PASS</x:t>
        </x:is>
      </x:c>
      <x:c r="AR29" s="53" t="inlineStr">
        <x:is>
          <x:t xml:space="preserve">VALID</x:t>
        </x:is>
      </x:c>
      <x:c r="AS29" s="53" t="inlineStr">
        <x:is>
          <x:t xml:space="preserve">IMO-120-N-P03=ACTIVATED | IMO-120-N-F04=ACTIVATED</x:t>
        </x:is>
      </x:c>
      <x:c r="AT29" s="53">
        <x:v>1</x:v>
      </x:c>
      <x:c r="AU29" s="53">
        <x:v>2</x:v>
      </x:c>
      <x:c r="AV29" s="53">
        <x:v>8</x:v>
      </x:c>
      <x:c r="AW29" s="53" t="inlineStr">
        <x:is>
          <x:t xml:space="preserve">sh:datatype, sh:maxCount, sh:minCount, sh:property</x:t>
        </x:is>
      </x:c>
      <x:c r="AX29" s="53">
        <x:v>1</x:v>
      </x:c>
      <x:c r="AY29" s="53">
        <x:v>1</x:v>
      </x:c>
      <x:c r="AZ29" s="53">
        <x:v>0</x:v>
      </x:c>
      <x:c r="BA29" s="54" t="n">
        <x:v>2</x:v>
      </x:c>
      <x:c r="BB29" s="54" t="n">
        <x:v>1</x:v>
      </x:c>
      <x:c r="BC29" s="54" t="n">
        <x:v>2</x:v>
      </x:c>
      <x:c r="BD29" s="55" t="n">
        <x:f>IF(OR(W29&lt;&gt;"REVIEWED",COUNTIF(BA29:BC29,"UNCLEAR")&gt;0,COUNTA(BA29:BC29)&lt;3,(COUNTIF(BA29:BC29,"0")+COUNTIF(BA29:BC29,"1")+COUNTIF(BA29:BC29,"2"))=0,AJ29=""),"",(COUNTIF(BA29:BC29,"1")+2*COUNTIF(BA29:BC29,"2"))/(2*(COUNTIF(BA29:BC29,"0")+COUNTIF(BA29:BC29,"1")+COUNTIF(BA29:BC29,"2"))))</x:f>
        <x:v>0.8333333333333334</x:v>
      </x:c>
    </x:row>
    <x:row r="30" ht="66" customHeight="1">
      <x:c r="A30" s="9" t="str">
        <x:v>BATCH_03</x:v>
      </x:c>
      <x:c r="B30" s="9" t="n">
        <x:v>24</x:v>
      </x:c>
      <x:c r="C30" s="9" t="str">
        <x:v>TRF-060</x:v>
      </x:c>
      <x:c r="D30" s="9" t="str">
        <x:v>TRAFICOM</x:v>
      </x:c>
      <x:c r="E30" s="9" t="str">
        <x:v>COMPLEX_READINESS</x:v>
      </x:c>
      <x:c r="F30" s="9" t="str">
        <x:v>RUN_01</x:v>
      </x:c>
      <x:c r="G30" s="12" t="str">
        <x:v>OFFICIAL_ELIGIBLE_OUTPUT</x:v>
      </x:c>
      <x:c r="H30" s="12" t="str">
        <x:v>GENERATION_ACCEPTED</x:v>
      </x:c>
      <x:c r="I30" s="12" t="str">
        <x:v>PARSED</x:v>
      </x:c>
      <x:c r="J30" s="12" t="str">
        <x:v>PASS</x:v>
      </x:c>
      <x:c r="K30" s="9" t="n">
        <x:v>10</x:v>
      </x:c>
      <x:c r="L30" s="9" t="n">
        <x:v>10</x:v>
      </x:c>
      <x:c r="M30" s="9" t="n">
        <x:v>10</x:v>
      </x:c>
      <x:c r="N30" s="9" t="n">
        <x:v>1</x:v>
      </x:c>
      <x:c r="O30" s="9" t="str">
        <x:v>TRF-060-P01</x:v>
      </x:c>
      <x:c r="P30" s="9" t="str">
        <x:v>PASS</x:v>
      </x:c>
      <x:c r="Q30" s="9" t="str">
        <x:v>PASS</x:v>
      </x:c>
      <x:c r="R30" s="9" t="str">
        <x:v>CORRECT_BEHAVIOR</x:v>
      </x:c>
      <x:c r="S30" s="9" t="str">
        <x:v>TRF-060-F04</x:v>
      </x:c>
      <x:c r="T30" s="9" t="str">
        <x:v>FAIL</x:v>
      </x:c>
      <x:c r="U30" s="9" t="str">
        <x:v>FAIL</x:v>
      </x:c>
      <x:c r="V30" s="9" t="str">
        <x:v>CORRECT_BEHAVIOR</x:v>
      </x:c>
      <x:c r="W30" s="13" t="str">
        <x:v>REVIEWED</x:v>
      </x:c>
      <x:c r="X30" s="13" t="str">
        <x:v>AI-assisted draft</x:v>
      </x:c>
      <x:c r="Y30" s="105" t="n">
        <x:v>46281</x:v>
      </x:c>
      <x:c r="Z30" s="13" t="n">
        <x:v>2</x:v>
      </x:c>
      <x:c r="AA30" s="13" t="n">
        <x:v>2</x:v>
      </x:c>
      <x:c r="AB30" s="13" t="n">
        <x:v>1</x:v>
      </x:c>
      <x:c r="AC30" s="13" t="n">
        <x:v>0</x:v>
      </x:c>
      <x:c r="AD30" s="13" t="n">
        <x:v>1</x:v>
      </x:c>
      <x:c r="AE30" s="13" t="n">
        <x:v>2</x:v>
      </x:c>
      <x:c r="AF30" s="13" t="n">
        <x:v>2</x:v>
      </x:c>
      <x:c r="AG30" s="13" t="str">
        <x:v>YES</x:v>
      </x:c>
      <x:c r="AH30" s="13" t="str">
        <x:v>MAJOR_DEFECT</x:v>
      </x:c>
      <x:c r="AI30" s="16" t="n">
        <x:f>IF(AND(W30="REVIEWED",X30&lt;&gt;"",Y30&lt;&gt;"",COUNTA(Z30:AF30)=7,COUNTIF(Z30:AF30,"UNCLEAR")=0,(COUNTIF(Z30:AF30,"0")+COUNTIF(Z30:AF30,"1")+COUNTIF(Z30:AF30,"2"))&gt;0,AG30&lt;&gt;"",AH30&lt;&gt;"",AJ30&lt;&gt;""),(COUNTIF(Z30:AF30,"1")+2*COUNTIF(Z30:AF30,"2"))/(2*(COUNTIF(Z30:AF30,"0")+COUNTIF(Z30:AF30,"1")+COUNTIF(Z30:AF30,"2"))),"")</x:f>
        <x:v>0.7142857142857143</x:v>
      </x:c>
      <x:c r="AJ30" s="14" t="str">
        <x:v>TRAFICOM 4.6.2; the shape requires the operands, externally supplied results and Table 4-8 evidence but never verifies M=0.193FL, Aa=Af+Aw or the section-modulus equation.</x:v>
      </x:c>
      <x:c r="AK30" s="14" t="str">
        <x:v>MULTIPLE</x:v>
      </x:c>
      <x:c r="AL30" s="14" t="str">
        <x:v>This satisfies the frozen COMPLEX_READINESS contract but not full regulatory calculation fidelity. Both sampled RDF graphs also contain M=0.5 MNm and Z=1000 cm3 instead of approximately 0.4825 MNm and 2167.145 cm3.</x:v>
      </x:c>
      <x:c r="AM30" s="9" t="str"/>
      <x:c r="AN30" s="9" t="str">
        <x:v>4.6.2</x:v>
      </x:c>
      <x:c r="AO30" s="9" t="str">
        <x:v>MVP/SHACL_GENERATION_PIPELINE/experiments/FULL_REPAIR_V2/RUN_01/runs/RUN-TRF-060-20260915T132341413727Z/final/final_shape.ttl</x:v>
      </x:c>
      <x:c r="AP30" s="9" t="str">
        <x:v>90224b3bfd81148631b127f3e5616b630023df91c8a4cad99ade995f85edfe5f</x:v>
      </x:c>
      <x:c r="AQ30" s="52" t="inlineStr">
        <x:is>
          <x:t xml:space="preserve">PASS</x:t>
        </x:is>
      </x:c>
      <x:c r="AR30" s="53" t="inlineStr">
        <x:is>
          <x:t xml:space="preserve">VALID</x:t>
        </x:is>
      </x:c>
      <x:c r="AS30" s="53" t="inlineStr">
        <x:is>
          <x:t xml:space="preserve">TRF-060-P01=ACTIVATED | TRF-060-F04=ACTIVATED</x:t>
        </x:is>
      </x:c>
      <x:c r="AT30" s="53">
        <x:v>2</x:v>
      </x:c>
      <x:c r="AU30" s="53">
        <x:v>36</x:v>
      </x:c>
      <x:c r="AV30" s="53">
        <x:v>154</x:v>
      </x:c>
      <x:c r="AW30" s="53" t="inlineStr">
        <x:is>
          <x:t xml:space="preserve">sh:class, sh:datatype, sh:hasValue, sh:maxCount, sh:minCount, sh:node, sh:property</x:t>
        </x:is>
      </x:c>
      <x:c r="AX30" s="53">
        <x:v>0</x:v>
      </x:c>
      <x:c r="AY30" s="53">
        <x:v>1</x:v>
      </x:c>
      <x:c r="AZ30" s="53">
        <x:v>0</x:v>
      </x:c>
      <x:c r="BA30" s="54" t="n">
        <x:v>1</x:v>
      </x:c>
      <x:c r="BB30" s="54" t="n">
        <x:v>2</x:v>
      </x:c>
      <x:c r="BC30" s="54" t="n">
        <x:v>2</x:v>
      </x:c>
      <x:c r="BD30" s="55" t="n">
        <x:f>IF(OR(W30&lt;&gt;"REVIEWED",COUNTIF(BA30:BC30,"UNCLEAR")&gt;0,COUNTA(BA30:BC30)&lt;3,(COUNTIF(BA30:BC30,"0")+COUNTIF(BA30:BC30,"1")+COUNTIF(BA30:BC30,"2"))=0,AJ30=""),"",(COUNTIF(BA30:BC30,"1")+2*COUNTIF(BA30:BC30,"2"))/(2*(COUNTIF(BA30:BC30,"0")+COUNTIF(BA30:BC30,"1")+COUNTIF(BA30:BC30,"2"))))</x:f>
        <x:v>0.8333333333333334</x:v>
      </x:c>
    </x:row>
    <x:row r="31" ht="66" customHeight="1">
      <x:c r="A31" s="9" t="str">
        <x:v>BATCH_03</x:v>
      </x:c>
      <x:c r="B31" s="9" t="n">
        <x:v>25</x:v>
      </x:c>
      <x:c r="C31" s="9" t="str">
        <x:v>IMO-034</x:v>
      </x:c>
      <x:c r="D31" s="9" t="str">
        <x:v>IMO</x:v>
      </x:c>
      <x:c r="E31" s="9" t="str">
        <x:v>DIRECT_STATIC</x:v>
      </x:c>
      <x:c r="F31" s="9" t="str">
        <x:v>RUN_01</x:v>
      </x:c>
      <x:c r="G31" s="12" t="str">
        <x:v>OFFICIAL_ELIGIBLE_OUTPUT</x:v>
      </x:c>
      <x:c r="H31" s="12" t="str">
        <x:v>GENERATION_ACCEPTED</x:v>
      </x:c>
      <x:c r="I31" s="12" t="str">
        <x:v>PARSED</x:v>
      </x:c>
      <x:c r="J31" s="12" t="str">
        <x:v>PASS</x:v>
      </x:c>
      <x:c r="K31" s="9" t="n">
        <x:v>5</x:v>
      </x:c>
      <x:c r="L31" s="9" t="n">
        <x:v>5</x:v>
      </x:c>
      <x:c r="M31" s="9" t="n">
        <x:v>5</x:v>
      </x:c>
      <x:c r="N31" s="9" t="n">
        <x:v>1</x:v>
      </x:c>
      <x:c r="O31" s="9" t="str">
        <x:v>IMO-034-P02</x:v>
      </x:c>
      <x:c r="P31" s="9" t="str">
        <x:v>PASS</x:v>
      </x:c>
      <x:c r="Q31" s="9" t="str">
        <x:v>PASS</x:v>
      </x:c>
      <x:c r="R31" s="9" t="str">
        <x:v>CORRECT_BEHAVIOR</x:v>
      </x:c>
      <x:c r="S31" s="9" t="str">
        <x:v>IMO-034-F01</x:v>
      </x:c>
      <x:c r="T31" s="9" t="str">
        <x:v>FAIL</x:v>
      </x:c>
      <x:c r="U31" s="9" t="str">
        <x:v>FAIL</x:v>
      </x:c>
      <x:c r="V31" s="9" t="str">
        <x:v>CORRECT_BEHAVIOR</x:v>
      </x:c>
      <x:c r="W31" s="13" t="str">
        <x:v>REVIEWED</x:v>
      </x:c>
      <x:c r="X31" s="13" t="str">
        <x:v>AI-assisted draft</x:v>
      </x:c>
      <x:c r="Y31" s="105" t="n">
        <x:v>46281</x:v>
      </x:c>
      <x:c r="Z31" s="13" t="n">
        <x:v>2</x:v>
      </x:c>
      <x:c r="AA31" s="13" t="n">
        <x:v>2</x:v>
      </x:c>
      <x:c r="AB31" s="13" t="n">
        <x:v>2</x:v>
      </x:c>
      <x:c r="AC31" s="13" t="n">
        <x:v>2</x:v>
      </x:c>
      <x:c r="AD31" s="13" t="n">
        <x:v>1</x:v>
      </x:c>
      <x:c r="AE31" s="13" t="n">
        <x:v>2</x:v>
      </x:c>
      <x:c r="AF31" s="13" t="n">
        <x:v>2</x:v>
      </x:c>
      <x:c r="AG31" s="13" t="str">
        <x:v>NO</x:v>
      </x:c>
      <x:c r="AH31" s="13" t="str">
        <x:v>MINOR_DEFECT</x:v>
      </x:c>
      <x:c r="AI31" s="16" t="n">
        <x:f>IF(AND(W31="REVIEWED",X31&lt;&gt;"",Y31&lt;&gt;"",COUNTA(Z31:AF31)=7,COUNTIF(Z31:AF31,"UNCLEAR")=0,(COUNTIF(Z31:AF31,"0")+COUNTIF(Z31:AF31,"1")+COUNTIF(Z31:AF31,"2"))&gt;0,AG31&lt;&gt;"",AH31&lt;&gt;"",AJ31&lt;&gt;""),(COUNTIF(Z31:AF31,"1")+2*COUNTIF(Z31:AF31,"2"))/(2*(COUNTIF(Z31:AF31,"0")+COUNTIF(Z31:AF31,"1")+COUNTIF(Z31:AF31,"2"))),"")</x:f>
        <x:v>0.9285714285714286</x:v>
      </x:c>
      <x:c r="AJ31" s="14" t="str">
        <x:v>Polar Code I-A 4.3.1.2; correct inactive and active branches require minimization design and ice-removal means.</x:v>
      </x:c>
      <x:c r="AK31" s="14" t="str">
        <x:v>CODE_DEFECT</x:v>
      </x:c>
      <x:c r="AL31" s="14" t="str">
        <x:v>Active boolean results lack maxCount, so contradictory true and false values can satisfy the true branch. This is an edge-case cardinality defect.</x:v>
      </x:c>
      <x:c r="AM31" s="9" t="str"/>
      <x:c r="AN31" s="9" t="str">
        <x:v>Part I-A 4.3.1.2</x:v>
      </x:c>
      <x:c r="AO31" s="9" t="str">
        <x:v>MVP/SHACL_GENERATION_PIPELINE/experiments/FULL_REPAIR_V2/RUN_01/runs/RUN-IMO-034-20260915T103844157280Z/final/final_shape.ttl</x:v>
      </x:c>
      <x:c r="AP31" s="9" t="str">
        <x:v>04f190ff9ebfc543b8509ddc7fe06c80a45fb0ff66f595bc1632023615d9b876</x:v>
      </x:c>
      <x:c r="AQ31" s="52" t="inlineStr">
        <x:is>
          <x:t xml:space="preserve">PASS</x:t>
        </x:is>
      </x:c>
      <x:c r="AR31" s="53" t="inlineStr">
        <x:is>
          <x:t xml:space="preserve">VALID</x:t>
        </x:is>
      </x:c>
      <x:c r="AS31" s="53" t="inlineStr">
        <x:is>
          <x:t xml:space="preserve">IMO-034-P02=ACTIVATED | IMO-034-F01=ACTIVATED</x:t>
        </x:is>
      </x:c>
      <x:c r="AT31" s="53">
        <x:v>1</x:v>
      </x:c>
      <x:c r="AU31" s="53">
        <x:v>6</x:v>
      </x:c>
      <x:c r="AV31" s="53">
        <x:v>22</x:v>
      </x:c>
      <x:c r="AW31" s="53" t="inlineStr">
        <x:is>
          <x:t xml:space="preserve">sh:datatype, sh:hasValue, sh:maxCount, sh:minCount, sh:or, sh:property</x:t>
        </x:is>
      </x:c>
      <x:c r="AX31" s="53">
        <x:v>0</x:v>
      </x:c>
      <x:c r="AY31" s="53">
        <x:v>1</x:v>
      </x:c>
      <x:c r="AZ31" s="53">
        <x:v>1</x:v>
      </x:c>
      <x:c r="BA31" s="54" t="n">
        <x:v>2</x:v>
      </x:c>
      <x:c r="BB31" s="54" t="n">
        <x:v>2</x:v>
      </x:c>
      <x:c r="BC31" s="54" t="n">
        <x:v>2</x:v>
      </x:c>
      <x:c r="BD31" s="55" t="n">
        <x:f>IF(OR(W31&lt;&gt;"REVIEWED",COUNTIF(BA31:BC31,"UNCLEAR")&gt;0,COUNTA(BA31:BC31)&lt;3,(COUNTIF(BA31:BC31,"0")+COUNTIF(BA31:BC31,"1")+COUNTIF(BA31:BC31,"2"))=0,AJ31=""),"",(COUNTIF(BA31:BC31,"1")+2*COUNTIF(BA31:BC31,"2"))/(2*(COUNTIF(BA31:BC31,"0")+COUNTIF(BA31:BC31,"1")+COUNTIF(BA31:BC31,"2"))))</x:f>
        <x:v>1</x:v>
      </x:c>
    </x:row>
    <x:row r="32" ht="66" customHeight="1">
      <x:c r="A32" s="9" t="str">
        <x:v>BATCH_03</x:v>
      </x:c>
      <x:c r="B32" s="9" t="n">
        <x:v>26</x:v>
      </x:c>
      <x:c r="C32" s="9" t="str">
        <x:v>TRF-043</x:v>
      </x:c>
      <x:c r="D32" s="9" t="str">
        <x:v>TRAFICOM</x:v>
      </x:c>
      <x:c r="E32" s="9" t="str">
        <x:v>DIRECT_STATIC</x:v>
      </x:c>
      <x:c r="F32" s="9" t="str">
        <x:v>RUN_01</x:v>
      </x:c>
      <x:c r="G32" s="12" t="str">
        <x:v>REJECTED_ATTEMPT_04</x:v>
      </x:c>
      <x:c r="H32" s="12" t="str">
        <x:v>MAX_ATTEMPTS_REACHED</x:v>
      </x:c>
      <x:c r="I32" s="12" t="str">
        <x:v>PARSED</x:v>
      </x:c>
      <x:c r="J32" s="12" t="str">
        <x:v>PASS</x:v>
      </x:c>
      <x:c r="K32" s="9" t="n">
        <x:v>8</x:v>
      </x:c>
      <x:c r="L32" s="9" t="n">
        <x:v>8</x:v>
      </x:c>
      <x:c r="M32" s="9" t="n">
        <x:v>7</x:v>
      </x:c>
      <x:c r="N32" s="9" t="n">
        <x:v>0</x:v>
      </x:c>
      <x:c r="O32" s="9" t="str">
        <x:v>TRF-043-P01</x:v>
      </x:c>
      <x:c r="P32" s="9" t="str">
        <x:v>PASS</x:v>
      </x:c>
      <x:c r="Q32" s="9" t="str">
        <x:v>PASS</x:v>
      </x:c>
      <x:c r="R32" s="9" t="str">
        <x:v>CORRECT_BEHAVIOR</x:v>
      </x:c>
      <x:c r="S32" s="9" t="str">
        <x:v>TRF-043-F03</x:v>
      </x:c>
      <x:c r="T32" s="9" t="str">
        <x:v>FAIL</x:v>
      </x:c>
      <x:c r="U32" s="9" t="str">
        <x:v>FAIL</x:v>
      </x:c>
      <x:c r="V32" s="9" t="str">
        <x:v>CORRECT_BEHAVIOR</x:v>
      </x:c>
      <x:c r="W32" s="13" t="str">
        <x:v>REVIEWED</x:v>
      </x:c>
      <x:c r="X32" s="13" t="str">
        <x:v>AI-assisted draft</x:v>
      </x:c>
      <x:c r="Y32" s="105" t="n">
        <x:v>46281</x:v>
      </x:c>
      <x:c r="Z32" s="13" t="n">
        <x:v>2</x:v>
      </x:c>
      <x:c r="AA32" s="13" t="n">
        <x:v>1</x:v>
      </x:c>
      <x:c r="AB32" s="13" t="n">
        <x:v>2</x:v>
      </x:c>
      <x:c r="AC32" s="13" t="n">
        <x:v>2</x:v>
      </x:c>
      <x:c r="AD32" s="13" t="n">
        <x:v>2</x:v>
      </x:c>
      <x:c r="AE32" s="13" t="n">
        <x:v>0</x:v>
      </x:c>
      <x:c r="AF32" s="13" t="n">
        <x:v>2</x:v>
      </x:c>
      <x:c r="AG32" s="13" t="str">
        <x:v>YES</x:v>
      </x:c>
      <x:c r="AH32" s="13" t="str">
        <x:v>MAJOR_DEFECT</x:v>
      </x:c>
      <x:c r="AI32" s="16" t="n">
        <x:f>IF(AND(W32="REVIEWED",X32&lt;&gt;"",Y32&lt;&gt;"",COUNTA(Z32:AF32)=7,COUNTIF(Z32:AF32,"UNCLEAR")=0,(COUNTIF(Z32:AF32,"0")+COUNTIF(Z32:AF32,"1")+COUNTIF(Z32:AF32,"2"))&gt;0,AG32&lt;&gt;"",AH32&lt;&gt;"",AJ32&lt;&gt;""),(COUNTIF(Z32:AF32,"1")+2*COUNTIF(Z32:AF32,"2"))/(2*(COUNTIF(Z32:AF32,"0")+COUNTIF(Z32:AF32,"1")+COUNTIF(Z32:AF32,"2"))),"")</x:f>
        <x:v>0.7857142857142857</x:v>
      </x:c>
      <x:c r="AJ32" s="14" t="str">
        <x:v>TRAFICOM 4.4.1; the ship-level hasComponent property shape applies sh:class frame and the full frame shape to every component value.</x:v>
      </x:c>
      <x:c r="AK32" s="14" t="str">
        <x:v>CODE_DEFECT</x:v>
      </x:c>
      <x:c r="AL32" s="14" t="str">
        <x:v>A ship with any legitimate non-frame component is falsely rejected. The table values and termination branch are otherwise substantially represented; this confirms a material defect in the rejected attempt-4 fallback.</x:v>
      </x:c>
      <x:c r="AM32" s="9" t="str">
        <x:v>RDF_FALSE_ACCEPT; FALLBACK_OUTPUT</x:v>
      </x:c>
      <x:c r="AN32" s="9" t="str">
        <x:v>4.4.1</x:v>
      </x:c>
      <x:c r="AO32" s="9" t="str">
        <x:v>MVP/SHACL_GENERATION_PIPELINE/experiments/FULL_REPAIR_V2/RUN_01/runs/RUN-TRF-043-20260915T125749923794Z/artifacts/attempt_04/candidate_shape.ttl</x:v>
      </x:c>
      <x:c r="AP32" s="9" t="str">
        <x:v>1985d6ff56b65b1115b68ceef25b4768dcc8c7cda28635ab8ab3278e7a66e9e8</x:v>
      </x:c>
      <x:c r="AQ32" s="52" t="inlineStr">
        <x:is>
          <x:t xml:space="preserve">PASS</x:t>
        </x:is>
      </x:c>
      <x:c r="AR32" s="53" t="inlineStr">
        <x:is>
          <x:t xml:space="preserve">VALID</x:t>
        </x:is>
      </x:c>
      <x:c r="AS32" s="53" t="inlineStr">
        <x:is>
          <x:t xml:space="preserve">TRF-043-P01=ACTIVATED | TRF-043-F03=ACTIVATED</x:t>
        </x:is>
      </x:c>
      <x:c r="AT32" s="53">
        <x:v>3</x:v>
      </x:c>
      <x:c r="AU32" s="53">
        <x:v>18</x:v>
      </x:c>
      <x:c r="AV32" s="53">
        <x:v>83</x:v>
      </x:c>
      <x:c r="AW32" s="53" t="inlineStr">
        <x:is>
          <x:t xml:space="preserve">sh:class, sh:datatype, sh:hasValue, sh:maxCount, sh:minCount, sh:node, sh:or, sh:property</x:t>
        </x:is>
      </x:c>
      <x:c r="AX32" s="53">
        <x:v>4</x:v>
      </x:c>
      <x:c r="AY32" s="53">
        <x:v>1</x:v>
      </x:c>
      <x:c r="AZ32" s="53">
        <x:v>1</x:v>
      </x:c>
      <x:c r="BA32" s="54" t="n">
        <x:v>1</x:v>
      </x:c>
      <x:c r="BB32" s="54" t="n">
        <x:v>1</x:v>
      </x:c>
      <x:c r="BC32" s="54" t="n">
        <x:v>2</x:v>
      </x:c>
      <x:c r="BD32" s="55" t="n">
        <x:f>IF(OR(W32&lt;&gt;"REVIEWED",COUNTIF(BA32:BC32,"UNCLEAR")&gt;0,COUNTA(BA32:BC32)&lt;3,(COUNTIF(BA32:BC32,"0")+COUNTIF(BA32:BC32,"1")+COUNTIF(BA32:BC32,"2"))=0,AJ32=""),"",(COUNTIF(BA32:BC32,"1")+2*COUNTIF(BA32:BC32,"2"))/(2*(COUNTIF(BA32:BC32,"0")+COUNTIF(BA32:BC32,"1")+COUNTIF(BA32:BC32,"2"))))</x:f>
        <x:v>0.6666666666666666</x:v>
      </x:c>
    </x:row>
    <x:row r="33" ht="66" customHeight="1">
      <x:c r="A33" s="9" t="str">
        <x:v>BATCH_03</x:v>
      </x:c>
      <x:c r="B33" s="9" t="n">
        <x:v>27</x:v>
      </x:c>
      <x:c r="C33" s="9" t="str">
        <x:v>IMO-121</x:v>
      </x:c>
      <x:c r="D33" s="9" t="str">
        <x:v>IMO</x:v>
      </x:c>
      <x:c r="E33" s="9" t="str">
        <x:v>DIRECT_STATIC</x:v>
      </x:c>
      <x:c r="F33" s="9" t="str">
        <x:v>RUN_01</x:v>
      </x:c>
      <x:c r="G33" s="12" t="str">
        <x:v>OFFICIAL_ELIGIBLE_OUTPUT</x:v>
      </x:c>
      <x:c r="H33" s="12" t="str">
        <x:v>GENERATION_ACCEPTED</x:v>
      </x:c>
      <x:c r="I33" s="12" t="str">
        <x:v>PARSED</x:v>
      </x:c>
      <x:c r="J33" s="12" t="str">
        <x:v>PASS</x:v>
      </x:c>
      <x:c r="K33" s="9" t="n">
        <x:v>8</x:v>
      </x:c>
      <x:c r="L33" s="9" t="n">
        <x:v>8</x:v>
      </x:c>
      <x:c r="M33" s="9" t="n">
        <x:v>8</x:v>
      </x:c>
      <x:c r="N33" s="9" t="n">
        <x:v>1</x:v>
      </x:c>
      <x:c r="O33" s="9" t="str">
        <x:v>IMO-121-N-P02</x:v>
      </x:c>
      <x:c r="P33" s="9" t="str">
        <x:v>PASS</x:v>
      </x:c>
      <x:c r="Q33" s="9" t="str">
        <x:v>PASS</x:v>
      </x:c>
      <x:c r="R33" s="9" t="str">
        <x:v>CORRECT_BEHAVIOR</x:v>
      </x:c>
      <x:c r="S33" s="9" t="str">
        <x:v>IMO-121-N-F03</x:v>
      </x:c>
      <x:c r="T33" s="9" t="str">
        <x:v>FAIL</x:v>
      </x:c>
      <x:c r="U33" s="9" t="str">
        <x:v>FAIL</x:v>
      </x:c>
      <x:c r="V33" s="9" t="str">
        <x:v>CORRECT_BEHAVIOR</x:v>
      </x:c>
      <x:c r="W33" s="13" t="str">
        <x:v>REVIEWED</x:v>
      </x:c>
      <x:c r="X33" s="13" t="str">
        <x:v>AI-assisted draft</x:v>
      </x:c>
      <x:c r="Y33" s="105" t="n">
        <x:v>46281</x:v>
      </x:c>
      <x:c r="Z33" s="13" t="n">
        <x:v>2</x:v>
      </x:c>
      <x:c r="AA33" s="13" t="n">
        <x:v>2</x:v>
      </x:c>
      <x:c r="AB33" s="13" t="n">
        <x:v>2</x:v>
      </x:c>
      <x:c r="AC33" s="13" t="n">
        <x:v>2</x:v>
      </x:c>
      <x:c r="AD33" s="13" t="n">
        <x:v>2</x:v>
      </x:c>
      <x:c r="AE33" s="13" t="n">
        <x:v>2</x:v>
      </x:c>
      <x:c r="AF33" s="13" t="n">
        <x:v>2</x:v>
      </x:c>
      <x:c r="AG33" s="13" t="str">
        <x:v>NO</x:v>
      </x:c>
      <x:c r="AH33" s="13" t="str">
        <x:v>CORRECT</x:v>
      </x:c>
      <x:c r="AI33" s="16" t="n">
        <x:f>IF(AND(W33="REVIEWED",X33&lt;&gt;"",Y33&lt;&gt;"",COUNTA(Z33:AF33)=7,COUNTIF(Z33:AF33,"UNCLEAR")=0,(COUNTIF(Z33:AF33,"0")+COUNTIF(Z33:AF33,"1")+COUNTIF(Z33:AF33,"2"))&gt;0,AG33&lt;&gt;"",AH33&lt;&gt;"",AJ33&lt;&gt;""),(COUNTIF(Z33:AF33,"1")+2*COUNTIF(Z33:AF33,"2"))/(2*(COUNTIF(Z33:AF33,"0")+COUNTIF(Z33:AF33,"1")+COUNTIF(Z33:AF33,"2"))),"")</x:f>
        <x:v>1</x:v>
      </x:c>
      <x:c r="AJ33" s="14" t="str">
        <x:v>Polar Code II-A 5.2.1.2; discharge=true requires comminution, a &lt;=25 mm screen and no contamination, while discharge=false deactivates these obligations.</x:v>
      </x:c>
      <x:c r="AK33" s="14" t="str">
        <x:v>NONE_FOUND</x:v>
      </x:c>
      <x:c r="AL33" s="14" t="str">
        <x:v>The inclusive 25 mm boundary, units and conditional logic match the normalized requirement.</x:v>
      </x:c>
      <x:c r="AM33" s="9" t="str"/>
      <x:c r="AN33" s="9" t="str">
        <x:v>Part II-A 5.2.1.2</x:v>
      </x:c>
      <x:c r="AO33" s="9" t="str">
        <x:v>MVP/SHACL_GENERATION_PIPELINE/experiments/FULL_REPAIR_V2/RUN_01/runs/RUN-IMO-121-20260915T115042729412Z/final/final_shape.ttl</x:v>
      </x:c>
      <x:c r="AP33" s="9" t="str">
        <x:v>413dd9f30458c2111262c261f06d83a1b184ccc283150c51bf7bbc0c44e5a6be</x:v>
      </x:c>
      <x:c r="AQ33" s="52" t="inlineStr">
        <x:is>
          <x:t xml:space="preserve">PASS</x:t>
        </x:is>
      </x:c>
      <x:c r="AR33" s="53" t="inlineStr">
        <x:is>
          <x:t xml:space="preserve">VALID</x:t>
        </x:is>
      </x:c>
      <x:c r="AS33" s="53" t="inlineStr">
        <x:is>
          <x:t xml:space="preserve">IMO-121-N-P02=ACTIVATED | IMO-121-N-F03=ACTIVATED</x:t>
        </x:is>
      </x:c>
      <x:c r="AT33" s="53">
        <x:v>1</x:v>
      </x:c>
      <x:c r="AU33" s="53">
        <x:v>7</x:v>
      </x:c>
      <x:c r="AV33" s="53">
        <x:v>34</x:v>
      </x:c>
      <x:c r="AW33" s="53" t="inlineStr">
        <x:is>
          <x:t xml:space="preserve">sh:class, sh:datatype, sh:hasValue, sh:maxCount, sh:maxInclusive, sh:minCount, sh:node, sh:or, sh:property</x:t>
        </x:is>
      </x:c>
      <x:c r="AX33" s="53">
        <x:v>0</x:v>
      </x:c>
      <x:c r="AY33" s="53">
        <x:v>1</x:v>
      </x:c>
      <x:c r="AZ33" s="53">
        <x:v>1</x:v>
      </x:c>
      <x:c r="BA33" s="54" t="n">
        <x:v>2</x:v>
      </x:c>
      <x:c r="BB33" s="54" t="n">
        <x:v>2</x:v>
      </x:c>
      <x:c r="BC33" s="54" t="n">
        <x:v>2</x:v>
      </x:c>
      <x:c r="BD33" s="55" t="n">
        <x:f>IF(OR(W33&lt;&gt;"REVIEWED",COUNTIF(BA33:BC33,"UNCLEAR")&gt;0,COUNTA(BA33:BC33)&lt;3,(COUNTIF(BA33:BC33,"0")+COUNTIF(BA33:BC33,"1")+COUNTIF(BA33:BC33,"2"))=0,AJ33=""),"",(COUNTIF(BA33:BC33,"1")+2*COUNTIF(BA33:BC33,"2"))/(2*(COUNTIF(BA33:BC33,"0")+COUNTIF(BA33:BC33,"1")+COUNTIF(BA33:BC33,"2"))))</x:f>
        <x:v>1</x:v>
      </x:c>
    </x:row>
    <x:row r="34" ht="66" customHeight="1">
      <x:c r="A34" s="9" t="str">
        <x:v>BATCH_03</x:v>
      </x:c>
      <x:c r="B34" s="9" t="n">
        <x:v>28</x:v>
      </x:c>
      <x:c r="C34" s="9" t="str">
        <x:v>IMO-057</x:v>
      </x:c>
      <x:c r="D34" s="9" t="str">
        <x:v>IMO</x:v>
      </x:c>
      <x:c r="E34" s="9" t="str">
        <x:v>DIRECT_STATIC</x:v>
      </x:c>
      <x:c r="F34" s="9" t="str">
        <x:v>RUN_01</x:v>
      </x:c>
      <x:c r="G34" s="12" t="str">
        <x:v>OFFICIAL_ELIGIBLE_OUTPUT</x:v>
      </x:c>
      <x:c r="H34" s="12" t="str">
        <x:v>GENERATION_ACCEPTED</x:v>
      </x:c>
      <x:c r="I34" s="12" t="str">
        <x:v>PARSED</x:v>
      </x:c>
      <x:c r="J34" s="12" t="str">
        <x:v>PASS</x:v>
      </x:c>
      <x:c r="K34" s="9" t="n">
        <x:v>12</x:v>
      </x:c>
      <x:c r="L34" s="9" t="n">
        <x:v>12</x:v>
      </x:c>
      <x:c r="M34" s="9" t="n">
        <x:v>12</x:v>
      </x:c>
      <x:c r="N34" s="9" t="n">
        <x:v>1</x:v>
      </x:c>
      <x:c r="O34" s="9" t="str">
        <x:v>IMO-057-P06</x:v>
      </x:c>
      <x:c r="P34" s="9" t="str">
        <x:v>PASS</x:v>
      </x:c>
      <x:c r="Q34" s="9" t="str">
        <x:v>PASS</x:v>
      </x:c>
      <x:c r="R34" s="9" t="str">
        <x:v>CORRECT_BEHAVIOR</x:v>
      </x:c>
      <x:c r="S34" s="9" t="str">
        <x:v>IMO-057-F01</x:v>
      </x:c>
      <x:c r="T34" s="9" t="str">
        <x:v>FAIL</x:v>
      </x:c>
      <x:c r="U34" s="9" t="str">
        <x:v>FAIL</x:v>
      </x:c>
      <x:c r="V34" s="9" t="str">
        <x:v>CORRECT_BEHAVIOR</x:v>
      </x:c>
      <x:c r="W34" s="13" t="str">
        <x:v>REVIEWED</x:v>
      </x:c>
      <x:c r="X34" s="13" t="str">
        <x:v>AI-assisted draft</x:v>
      </x:c>
      <x:c r="Y34" s="105" t="n">
        <x:v>46281</x:v>
      </x:c>
      <x:c r="Z34" s="13" t="n">
        <x:v>2</x:v>
      </x:c>
      <x:c r="AA34" s="13" t="n">
        <x:v>2</x:v>
      </x:c>
      <x:c r="AB34" s="13" t="n">
        <x:v>2</x:v>
      </x:c>
      <x:c r="AC34" s="13" t="n">
        <x:v>2</x:v>
      </x:c>
      <x:c r="AD34" s="13" t="n">
        <x:v>2</x:v>
      </x:c>
      <x:c r="AE34" s="13" t="n">
        <x:v>2</x:v>
      </x:c>
      <x:c r="AF34" s="13" t="n">
        <x:v>2</x:v>
      </x:c>
      <x:c r="AG34" s="13" t="str">
        <x:v>NO</x:v>
      </x:c>
      <x:c r="AH34" s="13" t="str">
        <x:v>CORRECT</x:v>
      </x:c>
      <x:c r="AI34" s="16" t="n">
        <x:f>IF(AND(W34="REVIEWED",X34&lt;&gt;"",Y34&lt;&gt;"",COUNTA(Z34:AF34)=7,COUNTIF(Z34:AF34,"UNCLEAR")=0,(COUNTIF(Z34:AF34,"0")+COUNTIF(Z34:AF34,"1")+COUNTIF(Z34:AF34,"2"))&gt;0,AG34&lt;&gt;"",AH34&lt;&gt;"",AJ34&lt;&gt;""),(COUNTIF(Z34:AF34,"1")+2*COUNTIF(Z34:AF34,"2"))/(2*(COUNTIF(Z34:AF34,"0")+COUNTIF(Z34:AF34,"1")+COUNTIF(Z34:AF34,"2"))),"")</x:f>
        <x:v>1</x:v>
      </x:c>
      <x:c r="AJ34" s="14" t="str">
        <x:v>Polar Code I-A 7.3.2.1; every linked pump of the four required types must have a typed compartment with a maintained temperature strictly above 0 deg C.</x:v>
      </x:c>
      <x:c r="AK34" s="14" t="str">
        <x:v>NONE_FOUND</x:v>
      </x:c>
      <x:c r="AL34" s="14" t="str">
        <x:v>No pump existence is invented, and the exactly-freezing boundary is correctly rejected.</x:v>
      </x:c>
      <x:c r="AM34" s="9" t="str"/>
      <x:c r="AN34" s="9" t="str">
        <x:v>Part I-A 7.3.2.1</x:v>
      </x:c>
      <x:c r="AO34" s="9" t="str">
        <x:v>MVP/SHACL_GENERATION_PIPELINE/experiments/FULL_REPAIR_V2/RUN_01/runs/RUN-IMO-057-20260915T105944265114Z/final/final_shape.ttl</x:v>
      </x:c>
      <x:c r="AP34" s="9" t="str">
        <x:v>7d0a5ae1fd267d187482cb12ffcd89584c1b0148cce3a9b85e0b0828ca9a2f19</x:v>
      </x:c>
      <x:c r="AQ34" s="52" t="inlineStr">
        <x:is>
          <x:t xml:space="preserve">PASS</x:t>
        </x:is>
      </x:c>
      <x:c r="AR34" s="53" t="inlineStr">
        <x:is>
          <x:t xml:space="preserve">VALID</x:t>
        </x:is>
      </x:c>
      <x:c r="AS34" s="53" t="inlineStr">
        <x:is>
          <x:t xml:space="preserve">IMO-057-P06=ACTIVATED | IMO-057-F01=ACTIVATED</x:t>
        </x:is>
      </x:c>
      <x:c r="AT34" s="53">
        <x:v>1</x:v>
      </x:c>
      <x:c r="AU34" s="53">
        <x:v>0</x:v>
      </x:c>
      <x:c r="AV34" s="53">
        <x:v>0</x:v>
      </x:c>
      <x:c r="AW34" s="53" t="inlineStr">
        <x:is>
          <x:t xml:space="preserve"/>
        </x:is>
      </x:c>
      <x:c r="AX34" s="53">
        <x:v>2</x:v>
      </x:c>
      <x:c r="AY34" s="53">
        <x:v>0</x:v>
      </x:c>
      <x:c r="AZ34" s="53">
        <x:v>0</x:v>
      </x:c>
      <x:c r="BA34" s="54" t="n">
        <x:v>2</x:v>
      </x:c>
      <x:c r="BB34" s="54" t="n">
        <x:v>2</x:v>
      </x:c>
      <x:c r="BC34" s="54" t="n">
        <x:v>2</x:v>
      </x:c>
      <x:c r="BD34" s="55" t="n">
        <x:f>IF(OR(W34&lt;&gt;"REVIEWED",COUNTIF(BA34:BC34,"UNCLEAR")&gt;0,COUNTA(BA34:BC34)&lt;3,(COUNTIF(BA34:BC34,"0")+COUNTIF(BA34:BC34,"1")+COUNTIF(BA34:BC34,"2"))=0,AJ34=""),"",(COUNTIF(BA34:BC34,"1")+2*COUNTIF(BA34:BC34,"2"))/(2*(COUNTIF(BA34:BC34,"0")+COUNTIF(BA34:BC34,"1")+COUNTIF(BA34:BC34,"2"))))</x:f>
        <x:v>1</x:v>
      </x:c>
    </x:row>
    <x:row r="35" ht="66" customHeight="1">
      <x:c r="A35" s="9" t="str">
        <x:v>BATCH_03</x:v>
      </x:c>
      <x:c r="B35" s="9" t="n">
        <x:v>29</x:v>
      </x:c>
      <x:c r="C35" s="9" t="str">
        <x:v>IMO-006</x:v>
      </x:c>
      <x:c r="D35" s="9" t="str">
        <x:v>IMO</x:v>
      </x:c>
      <x:c r="E35" s="9" t="str">
        <x:v>DIRECT_STATIC</x:v>
      </x:c>
      <x:c r="F35" s="9" t="str">
        <x:v>RUN_01</x:v>
      </x:c>
      <x:c r="G35" s="12" t="str">
        <x:v>OFFICIAL_ELIGIBLE_OUTPUT</x:v>
      </x:c>
      <x:c r="H35" s="12" t="str">
        <x:v>GENERATION_ACCEPTED</x:v>
      </x:c>
      <x:c r="I35" s="12" t="str">
        <x:v>PARSED</x:v>
      </x:c>
      <x:c r="J35" s="12" t="str">
        <x:v>PASS</x:v>
      </x:c>
      <x:c r="K35" s="9" t="n">
        <x:v>7</x:v>
      </x:c>
      <x:c r="L35" s="9" t="n">
        <x:v>7</x:v>
      </x:c>
      <x:c r="M35" s="9" t="n">
        <x:v>7</x:v>
      </x:c>
      <x:c r="N35" s="9" t="n">
        <x:v>1</x:v>
      </x:c>
      <x:c r="O35" s="9" t="str">
        <x:v>IMO-006-P03</x:v>
      </x:c>
      <x:c r="P35" s="9" t="str">
        <x:v>PASS</x:v>
      </x:c>
      <x:c r="Q35" s="9" t="str">
        <x:v>PASS</x:v>
      </x:c>
      <x:c r="R35" s="9" t="str">
        <x:v>CORRECT_BEHAVIOR</x:v>
      </x:c>
      <x:c r="S35" s="9" t="str">
        <x:v>IMO-006-F01</x:v>
      </x:c>
      <x:c r="T35" s="9" t="str">
        <x:v>FAIL</x:v>
      </x:c>
      <x:c r="U35" s="9" t="str">
        <x:v>FAIL</x:v>
      </x:c>
      <x:c r="V35" s="9" t="str">
        <x:v>CORRECT_BEHAVIOR</x:v>
      </x:c>
      <x:c r="W35" s="13" t="str">
        <x:v>REVIEWED</x:v>
      </x:c>
      <x:c r="X35" s="13" t="str">
        <x:v>AI-assisted draft</x:v>
      </x:c>
      <x:c r="Y35" s="105" t="n">
        <x:v>46281</x:v>
      </x:c>
      <x:c r="Z35" s="13" t="n">
        <x:v>2</x:v>
      </x:c>
      <x:c r="AA35" s="13" t="n">
        <x:v>2</x:v>
      </x:c>
      <x:c r="AB35" s="13" t="n">
        <x:v>2</x:v>
      </x:c>
      <x:c r="AC35" s="13" t="n">
        <x:v>2</x:v>
      </x:c>
      <x:c r="AD35" s="13" t="n">
        <x:v>1</x:v>
      </x:c>
      <x:c r="AE35" s="13" t="n">
        <x:v>2</x:v>
      </x:c>
      <x:c r="AF35" s="13" t="n">
        <x:v>2</x:v>
      </x:c>
      <x:c r="AG35" s="13" t="str">
        <x:v>NO</x:v>
      </x:c>
      <x:c r="AH35" s="13" t="str">
        <x:v>MINOR_DEFECT</x:v>
      </x:c>
      <x:c r="AI35" s="16" t="n">
        <x:f>IF(AND(W35="REVIEWED",X35&lt;&gt;"",Y35&lt;&gt;"",COUNTA(Z35:AF35)=7,COUNTIF(Z35:AF35,"UNCLEAR")=0,(COUNTIF(Z35:AF35,"0")+COUNTIF(Z35:AF35,"1")+COUNTIF(Z35:AF35,"2"))&gt;0,AG35&lt;&gt;"",AH35&lt;&gt;"",AJ35&lt;&gt;""),(COUNTIF(Z35:AF35,"1")+2*COUNTIF(Z35:AF35,"2"))/(2*(COUNTIF(Z35:AF35,"0")+COUNTIF(Z35:AF35,"1")+COUNTIF(Z35:AF35,"2"))),"")</x:f>
        <x:v>0.9285714285714286</x:v>
      </x:c>
      <x:c r="AJ35" s="14" t="str">
        <x:v>Polar Code Introduction 2.8; the medium-first-year classification activates the inclusive 0.7-to-1.2 m range.</x:v>
      </x:c>
      <x:c r="AK35" s="14" t="str">
        <x:v>CODE_DEFECT</x:v>
      </x:c>
      <x:c r="AL35" s="14" t="str">
        <x:v>Multiple iceThickness values are allowed and the SPARQL condition passes when any one value is in range, even if another is outside it.</x:v>
      </x:c>
      <x:c r="AM35" s="9" t="str"/>
      <x:c r="AN35" s="9" t="str">
        <x:v>Introduction 2.8</x:v>
      </x:c>
      <x:c r="AO35" s="9" t="str">
        <x:v>MVP/SHACL_GENERATION_PIPELINE/experiments/FULL_REPAIR_V2/RUN_01/runs/RUN-IMO-006-20260915T102424919853Z/final/final_shape.ttl</x:v>
      </x:c>
      <x:c r="AP35" s="9" t="str">
        <x:v>f363788b78ea9610a27157d0e8aa8184d80c97bebcf7c129324de9432eeb1d3e</x:v>
      </x:c>
      <x:c r="AQ35" s="52" t="inlineStr">
        <x:is>
          <x:t xml:space="preserve">PASS</x:t>
        </x:is>
      </x:c>
      <x:c r="AR35" s="53" t="inlineStr">
        <x:is>
          <x:t xml:space="preserve">VALID</x:t>
        </x:is>
      </x:c>
      <x:c r="AS35" s="53" t="inlineStr">
        <x:is>
          <x:t xml:space="preserve">IMO-006-P03=ACTIVATED | IMO-006-F01=ACTIVATED</x:t>
        </x:is>
      </x:c>
      <x:c r="AT35" s="53">
        <x:v>1</x:v>
      </x:c>
      <x:c r="AU35" s="53">
        <x:v>4</x:v>
      </x:c>
      <x:c r="AV35" s="53">
        <x:v>15</x:v>
      </x:c>
      <x:c r="AW35" s="53" t="inlineStr">
        <x:is>
          <x:t xml:space="preserve">sh:class, sh:datatype, sh:hasValue, sh:maxCount, sh:minCount, sh:node, sh:property</x:t>
        </x:is>
      </x:c>
      <x:c r="AX35" s="53">
        <x:v>1</x:v>
      </x:c>
      <x:c r="AY35" s="53">
        <x:v>1</x:v>
      </x:c>
      <x:c r="AZ35" s="53">
        <x:v>0</x:v>
      </x:c>
      <x:c r="BA35" s="54" t="n">
        <x:v>2</x:v>
      </x:c>
      <x:c r="BB35" s="54" t="n">
        <x:v>2</x:v>
      </x:c>
      <x:c r="BC35" s="54" t="n">
        <x:v>2</x:v>
      </x:c>
      <x:c r="BD35" s="55" t="n">
        <x:f>IF(OR(W35&lt;&gt;"REVIEWED",COUNTIF(BA35:BC35,"UNCLEAR")&gt;0,COUNTA(BA35:BC35)&lt;3,(COUNTIF(BA35:BC35,"0")+COUNTIF(BA35:BC35,"1")+COUNTIF(BA35:BC35,"2"))=0,AJ35=""),"",(COUNTIF(BA35:BC35,"1")+2*COUNTIF(BA35:BC35,"2"))/(2*(COUNTIF(BA35:BC35,"0")+COUNTIF(BA35:BC35,"1")+COUNTIF(BA35:BC35,"2"))))</x:f>
        <x:v>1</x:v>
      </x:c>
    </x:row>
    <x:row r="36" ht="66" customHeight="1">
      <x:c r="A36" s="9" t="str">
        <x:v>BATCH_03</x:v>
      </x:c>
      <x:c r="B36" s="9" t="n">
        <x:v>30</x:v>
      </x:c>
      <x:c r="C36" s="9" t="str">
        <x:v>IMO-012</x:v>
      </x:c>
      <x:c r="D36" s="9" t="str">
        <x:v>IMO</x:v>
      </x:c>
      <x:c r="E36" s="9" t="str">
        <x:v>DIRECT_CALCULATION</x:v>
      </x:c>
      <x:c r="F36" s="9" t="str">
        <x:v>RUN_01</x:v>
      </x:c>
      <x:c r="G36" s="12" t="str">
        <x:v>OFFICIAL_ELIGIBLE_OUTPUT</x:v>
      </x:c>
      <x:c r="H36" s="12" t="str">
        <x:v>GENERATION_ACCEPTED</x:v>
      </x:c>
      <x:c r="I36" s="12" t="str">
        <x:v>PARSED</x:v>
      </x:c>
      <x:c r="J36" s="12" t="str">
        <x:v>PASS</x:v>
      </x:c>
      <x:c r="K36" s="9" t="n">
        <x:v>6</x:v>
      </x:c>
      <x:c r="L36" s="9" t="n">
        <x:v>6</x:v>
      </x:c>
      <x:c r="M36" s="9" t="n">
        <x:v>6</x:v>
      </x:c>
      <x:c r="N36" s="9" t="n">
        <x:v>1</x:v>
      </x:c>
      <x:c r="O36" s="9" t="str">
        <x:v>IMO-012-P02</x:v>
      </x:c>
      <x:c r="P36" s="9" t="str">
        <x:v>PASS</x:v>
      </x:c>
      <x:c r="Q36" s="9" t="str">
        <x:v>PASS</x:v>
      </x:c>
      <x:c r="R36" s="9" t="str">
        <x:v>CORRECT_BEHAVIOR</x:v>
      </x:c>
      <x:c r="S36" s="9" t="str">
        <x:v>IMO-012-F02</x:v>
      </x:c>
      <x:c r="T36" s="9" t="str">
        <x:v>FAIL</x:v>
      </x:c>
      <x:c r="U36" s="9" t="str">
        <x:v>FAIL</x:v>
      </x:c>
      <x:c r="V36" s="9" t="str">
        <x:v>CORRECT_BEHAVIOR</x:v>
      </x:c>
      <x:c r="W36" s="13" t="str">
        <x:v>REVIEWED</x:v>
      </x:c>
      <x:c r="X36" s="13" t="str">
        <x:v>AI-assisted draft</x:v>
      </x:c>
      <x:c r="Y36" s="105" t="n">
        <x:v>46281</x:v>
      </x:c>
      <x:c r="Z36" s="13" t="n">
        <x:v>2</x:v>
      </x:c>
      <x:c r="AA36" s="13" t="n">
        <x:v>2</x:v>
      </x:c>
      <x:c r="AB36" s="13" t="n">
        <x:v>2</x:v>
      </x:c>
      <x:c r="AC36" s="13" t="n">
        <x:v>2</x:v>
      </x:c>
      <x:c r="AD36" s="13" t="n">
        <x:v>2</x:v>
      </x:c>
      <x:c r="AE36" s="13" t="n">
        <x:v>2</x:v>
      </x:c>
      <x:c r="AF36" s="13" t="n">
        <x:v>2</x:v>
      </x:c>
      <x:c r="AG36" s="13" t="str">
        <x:v>NO</x:v>
      </x:c>
      <x:c r="AH36" s="13" t="str">
        <x:v>CORRECT</x:v>
      </x:c>
      <x:c r="AI36" s="16" t="n">
        <x:f>IF(AND(W36="REVIEWED",X36&lt;&gt;"",Y36&lt;&gt;"",COUNTA(Z36:AF36)=7,COUNTIF(Z36:AF36,"UNCLEAR")=0,(COUNTIF(Z36:AF36,"0")+COUNTIF(Z36:AF36,"1")+COUNTIF(Z36:AF36,"2"))&gt;0,AG36&lt;&gt;"",AH36&lt;&gt;"",AJ36&lt;&gt;""),(COUNTIF(Z36:AF36,"1")+2*COUNTIF(Z36:AF36,"2"))/(2*(COUNTIF(Z36:AF36,"0")+COUNTIF(Z36:AF36,"1")+COUNTIF(Z36:AF36,"2"))),"")</x:f>
        <x:v>1</x:v>
      </x:c>
      <x:c r="AJ36" s="14" t="str">
        <x:v>Polar Code I-A 1.2.11; both Celsius quantities are mandatory and PST is rejected only when greater than lowest MDLT minus 10.</x:v>
      </x:c>
      <x:c r="AK36" s="14" t="str">
        <x:v>NONE_FOUND</x:v>
      </x:c>
      <x:c r="AL36" s="14" t="str">
        <x:v>The inclusive 'at least 10 degrees below' boundary and missing-input behavior are correct.</x:v>
      </x:c>
      <x:c r="AM36" s="9" t="str"/>
      <x:c r="AN36" s="9" t="str">
        <x:v>Part I-A 1.2.11</x:v>
      </x:c>
      <x:c r="AO36" s="9" t="str">
        <x:v>MVP/SHACL_GENERATION_PIPELINE/experiments/FULL_REPAIR_V2/RUN_01/runs/RUN-IMO-012-20260915T103006282285Z/final/final_shape.ttl</x:v>
      </x:c>
      <x:c r="AP36" s="9" t="str">
        <x:v>2ea9e7498be6bb79d51a2426114e5679e8ee9c2d05abffd107d4835e1ba696c1</x:v>
      </x:c>
      <x:c r="AQ36" s="52" t="inlineStr">
        <x:is>
          <x:t xml:space="preserve">PASS</x:t>
        </x:is>
      </x:c>
      <x:c r="AR36" s="53" t="inlineStr">
        <x:is>
          <x:t xml:space="preserve">VALID</x:t>
        </x:is>
      </x:c>
      <x:c r="AS36" s="53" t="inlineStr">
        <x:is>
          <x:t xml:space="preserve">IMO-012-P02=ACTIVATED | IMO-012-F02=ACTIVATED</x:t>
        </x:is>
      </x:c>
      <x:c r="AT36" s="53">
        <x:v>1</x:v>
      </x:c>
      <x:c r="AU36" s="53">
        <x:v>6</x:v>
      </x:c>
      <x:c r="AV36" s="53">
        <x:v>26</x:v>
      </x:c>
      <x:c r="AW36" s="53" t="inlineStr">
        <x:is>
          <x:t xml:space="preserve">sh:class, sh:datatype, sh:hasValue, sh:maxCount, sh:minCount, sh:node, sh:property</x:t>
        </x:is>
      </x:c>
      <x:c r="AX36" s="53">
        <x:v>1</x:v>
      </x:c>
      <x:c r="AY36" s="53">
        <x:v>1</x:v>
      </x:c>
      <x:c r="AZ36" s="53">
        <x:v>0</x:v>
      </x:c>
      <x:c r="BA36" s="54" t="n">
        <x:v>2</x:v>
      </x:c>
      <x:c r="BB36" s="54" t="n">
        <x:v>2</x:v>
      </x:c>
      <x:c r="BC36" s="54" t="n">
        <x:v>2</x:v>
      </x:c>
      <x:c r="BD36" s="55" t="n">
        <x:f>IF(OR(W36&lt;&gt;"REVIEWED",COUNTIF(BA36:BC36,"UNCLEAR")&gt;0,COUNTA(BA36:BC36)&lt;3,(COUNTIF(BA36:BC36,"0")+COUNTIF(BA36:BC36,"1")+COUNTIF(BA36:BC36,"2"))=0,AJ36=""),"",(COUNTIF(BA36:BC36,"1")+2*COUNTIF(BA36:BC36,"2"))/(2*(COUNTIF(BA36:BC36,"0")+COUNTIF(BA36:BC36,"1")+COUNTIF(BA36:BC36,"2"))))</x:f>
        <x:v>1</x:v>
      </x:c>
    </x:row>
    <x:row r="37" ht="66" customHeight="1">
      <x:c r="A37" s="9" t="str">
        <x:v>BATCH_04</x:v>
      </x:c>
      <x:c r="B37" s="9" t="n">
        <x:v>31</x:v>
      </x:c>
      <x:c r="C37" s="9" t="str">
        <x:v>TRF-030</x:v>
      </x:c>
      <x:c r="D37" s="9" t="str">
        <x:v>TRAFICOM</x:v>
      </x:c>
      <x:c r="E37" s="9" t="str">
        <x:v>COMPLEX_READINESS</x:v>
      </x:c>
      <x:c r="F37" s="9" t="str">
        <x:v>RUN_01</x:v>
      </x:c>
      <x:c r="G37" s="12" t="str">
        <x:v>REJECTED_ATTEMPT_04</x:v>
      </x:c>
      <x:c r="H37" s="12" t="str">
        <x:v>MAX_ATTEMPTS_REACHED</x:v>
      </x:c>
      <x:c r="I37" s="12" t="str">
        <x:v>PARSED</x:v>
      </x:c>
      <x:c r="J37" s="12" t="str">
        <x:v>PASS</x:v>
      </x:c>
      <x:c r="K37" s="9" t="n">
        <x:v>15</x:v>
      </x:c>
      <x:c r="L37" s="9" t="n">
        <x:v>15</x:v>
      </x:c>
      <x:c r="M37" s="9" t="n">
        <x:v>13</x:v>
      </x:c>
      <x:c r="N37" s="9" t="n">
        <x:v>0</x:v>
      </x:c>
      <x:c r="O37" s="9" t="str">
        <x:v>TRF-030-P01</x:v>
      </x:c>
      <x:c r="P37" s="9" t="str">
        <x:v>PASS</x:v>
      </x:c>
      <x:c r="Q37" s="9" t="str">
        <x:v>FAIL</x:v>
      </x:c>
      <x:c r="R37" s="9" t="str">
        <x:v>FALSE_REJECT</x:v>
      </x:c>
      <x:c r="S37" s="9" t="str">
        <x:v>TRF-030-F12</x:v>
      </x:c>
      <x:c r="T37" s="9" t="str">
        <x:v>FAIL</x:v>
      </x:c>
      <x:c r="U37" s="9" t="str">
        <x:v>FAIL</x:v>
      </x:c>
      <x:c r="V37" s="9" t="str">
        <x:v>CORRECT_BEHAVIOR</x:v>
      </x:c>
      <x:c r="W37" s="13" t="str">
        <x:v>REVIEWED</x:v>
      </x:c>
      <x:c r="X37" s="13" t="str">
        <x:v>AI-assisted draft</x:v>
      </x:c>
      <x:c r="Y37" s="105" t="n">
        <x:v>46281</x:v>
      </x:c>
      <x:c r="Z37" s="13" t="n">
        <x:v>2</x:v>
      </x:c>
      <x:c r="AA37" s="13" t="n">
        <x:v>0</x:v>
      </x:c>
      <x:c r="AB37" s="13" t="n">
        <x:v>1</x:v>
      </x:c>
      <x:c r="AC37" s="13" t="n">
        <x:v>1</x:v>
      </x:c>
      <x:c r="AD37" s="13" t="n">
        <x:v>1</x:v>
      </x:c>
      <x:c r="AE37" s="13" t="n">
        <x:v>1</x:v>
      </x:c>
      <x:c r="AF37" s="13" t="n">
        <x:v>2</x:v>
      </x:c>
      <x:c r="AG37" s="13" t="str">
        <x:v>YES</x:v>
      </x:c>
      <x:c r="AH37" s="13" t="str">
        <x:v>MAJOR_DEFECT</x:v>
      </x:c>
      <x:c r="AI37" s="16" t="n">
        <x:f>IF(AND(W37="REVIEWED",X37&lt;&gt;"",Y37&lt;&gt;"",COUNTA(Z37:AF37)=7,COUNTIF(Z37:AF37,"UNCLEAR")=0,(COUNTIF(Z37:AF37,"0")+COUNTIF(Z37:AF37,"1")+COUNTIF(Z37:AF37,"2"))&gt;0,AG37&lt;&gt;"",AH37&lt;&gt;"",AJ37&lt;&gt;""),(COUNTIF(Z37:AF37,"1")+2*COUNTIF(Z37:AF37,"2"))/(2*(COUNTIF(Z37:AF37,"0")+COUNTIF(Z37:AF37,"1")+COUNTIF(Z37:AF37,"2"))),"")</x:f>
        <x:v>0.5714285714285714</x:v>
      </x:c>
      <x:c r="AJ37" s="14" t="str">
        <x:v>TRAFICOM 4.3.4.1; the artifact requires multiple analysis cases and position evidence, but places icePressure, loadPatchHeight, appliedIcePressure and the load-length decision on the ship instead of the direct-analysis case.</x:v>
      </x:c>
      <x:c r="AK37" s="14" t="str">
        <x:v>MULTIPLE</x:v>
      </x:c>
      <x:c r="AL37" s="14" t="str">
        <x:v>The ownership error prevents canonical benchmark data from satisfying the rule. The 1.8p relationship and position coverage are represented only as readiness evidence, not verified calculations.</x:v>
      </x:c>
      <x:c r="AM37" s="9" t="str">
        <x:v>ALWAYS_FAIL; RDF_FALSE_REJECT; FALLBACK_OUTPUT</x:v>
      </x:c>
      <x:c r="AN37" s="9" t="str">
        <x:v>4.1</x:v>
      </x:c>
      <x:c r="AO37" s="9" t="str">
        <x:v>MVP/SHACL_GENERATION_PIPELINE/experiments/FULL_REPAIR_V2/RUN_01/runs/RUN-TRF-030-20260915T124111925126Z/artifacts/attempt_04/candidate_shape.ttl</x:v>
      </x:c>
      <x:c r="AP37" s="9" t="str">
        <x:v>fe2e6758cad27fe64dfa1cb817240fb1e24bc2b97acec9e5be98930c07be5e1c</x:v>
      </x:c>
      <x:c r="AQ37" s="52" t="inlineStr">
        <x:is>
          <x:t xml:space="preserve">PASS</x:t>
        </x:is>
      </x:c>
      <x:c r="AR37" s="53" t="inlineStr">
        <x:is>
          <x:t xml:space="preserve">VALID</x:t>
        </x:is>
      </x:c>
      <x:c r="AS37" s="53" t="inlineStr">
        <x:is>
          <x:t xml:space="preserve">TRF-030-P01=ACTIVATED | TRF-030-F12=ACTIVATED</x:t>
        </x:is>
      </x:c>
      <x:c r="AT37" s="53">
        <x:v>6</x:v>
      </x:c>
      <x:c r="AU37" s="53">
        <x:v>24</x:v>
      </x:c>
      <x:c r="AV37" s="53">
        <x:v>99</x:v>
      </x:c>
      <x:c r="AW37" s="53" t="inlineStr">
        <x:is>
          <x:t xml:space="preserve">sh:and, sh:class, sh:datatype, sh:hasValue, sh:in, sh:maxCount, sh:minCount, sh:node, sh:property, sh:xone</x:t>
        </x:is>
      </x:c>
      <x:c r="AX37" s="53">
        <x:v>1</x:v>
      </x:c>
      <x:c r="AY37" s="53">
        <x:v>1</x:v>
      </x:c>
      <x:c r="AZ37" s="53">
        <x:v>1</x:v>
      </x:c>
      <x:c r="BA37" s="54" t="n">
        <x:v>1</x:v>
      </x:c>
      <x:c r="BB37" s="54" t="n">
        <x:v>1</x:v>
      </x:c>
      <x:c r="BC37" s="54" t="n">
        <x:v>2</x:v>
      </x:c>
      <x:c r="BD37" s="55" t="n">
        <x:f>IF(OR(W37&lt;&gt;"REVIEWED",COUNTIF(BA37:BC37,"UNCLEAR")&gt;0,COUNTA(BA37:BC37)&lt;3,(COUNTIF(BA37:BC37,"0")+COUNTIF(BA37:BC37,"1")+COUNTIF(BA37:BC37,"2"))=0,AJ37=""),"",(COUNTIF(BA37:BC37,"1")+2*COUNTIF(BA37:BC37,"2"))/(2*(COUNTIF(BA37:BC37,"0")+COUNTIF(BA37:BC37,"1")+COUNTIF(BA37:BC37,"2"))))</x:f>
        <x:v>0.6666666666666666</x:v>
      </x:c>
    </x:row>
    <x:row r="38" ht="66" customHeight="1">
      <x:c r="A38" s="9" t="str">
        <x:v>BATCH_04</x:v>
      </x:c>
      <x:c r="B38" s="9" t="n">
        <x:v>32</x:v>
      </x:c>
      <x:c r="C38" s="9" t="str">
        <x:v>TRF-049</x:v>
      </x:c>
      <x:c r="D38" s="9" t="str">
        <x:v>TRAFICOM</x:v>
      </x:c>
      <x:c r="E38" s="9" t="str">
        <x:v>DIRECT_STATIC</x:v>
      </x:c>
      <x:c r="F38" s="9" t="str">
        <x:v>RUN_01</x:v>
      </x:c>
      <x:c r="G38" s="12" t="str">
        <x:v>REJECTED_ATTEMPT_04</x:v>
      </x:c>
      <x:c r="H38" s="12" t="str">
        <x:v>MAX_ATTEMPTS_REACHED</x:v>
      </x:c>
      <x:c r="I38" s="12" t="str">
        <x:v>PARSED</x:v>
      </x:c>
      <x:c r="J38" s="12" t="str">
        <x:v>PASS</x:v>
      </x:c>
      <x:c r="K38" s="9" t="n">
        <x:v>12</x:v>
      </x:c>
      <x:c r="L38" s="9" t="n">
        <x:v>12</x:v>
      </x:c>
      <x:c r="M38" s="9" t="n">
        <x:v>6</x:v>
      </x:c>
      <x:c r="N38" s="9" t="n">
        <x:v>0</x:v>
      </x:c>
      <x:c r="O38" s="9" t="str">
        <x:v>TRF-049-P02</x:v>
      </x:c>
      <x:c r="P38" s="9" t="str">
        <x:v>PASS</x:v>
      </x:c>
      <x:c r="Q38" s="9" t="str">
        <x:v>FAIL</x:v>
      </x:c>
      <x:c r="R38" s="9" t="str">
        <x:v>FALSE_REJECT</x:v>
      </x:c>
      <x:c r="S38" s="9" t="str">
        <x:v>TRF-049-F02</x:v>
      </x:c>
      <x:c r="T38" s="9" t="str">
        <x:v>FAIL</x:v>
      </x:c>
      <x:c r="U38" s="9" t="str">
        <x:v>FAIL</x:v>
      </x:c>
      <x:c r="V38" s="9" t="str">
        <x:v>CORRECT_BEHAVIOR</x:v>
      </x:c>
      <x:c r="W38" s="13" t="str">
        <x:v>REVIEWED</x:v>
      </x:c>
      <x:c r="X38" s="13" t="str">
        <x:v>AI-assisted draft</x:v>
      </x:c>
      <x:c r="Y38" s="105" t="n">
        <x:v>46281</x:v>
      </x:c>
      <x:c r="Z38" s="13" t="n">
        <x:v>2</x:v>
      </x:c>
      <x:c r="AA38" s="13" t="n">
        <x:v>2</x:v>
      </x:c>
      <x:c r="AB38" s="13" t="n">
        <x:v>2</x:v>
      </x:c>
      <x:c r="AC38" s="13" t="n">
        <x:v>2</x:v>
      </x:c>
      <x:c r="AD38" s="13" t="n">
        <x:v>1</x:v>
      </x:c>
      <x:c r="AE38" s="13" t="n">
        <x:v>0</x:v>
      </x:c>
      <x:c r="AF38" s="13" t="n">
        <x:v>2</x:v>
      </x:c>
      <x:c r="AG38" s="13" t="str">
        <x:v>YES</x:v>
      </x:c>
      <x:c r="AH38" s="13" t="str">
        <x:v>MAJOR_DEFECT</x:v>
      </x:c>
      <x:c r="AI38" s="16" t="n">
        <x:f>IF(AND(W38="REVIEWED",X38&lt;&gt;"",Y38&lt;&gt;"",COUNTA(Z38:AF38)=7,COUNTIF(Z38:AF38,"UNCLEAR")=0,(COUNTIF(Z38:AF38,"0")+COUNTIF(Z38:AF38,"1")+COUNTIF(Z38:AF38,"2"))&gt;0,AG38&lt;&gt;"",AH38&lt;&gt;"",AJ38&lt;&gt;""),(COUNTIF(Z38:AF38,"1")+2*COUNTIF(Z38:AF38,"2"))/(2*(COUNTIF(Z38:AF38,"0")+COUNTIF(Z38:AF38,"1")+COUNTIF(Z38:AF38,"2"))),"")</x:f>
        <x:v>0.7857142857142857</x:v>
      </x:c>
      <x:c r="AJ38" s="14" t="str">
        <x:v>TRAFICOM 4.4.2; the shape broadly covers longitudinal, transverse and through-support attachment branches, bracket thickness and edge stiffening.</x:v>
      </x:c>
      <x:c r="AK38" s="14" t="str">
        <x:v>CODE_DEFECT</x:v>
      </x:c>
      <x:c r="AL38" s="14" t="str">
        <x:v>It additionally makes detailed attachment records and frame-web thickness mandatory for every applicable frame. The benchmark permits a generic effective-attachment confirmation, so valid evidence can be falsely rejected.</x:v>
      </x:c>
      <x:c r="AM38" s="9" t="str">
        <x:v>RDF_FALSE_REJECT; FALLBACK_OUTPUT</x:v>
      </x:c>
      <x:c r="AN38" s="9" t="str">
        <x:v>4.4.4.1</x:v>
      </x:c>
      <x:c r="AO38" s="9" t="str">
        <x:v>MVP/SHACL_GENERATION_PIPELINE/experiments/FULL_REPAIR_V2/RUN_01/runs/RUN-TRF-049-20260915T130844234950Z/artifacts/attempt_04/candidate_shape.ttl</x:v>
      </x:c>
      <x:c r="AP38" s="9" t="str">
        <x:v>889a23ac81a14e6c0fcdf88cb2542c8b3e1f9b1ee205caf56eae5e2c1557cf8d</x:v>
      </x:c>
      <x:c r="AQ38" s="52" t="inlineStr">
        <x:is>
          <x:t xml:space="preserve">PASS</x:t>
        </x:is>
      </x:c>
      <x:c r="AR38" s="53" t="inlineStr">
        <x:is>
          <x:t xml:space="preserve">VALID</x:t>
        </x:is>
      </x:c>
      <x:c r="AS38" s="53" t="inlineStr">
        <x:is>
          <x:t xml:space="preserve">TRF-049-P02=ACTIVATED | TRF-049-F02=ACTIVATED</x:t>
        </x:is>
      </x:c>
      <x:c r="AT38" s="53">
        <x:v>4</x:v>
      </x:c>
      <x:c r="AU38" s="53">
        <x:v>13</x:v>
      </x:c>
      <x:c r="AV38" s="53">
        <x:v>57</x:v>
      </x:c>
      <x:c r="AW38" s="53" t="inlineStr">
        <x:is>
          <x:t xml:space="preserve">sh:class, sh:datatype, sh:hasValue, sh:maxCount, sh:minCount, sh:node, sh:or, sh:property</x:t>
        </x:is>
      </x:c>
      <x:c r="AX38" s="53">
        <x:v>5</x:v>
      </x:c>
      <x:c r="AY38" s="53">
        <x:v>1</x:v>
      </x:c>
      <x:c r="AZ38" s="53">
        <x:v>1</x:v>
      </x:c>
      <x:c r="BA38" s="54" t="n">
        <x:v>1</x:v>
      </x:c>
      <x:c r="BB38" s="54" t="n">
        <x:v>1</x:v>
      </x:c>
      <x:c r="BC38" s="54" t="n">
        <x:v>2</x:v>
      </x:c>
      <x:c r="BD38" s="55" t="n">
        <x:f>IF(OR(W38&lt;&gt;"REVIEWED",COUNTIF(BA38:BC38,"UNCLEAR")&gt;0,COUNTA(BA38:BC38)&lt;3,(COUNTIF(BA38:BC38,"0")+COUNTIF(BA38:BC38,"1")+COUNTIF(BA38:BC38,"2"))=0,AJ38=""),"",(COUNTIF(BA38:BC38,"1")+2*COUNTIF(BA38:BC38,"2"))/(2*(COUNTIF(BA38:BC38,"0")+COUNTIF(BA38:BC38,"1")+COUNTIF(BA38:BC38,"2"))))</x:f>
        <x:v>0.6666666666666666</x:v>
      </x:c>
    </x:row>
    <x:row r="39" ht="66" customHeight="1">
      <x:c r="A39" s="9" t="str">
        <x:v>BATCH_04</x:v>
      </x:c>
      <x:c r="B39" s="9" t="n">
        <x:v>33</x:v>
      </x:c>
      <x:c r="C39" s="9" t="str">
        <x:v>TRF-069</x:v>
      </x:c>
      <x:c r="D39" s="9" t="str">
        <x:v>TRAFICOM</x:v>
      </x:c>
      <x:c r="E39" s="9" t="str">
        <x:v>DIRECT_STATIC</x:v>
      </x:c>
      <x:c r="F39" s="9" t="str">
        <x:v>RUN_01</x:v>
      </x:c>
      <x:c r="G39" s="12" t="str">
        <x:v>OFFICIAL_ELIGIBLE_OUTPUT</x:v>
      </x:c>
      <x:c r="H39" s="12" t="str">
        <x:v>GENERATION_ACCEPTED</x:v>
      </x:c>
      <x:c r="I39" s="12" t="str">
        <x:v>PARSED</x:v>
      </x:c>
      <x:c r="J39" s="12" t="str">
        <x:v>PASS</x:v>
      </x:c>
      <x:c r="K39" s="9" t="n">
        <x:v>6</x:v>
      </x:c>
      <x:c r="L39" s="9" t="n">
        <x:v>6</x:v>
      </x:c>
      <x:c r="M39" s="9" t="n">
        <x:v>4</x:v>
      </x:c>
      <x:c r="N39" s="9" t="n">
        <x:v>0</x:v>
      </x:c>
      <x:c r="O39" s="9" t="str">
        <x:v>TRF-069-P01</x:v>
      </x:c>
      <x:c r="P39" s="9" t="str">
        <x:v>PASS</x:v>
      </x:c>
      <x:c r="Q39" s="9" t="str">
        <x:v>FAIL</x:v>
      </x:c>
      <x:c r="R39" s="9" t="str">
        <x:v>FALSE_REJECT</x:v>
      </x:c>
      <x:c r="S39" s="9" t="str">
        <x:v>TRF-069-F02</x:v>
      </x:c>
      <x:c r="T39" s="9" t="str">
        <x:v>FAIL</x:v>
      </x:c>
      <x:c r="U39" s="9" t="str">
        <x:v>FAIL</x:v>
      </x:c>
      <x:c r="V39" s="9" t="str">
        <x:v>CORRECT_BEHAVIOR</x:v>
      </x:c>
      <x:c r="W39" s="13" t="str">
        <x:v>REVIEWED</x:v>
      </x:c>
      <x:c r="X39" s="13" t="str">
        <x:v>AI-assisted draft</x:v>
      </x:c>
      <x:c r="Y39" s="105" t="n">
        <x:v>46281</x:v>
      </x:c>
      <x:c r="Z39" s="13" t="n">
        <x:v>1</x:v>
      </x:c>
      <x:c r="AA39" s="13" t="n">
        <x:v>0</x:v>
      </x:c>
      <x:c r="AB39" s="13" t="n">
        <x:v>1</x:v>
      </x:c>
      <x:c r="AC39" s="13" t="n">
        <x:v>1</x:v>
      </x:c>
      <x:c r="AD39" s="13" t="n">
        <x:v>0</x:v>
      </x:c>
      <x:c r="AE39" s="13" t="n">
        <x:v>0</x:v>
      </x:c>
      <x:c r="AF39" s="13" t="n">
        <x:v>2</x:v>
      </x:c>
      <x:c r="AG39" s="13" t="str">
        <x:v>YES</x:v>
      </x:c>
      <x:c r="AH39" s="13" t="str">
        <x:v>MAJOR_DEFECT</x:v>
      </x:c>
      <x:c r="AI39" s="16" t="n">
        <x:f>IF(AND(W39="REVIEWED",X39&lt;&gt;"",Y39&lt;&gt;"",COUNTA(Z39:AF39)=7,COUNTIF(Z39:AF39,"UNCLEAR")=0,(COUNTIF(Z39:AF39,"0")+COUNTIF(Z39:AF39,"1")+COUNTIF(Z39:AF39,"2"))&gt;0,AG39&lt;&gt;"",AH39&lt;&gt;"",AJ39&lt;&gt;""),(COUNTIF(Z39:AF39,"1")+2*COUNTIF(Z39:AF39,"2"))/(2*(COUNTIF(Z39:AF39,"0")+COUNTIF(Z39:AF39,"1")+COUNTIF(Z39:AF39,"2"))),"")</x:f>
        <x:v>0.35714285714285715</x:v>
      </x:c>
      <x:c r="AJ39" s="14" t="str">
        <x:v>TRAFICOM 6.3.1; the scope covers ice class, propeller arrangement and pitch, and normal-service design-load inclusions/exclusions.</x:v>
      </x:c>
      <x:c r="AK39" s="14" t="str">
        <x:v>MULTIPLE</x:v>
      </x:c>
      <x:c r="AL39" s="14" t="str">
        <x:v>The inclusion/exclusion flags are required through hasDesignCondition although the canonical benchmark owns them on the ship. The rule also admits out-of-scope ice classes, requires unsupported torque data, and applies reversal evidence beyond fixed-pitch propellers.</x:v>
      </x:c>
      <x:c r="AM39" s="9" t="str">
        <x:v>RDF_FALSE_REJECT</x:v>
      </x:c>
      <x:c r="AN39" s="9" t="str">
        <x:v>6.1</x:v>
      </x:c>
      <x:c r="AO39" s="9" t="str">
        <x:v>MVP/SHACL_GENERATION_PIPELINE/experiments/FULL_REPAIR_V2/RUN_01/runs/RUN-TRF-069-20260915T132845812058Z/final/final_shape.ttl</x:v>
      </x:c>
      <x:c r="AP39" s="9" t="str">
        <x:v>1a19926a894df6b79c2ee09a32c204e8ef50fe7b883b0466483f5cb4e79630f0</x:v>
      </x:c>
      <x:c r="AQ39" s="52" t="inlineStr">
        <x:is>
          <x:t xml:space="preserve">PASS</x:t>
        </x:is>
      </x:c>
      <x:c r="AR39" s="53" t="inlineStr">
        <x:is>
          <x:t xml:space="preserve">VALID</x:t>
        </x:is>
      </x:c>
      <x:c r="AS39" s="53" t="inlineStr">
        <x:is>
          <x:t xml:space="preserve">TRF-069-P01=ACTIVATED | TRF-069-F02=ACTIVATED</x:t>
        </x:is>
      </x:c>
      <x:c r="AT39" s="53">
        <x:v>1</x:v>
      </x:c>
      <x:c r="AU39" s="53">
        <x:v>18</x:v>
      </x:c>
      <x:c r="AV39" s="53">
        <x:v>63</x:v>
      </x:c>
      <x:c r="AW39" s="53" t="inlineStr">
        <x:is>
          <x:t xml:space="preserve">sh:and, sh:datatype, sh:hasValue, sh:in, sh:maxCount, sh:minCount, sh:node, sh:nodeKind, sh:or, sh:pattern, sh:property</x:t>
        </x:is>
      </x:c>
      <x:c r="AX39" s="53">
        <x:v>0</x:v>
      </x:c>
      <x:c r="AY39" s="53">
        <x:v>1</x:v>
      </x:c>
      <x:c r="AZ39" s="53">
        <x:v>2</x:v>
      </x:c>
      <x:c r="BA39" s="54" t="n">
        <x:v>1</x:v>
      </x:c>
      <x:c r="BB39" s="54" t="n">
        <x:v>1</x:v>
      </x:c>
      <x:c r="BC39" s="54" t="n">
        <x:v>2</x:v>
      </x:c>
      <x:c r="BD39" s="55" t="n">
        <x:f>IF(OR(W39&lt;&gt;"REVIEWED",COUNTIF(BA39:BC39,"UNCLEAR")&gt;0,COUNTA(BA39:BC39)&lt;3,(COUNTIF(BA39:BC39,"0")+COUNTIF(BA39:BC39,"1")+COUNTIF(BA39:BC39,"2"))=0,AJ39=""),"",(COUNTIF(BA39:BC39,"1")+2*COUNTIF(BA39:BC39,"2"))/(2*(COUNTIF(BA39:BC39,"0")+COUNTIF(BA39:BC39,"1")+COUNTIF(BA39:BC39,"2"))))</x:f>
        <x:v>0.6666666666666666</x:v>
      </x:c>
    </x:row>
    <x:row r="40" ht="66" customHeight="1">
      <x:c r="A40" s="9" t="str">
        <x:v>BATCH_04</x:v>
      </x:c>
      <x:c r="B40" s="9" t="n">
        <x:v>34</x:v>
      </x:c>
      <x:c r="C40" s="9" t="str">
        <x:v>IMO-053</x:v>
      </x:c>
      <x:c r="D40" s="9" t="str">
        <x:v>IMO</x:v>
      </x:c>
      <x:c r="E40" s="9" t="str">
        <x:v>DIRECT_STATIC</x:v>
      </x:c>
      <x:c r="F40" s="9" t="str">
        <x:v>RUN_01</x:v>
      </x:c>
      <x:c r="G40" s="12" t="str">
        <x:v>OFFICIAL_ELIGIBLE_OUTPUT</x:v>
      </x:c>
      <x:c r="H40" s="12" t="str">
        <x:v>GENERATION_ACCEPTED</x:v>
      </x:c>
      <x:c r="I40" s="12" t="str">
        <x:v>PARSED</x:v>
      </x:c>
      <x:c r="J40" s="12" t="str">
        <x:v>PASS</x:v>
      </x:c>
      <x:c r="K40" s="9" t="n">
        <x:v>6</x:v>
      </x:c>
      <x:c r="L40" s="9" t="n">
        <x:v>6</x:v>
      </x:c>
      <x:c r="M40" s="9" t="n">
        <x:v>4</x:v>
      </x:c>
      <x:c r="N40" s="9" t="n">
        <x:v>0</x:v>
      </x:c>
      <x:c r="O40" s="9" t="str">
        <x:v>IMO-053-P01</x:v>
      </x:c>
      <x:c r="P40" s="9" t="str">
        <x:v>PASS</x:v>
      </x:c>
      <x:c r="Q40" s="9" t="str">
        <x:v>FAIL</x:v>
      </x:c>
      <x:c r="R40" s="9" t="str">
        <x:v>FALSE_REJECT</x:v>
      </x:c>
      <x:c r="S40" s="9" t="str">
        <x:v>IMO-053-F02</x:v>
      </x:c>
      <x:c r="T40" s="9" t="str">
        <x:v>FAIL</x:v>
      </x:c>
      <x:c r="U40" s="9" t="str">
        <x:v>FAIL</x:v>
      </x:c>
      <x:c r="V40" s="9" t="str">
        <x:v>CORRECT_BEHAVIOR</x:v>
      </x:c>
      <x:c r="W40" s="13" t="str">
        <x:v>REVIEWED</x:v>
      </x:c>
      <x:c r="X40" s="13" t="str">
        <x:v>AI-assisted draft</x:v>
      </x:c>
      <x:c r="Y40" s="105" t="n">
        <x:v>46281</x:v>
      </x:c>
      <x:c r="Z40" s="13" t="n">
        <x:v>2</x:v>
      </x:c>
      <x:c r="AA40" s="13" t="n">
        <x:v>0</x:v>
      </x:c>
      <x:c r="AB40" s="13" t="n">
        <x:v>0</x:v>
      </x:c>
      <x:c r="AC40" s="13" t="n">
        <x:v>2</x:v>
      </x:c>
      <x:c r="AD40" s="13" t="n">
        <x:v>1</x:v>
      </x:c>
      <x:c r="AE40" s="13" t="n">
        <x:v>2</x:v>
      </x:c>
      <x:c r="AF40" s="13" t="n">
        <x:v>2</x:v>
      </x:c>
      <x:c r="AG40" s="13" t="str">
        <x:v>YES</x:v>
      </x:c>
      <x:c r="AH40" s="13" t="str">
        <x:v>MAJOR_DEFECT</x:v>
      </x:c>
      <x:c r="AI40" s="16" t="n">
        <x:f>IF(AND(W40="REVIEWED",X40&lt;&gt;"",Y40&lt;&gt;"",COUNTA(Z40:AF40)=7,COUNTIF(Z40:AF40,"UNCLEAR")=0,(COUNTIF(Z40:AF40,"0")+COUNTIF(Z40:AF40,"1")+COUNTIF(Z40:AF40,"2"))&gt;0,AG40&lt;&gt;"",AH40&lt;&gt;"",AJ40&lt;&gt;""),(COUNTIF(Z40:AF40,"1")+2*COUNTIF(Z40:AF40,"2"))/(2*(COUNTIF(Z40:AF40,"0")+COUNTIF(Z40:AF40,"1")+COUNTIF(Z40:AF40,"2"))),"")</x:f>
        <x:v>0.6428571428571429</x:v>
      </x:c>
      <x:c r="AJ40" s="14" t="str">
        <x:v>Polar Code I-A 7.3.4.1.1; the required canonical property is intendedOperationCompatibilityStatus on each extinguishing-medium item.</x:v>
      </x:c>
      <x:c r="AK40" s="14" t="str">
        <x:v>CODE_DEFECT</x:v>
      </x:c>
      <x:c r="AL40" s="14" t="str">
        <x:v>The artifact instead constrains extinguishingMediumCompatibilityStatus, so it does not test the benchmark obligation despite otherwise clean SHACL structure.</x:v>
      </x:c>
      <x:c r="AM40" s="9" t="str">
        <x:v>RDF_FALSE_REJECT</x:v>
      </x:c>
      <x:c r="AN40" s="9" t="str">
        <x:v>Part I-A 7.2.1.5</x:v>
      </x:c>
      <x:c r="AO40" s="9" t="str">
        <x:v>MVP/SHACL_GENERATION_PIPELINE/experiments/FULL_REPAIR_V2/RUN_01/runs/RUN-IMO-053-20260915T105620332679Z/final/final_shape.ttl</x:v>
      </x:c>
      <x:c r="AP40" s="9" t="str">
        <x:v>4cddcf2f907f14ffb884caab82933f118d51acdb977dc746f4be0cd37c3925a3</x:v>
      </x:c>
      <x:c r="AQ40" s="52" t="inlineStr">
        <x:is>
          <x:t xml:space="preserve">PASS</x:t>
        </x:is>
      </x:c>
      <x:c r="AR40" s="53" t="inlineStr">
        <x:is>
          <x:t xml:space="preserve">VALID</x:t>
        </x:is>
      </x:c>
      <x:c r="AS40" s="53" t="inlineStr">
        <x:is>
          <x:t xml:space="preserve">IMO-053-P01=ACTIVATED | IMO-053-F02=ACTIVATED</x:t>
        </x:is>
      </x:c>
      <x:c r="AT40" s="53">
        <x:v>2</x:v>
      </x:c>
      <x:c r="AU40" s="53">
        <x:v>2</x:v>
      </x:c>
      <x:c r="AV40" s="53">
        <x:v>7</x:v>
      </x:c>
      <x:c r="AW40" s="53" t="inlineStr">
        <x:is>
          <x:t xml:space="preserve">sh:class, sh:datatype, sh:hasValue, sh:minCount, sh:node, sh:property</x:t>
        </x:is>
      </x:c>
      <x:c r="AX40" s="53">
        <x:v>0</x:v>
      </x:c>
      <x:c r="AY40" s="53">
        <x:v>1</x:v>
      </x:c>
      <x:c r="AZ40" s="53">
        <x:v>0</x:v>
      </x:c>
      <x:c r="BA40" s="54" t="n">
        <x:v>2</x:v>
      </x:c>
      <x:c r="BB40" s="54" t="n">
        <x:v>2</x:v>
      </x:c>
      <x:c r="BC40" s="54" t="n">
        <x:v>2</x:v>
      </x:c>
      <x:c r="BD40" s="55" t="n">
        <x:f>IF(OR(W40&lt;&gt;"REVIEWED",COUNTIF(BA40:BC40,"UNCLEAR")&gt;0,COUNTA(BA40:BC40)&lt;3,(COUNTIF(BA40:BC40,"0")+COUNTIF(BA40:BC40,"1")+COUNTIF(BA40:BC40,"2"))=0,AJ40=""),"",(COUNTIF(BA40:BC40,"1")+2*COUNTIF(BA40:BC40,"2"))/(2*(COUNTIF(BA40:BC40,"0")+COUNTIF(BA40:BC40,"1")+COUNTIF(BA40:BC40,"2"))))</x:f>
        <x:v>1</x:v>
      </x:c>
    </x:row>
    <x:row r="41" ht="66" customHeight="1">
      <x:c r="A41" s="9" t="str">
        <x:v>BATCH_04</x:v>
      </x:c>
      <x:c r="B41" s="9" t="n">
        <x:v>35</x:v>
      </x:c>
      <x:c r="C41" s="9" t="str">
        <x:v>IMO-102</x:v>
      </x:c>
      <x:c r="D41" s="9" t="str">
        <x:v>IMO</x:v>
      </x:c>
      <x:c r="E41" s="9" t="str">
        <x:v>DIRECT_STATIC</x:v>
      </x:c>
      <x:c r="F41" s="9" t="str">
        <x:v>RUN_01</x:v>
      </x:c>
      <x:c r="G41" s="12" t="str">
        <x:v>OFFICIAL_ELIGIBLE_OUTPUT</x:v>
      </x:c>
      <x:c r="H41" s="12" t="str">
        <x:v>GENERATION_ACCEPTED</x:v>
      </x:c>
      <x:c r="I41" s="12" t="str">
        <x:v>PARSED</x:v>
      </x:c>
      <x:c r="J41" s="12" t="str">
        <x:v>PASS</x:v>
      </x:c>
      <x:c r="K41" s="9" t="n">
        <x:v>34</x:v>
      </x:c>
      <x:c r="L41" s="9" t="n">
        <x:v>34</x:v>
      </x:c>
      <x:c r="M41" s="9" t="n">
        <x:v>19</x:v>
      </x:c>
      <x:c r="N41" s="9" t="n">
        <x:v>0</x:v>
      </x:c>
      <x:c r="O41" s="9" t="str">
        <x:v>IMO-102-K-P11</x:v>
      </x:c>
      <x:c r="P41" s="9" t="str">
        <x:v>PASS</x:v>
      </x:c>
      <x:c r="Q41" s="9" t="str">
        <x:v>FAIL</x:v>
      </x:c>
      <x:c r="R41" s="9" t="str">
        <x:v>FALSE_REJECT</x:v>
      </x:c>
      <x:c r="S41" s="9" t="str">
        <x:v>IMO-102-K-F05</x:v>
      </x:c>
      <x:c r="T41" s="9" t="str">
        <x:v>FAIL</x:v>
      </x:c>
      <x:c r="U41" s="9" t="str">
        <x:v>FAIL</x:v>
      </x:c>
      <x:c r="V41" s="9" t="str">
        <x:v>CORRECT_BEHAVIOR</x:v>
      </x:c>
      <x:c r="W41" s="13" t="str">
        <x:v>REVIEWED</x:v>
      </x:c>
      <x:c r="X41" s="13" t="str">
        <x:v>AI-assisted draft</x:v>
      </x:c>
      <x:c r="Y41" s="105" t="n">
        <x:v>46281</x:v>
      </x:c>
      <x:c r="Z41" s="13" t="n">
        <x:v>2</x:v>
      </x:c>
      <x:c r="AA41" s="13" t="n">
        <x:v>0</x:v>
      </x:c>
      <x:c r="AB41" s="13" t="n">
        <x:v>0</x:v>
      </x:c>
      <x:c r="AC41" s="13" t="n">
        <x:v>2</x:v>
      </x:c>
      <x:c r="AD41" s="13" t="n">
        <x:v>0</x:v>
      </x:c>
      <x:c r="AE41" s="13" t="n">
        <x:v>1</x:v>
      </x:c>
      <x:c r="AF41" s="13" t="n">
        <x:v>2</x:v>
      </x:c>
      <x:c r="AG41" s="13" t="str">
        <x:v>YES</x:v>
      </x:c>
      <x:c r="AH41" s="13" t="str">
        <x:v>MAJOR_DEFECT</x:v>
      </x:c>
      <x:c r="AI41" s="16" t="n">
        <x:f>IF(AND(W41="REVIEWED",X41&lt;&gt;"",Y41&lt;&gt;"",COUNTA(Z41:AF41)=7,COUNTIF(Z41:AF41,"UNCLEAR")=0,(COUNTIF(Z41:AF41,"0")+COUNTIF(Z41:AF41,"1")+COUNTIF(Z41:AF41,"2"))&gt;0,AG41&lt;&gt;"",AH41&lt;&gt;"",AJ41&lt;&gt;""),(COUNTIF(Z41:AF41,"1")+2*COUNTIF(Z41:AF41,"2"))/(2*(COUNTIF(Z41:AF41,"0")+COUNTIF(Z41:AF41,"1")+COUNTIF(Z41:AF41,"2"))),"")</x:f>
        <x:v>0.5</x:v>
      </x:c>
      <x:c r="AJ41" s="14" t="str">
        <x:v>Polar Code I-A Table II-1; the artifact encodes the training matrix, rank, ship type, operation and ice-status conditions.</x:v>
      </x:c>
      <x:c r="AK41" s="14" t="str">
        <x:v>MULTIPLE</x:v>
      </x:c>
      <x:c r="AL41" s="14" t="str">
        <x:v>It checks requiredTrainingLevel on the training record rather than its canonical crew-member owner and does not enforce the Not Applicable cells. The selected PASS is therefore falsely rejected and an ice-free training requirement can be falsely accepted.</x:v>
      </x:c>
      <x:c r="AM41" s="9" t="str">
        <x:v>RDF_FALSE_REJECT</x:v>
      </x:c>
      <x:c r="AN41" s="9" t="str">
        <x:v>Part I-A 12.3.1</x:v>
      </x:c>
      <x:c r="AO41" s="9" t="str">
        <x:v>MVP/SHACL_GENERATION_PIPELINE/experiments/FULL_REPAIR_V2/RUN_01/runs/RUN-IMO-102-20260915T112652665785Z/final/final_shape.ttl</x:v>
      </x:c>
      <x:c r="AP41" s="9" t="str">
        <x:v>e979ed506866c1fc6bf10375ce4b480f8eec39749d882a6e7289f5ca0328caee</x:v>
      </x:c>
      <x:c r="AQ41" s="52" t="inlineStr">
        <x:is>
          <x:t xml:space="preserve">PASS</x:t>
        </x:is>
      </x:c>
      <x:c r="AR41" s="53" t="inlineStr">
        <x:is>
          <x:t xml:space="preserve">VALID</x:t>
        </x:is>
      </x:c>
      <x:c r="AS41" s="53" t="inlineStr">
        <x:is>
          <x:t xml:space="preserve">IMO-102-K-P11=ACTIVATED | IMO-102-K-F05=ACTIVATED</x:t>
        </x:is>
      </x:c>
      <x:c r="AT41" s="53">
        <x:v>3</x:v>
      </x:c>
      <x:c r="AU41" s="53">
        <x:v>8</x:v>
      </x:c>
      <x:c r="AV41" s="53">
        <x:v>26</x:v>
      </x:c>
      <x:c r="AW41" s="53" t="inlineStr">
        <x:is>
          <x:t xml:space="preserve">sh:datatype, sh:in, sh:maxCount, sh:minCount, sh:node, sh:property</x:t>
        </x:is>
      </x:c>
      <x:c r="AX41" s="53">
        <x:v>3</x:v>
      </x:c>
      <x:c r="AY41" s="53">
        <x:v>1</x:v>
      </x:c>
      <x:c r="AZ41" s="53">
        <x:v>0</x:v>
      </x:c>
      <x:c r="BA41" s="54" t="n">
        <x:v>1</x:v>
      </x:c>
      <x:c r="BB41" s="54" t="n">
        <x:v>1</x:v>
      </x:c>
      <x:c r="BC41" s="54" t="n">
        <x:v>2</x:v>
      </x:c>
      <x:c r="BD41" s="55" t="n">
        <x:f>IF(OR(W41&lt;&gt;"REVIEWED",COUNTIF(BA41:BC41,"UNCLEAR")&gt;0,COUNTA(BA41:BC41)&lt;3,(COUNTIF(BA41:BC41,"0")+COUNTIF(BA41:BC41,"1")+COUNTIF(BA41:BC41,"2"))=0,AJ41=""),"",(COUNTIF(BA41:BC41,"1")+2*COUNTIF(BA41:BC41,"2"))/(2*(COUNTIF(BA41:BC41,"0")+COUNTIF(BA41:BC41,"1")+COUNTIF(BA41:BC41,"2"))))</x:f>
        <x:v>0.6666666666666666</x:v>
      </x:c>
    </x:row>
    <x:row r="42" ht="66" customHeight="1">
      <x:c r="A42" s="9" t="str">
        <x:v>BATCH_04</x:v>
      </x:c>
      <x:c r="B42" s="9" t="n">
        <x:v>36</x:v>
      </x:c>
      <x:c r="C42" s="9" t="str">
        <x:v>IMO-033</x:v>
      </x:c>
      <x:c r="D42" s="9" t="str">
        <x:v>IMO</x:v>
      </x:c>
      <x:c r="E42" s="9" t="str">
        <x:v>DIRECT_CALCULATION</x:v>
      </x:c>
      <x:c r="F42" s="9" t="str">
        <x:v>RUN_01</x:v>
      </x:c>
      <x:c r="G42" s="12" t="str">
        <x:v>OFFICIAL_ELIGIBLE_OUTPUT</x:v>
      </x:c>
      <x:c r="H42" s="12" t="str">
        <x:v>GENERATION_ACCEPTED</x:v>
      </x:c>
      <x:c r="I42" s="12" t="str">
        <x:v>PARSED</x:v>
      </x:c>
      <x:c r="J42" s="12" t="str">
        <x:v>PASS</x:v>
      </x:c>
      <x:c r="K42" s="9" t="n">
        <x:v>10</x:v>
      </x:c>
      <x:c r="L42" s="9" t="n">
        <x:v>10</x:v>
      </x:c>
      <x:c r="M42" s="9" t="n">
        <x:v>8</x:v>
      </x:c>
      <x:c r="N42" s="9" t="n">
        <x:v>0</x:v>
      </x:c>
      <x:c r="O42" s="9" t="str">
        <x:v>IMO-033-P03</x:v>
      </x:c>
      <x:c r="P42" s="9" t="str">
        <x:v>PASS</x:v>
      </x:c>
      <x:c r="Q42" s="9" t="str">
        <x:v>PASS</x:v>
      </x:c>
      <x:c r="R42" s="9" t="str">
        <x:v>CORRECT_BEHAVIOR</x:v>
      </x:c>
      <x:c r="S42" s="9" t="str">
        <x:v>IMO-033-F01</x:v>
      </x:c>
      <x:c r="T42" s="9" t="str">
        <x:v>FAIL</x:v>
      </x:c>
      <x:c r="U42" s="9" t="str">
        <x:v>FAIL</x:v>
      </x:c>
      <x:c r="V42" s="9" t="str">
        <x:v>CORRECT_BEHAVIOR</x:v>
      </x:c>
      <x:c r="W42" s="13" t="str">
        <x:v>REVIEWED</x:v>
      </x:c>
      <x:c r="X42" s="13" t="str">
        <x:v>AI-assisted draft</x:v>
      </x:c>
      <x:c r="Y42" s="105" t="n">
        <x:v>46281</x:v>
      </x:c>
      <x:c r="Z42" s="13" t="n">
        <x:v>2</x:v>
      </x:c>
      <x:c r="AA42" s="13" t="n">
        <x:v>2</x:v>
      </x:c>
      <x:c r="AB42" s="13" t="n">
        <x:v>2</x:v>
      </x:c>
      <x:c r="AC42" s="13" t="n">
        <x:v>2</x:v>
      </x:c>
      <x:c r="AD42" s="13" t="n">
        <x:v>1</x:v>
      </x:c>
      <x:c r="AE42" s="13" t="n">
        <x:v>2</x:v>
      </x:c>
      <x:c r="AF42" s="13" t="n">
        <x:v>2</x:v>
      </x:c>
      <x:c r="AG42" s="13" t="str">
        <x:v>NO</x:v>
      </x:c>
      <x:c r="AH42" s="13" t="str">
        <x:v>MINOR_DEFECT</x:v>
      </x:c>
      <x:c r="AI42" s="16" t="n">
        <x:f>IF(AND(W42="REVIEWED",X42&lt;&gt;"",Y42&lt;&gt;"",COUNTA(Z42:AF42)=7,COUNTIF(Z42:AF42,"UNCLEAR")=0,(COUNTIF(Z42:AF42,"0")+COUNTIF(Z42:AF42,"1")+COUNTIF(Z42:AF42,"2"))&gt;0,AG42&lt;&gt;"",AH42&lt;&gt;"",AJ42&lt;&gt;""),(COUNTIF(Z42:AF42,"1")+2*COUNTIF(Z42:AF42,"2"))/(2*(COUNTIF(Z42:AF42,"0")+COUNTIF(Z42:AF42,"1")+COUNTIF(Z42:AF42,"2"))),"")</x:f>
        <x:v>0.9285714285714286</x:v>
      </x:c>
      <x:c r="AJ42" s="14" t="str">
        <x:v>Polar Code I-A 4.3.1.1; the inactive branch and all five active icing allowances are represented with the correct units and 30, 7.5, 1.05 and 1.10 factors.</x:v>
      </x:c>
      <x:c r="AK42" s="14" t="str">
        <x:v>CODE_DEFECT</x:v>
      </x:c>
      <x:c r="AL42" s="14" t="str">
        <x:v>The calculated multipliers use exact decimal equality rather than a tolerance, so harmless floating-point representations can be rejected at a numerical boundary.</x:v>
      </x:c>
      <x:c r="AM42" s="9" t="str">
        <x:v>RDF_FALSE_REJECT</x:v>
      </x:c>
      <x:c r="AN42" s="9" t="str">
        <x:v>Part I-A 4.3.1.1</x:v>
      </x:c>
      <x:c r="AO42" s="9" t="str">
        <x:v>MVP/SHACL_GENERATION_PIPELINE/experiments/FULL_REPAIR_V2/RUN_01/runs/RUN-IMO-033-20260915T103736185422Z/final/final_shape.ttl</x:v>
      </x:c>
      <x:c r="AP42" s="9" t="str">
        <x:v>a44e68a33b650015172c3238684dcd3a27e65418e1b789143786034522b4d723</x:v>
      </x:c>
      <x:c r="AQ42" s="52" t="inlineStr">
        <x:is>
          <x:t xml:space="preserve">PASS</x:t>
        </x:is>
      </x:c>
      <x:c r="AR42" s="53" t="inlineStr">
        <x:is>
          <x:t xml:space="preserve">VALID</x:t>
        </x:is>
      </x:c>
      <x:c r="AS42" s="53" t="inlineStr">
        <x:is>
          <x:t xml:space="preserve">IMO-033-P03=ACTIVATED | IMO-033-F01=ACTIVATED</x:t>
        </x:is>
      </x:c>
      <x:c r="AT42" s="53">
        <x:v>1</x:v>
      </x:c>
      <x:c r="AU42" s="53">
        <x:v>20</x:v>
      </x:c>
      <x:c r="AV42" s="53">
        <x:v>93</x:v>
      </x:c>
      <x:c r="AW42" s="53" t="inlineStr">
        <x:is>
          <x:t xml:space="preserve">sh:class, sh:datatype, sh:hasValue, sh:maxCount, sh:maxInclusive, sh:minCount, sh:minInclusive, sh:node, sh:or, sh:property</x:t>
        </x:is>
      </x:c>
      <x:c r="AX42" s="53">
        <x:v>2</x:v>
      </x:c>
      <x:c r="AY42" s="53">
        <x:v>1</x:v>
      </x:c>
      <x:c r="AZ42" s="53">
        <x:v>1</x:v>
      </x:c>
      <x:c r="BA42" s="54" t="n">
        <x:v>2</x:v>
      </x:c>
      <x:c r="BB42" s="54" t="n">
        <x:v>2</x:v>
      </x:c>
      <x:c r="BC42" s="54" t="n">
        <x:v>2</x:v>
      </x:c>
      <x:c r="BD42" s="55" t="n">
        <x:f>IF(OR(W42&lt;&gt;"REVIEWED",COUNTIF(BA42:BC42,"UNCLEAR")&gt;0,COUNTA(BA42:BC42)&lt;3,(COUNTIF(BA42:BC42,"0")+COUNTIF(BA42:BC42,"1")+COUNTIF(BA42:BC42,"2"))=0,AJ42=""),"",(COUNTIF(BA42:BC42,"1")+2*COUNTIF(BA42:BC42,"2"))/(2*(COUNTIF(BA42:BC42,"0")+COUNTIF(BA42:BC42,"1")+COUNTIF(BA42:BC42,"2"))))</x:f>
        <x:v>1</x:v>
      </x:c>
    </x:row>
    <x:row r="43" ht="66" customHeight="1">
      <x:c r="A43" s="9" t="str">
        <x:v>BATCH_04</x:v>
      </x:c>
      <x:c r="B43" s="9" t="n">
        <x:v>37</x:v>
      </x:c>
      <x:c r="C43" s="9" t="str">
        <x:v>IMO-059</x:v>
      </x:c>
      <x:c r="D43" s="9" t="str">
        <x:v>IMO</x:v>
      </x:c>
      <x:c r="E43" s="9" t="str">
        <x:v>DIRECT_STATIC</x:v>
      </x:c>
      <x:c r="F43" s="9" t="str">
        <x:v>RUN_01</x:v>
      </x:c>
      <x:c r="G43" s="12" t="str">
        <x:v>OFFICIAL_ELIGIBLE_OUTPUT</x:v>
      </x:c>
      <x:c r="H43" s="12" t="str">
        <x:v>GENERATION_ACCEPTED</x:v>
      </x:c>
      <x:c r="I43" s="12" t="str">
        <x:v>PARSED</x:v>
      </x:c>
      <x:c r="J43" s="12" t="str">
        <x:v>PASS</x:v>
      </x:c>
      <x:c r="K43" s="9" t="n">
        <x:v>7</x:v>
      </x:c>
      <x:c r="L43" s="9" t="n">
        <x:v>7</x:v>
      </x:c>
      <x:c r="M43" s="9" t="n">
        <x:v>7</x:v>
      </x:c>
      <x:c r="N43" s="9" t="n">
        <x:v>1</x:v>
      </x:c>
      <x:c r="O43" s="9" t="str">
        <x:v>IMO-059-P03</x:v>
      </x:c>
      <x:c r="P43" s="9" t="str">
        <x:v>PASS</x:v>
      </x:c>
      <x:c r="Q43" s="9" t="str">
        <x:v>PASS</x:v>
      </x:c>
      <x:c r="R43" s="9" t="str">
        <x:v>CORRECT_BEHAVIOR</x:v>
      </x:c>
      <x:c r="S43" s="9" t="str">
        <x:v>IMO-059-F01</x:v>
      </x:c>
      <x:c r="T43" s="9" t="str">
        <x:v>FAIL</x:v>
      </x:c>
      <x:c r="U43" s="9" t="str">
        <x:v>FAIL</x:v>
      </x:c>
      <x:c r="V43" s="9" t="str">
        <x:v>CORRECT_BEHAVIOR</x:v>
      </x:c>
      <x:c r="W43" s="13" t="str">
        <x:v>REVIEWED</x:v>
      </x:c>
      <x:c r="X43" s="13" t="str">
        <x:v>AI-assisted draft</x:v>
      </x:c>
      <x:c r="Y43" s="105" t="n">
        <x:v>46281</x:v>
      </x:c>
      <x:c r="Z43" s="13" t="n">
        <x:v>2</x:v>
      </x:c>
      <x:c r="AA43" s="13" t="n">
        <x:v>2</x:v>
      </x:c>
      <x:c r="AB43" s="13" t="n">
        <x:v>2</x:v>
      </x:c>
      <x:c r="AC43" s="13" t="n">
        <x:v>2</x:v>
      </x:c>
      <x:c r="AD43" s="13" t="n">
        <x:v>2</x:v>
      </x:c>
      <x:c r="AE43" s="13" t="n">
        <x:v>2</x:v>
      </x:c>
      <x:c r="AF43" s="13" t="n">
        <x:v>2</x:v>
      </x:c>
      <x:c r="AG43" s="13" t="str">
        <x:v>NO</x:v>
      </x:c>
      <x:c r="AH43" s="13" t="str">
        <x:v>CORRECT</x:v>
      </x:c>
      <x:c r="AI43" s="16" t="n">
        <x:f>IF(AND(W43="REVIEWED",X43&lt;&gt;"",Y43&lt;&gt;"",COUNTA(Z43:AF43)=7,COUNTIF(Z43:AF43,"UNCLEAR")=0,(COUNTIF(Z43:AF43,"0")+COUNTIF(Z43:AF43,"1")+COUNTIF(Z43:AF43,"2"))&gt;0,AG43&lt;&gt;"",AH43&lt;&gt;"",AJ43&lt;&gt;""),(COUNTIF(Z43:AF43,"1")+2*COUNTIF(Z43:AF43,"2"))/(2*(COUNTIF(Z43:AF43,"0")+COUNTIF(Z43:AF43,"1")+COUNTIF(Z43:AF43,"2"))),"")</x:f>
        <x:v>1</x:v>
      </x:c>
      <x:c r="AJ43" s="14" t="str">
        <x:v>Polar Code I-A 7.3.2.3; every linked fire-fighter outfit must have a storage location classified as warm.</x:v>
      </x:c>
      <x:c r="AK43" s="14" t="str">
        <x:v>NONE_FOUND</x:v>
      </x:c>
      <x:c r="AL43" s="14" t="str">
        <x:v>The artifact constrains existing outfits without inventing an outfit-existence obligation and uses the canonical storage path and value.</x:v>
      </x:c>
      <x:c r="AM43" s="9" t="str"/>
      <x:c r="AN43" s="9" t="str">
        <x:v>Part I-A 7.3.2.3</x:v>
      </x:c>
      <x:c r="AO43" s="9" t="str">
        <x:v>MVP/SHACL_GENERATION_PIPELINE/experiments/FULL_REPAIR_V2/RUN_01/runs/RUN-IMO-059-20260915T110107791335Z/final/final_shape.ttl</x:v>
      </x:c>
      <x:c r="AP43" s="9" t="str">
        <x:v>b7f2a3c23a4caef49822d1a2599b73de5c940974519501fe907d46cf85d7ca0b</x:v>
      </x:c>
      <x:c r="AQ43" s="52" t="inlineStr">
        <x:is>
          <x:t xml:space="preserve">PASS</x:t>
        </x:is>
      </x:c>
      <x:c r="AR43" s="53" t="inlineStr">
        <x:is>
          <x:t xml:space="preserve">VALID</x:t>
        </x:is>
      </x:c>
      <x:c r="AS43" s="53" t="inlineStr">
        <x:is>
          <x:t xml:space="preserve">IMO-059-P03=ACTIVATED | IMO-059-F01=ACTIVATED</x:t>
        </x:is>
      </x:c>
      <x:c r="AT43" s="53">
        <x:v>1</x:v>
      </x:c>
      <x:c r="AU43" s="53">
        <x:v>3</x:v>
      </x:c>
      <x:c r="AV43" s="53">
        <x:v>11</x:v>
      </x:c>
      <x:c r="AW43" s="53" t="inlineStr">
        <x:is>
          <x:t xml:space="preserve">sh:class, sh:hasValue, sh:minCount, sh:node, sh:nodeKind, sh:property</x:t>
        </x:is>
      </x:c>
      <x:c r="AX43" s="53">
        <x:v>0</x:v>
      </x:c>
      <x:c r="AY43" s="53">
        <x:v>1</x:v>
      </x:c>
      <x:c r="AZ43" s="53">
        <x:v>0</x:v>
      </x:c>
      <x:c r="BA43" s="54" t="n">
        <x:v>2</x:v>
      </x:c>
      <x:c r="BB43" s="54" t="n">
        <x:v>2</x:v>
      </x:c>
      <x:c r="BC43" s="54" t="n">
        <x:v>2</x:v>
      </x:c>
      <x:c r="BD43" s="55" t="n">
        <x:f>IF(OR(W43&lt;&gt;"REVIEWED",COUNTIF(BA43:BC43,"UNCLEAR")&gt;0,COUNTA(BA43:BC43)&lt;3,(COUNTIF(BA43:BC43,"0")+COUNTIF(BA43:BC43,"1")+COUNTIF(BA43:BC43,"2"))=0,AJ43=""),"",(COUNTIF(BA43:BC43,"1")+2*COUNTIF(BA43:BC43,"2"))/(2*(COUNTIF(BA43:BC43,"0")+COUNTIF(BA43:BC43,"1")+COUNTIF(BA43:BC43,"2"))))</x:f>
        <x:v>1</x:v>
      </x:c>
    </x:row>
    <x:row r="44" ht="66" customHeight="1">
      <x:c r="A44" s="9" t="str">
        <x:v>BATCH_04</x:v>
      </x:c>
      <x:c r="B44" s="9" t="n">
        <x:v>38</x:v>
      </x:c>
      <x:c r="C44" s="9" t="str">
        <x:v>TRF-005</x:v>
      </x:c>
      <x:c r="D44" s="9" t="str">
        <x:v>TRAFICOM</x:v>
      </x:c>
      <x:c r="E44" s="9" t="str">
        <x:v>DIRECT_STATIC</x:v>
      </x:c>
      <x:c r="F44" s="9" t="str">
        <x:v>RUN_01</x:v>
      </x:c>
      <x:c r="G44" s="12" t="str">
        <x:v>OFFICIAL_ELIGIBLE_OUTPUT</x:v>
      </x:c>
      <x:c r="H44" s="12" t="str">
        <x:v>GENERATION_ACCEPTED</x:v>
      </x:c>
      <x:c r="I44" s="12" t="str">
        <x:v>PARSED</x:v>
      </x:c>
      <x:c r="J44" s="12" t="str">
        <x:v>PASS</x:v>
      </x:c>
      <x:c r="K44" s="9" t="n">
        <x:v>7</x:v>
      </x:c>
      <x:c r="L44" s="9" t="n">
        <x:v>7</x:v>
      </x:c>
      <x:c r="M44" s="9" t="n">
        <x:v>3</x:v>
      </x:c>
      <x:c r="N44" s="9" t="n">
        <x:v>0</x:v>
      </x:c>
      <x:c r="O44" s="9" t="str">
        <x:v>TRF-005-P04</x:v>
      </x:c>
      <x:c r="P44" s="9" t="str">
        <x:v>PASS</x:v>
      </x:c>
      <x:c r="Q44" s="9" t="str">
        <x:v>FAIL</x:v>
      </x:c>
      <x:c r="R44" s="9" t="str">
        <x:v>FALSE_REJECT</x:v>
      </x:c>
      <x:c r="S44" s="9" t="str">
        <x:v>TRF-005-F03</x:v>
      </x:c>
      <x:c r="T44" s="9" t="str">
        <x:v>FAIL</x:v>
      </x:c>
      <x:c r="U44" s="9" t="str">
        <x:v>FAIL</x:v>
      </x:c>
      <x:c r="V44" s="9" t="str">
        <x:v>CORRECT_BEHAVIOR</x:v>
      </x:c>
      <x:c r="W44" s="13" t="str">
        <x:v>REVIEWED</x:v>
      </x:c>
      <x:c r="X44" s="13" t="str">
        <x:v>AI-assisted draft</x:v>
      </x:c>
      <x:c r="Y44" s="105" t="n">
        <x:v>46281</x:v>
      </x:c>
      <x:c r="Z44" s="13" t="n">
        <x:v>2</x:v>
      </x:c>
      <x:c r="AA44" s="13" t="n">
        <x:v>2</x:v>
      </x:c>
      <x:c r="AB44" s="13" t="n">
        <x:v>2</x:v>
      </x:c>
      <x:c r="AC44" s="13" t="n">
        <x:v>2</x:v>
      </x:c>
      <x:c r="AD44" s="13" t="n">
        <x:v>2</x:v>
      </x:c>
      <x:c r="AE44" s="13" t="n">
        <x:v>0</x:v>
      </x:c>
      <x:c r="AF44" s="13" t="n">
        <x:v>2</x:v>
      </x:c>
      <x:c r="AG44" s="13" t="str">
        <x:v>YES</x:v>
      </x:c>
      <x:c r="AH44" s="13" t="str">
        <x:v>MAJOR_DEFECT</x:v>
      </x:c>
      <x:c r="AI44" s="16" t="n">
        <x:f>IF(AND(W44="REVIEWED",X44&lt;&gt;"",Y44&lt;&gt;"",COUNTA(Z44:AF44)=7,COUNTIF(Z44:AF44,"UNCLEAR")=0,(COUNTIF(Z44:AF44,"0")+COUNTIF(Z44:AF44,"1")+COUNTIF(Z44:AF44,"2"))&gt;0,AG44&lt;&gt;"",AH44&lt;&gt;"",AJ44&lt;&gt;""),(COUNTIF(Z44:AF44,"1")+2*COUNTIF(Z44:AF44,"2"))/(2*(COUNTIF(Z44:AF44,"0")+COUNTIF(Z44:AF44,"1")+COUNTIF(Z44:AF44,"2"))),"")</x:f>
        <x:v>0.8571428571428571</x:v>
      </x:c>
      <x:c r="AJ44" s="14" t="str">
        <x:v>TRAFICOM 1.2; the date cohort is correctly grouped as stage on/after 2003-09-01 and contract before 2010-01-01, with the proper edition branch.</x:v>
      </x:c>
      <x:c r="AK44" s="14" t="str">
        <x:v>CODE_DEFECT</x:v>
      </x:c>
      <x:c r="AL44" s="14" t="str">
        <x:v>The artifact also requires an iceClass value that is absent from and unnecessary to this transition rule. This unsupported mandatory field falsely rejects both selected boundary cases.</x:v>
      </x:c>
      <x:c r="AM44" s="9" t="str">
        <x:v>ALWAYS_FAIL; RDF_FALSE_REJECT</x:v>
      </x:c>
      <x:c r="AN44" s="9" t="str">
        <x:v>1.5</x:v>
      </x:c>
      <x:c r="AO44" s="9" t="str">
        <x:v>MVP/SHACL_GENERATION_PIPELINE/experiments/FULL_REPAIR_V2/RUN_01/runs/RUN-TRF-005-20260915T121150009806Z/final/final_shape.ttl</x:v>
      </x:c>
      <x:c r="AP44" s="9" t="str">
        <x:v>5840bbb8946fee30f5436bad8abc83eb6ff1f7e88323a4aa8924d0a9dd329f82</x:v>
      </x:c>
      <x:c r="AQ44" s="52" t="inlineStr">
        <x:is>
          <x:t xml:space="preserve">PASS</x:t>
        </x:is>
      </x:c>
      <x:c r="AR44" s="53" t="inlineStr">
        <x:is>
          <x:t xml:space="preserve">VALID</x:t>
        </x:is>
      </x:c>
      <x:c r="AS44" s="53" t="inlineStr">
        <x:is>
          <x:t xml:space="preserve">TRF-005-P04=ACTIVATED | TRF-005-F03=ACTIVATED</x:t>
        </x:is>
      </x:c>
      <x:c r="AT44" s="53">
        <x:v>1</x:v>
      </x:c>
      <x:c r="AU44" s="53">
        <x:v>6</x:v>
      </x:c>
      <x:c r="AV44" s="53">
        <x:v>18</x:v>
      </x:c>
      <x:c r="AW44" s="53" t="inlineStr">
        <x:is>
          <x:t xml:space="preserve">sh:datatype, sh:hasValue, sh:minCount, sh:or, sh:property</x:t>
        </x:is>
      </x:c>
      <x:c r="AX44" s="53">
        <x:v>2</x:v>
      </x:c>
      <x:c r="AY44" s="53">
        <x:v>1</x:v>
      </x:c>
      <x:c r="AZ44" s="53">
        <x:v>1</x:v>
      </x:c>
      <x:c r="BA44" s="54" t="n">
        <x:v>2</x:v>
      </x:c>
      <x:c r="BB44" s="54" t="n">
        <x:v>2</x:v>
      </x:c>
      <x:c r="BC44" s="54" t="n">
        <x:v>2</x:v>
      </x:c>
      <x:c r="BD44" s="55" t="n">
        <x:f>IF(OR(W44&lt;&gt;"REVIEWED",COUNTIF(BA44:BC44,"UNCLEAR")&gt;0,COUNTA(BA44:BC44)&lt;3,(COUNTIF(BA44:BC44,"0")+COUNTIF(BA44:BC44,"1")+COUNTIF(BA44:BC44,"2"))=0,AJ44=""),"",(COUNTIF(BA44:BC44,"1")+2*COUNTIF(BA44:BC44,"2"))/(2*(COUNTIF(BA44:BC44,"0")+COUNTIF(BA44:BC44,"1")+COUNTIF(BA44:BC44,"2"))))</x:f>
        <x:v>1</x:v>
      </x:c>
    </x:row>
    <x:row r="45" ht="66" customHeight="1">
      <x:c r="A45" s="9" t="str">
        <x:v>BATCH_04</x:v>
      </x:c>
      <x:c r="B45" s="9" t="n">
        <x:v>39</x:v>
      </x:c>
      <x:c r="C45" s="9" t="str">
        <x:v>I2-019</x:v>
      </x:c>
      <x:c r="D45" s="9" t="str">
        <x:v>I2</x:v>
      </x:c>
      <x:c r="E45" s="9" t="str">
        <x:v>DIRECT_CALCULATION</x:v>
      </x:c>
      <x:c r="F45" s="9" t="str">
        <x:v>RUN_01</x:v>
      </x:c>
      <x:c r="G45" s="12" t="str">
        <x:v>OFFICIAL_ELIGIBLE_OUTPUT</x:v>
      </x:c>
      <x:c r="H45" s="12" t="str">
        <x:v>GENERATION_ACCEPTED</x:v>
      </x:c>
      <x:c r="I45" s="12" t="str">
        <x:v>PARSED</x:v>
      </x:c>
      <x:c r="J45" s="12" t="str">
        <x:v>PASS</x:v>
      </x:c>
      <x:c r="K45" s="9" t="n">
        <x:v>0</x:v>
      </x:c>
      <x:c r="L45" s="9" t="n">
        <x:v>6</x:v>
      </x:c>
      <x:c r="M45" s="9" t="n">
        <x:v>0</x:v>
      </x:c>
      <x:c r="N45" s="9" t="n">
        <x:v>0</x:v>
      </x:c>
      <x:c r="O45" s="9" t="str">
        <x:v>I2-019-P02</x:v>
      </x:c>
      <x:c r="P45" s="9" t="str">
        <x:v>PASS</x:v>
      </x:c>
      <x:c r="Q45" s="9" t="str">
        <x:v>NO_VERDICT</x:v>
      </x:c>
      <x:c r="R45" s="9" t="str">
        <x:v>PYSHACL_EXECUTION_ERROR</x:v>
      </x:c>
      <x:c r="S45" s="9" t="str">
        <x:v>I2-019-F02</x:v>
      </x:c>
      <x:c r="T45" s="9" t="str">
        <x:v>FAIL</x:v>
      </x:c>
      <x:c r="U45" s="9" t="str">
        <x:v>NO_VERDICT</x:v>
      </x:c>
      <x:c r="V45" s="9" t="str">
        <x:v>PYSHACL_EXECUTION_ERROR</x:v>
      </x:c>
      <x:c r="W45" s="13" t="str">
        <x:v>REVIEWED</x:v>
      </x:c>
      <x:c r="X45" s="13" t="str">
        <x:v>AI-assisted draft</x:v>
      </x:c>
      <x:c r="Y45" s="105" t="n">
        <x:v>46281</x:v>
      </x:c>
      <x:c r="Z45" s="13" t="n">
        <x:v>2</x:v>
      </x:c>
      <x:c r="AA45" s="13" t="n">
        <x:v>2</x:v>
      </x:c>
      <x:c r="AB45" s="13" t="n">
        <x:v>2</x:v>
      </x:c>
      <x:c r="AC45" s="13" t="n">
        <x:v>2</x:v>
      </x:c>
      <x:c r="AD45" s="13" t="n">
        <x:v>0</x:v>
      </x:c>
      <x:c r="AE45" s="13" t="n">
        <x:v>2</x:v>
      </x:c>
      <x:c r="AF45" s="13" t="n">
        <x:v>2</x:v>
      </x:c>
      <x:c r="AG45" s="13" t="str">
        <x:v>YES</x:v>
      </x:c>
      <x:c r="AH45" s="13" t="str">
        <x:v>MAJOR_DEFECT</x:v>
      </x:c>
      <x:c r="AI45" s="16" t="n">
        <x:f>IF(AND(W45="REVIEWED",X45&lt;&gt;"",Y45&lt;&gt;"",COUNTA(Z45:AF45)=7,COUNTIF(Z45:AF45,"UNCLEAR")=0,(COUNTIF(Z45:AF45,"0")+COUNTIF(Z45:AF45,"1")+COUNTIF(Z45:AF45,"2"))&gt;0,AG45&lt;&gt;"",AH45&lt;&gt;"",AJ45&lt;&gt;""),(COUNTIF(Z45:AF45,"1")+2*COUNTIF(Z45:AF45,"2"))/(2*(COUNTIF(Z45:AF45,"0")+COUNTIF(Z45:AF45,"1")+COUNTIF(Z45:AF45,"2"))),"")</x:f>
        <x:v>0.8571428571428571</x:v>
      </x:c>
      <x:c r="AJ45" s="14" t="str">
        <x:v>UR I2 3.5; the query intends to require selectedHullAreaFactor to equal the maximum factor among all linked spanned hull areas.</x:v>
      </x:c>
      <x:c r="AK45" s="14" t="str">
        <x:v>CODE_DEFECT</x:v>
      </x:c>
      <x:c r="AL45" s="14" t="str">
        <x:v>Both sampled executions end in SHACL-engine errors, so the otherwise appropriate maximum-selection logic is operationally unusable and cannot validate the rule.</x:v>
      </x:c>
      <x:c r="AM45" s="9" t="str">
        <x:v>EXECUTION_ERROR</x:v>
      </x:c>
      <x:c r="AN45" s="9" t="str">
        <x:v>I2.3.5(ii)</x:v>
      </x:c>
      <x:c r="AO45" s="9" t="str">
        <x:v>MVP/SHACL_GENERATION_PIPELINE/experiments/FULL_REPAIR_V2/RUN_01/runs/RUN-I2-019-20260915T094009467093Z/final/final_shape.ttl</x:v>
      </x:c>
      <x:c r="AP45" s="9" t="str">
        <x:v>32f4a26ec4977dc09f155b931905326ec3c4beb4bdfd9a8dbb1ecfa56ac74914</x:v>
      </x:c>
      <x:c r="AQ45" s="52" t="inlineStr">
        <x:is>
          <x:t xml:space="preserve">PASS</x:t>
        </x:is>
      </x:c>
      <x:c r="AR45" s="53" t="inlineStr">
        <x:is>
          <x:t xml:space="preserve">VALID</x:t>
        </x:is>
      </x:c>
      <x:c r="AS45" s="53" t="inlineStr">
        <x:is>
          <x:t xml:space="preserve">I2-019-P02=ACTIVATED | I2-019-F02=ACTIVATED</x:t>
        </x:is>
      </x:c>
      <x:c r="AT45" s="53">
        <x:v>4</x:v>
      </x:c>
      <x:c r="AU45" s="53">
        <x:v>9</x:v>
      </x:c>
      <x:c r="AV45" s="53">
        <x:v>37</x:v>
      </x:c>
      <x:c r="AW45" s="53" t="inlineStr">
        <x:is>
          <x:t xml:space="preserve">sh:class, sh:datatype, sh:hasValue, sh:maxCount, sh:minCount, sh:node, sh:not, sh:or, sh:property</x:t>
        </x:is>
      </x:c>
      <x:c r="AX45" s="53">
        <x:v>1</x:v>
      </x:c>
      <x:c r="AY45" s="53">
        <x:v>1</x:v>
      </x:c>
      <x:c r="AZ45" s="53">
        <x:v>2</x:v>
      </x:c>
      <x:c r="BA45" s="54" t="n">
        <x:v>1</x:v>
      </x:c>
      <x:c r="BB45" s="54" t="n">
        <x:v>1</x:v>
      </x:c>
      <x:c r="BC45" s="54" t="n">
        <x:v>1</x:v>
      </x:c>
      <x:c r="BD45" s="55" t="n">
        <x:f>IF(OR(W45&lt;&gt;"REVIEWED",COUNTIF(BA45:BC45,"UNCLEAR")&gt;0,COUNTA(BA45:BC45)&lt;3,(COUNTIF(BA45:BC45,"0")+COUNTIF(BA45:BC45,"1")+COUNTIF(BA45:BC45,"2"))=0,AJ45=""),"",(COUNTIF(BA45:BC45,"1")+2*COUNTIF(BA45:BC45,"2"))/(2*(COUNTIF(BA45:BC45,"0")+COUNTIF(BA45:BC45,"1")+COUNTIF(BA45:BC45,"2"))))</x:f>
        <x:v>0.5</x:v>
      </x:c>
    </x:row>
    <x:row r="46" ht="66" customHeight="1">
      <x:c r="A46" s="9" t="str">
        <x:v>BATCH_04</x:v>
      </x:c>
      <x:c r="B46" s="9" t="n">
        <x:v>40</x:v>
      </x:c>
      <x:c r="C46" s="9" t="str">
        <x:v>I2-006</x:v>
      </x:c>
      <x:c r="D46" s="9" t="str">
        <x:v>I2</x:v>
      </x:c>
      <x:c r="E46" s="9" t="str">
        <x:v>DIRECT_STATIC</x:v>
      </x:c>
      <x:c r="F46" s="9" t="str">
        <x:v>RUN_01</x:v>
      </x:c>
      <x:c r="G46" s="12" t="str">
        <x:v>OFFICIAL_ELIGIBLE_OUTPUT</x:v>
      </x:c>
      <x:c r="H46" s="12" t="str">
        <x:v>GENERATION_ACCEPTED</x:v>
      </x:c>
      <x:c r="I46" s="12" t="str">
        <x:v>PARSED</x:v>
      </x:c>
      <x:c r="J46" s="12" t="str">
        <x:v>PASS</x:v>
      </x:c>
      <x:c r="K46" s="9" t="n">
        <x:v>5</x:v>
      </x:c>
      <x:c r="L46" s="9" t="n">
        <x:v>5</x:v>
      </x:c>
      <x:c r="M46" s="9" t="n">
        <x:v>4</x:v>
      </x:c>
      <x:c r="N46" s="9" t="n">
        <x:v>0</x:v>
      </x:c>
      <x:c r="O46" s="9" t="str">
        <x:v>I2-006-P02</x:v>
      </x:c>
      <x:c r="P46" s="9" t="str">
        <x:v>PASS</x:v>
      </x:c>
      <x:c r="Q46" s="9" t="str">
        <x:v>PASS</x:v>
      </x:c>
      <x:c r="R46" s="9" t="str">
        <x:v>CORRECT_BEHAVIOR</x:v>
      </x:c>
      <x:c r="S46" s="9" t="str">
        <x:v>I2-006-F01</x:v>
      </x:c>
      <x:c r="T46" s="9" t="str">
        <x:v>FAIL</x:v>
      </x:c>
      <x:c r="U46" s="9" t="str">
        <x:v>FAIL</x:v>
      </x:c>
      <x:c r="V46" s="9" t="str">
        <x:v>CORRECT_BEHAVIOR</x:v>
      </x:c>
      <x:c r="W46" s="13" t="str">
        <x:v>REVIEWED</x:v>
      </x:c>
      <x:c r="X46" s="13" t="str">
        <x:v>AI-assisted draft</x:v>
      </x:c>
      <x:c r="Y46" s="105" t="n">
        <x:v>46281</x:v>
      </x:c>
      <x:c r="Z46" s="13" t="n">
        <x:v>2</x:v>
      </x:c>
      <x:c r="AA46" s="13" t="n">
        <x:v>2</x:v>
      </x:c>
      <x:c r="AB46" s="13" t="n">
        <x:v>2</x:v>
      </x:c>
      <x:c r="AC46" s="13" t="n">
        <x:v>2</x:v>
      </x:c>
      <x:c r="AD46" s="13" t="n">
        <x:v>2</x:v>
      </x:c>
      <x:c r="AE46" s="13" t="n">
        <x:v>2</x:v>
      </x:c>
      <x:c r="AF46" s="13" t="n">
        <x:v>2</x:v>
      </x:c>
      <x:c r="AG46" s="13" t="str">
        <x:v>NO</x:v>
      </x:c>
      <x:c r="AH46" s="13" t="str">
        <x:v>CORRECT</x:v>
      </x:c>
      <x:c r="AI46" s="16" t="n">
        <x:f>IF(AND(W46="REVIEWED",X46&lt;&gt;"",Y46&lt;&gt;"",COUNTA(Z46:AF46)=7,COUNTIF(Z46:AF46,"UNCLEAR")=0,(COUNTIF(Z46:AF46,"0")+COUNTIF(Z46:AF46,"1")+COUNTIF(Z46:AF46,"2"))&gt;0,AG46&lt;&gt;"",AH46&lt;&gt;"",AJ46&lt;&gt;""),(COUNTIF(Z46:AF46,"1")+2*COUNTIF(Z46:AF46,"2"))/(2*(COUNTIF(Z46:AF46,"0")+COUNTIF(Z46:AF46,"1")+COUNTIF(Z46:AF46,"2"))),"")</x:f>
        <x:v>1</x:v>
      </x:c>
      <x:c r="AJ46" s="14" t="str">
        <x:v>UR I2 2.2.3; asternIceOperationIntended=true requires the aft-section design basis to use Bow and Bow Intermediate requirements, while false deactivates the obligation.</x:v>
      </x:c>
      <x:c r="AK46" s="14" t="str">
        <x:v>NONE_FOUND</x:v>
      </x:c>
      <x:c r="AL46" s="14" t="str">
        <x:v>The selector, conditional branches and required canonical value are complete and do not add unsupported evidence.</x:v>
      </x:c>
      <x:c r="AM46" s="9" t="str">
        <x:v>RDF_FALSE_REJECT</x:v>
      </x:c>
      <x:c r="AN46" s="9" t="str">
        <x:v>I2.2.6</x:v>
      </x:c>
      <x:c r="AO46" s="9" t="str">
        <x:v>MVP/SHACL_GENERATION_PIPELINE/experiments/FULL_REPAIR_V2/RUN_01/runs/RUN-I2-006-20260915T092305368296Z/final/final_shape.ttl</x:v>
      </x:c>
      <x:c r="AP46" s="9" t="str">
        <x:v>cfe669362fa1bf1dd07819dffd750c4678c3b40a253a62e462b066c5cf83d070</x:v>
      </x:c>
      <x:c r="AQ46" s="52" t="inlineStr">
        <x:is>
          <x:t xml:space="preserve">PASS</x:t>
        </x:is>
      </x:c>
      <x:c r="AR46" s="53" t="inlineStr">
        <x:is>
          <x:t xml:space="preserve">VALID</x:t>
        </x:is>
      </x:c>
      <x:c r="AS46" s="53" t="inlineStr">
        <x:is>
          <x:t xml:space="preserve">I2-006-P02=ACTIVATED | I2-006-F01=ACTIVATED</x:t>
        </x:is>
      </x:c>
      <x:c r="AT46" s="53">
        <x:v>1</x:v>
      </x:c>
      <x:c r="AU46" s="53">
        <x:v>3</x:v>
      </x:c>
      <x:c r="AV46" s="53">
        <x:v>13</x:v>
      </x:c>
      <x:c r="AW46" s="53" t="inlineStr">
        <x:is>
          <x:t xml:space="preserve">sh:datatype, sh:hasValue, sh:minCount, sh:not, sh:or, sh:property</x:t>
        </x:is>
      </x:c>
      <x:c r="AX46" s="53">
        <x:v>0</x:v>
      </x:c>
      <x:c r="AY46" s="53">
        <x:v>1</x:v>
      </x:c>
      <x:c r="AZ46" s="53">
        <x:v>2</x:v>
      </x:c>
      <x:c r="BA46" s="54" t="n">
        <x:v>2</x:v>
      </x:c>
      <x:c r="BB46" s="54" t="n">
        <x:v>2</x:v>
      </x:c>
      <x:c r="BC46" s="54" t="n">
        <x:v>2</x:v>
      </x:c>
      <x:c r="BD46" s="55" t="n">
        <x:f>IF(OR(W46&lt;&gt;"REVIEWED",COUNTIF(BA46:BC46,"UNCLEAR")&gt;0,COUNTA(BA46:BC46)&lt;3,(COUNTIF(BA46:BC46,"0")+COUNTIF(BA46:BC46,"1")+COUNTIF(BA46:BC46,"2"))=0,AJ46=""),"",(COUNTIF(BA46:BC46,"1")+2*COUNTIF(BA46:BC46,"2"))/(2*(COUNTIF(BA46:BC46,"0")+COUNTIF(BA46:BC46,"1")+COUNTIF(BA46:BC46,"2"))))</x:f>
        <x:v>1</x:v>
      </x:c>
    </x:row>
    <x:row r="47" ht="66" customHeight="1">
      <x:c r="A47" s="9" t="str">
        <x:v>BATCH_05</x:v>
      </x:c>
      <x:c r="B47" s="9" t="n">
        <x:v>41</x:v>
      </x:c>
      <x:c r="C47" s="9" t="str">
        <x:v>I2-035</x:v>
      </x:c>
      <x:c r="D47" s="9" t="str">
        <x:v>I2</x:v>
      </x:c>
      <x:c r="E47" s="9" t="str">
        <x:v>DIRECT_CALCULATION</x:v>
      </x:c>
      <x:c r="F47" s="9" t="str">
        <x:v>RUN_01</x:v>
      </x:c>
      <x:c r="G47" s="12" t="str">
        <x:v>OFFICIAL_ELIGIBLE_OUTPUT</x:v>
      </x:c>
      <x:c r="H47" s="12" t="str">
        <x:v>GENERATION_ACCEPTED</x:v>
      </x:c>
      <x:c r="I47" s="12" t="str">
        <x:v>PARSED</x:v>
      </x:c>
      <x:c r="J47" s="12" t="str">
        <x:v>PASS</x:v>
      </x:c>
      <x:c r="K47" s="9" t="n">
        <x:v>6</x:v>
      </x:c>
      <x:c r="L47" s="9" t="n">
        <x:v>6</x:v>
      </x:c>
      <x:c r="M47" s="9" t="n">
        <x:v>4</x:v>
      </x:c>
      <x:c r="N47" s="9" t="n">
        <x:v>0</x:v>
      </x:c>
      <x:c r="O47" s="9" t="str">
        <x:v>I2-035-P01</x:v>
      </x:c>
      <x:c r="P47" s="9" t="str">
        <x:v>PASS</x:v>
      </x:c>
      <x:c r="Q47" s="9" t="str">
        <x:v>FAIL</x:v>
      </x:c>
      <x:c r="R47" s="9" t="str">
        <x:v>FALSE_REJECT</x:v>
      </x:c>
      <x:c r="S47" s="9" t="str">
        <x:v>I2-035-F01</x:v>
      </x:c>
      <x:c r="T47" s="9" t="str">
        <x:v>FAIL</x:v>
      </x:c>
      <x:c r="U47" s="9" t="str">
        <x:v>FAIL</x:v>
      </x:c>
      <x:c r="V47" s="9" t="str">
        <x:v>CORRECT_BEHAVIOR</x:v>
      </x:c>
      <x:c r="W47" s="13" t="str">
        <x:v>REVIEWED</x:v>
      </x:c>
      <x:c r="X47" s="13" t="str">
        <x:v>AI-assisted draft</x:v>
      </x:c>
      <x:c r="Y47" s="105" t="n">
        <x:v>46281</x:v>
      </x:c>
      <x:c r="Z47" s="13" t="n">
        <x:v>2</x:v>
      </x:c>
      <x:c r="AA47" s="13" t="n">
        <x:v>2</x:v>
      </x:c>
      <x:c r="AB47" s="13" t="n">
        <x:v>2</x:v>
      </x:c>
      <x:c r="AC47" s="13" t="n">
        <x:v>0</x:v>
      </x:c>
      <x:c r="AD47" s="13" t="n">
        <x:v>1</x:v>
      </x:c>
      <x:c r="AE47" s="13" t="n">
        <x:v>0</x:v>
      </x:c>
      <x:c r="AF47" s="13" t="n">
        <x:v>2</x:v>
      </x:c>
      <x:c r="AG47" s="13" t="str">
        <x:v>YES</x:v>
      </x:c>
      <x:c r="AH47" s="13" t="str">
        <x:v>MAJOR_DEFECT</x:v>
      </x:c>
      <x:c r="AI47" s="16" t="n">
        <x:f>IF(AND(W47="REVIEWED",X47&lt;&gt;"",Y47&lt;&gt;"",COUNTA(Z47:AF47)=7,COUNTIF(Z47:AF47,"UNCLEAR")=0,(COUNTIF(Z47:AF47,"0")+COUNTIF(Z47:AF47,"1")+COUNTIF(Z47:AF47,"2"))&gt;0,AG47&lt;&gt;"",AH47&lt;&gt;"",AJ47&lt;&gt;""),(COUNTIF(Z47:AF47,"1")+2*COUNTIF(Z47:AF47,"2"))/(2*(COUNTIF(Z47:AF47,"0")+COUNTIF(Z47:AF47,"1")+COUNTIF(Z47:AF47,"2"))),"")</x:f>
        <x:v>0.6428571428571429</x:v>
      </x:c>
      <x:c r="AJ47" s="14" t="str">
        <x:v>UR I2 7.2; the artifact models the ship-to-structural-member ownership path and checks both Aw&gt;=AL and the stored AL result.</x:v>
      </x:c>
      <x:c r="AK47" s="14" t="str">
        <x:v>MULTIPLE</x:v>
      </x:c>
      <x:c r="AL47" s="14" t="str">
        <x:v>The calculation substitutes frameSpan for load-patch height in b/s and b2, then uses frameSpan again as a. It omits loadPatchHeight and also targets every structuralMember globally, so the direct calculation is not faithful.</x:v>
      </x:c>
      <x:c r="AM47" s="9" t="str">
        <x:v>ALWAYS_FAIL; RDF_FALSE_REJECT</x:v>
      </x:c>
      <x:c r="AN47" s="9" t="str">
        <x:v>I2.7.2</x:v>
      </x:c>
      <x:c r="AO47" s="9" t="str">
        <x:v>MVP/SHACL_GENERATION_PIPELINE/experiments/FULL_REPAIR_V2/RUN_01/runs/RUN-I2-035-20260915T095840217297Z/final/final_shape.ttl</x:v>
      </x:c>
      <x:c r="AP47" s="9" t="str">
        <x:v>8a13d831e3187365ff44e8d1d9eaa267c630b450ef049432a9b1e04193ca3ba6</x:v>
      </x:c>
      <x:c r="AQ47" s="52" t="inlineStr">
        <x:is>
          <x:t xml:space="preserve">PASS</x:t>
        </x:is>
      </x:c>
      <x:c r="AR47" s="53" t="inlineStr">
        <x:is>
          <x:t xml:space="preserve">VALID</x:t>
        </x:is>
      </x:c>
      <x:c r="AS47" s="53" t="inlineStr">
        <x:is>
          <x:t xml:space="preserve">I2-035-P01=ACTIVATED | I2-035-F01=ACTIVATED</x:t>
        </x:is>
      </x:c>
      <x:c r="AT47" s="53">
        <x:v>2</x:v>
      </x:c>
      <x:c r="AU47" s="53">
        <x:v>25</x:v>
      </x:c>
      <x:c r="AV47" s="53">
        <x:v>107</x:v>
      </x:c>
      <x:c r="AW47" s="53" t="inlineStr">
        <x:is>
          <x:t xml:space="preserve">sh:class, sh:datatype, sh:hasValue, sh:maxCount, sh:minCount, sh:node, sh:property</x:t>
        </x:is>
      </x:c>
      <x:c r="AX47" s="53">
        <x:v>2</x:v>
      </x:c>
      <x:c r="AY47" s="53">
        <x:v>1</x:v>
      </x:c>
      <x:c r="AZ47" s="53">
        <x:v>0</x:v>
      </x:c>
      <x:c r="BA47" s="54" t="n">
        <x:v>1</x:v>
      </x:c>
      <x:c r="BB47" s="54" t="n">
        <x:v>1</x:v>
      </x:c>
      <x:c r="BC47" s="54" t="n">
        <x:v>2</x:v>
      </x:c>
      <x:c r="BD47" s="55" t="n">
        <x:f>IF(OR(W47&lt;&gt;"REVIEWED",COUNTIF(BA47:BC47,"UNCLEAR")&gt;0,COUNTA(BA47:BC47)&lt;3,(COUNTIF(BA47:BC47,"0")+COUNTIF(BA47:BC47,"1")+COUNTIF(BA47:BC47,"2"))=0,AJ47=""),"",(COUNTIF(BA47:BC47,"1")+2*COUNTIF(BA47:BC47,"2"))/(2*(COUNTIF(BA47:BC47,"0")+COUNTIF(BA47:BC47,"1")+COUNTIF(BA47:BC47,"2"))))</x:f>
        <x:v>0.6666666666666666</x:v>
      </x:c>
    </x:row>
    <x:row r="48" ht="66" customHeight="1">
      <x:c r="A48" s="9" t="str">
        <x:v>BATCH_05</x:v>
      </x:c>
      <x:c r="B48" s="9" t="n">
        <x:v>42</x:v>
      </x:c>
      <x:c r="C48" s="9" t="str">
        <x:v>TRF-064</x:v>
      </x:c>
      <x:c r="D48" s="9" t="str">
        <x:v>TRAFICOM</x:v>
      </x:c>
      <x:c r="E48" s="9" t="str">
        <x:v>DIRECT_STATIC</x:v>
      </x:c>
      <x:c r="F48" s="9" t="str">
        <x:v>RUN_01</x:v>
      </x:c>
      <x:c r="G48" s="12" t="str">
        <x:v>OFFICIAL_ELIGIBLE_OUTPUT</x:v>
      </x:c>
      <x:c r="H48" s="12" t="str">
        <x:v>GENERATION_ACCEPTED</x:v>
      </x:c>
      <x:c r="I48" s="12" t="str">
        <x:v>PARSED</x:v>
      </x:c>
      <x:c r="J48" s="12" t="str">
        <x:v>PASS</x:v>
      </x:c>
      <x:c r="K48" s="9" t="n">
        <x:v>9</x:v>
      </x:c>
      <x:c r="L48" s="9" t="n">
        <x:v>9</x:v>
      </x:c>
      <x:c r="M48" s="9" t="n">
        <x:v>8</x:v>
      </x:c>
      <x:c r="N48" s="9" t="n">
        <x:v>0</x:v>
      </x:c>
      <x:c r="O48" s="9" t="str">
        <x:v>TRF-064-P03</x:v>
      </x:c>
      <x:c r="P48" s="9" t="str">
        <x:v>PASS</x:v>
      </x:c>
      <x:c r="Q48" s="9" t="str">
        <x:v>FAIL</x:v>
      </x:c>
      <x:c r="R48" s="9" t="str">
        <x:v>FALSE_REJECT</x:v>
      </x:c>
      <x:c r="S48" s="9" t="str">
        <x:v>TRF-064-F06</x:v>
      </x:c>
      <x:c r="T48" s="9" t="str">
        <x:v>FAIL</x:v>
      </x:c>
      <x:c r="U48" s="9" t="str">
        <x:v>FAIL</x:v>
      </x:c>
      <x:c r="V48" s="9" t="str">
        <x:v>CORRECT_BEHAVIOR</x:v>
      </x:c>
      <x:c r="W48" s="13" t="str">
        <x:v>REVIEWED</x:v>
      </x:c>
      <x:c r="X48" s="13" t="str">
        <x:v>AI-assisted draft</x:v>
      </x:c>
      <x:c r="Y48" s="105" t="n">
        <x:v>46281</x:v>
      </x:c>
      <x:c r="Z48" s="13" t="n">
        <x:v>0</x:v>
      </x:c>
      <x:c r="AA48" s="13" t="n">
        <x:v>2</x:v>
      </x:c>
      <x:c r="AB48" s="13" t="n">
        <x:v>2</x:v>
      </x:c>
      <x:c r="AC48" s="13" t="n">
        <x:v>2</x:v>
      </x:c>
      <x:c r="AD48" s="13" t="n">
        <x:v>1</x:v>
      </x:c>
      <x:c r="AE48" s="13" t="n">
        <x:v>0</x:v>
      </x:c>
      <x:c r="AF48" s="13" t="n">
        <x:v>2</x:v>
      </x:c>
      <x:c r="AG48" s="13" t="str">
        <x:v>YES</x:v>
      </x:c>
      <x:c r="AH48" s="13" t="str">
        <x:v>MAJOR_DEFECT</x:v>
      </x:c>
      <x:c r="AI48" s="16" t="n">
        <x:f>IF(AND(W48="REVIEWED",X48&lt;&gt;"",Y48&lt;&gt;"",COUNTA(Z48:AF48)=7,COUNTIF(Z48:AF48,"UNCLEAR")=0,(COUNTIF(Z48:AF48,"0")+COUNTIF(Z48:AF48,"1")+COUNTIF(Z48:AF48,"2"))&gt;0,AG48&lt;&gt;"",AH48&lt;&gt;"",AJ48&lt;&gt;""),(COUNTIF(Z48:AF48,"1")+2*COUNTIF(Z48:AF48,"2"))/(2*(COUNTIF(Z48:AF48,"0")+COUNTIF(Z48:AF48,"1")+COUNTIF(Z48:AF48,"2"))),"")</x:f>
        <x:v>0.6428571428571429</x:v>
      </x:c>
      <x:c r="AJ48" s="14" t="str">
        <x:v>TRAFICOM 4.8; plated-bossing and detached-strut evidence paths are represented with the canonical owners.</x:v>
      </x:c>
      <x:c r="AK48" s="14" t="str">
        <x:v>CODE_DEFECT</x:v>
      </x:c>
      <x:c r="AL48" s="14" t="str">
        <x:v>The shape unconditionally requires side-propeller shafting and a stern tube. A ship with none of the governed equipment is non-applicable, but is falsely rejected; the selected non-applicable PASS demonstrates this scope error.</x:v>
      </x:c>
      <x:c r="AM48" s="9" t="str">
        <x:v>RDF_FALSE_REJECT</x:v>
      </x:c>
      <x:c r="AN48" s="9" t="str">
        <x:v>4.8</x:v>
      </x:c>
      <x:c r="AO48" s="9" t="str">
        <x:v>MVP/SHACL_GENERATION_PIPELINE/experiments/FULL_REPAIR_V2/RUN_01/runs/RUN-TRF-064-20260915T132529153463Z/final/final_shape.ttl</x:v>
      </x:c>
      <x:c r="AP48" s="9" t="str">
        <x:v>43fba58e5bacc103bdbfc0e8a123f45a56c291a9d6fefcd8b97ee5d8d425eb49</x:v>
      </x:c>
      <x:c r="AQ48" s="52" t="inlineStr">
        <x:is>
          <x:t xml:space="preserve">PASS</x:t>
        </x:is>
      </x:c>
      <x:c r="AR48" s="53" t="inlineStr">
        <x:is>
          <x:t xml:space="preserve">VALID</x:t>
        </x:is>
      </x:c>
      <x:c r="AS48" s="53" t="inlineStr">
        <x:is>
          <x:t xml:space="preserve">TRF-064-P03=ACTIVATED | TRF-064-F06=ACTIVATED</x:t>
        </x:is>
      </x:c>
      <x:c r="AT48" s="53">
        <x:v>2</x:v>
      </x:c>
      <x:c r="AU48" s="53">
        <x:v>10</x:v>
      </x:c>
      <x:c r="AV48" s="53">
        <x:v>30</x:v>
      </x:c>
      <x:c r="AW48" s="53" t="inlineStr">
        <x:is>
          <x:t xml:space="preserve">sh:class, sh:minCount, sh:node, sh:not, sh:or, sh:property</x:t>
        </x:is>
      </x:c>
      <x:c r="AX48" s="53">
        <x:v>0</x:v>
      </x:c>
      <x:c r="AY48" s="53">
        <x:v>2</x:v>
      </x:c>
      <x:c r="AZ48" s="53">
        <x:v>2</x:v>
      </x:c>
      <x:c r="BA48" s="54" t="n">
        <x:v>2</x:v>
      </x:c>
      <x:c r="BB48" s="54" t="n">
        <x:v>2</x:v>
      </x:c>
      <x:c r="BC48" s="54" t="n">
        <x:v>2</x:v>
      </x:c>
      <x:c r="BD48" s="55" t="n">
        <x:f>IF(OR(W48&lt;&gt;"REVIEWED",COUNTIF(BA48:BC48,"UNCLEAR")&gt;0,COUNTA(BA48:BC48)&lt;3,(COUNTIF(BA48:BC48,"0")+COUNTIF(BA48:BC48,"1")+COUNTIF(BA48:BC48,"2"))=0,AJ48=""),"",(COUNTIF(BA48:BC48,"1")+2*COUNTIF(BA48:BC48,"2"))/(2*(COUNTIF(BA48:BC48,"0")+COUNTIF(BA48:BC48,"1")+COUNTIF(BA48:BC48,"2"))))</x:f>
        <x:v>1</x:v>
      </x:c>
    </x:row>
    <x:row r="49" ht="66" customHeight="1">
      <x:c r="A49" s="9" t="str">
        <x:v>BATCH_05</x:v>
      </x:c>
      <x:c r="B49" s="9" t="n">
        <x:v>43</x:v>
      </x:c>
      <x:c r="C49" s="9" t="str">
        <x:v>TRF-059</x:v>
      </x:c>
      <x:c r="D49" s="9" t="str">
        <x:v>TRAFICOM</x:v>
      </x:c>
      <x:c r="E49" s="9" t="str">
        <x:v>DIRECT_CALCULATION</x:v>
      </x:c>
      <x:c r="F49" s="9" t="str">
        <x:v>RUN_01</x:v>
      </x:c>
      <x:c r="G49" s="12" t="str">
        <x:v>OFFICIAL_ELIGIBLE_OUTPUT</x:v>
      </x:c>
      <x:c r="H49" s="12" t="str">
        <x:v>GENERATION_ACCEPTED</x:v>
      </x:c>
      <x:c r="I49" s="12" t="str">
        <x:v>PARSED</x:v>
      </x:c>
      <x:c r="J49" s="12" t="str">
        <x:v>PASS</x:v>
      </x:c>
      <x:c r="K49" s="9" t="n">
        <x:v>10</x:v>
      </x:c>
      <x:c r="L49" s="9" t="n">
        <x:v>10</x:v>
      </x:c>
      <x:c r="M49" s="9" t="n">
        <x:v>7</x:v>
      </x:c>
      <x:c r="N49" s="9" t="n">
        <x:v>0</x:v>
      </x:c>
      <x:c r="O49" s="9" t="str">
        <x:v>TRF-059-P01</x:v>
      </x:c>
      <x:c r="P49" s="9" t="str">
        <x:v>PASS</x:v>
      </x:c>
      <x:c r="Q49" s="9" t="str">
        <x:v>PASS</x:v>
      </x:c>
      <x:c r="R49" s="9" t="str">
        <x:v>CORRECT_BEHAVIOR</x:v>
      </x:c>
      <x:c r="S49" s="9" t="str">
        <x:v>TRF-059-F05</x:v>
      </x:c>
      <x:c r="T49" s="9" t="str">
        <x:v>FAIL</x:v>
      </x:c>
      <x:c r="U49" s="9" t="str">
        <x:v>FAIL</x:v>
      </x:c>
      <x:c r="V49" s="9" t="str">
        <x:v>CORRECT_BEHAVIOR</x:v>
      </x:c>
      <x:c r="W49" s="13" t="str">
        <x:v>REVIEWED</x:v>
      </x:c>
      <x:c r="X49" s="13" t="str">
        <x:v>AI-assisted draft</x:v>
      </x:c>
      <x:c r="Y49" s="105" t="n">
        <x:v>46281</x:v>
      </x:c>
      <x:c r="Z49" s="13" t="n">
        <x:v>2</x:v>
      </x:c>
      <x:c r="AA49" s="13" t="n">
        <x:v>2</x:v>
      </x:c>
      <x:c r="AB49" s="13" t="n">
        <x:v>1</x:v>
      </x:c>
      <x:c r="AC49" s="13" t="n">
        <x:v>1</x:v>
      </x:c>
      <x:c r="AD49" s="13" t="n">
        <x:v>0</x:v>
      </x:c>
      <x:c r="AE49" s="13" t="n">
        <x:v>2</x:v>
      </x:c>
      <x:c r="AF49" s="13" t="n">
        <x:v>2</x:v>
      </x:c>
      <x:c r="AG49" s="13" t="str">
        <x:v>YES</x:v>
      </x:c>
      <x:c r="AH49" s="13" t="str">
        <x:v>MAJOR_DEFECT</x:v>
      </x:c>
      <x:c r="AI49" s="16" t="n">
        <x:f>IF(AND(W49="REVIEWED",X49&lt;&gt;"",Y49&lt;&gt;"",COUNTA(Z49:AF49)=7,COUNTIF(Z49:AF49,"UNCLEAR")=0,(COUNTIF(Z49:AF49,"0")+COUNTIF(Z49:AF49,"1")+COUNTIF(Z49:AF49,"2"))&gt;0,AG49&lt;&gt;"",AH49&lt;&gt;"",AJ49&lt;&gt;""),(COUNTIF(Z49:AF49,"1")+2*COUNTIF(Z49:AF49,"2"))/(2*(COUNTIF(Z49:AF49,"0")+COUNTIF(Z49:AF49,"1")+COUNTIF(Z49:AF49,"2"))),"")</x:f>
        <x:v>0.7142857142857143</x:v>
      </x:c>
      <x:c r="AJ49" s="14" t="str">
        <x:v>TRAFICOM 4.6.2; the Table 4-8 entries, force conversion, f13=1.1 and shear-area formula are all present.</x:v>
      </x:c>
      <x:c r="AK49" s="14" t="str">
        <x:v>CODE_DEFECT</x:v>
      </x:c>
      <x:c r="AL49" s="14" t="str">
        <x:v>The table-validity FILTER and formula-error FILTER are sequential, so a violation is returned only when both are wrong. A wrong alpha with a matching result, or a wrong result with a valid alpha, can pass.</x:v>
      </x:c>
      <x:c r="AM49" s="9" t="str">
        <x:v>RDF_FALSE_ACCEPT</x:v>
      </x:c>
      <x:c r="AN49" s="9" t="str">
        <x:v>4.6.2</x:v>
      </x:c>
      <x:c r="AO49" s="9" t="str">
        <x:v>MVP/SHACL_GENERATION_PIPELINE/experiments/FULL_REPAIR_V2/RUN_01/runs/RUN-TRF-059-20260915T132250255473Z/final/final_shape.ttl</x:v>
      </x:c>
      <x:c r="AP49" s="9" t="str">
        <x:v>a9fdade616ff6cd535342e000775d11bd77675995c4ff751209c5a8a976b644f</x:v>
      </x:c>
      <x:c r="AQ49" s="52" t="inlineStr">
        <x:is>
          <x:t xml:space="preserve">PASS</x:t>
        </x:is>
      </x:c>
      <x:c r="AR49" s="53" t="inlineStr">
        <x:is>
          <x:t xml:space="preserve">VALID</x:t>
        </x:is>
      </x:c>
      <x:c r="AS49" s="53" t="inlineStr">
        <x:is>
          <x:t xml:space="preserve">TRF-059-P01=ACTIVATED | TRF-059-F05=ACTIVATED</x:t>
        </x:is>
      </x:c>
      <x:c r="AT49" s="53">
        <x:v>1</x:v>
      </x:c>
      <x:c r="AU49" s="53">
        <x:v>15</x:v>
      </x:c>
      <x:c r="AV49" s="53">
        <x:v>65</x:v>
      </x:c>
      <x:c r="AW49" s="53" t="inlineStr">
        <x:is>
          <x:t xml:space="preserve">sh:class, sh:datatype, sh:hasValue, sh:maxCount, sh:minCount, sh:node, sh:property</x:t>
        </x:is>
      </x:c>
      <x:c r="AX49" s="53">
        <x:v>1</x:v>
      </x:c>
      <x:c r="AY49" s="53">
        <x:v>1</x:v>
      </x:c>
      <x:c r="AZ49" s="53">
        <x:v>0</x:v>
      </x:c>
      <x:c r="BA49" s="54" t="n">
        <x:v>1</x:v>
      </x:c>
      <x:c r="BB49" s="54" t="n">
        <x:v>1</x:v>
      </x:c>
      <x:c r="BC49" s="54" t="n">
        <x:v>2</x:v>
      </x:c>
      <x:c r="BD49" s="55" t="n">
        <x:f>IF(OR(W49&lt;&gt;"REVIEWED",COUNTIF(BA49:BC49,"UNCLEAR")&gt;0,COUNTA(BA49:BC49)&lt;3,(COUNTIF(BA49:BC49,"0")+COUNTIF(BA49:BC49,"1")+COUNTIF(BA49:BC49,"2"))=0,AJ49=""),"",(COUNTIF(BA49:BC49,"1")+2*COUNTIF(BA49:BC49,"2"))/(2*(COUNTIF(BA49:BC49,"0")+COUNTIF(BA49:BC49,"1")+COUNTIF(BA49:BC49,"2"))))</x:f>
        <x:v>0.6666666666666666</x:v>
      </x:c>
    </x:row>
    <x:row r="50" ht="66" customHeight="1">
      <x:c r="A50" s="9" t="str">
        <x:v>BATCH_05</x:v>
      </x:c>
      <x:c r="B50" s="9" t="n">
        <x:v>44</x:v>
      </x:c>
      <x:c r="C50" s="9" t="str">
        <x:v>TRF-035</x:v>
      </x:c>
      <x:c r="D50" s="9" t="str">
        <x:v>TRAFICOM</x:v>
      </x:c>
      <x:c r="E50" s="9" t="str">
        <x:v>DIRECT_STATIC</x:v>
      </x:c>
      <x:c r="F50" s="9" t="str">
        <x:v>RUN_01</x:v>
      </x:c>
      <x:c r="G50" s="12" t="str">
        <x:v>OFFICIAL_ELIGIBLE_OUTPUT</x:v>
      </x:c>
      <x:c r="H50" s="12" t="str">
        <x:v>GENERATION_ACCEPTED</x:v>
      </x:c>
      <x:c r="I50" s="12" t="str">
        <x:v>PARSED</x:v>
      </x:c>
      <x:c r="J50" s="12" t="str">
        <x:v>PASS</x:v>
      </x:c>
      <x:c r="K50" s="9" t="n">
        <x:v>6</x:v>
      </x:c>
      <x:c r="L50" s="9" t="n">
        <x:v>6</x:v>
      </x:c>
      <x:c r="M50" s="9" t="n">
        <x:v>3</x:v>
      </x:c>
      <x:c r="N50" s="9" t="n">
        <x:v>0</x:v>
      </x:c>
      <x:c r="O50" s="9" t="str">
        <x:v>TRF-035-P01</x:v>
      </x:c>
      <x:c r="P50" s="9" t="str">
        <x:v>PASS</x:v>
      </x:c>
      <x:c r="Q50" s="9" t="str">
        <x:v>PASS</x:v>
      </x:c>
      <x:c r="R50" s="9" t="str">
        <x:v>CORRECT_BEHAVIOR</x:v>
      </x:c>
      <x:c r="S50" s="9" t="str">
        <x:v>TRF-035-F02</x:v>
      </x:c>
      <x:c r="T50" s="9" t="str">
        <x:v>FAIL</x:v>
      </x:c>
      <x:c r="U50" s="9" t="str">
        <x:v>FAIL</x:v>
      </x:c>
      <x:c r="V50" s="9" t="str">
        <x:v>CORRECT_BEHAVIOR</x:v>
      </x:c>
      <x:c r="W50" s="13" t="str">
        <x:v>REVIEWED</x:v>
      </x:c>
      <x:c r="X50" s="13" t="str">
        <x:v>AI-assisted draft</x:v>
      </x:c>
      <x:c r="Y50" s="105" t="n">
        <x:v>46281</x:v>
      </x:c>
      <x:c r="Z50" s="13" t="n">
        <x:v>2</x:v>
      </x:c>
      <x:c r="AA50" s="13" t="n">
        <x:v>2</x:v>
      </x:c>
      <x:c r="AB50" s="13" t="n">
        <x:v>0</x:v>
      </x:c>
      <x:c r="AC50" s="13" t="n">
        <x:v>2</x:v>
      </x:c>
      <x:c r="AD50" s="13" t="n">
        <x:v>0</x:v>
      </x:c>
      <x:c r="AE50" s="13" t="n">
        <x:v>2</x:v>
      </x:c>
      <x:c r="AF50" s="13" t="n">
        <x:v>2</x:v>
      </x:c>
      <x:c r="AG50" s="13" t="str">
        <x:v>YES</x:v>
      </x:c>
      <x:c r="AH50" s="13" t="str">
        <x:v>MAJOR_DEFECT</x:v>
      </x:c>
      <x:c r="AI50" s="16" t="n">
        <x:f>IF(AND(W50="REVIEWED",X50&lt;&gt;"",Y50&lt;&gt;"",COUNTA(Z50:AF50)=7,COUNTIF(Z50:AF50,"UNCLEAR")=0,(COUNTIF(Z50:AF50,"0")+COUNTIF(Z50:AF50,"1")+COUNTIF(Z50:AF50,"2"))&gt;0,AG50&lt;&gt;"",AH50&lt;&gt;"",AJ50&lt;&gt;""),(COUNTIF(Z50:AF50,"1")+2*COUNTIF(Z50:AF50,"2"))/(2*(COUNTIF(Z50:AF50,"0")+COUNTIF(Z50:AF50,"1")+COUNTIF(Z50:AF50,"2"))),"")</x:f>
        <x:v>0.7142857142857143</x:v>
      </x:c>
      <x:c r="AJ50" s="14" t="str">
        <x:v>TRAFICOM 4.1.1; the classification-society rule-length quantity is required in metres.</x:v>
      </x:c>
      <x:c r="AK50" s="14" t="str">
        <x:v>CODE_DEFECT</x:v>
      </x:c>
      <x:c r="AL50" s="14" t="str">
        <x:v>The ship's ruleLength is neither required nor compared with classificationSocietyRuleLength. Presence alone does not establish that L equals the length used by the classification society.</x:v>
      </x:c>
      <x:c r="AM50" s="9" t="str">
        <x:v>RDF_FALSE_ACCEPT</x:v>
      </x:c>
      <x:c r="AN50" s="9" t="str">
        <x:v>4.1.1</x:v>
      </x:c>
      <x:c r="AO50" s="9" t="str">
        <x:v>MVP/SHACL_GENERATION_PIPELINE/experiments/FULL_REPAIR_V2/RUN_01/runs/RUN-TRF-035-20260915T124831249314Z/final/final_shape.ttl</x:v>
      </x:c>
      <x:c r="AP50" s="9" t="str">
        <x:v>fc67145bed27145552144eaeae818227fe68c17f8899a844445576163e9b1c99</x:v>
      </x:c>
      <x:c r="AQ50" s="52" t="inlineStr">
        <x:is>
          <x:t xml:space="preserve">PASS</x:t>
        </x:is>
      </x:c>
      <x:c r="AR50" s="53" t="inlineStr">
        <x:is>
          <x:t xml:space="preserve">VALID</x:t>
        </x:is>
      </x:c>
      <x:c r="AS50" s="53" t="inlineStr">
        <x:is>
          <x:t xml:space="preserve">TRF-035-P01=ACTIVATED | TRF-035-F02=ACTIVATED</x:t>
        </x:is>
      </x:c>
      <x:c r="AT50" s="53">
        <x:v>1</x:v>
      </x:c>
      <x:c r="AU50" s="53">
        <x:v>3</x:v>
      </x:c>
      <x:c r="AV50" s="53">
        <x:v>12</x:v>
      </x:c>
      <x:c r="AW50" s="53" t="inlineStr">
        <x:is>
          <x:t xml:space="preserve">sh:datatype, sh:hasValue, sh:maxCount, sh:minCount, sh:node, sh:property</x:t>
        </x:is>
      </x:c>
      <x:c r="AX50" s="53">
        <x:v>0</x:v>
      </x:c>
      <x:c r="AY50" s="53">
        <x:v>1</x:v>
      </x:c>
      <x:c r="AZ50" s="53">
        <x:v>0</x:v>
      </x:c>
      <x:c r="BA50" s="54" t="n">
        <x:v>2</x:v>
      </x:c>
      <x:c r="BB50" s="54" t="n">
        <x:v>2</x:v>
      </x:c>
      <x:c r="BC50" s="54" t="n">
        <x:v>2</x:v>
      </x:c>
      <x:c r="BD50" s="55" t="n">
        <x:f>IF(OR(W50&lt;&gt;"REVIEWED",COUNTIF(BA50:BC50,"UNCLEAR")&gt;0,COUNTA(BA50:BC50)&lt;3,(COUNTIF(BA50:BC50,"0")+COUNTIF(BA50:BC50,"1")+COUNTIF(BA50:BC50,"2"))=0,AJ50=""),"",(COUNTIF(BA50:BC50,"1")+2*COUNTIF(BA50:BC50,"2"))/(2*(COUNTIF(BA50:BC50,"0")+COUNTIF(BA50:BC50,"1")+COUNTIF(BA50:BC50,"2"))))</x:f>
        <x:v>1</x:v>
      </x:c>
    </x:row>
    <x:row r="51" ht="66" customHeight="1">
      <x:c r="A51" s="9" t="str">
        <x:v>BATCH_05</x:v>
      </x:c>
      <x:c r="B51" s="9" t="n">
        <x:v>45</x:v>
      </x:c>
      <x:c r="C51" s="9" t="str">
        <x:v>TRF-029</x:v>
      </x:c>
      <x:c r="D51" s="9" t="str">
        <x:v>TRAFICOM</x:v>
      </x:c>
      <x:c r="E51" s="9" t="str">
        <x:v>DIRECT_STATIC</x:v>
      </x:c>
      <x:c r="F51" s="9" t="str">
        <x:v>RUN_01</x:v>
      </x:c>
      <x:c r="G51" s="12" t="str">
        <x:v>OFFICIAL_ELIGIBLE_OUTPUT</x:v>
      </x:c>
      <x:c r="H51" s="12" t="str">
        <x:v>GENERATION_ACCEPTED</x:v>
      </x:c>
      <x:c r="I51" s="12" t="str">
        <x:v>PARSED</x:v>
      </x:c>
      <x:c r="J51" s="12" t="str">
        <x:v>PASS</x:v>
      </x:c>
      <x:c r="K51" s="9" t="n">
        <x:v>7</x:v>
      </x:c>
      <x:c r="L51" s="9" t="n">
        <x:v>7</x:v>
      </x:c>
      <x:c r="M51" s="9" t="n">
        <x:v>7</x:v>
      </x:c>
      <x:c r="N51" s="9" t="n">
        <x:v>1</x:v>
      </x:c>
      <x:c r="O51" s="9" t="str">
        <x:v>TRF-029-P01</x:v>
      </x:c>
      <x:c r="P51" s="9" t="str">
        <x:v>PASS</x:v>
      </x:c>
      <x:c r="Q51" s="9" t="str">
        <x:v>PASS</x:v>
      </x:c>
      <x:c r="R51" s="9" t="str">
        <x:v>CORRECT_BEHAVIOR</x:v>
      </x:c>
      <x:c r="S51" s="9" t="str">
        <x:v>TRF-029-F01</x:v>
      </x:c>
      <x:c r="T51" s="9" t="str">
        <x:v>FAIL</x:v>
      </x:c>
      <x:c r="U51" s="9" t="str">
        <x:v>FAIL</x:v>
      </x:c>
      <x:c r="V51" s="9" t="str">
        <x:v>CORRECT_BEHAVIOR</x:v>
      </x:c>
      <x:c r="W51" s="13" t="str">
        <x:v>REVIEWED</x:v>
      </x:c>
      <x:c r="X51" s="13" t="str">
        <x:v>AI-assisted draft</x:v>
      </x:c>
      <x:c r="Y51" s="105" t="n">
        <x:v>46281</x:v>
      </x:c>
      <x:c r="Z51" s="13" t="n">
        <x:v>2</x:v>
      </x:c>
      <x:c r="AA51" s="13" t="n">
        <x:v>2</x:v>
      </x:c>
      <x:c r="AB51" s="13" t="n">
        <x:v>2</x:v>
      </x:c>
      <x:c r="AC51" s="13" t="n">
        <x:v>2</x:v>
      </x:c>
      <x:c r="AD51" s="13" t="n">
        <x:v>2</x:v>
      </x:c>
      <x:c r="AE51" s="13" t="n">
        <x:v>2</x:v>
      </x:c>
      <x:c r="AF51" s="13" t="n">
        <x:v>2</x:v>
      </x:c>
      <x:c r="AG51" s="13" t="str">
        <x:v>NO</x:v>
      </x:c>
      <x:c r="AH51" s="13" t="str">
        <x:v>CORRECT</x:v>
      </x:c>
      <x:c r="AI51" s="16" t="n">
        <x:f>IF(AND(W51="REVIEWED",X51&lt;&gt;"",Y51&lt;&gt;"",COUNTA(Z51:AF51)=7,COUNTIF(Z51:AF51,"UNCLEAR")=0,(COUNTIF(Z51:AF51,"0")+COUNTIF(Z51:AF51,"1")+COUNTIF(Z51:AF51,"2"))&gt;0,AG51&lt;&gt;"",AH51&lt;&gt;"",AJ51&lt;&gt;""),(COUNTIF(Z51:AF51,"1")+2*COUNTIF(Z51:AF51,"2"))/(2*(COUNTIF(Z51:AF51,"0")+COUNTIF(Z51:AF51,"1")+COUNTIF(Z51:AF51,"2"))),"")</x:f>
        <x:v>1</x:v>
      </x:c>
      <x:c r="AJ51" s="14" t="str">
        <x:v>TRAFICOM 4.1; direct analysis is permitted only when the prescribed procedure is inapplicable, approval is recorded, and the structural arrangement is identified.</x:v>
      </x:c>
      <x:c r="AK51" s="14" t="str">
        <x:v>NONE_FOUND</x:v>
      </x:c>
      <x:c r="AL51" s="14" t="str">
        <x:v>The inactive and active branches are complete and no unsupported evidence requirement was found.</x:v>
      </x:c>
      <x:c r="AM51" s="9" t="str"/>
      <x:c r="AN51" s="9" t="str">
        <x:v>4.1</x:v>
      </x:c>
      <x:c r="AO51" s="9" t="str">
        <x:v>MVP/SHACL_GENERATION_PIPELINE/experiments/FULL_REPAIR_V2/RUN_01/runs/RUN-TRF-029-20260915T124035345625Z/final/final_shape.ttl</x:v>
      </x:c>
      <x:c r="AP51" s="9" t="str">
        <x:v>ad3314d7d7490df99c017655e265668558fb755900e76a815f6978fddbf23277</x:v>
      </x:c>
      <x:c r="AQ51" s="52" t="inlineStr">
        <x:is>
          <x:t xml:space="preserve">PASS</x:t>
        </x:is>
      </x:c>
      <x:c r="AR51" s="53" t="inlineStr">
        <x:is>
          <x:t xml:space="preserve">VALID</x:t>
        </x:is>
      </x:c>
      <x:c r="AS51" s="53" t="inlineStr">
        <x:is>
          <x:t xml:space="preserve">TRF-029-P01=ACTIVATED | TRF-029-F01=ACTIVATED</x:t>
        </x:is>
      </x:c>
      <x:c r="AT51" s="53">
        <x:v>1</x:v>
      </x:c>
      <x:c r="AU51" s="53">
        <x:v>5</x:v>
      </x:c>
      <x:c r="AV51" s="53">
        <x:v>19</x:v>
      </x:c>
      <x:c r="AW51" s="53" t="inlineStr">
        <x:is>
          <x:t xml:space="preserve">sh:datatype, sh:in, sh:minCount, sh:or, sh:property</x:t>
        </x:is>
      </x:c>
      <x:c r="AX51" s="53">
        <x:v>0</x:v>
      </x:c>
      <x:c r="AY51" s="53">
        <x:v>1</x:v>
      </x:c>
      <x:c r="AZ51" s="53">
        <x:v>1</x:v>
      </x:c>
      <x:c r="BA51" s="54" t="n">
        <x:v>2</x:v>
      </x:c>
      <x:c r="BB51" s="54" t="n">
        <x:v>2</x:v>
      </x:c>
      <x:c r="BC51" s="54" t="n">
        <x:v>2</x:v>
      </x:c>
      <x:c r="BD51" s="55" t="n">
        <x:f>IF(OR(W51&lt;&gt;"REVIEWED",COUNTIF(BA51:BC51,"UNCLEAR")&gt;0,COUNTA(BA51:BC51)&lt;3,(COUNTIF(BA51:BC51,"0")+COUNTIF(BA51:BC51,"1")+COUNTIF(BA51:BC51,"2"))=0,AJ51=""),"",(COUNTIF(BA51:BC51,"1")+2*COUNTIF(BA51:BC51,"2"))/(2*(COUNTIF(BA51:BC51,"0")+COUNTIF(BA51:BC51,"1")+COUNTIF(BA51:BC51,"2"))))</x:f>
        <x:v>1</x:v>
      </x:c>
    </x:row>
    <x:row r="52" ht="66" customHeight="1">
      <x:c r="A52" s="9" t="str">
        <x:v>BATCH_05</x:v>
      </x:c>
      <x:c r="B52" s="9" t="n">
        <x:v>46</x:v>
      </x:c>
      <x:c r="C52" s="9" t="str">
        <x:v>TRF-025</x:v>
      </x:c>
      <x:c r="D52" s="9" t="str">
        <x:v>TRAFICOM</x:v>
      </x:c>
      <x:c r="E52" s="9" t="str">
        <x:v>COMPLEX_READINESS</x:v>
      </x:c>
      <x:c r="F52" s="9" t="str">
        <x:v>RUN_01</x:v>
      </x:c>
      <x:c r="G52" s="12" t="str">
        <x:v>OFFICIAL_ELIGIBLE_OUTPUT</x:v>
      </x:c>
      <x:c r="H52" s="12" t="str">
        <x:v>GENERATION_ACCEPTED</x:v>
      </x:c>
      <x:c r="I52" s="12" t="str">
        <x:v>PARSED</x:v>
      </x:c>
      <x:c r="J52" s="12" t="str">
        <x:v>PASS</x:v>
      </x:c>
      <x:c r="K52" s="9" t="n">
        <x:v>9</x:v>
      </x:c>
      <x:c r="L52" s="9" t="n">
        <x:v>9</x:v>
      </x:c>
      <x:c r="M52" s="9" t="n">
        <x:v>9</x:v>
      </x:c>
      <x:c r="N52" s="9" t="n">
        <x:v>1</x:v>
      </x:c>
      <x:c r="O52" s="9" t="str">
        <x:v>TRF-025-P01</x:v>
      </x:c>
      <x:c r="P52" s="9" t="str">
        <x:v>PASS</x:v>
      </x:c>
      <x:c r="Q52" s="9" t="str">
        <x:v>PASS</x:v>
      </x:c>
      <x:c r="R52" s="9" t="str">
        <x:v>CORRECT_BEHAVIOR</x:v>
      </x:c>
      <x:c r="S52" s="9" t="str">
        <x:v>TRF-025-F01</x:v>
      </x:c>
      <x:c r="T52" s="9" t="str">
        <x:v>FAIL</x:v>
      </x:c>
      <x:c r="U52" s="9" t="str">
        <x:v>FAIL</x:v>
      </x:c>
      <x:c r="V52" s="9" t="str">
        <x:v>CORRECT_BEHAVIOR</x:v>
      </x:c>
      <x:c r="W52" s="13" t="str">
        <x:v>REVIEWED</x:v>
      </x:c>
      <x:c r="X52" s="13" t="str">
        <x:v>AI-assisted draft</x:v>
      </x:c>
      <x:c r="Y52" s="105" t="n">
        <x:v>46281</x:v>
      </x:c>
      <x:c r="Z52" s="13" t="n">
        <x:v>2</x:v>
      </x:c>
      <x:c r="AA52" s="13" t="n">
        <x:v>2</x:v>
      </x:c>
      <x:c r="AB52" s="13" t="n">
        <x:v>2</x:v>
      </x:c>
      <x:c r="AC52" s="13" t="n">
        <x:v>2</x:v>
      </x:c>
      <x:c r="AD52" s="13" t="n">
        <x:v>2</x:v>
      </x:c>
      <x:c r="AE52" s="13" t="n">
        <x:v>2</x:v>
      </x:c>
      <x:c r="AF52" s="13" t="n">
        <x:v>2</x:v>
      </x:c>
      <x:c r="AG52" s="13" t="str">
        <x:v>NO</x:v>
      </x:c>
      <x:c r="AH52" s="13" t="str">
        <x:v>CORRECT</x:v>
      </x:c>
      <x:c r="AI52" s="16" t="n">
        <x:f>IF(AND(W52="REVIEWED",X52&lt;&gt;"",Y52&lt;&gt;"",COUNTA(Z52:AF52)=7,COUNTIF(Z52:AF52,"UNCLEAR")=0,(COUNTIF(Z52:AF52,"0")+COUNTIF(Z52:AF52,"1")+COUNTIF(Z52:AF52,"2"))&gt;0,AG52&lt;&gt;"",AH52&lt;&gt;"",AJ52&lt;&gt;""),(COUNTIF(Z52:AF52,"1")+2*COUNTIF(Z52:AF52,"2"))/(2*(COUNTIF(Z52:AF52,"0")+COUNTIF(Z52:AF52,"1")+COUNTIF(Z52:AF52,"2"))),"")</x:f>
        <x:v>1</x:v>
      </x:c>
      <x:c r="AJ52" s="14" t="str">
        <x:v>TRAFICOM 3.2.4; the IA Super/no-bulb readiness branch requires all C1/C2 operands, dimensions, units and externally calculated results, while non-applicable branches remain available.</x:v>
      </x:c>
      <x:c r="AK52" s="14" t="str">
        <x:v>NONE_FOUND</x:v>
      </x:c>
      <x:c r="AL52" s="14" t="str">
        <x:v>This is assessed as complex-readiness coverage; the source formula itself was intentionally not re-executed by the locked task contract.</x:v>
      </x:c>
      <x:c r="AM52" s="9" t="str"/>
      <x:c r="AN52" s="9" t="str">
        <x:v>3.2.4 (IA Super, no bulb alternative C1/C2)</x:v>
      </x:c>
      <x:c r="AO52" s="9" t="str">
        <x:v>MVP/SHACL_GENERATION_PIPELINE/experiments/FULL_REPAIR_V2/RUN_01/runs/RUN-TRF-025-20260915T123404546933Z/final/final_shape.ttl</x:v>
      </x:c>
      <x:c r="AP52" s="9" t="str">
        <x:v>4c60ae3d514809375e7b7d1b261808a6f3eebb2f1ac0c3a708d00c229859a676</x:v>
      </x:c>
      <x:c r="AQ52" s="52" t="inlineStr">
        <x:is>
          <x:t xml:space="preserve">PASS</x:t>
        </x:is>
      </x:c>
      <x:c r="AR52" s="53" t="inlineStr">
        <x:is>
          <x:t xml:space="preserve">VALID</x:t>
        </x:is>
      </x:c>
      <x:c r="AS52" s="53" t="inlineStr">
        <x:is>
          <x:t xml:space="preserve">TRF-025-P01=ACTIVATED | TRF-025-F01=ACTIVATED</x:t>
        </x:is>
      </x:c>
      <x:c r="AT52" s="53">
        <x:v>13</x:v>
      </x:c>
      <x:c r="AU52" s="53">
        <x:v>28</x:v>
      </x:c>
      <x:c r="AV52" s="53">
        <x:v>121</x:v>
      </x:c>
      <x:c r="AW52" s="53" t="inlineStr">
        <x:is>
          <x:t xml:space="preserve">sh:class, sh:datatype, sh:hasValue, sh:in, sh:maxCount, sh:minCount, sh:node, sh:or, sh:property</x:t>
        </x:is>
      </x:c>
      <x:c r="AX52" s="53">
        <x:v>0</x:v>
      </x:c>
      <x:c r="AY52" s="53">
        <x:v>1</x:v>
      </x:c>
      <x:c r="AZ52" s="53">
        <x:v>1</x:v>
      </x:c>
      <x:c r="BA52" s="54" t="n">
        <x:v>2</x:v>
      </x:c>
      <x:c r="BB52" s="54" t="n">
        <x:v>2</x:v>
      </x:c>
      <x:c r="BC52" s="54" t="n">
        <x:v>2</x:v>
      </x:c>
      <x:c r="BD52" s="55" t="n">
        <x:f>IF(OR(W52&lt;&gt;"REVIEWED",COUNTIF(BA52:BC52,"UNCLEAR")&gt;0,COUNTA(BA52:BC52)&lt;3,(COUNTIF(BA52:BC52,"0")+COUNTIF(BA52:BC52,"1")+COUNTIF(BA52:BC52,"2"))=0,AJ52=""),"",(COUNTIF(BA52:BC52,"1")+2*COUNTIF(BA52:BC52,"2"))/(2*(COUNTIF(BA52:BC52,"0")+COUNTIF(BA52:BC52,"1")+COUNTIF(BA52:BC52,"2"))))</x:f>
        <x:v>1</x:v>
      </x:c>
    </x:row>
    <x:row r="53" ht="66" customHeight="1">
      <x:c r="A53" s="9" t="str">
        <x:v>BATCH_05</x:v>
      </x:c>
      <x:c r="B53" s="9" t="n">
        <x:v>47</x:v>
      </x:c>
      <x:c r="C53" s="9" t="str">
        <x:v>IMO-072</x:v>
      </x:c>
      <x:c r="D53" s="9" t="str">
        <x:v>IMO</x:v>
      </x:c>
      <x:c r="E53" s="9" t="str">
        <x:v>DIRECT_STATIC</x:v>
      </x:c>
      <x:c r="F53" s="9" t="str">
        <x:v>RUN_01</x:v>
      </x:c>
      <x:c r="G53" s="12" t="str">
        <x:v>OFFICIAL_ELIGIBLE_OUTPUT</x:v>
      </x:c>
      <x:c r="H53" s="12" t="str">
        <x:v>GENERATION_ACCEPTED</x:v>
      </x:c>
      <x:c r="I53" s="12" t="str">
        <x:v>PARSED</x:v>
      </x:c>
      <x:c r="J53" s="12" t="str">
        <x:v>PASS</x:v>
      </x:c>
      <x:c r="K53" s="9" t="n">
        <x:v>8</x:v>
      </x:c>
      <x:c r="L53" s="9" t="n">
        <x:v>8</x:v>
      </x:c>
      <x:c r="M53" s="9" t="n">
        <x:v>8</x:v>
      </x:c>
      <x:c r="N53" s="9" t="n">
        <x:v>1</x:v>
      </x:c>
      <x:c r="O53" s="9" t="str">
        <x:v>IMO-072-P02</x:v>
      </x:c>
      <x:c r="P53" s="9" t="str">
        <x:v>PASS</x:v>
      </x:c>
      <x:c r="Q53" s="9" t="str">
        <x:v>PASS</x:v>
      </x:c>
      <x:c r="R53" s="9" t="str">
        <x:v>CORRECT_BEHAVIOR</x:v>
      </x:c>
      <x:c r="S53" s="9" t="str">
        <x:v>IMO-072-F04</x:v>
      </x:c>
      <x:c r="T53" s="9" t="str">
        <x:v>FAIL</x:v>
      </x:c>
      <x:c r="U53" s="9" t="str">
        <x:v>FAIL</x:v>
      </x:c>
      <x:c r="V53" s="9" t="str">
        <x:v>CORRECT_BEHAVIOR</x:v>
      </x:c>
      <x:c r="W53" s="13" t="str">
        <x:v>REVIEWED</x:v>
      </x:c>
      <x:c r="X53" s="13" t="str">
        <x:v>AI-assisted draft</x:v>
      </x:c>
      <x:c r="Y53" s="105" t="n">
        <x:v>46281</x:v>
      </x:c>
      <x:c r="Z53" s="13" t="n">
        <x:v>2</x:v>
      </x:c>
      <x:c r="AA53" s="13" t="n">
        <x:v>2</x:v>
      </x:c>
      <x:c r="AB53" s="13" t="n">
        <x:v>2</x:v>
      </x:c>
      <x:c r="AC53" s="13" t="n">
        <x:v>2</x:v>
      </x:c>
      <x:c r="AD53" s="13" t="n">
        <x:v>2</x:v>
      </x:c>
      <x:c r="AE53" s="13" t="n">
        <x:v>2</x:v>
      </x:c>
      <x:c r="AF53" s="13" t="n">
        <x:v>2</x:v>
      </x:c>
      <x:c r="AG53" s="13" t="str">
        <x:v>NO</x:v>
      </x:c>
      <x:c r="AH53" s="13" t="str">
        <x:v>CORRECT</x:v>
      </x:c>
      <x:c r="AI53" s="16" t="n">
        <x:f>IF(AND(W53="REVIEWED",X53&lt;&gt;"",Y53&lt;&gt;"",COUNTA(Z53:AF53)=7,COUNTIF(Z53:AF53,"UNCLEAR")=0,(COUNTIF(Z53:AF53,"0")+COUNTIF(Z53:AF53,"1")+COUNTIF(Z53:AF53,"2"))&gt;0,AG53&lt;&gt;"",AH53&lt;&gt;"",AJ53&lt;&gt;""),(COUNTIF(Z53:AF53,"1")+2*COUNTIF(Z53:AF53,"2"))/(2*(COUNTIF(Z53:AF53,"0")+COUNTIF(Z53:AF53,"1")+COUNTIF(Z53:AF53,"2"))),"")</x:f>
        <x:v>1</x:v>
      </x:c>
      <x:c r="AJ53" s="14" t="str">
        <x:v>Polar Code I-A 8.3.3.2; extended-darkness operation requires each linked lifeboat to have at least one continuously suitable assigned searchlight.</x:v>
      </x:c>
      <x:c r="AK53" s="14" t="str">
        <x:v>NONE_FOUND</x:v>
      </x:c>
      <x:c r="AL53" s="14" t="str">
        <x:v>The qualified minimum count captures existence of a suitable searchlight without forbidding additional assigned equipment.</x:v>
      </x:c>
      <x:c r="AM53" s="9" t="str"/>
      <x:c r="AN53" s="9" t="str">
        <x:v>Part I-A 8.3.3.2</x:v>
      </x:c>
      <x:c r="AO53" s="9" t="str">
        <x:v>MVP/SHACL_GENERATION_PIPELINE/experiments/FULL_REPAIR_V2/RUN_01/runs/RUN-IMO-072-20260915T111102613162Z/final/final_shape.ttl</x:v>
      </x:c>
      <x:c r="AP53" s="9" t="str">
        <x:v>0a6429ec0a63e4ac51477d23eb15dee7ad186db589f0eb37afbc0bd4aa7719aa</x:v>
      </x:c>
      <x:c r="AQ53" s="52" t="inlineStr">
        <x:is>
          <x:t xml:space="preserve">PASS</x:t>
        </x:is>
      </x:c>
      <x:c r="AR53" s="53" t="inlineStr">
        <x:is>
          <x:t xml:space="preserve">VALID</x:t>
        </x:is>
      </x:c>
      <x:c r="AS53" s="53" t="inlineStr">
        <x:is>
          <x:t xml:space="preserve">IMO-072-P02=ACTIVATED | IMO-072-F04=ACTIVATED</x:t>
        </x:is>
      </x:c>
      <x:c r="AT53" s="53">
        <x:v>1</x:v>
      </x:c>
      <x:c r="AU53" s="53">
        <x:v>6</x:v>
      </x:c>
      <x:c r="AV53" s="53">
        <x:v>21</x:v>
      </x:c>
      <x:c r="AW53" s="53" t="inlineStr">
        <x:is>
          <x:t xml:space="preserve">sh:datatype, sh:hasValue, sh:maxCount, sh:minCount, sh:node, sh:or, sh:property, sh:qualifiedMinCount, sh:qualifiedValueShape</x:t>
        </x:is>
      </x:c>
      <x:c r="AX53" s="53">
        <x:v>1</x:v>
      </x:c>
      <x:c r="AY53" s="53">
        <x:v>1</x:v>
      </x:c>
      <x:c r="AZ53" s="53">
        <x:v>1</x:v>
      </x:c>
      <x:c r="BA53" s="54" t="n">
        <x:v>2</x:v>
      </x:c>
      <x:c r="BB53" s="54" t="n">
        <x:v>2</x:v>
      </x:c>
      <x:c r="BC53" s="54" t="n">
        <x:v>2</x:v>
      </x:c>
      <x:c r="BD53" s="55" t="n">
        <x:f>IF(OR(W53&lt;&gt;"REVIEWED",COUNTIF(BA53:BC53,"UNCLEAR")&gt;0,COUNTA(BA53:BC53)&lt;3,(COUNTIF(BA53:BC53,"0")+COUNTIF(BA53:BC53,"1")+COUNTIF(BA53:BC53,"2"))=0,AJ53=""),"",(COUNTIF(BA53:BC53,"1")+2*COUNTIF(BA53:BC53,"2"))/(2*(COUNTIF(BA53:BC53,"0")+COUNTIF(BA53:BC53,"1")+COUNTIF(BA53:BC53,"2"))))</x:f>
        <x:v>1</x:v>
      </x:c>
    </x:row>
    <x:row r="54" ht="66" customHeight="1">
      <x:c r="A54" s="9" t="str">
        <x:v>BATCH_05</x:v>
      </x:c>
      <x:c r="B54" s="9" t="n">
        <x:v>48</x:v>
      </x:c>
      <x:c r="C54" s="9" t="str">
        <x:v>TRF-031</x:v>
      </x:c>
      <x:c r="D54" s="9" t="str">
        <x:v>TRAFICOM</x:v>
      </x:c>
      <x:c r="E54" s="9" t="str">
        <x:v>DIRECT_CALCULATION</x:v>
      </x:c>
      <x:c r="F54" s="9" t="str">
        <x:v>RUN_01</x:v>
      </x:c>
      <x:c r="G54" s="12" t="str">
        <x:v>OFFICIAL_ELIGIBLE_OUTPUT</x:v>
      </x:c>
      <x:c r="H54" s="12" t="str">
        <x:v>GENERATION_ACCEPTED</x:v>
      </x:c>
      <x:c r="I54" s="12" t="str">
        <x:v>PARSED</x:v>
      </x:c>
      <x:c r="J54" s="12" t="str">
        <x:v>PASS</x:v>
      </x:c>
      <x:c r="K54" s="9" t="n">
        <x:v>11</x:v>
      </x:c>
      <x:c r="L54" s="9" t="n">
        <x:v>11</x:v>
      </x:c>
      <x:c r="M54" s="9" t="n">
        <x:v>11</x:v>
      </x:c>
      <x:c r="N54" s="9" t="n">
        <x:v>1</x:v>
      </x:c>
      <x:c r="O54" s="9" t="str">
        <x:v>TRF-031-P01</x:v>
      </x:c>
      <x:c r="P54" s="9" t="str">
        <x:v>PASS</x:v>
      </x:c>
      <x:c r="Q54" s="9" t="str">
        <x:v>PASS</x:v>
      </x:c>
      <x:c r="R54" s="9" t="str">
        <x:v>CORRECT_BEHAVIOR</x:v>
      </x:c>
      <x:c r="S54" s="9" t="str">
        <x:v>TRF-031-F05</x:v>
      </x:c>
      <x:c r="T54" s="9" t="str">
        <x:v>FAIL</x:v>
      </x:c>
      <x:c r="U54" s="9" t="str">
        <x:v>FAIL</x:v>
      </x:c>
      <x:c r="V54" s="9" t="str">
        <x:v>CORRECT_BEHAVIOR</x:v>
      </x:c>
      <x:c r="W54" s="13" t="str">
        <x:v>REVIEWED</x:v>
      </x:c>
      <x:c r="X54" s="13" t="str">
        <x:v>AI-assisted draft</x:v>
      </x:c>
      <x:c r="Y54" s="105" t="n">
        <x:v>46281</x:v>
      </x:c>
      <x:c r="Z54" s="13" t="n">
        <x:v>2</x:v>
      </x:c>
      <x:c r="AA54" s="13" t="n">
        <x:v>2</x:v>
      </x:c>
      <x:c r="AB54" s="13" t="n">
        <x:v>2</x:v>
      </x:c>
      <x:c r="AC54" s="13" t="n">
        <x:v>2</x:v>
      </x:c>
      <x:c r="AD54" s="13" t="n">
        <x:v>2</x:v>
      </x:c>
      <x:c r="AE54" s="13" t="n">
        <x:v>2</x:v>
      </x:c>
      <x:c r="AF54" s="13" t="n">
        <x:v>2</x:v>
      </x:c>
      <x:c r="AG54" s="13" t="str">
        <x:v>NO</x:v>
      </x:c>
      <x:c r="AH54" s="13" t="str">
        <x:v>CORRECT</x:v>
      </x:c>
      <x:c r="AI54" s="16" t="n">
        <x:f>IF(AND(W54="REVIEWED",X54&lt;&gt;"",Y54&lt;&gt;"",COUNTA(Z54:AF54)=7,COUNTIF(Z54:AF54,"UNCLEAR")=0,(COUNTIF(Z54:AF54,"0")+COUNTIF(Z54:AF54,"1")+COUNTIF(Z54:AF54,"2"))&gt;0,AG54&lt;&gt;"",AH54&lt;&gt;"",AJ54&lt;&gt;""),(COUNTIF(Z54:AF54,"1")+2*COUNTIF(Z54:AF54,"2"))/(2*(COUNTIF(Z54:AF54,"0")+COUNTIF(Z54:AF54,"1")+COUNTIF(Z54:AF54,"2"))),"")</x:f>
        <x:v>1</x:v>
      </x:c>
      <x:c r="AJ54" s="14" t="str">
        <x:v>TRAFICOM 4.1; combined stress is kept below yield, tau_y is checked as yield/sqrt(3), and the beam-theory branch enforces allowable shear &lt;=0.9 tau_y.</x:v>
      </x:c>
      <x:c r="AK54" s="14" t="str">
        <x:v>NONE_FOUND</x:v>
      </x:c>
      <x:c r="AL54" s="14" t="str">
        <x:v>Units, strict yield boundary, tolerance and conditional beam-theory evidence are coherent.</x:v>
      </x:c>
      <x:c r="AM54" s="9" t="str"/>
      <x:c r="AN54" s="9" t="str">
        <x:v>4.1</x:v>
      </x:c>
      <x:c r="AO54" s="9" t="str">
        <x:v>MVP/SHACL_GENERATION_PIPELINE/experiments/FULL_REPAIR_V2/RUN_01/runs/RUN-TRF-031-20260915T124408932014Z/final/final_shape.ttl</x:v>
      </x:c>
      <x:c r="AP54" s="9" t="str">
        <x:v>33c96b47aac3e18acc885d1457be94804aee136fefc18a7e0751c52027333051</x:v>
      </x:c>
      <x:c r="AQ54" s="52" t="inlineStr">
        <x:is>
          <x:t xml:space="preserve">PASS</x:t>
        </x:is>
      </x:c>
      <x:c r="AR54" s="53" t="inlineStr">
        <x:is>
          <x:t xml:space="preserve">VALID</x:t>
        </x:is>
      </x:c>
      <x:c r="AS54" s="53" t="inlineStr">
        <x:is>
          <x:t xml:space="preserve">TRF-031-P01=ACTIVATED | TRF-031-F05=ACTIVATED</x:t>
        </x:is>
      </x:c>
      <x:c r="AT54" s="53">
        <x:v>1</x:v>
      </x:c>
      <x:c r="AU54" s="53">
        <x:v>14</x:v>
      </x:c>
      <x:c r="AV54" s="53">
        <x:v>59</x:v>
      </x:c>
      <x:c r="AW54" s="53" t="inlineStr">
        <x:is>
          <x:t xml:space="preserve">sh:datatype, sh:hasValue, sh:maxCount, sh:minCount, sh:node, sh:or, sh:property</x:t>
        </x:is>
      </x:c>
      <x:c r="AX54" s="53">
        <x:v>3</x:v>
      </x:c>
      <x:c r="AY54" s="53">
        <x:v>1</x:v>
      </x:c>
      <x:c r="AZ54" s="53">
        <x:v>1</x:v>
      </x:c>
      <x:c r="BA54" s="54" t="n">
        <x:v>2</x:v>
      </x:c>
      <x:c r="BB54" s="54" t="n">
        <x:v>2</x:v>
      </x:c>
      <x:c r="BC54" s="54" t="n">
        <x:v>2</x:v>
      </x:c>
      <x:c r="BD54" s="55" t="n">
        <x:f>IF(OR(W54&lt;&gt;"REVIEWED",COUNTIF(BA54:BC54,"UNCLEAR")&gt;0,COUNTA(BA54:BC54)&lt;3,(COUNTIF(BA54:BC54,"0")+COUNTIF(BA54:BC54,"1")+COUNTIF(BA54:BC54,"2"))=0,AJ54=""),"",(COUNTIF(BA54:BC54,"1")+2*COUNTIF(BA54:BC54,"2"))/(2*(COUNTIF(BA54:BC54,"0")+COUNTIF(BA54:BC54,"1")+COUNTIF(BA54:BC54,"2"))))</x:f>
        <x:v>1</x:v>
      </x:c>
    </x:row>
    <x:row r="55" ht="66" customHeight="1">
      <x:c r="A55" s="9" t="str">
        <x:v>BATCH_05</x:v>
      </x:c>
      <x:c r="B55" s="9" t="n">
        <x:v>49</x:v>
      </x:c>
      <x:c r="C55" s="9" t="str">
        <x:v>IMO-037</x:v>
      </x:c>
      <x:c r="D55" s="9" t="str">
        <x:v>IMO</x:v>
      </x:c>
      <x:c r="E55" s="9" t="str">
        <x:v>COMPLEX_READINESS</x:v>
      </x:c>
      <x:c r="F55" s="9" t="str">
        <x:v>RUN_01</x:v>
      </x:c>
      <x:c r="G55" s="12" t="str">
        <x:v>REJECTED_ATTEMPT_04</x:v>
      </x:c>
      <x:c r="H55" s="12" t="str">
        <x:v>MAX_ATTEMPTS_REACHED</x:v>
      </x:c>
      <x:c r="I55" s="12" t="str">
        <x:v>PARSED</x:v>
      </x:c>
      <x:c r="J55" s="12" t="str">
        <x:v>PASS</x:v>
      </x:c>
      <x:c r="K55" s="9" t="n">
        <x:v>12</x:v>
      </x:c>
      <x:c r="L55" s="9" t="n">
        <x:v>12</x:v>
      </x:c>
      <x:c r="M55" s="9" t="n">
        <x:v>7</x:v>
      </x:c>
      <x:c r="N55" s="9" t="n">
        <x:v>0</x:v>
      </x:c>
      <x:c r="O55" s="9" t="str">
        <x:v>IMO-037-P02</x:v>
      </x:c>
      <x:c r="P55" s="9" t="str">
        <x:v>PASS</x:v>
      </x:c>
      <x:c r="Q55" s="9" t="str">
        <x:v>PASS</x:v>
      </x:c>
      <x:c r="R55" s="9" t="str">
        <x:v>CORRECT_BEHAVIOR</x:v>
      </x:c>
      <x:c r="S55" s="9" t="str">
        <x:v>IMO-037-F07</x:v>
      </x:c>
      <x:c r="T55" s="9" t="str">
        <x:v>FAIL</x:v>
      </x:c>
      <x:c r="U55" s="9" t="str">
        <x:v>PASS</x:v>
      </x:c>
      <x:c r="V55" s="9" t="str">
        <x:v>FALSE_ACCEPT</x:v>
      </x:c>
      <x:c r="W55" s="13" t="str">
        <x:v>REVIEWED</x:v>
      </x:c>
      <x:c r="X55" s="13" t="str">
        <x:v>AI-assisted draft</x:v>
      </x:c>
      <x:c r="Y55" s="105" t="n">
        <x:v>46281</x:v>
      </x:c>
      <x:c r="Z55" s="13" t="n">
        <x:v>2</x:v>
      </x:c>
      <x:c r="AA55" s="13" t="n">
        <x:v>2</x:v>
      </x:c>
      <x:c r="AB55" s="13" t="n">
        <x:v>1</x:v>
      </x:c>
      <x:c r="AC55" s="13" t="n">
        <x:v>2</x:v>
      </x:c>
      <x:c r="AD55" s="13" t="n">
        <x:v>0</x:v>
      </x:c>
      <x:c r="AE55" s="13" t="n">
        <x:v>2</x:v>
      </x:c>
      <x:c r="AF55" s="13" t="n">
        <x:v>2</x:v>
      </x:c>
      <x:c r="AG55" s="13" t="str">
        <x:v>YES</x:v>
      </x:c>
      <x:c r="AH55" s="13" t="str">
        <x:v>MAJOR_DEFECT</x:v>
      </x:c>
      <x:c r="AI55" s="16" t="n">
        <x:f>IF(AND(W55="REVIEWED",X55&lt;&gt;"",Y55&lt;&gt;"",COUNTA(Z55:AF55)=7,COUNTIF(Z55:AF55,"UNCLEAR")=0,(COUNTIF(Z55:AF55,"0")+COUNTIF(Z55:AF55,"1")+COUNTIF(Z55:AF55,"2"))&gt;0,AG55&lt;&gt;"",AH55&lt;&gt;"",AJ55&lt;&gt;""),(COUNTIF(Z55:AF55,"1")+2*COUNTIF(Z55:AF55,"2"))/(2*(COUNTIF(Z55:AF55,"0")+COUNTIF(Z55:AF55,"1")+COUNTIF(Z55:AF55,"2"))),"")</x:f>
        <x:v>0.7857142857142857</x:v>
      </x:c>
      <x:c r="AJ55" s="14" t="str">
        <x:v>Polar Code I-A 4.3.2.1; applicability and per-loading-condition direct or alternative outcomes are represented.</x:v>
      </x:c>
      <x:c r="AK55" s="14" t="str">
        <x:v>CODE_DEFECT</x:v>
      </x:c>
      <x:c r="AL55" s="14" t="str">
        <x:v>A case with alternativeInstrumentApplicable=true can still pass through the s_i=1 branch even when the alternative status is false. Result-evidence presence is also not mandatory, so universal readiness is incomplete.</x:v>
      </x:c>
      <x:c r="AM55" s="9" t="str">
        <x:v>RDF_FALSE_ACCEPT; RDF_FALSE_REJECT; FALLBACK_OUTPUT</x:v>
      </x:c>
      <x:c r="AN55" s="9" t="str">
        <x:v>Part I-A 4.3.2.1</x:v>
      </x:c>
      <x:c r="AO55" s="9" t="str">
        <x:v>MVP/SHACL_GENERATION_PIPELINE/experiments/FULL_REPAIR_V2/RUN_01/runs/RUN-IMO-037-20260915T104031622223Z/artifacts/attempt_04/candidate_shape.ttl</x:v>
      </x:c>
      <x:c r="AP55" s="9" t="str">
        <x:v>01210216ee6c39ba8b827971777ce46215b2138269f18c8aae7f64cbb8237fc8</x:v>
      </x:c>
      <x:c r="AQ55" s="52" t="inlineStr">
        <x:is>
          <x:t xml:space="preserve">PASS</x:t>
        </x:is>
      </x:c>
      <x:c r="AR55" s="53" t="inlineStr">
        <x:is>
          <x:t xml:space="preserve">VALID</x:t>
        </x:is>
      </x:c>
      <x:c r="AS55" s="53" t="inlineStr">
        <x:is>
          <x:t xml:space="preserve">IMO-037-P02=ACTIVATED | IMO-037-F07=ACTIVATED</x:t>
        </x:is>
      </x:c>
      <x:c r="AT55" s="53">
        <x:v>1</x:v>
      </x:c>
      <x:c r="AU55" s="53">
        <x:v>12</x:v>
      </x:c>
      <x:c r="AV55" s="53">
        <x:v>48</x:v>
      </x:c>
      <x:c r="AW55" s="53" t="inlineStr">
        <x:is>
          <x:t xml:space="preserve">sh:class, sh:datatype, sh:hasValue, sh:in, sh:maxCount, sh:maxInclusive, sh:minCount, sh:minInclusive, sh:node, sh:or, sh:property</x:t>
        </x:is>
      </x:c>
      <x:c r="AX55" s="53">
        <x:v>1</x:v>
      </x:c>
      <x:c r="AY55" s="53">
        <x:v>1</x:v>
      </x:c>
      <x:c r="AZ55" s="53">
        <x:v>1</x:v>
      </x:c>
      <x:c r="BA55" s="54" t="n">
        <x:v>1</x:v>
      </x:c>
      <x:c r="BB55" s="54" t="n">
        <x:v>1</x:v>
      </x:c>
      <x:c r="BC55" s="54" t="n">
        <x:v>2</x:v>
      </x:c>
      <x:c r="BD55" s="55" t="n">
        <x:f>IF(OR(W55&lt;&gt;"REVIEWED",COUNTIF(BA55:BC55,"UNCLEAR")&gt;0,COUNTA(BA55:BC55)&lt;3,(COUNTIF(BA55:BC55,"0")+COUNTIF(BA55:BC55,"1")+COUNTIF(BA55:BC55,"2"))=0,AJ55=""),"",(COUNTIF(BA55:BC55,"1")+2*COUNTIF(BA55:BC55,"2"))/(2*(COUNTIF(BA55:BC55,"0")+COUNTIF(BA55:BC55,"1")+COUNTIF(BA55:BC55,"2"))))</x:f>
        <x:v>0.6666666666666666</x:v>
      </x:c>
    </x:row>
    <x:row r="56" ht="66" customHeight="1">
      <x:c r="A56" s="9" t="str">
        <x:v>BATCH_05</x:v>
      </x:c>
      <x:c r="B56" s="9" t="n">
        <x:v>50</x:v>
      </x:c>
      <x:c r="C56" s="9" t="str">
        <x:v>TRF-123</x:v>
      </x:c>
      <x:c r="D56" s="9" t="str">
        <x:v>TRAFICOM</x:v>
      </x:c>
      <x:c r="E56" s="9" t="str">
        <x:v>COMPLEX_READINESS</x:v>
      </x:c>
      <x:c r="F56" s="9" t="str">
        <x:v>RUN_01</x:v>
      </x:c>
      <x:c r="G56" s="12" t="str">
        <x:v>OFFICIAL_ELIGIBLE_OUTPUT</x:v>
      </x:c>
      <x:c r="H56" s="12" t="str">
        <x:v>GENERATION_ACCEPTED</x:v>
      </x:c>
      <x:c r="I56" s="12" t="str">
        <x:v>PARSED</x:v>
      </x:c>
      <x:c r="J56" s="12" t="str">
        <x:v>PASS</x:v>
      </x:c>
      <x:c r="K56" s="9" t="n">
        <x:v>5</x:v>
      </x:c>
      <x:c r="L56" s="9" t="n">
        <x:v>5</x:v>
      </x:c>
      <x:c r="M56" s="9" t="n">
        <x:v>4</x:v>
      </x:c>
      <x:c r="N56" s="9" t="n">
        <x:v>0</x:v>
      </x:c>
      <x:c r="O56" s="9" t="str">
        <x:v>TRF-123-P01</x:v>
      </x:c>
      <x:c r="P56" s="9" t="str">
        <x:v>PASS</x:v>
      </x:c>
      <x:c r="Q56" s="9" t="str">
        <x:v>FAIL</x:v>
      </x:c>
      <x:c r="R56" s="9" t="str">
        <x:v>FALSE_REJECT</x:v>
      </x:c>
      <x:c r="S56" s="9" t="str">
        <x:v>TRF-123-F04</x:v>
      </x:c>
      <x:c r="T56" s="9" t="str">
        <x:v>FAIL</x:v>
      </x:c>
      <x:c r="U56" s="9" t="str">
        <x:v>FAIL</x:v>
      </x:c>
      <x:c r="V56" s="9" t="str">
        <x:v>CORRECT_BEHAVIOR</x:v>
      </x:c>
      <x:c r="W56" s="13" t="str">
        <x:v>REVIEWED</x:v>
      </x:c>
      <x:c r="X56" s="13" t="str">
        <x:v>AI-assisted draft</x:v>
      </x:c>
      <x:c r="Y56" s="105" t="n">
        <x:v>46281</x:v>
      </x:c>
      <x:c r="Z56" s="13" t="n">
        <x:v>2</x:v>
      </x:c>
      <x:c r="AA56" s="13" t="n">
        <x:v>2</x:v>
      </x:c>
      <x:c r="AB56" s="13" t="n">
        <x:v>2</x:v>
      </x:c>
      <x:c r="AC56" s="13" t="n">
        <x:v>2</x:v>
      </x:c>
      <x:c r="AD56" s="13" t="n">
        <x:v>2</x:v>
      </x:c>
      <x:c r="AE56" s="13" t="n">
        <x:v>2</x:v>
      </x:c>
      <x:c r="AF56" s="13" t="n">
        <x:v>2</x:v>
      </x:c>
      <x:c r="AG56" s="13" t="str">
        <x:v>NO</x:v>
      </x:c>
      <x:c r="AH56" s="13" t="str">
        <x:v>CORRECT</x:v>
      </x:c>
      <x:c r="AI56" s="16" t="n">
        <x:f>IF(AND(W56="REVIEWED",X56&lt;&gt;"",Y56&lt;&gt;"",COUNTA(Z56:AF56)=7,COUNTIF(Z56:AF56,"UNCLEAR")=0,(COUNTIF(Z56:AF56,"0")+COUNTIF(Z56:AF56,"1")+COUNTIF(Z56:AF56,"2"))&gt;0,AG56&lt;&gt;"",AH56&lt;&gt;"",AJ56&lt;&gt;""),(COUNTIF(Z56:AF56,"1")+2*COUNTIF(Z56:AF56,"2"))/(2*(COUNTIF(Z56:AF56,"0")+COUNTIF(Z56:AF56,"1")+COUNTIF(Z56:AF56,"2"))),"")</x:f>
        <x:v>1</x:v>
      </x:c>
      <x:c r="AJ56" s="14" t="str">
        <x:v>TRAFICOM 6.7.3; the shape follows ship -&gt; occasional-force load case -&gt; component -&gt; material properties, requires blade exclusion and safety-factor evidence, and checks stress*factor&lt;=yield.</x:v>
      </x:c>
      <x:c r="AK56" s="14" t="str">
        <x:v>NONE_FOUND</x:v>
      </x:c>
      <x:c r="AL56" s="14" t="str">
        <x:v>The recorded false rejection is caused by the sampled RDF's reversed property ownership, not by this selected artifact.</x:v>
      </x:c>
      <x:c r="AM56" s="9" t="str">
        <x:v>ALWAYS_FAIL; RDF_FALSE_REJECT</x:v>
      </x:c>
      <x:c r="AN56" s="9" t="str">
        <x:v>6.7.3</x:v>
      </x:c>
      <x:c r="AO56" s="9" t="str">
        <x:v>MVP/SHACL_GENERATION_PIPELINE/experiments/FULL_REPAIR_V2/RUN_01/runs/RUN-TRF-123-20260915T141124143303Z/final/final_shape.ttl</x:v>
      </x:c>
      <x:c r="AP56" s="9" t="str">
        <x:v>7a553230a859783173efe6da005926d5ccd640adc79d50d9ee651ff7c5850f3c</x:v>
      </x:c>
      <x:c r="AQ56" s="52" t="inlineStr">
        <x:is>
          <x:t xml:space="preserve">PASS</x:t>
        </x:is>
      </x:c>
      <x:c r="AR56" s="53" t="inlineStr">
        <x:is>
          <x:t xml:space="preserve">VALID</x:t>
        </x:is>
      </x:c>
      <x:c r="AS56" s="53" t="inlineStr">
        <x:is>
          <x:t xml:space="preserve">TRF-123-P01=ACTIVATED | TRF-123-F04=ACTIVATED</x:t>
        </x:is>
      </x:c>
      <x:c r="AT56" s="53">
        <x:v>1</x:v>
      </x:c>
      <x:c r="AU56" s="53">
        <x:v>13</x:v>
      </x:c>
      <x:c r="AV56" s="53">
        <x:v>53</x:v>
      </x:c>
      <x:c r="AW56" s="53" t="inlineStr">
        <x:is>
          <x:t xml:space="preserve">sh:class, sh:datatype, sh:hasValue, sh:maxCount, sh:minCount, sh:node, sh:property</x:t>
        </x:is>
      </x:c>
      <x:c r="AX56" s="53">
        <x:v>1</x:v>
      </x:c>
      <x:c r="AY56" s="53">
        <x:v>1</x:v>
      </x:c>
      <x:c r="AZ56" s="53">
        <x:v>0</x:v>
      </x:c>
      <x:c r="BA56" s="54" t="n">
        <x:v>2</x:v>
      </x:c>
      <x:c r="BB56" s="54" t="n">
        <x:v>2</x:v>
      </x:c>
      <x:c r="BC56" s="54" t="n">
        <x:v>2</x:v>
      </x:c>
      <x:c r="BD56" s="55" t="n">
        <x:f>IF(OR(W56&lt;&gt;"REVIEWED",COUNTIF(BA56:BC56,"UNCLEAR")&gt;0,COUNTA(BA56:BC56)&lt;3,(COUNTIF(BA56:BC56,"0")+COUNTIF(BA56:BC56,"1")+COUNTIF(BA56:BC56,"2"))=0,AJ56=""),"",(COUNTIF(BA56:BC56,"1")+2*COUNTIF(BA56:BC56,"2"))/(2*(COUNTIF(BA56:BC56,"0")+COUNTIF(BA56:BC56,"1")+COUNTIF(BA56:BC56,"2"))))</x:f>
        <x:v>1</x:v>
      </x:c>
    </x:row>
    <x:row r="57" ht="66" customHeight="1">
      <x:c r="A57" s="9" t="str">
        <x:v>BATCH_06</x:v>
      </x:c>
      <x:c r="B57" s="9" t="n">
        <x:v>51</x:v>
      </x:c>
      <x:c r="C57" s="9" t="str">
        <x:v>IMO-014</x:v>
      </x:c>
      <x:c r="D57" s="9" t="str">
        <x:v>IMO</x:v>
      </x:c>
      <x:c r="E57" s="9" t="str">
        <x:v>DIRECT_STATIC</x:v>
      </x:c>
      <x:c r="F57" s="9" t="str">
        <x:v>RUN_01</x:v>
      </x:c>
      <x:c r="G57" s="12" t="str">
        <x:v>OFFICIAL_ELIGIBLE_OUTPUT</x:v>
      </x:c>
      <x:c r="H57" s="12" t="str">
        <x:v>GENERATION_ACCEPTED</x:v>
      </x:c>
      <x:c r="I57" s="12" t="str">
        <x:v>PARSED</x:v>
      </x:c>
      <x:c r="J57" s="12" t="str">
        <x:v>PASS</x:v>
      </x:c>
      <x:c r="K57" s="9" t="n">
        <x:v>5</x:v>
      </x:c>
      <x:c r="L57" s="9" t="n">
        <x:v>5</x:v>
      </x:c>
      <x:c r="M57" s="9" t="n">
        <x:v>5</x:v>
      </x:c>
      <x:c r="N57" s="9" t="n">
        <x:v>1</x:v>
      </x:c>
      <x:c r="O57" s="9" t="str">
        <x:v>IMO-014-P02</x:v>
      </x:c>
      <x:c r="P57" s="9" t="str">
        <x:v>PASS</x:v>
      </x:c>
      <x:c r="Q57" s="9" t="str">
        <x:v>PASS</x:v>
      </x:c>
      <x:c r="R57" s="9" t="str">
        <x:v>CORRECT_BEHAVIOR</x:v>
      </x:c>
      <x:c r="S57" s="9" t="str">
        <x:v>IMO-014-F02</x:v>
      </x:c>
      <x:c r="T57" s="9" t="str">
        <x:v>FAIL</x:v>
      </x:c>
      <x:c r="U57" s="9" t="str">
        <x:v>FAIL</x:v>
      </x:c>
      <x:c r="V57" s="9" t="str">
        <x:v>CORRECT_BEHAVIOR</x:v>
      </x:c>
      <x:c r="W57" s="13" t="str">
        <x:v>NOT_REVIEWED</x:v>
      </x:c>
      <x:c r="X57" s="13" t="str"/>
      <x:c r="Y57" s="13" t="str"/>
      <x:c r="Z57" s="13" t="str"/>
      <x:c r="AA57" s="13" t="str"/>
      <x:c r="AB57" s="13" t="str"/>
      <x:c r="AC57" s="13" t="str"/>
      <x:c r="AD57" s="13" t="str"/>
      <x:c r="AE57" s="13" t="str"/>
      <x:c r="AF57" s="13" t="str"/>
      <x:c r="AG57" s="13" t="str"/>
      <x:c r="AH57" s="13" t="str"/>
      <x:c r="AI57" s="16" t="str">
        <x:f>IF(AND(W57="REVIEWED",X57&lt;&gt;"",Y57&lt;&gt;"",COUNTA(Z57:AF57)=7,COUNTIF(Z57:AF57,"UNCLEAR")=0,(COUNTIF(Z57:AF57,"0")+COUNTIF(Z57:AF57,"1")+COUNTIF(Z57:AF57,"2"))&gt;0,AG57&lt;&gt;"",AH57&lt;&gt;"",AJ57&lt;&gt;""),(COUNTIF(Z57:AF57,"1")+2*COUNTIF(Z57:AF57,"2"))/(2*(COUNTIF(Z57:AF57,"0")+COUNTIF(Z57:AF57,"1")+COUNTIF(Z57:AF57,"2"))),"")</x:f>
      </x:c>
      <x:c r="AJ57" s="14" t="str"/>
      <x:c r="AK57" s="14" t="str"/>
      <x:c r="AL57" s="14" t="str"/>
      <x:c r="AM57" s="9" t="str"/>
      <x:c r="AN57" s="9" t="str">
        <x:v>Part I-A 1.3.1</x:v>
      </x:c>
      <x:c r="AO57" s="9" t="str">
        <x:v>MVP/SHACL_GENERATION_PIPELINE/experiments/FULL_REPAIR_V2/RUN_01/runs/RUN-IMO-014-20260915T103050044899Z/final/final_shape.ttl</x:v>
      </x:c>
      <x:c r="AP57" s="9" t="str">
        <x:v>7d481506252f66d66e9ed28440510281d31a6c6f3d236ddc36d1f28d0e60599a</x:v>
      </x:c>
      <x:c r="AQ57" s="52" t="inlineStr">
        <x:is>
          <x:t xml:space="preserve">PASS</x:t>
        </x:is>
      </x:c>
      <x:c r="AR57" s="53" t="inlineStr">
        <x:is>
          <x:t xml:space="preserve">VALID</x:t>
        </x:is>
      </x:c>
      <x:c r="AS57" s="53" t="inlineStr">
        <x:is>
          <x:t xml:space="preserve">IMO-014-P02=ACTIVATED | IMO-014-F02=ACTIVATED</x:t>
        </x:is>
      </x:c>
      <x:c r="AT57" s="53">
        <x:v>3</x:v>
      </x:c>
      <x:c r="AU57" s="53">
        <x:v>4</x:v>
      </x:c>
      <x:c r="AV57" s="53">
        <x:v>17</x:v>
      </x:c>
      <x:c r="AW57" s="53" t="inlineStr">
        <x:is>
          <x:t xml:space="preserve">sh:datatype, sh:hasValue, sh:minCount, sh:or, sh:property</x:t>
        </x:is>
      </x:c>
      <x:c r="AX57" s="53">
        <x:v>0</x:v>
      </x:c>
      <x:c r="AY57" s="53">
        <x:v>1</x:v>
      </x:c>
      <x:c r="AZ57" s="53">
        <x:v>1</x:v>
      </x:c>
      <x:c r="BA57" s="54"/>
      <x:c r="BB57" s="54"/>
      <x:c r="BC57" s="54"/>
      <x:c r="BD57" s="55" t="str">
        <x:f>IF(OR(W57&lt;&gt;"REVIEWED",COUNTIF(BA57:BC57,"UNCLEAR")&gt;0,COUNTA(BA57:BC57)&lt;3,(COUNTIF(BA57:BC57,"0")+COUNTIF(BA57:BC57,"1")+COUNTIF(BA57:BC57,"2"))=0,AJ57=""),"",(COUNTIF(BA57:BC57,"1")+2*COUNTIF(BA57:BC57,"2"))/(2*(COUNTIF(BA57:BC57,"0")+COUNTIF(BA57:BC57,"1")+COUNTIF(BA57:BC57,"2"))))</x:f>
      </x:c>
    </x:row>
    <x:row r="58" ht="66" customHeight="1">
      <x:c r="A58" s="9" t="str">
        <x:v>BATCH_06</x:v>
      </x:c>
      <x:c r="B58" s="9" t="n">
        <x:v>52</x:v>
      </x:c>
      <x:c r="C58" s="9" t="str">
        <x:v>TRF-052</x:v>
      </x:c>
      <x:c r="D58" s="9" t="str">
        <x:v>TRAFICOM</x:v>
      </x:c>
      <x:c r="E58" s="9" t="str">
        <x:v>DIRECT_STATIC</x:v>
      </x:c>
      <x:c r="F58" s="9" t="str">
        <x:v>RUN_01</x:v>
      </x:c>
      <x:c r="G58" s="12" t="str">
        <x:v>NO_ELIGIBLE_OUTPUT</x:v>
      </x:c>
      <x:c r="H58" s="12" t="str">
        <x:v>SYNTAX_REPAIR_EXHAUSTED</x:v>
      </x:c>
      <x:c r="I58" s="12" t="str">
        <x:v>NOT_PARSED</x:v>
      </x:c>
      <x:c r="J58" s="12" t="str">
        <x:v>FAIL</x:v>
      </x:c>
      <x:c r="K58" s="9" t="n">
        <x:v>0</x:v>
      </x:c>
      <x:c r="L58" s="9" t="n">
        <x:v>12</x:v>
      </x:c>
      <x:c r="M58" s="9" t="n">
        <x:v>0</x:v>
      </x:c>
      <x:c r="N58" s="9" t="n">
        <x:v>0</x:v>
      </x:c>
      <x:c r="O58" s="9" t="str">
        <x:v>TRF-052-P02</x:v>
      </x:c>
      <x:c r="P58" s="9" t="str">
        <x:v>PASS</x:v>
      </x:c>
      <x:c r="Q58" s="9" t="str">
        <x:v>NO_VERDICT</x:v>
      </x:c>
      <x:c r="R58" s="9" t="str">
        <x:v>GENERATION_ERROR</x:v>
      </x:c>
      <x:c r="S58" s="9" t="str">
        <x:v>TRF-052-F03</x:v>
      </x:c>
      <x:c r="T58" s="9" t="str">
        <x:v>FAIL</x:v>
      </x:c>
      <x:c r="U58" s="9" t="str">
        <x:v>NO_VERDICT</x:v>
      </x:c>
      <x:c r="V58" s="9" t="str">
        <x:v>GENERATION_ERROR</x:v>
      </x:c>
      <x:c r="W58" s="13" t="str">
        <x:v>NOT_REVIEWED</x:v>
      </x:c>
      <x:c r="X58" s="13" t="str"/>
      <x:c r="Y58" s="13" t="str"/>
      <x:c r="Z58" s="13" t="str"/>
      <x:c r="AA58" s="13" t="str"/>
      <x:c r="AB58" s="13" t="str"/>
      <x:c r="AC58" s="13" t="str"/>
      <x:c r="AD58" s="13" t="str"/>
      <x:c r="AE58" s="13" t="str"/>
      <x:c r="AF58" s="13" t="str"/>
      <x:c r="AG58" s="13" t="str"/>
      <x:c r="AH58" s="13" t="str"/>
      <x:c r="AI58" s="16" t="str">
        <x:f>IF(AND(W58="REVIEWED",X58&lt;&gt;"",Y58&lt;&gt;"",COUNTA(Z58:AF58)=7,COUNTIF(Z58:AF58,"UNCLEAR")=0,(COUNTIF(Z58:AF58,"0")+COUNTIF(Z58:AF58,"1")+COUNTIF(Z58:AF58,"2"))&gt;0,AG58&lt;&gt;"",AH58&lt;&gt;"",AJ58&lt;&gt;""),(COUNTIF(Z58:AF58,"1")+2*COUNTIF(Z58:AF58,"2"))/(2*(COUNTIF(Z58:AF58,"0")+COUNTIF(Z58:AF58,"1")+COUNTIF(Z58:AF58,"2"))),"")</x:f>
      </x:c>
      <x:c r="AJ58" s="14" t="str"/>
      <x:c r="AK58" s="14" t="str"/>
      <x:c r="AL58" s="14" t="str"/>
      <x:c r="AM58" s="9" t="str">
        <x:v>NO_OUTPUT</x:v>
      </x:c>
      <x:c r="AN58" s="9" t="str">
        <x:v>4.4.4.2</x:v>
      </x:c>
      <x:c r="AO58" s="9" t="str">
        <x:v>MISSING</x:v>
      </x:c>
      <x:c r="AP58" s="9" t="str">
        <x:v>UNAVAILABLE</x:v>
      </x:c>
      <x:c r="AQ58" s="52" t="inlineStr">
        <x:is>
          <x:t xml:space="preserve">UNAVAILABLE</x:t>
        </x:is>
      </x:c>
      <x:c r="AR58" s="53" t="inlineStr">
        <x:is>
          <x:t xml:space="preserve">MISSING_ARTIFACT</x:t>
        </x:is>
      </x:c>
      <x:c r="AS58" s="53" t="inlineStr">
        <x:is>
          <x:t xml:space="preserve">TRF-052-P02=MISSING_ARTIFACT | TRF-052-F03=MISSING_ARTIFACT</x:t>
        </x:is>
      </x:c>
      <x:c r="AT58" s="53" t="inlineStr">
        <x:is>
          <x:t xml:space="preserve"/>
        </x:is>
      </x:c>
      <x:c r="AU58" s="53" t="inlineStr">
        <x:is>
          <x:t xml:space="preserve"/>
        </x:is>
      </x:c>
      <x:c r="AV58" s="53" t="inlineStr">
        <x:is>
          <x:t xml:space="preserve"/>
        </x:is>
      </x:c>
      <x:c r="AW58" s="53" t="inlineStr">
        <x:is>
          <x:t xml:space="preserve"/>
        </x:is>
      </x:c>
      <x:c r="AX58" s="53" t="inlineStr">
        <x:is>
          <x:t xml:space="preserve"/>
        </x:is>
      </x:c>
      <x:c r="AY58" s="53" t="inlineStr">
        <x:is>
          <x:t xml:space="preserve"/>
        </x:is>
      </x:c>
      <x:c r="AZ58" s="53" t="inlineStr">
        <x:is>
          <x:t xml:space="preserve"/>
        </x:is>
      </x:c>
      <x:c r="BA58" s="54"/>
      <x:c r="BB58" s="54"/>
      <x:c r="BC58" s="54"/>
      <x:c r="BD58" s="55" t="str">
        <x:f>IF(OR(W58&lt;&gt;"REVIEWED",COUNTIF(BA58:BC58,"UNCLEAR")&gt;0,COUNTA(BA58:BC58)&lt;3,(COUNTIF(BA58:BC58,"0")+COUNTIF(BA58:BC58,"1")+COUNTIF(BA58:BC58,"2"))=0,AJ58=""),"",(COUNTIF(BA58:BC58,"1")+2*COUNTIF(BA58:BC58,"2"))/(2*(COUNTIF(BA58:BC58,"0")+COUNTIF(BA58:BC58,"1")+COUNTIF(BA58:BC58,"2"))))</x:f>
      </x:c>
    </x:row>
    <x:row r="59" ht="66" customHeight="1">
      <x:c r="A59" s="9" t="str">
        <x:v>BATCH_06</x:v>
      </x:c>
      <x:c r="B59" s="9" t="n">
        <x:v>53</x:v>
      </x:c>
      <x:c r="C59" s="9" t="str">
        <x:v>IMO-007</x:v>
      </x:c>
      <x:c r="D59" s="9" t="str">
        <x:v>IMO</x:v>
      </x:c>
      <x:c r="E59" s="9" t="str">
        <x:v>DIRECT_STATIC</x:v>
      </x:c>
      <x:c r="F59" s="9" t="str">
        <x:v>RUN_01</x:v>
      </x:c>
      <x:c r="G59" s="12" t="str">
        <x:v>OFFICIAL_ELIGIBLE_OUTPUT</x:v>
      </x:c>
      <x:c r="H59" s="12" t="str">
        <x:v>GENERATION_ACCEPTED</x:v>
      </x:c>
      <x:c r="I59" s="12" t="str">
        <x:v>PARSED</x:v>
      </x:c>
      <x:c r="J59" s="12" t="str">
        <x:v>PASS</x:v>
      </x:c>
      <x:c r="K59" s="9" t="n">
        <x:v>7</x:v>
      </x:c>
      <x:c r="L59" s="9" t="n">
        <x:v>7</x:v>
      </x:c>
      <x:c r="M59" s="9" t="n">
        <x:v>7</x:v>
      </x:c>
      <x:c r="N59" s="9" t="n">
        <x:v>1</x:v>
      </x:c>
      <x:c r="O59" s="9" t="str">
        <x:v>IMO-007-P02</x:v>
      </x:c>
      <x:c r="P59" s="9" t="str">
        <x:v>PASS</x:v>
      </x:c>
      <x:c r="Q59" s="9" t="str">
        <x:v>PASS</x:v>
      </x:c>
      <x:c r="R59" s="9" t="str">
        <x:v>CORRECT_BEHAVIOR</x:v>
      </x:c>
      <x:c r="S59" s="9" t="str">
        <x:v>IMO-007-F01</x:v>
      </x:c>
      <x:c r="T59" s="9" t="str">
        <x:v>FAIL</x:v>
      </x:c>
      <x:c r="U59" s="9" t="str">
        <x:v>FAIL</x:v>
      </x:c>
      <x:c r="V59" s="9" t="str">
        <x:v>CORRECT_BEHAVIOR</x:v>
      </x:c>
      <x:c r="W59" s="13" t="str">
        <x:v>NOT_REVIEWED</x:v>
      </x:c>
      <x:c r="X59" s="13" t="str"/>
      <x:c r="Y59" s="13" t="str"/>
      <x:c r="Z59" s="13" t="str"/>
      <x:c r="AA59" s="13" t="str"/>
      <x:c r="AB59" s="13" t="str"/>
      <x:c r="AC59" s="13" t="str"/>
      <x:c r="AD59" s="13" t="str"/>
      <x:c r="AE59" s="13" t="str"/>
      <x:c r="AF59" s="13" t="str"/>
      <x:c r="AG59" s="13" t="str"/>
      <x:c r="AH59" s="13" t="str"/>
      <x:c r="AI59" s="16" t="str">
        <x:f>IF(AND(W59="REVIEWED",X59&lt;&gt;"",Y59&lt;&gt;"",COUNTA(Z59:AF59)=7,COUNTIF(Z59:AF59,"UNCLEAR")=0,(COUNTIF(Z59:AF59,"0")+COUNTIF(Z59:AF59,"1")+COUNTIF(Z59:AF59,"2"))&gt;0,AG59&lt;&gt;"",AH59&lt;&gt;"",AJ59&lt;&gt;""),(COUNTIF(Z59:AF59,"1")+2*COUNTIF(Z59:AF59,"2"))/(2*(COUNTIF(Z59:AF59,"0")+COUNTIF(Z59:AF59,"1")+COUNTIF(Z59:AF59,"2"))),"")</x:f>
      </x:c>
      <x:c r="AJ59" s="14" t="str"/>
      <x:c r="AK59" s="14" t="str"/>
      <x:c r="AL59" s="14" t="str"/>
      <x:c r="AM59" s="9" t="str"/>
      <x:c r="AN59" s="9" t="str">
        <x:v>Introduction 2.10</x:v>
      </x:c>
      <x:c r="AO59" s="9" t="str">
        <x:v>MVP/SHACL_GENERATION_PIPELINE/experiments/FULL_REPAIR_V2/RUN_01/runs/RUN-IMO-007-20260915T102504187658Z/final/final_shape.ttl</x:v>
      </x:c>
      <x:c r="AP59" s="9" t="str">
        <x:v>d7f6efb64acf970ab978e8518d45dd6832c65d19fde447666e7b1ca2ed816511</x:v>
      </x:c>
      <x:c r="AQ59" s="52" t="inlineStr">
        <x:is>
          <x:t xml:space="preserve">PASS</x:t>
        </x:is>
      </x:c>
      <x:c r="AR59" s="53" t="inlineStr">
        <x:is>
          <x:t xml:space="preserve">VALID</x:t>
        </x:is>
      </x:c>
      <x:c r="AS59" s="53" t="inlineStr">
        <x:is>
          <x:t xml:space="preserve">IMO-007-P02=ACTIVATED | IMO-007-F01=ACTIVATED</x:t>
        </x:is>
      </x:c>
      <x:c r="AT59" s="53">
        <x:v>1</x:v>
      </x:c>
      <x:c r="AU59" s="53">
        <x:v>1</x:v>
      </x:c>
      <x:c r="AV59" s="53">
        <x:v>3</x:v>
      </x:c>
      <x:c r="AW59" s="53" t="inlineStr">
        <x:is>
          <x:t xml:space="preserve">sh:minCount, sh:nodeKind, sh:property</x:t>
        </x:is>
      </x:c>
      <x:c r="AX59" s="53">
        <x:v>1</x:v>
      </x:c>
      <x:c r="AY59" s="53">
        <x:v>1</x:v>
      </x:c>
      <x:c r="AZ59" s="53">
        <x:v>0</x:v>
      </x:c>
      <x:c r="BA59" s="54"/>
      <x:c r="BB59" s="54"/>
      <x:c r="BC59" s="54"/>
      <x:c r="BD59" s="55" t="str">
        <x:f>IF(OR(W59&lt;&gt;"REVIEWED",COUNTIF(BA59:BC59,"UNCLEAR")&gt;0,COUNTA(BA59:BC59)&lt;3,(COUNTIF(BA59:BC59,"0")+COUNTIF(BA59:BC59,"1")+COUNTIF(BA59:BC59,"2"))=0,AJ59=""),"",(COUNTIF(BA59:BC59,"1")+2*COUNTIF(BA59:BC59,"2"))/(2*(COUNTIF(BA59:BC59,"0")+COUNTIF(BA59:BC59,"1")+COUNTIF(BA59:BC59,"2"))))</x:f>
      </x:c>
    </x:row>
    <x:row r="60" ht="66" customHeight="1">
      <x:c r="A60" s="9" t="str">
        <x:v>BATCH_06</x:v>
      </x:c>
      <x:c r="B60" s="9" t="n">
        <x:v>54</x:v>
      </x:c>
      <x:c r="C60" s="9" t="str">
        <x:v>TRF-044</x:v>
      </x:c>
      <x:c r="D60" s="9" t="str">
        <x:v>TRAFICOM</x:v>
      </x:c>
      <x:c r="E60" s="9" t="str">
        <x:v>DIRECT_CALCULATION</x:v>
      </x:c>
      <x:c r="F60" s="9" t="str">
        <x:v>RUN_01</x:v>
      </x:c>
      <x:c r="G60" s="12" t="str">
        <x:v>OFFICIAL_ELIGIBLE_OUTPUT</x:v>
      </x:c>
      <x:c r="H60" s="12" t="str">
        <x:v>GENERATION_ACCEPTED</x:v>
      </x:c>
      <x:c r="I60" s="12" t="str">
        <x:v>PARSED</x:v>
      </x:c>
      <x:c r="J60" s="12" t="str">
        <x:v>PASS</x:v>
      </x:c>
      <x:c r="K60" s="9" t="n">
        <x:v>10</x:v>
      </x:c>
      <x:c r="L60" s="9" t="n">
        <x:v>10</x:v>
      </x:c>
      <x:c r="M60" s="9" t="n">
        <x:v>10</x:v>
      </x:c>
      <x:c r="N60" s="9" t="n">
        <x:v>1</x:v>
      </x:c>
      <x:c r="O60" s="9" t="str">
        <x:v>TRF-044-P03</x:v>
      </x:c>
      <x:c r="P60" s="9" t="str">
        <x:v>PASS</x:v>
      </x:c>
      <x:c r="Q60" s="9" t="str">
        <x:v>PASS</x:v>
      </x:c>
      <x:c r="R60" s="9" t="str">
        <x:v>CORRECT_BEHAVIOR</x:v>
      </x:c>
      <x:c r="S60" s="9" t="str">
        <x:v>TRF-044-F06</x:v>
      </x:c>
      <x:c r="T60" s="9" t="str">
        <x:v>FAIL</x:v>
      </x:c>
      <x:c r="U60" s="9" t="str">
        <x:v>FAIL</x:v>
      </x:c>
      <x:c r="V60" s="9" t="str">
        <x:v>CORRECT_BEHAVIOR</x:v>
      </x:c>
      <x:c r="W60" s="13" t="str">
        <x:v>NOT_REVIEWED</x:v>
      </x:c>
      <x:c r="X60" s="13" t="str"/>
      <x:c r="Y60" s="13" t="str"/>
      <x:c r="Z60" s="13" t="str"/>
      <x:c r="AA60" s="13" t="str"/>
      <x:c r="AB60" s="13" t="str"/>
      <x:c r="AC60" s="13" t="str"/>
      <x:c r="AD60" s="13" t="str"/>
      <x:c r="AE60" s="13" t="str"/>
      <x:c r="AF60" s="13" t="str"/>
      <x:c r="AG60" s="13" t="str"/>
      <x:c r="AH60" s="13" t="str"/>
      <x:c r="AI60" s="16" t="str">
        <x:f>IF(AND(W60="REVIEWED",X60&lt;&gt;"",Y60&lt;&gt;"",COUNTA(Z60:AF60)=7,COUNTIF(Z60:AF60,"UNCLEAR")=0,(COUNTIF(Z60:AF60,"0")+COUNTIF(Z60:AF60,"1")+COUNTIF(Z60:AF60,"2"))&gt;0,AG60&lt;&gt;"",AH60&lt;&gt;"",AJ60&lt;&gt;""),(COUNTIF(Z60:AF60,"1")+2*COUNTIF(Z60:AF60,"2"))/(2*(COUNTIF(Z60:AF60,"0")+COUNTIF(Z60:AF60,"1")+COUNTIF(Z60:AF60,"2"))),"")</x:f>
      </x:c>
      <x:c r="AJ60" s="14" t="str"/>
      <x:c r="AK60" s="14" t="str"/>
      <x:c r="AL60" s="14" t="str"/>
      <x:c r="AM60" s="9" t="str"/>
      <x:c r="AN60" s="9" t="str">
        <x:v>4.4.2.1</x:v>
      </x:c>
      <x:c r="AO60" s="9" t="str">
        <x:v>MVP/SHACL_GENERATION_PIPELINE/experiments/FULL_REPAIR_V2/RUN_01/runs/RUN-TRF-044-20260915T130123817775Z/final/final_shape.ttl</x:v>
      </x:c>
      <x:c r="AP60" s="9" t="str">
        <x:v>f61193075efcbd01f71f617f044524ae9099a1dee690b83223d1e512752e2023</x:v>
      </x:c>
      <x:c r="AQ60" s="52" t="inlineStr">
        <x:is>
          <x:t xml:space="preserve">PASS</x:t>
        </x:is>
      </x:c>
      <x:c r="AR60" s="53" t="inlineStr">
        <x:is>
          <x:t xml:space="preserve">VALID</x:t>
        </x:is>
      </x:c>
      <x:c r="AS60" s="53" t="inlineStr">
        <x:is>
          <x:t xml:space="preserve">TRF-044-P03=ACTIVATED | TRF-044-F06=ACTIVATED</x:t>
        </x:is>
      </x:c>
      <x:c r="AT60" s="53">
        <x:v>1</x:v>
      </x:c>
      <x:c r="AU60" s="53">
        <x:v>41</x:v>
      </x:c>
      <x:c r="AV60" s="53">
        <x:v>184</x:v>
      </x:c>
      <x:c r="AW60" s="53" t="inlineStr">
        <x:is>
          <x:t xml:space="preserve">sh:class, sh:datatype, sh:hasValue, sh:maxCount, sh:maxInclusive, sh:minCount, sh:minInclusive, sh:node, sh:or, sh:property</x:t>
        </x:is>
      </x:c>
      <x:c r="AX60" s="53">
        <x:v>1</x:v>
      </x:c>
      <x:c r="AY60" s="53">
        <x:v>1</x:v>
      </x:c>
      <x:c r="AZ60" s="53">
        <x:v>1</x:v>
      </x:c>
      <x:c r="BA60" s="54"/>
      <x:c r="BB60" s="54"/>
      <x:c r="BC60" s="54"/>
      <x:c r="BD60" s="55" t="str">
        <x:f>IF(OR(W60&lt;&gt;"REVIEWED",COUNTIF(BA60:BC60,"UNCLEAR")&gt;0,COUNTA(BA60:BC60)&lt;3,(COUNTIF(BA60:BC60,"0")+COUNTIF(BA60:BC60,"1")+COUNTIF(BA60:BC60,"2"))=0,AJ60=""),"",(COUNTIF(BA60:BC60,"1")+2*COUNTIF(BA60:BC60,"2"))/(2*(COUNTIF(BA60:BC60,"0")+COUNTIF(BA60:BC60,"1")+COUNTIF(BA60:BC60,"2"))))</x:f>
      </x:c>
    </x:row>
    <x:row r="61" ht="66" customHeight="1">
      <x:c r="A61" s="9" t="str">
        <x:v>BATCH_06</x:v>
      </x:c>
      <x:c r="B61" s="9" t="n">
        <x:v>55</x:v>
      </x:c>
      <x:c r="C61" s="9" t="str">
        <x:v>TRF-082</x:v>
      </x:c>
      <x:c r="D61" s="9" t="str">
        <x:v>TRAFICOM</x:v>
      </x:c>
      <x:c r="E61" s="9" t="str">
        <x:v>DIRECT_STATIC</x:v>
      </x:c>
      <x:c r="F61" s="9" t="str">
        <x:v>RUN_01</x:v>
      </x:c>
      <x:c r="G61" s="12" t="str">
        <x:v>OFFICIAL_ELIGIBLE_OUTPUT</x:v>
      </x:c>
      <x:c r="H61" s="12" t="str">
        <x:v>GENERATION_ACCEPTED</x:v>
      </x:c>
      <x:c r="I61" s="12" t="str">
        <x:v>PARSED</x:v>
      </x:c>
      <x:c r="J61" s="12" t="str">
        <x:v>PASS</x:v>
      </x:c>
      <x:c r="K61" s="9" t="n">
        <x:v>4</x:v>
      </x:c>
      <x:c r="L61" s="9" t="n">
        <x:v>4</x:v>
      </x:c>
      <x:c r="M61" s="9" t="n">
        <x:v>4</x:v>
      </x:c>
      <x:c r="N61" s="9" t="n">
        <x:v>1</x:v>
      </x:c>
      <x:c r="O61" s="9" t="str">
        <x:v>TRF-082-P02</x:v>
      </x:c>
      <x:c r="P61" s="9" t="str">
        <x:v>PASS</x:v>
      </x:c>
      <x:c r="Q61" s="9" t="str">
        <x:v>PASS</x:v>
      </x:c>
      <x:c r="R61" s="9" t="str">
        <x:v>CORRECT_BEHAVIOR</x:v>
      </x:c>
      <x:c r="S61" s="9" t="str">
        <x:v>TRF-082-F01</x:v>
      </x:c>
      <x:c r="T61" s="9" t="str">
        <x:v>FAIL</x:v>
      </x:c>
      <x:c r="U61" s="9" t="str">
        <x:v>FAIL</x:v>
      </x:c>
      <x:c r="V61" s="9" t="str">
        <x:v>CORRECT_BEHAVIOR</x:v>
      </x:c>
      <x:c r="W61" s="13" t="str">
        <x:v>NOT_REVIEWED</x:v>
      </x:c>
      <x:c r="X61" s="13" t="str"/>
      <x:c r="Y61" s="13" t="str"/>
      <x:c r="Z61" s="13" t="str"/>
      <x:c r="AA61" s="13" t="str"/>
      <x:c r="AB61" s="13" t="str"/>
      <x:c r="AC61" s="13" t="str"/>
      <x:c r="AD61" s="13" t="str"/>
      <x:c r="AE61" s="13" t="str"/>
      <x:c r="AF61" s="13" t="str"/>
      <x:c r="AG61" s="13" t="str"/>
      <x:c r="AH61" s="13" t="str"/>
      <x:c r="AI61" s="16" t="str">
        <x:f>IF(AND(W61="REVIEWED",X61&lt;&gt;"",Y61&lt;&gt;"",COUNTA(Z61:AF61)=7,COUNTIF(Z61:AF61,"UNCLEAR")=0,(COUNTIF(Z61:AF61,"0")+COUNTIF(Z61:AF61,"1")+COUNTIF(Z61:AF61,"2"))&gt;0,AG61&lt;&gt;"",AH61&lt;&gt;"",AJ61&lt;&gt;""),(COUNTIF(Z61:AF61,"1")+2*COUNTIF(Z61:AF61,"2"))/(2*(COUNTIF(Z61:AF61,"0")+COUNTIF(Z61:AF61,"1")+COUNTIF(Z61:AF61,"2"))),"")</x:f>
      </x:c>
      <x:c r="AJ61" s="14" t="str"/>
      <x:c r="AK61" s="14" t="str"/>
      <x:c r="AL61" s="14" t="str"/>
      <x:c r="AM61" s="9" t="str"/>
      <x:c r="AN61" s="9" t="str">
        <x:v>6.5.2.2</x:v>
      </x:c>
      <x:c r="AO61" s="9" t="str">
        <x:v>MVP/SHACL_GENERATION_PIPELINE/experiments/FULL_REPAIR_V2/RUN_01/runs/RUN-TRF-082-20260915T134149463599Z/final/final_shape.ttl</x:v>
      </x:c>
      <x:c r="AP61" s="9" t="str">
        <x:v>a087d4aaa7e6506ae90ec61387268344cf32f7cd2f50256ce2157dd1beceffb8</x:v>
      </x:c>
      <x:c r="AQ61" s="52" t="inlineStr">
        <x:is>
          <x:t xml:space="preserve">PASS</x:t>
        </x:is>
      </x:c>
      <x:c r="AR61" s="53" t="inlineStr">
        <x:is>
          <x:t xml:space="preserve">VALID</x:t>
        </x:is>
      </x:c>
      <x:c r="AS61" s="53" t="inlineStr">
        <x:is>
          <x:t xml:space="preserve">TRF-082-P02=ACTIVATED | TRF-082-F01=ACTIVATED</x:t>
        </x:is>
      </x:c>
      <x:c r="AT61" s="53">
        <x:v>2</x:v>
      </x:c>
      <x:c r="AU61" s="53">
        <x:v>10</x:v>
      </x:c>
      <x:c r="AV61" s="53">
        <x:v>36</x:v>
      </x:c>
      <x:c r="AW61" s="53" t="inlineStr">
        <x:is>
          <x:t xml:space="preserve">sh:class, sh:datatype, sh:hasValue, sh:maxCount, sh:minCount, sh:node, sh:or, sh:property</x:t>
        </x:is>
      </x:c>
      <x:c r="AX61" s="53">
        <x:v>0</x:v>
      </x:c>
      <x:c r="AY61" s="53">
        <x:v>1</x:v>
      </x:c>
      <x:c r="AZ61" s="53">
        <x:v>1</x:v>
      </x:c>
      <x:c r="BA61" s="54"/>
      <x:c r="BB61" s="54"/>
      <x:c r="BC61" s="54"/>
      <x:c r="BD61" s="55" t="str">
        <x:f>IF(OR(W61&lt;&gt;"REVIEWED",COUNTIF(BA61:BC61,"UNCLEAR")&gt;0,COUNTA(BA61:BC61)&lt;3,(COUNTIF(BA61:BC61,"0")+COUNTIF(BA61:BC61,"1")+COUNTIF(BA61:BC61,"2"))=0,AJ61=""),"",(COUNTIF(BA61:BC61,"1")+2*COUNTIF(BA61:BC61,"2"))/(2*(COUNTIF(BA61:BC61,"0")+COUNTIF(BA61:BC61,"1")+COUNTIF(BA61:BC61,"2"))))</x:f>
      </x:c>
    </x:row>
    <x:row r="62" ht="66" customHeight="1">
      <x:c r="A62" s="9" t="str">
        <x:v>BATCH_06</x:v>
      </x:c>
      <x:c r="B62" s="9" t="n">
        <x:v>56</x:v>
      </x:c>
      <x:c r="C62" s="9" t="str">
        <x:v>IMO-104</x:v>
      </x:c>
      <x:c r="D62" s="9" t="str">
        <x:v>IMO</x:v>
      </x:c>
      <x:c r="E62" s="9" t="str">
        <x:v>DIRECT_STATIC</x:v>
      </x:c>
      <x:c r="F62" s="9" t="str">
        <x:v>RUN_01</x:v>
      </x:c>
      <x:c r="G62" s="12" t="str">
        <x:v>OFFICIAL_ELIGIBLE_OUTPUT</x:v>
      </x:c>
      <x:c r="H62" s="12" t="str">
        <x:v>GENERATION_ACCEPTED</x:v>
      </x:c>
      <x:c r="I62" s="12" t="str">
        <x:v>PARSED</x:v>
      </x:c>
      <x:c r="J62" s="12" t="str">
        <x:v>PASS</x:v>
      </x:c>
      <x:c r="K62" s="9" t="n">
        <x:v>7</x:v>
      </x:c>
      <x:c r="L62" s="9" t="n">
        <x:v>7</x:v>
      </x:c>
      <x:c r="M62" s="9" t="n">
        <x:v>5</x:v>
      </x:c>
      <x:c r="N62" s="9" t="n">
        <x:v>0</x:v>
      </x:c>
      <x:c r="O62" s="9" t="str">
        <x:v>IMO-104-K-P02</x:v>
      </x:c>
      <x:c r="P62" s="9" t="str">
        <x:v>PASS</x:v>
      </x:c>
      <x:c r="Q62" s="9" t="str">
        <x:v>FAIL</x:v>
      </x:c>
      <x:c r="R62" s="9" t="str">
        <x:v>FALSE_REJECT</x:v>
      </x:c>
      <x:c r="S62" s="9" t="str">
        <x:v>IMO-104-K-F01</x:v>
      </x:c>
      <x:c r="T62" s="9" t="str">
        <x:v>FAIL</x:v>
      </x:c>
      <x:c r="U62" s="9" t="str">
        <x:v>FAIL</x:v>
      </x:c>
      <x:c r="V62" s="9" t="str">
        <x:v>CORRECT_BEHAVIOR</x:v>
      </x:c>
      <x:c r="W62" s="13" t="str">
        <x:v>NOT_REVIEWED</x:v>
      </x:c>
      <x:c r="X62" s="13" t="str"/>
      <x:c r="Y62" s="13" t="str"/>
      <x:c r="Z62" s="13" t="str"/>
      <x:c r="AA62" s="13" t="str"/>
      <x:c r="AB62" s="13" t="str"/>
      <x:c r="AC62" s="13" t="str"/>
      <x:c r="AD62" s="13" t="str"/>
      <x:c r="AE62" s="13" t="str"/>
      <x:c r="AF62" s="13" t="str"/>
      <x:c r="AG62" s="13" t="str"/>
      <x:c r="AH62" s="13" t="str"/>
      <x:c r="AI62" s="16" t="str">
        <x:f>IF(AND(W62="REVIEWED",X62&lt;&gt;"",Y62&lt;&gt;"",COUNTA(Z62:AF62)=7,COUNTIF(Z62:AF62,"UNCLEAR")=0,(COUNTIF(Z62:AF62,"0")+COUNTIF(Z62:AF62,"1")+COUNTIF(Z62:AF62,"2"))&gt;0,AG62&lt;&gt;"",AH62&lt;&gt;"",AJ62&lt;&gt;""),(COUNTIF(Z62:AF62,"1")+2*COUNTIF(Z62:AF62,"2"))/(2*(COUNTIF(Z62:AF62,"0")+COUNTIF(Z62:AF62,"1")+COUNTIF(Z62:AF62,"2"))),"")</x:f>
      </x:c>
      <x:c r="AJ62" s="14" t="str"/>
      <x:c r="AK62" s="14" t="str"/>
      <x:c r="AL62" s="14" t="str"/>
      <x:c r="AM62" s="9" t="str">
        <x:v>ALWAYS_FAIL; RDF_FALSE_REJECT</x:v>
      </x:c>
      <x:c r="AN62" s="9" t="str">
        <x:v>Part I-A 12.3.4</x:v>
      </x:c>
      <x:c r="AO62" s="9" t="str">
        <x:v>MVP/SHACL_GENERATION_PIPELINE/experiments/FULL_REPAIR_V2/RUN_01/runs/RUN-IMO-104-20260915T112939683827Z/final/final_shape.ttl</x:v>
      </x:c>
      <x:c r="AP62" s="9" t="str">
        <x:v>f8b5c9fa6fc744f7e7c112b263d03df409b6ffb3ec1c5e6c158e8dc121ce6585</x:v>
      </x:c>
      <x:c r="AQ62" s="52" t="inlineStr">
        <x:is>
          <x:t xml:space="preserve">PASS</x:t>
        </x:is>
      </x:c>
      <x:c r="AR62" s="53" t="inlineStr">
        <x:is>
          <x:t xml:space="preserve">VALID</x:t>
        </x:is>
      </x:c>
      <x:c r="AS62" s="53" t="inlineStr">
        <x:is>
          <x:t xml:space="preserve">IMO-104-K-P02=ACTIVATED | IMO-104-K-F01=ACTIVATED</x:t>
        </x:is>
      </x:c>
      <x:c r="AT62" s="53">
        <x:v>5</x:v>
      </x:c>
      <x:c r="AU62" s="53">
        <x:v>7</x:v>
      </x:c>
      <x:c r="AV62" s="53">
        <x:v>25</x:v>
      </x:c>
      <x:c r="AW62" s="53" t="inlineStr">
        <x:is>
          <x:t xml:space="preserve">sh:class, sh:datatype, sh:hasValue, sh:maxCount, sh:minCount, sh:node, sh:property</x:t>
        </x:is>
      </x:c>
      <x:c r="AX62" s="53">
        <x:v>1</x:v>
      </x:c>
      <x:c r="AY62" s="53">
        <x:v>1</x:v>
      </x:c>
      <x:c r="AZ62" s="53">
        <x:v>0</x:v>
      </x:c>
      <x:c r="BA62" s="54"/>
      <x:c r="BB62" s="54"/>
      <x:c r="BC62" s="54"/>
      <x:c r="BD62" s="55" t="str">
        <x:f>IF(OR(W62&lt;&gt;"REVIEWED",COUNTIF(BA62:BC62,"UNCLEAR")&gt;0,COUNTA(BA62:BC62)&lt;3,(COUNTIF(BA62:BC62,"0")+COUNTIF(BA62:BC62,"1")+COUNTIF(BA62:BC62,"2"))=0,AJ62=""),"",(COUNTIF(BA62:BC62,"1")+2*COUNTIF(BA62:BC62,"2"))/(2*(COUNTIF(BA62:BC62,"0")+COUNTIF(BA62:BC62,"1")+COUNTIF(BA62:BC62,"2"))))</x:f>
      </x:c>
    </x:row>
    <x:row r="63" ht="66" customHeight="1">
      <x:c r="A63" s="9" t="str">
        <x:v>BATCH_06</x:v>
      </x:c>
      <x:c r="B63" s="9" t="n">
        <x:v>57</x:v>
      </x:c>
      <x:c r="C63" s="9" t="str">
        <x:v>IMO-004</x:v>
      </x:c>
      <x:c r="D63" s="9" t="str">
        <x:v>IMO</x:v>
      </x:c>
      <x:c r="E63" s="9" t="str">
        <x:v>DIRECT_STATIC</x:v>
      </x:c>
      <x:c r="F63" s="9" t="str">
        <x:v>RUN_01</x:v>
      </x:c>
      <x:c r="G63" s="12" t="str">
        <x:v>OFFICIAL_ELIGIBLE_OUTPUT</x:v>
      </x:c>
      <x:c r="H63" s="12" t="str">
        <x:v>GENERATION_ACCEPTED</x:v>
      </x:c>
      <x:c r="I63" s="12" t="str">
        <x:v>PARSED</x:v>
      </x:c>
      <x:c r="J63" s="12" t="str">
        <x:v>PASS</x:v>
      </x:c>
      <x:c r="K63" s="9" t="n">
        <x:v>7</x:v>
      </x:c>
      <x:c r="L63" s="9" t="n">
        <x:v>7</x:v>
      </x:c>
      <x:c r="M63" s="9" t="n">
        <x:v>7</x:v>
      </x:c>
      <x:c r="N63" s="9" t="n">
        <x:v>1</x:v>
      </x:c>
      <x:c r="O63" s="9" t="str">
        <x:v>IMO-004-P01</x:v>
      </x:c>
      <x:c r="P63" s="9" t="str">
        <x:v>PASS</x:v>
      </x:c>
      <x:c r="Q63" s="9" t="str">
        <x:v>PASS</x:v>
      </x:c>
      <x:c r="R63" s="9" t="str">
        <x:v>CORRECT_BEHAVIOR</x:v>
      </x:c>
      <x:c r="S63" s="9" t="str">
        <x:v>IMO-004-F03</x:v>
      </x:c>
      <x:c r="T63" s="9" t="str">
        <x:v>FAIL</x:v>
      </x:c>
      <x:c r="U63" s="9" t="str">
        <x:v>FAIL</x:v>
      </x:c>
      <x:c r="V63" s="9" t="str">
        <x:v>CORRECT_BEHAVIOR</x:v>
      </x:c>
      <x:c r="W63" s="13" t="str">
        <x:v>NOT_REVIEWED</x:v>
      </x:c>
      <x:c r="X63" s="13" t="str"/>
      <x:c r="Y63" s="13" t="str"/>
      <x:c r="Z63" s="13" t="str"/>
      <x:c r="AA63" s="13" t="str"/>
      <x:c r="AB63" s="13" t="str"/>
      <x:c r="AC63" s="13" t="str"/>
      <x:c r="AD63" s="13" t="str"/>
      <x:c r="AE63" s="13" t="str"/>
      <x:c r="AF63" s="13" t="str"/>
      <x:c r="AG63" s="13" t="str"/>
      <x:c r="AH63" s="13" t="str"/>
      <x:c r="AI63" s="16" t="str">
        <x:f>IF(AND(W63="REVIEWED",X63&lt;&gt;"",Y63&lt;&gt;"",COUNTA(Z63:AF63)=7,COUNTIF(Z63:AF63,"UNCLEAR")=0,(COUNTIF(Z63:AF63,"0")+COUNTIF(Z63:AF63,"1")+COUNTIF(Z63:AF63,"2"))&gt;0,AG63&lt;&gt;"",AH63&lt;&gt;"",AJ63&lt;&gt;""),(COUNTIF(Z63:AF63,"1")+2*COUNTIF(Z63:AF63,"2"))/(2*(COUNTIF(Z63:AF63,"0")+COUNTIF(Z63:AF63,"1")+COUNTIF(Z63:AF63,"2"))),"")</x:f>
      </x:c>
      <x:c r="AJ63" s="14" t="str"/>
      <x:c r="AK63" s="14" t="str"/>
      <x:c r="AL63" s="14" t="str"/>
      <x:c r="AM63" s="9" t="str"/>
      <x:c r="AN63" s="9" t="str">
        <x:v>Introduction 2.4</x:v>
      </x:c>
      <x:c r="AO63" s="9" t="str">
        <x:v>MVP/SHACL_GENERATION_PIPELINE/experiments/FULL_REPAIR_V2/RUN_01/runs/RUN-IMO-004-20260915T102320414882Z/final/final_shape.ttl</x:v>
      </x:c>
      <x:c r="AP63" s="9" t="str">
        <x:v>5cc9f6ced966ec0f488439f4da4199a819c6635fefa140c1bbfb07648a4e78cc</x:v>
      </x:c>
      <x:c r="AQ63" s="52" t="inlineStr">
        <x:is>
          <x:t xml:space="preserve">PASS</x:t>
        </x:is>
      </x:c>
      <x:c r="AR63" s="53" t="inlineStr">
        <x:is>
          <x:t xml:space="preserve">VALID</x:t>
        </x:is>
      </x:c>
      <x:c r="AS63" s="53" t="inlineStr">
        <x:is>
          <x:t xml:space="preserve">IMO-004-P01=ACTIVATED | IMO-004-F03=ACTIVATED</x:t>
        </x:is>
      </x:c>
      <x:c r="AT63" s="53">
        <x:v>1</x:v>
      </x:c>
      <x:c r="AU63" s="53">
        <x:v>5</x:v>
      </x:c>
      <x:c r="AV63" s="53">
        <x:v>18</x:v>
      </x:c>
      <x:c r="AW63" s="53" t="inlineStr">
        <x:is>
          <x:t xml:space="preserve">sh:class, sh:datatype, sh:hasValue, sh:maxCount, sh:minCount, sh:node, sh:nodeKind, sh:property</x:t>
        </x:is>
      </x:c>
      <x:c r="AX63" s="53">
        <x:v>2</x:v>
      </x:c>
      <x:c r="AY63" s="53">
        <x:v>1</x:v>
      </x:c>
      <x:c r="AZ63" s="53">
        <x:v>0</x:v>
      </x:c>
      <x:c r="BA63" s="54"/>
      <x:c r="BB63" s="54"/>
      <x:c r="BC63" s="54"/>
      <x:c r="BD63" s="55" t="str">
        <x:f>IF(OR(W63&lt;&gt;"REVIEWED",COUNTIF(BA63:BC63,"UNCLEAR")&gt;0,COUNTA(BA63:BC63)&lt;3,(COUNTIF(BA63:BC63,"0")+COUNTIF(BA63:BC63,"1")+COUNTIF(BA63:BC63,"2"))=0,AJ63=""),"",(COUNTIF(BA63:BC63,"1")+2*COUNTIF(BA63:BC63,"2"))/(2*(COUNTIF(BA63:BC63,"0")+COUNTIF(BA63:BC63,"1")+COUNTIF(BA63:BC63,"2"))))</x:f>
      </x:c>
    </x:row>
    <x:row r="64" ht="66" customHeight="1">
      <x:c r="A64" s="9" t="str">
        <x:v>BATCH_06</x:v>
      </x:c>
      <x:c r="B64" s="9" t="n">
        <x:v>58</x:v>
      </x:c>
      <x:c r="C64" s="9" t="str">
        <x:v>IMO-010</x:v>
      </x:c>
      <x:c r="D64" s="9" t="str">
        <x:v>IMO</x:v>
      </x:c>
      <x:c r="E64" s="9" t="str">
        <x:v>DIRECT_STATIC</x:v>
      </x:c>
      <x:c r="F64" s="9" t="str">
        <x:v>RUN_01</x:v>
      </x:c>
      <x:c r="G64" s="12" t="str">
        <x:v>OFFICIAL_ELIGIBLE_OUTPUT</x:v>
      </x:c>
      <x:c r="H64" s="12" t="str">
        <x:v>GENERATION_ACCEPTED</x:v>
      </x:c>
      <x:c r="I64" s="12" t="str">
        <x:v>PARSED</x:v>
      </x:c>
      <x:c r="J64" s="12" t="str">
        <x:v>PASS</x:v>
      </x:c>
      <x:c r="K64" s="9" t="n">
        <x:v>4</x:v>
      </x:c>
      <x:c r="L64" s="9" t="n">
        <x:v>4</x:v>
      </x:c>
      <x:c r="M64" s="9" t="n">
        <x:v>4</x:v>
      </x:c>
      <x:c r="N64" s="9" t="n">
        <x:v>1</x:v>
      </x:c>
      <x:c r="O64" s="9" t="str">
        <x:v>IMO-010-P01</x:v>
      </x:c>
      <x:c r="P64" s="9" t="str">
        <x:v>PASS</x:v>
      </x:c>
      <x:c r="Q64" s="9" t="str">
        <x:v>PASS</x:v>
      </x:c>
      <x:c r="R64" s="9" t="str">
        <x:v>CORRECT_BEHAVIOR</x:v>
      </x:c>
      <x:c r="S64" s="9" t="str">
        <x:v>IMO-010-F01</x:v>
      </x:c>
      <x:c r="T64" s="9" t="str">
        <x:v>FAIL</x:v>
      </x:c>
      <x:c r="U64" s="9" t="str">
        <x:v>FAIL</x:v>
      </x:c>
      <x:c r="V64" s="9" t="str">
        <x:v>CORRECT_BEHAVIOR</x:v>
      </x:c>
      <x:c r="W64" s="13" t="str">
        <x:v>NOT_REVIEWED</x:v>
      </x:c>
      <x:c r="X64" s="13" t="str"/>
      <x:c r="Y64" s="13" t="str"/>
      <x:c r="Z64" s="13" t="str"/>
      <x:c r="AA64" s="13" t="str"/>
      <x:c r="AB64" s="13" t="str"/>
      <x:c r="AC64" s="13" t="str"/>
      <x:c r="AD64" s="13" t="str"/>
      <x:c r="AE64" s="13" t="str"/>
      <x:c r="AF64" s="13" t="str"/>
      <x:c r="AG64" s="13" t="str"/>
      <x:c r="AH64" s="13" t="str"/>
      <x:c r="AI64" s="16" t="str">
        <x:f>IF(AND(W64="REVIEWED",X64&lt;&gt;"",Y64&lt;&gt;"",COUNTA(Z64:AF64)=7,COUNTIF(Z64:AF64,"UNCLEAR")=0,(COUNTIF(Z64:AF64,"0")+COUNTIF(Z64:AF64,"1")+COUNTIF(Z64:AF64,"2"))&gt;0,AG64&lt;&gt;"",AH64&lt;&gt;"",AJ64&lt;&gt;""),(COUNTIF(Z64:AF64,"1")+2*COUNTIF(Z64:AF64,"2"))/(2*(COUNTIF(Z64:AF64,"0")+COUNTIF(Z64:AF64,"1")+COUNTIF(Z64:AF64,"2"))),"")</x:f>
      </x:c>
      <x:c r="AJ64" s="14" t="str"/>
      <x:c r="AK64" s="14" t="str"/>
      <x:c r="AL64" s="14" t="str"/>
      <x:c r="AM64" s="9" t="str"/>
      <x:c r="AN64" s="9" t="str">
        <x:v>Part I-A 1.2.7</x:v>
      </x:c>
      <x:c r="AO64" s="9" t="str">
        <x:v>MVP/SHACL_GENERATION_PIPELINE/experiments/FULL_REPAIR_V2/RUN_01/runs/RUN-IMO-010-20260915T102912612809Z/final/final_shape.ttl</x:v>
      </x:c>
      <x:c r="AP64" s="9" t="str">
        <x:v>7388e9378d350b62ec81754ad824a75bc92f166d2466e8748c8a2606481df62c</x:v>
      </x:c>
      <x:c r="AQ64" s="52" t="inlineStr">
        <x:is>
          <x:t xml:space="preserve">PASS</x:t>
        </x:is>
      </x:c>
      <x:c r="AR64" s="53" t="inlineStr">
        <x:is>
          <x:t xml:space="preserve">VALID</x:t>
        </x:is>
      </x:c>
      <x:c r="AS64" s="53" t="inlineStr">
        <x:is>
          <x:t xml:space="preserve">IMO-010-P01=ACTIVATED | IMO-010-F01=ACTIVATED</x:t>
        </x:is>
      </x:c>
      <x:c r="AT64" s="53">
        <x:v>1</x:v>
      </x:c>
      <x:c r="AU64" s="53">
        <x:v>3</x:v>
      </x:c>
      <x:c r="AV64" s="53">
        <x:v>14</x:v>
      </x:c>
      <x:c r="AW64" s="53" t="inlineStr">
        <x:is>
          <x:t xml:space="preserve">sh:class, sh:datatype, sh:hasValue, sh:maxCount, sh:minCount, sh:minInclusive, sh:node, sh:property</x:t>
        </x:is>
      </x:c>
      <x:c r="AX64" s="53">
        <x:v>0</x:v>
      </x:c>
      <x:c r="AY64" s="53">
        <x:v>1</x:v>
      </x:c>
      <x:c r="AZ64" s="53">
        <x:v>0</x:v>
      </x:c>
      <x:c r="BA64" s="54"/>
      <x:c r="BB64" s="54"/>
      <x:c r="BC64" s="54"/>
      <x:c r="BD64" s="55" t="str">
        <x:f>IF(OR(W64&lt;&gt;"REVIEWED",COUNTIF(BA64:BC64,"UNCLEAR")&gt;0,COUNTA(BA64:BC64)&lt;3,(COUNTIF(BA64:BC64,"0")+COUNTIF(BA64:BC64,"1")+COUNTIF(BA64:BC64,"2"))=0,AJ64=""),"",(COUNTIF(BA64:BC64,"1")+2*COUNTIF(BA64:BC64,"2"))/(2*(COUNTIF(BA64:BC64,"0")+COUNTIF(BA64:BC64,"1")+COUNTIF(BA64:BC64,"2"))))</x:f>
      </x:c>
    </x:row>
    <x:row r="65" ht="66" customHeight="1">
      <x:c r="A65" s="9" t="str">
        <x:v>BATCH_06</x:v>
      </x:c>
      <x:c r="B65" s="9" t="n">
        <x:v>59</x:v>
      </x:c>
      <x:c r="C65" s="9" t="str">
        <x:v>I2-015</x:v>
      </x:c>
      <x:c r="D65" s="9" t="str">
        <x:v>I2</x:v>
      </x:c>
      <x:c r="E65" s="9" t="str">
        <x:v>COMPLEX_READINESS</x:v>
      </x:c>
      <x:c r="F65" s="9" t="str">
        <x:v>RUN_01</x:v>
      </x:c>
      <x:c r="G65" s="12" t="str">
        <x:v>OFFICIAL_ELIGIBLE_OUTPUT</x:v>
      </x:c>
      <x:c r="H65" s="12" t="str">
        <x:v>GENERATION_ACCEPTED</x:v>
      </x:c>
      <x:c r="I65" s="12" t="str">
        <x:v>PARSED</x:v>
      </x:c>
      <x:c r="J65" s="12" t="str">
        <x:v>PASS</x:v>
      </x:c>
      <x:c r="K65" s="9" t="n">
        <x:v>9</x:v>
      </x:c>
      <x:c r="L65" s="9" t="n">
        <x:v>9</x:v>
      </x:c>
      <x:c r="M65" s="9" t="n">
        <x:v>8</x:v>
      </x:c>
      <x:c r="N65" s="9" t="n">
        <x:v>0</x:v>
      </x:c>
      <x:c r="O65" s="9" t="str">
        <x:v>I2-015-E-P01</x:v>
      </x:c>
      <x:c r="P65" s="9" t="str">
        <x:v>PASS</x:v>
      </x:c>
      <x:c r="Q65" s="9" t="str">
        <x:v>FAIL</x:v>
      </x:c>
      <x:c r="R65" s="9" t="str">
        <x:v>FALSE_REJECT</x:v>
      </x:c>
      <x:c r="S65" s="9" t="str">
        <x:v>I2-015-E-F06</x:v>
      </x:c>
      <x:c r="T65" s="9" t="str">
        <x:v>FAIL</x:v>
      </x:c>
      <x:c r="U65" s="9" t="str">
        <x:v>FAIL</x:v>
      </x:c>
      <x:c r="V65" s="9" t="str">
        <x:v>CORRECT_BEHAVIOR</x:v>
      </x:c>
      <x:c r="W65" s="13" t="str">
        <x:v>NOT_REVIEWED</x:v>
      </x:c>
      <x:c r="X65" s="13" t="str"/>
      <x:c r="Y65" s="13" t="str"/>
      <x:c r="Z65" s="13" t="str"/>
      <x:c r="AA65" s="13" t="str"/>
      <x:c r="AB65" s="13" t="str"/>
      <x:c r="AC65" s="13" t="str"/>
      <x:c r="AD65" s="13" t="str"/>
      <x:c r="AE65" s="13" t="str"/>
      <x:c r="AF65" s="13" t="str"/>
      <x:c r="AG65" s="13" t="str"/>
      <x:c r="AH65" s="13" t="str"/>
      <x:c r="AI65" s="16" t="str">
        <x:f>IF(AND(W65="REVIEWED",X65&lt;&gt;"",Y65&lt;&gt;"",COUNTA(Z65:AF65)=7,COUNTIF(Z65:AF65,"UNCLEAR")=0,(COUNTIF(Z65:AF65,"0")+COUNTIF(Z65:AF65,"1")+COUNTIF(Z65:AF65,"2"))&gt;0,AG65&lt;&gt;"",AH65&lt;&gt;"",AJ65&lt;&gt;""),(COUNTIF(Z65:AF65,"1")+2*COUNTIF(Z65:AF65,"2"))/(2*(COUNTIF(Z65:AF65,"0")+COUNTIF(Z65:AF65,"1")+COUNTIF(Z65:AF65,"2"))),"")</x:f>
      </x:c>
      <x:c r="AJ65" s="14" t="str"/>
      <x:c r="AK65" s="14" t="str"/>
      <x:c r="AL65" s="14" t="str"/>
      <x:c r="AM65" s="9" t="str">
        <x:v>ALWAYS_FAIL; RDF_FALSE_REJECT</x:v>
      </x:c>
      <x:c r="AN65" s="9" t="str">
        <x:v>I2.3.2.1(iii)(a)</x:v>
      </x:c>
      <x:c r="AO65" s="9" t="str">
        <x:v>MVP/SHACL_GENERATION_PIPELINE/experiments/FULL_REPAIR_V2/RUN_01/runs/RUN-I2-015-20260915T093614780709Z/final/final_shape.ttl</x:v>
      </x:c>
      <x:c r="AP65" s="9" t="str">
        <x:v>01100b097bfa663f04bf5d6240fcd85f740420fa1861ffe7df8785b5ae50b8bb</x:v>
      </x:c>
      <x:c r="AQ65" s="52" t="inlineStr">
        <x:is>
          <x:t xml:space="preserve">PASS</x:t>
        </x:is>
      </x:c>
      <x:c r="AR65" s="53" t="inlineStr">
        <x:is>
          <x:t xml:space="preserve">VALID</x:t>
        </x:is>
      </x:c>
      <x:c r="AS65" s="53" t="inlineStr">
        <x:is>
          <x:t xml:space="preserve">I2-015-E-P01=ACTIVATED | I2-015-E-F06=ACTIVATED</x:t>
        </x:is>
      </x:c>
      <x:c r="AT65" s="53">
        <x:v>1</x:v>
      </x:c>
      <x:c r="AU65" s="53">
        <x:v>27</x:v>
      </x:c>
      <x:c r="AV65" s="53">
        <x:v>117</x:v>
      </x:c>
      <x:c r="AW65" s="53" t="inlineStr">
        <x:is>
          <x:t xml:space="preserve">sh:class, sh:datatype, sh:hasValue, sh:maxCount, sh:minCount, sh:node, sh:property</x:t>
        </x:is>
      </x:c>
      <x:c r="AX65" s="53">
        <x:v>0</x:v>
      </x:c>
      <x:c r="AY65" s="53">
        <x:v>1</x:v>
      </x:c>
      <x:c r="AZ65" s="53">
        <x:v>0</x:v>
      </x:c>
      <x:c r="BA65" s="54"/>
      <x:c r="BB65" s="54"/>
      <x:c r="BC65" s="54"/>
      <x:c r="BD65" s="55" t="str">
        <x:f>IF(OR(W65&lt;&gt;"REVIEWED",COUNTIF(BA65:BC65,"UNCLEAR")&gt;0,COUNTA(BA65:BC65)&lt;3,(COUNTIF(BA65:BC65,"0")+COUNTIF(BA65:BC65,"1")+COUNTIF(BA65:BC65,"2"))=0,AJ65=""),"",(COUNTIF(BA65:BC65,"1")+2*COUNTIF(BA65:BC65,"2"))/(2*(COUNTIF(BA65:BC65,"0")+COUNTIF(BA65:BC65,"1")+COUNTIF(BA65:BC65,"2"))))</x:f>
      </x:c>
    </x:row>
    <x:row r="66" ht="66" customHeight="1">
      <x:c r="A66" s="9" t="str">
        <x:v>BATCH_06</x:v>
      </x:c>
      <x:c r="B66" s="9" t="n">
        <x:v>60</x:v>
      </x:c>
      <x:c r="C66" s="9" t="str">
        <x:v>TRF-042</x:v>
      </x:c>
      <x:c r="D66" s="9" t="str">
        <x:v>TRAFICOM</x:v>
      </x:c>
      <x:c r="E66" s="9" t="str">
        <x:v>DIRECT_CALCULATION</x:v>
      </x:c>
      <x:c r="F66" s="9" t="str">
        <x:v>RUN_01</x:v>
      </x:c>
      <x:c r="G66" s="12" t="str">
        <x:v>REJECTED_ATTEMPT_04</x:v>
      </x:c>
      <x:c r="H66" s="12" t="str">
        <x:v>MAX_ATTEMPTS_REACHED</x:v>
      </x:c>
      <x:c r="I66" s="12" t="str">
        <x:v>PARSED</x:v>
      </x:c>
      <x:c r="J66" s="12" t="str">
        <x:v>PASS</x:v>
      </x:c>
      <x:c r="K66" s="9" t="n">
        <x:v>8</x:v>
      </x:c>
      <x:c r="L66" s="9" t="n">
        <x:v>8</x:v>
      </x:c>
      <x:c r="M66" s="9" t="n">
        <x:v>4</x:v>
      </x:c>
      <x:c r="N66" s="9" t="n">
        <x:v>0</x:v>
      </x:c>
      <x:c r="O66" s="9" t="str">
        <x:v>TRF-042-P03</x:v>
      </x:c>
      <x:c r="P66" s="9" t="str">
        <x:v>PASS</x:v>
      </x:c>
      <x:c r="Q66" s="9" t="str">
        <x:v>FAIL</x:v>
      </x:c>
      <x:c r="R66" s="9" t="str">
        <x:v>FALSE_REJECT</x:v>
      </x:c>
      <x:c r="S66" s="9" t="str">
        <x:v>TRF-042-F01</x:v>
      </x:c>
      <x:c r="T66" s="9" t="str">
        <x:v>FAIL</x:v>
      </x:c>
      <x:c r="U66" s="9" t="str">
        <x:v>FAIL</x:v>
      </x:c>
      <x:c r="V66" s="9" t="str">
        <x:v>CORRECT_BEHAVIOR</x:v>
      </x:c>
      <x:c r="W66" s="13" t="str">
        <x:v>NOT_REVIEWED</x:v>
      </x:c>
      <x:c r="X66" s="13" t="str"/>
      <x:c r="Y66" s="13" t="str"/>
      <x:c r="Z66" s="13" t="str"/>
      <x:c r="AA66" s="13" t="str"/>
      <x:c r="AB66" s="13" t="str"/>
      <x:c r="AC66" s="13" t="str"/>
      <x:c r="AD66" s="13" t="str"/>
      <x:c r="AE66" s="13" t="str"/>
      <x:c r="AF66" s="13" t="str"/>
      <x:c r="AG66" s="13" t="str"/>
      <x:c r="AH66" s="13" t="str"/>
      <x:c r="AI66" s="16" t="str">
        <x:f>IF(AND(W66="REVIEWED",X66&lt;&gt;"",Y66&lt;&gt;"",COUNTA(Z66:AF66)=7,COUNTIF(Z66:AF66,"UNCLEAR")=0,(COUNTIF(Z66:AF66,"0")+COUNTIF(Z66:AF66,"1")+COUNTIF(Z66:AF66,"2"))&gt;0,AG66&lt;&gt;"",AH66&lt;&gt;"",AJ66&lt;&gt;""),(COUNTIF(Z66:AF66,"1")+2*COUNTIF(Z66:AF66,"2"))/(2*(COUNTIF(Z66:AF66,"0")+COUNTIF(Z66:AF66,"1")+COUNTIF(Z66:AF66,"2"))),"")</x:f>
      </x:c>
      <x:c r="AJ66" s="14" t="str"/>
      <x:c r="AK66" s="14" t="str"/>
      <x:c r="AL66" s="14" t="str"/>
      <x:c r="AM66" s="9" t="str">
        <x:v>ALWAYS_FAIL; RDF_FALSE_REJECT; FALLBACK_OUTPUT</x:v>
      </x:c>
      <x:c r="AN66" s="9" t="str">
        <x:v>4.3.2</x:v>
      </x:c>
      <x:c r="AO66" s="9" t="str">
        <x:v>MVP/SHACL_GENERATION_PIPELINE/experiments/FULL_REPAIR_V2/RUN_01/runs/RUN-TRF-042-20260915T125424535042Z/artifacts/attempt_04/candidate_shape.ttl</x:v>
      </x:c>
      <x:c r="AP66" s="9" t="str">
        <x:v>9453d576360c11f5e5949b33150ede51adb4ea54069d2cc19eab3103c045120d</x:v>
      </x:c>
      <x:c r="AQ66" s="52" t="inlineStr">
        <x:is>
          <x:t xml:space="preserve">PASS</x:t>
        </x:is>
      </x:c>
      <x:c r="AR66" s="53" t="inlineStr">
        <x:is>
          <x:t xml:space="preserve">VALID</x:t>
        </x:is>
      </x:c>
      <x:c r="AS66" s="53" t="inlineStr">
        <x:is>
          <x:t xml:space="preserve">TRF-042-P03=ACTIVATED | TRF-042-F01=ACTIVATED</x:t>
        </x:is>
      </x:c>
      <x:c r="AT66" s="53">
        <x:v>1</x:v>
      </x:c>
      <x:c r="AU66" s="53">
        <x:v>16</x:v>
      </x:c>
      <x:c r="AV66" s="53">
        <x:v>69</x:v>
      </x:c>
      <x:c r="AW66" s="53" t="inlineStr">
        <x:is>
          <x:t xml:space="preserve">sh:datatype, sh:hasValue, sh:in, sh:maxCount, sh:maxInclusive, sh:minCount, sh:minExclusive, sh:node, sh:property</x:t>
        </x:is>
      </x:c>
      <x:c r="AX66" s="53">
        <x:v>3</x:v>
      </x:c>
      <x:c r="AY66" s="53">
        <x:v>1</x:v>
      </x:c>
      <x:c r="AZ66" s="53">
        <x:v>0</x:v>
      </x:c>
      <x:c r="BA66" s="54"/>
      <x:c r="BB66" s="54"/>
      <x:c r="BC66" s="54"/>
      <x:c r="BD66" s="55" t="str">
        <x:f>IF(OR(W66&lt;&gt;"REVIEWED",COUNTIF(BA66:BC66,"UNCLEAR")&gt;0,COUNTA(BA66:BC66)&lt;3,(COUNTIF(BA66:BC66,"0")+COUNTIF(BA66:BC66,"1")+COUNTIF(BA66:BC66,"2"))=0,AJ66=""),"",(COUNTIF(BA66:BC66,"1")+2*COUNTIF(BA66:BC66,"2"))/(2*(COUNTIF(BA66:BC66,"0")+COUNTIF(BA66:BC66,"1")+COUNTIF(BA66:BC66,"2"))))</x:f>
      </x:c>
    </x:row>
    <x:row r="67" ht="66" customHeight="1">
      <x:c r="A67" s="9" t="str">
        <x:v>BATCH_07</x:v>
      </x:c>
      <x:c r="B67" s="9" t="n">
        <x:v>61</x:v>
      </x:c>
      <x:c r="C67" s="9" t="str">
        <x:v>I2-010</x:v>
      </x:c>
      <x:c r="D67" s="9" t="str">
        <x:v>I2</x:v>
      </x:c>
      <x:c r="E67" s="9" t="str">
        <x:v>DIRECT_STATIC</x:v>
      </x:c>
      <x:c r="F67" s="9" t="str">
        <x:v>RUN_01</x:v>
      </x:c>
      <x:c r="G67" s="12" t="str">
        <x:v>OFFICIAL_ELIGIBLE_OUTPUT</x:v>
      </x:c>
      <x:c r="H67" s="12" t="str">
        <x:v>GENERATION_ACCEPTED</x:v>
      </x:c>
      <x:c r="I67" s="12" t="str">
        <x:v>PARSED</x:v>
      </x:c>
      <x:c r="J67" s="12" t="str">
        <x:v>PASS</x:v>
      </x:c>
      <x:c r="K67" s="9" t="n">
        <x:v>11</x:v>
      </x:c>
      <x:c r="L67" s="9" t="n">
        <x:v>11</x:v>
      </x:c>
      <x:c r="M67" s="9" t="n">
        <x:v>7</x:v>
      </x:c>
      <x:c r="N67" s="9" t="n">
        <x:v>0</x:v>
      </x:c>
      <x:c r="O67" s="9" t="str">
        <x:v>I2-010-P02</x:v>
      </x:c>
      <x:c r="P67" s="9" t="str">
        <x:v>PASS</x:v>
      </x:c>
      <x:c r="Q67" s="9" t="str">
        <x:v>PASS</x:v>
      </x:c>
      <x:c r="R67" s="9" t="str">
        <x:v>CORRECT_BEHAVIOR</x:v>
      </x:c>
      <x:c r="S67" s="9" t="str">
        <x:v>I2-010-F02</x:v>
      </x:c>
      <x:c r="T67" s="9" t="str">
        <x:v>FAIL</x:v>
      </x:c>
      <x:c r="U67" s="9" t="str">
        <x:v>FAIL</x:v>
      </x:c>
      <x:c r="V67" s="9" t="str">
        <x:v>CORRECT_BEHAVIOR</x:v>
      </x:c>
      <x:c r="W67" s="13" t="str">
        <x:v>NOT_REVIEWED</x:v>
      </x:c>
      <x:c r="X67" s="13" t="str"/>
      <x:c r="Y67" s="13" t="str"/>
      <x:c r="Z67" s="13" t="str"/>
      <x:c r="AA67" s="13" t="str"/>
      <x:c r="AB67" s="13" t="str"/>
      <x:c r="AC67" s="13" t="str"/>
      <x:c r="AD67" s="13" t="str"/>
      <x:c r="AE67" s="13" t="str"/>
      <x:c r="AF67" s="13" t="str"/>
      <x:c r="AG67" s="13" t="str"/>
      <x:c r="AH67" s="13" t="str"/>
      <x:c r="AI67" s="16" t="str">
        <x:f>IF(AND(W67="REVIEWED",X67&lt;&gt;"",Y67&lt;&gt;"",COUNTA(Z67:AF67)=7,COUNTIF(Z67:AF67,"UNCLEAR")=0,(COUNTIF(Z67:AF67,"0")+COUNTIF(Z67:AF67,"1")+COUNTIF(Z67:AF67,"2"))&gt;0,AG67&lt;&gt;"",AH67&lt;&gt;"",AJ67&lt;&gt;""),(COUNTIF(Z67:AF67,"1")+2*COUNTIF(Z67:AF67,"2"))/(2*(COUNTIF(Z67:AF67,"0")+COUNTIF(Z67:AF67,"1")+COUNTIF(Z67:AF67,"2"))),"")</x:f>
      </x:c>
      <x:c r="AJ67" s="14" t="str"/>
      <x:c r="AK67" s="14" t="str"/>
      <x:c r="AL67" s="14" t="str"/>
      <x:c r="AM67" s="9" t="str">
        <x:v>RDF_FALSE_ACCEPT</x:v>
      </x:c>
      <x:c r="AN67" s="9" t="str">
        <x:v>I2.3.1(vi)</x:v>
      </x:c>
      <x:c r="AO67" s="9" t="str">
        <x:v>MVP/SHACL_GENERATION_PIPELINE/experiments/FULL_REPAIR_V2/RUN_01/runs/RUN-I2-010-20260915T092832146362Z/final/final_shape.ttl</x:v>
      </x:c>
      <x:c r="AP67" s="9" t="str">
        <x:v>fa99c096a6be8d99ae72eb040aeff7b290590d929e359499b70d17800b9fb88e</x:v>
      </x:c>
      <x:c r="AQ67" s="52" t="inlineStr">
        <x:is>
          <x:t xml:space="preserve">PASS</x:t>
        </x:is>
      </x:c>
      <x:c r="AR67" s="53" t="inlineStr">
        <x:is>
          <x:t xml:space="preserve">VALID</x:t>
        </x:is>
      </x:c>
      <x:c r="AS67" s="53" t="inlineStr">
        <x:is>
          <x:t xml:space="preserve">I2-010-P02=ACTIVATED | I2-010-F02=ACTIVATED</x:t>
        </x:is>
      </x:c>
      <x:c r="AT67" s="53">
        <x:v>2</x:v>
      </x:c>
      <x:c r="AU67" s="53">
        <x:v>14</x:v>
      </x:c>
      <x:c r="AV67" s="53">
        <x:v>43</x:v>
      </x:c>
      <x:c r="AW67" s="53" t="inlineStr">
        <x:is>
          <x:t xml:space="preserve">sh:datatype, sh:hasValue, sh:in, sh:maxCount, sh:maxInclusive, sh:minCount, sh:minInclusive, sh:node, sh:or, sh:property</x:t>
        </x:is>
      </x:c>
      <x:c r="AX67" s="53">
        <x:v>0</x:v>
      </x:c>
      <x:c r="AY67" s="53">
        <x:v>1</x:v>
      </x:c>
      <x:c r="AZ67" s="53">
        <x:v>1</x:v>
      </x:c>
      <x:c r="BA67" s="54"/>
      <x:c r="BB67" s="54"/>
      <x:c r="BC67" s="54"/>
      <x:c r="BD67" s="55" t="str">
        <x:f>IF(OR(W67&lt;&gt;"REVIEWED",COUNTIF(BA67:BC67,"UNCLEAR")&gt;0,COUNTA(BA67:BC67)&lt;3,(COUNTIF(BA67:BC67,"0")+COUNTIF(BA67:BC67,"1")+COUNTIF(BA67:BC67,"2"))=0,AJ67=""),"",(COUNTIF(BA67:BC67,"1")+2*COUNTIF(BA67:BC67,"2"))/(2*(COUNTIF(BA67:BC67,"0")+COUNTIF(BA67:BC67,"1")+COUNTIF(BA67:BC67,"2"))))</x:f>
      </x:c>
    </x:row>
    <x:row r="68" ht="66" customHeight="1">
      <x:c r="A68" s="9" t="str">
        <x:v>BATCH_07</x:v>
      </x:c>
      <x:c r="B68" s="9" t="n">
        <x:v>62</x:v>
      </x:c>
      <x:c r="C68" s="9" t="str">
        <x:v>IMO-109</x:v>
      </x:c>
      <x:c r="D68" s="9" t="str">
        <x:v>IMO</x:v>
      </x:c>
      <x:c r="E68" s="9" t="str">
        <x:v>DIRECT_STATIC</x:v>
      </x:c>
      <x:c r="F68" s="9" t="str">
        <x:v>RUN_01</x:v>
      </x:c>
      <x:c r="G68" s="12" t="str">
        <x:v>OFFICIAL_ELIGIBLE_OUTPUT</x:v>
      </x:c>
      <x:c r="H68" s="12" t="str">
        <x:v>GENERATION_ACCEPTED</x:v>
      </x:c>
      <x:c r="I68" s="12" t="str">
        <x:v>PARSED</x:v>
      </x:c>
      <x:c r="J68" s="12" t="str">
        <x:v>PASS</x:v>
      </x:c>
      <x:c r="K68" s="9" t="n">
        <x:v>8</x:v>
      </x:c>
      <x:c r="L68" s="9" t="n">
        <x:v>8</x:v>
      </x:c>
      <x:c r="M68" s="9" t="n">
        <x:v>7</x:v>
      </x:c>
      <x:c r="N68" s="9" t="n">
        <x:v>0</x:v>
      </x:c>
      <x:c r="O68" s="9" t="str">
        <x:v>IMO-109-L-P05</x:v>
      </x:c>
      <x:c r="P68" s="9" t="str">
        <x:v>PASS</x:v>
      </x:c>
      <x:c r="Q68" s="9" t="str">
        <x:v>PASS</x:v>
      </x:c>
      <x:c r="R68" s="9" t="str">
        <x:v>CORRECT_BEHAVIOR</x:v>
      </x:c>
      <x:c r="S68" s="9" t="str">
        <x:v>IMO-109-L-F03</x:v>
      </x:c>
      <x:c r="T68" s="9" t="str">
        <x:v>FAIL</x:v>
      </x:c>
      <x:c r="U68" s="9" t="str">
        <x:v>PASS</x:v>
      </x:c>
      <x:c r="V68" s="9" t="str">
        <x:v>FALSE_ACCEPT</x:v>
      </x:c>
      <x:c r="W68" s="13" t="str">
        <x:v>NOT_REVIEWED</x:v>
      </x:c>
      <x:c r="X68" s="13" t="str"/>
      <x:c r="Y68" s="13" t="str"/>
      <x:c r="Z68" s="13" t="str"/>
      <x:c r="AA68" s="13" t="str"/>
      <x:c r="AB68" s="13" t="str"/>
      <x:c r="AC68" s="13" t="str"/>
      <x:c r="AD68" s="13" t="str"/>
      <x:c r="AE68" s="13" t="str"/>
      <x:c r="AF68" s="13" t="str"/>
      <x:c r="AG68" s="13" t="str"/>
      <x:c r="AH68" s="13" t="str"/>
      <x:c r="AI68" s="16" t="str">
        <x:f>IF(AND(W68="REVIEWED",X68&lt;&gt;"",Y68&lt;&gt;"",COUNTA(Z68:AF68)=7,COUNTIF(Z68:AF68,"UNCLEAR")=0,(COUNTIF(Z68:AF68,"0")+COUNTIF(Z68:AF68,"1")+COUNTIF(Z68:AF68,"2"))&gt;0,AG68&lt;&gt;"",AH68&lt;&gt;"",AJ68&lt;&gt;""),(COUNTIF(Z68:AF68,"1")+2*COUNTIF(Z68:AF68,"2"))/(2*(COUNTIF(Z68:AF68,"0")+COUNTIF(Z68:AF68,"1")+COUNTIF(Z68:AF68,"2"))),"")</x:f>
      </x:c>
      <x:c r="AJ68" s="14" t="str"/>
      <x:c r="AK68" s="14" t="str"/>
      <x:c r="AL68" s="14" t="str"/>
      <x:c r="AM68" s="9" t="str">
        <x:v>RDF_FALSE_ACCEPT</x:v>
      </x:c>
      <x:c r="AN68" s="9" t="str">
        <x:v>Part II-A 1.2.2</x:v>
      </x:c>
      <x:c r="AO68" s="9" t="str">
        <x:v>MVP/SHACL_GENERATION_PIPELINE/experiments/FULL_REPAIR_V2/RUN_01/runs/RUN-IMO-109-20260915T113354203951Z/final/final_shape.ttl</x:v>
      </x:c>
      <x:c r="AP68" s="9" t="str">
        <x:v>1feb26de12108d329c668ee513ec3212f9b6e263e1ed0ba807aa82cb14977e1f</x:v>
      </x:c>
      <x:c r="AQ68" s="52" t="inlineStr">
        <x:is>
          <x:t xml:space="preserve">PASS</x:t>
        </x:is>
      </x:c>
      <x:c r="AR68" s="53" t="inlineStr">
        <x:is>
          <x:t xml:space="preserve">VALID</x:t>
        </x:is>
      </x:c>
      <x:c r="AS68" s="53" t="inlineStr">
        <x:is>
          <x:t xml:space="preserve">IMO-109-L-P05=ACTIVATED | IMO-109-L-F03=ACTIVATED</x:t>
        </x:is>
      </x:c>
      <x:c r="AT68" s="53">
        <x:v>1</x:v>
      </x:c>
      <x:c r="AU68" s="53">
        <x:v>7</x:v>
      </x:c>
      <x:c r="AV68" s="53">
        <x:v>16</x:v>
      </x:c>
      <x:c r="AW68" s="53" t="inlineStr">
        <x:is>
          <x:t xml:space="preserve">sh:class, sh:datatype, sh:hasValue, sh:maxCount, sh:node, sh:nodeKind, sh:property</x:t>
        </x:is>
      </x:c>
      <x:c r="AX68" s="53">
        <x:v>1</x:v>
      </x:c>
      <x:c r="AY68" s="53">
        <x:v>1</x:v>
      </x:c>
      <x:c r="AZ68" s="53">
        <x:v>0</x:v>
      </x:c>
      <x:c r="BA68" s="54"/>
      <x:c r="BB68" s="54"/>
      <x:c r="BC68" s="54"/>
      <x:c r="BD68" s="55" t="str">
        <x:f>IF(OR(W68&lt;&gt;"REVIEWED",COUNTIF(BA68:BC68,"UNCLEAR")&gt;0,COUNTA(BA68:BC68)&lt;3,(COUNTIF(BA68:BC68,"0")+COUNTIF(BA68:BC68,"1")+COUNTIF(BA68:BC68,"2"))=0,AJ68=""),"",(COUNTIF(BA68:BC68,"1")+2*COUNTIF(BA68:BC68,"2"))/(2*(COUNTIF(BA68:BC68,"0")+COUNTIF(BA68:BC68,"1")+COUNTIF(BA68:BC68,"2"))))</x:f>
      </x:c>
    </x:row>
    <x:row r="69" ht="66" customHeight="1">
      <x:c r="A69" s="9" t="str">
        <x:v>BATCH_07</x:v>
      </x:c>
      <x:c r="B69" s="9" t="n">
        <x:v>63</x:v>
      </x:c>
      <x:c r="C69" s="9" t="str">
        <x:v>IMO-125</x:v>
      </x:c>
      <x:c r="D69" s="9" t="str">
        <x:v>IMO</x:v>
      </x:c>
      <x:c r="E69" s="9" t="str">
        <x:v>DIRECT_STATIC</x:v>
      </x:c>
      <x:c r="F69" s="9" t="str">
        <x:v>RUN_01</x:v>
      </x:c>
      <x:c r="G69" s="12" t="str">
        <x:v>OFFICIAL_ELIGIBLE_OUTPUT</x:v>
      </x:c>
      <x:c r="H69" s="12" t="str">
        <x:v>GENERATION_ACCEPTED</x:v>
      </x:c>
      <x:c r="I69" s="12" t="str">
        <x:v>PARSED</x:v>
      </x:c>
      <x:c r="J69" s="12" t="str">
        <x:v>PASS</x:v>
      </x:c>
      <x:c r="K69" s="9" t="n">
        <x:v>7</x:v>
      </x:c>
      <x:c r="L69" s="9" t="n">
        <x:v>7</x:v>
      </x:c>
      <x:c r="M69" s="9" t="n">
        <x:v>5</x:v>
      </x:c>
      <x:c r="N69" s="9" t="n">
        <x:v>0</x:v>
      </x:c>
      <x:c r="O69" s="9" t="str">
        <x:v>IMO-125-N-P02</x:v>
      </x:c>
      <x:c r="P69" s="9" t="str">
        <x:v>PASS</x:v>
      </x:c>
      <x:c r="Q69" s="9" t="str">
        <x:v>PASS</x:v>
      </x:c>
      <x:c r="R69" s="9" t="str">
        <x:v>CORRECT_BEHAVIOR</x:v>
      </x:c>
      <x:c r="S69" s="9" t="str">
        <x:v>IMO-125-N-F01</x:v>
      </x:c>
      <x:c r="T69" s="9" t="str">
        <x:v>FAIL</x:v>
      </x:c>
      <x:c r="U69" s="9" t="str">
        <x:v>FAIL</x:v>
      </x:c>
      <x:c r="V69" s="9" t="str">
        <x:v>CORRECT_BEHAVIOR</x:v>
      </x:c>
      <x:c r="W69" s="13" t="str">
        <x:v>NOT_REVIEWED</x:v>
      </x:c>
      <x:c r="X69" s="13" t="str"/>
      <x:c r="Y69" s="13" t="str"/>
      <x:c r="Z69" s="13" t="str"/>
      <x:c r="AA69" s="13" t="str"/>
      <x:c r="AB69" s="13" t="str"/>
      <x:c r="AC69" s="13" t="str"/>
      <x:c r="AD69" s="13" t="str"/>
      <x:c r="AE69" s="13" t="str"/>
      <x:c r="AF69" s="13" t="str"/>
      <x:c r="AG69" s="13" t="str"/>
      <x:c r="AH69" s="13" t="str"/>
      <x:c r="AI69" s="16" t="str">
        <x:f>IF(AND(W69="REVIEWED",X69&lt;&gt;"",Y69&lt;&gt;"",COUNTA(Z69:AF69)=7,COUNTIF(Z69:AF69,"UNCLEAR")=0,(COUNTIF(Z69:AF69,"0")+COUNTIF(Z69:AF69,"1")+COUNTIF(Z69:AF69,"2"))&gt;0,AG69&lt;&gt;"",AH69&lt;&gt;"",AJ69&lt;&gt;""),(COUNTIF(Z69:AF69,"1")+2*COUNTIF(Z69:AF69,"2"))/(2*(COUNTIF(Z69:AF69,"0")+COUNTIF(Z69:AF69,"1")+COUNTIF(Z69:AF69,"2"))),"")</x:f>
      </x:c>
      <x:c r="AJ69" s="14" t="str"/>
      <x:c r="AK69" s="14" t="str"/>
      <x:c r="AL69" s="14" t="str"/>
      <x:c r="AM69" s="9" t="str">
        <x:v>RDF_FALSE_ACCEPT</x:v>
      </x:c>
      <x:c r="AN69" s="9" t="str">
        <x:v>Part II-A 5.2.3</x:v>
      </x:c>
      <x:c r="AO69" s="9" t="str">
        <x:v>MVP/SHACL_GENERATION_PIPELINE/experiments/FULL_REPAIR_V2/RUN_01/runs/RUN-IMO-125-20260915T115440504925Z/final/final_shape.ttl</x:v>
      </x:c>
      <x:c r="AP69" s="9" t="str">
        <x:v>43bf673df3182f103112e8406fb64012e6dd1ee248bbfb594758944a008a59a8</x:v>
      </x:c>
      <x:c r="AQ69" s="52" t="inlineStr">
        <x:is>
          <x:t xml:space="preserve">PASS</x:t>
        </x:is>
      </x:c>
      <x:c r="AR69" s="53" t="inlineStr">
        <x:is>
          <x:t xml:space="preserve">VALID</x:t>
        </x:is>
      </x:c>
      <x:c r="AS69" s="53" t="inlineStr">
        <x:is>
          <x:t xml:space="preserve">IMO-125-N-P02=ACTIVATED | IMO-125-N-F01=ACTIVATED</x:t>
        </x:is>
      </x:c>
      <x:c r="AT69" s="53">
        <x:v>4</x:v>
      </x:c>
      <x:c r="AU69" s="53">
        <x:v>6</x:v>
      </x:c>
      <x:c r="AV69" s="53">
        <x:v>23</x:v>
      </x:c>
      <x:c r="AW69" s="53" t="inlineStr">
        <x:is>
          <x:t xml:space="preserve">sh:datatype, sh:hasValue, sh:minCount, sh:not, sh:or, sh:property</x:t>
        </x:is>
      </x:c>
      <x:c r="AX69" s="53">
        <x:v>0</x:v>
      </x:c>
      <x:c r="AY69" s="53">
        <x:v>1</x:v>
      </x:c>
      <x:c r="AZ69" s="53">
        <x:v>2</x:v>
      </x:c>
      <x:c r="BA69" s="54"/>
      <x:c r="BB69" s="54"/>
      <x:c r="BC69" s="54"/>
      <x:c r="BD69" s="55" t="str">
        <x:f>IF(OR(W69&lt;&gt;"REVIEWED",COUNTIF(BA69:BC69,"UNCLEAR")&gt;0,COUNTA(BA69:BC69)&lt;3,(COUNTIF(BA69:BC69,"0")+COUNTIF(BA69:BC69,"1")+COUNTIF(BA69:BC69,"2"))=0,AJ69=""),"",(COUNTIF(BA69:BC69,"1")+2*COUNTIF(BA69:BC69,"2"))/(2*(COUNTIF(BA69:BC69,"0")+COUNTIF(BA69:BC69,"1")+COUNTIF(BA69:BC69,"2"))))</x:f>
      </x:c>
    </x:row>
    <x:row r="70" ht="66" customHeight="1">
      <x:c r="A70" s="9" t="str">
        <x:v>BATCH_07</x:v>
      </x:c>
      <x:c r="B70" s="9" t="n">
        <x:v>64</x:v>
      </x:c>
      <x:c r="C70" s="9" t="str">
        <x:v>IMO26-001</x:v>
      </x:c>
      <x:c r="D70" s="9" t="str">
        <x:v>IMO26</x:v>
      </x:c>
      <x:c r="E70" s="9" t="str">
        <x:v>DIRECT_STATIC</x:v>
      </x:c>
      <x:c r="F70" s="9" t="str">
        <x:v>RUN_01</x:v>
      </x:c>
      <x:c r="G70" s="12" t="str">
        <x:v>OFFICIAL_ELIGIBLE_OUTPUT</x:v>
      </x:c>
      <x:c r="H70" s="12" t="str">
        <x:v>GENERATION_ACCEPTED</x:v>
      </x:c>
      <x:c r="I70" s="12" t="str">
        <x:v>PARSED</x:v>
      </x:c>
      <x:c r="J70" s="12" t="str">
        <x:v>PASS</x:v>
      </x:c>
      <x:c r="K70" s="9" t="n">
        <x:v>5</x:v>
      </x:c>
      <x:c r="L70" s="9" t="n">
        <x:v>5</x:v>
      </x:c>
      <x:c r="M70" s="9" t="n">
        <x:v>4</x:v>
      </x:c>
      <x:c r="N70" s="9" t="n">
        <x:v>0</x:v>
      </x:c>
      <x:c r="O70" s="9" t="str">
        <x:v>IMO26-001-A-P02</x:v>
      </x:c>
      <x:c r="P70" s="9" t="str">
        <x:v>PASS</x:v>
      </x:c>
      <x:c r="Q70" s="9" t="str">
        <x:v>PASS</x:v>
      </x:c>
      <x:c r="R70" s="9" t="str">
        <x:v>CORRECT_BEHAVIOR</x:v>
      </x:c>
      <x:c r="S70" s="9" t="str">
        <x:v>IMO26-001-A-F01</x:v>
      </x:c>
      <x:c r="T70" s="9" t="str">
        <x:v>FAIL</x:v>
      </x:c>
      <x:c r="U70" s="9" t="str">
        <x:v>PASS</x:v>
      </x:c>
      <x:c r="V70" s="9" t="str">
        <x:v>FALSE_ACCEPT</x:v>
      </x:c>
      <x:c r="W70" s="13" t="str">
        <x:v>NOT_REVIEWED</x:v>
      </x:c>
      <x:c r="X70" s="13" t="str"/>
      <x:c r="Y70" s="13" t="str"/>
      <x:c r="Z70" s="13" t="str"/>
      <x:c r="AA70" s="13" t="str"/>
      <x:c r="AB70" s="13" t="str"/>
      <x:c r="AC70" s="13" t="str"/>
      <x:c r="AD70" s="13" t="str"/>
      <x:c r="AE70" s="13" t="str"/>
      <x:c r="AF70" s="13" t="str"/>
      <x:c r="AG70" s="13" t="str"/>
      <x:c r="AH70" s="13" t="str"/>
      <x:c r="AI70" s="16" t="str">
        <x:f>IF(AND(W70="REVIEWED",X70&lt;&gt;"",Y70&lt;&gt;"",COUNTA(Z70:AF70)=7,COUNTIF(Z70:AF70,"UNCLEAR")=0,(COUNTIF(Z70:AF70,"0")+COUNTIF(Z70:AF70,"1")+COUNTIF(Z70:AF70,"2"))&gt;0,AG70&lt;&gt;"",AH70&lt;&gt;"",AJ70&lt;&gt;""),(COUNTIF(Z70:AF70,"1")+2*COUNTIF(Z70:AF70,"2"))/(2*(COUNTIF(Z70:AF70,"0")+COUNTIF(Z70:AF70,"1")+COUNTIF(Z70:AF70,"2"))),"")</x:f>
      </x:c>
      <x:c r="AJ70" s="14" t="str"/>
      <x:c r="AK70" s="14" t="str"/>
      <x:c r="AL70" s="14" t="str"/>
      <x:c r="AM70" s="9" t="str">
        <x:v>RDF_FALSE_ACCEPT</x:v>
      </x:c>
      <x:c r="AN70" s="9" t="str">
        <x:v>MSC.538(107) Amendment 2 - Chapter 9 applicability</x:v>
      </x:c>
      <x:c r="AO70" s="9" t="str">
        <x:v>MVP/SHACL_GENERATION_PIPELINE/experiments/FULL_REPAIR_V2/RUN_01/runs/RUN-IMO26-001-20260915T115615415886Z/final/final_shape.ttl</x:v>
      </x:c>
      <x:c r="AP70" s="9" t="str">
        <x:v>f3881df18c05e09ed39677dcdd28738151ae4ff3c879921a35925c9d75f3276e</x:v>
      </x:c>
      <x:c r="AQ70" s="52" t="inlineStr">
        <x:is>
          <x:t xml:space="preserve">PASS</x:t>
        </x:is>
      </x:c>
      <x:c r="AR70" s="53" t="inlineStr">
        <x:is>
          <x:t xml:space="preserve">VALID</x:t>
        </x:is>
      </x:c>
      <x:c r="AS70" s="53" t="inlineStr">
        <x:is>
          <x:t xml:space="preserve">IMO26-001-A-P02=ACTIVATED | IMO26-001-A-F01=ACTIVATED</x:t>
        </x:is>
      </x:c>
      <x:c r="AT70" s="53">
        <x:v>1</x:v>
      </x:c>
      <x:c r="AU70" s="53">
        <x:v>2</x:v>
      </x:c>
      <x:c r="AV70" s="53">
        <x:v>4</x:v>
      </x:c>
      <x:c r="AW70" s="53" t="inlineStr">
        <x:is>
          <x:t xml:space="preserve">sh:datatype, sh:property</x:t>
        </x:is>
      </x:c>
      <x:c r="AX70" s="53">
        <x:v>1</x:v>
      </x:c>
      <x:c r="AY70" s="53">
        <x:v>1</x:v>
      </x:c>
      <x:c r="AZ70" s="53">
        <x:v>0</x:v>
      </x:c>
      <x:c r="BA70" s="54"/>
      <x:c r="BB70" s="54"/>
      <x:c r="BC70" s="54"/>
      <x:c r="BD70" s="55" t="str">
        <x:f>IF(OR(W70&lt;&gt;"REVIEWED",COUNTIF(BA70:BC70,"UNCLEAR")&gt;0,COUNTA(BA70:BC70)&lt;3,(COUNTIF(BA70:BC70,"0")+COUNTIF(BA70:BC70,"1")+COUNTIF(BA70:BC70,"2"))=0,AJ70=""),"",(COUNTIF(BA70:BC70,"1")+2*COUNTIF(BA70:BC70,"2"))/(2*(COUNTIF(BA70:BC70,"0")+COUNTIF(BA70:BC70,"1")+COUNTIF(BA70:BC70,"2"))))</x:f>
      </x:c>
    </x:row>
    <x:row r="71" ht="66" customHeight="1">
      <x:c r="A71" s="9" t="str">
        <x:v>BATCH_07</x:v>
      </x:c>
      <x:c r="B71" s="9" t="n">
        <x:v>65</x:v>
      </x:c>
      <x:c r="C71" s="9" t="str">
        <x:v>I2-040</x:v>
      </x:c>
      <x:c r="D71" s="9" t="str">
        <x:v>I2</x:v>
      </x:c>
      <x:c r="E71" s="9" t="str">
        <x:v>COMPLEX_READINESS</x:v>
      </x:c>
      <x:c r="F71" s="9" t="str">
        <x:v>RUN_01</x:v>
      </x:c>
      <x:c r="G71" s="12" t="str">
        <x:v>OFFICIAL_ELIGIBLE_OUTPUT</x:v>
      </x:c>
      <x:c r="H71" s="12" t="str">
        <x:v>GENERATION_ACCEPTED</x:v>
      </x:c>
      <x:c r="I71" s="12" t="str">
        <x:v>PARSED</x:v>
      </x:c>
      <x:c r="J71" s="12" t="str">
        <x:v>PASS</x:v>
      </x:c>
      <x:c r="K71" s="9" t="n">
        <x:v>8</x:v>
      </x:c>
      <x:c r="L71" s="9" t="n">
        <x:v>8</x:v>
      </x:c>
      <x:c r="M71" s="9" t="n">
        <x:v>4</x:v>
      </x:c>
      <x:c r="N71" s="9" t="n">
        <x:v>0</x:v>
      </x:c>
      <x:c r="O71" s="9" t="str">
        <x:v>I2-040-P03</x:v>
      </x:c>
      <x:c r="P71" s="9" t="str">
        <x:v>PASS</x:v>
      </x:c>
      <x:c r="Q71" s="9" t="str">
        <x:v>FAIL</x:v>
      </x:c>
      <x:c r="R71" s="9" t="str">
        <x:v>FALSE_REJECT</x:v>
      </x:c>
      <x:c r="S71" s="9" t="str">
        <x:v>I2-040-F03</x:v>
      </x:c>
      <x:c r="T71" s="9" t="str">
        <x:v>FAIL</x:v>
      </x:c>
      <x:c r="U71" s="9" t="str">
        <x:v>FAIL</x:v>
      </x:c>
      <x:c r="V71" s="9" t="str">
        <x:v>CORRECT_BEHAVIOR</x:v>
      </x:c>
      <x:c r="W71" s="13" t="str">
        <x:v>NOT_REVIEWED</x:v>
      </x:c>
      <x:c r="X71" s="13" t="str"/>
      <x:c r="Y71" s="13" t="str"/>
      <x:c r="Z71" s="13" t="str"/>
      <x:c r="AA71" s="13" t="str"/>
      <x:c r="AB71" s="13" t="str"/>
      <x:c r="AC71" s="13" t="str"/>
      <x:c r="AD71" s="13" t="str"/>
      <x:c r="AE71" s="13" t="str"/>
      <x:c r="AF71" s="13" t="str"/>
      <x:c r="AG71" s="13" t="str"/>
      <x:c r="AH71" s="13" t="str"/>
      <x:c r="AI71" s="16" t="str">
        <x:f>IF(AND(W71="REVIEWED",X71&lt;&gt;"",Y71&lt;&gt;"",COUNTA(Z71:AF71)=7,COUNTIF(Z71:AF71,"UNCLEAR")=0,(COUNTIF(Z71:AF71,"0")+COUNTIF(Z71:AF71,"1")+COUNTIF(Z71:AF71,"2"))&gt;0,AG71&lt;&gt;"",AH71&lt;&gt;"",AJ71&lt;&gt;""),(COUNTIF(Z71:AF71,"1")+2*COUNTIF(Z71:AF71,"2"))/(2*(COUNTIF(Z71:AF71,"0")+COUNTIF(Z71:AF71,"1")+COUNTIF(Z71:AF71,"2"))),"")</x:f>
      </x:c>
      <x:c r="AJ71" s="14" t="str"/>
      <x:c r="AK71" s="14" t="str"/>
      <x:c r="AL71" s="14" t="str"/>
      <x:c r="AM71" s="9" t="str">
        <x:v>ALWAYS_FAIL; RDF_FALSE_REJECT</x:v>
      </x:c>
      <x:c r="AN71" s="9" t="str">
        <x:v>I2.9 — local web buckling</x:v>
      </x:c>
      <x:c r="AO71" s="9" t="str">
        <x:v>MVP/SHACL_GENERATION_PIPELINE/experiments/FULL_REPAIR_V2/RUN_01/runs/RUN-I2-040-20260915T100048254370Z/final/final_shape.ttl</x:v>
      </x:c>
      <x:c r="AP71" s="9" t="str">
        <x:v>979903ae0f7d28945f5fe1ba1363448a21819a8cdb8bcac6c079208e1050f125</x:v>
      </x:c>
      <x:c r="AQ71" s="52" t="inlineStr">
        <x:is>
          <x:t xml:space="preserve">PASS</x:t>
        </x:is>
      </x:c>
      <x:c r="AR71" s="53" t="inlineStr">
        <x:is>
          <x:t xml:space="preserve">VALID</x:t>
        </x:is>
      </x:c>
      <x:c r="AS71" s="53" t="inlineStr">
        <x:is>
          <x:t xml:space="preserve">I2-040-P03=ACTIVATED | I2-040-F03=ACTIVATED</x:t>
        </x:is>
      </x:c>
      <x:c r="AT71" s="53">
        <x:v>1</x:v>
      </x:c>
      <x:c r="AU71" s="53">
        <x:v>11</x:v>
      </x:c>
      <x:c r="AV71" s="53">
        <x:v>46</x:v>
      </x:c>
      <x:c r="AW71" s="53" t="inlineStr">
        <x:is>
          <x:t xml:space="preserve">sh:class, sh:datatype, sh:hasValue, sh:in, sh:maxCount, sh:minCount, sh:node, sh:property</x:t>
        </x:is>
      </x:c>
      <x:c r="AX71" s="53">
        <x:v>0</x:v>
      </x:c>
      <x:c r="AY71" s="53">
        <x:v>1</x:v>
      </x:c>
      <x:c r="AZ71" s="53">
        <x:v>0</x:v>
      </x:c>
      <x:c r="BA71" s="54"/>
      <x:c r="BB71" s="54"/>
      <x:c r="BC71" s="54"/>
      <x:c r="BD71" s="55" t="str">
        <x:f>IF(OR(W71&lt;&gt;"REVIEWED",COUNTIF(BA71:BC71,"UNCLEAR")&gt;0,COUNTA(BA71:BC71)&lt;3,(COUNTIF(BA71:BC71,"0")+COUNTIF(BA71:BC71,"1")+COUNTIF(BA71:BC71,"2"))=0,AJ71=""),"",(COUNTIF(BA71:BC71,"1")+2*COUNTIF(BA71:BC71,"2"))/(2*(COUNTIF(BA71:BC71,"0")+COUNTIF(BA71:BC71,"1")+COUNTIF(BA71:BC71,"2"))))</x:f>
      </x:c>
    </x:row>
    <x:row r="72" ht="66" customHeight="1">
      <x:c r="A72" s="9" t="str">
        <x:v>BATCH_07</x:v>
      </x:c>
      <x:c r="B72" s="9" t="n">
        <x:v>66</x:v>
      </x:c>
      <x:c r="C72" s="9" t="str">
        <x:v>IMO-069</x:v>
      </x:c>
      <x:c r="D72" s="9" t="str">
        <x:v>IMO</x:v>
      </x:c>
      <x:c r="E72" s="9" t="str">
        <x:v>DIRECT_STATIC</x:v>
      </x:c>
      <x:c r="F72" s="9" t="str">
        <x:v>RUN_01</x:v>
      </x:c>
      <x:c r="G72" s="12" t="str">
        <x:v>REJECTED_ATTEMPT_04</x:v>
      </x:c>
      <x:c r="H72" s="12" t="str">
        <x:v>MAX_ATTEMPTS_REACHED</x:v>
      </x:c>
      <x:c r="I72" s="12" t="str">
        <x:v>PARSED</x:v>
      </x:c>
      <x:c r="J72" s="12" t="str">
        <x:v>PASS</x:v>
      </x:c>
      <x:c r="K72" s="9" t="n">
        <x:v>5</x:v>
      </x:c>
      <x:c r="L72" s="9" t="n">
        <x:v>5</x:v>
      </x:c>
      <x:c r="M72" s="9" t="n">
        <x:v>4</x:v>
      </x:c>
      <x:c r="N72" s="9" t="n">
        <x:v>0</x:v>
      </x:c>
      <x:c r="O72" s="9" t="str">
        <x:v>IMO-069-P01</x:v>
      </x:c>
      <x:c r="P72" s="9" t="str">
        <x:v>PASS</x:v>
      </x:c>
      <x:c r="Q72" s="9" t="str">
        <x:v>PASS</x:v>
      </x:c>
      <x:c r="R72" s="9" t="str">
        <x:v>CORRECT_BEHAVIOR</x:v>
      </x:c>
      <x:c r="S72" s="9" t="str">
        <x:v>IMO-069-F03</x:v>
      </x:c>
      <x:c r="T72" s="9" t="str">
        <x:v>FAIL</x:v>
      </x:c>
      <x:c r="U72" s="9" t="str">
        <x:v>PASS</x:v>
      </x:c>
      <x:c r="V72" s="9" t="str">
        <x:v>FALSE_ACCEPT</x:v>
      </x:c>
      <x:c r="W72" s="13" t="str">
        <x:v>NOT_REVIEWED</x:v>
      </x:c>
      <x:c r="X72" s="13" t="str"/>
      <x:c r="Y72" s="13" t="str"/>
      <x:c r="Z72" s="13" t="str"/>
      <x:c r="AA72" s="13" t="str"/>
      <x:c r="AB72" s="13" t="str"/>
      <x:c r="AC72" s="13" t="str"/>
      <x:c r="AD72" s="13" t="str"/>
      <x:c r="AE72" s="13" t="str"/>
      <x:c r="AF72" s="13" t="str"/>
      <x:c r="AG72" s="13" t="str"/>
      <x:c r="AH72" s="13" t="str"/>
      <x:c r="AI72" s="16" t="str">
        <x:f>IF(AND(W72="REVIEWED",X72&lt;&gt;"",Y72&lt;&gt;"",COUNTA(Z72:AF72)=7,COUNTIF(Z72:AF72,"UNCLEAR")=0,(COUNTIF(Z72:AF72,"0")+COUNTIF(Z72:AF72,"1")+COUNTIF(Z72:AF72,"2"))&gt;0,AG72&lt;&gt;"",AH72&lt;&gt;"",AJ72&lt;&gt;""),(COUNTIF(Z72:AF72,"1")+2*COUNTIF(Z72:AF72,"2"))/(2*(COUNTIF(Z72:AF72,"0")+COUNTIF(Z72:AF72,"1")+COUNTIF(Z72:AF72,"2"))),"")</x:f>
      </x:c>
      <x:c r="AJ72" s="14" t="str"/>
      <x:c r="AK72" s="14" t="str"/>
      <x:c r="AL72" s="14" t="str"/>
      <x:c r="AM72" s="9" t="str">
        <x:v>RDF_FALSE_ACCEPT; FALLBACK_OUTPUT</x:v>
      </x:c>
      <x:c r="AN72" s="9" t="str">
        <x:v>Part I-A 8.3.2.2</x:v>
      </x:c>
      <x:c r="AO72" s="9" t="str">
        <x:v>MVP/SHACL_GENERATION_PIPELINE/experiments/FULL_REPAIR_V2/RUN_01/runs/RUN-IMO-069-20260915T110836094501Z/artifacts/attempt_04/candidate_shape.ttl</x:v>
      </x:c>
      <x:c r="AP72" s="9" t="str">
        <x:v>1ad1b4d60de9db58149722947bc7a01cc8bece91388d8ceebd4d1a0305058e3e</x:v>
      </x:c>
      <x:c r="AQ72" s="52" t="inlineStr">
        <x:is>
          <x:t xml:space="preserve">PASS</x:t>
        </x:is>
      </x:c>
      <x:c r="AR72" s="53" t="inlineStr">
        <x:is>
          <x:t xml:space="preserve">VALID</x:t>
        </x:is>
      </x:c>
      <x:c r="AS72" s="53" t="inlineStr">
        <x:is>
          <x:t xml:space="preserve">IMO-069-P01=ACTIVATED | IMO-069-F03=ACTIVATED</x:t>
        </x:is>
      </x:c>
      <x:c r="AT72" s="53">
        <x:v>1</x:v>
      </x:c>
      <x:c r="AU72" s="53">
        <x:v>4</x:v>
      </x:c>
      <x:c r="AV72" s="53">
        <x:v>14</x:v>
      </x:c>
      <x:c r="AW72" s="53" t="inlineStr">
        <x:is>
          <x:t xml:space="preserve">sh:datatype, sh:hasValue, sh:not, sh:or, sh:property</x:t>
        </x:is>
      </x:c>
      <x:c r="AX72" s="53">
        <x:v>0</x:v>
      </x:c>
      <x:c r="AY72" s="53">
        <x:v>1</x:v>
      </x:c>
      <x:c r="AZ72" s="53">
        <x:v>1</x:v>
      </x:c>
      <x:c r="BA72" s="54"/>
      <x:c r="BB72" s="54"/>
      <x:c r="BC72" s="54"/>
      <x:c r="BD72" s="55" t="str">
        <x:f>IF(OR(W72&lt;&gt;"REVIEWED",COUNTIF(BA72:BC72,"UNCLEAR")&gt;0,COUNTA(BA72:BC72)&lt;3,(COUNTIF(BA72:BC72,"0")+COUNTIF(BA72:BC72,"1")+COUNTIF(BA72:BC72,"2"))=0,AJ72=""),"",(COUNTIF(BA72:BC72,"1")+2*COUNTIF(BA72:BC72,"2"))/(2*(COUNTIF(BA72:BC72,"0")+COUNTIF(BA72:BC72,"1")+COUNTIF(BA72:BC72,"2"))))</x:f>
      </x:c>
    </x:row>
    <x:row r="73" ht="66" customHeight="1">
      <x:c r="A73" s="9" t="str">
        <x:v>BATCH_07</x:v>
      </x:c>
      <x:c r="B73" s="9" t="n">
        <x:v>67</x:v>
      </x:c>
      <x:c r="C73" s="9" t="str">
        <x:v>IMO-070</x:v>
      </x:c>
      <x:c r="D73" s="9" t="str">
        <x:v>IMO</x:v>
      </x:c>
      <x:c r="E73" s="9" t="str">
        <x:v>DIRECT_STATIC</x:v>
      </x:c>
      <x:c r="F73" s="9" t="str">
        <x:v>RUN_01</x:v>
      </x:c>
      <x:c r="G73" s="12" t="str">
        <x:v>OFFICIAL_ELIGIBLE_OUTPUT</x:v>
      </x:c>
      <x:c r="H73" s="12" t="str">
        <x:v>GENERATION_ACCEPTED</x:v>
      </x:c>
      <x:c r="I73" s="12" t="str">
        <x:v>PARSED</x:v>
      </x:c>
      <x:c r="J73" s="12" t="str">
        <x:v>PASS</x:v>
      </x:c>
      <x:c r="K73" s="9" t="n">
        <x:v>9</x:v>
      </x:c>
      <x:c r="L73" s="9" t="n">
        <x:v>9</x:v>
      </x:c>
      <x:c r="M73" s="9" t="n">
        <x:v>5</x:v>
      </x:c>
      <x:c r="N73" s="9" t="n">
        <x:v>0</x:v>
      </x:c>
      <x:c r="O73" s="9" t="str">
        <x:v>IMO-070-P05</x:v>
      </x:c>
      <x:c r="P73" s="9" t="str">
        <x:v>PASS</x:v>
      </x:c>
      <x:c r="Q73" s="9" t="str">
        <x:v>PASS</x:v>
      </x:c>
      <x:c r="R73" s="9" t="str">
        <x:v>CORRECT_BEHAVIOR</x:v>
      </x:c>
      <x:c r="S73" s="9" t="str">
        <x:v>IMO-070-F03</x:v>
      </x:c>
      <x:c r="T73" s="9" t="str">
        <x:v>FAIL</x:v>
      </x:c>
      <x:c r="U73" s="9" t="str">
        <x:v>FAIL</x:v>
      </x:c>
      <x:c r="V73" s="9" t="str">
        <x:v>CORRECT_BEHAVIOR</x:v>
      </x:c>
      <x:c r="W73" s="13" t="str">
        <x:v>NOT_REVIEWED</x:v>
      </x:c>
      <x:c r="X73" s="13" t="str"/>
      <x:c r="Y73" s="13" t="str"/>
      <x:c r="Z73" s="13" t="str"/>
      <x:c r="AA73" s="13" t="str"/>
      <x:c r="AB73" s="13" t="str"/>
      <x:c r="AC73" s="13" t="str"/>
      <x:c r="AD73" s="13" t="str"/>
      <x:c r="AE73" s="13" t="str"/>
      <x:c r="AF73" s="13" t="str"/>
      <x:c r="AG73" s="13" t="str"/>
      <x:c r="AH73" s="13" t="str"/>
      <x:c r="AI73" s="16" t="str">
        <x:f>IF(AND(W73="REVIEWED",X73&lt;&gt;"",Y73&lt;&gt;"",COUNTA(Z73:AF73)=7,COUNTIF(Z73:AF73,"UNCLEAR")=0,(COUNTIF(Z73:AF73,"0")+COUNTIF(Z73:AF73,"1")+COUNTIF(Z73:AF73,"2"))&gt;0,AG73&lt;&gt;"",AH73&lt;&gt;"",AJ73&lt;&gt;""),(COUNTIF(Z73:AF73,"1")+2*COUNTIF(Z73:AF73,"2"))/(2*(COUNTIF(Z73:AF73,"0")+COUNTIF(Z73:AF73,"1")+COUNTIF(Z73:AF73,"2"))),"")</x:f>
      </x:c>
      <x:c r="AJ73" s="14" t="str"/>
      <x:c r="AK73" s="14" t="str"/>
      <x:c r="AL73" s="14" t="str"/>
      <x:c r="AM73" s="9" t="str">
        <x:v>RDF_FALSE_REJECT</x:v>
      </x:c>
      <x:c r="AN73" s="9" t="str">
        <x:v>Part I-A 8.3.3.1.1</x:v>
      </x:c>
      <x:c r="AO73" s="9" t="str">
        <x:v>MVP/SHACL_GENERATION_PIPELINE/experiments/FULL_REPAIR_V2/RUN_01/runs/RUN-IMO-070-20260915T111012085249Z/final/final_shape.ttl</x:v>
      </x:c>
      <x:c r="AP73" s="9" t="str">
        <x:v>56f7634869be4ab02291f92130b444543c121a3a02ef98178082aec42b5304f5</x:v>
      </x:c>
      <x:c r="AQ73" s="52" t="inlineStr">
        <x:is>
          <x:t xml:space="preserve">PASS</x:t>
        </x:is>
      </x:c>
      <x:c r="AR73" s="53" t="inlineStr">
        <x:is>
          <x:t xml:space="preserve">VALID</x:t>
        </x:is>
      </x:c>
      <x:c r="AS73" s="53" t="inlineStr">
        <x:is>
          <x:t xml:space="preserve">IMO-070-P05=NOT_ACTIVATED | IMO-070-F03=ACTIVATED</x:t>
        </x:is>
      </x:c>
      <x:c r="AT73" s="53">
        <x:v>3</x:v>
      </x:c>
      <x:c r="AU73" s="53">
        <x:v>4</x:v>
      </x:c>
      <x:c r="AV73" s="53">
        <x:v>21</x:v>
      </x:c>
      <x:c r="AW73" s="53" t="inlineStr">
        <x:is>
          <x:t xml:space="preserve">sh:class, sh:datatype, sh:hasValue, sh:maxCount, sh:minCount, sh:node, sh:or, sh:property</x:t>
        </x:is>
      </x:c>
      <x:c r="AX73" s="53">
        <x:v>0</x:v>
      </x:c>
      <x:c r="AY73" s="53">
        <x:v>1</x:v>
      </x:c>
      <x:c r="AZ73" s="53">
        <x:v>1</x:v>
      </x:c>
      <x:c r="BA73" s="54"/>
      <x:c r="BB73" s="54"/>
      <x:c r="BC73" s="54"/>
      <x:c r="BD73" s="55" t="str">
        <x:f>IF(OR(W73&lt;&gt;"REVIEWED",COUNTIF(BA73:BC73,"UNCLEAR")&gt;0,COUNTA(BA73:BC73)&lt;3,(COUNTIF(BA73:BC73,"0")+COUNTIF(BA73:BC73,"1")+COUNTIF(BA73:BC73,"2"))=0,AJ73=""),"",(COUNTIF(BA73:BC73,"1")+2*COUNTIF(BA73:BC73,"2"))/(2*(COUNTIF(BA73:BC73,"0")+COUNTIF(BA73:BC73,"1")+COUNTIF(BA73:BC73,"2"))))</x:f>
      </x:c>
    </x:row>
    <x:row r="74" ht="66" customHeight="1">
      <x:c r="A74" s="9" t="str">
        <x:v>BATCH_07</x:v>
      </x:c>
      <x:c r="B74" s="9" t="n">
        <x:v>68</x:v>
      </x:c>
      <x:c r="C74" s="9" t="str">
        <x:v>TRF-063</x:v>
      </x:c>
      <x:c r="D74" s="9" t="str">
        <x:v>TRAFICOM</x:v>
      </x:c>
      <x:c r="E74" s="9" t="str">
        <x:v>DIRECT_STATIC</x:v>
      </x:c>
      <x:c r="F74" s="9" t="str">
        <x:v>RUN_01</x:v>
      </x:c>
      <x:c r="G74" s="12" t="str">
        <x:v>OFFICIAL_ELIGIBLE_OUTPUT</x:v>
      </x:c>
      <x:c r="H74" s="12" t="str">
        <x:v>GENERATION_ACCEPTED</x:v>
      </x:c>
      <x:c r="I74" s="12" t="str">
        <x:v>PARSED</x:v>
      </x:c>
      <x:c r="J74" s="12" t="str">
        <x:v>PASS</x:v>
      </x:c>
      <x:c r="K74" s="9" t="n">
        <x:v>8</x:v>
      </x:c>
      <x:c r="L74" s="9" t="n">
        <x:v>8</x:v>
      </x:c>
      <x:c r="M74" s="9" t="n">
        <x:v>6</x:v>
      </x:c>
      <x:c r="N74" s="9" t="n">
        <x:v>0</x:v>
      </x:c>
      <x:c r="O74" s="9" t="str">
        <x:v>TRF-063-P01</x:v>
      </x:c>
      <x:c r="P74" s="9" t="str">
        <x:v>PASS</x:v>
      </x:c>
      <x:c r="Q74" s="9" t="str">
        <x:v>FAIL</x:v>
      </x:c>
      <x:c r="R74" s="9" t="str">
        <x:v>FALSE_REJECT</x:v>
      </x:c>
      <x:c r="S74" s="9" t="str">
        <x:v>TRF-063-F04</x:v>
      </x:c>
      <x:c r="T74" s="9" t="str">
        <x:v>FAIL</x:v>
      </x:c>
      <x:c r="U74" s="9" t="str">
        <x:v>FAIL</x:v>
      </x:c>
      <x:c r="V74" s="9" t="str">
        <x:v>CORRECT_BEHAVIOR</x:v>
      </x:c>
      <x:c r="W74" s="13" t="str">
        <x:v>NOT_REVIEWED</x:v>
      </x:c>
      <x:c r="X74" s="13" t="str"/>
      <x:c r="Y74" s="13" t="str"/>
      <x:c r="Z74" s="13" t="str"/>
      <x:c r="AA74" s="13" t="str"/>
      <x:c r="AB74" s="13" t="str"/>
      <x:c r="AC74" s="13" t="str"/>
      <x:c r="AD74" s="13" t="str"/>
      <x:c r="AE74" s="13" t="str"/>
      <x:c r="AF74" s="13" t="str"/>
      <x:c r="AG74" s="13" t="str"/>
      <x:c r="AH74" s="13" t="str"/>
      <x:c r="AI74" s="16" t="str">
        <x:f>IF(AND(W74="REVIEWED",X74&lt;&gt;"",Y74&lt;&gt;"",COUNTA(Z74:AF74)=7,COUNTIF(Z74:AF74,"UNCLEAR")=0,(COUNTIF(Z74:AF74,"0")+COUNTIF(Z74:AF74,"1")+COUNTIF(Z74:AF74,"2"))&gt;0,AG74&lt;&gt;"",AH74&lt;&gt;"",AJ74&lt;&gt;""),(COUNTIF(Z74:AF74,"1")+2*COUNTIF(Z74:AF74,"2"))/(2*(COUNTIF(Z74:AF74,"0")+COUNTIF(Z74:AF74,"1")+COUNTIF(Z74:AF74,"2"))),"")</x:f>
      </x:c>
      <x:c r="AJ74" s="14" t="str"/>
      <x:c r="AK74" s="14" t="str"/>
      <x:c r="AL74" s="14" t="str"/>
      <x:c r="AM74" s="9" t="str">
        <x:v>ALWAYS_FAIL; RDF_FALSE_REJECT</x:v>
      </x:c>
      <x:c r="AN74" s="9" t="str">
        <x:v>4.8</x:v>
      </x:c>
      <x:c r="AO74" s="9" t="str">
        <x:v>MVP/SHACL_GENERATION_PIPELINE/experiments/FULL_REPAIR_V2/RUN_01/runs/RUN-TRF-063-20260915T132446303407Z/final/final_shape.ttl</x:v>
      </x:c>
      <x:c r="AP74" s="9" t="str">
        <x:v>cf29733c36b7b8ec539149a242ca02b716a792217efc44f5ad088b4e30616821</x:v>
      </x:c>
      <x:c r="AQ74" s="52" t="inlineStr">
        <x:is>
          <x:t xml:space="preserve">PASS</x:t>
        </x:is>
      </x:c>
      <x:c r="AR74" s="53" t="inlineStr">
        <x:is>
          <x:t xml:space="preserve">VALID</x:t>
        </x:is>
      </x:c>
      <x:c r="AS74" s="53" t="inlineStr">
        <x:is>
          <x:t xml:space="preserve">TRF-063-P01=ACTIVATED | TRF-063-F04=ACTIVATED</x:t>
        </x:is>
      </x:c>
      <x:c r="AT74" s="53">
        <x:v>8</x:v>
      </x:c>
      <x:c r="AU74" s="53">
        <x:v>18</x:v>
      </x:c>
      <x:c r="AV74" s="53">
        <x:v>72</x:v>
      </x:c>
      <x:c r="AW74" s="53" t="inlineStr">
        <x:is>
          <x:t xml:space="preserve">sh:class, sh:datatype, sh:hasValue, sh:maxCount, sh:maxInclusive, sh:minCount, sh:minInclusive, sh:node, sh:nodeKind, sh:or, sh:property</x:t>
        </x:is>
      </x:c>
      <x:c r="AX74" s="53">
        <x:v>0</x:v>
      </x:c>
      <x:c r="AY74" s="53">
        <x:v>1</x:v>
      </x:c>
      <x:c r="AZ74" s="53">
        <x:v>1</x:v>
      </x:c>
      <x:c r="BA74" s="54"/>
      <x:c r="BB74" s="54"/>
      <x:c r="BC74" s="54"/>
      <x:c r="BD74" s="55" t="str">
        <x:f>IF(OR(W74&lt;&gt;"REVIEWED",COUNTIF(BA74:BC74,"UNCLEAR")&gt;0,COUNTA(BA74:BC74)&lt;3,(COUNTIF(BA74:BC74,"0")+COUNTIF(BA74:BC74,"1")+COUNTIF(BA74:BC74,"2"))=0,AJ74=""),"",(COUNTIF(BA74:BC74,"1")+2*COUNTIF(BA74:BC74,"2"))/(2*(COUNTIF(BA74:BC74,"0")+COUNTIF(BA74:BC74,"1")+COUNTIF(BA74:BC74,"2"))))</x:f>
      </x:c>
    </x:row>
    <x:row r="75" ht="66" customHeight="1">
      <x:c r="A75" s="9" t="str">
        <x:v>BATCH_07</x:v>
      </x:c>
      <x:c r="B75" s="9" t="n">
        <x:v>69</x:v>
      </x:c>
      <x:c r="C75" s="9" t="str">
        <x:v>I2-011</x:v>
      </x:c>
      <x:c r="D75" s="9" t="str">
        <x:v>I2</x:v>
      </x:c>
      <x:c r="E75" s="9" t="str">
        <x:v>DIRECT_CALCULATION</x:v>
      </x:c>
      <x:c r="F75" s="9" t="str">
        <x:v>RUN_01</x:v>
      </x:c>
      <x:c r="G75" s="12" t="str">
        <x:v>OFFICIAL_ELIGIBLE_OUTPUT</x:v>
      </x:c>
      <x:c r="H75" s="12" t="str">
        <x:v>GENERATION_ACCEPTED</x:v>
      </x:c>
      <x:c r="I75" s="12" t="str">
        <x:v>PARSED</x:v>
      </x:c>
      <x:c r="J75" s="12" t="str">
        <x:v>PASS</x:v>
      </x:c>
      <x:c r="K75" s="9" t="n">
        <x:v>10</x:v>
      </x:c>
      <x:c r="L75" s="9" t="n">
        <x:v>10</x:v>
      </x:c>
      <x:c r="M75" s="9" t="n">
        <x:v>10</x:v>
      </x:c>
      <x:c r="N75" s="9" t="n">
        <x:v>1</x:v>
      </x:c>
      <x:c r="O75" s="9" t="str">
        <x:v>I2-011-P04</x:v>
      </x:c>
      <x:c r="P75" s="9" t="str">
        <x:v>PASS</x:v>
      </x:c>
      <x:c r="Q75" s="9" t="str">
        <x:v>PASS</x:v>
      </x:c>
      <x:c r="R75" s="9" t="str">
        <x:v>CORRECT_BEHAVIOR</x:v>
      </x:c>
      <x:c r="S75" s="9" t="str">
        <x:v>I2-011-F02</x:v>
      </x:c>
      <x:c r="T75" s="9" t="str">
        <x:v>FAIL</x:v>
      </x:c>
      <x:c r="U75" s="9" t="str">
        <x:v>FAIL</x:v>
      </x:c>
      <x:c r="V75" s="9" t="str">
        <x:v>CORRECT_BEHAVIOR</x:v>
      </x:c>
      <x:c r="W75" s="13" t="str">
        <x:v>NOT_REVIEWED</x:v>
      </x:c>
      <x:c r="X75" s="13" t="str"/>
      <x:c r="Y75" s="13" t="str"/>
      <x:c r="Z75" s="13" t="str"/>
      <x:c r="AA75" s="13" t="str"/>
      <x:c r="AB75" s="13" t="str"/>
      <x:c r="AC75" s="13" t="str"/>
      <x:c r="AD75" s="13" t="str"/>
      <x:c r="AE75" s="13" t="str"/>
      <x:c r="AF75" s="13" t="str"/>
      <x:c r="AG75" s="13" t="str"/>
      <x:c r="AH75" s="13" t="str"/>
      <x:c r="AI75" s="16" t="str">
        <x:f>IF(AND(W75="REVIEWED",X75&lt;&gt;"",Y75&lt;&gt;"",COUNTA(Z75:AF75)=7,COUNTIF(Z75:AF75,"UNCLEAR")=0,(COUNTIF(Z75:AF75,"0")+COUNTIF(Z75:AF75,"1")+COUNTIF(Z75:AF75,"2"))&gt;0,AG75&lt;&gt;"",AH75&lt;&gt;"",AJ75&lt;&gt;""),(COUNTIF(Z75:AF75,"1")+2*COUNTIF(Z75:AF75,"2"))/(2*(COUNTIF(Z75:AF75,"0")+COUNTIF(Z75:AF75,"1")+COUNTIF(Z75:AF75,"2"))),"")</x:f>
      </x:c>
      <x:c r="AJ75" s="14" t="str"/>
      <x:c r="AK75" s="14" t="str"/>
      <x:c r="AL75" s="14" t="str"/>
      <x:c r="AM75" s="9" t="str"/>
      <x:c r="AN75" s="9" t="str">
        <x:v>I2.3.1(vii)</x:v>
      </x:c>
      <x:c r="AO75" s="9" t="str">
        <x:v>MVP/SHACL_GENERATION_PIPELINE/experiments/FULL_REPAIR_V2/RUN_01/runs/RUN-I2-011-20260915T093135599089Z/final/final_shape.ttl</x:v>
      </x:c>
      <x:c r="AP75" s="9" t="str">
        <x:v>08070466faff14a258ad73dfd091c7a1b1f0d479b30dd265aebe0c6c6296a6be</x:v>
      </x:c>
      <x:c r="AQ75" s="52" t="inlineStr">
        <x:is>
          <x:t xml:space="preserve">PASS</x:t>
        </x:is>
      </x:c>
      <x:c r="AR75" s="53" t="inlineStr">
        <x:is>
          <x:t xml:space="preserve">VALID</x:t>
        </x:is>
      </x:c>
      <x:c r="AS75" s="53" t="inlineStr">
        <x:is>
          <x:t xml:space="preserve">I2-011-P04=ACTIVATED | I2-011-F02=ACTIVATED</x:t>
        </x:is>
      </x:c>
      <x:c r="AT75" s="53">
        <x:v>8</x:v>
      </x:c>
      <x:c r="AU75" s="53">
        <x:v>22</x:v>
      </x:c>
      <x:c r="AV75" s="53">
        <x:v>72</x:v>
      </x:c>
      <x:c r="AW75" s="53" t="inlineStr">
        <x:is>
          <x:t xml:space="preserve">sh:datatype, sh:hasValue, sh:in, sh:maxInclusive, sh:minCount, sh:minInclusive, sh:node, sh:or, sh:property</x:t>
        </x:is>
      </x:c>
      <x:c r="AX75" s="53">
        <x:v>1</x:v>
      </x:c>
      <x:c r="AY75" s="53">
        <x:v>1</x:v>
      </x:c>
      <x:c r="AZ75" s="53">
        <x:v>1</x:v>
      </x:c>
      <x:c r="BA75" s="54"/>
      <x:c r="BB75" s="54"/>
      <x:c r="BC75" s="54"/>
      <x:c r="BD75" s="55" t="str">
        <x:f>IF(OR(W75&lt;&gt;"REVIEWED",COUNTIF(BA75:BC75,"UNCLEAR")&gt;0,COUNTA(BA75:BC75)&lt;3,(COUNTIF(BA75:BC75,"0")+COUNTIF(BA75:BC75,"1")+COUNTIF(BA75:BC75,"2"))=0,AJ75=""),"",(COUNTIF(BA75:BC75,"1")+2*COUNTIF(BA75:BC75,"2"))/(2*(COUNTIF(BA75:BC75,"0")+COUNTIF(BA75:BC75,"1")+COUNTIF(BA75:BC75,"2"))))</x:f>
      </x:c>
    </x:row>
    <x:row r="76" ht="66" customHeight="1">
      <x:c r="A76" s="9" t="str">
        <x:v>BATCH_07</x:v>
      </x:c>
      <x:c r="B76" s="9" t="n">
        <x:v>70</x:v>
      </x:c>
      <x:c r="C76" s="9" t="str">
        <x:v>IMO26-015</x:v>
      </x:c>
      <x:c r="D76" s="9" t="str">
        <x:v>IMO26</x:v>
      </x:c>
      <x:c r="E76" s="9" t="str">
        <x:v>DIRECT_STATIC</x:v>
      </x:c>
      <x:c r="F76" s="9" t="str">
        <x:v>RUN_01</x:v>
      </x:c>
      <x:c r="G76" s="12" t="str">
        <x:v>OFFICIAL_ELIGIBLE_OUTPUT</x:v>
      </x:c>
      <x:c r="H76" s="12" t="str">
        <x:v>GENERATION_ACCEPTED</x:v>
      </x:c>
      <x:c r="I76" s="12" t="str">
        <x:v>PARSED</x:v>
      </x:c>
      <x:c r="J76" s="12" t="str">
        <x:v>PASS</x:v>
      </x:c>
      <x:c r="K76" s="9" t="n">
        <x:v>5</x:v>
      </x:c>
      <x:c r="L76" s="9" t="n">
        <x:v>5</x:v>
      </x:c>
      <x:c r="M76" s="9" t="n">
        <x:v>3</x:v>
      </x:c>
      <x:c r="N76" s="9" t="n">
        <x:v>0</x:v>
      </x:c>
      <x:c r="O76" s="9" t="str">
        <x:v>IMO26-015-B-P01</x:v>
      </x:c>
      <x:c r="P76" s="9" t="str">
        <x:v>PASS</x:v>
      </x:c>
      <x:c r="Q76" s="9" t="str">
        <x:v>PASS</x:v>
      </x:c>
      <x:c r="R76" s="9" t="str">
        <x:v>CORRECT_BEHAVIOR</x:v>
      </x:c>
      <x:c r="S76" s="9" t="str">
        <x:v>IMO26-015-B-F03</x:v>
      </x:c>
      <x:c r="T76" s="9" t="str">
        <x:v>FAIL</x:v>
      </x:c>
      <x:c r="U76" s="9" t="str">
        <x:v>PASS</x:v>
      </x:c>
      <x:c r="V76" s="9" t="str">
        <x:v>FALSE_ACCEPT</x:v>
      </x:c>
      <x:c r="W76" s="13" t="str">
        <x:v>NOT_REVIEWED</x:v>
      </x:c>
      <x:c r="X76" s="13" t="str"/>
      <x:c r="Y76" s="13" t="str"/>
      <x:c r="Z76" s="13" t="str"/>
      <x:c r="AA76" s="13" t="str"/>
      <x:c r="AB76" s="13" t="str"/>
      <x:c r="AC76" s="13" t="str"/>
      <x:c r="AD76" s="13" t="str"/>
      <x:c r="AE76" s="13" t="str"/>
      <x:c r="AF76" s="13" t="str"/>
      <x:c r="AG76" s="13" t="str"/>
      <x:c r="AH76" s="13" t="str"/>
      <x:c r="AI76" s="16" t="str">
        <x:f>IF(AND(W76="REVIEWED",X76&lt;&gt;"",Y76&lt;&gt;"",COUNTA(Z76:AF76)=7,COUNTIF(Z76:AF76,"UNCLEAR")=0,(COUNTIF(Z76:AF76,"0")+COUNTIF(Z76:AF76,"1")+COUNTIF(Z76:AF76,"2"))&gt;0,AG76&lt;&gt;"",AH76&lt;&gt;"",AJ76&lt;&gt;""),(COUNTIF(Z76:AF76,"1")+2*COUNTIF(Z76:AF76,"2"))/(2*(COUNTIF(Z76:AF76,"0")+COUNTIF(Z76:AF76,"1")+COUNTIF(Z76:AF76,"2"))),"")</x:f>
      </x:c>
      <x:c r="AJ76" s="14" t="str"/>
      <x:c r="AK76" s="14" t="str"/>
      <x:c r="AL76" s="14" t="str"/>
      <x:c r="AM76" s="9" t="str">
        <x:v>RDF_FALSE_ACCEPT</x:v>
      </x:c>
      <x:c r="AN76" s="9" t="str">
        <x:v>MSC.538(107) Amendment 5 - Chapter 11 applicability</x:v>
      </x:c>
      <x:c r="AO76" s="9" t="str">
        <x:v>MVP/SHACL_GENERATION_PIPELINE/experiments/FULL_REPAIR_V2/RUN_01/runs/RUN-IMO26-015-20260915T120601727785Z/final/final_shape.ttl</x:v>
      </x:c>
      <x:c r="AP76" s="9" t="str">
        <x:v>89c5bae9f19eb96e7ee25d41f22ba6700b779a2d86d7a8773e5298b95761700d</x:v>
      </x:c>
      <x:c r="AQ76" s="52" t="inlineStr">
        <x:is>
          <x:t xml:space="preserve">PASS</x:t>
        </x:is>
      </x:c>
      <x:c r="AR76" s="53" t="inlineStr">
        <x:is>
          <x:t xml:space="preserve">VALID</x:t>
        </x:is>
      </x:c>
      <x:c r="AS76" s="53" t="inlineStr">
        <x:is>
          <x:t xml:space="preserve">IMO26-015-B-P01=ACTIVATED | IMO26-015-B-F03=ACTIVATED</x:t>
        </x:is>
      </x:c>
      <x:c r="AT76" s="53">
        <x:v>1</x:v>
      </x:c>
      <x:c r="AU76" s="53">
        <x:v>4</x:v>
      </x:c>
      <x:c r="AV76" s="53">
        <x:v>13</x:v>
      </x:c>
      <x:c r="AW76" s="53" t="inlineStr">
        <x:is>
          <x:t xml:space="preserve">sh:datatype, sh:hasValue, sh:maxCount, sh:minCount, sh:not, sh:or, sh:property</x:t>
        </x:is>
      </x:c>
      <x:c r="AX76" s="53">
        <x:v>0</x:v>
      </x:c>
      <x:c r="AY76" s="53">
        <x:v>1</x:v>
      </x:c>
      <x:c r="AZ76" s="53">
        <x:v>2</x:v>
      </x:c>
      <x:c r="BA76" s="54"/>
      <x:c r="BB76" s="54"/>
      <x:c r="BC76" s="54"/>
      <x:c r="BD76" s="55" t="str">
        <x:f>IF(OR(W76&lt;&gt;"REVIEWED",COUNTIF(BA76:BC76,"UNCLEAR")&gt;0,COUNTA(BA76:BC76)&lt;3,(COUNTIF(BA76:BC76,"0")+COUNTIF(BA76:BC76,"1")+COUNTIF(BA76:BC76,"2"))=0,AJ76=""),"",(COUNTIF(BA76:BC76,"1")+2*COUNTIF(BA76:BC76,"2"))/(2*(COUNTIF(BA76:BC76,"0")+COUNTIF(BA76:BC76,"1")+COUNTIF(BA76:BC76,"2"))))</x:f>
      </x:c>
    </x:row>
    <x:row r="77" ht="66" customHeight="1">
      <x:c r="A77" s="9" t="str">
        <x:v>BATCH_08</x:v>
      </x:c>
      <x:c r="B77" s="9" t="n">
        <x:v>71</x:v>
      </x:c>
      <x:c r="C77" s="9" t="str">
        <x:v>TRF-034</x:v>
      </x:c>
      <x:c r="D77" s="9" t="str">
        <x:v>TRAFICOM</x:v>
      </x:c>
      <x:c r="E77" s="9" t="str">
        <x:v>COMPLEX_READINESS</x:v>
      </x:c>
      <x:c r="F77" s="9" t="str">
        <x:v>RUN_01</x:v>
      </x:c>
      <x:c r="G77" s="12" t="str">
        <x:v>OFFICIAL_ELIGIBLE_OUTPUT</x:v>
      </x:c>
      <x:c r="H77" s="12" t="str">
        <x:v>GENERATION_ACCEPTED</x:v>
      </x:c>
      <x:c r="I77" s="12" t="str">
        <x:v>PARSED</x:v>
      </x:c>
      <x:c r="J77" s="12" t="str">
        <x:v>PASS</x:v>
      </x:c>
      <x:c r="K77" s="9" t="n">
        <x:v>10</x:v>
      </x:c>
      <x:c r="L77" s="9" t="n">
        <x:v>10</x:v>
      </x:c>
      <x:c r="M77" s="9" t="n">
        <x:v>8</x:v>
      </x:c>
      <x:c r="N77" s="9" t="n">
        <x:v>0</x:v>
      </x:c>
      <x:c r="O77" s="9" t="str">
        <x:v>TRF-034-P01</x:v>
      </x:c>
      <x:c r="P77" s="9" t="str">
        <x:v>PASS</x:v>
      </x:c>
      <x:c r="Q77" s="9" t="str">
        <x:v>FAIL</x:v>
      </x:c>
      <x:c r="R77" s="9" t="str">
        <x:v>FALSE_REJECT</x:v>
      </x:c>
      <x:c r="S77" s="9" t="str">
        <x:v>TRF-034-F03</x:v>
      </x:c>
      <x:c r="T77" s="9" t="str">
        <x:v>FAIL</x:v>
      </x:c>
      <x:c r="U77" s="9" t="str">
        <x:v>FAIL</x:v>
      </x:c>
      <x:c r="V77" s="9" t="str">
        <x:v>CORRECT_BEHAVIOR</x:v>
      </x:c>
      <x:c r="W77" s="13" t="str">
        <x:v>REVIEWED</x:v>
      </x:c>
      <x:c r="X77" s="13" t="str">
        <x:v>AI-assisted draft</x:v>
      </x:c>
      <x:c r="Y77" s="13" t="n">
        <x:v>46281</x:v>
      </x:c>
      <x:c r="Z77" s="13" t="n">
        <x:v>2</x:v>
      </x:c>
      <x:c r="AA77" s="13" t="n">
        <x:v>2</x:v>
      </x:c>
      <x:c r="AB77" s="13" t="n">
        <x:v>2</x:v>
      </x:c>
      <x:c r="AC77" s="13" t="n">
        <x:v>2</x:v>
      </x:c>
      <x:c r="AD77" s="13" t="n">
        <x:v>2</x:v>
      </x:c>
      <x:c r="AE77" s="13" t="n">
        <x:v>2</x:v>
      </x:c>
      <x:c r="AF77" s="13" t="n">
        <x:v>2</x:v>
      </x:c>
      <x:c r="AG77" s="13" t="str">
        <x:v>NO</x:v>
      </x:c>
      <x:c r="AH77" s="13" t="str">
        <x:v>CORRECT</x:v>
      </x:c>
      <x:c r="AI77" s="16" t="n">
        <x:f>IF(AND(W77="REVIEWED",X77&lt;&gt;"",Y77&lt;&gt;"",COUNTA(Z77:AF77)=7,COUNTIF(Z77:AF77,"UNCLEAR")=0,(COUNTIF(Z77:AF77,"0")+COUNTIF(Z77:AF77,"1")+COUNTIF(Z77:AF77,"2"))&gt;0,AG77&lt;&gt;"",AH77&lt;&gt;"",AJ77&lt;&gt;""),(COUNTIF(Z77:AF77,"1")+2*COUNTIF(Z77:AF77,"2"))/(2*(COUNTIF(Z77:AF77,"0")+COUNTIF(Z77:AF77,"1")+COUNTIF(Z77:AF77,"2"))),"")</x:f>
        <x:v>1</x:v>
      </x:c>
      <x:c r="AJ77" s="14" t="str">
        <x:v>TRAFICOM 4.1 and the locked R13 ownership contract; section modulus and shear area are required on the effective cross-section, while normality is checked on the inverse-linked hull member and non-normal members require classification-society evidence.</x:v>
      </x:c>
      <x:c r="AK77" s="14" t="str">
        <x:v>NONE_FOUND</x:v>
      </x:c>
      <x:c r="AL77" s="14" t="str">
        <x:v>The sampled false rejection is attributable to wrong property ownership in the RDF fixture, not to the selected artifact.</x:v>
      </x:c>
      <x:c r="AM77" s="9" t="str">
        <x:v>ALWAYS_FAIL; RDF_FALSE_REJECT</x:v>
      </x:c>
      <x:c r="AN77" s="9" t="str">
        <x:v>4.1</x:v>
      </x:c>
      <x:c r="AO77" s="9" t="str">
        <x:v>MVP/SHACL_GENERATION_PIPELINE/experiments/FULL_REPAIR_V2/RUN_01/runs/RUN-TRF-034-20260915T124754245591Z/final/final_shape.ttl</x:v>
      </x:c>
      <x:c r="AP77" s="9" t="str">
        <x:v>e03d9bf255efd48e1a0abfa34c3b0701679f3c92b1b8e194aebb500b3e63f61d</x:v>
      </x:c>
      <x:c r="AQ77" s="52" t="inlineStr">
        <x:is>
          <x:t xml:space="preserve">PASS</x:t>
        </x:is>
      </x:c>
      <x:c r="AR77" s="53" t="inlineStr">
        <x:is>
          <x:t xml:space="preserve">VALID</x:t>
        </x:is>
      </x:c>
      <x:c r="AS77" s="53" t="inlineStr">
        <x:is>
          <x:t xml:space="preserve">TRF-034-P01=ACTIVATED | TRF-034-F03=ACTIVATED</x:t>
        </x:is>
      </x:c>
      <x:c r="AT77" s="53">
        <x:v>1</x:v>
      </x:c>
      <x:c r="AU77" s="53">
        <x:v>12</x:v>
      </x:c>
      <x:c r="AV77" s="53">
        <x:v>51</x:v>
      </x:c>
      <x:c r="AW77" s="53" t="inlineStr">
        <x:is>
          <x:t xml:space="preserve">sh:class, sh:datatype, sh:hasValue, sh:maxCount, sh:minCount, sh:node, sh:or, sh:property</x:t>
        </x:is>
      </x:c>
      <x:c r="AX77" s="53">
        <x:v>0</x:v>
      </x:c>
      <x:c r="AY77" s="53">
        <x:v>2</x:v>
      </x:c>
      <x:c r="AZ77" s="53">
        <x:v>1</x:v>
      </x:c>
      <x:c r="BA77" s="54" t="n">
        <x:v>2</x:v>
      </x:c>
      <x:c r="BB77" s="54" t="n">
        <x:v>2</x:v>
      </x:c>
      <x:c r="BC77" s="54" t="n">
        <x:v>2</x:v>
      </x:c>
      <x:c r="BD77" s="55" t="n">
        <x:f>IF(OR(W77&lt;&gt;"REVIEWED",COUNTIF(BA77:BC77,"UNCLEAR")&gt;0,COUNTA(BA77:BC77)&lt;3,(COUNTIF(BA77:BC77,"0")+COUNTIF(BA77:BC77,"1")+COUNTIF(BA77:BC77,"2"))=0,AJ77=""),"",(COUNTIF(BA77:BC77,"1")+2*COUNTIF(BA77:BC77,"2"))/(2*(COUNTIF(BA77:BC77,"0")+COUNTIF(BA77:BC77,"1")+COUNTIF(BA77:BC77,"2"))))</x:f>
        <x:v>1</x:v>
      </x:c>
    </x:row>
    <x:row r="78" ht="66" customHeight="1">
      <x:c r="A78" s="9" t="str">
        <x:v>BATCH_08</x:v>
      </x:c>
      <x:c r="B78" s="9" t="n">
        <x:v>72</x:v>
      </x:c>
      <x:c r="C78" s="9" t="str">
        <x:v>IMO-124</x:v>
      </x:c>
      <x:c r="D78" s="9" t="str">
        <x:v>IMO</x:v>
      </x:c>
      <x:c r="E78" s="9" t="str">
        <x:v>DIRECT_STATIC</x:v>
      </x:c>
      <x:c r="F78" s="9" t="str">
        <x:v>RUN_01</x:v>
      </x:c>
      <x:c r="G78" s="12" t="str">
        <x:v>OFFICIAL_ELIGIBLE_OUTPUT</x:v>
      </x:c>
      <x:c r="H78" s="12" t="str">
        <x:v>GENERATION_ACCEPTED</x:v>
      </x:c>
      <x:c r="I78" s="12" t="str">
        <x:v>PARSED</x:v>
      </x:c>
      <x:c r="J78" s="12" t="str">
        <x:v>PASS</x:v>
      </x:c>
      <x:c r="K78" s="9" t="n">
        <x:v>8</x:v>
      </x:c>
      <x:c r="L78" s="9" t="n">
        <x:v>8</x:v>
      </x:c>
      <x:c r="M78" s="9" t="n">
        <x:v>5</x:v>
      </x:c>
      <x:c r="N78" s="9" t="n">
        <x:v>0</x:v>
      </x:c>
      <x:c r="O78" s="9" t="str">
        <x:v>IMO-124-N-P03</x:v>
      </x:c>
      <x:c r="P78" s="9" t="str">
        <x:v>PASS</x:v>
      </x:c>
      <x:c r="Q78" s="9" t="str">
        <x:v>PASS</x:v>
      </x:c>
      <x:c r="R78" s="9" t="str">
        <x:v>CORRECT_BEHAVIOR</x:v>
      </x:c>
      <x:c r="S78" s="9" t="str">
        <x:v>IMO-124-N-F04</x:v>
      </x:c>
      <x:c r="T78" s="9" t="str">
        <x:v>FAIL</x:v>
      </x:c>
      <x:c r="U78" s="9" t="str">
        <x:v>FAIL</x:v>
      </x:c>
      <x:c r="V78" s="9" t="str">
        <x:v>CORRECT_BEHAVIOR</x:v>
      </x:c>
      <x:c r="W78" s="13" t="str">
        <x:v>REVIEWED</x:v>
      </x:c>
      <x:c r="X78" s="13" t="str">
        <x:v>AI-assisted draft</x:v>
      </x:c>
      <x:c r="Y78" s="13" t="n">
        <x:v>46281</x:v>
      </x:c>
      <x:c r="Z78" s="13" t="n">
        <x:v>2</x:v>
      </x:c>
      <x:c r="AA78" s="13" t="n">
        <x:v>2</x:v>
      </x:c>
      <x:c r="AB78" s="13" t="n">
        <x:v>2</x:v>
      </x:c>
      <x:c r="AC78" s="13" t="n">
        <x:v>2</x:v>
      </x:c>
      <x:c r="AD78" s="13" t="n">
        <x:v>2</x:v>
      </x:c>
      <x:c r="AE78" s="13" t="n">
        <x:v>2</x:v>
      </x:c>
      <x:c r="AF78" s="13" t="n">
        <x:v>2</x:v>
      </x:c>
      <x:c r="AG78" s="13" t="str">
        <x:v>NO</x:v>
      </x:c>
      <x:c r="AH78" s="13" t="str">
        <x:v>CORRECT</x:v>
      </x:c>
      <x:c r="AI78" s="16" t="n">
        <x:f>IF(AND(W78="REVIEWED",X78&lt;&gt;"",Y78&lt;&gt;"",COUNTA(Z78:AF78)=7,COUNTIF(Z78:AF78,"UNCLEAR")=0,(COUNTIF(Z78:AF78,"0")+COUNTIF(Z78:AF78,"1")+COUNTIF(Z78:AF78,"2"))&gt;0,AG78&lt;&gt;"",AH78&lt;&gt;"",AJ78&lt;&gt;""),(COUNTIF(Z78:AF78,"1")+2*COUNTIF(Z78:AF78,"2"))/(2*(COUNTIF(Z78:AF78,"0")+COUNTIF(Z78:AF78,"1")+COUNTIF(Z78:AF78,"2"))),"")</x:f>
        <x:v>1</x:v>
      </x:c>
      <x:c r="AJ78" s="14" t="str">
        <x:v>Polar Code II-A 5.2.2.1-.2; the Antarctic/MARPOL discharge condition gates the 12 nm threshold, recorded concentration-area distance, and no-food-waste-on-ice prohibition.</x:v>
      </x:c>
      <x:c r="AK78" s="14" t="str">
        <x:v>NONE_FOUND</x:v>
      </x:c>
      <x:c r="AL78" s="14" t="str">
        <x:v>The non-discharge branch remains non-applicable, while missing applicability data is rejected by the top-level properties.</x:v>
      </x:c>
      <x:c r="AM78" s="9" t="str">
        <x:v>RDF_FALSE_ACCEPT</x:v>
      </x:c>
      <x:c r="AN78" s="9" t="str">
        <x:v>Part II-A 5.2.2.1-.2</x:v>
      </x:c>
      <x:c r="AO78" s="9" t="str">
        <x:v>MVP/SHACL_GENERATION_PIPELINE/experiments/FULL_REPAIR_V2/RUN_01/runs/RUN-IMO-124-20260915T115326002825Z/final/final_shape.ttl</x:v>
      </x:c>
      <x:c r="AP78" s="9" t="str">
        <x:v>7f8b4b3d868749b7e36a9d6c9df00e4c3c633374927f5260daa103e0c009f904</x:v>
      </x:c>
      <x:c r="AQ78" s="52" t="inlineStr">
        <x:is>
          <x:t xml:space="preserve">PASS</x:t>
        </x:is>
      </x:c>
      <x:c r="AR78" s="53" t="inlineStr">
        <x:is>
          <x:t xml:space="preserve">VALID</x:t>
        </x:is>
      </x:c>
      <x:c r="AS78" s="53" t="inlineStr">
        <x:is>
          <x:t xml:space="preserve">IMO-124-N-P03=ACTIVATED | IMO-124-N-F04=ACTIVATED</x:t>
        </x:is>
      </x:c>
      <x:c r="AT78" s="53">
        <x:v>2</x:v>
      </x:c>
      <x:c r="AU78" s="53">
        <x:v>11</x:v>
      </x:c>
      <x:c r="AV78" s="53">
        <x:v>47</x:v>
      </x:c>
      <x:c r="AW78" s="53" t="inlineStr">
        <x:is>
          <x:t xml:space="preserve">sh:and, sh:class, sh:datatype, sh:hasValue, sh:maxCount, sh:minCount, sh:minInclusive, sh:node, sh:not, sh:or, sh:property</x:t>
        </x:is>
      </x:c>
      <x:c r="AX78" s="53">
        <x:v>0</x:v>
      </x:c>
      <x:c r="AY78" s="53">
        <x:v>1</x:v>
      </x:c>
      <x:c r="AZ78" s="53">
        <x:v>3</x:v>
      </x:c>
      <x:c r="BA78" s="54" t="n">
        <x:v>2</x:v>
      </x:c>
      <x:c r="BB78" s="54" t="n">
        <x:v>2</x:v>
      </x:c>
      <x:c r="BC78" s="54" t="n">
        <x:v>2</x:v>
      </x:c>
      <x:c r="BD78" s="55" t="n">
        <x:f>IF(OR(W78&lt;&gt;"REVIEWED",COUNTIF(BA78:BC78,"UNCLEAR")&gt;0,COUNTA(BA78:BC78)&lt;3,(COUNTIF(BA78:BC78,"0")+COUNTIF(BA78:BC78,"1")+COUNTIF(BA78:BC78,"2"))=0,AJ78=""),"",(COUNTIF(BA78:BC78,"1")+2*COUNTIF(BA78:BC78,"2"))/(2*(COUNTIF(BA78:BC78,"0")+COUNTIF(BA78:BC78,"1")+COUNTIF(BA78:BC78,"2"))))</x:f>
        <x:v>1</x:v>
      </x:c>
    </x:row>
    <x:row r="79" ht="66" customHeight="1">
      <x:c r="A79" s="9" t="str">
        <x:v>BATCH_08</x:v>
      </x:c>
      <x:c r="B79" s="9" t="n">
        <x:v>73</x:v>
      </x:c>
      <x:c r="C79" s="9" t="str">
        <x:v>IMO-079</x:v>
      </x:c>
      <x:c r="D79" s="9" t="str">
        <x:v>IMO</x:v>
      </x:c>
      <x:c r="E79" s="9" t="str">
        <x:v>DIRECT_CALCULATION</x:v>
      </x:c>
      <x:c r="F79" s="9" t="str">
        <x:v>RUN_01</x:v>
      </x:c>
      <x:c r="G79" s="12" t="str">
        <x:v>OFFICIAL_ELIGIBLE_OUTPUT</x:v>
      </x:c>
      <x:c r="H79" s="12" t="str">
        <x:v>GENERATION_ACCEPTED</x:v>
      </x:c>
      <x:c r="I79" s="12" t="str">
        <x:v>PARSED</x:v>
      </x:c>
      <x:c r="J79" s="12" t="str">
        <x:v>PASS</x:v>
      </x:c>
      <x:c r="K79" s="9" t="n">
        <x:v>8</x:v>
      </x:c>
      <x:c r="L79" s="9" t="n">
        <x:v>8</x:v>
      </x:c>
      <x:c r="M79" s="9" t="n">
        <x:v>8</x:v>
      </x:c>
      <x:c r="N79" s="9" t="n">
        <x:v>1</x:v>
      </x:c>
      <x:c r="O79" s="9" t="str">
        <x:v>IMO-079-H-P01</x:v>
      </x:c>
      <x:c r="P79" s="9" t="str">
        <x:v>PASS</x:v>
      </x:c>
      <x:c r="Q79" s="9" t="str">
        <x:v>PASS</x:v>
      </x:c>
      <x:c r="R79" s="9" t="str">
        <x:v>CORRECT_BEHAVIOR</x:v>
      </x:c>
      <x:c r="S79" s="9" t="str">
        <x:v>IMO-079-H-F03</x:v>
      </x:c>
      <x:c r="T79" s="9" t="str">
        <x:v>FAIL</x:v>
      </x:c>
      <x:c r="U79" s="9" t="str">
        <x:v>FAIL</x:v>
      </x:c>
      <x:c r="V79" s="9" t="str">
        <x:v>CORRECT_BEHAVIOR</x:v>
      </x:c>
      <x:c r="W79" s="13" t="str">
        <x:v>REVIEWED</x:v>
      </x:c>
      <x:c r="X79" s="13" t="str">
        <x:v>AI-assisted draft</x:v>
      </x:c>
      <x:c r="Y79" s="13" t="n">
        <x:v>46281</x:v>
      </x:c>
      <x:c r="Z79" s="13" t="n">
        <x:v>2</x:v>
      </x:c>
      <x:c r="AA79" s="13" t="n">
        <x:v>2</x:v>
      </x:c>
      <x:c r="AB79" s="13" t="n">
        <x:v>2</x:v>
      </x:c>
      <x:c r="AC79" s="13" t="n">
        <x:v>2</x:v>
      </x:c>
      <x:c r="AD79" s="13" t="n">
        <x:v>2</x:v>
      </x:c>
      <x:c r="AE79" s="13" t="n">
        <x:v>2</x:v>
      </x:c>
      <x:c r="AF79" s="13" t="n">
        <x:v>2</x:v>
      </x:c>
      <x:c r="AG79" s="13" t="str">
        <x:v>NO</x:v>
      </x:c>
      <x:c r="AH79" s="13" t="str">
        <x:v>CORRECT</x:v>
      </x:c>
      <x:c r="AI79" s="16" t="n">
        <x:f>IF(AND(W79="REVIEWED",X79&lt;&gt;"",Y79&lt;&gt;"",COUNTA(Z79:AF79)=7,COUNTIF(Z79:AF79,"UNCLEAR")=0,(COUNTIF(Z79:AF79,"0")+COUNTIF(Z79:AF79,"1")+COUNTIF(Z79:AF79,"2"))&gt;0,AG79&lt;&gt;"",AH79&lt;&gt;"",AJ79&lt;&gt;""),(COUNTIF(Z79:AF79,"1")+2*COUNTIF(Z79:AF79,"2"))/(2*(COUNTIF(Z79:AF79,"0")+COUNTIF(Z79:AF79,"1")+COUNTIF(Z79:AF79,"2"))),"")</x:f>
        <x:v>1</x:v>
      </x:c>
      <x:c r="AJ79" s="14" t="str">
        <x:v>Polar Code I-A 8.3.3.4; persons on board, rescue time in days, ration person-days, and the inclusive capacity &gt;= persons x days comparison are present.</x:v>
      </x:c>
      <x:c r="AK79" s="14" t="str">
        <x:v>NONE_FOUND</x:v>
      </x:c>
      <x:c r="AL79" s="14" t="str">
        <x:v>The formula route handles the exact boundary and rejects a missing rescue-time operand.</x:v>
      </x:c>
      <x:c r="AM79" s="9" t="str"/>
      <x:c r="AN79" s="9" t="str">
        <x:v>Part I-A 8.3.3.4</x:v>
      </x:c>
      <x:c r="AO79" s="9" t="str">
        <x:v>MVP/SHACL_GENERATION_PIPELINE/experiments/FULL_REPAIR_V2/RUN_01/runs/RUN-IMO-079-20260915T111438010444Z/final/final_shape.ttl</x:v>
      </x:c>
      <x:c r="AP79" s="9" t="str">
        <x:v>4e9af331a580a0961d1f7eae47c418c0629acc5f2d95ece0754067c27fd72f72</x:v>
      </x:c>
      <x:c r="AQ79" s="52" t="inlineStr">
        <x:is>
          <x:t xml:space="preserve">PASS</x:t>
        </x:is>
      </x:c>
      <x:c r="AR79" s="53" t="inlineStr">
        <x:is>
          <x:t xml:space="preserve">VALID</x:t>
        </x:is>
      </x:c>
      <x:c r="AS79" s="53" t="inlineStr">
        <x:is>
          <x:t xml:space="preserve">IMO-079-H-P01=ACTIVATED | IMO-079-H-F03=ACTIVATED</x:t>
        </x:is>
      </x:c>
      <x:c r="AT79" s="53">
        <x:v>1</x:v>
      </x:c>
      <x:c r="AU79" s="53">
        <x:v>7</x:v>
      </x:c>
      <x:c r="AV79" s="53">
        <x:v>30</x:v>
      </x:c>
      <x:c r="AW79" s="53" t="inlineStr">
        <x:is>
          <x:t xml:space="preserve">sh:class, sh:datatype, sh:hasValue, sh:maxCount, sh:minCount, sh:node, sh:property</x:t>
        </x:is>
      </x:c>
      <x:c r="AX79" s="53">
        <x:v>1</x:v>
      </x:c>
      <x:c r="AY79" s="53">
        <x:v>1</x:v>
      </x:c>
      <x:c r="AZ79" s="53">
        <x:v>0</x:v>
      </x:c>
      <x:c r="BA79" s="54" t="n">
        <x:v>2</x:v>
      </x:c>
      <x:c r="BB79" s="54" t="n">
        <x:v>2</x:v>
      </x:c>
      <x:c r="BC79" s="54" t="n">
        <x:v>2</x:v>
      </x:c>
      <x:c r="BD79" s="55" t="n">
        <x:f>IF(OR(W79&lt;&gt;"REVIEWED",COUNTIF(BA79:BC79,"UNCLEAR")&gt;0,COUNTA(BA79:BC79)&lt;3,(COUNTIF(BA79:BC79,"0")+COUNTIF(BA79:BC79,"1")+COUNTIF(BA79:BC79,"2"))=0,AJ79=""),"",(COUNTIF(BA79:BC79,"1")+2*COUNTIF(BA79:BC79,"2"))/(2*(COUNTIF(BA79:BC79,"0")+COUNTIF(BA79:BC79,"1")+COUNTIF(BA79:BC79,"2"))))</x:f>
        <x:v>1</x:v>
      </x:c>
    </x:row>
    <x:row r="80" ht="66" customHeight="1">
      <x:c r="A80" s="9" t="str">
        <x:v>BATCH_08</x:v>
      </x:c>
      <x:c r="B80" s="9" t="n">
        <x:v>74</x:v>
      </x:c>
      <x:c r="C80" s="9" t="str">
        <x:v>TRF-076</x:v>
      </x:c>
      <x:c r="D80" s="9" t="str">
        <x:v>TRAFICOM</x:v>
      </x:c>
      <x:c r="E80" s="9" t="str">
        <x:v>DIRECT_STATIC</x:v>
      </x:c>
      <x:c r="F80" s="9" t="str">
        <x:v>RUN_01</x:v>
      </x:c>
      <x:c r="G80" s="12" t="str">
        <x:v>OFFICIAL_ELIGIBLE_OUTPUT</x:v>
      </x:c>
      <x:c r="H80" s="12" t="str">
        <x:v>GENERATION_ACCEPTED</x:v>
      </x:c>
      <x:c r="I80" s="12" t="str">
        <x:v>PARSED</x:v>
      </x:c>
      <x:c r="J80" s="12" t="str">
        <x:v>PASS</x:v>
      </x:c>
      <x:c r="K80" s="9" t="n">
        <x:v>7</x:v>
      </x:c>
      <x:c r="L80" s="9" t="n">
        <x:v>7</x:v>
      </x:c>
      <x:c r="M80" s="9" t="n">
        <x:v>3</x:v>
      </x:c>
      <x:c r="N80" s="9" t="n">
        <x:v>0</x:v>
      </x:c>
      <x:c r="O80" s="9" t="str">
        <x:v>TRF-076-P03</x:v>
      </x:c>
      <x:c r="P80" s="9" t="str">
        <x:v>PASS</x:v>
      </x:c>
      <x:c r="Q80" s="9" t="str">
        <x:v>PASS</x:v>
      </x:c>
      <x:c r="R80" s="9" t="str">
        <x:v>CORRECT_BEHAVIOR</x:v>
      </x:c>
      <x:c r="S80" s="9" t="str">
        <x:v>TRF-076-F01</x:v>
      </x:c>
      <x:c r="T80" s="9" t="str">
        <x:v>FAIL</x:v>
      </x:c>
      <x:c r="U80" s="9" t="str">
        <x:v>PASS</x:v>
      </x:c>
      <x:c r="V80" s="9" t="str">
        <x:v>FALSE_ACCEPT</x:v>
      </x:c>
      <x:c r="W80" s="13" t="str">
        <x:v>REVIEWED</x:v>
      </x:c>
      <x:c r="X80" s="13" t="str">
        <x:v>AI-assisted draft</x:v>
      </x:c>
      <x:c r="Y80" s="13" t="n">
        <x:v>46281</x:v>
      </x:c>
      <x:c r="Z80" s="13" t="n">
        <x:v>2</x:v>
      </x:c>
      <x:c r="AA80" s="13" t="n">
        <x:v>2</x:v>
      </x:c>
      <x:c r="AB80" s="13" t="n">
        <x:v>1</x:v>
      </x:c>
      <x:c r="AC80" s="13" t="n">
        <x:v>2</x:v>
      </x:c>
      <x:c r="AD80" s="13" t="n">
        <x:v>0</x:v>
      </x:c>
      <x:c r="AE80" s="13" t="n">
        <x:v>2</x:v>
      </x:c>
      <x:c r="AF80" s="13" t="n">
        <x:v>2</x:v>
      </x:c>
      <x:c r="AG80" s="13" t="str">
        <x:v>YES</x:v>
      </x:c>
      <x:c r="AH80" s="13" t="str">
        <x:v>MAJOR_DEFECT</x:v>
      </x:c>
      <x:c r="AI80" s="16" t="n">
        <x:f>IF(AND(W80="REVIEWED",X80&lt;&gt;"",Y80&lt;&gt;"",COUNTA(Z80:AF80)=7,COUNTIF(Z80:AF80,"UNCLEAR")=0,(COUNTIF(Z80:AF80,"0")+COUNTIF(Z80:AF80,"1")+COUNTIF(Z80:AF80,"2"))&gt;0,AG80&lt;&gt;"",AH80&lt;&gt;"",AJ80&lt;&gt;""),(COUNTIF(Z80:AF80,"1")+2*COUNTIF(Z80:AF80,"2"))/(2*(COUNTIF(Z80:AF80,"0")+COUNTIF(Z80:AF80,"1")+COUNTIF(Z80:AF80,"2"))),"")</x:f>
        <x:v>0.7857142857142857</x:v>
      </x:c>
      <x:c r="AJ80" s="14" t="str">
        <x:v>TRAFICOM 6.5.1.3; the artifact declares CP/FP applicability, linked load-case numbers 1-4, and reversing-FP case 5.</x:v>
      </x:c>
      <x:c r="AK80" s="14" t="str">
        <x:v>CODE_DEFECT</x:v>
      </x:c>
      <x:c r="AL80" s="14" t="str">
        <x:v>The selected artifact operationally accepted the valid negative fixture with load case 1 missing. Although the SPARQL text attempts the check, it did not enforce the mandatory coverage under the recorded evaluator and therefore cannot be treated as semantically effective.</x:v>
      </x:c>
      <x:c r="AM80" s="9" t="str">
        <x:v>ALWAYS_PASS; RDF_FALSE_ACCEPT</x:v>
      </x:c>
      <x:c r="AN80" s="9" t="str">
        <x:v>6.5.1.3</x:v>
      </x:c>
      <x:c r="AO80" s="9" t="str">
        <x:v>MVP/SHACL_GENERATION_PIPELINE/experiments/FULL_REPAIR_V2/RUN_01/runs/RUN-TRF-076-20260915T133457232226Z/final/final_shape.ttl</x:v>
      </x:c>
      <x:c r="AP80" s="9" t="str">
        <x:v>326079730564922aad855db282ccdc35deed3247a1d4a7bacc48fba478f1a1b1</x:v>
      </x:c>
      <x:c r="AQ80" s="52" t="inlineStr">
        <x:is>
          <x:t xml:space="preserve">PASS</x:t>
        </x:is>
      </x:c>
      <x:c r="AR80" s="53" t="inlineStr">
        <x:is>
          <x:t xml:space="preserve">VALID</x:t>
        </x:is>
      </x:c>
      <x:c r="AS80" s="53" t="inlineStr">
        <x:is>
          <x:t xml:space="preserve">TRF-076-P03=ACTIVATED | TRF-076-F01=ACTIVATED</x:t>
        </x:is>
      </x:c>
      <x:c r="AT80" s="53">
        <x:v>2</x:v>
      </x:c>
      <x:c r="AU80" s="53">
        <x:v>3</x:v>
      </x:c>
      <x:c r="AV80" s="53">
        <x:v>10</x:v>
      </x:c>
      <x:c r="AW80" s="53" t="inlineStr">
        <x:is>
          <x:t xml:space="preserve">sh:datatype, sh:maxCount, sh:minCount, sh:node, sh:property</x:t>
        </x:is>
      </x:c>
      <x:c r="AX80" s="53">
        <x:v>3</x:v>
      </x:c>
      <x:c r="AY80" s="53">
        <x:v>1</x:v>
      </x:c>
      <x:c r="AZ80" s="53">
        <x:v>0</x:v>
      </x:c>
      <x:c r="BA80" s="54" t="n">
        <x:v>1</x:v>
      </x:c>
      <x:c r="BB80" s="54" t="n">
        <x:v>1</x:v>
      </x:c>
      <x:c r="BC80" s="54" t="n">
        <x:v>2</x:v>
      </x:c>
      <x:c r="BD80" s="55" t="n">
        <x:f>IF(OR(W80&lt;&gt;"REVIEWED",COUNTIF(BA80:BC80,"UNCLEAR")&gt;0,COUNTA(BA80:BC80)&lt;3,(COUNTIF(BA80:BC80,"0")+COUNTIF(BA80:BC80,"1")+COUNTIF(BA80:BC80,"2"))=0,AJ80=""),"",(COUNTIF(BA80:BC80,"1")+2*COUNTIF(BA80:BC80,"2"))/(2*(COUNTIF(BA80:BC80,"0")+COUNTIF(BA80:BC80,"1")+COUNTIF(BA80:BC80,"2"))))</x:f>
        <x:v>0.6666666666666666</x:v>
      </x:c>
    </x:row>
    <x:row r="81" ht="66" customHeight="1">
      <x:c r="A81" s="9" t="str">
        <x:v>BATCH_08</x:v>
      </x:c>
      <x:c r="B81" s="9" t="n">
        <x:v>75</x:v>
      </x:c>
      <x:c r="C81" s="9" t="str">
        <x:v>I2-005</x:v>
      </x:c>
      <x:c r="D81" s="9" t="str">
        <x:v>I2</x:v>
      </x:c>
      <x:c r="E81" s="9" t="str">
        <x:v>DIRECT_STATIC</x:v>
      </x:c>
      <x:c r="F81" s="9" t="str">
        <x:v>RUN_01</x:v>
      </x:c>
      <x:c r="G81" s="12" t="str">
        <x:v>OFFICIAL_ELIGIBLE_OUTPUT</x:v>
      </x:c>
      <x:c r="H81" s="12" t="str">
        <x:v>GENERATION_ACCEPTED</x:v>
      </x:c>
      <x:c r="I81" s="12" t="str">
        <x:v>PARSED</x:v>
      </x:c>
      <x:c r="J81" s="12" t="str">
        <x:v>PASS</x:v>
      </x:c>
      <x:c r="K81" s="9" t="n">
        <x:v>5</x:v>
      </x:c>
      <x:c r="L81" s="9" t="n">
        <x:v>5</x:v>
      </x:c>
      <x:c r="M81" s="9" t="n">
        <x:v>5</x:v>
      </x:c>
      <x:c r="N81" s="9" t="n">
        <x:v>1</x:v>
      </x:c>
      <x:c r="O81" s="9" t="str">
        <x:v>I2-005-G-P01</x:v>
      </x:c>
      <x:c r="P81" s="9" t="str">
        <x:v>PASS</x:v>
      </x:c>
      <x:c r="Q81" s="9" t="str">
        <x:v>PASS</x:v>
      </x:c>
      <x:c r="R81" s="9" t="str">
        <x:v>CORRECT_BEHAVIOR</x:v>
      </x:c>
      <x:c r="S81" s="9" t="str">
        <x:v>I2-005-G-F01</x:v>
      </x:c>
      <x:c r="T81" s="9" t="str">
        <x:v>FAIL</x:v>
      </x:c>
      <x:c r="U81" s="9" t="str">
        <x:v>FAIL</x:v>
      </x:c>
      <x:c r="V81" s="9" t="str">
        <x:v>CORRECT_BEHAVIOR</x:v>
      </x:c>
      <x:c r="W81" s="13" t="str">
        <x:v>REVIEWED</x:v>
      </x:c>
      <x:c r="X81" s="13" t="str">
        <x:v>AI-assisted draft</x:v>
      </x:c>
      <x:c r="Y81" s="13" t="n">
        <x:v>46281</x:v>
      </x:c>
      <x:c r="Z81" s="13" t="n">
        <x:v>2</x:v>
      </x:c>
      <x:c r="AA81" s="13" t="n">
        <x:v>2</x:v>
      </x:c>
      <x:c r="AB81" s="13" t="n">
        <x:v>2</x:v>
      </x:c>
      <x:c r="AC81" s="13" t="n">
        <x:v>2</x:v>
      </x:c>
      <x:c r="AD81" s="13" t="n">
        <x:v>2</x:v>
      </x:c>
      <x:c r="AE81" s="13" t="n">
        <x:v>2</x:v>
      </x:c>
      <x:c r="AF81" s="13" t="n">
        <x:v>2</x:v>
      </x:c>
      <x:c r="AG81" s="13" t="str">
        <x:v>NO</x:v>
      </x:c>
      <x:c r="AH81" s="13" t="str">
        <x:v>CORRECT</x:v>
      </x:c>
      <x:c r="AI81" s="16" t="n">
        <x:f>IF(AND(W81="REVIEWED",X81&lt;&gt;"",Y81&lt;&gt;"",COUNTA(Z81:AF81)=7,COUNTIF(Z81:AF81,"UNCLEAR")=0,(COUNTIF(Z81:AF81,"0")+COUNTIF(Z81:AF81,"1")+COUNTIF(Z81:AF81,"2"))&gt;0,AG81&lt;&gt;"",AH81&lt;&gt;"",AJ81&lt;&gt;""),(COUNTIF(Z81:AF81,"1")+2*COUNTIF(Z81:AF81,"2"))/(2*(COUNTIF(Z81:AF81,"0")+COUNTIF(Z81:AF81,"1")+COUNTIF(Z81:AF81,"2"))),"")</x:f>
        <x:v>1</x:v>
      </x:c>
      <x:c r="AJ81" s="14" t="str">
        <x:v>IACS UR I2 2.5; the ship-to-boundary-point path is correct and shell inclination is constrained to exactly 7 degrees with the canonical degree unit.</x:v>
      </x:c>
      <x:c r="AK81" s="14" t="str">
        <x:v>NONE_FOUND</x:v>
      </x:c>
      <x:c r="AL81" s="14" t="str">
        <x:v>The exact boundary and below-boundary fixtures behave as required.</x:v>
      </x:c>
      <x:c r="AM81" s="9" t="str"/>
      <x:c r="AN81" s="9" t="str">
        <x:v>I2.2.5</x:v>
      </x:c>
      <x:c r="AO81" s="9" t="str">
        <x:v>MVP/SHACL_GENERATION_PIPELINE/experiments/FULL_REPAIR_V2/RUN_01/runs/RUN-I2-005-20260915T092245692160Z/final/final_shape.ttl</x:v>
      </x:c>
      <x:c r="AP81" s="9" t="str">
        <x:v>473679872b4d8702217663f4be0b84f57baf4f5a948f82e8a9c9be363ae4342e</x:v>
      </x:c>
      <x:c r="AQ81" s="52" t="inlineStr">
        <x:is>
          <x:t xml:space="preserve">PASS</x:t>
        </x:is>
      </x:c>
      <x:c r="AR81" s="53" t="inlineStr">
        <x:is>
          <x:t xml:space="preserve">VALID</x:t>
        </x:is>
      </x:c>
      <x:c r="AS81" s="53" t="inlineStr">
        <x:is>
          <x:t xml:space="preserve">I2-005-G-P01=ACTIVATED | I2-005-G-F01=ACTIVATED</x:t>
        </x:is>
      </x:c>
      <x:c r="AT81" s="53">
        <x:v>1</x:v>
      </x:c>
      <x:c r="AU81" s="53">
        <x:v>4</x:v>
      </x:c>
      <x:c r="AV81" s="53">
        <x:v>19</x:v>
      </x:c>
      <x:c r="AW81" s="53" t="inlineStr">
        <x:is>
          <x:t xml:space="preserve">sh:class, sh:datatype, sh:hasValue, sh:maxCount, sh:maxInclusive, sh:minCount, sh:minInclusive, sh:node, sh:property</x:t>
        </x:is>
      </x:c>
      <x:c r="AX81" s="53">
        <x:v>0</x:v>
      </x:c>
      <x:c r="AY81" s="53">
        <x:v>1</x:v>
      </x:c>
      <x:c r="AZ81" s="53">
        <x:v>0</x:v>
      </x:c>
      <x:c r="BA81" s="54" t="n">
        <x:v>2</x:v>
      </x:c>
      <x:c r="BB81" s="54" t="n">
        <x:v>2</x:v>
      </x:c>
      <x:c r="BC81" s="54" t="n">
        <x:v>0</x:v>
      </x:c>
      <x:c r="BD81" s="55" t="n">
        <x:f>IF(OR(W81&lt;&gt;"REVIEWED",COUNTIF(BA81:BC81,"UNCLEAR")&gt;0,COUNTA(BA81:BC81)&lt;3,(COUNTIF(BA81:BC81,"0")+COUNTIF(BA81:BC81,"1")+COUNTIF(BA81:BC81,"2"))=0,AJ81=""),"",(COUNTIF(BA81:BC81,"1")+2*COUNTIF(BA81:BC81,"2"))/(2*(COUNTIF(BA81:BC81,"0")+COUNTIF(BA81:BC81,"1")+COUNTIF(BA81:BC81,"2"))))</x:f>
        <x:v>0.6666666666666666</x:v>
      </x:c>
    </x:row>
    <x:row r="82" ht="66" customHeight="1">
      <x:c r="A82" s="9" t="str">
        <x:v>BATCH_08</x:v>
      </x:c>
      <x:c r="B82" s="9" t="n">
        <x:v>76</x:v>
      </x:c>
      <x:c r="C82" s="9" t="str">
        <x:v>IMO-048</x:v>
      </x:c>
      <x:c r="D82" s="9" t="str">
        <x:v>IMO</x:v>
      </x:c>
      <x:c r="E82" s="9" t="str">
        <x:v>DIRECT_STATIC</x:v>
      </x:c>
      <x:c r="F82" s="9" t="str">
        <x:v>RUN_01</x:v>
      </x:c>
      <x:c r="G82" s="12" t="str">
        <x:v>OFFICIAL_ELIGIBLE_OUTPUT</x:v>
      </x:c>
      <x:c r="H82" s="12" t="str">
        <x:v>GENERATION_ACCEPTED</x:v>
      </x:c>
      <x:c r="I82" s="12" t="str">
        <x:v>PARSED</x:v>
      </x:c>
      <x:c r="J82" s="12" t="str">
        <x:v>PASS</x:v>
      </x:c>
      <x:c r="K82" s="9" t="n">
        <x:v>7</x:v>
      </x:c>
      <x:c r="L82" s="9" t="n">
        <x:v>7</x:v>
      </x:c>
      <x:c r="M82" s="9" t="n">
        <x:v>4</x:v>
      </x:c>
      <x:c r="N82" s="9" t="n">
        <x:v>0</x:v>
      </x:c>
      <x:c r="O82" s="9" t="str">
        <x:v>IMO-048-P01</x:v>
      </x:c>
      <x:c r="P82" s="9" t="str">
        <x:v>PASS</x:v>
      </x:c>
      <x:c r="Q82" s="9" t="str">
        <x:v>FAIL</x:v>
      </x:c>
      <x:c r="R82" s="9" t="str">
        <x:v>FALSE_REJECT</x:v>
      </x:c>
      <x:c r="S82" s="9" t="str">
        <x:v>IMO-048-F01</x:v>
      </x:c>
      <x:c r="T82" s="9" t="str">
        <x:v>FAIL</x:v>
      </x:c>
      <x:c r="U82" s="9" t="str">
        <x:v>FAIL</x:v>
      </x:c>
      <x:c r="V82" s="9" t="str">
        <x:v>CORRECT_BEHAVIOR</x:v>
      </x:c>
      <x:c r="W82" s="13" t="str">
        <x:v>REVIEWED</x:v>
      </x:c>
      <x:c r="X82" s="13" t="str">
        <x:v>AI-assisted draft</x:v>
      </x:c>
      <x:c r="Y82" s="13" t="n">
        <x:v>46281</x:v>
      </x:c>
      <x:c r="Z82" s="13" t="n">
        <x:v>2</x:v>
      </x:c>
      <x:c r="AA82" s="13" t="n">
        <x:v>2</x:v>
      </x:c>
      <x:c r="AB82" s="13" t="n">
        <x:v>2</x:v>
      </x:c>
      <x:c r="AC82" s="13" t="n">
        <x:v>2</x:v>
      </x:c>
      <x:c r="AD82" s="13" t="n">
        <x:v>1</x:v>
      </x:c>
      <x:c r="AE82" s="13" t="n">
        <x:v>2</x:v>
      </x:c>
      <x:c r="AF82" s="13" t="n">
        <x:v>2</x:v>
      </x:c>
      <x:c r="AG82" s="13" t="str">
        <x:v>YES</x:v>
      </x:c>
      <x:c r="AH82" s="13" t="str">
        <x:v>MAJOR_DEFECT</x:v>
      </x:c>
      <x:c r="AI82" s="16" t="n">
        <x:f>IF(AND(W82="REVIEWED",X82&lt;&gt;"",Y82&lt;&gt;"",COUNTA(Z82:AF82)=7,COUNTIF(Z82:AF82,"UNCLEAR")=0,(COUNTIF(Z82:AF82,"0")+COUNTIF(Z82:AF82,"1")+COUNTIF(Z82:AF82,"2"))&gt;0,AG82&lt;&gt;"",AH82&lt;&gt;"",AJ82&lt;&gt;""),(COUNTIF(Z82:AF82,"1")+2*COUNTIF(Z82:AF82,"2"))/(2*(COUNTIF(Z82:AF82,"0")+COUNTIF(Z82:AF82,"1")+COUNTIF(Z82:AF82,"2"))),"")</x:f>
        <x:v>0.9285714285714286</x:v>
      </x:c>
      <x:c r="AJ82" s="14" t="str">
        <x:v>Polar Code I-A 6.3.2.3; the SPARQL constraint represents approved status, authorized authority, acceptable/equivalent standard, and PST in degrees Celsius.</x:v>
      </x:c>
      <x:c r="AK82" s="14" t="str">
        <x:v>CODE_DEFECT</x:v>
      </x:c>
      <x:c r="AL82" s="14" t="str">
        <x:v>The selected artifact nevertheless rejected the complete Administration-approved fixture. The generic SPARQL report does not isolate the offending subcondition, so the operational logic is not reliable despite broad semantic coverage.</x:v>
      </x:c>
      <x:c r="AM82" s="9" t="str">
        <x:v>RDF_FALSE_ACCEPT; RDF_FALSE_REJECT</x:v>
      </x:c>
      <x:c r="AN82" s="9" t="str">
        <x:v>Part I-A 6.3.2.3</x:v>
      </x:c>
      <x:c r="AO82" s="9" t="str">
        <x:v>MVP/SHACL_GENERATION_PIPELINE/experiments/FULL_REPAIR_V2/RUN_01/runs/RUN-IMO-048-20260915T105110601254Z/final/final_shape.ttl</x:v>
      </x:c>
      <x:c r="AP82" s="9" t="str">
        <x:v>6d590a26581eb0ee35117ebcf8a118bfd488b3ff476f030a7d49a0cd2e2d6dbb</x:v>
      </x:c>
      <x:c r="AQ82" s="52" t="inlineStr">
        <x:is>
          <x:t xml:space="preserve">PASS</x:t>
        </x:is>
      </x:c>
      <x:c r="AR82" s="53" t="inlineStr">
        <x:is>
          <x:t xml:space="preserve">VALID</x:t>
        </x:is>
      </x:c>
      <x:c r="AS82" s="53" t="inlineStr">
        <x:is>
          <x:t xml:space="preserve">IMO-048-P01=ACTIVATED | IMO-048-F01=ACTIVATED</x:t>
        </x:is>
      </x:c>
      <x:c r="AT82" s="53">
        <x:v>1</x:v>
      </x:c>
      <x:c r="AU82" s="53">
        <x:v>0</x:v>
      </x:c>
      <x:c r="AV82" s="53">
        <x:v>0</x:v>
      </x:c>
      <x:c r="AW82" s="53" t="inlineStr">
        <x:is>
          <x:t xml:space="preserve"/>
        </x:is>
      </x:c>
      <x:c r="AX82" s="53">
        <x:v>1</x:v>
      </x:c>
      <x:c r="AY82" s="53">
        <x:v>0</x:v>
      </x:c>
      <x:c r="AZ82" s="53">
        <x:v>0</x:v>
      </x:c>
      <x:c r="BA82" s="54" t="n">
        <x:v>1</x:v>
      </x:c>
      <x:c r="BB82" s="54" t="n">
        <x:v>2</x:v>
      </x:c>
      <x:c r="BC82" s="54" t="n">
        <x:v>2</x:v>
      </x:c>
      <x:c r="BD82" s="55" t="n">
        <x:f>IF(OR(W82&lt;&gt;"REVIEWED",COUNTIF(BA82:BC82,"UNCLEAR")&gt;0,COUNTA(BA82:BC82)&lt;3,(COUNTIF(BA82:BC82,"0")+COUNTIF(BA82:BC82,"1")+COUNTIF(BA82:BC82,"2"))=0,AJ82=""),"",(COUNTIF(BA82:BC82,"1")+2*COUNTIF(BA82:BC82,"2"))/(2*(COUNTIF(BA82:BC82,"0")+COUNTIF(BA82:BC82,"1")+COUNTIF(BA82:BC82,"2"))))</x:f>
        <x:v>0.8333333333333334</x:v>
      </x:c>
    </x:row>
    <x:row r="83" ht="66" customHeight="1">
      <x:c r="A83" s="9" t="str">
        <x:v>BATCH_08</x:v>
      </x:c>
      <x:c r="B83" s="9" t="n">
        <x:v>77</x:v>
      </x:c>
      <x:c r="C83" s="9" t="str">
        <x:v>IMO-101</x:v>
      </x:c>
      <x:c r="D83" s="9" t="str">
        <x:v>IMO</x:v>
      </x:c>
      <x:c r="E83" s="9" t="str">
        <x:v>DIRECT_STATIC</x:v>
      </x:c>
      <x:c r="F83" s="9" t="str">
        <x:v>RUN_01</x:v>
      </x:c>
      <x:c r="G83" s="12" t="str">
        <x:v>OFFICIAL_ELIGIBLE_OUTPUT</x:v>
      </x:c>
      <x:c r="H83" s="12" t="str">
        <x:v>GENERATION_ACCEPTED</x:v>
      </x:c>
      <x:c r="I83" s="12" t="str">
        <x:v>PARSED</x:v>
      </x:c>
      <x:c r="J83" s="12" t="str">
        <x:v>PASS</x:v>
      </x:c>
      <x:c r="K83" s="9" t="n">
        <x:v>5</x:v>
      </x:c>
      <x:c r="L83" s="9" t="n">
        <x:v>5</x:v>
      </x:c>
      <x:c r="M83" s="9" t="n">
        <x:v>5</x:v>
      </x:c>
      <x:c r="N83" s="9" t="n">
        <x:v>1</x:v>
      </x:c>
      <x:c r="O83" s="9" t="str">
        <x:v>IMO-101-K-P01</x:v>
      </x:c>
      <x:c r="P83" s="9" t="str">
        <x:v>PASS</x:v>
      </x:c>
      <x:c r="Q83" s="9" t="str">
        <x:v>PASS</x:v>
      </x:c>
      <x:c r="R83" s="9" t="str">
        <x:v>CORRECT_BEHAVIOR</x:v>
      </x:c>
      <x:c r="S83" s="9" t="str">
        <x:v>IMO-101-K-F03</x:v>
      </x:c>
      <x:c r="T83" s="9" t="str">
        <x:v>FAIL</x:v>
      </x:c>
      <x:c r="U83" s="9" t="str">
        <x:v>FAIL</x:v>
      </x:c>
      <x:c r="V83" s="9" t="str">
        <x:v>CORRECT_BEHAVIOR</x:v>
      </x:c>
      <x:c r="W83" s="13" t="str">
        <x:v>REVIEWED</x:v>
      </x:c>
      <x:c r="X83" s="13" t="str">
        <x:v>AI-assisted draft</x:v>
      </x:c>
      <x:c r="Y83" s="13" t="n">
        <x:v>46281</x:v>
      </x:c>
      <x:c r="Z83" s="13" t="n">
        <x:v>2</x:v>
      </x:c>
      <x:c r="AA83" s="13" t="n">
        <x:v>2</x:v>
      </x:c>
      <x:c r="AB83" s="13" t="n">
        <x:v>2</x:v>
      </x:c>
      <x:c r="AC83" s="13" t="n">
        <x:v>2</x:v>
      </x:c>
      <x:c r="AD83" s="13" t="n">
        <x:v>2</x:v>
      </x:c>
      <x:c r="AE83" s="13" t="n">
        <x:v>2</x:v>
      </x:c>
      <x:c r="AF83" s="13" t="n">
        <x:v>2</x:v>
      </x:c>
      <x:c r="AG83" s="13" t="str">
        <x:v>NO</x:v>
      </x:c>
      <x:c r="AH83" s="13" t="str">
        <x:v>CORRECT</x:v>
      </x:c>
      <x:c r="AI83" s="16" t="n">
        <x:f>IF(AND(W83="REVIEWED",X83&lt;&gt;"",Y83&lt;&gt;"",COUNTA(Z83:AF83)=7,COUNTIF(Z83:AF83,"UNCLEAR")=0,(COUNTIF(Z83:AF83,"0")+COUNTIF(Z83:AF83,"1")+COUNTIF(Z83:AF83,"2"))&gt;0,AG83&lt;&gt;"",AH83&lt;&gt;"",AJ83&lt;&gt;""),(COUNTIF(Z83:AF83,"1")+2*COUNTIF(Z83:AF83,"2"))/(2*(COUNTIF(Z83:AF83,"0")+COUNTIF(Z83:AF83,"1")+COUNTIF(Z83:AF83,"2"))),"")</x:f>
        <x:v>1</x:v>
      </x:c>
      <x:c r="AJ83" s="14" t="str">
        <x:v>Polar Code I-A 11.3; the ship must link to a polar-route plan whose composite nine-topic coverage indicator is true.</x:v>
      </x:c>
      <x:c r="AK83" s="14" t="str">
        <x:v>NONE_FOUND</x:v>
      </x:c>
      <x:c r="AL83" s="14" t="str">
        <x:v>The locked benchmark intentionally represents the nine required planning topics through one approved composite coverage field.</x:v>
      </x:c>
      <x:c r="AM83" s="9" t="str"/>
      <x:c r="AN83" s="9" t="str">
        <x:v>Part I-A 11.3</x:v>
      </x:c>
      <x:c r="AO83" s="9" t="str">
        <x:v>MVP/SHACL_GENERATION_PIPELINE/experiments/FULL_REPAIR_V2/RUN_01/runs/RUN-IMO-101-20260915T112641916129Z/final/final_shape.ttl</x:v>
      </x:c>
      <x:c r="AP83" s="9" t="str">
        <x:v>83033e6ce9af203a288b02b9ac93f64b03484ea87827cec1b11a9e54f177deb9</x:v>
      </x:c>
      <x:c r="AQ83" s="52" t="inlineStr">
        <x:is>
          <x:t xml:space="preserve">PASS</x:t>
        </x:is>
      </x:c>
      <x:c r="AR83" s="53" t="inlineStr">
        <x:is>
          <x:t xml:space="preserve">VALID</x:t>
        </x:is>
      </x:c>
      <x:c r="AS83" s="53" t="inlineStr">
        <x:is>
          <x:t xml:space="preserve">IMO-101-K-P01=ACTIVATED | IMO-101-K-F03=ACTIVATED</x:t>
        </x:is>
      </x:c>
      <x:c r="AT83" s="53">
        <x:v>1</x:v>
      </x:c>
      <x:c r="AU83" s="53">
        <x:v>2</x:v>
      </x:c>
      <x:c r="AV83" s="53">
        <x:v>8</x:v>
      </x:c>
      <x:c r="AW83" s="53" t="inlineStr">
        <x:is>
          <x:t xml:space="preserve">sh:class, sh:datatype, sh:hasValue, sh:minCount, sh:node, sh:property</x:t>
        </x:is>
      </x:c>
      <x:c r="AX83" s="53">
        <x:v>0</x:v>
      </x:c>
      <x:c r="AY83" s="53">
        <x:v>1</x:v>
      </x:c>
      <x:c r="AZ83" s="53">
        <x:v>0</x:v>
      </x:c>
      <x:c r="BA83" s="54" t="n">
        <x:v>2</x:v>
      </x:c>
      <x:c r="BB83" s="54" t="n">
        <x:v>2</x:v>
      </x:c>
      <x:c r="BC83" s="54" t="n">
        <x:v>2</x:v>
      </x:c>
      <x:c r="BD83" s="55" t="n">
        <x:f>IF(OR(W83&lt;&gt;"REVIEWED",COUNTIF(BA83:BC83,"UNCLEAR")&gt;0,COUNTA(BA83:BC83)&lt;3,(COUNTIF(BA83:BC83,"0")+COUNTIF(BA83:BC83,"1")+COUNTIF(BA83:BC83,"2"))=0,AJ83=""),"",(COUNTIF(BA83:BC83,"1")+2*COUNTIF(BA83:BC83,"2"))/(2*(COUNTIF(BA83:BC83,"0")+COUNTIF(BA83:BC83,"1")+COUNTIF(BA83:BC83,"2"))))</x:f>
        <x:v>1</x:v>
      </x:c>
    </x:row>
    <x:row r="84" ht="66" customHeight="1">
      <x:c r="A84" s="9" t="str">
        <x:v>BATCH_08</x:v>
      </x:c>
      <x:c r="B84" s="9" t="n">
        <x:v>78</x:v>
      </x:c>
      <x:c r="C84" s="9" t="str">
        <x:v>TRF-114</x:v>
      </x:c>
      <x:c r="D84" s="9" t="str">
        <x:v>TRAFICOM</x:v>
      </x:c>
      <x:c r="E84" s="9" t="str">
        <x:v>COMPLEX_READINESS</x:v>
      </x:c>
      <x:c r="F84" s="9" t="str">
        <x:v>RUN_01</x:v>
      </x:c>
      <x:c r="G84" s="12" t="str">
        <x:v>OFFICIAL_ELIGIBLE_OUTPUT</x:v>
      </x:c>
      <x:c r="H84" s="12" t="str">
        <x:v>GENERATION_ACCEPTED</x:v>
      </x:c>
      <x:c r="I84" s="12" t="str">
        <x:v>PARSED</x:v>
      </x:c>
      <x:c r="J84" s="12" t="str">
        <x:v>PASS</x:v>
      </x:c>
      <x:c r="K84" s="9" t="n">
        <x:v>5</x:v>
      </x:c>
      <x:c r="L84" s="9" t="n">
        <x:v>5</x:v>
      </x:c>
      <x:c r="M84" s="9" t="n">
        <x:v>3</x:v>
      </x:c>
      <x:c r="N84" s="9" t="n">
        <x:v>0</x:v>
      </x:c>
      <x:c r="O84" s="9" t="str">
        <x:v>TRF-114-P02</x:v>
      </x:c>
      <x:c r="P84" s="9" t="str">
        <x:v>PASS</x:v>
      </x:c>
      <x:c r="Q84" s="9" t="str">
        <x:v>FAIL</x:v>
      </x:c>
      <x:c r="R84" s="9" t="str">
        <x:v>FALSE_REJECT</x:v>
      </x:c>
      <x:c r="S84" s="9" t="str">
        <x:v>TRF-114-F03</x:v>
      </x:c>
      <x:c r="T84" s="9" t="str">
        <x:v>FAIL</x:v>
      </x:c>
      <x:c r="U84" s="9" t="str">
        <x:v>FAIL</x:v>
      </x:c>
      <x:c r="V84" s="9" t="str">
        <x:v>CORRECT_BEHAVIOR</x:v>
      </x:c>
      <x:c r="W84" s="13" t="str">
        <x:v>REVIEWED</x:v>
      </x:c>
      <x:c r="X84" s="13" t="str">
        <x:v>AI-assisted draft</x:v>
      </x:c>
      <x:c r="Y84" s="13" t="n">
        <x:v>46281</x:v>
      </x:c>
      <x:c r="Z84" s="13" t="n">
        <x:v>2</x:v>
      </x:c>
      <x:c r="AA84" s="13" t="n">
        <x:v>2</x:v>
      </x:c>
      <x:c r="AB84" s="13" t="n">
        <x:v>1</x:v>
      </x:c>
      <x:c r="AC84" s="13" t="n">
        <x:v>2</x:v>
      </x:c>
      <x:c r="AD84" s="13" t="n">
        <x:v>2</x:v>
      </x:c>
      <x:c r="AE84" s="13" t="n">
        <x:v>2</x:v>
      </x:c>
      <x:c r="AF84" s="13" t="n">
        <x:v>2</x:v>
      </x:c>
      <x:c r="AG84" s="13" t="str">
        <x:v>YES</x:v>
      </x:c>
      <x:c r="AH84" s="13" t="str">
        <x:v>MAJOR_DEFECT</x:v>
      </x:c>
      <x:c r="AI84" s="16" t="n">
        <x:f>IF(AND(W84="REVIEWED",X84&lt;&gt;"",Y84&lt;&gt;"",COUNTA(Z84:AF84)=7,COUNTIF(Z84:AF84,"UNCLEAR")=0,(COUNTIF(Z84:AF84,"0")+COUNTIF(Z84:AF84,"1")+COUNTIF(Z84:AF84,"2"))&gt;0,AG84&lt;&gt;"",AH84&lt;&gt;"",AJ84&lt;&gt;""),(COUNTIF(Z84:AF84,"1")+2*COUNTIF(Z84:AF84,"2"))/(2*(COUNTIF(Z84:AF84,"0")+COUNTIF(Z84:AF84,"1")+COUNTIF(Z84:AF84,"2"))),"")</x:f>
        <x:v>0.9285714285714286</x:v>
      </x:c>
      <x:c r="AJ84" s="14" t="str">
        <x:v>TRAFICOM 6.6.5.2; Table 6-3 and 6-16 references, body linkage, contact geometry, evidence, speed, load/demand, radius condition, and capacity comparison are represented on their canonical owners.</x:v>
      </x:c>
      <x:c r="AK84" s="14" t="str">
        <x:v>CODE_DEFECT</x:v>
      </x:c>
      <x:c r="AL84" s="14" t="str">
        <x:v>hasThrusterIceImpactLoadCase has no sh:minCount. A ship can therefore satisfy the ship-level speed constraint while providing no impact case, bypassing all table, geometry, load, evidence, and resistance obligations. The sampled RDF cases are separately malformed and are not used to justify this grade.</x:v>
      </x:c>
      <x:c r="AM84" s="9" t="str">
        <x:v>ALWAYS_FAIL; RDF_FALSE_REJECT</x:v>
      </x:c>
      <x:c r="AN84" s="9" t="str">
        <x:v>6.6.5.2</x:v>
      </x:c>
      <x:c r="AO84" s="9" t="str">
        <x:v>MVP/SHACL_GENERATION_PIPELINE/experiments/FULL_REPAIR_V2/RUN_01/runs/RUN-TRF-114-20260915T140613854277Z/final/final_shape.ttl</x:v>
      </x:c>
      <x:c r="AP84" s="9" t="str">
        <x:v>71701ddae5e59fbeb7e748f38ae63199d414e966883a480624a1cf34c0328306</x:v>
      </x:c>
      <x:c r="AQ84" s="52" t="inlineStr">
        <x:is>
          <x:t xml:space="preserve">PASS</x:t>
        </x:is>
      </x:c>
      <x:c r="AR84" s="53" t="inlineStr">
        <x:is>
          <x:t xml:space="preserve">VALID</x:t>
        </x:is>
      </x:c>
      <x:c r="AS84" s="53" t="inlineStr">
        <x:is>
          <x:t xml:space="preserve">TRF-114-P02=ACTIVATED | TRF-114-F03=ACTIVATED</x:t>
        </x:is>
      </x:c>
      <x:c r="AT84" s="53">
        <x:v>8</x:v>
      </x:c>
      <x:c r="AU84" s="53">
        <x:v>20</x:v>
      </x:c>
      <x:c r="AV84" s="53">
        <x:v>79</x:v>
      </x:c>
      <x:c r="AW84" s="53" t="inlineStr">
        <x:is>
          <x:t xml:space="preserve">sh:class, sh:datatype, sh:hasValue, sh:in, sh:maxCount, sh:minCount, sh:node, sh:or, sh:property</x:t>
        </x:is>
      </x:c>
      <x:c r="AX84" s="53">
        <x:v>2</x:v>
      </x:c>
      <x:c r="AY84" s="53">
        <x:v>1</x:v>
      </x:c>
      <x:c r="AZ84" s="53">
        <x:v>1</x:v>
      </x:c>
      <x:c r="BA84" s="54" t="n">
        <x:v>2</x:v>
      </x:c>
      <x:c r="BB84" s="54" t="n">
        <x:v>2</x:v>
      </x:c>
      <x:c r="BC84" s="54" t="n">
        <x:v>2</x:v>
      </x:c>
      <x:c r="BD84" s="55" t="n">
        <x:f>IF(OR(W84&lt;&gt;"REVIEWED",COUNTIF(BA84:BC84,"UNCLEAR")&gt;0,COUNTA(BA84:BC84)&lt;3,(COUNTIF(BA84:BC84,"0")+COUNTIF(BA84:BC84,"1")+COUNTIF(BA84:BC84,"2"))=0,AJ84=""),"",(COUNTIF(BA84:BC84,"1")+2*COUNTIF(BA84:BC84,"2"))/(2*(COUNTIF(BA84:BC84,"0")+COUNTIF(BA84:BC84,"1")+COUNTIF(BA84:BC84,"2"))))</x:f>
        <x:v>1</x:v>
      </x:c>
    </x:row>
    <x:row r="85" ht="66" customHeight="1">
      <x:c r="A85" s="9" t="str">
        <x:v>BATCH_08</x:v>
      </x:c>
      <x:c r="B85" s="9" t="n">
        <x:v>79</x:v>
      </x:c>
      <x:c r="C85" s="9" t="str">
        <x:v>IMO-089</x:v>
      </x:c>
      <x:c r="D85" s="9" t="str">
        <x:v>IMO</x:v>
      </x:c>
      <x:c r="E85" s="9" t="str">
        <x:v>DIRECT_STATIC</x:v>
      </x:c>
      <x:c r="F85" s="9" t="str">
        <x:v>RUN_01</x:v>
      </x:c>
      <x:c r="G85" s="12" t="str">
        <x:v>OFFICIAL_ELIGIBLE_OUTPUT</x:v>
      </x:c>
      <x:c r="H85" s="12" t="str">
        <x:v>GENERATION_ACCEPTED</x:v>
      </x:c>
      <x:c r="I85" s="12" t="str">
        <x:v>PARSED</x:v>
      </x:c>
      <x:c r="J85" s="12" t="str">
        <x:v>PASS</x:v>
      </x:c>
      <x:c r="K85" s="9" t="n">
        <x:v>8</x:v>
      </x:c>
      <x:c r="L85" s="9" t="n">
        <x:v>8</x:v>
      </x:c>
      <x:c r="M85" s="9" t="n">
        <x:v>8</x:v>
      </x:c>
      <x:c r="N85" s="9" t="n">
        <x:v>1</x:v>
      </x:c>
      <x:c r="O85" s="9" t="str">
        <x:v>IMO-089-I-P02</x:v>
      </x:c>
      <x:c r="P85" s="9" t="str">
        <x:v>PASS</x:v>
      </x:c>
      <x:c r="Q85" s="9" t="str">
        <x:v>PASS</x:v>
      </x:c>
      <x:c r="R85" s="9" t="str">
        <x:v>CORRECT_BEHAVIOR</x:v>
      </x:c>
      <x:c r="S85" s="9" t="str">
        <x:v>IMO-089-I-F04</x:v>
      </x:c>
      <x:c r="T85" s="9" t="str">
        <x:v>FAIL</x:v>
      </x:c>
      <x:c r="U85" s="9" t="str">
        <x:v>FAIL</x:v>
      </x:c>
      <x:c r="V85" s="9" t="str">
        <x:v>CORRECT_BEHAVIOR</x:v>
      </x:c>
      <x:c r="W85" s="13" t="str">
        <x:v>REVIEWED</x:v>
      </x:c>
      <x:c r="X85" s="13" t="str">
        <x:v>AI-assisted draft</x:v>
      </x:c>
      <x:c r="Y85" s="13" t="n">
        <x:v>46281</x:v>
      </x:c>
      <x:c r="Z85" s="13" t="n">
        <x:v>2</x:v>
      </x:c>
      <x:c r="AA85" s="13" t="n">
        <x:v>2</x:v>
      </x:c>
      <x:c r="AB85" s="13" t="n">
        <x:v>2</x:v>
      </x:c>
      <x:c r="AC85" s="13" t="n">
        <x:v>2</x:v>
      </x:c>
      <x:c r="AD85" s="13" t="n">
        <x:v>2</x:v>
      </x:c>
      <x:c r="AE85" s="13" t="n">
        <x:v>2</x:v>
      </x:c>
      <x:c r="AF85" s="13" t="n">
        <x:v>2</x:v>
      </x:c>
      <x:c r="AG85" s="13" t="str">
        <x:v>NO</x:v>
      </x:c>
      <x:c r="AH85" s="13" t="str">
        <x:v>CORRECT</x:v>
      </x:c>
      <x:c r="AI85" s="16" t="n">
        <x:f>IF(AND(W85="REVIEWED",X85&lt;&gt;"",Y85&lt;&gt;"",COUNTA(Z85:AF85)=7,COUNTIF(Z85:AF85,"UNCLEAR")=0,(COUNTIF(Z85:AF85,"0")+COUNTIF(Z85:AF85,"1")+COUNTIF(Z85:AF85,"2"))&gt;0,AG85&lt;&gt;"",AH85&lt;&gt;"",AJ85&lt;&gt;""),(COUNTIF(Z85:AF85,"1")+2*COUNTIF(Z85:AF85,"2"))/(2*(COUNTIF(Z85:AF85,"0")+COUNTIF(Z85:AF85,"1")+COUNTIF(Z85:AF85,"2"))),"")</x:f>
        <x:v>1</x:v>
      </x:c>
      <x:c r="AJ85" s="14" t="str">
        <x:v>Polar Code I-A 9.3.3.2; escort applicability gates the manually initiated flashing red light, astern visibility, two-nautical-mile minimum, and COLREG stern-light arc compliance.</x:v>
      </x:c>
      <x:c r="AK85" s="14" t="str">
        <x:v>NONE_FOUND</x:v>
      </x:c>
      <x:c r="AL85" s="14" t="str">
        <x:v>The non-escort branch is non-applicable and the active branch includes every stated obligation.</x:v>
      </x:c>
      <x:c r="AM85" s="9" t="str"/>
      <x:c r="AN85" s="9" t="str">
        <x:v>Part I-A 9.3.3.2</x:v>
      </x:c>
      <x:c r="AO85" s="9" t="str">
        <x:v>MVP/SHACL_GENERATION_PIPELINE/experiments/FULL_REPAIR_V2/RUN_01/runs/RUN-IMO-089-20260915T111927461160Z/final/final_shape.ttl</x:v>
      </x:c>
      <x:c r="AP85" s="9" t="str">
        <x:v>b846325ab870041d13f3d955d9a50af0bd9be14f045a011a10746b4cd8304297</x:v>
      </x:c>
      <x:c r="AQ85" s="52" t="inlineStr">
        <x:is>
          <x:t xml:space="preserve">PASS</x:t>
        </x:is>
      </x:c>
      <x:c r="AR85" s="53" t="inlineStr">
        <x:is>
          <x:t xml:space="preserve">VALID</x:t>
        </x:is>
      </x:c>
      <x:c r="AS85" s="53" t="inlineStr">
        <x:is>
          <x:t xml:space="preserve">IMO-089-I-P02=ACTIVATED | IMO-089-I-F04=ACTIVATED</x:t>
        </x:is>
      </x:c>
      <x:c r="AT85" s="53">
        <x:v>1</x:v>
      </x:c>
      <x:c r="AU85" s="53">
        <x:v>8</x:v>
      </x:c>
      <x:c r="AV85" s="53">
        <x:v>40</x:v>
      </x:c>
      <x:c r="AW85" s="53" t="inlineStr">
        <x:is>
          <x:t xml:space="preserve">sh:class, sh:datatype, sh:hasValue, sh:maxCount, sh:minCount, sh:minInclusive, sh:node, sh:or, sh:property</x:t>
        </x:is>
      </x:c>
      <x:c r="AX85" s="53">
        <x:v>0</x:v>
      </x:c>
      <x:c r="AY85" s="53">
        <x:v>1</x:v>
      </x:c>
      <x:c r="AZ85" s="53">
        <x:v>1</x:v>
      </x:c>
      <x:c r="BA85" s="54" t="n">
        <x:v>2</x:v>
      </x:c>
      <x:c r="BB85" s="54" t="n">
        <x:v>2</x:v>
      </x:c>
      <x:c r="BC85" s="54" t="n">
        <x:v>2</x:v>
      </x:c>
      <x:c r="BD85" s="55" t="n">
        <x:f>IF(OR(W85&lt;&gt;"REVIEWED",COUNTIF(BA85:BC85,"UNCLEAR")&gt;0,COUNTA(BA85:BC85)&lt;3,(COUNTIF(BA85:BC85,"0")+COUNTIF(BA85:BC85,"1")+COUNTIF(BA85:BC85,"2"))=0,AJ85=""),"",(COUNTIF(BA85:BC85,"1")+2*COUNTIF(BA85:BC85,"2"))/(2*(COUNTIF(BA85:BC85,"0")+COUNTIF(BA85:BC85,"1")+COUNTIF(BA85:BC85,"2"))))</x:f>
        <x:v>1</x:v>
      </x:c>
    </x:row>
    <x:row r="86" ht="66" customHeight="1">
      <x:c r="A86" s="9" t="str">
        <x:v>BATCH_08</x:v>
      </x:c>
      <x:c r="B86" s="9" t="n">
        <x:v>80</x:v>
      </x:c>
      <x:c r="C86" s="9" t="str">
        <x:v>TRF-102</x:v>
      </x:c>
      <x:c r="D86" s="9" t="str">
        <x:v>TRAFICOM</x:v>
      </x:c>
      <x:c r="E86" s="9" t="str">
        <x:v>DIRECT_CALCULATION</x:v>
      </x:c>
      <x:c r="F86" s="9" t="str">
        <x:v>RUN_01</x:v>
      </x:c>
      <x:c r="G86" s="12" t="str">
        <x:v>OFFICIAL_ELIGIBLE_OUTPUT</x:v>
      </x:c>
      <x:c r="H86" s="12" t="str">
        <x:v>GENERATION_ACCEPTED</x:v>
      </x:c>
      <x:c r="I86" s="12" t="str">
        <x:v>PARSED</x:v>
      </x:c>
      <x:c r="J86" s="12" t="str">
        <x:v>PASS</x:v>
      </x:c>
      <x:c r="K86" s="9" t="n">
        <x:v>5</x:v>
      </x:c>
      <x:c r="L86" s="9" t="n">
        <x:v>5</x:v>
      </x:c>
      <x:c r="M86" s="9" t="n">
        <x:v>5</x:v>
      </x:c>
      <x:c r="N86" s="9" t="n">
        <x:v>1</x:v>
      </x:c>
      <x:c r="O86" s="9" t="str">
        <x:v>TRF-102-P01</x:v>
      </x:c>
      <x:c r="P86" s="9" t="str">
        <x:v>PASS</x:v>
      </x:c>
      <x:c r="Q86" s="9" t="str">
        <x:v>PASS</x:v>
      </x:c>
      <x:c r="R86" s="9" t="str">
        <x:v>CORRECT_BEHAVIOR</x:v>
      </x:c>
      <x:c r="S86" s="9" t="str">
        <x:v>TRF-102-F03</x:v>
      </x:c>
      <x:c r="T86" s="9" t="str">
        <x:v>FAIL</x:v>
      </x:c>
      <x:c r="U86" s="9" t="str">
        <x:v>FAIL</x:v>
      </x:c>
      <x:c r="V86" s="9" t="str">
        <x:v>CORRECT_BEHAVIOR</x:v>
      </x:c>
      <x:c r="W86" s="13" t="str">
        <x:v>REVIEWED</x:v>
      </x:c>
      <x:c r="X86" s="13" t="str">
        <x:v>AI-assisted draft</x:v>
      </x:c>
      <x:c r="Y86" s="13" t="n">
        <x:v>46281</x:v>
      </x:c>
      <x:c r="Z86" s="13" t="n">
        <x:v>2</x:v>
      </x:c>
      <x:c r="AA86" s="13" t="n">
        <x:v>2</x:v>
      </x:c>
      <x:c r="AB86" s="13" t="n">
        <x:v>2</x:v>
      </x:c>
      <x:c r="AC86" s="13" t="n">
        <x:v>2</x:v>
      </x:c>
      <x:c r="AD86" s="13" t="n">
        <x:v>2</x:v>
      </x:c>
      <x:c r="AE86" s="13" t="n">
        <x:v>2</x:v>
      </x:c>
      <x:c r="AF86" s="13" t="n">
        <x:v>2</x:v>
      </x:c>
      <x:c r="AG86" s="13" t="str">
        <x:v>NO</x:v>
      </x:c>
      <x:c r="AH86" s="13" t="str">
        <x:v>CORRECT</x:v>
      </x:c>
      <x:c r="AI86" s="16" t="n">
        <x:f>IF(AND(W86="REVIEWED",X86&lt;&gt;"",Y86&lt;&gt;"",COUNTA(Z86:AF86)=7,COUNTIF(Z86:AF86,"UNCLEAR")=0,(COUNTIF(Z86:AF86,"0")+COUNTIF(Z86:AF86,"1")+COUNTIF(Z86:AF86,"2"))&gt;0,AG86&lt;&gt;"",AH86&lt;&gt;"",AJ86&lt;&gt;""),(COUNTIF(Z86:AF86,"1")+2*COUNTIF(Z86:AF86,"2"))/(2*(COUNTIF(Z86:AF86,"0")+COUNTIF(Z86:AF86,"1")+COUNTIF(Z86:AF86,"2"))),"")</x:f>
        <x:v>1</x:v>
      </x:c>
      <x:c r="AJ86" s="14" t="str">
        <x:v>TRAFICOM 6.5.4.2 equations 6.36-6.37; the stress-analysis alternative and complete formula route include EAR, Z, both chord portions, Fex, the 0.3 floor, factor, failure torque, and maximum spindle torque in kNm.</x:v>
      </x:c>
      <x:c r="AK86" s="14" t="str">
        <x:v>NONE_FOUND</x:v>
      </x:c>
      <x:c r="AL86" s="14" t="str">
        <x:v>The stored factor and both torque results are checked against the derived formula with an explicit numerical tolerance.</x:v>
      </x:c>
      <x:c r="AM86" s="9" t="str"/>
      <x:c r="AN86" s="9" t="str">
        <x:v>6.5.4.2</x:v>
      </x:c>
      <x:c r="AO86" s="9" t="str">
        <x:v>MVP/SHACL_GENERATION_PIPELINE/experiments/FULL_REPAIR_V2/RUN_01/runs/RUN-TRF-102-20260915T135308015134Z/final/final_shape.ttl</x:v>
      </x:c>
      <x:c r="AP86" s="9" t="str">
        <x:v>4972013d00cb51d866405c0a4be7b392272d00f2244c866a20a4f88778a97f93</x:v>
      </x:c>
      <x:c r="AQ86" s="52" t="inlineStr">
        <x:is>
          <x:t xml:space="preserve">PASS</x:t>
        </x:is>
      </x:c>
      <x:c r="AR86" s="53" t="inlineStr">
        <x:is>
          <x:t xml:space="preserve">VALID</x:t>
        </x:is>
      </x:c>
      <x:c r="AS86" s="53" t="inlineStr">
        <x:is>
          <x:t xml:space="preserve">TRF-102-P01=ACTIVATED | TRF-102-F03=ACTIVATED</x:t>
        </x:is>
      </x:c>
      <x:c r="AT86" s="53">
        <x:v>1</x:v>
      </x:c>
      <x:c r="AU86" s="53">
        <x:v>26</x:v>
      </x:c>
      <x:c r="AV86" s="53">
        <x:v>113</x:v>
      </x:c>
      <x:c r="AW86" s="53" t="inlineStr">
        <x:is>
          <x:t xml:space="preserve">sh:class, sh:datatype, sh:hasValue, sh:maxCount, sh:minCount, sh:node, sh:or, sh:property</x:t>
        </x:is>
      </x:c>
      <x:c r="AX86" s="53">
        <x:v>1</x:v>
      </x:c>
      <x:c r="AY86" s="53">
        <x:v>1</x:v>
      </x:c>
      <x:c r="AZ86" s="53">
        <x:v>1</x:v>
      </x:c>
      <x:c r="BA86" s="54" t="n">
        <x:v>1</x:v>
      </x:c>
      <x:c r="BB86" s="54" t="n">
        <x:v>1</x:v>
      </x:c>
      <x:c r="BC86" s="54" t="n">
        <x:v>1</x:v>
      </x:c>
      <x:c r="BD86" s="55" t="n">
        <x:f>IF(OR(W86&lt;&gt;"REVIEWED",COUNTIF(BA86:BC86,"UNCLEAR")&gt;0,COUNTA(BA86:BC86)&lt;3,(COUNTIF(BA86:BC86,"0")+COUNTIF(BA86:BC86,"1")+COUNTIF(BA86:BC86,"2"))=0,AJ86=""),"",(COUNTIF(BA86:BC86,"1")+2*COUNTIF(BA86:BC86,"2"))/(2*(COUNTIF(BA86:BC86,"0")+COUNTIF(BA86:BC86,"1")+COUNTIF(BA86:BC86,"2"))))</x:f>
        <x:v>0.5</x:v>
      </x:c>
    </x:row>
    <x:row r="87" ht="66" customHeight="1">
      <x:c r="A87" s="9" t="str">
        <x:v>BATCH_09</x:v>
      </x:c>
      <x:c r="B87" s="9" t="n">
        <x:v>81</x:v>
      </x:c>
      <x:c r="C87" s="9" t="str">
        <x:v>TRF-087</x:v>
      </x:c>
      <x:c r="D87" s="9" t="str">
        <x:v>TRAFICOM</x:v>
      </x:c>
      <x:c r="E87" s="9" t="str">
        <x:v>DIRECT_STATIC</x:v>
      </x:c>
      <x:c r="F87" s="9" t="str">
        <x:v>RUN_01</x:v>
      </x:c>
      <x:c r="G87" s="12" t="str">
        <x:v>OFFICIAL_ELIGIBLE_OUTPUT</x:v>
      </x:c>
      <x:c r="H87" s="12" t="str">
        <x:v>GENERATION_ACCEPTED</x:v>
      </x:c>
      <x:c r="I87" s="12" t="str">
        <x:v>PARSED</x:v>
      </x:c>
      <x:c r="J87" s="12" t="str">
        <x:v>PASS</x:v>
      </x:c>
      <x:c r="K87" s="9" t="n">
        <x:v>4</x:v>
      </x:c>
      <x:c r="L87" s="9" t="n">
        <x:v>4</x:v>
      </x:c>
      <x:c r="M87" s="9" t="n">
        <x:v>3</x:v>
      </x:c>
      <x:c r="N87" s="9" t="n">
        <x:v>0</x:v>
      </x:c>
      <x:c r="O87" s="9" t="str">
        <x:v>TRF-087-P01</x:v>
      </x:c>
      <x:c r="P87" s="9" t="str">
        <x:v>PASS</x:v>
      </x:c>
      <x:c r="Q87" s="9" t="str">
        <x:v>PASS</x:v>
      </x:c>
      <x:c r="R87" s="9" t="str">
        <x:v>CORRECT_BEHAVIOR</x:v>
      </x:c>
      <x:c r="S87" s="9" t="str">
        <x:v>TRF-087-F01</x:v>
      </x:c>
      <x:c r="T87" s="9" t="str">
        <x:v>FAIL</x:v>
      </x:c>
      <x:c r="U87" s="9" t="str">
        <x:v>FAIL</x:v>
      </x:c>
      <x:c r="V87" s="9" t="str">
        <x:v>CORRECT_BEHAVIOR</x:v>
      </x:c>
      <x:c r="W87" s="13" t="str">
        <x:v>REVIEWED</x:v>
      </x:c>
      <x:c r="X87" s="13" t="str">
        <x:v>AI-assisted draft</x:v>
      </x:c>
      <x:c r="Y87" s="13" t="n">
        <x:v>46281</x:v>
      </x:c>
      <x:c r="Z87" s="13" t="n">
        <x:v>2</x:v>
      </x:c>
      <x:c r="AA87" s="13" t="n">
        <x:v>2</x:v>
      </x:c>
      <x:c r="AB87" s="13" t="n">
        <x:v>2</x:v>
      </x:c>
      <x:c r="AC87" s="13" t="n">
        <x:v>2</x:v>
      </x:c>
      <x:c r="AD87" s="13" t="n">
        <x:v>2</x:v>
      </x:c>
      <x:c r="AE87" s="13" t="n">
        <x:v>2</x:v>
      </x:c>
      <x:c r="AF87" s="13" t="n">
        <x:v>2</x:v>
      </x:c>
      <x:c r="AG87" s="13" t="str">
        <x:v>NO</x:v>
      </x:c>
      <x:c r="AH87" s="13" t="str">
        <x:v>CORRECT</x:v>
      </x:c>
      <x:c r="AI87" s="16" t="n">
        <x:f>IF(AND(W87="REVIEWED",X87&lt;&gt;"",Y87&lt;&gt;"",COUNTA(Z87:AF87)=7,COUNTIF(Z87:AF87,"UNCLEAR")=0,(COUNTIF(Z87:AF87,"0")+COUNTIF(Z87:AF87,"1")+COUNTIF(Z87:AF87,"2"))&gt;0,AG87&lt;&gt;"",AH87&lt;&gt;"",AJ87&lt;&gt;""),(COUNTIF(Z87:AF87,"1")+2*COUNTIF(Z87:AF87,"2"))/(2*(COUNTIF(Z87:AF87,"0")+COUNTIF(Z87:AF87,"1")+COUNTIF(Z87:AF87,"2"))),"")</x:f>
        <x:v>1</x:v>
      </x:c>
      <x:c r="AJ87" s="14" t="str">
        <x:v>TRAFICOM 6.5.3.3; the required dimensionless Ie/It reduction ratio is present on the ship with one decimal value and UNITLESS unit.</x:v>
      </x:c>
      <x:c r="AK87" s="14" t="str">
        <x:v>NONE_FOUND</x:v>
      </x:c>
      <x:c r="AL87" s="14" t="str">
        <x:v>The presence proxy follows the locked DIRECT_STATIC model and both sampled cases behave correctly.</x:v>
      </x:c>
      <x:c r="AM87" s="9" t="str">
        <x:v>RDF_FALSE_ACCEPT</x:v>
      </x:c>
      <x:c r="AN87" s="9" t="str">
        <x:v>6.5.3.3</x:v>
      </x:c>
      <x:c r="AO87" s="9" t="str">
        <x:v>MVP/SHACL_GENERATION_PIPELINE/experiments/FULL_REPAIR_V2/RUN_01/runs/RUN-TRF-087-20260915T134849969194Z/final/final_shape.ttl</x:v>
      </x:c>
      <x:c r="AP87" s="9" t="str">
        <x:v>29af772ee1c2d955c0003354a801d29dc8a6ccac375d20c60ccc261e953d04f5</x:v>
      </x:c>
      <x:c r="AQ87" s="52" t="inlineStr">
        <x:is>
          <x:t xml:space="preserve">PASS</x:t>
        </x:is>
      </x:c>
      <x:c r="AR87" s="53" t="inlineStr">
        <x:is>
          <x:t xml:space="preserve">VALID</x:t>
        </x:is>
      </x:c>
      <x:c r="AS87" s="53" t="inlineStr">
        <x:is>
          <x:t xml:space="preserve">TRF-087-P01=ACTIVATED | TRF-087-F01=ACTIVATED</x:t>
        </x:is>
      </x:c>
      <x:c r="AT87" s="53">
        <x:v>1</x:v>
      </x:c>
      <x:c r="AU87" s="53">
        <x:v>3</x:v>
      </x:c>
      <x:c r="AV87" s="53">
        <x:v>13</x:v>
      </x:c>
      <x:c r="AW87" s="53" t="inlineStr">
        <x:is>
          <x:t xml:space="preserve">sh:class, sh:datatype, sh:hasValue, sh:maxCount, sh:minCount, sh:node, sh:property</x:t>
        </x:is>
      </x:c>
      <x:c r="AX87" s="53">
        <x:v>0</x:v>
      </x:c>
      <x:c r="AY87" s="53">
        <x:v>1</x:v>
      </x:c>
      <x:c r="AZ87" s="53">
        <x:v>0</x:v>
      </x:c>
      <x:c r="BA87" s="54" t="n">
        <x:v>2</x:v>
      </x:c>
      <x:c r="BB87" s="54" t="n">
        <x:v>2</x:v>
      </x:c>
      <x:c r="BC87" s="54" t="n">
        <x:v>2</x:v>
      </x:c>
      <x:c r="BD87" s="55" t="n">
        <x:f>IF(OR(W87&lt;&gt;"REVIEWED",COUNTIF(BA87:BC87,"UNCLEAR")&gt;0,COUNTA(BA87:BC87)&lt;3,(COUNTIF(BA87:BC87,"0")+COUNTIF(BA87:BC87,"1")+COUNTIF(BA87:BC87,"2"))=0,AJ87=""),"",(COUNTIF(BA87:BC87,"1")+2*COUNTIF(BA87:BC87,"2"))/(2*(COUNTIF(BA87:BC87,"0")+COUNTIF(BA87:BC87,"1")+COUNTIF(BA87:BC87,"2"))))</x:f>
        <x:v>1</x:v>
      </x:c>
    </x:row>
    <x:row r="88" ht="66" customHeight="1">
      <x:c r="A88" s="9" t="str">
        <x:v>BATCH_09</x:v>
      </x:c>
      <x:c r="B88" s="9" t="n">
        <x:v>82</x:v>
      </x:c>
      <x:c r="C88" s="9" t="str">
        <x:v>IMO-017</x:v>
      </x:c>
      <x:c r="D88" s="9" t="str">
        <x:v>IMO</x:v>
      </x:c>
      <x:c r="E88" s="9" t="str">
        <x:v>DIRECT_STATIC</x:v>
      </x:c>
      <x:c r="F88" s="9" t="str">
        <x:v>RUN_01</x:v>
      </x:c>
      <x:c r="G88" s="12" t="str">
        <x:v>OFFICIAL_ELIGIBLE_OUTPUT</x:v>
      </x:c>
      <x:c r="H88" s="12" t="str">
        <x:v>GENERATION_ACCEPTED</x:v>
      </x:c>
      <x:c r="I88" s="12" t="str">
        <x:v>PARSED</x:v>
      </x:c>
      <x:c r="J88" s="12" t="str">
        <x:v>PASS</x:v>
      </x:c>
      <x:c r="K88" s="9" t="n">
        <x:v>7</x:v>
      </x:c>
      <x:c r="L88" s="9" t="n">
        <x:v>7</x:v>
      </x:c>
      <x:c r="M88" s="9" t="n">
        <x:v>7</x:v>
      </x:c>
      <x:c r="N88" s="9" t="n">
        <x:v>1</x:v>
      </x:c>
      <x:c r="O88" s="9" t="str">
        <x:v>IMO-017-P01</x:v>
      </x:c>
      <x:c r="P88" s="9" t="str">
        <x:v>PASS</x:v>
      </x:c>
      <x:c r="Q88" s="9" t="str">
        <x:v>PASS</x:v>
      </x:c>
      <x:c r="R88" s="9" t="str">
        <x:v>CORRECT_BEHAVIOR</x:v>
      </x:c>
      <x:c r="S88" s="9" t="str">
        <x:v>IMO-017-F06</x:v>
      </x:c>
      <x:c r="T88" s="9" t="str">
        <x:v>FAIL</x:v>
      </x:c>
      <x:c r="U88" s="9" t="str">
        <x:v>FAIL</x:v>
      </x:c>
      <x:c r="V88" s="9" t="str">
        <x:v>CORRECT_BEHAVIOR</x:v>
      </x:c>
      <x:c r="W88" s="13" t="str">
        <x:v>REVIEWED</x:v>
      </x:c>
      <x:c r="X88" s="13" t="str">
        <x:v>AI-assisted draft</x:v>
      </x:c>
      <x:c r="Y88" s="13" t="n">
        <x:v>46281</x:v>
      </x:c>
      <x:c r="Z88" s="13" t="n">
        <x:v>2</x:v>
      </x:c>
      <x:c r="AA88" s="13" t="n">
        <x:v>2</x:v>
      </x:c>
      <x:c r="AB88" s="13" t="n">
        <x:v>2</x:v>
      </x:c>
      <x:c r="AC88" s="13" t="n">
        <x:v>2</x:v>
      </x:c>
      <x:c r="AD88" s="13" t="n">
        <x:v>2</x:v>
      </x:c>
      <x:c r="AE88" s="13" t="n">
        <x:v>2</x:v>
      </x:c>
      <x:c r="AF88" s="13" t="n">
        <x:v>2</x:v>
      </x:c>
      <x:c r="AG88" s="13" t="str">
        <x:v>NO</x:v>
      </x:c>
      <x:c r="AH88" s="13" t="str">
        <x:v>CORRECT</x:v>
      </x:c>
      <x:c r="AI88" s="16" t="n">
        <x:f>IF(AND(W88="REVIEWED",X88&lt;&gt;"",Y88&lt;&gt;"",COUNTA(Z88:AF88)=7,COUNTIF(Z88:AF88,"UNCLEAR")=0,(COUNTIF(Z88:AF88,"0")+COUNTIF(Z88:AF88,"1")+COUNTIF(Z88:AF88,"2"))&gt;0,AG88&lt;&gt;"",AH88&lt;&gt;"",AJ88&lt;&gt;""),(COUNTIF(Z88:AF88,"1")+2*COUNTIF(Z88:AF88,"2"))/(2*(COUNTIF(Z88:AF88,"0")+COUNTIF(Z88:AF88,"1")+COUNTIF(Z88:AF88,"2"))),"")</x:f>
        <x:v>1</x:v>
      </x:c>
      <x:c r="AJ88" s="14" t="str">
        <x:v>Polar Code I-A 1.3.6; certificate, supplement, equipment records, SOLAS schedule, categorized dates, and bidirectional date-set consistency are all enforced.</x:v>
      </x:c>
      <x:c r="AK88" s="14" t="str">
        <x:v>NONE_FOUND</x:v>
      </x:c>
      <x:c r="AL88" s="14" t="str">
        <x:v>Both Polar-to-SOLAS and SOLAS-to-Polar mismatches are detected.</x:v>
      </x:c>
      <x:c r="AM88" s="9" t="str"/>
      <x:c r="AN88" s="9" t="str">
        <x:v>Part I-A 1.3.6</x:v>
      </x:c>
      <x:c r="AO88" s="9" t="str">
        <x:v>MVP/SHACL_GENERATION_PIPELINE/experiments/FULL_REPAIR_V2/RUN_01/runs/RUN-IMO-017-20260915T103139132513Z/final/final_shape.ttl</x:v>
      </x:c>
      <x:c r="AP88" s="9" t="str">
        <x:v>5ea75f6a4ac24c30c1fe4423387d56bf3d9635bc3c8875d958995c4f85f3ec9f</x:v>
      </x:c>
      <x:c r="AQ88" s="52" t="inlineStr">
        <x:is>
          <x:t xml:space="preserve">PASS</x:t>
        </x:is>
      </x:c>
      <x:c r="AR88" s="53" t="inlineStr">
        <x:is>
          <x:t xml:space="preserve">VALID</x:t>
        </x:is>
      </x:c>
      <x:c r="AS88" s="53" t="inlineStr">
        <x:is>
          <x:t xml:space="preserve">IMO-017-P01=ACTIVATED | IMO-017-F06=ACTIVATED</x:t>
        </x:is>
      </x:c>
      <x:c r="AT88" s="53">
        <x:v>1</x:v>
      </x:c>
      <x:c r="AU88" s="53">
        <x:v>11</x:v>
      </x:c>
      <x:c r="AV88" s="53">
        <x:v>38</x:v>
      </x:c>
      <x:c r="AW88" s="53" t="inlineStr">
        <x:is>
          <x:t xml:space="preserve">sh:class, sh:datatype, sh:hasValue, sh:in, sh:maxCount, sh:minCount, sh:node, sh:property</x:t>
        </x:is>
      </x:c>
      <x:c r="AX88" s="53">
        <x:v>1</x:v>
      </x:c>
      <x:c r="AY88" s="53">
        <x:v>1</x:v>
      </x:c>
      <x:c r="AZ88" s="53">
        <x:v>0</x:v>
      </x:c>
      <x:c r="BA88" s="54" t="n">
        <x:v>1</x:v>
      </x:c>
      <x:c r="BB88" s="54" t="n">
        <x:v>2</x:v>
      </x:c>
      <x:c r="BC88" s="54" t="n">
        <x:v>2</x:v>
      </x:c>
      <x:c r="BD88" s="55" t="n">
        <x:f>IF(OR(W88&lt;&gt;"REVIEWED",COUNTIF(BA88:BC88,"UNCLEAR")&gt;0,COUNTA(BA88:BC88)&lt;3,(COUNTIF(BA88:BC88,"0")+COUNTIF(BA88:BC88,"1")+COUNTIF(BA88:BC88,"2"))=0,AJ88=""),"",(COUNTIF(BA88:BC88,"1")+2*COUNTIF(BA88:BC88,"2"))/(2*(COUNTIF(BA88:BC88,"0")+COUNTIF(BA88:BC88,"1")+COUNTIF(BA88:BC88,"2"))))</x:f>
        <x:v>0.8333333333333334</x:v>
      </x:c>
    </x:row>
    <x:row r="89" ht="66" customHeight="1">
      <x:c r="A89" s="9" t="str">
        <x:v>BATCH_09</x:v>
      </x:c>
      <x:c r="B89" s="9" t="n">
        <x:v>83</x:v>
      </x:c>
      <x:c r="C89" s="9" t="str">
        <x:v>IMO-113</x:v>
      </x:c>
      <x:c r="D89" s="9" t="str">
        <x:v>IMO</x:v>
      </x:c>
      <x:c r="E89" s="9" t="str">
        <x:v>DIRECT_STATIC</x:v>
      </x:c>
      <x:c r="F89" s="9" t="str">
        <x:v>RUN_01</x:v>
      </x:c>
      <x:c r="G89" s="12" t="str">
        <x:v>REJECTED_ATTEMPT_04</x:v>
      </x:c>
      <x:c r="H89" s="12" t="str">
        <x:v>TERM_RESOLUTION_UNRESOLVED</x:v>
      </x:c>
      <x:c r="I89" s="12" t="str">
        <x:v>PARSED</x:v>
      </x:c>
      <x:c r="J89" s="12" t="str">
        <x:v>PASS</x:v>
      </x:c>
      <x:c r="K89" s="9" t="n">
        <x:v>6</x:v>
      </x:c>
      <x:c r="L89" s="9" t="n">
        <x:v>6</x:v>
      </x:c>
      <x:c r="M89" s="9" t="n">
        <x:v>6</x:v>
      </x:c>
      <x:c r="N89" s="9" t="n">
        <x:v>1</x:v>
      </x:c>
      <x:c r="O89" s="9" t="str">
        <x:v>IMO-113-M-P01</x:v>
      </x:c>
      <x:c r="P89" s="9" t="str">
        <x:v>PASS</x:v>
      </x:c>
      <x:c r="Q89" s="9" t="str">
        <x:v>PASS</x:v>
      </x:c>
      <x:c r="R89" s="9" t="str">
        <x:v>CORRECT_BEHAVIOR</x:v>
      </x:c>
      <x:c r="S89" s="9" t="str">
        <x:v>IMO-113-M-F04</x:v>
      </x:c>
      <x:c r="T89" s="9" t="str">
        <x:v>FAIL</x:v>
      </x:c>
      <x:c r="U89" s="9" t="str">
        <x:v>FAIL</x:v>
      </x:c>
      <x:c r="V89" s="9" t="str">
        <x:v>CORRECT_BEHAVIOR</x:v>
      </x:c>
      <x:c r="W89" s="13" t="str">
        <x:v>REVIEWED</x:v>
      </x:c>
      <x:c r="X89" s="13" t="str">
        <x:v>AI-assisted draft</x:v>
      </x:c>
      <x:c r="Y89" s="13" t="n">
        <x:v>46281</x:v>
      </x:c>
      <x:c r="Z89" s="13" t="n">
        <x:v>2</x:v>
      </x:c>
      <x:c r="AA89" s="13" t="n">
        <x:v>2</x:v>
      </x:c>
      <x:c r="AB89" s="13" t="n">
        <x:v>2</x:v>
      </x:c>
      <x:c r="AC89" s="13" t="n">
        <x:v>2</x:v>
      </x:c>
      <x:c r="AD89" s="13" t="n">
        <x:v>2</x:v>
      </x:c>
      <x:c r="AE89" s="13" t="n">
        <x:v>2</x:v>
      </x:c>
      <x:c r="AF89" s="13" t="n">
        <x:v>2</x:v>
      </x:c>
      <x:c r="AG89" s="13" t="str">
        <x:v>NO</x:v>
      </x:c>
      <x:c r="AH89" s="13" t="str">
        <x:v>CORRECT</x:v>
      </x:c>
      <x:c r="AI89" s="16" t="n">
        <x:f>IF(AND(W89="REVIEWED",X89&lt;&gt;"",Y89&lt;&gt;"",COUNTA(Z89:AF89)=7,COUNTIF(Z89:AF89,"UNCLEAR")=0,(COUNTIF(Z89:AF89,"0")+COUNTIF(Z89:AF89,"1")+COUNTIF(Z89:AF89,"2"))&gt;0,AG89&lt;&gt;"",AH89&lt;&gt;"",AJ89&lt;&gt;""),(COUNTIF(Z89:AF89,"1")+2*COUNTIF(Z89:AF89,"2"))/(2*(COUNTIF(Z89:AF89,"0")+COUNTIF(Z89:AF89,"1")+COUNTIF(Z89:AF89,"2"))),"")</x:f>
        <x:v>1</x:v>
      </x:c>
      <x:c r="AJ89" s="14" t="str">
        <x:v>Polar Code II-A 2.1.2; when polar operation applies, the overall coverage indicator and all three required document-coverage indicators must be true.</x:v>
      </x:c>
      <x:c r="AK89" s="14" t="str">
        <x:v>NONE_FOUND</x:v>
      </x:c>
      <x:c r="AL89" s="14" t="str">
        <x:v>The repeated identical emergency-plan alternative is redundant but does not change semantics.</x:v>
      </x:c>
      <x:c r="AM89" s="9" t="str">
        <x:v>FALLBACK_OUTPUT</x:v>
      </x:c>
      <x:c r="AN89" s="9" t="str">
        <x:v>Part II-A 2.1.2</x:v>
      </x:c>
      <x:c r="AO89" s="9" t="str">
        <x:v>MVP/SHACL_GENERATION_PIPELINE/experiments/FULL_REPAIR_V2/RUN_01/runs/RUN-IMO-113-20260915T113843567464Z/artifacts/attempt_04/candidate_shape.ttl</x:v>
      </x:c>
      <x:c r="AP89" s="9" t="str">
        <x:v>d834df67f73754e76edaa6ab9429cf77a2c9b23054f7cdb12ece41cc931f131c</x:v>
      </x:c>
      <x:c r="AQ89" s="52" t="inlineStr">
        <x:is>
          <x:t xml:space="preserve">PASS</x:t>
        </x:is>
      </x:c>
      <x:c r="AR89" s="53" t="inlineStr">
        <x:is>
          <x:t xml:space="preserve">VALID</x:t>
        </x:is>
      </x:c>
      <x:c r="AS89" s="53" t="inlineStr">
        <x:is>
          <x:t xml:space="preserve">IMO-113-M-P01=ACTIVATED | IMO-113-M-F04=ACTIVATED</x:t>
        </x:is>
      </x:c>
      <x:c r="AT89" s="53">
        <x:v>1</x:v>
      </x:c>
      <x:c r="AU89" s="53">
        <x:v>8</x:v>
      </x:c>
      <x:c r="AV89" s="53">
        <x:v>33</x:v>
      </x:c>
      <x:c r="AW89" s="53" t="inlineStr">
        <x:is>
          <x:t xml:space="preserve">sh:datatype, sh:hasValue, sh:maxCount, sh:minCount, sh:or, sh:property</x:t>
        </x:is>
      </x:c>
      <x:c r="AX89" s="53">
        <x:v>0</x:v>
      </x:c>
      <x:c r="AY89" s="53">
        <x:v>1</x:v>
      </x:c>
      <x:c r="AZ89" s="53">
        <x:v>2</x:v>
      </x:c>
      <x:c r="BA89" s="54" t="n">
        <x:v>1</x:v>
      </x:c>
      <x:c r="BB89" s="54" t="n">
        <x:v>1</x:v>
      </x:c>
      <x:c r="BC89" s="54" t="n">
        <x:v>2</x:v>
      </x:c>
      <x:c r="BD89" s="55" t="n">
        <x:f>IF(OR(W89&lt;&gt;"REVIEWED",COUNTIF(BA89:BC89,"UNCLEAR")&gt;0,COUNTA(BA89:BC89)&lt;3,(COUNTIF(BA89:BC89,"0")+COUNTIF(BA89:BC89,"1")+COUNTIF(BA89:BC89,"2"))=0,AJ89=""),"",(COUNTIF(BA89:BC89,"1")+2*COUNTIF(BA89:BC89,"2"))/(2*(COUNTIF(BA89:BC89,"0")+COUNTIF(BA89:BC89,"1")+COUNTIF(BA89:BC89,"2"))))</x:f>
        <x:v>0.6666666666666666</x:v>
      </x:c>
    </x:row>
    <x:row r="90" ht="66" customHeight="1">
      <x:c r="A90" s="9" t="str">
        <x:v>BATCH_09</x:v>
      </x:c>
      <x:c r="B90" s="9" t="n">
        <x:v>84</x:v>
      </x:c>
      <x:c r="C90" s="9" t="str">
        <x:v>TRF-108</x:v>
      </x:c>
      <x:c r="D90" s="9" t="str">
        <x:v>TRAFICOM</x:v>
      </x:c>
      <x:c r="E90" s="9" t="str">
        <x:v>DIRECT_STATIC</x:v>
      </x:c>
      <x:c r="F90" s="9" t="str">
        <x:v>RUN_01</x:v>
      </x:c>
      <x:c r="G90" s="12" t="str">
        <x:v>REJECTED_ATTEMPT_04</x:v>
      </x:c>
      <x:c r="H90" s="12" t="str">
        <x:v>MAX_ATTEMPTS_REACHED</x:v>
      </x:c>
      <x:c r="I90" s="12" t="str">
        <x:v>PARSED</x:v>
      </x:c>
      <x:c r="J90" s="12" t="str">
        <x:v>PASS</x:v>
      </x:c>
      <x:c r="K90" s="9" t="n">
        <x:v>4</x:v>
      </x:c>
      <x:c r="L90" s="9" t="n">
        <x:v>4</x:v>
      </x:c>
      <x:c r="M90" s="9" t="n">
        <x:v>2</x:v>
      </x:c>
      <x:c r="N90" s="9" t="n">
        <x:v>0</x:v>
      </x:c>
      <x:c r="O90" s="9" t="str">
        <x:v>TRF-108-P02</x:v>
      </x:c>
      <x:c r="P90" s="9" t="str">
        <x:v>PASS</x:v>
      </x:c>
      <x:c r="Q90" s="9" t="str">
        <x:v>FAIL</x:v>
      </x:c>
      <x:c r="R90" s="9" t="str">
        <x:v>FALSE_REJECT</x:v>
      </x:c>
      <x:c r="S90" s="9" t="str">
        <x:v>TRF-108-F01</x:v>
      </x:c>
      <x:c r="T90" s="9" t="str">
        <x:v>FAIL</x:v>
      </x:c>
      <x:c r="U90" s="9" t="str">
        <x:v>FAIL</x:v>
      </x:c>
      <x:c r="V90" s="9" t="str">
        <x:v>CORRECT_BEHAVIOR</x:v>
      </x:c>
      <x:c r="W90" s="13" t="str">
        <x:v>REVIEWED</x:v>
      </x:c>
      <x:c r="X90" s="13" t="str">
        <x:v>AI-assisted draft</x:v>
      </x:c>
      <x:c r="Y90" s="13" t="n">
        <x:v>46281</x:v>
      </x:c>
      <x:c r="Z90" s="13" t="n">
        <x:v>2</x:v>
      </x:c>
      <x:c r="AA90" s="13" t="n">
        <x:v>2</x:v>
      </x:c>
      <x:c r="AB90" s="13" t="n">
        <x:v>2</x:v>
      </x:c>
      <x:c r="AC90" s="13" t="n">
        <x:v>2</x:v>
      </x:c>
      <x:c r="AD90" s="13" t="n">
        <x:v>2</x:v>
      </x:c>
      <x:c r="AE90" s="13" t="n">
        <x:v>1</x:v>
      </x:c>
      <x:c r="AF90" s="13" t="n">
        <x:v>2</x:v>
      </x:c>
      <x:c r="AG90" s="13" t="str">
        <x:v>YES</x:v>
      </x:c>
      <x:c r="AH90" s="13" t="str">
        <x:v>MAJOR_DEFECT</x:v>
      </x:c>
      <x:c r="AI90" s="16" t="n">
        <x:f>IF(AND(W90="REVIEWED",X90&lt;&gt;"",Y90&lt;&gt;"",COUNTA(Z90:AF90)=7,COUNTIF(Z90:AF90,"UNCLEAR")=0,(COUNTIF(Z90:AF90,"0")+COUNTIF(Z90:AF90,"1")+COUNTIF(Z90:AF90,"2"))&gt;0,AG90&lt;&gt;"",AH90&lt;&gt;"",AJ90&lt;&gt;""),(COUNTIF(Z90:AF90,"1")+2*COUNTIF(Z90:AF90,"2"))/(2*(COUNTIF(Z90:AF90,"0")+COUNTIF(Z90:AF90,"1")+COUNTIF(Z90:AF90,"2"))),"")</x:f>
        <x:v>0.9285714285714286</x:v>
      </x:c>
      <x:c r="AJ90" s="14" t="str">
        <x:v>TRAFICOM 6.6.2.3; known and unknown curve branches, curve selection, material correspondence, and the two-slope fallback are represented.</x:v>
      </x:c>
      <x:c r="AK90" s="14" t="str">
        <x:v>CODE_DEFECT</x:v>
      </x:c>
      <x:c r="AL90" s="14" t="str">
        <x:v>The known-curve branch additionally requires nltl:hasComponent, although the locked requirement does not make a component link part of this obligation. This unsupported prerequisite falsely rejects the sampled valid known-curve record.</x:v>
      </x:c>
      <x:c r="AM90" s="9" t="str">
        <x:v>ALWAYS_FAIL; RDF_FALSE_REJECT; FALLBACK_OUTPUT</x:v>
      </x:c>
      <x:c r="AN90" s="9" t="str">
        <x:v>6.6.2.3</x:v>
      </x:c>
      <x:c r="AO90" s="9" t="str">
        <x:v>MVP/SHACL_GENERATION_PIPELINE/experiments/FULL_REPAIR_V2/RUN_01/runs/RUN-TRF-108-20260915T135541952829Z/artifacts/attempt_04/candidate_shape.ttl</x:v>
      </x:c>
      <x:c r="AP90" s="9" t="str">
        <x:v>390883d39692603b29757dfbf7fd4577a6f34034abc5ce2d281c26b1e9a1afc5</x:v>
      </x:c>
      <x:c r="AQ90" s="52" t="inlineStr">
        <x:is>
          <x:t xml:space="preserve">PASS</x:t>
        </x:is>
      </x:c>
      <x:c r="AR90" s="53" t="inlineStr">
        <x:is>
          <x:t xml:space="preserve">VALID</x:t>
        </x:is>
      </x:c>
      <x:c r="AS90" s="53" t="inlineStr">
        <x:is>
          <x:t xml:space="preserve">TRF-108-P02=ACTIVATED | TRF-108-F01=ACTIVATED</x:t>
        </x:is>
      </x:c>
      <x:c r="AT90" s="53">
        <x:v>1</x:v>
      </x:c>
      <x:c r="AU90" s="53">
        <x:v>10</x:v>
      </x:c>
      <x:c r="AV90" s="53">
        <x:v>37</x:v>
      </x:c>
      <x:c r="AW90" s="53" t="inlineStr">
        <x:is>
          <x:t xml:space="preserve">sh:class, sh:datatype, sh:hasValue, sh:maxCount, sh:minCount, sh:node, sh:or, sh:property</x:t>
        </x:is>
      </x:c>
      <x:c r="AX90" s="53">
        <x:v>0</x:v>
      </x:c>
      <x:c r="AY90" s="53">
        <x:v>1</x:v>
      </x:c>
      <x:c r="AZ90" s="53">
        <x:v>1</x:v>
      </x:c>
      <x:c r="BA90" s="54" t="n">
        <x:v>1</x:v>
      </x:c>
      <x:c r="BB90" s="54" t="n">
        <x:v>1</x:v>
      </x:c>
      <x:c r="BC90" s="54" t="n">
        <x:v>2</x:v>
      </x:c>
      <x:c r="BD90" s="55" t="n">
        <x:f>IF(OR(W90&lt;&gt;"REVIEWED",COUNTIF(BA90:BC90,"UNCLEAR")&gt;0,COUNTA(BA90:BC90)&lt;3,(COUNTIF(BA90:BC90,"0")+COUNTIF(BA90:BC90,"1")+COUNTIF(BA90:BC90,"2"))=0,AJ90=""),"",(COUNTIF(BA90:BC90,"1")+2*COUNTIF(BA90:BC90,"2"))/(2*(COUNTIF(BA90:BC90,"0")+COUNTIF(BA90:BC90,"1")+COUNTIF(BA90:BC90,"2"))))</x:f>
        <x:v>0.6666666666666666</x:v>
      </x:c>
    </x:row>
    <x:row r="91" ht="66" customHeight="1">
      <x:c r="A91" s="9" t="str">
        <x:v>BATCH_09</x:v>
      </x:c>
      <x:c r="B91" s="9" t="n">
        <x:v>85</x:v>
      </x:c>
      <x:c r="C91" s="9" t="str">
        <x:v>IMO-074</x:v>
      </x:c>
      <x:c r="D91" s="9" t="str">
        <x:v>IMO</x:v>
      </x:c>
      <x:c r="E91" s="9" t="str">
        <x:v>DIRECT_STATIC</x:v>
      </x:c>
      <x:c r="F91" s="9" t="str">
        <x:v>RUN_01</x:v>
      </x:c>
      <x:c r="G91" s="12" t="str">
        <x:v>OFFICIAL_ELIGIBLE_OUTPUT</x:v>
      </x:c>
      <x:c r="H91" s="12" t="str">
        <x:v>GENERATION_ACCEPTED</x:v>
      </x:c>
      <x:c r="I91" s="12" t="str">
        <x:v>PARSED</x:v>
      </x:c>
      <x:c r="J91" s="12" t="str">
        <x:v>PASS</x:v>
      </x:c>
      <x:c r="K91" s="9" t="n">
        <x:v>6</x:v>
      </x:c>
      <x:c r="L91" s="9" t="n">
        <x:v>6</x:v>
      </x:c>
      <x:c r="M91" s="9" t="n">
        <x:v>6</x:v>
      </x:c>
      <x:c r="N91" s="9" t="n">
        <x:v>1</x:v>
      </x:c>
      <x:c r="O91" s="9" t="str">
        <x:v>IMO-074-K-P03</x:v>
      </x:c>
      <x:c r="P91" s="9" t="str">
        <x:v>PASS</x:v>
      </x:c>
      <x:c r="Q91" s="9" t="str">
        <x:v>PASS</x:v>
      </x:c>
      <x:c r="R91" s="9" t="str">
        <x:v>CORRECT_BEHAVIOR</x:v>
      </x:c>
      <x:c r="S91" s="9" t="str">
        <x:v>IMO-074-K-F01</x:v>
      </x:c>
      <x:c r="T91" s="9" t="str">
        <x:v>FAIL</x:v>
      </x:c>
      <x:c r="U91" s="9" t="str">
        <x:v>FAIL</x:v>
      </x:c>
      <x:c r="V91" s="9" t="str">
        <x:v>CORRECT_BEHAVIOR</x:v>
      </x:c>
      <x:c r="W91" s="13" t="str">
        <x:v>REVIEWED</x:v>
      </x:c>
      <x:c r="X91" s="13" t="str">
        <x:v>AI-assisted draft</x:v>
      </x:c>
      <x:c r="Y91" s="13" t="n">
        <x:v>46281</x:v>
      </x:c>
      <x:c r="Z91" s="13" t="n">
        <x:v>2</x:v>
      </x:c>
      <x:c r="AA91" s="13" t="n">
        <x:v>2</x:v>
      </x:c>
      <x:c r="AB91" s="13" t="n">
        <x:v>2</x:v>
      </x:c>
      <x:c r="AC91" s="13" t="n">
        <x:v>2</x:v>
      </x:c>
      <x:c r="AD91" s="13" t="n">
        <x:v>2</x:v>
      </x:c>
      <x:c r="AE91" s="13" t="n">
        <x:v>2</x:v>
      </x:c>
      <x:c r="AF91" s="13" t="n">
        <x:v>2</x:v>
      </x:c>
      <x:c r="AG91" s="13" t="str">
        <x:v>NO</x:v>
      </x:c>
      <x:c r="AH91" s="13" t="str">
        <x:v>CORRECT</x:v>
      </x:c>
      <x:c r="AI91" s="16" t="n">
        <x:f>IF(AND(W91="REVIEWED",X91&lt;&gt;"",Y91&lt;&gt;"",COUNTA(Z91:AF91)=7,COUNTIF(Z91:AF91,"UNCLEAR")=0,(COUNTIF(Z91:AF91,"0")+COUNTIF(Z91:AF91,"1")+COUNTIF(Z91:AF91,"2"))&gt;0,AG91&lt;&gt;"",AH91&lt;&gt;"",AJ91&lt;&gt;""),(COUNTIF(Z91:AF91,"1")+2*COUNTIF(Z91:AF91,"2"))/(2*(COUNTIF(Z91:AF91,"0")+COUNTIF(Z91:AF91,"1")+COUNTIF(Z91:AF91,"2"))),"")</x:f>
        <x:v>1</x:v>
      </x:c>
      <x:c r="AJ91" s="14" t="str">
        <x:v>Polar Code I-A 8.3.3.3.3.1; the applicability trigger correctly gates the group-equipment route or approved equivalent-functionality route.</x:v>
      </x:c>
      <x:c r="AK91" s="14" t="str">
        <x:v>NONE_FOUND</x:v>
      </x:c>
      <x:c r="AL91" s="14" t="str">
        <x:v>Both permitted alternatives and the non-applicable branch are explicit.</x:v>
      </x:c>
      <x:c r="AM91" s="9" t="str"/>
      <x:c r="AN91" s="9" t="str">
        <x:v>Part I-A 8.3.3.3.3.1</x:v>
      </x:c>
      <x:c r="AO91" s="9" t="str">
        <x:v>MVP/SHACL_GENERATION_PIPELINE/experiments/FULL_REPAIR_V2/RUN_01/runs/RUN-IMO-074-20260915T111237373080Z/final/final_shape.ttl</x:v>
      </x:c>
      <x:c r="AP91" s="9" t="str">
        <x:v>2ed899f4ac874f1e63a69d0f35e73c17a903e103a367c9355985deec7300deee</x:v>
      </x:c>
      <x:c r="AQ91" s="52" t="inlineStr">
        <x:is>
          <x:t xml:space="preserve">PASS</x:t>
        </x:is>
      </x:c>
      <x:c r="AR91" s="53" t="inlineStr">
        <x:is>
          <x:t xml:space="preserve">VALID</x:t>
        </x:is>
      </x:c>
      <x:c r="AS91" s="53" t="inlineStr">
        <x:is>
          <x:t xml:space="preserve">IMO-074-K-P03=ACTIVATED | IMO-074-K-F01=ACTIVATED</x:t>
        </x:is>
      </x:c>
      <x:c r="AT91" s="53">
        <x:v>1</x:v>
      </x:c>
      <x:c r="AU91" s="53">
        <x:v>4</x:v>
      </x:c>
      <x:c r="AV91" s="53">
        <x:v>19</x:v>
      </x:c>
      <x:c r="AW91" s="53" t="inlineStr">
        <x:is>
          <x:t xml:space="preserve">sh:and, sh:class, sh:datatype, sh:hasValue, sh:minCount, sh:or, sh:property</x:t>
        </x:is>
      </x:c>
      <x:c r="AX91" s="53">
        <x:v>0</x:v>
      </x:c>
      <x:c r="AY91" s="53">
        <x:v>1</x:v>
      </x:c>
      <x:c r="AZ91" s="53">
        <x:v>3</x:v>
      </x:c>
      <x:c r="BA91" s="54" t="n">
        <x:v>2</x:v>
      </x:c>
      <x:c r="BB91" s="54" t="n">
        <x:v>2</x:v>
      </x:c>
      <x:c r="BC91" s="54" t="n">
        <x:v>2</x:v>
      </x:c>
      <x:c r="BD91" s="55" t="n">
        <x:f>IF(OR(W91&lt;&gt;"REVIEWED",COUNTIF(BA91:BC91,"UNCLEAR")&gt;0,COUNTA(BA91:BC91)&lt;3,(COUNTIF(BA91:BC91,"0")+COUNTIF(BA91:BC91,"1")+COUNTIF(BA91:BC91,"2"))=0,AJ91=""),"",(COUNTIF(BA91:BC91,"1")+2*COUNTIF(BA91:BC91,"2"))/(2*(COUNTIF(BA91:BC91,"0")+COUNTIF(BA91:BC91,"1")+COUNTIF(BA91:BC91,"2"))))</x:f>
        <x:v>1</x:v>
      </x:c>
    </x:row>
    <x:row r="92" ht="66" customHeight="1">
      <x:c r="A92" s="9" t="str">
        <x:v>BATCH_09</x:v>
      </x:c>
      <x:c r="B92" s="9" t="n">
        <x:v>86</x:v>
      </x:c>
      <x:c r="C92" s="9" t="str">
        <x:v>IMO-116</x:v>
      </x:c>
      <x:c r="D92" s="9" t="str">
        <x:v>IMO</x:v>
      </x:c>
      <x:c r="E92" s="9" t="str">
        <x:v>DIRECT_STATIC</x:v>
      </x:c>
      <x:c r="F92" s="9" t="str">
        <x:v>RUN_01</x:v>
      </x:c>
      <x:c r="G92" s="12" t="str">
        <x:v>OFFICIAL_ELIGIBLE_OUTPUT</x:v>
      </x:c>
      <x:c r="H92" s="12" t="str">
        <x:v>GENERATION_ACCEPTED</x:v>
      </x:c>
      <x:c r="I92" s="12" t="str">
        <x:v>PARSED</x:v>
      </x:c>
      <x:c r="J92" s="12" t="str">
        <x:v>PASS</x:v>
      </x:c>
      <x:c r="K92" s="9" t="n">
        <x:v>7</x:v>
      </x:c>
      <x:c r="L92" s="9" t="n">
        <x:v>7</x:v>
      </x:c>
      <x:c r="M92" s="9" t="n">
        <x:v>3</x:v>
      </x:c>
      <x:c r="N92" s="9" t="n">
        <x:v>0</x:v>
      </x:c>
      <x:c r="O92" s="9" t="str">
        <x:v>IMO-116-M-P01</x:v>
      </x:c>
      <x:c r="P92" s="9" t="str">
        <x:v>PASS</x:v>
      </x:c>
      <x:c r="Q92" s="9" t="str">
        <x:v>PASS</x:v>
      </x:c>
      <x:c r="R92" s="9" t="str">
        <x:v>CORRECT_BEHAVIOR</x:v>
      </x:c>
      <x:c r="S92" s="9" t="str">
        <x:v>IMO-116-M-F02</x:v>
      </x:c>
      <x:c r="T92" s="9" t="str">
        <x:v>FAIL</x:v>
      </x:c>
      <x:c r="U92" s="9" t="str">
        <x:v>PASS</x:v>
      </x:c>
      <x:c r="V92" s="9" t="str">
        <x:v>FALSE_ACCEPT</x:v>
      </x:c>
      <x:c r="W92" s="13" t="str">
        <x:v>REVIEWED</x:v>
      </x:c>
      <x:c r="X92" s="13" t="str">
        <x:v>AI-assisted draft</x:v>
      </x:c>
      <x:c r="Y92" s="13" t="n">
        <x:v>46281</x:v>
      </x:c>
      <x:c r="Z92" s="13" t="n">
        <x:v>1</x:v>
      </x:c>
      <x:c r="AA92" s="13" t="n">
        <x:v>2</x:v>
      </x:c>
      <x:c r="AB92" s="13" t="n">
        <x:v>1</x:v>
      </x:c>
      <x:c r="AC92" s="13" t="n">
        <x:v>2</x:v>
      </x:c>
      <x:c r="AD92" s="13" t="n">
        <x:v>0</x:v>
      </x:c>
      <x:c r="AE92" s="13" t="n">
        <x:v>1</x:v>
      </x:c>
      <x:c r="AF92" s="13" t="n">
        <x:v>2</x:v>
      </x:c>
      <x:c r="AG92" s="13" t="str">
        <x:v>YES</x:v>
      </x:c>
      <x:c r="AH92" s="13" t="str">
        <x:v>MAJOR_DEFECT</x:v>
      </x:c>
      <x:c r="AI92" s="16" t="n">
        <x:f>IF(AND(W92="REVIEWED",X92&lt;&gt;"",Y92&lt;&gt;"",COUNTA(Z92:AF92)=7,COUNTIF(Z92:AF92,"UNCLEAR")=0,(COUNTIF(Z92:AF92,"0")+COUNTIF(Z92:AF92,"1")+COUNTIF(Z92:AF92,"2"))&gt;0,AG92&lt;&gt;"",AH92&lt;&gt;"",AJ92&lt;&gt;""),(COUNTIF(Z92:AF92,"1")+2*COUNTIF(Z92:AF92,"2"))/(2*(COUNTIF(Z92:AF92,"0")+COUNTIF(Z92:AF92,"1")+COUNTIF(Z92:AF92,"2"))),"")</x:f>
        <x:v>0.6428571428571429</x:v>
      </x:c>
      <x:c r="AJ92" s="14" t="str">
        <x:v>Polar Code II-A 4.2.1.2; MARPOL compliance, the strict 12 nm threshold, and the recorded distance from higher-concentration ice areas are attempted.</x:v>
      </x:c>
      <x:c r="AK92" s="14" t="str">
        <x:v>MULTIPLE</x:v>
      </x:c>
      <x:c r="AL92" s="14" t="str">
        <x:v>Applicability is decided only by an exact underscored sewageDischargeType token and ignores the dedicated notComminutedOrDisinfected boolean. The artifact therefore accepts the sampled non-compliant discharge and also omits the nearbyIceConcentration operand from the applicable branch.</x:v>
      </x:c>
      <x:c r="AM92" s="9" t="str">
        <x:v>RDF_FALSE_ACCEPT</x:v>
      </x:c>
      <x:c r="AN92" s="9" t="str">
        <x:v>Part II-A 4.2.1.2</x:v>
      </x:c>
      <x:c r="AO92" s="9" t="str">
        <x:v>MVP/SHACL_GENERATION_PIPELINE/experiments/FULL_REPAIR_V2/RUN_01/runs/RUN-IMO-116-20260915T114311678997Z/final/final_shape.ttl</x:v>
      </x:c>
      <x:c r="AP92" s="9" t="str">
        <x:v>807ed563573506bd43aa88726f3fa7abd2db75bc3f42cae07a72b560a339960f</x:v>
      </x:c>
      <x:c r="AQ92" s="52" t="inlineStr">
        <x:is>
          <x:t xml:space="preserve">PASS</x:t>
        </x:is>
      </x:c>
      <x:c r="AR92" s="53" t="inlineStr">
        <x:is>
          <x:t xml:space="preserve">VALID</x:t>
        </x:is>
      </x:c>
      <x:c r="AS92" s="53" t="inlineStr">
        <x:is>
          <x:t xml:space="preserve">IMO-116-M-P01=ACTIVATED | IMO-116-M-F02=ACTIVATED</x:t>
        </x:is>
      </x:c>
      <x:c r="AT92" s="53">
        <x:v>1</x:v>
      </x:c>
      <x:c r="AU92" s="53">
        <x:v>10</x:v>
      </x:c>
      <x:c r="AV92" s="53">
        <x:v>48</x:v>
      </x:c>
      <x:c r="AW92" s="53" t="inlineStr">
        <x:is>
          <x:t xml:space="preserve">sh:class, sh:datatype, sh:hasValue, sh:maxCount, sh:minCount, sh:minExclusive, sh:node, sh:not, sh:or, sh:property</x:t>
        </x:is>
      </x:c>
      <x:c r="AX92" s="53">
        <x:v>0</x:v>
      </x:c>
      <x:c r="AY92" s="53">
        <x:v>1</x:v>
      </x:c>
      <x:c r="AZ92" s="53">
        <x:v>2</x:v>
      </x:c>
      <x:c r="BA92" s="54" t="n">
        <x:v>1</x:v>
      </x:c>
      <x:c r="BB92" s="54" t="n">
        <x:v>1</x:v>
      </x:c>
      <x:c r="BC92" s="54" t="n">
        <x:v>2</x:v>
      </x:c>
      <x:c r="BD92" s="55" t="n">
        <x:f>IF(OR(W92&lt;&gt;"REVIEWED",COUNTIF(BA92:BC92,"UNCLEAR")&gt;0,COUNTA(BA92:BC92)&lt;3,(COUNTIF(BA92:BC92,"0")+COUNTIF(BA92:BC92,"1")+COUNTIF(BA92:BC92,"2"))=0,AJ92=""),"",(COUNTIF(BA92:BC92,"1")+2*COUNTIF(BA92:BC92,"2"))/(2*(COUNTIF(BA92:BC92,"0")+COUNTIF(BA92:BC92,"1")+COUNTIF(BA92:BC92,"2"))))</x:f>
        <x:v>0.6666666666666666</x:v>
      </x:c>
    </x:row>
    <x:row r="93" ht="66" customHeight="1">
      <x:c r="A93" s="9" t="str">
        <x:v>BATCH_09</x:v>
      </x:c>
      <x:c r="B93" s="9" t="n">
        <x:v>87</x:v>
      </x:c>
      <x:c r="C93" s="9" t="str">
        <x:v>TRF-101</x:v>
      </x:c>
      <x:c r="D93" s="9" t="str">
        <x:v>TRAFICOM</x:v>
      </x:c>
      <x:c r="E93" s="9" t="str">
        <x:v>DIRECT_CALCULATION</x:v>
      </x:c>
      <x:c r="F93" s="9" t="str">
        <x:v>RUN_01</x:v>
      </x:c>
      <x:c r="G93" s="12" t="str">
        <x:v>OFFICIAL_ELIGIBLE_OUTPUT</x:v>
      </x:c>
      <x:c r="H93" s="12" t="str">
        <x:v>GENERATION_ACCEPTED</x:v>
      </x:c>
      <x:c r="I93" s="12" t="str">
        <x:v>PARSED</x:v>
      </x:c>
      <x:c r="J93" s="12" t="str">
        <x:v>PASS</x:v>
      </x:c>
      <x:c r="K93" s="9" t="n">
        <x:v>5</x:v>
      </x:c>
      <x:c r="L93" s="9" t="n">
        <x:v>5</x:v>
      </x:c>
      <x:c r="M93" s="9" t="n">
        <x:v>3</x:v>
      </x:c>
      <x:c r="N93" s="9" t="n">
        <x:v>0</x:v>
      </x:c>
      <x:c r="O93" s="9" t="str">
        <x:v>TRF-101-P01</x:v>
      </x:c>
      <x:c r="P93" s="9" t="str">
        <x:v>PASS</x:v>
      </x:c>
      <x:c r="Q93" s="9" t="str">
        <x:v>FAIL</x:v>
      </x:c>
      <x:c r="R93" s="9" t="str">
        <x:v>FALSE_REJECT</x:v>
      </x:c>
      <x:c r="S93" s="9" t="str">
        <x:v>TRF-101-F02</x:v>
      </x:c>
      <x:c r="T93" s="9" t="str">
        <x:v>FAIL</x:v>
      </x:c>
      <x:c r="U93" s="9" t="str">
        <x:v>FAIL</x:v>
      </x:c>
      <x:c r="V93" s="9" t="str">
        <x:v>CORRECT_BEHAVIOR</x:v>
      </x:c>
      <x:c r="W93" s="13" t="str">
        <x:v>REVIEWED</x:v>
      </x:c>
      <x:c r="X93" s="13" t="str">
        <x:v>AI-assisted draft</x:v>
      </x:c>
      <x:c r="Y93" s="13" t="n">
        <x:v>46281</x:v>
      </x:c>
      <x:c r="Z93" s="13" t="n">
        <x:v>2</x:v>
      </x:c>
      <x:c r="AA93" s="13" t="n">
        <x:v>2</x:v>
      </x:c>
      <x:c r="AB93" s="13" t="n">
        <x:v>2</x:v>
      </x:c>
      <x:c r="AC93" s="13" t="n">
        <x:v>2</x:v>
      </x:c>
      <x:c r="AD93" s="13" t="n">
        <x:v>2</x:v>
      </x:c>
      <x:c r="AE93" s="13" t="n">
        <x:v>2</x:v>
      </x:c>
      <x:c r="AF93" s="13" t="n">
        <x:v>2</x:v>
      </x:c>
      <x:c r="AG93" s="13" t="str">
        <x:v>NO</x:v>
      </x:c>
      <x:c r="AH93" s="13" t="str">
        <x:v>CORRECT</x:v>
      </x:c>
      <x:c r="AI93" s="16" t="n">
        <x:f>IF(AND(W93="REVIEWED",X93&lt;&gt;"",Y93&lt;&gt;"",COUNTA(Z93:AF93)=7,COUNTIF(Z93:AF93,"UNCLEAR")=0,(COUNTIF(Z93:AF93,"0")+COUNTIF(Z93:AF93,"1")+COUNTIF(Z93:AF93,"2"))&gt;0,AG93&lt;&gt;"",AH93&lt;&gt;"",AJ93&lt;&gt;""),(COUNTIF(Z93:AF93,"1")+2*COUNTIF(Z93:AF93,"2"))/(2*(COUNTIF(Z93:AF93,"0")+COUNTIF(Z93:AF93,"1")+COUNTIF(Z93:AF93,"2"))),"")</x:f>
        <x:v>1</x:v>
      </x:c>
      <x:c r="AJ93" s="14" t="str">
        <x:v>TRAFICOM 6.5.4.1; the approved-analysis alternative, full F_ex and sigma_ref1 calculation route, 0.8R load case, weakest direction, and 10 percent failure criterion are represented.</x:v>
      </x:c>
      <x:c r="AK93" s="14" t="str">
        <x:v>NONE_FOUND</x:v>
      </x:c>
      <x:c r="AL93" s="14" t="str">
        <x:v>The sampled false rejection comes from malformed RDF ownership and missing load-case/status structure, not from this shape.</x:v>
      </x:c>
      <x:c r="AM93" s="9" t="str">
        <x:v>ALWAYS_FAIL; RDF_FALSE_REJECT</x:v>
      </x:c>
      <x:c r="AN93" s="9" t="str">
        <x:v>6.5.4.1</x:v>
      </x:c>
      <x:c r="AO93" s="9" t="str">
        <x:v>MVP/SHACL_GENERATION_PIPELINE/experiments/FULL_REPAIR_V2/RUN_01/runs/RUN-TRF-101-20260915T135039078068Z/final/final_shape.ttl</x:v>
      </x:c>
      <x:c r="AP93" s="9" t="str">
        <x:v>3726e3a679a799f6b41ada3fdab6e005e883b2a1975cd6c99bab5da3780d90c1</x:v>
      </x:c>
      <x:c r="AQ93" s="52" t="inlineStr">
        <x:is>
          <x:t xml:space="preserve">PASS</x:t>
        </x:is>
      </x:c>
      <x:c r="AR93" s="53" t="inlineStr">
        <x:is>
          <x:t xml:space="preserve">VALID</x:t>
        </x:is>
      </x:c>
      <x:c r="AS93" s="53" t="inlineStr">
        <x:is>
          <x:t xml:space="preserve">TRF-101-P01=ACTIVATED | TRF-101-F02=ACTIVATED</x:t>
        </x:is>
      </x:c>
      <x:c r="AT93" s="53">
        <x:v>4</x:v>
      </x:c>
      <x:c r="AU93" s="53">
        <x:v>41</x:v>
      </x:c>
      <x:c r="AV93" s="53">
        <x:v>153</x:v>
      </x:c>
      <x:c r="AW93" s="53" t="inlineStr">
        <x:is>
          <x:t xml:space="preserve">sh:datatype, sh:hasValue, sh:maxCount, sh:maxInclusive, sh:minCount, sh:minInclusive, sh:node, sh:or, sh:property</x:t>
        </x:is>
      </x:c>
      <x:c r="AX93" s="53">
        <x:v>2</x:v>
      </x:c>
      <x:c r="AY93" s="53">
        <x:v>1</x:v>
      </x:c>
      <x:c r="AZ93" s="53">
        <x:v>1</x:v>
      </x:c>
      <x:c r="BA93" s="54" t="n">
        <x:v>1</x:v>
      </x:c>
      <x:c r="BB93" s="54" t="n">
        <x:v>2</x:v>
      </x:c>
      <x:c r="BC93" s="54" t="n">
        <x:v>2</x:v>
      </x:c>
      <x:c r="BD93" s="55" t="n">
        <x:f>IF(OR(W93&lt;&gt;"REVIEWED",COUNTIF(BA93:BC93,"UNCLEAR")&gt;0,COUNTA(BA93:BC93)&lt;3,(COUNTIF(BA93:BC93,"0")+COUNTIF(BA93:BC93,"1")+COUNTIF(BA93:BC93,"2"))=0,AJ93=""),"",(COUNTIF(BA93:BC93,"1")+2*COUNTIF(BA93:BC93,"2"))/(2*(COUNTIF(BA93:BC93,"0")+COUNTIF(BA93:BC93,"1")+COUNTIF(BA93:BC93,"2"))))</x:f>
        <x:v>0.8333333333333334</x:v>
      </x:c>
    </x:row>
    <x:row r="94" ht="66" customHeight="1">
      <x:c r="A94" s="9" t="str">
        <x:v>BATCH_09</x:v>
      </x:c>
      <x:c r="B94" s="9" t="n">
        <x:v>88</x:v>
      </x:c>
      <x:c r="C94" s="9" t="str">
        <x:v>IMO-008</x:v>
      </x:c>
      <x:c r="D94" s="9" t="str">
        <x:v>IMO</x:v>
      </x:c>
      <x:c r="E94" s="9" t="str">
        <x:v>DIRECT_STATIC</x:v>
      </x:c>
      <x:c r="F94" s="9" t="str">
        <x:v>RUN_01</x:v>
      </x:c>
      <x:c r="G94" s="12" t="str">
        <x:v>OFFICIAL_ELIGIBLE_OUTPUT</x:v>
      </x:c>
      <x:c r="H94" s="12" t="str">
        <x:v>GENERATION_ACCEPTED</x:v>
      </x:c>
      <x:c r="I94" s="12" t="str">
        <x:v>PARSED</x:v>
      </x:c>
      <x:c r="J94" s="12" t="str">
        <x:v>PASS</x:v>
      </x:c>
      <x:c r="K94" s="9" t="n">
        <x:v>7</x:v>
      </x:c>
      <x:c r="L94" s="9" t="n">
        <x:v>7</x:v>
      </x:c>
      <x:c r="M94" s="9" t="n">
        <x:v>7</x:v>
      </x:c>
      <x:c r="N94" s="9" t="n">
        <x:v>1</x:v>
      </x:c>
      <x:c r="O94" s="9" t="str">
        <x:v>IMO-008-P01</x:v>
      </x:c>
      <x:c r="P94" s="9" t="str">
        <x:v>PASS</x:v>
      </x:c>
      <x:c r="Q94" s="9" t="str">
        <x:v>PASS</x:v>
      </x:c>
      <x:c r="R94" s="9" t="str">
        <x:v>CORRECT_BEHAVIOR</x:v>
      </x:c>
      <x:c r="S94" s="9" t="str">
        <x:v>IMO-008-F02</x:v>
      </x:c>
      <x:c r="T94" s="9" t="str">
        <x:v>FAIL</x:v>
      </x:c>
      <x:c r="U94" s="9" t="str">
        <x:v>FAIL</x:v>
      </x:c>
      <x:c r="V94" s="9" t="str">
        <x:v>CORRECT_BEHAVIOR</x:v>
      </x:c>
      <x:c r="W94" s="13" t="str">
        <x:v>REVIEWED</x:v>
      </x:c>
      <x:c r="X94" s="13" t="str">
        <x:v>AI-assisted draft</x:v>
      </x:c>
      <x:c r="Y94" s="13" t="n">
        <x:v>46281</x:v>
      </x:c>
      <x:c r="Z94" s="13" t="n">
        <x:v>2</x:v>
      </x:c>
      <x:c r="AA94" s="13" t="n">
        <x:v>2</x:v>
      </x:c>
      <x:c r="AB94" s="13" t="n">
        <x:v>2</x:v>
      </x:c>
      <x:c r="AC94" s="13" t="n">
        <x:v>2</x:v>
      </x:c>
      <x:c r="AD94" s="13" t="n">
        <x:v>2</x:v>
      </x:c>
      <x:c r="AE94" s="13" t="n">
        <x:v>2</x:v>
      </x:c>
      <x:c r="AF94" s="13" t="n">
        <x:v>2</x:v>
      </x:c>
      <x:c r="AG94" s="13" t="str">
        <x:v>NO</x:v>
      </x:c>
      <x:c r="AH94" s="13" t="str">
        <x:v>CORRECT</x:v>
      </x:c>
      <x:c r="AI94" s="16" t="n">
        <x:f>IF(AND(W94="REVIEWED",X94&lt;&gt;"",Y94&lt;&gt;"",COUNTA(Z94:AF94)=7,COUNTIF(Z94:AF94,"UNCLEAR")=0,(COUNTIF(Z94:AF94,"0")+COUNTIF(Z94:AF94,"1")+COUNTIF(Z94:AF94,"2"))&gt;0,AG94&lt;&gt;"",AH94&lt;&gt;"",AJ94&lt;&gt;""),(COUNTIF(Z94:AF94,"1")+2*COUNTIF(Z94:AF94,"2"))/(2*(COUNTIF(Z94:AF94,"0")+COUNTIF(Z94:AF94,"1")+COUNTIF(Z94:AF94,"2"))),"")</x:f>
        <x:v>1</x:v>
      </x:c>
      <x:c r="AJ94" s="14" t="str">
        <x:v>Polar Code definition 2.15; thin first-year ice activates the inclusive 0.3 m to 0.7 m thickness range.</x:v>
      </x:c>
      <x:c r="AK94" s="14" t="str">
        <x:v>NONE_FOUND</x:v>
      </x:c>
      <x:c r="AL94" s="14" t="str">
        <x:v>The shape limits thickness to one quantity and checks the two inclusive boundaries.</x:v>
      </x:c>
      <x:c r="AM94" s="9" t="str"/>
      <x:c r="AN94" s="9" t="str">
        <x:v>Introduction 2.15</x:v>
      </x:c>
      <x:c r="AO94" s="9" t="str">
        <x:v>MVP/SHACL_GENERATION_PIPELINE/experiments/FULL_REPAIR_V2/RUN_01/runs/RUN-IMO-008-20260915T102645602783Z/final/final_shape.ttl</x:v>
      </x:c>
      <x:c r="AP94" s="9" t="str">
        <x:v>34ab1555837cce84a9008ef52920eeb479821cf190b3fea913aca5135890f924</x:v>
      </x:c>
      <x:c r="AQ94" s="52" t="inlineStr">
        <x:is>
          <x:t xml:space="preserve">PASS</x:t>
        </x:is>
      </x:c>
      <x:c r="AR94" s="53" t="inlineStr">
        <x:is>
          <x:t xml:space="preserve">VALID</x:t>
        </x:is>
      </x:c>
      <x:c r="AS94" s="53" t="inlineStr">
        <x:is>
          <x:t xml:space="preserve">IMO-008-P01=ACTIVATED | IMO-008-F02=ACTIVATED</x:t>
        </x:is>
      </x:c>
      <x:c r="AT94" s="53">
        <x:v>1</x:v>
      </x:c>
      <x:c r="AU94" s="53">
        <x:v>4</x:v>
      </x:c>
      <x:c r="AV94" s="53">
        <x:v>15</x:v>
      </x:c>
      <x:c r="AW94" s="53" t="inlineStr">
        <x:is>
          <x:t xml:space="preserve">sh:class, sh:hasValue, sh:maxCount, sh:minCount, sh:node, sh:nodeKind, sh:property</x:t>
        </x:is>
      </x:c>
      <x:c r="AX94" s="53">
        <x:v>1</x:v>
      </x:c>
      <x:c r="AY94" s="53">
        <x:v>1</x:v>
      </x:c>
      <x:c r="AZ94" s="53">
        <x:v>0</x:v>
      </x:c>
      <x:c r="BA94" s="54" t="n">
        <x:v>2</x:v>
      </x:c>
      <x:c r="BB94" s="54" t="n">
        <x:v>2</x:v>
      </x:c>
      <x:c r="BC94" s="54" t="n">
        <x:v>2</x:v>
      </x:c>
      <x:c r="BD94" s="55" t="n">
        <x:f>IF(OR(W94&lt;&gt;"REVIEWED",COUNTIF(BA94:BC94,"UNCLEAR")&gt;0,COUNTA(BA94:BC94)&lt;3,(COUNTIF(BA94:BC94,"0")+COUNTIF(BA94:BC94,"1")+COUNTIF(BA94:BC94,"2"))=0,AJ94=""),"",(COUNTIF(BA94:BC94,"1")+2*COUNTIF(BA94:BC94,"2"))/(2*(COUNTIF(BA94:BC94,"0")+COUNTIF(BA94:BC94,"1")+COUNTIF(BA94:BC94,"2"))))</x:f>
        <x:v>1</x:v>
      </x:c>
    </x:row>
    <x:row r="95" ht="66" customHeight="1">
      <x:c r="A95" s="9" t="str">
        <x:v>BATCH_09</x:v>
      </x:c>
      <x:c r="B95" s="9" t="n">
        <x:v>89</x:v>
      </x:c>
      <x:c r="C95" s="9" t="str">
        <x:v>TRF-086</x:v>
      </x:c>
      <x:c r="D95" s="9" t="str">
        <x:v>TRAFICOM</x:v>
      </x:c>
      <x:c r="E95" s="9" t="str">
        <x:v>DIRECT_CALCULATION</x:v>
      </x:c>
      <x:c r="F95" s="9" t="str">
        <x:v>RUN_01</x:v>
      </x:c>
      <x:c r="G95" s="12" t="str">
        <x:v>OFFICIAL_ELIGIBLE_OUTPUT</x:v>
      </x:c>
      <x:c r="H95" s="12" t="str">
        <x:v>GENERATION_ACCEPTED</x:v>
      </x:c>
      <x:c r="I95" s="12" t="str">
        <x:v>PARSED</x:v>
      </x:c>
      <x:c r="J95" s="12" t="str">
        <x:v>PASS</x:v>
      </x:c>
      <x:c r="K95" s="9" t="n">
        <x:v>5</x:v>
      </x:c>
      <x:c r="L95" s="9" t="n">
        <x:v>5</x:v>
      </x:c>
      <x:c r="M95" s="9" t="n">
        <x:v>5</x:v>
      </x:c>
      <x:c r="N95" s="9" t="n">
        <x:v>1</x:v>
      </x:c>
      <x:c r="O95" s="9" t="str">
        <x:v>TRF-086-P02</x:v>
      </x:c>
      <x:c r="P95" s="9" t="str">
        <x:v>PASS</x:v>
      </x:c>
      <x:c r="Q95" s="9" t="str">
        <x:v>PASS</x:v>
      </x:c>
      <x:c r="R95" s="9" t="str">
        <x:v>CORRECT_BEHAVIOR</x:v>
      </x:c>
      <x:c r="S95" s="9" t="str">
        <x:v>TRF-086-F02</x:v>
      </x:c>
      <x:c r="T95" s="9" t="str">
        <x:v>FAIL</x:v>
      </x:c>
      <x:c r="U95" s="9" t="str">
        <x:v>FAIL</x:v>
      </x:c>
      <x:c r="V95" s="9" t="str">
        <x:v>CORRECT_BEHAVIOR</x:v>
      </x:c>
      <x:c r="W95" s="13" t="str">
        <x:v>REVIEWED</x:v>
      </x:c>
      <x:c r="X95" s="13" t="str">
        <x:v>AI-assisted draft</x:v>
      </x:c>
      <x:c r="Y95" s="13" t="n">
        <x:v>46281</x:v>
      </x:c>
      <x:c r="Z95" s="13" t="n">
        <x:v>2</x:v>
      </x:c>
      <x:c r="AA95" s="13" t="n">
        <x:v>2</x:v>
      </x:c>
      <x:c r="AB95" s="13" t="n">
        <x:v>2</x:v>
      </x:c>
      <x:c r="AC95" s="13" t="n">
        <x:v>2</x:v>
      </x:c>
      <x:c r="AD95" s="13" t="n">
        <x:v>2</x:v>
      </x:c>
      <x:c r="AE95" s="13" t="n">
        <x:v>2</x:v>
      </x:c>
      <x:c r="AF95" s="13" t="n">
        <x:v>2</x:v>
      </x:c>
      <x:c r="AG95" s="13" t="str">
        <x:v>NO</x:v>
      </x:c>
      <x:c r="AH95" s="13" t="str">
        <x:v>CORRECT</x:v>
      </x:c>
      <x:c r="AI95" s="16" t="n">
        <x:f>IF(AND(W95="REVIEWED",X95&lt;&gt;"",Y95&lt;&gt;"",COUNTA(Z95:AF95)=7,COUNTIF(Z95:AF95,"UNCLEAR")=0,(COUNTIF(Z95:AF95,"0")+COUNTIF(Z95:AF95,"1")+COUNTIF(Z95:AF95,"2"))&gt;0,AG95&lt;&gt;"",AH95&lt;&gt;"",AJ95&lt;&gt;""),(COUNTIF(Z95:AF95,"1")+2*COUNTIF(Z95:AF95,"2"))/(2*(COUNTIF(Z95:AF95,"0")+COUNTIF(Z95:AF95,"1")+COUNTIF(Z95:AF95,"2"))),"")</x:f>
        <x:v>1</x:v>
      </x:c>
      <x:c r="AJ95" s="14" t="str">
        <x:v>TRAFICOM 6.5.3.2; CP applicability, known-pitch presence, and the unknown-pitch P0.7 = 0.7 P0.7n calculation are enforced in metres.</x:v>
      </x:c>
      <x:c r="AK95" s="14" t="str">
        <x:v>NONE_FOUND</x:v>
      </x:c>
      <x:c r="AL95" s="14" t="str">
        <x:v>The exact decimal comparison matches the locked formula and sampled boundary behavior.</x:v>
      </x:c>
      <x:c r="AM95" s="9" t="str"/>
      <x:c r="AN95" s="9" t="str">
        <x:v>6.5.3.2</x:v>
      </x:c>
      <x:c r="AO95" s="9" t="str">
        <x:v>MVP/SHACL_GENERATION_PIPELINE/experiments/FULL_REPAIR_V2/RUN_01/runs/RUN-TRF-086-20260915T134745469954Z/final/final_shape.ttl</x:v>
      </x:c>
      <x:c r="AP95" s="9" t="str">
        <x:v>9b637dbb689258bc5fb18ff25d4a4bc25453b3fba7ac620fb8118e71e689ee04</x:v>
      </x:c>
      <x:c r="AQ95" s="52" t="inlineStr">
        <x:is>
          <x:t xml:space="preserve">PASS</x:t>
        </x:is>
      </x:c>
      <x:c r="AR95" s="53" t="inlineStr">
        <x:is>
          <x:t xml:space="preserve">VALID</x:t>
        </x:is>
      </x:c>
      <x:c r="AS95" s="53" t="inlineStr">
        <x:is>
          <x:t xml:space="preserve">TRF-086-P02=ACTIVATED | TRF-086-F02=ACTIVATED</x:t>
        </x:is>
      </x:c>
      <x:c r="AT95" s="53">
        <x:v>1</x:v>
      </x:c>
      <x:c r="AU95" s="53">
        <x:v>1</x:v>
      </x:c>
      <x:c r="AV95" s="53">
        <x:v>3</x:v>
      </x:c>
      <x:c r="AW95" s="53" t="inlineStr">
        <x:is>
          <x:t xml:space="preserve">sh:datatype, sh:minCount, sh:property</x:t>
        </x:is>
      </x:c>
      <x:c r="AX95" s="53">
        <x:v>4</x:v>
      </x:c>
      <x:c r="AY95" s="53">
        <x:v>1</x:v>
      </x:c>
      <x:c r="AZ95" s="53">
        <x:v>0</x:v>
      </x:c>
      <x:c r="BA95" s="54" t="n">
        <x:v>1</x:v>
      </x:c>
      <x:c r="BB95" s="54" t="n">
        <x:v>2</x:v>
      </x:c>
      <x:c r="BC95" s="54" t="n">
        <x:v>2</x:v>
      </x:c>
      <x:c r="BD95" s="55" t="n">
        <x:f>IF(OR(W95&lt;&gt;"REVIEWED",COUNTIF(BA95:BC95,"UNCLEAR")&gt;0,COUNTA(BA95:BC95)&lt;3,(COUNTIF(BA95:BC95,"0")+COUNTIF(BA95:BC95,"1")+COUNTIF(BA95:BC95,"2"))=0,AJ95=""),"",(COUNTIF(BA95:BC95,"1")+2*COUNTIF(BA95:BC95,"2"))/(2*(COUNTIF(BA95:BC95,"0")+COUNTIF(BA95:BC95,"1")+COUNTIF(BA95:BC95,"2"))))</x:f>
        <x:v>0.8333333333333334</x:v>
      </x:c>
    </x:row>
    <x:row r="96" ht="66" customHeight="1">
      <x:c r="A96" s="9" t="str">
        <x:v>BATCH_09</x:v>
      </x:c>
      <x:c r="B96" s="9" t="n">
        <x:v>90</x:v>
      </x:c>
      <x:c r="C96" s="9" t="str">
        <x:v>IMO-068</x:v>
      </x:c>
      <x:c r="D96" s="9" t="str">
        <x:v>IMO</x:v>
      </x:c>
      <x:c r="E96" s="9" t="str">
        <x:v>DIRECT_STATIC</x:v>
      </x:c>
      <x:c r="F96" s="9" t="str">
        <x:v>RUN_01</x:v>
      </x:c>
      <x:c r="G96" s="12" t="str">
        <x:v>OFFICIAL_ELIGIBLE_OUTPUT</x:v>
      </x:c>
      <x:c r="H96" s="12" t="str">
        <x:v>GENERATION_ACCEPTED</x:v>
      </x:c>
      <x:c r="I96" s="12" t="str">
        <x:v>PARSED</x:v>
      </x:c>
      <x:c r="J96" s="12" t="str">
        <x:v>PASS</x:v>
      </x:c>
      <x:c r="K96" s="9" t="n">
        <x:v>8</x:v>
      </x:c>
      <x:c r="L96" s="9" t="n">
        <x:v>8</x:v>
      </x:c>
      <x:c r="M96" s="9" t="n">
        <x:v>8</x:v>
      </x:c>
      <x:c r="N96" s="9" t="n">
        <x:v>1</x:v>
      </x:c>
      <x:c r="O96" s="9" t="str">
        <x:v>IMO-068-P01</x:v>
      </x:c>
      <x:c r="P96" s="9" t="str">
        <x:v>PASS</x:v>
      </x:c>
      <x:c r="Q96" s="9" t="str">
        <x:v>PASS</x:v>
      </x:c>
      <x:c r="R96" s="9" t="str">
        <x:v>CORRECT_BEHAVIOR</x:v>
      </x:c>
      <x:c r="S96" s="9" t="str">
        <x:v>IMO-068-F03</x:v>
      </x:c>
      <x:c r="T96" s="9" t="str">
        <x:v>FAIL</x:v>
      </x:c>
      <x:c r="U96" s="9" t="str">
        <x:v>FAIL</x:v>
      </x:c>
      <x:c r="V96" s="9" t="str">
        <x:v>CORRECT_BEHAVIOR</x:v>
      </x:c>
      <x:c r="W96" s="13" t="str">
        <x:v>REVIEWED</x:v>
      </x:c>
      <x:c r="X96" s="13" t="str">
        <x:v>AI-assisted draft</x:v>
      </x:c>
      <x:c r="Y96" s="13" t="n">
        <x:v>46281</x:v>
      </x:c>
      <x:c r="Z96" s="13" t="n">
        <x:v>2</x:v>
      </x:c>
      <x:c r="AA96" s="13" t="n">
        <x:v>2</x:v>
      </x:c>
      <x:c r="AB96" s="13" t="n">
        <x:v>2</x:v>
      </x:c>
      <x:c r="AC96" s="13" t="n">
        <x:v>2</x:v>
      </x:c>
      <x:c r="AD96" s="13" t="n">
        <x:v>2</x:v>
      </x:c>
      <x:c r="AE96" s="13" t="n">
        <x:v>2</x:v>
      </x:c>
      <x:c r="AF96" s="13" t="n">
        <x:v>2</x:v>
      </x:c>
      <x:c r="AG96" s="13" t="str">
        <x:v>NO</x:v>
      </x:c>
      <x:c r="AH96" s="13" t="str">
        <x:v>CORRECT</x:v>
      </x:c>
      <x:c r="AI96" s="16" t="n">
        <x:f>IF(AND(W96="REVIEWED",X96&lt;&gt;"",Y96&lt;&gt;"",COUNTA(Z96:AF96)=7,COUNTIF(Z96:AF96,"UNCLEAR")=0,(COUNTIF(Z96:AF96,"0")+COUNTIF(Z96:AF96,"1")+COUNTIF(Z96:AF96,"2"))&gt;0,AG96&lt;&gt;"",AH96&lt;&gt;"",AJ96&lt;&gt;""),(COUNTIF(Z96:AF96,"1")+2*COUNTIF(Z96:AF96,"2"))/(2*(COUNTIF(Z96:AF96,"0")+COUNTIF(Z96:AF96,"1")+COUNTIF(Z96:AF96,"2"))),"")</x:f>
        <x:v>1</x:v>
      </x:c>
      <x:c r="AJ96" s="14" t="str">
        <x:v>Polar Code I-A 8.3.2.1; either applicability trigger requires safe evacuation means and approved survival-equipment deployment, with an explicit neither-applicable branch.</x:v>
      </x:c>
      <x:c r="AK96" s="14" t="str">
        <x:v>NONE_FOUND</x:v>
      </x:c>
      <x:c r="AL96" s="14" t="str">
        <x:v>The OR trigger and all required outcomes are complete.</x:v>
      </x:c>
      <x:c r="AM96" s="9" t="str"/>
      <x:c r="AN96" s="9" t="str">
        <x:v>Part I-A 8.3.2.1</x:v>
      </x:c>
      <x:c r="AO96" s="9" t="str">
        <x:v>MVP/SHACL_GENERATION_PIPELINE/experiments/FULL_REPAIR_V2/RUN_01/runs/RUN-IMO-068-20260915T110754053541Z/final/final_shape.ttl</x:v>
      </x:c>
      <x:c r="AP96" s="9" t="str">
        <x:v>b1372d80bc6937cf4352a9d1da163c20d1dd5bedea6a517104782702573140c8</x:v>
      </x:c>
      <x:c r="AQ96" s="52" t="inlineStr">
        <x:is>
          <x:t xml:space="preserve">PASS</x:t>
        </x:is>
      </x:c>
      <x:c r="AR96" s="53" t="inlineStr">
        <x:is>
          <x:t xml:space="preserve">VALID</x:t>
        </x:is>
      </x:c>
      <x:c r="AS96" s="53" t="inlineStr">
        <x:is>
          <x:t xml:space="preserve">IMO-068-P01=ACTIVATED | IMO-068-F03=ACTIVATED</x:t>
        </x:is>
      </x:c>
      <x:c r="AT96" s="53">
        <x:v>4</x:v>
      </x:c>
      <x:c r="AU96" s="53">
        <x:v>10</x:v>
      </x:c>
      <x:c r="AV96" s="53">
        <x:v>39</x:v>
      </x:c>
      <x:c r="AW96" s="53" t="inlineStr">
        <x:is>
          <x:t xml:space="preserve">sh:class, sh:datatype, sh:hasValue, sh:maxCount, sh:minCount, sh:nodeKind, sh:or, sh:property</x:t>
        </x:is>
      </x:c>
      <x:c r="AX96" s="53">
        <x:v>0</x:v>
      </x:c>
      <x:c r="AY96" s="53">
        <x:v>1</x:v>
      </x:c>
      <x:c r="AZ96" s="53">
        <x:v>1</x:v>
      </x:c>
      <x:c r="BA96" s="54" t="n">
        <x:v>2</x:v>
      </x:c>
      <x:c r="BB96" s="54" t="n">
        <x:v>2</x:v>
      </x:c>
      <x:c r="BC96" s="54" t="n">
        <x:v>2</x:v>
      </x:c>
      <x:c r="BD96" s="55" t="n">
        <x:f>IF(OR(W96&lt;&gt;"REVIEWED",COUNTIF(BA96:BC96,"UNCLEAR")&gt;0,COUNTA(BA96:BC96)&lt;3,(COUNTIF(BA96:BC96,"0")+COUNTIF(BA96:BC96,"1")+COUNTIF(BA96:BC96,"2"))=0,AJ96=""),"",(COUNTIF(BA96:BC96,"1")+2*COUNTIF(BA96:BC96,"2"))/(2*(COUNTIF(BA96:BC96,"0")+COUNTIF(BA96:BC96,"1")+COUNTIF(BA96:BC96,"2"))))</x:f>
        <x:v>1</x:v>
      </x:c>
    </x:row>
    <x:row r="97" ht="66" customHeight="1">
      <x:c r="A97" s="9" t="str">
        <x:v>BATCH_10</x:v>
      </x:c>
      <x:c r="B97" s="9" t="n">
        <x:v>91</x:v>
      </x:c>
      <x:c r="C97" s="9" t="str">
        <x:v>TRF-132</x:v>
      </x:c>
      <x:c r="D97" s="9" t="str">
        <x:v>TRAFICOM</x:v>
      </x:c>
      <x:c r="E97" s="9" t="str">
        <x:v>DIRECT_CALCULATION</x:v>
      </x:c>
      <x:c r="F97" s="9" t="str">
        <x:v>RUN_01</x:v>
      </x:c>
      <x:c r="G97" s="12" t="str">
        <x:v>OFFICIAL_ELIGIBLE_OUTPUT</x:v>
      </x:c>
      <x:c r="H97" s="12" t="str">
        <x:v>GENERATION_ACCEPTED</x:v>
      </x:c>
      <x:c r="I97" s="12" t="str">
        <x:v>PARSED</x:v>
      </x:c>
      <x:c r="J97" s="12" t="str">
        <x:v>PASS</x:v>
      </x:c>
      <x:c r="K97" s="9" t="n">
        <x:v>8</x:v>
      </x:c>
      <x:c r="L97" s="9" t="n">
        <x:v>8</x:v>
      </x:c>
      <x:c r="M97" s="9" t="n">
        <x:v>7</x:v>
      </x:c>
      <x:c r="N97" s="9" t="n">
        <x:v>0</x:v>
      </x:c>
      <x:c r="O97" s="9" t="str">
        <x:v>TRF-132-P03</x:v>
      </x:c>
      <x:c r="P97" s="9" t="str">
        <x:v>PASS</x:v>
      </x:c>
      <x:c r="Q97" s="9" t="str">
        <x:v>PASS</x:v>
      </x:c>
      <x:c r="R97" s="9" t="str">
        <x:v>CORRECT_BEHAVIOR</x:v>
      </x:c>
      <x:c r="S97" s="9" t="str">
        <x:v>TRF-132-F03</x:v>
      </x:c>
      <x:c r="T97" s="9" t="str">
        <x:v>FAIL</x:v>
      </x:c>
      <x:c r="U97" s="9" t="str">
        <x:v>FAIL</x:v>
      </x:c>
      <x:c r="V97" s="9" t="str">
        <x:v>CORRECT_BEHAVIOR</x:v>
      </x:c>
      <x:c r="W97" s="13" t="str">
        <x:v>REVIEWED</x:v>
      </x:c>
      <x:c r="X97" s="13" t="str">
        <x:v>AI-assisted draft</x:v>
      </x:c>
      <x:c r="Y97" s="13" t="n">
        <x:v>46281</x:v>
      </x:c>
      <x:c r="Z97" s="13" t="n">
        <x:v>2</x:v>
      </x:c>
      <x:c r="AA97" s="13" t="n">
        <x:v>2</x:v>
      </x:c>
      <x:c r="AB97" s="13" t="n">
        <x:v>2</x:v>
      </x:c>
      <x:c r="AC97" s="13" t="n">
        <x:v>2</x:v>
      </x:c>
      <x:c r="AD97" s="13" t="n">
        <x:v>2</x:v>
      </x:c>
      <x:c r="AE97" s="13" t="n">
        <x:v>2</x:v>
      </x:c>
      <x:c r="AF97" s="13" t="n">
        <x:v>2</x:v>
      </x:c>
      <x:c r="AG97" s="13" t="str">
        <x:v>NO</x:v>
      </x:c>
      <x:c r="AH97" s="13" t="str">
        <x:v>CORRECT</x:v>
      </x:c>
      <x:c r="AI97" s="16" t="n">
        <x:f>IF(AND(W97="REVIEWED",X97&lt;&gt;"",Y97&lt;&gt;"",COUNTA(Z97:AF97)=7,COUNTIF(Z97:AF97,"UNCLEAR")=0,(COUNTIF(Z97:AF97,"0")+COUNTIF(Z97:AF97,"1")+COUNTIF(Z97:AF97,"2"))&gt;0,AG97&lt;&gt;"",AH97&lt;&gt;"",AJ97&lt;&gt;""),(COUNTIF(Z97:AF97,"1")+2*COUNTIF(Z97:AF97,"2"))/(2*(COUNTIF(Z97:AF97,"0")+COUNTIF(Z97:AF97,"1")+COUNTIF(Z97:AF97,"2"))),"")</x:f>
        <x:v>1</x:v>
      </x:c>
      <x:c r="AJ97" s="14" t="str">
        <x:v>TRAFICOM Annex II; all six formula operands, the inclusive output lower bound, and the separate 740 kW floor for IB/IC are represented on their canonical ship-owned quantities.</x:v>
      </x:c>
      <x:c r="AK97" s="14" t="str">
        <x:v>NONE_FOUND</x:v>
      </x:c>
      <x:c r="AL97" s="14" t="str">
        <x:v>Both sampled outcomes are correct; the formula is enforced as a lower bound rather than an equality.</x:v>
      </x:c>
      <x:c r="AM97" s="9" t="str">
        <x:v>RDF_FALSE_REJECT</x:v>
      </x:c>
      <x:c r="AN97" s="9" t="str">
        <x:v>Annex II</x:v>
      </x:c>
      <x:c r="AO97" s="9" t="str">
        <x:v>MVP/SHACL_GENERATION_PIPELINE/experiments/FULL_REPAIR_V2/RUN_01/runs/RUN-TRF-132-20260915T141603640144Z/final/final_shape.ttl</x:v>
      </x:c>
      <x:c r="AP97" s="9" t="str">
        <x:v>47f9de2ca0e2bcf8fdad74949d1ed1bd98bacc5d63c683b742d6155d50c98afc</x:v>
      </x:c>
      <x:c r="AQ97" s="52" t="inlineStr">
        <x:is>
          <x:t xml:space="preserve">PASS</x:t>
        </x:is>
      </x:c>
      <x:c r="AR97" s="53" t="inlineStr">
        <x:is>
          <x:t xml:space="preserve">VALID</x:t>
        </x:is>
      </x:c>
      <x:c r="AS97" s="53" t="inlineStr">
        <x:is>
          <x:t xml:space="preserve">TRF-132-P03=ACTIVATED | TRF-132-F03=ACTIVATED</x:t>
        </x:is>
      </x:c>
      <x:c r="AT97" s="53">
        <x:v>1</x:v>
      </x:c>
      <x:c r="AU97" s="53">
        <x:v>20</x:v>
      </x:c>
      <x:c r="AV97" s="53">
        <x:v>93</x:v>
      </x:c>
      <x:c r="AW97" s="53" t="inlineStr">
        <x:is>
          <x:t xml:space="preserve">sh:class, sh:datatype, sh:hasValue, sh:maxCount, sh:minCount, sh:node, sh:or, sh:property</x:t>
        </x:is>
      </x:c>
      <x:c r="AX97" s="53">
        <x:v>2</x:v>
      </x:c>
      <x:c r="AY97" s="53">
        <x:v>1</x:v>
      </x:c>
      <x:c r="AZ97" s="53">
        <x:v>1</x:v>
      </x:c>
      <x:c r="BA97" s="54" t="n">
        <x:v>1</x:v>
      </x:c>
      <x:c r="BB97" s="54" t="n">
        <x:v>2</x:v>
      </x:c>
      <x:c r="BC97" s="54" t="n">
        <x:v>2</x:v>
      </x:c>
      <x:c r="BD97" s="55" t="n">
        <x:f>IF(OR(W97&lt;&gt;"REVIEWED",COUNTIF(BA97:BC97,"UNCLEAR")&gt;0,COUNTA(BA97:BC97)&lt;3,(COUNTIF(BA97:BC97,"0")+COUNTIF(BA97:BC97,"1")+COUNTIF(BA97:BC97,"2"))=0,AJ97=""),"",(COUNTIF(BA97:BC97,"1")+2*COUNTIF(BA97:BC97,"2"))/(2*(COUNTIF(BA97:BC97,"0")+COUNTIF(BA97:BC97,"1")+COUNTIF(BA97:BC97,"2"))))</x:f>
        <x:v>0.8333333333333334</x:v>
      </x:c>
    </x:row>
    <x:row r="98" ht="66" customHeight="1">
      <x:c r="A98" s="9" t="str">
        <x:v>BATCH_10</x:v>
      </x:c>
      <x:c r="B98" s="9" t="n">
        <x:v>92</x:v>
      </x:c>
      <x:c r="C98" s="9" t="str">
        <x:v>I2-064</x:v>
      </x:c>
      <x:c r="D98" s="9" t="str">
        <x:v>I2</x:v>
      </x:c>
      <x:c r="E98" s="9" t="str">
        <x:v>COMPLEX_READINESS</x:v>
      </x:c>
      <x:c r="F98" s="9" t="str">
        <x:v>RUN_01</x:v>
      </x:c>
      <x:c r="G98" s="12" t="str">
        <x:v>OFFICIAL_ELIGIBLE_OUTPUT</x:v>
      </x:c>
      <x:c r="H98" s="12" t="str">
        <x:v>GENERATION_ACCEPTED</x:v>
      </x:c>
      <x:c r="I98" s="12" t="str">
        <x:v>PARSED</x:v>
      </x:c>
      <x:c r="J98" s="12" t="str">
        <x:v>PASS</x:v>
      </x:c>
      <x:c r="K98" s="9" t="n">
        <x:v>9</x:v>
      </x:c>
      <x:c r="L98" s="9" t="n">
        <x:v>9</x:v>
      </x:c>
      <x:c r="M98" s="9" t="n">
        <x:v>8</x:v>
      </x:c>
      <x:c r="N98" s="9" t="n">
        <x:v>0</x:v>
      </x:c>
      <x:c r="O98" s="9" t="str">
        <x:v>I2-064-P01</x:v>
      </x:c>
      <x:c r="P98" s="9" t="str">
        <x:v>PASS</x:v>
      </x:c>
      <x:c r="Q98" s="9" t="str">
        <x:v>FAIL</x:v>
      </x:c>
      <x:c r="R98" s="9" t="str">
        <x:v>FALSE_REJECT</x:v>
      </x:c>
      <x:c r="S98" s="9" t="str">
        <x:v>I2-064-F06</x:v>
      </x:c>
      <x:c r="T98" s="9" t="str">
        <x:v>FAIL</x:v>
      </x:c>
      <x:c r="U98" s="9" t="str">
        <x:v>FAIL</x:v>
      </x:c>
      <x:c r="V98" s="9" t="str">
        <x:v>CORRECT_BEHAVIOR</x:v>
      </x:c>
      <x:c r="W98" s="13" t="str">
        <x:v>REVIEWED</x:v>
      </x:c>
      <x:c r="X98" s="13" t="str">
        <x:v>AI-assisted draft</x:v>
      </x:c>
      <x:c r="Y98" s="13" t="n">
        <x:v>46281</x:v>
      </x:c>
      <x:c r="Z98" s="13" t="n">
        <x:v>2</x:v>
      </x:c>
      <x:c r="AA98" s="13" t="n">
        <x:v>2</x:v>
      </x:c>
      <x:c r="AB98" s="13" t="n">
        <x:v>2</x:v>
      </x:c>
      <x:c r="AC98" s="13" t="n">
        <x:v>2</x:v>
      </x:c>
      <x:c r="AD98" s="13" t="n">
        <x:v>2</x:v>
      </x:c>
      <x:c r="AE98" s="13" t="n">
        <x:v>2</x:v>
      </x:c>
      <x:c r="AF98" s="13" t="n">
        <x:v>2</x:v>
      </x:c>
      <x:c r="AG98" s="13" t="str">
        <x:v>NO</x:v>
      </x:c>
      <x:c r="AH98" s="13" t="str">
        <x:v>CORRECT</x:v>
      </x:c>
      <x:c r="AI98" s="16" t="n">
        <x:f>IF(AND(W98="REVIEWED",X98&lt;&gt;"",Y98&lt;&gt;"",COUNTA(Z98:AF98)=7,COUNTIF(Z98:AF98,"UNCLEAR")=0,(COUNTIF(Z98:AF98,"0")+COUNTIF(Z98:AF98,"1")+COUNTIF(Z98:AF98,"2"))&gt;0,AG98&lt;&gt;"",AH98&lt;&gt;"",AJ98&lt;&gt;""),(COUNTIF(Z98:AF98,"1")+2*COUNTIF(Z98:AF98,"2"))/(2*(COUNTIF(Z98:AF98,"0")+COUNTIF(Z98:AF98,"1")+COUNTIF(Z98:AF98,"2"))),"")</x:f>
        <x:v>1</x:v>
      </x:c>
      <x:c r="AJ98" s="14" t="str">
        <x:v>IACS UR I2 17.5; the linear-method selector, ship-owned yield strength, member web/flange paths, buckling evidence, and both strict stress limits are represented.</x:v>
      </x:c>
      <x:c r="AK98" s="14" t="str">
        <x:v>NONE_FOUND</x:v>
      </x:c>
      <x:c r="AL98" s="14" t="str">
        <x:v>The sampled RDF graphs place yieldStrength on the member instead of the locked ship owner, so their rejection is not evidence against this shape.</x:v>
      </x:c>
      <x:c r="AM98" s="9" t="str">
        <x:v>RDF_FALSE_REJECT</x:v>
      </x:c>
      <x:c r="AN98" s="9" t="str">
        <x:v>I2.17.5</x:v>
      </x:c>
      <x:c r="AO98" s="9" t="str">
        <x:v>MVP/SHACL_GENERATION_PIPELINE/experiments/FULL_REPAIR_V2/RUN_01/runs/RUN-I2-064-20260915T101644874234Z/final/final_shape.ttl</x:v>
      </x:c>
      <x:c r="AP98" s="9" t="str">
        <x:v>7f6a0e8c4056553bbae42ed1d52fa7e5d8224d479a8cef9443b66c1382c08d03</x:v>
      </x:c>
      <x:c r="AQ98" s="52" t="inlineStr">
        <x:is>
          <x:t xml:space="preserve">PASS</x:t>
        </x:is>
      </x:c>
      <x:c r="AR98" s="53" t="inlineStr">
        <x:is>
          <x:t xml:space="preserve">VALID</x:t>
        </x:is>
      </x:c>
      <x:c r="AS98" s="53" t="inlineStr">
        <x:is>
          <x:t xml:space="preserve">I2-064-P01=ACTIVATED | I2-064-F06=ACTIVATED</x:t>
        </x:is>
      </x:c>
      <x:c r="AT98" s="53">
        <x:v>1</x:v>
      </x:c>
      <x:c r="AU98" s="53">
        <x:v>17</x:v>
      </x:c>
      <x:c r="AV98" s="53">
        <x:v>66</x:v>
      </x:c>
      <x:c r="AW98" s="53" t="inlineStr">
        <x:is>
          <x:t xml:space="preserve">sh:class, sh:datatype, sh:hasValue, sh:maxCount, sh:minCount, sh:node, sh:not, sh:or, sh:property, sh:qualifiedMinCount, sh:qualifiedValueShape</x:t>
        </x:is>
      </x:c>
      <x:c r="AX98" s="53">
        <x:v>2</x:v>
      </x:c>
      <x:c r="AY98" s="53">
        <x:v>1</x:v>
      </x:c>
      <x:c r="AZ98" s="53">
        <x:v>2</x:v>
      </x:c>
      <x:c r="BA98" s="54" t="n">
        <x:v>1</x:v>
      </x:c>
      <x:c r="BB98" s="54" t="n">
        <x:v>2</x:v>
      </x:c>
      <x:c r="BC98" s="54" t="n">
        <x:v>2</x:v>
      </x:c>
      <x:c r="BD98" s="55" t="n">
        <x:f>IF(OR(W98&lt;&gt;"REVIEWED",COUNTIF(BA98:BC98,"UNCLEAR")&gt;0,COUNTA(BA98:BC98)&lt;3,(COUNTIF(BA98:BC98,"0")+COUNTIF(BA98:BC98,"1")+COUNTIF(BA98:BC98,"2"))=0,AJ98=""),"",(COUNTIF(BA98:BC98,"1")+2*COUNTIF(BA98:BC98,"2"))/(2*(COUNTIF(BA98:BC98,"0")+COUNTIF(BA98:BC98,"1")+COUNTIF(BA98:BC98,"2"))))</x:f>
        <x:v>0.8333333333333334</x:v>
      </x:c>
    </x:row>
    <x:row r="99" ht="66" customHeight="1">
      <x:c r="A99" s="9" t="str">
        <x:v>BATCH_10</x:v>
      </x:c>
      <x:c r="B99" s="9" t="n">
        <x:v>93</x:v>
      </x:c>
      <x:c r="C99" s="9" t="str">
        <x:v>IMO26-009</x:v>
      </x:c>
      <x:c r="D99" s="9" t="str">
        <x:v>IMO26</x:v>
      </x:c>
      <x:c r="E99" s="9" t="str">
        <x:v>DIRECT_STATIC</x:v>
      </x:c>
      <x:c r="F99" s="9" t="str">
        <x:v>RUN_01</x:v>
      </x:c>
      <x:c r="G99" s="12" t="str">
        <x:v>OFFICIAL_ELIGIBLE_OUTPUT</x:v>
      </x:c>
      <x:c r="H99" s="12" t="str">
        <x:v>GENERATION_ACCEPTED</x:v>
      </x:c>
      <x:c r="I99" s="12" t="str">
        <x:v>PARSED</x:v>
      </x:c>
      <x:c r="J99" s="12" t="str">
        <x:v>PASS</x:v>
      </x:c>
      <x:c r="K99" s="9" t="n">
        <x:v>8</x:v>
      </x:c>
      <x:c r="L99" s="9" t="n">
        <x:v>8</x:v>
      </x:c>
      <x:c r="M99" s="9" t="n">
        <x:v>7</x:v>
      </x:c>
      <x:c r="N99" s="9" t="n">
        <x:v>0</x:v>
      </x:c>
      <x:c r="O99" s="9" t="str">
        <x:v>IMO26-009-A-P04</x:v>
      </x:c>
      <x:c r="P99" s="9" t="str">
        <x:v>PASS</x:v>
      </x:c>
      <x:c r="Q99" s="9" t="str">
        <x:v>FAIL</x:v>
      </x:c>
      <x:c r="R99" s="9" t="str">
        <x:v>FALSE_REJECT</x:v>
      </x:c>
      <x:c r="S99" s="9" t="str">
        <x:v>IMO26-009-A-F03</x:v>
      </x:c>
      <x:c r="T99" s="9" t="str">
        <x:v>FAIL</x:v>
      </x:c>
      <x:c r="U99" s="9" t="str">
        <x:v>FAIL</x:v>
      </x:c>
      <x:c r="V99" s="9" t="str">
        <x:v>CORRECT_BEHAVIOR</x:v>
      </x:c>
      <x:c r="W99" s="13" t="str">
        <x:v>REVIEWED</x:v>
      </x:c>
      <x:c r="X99" s="13" t="str">
        <x:v>AI-assisted draft</x:v>
      </x:c>
      <x:c r="Y99" s="13" t="n">
        <x:v>46281</x:v>
      </x:c>
      <x:c r="Z99" s="13" t="n">
        <x:v>2</x:v>
      </x:c>
      <x:c r="AA99" s="13" t="n">
        <x:v>2</x:v>
      </x:c>
      <x:c r="AB99" s="13" t="n">
        <x:v>2</x:v>
      </x:c>
      <x:c r="AC99" s="13" t="n">
        <x:v>2</x:v>
      </x:c>
      <x:c r="AD99" s="13" t="n">
        <x:v>2</x:v>
      </x:c>
      <x:c r="AE99" s="13" t="n">
        <x:v>0</x:v>
      </x:c>
      <x:c r="AF99" s="13" t="n">
        <x:v>2</x:v>
      </x:c>
      <x:c r="AG99" s="13" t="str">
        <x:v>YES</x:v>
      </x:c>
      <x:c r="AH99" s="13" t="str">
        <x:v>MAJOR_DEFECT</x:v>
      </x:c>
      <x:c r="AI99" s="16" t="n">
        <x:f>IF(AND(W99="REVIEWED",X99&lt;&gt;"",Y99&lt;&gt;"",COUNTA(Z99:AF99)=7,COUNTIF(Z99:AF99,"UNCLEAR")=0,(COUNTIF(Z99:AF99,"0")+COUNTIF(Z99:AF99,"1")+COUNTIF(Z99:AF99,"2"))&gt;0,AG99&lt;&gt;"",AH99&lt;&gt;"",AJ99&lt;&gt;""),(COUNTIF(Z99:AF99,"1")+2*COUNTIF(Z99:AF99,"2"))/(2*(COUNTIF(Z99:AF99,"0")+COUNTIF(Z99:AF99,"1")+COUNTIF(Z99:AF99,"2"))),"")</x:f>
        <x:v>0.8571428571428571</x:v>
      </x:c>
      <x:c r="AJ99" s="14" t="str">
        <x:v>Polar Code 9-1.3.2.1.3; the ice-accretion selector and per-antenna prevention requirement are represented.</x:v>
      </x:c>
      <x:c r="AK99" s="14" t="str">
        <x:v>CODE_DEFECT</x:v>
      </x:c>
      <x:c r="AL99" s="14" t="str">
        <x:v>The applicable branch adds sh:minCount 1 to the antenna link. The source imposes a universal obligation over required antennas but does not invent antenna existence; a likely-ice ship with no represented required antenna is therefore falsely rejected.</x:v>
      </x:c>
      <x:c r="AM99" s="9" t="str">
        <x:v>RDF_FALSE_REJECT</x:v>
      </x:c>
      <x:c r="AN99" s="9" t="str">
        <x:v>9-1.3.2.1.3</x:v>
      </x:c>
      <x:c r="AO99" s="9" t="str">
        <x:v>MVP/SHACL_GENERATION_PIPELINE/experiments/FULL_REPAIR_V2/RUN_01/runs/RUN-IMO26-009-20260915T120207909190Z/final/final_shape.ttl</x:v>
      </x:c>
      <x:c r="AP99" s="9" t="str">
        <x:v>53303724ca321f377ec20fe4d679aaa3948f41f179772da7d596526753c76292</x:v>
      </x:c>
      <x:c r="AQ99" s="52" t="inlineStr">
        <x:is>
          <x:t xml:space="preserve">PASS</x:t>
        </x:is>
      </x:c>
      <x:c r="AR99" s="53" t="inlineStr">
        <x:is>
          <x:t xml:space="preserve">VALID</x:t>
        </x:is>
      </x:c>
      <x:c r="AS99" s="53" t="inlineStr">
        <x:is>
          <x:t xml:space="preserve">IMO26-009-A-P04=ACTIVATED | IMO26-009-A-F03=ACTIVATED</x:t>
        </x:is>
      </x:c>
      <x:c r="AT99" s="53">
        <x:v>2</x:v>
      </x:c>
      <x:c r="AU99" s="53">
        <x:v>5</x:v>
      </x:c>
      <x:c r="AV99" s="53">
        <x:v>17</x:v>
      </x:c>
      <x:c r="AW99" s="53" t="inlineStr">
        <x:is>
          <x:t xml:space="preserve">sh:datatype, sh:hasValue, sh:maxCount, sh:minCount, sh:node, sh:or, sh:property</x:t>
        </x:is>
      </x:c>
      <x:c r="AX99" s="53">
        <x:v>0</x:v>
      </x:c>
      <x:c r="AY99" s="53">
        <x:v>1</x:v>
      </x:c>
      <x:c r="AZ99" s="53">
        <x:v>1</x:v>
      </x:c>
      <x:c r="BA99" s="54" t="n">
        <x:v>2</x:v>
      </x:c>
      <x:c r="BB99" s="54" t="n">
        <x:v>2</x:v>
      </x:c>
      <x:c r="BC99" s="54" t="n">
        <x:v>2</x:v>
      </x:c>
      <x:c r="BD99" s="55" t="n">
        <x:f>IF(OR(W99&lt;&gt;"REVIEWED",COUNTIF(BA99:BC99,"UNCLEAR")&gt;0,COUNTA(BA99:BC99)&lt;3,(COUNTIF(BA99:BC99,"0")+COUNTIF(BA99:BC99,"1")+COUNTIF(BA99:BC99,"2"))=0,AJ99=""),"",(COUNTIF(BA99:BC99,"1")+2*COUNTIF(BA99:BC99,"2"))/(2*(COUNTIF(BA99:BC99,"0")+COUNTIF(BA99:BC99,"1")+COUNTIF(BA99:BC99,"2"))))</x:f>
        <x:v>1</x:v>
      </x:c>
    </x:row>
    <x:row r="100" ht="66" customHeight="1">
      <x:c r="A100" s="9" t="str">
        <x:v>BATCH_10</x:v>
      </x:c>
      <x:c r="B100" s="9" t="n">
        <x:v>94</x:v>
      </x:c>
      <x:c r="C100" s="9" t="str">
        <x:v>I2-009</x:v>
      </x:c>
      <x:c r="D100" s="9" t="str">
        <x:v>I2</x:v>
      </x:c>
      <x:c r="E100" s="9" t="str">
        <x:v>DIRECT_STATIC</x:v>
      </x:c>
      <x:c r="F100" s="9" t="str">
        <x:v>RUN_01</x:v>
      </x:c>
      <x:c r="G100" s="12" t="str">
        <x:v>OFFICIAL_ELIGIBLE_OUTPUT</x:v>
      </x:c>
      <x:c r="H100" s="12" t="str">
        <x:v>GENERATION_ACCEPTED</x:v>
      </x:c>
      <x:c r="I100" s="12" t="str">
        <x:v>PARSED</x:v>
      </x:c>
      <x:c r="J100" s="12" t="str">
        <x:v>PASS</x:v>
      </x:c>
      <x:c r="K100" s="9" t="n">
        <x:v>11</x:v>
      </x:c>
      <x:c r="L100" s="9" t="n">
        <x:v>11</x:v>
      </x:c>
      <x:c r="M100" s="9" t="n">
        <x:v>7</x:v>
      </x:c>
      <x:c r="N100" s="9" t="n">
        <x:v>0</x:v>
      </x:c>
      <x:c r="O100" s="9" t="str">
        <x:v>I2-009-P01</x:v>
      </x:c>
      <x:c r="P100" s="9" t="str">
        <x:v>PASS</x:v>
      </x:c>
      <x:c r="Q100" s="9" t="str">
        <x:v>FAIL</x:v>
      </x:c>
      <x:c r="R100" s="9" t="str">
        <x:v>FALSE_REJECT</x:v>
      </x:c>
      <x:c r="S100" s="9" t="str">
        <x:v>I2-009-F02</x:v>
      </x:c>
      <x:c r="T100" s="9" t="str">
        <x:v>FAIL</x:v>
      </x:c>
      <x:c r="U100" s="9" t="str">
        <x:v>FAIL</x:v>
      </x:c>
      <x:c r="V100" s="9" t="str">
        <x:v>CORRECT_BEHAVIOR</x:v>
      </x:c>
      <x:c r="W100" s="13" t="str">
        <x:v>REVIEWED</x:v>
      </x:c>
      <x:c r="X100" s="13" t="str">
        <x:v>AI-assisted draft</x:v>
      </x:c>
      <x:c r="Y100" s="13" t="n">
        <x:v>46281</x:v>
      </x:c>
      <x:c r="Z100" s="13" t="n">
        <x:v>1</x:v>
      </x:c>
      <x:c r="AA100" s="13" t="n">
        <x:v>2</x:v>
      </x:c>
      <x:c r="AB100" s="13" t="n">
        <x:v>1</x:v>
      </x:c>
      <x:c r="AC100" s="13" t="n">
        <x:v>2</x:v>
      </x:c>
      <x:c r="AD100" s="13" t="n">
        <x:v>0</x:v>
      </x:c>
      <x:c r="AE100" s="13" t="n">
        <x:v>0</x:v>
      </x:c>
      <x:c r="AF100" s="13" t="n">
        <x:v>2</x:v>
      </x:c>
      <x:c r="AG100" s="13" t="str">
        <x:v>YES</x:v>
      </x:c>
      <x:c r="AH100" s="13" t="str">
        <x:v>MAJOR_DEFECT</x:v>
      </x:c>
      <x:c r="AI100" s="16" t="n">
        <x:f>IF(AND(W100="REVIEWED",X100&lt;&gt;"",Y100&lt;&gt;"",COUNTA(Z100:AF100)=7,COUNTIF(Z100:AF100,"UNCLEAR")=0,(COUNTIF(Z100:AF100,"0")+COUNTIF(Z100:AF100,"1")+COUNTIF(Z100:AF100,"2"))&gt;0,AG100&lt;&gt;"",AH100&lt;&gt;"",AJ100&lt;&gt;""),(COUNTIF(Z100:AF100,"1")+2*COUNTIF(Z100:AF100,"2"))/(2*(COUNTIF(Z100:AF100,"0")+COUNTIF(Z100:AF100,"1")+COUNTIF(Z100:AF100,"2"))),"")</x:f>
        <x:v>0.5714285714285714</x:v>
      </x:c>
      <x:c r="AJ100" s="14" t="str">
        <x:v>IACS UR I2 3.1(iv)-(v); the other-area quantities, AR=3.6, and bow-angle condition are all recognizable.</x:v>
      </x:c>
      <x:c r="AK100" s="14" t="str">
        <x:v>MULTIPLE</x:v>
      </x:c>
      <x:c r="AL100" s="14" t="str">
        <x:v>The artifact conjoins two independent applicability routes. It requires hullArea, buttockAngle, normalFrameAngle, and bowFormApplicability even for the complete other-ice-strengthened-area route, so the valid sampled other-area record is rejected.</x:v>
      </x:c>
      <x:c r="AM100" s="9" t="str">
        <x:v>ALWAYS_FAIL; RDF_FALSE_REJECT</x:v>
      </x:c>
      <x:c r="AN100" s="9" t="str">
        <x:v>I2.3.1(iv)-(v)</x:v>
      </x:c>
      <x:c r="AO100" s="9" t="str">
        <x:v>MVP/SHACL_GENERATION_PIPELINE/experiments/FULL_REPAIR_V2/RUN_01/runs/RUN-I2-009-20260915T092628772076Z/final/final_shape.ttl</x:v>
      </x:c>
      <x:c r="AP100" s="9" t="str">
        <x:v>c5fe914843a3e0989ab16a04b204f2dc9c31ccfb07f0140af2ea4bae63fc8c38</x:v>
      </x:c>
      <x:c r="AQ100" s="52" t="inlineStr">
        <x:is>
          <x:t xml:space="preserve">PASS</x:t>
        </x:is>
      </x:c>
      <x:c r="AR100" s="53" t="inlineStr">
        <x:is>
          <x:t xml:space="preserve">VALID</x:t>
        </x:is>
      </x:c>
      <x:c r="AS100" s="53" t="inlineStr">
        <x:is>
          <x:t xml:space="preserve">I2-009-P01=ACTIVATED | I2-009-F02=ACTIVATED</x:t>
        </x:is>
      </x:c>
      <x:c r="AT100" s="53">
        <x:v>7</x:v>
      </x:c>
      <x:c r="AU100" s="53">
        <x:v>16</x:v>
      </x:c>
      <x:c r="AV100" s="53">
        <x:v>69</x:v>
      </x:c>
      <x:c r="AW100" s="53" t="inlineStr">
        <x:is>
          <x:t xml:space="preserve">sh:class, sh:datatype, sh:hasValue, sh:maxCount, sh:maxInclusive, sh:minCount, sh:minInclusive, sh:node, sh:property</x:t>
        </x:is>
      </x:c>
      <x:c r="AX100" s="53">
        <x:v>1</x:v>
      </x:c>
      <x:c r="AY100" s="53">
        <x:v>1</x:v>
      </x:c>
      <x:c r="AZ100" s="53">
        <x:v>0</x:v>
      </x:c>
      <x:c r="BA100" s="54" t="n">
        <x:v>1</x:v>
      </x:c>
      <x:c r="BB100" s="54" t="n">
        <x:v>2</x:v>
      </x:c>
      <x:c r="BC100" s="54" t="n">
        <x:v>2</x:v>
      </x:c>
      <x:c r="BD100" s="55" t="n">
        <x:f>IF(OR(W100&lt;&gt;"REVIEWED",COUNTIF(BA100:BC100,"UNCLEAR")&gt;0,COUNTA(BA100:BC100)&lt;3,(COUNTIF(BA100:BC100,"0")+COUNTIF(BA100:BC100,"1")+COUNTIF(BA100:BC100,"2"))=0,AJ100=""),"",(COUNTIF(BA100:BC100,"1")+2*COUNTIF(BA100:BC100,"2"))/(2*(COUNTIF(BA100:BC100,"0")+COUNTIF(BA100:BC100,"1")+COUNTIF(BA100:BC100,"2"))))</x:f>
        <x:v>0.8333333333333334</x:v>
      </x:c>
    </x:row>
    <x:row r="101" ht="66" customHeight="1">
      <x:c r="A101" s="9" t="str">
        <x:v>BATCH_10</x:v>
      </x:c>
      <x:c r="B101" s="9" t="n">
        <x:v>95</x:v>
      </x:c>
      <x:c r="C101" s="9" t="str">
        <x:v>TRF-009</x:v>
      </x:c>
      <x:c r="D101" s="9" t="str">
        <x:v>TRAFICOM</x:v>
      </x:c>
      <x:c r="E101" s="9" t="str">
        <x:v>DIRECT_STATIC</x:v>
      </x:c>
      <x:c r="F101" s="9" t="str">
        <x:v>RUN_01</x:v>
      </x:c>
      <x:c r="G101" s="12" t="str">
        <x:v>OFFICIAL_ELIGIBLE_OUTPUT</x:v>
      </x:c>
      <x:c r="H101" s="12" t="str">
        <x:v>GENERATION_ACCEPTED</x:v>
      </x:c>
      <x:c r="I101" s="12" t="str">
        <x:v>PARSED</x:v>
      </x:c>
      <x:c r="J101" s="12" t="str">
        <x:v>PASS</x:v>
      </x:c>
      <x:c r="K101" s="9" t="n">
        <x:v>8</x:v>
      </x:c>
      <x:c r="L101" s="9" t="n">
        <x:v>8</x:v>
      </x:c>
      <x:c r="M101" s="9" t="n">
        <x:v>5</x:v>
      </x:c>
      <x:c r="N101" s="9" t="n">
        <x:v>0</x:v>
      </x:c>
      <x:c r="O101" s="9" t="str">
        <x:v>TRF-009-P02</x:v>
      </x:c>
      <x:c r="P101" s="9" t="str">
        <x:v>PASS</x:v>
      </x:c>
      <x:c r="Q101" s="9" t="str">
        <x:v>FAIL</x:v>
      </x:c>
      <x:c r="R101" s="9" t="str">
        <x:v>FALSE_REJECT</x:v>
      </x:c>
      <x:c r="S101" s="9" t="str">
        <x:v>TRF-009-F02</x:v>
      </x:c>
      <x:c r="T101" s="9" t="str">
        <x:v>FAIL</x:v>
      </x:c>
      <x:c r="U101" s="9" t="str">
        <x:v>FAIL</x:v>
      </x:c>
      <x:c r="V101" s="9" t="str">
        <x:v>CORRECT_BEHAVIOR</x:v>
      </x:c>
      <x:c r="W101" s="13" t="str">
        <x:v>REVIEWED</x:v>
      </x:c>
      <x:c r="X101" s="13" t="str">
        <x:v>AI-assisted draft</x:v>
      </x:c>
      <x:c r="Y101" s="13" t="n">
        <x:v>46281</x:v>
      </x:c>
      <x:c r="Z101" s="13" t="n">
        <x:v>2</x:v>
      </x:c>
      <x:c r="AA101" s="13" t="n">
        <x:v>2</x:v>
      </x:c>
      <x:c r="AB101" s="13" t="n">
        <x:v>2</x:v>
      </x:c>
      <x:c r="AC101" s="13" t="n">
        <x:v>2</x:v>
      </x:c>
      <x:c r="AD101" s="13" t="n">
        <x:v>2</x:v>
      </x:c>
      <x:c r="AE101" s="13" t="n">
        <x:v>2</x:v>
      </x:c>
      <x:c r="AF101" s="13" t="n">
        <x:v>2</x:v>
      </x:c>
      <x:c r="AG101" s="13" t="str">
        <x:v>NO</x:v>
      </x:c>
      <x:c r="AH101" s="13" t="str">
        <x:v>CORRECT</x:v>
      </x:c>
      <x:c r="AI101" s="16" t="n">
        <x:f>IF(AND(W101="REVIEWED",X101&lt;&gt;"",Y101&lt;&gt;"",COUNTA(Z101:AF101)=7,COUNTIF(Z101:AF101,"UNCLEAR")=0,(COUNTIF(Z101:AF101,"0")+COUNTIF(Z101:AF101,"1")+COUNTIF(Z101:AF101,"2"))&gt;0,AG101&lt;&gt;"",AH101&lt;&gt;"",AJ101&lt;&gt;""),(COUNTIF(Z101:AF101,"1")+2*COUNTIF(Z101:AF101,"2"))/(2*(COUNTIF(Z101:AF101,"0")+COUNTIF(Z101:AF101,"1")+COUNTIF(Z101:AF101,"2"))),"")</x:f>
        <x:v>1</x:v>
      </x:c>
      <x:c r="AJ101" s="14" t="str">
        <x:v>TRAFICOM 1.7; IA/IA Super applicability, the 1 September 2003 boundary, permitted 2017 methods, and the 1 January delivery-year-plus-20 deadline are enforced.</x:v>
      </x:c>
      <x:c r="AK101" s="14" t="str">
        <x:v>NONE_FOUND</x:v>
      </x:c>
      <x:c r="AL101" s="14" t="str">
        <x:v>The sampled PASS date is after the statutory deadline and is flagged as an oracle/RDF defect; it is not used against the shape.</x:v>
      </x:c>
      <x:c r="AM101" s="9" t="str">
        <x:v>RDF_FALSE_REJECT</x:v>
      </x:c>
      <x:c r="AN101" s="9" t="str">
        <x:v>1.7 (20-year IA/IA Super engine-output obligation)</x:v>
      </x:c>
      <x:c r="AO101" s="9" t="str">
        <x:v>MVP/SHACL_GENERATION_PIPELINE/experiments/FULL_REPAIR_V2/RUN_01/runs/RUN-TRF-009-20260915T121719599921Z/final/final_shape.ttl</x:v>
      </x:c>
      <x:c r="AP101" s="9" t="str">
        <x:v>8ee613aa325a75210689697a5e434d5dad5e96c2522e46eda9eaadd6e145997d</x:v>
      </x:c>
      <x:c r="AQ101" s="52" t="inlineStr">
        <x:is>
          <x:t xml:space="preserve">PASS</x:t>
        </x:is>
      </x:c>
      <x:c r="AR101" s="53" t="inlineStr">
        <x:is>
          <x:t xml:space="preserve">VALID</x:t>
        </x:is>
      </x:c>
      <x:c r="AS101" s="53" t="inlineStr">
        <x:is>
          <x:t xml:space="preserve">TRF-009-P02=ACTIVATED | TRF-009-F02=ACTIVATED</x:t>
        </x:is>
      </x:c>
      <x:c r="AT101" s="53">
        <x:v>1</x:v>
      </x:c>
      <x:c r="AU101" s="53">
        <x:v>5</x:v>
      </x:c>
      <x:c r="AV101" s="53">
        <x:v>24</x:v>
      </x:c>
      <x:c r="AW101" s="53" t="inlineStr">
        <x:is>
          <x:t xml:space="preserve">sh:class, sh:datatype, sh:in, sh:maxCount, sh:minCount, sh:nodeKind, sh:or, sh:property</x:t>
        </x:is>
      </x:c>
      <x:c r="AX101" s="53">
        <x:v>4</x:v>
      </x:c>
      <x:c r="AY101" s="53">
        <x:v>1</x:v>
      </x:c>
      <x:c r="AZ101" s="53">
        <x:v>1</x:v>
      </x:c>
      <x:c r="BA101" s="54" t="n">
        <x:v>1</x:v>
      </x:c>
      <x:c r="BB101" s="54" t="n">
        <x:v>1</x:v>
      </x:c>
      <x:c r="BC101" s="54" t="n">
        <x:v>2</x:v>
      </x:c>
      <x:c r="BD101" s="55" t="n">
        <x:f>IF(OR(W101&lt;&gt;"REVIEWED",COUNTIF(BA101:BC101,"UNCLEAR")&gt;0,COUNTA(BA101:BC101)&lt;3,(COUNTIF(BA101:BC101,"0")+COUNTIF(BA101:BC101,"1")+COUNTIF(BA101:BC101,"2"))=0,AJ101=""),"",(COUNTIF(BA101:BC101,"1")+2*COUNTIF(BA101:BC101,"2"))/(2*(COUNTIF(BA101:BC101,"0")+COUNTIF(BA101:BC101,"1")+COUNTIF(BA101:BC101,"2"))))</x:f>
        <x:v>0.6666666666666666</x:v>
      </x:c>
    </x:row>
    <x:row r="102" ht="66" customHeight="1">
      <x:c r="A102" s="9" t="str">
        <x:v>BATCH_10</x:v>
      </x:c>
      <x:c r="B102" s="9" t="n">
        <x:v>96</x:v>
      </x:c>
      <x:c r="C102" s="9" t="str">
        <x:v>IMO-060</x:v>
      </x:c>
      <x:c r="D102" s="9" t="str">
        <x:v>IMO</x:v>
      </x:c>
      <x:c r="E102" s="9" t="str">
        <x:v>DIRECT_STATIC</x:v>
      </x:c>
      <x:c r="F102" s="9" t="str">
        <x:v>RUN_01</x:v>
      </x:c>
      <x:c r="G102" s="12" t="str">
        <x:v>OFFICIAL_ELIGIBLE_OUTPUT</x:v>
      </x:c>
      <x:c r="H102" s="12" t="str">
        <x:v>GENERATION_ACCEPTED</x:v>
      </x:c>
      <x:c r="I102" s="12" t="str">
        <x:v>PARSED</x:v>
      </x:c>
      <x:c r="J102" s="12" t="str">
        <x:v>PASS</x:v>
      </x:c>
      <x:c r="K102" s="9" t="n">
        <x:v>7</x:v>
      </x:c>
      <x:c r="L102" s="9" t="n">
        <x:v>7</x:v>
      </x:c>
      <x:c r="M102" s="9" t="n">
        <x:v>7</x:v>
      </x:c>
      <x:c r="N102" s="9" t="n">
        <x:v>1</x:v>
      </x:c>
      <x:c r="O102" s="9" t="str">
        <x:v>IMO-060-P02</x:v>
      </x:c>
      <x:c r="P102" s="9" t="str">
        <x:v>PASS</x:v>
      </x:c>
      <x:c r="Q102" s="9" t="str">
        <x:v>PASS</x:v>
      </x:c>
      <x:c r="R102" s="9" t="str">
        <x:v>CORRECT_BEHAVIOR</x:v>
      </x:c>
      <x:c r="S102" s="9" t="str">
        <x:v>IMO-060-F01</x:v>
      </x:c>
      <x:c r="T102" s="9" t="str">
        <x:v>FAIL</x:v>
      </x:c>
      <x:c r="U102" s="9" t="str">
        <x:v>FAIL</x:v>
      </x:c>
      <x:c r="V102" s="9" t="str">
        <x:v>CORRECT_BEHAVIOR</x:v>
      </x:c>
      <x:c r="W102" s="13" t="str">
        <x:v>REVIEWED</x:v>
      </x:c>
      <x:c r="X102" s="13" t="str">
        <x:v>AI-assisted draft</x:v>
      </x:c>
      <x:c r="Y102" s="13" t="n">
        <x:v>46281</x:v>
      </x:c>
      <x:c r="Z102" s="13" t="n">
        <x:v>2</x:v>
      </x:c>
      <x:c r="AA102" s="13" t="n">
        <x:v>2</x:v>
      </x:c>
      <x:c r="AB102" s="13" t="n">
        <x:v>2</x:v>
      </x:c>
      <x:c r="AC102" s="13" t="n">
        <x:v>2</x:v>
      </x:c>
      <x:c r="AD102" s="13" t="n">
        <x:v>2</x:v>
      </x:c>
      <x:c r="AE102" s="13" t="n">
        <x:v>2</x:v>
      </x:c>
      <x:c r="AF102" s="13" t="n">
        <x:v>2</x:v>
      </x:c>
      <x:c r="AG102" s="13" t="str">
        <x:v>NO</x:v>
      </x:c>
      <x:c r="AH102" s="13" t="str">
        <x:v>CORRECT</x:v>
      </x:c>
      <x:c r="AI102" s="16" t="n">
        <x:f>IF(AND(W102="REVIEWED",X102&lt;&gt;"",Y102&lt;&gt;"",COUNTA(Z102:AF102)=7,COUNTIF(Z102:AF102,"UNCLEAR")=0,(COUNTIF(Z102:AF102,"0")+COUNTIF(Z102:AF102,"1")+COUNTIF(Z102:AF102,"2"))&gt;0,AG102&lt;&gt;"",AH102&lt;&gt;"",AJ102&lt;&gt;""),(COUNTIF(Z102:AF102,"1")+2*COUNTIF(Z102:AF102,"2"))/(2*(COUNTIF(Z102:AF102,"0")+COUNTIF(Z102:AF102,"1")+COUNTIF(Z102:AF102,"2"))),"")</x:f>
        <x:v>1</x:v>
      </x:c>
      <x:c r="AJ102" s="14" t="str">
        <x:v>Polar Code I-A 7.3.2.2; only the conjunction of separate fixed-water system and independent sea suction activates the true ice-clearing-capability obligation.</x:v>
      </x:c>
      <x:c r="AK102" s="14" t="str">
        <x:v>NONE_FOUND</x:v>
      </x:c>
      <x:c r="AL102" s="14" t="str">
        <x:v>Both non-applicable alternatives and the applicable branch are explicit.</x:v>
      </x:c>
      <x:c r="AM102" s="9" t="str"/>
      <x:c r="AN102" s="9" t="str">
        <x:v>Part I-A 7.3.2.4</x:v>
      </x:c>
      <x:c r="AO102" s="9" t="str">
        <x:v>MVP/SHACL_GENERATION_PIPELINE/experiments/FULL_REPAIR_V2/RUN_01/runs/RUN-IMO-060-20260915T110137632234Z/final/final_shape.ttl</x:v>
      </x:c>
      <x:c r="AP102" s="9" t="str">
        <x:v>ffae6af07ec70c88ef6405806a7f0a3ec3959c9c1dbb02d1956f46be4d3e1bd0</x:v>
      </x:c>
      <x:c r="AQ102" s="52" t="inlineStr">
        <x:is>
          <x:t xml:space="preserve">PASS</x:t>
        </x:is>
      </x:c>
      <x:c r="AR102" s="53" t="inlineStr">
        <x:is>
          <x:t xml:space="preserve">VALID</x:t>
        </x:is>
      </x:c>
      <x:c r="AS102" s="53" t="inlineStr">
        <x:is>
          <x:t xml:space="preserve">IMO-060-P02=ACTIVATED | IMO-060-F01=ACTIVATED</x:t>
        </x:is>
      </x:c>
      <x:c r="AT102" s="53">
        <x:v>4</x:v>
      </x:c>
      <x:c r="AU102" s="53">
        <x:v>7</x:v>
      </x:c>
      <x:c r="AV102" s="53">
        <x:v>30</x:v>
      </x:c>
      <x:c r="AW102" s="53" t="inlineStr">
        <x:is>
          <x:t xml:space="preserve">sh:datatype, sh:hasValue, sh:maxCount, sh:minCount, sh:or, sh:property</x:t>
        </x:is>
      </x:c>
      <x:c r="AX102" s="53">
        <x:v>0</x:v>
      </x:c>
      <x:c r="AY102" s="53">
        <x:v>1</x:v>
      </x:c>
      <x:c r="AZ102" s="53">
        <x:v>1</x:v>
      </x:c>
      <x:c r="BA102" s="54" t="n">
        <x:v>2</x:v>
      </x:c>
      <x:c r="BB102" s="54" t="n">
        <x:v>2</x:v>
      </x:c>
      <x:c r="BC102" s="54" t="n">
        <x:v>2</x:v>
      </x:c>
      <x:c r="BD102" s="55" t="n">
        <x:f>IF(OR(W102&lt;&gt;"REVIEWED",COUNTIF(BA102:BC102,"UNCLEAR")&gt;0,COUNTA(BA102:BC102)&lt;3,(COUNTIF(BA102:BC102,"0")+COUNTIF(BA102:BC102,"1")+COUNTIF(BA102:BC102,"2"))=0,AJ102=""),"",(COUNTIF(BA102:BC102,"1")+2*COUNTIF(BA102:BC102,"2"))/(2*(COUNTIF(BA102:BC102,"0")+COUNTIF(BA102:BC102,"1")+COUNTIF(BA102:BC102,"2"))))</x:f>
        <x:v>1</x:v>
      </x:c>
    </x:row>
    <x:row r="103" ht="66" customHeight="1">
      <x:c r="A103" s="9" t="str">
        <x:v>BATCH_10</x:v>
      </x:c>
      <x:c r="B103" s="9" t="n">
        <x:v>97</x:v>
      </x:c>
      <x:c r="C103" s="9" t="str">
        <x:v>IMO-096</x:v>
      </x:c>
      <x:c r="D103" s="9" t="str">
        <x:v>IMO</x:v>
      </x:c>
      <x:c r="E103" s="9" t="str">
        <x:v>DIRECT_STATIC</x:v>
      </x:c>
      <x:c r="F103" s="9" t="str">
        <x:v>RUN_01</x:v>
      </x:c>
      <x:c r="G103" s="12" t="str">
        <x:v>OFFICIAL_ELIGIBLE_OUTPUT</x:v>
      </x:c>
      <x:c r="H103" s="12" t="str">
        <x:v>GENERATION_ACCEPTED</x:v>
      </x:c>
      <x:c r="I103" s="12" t="str">
        <x:v>PARSED</x:v>
      </x:c>
      <x:c r="J103" s="12" t="str">
        <x:v>PASS</x:v>
      </x:c>
      <x:c r="K103" s="9" t="n">
        <x:v>5</x:v>
      </x:c>
      <x:c r="L103" s="9" t="n">
        <x:v>5</x:v>
      </x:c>
      <x:c r="M103" s="9" t="n">
        <x:v>5</x:v>
      </x:c>
      <x:c r="N103" s="9" t="n">
        <x:v>1</x:v>
      </x:c>
      <x:c r="O103" s="9" t="str">
        <x:v>IMO-096-K-P01</x:v>
      </x:c>
      <x:c r="P103" s="9" t="str">
        <x:v>PASS</x:v>
      </x:c>
      <x:c r="Q103" s="9" t="str">
        <x:v>PASS</x:v>
      </x:c>
      <x:c r="R103" s="9" t="str">
        <x:v>CORRECT_BEHAVIOR</x:v>
      </x:c>
      <x:c r="S103" s="9" t="str">
        <x:v>IMO-096-K-F03</x:v>
      </x:c>
      <x:c r="T103" s="9" t="str">
        <x:v>FAIL</x:v>
      </x:c>
      <x:c r="U103" s="9" t="str">
        <x:v>FAIL</x:v>
      </x:c>
      <x:c r="V103" s="9" t="str">
        <x:v>CORRECT_BEHAVIOR</x:v>
      </x:c>
      <x:c r="W103" s="13" t="str">
        <x:v>REVIEWED</x:v>
      </x:c>
      <x:c r="X103" s="13" t="str">
        <x:v>AI-assisted draft</x:v>
      </x:c>
      <x:c r="Y103" s="13" t="n">
        <x:v>46281</x:v>
      </x:c>
      <x:c r="Z103" s="13" t="n">
        <x:v>2</x:v>
      </x:c>
      <x:c r="AA103" s="13" t="n">
        <x:v>2</x:v>
      </x:c>
      <x:c r="AB103" s="13" t="n">
        <x:v>2</x:v>
      </x:c>
      <x:c r="AC103" s="13" t="n">
        <x:v>2</x:v>
      </x:c>
      <x:c r="AD103" s="13" t="n">
        <x:v>2</x:v>
      </x:c>
      <x:c r="AE103" s="13" t="n">
        <x:v>2</x:v>
      </x:c>
      <x:c r="AF103" s="13" t="n">
        <x:v>2</x:v>
      </x:c>
      <x:c r="AG103" s="13" t="str">
        <x:v>NO</x:v>
      </x:c>
      <x:c r="AH103" s="13" t="str">
        <x:v>CORRECT</x:v>
      </x:c>
      <x:c r="AI103" s="16" t="n">
        <x:f>IF(AND(W103="REVIEWED",X103&lt;&gt;"",Y103&lt;&gt;"",COUNTA(Z103:AF103)=7,COUNTIF(Z103:AF103,"UNCLEAR")=0,(COUNTIF(Z103:AF103,"0")+COUNTIF(Z103:AF103,"1")+COUNTIF(Z103:AF103,"2"))&gt;0,AG103&lt;&gt;"",AH103&lt;&gt;"",AJ103&lt;&gt;""),(COUNTIF(Z103:AF103,"1")+2*COUNTIF(Z103:AF103,"2"))/(2*(COUNTIF(Z103:AF103,"0")+COUNTIF(Z103:AF103,"1")+COUNTIF(Z103:AF103,"2"))),"")</x:f>
        <x:v>1</x:v>
      </x:c>
      <x:c r="AJ103" s="14" t="str">
        <x:v>Polar Code I-A 10.3.1; both required TMAS two-way capabilities are present, boolean, singular, and true.</x:v>
      </x:c>
      <x:c r="AK103" s="14" t="str">
        <x:v>NONE_FOUND</x:v>
      </x:c>
      <x:c r="AL103" s="14" t="str">
        <x:v>No material defect found.</x:v>
      </x:c>
      <x:c r="AM103" s="9" t="str"/>
      <x:c r="AN103" s="9" t="str">
        <x:v>Part I-A 10.3.1.4</x:v>
      </x:c>
      <x:c r="AO103" s="9" t="str">
        <x:v>MVP/SHACL_GENERATION_PIPELINE/experiments/FULL_REPAIR_V2/RUN_01/runs/RUN-IMO-096-20260915T112107171689Z/final/final_shape.ttl</x:v>
      </x:c>
      <x:c r="AP103" s="9" t="str">
        <x:v>90305be0234543431b8419aa65715bc3a4aa57ff08b7c25b51b88406066f0a22</x:v>
      </x:c>
      <x:c r="AQ103" s="52" t="inlineStr">
        <x:is>
          <x:t xml:space="preserve">PASS</x:t>
        </x:is>
      </x:c>
      <x:c r="AR103" s="53" t="inlineStr">
        <x:is>
          <x:t xml:space="preserve">VALID</x:t>
        </x:is>
      </x:c>
      <x:c r="AS103" s="53" t="inlineStr">
        <x:is>
          <x:t xml:space="preserve">IMO-096-K-P01=ACTIVATED | IMO-096-K-F03=ACTIVATED</x:t>
        </x:is>
      </x:c>
      <x:c r="AT103" s="53">
        <x:v>1</x:v>
      </x:c>
      <x:c r="AU103" s="53">
        <x:v>2</x:v>
      </x:c>
      <x:c r="AV103" s="53">
        <x:v>10</x:v>
      </x:c>
      <x:c r="AW103" s="53" t="inlineStr">
        <x:is>
          <x:t xml:space="preserve">sh:datatype, sh:hasValue, sh:maxCount, sh:minCount, sh:property</x:t>
        </x:is>
      </x:c>
      <x:c r="AX103" s="53">
        <x:v>0</x:v>
      </x:c>
      <x:c r="AY103" s="53">
        <x:v>1</x:v>
      </x:c>
      <x:c r="AZ103" s="53">
        <x:v>0</x:v>
      </x:c>
      <x:c r="BA103" s="54" t="n">
        <x:v>2</x:v>
      </x:c>
      <x:c r="BB103" s="54" t="n">
        <x:v>2</x:v>
      </x:c>
      <x:c r="BC103" s="54" t="n">
        <x:v>2</x:v>
      </x:c>
      <x:c r="BD103" s="55" t="n">
        <x:f>IF(OR(W103&lt;&gt;"REVIEWED",COUNTIF(BA103:BC103,"UNCLEAR")&gt;0,COUNTA(BA103:BC103)&lt;3,(COUNTIF(BA103:BC103,"0")+COUNTIF(BA103:BC103,"1")+COUNTIF(BA103:BC103,"2"))=0,AJ103=""),"",(COUNTIF(BA103:BC103,"1")+2*COUNTIF(BA103:BC103,"2"))/(2*(COUNTIF(BA103:BC103,"0")+COUNTIF(BA103:BC103,"1")+COUNTIF(BA103:BC103,"2"))))</x:f>
        <x:v>1</x:v>
      </x:c>
    </x:row>
    <x:row r="104" ht="66" customHeight="1">
      <x:c r="A104" s="9" t="str">
        <x:v>BATCH_10</x:v>
      </x:c>
      <x:c r="B104" s="9" t="n">
        <x:v>98</x:v>
      </x:c>
      <x:c r="C104" s="9" t="str">
        <x:v>IMO-022</x:v>
      </x:c>
      <x:c r="D104" s="9" t="str">
        <x:v>IMO</x:v>
      </x:c>
      <x:c r="E104" s="9" t="str">
        <x:v>DIRECT_STATIC</x:v>
      </x:c>
      <x:c r="F104" s="9" t="str">
        <x:v>RUN_01</x:v>
      </x:c>
      <x:c r="G104" s="12" t="str">
        <x:v>OFFICIAL_ELIGIBLE_OUTPUT</x:v>
      </x:c>
      <x:c r="H104" s="12" t="str">
        <x:v>GENERATION_ACCEPTED</x:v>
      </x:c>
      <x:c r="I104" s="12" t="str">
        <x:v>PARSED</x:v>
      </x:c>
      <x:c r="J104" s="12" t="str">
        <x:v>PASS</x:v>
      </x:c>
      <x:c r="K104" s="9" t="n">
        <x:v>5</x:v>
      </x:c>
      <x:c r="L104" s="9" t="n">
        <x:v>5</x:v>
      </x:c>
      <x:c r="M104" s="9" t="n">
        <x:v>5</x:v>
      </x:c>
      <x:c r="N104" s="9" t="n">
        <x:v>1</x:v>
      </x:c>
      <x:c r="O104" s="9" t="str">
        <x:v>IMO-022-P01</x:v>
      </x:c>
      <x:c r="P104" s="9" t="str">
        <x:v>PASS</x:v>
      </x:c>
      <x:c r="Q104" s="9" t="str">
        <x:v>PASS</x:v>
      </x:c>
      <x:c r="R104" s="9" t="str">
        <x:v>CORRECT_BEHAVIOR</x:v>
      </x:c>
      <x:c r="S104" s="9" t="str">
        <x:v>IMO-022-F01</x:v>
      </x:c>
      <x:c r="T104" s="9" t="str">
        <x:v>FAIL</x:v>
      </x:c>
      <x:c r="U104" s="9" t="str">
        <x:v>FAIL</x:v>
      </x:c>
      <x:c r="V104" s="9" t="str">
        <x:v>CORRECT_BEHAVIOR</x:v>
      </x:c>
      <x:c r="W104" s="13" t="str">
        <x:v>REVIEWED</x:v>
      </x:c>
      <x:c r="X104" s="13" t="str">
        <x:v>AI-assisted draft</x:v>
      </x:c>
      <x:c r="Y104" s="13" t="n">
        <x:v>46281</x:v>
      </x:c>
      <x:c r="Z104" s="13" t="n">
        <x:v>2</x:v>
      </x:c>
      <x:c r="AA104" s="13" t="n">
        <x:v>2</x:v>
      </x:c>
      <x:c r="AB104" s="13" t="n">
        <x:v>2</x:v>
      </x:c>
      <x:c r="AC104" s="13" t="n">
        <x:v>2</x:v>
      </x:c>
      <x:c r="AD104" s="13" t="n">
        <x:v>2</x:v>
      </x:c>
      <x:c r="AE104" s="13" t="n">
        <x:v>2</x:v>
      </x:c>
      <x:c r="AF104" s="13" t="n">
        <x:v>2</x:v>
      </x:c>
      <x:c r="AG104" s="13" t="str">
        <x:v>NO</x:v>
      </x:c>
      <x:c r="AH104" s="13" t="str">
        <x:v>CORRECT</x:v>
      </x:c>
      <x:c r="AI104" s="16" t="n">
        <x:f>IF(AND(W104="REVIEWED",X104&lt;&gt;"",Y104&lt;&gt;"",COUNTA(Z104:AF104)=7,COUNTIF(Z104:AF104,"UNCLEAR")=0,(COUNTIF(Z104:AF104,"0")+COUNTIF(Z104:AF104,"1")+COUNTIF(Z104:AF104,"2"))&gt;0,AG104&lt;&gt;"",AH104&lt;&gt;"",AJ104&lt;&gt;""),(COUNTIF(Z104:AF104,"1")+2*COUNTIF(Z104:AF104,"2"))/(2*(COUNTIF(Z104:AF104,"0")+COUNTIF(Z104:AF104,"1")+COUNTIF(Z104:AF104,"2"))),"")</x:f>
        <x:v>1</x:v>
      </x:c>
      <x:c r="AJ104" s="14" t="str">
        <x:v>Polar Code I-A 2.3; PWOM presence, ship-specific capabilities, limitations, and a non-empty operational-assessment reference are required.</x:v>
      </x:c>
      <x:c r="AK104" s="14" t="str">
        <x:v>NONE_FOUND</x:v>
      </x:c>
      <x:c r="AL104" s="14" t="str">
        <x:v>No material defect found.</x:v>
      </x:c>
      <x:c r="AM104" s="9" t="str"/>
      <x:c r="AN104" s="9" t="str">
        <x:v>Part I-A 2.2.2</x:v>
      </x:c>
      <x:c r="AO104" s="9" t="str">
        <x:v>MVP/SHACL_GENERATION_PIPELINE/experiments/FULL_REPAIR_V2/RUN_01/runs/RUN-IMO-022-20260915T103340026831Z/final/final_shape.ttl</x:v>
      </x:c>
      <x:c r="AP104" s="9" t="str">
        <x:v>f7ac3d2c987dd39f70c53c6a40190c9110f72e272d633bfde49bde28568c7f77</x:v>
      </x:c>
      <x:c r="AQ104" s="52" t="inlineStr">
        <x:is>
          <x:t xml:space="preserve">PASS</x:t>
        </x:is>
      </x:c>
      <x:c r="AR104" s="53" t="inlineStr">
        <x:is>
          <x:t xml:space="preserve">VALID</x:t>
        </x:is>
      </x:c>
      <x:c r="AS104" s="53" t="inlineStr">
        <x:is>
          <x:t xml:space="preserve">IMO-022-P01=ACTIVATED | IMO-022-F01=ACTIVATED</x:t>
        </x:is>
      </x:c>
      <x:c r="AT104" s="53">
        <x:v>1</x:v>
      </x:c>
      <x:c r="AU104" s="53">
        <x:v>4</x:v>
      </x:c>
      <x:c r="AV104" s="53">
        <x:v>16</x:v>
      </x:c>
      <x:c r="AW104" s="53" t="inlineStr">
        <x:is>
          <x:t xml:space="preserve">sh:datatype, sh:hasValue, sh:minCount, sh:minLength, sh:property</x:t>
        </x:is>
      </x:c>
      <x:c r="AX104" s="53">
        <x:v>0</x:v>
      </x:c>
      <x:c r="AY104" s="53">
        <x:v>1</x:v>
      </x:c>
      <x:c r="AZ104" s="53">
        <x:v>0</x:v>
      </x:c>
      <x:c r="BA104" s="54" t="n">
        <x:v>2</x:v>
      </x:c>
      <x:c r="BB104" s="54" t="n">
        <x:v>2</x:v>
      </x:c>
      <x:c r="BC104" s="54" t="n">
        <x:v>2</x:v>
      </x:c>
      <x:c r="BD104" s="55" t="n">
        <x:f>IF(OR(W104&lt;&gt;"REVIEWED",COUNTIF(BA104:BC104,"UNCLEAR")&gt;0,COUNTA(BA104:BC104)&lt;3,(COUNTIF(BA104:BC104,"0")+COUNTIF(BA104:BC104,"1")+COUNTIF(BA104:BC104,"2"))=0,AJ104=""),"",(COUNTIF(BA104:BC104,"1")+2*COUNTIF(BA104:BC104,"2"))/(2*(COUNTIF(BA104:BC104,"0")+COUNTIF(BA104:BC104,"1")+COUNTIF(BA104:BC104,"2"))))</x:f>
        <x:v>1</x:v>
      </x:c>
    </x:row>
    <x:row r="105" ht="66" customHeight="1">
      <x:c r="A105" s="9" t="str">
        <x:v>BATCH_10</x:v>
      </x:c>
      <x:c r="B105" s="9" t="n">
        <x:v>99</x:v>
      </x:c>
      <x:c r="C105" s="9" t="str">
        <x:v>TRF-129</x:v>
      </x:c>
      <x:c r="D105" s="9" t="str">
        <x:v>TRAFICOM</x:v>
      </x:c>
      <x:c r="E105" s="9" t="str">
        <x:v>DIRECT_STATIC</x:v>
      </x:c>
      <x:c r="F105" s="9" t="str">
        <x:v>RUN_01</x:v>
      </x:c>
      <x:c r="G105" s="12" t="str">
        <x:v>OFFICIAL_ELIGIBLE_OUTPUT</x:v>
      </x:c>
      <x:c r="H105" s="12" t="str">
        <x:v>GENERATION_ACCEPTED</x:v>
      </x:c>
      <x:c r="I105" s="12" t="str">
        <x:v>PARSED</x:v>
      </x:c>
      <x:c r="J105" s="12" t="str">
        <x:v>PASS</x:v>
      </x:c>
      <x:c r="K105" s="9" t="n">
        <x:v>5</x:v>
      </x:c>
      <x:c r="L105" s="9" t="n">
        <x:v>5</x:v>
      </x:c>
      <x:c r="M105" s="9" t="n">
        <x:v>5</x:v>
      </x:c>
      <x:c r="N105" s="9" t="n">
        <x:v>1</x:v>
      </x:c>
      <x:c r="O105" s="9" t="str">
        <x:v>TRF-129-P02</x:v>
      </x:c>
      <x:c r="P105" s="9" t="str">
        <x:v>PASS</x:v>
      </x:c>
      <x:c r="Q105" s="9" t="str">
        <x:v>PASS</x:v>
      </x:c>
      <x:c r="R105" s="9" t="str">
        <x:v>CORRECT_BEHAVIOR</x:v>
      </x:c>
      <x:c r="S105" s="9" t="str">
        <x:v>TRF-129-F01</x:v>
      </x:c>
      <x:c r="T105" s="9" t="str">
        <x:v>FAIL</x:v>
      </x:c>
      <x:c r="U105" s="9" t="str">
        <x:v>FAIL</x:v>
      </x:c>
      <x:c r="V105" s="9" t="str">
        <x:v>CORRECT_BEHAVIOR</x:v>
      </x:c>
      <x:c r="W105" s="13" t="str">
        <x:v>REVIEWED</x:v>
      </x:c>
      <x:c r="X105" s="13" t="str">
        <x:v>AI-assisted draft</x:v>
      </x:c>
      <x:c r="Y105" s="13" t="n">
        <x:v>46281</x:v>
      </x:c>
      <x:c r="Z105" s="13" t="n">
        <x:v>2</x:v>
      </x:c>
      <x:c r="AA105" s="13" t="n">
        <x:v>2</x:v>
      </x:c>
      <x:c r="AB105" s="13" t="n">
        <x:v>1</x:v>
      </x:c>
      <x:c r="AC105" s="13" t="n">
        <x:v>2</x:v>
      </x:c>
      <x:c r="AD105" s="13" t="n">
        <x:v>2</x:v>
      </x:c>
      <x:c r="AE105" s="13" t="n">
        <x:v>2</x:v>
      </x:c>
      <x:c r="AF105" s="13" t="n">
        <x:v>2</x:v>
      </x:c>
      <x:c r="AG105" s="13" t="str">
        <x:v>NO</x:v>
      </x:c>
      <x:c r="AH105" s="13" t="str">
        <x:v>MINOR_DEFECT</x:v>
      </x:c>
      <x:c r="AI105" s="16" t="n">
        <x:f>IF(AND(W105="REVIEWED",X105&lt;&gt;"",Y105&lt;&gt;"",COUNTA(Z105:AF105)=7,COUNTIF(Z105:AF105,"UNCLEAR")=0,(COUNTIF(Z105:AF105,"0")+COUNTIF(Z105:AF105,"1")+COUNTIF(Z105:AF105,"2"))&gt;0,AG105&lt;&gt;"",AH105&lt;&gt;"",AJ105&lt;&gt;""),(COUNTIF(Z105:AF105,"1")+2*COUNTIF(Z105:AF105,"2"))/(2*(COUNTIF(Z105:AF105,"0")+COUNTIF(Z105:AF105,"1")+COUNTIF(Z105:AF105,"2"))),"")</x:f>
        <x:v>0.9285714285714286</x:v>
      </x:c>
      <x:c r="AJ105" s="14" t="str">
        <x:v>TRAFICOM 7.2; navigatingInIce correctly gates a true coolingWaterSupplySecured result.</x:v>
      </x:c>
      <x:c r="AK105" s="14" t="str">
        <x:v>CODE_DEFECT</x:v>
      </x:c>
      <x:c r="AL105" s="14" t="str">
        <x:v>The locked dependency contract also lists iceNavigationCondition as applicability evidence, but the artifact neither requires nor records it. The operative boolean logic is otherwise correct.</x:v>
      </x:c>
      <x:c r="AM105" s="9" t="str"/>
      <x:c r="AN105" s="9" t="str">
        <x:v>7.2</x:v>
      </x:c>
      <x:c r="AO105" s="9" t="str">
        <x:v>MVP/SHACL_GENERATION_PIPELINE/experiments/FULL_REPAIR_V2/RUN_01/runs/RUN-TRF-129-20260915T141351491707Z/final/final_shape.ttl</x:v>
      </x:c>
      <x:c r="AP105" s="9" t="str">
        <x:v>a446bcd80d422da709ac0e9a7d732502aae1f955a4e962b5e82a640613352f1f</x:v>
      </x:c>
      <x:c r="AQ105" s="52" t="inlineStr">
        <x:is>
          <x:t xml:space="preserve">PASS</x:t>
        </x:is>
      </x:c>
      <x:c r="AR105" s="53" t="inlineStr">
        <x:is>
          <x:t xml:space="preserve">VALID</x:t>
        </x:is>
      </x:c>
      <x:c r="AS105" s="53" t="inlineStr">
        <x:is>
          <x:t xml:space="preserve">TRF-129-P02=ACTIVATED | TRF-129-F01=ACTIVATED</x:t>
        </x:is>
      </x:c>
      <x:c r="AT105" s="53">
        <x:v>1</x:v>
      </x:c>
      <x:c r="AU105" s="53">
        <x:v>4</x:v>
      </x:c>
      <x:c r="AV105" s="53">
        <x:v>14</x:v>
      </x:c>
      <x:c r="AW105" s="53" t="inlineStr">
        <x:is>
          <x:t xml:space="preserve">sh:datatype, sh:hasValue, sh:maxCount, sh:minCount, sh:or, sh:property</x:t>
        </x:is>
      </x:c>
      <x:c r="AX105" s="53">
        <x:v>0</x:v>
      </x:c>
      <x:c r="AY105" s="53">
        <x:v>1</x:v>
      </x:c>
      <x:c r="AZ105" s="53">
        <x:v>1</x:v>
      </x:c>
      <x:c r="BA105" s="54" t="n">
        <x:v>2</x:v>
      </x:c>
      <x:c r="BB105" s="54" t="n">
        <x:v>2</x:v>
      </x:c>
      <x:c r="BC105" s="54" t="n">
        <x:v>2</x:v>
      </x:c>
      <x:c r="BD105" s="55" t="n">
        <x:f>IF(OR(W105&lt;&gt;"REVIEWED",COUNTIF(BA105:BC105,"UNCLEAR")&gt;0,COUNTA(BA105:BC105)&lt;3,(COUNTIF(BA105:BC105,"0")+COUNTIF(BA105:BC105,"1")+COUNTIF(BA105:BC105,"2"))=0,AJ105=""),"",(COUNTIF(BA105:BC105,"1")+2*COUNTIF(BA105:BC105,"2"))/(2*(COUNTIF(BA105:BC105,"0")+COUNTIF(BA105:BC105,"1")+COUNTIF(BA105:BC105,"2"))))</x:f>
        <x:v>1</x:v>
      </x:c>
    </x:row>
    <x:row r="106" ht="66" customHeight="1">
      <x:c r="A106" s="9" t="str">
        <x:v>BATCH_10</x:v>
      </x:c>
      <x:c r="B106" s="9" t="n">
        <x:v>100</x:v>
      </x:c>
      <x:c r="C106" s="9" t="str">
        <x:v>TRF-080</x:v>
      </x:c>
      <x:c r="D106" s="9" t="str">
        <x:v>TRAFICOM</x:v>
      </x:c>
      <x:c r="E106" s="9" t="str">
        <x:v>DIRECT_CALCULATION</x:v>
      </x:c>
      <x:c r="F106" s="9" t="str">
        <x:v>RUN_01</x:v>
      </x:c>
      <x:c r="G106" s="12" t="str">
        <x:v>OFFICIAL_ELIGIBLE_OUTPUT</x:v>
      </x:c>
      <x:c r="H106" s="12" t="str">
        <x:v>GENERATION_ACCEPTED</x:v>
      </x:c>
      <x:c r="I106" s="12" t="str">
        <x:v>PARSED</x:v>
      </x:c>
      <x:c r="J106" s="12" t="str">
        <x:v>PASS</x:v>
      </x:c>
      <x:c r="K106" s="9" t="n">
        <x:v>5</x:v>
      </x:c>
      <x:c r="L106" s="9" t="n">
        <x:v>5</x:v>
      </x:c>
      <x:c r="M106" s="9" t="n">
        <x:v>2</x:v>
      </x:c>
      <x:c r="N106" s="9" t="n">
        <x:v>0</x:v>
      </x:c>
      <x:c r="O106" s="9" t="str">
        <x:v>TRF-080-P02</x:v>
      </x:c>
      <x:c r="P106" s="9" t="str">
        <x:v>PASS</x:v>
      </x:c>
      <x:c r="Q106" s="9" t="str">
        <x:v>PASS</x:v>
      </x:c>
      <x:c r="R106" s="9" t="str">
        <x:v>CORRECT_BEHAVIOR</x:v>
      </x:c>
      <x:c r="S106" s="9" t="str">
        <x:v>TRF-080-F03</x:v>
      </x:c>
      <x:c r="T106" s="9" t="str">
        <x:v>FAIL</x:v>
      </x:c>
      <x:c r="U106" s="9" t="str">
        <x:v>PASS</x:v>
      </x:c>
      <x:c r="V106" s="9" t="str">
        <x:v>FALSE_ACCEPT</x:v>
      </x:c>
      <x:c r="W106" s="13" t="str">
        <x:v>REVIEWED</x:v>
      </x:c>
      <x:c r="X106" s="13" t="str">
        <x:v>AI-assisted draft</x:v>
      </x:c>
      <x:c r="Y106" s="13" t="n">
        <x:v>46281</x:v>
      </x:c>
      <x:c r="Z106" s="13" t="n">
        <x:v>1</x:v>
      </x:c>
      <x:c r="AA106" s="13" t="n">
        <x:v>0</x:v>
      </x:c>
      <x:c r="AB106" s="13" t="n">
        <x:v>1</x:v>
      </x:c>
      <x:c r="AC106" s="13" t="n">
        <x:v>2</x:v>
      </x:c>
      <x:c r="AD106" s="13" t="n">
        <x:v>0</x:v>
      </x:c>
      <x:c r="AE106" s="13" t="n">
        <x:v>0</x:v>
      </x:c>
      <x:c r="AF106" s="13" t="n">
        <x:v>2</x:v>
      </x:c>
      <x:c r="AG106" s="13" t="str">
        <x:v>YES</x:v>
      </x:c>
      <x:c r="AH106" s="13" t="str">
        <x:v>MAJOR_DEFECT</x:v>
      </x:c>
      <x:c r="AI106" s="16" t="n">
        <x:f>IF(AND(W106="REVIEWED",X106&lt;&gt;"",Y106&lt;&gt;"",COUNTA(Z106:AF106)=7,COUNTIF(Z106:AF106,"UNCLEAR")=0,(COUNTIF(Z106:AF106,"0")+COUNTIF(Z106:AF106,"1")+COUNTIF(Z106:AF106,"2"))&gt;0,AG106&lt;&gt;"",AH106&lt;&gt;"",AJ106&lt;&gt;""),(COUNTIF(Z106:AF106,"1")+2*COUNTIF(Z106:AF106,"2"))/(2*(COUNTIF(Z106:AF106,"0")+COUNTIF(Z106:AF106,"1")+COUNTIF(Z106:AF106,"2"))),"")</x:f>
        <x:v>0.42857142857142855</x:v>
      </x:c>
      <x:c r="AJ106" s="14" t="str">
        <x:v>TRAFICOM 6.5.1.9; the multiplication formula and required result structure are present.</x:v>
      </x:c>
      <x:c r="AK106" s="14" t="str">
        <x:v>CODE_DEFECT</x:v>
      </x:c>
      <x:c r="AL106" s="14" t="str">
        <x:v>The locked operands and result are ship-owned, but this artifact evaluates them only on a linked propellerIceInteractionComponent. Ship-level records therefore bypass the formula and even a missing result can conform.</x:v>
      </x:c>
      <x:c r="AM106" s="9" t="str">
        <x:v>ALWAYS_PASS; RDF_FALSE_ACCEPT</x:v>
      </x:c>
      <x:c r="AN106" s="9" t="str">
        <x:v>6.5.1.9</x:v>
      </x:c>
      <x:c r="AO106" s="9" t="str">
        <x:v>MVP/SHACL_GENERATION_PIPELINE/experiments/FULL_REPAIR_V2/RUN_01/runs/RUN-TRF-080-20260915T133922557312Z/final/final_shape.ttl</x:v>
      </x:c>
      <x:c r="AP106" s="9" t="str">
        <x:v>9d52a2f1dbc351a1908c26cab72964069a2671e80849f4702d1561ed97890473</x:v>
      </x:c>
      <x:c r="AQ106" s="52" t="inlineStr">
        <x:is>
          <x:t xml:space="preserve">PASS</x:t>
        </x:is>
      </x:c>
      <x:c r="AR106" s="53" t="inlineStr">
        <x:is>
          <x:t xml:space="preserve">VALID</x:t>
        </x:is>
      </x:c>
      <x:c r="AS106" s="53" t="inlineStr">
        <x:is>
          <x:t xml:space="preserve">TRF-080-P02=ACTIVATED | TRF-080-F03=ACTIVATED</x:t>
        </x:is>
      </x:c>
      <x:c r="AT106" s="53">
        <x:v>3</x:v>
      </x:c>
      <x:c r="AU106" s="53">
        <x:v>7</x:v>
      </x:c>
      <x:c r="AV106" s="53">
        <x:v>28</x:v>
      </x:c>
      <x:c r="AW106" s="53" t="inlineStr">
        <x:is>
          <x:t xml:space="preserve">sh:datatype, sh:hasValue, sh:maxCount, sh:minCount, sh:node, sh:property</x:t>
        </x:is>
      </x:c>
      <x:c r="AX106" s="53">
        <x:v>1</x:v>
      </x:c>
      <x:c r="AY106" s="53">
        <x:v>1</x:v>
      </x:c>
      <x:c r="AZ106" s="53">
        <x:v>0</x:v>
      </x:c>
      <x:c r="BA106" s="54" t="n">
        <x:v>1</x:v>
      </x:c>
      <x:c r="BB106" s="54" t="n">
        <x:v>1</x:v>
      </x:c>
      <x:c r="BC106" s="54" t="n">
        <x:v>2</x:v>
      </x:c>
      <x:c r="BD106" s="55" t="n">
        <x:f>IF(OR(W106&lt;&gt;"REVIEWED",COUNTIF(BA106:BC106,"UNCLEAR")&gt;0,COUNTA(BA106:BC106)&lt;3,(COUNTIF(BA106:BC106,"0")+COUNTIF(BA106:BC106,"1")+COUNTIF(BA106:BC106,"2"))=0,AJ106=""),"",(COUNTIF(BA106:BC106,"1")+2*COUNTIF(BA106:BC106,"2"))/(2*(COUNTIF(BA106:BC106,"0")+COUNTIF(BA106:BC106,"1")+COUNTIF(BA106:BC106,"2"))))</x:f>
        <x:v>0.6666666666666666</x:v>
      </x:c>
    </x:row>
    <x:row r="107" ht="66" customHeight="1">
      <x:c r="A107" s="9" t="str">
        <x:v>BATCH_11</x:v>
      </x:c>
      <x:c r="B107" s="9" t="n">
        <x:v>101</x:v>
      </x:c>
      <x:c r="C107" s="9" t="str">
        <x:v>IMO-094</x:v>
      </x:c>
      <x:c r="D107" s="9" t="str">
        <x:v>IMO</x:v>
      </x:c>
      <x:c r="E107" s="9" t="str">
        <x:v>DIRECT_STATIC</x:v>
      </x:c>
      <x:c r="F107" s="9" t="str">
        <x:v>RUN_01</x:v>
      </x:c>
      <x:c r="G107" s="12" t="str">
        <x:v>OFFICIAL_ELIGIBLE_OUTPUT</x:v>
      </x:c>
      <x:c r="H107" s="12" t="str">
        <x:v>GENERATION_ACCEPTED</x:v>
      </x:c>
      <x:c r="I107" s="12" t="str">
        <x:v>PARSED</x:v>
      </x:c>
      <x:c r="J107" s="12" t="str">
        <x:v>PASS</x:v>
      </x:c>
      <x:c r="K107" s="9" t="n">
        <x:v>4</x:v>
      </x:c>
      <x:c r="L107" s="9" t="n">
        <x:v>4</x:v>
      </x:c>
      <x:c r="M107" s="9" t="n">
        <x:v>4</x:v>
      </x:c>
      <x:c r="N107" s="9" t="n">
        <x:v>1</x:v>
      </x:c>
      <x:c r="O107" s="9" t="str">
        <x:v>IMO-094-J-P01</x:v>
      </x:c>
      <x:c r="P107" s="9" t="str">
        <x:v>PASS</x:v>
      </x:c>
      <x:c r="Q107" s="9" t="str">
        <x:v>PASS</x:v>
      </x:c>
      <x:c r="R107" s="9" t="str">
        <x:v>CORRECT_BEHAVIOR</x:v>
      </x:c>
      <x:c r="S107" s="9" t="str">
        <x:v>IMO-094-J-F01</x:v>
      </x:c>
      <x:c r="T107" s="9" t="str">
        <x:v>FAIL</x:v>
      </x:c>
      <x:c r="U107" s="9" t="str">
        <x:v>FAIL</x:v>
      </x:c>
      <x:c r="V107" s="9" t="str">
        <x:v>CORRECT_BEHAVIOR</x:v>
      </x:c>
      <x:c r="W107" s="13" t="str">
        <x:v>NOT_REVIEWED</x:v>
      </x:c>
      <x:c r="X107" s="13" t="str"/>
      <x:c r="Y107" s="13" t="str"/>
      <x:c r="Z107" s="13" t="str"/>
      <x:c r="AA107" s="13" t="str"/>
      <x:c r="AB107" s="13" t="str"/>
      <x:c r="AC107" s="13" t="str"/>
      <x:c r="AD107" s="13" t="str"/>
      <x:c r="AE107" s="13" t="str"/>
      <x:c r="AF107" s="13" t="str"/>
      <x:c r="AG107" s="13" t="str"/>
      <x:c r="AH107" s="13" t="str"/>
      <x:c r="AI107" s="16" t="str">
        <x:f>IF(AND(W107="REVIEWED",X107&lt;&gt;"",Y107&lt;&gt;"",COUNTA(Z107:AF107)=7,COUNTIF(Z107:AF107,"UNCLEAR")=0,(COUNTIF(Z107:AF107,"0")+COUNTIF(Z107:AF107,"1")+COUNTIF(Z107:AF107,"2"))&gt;0,AG107&lt;&gt;"",AH107&lt;&gt;"",AJ107&lt;&gt;""),(COUNTIF(Z107:AF107,"1")+2*COUNTIF(Z107:AF107,"2"))/(2*(COUNTIF(Z107:AF107,"0")+COUNTIF(Z107:AF107,"1")+COUNTIF(Z107:AF107,"2"))),"")</x:f>
      </x:c>
      <x:c r="AJ107" s="14" t="str"/>
      <x:c r="AK107" s="14" t="str"/>
      <x:c r="AL107" s="14" t="str"/>
      <x:c r="AM107" s="9" t="str"/>
      <x:c r="AN107" s="9" t="str">
        <x:v>Part I-A 10.3.1.2</x:v>
      </x:c>
      <x:c r="AO107" s="9" t="str">
        <x:v>MVP/SHACL_GENERATION_PIPELINE/experiments/FULL_REPAIR_V2/RUN_01/runs/RUN-IMO-094-20260915T112014656029Z/final/final_shape.ttl</x:v>
      </x:c>
      <x:c r="AP107" s="9" t="str">
        <x:v>d934a5c9477f1825ac7de6b4f6b8ae03c67439f812118700686c266dbed53197</x:v>
      </x:c>
      <x:c r="AQ107" s="52" t="inlineStr">
        <x:is>
          <x:t xml:space="preserve">PASS</x:t>
        </x:is>
      </x:c>
      <x:c r="AR107" s="53" t="inlineStr">
        <x:is>
          <x:t xml:space="preserve">VALID</x:t>
        </x:is>
      </x:c>
      <x:c r="AS107" s="53" t="inlineStr">
        <x:is>
          <x:t xml:space="preserve">IMO-094-J-P01=ACTIVATED | IMO-094-J-F01=ACTIVATED</x:t>
        </x:is>
      </x:c>
      <x:c r="AT107" s="53">
        <x:v>3</x:v>
      </x:c>
      <x:c r="AU107" s="53">
        <x:v>4</x:v>
      </x:c>
      <x:c r="AV107" s="53">
        <x:v>17</x:v>
      </x:c>
      <x:c r="AW107" s="53" t="inlineStr">
        <x:is>
          <x:t xml:space="preserve">sh:datatype, sh:hasValue, sh:minCount, sh:or, sh:property</x:t>
        </x:is>
      </x:c>
      <x:c r="AX107" s="53">
        <x:v>0</x:v>
      </x:c>
      <x:c r="AY107" s="53">
        <x:v>1</x:v>
      </x:c>
      <x:c r="AZ107" s="53">
        <x:v>1</x:v>
      </x:c>
      <x:c r="BA107" s="54"/>
      <x:c r="BB107" s="54"/>
      <x:c r="BC107" s="54"/>
      <x:c r="BD107" s="55" t="str">
        <x:f>IF(OR(W107&lt;&gt;"REVIEWED",COUNTIF(BA107:BC107,"UNCLEAR")&gt;0,COUNTA(BA107:BC107)&lt;3,(COUNTIF(BA107:BC107,"0")+COUNTIF(BA107:BC107,"1")+COUNTIF(BA107:BC107,"2"))=0,AJ107=""),"",(COUNTIF(BA107:BC107,"1")+2*COUNTIF(BA107:BC107,"2"))/(2*(COUNTIF(BA107:BC107,"0")+COUNTIF(BA107:BC107,"1")+COUNTIF(BA107:BC107,"2"))))</x:f>
      </x:c>
    </x:row>
    <x:row r="108" ht="66" customHeight="1">
      <x:c r="A108" s="9" t="str">
        <x:v>BATCH_11</x:v>
      </x:c>
      <x:c r="B108" s="9" t="n">
        <x:v>102</x:v>
      </x:c>
      <x:c r="C108" s="9" t="str">
        <x:v>IMO-066</x:v>
      </x:c>
      <x:c r="D108" s="9" t="str">
        <x:v>IMO</x:v>
      </x:c>
      <x:c r="E108" s="9" t="str">
        <x:v>DIRECT_STATIC</x:v>
      </x:c>
      <x:c r="F108" s="9" t="str">
        <x:v>RUN_01</x:v>
      </x:c>
      <x:c r="G108" s="12" t="str">
        <x:v>OFFICIAL_ELIGIBLE_OUTPUT</x:v>
      </x:c>
      <x:c r="H108" s="12" t="str">
        <x:v>GENERATION_ACCEPTED</x:v>
      </x:c>
      <x:c r="I108" s="12" t="str">
        <x:v>PARSED</x:v>
      </x:c>
      <x:c r="J108" s="12" t="str">
        <x:v>PASS</x:v>
      </x:c>
      <x:c r="K108" s="9" t="n">
        <x:v>10</x:v>
      </x:c>
      <x:c r="L108" s="9" t="n">
        <x:v>10</x:v>
      </x:c>
      <x:c r="M108" s="9" t="n">
        <x:v>10</x:v>
      </x:c>
      <x:c r="N108" s="9" t="n">
        <x:v>1</x:v>
      </x:c>
      <x:c r="O108" s="9" t="str">
        <x:v>IMO-066-P01</x:v>
      </x:c>
      <x:c r="P108" s="9" t="str">
        <x:v>PASS</x:v>
      </x:c>
      <x:c r="Q108" s="9" t="str">
        <x:v>PASS</x:v>
      </x:c>
      <x:c r="R108" s="9" t="str">
        <x:v>CORRECT_BEHAVIOR</x:v>
      </x:c>
      <x:c r="S108" s="9" t="str">
        <x:v>IMO-066-F05</x:v>
      </x:c>
      <x:c r="T108" s="9" t="str">
        <x:v>FAIL</x:v>
      </x:c>
      <x:c r="U108" s="9" t="str">
        <x:v>FAIL</x:v>
      </x:c>
      <x:c r="V108" s="9" t="str">
        <x:v>CORRECT_BEHAVIOR</x:v>
      </x:c>
      <x:c r="W108" s="13" t="str">
        <x:v>NOT_REVIEWED</x:v>
      </x:c>
      <x:c r="X108" s="13" t="str"/>
      <x:c r="Y108" s="13" t="str"/>
      <x:c r="Z108" s="13" t="str"/>
      <x:c r="AA108" s="13" t="str"/>
      <x:c r="AB108" s="13" t="str"/>
      <x:c r="AC108" s="13" t="str"/>
      <x:c r="AD108" s="13" t="str"/>
      <x:c r="AE108" s="13" t="str"/>
      <x:c r="AF108" s="13" t="str"/>
      <x:c r="AG108" s="13" t="str"/>
      <x:c r="AH108" s="13" t="str"/>
      <x:c r="AI108" s="16" t="str">
        <x:f>IF(AND(W108="REVIEWED",X108&lt;&gt;"",Y108&lt;&gt;"",COUNTA(Z108:AF108)=7,COUNTIF(Z108:AF108,"UNCLEAR")=0,(COUNTIF(Z108:AF108,"0")+COUNTIF(Z108:AF108,"1")+COUNTIF(Z108:AF108,"2"))&gt;0,AG108&lt;&gt;"",AH108&lt;&gt;"",AJ108&lt;&gt;""),(COUNTIF(Z108:AF108,"1")+2*COUNTIF(Z108:AF108,"2"))/(2*(COUNTIF(Z108:AF108,"0")+COUNTIF(Z108:AF108,"1")+COUNTIF(Z108:AF108,"2"))),"")</x:f>
      </x:c>
      <x:c r="AJ108" s="14" t="str"/>
      <x:c r="AK108" s="14" t="str"/>
      <x:c r="AL108" s="14" t="str"/>
      <x:c r="AM108" s="9" t="str"/>
      <x:c r="AN108" s="9" t="str">
        <x:v>Part I-A 8.3.1.1</x:v>
      </x:c>
      <x:c r="AO108" s="9" t="str">
        <x:v>MVP/SHACL_GENERATION_PIPELINE/experiments/FULL_REPAIR_V2/RUN_01/runs/RUN-IMO-066-20260915T110704328497Z/final/final_shape.ttl</x:v>
      </x:c>
      <x:c r="AP108" s="9" t="str">
        <x:v>ef6f4a32b0a857af051ec06bc125de98a5361d632abb799ec1bf191a35b1cd07</x:v>
      </x:c>
      <x:c r="AQ108" s="52" t="inlineStr">
        <x:is>
          <x:t xml:space="preserve">PASS</x:t>
        </x:is>
      </x:c>
      <x:c r="AR108" s="53" t="inlineStr">
        <x:is>
          <x:t xml:space="preserve">VALID</x:t>
        </x:is>
      </x:c>
      <x:c r="AS108" s="53" t="inlineStr">
        <x:is>
          <x:t xml:space="preserve">IMO-066-P01=ACTIVATED | IMO-066-F05=ACTIVATED</x:t>
        </x:is>
      </x:c>
      <x:c r="AT108" s="53">
        <x:v>2</x:v>
      </x:c>
      <x:c r="AU108" s="53">
        <x:v>24</x:v>
      </x:c>
      <x:c r="AV108" s="53">
        <x:v>67</x:v>
      </x:c>
      <x:c r="AW108" s="53" t="inlineStr">
        <x:is>
          <x:t xml:space="preserve">sh:class, sh:datatype, sh:hasValue, sh:in, sh:maxCount, sh:minCount, sh:node, sh:or, sh:property, sh:qualifiedMinCount, sh:qualifiedValueShape</x:t>
        </x:is>
      </x:c>
      <x:c r="AX108" s="53">
        <x:v>0</x:v>
      </x:c>
      <x:c r="AY108" s="53">
        <x:v>1</x:v>
      </x:c>
      <x:c r="AZ108" s="53">
        <x:v>1</x:v>
      </x:c>
      <x:c r="BA108" s="54"/>
      <x:c r="BB108" s="54"/>
      <x:c r="BC108" s="54"/>
      <x:c r="BD108" s="55" t="str">
        <x:f>IF(OR(W108&lt;&gt;"REVIEWED",COUNTIF(BA108:BC108,"UNCLEAR")&gt;0,COUNTA(BA108:BC108)&lt;3,(COUNTIF(BA108:BC108,"0")+COUNTIF(BA108:BC108,"1")+COUNTIF(BA108:BC108,"2"))=0,AJ108=""),"",(COUNTIF(BA108:BC108,"1")+2*COUNTIF(BA108:BC108,"2"))/(2*(COUNTIF(BA108:BC108,"0")+COUNTIF(BA108:BC108,"1")+COUNTIF(BA108:BC108,"2"))))</x:f>
      </x:c>
    </x:row>
    <x:row r="109" ht="66" customHeight="1">
      <x:c r="A109" s="9" t="str">
        <x:v>BATCH_11</x:v>
      </x:c>
      <x:c r="B109" s="9" t="n">
        <x:v>103</x:v>
      </x:c>
      <x:c r="C109" s="9" t="str">
        <x:v>IMO-040</x:v>
      </x:c>
      <x:c r="D109" s="9" t="str">
        <x:v>IMO</x:v>
      </x:c>
      <x:c r="E109" s="9" t="str">
        <x:v>DIRECT_STATIC</x:v>
      </x:c>
      <x:c r="F109" s="9" t="str">
        <x:v>RUN_01</x:v>
      </x:c>
      <x:c r="G109" s="12" t="str">
        <x:v>OFFICIAL_ELIGIBLE_OUTPUT</x:v>
      </x:c>
      <x:c r="H109" s="12" t="str">
        <x:v>GENERATION_ACCEPTED</x:v>
      </x:c>
      <x:c r="I109" s="12" t="str">
        <x:v>PARSED</x:v>
      </x:c>
      <x:c r="J109" s="12" t="str">
        <x:v>PASS</x:v>
      </x:c>
      <x:c r="K109" s="9" t="n">
        <x:v>7</x:v>
      </x:c>
      <x:c r="L109" s="9" t="n">
        <x:v>7</x:v>
      </x:c>
      <x:c r="M109" s="9" t="n">
        <x:v>6</x:v>
      </x:c>
      <x:c r="N109" s="9" t="n">
        <x:v>0</x:v>
      </x:c>
      <x:c r="O109" s="9" t="str">
        <x:v>IMO-040-P04</x:v>
      </x:c>
      <x:c r="P109" s="9" t="str">
        <x:v>PASS</x:v>
      </x:c>
      <x:c r="Q109" s="9" t="str">
        <x:v>FAIL</x:v>
      </x:c>
      <x:c r="R109" s="9" t="str">
        <x:v>FALSE_REJECT</x:v>
      </x:c>
      <x:c r="S109" s="9" t="str">
        <x:v>IMO-040-F02</x:v>
      </x:c>
      <x:c r="T109" s="9" t="str">
        <x:v>FAIL</x:v>
      </x:c>
      <x:c r="U109" s="9" t="str">
        <x:v>FAIL</x:v>
      </x:c>
      <x:c r="V109" s="9" t="str">
        <x:v>CORRECT_BEHAVIOR</x:v>
      </x:c>
      <x:c r="W109" s="13" t="str">
        <x:v>NOT_REVIEWED</x:v>
      </x:c>
      <x:c r="X109" s="13" t="str"/>
      <x:c r="Y109" s="13" t="str"/>
      <x:c r="Z109" s="13" t="str"/>
      <x:c r="AA109" s="13" t="str"/>
      <x:c r="AB109" s="13" t="str"/>
      <x:c r="AC109" s="13" t="str"/>
      <x:c r="AD109" s="13" t="str"/>
      <x:c r="AE109" s="13" t="str"/>
      <x:c r="AF109" s="13" t="str"/>
      <x:c r="AG109" s="13" t="str"/>
      <x:c r="AH109" s="13" t="str"/>
      <x:c r="AI109" s="16" t="str">
        <x:f>IF(AND(W109="REVIEWED",X109&lt;&gt;"",Y109&lt;&gt;"",COUNTA(Z109:AF109)=7,COUNTIF(Z109:AF109,"UNCLEAR")=0,(COUNTIF(Z109:AF109,"0")+COUNTIF(Z109:AF109,"1")+COUNTIF(Z109:AF109,"2"))&gt;0,AG109&lt;&gt;"",AH109&lt;&gt;"",AJ109&lt;&gt;""),(COUNTIF(Z109:AF109,"1")+2*COUNTIF(Z109:AF109,"2"))/(2*(COUNTIF(Z109:AF109,"0")+COUNTIF(Z109:AF109,"1")+COUNTIF(Z109:AF109,"2"))),"")</x:f>
      </x:c>
      <x:c r="AJ109" s="14" t="str"/>
      <x:c r="AK109" s="14" t="str"/>
      <x:c r="AL109" s="14" t="str"/>
      <x:c r="AM109" s="9" t="str">
        <x:v>RDF_FALSE_REJECT</x:v>
      </x:c>
      <x:c r="AN109" s="9" t="str">
        <x:v>Part I-A 5.3.1</x:v>
      </x:c>
      <x:c r="AO109" s="9" t="str">
        <x:v>MVP/SHACL_GENERATION_PIPELINE/experiments/FULL_REPAIR_V2/RUN_01/runs/RUN-IMO-040-20260915T104518815561Z/final/final_shape.ttl</x:v>
      </x:c>
      <x:c r="AP109" s="9" t="str">
        <x:v>7bcdc130b9e27d4be589d4d9df6e3e8dcd15bb7b4ae64d20920351c86b79906d</x:v>
      </x:c>
      <x:c r="AQ109" s="52" t="inlineStr">
        <x:is>
          <x:t xml:space="preserve">PASS</x:t>
        </x:is>
      </x:c>
      <x:c r="AR109" s="53" t="inlineStr">
        <x:is>
          <x:t xml:space="preserve">VALID</x:t>
        </x:is>
      </x:c>
      <x:c r="AS109" s="53" t="inlineStr">
        <x:is>
          <x:t xml:space="preserve">IMO-040-P04=ACTIVATED | IMO-040-F02=ACTIVATED</x:t>
        </x:is>
      </x:c>
      <x:c r="AT109" s="53">
        <x:v>2</x:v>
      </x:c>
      <x:c r="AU109" s="53">
        <x:v>4</x:v>
      </x:c>
      <x:c r="AV109" s="53">
        <x:v>19</x:v>
      </x:c>
      <x:c r="AW109" s="53" t="inlineStr">
        <x:is>
          <x:t xml:space="preserve">sh:class, sh:datatype, sh:hasValue, sh:maxCount, sh:minCount, sh:node, sh:nodeKind, sh:or, sh:property</x:t>
        </x:is>
      </x:c>
      <x:c r="AX109" s="53">
        <x:v>0</x:v>
      </x:c>
      <x:c r="AY109" s="53">
        <x:v>1</x:v>
      </x:c>
      <x:c r="AZ109" s="53">
        <x:v>1</x:v>
      </x:c>
      <x:c r="BA109" s="54"/>
      <x:c r="BB109" s="54"/>
      <x:c r="BC109" s="54"/>
      <x:c r="BD109" s="55" t="str">
        <x:f>IF(OR(W109&lt;&gt;"REVIEWED",COUNTIF(BA109:BC109,"UNCLEAR")&gt;0,COUNTA(BA109:BC109)&lt;3,(COUNTIF(BA109:BC109,"0")+COUNTIF(BA109:BC109,"1")+COUNTIF(BA109:BC109,"2"))=0,AJ109=""),"",(COUNTIF(BA109:BC109,"1")+2*COUNTIF(BA109:BC109,"2"))/(2*(COUNTIF(BA109:BC109,"0")+COUNTIF(BA109:BC109,"1")+COUNTIF(BA109:BC109,"2"))))</x:f>
      </x:c>
    </x:row>
    <x:row r="110" ht="66" customHeight="1">
      <x:c r="A110" s="9" t="str">
        <x:v>BATCH_11</x:v>
      </x:c>
      <x:c r="B110" s="9" t="n">
        <x:v>104</x:v>
      </x:c>
      <x:c r="C110" s="9" t="str">
        <x:v>IMO26-002</x:v>
      </x:c>
      <x:c r="D110" s="9" t="str">
        <x:v>IMO26</x:v>
      </x:c>
      <x:c r="E110" s="9" t="str">
        <x:v>DIRECT_STATIC</x:v>
      </x:c>
      <x:c r="F110" s="9" t="str">
        <x:v>RUN_01</x:v>
      </x:c>
      <x:c r="G110" s="12" t="str">
        <x:v>OFFICIAL_ELIGIBLE_OUTPUT</x:v>
      </x:c>
      <x:c r="H110" s="12" t="str">
        <x:v>GENERATION_ACCEPTED</x:v>
      </x:c>
      <x:c r="I110" s="12" t="str">
        <x:v>PARSED</x:v>
      </x:c>
      <x:c r="J110" s="12" t="str">
        <x:v>PASS</x:v>
      </x:c>
      <x:c r="K110" s="9" t="n">
        <x:v>16</x:v>
      </x:c>
      <x:c r="L110" s="9" t="n">
        <x:v>16</x:v>
      </x:c>
      <x:c r="M110" s="9" t="n">
        <x:v>12</x:v>
      </x:c>
      <x:c r="N110" s="9" t="n">
        <x:v>0</x:v>
      </x:c>
      <x:c r="O110" s="9" t="str">
        <x:v>IMO26-002-A-P06</x:v>
      </x:c>
      <x:c r="P110" s="9" t="str">
        <x:v>PASS</x:v>
      </x:c>
      <x:c r="Q110" s="9" t="str">
        <x:v>FAIL</x:v>
      </x:c>
      <x:c r="R110" s="9" t="str">
        <x:v>FALSE_REJECT</x:v>
      </x:c>
      <x:c r="S110" s="9" t="str">
        <x:v>IMO26-002-A-F02</x:v>
      </x:c>
      <x:c r="T110" s="9" t="str">
        <x:v>FAIL</x:v>
      </x:c>
      <x:c r="U110" s="9" t="str">
        <x:v>FAIL</x:v>
      </x:c>
      <x:c r="V110" s="9" t="str">
        <x:v>CORRECT_BEHAVIOR</x:v>
      </x:c>
      <x:c r="W110" s="13" t="str">
        <x:v>NOT_REVIEWED</x:v>
      </x:c>
      <x:c r="X110" s="13" t="str"/>
      <x:c r="Y110" s="13" t="str"/>
      <x:c r="Z110" s="13" t="str"/>
      <x:c r="AA110" s="13" t="str"/>
      <x:c r="AB110" s="13" t="str"/>
      <x:c r="AC110" s="13" t="str"/>
      <x:c r="AD110" s="13" t="str"/>
      <x:c r="AE110" s="13" t="str"/>
      <x:c r="AF110" s="13" t="str"/>
      <x:c r="AG110" s="13" t="str"/>
      <x:c r="AH110" s="13" t="str"/>
      <x:c r="AI110" s="16" t="str">
        <x:f>IF(AND(W110="REVIEWED",X110&lt;&gt;"",Y110&lt;&gt;"",COUNTA(Z110:AF110)=7,COUNTIF(Z110:AF110,"UNCLEAR")=0,(COUNTIF(Z110:AF110,"0")+COUNTIF(Z110:AF110,"1")+COUNTIF(Z110:AF110,"2"))&gt;0,AG110&lt;&gt;"",AH110&lt;&gt;"",AJ110&lt;&gt;""),(COUNTIF(Z110:AF110,"1")+2*COUNTIF(Z110:AF110,"2"))/(2*(COUNTIF(Z110:AF110,"0")+COUNTIF(Z110:AF110,"1")+COUNTIF(Z110:AF110,"2"))),"")</x:f>
      </x:c>
      <x:c r="AJ110" s="14" t="str"/>
      <x:c r="AK110" s="14" t="str"/>
      <x:c r="AL110" s="14" t="str"/>
      <x:c r="AM110" s="9" t="str">
        <x:v>RDF_FALSE_REJECT</x:v>
      </x:c>
      <x:c r="AN110" s="9" t="str">
        <x:v>Chapter 9-1 applicability</x:v>
      </x:c>
      <x:c r="AO110" s="9" t="str">
        <x:v>MVP/SHACL_GENERATION_PIPELINE/experiments/FULL_REPAIR_V2/RUN_01/runs/RUN-IMO26-002-20260915T115639235444Z/final/final_shape.ttl</x:v>
      </x:c>
      <x:c r="AP110" s="9" t="str">
        <x:v>5e400f631d25a3e753b85c78030cd6c0e45fb30f65af78a07e31648947528500</x:v>
      </x:c>
      <x:c r="AQ110" s="52" t="inlineStr">
        <x:is>
          <x:t xml:space="preserve">PASS</x:t>
        </x:is>
      </x:c>
      <x:c r="AR110" s="53" t="inlineStr">
        <x:is>
          <x:t xml:space="preserve">VALID</x:t>
        </x:is>
      </x:c>
      <x:c r="AS110" s="53" t="inlineStr">
        <x:is>
          <x:t xml:space="preserve">IMO26-002-A-P06=ACTIVATED | IMO26-002-A-F02=ACTIVATED</x:t>
        </x:is>
      </x:c>
      <x:c r="AT110" s="53">
        <x:v>1</x:v>
      </x:c>
      <x:c r="AU110" s="53">
        <x:v>9</x:v>
      </x:c>
      <x:c r="AV110" s="53">
        <x:v>33</x:v>
      </x:c>
      <x:c r="AW110" s="53" t="inlineStr">
        <x:is>
          <x:t xml:space="preserve">sh:datatype, sh:hasValue, sh:maxCount, sh:minCount, sh:node, sh:property</x:t>
        </x:is>
      </x:c>
      <x:c r="AX110" s="53">
        <x:v>1</x:v>
      </x:c>
      <x:c r="AY110" s="53">
        <x:v>1</x:v>
      </x:c>
      <x:c r="AZ110" s="53">
        <x:v>0</x:v>
      </x:c>
      <x:c r="BA110" s="54"/>
      <x:c r="BB110" s="54"/>
      <x:c r="BC110" s="54"/>
      <x:c r="BD110" s="55" t="str">
        <x:f>IF(OR(W110&lt;&gt;"REVIEWED",COUNTIF(BA110:BC110,"UNCLEAR")&gt;0,COUNTA(BA110:BC110)&lt;3,(COUNTIF(BA110:BC110,"0")+COUNTIF(BA110:BC110,"1")+COUNTIF(BA110:BC110,"2"))=0,AJ110=""),"",(COUNTIF(BA110:BC110,"1")+2*COUNTIF(BA110:BC110,"2"))/(2*(COUNTIF(BA110:BC110,"0")+COUNTIF(BA110:BC110,"1")+COUNTIF(BA110:BC110,"2"))))</x:f>
      </x:c>
    </x:row>
    <x:row r="111" ht="66" customHeight="1">
      <x:c r="A111" s="9" t="str">
        <x:v>BATCH_11</x:v>
      </x:c>
      <x:c r="B111" s="9" t="n">
        <x:v>105</x:v>
      </x:c>
      <x:c r="C111" s="9" t="str">
        <x:v>IMO-029</x:v>
      </x:c>
      <x:c r="D111" s="9" t="str">
        <x:v>IMO</x:v>
      </x:c>
      <x:c r="E111" s="9" t="str">
        <x:v>DIRECT_STATIC</x:v>
      </x:c>
      <x:c r="F111" s="9" t="str">
        <x:v>RUN_01</x:v>
      </x:c>
      <x:c r="G111" s="12" t="str">
        <x:v>OFFICIAL_ELIGIBLE_OUTPUT</x:v>
      </x:c>
      <x:c r="H111" s="12" t="str">
        <x:v>GENERATION_ACCEPTED</x:v>
      </x:c>
      <x:c r="I111" s="12" t="str">
        <x:v>PARSED</x:v>
      </x:c>
      <x:c r="J111" s="12" t="str">
        <x:v>PASS</x:v>
      </x:c>
      <x:c r="K111" s="9" t="n">
        <x:v>3</x:v>
      </x:c>
      <x:c r="L111" s="9" t="n">
        <x:v>3</x:v>
      </x:c>
      <x:c r="M111" s="9" t="n">
        <x:v>3</x:v>
      </x:c>
      <x:c r="N111" s="9" t="n">
        <x:v>1</x:v>
      </x:c>
      <x:c r="O111" s="9" t="str">
        <x:v>IMO-029-P01</x:v>
      </x:c>
      <x:c r="P111" s="9" t="str">
        <x:v>PASS</x:v>
      </x:c>
      <x:c r="Q111" s="9" t="str">
        <x:v>PASS</x:v>
      </x:c>
      <x:c r="R111" s="9" t="str">
        <x:v>CORRECT_BEHAVIOR</x:v>
      </x:c>
      <x:c r="S111" s="9" t="str">
        <x:v>IMO-029-F02</x:v>
      </x:c>
      <x:c r="T111" s="9" t="str">
        <x:v>FAIL</x:v>
      </x:c>
      <x:c r="U111" s="9" t="str">
        <x:v>FAIL</x:v>
      </x:c>
      <x:c r="V111" s="9" t="str">
        <x:v>CORRECT_BEHAVIOR</x:v>
      </x:c>
      <x:c r="W111" s="13" t="str">
        <x:v>NOT_REVIEWED</x:v>
      </x:c>
      <x:c r="X111" s="13" t="str"/>
      <x:c r="Y111" s="13" t="str"/>
      <x:c r="Z111" s="13" t="str"/>
      <x:c r="AA111" s="13" t="str"/>
      <x:c r="AB111" s="13" t="str"/>
      <x:c r="AC111" s="13" t="str"/>
      <x:c r="AD111" s="13" t="str"/>
      <x:c r="AE111" s="13" t="str"/>
      <x:c r="AF111" s="13" t="str"/>
      <x:c r="AG111" s="13" t="str"/>
      <x:c r="AH111" s="13" t="str"/>
      <x:c r="AI111" s="16" t="str">
        <x:f>IF(AND(W111="REVIEWED",X111&lt;&gt;"",Y111&lt;&gt;"",COUNTA(Z111:AF111)=7,COUNTIF(Z111:AF111,"UNCLEAR")=0,(COUNTIF(Z111:AF111,"0")+COUNTIF(Z111:AF111,"1")+COUNTIF(Z111:AF111,"2"))&gt;0,AG111&lt;&gt;"",AH111&lt;&gt;"",AJ111&lt;&gt;""),(COUNTIF(Z111:AF111,"1")+2*COUNTIF(Z111:AF111,"2"))/(2*(COUNTIF(Z111:AF111,"0")+COUNTIF(Z111:AF111,"1")+COUNTIF(Z111:AF111,"2"))),"")</x:f>
      </x:c>
      <x:c r="AJ111" s="14" t="str"/>
      <x:c r="AK111" s="14" t="str"/>
      <x:c r="AL111" s="14" t="str"/>
      <x:c r="AM111" s="9" t="str"/>
      <x:c r="AN111" s="9" t="str">
        <x:v>Part I-A 2.3.5</x:v>
      </x:c>
      <x:c r="AO111" s="9" t="str">
        <x:v>MVP/SHACL_GENERATION_PIPELINE/experiments/FULL_REPAIR_V2/RUN_01/runs/RUN-IMO-029-20260915T103543565048Z/final/final_shape.ttl</x:v>
      </x:c>
      <x:c r="AP111" s="9" t="str">
        <x:v>007df916aca812b7d8d0885ec19ed813afeecbf0e9025a7f4bd3cb0e48e28603</x:v>
      </x:c>
      <x:c r="AQ111" s="52" t="inlineStr">
        <x:is>
          <x:t xml:space="preserve">PASS</x:t>
        </x:is>
      </x:c>
      <x:c r="AR111" s="53" t="inlineStr">
        <x:is>
          <x:t xml:space="preserve">VALID</x:t>
        </x:is>
      </x:c>
      <x:c r="AS111" s="53" t="inlineStr">
        <x:is>
          <x:t xml:space="preserve">IMO-029-P01=ACTIVATED | IMO-029-F02=ACTIVATED</x:t>
        </x:is>
      </x:c>
      <x:c r="AT111" s="53">
        <x:v>1</x:v>
      </x:c>
      <x:c r="AU111" s="53">
        <x:v>1</x:v>
      </x:c>
      <x:c r="AV111" s="53">
        <x:v>5</x:v>
      </x:c>
      <x:c r="AW111" s="53" t="inlineStr">
        <x:is>
          <x:t xml:space="preserve">sh:datatype, sh:hasValue, sh:maxCount, sh:minCount, sh:property</x:t>
        </x:is>
      </x:c>
      <x:c r="AX111" s="53">
        <x:v>0</x:v>
      </x:c>
      <x:c r="AY111" s="53">
        <x:v>1</x:v>
      </x:c>
      <x:c r="AZ111" s="53">
        <x:v>0</x:v>
      </x:c>
      <x:c r="BA111" s="54"/>
      <x:c r="BB111" s="54"/>
      <x:c r="BC111" s="54"/>
      <x:c r="BD111" s="55" t="str">
        <x:f>IF(OR(W111&lt;&gt;"REVIEWED",COUNTIF(BA111:BC111,"UNCLEAR")&gt;0,COUNTA(BA111:BC111)&lt;3,(COUNTIF(BA111:BC111,"0")+COUNTIF(BA111:BC111,"1")+COUNTIF(BA111:BC111,"2"))=0,AJ111=""),"",(COUNTIF(BA111:BC111,"1")+2*COUNTIF(BA111:BC111,"2"))/(2*(COUNTIF(BA111:BC111,"0")+COUNTIF(BA111:BC111,"1")+COUNTIF(BA111:BC111,"2"))))</x:f>
      </x:c>
    </x:row>
    <x:row r="112" ht="66" customHeight="1">
      <x:c r="A112" s="9" t="str">
        <x:v>BATCH_11</x:v>
      </x:c>
      <x:c r="B112" s="9" t="n">
        <x:v>106</x:v>
      </x:c>
      <x:c r="C112" s="9" t="str">
        <x:v>IMO-082</x:v>
      </x:c>
      <x:c r="D112" s="9" t="str">
        <x:v>IMO</x:v>
      </x:c>
      <x:c r="E112" s="9" t="str">
        <x:v>DIRECT_STATIC</x:v>
      </x:c>
      <x:c r="F112" s="9" t="str">
        <x:v>RUN_01</x:v>
      </x:c>
      <x:c r="G112" s="12" t="str">
        <x:v>OFFICIAL_ELIGIBLE_OUTPUT</x:v>
      </x:c>
      <x:c r="H112" s="12" t="str">
        <x:v>GENERATION_ACCEPTED</x:v>
      </x:c>
      <x:c r="I112" s="12" t="str">
        <x:v>PARSED</x:v>
      </x:c>
      <x:c r="J112" s="12" t="str">
        <x:v>PASS</x:v>
      </x:c>
      <x:c r="K112" s="9" t="n">
        <x:v>7</x:v>
      </x:c>
      <x:c r="L112" s="9" t="n">
        <x:v>7</x:v>
      </x:c>
      <x:c r="M112" s="9" t="n">
        <x:v>7</x:v>
      </x:c>
      <x:c r="N112" s="9" t="n">
        <x:v>1</x:v>
      </x:c>
      <x:c r="O112" s="9" t="str">
        <x:v>IMO-082-I-P02</x:v>
      </x:c>
      <x:c r="P112" s="9" t="str">
        <x:v>PASS</x:v>
      </x:c>
      <x:c r="Q112" s="9" t="str">
        <x:v>PASS</x:v>
      </x:c>
      <x:c r="R112" s="9" t="str">
        <x:v>CORRECT_BEHAVIOR</x:v>
      </x:c>
      <x:c r="S112" s="9" t="str">
        <x:v>IMO-082-I-F01</x:v>
      </x:c>
      <x:c r="T112" s="9" t="str">
        <x:v>FAIL</x:v>
      </x:c>
      <x:c r="U112" s="9" t="str">
        <x:v>FAIL</x:v>
      </x:c>
      <x:c r="V112" s="9" t="str">
        <x:v>CORRECT_BEHAVIOR</x:v>
      </x:c>
      <x:c r="W112" s="13" t="str">
        <x:v>NOT_REVIEWED</x:v>
      </x:c>
      <x:c r="X112" s="13" t="str"/>
      <x:c r="Y112" s="13" t="str"/>
      <x:c r="Z112" s="13" t="str"/>
      <x:c r="AA112" s="13" t="str"/>
      <x:c r="AB112" s="13" t="str"/>
      <x:c r="AC112" s="13" t="str"/>
      <x:c r="AD112" s="13" t="str"/>
      <x:c r="AE112" s="13" t="str"/>
      <x:c r="AF112" s="13" t="str"/>
      <x:c r="AG112" s="13" t="str"/>
      <x:c r="AH112" s="13" t="str"/>
      <x:c r="AI112" s="16" t="str">
        <x:f>IF(AND(W112="REVIEWED",X112&lt;&gt;"",Y112&lt;&gt;"",COUNTA(Z112:AF112)=7,COUNTIF(Z112:AF112,"UNCLEAR")=0,(COUNTIF(Z112:AF112,"0")+COUNTIF(Z112:AF112,"1")+COUNTIF(Z112:AF112,"2"))&gt;0,AG112&lt;&gt;"",AH112&lt;&gt;"",AJ112&lt;&gt;""),(COUNTIF(Z112:AF112,"1")+2*COUNTIF(Z112:AF112,"2"))/(2*(COUNTIF(Z112:AF112,"0")+COUNTIF(Z112:AF112,"1")+COUNTIF(Z112:AF112,"2"))),"")</x:f>
      </x:c>
      <x:c r="AJ112" s="14" t="str"/>
      <x:c r="AK112" s="14" t="str"/>
      <x:c r="AL112" s="14" t="str"/>
      <x:c r="AM112" s="9" t="str"/>
      <x:c r="AN112" s="9" t="str">
        <x:v>Part I-A 9.3.2.1.2</x:v>
      </x:c>
      <x:c r="AO112" s="9" t="str">
        <x:v>MVP/SHACL_GENERATION_PIPELINE/experiments/FULL_REPAIR_V2/RUN_01/runs/RUN-IMO-082-20260915T111521084642Z/final/final_shape.ttl</x:v>
      </x:c>
      <x:c r="AP112" s="9" t="str">
        <x:v>7b206601a977b5f7484412ea9c7e361d318e72d58ed372146c4b57de609ab61a</x:v>
      </x:c>
      <x:c r="AQ112" s="52" t="inlineStr">
        <x:is>
          <x:t xml:space="preserve">PASS</x:t>
        </x:is>
      </x:c>
      <x:c r="AR112" s="53" t="inlineStr">
        <x:is>
          <x:t xml:space="preserve">VALID</x:t>
        </x:is>
      </x:c>
      <x:c r="AS112" s="53" t="inlineStr">
        <x:is>
          <x:t xml:space="preserve">IMO-082-I-P02=ACTIVATED | IMO-082-I-F01=ACTIVATED</x:t>
        </x:is>
      </x:c>
      <x:c r="AT112" s="53">
        <x:v>1</x:v>
      </x:c>
      <x:c r="AU112" s="53">
        <x:v>2</x:v>
      </x:c>
      <x:c r="AV112" s="53">
        <x:v>10</x:v>
      </x:c>
      <x:c r="AW112" s="53" t="inlineStr">
        <x:is>
          <x:t xml:space="preserve">sh:class, sh:datatype, sh:hasValue, sh:maxCount, sh:minCount, sh:nodeKind, sh:property</x:t>
        </x:is>
      </x:c>
      <x:c r="AX112" s="53">
        <x:v>1</x:v>
      </x:c>
      <x:c r="AY112" s="53">
        <x:v>1</x:v>
      </x:c>
      <x:c r="AZ112" s="53">
        <x:v>0</x:v>
      </x:c>
      <x:c r="BA112" s="54"/>
      <x:c r="BB112" s="54"/>
      <x:c r="BC112" s="54"/>
      <x:c r="BD112" s="55" t="str">
        <x:f>IF(OR(W112&lt;&gt;"REVIEWED",COUNTIF(BA112:BC112,"UNCLEAR")&gt;0,COUNTA(BA112:BC112)&lt;3,(COUNTIF(BA112:BC112,"0")+COUNTIF(BA112:BC112,"1")+COUNTIF(BA112:BC112,"2"))=0,AJ112=""),"",(COUNTIF(BA112:BC112,"1")+2*COUNTIF(BA112:BC112,"2"))/(2*(COUNTIF(BA112:BC112,"0")+COUNTIF(BA112:BC112,"1")+COUNTIF(BA112:BC112,"2"))))</x:f>
      </x:c>
    </x:row>
    <x:row r="113" ht="66" customHeight="1">
      <x:c r="A113" s="9" t="str">
        <x:v>BATCH_11</x:v>
      </x:c>
      <x:c r="B113" s="9" t="n">
        <x:v>107</x:v>
      </x:c>
      <x:c r="C113" s="9" t="str">
        <x:v>IMO-024</x:v>
      </x:c>
      <x:c r="D113" s="9" t="str">
        <x:v>IMO</x:v>
      </x:c>
      <x:c r="E113" s="9" t="str">
        <x:v>DIRECT_STATIC</x:v>
      </x:c>
      <x:c r="F113" s="9" t="str">
        <x:v>RUN_01</x:v>
      </x:c>
      <x:c r="G113" s="12" t="str">
        <x:v>OFFICIAL_ELIGIBLE_OUTPUT</x:v>
      </x:c>
      <x:c r="H113" s="12" t="str">
        <x:v>GENERATION_ACCEPTED</x:v>
      </x:c>
      <x:c r="I113" s="12" t="str">
        <x:v>PARSED</x:v>
      </x:c>
      <x:c r="J113" s="12" t="str">
        <x:v>PASS</x:v>
      </x:c>
      <x:c r="K113" s="9" t="n">
        <x:v>3</x:v>
      </x:c>
      <x:c r="L113" s="9" t="n">
        <x:v>3</x:v>
      </x:c>
      <x:c r="M113" s="9" t="n">
        <x:v>3</x:v>
      </x:c>
      <x:c r="N113" s="9" t="n">
        <x:v>1</x:v>
      </x:c>
      <x:c r="O113" s="9" t="str">
        <x:v>IMO-024-P01</x:v>
      </x:c>
      <x:c r="P113" s="9" t="str">
        <x:v>PASS</x:v>
      </x:c>
      <x:c r="Q113" s="9" t="str">
        <x:v>PASS</x:v>
      </x:c>
      <x:c r="R113" s="9" t="str">
        <x:v>CORRECT_BEHAVIOR</x:v>
      </x:c>
      <x:c r="S113" s="9" t="str">
        <x:v>IMO-024-F01</x:v>
      </x:c>
      <x:c r="T113" s="9" t="str">
        <x:v>FAIL</x:v>
      </x:c>
      <x:c r="U113" s="9" t="str">
        <x:v>FAIL</x:v>
      </x:c>
      <x:c r="V113" s="9" t="str">
        <x:v>CORRECT_BEHAVIOR</x:v>
      </x:c>
      <x:c r="W113" s="13" t="str">
        <x:v>NOT_REVIEWED</x:v>
      </x:c>
      <x:c r="X113" s="13" t="str"/>
      <x:c r="Y113" s="13" t="str"/>
      <x:c r="Z113" s="13" t="str"/>
      <x:c r="AA113" s="13" t="str"/>
      <x:c r="AB113" s="13" t="str"/>
      <x:c r="AC113" s="13" t="str"/>
      <x:c r="AD113" s="13" t="str"/>
      <x:c r="AE113" s="13" t="str"/>
      <x:c r="AF113" s="13" t="str"/>
      <x:c r="AG113" s="13" t="str"/>
      <x:c r="AH113" s="13" t="str"/>
      <x:c r="AI113" s="16" t="str">
        <x:f>IF(AND(W113="REVIEWED",X113&lt;&gt;"",Y113&lt;&gt;"",COUNTA(Z113:AF113)=7,COUNTIF(Z113:AF113,"UNCLEAR")=0,(COUNTIF(Z113:AF113,"0")+COUNTIF(Z113:AF113,"1")+COUNTIF(Z113:AF113,"2"))&gt;0,AG113&lt;&gt;"",AH113&lt;&gt;"",AJ113&lt;&gt;""),(COUNTIF(Z113:AF113,"1")+2*COUNTIF(Z113:AF113,"2"))/(2*(COUNTIF(Z113:AF113,"0")+COUNTIF(Z113:AF113,"1")+COUNTIF(Z113:AF113,"2"))),"")</x:f>
      </x:c>
      <x:c r="AJ113" s="14" t="str"/>
      <x:c r="AK113" s="14" t="str"/>
      <x:c r="AL113" s="14" t="str"/>
      <x:c r="AM113" s="9" t="str"/>
      <x:c r="AN113" s="9" t="str">
        <x:v>Part I-A 2.2.4</x:v>
      </x:c>
      <x:c r="AO113" s="9" t="str">
        <x:v>MVP/SHACL_GENERATION_PIPELINE/experiments/FULL_REPAIR_V2/RUN_01/runs/RUN-IMO-024-20260915T103401268431Z/final/final_shape.ttl</x:v>
      </x:c>
      <x:c r="AP113" s="9" t="str">
        <x:v>aaa1dc428b77a91b647e17d5b9bb559ea31195227328c4ca2c7e445a7d0ff0d1</x:v>
      </x:c>
      <x:c r="AQ113" s="52" t="inlineStr">
        <x:is>
          <x:t xml:space="preserve">PASS</x:t>
        </x:is>
      </x:c>
      <x:c r="AR113" s="53" t="inlineStr">
        <x:is>
          <x:t xml:space="preserve">VALID</x:t>
        </x:is>
      </x:c>
      <x:c r="AS113" s="53" t="inlineStr">
        <x:is>
          <x:t xml:space="preserve">IMO-024-P01=ACTIVATED | IMO-024-F01=ACTIVATED</x:t>
        </x:is>
      </x:c>
      <x:c r="AT113" s="53">
        <x:v>1</x:v>
      </x:c>
      <x:c r="AU113" s="53">
        <x:v>1</x:v>
      </x:c>
      <x:c r="AV113" s="53">
        <x:v>4</x:v>
      </x:c>
      <x:c r="AW113" s="53" t="inlineStr">
        <x:is>
          <x:t xml:space="preserve">sh:datatype, sh:hasValue, sh:minCount, sh:property</x:t>
        </x:is>
      </x:c>
      <x:c r="AX113" s="53">
        <x:v>0</x:v>
      </x:c>
      <x:c r="AY113" s="53">
        <x:v>1</x:v>
      </x:c>
      <x:c r="AZ113" s="53">
        <x:v>0</x:v>
      </x:c>
      <x:c r="BA113" s="54"/>
      <x:c r="BB113" s="54"/>
      <x:c r="BC113" s="54"/>
      <x:c r="BD113" s="55" t="str">
        <x:f>IF(OR(W113&lt;&gt;"REVIEWED",COUNTIF(BA113:BC113,"UNCLEAR")&gt;0,COUNTA(BA113:BC113)&lt;3,(COUNTIF(BA113:BC113,"0")+COUNTIF(BA113:BC113,"1")+COUNTIF(BA113:BC113,"2"))=0,AJ113=""),"",(COUNTIF(BA113:BC113,"1")+2*COUNTIF(BA113:BC113,"2"))/(2*(COUNTIF(BA113:BC113,"0")+COUNTIF(BA113:BC113,"1")+COUNTIF(BA113:BC113,"2"))))</x:f>
      </x:c>
    </x:row>
    <x:row r="114" ht="66" customHeight="1">
      <x:c r="A114" s="9" t="str">
        <x:v>BATCH_11</x:v>
      </x:c>
      <x:c r="B114" s="9" t="n">
        <x:v>108</x:v>
      </x:c>
      <x:c r="C114" s="9" t="str">
        <x:v>IMO-085</x:v>
      </x:c>
      <x:c r="D114" s="9" t="str">
        <x:v>IMO</x:v>
      </x:c>
      <x:c r="E114" s="9" t="str">
        <x:v>DIRECT_STATIC</x:v>
      </x:c>
      <x:c r="F114" s="9" t="str">
        <x:v>RUN_01</x:v>
      </x:c>
      <x:c r="G114" s="12" t="str">
        <x:v>OFFICIAL_ELIGIBLE_OUTPUT</x:v>
      </x:c>
      <x:c r="H114" s="12" t="str">
        <x:v>GENERATION_ACCEPTED</x:v>
      </x:c>
      <x:c r="I114" s="12" t="str">
        <x:v>PARSED</x:v>
      </x:c>
      <x:c r="J114" s="12" t="str">
        <x:v>PASS</x:v>
      </x:c>
      <x:c r="K114" s="9" t="n">
        <x:v>8</x:v>
      </x:c>
      <x:c r="L114" s="9" t="n">
        <x:v>8</x:v>
      </x:c>
      <x:c r="M114" s="9" t="n">
        <x:v>8</x:v>
      </x:c>
      <x:c r="N114" s="9" t="n">
        <x:v>1</x:v>
      </x:c>
      <x:c r="O114" s="9" t="str">
        <x:v>IMO-085-I-P02</x:v>
      </x:c>
      <x:c r="P114" s="9" t="str">
        <x:v>PASS</x:v>
      </x:c>
      <x:c r="Q114" s="9" t="str">
        <x:v>PASS</x:v>
      </x:c>
      <x:c r="R114" s="9" t="str">
        <x:v>CORRECT_BEHAVIOR</x:v>
      </x:c>
      <x:c r="S114" s="9" t="str">
        <x:v>IMO-085-I-F02</x:v>
      </x:c>
      <x:c r="T114" s="9" t="str">
        <x:v>FAIL</x:v>
      </x:c>
      <x:c r="U114" s="9" t="str">
        <x:v>FAIL</x:v>
      </x:c>
      <x:c r="V114" s="9" t="str">
        <x:v>CORRECT_BEHAVIOR</x:v>
      </x:c>
      <x:c r="W114" s="13" t="str">
        <x:v>NOT_REVIEWED</x:v>
      </x:c>
      <x:c r="X114" s="13" t="str"/>
      <x:c r="Y114" s="13" t="str"/>
      <x:c r="Z114" s="13" t="str"/>
      <x:c r="AA114" s="13" t="str"/>
      <x:c r="AB114" s="13" t="str"/>
      <x:c r="AC114" s="13" t="str"/>
      <x:c r="AD114" s="13" t="str"/>
      <x:c r="AE114" s="13" t="str"/>
      <x:c r="AF114" s="13" t="str"/>
      <x:c r="AG114" s="13" t="str"/>
      <x:c r="AH114" s="13" t="str"/>
      <x:c r="AI114" s="16" t="str">
        <x:f>IF(AND(W114="REVIEWED",X114&lt;&gt;"",Y114&lt;&gt;"",COUNTA(Z114:AF114)=7,COUNTIF(Z114:AF114,"UNCLEAR")=0,(COUNTIF(Z114:AF114,"0")+COUNTIF(Z114:AF114,"1")+COUNTIF(Z114:AF114,"2"))&gt;0,AG114&lt;&gt;"",AH114&lt;&gt;"",AJ114&lt;&gt;""),(COUNTIF(Z114:AF114,"1")+2*COUNTIF(Z114:AF114,"2"))/(2*(COUNTIF(Z114:AF114,"0")+COUNTIF(Z114:AF114,"1")+COUNTIF(Z114:AF114,"2"))),"")</x:f>
      </x:c>
      <x:c r="AJ114" s="14" t="str"/>
      <x:c r="AK114" s="14" t="str"/>
      <x:c r="AL114" s="14" t="str"/>
      <x:c r="AM114" s="9" t="str"/>
      <x:c r="AN114" s="9" t="str">
        <x:v>Part I-A 9.3.2.1.4.2</x:v>
      </x:c>
      <x:c r="AO114" s="9" t="str">
        <x:v>MVP/SHACL_GENERATION_PIPELINE/experiments/FULL_REPAIR_V2/RUN_01/runs/RUN-IMO-085-20260915T111709254479Z/final/final_shape.ttl</x:v>
      </x:c>
      <x:c r="AP114" s="9" t="str">
        <x:v>f7a045c3e0ae502445f7c8bcdd2b2d2bfb67c461cad21cd5e4ff38cd66c2464f</x:v>
      </x:c>
      <x:c r="AQ114" s="52" t="inlineStr">
        <x:is>
          <x:t xml:space="preserve">PASS</x:t>
        </x:is>
      </x:c>
      <x:c r="AR114" s="53" t="inlineStr">
        <x:is>
          <x:t xml:space="preserve">VALID</x:t>
        </x:is>
      </x:c>
      <x:c r="AS114" s="53" t="inlineStr">
        <x:is>
          <x:t xml:space="preserve">IMO-085-I-P02=ACTIVATED | IMO-085-I-F02=ACTIVATED</x:t>
        </x:is>
      </x:c>
      <x:c r="AT114" s="53">
        <x:v>1</x:v>
      </x:c>
      <x:c r="AU114" s="53">
        <x:v>7</x:v>
      </x:c>
      <x:c r="AV114" s="53">
        <x:v>37</x:v>
      </x:c>
      <x:c r="AW114" s="53" t="inlineStr">
        <x:is>
          <x:t xml:space="preserve">sh:datatype, sh:hasValue, sh:in, sh:maxCount, sh:maxExclusive, sh:minCount, sh:minInclusive, sh:nodeKind, sh:or, sh:property</x:t>
        </x:is>
      </x:c>
      <x:c r="AX114" s="53">
        <x:v>0</x:v>
      </x:c>
      <x:c r="AY114" s="53">
        <x:v>1</x:v>
      </x:c>
      <x:c r="AZ114" s="53">
        <x:v>2</x:v>
      </x:c>
      <x:c r="BA114" s="54"/>
      <x:c r="BB114" s="54"/>
      <x:c r="BC114" s="54"/>
      <x:c r="BD114" s="55" t="str">
        <x:f>IF(OR(W114&lt;&gt;"REVIEWED",COUNTIF(BA114:BC114,"UNCLEAR")&gt;0,COUNTA(BA114:BC114)&lt;3,(COUNTIF(BA114:BC114,"0")+COUNTIF(BA114:BC114,"1")+COUNTIF(BA114:BC114,"2"))=0,AJ114=""),"",(COUNTIF(BA114:BC114,"1")+2*COUNTIF(BA114:BC114,"2"))/(2*(COUNTIF(BA114:BC114,"0")+COUNTIF(BA114:BC114,"1")+COUNTIF(BA114:BC114,"2"))))</x:f>
      </x:c>
    </x:row>
    <x:row r="115" ht="66" customHeight="1">
      <x:c r="A115" s="9" t="str">
        <x:v>BATCH_11</x:v>
      </x:c>
      <x:c r="B115" s="9" t="n">
        <x:v>109</x:v>
      </x:c>
      <x:c r="C115" s="9" t="str">
        <x:v>IMO-019</x:v>
      </x:c>
      <x:c r="D115" s="9" t="str">
        <x:v>IMO</x:v>
      </x:c>
      <x:c r="E115" s="9" t="str">
        <x:v>DIRECT_CALCULATION</x:v>
      </x:c>
      <x:c r="F115" s="9" t="str">
        <x:v>RUN_01</x:v>
      </x:c>
      <x:c r="G115" s="12" t="str">
        <x:v>OFFICIAL_ELIGIBLE_OUTPUT</x:v>
      </x:c>
      <x:c r="H115" s="12" t="str">
        <x:v>GENERATION_ACCEPTED</x:v>
      </x:c>
      <x:c r="I115" s="12" t="str">
        <x:v>PARSED</x:v>
      </x:c>
      <x:c r="J115" s="12" t="str">
        <x:v>PASS</x:v>
      </x:c>
      <x:c r="K115" s="9" t="n">
        <x:v>7</x:v>
      </x:c>
      <x:c r="L115" s="9" t="n">
        <x:v>7</x:v>
      </x:c>
      <x:c r="M115" s="9" t="n">
        <x:v>7</x:v>
      </x:c>
      <x:c r="N115" s="9" t="n">
        <x:v>1</x:v>
      </x:c>
      <x:c r="O115" s="9" t="str">
        <x:v>IMO-019-P02</x:v>
      </x:c>
      <x:c r="P115" s="9" t="str">
        <x:v>PASS</x:v>
      </x:c>
      <x:c r="Q115" s="9" t="str">
        <x:v>PASS</x:v>
      </x:c>
      <x:c r="R115" s="9" t="str">
        <x:v>CORRECT_BEHAVIOR</x:v>
      </x:c>
      <x:c r="S115" s="9" t="str">
        <x:v>IMO-019-F01</x:v>
      </x:c>
      <x:c r="T115" s="9" t="str">
        <x:v>FAIL</x:v>
      </x:c>
      <x:c r="U115" s="9" t="str">
        <x:v>FAIL</x:v>
      </x:c>
      <x:c r="V115" s="9" t="str">
        <x:v>CORRECT_BEHAVIOR</x:v>
      </x:c>
      <x:c r="W115" s="13" t="str">
        <x:v>NOT_REVIEWED</x:v>
      </x:c>
      <x:c r="X115" s="13" t="str"/>
      <x:c r="Y115" s="13" t="str"/>
      <x:c r="Z115" s="13" t="str"/>
      <x:c r="AA115" s="13" t="str"/>
      <x:c r="AB115" s="13" t="str"/>
      <x:c r="AC115" s="13" t="str"/>
      <x:c r="AD115" s="13" t="str"/>
      <x:c r="AE115" s="13" t="str"/>
      <x:c r="AF115" s="13" t="str"/>
      <x:c r="AG115" s="13" t="str"/>
      <x:c r="AH115" s="13" t="str"/>
      <x:c r="AI115" s="16" t="str">
        <x:f>IF(AND(W115="REVIEWED",X115&lt;&gt;"",Y115&lt;&gt;"",COUNTA(Z115:AF115)=7,COUNTIF(Z115:AF115,"UNCLEAR")=0,(COUNTIF(Z115:AF115,"0")+COUNTIF(Z115:AF115,"1")+COUNTIF(Z115:AF115,"2"))&gt;0,AG115&lt;&gt;"",AH115&lt;&gt;"",AJ115&lt;&gt;""),(COUNTIF(Z115:AF115,"1")+2*COUNTIF(Z115:AF115,"2"))/(2*(COUNTIF(Z115:AF115,"0")+COUNTIF(Z115:AF115,"1")+COUNTIF(Z115:AF115,"2"))),"")</x:f>
      </x:c>
      <x:c r="AJ115" s="14" t="str"/>
      <x:c r="AK115" s="14" t="str"/>
      <x:c r="AL115" s="14" t="str"/>
      <x:c r="AM115" s="9" t="str"/>
      <x:c r="AN115" s="9" t="str">
        <x:v>Part I-A 1.4.2</x:v>
      </x:c>
      <x:c r="AO115" s="9" t="str">
        <x:v>MVP/SHACL_GENERATION_PIPELINE/experiments/FULL_REPAIR_V2/RUN_01/runs/RUN-IMO-019-20260915T103255696088Z/final/final_shape.ttl</x:v>
      </x:c>
      <x:c r="AP115" s="9" t="str">
        <x:v>3c293775db3dbd7b50cfcbb134e3470b279ad35b48633fb917c7bab20da82378</x:v>
      </x:c>
      <x:c r="AQ115" s="52" t="inlineStr">
        <x:is>
          <x:t xml:space="preserve">PASS</x:t>
        </x:is>
      </x:c>
      <x:c r="AR115" s="53" t="inlineStr">
        <x:is>
          <x:t xml:space="preserve">VALID</x:t>
        </x:is>
      </x:c>
      <x:c r="AS115" s="53" t="inlineStr">
        <x:is>
          <x:t xml:space="preserve">IMO-019-P02=ACTIVATED | IMO-019-F01=ACTIVATED</x:t>
        </x:is>
      </x:c>
      <x:c r="AT115" s="53">
        <x:v>1</x:v>
      </x:c>
      <x:c r="AU115" s="53">
        <x:v>10</x:v>
      </x:c>
      <x:c r="AV115" s="53">
        <x:v>44</x:v>
      </x:c>
      <x:c r="AW115" s="53" t="inlineStr">
        <x:is>
          <x:t xml:space="preserve">sh:class, sh:datatype, sh:hasValue, sh:maxCount, sh:minCount, sh:node, sh:or, sh:property</x:t>
        </x:is>
      </x:c>
      <x:c r="AX115" s="53">
        <x:v>1</x:v>
      </x:c>
      <x:c r="AY115" s="53">
        <x:v>1</x:v>
      </x:c>
      <x:c r="AZ115" s="53">
        <x:v>1</x:v>
      </x:c>
      <x:c r="BA115" s="54"/>
      <x:c r="BB115" s="54"/>
      <x:c r="BC115" s="54"/>
      <x:c r="BD115" s="55" t="str">
        <x:f>IF(OR(W115&lt;&gt;"REVIEWED",COUNTIF(BA115:BC115,"UNCLEAR")&gt;0,COUNTA(BA115:BC115)&lt;3,(COUNTIF(BA115:BC115,"0")+COUNTIF(BA115:BC115,"1")+COUNTIF(BA115:BC115,"2"))=0,AJ115=""),"",(COUNTIF(BA115:BC115,"1")+2*COUNTIF(BA115:BC115,"2"))/(2*(COUNTIF(BA115:BC115,"0")+COUNTIF(BA115:BC115,"1")+COUNTIF(BA115:BC115,"2"))))</x:f>
      </x:c>
    </x:row>
    <x:row r="116" ht="66" customHeight="1">
      <x:c r="A116" s="9" t="str">
        <x:v>BATCH_11</x:v>
      </x:c>
      <x:c r="B116" s="9" t="n">
        <x:v>110</x:v>
      </x:c>
      <x:c r="C116" s="9" t="str">
        <x:v>IMO-023</x:v>
      </x:c>
      <x:c r="D116" s="9" t="str">
        <x:v>IMO</x:v>
      </x:c>
      <x:c r="E116" s="9" t="str">
        <x:v>DIRECT_STATIC</x:v>
      </x:c>
      <x:c r="F116" s="9" t="str">
        <x:v>RUN_01</x:v>
      </x:c>
      <x:c r="G116" s="12" t="str">
        <x:v>OFFICIAL_ELIGIBLE_OUTPUT</x:v>
      </x:c>
      <x:c r="H116" s="12" t="str">
        <x:v>GENERATION_ACCEPTED</x:v>
      </x:c>
      <x:c r="I116" s="12" t="str">
        <x:v>PARSED</x:v>
      </x:c>
      <x:c r="J116" s="12" t="str">
        <x:v>PASS</x:v>
      </x:c>
      <x:c r="K116" s="9" t="n">
        <x:v>4</x:v>
      </x:c>
      <x:c r="L116" s="9" t="n">
        <x:v>4</x:v>
      </x:c>
      <x:c r="M116" s="9" t="n">
        <x:v>4</x:v>
      </x:c>
      <x:c r="N116" s="9" t="n">
        <x:v>1</x:v>
      </x:c>
      <x:c r="O116" s="9" t="str">
        <x:v>IMO-023-P01</x:v>
      </x:c>
      <x:c r="P116" s="9" t="str">
        <x:v>PASS</x:v>
      </x:c>
      <x:c r="Q116" s="9" t="str">
        <x:v>PASS</x:v>
      </x:c>
      <x:c r="R116" s="9" t="str">
        <x:v>CORRECT_BEHAVIOR</x:v>
      </x:c>
      <x:c r="S116" s="9" t="str">
        <x:v>IMO-023-F03</x:v>
      </x:c>
      <x:c r="T116" s="9" t="str">
        <x:v>FAIL</x:v>
      </x:c>
      <x:c r="U116" s="9" t="str">
        <x:v>FAIL</x:v>
      </x:c>
      <x:c r="V116" s="9" t="str">
        <x:v>CORRECT_BEHAVIOR</x:v>
      </x:c>
      <x:c r="W116" s="13" t="str">
        <x:v>NOT_REVIEWED</x:v>
      </x:c>
      <x:c r="X116" s="13" t="str"/>
      <x:c r="Y116" s="13" t="str"/>
      <x:c r="Z116" s="13" t="str"/>
      <x:c r="AA116" s="13" t="str"/>
      <x:c r="AB116" s="13" t="str"/>
      <x:c r="AC116" s="13" t="str"/>
      <x:c r="AD116" s="13" t="str"/>
      <x:c r="AE116" s="13" t="str"/>
      <x:c r="AF116" s="13" t="str"/>
      <x:c r="AG116" s="13" t="str"/>
      <x:c r="AH116" s="13" t="str"/>
      <x:c r="AI116" s="16" t="str">
        <x:f>IF(AND(W116="REVIEWED",X116&lt;&gt;"",Y116&lt;&gt;"",COUNTA(Z116:AF116)=7,COUNTIF(Z116:AF116,"UNCLEAR")=0,(COUNTIF(Z116:AF116,"0")+COUNTIF(Z116:AF116,"1")+COUNTIF(Z116:AF116,"2"))&gt;0,AG116&lt;&gt;"",AH116&lt;&gt;"",AJ116&lt;&gt;""),(COUNTIF(Z116:AF116,"1")+2*COUNTIF(Z116:AF116,"2"))/(2*(COUNTIF(Z116:AF116,"0")+COUNTIF(Z116:AF116,"1")+COUNTIF(Z116:AF116,"2"))),"")</x:f>
      </x:c>
      <x:c r="AJ116" s="14" t="str"/>
      <x:c r="AK116" s="14" t="str"/>
      <x:c r="AL116" s="14" t="str"/>
      <x:c r="AM116" s="9" t="str"/>
      <x:c r="AN116" s="9" t="str">
        <x:v>Part I-A 2.2.3</x:v>
      </x:c>
      <x:c r="AO116" s="9" t="str">
        <x:v>MVP/SHACL_GENERATION_PIPELINE/experiments/FULL_REPAIR_V2/RUN_01/runs/RUN-IMO-023-20260915T103353263882Z/final/final_shape.ttl</x:v>
      </x:c>
      <x:c r="AP116" s="9" t="str">
        <x:v>f5e248d972a3cf4389442649aec938ffc12d5c7df92584215dde5de5c2006af7</x:v>
      </x:c>
      <x:c r="AQ116" s="52" t="inlineStr">
        <x:is>
          <x:t xml:space="preserve">PASS</x:t>
        </x:is>
      </x:c>
      <x:c r="AR116" s="53" t="inlineStr">
        <x:is>
          <x:t xml:space="preserve">VALID</x:t>
        </x:is>
      </x:c>
      <x:c r="AS116" s="53" t="inlineStr">
        <x:is>
          <x:t xml:space="preserve">IMO-023-P01=ACTIVATED | IMO-023-F03=ACTIVATED</x:t>
        </x:is>
      </x:c>
      <x:c r="AT116" s="53">
        <x:v>1</x:v>
      </x:c>
      <x:c r="AU116" s="53">
        <x:v>2</x:v>
      </x:c>
      <x:c r="AV116" s="53">
        <x:v>10</x:v>
      </x:c>
      <x:c r="AW116" s="53" t="inlineStr">
        <x:is>
          <x:t xml:space="preserve">sh:datatype, sh:hasValue, sh:maxCount, sh:minCount, sh:property</x:t>
        </x:is>
      </x:c>
      <x:c r="AX116" s="53">
        <x:v>0</x:v>
      </x:c>
      <x:c r="AY116" s="53">
        <x:v>1</x:v>
      </x:c>
      <x:c r="AZ116" s="53">
        <x:v>0</x:v>
      </x:c>
      <x:c r="BA116" s="54"/>
      <x:c r="BB116" s="54"/>
      <x:c r="BC116" s="54"/>
      <x:c r="BD116" s="55" t="str">
        <x:f>IF(OR(W116&lt;&gt;"REVIEWED",COUNTIF(BA116:BC116,"UNCLEAR")&gt;0,COUNTA(BA116:BC116)&lt;3,(COUNTIF(BA116:BC116,"0")+COUNTIF(BA116:BC116,"1")+COUNTIF(BA116:BC116,"2"))=0,AJ116=""),"",(COUNTIF(BA116:BC116,"1")+2*COUNTIF(BA116:BC116,"2"))/(2*(COUNTIF(BA116:BC116,"0")+COUNTIF(BA116:BC116,"1")+COUNTIF(BA116:BC116,"2"))))</x:f>
      </x:c>
    </x:row>
    <x:row r="117" ht="66" customHeight="1">
      <x:c r="A117" s="9" t="str">
        <x:v>BATCH_12</x:v>
      </x:c>
      <x:c r="B117" s="9" t="n">
        <x:v>111</x:v>
      </x:c>
      <x:c r="C117" s="9" t="str">
        <x:v>TRF-006</x:v>
      </x:c>
      <x:c r="D117" s="9" t="str">
        <x:v>TRAFICOM</x:v>
      </x:c>
      <x:c r="E117" s="9" t="str">
        <x:v>DIRECT_STATIC</x:v>
      </x:c>
      <x:c r="F117" s="9" t="str">
        <x:v>RUN_01</x:v>
      </x:c>
      <x:c r="G117" s="12" t="str">
        <x:v>OFFICIAL_ELIGIBLE_OUTPUT</x:v>
      </x:c>
      <x:c r="H117" s="12" t="str">
        <x:v>GENERATION_ACCEPTED</x:v>
      </x:c>
      <x:c r="I117" s="12" t="str">
        <x:v>PARSED</x:v>
      </x:c>
      <x:c r="J117" s="12" t="str">
        <x:v>PASS</x:v>
      </x:c>
      <x:c r="K117" s="9" t="n">
        <x:v>8</x:v>
      </x:c>
      <x:c r="L117" s="9" t="n">
        <x:v>8</x:v>
      </x:c>
      <x:c r="M117" s="9" t="n">
        <x:v>4</x:v>
      </x:c>
      <x:c r="N117" s="9" t="n">
        <x:v>0</x:v>
      </x:c>
      <x:c r="O117" s="9" t="str">
        <x:v>TRF-006-P02</x:v>
      </x:c>
      <x:c r="P117" s="9" t="str">
        <x:v>PASS</x:v>
      </x:c>
      <x:c r="Q117" s="9" t="str">
        <x:v>FAIL</x:v>
      </x:c>
      <x:c r="R117" s="9" t="str">
        <x:v>FALSE_REJECT</x:v>
      </x:c>
      <x:c r="S117" s="9" t="str">
        <x:v>TRF-006-F02</x:v>
      </x:c>
      <x:c r="T117" s="9" t="str">
        <x:v>FAIL</x:v>
      </x:c>
      <x:c r="U117" s="9" t="str">
        <x:v>FAIL</x:v>
      </x:c>
      <x:c r="V117" s="9" t="str">
        <x:v>CORRECT_BEHAVIOR</x:v>
      </x:c>
      <x:c r="W117" s="13" t="str">
        <x:v>NOT_REVIEWED</x:v>
      </x:c>
      <x:c r="X117" s="13" t="str"/>
      <x:c r="Y117" s="13" t="str"/>
      <x:c r="Z117" s="13" t="str"/>
      <x:c r="AA117" s="13" t="str"/>
      <x:c r="AB117" s="13" t="str"/>
      <x:c r="AC117" s="13" t="str"/>
      <x:c r="AD117" s="13" t="str"/>
      <x:c r="AE117" s="13" t="str"/>
      <x:c r="AF117" s="13" t="str"/>
      <x:c r="AG117" s="13" t="str"/>
      <x:c r="AH117" s="13" t="str"/>
      <x:c r="AI117" s="16" t="str">
        <x:f>IF(AND(W117="REVIEWED",X117&lt;&gt;"",Y117&lt;&gt;"",COUNTA(Z117:AF117)=7,COUNTIF(Z117:AF117,"UNCLEAR")=0,(COUNTIF(Z117:AF117,"0")+COUNTIF(Z117:AF117,"1")+COUNTIF(Z117:AF117,"2"))&gt;0,AG117&lt;&gt;"",AH117&lt;&gt;"",AJ117&lt;&gt;""),(COUNTIF(Z117:AF117,"1")+2*COUNTIF(Z117:AF117,"2"))/(2*(COUNTIF(Z117:AF117,"0")+COUNTIF(Z117:AF117,"1")+COUNTIF(Z117:AF117,"2"))),"")</x:f>
      </x:c>
      <x:c r="AJ117" s="14" t="str"/>
      <x:c r="AK117" s="14" t="str"/>
      <x:c r="AL117" s="14" t="str"/>
      <x:c r="AM117" s="9" t="str">
        <x:v>RDF_FALSE_ACCEPT; RDF_FALSE_REJECT</x:v>
      </x:c>
      <x:c r="AN117" s="9" t="str">
        <x:v>1.6</x:v>
      </x:c>
      <x:c r="AO117" s="9" t="str">
        <x:v>MVP/SHACL_GENERATION_PIPELINE/experiments/FULL_REPAIR_V2/RUN_01/runs/RUN-TRF-006-20260915T121441082703Z/final/final_shape.ttl</x:v>
      </x:c>
      <x:c r="AP117" s="9" t="str">
        <x:v>caea956f8db60abf0c64db1e17eea5a037c85216c97ed560619d88c162dd297b</x:v>
      </x:c>
      <x:c r="AQ117" s="52" t="inlineStr">
        <x:is>
          <x:t xml:space="preserve">PASS</x:t>
        </x:is>
      </x:c>
      <x:c r="AR117" s="53" t="inlineStr">
        <x:is>
          <x:t xml:space="preserve">VALID</x:t>
        </x:is>
      </x:c>
      <x:c r="AS117" s="53" t="inlineStr">
        <x:is>
          <x:t xml:space="preserve">TRF-006-P02=ACTIVATED | TRF-006-F02=ACTIVATED</x:t>
        </x:is>
      </x:c>
      <x:c r="AT117" s="53">
        <x:v>6</x:v>
      </x:c>
      <x:c r="AU117" s="53">
        <x:v>13</x:v>
      </x:c>
      <x:c r="AV117" s="53">
        <x:v>52</x:v>
      </x:c>
      <x:c r="AW117" s="53" t="inlineStr">
        <x:is>
          <x:t xml:space="preserve">sh:datatype, sh:hasValue, sh:in, sh:maxExclusive, sh:minCount, sh:minInclusive, sh:node, sh:nodeKind, sh:or, sh:property</x:t>
        </x:is>
      </x:c>
      <x:c r="AX117" s="53">
        <x:v>0</x:v>
      </x:c>
      <x:c r="AY117" s="53">
        <x:v>1</x:v>
      </x:c>
      <x:c r="AZ117" s="53">
        <x:v>1</x:v>
      </x:c>
      <x:c r="BA117" s="54"/>
      <x:c r="BB117" s="54"/>
      <x:c r="BC117" s="54"/>
      <x:c r="BD117" s="55" t="str">
        <x:f>IF(OR(W117&lt;&gt;"REVIEWED",COUNTIF(BA117:BC117,"UNCLEAR")&gt;0,COUNTA(BA117:BC117)&lt;3,(COUNTIF(BA117:BC117,"0")+COUNTIF(BA117:BC117,"1")+COUNTIF(BA117:BC117,"2"))=0,AJ117=""),"",(COUNTIF(BA117:BC117,"1")+2*COUNTIF(BA117:BC117,"2"))/(2*(COUNTIF(BA117:BC117,"0")+COUNTIF(BA117:BC117,"1")+COUNTIF(BA117:BC117,"2"))))</x:f>
      </x:c>
    </x:row>
    <x:row r="118" ht="66" customHeight="1">
      <x:c r="A118" s="9" t="str">
        <x:v>BATCH_12</x:v>
      </x:c>
      <x:c r="B118" s="9" t="n">
        <x:v>112</x:v>
      </x:c>
      <x:c r="C118" s="9" t="str">
        <x:v>IMO-114</x:v>
      </x:c>
      <x:c r="D118" s="9" t="str">
        <x:v>IMO</x:v>
      </x:c>
      <x:c r="E118" s="9" t="str">
        <x:v>DIRECT_STATIC</x:v>
      </x:c>
      <x:c r="F118" s="9" t="str">
        <x:v>RUN_01</x:v>
      </x:c>
      <x:c r="G118" s="12" t="str">
        <x:v>OFFICIAL_ELIGIBLE_OUTPUT</x:v>
      </x:c>
      <x:c r="H118" s="12" t="str">
        <x:v>GENERATION_ACCEPTED</x:v>
      </x:c>
      <x:c r="I118" s="12" t="str">
        <x:v>PARSED</x:v>
      </x:c>
      <x:c r="J118" s="12" t="str">
        <x:v>PASS</x:v>
      </x:c>
      <x:c r="K118" s="9" t="n">
        <x:v>9</x:v>
      </x:c>
      <x:c r="L118" s="9" t="n">
        <x:v>9</x:v>
      </x:c>
      <x:c r="M118" s="9" t="n">
        <x:v>6</x:v>
      </x:c>
      <x:c r="N118" s="9" t="n">
        <x:v>0</x:v>
      </x:c>
      <x:c r="O118" s="9" t="str">
        <x:v>IMO-114-M-P01</x:v>
      </x:c>
      <x:c r="P118" s="9" t="str">
        <x:v>PASS</x:v>
      </x:c>
      <x:c r="Q118" s="9" t="str">
        <x:v>PASS</x:v>
      </x:c>
      <x:c r="R118" s="9" t="str">
        <x:v>CORRECT_BEHAVIOR</x:v>
      </x:c>
      <x:c r="S118" s="9" t="str">
        <x:v>IMO-114-M-F03</x:v>
      </x:c>
      <x:c r="T118" s="9" t="str">
        <x:v>FAIL</x:v>
      </x:c>
      <x:c r="U118" s="9" t="str">
        <x:v>PASS</x:v>
      </x:c>
      <x:c r="V118" s="9" t="str">
        <x:v>FALSE_ACCEPT</x:v>
      </x:c>
      <x:c r="W118" s="13" t="str">
        <x:v>NOT_REVIEWED</x:v>
      </x:c>
      <x:c r="X118" s="13" t="str"/>
      <x:c r="Y118" s="13" t="str"/>
      <x:c r="Z118" s="13" t="str"/>
      <x:c r="AA118" s="13" t="str"/>
      <x:c r="AB118" s="13" t="str"/>
      <x:c r="AC118" s="13" t="str"/>
      <x:c r="AD118" s="13" t="str"/>
      <x:c r="AE118" s="13" t="str"/>
      <x:c r="AF118" s="13" t="str"/>
      <x:c r="AG118" s="13" t="str"/>
      <x:c r="AH118" s="13" t="str"/>
      <x:c r="AI118" s="16" t="str">
        <x:f>IF(AND(W118="REVIEWED",X118&lt;&gt;"",Y118&lt;&gt;"",COUNTA(Z118:AF118)=7,COUNTIF(Z118:AF118,"UNCLEAR")=0,(COUNTIF(Z118:AF118,"0")+COUNTIF(Z118:AF118,"1")+COUNTIF(Z118:AF118,"2"))&gt;0,AG118&lt;&gt;"",AH118&lt;&gt;"",AJ118&lt;&gt;""),(COUNTIF(Z118:AF118,"1")+2*COUNTIF(Z118:AF118,"2"))/(2*(COUNTIF(Z118:AF118,"0")+COUNTIF(Z118:AF118,"1")+COUNTIF(Z118:AF118,"2"))),"")</x:f>
      </x:c>
      <x:c r="AJ118" s="14" t="str"/>
      <x:c r="AK118" s="14" t="str"/>
      <x:c r="AL118" s="14" t="str"/>
      <x:c r="AM118" s="9" t="str">
        <x:v>ALWAYS_PASS; RDF_FALSE_ACCEPT</x:v>
      </x:c>
      <x:c r="AN118" s="9" t="str">
        <x:v>Part II-A 2.1.3</x:v>
      </x:c>
      <x:c r="AO118" s="9" t="str">
        <x:v>MVP/SHACL_GENERATION_PIPELINE/experiments/FULL_REPAIR_V2/RUN_01/runs/RUN-IMO-114-20260915T114123445499Z/final/final_shape.ttl</x:v>
      </x:c>
      <x:c r="AP118" s="9" t="str">
        <x:v>52b9d8b377e24e0c379889bad220d14c438f0dc0b93f5ae2e29a1ff54107122c</x:v>
      </x:c>
      <x:c r="AQ118" s="52" t="inlineStr">
        <x:is>
          <x:t xml:space="preserve">PASS</x:t>
        </x:is>
      </x:c>
      <x:c r="AR118" s="53" t="inlineStr">
        <x:is>
          <x:t xml:space="preserve">VALID</x:t>
        </x:is>
      </x:c>
      <x:c r="AS118" s="53" t="inlineStr">
        <x:is>
          <x:t xml:space="preserve">IMO-114-M-P01=ACTIVATED | IMO-114-M-F03=ACTIVATED</x:t>
        </x:is>
      </x:c>
      <x:c r="AT118" s="53">
        <x:v>1</x:v>
      </x:c>
      <x:c r="AU118" s="53">
        <x:v>4</x:v>
      </x:c>
      <x:c r="AV118" s="53">
        <x:v>17</x:v>
      </x:c>
      <x:c r="AW118" s="53" t="inlineStr">
        <x:is>
          <x:t xml:space="preserve">sh:datatype, sh:in, sh:maxCount, sh:minCount, sh:nodeKind, sh:property</x:t>
        </x:is>
      </x:c>
      <x:c r="AX118" s="53">
        <x:v>1</x:v>
      </x:c>
      <x:c r="AY118" s="53">
        <x:v>1</x:v>
      </x:c>
      <x:c r="AZ118" s="53">
        <x:v>0</x:v>
      </x:c>
      <x:c r="BA118" s="54"/>
      <x:c r="BB118" s="54"/>
      <x:c r="BC118" s="54"/>
      <x:c r="BD118" s="55" t="str">
        <x:f>IF(OR(W118&lt;&gt;"REVIEWED",COUNTIF(BA118:BC118,"UNCLEAR")&gt;0,COUNTA(BA118:BC118)&lt;3,(COUNTIF(BA118:BC118,"0")+COUNTIF(BA118:BC118,"1")+COUNTIF(BA118:BC118,"2"))=0,AJ118=""),"",(COUNTIF(BA118:BC118,"1")+2*COUNTIF(BA118:BC118,"2"))/(2*(COUNTIF(BA118:BC118,"0")+COUNTIF(BA118:BC118,"1")+COUNTIF(BA118:BC118,"2"))))</x:f>
      </x:c>
    </x:row>
    <x:row r="119" ht="66" customHeight="1">
      <x:c r="A119" s="9" t="str">
        <x:v>BATCH_12</x:v>
      </x:c>
      <x:c r="B119" s="9" t="n">
        <x:v>113</x:v>
      </x:c>
      <x:c r="C119" s="9" t="str">
        <x:v>TRF-013</x:v>
      </x:c>
      <x:c r="D119" s="9" t="str">
        <x:v>TRAFICOM</x:v>
      </x:c>
      <x:c r="E119" s="9" t="str">
        <x:v>DIRECT_STATIC</x:v>
      </x:c>
      <x:c r="F119" s="9" t="str">
        <x:v>RUN_01</x:v>
      </x:c>
      <x:c r="G119" s="12" t="str">
        <x:v>OFFICIAL_ELIGIBLE_OUTPUT</x:v>
      </x:c>
      <x:c r="H119" s="12" t="str">
        <x:v>GENERATION_ACCEPTED</x:v>
      </x:c>
      <x:c r="I119" s="12" t="str">
        <x:v>PARSED</x:v>
      </x:c>
      <x:c r="J119" s="12" t="str">
        <x:v>PASS</x:v>
      </x:c>
      <x:c r="K119" s="9" t="n">
        <x:v>9</x:v>
      </x:c>
      <x:c r="L119" s="9" t="n">
        <x:v>9</x:v>
      </x:c>
      <x:c r="M119" s="9" t="n">
        <x:v>9</x:v>
      </x:c>
      <x:c r="N119" s="9" t="n">
        <x:v>1</x:v>
      </x:c>
      <x:c r="O119" s="9" t="str">
        <x:v>TRF-013-P04</x:v>
      </x:c>
      <x:c r="P119" s="9" t="str">
        <x:v>PASS</x:v>
      </x:c>
      <x:c r="Q119" s="9" t="str">
        <x:v>PASS</x:v>
      </x:c>
      <x:c r="R119" s="9" t="str">
        <x:v>CORRECT_BEHAVIOR</x:v>
      </x:c>
      <x:c r="S119" s="9" t="str">
        <x:v>TRF-013-F01</x:v>
      </x:c>
      <x:c r="T119" s="9" t="str">
        <x:v>FAIL</x:v>
      </x:c>
      <x:c r="U119" s="9" t="str">
        <x:v>FAIL</x:v>
      </x:c>
      <x:c r="V119" s="9" t="str">
        <x:v>CORRECT_BEHAVIOR</x:v>
      </x:c>
      <x:c r="W119" s="13" t="str">
        <x:v>NOT_REVIEWED</x:v>
      </x:c>
      <x:c r="X119" s="13" t="str"/>
      <x:c r="Y119" s="13" t="str"/>
      <x:c r="Z119" s="13" t="str"/>
      <x:c r="AA119" s="13" t="str"/>
      <x:c r="AB119" s="13" t="str"/>
      <x:c r="AC119" s="13" t="str"/>
      <x:c r="AD119" s="13" t="str"/>
      <x:c r="AE119" s="13" t="str"/>
      <x:c r="AF119" s="13" t="str"/>
      <x:c r="AG119" s="13" t="str"/>
      <x:c r="AH119" s="13" t="str"/>
      <x:c r="AI119" s="16" t="str">
        <x:f>IF(AND(W119="REVIEWED",X119&lt;&gt;"",Y119&lt;&gt;"",COUNTA(Z119:AF119)=7,COUNTIF(Z119:AF119,"UNCLEAR")=0,(COUNTIF(Z119:AF119,"0")+COUNTIF(Z119:AF119,"1")+COUNTIF(Z119:AF119,"2"))&gt;0,AG119&lt;&gt;"",AH119&lt;&gt;"",AJ119&lt;&gt;""),(COUNTIF(Z119:AF119,"1")+2*COUNTIF(Z119:AF119,"2"))/(2*(COUNTIF(Z119:AF119,"0")+COUNTIF(Z119:AF119,"1")+COUNTIF(Z119:AF119,"2"))),"")</x:f>
      </x:c>
      <x:c r="AJ119" s="14" t="str"/>
      <x:c r="AK119" s="14" t="str"/>
      <x:c r="AL119" s="14" t="str"/>
      <x:c r="AM119" s="9" t="str"/>
      <x:c r="AN119" s="9" t="str">
        <x:v>2.2 (maximum/minimum fore and aft draught)</x:v>
      </x:c>
      <x:c r="AO119" s="9" t="str">
        <x:v>MVP/SHACL_GENERATION_PIPELINE/experiments/FULL_REPAIR_V2/RUN_01/runs/RUN-TRF-013-20260915T122101608642Z/final/final_shape.ttl</x:v>
      </x:c>
      <x:c r="AP119" s="9" t="str">
        <x:v>d75f7410db560b180d0436dae61994e2ebec8eb992bb30d72b9b19abc7d665cc</x:v>
      </x:c>
      <x:c r="AQ119" s="52" t="inlineStr">
        <x:is>
          <x:t xml:space="preserve">PASS</x:t>
        </x:is>
      </x:c>
      <x:c r="AR119" s="53" t="inlineStr">
        <x:is>
          <x:t xml:space="preserve">VALID</x:t>
        </x:is>
      </x:c>
      <x:c r="AS119" s="53" t="inlineStr">
        <x:is>
          <x:t xml:space="preserve">TRF-013-P04=ACTIVATED | TRF-013-F01=ACTIVATED</x:t>
        </x:is>
      </x:c>
      <x:c r="AT119" s="53">
        <x:v>1</x:v>
      </x:c>
      <x:c r="AU119" s="53">
        <x:v>23</x:v>
      </x:c>
      <x:c r="AV119" s="53">
        <x:v>110</x:v>
      </x:c>
      <x:c r="AW119" s="53" t="inlineStr">
        <x:is>
          <x:t xml:space="preserve">sh:class, sh:datatype, sh:hasValue, sh:maxCount, sh:minCount, sh:node, sh:nodeKind, sh:or, sh:property</x:t>
        </x:is>
      </x:c>
      <x:c r="AX119" s="53">
        <x:v>1</x:v>
      </x:c>
      <x:c r="AY119" s="53">
        <x:v>1</x:v>
      </x:c>
      <x:c r="AZ119" s="53">
        <x:v>1</x:v>
      </x:c>
      <x:c r="BA119" s="54"/>
      <x:c r="BB119" s="54"/>
      <x:c r="BC119" s="54"/>
      <x:c r="BD119" s="55" t="str">
        <x:f>IF(OR(W119&lt;&gt;"REVIEWED",COUNTIF(BA119:BC119,"UNCLEAR")&gt;0,COUNTA(BA119:BC119)&lt;3,(COUNTIF(BA119:BC119,"0")+COUNTIF(BA119:BC119,"1")+COUNTIF(BA119:BC119,"2"))=0,AJ119=""),"",(COUNTIF(BA119:BC119,"1")+2*COUNTIF(BA119:BC119,"2"))/(2*(COUNTIF(BA119:BC119,"0")+COUNTIF(BA119:BC119,"1")+COUNTIF(BA119:BC119,"2"))))</x:f>
      </x:c>
    </x:row>
    <x:row r="120" ht="66" customHeight="1">
      <x:c r="A120" s="9" t="str">
        <x:v>BATCH_12</x:v>
      </x:c>
      <x:c r="B120" s="9" t="n">
        <x:v>114</x:v>
      </x:c>
      <x:c r="C120" s="9" t="str">
        <x:v>IMO-013</x:v>
      </x:c>
      <x:c r="D120" s="9" t="str">
        <x:v>IMO</x:v>
      </x:c>
      <x:c r="E120" s="9" t="str">
        <x:v>DIRECT_STATIC</x:v>
      </x:c>
      <x:c r="F120" s="9" t="str">
        <x:v>RUN_01</x:v>
      </x:c>
      <x:c r="G120" s="12" t="str">
        <x:v>OFFICIAL_ELIGIBLE_OUTPUT</x:v>
      </x:c>
      <x:c r="H120" s="12" t="str">
        <x:v>GENERATION_ACCEPTED</x:v>
      </x:c>
      <x:c r="I120" s="12" t="str">
        <x:v>PARSED</x:v>
      </x:c>
      <x:c r="J120" s="12" t="str">
        <x:v>PASS</x:v>
      </x:c>
      <x:c r="K120" s="9" t="n">
        <x:v>7</x:v>
      </x:c>
      <x:c r="L120" s="9" t="n">
        <x:v>7</x:v>
      </x:c>
      <x:c r="M120" s="9" t="n">
        <x:v>6</x:v>
      </x:c>
      <x:c r="N120" s="9" t="n">
        <x:v>0</x:v>
      </x:c>
      <x:c r="O120" s="9" t="str">
        <x:v>IMO-013-P01</x:v>
      </x:c>
      <x:c r="P120" s="9" t="str">
        <x:v>PASS</x:v>
      </x:c>
      <x:c r="Q120" s="9" t="str">
        <x:v>PASS</x:v>
      </x:c>
      <x:c r="R120" s="9" t="str">
        <x:v>CORRECT_BEHAVIOR</x:v>
      </x:c>
      <x:c r="S120" s="9" t="str">
        <x:v>IMO-013-F02</x:v>
      </x:c>
      <x:c r="T120" s="9" t="str">
        <x:v>FAIL</x:v>
      </x:c>
      <x:c r="U120" s="9" t="str">
        <x:v>PASS</x:v>
      </x:c>
      <x:c r="V120" s="9" t="str">
        <x:v>FALSE_ACCEPT</x:v>
      </x:c>
      <x:c r="W120" s="13" t="str">
        <x:v>NOT_REVIEWED</x:v>
      </x:c>
      <x:c r="X120" s="13" t="str"/>
      <x:c r="Y120" s="13" t="str"/>
      <x:c r="Z120" s="13" t="str"/>
      <x:c r="AA120" s="13" t="str"/>
      <x:c r="AB120" s="13" t="str"/>
      <x:c r="AC120" s="13" t="str"/>
      <x:c r="AD120" s="13" t="str"/>
      <x:c r="AE120" s="13" t="str"/>
      <x:c r="AF120" s="13" t="str"/>
      <x:c r="AG120" s="13" t="str"/>
      <x:c r="AH120" s="13" t="str"/>
      <x:c r="AI120" s="16" t="str">
        <x:f>IF(AND(W120="REVIEWED",X120&lt;&gt;"",Y120&lt;&gt;"",COUNTA(Z120:AF120)=7,COUNTIF(Z120:AF120,"UNCLEAR")=0,(COUNTIF(Z120:AF120,"0")+COUNTIF(Z120:AF120,"1")+COUNTIF(Z120:AF120,"2"))&gt;0,AG120&lt;&gt;"",AH120&lt;&gt;"",AJ120&lt;&gt;""),(COUNTIF(Z120:AF120,"1")+2*COUNTIF(Z120:AF120,"2"))/(2*(COUNTIF(Z120:AF120,"0")+COUNTIF(Z120:AF120,"1")+COUNTIF(Z120:AF120,"2"))),"")</x:f>
      </x:c>
      <x:c r="AJ120" s="14" t="str"/>
      <x:c r="AK120" s="14" t="str"/>
      <x:c r="AL120" s="14" t="str"/>
      <x:c r="AM120" s="9" t="str">
        <x:v>RDF_FALSE_ACCEPT</x:v>
      </x:c>
      <x:c r="AN120" s="9" t="str">
        <x:v>Part I-A 1.2.12</x:v>
      </x:c>
      <x:c r="AO120" s="9" t="str">
        <x:v>MVP/SHACL_GENERATION_PIPELINE/experiments/FULL_REPAIR_V2/RUN_01/runs/RUN-IMO-013-20260915T103021300646Z/final/final_shape.ttl</x:v>
      </x:c>
      <x:c r="AP120" s="9" t="str">
        <x:v>f4ce355ac446c57ba29426e9606108395310e563d835b719ee2520dfe9df1289</x:v>
      </x:c>
      <x:c r="AQ120" s="52" t="inlineStr">
        <x:is>
          <x:t xml:space="preserve">PASS</x:t>
        </x:is>
      </x:c>
      <x:c r="AR120" s="53" t="inlineStr">
        <x:is>
          <x:t xml:space="preserve">VALID</x:t>
        </x:is>
      </x:c>
      <x:c r="AS120" s="53" t="inlineStr">
        <x:is>
          <x:t xml:space="preserve">IMO-013-P01=ACTIVATED | IMO-013-F02=ACTIVATED</x:t>
        </x:is>
      </x:c>
      <x:c r="AT120" s="53">
        <x:v>1</x:v>
      </x:c>
      <x:c r="AU120" s="53">
        <x:v>3</x:v>
      </x:c>
      <x:c r="AV120" s="53">
        <x:v>13</x:v>
      </x:c>
      <x:c r="AW120" s="53" t="inlineStr">
        <x:is>
          <x:t xml:space="preserve">sh:class, sh:datatype, sh:hasValue, sh:maxCount, sh:minCount, sh:node, sh:property</x:t>
        </x:is>
      </x:c>
      <x:c r="AX120" s="53">
        <x:v>1</x:v>
      </x:c>
      <x:c r="AY120" s="53">
        <x:v>1</x:v>
      </x:c>
      <x:c r="AZ120" s="53">
        <x:v>0</x:v>
      </x:c>
      <x:c r="BA120" s="54"/>
      <x:c r="BB120" s="54"/>
      <x:c r="BC120" s="54"/>
      <x:c r="BD120" s="55" t="str">
        <x:f>IF(OR(W120&lt;&gt;"REVIEWED",COUNTIF(BA120:BC120,"UNCLEAR")&gt;0,COUNTA(BA120:BC120)&lt;3,(COUNTIF(BA120:BC120,"0")+COUNTIF(BA120:BC120,"1")+COUNTIF(BA120:BC120,"2"))=0,AJ120=""),"",(COUNTIF(BA120:BC120,"1")+2*COUNTIF(BA120:BC120,"2"))/(2*(COUNTIF(BA120:BC120,"0")+COUNTIF(BA120:BC120,"1")+COUNTIF(BA120:BC120,"2"))))</x:f>
      </x:c>
    </x:row>
    <x:row r="121" ht="66" customHeight="1">
      <x:c r="A121" s="9" t="str">
        <x:v>BATCH_12</x:v>
      </x:c>
      <x:c r="B121" s="9" t="n">
        <x:v>115</x:v>
      </x:c>
      <x:c r="C121" s="9" t="str">
        <x:v>TRF-012</x:v>
      </x:c>
      <x:c r="D121" s="9" t="str">
        <x:v>TRAFICOM</x:v>
      </x:c>
      <x:c r="E121" s="9" t="str">
        <x:v>COMPLEX_READINESS</x:v>
      </x:c>
      <x:c r="F121" s="9" t="str">
        <x:v>RUN_01</x:v>
      </x:c>
      <x:c r="G121" s="12" t="str">
        <x:v>OFFICIAL_ELIGIBLE_OUTPUT</x:v>
      </x:c>
      <x:c r="H121" s="12" t="str">
        <x:v>GENERATION_ACCEPTED</x:v>
      </x:c>
      <x:c r="I121" s="12" t="str">
        <x:v>PARSED</x:v>
      </x:c>
      <x:c r="J121" s="12" t="str">
        <x:v>PASS</x:v>
      </x:c>
      <x:c r="K121" s="9" t="n">
        <x:v>8</x:v>
      </x:c>
      <x:c r="L121" s="9" t="n">
        <x:v>8</x:v>
      </x:c>
      <x:c r="M121" s="9" t="n">
        <x:v>8</x:v>
      </x:c>
      <x:c r="N121" s="9" t="n">
        <x:v>1</x:v>
      </x:c>
      <x:c r="O121" s="9" t="str">
        <x:v>TRF-012-P01</x:v>
      </x:c>
      <x:c r="P121" s="9" t="str">
        <x:v>PASS</x:v>
      </x:c>
      <x:c r="Q121" s="9" t="str">
        <x:v>PASS</x:v>
      </x:c>
      <x:c r="R121" s="9" t="str">
        <x:v>CORRECT_BEHAVIOR</x:v>
      </x:c>
      <x:c r="S121" s="9" t="str">
        <x:v>TRF-012-F07</x:v>
      </x:c>
      <x:c r="T121" s="9" t="str">
        <x:v>FAIL</x:v>
      </x:c>
      <x:c r="U121" s="9" t="str">
        <x:v>FAIL</x:v>
      </x:c>
      <x:c r="V121" s="9" t="str">
        <x:v>CORRECT_BEHAVIOR</x:v>
      </x:c>
      <x:c r="W121" s="13" t="str">
        <x:v>NOT_REVIEWED</x:v>
      </x:c>
      <x:c r="X121" s="13" t="str"/>
      <x:c r="Y121" s="13" t="str"/>
      <x:c r="Z121" s="13" t="str"/>
      <x:c r="AA121" s="13" t="str"/>
      <x:c r="AB121" s="13" t="str"/>
      <x:c r="AC121" s="13" t="str"/>
      <x:c r="AD121" s="13" t="str"/>
      <x:c r="AE121" s="13" t="str"/>
      <x:c r="AF121" s="13" t="str"/>
      <x:c r="AG121" s="13" t="str"/>
      <x:c r="AH121" s="13" t="str"/>
      <x:c r="AI121" s="16" t="str">
        <x:f>IF(AND(W121="REVIEWED",X121&lt;&gt;"",Y121&lt;&gt;"",COUNTA(Z121:AF121)=7,COUNTIF(Z121:AF121,"UNCLEAR")=0,(COUNTIF(Z121:AF121,"0")+COUNTIF(Z121:AF121,"1")+COUNTIF(Z121:AF121,"2"))&gt;0,AG121&lt;&gt;"",AH121&lt;&gt;"",AJ121&lt;&gt;""),(COUNTIF(Z121:AF121,"1")+2*COUNTIF(Z121:AF121,"2"))/(2*(COUNTIF(Z121:AF121,"0")+COUNTIF(Z121:AF121,"1")+COUNTIF(Z121:AF121,"2"))),"")</x:f>
      </x:c>
      <x:c r="AJ121" s="14" t="str"/>
      <x:c r="AK121" s="14" t="str"/>
      <x:c r="AL121" s="14" t="str"/>
      <x:c r="AM121" s="9" t="str"/>
      <x:c r="AN121" s="9" t="str">
        <x:v>2.1 (LIWL readiness/profile representation)</x:v>
      </x:c>
      <x:c r="AO121" s="9" t="str">
        <x:v>MVP/SHACL_GENERATION_PIPELINE/experiments/FULL_REPAIR_V2/RUN_01/runs/RUN-TRF-012-20260915T122040719027Z/final/final_shape.ttl</x:v>
      </x:c>
      <x:c r="AP121" s="9" t="str">
        <x:v>5251171d7f1d2a374e600d5961ee0398e83ec0e902f448bc15a2f282b46fb80f</x:v>
      </x:c>
      <x:c r="AQ121" s="52" t="inlineStr">
        <x:is>
          <x:t xml:space="preserve">PASS</x:t>
        </x:is>
      </x:c>
      <x:c r="AR121" s="53" t="inlineStr">
        <x:is>
          <x:t xml:space="preserve">VALID</x:t>
        </x:is>
      </x:c>
      <x:c r="AS121" s="53" t="inlineStr">
        <x:is>
          <x:t xml:space="preserve">TRF-012-P01=ACTIVATED | TRF-012-F07=ACTIVATED</x:t>
        </x:is>
      </x:c>
      <x:c r="AT121" s="53">
        <x:v>3</x:v>
      </x:c>
      <x:c r="AU121" s="53">
        <x:v>9</x:v>
      </x:c>
      <x:c r="AV121" s="53">
        <x:v>40</x:v>
      </x:c>
      <x:c r="AW121" s="53" t="inlineStr">
        <x:is>
          <x:t xml:space="preserve">sh:class, sh:datatype, sh:hasValue, sh:maxCount, sh:minCount, sh:node, sh:property</x:t>
        </x:is>
      </x:c>
      <x:c r="AX121" s="53">
        <x:v>0</x:v>
      </x:c>
      <x:c r="AY121" s="53">
        <x:v>1</x:v>
      </x:c>
      <x:c r="AZ121" s="53">
        <x:v>0</x:v>
      </x:c>
      <x:c r="BA121" s="54"/>
      <x:c r="BB121" s="54"/>
      <x:c r="BC121" s="54"/>
      <x:c r="BD121" s="55" t="str">
        <x:f>IF(OR(W121&lt;&gt;"REVIEWED",COUNTIF(BA121:BC121,"UNCLEAR")&gt;0,COUNTA(BA121:BC121)&lt;3,(COUNTIF(BA121:BC121,"0")+COUNTIF(BA121:BC121,"1")+COUNTIF(BA121:BC121,"2"))=0,AJ121=""),"",(COUNTIF(BA121:BC121,"1")+2*COUNTIF(BA121:BC121,"2"))/(2*(COUNTIF(BA121:BC121,"0")+COUNTIF(BA121:BC121,"1")+COUNTIF(BA121:BC121,"2"))))</x:f>
      </x:c>
    </x:row>
    <x:row r="122" ht="66" customHeight="1">
      <x:c r="A122" s="9" t="str">
        <x:v>BATCH_12</x:v>
      </x:c>
      <x:c r="B122" s="9" t="n">
        <x:v>116</x:v>
      </x:c>
      <x:c r="C122" s="9" t="str">
        <x:v>I2-024</x:v>
      </x:c>
      <x:c r="D122" s="9" t="str">
        <x:v>I2</x:v>
      </x:c>
      <x:c r="E122" s="9" t="str">
        <x:v>COMPLEX_READINESS</x:v>
      </x:c>
      <x:c r="F122" s="9" t="str">
        <x:v>RUN_01</x:v>
      </x:c>
      <x:c r="G122" s="12" t="str">
        <x:v>OFFICIAL_ELIGIBLE_OUTPUT</x:v>
      </x:c>
      <x:c r="H122" s="12" t="str">
        <x:v>GENERATION_ACCEPTED</x:v>
      </x:c>
      <x:c r="I122" s="12" t="str">
        <x:v>PARSED</x:v>
      </x:c>
      <x:c r="J122" s="12" t="str">
        <x:v>PASS</x:v>
      </x:c>
      <x:c r="K122" s="9" t="n">
        <x:v>9</x:v>
      </x:c>
      <x:c r="L122" s="9" t="n">
        <x:v>9</x:v>
      </x:c>
      <x:c r="M122" s="9" t="n">
        <x:v>5</x:v>
      </x:c>
      <x:c r="N122" s="9" t="n">
        <x:v>0</x:v>
      </x:c>
      <x:c r="O122" s="9" t="str">
        <x:v>I2-024-P02</x:v>
      </x:c>
      <x:c r="P122" s="9" t="str">
        <x:v>PASS</x:v>
      </x:c>
      <x:c r="Q122" s="9" t="str">
        <x:v>FAIL</x:v>
      </x:c>
      <x:c r="R122" s="9" t="str">
        <x:v>FALSE_REJECT</x:v>
      </x:c>
      <x:c r="S122" s="9" t="str">
        <x:v>I2-024-F05</x:v>
      </x:c>
      <x:c r="T122" s="9" t="str">
        <x:v>FAIL</x:v>
      </x:c>
      <x:c r="U122" s="9" t="str">
        <x:v>FAIL</x:v>
      </x:c>
      <x:c r="V122" s="9" t="str">
        <x:v>CORRECT_BEHAVIOR</x:v>
      </x:c>
      <x:c r="W122" s="13" t="str">
        <x:v>NOT_REVIEWED</x:v>
      </x:c>
      <x:c r="X122" s="13" t="str"/>
      <x:c r="Y122" s="13" t="str"/>
      <x:c r="Z122" s="13" t="str"/>
      <x:c r="AA122" s="13" t="str"/>
      <x:c r="AB122" s="13" t="str"/>
      <x:c r="AC122" s="13" t="str"/>
      <x:c r="AD122" s="13" t="str"/>
      <x:c r="AE122" s="13" t="str"/>
      <x:c r="AF122" s="13" t="str"/>
      <x:c r="AG122" s="13" t="str"/>
      <x:c r="AH122" s="13" t="str"/>
      <x:c r="AI122" s="16" t="str">
        <x:f>IF(AND(W122="REVIEWED",X122&lt;&gt;"",Y122&lt;&gt;"",COUNTA(Z122:AF122)=7,COUNTIF(Z122:AF122,"UNCLEAR")=0,(COUNTIF(Z122:AF122,"0")+COUNTIF(Z122:AF122,"1")+COUNTIF(Z122:AF122,"2"))&gt;0,AG122&lt;&gt;"",AH122&lt;&gt;"",AJ122&lt;&gt;""),(COUNTIF(Z122:AF122,"1")+2*COUNTIF(Z122:AF122,"2"))/(2*(COUNTIF(Z122:AF122,"0")+COUNTIF(Z122:AF122,"1")+COUNTIF(Z122:AF122,"2"))),"")</x:f>
      </x:c>
      <x:c r="AJ122" s="14" t="str"/>
      <x:c r="AK122" s="14" t="str"/>
      <x:c r="AL122" s="14" t="str"/>
      <x:c r="AM122" s="9" t="str">
        <x:v>ALWAYS_FAIL; RDF_FALSE_REJECT</x:v>
      </x:c>
      <x:c r="AN122" s="9" t="str">
        <x:v>I2.4.2 — obliquely framed plating</x:v>
      </x:c>
      <x:c r="AO122" s="9" t="str">
        <x:v>MVP/SHACL_GENERATION_PIPELINE/experiments/FULL_REPAIR_V2/RUN_01/runs/RUN-I2-024-20260915T094526804606Z/final/final_shape.ttl</x:v>
      </x:c>
      <x:c r="AP122" s="9" t="str">
        <x:v>52a64f0e881cc134614ee809aae3492b0e15ddb71e6c907546ed6f1f43e97e6f</x:v>
      </x:c>
      <x:c r="AQ122" s="52" t="inlineStr">
        <x:is>
          <x:t xml:space="preserve">PASS</x:t>
        </x:is>
      </x:c>
      <x:c r="AR122" s="53" t="inlineStr">
        <x:is>
          <x:t xml:space="preserve">VALID</x:t>
        </x:is>
      </x:c>
      <x:c r="AS122" s="53" t="inlineStr">
        <x:is>
          <x:t xml:space="preserve">I2-024-P02=ACTIVATED | I2-024-F05=ACTIVATED</x:t>
        </x:is>
      </x:c>
      <x:c r="AT122" s="53">
        <x:v>1</x:v>
      </x:c>
      <x:c r="AU122" s="53">
        <x:v>26</x:v>
      </x:c>
      <x:c r="AV122" s="53">
        <x:v>96</x:v>
      </x:c>
      <x:c r="AW122" s="53" t="inlineStr">
        <x:is>
          <x:t xml:space="preserve">sh:class, sh:datatype, sh:hasValue, sh:maxCount, sh:minCount, sh:node, sh:property</x:t>
        </x:is>
      </x:c>
      <x:c r="AX122" s="53">
        <x:v>0</x:v>
      </x:c>
      <x:c r="AY122" s="53">
        <x:v>1</x:v>
      </x:c>
      <x:c r="AZ122" s="53">
        <x:v>0</x:v>
      </x:c>
      <x:c r="BA122" s="54"/>
      <x:c r="BB122" s="54"/>
      <x:c r="BC122" s="54"/>
      <x:c r="BD122" s="55" t="str">
        <x:f>IF(OR(W122&lt;&gt;"REVIEWED",COUNTIF(BA122:BC122,"UNCLEAR")&gt;0,COUNTA(BA122:BC122)&lt;3,(COUNTIF(BA122:BC122,"0")+COUNTIF(BA122:BC122,"1")+COUNTIF(BA122:BC122,"2"))=0,AJ122=""),"",(COUNTIF(BA122:BC122,"1")+2*COUNTIF(BA122:BC122,"2"))/(2*(COUNTIF(BA122:BC122,"0")+COUNTIF(BA122:BC122,"1")+COUNTIF(BA122:BC122,"2"))))</x:f>
      </x:c>
    </x:row>
    <x:row r="123" ht="66" customHeight="1">
      <x:c r="A123" s="9" t="str">
        <x:v>BATCH_12</x:v>
      </x:c>
      <x:c r="B123" s="9" t="n">
        <x:v>117</x:v>
      </x:c>
      <x:c r="C123" s="9" t="str">
        <x:v>TRF-022</x:v>
      </x:c>
      <x:c r="D123" s="9" t="str">
        <x:v>TRAFICOM</x:v>
      </x:c>
      <x:c r="E123" s="9" t="str">
        <x:v>COMPLEX_READINESS</x:v>
      </x:c>
      <x:c r="F123" s="9" t="str">
        <x:v>RUN_01</x:v>
      </x:c>
      <x:c r="G123" s="12" t="str">
        <x:v>OFFICIAL_ELIGIBLE_OUTPUT</x:v>
      </x:c>
      <x:c r="H123" s="12" t="str">
        <x:v>GENERATION_ACCEPTED</x:v>
      </x:c>
      <x:c r="I123" s="12" t="str">
        <x:v>PARSED</x:v>
      </x:c>
      <x:c r="J123" s="12" t="str">
        <x:v>PASS</x:v>
      </x:c>
      <x:c r="K123" s="9" t="n">
        <x:v>12</x:v>
      </x:c>
      <x:c r="L123" s="9" t="n">
        <x:v>12</x:v>
      </x:c>
      <x:c r="M123" s="9" t="n">
        <x:v>12</x:v>
      </x:c>
      <x:c r="N123" s="9" t="n">
        <x:v>1</x:v>
      </x:c>
      <x:c r="O123" s="9" t="str">
        <x:v>TRF-022-P01</x:v>
      </x:c>
      <x:c r="P123" s="9" t="str">
        <x:v>PASS</x:v>
      </x:c>
      <x:c r="Q123" s="9" t="str">
        <x:v>PASS</x:v>
      </x:c>
      <x:c r="R123" s="9" t="str">
        <x:v>CORRECT_BEHAVIOR</x:v>
      </x:c>
      <x:c r="S123" s="9" t="str">
        <x:v>TRF-022-F09</x:v>
      </x:c>
      <x:c r="T123" s="9" t="str">
        <x:v>FAIL</x:v>
      </x:c>
      <x:c r="U123" s="9" t="str">
        <x:v>FAIL</x:v>
      </x:c>
      <x:c r="V123" s="9" t="str">
        <x:v>CORRECT_BEHAVIOR</x:v>
      </x:c>
      <x:c r="W123" s="13" t="str">
        <x:v>NOT_REVIEWED</x:v>
      </x:c>
      <x:c r="X123" s="13" t="str"/>
      <x:c r="Y123" s="13" t="str"/>
      <x:c r="Z123" s="13" t="str"/>
      <x:c r="AA123" s="13" t="str"/>
      <x:c r="AB123" s="13" t="str"/>
      <x:c r="AC123" s="13" t="str"/>
      <x:c r="AD123" s="13" t="str"/>
      <x:c r="AE123" s="13" t="str"/>
      <x:c r="AF123" s="13" t="str"/>
      <x:c r="AG123" s="13" t="str"/>
      <x:c r="AH123" s="13" t="str"/>
      <x:c r="AI123" s="16" t="str">
        <x:f>IF(AND(W123="REVIEWED",X123&lt;&gt;"",Y123&lt;&gt;"",COUNTA(Z123:AF123)=7,COUNTIF(Z123:AF123,"UNCLEAR")=0,(COUNTIF(Z123:AF123,"0")+COUNTIF(Z123:AF123,"1")+COUNTIF(Z123:AF123,"2"))&gt;0,AG123&lt;&gt;"",AH123&lt;&gt;"",AJ123&lt;&gt;""),(COUNTIF(Z123:AF123,"1")+2*COUNTIF(Z123:AF123,"2"))/(2*(COUNTIF(Z123:AF123,"0")+COUNTIF(Z123:AF123,"1")+COUNTIF(Z123:AF123,"2"))),"")</x:f>
      </x:c>
      <x:c r="AJ123" s="14" t="str"/>
      <x:c r="AK123" s="14" t="str"/>
      <x:c r="AL123" s="14" t="str"/>
      <x:c r="AM123" s="9" t="str"/>
      <x:c r="AN123" s="9" t="str">
        <x:v>3.2.2 / Table 3-2 / geometry and clamp terms</x:v>
      </x:c>
      <x:c r="AO123" s="9" t="str">
        <x:v>MVP/SHACL_GENERATION_PIPELINE/experiments/FULL_REPAIR_V2/RUN_01/runs/RUN-TRF-022-20260915T123052418100Z/final/final_shape.ttl</x:v>
      </x:c>
      <x:c r="AP123" s="9" t="str">
        <x:v>3baef6dfac2af8a4a95de96000d323b57cda15aae7088e2b01f6316cdcae0a70</x:v>
      </x:c>
      <x:c r="AQ123" s="52" t="inlineStr">
        <x:is>
          <x:t xml:space="preserve">PASS</x:t>
        </x:is>
      </x:c>
      <x:c r="AR123" s="53" t="inlineStr">
        <x:is>
          <x:t xml:space="preserve">VALID</x:t>
        </x:is>
      </x:c>
      <x:c r="AS123" s="53" t="inlineStr">
        <x:is>
          <x:t xml:space="preserve">TRF-022-P01=ACTIVATED | TRF-022-F09=ACTIVATED</x:t>
        </x:is>
      </x:c>
      <x:c r="AT123" s="53">
        <x:v>1</x:v>
      </x:c>
      <x:c r="AU123" s="53">
        <x:v>51</x:v>
      </x:c>
      <x:c r="AV123" s="53">
        <x:v>243</x:v>
      </x:c>
      <x:c r="AW123" s="53" t="inlineStr">
        <x:is>
          <x:t xml:space="preserve">sh:class, sh:datatype, sh:hasValue, sh:maxCount, sh:maxInclusive, sh:minCount, sh:minInclusive, sh:node, sh:property</x:t>
        </x:is>
      </x:c>
      <x:c r="AX123" s="53">
        <x:v>0</x:v>
      </x:c>
      <x:c r="AY123" s="53">
        <x:v>1</x:v>
      </x:c>
      <x:c r="AZ123" s="53">
        <x:v>0</x:v>
      </x:c>
      <x:c r="BA123" s="54"/>
      <x:c r="BB123" s="54"/>
      <x:c r="BC123" s="54"/>
      <x:c r="BD123" s="55" t="str">
        <x:f>IF(OR(W123&lt;&gt;"REVIEWED",COUNTIF(BA123:BC123,"UNCLEAR")&gt;0,COUNTA(BA123:BC123)&lt;3,(COUNTIF(BA123:BC123,"0")+COUNTIF(BA123:BC123,"1")+COUNTIF(BA123:BC123,"2"))=0,AJ123=""),"",(COUNTIF(BA123:BC123,"1")+2*COUNTIF(BA123:BC123,"2"))/(2*(COUNTIF(BA123:BC123,"0")+COUNTIF(BA123:BC123,"1")+COUNTIF(BA123:BC123,"2"))))</x:f>
      </x:c>
    </x:row>
    <x:row r="124" ht="66" customHeight="1">
      <x:c r="A124" s="9" t="str">
        <x:v>BATCH_12</x:v>
      </x:c>
      <x:c r="B124" s="9" t="n">
        <x:v>118</x:v>
      </x:c>
      <x:c r="C124" s="9" t="str">
        <x:v>IMO-055</x:v>
      </x:c>
      <x:c r="D124" s="9" t="str">
        <x:v>IMO</x:v>
      </x:c>
      <x:c r="E124" s="9" t="str">
        <x:v>DIRECT_STATIC</x:v>
      </x:c>
      <x:c r="F124" s="9" t="str">
        <x:v>RUN_01</x:v>
      </x:c>
      <x:c r="G124" s="12" t="str">
        <x:v>OFFICIAL_ELIGIBLE_OUTPUT</x:v>
      </x:c>
      <x:c r="H124" s="12" t="str">
        <x:v>GENERATION_ACCEPTED</x:v>
      </x:c>
      <x:c r="I124" s="12" t="str">
        <x:v>PARSED</x:v>
      </x:c>
      <x:c r="J124" s="12" t="str">
        <x:v>PASS</x:v>
      </x:c>
      <x:c r="K124" s="9" t="n">
        <x:v>9</x:v>
      </x:c>
      <x:c r="L124" s="9" t="n">
        <x:v>9</x:v>
      </x:c>
      <x:c r="M124" s="9" t="n">
        <x:v>5</x:v>
      </x:c>
      <x:c r="N124" s="9" t="n">
        <x:v>0</x:v>
      </x:c>
      <x:c r="O124" s="9" t="str">
        <x:v>IMO-055-P04</x:v>
      </x:c>
      <x:c r="P124" s="9" t="str">
        <x:v>PASS</x:v>
      </x:c>
      <x:c r="Q124" s="9" t="str">
        <x:v>PASS</x:v>
      </x:c>
      <x:c r="R124" s="9" t="str">
        <x:v>CORRECT_BEHAVIOR</x:v>
      </x:c>
      <x:c r="S124" s="9" t="str">
        <x:v>IMO-055-F04</x:v>
      </x:c>
      <x:c r="T124" s="9" t="str">
        <x:v>FAIL</x:v>
      </x:c>
      <x:c r="U124" s="9" t="str">
        <x:v>PASS</x:v>
      </x:c>
      <x:c r="V124" s="9" t="str">
        <x:v>FALSE_ACCEPT</x:v>
      </x:c>
      <x:c r="W124" s="13" t="str">
        <x:v>NOT_REVIEWED</x:v>
      </x:c>
      <x:c r="X124" s="13" t="str"/>
      <x:c r="Y124" s="13" t="str"/>
      <x:c r="Z124" s="13" t="str"/>
      <x:c r="AA124" s="13" t="str"/>
      <x:c r="AB124" s="13" t="str"/>
      <x:c r="AC124" s="13" t="str"/>
      <x:c r="AD124" s="13" t="str"/>
      <x:c r="AE124" s="13" t="str"/>
      <x:c r="AF124" s="13" t="str"/>
      <x:c r="AG124" s="13" t="str"/>
      <x:c r="AH124" s="13" t="str"/>
      <x:c r="AI124" s="16" t="str">
        <x:f>IF(AND(W124="REVIEWED",X124&lt;&gt;"",Y124&lt;&gt;"",COUNTA(Z124:AF124)=7,COUNTIF(Z124:AF124,"UNCLEAR")=0,(COUNTIF(Z124:AF124,"0")+COUNTIF(Z124:AF124,"1")+COUNTIF(Z124:AF124,"2"))&gt;0,AG124&lt;&gt;"",AH124&lt;&gt;"",AJ124&lt;&gt;""),(COUNTIF(Z124:AF124,"1")+2*COUNTIF(Z124:AF124,"2"))/(2*(COUNTIF(Z124:AF124,"0")+COUNTIF(Z124:AF124,"1")+COUNTIF(Z124:AF124,"2"))),"")</x:f>
      </x:c>
      <x:c r="AJ124" s="14" t="str"/>
      <x:c r="AK124" s="14" t="str"/>
      <x:c r="AL124" s="14" t="str"/>
      <x:c r="AM124" s="9" t="str">
        <x:v>ALWAYS_PASS; RDF_FALSE_ACCEPT</x:v>
      </x:c>
      <x:c r="AN124" s="9" t="str">
        <x:v>Part I-A 7.3.1.1</x:v>
      </x:c>
      <x:c r="AO124" s="9" t="str">
        <x:v>MVP/SHACL_GENERATION_PIPELINE/experiments/FULL_REPAIR_V2/RUN_01/runs/RUN-IMO-055-20260915T105728214624Z/final/final_shape.ttl</x:v>
      </x:c>
      <x:c r="AP124" s="9" t="str">
        <x:v>10a6a359b27a7ec5a85b2ef9988e8f1349926863123e54c017d6a23c54902cc3</x:v>
      </x:c>
      <x:c r="AQ124" s="52" t="inlineStr">
        <x:is>
          <x:t xml:space="preserve">PASS</x:t>
        </x:is>
      </x:c>
      <x:c r="AR124" s="53" t="inlineStr">
        <x:is>
          <x:t xml:space="preserve">VALID</x:t>
        </x:is>
      </x:c>
      <x:c r="AS124" s="53" t="inlineStr">
        <x:is>
          <x:t xml:space="preserve">IMO-055-P04=ACTIVATED | IMO-055-F04=ACTIVATED</x:t>
        </x:is>
      </x:c>
      <x:c r="AT124" s="53">
        <x:v>1</x:v>
      </x:c>
      <x:c r="AU124" s="53">
        <x:v>17</x:v>
      </x:c>
      <x:c r="AV124" s="53">
        <x:v>65</x:v>
      </x:c>
      <x:c r="AW124" s="53" t="inlineStr">
        <x:is>
          <x:t xml:space="preserve">sh:datatype, sh:hasValue, sh:minCount, sh:not, sh:or, sh:property</x:t>
        </x:is>
      </x:c>
      <x:c r="AX124" s="53">
        <x:v>0</x:v>
      </x:c>
      <x:c r="AY124" s="53">
        <x:v>1</x:v>
      </x:c>
      <x:c r="AZ124" s="53">
        <x:v>2</x:v>
      </x:c>
      <x:c r="BA124" s="54"/>
      <x:c r="BB124" s="54"/>
      <x:c r="BC124" s="54"/>
      <x:c r="BD124" s="55" t="str">
        <x:f>IF(OR(W124&lt;&gt;"REVIEWED",COUNTIF(BA124:BC124,"UNCLEAR")&gt;0,COUNTA(BA124:BC124)&lt;3,(COUNTIF(BA124:BC124,"0")+COUNTIF(BA124:BC124,"1")+COUNTIF(BA124:BC124,"2"))=0,AJ124=""),"",(COUNTIF(BA124:BC124,"1")+2*COUNTIF(BA124:BC124,"2"))/(2*(COUNTIF(BA124:BC124,"0")+COUNTIF(BA124:BC124,"1")+COUNTIF(BA124:BC124,"2"))))</x:f>
      </x:c>
    </x:row>
    <x:row r="125" ht="66" customHeight="1">
      <x:c r="A125" s="9" t="str">
        <x:v>BATCH_12</x:v>
      </x:c>
      <x:c r="B125" s="9" t="n">
        <x:v>119</x:v>
      </x:c>
      <x:c r="C125" s="9" t="str">
        <x:v>IMO-071</x:v>
      </x:c>
      <x:c r="D125" s="9" t="str">
        <x:v>IMO</x:v>
      </x:c>
      <x:c r="E125" s="9" t="str">
        <x:v>DIRECT_STATIC</x:v>
      </x:c>
      <x:c r="F125" s="9" t="str">
        <x:v>RUN_01</x:v>
      </x:c>
      <x:c r="G125" s="12" t="str">
        <x:v>OFFICIAL_ELIGIBLE_OUTPUT</x:v>
      </x:c>
      <x:c r="H125" s="12" t="str">
        <x:v>GENERATION_ACCEPTED</x:v>
      </x:c>
      <x:c r="I125" s="12" t="str">
        <x:v>PARSED</x:v>
      </x:c>
      <x:c r="J125" s="12" t="str">
        <x:v>PASS</x:v>
      </x:c>
      <x:c r="K125" s="9" t="n">
        <x:v>6</x:v>
      </x:c>
      <x:c r="L125" s="9" t="n">
        <x:v>6</x:v>
      </x:c>
      <x:c r="M125" s="9" t="n">
        <x:v>6</x:v>
      </x:c>
      <x:c r="N125" s="9" t="n">
        <x:v>1</x:v>
      </x:c>
      <x:c r="O125" s="9" t="str">
        <x:v>IMO-071-P02</x:v>
      </x:c>
      <x:c r="P125" s="9" t="str">
        <x:v>PASS</x:v>
      </x:c>
      <x:c r="Q125" s="9" t="str">
        <x:v>PASS</x:v>
      </x:c>
      <x:c r="R125" s="9" t="str">
        <x:v>CORRECT_BEHAVIOR</x:v>
      </x:c>
      <x:c r="S125" s="9" t="str">
        <x:v>IMO-071-F04</x:v>
      </x:c>
      <x:c r="T125" s="9" t="str">
        <x:v>FAIL</x:v>
      </x:c>
      <x:c r="U125" s="9" t="str">
        <x:v>FAIL</x:v>
      </x:c>
      <x:c r="V125" s="9" t="str">
        <x:v>CORRECT_BEHAVIOR</x:v>
      </x:c>
      <x:c r="W125" s="13" t="str">
        <x:v>NOT_REVIEWED</x:v>
      </x:c>
      <x:c r="X125" s="13" t="str"/>
      <x:c r="Y125" s="13" t="str"/>
      <x:c r="Z125" s="13" t="str"/>
      <x:c r="AA125" s="13" t="str"/>
      <x:c r="AB125" s="13" t="str"/>
      <x:c r="AC125" s="13" t="str"/>
      <x:c r="AD125" s="13" t="str"/>
      <x:c r="AE125" s="13" t="str"/>
      <x:c r="AF125" s="13" t="str"/>
      <x:c r="AG125" s="13" t="str"/>
      <x:c r="AH125" s="13" t="str"/>
      <x:c r="AI125" s="16" t="str">
        <x:f>IF(AND(W125="REVIEWED",X125&lt;&gt;"",Y125&lt;&gt;"",COUNTA(Z125:AF125)=7,COUNTIF(Z125:AF125,"UNCLEAR")=0,(COUNTIF(Z125:AF125,"0")+COUNTIF(Z125:AF125,"1")+COUNTIF(Z125:AF125,"2"))&gt;0,AG125&lt;&gt;"",AH125&lt;&gt;"",AJ125&lt;&gt;""),(COUNTIF(Z125:AF125,"1")+2*COUNTIF(Z125:AF125,"2"))/(2*(COUNTIF(Z125:AF125,"0")+COUNTIF(Z125:AF125,"1")+COUNTIF(Z125:AF125,"2"))),"")</x:f>
      </x:c>
      <x:c r="AJ125" s="14" t="str"/>
      <x:c r="AK125" s="14" t="str"/>
      <x:c r="AL125" s="14" t="str"/>
      <x:c r="AM125" s="9" t="str"/>
      <x:c r="AN125" s="9" t="str">
        <x:v>Part I-A 8.3.3.1.2</x:v>
      </x:c>
      <x:c r="AO125" s="9" t="str">
        <x:v>MVP/SHACL_GENERATION_PIPELINE/experiments/FULL_REPAIR_V2/RUN_01/runs/RUN-IMO-071-20260915T111048893524Z/final/final_shape.ttl</x:v>
      </x:c>
      <x:c r="AP125" s="9" t="str">
        <x:v>07864f6665c0e73496670541071a967f55985b86cefa39f0bf578314e6546138</x:v>
      </x:c>
      <x:c r="AQ125" s="52" t="inlineStr">
        <x:is>
          <x:t xml:space="preserve">PASS</x:t>
        </x:is>
      </x:c>
      <x:c r="AR125" s="53" t="inlineStr">
        <x:is>
          <x:t xml:space="preserve">VALID</x:t>
        </x:is>
      </x:c>
      <x:c r="AS125" s="53" t="inlineStr">
        <x:is>
          <x:t xml:space="preserve">IMO-071-P02=ACTIVATED | IMO-071-F04=ACTIVATED</x:t>
        </x:is>
      </x:c>
      <x:c r="AT125" s="53">
        <x:v>1</x:v>
      </x:c>
      <x:c r="AU125" s="53">
        <x:v>4</x:v>
      </x:c>
      <x:c r="AV125" s="53">
        <x:v>13</x:v>
      </x:c>
      <x:c r="AW125" s="53" t="inlineStr">
        <x:is>
          <x:t xml:space="preserve">sh:datatype, sh:hasValue, sh:maxCount, sh:minCount, sh:or, sh:property</x:t>
        </x:is>
      </x:c>
      <x:c r="AX125" s="53">
        <x:v>0</x:v>
      </x:c>
      <x:c r="AY125" s="53">
        <x:v>1</x:v>
      </x:c>
      <x:c r="AZ125" s="53">
        <x:v>1</x:v>
      </x:c>
      <x:c r="BA125" s="54"/>
      <x:c r="BB125" s="54"/>
      <x:c r="BC125" s="54"/>
      <x:c r="BD125" s="55" t="str">
        <x:f>IF(OR(W125&lt;&gt;"REVIEWED",COUNTIF(BA125:BC125,"UNCLEAR")&gt;0,COUNTA(BA125:BC125)&lt;3,(COUNTIF(BA125:BC125,"0")+COUNTIF(BA125:BC125,"1")+COUNTIF(BA125:BC125,"2"))=0,AJ125=""),"",(COUNTIF(BA125:BC125,"1")+2*COUNTIF(BA125:BC125,"2"))/(2*(COUNTIF(BA125:BC125,"0")+COUNTIF(BA125:BC125,"1")+COUNTIF(BA125:BC125,"2"))))</x:f>
      </x:c>
    </x:row>
    <x:row r="126" ht="66" customHeight="1">
      <x:c r="A126" s="9" t="str">
        <x:v>BATCH_12</x:v>
      </x:c>
      <x:c r="B126" s="9" t="n">
        <x:v>120</x:v>
      </x:c>
      <x:c r="C126" s="9" t="str">
        <x:v>I2-052</x:v>
      </x:c>
      <x:c r="D126" s="9" t="str">
        <x:v>I2</x:v>
      </x:c>
      <x:c r="E126" s="9" t="str">
        <x:v>COMPLEX_READINESS</x:v>
      </x:c>
      <x:c r="F126" s="9" t="str">
        <x:v>RUN_01</x:v>
      </x:c>
      <x:c r="G126" s="12" t="str">
        <x:v>OFFICIAL_ELIGIBLE_OUTPUT</x:v>
      </x:c>
      <x:c r="H126" s="12" t="str">
        <x:v>GENERATION_ACCEPTED</x:v>
      </x:c>
      <x:c r="I126" s="12" t="str">
        <x:v>PARSED</x:v>
      </x:c>
      <x:c r="J126" s="12" t="str">
        <x:v>PASS</x:v>
      </x:c>
      <x:c r="K126" s="9" t="n">
        <x:v>12</x:v>
      </x:c>
      <x:c r="L126" s="9" t="n">
        <x:v>12</x:v>
      </x:c>
      <x:c r="M126" s="9" t="n">
        <x:v>9</x:v>
      </x:c>
      <x:c r="N126" s="9" t="n">
        <x:v>0</x:v>
      </x:c>
      <x:c r="O126" s="9" t="str">
        <x:v>I2-052-I-P01</x:v>
      </x:c>
      <x:c r="P126" s="9" t="str">
        <x:v>PASS</x:v>
      </x:c>
      <x:c r="Q126" s="9" t="str">
        <x:v>FAIL</x:v>
      </x:c>
      <x:c r="R126" s="9" t="str">
        <x:v>FALSE_REJECT</x:v>
      </x:c>
      <x:c r="S126" s="9" t="str">
        <x:v>I2-052-I-F06</x:v>
      </x:c>
      <x:c r="T126" s="9" t="str">
        <x:v>FAIL</x:v>
      </x:c>
      <x:c r="U126" s="9" t="str">
        <x:v>FAIL</x:v>
      </x:c>
      <x:c r="V126" s="9" t="str">
        <x:v>CORRECT_BEHAVIOR</x:v>
      </x:c>
      <x:c r="W126" s="13" t="str">
        <x:v>NOT_REVIEWED</x:v>
      </x:c>
      <x:c r="X126" s="13" t="str"/>
      <x:c r="Y126" s="13" t="str"/>
      <x:c r="Z126" s="13" t="str"/>
      <x:c r="AA126" s="13" t="str"/>
      <x:c r="AB126" s="13" t="str"/>
      <x:c r="AC126" s="13" t="str"/>
      <x:c r="AD126" s="13" t="str"/>
      <x:c r="AE126" s="13" t="str"/>
      <x:c r="AF126" s="13" t="str"/>
      <x:c r="AG126" s="13" t="str"/>
      <x:c r="AH126" s="13" t="str"/>
      <x:c r="AI126" s="16" t="str">
        <x:f>IF(AND(W126="REVIEWED",X126&lt;&gt;"",Y126&lt;&gt;"",COUNTA(Z126:AF126)=7,COUNTIF(Z126:AF126,"UNCLEAR")=0,(COUNTIF(Z126:AF126,"0")+COUNTIF(Z126:AF126,"1")+COUNTIF(Z126:AF126,"2"))&gt;0,AG126&lt;&gt;"",AH126&lt;&gt;"",AJ126&lt;&gt;""),(COUNTIF(Z126:AF126,"1")+2*COUNTIF(Z126:AF126,"2"))/(2*(COUNTIF(Z126:AF126,"0")+COUNTIF(Z126:AF126,"1")+COUNTIF(Z126:AF126,"2"))),"")</x:f>
      </x:c>
      <x:c r="AJ126" s="14" t="str"/>
      <x:c r="AK126" s="14" t="str"/>
      <x:c r="AL126" s="14" t="str"/>
      <x:c r="AM126" s="9" t="str">
        <x:v>ALWAYS_FAIL; RDF_FALSE_REJECT</x:v>
      </x:c>
      <x:c r="AN126" s="9" t="str">
        <x:v>I2.13.3.1 (intermediate values by linear interpolation)</x:v>
      </x:c>
      <x:c r="AO126" s="9" t="str">
        <x:v>MVP/SHACL_GENERATION_PIPELINE/experiments/FULL_REPAIR_V2/RUN_01/runs/RUN-I2-052-20260915T101123889835Z/final/final_shape.ttl</x:v>
      </x:c>
      <x:c r="AP126" s="9" t="str">
        <x:v>71d55715453a7adcec1a2730ed5abdb130edb01c08ab101fbcb447c30e0f206c</x:v>
      </x:c>
      <x:c r="AQ126" s="52" t="inlineStr">
        <x:is>
          <x:t xml:space="preserve">PASS</x:t>
        </x:is>
      </x:c>
      <x:c r="AR126" s="53" t="inlineStr">
        <x:is>
          <x:t xml:space="preserve">VALID</x:t>
        </x:is>
      </x:c>
      <x:c r="AS126" s="53" t="inlineStr">
        <x:is>
          <x:t xml:space="preserve">I2-052-I-P01=ACTIVATED | I2-052-I-F06=ACTIVATED</x:t>
        </x:is>
      </x:c>
      <x:c r="AT126" s="53">
        <x:v>3</x:v>
      </x:c>
      <x:c r="AU126" s="53">
        <x:v>15</x:v>
      </x:c>
      <x:c r="AV126" s="53">
        <x:v>53</x:v>
      </x:c>
      <x:c r="AW126" s="53" t="inlineStr">
        <x:is>
          <x:t xml:space="preserve">sh:class, sh:datatype, sh:hasValue, sh:maxCount, sh:minCount, sh:node, sh:property</x:t>
        </x:is>
      </x:c>
      <x:c r="AX126" s="53">
        <x:v>0</x:v>
      </x:c>
      <x:c r="AY126" s="53">
        <x:v>1</x:v>
      </x:c>
      <x:c r="AZ126" s="53">
        <x:v>0</x:v>
      </x:c>
      <x:c r="BA126" s="54"/>
      <x:c r="BB126" s="54"/>
      <x:c r="BC126" s="54"/>
      <x:c r="BD126" s="55" t="str">
        <x:f>IF(OR(W126&lt;&gt;"REVIEWED",COUNTIF(BA126:BC126,"UNCLEAR")&gt;0,COUNTA(BA126:BC126)&lt;3,(COUNTIF(BA126:BC126,"0")+COUNTIF(BA126:BC126,"1")+COUNTIF(BA126:BC126,"2"))=0,AJ126=""),"",(COUNTIF(BA126:BC126,"1")+2*COUNTIF(BA126:BC126,"2"))/(2*(COUNTIF(BA126:BC126,"0")+COUNTIF(BA126:BC126,"1")+COUNTIF(BA126:BC126,"2"))))</x:f>
      </x:c>
    </x:row>
    <x:row r="127" ht="66" customHeight="1">
      <x:c r="A127" s="9" t="str">
        <x:v>BATCH_13</x:v>
      </x:c>
      <x:c r="B127" s="9" t="n">
        <x:v>121</x:v>
      </x:c>
      <x:c r="C127" s="9" t="str">
        <x:v>IMO-095</x:v>
      </x:c>
      <x:c r="D127" s="9" t="str">
        <x:v>IMO</x:v>
      </x:c>
      <x:c r="E127" s="9" t="str">
        <x:v>DIRECT_STATIC</x:v>
      </x:c>
      <x:c r="F127" s="9" t="str">
        <x:v>RUN_01</x:v>
      </x:c>
      <x:c r="G127" s="12" t="str">
        <x:v>OFFICIAL_ELIGIBLE_OUTPUT</x:v>
      </x:c>
      <x:c r="H127" s="12" t="str">
        <x:v>GENERATION_ACCEPTED</x:v>
      </x:c>
      <x:c r="I127" s="12" t="str">
        <x:v>PARSED</x:v>
      </x:c>
      <x:c r="J127" s="12" t="str">
        <x:v>PASS</x:v>
      </x:c>
      <x:c r="K127" s="9" t="n">
        <x:v>6</x:v>
      </x:c>
      <x:c r="L127" s="9" t="n">
        <x:v>6</x:v>
      </x:c>
      <x:c r="M127" s="9" t="n">
        <x:v>4</x:v>
      </x:c>
      <x:c r="N127" s="9" t="n">
        <x:v>0</x:v>
      </x:c>
      <x:c r="O127" s="9" t="str">
        <x:v>IMO-095-J-P02</x:v>
      </x:c>
      <x:c r="P127" s="9" t="str">
        <x:v>PASS</x:v>
      </x:c>
      <x:c r="Q127" s="9" t="str">
        <x:v>FAIL</x:v>
      </x:c>
      <x:c r="R127" s="9" t="str">
        <x:v>FALSE_REJECT</x:v>
      </x:c>
      <x:c r="S127" s="9" t="str">
        <x:v>IMO-095-J-F01</x:v>
      </x:c>
      <x:c r="T127" s="9" t="str">
        <x:v>FAIL</x:v>
      </x:c>
      <x:c r="U127" s="9" t="str">
        <x:v>FAIL</x:v>
      </x:c>
      <x:c r="V127" s="9" t="str">
        <x:v>CORRECT_BEHAVIOR</x:v>
      </x:c>
      <x:c r="W127" s="13" t="str">
        <x:v>NOT_REVIEWED</x:v>
      </x:c>
      <x:c r="X127" s="13" t="str"/>
      <x:c r="Y127" s="13" t="str"/>
      <x:c r="Z127" s="13" t="str"/>
      <x:c r="AA127" s="13" t="str"/>
      <x:c r="AB127" s="13" t="str"/>
      <x:c r="AC127" s="13" t="str"/>
      <x:c r="AD127" s="13" t="str"/>
      <x:c r="AE127" s="13" t="str"/>
      <x:c r="AF127" s="13" t="str"/>
      <x:c r="AG127" s="13" t="str"/>
      <x:c r="AH127" s="13" t="str"/>
      <x:c r="AI127" s="16" t="str">
        <x:f>IF(AND(W127="REVIEWED",X127&lt;&gt;"",Y127&lt;&gt;"",COUNTA(Z127:AF127)=7,COUNTIF(Z127:AF127,"UNCLEAR")=0,(COUNTIF(Z127:AF127,"0")+COUNTIF(Z127:AF127,"1")+COUNTIF(Z127:AF127,"2"))&gt;0,AG127&lt;&gt;"",AH127&lt;&gt;"",AJ127&lt;&gt;""),(COUNTIF(Z127:AF127,"1")+2*COUNTIF(Z127:AF127,"2"))/(2*(COUNTIF(Z127:AF127,"0")+COUNTIF(Z127:AF127,"1")+COUNTIF(Z127:AF127,"2"))),"")</x:f>
      </x:c>
      <x:c r="AJ127" s="14" t="str"/>
      <x:c r="AK127" s="14" t="str"/>
      <x:c r="AL127" s="14" t="str"/>
      <x:c r="AM127" s="9" t="str">
        <x:v>ALWAYS_FAIL; RDF_FALSE_REJECT</x:v>
      </x:c>
      <x:c r="AN127" s="9" t="str">
        <x:v>Part I-A 10.3.1.3</x:v>
      </x:c>
      <x:c r="AO127" s="9" t="str">
        <x:v>MVP/SHACL_GENERATION_PIPELINE/experiments/FULL_REPAIR_V2/RUN_01/runs/RUN-IMO-095-20260915T112036060653Z/final/final_shape.ttl</x:v>
      </x:c>
      <x:c r="AP127" s="9" t="str">
        <x:v>0600b9f774c10acc75a8c687043f770ed9483ee44b629b004113de514467d991</x:v>
      </x:c>
      <x:c r="AQ127" s="52" t="inlineStr">
        <x:is>
          <x:t xml:space="preserve">PASS</x:t>
        </x:is>
      </x:c>
      <x:c r="AR127" s="53" t="inlineStr">
        <x:is>
          <x:t xml:space="preserve">VALID</x:t>
        </x:is>
      </x:c>
      <x:c r="AS127" s="53" t="inlineStr">
        <x:is>
          <x:t xml:space="preserve">IMO-095-J-P02=ACTIVATED | IMO-095-J-F01=ACTIVATED</x:t>
        </x:is>
      </x:c>
      <x:c r="AT127" s="53">
        <x:v>2</x:v>
      </x:c>
      <x:c r="AU127" s="53">
        <x:v>5</x:v>
      </x:c>
      <x:c r="AV127" s="53">
        <x:v>21</x:v>
      </x:c>
      <x:c r="AW127" s="53" t="inlineStr">
        <x:is>
          <x:t xml:space="preserve">sh:datatype, sh:hasValue, sh:maxCount, sh:minCount, sh:node, sh:property</x:t>
        </x:is>
      </x:c>
      <x:c r="AX127" s="53">
        <x:v>1</x:v>
      </x:c>
      <x:c r="AY127" s="53">
        <x:v>1</x:v>
      </x:c>
      <x:c r="AZ127" s="53">
        <x:v>0</x:v>
      </x:c>
      <x:c r="BA127" s="54"/>
      <x:c r="BB127" s="54"/>
      <x:c r="BC127" s="54"/>
      <x:c r="BD127" s="55" t="str">
        <x:f>IF(OR(W127&lt;&gt;"REVIEWED",COUNTIF(BA127:BC127,"UNCLEAR")&gt;0,COUNTA(BA127:BC127)&lt;3,(COUNTIF(BA127:BC127,"0")+COUNTIF(BA127:BC127,"1")+COUNTIF(BA127:BC127,"2"))=0,AJ127=""),"",(COUNTIF(BA127:BC127,"1")+2*COUNTIF(BA127:BC127,"2"))/(2*(COUNTIF(BA127:BC127,"0")+COUNTIF(BA127:BC127,"1")+COUNTIF(BA127:BC127,"2"))))</x:f>
      </x:c>
    </x:row>
    <x:row r="128" ht="66" customHeight="1">
      <x:c r="A128" s="9" t="str">
        <x:v>BATCH_13</x:v>
      </x:c>
      <x:c r="B128" s="9" t="n">
        <x:v>122</x:v>
      </x:c>
      <x:c r="C128" s="9" t="str">
        <x:v>TRF-048</x:v>
      </x:c>
      <x:c r="D128" s="9" t="str">
        <x:v>TRAFICOM</x:v>
      </x:c>
      <x:c r="E128" s="9" t="str">
        <x:v>DIRECT_CALCULATION</x:v>
      </x:c>
      <x:c r="F128" s="9" t="str">
        <x:v>RUN_01</x:v>
      </x:c>
      <x:c r="G128" s="12" t="str">
        <x:v>OFFICIAL_ELIGIBLE_OUTPUT</x:v>
      </x:c>
      <x:c r="H128" s="12" t="str">
        <x:v>GENERATION_ACCEPTED</x:v>
      </x:c>
      <x:c r="I128" s="12" t="str">
        <x:v>PARSED</x:v>
      </x:c>
      <x:c r="J128" s="12" t="str">
        <x:v>PASS</x:v>
      </x:c>
      <x:c r="K128" s="9" t="n">
        <x:v>11</x:v>
      </x:c>
      <x:c r="L128" s="9" t="n">
        <x:v>11</x:v>
      </x:c>
      <x:c r="M128" s="9" t="n">
        <x:v>10</x:v>
      </x:c>
      <x:c r="N128" s="9" t="n">
        <x:v>0</x:v>
      </x:c>
      <x:c r="O128" s="9" t="str">
        <x:v>TRF-048-P02</x:v>
      </x:c>
      <x:c r="P128" s="9" t="str">
        <x:v>PASS</x:v>
      </x:c>
      <x:c r="Q128" s="9" t="str">
        <x:v>PASS</x:v>
      </x:c>
      <x:c r="R128" s="9" t="str">
        <x:v>CORRECT_BEHAVIOR</x:v>
      </x:c>
      <x:c r="S128" s="9" t="str">
        <x:v>TRF-048-F04</x:v>
      </x:c>
      <x:c r="T128" s="9" t="str">
        <x:v>FAIL</x:v>
      </x:c>
      <x:c r="U128" s="9" t="str">
        <x:v>FAIL</x:v>
      </x:c>
      <x:c r="V128" s="9" t="str">
        <x:v>CORRECT_BEHAVIOR</x:v>
      </x:c>
      <x:c r="W128" s="13" t="str">
        <x:v>NOT_REVIEWED</x:v>
      </x:c>
      <x:c r="X128" s="13" t="str"/>
      <x:c r="Y128" s="13" t="str"/>
      <x:c r="Z128" s="13" t="str"/>
      <x:c r="AA128" s="13" t="str"/>
      <x:c r="AB128" s="13" t="str"/>
      <x:c r="AC128" s="13" t="str"/>
      <x:c r="AD128" s="13" t="str"/>
      <x:c r="AE128" s="13" t="str"/>
      <x:c r="AF128" s="13" t="str"/>
      <x:c r="AG128" s="13" t="str"/>
      <x:c r="AH128" s="13" t="str"/>
      <x:c r="AI128" s="16" t="str">
        <x:f>IF(AND(W128="REVIEWED",X128&lt;&gt;"",Y128&lt;&gt;"",COUNTA(Z128:AF128)=7,COUNTIF(Z128:AF128,"UNCLEAR")=0,(COUNTIF(Z128:AF128,"0")+COUNTIF(Z128:AF128,"1")+COUNTIF(Z128:AF128,"2"))&gt;0,AG128&lt;&gt;"",AH128&lt;&gt;"",AJ128&lt;&gt;""),(COUNTIF(Z128:AF128,"1")+2*COUNTIF(Z128:AF128,"2"))/(2*(COUNTIF(Z128:AF128,"0")+COUNTIF(Z128:AF128,"1")+COUNTIF(Z128:AF128,"2"))),"")</x:f>
      </x:c>
      <x:c r="AJ128" s="14" t="str"/>
      <x:c r="AK128" s="14" t="str"/>
      <x:c r="AL128" s="14" t="str"/>
      <x:c r="AM128" s="9" t="str">
        <x:v>RDF_FALSE_ACCEPT</x:v>
      </x:c>
      <x:c r="AN128" s="9" t="str">
        <x:v>4.4.3</x:v>
      </x:c>
      <x:c r="AO128" s="9" t="str">
        <x:v>MVP/SHACL_GENERATION_PIPELINE/experiments/FULL_REPAIR_V2/RUN_01/runs/RUN-TRF-048-20260915T130712002188Z/final/final_shape.ttl</x:v>
      </x:c>
      <x:c r="AP128" s="9" t="str">
        <x:v>40d2283ad57a1911ca026023f297ef179563e1d8f5e31803950978043356f750</x:v>
      </x:c>
      <x:c r="AQ128" s="52" t="inlineStr">
        <x:is>
          <x:t xml:space="preserve">PASS</x:t>
        </x:is>
      </x:c>
      <x:c r="AR128" s="53" t="inlineStr">
        <x:is>
          <x:t xml:space="preserve">VALID</x:t>
        </x:is>
      </x:c>
      <x:c r="AS128" s="53" t="inlineStr">
        <x:is>
          <x:t xml:space="preserve">TRF-048-P02=ACTIVATED | TRF-048-F04=ACTIVATED</x:t>
        </x:is>
      </x:c>
      <x:c r="AT128" s="53">
        <x:v>1</x:v>
      </x:c>
      <x:c r="AU128" s="53">
        <x:v>54</x:v>
      </x:c>
      <x:c r="AV128" s="53">
        <x:v>168</x:v>
      </x:c>
      <x:c r="AW128" s="53" t="inlineStr">
        <x:is>
          <x:t xml:space="preserve">sh:datatype, sh:hasValue, sh:in, sh:maxCount, sh:maxExclusive, sh:maxInclusive, sh:minCount, sh:minInclusive, sh:node, sh:or, sh:property</x:t>
        </x:is>
      </x:c>
      <x:c r="AX128" s="53">
        <x:v>1</x:v>
      </x:c>
      <x:c r="AY128" s="53">
        <x:v>1</x:v>
      </x:c>
      <x:c r="AZ128" s="53">
        <x:v>1</x:v>
      </x:c>
      <x:c r="BA128" s="54"/>
      <x:c r="BB128" s="54"/>
      <x:c r="BC128" s="54"/>
      <x:c r="BD128" s="55" t="str">
        <x:f>IF(OR(W128&lt;&gt;"REVIEWED",COUNTIF(BA128:BC128,"UNCLEAR")&gt;0,COUNTA(BA128:BC128)&lt;3,(COUNTIF(BA128:BC128,"0")+COUNTIF(BA128:BC128,"1")+COUNTIF(BA128:BC128,"2"))=0,AJ128=""),"",(COUNTIF(BA128:BC128,"1")+2*COUNTIF(BA128:BC128,"2"))/(2*(COUNTIF(BA128:BC128,"0")+COUNTIF(BA128:BC128,"1")+COUNTIF(BA128:BC128,"2"))))</x:f>
      </x:c>
    </x:row>
    <x:row r="129" ht="66" customHeight="1">
      <x:c r="A129" s="9" t="str">
        <x:v>BATCH_13</x:v>
      </x:c>
      <x:c r="B129" s="9" t="n">
        <x:v>123</x:v>
      </x:c>
      <x:c r="C129" s="9" t="str">
        <x:v>I2-054</x:v>
      </x:c>
      <x:c r="D129" s="9" t="str">
        <x:v>I2</x:v>
      </x:c>
      <x:c r="E129" s="9" t="str">
        <x:v>COMPLEX_READINESS</x:v>
      </x:c>
      <x:c r="F129" s="9" t="str">
        <x:v>RUN_01</x:v>
      </x:c>
      <x:c r="G129" s="12" t="str">
        <x:v>OFFICIAL_ELIGIBLE_OUTPUT</x:v>
      </x:c>
      <x:c r="H129" s="12" t="str">
        <x:v>GENERATION_ACCEPTED</x:v>
      </x:c>
      <x:c r="I129" s="12" t="str">
        <x:v>PARSED</x:v>
      </x:c>
      <x:c r="J129" s="12" t="str">
        <x:v>PASS</x:v>
      </x:c>
      <x:c r="K129" s="9" t="n">
        <x:v>12</x:v>
      </x:c>
      <x:c r="L129" s="9" t="n">
        <x:v>12</x:v>
      </x:c>
      <x:c r="M129" s="9" t="n">
        <x:v>9</x:v>
      </x:c>
      <x:c r="N129" s="9" t="n">
        <x:v>0</x:v>
      </x:c>
      <x:c r="O129" s="9" t="str">
        <x:v>I2-054-I-P01</x:v>
      </x:c>
      <x:c r="P129" s="9" t="str">
        <x:v>PASS</x:v>
      </x:c>
      <x:c r="Q129" s="9" t="str">
        <x:v>FAIL</x:v>
      </x:c>
      <x:c r="R129" s="9" t="str">
        <x:v>FALSE_REJECT</x:v>
      </x:c>
      <x:c r="S129" s="9" t="str">
        <x:v>I2-054-I-F04</x:v>
      </x:c>
      <x:c r="T129" s="9" t="str">
        <x:v>FAIL</x:v>
      </x:c>
      <x:c r="U129" s="9" t="str">
        <x:v>FAIL</x:v>
      </x:c>
      <x:c r="V129" s="9" t="str">
        <x:v>CORRECT_BEHAVIOR</x:v>
      </x:c>
      <x:c r="W129" s="13" t="str">
        <x:v>NOT_REVIEWED</x:v>
      </x:c>
      <x:c r="X129" s="13" t="str"/>
      <x:c r="Y129" s="13" t="str"/>
      <x:c r="Z129" s="13" t="str"/>
      <x:c r="AA129" s="13" t="str"/>
      <x:c r="AB129" s="13" t="str"/>
      <x:c r="AC129" s="13" t="str"/>
      <x:c r="AD129" s="13" t="str"/>
      <x:c r="AE129" s="13" t="str"/>
      <x:c r="AF129" s="13" t="str"/>
      <x:c r="AG129" s="13" t="str"/>
      <x:c r="AH129" s="13" t="str"/>
      <x:c r="AI129" s="16" t="str">
        <x:f>IF(AND(W129="REVIEWED",X129&lt;&gt;"",Y129&lt;&gt;"",COUNTA(Z129:AF129)=7,COUNTIF(Z129:AF129,"UNCLEAR")=0,(COUNTIF(Z129:AF129,"0")+COUNTIF(Z129:AF129,"1")+COUNTIF(Z129:AF129,"2"))&gt;0,AG129&lt;&gt;"",AH129&lt;&gt;"",AJ129&lt;&gt;""),(COUNTIF(Z129:AF129,"1")+2*COUNTIF(Z129:AF129,"2"))/(2*(COUNTIF(Z129:AF129,"0")+COUNTIF(Z129:AF129,"1")+COUNTIF(Z129:AF129,"2"))),"")</x:f>
      </x:c>
      <x:c r="AJ129" s="14" t="str"/>
      <x:c r="AK129" s="14" t="str"/>
      <x:c r="AL129" s="14" t="str"/>
      <x:c r="AM129" s="9" t="str">
        <x:v>ALWAYS_FAIL; RDF_FALSE_REJECT</x:v>
      </x:c>
      <x:c r="AN129" s="9" t="str">
        <x:v>I2.13.4.1</x:v>
      </x:c>
      <x:c r="AO129" s="9" t="str">
        <x:v>MVP/SHACL_GENERATION_PIPELINE/experiments/FULL_REPAIR_V2/RUN_01/runs/RUN-I2-054-20260915T101143941502Z/final/final_shape.ttl</x:v>
      </x:c>
      <x:c r="AP129" s="9" t="str">
        <x:v>b11a0d321ee6d46675d4418038cd36afc3790d656bada969ce684f7e24d2b5d3</x:v>
      </x:c>
      <x:c r="AQ129" s="52" t="inlineStr">
        <x:is>
          <x:t xml:space="preserve">PASS</x:t>
        </x:is>
      </x:c>
      <x:c r="AR129" s="53" t="inlineStr">
        <x:is>
          <x:t xml:space="preserve">VALID</x:t>
        </x:is>
      </x:c>
      <x:c r="AS129" s="53" t="inlineStr">
        <x:is>
          <x:t xml:space="preserve">I2-054-I-P01=ACTIVATED | I2-054-I-F04=ACTIVATED</x:t>
        </x:is>
      </x:c>
      <x:c r="AT129" s="53">
        <x:v>4</x:v>
      </x:c>
      <x:c r="AU129" s="53">
        <x:v>26</x:v>
      </x:c>
      <x:c r="AV129" s="53">
        <x:v>106</x:v>
      </x:c>
      <x:c r="AW129" s="53" t="inlineStr">
        <x:is>
          <x:t xml:space="preserve">sh:class, sh:datatype, sh:hasValue, sh:maxCount, sh:minCount, sh:node, sh:property</x:t>
        </x:is>
      </x:c>
      <x:c r="AX129" s="53">
        <x:v>0</x:v>
      </x:c>
      <x:c r="AY129" s="53">
        <x:v>1</x:v>
      </x:c>
      <x:c r="AZ129" s="53">
        <x:v>0</x:v>
      </x:c>
      <x:c r="BA129" s="54"/>
      <x:c r="BB129" s="54"/>
      <x:c r="BC129" s="54"/>
      <x:c r="BD129" s="55" t="str">
        <x:f>IF(OR(W129&lt;&gt;"REVIEWED",COUNTIF(BA129:BC129,"UNCLEAR")&gt;0,COUNTA(BA129:BC129)&lt;3,(COUNTIF(BA129:BC129,"0")+COUNTIF(BA129:BC129,"1")+COUNTIF(BA129:BC129,"2"))=0,AJ129=""),"",(COUNTIF(BA129:BC129,"1")+2*COUNTIF(BA129:BC129,"2"))/(2*(COUNTIF(BA129:BC129,"0")+COUNTIF(BA129:BC129,"1")+COUNTIF(BA129:BC129,"2"))))</x:f>
      </x:c>
    </x:row>
    <x:row r="130" ht="66" customHeight="1">
      <x:c r="A130" s="9" t="str">
        <x:v>BATCH_13</x:v>
      </x:c>
      <x:c r="B130" s="9" t="n">
        <x:v>124</x:v>
      </x:c>
      <x:c r="C130" s="9" t="str">
        <x:v>TRF-045</x:v>
      </x:c>
      <x:c r="D130" s="9" t="str">
        <x:v>TRAFICOM</x:v>
      </x:c>
      <x:c r="E130" s="9" t="str">
        <x:v>DIRECT_STATIC</x:v>
      </x:c>
      <x:c r="F130" s="9" t="str">
        <x:v>RUN_01</x:v>
      </x:c>
      <x:c r="G130" s="12" t="str">
        <x:v>OFFICIAL_ELIGIBLE_OUTPUT</x:v>
      </x:c>
      <x:c r="H130" s="12" t="str">
        <x:v>GENERATION_ACCEPTED</x:v>
      </x:c>
      <x:c r="I130" s="12" t="str">
        <x:v>PARSED</x:v>
      </x:c>
      <x:c r="J130" s="12" t="str">
        <x:v>PASS</x:v>
      </x:c>
      <x:c r="K130" s="9" t="n">
        <x:v>8</x:v>
      </x:c>
      <x:c r="L130" s="9" t="n">
        <x:v>8</x:v>
      </x:c>
      <x:c r="M130" s="9" t="n">
        <x:v>8</x:v>
      </x:c>
      <x:c r="N130" s="9" t="n">
        <x:v>1</x:v>
      </x:c>
      <x:c r="O130" s="9" t="str">
        <x:v>TRF-045-P04</x:v>
      </x:c>
      <x:c r="P130" s="9" t="str">
        <x:v>PASS</x:v>
      </x:c>
      <x:c r="Q130" s="9" t="str">
        <x:v>PASS</x:v>
      </x:c>
      <x:c r="R130" s="9" t="str">
        <x:v>CORRECT_BEHAVIOR</x:v>
      </x:c>
      <x:c r="S130" s="9" t="str">
        <x:v>TRF-045-F02</x:v>
      </x:c>
      <x:c r="T130" s="9" t="str">
        <x:v>FAIL</x:v>
      </x:c>
      <x:c r="U130" s="9" t="str">
        <x:v>FAIL</x:v>
      </x:c>
      <x:c r="V130" s="9" t="str">
        <x:v>CORRECT_BEHAVIOR</x:v>
      </x:c>
      <x:c r="W130" s="13" t="str">
        <x:v>NOT_REVIEWED</x:v>
      </x:c>
      <x:c r="X130" s="13" t="str"/>
      <x:c r="Y130" s="13" t="str"/>
      <x:c r="Z130" s="13" t="str"/>
      <x:c r="AA130" s="13" t="str"/>
      <x:c r="AB130" s="13" t="str"/>
      <x:c r="AC130" s="13" t="str"/>
      <x:c r="AD130" s="13" t="str"/>
      <x:c r="AE130" s="13" t="str"/>
      <x:c r="AF130" s="13" t="str"/>
      <x:c r="AG130" s="13" t="str"/>
      <x:c r="AH130" s="13" t="str"/>
      <x:c r="AI130" s="16" t="str">
        <x:f>IF(AND(W130="REVIEWED",X130&lt;&gt;"",Y130&lt;&gt;"",COUNTA(Z130:AF130)=7,COUNTIF(Z130:AF130,"UNCLEAR")=0,(COUNTIF(Z130:AF130,"0")+COUNTIF(Z130:AF130,"1")+COUNTIF(Z130:AF130,"2"))&gt;0,AG130&lt;&gt;"",AH130&lt;&gt;"",AJ130&lt;&gt;""),(COUNTIF(Z130:AF130,"1")+2*COUNTIF(Z130:AF130,"2"))/(2*(COUNTIF(Z130:AF130,"0")+COUNTIF(Z130:AF130,"1")+COUNTIF(Z130:AF130,"2"))),"")</x:f>
      </x:c>
      <x:c r="AJ130" s="14" t="str"/>
      <x:c r="AK130" s="14" t="str"/>
      <x:c r="AL130" s="14" t="str"/>
      <x:c r="AM130" s="9" t="str"/>
      <x:c r="AN130" s="9" t="str">
        <x:v>4.4.2.1</x:v>
      </x:c>
      <x:c r="AO130" s="9" t="str">
        <x:v>MVP/SHACL_GENERATION_PIPELINE/experiments/FULL_REPAIR_V2/RUN_01/runs/RUN-TRF-045-20260915T130244286996Z/final/final_shape.ttl</x:v>
      </x:c>
      <x:c r="AP130" s="9" t="str">
        <x:v>855b816153826a70710ce342ae060cd55fb6b196e875816db6c3e24ad5b965cd</x:v>
      </x:c>
      <x:c r="AQ130" s="52" t="inlineStr">
        <x:is>
          <x:t xml:space="preserve">PASS</x:t>
        </x:is>
      </x:c>
      <x:c r="AR130" s="53" t="inlineStr">
        <x:is>
          <x:t xml:space="preserve">VALID</x:t>
        </x:is>
      </x:c>
      <x:c r="AS130" s="53" t="inlineStr">
        <x:is>
          <x:t xml:space="preserve">TRF-045-P04=ACTIVATED | TRF-045-F02=ACTIVATED</x:t>
        </x:is>
      </x:c>
      <x:c r="AT130" s="53">
        <x:v>1</x:v>
      </x:c>
      <x:c r="AU130" s="53">
        <x:v>7</x:v>
      </x:c>
      <x:c r="AV130" s="53">
        <x:v>24</x:v>
      </x:c>
      <x:c r="AW130" s="53" t="inlineStr">
        <x:is>
          <x:t xml:space="preserve">sh:class, sh:datatype, sh:hasValue, sh:maxCount, sh:minCount, sh:node, sh:property</x:t>
        </x:is>
      </x:c>
      <x:c r="AX130" s="53">
        <x:v>1</x:v>
      </x:c>
      <x:c r="AY130" s="53">
        <x:v>1</x:v>
      </x:c>
      <x:c r="AZ130" s="53">
        <x:v>0</x:v>
      </x:c>
      <x:c r="BA130" s="54"/>
      <x:c r="BB130" s="54"/>
      <x:c r="BC130" s="54"/>
      <x:c r="BD130" s="55" t="str">
        <x:f>IF(OR(W130&lt;&gt;"REVIEWED",COUNTIF(BA130:BC130,"UNCLEAR")&gt;0,COUNTA(BA130:BC130)&lt;3,(COUNTIF(BA130:BC130,"0")+COUNTIF(BA130:BC130,"1")+COUNTIF(BA130:BC130,"2"))=0,AJ130=""),"",(COUNTIF(BA130:BC130,"1")+2*COUNTIF(BA130:BC130,"2"))/(2*(COUNTIF(BA130:BC130,"0")+COUNTIF(BA130:BC130,"1")+COUNTIF(BA130:BC130,"2"))))</x:f>
      </x:c>
    </x:row>
    <x:row r="131" ht="66" customHeight="1">
      <x:c r="A131" s="9" t="str">
        <x:v>BATCH_13</x:v>
      </x:c>
      <x:c r="B131" s="9" t="n">
        <x:v>125</x:v>
      </x:c>
      <x:c r="C131" s="9" t="str">
        <x:v>TRF-079</x:v>
      </x:c>
      <x:c r="D131" s="9" t="str">
        <x:v>TRAFICOM</x:v>
      </x:c>
      <x:c r="E131" s="9" t="str">
        <x:v>DIRECT_CALCULATION</x:v>
      </x:c>
      <x:c r="F131" s="9" t="str">
        <x:v>RUN_01</x:v>
      </x:c>
      <x:c r="G131" s="12" t="str">
        <x:v>OFFICIAL_ELIGIBLE_OUTPUT</x:v>
      </x:c>
      <x:c r="H131" s="12" t="str">
        <x:v>GENERATION_ACCEPTED</x:v>
      </x:c>
      <x:c r="I131" s="12" t="str">
        <x:v>PARSED</x:v>
      </x:c>
      <x:c r="J131" s="12" t="str">
        <x:v>PASS</x:v>
      </x:c>
      <x:c r="K131" s="9" t="n">
        <x:v>8</x:v>
      </x:c>
      <x:c r="L131" s="9" t="n">
        <x:v>8</x:v>
      </x:c>
      <x:c r="M131" s="9" t="n">
        <x:v>7</x:v>
      </x:c>
      <x:c r="N131" s="9" t="n">
        <x:v>0</x:v>
      </x:c>
      <x:c r="O131" s="9" t="str">
        <x:v>TRF-079-P02</x:v>
      </x:c>
      <x:c r="P131" s="9" t="str">
        <x:v>PASS</x:v>
      </x:c>
      <x:c r="Q131" s="9" t="str">
        <x:v>PASS</x:v>
      </x:c>
      <x:c r="R131" s="9" t="str">
        <x:v>CORRECT_BEHAVIOR</x:v>
      </x:c>
      <x:c r="S131" s="9" t="str">
        <x:v>TRF-079-F01</x:v>
      </x:c>
      <x:c r="T131" s="9" t="str">
        <x:v>FAIL</x:v>
      </x:c>
      <x:c r="U131" s="9" t="str">
        <x:v>FAIL</x:v>
      </x:c>
      <x:c r="V131" s="9" t="str">
        <x:v>CORRECT_BEHAVIOR</x:v>
      </x:c>
      <x:c r="W131" s="13" t="str">
        <x:v>NOT_REVIEWED</x:v>
      </x:c>
      <x:c r="X131" s="13" t="str"/>
      <x:c r="Y131" s="13" t="str"/>
      <x:c r="Z131" s="13" t="str"/>
      <x:c r="AA131" s="13" t="str"/>
      <x:c r="AB131" s="13" t="str"/>
      <x:c r="AC131" s="13" t="str"/>
      <x:c r="AD131" s="13" t="str"/>
      <x:c r="AE131" s="13" t="str"/>
      <x:c r="AF131" s="13" t="str"/>
      <x:c r="AG131" s="13" t="str"/>
      <x:c r="AH131" s="13" t="str"/>
      <x:c r="AI131" s="16" t="str">
        <x:f>IF(AND(W131="REVIEWED",X131&lt;&gt;"",Y131&lt;&gt;"",COUNTA(Z131:AF131)=7,COUNTIF(Z131:AF131,"UNCLEAR")=0,(COUNTIF(Z131:AF131,"0")+COUNTIF(Z131:AF131,"1")+COUNTIF(Z131:AF131,"2"))&gt;0,AG131&lt;&gt;"",AH131&lt;&gt;"",AJ131&lt;&gt;""),(COUNTIF(Z131:AF131,"1")+2*COUNTIF(Z131:AF131,"2"))/(2*(COUNTIF(Z131:AF131,"0")+COUNTIF(Z131:AF131,"1")+COUNTIF(Z131:AF131,"2"))),"")</x:f>
      </x:c>
      <x:c r="AJ131" s="14" t="str"/>
      <x:c r="AK131" s="14" t="str"/>
      <x:c r="AL131" s="14" t="str"/>
      <x:c r="AM131" s="9" t="str">
        <x:v>RDF_FALSE_REJECT</x:v>
      </x:c>
      <x:c r="AN131" s="9" t="str">
        <x:v>6.5.1.9</x:v>
      </x:c>
      <x:c r="AO131" s="9" t="str">
        <x:v>MVP/SHACL_GENERATION_PIPELINE/experiments/FULL_REPAIR_V2/RUN_01/runs/RUN-TRF-079-20260915T133845233209Z/final/final_shape.ttl</x:v>
      </x:c>
      <x:c r="AP131" s="9" t="str">
        <x:v>ed55cb2d571f3870ef467618d4f1b771f121a776729b9364c815638aefc4e825</x:v>
      </x:c>
      <x:c r="AQ131" s="52" t="inlineStr">
        <x:is>
          <x:t xml:space="preserve">PASS</x:t>
        </x:is>
      </x:c>
      <x:c r="AR131" s="53" t="inlineStr">
        <x:is>
          <x:t xml:space="preserve">VALID</x:t>
        </x:is>
      </x:c>
      <x:c r="AS131" s="53" t="inlineStr">
        <x:is>
          <x:t xml:space="preserve">TRF-079-P02=ACTIVATED | TRF-079-F01=ACTIVATED</x:t>
        </x:is>
      </x:c>
      <x:c r="AT131" s="53">
        <x:v>1</x:v>
      </x:c>
      <x:c r="AU131" s="53">
        <x:v>15</x:v>
      </x:c>
      <x:c r="AV131" s="53">
        <x:v>65</x:v>
      </x:c>
      <x:c r="AW131" s="53" t="inlineStr">
        <x:is>
          <x:t xml:space="preserve">sh:class, sh:datatype, sh:hasValue, sh:maxCount, sh:minCount, sh:node, sh:property</x:t>
        </x:is>
      </x:c>
      <x:c r="AX131" s="53">
        <x:v>1</x:v>
      </x:c>
      <x:c r="AY131" s="53">
        <x:v>1</x:v>
      </x:c>
      <x:c r="AZ131" s="53">
        <x:v>0</x:v>
      </x:c>
      <x:c r="BA131" s="54"/>
      <x:c r="BB131" s="54"/>
      <x:c r="BC131" s="54"/>
      <x:c r="BD131" s="55" t="str">
        <x:f>IF(OR(W131&lt;&gt;"REVIEWED",COUNTIF(BA131:BC131,"UNCLEAR")&gt;0,COUNTA(BA131:BC131)&lt;3,(COUNTIF(BA131:BC131,"0")+COUNTIF(BA131:BC131,"1")+COUNTIF(BA131:BC131,"2"))=0,AJ131=""),"",(COUNTIF(BA131:BC131,"1")+2*COUNTIF(BA131:BC131,"2"))/(2*(COUNTIF(BA131:BC131,"0")+COUNTIF(BA131:BC131,"1")+COUNTIF(BA131:BC131,"2"))))</x:f>
      </x:c>
    </x:row>
    <x:row r="132" ht="66" customHeight="1">
      <x:c r="A132" s="9" t="str">
        <x:v>BATCH_13</x:v>
      </x:c>
      <x:c r="B132" s="9" t="n">
        <x:v>126</x:v>
      </x:c>
      <x:c r="C132" s="9" t="str">
        <x:v>IMO-002</x:v>
      </x:c>
      <x:c r="D132" s="9" t="str">
        <x:v>IMO</x:v>
      </x:c>
      <x:c r="E132" s="9" t="str">
        <x:v>DIRECT_STATIC</x:v>
      </x:c>
      <x:c r="F132" s="9" t="str">
        <x:v>RUN_01</x:v>
      </x:c>
      <x:c r="G132" s="12" t="str">
        <x:v>OFFICIAL_ELIGIBLE_OUTPUT</x:v>
      </x:c>
      <x:c r="H132" s="12" t="str">
        <x:v>GENERATION_ACCEPTED</x:v>
      </x:c>
      <x:c r="I132" s="12" t="str">
        <x:v>PARSED</x:v>
      </x:c>
      <x:c r="J132" s="12" t="str">
        <x:v>PASS</x:v>
      </x:c>
      <x:c r="K132" s="9" t="n">
        <x:v>5</x:v>
      </x:c>
      <x:c r="L132" s="9" t="n">
        <x:v>5</x:v>
      </x:c>
      <x:c r="M132" s="9" t="n">
        <x:v>5</x:v>
      </x:c>
      <x:c r="N132" s="9" t="n">
        <x:v>1</x:v>
      </x:c>
      <x:c r="O132" s="9" t="str">
        <x:v>IMO-002-P01</x:v>
      </x:c>
      <x:c r="P132" s="9" t="str">
        <x:v>PASS</x:v>
      </x:c>
      <x:c r="Q132" s="9" t="str">
        <x:v>PASS</x:v>
      </x:c>
      <x:c r="R132" s="9" t="str">
        <x:v>CORRECT_BEHAVIOR</x:v>
      </x:c>
      <x:c r="S132" s="9" t="str">
        <x:v>IMO-002-F01</x:v>
      </x:c>
      <x:c r="T132" s="9" t="str">
        <x:v>FAIL</x:v>
      </x:c>
      <x:c r="U132" s="9" t="str">
        <x:v>FAIL</x:v>
      </x:c>
      <x:c r="V132" s="9" t="str">
        <x:v>CORRECT_BEHAVIOR</x:v>
      </x:c>
      <x:c r="W132" s="13" t="str">
        <x:v>NOT_REVIEWED</x:v>
      </x:c>
      <x:c r="X132" s="13" t="str"/>
      <x:c r="Y132" s="13" t="str"/>
      <x:c r="Z132" s="13" t="str"/>
      <x:c r="AA132" s="13" t="str"/>
      <x:c r="AB132" s="13" t="str"/>
      <x:c r="AC132" s="13" t="str"/>
      <x:c r="AD132" s="13" t="str"/>
      <x:c r="AE132" s="13" t="str"/>
      <x:c r="AF132" s="13" t="str"/>
      <x:c r="AG132" s="13" t="str"/>
      <x:c r="AH132" s="13" t="str"/>
      <x:c r="AI132" s="16" t="str">
        <x:f>IF(AND(W132="REVIEWED",X132&lt;&gt;"",Y132&lt;&gt;"",COUNTA(Z132:AF132)=7,COUNTIF(Z132:AF132,"UNCLEAR")=0,(COUNTIF(Z132:AF132,"0")+COUNTIF(Z132:AF132,"1")+COUNTIF(Z132:AF132,"2"))&gt;0,AG132&lt;&gt;"",AH132&lt;&gt;"",AJ132&lt;&gt;""),(COUNTIF(Z132:AF132,"1")+2*COUNTIF(Z132:AF132,"2"))/(2*(COUNTIF(Z132:AF132,"0")+COUNTIF(Z132:AF132,"1")+COUNTIF(Z132:AF132,"2"))),"")</x:f>
      </x:c>
      <x:c r="AJ132" s="14" t="str"/>
      <x:c r="AK132" s="14" t="str"/>
      <x:c r="AL132" s="14" t="str"/>
      <x:c r="AM132" s="9" t="str"/>
      <x:c r="AN132" s="9" t="str">
        <x:v>Introduction 2.2</x:v>
      </x:c>
      <x:c r="AO132" s="9" t="str">
        <x:v>MVP/SHACL_GENERATION_PIPELINE/experiments/FULL_REPAIR_V2/RUN_01/runs/RUN-IMO-002-20260915T102126504444Z/final/final_shape.ttl</x:v>
      </x:c>
      <x:c r="AP132" s="9" t="str">
        <x:v>8b23855f1bdcf4149d51c76b07b22d9777d55d792741db1f8da4876fadbe99b7</x:v>
      </x:c>
      <x:c r="AQ132" s="52" t="inlineStr">
        <x:is>
          <x:t xml:space="preserve">PASS</x:t>
        </x:is>
      </x:c>
      <x:c r="AR132" s="53" t="inlineStr">
        <x:is>
          <x:t xml:space="preserve">VALID</x:t>
        </x:is>
      </x:c>
      <x:c r="AS132" s="53" t="inlineStr">
        <x:is>
          <x:t xml:space="preserve">IMO-002-P01=ACTIVATED | IMO-002-F01=ACTIVATED</x:t>
        </x:is>
      </x:c>
      <x:c r="AT132" s="53">
        <x:v>1</x:v>
      </x:c>
      <x:c r="AU132" s="53">
        <x:v>2</x:v>
      </x:c>
      <x:c r="AV132" s="53">
        <x:v>8</x:v>
      </x:c>
      <x:c r="AW132" s="53" t="inlineStr">
        <x:is>
          <x:t xml:space="preserve">sh:class, sh:minCount, sh:nodeKind, sh:property</x:t>
        </x:is>
      </x:c>
      <x:c r="AX132" s="53">
        <x:v>1</x:v>
      </x:c>
      <x:c r="AY132" s="53">
        <x:v>1</x:v>
      </x:c>
      <x:c r="AZ132" s="53">
        <x:v>0</x:v>
      </x:c>
      <x:c r="BA132" s="54"/>
      <x:c r="BB132" s="54"/>
      <x:c r="BC132" s="54"/>
      <x:c r="BD132" s="55" t="str">
        <x:f>IF(OR(W132&lt;&gt;"REVIEWED",COUNTIF(BA132:BC132,"UNCLEAR")&gt;0,COUNTA(BA132:BC132)&lt;3,(COUNTIF(BA132:BC132,"0")+COUNTIF(BA132:BC132,"1")+COUNTIF(BA132:BC132,"2"))=0,AJ132=""),"",(COUNTIF(BA132:BC132,"1")+2*COUNTIF(BA132:BC132,"2"))/(2*(COUNTIF(BA132:BC132,"0")+COUNTIF(BA132:BC132,"1")+COUNTIF(BA132:BC132,"2"))))</x:f>
      </x:c>
    </x:row>
    <x:row r="133" ht="66" customHeight="1">
      <x:c r="A133" s="9" t="str">
        <x:v>BATCH_13</x:v>
      </x:c>
      <x:c r="B133" s="9" t="n">
        <x:v>127</x:v>
      </x:c>
      <x:c r="C133" s="9" t="str">
        <x:v>TRF-046</x:v>
      </x:c>
      <x:c r="D133" s="9" t="str">
        <x:v>TRAFICOM</x:v>
      </x:c>
      <x:c r="E133" s="9" t="str">
        <x:v>DIRECT_STATIC</x:v>
      </x:c>
      <x:c r="F133" s="9" t="str">
        <x:v>RUN_01</x:v>
      </x:c>
      <x:c r="G133" s="12" t="str">
        <x:v>OFFICIAL_ELIGIBLE_OUTPUT</x:v>
      </x:c>
      <x:c r="H133" s="12" t="str">
        <x:v>GENERATION_ACCEPTED</x:v>
      </x:c>
      <x:c r="I133" s="12" t="str">
        <x:v>PARSED</x:v>
      </x:c>
      <x:c r="J133" s="12" t="str">
        <x:v>PASS</x:v>
      </x:c>
      <x:c r="K133" s="9" t="n">
        <x:v>8</x:v>
      </x:c>
      <x:c r="L133" s="9" t="n">
        <x:v>8</x:v>
      </x:c>
      <x:c r="M133" s="9" t="n">
        <x:v>4</x:v>
      </x:c>
      <x:c r="N133" s="9" t="n">
        <x:v>0</x:v>
      </x:c>
      <x:c r="O133" s="9" t="str">
        <x:v>TRF-046-P01</x:v>
      </x:c>
      <x:c r="P133" s="9" t="str">
        <x:v>PASS</x:v>
      </x:c>
      <x:c r="Q133" s="9" t="str">
        <x:v>FAIL</x:v>
      </x:c>
      <x:c r="R133" s="9" t="str">
        <x:v>FALSE_REJECT</x:v>
      </x:c>
      <x:c r="S133" s="9" t="str">
        <x:v>TRF-046-F03</x:v>
      </x:c>
      <x:c r="T133" s="9" t="str">
        <x:v>FAIL</x:v>
      </x:c>
      <x:c r="U133" s="9" t="str">
        <x:v>FAIL</x:v>
      </x:c>
      <x:c r="V133" s="9" t="str">
        <x:v>CORRECT_BEHAVIOR</x:v>
      </x:c>
      <x:c r="W133" s="13" t="str">
        <x:v>NOT_REVIEWED</x:v>
      </x:c>
      <x:c r="X133" s="13" t="str"/>
      <x:c r="Y133" s="13" t="str"/>
      <x:c r="Z133" s="13" t="str"/>
      <x:c r="AA133" s="13" t="str"/>
      <x:c r="AB133" s="13" t="str"/>
      <x:c r="AC133" s="13" t="str"/>
      <x:c r="AD133" s="13" t="str"/>
      <x:c r="AE133" s="13" t="str"/>
      <x:c r="AF133" s="13" t="str"/>
      <x:c r="AG133" s="13" t="str"/>
      <x:c r="AH133" s="13" t="str"/>
      <x:c r="AI133" s="16" t="str">
        <x:f>IF(AND(W133="REVIEWED",X133&lt;&gt;"",Y133&lt;&gt;"",COUNTA(Z133:AF133)=7,COUNTIF(Z133:AF133,"UNCLEAR")=0,(COUNTIF(Z133:AF133,"0")+COUNTIF(Z133:AF133,"1")+COUNTIF(Z133:AF133,"2"))&gt;0,AG133&lt;&gt;"",AH133&lt;&gt;"",AJ133&lt;&gt;""),(COUNTIF(Z133:AF133,"1")+2*COUNTIF(Z133:AF133,"2"))/(2*(COUNTIF(Z133:AF133,"0")+COUNTIF(Z133:AF133,"1")+COUNTIF(Z133:AF133,"2"))),"")</x:f>
      </x:c>
      <x:c r="AJ133" s="14" t="str"/>
      <x:c r="AK133" s="14" t="str"/>
      <x:c r="AL133" s="14" t="str"/>
      <x:c r="AM133" s="9" t="str">
        <x:v>ALWAYS_FAIL; RDF_FALSE_REJECT</x:v>
      </x:c>
      <x:c r="AN133" s="9" t="str">
        <x:v>4.4.2.2</x:v>
      </x:c>
      <x:c r="AO133" s="9" t="str">
        <x:v>MVP/SHACL_GENERATION_PIPELINE/experiments/FULL_REPAIR_V2/RUN_01/runs/RUN-TRF-046-20260915T130315848616Z/final/final_shape.ttl</x:v>
      </x:c>
      <x:c r="AP133" s="9" t="str">
        <x:v>3fb9d442ddc920db30615be0f45479aabc9b3771ac69fab63e4ddd613bb995e9</x:v>
      </x:c>
      <x:c r="AQ133" s="52" t="inlineStr">
        <x:is>
          <x:t xml:space="preserve">PASS</x:t>
        </x:is>
      </x:c>
      <x:c r="AR133" s="53" t="inlineStr">
        <x:is>
          <x:t xml:space="preserve">VALID</x:t>
        </x:is>
      </x:c>
      <x:c r="AS133" s="53" t="inlineStr">
        <x:is>
          <x:t xml:space="preserve">TRF-046-P01=ACTIVATED | TRF-046-F03=ACTIVATED</x:t>
        </x:is>
      </x:c>
      <x:c r="AT133" s="53">
        <x:v>2</x:v>
      </x:c>
      <x:c r="AU133" s="53">
        <x:v>3</x:v>
      </x:c>
      <x:c r="AV133" s="53">
        <x:v>11</x:v>
      </x:c>
      <x:c r="AW133" s="53" t="inlineStr">
        <x:is>
          <x:t xml:space="preserve">sh:class, sh:minCount, sh:node, sh:or, sh:property</x:t>
        </x:is>
      </x:c>
      <x:c r="AX133" s="53">
        <x:v>0</x:v>
      </x:c>
      <x:c r="AY133" s="53">
        <x:v>2</x:v>
      </x:c>
      <x:c r="AZ133" s="53">
        <x:v>1</x:v>
      </x:c>
      <x:c r="BA133" s="54"/>
      <x:c r="BB133" s="54"/>
      <x:c r="BC133" s="54"/>
      <x:c r="BD133" s="55" t="str">
        <x:f>IF(OR(W133&lt;&gt;"REVIEWED",COUNTIF(BA133:BC133,"UNCLEAR")&gt;0,COUNTA(BA133:BC133)&lt;3,(COUNTIF(BA133:BC133,"0")+COUNTIF(BA133:BC133,"1")+COUNTIF(BA133:BC133,"2"))=0,AJ133=""),"",(COUNTIF(BA133:BC133,"1")+2*COUNTIF(BA133:BC133,"2"))/(2*(COUNTIF(BA133:BC133,"0")+COUNTIF(BA133:BC133,"1")+COUNTIF(BA133:BC133,"2"))))</x:f>
      </x:c>
    </x:row>
    <x:row r="134" ht="66" customHeight="1">
      <x:c r="A134" s="9" t="str">
        <x:v>BATCH_13</x:v>
      </x:c>
      <x:c r="B134" s="9" t="n">
        <x:v>128</x:v>
      </x:c>
      <x:c r="C134" s="9" t="str">
        <x:v>IMO26-011</x:v>
      </x:c>
      <x:c r="D134" s="9" t="str">
        <x:v>IMO26</x:v>
      </x:c>
      <x:c r="E134" s="9" t="str">
        <x:v>DIRECT_STATIC</x:v>
      </x:c>
      <x:c r="F134" s="9" t="str">
        <x:v>RUN_01</x:v>
      </x:c>
      <x:c r="G134" s="12" t="str">
        <x:v>OFFICIAL_ELIGIBLE_OUTPUT</x:v>
      </x:c>
      <x:c r="H134" s="12" t="str">
        <x:v>GENERATION_ACCEPTED</x:v>
      </x:c>
      <x:c r="I134" s="12" t="str">
        <x:v>PARSED</x:v>
      </x:c>
      <x:c r="J134" s="12" t="str">
        <x:v>PASS</x:v>
      </x:c>
      <x:c r="K134" s="9" t="n">
        <x:v>10</x:v>
      </x:c>
      <x:c r="L134" s="9" t="n">
        <x:v>10</x:v>
      </x:c>
      <x:c r="M134" s="9" t="n">
        <x:v>10</x:v>
      </x:c>
      <x:c r="N134" s="9" t="n">
        <x:v>1</x:v>
      </x:c>
      <x:c r="O134" s="9" t="str">
        <x:v>IMO26-011-A-P06</x:v>
      </x:c>
      <x:c r="P134" s="9" t="str">
        <x:v>PASS</x:v>
      </x:c>
      <x:c r="Q134" s="9" t="str">
        <x:v>PASS</x:v>
      </x:c>
      <x:c r="R134" s="9" t="str">
        <x:v>CORRECT_BEHAVIOR</x:v>
      </x:c>
      <x:c r="S134" s="9" t="str">
        <x:v>IMO26-011-A-F04</x:v>
      </x:c>
      <x:c r="T134" s="9" t="str">
        <x:v>FAIL</x:v>
      </x:c>
      <x:c r="U134" s="9" t="str">
        <x:v>FAIL</x:v>
      </x:c>
      <x:c r="V134" s="9" t="str">
        <x:v>CORRECT_BEHAVIOR</x:v>
      </x:c>
      <x:c r="W134" s="13" t="str">
        <x:v>NOT_REVIEWED</x:v>
      </x:c>
      <x:c r="X134" s="13" t="str"/>
      <x:c r="Y134" s="13" t="str"/>
      <x:c r="Z134" s="13" t="str"/>
      <x:c r="AA134" s="13" t="str"/>
      <x:c r="AB134" s="13" t="str"/>
      <x:c r="AC134" s="13" t="str"/>
      <x:c r="AD134" s="13" t="str"/>
      <x:c r="AE134" s="13" t="str"/>
      <x:c r="AF134" s="13" t="str"/>
      <x:c r="AG134" s="13" t="str"/>
      <x:c r="AH134" s="13" t="str"/>
      <x:c r="AI134" s="16" t="str">
        <x:f>IF(AND(W134="REVIEWED",X134&lt;&gt;"",Y134&lt;&gt;"",COUNTA(Z134:AF134)=7,COUNTIF(Z134:AF134,"UNCLEAR")=0,(COUNTIF(Z134:AF134,"0")+COUNTIF(Z134:AF134,"1")+COUNTIF(Z134:AF134,"2"))&gt;0,AG134&lt;&gt;"",AH134&lt;&gt;"",AJ134&lt;&gt;""),(COUNTIF(Z134:AF134,"1")+2*COUNTIF(Z134:AF134,"2"))/(2*(COUNTIF(Z134:AF134,"0")+COUNTIF(Z134:AF134,"1")+COUNTIF(Z134:AF134,"2"))),"")</x:f>
      </x:c>
      <x:c r="AJ134" s="14" t="str"/>
      <x:c r="AK134" s="14" t="str"/>
      <x:c r="AL134" s="14" t="str"/>
      <x:c r="AM134" s="9" t="str"/>
      <x:c r="AN134" s="9" t="str">
        <x:v>9-1.3.2.1.4.2</x:v>
      </x:c>
      <x:c r="AO134" s="9" t="str">
        <x:v>MVP/SHACL_GENERATION_PIPELINE/experiments/FULL_REPAIR_V2/RUN_01/runs/RUN-IMO26-011-20260915T120245907478Z/final/final_shape.ttl</x:v>
      </x:c>
      <x:c r="AP134" s="9" t="str">
        <x:v>f949dc24918382f45cd21424555d888eba1a72c8d28334e713c79e31c3aaec7f</x:v>
      </x:c>
      <x:c r="AQ134" s="52" t="inlineStr">
        <x:is>
          <x:t xml:space="preserve">PASS</x:t>
        </x:is>
      </x:c>
      <x:c r="AR134" s="53" t="inlineStr">
        <x:is>
          <x:t xml:space="preserve">VALID</x:t>
        </x:is>
      </x:c>
      <x:c r="AS134" s="53" t="inlineStr">
        <x:is>
          <x:t xml:space="preserve">IMO26-011-A-P06=ACTIVATED | IMO26-011-A-F04=ACTIVATED</x:t>
        </x:is>
      </x:c>
      <x:c r="AT134" s="53">
        <x:v>1</x:v>
      </x:c>
      <x:c r="AU134" s="53">
        <x:v>7</x:v>
      </x:c>
      <x:c r="AV134" s="53">
        <x:v>30</x:v>
      </x:c>
      <x:c r="AW134" s="53" t="inlineStr">
        <x:is>
          <x:t xml:space="preserve">sh:datatype, sh:hasValue, sh:in, sh:maxCount, sh:maxInclusive, sh:minCount, sh:nodeKind, sh:or, sh:property</x:t>
        </x:is>
      </x:c>
      <x:c r="AX134" s="53">
        <x:v>0</x:v>
      </x:c>
      <x:c r="AY134" s="53">
        <x:v>1</x:v>
      </x:c>
      <x:c r="AZ134" s="53">
        <x:v>1</x:v>
      </x:c>
      <x:c r="BA134" s="54"/>
      <x:c r="BB134" s="54"/>
      <x:c r="BC134" s="54"/>
      <x:c r="BD134" s="55" t="str">
        <x:f>IF(OR(W134&lt;&gt;"REVIEWED",COUNTIF(BA134:BC134,"UNCLEAR")&gt;0,COUNTA(BA134:BC134)&lt;3,(COUNTIF(BA134:BC134,"0")+COUNTIF(BA134:BC134,"1")+COUNTIF(BA134:BC134,"2"))=0,AJ134=""),"",(COUNTIF(BA134:BC134,"1")+2*COUNTIF(BA134:BC134,"2"))/(2*(COUNTIF(BA134:BC134,"0")+COUNTIF(BA134:BC134,"1")+COUNTIF(BA134:BC134,"2"))))</x:f>
      </x:c>
    </x:row>
    <x:row r="135" ht="66" customHeight="1">
      <x:c r="A135" s="9" t="str">
        <x:v>BATCH_13</x:v>
      </x:c>
      <x:c r="B135" s="9" t="n">
        <x:v>129</x:v>
      </x:c>
      <x:c r="C135" s="9" t="str">
        <x:v>I2-013</x:v>
      </x:c>
      <x:c r="D135" s="9" t="str">
        <x:v>I2</x:v>
      </x:c>
      <x:c r="E135" s="9" t="str">
        <x:v>COMPLEX_READINESS</x:v>
      </x:c>
      <x:c r="F135" s="9" t="str">
        <x:v>RUN_01</x:v>
      </x:c>
      <x:c r="G135" s="12" t="str">
        <x:v>OFFICIAL_ELIGIBLE_OUTPUT</x:v>
      </x:c>
      <x:c r="H135" s="12" t="str">
        <x:v>GENERATION_ACCEPTED</x:v>
      </x:c>
      <x:c r="I135" s="12" t="str">
        <x:v>PARSED</x:v>
      </x:c>
      <x:c r="J135" s="12" t="str">
        <x:v>PASS</x:v>
      </x:c>
      <x:c r="K135" s="9" t="n">
        <x:v>4</x:v>
      </x:c>
      <x:c r="L135" s="9" t="n">
        <x:v>4</x:v>
      </x:c>
      <x:c r="M135" s="9" t="n">
        <x:v>4</x:v>
      </x:c>
      <x:c r="N135" s="9" t="n">
        <x:v>1</x:v>
      </x:c>
      <x:c r="O135" s="9" t="str">
        <x:v>I2-013-P01</x:v>
      </x:c>
      <x:c r="P135" s="9" t="str">
        <x:v>PASS</x:v>
      </x:c>
      <x:c r="Q135" s="9" t="str">
        <x:v>PASS</x:v>
      </x:c>
      <x:c r="R135" s="9" t="str">
        <x:v>CORRECT_BEHAVIOR</x:v>
      </x:c>
      <x:c r="S135" s="9" t="str">
        <x:v>I2-013-F02</x:v>
      </x:c>
      <x:c r="T135" s="9" t="str">
        <x:v>FAIL</x:v>
      </x:c>
      <x:c r="U135" s="9" t="str">
        <x:v>FAIL</x:v>
      </x:c>
      <x:c r="V135" s="9" t="str">
        <x:v>CORRECT_BEHAVIOR</x:v>
      </x:c>
      <x:c r="W135" s="13" t="str">
        <x:v>NOT_REVIEWED</x:v>
      </x:c>
      <x:c r="X135" s="13" t="str"/>
      <x:c r="Y135" s="13" t="str"/>
      <x:c r="Z135" s="13" t="str"/>
      <x:c r="AA135" s="13" t="str"/>
      <x:c r="AB135" s="13" t="str"/>
      <x:c r="AC135" s="13" t="str"/>
      <x:c r="AD135" s="13" t="str"/>
      <x:c r="AE135" s="13" t="str"/>
      <x:c r="AF135" s="13" t="str"/>
      <x:c r="AG135" s="13" t="str"/>
      <x:c r="AH135" s="13" t="str"/>
      <x:c r="AI135" s="16" t="str">
        <x:f>IF(AND(W135="REVIEWED",X135&lt;&gt;"",Y135&lt;&gt;"",COUNTA(Z135:AF135)=7,COUNTIF(Z135:AF135,"UNCLEAR")=0,(COUNTIF(Z135:AF135,"0")+COUNTIF(Z135:AF135,"1")+COUNTIF(Z135:AF135,"2"))&gt;0,AG135&lt;&gt;"",AH135&lt;&gt;"",AJ135&lt;&gt;""),(COUNTIF(Z135:AF135,"1")+2*COUNTIF(Z135:AF135,"2"))/(2*(COUNTIF(Z135:AF135,"0")+COUNTIF(Z135:AF135,"1")+COUNTIF(Z135:AF135,"2"))),"")</x:f>
      </x:c>
      <x:c r="AJ135" s="14" t="str"/>
      <x:c r="AK135" s="14" t="str"/>
      <x:c r="AL135" s="14" t="str"/>
      <x:c r="AM135" s="9" t="str"/>
      <x:c r="AN135" s="9" t="str">
        <x:v>I2.3.1(ix)</x:v>
      </x:c>
      <x:c r="AO135" s="9" t="str">
        <x:v>MVP/SHACL_GENERATION_PIPELINE/experiments/FULL_REPAIR_V2/RUN_01/runs/RUN-I2-013-20260915T093316272586Z/final/final_shape.ttl</x:v>
      </x:c>
      <x:c r="AP135" s="9" t="str">
        <x:v>78f68232f6122b596884474c947da7e657131aa13e359fd281a7061ba2ea602c</x:v>
      </x:c>
      <x:c r="AQ135" s="52" t="inlineStr">
        <x:is>
          <x:t xml:space="preserve">PASS</x:t>
        </x:is>
      </x:c>
      <x:c r="AR135" s="53" t="inlineStr">
        <x:is>
          <x:t xml:space="preserve">VALID</x:t>
        </x:is>
      </x:c>
      <x:c r="AS135" s="53" t="inlineStr">
        <x:is>
          <x:t xml:space="preserve">I2-013-P01=ACTIVATED | I2-013-F02=ACTIVATED</x:t>
        </x:is>
      </x:c>
      <x:c r="AT135" s="53">
        <x:v>1</x:v>
      </x:c>
      <x:c r="AU135" s="53">
        <x:v>2</x:v>
      </x:c>
      <x:c r="AV135" s="53">
        <x:v>6</x:v>
      </x:c>
      <x:c r="AW135" s="53" t="inlineStr">
        <x:is>
          <x:t xml:space="preserve">sh:class, sh:minCount, sh:property</x:t>
        </x:is>
      </x:c>
      <x:c r="AX135" s="53">
        <x:v>0</x:v>
      </x:c>
      <x:c r="AY135" s="53">
        <x:v>1</x:v>
      </x:c>
      <x:c r="AZ135" s="53">
        <x:v>0</x:v>
      </x:c>
      <x:c r="BA135" s="54"/>
      <x:c r="BB135" s="54"/>
      <x:c r="BC135" s="54"/>
      <x:c r="BD135" s="55" t="str">
        <x:f>IF(OR(W135&lt;&gt;"REVIEWED",COUNTIF(BA135:BC135,"UNCLEAR")&gt;0,COUNTA(BA135:BC135)&lt;3,(COUNTIF(BA135:BC135,"0")+COUNTIF(BA135:BC135,"1")+COUNTIF(BA135:BC135,"2"))=0,AJ135=""),"",(COUNTIF(BA135:BC135,"1")+2*COUNTIF(BA135:BC135,"2"))/(2*(COUNTIF(BA135:BC135,"0")+COUNTIF(BA135:BC135,"1")+COUNTIF(BA135:BC135,"2"))))</x:f>
      </x:c>
    </x:row>
    <x:row r="136" ht="66" customHeight="1">
      <x:c r="A136" s="9" t="str">
        <x:v>BATCH_13</x:v>
      </x:c>
      <x:c r="B136" s="9" t="n">
        <x:v>130</x:v>
      </x:c>
      <x:c r="C136" s="9" t="str">
        <x:v>TRF-103</x:v>
      </x:c>
      <x:c r="D136" s="9" t="str">
        <x:v>TRAFICOM</x:v>
      </x:c>
      <x:c r="E136" s="9" t="str">
        <x:v>DIRECT_STATIC</x:v>
      </x:c>
      <x:c r="F136" s="9" t="str">
        <x:v>RUN_01</x:v>
      </x:c>
      <x:c r="G136" s="12" t="str">
        <x:v>OFFICIAL_ELIGIBLE_OUTPUT</x:v>
      </x:c>
      <x:c r="H136" s="12" t="str">
        <x:v>GENERATION_ACCEPTED</x:v>
      </x:c>
      <x:c r="I136" s="12" t="str">
        <x:v>PARSED</x:v>
      </x:c>
      <x:c r="J136" s="12" t="str">
        <x:v>PASS</x:v>
      </x:c>
      <x:c r="K136" s="9" t="n">
        <x:v>4</x:v>
      </x:c>
      <x:c r="L136" s="9" t="n">
        <x:v>4</x:v>
      </x:c>
      <x:c r="M136" s="9" t="n">
        <x:v>4</x:v>
      </x:c>
      <x:c r="N136" s="9" t="n">
        <x:v>1</x:v>
      </x:c>
      <x:c r="O136" s="9" t="str">
        <x:v>TRF-103-P02</x:v>
      </x:c>
      <x:c r="P136" s="9" t="str">
        <x:v>PASS</x:v>
      </x:c>
      <x:c r="Q136" s="9" t="str">
        <x:v>PASS</x:v>
      </x:c>
      <x:c r="R136" s="9" t="str">
        <x:v>CORRECT_BEHAVIOR</x:v>
      </x:c>
      <x:c r="S136" s="9" t="str">
        <x:v>TRF-103-F02</x:v>
      </x:c>
      <x:c r="T136" s="9" t="str">
        <x:v>FAIL</x:v>
      </x:c>
      <x:c r="U136" s="9" t="str">
        <x:v>FAIL</x:v>
      </x:c>
      <x:c r="V136" s="9" t="str">
        <x:v>CORRECT_BEHAVIOR</x:v>
      </x:c>
      <x:c r="W136" s="13" t="str">
        <x:v>NOT_REVIEWED</x:v>
      </x:c>
      <x:c r="X136" s="13" t="str"/>
      <x:c r="Y136" s="13" t="str"/>
      <x:c r="Z136" s="13" t="str"/>
      <x:c r="AA136" s="13" t="str"/>
      <x:c r="AB136" s="13" t="str"/>
      <x:c r="AC136" s="13" t="str"/>
      <x:c r="AD136" s="13" t="str"/>
      <x:c r="AE136" s="13" t="str"/>
      <x:c r="AF136" s="13" t="str"/>
      <x:c r="AG136" s="13" t="str"/>
      <x:c r="AH136" s="13" t="str"/>
      <x:c r="AI136" s="16" t="str">
        <x:f>IF(AND(W136="REVIEWED",X136&lt;&gt;"",Y136&lt;&gt;"",COUNTA(Z136:AF136)=7,COUNTIF(Z136:AF136,"UNCLEAR")=0,(COUNTIF(Z136:AF136,"0")+COUNTIF(Z136:AF136,"1")+COUNTIF(Z136:AF136,"2"))&gt;0,AG136&lt;&gt;"",AH136&lt;&gt;"",AJ136&lt;&gt;""),(COUNTIF(Z136:AF136,"1")+2*COUNTIF(Z136:AF136,"2"))/(2*(COUNTIF(Z136:AF136,"0")+COUNTIF(Z136:AF136,"1")+COUNTIF(Z136:AF136,"2"))),"")</x:f>
      </x:c>
      <x:c r="AJ136" s="14" t="str"/>
      <x:c r="AK136" s="14" t="str"/>
      <x:c r="AL136" s="14" t="str"/>
      <x:c r="AM136" s="9" t="str"/>
      <x:c r="AN136" s="9" t="str">
        <x:v>6.5.4.2</x:v>
      </x:c>
      <x:c r="AO136" s="9" t="str">
        <x:v>MVP/SHACL_GENERATION_PIPELINE/experiments/FULL_REPAIR_V2/RUN_01/runs/RUN-TRF-103-20260915T135344012472Z/final/final_shape.ttl</x:v>
      </x:c>
      <x:c r="AP136" s="9" t="str">
        <x:v>1c4e5b83174b86ee4a4dbddf9aa43e6d31a2b8a59ef02bc424e3823a36079255</x:v>
      </x:c>
      <x:c r="AQ136" s="52" t="inlineStr">
        <x:is>
          <x:t xml:space="preserve">PASS</x:t>
        </x:is>
      </x:c>
      <x:c r="AR136" s="53" t="inlineStr">
        <x:is>
          <x:t xml:space="preserve">VALID</x:t>
        </x:is>
      </x:c>
      <x:c r="AS136" s="53" t="inlineStr">
        <x:is>
          <x:t xml:space="preserve">TRF-103-P02=ACTIVATED | TRF-103-F02=ACTIVATED</x:t>
        </x:is>
      </x:c>
      <x:c r="AT136" s="53">
        <x:v>1</x:v>
      </x:c>
      <x:c r="AU136" s="53">
        <x:v>12</x:v>
      </x:c>
      <x:c r="AV136" s="53">
        <x:v>53</x:v>
      </x:c>
      <x:c r="AW136" s="53" t="inlineStr">
        <x:is>
          <x:t xml:space="preserve">sh:class, sh:datatype, sh:hasValue, sh:maxCount, sh:minCount, sh:minInclusive, sh:node, sh:property</x:t>
        </x:is>
      </x:c>
      <x:c r="AX136" s="53">
        <x:v>0</x:v>
      </x:c>
      <x:c r="AY136" s="53">
        <x:v>1</x:v>
      </x:c>
      <x:c r="AZ136" s="53">
        <x:v>0</x:v>
      </x:c>
      <x:c r="BA136" s="54"/>
      <x:c r="BB136" s="54"/>
      <x:c r="BC136" s="54"/>
      <x:c r="BD136" s="55" t="str">
        <x:f>IF(OR(W136&lt;&gt;"REVIEWED",COUNTIF(BA136:BC136,"UNCLEAR")&gt;0,COUNTA(BA136:BC136)&lt;3,(COUNTIF(BA136:BC136,"0")+COUNTIF(BA136:BC136,"1")+COUNTIF(BA136:BC136,"2"))=0,AJ136=""),"",(COUNTIF(BA136:BC136,"1")+2*COUNTIF(BA136:BC136,"2"))/(2*(COUNTIF(BA136:BC136,"0")+COUNTIF(BA136:BC136,"1")+COUNTIF(BA136:BC136,"2"))))</x:f>
      </x:c>
    </x:row>
    <x:row r="137" ht="66" customHeight="1">
      <x:c r="A137" s="9" t="str">
        <x:v>BATCH_14</x:v>
      </x:c>
      <x:c r="B137" s="9" t="n">
        <x:v>131</x:v>
      </x:c>
      <x:c r="C137" s="9" t="str">
        <x:v>I2-055</x:v>
      </x:c>
      <x:c r="D137" s="9" t="str">
        <x:v>I2</x:v>
      </x:c>
      <x:c r="E137" s="9" t="str">
        <x:v>DIRECT_STATIC</x:v>
      </x:c>
      <x:c r="F137" s="9" t="str">
        <x:v>RUN_01</x:v>
      </x:c>
      <x:c r="G137" s="12" t="str">
        <x:v>OFFICIAL_ELIGIBLE_OUTPUT</x:v>
      </x:c>
      <x:c r="H137" s="12" t="str">
        <x:v>GENERATION_ACCEPTED</x:v>
      </x:c>
      <x:c r="I137" s="12" t="str">
        <x:v>PARSED</x:v>
      </x:c>
      <x:c r="J137" s="12" t="str">
        <x:v>PASS</x:v>
      </x:c>
      <x:c r="K137" s="9" t="n">
        <x:v>9</x:v>
      </x:c>
      <x:c r="L137" s="9" t="n">
        <x:v>9</x:v>
      </x:c>
      <x:c r="M137" s="9" t="n">
        <x:v>9</x:v>
      </x:c>
      <x:c r="N137" s="9" t="n">
        <x:v>1</x:v>
      </x:c>
      <x:c r="O137" s="9" t="str">
        <x:v>I2-055-I-P01</x:v>
      </x:c>
      <x:c r="P137" s="9" t="str">
        <x:v>PASS</x:v>
      </x:c>
      <x:c r="Q137" s="9" t="str">
        <x:v>PASS</x:v>
      </x:c>
      <x:c r="R137" s="9" t="str">
        <x:v>CORRECT_BEHAVIOR</x:v>
      </x:c>
      <x:c r="S137" s="9" t="str">
        <x:v>I2-055-I-F01</x:v>
      </x:c>
      <x:c r="T137" s="9" t="str">
        <x:v>FAIL</x:v>
      </x:c>
      <x:c r="U137" s="9" t="str">
        <x:v>FAIL</x:v>
      </x:c>
      <x:c r="V137" s="9" t="str">
        <x:v>CORRECT_BEHAVIOR</x:v>
      </x:c>
      <x:c r="W137" s="13" t="str">
        <x:v>NOT_REVIEWED</x:v>
      </x:c>
      <x:c r="X137" s="13" t="str"/>
      <x:c r="Y137" s="13" t="str"/>
      <x:c r="Z137" s="13" t="str"/>
      <x:c r="AA137" s="13" t="str"/>
      <x:c r="AB137" s="13" t="str"/>
      <x:c r="AC137" s="13" t="str"/>
      <x:c r="AD137" s="13" t="str"/>
      <x:c r="AE137" s="13" t="str"/>
      <x:c r="AF137" s="13" t="str"/>
      <x:c r="AG137" s="13" t="str"/>
      <x:c r="AH137" s="13" t="str"/>
      <x:c r="AI137" s="16" t="str">
        <x:f>IF(AND(W137="REVIEWED",X137&lt;&gt;"",Y137&lt;&gt;"",COUNTA(Z137:AF137)=7,COUNTIF(Z137:AF137,"UNCLEAR")=0,(COUNTIF(Z137:AF137,"0")+COUNTIF(Z137:AF137,"1")+COUNTIF(Z137:AF137,"2"))&gt;0,AG137&lt;&gt;"",AH137&lt;&gt;"",AJ137&lt;&gt;""),(COUNTIF(Z137:AF137,"1")+2*COUNTIF(Z137:AF137,"2"))/(2*(COUNTIF(Z137:AF137,"0")+COUNTIF(Z137:AF137,"1")+COUNTIF(Z137:AF137,"2"))),"")</x:f>
      </x:c>
      <x:c r="AJ137" s="14" t="str"/>
      <x:c r="AK137" s="14" t="str"/>
      <x:c r="AL137" s="14" t="str"/>
      <x:c r="AM137" s="9" t="str"/>
      <x:c r="AN137" s="9" t="str">
        <x:v>I2.13.5.1</x:v>
      </x:c>
      <x:c r="AO137" s="9" t="str">
        <x:v>MVP/SHACL_GENERATION_PIPELINE/experiments/FULL_REPAIR_V2/RUN_01/runs/RUN-I2-055-20260915T101220937415Z/final/final_shape.ttl</x:v>
      </x:c>
      <x:c r="AP137" s="9" t="str">
        <x:v>12086aaf20d0c2a056b44c6ed22800645fb6e5843293dbeeaaf89186d482d470</x:v>
      </x:c>
      <x:c r="AQ137" s="52" t="inlineStr">
        <x:is>
          <x:t xml:space="preserve">PASS</x:t>
        </x:is>
      </x:c>
      <x:c r="AR137" s="53" t="inlineStr">
        <x:is>
          <x:t xml:space="preserve">VALID</x:t>
        </x:is>
      </x:c>
      <x:c r="AS137" s="53" t="inlineStr">
        <x:is>
          <x:t xml:space="preserve">I2-055-I-P01=ACTIVATED | I2-055-I-F01=ACTIVATED</x:t>
        </x:is>
      </x:c>
      <x:c r="AT137" s="53">
        <x:v>1</x:v>
      </x:c>
      <x:c r="AU137" s="53">
        <x:v>7</x:v>
      </x:c>
      <x:c r="AV137" s="53">
        <x:v>29</x:v>
      </x:c>
      <x:c r="AW137" s="53" t="inlineStr">
        <x:is>
          <x:t xml:space="preserve">sh:datatype, sh:hasValue, sh:maxCount, sh:minCount, sh:node, sh:property</x:t>
        </x:is>
      </x:c>
      <x:c r="AX137" s="53">
        <x:v>1</x:v>
      </x:c>
      <x:c r="AY137" s="53">
        <x:v>1</x:v>
      </x:c>
      <x:c r="AZ137" s="53">
        <x:v>0</x:v>
      </x:c>
      <x:c r="BA137" s="54"/>
      <x:c r="BB137" s="54"/>
      <x:c r="BC137" s="54"/>
      <x:c r="BD137" s="55" t="str">
        <x:f>IF(OR(W137&lt;&gt;"REVIEWED",COUNTIF(BA137:BC137,"UNCLEAR")&gt;0,COUNTA(BA137:BC137)&lt;3,(COUNTIF(BA137:BC137,"0")+COUNTIF(BA137:BC137,"1")+COUNTIF(BA137:BC137,"2"))=0,AJ137=""),"",(COUNTIF(BA137:BC137,"1")+2*COUNTIF(BA137:BC137,"2"))/(2*(COUNTIF(BA137:BC137,"0")+COUNTIF(BA137:BC137,"1")+COUNTIF(BA137:BC137,"2"))))</x:f>
      </x:c>
    </x:row>
    <x:row r="138" ht="66" customHeight="1">
      <x:c r="A138" s="9" t="str">
        <x:v>BATCH_14</x:v>
      </x:c>
      <x:c r="B138" s="9" t="n">
        <x:v>132</x:v>
      </x:c>
      <x:c r="C138" s="9" t="str">
        <x:v>I2-050</x:v>
      </x:c>
      <x:c r="D138" s="9" t="str">
        <x:v>I2</x:v>
      </x:c>
      <x:c r="E138" s="9" t="str">
        <x:v>COMPLEX_READINESS</x:v>
      </x:c>
      <x:c r="F138" s="9" t="str">
        <x:v>RUN_01</x:v>
      </x:c>
      <x:c r="G138" s="12" t="str">
        <x:v>OFFICIAL_ELIGIBLE_OUTPUT</x:v>
      </x:c>
      <x:c r="H138" s="12" t="str">
        <x:v>GENERATION_ACCEPTED</x:v>
      </x:c>
      <x:c r="I138" s="12" t="str">
        <x:v>PARSED</x:v>
      </x:c>
      <x:c r="J138" s="12" t="str">
        <x:v>PASS</x:v>
      </x:c>
      <x:c r="K138" s="9" t="n">
        <x:v>14</x:v>
      </x:c>
      <x:c r="L138" s="9" t="n">
        <x:v>14</x:v>
      </x:c>
      <x:c r="M138" s="9" t="n">
        <x:v>12</x:v>
      </x:c>
      <x:c r="N138" s="9" t="n">
        <x:v>0</x:v>
      </x:c>
      <x:c r="O138" s="9" t="str">
        <x:v>I2-050-I-P01</x:v>
      </x:c>
      <x:c r="P138" s="9" t="str">
        <x:v>PASS</x:v>
      </x:c>
      <x:c r="Q138" s="9" t="str">
        <x:v>FAIL</x:v>
      </x:c>
      <x:c r="R138" s="9" t="str">
        <x:v>FALSE_REJECT</x:v>
      </x:c>
      <x:c r="S138" s="9" t="str">
        <x:v>I2-050-I-F10</x:v>
      </x:c>
      <x:c r="T138" s="9" t="str">
        <x:v>FAIL</x:v>
      </x:c>
      <x:c r="U138" s="9" t="str">
        <x:v>FAIL</x:v>
      </x:c>
      <x:c r="V138" s="9" t="str">
        <x:v>CORRECT_BEHAVIOR</x:v>
      </x:c>
      <x:c r="W138" s="13" t="str">
        <x:v>NOT_REVIEWED</x:v>
      </x:c>
      <x:c r="X138" s="13" t="str"/>
      <x:c r="Y138" s="13" t="str"/>
      <x:c r="Z138" s="13" t="str"/>
      <x:c r="AA138" s="13" t="str"/>
      <x:c r="AB138" s="13" t="str"/>
      <x:c r="AC138" s="13" t="str"/>
      <x:c r="AD138" s="13" t="str"/>
      <x:c r="AE138" s="13" t="str"/>
      <x:c r="AF138" s="13" t="str"/>
      <x:c r="AG138" s="13" t="str"/>
      <x:c r="AH138" s="13" t="str"/>
      <x:c r="AI138" s="16" t="str">
        <x:f>IF(AND(W138="REVIEWED",X138&lt;&gt;"",Y138&lt;&gt;"",COUNTA(Z138:AF138)=7,COUNTIF(Z138:AF138,"UNCLEAR")=0,(COUNTIF(Z138:AF138,"0")+COUNTIF(Z138:AF138,"1")+COUNTIF(Z138:AF138,"2"))&gt;0,AG138&lt;&gt;"",AH138&lt;&gt;"",AJ138&lt;&gt;""),(COUNTIF(Z138:AF138,"1")+2*COUNTIF(Z138:AF138,"2"))/(2*(COUNTIF(Z138:AF138,"0")+COUNTIF(Z138:AF138,"1")+COUNTIF(Z138:AF138,"2"))),"")</x:f>
      </x:c>
      <x:c r="AJ138" s="14" t="str"/>
      <x:c r="AK138" s="14" t="str"/>
      <x:c r="AL138" s="14" t="str"/>
      <x:c r="AM138" s="9" t="str">
        <x:v>ALWAYS_FAIL; RDF_FALSE_REJECT</x:v>
      </x:c>
      <x:c r="AN138" s="9" t="str">
        <x:v>I2.13.2.1</x:v>
      </x:c>
      <x:c r="AO138" s="9" t="str">
        <x:v>MVP/SHACL_GENERATION_PIPELINE/experiments/FULL_REPAIR_V2/RUN_01/runs/RUN-I2-050-20260915T100815735474Z/final/final_shape.ttl</x:v>
      </x:c>
      <x:c r="AP138" s="9" t="str">
        <x:v>0cd9abbb3b59cab8bd23693208a9c5e3b5fdf63ccd3fe88237411392ce67d998</x:v>
      </x:c>
      <x:c r="AQ138" s="52" t="inlineStr">
        <x:is>
          <x:t xml:space="preserve">PASS</x:t>
        </x:is>
      </x:c>
      <x:c r="AR138" s="53" t="inlineStr">
        <x:is>
          <x:t xml:space="preserve">VALID</x:t>
        </x:is>
      </x:c>
      <x:c r="AS138" s="53" t="inlineStr">
        <x:is>
          <x:t xml:space="preserve">I2-050-I-P01=ACTIVATED | I2-050-I-F10=ACTIVATED</x:t>
        </x:is>
      </x:c>
      <x:c r="AT138" s="53">
        <x:v>1</x:v>
      </x:c>
      <x:c r="AU138" s="53">
        <x:v>31</x:v>
      </x:c>
      <x:c r="AV138" s="53">
        <x:v>114</x:v>
      </x:c>
      <x:c r="AW138" s="53" t="inlineStr">
        <x:is>
          <x:t xml:space="preserve">sh:class, sh:datatype, sh:hasValue, sh:maxCount, sh:minCount, sh:node, sh:property</x:t>
        </x:is>
      </x:c>
      <x:c r="AX138" s="53">
        <x:v>0</x:v>
      </x:c>
      <x:c r="AY138" s="53">
        <x:v>1</x:v>
      </x:c>
      <x:c r="AZ138" s="53">
        <x:v>0</x:v>
      </x:c>
      <x:c r="BA138" s="54"/>
      <x:c r="BB138" s="54"/>
      <x:c r="BC138" s="54"/>
      <x:c r="BD138" s="55" t="str">
        <x:f>IF(OR(W138&lt;&gt;"REVIEWED",COUNTIF(BA138:BC138,"UNCLEAR")&gt;0,COUNTA(BA138:BC138)&lt;3,(COUNTIF(BA138:BC138,"0")+COUNTIF(BA138:BC138,"1")+COUNTIF(BA138:BC138,"2"))=0,AJ138=""),"",(COUNTIF(BA138:BC138,"1")+2*COUNTIF(BA138:BC138,"2"))/(2*(COUNTIF(BA138:BC138,"0")+COUNTIF(BA138:BC138,"1")+COUNTIF(BA138:BC138,"2"))))</x:f>
      </x:c>
    </x:row>
    <x:row r="139" ht="66" customHeight="1">
      <x:c r="A139" s="9" t="str">
        <x:v>BATCH_14</x:v>
      </x:c>
      <x:c r="B139" s="9" t="n">
        <x:v>133</x:v>
      </x:c>
      <x:c r="C139" s="9" t="str">
        <x:v>IMO-018</x:v>
      </x:c>
      <x:c r="D139" s="9" t="str">
        <x:v>IMO</x:v>
      </x:c>
      <x:c r="E139" s="9" t="str">
        <x:v>DIRECT_STATIC</x:v>
      </x:c>
      <x:c r="F139" s="9" t="str">
        <x:v>RUN_01</x:v>
      </x:c>
      <x:c r="G139" s="12" t="str">
        <x:v>OFFICIAL_ELIGIBLE_OUTPUT</x:v>
      </x:c>
      <x:c r="H139" s="12" t="str">
        <x:v>GENERATION_ACCEPTED</x:v>
      </x:c>
      <x:c r="I139" s="12" t="str">
        <x:v>PARSED</x:v>
      </x:c>
      <x:c r="J139" s="12" t="str">
        <x:v>PASS</x:v>
      </x:c>
      <x:c r="K139" s="9" t="n">
        <x:v>5</x:v>
      </x:c>
      <x:c r="L139" s="9" t="n">
        <x:v>5</x:v>
      </x:c>
      <x:c r="M139" s="9" t="n">
        <x:v>5</x:v>
      </x:c>
      <x:c r="N139" s="9" t="n">
        <x:v>1</x:v>
      </x:c>
      <x:c r="O139" s="9" t="str">
        <x:v>IMO-018-P01</x:v>
      </x:c>
      <x:c r="P139" s="9" t="str">
        <x:v>PASS</x:v>
      </x:c>
      <x:c r="Q139" s="9" t="str">
        <x:v>PASS</x:v>
      </x:c>
      <x:c r="R139" s="9" t="str">
        <x:v>CORRECT_BEHAVIOR</x:v>
      </x:c>
      <x:c r="S139" s="9" t="str">
        <x:v>IMO-018-F02</x:v>
      </x:c>
      <x:c r="T139" s="9" t="str">
        <x:v>FAIL</x:v>
      </x:c>
      <x:c r="U139" s="9" t="str">
        <x:v>FAIL</x:v>
      </x:c>
      <x:c r="V139" s="9" t="str">
        <x:v>CORRECT_BEHAVIOR</x:v>
      </x:c>
      <x:c r="W139" s="13" t="str">
        <x:v>NOT_REVIEWED</x:v>
      </x:c>
      <x:c r="X139" s="13" t="str"/>
      <x:c r="Y139" s="13" t="str"/>
      <x:c r="Z139" s="13" t="str"/>
      <x:c r="AA139" s="13" t="str"/>
      <x:c r="AB139" s="13" t="str"/>
      <x:c r="AC139" s="13" t="str"/>
      <x:c r="AD139" s="13" t="str"/>
      <x:c r="AE139" s="13" t="str"/>
      <x:c r="AF139" s="13" t="str"/>
      <x:c r="AG139" s="13" t="str"/>
      <x:c r="AH139" s="13" t="str"/>
      <x:c r="AI139" s="16" t="str">
        <x:f>IF(AND(W139="REVIEWED",X139&lt;&gt;"",Y139&lt;&gt;"",COUNTA(Z139:AF139)=7,COUNTIF(Z139:AF139,"UNCLEAR")=0,(COUNTIF(Z139:AF139,"0")+COUNTIF(Z139:AF139,"1")+COUNTIF(Z139:AF139,"2"))&gt;0,AG139&lt;&gt;"",AH139&lt;&gt;"",AJ139&lt;&gt;""),(COUNTIF(Z139:AF139,"1")+2*COUNTIF(Z139:AF139,"2"))/(2*(COUNTIF(Z139:AF139,"0")+COUNTIF(Z139:AF139,"1")+COUNTIF(Z139:AF139,"2"))),"")</x:f>
      </x:c>
      <x:c r="AJ139" s="14" t="str"/>
      <x:c r="AK139" s="14" t="str"/>
      <x:c r="AL139" s="14" t="str"/>
      <x:c r="AM139" s="9" t="str"/>
      <x:c r="AN139" s="9" t="str">
        <x:v>Part I-A 1.3.7</x:v>
      </x:c>
      <x:c r="AO139" s="9" t="str">
        <x:v>MVP/SHACL_GENERATION_PIPELINE/experiments/FULL_REPAIR_V2/RUN_01/runs/RUN-IMO-018-20260915T103240633776Z/final/final_shape.ttl</x:v>
      </x:c>
      <x:c r="AP139" s="9" t="str">
        <x:v>de5778b70dee80519a5632dfb8f4b72f1e9a4c6b692e0bedd9a76a237d01a90e</x:v>
      </x:c>
      <x:c r="AQ139" s="52" t="inlineStr">
        <x:is>
          <x:t xml:space="preserve">PASS</x:t>
        </x:is>
      </x:c>
      <x:c r="AR139" s="53" t="inlineStr">
        <x:is>
          <x:t xml:space="preserve">VALID</x:t>
        </x:is>
      </x:c>
      <x:c r="AS139" s="53" t="inlineStr">
        <x:is>
          <x:t xml:space="preserve">IMO-018-P01=ACTIVATED | IMO-018-F02=ACTIVATED</x:t>
        </x:is>
      </x:c>
      <x:c r="AT139" s="53">
        <x:v>1</x:v>
      </x:c>
      <x:c r="AU139" s="53">
        <x:v>4</x:v>
      </x:c>
      <x:c r="AV139" s="53">
        <x:v>21</x:v>
      </x:c>
      <x:c r="AW139" s="53" t="inlineStr">
        <x:is>
          <x:t xml:space="preserve">sh:datatype, sh:hasValue, sh:maxCount, sh:minCount, sh:or, sh:property</x:t>
        </x:is>
      </x:c>
      <x:c r="AX139" s="53">
        <x:v>0</x:v>
      </x:c>
      <x:c r="AY139" s="53">
        <x:v>1</x:v>
      </x:c>
      <x:c r="AZ139" s="53">
        <x:v>1</x:v>
      </x:c>
      <x:c r="BA139" s="54"/>
      <x:c r="BB139" s="54"/>
      <x:c r="BC139" s="54"/>
      <x:c r="BD139" s="55" t="str">
        <x:f>IF(OR(W139&lt;&gt;"REVIEWED",COUNTIF(BA139:BC139,"UNCLEAR")&gt;0,COUNTA(BA139:BC139)&lt;3,(COUNTIF(BA139:BC139,"0")+COUNTIF(BA139:BC139,"1")+COUNTIF(BA139:BC139,"2"))=0,AJ139=""),"",(COUNTIF(BA139:BC139,"1")+2*COUNTIF(BA139:BC139,"2"))/(2*(COUNTIF(BA139:BC139,"0")+COUNTIF(BA139:BC139,"1")+COUNTIF(BA139:BC139,"2"))))</x:f>
      </x:c>
    </x:row>
    <x:row r="140" ht="66" customHeight="1">
      <x:c r="A140" s="9" t="str">
        <x:v>BATCH_14</x:v>
      </x:c>
      <x:c r="B140" s="9" t="n">
        <x:v>134</x:v>
      </x:c>
      <x:c r="C140" s="9" t="str">
        <x:v>IMO-062</x:v>
      </x:c>
      <x:c r="D140" s="9" t="str">
        <x:v>IMO</x:v>
      </x:c>
      <x:c r="E140" s="9" t="str">
        <x:v>DIRECT_STATIC</x:v>
      </x:c>
      <x:c r="F140" s="9" t="str">
        <x:v>RUN_01</x:v>
      </x:c>
      <x:c r="G140" s="12" t="str">
        <x:v>OFFICIAL_ELIGIBLE_OUTPUT</x:v>
      </x:c>
      <x:c r="H140" s="12" t="str">
        <x:v>GENERATION_ACCEPTED</x:v>
      </x:c>
      <x:c r="I140" s="12" t="str">
        <x:v>PARSED</x:v>
      </x:c>
      <x:c r="J140" s="12" t="str">
        <x:v>PASS</x:v>
      </x:c>
      <x:c r="K140" s="9" t="n">
        <x:v>9</x:v>
      </x:c>
      <x:c r="L140" s="9" t="n">
        <x:v>9</x:v>
      </x:c>
      <x:c r="M140" s="9" t="n">
        <x:v>6</x:v>
      </x:c>
      <x:c r="N140" s="9" t="n">
        <x:v>0</x:v>
      </x:c>
      <x:c r="O140" s="9" t="str">
        <x:v>IMO-062-P02</x:v>
      </x:c>
      <x:c r="P140" s="9" t="str">
        <x:v>PASS</x:v>
      </x:c>
      <x:c r="Q140" s="9" t="str">
        <x:v>FAIL</x:v>
      </x:c>
      <x:c r="R140" s="9" t="str">
        <x:v>FALSE_REJECT</x:v>
      </x:c>
      <x:c r="S140" s="9" t="str">
        <x:v>IMO-062-F06</x:v>
      </x:c>
      <x:c r="T140" s="9" t="str">
        <x:v>FAIL</x:v>
      </x:c>
      <x:c r="U140" s="9" t="str">
        <x:v>FAIL</x:v>
      </x:c>
      <x:c r="V140" s="9" t="str">
        <x:v>CORRECT_BEHAVIOR</x:v>
      </x:c>
      <x:c r="W140" s="13" t="str">
        <x:v>NOT_REVIEWED</x:v>
      </x:c>
      <x:c r="X140" s="13" t="str"/>
      <x:c r="Y140" s="13" t="str"/>
      <x:c r="Z140" s="13" t="str"/>
      <x:c r="AA140" s="13" t="str"/>
      <x:c r="AB140" s="13" t="str"/>
      <x:c r="AC140" s="13" t="str"/>
      <x:c r="AD140" s="13" t="str"/>
      <x:c r="AE140" s="13" t="str"/>
      <x:c r="AF140" s="13" t="str"/>
      <x:c r="AG140" s="13" t="str"/>
      <x:c r="AH140" s="13" t="str"/>
      <x:c r="AI140" s="16" t="str">
        <x:f>IF(AND(W140="REVIEWED",X140&lt;&gt;"",Y140&lt;&gt;"",COUNTA(Z140:AF140)=7,COUNTIF(Z140:AF140,"UNCLEAR")=0,(COUNTIF(Z140:AF140,"0")+COUNTIF(Z140:AF140,"1")+COUNTIF(Z140:AF140,"2"))&gt;0,AG140&lt;&gt;"",AH140&lt;&gt;"",AJ140&lt;&gt;""),(COUNTIF(Z140:AF140,"1")+2*COUNTIF(Z140:AF140,"2"))/(2*(COUNTIF(Z140:AF140,"0")+COUNTIF(Z140:AF140,"1")+COUNTIF(Z140:AF140,"2"))),"")</x:f>
      </x:c>
      <x:c r="AJ140" s="14" t="str"/>
      <x:c r="AK140" s="14" t="str"/>
      <x:c r="AL140" s="14" t="str"/>
      <x:c r="AM140" s="9" t="str">
        <x:v>ALWAYS_FAIL; RDF_FALSE_REJECT</x:v>
      </x:c>
      <x:c r="AN140" s="9" t="str">
        <x:v>Part I-A 8.2.1.1</x:v>
      </x:c>
      <x:c r="AO140" s="9" t="str">
        <x:v>MVP/SHACL_GENERATION_PIPELINE/experiments/FULL_REPAIR_V2/RUN_01/runs/RUN-IMO-062-20260915T110220701229Z/final/final_shape.ttl</x:v>
      </x:c>
      <x:c r="AP140" s="9" t="str">
        <x:v>6618a65f64170d6fbce2d27ff0522c2bfc1425bff748529d0b1e7d234921eb7e</x:v>
      </x:c>
      <x:c r="AQ140" s="52" t="inlineStr">
        <x:is>
          <x:t xml:space="preserve">PASS</x:t>
        </x:is>
      </x:c>
      <x:c r="AR140" s="53" t="inlineStr">
        <x:is>
          <x:t xml:space="preserve">VALID</x:t>
        </x:is>
      </x:c>
      <x:c r="AS140" s="53" t="inlineStr">
        <x:is>
          <x:t xml:space="preserve">IMO-062-P02=ACTIVATED | IMO-062-F06=ACTIVATED</x:t>
        </x:is>
      </x:c>
      <x:c r="AT140" s="53">
        <x:v>2</x:v>
      </x:c>
      <x:c r="AU140" s="53">
        <x:v>5</x:v>
      </x:c>
      <x:c r="AV140" s="53">
        <x:v>21</x:v>
      </x:c>
      <x:c r="AW140" s="53" t="inlineStr">
        <x:is>
          <x:t xml:space="preserve">sh:class, sh:datatype, sh:hasValue, sh:maxCount, sh:minCount, sh:node, sh:property</x:t>
        </x:is>
      </x:c>
      <x:c r="AX140" s="53">
        <x:v>0</x:v>
      </x:c>
      <x:c r="AY140" s="53">
        <x:v>1</x:v>
      </x:c>
      <x:c r="AZ140" s="53">
        <x:v>0</x:v>
      </x:c>
      <x:c r="BA140" s="54"/>
      <x:c r="BB140" s="54"/>
      <x:c r="BC140" s="54"/>
      <x:c r="BD140" s="55" t="str">
        <x:f>IF(OR(W140&lt;&gt;"REVIEWED",COUNTIF(BA140:BC140,"UNCLEAR")&gt;0,COUNTA(BA140:BC140)&lt;3,(COUNTIF(BA140:BC140,"0")+COUNTIF(BA140:BC140,"1")+COUNTIF(BA140:BC140,"2"))=0,AJ140=""),"",(COUNTIF(BA140:BC140,"1")+2*COUNTIF(BA140:BC140,"2"))/(2*(COUNTIF(BA140:BC140,"0")+COUNTIF(BA140:BC140,"1")+COUNTIF(BA140:BC140,"2"))))</x:f>
      </x:c>
    </x:row>
    <x:row r="141" ht="66" customHeight="1">
      <x:c r="A141" s="9" t="str">
        <x:v>BATCH_14</x:v>
      </x:c>
      <x:c r="B141" s="9" t="n">
        <x:v>135</x:v>
      </x:c>
      <x:c r="C141" s="9" t="str">
        <x:v>TRF-010</x:v>
      </x:c>
      <x:c r="D141" s="9" t="str">
        <x:v>TRAFICOM</x:v>
      </x:c>
      <x:c r="E141" s="9" t="str">
        <x:v>DIRECT_STATIC</x:v>
      </x:c>
      <x:c r="F141" s="9" t="str">
        <x:v>RUN_01</x:v>
      </x:c>
      <x:c r="G141" s="12" t="str">
        <x:v>OFFICIAL_ELIGIBLE_OUTPUT</x:v>
      </x:c>
      <x:c r="H141" s="12" t="str">
        <x:v>GENERATION_ACCEPTED</x:v>
      </x:c>
      <x:c r="I141" s="12" t="str">
        <x:v>PARSED</x:v>
      </x:c>
      <x:c r="J141" s="12" t="str">
        <x:v>PASS</x:v>
      </x:c>
      <x:c r="K141" s="9" t="n">
        <x:v>8</x:v>
      </x:c>
      <x:c r="L141" s="9" t="n">
        <x:v>8</x:v>
      </x:c>
      <x:c r="M141" s="9" t="n">
        <x:v>8</x:v>
      </x:c>
      <x:c r="N141" s="9" t="n">
        <x:v>1</x:v>
      </x:c>
      <x:c r="O141" s="9" t="str">
        <x:v>TRF-010-P06</x:v>
      </x:c>
      <x:c r="P141" s="9" t="str">
        <x:v>PASS</x:v>
      </x:c>
      <x:c r="Q141" s="9" t="str">
        <x:v>PASS</x:v>
      </x:c>
      <x:c r="R141" s="9" t="str">
        <x:v>CORRECT_BEHAVIOR</x:v>
      </x:c>
      <x:c r="S141" s="9" t="str">
        <x:v>TRF-010-F02</x:v>
      </x:c>
      <x:c r="T141" s="9" t="str">
        <x:v>FAIL</x:v>
      </x:c>
      <x:c r="U141" s="9" t="str">
        <x:v>FAIL</x:v>
      </x:c>
      <x:c r="V141" s="9" t="str">
        <x:v>CORRECT_BEHAVIOR</x:v>
      </x:c>
      <x:c r="W141" s="13" t="str">
        <x:v>NOT_REVIEWED</x:v>
      </x:c>
      <x:c r="X141" s="13" t="str"/>
      <x:c r="Y141" s="13" t="str"/>
      <x:c r="Z141" s="13" t="str"/>
      <x:c r="AA141" s="13" t="str"/>
      <x:c r="AB141" s="13" t="str"/>
      <x:c r="AC141" s="13" t="str"/>
      <x:c r="AD141" s="13" t="str"/>
      <x:c r="AE141" s="13" t="str"/>
      <x:c r="AF141" s="13" t="str"/>
      <x:c r="AG141" s="13" t="str"/>
      <x:c r="AH141" s="13" t="str"/>
      <x:c r="AI141" s="16" t="str">
        <x:f>IF(AND(W141="REVIEWED",X141&lt;&gt;"",Y141&lt;&gt;"",COUNTA(Z141:AF141)=7,COUNTIF(Z141:AF141,"UNCLEAR")=0,(COUNTIF(Z141:AF141,"0")+COUNTIF(Z141:AF141,"1")+COUNTIF(Z141:AF141,"2"))&gt;0,AG141&lt;&gt;"",AH141&lt;&gt;"",AJ141&lt;&gt;""),(COUNTIF(Z141:AF141,"1")+2*COUNTIF(Z141:AF141,"2"))/(2*(COUNTIF(Z141:AF141,"0")+COUNTIF(Z141:AF141,"1")+COUNTIF(Z141:AF141,"2"))),"")</x:f>
      </x:c>
      <x:c r="AJ141" s="14" t="str"/>
      <x:c r="AK141" s="14" t="str"/>
      <x:c r="AL141" s="14" t="str"/>
      <x:c r="AM141" s="9" t="str"/>
      <x:c r="AN141" s="9" t="str">
        <x:v>1.8</x:v>
      </x:c>
      <x:c r="AO141" s="9" t="str">
        <x:v>MVP/SHACL_GENERATION_PIPELINE/experiments/FULL_REPAIR_V2/RUN_01/runs/RUN-TRF-010-20260915T121902239171Z/final/final_shape.ttl</x:v>
      </x:c>
      <x:c r="AP141" s="9" t="str">
        <x:v>ef0576eac9478e2296a1cd5ee6c23d98e115f13a291a9262bf11334d71450f2a</x:v>
      </x:c>
      <x:c r="AQ141" s="52" t="inlineStr">
        <x:is>
          <x:t xml:space="preserve">PASS</x:t>
        </x:is>
      </x:c>
      <x:c r="AR141" s="53" t="inlineStr">
        <x:is>
          <x:t xml:space="preserve">VALID</x:t>
        </x:is>
      </x:c>
      <x:c r="AS141" s="53" t="inlineStr">
        <x:is>
          <x:t xml:space="preserve">TRF-010-P06=ACTIVATED | TRF-010-F02=ACTIVATED</x:t>
        </x:is>
      </x:c>
      <x:c r="AT141" s="53">
        <x:v>1</x:v>
      </x:c>
      <x:c r="AU141" s="53">
        <x:v>1</x:v>
      </x:c>
      <x:c r="AV141" s="53">
        <x:v>5</x:v>
      </x:c>
      <x:c r="AW141" s="53" t="inlineStr">
        <x:is>
          <x:t xml:space="preserve">sh:in, sh:maxCount, sh:minCount, sh:nodeKind, sh:property</x:t>
        </x:is>
      </x:c>
      <x:c r="AX141" s="53">
        <x:v>0</x:v>
      </x:c>
      <x:c r="AY141" s="53">
        <x:v>1</x:v>
      </x:c>
      <x:c r="AZ141" s="53">
        <x:v>0</x:v>
      </x:c>
      <x:c r="BA141" s="54"/>
      <x:c r="BB141" s="54"/>
      <x:c r="BC141" s="54"/>
      <x:c r="BD141" s="55" t="str">
        <x:f>IF(OR(W141&lt;&gt;"REVIEWED",COUNTIF(BA141:BC141,"UNCLEAR")&gt;0,COUNTA(BA141:BC141)&lt;3,(COUNTIF(BA141:BC141,"0")+COUNTIF(BA141:BC141,"1")+COUNTIF(BA141:BC141,"2"))=0,AJ141=""),"",(COUNTIF(BA141:BC141,"1")+2*COUNTIF(BA141:BC141,"2"))/(2*(COUNTIF(BA141:BC141,"0")+COUNTIF(BA141:BC141,"1")+COUNTIF(BA141:BC141,"2"))))</x:f>
      </x:c>
    </x:row>
    <x:row r="142" ht="66" customHeight="1">
      <x:c r="A142" s="9" t="str">
        <x:v>BATCH_14</x:v>
      </x:c>
      <x:c r="B142" s="9" t="n">
        <x:v>136</x:v>
      </x:c>
      <x:c r="C142" s="9" t="str">
        <x:v>TRF-067</x:v>
      </x:c>
      <x:c r="D142" s="9" t="str">
        <x:v>TRAFICOM</x:v>
      </x:c>
      <x:c r="E142" s="9" t="str">
        <x:v>DIRECT_STATIC</x:v>
      </x:c>
      <x:c r="F142" s="9" t="str">
        <x:v>RUN_01</x:v>
      </x:c>
      <x:c r="G142" s="12" t="str">
        <x:v>OFFICIAL_ELIGIBLE_OUTPUT</x:v>
      </x:c>
      <x:c r="H142" s="12" t="str">
        <x:v>GENERATION_ACCEPTED</x:v>
      </x:c>
      <x:c r="I142" s="12" t="str">
        <x:v>PARSED</x:v>
      </x:c>
      <x:c r="J142" s="12" t="str">
        <x:v>PASS</x:v>
      </x:c>
      <x:c r="K142" s="9" t="n">
        <x:v>6</x:v>
      </x:c>
      <x:c r="L142" s="9" t="n">
        <x:v>6</x:v>
      </x:c>
      <x:c r="M142" s="9" t="n">
        <x:v>4</x:v>
      </x:c>
      <x:c r="N142" s="9" t="n">
        <x:v>0</x:v>
      </x:c>
      <x:c r="O142" s="9" t="str">
        <x:v>TRF-067-P02</x:v>
      </x:c>
      <x:c r="P142" s="9" t="str">
        <x:v>PASS</x:v>
      </x:c>
      <x:c r="Q142" s="9" t="str">
        <x:v>PASS</x:v>
      </x:c>
      <x:c r="R142" s="9" t="str">
        <x:v>CORRECT_BEHAVIOR</x:v>
      </x:c>
      <x:c r="S142" s="9" t="str">
        <x:v>TRF-067-F01</x:v>
      </x:c>
      <x:c r="T142" s="9" t="str">
        <x:v>FAIL</x:v>
      </x:c>
      <x:c r="U142" s="9" t="str">
        <x:v>FAIL</x:v>
      </x:c>
      <x:c r="V142" s="9" t="str">
        <x:v>CORRECT_BEHAVIOR</x:v>
      </x:c>
      <x:c r="W142" s="13" t="str">
        <x:v>NOT_REVIEWED</x:v>
      </x:c>
      <x:c r="X142" s="13" t="str"/>
      <x:c r="Y142" s="13" t="str"/>
      <x:c r="Z142" s="13" t="str"/>
      <x:c r="AA142" s="13" t="str"/>
      <x:c r="AB142" s="13" t="str"/>
      <x:c r="AC142" s="13" t="str"/>
      <x:c r="AD142" s="13" t="str"/>
      <x:c r="AE142" s="13" t="str"/>
      <x:c r="AF142" s="13" t="str"/>
      <x:c r="AG142" s="13" t="str"/>
      <x:c r="AH142" s="13" t="str"/>
      <x:c r="AI142" s="16" t="str">
        <x:f>IF(AND(W142="REVIEWED",X142&lt;&gt;"",Y142&lt;&gt;"",COUNTA(Z142:AF142)=7,COUNTIF(Z142:AF142,"UNCLEAR")=0,(COUNTIF(Z142:AF142,"0")+COUNTIF(Z142:AF142,"1")+COUNTIF(Z142:AF142,"2"))&gt;0,AG142&lt;&gt;"",AH142&lt;&gt;"",AJ142&lt;&gt;""),(COUNTIF(Z142:AF142,"1")+2*COUNTIF(Z142:AF142,"2"))/(2*(COUNTIF(Z142:AF142,"0")+COUNTIF(Z142:AF142,"1")+COUNTIF(Z142:AF142,"2"))),"")</x:f>
      </x:c>
      <x:c r="AJ142" s="14" t="str"/>
      <x:c r="AK142" s="14" t="str"/>
      <x:c r="AL142" s="14" t="str"/>
      <x:c r="AM142" s="9" t="str">
        <x:v>RDF_FALSE_ACCEPT</x:v>
      </x:c>
      <x:c r="AN142" s="9" t="str">
        <x:v>5</x:v>
      </x:c>
      <x:c r="AO142" s="9" t="str">
        <x:v>MVP/SHACL_GENERATION_PIPELINE/experiments/FULL_REPAIR_V2/RUN_01/runs/RUN-TRF-067-20260915T132748676110Z/final/final_shape.ttl</x:v>
      </x:c>
      <x:c r="AP142" s="9" t="str">
        <x:v>bf202e552855a8c21906faa0067679dd070d1ef2e265159f60583731e3aaf9e5</x:v>
      </x:c>
      <x:c r="AQ142" s="52" t="inlineStr">
        <x:is>
          <x:t xml:space="preserve">PASS</x:t>
        </x:is>
      </x:c>
      <x:c r="AR142" s="53" t="inlineStr">
        <x:is>
          <x:t xml:space="preserve">VALID</x:t>
        </x:is>
      </x:c>
      <x:c r="AS142" s="53" t="inlineStr">
        <x:is>
          <x:t xml:space="preserve">TRF-067-P02=ACTIVATED | TRF-067-F01=ACTIVATED</x:t>
        </x:is>
      </x:c>
      <x:c r="AT142" s="53">
        <x:v>1</x:v>
      </x:c>
      <x:c r="AU142" s="53">
        <x:v>12</x:v>
      </x:c>
      <x:c r="AV142" s="53">
        <x:v>37</x:v>
      </x:c>
      <x:c r="AW142" s="53" t="inlineStr">
        <x:is>
          <x:t xml:space="preserve">sh:class, sh:hasValue, sh:minCount, sh:nodeKind, sh:not, sh:or, sh:property</x:t>
        </x:is>
      </x:c>
      <x:c r="AX142" s="53">
        <x:v>0</x:v>
      </x:c>
      <x:c r="AY142" s="53">
        <x:v>1</x:v>
      </x:c>
      <x:c r="AZ142" s="53">
        <x:v>2</x:v>
      </x:c>
      <x:c r="BA142" s="54"/>
      <x:c r="BB142" s="54"/>
      <x:c r="BC142" s="54"/>
      <x:c r="BD142" s="55" t="str">
        <x:f>IF(OR(W142&lt;&gt;"REVIEWED",COUNTIF(BA142:BC142,"UNCLEAR")&gt;0,COUNTA(BA142:BC142)&lt;3,(COUNTIF(BA142:BC142,"0")+COUNTIF(BA142:BC142,"1")+COUNTIF(BA142:BC142,"2"))=0,AJ142=""),"",(COUNTIF(BA142:BC142,"1")+2*COUNTIF(BA142:BC142,"2"))/(2*(COUNTIF(BA142:BC142,"0")+COUNTIF(BA142:BC142,"1")+COUNTIF(BA142:BC142,"2"))))</x:f>
      </x:c>
    </x:row>
    <x:row r="143" ht="66" customHeight="1">
      <x:c r="A143" s="9" t="str">
        <x:v>BATCH_14</x:v>
      </x:c>
      <x:c r="B143" s="9" t="n">
        <x:v>137</x:v>
      </x:c>
      <x:c r="C143" s="9" t="str">
        <x:v>IMO-091</x:v>
      </x:c>
      <x:c r="D143" s="9" t="str">
        <x:v>IMO</x:v>
      </x:c>
      <x:c r="E143" s="9" t="str">
        <x:v>DIRECT_STATIC</x:v>
      </x:c>
      <x:c r="F143" s="9" t="str">
        <x:v>RUN_01</x:v>
      </x:c>
      <x:c r="G143" s="12" t="str">
        <x:v>OFFICIAL_ELIGIBLE_OUTPUT</x:v>
      </x:c>
      <x:c r="H143" s="12" t="str">
        <x:v>GENERATION_ACCEPTED</x:v>
      </x:c>
      <x:c r="I143" s="12" t="str">
        <x:v>PARSED</x:v>
      </x:c>
      <x:c r="J143" s="12" t="str">
        <x:v>PASS</x:v>
      </x:c>
      <x:c r="K143" s="9" t="n">
        <x:v>4</x:v>
      </x:c>
      <x:c r="L143" s="9" t="n">
        <x:v>4</x:v>
      </x:c>
      <x:c r="M143" s="9" t="n">
        <x:v>4</x:v>
      </x:c>
      <x:c r="N143" s="9" t="n">
        <x:v>1</x:v>
      </x:c>
      <x:c r="O143" s="9" t="str">
        <x:v>IMO-091-J-P01</x:v>
      </x:c>
      <x:c r="P143" s="9" t="str">
        <x:v>PASS</x:v>
      </x:c>
      <x:c r="Q143" s="9" t="str">
        <x:v>PASS</x:v>
      </x:c>
      <x:c r="R143" s="9" t="str">
        <x:v>CORRECT_BEHAVIOR</x:v>
      </x:c>
      <x:c r="S143" s="9" t="str">
        <x:v>IMO-091-J-F01</x:v>
      </x:c>
      <x:c r="T143" s="9" t="str">
        <x:v>FAIL</x:v>
      </x:c>
      <x:c r="U143" s="9" t="str">
        <x:v>FAIL</x:v>
      </x:c>
      <x:c r="V143" s="9" t="str">
        <x:v>CORRECT_BEHAVIOR</x:v>
      </x:c>
      <x:c r="W143" s="13" t="str">
        <x:v>NOT_REVIEWED</x:v>
      </x:c>
      <x:c r="X143" s="13" t="str"/>
      <x:c r="Y143" s="13" t="str"/>
      <x:c r="Z143" s="13" t="str"/>
      <x:c r="AA143" s="13" t="str"/>
      <x:c r="AB143" s="13" t="str"/>
      <x:c r="AC143" s="13" t="str"/>
      <x:c r="AD143" s="13" t="str"/>
      <x:c r="AE143" s="13" t="str"/>
      <x:c r="AF143" s="13" t="str"/>
      <x:c r="AG143" s="13" t="str"/>
      <x:c r="AH143" s="13" t="str"/>
      <x:c r="AI143" s="16" t="str">
        <x:f>IF(AND(W143="REVIEWED",X143&lt;&gt;"",Y143&lt;&gt;"",COUNTA(Z143:AF143)=7,COUNTIF(Z143:AF143,"UNCLEAR")=0,(COUNTIF(Z143:AF143,"0")+COUNTIF(Z143:AF143,"1")+COUNTIF(Z143:AF143,"2"))&gt;0,AG143&lt;&gt;"",AH143&lt;&gt;"",AJ143&lt;&gt;""),(COUNTIF(Z143:AF143,"1")+2*COUNTIF(Z143:AF143,"2"))/(2*(COUNTIF(Z143:AF143,"0")+COUNTIF(Z143:AF143,"1")+COUNTIF(Z143:AF143,"2"))),"")</x:f>
      </x:c>
      <x:c r="AJ143" s="14" t="str"/>
      <x:c r="AK143" s="14" t="str"/>
      <x:c r="AL143" s="14" t="str"/>
      <x:c r="AM143" s="9" t="str"/>
      <x:c r="AN143" s="9" t="str">
        <x:v>Part I-A 10.2.1.3</x:v>
      </x:c>
      <x:c r="AO143" s="9" t="str">
        <x:v>MVP/SHACL_GENERATION_PIPELINE/experiments/FULL_REPAIR_V2/RUN_01/runs/RUN-IMO-091-20260915T111950941863Z/final/final_shape.ttl</x:v>
      </x:c>
      <x:c r="AP143" s="9" t="str">
        <x:v>afdfc15253292cbdc016e6ad783d5b87ac6ff3790e786e41761719c995f0146d</x:v>
      </x:c>
      <x:c r="AQ143" s="52" t="inlineStr">
        <x:is>
          <x:t xml:space="preserve">PASS</x:t>
        </x:is>
      </x:c>
      <x:c r="AR143" s="53" t="inlineStr">
        <x:is>
          <x:t xml:space="preserve">VALID</x:t>
        </x:is>
      </x:c>
      <x:c r="AS143" s="53" t="inlineStr">
        <x:is>
          <x:t xml:space="preserve">IMO-091-J-P01=ACTIVATED | IMO-091-J-F01=ACTIVATED</x:t>
        </x:is>
      </x:c>
      <x:c r="AT143" s="53">
        <x:v>1</x:v>
      </x:c>
      <x:c r="AU143" s="53">
        <x:v>3</x:v>
      </x:c>
      <x:c r="AV143" s="53">
        <x:v>15</x:v>
      </x:c>
      <x:c r="AW143" s="53" t="inlineStr">
        <x:is>
          <x:t xml:space="preserve">sh:datatype, sh:hasValue, sh:maxCount, sh:minCount, sh:property</x:t>
        </x:is>
      </x:c>
      <x:c r="AX143" s="53">
        <x:v>0</x:v>
      </x:c>
      <x:c r="AY143" s="53">
        <x:v>1</x:v>
      </x:c>
      <x:c r="AZ143" s="53">
        <x:v>0</x:v>
      </x:c>
      <x:c r="BA143" s="54"/>
      <x:c r="BB143" s="54"/>
      <x:c r="BC143" s="54"/>
      <x:c r="BD143" s="55" t="str">
        <x:f>IF(OR(W143&lt;&gt;"REVIEWED",COUNTIF(BA143:BC143,"UNCLEAR")&gt;0,COUNTA(BA143:BC143)&lt;3,(COUNTIF(BA143:BC143,"0")+COUNTIF(BA143:BC143,"1")+COUNTIF(BA143:BC143,"2"))=0,AJ143=""),"",(COUNTIF(BA143:BC143,"1")+2*COUNTIF(BA143:BC143,"2"))/(2*(COUNTIF(BA143:BC143,"0")+COUNTIF(BA143:BC143,"1")+COUNTIF(BA143:BC143,"2"))))</x:f>
      </x:c>
    </x:row>
    <x:row r="144" ht="66" customHeight="1">
      <x:c r="A144" s="9" t="str">
        <x:v>BATCH_14</x:v>
      </x:c>
      <x:c r="B144" s="9" t="n">
        <x:v>138</x:v>
      </x:c>
      <x:c r="C144" s="9" t="str">
        <x:v>I2-048</x:v>
      </x:c>
      <x:c r="D144" s="9" t="str">
        <x:v>I2</x:v>
      </x:c>
      <x:c r="E144" s="9" t="str">
        <x:v>DIRECT_STATIC</x:v>
      </x:c>
      <x:c r="F144" s="9" t="str">
        <x:v>RUN_01</x:v>
      </x:c>
      <x:c r="G144" s="12" t="str">
        <x:v>NO_ELIGIBLE_OUTPUT</x:v>
      </x:c>
      <x:c r="H144" s="12" t="str">
        <x:v>VALIDATOR_RESPONSE_RETRY_EXHAUSTED</x:v>
      </x:c>
      <x:c r="I144" s="12" t="str">
        <x:v>NOT_PARSED</x:v>
      </x:c>
      <x:c r="J144" s="12" t="str">
        <x:v>PASS</x:v>
      </x:c>
      <x:c r="K144" s="9" t="n">
        <x:v>0</x:v>
      </x:c>
      <x:c r="L144" s="9" t="n">
        <x:v>152</x:v>
      </x:c>
      <x:c r="M144" s="9" t="n">
        <x:v>0</x:v>
      </x:c>
      <x:c r="N144" s="9" t="n">
        <x:v>0</x:v>
      </x:c>
      <x:c r="O144" s="9" t="str">
        <x:v>I2-048-H-T023</x:v>
      </x:c>
      <x:c r="P144" s="9" t="str">
        <x:v>PASS</x:v>
      </x:c>
      <x:c r="Q144" s="9" t="str">
        <x:v>NO_VERDICT</x:v>
      </x:c>
      <x:c r="R144" s="9" t="str">
        <x:v>GENERATION_ERROR</x:v>
      </x:c>
      <x:c r="S144" s="9" t="str">
        <x:v>I2-048-H-F015</x:v>
      </x:c>
      <x:c r="T144" s="9" t="str">
        <x:v>FAIL</x:v>
      </x:c>
      <x:c r="U144" s="9" t="str">
        <x:v>NO_VERDICT</x:v>
      </x:c>
      <x:c r="V144" s="9" t="str">
        <x:v>GENERATION_ERROR</x:v>
      </x:c>
      <x:c r="W144" s="13" t="str">
        <x:v>NOT_REVIEWED</x:v>
      </x:c>
      <x:c r="X144" s="13" t="str"/>
      <x:c r="Y144" s="13" t="str"/>
      <x:c r="Z144" s="13" t="str"/>
      <x:c r="AA144" s="13" t="str"/>
      <x:c r="AB144" s="13" t="str"/>
      <x:c r="AC144" s="13" t="str"/>
      <x:c r="AD144" s="13" t="str"/>
      <x:c r="AE144" s="13" t="str"/>
      <x:c r="AF144" s="13" t="str"/>
      <x:c r="AG144" s="13" t="str"/>
      <x:c r="AH144" s="13" t="str"/>
      <x:c r="AI144" s="16" t="str">
        <x:f>IF(AND(W144="REVIEWED",X144&lt;&gt;"",Y144&lt;&gt;"",COUNTA(Z144:AF144)=7,COUNTIF(Z144:AF144,"UNCLEAR")=0,(COUNTIF(Z144:AF144,"0")+COUNTIF(Z144:AF144,"1")+COUNTIF(Z144:AF144,"2"))&gt;0,AG144&lt;&gt;"",AH144&lt;&gt;"",AJ144&lt;&gt;""),(COUNTIF(Z144:AF144,"1")+2*COUNTIF(Z144:AF144,"2"))/(2*(COUNTIF(Z144:AF144,"0")+COUNTIF(Z144:AF144,"1")+COUNTIF(Z144:AF144,"2"))),"")</x:f>
      </x:c>
      <x:c r="AJ144" s="14" t="str"/>
      <x:c r="AK144" s="14" t="str"/>
      <x:c r="AL144" s="14" t="str"/>
      <x:c r="AM144" s="9" t="str">
        <x:v>NO_OUTPUT</x:v>
      </x:c>
      <x:c r="AN144" s="9" t="str">
        <x:v>I2.12.1 / I2.12.4 Table 8</x:v>
      </x:c>
      <x:c r="AO144" s="9" t="str">
        <x:v>MISSING</x:v>
      </x:c>
      <x:c r="AP144" s="9" t="str">
        <x:v>UNAVAILABLE</x:v>
      </x:c>
      <x:c r="AQ144" s="52" t="inlineStr">
        <x:is>
          <x:t xml:space="preserve">UNAVAILABLE</x:t>
        </x:is>
      </x:c>
      <x:c r="AR144" s="53" t="inlineStr">
        <x:is>
          <x:t xml:space="preserve">MISSING_ARTIFACT</x:t>
        </x:is>
      </x:c>
      <x:c r="AS144" s="53" t="inlineStr">
        <x:is>
          <x:t xml:space="preserve">I2-048-H-T023=MISSING_ARTIFACT | I2-048-H-F015=MISSING_ARTIFACT</x:t>
        </x:is>
      </x:c>
      <x:c r="AT144" s="53" t="inlineStr">
        <x:is>
          <x:t xml:space="preserve"/>
        </x:is>
      </x:c>
      <x:c r="AU144" s="53" t="inlineStr">
        <x:is>
          <x:t xml:space="preserve"/>
        </x:is>
      </x:c>
      <x:c r="AV144" s="53" t="inlineStr">
        <x:is>
          <x:t xml:space="preserve"/>
        </x:is>
      </x:c>
      <x:c r="AW144" s="53" t="inlineStr">
        <x:is>
          <x:t xml:space="preserve"/>
        </x:is>
      </x:c>
      <x:c r="AX144" s="53" t="inlineStr">
        <x:is>
          <x:t xml:space="preserve"/>
        </x:is>
      </x:c>
      <x:c r="AY144" s="53" t="inlineStr">
        <x:is>
          <x:t xml:space="preserve"/>
        </x:is>
      </x:c>
      <x:c r="AZ144" s="53" t="inlineStr">
        <x:is>
          <x:t xml:space="preserve"/>
        </x:is>
      </x:c>
      <x:c r="BA144" s="54"/>
      <x:c r="BB144" s="54"/>
      <x:c r="BC144" s="54"/>
      <x:c r="BD144" s="55" t="str">
        <x:f>IF(OR(W144&lt;&gt;"REVIEWED",COUNTIF(BA144:BC144,"UNCLEAR")&gt;0,COUNTA(BA144:BC144)&lt;3,(COUNTIF(BA144:BC144,"0")+COUNTIF(BA144:BC144,"1")+COUNTIF(BA144:BC144,"2"))=0,AJ144=""),"",(COUNTIF(BA144:BC144,"1")+2*COUNTIF(BA144:BC144,"2"))/(2*(COUNTIF(BA144:BC144,"0")+COUNTIF(BA144:BC144,"1")+COUNTIF(BA144:BC144,"2"))))</x:f>
      </x:c>
    </x:row>
    <x:row r="145" ht="66" customHeight="1">
      <x:c r="A145" s="9" t="str">
        <x:v>BATCH_14</x:v>
      </x:c>
      <x:c r="B145" s="9" t="n">
        <x:v>139</x:v>
      </x:c>
      <x:c r="C145" s="9" t="str">
        <x:v>TRF-085</x:v>
      </x:c>
      <x:c r="D145" s="9" t="str">
        <x:v>TRAFICOM</x:v>
      </x:c>
      <x:c r="E145" s="9" t="str">
        <x:v>DIRECT_STATIC</x:v>
      </x:c>
      <x:c r="F145" s="9" t="str">
        <x:v>RUN_01</x:v>
      </x:c>
      <x:c r="G145" s="12" t="str">
        <x:v>REJECTED_ATTEMPT_04</x:v>
      </x:c>
      <x:c r="H145" s="12" t="str">
        <x:v>MAX_ATTEMPTS_REACHED</x:v>
      </x:c>
      <x:c r="I145" s="12" t="str">
        <x:v>PARSED</x:v>
      </x:c>
      <x:c r="J145" s="12" t="str">
        <x:v>PASS</x:v>
      </x:c>
      <x:c r="K145" s="9" t="n">
        <x:v>4</x:v>
      </x:c>
      <x:c r="L145" s="9" t="n">
        <x:v>4</x:v>
      </x:c>
      <x:c r="M145" s="9" t="n">
        <x:v>2</x:v>
      </x:c>
      <x:c r="N145" s="9" t="n">
        <x:v>0</x:v>
      </x:c>
      <x:c r="O145" s="9" t="str">
        <x:v>TRF-085-P02</x:v>
      </x:c>
      <x:c r="P145" s="9" t="str">
        <x:v>PASS</x:v>
      </x:c>
      <x:c r="Q145" s="9" t="str">
        <x:v>FAIL</x:v>
      </x:c>
      <x:c r="R145" s="9" t="str">
        <x:v>FALSE_REJECT</x:v>
      </x:c>
      <x:c r="S145" s="9" t="str">
        <x:v>TRF-085-F02</x:v>
      </x:c>
      <x:c r="T145" s="9" t="str">
        <x:v>FAIL</x:v>
      </x:c>
      <x:c r="U145" s="9" t="str">
        <x:v>FAIL</x:v>
      </x:c>
      <x:c r="V145" s="9" t="str">
        <x:v>CORRECT_BEHAVIOR</x:v>
      </x:c>
      <x:c r="W145" s="13" t="str">
        <x:v>NOT_REVIEWED</x:v>
      </x:c>
      <x:c r="X145" s="13" t="str"/>
      <x:c r="Y145" s="13" t="str"/>
      <x:c r="Z145" s="13" t="str"/>
      <x:c r="AA145" s="13" t="str"/>
      <x:c r="AB145" s="13" t="str"/>
      <x:c r="AC145" s="13" t="str"/>
      <x:c r="AD145" s="13" t="str"/>
      <x:c r="AE145" s="13" t="str"/>
      <x:c r="AF145" s="13" t="str"/>
      <x:c r="AG145" s="13" t="str"/>
      <x:c r="AH145" s="13" t="str"/>
      <x:c r="AI145" s="16" t="str">
        <x:f>IF(AND(W145="REVIEWED",X145&lt;&gt;"",Y145&lt;&gt;"",COUNTA(Z145:AF145)=7,COUNTIF(Z145:AF145,"UNCLEAR")=0,(COUNTIF(Z145:AF145,"0")+COUNTIF(Z145:AF145,"1")+COUNTIF(Z145:AF145,"2"))&gt;0,AG145&lt;&gt;"",AH145&lt;&gt;"",AJ145&lt;&gt;""),(COUNTIF(Z145:AF145,"1")+2*COUNTIF(Z145:AF145,"2"))/(2*(COUNTIF(Z145:AF145,"0")+COUNTIF(Z145:AF145,"1")+COUNTIF(Z145:AF145,"2"))),"")</x:f>
      </x:c>
      <x:c r="AJ145" s="14" t="str"/>
      <x:c r="AK145" s="14" t="str"/>
      <x:c r="AL145" s="14" t="str"/>
      <x:c r="AM145" s="9" t="str">
        <x:v>ALWAYS_FAIL; RDF_FALSE_REJECT; FALLBACK_OUTPUT</x:v>
      </x:c>
      <x:c r="AN145" s="9" t="str">
        <x:v>6.5.3.2</x:v>
      </x:c>
      <x:c r="AO145" s="9" t="str">
        <x:v>MVP/SHACL_GENERATION_PIPELINE/experiments/FULL_REPAIR_V2/RUN_01/runs/RUN-TRF-085-20260915T134512615585Z/artifacts/attempt_04/candidate_shape.ttl</x:v>
      </x:c>
      <x:c r="AP145" s="9" t="str">
        <x:v>c4895fc0987d12905272eee26b2ecec61f5df507f6a42c927be3ac985bd822b7</x:v>
      </x:c>
      <x:c r="AQ145" s="52" t="inlineStr">
        <x:is>
          <x:t xml:space="preserve">PASS</x:t>
        </x:is>
      </x:c>
      <x:c r="AR145" s="53" t="inlineStr">
        <x:is>
          <x:t xml:space="preserve">VALID</x:t>
        </x:is>
      </x:c>
      <x:c r="AS145" s="53" t="inlineStr">
        <x:is>
          <x:t xml:space="preserve">TRF-085-P02=ACTIVATED | TRF-085-F02=ACTIVATED</x:t>
        </x:is>
      </x:c>
      <x:c r="AT145" s="53">
        <x:v>6</x:v>
      </x:c>
      <x:c r="AU145" s="53">
        <x:v>21</x:v>
      </x:c>
      <x:c r="AV145" s="53">
        <x:v>70</x:v>
      </x:c>
      <x:c r="AW145" s="53" t="inlineStr">
        <x:is>
          <x:t xml:space="preserve">sh:datatype, sh:equals, sh:hasValue, sh:maxCount, sh:minCount, sh:node, sh:or, sh:property</x:t>
        </x:is>
      </x:c>
      <x:c r="AX145" s="53">
        <x:v>0</x:v>
      </x:c>
      <x:c r="AY145" s="53">
        <x:v>2</x:v>
      </x:c>
      <x:c r="AZ145" s="53">
        <x:v>1</x:v>
      </x:c>
      <x:c r="BA145" s="54"/>
      <x:c r="BB145" s="54"/>
      <x:c r="BC145" s="54"/>
      <x:c r="BD145" s="55" t="str">
        <x:f>IF(OR(W145&lt;&gt;"REVIEWED",COUNTIF(BA145:BC145,"UNCLEAR")&gt;0,COUNTA(BA145:BC145)&lt;3,(COUNTIF(BA145:BC145,"0")+COUNTIF(BA145:BC145,"1")+COUNTIF(BA145:BC145,"2"))=0,AJ145=""),"",(COUNTIF(BA145:BC145,"1")+2*COUNTIF(BA145:BC145,"2"))/(2*(COUNTIF(BA145:BC145,"0")+COUNTIF(BA145:BC145,"1")+COUNTIF(BA145:BC145,"2"))))</x:f>
      </x:c>
    </x:row>
    <x:row r="146" ht="66" customHeight="1">
      <x:c r="A146" s="9" t="str">
        <x:v>BATCH_14</x:v>
      </x:c>
      <x:c r="B146" s="9" t="n">
        <x:v>140</x:v>
      </x:c>
      <x:c r="C146" s="9" t="str">
        <x:v>TRF-017</x:v>
      </x:c>
      <x:c r="D146" s="9" t="str">
        <x:v>TRAFICOM</x:v>
      </x:c>
      <x:c r="E146" s="9" t="str">
        <x:v>DIRECT_STATIC</x:v>
      </x:c>
      <x:c r="F146" s="9" t="str">
        <x:v>RUN_01</x:v>
      </x:c>
      <x:c r="G146" s="12" t="str">
        <x:v>OFFICIAL_ELIGIBLE_OUTPUT</x:v>
      </x:c>
      <x:c r="H146" s="12" t="str">
        <x:v>GENERATION_ACCEPTED</x:v>
      </x:c>
      <x:c r="I146" s="12" t="str">
        <x:v>PARSED</x:v>
      </x:c>
      <x:c r="J146" s="12" t="str">
        <x:v>PASS</x:v>
      </x:c>
      <x:c r="K146" s="9" t="n">
        <x:v>7</x:v>
      </x:c>
      <x:c r="L146" s="9" t="n">
        <x:v>7</x:v>
      </x:c>
      <x:c r="M146" s="9" t="n">
        <x:v>7</x:v>
      </x:c>
      <x:c r="N146" s="9" t="n">
        <x:v>1</x:v>
      </x:c>
      <x:c r="O146" s="9" t="str">
        <x:v>TRF-017-P03</x:v>
      </x:c>
      <x:c r="P146" s="9" t="str">
        <x:v>PASS</x:v>
      </x:c>
      <x:c r="Q146" s="9" t="str">
        <x:v>PASS</x:v>
      </x:c>
      <x:c r="R146" s="9" t="str">
        <x:v>CORRECT_BEHAVIOR</x:v>
      </x:c>
      <x:c r="S146" s="9" t="str">
        <x:v>TRF-017-F01</x:v>
      </x:c>
      <x:c r="T146" s="9" t="str">
        <x:v>FAIL</x:v>
      </x:c>
      <x:c r="U146" s="9" t="str">
        <x:v>FAIL</x:v>
      </x:c>
      <x:c r="V146" s="9" t="str">
        <x:v>CORRECT_BEHAVIOR</x:v>
      </x:c>
      <x:c r="W146" s="13" t="str">
        <x:v>NOT_REVIEWED</x:v>
      </x:c>
      <x:c r="X146" s="13" t="str"/>
      <x:c r="Y146" s="13" t="str"/>
      <x:c r="Z146" s="13" t="str"/>
      <x:c r="AA146" s="13" t="str"/>
      <x:c r="AB146" s="13" t="str"/>
      <x:c r="AC146" s="13" t="str"/>
      <x:c r="AD146" s="13" t="str"/>
      <x:c r="AE146" s="13" t="str"/>
      <x:c r="AF146" s="13" t="str"/>
      <x:c r="AG146" s="13" t="str"/>
      <x:c r="AH146" s="13" t="str"/>
      <x:c r="AI146" s="16" t="str">
        <x:f>IF(AND(W146="REVIEWED",X146&lt;&gt;"",Y146&lt;&gt;"",COUNTA(Z146:AF146)=7,COUNTIF(Z146:AF146,"UNCLEAR")=0,(COUNTIF(Z146:AF146,"0")+COUNTIF(Z146:AF146,"1")+COUNTIF(Z146:AF146,"2"))&gt;0,AG146&lt;&gt;"",AH146&lt;&gt;"",AJ146&lt;&gt;""),(COUNTIF(Z146:AF146,"1")+2*COUNTIF(Z146:AF146,"2"))/(2*(COUNTIF(Z146:AF146,"0")+COUNTIF(Z146:AF146,"1")+COUNTIF(Z146:AF146,"2"))),"")</x:f>
      </x:c>
      <x:c r="AJ146" s="14" t="str"/>
      <x:c r="AK146" s="14" t="str"/>
      <x:c r="AL146" s="14" t="str"/>
      <x:c r="AM146" s="9" t="str"/>
      <x:c r="AN146" s="9" t="str">
        <x:v>3.1</x:v>
      </x:c>
      <x:c r="AO146" s="9" t="str">
        <x:v>MVP/SHACL_GENERATION_PIPELINE/experiments/FULL_REPAIR_V2/RUN_01/runs/RUN-TRF-017-20260915T122712430392Z/final/final_shape.ttl</x:v>
      </x:c>
      <x:c r="AP146" s="9" t="str">
        <x:v>35527bf355e1ba7ed9bafa5ad765cb5996ee6b9a5bfda70d541d8518ab3f70ad</x:v>
      </x:c>
      <x:c r="AQ146" s="52" t="inlineStr">
        <x:is>
          <x:t xml:space="preserve">PASS</x:t>
        </x:is>
      </x:c>
      <x:c r="AR146" s="53" t="inlineStr">
        <x:is>
          <x:t xml:space="preserve">VALID</x:t>
        </x:is>
      </x:c>
      <x:c r="AS146" s="53" t="inlineStr">
        <x:is>
          <x:t xml:space="preserve">TRF-017-P03=ACTIVATED | TRF-017-F01=ACTIVATED</x:t>
        </x:is>
      </x:c>
      <x:c r="AT146" s="53">
        <x:v>4</x:v>
      </x:c>
      <x:c r="AU146" s="53">
        <x:v>9</x:v>
      </x:c>
      <x:c r="AV146" s="53">
        <x:v>39</x:v>
      </x:c>
      <x:c r="AW146" s="53" t="inlineStr">
        <x:is>
          <x:t xml:space="preserve">sh:class, sh:datatype, sh:hasValue, sh:maxCount, sh:minCount, sh:node, sh:or, sh:property</x:t>
        </x:is>
      </x:c>
      <x:c r="AX146" s="53">
        <x:v>2</x:v>
      </x:c>
      <x:c r="AY146" s="53">
        <x:v>1</x:v>
      </x:c>
      <x:c r="AZ146" s="53">
        <x:v>1</x:v>
      </x:c>
      <x:c r="BA146" s="54"/>
      <x:c r="BB146" s="54"/>
      <x:c r="BC146" s="54"/>
      <x:c r="BD146" s="55" t="str">
        <x:f>IF(OR(W146&lt;&gt;"REVIEWED",COUNTIF(BA146:BC146,"UNCLEAR")&gt;0,COUNTA(BA146:BC146)&lt;3,(COUNTIF(BA146:BC146,"0")+COUNTIF(BA146:BC146,"1")+COUNTIF(BA146:BC146,"2"))=0,AJ146=""),"",(COUNTIF(BA146:BC146,"1")+2*COUNTIF(BA146:BC146,"2"))/(2*(COUNTIF(BA146:BC146,"0")+COUNTIF(BA146:BC146,"1")+COUNTIF(BA146:BC146,"2"))))</x:f>
      </x:c>
    </x:row>
    <x:row r="147" ht="66" customHeight="1">
      <x:c r="A147" s="9" t="str">
        <x:v>BATCH_15</x:v>
      </x:c>
      <x:c r="B147" s="9" t="n">
        <x:v>141</x:v>
      </x:c>
      <x:c r="C147" s="9" t="str">
        <x:v>IMO-111</x:v>
      </x:c>
      <x:c r="D147" s="9" t="str">
        <x:v>IMO</x:v>
      </x:c>
      <x:c r="E147" s="9" t="str">
        <x:v>DIRECT_STATIC</x:v>
      </x:c>
      <x:c r="F147" s="9" t="str">
        <x:v>RUN_01</x:v>
      </x:c>
      <x:c r="G147" s="12" t="str">
        <x:v>REJECTED_ATTEMPT_04</x:v>
      </x:c>
      <x:c r="H147" s="12" t="str">
        <x:v>TERM_RESOLUTION_UNRESOLVED</x:v>
      </x:c>
      <x:c r="I147" s="12" t="str">
        <x:v>PARSED</x:v>
      </x:c>
      <x:c r="J147" s="12" t="str">
        <x:v>PASS</x:v>
      </x:c>
      <x:c r="K147" s="9" t="n">
        <x:v>8</x:v>
      </x:c>
      <x:c r="L147" s="9" t="n">
        <x:v>8</x:v>
      </x:c>
      <x:c r="M147" s="9" t="n">
        <x:v>6</x:v>
      </x:c>
      <x:c r="N147" s="9" t="n">
        <x:v>0</x:v>
      </x:c>
      <x:c r="O147" s="9" t="str">
        <x:v>IMO-111-L-P04</x:v>
      </x:c>
      <x:c r="P147" s="9" t="str">
        <x:v>PASS</x:v>
      </x:c>
      <x:c r="Q147" s="9" t="str">
        <x:v>PASS</x:v>
      </x:c>
      <x:c r="R147" s="9" t="str">
        <x:v>CORRECT_BEHAVIOR</x:v>
      </x:c>
      <x:c r="S147" s="9" t="str">
        <x:v>IMO-111-L-F01</x:v>
      </x:c>
      <x:c r="T147" s="9" t="str">
        <x:v>FAIL</x:v>
      </x:c>
      <x:c r="U147" s="9" t="str">
        <x:v>PASS</x:v>
      </x:c>
      <x:c r="V147" s="9" t="str">
        <x:v>FALSE_ACCEPT</x:v>
      </x:c>
      <x:c r="W147" s="13" t="str">
        <x:v>NOT_REVIEWED</x:v>
      </x:c>
      <x:c r="X147" s="13" t="str"/>
      <x:c r="Y147" s="13" t="str"/>
      <x:c r="Z147" s="13" t="str"/>
      <x:c r="AA147" s="13" t="str"/>
      <x:c r="AB147" s="13" t="str"/>
      <x:c r="AC147" s="13" t="str"/>
      <x:c r="AD147" s="13" t="str"/>
      <x:c r="AE147" s="13" t="str"/>
      <x:c r="AF147" s="13" t="str"/>
      <x:c r="AG147" s="13" t="str"/>
      <x:c r="AH147" s="13" t="str"/>
      <x:c r="AI147" s="16" t="str">
        <x:f>IF(AND(W147="REVIEWED",X147&lt;&gt;"",Y147&lt;&gt;"",COUNTA(Z147:AF147)=7,COUNTIF(Z147:AF147,"UNCLEAR")=0,(COUNTIF(Z147:AF147,"0")+COUNTIF(Z147:AF147,"1")+COUNTIF(Z147:AF147,"2"))&gt;0,AG147&lt;&gt;"",AH147&lt;&gt;"",AJ147&lt;&gt;""),(COUNTIF(Z147:AF147,"1")+2*COUNTIF(Z147:AF147,"2"))/(2*(COUNTIF(Z147:AF147,"0")+COUNTIF(Z147:AF147,"1")+COUNTIF(Z147:AF147,"2"))),"")</x:f>
      </x:c>
      <x:c r="AJ147" s="14" t="str"/>
      <x:c r="AK147" s="14" t="str"/>
      <x:c r="AL147" s="14" t="str"/>
      <x:c r="AM147" s="9" t="str">
        <x:v>ALWAYS_PASS; RDF_FALSE_ACCEPT; FALLBACK_OUTPUT</x:v>
      </x:c>
      <x:c r="AN147" s="9" t="str">
        <x:v>Part II-A 1.2.4</x:v>
      </x:c>
      <x:c r="AO147" s="9" t="str">
        <x:v>MVP/SHACL_GENERATION_PIPELINE/experiments/FULL_REPAIR_V2/RUN_01/runs/RUN-IMO-111-20260915T113542821113Z/artifacts/attempt_04/candidate_shape.ttl</x:v>
      </x:c>
      <x:c r="AP147" s="9" t="str">
        <x:v>3616c126aee288c8f7e5b61d12ab27b65bb76cdbf912200610d760fb788d1e70</x:v>
      </x:c>
      <x:c r="AQ147" s="52" t="inlineStr">
        <x:is>
          <x:t xml:space="preserve">PASS</x:t>
        </x:is>
      </x:c>
      <x:c r="AR147" s="53" t="inlineStr">
        <x:is>
          <x:t xml:space="preserve">VALID</x:t>
        </x:is>
      </x:c>
      <x:c r="AS147" s="53" t="inlineStr">
        <x:is>
          <x:t xml:space="preserve">IMO-111-L-P04=ACTIVATED | IMO-111-L-F01=ACTIVATED</x:t>
        </x:is>
      </x:c>
      <x:c r="AT147" s="53">
        <x:v>1</x:v>
      </x:c>
      <x:c r="AU147" s="53">
        <x:v>5</x:v>
      </x:c>
      <x:c r="AV147" s="53">
        <x:v>16</x:v>
      </x:c>
      <x:c r="AW147" s="53" t="inlineStr">
        <x:is>
          <x:t xml:space="preserve">sh:datatype, sh:hasValue, sh:in, sh:minCount, sh:nodeKind, sh:or, sh:property</x:t>
        </x:is>
      </x:c>
      <x:c r="AX147" s="53">
        <x:v>1</x:v>
      </x:c>
      <x:c r="AY147" s="53">
        <x:v>1</x:v>
      </x:c>
      <x:c r="AZ147" s="53">
        <x:v>1</x:v>
      </x:c>
      <x:c r="BA147" s="54"/>
      <x:c r="BB147" s="54"/>
      <x:c r="BC147" s="54"/>
      <x:c r="BD147" s="55" t="str">
        <x:f>IF(OR(W147&lt;&gt;"REVIEWED",COUNTIF(BA147:BC147,"UNCLEAR")&gt;0,COUNTA(BA147:BC147)&lt;3,(COUNTIF(BA147:BC147,"0")+COUNTIF(BA147:BC147,"1")+COUNTIF(BA147:BC147,"2"))=0,AJ147=""),"",(COUNTIF(BA147:BC147,"1")+2*COUNTIF(BA147:BC147,"2"))/(2*(COUNTIF(BA147:BC147,"0")+COUNTIF(BA147:BC147,"1")+COUNTIF(BA147:BC147,"2"))))</x:f>
      </x:c>
    </x:row>
    <x:row r="148" ht="66" customHeight="1">
      <x:c r="A148" s="9" t="str">
        <x:v>BATCH_15</x:v>
      </x:c>
      <x:c r="B148" s="9" t="n">
        <x:v>142</x:v>
      </x:c>
      <x:c r="C148" s="9" t="str">
        <x:v>IMO-025</x:v>
      </x:c>
      <x:c r="D148" s="9" t="str">
        <x:v>IMO</x:v>
      </x:c>
      <x:c r="E148" s="9" t="str">
        <x:v>DIRECT_STATIC</x:v>
      </x:c>
      <x:c r="F148" s="9" t="str">
        <x:v>RUN_01</x:v>
      </x:c>
      <x:c r="G148" s="12" t="str">
        <x:v>OFFICIAL_ELIGIBLE_OUTPUT</x:v>
      </x:c>
      <x:c r="H148" s="12" t="str">
        <x:v>GENERATION_ACCEPTED</x:v>
      </x:c>
      <x:c r="I148" s="12" t="str">
        <x:v>PARSED</x:v>
      </x:c>
      <x:c r="J148" s="12" t="str">
        <x:v>PASS</x:v>
      </x:c>
      <x:c r="K148" s="9" t="n">
        <x:v>3</x:v>
      </x:c>
      <x:c r="L148" s="9" t="n">
        <x:v>3</x:v>
      </x:c>
      <x:c r="M148" s="9" t="n">
        <x:v>3</x:v>
      </x:c>
      <x:c r="N148" s="9" t="n">
        <x:v>1</x:v>
      </x:c>
      <x:c r="O148" s="9" t="str">
        <x:v>IMO-025-P01</x:v>
      </x:c>
      <x:c r="P148" s="9" t="str">
        <x:v>PASS</x:v>
      </x:c>
      <x:c r="Q148" s="9" t="str">
        <x:v>PASS</x:v>
      </x:c>
      <x:c r="R148" s="9" t="str">
        <x:v>CORRECT_BEHAVIOR</x:v>
      </x:c>
      <x:c r="S148" s="9" t="str">
        <x:v>IMO-025-F02</x:v>
      </x:c>
      <x:c r="T148" s="9" t="str">
        <x:v>FAIL</x:v>
      </x:c>
      <x:c r="U148" s="9" t="str">
        <x:v>FAIL</x:v>
      </x:c>
      <x:c r="V148" s="9" t="str">
        <x:v>CORRECT_BEHAVIOR</x:v>
      </x:c>
      <x:c r="W148" s="13" t="str">
        <x:v>NOT_REVIEWED</x:v>
      </x:c>
      <x:c r="X148" s="13" t="str"/>
      <x:c r="Y148" s="13" t="str"/>
      <x:c r="Z148" s="13" t="str"/>
      <x:c r="AA148" s="13" t="str"/>
      <x:c r="AB148" s="13" t="str"/>
      <x:c r="AC148" s="13" t="str"/>
      <x:c r="AD148" s="13" t="str"/>
      <x:c r="AE148" s="13" t="str"/>
      <x:c r="AF148" s="13" t="str"/>
      <x:c r="AG148" s="13" t="str"/>
      <x:c r="AH148" s="13" t="str"/>
      <x:c r="AI148" s="16" t="str">
        <x:f>IF(AND(W148="REVIEWED",X148&lt;&gt;"",Y148&lt;&gt;"",COUNTA(Z148:AF148)=7,COUNTIF(Z148:AF148,"UNCLEAR")=0,(COUNTIF(Z148:AF148,"0")+COUNTIF(Z148:AF148,"1")+COUNTIF(Z148:AF148,"2"))&gt;0,AG148&lt;&gt;"",AH148&lt;&gt;"",AJ148&lt;&gt;""),(COUNTIF(Z148:AF148,"1")+2*COUNTIF(Z148:AF148,"2"))/(2*(COUNTIF(Z148:AF148,"0")+COUNTIF(Z148:AF148,"1")+COUNTIF(Z148:AF148,"2"))),"")</x:f>
      </x:c>
      <x:c r="AJ148" s="14" t="str"/>
      <x:c r="AK148" s="14" t="str"/>
      <x:c r="AL148" s="14" t="str"/>
      <x:c r="AM148" s="9" t="str"/>
      <x:c r="AN148" s="9" t="str">
        <x:v>Part I-A 2.3.1</x:v>
      </x:c>
      <x:c r="AO148" s="9" t="str">
        <x:v>MVP/SHACL_GENERATION_PIPELINE/experiments/FULL_REPAIR_V2/RUN_01/runs/RUN-IMO-025-20260915T103413763737Z/final/final_shape.ttl</x:v>
      </x:c>
      <x:c r="AP148" s="9" t="str">
        <x:v>8d60b2a798124fd5f6bef449767e2ba9f5d129bcf735663e3038f5bb5677b314</x:v>
      </x:c>
      <x:c r="AQ148" s="52" t="inlineStr">
        <x:is>
          <x:t xml:space="preserve">PASS</x:t>
        </x:is>
      </x:c>
      <x:c r="AR148" s="53" t="inlineStr">
        <x:is>
          <x:t xml:space="preserve">VALID</x:t>
        </x:is>
      </x:c>
      <x:c r="AS148" s="53" t="inlineStr">
        <x:is>
          <x:t xml:space="preserve">IMO-025-P01=ACTIVATED | IMO-025-F02=ACTIVATED</x:t>
        </x:is>
      </x:c>
      <x:c r="AT148" s="53">
        <x:v>1</x:v>
      </x:c>
      <x:c r="AU148" s="53">
        <x:v>1</x:v>
      </x:c>
      <x:c r="AV148" s="53">
        <x:v>4</x:v>
      </x:c>
      <x:c r="AW148" s="53" t="inlineStr">
        <x:is>
          <x:t xml:space="preserve">sh:datatype, sh:hasValue, sh:minCount, sh:property</x:t>
        </x:is>
      </x:c>
      <x:c r="AX148" s="53">
        <x:v>0</x:v>
      </x:c>
      <x:c r="AY148" s="53">
        <x:v>1</x:v>
      </x:c>
      <x:c r="AZ148" s="53">
        <x:v>0</x:v>
      </x:c>
      <x:c r="BA148" s="54"/>
      <x:c r="BB148" s="54"/>
      <x:c r="BC148" s="54"/>
      <x:c r="BD148" s="55" t="str">
        <x:f>IF(OR(W148&lt;&gt;"REVIEWED",COUNTIF(BA148:BC148,"UNCLEAR")&gt;0,COUNTA(BA148:BC148)&lt;3,(COUNTIF(BA148:BC148,"0")+COUNTIF(BA148:BC148,"1")+COUNTIF(BA148:BC148,"2"))=0,AJ148=""),"",(COUNTIF(BA148:BC148,"1")+2*COUNTIF(BA148:BC148,"2"))/(2*(COUNTIF(BA148:BC148,"0")+COUNTIF(BA148:BC148,"1")+COUNTIF(BA148:BC148,"2"))))</x:f>
      </x:c>
    </x:row>
    <x:row r="149" ht="66" customHeight="1">
      <x:c r="A149" s="9" t="str">
        <x:v>BATCH_15</x:v>
      </x:c>
      <x:c r="B149" s="9" t="n">
        <x:v>143</x:v>
      </x:c>
      <x:c r="C149" s="9" t="str">
        <x:v>TRF-037</x:v>
      </x:c>
      <x:c r="D149" s="9" t="str">
        <x:v>TRAFICOM</x:v>
      </x:c>
      <x:c r="E149" s="9" t="str">
        <x:v>DIRECT_CALCULATION</x:v>
      </x:c>
      <x:c r="F149" s="9" t="str">
        <x:v>RUN_01</x:v>
      </x:c>
      <x:c r="G149" s="12" t="str">
        <x:v>REJECTED_ATTEMPT_04</x:v>
      </x:c>
      <x:c r="H149" s="12" t="str">
        <x:v>MAX_ATTEMPTS_REACHED</x:v>
      </x:c>
      <x:c r="I149" s="12" t="str">
        <x:v>PARSED</x:v>
      </x:c>
      <x:c r="J149" s="12" t="str">
        <x:v>PASS</x:v>
      </x:c>
      <x:c r="K149" s="9" t="n">
        <x:v>16</x:v>
      </x:c>
      <x:c r="L149" s="9" t="n">
        <x:v>16</x:v>
      </x:c>
      <x:c r="M149" s="9" t="n">
        <x:v>12</x:v>
      </x:c>
      <x:c r="N149" s="9" t="n">
        <x:v>0</x:v>
      </x:c>
      <x:c r="O149" s="9" t="str">
        <x:v>TRF-037-P01</x:v>
      </x:c>
      <x:c r="P149" s="9" t="str">
        <x:v>PASS</x:v>
      </x:c>
      <x:c r="Q149" s="9" t="str">
        <x:v>FAIL</x:v>
      </x:c>
      <x:c r="R149" s="9" t="str">
        <x:v>FALSE_REJECT</x:v>
      </x:c>
      <x:c r="S149" s="9" t="str">
        <x:v>TRF-037-F02</x:v>
      </x:c>
      <x:c r="T149" s="9" t="str">
        <x:v>FAIL</x:v>
      </x:c>
      <x:c r="U149" s="9" t="str">
        <x:v>FAIL</x:v>
      </x:c>
      <x:c r="V149" s="9" t="str">
        <x:v>CORRECT_BEHAVIOR</x:v>
      </x:c>
      <x:c r="W149" s="13" t="str">
        <x:v>NOT_REVIEWED</x:v>
      </x:c>
      <x:c r="X149" s="13" t="str"/>
      <x:c r="Y149" s="13" t="str"/>
      <x:c r="Z149" s="13" t="str"/>
      <x:c r="AA149" s="13" t="str"/>
      <x:c r="AB149" s="13" t="str"/>
      <x:c r="AC149" s="13" t="str"/>
      <x:c r="AD149" s="13" t="str"/>
      <x:c r="AE149" s="13" t="str"/>
      <x:c r="AF149" s="13" t="str"/>
      <x:c r="AG149" s="13" t="str"/>
      <x:c r="AH149" s="13" t="str"/>
      <x:c r="AI149" s="16" t="str">
        <x:f>IF(AND(W149="REVIEWED",X149&lt;&gt;"",Y149&lt;&gt;"",COUNTA(Z149:AF149)=7,COUNTIF(Z149:AF149,"UNCLEAR")=0,(COUNTIF(Z149:AF149,"0")+COUNTIF(Z149:AF149,"1")+COUNTIF(Z149:AF149,"2"))&gt;0,AG149&lt;&gt;"",AH149&lt;&gt;"",AJ149&lt;&gt;""),(COUNTIF(Z149:AF149,"1")+2*COUNTIF(Z149:AF149,"2"))/(2*(COUNTIF(Z149:AF149,"0")+COUNTIF(Z149:AF149,"1")+COUNTIF(Z149:AF149,"2"))),"")</x:f>
      </x:c>
      <x:c r="AJ149" s="14" t="str"/>
      <x:c r="AK149" s="14" t="str"/>
      <x:c r="AL149" s="14" t="str"/>
      <x:c r="AM149" s="9" t="str">
        <x:v>ALWAYS_FAIL; RDF_FALSE_REJECT; FALLBACK_OUTPUT</x:v>
      </x:c>
      <x:c r="AN149" s="9" t="str">
        <x:v>4.2.2</x:v>
      </x:c>
      <x:c r="AO149" s="9" t="str">
        <x:v>MVP/SHACL_GENERATION_PIPELINE/experiments/FULL_REPAIR_V2/RUN_01/runs/RUN-TRF-037-20260915T125012757293Z/artifacts/attempt_04/candidate_shape.ttl</x:v>
      </x:c>
      <x:c r="AP149" s="9" t="str">
        <x:v>19a19ee82ac169e95532639efb0dc930aab097a3a1cce92089221bedcf18dac7</x:v>
      </x:c>
      <x:c r="AQ149" s="52" t="inlineStr">
        <x:is>
          <x:t xml:space="preserve">PASS</x:t>
        </x:is>
      </x:c>
      <x:c r="AR149" s="53" t="inlineStr">
        <x:is>
          <x:t xml:space="preserve">VALID</x:t>
        </x:is>
      </x:c>
      <x:c r="AS149" s="53" t="inlineStr">
        <x:is>
          <x:t xml:space="preserve">TRF-037-P01=ACTIVATED | TRF-037-F02=ACTIVATED</x:t>
        </x:is>
      </x:c>
      <x:c r="AT149" s="53">
        <x:v>1</x:v>
      </x:c>
      <x:c r="AU149" s="53">
        <x:v>25</x:v>
      </x:c>
      <x:c r="AV149" s="53">
        <x:v>108</x:v>
      </x:c>
      <x:c r="AW149" s="53" t="inlineStr">
        <x:is>
          <x:t xml:space="preserve">sh:class, sh:datatype, sh:hasValue, sh:maxCount, sh:minCount, sh:node, sh:property</x:t>
        </x:is>
      </x:c>
      <x:c r="AX149" s="53">
        <x:v>1</x:v>
      </x:c>
      <x:c r="AY149" s="53">
        <x:v>1</x:v>
      </x:c>
      <x:c r="AZ149" s="53">
        <x:v>0</x:v>
      </x:c>
      <x:c r="BA149" s="54"/>
      <x:c r="BB149" s="54"/>
      <x:c r="BC149" s="54"/>
      <x:c r="BD149" s="55" t="str">
        <x:f>IF(OR(W149&lt;&gt;"REVIEWED",COUNTIF(BA149:BC149,"UNCLEAR")&gt;0,COUNTA(BA149:BC149)&lt;3,(COUNTIF(BA149:BC149,"0")+COUNTIF(BA149:BC149,"1")+COUNTIF(BA149:BC149,"2"))=0,AJ149=""),"",(COUNTIF(BA149:BC149,"1")+2*COUNTIF(BA149:BC149,"2"))/(2*(COUNTIF(BA149:BC149,"0")+COUNTIF(BA149:BC149,"1")+COUNTIF(BA149:BC149,"2"))))</x:f>
      </x:c>
    </x:row>
    <x:row r="150" ht="66" customHeight="1">
      <x:c r="A150" s="9" t="str">
        <x:v>BATCH_15</x:v>
      </x:c>
      <x:c r="B150" s="9" t="n">
        <x:v>144</x:v>
      </x:c>
      <x:c r="C150" s="9" t="str">
        <x:v>IMO-052</x:v>
      </x:c>
      <x:c r="D150" s="9" t="str">
        <x:v>IMO</x:v>
      </x:c>
      <x:c r="E150" s="9" t="str">
        <x:v>DIRECT_STATIC</x:v>
      </x:c>
      <x:c r="F150" s="9" t="str">
        <x:v>RUN_01</x:v>
      </x:c>
      <x:c r="G150" s="12" t="str">
        <x:v>REJECTED_ATTEMPT_04</x:v>
      </x:c>
      <x:c r="H150" s="12" t="str">
        <x:v>MAX_ATTEMPTS_REACHED</x:v>
      </x:c>
      <x:c r="I150" s="12" t="str">
        <x:v>PARSED</x:v>
      </x:c>
      <x:c r="J150" s="12" t="str">
        <x:v>PASS</x:v>
      </x:c>
      <x:c r="K150" s="9" t="n">
        <x:v>7</x:v>
      </x:c>
      <x:c r="L150" s="9" t="n">
        <x:v>7</x:v>
      </x:c>
      <x:c r="M150" s="9" t="n">
        <x:v>5</x:v>
      </x:c>
      <x:c r="N150" s="9" t="n">
        <x:v>0</x:v>
      </x:c>
      <x:c r="O150" s="9" t="str">
        <x:v>IMO-052-P03</x:v>
      </x:c>
      <x:c r="P150" s="9" t="str">
        <x:v>PASS</x:v>
      </x:c>
      <x:c r="Q150" s="9" t="str">
        <x:v>PASS</x:v>
      </x:c>
      <x:c r="R150" s="9" t="str">
        <x:v>CORRECT_BEHAVIOR</x:v>
      </x:c>
      <x:c r="S150" s="9" t="str">
        <x:v>IMO-052-F02</x:v>
      </x:c>
      <x:c r="T150" s="9" t="str">
        <x:v>FAIL</x:v>
      </x:c>
      <x:c r="U150" s="9" t="str">
        <x:v>FAIL</x:v>
      </x:c>
      <x:c r="V150" s="9" t="str">
        <x:v>CORRECT_BEHAVIOR</x:v>
      </x:c>
      <x:c r="W150" s="13" t="str">
        <x:v>NOT_REVIEWED</x:v>
      </x:c>
      <x:c r="X150" s="13" t="str"/>
      <x:c r="Y150" s="13" t="str"/>
      <x:c r="Z150" s="13" t="str"/>
      <x:c r="AA150" s="13" t="str"/>
      <x:c r="AB150" s="13" t="str"/>
      <x:c r="AC150" s="13" t="str"/>
      <x:c r="AD150" s="13" t="str"/>
      <x:c r="AE150" s="13" t="str"/>
      <x:c r="AF150" s="13" t="str"/>
      <x:c r="AG150" s="13" t="str"/>
      <x:c r="AH150" s="13" t="str"/>
      <x:c r="AI150" s="16" t="str">
        <x:f>IF(AND(W150="REVIEWED",X150&lt;&gt;"",Y150&lt;&gt;"",COUNTA(Z150:AF150)=7,COUNTIF(Z150:AF150,"UNCLEAR")=0,(COUNTIF(Z150:AF150,"0")+COUNTIF(Z150:AF150,"1")+COUNTIF(Z150:AF150,"2"))&gt;0,AG150&lt;&gt;"",AH150&lt;&gt;"",AJ150&lt;&gt;""),(COUNTIF(Z150:AF150,"1")+2*COUNTIF(Z150:AF150,"2"))/(2*(COUNTIF(Z150:AF150,"0")+COUNTIF(Z150:AF150,"1")+COUNTIF(Z150:AF150,"2"))),"")</x:f>
      </x:c>
      <x:c r="AJ150" s="14" t="str"/>
      <x:c r="AK150" s="14" t="str"/>
      <x:c r="AL150" s="14" t="str"/>
      <x:c r="AM150" s="9" t="str">
        <x:v>RDF_FALSE_REJECT; FALLBACK_OUTPUT</x:v>
      </x:c>
      <x:c r="AN150" s="9" t="str">
        <x:v>Part I-A 7.2.1.4</x:v>
      </x:c>
      <x:c r="AO150" s="9" t="str">
        <x:v>MVP/SHACL_GENERATION_PIPELINE/experiments/FULL_REPAIR_V2/RUN_01/runs/RUN-IMO-052-20260915T105431529750Z/artifacts/attempt_04/candidate_shape.ttl</x:v>
      </x:c>
      <x:c r="AP150" s="9" t="str">
        <x:v>f756b0288556fed5357bc2ace02989ca03d0fcc16c048f8d3bf5ef13f62c6df7</x:v>
      </x:c>
      <x:c r="AQ150" s="52" t="inlineStr">
        <x:is>
          <x:t xml:space="preserve">PASS</x:t>
        </x:is>
      </x:c>
      <x:c r="AR150" s="53" t="inlineStr">
        <x:is>
          <x:t xml:space="preserve">VALID</x:t>
        </x:is>
      </x:c>
      <x:c r="AS150" s="53" t="inlineStr">
        <x:is>
          <x:t xml:space="preserve">IMO-052-P03=ACTIVATED | IMO-052-F02=ACTIVATED</x:t>
        </x:is>
      </x:c>
      <x:c r="AT150" s="53">
        <x:v>2</x:v>
      </x:c>
      <x:c r="AU150" s="53">
        <x:v>3</x:v>
      </x:c>
      <x:c r="AV150" s="53">
        <x:v>9</x:v>
      </x:c>
      <x:c r="AW150" s="53" t="inlineStr">
        <x:is>
          <x:t xml:space="preserve">sh:class, sh:datatype, sh:minCount, sh:node, sh:nodeKind, sh:property</x:t>
        </x:is>
      </x:c>
      <x:c r="AX150" s="53">
        <x:v>1</x:v>
      </x:c>
      <x:c r="AY150" s="53">
        <x:v>1</x:v>
      </x:c>
      <x:c r="AZ150" s="53">
        <x:v>0</x:v>
      </x:c>
      <x:c r="BA150" s="54"/>
      <x:c r="BB150" s="54"/>
      <x:c r="BC150" s="54"/>
      <x:c r="BD150" s="55" t="str">
        <x:f>IF(OR(W150&lt;&gt;"REVIEWED",COUNTIF(BA150:BC150,"UNCLEAR")&gt;0,COUNTA(BA150:BC150)&lt;3,(COUNTIF(BA150:BC150,"0")+COUNTIF(BA150:BC150,"1")+COUNTIF(BA150:BC150,"2"))=0,AJ150=""),"",(COUNTIF(BA150:BC150,"1")+2*COUNTIF(BA150:BC150,"2"))/(2*(COUNTIF(BA150:BC150,"0")+COUNTIF(BA150:BC150,"1")+COUNTIF(BA150:BC150,"2"))))</x:f>
      </x:c>
    </x:row>
    <x:row r="151" ht="66" customHeight="1">
      <x:c r="A151" s="9" t="str">
        <x:v>BATCH_15</x:v>
      </x:c>
      <x:c r="B151" s="9" t="n">
        <x:v>145</x:v>
      </x:c>
      <x:c r="C151" s="9" t="str">
        <x:v>IMO-110</x:v>
      </x:c>
      <x:c r="D151" s="9" t="str">
        <x:v>IMO</x:v>
      </x:c>
      <x:c r="E151" s="9" t="str">
        <x:v>DIRECT_STATIC</x:v>
      </x:c>
      <x:c r="F151" s="9" t="str">
        <x:v>RUN_01</x:v>
      </x:c>
      <x:c r="G151" s="12" t="str">
        <x:v>NO_ELIGIBLE_OUTPUT</x:v>
      </x:c>
      <x:c r="H151" s="12" t="str">
        <x:v>SYNTAX_REPAIR_EXHAUSTED</x:v>
      </x:c>
      <x:c r="I151" s="12" t="str">
        <x:v>NOT_PARSED</x:v>
      </x:c>
      <x:c r="J151" s="12" t="str">
        <x:v>FAIL</x:v>
      </x:c>
      <x:c r="K151" s="9" t="n">
        <x:v>0</x:v>
      </x:c>
      <x:c r="L151" s="9" t="n">
        <x:v>8</x:v>
      </x:c>
      <x:c r="M151" s="9" t="n">
        <x:v>0</x:v>
      </x:c>
      <x:c r="N151" s="9" t="n">
        <x:v>0</x:v>
      </x:c>
      <x:c r="O151" s="9" t="str">
        <x:v>IMO-110-L-P01</x:v>
      </x:c>
      <x:c r="P151" s="9" t="str">
        <x:v>PASS</x:v>
      </x:c>
      <x:c r="Q151" s="9" t="str">
        <x:v>NO_VERDICT</x:v>
      </x:c>
      <x:c r="R151" s="9" t="str">
        <x:v>GENERATION_ERROR</x:v>
      </x:c>
      <x:c r="S151" s="9" t="str">
        <x:v>IMO-110-L-F03</x:v>
      </x:c>
      <x:c r="T151" s="9" t="str">
        <x:v>FAIL</x:v>
      </x:c>
      <x:c r="U151" s="9" t="str">
        <x:v>NO_VERDICT</x:v>
      </x:c>
      <x:c r="V151" s="9" t="str">
        <x:v>GENERATION_ERROR</x:v>
      </x:c>
      <x:c r="W151" s="13" t="str">
        <x:v>NOT_REVIEWED</x:v>
      </x:c>
      <x:c r="X151" s="13" t="str"/>
      <x:c r="Y151" s="13" t="str"/>
      <x:c r="Z151" s="13" t="str"/>
      <x:c r="AA151" s="13" t="str"/>
      <x:c r="AB151" s="13" t="str"/>
      <x:c r="AC151" s="13" t="str"/>
      <x:c r="AD151" s="13" t="str"/>
      <x:c r="AE151" s="13" t="str"/>
      <x:c r="AF151" s="13" t="str"/>
      <x:c r="AG151" s="13" t="str"/>
      <x:c r="AH151" s="13" t="str"/>
      <x:c r="AI151" s="16" t="str">
        <x:f>IF(AND(W151="REVIEWED",X151&lt;&gt;"",Y151&lt;&gt;"",COUNTA(Z151:AF151)=7,COUNTIF(Z151:AF151,"UNCLEAR")=0,(COUNTIF(Z151:AF151,"0")+COUNTIF(Z151:AF151,"1")+COUNTIF(Z151:AF151,"2"))&gt;0,AG151&lt;&gt;"",AH151&lt;&gt;"",AJ151&lt;&gt;""),(COUNTIF(Z151:AF151,"1")+2*COUNTIF(Z151:AF151,"2"))/(2*(COUNTIF(Z151:AF151,"0")+COUNTIF(Z151:AF151,"1")+COUNTIF(Z151:AF151,"2"))),"")</x:f>
      </x:c>
      <x:c r="AJ151" s="14" t="str"/>
      <x:c r="AK151" s="14" t="str"/>
      <x:c r="AL151" s="14" t="str"/>
      <x:c r="AM151" s="9" t="str">
        <x:v>NO_OUTPUT</x:v>
      </x:c>
      <x:c r="AN151" s="9" t="str">
        <x:v>Part II-A 1.2.3</x:v>
      </x:c>
      <x:c r="AO151" s="9" t="str">
        <x:v>MISSING</x:v>
      </x:c>
      <x:c r="AP151" s="9" t="str">
        <x:v>UNAVAILABLE</x:v>
      </x:c>
      <x:c r="AQ151" s="52" t="inlineStr">
        <x:is>
          <x:t xml:space="preserve">UNAVAILABLE</x:t>
        </x:is>
      </x:c>
      <x:c r="AR151" s="53" t="inlineStr">
        <x:is>
          <x:t xml:space="preserve">MISSING_ARTIFACT</x:t>
        </x:is>
      </x:c>
      <x:c r="AS151" s="53" t="inlineStr">
        <x:is>
          <x:t xml:space="preserve">IMO-110-L-P01=MISSING_ARTIFACT | IMO-110-L-F03=MISSING_ARTIFACT</x:t>
        </x:is>
      </x:c>
      <x:c r="AT151" s="53" t="inlineStr">
        <x:is>
          <x:t xml:space="preserve"/>
        </x:is>
      </x:c>
      <x:c r="AU151" s="53" t="inlineStr">
        <x:is>
          <x:t xml:space="preserve"/>
        </x:is>
      </x:c>
      <x:c r="AV151" s="53" t="inlineStr">
        <x:is>
          <x:t xml:space="preserve"/>
        </x:is>
      </x:c>
      <x:c r="AW151" s="53" t="inlineStr">
        <x:is>
          <x:t xml:space="preserve"/>
        </x:is>
      </x:c>
      <x:c r="AX151" s="53" t="inlineStr">
        <x:is>
          <x:t xml:space="preserve"/>
        </x:is>
      </x:c>
      <x:c r="AY151" s="53" t="inlineStr">
        <x:is>
          <x:t xml:space="preserve"/>
        </x:is>
      </x:c>
      <x:c r="AZ151" s="53" t="inlineStr">
        <x:is>
          <x:t xml:space="preserve"/>
        </x:is>
      </x:c>
      <x:c r="BA151" s="54"/>
      <x:c r="BB151" s="54"/>
      <x:c r="BC151" s="54"/>
      <x:c r="BD151" s="55" t="str">
        <x:f>IF(OR(W151&lt;&gt;"REVIEWED",COUNTIF(BA151:BC151,"UNCLEAR")&gt;0,COUNTA(BA151:BC151)&lt;3,(COUNTIF(BA151:BC151,"0")+COUNTIF(BA151:BC151,"1")+COUNTIF(BA151:BC151,"2"))=0,AJ151=""),"",(COUNTIF(BA151:BC151,"1")+2*COUNTIF(BA151:BC151,"2"))/(2*(COUNTIF(BA151:BC151,"0")+COUNTIF(BA151:BC151,"1")+COUNTIF(BA151:BC151,"2"))))</x:f>
      </x:c>
    </x:row>
    <x:row r="152" ht="66" customHeight="1">
      <x:c r="A152" s="9" t="str">
        <x:v>BATCH_15</x:v>
      </x:c>
      <x:c r="B152" s="9" t="n">
        <x:v>146</x:v>
      </x:c>
      <x:c r="C152" s="9" t="str">
        <x:v>IMO-100</x:v>
      </x:c>
      <x:c r="D152" s="9" t="str">
        <x:v>IMO</x:v>
      </x:c>
      <x:c r="E152" s="9" t="str">
        <x:v>DIRECT_STATIC</x:v>
      </x:c>
      <x:c r="F152" s="9" t="str">
        <x:v>RUN_01</x:v>
      </x:c>
      <x:c r="G152" s="12" t="str">
        <x:v>OFFICIAL_ELIGIBLE_OUTPUT</x:v>
      </x:c>
      <x:c r="H152" s="12" t="str">
        <x:v>GENERATION_ACCEPTED</x:v>
      </x:c>
      <x:c r="I152" s="12" t="str">
        <x:v>PARSED</x:v>
      </x:c>
      <x:c r="J152" s="12" t="str">
        <x:v>PASS</x:v>
      </x:c>
      <x:c r="K152" s="9" t="n">
        <x:v>7</x:v>
      </x:c>
      <x:c r="L152" s="9" t="n">
        <x:v>7</x:v>
      </x:c>
      <x:c r="M152" s="9" t="n">
        <x:v>6</x:v>
      </x:c>
      <x:c r="N152" s="9" t="n">
        <x:v>0</x:v>
      </x:c>
      <x:c r="O152" s="9" t="str">
        <x:v>IMO-100-K-P01</x:v>
      </x:c>
      <x:c r="P152" s="9" t="str">
        <x:v>PASS</x:v>
      </x:c>
      <x:c r="Q152" s="9" t="str">
        <x:v>PASS</x:v>
      </x:c>
      <x:c r="R152" s="9" t="str">
        <x:v>CORRECT_BEHAVIOR</x:v>
      </x:c>
      <x:c r="S152" s="9" t="str">
        <x:v>IMO-100-K-F03</x:v>
      </x:c>
      <x:c r="T152" s="9" t="str">
        <x:v>FAIL</x:v>
      </x:c>
      <x:c r="U152" s="9" t="str">
        <x:v>FAIL</x:v>
      </x:c>
      <x:c r="V152" s="9" t="str">
        <x:v>CORRECT_BEHAVIOR</x:v>
      </x:c>
      <x:c r="W152" s="13" t="str">
        <x:v>NOT_REVIEWED</x:v>
      </x:c>
      <x:c r="X152" s="13" t="str"/>
      <x:c r="Y152" s="13" t="str"/>
      <x:c r="Z152" s="13" t="str"/>
      <x:c r="AA152" s="13" t="str"/>
      <x:c r="AB152" s="13" t="str"/>
      <x:c r="AC152" s="13" t="str"/>
      <x:c r="AD152" s="13" t="str"/>
      <x:c r="AE152" s="13" t="str"/>
      <x:c r="AF152" s="13" t="str"/>
      <x:c r="AG152" s="13" t="str"/>
      <x:c r="AH152" s="13" t="str"/>
      <x:c r="AI152" s="16" t="str">
        <x:f>IF(AND(W152="REVIEWED",X152&lt;&gt;"",Y152&lt;&gt;"",COUNTA(Z152:AF152)=7,COUNTIF(Z152:AF152,"UNCLEAR")=0,(COUNTIF(Z152:AF152,"0")+COUNTIF(Z152:AF152,"1")+COUNTIF(Z152:AF152,"2"))&gt;0,AG152&lt;&gt;"",AH152&lt;&gt;"",AJ152&lt;&gt;""),(COUNTIF(Z152:AF152,"1")+2*COUNTIF(Z152:AF152,"2"))/(2*(COUNTIF(Z152:AF152,"0")+COUNTIF(Z152:AF152,"1")+COUNTIF(Z152:AF152,"2"))),"")</x:f>
      </x:c>
      <x:c r="AJ152" s="14" t="str"/>
      <x:c r="AK152" s="14" t="str"/>
      <x:c r="AL152" s="14" t="str"/>
      <x:c r="AM152" s="9" t="str">
        <x:v>RDF_FALSE_ACCEPT</x:v>
      </x:c>
      <x:c r="AN152" s="9" t="str">
        <x:v>Part I-A 11.2</x:v>
      </x:c>
      <x:c r="AO152" s="9" t="str">
        <x:v>MVP/SHACL_GENERATION_PIPELINE/experiments/FULL_REPAIR_V2/RUN_01/runs/RUN-IMO-100-20260915T112614080030Z/final/final_shape.ttl</x:v>
      </x:c>
      <x:c r="AP152" s="9" t="str">
        <x:v>7335f56297b872520188a39ce08f6de5636d1562106787e189148619fd751021</x:v>
      </x:c>
      <x:c r="AQ152" s="52" t="inlineStr">
        <x:is>
          <x:t xml:space="preserve">PASS</x:t>
        </x:is>
      </x:c>
      <x:c r="AR152" s="53" t="inlineStr">
        <x:is>
          <x:t xml:space="preserve">VALID</x:t>
        </x:is>
      </x:c>
      <x:c r="AS152" s="53" t="inlineStr">
        <x:is>
          <x:t xml:space="preserve">IMO-100-K-P01=ACTIVATED | IMO-100-K-F03=ACTIVATED</x:t>
        </x:is>
      </x:c>
      <x:c r="AT152" s="53">
        <x:v>1</x:v>
      </x:c>
      <x:c r="AU152" s="53">
        <x:v>3</x:v>
      </x:c>
      <x:c r="AV152" s="53">
        <x:v>9</x:v>
      </x:c>
      <x:c r="AW152" s="53" t="inlineStr">
        <x:is>
          <x:t xml:space="preserve">sh:datatype, sh:hasValue, sh:maxCount, sh:minCount, sh:property</x:t>
        </x:is>
      </x:c>
      <x:c r="AX152" s="53">
        <x:v>1</x:v>
      </x:c>
      <x:c r="AY152" s="53">
        <x:v>1</x:v>
      </x:c>
      <x:c r="AZ152" s="53">
        <x:v>0</x:v>
      </x:c>
      <x:c r="BA152" s="54"/>
      <x:c r="BB152" s="54"/>
      <x:c r="BC152" s="54"/>
      <x:c r="BD152" s="55" t="str">
        <x:f>IF(OR(W152&lt;&gt;"REVIEWED",COUNTIF(BA152:BC152,"UNCLEAR")&gt;0,COUNTA(BA152:BC152)&lt;3,(COUNTIF(BA152:BC152,"0")+COUNTIF(BA152:BC152,"1")+COUNTIF(BA152:BC152,"2"))=0,AJ152=""),"",(COUNTIF(BA152:BC152,"1")+2*COUNTIF(BA152:BC152,"2"))/(2*(COUNTIF(BA152:BC152,"0")+COUNTIF(BA152:BC152,"1")+COUNTIF(BA152:BC152,"2"))))</x:f>
      </x:c>
    </x:row>
    <x:row r="153" ht="66" customHeight="1">
      <x:c r="A153" s="9" t="str">
        <x:v>BATCH_15</x:v>
      </x:c>
      <x:c r="B153" s="9" t="n">
        <x:v>147</x:v>
      </x:c>
      <x:c r="C153" s="9" t="str">
        <x:v>TRF-028</x:v>
      </x:c>
      <x:c r="D153" s="9" t="str">
        <x:v>TRAFICOM</x:v>
      </x:c>
      <x:c r="E153" s="9" t="str">
        <x:v>COMPLEX_READINESS</x:v>
      </x:c>
      <x:c r="F153" s="9" t="str">
        <x:v>RUN_01</x:v>
      </x:c>
      <x:c r="G153" s="12" t="str">
        <x:v>OFFICIAL_ELIGIBLE_OUTPUT</x:v>
      </x:c>
      <x:c r="H153" s="12" t="str">
        <x:v>GENERATION_ACCEPTED</x:v>
      </x:c>
      <x:c r="I153" s="12" t="str">
        <x:v>PARSED</x:v>
      </x:c>
      <x:c r="J153" s="12" t="str">
        <x:v>PASS</x:v>
      </x:c>
      <x:c r="K153" s="9" t="n">
        <x:v>8</x:v>
      </x:c>
      <x:c r="L153" s="9" t="n">
        <x:v>8</x:v>
      </x:c>
      <x:c r="M153" s="9" t="n">
        <x:v>6</x:v>
      </x:c>
      <x:c r="N153" s="9" t="n">
        <x:v>0</x:v>
      </x:c>
      <x:c r="O153" s="9" t="str">
        <x:v>TRF-028-P01</x:v>
      </x:c>
      <x:c r="P153" s="9" t="str">
        <x:v>PASS</x:v>
      </x:c>
      <x:c r="Q153" s="9" t="str">
        <x:v>FAIL</x:v>
      </x:c>
      <x:c r="R153" s="9" t="str">
        <x:v>FALSE_REJECT</x:v>
      </x:c>
      <x:c r="S153" s="9" t="str">
        <x:v>TRF-028-F06</x:v>
      </x:c>
      <x:c r="T153" s="9" t="str">
        <x:v>FAIL</x:v>
      </x:c>
      <x:c r="U153" s="9" t="str">
        <x:v>FAIL</x:v>
      </x:c>
      <x:c r="V153" s="9" t="str">
        <x:v>CORRECT_BEHAVIOR</x:v>
      </x:c>
      <x:c r="W153" s="13" t="str">
        <x:v>NOT_REVIEWED</x:v>
      </x:c>
      <x:c r="X153" s="13" t="str"/>
      <x:c r="Y153" s="13" t="str"/>
      <x:c r="Z153" s="13" t="str"/>
      <x:c r="AA153" s="13" t="str"/>
      <x:c r="AB153" s="13" t="str"/>
      <x:c r="AC153" s="13" t="str"/>
      <x:c r="AD153" s="13" t="str"/>
      <x:c r="AE153" s="13" t="str"/>
      <x:c r="AF153" s="13" t="str"/>
      <x:c r="AG153" s="13" t="str"/>
      <x:c r="AH153" s="13" t="str"/>
      <x:c r="AI153" s="16" t="str">
        <x:f>IF(AND(W153="REVIEWED",X153&lt;&gt;"",Y153&lt;&gt;"",COUNTA(Z153:AF153)=7,COUNTIF(Z153:AF153,"UNCLEAR")=0,(COUNTIF(Z153:AF153,"0")+COUNTIF(Z153:AF153,"1")+COUNTIF(Z153:AF153,"2"))&gt;0,AG153&lt;&gt;"",AH153&lt;&gt;"",AJ153&lt;&gt;""),(COUNTIF(Z153:AF153,"1")+2*COUNTIF(Z153:AF153,"2"))/(2*(COUNTIF(Z153:AF153,"0")+COUNTIF(Z153:AF153,"1")+COUNTIF(Z153:AF153,"2"))),"")</x:f>
      </x:c>
      <x:c r="AJ153" s="14" t="str"/>
      <x:c r="AK153" s="14" t="str"/>
      <x:c r="AL153" s="14" t="str"/>
      <x:c r="AM153" s="9" t="str">
        <x:v>ALWAYS_FAIL; RDF_FALSE_REJECT</x:v>
      </x:c>
      <x:c r="AN153" s="9" t="str">
        <x:v>3.2.5</x:v>
      </x:c>
      <x:c r="AO153" s="9" t="str">
        <x:v>MVP/SHACL_GENERATION_PIPELINE/experiments/FULL_REPAIR_V2/RUN_01/runs/RUN-TRF-028-20260915T123943568009Z/final/final_shape.ttl</x:v>
      </x:c>
      <x:c r="AP153" s="9" t="str">
        <x:v>641ab8d4e95770b057d1c6ac65942c14a3d7d3eba251ed8f847fa5df279d1136</x:v>
      </x:c>
      <x:c r="AQ153" s="52" t="inlineStr">
        <x:is>
          <x:t xml:space="preserve">PASS</x:t>
        </x:is>
      </x:c>
      <x:c r="AR153" s="53" t="inlineStr">
        <x:is>
          <x:t xml:space="preserve">VALID</x:t>
        </x:is>
      </x:c>
      <x:c r="AS153" s="53" t="inlineStr">
        <x:is>
          <x:t xml:space="preserve">TRF-028-P01=ACTIVATED | TRF-028-F06=ACTIVATED</x:t>
        </x:is>
      </x:c>
      <x:c r="AT153" s="53">
        <x:v>1</x:v>
      </x:c>
      <x:c r="AU153" s="53">
        <x:v>10</x:v>
      </x:c>
      <x:c r="AV153" s="53">
        <x:v>41</x:v>
      </x:c>
      <x:c r="AW153" s="53" t="inlineStr">
        <x:is>
          <x:t xml:space="preserve">sh:class, sh:datatype, sh:hasValue, sh:maxCount, sh:minCount, sh:node, sh:or, sh:property</x:t>
        </x:is>
      </x:c>
      <x:c r="AX153" s="53">
        <x:v>0</x:v>
      </x:c>
      <x:c r="AY153" s="53">
        <x:v>1</x:v>
      </x:c>
      <x:c r="AZ153" s="53">
        <x:v>1</x:v>
      </x:c>
      <x:c r="BA153" s="54"/>
      <x:c r="BB153" s="54"/>
      <x:c r="BC153" s="54"/>
      <x:c r="BD153" s="55" t="str">
        <x:f>IF(OR(W153&lt;&gt;"REVIEWED",COUNTIF(BA153:BC153,"UNCLEAR")&gt;0,COUNTA(BA153:BC153)&lt;3,(COUNTIF(BA153:BC153,"0")+COUNTIF(BA153:BC153,"1")+COUNTIF(BA153:BC153,"2"))=0,AJ153=""),"",(COUNTIF(BA153:BC153,"1")+2*COUNTIF(BA153:BC153,"2"))/(2*(COUNTIF(BA153:BC153,"0")+COUNTIF(BA153:BC153,"1")+COUNTIF(BA153:BC153,"2"))))</x:f>
      </x:c>
    </x:row>
    <x:row r="154" ht="66" customHeight="1">
      <x:c r="A154" s="9" t="str">
        <x:v>BATCH_15</x:v>
      </x:c>
      <x:c r="B154" s="9" t="n">
        <x:v>148</x:v>
      </x:c>
      <x:c r="C154" s="9" t="str">
        <x:v>TRF-047</x:v>
      </x:c>
      <x:c r="D154" s="9" t="str">
        <x:v>TRAFICOM</x:v>
      </x:c>
      <x:c r="E154" s="9" t="str">
        <x:v>DIRECT_STATIC</x:v>
      </x:c>
      <x:c r="F154" s="9" t="str">
        <x:v>RUN_01</x:v>
      </x:c>
      <x:c r="G154" s="12" t="str">
        <x:v>OFFICIAL_ELIGIBLE_OUTPUT</x:v>
      </x:c>
      <x:c r="H154" s="12" t="str">
        <x:v>GENERATION_ACCEPTED</x:v>
      </x:c>
      <x:c r="I154" s="12" t="str">
        <x:v>PARSED</x:v>
      </x:c>
      <x:c r="J154" s="12" t="str">
        <x:v>PASS</x:v>
      </x:c>
      <x:c r="K154" s="9" t="n">
        <x:v>8</x:v>
      </x:c>
      <x:c r="L154" s="9" t="n">
        <x:v>8</x:v>
      </x:c>
      <x:c r="M154" s="9" t="n">
        <x:v>5</x:v>
      </x:c>
      <x:c r="N154" s="9" t="n">
        <x:v>0</x:v>
      </x:c>
      <x:c r="O154" s="9" t="str">
        <x:v>TRF-047-P02</x:v>
      </x:c>
      <x:c r="P154" s="9" t="str">
        <x:v>PASS</x:v>
      </x:c>
      <x:c r="Q154" s="9" t="str">
        <x:v>PASS</x:v>
      </x:c>
      <x:c r="R154" s="9" t="str">
        <x:v>CORRECT_BEHAVIOR</x:v>
      </x:c>
      <x:c r="S154" s="9" t="str">
        <x:v>TRF-047-F02</x:v>
      </x:c>
      <x:c r="T154" s="9" t="str">
        <x:v>FAIL</x:v>
      </x:c>
      <x:c r="U154" s="9" t="str">
        <x:v>PASS</x:v>
      </x:c>
      <x:c r="V154" s="9" t="str">
        <x:v>FALSE_ACCEPT</x:v>
      </x:c>
      <x:c r="W154" s="13" t="str">
        <x:v>NOT_REVIEWED</x:v>
      </x:c>
      <x:c r="X154" s="13" t="str"/>
      <x:c r="Y154" s="13" t="str"/>
      <x:c r="Z154" s="13" t="str"/>
      <x:c r="AA154" s="13" t="str"/>
      <x:c r="AB154" s="13" t="str"/>
      <x:c r="AC154" s="13" t="str"/>
      <x:c r="AD154" s="13" t="str"/>
      <x:c r="AE154" s="13" t="str"/>
      <x:c r="AF154" s="13" t="str"/>
      <x:c r="AG154" s="13" t="str"/>
      <x:c r="AH154" s="13" t="str"/>
      <x:c r="AI154" s="16" t="str">
        <x:f>IF(AND(W154="REVIEWED",X154&lt;&gt;"",Y154&lt;&gt;"",COUNTA(Z154:AF154)=7,COUNTIF(Z154:AF154,"UNCLEAR")=0,(COUNTIF(Z154:AF154,"0")+COUNTIF(Z154:AF154,"1")+COUNTIF(Z154:AF154,"2"))&gt;0,AG154&lt;&gt;"",AH154&lt;&gt;"",AJ154&lt;&gt;""),(COUNTIF(Z154:AF154,"1")+2*COUNTIF(Z154:AF154,"2"))/(2*(COUNTIF(Z154:AF154,"0")+COUNTIF(Z154:AF154,"1")+COUNTIF(Z154:AF154,"2"))),"")</x:f>
      </x:c>
      <x:c r="AJ154" s="14" t="str"/>
      <x:c r="AK154" s="14" t="str"/>
      <x:c r="AL154" s="14" t="str"/>
      <x:c r="AM154" s="9" t="str">
        <x:v>RDF_FALSE_ACCEPT; RDF_FALSE_REJECT</x:v>
      </x:c>
      <x:c r="AN154" s="9" t="str">
        <x:v>4.4.2.3</x:v>
      </x:c>
      <x:c r="AO154" s="9" t="str">
        <x:v>MVP/SHACL_GENERATION_PIPELINE/experiments/FULL_REPAIR_V2/RUN_01/runs/RUN-TRF-047-20260915T130504862305Z/final/final_shape.ttl</x:v>
      </x:c>
      <x:c r="AP154" s="9" t="str">
        <x:v>c4a4580ad369eb969519df1348400fc37feb53f37ddf0715427a99e8913f0c0d</x:v>
      </x:c>
      <x:c r="AQ154" s="52" t="inlineStr">
        <x:is>
          <x:t xml:space="preserve">PASS</x:t>
        </x:is>
      </x:c>
      <x:c r="AR154" s="53" t="inlineStr">
        <x:is>
          <x:t xml:space="preserve">VALID</x:t>
        </x:is>
      </x:c>
      <x:c r="AS154" s="53" t="inlineStr">
        <x:is>
          <x:t xml:space="preserve">TRF-047-P02=ACTIVATED | TRF-047-F02=ACTIVATED</x:t>
        </x:is>
      </x:c>
      <x:c r="AT154" s="53">
        <x:v>5</x:v>
      </x:c>
      <x:c r="AU154" s="53">
        <x:v>2</x:v>
      </x:c>
      <x:c r="AV154" s="53">
        <x:v>6</x:v>
      </x:c>
      <x:c r="AW154" s="53" t="inlineStr">
        <x:is>
          <x:t xml:space="preserve">sh:class, sh:datatype, sh:maxCount, sh:minCount, sh:property</x:t>
        </x:is>
      </x:c>
      <x:c r="AX154" s="53">
        <x:v>1</x:v>
      </x:c>
      <x:c r="AY154" s="53">
        <x:v>1</x:v>
      </x:c>
      <x:c r="AZ154" s="53">
        <x:v>0</x:v>
      </x:c>
      <x:c r="BA154" s="54"/>
      <x:c r="BB154" s="54"/>
      <x:c r="BC154" s="54"/>
      <x:c r="BD154" s="55" t="str">
        <x:f>IF(OR(W154&lt;&gt;"REVIEWED",COUNTIF(BA154:BC154,"UNCLEAR")&gt;0,COUNTA(BA154:BC154)&lt;3,(COUNTIF(BA154:BC154,"0")+COUNTIF(BA154:BC154,"1")+COUNTIF(BA154:BC154,"2"))=0,AJ154=""),"",(COUNTIF(BA154:BC154,"1")+2*COUNTIF(BA154:BC154,"2"))/(2*(COUNTIF(BA154:BC154,"0")+COUNTIF(BA154:BC154,"1")+COUNTIF(BA154:BC154,"2"))))</x:f>
      </x:c>
    </x:row>
    <x:row r="155" ht="66" customHeight="1">
      <x:c r="A155" s="9" t="str">
        <x:v>BATCH_15</x:v>
      </x:c>
      <x:c r="B155" s="9" t="n">
        <x:v>149</x:v>
      </x:c>
      <x:c r="C155" s="9" t="str">
        <x:v>I2-067</x:v>
      </x:c>
      <x:c r="D155" s="9" t="str">
        <x:v>I2</x:v>
      </x:c>
      <x:c r="E155" s="9" t="str">
        <x:v>DIRECT_STATIC</x:v>
      </x:c>
      <x:c r="F155" s="9" t="str">
        <x:v>RUN_01</x:v>
      </x:c>
      <x:c r="G155" s="12" t="str">
        <x:v>OFFICIAL_ELIGIBLE_OUTPUT</x:v>
      </x:c>
      <x:c r="H155" s="12" t="str">
        <x:v>GENERATION_ACCEPTED</x:v>
      </x:c>
      <x:c r="I155" s="12" t="str">
        <x:v>PARSED</x:v>
      </x:c>
      <x:c r="J155" s="12" t="str">
        <x:v>PASS</x:v>
      </x:c>
      <x:c r="K155" s="9" t="n">
        <x:v>6</x:v>
      </x:c>
      <x:c r="L155" s="9" t="n">
        <x:v>6</x:v>
      </x:c>
      <x:c r="M155" s="9" t="n">
        <x:v>3</x:v>
      </x:c>
      <x:c r="N155" s="9" t="n">
        <x:v>0</x:v>
      </x:c>
      <x:c r="O155" s="9" t="str">
        <x:v>I2-067-G-P02</x:v>
      </x:c>
      <x:c r="P155" s="9" t="str">
        <x:v>PASS</x:v>
      </x:c>
      <x:c r="Q155" s="9" t="str">
        <x:v>FAIL</x:v>
      </x:c>
      <x:c r="R155" s="9" t="str">
        <x:v>FALSE_REJECT</x:v>
      </x:c>
      <x:c r="S155" s="9" t="str">
        <x:v>I2-067-G-F01</x:v>
      </x:c>
      <x:c r="T155" s="9" t="str">
        <x:v>FAIL</x:v>
      </x:c>
      <x:c r="U155" s="9" t="str">
        <x:v>FAIL</x:v>
      </x:c>
      <x:c r="V155" s="9" t="str">
        <x:v>CORRECT_BEHAVIOR</x:v>
      </x:c>
      <x:c r="W155" s="13" t="str">
        <x:v>NOT_REVIEWED</x:v>
      </x:c>
      <x:c r="X155" s="13" t="str"/>
      <x:c r="Y155" s="13" t="str"/>
      <x:c r="Z155" s="13" t="str"/>
      <x:c r="AA155" s="13" t="str"/>
      <x:c r="AB155" s="13" t="str"/>
      <x:c r="AC155" s="13" t="str"/>
      <x:c r="AD155" s="13" t="str"/>
      <x:c r="AE155" s="13" t="str"/>
      <x:c r="AF155" s="13" t="str"/>
      <x:c r="AG155" s="13" t="str"/>
      <x:c r="AH155" s="13" t="str"/>
      <x:c r="AI155" s="16" t="str">
        <x:f>IF(AND(W155="REVIEWED",X155&lt;&gt;"",Y155&lt;&gt;"",COUNTA(Z155:AF155)=7,COUNTIF(Z155:AF155,"UNCLEAR")=0,(COUNTIF(Z155:AF155,"0")+COUNTIF(Z155:AF155,"1")+COUNTIF(Z155:AF155,"2"))&gt;0,AG155&lt;&gt;"",AH155&lt;&gt;"",AJ155&lt;&gt;""),(COUNTIF(Z155:AF155,"1")+2*COUNTIF(Z155:AF155,"2"))/(2*(COUNTIF(Z155:AF155,"0")+COUNTIF(Z155:AF155,"1")+COUNTIF(Z155:AF155,"2"))),"")</x:f>
      </x:c>
      <x:c r="AJ155" s="14" t="str"/>
      <x:c r="AK155" s="14" t="str"/>
      <x:c r="AL155" s="14" t="str"/>
      <x:c r="AM155" s="9" t="str">
        <x:v>ALWAYS_FAIL; RDF_FALSE_REJECT</x:v>
      </x:c>
      <x:c r="AN155" s="9" t="str">
        <x:v>I2.18.2</x:v>
      </x:c>
      <x:c r="AO155" s="9" t="str">
        <x:v>MVP/SHACL_GENERATION_PIPELINE/experiments/FULL_REPAIR_V2/RUN_01/runs/RUN-I2-067-20260915T102038333836Z/final/final_shape.ttl</x:v>
      </x:c>
      <x:c r="AP155" s="9" t="str">
        <x:v>1563270f9875a01c913a92f37125efb06b6cb50fd26fde3f52cb09629605653c</x:v>
      </x:c>
      <x:c r="AQ155" s="52" t="inlineStr">
        <x:is>
          <x:t xml:space="preserve">PASS</x:t>
        </x:is>
      </x:c>
      <x:c r="AR155" s="53" t="inlineStr">
        <x:is>
          <x:t xml:space="preserve">VALID</x:t>
        </x:is>
      </x:c>
      <x:c r="AS155" s="53" t="inlineStr">
        <x:is>
          <x:t xml:space="preserve">I2-067-G-P02=ACTIVATED | I2-067-G-F01=ACTIVATED</x:t>
        </x:is>
      </x:c>
      <x:c r="AT155" s="53">
        <x:v>1</x:v>
      </x:c>
      <x:c r="AU155" s="53">
        <x:v>1</x:v>
      </x:c>
      <x:c r="AV155" s="53">
        <x:v>4</x:v>
      </x:c>
      <x:c r="AW155" s="53" t="inlineStr">
        <x:is>
          <x:t xml:space="preserve">sh:datatype, sh:hasValue, sh:minCount, sh:property</x:t>
        </x:is>
      </x:c>
      <x:c r="AX155" s="53">
        <x:v>0</x:v>
      </x:c>
      <x:c r="AY155" s="53">
        <x:v>1</x:v>
      </x:c>
      <x:c r="AZ155" s="53">
        <x:v>0</x:v>
      </x:c>
      <x:c r="BA155" s="54"/>
      <x:c r="BB155" s="54"/>
      <x:c r="BC155" s="54"/>
      <x:c r="BD155" s="55" t="str">
        <x:f>IF(OR(W155&lt;&gt;"REVIEWED",COUNTIF(BA155:BC155,"UNCLEAR")&gt;0,COUNTA(BA155:BC155)&lt;3,(COUNTIF(BA155:BC155,"0")+COUNTIF(BA155:BC155,"1")+COUNTIF(BA155:BC155,"2"))=0,AJ155=""),"",(COUNTIF(BA155:BC155,"1")+2*COUNTIF(BA155:BC155,"2"))/(2*(COUNTIF(BA155:BC155,"0")+COUNTIF(BA155:BC155,"1")+COUNTIF(BA155:BC155,"2"))))</x:f>
      </x:c>
    </x:row>
    <x:row r="156" ht="66" customHeight="1">
      <x:c r="A156" s="9" t="str">
        <x:v>BATCH_15</x:v>
      </x:c>
      <x:c r="B156" s="9" t="n">
        <x:v>150</x:v>
      </x:c>
      <x:c r="C156" s="9" t="str">
        <x:v>I2-061</x:v>
      </x:c>
      <x:c r="D156" s="9" t="str">
        <x:v>I2</x:v>
      </x:c>
      <x:c r="E156" s="9" t="str">
        <x:v>DIRECT_STATIC</x:v>
      </x:c>
      <x:c r="F156" s="9" t="str">
        <x:v>RUN_01</x:v>
      </x:c>
      <x:c r="G156" s="12" t="str">
        <x:v>OFFICIAL_ELIGIBLE_OUTPUT</x:v>
      </x:c>
      <x:c r="H156" s="12" t="str">
        <x:v>GENERATION_ACCEPTED</x:v>
      </x:c>
      <x:c r="I156" s="12" t="str">
        <x:v>PARSED</x:v>
      </x:c>
      <x:c r="J156" s="12" t="str">
        <x:v>PASS</x:v>
      </x:c>
      <x:c r="K156" s="9" t="n">
        <x:v>6</x:v>
      </x:c>
      <x:c r="L156" s="9" t="n">
        <x:v>6</x:v>
      </x:c>
      <x:c r="M156" s="9" t="n">
        <x:v>3</x:v>
      </x:c>
      <x:c r="N156" s="9" t="n">
        <x:v>0</x:v>
      </x:c>
      <x:c r="O156" s="9" t="str">
        <x:v>I2-061-P01</x:v>
      </x:c>
      <x:c r="P156" s="9" t="str">
        <x:v>PASS</x:v>
      </x:c>
      <x:c r="Q156" s="9" t="str">
        <x:v>FAIL</x:v>
      </x:c>
      <x:c r="R156" s="9" t="str">
        <x:v>FALSE_REJECT</x:v>
      </x:c>
      <x:c r="S156" s="9" t="str">
        <x:v>I2-061-F02</x:v>
      </x:c>
      <x:c r="T156" s="9" t="str">
        <x:v>FAIL</x:v>
      </x:c>
      <x:c r="U156" s="9" t="str">
        <x:v>FAIL</x:v>
      </x:c>
      <x:c r="V156" s="9" t="str">
        <x:v>CORRECT_BEHAVIOR</x:v>
      </x:c>
      <x:c r="W156" s="13" t="str">
        <x:v>NOT_REVIEWED</x:v>
      </x:c>
      <x:c r="X156" s="13" t="str"/>
      <x:c r="Y156" s="13" t="str"/>
      <x:c r="Z156" s="13" t="str"/>
      <x:c r="AA156" s="13" t="str"/>
      <x:c r="AB156" s="13" t="str"/>
      <x:c r="AC156" s="13" t="str"/>
      <x:c r="AD156" s="13" t="str"/>
      <x:c r="AE156" s="13" t="str"/>
      <x:c r="AF156" s="13" t="str"/>
      <x:c r="AG156" s="13" t="str"/>
      <x:c r="AH156" s="13" t="str"/>
      <x:c r="AI156" s="16" t="str">
        <x:f>IF(AND(W156="REVIEWED",X156&lt;&gt;"",Y156&lt;&gt;"",COUNTA(Z156:AF156)=7,COUNTIF(Z156:AF156,"UNCLEAR")=0,(COUNTIF(Z156:AF156,"0")+COUNTIF(Z156:AF156,"1")+COUNTIF(Z156:AF156,"2"))&gt;0,AG156&lt;&gt;"",AH156&lt;&gt;"",AJ156&lt;&gt;""),(COUNTIF(Z156:AF156,"1")+2*COUNTIF(Z156:AF156,"2"))/(2*(COUNTIF(Z156:AF156,"0")+COUNTIF(Z156:AF156,"1")+COUNTIF(Z156:AF156,"2"))),"")</x:f>
      </x:c>
      <x:c r="AJ156" s="14" t="str"/>
      <x:c r="AK156" s="14" t="str"/>
      <x:c r="AL156" s="14" t="str"/>
      <x:c r="AM156" s="9" t="str">
        <x:v>ALWAYS_FAIL; RDF_FALSE_REJECT</x:v>
      </x:c>
      <x:c r="AN156" s="9" t="str">
        <x:v>I2.17.1</x:v>
      </x:c>
      <x:c r="AO156" s="9" t="str">
        <x:v>MVP/SHACL_GENERATION_PIPELINE/experiments/FULL_REPAIR_V2/RUN_01/runs/RUN-I2-061-20260915T101353572831Z/final/final_shape.ttl</x:v>
      </x:c>
      <x:c r="AP156" s="9" t="str">
        <x:v>5c2b31f0e740a39b11010b528da426f57aab6e1594d0dbe4b25ef61028930d7a</x:v>
      </x:c>
      <x:c r="AQ156" s="52" t="inlineStr">
        <x:is>
          <x:t xml:space="preserve">PASS</x:t>
        </x:is>
      </x:c>
      <x:c r="AR156" s="53" t="inlineStr">
        <x:is>
          <x:t xml:space="preserve">VALID</x:t>
        </x:is>
      </x:c>
      <x:c r="AS156" s="53" t="inlineStr">
        <x:is>
          <x:t xml:space="preserve">I2-061-P01=ACTIVATED | I2-061-F02=ACTIVATED</x:t>
        </x:is>
      </x:c>
      <x:c r="AT156" s="53">
        <x:v>5</x:v>
      </x:c>
      <x:c r="AU156" s="53">
        <x:v>9</x:v>
      </x:c>
      <x:c r="AV156" s="53">
        <x:v>38</x:v>
      </x:c>
      <x:c r="AW156" s="53" t="inlineStr">
        <x:is>
          <x:t xml:space="preserve">sh:class, sh:datatype, sh:hasValue, sh:in, sh:maxCount, sh:minCount, sh:node, sh:nodeKind, sh:not, sh:or, sh:property</x:t>
        </x:is>
      </x:c>
      <x:c r="AX156" s="53">
        <x:v>0</x:v>
      </x:c>
      <x:c r="AY156" s="53">
        <x:v>1</x:v>
      </x:c>
      <x:c r="AZ156" s="53">
        <x:v>1</x:v>
      </x:c>
      <x:c r="BA156" s="54"/>
      <x:c r="BB156" s="54"/>
      <x:c r="BC156" s="54"/>
      <x:c r="BD156" s="55" t="str">
        <x:f>IF(OR(W156&lt;&gt;"REVIEWED",COUNTIF(BA156:BC156,"UNCLEAR")&gt;0,COUNTA(BA156:BC156)&lt;3,(COUNTIF(BA156:BC156,"0")+COUNTIF(BA156:BC156,"1")+COUNTIF(BA156:BC156,"2"))=0,AJ156=""),"",(COUNTIF(BA156:BC156,"1")+2*COUNTIF(BA156:BC156,"2"))/(2*(COUNTIF(BA156:BC156,"0")+COUNTIF(BA156:BC156,"1")+COUNTIF(BA156:BC156,"2"))))</x:f>
      </x:c>
    </x:row>
    <x:row r="157" ht="66" customHeight="1">
      <x:c r="A157" s="9" t="str">
        <x:v>BATCH_16</x:v>
      </x:c>
      <x:c r="B157" s="9" t="n">
        <x:v>151</x:v>
      </x:c>
      <x:c r="C157" s="9" t="str">
        <x:v>I2-062</x:v>
      </x:c>
      <x:c r="D157" s="9" t="str">
        <x:v>I2</x:v>
      </x:c>
      <x:c r="E157" s="9" t="str">
        <x:v>COMPLEX_READINESS</x:v>
      </x:c>
      <x:c r="F157" s="9" t="str">
        <x:v>RUN_01</x:v>
      </x:c>
      <x:c r="G157" s="12" t="str">
        <x:v>REJECTED_ATTEMPT_04</x:v>
      </x:c>
      <x:c r="H157" s="12" t="str">
        <x:v>MAX_ATTEMPTS_REACHED</x:v>
      </x:c>
      <x:c r="I157" s="12" t="str">
        <x:v>PARSED</x:v>
      </x:c>
      <x:c r="J157" s="12" t="str">
        <x:v>FAIL</x:v>
      </x:c>
      <x:c r="K157" s="9" t="n">
        <x:v>6</x:v>
      </x:c>
      <x:c r="L157" s="9" t="n">
        <x:v>6</x:v>
      </x:c>
      <x:c r="M157" s="9" t="n">
        <x:v>2</x:v>
      </x:c>
      <x:c r="N157" s="9" t="n">
        <x:v>0</x:v>
      </x:c>
      <x:c r="O157" s="9" t="str">
        <x:v>I2-062-P02</x:v>
      </x:c>
      <x:c r="P157" s="9" t="str">
        <x:v>PASS</x:v>
      </x:c>
      <x:c r="Q157" s="9" t="str">
        <x:v>FAIL</x:v>
      </x:c>
      <x:c r="R157" s="9" t="str">
        <x:v>FALSE_REJECT</x:v>
      </x:c>
      <x:c r="S157" s="9" t="str">
        <x:v>I2-062-F03</x:v>
      </x:c>
      <x:c r="T157" s="9" t="str">
        <x:v>FAIL</x:v>
      </x:c>
      <x:c r="U157" s="9" t="str">
        <x:v>PASS</x:v>
      </x:c>
      <x:c r="V157" s="9" t="str">
        <x:v>FALSE_ACCEPT</x:v>
      </x:c>
      <x:c r="W157" s="13" t="str">
        <x:v>NOT_REVIEWED</x:v>
      </x:c>
      <x:c r="X157" s="13" t="str"/>
      <x:c r="Y157" s="13" t="str"/>
      <x:c r="Z157" s="13" t="str"/>
      <x:c r="AA157" s="13" t="str"/>
      <x:c r="AB157" s="13" t="str"/>
      <x:c r="AC157" s="13" t="str"/>
      <x:c r="AD157" s="13" t="str"/>
      <x:c r="AE157" s="13" t="str"/>
      <x:c r="AF157" s="13" t="str"/>
      <x:c r="AG157" s="13" t="str"/>
      <x:c r="AH157" s="13" t="str"/>
      <x:c r="AI157" s="16" t="str">
        <x:f>IF(AND(W157="REVIEWED",X157&lt;&gt;"",Y157&lt;&gt;"",COUNTA(Z157:AF157)=7,COUNTIF(Z157:AF157,"UNCLEAR")=0,(COUNTIF(Z157:AF157,"0")+COUNTIF(Z157:AF157,"1")+COUNTIF(Z157:AF157,"2"))&gt;0,AG157&lt;&gt;"",AH157&lt;&gt;"",AJ157&lt;&gt;""),(COUNTIF(Z157:AF157,"1")+2*COUNTIF(Z157:AF157,"2"))/(2*(COUNTIF(Z157:AF157,"0")+COUNTIF(Z157:AF157,"1")+COUNTIF(Z157:AF157,"2"))),"")</x:f>
      </x:c>
      <x:c r="AJ157" s="14" t="str"/>
      <x:c r="AK157" s="14" t="str"/>
      <x:c r="AL157" s="14" t="str"/>
      <x:c r="AM157" s="9" t="str">
        <x:v>RDF_FALSE_ACCEPT; RDF_FALSE_REJECT; FALLBACK_OUTPUT; DETERMINISTIC_FAIL</x:v>
      </x:c>
      <x:c r="AN157" s="9" t="str">
        <x:v>I2.17.2</x:v>
      </x:c>
      <x:c r="AO157" s="9" t="str">
        <x:v>MVP/SHACL_GENERATION_PIPELINE/experiments/FULL_REPAIR_V2/RUN_01/runs/RUN-I2-062-20260915T101536881853Z/artifacts/attempt_04/candidate_shape.ttl</x:v>
      </x:c>
      <x:c r="AP157" s="9" t="str">
        <x:v>9ad5ef0abaa98d4c34a500bbcdda2c2351f7b63d90efa3d2924beaa3789409b7</x:v>
      </x:c>
      <x:c r="AQ157" s="52" t="inlineStr">
        <x:is>
          <x:t xml:space="preserve">PASS</x:t>
        </x:is>
      </x:c>
      <x:c r="AR157" s="53" t="inlineStr">
        <x:is>
          <x:t xml:space="preserve">VALID</x:t>
        </x:is>
      </x:c>
      <x:c r="AS157" s="53" t="inlineStr">
        <x:is>
          <x:t xml:space="preserve">I2-062-P02=ACTIVATED | I2-062-F03=ACTIVATED</x:t>
        </x:is>
      </x:c>
      <x:c r="AT157" s="53">
        <x:v>1</x:v>
      </x:c>
      <x:c r="AU157" s="53">
        <x:v>1</x:v>
      </x:c>
      <x:c r="AV157" s="53">
        <x:v>5</x:v>
      </x:c>
      <x:c r="AW157" s="53" t="inlineStr">
        <x:is>
          <x:t xml:space="preserve">sh:datatype, sh:hasValue, sh:maxCount, sh:minCount, sh:property</x:t>
        </x:is>
      </x:c>
      <x:c r="AX157" s="53">
        <x:v>0</x:v>
      </x:c>
      <x:c r="AY157" s="53">
        <x:v>1</x:v>
      </x:c>
      <x:c r="AZ157" s="53">
        <x:v>0</x:v>
      </x:c>
      <x:c r="BA157" s="54"/>
      <x:c r="BB157" s="54"/>
      <x:c r="BC157" s="54"/>
      <x:c r="BD157" s="55" t="str">
        <x:f>IF(OR(W157&lt;&gt;"REVIEWED",COUNTIF(BA157:BC157,"UNCLEAR")&gt;0,COUNTA(BA157:BC157)&lt;3,(COUNTIF(BA157:BC157,"0")+COUNTIF(BA157:BC157,"1")+COUNTIF(BA157:BC157,"2"))=0,AJ157=""),"",(COUNTIF(BA157:BC157,"1")+2*COUNTIF(BA157:BC157,"2"))/(2*(COUNTIF(BA157:BC157,"0")+COUNTIF(BA157:BC157,"1")+COUNTIF(BA157:BC157,"2"))))</x:f>
      </x:c>
    </x:row>
    <x:row r="158" ht="66" customHeight="1">
      <x:c r="A158" s="9" t="str">
        <x:v>BATCH_16</x:v>
      </x:c>
      <x:c r="B158" s="9" t="n">
        <x:v>152</x:v>
      </x:c>
      <x:c r="C158" s="9" t="str">
        <x:v>IMO-097</x:v>
      </x:c>
      <x:c r="D158" s="9" t="str">
        <x:v>IMO</x:v>
      </x:c>
      <x:c r="E158" s="9" t="str">
        <x:v>DIRECT_STATIC</x:v>
      </x:c>
      <x:c r="F158" s="9" t="str">
        <x:v>RUN_01</x:v>
      </x:c>
      <x:c r="G158" s="12" t="str">
        <x:v>REJECTED_ATTEMPT_04</x:v>
      </x:c>
      <x:c r="H158" s="12" t="str">
        <x:v>MAX_ATTEMPTS_REACHED</x:v>
      </x:c>
      <x:c r="I158" s="12" t="str">
        <x:v>PARSED</x:v>
      </x:c>
      <x:c r="J158" s="12" t="str">
        <x:v>FAIL</x:v>
      </x:c>
      <x:c r="K158" s="9" t="n">
        <x:v>7</x:v>
      </x:c>
      <x:c r="L158" s="9" t="n">
        <x:v>7</x:v>
      </x:c>
      <x:c r="M158" s="9" t="n">
        <x:v>5</x:v>
      </x:c>
      <x:c r="N158" s="9" t="n">
        <x:v>0</x:v>
      </x:c>
      <x:c r="O158" s="9" t="str">
        <x:v>IMO-097-J-P01</x:v>
      </x:c>
      <x:c r="P158" s="9" t="str">
        <x:v>PASS</x:v>
      </x:c>
      <x:c r="Q158" s="9" t="str">
        <x:v>FAIL</x:v>
      </x:c>
      <x:c r="R158" s="9" t="str">
        <x:v>FALSE_REJECT</x:v>
      </x:c>
      <x:c r="S158" s="9" t="str">
        <x:v>IMO-097-J-F01</x:v>
      </x:c>
      <x:c r="T158" s="9" t="str">
        <x:v>FAIL</x:v>
      </x:c>
      <x:c r="U158" s="9" t="str">
        <x:v>FAIL</x:v>
      </x:c>
      <x:c r="V158" s="9" t="str">
        <x:v>CORRECT_BEHAVIOR</x:v>
      </x:c>
      <x:c r="W158" s="13" t="str">
        <x:v>NOT_REVIEWED</x:v>
      </x:c>
      <x:c r="X158" s="13" t="str"/>
      <x:c r="Y158" s="13" t="str"/>
      <x:c r="Z158" s="13" t="str"/>
      <x:c r="AA158" s="13" t="str"/>
      <x:c r="AB158" s="13" t="str"/>
      <x:c r="AC158" s="13" t="str"/>
      <x:c r="AD158" s="13" t="str"/>
      <x:c r="AE158" s="13" t="str"/>
      <x:c r="AF158" s="13" t="str"/>
      <x:c r="AG158" s="13" t="str"/>
      <x:c r="AH158" s="13" t="str"/>
      <x:c r="AI158" s="16" t="str">
        <x:f>IF(AND(W158="REVIEWED",X158&lt;&gt;"",Y158&lt;&gt;"",COUNTA(Z158:AF158)=7,COUNTIF(Z158:AF158,"UNCLEAR")=0,(COUNTIF(Z158:AF158,"0")+COUNTIF(Z158:AF158,"1")+COUNTIF(Z158:AF158,"2"))&gt;0,AG158&lt;&gt;"",AH158&lt;&gt;"",AJ158&lt;&gt;""),(COUNTIF(Z158:AF158,"1")+2*COUNTIF(Z158:AF158,"2"))/(2*(COUNTIF(Z158:AF158,"0")+COUNTIF(Z158:AF158,"1")+COUNTIF(Z158:AF158,"2"))),"")</x:f>
      </x:c>
      <x:c r="AJ158" s="14" t="str"/>
      <x:c r="AK158" s="14" t="str"/>
      <x:c r="AL158" s="14" t="str"/>
      <x:c r="AM158" s="9" t="str">
        <x:v>RDF_FALSE_REJECT; FALLBACK_OUTPUT; DETERMINISTIC_FAIL</x:v>
      </x:c>
      <x:c r="AN158" s="9" t="str">
        <x:v>Part I-A 10.3.2.1</x:v>
      </x:c>
      <x:c r="AO158" s="9" t="str">
        <x:v>MVP/SHACL_GENERATION_PIPELINE/experiments/FULL_REPAIR_V2/RUN_01/runs/RUN-IMO-097-20260915T112117217172Z/artifacts/attempt_04/candidate_shape.ttl</x:v>
      </x:c>
      <x:c r="AP158" s="9" t="str">
        <x:v>7e99703bd7d02350ae313d51514500c8728d40faccfbce3acc10a1ef3bc10a5c</x:v>
      </x:c>
      <x:c r="AQ158" s="52" t="inlineStr">
        <x:is>
          <x:t xml:space="preserve">PASS</x:t>
        </x:is>
      </x:c>
      <x:c r="AR158" s="53" t="inlineStr">
        <x:is>
          <x:t xml:space="preserve">VALID</x:t>
        </x:is>
      </x:c>
      <x:c r="AS158" s="53" t="inlineStr">
        <x:is>
          <x:t xml:space="preserve">IMO-097-J-P01=ACTIVATED | IMO-097-J-F01=ACTIVATED</x:t>
        </x:is>
      </x:c>
      <x:c r="AT158" s="53">
        <x:v>3</x:v>
      </x:c>
      <x:c r="AU158" s="53">
        <x:v>12</x:v>
      </x:c>
      <x:c r="AV158" s="53">
        <x:v>29</x:v>
      </x:c>
      <x:c r="AW158" s="53" t="inlineStr">
        <x:is>
          <x:t xml:space="preserve">sh:datatype, sh:hasValue, sh:maxCount, sh:minCount, sh:node, sh:or, sh:property</x:t>
        </x:is>
      </x:c>
      <x:c r="AX158" s="53">
        <x:v>0</x:v>
      </x:c>
      <x:c r="AY158" s="53">
        <x:v>1</x:v>
      </x:c>
      <x:c r="AZ158" s="53">
        <x:v>1</x:v>
      </x:c>
      <x:c r="BA158" s="54"/>
      <x:c r="BB158" s="54"/>
      <x:c r="BC158" s="54"/>
      <x:c r="BD158" s="55" t="str">
        <x:f>IF(OR(W158&lt;&gt;"REVIEWED",COUNTIF(BA158:BC158,"UNCLEAR")&gt;0,COUNTA(BA158:BC158)&lt;3,(COUNTIF(BA158:BC158,"0")+COUNTIF(BA158:BC158,"1")+COUNTIF(BA158:BC158,"2"))=0,AJ158=""),"",(COUNTIF(BA158:BC158,"1")+2*COUNTIF(BA158:BC158,"2"))/(2*(COUNTIF(BA158:BC158,"0")+COUNTIF(BA158:BC158,"1")+COUNTIF(BA158:BC158,"2"))))</x:f>
      </x:c>
    </x:row>
    <x:row r="159" ht="66" customHeight="1">
      <x:c r="A159" s="9" t="str">
        <x:v>BATCH_16</x:v>
      </x:c>
      <x:c r="B159" s="9" t="n">
        <x:v>153</x:v>
      </x:c>
      <x:c r="C159" s="9" t="str">
        <x:v>IMO-103</x:v>
      </x:c>
      <x:c r="D159" s="9" t="str">
        <x:v>IMO</x:v>
      </x:c>
      <x:c r="E159" s="9" t="str">
        <x:v>DIRECT_STATIC</x:v>
      </x:c>
      <x:c r="F159" s="9" t="str">
        <x:v>RUN_01</x:v>
      </x:c>
      <x:c r="G159" s="12" t="str">
        <x:v>OFFICIAL_ELIGIBLE_OUTPUT</x:v>
      </x:c>
      <x:c r="H159" s="12" t="str">
        <x:v>GENERATION_ACCEPTED</x:v>
      </x:c>
      <x:c r="I159" s="12" t="str">
        <x:v>PARSED</x:v>
      </x:c>
      <x:c r="J159" s="12" t="str">
        <x:v>PASS</x:v>
      </x:c>
      <x:c r="K159" s="9" t="n">
        <x:v>11</x:v>
      </x:c>
      <x:c r="L159" s="9" t="n">
        <x:v>11</x:v>
      </x:c>
      <x:c r="M159" s="9" t="n">
        <x:v>7</x:v>
      </x:c>
      <x:c r="N159" s="9" t="n">
        <x:v>0</x:v>
      </x:c>
      <x:c r="O159" s="9" t="str">
        <x:v>IMO-103-K-P02</x:v>
      </x:c>
      <x:c r="P159" s="9" t="str">
        <x:v>PASS</x:v>
      </x:c>
      <x:c r="Q159" s="9" t="str">
        <x:v>FAIL</x:v>
      </x:c>
      <x:c r="R159" s="9" t="str">
        <x:v>FALSE_REJECT</x:v>
      </x:c>
      <x:c r="S159" s="9" t="str">
        <x:v>IMO-103-K-F02</x:v>
      </x:c>
      <x:c r="T159" s="9" t="str">
        <x:v>FAIL</x:v>
      </x:c>
      <x:c r="U159" s="9" t="str">
        <x:v>FAIL</x:v>
      </x:c>
      <x:c r="V159" s="9" t="str">
        <x:v>CORRECT_BEHAVIOR</x:v>
      </x:c>
      <x:c r="W159" s="13" t="str">
        <x:v>NOT_REVIEWED</x:v>
      </x:c>
      <x:c r="X159" s="13" t="str"/>
      <x:c r="Y159" s="13" t="str"/>
      <x:c r="Z159" s="13" t="str"/>
      <x:c r="AA159" s="13" t="str"/>
      <x:c r="AB159" s="13" t="str"/>
      <x:c r="AC159" s="13" t="str"/>
      <x:c r="AD159" s="13" t="str"/>
      <x:c r="AE159" s="13" t="str"/>
      <x:c r="AF159" s="13" t="str"/>
      <x:c r="AG159" s="13" t="str"/>
      <x:c r="AH159" s="13" t="str"/>
      <x:c r="AI159" s="16" t="str">
        <x:f>IF(AND(W159="REVIEWED",X159&lt;&gt;"",Y159&lt;&gt;"",COUNTA(Z159:AF159)=7,COUNTIF(Z159:AF159,"UNCLEAR")=0,(COUNTIF(Z159:AF159,"0")+COUNTIF(Z159:AF159,"1")+COUNTIF(Z159:AF159,"2"))&gt;0,AG159&lt;&gt;"",AH159&lt;&gt;"",AJ159&lt;&gt;""),(COUNTIF(Z159:AF159,"1")+2*COUNTIF(Z159:AF159,"2"))/(2*(COUNTIF(Z159:AF159,"0")+COUNTIF(Z159:AF159,"1")+COUNTIF(Z159:AF159,"2"))),"")</x:f>
      </x:c>
      <x:c r="AJ159" s="14" t="str"/>
      <x:c r="AK159" s="14" t="str"/>
      <x:c r="AL159" s="14" t="str"/>
      <x:c r="AM159" s="9" t="str">
        <x:v>RDF_FALSE_REJECT</x:v>
      </x:c>
      <x:c r="AN159" s="9" t="str">
        <x:v>Part I-A 12.3.2</x:v>
      </x:c>
      <x:c r="AO159" s="9" t="str">
        <x:v>MVP/SHACL_GENERATION_PIPELINE/experiments/FULL_REPAIR_V2/RUN_01/runs/RUN-IMO-103-20260915T112830395283Z/final/final_shape.ttl</x:v>
      </x:c>
      <x:c r="AP159" s="9" t="str">
        <x:v>d63f95cde1c0c9d37b414a785c3c9f85c1c5eba113d6609fce276b8c7f4323de</x:v>
      </x:c>
      <x:c r="AQ159" s="52" t="inlineStr">
        <x:is>
          <x:t xml:space="preserve">PASS</x:t>
        </x:is>
      </x:c>
      <x:c r="AR159" s="53" t="inlineStr">
        <x:is>
          <x:t xml:space="preserve">VALID</x:t>
        </x:is>
      </x:c>
      <x:c r="AS159" s="53" t="inlineStr">
        <x:is>
          <x:t xml:space="preserve">IMO-103-K-P02=ACTIVATED | IMO-103-K-F02=ACTIVATED</x:t>
        </x:is>
      </x:c>
      <x:c r="AT159" s="53">
        <x:v>1</x:v>
      </x:c>
      <x:c r="AU159" s="53">
        <x:v>24</x:v>
      </x:c>
      <x:c r="AV159" s="53">
        <x:v>120</x:v>
      </x:c>
      <x:c r="AW159" s="53" t="inlineStr">
        <x:is>
          <x:t xml:space="preserve">sh:and, sh:class, sh:datatype, sh:hasValue, sh:in, sh:maxCount, sh:maxInclusive, sh:minCount, sh:minExclusive, sh:node, sh:or, sh:pattern, sh:property</x:t>
        </x:is>
      </x:c>
      <x:c r="AX159" s="53">
        <x:v>0</x:v>
      </x:c>
      <x:c r="AY159" s="53">
        <x:v>1</x:v>
      </x:c>
      <x:c r="AZ159" s="53">
        <x:v>3</x:v>
      </x:c>
      <x:c r="BA159" s="54"/>
      <x:c r="BB159" s="54"/>
      <x:c r="BC159" s="54"/>
      <x:c r="BD159" s="55" t="str">
        <x:f>IF(OR(W159&lt;&gt;"REVIEWED",COUNTIF(BA159:BC159,"UNCLEAR")&gt;0,COUNTA(BA159:BC159)&lt;3,(COUNTIF(BA159:BC159,"0")+COUNTIF(BA159:BC159,"1")+COUNTIF(BA159:BC159,"2"))=0,AJ159=""),"",(COUNTIF(BA159:BC159,"1")+2*COUNTIF(BA159:BC159,"2"))/(2*(COUNTIF(BA159:BC159,"0")+COUNTIF(BA159:BC159,"1")+COUNTIF(BA159:BC159,"2"))))</x:f>
      </x:c>
    </x:row>
    <x:row r="160" ht="66" customHeight="1">
      <x:c r="A160" s="9" t="str">
        <x:v>BATCH_16</x:v>
      </x:c>
      <x:c r="B160" s="9" t="n">
        <x:v>154</x:v>
      </x:c>
      <x:c r="C160" s="9" t="str">
        <x:v>I2-004</x:v>
      </x:c>
      <x:c r="D160" s="9" t="str">
        <x:v>I2</x:v>
      </x:c>
      <x:c r="E160" s="9" t="str">
        <x:v>DIRECT_STATIC</x:v>
      </x:c>
      <x:c r="F160" s="9" t="str">
        <x:v>RUN_01</x:v>
      </x:c>
      <x:c r="G160" s="12" t="str">
        <x:v>OFFICIAL_ELIGIBLE_OUTPUT</x:v>
      </x:c>
      <x:c r="H160" s="12" t="str">
        <x:v>GENERATION_ACCEPTED</x:v>
      </x:c>
      <x:c r="I160" s="12" t="str">
        <x:v>PARSED</x:v>
      </x:c>
      <x:c r="J160" s="12" t="str">
        <x:v>PASS</x:v>
      </x:c>
      <x:c r="K160" s="9" t="n">
        <x:v>6</x:v>
      </x:c>
      <x:c r="L160" s="9" t="n">
        <x:v>6</x:v>
      </x:c>
      <x:c r="M160" s="9" t="n">
        <x:v>6</x:v>
      </x:c>
      <x:c r="N160" s="9" t="n">
        <x:v>1</x:v>
      </x:c>
      <x:c r="O160" s="9" t="str">
        <x:v>I2-004-G-P03</x:v>
      </x:c>
      <x:c r="P160" s="9" t="str">
        <x:v>PASS</x:v>
      </x:c>
      <x:c r="Q160" s="9" t="str">
        <x:v>PASS</x:v>
      </x:c>
      <x:c r="R160" s="9" t="str">
        <x:v>CORRECT_BEHAVIOR</x:v>
      </x:c>
      <x:c r="S160" s="9" t="str">
        <x:v>I2-004-G-F02</x:v>
      </x:c>
      <x:c r="T160" s="9" t="str">
        <x:v>FAIL</x:v>
      </x:c>
      <x:c r="U160" s="9" t="str">
        <x:v>FAIL</x:v>
      </x:c>
      <x:c r="V160" s="9" t="str">
        <x:v>CORRECT_BEHAVIOR</x:v>
      </x:c>
      <x:c r="W160" s="13" t="str">
        <x:v>NOT_REVIEWED</x:v>
      </x:c>
      <x:c r="X160" s="13" t="str"/>
      <x:c r="Y160" s="13" t="str"/>
      <x:c r="Z160" s="13" t="str"/>
      <x:c r="AA160" s="13" t="str"/>
      <x:c r="AB160" s="13" t="str"/>
      <x:c r="AC160" s="13" t="str"/>
      <x:c r="AD160" s="13" t="str"/>
      <x:c r="AE160" s="13" t="str"/>
      <x:c r="AF160" s="13" t="str"/>
      <x:c r="AG160" s="13" t="str"/>
      <x:c r="AH160" s="13" t="str"/>
      <x:c r="AI160" s="16" t="str">
        <x:f>IF(AND(W160="REVIEWED",X160&lt;&gt;"",Y160&lt;&gt;"",COUNTA(Z160:AF160)=7,COUNTIF(Z160:AF160,"UNCLEAR")=0,(COUNTIF(Z160:AF160,"0")+COUNTIF(Z160:AF160,"1")+COUNTIF(Z160:AF160,"2"))&gt;0,AG160&lt;&gt;"",AH160&lt;&gt;"",AJ160&lt;&gt;""),(COUNTIF(Z160:AF160,"1")+2*COUNTIF(Z160:AF160,"2"))/(2*(COUNTIF(Z160:AF160,"0")+COUNTIF(Z160:AF160,"1")+COUNTIF(Z160:AF160,"2"))),"")</x:f>
      </x:c>
      <x:c r="AJ160" s="14" t="str"/>
      <x:c r="AK160" s="14" t="str"/>
      <x:c r="AL160" s="14" t="str"/>
      <x:c r="AM160" s="9" t="str"/>
      <x:c r="AN160" s="9" t="str">
        <x:v>I2.1.2.2</x:v>
      </x:c>
      <x:c r="AO160" s="9" t="str">
        <x:v>MVP/SHACL_GENERATION_PIPELINE/experiments/FULL_REPAIR_V2/RUN_01/runs/RUN-I2-004-20260915T092200848194Z/final/final_shape.ttl</x:v>
      </x:c>
      <x:c r="AP160" s="9" t="str">
        <x:v>329bcb10d3cdc8b4dcdced2f1eced9e1af1fb74cf4ded2253dbaa5669d518701</x:v>
      </x:c>
      <x:c r="AQ160" s="52" t="inlineStr">
        <x:is>
          <x:t xml:space="preserve">PASS</x:t>
        </x:is>
      </x:c>
      <x:c r="AR160" s="53" t="inlineStr">
        <x:is>
          <x:t xml:space="preserve">VALID</x:t>
        </x:is>
      </x:c>
      <x:c r="AS160" s="53" t="inlineStr">
        <x:is>
          <x:t xml:space="preserve">I2-004-G-P03=ACTIVATED | I2-004-G-F02=ACTIVATED</x:t>
        </x:is>
      </x:c>
      <x:c r="AT160" s="53">
        <x:v>1</x:v>
      </x:c>
      <x:c r="AU160" s="53">
        <x:v>7</x:v>
      </x:c>
      <x:c r="AV160" s="53">
        <x:v>30</x:v>
      </x:c>
      <x:c r="AW160" s="53" t="inlineStr">
        <x:is>
          <x:t xml:space="preserve">sh:class, sh:datatype, sh:hasValue, sh:maxCount, sh:minCount, sh:node, sh:property</x:t>
        </x:is>
      </x:c>
      <x:c r="AX160" s="53">
        <x:v>1</x:v>
      </x:c>
      <x:c r="AY160" s="53">
        <x:v>1</x:v>
      </x:c>
      <x:c r="AZ160" s="53">
        <x:v>0</x:v>
      </x:c>
      <x:c r="BA160" s="54"/>
      <x:c r="BB160" s="54"/>
      <x:c r="BC160" s="54"/>
      <x:c r="BD160" s="55" t="str">
        <x:f>IF(OR(W160&lt;&gt;"REVIEWED",COUNTIF(BA160:BC160,"UNCLEAR")&gt;0,COUNTA(BA160:BC160)&lt;3,(COUNTIF(BA160:BC160,"0")+COUNTIF(BA160:BC160,"1")+COUNTIF(BA160:BC160,"2"))=0,AJ160=""),"",(COUNTIF(BA160:BC160,"1")+2*COUNTIF(BA160:BC160,"2"))/(2*(COUNTIF(BA160:BC160,"0")+COUNTIF(BA160:BC160,"1")+COUNTIF(BA160:BC160,"2"))))</x:f>
      </x:c>
    </x:row>
    <x:row r="161" ht="66" customHeight="1">
      <x:c r="A161" s="9" t="str">
        <x:v>BATCH_16</x:v>
      </x:c>
      <x:c r="B161" s="9" t="n">
        <x:v>155</x:v>
      </x:c>
      <x:c r="C161" s="9" t="str">
        <x:v>TRF-001</x:v>
      </x:c>
      <x:c r="D161" s="9" t="str">
        <x:v>TRAFICOM</x:v>
      </x:c>
      <x:c r="E161" s="9" t="str">
        <x:v>DIRECT_STATIC</x:v>
      </x:c>
      <x:c r="F161" s="9" t="str">
        <x:v>RUN_01</x:v>
      </x:c>
      <x:c r="G161" s="12" t="str">
        <x:v>OFFICIAL_ELIGIBLE_OUTPUT</x:v>
      </x:c>
      <x:c r="H161" s="12" t="str">
        <x:v>GENERATION_ACCEPTED</x:v>
      </x:c>
      <x:c r="I161" s="12" t="str">
        <x:v>PARSED</x:v>
      </x:c>
      <x:c r="J161" s="12" t="str">
        <x:v>PASS</x:v>
      </x:c>
      <x:c r="K161" s="9" t="n">
        <x:v>5</x:v>
      </x:c>
      <x:c r="L161" s="9" t="n">
        <x:v>5</x:v>
      </x:c>
      <x:c r="M161" s="9" t="n">
        <x:v>2</x:v>
      </x:c>
      <x:c r="N161" s="9" t="n">
        <x:v>0</x:v>
      </x:c>
      <x:c r="O161" s="9" t="str">
        <x:v>TRF-001-P01</x:v>
      </x:c>
      <x:c r="P161" s="9" t="str">
        <x:v>PASS</x:v>
      </x:c>
      <x:c r="Q161" s="9" t="str">
        <x:v>FAIL</x:v>
      </x:c>
      <x:c r="R161" s="9" t="str">
        <x:v>FALSE_REJECT</x:v>
      </x:c>
      <x:c r="S161" s="9" t="str">
        <x:v>TRF-001-F01</x:v>
      </x:c>
      <x:c r="T161" s="9" t="str">
        <x:v>FAIL</x:v>
      </x:c>
      <x:c r="U161" s="9" t="str">
        <x:v>FAIL</x:v>
      </x:c>
      <x:c r="V161" s="9" t="str">
        <x:v>CORRECT_BEHAVIOR</x:v>
      </x:c>
      <x:c r="W161" s="13" t="str">
        <x:v>NOT_REVIEWED</x:v>
      </x:c>
      <x:c r="X161" s="13" t="str"/>
      <x:c r="Y161" s="13" t="str"/>
      <x:c r="Z161" s="13" t="str"/>
      <x:c r="AA161" s="13" t="str"/>
      <x:c r="AB161" s="13" t="str"/>
      <x:c r="AC161" s="13" t="str"/>
      <x:c r="AD161" s="13" t="str"/>
      <x:c r="AE161" s="13" t="str"/>
      <x:c r="AF161" s="13" t="str"/>
      <x:c r="AG161" s="13" t="str"/>
      <x:c r="AH161" s="13" t="str"/>
      <x:c r="AI161" s="16" t="str">
        <x:f>IF(AND(W161="REVIEWED",X161&lt;&gt;"",Y161&lt;&gt;"",COUNTA(Z161:AF161)=7,COUNTIF(Z161:AF161,"UNCLEAR")=0,(COUNTIF(Z161:AF161,"0")+COUNTIF(Z161:AF161,"1")+COUNTIF(Z161:AF161,"2"))&gt;0,AG161&lt;&gt;"",AH161&lt;&gt;"",AJ161&lt;&gt;""),(COUNTIF(Z161:AF161,"1")+2*COUNTIF(Z161:AF161,"2"))/(2*(COUNTIF(Z161:AF161,"0")+COUNTIF(Z161:AF161,"1")+COUNTIF(Z161:AF161,"2"))),"")</x:f>
      </x:c>
      <x:c r="AJ161" s="14" t="str"/>
      <x:c r="AK161" s="14" t="str"/>
      <x:c r="AL161" s="14" t="str"/>
      <x:c r="AM161" s="9" t="str">
        <x:v>ALWAYS_FAIL; RDF_FALSE_REJECT</x:v>
      </x:c>
      <x:c r="AN161" s="9" t="str">
        <x:v>1.1</x:v>
      </x:c>
      <x:c r="AO161" s="9" t="str">
        <x:v>MVP/SHACL_GENERATION_PIPELINE/experiments/FULL_REPAIR_V2/RUN_01/runs/RUN-TRF-001-20260915T120957214633Z/final/final_shape.ttl</x:v>
      </x:c>
      <x:c r="AP161" s="9" t="str">
        <x:v>0f70c0e7824187a5b101408ce766472d2cf33e4eadac08d3c36d76a08fd7666b</x:v>
      </x:c>
      <x:c r="AQ161" s="52" t="inlineStr">
        <x:is>
          <x:t xml:space="preserve">PASS</x:t>
        </x:is>
      </x:c>
      <x:c r="AR161" s="53" t="inlineStr">
        <x:is>
          <x:t xml:space="preserve">VALID</x:t>
        </x:is>
      </x:c>
      <x:c r="AS161" s="53" t="inlineStr">
        <x:is>
          <x:t xml:space="preserve">TRF-001-P01=ACTIVATED | TRF-001-F01=ACTIVATED</x:t>
        </x:is>
      </x:c>
      <x:c r="AT161" s="53">
        <x:v>1</x:v>
      </x:c>
      <x:c r="AU161" s="53">
        <x:v>6</x:v>
      </x:c>
      <x:c r="AV161" s="53">
        <x:v>22</x:v>
      </x:c>
      <x:c r="AW161" s="53" t="inlineStr">
        <x:is>
          <x:t xml:space="preserve">sh:class, sh:datatype, sh:hasValue, sh:maxExclusive, sh:minCount, sh:minInclusive, sh:nodeKind, sh:or, sh:property</x:t>
        </x:is>
      </x:c>
      <x:c r="AX161" s="53">
        <x:v>0</x:v>
      </x:c>
      <x:c r="AY161" s="53">
        <x:v>1</x:v>
      </x:c>
      <x:c r="AZ161" s="53">
        <x:v>1</x:v>
      </x:c>
      <x:c r="BA161" s="54"/>
      <x:c r="BB161" s="54"/>
      <x:c r="BC161" s="54"/>
      <x:c r="BD161" s="55" t="str">
        <x:f>IF(OR(W161&lt;&gt;"REVIEWED",COUNTIF(BA161:BC161,"UNCLEAR")&gt;0,COUNTA(BA161:BC161)&lt;3,(COUNTIF(BA161:BC161,"0")+COUNTIF(BA161:BC161,"1")+COUNTIF(BA161:BC161,"2"))=0,AJ161=""),"",(COUNTIF(BA161:BC161,"1")+2*COUNTIF(BA161:BC161,"2"))/(2*(COUNTIF(BA161:BC161,"0")+COUNTIF(BA161:BC161,"1")+COUNTIF(BA161:BC161,"2"))))</x:f>
      </x:c>
    </x:row>
    <x:row r="162" ht="66" customHeight="1">
      <x:c r="A162" s="9" t="str">
        <x:v>BATCH_16</x:v>
      </x:c>
      <x:c r="B162" s="9" t="n">
        <x:v>156</x:v>
      </x:c>
      <x:c r="C162" s="9" t="str">
        <x:v>I2-017</x:v>
      </x:c>
      <x:c r="D162" s="9" t="str">
        <x:v>I2</x:v>
      </x:c>
      <x:c r="E162" s="9" t="str">
        <x:v>COMPLEX_READINESS</x:v>
      </x:c>
      <x:c r="F162" s="9" t="str">
        <x:v>RUN_01</x:v>
      </x:c>
      <x:c r="G162" s="12" t="str">
        <x:v>OFFICIAL_ELIGIBLE_OUTPUT</x:v>
      </x:c>
      <x:c r="H162" s="12" t="str">
        <x:v>GENERATION_ACCEPTED</x:v>
      </x:c>
      <x:c r="I162" s="12" t="str">
        <x:v>PARSED</x:v>
      </x:c>
      <x:c r="J162" s="12" t="str">
        <x:v>PASS</x:v>
      </x:c>
      <x:c r="K162" s="9" t="n">
        <x:v>10</x:v>
      </x:c>
      <x:c r="L162" s="9" t="n">
        <x:v>10</x:v>
      </x:c>
      <x:c r="M162" s="9" t="n">
        <x:v>8</x:v>
      </x:c>
      <x:c r="N162" s="9" t="n">
        <x:v>0</x:v>
      </x:c>
      <x:c r="O162" s="9" t="str">
        <x:v>I2-017-P02</x:v>
      </x:c>
      <x:c r="P162" s="9" t="str">
        <x:v>PASS</x:v>
      </x:c>
      <x:c r="Q162" s="9" t="str">
        <x:v>FAIL</x:v>
      </x:c>
      <x:c r="R162" s="9" t="str">
        <x:v>FALSE_REJECT</x:v>
      </x:c>
      <x:c r="S162" s="9" t="str">
        <x:v>I2-017-F04</x:v>
      </x:c>
      <x:c r="T162" s="9" t="str">
        <x:v>FAIL</x:v>
      </x:c>
      <x:c r="U162" s="9" t="str">
        <x:v>FAIL</x:v>
      </x:c>
      <x:c r="V162" s="9" t="str">
        <x:v>CORRECT_BEHAVIOR</x:v>
      </x:c>
      <x:c r="W162" s="13" t="str">
        <x:v>NOT_REVIEWED</x:v>
      </x:c>
      <x:c r="X162" s="13" t="str"/>
      <x:c r="Y162" s="13" t="str"/>
      <x:c r="Z162" s="13" t="str"/>
      <x:c r="AA162" s="13" t="str"/>
      <x:c r="AB162" s="13" t="str"/>
      <x:c r="AC162" s="13" t="str"/>
      <x:c r="AD162" s="13" t="str"/>
      <x:c r="AE162" s="13" t="str"/>
      <x:c r="AF162" s="13" t="str"/>
      <x:c r="AG162" s="13" t="str"/>
      <x:c r="AH162" s="13" t="str"/>
      <x:c r="AI162" s="16" t="str">
        <x:f>IF(AND(W162="REVIEWED",X162&lt;&gt;"",Y162&lt;&gt;"",COUNTA(Z162:AF162)=7,COUNTIF(Z162:AF162,"UNCLEAR")=0,(COUNTIF(Z162:AF162,"0")+COUNTIF(Z162:AF162,"1")+COUNTIF(Z162:AF162,"2"))&gt;0,AG162&lt;&gt;"",AH162&lt;&gt;"",AJ162&lt;&gt;""),(COUNTIF(Z162:AF162,"1")+2*COUNTIF(Z162:AF162,"2"))/(2*(COUNTIF(Z162:AF162,"0")+COUNTIF(Z162:AF162,"1")+COUNTIF(Z162:AF162,"2"))),"")</x:f>
      </x:c>
      <x:c r="AJ162" s="14" t="str"/>
      <x:c r="AK162" s="14" t="str"/>
      <x:c r="AL162" s="14" t="str"/>
      <x:c r="AM162" s="9" t="str">
        <x:v>ALWAYS_FAIL; RDF_FALSE_REJECT</x:v>
      </x:c>
      <x:c r="AN162" s="9" t="str">
        <x:v>I2.3.2.2(i)</x:v>
      </x:c>
      <x:c r="AO162" s="9" t="str">
        <x:v>MVP/SHACL_GENERATION_PIPELINE/experiments/FULL_REPAIR_V2/RUN_01/runs/RUN-I2-017-20260915T093818803676Z/final/final_shape.ttl</x:v>
      </x:c>
      <x:c r="AP162" s="9" t="str">
        <x:v>2613e21f25ddad73c4536eeeb2b5ff1b059f09a0826fd6f3516a06ee8d8a506e</x:v>
      </x:c>
      <x:c r="AQ162" s="52" t="inlineStr">
        <x:is>
          <x:t xml:space="preserve">PASS</x:t>
        </x:is>
      </x:c>
      <x:c r="AR162" s="53" t="inlineStr">
        <x:is>
          <x:t xml:space="preserve">VALID</x:t>
        </x:is>
      </x:c>
      <x:c r="AS162" s="53" t="inlineStr">
        <x:is>
          <x:t xml:space="preserve">I2-017-P02=ACTIVATED | I2-017-F04=ACTIVATED</x:t>
        </x:is>
      </x:c>
      <x:c r="AT162" s="53">
        <x:v>1</x:v>
      </x:c>
      <x:c r="AU162" s="53">
        <x:v>23</x:v>
      </x:c>
      <x:c r="AV162" s="53">
        <x:v>99</x:v>
      </x:c>
      <x:c r="AW162" s="53" t="inlineStr">
        <x:is>
          <x:t xml:space="preserve">sh:class, sh:datatype, sh:hasValue, sh:maxCount, sh:minCount, sh:node, sh:property</x:t>
        </x:is>
      </x:c>
      <x:c r="AX162" s="53">
        <x:v>0</x:v>
      </x:c>
      <x:c r="AY162" s="53">
        <x:v>1</x:v>
      </x:c>
      <x:c r="AZ162" s="53">
        <x:v>0</x:v>
      </x:c>
      <x:c r="BA162" s="54"/>
      <x:c r="BB162" s="54"/>
      <x:c r="BC162" s="54"/>
      <x:c r="BD162" s="55" t="str">
        <x:f>IF(OR(W162&lt;&gt;"REVIEWED",COUNTIF(BA162:BC162,"UNCLEAR")&gt;0,COUNTA(BA162:BC162)&lt;3,(COUNTIF(BA162:BC162,"0")+COUNTIF(BA162:BC162,"1")+COUNTIF(BA162:BC162,"2"))=0,AJ162=""),"",(COUNTIF(BA162:BC162,"1")+2*COUNTIF(BA162:BC162,"2"))/(2*(COUNTIF(BA162:BC162,"0")+COUNTIF(BA162:BC162,"1")+COUNTIF(BA162:BC162,"2"))))</x:f>
      </x:c>
    </x:row>
    <x:row r="163" ht="66" customHeight="1">
      <x:c r="A163" s="9" t="str">
        <x:v>BATCH_16</x:v>
      </x:c>
      <x:c r="B163" s="9" t="n">
        <x:v>157</x:v>
      </x:c>
      <x:c r="C163" s="9" t="str">
        <x:v>IMO26-013</x:v>
      </x:c>
      <x:c r="D163" s="9" t="str">
        <x:v>IMO26</x:v>
      </x:c>
      <x:c r="E163" s="9" t="str">
        <x:v>DIRECT_STATIC</x:v>
      </x:c>
      <x:c r="F163" s="9" t="str">
        <x:v>RUN_01</x:v>
      </x:c>
      <x:c r="G163" s="12" t="str">
        <x:v>OFFICIAL_ELIGIBLE_OUTPUT</x:v>
      </x:c>
      <x:c r="H163" s="12" t="str">
        <x:v>GENERATION_ACCEPTED</x:v>
      </x:c>
      <x:c r="I163" s="12" t="str">
        <x:v>PARSED</x:v>
      </x:c>
      <x:c r="J163" s="12" t="str">
        <x:v>PASS</x:v>
      </x:c>
      <x:c r="K163" s="9" t="n">
        <x:v>7</x:v>
      </x:c>
      <x:c r="L163" s="9" t="n">
        <x:v>7</x:v>
      </x:c>
      <x:c r="M163" s="9" t="n">
        <x:v>7</x:v>
      </x:c>
      <x:c r="N163" s="9" t="n">
        <x:v>1</x:v>
      </x:c>
      <x:c r="O163" s="9" t="str">
        <x:v>IMO26-013-A-P01</x:v>
      </x:c>
      <x:c r="P163" s="9" t="str">
        <x:v>PASS</x:v>
      </x:c>
      <x:c r="Q163" s="9" t="str">
        <x:v>PASS</x:v>
      </x:c>
      <x:c r="R163" s="9" t="str">
        <x:v>CORRECT_BEHAVIOR</x:v>
      </x:c>
      <x:c r="S163" s="9" t="str">
        <x:v>IMO26-013-A-F02</x:v>
      </x:c>
      <x:c r="T163" s="9" t="str">
        <x:v>FAIL</x:v>
      </x:c>
      <x:c r="U163" s="9" t="str">
        <x:v>FAIL</x:v>
      </x:c>
      <x:c r="V163" s="9" t="str">
        <x:v>CORRECT_BEHAVIOR</x:v>
      </x:c>
      <x:c r="W163" s="13" t="str">
        <x:v>NOT_REVIEWED</x:v>
      </x:c>
      <x:c r="X163" s="13" t="str"/>
      <x:c r="Y163" s="13" t="str"/>
      <x:c r="Z163" s="13" t="str"/>
      <x:c r="AA163" s="13" t="str"/>
      <x:c r="AB163" s="13" t="str"/>
      <x:c r="AC163" s="13" t="str"/>
      <x:c r="AD163" s="13" t="str"/>
      <x:c r="AE163" s="13" t="str"/>
      <x:c r="AF163" s="13" t="str"/>
      <x:c r="AG163" s="13" t="str"/>
      <x:c r="AH163" s="13" t="str"/>
      <x:c r="AI163" s="16" t="str">
        <x:f>IF(AND(W163="REVIEWED",X163&lt;&gt;"",Y163&lt;&gt;"",COUNTA(Z163:AF163)=7,COUNTIF(Z163:AF163,"UNCLEAR")=0,(COUNTIF(Z163:AF163,"0")+COUNTIF(Z163:AF163,"1")+COUNTIF(Z163:AF163,"2"))&gt;0,AG163&lt;&gt;"",AH163&lt;&gt;"",AJ163&lt;&gt;""),(COUNTIF(Z163:AF163,"1")+2*COUNTIF(Z163:AF163,"2"))/(2*(COUNTIF(Z163:AF163,"0")+COUNTIF(Z163:AF163,"1")+COUNTIF(Z163:AF163,"2"))),"")</x:f>
      </x:c>
      <x:c r="AJ163" s="14" t="str"/>
      <x:c r="AK163" s="14" t="str"/>
      <x:c r="AL163" s="14" t="str"/>
      <x:c r="AM163" s="9" t="str"/>
      <x:c r="AN163" s="9" t="str">
        <x:v>9-1.3.2.2.2</x:v>
      </x:c>
      <x:c r="AO163" s="9" t="str">
        <x:v>MVP/SHACL_GENERATION_PIPELINE/experiments/FULL_REPAIR_V2/RUN_01/runs/RUN-IMO26-013-20260915T120445222386Z/final/final_shape.ttl</x:v>
      </x:c>
      <x:c r="AP163" s="9" t="str">
        <x:v>325bb9e4ab7f0b72e2687538e7d5cb4a50f1d1a4cd72504a060e759a51316a09</x:v>
      </x:c>
      <x:c r="AQ163" s="52" t="inlineStr">
        <x:is>
          <x:t xml:space="preserve">PASS</x:t>
        </x:is>
      </x:c>
      <x:c r="AR163" s="53" t="inlineStr">
        <x:is>
          <x:t xml:space="preserve">VALID</x:t>
        </x:is>
      </x:c>
      <x:c r="AS163" s="53" t="inlineStr">
        <x:is>
          <x:t xml:space="preserve">IMO26-013-A-P01=ACTIVATED | IMO26-013-A-F02=ACTIVATED</x:t>
        </x:is>
      </x:c>
      <x:c r="AT163" s="53">
        <x:v>6</x:v>
      </x:c>
      <x:c r="AU163" s="53">
        <x:v>12</x:v>
      </x:c>
      <x:c r="AV163" s="53">
        <x:v>51</x:v>
      </x:c>
      <x:c r="AW163" s="53" t="inlineStr">
        <x:is>
          <x:t xml:space="preserve">sh:class, sh:datatype, sh:hasValue, sh:maxCount, sh:maxInclusive, sh:minCount, sh:minExclusive, sh:minInclusive, sh:node, sh:or, sh:property</x:t>
        </x:is>
      </x:c>
      <x:c r="AX163" s="53">
        <x:v>0</x:v>
      </x:c>
      <x:c r="AY163" s="53">
        <x:v>1</x:v>
      </x:c>
      <x:c r="AZ163" s="53">
        <x:v>1</x:v>
      </x:c>
      <x:c r="BA163" s="54"/>
      <x:c r="BB163" s="54"/>
      <x:c r="BC163" s="54"/>
      <x:c r="BD163" s="55" t="str">
        <x:f>IF(OR(W163&lt;&gt;"REVIEWED",COUNTIF(BA163:BC163,"UNCLEAR")&gt;0,COUNTA(BA163:BC163)&lt;3,(COUNTIF(BA163:BC163,"0")+COUNTIF(BA163:BC163,"1")+COUNTIF(BA163:BC163,"2"))=0,AJ163=""),"",(COUNTIF(BA163:BC163,"1")+2*COUNTIF(BA163:BC163,"2"))/(2*(COUNTIF(BA163:BC163,"0")+COUNTIF(BA163:BC163,"1")+COUNTIF(BA163:BC163,"2"))))</x:f>
      </x:c>
    </x:row>
    <x:row r="164" ht="66" customHeight="1">
      <x:c r="A164" s="9" t="str">
        <x:v>BATCH_16</x:v>
      </x:c>
      <x:c r="B164" s="9" t="n">
        <x:v>158</x:v>
      </x:c>
      <x:c r="C164" s="9" t="str">
        <x:v>IMO-099</x:v>
      </x:c>
      <x:c r="D164" s="9" t="str">
        <x:v>IMO</x:v>
      </x:c>
      <x:c r="E164" s="9" t="str">
        <x:v>DIRECT_STATIC</x:v>
      </x:c>
      <x:c r="F164" s="9" t="str">
        <x:v>RUN_01</x:v>
      </x:c>
      <x:c r="G164" s="12" t="str">
        <x:v>REJECTED_ATTEMPT_04</x:v>
      </x:c>
      <x:c r="H164" s="12" t="str">
        <x:v>TERM_RESOLUTION_UNRESOLVED</x:v>
      </x:c>
      <x:c r="I164" s="12" t="str">
        <x:v>PARSED</x:v>
      </x:c>
      <x:c r="J164" s="12" t="str">
        <x:v>PASS</x:v>
      </x:c>
      <x:c r="K164" s="9" t="n">
        <x:v>7</x:v>
      </x:c>
      <x:c r="L164" s="9" t="n">
        <x:v>7</x:v>
      </x:c>
      <x:c r="M164" s="9" t="n">
        <x:v>7</x:v>
      </x:c>
      <x:c r="N164" s="9" t="n">
        <x:v>1</x:v>
      </x:c>
      <x:c r="O164" s="9" t="str">
        <x:v>IMO-099-J-P02</x:v>
      </x:c>
      <x:c r="P164" s="9" t="str">
        <x:v>PASS</x:v>
      </x:c>
      <x:c r="Q164" s="9" t="str">
        <x:v>PASS</x:v>
      </x:c>
      <x:c r="R164" s="9" t="str">
        <x:v>CORRECT_BEHAVIOR</x:v>
      </x:c>
      <x:c r="S164" s="9" t="str">
        <x:v>IMO-099-J-F04</x:v>
      </x:c>
      <x:c r="T164" s="9" t="str">
        <x:v>FAIL</x:v>
      </x:c>
      <x:c r="U164" s="9" t="str">
        <x:v>FAIL</x:v>
      </x:c>
      <x:c r="V164" s="9" t="str">
        <x:v>CORRECT_BEHAVIOR</x:v>
      </x:c>
      <x:c r="W164" s="13" t="str">
        <x:v>NOT_REVIEWED</x:v>
      </x:c>
      <x:c r="X164" s="13" t="str"/>
      <x:c r="Y164" s="13" t="str"/>
      <x:c r="Z164" s="13" t="str"/>
      <x:c r="AA164" s="13" t="str"/>
      <x:c r="AB164" s="13" t="str"/>
      <x:c r="AC164" s="13" t="str"/>
      <x:c r="AD164" s="13" t="str"/>
      <x:c r="AE164" s="13" t="str"/>
      <x:c r="AF164" s="13" t="str"/>
      <x:c r="AG164" s="13" t="str"/>
      <x:c r="AH164" s="13" t="str"/>
      <x:c r="AI164" s="16" t="str">
        <x:f>IF(AND(W164="REVIEWED",X164&lt;&gt;"",Y164&lt;&gt;"",COUNTA(Z164:AF164)=7,COUNTIF(Z164:AF164,"UNCLEAR")=0,(COUNTIF(Z164:AF164,"0")+COUNTIF(Z164:AF164,"1")+COUNTIF(Z164:AF164,"2"))&gt;0,AG164&lt;&gt;"",AH164&lt;&gt;"",AJ164&lt;&gt;""),(COUNTIF(Z164:AF164,"1")+2*COUNTIF(Z164:AF164,"2"))/(2*(COUNTIF(Z164:AF164,"0")+COUNTIF(Z164:AF164,"1")+COUNTIF(Z164:AF164,"2"))),"")</x:f>
      </x:c>
      <x:c r="AJ164" s="14" t="str"/>
      <x:c r="AK164" s="14" t="str"/>
      <x:c r="AL164" s="14" t="str"/>
      <x:c r="AM164" s="9" t="str">
        <x:v>FALLBACK_OUTPUT</x:v>
      </x:c>
      <x:c r="AN164" s="9" t="str">
        <x:v>Part I-A 10.3.2.3</x:v>
      </x:c>
      <x:c r="AO164" s="9" t="str">
        <x:v>MVP/SHACL_GENERATION_PIPELINE/experiments/FULL_REPAIR_V2/RUN_01/runs/RUN-IMO-099-20260915T112356174761Z/artifacts/attempt_04/candidate_shape.ttl</x:v>
      </x:c>
      <x:c r="AP164" s="9" t="str">
        <x:v>f697c7f88ce51fea58e6d9701d5e15dd6da49f3e19f33a2e8243f0294d66f419</x:v>
      </x:c>
      <x:c r="AQ164" s="52" t="inlineStr">
        <x:is>
          <x:t xml:space="preserve">PASS</x:t>
        </x:is>
      </x:c>
      <x:c r="AR164" s="53" t="inlineStr">
        <x:is>
          <x:t xml:space="preserve">VALID</x:t>
        </x:is>
      </x:c>
      <x:c r="AS164" s="53" t="inlineStr">
        <x:is>
          <x:t xml:space="preserve">IMO-099-J-P02=ACTIVATED | IMO-099-J-F04=ACTIVATED</x:t>
        </x:is>
      </x:c>
      <x:c r="AT164" s="53">
        <x:v>1</x:v>
      </x:c>
      <x:c r="AU164" s="53">
        <x:v>8</x:v>
      </x:c>
      <x:c r="AV164" s="53">
        <x:v>34</x:v>
      </x:c>
      <x:c r="AW164" s="53" t="inlineStr">
        <x:is>
          <x:t xml:space="preserve">sh:class, sh:datatype, sh:hasValue, sh:maxCount, sh:minCount, sh:node, sh:property</x:t>
        </x:is>
      </x:c>
      <x:c r="AX164" s="53">
        <x:v>1</x:v>
      </x:c>
      <x:c r="AY164" s="53">
        <x:v>1</x:v>
      </x:c>
      <x:c r="AZ164" s="53">
        <x:v>0</x:v>
      </x:c>
      <x:c r="BA164" s="54"/>
      <x:c r="BB164" s="54"/>
      <x:c r="BC164" s="54"/>
      <x:c r="BD164" s="55" t="str">
        <x:f>IF(OR(W164&lt;&gt;"REVIEWED",COUNTIF(BA164:BC164,"UNCLEAR")&gt;0,COUNTA(BA164:BC164)&lt;3,(COUNTIF(BA164:BC164,"0")+COUNTIF(BA164:BC164,"1")+COUNTIF(BA164:BC164,"2"))=0,AJ164=""),"",(COUNTIF(BA164:BC164,"1")+2*COUNTIF(BA164:BC164,"2"))/(2*(COUNTIF(BA164:BC164,"0")+COUNTIF(BA164:BC164,"1")+COUNTIF(BA164:BC164,"2"))))</x:f>
      </x:c>
    </x:row>
    <x:row r="165" ht="66" customHeight="1">
      <x:c r="A165" s="9" t="str">
        <x:v>BATCH_16</x:v>
      </x:c>
      <x:c r="B165" s="9" t="n">
        <x:v>159</x:v>
      </x:c>
      <x:c r="C165" s="9" t="str">
        <x:v>IMO-047</x:v>
      </x:c>
      <x:c r="D165" s="9" t="str">
        <x:v>IMO</x:v>
      </x:c>
      <x:c r="E165" s="9" t="str">
        <x:v>DIRECT_STATIC</x:v>
      </x:c>
      <x:c r="F165" s="9" t="str">
        <x:v>RUN_01</x:v>
      </x:c>
      <x:c r="G165" s="12" t="str">
        <x:v>OFFICIAL_ELIGIBLE_OUTPUT</x:v>
      </x:c>
      <x:c r="H165" s="12" t="str">
        <x:v>GENERATION_ACCEPTED</x:v>
      </x:c>
      <x:c r="I165" s="12" t="str">
        <x:v>PARSED</x:v>
      </x:c>
      <x:c r="J165" s="12" t="str">
        <x:v>PASS</x:v>
      </x:c>
      <x:c r="K165" s="9" t="n">
        <x:v>11</x:v>
      </x:c>
      <x:c r="L165" s="9" t="n">
        <x:v>11</x:v>
      </x:c>
      <x:c r="M165" s="9" t="n">
        <x:v>6</x:v>
      </x:c>
      <x:c r="N165" s="9" t="n">
        <x:v>0</x:v>
      </x:c>
      <x:c r="O165" s="9" t="str">
        <x:v>IMO-047-P04</x:v>
      </x:c>
      <x:c r="P165" s="9" t="str">
        <x:v>PASS</x:v>
      </x:c>
      <x:c r="Q165" s="9" t="str">
        <x:v>FAIL</x:v>
      </x:c>
      <x:c r="R165" s="9" t="str">
        <x:v>FALSE_REJECT</x:v>
      </x:c>
      <x:c r="S165" s="9" t="str">
        <x:v>IMO-047-F01</x:v>
      </x:c>
      <x:c r="T165" s="9" t="str">
        <x:v>FAIL</x:v>
      </x:c>
      <x:c r="U165" s="9" t="str">
        <x:v>FAIL</x:v>
      </x:c>
      <x:c r="V165" s="9" t="str">
        <x:v>CORRECT_BEHAVIOR</x:v>
      </x:c>
      <x:c r="W165" s="13" t="str">
        <x:v>NOT_REVIEWED</x:v>
      </x:c>
      <x:c r="X165" s="13" t="str"/>
      <x:c r="Y165" s="13" t="str"/>
      <x:c r="Z165" s="13" t="str"/>
      <x:c r="AA165" s="13" t="str"/>
      <x:c r="AB165" s="13" t="str"/>
      <x:c r="AC165" s="13" t="str"/>
      <x:c r="AD165" s="13" t="str"/>
      <x:c r="AE165" s="13" t="str"/>
      <x:c r="AF165" s="13" t="str"/>
      <x:c r="AG165" s="13" t="str"/>
      <x:c r="AH165" s="13" t="str"/>
      <x:c r="AI165" s="16" t="str">
        <x:f>IF(AND(W165="REVIEWED",X165&lt;&gt;"",Y165&lt;&gt;"",COUNTA(Z165:AF165)=7,COUNTIF(Z165:AF165,"UNCLEAR")=0,(COUNTIF(Z165:AF165,"0")+COUNTIF(Z165:AF165,"1")+COUNTIF(Z165:AF165,"2"))&gt;0,AG165&lt;&gt;"",AH165&lt;&gt;"",AJ165&lt;&gt;""),(COUNTIF(Z165:AF165,"1")+2*COUNTIF(Z165:AF165,"2"))/(2*(COUNTIF(Z165:AF165,"0")+COUNTIF(Z165:AF165,"1")+COUNTIF(Z165:AF165,"2"))),"")</x:f>
      </x:c>
      <x:c r="AJ165" s="14" t="str"/>
      <x:c r="AK165" s="14" t="str"/>
      <x:c r="AL165" s="14" t="str"/>
      <x:c r="AM165" s="9" t="str">
        <x:v>ALWAYS_FAIL; RDF_FALSE_REJECT</x:v>
      </x:c>
      <x:c r="AN165" s="9" t="str">
        <x:v>Part I-A 6.3.2.2</x:v>
      </x:c>
      <x:c r="AO165" s="9" t="str">
        <x:v>MVP/SHACL_GENERATION_PIPELINE/experiments/FULL_REPAIR_V2/RUN_01/runs/RUN-IMO-047-20260915T105017751735Z/final/final_shape.ttl</x:v>
      </x:c>
      <x:c r="AP165" s="9" t="str">
        <x:v>23f0f408dbefc03bf77889fb9ce2c8a60622bef1f7b6329aceedb5d61a9b50f0</x:v>
      </x:c>
      <x:c r="AQ165" s="52" t="inlineStr">
        <x:is>
          <x:t xml:space="preserve">PASS</x:t>
        </x:is>
      </x:c>
      <x:c r="AR165" s="53" t="inlineStr">
        <x:is>
          <x:t xml:space="preserve">VALID</x:t>
        </x:is>
      </x:c>
      <x:c r="AS165" s="53" t="inlineStr">
        <x:is>
          <x:t xml:space="preserve">IMO-047-P04=ACTIVATED | IMO-047-F01=ACTIVATED</x:t>
        </x:is>
      </x:c>
      <x:c r="AT165" s="53">
        <x:v>2</x:v>
      </x:c>
      <x:c r="AU165" s="53">
        <x:v>7</x:v>
      </x:c>
      <x:c r="AV165" s="53">
        <x:v>28</x:v>
      </x:c>
      <x:c r="AW165" s="53" t="inlineStr">
        <x:is>
          <x:t xml:space="preserve">sh:class, sh:datatype, sh:hasValue, sh:maxCount, sh:minCount, sh:node, sh:property</x:t>
        </x:is>
      </x:c>
      <x:c r="AX165" s="53">
        <x:v>1</x:v>
      </x:c>
      <x:c r="AY165" s="53">
        <x:v>1</x:v>
      </x:c>
      <x:c r="AZ165" s="53">
        <x:v>0</x:v>
      </x:c>
      <x:c r="BA165" s="54"/>
      <x:c r="BB165" s="54"/>
      <x:c r="BC165" s="54"/>
      <x:c r="BD165" s="55" t="str">
        <x:f>IF(OR(W165&lt;&gt;"REVIEWED",COUNTIF(BA165:BC165,"UNCLEAR")&gt;0,COUNTA(BA165:BC165)&lt;3,(COUNTIF(BA165:BC165,"0")+COUNTIF(BA165:BC165,"1")+COUNTIF(BA165:BC165,"2"))=0,AJ165=""),"",(COUNTIF(BA165:BC165,"1")+2*COUNTIF(BA165:BC165,"2"))/(2*(COUNTIF(BA165:BC165,"0")+COUNTIF(BA165:BC165,"1")+COUNTIF(BA165:BC165,"2"))))</x:f>
      </x:c>
    </x:row>
    <x:row r="166" ht="66" customHeight="1">
      <x:c r="A166" s="9" t="str">
        <x:v>BATCH_16</x:v>
      </x:c>
      <x:c r="B166" s="9" t="n">
        <x:v>160</x:v>
      </x:c>
      <x:c r="C166" s="9" t="str">
        <x:v>IMO-045</x:v>
      </x:c>
      <x:c r="D166" s="9" t="str">
        <x:v>IMO</x:v>
      </x:c>
      <x:c r="E166" s="9" t="str">
        <x:v>DIRECT_STATIC</x:v>
      </x:c>
      <x:c r="F166" s="9" t="str">
        <x:v>RUN_01</x:v>
      </x:c>
      <x:c r="G166" s="12" t="str">
        <x:v>OFFICIAL_ELIGIBLE_OUTPUT</x:v>
      </x:c>
      <x:c r="H166" s="12" t="str">
        <x:v>GENERATION_ACCEPTED</x:v>
      </x:c>
      <x:c r="I166" s="12" t="str">
        <x:v>PARSED</x:v>
      </x:c>
      <x:c r="J166" s="12" t="str">
        <x:v>PASS</x:v>
      </x:c>
      <x:c r="K166" s="9" t="n">
        <x:v>8</x:v>
      </x:c>
      <x:c r="L166" s="9" t="n">
        <x:v>8</x:v>
      </x:c>
      <x:c r="M166" s="9" t="n">
        <x:v>7</x:v>
      </x:c>
      <x:c r="N166" s="9" t="n">
        <x:v>0</x:v>
      </x:c>
      <x:c r="O166" s="9" t="str">
        <x:v>IMO-045-P03</x:v>
      </x:c>
      <x:c r="P166" s="9" t="str">
        <x:v>PASS</x:v>
      </x:c>
      <x:c r="Q166" s="9" t="str">
        <x:v>PASS</x:v>
      </x:c>
      <x:c r="R166" s="9" t="str">
        <x:v>CORRECT_BEHAVIOR</x:v>
      </x:c>
      <x:c r="S166" s="9" t="str">
        <x:v>IMO-045-F04</x:v>
      </x:c>
      <x:c r="T166" s="9" t="str">
        <x:v>FAIL</x:v>
      </x:c>
      <x:c r="U166" s="9" t="str">
        <x:v>PASS</x:v>
      </x:c>
      <x:c r="V166" s="9" t="str">
        <x:v>FALSE_ACCEPT</x:v>
      </x:c>
      <x:c r="W166" s="13" t="str">
        <x:v>NOT_REVIEWED</x:v>
      </x:c>
      <x:c r="X166" s="13" t="str"/>
      <x:c r="Y166" s="13" t="str"/>
      <x:c r="Z166" s="13" t="str"/>
      <x:c r="AA166" s="13" t="str"/>
      <x:c r="AB166" s="13" t="str"/>
      <x:c r="AC166" s="13" t="str"/>
      <x:c r="AD166" s="13" t="str"/>
      <x:c r="AE166" s="13" t="str"/>
      <x:c r="AF166" s="13" t="str"/>
      <x:c r="AG166" s="13" t="str"/>
      <x:c r="AH166" s="13" t="str"/>
      <x:c r="AI166" s="16" t="str">
        <x:f>IF(AND(W166="REVIEWED",X166&lt;&gt;"",Y166&lt;&gt;"",COUNTA(Z166:AF166)=7,COUNTIF(Z166:AF166,"UNCLEAR")=0,(COUNTIF(Z166:AF166,"0")+COUNTIF(Z166:AF166,"1")+COUNTIF(Z166:AF166,"2"))&gt;0,AG166&lt;&gt;"",AH166&lt;&gt;"",AJ166&lt;&gt;""),(COUNTIF(Z166:AF166,"1")+2*COUNTIF(Z166:AF166,"2"))/(2*(COUNTIF(Z166:AF166,"0")+COUNTIF(Z166:AF166,"1")+COUNTIF(Z166:AF166,"2"))),"")</x:f>
      </x:c>
      <x:c r="AJ166" s="14" t="str"/>
      <x:c r="AK166" s="14" t="str"/>
      <x:c r="AL166" s="14" t="str"/>
      <x:c r="AM166" s="9" t="str">
        <x:v>RDF_FALSE_ACCEPT</x:v>
      </x:c>
      <x:c r="AN166" s="9" t="str">
        <x:v>Part I-A 6.3.1.3</x:v>
      </x:c>
      <x:c r="AO166" s="9" t="str">
        <x:v>MVP/SHACL_GENERATION_PIPELINE/experiments/FULL_REPAIR_V2/RUN_01/runs/RUN-IMO-045-20260915T104932587363Z/final/final_shape.ttl</x:v>
      </x:c>
      <x:c r="AP166" s="9" t="str">
        <x:v>00ef4b44ae1243f22d1f5bab2b048012847e9ba50614ea1ddcfd855aef8551b3</x:v>
      </x:c>
      <x:c r="AQ166" s="52" t="inlineStr">
        <x:is>
          <x:t xml:space="preserve">PASS</x:t>
        </x:is>
      </x:c>
      <x:c r="AR166" s="53" t="inlineStr">
        <x:is>
          <x:t xml:space="preserve">VALID</x:t>
        </x:is>
      </x:c>
      <x:c r="AS166" s="53" t="inlineStr">
        <x:is>
          <x:t xml:space="preserve">IMO-045-P03=ACTIVATED | IMO-045-F04=ACTIVATED</x:t>
        </x:is>
      </x:c>
      <x:c r="AT166" s="53">
        <x:v>1</x:v>
      </x:c>
      <x:c r="AU166" s="53">
        <x:v>4</x:v>
      </x:c>
      <x:c r="AV166" s="53">
        <x:v>17</x:v>
      </x:c>
      <x:c r="AW166" s="53" t="inlineStr">
        <x:is>
          <x:t xml:space="preserve">sh:datatype, sh:hasValue, sh:minCount, sh:not, sh:or, sh:property</x:t>
        </x:is>
      </x:c>
      <x:c r="AX166" s="53">
        <x:v>0</x:v>
      </x:c>
      <x:c r="AY166" s="53">
        <x:v>1</x:v>
      </x:c>
      <x:c r="AZ166" s="53">
        <x:v>2</x:v>
      </x:c>
      <x:c r="BA166" s="54"/>
      <x:c r="BB166" s="54"/>
      <x:c r="BC166" s="54"/>
      <x:c r="BD166" s="55" t="str">
        <x:f>IF(OR(W166&lt;&gt;"REVIEWED",COUNTIF(BA166:BC166,"UNCLEAR")&gt;0,COUNTA(BA166:BC166)&lt;3,(COUNTIF(BA166:BC166,"0")+COUNTIF(BA166:BC166,"1")+COUNTIF(BA166:BC166,"2"))=0,AJ166=""),"",(COUNTIF(BA166:BC166,"1")+2*COUNTIF(BA166:BC166,"2"))/(2*(COUNTIF(BA166:BC166,"0")+COUNTIF(BA166:BC166,"1")+COUNTIF(BA166:BC166,"2"))))</x:f>
      </x:c>
    </x:row>
    <x:row r="167" ht="66" customHeight="1">
      <x:c r="A167" s="9" t="str">
        <x:v>BATCH_17</x:v>
      </x:c>
      <x:c r="B167" s="9" t="n">
        <x:v>161</x:v>
      </x:c>
      <x:c r="C167" s="9" t="str">
        <x:v>IMO-083</x:v>
      </x:c>
      <x:c r="D167" s="9" t="str">
        <x:v>IMO</x:v>
      </x:c>
      <x:c r="E167" s="9" t="str">
        <x:v>DIRECT_STATIC</x:v>
      </x:c>
      <x:c r="F167" s="9" t="str">
        <x:v>RUN_01</x:v>
      </x:c>
      <x:c r="G167" s="12" t="str">
        <x:v>OFFICIAL_ELIGIBLE_OUTPUT</x:v>
      </x:c>
      <x:c r="H167" s="12" t="str">
        <x:v>GENERATION_ACCEPTED</x:v>
      </x:c>
      <x:c r="I167" s="12" t="str">
        <x:v>PARSED</x:v>
      </x:c>
      <x:c r="J167" s="12" t="str">
        <x:v>PASS</x:v>
      </x:c>
      <x:c r="K167" s="9" t="n">
        <x:v>7</x:v>
      </x:c>
      <x:c r="L167" s="9" t="n">
        <x:v>7</x:v>
      </x:c>
      <x:c r="M167" s="9" t="n">
        <x:v>7</x:v>
      </x:c>
      <x:c r="N167" s="9" t="n">
        <x:v>1</x:v>
      </x:c>
      <x:c r="O167" s="9" t="str">
        <x:v>IMO-083-I-P02</x:v>
      </x:c>
      <x:c r="P167" s="9" t="str">
        <x:v>PASS</x:v>
      </x:c>
      <x:c r="Q167" s="9" t="str">
        <x:v>PASS</x:v>
      </x:c>
      <x:c r="R167" s="9" t="str">
        <x:v>CORRECT_BEHAVIOR</x:v>
      </x:c>
      <x:c r="S167" s="9" t="str">
        <x:v>IMO-083-I-F04</x:v>
      </x:c>
      <x:c r="T167" s="9" t="str">
        <x:v>FAIL</x:v>
      </x:c>
      <x:c r="U167" s="9" t="str">
        <x:v>FAIL</x:v>
      </x:c>
      <x:c r="V167" s="9" t="str">
        <x:v>CORRECT_BEHAVIOR</x:v>
      </x:c>
      <x:c r="W167" s="13" t="str">
        <x:v>NOT_REVIEWED</x:v>
      </x:c>
      <x:c r="X167" s="13" t="str"/>
      <x:c r="Y167" s="13" t="str"/>
      <x:c r="Z167" s="13" t="str"/>
      <x:c r="AA167" s="13" t="str"/>
      <x:c r="AB167" s="13" t="str"/>
      <x:c r="AC167" s="13" t="str"/>
      <x:c r="AD167" s="13" t="str"/>
      <x:c r="AE167" s="13" t="str"/>
      <x:c r="AF167" s="13" t="str"/>
      <x:c r="AG167" s="13" t="str"/>
      <x:c r="AH167" s="13" t="str"/>
      <x:c r="AI167" s="16" t="str">
        <x:f>IF(AND(W167="REVIEWED",X167&lt;&gt;"",Y167&lt;&gt;"",COUNTA(Z167:AF167)=7,COUNTIF(Z167:AF167,"UNCLEAR")=0,(COUNTIF(Z167:AF167,"0")+COUNTIF(Z167:AF167,"1")+COUNTIF(Z167:AF167,"2"))&gt;0,AG167&lt;&gt;"",AH167&lt;&gt;"",AJ167&lt;&gt;""),(COUNTIF(Z167:AF167,"1")+2*COUNTIF(Z167:AF167,"2"))/(2*(COUNTIF(Z167:AF167,"0")+COUNTIF(Z167:AF167,"1")+COUNTIF(Z167:AF167,"2"))),"")</x:f>
      </x:c>
      <x:c r="AJ167" s="14" t="str"/>
      <x:c r="AK167" s="14" t="str"/>
      <x:c r="AL167" s="14" t="str"/>
      <x:c r="AM167" s="9" t="str"/>
      <x:c r="AN167" s="9" t="str">
        <x:v>Part I-A 9.3.2.1.3</x:v>
      </x:c>
      <x:c r="AO167" s="9" t="str">
        <x:v>MVP/SHACL_GENERATION_PIPELINE/experiments/FULL_REPAIR_V2/RUN_01/runs/RUN-IMO-083-20260915T111601376970Z/final/final_shape.ttl</x:v>
      </x:c>
      <x:c r="AP167" s="9" t="str">
        <x:v>ee29eb0844effbe71fedae84540be89b4342d303358b3722ff07496ba9719c6d</x:v>
      </x:c>
      <x:c r="AQ167" s="52" t="inlineStr">
        <x:is>
          <x:t xml:space="preserve">PASS</x:t>
        </x:is>
      </x:c>
      <x:c r="AR167" s="53" t="inlineStr">
        <x:is>
          <x:t xml:space="preserve">VALID</x:t>
        </x:is>
      </x:c>
      <x:c r="AS167" s="53" t="inlineStr">
        <x:is>
          <x:t xml:space="preserve">IMO-083-I-P02=ACTIVATED | IMO-083-I-F04=ACTIVATED</x:t>
        </x:is>
      </x:c>
      <x:c r="AT167" s="53">
        <x:v>4</x:v>
      </x:c>
      <x:c r="AU167" s="53">
        <x:v>4</x:v>
      </x:c>
      <x:c r="AV167" s="53">
        <x:v>16</x:v>
      </x:c>
      <x:c r="AW167" s="53" t="inlineStr">
        <x:is>
          <x:t xml:space="preserve">sh:datatype, sh:hasValue, sh:minCount, sh:node, sh:or, sh:property</x:t>
        </x:is>
      </x:c>
      <x:c r="AX167" s="53">
        <x:v>0</x:v>
      </x:c>
      <x:c r="AY167" s="53">
        <x:v>1</x:v>
      </x:c>
      <x:c r="AZ167" s="53">
        <x:v>1</x:v>
      </x:c>
      <x:c r="BA167" s="54"/>
      <x:c r="BB167" s="54"/>
      <x:c r="BC167" s="54"/>
      <x:c r="BD167" s="55" t="str">
        <x:f>IF(OR(W167&lt;&gt;"REVIEWED",COUNTIF(BA167:BC167,"UNCLEAR")&gt;0,COUNTA(BA167:BC167)&lt;3,(COUNTIF(BA167:BC167,"0")+COUNTIF(BA167:BC167,"1")+COUNTIF(BA167:BC167,"2"))=0,AJ167=""),"",(COUNTIF(BA167:BC167,"1")+2*COUNTIF(BA167:BC167,"2"))/(2*(COUNTIF(BA167:BC167,"0")+COUNTIF(BA167:BC167,"1")+COUNTIF(BA167:BC167,"2"))))</x:f>
      </x:c>
    </x:row>
    <x:row r="168" ht="66" customHeight="1">
      <x:c r="A168" s="9" t="str">
        <x:v>BATCH_17</x:v>
      </x:c>
      <x:c r="B168" s="9" t="n">
        <x:v>162</x:v>
      </x:c>
      <x:c r="C168" s="9" t="str">
        <x:v>IMO-016</x:v>
      </x:c>
      <x:c r="D168" s="9" t="str">
        <x:v>IMO</x:v>
      </x:c>
      <x:c r="E168" s="9" t="str">
        <x:v>DIRECT_STATIC</x:v>
      </x:c>
      <x:c r="F168" s="9" t="str">
        <x:v>RUN_01</x:v>
      </x:c>
      <x:c r="G168" s="12" t="str">
        <x:v>OFFICIAL_ELIGIBLE_OUTPUT</x:v>
      </x:c>
      <x:c r="H168" s="12" t="str">
        <x:v>GENERATION_ACCEPTED</x:v>
      </x:c>
      <x:c r="I168" s="12" t="str">
        <x:v>PARSED</x:v>
      </x:c>
      <x:c r="J168" s="12" t="str">
        <x:v>PASS</x:v>
      </x:c>
      <x:c r="K168" s="9" t="n">
        <x:v>7</x:v>
      </x:c>
      <x:c r="L168" s="9" t="n">
        <x:v>7</x:v>
      </x:c>
      <x:c r="M168" s="9" t="n">
        <x:v>4</x:v>
      </x:c>
      <x:c r="N168" s="9" t="n">
        <x:v>0</x:v>
      </x:c>
      <x:c r="O168" s="9" t="str">
        <x:v>IMO-016-P01</x:v>
      </x:c>
      <x:c r="P168" s="9" t="str">
        <x:v>PASS</x:v>
      </x:c>
      <x:c r="Q168" s="9" t="str">
        <x:v>FAIL</x:v>
      </x:c>
      <x:c r="R168" s="9" t="str">
        <x:v>FALSE_REJECT</x:v>
      </x:c>
      <x:c r="S168" s="9" t="str">
        <x:v>IMO-016-F04</x:v>
      </x:c>
      <x:c r="T168" s="9" t="str">
        <x:v>FAIL</x:v>
      </x:c>
      <x:c r="U168" s="9" t="str">
        <x:v>FAIL</x:v>
      </x:c>
      <x:c r="V168" s="9" t="str">
        <x:v>CORRECT_BEHAVIOR</x:v>
      </x:c>
      <x:c r="W168" s="13" t="str">
        <x:v>NOT_REVIEWED</x:v>
      </x:c>
      <x:c r="X168" s="13" t="str"/>
      <x:c r="Y168" s="13" t="str"/>
      <x:c r="Z168" s="13" t="str"/>
      <x:c r="AA168" s="13" t="str"/>
      <x:c r="AB168" s="13" t="str"/>
      <x:c r="AC168" s="13" t="str"/>
      <x:c r="AD168" s="13" t="str"/>
      <x:c r="AE168" s="13" t="str"/>
      <x:c r="AF168" s="13" t="str"/>
      <x:c r="AG168" s="13" t="str"/>
      <x:c r="AH168" s="13" t="str"/>
      <x:c r="AI168" s="16" t="str">
        <x:f>IF(AND(W168="REVIEWED",X168&lt;&gt;"",Y168&lt;&gt;"",COUNTA(Z168:AF168)=7,COUNTIF(Z168:AF168,"UNCLEAR")=0,(COUNTIF(Z168:AF168,"0")+COUNTIF(Z168:AF168,"1")+COUNTIF(Z168:AF168,"2"))&gt;0,AG168&lt;&gt;"",AH168&lt;&gt;"",AJ168&lt;&gt;""),(COUNTIF(Z168:AF168,"1")+2*COUNTIF(Z168:AF168,"2"))/(2*(COUNTIF(Z168:AF168,"0")+COUNTIF(Z168:AF168,"1")+COUNTIF(Z168:AF168,"2"))),"")</x:f>
      </x:c>
      <x:c r="AJ168" s="14" t="str"/>
      <x:c r="AK168" s="14" t="str"/>
      <x:c r="AL168" s="14" t="str"/>
      <x:c r="AM168" s="9" t="str">
        <x:v>ALWAYS_FAIL; RDF_FALSE_REJECT</x:v>
      </x:c>
      <x:c r="AN168" s="9" t="str">
        <x:v>Part I-A 1.3.5</x:v>
      </x:c>
      <x:c r="AO168" s="9" t="str">
        <x:v>MVP/SHACL_GENERATION_PIPELINE/experiments/FULL_REPAIR_V2/RUN_01/runs/RUN-IMO-016-20260915T103105488780Z/final/final_shape.ttl</x:v>
      </x:c>
      <x:c r="AP168" s="9" t="str">
        <x:v>ce0022907e59a418798e741ec1378977ee2c4f3c9803a65ea0b933ba265c3a3a</x:v>
      </x:c>
      <x:c r="AQ168" s="52" t="inlineStr">
        <x:is>
          <x:t xml:space="preserve">PASS</x:t>
        </x:is>
      </x:c>
      <x:c r="AR168" s="53" t="inlineStr">
        <x:is>
          <x:t xml:space="preserve">VALID</x:t>
        </x:is>
      </x:c>
      <x:c r="AS168" s="53" t="inlineStr">
        <x:is>
          <x:t xml:space="preserve">IMO-016-P01=ACTIVATED | IMO-016-F04=ACTIVATED</x:t>
        </x:is>
      </x:c>
      <x:c r="AT168" s="53">
        <x:v>2</x:v>
      </x:c>
      <x:c r="AU168" s="53">
        <x:v>5</x:v>
      </x:c>
      <x:c r="AV168" s="53">
        <x:v>17</x:v>
      </x:c>
      <x:c r="AW168" s="53" t="inlineStr">
        <x:is>
          <x:t xml:space="preserve">sh:class, sh:datatype, sh:hasValue, sh:in, sh:minCount, sh:node, sh:or, sh:property</x:t>
        </x:is>
      </x:c>
      <x:c r="AX168" s="53">
        <x:v>1</x:v>
      </x:c>
      <x:c r="AY168" s="53">
        <x:v>1</x:v>
      </x:c>
      <x:c r="AZ168" s="53">
        <x:v>1</x:v>
      </x:c>
      <x:c r="BA168" s="54"/>
      <x:c r="BB168" s="54"/>
      <x:c r="BC168" s="54"/>
      <x:c r="BD168" s="55" t="str">
        <x:f>IF(OR(W168&lt;&gt;"REVIEWED",COUNTIF(BA168:BC168,"UNCLEAR")&gt;0,COUNTA(BA168:BC168)&lt;3,(COUNTIF(BA168:BC168,"0")+COUNTIF(BA168:BC168,"1")+COUNTIF(BA168:BC168,"2"))=0,AJ168=""),"",(COUNTIF(BA168:BC168,"1")+2*COUNTIF(BA168:BC168,"2"))/(2*(COUNTIF(BA168:BC168,"0")+COUNTIF(BA168:BC168,"1")+COUNTIF(BA168:BC168,"2"))))</x:f>
      </x:c>
    </x:row>
    <x:row r="169" ht="66" customHeight="1">
      <x:c r="A169" s="9" t="str">
        <x:v>BATCH_17</x:v>
      </x:c>
      <x:c r="B169" s="9" t="n">
        <x:v>163</x:v>
      </x:c>
      <x:c r="C169" s="9" t="str">
        <x:v>I2-032</x:v>
      </x:c>
      <x:c r="D169" s="9" t="str">
        <x:v>I2</x:v>
      </x:c>
      <x:c r="E169" s="9" t="str">
        <x:v>DIRECT_CALCULATION</x:v>
      </x:c>
      <x:c r="F169" s="9" t="str">
        <x:v>RUN_01</x:v>
      </x:c>
      <x:c r="G169" s="12" t="str">
        <x:v>OFFICIAL_ELIGIBLE_OUTPUT</x:v>
      </x:c>
      <x:c r="H169" s="12" t="str">
        <x:v>GENERATION_ACCEPTED</x:v>
      </x:c>
      <x:c r="I169" s="12" t="str">
        <x:v>PARSED</x:v>
      </x:c>
      <x:c r="J169" s="12" t="str">
        <x:v>PASS</x:v>
      </x:c>
      <x:c r="K169" s="9" t="n">
        <x:v>6</x:v>
      </x:c>
      <x:c r="L169" s="9" t="n">
        <x:v>6</x:v>
      </x:c>
      <x:c r="M169" s="9" t="n">
        <x:v>4</x:v>
      </x:c>
      <x:c r="N169" s="9" t="n">
        <x:v>0</x:v>
      </x:c>
      <x:c r="O169" s="9" t="str">
        <x:v>I2-032-P01</x:v>
      </x:c>
      <x:c r="P169" s="9" t="str">
        <x:v>PASS</x:v>
      </x:c>
      <x:c r="Q169" s="9" t="str">
        <x:v>FAIL</x:v>
      </x:c>
      <x:c r="R169" s="9" t="str">
        <x:v>FALSE_REJECT</x:v>
      </x:c>
      <x:c r="S169" s="9" t="str">
        <x:v>I2-032-F04</x:v>
      </x:c>
      <x:c r="T169" s="9" t="str">
        <x:v>FAIL</x:v>
      </x:c>
      <x:c r="U169" s="9" t="str">
        <x:v>FAIL</x:v>
      </x:c>
      <x:c r="V169" s="9" t="str">
        <x:v>CORRECT_BEHAVIOR</x:v>
      </x:c>
      <x:c r="W169" s="13" t="str">
        <x:v>NOT_REVIEWED</x:v>
      </x:c>
      <x:c r="X169" s="13" t="str"/>
      <x:c r="Y169" s="13" t="str"/>
      <x:c r="Z169" s="13" t="str"/>
      <x:c r="AA169" s="13" t="str"/>
      <x:c r="AB169" s="13" t="str"/>
      <x:c r="AC169" s="13" t="str"/>
      <x:c r="AD169" s="13" t="str"/>
      <x:c r="AE169" s="13" t="str"/>
      <x:c r="AF169" s="13" t="str"/>
      <x:c r="AG169" s="13" t="str"/>
      <x:c r="AH169" s="13" t="str"/>
      <x:c r="AI169" s="16" t="str">
        <x:f>IF(AND(W169="REVIEWED",X169&lt;&gt;"",Y169&lt;&gt;"",COUNTA(Z169:AF169)=7,COUNTIF(Z169:AF169,"UNCLEAR")=0,(COUNTIF(Z169:AF169,"0")+COUNTIF(Z169:AF169,"1")+COUNTIF(Z169:AF169,"2"))&gt;0,AG169&lt;&gt;"",AH169&lt;&gt;"",AJ169&lt;&gt;""),(COUNTIF(Z169:AF169,"1")+2*COUNTIF(Z169:AF169,"2"))/(2*(COUNTIF(Z169:AF169,"0")+COUNTIF(Z169:AF169,"1")+COUNTIF(Z169:AF169,"2"))),"")</x:f>
      </x:c>
      <x:c r="AJ169" s="14" t="str"/>
      <x:c r="AK169" s="14" t="str"/>
      <x:c r="AL169" s="14" t="str"/>
      <x:c r="AM169" s="9" t="str">
        <x:v>ALWAYS_FAIL; RDF_FALSE_REJECT</x:v>
      </x:c>
      <x:c r="AN169" s="9" t="str">
        <x:v>I2.6.2</x:v>
      </x:c>
      <x:c r="AO169" s="9" t="str">
        <x:v>MVP/SHACL_GENERATION_PIPELINE/experiments/FULL_REPAIR_V2/RUN_01/runs/RUN-I2-032-20260915T095324113196Z/final/final_shape.ttl</x:v>
      </x:c>
      <x:c r="AP169" s="9" t="str">
        <x:v>ddb9945d894db8b42ca45f4bf4c63c3b11c53fe99a00ebc13764308e565199fc</x:v>
      </x:c>
      <x:c r="AQ169" s="52" t="inlineStr">
        <x:is>
          <x:t xml:space="preserve">PASS</x:t>
        </x:is>
      </x:c>
      <x:c r="AR169" s="53" t="inlineStr">
        <x:is>
          <x:t xml:space="preserve">VALID</x:t>
        </x:is>
      </x:c>
      <x:c r="AS169" s="53" t="inlineStr">
        <x:is>
          <x:t xml:space="preserve">I2-032-P01=ACTIVATED | I2-032-F04=ACTIVATED</x:t>
        </x:is>
      </x:c>
      <x:c r="AT169" s="53">
        <x:v>2</x:v>
      </x:c>
      <x:c r="AU169" s="53">
        <x:v>28</x:v>
      </x:c>
      <x:c r="AV169" s="53">
        <x:v>123</x:v>
      </x:c>
      <x:c r="AW169" s="53" t="inlineStr">
        <x:is>
          <x:t xml:space="preserve">sh:class, sh:datatype, sh:hasValue, sh:maxCount, sh:minCount, sh:node, sh:nodeKind, sh:property</x:t>
        </x:is>
      </x:c>
      <x:c r="AX169" s="53">
        <x:v>1</x:v>
      </x:c>
      <x:c r="AY169" s="53">
        <x:v>1</x:v>
      </x:c>
      <x:c r="AZ169" s="53">
        <x:v>0</x:v>
      </x:c>
      <x:c r="BA169" s="54"/>
      <x:c r="BB169" s="54"/>
      <x:c r="BC169" s="54"/>
      <x:c r="BD169" s="55" t="str">
        <x:f>IF(OR(W169&lt;&gt;"REVIEWED",COUNTIF(BA169:BC169,"UNCLEAR")&gt;0,COUNTA(BA169:BC169)&lt;3,(COUNTIF(BA169:BC169,"0")+COUNTIF(BA169:BC169,"1")+COUNTIF(BA169:BC169,"2"))=0,AJ169=""),"",(COUNTIF(BA169:BC169,"1")+2*COUNTIF(BA169:BC169,"2"))/(2*(COUNTIF(BA169:BC169,"0")+COUNTIF(BA169:BC169,"1")+COUNTIF(BA169:BC169,"2"))))</x:f>
      </x:c>
    </x:row>
    <x:row r="170" ht="66" customHeight="1">
      <x:c r="A170" s="9" t="str">
        <x:v>BATCH_17</x:v>
      </x:c>
      <x:c r="B170" s="9" t="n">
        <x:v>164</x:v>
      </x:c>
      <x:c r="C170" s="9" t="str">
        <x:v>TRF-130</x:v>
      </x:c>
      <x:c r="D170" s="9" t="str">
        <x:v>TRAFICOM</x:v>
      </x:c>
      <x:c r="E170" s="9" t="str">
        <x:v>DIRECT_CALCULATION</x:v>
      </x:c>
      <x:c r="F170" s="9" t="str">
        <x:v>RUN_01</x:v>
      </x:c>
      <x:c r="G170" s="12" t="str">
        <x:v>NO_ELIGIBLE_OUTPUT</x:v>
      </x:c>
      <x:c r="H170" s="12" t="str">
        <x:v>SYNTAX_REPAIR_EXHAUSTED</x:v>
      </x:c>
      <x:c r="I170" s="12" t="str">
        <x:v>NOT_PARSED</x:v>
      </x:c>
      <x:c r="J170" s="12" t="str">
        <x:v>FAIL</x:v>
      </x:c>
      <x:c r="K170" s="9" t="n">
        <x:v>0</x:v>
      </x:c>
      <x:c r="L170" s="9" t="n">
        <x:v>12</x:v>
      </x:c>
      <x:c r="M170" s="9" t="n">
        <x:v>0</x:v>
      </x:c>
      <x:c r="N170" s="9" t="n">
        <x:v>0</x:v>
      </x:c>
      <x:c r="O170" s="9" t="str">
        <x:v>TRF-130-P01</x:v>
      </x:c>
      <x:c r="P170" s="9" t="str">
        <x:v>PASS</x:v>
      </x:c>
      <x:c r="Q170" s="9" t="str">
        <x:v>NO_VERDICT</x:v>
      </x:c>
      <x:c r="R170" s="9" t="str">
        <x:v>GENERATION_ERROR</x:v>
      </x:c>
      <x:c r="S170" s="9" t="str">
        <x:v>TRF-130-F03</x:v>
      </x:c>
      <x:c r="T170" s="9" t="str">
        <x:v>FAIL</x:v>
      </x:c>
      <x:c r="U170" s="9" t="str">
        <x:v>NO_VERDICT</x:v>
      </x:c>
      <x:c r="V170" s="9" t="str">
        <x:v>GENERATION_ERROR</x:v>
      </x:c>
      <x:c r="W170" s="13" t="str">
        <x:v>NOT_REVIEWED</x:v>
      </x:c>
      <x:c r="X170" s="13" t="str"/>
      <x:c r="Y170" s="13" t="str"/>
      <x:c r="Z170" s="13" t="str"/>
      <x:c r="AA170" s="13" t="str"/>
      <x:c r="AB170" s="13" t="str"/>
      <x:c r="AC170" s="13" t="str"/>
      <x:c r="AD170" s="13" t="str"/>
      <x:c r="AE170" s="13" t="str"/>
      <x:c r="AF170" s="13" t="str"/>
      <x:c r="AG170" s="13" t="str"/>
      <x:c r="AH170" s="13" t="str"/>
      <x:c r="AI170" s="16" t="str">
        <x:f>IF(AND(W170="REVIEWED",X170&lt;&gt;"",Y170&lt;&gt;"",COUNTA(Z170:AF170)=7,COUNTIF(Z170:AF170,"UNCLEAR")=0,(COUNTIF(Z170:AF170,"0")+COUNTIF(Z170:AF170,"1")+COUNTIF(Z170:AF170,"2"))&gt;0,AG170&lt;&gt;"",AH170&lt;&gt;"",AJ170&lt;&gt;""),(COUNTIF(Z170:AF170,"1")+2*COUNTIF(Z170:AF170,"2"))/(2*(COUNTIF(Z170:AF170,"0")+COUNTIF(Z170:AF170,"1")+COUNTIF(Z170:AF170,"2"))),"")</x:f>
      </x:c>
      <x:c r="AJ170" s="14" t="str"/>
      <x:c r="AK170" s="14" t="str"/>
      <x:c r="AL170" s="14" t="str"/>
      <x:c r="AM170" s="9" t="str">
        <x:v>NO_OUTPUT</x:v>
      </x:c>
      <x:c r="AN170" s="9" t="str">
        <x:v>7.2</x:v>
      </x:c>
      <x:c r="AO170" s="9" t="str">
        <x:v>MISSING</x:v>
      </x:c>
      <x:c r="AP170" s="9" t="str">
        <x:v>UNAVAILABLE</x:v>
      </x:c>
      <x:c r="AQ170" s="52" t="inlineStr">
        <x:is>
          <x:t xml:space="preserve">UNAVAILABLE</x:t>
        </x:is>
      </x:c>
      <x:c r="AR170" s="53" t="inlineStr">
        <x:is>
          <x:t xml:space="preserve">MISSING_ARTIFACT</x:t>
        </x:is>
      </x:c>
      <x:c r="AS170" s="53" t="inlineStr">
        <x:is>
          <x:t xml:space="preserve">TRF-130-P01=MISSING_ARTIFACT | TRF-130-F03=MISSING_ARTIFACT</x:t>
        </x:is>
      </x:c>
      <x:c r="AT170" s="53" t="inlineStr">
        <x:is>
          <x:t xml:space="preserve"/>
        </x:is>
      </x:c>
      <x:c r="AU170" s="53" t="inlineStr">
        <x:is>
          <x:t xml:space="preserve"/>
        </x:is>
      </x:c>
      <x:c r="AV170" s="53" t="inlineStr">
        <x:is>
          <x:t xml:space="preserve"/>
        </x:is>
      </x:c>
      <x:c r="AW170" s="53" t="inlineStr">
        <x:is>
          <x:t xml:space="preserve"/>
        </x:is>
      </x:c>
      <x:c r="AX170" s="53" t="inlineStr">
        <x:is>
          <x:t xml:space="preserve"/>
        </x:is>
      </x:c>
      <x:c r="AY170" s="53" t="inlineStr">
        <x:is>
          <x:t xml:space="preserve"/>
        </x:is>
      </x:c>
      <x:c r="AZ170" s="53" t="inlineStr">
        <x:is>
          <x:t xml:space="preserve"/>
        </x:is>
      </x:c>
      <x:c r="BA170" s="54"/>
      <x:c r="BB170" s="54"/>
      <x:c r="BC170" s="54"/>
      <x:c r="BD170" s="55" t="str">
        <x:f>IF(OR(W170&lt;&gt;"REVIEWED",COUNTIF(BA170:BC170,"UNCLEAR")&gt;0,COUNTA(BA170:BC170)&lt;3,(COUNTIF(BA170:BC170,"0")+COUNTIF(BA170:BC170,"1")+COUNTIF(BA170:BC170,"2"))=0,AJ170=""),"",(COUNTIF(BA170:BC170,"1")+2*COUNTIF(BA170:BC170,"2"))/(2*(COUNTIF(BA170:BC170,"0")+COUNTIF(BA170:BC170,"1")+COUNTIF(BA170:BC170,"2"))))</x:f>
      </x:c>
    </x:row>
    <x:row r="171" ht="66" customHeight="1">
      <x:c r="A171" s="9" t="str">
        <x:v>BATCH_17</x:v>
      </x:c>
      <x:c r="B171" s="9" t="n">
        <x:v>165</x:v>
      </x:c>
      <x:c r="C171" s="9" t="str">
        <x:v>I2-043</x:v>
      </x:c>
      <x:c r="D171" s="9" t="str">
        <x:v>I2</x:v>
      </x:c>
      <x:c r="E171" s="9" t="str">
        <x:v>COMPLEX_READINESS</x:v>
      </x:c>
      <x:c r="F171" s="9" t="str">
        <x:v>RUN_01</x:v>
      </x:c>
      <x:c r="G171" s="12" t="str">
        <x:v>OFFICIAL_ELIGIBLE_OUTPUT</x:v>
      </x:c>
      <x:c r="H171" s="12" t="str">
        <x:v>GENERATION_ACCEPTED</x:v>
      </x:c>
      <x:c r="I171" s="12" t="str">
        <x:v>PARSED</x:v>
      </x:c>
      <x:c r="J171" s="12" t="str">
        <x:v>PASS</x:v>
      </x:c>
      <x:c r="K171" s="9" t="n">
        <x:v>6</x:v>
      </x:c>
      <x:c r="L171" s="9" t="n">
        <x:v>6</x:v>
      </x:c>
      <x:c r="M171" s="9" t="n">
        <x:v>6</x:v>
      </x:c>
      <x:c r="N171" s="9" t="n">
        <x:v>1</x:v>
      </x:c>
      <x:c r="O171" s="9" t="str">
        <x:v>I2-043-P01</x:v>
      </x:c>
      <x:c r="P171" s="9" t="str">
        <x:v>PASS</x:v>
      </x:c>
      <x:c r="Q171" s="9" t="str">
        <x:v>PASS</x:v>
      </x:c>
      <x:c r="R171" s="9" t="str">
        <x:v>CORRECT_BEHAVIOR</x:v>
      </x:c>
      <x:c r="S171" s="9" t="str">
        <x:v>I2-043-F05</x:v>
      </x:c>
      <x:c r="T171" s="9" t="str">
        <x:v>FAIL</x:v>
      </x:c>
      <x:c r="U171" s="9" t="str">
        <x:v>FAIL</x:v>
      </x:c>
      <x:c r="V171" s="9" t="str">
        <x:v>CORRECT_BEHAVIOR</x:v>
      </x:c>
      <x:c r="W171" s="13" t="str">
        <x:v>NOT_REVIEWED</x:v>
      </x:c>
      <x:c r="X171" s="13" t="str"/>
      <x:c r="Y171" s="13" t="str"/>
      <x:c r="Z171" s="13" t="str"/>
      <x:c r="AA171" s="13" t="str"/>
      <x:c r="AB171" s="13" t="str"/>
      <x:c r="AC171" s="13" t="str"/>
      <x:c r="AD171" s="13" t="str"/>
      <x:c r="AE171" s="13" t="str"/>
      <x:c r="AF171" s="13" t="str"/>
      <x:c r="AG171" s="13" t="str"/>
      <x:c r="AH171" s="13" t="str"/>
      <x:c r="AI171" s="16" t="str">
        <x:f>IF(AND(W171="REVIEWED",X171&lt;&gt;"",Y171&lt;&gt;"",COUNTA(Z171:AF171)=7,COUNTIF(Z171:AF171,"UNCLEAR")=0,(COUNTIF(Z171:AF171,"0")+COUNTIF(Z171:AF171,"1")+COUNTIF(Z171:AF171,"2"))&gt;0,AG171&lt;&gt;"",AH171&lt;&gt;"",AJ171&lt;&gt;""),(COUNTIF(Z171:AF171,"1")+2*COUNTIF(Z171:AF171,"2"))/(2*(COUNTIF(Z171:AF171,"0")+COUNTIF(Z171:AF171,"1")+COUNTIF(Z171:AF171,"2"))),"")</x:f>
      </x:c>
      <x:c r="AJ171" s="14" t="str"/>
      <x:c r="AK171" s="14" t="str"/>
      <x:c r="AL171" s="14" t="str"/>
      <x:c r="AM171" s="9" t="str"/>
      <x:c r="AN171" s="9" t="str">
        <x:v>I2.9 — flange outstand</x:v>
      </x:c>
      <x:c r="AO171" s="9" t="str">
        <x:v>MVP/SHACL_GENERATION_PIPELINE/experiments/FULL_REPAIR_V2/RUN_01/runs/RUN-I2-043-20260915T100228203425Z/final/final_shape.ttl</x:v>
      </x:c>
      <x:c r="AP171" s="9" t="str">
        <x:v>c0f5e58b5168e99659664225c1f6dee7cfc2a1b8dd9443e042c25e22c74f2363</x:v>
      </x:c>
      <x:c r="AQ171" s="52" t="inlineStr">
        <x:is>
          <x:t xml:space="preserve">PASS</x:t>
        </x:is>
      </x:c>
      <x:c r="AR171" s="53" t="inlineStr">
        <x:is>
          <x:t xml:space="preserve">VALID</x:t>
        </x:is>
      </x:c>
      <x:c r="AS171" s="53" t="inlineStr">
        <x:is>
          <x:t xml:space="preserve">I2-043-P01=ACTIVATED | I2-043-F05=ACTIVATED</x:t>
        </x:is>
      </x:c>
      <x:c r="AT171" s="53">
        <x:v>1</x:v>
      </x:c>
      <x:c r="AU171" s="53">
        <x:v>10</x:v>
      </x:c>
      <x:c r="AV171" s="53">
        <x:v>40</x:v>
      </x:c>
      <x:c r="AW171" s="53" t="inlineStr">
        <x:is>
          <x:t xml:space="preserve">sh:class, sh:datatype, sh:hasValue, sh:maxCount, sh:minCount, sh:node, sh:property</x:t>
        </x:is>
      </x:c>
      <x:c r="AX171" s="53">
        <x:v>0</x:v>
      </x:c>
      <x:c r="AY171" s="53">
        <x:v>1</x:v>
      </x:c>
      <x:c r="AZ171" s="53">
        <x:v>0</x:v>
      </x:c>
      <x:c r="BA171" s="54"/>
      <x:c r="BB171" s="54"/>
      <x:c r="BC171" s="54"/>
      <x:c r="BD171" s="55" t="str">
        <x:f>IF(OR(W171&lt;&gt;"REVIEWED",COUNTIF(BA171:BC171,"UNCLEAR")&gt;0,COUNTA(BA171:BC171)&lt;3,(COUNTIF(BA171:BC171,"0")+COUNTIF(BA171:BC171,"1")+COUNTIF(BA171:BC171,"2"))=0,AJ171=""),"",(COUNTIF(BA171:BC171,"1")+2*COUNTIF(BA171:BC171,"2"))/(2*(COUNTIF(BA171:BC171,"0")+COUNTIF(BA171:BC171,"1")+COUNTIF(BA171:BC171,"2"))))</x:f>
      </x:c>
    </x:row>
    <x:row r="172" ht="66" customHeight="1">
      <x:c r="A172" s="9" t="str">
        <x:v>BATCH_17</x:v>
      </x:c>
      <x:c r="B172" s="9" t="n">
        <x:v>166</x:v>
      </x:c>
      <x:c r="C172" s="9" t="str">
        <x:v>TRF-104</x:v>
      </x:c>
      <x:c r="D172" s="9" t="str">
        <x:v>TRAFICOM</x:v>
      </x:c>
      <x:c r="E172" s="9" t="str">
        <x:v>DIRECT_STATIC</x:v>
      </x:c>
      <x:c r="F172" s="9" t="str">
        <x:v>RUN_01</x:v>
      </x:c>
      <x:c r="G172" s="12" t="str">
        <x:v>OFFICIAL_ELIGIBLE_OUTPUT</x:v>
      </x:c>
      <x:c r="H172" s="12" t="str">
        <x:v>GENERATION_ACCEPTED</x:v>
      </x:c>
      <x:c r="I172" s="12" t="str">
        <x:v>PARSED</x:v>
      </x:c>
      <x:c r="J172" s="12" t="str">
        <x:v>PASS</x:v>
      </x:c>
      <x:c r="K172" s="9" t="n">
        <x:v>5</x:v>
      </x:c>
      <x:c r="L172" s="9" t="n">
        <x:v>5</x:v>
      </x:c>
      <x:c r="M172" s="9" t="n">
        <x:v>4</x:v>
      </x:c>
      <x:c r="N172" s="9" t="n">
        <x:v>0</x:v>
      </x:c>
      <x:c r="O172" s="9" t="str">
        <x:v>TRF-104-P02</x:v>
      </x:c>
      <x:c r="P172" s="9" t="str">
        <x:v>PASS</x:v>
      </x:c>
      <x:c r="Q172" s="9" t="str">
        <x:v>PASS</x:v>
      </x:c>
      <x:c r="R172" s="9" t="str">
        <x:v>CORRECT_BEHAVIOR</x:v>
      </x:c>
      <x:c r="S172" s="9" t="str">
        <x:v>TRF-104-F02</x:v>
      </x:c>
      <x:c r="T172" s="9" t="str">
        <x:v>FAIL</x:v>
      </x:c>
      <x:c r="U172" s="9" t="str">
        <x:v>FAIL</x:v>
      </x:c>
      <x:c r="V172" s="9" t="str">
        <x:v>CORRECT_BEHAVIOR</x:v>
      </x:c>
      <x:c r="W172" s="13" t="str">
        <x:v>NOT_REVIEWED</x:v>
      </x:c>
      <x:c r="X172" s="13" t="str"/>
      <x:c r="Y172" s="13" t="str"/>
      <x:c r="Z172" s="13" t="str"/>
      <x:c r="AA172" s="13" t="str"/>
      <x:c r="AB172" s="13" t="str"/>
      <x:c r="AC172" s="13" t="str"/>
      <x:c r="AD172" s="13" t="str"/>
      <x:c r="AE172" s="13" t="str"/>
      <x:c r="AF172" s="13" t="str"/>
      <x:c r="AG172" s="13" t="str"/>
      <x:c r="AH172" s="13" t="str"/>
      <x:c r="AI172" s="16" t="str">
        <x:f>IF(AND(W172="REVIEWED",X172&lt;&gt;"",Y172&lt;&gt;"",COUNTA(Z172:AF172)=7,COUNTIF(Z172:AF172,"UNCLEAR")=0,(COUNTIF(Z172:AF172,"0")+COUNTIF(Z172:AF172,"1")+COUNTIF(Z172:AF172,"2"))&gt;0,AG172&lt;&gt;"",AH172&lt;&gt;"",AJ172&lt;&gt;""),(COUNTIF(Z172:AF172,"1")+2*COUNTIF(Z172:AF172,"2"))/(2*(COUNTIF(Z172:AF172,"0")+COUNTIF(Z172:AF172,"1")+COUNTIF(Z172:AF172,"2"))),"")</x:f>
      </x:c>
      <x:c r="AJ172" s="14" t="str"/>
      <x:c r="AK172" s="14" t="str"/>
      <x:c r="AL172" s="14" t="str"/>
      <x:c r="AM172" s="9" t="str">
        <x:v>RDF_FALSE_REJECT</x:v>
      </x:c>
      <x:c r="AN172" s="9" t="str">
        <x:v>6.6.1</x:v>
      </x:c>
      <x:c r="AO172" s="9" t="str">
        <x:v>MVP/SHACL_GENERATION_PIPELINE/experiments/FULL_REPAIR_V2/RUN_01/runs/RUN-TRF-104-20260915T135403601017Z/final/final_shape.ttl</x:v>
      </x:c>
      <x:c r="AP172" s="9" t="str">
        <x:v>30e13c29b31eeb7df2c7d97a6f040677d0e2392548d4b3245d482dd323c52267</x:v>
      </x:c>
      <x:c r="AQ172" s="52" t="inlineStr">
        <x:is>
          <x:t xml:space="preserve">PASS</x:t>
        </x:is>
      </x:c>
      <x:c r="AR172" s="53" t="inlineStr">
        <x:is>
          <x:t xml:space="preserve">VALID</x:t>
        </x:is>
      </x:c>
      <x:c r="AS172" s="53" t="inlineStr">
        <x:is>
          <x:t xml:space="preserve">TRF-104-P02=ACTIVATED | TRF-104-F02=ACTIVATED</x:t>
        </x:is>
      </x:c>
      <x:c r="AT172" s="53">
        <x:v>2</x:v>
      </x:c>
      <x:c r="AU172" s="53">
        <x:v>3</x:v>
      </x:c>
      <x:c r="AV172" s="53">
        <x:v>11</x:v>
      </x:c>
      <x:c r="AW172" s="53" t="inlineStr">
        <x:is>
          <x:t xml:space="preserve">sh:class, sh:datatype, sh:in, sh:minCount, sh:node, sh:property</x:t>
        </x:is>
      </x:c>
      <x:c r="AX172" s="53">
        <x:v>0</x:v>
      </x:c>
      <x:c r="AY172" s="53">
        <x:v>1</x:v>
      </x:c>
      <x:c r="AZ172" s="53">
        <x:v>0</x:v>
      </x:c>
      <x:c r="BA172" s="54"/>
      <x:c r="BB172" s="54"/>
      <x:c r="BC172" s="54"/>
      <x:c r="BD172" s="55" t="str">
        <x:f>IF(OR(W172&lt;&gt;"REVIEWED",COUNTIF(BA172:BC172,"UNCLEAR")&gt;0,COUNTA(BA172:BC172)&lt;3,(COUNTIF(BA172:BC172,"0")+COUNTIF(BA172:BC172,"1")+COUNTIF(BA172:BC172,"2"))=0,AJ172=""),"",(COUNTIF(BA172:BC172,"1")+2*COUNTIF(BA172:BC172,"2"))/(2*(COUNTIF(BA172:BC172,"0")+COUNTIF(BA172:BC172,"1")+COUNTIF(BA172:BC172,"2"))))</x:f>
      </x:c>
    </x:row>
    <x:row r="173" ht="66" customHeight="1">
      <x:c r="A173" s="9" t="str">
        <x:v>BATCH_17</x:v>
      </x:c>
      <x:c r="B173" s="9" t="n">
        <x:v>167</x:v>
      </x:c>
      <x:c r="C173" s="9" t="str">
        <x:v>IMO-050</x:v>
      </x:c>
      <x:c r="D173" s="9" t="str">
        <x:v>IMO</x:v>
      </x:c>
      <x:c r="E173" s="9" t="str">
        <x:v>DIRECT_STATIC</x:v>
      </x:c>
      <x:c r="F173" s="9" t="str">
        <x:v>RUN_01</x:v>
      </x:c>
      <x:c r="G173" s="12" t="str">
        <x:v>OFFICIAL_ELIGIBLE_OUTPUT</x:v>
      </x:c>
      <x:c r="H173" s="12" t="str">
        <x:v>GENERATION_ACCEPTED</x:v>
      </x:c>
      <x:c r="I173" s="12" t="str">
        <x:v>PARSED</x:v>
      </x:c>
      <x:c r="J173" s="12" t="str">
        <x:v>PASS</x:v>
      </x:c>
      <x:c r="K173" s="9" t="n">
        <x:v>6</x:v>
      </x:c>
      <x:c r="L173" s="9" t="n">
        <x:v>6</x:v>
      </x:c>
      <x:c r="M173" s="9" t="n">
        <x:v>6</x:v>
      </x:c>
      <x:c r="N173" s="9" t="n">
        <x:v>1</x:v>
      </x:c>
      <x:c r="O173" s="9" t="str">
        <x:v>IMO-050-P01</x:v>
      </x:c>
      <x:c r="P173" s="9" t="str">
        <x:v>PASS</x:v>
      </x:c>
      <x:c r="Q173" s="9" t="str">
        <x:v>PASS</x:v>
      </x:c>
      <x:c r="R173" s="9" t="str">
        <x:v>CORRECT_BEHAVIOR</x:v>
      </x:c>
      <x:c r="S173" s="9" t="str">
        <x:v>IMO-050-F04</x:v>
      </x:c>
      <x:c r="T173" s="9" t="str">
        <x:v>FAIL</x:v>
      </x:c>
      <x:c r="U173" s="9" t="str">
        <x:v>FAIL</x:v>
      </x:c>
      <x:c r="V173" s="9" t="str">
        <x:v>CORRECT_BEHAVIOR</x:v>
      </x:c>
      <x:c r="W173" s="13" t="str">
        <x:v>NOT_REVIEWED</x:v>
      </x:c>
      <x:c r="X173" s="13" t="str"/>
      <x:c r="Y173" s="13" t="str"/>
      <x:c r="Z173" s="13" t="str"/>
      <x:c r="AA173" s="13" t="str"/>
      <x:c r="AB173" s="13" t="str"/>
      <x:c r="AC173" s="13" t="str"/>
      <x:c r="AD173" s="13" t="str"/>
      <x:c r="AE173" s="13" t="str"/>
      <x:c r="AF173" s="13" t="str"/>
      <x:c r="AG173" s="13" t="str"/>
      <x:c r="AH173" s="13" t="str"/>
      <x:c r="AI173" s="16" t="str">
        <x:f>IF(AND(W173="REVIEWED",X173&lt;&gt;"",Y173&lt;&gt;"",COUNTA(Z173:AF173)=7,COUNTIF(Z173:AF173,"UNCLEAR")=0,(COUNTIF(Z173:AF173,"0")+COUNTIF(Z173:AF173,"1")+COUNTIF(Z173:AF173,"2"))&gt;0,AG173&lt;&gt;"",AH173&lt;&gt;"",AJ173&lt;&gt;""),(COUNTIF(Z173:AF173,"1")+2*COUNTIF(Z173:AF173,"2"))/(2*(COUNTIF(Z173:AF173,"0")+COUNTIF(Z173:AF173,"1")+COUNTIF(Z173:AF173,"2"))),"")</x:f>
      </x:c>
      <x:c r="AJ173" s="14" t="str"/>
      <x:c r="AK173" s="14" t="str"/>
      <x:c r="AL173" s="14" t="str"/>
      <x:c r="AM173" s="9" t="str"/>
      <x:c r="AN173" s="9" t="str">
        <x:v>Part I-A 7.2.1.1</x:v>
      </x:c>
      <x:c r="AO173" s="9" t="str">
        <x:v>MVP/SHACL_GENERATION_PIPELINE/experiments/FULL_REPAIR_V2/RUN_01/runs/RUN-IMO-050-20260915T105348546664Z/final/final_shape.ttl</x:v>
      </x:c>
      <x:c r="AP173" s="9" t="str">
        <x:v>c284560602be8aaf67befcd61cf8601d720c73ee9e6f1a1d48070ebcfbd6bb0f</x:v>
      </x:c>
      <x:c r="AQ173" s="52" t="inlineStr">
        <x:is>
          <x:t xml:space="preserve">PASS</x:t>
        </x:is>
      </x:c>
      <x:c r="AR173" s="53" t="inlineStr">
        <x:is>
          <x:t xml:space="preserve">VALID</x:t>
        </x:is>
      </x:c>
      <x:c r="AS173" s="53" t="inlineStr">
        <x:is>
          <x:t xml:space="preserve">IMO-050-P01=ACTIVATED | IMO-050-F04=ACTIVATED</x:t>
        </x:is>
      </x:c>
      <x:c r="AT173" s="53">
        <x:v>1</x:v>
      </x:c>
      <x:c r="AU173" s="53">
        <x:v>3</x:v>
      </x:c>
      <x:c r="AV173" s="53">
        <x:v>13</x:v>
      </x:c>
      <x:c r="AW173" s="53" t="inlineStr">
        <x:is>
          <x:t xml:space="preserve">sh:datatype, sh:hasValue, sh:minCount, sh:or, sh:property</x:t>
        </x:is>
      </x:c>
      <x:c r="AX173" s="53">
        <x:v>0</x:v>
      </x:c>
      <x:c r="AY173" s="53">
        <x:v>1</x:v>
      </x:c>
      <x:c r="AZ173" s="53">
        <x:v>1</x:v>
      </x:c>
      <x:c r="BA173" s="54"/>
      <x:c r="BB173" s="54"/>
      <x:c r="BC173" s="54"/>
      <x:c r="BD173" s="55" t="str">
        <x:f>IF(OR(W173&lt;&gt;"REVIEWED",COUNTIF(BA173:BC173,"UNCLEAR")&gt;0,COUNTA(BA173:BC173)&lt;3,(COUNTIF(BA173:BC173,"0")+COUNTIF(BA173:BC173,"1")+COUNTIF(BA173:BC173,"2"))=0,AJ173=""),"",(COUNTIF(BA173:BC173,"1")+2*COUNTIF(BA173:BC173,"2"))/(2*(COUNTIF(BA173:BC173,"0")+COUNTIF(BA173:BC173,"1")+COUNTIF(BA173:BC173,"2"))))</x:f>
      </x:c>
    </x:row>
    <x:row r="174" ht="66" customHeight="1">
      <x:c r="A174" s="9" t="str">
        <x:v>BATCH_17</x:v>
      </x:c>
      <x:c r="B174" s="9" t="n">
        <x:v>168</x:v>
      </x:c>
      <x:c r="C174" s="9" t="str">
        <x:v>IMO-088</x:v>
      </x:c>
      <x:c r="D174" s="9" t="str">
        <x:v>IMO</x:v>
      </x:c>
      <x:c r="E174" s="9" t="str">
        <x:v>DIRECT_STATIC</x:v>
      </x:c>
      <x:c r="F174" s="9" t="str">
        <x:v>RUN_01</x:v>
      </x:c>
      <x:c r="G174" s="12" t="str">
        <x:v>OFFICIAL_ELIGIBLE_OUTPUT</x:v>
      </x:c>
      <x:c r="H174" s="12" t="str">
        <x:v>GENERATION_ACCEPTED</x:v>
      </x:c>
      <x:c r="I174" s="12" t="str">
        <x:v>PARSED</x:v>
      </x:c>
      <x:c r="J174" s="12" t="str">
        <x:v>PASS</x:v>
      </x:c>
      <x:c r="K174" s="9" t="n">
        <x:v>8</x:v>
      </x:c>
      <x:c r="L174" s="9" t="n">
        <x:v>8</x:v>
      </x:c>
      <x:c r="M174" s="9" t="n">
        <x:v>8</x:v>
      </x:c>
      <x:c r="N174" s="9" t="n">
        <x:v>1</x:v>
      </x:c>
      <x:c r="O174" s="9" t="str">
        <x:v>IMO-088-I-P03</x:v>
      </x:c>
      <x:c r="P174" s="9" t="str">
        <x:v>PASS</x:v>
      </x:c>
      <x:c r="Q174" s="9" t="str">
        <x:v>PASS</x:v>
      </x:c>
      <x:c r="R174" s="9" t="str">
        <x:v>CORRECT_BEHAVIOR</x:v>
      </x:c>
      <x:c r="S174" s="9" t="str">
        <x:v>IMO-088-I-F04</x:v>
      </x:c>
      <x:c r="T174" s="9" t="str">
        <x:v>FAIL</x:v>
      </x:c>
      <x:c r="U174" s="9" t="str">
        <x:v>FAIL</x:v>
      </x:c>
      <x:c r="V174" s="9" t="str">
        <x:v>CORRECT_BEHAVIOR</x:v>
      </x:c>
      <x:c r="W174" s="13" t="str">
        <x:v>NOT_REVIEWED</x:v>
      </x:c>
      <x:c r="X174" s="13" t="str"/>
      <x:c r="Y174" s="13" t="str"/>
      <x:c r="Z174" s="13" t="str"/>
      <x:c r="AA174" s="13" t="str"/>
      <x:c r="AB174" s="13" t="str"/>
      <x:c r="AC174" s="13" t="str"/>
      <x:c r="AD174" s="13" t="str"/>
      <x:c r="AE174" s="13" t="str"/>
      <x:c r="AF174" s="13" t="str"/>
      <x:c r="AG174" s="13" t="str"/>
      <x:c r="AH174" s="13" t="str"/>
      <x:c r="AI174" s="16" t="str">
        <x:f>IF(AND(W174="REVIEWED",X174&lt;&gt;"",Y174&lt;&gt;"",COUNTA(Z174:AF174)=7,COUNTIF(Z174:AF174,"UNCLEAR")=0,(COUNTIF(Z174:AF174,"0")+COUNTIF(Z174:AF174,"1")+COUNTIF(Z174:AF174,"2"))&gt;0,AG174&lt;&gt;"",AH174&lt;&gt;"",AJ174&lt;&gt;""),(COUNTIF(Z174:AF174,"1")+2*COUNTIF(Z174:AF174,"2"))/(2*(COUNTIF(Z174:AF174,"0")+COUNTIF(Z174:AF174,"1")+COUNTIF(Z174:AF174,"2"))),"")</x:f>
      </x:c>
      <x:c r="AJ174" s="14" t="str"/>
      <x:c r="AK174" s="14" t="str"/>
      <x:c r="AL174" s="14" t="str"/>
      <x:c r="AM174" s="9" t="str"/>
      <x:c r="AN174" s="9" t="str">
        <x:v>Part I-A 9.3.3.1</x:v>
      </x:c>
      <x:c r="AO174" s="9" t="str">
        <x:v>MVP/SHACL_GENERATION_PIPELINE/experiments/FULL_REPAIR_V2/RUN_01/runs/RUN-IMO-088-20260915T111843067099Z/final/final_shape.ttl</x:v>
      </x:c>
      <x:c r="AP174" s="9" t="str">
        <x:v>ab023312bf5558c2e1ef28b0a3fa38bc7029aca4c3838cda963f74c85d4093ad</x:v>
      </x:c>
      <x:c r="AQ174" s="52" t="inlineStr">
        <x:is>
          <x:t xml:space="preserve">PASS</x:t>
        </x:is>
      </x:c>
      <x:c r="AR174" s="53" t="inlineStr">
        <x:is>
          <x:t xml:space="preserve">VALID</x:t>
        </x:is>
      </x:c>
      <x:c r="AS174" s="53" t="inlineStr">
        <x:is>
          <x:t xml:space="preserve">IMO-088-I-P03=ACTIVATED | IMO-088-I-F04=ACTIVATED</x:t>
        </x:is>
      </x:c>
      <x:c r="AT174" s="53">
        <x:v>1</x:v>
      </x:c>
      <x:c r="AU174" s="53">
        <x:v>8</x:v>
      </x:c>
      <x:c r="AV174" s="53">
        <x:v>30</x:v>
      </x:c>
      <x:c r="AW174" s="53" t="inlineStr">
        <x:is>
          <x:t xml:space="preserve">sh:class, sh:datatype, sh:hasValue, sh:maxCount, sh:minCount, sh:minInclusive, sh:node, sh:nodeKind, sh:or, sh:property</x:t>
        </x:is>
      </x:c>
      <x:c r="AX174" s="53">
        <x:v>0</x:v>
      </x:c>
      <x:c r="AY174" s="53">
        <x:v>1</x:v>
      </x:c>
      <x:c r="AZ174" s="53">
        <x:v>2</x:v>
      </x:c>
      <x:c r="BA174" s="54"/>
      <x:c r="BB174" s="54"/>
      <x:c r="BC174" s="54"/>
      <x:c r="BD174" s="55" t="str">
        <x:f>IF(OR(W174&lt;&gt;"REVIEWED",COUNTIF(BA174:BC174,"UNCLEAR")&gt;0,COUNTA(BA174:BC174)&lt;3,(COUNTIF(BA174:BC174,"0")+COUNTIF(BA174:BC174,"1")+COUNTIF(BA174:BC174,"2"))=0,AJ174=""),"",(COUNTIF(BA174:BC174,"1")+2*COUNTIF(BA174:BC174,"2"))/(2*(COUNTIF(BA174:BC174,"0")+COUNTIF(BA174:BC174,"1")+COUNTIF(BA174:BC174,"2"))))</x:f>
      </x:c>
    </x:row>
    <x:row r="175" ht="66" customHeight="1">
      <x:c r="A175" s="9" t="str">
        <x:v>BATCH_17</x:v>
      </x:c>
      <x:c r="B175" s="9" t="n">
        <x:v>169</x:v>
      </x:c>
      <x:c r="C175" s="9" t="str">
        <x:v>TRF-023</x:v>
      </x:c>
      <x:c r="D175" s="9" t="str">
        <x:v>TRAFICOM</x:v>
      </x:c>
      <x:c r="E175" s="9" t="str">
        <x:v>DIRECT_STATIC</x:v>
      </x:c>
      <x:c r="F175" s="9" t="str">
        <x:v>RUN_01</x:v>
      </x:c>
      <x:c r="G175" s="12" t="str">
        <x:v>OFFICIAL_ELIGIBLE_OUTPUT</x:v>
      </x:c>
      <x:c r="H175" s="12" t="str">
        <x:v>GENERATION_ACCEPTED</x:v>
      </x:c>
      <x:c r="I175" s="12" t="str">
        <x:v>PARSED</x:v>
      </x:c>
      <x:c r="J175" s="12" t="str">
        <x:v>PASS</x:v>
      </x:c>
      <x:c r="K175" s="9" t="n">
        <x:v>8</x:v>
      </x:c>
      <x:c r="L175" s="9" t="n">
        <x:v>8</x:v>
      </x:c>
      <x:c r="M175" s="9" t="n">
        <x:v>7</x:v>
      </x:c>
      <x:c r="N175" s="9" t="n">
        <x:v>0</x:v>
      </x:c>
      <x:c r="O175" s="9" t="str">
        <x:v>TRF-023-P01</x:v>
      </x:c>
      <x:c r="P175" s="9" t="str">
        <x:v>PASS</x:v>
      </x:c>
      <x:c r="Q175" s="9" t="str">
        <x:v>PASS</x:v>
      </x:c>
      <x:c r="R175" s="9" t="str">
        <x:v>CORRECT_BEHAVIOR</x:v>
      </x:c>
      <x:c r="S175" s="9" t="str">
        <x:v>TRF-023-F01</x:v>
      </x:c>
      <x:c r="T175" s="9" t="str">
        <x:v>FAIL</x:v>
      </x:c>
      <x:c r="U175" s="9" t="str">
        <x:v>FAIL</x:v>
      </x:c>
      <x:c r="V175" s="9" t="str">
        <x:v>CORRECT_BEHAVIOR</x:v>
      </x:c>
      <x:c r="W175" s="13" t="str">
        <x:v>NOT_REVIEWED</x:v>
      </x:c>
      <x:c r="X175" s="13" t="str"/>
      <x:c r="Y175" s="13" t="str"/>
      <x:c r="Z175" s="13" t="str"/>
      <x:c r="AA175" s="13" t="str"/>
      <x:c r="AB175" s="13" t="str"/>
      <x:c r="AC175" s="13" t="str"/>
      <x:c r="AD175" s="13" t="str"/>
      <x:c r="AE175" s="13" t="str"/>
      <x:c r="AF175" s="13" t="str"/>
      <x:c r="AG175" s="13" t="str"/>
      <x:c r="AH175" s="13" t="str"/>
      <x:c r="AI175" s="16" t="str">
        <x:f>IF(AND(W175="REVIEWED",X175&lt;&gt;"",Y175&lt;&gt;"",COUNTA(Z175:AF175)=7,COUNTIF(Z175:AF175,"UNCLEAR")=0,(COUNTIF(Z175:AF175,"0")+COUNTIF(Z175:AF175,"1")+COUNTIF(Z175:AF175,"2"))&gt;0,AG175&lt;&gt;"",AH175&lt;&gt;"",AJ175&lt;&gt;""),(COUNTIF(Z175:AF175,"1")+2*COUNTIF(Z175:AF175,"2"))/(2*(COUNTIF(Z175:AF175,"0")+COUNTIF(Z175:AF175,"1")+COUNTIF(Z175:AF175,"2"))),"")</x:f>
      </x:c>
      <x:c r="AJ175" s="14" t="str"/>
      <x:c r="AK175" s="14" t="str"/>
      <x:c r="AL175" s="14" t="str"/>
      <x:c r="AM175" s="9" t="str">
        <x:v>RDF_FALSE_ACCEPT</x:v>
      </x:c>
      <x:c r="AN175" s="9" t="str">
        <x:v>3.2.3 / Annex II</x:v>
      </x:c>
      <x:c r="AO175" s="9" t="str">
        <x:v>MVP/SHACL_GENERATION_PIPELINE/experiments/FULL_REPAIR_V2/RUN_01/runs/RUN-TRF-023-20260915T123120550618Z/final/final_shape.ttl</x:v>
      </x:c>
      <x:c r="AP175" s="9" t="str">
        <x:v>e082d8f4f7f7bdb64f6193fcec7d089c74787184b48309a4635ece28402fb4b0</x:v>
      </x:c>
      <x:c r="AQ175" s="52" t="inlineStr">
        <x:is>
          <x:t xml:space="preserve">PASS</x:t>
        </x:is>
      </x:c>
      <x:c r="AR175" s="53" t="inlineStr">
        <x:is>
          <x:t xml:space="preserve">VALID</x:t>
        </x:is>
      </x:c>
      <x:c r="AS175" s="53" t="inlineStr">
        <x:is>
          <x:t xml:space="preserve">TRF-023-P01=ACTIVATED | TRF-023-F01=ACTIVATED</x:t>
        </x:is>
      </x:c>
      <x:c r="AT175" s="53">
        <x:v>4</x:v>
      </x:c>
      <x:c r="AU175" s="53">
        <x:v>9</x:v>
      </x:c>
      <x:c r="AV175" s="53">
        <x:v>41</x:v>
      </x:c>
      <x:c r="AW175" s="53" t="inlineStr">
        <x:is>
          <x:t xml:space="preserve">sh:class, sh:datatype, sh:hasValue, sh:in, sh:maxCount, sh:minCount, sh:node, sh:or, sh:property</x:t>
        </x:is>
      </x:c>
      <x:c r="AX175" s="53">
        <x:v>1</x:v>
      </x:c>
      <x:c r="AY175" s="53">
        <x:v>1</x:v>
      </x:c>
      <x:c r="AZ175" s="53">
        <x:v>1</x:v>
      </x:c>
      <x:c r="BA175" s="54"/>
      <x:c r="BB175" s="54"/>
      <x:c r="BC175" s="54"/>
      <x:c r="BD175" s="55" t="str">
        <x:f>IF(OR(W175&lt;&gt;"REVIEWED",COUNTIF(BA175:BC175,"UNCLEAR")&gt;0,COUNTA(BA175:BC175)&lt;3,(COUNTIF(BA175:BC175,"0")+COUNTIF(BA175:BC175,"1")+COUNTIF(BA175:BC175,"2"))=0,AJ175=""),"",(COUNTIF(BA175:BC175,"1")+2*COUNTIF(BA175:BC175,"2"))/(2*(COUNTIF(BA175:BC175,"0")+COUNTIF(BA175:BC175,"1")+COUNTIF(BA175:BC175,"2"))))</x:f>
      </x:c>
    </x:row>
    <x:row r="176" ht="66" customHeight="1">
      <x:c r="A176" s="9" t="str">
        <x:v>BATCH_17</x:v>
      </x:c>
      <x:c r="B176" s="9" t="n">
        <x:v>170</x:v>
      </x:c>
      <x:c r="C176" s="9" t="str">
        <x:v>I2-047</x:v>
      </x:c>
      <x:c r="D176" s="9" t="str">
        <x:v>I2</x:v>
      </x:c>
      <x:c r="E176" s="9" t="str">
        <x:v>DIRECT_CALCULATION</x:v>
      </x:c>
      <x:c r="F176" s="9" t="str">
        <x:v>RUN_01</x:v>
      </x:c>
      <x:c r="G176" s="12" t="str">
        <x:v>OFFICIAL_ELIGIBLE_OUTPUT</x:v>
      </x:c>
      <x:c r="H176" s="12" t="str">
        <x:v>GENERATION_ACCEPTED</x:v>
      </x:c>
      <x:c r="I176" s="12" t="str">
        <x:v>PARSED</x:v>
      </x:c>
      <x:c r="J176" s="12" t="str">
        <x:v>PASS</x:v>
      </x:c>
      <x:c r="K176" s="9" t="n">
        <x:v>8</x:v>
      </x:c>
      <x:c r="L176" s="9" t="n">
        <x:v>8</x:v>
      </x:c>
      <x:c r="M176" s="9" t="n">
        <x:v>8</x:v>
      </x:c>
      <x:c r="N176" s="9" t="n">
        <x:v>1</x:v>
      </x:c>
      <x:c r="O176" s="9" t="str">
        <x:v>I2-047-G-P02</x:v>
      </x:c>
      <x:c r="P176" s="9" t="str">
        <x:v>PASS</x:v>
      </x:c>
      <x:c r="Q176" s="9" t="str">
        <x:v>PASS</x:v>
      </x:c>
      <x:c r="R176" s="9" t="str">
        <x:v>CORRECT_BEHAVIOR</x:v>
      </x:c>
      <x:c r="S176" s="9" t="str">
        <x:v>I2-047-G-F03</x:v>
      </x:c>
      <x:c r="T176" s="9" t="str">
        <x:v>FAIL</x:v>
      </x:c>
      <x:c r="U176" s="9" t="str">
        <x:v>FAIL</x:v>
      </x:c>
      <x:c r="V176" s="9" t="str">
        <x:v>CORRECT_BEHAVIOR</x:v>
      </x:c>
      <x:c r="W176" s="13" t="str">
        <x:v>NOT_REVIEWED</x:v>
      </x:c>
      <x:c r="X176" s="13" t="str"/>
      <x:c r="Y176" s="13" t="str"/>
      <x:c r="Z176" s="13" t="str"/>
      <x:c r="AA176" s="13" t="str"/>
      <x:c r="AB176" s="13" t="str"/>
      <x:c r="AC176" s="13" t="str"/>
      <x:c r="AD176" s="13" t="str"/>
      <x:c r="AE176" s="13" t="str"/>
      <x:c r="AF176" s="13" t="str"/>
      <x:c r="AG176" s="13" t="str"/>
      <x:c r="AH176" s="13" t="str"/>
      <x:c r="AI176" s="16" t="str">
        <x:f>IF(AND(W176="REVIEWED",X176&lt;&gt;"",Y176&lt;&gt;"",COUNTA(Z176:AF176)=7,COUNTIF(Z176:AF176,"UNCLEAR")=0,(COUNTIF(Z176:AF176,"0")+COUNTIF(Z176:AF176,"1")+COUNTIF(Z176:AF176,"2"))&gt;0,AG176&lt;&gt;"",AH176&lt;&gt;"",AJ176&lt;&gt;""),(COUNTIF(Z176:AF176,"1")+2*COUNTIF(Z176:AF176,"2"))/(2*(COUNTIF(Z176:AF176,"0")+COUNTIF(Z176:AF176,"1")+COUNTIF(Z176:AF176,"2"))),"")</x:f>
      </x:c>
      <x:c r="AJ176" s="14" t="str"/>
      <x:c r="AK176" s="14" t="str"/>
      <x:c r="AL176" s="14" t="str"/>
      <x:c r="AM176" s="9" t="str"/>
      <x:c r="AN176" s="9" t="str">
        <x:v>I2.11.4</x:v>
      </x:c>
      <x:c r="AO176" s="9" t="str">
        <x:v>MVP/SHACL_GENERATION_PIPELINE/experiments/FULL_REPAIR_V2/RUN_01/runs/RUN-I2-047-20260915T100327291744Z/final/final_shape.ttl</x:v>
      </x:c>
      <x:c r="AP176" s="9" t="str">
        <x:v>02495bd7ed1fbc4a7674a4fcf934e2b1e6b307e66be1092322b3dd62f38b4bb8</x:v>
      </x:c>
      <x:c r="AQ176" s="52" t="inlineStr">
        <x:is>
          <x:t xml:space="preserve">PASS</x:t>
        </x:is>
      </x:c>
      <x:c r="AR176" s="53" t="inlineStr">
        <x:is>
          <x:t xml:space="preserve">VALID</x:t>
        </x:is>
      </x:c>
      <x:c r="AS176" s="53" t="inlineStr">
        <x:is>
          <x:t xml:space="preserve">I2-047-G-P02=ACTIVATED | I2-047-G-F03=ACTIVATED</x:t>
        </x:is>
      </x:c>
      <x:c r="AT176" s="53">
        <x:v>1</x:v>
      </x:c>
      <x:c r="AU176" s="53">
        <x:v>7</x:v>
      </x:c>
      <x:c r="AV176" s="53">
        <x:v>28</x:v>
      </x:c>
      <x:c r="AW176" s="53" t="inlineStr">
        <x:is>
          <x:t xml:space="preserve">sh:class, sh:datatype, sh:hasValue, sh:maxCount, sh:minCount, sh:property</x:t>
        </x:is>
      </x:c>
      <x:c r="AX176" s="53">
        <x:v>1</x:v>
      </x:c>
      <x:c r="AY176" s="53">
        <x:v>1</x:v>
      </x:c>
      <x:c r="AZ176" s="53">
        <x:v>0</x:v>
      </x:c>
      <x:c r="BA176" s="54"/>
      <x:c r="BB176" s="54"/>
      <x:c r="BC176" s="54"/>
      <x:c r="BD176" s="55" t="str">
        <x:f>IF(OR(W176&lt;&gt;"REVIEWED",COUNTIF(BA176:BC176,"UNCLEAR")&gt;0,COUNTA(BA176:BC176)&lt;3,(COUNTIF(BA176:BC176,"0")+COUNTIF(BA176:BC176,"1")+COUNTIF(BA176:BC176,"2"))=0,AJ176=""),"",(COUNTIF(BA176:BC176,"1")+2*COUNTIF(BA176:BC176,"2"))/(2*(COUNTIF(BA176:BC176,"0")+COUNTIF(BA176:BC176,"1")+COUNTIF(BA176:BC176,"2"))))</x:f>
      </x:c>
    </x:row>
    <x:row r="177" ht="66" customHeight="1">
      <x:c r="A177" s="9" t="str">
        <x:v>BATCH_18</x:v>
      </x:c>
      <x:c r="B177" s="9" t="n">
        <x:v>171</x:v>
      </x:c>
      <x:c r="C177" s="9" t="str">
        <x:v>TRF-053</x:v>
      </x:c>
      <x:c r="D177" s="9" t="str">
        <x:v>TRAFICOM</x:v>
      </x:c>
      <x:c r="E177" s="9" t="str">
        <x:v>DIRECT_CALCULATION</x:v>
      </x:c>
      <x:c r="F177" s="9" t="str">
        <x:v>RUN_01</x:v>
      </x:c>
      <x:c r="G177" s="12" t="str">
        <x:v>OFFICIAL_ELIGIBLE_OUTPUT</x:v>
      </x:c>
      <x:c r="H177" s="12" t="str">
        <x:v>GENERATION_ACCEPTED</x:v>
      </x:c>
      <x:c r="I177" s="12" t="str">
        <x:v>PARSED</x:v>
      </x:c>
      <x:c r="J177" s="12" t="str">
        <x:v>PASS</x:v>
      </x:c>
      <x:c r="K177" s="9" t="n">
        <x:v>8</x:v>
      </x:c>
      <x:c r="L177" s="9" t="n">
        <x:v>8</x:v>
      </x:c>
      <x:c r="M177" s="9" t="n">
        <x:v>8</x:v>
      </x:c>
      <x:c r="N177" s="9" t="n">
        <x:v>1</x:v>
      </x:c>
      <x:c r="O177" s="9" t="str">
        <x:v>TRF-053-P03</x:v>
      </x:c>
      <x:c r="P177" s="9" t="str">
        <x:v>PASS</x:v>
      </x:c>
      <x:c r="Q177" s="9" t="str">
        <x:v>PASS</x:v>
      </x:c>
      <x:c r="R177" s="9" t="str">
        <x:v>CORRECT_BEHAVIOR</x:v>
      </x:c>
      <x:c r="S177" s="9" t="str">
        <x:v>TRF-053-F03</x:v>
      </x:c>
      <x:c r="T177" s="9" t="str">
        <x:v>FAIL</x:v>
      </x:c>
      <x:c r="U177" s="9" t="str">
        <x:v>FAIL</x:v>
      </x:c>
      <x:c r="V177" s="9" t="str">
        <x:v>CORRECT_BEHAVIOR</x:v>
      </x:c>
      <x:c r="W177" s="13" t="str">
        <x:v>NOT_REVIEWED</x:v>
      </x:c>
      <x:c r="X177" s="13" t="str"/>
      <x:c r="Y177" s="13" t="str"/>
      <x:c r="Z177" s="13" t="str"/>
      <x:c r="AA177" s="13" t="str"/>
      <x:c r="AB177" s="13" t="str"/>
      <x:c r="AC177" s="13" t="str"/>
      <x:c r="AD177" s="13" t="str"/>
      <x:c r="AE177" s="13" t="str"/>
      <x:c r="AF177" s="13" t="str"/>
      <x:c r="AG177" s="13" t="str"/>
      <x:c r="AH177" s="13" t="str"/>
      <x:c r="AI177" s="16" t="str">
        <x:f>IF(AND(W177="REVIEWED",X177&lt;&gt;"",Y177&lt;&gt;"",COUNTA(Z177:AF177)=7,COUNTIF(Z177:AF177,"UNCLEAR")=0,(COUNTIF(Z177:AF177,"0")+COUNTIF(Z177:AF177,"1")+COUNTIF(Z177:AF177,"2"))&gt;0,AG177&lt;&gt;"",AH177&lt;&gt;"",AJ177&lt;&gt;""),(COUNTIF(Z177:AF177,"1")+2*COUNTIF(Z177:AF177,"2"))/(2*(COUNTIF(Z177:AF177,"0")+COUNTIF(Z177:AF177,"1")+COUNTIF(Z177:AF177,"2"))),"")</x:f>
      </x:c>
      <x:c r="AJ177" s="14" t="str"/>
      <x:c r="AK177" s="14" t="str"/>
      <x:c r="AL177" s="14" t="str"/>
      <x:c r="AM177" s="9" t="str"/>
      <x:c r="AN177" s="9" t="str">
        <x:v>4.5.1</x:v>
      </x:c>
      <x:c r="AO177" s="9" t="str">
        <x:v>MVP/SHACL_GENERATION_PIPELINE/experiments/FULL_REPAIR_V2/RUN_01/runs/RUN-TRF-053-20260915T131504162210Z/final/final_shape.ttl</x:v>
      </x:c>
      <x:c r="AP177" s="9" t="str">
        <x:v>1726e9b4e14efc650d710d06396cf7108126eefd9ade308def277eb916f70ab3</x:v>
      </x:c>
      <x:c r="AQ177" s="52" t="inlineStr">
        <x:is>
          <x:t xml:space="preserve">PASS</x:t>
        </x:is>
      </x:c>
      <x:c r="AR177" s="53" t="inlineStr">
        <x:is>
          <x:t xml:space="preserve">VALID</x:t>
        </x:is>
      </x:c>
      <x:c r="AS177" s="53" t="inlineStr">
        <x:is>
          <x:t xml:space="preserve">TRF-053-P03=ACTIVATED | TRF-053-F03=ACTIVATED</x:t>
        </x:is>
      </x:c>
      <x:c r="AT177" s="53">
        <x:v>9</x:v>
      </x:c>
      <x:c r="AU177" s="53">
        <x:v>24</x:v>
      </x:c>
      <x:c r="AV177" s="53">
        <x:v>96</x:v>
      </x:c>
      <x:c r="AW177" s="53" t="inlineStr">
        <x:is>
          <x:t xml:space="preserve">sh:datatype, sh:hasValue, sh:maxCount, sh:minCount, sh:node, sh:property</x:t>
        </x:is>
      </x:c>
      <x:c r="AX177" s="53">
        <x:v>1</x:v>
      </x:c>
      <x:c r="AY177" s="53">
        <x:v>1</x:v>
      </x:c>
      <x:c r="AZ177" s="53">
        <x:v>0</x:v>
      </x:c>
      <x:c r="BA177" s="54"/>
      <x:c r="BB177" s="54"/>
      <x:c r="BC177" s="54"/>
      <x:c r="BD177" s="55" t="str">
        <x:f>IF(OR(W177&lt;&gt;"REVIEWED",COUNTIF(BA177:BC177,"UNCLEAR")&gt;0,COUNTA(BA177:BC177)&lt;3,(COUNTIF(BA177:BC177,"0")+COUNTIF(BA177:BC177,"1")+COUNTIF(BA177:BC177,"2"))=0,AJ177=""),"",(COUNTIF(BA177:BC177,"1")+2*COUNTIF(BA177:BC177,"2"))/(2*(COUNTIF(BA177:BC177,"0")+COUNTIF(BA177:BC177,"1")+COUNTIF(BA177:BC177,"2"))))</x:f>
      </x:c>
    </x:row>
    <x:row r="178" ht="66" customHeight="1">
      <x:c r="A178" s="9" t="str">
        <x:v>BATCH_18</x:v>
      </x:c>
      <x:c r="B178" s="9" t="n">
        <x:v>172</x:v>
      </x:c>
      <x:c r="C178" s="9" t="str">
        <x:v>TRF-091</x:v>
      </x:c>
      <x:c r="D178" s="9" t="str">
        <x:v>TRAFICOM</x:v>
      </x:c>
      <x:c r="E178" s="9" t="str">
        <x:v>DIRECT_STATIC</x:v>
      </x:c>
      <x:c r="F178" s="9" t="str">
        <x:v>RUN_01</x:v>
      </x:c>
      <x:c r="G178" s="12" t="str">
        <x:v>REJECTED_ATTEMPT_04</x:v>
      </x:c>
      <x:c r="H178" s="12" t="str">
        <x:v>MAX_ATTEMPTS_REACHED</x:v>
      </x:c>
      <x:c r="I178" s="12" t="str">
        <x:v>PARSED</x:v>
      </x:c>
      <x:c r="J178" s="12" t="str">
        <x:v>FAIL</x:v>
      </x:c>
      <x:c r="K178" s="9" t="n">
        <x:v>4</x:v>
      </x:c>
      <x:c r="L178" s="9" t="n">
        <x:v>4</x:v>
      </x:c>
      <x:c r="M178" s="9" t="n">
        <x:v>3</x:v>
      </x:c>
      <x:c r="N178" s="9" t="n">
        <x:v>0</x:v>
      </x:c>
      <x:c r="O178" s="9" t="str">
        <x:v>TRF-091-P01</x:v>
      </x:c>
      <x:c r="P178" s="9" t="str">
        <x:v>PASS</x:v>
      </x:c>
      <x:c r="Q178" s="9" t="str">
        <x:v>FAIL</x:v>
      </x:c>
      <x:c r="R178" s="9" t="str">
        <x:v>FALSE_REJECT</x:v>
      </x:c>
      <x:c r="S178" s="9" t="str">
        <x:v>TRF-091-F01</x:v>
      </x:c>
      <x:c r="T178" s="9" t="str">
        <x:v>FAIL</x:v>
      </x:c>
      <x:c r="U178" s="9" t="str">
        <x:v>FAIL</x:v>
      </x:c>
      <x:c r="V178" s="9" t="str">
        <x:v>CORRECT_BEHAVIOR</x:v>
      </x:c>
      <x:c r="W178" s="13" t="str">
        <x:v>NOT_REVIEWED</x:v>
      </x:c>
      <x:c r="X178" s="13" t="str"/>
      <x:c r="Y178" s="13" t="str"/>
      <x:c r="Z178" s="13" t="str"/>
      <x:c r="AA178" s="13" t="str"/>
      <x:c r="AB178" s="13" t="str"/>
      <x:c r="AC178" s="13" t="str"/>
      <x:c r="AD178" s="13" t="str"/>
      <x:c r="AE178" s="13" t="str"/>
      <x:c r="AF178" s="13" t="str"/>
      <x:c r="AG178" s="13" t="str"/>
      <x:c r="AH178" s="13" t="str"/>
      <x:c r="AI178" s="16" t="str">
        <x:f>IF(AND(W178="REVIEWED",X178&lt;&gt;"",Y178&lt;&gt;"",COUNTA(Z178:AF178)=7,COUNTIF(Z178:AF178,"UNCLEAR")=0,(COUNTIF(Z178:AF178,"0")+COUNTIF(Z178:AF178,"1")+COUNTIF(Z178:AF178,"2"))&gt;0,AG178&lt;&gt;"",AH178&lt;&gt;"",AJ178&lt;&gt;""),(COUNTIF(Z178:AF178,"1")+2*COUNTIF(Z178:AF178,"2"))/(2*(COUNTIF(Z178:AF178,"0")+COUNTIF(Z178:AF178,"1")+COUNTIF(Z178:AF178,"2"))),"")</x:f>
      </x:c>
      <x:c r="AJ178" s="14" t="str"/>
      <x:c r="AK178" s="14" t="str"/>
      <x:c r="AL178" s="14" t="str"/>
      <x:c r="AM178" s="9" t="str">
        <x:v>ALWAYS_FAIL; RDF_FALSE_REJECT; FALLBACK_OUTPUT; DETERMINISTIC_FAIL</x:v>
      </x:c>
      <x:c r="AN178" s="9" t="str">
        <x:v>6.5.3.4</x:v>
      </x:c>
      <x:c r="AO178" s="9" t="str">
        <x:v>MVP/SHACL_GENERATION_PIPELINE/experiments/FULL_REPAIR_V2/RUN_01/runs/RUN-TRF-091-20260915T134937003928Z/artifacts/attempt_04/candidate_shape.ttl</x:v>
      </x:c>
      <x:c r="AP178" s="9" t="str">
        <x:v>ec7555d00350cc1efa2bb4518c5ce93562f647064089282b41de2b9168f86159</x:v>
      </x:c>
      <x:c r="AQ178" s="52" t="inlineStr">
        <x:is>
          <x:t xml:space="preserve">PASS</x:t>
        </x:is>
      </x:c>
      <x:c r="AR178" s="53" t="inlineStr">
        <x:is>
          <x:t xml:space="preserve">VALID</x:t>
        </x:is>
      </x:c>
      <x:c r="AS178" s="53" t="inlineStr">
        <x:is>
          <x:t xml:space="preserve">TRF-091-P01=ACTIVATED | TRF-091-F01=ACTIVATED</x:t>
        </x:is>
      </x:c>
      <x:c r="AT178" s="53">
        <x:v>2</x:v>
      </x:c>
      <x:c r="AU178" s="53">
        <x:v>3</x:v>
      </x:c>
      <x:c r="AV178" s="53">
        <x:v>15</x:v>
      </x:c>
      <x:c r="AW178" s="53" t="inlineStr">
        <x:is>
          <x:t xml:space="preserve">sh:class, sh:hasValue, sh:minCount, sh:node, sh:nodeKind, sh:not, sh:property</x:t>
        </x:is>
      </x:c>
      <x:c r="AX178" s="53">
        <x:v>0</x:v>
      </x:c>
      <x:c r="AY178" s="53">
        <x:v>1</x:v>
      </x:c>
      <x:c r="AZ178" s="53">
        <x:v>1</x:v>
      </x:c>
      <x:c r="BA178" s="54"/>
      <x:c r="BB178" s="54"/>
      <x:c r="BC178" s="54"/>
      <x:c r="BD178" s="55" t="str">
        <x:f>IF(OR(W178&lt;&gt;"REVIEWED",COUNTIF(BA178:BC178,"UNCLEAR")&gt;0,COUNTA(BA178:BC178)&lt;3,(COUNTIF(BA178:BC178,"0")+COUNTIF(BA178:BC178,"1")+COUNTIF(BA178:BC178,"2"))=0,AJ178=""),"",(COUNTIF(BA178:BC178,"1")+2*COUNTIF(BA178:BC178,"2"))/(2*(COUNTIF(BA178:BC178,"0")+COUNTIF(BA178:BC178,"1")+COUNTIF(BA178:BC178,"2"))))</x:f>
      </x:c>
    </x:row>
    <x:row r="179" ht="66" customHeight="1">
      <x:c r="A179" s="9" t="str">
        <x:v>BATCH_18</x:v>
      </x:c>
      <x:c r="B179" s="9" t="n">
        <x:v>173</x:v>
      </x:c>
      <x:c r="C179" s="9" t="str">
        <x:v>TRF-083</x:v>
      </x:c>
      <x:c r="D179" s="9" t="str">
        <x:v>TRAFICOM</x:v>
      </x:c>
      <x:c r="E179" s="9" t="str">
        <x:v>DIRECT_STATIC</x:v>
      </x:c>
      <x:c r="F179" s="9" t="str">
        <x:v>RUN_01</x:v>
      </x:c>
      <x:c r="G179" s="12" t="str">
        <x:v>OFFICIAL_ELIGIBLE_OUTPUT</x:v>
      </x:c>
      <x:c r="H179" s="12" t="str">
        <x:v>GENERATION_ACCEPTED</x:v>
      </x:c>
      <x:c r="I179" s="12" t="str">
        <x:v>PARSED</x:v>
      </x:c>
      <x:c r="J179" s="12" t="str">
        <x:v>PASS</x:v>
      </x:c>
      <x:c r="K179" s="9" t="n">
        <x:v>4</x:v>
      </x:c>
      <x:c r="L179" s="9" t="n">
        <x:v>4</x:v>
      </x:c>
      <x:c r="M179" s="9" t="n">
        <x:v>4</x:v>
      </x:c>
      <x:c r="N179" s="9" t="n">
        <x:v>1</x:v>
      </x:c>
      <x:c r="O179" s="9" t="str">
        <x:v>TRF-083-P02</x:v>
      </x:c>
      <x:c r="P179" s="9" t="str">
        <x:v>PASS</x:v>
      </x:c>
      <x:c r="Q179" s="9" t="str">
        <x:v>PASS</x:v>
      </x:c>
      <x:c r="R179" s="9" t="str">
        <x:v>CORRECT_BEHAVIOR</x:v>
      </x:c>
      <x:c r="S179" s="9" t="str">
        <x:v>TRF-083-F01</x:v>
      </x:c>
      <x:c r="T179" s="9" t="str">
        <x:v>FAIL</x:v>
      </x:c>
      <x:c r="U179" s="9" t="str">
        <x:v>FAIL</x:v>
      </x:c>
      <x:c r="V179" s="9" t="str">
        <x:v>CORRECT_BEHAVIOR</x:v>
      </x:c>
      <x:c r="W179" s="13" t="str">
        <x:v>NOT_REVIEWED</x:v>
      </x:c>
      <x:c r="X179" s="13" t="str"/>
      <x:c r="Y179" s="13" t="str"/>
      <x:c r="Z179" s="13" t="str"/>
      <x:c r="AA179" s="13" t="str"/>
      <x:c r="AB179" s="13" t="str"/>
      <x:c r="AC179" s="13" t="str"/>
      <x:c r="AD179" s="13" t="str"/>
      <x:c r="AE179" s="13" t="str"/>
      <x:c r="AF179" s="13" t="str"/>
      <x:c r="AG179" s="13" t="str"/>
      <x:c r="AH179" s="13" t="str"/>
      <x:c r="AI179" s="16" t="str">
        <x:f>IF(AND(W179="REVIEWED",X179&lt;&gt;"",Y179&lt;&gt;"",COUNTA(Z179:AF179)=7,COUNTIF(Z179:AF179,"UNCLEAR")=0,(COUNTIF(Z179:AF179,"0")+COUNTIF(Z179:AF179,"1")+COUNTIF(Z179:AF179,"2"))&gt;0,AG179&lt;&gt;"",AH179&lt;&gt;"",AJ179&lt;&gt;""),(COUNTIF(Z179:AF179,"1")+2*COUNTIF(Z179:AF179,"2"))/(2*(COUNTIF(Z179:AF179,"0")+COUNTIF(Z179:AF179,"1")+COUNTIF(Z179:AF179,"2"))),"")</x:f>
      </x:c>
      <x:c r="AJ179" s="14" t="str"/>
      <x:c r="AK179" s="14" t="str"/>
      <x:c r="AL179" s="14" t="str"/>
      <x:c r="AM179" s="9" t="str"/>
      <x:c r="AN179" s="9" t="str">
        <x:v>6.5.3.1</x:v>
      </x:c>
      <x:c r="AO179" s="9" t="str">
        <x:v>MVP/SHACL_GENERATION_PIPELINE/experiments/FULL_REPAIR_V2/RUN_01/runs/RUN-TRF-083-20260915T134302713105Z/final/final_shape.ttl</x:v>
      </x:c>
      <x:c r="AP179" s="9" t="str">
        <x:v>4e0165505cfcf15d2a70f92a5c9e9e0f3e64bdc5c6d6bac246b8478ef39cf443</x:v>
      </x:c>
      <x:c r="AQ179" s="52" t="inlineStr">
        <x:is>
          <x:t xml:space="preserve">PASS</x:t>
        </x:is>
      </x:c>
      <x:c r="AR179" s="53" t="inlineStr">
        <x:is>
          <x:t xml:space="preserve">VALID</x:t>
        </x:is>
      </x:c>
      <x:c r="AS179" s="53" t="inlineStr">
        <x:is>
          <x:t xml:space="preserve">TRF-083-P02=ACTIVATED | TRF-083-F01=ACTIVATED</x:t>
        </x:is>
      </x:c>
      <x:c r="AT179" s="53">
        <x:v>1</x:v>
      </x:c>
      <x:c r="AU179" s="53">
        <x:v>13</x:v>
      </x:c>
      <x:c r="AV179" s="53">
        <x:v>49</x:v>
      </x:c>
      <x:c r="AW179" s="53" t="inlineStr">
        <x:is>
          <x:t xml:space="preserve">sh:class, sh:datatype, sh:hasValue, sh:maxCount, sh:minCount, sh:node, sh:or, sh:property</x:t>
        </x:is>
      </x:c>
      <x:c r="AX179" s="53">
        <x:v>0</x:v>
      </x:c>
      <x:c r="AY179" s="53">
        <x:v>1</x:v>
      </x:c>
      <x:c r="AZ179" s="53">
        <x:v>1</x:v>
      </x:c>
      <x:c r="BA179" s="54"/>
      <x:c r="BB179" s="54"/>
      <x:c r="BC179" s="54"/>
      <x:c r="BD179" s="55" t="str">
        <x:f>IF(OR(W179&lt;&gt;"REVIEWED",COUNTIF(BA179:BC179,"UNCLEAR")&gt;0,COUNTA(BA179:BC179)&lt;3,(COUNTIF(BA179:BC179,"0")+COUNTIF(BA179:BC179,"1")+COUNTIF(BA179:BC179,"2"))=0,AJ179=""),"",(COUNTIF(BA179:BC179,"1")+2*COUNTIF(BA179:BC179,"2"))/(2*(COUNTIF(BA179:BC179,"0")+COUNTIF(BA179:BC179,"1")+COUNTIF(BA179:BC179,"2"))))</x:f>
      </x:c>
    </x:row>
    <x:row r="180" ht="66" customHeight="1">
      <x:c r="A180" s="9" t="str">
        <x:v>BATCH_18</x:v>
      </x:c>
      <x:c r="B180" s="9" t="n">
        <x:v>174</x:v>
      </x:c>
      <x:c r="C180" s="9" t="str">
        <x:v>TRF-041</x:v>
      </x:c>
      <x:c r="D180" s="9" t="str">
        <x:v>TRAFICOM</x:v>
      </x:c>
      <x:c r="E180" s="9" t="str">
        <x:v>COMPLEX_READINESS</x:v>
      </x:c>
      <x:c r="F180" s="9" t="str">
        <x:v>RUN_01</x:v>
      </x:c>
      <x:c r="G180" s="12" t="str">
        <x:v>OFFICIAL_ELIGIBLE_OUTPUT</x:v>
      </x:c>
      <x:c r="H180" s="12" t="str">
        <x:v>GENERATION_ACCEPTED</x:v>
      </x:c>
      <x:c r="I180" s="12" t="str">
        <x:v>PARSED</x:v>
      </x:c>
      <x:c r="J180" s="12" t="str">
        <x:v>PASS</x:v>
      </x:c>
      <x:c r="K180" s="9" t="n">
        <x:v>12</x:v>
      </x:c>
      <x:c r="L180" s="9" t="n">
        <x:v>12</x:v>
      </x:c>
      <x:c r="M180" s="9" t="n">
        <x:v>10</x:v>
      </x:c>
      <x:c r="N180" s="9" t="n">
        <x:v>0</x:v>
      </x:c>
      <x:c r="O180" s="9" t="str">
        <x:v>TRF-041-P01</x:v>
      </x:c>
      <x:c r="P180" s="9" t="str">
        <x:v>PASS</x:v>
      </x:c>
      <x:c r="Q180" s="9" t="str">
        <x:v>PASS</x:v>
      </x:c>
      <x:c r="R180" s="9" t="str">
        <x:v>CORRECT_BEHAVIOR</x:v>
      </x:c>
      <x:c r="S180" s="9" t="str">
        <x:v>TRF-041-F03</x:v>
      </x:c>
      <x:c r="T180" s="9" t="str">
        <x:v>FAIL</x:v>
      </x:c>
      <x:c r="U180" s="9" t="str">
        <x:v>FAIL</x:v>
      </x:c>
      <x:c r="V180" s="9" t="str">
        <x:v>CORRECT_BEHAVIOR</x:v>
      </x:c>
      <x:c r="W180" s="13" t="str">
        <x:v>NOT_REVIEWED</x:v>
      </x:c>
      <x:c r="X180" s="13" t="str"/>
      <x:c r="Y180" s="13" t="str"/>
      <x:c r="Z180" s="13" t="str"/>
      <x:c r="AA180" s="13" t="str"/>
      <x:c r="AB180" s="13" t="str"/>
      <x:c r="AC180" s="13" t="str"/>
      <x:c r="AD180" s="13" t="str"/>
      <x:c r="AE180" s="13" t="str"/>
      <x:c r="AF180" s="13" t="str"/>
      <x:c r="AG180" s="13" t="str"/>
      <x:c r="AH180" s="13" t="str"/>
      <x:c r="AI180" s="16" t="str">
        <x:f>IF(AND(W180="REVIEWED",X180&lt;&gt;"",Y180&lt;&gt;"",COUNTA(Z180:AF180)=7,COUNTIF(Z180:AF180,"UNCLEAR")=0,(COUNTIF(Z180:AF180,"0")+COUNTIF(Z180:AF180,"1")+COUNTIF(Z180:AF180,"2"))&gt;0,AG180&lt;&gt;"",AH180&lt;&gt;"",AJ180&lt;&gt;""),(COUNTIF(Z180:AF180,"1")+2*COUNTIF(Z180:AF180,"2"))/(2*(COUNTIF(Z180:AF180,"0")+COUNTIF(Z180:AF180,"1")+COUNTIF(Z180:AF180,"2"))),"")</x:f>
      </x:c>
      <x:c r="AJ180" s="14" t="str"/>
      <x:c r="AK180" s="14" t="str"/>
      <x:c r="AL180" s="14" t="str"/>
      <x:c r="AM180" s="9" t="str">
        <x:v>RDF_FALSE_ACCEPT</x:v>
      </x:c>
      <x:c r="AN180" s="9" t="str">
        <x:v>4.3.2</x:v>
      </x:c>
      <x:c r="AO180" s="9" t="str">
        <x:v>MVP/SHACL_GENERATION_PIPELINE/experiments/FULL_REPAIR_V2/RUN_01/runs/RUN-TRF-041-20260915T125319067059Z/final/final_shape.ttl</x:v>
      </x:c>
      <x:c r="AP180" s="9" t="str">
        <x:v>21c26477ab3581b2e4acf83d159e87486537132fffb69f1c903dfcaa89dbc38e</x:v>
      </x:c>
      <x:c r="AQ180" s="52" t="inlineStr">
        <x:is>
          <x:t xml:space="preserve">PASS</x:t>
        </x:is>
      </x:c>
      <x:c r="AR180" s="53" t="inlineStr">
        <x:is>
          <x:t xml:space="preserve">VALID</x:t>
        </x:is>
      </x:c>
      <x:c r="AS180" s="53" t="inlineStr">
        <x:is>
          <x:t xml:space="preserve">TRF-041-P01=ACTIVATED | TRF-041-F03=ACTIVATED</x:t>
        </x:is>
      </x:c>
      <x:c r="AT180" s="53">
        <x:v>1</x:v>
      </x:c>
      <x:c r="AU180" s="53">
        <x:v>27</x:v>
      </x:c>
      <x:c r="AV180" s="53">
        <x:v>115</x:v>
      </x:c>
      <x:c r="AW180" s="53" t="inlineStr">
        <x:is>
          <x:t xml:space="preserve">sh:class, sh:datatype, sh:hasValue, sh:maxCount, sh:minCount, sh:node, sh:or, sh:property</x:t>
        </x:is>
      </x:c>
      <x:c r="AX180" s="53">
        <x:v>0</x:v>
      </x:c>
      <x:c r="AY180" s="53">
        <x:v>1</x:v>
      </x:c>
      <x:c r="AZ180" s="53">
        <x:v>1</x:v>
      </x:c>
      <x:c r="BA180" s="54"/>
      <x:c r="BB180" s="54"/>
      <x:c r="BC180" s="54"/>
      <x:c r="BD180" s="55" t="str">
        <x:f>IF(OR(W180&lt;&gt;"REVIEWED",COUNTIF(BA180:BC180,"UNCLEAR")&gt;0,COUNTA(BA180:BC180)&lt;3,(COUNTIF(BA180:BC180,"0")+COUNTIF(BA180:BC180,"1")+COUNTIF(BA180:BC180,"2"))=0,AJ180=""),"",(COUNTIF(BA180:BC180,"1")+2*COUNTIF(BA180:BC180,"2"))/(2*(COUNTIF(BA180:BC180,"0")+COUNTIF(BA180:BC180,"1")+COUNTIF(BA180:BC180,"2"))))</x:f>
      </x:c>
    </x:row>
    <x:row r="181" ht="66" customHeight="1">
      <x:c r="A181" s="9" t="str">
        <x:v>BATCH_18</x:v>
      </x:c>
      <x:c r="B181" s="9" t="n">
        <x:v>175</x:v>
      </x:c>
      <x:c r="C181" s="9" t="str">
        <x:v>TRF-004</x:v>
      </x:c>
      <x:c r="D181" s="9" t="str">
        <x:v>TRAFICOM</x:v>
      </x:c>
      <x:c r="E181" s="9" t="str">
        <x:v>DIRECT_STATIC</x:v>
      </x:c>
      <x:c r="F181" s="9" t="str">
        <x:v>RUN_01</x:v>
      </x:c>
      <x:c r="G181" s="12" t="str">
        <x:v>OFFICIAL_ELIGIBLE_OUTPUT</x:v>
      </x:c>
      <x:c r="H181" s="12" t="str">
        <x:v>GENERATION_ACCEPTED</x:v>
      </x:c>
      <x:c r="I181" s="12" t="str">
        <x:v>PARSED</x:v>
      </x:c>
      <x:c r="J181" s="12" t="str">
        <x:v>PASS</x:v>
      </x:c>
      <x:c r="K181" s="9" t="n">
        <x:v>7</x:v>
      </x:c>
      <x:c r="L181" s="9" t="n">
        <x:v>7</x:v>
      </x:c>
      <x:c r="M181" s="9" t="n">
        <x:v>5</x:v>
      </x:c>
      <x:c r="N181" s="9" t="n">
        <x:v>0</x:v>
      </x:c>
      <x:c r="O181" s="9" t="str">
        <x:v>TRF-004-P02</x:v>
      </x:c>
      <x:c r="P181" s="9" t="str">
        <x:v>PASS</x:v>
      </x:c>
      <x:c r="Q181" s="9" t="str">
        <x:v>PASS</x:v>
      </x:c>
      <x:c r="R181" s="9" t="str">
        <x:v>CORRECT_BEHAVIOR</x:v>
      </x:c>
      <x:c r="S181" s="9" t="str">
        <x:v>TRF-004-F03</x:v>
      </x:c>
      <x:c r="T181" s="9" t="str">
        <x:v>FAIL</x:v>
      </x:c>
      <x:c r="U181" s="9" t="str">
        <x:v>PASS</x:v>
      </x:c>
      <x:c r="V181" s="9" t="str">
        <x:v>FALSE_ACCEPT</x:v>
      </x:c>
      <x:c r="W181" s="13" t="str">
        <x:v>NOT_REVIEWED</x:v>
      </x:c>
      <x:c r="X181" s="13" t="str"/>
      <x:c r="Y181" s="13" t="str"/>
      <x:c r="Z181" s="13" t="str"/>
      <x:c r="AA181" s="13" t="str"/>
      <x:c r="AB181" s="13" t="str"/>
      <x:c r="AC181" s="13" t="str"/>
      <x:c r="AD181" s="13" t="str"/>
      <x:c r="AE181" s="13" t="str"/>
      <x:c r="AF181" s="13" t="str"/>
      <x:c r="AG181" s="13" t="str"/>
      <x:c r="AH181" s="13" t="str"/>
      <x:c r="AI181" s="16" t="str">
        <x:f>IF(AND(W181="REVIEWED",X181&lt;&gt;"",Y181&lt;&gt;"",COUNTA(Z181:AF181)=7,COUNTIF(Z181:AF181,"UNCLEAR")=0,(COUNTIF(Z181:AF181,"0")+COUNTIF(Z181:AF181,"1")+COUNTIF(Z181:AF181,"2"))&gt;0,AG181&lt;&gt;"",AH181&lt;&gt;"",AJ181&lt;&gt;""),(COUNTIF(Z181:AF181,"1")+2*COUNTIF(Z181:AF181,"2"))/(2*(COUNTIF(Z181:AF181,"0")+COUNTIF(Z181:AF181,"1")+COUNTIF(Z181:AF181,"2"))),"")</x:f>
      </x:c>
      <x:c r="AJ181" s="14" t="str"/>
      <x:c r="AK181" s="14" t="str"/>
      <x:c r="AL181" s="14" t="str"/>
      <x:c r="AM181" s="9" t="str">
        <x:v>RDF_FALSE_ACCEPT</x:v>
      </x:c>
      <x:c r="AN181" s="9" t="str">
        <x:v>1.4</x:v>
      </x:c>
      <x:c r="AO181" s="9" t="str">
        <x:v>MVP/SHACL_GENERATION_PIPELINE/experiments/FULL_REPAIR_V2/RUN_01/runs/RUN-TRF-004-20260915T121123753423Z/final/final_shape.ttl</x:v>
      </x:c>
      <x:c r="AP181" s="9" t="str">
        <x:v>28ab5cd6508af34f52ebe7faca1a6d977d55dd9d19cf4064af2a9593c24f4818</x:v>
      </x:c>
      <x:c r="AQ181" s="52" t="inlineStr">
        <x:is>
          <x:t xml:space="preserve">PASS</x:t>
        </x:is>
      </x:c>
      <x:c r="AR181" s="53" t="inlineStr">
        <x:is>
          <x:t xml:space="preserve">VALID</x:t>
        </x:is>
      </x:c>
      <x:c r="AS181" s="53" t="inlineStr">
        <x:is>
          <x:t xml:space="preserve">TRF-004-P02=ACTIVATED | TRF-004-F03=ACTIVATED</x:t>
        </x:is>
      </x:c>
      <x:c r="AT181" s="53">
        <x:v>1</x:v>
      </x:c>
      <x:c r="AU181" s="53">
        <x:v>1</x:v>
      </x:c>
      <x:c r="AV181" s="53">
        <x:v>3</x:v>
      </x:c>
      <x:c r="AW181" s="53" t="inlineStr">
        <x:is>
          <x:t xml:space="preserve">sh:datatype, sh:minCount, sh:property</x:t>
        </x:is>
      </x:c>
      <x:c r="AX181" s="53">
        <x:v>1</x:v>
      </x:c>
      <x:c r="AY181" s="53">
        <x:v>1</x:v>
      </x:c>
      <x:c r="AZ181" s="53">
        <x:v>0</x:v>
      </x:c>
      <x:c r="BA181" s="54"/>
      <x:c r="BB181" s="54"/>
      <x:c r="BC181" s="54"/>
      <x:c r="BD181" s="55" t="str">
        <x:f>IF(OR(W181&lt;&gt;"REVIEWED",COUNTIF(BA181:BC181,"UNCLEAR")&gt;0,COUNTA(BA181:BC181)&lt;3,(COUNTIF(BA181:BC181,"0")+COUNTIF(BA181:BC181,"1")+COUNTIF(BA181:BC181,"2"))=0,AJ181=""),"",(COUNTIF(BA181:BC181,"1")+2*COUNTIF(BA181:BC181,"2"))/(2*(COUNTIF(BA181:BC181,"0")+COUNTIF(BA181:BC181,"1")+COUNTIF(BA181:BC181,"2"))))</x:f>
      </x:c>
    </x:row>
    <x:row r="182" ht="66" customHeight="1">
      <x:c r="A182" s="9" t="str">
        <x:v>BATCH_18</x:v>
      </x:c>
      <x:c r="B182" s="9" t="n">
        <x:v>176</x:v>
      </x:c>
      <x:c r="C182" s="9" t="str">
        <x:v>I2-051</x:v>
      </x:c>
      <x:c r="D182" s="9" t="str">
        <x:v>I2</x:v>
      </x:c>
      <x:c r="E182" s="9" t="str">
        <x:v>DIRECT_CALCULATION</x:v>
      </x:c>
      <x:c r="F182" s="9" t="str">
        <x:v>RUN_01</x:v>
      </x:c>
      <x:c r="G182" s="12" t="str">
        <x:v>REJECTED_ATTEMPT_04</x:v>
      </x:c>
      <x:c r="H182" s="12" t="str">
        <x:v>MAX_ATTEMPTS_REACHED</x:v>
      </x:c>
      <x:c r="I182" s="12" t="str">
        <x:v>PARSED</x:v>
      </x:c>
      <x:c r="J182" s="12" t="str">
        <x:v>PASS</x:v>
      </x:c>
      <x:c r="K182" s="9" t="n">
        <x:v>14</x:v>
      </x:c>
      <x:c r="L182" s="9" t="n">
        <x:v>14</x:v>
      </x:c>
      <x:c r="M182" s="9" t="n">
        <x:v>9</x:v>
      </x:c>
      <x:c r="N182" s="9" t="n">
        <x:v>0</x:v>
      </x:c>
      <x:c r="O182" s="9" t="str">
        <x:v>I2-051-I-P01</x:v>
      </x:c>
      <x:c r="P182" s="9" t="str">
        <x:v>PASS</x:v>
      </x:c>
      <x:c r="Q182" s="9" t="str">
        <x:v>FAIL</x:v>
      </x:c>
      <x:c r="R182" s="9" t="str">
        <x:v>FALSE_REJECT</x:v>
      </x:c>
      <x:c r="S182" s="9" t="str">
        <x:v>I2-051-I-F06</x:v>
      </x:c>
      <x:c r="T182" s="9" t="str">
        <x:v>FAIL</x:v>
      </x:c>
      <x:c r="U182" s="9" t="str">
        <x:v>FAIL</x:v>
      </x:c>
      <x:c r="V182" s="9" t="str">
        <x:v>CORRECT_BEHAVIOR</x:v>
      </x:c>
      <x:c r="W182" s="13" t="str">
        <x:v>NOT_REVIEWED</x:v>
      </x:c>
      <x:c r="X182" s="13" t="str"/>
      <x:c r="Y182" s="13" t="str"/>
      <x:c r="Z182" s="13" t="str"/>
      <x:c r="AA182" s="13" t="str"/>
      <x:c r="AB182" s="13" t="str"/>
      <x:c r="AC182" s="13" t="str"/>
      <x:c r="AD182" s="13" t="str"/>
      <x:c r="AE182" s="13" t="str"/>
      <x:c r="AF182" s="13" t="str"/>
      <x:c r="AG182" s="13" t="str"/>
      <x:c r="AH182" s="13" t="str"/>
      <x:c r="AI182" s="16" t="str">
        <x:f>IF(AND(W182="REVIEWED",X182&lt;&gt;"",Y182&lt;&gt;"",COUNTA(Z182:AF182)=7,COUNTIF(Z182:AF182,"UNCLEAR")=0,(COUNTIF(Z182:AF182,"0")+COUNTIF(Z182:AF182,"1")+COUNTIF(Z182:AF182,"2"))&gt;0,AG182&lt;&gt;"",AH182&lt;&gt;"",AJ182&lt;&gt;""),(COUNTIF(Z182:AF182,"1")+2*COUNTIF(Z182:AF182,"2"))/(2*(COUNTIF(Z182:AF182,"0")+COUNTIF(Z182:AF182,"1")+COUNTIF(Z182:AF182,"2"))),"")</x:f>
      </x:c>
      <x:c r="AJ182" s="14" t="str"/>
      <x:c r="AK182" s="14" t="str"/>
      <x:c r="AL182" s="14" t="str"/>
      <x:c r="AM182" s="9" t="str">
        <x:v>ALWAYS_FAIL; RDF_FALSE_REJECT; FALLBACK_OUTPUT</x:v>
      </x:c>
      <x:c r="AN182" s="9" t="str">
        <x:v>I2.13.3.1</x:v>
      </x:c>
      <x:c r="AO182" s="9" t="str">
        <x:v>MVP/SHACL_GENERATION_PIPELINE/experiments/FULL_REPAIR_V2/RUN_01/runs/RUN-I2-051-20260915T100845350897Z/artifacts/attempt_04/candidate_shape.ttl</x:v>
      </x:c>
      <x:c r="AP182" s="9" t="str">
        <x:v>a8fbdd33147181ff9019d95e7776d8d6d02d046a28c8126c152390c0f0bc20f5</x:v>
      </x:c>
      <x:c r="AQ182" s="52" t="inlineStr">
        <x:is>
          <x:t xml:space="preserve">PASS</x:t>
        </x:is>
      </x:c>
      <x:c r="AR182" s="53" t="inlineStr">
        <x:is>
          <x:t xml:space="preserve">VALID</x:t>
        </x:is>
      </x:c>
      <x:c r="AS182" s="53" t="inlineStr">
        <x:is>
          <x:t xml:space="preserve">I2-051-I-P01=ACTIVATED | I2-051-I-F06=ACTIVATED</x:t>
        </x:is>
      </x:c>
      <x:c r="AT182" s="53">
        <x:v>2</x:v>
      </x:c>
      <x:c r="AU182" s="53">
        <x:v>21</x:v>
      </x:c>
      <x:c r="AV182" s="53">
        <x:v>90</x:v>
      </x:c>
      <x:c r="AW182" s="53" t="inlineStr">
        <x:is>
          <x:t xml:space="preserve">sh:class, sh:datatype, sh:hasValue, sh:maxCount, sh:maxInclusive, sh:minCount, sh:minInclusive, sh:node, sh:property</x:t>
        </x:is>
      </x:c>
      <x:c r="AX182" s="53">
        <x:v>1</x:v>
      </x:c>
      <x:c r="AY182" s="53">
        <x:v>1</x:v>
      </x:c>
      <x:c r="AZ182" s="53">
        <x:v>0</x:v>
      </x:c>
      <x:c r="BA182" s="54"/>
      <x:c r="BB182" s="54"/>
      <x:c r="BC182" s="54"/>
      <x:c r="BD182" s="55" t="str">
        <x:f>IF(OR(W182&lt;&gt;"REVIEWED",COUNTIF(BA182:BC182,"UNCLEAR")&gt;0,COUNTA(BA182:BC182)&lt;3,(COUNTIF(BA182:BC182,"0")+COUNTIF(BA182:BC182,"1")+COUNTIF(BA182:BC182,"2"))=0,AJ182=""),"",(COUNTIF(BA182:BC182,"1")+2*COUNTIF(BA182:BC182,"2"))/(2*(COUNTIF(BA182:BC182,"0")+COUNTIF(BA182:BC182,"1")+COUNTIF(BA182:BC182,"2"))))</x:f>
      </x:c>
    </x:row>
    <x:row r="183" ht="66" customHeight="1">
      <x:c r="A183" s="9" t="str">
        <x:v>BATCH_18</x:v>
      </x:c>
      <x:c r="B183" s="9" t="n">
        <x:v>177</x:v>
      </x:c>
      <x:c r="C183" s="9" t="str">
        <x:v>IMO-041</x:v>
      </x:c>
      <x:c r="D183" s="9" t="str">
        <x:v>IMO</x:v>
      </x:c>
      <x:c r="E183" s="9" t="str">
        <x:v>DIRECT_STATIC</x:v>
      </x:c>
      <x:c r="F183" s="9" t="str">
        <x:v>RUN_01</x:v>
      </x:c>
      <x:c r="G183" s="12" t="str">
        <x:v>OFFICIAL_ELIGIBLE_OUTPUT</x:v>
      </x:c>
      <x:c r="H183" s="12" t="str">
        <x:v>GENERATION_ACCEPTED</x:v>
      </x:c>
      <x:c r="I183" s="12" t="str">
        <x:v>PARSED</x:v>
      </x:c>
      <x:c r="J183" s="12" t="str">
        <x:v>PASS</x:v>
      </x:c>
      <x:c r="K183" s="9" t="n">
        <x:v>6</x:v>
      </x:c>
      <x:c r="L183" s="9" t="n">
        <x:v>6</x:v>
      </x:c>
      <x:c r="M183" s="9" t="n">
        <x:v>5</x:v>
      </x:c>
      <x:c r="N183" s="9" t="n">
        <x:v>0</x:v>
      </x:c>
      <x:c r="O183" s="9" t="str">
        <x:v>IMO-041-P02</x:v>
      </x:c>
      <x:c r="P183" s="9" t="str">
        <x:v>PASS</x:v>
      </x:c>
      <x:c r="Q183" s="9" t="str">
        <x:v>PASS</x:v>
      </x:c>
      <x:c r="R183" s="9" t="str">
        <x:v>CORRECT_BEHAVIOR</x:v>
      </x:c>
      <x:c r="S183" s="9" t="str">
        <x:v>IMO-041-F01</x:v>
      </x:c>
      <x:c r="T183" s="9" t="str">
        <x:v>FAIL</x:v>
      </x:c>
      <x:c r="U183" s="9" t="str">
        <x:v>FAIL</x:v>
      </x:c>
      <x:c r="V183" s="9" t="str">
        <x:v>CORRECT_BEHAVIOR</x:v>
      </x:c>
      <x:c r="W183" s="13" t="str">
        <x:v>NOT_REVIEWED</x:v>
      </x:c>
      <x:c r="X183" s="13" t="str"/>
      <x:c r="Y183" s="13" t="str"/>
      <x:c r="Z183" s="13" t="str"/>
      <x:c r="AA183" s="13" t="str"/>
      <x:c r="AB183" s="13" t="str"/>
      <x:c r="AC183" s="13" t="str"/>
      <x:c r="AD183" s="13" t="str"/>
      <x:c r="AE183" s="13" t="str"/>
      <x:c r="AF183" s="13" t="str"/>
      <x:c r="AG183" s="13" t="str"/>
      <x:c r="AH183" s="13" t="str"/>
      <x:c r="AI183" s="16" t="str">
        <x:f>IF(AND(W183="REVIEWED",X183&lt;&gt;"",Y183&lt;&gt;"",COUNTA(Z183:AF183)=7,COUNTIF(Z183:AF183,"UNCLEAR")=0,(COUNTIF(Z183:AF183,"0")+COUNTIF(Z183:AF183,"1")+COUNTIF(Z183:AF183,"2"))&gt;0,AG183&lt;&gt;"",AH183&lt;&gt;"",AJ183&lt;&gt;""),(COUNTIF(Z183:AF183,"1")+2*COUNTIF(Z183:AF183,"2"))/(2*(COUNTIF(Z183:AF183,"0")+COUNTIF(Z183:AF183,"1")+COUNTIF(Z183:AF183,"2"))),"")</x:f>
      </x:c>
      <x:c r="AJ183" s="14" t="str"/>
      <x:c r="AK183" s="14" t="str"/>
      <x:c r="AL183" s="14" t="str"/>
      <x:c r="AM183" s="9" t="str">
        <x:v>RDF_FALSE_REJECT</x:v>
      </x:c>
      <x:c r="AN183" s="9" t="str">
        <x:v>Part I-A 5.3.2.1</x:v>
      </x:c>
      <x:c r="AO183" s="9" t="str">
        <x:v>MVP/SHACL_GENERATION_PIPELINE/experiments/FULL_REPAIR_V2/RUN_01/runs/RUN-IMO-041-20260915T104638312216Z/final/final_shape.ttl</x:v>
      </x:c>
      <x:c r="AP183" s="9" t="str">
        <x:v>6109057699d6a8be0965ca2318263fa990d87872761ea5279a76d461ba37cf28</x:v>
      </x:c>
      <x:c r="AQ183" s="52" t="inlineStr">
        <x:is>
          <x:t xml:space="preserve">PASS</x:t>
        </x:is>
      </x:c>
      <x:c r="AR183" s="53" t="inlineStr">
        <x:is>
          <x:t xml:space="preserve">VALID</x:t>
        </x:is>
      </x:c>
      <x:c r="AS183" s="53" t="inlineStr">
        <x:is>
          <x:t xml:space="preserve">IMO-041-P02=ACTIVATED | IMO-041-F01=ACTIVATED</x:t>
        </x:is>
      </x:c>
      <x:c r="AT183" s="53">
        <x:v>1</x:v>
      </x:c>
      <x:c r="AU183" s="53">
        <x:v>3</x:v>
      </x:c>
      <x:c r="AV183" s="53">
        <x:v>15</x:v>
      </x:c>
      <x:c r="AW183" s="53" t="inlineStr">
        <x:is>
          <x:t xml:space="preserve">sh:datatype, sh:hasValue, sh:maxCount, sh:minCount, sh:or, sh:property</x:t>
        </x:is>
      </x:c>
      <x:c r="AX183" s="53">
        <x:v>1</x:v>
      </x:c>
      <x:c r="AY183" s="53">
        <x:v>1</x:v>
      </x:c>
      <x:c r="AZ183" s="53">
        <x:v>1</x:v>
      </x:c>
      <x:c r="BA183" s="54"/>
      <x:c r="BB183" s="54"/>
      <x:c r="BC183" s="54"/>
      <x:c r="BD183" s="55" t="str">
        <x:f>IF(OR(W183&lt;&gt;"REVIEWED",COUNTIF(BA183:BC183,"UNCLEAR")&gt;0,COUNTA(BA183:BC183)&lt;3,(COUNTIF(BA183:BC183,"0")+COUNTIF(BA183:BC183,"1")+COUNTIF(BA183:BC183,"2"))=0,AJ183=""),"",(COUNTIF(BA183:BC183,"1")+2*COUNTIF(BA183:BC183,"2"))/(2*(COUNTIF(BA183:BC183,"0")+COUNTIF(BA183:BC183,"1")+COUNTIF(BA183:BC183,"2"))))</x:f>
      </x:c>
    </x:row>
    <x:row r="184" ht="66" customHeight="1">
      <x:c r="A184" s="9" t="str">
        <x:v>BATCH_18</x:v>
      </x:c>
      <x:c r="B184" s="9" t="n">
        <x:v>178</x:v>
      </x:c>
      <x:c r="C184" s="9" t="str">
        <x:v>I2-031</x:v>
      </x:c>
      <x:c r="D184" s="9" t="str">
        <x:v>I2</x:v>
      </x:c>
      <x:c r="E184" s="9" t="str">
        <x:v>DIRECT_STATIC</x:v>
      </x:c>
      <x:c r="F184" s="9" t="str">
        <x:v>RUN_01</x:v>
      </x:c>
      <x:c r="G184" s="12" t="str">
        <x:v>REJECTED_ATTEMPT_04</x:v>
      </x:c>
      <x:c r="H184" s="12" t="str">
        <x:v>MAX_ATTEMPTS_REACHED</x:v>
      </x:c>
      <x:c r="I184" s="12" t="str">
        <x:v>PARSED</x:v>
      </x:c>
      <x:c r="J184" s="12" t="str">
        <x:v>FAIL</x:v>
      </x:c>
      <x:c r="K184" s="9" t="n">
        <x:v>7</x:v>
      </x:c>
      <x:c r="L184" s="9" t="n">
        <x:v>7</x:v>
      </x:c>
      <x:c r="M184" s="9" t="n">
        <x:v>7</x:v>
      </x:c>
      <x:c r="N184" s="9" t="n">
        <x:v>1</x:v>
      </x:c>
      <x:c r="O184" s="9" t="str">
        <x:v>I2-031-P01</x:v>
      </x:c>
      <x:c r="P184" s="9" t="str">
        <x:v>PASS</x:v>
      </x:c>
      <x:c r="Q184" s="9" t="str">
        <x:v>PASS</x:v>
      </x:c>
      <x:c r="R184" s="9" t="str">
        <x:v>CORRECT_BEHAVIOR</x:v>
      </x:c>
      <x:c r="S184" s="9" t="str">
        <x:v>I2-031-F03</x:v>
      </x:c>
      <x:c r="T184" s="9" t="str">
        <x:v>FAIL</x:v>
      </x:c>
      <x:c r="U184" s="9" t="str">
        <x:v>FAIL</x:v>
      </x:c>
      <x:c r="V184" s="9" t="str">
        <x:v>CORRECT_BEHAVIOR</x:v>
      </x:c>
      <x:c r="W184" s="13" t="str">
        <x:v>NOT_REVIEWED</x:v>
      </x:c>
      <x:c r="X184" s="13" t="str"/>
      <x:c r="Y184" s="13" t="str"/>
      <x:c r="Z184" s="13" t="str"/>
      <x:c r="AA184" s="13" t="str"/>
      <x:c r="AB184" s="13" t="str"/>
      <x:c r="AC184" s="13" t="str"/>
      <x:c r="AD184" s="13" t="str"/>
      <x:c r="AE184" s="13" t="str"/>
      <x:c r="AF184" s="13" t="str"/>
      <x:c r="AG184" s="13" t="str"/>
      <x:c r="AH184" s="13" t="str"/>
      <x:c r="AI184" s="16" t="str">
        <x:f>IF(AND(W184="REVIEWED",X184&lt;&gt;"",Y184&lt;&gt;"",COUNTA(Z184:AF184)=7,COUNTIF(Z184:AF184,"UNCLEAR")=0,(COUNTIF(Z184:AF184,"0")+COUNTIF(Z184:AF184,"1")+COUNTIF(Z184:AF184,"2"))&gt;0,AG184&lt;&gt;"",AH184&lt;&gt;"",AJ184&lt;&gt;""),(COUNTIF(Z184:AF184,"1")+2*COUNTIF(Z184:AF184,"2"))/(2*(COUNTIF(Z184:AF184,"0")+COUNTIF(Z184:AF184,"1")+COUNTIF(Z184:AF184,"2"))),"")</x:f>
      </x:c>
      <x:c r="AJ184" s="14" t="str"/>
      <x:c r="AK184" s="14" t="str"/>
      <x:c r="AL184" s="14" t="str"/>
      <x:c r="AM184" s="9" t="str">
        <x:v>FALLBACK_OUTPUT; DETERMINISTIC_FAIL</x:v>
      </x:c>
      <x:c r="AN184" s="9" t="str">
        <x:v>I2.6.1</x:v>
      </x:c>
      <x:c r="AO184" s="9" t="str">
        <x:v>MVP/SHACL_GENERATION_PIPELINE/experiments/FULL_REPAIR_V2/RUN_01/runs/RUN-I2-031-20260915T095053166117Z/artifacts/attempt_04/candidate_shape.ttl</x:v>
      </x:c>
      <x:c r="AP184" s="9" t="str">
        <x:v>236e6598922a6c43a4ebb08527d6a3522cabc32bf13957cc02ce009f723f3a90</x:v>
      </x:c>
      <x:c r="AQ184" s="52" t="inlineStr">
        <x:is>
          <x:t xml:space="preserve">PASS</x:t>
        </x:is>
      </x:c>
      <x:c r="AR184" s="53" t="inlineStr">
        <x:is>
          <x:t xml:space="preserve">VALID</x:t>
        </x:is>
      </x:c>
      <x:c r="AS184" s="53" t="inlineStr">
        <x:is>
          <x:t xml:space="preserve">I2-031-P01=ACTIVATED | I2-031-F03=ACTIVATED</x:t>
        </x:is>
      </x:c>
      <x:c r="AT184" s="53">
        <x:v>6</x:v>
      </x:c>
      <x:c r="AU184" s="53">
        <x:v>19</x:v>
      </x:c>
      <x:c r="AV184" s="53">
        <x:v>69</x:v>
      </x:c>
      <x:c r="AW184" s="53" t="inlineStr">
        <x:is>
          <x:t xml:space="preserve">sh:class, sh:datatype, sh:hasValue, sh:maxCount, sh:minCount, sh:node, sh:nodeKind, sh:not, sh:or, sh:property</x:t>
        </x:is>
      </x:c>
      <x:c r="AX184" s="53">
        <x:v>2</x:v>
      </x:c>
      <x:c r="AY184" s="53">
        <x:v>1</x:v>
      </x:c>
      <x:c r="AZ184" s="53">
        <x:v>2</x:v>
      </x:c>
      <x:c r="BA184" s="54"/>
      <x:c r="BB184" s="54"/>
      <x:c r="BC184" s="54"/>
      <x:c r="BD184" s="55" t="str">
        <x:f>IF(OR(W184&lt;&gt;"REVIEWED",COUNTIF(BA184:BC184,"UNCLEAR")&gt;0,COUNTA(BA184:BC184)&lt;3,(COUNTIF(BA184:BC184,"0")+COUNTIF(BA184:BC184,"1")+COUNTIF(BA184:BC184,"2"))=0,AJ184=""),"",(COUNTIF(BA184:BC184,"1")+2*COUNTIF(BA184:BC184,"2"))/(2*(COUNTIF(BA184:BC184,"0")+COUNTIF(BA184:BC184,"1")+COUNTIF(BA184:BC184,"2"))))</x:f>
      </x:c>
    </x:row>
    <x:row r="185" ht="66" customHeight="1">
      <x:c r="A185" s="9" t="str">
        <x:v>BATCH_18</x:v>
      </x:c>
      <x:c r="B185" s="9" t="n">
        <x:v>179</x:v>
      </x:c>
      <x:c r="C185" s="9" t="str">
        <x:v>IMO-021</x:v>
      </x:c>
      <x:c r="D185" s="9" t="str">
        <x:v>IMO</x:v>
      </x:c>
      <x:c r="E185" s="9" t="str">
        <x:v>DIRECT_STATIC</x:v>
      </x:c>
      <x:c r="F185" s="9" t="str">
        <x:v>RUN_01</x:v>
      </x:c>
      <x:c r="G185" s="12" t="str">
        <x:v>OFFICIAL_ELIGIBLE_OUTPUT</x:v>
      </x:c>
      <x:c r="H185" s="12" t="str">
        <x:v>GENERATION_ACCEPTED</x:v>
      </x:c>
      <x:c r="I185" s="12" t="str">
        <x:v>PARSED</x:v>
      </x:c>
      <x:c r="J185" s="12" t="str">
        <x:v>PASS</x:v>
      </x:c>
      <x:c r="K185" s="9" t="n">
        <x:v>8</x:v>
      </x:c>
      <x:c r="L185" s="9" t="n">
        <x:v>8</x:v>
      </x:c>
      <x:c r="M185" s="9" t="n">
        <x:v>8</x:v>
      </x:c>
      <x:c r="N185" s="9" t="n">
        <x:v>1</x:v>
      </x:c>
      <x:c r="O185" s="9" t="str">
        <x:v>IMO-021-P01</x:v>
      </x:c>
      <x:c r="P185" s="9" t="str">
        <x:v>PASS</x:v>
      </x:c>
      <x:c r="Q185" s="9" t="str">
        <x:v>PASS</x:v>
      </x:c>
      <x:c r="R185" s="9" t="str">
        <x:v>CORRECT_BEHAVIOR</x:v>
      </x:c>
      <x:c r="S185" s="9" t="str">
        <x:v>IMO-021-F02</x:v>
      </x:c>
      <x:c r="T185" s="9" t="str">
        <x:v>FAIL</x:v>
      </x:c>
      <x:c r="U185" s="9" t="str">
        <x:v>FAIL</x:v>
      </x:c>
      <x:c r="V185" s="9" t="str">
        <x:v>CORRECT_BEHAVIOR</x:v>
      </x:c>
      <x:c r="W185" s="13" t="str">
        <x:v>NOT_REVIEWED</x:v>
      </x:c>
      <x:c r="X185" s="13" t="str"/>
      <x:c r="Y185" s="13" t="str"/>
      <x:c r="Z185" s="13" t="str"/>
      <x:c r="AA185" s="13" t="str"/>
      <x:c r="AB185" s="13" t="str"/>
      <x:c r="AC185" s="13" t="str"/>
      <x:c r="AD185" s="13" t="str"/>
      <x:c r="AE185" s="13" t="str"/>
      <x:c r="AF185" s="13" t="str"/>
      <x:c r="AG185" s="13" t="str"/>
      <x:c r="AH185" s="13" t="str"/>
      <x:c r="AI185" s="16" t="str">
        <x:f>IF(AND(W185="REVIEWED",X185&lt;&gt;"",Y185&lt;&gt;"",COUNTA(Z185:AF185)=7,COUNTIF(Z185:AF185,"UNCLEAR")=0,(COUNTIF(Z185:AF185,"0")+COUNTIF(Z185:AF185,"1")+COUNTIF(Z185:AF185,"2"))&gt;0,AG185&lt;&gt;"",AH185&lt;&gt;"",AJ185&lt;&gt;""),(COUNTIF(Z185:AF185,"1")+2*COUNTIF(Z185:AF185,"2"))/(2*(COUNTIF(Z185:AF185,"0")+COUNTIF(Z185:AF185,"1")+COUNTIF(Z185:AF185,"2"))),"")</x:f>
      </x:c>
      <x:c r="AJ185" s="14" t="str"/>
      <x:c r="AK185" s="14" t="str"/>
      <x:c r="AL185" s="14" t="str"/>
      <x:c r="AM185" s="9" t="str"/>
      <x:c r="AN185" s="9" t="str">
        <x:v>Part I-A 1.5</x:v>
      </x:c>
      <x:c r="AO185" s="9" t="str">
        <x:v>MVP/SHACL_GENERATION_PIPELINE/experiments/FULL_REPAIR_V2/RUN_01/runs/RUN-IMO-021-20260915T103322816331Z/final/final_shape.ttl</x:v>
      </x:c>
      <x:c r="AP185" s="9" t="str">
        <x:v>2f204fa20e766d275493f8dfa7ca6f3e83dc26caa72265156e07b2f580fd8e8f</x:v>
      </x:c>
      <x:c r="AQ185" s="52" t="inlineStr">
        <x:is>
          <x:t xml:space="preserve">PASS</x:t>
        </x:is>
      </x:c>
      <x:c r="AR185" s="53" t="inlineStr">
        <x:is>
          <x:t xml:space="preserve">VALID</x:t>
        </x:is>
      </x:c>
      <x:c r="AS185" s="53" t="inlineStr">
        <x:is>
          <x:t xml:space="preserve">IMO-021-P01=ACTIVATED | IMO-021-F02=ACTIVATED</x:t>
        </x:is>
      </x:c>
      <x:c r="AT185" s="53">
        <x:v>1</x:v>
      </x:c>
      <x:c r="AU185" s="53">
        <x:v>9</x:v>
      </x:c>
      <x:c r="AV185" s="53">
        <x:v>42</x:v>
      </x:c>
      <x:c r="AW185" s="53" t="inlineStr">
        <x:is>
          <x:t xml:space="preserve">sh:datatype, sh:hasValue, sh:maxCount, sh:minCount, sh:node, sh:property</x:t>
        </x:is>
      </x:c>
      <x:c r="AX185" s="53">
        <x:v>0</x:v>
      </x:c>
      <x:c r="AY185" s="53">
        <x:v>1</x:v>
      </x:c>
      <x:c r="AZ185" s="53">
        <x:v>0</x:v>
      </x:c>
      <x:c r="BA185" s="54"/>
      <x:c r="BB185" s="54"/>
      <x:c r="BC185" s="54"/>
      <x:c r="BD185" s="55" t="str">
        <x:f>IF(OR(W185&lt;&gt;"REVIEWED",COUNTIF(BA185:BC185,"UNCLEAR")&gt;0,COUNTA(BA185:BC185)&lt;3,(COUNTIF(BA185:BC185,"0")+COUNTIF(BA185:BC185,"1")+COUNTIF(BA185:BC185,"2"))=0,AJ185=""),"",(COUNTIF(BA185:BC185,"1")+2*COUNTIF(BA185:BC185,"2"))/(2*(COUNTIF(BA185:BC185,"0")+COUNTIF(BA185:BC185,"1")+COUNTIF(BA185:BC185,"2"))))</x:f>
      </x:c>
    </x:row>
    <x:row r="186" ht="66" customHeight="1">
      <x:c r="A186" s="9" t="str">
        <x:v>BATCH_18</x:v>
      </x:c>
      <x:c r="B186" s="9" t="n">
        <x:v>180</x:v>
      </x:c>
      <x:c r="C186" s="9" t="str">
        <x:v>TRF-032</x:v>
      </x:c>
      <x:c r="D186" s="9" t="str">
        <x:v>TRAFICOM</x:v>
      </x:c>
      <x:c r="E186" s="9" t="str">
        <x:v>DIRECT_STATIC</x:v>
      </x:c>
      <x:c r="F186" s="9" t="str">
        <x:v>RUN_01</x:v>
      </x:c>
      <x:c r="G186" s="12" t="str">
        <x:v>OFFICIAL_ELIGIBLE_OUTPUT</x:v>
      </x:c>
      <x:c r="H186" s="12" t="str">
        <x:v>GENERATION_ACCEPTED</x:v>
      </x:c>
      <x:c r="I186" s="12" t="str">
        <x:v>PARSED</x:v>
      </x:c>
      <x:c r="J186" s="12" t="str">
        <x:v>PASS</x:v>
      </x:c>
      <x:c r="K186" s="9" t="n">
        <x:v>9</x:v>
      </x:c>
      <x:c r="L186" s="9" t="n">
        <x:v>9</x:v>
      </x:c>
      <x:c r="M186" s="9" t="n">
        <x:v>5</x:v>
      </x:c>
      <x:c r="N186" s="9" t="n">
        <x:v>0</x:v>
      </x:c>
      <x:c r="O186" s="9" t="str">
        <x:v>TRF-032-P03</x:v>
      </x:c>
      <x:c r="P186" s="9" t="str">
        <x:v>PASS</x:v>
      </x:c>
      <x:c r="Q186" s="9" t="str">
        <x:v>FAIL</x:v>
      </x:c>
      <x:c r="R186" s="9" t="str">
        <x:v>FALSE_REJECT</x:v>
      </x:c>
      <x:c r="S186" s="9" t="str">
        <x:v>TRF-032-F05</x:v>
      </x:c>
      <x:c r="T186" s="9" t="str">
        <x:v>FAIL</x:v>
      </x:c>
      <x:c r="U186" s="9" t="str">
        <x:v>FAIL</x:v>
      </x:c>
      <x:c r="V186" s="9" t="str">
        <x:v>CORRECT_BEHAVIOR</x:v>
      </x:c>
      <x:c r="W186" s="13" t="str">
        <x:v>NOT_REVIEWED</x:v>
      </x:c>
      <x:c r="X186" s="13" t="str"/>
      <x:c r="Y186" s="13" t="str"/>
      <x:c r="Z186" s="13" t="str"/>
      <x:c r="AA186" s="13" t="str"/>
      <x:c r="AB186" s="13" t="str"/>
      <x:c r="AC186" s="13" t="str"/>
      <x:c r="AD186" s="13" t="str"/>
      <x:c r="AE186" s="13" t="str"/>
      <x:c r="AF186" s="13" t="str"/>
      <x:c r="AG186" s="13" t="str"/>
      <x:c r="AH186" s="13" t="str"/>
      <x:c r="AI186" s="16" t="str">
        <x:f>IF(AND(W186="REVIEWED",X186&lt;&gt;"",Y186&lt;&gt;"",COUNTA(Z186:AF186)=7,COUNTIF(Z186:AF186,"UNCLEAR")=0,(COUNTIF(Z186:AF186,"0")+COUNTIF(Z186:AF186,"1")+COUNTIF(Z186:AF186,"2"))&gt;0,AG186&lt;&gt;"",AH186&lt;&gt;"",AJ186&lt;&gt;""),(COUNTIF(Z186:AF186,"1")+2*COUNTIF(Z186:AF186,"2"))/(2*(COUNTIF(Z186:AF186,"0")+COUNTIF(Z186:AF186,"1")+COUNTIF(Z186:AF186,"2"))),"")</x:f>
      </x:c>
      <x:c r="AJ186" s="14" t="str"/>
      <x:c r="AK186" s="14" t="str"/>
      <x:c r="AL186" s="14" t="str"/>
      <x:c r="AM186" s="9" t="str">
        <x:v>ALWAYS_FAIL; RDF_FALSE_REJECT</x:v>
      </x:c>
      <x:c r="AN186" s="9" t="str">
        <x:v>4.1</x:v>
      </x:c>
      <x:c r="AO186" s="9" t="str">
        <x:v>MVP/SHACL_GENERATION_PIPELINE/experiments/FULL_REPAIR_V2/RUN_01/runs/RUN-TRF-032-20260915T124452405041Z/final/final_shape.ttl</x:v>
      </x:c>
      <x:c r="AP186" s="9" t="str">
        <x:v>71b5451941f97928f60a4c1143a15b99a862f009d69a200babe4ef5d8cc95ebd</x:v>
      </x:c>
      <x:c r="AQ186" s="52" t="inlineStr">
        <x:is>
          <x:t xml:space="preserve">PASS</x:t>
        </x:is>
      </x:c>
      <x:c r="AR186" s="53" t="inlineStr">
        <x:is>
          <x:t xml:space="preserve">VALID</x:t>
        </x:is>
      </x:c>
      <x:c r="AS186" s="53" t="inlineStr">
        <x:is>
          <x:t xml:space="preserve">TRF-032-P03=ACTIVATED | TRF-032-F05=ACTIVATED</x:t>
        </x:is>
      </x:c>
      <x:c r="AT186" s="53">
        <x:v>3</x:v>
      </x:c>
      <x:c r="AU186" s="53">
        <x:v>12</x:v>
      </x:c>
      <x:c r="AV186" s="53">
        <x:v>52</x:v>
      </x:c>
      <x:c r="AW186" s="53" t="inlineStr">
        <x:is>
          <x:t xml:space="preserve">sh:class, sh:datatype, sh:hasValue, sh:maxCount, sh:minCount, sh:node, sh:nodeKind, sh:or, sh:property</x:t>
        </x:is>
      </x:c>
      <x:c r="AX186" s="53">
        <x:v>1</x:v>
      </x:c>
      <x:c r="AY186" s="53">
        <x:v>1</x:v>
      </x:c>
      <x:c r="AZ186" s="53">
        <x:v>1</x:v>
      </x:c>
      <x:c r="BA186" s="54"/>
      <x:c r="BB186" s="54"/>
      <x:c r="BC186" s="54"/>
      <x:c r="BD186" s="55" t="str">
        <x:f>IF(OR(W186&lt;&gt;"REVIEWED",COUNTIF(BA186:BC186,"UNCLEAR")&gt;0,COUNTA(BA186:BC186)&lt;3,(COUNTIF(BA186:BC186,"0")+COUNTIF(BA186:BC186,"1")+COUNTIF(BA186:BC186,"2"))=0,AJ186=""),"",(COUNTIF(BA186:BC186,"1")+2*COUNTIF(BA186:BC186,"2"))/(2*(COUNTIF(BA186:BC186,"0")+COUNTIF(BA186:BC186,"1")+COUNTIF(BA186:BC186,"2"))))</x:f>
      </x:c>
    </x:row>
    <x:row r="187" ht="66" customHeight="1">
      <x:c r="A187" s="9" t="str">
        <x:v>BATCH_19</x:v>
      </x:c>
      <x:c r="B187" s="9" t="n">
        <x:v>181</x:v>
      </x:c>
      <x:c r="C187" s="9" t="str">
        <x:v>IMO-075</x:v>
      </x:c>
      <x:c r="D187" s="9" t="str">
        <x:v>IMO</x:v>
      </x:c>
      <x:c r="E187" s="9" t="str">
        <x:v>DIRECT_CALCULATION</x:v>
      </x:c>
      <x:c r="F187" s="9" t="str">
        <x:v>RUN_01</x:v>
      </x:c>
      <x:c r="G187" s="12" t="str">
        <x:v>OFFICIAL_ELIGIBLE_OUTPUT</x:v>
      </x:c>
      <x:c r="H187" s="12" t="str">
        <x:v>GENERATION_ACCEPTED</x:v>
      </x:c>
      <x:c r="I187" s="12" t="str">
        <x:v>PARSED</x:v>
      </x:c>
      <x:c r="J187" s="12" t="str">
        <x:v>PASS</x:v>
      </x:c>
      <x:c r="K187" s="9" t="n">
        <x:v>9</x:v>
      </x:c>
      <x:c r="L187" s="9" t="n">
        <x:v>9</x:v>
      </x:c>
      <x:c r="M187" s="9" t="n">
        <x:v>6</x:v>
      </x:c>
      <x:c r="N187" s="9" t="n">
        <x:v>0</x:v>
      </x:c>
      <x:c r="O187" s="9" t="str">
        <x:v>IMO-075-H-P02</x:v>
      </x:c>
      <x:c r="P187" s="9" t="str">
        <x:v>PASS</x:v>
      </x:c>
      <x:c r="Q187" s="9" t="str">
        <x:v>FAIL</x:v>
      </x:c>
      <x:c r="R187" s="9" t="str">
        <x:v>FALSE_REJECT</x:v>
      </x:c>
      <x:c r="S187" s="9" t="str">
        <x:v>IMO-075-H-F05</x:v>
      </x:c>
      <x:c r="T187" s="9" t="str">
        <x:v>FAIL</x:v>
      </x:c>
      <x:c r="U187" s="9" t="str">
        <x:v>FAIL</x:v>
      </x:c>
      <x:c r="V187" s="9" t="str">
        <x:v>CORRECT_BEHAVIOR</x:v>
      </x:c>
      <x:c r="W187" s="13" t="str">
        <x:v>NOT_REVIEWED</x:v>
      </x:c>
      <x:c r="X187" s="13" t="str"/>
      <x:c r="Y187" s="13" t="str"/>
      <x:c r="Z187" s="13" t="str"/>
      <x:c r="AA187" s="13" t="str"/>
      <x:c r="AB187" s="13" t="str"/>
      <x:c r="AC187" s="13" t="str"/>
      <x:c r="AD187" s="13" t="str"/>
      <x:c r="AE187" s="13" t="str"/>
      <x:c r="AF187" s="13" t="str"/>
      <x:c r="AG187" s="13" t="str"/>
      <x:c r="AH187" s="13" t="str"/>
      <x:c r="AI187" s="16" t="str">
        <x:f>IF(AND(W187="REVIEWED",X187&lt;&gt;"",Y187&lt;&gt;"",COUNTA(Z187:AF187)=7,COUNTIF(Z187:AF187,"UNCLEAR")=0,(COUNTIF(Z187:AF187,"0")+COUNTIF(Z187:AF187,"1")+COUNTIF(Z187:AF187,"2"))&gt;0,AG187&lt;&gt;"",AH187&lt;&gt;"",AJ187&lt;&gt;""),(COUNTIF(Z187:AF187,"1")+2*COUNTIF(Z187:AF187,"2"))/(2*(COUNTIF(Z187:AF187,"0")+COUNTIF(Z187:AF187,"1")+COUNTIF(Z187:AF187,"2"))),"")</x:f>
      </x:c>
      <x:c r="AJ187" s="14" t="str"/>
      <x:c r="AK187" s="14" t="str"/>
      <x:c r="AL187" s="14" t="str"/>
      <x:c r="AM187" s="9" t="str">
        <x:v>RDF_FALSE_REJECT</x:v>
      </x:c>
      <x:c r="AN187" s="9" t="str">
        <x:v>Part I-A 8.3.3.3.3.2</x:v>
      </x:c>
      <x:c r="AO187" s="9" t="str">
        <x:v>MVP/SHACL_GENERATION_PIPELINE/experiments/FULL_REPAIR_V2/RUN_01/runs/RUN-IMO-075-20260915T111310881670Z/final/final_shape.ttl</x:v>
      </x:c>
      <x:c r="AP187" s="9" t="str">
        <x:v>222c42deb4b6d3575d09d340fccd08bfb01f4ffacf2429c60b9b4d5836b2c44a</x:v>
      </x:c>
      <x:c r="AQ187" s="52" t="inlineStr">
        <x:is>
          <x:t xml:space="preserve">PASS</x:t>
        </x:is>
      </x:c>
      <x:c r="AR187" s="53" t="inlineStr">
        <x:is>
          <x:t xml:space="preserve">VALID</x:t>
        </x:is>
      </x:c>
      <x:c r="AS187" s="53" t="inlineStr">
        <x:is>
          <x:t xml:space="preserve">IMO-075-H-P02=ACTIVATED | IMO-075-H-F05=ACTIVATED</x:t>
        </x:is>
      </x:c>
      <x:c r="AT187" s="53">
        <x:v>1</x:v>
      </x:c>
      <x:c r="AU187" s="53">
        <x:v>9</x:v>
      </x:c>
      <x:c r="AV187" s="53">
        <x:v>27</x:v>
      </x:c>
      <x:c r="AW187" s="53" t="inlineStr">
        <x:is>
          <x:t xml:space="preserve">sh:datatype, sh:hasValue, sh:minCount, sh:node, sh:or, sh:property</x:t>
        </x:is>
      </x:c>
      <x:c r="AX187" s="53">
        <x:v>1</x:v>
      </x:c>
      <x:c r="AY187" s="53">
        <x:v>1</x:v>
      </x:c>
      <x:c r="AZ187" s="53">
        <x:v>1</x:v>
      </x:c>
      <x:c r="BA187" s="54"/>
      <x:c r="BB187" s="54"/>
      <x:c r="BC187" s="54"/>
      <x:c r="BD187" s="55" t="str">
        <x:f>IF(OR(W187&lt;&gt;"REVIEWED",COUNTIF(BA187:BC187,"UNCLEAR")&gt;0,COUNTA(BA187:BC187)&lt;3,(COUNTIF(BA187:BC187,"0")+COUNTIF(BA187:BC187,"1")+COUNTIF(BA187:BC187,"2"))=0,AJ187=""),"",(COUNTIF(BA187:BC187,"1")+2*COUNTIF(BA187:BC187,"2"))/(2*(COUNTIF(BA187:BC187,"0")+COUNTIF(BA187:BC187,"1")+COUNTIF(BA187:BC187,"2"))))</x:f>
      </x:c>
    </x:row>
    <x:row r="188" ht="66" customHeight="1">
      <x:c r="A188" s="9" t="str">
        <x:v>BATCH_19</x:v>
      </x:c>
      <x:c r="B188" s="9" t="n">
        <x:v>182</x:v>
      </x:c>
      <x:c r="C188" s="9" t="str">
        <x:v>TRF-016</x:v>
      </x:c>
      <x:c r="D188" s="9" t="str">
        <x:v>TRAFICOM</x:v>
      </x:c>
      <x:c r="E188" s="9" t="str">
        <x:v>DIRECT_CALCULATION</x:v>
      </x:c>
      <x:c r="F188" s="9" t="str">
        <x:v>RUN_01</x:v>
      </x:c>
      <x:c r="G188" s="12" t="str">
        <x:v>NO_ELIGIBLE_OUTPUT</x:v>
      </x:c>
      <x:c r="H188" s="12" t="str">
        <x:v>SYNTAX_REPAIR_EXHAUSTED</x:v>
      </x:c>
      <x:c r="I188" s="12" t="str">
        <x:v>NOT_PARSED</x:v>
      </x:c>
      <x:c r="J188" s="12" t="str">
        <x:v>FAIL</x:v>
      </x:c>
      <x:c r="K188" s="9" t="n">
        <x:v>0</x:v>
      </x:c>
      <x:c r="L188" s="9" t="n">
        <x:v>10</x:v>
      </x:c>
      <x:c r="M188" s="9" t="n">
        <x:v>0</x:v>
      </x:c>
      <x:c r="N188" s="9" t="n">
        <x:v>0</x:v>
      </x:c>
      <x:c r="O188" s="9" t="str">
        <x:v>TRF-016-P02</x:v>
      </x:c>
      <x:c r="P188" s="9" t="str">
        <x:v>PASS</x:v>
      </x:c>
      <x:c r="Q188" s="9" t="str">
        <x:v>NO_VERDICT</x:v>
      </x:c>
      <x:c r="R188" s="9" t="str">
        <x:v>GENERATION_ERROR</x:v>
      </x:c>
      <x:c r="S188" s="9" t="str">
        <x:v>TRF-016-F02</x:v>
      </x:c>
      <x:c r="T188" s="9" t="str">
        <x:v>FAIL</x:v>
      </x:c>
      <x:c r="U188" s="9" t="str">
        <x:v>NO_VERDICT</x:v>
      </x:c>
      <x:c r="V188" s="9" t="str">
        <x:v>GENERATION_ERROR</x:v>
      </x:c>
      <x:c r="W188" s="13" t="str">
        <x:v>NOT_REVIEWED</x:v>
      </x:c>
      <x:c r="X188" s="13" t="str"/>
      <x:c r="Y188" s="13" t="str"/>
      <x:c r="Z188" s="13" t="str"/>
      <x:c r="AA188" s="13" t="str"/>
      <x:c r="AB188" s="13" t="str"/>
      <x:c r="AC188" s="13" t="str"/>
      <x:c r="AD188" s="13" t="str"/>
      <x:c r="AE188" s="13" t="str"/>
      <x:c r="AF188" s="13" t="str"/>
      <x:c r="AG188" s="13" t="str"/>
      <x:c r="AH188" s="13" t="str"/>
      <x:c r="AI188" s="16" t="str">
        <x:f>IF(AND(W188="REVIEWED",X188&lt;&gt;"",Y188&lt;&gt;"",COUNTA(Z188:AF188)=7,COUNTIF(Z188:AF188,"UNCLEAR")=0,(COUNTIF(Z188:AF188,"0")+COUNTIF(Z188:AF188,"1")+COUNTIF(Z188:AF188,"2"))&gt;0,AG188&lt;&gt;"",AH188&lt;&gt;"",AJ188&lt;&gt;""),(COUNTIF(Z188:AF188,"1")+2*COUNTIF(Z188:AF188,"2"))/(2*(COUNTIF(Z188:AF188,"0")+COUNTIF(Z188:AF188,"1")+COUNTIF(Z188:AF188,"2"))),"")</x:f>
      </x:c>
      <x:c r="AJ188" s="14" t="str"/>
      <x:c r="AK188" s="14" t="str"/>
      <x:c r="AL188" s="14" t="str"/>
      <x:c r="AM188" s="9" t="str">
        <x:v>NO_OUTPUT</x:v>
      </x:c>
      <x:c r="AN188" s="9" t="str">
        <x:v>2.2 / equation (2.1) (LIWL loading, ballast freezing prevention, propeller submergence and forward draught)</x:v>
      </x:c>
      <x:c r="AO188" s="9" t="str">
        <x:v>MISSING</x:v>
      </x:c>
      <x:c r="AP188" s="9" t="str">
        <x:v>UNAVAILABLE</x:v>
      </x:c>
      <x:c r="AQ188" s="52" t="inlineStr">
        <x:is>
          <x:t xml:space="preserve">UNAVAILABLE</x:t>
        </x:is>
      </x:c>
      <x:c r="AR188" s="53" t="inlineStr">
        <x:is>
          <x:t xml:space="preserve">MISSING_ARTIFACT</x:t>
        </x:is>
      </x:c>
      <x:c r="AS188" s="53" t="inlineStr">
        <x:is>
          <x:t xml:space="preserve">TRF-016-P02=MISSING_ARTIFACT | TRF-016-F02=MISSING_ARTIFACT</x:t>
        </x:is>
      </x:c>
      <x:c r="AT188" s="53" t="inlineStr">
        <x:is>
          <x:t xml:space="preserve"/>
        </x:is>
      </x:c>
      <x:c r="AU188" s="53" t="inlineStr">
        <x:is>
          <x:t xml:space="preserve"/>
        </x:is>
      </x:c>
      <x:c r="AV188" s="53" t="inlineStr">
        <x:is>
          <x:t xml:space="preserve"/>
        </x:is>
      </x:c>
      <x:c r="AW188" s="53" t="inlineStr">
        <x:is>
          <x:t xml:space="preserve"/>
        </x:is>
      </x:c>
      <x:c r="AX188" s="53" t="inlineStr">
        <x:is>
          <x:t xml:space="preserve"/>
        </x:is>
      </x:c>
      <x:c r="AY188" s="53" t="inlineStr">
        <x:is>
          <x:t xml:space="preserve"/>
        </x:is>
      </x:c>
      <x:c r="AZ188" s="53" t="inlineStr">
        <x:is>
          <x:t xml:space="preserve"/>
        </x:is>
      </x:c>
      <x:c r="BA188" s="54"/>
      <x:c r="BB188" s="54"/>
      <x:c r="BC188" s="54"/>
      <x:c r="BD188" s="55" t="str">
        <x:f>IF(OR(W188&lt;&gt;"REVIEWED",COUNTIF(BA188:BC188,"UNCLEAR")&gt;0,COUNTA(BA188:BC188)&lt;3,(COUNTIF(BA188:BC188,"0")+COUNTIF(BA188:BC188,"1")+COUNTIF(BA188:BC188,"2"))=0,AJ188=""),"",(COUNTIF(BA188:BC188,"1")+2*COUNTIF(BA188:BC188,"2"))/(2*(COUNTIF(BA188:BC188,"0")+COUNTIF(BA188:BC188,"1")+COUNTIF(BA188:BC188,"2"))))</x:f>
      </x:c>
    </x:row>
    <x:row r="189" ht="66" customHeight="1">
      <x:c r="A189" s="9" t="str">
        <x:v>BATCH_19</x:v>
      </x:c>
      <x:c r="B189" s="9" t="n">
        <x:v>183</x:v>
      </x:c>
      <x:c r="C189" s="9" t="str">
        <x:v>IMO-026</x:v>
      </x:c>
      <x:c r="D189" s="9" t="str">
        <x:v>IMO</x:v>
      </x:c>
      <x:c r="E189" s="9" t="str">
        <x:v>DIRECT_STATIC</x:v>
      </x:c>
      <x:c r="F189" s="9" t="str">
        <x:v>RUN_01</x:v>
      </x:c>
      <x:c r="G189" s="12" t="str">
        <x:v>OFFICIAL_ELIGIBLE_OUTPUT</x:v>
      </x:c>
      <x:c r="H189" s="12" t="str">
        <x:v>GENERATION_ACCEPTED</x:v>
      </x:c>
      <x:c r="I189" s="12" t="str">
        <x:v>PARSED</x:v>
      </x:c>
      <x:c r="J189" s="12" t="str">
        <x:v>PASS</x:v>
      </x:c>
      <x:c r="K189" s="9" t="n">
        <x:v>4</x:v>
      </x:c>
      <x:c r="L189" s="9" t="n">
        <x:v>4</x:v>
      </x:c>
      <x:c r="M189" s="9" t="n">
        <x:v>4</x:v>
      </x:c>
      <x:c r="N189" s="9" t="n">
        <x:v>1</x:v>
      </x:c>
      <x:c r="O189" s="9" t="str">
        <x:v>IMO-026-P01</x:v>
      </x:c>
      <x:c r="P189" s="9" t="str">
        <x:v>PASS</x:v>
      </x:c>
      <x:c r="Q189" s="9" t="str">
        <x:v>PASS</x:v>
      </x:c>
      <x:c r="R189" s="9" t="str">
        <x:v>CORRECT_BEHAVIOR</x:v>
      </x:c>
      <x:c r="S189" s="9" t="str">
        <x:v>IMO-026-F02</x:v>
      </x:c>
      <x:c r="T189" s="9" t="str">
        <x:v>FAIL</x:v>
      </x:c>
      <x:c r="U189" s="9" t="str">
        <x:v>FAIL</x:v>
      </x:c>
      <x:c r="V189" s="9" t="str">
        <x:v>CORRECT_BEHAVIOR</x:v>
      </x:c>
      <x:c r="W189" s="13" t="str">
        <x:v>NOT_REVIEWED</x:v>
      </x:c>
      <x:c r="X189" s="13" t="str"/>
      <x:c r="Y189" s="13" t="str"/>
      <x:c r="Z189" s="13" t="str"/>
      <x:c r="AA189" s="13" t="str"/>
      <x:c r="AB189" s="13" t="str"/>
      <x:c r="AC189" s="13" t="str"/>
      <x:c r="AD189" s="13" t="str"/>
      <x:c r="AE189" s="13" t="str"/>
      <x:c r="AF189" s="13" t="str"/>
      <x:c r="AG189" s="13" t="str"/>
      <x:c r="AH189" s="13" t="str"/>
      <x:c r="AI189" s="16" t="str">
        <x:f>IF(AND(W189="REVIEWED",X189&lt;&gt;"",Y189&lt;&gt;"",COUNTA(Z189:AF189)=7,COUNTIF(Z189:AF189,"UNCLEAR")=0,(COUNTIF(Z189:AF189,"0")+COUNTIF(Z189:AF189,"1")+COUNTIF(Z189:AF189,"2"))&gt;0,AG189&lt;&gt;"",AH189&lt;&gt;"",AJ189&lt;&gt;""),(COUNTIF(Z189:AF189,"1")+2*COUNTIF(Z189:AF189,"2"))/(2*(COUNTIF(Z189:AF189,"0")+COUNTIF(Z189:AF189,"1")+COUNTIF(Z189:AF189,"2"))),"")</x:f>
      </x:c>
      <x:c r="AJ189" s="14" t="str"/>
      <x:c r="AK189" s="14" t="str"/>
      <x:c r="AL189" s="14" t="str"/>
      <x:c r="AM189" s="9" t="str"/>
      <x:c r="AN189" s="9" t="str">
        <x:v>Part I-A 2.3.2</x:v>
      </x:c>
      <x:c r="AO189" s="9" t="str">
        <x:v>MVP/SHACL_GENERATION_PIPELINE/experiments/FULL_REPAIR_V2/RUN_01/runs/RUN-IMO-026-20260915T103421955003Z/final/final_shape.ttl</x:v>
      </x:c>
      <x:c r="AP189" s="9" t="str">
        <x:v>005ab2b7638937b1c0e0fd8d7e06e3244316c08dbdec9d25faf29777f98de1b9</x:v>
      </x:c>
      <x:c r="AQ189" s="52" t="inlineStr">
        <x:is>
          <x:t xml:space="preserve">PASS</x:t>
        </x:is>
      </x:c>
      <x:c r="AR189" s="53" t="inlineStr">
        <x:is>
          <x:t xml:space="preserve">VALID</x:t>
        </x:is>
      </x:c>
      <x:c r="AS189" s="53" t="inlineStr">
        <x:is>
          <x:t xml:space="preserve">IMO-026-P01=ACTIVATED | IMO-026-F02=ACTIVATED</x:t>
        </x:is>
      </x:c>
      <x:c r="AT189" s="53">
        <x:v>1</x:v>
      </x:c>
      <x:c r="AU189" s="53">
        <x:v>4</x:v>
      </x:c>
      <x:c r="AV189" s="53">
        <x:v>14</x:v>
      </x:c>
      <x:c r="AW189" s="53" t="inlineStr">
        <x:is>
          <x:t xml:space="preserve">sh:datatype, sh:hasValue, sh:maxCount, sh:minCount, sh:or, sh:property</x:t>
        </x:is>
      </x:c>
      <x:c r="AX189" s="53">
        <x:v>0</x:v>
      </x:c>
      <x:c r="AY189" s="53">
        <x:v>1</x:v>
      </x:c>
      <x:c r="AZ189" s="53">
        <x:v>1</x:v>
      </x:c>
      <x:c r="BA189" s="54"/>
      <x:c r="BB189" s="54"/>
      <x:c r="BC189" s="54"/>
      <x:c r="BD189" s="55" t="str">
        <x:f>IF(OR(W189&lt;&gt;"REVIEWED",COUNTIF(BA189:BC189,"UNCLEAR")&gt;0,COUNTA(BA189:BC189)&lt;3,(COUNTIF(BA189:BC189,"0")+COUNTIF(BA189:BC189,"1")+COUNTIF(BA189:BC189,"2"))=0,AJ189=""),"",(COUNTIF(BA189:BC189,"1")+2*COUNTIF(BA189:BC189,"2"))/(2*(COUNTIF(BA189:BC189,"0")+COUNTIF(BA189:BC189,"1")+COUNTIF(BA189:BC189,"2"))))</x:f>
      </x:c>
    </x:row>
    <x:row r="190" ht="66" customHeight="1">
      <x:c r="A190" s="9" t="str">
        <x:v>BATCH_19</x:v>
      </x:c>
      <x:c r="B190" s="9" t="n">
        <x:v>184</x:v>
      </x:c>
      <x:c r="C190" s="9" t="str">
        <x:v>TRF-050</x:v>
      </x:c>
      <x:c r="D190" s="9" t="str">
        <x:v>TRAFICOM</x:v>
      </x:c>
      <x:c r="E190" s="9" t="str">
        <x:v>DIRECT_STATIC</x:v>
      </x:c>
      <x:c r="F190" s="9" t="str">
        <x:v>RUN_01</x:v>
      </x:c>
      <x:c r="G190" s="12" t="str">
        <x:v>OFFICIAL_ELIGIBLE_OUTPUT</x:v>
      </x:c>
      <x:c r="H190" s="12" t="str">
        <x:v>GENERATION_ACCEPTED</x:v>
      </x:c>
      <x:c r="I190" s="12" t="str">
        <x:v>PARSED</x:v>
      </x:c>
      <x:c r="J190" s="12" t="str">
        <x:v>PASS</x:v>
      </x:c>
      <x:c r="K190" s="9" t="n">
        <x:v>7</x:v>
      </x:c>
      <x:c r="L190" s="9" t="n">
        <x:v>7</x:v>
      </x:c>
      <x:c r="M190" s="9" t="n">
        <x:v>7</x:v>
      </x:c>
      <x:c r="N190" s="9" t="n">
        <x:v>1</x:v>
      </x:c>
      <x:c r="O190" s="9" t="str">
        <x:v>TRF-050-P02</x:v>
      </x:c>
      <x:c r="P190" s="9" t="str">
        <x:v>PASS</x:v>
      </x:c>
      <x:c r="Q190" s="9" t="str">
        <x:v>PASS</x:v>
      </x:c>
      <x:c r="R190" s="9" t="str">
        <x:v>CORRECT_BEHAVIOR</x:v>
      </x:c>
      <x:c r="S190" s="9" t="str">
        <x:v>TRF-050-F01</x:v>
      </x:c>
      <x:c r="T190" s="9" t="str">
        <x:v>FAIL</x:v>
      </x:c>
      <x:c r="U190" s="9" t="str">
        <x:v>FAIL</x:v>
      </x:c>
      <x:c r="V190" s="9" t="str">
        <x:v>CORRECT_BEHAVIOR</x:v>
      </x:c>
      <x:c r="W190" s="13" t="str">
        <x:v>NOT_REVIEWED</x:v>
      </x:c>
      <x:c r="X190" s="13" t="str"/>
      <x:c r="Y190" s="13" t="str"/>
      <x:c r="Z190" s="13" t="str"/>
      <x:c r="AA190" s="13" t="str"/>
      <x:c r="AB190" s="13" t="str"/>
      <x:c r="AC190" s="13" t="str"/>
      <x:c r="AD190" s="13" t="str"/>
      <x:c r="AE190" s="13" t="str"/>
      <x:c r="AF190" s="13" t="str"/>
      <x:c r="AG190" s="13" t="str"/>
      <x:c r="AH190" s="13" t="str"/>
      <x:c r="AI190" s="16" t="str">
        <x:f>IF(AND(W190="REVIEWED",X190&lt;&gt;"",Y190&lt;&gt;"",COUNTA(Z190:AF190)=7,COUNTIF(Z190:AF190,"UNCLEAR")=0,(COUNTIF(Z190:AF190,"0")+COUNTIF(Z190:AF190,"1")+COUNTIF(Z190:AF190,"2"))&gt;0,AG190&lt;&gt;"",AH190&lt;&gt;"",AJ190&lt;&gt;""),(COUNTIF(Z190:AF190,"1")+2*COUNTIF(Z190:AF190,"2"))/(2*(COUNTIF(Z190:AF190,"0")+COUNTIF(Z190:AF190,"1")+COUNTIF(Z190:AF190,"2"))),"")</x:f>
      </x:c>
      <x:c r="AJ190" s="14" t="str"/>
      <x:c r="AK190" s="14" t="str"/>
      <x:c r="AL190" s="14" t="str"/>
      <x:c r="AM190" s="9" t="str"/>
      <x:c r="AN190" s="9" t="str">
        <x:v>4.4.4.2</x:v>
      </x:c>
      <x:c r="AO190" s="9" t="str">
        <x:v>MVP/SHACL_GENERATION_PIPELINE/experiments/FULL_REPAIR_V2/RUN_01/runs/RUN-TRF-050-20260915T131309384539Z/final/final_shape.ttl</x:v>
      </x:c>
      <x:c r="AP190" s="9" t="str">
        <x:v>b8140bb8f5a746359b41e299f9c526cac8efa3270a933be9d7ea90ced15a2a9a</x:v>
      </x:c>
      <x:c r="AQ190" s="52" t="inlineStr">
        <x:is>
          <x:t xml:space="preserve">PASS</x:t>
        </x:is>
      </x:c>
      <x:c r="AR190" s="53" t="inlineStr">
        <x:is>
          <x:t xml:space="preserve">VALID</x:t>
        </x:is>
      </x:c>
      <x:c r="AS190" s="53" t="inlineStr">
        <x:is>
          <x:t xml:space="preserve">TRF-050-P02=ACTIVATED | TRF-050-F01=ACTIVATED</x:t>
        </x:is>
      </x:c>
      <x:c r="AT190" s="53">
        <x:v>2</x:v>
      </x:c>
      <x:c r="AU190" s="53">
        <x:v>5</x:v>
      </x:c>
      <x:c r="AV190" s="53">
        <x:v>21</x:v>
      </x:c>
      <x:c r="AW190" s="53" t="inlineStr">
        <x:is>
          <x:t xml:space="preserve">sh:class, sh:datatype, sh:hasValue, sh:maxCount, sh:minCount, sh:or, sh:property</x:t>
        </x:is>
      </x:c>
      <x:c r="AX190" s="53">
        <x:v>0</x:v>
      </x:c>
      <x:c r="AY190" s="53">
        <x:v>1</x:v>
      </x:c>
      <x:c r="AZ190" s="53">
        <x:v>1</x:v>
      </x:c>
      <x:c r="BA190" s="54"/>
      <x:c r="BB190" s="54"/>
      <x:c r="BC190" s="54"/>
      <x:c r="BD190" s="55" t="str">
        <x:f>IF(OR(W190&lt;&gt;"REVIEWED",COUNTIF(BA190:BC190,"UNCLEAR")&gt;0,COUNTA(BA190:BC190)&lt;3,(COUNTIF(BA190:BC190,"0")+COUNTIF(BA190:BC190,"1")+COUNTIF(BA190:BC190,"2"))=0,AJ190=""),"",(COUNTIF(BA190:BC190,"1")+2*COUNTIF(BA190:BC190,"2"))/(2*(COUNTIF(BA190:BC190,"0")+COUNTIF(BA190:BC190,"1")+COUNTIF(BA190:BC190,"2"))))</x:f>
      </x:c>
    </x:row>
    <x:row r="191" ht="66" customHeight="1">
      <x:c r="A191" s="9" t="str">
        <x:v>BATCH_19</x:v>
      </x:c>
      <x:c r="B191" s="9" t="n">
        <x:v>185</x:v>
      </x:c>
      <x:c r="C191" s="9" t="str">
        <x:v>IMO26-014</x:v>
      </x:c>
      <x:c r="D191" s="9" t="str">
        <x:v>IMO26</x:v>
      </x:c>
      <x:c r="E191" s="9" t="str">
        <x:v>DIRECT_STATIC</x:v>
      </x:c>
      <x:c r="F191" s="9" t="str">
        <x:v>RUN_01</x:v>
      </x:c>
      <x:c r="G191" s="12" t="str">
        <x:v>OFFICIAL_ELIGIBLE_OUTPUT</x:v>
      </x:c>
      <x:c r="H191" s="12" t="str">
        <x:v>GENERATION_ACCEPTED</x:v>
      </x:c>
      <x:c r="I191" s="12" t="str">
        <x:v>PARSED</x:v>
      </x:c>
      <x:c r="J191" s="12" t="str">
        <x:v>PASS</x:v>
      </x:c>
      <x:c r="K191" s="9" t="n">
        <x:v>7</x:v>
      </x:c>
      <x:c r="L191" s="9" t="n">
        <x:v>7</x:v>
      </x:c>
      <x:c r="M191" s="9" t="n">
        <x:v>7</x:v>
      </x:c>
      <x:c r="N191" s="9" t="n">
        <x:v>1</x:v>
      </x:c>
      <x:c r="O191" s="9" t="str">
        <x:v>IMO26-014-A-P01</x:v>
      </x:c>
      <x:c r="P191" s="9" t="str">
        <x:v>PASS</x:v>
      </x:c>
      <x:c r="Q191" s="9" t="str">
        <x:v>PASS</x:v>
      </x:c>
      <x:c r="R191" s="9" t="str">
        <x:v>CORRECT_BEHAVIOR</x:v>
      </x:c>
      <x:c r="S191" s="9" t="str">
        <x:v>IMO26-014-A-F01</x:v>
      </x:c>
      <x:c r="T191" s="9" t="str">
        <x:v>FAIL</x:v>
      </x:c>
      <x:c r="U191" s="9" t="str">
        <x:v>FAIL</x:v>
      </x:c>
      <x:c r="V191" s="9" t="str">
        <x:v>CORRECT_BEHAVIOR</x:v>
      </x:c>
      <x:c r="W191" s="13" t="str">
        <x:v>NOT_REVIEWED</x:v>
      </x:c>
      <x:c r="X191" s="13" t="str"/>
      <x:c r="Y191" s="13" t="str"/>
      <x:c r="Z191" s="13" t="str"/>
      <x:c r="AA191" s="13" t="str"/>
      <x:c r="AB191" s="13" t="str"/>
      <x:c r="AC191" s="13" t="str"/>
      <x:c r="AD191" s="13" t="str"/>
      <x:c r="AE191" s="13" t="str"/>
      <x:c r="AF191" s="13" t="str"/>
      <x:c r="AG191" s="13" t="str"/>
      <x:c r="AH191" s="13" t="str"/>
      <x:c r="AI191" s="16" t="str">
        <x:f>IF(AND(W191="REVIEWED",X191&lt;&gt;"",Y191&lt;&gt;"",COUNTA(Z191:AF191)=7,COUNTIF(Z191:AF191,"UNCLEAR")=0,(COUNTIF(Z191:AF191,"0")+COUNTIF(Z191:AF191,"1")+COUNTIF(Z191:AF191,"2"))&gt;0,AG191&lt;&gt;"",AH191&lt;&gt;"",AJ191&lt;&gt;""),(COUNTIF(Z191:AF191,"1")+2*COUNTIF(Z191:AF191,"2"))/(2*(COUNTIF(Z191:AF191,"0")+COUNTIF(Z191:AF191,"1")+COUNTIF(Z191:AF191,"2"))),"")</x:f>
      </x:c>
      <x:c r="AJ191" s="14" t="str"/>
      <x:c r="AK191" s="14" t="str"/>
      <x:c r="AL191" s="14" t="str"/>
      <x:c r="AM191" s="9" t="str"/>
      <x:c r="AN191" s="9" t="str">
        <x:v>9-1.3.3</x:v>
      </x:c>
      <x:c r="AO191" s="9" t="str">
        <x:v>MVP/SHACL_GENERATION_PIPELINE/experiments/FULL_REPAIR_V2/RUN_01/runs/RUN-IMO26-014-20260915T120540750850Z/final/final_shape.ttl</x:v>
      </x:c>
      <x:c r="AP191" s="9" t="str">
        <x:v>fdd925638941bb50d0c6322508b34358be11a7f0a64d36d6ff048ff037c9314b</x:v>
      </x:c>
      <x:c r="AQ191" s="52" t="inlineStr">
        <x:is>
          <x:t xml:space="preserve">PASS</x:t>
        </x:is>
      </x:c>
      <x:c r="AR191" s="53" t="inlineStr">
        <x:is>
          <x:t xml:space="preserve">VALID</x:t>
        </x:is>
      </x:c>
      <x:c r="AS191" s="53" t="inlineStr">
        <x:is>
          <x:t xml:space="preserve">IMO26-014-A-P01=ACTIVATED | IMO26-014-A-F01=ACTIVATED</x:t>
        </x:is>
      </x:c>
      <x:c r="AT191" s="53">
        <x:v>1</x:v>
      </x:c>
      <x:c r="AU191" s="53">
        <x:v>3</x:v>
      </x:c>
      <x:c r="AV191" s="53">
        <x:v>13</x:v>
      </x:c>
      <x:c r="AW191" s="53" t="inlineStr">
        <x:is>
          <x:t xml:space="preserve">sh:datatype, sh:hasValue, sh:minCount, sh:minInclusive, sh:or, sh:property</x:t>
        </x:is>
      </x:c>
      <x:c r="AX191" s="53">
        <x:v>0</x:v>
      </x:c>
      <x:c r="AY191" s="53">
        <x:v>1</x:v>
      </x:c>
      <x:c r="AZ191" s="53">
        <x:v>1</x:v>
      </x:c>
      <x:c r="BA191" s="54"/>
      <x:c r="BB191" s="54"/>
      <x:c r="BC191" s="54"/>
      <x:c r="BD191" s="55" t="str">
        <x:f>IF(OR(W191&lt;&gt;"REVIEWED",COUNTIF(BA191:BC191,"UNCLEAR")&gt;0,COUNTA(BA191:BC191)&lt;3,(COUNTIF(BA191:BC191,"0")+COUNTIF(BA191:BC191,"1")+COUNTIF(BA191:BC191,"2"))=0,AJ191=""),"",(COUNTIF(BA191:BC191,"1")+2*COUNTIF(BA191:BC191,"2"))/(2*(COUNTIF(BA191:BC191,"0")+COUNTIF(BA191:BC191,"1")+COUNTIF(BA191:BC191,"2"))))</x:f>
      </x:c>
    </x:row>
    <x:row r="192" ht="66" customHeight="1">
      <x:c r="A192" s="9" t="str">
        <x:v>BATCH_19</x:v>
      </x:c>
      <x:c r="B192" s="9" t="n">
        <x:v>186</x:v>
      </x:c>
      <x:c r="C192" s="9" t="str">
        <x:v>IMO-118</x:v>
      </x:c>
      <x:c r="D192" s="9" t="str">
        <x:v>IMO</x:v>
      </x:c>
      <x:c r="E192" s="9" t="str">
        <x:v>DIRECT_STATIC</x:v>
      </x:c>
      <x:c r="F192" s="9" t="str">
        <x:v>RUN_01</x:v>
      </x:c>
      <x:c r="G192" s="12" t="str">
        <x:v>OFFICIAL_ELIGIBLE_OUTPUT</x:v>
      </x:c>
      <x:c r="H192" s="12" t="str">
        <x:v>GENERATION_ACCEPTED</x:v>
      </x:c>
      <x:c r="I192" s="12" t="str">
        <x:v>PARSED</x:v>
      </x:c>
      <x:c r="J192" s="12" t="str">
        <x:v>PASS</x:v>
      </x:c>
      <x:c r="K192" s="9" t="n">
        <x:v>7</x:v>
      </x:c>
      <x:c r="L192" s="9" t="n">
        <x:v>7</x:v>
      </x:c>
      <x:c r="M192" s="9" t="n">
        <x:v>6</x:v>
      </x:c>
      <x:c r="N192" s="9" t="n">
        <x:v>0</x:v>
      </x:c>
      <x:c r="O192" s="9" t="str">
        <x:v>IMO-118-M-P02</x:v>
      </x:c>
      <x:c r="P192" s="9" t="str">
        <x:v>PASS</x:v>
      </x:c>
      <x:c r="Q192" s="9" t="str">
        <x:v>PASS</x:v>
      </x:c>
      <x:c r="R192" s="9" t="str">
        <x:v>CORRECT_BEHAVIOR</x:v>
      </x:c>
      <x:c r="S192" s="9" t="str">
        <x:v>IMO-118-M-F02</x:v>
      </x:c>
      <x:c r="T192" s="9" t="str">
        <x:v>FAIL</x:v>
      </x:c>
      <x:c r="U192" s="9" t="str">
        <x:v>FAIL</x:v>
      </x:c>
      <x:c r="V192" s="9" t="str">
        <x:v>CORRECT_BEHAVIOR</x:v>
      </x:c>
      <x:c r="W192" s="13" t="str">
        <x:v>NOT_REVIEWED</x:v>
      </x:c>
      <x:c r="X192" s="13" t="str"/>
      <x:c r="Y192" s="13" t="str"/>
      <x:c r="Z192" s="13" t="str"/>
      <x:c r="AA192" s="13" t="str"/>
      <x:c r="AB192" s="13" t="str"/>
      <x:c r="AC192" s="13" t="str"/>
      <x:c r="AD192" s="13" t="str"/>
      <x:c r="AE192" s="13" t="str"/>
      <x:c r="AF192" s="13" t="str"/>
      <x:c r="AG192" s="13" t="str"/>
      <x:c r="AH192" s="13" t="str"/>
      <x:c r="AI192" s="16" t="str">
        <x:f>IF(AND(W192="REVIEWED",X192&lt;&gt;"",Y192&lt;&gt;"",COUNTA(Z192:AF192)=7,COUNTIF(Z192:AF192,"UNCLEAR")=0,(COUNTIF(Z192:AF192,"0")+COUNTIF(Z192:AF192,"1")+COUNTIF(Z192:AF192,"2"))&gt;0,AG192&lt;&gt;"",AH192&lt;&gt;"",AJ192&lt;&gt;""),(COUNTIF(Z192:AF192,"1")+2*COUNTIF(Z192:AF192,"2"))/(2*(COUNTIF(Z192:AF192,"0")+COUNTIF(Z192:AF192,"1")+COUNTIF(Z192:AF192,"2"))),"")</x:f>
      </x:c>
      <x:c r="AJ192" s="14" t="str"/>
      <x:c r="AK192" s="14" t="str"/>
      <x:c r="AL192" s="14" t="str"/>
      <x:c r="AM192" s="9" t="str">
        <x:v>RDF_FALSE_REJECT</x:v>
      </x:c>
      <x:c r="AN192" s="9" t="str">
        <x:v>Part II-A 4.2.2</x:v>
      </x:c>
      <x:c r="AO192" s="9" t="str">
        <x:v>MVP/SHACL_GENERATION_PIPELINE/experiments/FULL_REPAIR_V2/RUN_01/runs/RUN-IMO-118-20260915T114557427755Z/final/final_shape.ttl</x:v>
      </x:c>
      <x:c r="AP192" s="9" t="str">
        <x:v>abb2dac1b60c1f48abf71b71a199fada81bd82ef6168dbf475b1c1e438928b37</x:v>
      </x:c>
      <x:c r="AQ192" s="52" t="inlineStr">
        <x:is>
          <x:t xml:space="preserve">PASS</x:t>
        </x:is>
      </x:c>
      <x:c r="AR192" s="53" t="inlineStr">
        <x:is>
          <x:t xml:space="preserve">VALID</x:t>
        </x:is>
      </x:c>
      <x:c r="AS192" s="53" t="inlineStr">
        <x:is>
          <x:t xml:space="preserve">IMO-118-M-P02=ACTIVATED | IMO-118-M-F02=ACTIVATED</x:t>
        </x:is>
      </x:c>
      <x:c r="AT192" s="53">
        <x:v>1</x:v>
      </x:c>
      <x:c r="AU192" s="53">
        <x:v>7</x:v>
      </x:c>
      <x:c r="AV192" s="53">
        <x:v>35</x:v>
      </x:c>
      <x:c r="AW192" s="53" t="inlineStr">
        <x:is>
          <x:t xml:space="preserve">sh:datatype, sh:hasValue, sh:in, sh:maxCount, sh:maxInclusive, sh:minCount, sh:minInclusive, sh:nodeKind, sh:or, sh:property</x:t>
        </x:is>
      </x:c>
      <x:c r="AX192" s="53">
        <x:v>0</x:v>
      </x:c>
      <x:c r="AY192" s="53">
        <x:v>1</x:v>
      </x:c>
      <x:c r="AZ192" s="53">
        <x:v>2</x:v>
      </x:c>
      <x:c r="BA192" s="54"/>
      <x:c r="BB192" s="54"/>
      <x:c r="BC192" s="54"/>
      <x:c r="BD192" s="55" t="str">
        <x:f>IF(OR(W192&lt;&gt;"REVIEWED",COUNTIF(BA192:BC192,"UNCLEAR")&gt;0,COUNTA(BA192:BC192)&lt;3,(COUNTIF(BA192:BC192,"0")+COUNTIF(BA192:BC192,"1")+COUNTIF(BA192:BC192,"2"))=0,AJ192=""),"",(COUNTIF(BA192:BC192,"1")+2*COUNTIF(BA192:BC192,"2"))/(2*(COUNTIF(BA192:BC192,"0")+COUNTIF(BA192:BC192,"1")+COUNTIF(BA192:BC192,"2"))))</x:f>
      </x:c>
    </x:row>
    <x:row r="193" ht="66" customHeight="1">
      <x:c r="A193" s="9" t="str">
        <x:v>BATCH_19</x:v>
      </x:c>
      <x:c r="B193" s="9" t="n">
        <x:v>187</x:v>
      </x:c>
      <x:c r="C193" s="9" t="str">
        <x:v>TRF-026</x:v>
      </x:c>
      <x:c r="D193" s="9" t="str">
        <x:v>TRAFICOM</x:v>
      </x:c>
      <x:c r="E193" s="9" t="str">
        <x:v>COMPLEX_READINESS</x:v>
      </x:c>
      <x:c r="F193" s="9" t="str">
        <x:v>RUN_01</x:v>
      </x:c>
      <x:c r="G193" s="12" t="str">
        <x:v>OFFICIAL_ELIGIBLE_OUTPUT</x:v>
      </x:c>
      <x:c r="H193" s="12" t="str">
        <x:v>GENERATION_ACCEPTED</x:v>
      </x:c>
      <x:c r="I193" s="12" t="str">
        <x:v>PARSED</x:v>
      </x:c>
      <x:c r="J193" s="12" t="str">
        <x:v>PASS</x:v>
      </x:c>
      <x:c r="K193" s="9" t="n">
        <x:v>9</x:v>
      </x:c>
      <x:c r="L193" s="9" t="n">
        <x:v>9</x:v>
      </x:c>
      <x:c r="M193" s="9" t="n">
        <x:v>9</x:v>
      </x:c>
      <x:c r="N193" s="9" t="n">
        <x:v>1</x:v>
      </x:c>
      <x:c r="O193" s="9" t="str">
        <x:v>TRF-026-P03</x:v>
      </x:c>
      <x:c r="P193" s="9" t="str">
        <x:v>PASS</x:v>
      </x:c>
      <x:c r="Q193" s="9" t="str">
        <x:v>PASS</x:v>
      </x:c>
      <x:c r="R193" s="9" t="str">
        <x:v>CORRECT_BEHAVIOR</x:v>
      </x:c>
      <x:c r="S193" s="9" t="str">
        <x:v>TRF-026-F06</x:v>
      </x:c>
      <x:c r="T193" s="9" t="str">
        <x:v>FAIL</x:v>
      </x:c>
      <x:c r="U193" s="9" t="str">
        <x:v>FAIL</x:v>
      </x:c>
      <x:c r="V193" s="9" t="str">
        <x:v>CORRECT_BEHAVIOR</x:v>
      </x:c>
      <x:c r="W193" s="13" t="str">
        <x:v>NOT_REVIEWED</x:v>
      </x:c>
      <x:c r="X193" s="13" t="str"/>
      <x:c r="Y193" s="13" t="str"/>
      <x:c r="Z193" s="13" t="str"/>
      <x:c r="AA193" s="13" t="str"/>
      <x:c r="AB193" s="13" t="str"/>
      <x:c r="AC193" s="13" t="str"/>
      <x:c r="AD193" s="13" t="str"/>
      <x:c r="AE193" s="13" t="str"/>
      <x:c r="AF193" s="13" t="str"/>
      <x:c r="AG193" s="13" t="str"/>
      <x:c r="AH193" s="13" t="str"/>
      <x:c r="AI193" s="16" t="str">
        <x:f>IF(AND(W193="REVIEWED",X193&lt;&gt;"",Y193&lt;&gt;"",COUNTA(Z193:AF193)=7,COUNTIF(Z193:AF193,"UNCLEAR")=0,(COUNTIF(Z193:AF193,"0")+COUNTIF(Z193:AF193,"1")+COUNTIF(Z193:AF193,"2"))&gt;0,AG193&lt;&gt;"",AH193&lt;&gt;"",AJ193&lt;&gt;""),(COUNTIF(Z193:AF193,"1")+2*COUNTIF(Z193:AF193,"2"))/(2*(COUNTIF(Z193:AF193,"0")+COUNTIF(Z193:AF193,"1")+COUNTIF(Z193:AF193,"2"))),"")</x:f>
      </x:c>
      <x:c r="AJ193" s="14" t="str"/>
      <x:c r="AK193" s="14" t="str"/>
      <x:c r="AL193" s="14" t="str"/>
      <x:c r="AM193" s="9" t="str"/>
      <x:c r="AN193" s="9" t="str">
        <x:v>3.2.4 (IA Super, bulbous-bow alternative C1/C2)</x:v>
      </x:c>
      <x:c r="AO193" s="9" t="str">
        <x:v>MVP/SHACL_GENERATION_PIPELINE/experiments/FULL_REPAIR_V2/RUN_01/runs/RUN-TRF-026-20260915T123545423251Z/final/final_shape.ttl</x:v>
      </x:c>
      <x:c r="AP193" s="9" t="str">
        <x:v>e88065832833023dd6fde83fd47d63b4ce2b3c10522d267db790b79663312a9e</x:v>
      </x:c>
      <x:c r="AQ193" s="52" t="inlineStr">
        <x:is>
          <x:t xml:space="preserve">PASS</x:t>
        </x:is>
      </x:c>
      <x:c r="AR193" s="53" t="inlineStr">
        <x:is>
          <x:t xml:space="preserve">VALID</x:t>
        </x:is>
      </x:c>
      <x:c r="AS193" s="53" t="inlineStr">
        <x:is>
          <x:t xml:space="preserve">TRF-026-P03=ACTIVATED | TRF-026-F06=ACTIVATED</x:t>
        </x:is>
      </x:c>
      <x:c r="AT193" s="53">
        <x:v>16</x:v>
      </x:c>
      <x:c r="AU193" s="53">
        <x:v>42</x:v>
      </x:c>
      <x:c r="AV193" s="53">
        <x:v>170</x:v>
      </x:c>
      <x:c r="AW193" s="53" t="inlineStr">
        <x:is>
          <x:t xml:space="preserve">sh:datatype, sh:hasValue, sh:in, sh:maxCount, sh:minCount, sh:node, sh:or, sh:property</x:t>
        </x:is>
      </x:c>
      <x:c r="AX193" s="53">
        <x:v>0</x:v>
      </x:c>
      <x:c r="AY193" s="53">
        <x:v>1</x:v>
      </x:c>
      <x:c r="AZ193" s="53">
        <x:v>1</x:v>
      </x:c>
      <x:c r="BA193" s="54"/>
      <x:c r="BB193" s="54"/>
      <x:c r="BC193" s="54"/>
      <x:c r="BD193" s="55" t="str">
        <x:f>IF(OR(W193&lt;&gt;"REVIEWED",COUNTIF(BA193:BC193,"UNCLEAR")&gt;0,COUNTA(BA193:BC193)&lt;3,(COUNTIF(BA193:BC193,"0")+COUNTIF(BA193:BC193,"1")+COUNTIF(BA193:BC193,"2"))=0,AJ193=""),"",(COUNTIF(BA193:BC193,"1")+2*COUNTIF(BA193:BC193,"2"))/(2*(COUNTIF(BA193:BC193,"0")+COUNTIF(BA193:BC193,"1")+COUNTIF(BA193:BC193,"2"))))</x:f>
      </x:c>
    </x:row>
    <x:row r="194" ht="66" customHeight="1">
      <x:c r="A194" s="9" t="str">
        <x:v>BATCH_19</x:v>
      </x:c>
      <x:c r="B194" s="9" t="n">
        <x:v>188</x:v>
      </x:c>
      <x:c r="C194" s="9" t="str">
        <x:v>TRF-062</x:v>
      </x:c>
      <x:c r="D194" s="9" t="str">
        <x:v>TRAFICOM</x:v>
      </x:c>
      <x:c r="E194" s="9" t="str">
        <x:v>DIRECT_STATIC</x:v>
      </x:c>
      <x:c r="F194" s="9" t="str">
        <x:v>RUN_01</x:v>
      </x:c>
      <x:c r="G194" s="12" t="str">
        <x:v>OFFICIAL_ELIGIBLE_OUTPUT</x:v>
      </x:c>
      <x:c r="H194" s="12" t="str">
        <x:v>GENERATION_ACCEPTED</x:v>
      </x:c>
      <x:c r="I194" s="12" t="str">
        <x:v>PARSED</x:v>
      </x:c>
      <x:c r="J194" s="12" t="str">
        <x:v>PASS</x:v>
      </x:c>
      <x:c r="K194" s="9" t="n">
        <x:v>6</x:v>
      </x:c>
      <x:c r="L194" s="9" t="n">
        <x:v>6</x:v>
      </x:c>
      <x:c r="M194" s="9" t="n">
        <x:v>4</x:v>
      </x:c>
      <x:c r="N194" s="9" t="n">
        <x:v>0</x:v>
      </x:c>
      <x:c r="O194" s="9" t="str">
        <x:v>TRF-062-P01</x:v>
      </x:c>
      <x:c r="P194" s="9" t="str">
        <x:v>PASS</x:v>
      </x:c>
      <x:c r="Q194" s="9" t="str">
        <x:v>PASS</x:v>
      </x:c>
      <x:c r="R194" s="9" t="str">
        <x:v>CORRECT_BEHAVIOR</x:v>
      </x:c>
      <x:c r="S194" s="9" t="str">
        <x:v>TRF-062-F02</x:v>
      </x:c>
      <x:c r="T194" s="9" t="str">
        <x:v>FAIL</x:v>
      </x:c>
      <x:c r="U194" s="9" t="str">
        <x:v>FAIL</x:v>
      </x:c>
      <x:c r="V194" s="9" t="str">
        <x:v>CORRECT_BEHAVIOR</x:v>
      </x:c>
      <x:c r="W194" s="13" t="str">
        <x:v>NOT_REVIEWED</x:v>
      </x:c>
      <x:c r="X194" s="13" t="str"/>
      <x:c r="Y194" s="13" t="str"/>
      <x:c r="Z194" s="13" t="str"/>
      <x:c r="AA194" s="13" t="str"/>
      <x:c r="AB194" s="13" t="str"/>
      <x:c r="AC194" s="13" t="str"/>
      <x:c r="AD194" s="13" t="str"/>
      <x:c r="AE194" s="13" t="str"/>
      <x:c r="AF194" s="13" t="str"/>
      <x:c r="AG194" s="13" t="str"/>
      <x:c r="AH194" s="13" t="str"/>
      <x:c r="AI194" s="16" t="str">
        <x:f>IF(AND(W194="REVIEWED",X194&lt;&gt;"",Y194&lt;&gt;"",COUNTA(Z194:AF194)=7,COUNTIF(Z194:AF194,"UNCLEAR")=0,(COUNTIF(Z194:AF194,"0")+COUNTIF(Z194:AF194,"1")+COUNTIF(Z194:AF194,"2"))&gt;0,AG194&lt;&gt;"",AH194&lt;&gt;"",AJ194&lt;&gt;""),(COUNTIF(Z194:AF194,"1")+2*COUNTIF(Z194:AF194,"2"))/(2*(COUNTIF(Z194:AF194,"0")+COUNTIF(Z194:AF194,"1")+COUNTIF(Z194:AF194,"2"))),"")</x:f>
      </x:c>
      <x:c r="AJ194" s="14" t="str"/>
      <x:c r="AK194" s="14" t="str"/>
      <x:c r="AL194" s="14" t="str"/>
      <x:c r="AM194" s="9" t="str">
        <x:v>RDF_FALSE_ACCEPT</x:v>
      </x:c>
      <x:c r="AN194" s="9" t="str">
        <x:v>4.8</x:v>
      </x:c>
      <x:c r="AO194" s="9" t="str">
        <x:v>MVP/SHACL_GENERATION_PIPELINE/experiments/FULL_REPAIR_V2/RUN_01/runs/RUN-TRF-062-20260915T132423609206Z/final/final_shape.ttl</x:v>
      </x:c>
      <x:c r="AP194" s="9" t="str">
        <x:v>656545cf3730975f975f0e0c496181b9a8581ae192e1ed21a602ba362a119715</x:v>
      </x:c>
      <x:c r="AQ194" s="52" t="inlineStr">
        <x:is>
          <x:t xml:space="preserve">PASS</x:t>
        </x:is>
      </x:c>
      <x:c r="AR194" s="53" t="inlineStr">
        <x:is>
          <x:t xml:space="preserve">VALID</x:t>
        </x:is>
      </x:c>
      <x:c r="AS194" s="53" t="inlineStr">
        <x:is>
          <x:t xml:space="preserve">TRF-062-P01=ACTIVATED | TRF-062-F02=ACTIVATED</x:t>
        </x:is>
      </x:c>
      <x:c r="AT194" s="53">
        <x:v>1</x:v>
      </x:c>
      <x:c r="AU194" s="53">
        <x:v>3</x:v>
      </x:c>
      <x:c r="AV194" s="53">
        <x:v>11</x:v>
      </x:c>
      <x:c r="AW194" s="53" t="inlineStr">
        <x:is>
          <x:t xml:space="preserve">sh:datatype, sh:hasValue, sh:maxCount, sh:minCount, sh:node, sh:property</x:t>
        </x:is>
      </x:c>
      <x:c r="AX194" s="53">
        <x:v>0</x:v>
      </x:c>
      <x:c r="AY194" s="53">
        <x:v>1</x:v>
      </x:c>
      <x:c r="AZ194" s="53">
        <x:v>0</x:v>
      </x:c>
      <x:c r="BA194" s="54"/>
      <x:c r="BB194" s="54"/>
      <x:c r="BC194" s="54"/>
      <x:c r="BD194" s="55" t="str">
        <x:f>IF(OR(W194&lt;&gt;"REVIEWED",COUNTIF(BA194:BC194,"UNCLEAR")&gt;0,COUNTA(BA194:BC194)&lt;3,(COUNTIF(BA194:BC194,"0")+COUNTIF(BA194:BC194,"1")+COUNTIF(BA194:BC194,"2"))=0,AJ194=""),"",(COUNTIF(BA194:BC194,"1")+2*COUNTIF(BA194:BC194,"2"))/(2*(COUNTIF(BA194:BC194,"0")+COUNTIF(BA194:BC194,"1")+COUNTIF(BA194:BC194,"2"))))</x:f>
      </x:c>
    </x:row>
    <x:row r="195" ht="66" customHeight="1">
      <x:c r="A195" s="9" t="str">
        <x:v>BATCH_19</x:v>
      </x:c>
      <x:c r="B195" s="9" t="n">
        <x:v>189</x:v>
      </x:c>
      <x:c r="C195" s="9" t="str">
        <x:v>TRF-014</x:v>
      </x:c>
      <x:c r="D195" s="9" t="str">
        <x:v>TRAFICOM</x:v>
      </x:c>
      <x:c r="E195" s="9" t="str">
        <x:v>DIRECT_STATIC</x:v>
      </x:c>
      <x:c r="F195" s="9" t="str">
        <x:v>RUN_01</x:v>
      </x:c>
      <x:c r="G195" s="12" t="str">
        <x:v>OFFICIAL_ELIGIBLE_OUTPUT</x:v>
      </x:c>
      <x:c r="H195" s="12" t="str">
        <x:v>GENERATION_ACCEPTED</x:v>
      </x:c>
      <x:c r="I195" s="12" t="str">
        <x:v>PARSED</x:v>
      </x:c>
      <x:c r="J195" s="12" t="str">
        <x:v>PASS</x:v>
      </x:c>
      <x:c r="K195" s="9" t="n">
        <x:v>10</x:v>
      </x:c>
      <x:c r="L195" s="9" t="n">
        <x:v>10</x:v>
      </x:c>
      <x:c r="M195" s="9" t="n">
        <x:v>5</x:v>
      </x:c>
      <x:c r="N195" s="9" t="n">
        <x:v>0</x:v>
      </x:c>
      <x:c r="O195" s="9" t="str">
        <x:v>TRF-014-P04</x:v>
      </x:c>
      <x:c r="P195" s="9" t="str">
        <x:v>PASS</x:v>
      </x:c>
      <x:c r="Q195" s="9" t="str">
        <x:v>FAIL</x:v>
      </x:c>
      <x:c r="R195" s="9" t="str">
        <x:v>FALSE_REJECT</x:v>
      </x:c>
      <x:c r="S195" s="9" t="str">
        <x:v>TRF-014-F05</x:v>
      </x:c>
      <x:c r="T195" s="9" t="str">
        <x:v>FAIL</x:v>
      </x:c>
      <x:c r="U195" s="9" t="str">
        <x:v>FAIL</x:v>
      </x:c>
      <x:c r="V195" s="9" t="str">
        <x:v>CORRECT_BEHAVIOR</x:v>
      </x:c>
      <x:c r="W195" s="13" t="str">
        <x:v>NOT_REVIEWED</x:v>
      </x:c>
      <x:c r="X195" s="13" t="str"/>
      <x:c r="Y195" s="13" t="str"/>
      <x:c r="Z195" s="13" t="str"/>
      <x:c r="AA195" s="13" t="str"/>
      <x:c r="AB195" s="13" t="str"/>
      <x:c r="AC195" s="13" t="str"/>
      <x:c r="AD195" s="13" t="str"/>
      <x:c r="AE195" s="13" t="str"/>
      <x:c r="AF195" s="13" t="str"/>
      <x:c r="AG195" s="13" t="str"/>
      <x:c r="AH195" s="13" t="str"/>
      <x:c r="AI195" s="16" t="str">
        <x:f>IF(AND(W195="REVIEWED",X195&lt;&gt;"",Y195&lt;&gt;"",COUNTA(Z195:AF195)=7,COUNTIF(Z195:AF195,"UNCLEAR")=0,(COUNTIF(Z195:AF195,"0")+COUNTIF(Z195:AF195,"1")+COUNTIF(Z195:AF195,"2"))&gt;0,AG195&lt;&gt;"",AH195&lt;&gt;"",AJ195&lt;&gt;""),(COUNTIF(Z195:AF195,"1")+2*COUNTIF(Z195:AF195,"2"))/(2*(COUNTIF(Z195:AF195,"0")+COUNTIF(Z195:AF195,"1")+COUNTIF(Z195:AF195,"2"))),"")</x:f>
      </x:c>
      <x:c r="AJ195" s="14" t="str"/>
      <x:c r="AK195" s="14" t="str"/>
      <x:c r="AL195" s="14" t="str"/>
      <x:c r="AM195" s="9" t="str">
        <x:v>ALWAYS_FAIL; RDF_FALSE_REJECT</x:v>
      </x:c>
      <x:c r="AN195" s="9" t="str">
        <x:v>2.2 (documentation, certificate and ice-draught marking obligations)</x:v>
      </x:c>
      <x:c r="AO195" s="9" t="str">
        <x:v>MVP/SHACL_GENERATION_PIPELINE/experiments/FULL_REPAIR_V2/RUN_01/runs/RUN-TRF-014-20260915T122241413887Z/final/final_shape.ttl</x:v>
      </x:c>
      <x:c r="AP195" s="9" t="str">
        <x:v>f767191701a49c1095b70b5cac2e8894fbb7b14e008df6374e37face783dd691</x:v>
      </x:c>
      <x:c r="AQ195" s="52" t="inlineStr">
        <x:is>
          <x:t xml:space="preserve">PASS</x:t>
        </x:is>
      </x:c>
      <x:c r="AR195" s="53" t="inlineStr">
        <x:is>
          <x:t xml:space="preserve">VALID</x:t>
        </x:is>
      </x:c>
      <x:c r="AS195" s="53" t="inlineStr">
        <x:is>
          <x:t xml:space="preserve">TRF-014-P04=ACTIVATED | TRF-014-F05=ACTIVATED</x:t>
        </x:is>
      </x:c>
      <x:c r="AT195" s="53">
        <x:v>9</x:v>
      </x:c>
      <x:c r="AU195" s="53">
        <x:v>35</x:v>
      </x:c>
      <x:c r="AV195" s="53">
        <x:v>160</x:v>
      </x:c>
      <x:c r="AW195" s="53" t="inlineStr">
        <x:is>
          <x:t xml:space="preserve">sh:and, sh:class, sh:datatype, sh:hasValue, sh:in, sh:maxCount, sh:minCount, sh:node, sh:nodeKind, sh:or, sh:property</x:t>
        </x:is>
      </x:c>
      <x:c r="AX195" s="53">
        <x:v>6</x:v>
      </x:c>
      <x:c r="AY195" s="53">
        <x:v>1</x:v>
      </x:c>
      <x:c r="AZ195" s="53">
        <x:v>2</x:v>
      </x:c>
      <x:c r="BA195" s="54"/>
      <x:c r="BB195" s="54"/>
      <x:c r="BC195" s="54"/>
      <x:c r="BD195" s="55" t="str">
        <x:f>IF(OR(W195&lt;&gt;"REVIEWED",COUNTIF(BA195:BC195,"UNCLEAR")&gt;0,COUNTA(BA195:BC195)&lt;3,(COUNTIF(BA195:BC195,"0")+COUNTIF(BA195:BC195,"1")+COUNTIF(BA195:BC195,"2"))=0,AJ195=""),"",(COUNTIF(BA195:BC195,"1")+2*COUNTIF(BA195:BC195,"2"))/(2*(COUNTIF(BA195:BC195,"0")+COUNTIF(BA195:BC195,"1")+COUNTIF(BA195:BC195,"2"))))</x:f>
      </x:c>
    </x:row>
    <x:row r="196" ht="66" customHeight="1">
      <x:c r="A196" s="9" t="str">
        <x:v>BATCH_19</x:v>
      </x:c>
      <x:c r="B196" s="9" t="n">
        <x:v>190</x:v>
      </x:c>
      <x:c r="C196" s="9" t="str">
        <x:v>I2-029</x:v>
      </x:c>
      <x:c r="D196" s="9" t="str">
        <x:v>I2</x:v>
      </x:c>
      <x:c r="E196" s="9" t="str">
        <x:v>DIRECT_STATIC</x:v>
      </x:c>
      <x:c r="F196" s="9" t="str">
        <x:v>RUN_01</x:v>
      </x:c>
      <x:c r="G196" s="12" t="str">
        <x:v>OFFICIAL_ELIGIBLE_OUTPUT</x:v>
      </x:c>
      <x:c r="H196" s="12" t="str">
        <x:v>GENERATION_ACCEPTED</x:v>
      </x:c>
      <x:c r="I196" s="12" t="str">
        <x:v>PARSED</x:v>
      </x:c>
      <x:c r="J196" s="12" t="str">
        <x:v>PASS</x:v>
      </x:c>
      <x:c r="K196" s="9" t="n">
        <x:v>6</x:v>
      </x:c>
      <x:c r="L196" s="9" t="n">
        <x:v>6</x:v>
      </x:c>
      <x:c r="M196" s="9" t="n">
        <x:v>6</x:v>
      </x:c>
      <x:c r="N196" s="9" t="n">
        <x:v>1</x:v>
      </x:c>
      <x:c r="O196" s="9" t="str">
        <x:v>I2-029-P01</x:v>
      </x:c>
      <x:c r="P196" s="9" t="str">
        <x:v>PASS</x:v>
      </x:c>
      <x:c r="Q196" s="9" t="str">
        <x:v>PASS</x:v>
      </x:c>
      <x:c r="R196" s="9" t="str">
        <x:v>CORRECT_BEHAVIOR</x:v>
      </x:c>
      <x:c r="S196" s="9" t="str">
        <x:v>I2-029-F02</x:v>
      </x:c>
      <x:c r="T196" s="9" t="str">
        <x:v>FAIL</x:v>
      </x:c>
      <x:c r="U196" s="9" t="str">
        <x:v>FAIL</x:v>
      </x:c>
      <x:c r="V196" s="9" t="str">
        <x:v>CORRECT_BEHAVIOR</x:v>
      </x:c>
      <x:c r="W196" s="13" t="str">
        <x:v>NOT_REVIEWED</x:v>
      </x:c>
      <x:c r="X196" s="13" t="str"/>
      <x:c r="Y196" s="13" t="str"/>
      <x:c r="Z196" s="13" t="str"/>
      <x:c r="AA196" s="13" t="str"/>
      <x:c r="AB196" s="13" t="str"/>
      <x:c r="AC196" s="13" t="str"/>
      <x:c r="AD196" s="13" t="str"/>
      <x:c r="AE196" s="13" t="str"/>
      <x:c r="AF196" s="13" t="str"/>
      <x:c r="AG196" s="13" t="str"/>
      <x:c r="AH196" s="13" t="str"/>
      <x:c r="AI196" s="16" t="str">
        <x:f>IF(AND(W196="REVIEWED",X196&lt;&gt;"",Y196&lt;&gt;"",COUNTA(Z196:AF196)=7,COUNTIF(Z196:AF196,"UNCLEAR")=0,(COUNTIF(Z196:AF196,"0")+COUNTIF(Z196:AF196,"1")+COUNTIF(Z196:AF196,"2"))&gt;0,AG196&lt;&gt;"",AH196&lt;&gt;"",AJ196&lt;&gt;""),(COUNTIF(Z196:AF196,"1")+2*COUNTIF(Z196:AF196,"2"))/(2*(COUNTIF(Z196:AF196,"0")+COUNTIF(Z196:AF196,"1")+COUNTIF(Z196:AF196,"2"))),"")</x:f>
      </x:c>
      <x:c r="AJ196" s="14" t="str"/>
      <x:c r="AK196" s="14" t="str"/>
      <x:c r="AL196" s="14" t="str"/>
      <x:c r="AM196" s="9" t="str"/>
      <x:c r="AN196" s="9" t="str">
        <x:v>I2.5.6</x:v>
      </x:c>
      <x:c r="AO196" s="9" t="str">
        <x:v>MVP/SHACL_GENERATION_PIPELINE/experiments/FULL_REPAIR_V2/RUN_01/runs/RUN-I2-029-20260915T094830413335Z/final/final_shape.ttl</x:v>
      </x:c>
      <x:c r="AP196" s="9" t="str">
        <x:v>b07cda9c2b203e91d4e3b508211bc34b74808eac88c6061da2a580c255aaec9f</x:v>
      </x:c>
      <x:c r="AQ196" s="52" t="inlineStr">
        <x:is>
          <x:t xml:space="preserve">PASS</x:t>
        </x:is>
      </x:c>
      <x:c r="AR196" s="53" t="inlineStr">
        <x:is>
          <x:t xml:space="preserve">VALID</x:t>
        </x:is>
      </x:c>
      <x:c r="AS196" s="53" t="inlineStr">
        <x:is>
          <x:t xml:space="preserve">I2-029-P01=ACTIVATED | I2-029-F02=ACTIVATED</x:t>
        </x:is>
      </x:c>
      <x:c r="AT196" s="53">
        <x:v>2</x:v>
      </x:c>
      <x:c r="AU196" s="53">
        <x:v>9</x:v>
      </x:c>
      <x:c r="AV196" s="53">
        <x:v>38</x:v>
      </x:c>
      <x:c r="AW196" s="53" t="inlineStr">
        <x:is>
          <x:t xml:space="preserve">sh:class, sh:datatype, sh:hasValue, sh:maxCount, sh:minCount, sh:node, sh:or, sh:property</x:t>
        </x:is>
      </x:c>
      <x:c r="AX196" s="53">
        <x:v>0</x:v>
      </x:c>
      <x:c r="AY196" s="53">
        <x:v>1</x:v>
      </x:c>
      <x:c r="AZ196" s="53">
        <x:v>1</x:v>
      </x:c>
      <x:c r="BA196" s="54"/>
      <x:c r="BB196" s="54"/>
      <x:c r="BC196" s="54"/>
      <x:c r="BD196" s="55" t="str">
        <x:f>IF(OR(W196&lt;&gt;"REVIEWED",COUNTIF(BA196:BC196,"UNCLEAR")&gt;0,COUNTA(BA196:BC196)&lt;3,(COUNTIF(BA196:BC196,"0")+COUNTIF(BA196:BC196,"1")+COUNTIF(BA196:BC196,"2"))=0,AJ196=""),"",(COUNTIF(BA196:BC196,"1")+2*COUNTIF(BA196:BC196,"2"))/(2*(COUNTIF(BA196:BC196,"0")+COUNTIF(BA196:BC196,"1")+COUNTIF(BA196:BC196,"2"))))</x:f>
      </x:c>
    </x:row>
    <x:row r="197" ht="66" customHeight="1">
      <x:c r="A197" s="9" t="str">
        <x:v>BATCH_20</x:v>
      </x:c>
      <x:c r="B197" s="9" t="n">
        <x:v>191</x:v>
      </x:c>
      <x:c r="C197" s="9" t="str">
        <x:v>TRF-131</x:v>
      </x:c>
      <x:c r="D197" s="9" t="str">
        <x:v>TRAFICOM</x:v>
      </x:c>
      <x:c r="E197" s="9" t="str">
        <x:v>DIRECT_STATIC</x:v>
      </x:c>
      <x:c r="F197" s="9" t="str">
        <x:v>RUN_01</x:v>
      </x:c>
      <x:c r="G197" s="12" t="str">
        <x:v>OFFICIAL_ELIGIBLE_OUTPUT</x:v>
      </x:c>
      <x:c r="H197" s="12" t="str">
        <x:v>GENERATION_ACCEPTED</x:v>
      </x:c>
      <x:c r="I197" s="12" t="str">
        <x:v>PARSED</x:v>
      </x:c>
      <x:c r="J197" s="12" t="str">
        <x:v>PASS</x:v>
      </x:c>
      <x:c r="K197" s="9" t="n">
        <x:v>4</x:v>
      </x:c>
      <x:c r="L197" s="9" t="n">
        <x:v>4</x:v>
      </x:c>
      <x:c r="M197" s="9" t="n">
        <x:v>2</x:v>
      </x:c>
      <x:c r="N197" s="9" t="n">
        <x:v>0</x:v>
      </x:c>
      <x:c r="O197" s="9" t="str">
        <x:v>TRF-131-P01</x:v>
      </x:c>
      <x:c r="P197" s="9" t="str">
        <x:v>PASS</x:v>
      </x:c>
      <x:c r="Q197" s="9" t="str">
        <x:v>FAIL</x:v>
      </x:c>
      <x:c r="R197" s="9" t="str">
        <x:v>FALSE_REJECT</x:v>
      </x:c>
      <x:c r="S197" s="9" t="str">
        <x:v>TRF-131-F01</x:v>
      </x:c>
      <x:c r="T197" s="9" t="str">
        <x:v>FAIL</x:v>
      </x:c>
      <x:c r="U197" s="9" t="str">
        <x:v>FAIL</x:v>
      </x:c>
      <x:c r="V197" s="9" t="str">
        <x:v>CORRECT_BEHAVIOR</x:v>
      </x:c>
      <x:c r="W197" s="13" t="str">
        <x:v>NOT_REVIEWED</x:v>
      </x:c>
      <x:c r="X197" s="13" t="str"/>
      <x:c r="Y197" s="13" t="str"/>
      <x:c r="Z197" s="13" t="str"/>
      <x:c r="AA197" s="13" t="str"/>
      <x:c r="AB197" s="13" t="str"/>
      <x:c r="AC197" s="13" t="str"/>
      <x:c r="AD197" s="13" t="str"/>
      <x:c r="AE197" s="13" t="str"/>
      <x:c r="AF197" s="13" t="str"/>
      <x:c r="AG197" s="13" t="str"/>
      <x:c r="AH197" s="13" t="str"/>
      <x:c r="AI197" s="16" t="str">
        <x:f>IF(AND(W197="REVIEWED",X197&lt;&gt;"",Y197&lt;&gt;"",COUNTA(Z197:AF197)=7,COUNTIF(Z197:AF197,"UNCLEAR")=0,(COUNTIF(Z197:AF197,"0")+COUNTIF(Z197:AF197,"1")+COUNTIF(Z197:AF197,"2"))&gt;0,AG197&lt;&gt;"",AH197&lt;&gt;"",AJ197&lt;&gt;""),(COUNTIF(Z197:AF197,"1")+2*COUNTIF(Z197:AF197,"2"))/(2*(COUNTIF(Z197:AF197,"0")+COUNTIF(Z197:AF197,"1")+COUNTIF(Z197:AF197,"2"))),"")</x:f>
      </x:c>
      <x:c r="AJ197" s="14" t="str"/>
      <x:c r="AK197" s="14" t="str"/>
      <x:c r="AL197" s="14" t="str"/>
      <x:c r="AM197" s="9" t="str">
        <x:v>ALWAYS_FAIL; RDF_FALSE_REJECT</x:v>
      </x:c>
      <x:c r="AN197" s="9" t="str">
        <x:v>7.2</x:v>
      </x:c>
      <x:c r="AO197" s="9" t="str">
        <x:v>MVP/SHACL_GENERATION_PIPELINE/experiments/FULL_REPAIR_V2/RUN_01/runs/RUN-TRF-131-20260915T141536003538Z/final/final_shape.ttl</x:v>
      </x:c>
      <x:c r="AP197" s="9" t="str">
        <x:v>3322f2bea7cd4e5f44f427a8833089c01123a1385743b4a3896498e5b1d79490</x:v>
      </x:c>
      <x:c r="AQ197" s="52" t="inlineStr">
        <x:is>
          <x:t xml:space="preserve">PASS</x:t>
        </x:is>
      </x:c>
      <x:c r="AR197" s="53" t="inlineStr">
        <x:is>
          <x:t xml:space="preserve">VALID</x:t>
        </x:is>
      </x:c>
      <x:c r="AS197" s="53" t="inlineStr">
        <x:is>
          <x:t xml:space="preserve">TRF-131-P01=ACTIVATED | TRF-131-F01=ACTIVATED</x:t>
        </x:is>
      </x:c>
      <x:c r="AT197" s="53">
        <x:v>1</x:v>
      </x:c>
      <x:c r="AU197" s="53">
        <x:v>2</x:v>
      </x:c>
      <x:c r="AV197" s="53">
        <x:v>11</x:v>
      </x:c>
      <x:c r="AW197" s="53" t="inlineStr">
        <x:is>
          <x:t xml:space="preserve">sh:class, sh:datatype, sh:maxCount, sh:maxInclusive, sh:minCount, sh:minInclusive, sh:property, sh:qualifiedMinCount, sh:qualifiedValueShape</x:t>
        </x:is>
      </x:c>
      <x:c r="AX197" s="53">
        <x:v>0</x:v>
      </x:c>
      <x:c r="AY197" s="53">
        <x:v>1</x:v>
      </x:c>
      <x:c r="AZ197" s="53">
        <x:v>0</x:v>
      </x:c>
      <x:c r="BA197" s="54"/>
      <x:c r="BB197" s="54"/>
      <x:c r="BC197" s="54"/>
      <x:c r="BD197" s="55" t="str">
        <x:f>IF(OR(W197&lt;&gt;"REVIEWED",COUNTIF(BA197:BC197,"UNCLEAR")&gt;0,COUNTA(BA197:BC197)&lt;3,(COUNTIF(BA197:BC197,"0")+COUNTIF(BA197:BC197,"1")+COUNTIF(BA197:BC197,"2"))=0,AJ197=""),"",(COUNTIF(BA197:BC197,"1")+2*COUNTIF(BA197:BC197,"2"))/(2*(COUNTIF(BA197:BC197,"0")+COUNTIF(BA197:BC197,"1")+COUNTIF(BA197:BC197,"2"))))</x:f>
      </x:c>
    </x:row>
    <x:row r="198" ht="66" customHeight="1">
      <x:c r="A198" s="9" t="str">
        <x:v>BATCH_20</x:v>
      </x:c>
      <x:c r="B198" s="9" t="n">
        <x:v>192</x:v>
      </x:c>
      <x:c r="C198" s="9" t="str">
        <x:v>I2-026</x:v>
      </x:c>
      <x:c r="D198" s="9" t="str">
        <x:v>I2</x:v>
      </x:c>
      <x:c r="E198" s="9" t="str">
        <x:v>DIRECT_STATIC</x:v>
      </x:c>
      <x:c r="F198" s="9" t="str">
        <x:v>RUN_01</x:v>
      </x:c>
      <x:c r="G198" s="12" t="str">
        <x:v>OFFICIAL_ELIGIBLE_OUTPUT</x:v>
      </x:c>
      <x:c r="H198" s="12" t="str">
        <x:v>GENERATION_ACCEPTED</x:v>
      </x:c>
      <x:c r="I198" s="12" t="str">
        <x:v>PARSED</x:v>
      </x:c>
      <x:c r="J198" s="12" t="str">
        <x:v>PASS</x:v>
      </x:c>
      <x:c r="K198" s="9" t="n">
        <x:v>8</x:v>
      </x:c>
      <x:c r="L198" s="9" t="n">
        <x:v>8</x:v>
      </x:c>
      <x:c r="M198" s="9" t="n">
        <x:v>4</x:v>
      </x:c>
      <x:c r="N198" s="9" t="n">
        <x:v>0</x:v>
      </x:c>
      <x:c r="O198" s="9" t="str">
        <x:v>I2-026-P01</x:v>
      </x:c>
      <x:c r="P198" s="9" t="str">
        <x:v>PASS</x:v>
      </x:c>
      <x:c r="Q198" s="9" t="str">
        <x:v>FAIL</x:v>
      </x:c>
      <x:c r="R198" s="9" t="str">
        <x:v>FALSE_REJECT</x:v>
      </x:c>
      <x:c r="S198" s="9" t="str">
        <x:v>I2-026-F01</x:v>
      </x:c>
      <x:c r="T198" s="9" t="str">
        <x:v>FAIL</x:v>
      </x:c>
      <x:c r="U198" s="9" t="str">
        <x:v>FAIL</x:v>
      </x:c>
      <x:c r="V198" s="9" t="str">
        <x:v>CORRECT_BEHAVIOR</x:v>
      </x:c>
      <x:c r="W198" s="13" t="str">
        <x:v>NOT_REVIEWED</x:v>
      </x:c>
      <x:c r="X198" s="13" t="str"/>
      <x:c r="Y198" s="13" t="str"/>
      <x:c r="Z198" s="13" t="str"/>
      <x:c r="AA198" s="13" t="str"/>
      <x:c r="AB198" s="13" t="str"/>
      <x:c r="AC198" s="13" t="str"/>
      <x:c r="AD198" s="13" t="str"/>
      <x:c r="AE198" s="13" t="str"/>
      <x:c r="AF198" s="13" t="str"/>
      <x:c r="AG198" s="13" t="str"/>
      <x:c r="AH198" s="13" t="str"/>
      <x:c r="AI198" s="16" t="str">
        <x:f>IF(AND(W198="REVIEWED",X198&lt;&gt;"",Y198&lt;&gt;"",COUNTA(Z198:AF198)=7,COUNTIF(Z198:AF198,"UNCLEAR")=0,(COUNTIF(Z198:AF198,"0")+COUNTIF(Z198:AF198,"1")+COUNTIF(Z198:AF198,"2"))&gt;0,AG198&lt;&gt;"",AH198&lt;&gt;"",AJ198&lt;&gt;""),(COUNTIF(Z198:AF198,"1")+2*COUNTIF(Z198:AF198,"2"))/(2*(COUNTIF(Z198:AF198,"0")+COUNTIF(Z198:AF198,"1")+COUNTIF(Z198:AF198,"2"))),"")</x:f>
      </x:c>
      <x:c r="AJ198" s="14" t="str"/>
      <x:c r="AK198" s="14" t="str"/>
      <x:c r="AL198" s="14" t="str"/>
      <x:c r="AM198" s="9" t="str">
        <x:v>ALWAYS_FAIL; RDF_FALSE_REJECT</x:v>
      </x:c>
      <x:c r="AN198" s="9" t="str">
        <x:v>I2.5.3</x:v>
      </x:c>
      <x:c r="AO198" s="9" t="str">
        <x:v>MVP/SHACL_GENERATION_PIPELINE/experiments/FULL_REPAIR_V2/RUN_01/runs/RUN-I2-026-20260915T094555989036Z/final/final_shape.ttl</x:v>
      </x:c>
      <x:c r="AP198" s="9" t="str">
        <x:v>1794eea9b9a34e330d0f99133df6eff5ba9644f6c600a501feb650975a278008</x:v>
      </x:c>
      <x:c r="AQ198" s="52" t="inlineStr">
        <x:is>
          <x:t xml:space="preserve">PASS</x:t>
        </x:is>
      </x:c>
      <x:c r="AR198" s="53" t="inlineStr">
        <x:is>
          <x:t xml:space="preserve">VALID</x:t>
        </x:is>
      </x:c>
      <x:c r="AS198" s="53" t="inlineStr">
        <x:is>
          <x:t xml:space="preserve">I2-026-P01=ACTIVATED | I2-026-F01=ACTIVATED</x:t>
        </x:is>
      </x:c>
      <x:c r="AT198" s="53">
        <x:v>3</x:v>
      </x:c>
      <x:c r="AU198" s="53">
        <x:v>8</x:v>
      </x:c>
      <x:c r="AV198" s="53">
        <x:v>28</x:v>
      </x:c>
      <x:c r="AW198" s="53" t="inlineStr">
        <x:is>
          <x:t xml:space="preserve">sh:class, sh:datatype, sh:in, sh:maxCount, sh:minCount, sh:node, sh:nodeKind, sh:property</x:t>
        </x:is>
      </x:c>
      <x:c r="AX198" s="53">
        <x:v>2</x:v>
      </x:c>
      <x:c r="AY198" s="53">
        <x:v>1</x:v>
      </x:c>
      <x:c r="AZ198" s="53">
        <x:v>0</x:v>
      </x:c>
      <x:c r="BA198" s="54"/>
      <x:c r="BB198" s="54"/>
      <x:c r="BC198" s="54"/>
      <x:c r="BD198" s="55" t="str">
        <x:f>IF(OR(W198&lt;&gt;"REVIEWED",COUNTIF(BA198:BC198,"UNCLEAR")&gt;0,COUNTA(BA198:BC198)&lt;3,(COUNTIF(BA198:BC198,"0")+COUNTIF(BA198:BC198,"1")+COUNTIF(BA198:BC198,"2"))=0,AJ198=""),"",(COUNTIF(BA198:BC198,"1")+2*COUNTIF(BA198:BC198,"2"))/(2*(COUNTIF(BA198:BC198,"0")+COUNTIF(BA198:BC198,"1")+COUNTIF(BA198:BC198,"2"))))</x:f>
      </x:c>
    </x:row>
    <x:row r="199" ht="66" customHeight="1">
      <x:c r="A199" s="9" t="str">
        <x:v>BATCH_20</x:v>
      </x:c>
      <x:c r="B199" s="9" t="n">
        <x:v>193</x:v>
      </x:c>
      <x:c r="C199" s="9" t="str">
        <x:v>I2-023</x:v>
      </x:c>
      <x:c r="D199" s="9" t="str">
        <x:v>I2</x:v>
      </x:c>
      <x:c r="E199" s="9" t="str">
        <x:v>COMPLEX_READINESS</x:v>
      </x:c>
      <x:c r="F199" s="9" t="str">
        <x:v>RUN_01</x:v>
      </x:c>
      <x:c r="G199" s="12" t="str">
        <x:v>OFFICIAL_ELIGIBLE_OUTPUT</x:v>
      </x:c>
      <x:c r="H199" s="12" t="str">
        <x:v>GENERATION_ACCEPTED</x:v>
      </x:c>
      <x:c r="I199" s="12" t="str">
        <x:v>PARSED</x:v>
      </x:c>
      <x:c r="J199" s="12" t="str">
        <x:v>PASS</x:v>
      </x:c>
      <x:c r="K199" s="9" t="n">
        <x:v>8</x:v>
      </x:c>
      <x:c r="L199" s="9" t="n">
        <x:v>8</x:v>
      </x:c>
      <x:c r="M199" s="9" t="n">
        <x:v>5</x:v>
      </x:c>
      <x:c r="N199" s="9" t="n">
        <x:v>0</x:v>
      </x:c>
      <x:c r="O199" s="9" t="str">
        <x:v>I2-023-P03</x:v>
      </x:c>
      <x:c r="P199" s="9" t="str">
        <x:v>PASS</x:v>
      </x:c>
      <x:c r="Q199" s="9" t="str">
        <x:v>FAIL</x:v>
      </x:c>
      <x:c r="R199" s="9" t="str">
        <x:v>FALSE_REJECT</x:v>
      </x:c>
      <x:c r="S199" s="9" t="str">
        <x:v>I2-023-F03</x:v>
      </x:c>
      <x:c r="T199" s="9" t="str">
        <x:v>FAIL</x:v>
      </x:c>
      <x:c r="U199" s="9" t="str">
        <x:v>FAIL</x:v>
      </x:c>
      <x:c r="V199" s="9" t="str">
        <x:v>CORRECT_BEHAVIOR</x:v>
      </x:c>
      <x:c r="W199" s="13" t="str">
        <x:v>NOT_REVIEWED</x:v>
      </x:c>
      <x:c r="X199" s="13" t="str"/>
      <x:c r="Y199" s="13" t="str"/>
      <x:c r="Z199" s="13" t="str"/>
      <x:c r="AA199" s="13" t="str"/>
      <x:c r="AB199" s="13" t="str"/>
      <x:c r="AC199" s="13" t="str"/>
      <x:c r="AD199" s="13" t="str"/>
      <x:c r="AE199" s="13" t="str"/>
      <x:c r="AF199" s="13" t="str"/>
      <x:c r="AG199" s="13" t="str"/>
      <x:c r="AH199" s="13" t="str"/>
      <x:c r="AI199" s="16" t="str">
        <x:f>IF(AND(W199="REVIEWED",X199&lt;&gt;"",Y199&lt;&gt;"",COUNTA(Z199:AF199)=7,COUNTIF(Z199:AF199,"UNCLEAR")=0,(COUNTIF(Z199:AF199,"0")+COUNTIF(Z199:AF199,"1")+COUNTIF(Z199:AF199,"2"))&gt;0,AG199&lt;&gt;"",AH199&lt;&gt;"",AJ199&lt;&gt;""),(COUNTIF(Z199:AF199,"1")+2*COUNTIF(Z199:AF199,"2"))/(2*(COUNTIF(Z199:AF199,"0")+COUNTIF(Z199:AF199,"1")+COUNTIF(Z199:AF199,"2"))),"")</x:f>
      </x:c>
      <x:c r="AJ199" s="14" t="str"/>
      <x:c r="AK199" s="14" t="str"/>
      <x:c r="AL199" s="14" t="str"/>
      <x:c r="AM199" s="9" t="str">
        <x:v>ALWAYS_FAIL; RDF_FALSE_REJECT</x:v>
      </x:c>
      <x:c r="AN199" s="9" t="str">
        <x:v>I2.4.2 — longitudinally framed plating</x:v>
      </x:c>
      <x:c r="AO199" s="9" t="str">
        <x:v>MVP/SHACL_GENERATION_PIPELINE/experiments/FULL_REPAIR_V2/RUN_01/runs/RUN-I2-023-20260915T094456818142Z/final/final_shape.ttl</x:v>
      </x:c>
      <x:c r="AP199" s="9" t="str">
        <x:v>61fe595afed535c319404ce83edfa38c837b4645e511c2a0247b6cd75bc847f7</x:v>
      </x:c>
      <x:c r="AQ199" s="52" t="inlineStr">
        <x:is>
          <x:t xml:space="preserve">PASS</x:t>
        </x:is>
      </x:c>
      <x:c r="AR199" s="53" t="inlineStr">
        <x:is>
          <x:t xml:space="preserve">VALID</x:t>
        </x:is>
      </x:c>
      <x:c r="AS199" s="53" t="inlineStr">
        <x:is>
          <x:t xml:space="preserve">I2-023-P03=ACTIVATED | I2-023-F03=ACTIVATED</x:t>
        </x:is>
      </x:c>
      <x:c r="AT199" s="53">
        <x:v>8</x:v>
      </x:c>
      <x:c r="AU199" s="53">
        <x:v>21</x:v>
      </x:c>
      <x:c r="AV199" s="53">
        <x:v>89</x:v>
      </x:c>
      <x:c r="AW199" s="53" t="inlineStr">
        <x:is>
          <x:t xml:space="preserve">sh:class, sh:datatype, sh:hasValue, sh:maxCount, sh:minCount, sh:node, sh:property</x:t>
        </x:is>
      </x:c>
      <x:c r="AX199" s="53">
        <x:v>0</x:v>
      </x:c>
      <x:c r="AY199" s="53">
        <x:v>1</x:v>
      </x:c>
      <x:c r="AZ199" s="53">
        <x:v>0</x:v>
      </x:c>
      <x:c r="BA199" s="54"/>
      <x:c r="BB199" s="54"/>
      <x:c r="BC199" s="54"/>
      <x:c r="BD199" s="55" t="str">
        <x:f>IF(OR(W199&lt;&gt;"REVIEWED",COUNTIF(BA199:BC199,"UNCLEAR")&gt;0,COUNTA(BA199:BC199)&lt;3,(COUNTIF(BA199:BC199,"0")+COUNTIF(BA199:BC199,"1")+COUNTIF(BA199:BC199,"2"))=0,AJ199=""),"",(COUNTIF(BA199:BC199,"1")+2*COUNTIF(BA199:BC199,"2"))/(2*(COUNTIF(BA199:BC199,"0")+COUNTIF(BA199:BC199,"1")+COUNTIF(BA199:BC199,"2"))))</x:f>
      </x:c>
    </x:row>
    <x:row r="200" ht="66" customHeight="1">
      <x:c r="A200" s="9" t="str">
        <x:v>BATCH_20</x:v>
      </x:c>
      <x:c r="B200" s="9" t="n">
        <x:v>194</x:v>
      </x:c>
      <x:c r="C200" s="9" t="str">
        <x:v>TRF-057</x:v>
      </x:c>
      <x:c r="D200" s="9" t="str">
        <x:v>TRAFICOM</x:v>
      </x:c>
      <x:c r="E200" s="9" t="str">
        <x:v>DIRECT_CALCULATION</x:v>
      </x:c>
      <x:c r="F200" s="9" t="str">
        <x:v>RUN_01</x:v>
      </x:c>
      <x:c r="G200" s="12" t="str">
        <x:v>OFFICIAL_ELIGIBLE_OUTPUT</x:v>
      </x:c>
      <x:c r="H200" s="12" t="str">
        <x:v>GENERATION_ACCEPTED</x:v>
      </x:c>
      <x:c r="I200" s="12" t="str">
        <x:v>PARSED</x:v>
      </x:c>
      <x:c r="J200" s="12" t="str">
        <x:v>PASS</x:v>
      </x:c>
      <x:c r="K200" s="9" t="n">
        <x:v>7</x:v>
      </x:c>
      <x:c r="L200" s="9" t="n">
        <x:v>7</x:v>
      </x:c>
      <x:c r="M200" s="9" t="n">
        <x:v>7</x:v>
      </x:c>
      <x:c r="N200" s="9" t="n">
        <x:v>1</x:v>
      </x:c>
      <x:c r="O200" s="9" t="str">
        <x:v>TRF-057-P01</x:v>
      </x:c>
      <x:c r="P200" s="9" t="str">
        <x:v>PASS</x:v>
      </x:c>
      <x:c r="Q200" s="9" t="str">
        <x:v>PASS</x:v>
      </x:c>
      <x:c r="R200" s="9" t="str">
        <x:v>CORRECT_BEHAVIOR</x:v>
      </x:c>
      <x:c r="S200" s="9" t="str">
        <x:v>TRF-057-F01</x:v>
      </x:c>
      <x:c r="T200" s="9" t="str">
        <x:v>FAIL</x:v>
      </x:c>
      <x:c r="U200" s="9" t="str">
        <x:v>FAIL</x:v>
      </x:c>
      <x:c r="V200" s="9" t="str">
        <x:v>CORRECT_BEHAVIOR</x:v>
      </x:c>
      <x:c r="W200" s="13" t="str">
        <x:v>NOT_REVIEWED</x:v>
      </x:c>
      <x:c r="X200" s="13" t="str"/>
      <x:c r="Y200" s="13" t="str"/>
      <x:c r="Z200" s="13" t="str"/>
      <x:c r="AA200" s="13" t="str"/>
      <x:c r="AB200" s="13" t="str"/>
      <x:c r="AC200" s="13" t="str"/>
      <x:c r="AD200" s="13" t="str"/>
      <x:c r="AE200" s="13" t="str"/>
      <x:c r="AF200" s="13" t="str"/>
      <x:c r="AG200" s="13" t="str"/>
      <x:c r="AH200" s="13" t="str"/>
      <x:c r="AI200" s="16" t="str">
        <x:f>IF(AND(W200="REVIEWED",X200&lt;&gt;"",Y200&lt;&gt;"",COUNTA(Z200:AF200)=7,COUNTIF(Z200:AF200,"UNCLEAR")=0,(COUNTIF(Z200:AF200,"0")+COUNTIF(Z200:AF200,"1")+COUNTIF(Z200:AF200,"2"))&gt;0,AG200&lt;&gt;"",AH200&lt;&gt;"",AJ200&lt;&gt;""),(COUNTIF(Z200:AF200,"1")+2*COUNTIF(Z200:AF200,"2"))/(2*(COUNTIF(Z200:AF200,"0")+COUNTIF(Z200:AF200,"1")+COUNTIF(Z200:AF200,"2"))),"")</x:f>
      </x:c>
      <x:c r="AJ200" s="14" t="str"/>
      <x:c r="AK200" s="14" t="str"/>
      <x:c r="AL200" s="14" t="str"/>
      <x:c r="AM200" s="9" t="str"/>
      <x:c r="AN200" s="9" t="str">
        <x:v>4.6.1</x:v>
      </x:c>
      <x:c r="AO200" s="9" t="str">
        <x:v>MVP/SHACL_GENERATION_PIPELINE/experiments/FULL_REPAIR_V2/RUN_01/runs/RUN-TRF-057-20260915T132112112752Z/final/final_shape.ttl</x:v>
      </x:c>
      <x:c r="AP200" s="9" t="str">
        <x:v>cdfcbce25e0cb6434eb2bfbf98b399aaa3597f822336b9fc04521c05d4491d12</x:v>
      </x:c>
      <x:c r="AQ200" s="52" t="inlineStr">
        <x:is>
          <x:t xml:space="preserve">PASS</x:t>
        </x:is>
      </x:c>
      <x:c r="AR200" s="53" t="inlineStr">
        <x:is>
          <x:t xml:space="preserve">VALID</x:t>
        </x:is>
      </x:c>
      <x:c r="AS200" s="53" t="inlineStr">
        <x:is>
          <x:t xml:space="preserve">TRF-057-P01=ACTIVATED | TRF-057-F01=ACTIVATED</x:t>
        </x:is>
      </x:c>
      <x:c r="AT200" s="53">
        <x:v>1</x:v>
      </x:c>
      <x:c r="AU200" s="53">
        <x:v>12</x:v>
      </x:c>
      <x:c r="AV200" s="53">
        <x:v>52</x:v>
      </x:c>
      <x:c r="AW200" s="53" t="inlineStr">
        <x:is>
          <x:t xml:space="preserve">sh:class, sh:datatype, sh:hasValue, sh:maxCount, sh:minCount, sh:node, sh:property</x:t>
        </x:is>
      </x:c>
      <x:c r="AX200" s="53">
        <x:v>1</x:v>
      </x:c>
      <x:c r="AY200" s="53">
        <x:v>1</x:v>
      </x:c>
      <x:c r="AZ200" s="53">
        <x:v>0</x:v>
      </x:c>
      <x:c r="BA200" s="54"/>
      <x:c r="BB200" s="54"/>
      <x:c r="BC200" s="54"/>
      <x:c r="BD200" s="55" t="str">
        <x:f>IF(OR(W200&lt;&gt;"REVIEWED",COUNTIF(BA200:BC200,"UNCLEAR")&gt;0,COUNTA(BA200:BC200)&lt;3,(COUNTIF(BA200:BC200,"0")+COUNTIF(BA200:BC200,"1")+COUNTIF(BA200:BC200,"2"))=0,AJ200=""),"",(COUNTIF(BA200:BC200,"1")+2*COUNTIF(BA200:BC200,"2"))/(2*(COUNTIF(BA200:BC200,"0")+COUNTIF(BA200:BC200,"1")+COUNTIF(BA200:BC200,"2"))))</x:f>
      </x:c>
    </x:row>
    <x:row r="201" ht="66" customHeight="1">
      <x:c r="A201" s="9" t="str">
        <x:v>BATCH_20</x:v>
      </x:c>
      <x:c r="B201" s="9" t="n">
        <x:v>195</x:v>
      </x:c>
      <x:c r="C201" s="9" t="str">
        <x:v>IMO-011</x:v>
      </x:c>
      <x:c r="D201" s="9" t="str">
        <x:v>IMO</x:v>
      </x:c>
      <x:c r="E201" s="9" t="str">
        <x:v>COMPLEX_READINESS</x:v>
      </x:c>
      <x:c r="F201" s="9" t="str">
        <x:v>RUN_01</x:v>
      </x:c>
      <x:c r="G201" s="12" t="str">
        <x:v>OFFICIAL_ELIGIBLE_OUTPUT</x:v>
      </x:c>
      <x:c r="H201" s="12" t="str">
        <x:v>GENERATION_ACCEPTED</x:v>
      </x:c>
      <x:c r="I201" s="12" t="str">
        <x:v>PARSED</x:v>
      </x:c>
      <x:c r="J201" s="12" t="str">
        <x:v>PASS</x:v>
      </x:c>
      <x:c r="K201" s="9" t="n">
        <x:v>10</x:v>
      </x:c>
      <x:c r="L201" s="9" t="n">
        <x:v>10</x:v>
      </x:c>
      <x:c r="M201" s="9" t="n">
        <x:v>10</x:v>
      </x:c>
      <x:c r="N201" s="9" t="n">
        <x:v>1</x:v>
      </x:c>
      <x:c r="O201" s="9" t="str">
        <x:v>IMO-011-P01</x:v>
      </x:c>
      <x:c r="P201" s="9" t="str">
        <x:v>PASS</x:v>
      </x:c>
      <x:c r="Q201" s="9" t="str">
        <x:v>PASS</x:v>
      </x:c>
      <x:c r="R201" s="9" t="str">
        <x:v>CORRECT_BEHAVIOR</x:v>
      </x:c>
      <x:c r="S201" s="9" t="str">
        <x:v>IMO-011-F01</x:v>
      </x:c>
      <x:c r="T201" s="9" t="str">
        <x:v>FAIL</x:v>
      </x:c>
      <x:c r="U201" s="9" t="str">
        <x:v>FAIL</x:v>
      </x:c>
      <x:c r="V201" s="9" t="str">
        <x:v>CORRECT_BEHAVIOR</x:v>
      </x:c>
      <x:c r="W201" s="13" t="str">
        <x:v>NOT_REVIEWED</x:v>
      </x:c>
      <x:c r="X201" s="13" t="str"/>
      <x:c r="Y201" s="13" t="str"/>
      <x:c r="Z201" s="13" t="str"/>
      <x:c r="AA201" s="13" t="str"/>
      <x:c r="AB201" s="13" t="str"/>
      <x:c r="AC201" s="13" t="str"/>
      <x:c r="AD201" s="13" t="str"/>
      <x:c r="AE201" s="13" t="str"/>
      <x:c r="AF201" s="13" t="str"/>
      <x:c r="AG201" s="13" t="str"/>
      <x:c r="AH201" s="13" t="str"/>
      <x:c r="AI201" s="16" t="str">
        <x:f>IF(AND(W201="REVIEWED",X201&lt;&gt;"",Y201&lt;&gt;"",COUNTA(Z201:AF201)=7,COUNTIF(Z201:AF201,"UNCLEAR")=0,(COUNTIF(Z201:AF201,"0")+COUNTIF(Z201:AF201,"1")+COUNTIF(Z201:AF201,"2"))&gt;0,AG201&lt;&gt;"",AH201&lt;&gt;"",AJ201&lt;&gt;""),(COUNTIF(Z201:AF201,"1")+2*COUNTIF(Z201:AF201,"2"))/(2*(COUNTIF(Z201:AF201,"0")+COUNTIF(Z201:AF201,"1")+COUNTIF(Z201:AF201,"2"))),"")</x:f>
      </x:c>
      <x:c r="AJ201" s="14" t="str"/>
      <x:c r="AK201" s="14" t="str"/>
      <x:c r="AL201" s="14" t="str"/>
      <x:c r="AM201" s="9" t="str"/>
      <x:c r="AN201" s="9" t="str">
        <x:v>Part I-A 1.2.9</x:v>
      </x:c>
      <x:c r="AO201" s="9" t="str">
        <x:v>MVP/SHACL_GENERATION_PIPELINE/experiments/FULL_REPAIR_V2/RUN_01/runs/RUN-IMO-011-20260915T102920915085Z/final/final_shape.ttl</x:v>
      </x:c>
      <x:c r="AP201" s="9" t="str">
        <x:v>646604e4191a5dc371bf1f465036b7a2caf234f0cf9c4c38b78ec430d301e65c</x:v>
      </x:c>
      <x:c r="AQ201" s="52" t="inlineStr">
        <x:is>
          <x:t xml:space="preserve">PASS</x:t>
        </x:is>
      </x:c>
      <x:c r="AR201" s="53" t="inlineStr">
        <x:is>
          <x:t xml:space="preserve">VALID</x:t>
        </x:is>
      </x:c>
      <x:c r="AS201" s="53" t="inlineStr">
        <x:is>
          <x:t xml:space="preserve">IMO-011-P01=ACTIVATED | IMO-011-F01=ACTIVATED</x:t>
        </x:is>
      </x:c>
      <x:c r="AT201" s="53">
        <x:v>1</x:v>
      </x:c>
      <x:c r="AU201" s="53">
        <x:v>11</x:v>
      </x:c>
      <x:c r="AV201" s="53">
        <x:v>47</x:v>
      </x:c>
      <x:c r="AW201" s="53" t="inlineStr">
        <x:is>
          <x:t xml:space="preserve">sh:class, sh:datatype, sh:hasValue, sh:maxCount, sh:minCount, sh:node, sh:property</x:t>
        </x:is>
      </x:c>
      <x:c r="AX201" s="53">
        <x:v>2</x:v>
      </x:c>
      <x:c r="AY201" s="53">
        <x:v>1</x:v>
      </x:c>
      <x:c r="AZ201" s="53">
        <x:v>0</x:v>
      </x:c>
      <x:c r="BA201" s="54"/>
      <x:c r="BB201" s="54"/>
      <x:c r="BC201" s="54"/>
      <x:c r="BD201" s="55" t="str">
        <x:f>IF(OR(W201&lt;&gt;"REVIEWED",COUNTIF(BA201:BC201,"UNCLEAR")&gt;0,COUNTA(BA201:BC201)&lt;3,(COUNTIF(BA201:BC201,"0")+COUNTIF(BA201:BC201,"1")+COUNTIF(BA201:BC201,"2"))=0,AJ201=""),"",(COUNTIF(BA201:BC201,"1")+2*COUNTIF(BA201:BC201,"2"))/(2*(COUNTIF(BA201:BC201,"0")+COUNTIF(BA201:BC201,"1")+COUNTIF(BA201:BC201,"2"))))</x:f>
      </x:c>
    </x:row>
    <x:row r="202" ht="66" customHeight="1">
      <x:c r="A202" s="9" t="str">
        <x:v>BATCH_20</x:v>
      </x:c>
      <x:c r="B202" s="9" t="n">
        <x:v>196</x:v>
      </x:c>
      <x:c r="C202" s="9" t="str">
        <x:v>IMO26-007</x:v>
      </x:c>
      <x:c r="D202" s="9" t="str">
        <x:v>IMO26</x:v>
      </x:c>
      <x:c r="E202" s="9" t="str">
        <x:v>DIRECT_STATIC</x:v>
      </x:c>
      <x:c r="F202" s="9" t="str">
        <x:v>RUN_01</x:v>
      </x:c>
      <x:c r="G202" s="12" t="str">
        <x:v>OFFICIAL_ELIGIBLE_OUTPUT</x:v>
      </x:c>
      <x:c r="H202" s="12" t="str">
        <x:v>GENERATION_ACCEPTED</x:v>
      </x:c>
      <x:c r="I202" s="12" t="str">
        <x:v>PARSED</x:v>
      </x:c>
      <x:c r="J202" s="12" t="str">
        <x:v>PASS</x:v>
      </x:c>
      <x:c r="K202" s="9" t="n">
        <x:v>10</x:v>
      </x:c>
      <x:c r="L202" s="9" t="n">
        <x:v>10</x:v>
      </x:c>
      <x:c r="M202" s="9" t="n">
        <x:v>10</x:v>
      </x:c>
      <x:c r="N202" s="9" t="n">
        <x:v>1</x:v>
      </x:c>
      <x:c r="O202" s="9" t="str">
        <x:v>IMO26-007-A-P03</x:v>
      </x:c>
      <x:c r="P202" s="9" t="str">
        <x:v>PASS</x:v>
      </x:c>
      <x:c r="Q202" s="9" t="str">
        <x:v>PASS</x:v>
      </x:c>
      <x:c r="R202" s="9" t="str">
        <x:v>CORRECT_BEHAVIOR</x:v>
      </x:c>
      <x:c r="S202" s="9" t="str">
        <x:v>IMO26-007-A-F01</x:v>
      </x:c>
      <x:c r="T202" s="9" t="str">
        <x:v>FAIL</x:v>
      </x:c>
      <x:c r="U202" s="9" t="str">
        <x:v>FAIL</x:v>
      </x:c>
      <x:c r="V202" s="9" t="str">
        <x:v>CORRECT_BEHAVIOR</x:v>
      </x:c>
      <x:c r="W202" s="13" t="str">
        <x:v>NOT_REVIEWED</x:v>
      </x:c>
      <x:c r="X202" s="13" t="str"/>
      <x:c r="Y202" s="13" t="str"/>
      <x:c r="Z202" s="13" t="str"/>
      <x:c r="AA202" s="13" t="str"/>
      <x:c r="AB202" s="13" t="str"/>
      <x:c r="AC202" s="13" t="str"/>
      <x:c r="AD202" s="13" t="str"/>
      <x:c r="AE202" s="13" t="str"/>
      <x:c r="AF202" s="13" t="str"/>
      <x:c r="AG202" s="13" t="str"/>
      <x:c r="AH202" s="13" t="str"/>
      <x:c r="AI202" s="16" t="str">
        <x:f>IF(AND(W202="REVIEWED",X202&lt;&gt;"",Y202&lt;&gt;"",COUNTA(Z202:AF202)=7,COUNTIF(Z202:AF202,"UNCLEAR")=0,(COUNTIF(Z202:AF202,"0")+COUNTIF(Z202:AF202,"1")+COUNTIF(Z202:AF202,"2"))&gt;0,AG202&lt;&gt;"",AH202&lt;&gt;"",AJ202&lt;&gt;""),(COUNTIF(Z202:AF202,"1")+2*COUNTIF(Z202:AF202,"2"))/(2*(COUNTIF(Z202:AF202,"0")+COUNTIF(Z202:AF202,"1")+COUNTIF(Z202:AF202,"2"))),"")</x:f>
      </x:c>
      <x:c r="AJ202" s="14" t="str"/>
      <x:c r="AK202" s="14" t="str"/>
      <x:c r="AL202" s="14" t="str"/>
      <x:c r="AM202" s="9" t="str"/>
      <x:c r="AN202" s="9" t="str">
        <x:v>9-1.3.2.1.1</x:v>
      </x:c>
      <x:c r="AO202" s="9" t="str">
        <x:v>MVP/SHACL_GENERATION_PIPELINE/experiments/FULL_REPAIR_V2/RUN_01/runs/RUN-IMO26-007-20260915T120055398668Z/final/final_shape.ttl</x:v>
      </x:c>
      <x:c r="AP202" s="9" t="str">
        <x:v>c7646daefec38544b667acb8fb10f461ea5cac523ba5d6a2a06ad75a6718c216</x:v>
      </x:c>
      <x:c r="AQ202" s="52" t="inlineStr">
        <x:is>
          <x:t xml:space="preserve">PASS</x:t>
        </x:is>
      </x:c>
      <x:c r="AR202" s="53" t="inlineStr">
        <x:is>
          <x:t xml:space="preserve">VALID</x:t>
        </x:is>
      </x:c>
      <x:c r="AS202" s="53" t="inlineStr">
        <x:is>
          <x:t xml:space="preserve">IMO26-007-A-P03=ACTIVATED | IMO26-007-A-F01=ACTIVATED</x:t>
        </x:is>
      </x:c>
      <x:c r="AT202" s="53">
        <x:v>1</x:v>
      </x:c>
      <x:c r="AU202" s="53">
        <x:v>11</x:v>
      </x:c>
      <x:c r="AV202" s="53">
        <x:v>41</x:v>
      </x:c>
      <x:c r="AW202" s="53" t="inlineStr">
        <x:is>
          <x:t xml:space="preserve">sh:datatype, sh:hasValue, sh:maxCount, sh:maxExclusive, sh:minCount, sh:minInclusive, sh:or, sh:property</x:t>
        </x:is>
      </x:c>
      <x:c r="AX202" s="53">
        <x:v>0</x:v>
      </x:c>
      <x:c r="AY202" s="53">
        <x:v>1</x:v>
      </x:c>
      <x:c r="AZ202" s="53">
        <x:v>2</x:v>
      </x:c>
      <x:c r="BA202" s="54"/>
      <x:c r="BB202" s="54"/>
      <x:c r="BC202" s="54"/>
      <x:c r="BD202" s="55" t="str">
        <x:f>IF(OR(W202&lt;&gt;"REVIEWED",COUNTIF(BA202:BC202,"UNCLEAR")&gt;0,COUNTA(BA202:BC202)&lt;3,(COUNTIF(BA202:BC202,"0")+COUNTIF(BA202:BC202,"1")+COUNTIF(BA202:BC202,"2"))=0,AJ202=""),"",(COUNTIF(BA202:BC202,"1")+2*COUNTIF(BA202:BC202,"2"))/(2*(COUNTIF(BA202:BC202,"0")+COUNTIF(BA202:BC202,"1")+COUNTIF(BA202:BC202,"2"))))</x:f>
      </x:c>
    </x:row>
    <x:row r="203" ht="66" customHeight="1">
      <x:c r="A203" s="9" t="str">
        <x:v>BATCH_20</x:v>
      </x:c>
      <x:c r="B203" s="9" t="n">
        <x:v>197</x:v>
      </x:c>
      <x:c r="C203" s="9" t="str">
        <x:v>TRF-088</x:v>
      </x:c>
      <x:c r="D203" s="9" t="str">
        <x:v>TRAFICOM</x:v>
      </x:c>
      <x:c r="E203" s="9" t="str">
        <x:v>DIRECT_STATIC</x:v>
      </x:c>
      <x:c r="F203" s="9" t="str">
        <x:v>RUN_01</x:v>
      </x:c>
      <x:c r="G203" s="12" t="str">
        <x:v>OFFICIAL_ELIGIBLE_OUTPUT</x:v>
      </x:c>
      <x:c r="H203" s="12" t="str">
        <x:v>GENERATION_ACCEPTED</x:v>
      </x:c>
      <x:c r="I203" s="12" t="str">
        <x:v>PARSED</x:v>
      </x:c>
      <x:c r="J203" s="12" t="str">
        <x:v>PASS</x:v>
      </x:c>
      <x:c r="K203" s="9" t="n">
        <x:v>4</x:v>
      </x:c>
      <x:c r="L203" s="9" t="n">
        <x:v>4</x:v>
      </x:c>
      <x:c r="M203" s="9" t="n">
        <x:v>4</x:v>
      </x:c>
      <x:c r="N203" s="9" t="n">
        <x:v>1</x:v>
      </x:c>
      <x:c r="O203" s="9" t="str">
        <x:v>TRF-088-P02</x:v>
      </x:c>
      <x:c r="P203" s="9" t="str">
        <x:v>PASS</x:v>
      </x:c>
      <x:c r="Q203" s="9" t="str">
        <x:v>PASS</x:v>
      </x:c>
      <x:c r="R203" s="9" t="str">
        <x:v>CORRECT_BEHAVIOR</x:v>
      </x:c>
      <x:c r="S203" s="9" t="str">
        <x:v>TRF-088-F01</x:v>
      </x:c>
      <x:c r="T203" s="9" t="str">
        <x:v>FAIL</x:v>
      </x:c>
      <x:c r="U203" s="9" t="str">
        <x:v>FAIL</x:v>
      </x:c>
      <x:c r="V203" s="9" t="str">
        <x:v>CORRECT_BEHAVIOR</x:v>
      </x:c>
      <x:c r="W203" s="13" t="str">
        <x:v>NOT_REVIEWED</x:v>
      </x:c>
      <x:c r="X203" s="13" t="str"/>
      <x:c r="Y203" s="13" t="str"/>
      <x:c r="Z203" s="13" t="str"/>
      <x:c r="AA203" s="13" t="str"/>
      <x:c r="AB203" s="13" t="str"/>
      <x:c r="AC203" s="13" t="str"/>
      <x:c r="AD203" s="13" t="str"/>
      <x:c r="AE203" s="13" t="str"/>
      <x:c r="AF203" s="13" t="str"/>
      <x:c r="AG203" s="13" t="str"/>
      <x:c r="AH203" s="13" t="str"/>
      <x:c r="AI203" s="16" t="str">
        <x:f>IF(AND(W203="REVIEWED",X203&lt;&gt;"",Y203&lt;&gt;"",COUNTA(Z203:AF203)=7,COUNTIF(Z203:AF203,"UNCLEAR")=0,(COUNTIF(Z203:AF203,"0")+COUNTIF(Z203:AF203,"1")+COUNTIF(Z203:AF203,"2"))&gt;0,AG203&lt;&gt;"",AH203&lt;&gt;"",AJ203&lt;&gt;""),(COUNTIF(Z203:AF203,"1")+2*COUNTIF(Z203:AF203,"2"))/(2*(COUNTIF(Z203:AF203,"0")+COUNTIF(Z203:AF203,"1")+COUNTIF(Z203:AF203,"2"))),"")</x:f>
      </x:c>
      <x:c r="AJ203" s="14" t="str"/>
      <x:c r="AK203" s="14" t="str"/>
      <x:c r="AL203" s="14" t="str"/>
      <x:c r="AM203" s="9" t="str"/>
      <x:c r="AN203" s="9" t="str">
        <x:v>6.5.3.3</x:v>
      </x:c>
      <x:c r="AO203" s="9" t="str">
        <x:v>MVP/SHACL_GENERATION_PIPELINE/experiments/FULL_REPAIR_V2/RUN_01/runs/RUN-TRF-088-20260915T134859260692Z/final/final_shape.ttl</x:v>
      </x:c>
      <x:c r="AP203" s="9" t="str">
        <x:v>01bdeb82db262a2db047ed118def6b5891c624ccb7b6acf774b1dfc2ace873ef</x:v>
      </x:c>
      <x:c r="AQ203" s="52" t="inlineStr">
        <x:is>
          <x:t xml:space="preserve">PASS</x:t>
        </x:is>
      </x:c>
      <x:c r="AR203" s="53" t="inlineStr">
        <x:is>
          <x:t xml:space="preserve">VALID</x:t>
        </x:is>
      </x:c>
      <x:c r="AS203" s="53" t="inlineStr">
        <x:is>
          <x:t xml:space="preserve">TRF-088-P02=ACTIVATED | TRF-088-F01=ACTIVATED</x:t>
        </x:is>
      </x:c>
      <x:c r="AT203" s="53">
        <x:v>1</x:v>
      </x:c>
      <x:c r="AU203" s="53">
        <x:v>9</x:v>
      </x:c>
      <x:c r="AV203" s="53">
        <x:v>38</x:v>
      </x:c>
      <x:c r="AW203" s="53" t="inlineStr">
        <x:is>
          <x:t xml:space="preserve">sh:class, sh:datatype, sh:hasValue, sh:maxCount, sh:minCount, sh:node, sh:or, sh:property</x:t>
        </x:is>
      </x:c>
      <x:c r="AX203" s="53">
        <x:v>0</x:v>
      </x:c>
      <x:c r="AY203" s="53">
        <x:v>1</x:v>
      </x:c>
      <x:c r="AZ203" s="53">
        <x:v>1</x:v>
      </x:c>
      <x:c r="BA203" s="54"/>
      <x:c r="BB203" s="54"/>
      <x:c r="BC203" s="54"/>
      <x:c r="BD203" s="55" t="str">
        <x:f>IF(OR(W203&lt;&gt;"REVIEWED",COUNTIF(BA203:BC203,"UNCLEAR")&gt;0,COUNTA(BA203:BC203)&lt;3,(COUNTIF(BA203:BC203,"0")+COUNTIF(BA203:BC203,"1")+COUNTIF(BA203:BC203,"2"))=0,AJ203=""),"",(COUNTIF(BA203:BC203,"1")+2*COUNTIF(BA203:BC203,"2"))/(2*(COUNTIF(BA203:BC203,"0")+COUNTIF(BA203:BC203,"1")+COUNTIF(BA203:BC203,"2"))))</x:f>
      </x:c>
    </x:row>
    <x:row r="204" ht="66" customHeight="1">
      <x:c r="A204" s="9" t="str">
        <x:v>BATCH_20</x:v>
      </x:c>
      <x:c r="B204" s="9" t="n">
        <x:v>198</x:v>
      </x:c>
      <x:c r="C204" s="9" t="str">
        <x:v>TRF-007</x:v>
      </x:c>
      <x:c r="D204" s="9" t="str">
        <x:v>TRAFICOM</x:v>
      </x:c>
      <x:c r="E204" s="9" t="str">
        <x:v>DIRECT_STATIC</x:v>
      </x:c>
      <x:c r="F204" s="9" t="str">
        <x:v>RUN_01</x:v>
      </x:c>
      <x:c r="G204" s="12" t="str">
        <x:v>OFFICIAL_ELIGIBLE_OUTPUT</x:v>
      </x:c>
      <x:c r="H204" s="12" t="str">
        <x:v>GENERATION_ACCEPTED</x:v>
      </x:c>
      <x:c r="I204" s="12" t="str">
        <x:v>PARSED</x:v>
      </x:c>
      <x:c r="J204" s="12" t="str">
        <x:v>PASS</x:v>
      </x:c>
      <x:c r="K204" s="9" t="n">
        <x:v>8</x:v>
      </x:c>
      <x:c r="L204" s="9" t="n">
        <x:v>8</x:v>
      </x:c>
      <x:c r="M204" s="9" t="n">
        <x:v>6</x:v>
      </x:c>
      <x:c r="N204" s="9" t="n">
        <x:v>0</x:v>
      </x:c>
      <x:c r="O204" s="9" t="str">
        <x:v>TRF-007-P02</x:v>
      </x:c>
      <x:c r="P204" s="9" t="str">
        <x:v>PASS</x:v>
      </x:c>
      <x:c r="Q204" s="9" t="str">
        <x:v>FAIL</x:v>
      </x:c>
      <x:c r="R204" s="9" t="str">
        <x:v>FALSE_REJECT</x:v>
      </x:c>
      <x:c r="S204" s="9" t="str">
        <x:v>TRF-007-F03</x:v>
      </x:c>
      <x:c r="T204" s="9" t="str">
        <x:v>FAIL</x:v>
      </x:c>
      <x:c r="U204" s="9" t="str">
        <x:v>FAIL</x:v>
      </x:c>
      <x:c r="V204" s="9" t="str">
        <x:v>CORRECT_BEHAVIOR</x:v>
      </x:c>
      <x:c r="W204" s="13" t="str">
        <x:v>NOT_REVIEWED</x:v>
      </x:c>
      <x:c r="X204" s="13" t="str"/>
      <x:c r="Y204" s="13" t="str"/>
      <x:c r="Z204" s="13" t="str"/>
      <x:c r="AA204" s="13" t="str"/>
      <x:c r="AB204" s="13" t="str"/>
      <x:c r="AC204" s="13" t="str"/>
      <x:c r="AD204" s="13" t="str"/>
      <x:c r="AE204" s="13" t="str"/>
      <x:c r="AF204" s="13" t="str"/>
      <x:c r="AG204" s="13" t="str"/>
      <x:c r="AH204" s="13" t="str"/>
      <x:c r="AI204" s="16" t="str">
        <x:f>IF(AND(W204="REVIEWED",X204&lt;&gt;"",Y204&lt;&gt;"",COUNTA(Z204:AF204)=7,COUNTIF(Z204:AF204,"UNCLEAR")=0,(COUNTIF(Z204:AF204,"0")+COUNTIF(Z204:AF204,"1")+COUNTIF(Z204:AF204,"2"))&gt;0,AG204&lt;&gt;"",AH204&lt;&gt;"",AJ204&lt;&gt;""),(COUNTIF(Z204:AF204,"1")+2*COUNTIF(Z204:AF204,"2"))/(2*(COUNTIF(Z204:AF204,"0")+COUNTIF(Z204:AF204,"1")+COUNTIF(Z204:AF204,"2"))),"")</x:f>
      </x:c>
      <x:c r="AJ204" s="14" t="str"/>
      <x:c r="AK204" s="14" t="str"/>
      <x:c r="AL204" s="14" t="str"/>
      <x:c r="AM204" s="9" t="str">
        <x:v>RDF_FALSE_REJECT</x:v>
      </x:c>
      <x:c r="AN204" s="9" t="str">
        <x:v>1.6 (20-year IA/IA Super engine-output obligation)</x:v>
      </x:c>
      <x:c r="AO204" s="9" t="str">
        <x:v>MVP/SHACL_GENERATION_PIPELINE/experiments/FULL_REPAIR_V2/RUN_01/runs/RUN-TRF-007-20260915T121556067195Z/final/final_shape.ttl</x:v>
      </x:c>
      <x:c r="AP204" s="9" t="str">
        <x:v>3649e59c72e2d66f0efddc31cfd137f78d2be2a086ab9aabe5ccd9ef274f148b</x:v>
      </x:c>
      <x:c r="AQ204" s="52" t="inlineStr">
        <x:is>
          <x:t xml:space="preserve">PASS</x:t>
        </x:is>
      </x:c>
      <x:c r="AR204" s="53" t="inlineStr">
        <x:is>
          <x:t xml:space="preserve">VALID</x:t>
        </x:is>
      </x:c>
      <x:c r="AS204" s="53" t="inlineStr">
        <x:is>
          <x:t xml:space="preserve">TRF-007-P02=ACTIVATED | TRF-007-F03=ACTIVATED</x:t>
        </x:is>
      </x:c>
      <x:c r="AT204" s="53">
        <x:v>1</x:v>
      </x:c>
      <x:c r="AU204" s="53">
        <x:v>3</x:v>
      </x:c>
      <x:c r="AV204" s="53">
        <x:v>6</x:v>
      </x:c>
      <x:c r="AW204" s="53" t="inlineStr">
        <x:is>
          <x:t xml:space="preserve">sh:datatype, sh:property</x:t>
        </x:is>
      </x:c>
      <x:c r="AX204" s="53">
        <x:v>1</x:v>
      </x:c>
      <x:c r="AY204" s="53">
        <x:v>1</x:v>
      </x:c>
      <x:c r="AZ204" s="53">
        <x:v>0</x:v>
      </x:c>
      <x:c r="BA204" s="54"/>
      <x:c r="BB204" s="54"/>
      <x:c r="BC204" s="54"/>
      <x:c r="BD204" s="55" t="str">
        <x:f>IF(OR(W204&lt;&gt;"REVIEWED",COUNTIF(BA204:BC204,"UNCLEAR")&gt;0,COUNTA(BA204:BC204)&lt;3,(COUNTIF(BA204:BC204,"0")+COUNTIF(BA204:BC204,"1")+COUNTIF(BA204:BC204,"2"))=0,AJ204=""),"",(COUNTIF(BA204:BC204,"1")+2*COUNTIF(BA204:BC204,"2"))/(2*(COUNTIF(BA204:BC204,"0")+COUNTIF(BA204:BC204,"1")+COUNTIF(BA204:BC204,"2"))))</x:f>
      </x:c>
    </x:row>
    <x:row r="205" ht="66" customHeight="1">
      <x:c r="A205" s="9" t="str">
        <x:v>BATCH_20</x:v>
      </x:c>
      <x:c r="B205" s="9" t="n">
        <x:v>199</x:v>
      </x:c>
      <x:c r="C205" s="9" t="str">
        <x:v>TRF-078</x:v>
      </x:c>
      <x:c r="D205" s="9" t="str">
        <x:v>TRAFICOM</x:v>
      </x:c>
      <x:c r="E205" s="9" t="str">
        <x:v>DIRECT_CALCULATION</x:v>
      </x:c>
      <x:c r="F205" s="9" t="str">
        <x:v>RUN_01</x:v>
      </x:c>
      <x:c r="G205" s="12" t="str">
        <x:v>OFFICIAL_ELIGIBLE_OUTPUT</x:v>
      </x:c>
      <x:c r="H205" s="12" t="str">
        <x:v>GENERATION_ACCEPTED</x:v>
      </x:c>
      <x:c r="I205" s="12" t="str">
        <x:v>PARSED</x:v>
      </x:c>
      <x:c r="J205" s="12" t="str">
        <x:v>PASS</x:v>
      </x:c>
      <x:c r="K205" s="9" t="n">
        <x:v>6</x:v>
      </x:c>
      <x:c r="L205" s="9" t="n">
        <x:v>6</x:v>
      </x:c>
      <x:c r="M205" s="9" t="n">
        <x:v>6</x:v>
      </x:c>
      <x:c r="N205" s="9" t="n">
        <x:v>1</x:v>
      </x:c>
      <x:c r="O205" s="9" t="str">
        <x:v>TRF-078-P01</x:v>
      </x:c>
      <x:c r="P205" s="9" t="str">
        <x:v>PASS</x:v>
      </x:c>
      <x:c r="Q205" s="9" t="str">
        <x:v>PASS</x:v>
      </x:c>
      <x:c r="R205" s="9" t="str">
        <x:v>CORRECT_BEHAVIOR</x:v>
      </x:c>
      <x:c r="S205" s="9" t="str">
        <x:v>TRF-078-F02</x:v>
      </x:c>
      <x:c r="T205" s="9" t="str">
        <x:v>FAIL</x:v>
      </x:c>
      <x:c r="U205" s="9" t="str">
        <x:v>FAIL</x:v>
      </x:c>
      <x:c r="V205" s="9" t="str">
        <x:v>CORRECT_BEHAVIOR</x:v>
      </x:c>
      <x:c r="W205" s="13" t="str">
        <x:v>NOT_REVIEWED</x:v>
      </x:c>
      <x:c r="X205" s="13" t="str"/>
      <x:c r="Y205" s="13" t="str"/>
      <x:c r="Z205" s="13" t="str"/>
      <x:c r="AA205" s="13" t="str"/>
      <x:c r="AB205" s="13" t="str"/>
      <x:c r="AC205" s="13" t="str"/>
      <x:c r="AD205" s="13" t="str"/>
      <x:c r="AE205" s="13" t="str"/>
      <x:c r="AF205" s="13" t="str"/>
      <x:c r="AG205" s="13" t="str"/>
      <x:c r="AH205" s="13" t="str"/>
      <x:c r="AI205" s="16" t="str">
        <x:f>IF(AND(W205="REVIEWED",X205&lt;&gt;"",Y205&lt;&gt;"",COUNTA(Z205:AF205)=7,COUNTIF(Z205:AF205,"UNCLEAR")=0,(COUNTIF(Z205:AF205,"0")+COUNTIF(Z205:AF205,"1")+COUNTIF(Z205:AF205,"2"))&gt;0,AG205&lt;&gt;"",AH205&lt;&gt;"",AJ205&lt;&gt;""),(COUNTIF(Z205:AF205,"1")+2*COUNTIF(Z205:AF205,"2"))/(2*(COUNTIF(Z205:AF205,"0")+COUNTIF(Z205:AF205,"1")+COUNTIF(Z205:AF205,"2"))),"")</x:f>
      </x:c>
      <x:c r="AJ205" s="14" t="str"/>
      <x:c r="AK205" s="14" t="str"/>
      <x:c r="AL205" s="14" t="str"/>
      <x:c r="AM205" s="9" t="str"/>
      <x:c r="AN205" s="9" t="str">
        <x:v>6.5.1.9</x:v>
      </x:c>
      <x:c r="AO205" s="9" t="str">
        <x:v>MVP/SHACL_GENERATION_PIPELINE/experiments/FULL_REPAIR_V2/RUN_01/runs/RUN-TRF-078-20260915T133633956372Z/final/final_shape.ttl</x:v>
      </x:c>
      <x:c r="AP205" s="9" t="str">
        <x:v>e1b2630e835a85d80f3a82883d737f4140849efe69d7534bc4ee6fd6f442aa5a</x:v>
      </x:c>
      <x:c r="AQ205" s="52" t="inlineStr">
        <x:is>
          <x:t xml:space="preserve">PASS</x:t>
        </x:is>
      </x:c>
      <x:c r="AR205" s="53" t="inlineStr">
        <x:is>
          <x:t xml:space="preserve">VALID</x:t>
        </x:is>
      </x:c>
      <x:c r="AS205" s="53" t="inlineStr">
        <x:is>
          <x:t xml:space="preserve">TRF-078-P01=ACTIVATED | TRF-078-F02=ACTIVATED</x:t>
        </x:is>
      </x:c>
      <x:c r="AT205" s="53">
        <x:v>5</x:v>
      </x:c>
      <x:c r="AU205" s="53">
        <x:v>19</x:v>
      </x:c>
      <x:c r="AV205" s="53">
        <x:v>81</x:v>
      </x:c>
      <x:c r="AW205" s="53" t="inlineStr">
        <x:is>
          <x:t xml:space="preserve">sh:class, sh:datatype, sh:hasValue, sh:in, sh:maxCount, sh:minCount, sh:node, sh:nodeKind, sh:or, sh:property, sh:qualifiedMaxCount, sh:qualifiedMinCount, sh:qualifiedValueShape</x:t>
        </x:is>
      </x:c>
      <x:c r="AX205" s="53">
        <x:v>1</x:v>
      </x:c>
      <x:c r="AY205" s="53">
        <x:v>1</x:v>
      </x:c>
      <x:c r="AZ205" s="53">
        <x:v>1</x:v>
      </x:c>
      <x:c r="BA205" s="54"/>
      <x:c r="BB205" s="54"/>
      <x:c r="BC205" s="54"/>
      <x:c r="BD205" s="55" t="str">
        <x:f>IF(OR(W205&lt;&gt;"REVIEWED",COUNTIF(BA205:BC205,"UNCLEAR")&gt;0,COUNTA(BA205:BC205)&lt;3,(COUNTIF(BA205:BC205,"0")+COUNTIF(BA205:BC205,"1")+COUNTIF(BA205:BC205,"2"))=0,AJ205=""),"",(COUNTIF(BA205:BC205,"1")+2*COUNTIF(BA205:BC205,"2"))/(2*(COUNTIF(BA205:BC205,"0")+COUNTIF(BA205:BC205,"1")+COUNTIF(BA205:BC205,"2"))))</x:f>
      </x:c>
    </x:row>
    <x:row r="206" ht="66" customHeight="1">
      <x:c r="A206" s="9" t="str">
        <x:v>BATCH_20</x:v>
      </x:c>
      <x:c r="B206" s="9" t="n">
        <x:v>200</x:v>
      </x:c>
      <x:c r="C206" s="9" t="str">
        <x:v>I2-022</x:v>
      </x:c>
      <x:c r="D206" s="9" t="str">
        <x:v>I2</x:v>
      </x:c>
      <x:c r="E206" s="9" t="str">
        <x:v>COMPLEX_READINESS</x:v>
      </x:c>
      <x:c r="F206" s="9" t="str">
        <x:v>RUN_01</x:v>
      </x:c>
      <x:c r="G206" s="12" t="str">
        <x:v>OFFICIAL_ELIGIBLE_OUTPUT</x:v>
      </x:c>
      <x:c r="H206" s="12" t="str">
        <x:v>GENERATION_ACCEPTED</x:v>
      </x:c>
      <x:c r="I206" s="12" t="str">
        <x:v>PARSED</x:v>
      </x:c>
      <x:c r="J206" s="12" t="str">
        <x:v>PASS</x:v>
      </x:c>
      <x:c r="K206" s="9" t="n">
        <x:v>8</x:v>
      </x:c>
      <x:c r="L206" s="9" t="n">
        <x:v>8</x:v>
      </x:c>
      <x:c r="M206" s="9" t="n">
        <x:v>5</x:v>
      </x:c>
      <x:c r="N206" s="9" t="n">
        <x:v>0</x:v>
      </x:c>
      <x:c r="O206" s="9" t="str">
        <x:v>I2-022-P02</x:v>
      </x:c>
      <x:c r="P206" s="9" t="str">
        <x:v>PASS</x:v>
      </x:c>
      <x:c r="Q206" s="9" t="str">
        <x:v>FAIL</x:v>
      </x:c>
      <x:c r="R206" s="9" t="str">
        <x:v>FALSE_REJECT</x:v>
      </x:c>
      <x:c r="S206" s="9" t="str">
        <x:v>I2-022-F02</x:v>
      </x:c>
      <x:c r="T206" s="9" t="str">
        <x:v>FAIL</x:v>
      </x:c>
      <x:c r="U206" s="9" t="str">
        <x:v>FAIL</x:v>
      </x:c>
      <x:c r="V206" s="9" t="str">
        <x:v>CORRECT_BEHAVIOR</x:v>
      </x:c>
      <x:c r="W206" s="13" t="str">
        <x:v>NOT_REVIEWED</x:v>
      </x:c>
      <x:c r="X206" s="13" t="str"/>
      <x:c r="Y206" s="13" t="str"/>
      <x:c r="Z206" s="13" t="str"/>
      <x:c r="AA206" s="13" t="str"/>
      <x:c r="AB206" s="13" t="str"/>
      <x:c r="AC206" s="13" t="str"/>
      <x:c r="AD206" s="13" t="str"/>
      <x:c r="AE206" s="13" t="str"/>
      <x:c r="AF206" s="13" t="str"/>
      <x:c r="AG206" s="13" t="str"/>
      <x:c r="AH206" s="13" t="str"/>
      <x:c r="AI206" s="16" t="str">
        <x:f>IF(AND(W206="REVIEWED",X206&lt;&gt;"",Y206&lt;&gt;"",COUNTA(Z206:AF206)=7,COUNTIF(Z206:AF206,"UNCLEAR")=0,(COUNTIF(Z206:AF206,"0")+COUNTIF(Z206:AF206,"1")+COUNTIF(Z206:AF206,"2"))&gt;0,AG206&lt;&gt;"",AH206&lt;&gt;"",AJ206&lt;&gt;""),(COUNTIF(Z206:AF206,"1")+2*COUNTIF(Z206:AF206,"2"))/(2*(COUNTIF(Z206:AF206,"0")+COUNTIF(Z206:AF206,"1")+COUNTIF(Z206:AF206,"2"))),"")</x:f>
      </x:c>
      <x:c r="AJ206" s="14" t="str"/>
      <x:c r="AK206" s="14" t="str"/>
      <x:c r="AL206" s="14" t="str"/>
      <x:c r="AM206" s="9" t="str">
        <x:v>ALWAYS_FAIL; RDF_FALSE_REJECT</x:v>
      </x:c>
      <x:c r="AN206" s="9" t="str">
        <x:v>I2.4.2 — transversely framed plating</x:v>
      </x:c>
      <x:c r="AO206" s="9" t="str">
        <x:v>MVP/SHACL_GENERATION_PIPELINE/experiments/FULL_REPAIR_V2/RUN_01/runs/RUN-I2-022-20260915T094256478696Z/final/final_shape.ttl</x:v>
      </x:c>
      <x:c r="AP206" s="9" t="str">
        <x:v>01dcc47496461503cb169a56590784a9bb82d7b23381dea1cb485ae5a4cf1cd2</x:v>
      </x:c>
      <x:c r="AQ206" s="52" t="inlineStr">
        <x:is>
          <x:t xml:space="preserve">PASS</x:t>
        </x:is>
      </x:c>
      <x:c r="AR206" s="53" t="inlineStr">
        <x:is>
          <x:t xml:space="preserve">VALID</x:t>
        </x:is>
      </x:c>
      <x:c r="AS206" s="53" t="inlineStr">
        <x:is>
          <x:t xml:space="preserve">I2-022-P02=ACTIVATED | I2-022-F02=ACTIVATED</x:t>
        </x:is>
      </x:c>
      <x:c r="AT206" s="53">
        <x:v>1</x:v>
      </x:c>
      <x:c r="AU206" s="53">
        <x:v>30</x:v>
      </x:c>
      <x:c r="AV206" s="53">
        <x:v>117</x:v>
      </x:c>
      <x:c r="AW206" s="53" t="inlineStr">
        <x:is>
          <x:t xml:space="preserve">sh:class, sh:datatype, sh:hasValue, sh:in, sh:maxCount, sh:minCount, sh:node, sh:not, sh:or, sh:property</x:t>
        </x:is>
      </x:c>
      <x:c r="AX206" s="53">
        <x:v>0</x:v>
      </x:c>
      <x:c r="AY206" s="53">
        <x:v>1</x:v>
      </x:c>
      <x:c r="AZ206" s="53">
        <x:v>2</x:v>
      </x:c>
      <x:c r="BA206" s="54"/>
      <x:c r="BB206" s="54"/>
      <x:c r="BC206" s="54"/>
      <x:c r="BD206" s="55" t="str">
        <x:f>IF(OR(W206&lt;&gt;"REVIEWED",COUNTIF(BA206:BC206,"UNCLEAR")&gt;0,COUNTA(BA206:BC206)&lt;3,(COUNTIF(BA206:BC206,"0")+COUNTIF(BA206:BC206,"1")+COUNTIF(BA206:BC206,"2"))=0,AJ206=""),"",(COUNTIF(BA206:BC206,"1")+2*COUNTIF(BA206:BC206,"2"))/(2*(COUNTIF(BA206:BC206,"0")+COUNTIF(BA206:BC206,"1")+COUNTIF(BA206:BC206,"2"))))</x:f>
      </x:c>
    </x:row>
    <x:row r="207" ht="66" customHeight="1">
      <x:c r="A207" s="9" t="str">
        <x:v>BATCH_21</x:v>
      </x:c>
      <x:c r="B207" s="9" t="n">
        <x:v>201</x:v>
      </x:c>
      <x:c r="C207" s="9" t="str">
        <x:v>IMO-119</x:v>
      </x:c>
      <x:c r="D207" s="9" t="str">
        <x:v>IMO</x:v>
      </x:c>
      <x:c r="E207" s="9" t="str">
        <x:v>DIRECT_STATIC</x:v>
      </x:c>
      <x:c r="F207" s="9" t="str">
        <x:v>RUN_01</x:v>
      </x:c>
      <x:c r="G207" s="12" t="str">
        <x:v>OFFICIAL_ELIGIBLE_OUTPUT</x:v>
      </x:c>
      <x:c r="H207" s="12" t="str">
        <x:v>GENERATION_ACCEPTED</x:v>
      </x:c>
      <x:c r="I207" s="12" t="str">
        <x:v>PARSED</x:v>
      </x:c>
      <x:c r="J207" s="12" t="str">
        <x:v>PASS</x:v>
      </x:c>
      <x:c r="K207" s="9" t="n">
        <x:v>9</x:v>
      </x:c>
      <x:c r="L207" s="9" t="n">
        <x:v>9</x:v>
      </x:c>
      <x:c r="M207" s="9" t="n">
        <x:v>6</x:v>
      </x:c>
      <x:c r="N207" s="9" t="n">
        <x:v>0</x:v>
      </x:c>
      <x:c r="O207" s="9" t="str">
        <x:v>IMO-119-M-P03</x:v>
      </x:c>
      <x:c r="P207" s="9" t="str">
        <x:v>PASS</x:v>
      </x:c>
      <x:c r="Q207" s="9" t="str">
        <x:v>PASS</x:v>
      </x:c>
      <x:c r="R207" s="9" t="str">
        <x:v>CORRECT_BEHAVIOR</x:v>
      </x:c>
      <x:c r="S207" s="9" t="str">
        <x:v>IMO-119-M-F01</x:v>
      </x:c>
      <x:c r="T207" s="9" t="str">
        <x:v>FAIL</x:v>
      </x:c>
      <x:c r="U207" s="9" t="str">
        <x:v>PASS</x:v>
      </x:c>
      <x:c r="V207" s="9" t="str">
        <x:v>FALSE_ACCEPT</x:v>
      </x:c>
      <x:c r="W207" s="13" t="str">
        <x:v>NOT_REVIEWED</x:v>
      </x:c>
      <x:c r="X207" s="13" t="str"/>
      <x:c r="Y207" s="13" t="str"/>
      <x:c r="Z207" s="13" t="str"/>
      <x:c r="AA207" s="13" t="str"/>
      <x:c r="AB207" s="13" t="str"/>
      <x:c r="AC207" s="13" t="str"/>
      <x:c r="AD207" s="13" t="str"/>
      <x:c r="AE207" s="13" t="str"/>
      <x:c r="AF207" s="13" t="str"/>
      <x:c r="AG207" s="13" t="str"/>
      <x:c r="AH207" s="13" t="str"/>
      <x:c r="AI207" s="16" t="str">
        <x:f>IF(AND(W207="REVIEWED",X207&lt;&gt;"",Y207&lt;&gt;"",COUNTA(Z207:AF207)=7,COUNTIF(Z207:AF207,"UNCLEAR")=0,(COUNTIF(Z207:AF207,"0")+COUNTIF(Z207:AF207,"1")+COUNTIF(Z207:AF207,"2"))&gt;0,AG207&lt;&gt;"",AH207&lt;&gt;"",AJ207&lt;&gt;""),(COUNTIF(Z207:AF207,"1")+2*COUNTIF(Z207:AF207,"2"))/(2*(COUNTIF(Z207:AF207,"0")+COUNTIF(Z207:AF207,"1")+COUNTIF(Z207:AF207,"2"))),"")</x:f>
      </x:c>
      <x:c r="AJ207" s="14" t="str"/>
      <x:c r="AK207" s="14" t="str"/>
      <x:c r="AL207" s="14" t="str"/>
      <x:c r="AM207" s="9" t="str">
        <x:v>ALWAYS_PASS; RDF_FALSE_ACCEPT</x:v>
      </x:c>
      <x:c r="AN207" s="9" t="str">
        <x:v>Part II-A 4.2.3</x:v>
      </x:c>
      <x:c r="AO207" s="9" t="str">
        <x:v>MVP/SHACL_GENERATION_PIPELINE/experiments/FULL_REPAIR_V2/RUN_01/runs/RUN-IMO-119-20260915T114643706487Z/final/final_shape.ttl</x:v>
      </x:c>
      <x:c r="AP207" s="9" t="str">
        <x:v>ed09c7e26c81ba6edae26f0ff347d5eb35dd05aaaa90329c3438c9be413fc9ab</x:v>
      </x:c>
      <x:c r="AQ207" s="52" t="inlineStr">
        <x:is>
          <x:t xml:space="preserve">PASS</x:t>
        </x:is>
      </x:c>
      <x:c r="AR207" s="53" t="inlineStr">
        <x:is>
          <x:t xml:space="preserve">VALID</x:t>
        </x:is>
      </x:c>
      <x:c r="AS207" s="53" t="inlineStr">
        <x:is>
          <x:t xml:space="preserve">IMO-119-M-P03=ACTIVATED | IMO-119-M-F01=ACTIVATED</x:t>
        </x:is>
      </x:c>
      <x:c r="AT207" s="53">
        <x:v>1</x:v>
      </x:c>
      <x:c r="AU207" s="53">
        <x:v>9</x:v>
      </x:c>
      <x:c r="AV207" s="53">
        <x:v>26</x:v>
      </x:c>
      <x:c r="AW207" s="53" t="inlineStr">
        <x:is>
          <x:t xml:space="preserve">sh:class, sh:datatype, sh:hasValue, sh:in, sh:maxCount, sh:minCount, sh:node, sh:nodeKind, sh:property</x:t>
        </x:is>
      </x:c>
      <x:c r="AX207" s="53">
        <x:v>1</x:v>
      </x:c>
      <x:c r="AY207" s="53">
        <x:v>1</x:v>
      </x:c>
      <x:c r="AZ207" s="53">
        <x:v>0</x:v>
      </x:c>
      <x:c r="BA207" s="54"/>
      <x:c r="BB207" s="54"/>
      <x:c r="BC207" s="54"/>
      <x:c r="BD207" s="55" t="str">
        <x:f>IF(OR(W207&lt;&gt;"REVIEWED",COUNTIF(BA207:BC207,"UNCLEAR")&gt;0,COUNTA(BA207:BC207)&lt;3,(COUNTIF(BA207:BC207,"0")+COUNTIF(BA207:BC207,"1")+COUNTIF(BA207:BC207,"2"))=0,AJ207=""),"",(COUNTIF(BA207:BC207,"1")+2*COUNTIF(BA207:BC207,"2"))/(2*(COUNTIF(BA207:BC207,"0")+COUNTIF(BA207:BC207,"1")+COUNTIF(BA207:BC207,"2"))))</x:f>
      </x:c>
    </x:row>
    <x:row r="208" ht="66" customHeight="1">
      <x:c r="A208" s="9" t="str">
        <x:v>BATCH_21</x:v>
      </x:c>
      <x:c r="B208" s="9" t="n">
        <x:v>202</x:v>
      </x:c>
      <x:c r="C208" s="9" t="str">
        <x:v>I2-065</x:v>
      </x:c>
      <x:c r="D208" s="9" t="str">
        <x:v>I2</x:v>
      </x:c>
      <x:c r="E208" s="9" t="str">
        <x:v>COMPLEX_READINESS</x:v>
      </x:c>
      <x:c r="F208" s="9" t="str">
        <x:v>RUN_01</x:v>
      </x:c>
      <x:c r="G208" s="12" t="str">
        <x:v>OFFICIAL_ELIGIBLE_OUTPUT</x:v>
      </x:c>
      <x:c r="H208" s="12" t="str">
        <x:v>GENERATION_ACCEPTED</x:v>
      </x:c>
      <x:c r="I208" s="12" t="str">
        <x:v>PARSED</x:v>
      </x:c>
      <x:c r="J208" s="12" t="str">
        <x:v>PASS</x:v>
      </x:c>
      <x:c r="K208" s="9" t="n">
        <x:v>9</x:v>
      </x:c>
      <x:c r="L208" s="9" t="n">
        <x:v>9</x:v>
      </x:c>
      <x:c r="M208" s="9" t="n">
        <x:v>8</x:v>
      </x:c>
      <x:c r="N208" s="9" t="n">
        <x:v>0</x:v>
      </x:c>
      <x:c r="O208" s="9" t="str">
        <x:v>I2-065-P02</x:v>
      </x:c>
      <x:c r="P208" s="9" t="str">
        <x:v>PASS</x:v>
      </x:c>
      <x:c r="Q208" s="9" t="str">
        <x:v>PASS</x:v>
      </x:c>
      <x:c r="R208" s="9" t="str">
        <x:v>CORRECT_BEHAVIOR</x:v>
      </x:c>
      <x:c r="S208" s="9" t="str">
        <x:v>I2-065-F07</x:v>
      </x:c>
      <x:c r="T208" s="9" t="str">
        <x:v>FAIL</x:v>
      </x:c>
      <x:c r="U208" s="9" t="str">
        <x:v>FAIL</x:v>
      </x:c>
      <x:c r="V208" s="9" t="str">
        <x:v>CORRECT_BEHAVIOR</x:v>
      </x:c>
      <x:c r="W208" s="13" t="str">
        <x:v>NOT_REVIEWED</x:v>
      </x:c>
      <x:c r="X208" s="13" t="str"/>
      <x:c r="Y208" s="13" t="str"/>
      <x:c r="Z208" s="13" t="str"/>
      <x:c r="AA208" s="13" t="str"/>
      <x:c r="AB208" s="13" t="str"/>
      <x:c r="AC208" s="13" t="str"/>
      <x:c r="AD208" s="13" t="str"/>
      <x:c r="AE208" s="13" t="str"/>
      <x:c r="AF208" s="13" t="str"/>
      <x:c r="AG208" s="13" t="str"/>
      <x:c r="AH208" s="13" t="str"/>
      <x:c r="AI208" s="16" t="str">
        <x:f>IF(AND(W208="REVIEWED",X208&lt;&gt;"",Y208&lt;&gt;"",COUNTA(Z208:AF208)=7,COUNTIF(Z208:AF208,"UNCLEAR")=0,(COUNTIF(Z208:AF208,"0")+COUNTIF(Z208:AF208,"1")+COUNTIF(Z208:AF208,"2"))&gt;0,AG208&lt;&gt;"",AH208&lt;&gt;"",AJ208&lt;&gt;""),(COUNTIF(Z208:AF208,"1")+2*COUNTIF(Z208:AF208,"2"))/(2*(COUNTIF(Z208:AF208,"0")+COUNTIF(Z208:AF208,"1")+COUNTIF(Z208:AF208,"2"))),"")</x:f>
      </x:c>
      <x:c r="AJ208" s="14" t="str"/>
      <x:c r="AK208" s="14" t="str"/>
      <x:c r="AL208" s="14" t="str"/>
      <x:c r="AM208" s="9" t="str">
        <x:v>RDF_FALSE_REJECT</x:v>
      </x:c>
      <x:c r="AN208" s="9" t="str">
        <x:v>I2.17.6</x:v>
      </x:c>
      <x:c r="AO208" s="9" t="str">
        <x:v>MVP/SHACL_GENERATION_PIPELINE/experiments/FULL_REPAIR_V2/RUN_01/runs/RUN-I2-065-20260915T101841856387Z/final/final_shape.ttl</x:v>
      </x:c>
      <x:c r="AP208" s="9" t="str">
        <x:v>97ccd5d2b83be7fd95910120acc00a0408e325965cdd500da9dc149b847639f0</x:v>
      </x:c>
      <x:c r="AQ208" s="52" t="inlineStr">
        <x:is>
          <x:t xml:space="preserve">PASS</x:t>
        </x:is>
      </x:c>
      <x:c r="AR208" s="53" t="inlineStr">
        <x:is>
          <x:t xml:space="preserve">VALID</x:t>
        </x:is>
      </x:c>
      <x:c r="AS208" s="53" t="inlineStr">
        <x:is>
          <x:t xml:space="preserve">I2-065-P02=ACTIVATED | I2-065-F07=ACTIVATED</x:t>
        </x:is>
      </x:c>
      <x:c r="AT208" s="53">
        <x:v>2</x:v>
      </x:c>
      <x:c r="AU208" s="53">
        <x:v>24</x:v>
      </x:c>
      <x:c r="AV208" s="53">
        <x:v>83</x:v>
      </x:c>
      <x:c r="AW208" s="53" t="inlineStr">
        <x:is>
          <x:t xml:space="preserve">sh:class, sh:datatype, sh:hasValue, sh:maxCount, sh:minCount, sh:node, sh:property</x:t>
        </x:is>
      </x:c>
      <x:c r="AX208" s="53">
        <x:v>3</x:v>
      </x:c>
      <x:c r="AY208" s="53">
        <x:v>1</x:v>
      </x:c>
      <x:c r="AZ208" s="53">
        <x:v>0</x:v>
      </x:c>
      <x:c r="BA208" s="54"/>
      <x:c r="BB208" s="54"/>
      <x:c r="BC208" s="54"/>
      <x:c r="BD208" s="55" t="str">
        <x:f>IF(OR(W208&lt;&gt;"REVIEWED",COUNTIF(BA208:BC208,"UNCLEAR")&gt;0,COUNTA(BA208:BC208)&lt;3,(COUNTIF(BA208:BC208,"0")+COUNTIF(BA208:BC208,"1")+COUNTIF(BA208:BC208,"2"))=0,AJ208=""),"",(COUNTIF(BA208:BC208,"1")+2*COUNTIF(BA208:BC208,"2"))/(2*(COUNTIF(BA208:BC208,"0")+COUNTIF(BA208:BC208,"1")+COUNTIF(BA208:BC208,"2"))))</x:f>
      </x:c>
    </x:row>
    <x:row r="209" ht="66" customHeight="1">
      <x:c r="A209" s="9" t="str">
        <x:v>BATCH_21</x:v>
      </x:c>
      <x:c r="B209" s="9" t="n">
        <x:v>203</x:v>
      </x:c>
      <x:c r="C209" s="9" t="str">
        <x:v>TRF-118</x:v>
      </x:c>
      <x:c r="D209" s="9" t="str">
        <x:v>TRAFICOM</x:v>
      </x:c>
      <x:c r="E209" s="9" t="str">
        <x:v>COMPLEX_READINESS</x:v>
      </x:c>
      <x:c r="F209" s="9" t="str">
        <x:v>RUN_01</x:v>
      </x:c>
      <x:c r="G209" s="12" t="str">
        <x:v>OFFICIAL_ELIGIBLE_OUTPUT</x:v>
      </x:c>
      <x:c r="H209" s="12" t="str">
        <x:v>GENERATION_ACCEPTED</x:v>
      </x:c>
      <x:c r="I209" s="12" t="str">
        <x:v>PARSED</x:v>
      </x:c>
      <x:c r="J209" s="12" t="str">
        <x:v>PASS</x:v>
      </x:c>
      <x:c r="K209" s="9" t="n">
        <x:v>5</x:v>
      </x:c>
      <x:c r="L209" s="9" t="n">
        <x:v>5</x:v>
      </x:c>
      <x:c r="M209" s="9" t="n">
        <x:v>3</x:v>
      </x:c>
      <x:c r="N209" s="9" t="n">
        <x:v>0</x:v>
      </x:c>
      <x:c r="O209" s="9" t="str">
        <x:v>TRF-118-P02</x:v>
      </x:c>
      <x:c r="P209" s="9" t="str">
        <x:v>PASS</x:v>
      </x:c>
      <x:c r="Q209" s="9" t="str">
        <x:v>FAIL</x:v>
      </x:c>
      <x:c r="R209" s="9" t="str">
        <x:v>FALSE_REJECT</x:v>
      </x:c>
      <x:c r="S209" s="9" t="str">
        <x:v>TRF-118-F02</x:v>
      </x:c>
      <x:c r="T209" s="9" t="str">
        <x:v>FAIL</x:v>
      </x:c>
      <x:c r="U209" s="9" t="str">
        <x:v>FAIL</x:v>
      </x:c>
      <x:c r="V209" s="9" t="str">
        <x:v>CORRECT_BEHAVIOR</x:v>
      </x:c>
      <x:c r="W209" s="13" t="str">
        <x:v>NOT_REVIEWED</x:v>
      </x:c>
      <x:c r="X209" s="13" t="str"/>
      <x:c r="Y209" s="13" t="str"/>
      <x:c r="Z209" s="13" t="str"/>
      <x:c r="AA209" s="13" t="str"/>
      <x:c r="AB209" s="13" t="str"/>
      <x:c r="AC209" s="13" t="str"/>
      <x:c r="AD209" s="13" t="str"/>
      <x:c r="AE209" s="13" t="str"/>
      <x:c r="AF209" s="13" t="str"/>
      <x:c r="AG209" s="13" t="str"/>
      <x:c r="AH209" s="13" t="str"/>
      <x:c r="AI209" s="16" t="str">
        <x:f>IF(AND(W209="REVIEWED",X209&lt;&gt;"",Y209&lt;&gt;"",COUNTA(Z209:AF209)=7,COUNTIF(Z209:AF209,"UNCLEAR")=0,(COUNTIF(Z209:AF209,"0")+COUNTIF(Z209:AF209,"1")+COUNTIF(Z209:AF209,"2"))&gt;0,AG209&lt;&gt;"",AH209&lt;&gt;"",AJ209&lt;&gt;""),(COUNTIF(Z209:AF209,"1")+2*COUNTIF(Z209:AF209,"2"))/(2*(COUNTIF(Z209:AF209,"0")+COUNTIF(Z209:AF209,"1")+COUNTIF(Z209:AF209,"2"))),"")</x:f>
      </x:c>
      <x:c r="AJ209" s="14" t="str"/>
      <x:c r="AK209" s="14" t="str"/>
      <x:c r="AL209" s="14" t="str"/>
      <x:c r="AM209" s="9" t="str">
        <x:v>ALWAYS_FAIL; RDF_FALSE_REJECT</x:v>
      </x:c>
      <x:c r="AN209" s="9" t="str">
        <x:v>6.6.5.4</x:v>
      </x:c>
      <x:c r="AO209" s="9" t="str">
        <x:v>MVP/SHACL_GENERATION_PIPELINE/experiments/FULL_REPAIR_V2/RUN_01/runs/RUN-TRF-118-20260915T140712356440Z/final/final_shape.ttl</x:v>
      </x:c>
      <x:c r="AP209" s="9" t="str">
        <x:v>08a6a8f7e531b06b20d180005d4baf330687b5ea3c5297b6d637ffb65ee96783</x:v>
      </x:c>
      <x:c r="AQ209" s="52" t="inlineStr">
        <x:is>
          <x:t xml:space="preserve">PASS</x:t>
        </x:is>
      </x:c>
      <x:c r="AR209" s="53" t="inlineStr">
        <x:is>
          <x:t xml:space="preserve">VALID</x:t>
        </x:is>
      </x:c>
      <x:c r="AS209" s="53" t="inlineStr">
        <x:is>
          <x:t xml:space="preserve">TRF-118-P02=ACTIVATED | TRF-118-F02=ACTIVATED</x:t>
        </x:is>
      </x:c>
      <x:c r="AT209" s="53">
        <x:v>1</x:v>
      </x:c>
      <x:c r="AU209" s="53">
        <x:v>23</x:v>
      </x:c>
      <x:c r="AV209" s="53">
        <x:v>94</x:v>
      </x:c>
      <x:c r="AW209" s="53" t="inlineStr">
        <x:is>
          <x:t xml:space="preserve">sh:class, sh:datatype, sh:hasValue, sh:maxCount, sh:minCount, sh:node, sh:property</x:t>
        </x:is>
      </x:c>
      <x:c r="AX209" s="53">
        <x:v>0</x:v>
      </x:c>
      <x:c r="AY209" s="53">
        <x:v>1</x:v>
      </x:c>
      <x:c r="AZ209" s="53">
        <x:v>0</x:v>
      </x:c>
      <x:c r="BA209" s="54"/>
      <x:c r="BB209" s="54"/>
      <x:c r="BC209" s="54"/>
      <x:c r="BD209" s="55" t="str">
        <x:f>IF(OR(W209&lt;&gt;"REVIEWED",COUNTIF(BA209:BC209,"UNCLEAR")&gt;0,COUNTA(BA209:BC209)&lt;3,(COUNTIF(BA209:BC209,"0")+COUNTIF(BA209:BC209,"1")+COUNTIF(BA209:BC209,"2"))=0,AJ209=""),"",(COUNTIF(BA209:BC209,"1")+2*COUNTIF(BA209:BC209,"2"))/(2*(COUNTIF(BA209:BC209,"0")+COUNTIF(BA209:BC209,"1")+COUNTIF(BA209:BC209,"2"))))</x:f>
      </x:c>
    </x:row>
    <x:row r="210" ht="66" customHeight="1">
      <x:c r="A210" s="9" t="str">
        <x:v>BATCH_21</x:v>
      </x:c>
      <x:c r="B210" s="9" t="n">
        <x:v>204</x:v>
      </x:c>
      <x:c r="C210" s="9" t="str">
        <x:v>IMO-115</x:v>
      </x:c>
      <x:c r="D210" s="9" t="str">
        <x:v>IMO</x:v>
      </x:c>
      <x:c r="E210" s="9" t="str">
        <x:v>DIRECT_STATIC</x:v>
      </x:c>
      <x:c r="F210" s="9" t="str">
        <x:v>RUN_01</x:v>
      </x:c>
      <x:c r="G210" s="12" t="str">
        <x:v>OFFICIAL_ELIGIBLE_OUTPUT</x:v>
      </x:c>
      <x:c r="H210" s="12" t="str">
        <x:v>GENERATION_ACCEPTED</x:v>
      </x:c>
      <x:c r="I210" s="12" t="str">
        <x:v>PARSED</x:v>
      </x:c>
      <x:c r="J210" s="12" t="str">
        <x:v>PASS</x:v>
      </x:c>
      <x:c r="K210" s="9" t="n">
        <x:v>7</x:v>
      </x:c>
      <x:c r="L210" s="9" t="n">
        <x:v>7</x:v>
      </x:c>
      <x:c r="M210" s="9" t="n">
        <x:v>3</x:v>
      </x:c>
      <x:c r="N210" s="9" t="n">
        <x:v>0</x:v>
      </x:c>
      <x:c r="O210" s="9" t="str">
        <x:v>IMO-115-M-P02</x:v>
      </x:c>
      <x:c r="P210" s="9" t="str">
        <x:v>PASS</x:v>
      </x:c>
      <x:c r="Q210" s="9" t="str">
        <x:v>PASS</x:v>
      </x:c>
      <x:c r="R210" s="9" t="str">
        <x:v>CORRECT_BEHAVIOR</x:v>
      </x:c>
      <x:c r="S210" s="9" t="str">
        <x:v>IMO-115-M-F04</x:v>
      </x:c>
      <x:c r="T210" s="9" t="str">
        <x:v>FAIL</x:v>
      </x:c>
      <x:c r="U210" s="9" t="str">
        <x:v>PASS</x:v>
      </x:c>
      <x:c r="V210" s="9" t="str">
        <x:v>FALSE_ACCEPT</x:v>
      </x:c>
      <x:c r="W210" s="13" t="str">
        <x:v>NOT_REVIEWED</x:v>
      </x:c>
      <x:c r="X210" s="13" t="str"/>
      <x:c r="Y210" s="13" t="str"/>
      <x:c r="Z210" s="13" t="str"/>
      <x:c r="AA210" s="13" t="str"/>
      <x:c r="AB210" s="13" t="str"/>
      <x:c r="AC210" s="13" t="str"/>
      <x:c r="AD210" s="13" t="str"/>
      <x:c r="AE210" s="13" t="str"/>
      <x:c r="AF210" s="13" t="str"/>
      <x:c r="AG210" s="13" t="str"/>
      <x:c r="AH210" s="13" t="str"/>
      <x:c r="AI210" s="16" t="str">
        <x:f>IF(AND(W210="REVIEWED",X210&lt;&gt;"",Y210&lt;&gt;"",COUNTA(Z210:AF210)=7,COUNTIF(Z210:AF210,"UNCLEAR")=0,(COUNTIF(Z210:AF210,"0")+COUNTIF(Z210:AF210,"1")+COUNTIF(Z210:AF210,"2"))&gt;0,AG210&lt;&gt;"",AH210&lt;&gt;"",AJ210&lt;&gt;""),(COUNTIF(Z210:AF210,"1")+2*COUNTIF(Z210:AF210,"2"))/(2*(COUNTIF(Z210:AF210,"0")+COUNTIF(Z210:AF210,"1")+COUNTIF(Z210:AF210,"2"))),"")</x:f>
      </x:c>
      <x:c r="AJ210" s="14" t="str"/>
      <x:c r="AK210" s="14" t="str"/>
      <x:c r="AL210" s="14" t="str"/>
      <x:c r="AM210" s="9" t="str">
        <x:v>RDF_FALSE_ACCEPT</x:v>
      </x:c>
      <x:c r="AN210" s="9" t="str">
        <x:v>Part II-A 4.2.1.1</x:v>
      </x:c>
      <x:c r="AO210" s="9" t="str">
        <x:v>MVP/SHACL_GENERATION_PIPELINE/experiments/FULL_REPAIR_V2/RUN_01/runs/RUN-IMO-115-20260915T114156836929Z/final/final_shape.ttl</x:v>
      </x:c>
      <x:c r="AP210" s="9" t="str">
        <x:v>74322b249172026bfbf59d4ef9f3f805d46aebb7b6474d030ccadd28cbce4aac</x:v>
      </x:c>
      <x:c r="AQ210" s="52" t="inlineStr">
        <x:is>
          <x:t xml:space="preserve">PASS</x:t>
        </x:is>
      </x:c>
      <x:c r="AR210" s="53" t="inlineStr">
        <x:is>
          <x:t xml:space="preserve">VALID</x:t>
        </x:is>
      </x:c>
      <x:c r="AS210" s="53" t="inlineStr">
        <x:is>
          <x:t xml:space="preserve">IMO-115-M-P02=ACTIVATED | IMO-115-M-F04=ACTIVATED</x:t>
        </x:is>
      </x:c>
      <x:c r="AT210" s="53">
        <x:v>1</x:v>
      </x:c>
      <x:c r="AU210" s="53">
        <x:v>12</x:v>
      </x:c>
      <x:c r="AV210" s="53">
        <x:v>57</x:v>
      </x:c>
      <x:c r="AW210" s="53" t="inlineStr">
        <x:is>
          <x:t xml:space="preserve">sh:class, sh:datatype, sh:hasValue, sh:maxCount, sh:minCount, sh:minExclusive, sh:node, sh:or, sh:pattern, sh:property</x:t>
        </x:is>
      </x:c>
      <x:c r="AX210" s="53">
        <x:v>0</x:v>
      </x:c>
      <x:c r="AY210" s="53">
        <x:v>1</x:v>
      </x:c>
      <x:c r="AZ210" s="53">
        <x:v>1</x:v>
      </x:c>
      <x:c r="BA210" s="54"/>
      <x:c r="BB210" s="54"/>
      <x:c r="BC210" s="54"/>
      <x:c r="BD210" s="55" t="str">
        <x:f>IF(OR(W210&lt;&gt;"REVIEWED",COUNTIF(BA210:BC210,"UNCLEAR")&gt;0,COUNTA(BA210:BC210)&lt;3,(COUNTIF(BA210:BC210,"0")+COUNTIF(BA210:BC210,"1")+COUNTIF(BA210:BC210,"2"))=0,AJ210=""),"",(COUNTIF(BA210:BC210,"1")+2*COUNTIF(BA210:BC210,"2"))/(2*(COUNTIF(BA210:BC210,"0")+COUNTIF(BA210:BC210,"1")+COUNTIF(BA210:BC210,"2"))))</x:f>
      </x:c>
    </x:row>
    <x:row r="211" ht="66" customHeight="1">
      <x:c r="A211" s="9" t="str">
        <x:v>BATCH_21</x:v>
      </x:c>
      <x:c r="B211" s="9" t="n">
        <x:v>205</x:v>
      </x:c>
      <x:c r="C211" s="9" t="str">
        <x:v>I2-066</x:v>
      </x:c>
      <x:c r="D211" s="9" t="str">
        <x:v>I2</x:v>
      </x:c>
      <x:c r="E211" s="9" t="str">
        <x:v>DIRECT_STATIC</x:v>
      </x:c>
      <x:c r="F211" s="9" t="str">
        <x:v>RUN_01</x:v>
      </x:c>
      <x:c r="G211" s="12" t="str">
        <x:v>OFFICIAL_ELIGIBLE_OUTPUT</x:v>
      </x:c>
      <x:c r="H211" s="12" t="str">
        <x:v>GENERATION_ACCEPTED</x:v>
      </x:c>
      <x:c r="I211" s="12" t="str">
        <x:v>PARSED</x:v>
      </x:c>
      <x:c r="J211" s="12" t="str">
        <x:v>PASS</x:v>
      </x:c>
      <x:c r="K211" s="9" t="n">
        <x:v>7</x:v>
      </x:c>
      <x:c r="L211" s="9" t="n">
        <x:v>7</x:v>
      </x:c>
      <x:c r="M211" s="9" t="n">
        <x:v>7</x:v>
      </x:c>
      <x:c r="N211" s="9" t="n">
        <x:v>1</x:v>
      </x:c>
      <x:c r="O211" s="9" t="str">
        <x:v>I2-066-G-P02</x:v>
      </x:c>
      <x:c r="P211" s="9" t="str">
        <x:v>PASS</x:v>
      </x:c>
      <x:c r="Q211" s="9" t="str">
        <x:v>PASS</x:v>
      </x:c>
      <x:c r="R211" s="9" t="str">
        <x:v>CORRECT_BEHAVIOR</x:v>
      </x:c>
      <x:c r="S211" s="9" t="str">
        <x:v>I2-066-G-F01</x:v>
      </x:c>
      <x:c r="T211" s="9" t="str">
        <x:v>FAIL</x:v>
      </x:c>
      <x:c r="U211" s="9" t="str">
        <x:v>FAIL</x:v>
      </x:c>
      <x:c r="V211" s="9" t="str">
        <x:v>CORRECT_BEHAVIOR</x:v>
      </x:c>
      <x:c r="W211" s="13" t="str">
        <x:v>NOT_REVIEWED</x:v>
      </x:c>
      <x:c r="X211" s="13" t="str"/>
      <x:c r="Y211" s="13" t="str"/>
      <x:c r="Z211" s="13" t="str"/>
      <x:c r="AA211" s="13" t="str"/>
      <x:c r="AB211" s="13" t="str"/>
      <x:c r="AC211" s="13" t="str"/>
      <x:c r="AD211" s="13" t="str"/>
      <x:c r="AE211" s="13" t="str"/>
      <x:c r="AF211" s="13" t="str"/>
      <x:c r="AG211" s="13" t="str"/>
      <x:c r="AH211" s="13" t="str"/>
      <x:c r="AI211" s="16" t="str">
        <x:f>IF(AND(W211="REVIEWED",X211&lt;&gt;"",Y211&lt;&gt;"",COUNTA(Z211:AF211)=7,COUNTIF(Z211:AF211,"UNCLEAR")=0,(COUNTIF(Z211:AF211,"0")+COUNTIF(Z211:AF211,"1")+COUNTIF(Z211:AF211,"2"))&gt;0,AG211&lt;&gt;"",AH211&lt;&gt;"",AJ211&lt;&gt;""),(COUNTIF(Z211:AF211,"1")+2*COUNTIF(Z211:AF211,"2"))/(2*(COUNTIF(Z211:AF211,"0")+COUNTIF(Z211:AF211,"1")+COUNTIF(Z211:AF211,"2"))),"")</x:f>
      </x:c>
      <x:c r="AJ211" s="14" t="str"/>
      <x:c r="AK211" s="14" t="str"/>
      <x:c r="AL211" s="14" t="str"/>
      <x:c r="AM211" s="9" t="str"/>
      <x:c r="AN211" s="9" t="str">
        <x:v>I2.18.1</x:v>
      </x:c>
      <x:c r="AO211" s="9" t="str">
        <x:v>MVP/SHACL_GENERATION_PIPELINE/experiments/FULL_REPAIR_V2/RUN_01/runs/RUN-I2-066-20260915T102007476502Z/final/final_shape.ttl</x:v>
      </x:c>
      <x:c r="AP211" s="9" t="str">
        <x:v>880c6cb561ba0a32c11e42a5015c07e413ab8f173e5181e4087e748975e07eec</x:v>
      </x:c>
      <x:c r="AQ211" s="52" t="inlineStr">
        <x:is>
          <x:t xml:space="preserve">PASS</x:t>
        </x:is>
      </x:c>
      <x:c r="AR211" s="53" t="inlineStr">
        <x:is>
          <x:t xml:space="preserve">VALID</x:t>
        </x:is>
      </x:c>
      <x:c r="AS211" s="53" t="inlineStr">
        <x:is>
          <x:t xml:space="preserve">I2-066-G-P02=ACTIVATED | I2-066-G-F01=ACTIVATED</x:t>
        </x:is>
      </x:c>
      <x:c r="AT211" s="53">
        <x:v>2</x:v>
      </x:c>
      <x:c r="AU211" s="53">
        <x:v>5</x:v>
      </x:c>
      <x:c r="AV211" s="53">
        <x:v>13</x:v>
      </x:c>
      <x:c r="AW211" s="53" t="inlineStr">
        <x:is>
          <x:t xml:space="preserve">sh:datatype, sh:hasValue, sh:maxCount, sh:minCount, sh:node, sh:or, sh:property</x:t>
        </x:is>
      </x:c>
      <x:c r="AX211" s="53">
        <x:v>1</x:v>
      </x:c>
      <x:c r="AY211" s="53">
        <x:v>1</x:v>
      </x:c>
      <x:c r="AZ211" s="53">
        <x:v>1</x:v>
      </x:c>
      <x:c r="BA211" s="54"/>
      <x:c r="BB211" s="54"/>
      <x:c r="BC211" s="54"/>
      <x:c r="BD211" s="55" t="str">
        <x:f>IF(OR(W211&lt;&gt;"REVIEWED",COUNTIF(BA211:BC211,"UNCLEAR")&gt;0,COUNTA(BA211:BC211)&lt;3,(COUNTIF(BA211:BC211,"0")+COUNTIF(BA211:BC211,"1")+COUNTIF(BA211:BC211,"2"))=0,AJ211=""),"",(COUNTIF(BA211:BC211,"1")+2*COUNTIF(BA211:BC211,"2"))/(2*(COUNTIF(BA211:BC211,"0")+COUNTIF(BA211:BC211,"1")+COUNTIF(BA211:BC211,"2"))))</x:f>
      </x:c>
    </x:row>
    <x:row r="212" ht="66" customHeight="1">
      <x:c r="A212" s="9" t="str">
        <x:v>BATCH_21</x:v>
      </x:c>
      <x:c r="B212" s="9" t="n">
        <x:v>206</x:v>
      </x:c>
      <x:c r="C212" s="9" t="str">
        <x:v>IMO-051</x:v>
      </x:c>
      <x:c r="D212" s="9" t="str">
        <x:v>IMO</x:v>
      </x:c>
      <x:c r="E212" s="9" t="str">
        <x:v>DIRECT_STATIC</x:v>
      </x:c>
      <x:c r="F212" s="9" t="str">
        <x:v>RUN_01</x:v>
      </x:c>
      <x:c r="G212" s="12" t="str">
        <x:v>OFFICIAL_ELIGIBLE_OUTPUT</x:v>
      </x:c>
      <x:c r="H212" s="12" t="str">
        <x:v>GENERATION_ACCEPTED</x:v>
      </x:c>
      <x:c r="I212" s="12" t="str">
        <x:v>PARSED</x:v>
      </x:c>
      <x:c r="J212" s="12" t="str">
        <x:v>PASS</x:v>
      </x:c>
      <x:c r="K212" s="9" t="n">
        <x:v>7</x:v>
      </x:c>
      <x:c r="L212" s="9" t="n">
        <x:v>7</x:v>
      </x:c>
      <x:c r="M212" s="9" t="n">
        <x:v>5</x:v>
      </x:c>
      <x:c r="N212" s="9" t="n">
        <x:v>0</x:v>
      </x:c>
      <x:c r="O212" s="9" t="str">
        <x:v>IMO-051-P01</x:v>
      </x:c>
      <x:c r="P212" s="9" t="str">
        <x:v>PASS</x:v>
      </x:c>
      <x:c r="Q212" s="9" t="str">
        <x:v>FAIL</x:v>
      </x:c>
      <x:c r="R212" s="9" t="str">
        <x:v>FALSE_REJECT</x:v>
      </x:c>
      <x:c r="S212" s="9" t="str">
        <x:v>IMO-051-F04</x:v>
      </x:c>
      <x:c r="T212" s="9" t="str">
        <x:v>FAIL</x:v>
      </x:c>
      <x:c r="U212" s="9" t="str">
        <x:v>FAIL</x:v>
      </x:c>
      <x:c r="V212" s="9" t="str">
        <x:v>CORRECT_BEHAVIOR</x:v>
      </x:c>
      <x:c r="W212" s="13" t="str">
        <x:v>NOT_REVIEWED</x:v>
      </x:c>
      <x:c r="X212" s="13" t="str"/>
      <x:c r="Y212" s="13" t="str"/>
      <x:c r="Z212" s="13" t="str"/>
      <x:c r="AA212" s="13" t="str"/>
      <x:c r="AB212" s="13" t="str"/>
      <x:c r="AC212" s="13" t="str"/>
      <x:c r="AD212" s="13" t="str"/>
      <x:c r="AE212" s="13" t="str"/>
      <x:c r="AF212" s="13" t="str"/>
      <x:c r="AG212" s="13" t="str"/>
      <x:c r="AH212" s="13" t="str"/>
      <x:c r="AI212" s="16" t="str">
        <x:f>IF(AND(W212="REVIEWED",X212&lt;&gt;"",Y212&lt;&gt;"",COUNTA(Z212:AF212)=7,COUNTIF(Z212:AF212,"UNCLEAR")=0,(COUNTIF(Z212:AF212,"0")+COUNTIF(Z212:AF212,"1")+COUNTIF(Z212:AF212,"2"))&gt;0,AG212&lt;&gt;"",AH212&lt;&gt;"",AJ212&lt;&gt;""),(COUNTIF(Z212:AF212,"1")+2*COUNTIF(Z212:AF212,"2"))/(2*(COUNTIF(Z212:AF212,"0")+COUNTIF(Z212:AF212,"1")+COUNTIF(Z212:AF212,"2"))),"")</x:f>
      </x:c>
      <x:c r="AJ212" s="14" t="str"/>
      <x:c r="AK212" s="14" t="str"/>
      <x:c r="AL212" s="14" t="str"/>
      <x:c r="AM212" s="9" t="str">
        <x:v>RDF_FALSE_REJECT</x:v>
      </x:c>
      <x:c r="AN212" s="9" t="str">
        <x:v>Part I-A 7.2.1.2</x:v>
      </x:c>
      <x:c r="AO212" s="9" t="str">
        <x:v>MVP/SHACL_GENERATION_PIPELINE/experiments/FULL_REPAIR_V2/RUN_01/runs/RUN-IMO-051-20260915T105415884891Z/final/final_shape.ttl</x:v>
      </x:c>
      <x:c r="AP212" s="9" t="str">
        <x:v>b036a065771544ecd8fe7cdb7579ab4c7974c3437d6864ba403092dfcffe41ac</x:v>
      </x:c>
      <x:c r="AQ212" s="52" t="inlineStr">
        <x:is>
          <x:t xml:space="preserve">PASS</x:t>
        </x:is>
      </x:c>
      <x:c r="AR212" s="53" t="inlineStr">
        <x:is>
          <x:t xml:space="preserve">VALID</x:t>
        </x:is>
      </x:c>
      <x:c r="AS212" s="53" t="inlineStr">
        <x:is>
          <x:t xml:space="preserve">IMO-051-P01=ACTIVATED | IMO-051-F04=ACTIVATED</x:t>
        </x:is>
      </x:c>
      <x:c r="AT212" s="53">
        <x:v>1</x:v>
      </x:c>
      <x:c r="AU212" s="53">
        <x:v>3</x:v>
      </x:c>
      <x:c r="AV212" s="53">
        <x:v>12</x:v>
      </x:c>
      <x:c r="AW212" s="53" t="inlineStr">
        <x:is>
          <x:t xml:space="preserve">sh:datatype, sh:hasValue, sh:maxCount, sh:minCount, sh:node, sh:property</x:t>
        </x:is>
      </x:c>
      <x:c r="AX212" s="53">
        <x:v>0</x:v>
      </x:c>
      <x:c r="AY212" s="53">
        <x:v>1</x:v>
      </x:c>
      <x:c r="AZ212" s="53">
        <x:v>0</x:v>
      </x:c>
      <x:c r="BA212" s="54"/>
      <x:c r="BB212" s="54"/>
      <x:c r="BC212" s="54"/>
      <x:c r="BD212" s="55" t="str">
        <x:f>IF(OR(W212&lt;&gt;"REVIEWED",COUNTIF(BA212:BC212,"UNCLEAR")&gt;0,COUNTA(BA212:BC212)&lt;3,(COUNTIF(BA212:BC212,"0")+COUNTIF(BA212:BC212,"1")+COUNTIF(BA212:BC212,"2"))=0,AJ212=""),"",(COUNTIF(BA212:BC212,"1")+2*COUNTIF(BA212:BC212,"2"))/(2*(COUNTIF(BA212:BC212,"0")+COUNTIF(BA212:BC212,"1")+COUNTIF(BA212:BC212,"2"))))</x:f>
      </x:c>
    </x:row>
    <x:row r="213" ht="66" customHeight="1">
      <x:c r="A213" s="9" t="str">
        <x:v>BATCH_21</x:v>
      </x:c>
      <x:c r="B213" s="9" t="n">
        <x:v>207</x:v>
      </x:c>
      <x:c r="C213" s="9" t="str">
        <x:v>IMO26-018</x:v>
      </x:c>
      <x:c r="D213" s="9" t="str">
        <x:v>IMO26</x:v>
      </x:c>
      <x:c r="E213" s="9" t="str">
        <x:v>DIRECT_STATIC</x:v>
      </x:c>
      <x:c r="F213" s="9" t="str">
        <x:v>RUN_01</x:v>
      </x:c>
      <x:c r="G213" s="12" t="str">
        <x:v>OFFICIAL_ELIGIBLE_OUTPUT</x:v>
      </x:c>
      <x:c r="H213" s="12" t="str">
        <x:v>GENERATION_ACCEPTED</x:v>
      </x:c>
      <x:c r="I213" s="12" t="str">
        <x:v>PARSED</x:v>
      </x:c>
      <x:c r="J213" s="12" t="str">
        <x:v>PASS</x:v>
      </x:c>
      <x:c r="K213" s="9" t="n">
        <x:v>9</x:v>
      </x:c>
      <x:c r="L213" s="9" t="n">
        <x:v>9</x:v>
      </x:c>
      <x:c r="M213" s="9" t="n">
        <x:v>8</x:v>
      </x:c>
      <x:c r="N213" s="9" t="n">
        <x:v>0</x:v>
      </x:c>
      <x:c r="O213" s="9" t="str">
        <x:v>IMO26-018-B-P03</x:v>
      </x:c>
      <x:c r="P213" s="9" t="str">
        <x:v>PASS</x:v>
      </x:c>
      <x:c r="Q213" s="9" t="str">
        <x:v>FAIL</x:v>
      </x:c>
      <x:c r="R213" s="9" t="str">
        <x:v>FALSE_REJECT</x:v>
      </x:c>
      <x:c r="S213" s="9" t="str">
        <x:v>IMO26-018-B-F03</x:v>
      </x:c>
      <x:c r="T213" s="9" t="str">
        <x:v>FAIL</x:v>
      </x:c>
      <x:c r="U213" s="9" t="str">
        <x:v>FAIL</x:v>
      </x:c>
      <x:c r="V213" s="9" t="str">
        <x:v>CORRECT_BEHAVIOR</x:v>
      </x:c>
      <x:c r="W213" s="13" t="str">
        <x:v>NOT_REVIEWED</x:v>
      </x:c>
      <x:c r="X213" s="13" t="str"/>
      <x:c r="Y213" s="13" t="str"/>
      <x:c r="Z213" s="13" t="str"/>
      <x:c r="AA213" s="13" t="str"/>
      <x:c r="AB213" s="13" t="str"/>
      <x:c r="AC213" s="13" t="str"/>
      <x:c r="AD213" s="13" t="str"/>
      <x:c r="AE213" s="13" t="str"/>
      <x:c r="AF213" s="13" t="str"/>
      <x:c r="AG213" s="13" t="str"/>
      <x:c r="AH213" s="13" t="str"/>
      <x:c r="AI213" s="16" t="str">
        <x:f>IF(AND(W213="REVIEWED",X213&lt;&gt;"",Y213&lt;&gt;"",COUNTA(Z213:AF213)=7,COUNTIF(Z213:AF213,"UNCLEAR")=0,(COUNTIF(Z213:AF213,"0")+COUNTIF(Z213:AF213,"1")+COUNTIF(Z213:AF213,"2"))&gt;0,AG213&lt;&gt;"",AH213&lt;&gt;"",AJ213&lt;&gt;""),(COUNTIF(Z213:AF213,"1")+2*COUNTIF(Z213:AF213,"2"))/(2*(COUNTIF(Z213:AF213,"0")+COUNTIF(Z213:AF213,"1")+COUNTIF(Z213:AF213,"2"))),"")</x:f>
      </x:c>
      <x:c r="AJ213" s="14" t="str"/>
      <x:c r="AK213" s="14" t="str"/>
      <x:c r="AL213" s="14" t="str"/>
      <x:c r="AM213" s="9" t="str">
        <x:v>RDF_FALSE_REJECT</x:v>
      </x:c>
      <x:c r="AN213" s="9" t="str">
        <x:v>11-1.3.1-11-1.3.9</x:v>
      </x:c>
      <x:c r="AO213" s="9" t="str">
        <x:v>MVP/SHACL_GENERATION_PIPELINE/experiments/FULL_REPAIR_V2/RUN_01/runs/RUN-IMO26-018-20260915T120934175216Z/final/final_shape.ttl</x:v>
      </x:c>
      <x:c r="AP213" s="9" t="str">
        <x:v>4793f0861df0b1c913b56d0623403813fcef040182ac44129c5d382c1595aac4</x:v>
      </x:c>
      <x:c r="AQ213" s="52" t="inlineStr">
        <x:is>
          <x:t xml:space="preserve">PASS</x:t>
        </x:is>
      </x:c>
      <x:c r="AR213" s="53" t="inlineStr">
        <x:is>
          <x:t xml:space="preserve">VALID</x:t>
        </x:is>
      </x:c>
      <x:c r="AS213" s="53" t="inlineStr">
        <x:is>
          <x:t xml:space="preserve">IMO26-018-B-P03=ACTIVATED | IMO26-018-B-F03=ACTIVATED</x:t>
        </x:is>
      </x:c>
      <x:c r="AT213" s="53">
        <x:v>5</x:v>
      </x:c>
      <x:c r="AU213" s="53">
        <x:v>8</x:v>
      </x:c>
      <x:c r="AV213" s="53">
        <x:v>29</x:v>
      </x:c>
      <x:c r="AW213" s="53" t="inlineStr">
        <x:is>
          <x:t xml:space="preserve">sh:datatype, sh:hasValue, sh:maxCount, sh:minCount, sh:or, sh:property</x:t>
        </x:is>
      </x:c>
      <x:c r="AX213" s="53">
        <x:v>0</x:v>
      </x:c>
      <x:c r="AY213" s="53">
        <x:v>1</x:v>
      </x:c>
      <x:c r="AZ213" s="53">
        <x:v>2</x:v>
      </x:c>
      <x:c r="BA213" s="54"/>
      <x:c r="BB213" s="54"/>
      <x:c r="BC213" s="54"/>
      <x:c r="BD213" s="55" t="str">
        <x:f>IF(OR(W213&lt;&gt;"REVIEWED",COUNTIF(BA213:BC213,"UNCLEAR")&gt;0,COUNTA(BA213:BC213)&lt;3,(COUNTIF(BA213:BC213,"0")+COUNTIF(BA213:BC213,"1")+COUNTIF(BA213:BC213,"2"))=0,AJ213=""),"",(COUNTIF(BA213:BC213,"1")+2*COUNTIF(BA213:BC213,"2"))/(2*(COUNTIF(BA213:BC213,"0")+COUNTIF(BA213:BC213,"1")+COUNTIF(BA213:BC213,"2"))))</x:f>
      </x:c>
    </x:row>
    <x:row r="214" ht="66" customHeight="1">
      <x:c r="A214" s="9" t="str">
        <x:v>BATCH_21</x:v>
      </x:c>
      <x:c r="B214" s="9" t="n">
        <x:v>208</x:v>
      </x:c>
      <x:c r="C214" s="9" t="str">
        <x:v>TRF-055</x:v>
      </x:c>
      <x:c r="D214" s="9" t="str">
        <x:v>TRAFICOM</x:v>
      </x:c>
      <x:c r="E214" s="9" t="str">
        <x:v>DIRECT_STATIC</x:v>
      </x:c>
      <x:c r="F214" s="9" t="str">
        <x:v>RUN_01</x:v>
      </x:c>
      <x:c r="G214" s="12" t="str">
        <x:v>OFFICIAL_ELIGIBLE_OUTPUT</x:v>
      </x:c>
      <x:c r="H214" s="12" t="str">
        <x:v>GENERATION_ACCEPTED</x:v>
      </x:c>
      <x:c r="I214" s="12" t="str">
        <x:v>PARSED</x:v>
      </x:c>
      <x:c r="J214" s="12" t="str">
        <x:v>PASS</x:v>
      </x:c>
      <x:c r="K214" s="9" t="n">
        <x:v>9</x:v>
      </x:c>
      <x:c r="L214" s="9" t="n">
        <x:v>9</x:v>
      </x:c>
      <x:c r="M214" s="9" t="n">
        <x:v>6</x:v>
      </x:c>
      <x:c r="N214" s="9" t="n">
        <x:v>0</x:v>
      </x:c>
      <x:c r="O214" s="9" t="str">
        <x:v>TRF-055-P02</x:v>
      </x:c>
      <x:c r="P214" s="9" t="str">
        <x:v>PASS</x:v>
      </x:c>
      <x:c r="Q214" s="9" t="str">
        <x:v>FAIL</x:v>
      </x:c>
      <x:c r="R214" s="9" t="str">
        <x:v>FALSE_REJECT</x:v>
      </x:c>
      <x:c r="S214" s="9" t="str">
        <x:v>TRF-055-F05</x:v>
      </x:c>
      <x:c r="T214" s="9" t="str">
        <x:v>FAIL</x:v>
      </x:c>
      <x:c r="U214" s="9" t="str">
        <x:v>PASS</x:v>
      </x:c>
      <x:c r="V214" s="9" t="str">
        <x:v>FALSE_ACCEPT</x:v>
      </x:c>
      <x:c r="W214" s="13" t="str">
        <x:v>NOT_REVIEWED</x:v>
      </x:c>
      <x:c r="X214" s="13" t="str"/>
      <x:c r="Y214" s="13" t="str"/>
      <x:c r="Z214" s="13" t="str"/>
      <x:c r="AA214" s="13" t="str"/>
      <x:c r="AB214" s="13" t="str"/>
      <x:c r="AC214" s="13" t="str"/>
      <x:c r="AD214" s="13" t="str"/>
      <x:c r="AE214" s="13" t="str"/>
      <x:c r="AF214" s="13" t="str"/>
      <x:c r="AG214" s="13" t="str"/>
      <x:c r="AH214" s="13" t="str"/>
      <x:c r="AI214" s="16" t="str">
        <x:f>IF(AND(W214="REVIEWED",X214&lt;&gt;"",Y214&lt;&gt;"",COUNTA(Z214:AF214)=7,COUNTIF(Z214:AF214,"UNCLEAR")=0,(COUNTIF(Z214:AF214,"0")+COUNTIF(Z214:AF214,"1")+COUNTIF(Z214:AF214,"2"))&gt;0,AG214&lt;&gt;"",AH214&lt;&gt;"",AJ214&lt;&gt;""),(COUNTIF(Z214:AF214,"1")+2*COUNTIF(Z214:AF214,"2"))/(2*(COUNTIF(Z214:AF214,"0")+COUNTIF(Z214:AF214,"1")+COUNTIF(Z214:AF214,"2"))),"")</x:f>
      </x:c>
      <x:c r="AJ214" s="14" t="str"/>
      <x:c r="AK214" s="14" t="str"/>
      <x:c r="AL214" s="14" t="str"/>
      <x:c r="AM214" s="9" t="str">
        <x:v>RDF_FALSE_ACCEPT; RDF_FALSE_REJECT</x:v>
      </x:c>
      <x:c r="AN214" s="9" t="str">
        <x:v>4.5.3</x:v>
      </x:c>
      <x:c r="AO214" s="9" t="str">
        <x:v>MVP/SHACL_GENERATION_PIPELINE/experiments/FULL_REPAIR_V2/RUN_01/runs/RUN-TRF-055-20260915T131716148638Z/final/final_shape.ttl</x:v>
      </x:c>
      <x:c r="AP214" s="9" t="str">
        <x:v>993370363ea3c020c0256666fd234b3e15051b60afae45fc22f5e50958b88b64</x:v>
      </x:c>
      <x:c r="AQ214" s="52" t="inlineStr">
        <x:is>
          <x:t xml:space="preserve">PASS</x:t>
        </x:is>
      </x:c>
      <x:c r="AR214" s="53" t="inlineStr">
        <x:is>
          <x:t xml:space="preserve">VALID</x:t>
        </x:is>
      </x:c>
      <x:c r="AS214" s="53" t="inlineStr">
        <x:is>
          <x:t xml:space="preserve">TRF-055-P02=ACTIVATED | TRF-055-F05=ACTIVATED</x:t>
        </x:is>
      </x:c>
      <x:c r="AT214" s="53">
        <x:v>4</x:v>
      </x:c>
      <x:c r="AU214" s="53">
        <x:v>15</x:v>
      </x:c>
      <x:c r="AV214" s="53">
        <x:v>51</x:v>
      </x:c>
      <x:c r="AW214" s="53" t="inlineStr">
        <x:is>
          <x:t xml:space="preserve">sh:datatype, sh:hasValue, sh:maxCount, sh:minCount, sh:node, sh:property</x:t>
        </x:is>
      </x:c>
      <x:c r="AX214" s="53">
        <x:v>3</x:v>
      </x:c>
      <x:c r="AY214" s="53">
        <x:v>1</x:v>
      </x:c>
      <x:c r="AZ214" s="53">
        <x:v>0</x:v>
      </x:c>
      <x:c r="BA214" s="54"/>
      <x:c r="BB214" s="54"/>
      <x:c r="BC214" s="54"/>
      <x:c r="BD214" s="55" t="str">
        <x:f>IF(OR(W214&lt;&gt;"REVIEWED",COUNTIF(BA214:BC214,"UNCLEAR")&gt;0,COUNTA(BA214:BC214)&lt;3,(COUNTIF(BA214:BC214,"0")+COUNTIF(BA214:BC214,"1")+COUNTIF(BA214:BC214,"2"))=0,AJ214=""),"",(COUNTIF(BA214:BC214,"1")+2*COUNTIF(BA214:BC214,"2"))/(2*(COUNTIF(BA214:BC214,"0")+COUNTIF(BA214:BC214,"1")+COUNTIF(BA214:BC214,"2"))))</x:f>
      </x:c>
    </x:row>
    <x:row r="215" ht="66" customHeight="1">
      <x:c r="A215" s="9" t="str">
        <x:v>BATCH_21</x:v>
      </x:c>
      <x:c r="B215" s="9" t="n">
        <x:v>209</x:v>
      </x:c>
      <x:c r="C215" s="9" t="str">
        <x:v>IMO-112</x:v>
      </x:c>
      <x:c r="D215" s="9" t="str">
        <x:v>IMO</x:v>
      </x:c>
      <x:c r="E215" s="9" t="str">
        <x:v>DIRECT_STATIC</x:v>
      </x:c>
      <x:c r="F215" s="9" t="str">
        <x:v>RUN_01</x:v>
      </x:c>
      <x:c r="G215" s="12" t="str">
        <x:v>OFFICIAL_ELIGIBLE_OUTPUT</x:v>
      </x:c>
      <x:c r="H215" s="12" t="str">
        <x:v>GENERATION_ACCEPTED</x:v>
      </x:c>
      <x:c r="I215" s="12" t="str">
        <x:v>PARSED</x:v>
      </x:c>
      <x:c r="J215" s="12" t="str">
        <x:v>PASS</x:v>
      </x:c>
      <x:c r="K215" s="9" t="n">
        <x:v>5</x:v>
      </x:c>
      <x:c r="L215" s="9" t="n">
        <x:v>5</x:v>
      </x:c>
      <x:c r="M215" s="9" t="n">
        <x:v>3</x:v>
      </x:c>
      <x:c r="N215" s="9" t="n">
        <x:v>0</x:v>
      </x:c>
      <x:c r="O215" s="9" t="str">
        <x:v>IMO-112-M-P02</x:v>
      </x:c>
      <x:c r="P215" s="9" t="str">
        <x:v>PASS</x:v>
      </x:c>
      <x:c r="Q215" s="9" t="str">
        <x:v>PASS</x:v>
      </x:c>
      <x:c r="R215" s="9" t="str">
        <x:v>CORRECT_BEHAVIOR</x:v>
      </x:c>
      <x:c r="S215" s="9" t="str">
        <x:v>IMO-112-M-F01</x:v>
      </x:c>
      <x:c r="T215" s="9" t="str">
        <x:v>FAIL</x:v>
      </x:c>
      <x:c r="U215" s="9" t="str">
        <x:v>PASS</x:v>
      </x:c>
      <x:c r="V215" s="9" t="str">
        <x:v>FALSE_ACCEPT</x:v>
      </x:c>
      <x:c r="W215" s="13" t="str">
        <x:v>NOT_REVIEWED</x:v>
      </x:c>
      <x:c r="X215" s="13" t="str"/>
      <x:c r="Y215" s="13" t="str"/>
      <x:c r="Z215" s="13" t="str"/>
      <x:c r="AA215" s="13" t="str"/>
      <x:c r="AB215" s="13" t="str"/>
      <x:c r="AC215" s="13" t="str"/>
      <x:c r="AD215" s="13" t="str"/>
      <x:c r="AE215" s="13" t="str"/>
      <x:c r="AF215" s="13" t="str"/>
      <x:c r="AG215" s="13" t="str"/>
      <x:c r="AH215" s="13" t="str"/>
      <x:c r="AI215" s="16" t="str">
        <x:f>IF(AND(W215="REVIEWED",X215&lt;&gt;"",Y215&lt;&gt;"",COUNTA(Z215:AF215)=7,COUNTIF(Z215:AF215,"UNCLEAR")=0,(COUNTIF(Z215:AF215,"0")+COUNTIF(Z215:AF215,"1")+COUNTIF(Z215:AF215,"2"))&gt;0,AG215&lt;&gt;"",AH215&lt;&gt;"",AJ215&lt;&gt;""),(COUNTIF(Z215:AF215,"1")+2*COUNTIF(Z215:AF215,"2"))/(2*(COUNTIF(Z215:AF215,"0")+COUNTIF(Z215:AF215,"1")+COUNTIF(Z215:AF215,"2"))),"")</x:f>
      </x:c>
      <x:c r="AJ215" s="14" t="str"/>
      <x:c r="AK215" s="14" t="str"/>
      <x:c r="AL215" s="14" t="str"/>
      <x:c r="AM215" s="9" t="str">
        <x:v>RDF_FALSE_ACCEPT</x:v>
      </x:c>
      <x:c r="AN215" s="9" t="str">
        <x:v>Part II-A 2.1.1</x:v>
      </x:c>
      <x:c r="AO215" s="9" t="str">
        <x:v>MVP/SHACL_GENERATION_PIPELINE/experiments/FULL_REPAIR_V2/RUN_01/runs/RUN-IMO-112-20260915T113808676669Z/final/final_shape.ttl</x:v>
      </x:c>
      <x:c r="AP215" s="9" t="str">
        <x:v>ec1291de58cbfea6ceabe2023262915f43ca824c62e942e6319d89fa091c3235</x:v>
      </x:c>
      <x:c r="AQ215" s="52" t="inlineStr">
        <x:is>
          <x:t xml:space="preserve">PASS</x:t>
        </x:is>
      </x:c>
      <x:c r="AR215" s="53" t="inlineStr">
        <x:is>
          <x:t xml:space="preserve">VALID</x:t>
        </x:is>
      </x:c>
      <x:c r="AS215" s="53" t="inlineStr">
        <x:is>
          <x:t xml:space="preserve">IMO-112-M-P02=ACTIVATED | IMO-112-M-F01=ACTIVATED</x:t>
        </x:is>
      </x:c>
      <x:c r="AT215" s="53">
        <x:v>3</x:v>
      </x:c>
      <x:c r="AU215" s="53">
        <x:v>2</x:v>
      </x:c>
      <x:c r="AV215" s="53">
        <x:v>9</x:v>
      </x:c>
      <x:c r="AW215" s="53" t="inlineStr">
        <x:is>
          <x:t xml:space="preserve">sh:datatype, sh:hasValue, sh:maxCount, sh:minCount, sh:or, sh:property</x:t>
        </x:is>
      </x:c>
      <x:c r="AX215" s="53">
        <x:v>1</x:v>
      </x:c>
      <x:c r="AY215" s="53">
        <x:v>1</x:v>
      </x:c>
      <x:c r="AZ215" s="53">
        <x:v>1</x:v>
      </x:c>
      <x:c r="BA215" s="54"/>
      <x:c r="BB215" s="54"/>
      <x:c r="BC215" s="54"/>
      <x:c r="BD215" s="55" t="str">
        <x:f>IF(OR(W215&lt;&gt;"REVIEWED",COUNTIF(BA215:BC215,"UNCLEAR")&gt;0,COUNTA(BA215:BC215)&lt;3,(COUNTIF(BA215:BC215,"0")+COUNTIF(BA215:BC215,"1")+COUNTIF(BA215:BC215,"2"))=0,AJ215=""),"",(COUNTIF(BA215:BC215,"1")+2*COUNTIF(BA215:BC215,"2"))/(2*(COUNTIF(BA215:BC215,"0")+COUNTIF(BA215:BC215,"1")+COUNTIF(BA215:BC215,"2"))))</x:f>
      </x:c>
    </x:row>
    <x:row r="216" ht="66" customHeight="1">
      <x:c r="A216" s="9" t="str">
        <x:v>BATCH_21</x:v>
      </x:c>
      <x:c r="B216" s="9" t="n">
        <x:v>210</x:v>
      </x:c>
      <x:c r="C216" s="9" t="str">
        <x:v>TRF-011</x:v>
      </x:c>
      <x:c r="D216" s="9" t="str">
        <x:v>TRAFICOM</x:v>
      </x:c>
      <x:c r="E216" s="9" t="str">
        <x:v>DIRECT_STATIC</x:v>
      </x:c>
      <x:c r="F216" s="9" t="str">
        <x:v>RUN_01</x:v>
      </x:c>
      <x:c r="G216" s="12" t="str">
        <x:v>OFFICIAL_ELIGIBLE_OUTPUT</x:v>
      </x:c>
      <x:c r="H216" s="12" t="str">
        <x:v>GENERATION_ACCEPTED</x:v>
      </x:c>
      <x:c r="I216" s="12" t="str">
        <x:v>PARSED</x:v>
      </x:c>
      <x:c r="J216" s="12" t="str">
        <x:v>PASS</x:v>
      </x:c>
      <x:c r="K216" s="9" t="n">
        <x:v>7</x:v>
      </x:c>
      <x:c r="L216" s="9" t="n">
        <x:v>7</x:v>
      </x:c>
      <x:c r="M216" s="9" t="n">
        <x:v>7</x:v>
      </x:c>
      <x:c r="N216" s="9" t="n">
        <x:v>1</x:v>
      </x:c>
      <x:c r="O216" s="9" t="str">
        <x:v>TRF-011-P01</x:v>
      </x:c>
      <x:c r="P216" s="9" t="str">
        <x:v>PASS</x:v>
      </x:c>
      <x:c r="Q216" s="9" t="str">
        <x:v>PASS</x:v>
      </x:c>
      <x:c r="R216" s="9" t="str">
        <x:v>CORRECT_BEHAVIOR</x:v>
      </x:c>
      <x:c r="S216" s="9" t="str">
        <x:v>TRF-011-F03</x:v>
      </x:c>
      <x:c r="T216" s="9" t="str">
        <x:v>FAIL</x:v>
      </x:c>
      <x:c r="U216" s="9" t="str">
        <x:v>FAIL</x:v>
      </x:c>
      <x:c r="V216" s="9" t="str">
        <x:v>CORRECT_BEHAVIOR</x:v>
      </x:c>
      <x:c r="W216" s="13" t="str">
        <x:v>NOT_REVIEWED</x:v>
      </x:c>
      <x:c r="X216" s="13" t="str"/>
      <x:c r="Y216" s="13" t="str"/>
      <x:c r="Z216" s="13" t="str"/>
      <x:c r="AA216" s="13" t="str"/>
      <x:c r="AB216" s="13" t="str"/>
      <x:c r="AC216" s="13" t="str"/>
      <x:c r="AD216" s="13" t="str"/>
      <x:c r="AE216" s="13" t="str"/>
      <x:c r="AF216" s="13" t="str"/>
      <x:c r="AG216" s="13" t="str"/>
      <x:c r="AH216" s="13" t="str"/>
      <x:c r="AI216" s="16" t="str">
        <x:f>IF(AND(W216="REVIEWED",X216&lt;&gt;"",Y216&lt;&gt;"",COUNTA(Z216:AF216)=7,COUNTIF(Z216:AF216,"UNCLEAR")=0,(COUNTIF(Z216:AF216,"0")+COUNTIF(Z216:AF216,"1")+COUNTIF(Z216:AF216,"2"))&gt;0,AG216&lt;&gt;"",AH216&lt;&gt;"",AJ216&lt;&gt;""),(COUNTIF(Z216:AF216,"1")+2*COUNTIF(Z216:AF216,"2"))/(2*(COUNTIF(Z216:AF216,"0")+COUNTIF(Z216:AF216,"1")+COUNTIF(Z216:AF216,"2"))),"")</x:f>
      </x:c>
      <x:c r="AJ216" s="14" t="str"/>
      <x:c r="AK216" s="14" t="str"/>
      <x:c r="AL216" s="14" t="str"/>
      <x:c r="AM216" s="9" t="str"/>
      <x:c r="AN216" s="9" t="str">
        <x:v>2.1 (UIWL envelope)</x:v>
      </x:c>
      <x:c r="AO216" s="9" t="str">
        <x:v>MVP/SHACL_GENERATION_PIPELINE/experiments/FULL_REPAIR_V2/RUN_01/runs/RUN-TRF-011-20260915T121914040686Z/final/final_shape.ttl</x:v>
      </x:c>
      <x:c r="AP216" s="9" t="str">
        <x:v>207196351157089d4486b15c7010854c4425079fd26a84b9dc840380a72f23c5</x:v>
      </x:c>
      <x:c r="AQ216" s="52" t="inlineStr">
        <x:is>
          <x:t xml:space="preserve">PASS</x:t>
        </x:is>
      </x:c>
      <x:c r="AR216" s="53" t="inlineStr">
        <x:is>
          <x:t xml:space="preserve">VALID</x:t>
        </x:is>
      </x:c>
      <x:c r="AS216" s="53" t="inlineStr">
        <x:is>
          <x:t xml:space="preserve">TRF-011-P01=ACTIVATED | TRF-011-F03=ACTIVATED</x:t>
        </x:is>
      </x:c>
      <x:c r="AT216" s="53">
        <x:v>4</x:v>
      </x:c>
      <x:c r="AU216" s="53">
        <x:v>7</x:v>
      </x:c>
      <x:c r="AV216" s="53">
        <x:v>34</x:v>
      </x:c>
      <x:c r="AW216" s="53" t="inlineStr">
        <x:is>
          <x:t xml:space="preserve">sh:class, sh:datatype, sh:hasValue, sh:maxCount, sh:minCount, sh:node, sh:nodeKind, sh:property</x:t>
        </x:is>
      </x:c>
      <x:c r="AX216" s="53">
        <x:v>1</x:v>
      </x:c>
      <x:c r="AY216" s="53">
        <x:v>1</x:v>
      </x:c>
      <x:c r="AZ216" s="53">
        <x:v>0</x:v>
      </x:c>
      <x:c r="BA216" s="54"/>
      <x:c r="BB216" s="54"/>
      <x:c r="BC216" s="54"/>
      <x:c r="BD216" s="55" t="str">
        <x:f>IF(OR(W216&lt;&gt;"REVIEWED",COUNTIF(BA216:BC216,"UNCLEAR")&gt;0,COUNTA(BA216:BC216)&lt;3,(COUNTIF(BA216:BC216,"0")+COUNTIF(BA216:BC216,"1")+COUNTIF(BA216:BC216,"2"))=0,AJ216=""),"",(COUNTIF(BA216:BC216,"1")+2*COUNTIF(BA216:BC216,"2"))/(2*(COUNTIF(BA216:BC216,"0")+COUNTIF(BA216:BC216,"1")+COUNTIF(BA216:BC216,"2"))))</x:f>
      </x:c>
    </x:row>
    <x:row r="217" ht="66" customHeight="1">
      <x:c r="A217" s="9" t="str">
        <x:v>BATCH_22</x:v>
      </x:c>
      <x:c r="B217" s="9" t="n">
        <x:v>211</x:v>
      </x:c>
      <x:c r="C217" s="9" t="str">
        <x:v>TRF-020</x:v>
      </x:c>
      <x:c r="D217" s="9" t="str">
        <x:v>TRAFICOM</x:v>
      </x:c>
      <x:c r="E217" s="9" t="str">
        <x:v>COMPLEX_READINESS</x:v>
      </x:c>
      <x:c r="F217" s="9" t="str">
        <x:v>RUN_01</x:v>
      </x:c>
      <x:c r="G217" s="12" t="str">
        <x:v>OFFICIAL_ELIGIBLE_OUTPUT</x:v>
      </x:c>
      <x:c r="H217" s="12" t="str">
        <x:v>GENERATION_ACCEPTED</x:v>
      </x:c>
      <x:c r="I217" s="12" t="str">
        <x:v>PARSED</x:v>
      </x:c>
      <x:c r="J217" s="12" t="str">
        <x:v>PASS</x:v>
      </x:c>
      <x:c r="K217" s="9" t="n">
        <x:v>13</x:v>
      </x:c>
      <x:c r="L217" s="9" t="n">
        <x:v>13</x:v>
      </x:c>
      <x:c r="M217" s="9" t="n">
        <x:v>10</x:v>
      </x:c>
      <x:c r="N217" s="9" t="n">
        <x:v>0</x:v>
      </x:c>
      <x:c r="O217" s="9" t="str">
        <x:v>TRF-020-P03</x:v>
      </x:c>
      <x:c r="P217" s="9" t="str">
        <x:v>PASS</x:v>
      </x:c>
      <x:c r="Q217" s="9" t="str">
        <x:v>PASS</x:v>
      </x:c>
      <x:c r="R217" s="9" t="str">
        <x:v>CORRECT_BEHAVIOR</x:v>
      </x:c>
      <x:c r="S217" s="9" t="str">
        <x:v>TRF-020-F03</x:v>
      </x:c>
      <x:c r="T217" s="9" t="str">
        <x:v>FAIL</x:v>
      </x:c>
      <x:c r="U217" s="9" t="str">
        <x:v>FAIL</x:v>
      </x:c>
      <x:c r="V217" s="9" t="str">
        <x:v>CORRECT_BEHAVIOR</x:v>
      </x:c>
      <x:c r="W217" s="13" t="str">
        <x:v>NOT_REVIEWED</x:v>
      </x:c>
      <x:c r="X217" s="13" t="str"/>
      <x:c r="Y217" s="13" t="str"/>
      <x:c r="Z217" s="13" t="str"/>
      <x:c r="AA217" s="13" t="str"/>
      <x:c r="AB217" s="13" t="str"/>
      <x:c r="AC217" s="13" t="str"/>
      <x:c r="AD217" s="13" t="str"/>
      <x:c r="AE217" s="13" t="str"/>
      <x:c r="AF217" s="13" t="str"/>
      <x:c r="AG217" s="13" t="str"/>
      <x:c r="AH217" s="13" t="str"/>
      <x:c r="AI217" s="16" t="str">
        <x:f>IF(AND(W217="REVIEWED",X217&lt;&gt;"",Y217&lt;&gt;"",COUNTA(Z217:AF217)=7,COUNTIF(Z217:AF217,"UNCLEAR")=0,(COUNTIF(Z217:AF217,"0")+COUNTIF(Z217:AF217,"1")+COUNTIF(Z217:AF217,"2"))&gt;0,AG217&lt;&gt;"",AH217&lt;&gt;"",AJ217&lt;&gt;""),(COUNTIF(Z217:AF217,"1")+2*COUNTIF(Z217:AF217,"2"))/(2*(COUNTIF(Z217:AF217,"0")+COUNTIF(Z217:AF217,"1")+COUNTIF(Z217:AF217,"2"))),"")</x:f>
      </x:c>
      <x:c r="AJ217" s="14" t="str"/>
      <x:c r="AK217" s="14" t="str"/>
      <x:c r="AL217" s="14" t="str"/>
      <x:c r="AM217" s="9" t="str">
        <x:v>RDF_FALSE_REJECT</x:v>
      </x:c>
      <x:c r="AN217" s="9" t="str">
        <x:v>3.2.2 / equation (3.1) / Table 3-1</x:v>
      </x:c>
      <x:c r="AO217" s="9" t="str">
        <x:v>MVP/SHACL_GENERATION_PIPELINE/experiments/FULL_REPAIR_V2/RUN_01/runs/RUN-TRF-020-20260915T122952172919Z/final/final_shape.ttl</x:v>
      </x:c>
      <x:c r="AP217" s="9" t="str">
        <x:v>f44f80cfec28e3061543271a1168fe935c6ba8c5a201e5d8deca6642adad877b</x:v>
      </x:c>
      <x:c r="AQ217" s="52" t="inlineStr">
        <x:is>
          <x:t xml:space="preserve">PASS</x:t>
        </x:is>
      </x:c>
      <x:c r="AR217" s="53" t="inlineStr">
        <x:is>
          <x:t xml:space="preserve">VALID</x:t>
        </x:is>
      </x:c>
      <x:c r="AS217" s="53" t="inlineStr">
        <x:is>
          <x:t xml:space="preserve">TRF-020-P03=ACTIVATED | TRF-020-F03=ACTIVATED</x:t>
        </x:is>
      </x:c>
      <x:c r="AT217" s="53">
        <x:v>1</x:v>
      </x:c>
      <x:c r="AU217" s="53">
        <x:v>33</x:v>
      </x:c>
      <x:c r="AV217" s="53">
        <x:v>117</x:v>
      </x:c>
      <x:c r="AW217" s="53" t="inlineStr">
        <x:is>
          <x:t xml:space="preserve">sh:class, sh:datatype, sh:hasValue, sh:in, sh:maxCount, sh:minCount, sh:minInclusive, sh:node, sh:or, sh:property</x:t>
        </x:is>
      </x:c>
      <x:c r="AX217" s="53">
        <x:v>2</x:v>
      </x:c>
      <x:c r="AY217" s="53">
        <x:v>1</x:v>
      </x:c>
      <x:c r="AZ217" s="53">
        <x:v>1</x:v>
      </x:c>
      <x:c r="BA217" s="54"/>
      <x:c r="BB217" s="54"/>
      <x:c r="BC217" s="54"/>
      <x:c r="BD217" s="55" t="str">
        <x:f>IF(OR(W217&lt;&gt;"REVIEWED",COUNTIF(BA217:BC217,"UNCLEAR")&gt;0,COUNTA(BA217:BC217)&lt;3,(COUNTIF(BA217:BC217,"0")+COUNTIF(BA217:BC217,"1")+COUNTIF(BA217:BC217,"2"))=0,AJ217=""),"",(COUNTIF(BA217:BC217,"1")+2*COUNTIF(BA217:BC217,"2"))/(2*(COUNTIF(BA217:BC217,"0")+COUNTIF(BA217:BC217,"1")+COUNTIF(BA217:BC217,"2"))))</x:f>
      </x:c>
    </x:row>
    <x:row r="218" ht="66" customHeight="1">
      <x:c r="A218" s="9" t="str">
        <x:v>BATCH_22</x:v>
      </x:c>
      <x:c r="B218" s="9" t="n">
        <x:v>212</x:v>
      </x:c>
      <x:c r="C218" s="9" t="str">
        <x:v>IMO-065</x:v>
      </x:c>
      <x:c r="D218" s="9" t="str">
        <x:v>IMO</x:v>
      </x:c>
      <x:c r="E218" s="9" t="str">
        <x:v>DIRECT_STATIC</x:v>
      </x:c>
      <x:c r="F218" s="9" t="str">
        <x:v>RUN_01</x:v>
      </x:c>
      <x:c r="G218" s="12" t="str">
        <x:v>OFFICIAL_ELIGIBLE_OUTPUT</x:v>
      </x:c>
      <x:c r="H218" s="12" t="str">
        <x:v>GENERATION_ACCEPTED</x:v>
      </x:c>
      <x:c r="I218" s="12" t="str">
        <x:v>PARSED</x:v>
      </x:c>
      <x:c r="J218" s="12" t="str">
        <x:v>PASS</x:v>
      </x:c>
      <x:c r="K218" s="9" t="n">
        <x:v>12</x:v>
      </x:c>
      <x:c r="L218" s="9" t="n">
        <x:v>12</x:v>
      </x:c>
      <x:c r="M218" s="9" t="n">
        <x:v>12</x:v>
      </x:c>
      <x:c r="N218" s="9" t="n">
        <x:v>1</x:v>
      </x:c>
      <x:c r="O218" s="9" t="str">
        <x:v>IMO-065-P03</x:v>
      </x:c>
      <x:c r="P218" s="9" t="str">
        <x:v>PASS</x:v>
      </x:c>
      <x:c r="Q218" s="9" t="str">
        <x:v>PASS</x:v>
      </x:c>
      <x:c r="R218" s="9" t="str">
        <x:v>CORRECT_BEHAVIOR</x:v>
      </x:c>
      <x:c r="S218" s="9" t="str">
        <x:v>IMO-065-F07</x:v>
      </x:c>
      <x:c r="T218" s="9" t="str">
        <x:v>FAIL</x:v>
      </x:c>
      <x:c r="U218" s="9" t="str">
        <x:v>FAIL</x:v>
      </x:c>
      <x:c r="V218" s="9" t="str">
        <x:v>CORRECT_BEHAVIOR</x:v>
      </x:c>
      <x:c r="W218" s="13" t="str">
        <x:v>NOT_REVIEWED</x:v>
      </x:c>
      <x:c r="X218" s="13" t="str"/>
      <x:c r="Y218" s="13" t="str"/>
      <x:c r="Z218" s="13" t="str"/>
      <x:c r="AA218" s="13" t="str"/>
      <x:c r="AB218" s="13" t="str"/>
      <x:c r="AC218" s="13" t="str"/>
      <x:c r="AD218" s="13" t="str"/>
      <x:c r="AE218" s="13" t="str"/>
      <x:c r="AF218" s="13" t="str"/>
      <x:c r="AG218" s="13" t="str"/>
      <x:c r="AH218" s="13" t="str"/>
      <x:c r="AI218" s="16" t="str">
        <x:f>IF(AND(W218="REVIEWED",X218&lt;&gt;"",Y218&lt;&gt;"",COUNTA(Z218:AF218)=7,COUNTIF(Z218:AF218,"UNCLEAR")=0,(COUNTIF(Z218:AF218,"0")+COUNTIF(Z218:AF218,"1")+COUNTIF(Z218:AF218,"2"))&gt;0,AG218&lt;&gt;"",AH218&lt;&gt;"",AJ218&lt;&gt;""),(COUNTIF(Z218:AF218,"1")+2*COUNTIF(Z218:AF218,"2"))/(2*(COUNTIF(Z218:AF218,"0")+COUNTIF(Z218:AF218,"1")+COUNTIF(Z218:AF218,"2"))),"")</x:f>
      </x:c>
      <x:c r="AJ218" s="14" t="str"/>
      <x:c r="AK218" s="14" t="str"/>
      <x:c r="AL218" s="14" t="str"/>
      <x:c r="AM218" s="9" t="str"/>
      <x:c r="AN218" s="9" t="str">
        <x:v>Part I-A 8.2.3.3</x:v>
      </x:c>
      <x:c r="AO218" s="9" t="str">
        <x:v>MVP/SHACL_GENERATION_PIPELINE/experiments/FULL_REPAIR_V2/RUN_01/runs/RUN-IMO-065-20260915T110543362764Z/final/final_shape.ttl</x:v>
      </x:c>
      <x:c r="AP218" s="9" t="str">
        <x:v>81ee47202bdd8e0f5a7cd01efe35ed4490ef90e9d1c4a2fe88d7ec1e04761b1e</x:v>
      </x:c>
      <x:c r="AQ218" s="52" t="inlineStr">
        <x:is>
          <x:t xml:space="preserve">PASS</x:t>
        </x:is>
      </x:c>
      <x:c r="AR218" s="53" t="inlineStr">
        <x:is>
          <x:t xml:space="preserve">VALID</x:t>
        </x:is>
      </x:c>
      <x:c r="AS218" s="53" t="inlineStr">
        <x:is>
          <x:t xml:space="preserve">IMO-065-P03=ACTIVATED | IMO-065-F07=ACTIVATED</x:t>
        </x:is>
      </x:c>
      <x:c r="AT218" s="53">
        <x:v>1</x:v>
      </x:c>
      <x:c r="AU218" s="53">
        <x:v>13</x:v>
      </x:c>
      <x:c r="AV218" s="53">
        <x:v>55</x:v>
      </x:c>
      <x:c r="AW218" s="53" t="inlineStr">
        <x:is>
          <x:t xml:space="preserve">sh:datatype, sh:hasValue, sh:maxCount, sh:minCount, sh:node, sh:property</x:t>
        </x:is>
      </x:c>
      <x:c r="AX218" s="53">
        <x:v>1</x:v>
      </x:c>
      <x:c r="AY218" s="53">
        <x:v>1</x:v>
      </x:c>
      <x:c r="AZ218" s="53">
        <x:v>0</x:v>
      </x:c>
      <x:c r="BA218" s="54"/>
      <x:c r="BB218" s="54"/>
      <x:c r="BC218" s="54"/>
      <x:c r="BD218" s="55" t="str">
        <x:f>IF(OR(W218&lt;&gt;"REVIEWED",COUNTIF(BA218:BC218,"UNCLEAR")&gt;0,COUNTA(BA218:BC218)&lt;3,(COUNTIF(BA218:BC218,"0")+COUNTIF(BA218:BC218,"1")+COUNTIF(BA218:BC218,"2"))=0,AJ218=""),"",(COUNTIF(BA218:BC218,"1")+2*COUNTIF(BA218:BC218,"2"))/(2*(COUNTIF(BA218:BC218,"0")+COUNTIF(BA218:BC218,"1")+COUNTIF(BA218:BC218,"2"))))</x:f>
      </x:c>
    </x:row>
    <x:row r="219" ht="66" customHeight="1">
      <x:c r="A219" s="9" t="str">
        <x:v>BATCH_22</x:v>
      </x:c>
      <x:c r="B219" s="9" t="n">
        <x:v>213</x:v>
      </x:c>
      <x:c r="C219" s="9" t="str">
        <x:v>IMO26-016</x:v>
      </x:c>
      <x:c r="D219" s="9" t="str">
        <x:v>IMO26</x:v>
      </x:c>
      <x:c r="E219" s="9" t="str">
        <x:v>DIRECT_STATIC</x:v>
      </x:c>
      <x:c r="F219" s="9" t="str">
        <x:v>RUN_01</x:v>
      </x:c>
      <x:c r="G219" s="12" t="str">
        <x:v>OFFICIAL_ELIGIBLE_OUTPUT</x:v>
      </x:c>
      <x:c r="H219" s="12" t="str">
        <x:v>GENERATION_ACCEPTED</x:v>
      </x:c>
      <x:c r="I219" s="12" t="str">
        <x:v>PARSED</x:v>
      </x:c>
      <x:c r="J219" s="12" t="str">
        <x:v>PASS</x:v>
      </x:c>
      <x:c r="K219" s="9" t="n">
        <x:v>15</x:v>
      </x:c>
      <x:c r="L219" s="9" t="n">
        <x:v>15</x:v>
      </x:c>
      <x:c r="M219" s="9" t="n">
        <x:v>13</x:v>
      </x:c>
      <x:c r="N219" s="9" t="n">
        <x:v>0</x:v>
      </x:c>
      <x:c r="O219" s="9" t="str">
        <x:v>IMO26-016-B-P01</x:v>
      </x:c>
      <x:c r="P219" s="9" t="str">
        <x:v>PASS</x:v>
      </x:c>
      <x:c r="Q219" s="9" t="str">
        <x:v>PASS</x:v>
      </x:c>
      <x:c r="R219" s="9" t="str">
        <x:v>CORRECT_BEHAVIOR</x:v>
      </x:c>
      <x:c r="S219" s="9" t="str">
        <x:v>IMO26-016-B-F02</x:v>
      </x:c>
      <x:c r="T219" s="9" t="str">
        <x:v>FAIL</x:v>
      </x:c>
      <x:c r="U219" s="9" t="str">
        <x:v>PASS</x:v>
      </x:c>
      <x:c r="V219" s="9" t="str">
        <x:v>FALSE_ACCEPT</x:v>
      </x:c>
      <x:c r="W219" s="13" t="str">
        <x:v>NOT_REVIEWED</x:v>
      </x:c>
      <x:c r="X219" s="13" t="str"/>
      <x:c r="Y219" s="13" t="str"/>
      <x:c r="Z219" s="13" t="str"/>
      <x:c r="AA219" s="13" t="str"/>
      <x:c r="AB219" s="13" t="str"/>
      <x:c r="AC219" s="13" t="str"/>
      <x:c r="AD219" s="13" t="str"/>
      <x:c r="AE219" s="13" t="str"/>
      <x:c r="AF219" s="13" t="str"/>
      <x:c r="AG219" s="13" t="str"/>
      <x:c r="AH219" s="13" t="str"/>
      <x:c r="AI219" s="16" t="str">
        <x:f>IF(AND(W219="REVIEWED",X219&lt;&gt;"",Y219&lt;&gt;"",COUNTA(Z219:AF219)=7,COUNTIF(Z219:AF219,"UNCLEAR")=0,(COUNTIF(Z219:AF219,"0")+COUNTIF(Z219:AF219,"1")+COUNTIF(Z219:AF219,"2"))&gt;0,AG219&lt;&gt;"",AH219&lt;&gt;"",AJ219&lt;&gt;""),(COUNTIF(Z219:AF219,"1")+2*COUNTIF(Z219:AF219,"2"))/(2*(COUNTIF(Z219:AF219,"0")+COUNTIF(Z219:AF219,"1")+COUNTIF(Z219:AF219,"2"))),"")</x:f>
      </x:c>
      <x:c r="AJ219" s="14" t="str"/>
      <x:c r="AK219" s="14" t="str"/>
      <x:c r="AL219" s="14" t="str"/>
      <x:c r="AM219" s="9" t="str">
        <x:v>RDF_FALSE_ACCEPT; RDF_FALSE_REJECT</x:v>
      </x:c>
      <x:c r="AN219" s="9" t="str">
        <x:v>Chapter 11-1 applicability</x:v>
      </x:c>
      <x:c r="AO219" s="9" t="str">
        <x:v>MVP/SHACL_GENERATION_PIPELINE/experiments/FULL_REPAIR_V2/RUN_01/runs/RUN-IMO26-016-20260915T120652946587Z/final/final_shape.ttl</x:v>
      </x:c>
      <x:c r="AP219" s="9" t="str">
        <x:v>db5df17f21ecfd9a89e089b21926cea8505cab669d9b3ae8f8f88c053ab99201</x:v>
      </x:c>
      <x:c r="AQ219" s="52" t="inlineStr">
        <x:is>
          <x:t xml:space="preserve">PASS</x:t>
        </x:is>
      </x:c>
      <x:c r="AR219" s="53" t="inlineStr">
        <x:is>
          <x:t xml:space="preserve">VALID</x:t>
        </x:is>
      </x:c>
      <x:c r="AS219" s="53" t="inlineStr">
        <x:is>
          <x:t xml:space="preserve">IMO26-016-B-P01=ACTIVATED | IMO26-016-B-F02=ACTIVATED</x:t>
        </x:is>
      </x:c>
      <x:c r="AT219" s="53">
        <x:v>1</x:v>
      </x:c>
      <x:c r="AU219" s="53">
        <x:v>1</x:v>
      </x:c>
      <x:c r="AV219" s="53">
        <x:v>3</x:v>
      </x:c>
      <x:c r="AW219" s="53" t="inlineStr">
        <x:is>
          <x:t xml:space="preserve">sh:datatype, sh:minCount, sh:property</x:t>
        </x:is>
      </x:c>
      <x:c r="AX219" s="53">
        <x:v>2</x:v>
      </x:c>
      <x:c r="AY219" s="53">
        <x:v>1</x:v>
      </x:c>
      <x:c r="AZ219" s="53">
        <x:v>0</x:v>
      </x:c>
      <x:c r="BA219" s="54"/>
      <x:c r="BB219" s="54"/>
      <x:c r="BC219" s="54"/>
      <x:c r="BD219" s="55" t="str">
        <x:f>IF(OR(W219&lt;&gt;"REVIEWED",COUNTIF(BA219:BC219,"UNCLEAR")&gt;0,COUNTA(BA219:BC219)&lt;3,(COUNTIF(BA219:BC219,"0")+COUNTIF(BA219:BC219,"1")+COUNTIF(BA219:BC219,"2"))=0,AJ219=""),"",(COUNTIF(BA219:BC219,"1")+2*COUNTIF(BA219:BC219,"2"))/(2*(COUNTIF(BA219:BC219,"0")+COUNTIF(BA219:BC219,"1")+COUNTIF(BA219:BC219,"2"))))</x:f>
      </x:c>
    </x:row>
    <x:row r="220" ht="66" customHeight="1">
      <x:c r="A220" s="9" t="str">
        <x:v>BATCH_22</x:v>
      </x:c>
      <x:c r="B220" s="9" t="n">
        <x:v>214</x:v>
      </x:c>
      <x:c r="C220" s="9" t="str">
        <x:v>IMO-078</x:v>
      </x:c>
      <x:c r="D220" s="9" t="str">
        <x:v>IMO</x:v>
      </x:c>
      <x:c r="E220" s="9" t="str">
        <x:v>DIRECT_STATIC</x:v>
      </x:c>
      <x:c r="F220" s="9" t="str">
        <x:v>RUN_01</x:v>
      </x:c>
      <x:c r="G220" s="12" t="str">
        <x:v>OFFICIAL_ELIGIBLE_OUTPUT</x:v>
      </x:c>
      <x:c r="H220" s="12" t="str">
        <x:v>GENERATION_ACCEPTED</x:v>
      </x:c>
      <x:c r="I220" s="12" t="str">
        <x:v>PARSED</x:v>
      </x:c>
      <x:c r="J220" s="12" t="str">
        <x:v>PASS</x:v>
      </x:c>
      <x:c r="K220" s="9" t="n">
        <x:v>8</x:v>
      </x:c>
      <x:c r="L220" s="9" t="n">
        <x:v>8</x:v>
      </x:c>
      <x:c r="M220" s="9" t="n">
        <x:v>8</x:v>
      </x:c>
      <x:c r="N220" s="9" t="n">
        <x:v>1</x:v>
      </x:c>
      <x:c r="O220" s="9" t="str">
        <x:v>IMO-078-H-P02</x:v>
      </x:c>
      <x:c r="P220" s="9" t="str">
        <x:v>PASS</x:v>
      </x:c>
      <x:c r="Q220" s="9" t="str">
        <x:v>PASS</x:v>
      </x:c>
      <x:c r="R220" s="9" t="str">
        <x:v>CORRECT_BEHAVIOR</x:v>
      </x:c>
      <x:c r="S220" s="9" t="str">
        <x:v>IMO-078-H-F02</x:v>
      </x:c>
      <x:c r="T220" s="9" t="str">
        <x:v>FAIL</x:v>
      </x:c>
      <x:c r="U220" s="9" t="str">
        <x:v>FAIL</x:v>
      </x:c>
      <x:c r="V220" s="9" t="str">
        <x:v>CORRECT_BEHAVIOR</x:v>
      </x:c>
      <x:c r="W220" s="13" t="str">
        <x:v>NOT_REVIEWED</x:v>
      </x:c>
      <x:c r="X220" s="13" t="str"/>
      <x:c r="Y220" s="13" t="str"/>
      <x:c r="Z220" s="13" t="str"/>
      <x:c r="AA220" s="13" t="str"/>
      <x:c r="AB220" s="13" t="str"/>
      <x:c r="AC220" s="13" t="str"/>
      <x:c r="AD220" s="13" t="str"/>
      <x:c r="AE220" s="13" t="str"/>
      <x:c r="AF220" s="13" t="str"/>
      <x:c r="AG220" s="13" t="str"/>
      <x:c r="AH220" s="13" t="str"/>
      <x:c r="AI220" s="16" t="str">
        <x:f>IF(AND(W220="REVIEWED",X220&lt;&gt;"",Y220&lt;&gt;"",COUNTA(Z220:AF220)=7,COUNTIF(Z220:AF220,"UNCLEAR")=0,(COUNTIF(Z220:AF220,"0")+COUNTIF(Z220:AF220,"1")+COUNTIF(Z220:AF220,"2"))&gt;0,AG220&lt;&gt;"",AH220&lt;&gt;"",AJ220&lt;&gt;""),(COUNTIF(Z220:AF220,"1")+2*COUNTIF(Z220:AF220,"2"))/(2*(COUNTIF(Z220:AF220,"0")+COUNTIF(Z220:AF220,"1")+COUNTIF(Z220:AF220,"2"))),"")</x:f>
      </x:c>
      <x:c r="AJ220" s="14" t="str"/>
      <x:c r="AK220" s="14" t="str"/>
      <x:c r="AL220" s="14" t="str"/>
      <x:c r="AM220" s="9" t="str"/>
      <x:c r="AN220" s="9" t="str">
        <x:v>Part I-A 8.3.3.3.3.6-.7</x:v>
      </x:c>
      <x:c r="AO220" s="9" t="str">
        <x:v>MVP/SHACL_GENERATION_PIPELINE/experiments/FULL_REPAIR_V2/RUN_01/runs/RUN-IMO-078-20260915T111424620281Z/final/final_shape.ttl</x:v>
      </x:c>
      <x:c r="AP220" s="9" t="str">
        <x:v>1c97086d29b5decc53d63b450bf747baed9c38ce8f85b1d673f8afcc688ee331</x:v>
      </x:c>
      <x:c r="AQ220" s="52" t="inlineStr">
        <x:is>
          <x:t xml:space="preserve">PASS</x:t>
        </x:is>
      </x:c>
      <x:c r="AR220" s="53" t="inlineStr">
        <x:is>
          <x:t xml:space="preserve">VALID</x:t>
        </x:is>
      </x:c>
      <x:c r="AS220" s="53" t="inlineStr">
        <x:is>
          <x:t xml:space="preserve">IMO-078-H-P02=ACTIVATED | IMO-078-H-F02=ACTIVATED</x:t>
        </x:is>
      </x:c>
      <x:c r="AT220" s="53">
        <x:v>3</x:v>
      </x:c>
      <x:c r="AU220" s="53">
        <x:v>4</x:v>
      </x:c>
      <x:c r="AV220" s="53">
        <x:v>12</x:v>
      </x:c>
      <x:c r="AW220" s="53" t="inlineStr">
        <x:is>
          <x:t xml:space="preserve">sh:datatype, sh:hasValue, sh:minCount, sh:node, sh:property</x:t>
        </x:is>
      </x:c>
      <x:c r="AX220" s="53">
        <x:v>0</x:v>
      </x:c>
      <x:c r="AY220" s="53">
        <x:v>1</x:v>
      </x:c>
      <x:c r="AZ220" s="53">
        <x:v>0</x:v>
      </x:c>
      <x:c r="BA220" s="54"/>
      <x:c r="BB220" s="54"/>
      <x:c r="BC220" s="54"/>
      <x:c r="BD220" s="55" t="str">
        <x:f>IF(OR(W220&lt;&gt;"REVIEWED",COUNTIF(BA220:BC220,"UNCLEAR")&gt;0,COUNTA(BA220:BC220)&lt;3,(COUNTIF(BA220:BC220,"0")+COUNTIF(BA220:BC220,"1")+COUNTIF(BA220:BC220,"2"))=0,AJ220=""),"",(COUNTIF(BA220:BC220,"1")+2*COUNTIF(BA220:BC220,"2"))/(2*(COUNTIF(BA220:BC220,"0")+COUNTIF(BA220:BC220,"1")+COUNTIF(BA220:BC220,"2"))))</x:f>
      </x:c>
    </x:row>
    <x:row r="221" ht="66" customHeight="1">
      <x:c r="A221" s="9" t="str">
        <x:v>BATCH_22</x:v>
      </x:c>
      <x:c r="B221" s="9" t="n">
        <x:v>215</x:v>
      </x:c>
      <x:c r="C221" s="9" t="str">
        <x:v>I2-034</x:v>
      </x:c>
      <x:c r="D221" s="9" t="str">
        <x:v>I2</x:v>
      </x:c>
      <x:c r="E221" s="9" t="str">
        <x:v>DIRECT_STATIC</x:v>
      </x:c>
      <x:c r="F221" s="9" t="str">
        <x:v>RUN_01</x:v>
      </x:c>
      <x:c r="G221" s="12" t="str">
        <x:v>OFFICIAL_ELIGIBLE_OUTPUT</x:v>
      </x:c>
      <x:c r="H221" s="12" t="str">
        <x:v>GENERATION_ACCEPTED</x:v>
      </x:c>
      <x:c r="I221" s="12" t="str">
        <x:v>PARSED</x:v>
      </x:c>
      <x:c r="J221" s="12" t="str">
        <x:v>PASS</x:v>
      </x:c>
      <x:c r="K221" s="9" t="n">
        <x:v>6</x:v>
      </x:c>
      <x:c r="L221" s="9" t="n">
        <x:v>6</x:v>
      </x:c>
      <x:c r="M221" s="9" t="n">
        <x:v>6</x:v>
      </x:c>
      <x:c r="N221" s="9" t="n">
        <x:v>1</x:v>
      </x:c>
      <x:c r="O221" s="9" t="str">
        <x:v>I2-034-P02</x:v>
      </x:c>
      <x:c r="P221" s="9" t="str">
        <x:v>PASS</x:v>
      </x:c>
      <x:c r="Q221" s="9" t="str">
        <x:v>PASS</x:v>
      </x:c>
      <x:c r="R221" s="9" t="str">
        <x:v>CORRECT_BEHAVIOR</x:v>
      </x:c>
      <x:c r="S221" s="9" t="str">
        <x:v>I2-034-F01</x:v>
      </x:c>
      <x:c r="T221" s="9" t="str">
        <x:v>FAIL</x:v>
      </x:c>
      <x:c r="U221" s="9" t="str">
        <x:v>FAIL</x:v>
      </x:c>
      <x:c r="V221" s="9" t="str">
        <x:v>CORRECT_BEHAVIOR</x:v>
      </x:c>
      <x:c r="W221" s="13" t="str">
        <x:v>NOT_REVIEWED</x:v>
      </x:c>
      <x:c r="X221" s="13" t="str"/>
      <x:c r="Y221" s="13" t="str"/>
      <x:c r="Z221" s="13" t="str"/>
      <x:c r="AA221" s="13" t="str"/>
      <x:c r="AB221" s="13" t="str"/>
      <x:c r="AC221" s="13" t="str"/>
      <x:c r="AD221" s="13" t="str"/>
      <x:c r="AE221" s="13" t="str"/>
      <x:c r="AF221" s="13" t="str"/>
      <x:c r="AG221" s="13" t="str"/>
      <x:c r="AH221" s="13" t="str"/>
      <x:c r="AI221" s="16" t="str">
        <x:f>IF(AND(W221="REVIEWED",X221&lt;&gt;"",Y221&lt;&gt;"",COUNTA(Z221:AF221)=7,COUNTIF(Z221:AF221,"UNCLEAR")=0,(COUNTIF(Z221:AF221,"0")+COUNTIF(Z221:AF221,"1")+COUNTIF(Z221:AF221,"2"))&gt;0,AG221&lt;&gt;"",AH221&lt;&gt;"",AJ221&lt;&gt;""),(COUNTIF(Z221:AF221,"1")+2*COUNTIF(Z221:AF221,"2"))/(2*(COUNTIF(Z221:AF221,"0")+COUNTIF(Z221:AF221,"1")+COUNTIF(Z221:AF221,"2"))),"")</x:f>
      </x:c>
      <x:c r="AJ221" s="14" t="str"/>
      <x:c r="AK221" s="14" t="str"/>
      <x:c r="AL221" s="14" t="str"/>
      <x:c r="AM221" s="9" t="str"/>
      <x:c r="AN221" s="9" t="str">
        <x:v>I2.7.1</x:v>
      </x:c>
      <x:c r="AO221" s="9" t="str">
        <x:v>MVP/SHACL_GENERATION_PIPELINE/experiments/FULL_REPAIR_V2/RUN_01/runs/RUN-I2-034-20260915T095614597702Z/final/final_shape.ttl</x:v>
      </x:c>
      <x:c r="AP221" s="9" t="str">
        <x:v>67c4ec3bf21e3cbb57b89797d327cd38c6e02846100cd04196b7311dfb140d90</x:v>
      </x:c>
      <x:c r="AQ221" s="52" t="inlineStr">
        <x:is>
          <x:t xml:space="preserve">PASS</x:t>
        </x:is>
      </x:c>
      <x:c r="AR221" s="53" t="inlineStr">
        <x:is>
          <x:t xml:space="preserve">VALID</x:t>
        </x:is>
      </x:c>
      <x:c r="AS221" s="53" t="inlineStr">
        <x:is>
          <x:t xml:space="preserve">I2-034-P02=ACTIVATED | I2-034-F01=ACTIVATED</x:t>
        </x:is>
      </x:c>
      <x:c r="AT221" s="53">
        <x:v>4</x:v>
      </x:c>
      <x:c r="AU221" s="53">
        <x:v>13</x:v>
      </x:c>
      <x:c r="AV221" s="53">
        <x:v>54</x:v>
      </x:c>
      <x:c r="AW221" s="53" t="inlineStr">
        <x:is>
          <x:t xml:space="preserve">sh:class, sh:datatype, sh:hasValue, sh:maxCount, sh:minCount, sh:node, sh:nodeKind, sh:or, sh:property</x:t>
        </x:is>
      </x:c>
      <x:c r="AX221" s="53">
        <x:v>2</x:v>
      </x:c>
      <x:c r="AY221" s="53">
        <x:v>1</x:v>
      </x:c>
      <x:c r="AZ221" s="53">
        <x:v>1</x:v>
      </x:c>
      <x:c r="BA221" s="54"/>
      <x:c r="BB221" s="54"/>
      <x:c r="BC221" s="54"/>
      <x:c r="BD221" s="55" t="str">
        <x:f>IF(OR(W221&lt;&gt;"REVIEWED",COUNTIF(BA221:BC221,"UNCLEAR")&gt;0,COUNTA(BA221:BC221)&lt;3,(COUNTIF(BA221:BC221,"0")+COUNTIF(BA221:BC221,"1")+COUNTIF(BA221:BC221,"2"))=0,AJ221=""),"",(COUNTIF(BA221:BC221,"1")+2*COUNTIF(BA221:BC221,"2"))/(2*(COUNTIF(BA221:BC221,"0")+COUNTIF(BA221:BC221,"1")+COUNTIF(BA221:BC221,"2"))))</x:f>
      </x:c>
    </x:row>
    <x:row r="222" ht="66" customHeight="1">
      <x:c r="A222" s="9" t="str">
        <x:v>BATCH_22</x:v>
      </x:c>
      <x:c r="B222" s="9" t="n">
        <x:v>216</x:v>
      </x:c>
      <x:c r="C222" s="9" t="str">
        <x:v>IMO-086</x:v>
      </x:c>
      <x:c r="D222" s="9" t="str">
        <x:v>IMO</x:v>
      </x:c>
      <x:c r="E222" s="9" t="str">
        <x:v>DIRECT_STATIC</x:v>
      </x:c>
      <x:c r="F222" s="9" t="str">
        <x:v>RUN_01</x:v>
      </x:c>
      <x:c r="G222" s="12" t="str">
        <x:v>OFFICIAL_ELIGIBLE_OUTPUT</x:v>
      </x:c>
      <x:c r="H222" s="12" t="str">
        <x:v>GENERATION_ACCEPTED</x:v>
      </x:c>
      <x:c r="I222" s="12" t="str">
        <x:v>PARSED</x:v>
      </x:c>
      <x:c r="J222" s="12" t="str">
        <x:v>PASS</x:v>
      </x:c>
      <x:c r="K222" s="9" t="n">
        <x:v>7</x:v>
      </x:c>
      <x:c r="L222" s="9" t="n">
        <x:v>7</x:v>
      </x:c>
      <x:c r="M222" s="9" t="n">
        <x:v>4</x:v>
      </x:c>
      <x:c r="N222" s="9" t="n">
        <x:v>0</x:v>
      </x:c>
      <x:c r="O222" s="9" t="str">
        <x:v>IMO-086-I-P01</x:v>
      </x:c>
      <x:c r="P222" s="9" t="str">
        <x:v>PASS</x:v>
      </x:c>
      <x:c r="Q222" s="9" t="str">
        <x:v>FAIL</x:v>
      </x:c>
      <x:c r="R222" s="9" t="str">
        <x:v>FALSE_REJECT</x:v>
      </x:c>
      <x:c r="S222" s="9" t="str">
        <x:v>IMO-086-I-F01</x:v>
      </x:c>
      <x:c r="T222" s="9" t="str">
        <x:v>FAIL</x:v>
      </x:c>
      <x:c r="U222" s="9" t="str">
        <x:v>FAIL</x:v>
      </x:c>
      <x:c r="V222" s="9" t="str">
        <x:v>CORRECT_BEHAVIOR</x:v>
      </x:c>
      <x:c r="W222" s="13" t="str">
        <x:v>NOT_REVIEWED</x:v>
      </x:c>
      <x:c r="X222" s="13" t="str"/>
      <x:c r="Y222" s="13" t="str"/>
      <x:c r="Z222" s="13" t="str"/>
      <x:c r="AA222" s="13" t="str"/>
      <x:c r="AB222" s="13" t="str"/>
      <x:c r="AC222" s="13" t="str"/>
      <x:c r="AD222" s="13" t="str"/>
      <x:c r="AE222" s="13" t="str"/>
      <x:c r="AF222" s="13" t="str"/>
      <x:c r="AG222" s="13" t="str"/>
      <x:c r="AH222" s="13" t="str"/>
      <x:c r="AI222" s="16" t="str">
        <x:f>IF(AND(W222="REVIEWED",X222&lt;&gt;"",Y222&lt;&gt;"",COUNTA(Z222:AF222)=7,COUNTIF(Z222:AF222,"UNCLEAR")=0,(COUNTIF(Z222:AF222,"0")+COUNTIF(Z222:AF222,"1")+COUNTIF(Z222:AF222,"2"))&gt;0,AG222&lt;&gt;"",AH222&lt;&gt;"",AJ222&lt;&gt;""),(COUNTIF(Z222:AF222,"1")+2*COUNTIF(Z222:AF222,"2"))/(2*(COUNTIF(Z222:AF222,"0")+COUNTIF(Z222:AF222,"1")+COUNTIF(Z222:AF222,"2"))),"")</x:f>
      </x:c>
      <x:c r="AJ222" s="14" t="str"/>
      <x:c r="AK222" s="14" t="str"/>
      <x:c r="AL222" s="14" t="str"/>
      <x:c r="AM222" s="9" t="str">
        <x:v>RDF_FALSE_ACCEPT; RDF_FALSE_REJECT</x:v>
      </x:c>
      <x:c r="AN222" s="9" t="str">
        <x:v>Part I-A 9.3.2.2.1</x:v>
      </x:c>
      <x:c r="AO222" s="9" t="str">
        <x:v>MVP/SHACL_GENERATION_PIPELINE/experiments/FULL_REPAIR_V2/RUN_01/runs/RUN-IMO-086-20260915T111730082025Z/final/final_shape.ttl</x:v>
      </x:c>
      <x:c r="AP222" s="9" t="str">
        <x:v>2aa6bb91c5bbe35d1769ec50aed98bbf4e486f4f973b2732582f68b699c81d2f</x:v>
      </x:c>
      <x:c r="AQ222" s="52" t="inlineStr">
        <x:is>
          <x:t xml:space="preserve">PASS</x:t>
        </x:is>
      </x:c>
      <x:c r="AR222" s="53" t="inlineStr">
        <x:is>
          <x:t xml:space="preserve">VALID</x:t>
        </x:is>
      </x:c>
      <x:c r="AS222" s="53" t="inlineStr">
        <x:is>
          <x:t xml:space="preserve">IMO-086-I-P01=ACTIVATED | IMO-086-I-F01=ACTIVATED</x:t>
        </x:is>
      </x:c>
      <x:c r="AT222" s="53">
        <x:v>2</x:v>
      </x:c>
      <x:c r="AU222" s="53">
        <x:v>4</x:v>
      </x:c>
      <x:c r="AV222" s="53">
        <x:v>17</x:v>
      </x:c>
      <x:c r="AW222" s="53" t="inlineStr">
        <x:is>
          <x:t xml:space="preserve">sh:class, sh:minCount, sh:node, sh:nodeKind, sh:property</x:t>
        </x:is>
      </x:c>
      <x:c r="AX222" s="53">
        <x:v>1</x:v>
      </x:c>
      <x:c r="AY222" s="53">
        <x:v>1</x:v>
      </x:c>
      <x:c r="AZ222" s="53">
        <x:v>0</x:v>
      </x:c>
      <x:c r="BA222" s="54"/>
      <x:c r="BB222" s="54"/>
      <x:c r="BC222" s="54"/>
      <x:c r="BD222" s="55" t="str">
        <x:f>IF(OR(W222&lt;&gt;"REVIEWED",COUNTIF(BA222:BC222,"UNCLEAR")&gt;0,COUNTA(BA222:BC222)&lt;3,(COUNTIF(BA222:BC222,"0")+COUNTIF(BA222:BC222,"1")+COUNTIF(BA222:BC222,"2"))=0,AJ222=""),"",(COUNTIF(BA222:BC222,"1")+2*COUNTIF(BA222:BC222,"2"))/(2*(COUNTIF(BA222:BC222,"0")+COUNTIF(BA222:BC222,"1")+COUNTIF(BA222:BC222,"2"))))</x:f>
      </x:c>
    </x:row>
    <x:row r="223" ht="66" customHeight="1">
      <x:c r="A223" s="9" t="str">
        <x:v>BATCH_22</x:v>
      </x:c>
      <x:c r="B223" s="9" t="n">
        <x:v>217</x:v>
      </x:c>
      <x:c r="C223" s="9" t="str">
        <x:v>IMO-035</x:v>
      </x:c>
      <x:c r="D223" s="9" t="str">
        <x:v>IMO</x:v>
      </x:c>
      <x:c r="E223" s="9" t="str">
        <x:v>DIRECT_STATIC</x:v>
      </x:c>
      <x:c r="F223" s="9" t="str">
        <x:v>RUN_01</x:v>
      </x:c>
      <x:c r="G223" s="12" t="str">
        <x:v>OFFICIAL_ELIGIBLE_OUTPUT</x:v>
      </x:c>
      <x:c r="H223" s="12" t="str">
        <x:v>GENERATION_ACCEPTED</x:v>
      </x:c>
      <x:c r="I223" s="12" t="str">
        <x:v>PARSED</x:v>
      </x:c>
      <x:c r="J223" s="12" t="str">
        <x:v>PASS</x:v>
      </x:c>
      <x:c r="K223" s="9" t="n">
        <x:v>7</x:v>
      </x:c>
      <x:c r="L223" s="9" t="n">
        <x:v>7</x:v>
      </x:c>
      <x:c r="M223" s="9" t="n">
        <x:v>5</x:v>
      </x:c>
      <x:c r="N223" s="9" t="n">
        <x:v>0</x:v>
      </x:c>
      <x:c r="O223" s="9" t="str">
        <x:v>IMO-035-P01</x:v>
      </x:c>
      <x:c r="P223" s="9" t="str">
        <x:v>PASS</x:v>
      </x:c>
      <x:c r="Q223" s="9" t="str">
        <x:v>FAIL</x:v>
      </x:c>
      <x:c r="R223" s="9" t="str">
        <x:v>FALSE_REJECT</x:v>
      </x:c>
      <x:c r="S223" s="9" t="str">
        <x:v>IMO-035-F03</x:v>
      </x:c>
      <x:c r="T223" s="9" t="str">
        <x:v>FAIL</x:v>
      </x:c>
      <x:c r="U223" s="9" t="str">
        <x:v>FAIL</x:v>
      </x:c>
      <x:c r="V223" s="9" t="str">
        <x:v>CORRECT_BEHAVIOR</x:v>
      </x:c>
      <x:c r="W223" s="13" t="str">
        <x:v>NOT_REVIEWED</x:v>
      </x:c>
      <x:c r="X223" s="13" t="str"/>
      <x:c r="Y223" s="13" t="str"/>
      <x:c r="Z223" s="13" t="str"/>
      <x:c r="AA223" s="13" t="str"/>
      <x:c r="AB223" s="13" t="str"/>
      <x:c r="AC223" s="13" t="str"/>
      <x:c r="AD223" s="13" t="str"/>
      <x:c r="AE223" s="13" t="str"/>
      <x:c r="AF223" s="13" t="str"/>
      <x:c r="AG223" s="13" t="str"/>
      <x:c r="AH223" s="13" t="str"/>
      <x:c r="AI223" s="16" t="str">
        <x:f>IF(AND(W223="REVIEWED",X223&lt;&gt;"",Y223&lt;&gt;"",COUNTA(Z223:AF223)=7,COUNTIF(Z223:AF223,"UNCLEAR")=0,(COUNTIF(Z223:AF223,"0")+COUNTIF(Z223:AF223,"1")+COUNTIF(Z223:AF223,"2"))&gt;0,AG223&lt;&gt;"",AH223&lt;&gt;"",AJ223&lt;&gt;""),(COUNTIF(Z223:AF223,"1")+2*COUNTIF(Z223:AF223,"2"))/(2*(COUNTIF(Z223:AF223,"0")+COUNTIF(Z223:AF223,"1")+COUNTIF(Z223:AF223,"2"))),"")</x:f>
      </x:c>
      <x:c r="AJ223" s="14" t="str"/>
      <x:c r="AK223" s="14" t="str"/>
      <x:c r="AL223" s="14" t="str"/>
      <x:c r="AM223" s="9" t="str">
        <x:v>ALWAYS_FAIL; RDF_FALSE_REJECT</x:v>
      </x:c>
      <x:c r="AN223" s="9" t="str">
        <x:v>Part I-A 4.3.1.3</x:v>
      </x:c>
      <x:c r="AO223" s="9" t="str">
        <x:v>MVP/SHACL_GENERATION_PIPELINE/experiments/FULL_REPAIR_V2/RUN_01/runs/RUN-IMO-035-20260915T104008110317Z/final/final_shape.ttl</x:v>
      </x:c>
      <x:c r="AP223" s="9" t="str">
        <x:v>6afbe30e2d7b73c8dbf507add605647960a2b943f27a6da4b0dab4e9de469a9f</x:v>
      </x:c>
      <x:c r="AQ223" s="52" t="inlineStr">
        <x:is>
          <x:t xml:space="preserve">PASS</x:t>
        </x:is>
      </x:c>
      <x:c r="AR223" s="53" t="inlineStr">
        <x:is>
          <x:t xml:space="preserve">VALID</x:t>
        </x:is>
      </x:c>
      <x:c r="AS223" s="53" t="inlineStr">
        <x:is>
          <x:t xml:space="preserve">IMO-035-P01=ACTIVATED | IMO-035-F03=ACTIVATED</x:t>
        </x:is>
      </x:c>
      <x:c r="AT223" s="53">
        <x:v>1</x:v>
      </x:c>
      <x:c r="AU223" s="53">
        <x:v>5</x:v>
      </x:c>
      <x:c r="AV223" s="53">
        <x:v>17</x:v>
      </x:c>
      <x:c r="AW223" s="53" t="inlineStr">
        <x:is>
          <x:t xml:space="preserve">sh:class, sh:datatype, sh:equals, sh:hasValue, sh:minCount, sh:property</x:t>
        </x:is>
      </x:c>
      <x:c r="AX223" s="53">
        <x:v>0</x:v>
      </x:c>
      <x:c r="AY223" s="53">
        <x:v>1</x:v>
      </x:c>
      <x:c r="AZ223" s="53">
        <x:v>0</x:v>
      </x:c>
      <x:c r="BA223" s="54"/>
      <x:c r="BB223" s="54"/>
      <x:c r="BC223" s="54"/>
      <x:c r="BD223" s="55" t="str">
        <x:f>IF(OR(W223&lt;&gt;"REVIEWED",COUNTIF(BA223:BC223,"UNCLEAR")&gt;0,COUNTA(BA223:BC223)&lt;3,(COUNTIF(BA223:BC223,"0")+COUNTIF(BA223:BC223,"1")+COUNTIF(BA223:BC223,"2"))=0,AJ223=""),"",(COUNTIF(BA223:BC223,"1")+2*COUNTIF(BA223:BC223,"2"))/(2*(COUNTIF(BA223:BC223,"0")+COUNTIF(BA223:BC223,"1")+COUNTIF(BA223:BC223,"2"))))</x:f>
      </x:c>
    </x:row>
    <x:row r="224" ht="66" customHeight="1">
      <x:c r="A224" s="9" t="str">
        <x:v>BATCH_22</x:v>
      </x:c>
      <x:c r="B224" s="9" t="n">
        <x:v>218</x:v>
      </x:c>
      <x:c r="C224" s="9" t="str">
        <x:v>IMO-105</x:v>
      </x:c>
      <x:c r="D224" s="9" t="str">
        <x:v>IMO</x:v>
      </x:c>
      <x:c r="E224" s="9" t="str">
        <x:v>DIRECT_STATIC</x:v>
      </x:c>
      <x:c r="F224" s="9" t="str">
        <x:v>RUN_01</x:v>
      </x:c>
      <x:c r="G224" s="12" t="str">
        <x:v>OFFICIAL_ELIGIBLE_OUTPUT</x:v>
      </x:c>
      <x:c r="H224" s="12" t="str">
        <x:v>GENERATION_ACCEPTED</x:v>
      </x:c>
      <x:c r="I224" s="12" t="str">
        <x:v>PARSED</x:v>
      </x:c>
      <x:c r="J224" s="12" t="str">
        <x:v>PASS</x:v>
      </x:c>
      <x:c r="K224" s="9" t="n">
        <x:v>5</x:v>
      </x:c>
      <x:c r="L224" s="9" t="n">
        <x:v>5</x:v>
      </x:c>
      <x:c r="M224" s="9" t="n">
        <x:v>3</x:v>
      </x:c>
      <x:c r="N224" s="9" t="n">
        <x:v>0</x:v>
      </x:c>
      <x:c r="O224" s="9" t="str">
        <x:v>IMO-105-L-P02</x:v>
      </x:c>
      <x:c r="P224" s="9" t="str">
        <x:v>PASS</x:v>
      </x:c>
      <x:c r="Q224" s="9" t="str">
        <x:v>PASS</x:v>
      </x:c>
      <x:c r="R224" s="9" t="str">
        <x:v>CORRECT_BEHAVIOR</x:v>
      </x:c>
      <x:c r="S224" s="9" t="str">
        <x:v>IMO-105-L-F03</x:v>
      </x:c>
      <x:c r="T224" s="9" t="str">
        <x:v>FAIL</x:v>
      </x:c>
      <x:c r="U224" s="9" t="str">
        <x:v>PASS</x:v>
      </x:c>
      <x:c r="V224" s="9" t="str">
        <x:v>FALSE_ACCEPT</x:v>
      </x:c>
      <x:c r="W224" s="13" t="str">
        <x:v>NOT_REVIEWED</x:v>
      </x:c>
      <x:c r="X224" s="13" t="str"/>
      <x:c r="Y224" s="13" t="str"/>
      <x:c r="Z224" s="13" t="str"/>
      <x:c r="AA224" s="13" t="str"/>
      <x:c r="AB224" s="13" t="str"/>
      <x:c r="AC224" s="13" t="str"/>
      <x:c r="AD224" s="13" t="str"/>
      <x:c r="AE224" s="13" t="str"/>
      <x:c r="AF224" s="13" t="str"/>
      <x:c r="AG224" s="13" t="str"/>
      <x:c r="AH224" s="13" t="str"/>
      <x:c r="AI224" s="16" t="str">
        <x:f>IF(AND(W224="REVIEWED",X224&lt;&gt;"",Y224&lt;&gt;"",COUNTA(Z224:AF224)=7,COUNTIF(Z224:AF224,"UNCLEAR")=0,(COUNTIF(Z224:AF224,"0")+COUNTIF(Z224:AF224,"1")+COUNTIF(Z224:AF224,"2"))&gt;0,AG224&lt;&gt;"",AH224&lt;&gt;"",AJ224&lt;&gt;""),(COUNTIF(Z224:AF224,"1")+2*COUNTIF(Z224:AF224,"2"))/(2*(COUNTIF(Z224:AF224,"0")+COUNTIF(Z224:AF224,"1")+COUNTIF(Z224:AF224,"2"))),"")</x:f>
      </x:c>
      <x:c r="AJ224" s="14" t="str"/>
      <x:c r="AK224" s="14" t="str"/>
      <x:c r="AL224" s="14" t="str"/>
      <x:c r="AM224" s="9" t="str">
        <x:v>RDF_FALSE_ACCEPT</x:v>
      </x:c>
      <x:c r="AN224" s="9" t="str">
        <x:v>Part II-A 1.1.1</x:v>
      </x:c>
      <x:c r="AO224" s="9" t="str">
        <x:v>MVP/SHACL_GENERATION_PIPELINE/experiments/FULL_REPAIR_V2/RUN_01/runs/RUN-IMO-105-20260915T113025207917Z/final/final_shape.ttl</x:v>
      </x:c>
      <x:c r="AP224" s="9" t="str">
        <x:v>5f561be68d962a6980cd161ed9bcdf8408c9731af62d640917d85e45ca1ef163</x:v>
      </x:c>
      <x:c r="AQ224" s="52" t="inlineStr">
        <x:is>
          <x:t xml:space="preserve">PASS</x:t>
        </x:is>
      </x:c>
      <x:c r="AR224" s="53" t="inlineStr">
        <x:is>
          <x:t xml:space="preserve">VALID</x:t>
        </x:is>
      </x:c>
      <x:c r="AS224" s="53" t="inlineStr">
        <x:is>
          <x:t xml:space="preserve">IMO-105-L-P02=ACTIVATED | IMO-105-L-F03=ACTIVATED</x:t>
        </x:is>
      </x:c>
      <x:c r="AT224" s="53">
        <x:v>1</x:v>
      </x:c>
      <x:c r="AU224" s="53">
        <x:v>3</x:v>
      </x:c>
      <x:c r="AV224" s="53">
        <x:v>17</x:v>
      </x:c>
      <x:c r="AW224" s="53" t="inlineStr">
        <x:is>
          <x:t xml:space="preserve">sh:datatype, sh:hasValue, sh:maxCount, sh:minCount, sh:not, sh:or, sh:property</x:t>
        </x:is>
      </x:c>
      <x:c r="AX224" s="53">
        <x:v>0</x:v>
      </x:c>
      <x:c r="AY224" s="53">
        <x:v>1</x:v>
      </x:c>
      <x:c r="AZ224" s="53">
        <x:v>1</x:v>
      </x:c>
      <x:c r="BA224" s="54"/>
      <x:c r="BB224" s="54"/>
      <x:c r="BC224" s="54"/>
      <x:c r="BD224" s="55" t="str">
        <x:f>IF(OR(W224&lt;&gt;"REVIEWED",COUNTIF(BA224:BC224,"UNCLEAR")&gt;0,COUNTA(BA224:BC224)&lt;3,(COUNTIF(BA224:BC224,"0")+COUNTIF(BA224:BC224,"1")+COUNTIF(BA224:BC224,"2"))=0,AJ224=""),"",(COUNTIF(BA224:BC224,"1")+2*COUNTIF(BA224:BC224,"2"))/(2*(COUNTIF(BA224:BC224,"0")+COUNTIF(BA224:BC224,"1")+COUNTIF(BA224:BC224,"2"))))</x:f>
      </x:c>
    </x:row>
    <x:row r="225" ht="66" customHeight="1">
      <x:c r="A225" s="9" t="str">
        <x:v>BATCH_22</x:v>
      </x:c>
      <x:c r="B225" s="9" t="n">
        <x:v>219</x:v>
      </x:c>
      <x:c r="C225" s="9" t="str">
        <x:v>IMO-122</x:v>
      </x:c>
      <x:c r="D225" s="9" t="str">
        <x:v>IMO</x:v>
      </x:c>
      <x:c r="E225" s="9" t="str">
        <x:v>DIRECT_STATIC</x:v>
      </x:c>
      <x:c r="F225" s="9" t="str">
        <x:v>RUN_01</x:v>
      </x:c>
      <x:c r="G225" s="12" t="str">
        <x:v>OFFICIAL_ELIGIBLE_OUTPUT</x:v>
      </x:c>
      <x:c r="H225" s="12" t="str">
        <x:v>GENERATION_ACCEPTED</x:v>
      </x:c>
      <x:c r="I225" s="12" t="str">
        <x:v>PARSED</x:v>
      </x:c>
      <x:c r="J225" s="12" t="str">
        <x:v>PASS</x:v>
      </x:c>
      <x:c r="K225" s="9" t="n">
        <x:v>6</x:v>
      </x:c>
      <x:c r="L225" s="9" t="n">
        <x:v>6</x:v>
      </x:c>
      <x:c r="M225" s="9" t="n">
        <x:v>6</x:v>
      </x:c>
      <x:c r="N225" s="9" t="n">
        <x:v>1</x:v>
      </x:c>
      <x:c r="O225" s="9" t="str">
        <x:v>IMO-122-N-P01</x:v>
      </x:c>
      <x:c r="P225" s="9" t="str">
        <x:v>PASS</x:v>
      </x:c>
      <x:c r="Q225" s="9" t="str">
        <x:v>PASS</x:v>
      </x:c>
      <x:c r="R225" s="9" t="str">
        <x:v>CORRECT_BEHAVIOR</x:v>
      </x:c>
      <x:c r="S225" s="9" t="str">
        <x:v>IMO-122-N-F04</x:v>
      </x:c>
      <x:c r="T225" s="9" t="str">
        <x:v>FAIL</x:v>
      </x:c>
      <x:c r="U225" s="9" t="str">
        <x:v>FAIL</x:v>
      </x:c>
      <x:c r="V225" s="9" t="str">
        <x:v>CORRECT_BEHAVIOR</x:v>
      </x:c>
      <x:c r="W225" s="13" t="str">
        <x:v>NOT_REVIEWED</x:v>
      </x:c>
      <x:c r="X225" s="13" t="str"/>
      <x:c r="Y225" s="13" t="str"/>
      <x:c r="Z225" s="13" t="str"/>
      <x:c r="AA225" s="13" t="str"/>
      <x:c r="AB225" s="13" t="str"/>
      <x:c r="AC225" s="13" t="str"/>
      <x:c r="AD225" s="13" t="str"/>
      <x:c r="AE225" s="13" t="str"/>
      <x:c r="AF225" s="13" t="str"/>
      <x:c r="AG225" s="13" t="str"/>
      <x:c r="AH225" s="13" t="str"/>
      <x:c r="AI225" s="16" t="str">
        <x:f>IF(AND(W225="REVIEWED",X225&lt;&gt;"",Y225&lt;&gt;"",COUNTA(Z225:AF225)=7,COUNTIF(Z225:AF225,"UNCLEAR")=0,(COUNTIF(Z225:AF225,"0")+COUNTIF(Z225:AF225,"1")+COUNTIF(Z225:AF225,"2"))&gt;0,AG225&lt;&gt;"",AH225&lt;&gt;"",AJ225&lt;&gt;""),(COUNTIF(Z225:AF225,"1")+2*COUNTIF(Z225:AF225,"2"))/(2*(COUNTIF(Z225:AF225,"0")+COUNTIF(Z225:AF225,"1")+COUNTIF(Z225:AF225,"2"))),"")</x:f>
      </x:c>
      <x:c r="AJ225" s="14" t="str"/>
      <x:c r="AK225" s="14" t="str"/>
      <x:c r="AL225" s="14" t="str"/>
      <x:c r="AM225" s="9" t="str"/>
      <x:c r="AN225" s="9" t="str">
        <x:v>Part II-A 5.2.1.3-.4</x:v>
      </x:c>
      <x:c r="AO225" s="9" t="str">
        <x:v>MVP/SHACL_GENERATION_PIPELINE/experiments/FULL_REPAIR_V2/RUN_01/runs/RUN-IMO-122-20260915T115114402948Z/final/final_shape.ttl</x:v>
      </x:c>
      <x:c r="AP225" s="9" t="str">
        <x:v>dde93c6e4c6ef900e4f6f826684e5ba623562f7811815d6e8dc7f07e8cde239c</x:v>
      </x:c>
      <x:c r="AQ225" s="52" t="inlineStr">
        <x:is>
          <x:t xml:space="preserve">PASS</x:t>
        </x:is>
      </x:c>
      <x:c r="AR225" s="53" t="inlineStr">
        <x:is>
          <x:t xml:space="preserve">VALID</x:t>
        </x:is>
      </x:c>
      <x:c r="AS225" s="53" t="inlineStr">
        <x:is>
          <x:t xml:space="preserve">IMO-122-N-P01=ACTIVATED | IMO-122-N-F04=ACTIVATED</x:t>
        </x:is>
      </x:c>
      <x:c r="AT225" s="53">
        <x:v>1</x:v>
      </x:c>
      <x:c r="AU225" s="53">
        <x:v>2</x:v>
      </x:c>
      <x:c r="AV225" s="53">
        <x:v>10</x:v>
      </x:c>
      <x:c r="AW225" s="53" t="inlineStr">
        <x:is>
          <x:t xml:space="preserve">sh:datatype, sh:hasValue, sh:maxCount, sh:minCount, sh:property</x:t>
        </x:is>
      </x:c>
      <x:c r="AX225" s="53">
        <x:v>0</x:v>
      </x:c>
      <x:c r="AY225" s="53">
        <x:v>1</x:v>
      </x:c>
      <x:c r="AZ225" s="53">
        <x:v>0</x:v>
      </x:c>
      <x:c r="BA225" s="54"/>
      <x:c r="BB225" s="54"/>
      <x:c r="BC225" s="54"/>
      <x:c r="BD225" s="55" t="str">
        <x:f>IF(OR(W225&lt;&gt;"REVIEWED",COUNTIF(BA225:BC225,"UNCLEAR")&gt;0,COUNTA(BA225:BC225)&lt;3,(COUNTIF(BA225:BC225,"0")+COUNTIF(BA225:BC225,"1")+COUNTIF(BA225:BC225,"2"))=0,AJ225=""),"",(COUNTIF(BA225:BC225,"1")+2*COUNTIF(BA225:BC225,"2"))/(2*(COUNTIF(BA225:BC225,"0")+COUNTIF(BA225:BC225,"1")+COUNTIF(BA225:BC225,"2"))))</x:f>
      </x:c>
    </x:row>
    <x:row r="226" ht="66" customHeight="1">
      <x:c r="A226" s="9" t="str">
        <x:v>BATCH_22</x:v>
      </x:c>
      <x:c r="B226" s="9" t="n">
        <x:v>220</x:v>
      </x:c>
      <x:c r="C226" s="9" t="str">
        <x:v>TRF-024</x:v>
      </x:c>
      <x:c r="D226" s="9" t="str">
        <x:v>TRAFICOM</x:v>
      </x:c>
      <x:c r="E226" s="9" t="str">
        <x:v>DIRECT_STATIC</x:v>
      </x:c>
      <x:c r="F226" s="9" t="str">
        <x:v>RUN_01</x:v>
      </x:c>
      <x:c r="G226" s="12" t="str">
        <x:v>OFFICIAL_ELIGIBLE_OUTPUT</x:v>
      </x:c>
      <x:c r="H226" s="12" t="str">
        <x:v>GENERATION_ACCEPTED</x:v>
      </x:c>
      <x:c r="I226" s="12" t="str">
        <x:v>PARSED</x:v>
      </x:c>
      <x:c r="J226" s="12" t="str">
        <x:v>PASS</x:v>
      </x:c>
      <x:c r="K226" s="9" t="n">
        <x:v>8</x:v>
      </x:c>
      <x:c r="L226" s="9" t="n">
        <x:v>8</x:v>
      </x:c>
      <x:c r="M226" s="9" t="n">
        <x:v>5</x:v>
      </x:c>
      <x:c r="N226" s="9" t="n">
        <x:v>0</x:v>
      </x:c>
      <x:c r="O226" s="9" t="str">
        <x:v>TRF-024-P01</x:v>
      </x:c>
      <x:c r="P226" s="9" t="str">
        <x:v>PASS</x:v>
      </x:c>
      <x:c r="Q226" s="9" t="str">
        <x:v>PASS</x:v>
      </x:c>
      <x:c r="R226" s="9" t="str">
        <x:v>CORRECT_BEHAVIOR</x:v>
      </x:c>
      <x:c r="S226" s="9" t="str">
        <x:v>TRF-024-F02</x:v>
      </x:c>
      <x:c r="T226" s="9" t="str">
        <x:v>FAIL</x:v>
      </x:c>
      <x:c r="U226" s="9" t="str">
        <x:v>PASS</x:v>
      </x:c>
      <x:c r="V226" s="9" t="str">
        <x:v>FALSE_ACCEPT</x:v>
      </x:c>
      <x:c r="W226" s="13" t="str">
        <x:v>NOT_REVIEWED</x:v>
      </x:c>
      <x:c r="X226" s="13" t="str"/>
      <x:c r="Y226" s="13" t="str"/>
      <x:c r="Z226" s="13" t="str"/>
      <x:c r="AA226" s="13" t="str"/>
      <x:c r="AB226" s="13" t="str"/>
      <x:c r="AC226" s="13" t="str"/>
      <x:c r="AD226" s="13" t="str"/>
      <x:c r="AE226" s="13" t="str"/>
      <x:c r="AF226" s="13" t="str"/>
      <x:c r="AG226" s="13" t="str"/>
      <x:c r="AH226" s="13" t="str"/>
      <x:c r="AI226" s="16" t="str">
        <x:f>IF(AND(W226="REVIEWED",X226&lt;&gt;"",Y226&lt;&gt;"",COUNTA(Z226:AF226)=7,COUNTIF(Z226:AF226,"UNCLEAR")=0,(COUNTIF(Z226:AF226,"0")+COUNTIF(Z226:AF226,"1")+COUNTIF(Z226:AF226,"2"))&gt;0,AG226&lt;&gt;"",AH226&lt;&gt;"",AJ226&lt;&gt;""),(COUNTIF(Z226:AF226,"1")+2*COUNTIF(Z226:AF226,"2"))/(2*(COUNTIF(Z226:AF226,"0")+COUNTIF(Z226:AF226,"1")+COUNTIF(Z226:AF226,"2"))),"")</x:f>
      </x:c>
      <x:c r="AJ226" s="14" t="str"/>
      <x:c r="AK226" s="14" t="str"/>
      <x:c r="AL226" s="14" t="str"/>
      <x:c r="AM226" s="9" t="str">
        <x:v>RDF_FALSE_ACCEPT; RDF_FALSE_REJECT</x:v>
      </x:c>
      <x:c r="AN226" s="9" t="str">
        <x:v>3.2.4 (20-year retained-class obligation)</x:v>
      </x:c>
      <x:c r="AO226" s="9" t="str">
        <x:v>MVP/SHACL_GENERATION_PIPELINE/experiments/FULL_REPAIR_V2/RUN_01/runs/RUN-TRF-024-20260915T123247342577Z/final/final_shape.ttl</x:v>
      </x:c>
      <x:c r="AP226" s="9" t="str">
        <x:v>f1c70dc180ae18e71788bf2f03301d036fe3088e2ba74fd80692c75bea6f07b6</x:v>
      </x:c>
      <x:c r="AQ226" s="52" t="inlineStr">
        <x:is>
          <x:t xml:space="preserve">PASS</x:t>
        </x:is>
      </x:c>
      <x:c r="AR226" s="53" t="inlineStr">
        <x:is>
          <x:t xml:space="preserve">VALID</x:t>
        </x:is>
      </x:c>
      <x:c r="AS226" s="53" t="inlineStr">
        <x:is>
          <x:t xml:space="preserve">TRF-024-P01=ACTIVATED | TRF-024-F02=ACTIVATED</x:t>
        </x:is>
      </x:c>
      <x:c r="AT226" s="53">
        <x:v>1</x:v>
      </x:c>
      <x:c r="AU226" s="53">
        <x:v>6</x:v>
      </x:c>
      <x:c r="AV226" s="53">
        <x:v>28</x:v>
      </x:c>
      <x:c r="AW226" s="53" t="inlineStr">
        <x:is>
          <x:t xml:space="preserve">sh:class, sh:datatype, sh:in, sh:maxCount, sh:minCount, sh:nodeKind, sh:or, sh:property</x:t>
        </x:is>
      </x:c>
      <x:c r="AX226" s="53">
        <x:v>3</x:v>
      </x:c>
      <x:c r="AY226" s="53">
        <x:v>1</x:v>
      </x:c>
      <x:c r="AZ226" s="53">
        <x:v>1</x:v>
      </x:c>
      <x:c r="BA226" s="54"/>
      <x:c r="BB226" s="54"/>
      <x:c r="BC226" s="54"/>
      <x:c r="BD226" s="55" t="str">
        <x:f>IF(OR(W226&lt;&gt;"REVIEWED",COUNTIF(BA226:BC226,"UNCLEAR")&gt;0,COUNTA(BA226:BC226)&lt;3,(COUNTIF(BA226:BC226,"0")+COUNTIF(BA226:BC226,"1")+COUNTIF(BA226:BC226,"2"))=0,AJ226=""),"",(COUNTIF(BA226:BC226,"1")+2*COUNTIF(BA226:BC226,"2"))/(2*(COUNTIF(BA226:BC226,"0")+COUNTIF(BA226:BC226,"1")+COUNTIF(BA226:BC226,"2"))))</x:f>
      </x:c>
    </x:row>
    <x:row r="227" ht="66" customHeight="1">
      <x:c r="A227" s="9" t="str">
        <x:v>BATCH_23</x:v>
      </x:c>
      <x:c r="B227" s="9" t="n">
        <x:v>221</x:v>
      </x:c>
      <x:c r="C227" s="9" t="str">
        <x:v>TRF-066</x:v>
      </x:c>
      <x:c r="D227" s="9" t="str">
        <x:v>TRAFICOM</x:v>
      </x:c>
      <x:c r="E227" s="9" t="str">
        <x:v>DIRECT_STATIC</x:v>
      </x:c>
      <x:c r="F227" s="9" t="str">
        <x:v>RUN_01</x:v>
      </x:c>
      <x:c r="G227" s="12" t="str">
        <x:v>OFFICIAL_ELIGIBLE_OUTPUT</x:v>
      </x:c>
      <x:c r="H227" s="12" t="str">
        <x:v>GENERATION_ACCEPTED</x:v>
      </x:c>
      <x:c r="I227" s="12" t="str">
        <x:v>PARSED</x:v>
      </x:c>
      <x:c r="J227" s="12" t="str">
        <x:v>PASS</x:v>
      </x:c>
      <x:c r="K227" s="9" t="n">
        <x:v>7</x:v>
      </x:c>
      <x:c r="L227" s="9" t="n">
        <x:v>7</x:v>
      </x:c>
      <x:c r="M227" s="9" t="n">
        <x:v>5</x:v>
      </x:c>
      <x:c r="N227" s="9" t="n">
        <x:v>0</x:v>
      </x:c>
      <x:c r="O227" s="9" t="str">
        <x:v>TRF-066-P02</x:v>
      </x:c>
      <x:c r="P227" s="9" t="str">
        <x:v>PASS</x:v>
      </x:c>
      <x:c r="Q227" s="9" t="str">
        <x:v>FAIL</x:v>
      </x:c>
      <x:c r="R227" s="9" t="str">
        <x:v>FALSE_REJECT</x:v>
      </x:c>
      <x:c r="S227" s="9" t="str">
        <x:v>TRF-066-F03</x:v>
      </x:c>
      <x:c r="T227" s="9" t="str">
        <x:v>FAIL</x:v>
      </x:c>
      <x:c r="U227" s="9" t="str">
        <x:v>FAIL</x:v>
      </x:c>
      <x:c r="V227" s="9" t="str">
        <x:v>CORRECT_BEHAVIOR</x:v>
      </x:c>
      <x:c r="W227" s="13" t="str">
        <x:v>NOT_REVIEWED</x:v>
      </x:c>
      <x:c r="X227" s="13" t="str"/>
      <x:c r="Y227" s="13" t="str"/>
      <x:c r="Z227" s="13" t="str"/>
      <x:c r="AA227" s="13" t="str"/>
      <x:c r="AB227" s="13" t="str"/>
      <x:c r="AC227" s="13" t="str"/>
      <x:c r="AD227" s="13" t="str"/>
      <x:c r="AE227" s="13" t="str"/>
      <x:c r="AF227" s="13" t="str"/>
      <x:c r="AG227" s="13" t="str"/>
      <x:c r="AH227" s="13" t="str"/>
      <x:c r="AI227" s="16" t="str">
        <x:f>IF(AND(W227="REVIEWED",X227&lt;&gt;"",Y227&lt;&gt;"",COUNTA(Z227:AF227)=7,COUNTIF(Z227:AF227,"UNCLEAR")=0,(COUNTIF(Z227:AF227,"0")+COUNTIF(Z227:AF227,"1")+COUNTIF(Z227:AF227,"2"))&gt;0,AG227&lt;&gt;"",AH227&lt;&gt;"",AJ227&lt;&gt;""),(COUNTIF(Z227:AF227,"1")+2*COUNTIF(Z227:AF227,"2"))/(2*(COUNTIF(Z227:AF227,"0")+COUNTIF(Z227:AF227,"1")+COUNTIF(Z227:AF227,"2"))),"")</x:f>
      </x:c>
      <x:c r="AJ227" s="14" t="str"/>
      <x:c r="AK227" s="14" t="str"/>
      <x:c r="AL227" s="14" t="str"/>
      <x:c r="AM227" s="9" t="str">
        <x:v>RDF_FALSE_REJECT</x:v>
      </x:c>
      <x:c r="AN227" s="9" t="str">
        <x:v>5</x:v>
      </x:c>
      <x:c r="AO227" s="9" t="str">
        <x:v>MVP/SHACL_GENERATION_PIPELINE/experiments/FULL_REPAIR_V2/RUN_01/runs/RUN-TRF-066-20260915T132641508721Z/final/final_shape.ttl</x:v>
      </x:c>
      <x:c r="AP227" s="9" t="str">
        <x:v>7ffd1038c670455ee400153c5b1a145dc9c79ea1e11b48bd6f8acb3b411bf597</x:v>
      </x:c>
      <x:c r="AQ227" s="52" t="inlineStr">
        <x:is>
          <x:t xml:space="preserve">PASS</x:t>
        </x:is>
      </x:c>
      <x:c r="AR227" s="53" t="inlineStr">
        <x:is>
          <x:t xml:space="preserve">VALID</x:t>
        </x:is>
      </x:c>
      <x:c r="AS227" s="53" t="inlineStr">
        <x:is>
          <x:t xml:space="preserve">TRF-066-P02=ACTIVATED | TRF-066-F03=ACTIVATED</x:t>
        </x:is>
      </x:c>
      <x:c r="AT227" s="53">
        <x:v>8</x:v>
      </x:c>
      <x:c r="AU227" s="53">
        <x:v>18</x:v>
      </x:c>
      <x:c r="AV227" s="53">
        <x:v>81</x:v>
      </x:c>
      <x:c r="AW227" s="53" t="inlineStr">
        <x:is>
          <x:t xml:space="preserve">sh:class, sh:datatype, sh:hasValue, sh:in, sh:maxCount, sh:minCount, sh:node, sh:or, sh:property</x:t>
        </x:is>
      </x:c>
      <x:c r="AX227" s="53">
        <x:v>0</x:v>
      </x:c>
      <x:c r="AY227" s="53">
        <x:v>1</x:v>
      </x:c>
      <x:c r="AZ227" s="53">
        <x:v>1</x:v>
      </x:c>
      <x:c r="BA227" s="54"/>
      <x:c r="BB227" s="54"/>
      <x:c r="BC227" s="54"/>
      <x:c r="BD227" s="55" t="str">
        <x:f>IF(OR(W227&lt;&gt;"REVIEWED",COUNTIF(BA227:BC227,"UNCLEAR")&gt;0,COUNTA(BA227:BC227)&lt;3,(COUNTIF(BA227:BC227,"0")+COUNTIF(BA227:BC227,"1")+COUNTIF(BA227:BC227,"2"))=0,AJ227=""),"",(COUNTIF(BA227:BC227,"1")+2*COUNTIF(BA227:BC227,"2"))/(2*(COUNTIF(BA227:BC227,"0")+COUNTIF(BA227:BC227,"1")+COUNTIF(BA227:BC227,"2"))))</x:f>
      </x:c>
    </x:row>
    <x:row r="228" ht="66" customHeight="1">
      <x:c r="A228" s="9" t="str">
        <x:v>BATCH_23</x:v>
      </x:c>
      <x:c r="B228" s="9" t="n">
        <x:v>222</x:v>
      </x:c>
      <x:c r="C228" s="9" t="str">
        <x:v>IMO-043</x:v>
      </x:c>
      <x:c r="D228" s="9" t="str">
        <x:v>IMO</x:v>
      </x:c>
      <x:c r="E228" s="9" t="str">
        <x:v>DIRECT_STATIC</x:v>
      </x:c>
      <x:c r="F228" s="9" t="str">
        <x:v>RUN_01</x:v>
      </x:c>
      <x:c r="G228" s="12" t="str">
        <x:v>REJECTED_ATTEMPT_04</x:v>
      </x:c>
      <x:c r="H228" s="12" t="str">
        <x:v>TERM_RESOLUTION_UNRESOLVED</x:v>
      </x:c>
      <x:c r="I228" s="12" t="str">
        <x:v>PARSED</x:v>
      </x:c>
      <x:c r="J228" s="12" t="str">
        <x:v>PASS</x:v>
      </x:c>
      <x:c r="K228" s="9" t="n">
        <x:v>9</x:v>
      </x:c>
      <x:c r="L228" s="9" t="n">
        <x:v>9</x:v>
      </x:c>
      <x:c r="M228" s="9" t="n">
        <x:v>5</x:v>
      </x:c>
      <x:c r="N228" s="9" t="n">
        <x:v>0</x:v>
      </x:c>
      <x:c r="O228" s="9" t="str">
        <x:v>IMO-043-P02</x:v>
      </x:c>
      <x:c r="P228" s="9" t="str">
        <x:v>PASS</x:v>
      </x:c>
      <x:c r="Q228" s="9" t="str">
        <x:v>PASS</x:v>
      </x:c>
      <x:c r="R228" s="9" t="str">
        <x:v>CORRECT_BEHAVIOR</x:v>
      </x:c>
      <x:c r="S228" s="9" t="str">
        <x:v>IMO-043-F01</x:v>
      </x:c>
      <x:c r="T228" s="9" t="str">
        <x:v>FAIL</x:v>
      </x:c>
      <x:c r="U228" s="9" t="str">
        <x:v>PASS</x:v>
      </x:c>
      <x:c r="V228" s="9" t="str">
        <x:v>FALSE_ACCEPT</x:v>
      </x:c>
      <x:c r="W228" s="13" t="str">
        <x:v>NOT_REVIEWED</x:v>
      </x:c>
      <x:c r="X228" s="13" t="str"/>
      <x:c r="Y228" s="13" t="str"/>
      <x:c r="Z228" s="13" t="str"/>
      <x:c r="AA228" s="13" t="str"/>
      <x:c r="AB228" s="13" t="str"/>
      <x:c r="AC228" s="13" t="str"/>
      <x:c r="AD228" s="13" t="str"/>
      <x:c r="AE228" s="13" t="str"/>
      <x:c r="AF228" s="13" t="str"/>
      <x:c r="AG228" s="13" t="str"/>
      <x:c r="AH228" s="13" t="str"/>
      <x:c r="AI228" s="16" t="str">
        <x:f>IF(AND(W228="REVIEWED",X228&lt;&gt;"",Y228&lt;&gt;"",COUNTA(Z228:AF228)=7,COUNTIF(Z228:AF228,"UNCLEAR")=0,(COUNTIF(Z228:AF228,"0")+COUNTIF(Z228:AF228,"1")+COUNTIF(Z228:AF228,"2"))&gt;0,AG228&lt;&gt;"",AH228&lt;&gt;"",AJ228&lt;&gt;""),(COUNTIF(Z228:AF228,"1")+2*COUNTIF(Z228:AF228,"2"))/(2*(COUNTIF(Z228:AF228,"0")+COUNTIF(Z228:AF228,"1")+COUNTIF(Z228:AF228,"2"))),"")</x:f>
      </x:c>
      <x:c r="AJ228" s="14" t="str"/>
      <x:c r="AK228" s="14" t="str"/>
      <x:c r="AL228" s="14" t="str"/>
      <x:c r="AM228" s="9" t="str">
        <x:v>RDF_FALSE_ACCEPT; FALLBACK_OUTPUT</x:v>
      </x:c>
      <x:c r="AN228" s="9" t="str">
        <x:v>Part I-A 6.3.1.1</x:v>
      </x:c>
      <x:c r="AO228" s="9" t="str">
        <x:v>MVP/SHACL_GENERATION_PIPELINE/experiments/FULL_REPAIR_V2/RUN_01/runs/RUN-IMO-043-20260915T104704429633Z/artifacts/attempt_04/candidate_shape.ttl</x:v>
      </x:c>
      <x:c r="AP228" s="9" t="str">
        <x:v>9a346e7087036610b09d1439fb50ca36f1a96051496ef6b489183b5c2f76f285</x:v>
      </x:c>
      <x:c r="AQ228" s="52" t="inlineStr">
        <x:is>
          <x:t xml:space="preserve">PASS</x:t>
        </x:is>
      </x:c>
      <x:c r="AR228" s="53" t="inlineStr">
        <x:is>
          <x:t xml:space="preserve">VALID</x:t>
        </x:is>
      </x:c>
      <x:c r="AS228" s="53" t="inlineStr">
        <x:is>
          <x:t xml:space="preserve">IMO-043-P02=ACTIVATED | IMO-043-F01=ACTIVATED</x:t>
        </x:is>
      </x:c>
      <x:c r="AT228" s="53">
        <x:v>4</x:v>
      </x:c>
      <x:c r="AU228" s="53">
        <x:v>16</x:v>
      </x:c>
      <x:c r="AV228" s="53">
        <x:v>54</x:v>
      </x:c>
      <x:c r="AW228" s="53" t="inlineStr">
        <x:is>
          <x:t xml:space="preserve">sh:class, sh:hasValue, sh:minCount, sh:node, sh:not, sh:or, sh:property</x:t>
        </x:is>
      </x:c>
      <x:c r="AX228" s="53">
        <x:v>0</x:v>
      </x:c>
      <x:c r="AY228" s="53">
        <x:v>2</x:v>
      </x:c>
      <x:c r="AZ228" s="53">
        <x:v>2</x:v>
      </x:c>
      <x:c r="BA228" s="54"/>
      <x:c r="BB228" s="54"/>
      <x:c r="BC228" s="54"/>
      <x:c r="BD228" s="55" t="str">
        <x:f>IF(OR(W228&lt;&gt;"REVIEWED",COUNTIF(BA228:BC228,"UNCLEAR")&gt;0,COUNTA(BA228:BC228)&lt;3,(COUNTIF(BA228:BC228,"0")+COUNTIF(BA228:BC228,"1")+COUNTIF(BA228:BC228,"2"))=0,AJ228=""),"",(COUNTIF(BA228:BC228,"1")+2*COUNTIF(BA228:BC228,"2"))/(2*(COUNTIF(BA228:BC228,"0")+COUNTIF(BA228:BC228,"1")+COUNTIF(BA228:BC228,"2"))))</x:f>
      </x:c>
    </x:row>
    <x:row r="229" ht="66" customHeight="1">
      <x:c r="A229" s="9" t="str">
        <x:v>BATCH_23</x:v>
      </x:c>
      <x:c r="B229" s="9" t="n">
        <x:v>223</x:v>
      </x:c>
      <x:c r="C229" s="9" t="str">
        <x:v>I2-001</x:v>
      </x:c>
      <x:c r="D229" s="9" t="str">
        <x:v>I2</x:v>
      </x:c>
      <x:c r="E229" s="9" t="str">
        <x:v>DIRECT_STATIC</x:v>
      </x:c>
      <x:c r="F229" s="9" t="str">
        <x:v>RUN_01</x:v>
      </x:c>
      <x:c r="G229" s="12" t="str">
        <x:v>OFFICIAL_ELIGIBLE_OUTPUT</x:v>
      </x:c>
      <x:c r="H229" s="12" t="str">
        <x:v>GENERATION_ACCEPTED</x:v>
      </x:c>
      <x:c r="I229" s="12" t="str">
        <x:v>PARSED</x:v>
      </x:c>
      <x:c r="J229" s="12" t="str">
        <x:v>PASS</x:v>
      </x:c>
      <x:c r="K229" s="9" t="n">
        <x:v>6</x:v>
      </x:c>
      <x:c r="L229" s="9" t="n">
        <x:v>6</x:v>
      </x:c>
      <x:c r="M229" s="9" t="n">
        <x:v>6</x:v>
      </x:c>
      <x:c r="N229" s="9" t="n">
        <x:v>1</x:v>
      </x:c>
      <x:c r="O229" s="9" t="str">
        <x:v>I2-001-P01</x:v>
      </x:c>
      <x:c r="P229" s="9" t="str">
        <x:v>PASS</x:v>
      </x:c>
      <x:c r="Q229" s="9" t="str">
        <x:v>PASS</x:v>
      </x:c>
      <x:c r="R229" s="9" t="str">
        <x:v>CORRECT_BEHAVIOR</x:v>
      </x:c>
      <x:c r="S229" s="9" t="str">
        <x:v>I2-001-F02</x:v>
      </x:c>
      <x:c r="T229" s="9" t="str">
        <x:v>FAIL</x:v>
      </x:c>
      <x:c r="U229" s="9" t="str">
        <x:v>FAIL</x:v>
      </x:c>
      <x:c r="V229" s="9" t="str">
        <x:v>CORRECT_BEHAVIOR</x:v>
      </x:c>
      <x:c r="W229" s="13" t="str">
        <x:v>NOT_REVIEWED</x:v>
      </x:c>
      <x:c r="X229" s="13" t="str"/>
      <x:c r="Y229" s="13" t="str"/>
      <x:c r="Z229" s="13" t="str"/>
      <x:c r="AA229" s="13" t="str"/>
      <x:c r="AB229" s="13" t="str"/>
      <x:c r="AC229" s="13" t="str"/>
      <x:c r="AD229" s="13" t="str"/>
      <x:c r="AE229" s="13" t="str"/>
      <x:c r="AF229" s="13" t="str"/>
      <x:c r="AG229" s="13" t="str"/>
      <x:c r="AH229" s="13" t="str"/>
      <x:c r="AI229" s="16" t="str">
        <x:f>IF(AND(W229="REVIEWED",X229&lt;&gt;"",Y229&lt;&gt;"",COUNTA(Z229:AF229)=7,COUNTIF(Z229:AF229,"UNCLEAR")=0,(COUNTIF(Z229:AF229,"0")+COUNTIF(Z229:AF229,"1")+COUNTIF(Z229:AF229,"2"))&gt;0,AG229&lt;&gt;"",AH229&lt;&gt;"",AJ229&lt;&gt;""),(COUNTIF(Z229:AF229,"1")+2*COUNTIF(Z229:AF229,"2"))/(2*(COUNTIF(Z229:AF229,"0")+COUNTIF(Z229:AF229,"1")+COUNTIF(Z229:AF229,"2"))),"")</x:f>
      </x:c>
      <x:c r="AJ229" s="14" t="str"/>
      <x:c r="AK229" s="14" t="str"/>
      <x:c r="AL229" s="14" t="str"/>
      <x:c r="AM229" s="9" t="str"/>
      <x:c r="AN229" s="9" t="str">
        <x:v>I2.1.1 Note 6</x:v>
      </x:c>
      <x:c r="AO229" s="9" t="str">
        <x:v>MVP/SHACL_GENERATION_PIPELINE/experiments/FULL_REPAIR_V2/RUN_01/runs/RUN-I2-001-20260915T092108806675Z/final/final_shape.ttl</x:v>
      </x:c>
      <x:c r="AP229" s="9" t="str">
        <x:v>8f0f1dbd77beedce76cba0babc3b3773bdc410fc1a5dc6344a89bce3a7ee2741</x:v>
      </x:c>
      <x:c r="AQ229" s="52" t="inlineStr">
        <x:is>
          <x:t xml:space="preserve">PASS</x:t>
        </x:is>
      </x:c>
      <x:c r="AR229" s="53" t="inlineStr">
        <x:is>
          <x:t xml:space="preserve">VALID</x:t>
        </x:is>
      </x:c>
      <x:c r="AS229" s="53" t="inlineStr">
        <x:is>
          <x:t xml:space="preserve">I2-001-P01=ACTIVATED | I2-001-F02=ACTIVATED</x:t>
        </x:is>
      </x:c>
      <x:c r="AT229" s="53">
        <x:v>1</x:v>
      </x:c>
      <x:c r="AU229" s="53">
        <x:v>6</x:v>
      </x:c>
      <x:c r="AV229" s="53">
        <x:v>17</x:v>
      </x:c>
      <x:c r="AW229" s="53" t="inlineStr">
        <x:is>
          <x:t xml:space="preserve">sh:datatype, sh:hasValue, sh:maxCount, sh:maxExclusive, sh:minCount, sh:minInclusive, sh:or, sh:property</x:t>
        </x:is>
      </x:c>
      <x:c r="AX229" s="53">
        <x:v>0</x:v>
      </x:c>
      <x:c r="AY229" s="53">
        <x:v>1</x:v>
      </x:c>
      <x:c r="AZ229" s="53">
        <x:v>1</x:v>
      </x:c>
      <x:c r="BA229" s="54"/>
      <x:c r="BB229" s="54"/>
      <x:c r="BC229" s="54"/>
      <x:c r="BD229" s="55" t="str">
        <x:f>IF(OR(W229&lt;&gt;"REVIEWED",COUNTIF(BA229:BC229,"UNCLEAR")&gt;0,COUNTA(BA229:BC229)&lt;3,(COUNTIF(BA229:BC229,"0")+COUNTIF(BA229:BC229,"1")+COUNTIF(BA229:BC229,"2"))=0,AJ229=""),"",(COUNTIF(BA229:BC229,"1")+2*COUNTIF(BA229:BC229,"2"))/(2*(COUNTIF(BA229:BC229,"0")+COUNTIF(BA229:BC229,"1")+COUNTIF(BA229:BC229,"2"))))</x:f>
      </x:c>
    </x:row>
    <x:row r="230" ht="66" customHeight="1">
      <x:c r="A230" s="9" t="str">
        <x:v>BATCH_23</x:v>
      </x:c>
      <x:c r="B230" s="9" t="n">
        <x:v>224</x:v>
      </x:c>
      <x:c r="C230" s="9" t="str">
        <x:v>IMO-049</x:v>
      </x:c>
      <x:c r="D230" s="9" t="str">
        <x:v>IMO</x:v>
      </x:c>
      <x:c r="E230" s="9" t="str">
        <x:v>DIRECT_STATIC</x:v>
      </x:c>
      <x:c r="F230" s="9" t="str">
        <x:v>RUN_01</x:v>
      </x:c>
      <x:c r="G230" s="12" t="str">
        <x:v>OFFICIAL_ELIGIBLE_OUTPUT</x:v>
      </x:c>
      <x:c r="H230" s="12" t="str">
        <x:v>GENERATION_ACCEPTED</x:v>
      </x:c>
      <x:c r="I230" s="12" t="str">
        <x:v>PARSED</x:v>
      </x:c>
      <x:c r="J230" s="12" t="str">
        <x:v>PASS</x:v>
      </x:c>
      <x:c r="K230" s="9" t="n">
        <x:v>12</x:v>
      </x:c>
      <x:c r="L230" s="9" t="n">
        <x:v>12</x:v>
      </x:c>
      <x:c r="M230" s="9" t="n">
        <x:v>5</x:v>
      </x:c>
      <x:c r="N230" s="9" t="n">
        <x:v>0</x:v>
      </x:c>
      <x:c r="O230" s="9" t="str">
        <x:v>IMO-049-P03</x:v>
      </x:c>
      <x:c r="P230" s="9" t="str">
        <x:v>PASS</x:v>
      </x:c>
      <x:c r="Q230" s="9" t="str">
        <x:v>PASS</x:v>
      </x:c>
      <x:c r="R230" s="9" t="str">
        <x:v>CORRECT_BEHAVIOR</x:v>
      </x:c>
      <x:c r="S230" s="9" t="str">
        <x:v>IMO-049-F06</x:v>
      </x:c>
      <x:c r="T230" s="9" t="str">
        <x:v>FAIL</x:v>
      </x:c>
      <x:c r="U230" s="9" t="str">
        <x:v>PASS</x:v>
      </x:c>
      <x:c r="V230" s="9" t="str">
        <x:v>FALSE_ACCEPT</x:v>
      </x:c>
      <x:c r="W230" s="13" t="str">
        <x:v>NOT_REVIEWED</x:v>
      </x:c>
      <x:c r="X230" s="13" t="str"/>
      <x:c r="Y230" s="13" t="str"/>
      <x:c r="Z230" s="13" t="str"/>
      <x:c r="AA230" s="13" t="str"/>
      <x:c r="AB230" s="13" t="str"/>
      <x:c r="AC230" s="13" t="str"/>
      <x:c r="AD230" s="13" t="str"/>
      <x:c r="AE230" s="13" t="str"/>
      <x:c r="AF230" s="13" t="str"/>
      <x:c r="AG230" s="13" t="str"/>
      <x:c r="AH230" s="13" t="str"/>
      <x:c r="AI230" s="16" t="str">
        <x:f>IF(AND(W230="REVIEWED",X230&lt;&gt;"",Y230&lt;&gt;"",COUNTA(Z230:AF230)=7,COUNTIF(Z230:AF230,"UNCLEAR")=0,(COUNTIF(Z230:AF230,"0")+COUNTIF(Z230:AF230,"1")+COUNTIF(Z230:AF230,"2"))&gt;0,AG230&lt;&gt;"",AH230&lt;&gt;"",AJ230&lt;&gt;""),(COUNTIF(Z230:AF230,"1")+2*COUNTIF(Z230:AF230,"2"))/(2*(COUNTIF(Z230:AF230,"0")+COUNTIF(Z230:AF230,"1")+COUNTIF(Z230:AF230,"2"))),"")</x:f>
      </x:c>
      <x:c r="AJ230" s="14" t="str"/>
      <x:c r="AK230" s="14" t="str"/>
      <x:c r="AL230" s="14" t="str"/>
      <x:c r="AM230" s="9" t="str">
        <x:v>RDF_FALSE_ACCEPT; RDF_FALSE_REJECT</x:v>
      </x:c>
      <x:c r="AN230" s="9" t="str">
        <x:v>Part I-A 6.3.3.1-.3</x:v>
      </x:c>
      <x:c r="AO230" s="9" t="str">
        <x:v>MVP/SHACL_GENERATION_PIPELINE/experiments/FULL_REPAIR_V2/RUN_01/runs/RUN-IMO-049-20260915T105210812150Z/final/final_shape.ttl</x:v>
      </x:c>
      <x:c r="AP230" s="9" t="str">
        <x:v>a5241f5d054844fc33ea6b8f45acafd66b2146e5d584856cf8064a810cc63dcc</x:v>
      </x:c>
      <x:c r="AQ230" s="52" t="inlineStr">
        <x:is>
          <x:t xml:space="preserve">PASS</x:t>
        </x:is>
      </x:c>
      <x:c r="AR230" s="53" t="inlineStr">
        <x:is>
          <x:t xml:space="preserve">VALID</x:t>
        </x:is>
      </x:c>
      <x:c r="AS230" s="53" t="inlineStr">
        <x:is>
          <x:t xml:space="preserve">IMO-049-P03=ACTIVATED | IMO-049-F06=ACTIVATED</x:t>
        </x:is>
      </x:c>
      <x:c r="AT230" s="53">
        <x:v>9</x:v>
      </x:c>
      <x:c r="AU230" s="53">
        <x:v>20</x:v>
      </x:c>
      <x:c r="AV230" s="53">
        <x:v>84</x:v>
      </x:c>
      <x:c r="AW230" s="53" t="inlineStr">
        <x:is>
          <x:t xml:space="preserve">sh:datatype, sh:hasValue, sh:in, sh:maxCount, sh:minCount, sh:node, sh:not, sh:or, sh:property</x:t>
        </x:is>
      </x:c>
      <x:c r="AX230" s="53">
        <x:v>0</x:v>
      </x:c>
      <x:c r="AY230" s="53">
        <x:v>1</x:v>
      </x:c>
      <x:c r="AZ230" s="53">
        <x:v>1</x:v>
      </x:c>
      <x:c r="BA230" s="54"/>
      <x:c r="BB230" s="54"/>
      <x:c r="BC230" s="54"/>
      <x:c r="BD230" s="55" t="str">
        <x:f>IF(OR(W230&lt;&gt;"REVIEWED",COUNTIF(BA230:BC230,"UNCLEAR")&gt;0,COUNTA(BA230:BC230)&lt;3,(COUNTIF(BA230:BC230,"0")+COUNTIF(BA230:BC230,"1")+COUNTIF(BA230:BC230,"2"))=0,AJ230=""),"",(COUNTIF(BA230:BC230,"1")+2*COUNTIF(BA230:BC230,"2"))/(2*(COUNTIF(BA230:BC230,"0")+COUNTIF(BA230:BC230,"1")+COUNTIF(BA230:BC230,"2"))))</x:f>
      </x:c>
    </x:row>
    <x:row r="231" ht="66" customHeight="1">
      <x:c r="A231" s="9" t="str">
        <x:v>BATCH_23</x:v>
      </x:c>
      <x:c r="B231" s="9" t="n">
        <x:v>225</x:v>
      </x:c>
      <x:c r="C231" s="9" t="str">
        <x:v>IMO-027</x:v>
      </x:c>
      <x:c r="D231" s="9" t="str">
        <x:v>IMO</x:v>
      </x:c>
      <x:c r="E231" s="9" t="str">
        <x:v>DIRECT_STATIC</x:v>
      </x:c>
      <x:c r="F231" s="9" t="str">
        <x:v>RUN_01</x:v>
      </x:c>
      <x:c r="G231" s="12" t="str">
        <x:v>OFFICIAL_ELIGIBLE_OUTPUT</x:v>
      </x:c>
      <x:c r="H231" s="12" t="str">
        <x:v>GENERATION_ACCEPTED</x:v>
      </x:c>
      <x:c r="I231" s="12" t="str">
        <x:v>PARSED</x:v>
      </x:c>
      <x:c r="J231" s="12" t="str">
        <x:v>PASS</x:v>
      </x:c>
      <x:c r="K231" s="9" t="n">
        <x:v>7</x:v>
      </x:c>
      <x:c r="L231" s="9" t="n">
        <x:v>7</x:v>
      </x:c>
      <x:c r="M231" s="9" t="n">
        <x:v>7</x:v>
      </x:c>
      <x:c r="N231" s="9" t="n">
        <x:v>1</x:v>
      </x:c>
      <x:c r="O231" s="9" t="str">
        <x:v>IMO-027-P01</x:v>
      </x:c>
      <x:c r="P231" s="9" t="str">
        <x:v>PASS</x:v>
      </x:c>
      <x:c r="Q231" s="9" t="str">
        <x:v>PASS</x:v>
      </x:c>
      <x:c r="R231" s="9" t="str">
        <x:v>CORRECT_BEHAVIOR</x:v>
      </x:c>
      <x:c r="S231" s="9" t="str">
        <x:v>IMO-027-F06</x:v>
      </x:c>
      <x:c r="T231" s="9" t="str">
        <x:v>FAIL</x:v>
      </x:c>
      <x:c r="U231" s="9" t="str">
        <x:v>FAIL</x:v>
      </x:c>
      <x:c r="V231" s="9" t="str">
        <x:v>CORRECT_BEHAVIOR</x:v>
      </x:c>
      <x:c r="W231" s="13" t="str">
        <x:v>NOT_REVIEWED</x:v>
      </x:c>
      <x:c r="X231" s="13" t="str"/>
      <x:c r="Y231" s="13" t="str"/>
      <x:c r="Z231" s="13" t="str"/>
      <x:c r="AA231" s="13" t="str"/>
      <x:c r="AB231" s="13" t="str"/>
      <x:c r="AC231" s="13" t="str"/>
      <x:c r="AD231" s="13" t="str"/>
      <x:c r="AE231" s="13" t="str"/>
      <x:c r="AF231" s="13" t="str"/>
      <x:c r="AG231" s="13" t="str"/>
      <x:c r="AH231" s="13" t="str"/>
      <x:c r="AI231" s="16" t="str">
        <x:f>IF(AND(W231="REVIEWED",X231&lt;&gt;"",Y231&lt;&gt;"",COUNTA(Z231:AF231)=7,COUNTIF(Z231:AF231,"UNCLEAR")=0,(COUNTIF(Z231:AF231,"0")+COUNTIF(Z231:AF231,"1")+COUNTIF(Z231:AF231,"2"))&gt;0,AG231&lt;&gt;"",AH231&lt;&gt;"",AJ231&lt;&gt;""),(COUNTIF(Z231:AF231,"1")+2*COUNTIF(Z231:AF231,"2"))/(2*(COUNTIF(Z231:AF231,"0")+COUNTIF(Z231:AF231,"1")+COUNTIF(Z231:AF231,"2"))),"")</x:f>
      </x:c>
      <x:c r="AJ231" s="14" t="str"/>
      <x:c r="AK231" s="14" t="str"/>
      <x:c r="AL231" s="14" t="str"/>
      <x:c r="AM231" s="9" t="str"/>
      <x:c r="AN231" s="9" t="str">
        <x:v>Part I-A 2.3.3</x:v>
      </x:c>
      <x:c r="AO231" s="9" t="str">
        <x:v>MVP/SHACL_GENERATION_PIPELINE/experiments/FULL_REPAIR_V2/RUN_01/runs/RUN-IMO-027-20260915T103439749063Z/final/final_shape.ttl</x:v>
      </x:c>
      <x:c r="AP231" s="9" t="str">
        <x:v>8543aadf04f387b31d5e83484ab16d03375de2e19cbd1c9aaf95dc0a683c8a25</x:v>
      </x:c>
      <x:c r="AQ231" s="52" t="inlineStr">
        <x:is>
          <x:t xml:space="preserve">PASS</x:t>
        </x:is>
      </x:c>
      <x:c r="AR231" s="53" t="inlineStr">
        <x:is>
          <x:t xml:space="preserve">VALID</x:t>
        </x:is>
      </x:c>
      <x:c r="AS231" s="53" t="inlineStr">
        <x:is>
          <x:t xml:space="preserve">IMO-027-P01=ACTIVATED | IMO-027-F06=ACTIVATED</x:t>
        </x:is>
      </x:c>
      <x:c r="AT231" s="53">
        <x:v>1</x:v>
      </x:c>
      <x:c r="AU231" s="53">
        <x:v>6</x:v>
      </x:c>
      <x:c r="AV231" s="53">
        <x:v>26</x:v>
      </x:c>
      <x:c r="AW231" s="53" t="inlineStr">
        <x:is>
          <x:t xml:space="preserve">sh:datatype, sh:hasValue, sh:maxCount, sh:minCount, sh:minLength, sh:property</x:t>
        </x:is>
      </x:c>
      <x:c r="AX231" s="53">
        <x:v>0</x:v>
      </x:c>
      <x:c r="AY231" s="53">
        <x:v>1</x:v>
      </x:c>
      <x:c r="AZ231" s="53">
        <x:v>0</x:v>
      </x:c>
      <x:c r="BA231" s="54"/>
      <x:c r="BB231" s="54"/>
      <x:c r="BC231" s="54"/>
      <x:c r="BD231" s="55" t="str">
        <x:f>IF(OR(W231&lt;&gt;"REVIEWED",COUNTIF(BA231:BC231,"UNCLEAR")&gt;0,COUNTA(BA231:BC231)&lt;3,(COUNTIF(BA231:BC231,"0")+COUNTIF(BA231:BC231,"1")+COUNTIF(BA231:BC231,"2"))=0,AJ231=""),"",(COUNTIF(BA231:BC231,"1")+2*COUNTIF(BA231:BC231,"2"))/(2*(COUNTIF(BA231:BC231,"0")+COUNTIF(BA231:BC231,"1")+COUNTIF(BA231:BC231,"2"))))</x:f>
      </x:c>
    </x:row>
    <x:row r="232" ht="66" customHeight="1">
      <x:c r="A232" s="9" t="str">
        <x:v>BATCH_23</x:v>
      </x:c>
      <x:c r="B232" s="9" t="n">
        <x:v>226</x:v>
      </x:c>
      <x:c r="C232" s="9" t="str">
        <x:v>I2-037</x:v>
      </x:c>
      <x:c r="D232" s="9" t="str">
        <x:v>I2</x:v>
      </x:c>
      <x:c r="E232" s="9" t="str">
        <x:v>DIRECT_STATIC</x:v>
      </x:c>
      <x:c r="F232" s="9" t="str">
        <x:v>RUN_01</x:v>
      </x:c>
      <x:c r="G232" s="12" t="str">
        <x:v>OFFICIAL_ELIGIBLE_OUTPUT</x:v>
      </x:c>
      <x:c r="H232" s="12" t="str">
        <x:v>GENERATION_ACCEPTED</x:v>
      </x:c>
      <x:c r="I232" s="12" t="str">
        <x:v>PARSED</x:v>
      </x:c>
      <x:c r="J232" s="12" t="str">
        <x:v>PASS</x:v>
      </x:c>
      <x:c r="K232" s="9" t="n">
        <x:v>5</x:v>
      </x:c>
      <x:c r="L232" s="9" t="n">
        <x:v>5</x:v>
      </x:c>
      <x:c r="M232" s="9" t="n">
        <x:v>3</x:v>
      </x:c>
      <x:c r="N232" s="9" t="n">
        <x:v>0</x:v>
      </x:c>
      <x:c r="O232" s="9" t="str">
        <x:v>I2-037-P01</x:v>
      </x:c>
      <x:c r="P232" s="9" t="str">
        <x:v>PASS</x:v>
      </x:c>
      <x:c r="Q232" s="9" t="str">
        <x:v>FAIL</x:v>
      </x:c>
      <x:c r="R232" s="9" t="str">
        <x:v>FALSE_REJECT</x:v>
      </x:c>
      <x:c r="S232" s="9" t="str">
        <x:v>I2-037-F03</x:v>
      </x:c>
      <x:c r="T232" s="9" t="str">
        <x:v>FAIL</x:v>
      </x:c>
      <x:c r="U232" s="9" t="str">
        <x:v>FAIL</x:v>
      </x:c>
      <x:c r="V232" s="9" t="str">
        <x:v>CORRECT_BEHAVIOR</x:v>
      </x:c>
      <x:c r="W232" s="13" t="str">
        <x:v>NOT_REVIEWED</x:v>
      </x:c>
      <x:c r="X232" s="13" t="str"/>
      <x:c r="Y232" s="13" t="str"/>
      <x:c r="Z232" s="13" t="str"/>
      <x:c r="AA232" s="13" t="str"/>
      <x:c r="AB232" s="13" t="str"/>
      <x:c r="AC232" s="13" t="str"/>
      <x:c r="AD232" s="13" t="str"/>
      <x:c r="AE232" s="13" t="str"/>
      <x:c r="AF232" s="13" t="str"/>
      <x:c r="AG232" s="13" t="str"/>
      <x:c r="AH232" s="13" t="str"/>
      <x:c r="AI232" s="16" t="str">
        <x:f>IF(AND(W232="REVIEWED",X232&lt;&gt;"",Y232&lt;&gt;"",COUNTA(Z232:AF232)=7,COUNTIF(Z232:AF232,"UNCLEAR")=0,(COUNTIF(Z232:AF232,"0")+COUNTIF(Z232:AF232,"1")+COUNTIF(Z232:AF232,"2"))&gt;0,AG232&lt;&gt;"",AH232&lt;&gt;"",AJ232&lt;&gt;""),(COUNTIF(Z232:AF232,"1")+2*COUNTIF(Z232:AF232,"2"))/(2*(COUNTIF(Z232:AF232,"0")+COUNTIF(Z232:AF232,"1")+COUNTIF(Z232:AF232,"2"))),"")</x:f>
      </x:c>
      <x:c r="AJ232" s="14" t="str"/>
      <x:c r="AK232" s="14" t="str"/>
      <x:c r="AL232" s="14" t="str"/>
      <x:c r="AM232" s="9" t="str">
        <x:v>ALWAYS_FAIL; RDF_FALSE_REJECT</x:v>
      </x:c>
      <x:c r="AN232" s="9" t="str">
        <x:v>I2.8.1</x:v>
      </x:c>
      <x:c r="AO232" s="9" t="str">
        <x:v>MVP/SHACL_GENERATION_PIPELINE/experiments/FULL_REPAIR_V2/RUN_01/runs/RUN-I2-037-20260915T100016264169Z/final/final_shape.ttl</x:v>
      </x:c>
      <x:c r="AP232" s="9" t="str">
        <x:v>90f335f86586b0f3168c4441afd1f07ff9abcc54ccdb2adadc7abd6f8c2e872b</x:v>
      </x:c>
      <x:c r="AQ232" s="52" t="inlineStr">
        <x:is>
          <x:t xml:space="preserve">PASS</x:t>
        </x:is>
      </x:c>
      <x:c r="AR232" s="53" t="inlineStr">
        <x:is>
          <x:t xml:space="preserve">VALID</x:t>
        </x:is>
      </x:c>
      <x:c r="AS232" s="53" t="inlineStr">
        <x:is>
          <x:t xml:space="preserve">I2-037-P01=ACTIVATED | I2-037-F03=ACTIVATED</x:t>
        </x:is>
      </x:c>
      <x:c r="AT232" s="53">
        <x:v>1</x:v>
      </x:c>
      <x:c r="AU232" s="53">
        <x:v>9</x:v>
      </x:c>
      <x:c r="AV232" s="53">
        <x:v>38</x:v>
      </x:c>
      <x:c r="AW232" s="53" t="inlineStr">
        <x:is>
          <x:t xml:space="preserve">sh:class, sh:datatype, sh:hasValue, sh:maxCount, sh:minCount, sh:node, sh:property</x:t>
        </x:is>
      </x:c>
      <x:c r="AX232" s="53">
        <x:v>0</x:v>
      </x:c>
      <x:c r="AY232" s="53">
        <x:v>1</x:v>
      </x:c>
      <x:c r="AZ232" s="53">
        <x:v>0</x:v>
      </x:c>
      <x:c r="BA232" s="54"/>
      <x:c r="BB232" s="54"/>
      <x:c r="BC232" s="54"/>
      <x:c r="BD232" s="55" t="str">
        <x:f>IF(OR(W232&lt;&gt;"REVIEWED",COUNTIF(BA232:BC232,"UNCLEAR")&gt;0,COUNTA(BA232:BC232)&lt;3,(COUNTIF(BA232:BC232,"0")+COUNTIF(BA232:BC232,"1")+COUNTIF(BA232:BC232,"2"))=0,AJ232=""),"",(COUNTIF(BA232:BC232,"1")+2*COUNTIF(BA232:BC232,"2"))/(2*(COUNTIF(BA232:BC232,"0")+COUNTIF(BA232:BC232,"1")+COUNTIF(BA232:BC232,"2"))))</x:f>
      </x:c>
    </x:row>
    <x:row r="233" ht="66" customHeight="1">
      <x:c r="A233" s="9" t="str">
        <x:v>BATCH_23</x:v>
      </x:c>
      <x:c r="B233" s="9" t="n">
        <x:v>227</x:v>
      </x:c>
      <x:c r="C233" s="9" t="str">
        <x:v>TRF-074</x:v>
      </x:c>
      <x:c r="D233" s="9" t="str">
        <x:v>TRAFICOM</x:v>
      </x:c>
      <x:c r="E233" s="9" t="str">
        <x:v>DIRECT_STATIC</x:v>
      </x:c>
      <x:c r="F233" s="9" t="str">
        <x:v>RUN_01</x:v>
      </x:c>
      <x:c r="G233" s="12" t="str">
        <x:v>NO_ELIGIBLE_OUTPUT</x:v>
      </x:c>
      <x:c r="H233" s="12" t="str">
        <x:v>SYNTAX_REPAIR_EXHAUSTED</x:v>
      </x:c>
      <x:c r="I233" s="12" t="str">
        <x:v>NOT_PARSED</x:v>
      </x:c>
      <x:c r="J233" s="12" t="str">
        <x:v>FAIL</x:v>
      </x:c>
      <x:c r="K233" s="9" t="n">
        <x:v>0</x:v>
      </x:c>
      <x:c r="L233" s="9" t="n">
        <x:v>7</x:v>
      </x:c>
      <x:c r="M233" s="9" t="n">
        <x:v>0</x:v>
      </x:c>
      <x:c r="N233" s="9" t="n">
        <x:v>0</x:v>
      </x:c>
      <x:c r="O233" s="9" t="str">
        <x:v>TRF-074-P04</x:v>
      </x:c>
      <x:c r="P233" s="9" t="str">
        <x:v>PASS</x:v>
      </x:c>
      <x:c r="Q233" s="9" t="str">
        <x:v>NO_VERDICT</x:v>
      </x:c>
      <x:c r="R233" s="9" t="str">
        <x:v>GENERATION_ERROR</x:v>
      </x:c>
      <x:c r="S233" s="9" t="str">
        <x:v>TRF-074-F02</x:v>
      </x:c>
      <x:c r="T233" s="9" t="str">
        <x:v>FAIL</x:v>
      </x:c>
      <x:c r="U233" s="9" t="str">
        <x:v>NO_VERDICT</x:v>
      </x:c>
      <x:c r="V233" s="9" t="str">
        <x:v>GENERATION_ERROR</x:v>
      </x:c>
      <x:c r="W233" s="13" t="str">
        <x:v>NOT_REVIEWED</x:v>
      </x:c>
      <x:c r="X233" s="13" t="str"/>
      <x:c r="Y233" s="13" t="str"/>
      <x:c r="Z233" s="13" t="str"/>
      <x:c r="AA233" s="13" t="str"/>
      <x:c r="AB233" s="13" t="str"/>
      <x:c r="AC233" s="13" t="str"/>
      <x:c r="AD233" s="13" t="str"/>
      <x:c r="AE233" s="13" t="str"/>
      <x:c r="AF233" s="13" t="str"/>
      <x:c r="AG233" s="13" t="str"/>
      <x:c r="AH233" s="13" t="str"/>
      <x:c r="AI233" s="16" t="str">
        <x:f>IF(AND(W233="REVIEWED",X233&lt;&gt;"",Y233&lt;&gt;"",COUNTA(Z233:AF233)=7,COUNTIF(Z233:AF233,"UNCLEAR")=0,(COUNTIF(Z233:AF233,"0")+COUNTIF(Z233:AF233,"1")+COUNTIF(Z233:AF233,"2"))&gt;0,AG233&lt;&gt;"",AH233&lt;&gt;"",AJ233&lt;&gt;""),(COUNTIF(Z233:AF233,"1")+2*COUNTIF(Z233:AF233,"2"))/(2*(COUNTIF(Z233:AF233,"0")+COUNTIF(Z233:AF233,"1")+COUNTIF(Z233:AF233,"2"))),"")</x:f>
      </x:c>
      <x:c r="AJ233" s="14" t="str"/>
      <x:c r="AK233" s="14" t="str"/>
      <x:c r="AL233" s="14" t="str"/>
      <x:c r="AM233" s="9" t="str">
        <x:v>NO_OUTPUT</x:v>
      </x:c>
      <x:c r="AN233" s="9" t="str">
        <x:v>6.5</x:v>
      </x:c>
      <x:c r="AO233" s="9" t="str">
        <x:v>MISSING</x:v>
      </x:c>
      <x:c r="AP233" s="9" t="str">
        <x:v>UNAVAILABLE</x:v>
      </x:c>
      <x:c r="AQ233" s="52" t="inlineStr">
        <x:is>
          <x:t xml:space="preserve">UNAVAILABLE</x:t>
        </x:is>
      </x:c>
      <x:c r="AR233" s="53" t="inlineStr">
        <x:is>
          <x:t xml:space="preserve">MISSING_ARTIFACT</x:t>
        </x:is>
      </x:c>
      <x:c r="AS233" s="53" t="inlineStr">
        <x:is>
          <x:t xml:space="preserve">TRF-074-P04=MISSING_ARTIFACT | TRF-074-F02=MISSING_ARTIFACT</x:t>
        </x:is>
      </x:c>
      <x:c r="AT233" s="53" t="inlineStr">
        <x:is>
          <x:t xml:space="preserve"/>
        </x:is>
      </x:c>
      <x:c r="AU233" s="53" t="inlineStr">
        <x:is>
          <x:t xml:space="preserve"/>
        </x:is>
      </x:c>
      <x:c r="AV233" s="53" t="inlineStr">
        <x:is>
          <x:t xml:space="preserve"/>
        </x:is>
      </x:c>
      <x:c r="AW233" s="53" t="inlineStr">
        <x:is>
          <x:t xml:space="preserve"/>
        </x:is>
      </x:c>
      <x:c r="AX233" s="53" t="inlineStr">
        <x:is>
          <x:t xml:space="preserve"/>
        </x:is>
      </x:c>
      <x:c r="AY233" s="53" t="inlineStr">
        <x:is>
          <x:t xml:space="preserve"/>
        </x:is>
      </x:c>
      <x:c r="AZ233" s="53" t="inlineStr">
        <x:is>
          <x:t xml:space="preserve"/>
        </x:is>
      </x:c>
      <x:c r="BA233" s="54"/>
      <x:c r="BB233" s="54"/>
      <x:c r="BC233" s="54"/>
      <x:c r="BD233" s="55" t="str">
        <x:f>IF(OR(W233&lt;&gt;"REVIEWED",COUNTIF(BA233:BC233,"UNCLEAR")&gt;0,COUNTA(BA233:BC233)&lt;3,(COUNTIF(BA233:BC233,"0")+COUNTIF(BA233:BC233,"1")+COUNTIF(BA233:BC233,"2"))=0,AJ233=""),"",(COUNTIF(BA233:BC233,"1")+2*COUNTIF(BA233:BC233,"2"))/(2*(COUNTIF(BA233:BC233,"0")+COUNTIF(BA233:BC233,"1")+COUNTIF(BA233:BC233,"2"))))</x:f>
      </x:c>
    </x:row>
    <x:row r="234" ht="66" customHeight="1">
      <x:c r="A234" s="9" t="str">
        <x:v>BATCH_23</x:v>
      </x:c>
      <x:c r="B234" s="9" t="n">
        <x:v>228</x:v>
      </x:c>
      <x:c r="C234" s="9" t="str">
        <x:v>TRF-113</x:v>
      </x:c>
      <x:c r="D234" s="9" t="str">
        <x:v>TRAFICOM</x:v>
      </x:c>
      <x:c r="E234" s="9" t="str">
        <x:v>DIRECT_STATIC</x:v>
      </x:c>
      <x:c r="F234" s="9" t="str">
        <x:v>RUN_01</x:v>
      </x:c>
      <x:c r="G234" s="12" t="str">
        <x:v>OFFICIAL_ELIGIBLE_OUTPUT</x:v>
      </x:c>
      <x:c r="H234" s="12" t="str">
        <x:v>GENERATION_ACCEPTED</x:v>
      </x:c>
      <x:c r="I234" s="12" t="str">
        <x:v>PARSED</x:v>
      </x:c>
      <x:c r="J234" s="12" t="str">
        <x:v>PASS</x:v>
      </x:c>
      <x:c r="K234" s="9" t="n">
        <x:v>4</x:v>
      </x:c>
      <x:c r="L234" s="9" t="n">
        <x:v>4</x:v>
      </x:c>
      <x:c r="M234" s="9" t="n">
        <x:v>3</x:v>
      </x:c>
      <x:c r="N234" s="9" t="n">
        <x:v>0</x:v>
      </x:c>
      <x:c r="O234" s="9" t="str">
        <x:v>TRF-113-P01</x:v>
      </x:c>
      <x:c r="P234" s="9" t="str">
        <x:v>PASS</x:v>
      </x:c>
      <x:c r="Q234" s="9" t="str">
        <x:v>FAIL</x:v>
      </x:c>
      <x:c r="R234" s="9" t="str">
        <x:v>FALSE_REJECT</x:v>
      </x:c>
      <x:c r="S234" s="9" t="str">
        <x:v>TRF-113-F01</x:v>
      </x:c>
      <x:c r="T234" s="9" t="str">
        <x:v>FAIL</x:v>
      </x:c>
      <x:c r="U234" s="9" t="str">
        <x:v>FAIL</x:v>
      </x:c>
      <x:c r="V234" s="9" t="str">
        <x:v>CORRECT_BEHAVIOR</x:v>
      </x:c>
      <x:c r="W234" s="13" t="str">
        <x:v>NOT_REVIEWED</x:v>
      </x:c>
      <x:c r="X234" s="13" t="str"/>
      <x:c r="Y234" s="13" t="str"/>
      <x:c r="Z234" s="13" t="str"/>
      <x:c r="AA234" s="13" t="str"/>
      <x:c r="AB234" s="13" t="str"/>
      <x:c r="AC234" s="13" t="str"/>
      <x:c r="AD234" s="13" t="str"/>
      <x:c r="AE234" s="13" t="str"/>
      <x:c r="AF234" s="13" t="str"/>
      <x:c r="AG234" s="13" t="str"/>
      <x:c r="AH234" s="13" t="str"/>
      <x:c r="AI234" s="16" t="str">
        <x:f>IF(AND(W234="REVIEWED",X234&lt;&gt;"",Y234&lt;&gt;"",COUNTA(Z234:AF234)=7,COUNTIF(Z234:AF234,"UNCLEAR")=0,(COUNTIF(Z234:AF234,"0")+COUNTIF(Z234:AF234,"1")+COUNTIF(Z234:AF234,"2"))&gt;0,AG234&lt;&gt;"",AH234&lt;&gt;"",AJ234&lt;&gt;""),(COUNTIF(Z234:AF234,"1")+2*COUNTIF(Z234:AF234,"2"))/(2*(COUNTIF(Z234:AF234,"0")+COUNTIF(Z234:AF234,"1")+COUNTIF(Z234:AF234,"2"))),"")</x:f>
      </x:c>
      <x:c r="AJ234" s="14" t="str"/>
      <x:c r="AK234" s="14" t="str"/>
      <x:c r="AL234" s="14" t="str"/>
      <x:c r="AM234" s="9" t="str">
        <x:v>ALWAYS_FAIL; RDF_FALSE_REJECT</x:v>
      </x:c>
      <x:c r="AN234" s="9" t="str">
        <x:v>6.6.5.1</x:v>
      </x:c>
      <x:c r="AO234" s="9" t="str">
        <x:v>MVP/SHACL_GENERATION_PIPELINE/experiments/FULL_REPAIR_V2/RUN_01/runs/RUN-TRF-113-20260915T140450005637Z/final/final_shape.ttl</x:v>
      </x:c>
      <x:c r="AP234" s="9" t="str">
        <x:v>31d649d54f02a38302626f4f21e35d6cfe5e120d6306cee62bb6d59bf3e2892b</x:v>
      </x:c>
      <x:c r="AQ234" s="52" t="inlineStr">
        <x:is>
          <x:t xml:space="preserve">PASS</x:t>
        </x:is>
      </x:c>
      <x:c r="AR234" s="53" t="inlineStr">
        <x:is>
          <x:t xml:space="preserve">VALID</x:t>
        </x:is>
      </x:c>
      <x:c r="AS234" s="53" t="inlineStr">
        <x:is>
          <x:t xml:space="preserve">TRF-113-P01=ACTIVATED | TRF-113-F01=ACTIVATED</x:t>
        </x:is>
      </x:c>
      <x:c r="AT234" s="53">
        <x:v>1</x:v>
      </x:c>
      <x:c r="AU234" s="53">
        <x:v>8</x:v>
      </x:c>
      <x:c r="AV234" s="53">
        <x:v>30</x:v>
      </x:c>
      <x:c r="AW234" s="53" t="inlineStr">
        <x:is>
          <x:t xml:space="preserve">sh:class, sh:datatype, sh:hasValue, sh:minCount, sh:node, sh:property, sh:qualifiedMinCount, sh:qualifiedValueShape</x:t>
        </x:is>
      </x:c>
      <x:c r="AX234" s="53">
        <x:v>0</x:v>
      </x:c>
      <x:c r="AY234" s="53">
        <x:v>1</x:v>
      </x:c>
      <x:c r="AZ234" s="53">
        <x:v>0</x:v>
      </x:c>
      <x:c r="BA234" s="54"/>
      <x:c r="BB234" s="54"/>
      <x:c r="BC234" s="54"/>
      <x:c r="BD234" s="55" t="str">
        <x:f>IF(OR(W234&lt;&gt;"REVIEWED",COUNTIF(BA234:BC234,"UNCLEAR")&gt;0,COUNTA(BA234:BC234)&lt;3,(COUNTIF(BA234:BC234,"0")+COUNTIF(BA234:BC234,"1")+COUNTIF(BA234:BC234,"2"))=0,AJ234=""),"",(COUNTIF(BA234:BC234,"1")+2*COUNTIF(BA234:BC234,"2"))/(2*(COUNTIF(BA234:BC234,"0")+COUNTIF(BA234:BC234,"1")+COUNTIF(BA234:BC234,"2"))))</x:f>
      </x:c>
    </x:row>
    <x:row r="235" ht="66" customHeight="1">
      <x:c r="A235" s="9" t="str">
        <x:v>BATCH_23</x:v>
      </x:c>
      <x:c r="B235" s="9" t="n">
        <x:v>229</x:v>
      </x:c>
      <x:c r="C235" s="9" t="str">
        <x:v>I2-021</x:v>
      </x:c>
      <x:c r="D235" s="9" t="str">
        <x:v>I2</x:v>
      </x:c>
      <x:c r="E235" s="9" t="str">
        <x:v>DIRECT_CALCULATION</x:v>
      </x:c>
      <x:c r="F235" s="9" t="str">
        <x:v>RUN_01</x:v>
      </x:c>
      <x:c r="G235" s="12" t="str">
        <x:v>OFFICIAL_ELIGIBLE_OUTPUT</x:v>
      </x:c>
      <x:c r="H235" s="12" t="str">
        <x:v>GENERATION_ACCEPTED</x:v>
      </x:c>
      <x:c r="I235" s="12" t="str">
        <x:v>PARSED</x:v>
      </x:c>
      <x:c r="J235" s="12" t="str">
        <x:v>PASS</x:v>
      </x:c>
      <x:c r="K235" s="9" t="n">
        <x:v>6</x:v>
      </x:c>
      <x:c r="L235" s="9" t="n">
        <x:v>6</x:v>
      </x:c>
      <x:c r="M235" s="9" t="n">
        <x:v>6</x:v>
      </x:c>
      <x:c r="N235" s="9" t="n">
        <x:v>1</x:v>
      </x:c>
      <x:c r="O235" s="9" t="str">
        <x:v>I2-021-F-P02</x:v>
      </x:c>
      <x:c r="P235" s="9" t="str">
        <x:v>PASS</x:v>
      </x:c>
      <x:c r="Q235" s="9" t="str">
        <x:v>PASS</x:v>
      </x:c>
      <x:c r="R235" s="9" t="str">
        <x:v>CORRECT_BEHAVIOR</x:v>
      </x:c>
      <x:c r="S235" s="9" t="str">
        <x:v>I2-021-F-F01</x:v>
      </x:c>
      <x:c r="T235" s="9" t="str">
        <x:v>FAIL</x:v>
      </x:c>
      <x:c r="U235" s="9" t="str">
        <x:v>FAIL</x:v>
      </x:c>
      <x:c r="V235" s="9" t="str">
        <x:v>CORRECT_BEHAVIOR</x:v>
      </x:c>
      <x:c r="W235" s="13" t="str">
        <x:v>NOT_REVIEWED</x:v>
      </x:c>
      <x:c r="X235" s="13" t="str"/>
      <x:c r="Y235" s="13" t="str"/>
      <x:c r="Z235" s="13" t="str"/>
      <x:c r="AA235" s="13" t="str"/>
      <x:c r="AB235" s="13" t="str"/>
      <x:c r="AC235" s="13" t="str"/>
      <x:c r="AD235" s="13" t="str"/>
      <x:c r="AE235" s="13" t="str"/>
      <x:c r="AF235" s="13" t="str"/>
      <x:c r="AG235" s="13" t="str"/>
      <x:c r="AH235" s="13" t="str"/>
      <x:c r="AI235" s="16" t="str">
        <x:f>IF(AND(W235="REVIEWED",X235&lt;&gt;"",Y235&lt;&gt;"",COUNTA(Z235:AF235)=7,COUNTIF(Z235:AF235,"UNCLEAR")=0,(COUNTIF(Z235:AF235,"0")+COUNTIF(Z235:AF235,"1")+COUNTIF(Z235:AF235,"2"))&gt;0,AG235&lt;&gt;"",AH235&lt;&gt;"",AJ235&lt;&gt;""),(COUNTIF(Z235:AF235,"1")+2*COUNTIF(Z235:AF235,"2"))/(2*(COUNTIF(Z235:AF235,"0")+COUNTIF(Z235:AF235,"1")+COUNTIF(Z235:AF235,"2"))),"")</x:f>
      </x:c>
      <x:c r="AJ235" s="14" t="str"/>
      <x:c r="AK235" s="14" t="str"/>
      <x:c r="AL235" s="14" t="str"/>
      <x:c r="AM235" s="9" t="str"/>
      <x:c r="AN235" s="9" t="str">
        <x:v>I2.4.1</x:v>
      </x:c>
      <x:c r="AO235" s="9" t="str">
        <x:v>MVP/SHACL_GENERATION_PIPELINE/experiments/FULL_REPAIR_V2/RUN_01/runs/RUN-I2-021-20260915T094149222688Z/final/final_shape.ttl</x:v>
      </x:c>
      <x:c r="AP235" s="9" t="str">
        <x:v>c2f29eea9663b1191f3ac51c2b7cc593abf84f78f55b17834f42ca9797e762ca</x:v>
      </x:c>
      <x:c r="AQ235" s="52" t="inlineStr">
        <x:is>
          <x:t xml:space="preserve">PASS</x:t>
        </x:is>
      </x:c>
      <x:c r="AR235" s="53" t="inlineStr">
        <x:is>
          <x:t xml:space="preserve">VALID</x:t>
        </x:is>
      </x:c>
      <x:c r="AS235" s="53" t="inlineStr">
        <x:is>
          <x:t xml:space="preserve">I2-021-F-P02=ACTIVATED | I2-021-F-F01=ACTIVATED</x:t>
        </x:is>
      </x:c>
      <x:c r="AT235" s="53">
        <x:v>4</x:v>
      </x:c>
      <x:c r="AU235" s="53">
        <x:v>8</x:v>
      </x:c>
      <x:c r="AV235" s="53">
        <x:v>32</x:v>
      </x:c>
      <x:c r="AW235" s="53" t="inlineStr">
        <x:is>
          <x:t xml:space="preserve">sh:class, sh:datatype, sh:hasValue, sh:maxCount, sh:minCount, sh:node, sh:property</x:t>
        </x:is>
      </x:c>
      <x:c r="AX235" s="53">
        <x:v>1</x:v>
      </x:c>
      <x:c r="AY235" s="53">
        <x:v>1</x:v>
      </x:c>
      <x:c r="AZ235" s="53">
        <x:v>0</x:v>
      </x:c>
      <x:c r="BA235" s="54"/>
      <x:c r="BB235" s="54"/>
      <x:c r="BC235" s="54"/>
      <x:c r="BD235" s="55" t="str">
        <x:f>IF(OR(W235&lt;&gt;"REVIEWED",COUNTIF(BA235:BC235,"UNCLEAR")&gt;0,COUNTA(BA235:BC235)&lt;3,(COUNTIF(BA235:BC235,"0")+COUNTIF(BA235:BC235,"1")+COUNTIF(BA235:BC235,"2"))=0,AJ235=""),"",(COUNTIF(BA235:BC235,"1")+2*COUNTIF(BA235:BC235,"2"))/(2*(COUNTIF(BA235:BC235,"0")+COUNTIF(BA235:BC235,"1")+COUNTIF(BA235:BC235,"2"))))</x:f>
      </x:c>
    </x:row>
    <x:row r="236" ht="66" customHeight="1">
      <x:c r="A236" s="9" t="str">
        <x:v>BATCH_23</x:v>
      </x:c>
      <x:c r="B236" s="9" t="n">
        <x:v>230</x:v>
      </x:c>
      <x:c r="C236" s="9" t="str">
        <x:v>IMO-092</x:v>
      </x:c>
      <x:c r="D236" s="9" t="str">
        <x:v>IMO</x:v>
      </x:c>
      <x:c r="E236" s="9" t="str">
        <x:v>DIRECT_STATIC</x:v>
      </x:c>
      <x:c r="F236" s="9" t="str">
        <x:v>RUN_01</x:v>
      </x:c>
      <x:c r="G236" s="12" t="str">
        <x:v>OFFICIAL_ELIGIBLE_OUTPUT</x:v>
      </x:c>
      <x:c r="H236" s="12" t="str">
        <x:v>GENERATION_ACCEPTED</x:v>
      </x:c>
      <x:c r="I236" s="12" t="str">
        <x:v>PARSED</x:v>
      </x:c>
      <x:c r="J236" s="12" t="str">
        <x:v>PASS</x:v>
      </x:c>
      <x:c r="K236" s="9" t="n">
        <x:v>3</x:v>
      </x:c>
      <x:c r="L236" s="9" t="n">
        <x:v>3</x:v>
      </x:c>
      <x:c r="M236" s="9" t="n">
        <x:v>3</x:v>
      </x:c>
      <x:c r="N236" s="9" t="n">
        <x:v>1</x:v>
      </x:c>
      <x:c r="O236" s="9" t="str">
        <x:v>IMO-092-J-P01</x:v>
      </x:c>
      <x:c r="P236" s="9" t="str">
        <x:v>PASS</x:v>
      </x:c>
      <x:c r="Q236" s="9" t="str">
        <x:v>PASS</x:v>
      </x:c>
      <x:c r="R236" s="9" t="str">
        <x:v>CORRECT_BEHAVIOR</x:v>
      </x:c>
      <x:c r="S236" s="9" t="str">
        <x:v>IMO-092-J-F02</x:v>
      </x:c>
      <x:c r="T236" s="9" t="str">
        <x:v>FAIL</x:v>
      </x:c>
      <x:c r="U236" s="9" t="str">
        <x:v>FAIL</x:v>
      </x:c>
      <x:c r="V236" s="9" t="str">
        <x:v>CORRECT_BEHAVIOR</x:v>
      </x:c>
      <x:c r="W236" s="13" t="str">
        <x:v>NOT_REVIEWED</x:v>
      </x:c>
      <x:c r="X236" s="13" t="str"/>
      <x:c r="Y236" s="13" t="str"/>
      <x:c r="Z236" s="13" t="str"/>
      <x:c r="AA236" s="13" t="str"/>
      <x:c r="AB236" s="13" t="str"/>
      <x:c r="AC236" s="13" t="str"/>
      <x:c r="AD236" s="13" t="str"/>
      <x:c r="AE236" s="13" t="str"/>
      <x:c r="AF236" s="13" t="str"/>
      <x:c r="AG236" s="13" t="str"/>
      <x:c r="AH236" s="13" t="str"/>
      <x:c r="AI236" s="16" t="str">
        <x:f>IF(AND(W236="REVIEWED",X236&lt;&gt;"",Y236&lt;&gt;"",COUNTA(Z236:AF236)=7,COUNTIF(Z236:AF236,"UNCLEAR")=0,(COUNTIF(Z236:AF236,"0")+COUNTIF(Z236:AF236,"1")+COUNTIF(Z236:AF236,"2"))&gt;0,AG236&lt;&gt;"",AH236&lt;&gt;"",AJ236&lt;&gt;""),(COUNTIF(Z236:AF236,"1")+2*COUNTIF(Z236:AF236,"2"))/(2*(COUNTIF(Z236:AF236,"0")+COUNTIF(Z236:AF236,"1")+COUNTIF(Z236:AF236,"2"))),"")</x:f>
      </x:c>
      <x:c r="AJ236" s="14" t="str"/>
      <x:c r="AK236" s="14" t="str"/>
      <x:c r="AL236" s="14" t="str"/>
      <x:c r="AM236" s="9" t="str"/>
      <x:c r="AN236" s="9" t="str">
        <x:v>Part I-A 10.2.1.4</x:v>
      </x:c>
      <x:c r="AO236" s="9" t="str">
        <x:v>MVP/SHACL_GENERATION_PIPELINE/experiments/FULL_REPAIR_V2/RUN_01/runs/RUN-IMO-092-20260915T112001543798Z/final/final_shape.ttl</x:v>
      </x:c>
      <x:c r="AP236" s="9" t="str">
        <x:v>012f34b8b8e939f9950c749e0f9be4b431a16b2a6170a0acd4ef83284760b2d8</x:v>
      </x:c>
      <x:c r="AQ236" s="52" t="inlineStr">
        <x:is>
          <x:t xml:space="preserve">PASS</x:t>
        </x:is>
      </x:c>
      <x:c r="AR236" s="53" t="inlineStr">
        <x:is>
          <x:t xml:space="preserve">VALID</x:t>
        </x:is>
      </x:c>
      <x:c r="AS236" s="53" t="inlineStr">
        <x:is>
          <x:t xml:space="preserve">IMO-092-J-P01=ACTIVATED | IMO-092-J-F02=ACTIVATED</x:t>
        </x:is>
      </x:c>
      <x:c r="AT236" s="53">
        <x:v>1</x:v>
      </x:c>
      <x:c r="AU236" s="53">
        <x:v>1</x:v>
      </x:c>
      <x:c r="AV236" s="53">
        <x:v>5</x:v>
      </x:c>
      <x:c r="AW236" s="53" t="inlineStr">
        <x:is>
          <x:t xml:space="preserve">sh:datatype, sh:hasValue, sh:maxCount, sh:minCount, sh:property</x:t>
        </x:is>
      </x:c>
      <x:c r="AX236" s="53">
        <x:v>0</x:v>
      </x:c>
      <x:c r="AY236" s="53">
        <x:v>1</x:v>
      </x:c>
      <x:c r="AZ236" s="53">
        <x:v>0</x:v>
      </x:c>
      <x:c r="BA236" s="54"/>
      <x:c r="BB236" s="54"/>
      <x:c r="BC236" s="54"/>
      <x:c r="BD236" s="55" t="str">
        <x:f>IF(OR(W236&lt;&gt;"REVIEWED",COUNTIF(BA236:BC236,"UNCLEAR")&gt;0,COUNTA(BA236:BC236)&lt;3,(COUNTIF(BA236:BC236,"0")+COUNTIF(BA236:BC236,"1")+COUNTIF(BA236:BC236,"2"))=0,AJ236=""),"",(COUNTIF(BA236:BC236,"1")+2*COUNTIF(BA236:BC236,"2"))/(2*(COUNTIF(BA236:BC236,"0")+COUNTIF(BA236:BC236,"1")+COUNTIF(BA236:BC236,"2"))))</x:f>
      </x:c>
    </x:row>
    <x:row r="237" ht="66" customHeight="1">
      <x:c r="A237" s="9" t="str">
        <x:v>BATCH_24</x:v>
      </x:c>
      <x:c r="B237" s="9" t="n">
        <x:v>231</x:v>
      </x:c>
      <x:c r="C237" s="9" t="str">
        <x:v>TRF-018</x:v>
      </x:c>
      <x:c r="D237" s="9" t="str">
        <x:v>TRAFICOM</x:v>
      </x:c>
      <x:c r="E237" s="9" t="str">
        <x:v>DIRECT_CALCULATION</x:v>
      </x:c>
      <x:c r="F237" s="9" t="str">
        <x:v>RUN_01</x:v>
      </x:c>
      <x:c r="G237" s="12" t="str">
        <x:v>OFFICIAL_ELIGIBLE_OUTPUT</x:v>
      </x:c>
      <x:c r="H237" s="12" t="str">
        <x:v>GENERATION_ACCEPTED</x:v>
      </x:c>
      <x:c r="I237" s="12" t="str">
        <x:v>PARSED</x:v>
      </x:c>
      <x:c r="J237" s="12" t="str">
        <x:v>PASS</x:v>
      </x:c>
      <x:c r="K237" s="9" t="n">
        <x:v>11</x:v>
      </x:c>
      <x:c r="L237" s="9" t="n">
        <x:v>11</x:v>
      </x:c>
      <x:c r="M237" s="9" t="n">
        <x:v>11</x:v>
      </x:c>
      <x:c r="N237" s="9" t="n">
        <x:v>1</x:v>
      </x:c>
      <x:c r="O237" s="9" t="str">
        <x:v>TRF-018-P06</x:v>
      </x:c>
      <x:c r="P237" s="9" t="str">
        <x:v>PASS</x:v>
      </x:c>
      <x:c r="Q237" s="9" t="str">
        <x:v>PASS</x:v>
      </x:c>
      <x:c r="R237" s="9" t="str">
        <x:v>CORRECT_BEHAVIOR</x:v>
      </x:c>
      <x:c r="S237" s="9" t="str">
        <x:v>TRF-018-F04</x:v>
      </x:c>
      <x:c r="T237" s="9" t="str">
        <x:v>FAIL</x:v>
      </x:c>
      <x:c r="U237" s="9" t="str">
        <x:v>FAIL</x:v>
      </x:c>
      <x:c r="V237" s="9" t="str">
        <x:v>CORRECT_BEHAVIOR</x:v>
      </x:c>
      <x:c r="W237" s="13" t="str">
        <x:v>NOT_REVIEWED</x:v>
      </x:c>
      <x:c r="X237" s="13" t="str"/>
      <x:c r="Y237" s="13" t="str"/>
      <x:c r="Z237" s="13" t="str"/>
      <x:c r="AA237" s="13" t="str"/>
      <x:c r="AB237" s="13" t="str"/>
      <x:c r="AC237" s="13" t="str"/>
      <x:c r="AD237" s="13" t="str"/>
      <x:c r="AE237" s="13" t="str"/>
      <x:c r="AF237" s="13" t="str"/>
      <x:c r="AG237" s="13" t="str"/>
      <x:c r="AH237" s="13" t="str"/>
      <x:c r="AI237" s="16" t="str">
        <x:f>IF(AND(W237="REVIEWED",X237&lt;&gt;"",Y237&lt;&gt;"",COUNTA(Z237:AF237)=7,COUNTIF(Z237:AF237,"UNCLEAR")=0,(COUNTIF(Z237:AF237,"0")+COUNTIF(Z237:AF237,"1")+COUNTIF(Z237:AF237,"2"))&gt;0,AG237&lt;&gt;"",AH237&lt;&gt;"",AJ237&lt;&gt;""),(COUNTIF(Z237:AF237,"1")+2*COUNTIF(Z237:AF237,"2"))/(2*(COUNTIF(Z237:AF237,"0")+COUNTIF(Z237:AF237,"1")+COUNTIF(Z237:AF237,"2"))),"")</x:f>
      </x:c>
      <x:c r="AJ237" s="14" t="str"/>
      <x:c r="AK237" s="14" t="str"/>
      <x:c r="AL237" s="14" t="str"/>
      <x:c r="AM237" s="9" t="str"/>
      <x:c r="AN237" s="9" t="str">
        <x:v>3.2</x:v>
      </x:c>
      <x:c r="AO237" s="9" t="str">
        <x:v>MVP/SHACL_GENERATION_PIPELINE/experiments/FULL_REPAIR_V2/RUN_01/runs/RUN-TRF-018-20260915T122842884612Z/final/final_shape.ttl</x:v>
      </x:c>
      <x:c r="AP237" s="9" t="str">
        <x:v>fcbf96392e4cf09a7f5db9bce0129a0fd75f1cdbe765c3ac5b0c0306e1527eef</x:v>
      </x:c>
      <x:c r="AQ237" s="52" t="inlineStr">
        <x:is>
          <x:t xml:space="preserve">PASS</x:t>
        </x:is>
      </x:c>
      <x:c r="AR237" s="53" t="inlineStr">
        <x:is>
          <x:t xml:space="preserve">VALID</x:t>
        </x:is>
      </x:c>
      <x:c r="AS237" s="53" t="inlineStr">
        <x:is>
          <x:t xml:space="preserve">TRF-018-P06=ACTIVATED | TRF-018-F04=ACTIVATED</x:t>
        </x:is>
      </x:c>
      <x:c r="AT237" s="53">
        <x:v>2</x:v>
      </x:c>
      <x:c r="AU237" s="53">
        <x:v>6</x:v>
      </x:c>
      <x:c r="AV237" s="53">
        <x:v>25</x:v>
      </x:c>
      <x:c r="AW237" s="53" t="inlineStr">
        <x:is>
          <x:t xml:space="preserve">sh:datatype, sh:hasValue, sh:in, sh:maxCount, sh:minCount, sh:node, sh:nodeKind, sh:not, sh:or, sh:property</x:t>
        </x:is>
      </x:c>
      <x:c r="AX237" s="53">
        <x:v>1</x:v>
      </x:c>
      <x:c r="AY237" s="53">
        <x:v>1</x:v>
      </x:c>
      <x:c r="AZ237" s="53">
        <x:v>2</x:v>
      </x:c>
      <x:c r="BA237" s="54"/>
      <x:c r="BB237" s="54"/>
      <x:c r="BC237" s="54"/>
      <x:c r="BD237" s="55" t="str">
        <x:f>IF(OR(W237&lt;&gt;"REVIEWED",COUNTIF(BA237:BC237,"UNCLEAR")&gt;0,COUNTA(BA237:BC237)&lt;3,(COUNTIF(BA237:BC237,"0")+COUNTIF(BA237:BC237,"1")+COUNTIF(BA237:BC237,"2"))=0,AJ237=""),"",(COUNTIF(BA237:BC237,"1")+2*COUNTIF(BA237:BC237,"2"))/(2*(COUNTIF(BA237:BC237,"0")+COUNTIF(BA237:BC237,"1")+COUNTIF(BA237:BC237,"2"))))</x:f>
      </x:c>
    </x:row>
    <x:row r="238" ht="66" customHeight="1">
      <x:c r="A238" s="9" t="str">
        <x:v>BATCH_24</x:v>
      </x:c>
      <x:c r="B238" s="9" t="n">
        <x:v>232</x:v>
      </x:c>
      <x:c r="C238" s="9" t="str">
        <x:v>IMO26-010</x:v>
      </x:c>
      <x:c r="D238" s="9" t="str">
        <x:v>IMO26</x:v>
      </x:c>
      <x:c r="E238" s="9" t="str">
        <x:v>DIRECT_STATIC</x:v>
      </x:c>
      <x:c r="F238" s="9" t="str">
        <x:v>RUN_01</x:v>
      </x:c>
      <x:c r="G238" s="12" t="str">
        <x:v>OFFICIAL_ELIGIBLE_OUTPUT</x:v>
      </x:c>
      <x:c r="H238" s="12" t="str">
        <x:v>GENERATION_ACCEPTED</x:v>
      </x:c>
      <x:c r="I238" s="12" t="str">
        <x:v>PARSED</x:v>
      </x:c>
      <x:c r="J238" s="12" t="str">
        <x:v>PASS</x:v>
      </x:c>
      <x:c r="K238" s="9" t="n">
        <x:v>5</x:v>
      </x:c>
      <x:c r="L238" s="9" t="n">
        <x:v>5</x:v>
      </x:c>
      <x:c r="M238" s="9" t="n">
        <x:v>5</x:v>
      </x:c>
      <x:c r="N238" s="9" t="n">
        <x:v>1</x:v>
      </x:c>
      <x:c r="O238" s="9" t="str">
        <x:v>IMO26-010-A-P02</x:v>
      </x:c>
      <x:c r="P238" s="9" t="str">
        <x:v>PASS</x:v>
      </x:c>
      <x:c r="Q238" s="9" t="str">
        <x:v>PASS</x:v>
      </x:c>
      <x:c r="R238" s="9" t="str">
        <x:v>CORRECT_BEHAVIOR</x:v>
      </x:c>
      <x:c r="S238" s="9" t="str">
        <x:v>IMO26-010-A-F02</x:v>
      </x:c>
      <x:c r="T238" s="9" t="str">
        <x:v>FAIL</x:v>
      </x:c>
      <x:c r="U238" s="9" t="str">
        <x:v>FAIL</x:v>
      </x:c>
      <x:c r="V238" s="9" t="str">
        <x:v>CORRECT_BEHAVIOR</x:v>
      </x:c>
      <x:c r="W238" s="13" t="str">
        <x:v>NOT_REVIEWED</x:v>
      </x:c>
      <x:c r="X238" s="13" t="str"/>
      <x:c r="Y238" s="13" t="str"/>
      <x:c r="Z238" s="13" t="str"/>
      <x:c r="AA238" s="13" t="str"/>
      <x:c r="AB238" s="13" t="str"/>
      <x:c r="AC238" s="13" t="str"/>
      <x:c r="AD238" s="13" t="str"/>
      <x:c r="AE238" s="13" t="str"/>
      <x:c r="AF238" s="13" t="str"/>
      <x:c r="AG238" s="13" t="str"/>
      <x:c r="AH238" s="13" t="str"/>
      <x:c r="AI238" s="16" t="str">
        <x:f>IF(AND(W238="REVIEWED",X238&lt;&gt;"",Y238&lt;&gt;"",COUNTA(Z238:AF238)=7,COUNTIF(Z238:AF238,"UNCLEAR")=0,(COUNTIF(Z238:AF238,"0")+COUNTIF(Z238:AF238,"1")+COUNTIF(Z238:AF238,"2"))&gt;0,AG238&lt;&gt;"",AH238&lt;&gt;"",AJ238&lt;&gt;""),(COUNTIF(Z238:AF238,"1")+2*COUNTIF(Z238:AF238,"2"))/(2*(COUNTIF(Z238:AF238,"0")+COUNTIF(Z238:AF238,"1")+COUNTIF(Z238:AF238,"2"))),"")</x:f>
      </x:c>
      <x:c r="AJ238" s="14" t="str"/>
      <x:c r="AK238" s="14" t="str"/>
      <x:c r="AL238" s="14" t="str"/>
      <x:c r="AM238" s="9" t="str"/>
      <x:c r="AN238" s="9" t="str">
        <x:v>9-1.3.2.1.4.1</x:v>
      </x:c>
      <x:c r="AO238" s="9" t="str">
        <x:v>MVP/SHACL_GENERATION_PIPELINE/experiments/FULL_REPAIR_V2/RUN_01/runs/RUN-IMO26-010-20260915T120228887662Z/final/final_shape.ttl</x:v>
      </x:c>
      <x:c r="AP238" s="9" t="str">
        <x:v>a77f94df98435cf25314a3be133e433556617cfb6bf3f294a62fd9b90dc5f492</x:v>
      </x:c>
      <x:c r="AQ238" s="52" t="inlineStr">
        <x:is>
          <x:t xml:space="preserve">PASS</x:t>
        </x:is>
      </x:c>
      <x:c r="AR238" s="53" t="inlineStr">
        <x:is>
          <x:t xml:space="preserve">VALID</x:t>
        </x:is>
      </x:c>
      <x:c r="AS238" s="53" t="inlineStr">
        <x:is>
          <x:t xml:space="preserve">IMO26-010-A-P02=ACTIVATED | IMO26-010-A-F02=ACTIVATED</x:t>
        </x:is>
      </x:c>
      <x:c r="AT238" s="53">
        <x:v>1</x:v>
      </x:c>
      <x:c r="AU238" s="53">
        <x:v>3</x:v>
      </x:c>
      <x:c r="AV238" s="53">
        <x:v>16</x:v>
      </x:c>
      <x:c r="AW238" s="53" t="inlineStr">
        <x:is>
          <x:t xml:space="preserve">sh:datatype, sh:hasValue, sh:maxCount, sh:minCount, sh:or, sh:property</x:t>
        </x:is>
      </x:c>
      <x:c r="AX238" s="53">
        <x:v>0</x:v>
      </x:c>
      <x:c r="AY238" s="53">
        <x:v>1</x:v>
      </x:c>
      <x:c r="AZ238" s="53">
        <x:v>1</x:v>
      </x:c>
      <x:c r="BA238" s="54"/>
      <x:c r="BB238" s="54"/>
      <x:c r="BC238" s="54"/>
      <x:c r="BD238" s="55" t="str">
        <x:f>IF(OR(W238&lt;&gt;"REVIEWED",COUNTIF(BA238:BC238,"UNCLEAR")&gt;0,COUNTA(BA238:BC238)&lt;3,(COUNTIF(BA238:BC238,"0")+COUNTIF(BA238:BC238,"1")+COUNTIF(BA238:BC238,"2"))=0,AJ238=""),"",(COUNTIF(BA238:BC238,"1")+2*COUNTIF(BA238:BC238,"2"))/(2*(COUNTIF(BA238:BC238,"0")+COUNTIF(BA238:BC238,"1")+COUNTIF(BA238:BC238,"2"))))</x:f>
      </x:c>
    </x:row>
    <x:row r="239" ht="66" customHeight="1">
      <x:c r="A239" s="9" t="str">
        <x:v>BATCH_24</x:v>
      </x:c>
      <x:c r="B239" s="9" t="n">
        <x:v>233</x:v>
      </x:c>
      <x:c r="C239" s="9" t="str">
        <x:v>TRF-036</x:v>
      </x:c>
      <x:c r="D239" s="9" t="str">
        <x:v>TRAFICOM</x:v>
      </x:c>
      <x:c r="E239" s="9" t="str">
        <x:v>DIRECT_STATIC</x:v>
      </x:c>
      <x:c r="F239" s="9" t="str">
        <x:v>RUN_01</x:v>
      </x:c>
      <x:c r="G239" s="12" t="str">
        <x:v>OFFICIAL_ELIGIBLE_OUTPUT</x:v>
      </x:c>
      <x:c r="H239" s="12" t="str">
        <x:v>GENERATION_ACCEPTED</x:v>
      </x:c>
      <x:c r="I239" s="12" t="str">
        <x:v>PARSED</x:v>
      </x:c>
      <x:c r="J239" s="12" t="str">
        <x:v>PASS</x:v>
      </x:c>
      <x:c r="K239" s="9" t="n">
        <x:v>10</x:v>
      </x:c>
      <x:c r="L239" s="9" t="n">
        <x:v>10</x:v>
      </x:c>
      <x:c r="M239" s="9" t="n">
        <x:v>6</x:v>
      </x:c>
      <x:c r="N239" s="9" t="n">
        <x:v>0</x:v>
      </x:c>
      <x:c r="O239" s="9" t="str">
        <x:v>TRF-036-P04</x:v>
      </x:c>
      <x:c r="P239" s="9" t="str">
        <x:v>PASS</x:v>
      </x:c>
      <x:c r="Q239" s="9" t="str">
        <x:v>FAIL</x:v>
      </x:c>
      <x:c r="R239" s="9" t="str">
        <x:v>FALSE_REJECT</x:v>
      </x:c>
      <x:c r="S239" s="9" t="str">
        <x:v>TRF-036-F03</x:v>
      </x:c>
      <x:c r="T239" s="9" t="str">
        <x:v>FAIL</x:v>
      </x:c>
      <x:c r="U239" s="9" t="str">
        <x:v>FAIL</x:v>
      </x:c>
      <x:c r="V239" s="9" t="str">
        <x:v>CORRECT_BEHAVIOR</x:v>
      </x:c>
      <x:c r="W239" s="13" t="str">
        <x:v>NOT_REVIEWED</x:v>
      </x:c>
      <x:c r="X239" s="13" t="str"/>
      <x:c r="Y239" s="13" t="str"/>
      <x:c r="Z239" s="13" t="str"/>
      <x:c r="AA239" s="13" t="str"/>
      <x:c r="AB239" s="13" t="str"/>
      <x:c r="AC239" s="13" t="str"/>
      <x:c r="AD239" s="13" t="str"/>
      <x:c r="AE239" s="13" t="str"/>
      <x:c r="AF239" s="13" t="str"/>
      <x:c r="AG239" s="13" t="str"/>
      <x:c r="AH239" s="13" t="str"/>
      <x:c r="AI239" s="16" t="str">
        <x:f>IF(AND(W239="REVIEWED",X239&lt;&gt;"",Y239&lt;&gt;"",COUNTA(Z239:AF239)=7,COUNTIF(Z239:AF239,"UNCLEAR")=0,(COUNTIF(Z239:AF239,"0")+COUNTIF(Z239:AF239,"1")+COUNTIF(Z239:AF239,"2"))&gt;0,AG239&lt;&gt;"",AH239&lt;&gt;"",AJ239&lt;&gt;""),(COUNTIF(Z239:AF239,"1")+2*COUNTIF(Z239:AF239,"2"))/(2*(COUNTIF(Z239:AF239,"0")+COUNTIF(Z239:AF239,"1")+COUNTIF(Z239:AF239,"2"))),"")</x:f>
      </x:c>
      <x:c r="AJ239" s="14" t="str"/>
      <x:c r="AK239" s="14" t="str"/>
      <x:c r="AL239" s="14" t="str"/>
      <x:c r="AM239" s="9" t="str">
        <x:v>ALWAYS_FAIL; RDF_FALSE_REJECT</x:v>
      </x:c>
      <x:c r="AN239" s="9" t="str">
        <x:v>4.2.1</x:v>
      </x:c>
      <x:c r="AO239" s="9" t="str">
        <x:v>MVP/SHACL_GENERATION_PIPELINE/experiments/FULL_REPAIR_V2/RUN_01/runs/RUN-TRF-036-20260915T124847776158Z/final/final_shape.ttl</x:v>
      </x:c>
      <x:c r="AP239" s="9" t="str">
        <x:v>5e430effe959ad775c95881079c88eebfad432d3b2890b2b38d24789dfd842e6</x:v>
      </x:c>
      <x:c r="AQ239" s="52" t="inlineStr">
        <x:is>
          <x:t xml:space="preserve">PASS</x:t>
        </x:is>
      </x:c>
      <x:c r="AR239" s="53" t="inlineStr">
        <x:is>
          <x:t xml:space="preserve">VALID</x:t>
        </x:is>
      </x:c>
      <x:c r="AS239" s="53" t="inlineStr">
        <x:is>
          <x:t xml:space="preserve">TRF-036-P04=ACTIVATED | TRF-036-F03=ACTIVATED</x:t>
        </x:is>
      </x:c>
      <x:c r="AT239" s="53">
        <x:v>2</x:v>
      </x:c>
      <x:c r="AU239" s="53">
        <x:v>38</x:v>
      </x:c>
      <x:c r="AV239" s="53">
        <x:v>159</x:v>
      </x:c>
      <x:c r="AW239" s="53" t="inlineStr">
        <x:is>
          <x:t xml:space="preserve">sh:class, sh:datatype, sh:hasValue, sh:maxCount, sh:maxInclusive, sh:minCount, sh:minInclusive, sh:node, sh:or, sh:property</x:t>
        </x:is>
      </x:c>
      <x:c r="AX239" s="53">
        <x:v>0</x:v>
      </x:c>
      <x:c r="AY239" s="53">
        <x:v>1</x:v>
      </x:c>
      <x:c r="AZ239" s="53">
        <x:v>1</x:v>
      </x:c>
      <x:c r="BA239" s="54"/>
      <x:c r="BB239" s="54"/>
      <x:c r="BC239" s="54"/>
      <x:c r="BD239" s="55" t="str">
        <x:f>IF(OR(W239&lt;&gt;"REVIEWED",COUNTIF(BA239:BC239,"UNCLEAR")&gt;0,COUNTA(BA239:BC239)&lt;3,(COUNTIF(BA239:BC239,"0")+COUNTIF(BA239:BC239,"1")+COUNTIF(BA239:BC239,"2"))=0,AJ239=""),"",(COUNTIF(BA239:BC239,"1")+2*COUNTIF(BA239:BC239,"2"))/(2*(COUNTIF(BA239:BC239,"0")+COUNTIF(BA239:BC239,"1")+COUNTIF(BA239:BC239,"2"))))</x:f>
      </x:c>
    </x:row>
    <x:row r="240" ht="66" customHeight="1">
      <x:c r="A240" s="9" t="str">
        <x:v>BATCH_24</x:v>
      </x:c>
      <x:c r="B240" s="9" t="n">
        <x:v>234</x:v>
      </x:c>
      <x:c r="C240" s="9" t="str">
        <x:v>IMO-123</x:v>
      </x:c>
      <x:c r="D240" s="9" t="str">
        <x:v>IMO</x:v>
      </x:c>
      <x:c r="E240" s="9" t="str">
        <x:v>DIRECT_STATIC</x:v>
      </x:c>
      <x:c r="F240" s="9" t="str">
        <x:v>RUN_01</x:v>
      </x:c>
      <x:c r="G240" s="12" t="str">
        <x:v>OFFICIAL_ELIGIBLE_OUTPUT</x:v>
      </x:c>
      <x:c r="H240" s="12" t="str">
        <x:v>GENERATION_ACCEPTED</x:v>
      </x:c>
      <x:c r="I240" s="12" t="str">
        <x:v>PARSED</x:v>
      </x:c>
      <x:c r="J240" s="12" t="str">
        <x:v>PASS</x:v>
      </x:c>
      <x:c r="K240" s="9" t="n">
        <x:v>12</x:v>
      </x:c>
      <x:c r="L240" s="9" t="n">
        <x:v>12</x:v>
      </x:c>
      <x:c r="M240" s="9" t="n">
        <x:v>12</x:v>
      </x:c>
      <x:c r="N240" s="9" t="n">
        <x:v>1</x:v>
      </x:c>
      <x:c r="O240" s="9" t="str">
        <x:v>IMO-123-N-P02</x:v>
      </x:c>
      <x:c r="P240" s="9" t="str">
        <x:v>PASS</x:v>
      </x:c>
      <x:c r="Q240" s="9" t="str">
        <x:v>PASS</x:v>
      </x:c>
      <x:c r="R240" s="9" t="str">
        <x:v>CORRECT_BEHAVIOR</x:v>
      </x:c>
      <x:c r="S240" s="9" t="str">
        <x:v>IMO-123-N-F05</x:v>
      </x:c>
      <x:c r="T240" s="9" t="str">
        <x:v>FAIL</x:v>
      </x:c>
      <x:c r="U240" s="9" t="str">
        <x:v>FAIL</x:v>
      </x:c>
      <x:c r="V240" s="9" t="str">
        <x:v>CORRECT_BEHAVIOR</x:v>
      </x:c>
      <x:c r="W240" s="13" t="str">
        <x:v>NOT_REVIEWED</x:v>
      </x:c>
      <x:c r="X240" s="13" t="str"/>
      <x:c r="Y240" s="13" t="str"/>
      <x:c r="Z240" s="13" t="str"/>
      <x:c r="AA240" s="13" t="str"/>
      <x:c r="AB240" s="13" t="str"/>
      <x:c r="AC240" s="13" t="str"/>
      <x:c r="AD240" s="13" t="str"/>
      <x:c r="AE240" s="13" t="str"/>
      <x:c r="AF240" s="13" t="str"/>
      <x:c r="AG240" s="13" t="str"/>
      <x:c r="AH240" s="13" t="str"/>
      <x:c r="AI240" s="16" t="str">
        <x:f>IF(AND(W240="REVIEWED",X240&lt;&gt;"",Y240&lt;&gt;"",COUNTA(Z240:AF240)=7,COUNTIF(Z240:AF240,"UNCLEAR")=0,(COUNTIF(Z240:AF240,"0")+COUNTIF(Z240:AF240,"1")+COUNTIF(Z240:AF240,"2"))&gt;0,AG240&lt;&gt;"",AH240&lt;&gt;"",AJ240&lt;&gt;""),(COUNTIF(Z240:AF240,"1")+2*COUNTIF(Z240:AF240,"2"))/(2*(COUNTIF(Z240:AF240,"0")+COUNTIF(Z240:AF240,"1")+COUNTIF(Z240:AF240,"2"))),"")</x:f>
      </x:c>
      <x:c r="AJ240" s="14" t="str"/>
      <x:c r="AK240" s="14" t="str"/>
      <x:c r="AL240" s="14" t="str"/>
      <x:c r="AM240" s="9" t="str"/>
      <x:c r="AN240" s="9" t="str">
        <x:v>Part II-A 5.2.1.5</x:v>
      </x:c>
      <x:c r="AO240" s="9" t="str">
        <x:v>MVP/SHACL_GENERATION_PIPELINE/experiments/FULL_REPAIR_V2/RUN_01/runs/RUN-IMO-123-20260915T115123446018Z/final/final_shape.ttl</x:v>
      </x:c>
      <x:c r="AP240" s="9" t="str">
        <x:v>b055e11d0e1877d3f98d3f2daab72890036ad292798f3fc01f281818cdd7622f</x:v>
      </x:c>
      <x:c r="AQ240" s="52" t="inlineStr">
        <x:is>
          <x:t xml:space="preserve">PASS</x:t>
        </x:is>
      </x:c>
      <x:c r="AR240" s="53" t="inlineStr">
        <x:is>
          <x:t xml:space="preserve">VALID</x:t>
        </x:is>
      </x:c>
      <x:c r="AS240" s="53" t="inlineStr">
        <x:is>
          <x:t xml:space="preserve">IMO-123-N-P02=ACTIVATED | IMO-123-N-F05=ACTIVATED</x:t>
        </x:is>
      </x:c>
      <x:c r="AT240" s="53">
        <x:v>5</x:v>
      </x:c>
      <x:c r="AU240" s="53">
        <x:v>16</x:v>
      </x:c>
      <x:c r="AV240" s="53">
        <x:v>72</x:v>
      </x:c>
      <x:c r="AW240" s="53" t="inlineStr">
        <x:is>
          <x:t xml:space="preserve">sh:class, sh:datatype, sh:hasValue, sh:maxCount, sh:minCount, sh:minExclusive, sh:minInclusive, sh:node, sh:property</x:t>
        </x:is>
      </x:c>
      <x:c r="AX240" s="53">
        <x:v>0</x:v>
      </x:c>
      <x:c r="AY240" s="53">
        <x:v>1</x:v>
      </x:c>
      <x:c r="AZ240" s="53">
        <x:v>0</x:v>
      </x:c>
      <x:c r="BA240" s="54"/>
      <x:c r="BB240" s="54"/>
      <x:c r="BC240" s="54"/>
      <x:c r="BD240" s="55" t="str">
        <x:f>IF(OR(W240&lt;&gt;"REVIEWED",COUNTIF(BA240:BC240,"UNCLEAR")&gt;0,COUNTA(BA240:BC240)&lt;3,(COUNTIF(BA240:BC240,"0")+COUNTIF(BA240:BC240,"1")+COUNTIF(BA240:BC240,"2"))=0,AJ240=""),"",(COUNTIF(BA240:BC240,"1")+2*COUNTIF(BA240:BC240,"2"))/(2*(COUNTIF(BA240:BC240,"0")+COUNTIF(BA240:BC240,"1")+COUNTIF(BA240:BC240,"2"))))</x:f>
      </x:c>
    </x:row>
    <x:row r="241" ht="66" customHeight="1">
      <x:c r="A241" s="9" t="str">
        <x:v>BATCH_24</x:v>
      </x:c>
      <x:c r="B241" s="9" t="n">
        <x:v>235</x:v>
      </x:c>
      <x:c r="C241" s="9" t="str">
        <x:v>IMO-031</x:v>
      </x:c>
      <x:c r="D241" s="9" t="str">
        <x:v>IMO</x:v>
      </x:c>
      <x:c r="E241" s="9" t="str">
        <x:v>DIRECT_STATIC</x:v>
      </x:c>
      <x:c r="F241" s="9" t="str">
        <x:v>RUN_01</x:v>
      </x:c>
      <x:c r="G241" s="12" t="str">
        <x:v>OFFICIAL_ELIGIBLE_OUTPUT</x:v>
      </x:c>
      <x:c r="H241" s="12" t="str">
        <x:v>GENERATION_ACCEPTED</x:v>
      </x:c>
      <x:c r="I241" s="12" t="str">
        <x:v>PARSED</x:v>
      </x:c>
      <x:c r="J241" s="12" t="str">
        <x:v>PASS</x:v>
      </x:c>
      <x:c r="K241" s="9" t="n">
        <x:v>7</x:v>
      </x:c>
      <x:c r="L241" s="9" t="n">
        <x:v>7</x:v>
      </x:c>
      <x:c r="M241" s="9" t="n">
        <x:v>5</x:v>
      </x:c>
      <x:c r="N241" s="9" t="n">
        <x:v>0</x:v>
      </x:c>
      <x:c r="O241" s="9" t="str">
        <x:v>IMO-031-P01</x:v>
      </x:c>
      <x:c r="P241" s="9" t="str">
        <x:v>PASS</x:v>
      </x:c>
      <x:c r="Q241" s="9" t="str">
        <x:v>FAIL</x:v>
      </x:c>
      <x:c r="R241" s="9" t="str">
        <x:v>FALSE_REJECT</x:v>
      </x:c>
      <x:c r="S241" s="9" t="str">
        <x:v>IMO-031-F05</x:v>
      </x:c>
      <x:c r="T241" s="9" t="str">
        <x:v>FAIL</x:v>
      </x:c>
      <x:c r="U241" s="9" t="str">
        <x:v>FAIL</x:v>
      </x:c>
      <x:c r="V241" s="9" t="str">
        <x:v>CORRECT_BEHAVIOR</x:v>
      </x:c>
      <x:c r="W241" s="13" t="str">
        <x:v>NOT_REVIEWED</x:v>
      </x:c>
      <x:c r="X241" s="13" t="str"/>
      <x:c r="Y241" s="13" t="str"/>
      <x:c r="Z241" s="13" t="str"/>
      <x:c r="AA241" s="13" t="str"/>
      <x:c r="AB241" s="13" t="str"/>
      <x:c r="AC241" s="13" t="str"/>
      <x:c r="AD241" s="13" t="str"/>
      <x:c r="AE241" s="13" t="str"/>
      <x:c r="AF241" s="13" t="str"/>
      <x:c r="AG241" s="13" t="str"/>
      <x:c r="AH241" s="13" t="str"/>
      <x:c r="AI241" s="16" t="str">
        <x:f>IF(AND(W241="REVIEWED",X241&lt;&gt;"",Y241&lt;&gt;"",COUNTA(Z241:AF241)=7,COUNTIF(Z241:AF241,"UNCLEAR")=0,(COUNTIF(Z241:AF241,"0")+COUNTIF(Z241:AF241,"1")+COUNTIF(Z241:AF241,"2"))&gt;0,AG241&lt;&gt;"",AH241&lt;&gt;"",AJ241&lt;&gt;""),(COUNTIF(Z241:AF241,"1")+2*COUNTIF(Z241:AF241,"2"))/(2*(COUNTIF(Z241:AF241,"0")+COUNTIF(Z241:AF241,"1")+COUNTIF(Z241:AF241,"2"))),"")</x:f>
      </x:c>
      <x:c r="AJ241" s="14" t="str"/>
      <x:c r="AK241" s="14" t="str"/>
      <x:c r="AL241" s="14" t="str"/>
      <x:c r="AM241" s="9" t="str">
        <x:v>ALWAYS_FAIL; RDF_FALSE_REJECT</x:v>
      </x:c>
      <x:c r="AN241" s="9" t="str">
        <x:v>Part I-A 3.3.1</x:v>
      </x:c>
      <x:c r="AO241" s="9" t="str">
        <x:v>MVP/SHACL_GENERATION_PIPELINE/experiments/FULL_REPAIR_V2/RUN_01/runs/RUN-IMO-031-20260915T103625575825Z/final/final_shape.ttl</x:v>
      </x:c>
      <x:c r="AP241" s="9" t="str">
        <x:v>b19a1cb0526e014e2985aacb16f247f6b4acec2095bc76cf6e40c7882e346c7b</x:v>
      </x:c>
      <x:c r="AQ241" s="52" t="inlineStr">
        <x:is>
          <x:t xml:space="preserve">PASS</x:t>
        </x:is>
      </x:c>
      <x:c r="AR241" s="53" t="inlineStr">
        <x:is>
          <x:t xml:space="preserve">VALID</x:t>
        </x:is>
      </x:c>
      <x:c r="AS241" s="53" t="inlineStr">
        <x:is>
          <x:t xml:space="preserve">IMO-031-P01=ACTIVATED | IMO-031-F05=ACTIVATED</x:t>
        </x:is>
      </x:c>
      <x:c r="AT241" s="53">
        <x:v>1</x:v>
      </x:c>
      <x:c r="AU241" s="53">
        <x:v>7</x:v>
      </x:c>
      <x:c r="AV241" s="53">
        <x:v>25</x:v>
      </x:c>
      <x:c r="AW241" s="53" t="inlineStr">
        <x:is>
          <x:t xml:space="preserve">sh:class, sh:datatype, sh:hasValue, sh:in, sh:maxCount, sh:minCount, sh:node, sh:property</x:t>
        </x:is>
      </x:c>
      <x:c r="AX241" s="53">
        <x:v>0</x:v>
      </x:c>
      <x:c r="AY241" s="53">
        <x:v>1</x:v>
      </x:c>
      <x:c r="AZ241" s="53">
        <x:v>0</x:v>
      </x:c>
      <x:c r="BA241" s="54"/>
      <x:c r="BB241" s="54"/>
      <x:c r="BC241" s="54"/>
      <x:c r="BD241" s="55" t="str">
        <x:f>IF(OR(W241&lt;&gt;"REVIEWED",COUNTIF(BA241:BC241,"UNCLEAR")&gt;0,COUNTA(BA241:BC241)&lt;3,(COUNTIF(BA241:BC241,"0")+COUNTIF(BA241:BC241,"1")+COUNTIF(BA241:BC241,"2"))=0,AJ241=""),"",(COUNTIF(BA241:BC241,"1")+2*COUNTIF(BA241:BC241,"2"))/(2*(COUNTIF(BA241:BC241,"0")+COUNTIF(BA241:BC241,"1")+COUNTIF(BA241:BC241,"2"))))</x:f>
      </x:c>
    </x:row>
    <x:row r="242" ht="66" customHeight="1">
      <x:c r="A242" s="9" t="str">
        <x:v>BATCH_24</x:v>
      </x:c>
      <x:c r="B242" s="9" t="n">
        <x:v>236</x:v>
      </x:c>
      <x:c r="C242" s="9" t="str">
        <x:v>IMO-003</x:v>
      </x:c>
      <x:c r="D242" s="9" t="str">
        <x:v>IMO</x:v>
      </x:c>
      <x:c r="E242" s="9" t="str">
        <x:v>DIRECT_STATIC</x:v>
      </x:c>
      <x:c r="F242" s="9" t="str">
        <x:v>RUN_01</x:v>
      </x:c>
      <x:c r="G242" s="12" t="str">
        <x:v>OFFICIAL_ELIGIBLE_OUTPUT</x:v>
      </x:c>
      <x:c r="H242" s="12" t="str">
        <x:v>GENERATION_ACCEPTED</x:v>
      </x:c>
      <x:c r="I242" s="12" t="str">
        <x:v>PARSED</x:v>
      </x:c>
      <x:c r="J242" s="12" t="str">
        <x:v>PASS</x:v>
      </x:c>
      <x:c r="K242" s="9" t="n">
        <x:v>6</x:v>
      </x:c>
      <x:c r="L242" s="9" t="n">
        <x:v>6</x:v>
      </x:c>
      <x:c r="M242" s="9" t="n">
        <x:v>6</x:v>
      </x:c>
      <x:c r="N242" s="9" t="n">
        <x:v>1</x:v>
      </x:c>
      <x:c r="O242" s="9" t="str">
        <x:v>IMO-003-P02</x:v>
      </x:c>
      <x:c r="P242" s="9" t="str">
        <x:v>PASS</x:v>
      </x:c>
      <x:c r="Q242" s="9" t="str">
        <x:v>PASS</x:v>
      </x:c>
      <x:c r="R242" s="9" t="str">
        <x:v>CORRECT_BEHAVIOR</x:v>
      </x:c>
      <x:c r="S242" s="9" t="str">
        <x:v>IMO-003-F02</x:v>
      </x:c>
      <x:c r="T242" s="9" t="str">
        <x:v>FAIL</x:v>
      </x:c>
      <x:c r="U242" s="9" t="str">
        <x:v>FAIL</x:v>
      </x:c>
      <x:c r="V242" s="9" t="str">
        <x:v>CORRECT_BEHAVIOR</x:v>
      </x:c>
      <x:c r="W242" s="13" t="str">
        <x:v>NOT_REVIEWED</x:v>
      </x:c>
      <x:c r="X242" s="13" t="str"/>
      <x:c r="Y242" s="13" t="str"/>
      <x:c r="Z242" s="13" t="str"/>
      <x:c r="AA242" s="13" t="str"/>
      <x:c r="AB242" s="13" t="str"/>
      <x:c r="AC242" s="13" t="str"/>
      <x:c r="AD242" s="13" t="str"/>
      <x:c r="AE242" s="13" t="str"/>
      <x:c r="AF242" s="13" t="str"/>
      <x:c r="AG242" s="13" t="str"/>
      <x:c r="AH242" s="13" t="str"/>
      <x:c r="AI242" s="16" t="str">
        <x:f>IF(AND(W242="REVIEWED",X242&lt;&gt;"",Y242&lt;&gt;"",COUNTA(Z242:AF242)=7,COUNTIF(Z242:AF242,"UNCLEAR")=0,(COUNTIF(Z242:AF242,"0")+COUNTIF(Z242:AF242,"1")+COUNTIF(Z242:AF242,"2"))&gt;0,AG242&lt;&gt;"",AH242&lt;&gt;"",AJ242&lt;&gt;""),(COUNTIF(Z242:AF242,"1")+2*COUNTIF(Z242:AF242,"2"))/(2*(COUNTIF(Z242:AF242,"0")+COUNTIF(Z242:AF242,"1")+COUNTIF(Z242:AF242,"2"))),"")</x:f>
      </x:c>
      <x:c r="AJ242" s="14" t="str"/>
      <x:c r="AK242" s="14" t="str"/>
      <x:c r="AL242" s="14" t="str"/>
      <x:c r="AM242" s="9" t="str"/>
      <x:c r="AN242" s="9" t="str">
        <x:v>Introduction 2.3</x:v>
      </x:c>
      <x:c r="AO242" s="9" t="str">
        <x:v>MVP/SHACL_GENERATION_PIPELINE/experiments/FULL_REPAIR_V2/RUN_01/runs/RUN-IMO-003-20260915T102244555186Z/final/final_shape.ttl</x:v>
      </x:c>
      <x:c r="AP242" s="9" t="str">
        <x:v>3d5c06e806e55f80653a2158acbb8ff22b184d9ac00d00643af43f3a5e9cbbcf</x:v>
      </x:c>
      <x:c r="AQ242" s="52" t="inlineStr">
        <x:is>
          <x:t xml:space="preserve">PASS</x:t>
        </x:is>
      </x:c>
      <x:c r="AR242" s="53" t="inlineStr">
        <x:is>
          <x:t xml:space="preserve">VALID</x:t>
        </x:is>
      </x:c>
      <x:c r="AS242" s="53" t="inlineStr">
        <x:is>
          <x:t xml:space="preserve">IMO-003-P02=ACTIVATED | IMO-003-F02=ACTIVATED</x:t>
        </x:is>
      </x:c>
      <x:c r="AT242" s="53">
        <x:v>1</x:v>
      </x:c>
      <x:c r="AU242" s="53">
        <x:v>1</x:v>
      </x:c>
      <x:c r="AV242" s="53">
        <x:v>4</x:v>
      </x:c>
      <x:c r="AW242" s="53" t="inlineStr">
        <x:is>
          <x:t xml:space="preserve">sh:class, sh:minCount, sh:nodeKind, sh:property</x:t>
        </x:is>
      </x:c>
      <x:c r="AX242" s="53">
        <x:v>1</x:v>
      </x:c>
      <x:c r="AY242" s="53">
        <x:v>1</x:v>
      </x:c>
      <x:c r="AZ242" s="53">
        <x:v>0</x:v>
      </x:c>
      <x:c r="BA242" s="54"/>
      <x:c r="BB242" s="54"/>
      <x:c r="BC242" s="54"/>
      <x:c r="BD242" s="55" t="str">
        <x:f>IF(OR(W242&lt;&gt;"REVIEWED",COUNTIF(BA242:BC242,"UNCLEAR")&gt;0,COUNTA(BA242:BC242)&lt;3,(COUNTIF(BA242:BC242,"0")+COUNTIF(BA242:BC242,"1")+COUNTIF(BA242:BC242,"2"))=0,AJ242=""),"",(COUNTIF(BA242:BC242,"1")+2*COUNTIF(BA242:BC242,"2"))/(2*(COUNTIF(BA242:BC242,"0")+COUNTIF(BA242:BC242,"1")+COUNTIF(BA242:BC242,"2"))))</x:f>
      </x:c>
    </x:row>
    <x:row r="243" ht="66" customHeight="1">
      <x:c r="A243" s="9" t="str">
        <x:v>BATCH_24</x:v>
      </x:c>
      <x:c r="B243" s="9" t="n">
        <x:v>237</x:v>
      </x:c>
      <x:c r="C243" s="9" t="str">
        <x:v>TRF-054</x:v>
      </x:c>
      <x:c r="D243" s="9" t="str">
        <x:v>TRAFICOM</x:v>
      </x:c>
      <x:c r="E243" s="9" t="str">
        <x:v>DIRECT_CALCULATION</x:v>
      </x:c>
      <x:c r="F243" s="9" t="str">
        <x:v>RUN_01</x:v>
      </x:c>
      <x:c r="G243" s="12" t="str">
        <x:v>OFFICIAL_ELIGIBLE_OUTPUT</x:v>
      </x:c>
      <x:c r="H243" s="12" t="str">
        <x:v>GENERATION_ACCEPTED</x:v>
      </x:c>
      <x:c r="I243" s="12" t="str">
        <x:v>PARSED</x:v>
      </x:c>
      <x:c r="J243" s="12" t="str">
        <x:v>PASS</x:v>
      </x:c>
      <x:c r="K243" s="9" t="n">
        <x:v>8</x:v>
      </x:c>
      <x:c r="L243" s="9" t="n">
        <x:v>8</x:v>
      </x:c>
      <x:c r="M243" s="9" t="n">
        <x:v>5</x:v>
      </x:c>
      <x:c r="N243" s="9" t="n">
        <x:v>0</x:v>
      </x:c>
      <x:c r="O243" s="9" t="str">
        <x:v>TRF-054-P03</x:v>
      </x:c>
      <x:c r="P243" s="9" t="str">
        <x:v>PASS</x:v>
      </x:c>
      <x:c r="Q243" s="9" t="str">
        <x:v>FAIL</x:v>
      </x:c>
      <x:c r="R243" s="9" t="str">
        <x:v>FALSE_REJECT</x:v>
      </x:c>
      <x:c r="S243" s="9" t="str">
        <x:v>TRF-054-F02</x:v>
      </x:c>
      <x:c r="T243" s="9" t="str">
        <x:v>FAIL</x:v>
      </x:c>
      <x:c r="U243" s="9" t="str">
        <x:v>FAIL</x:v>
      </x:c>
      <x:c r="V243" s="9" t="str">
        <x:v>CORRECT_BEHAVIOR</x:v>
      </x:c>
      <x:c r="W243" s="13" t="str">
        <x:v>NOT_REVIEWED</x:v>
      </x:c>
      <x:c r="X243" s="13" t="str"/>
      <x:c r="Y243" s="13" t="str"/>
      <x:c r="Z243" s="13" t="str"/>
      <x:c r="AA243" s="13" t="str"/>
      <x:c r="AB243" s="13" t="str"/>
      <x:c r="AC243" s="13" t="str"/>
      <x:c r="AD243" s="13" t="str"/>
      <x:c r="AE243" s="13" t="str"/>
      <x:c r="AF243" s="13" t="str"/>
      <x:c r="AG243" s="13" t="str"/>
      <x:c r="AH243" s="13" t="str"/>
      <x:c r="AI243" s="16" t="str">
        <x:f>IF(AND(W243="REVIEWED",X243&lt;&gt;"",Y243&lt;&gt;"",COUNTA(Z243:AF243)=7,COUNTIF(Z243:AF243,"UNCLEAR")=0,(COUNTIF(Z243:AF243,"0")+COUNTIF(Z243:AF243,"1")+COUNTIF(Z243:AF243,"2"))&gt;0,AG243&lt;&gt;"",AH243&lt;&gt;"",AJ243&lt;&gt;""),(COUNTIF(Z243:AF243,"1")+2*COUNTIF(Z243:AF243,"2"))/(2*(COUNTIF(Z243:AF243,"0")+COUNTIF(Z243:AF243,"1")+COUNTIF(Z243:AF243,"2"))),"")</x:f>
      </x:c>
      <x:c r="AJ243" s="14" t="str"/>
      <x:c r="AK243" s="14" t="str"/>
      <x:c r="AL243" s="14" t="str"/>
      <x:c r="AM243" s="9" t="str">
        <x:v>ALWAYS_FAIL; RDF_FALSE_REJECT</x:v>
      </x:c>
      <x:c r="AN243" s="9" t="str">
        <x:v>4.5.2</x:v>
      </x:c>
      <x:c r="AO243" s="9" t="str">
        <x:v>MVP/SHACL_GENERATION_PIPELINE/experiments/FULL_REPAIR_V2/RUN_01/runs/RUN-TRF-054-20260915T131545225696Z/final/final_shape.ttl</x:v>
      </x:c>
      <x:c r="AP243" s="9" t="str">
        <x:v>e3393c4650ab6926071e897d7642b2f8c8ce4c6b5a623ad8f326ce69b43cd3cf</x:v>
      </x:c>
      <x:c r="AQ243" s="52" t="inlineStr">
        <x:is>
          <x:t xml:space="preserve">PASS</x:t>
        </x:is>
      </x:c>
      <x:c r="AR243" s="53" t="inlineStr">
        <x:is>
          <x:t xml:space="preserve">VALID</x:t>
        </x:is>
      </x:c>
      <x:c r="AS243" s="53" t="inlineStr">
        <x:is>
          <x:t xml:space="preserve">TRF-054-P03=ACTIVATED | TRF-054-F02=ACTIVATED</x:t>
        </x:is>
      </x:c>
      <x:c r="AT243" s="53">
        <x:v>12</x:v>
      </x:c>
      <x:c r="AU243" s="53">
        <x:v>33</x:v>
      </x:c>
      <x:c r="AV243" s="53">
        <x:v>132</x:v>
      </x:c>
      <x:c r="AW243" s="53" t="inlineStr">
        <x:is>
          <x:t xml:space="preserve">sh:datatype, sh:hasValue, sh:maxCount, sh:minCount, sh:node, sh:property</x:t>
        </x:is>
      </x:c>
      <x:c r="AX243" s="53">
        <x:v>1</x:v>
      </x:c>
      <x:c r="AY243" s="53">
        <x:v>1</x:v>
      </x:c>
      <x:c r="AZ243" s="53">
        <x:v>0</x:v>
      </x:c>
      <x:c r="BA243" s="54"/>
      <x:c r="BB243" s="54"/>
      <x:c r="BC243" s="54"/>
      <x:c r="BD243" s="55" t="str">
        <x:f>IF(OR(W243&lt;&gt;"REVIEWED",COUNTIF(BA243:BC243,"UNCLEAR")&gt;0,COUNTA(BA243:BC243)&lt;3,(COUNTIF(BA243:BC243,"0")+COUNTIF(BA243:BC243,"1")+COUNTIF(BA243:BC243,"2"))=0,AJ243=""),"",(COUNTIF(BA243:BC243,"1")+2*COUNTIF(BA243:BC243,"2"))/(2*(COUNTIF(BA243:BC243,"0")+COUNTIF(BA243:BC243,"1")+COUNTIF(BA243:BC243,"2"))))</x:f>
      </x:c>
    </x:row>
    <x:row r="244" ht="66" customHeight="1">
      <x:c r="A244" s="9" t="str">
        <x:v>BATCH_24</x:v>
      </x:c>
      <x:c r="B244" s="9" t="n">
        <x:v>238</x:v>
      </x:c>
      <x:c r="C244" s="9" t="str">
        <x:v>TRF-116</x:v>
      </x:c>
      <x:c r="D244" s="9" t="str">
        <x:v>TRAFICOM</x:v>
      </x:c>
      <x:c r="E244" s="9" t="str">
        <x:v>COMPLEX_READINESS</x:v>
      </x:c>
      <x:c r="F244" s="9" t="str">
        <x:v>RUN_01</x:v>
      </x:c>
      <x:c r="G244" s="12" t="str">
        <x:v>OFFICIAL_ELIGIBLE_OUTPUT</x:v>
      </x:c>
      <x:c r="H244" s="12" t="str">
        <x:v>GENERATION_ACCEPTED</x:v>
      </x:c>
      <x:c r="I244" s="12" t="str">
        <x:v>PARSED</x:v>
      </x:c>
      <x:c r="J244" s="12" t="str">
        <x:v>PASS</x:v>
      </x:c>
      <x:c r="K244" s="9" t="n">
        <x:v>4</x:v>
      </x:c>
      <x:c r="L244" s="9" t="n">
        <x:v>4</x:v>
      </x:c>
      <x:c r="M244" s="9" t="n">
        <x:v>4</x:v>
      </x:c>
      <x:c r="N244" s="9" t="n">
        <x:v>1</x:v>
      </x:c>
      <x:c r="O244" s="9" t="str">
        <x:v>TRF-116-P02</x:v>
      </x:c>
      <x:c r="P244" s="9" t="str">
        <x:v>PASS</x:v>
      </x:c>
      <x:c r="Q244" s="9" t="str">
        <x:v>PASS</x:v>
      </x:c>
      <x:c r="R244" s="9" t="str">
        <x:v>CORRECT_BEHAVIOR</x:v>
      </x:c>
      <x:c r="S244" s="9" t="str">
        <x:v>TRF-116-F01</x:v>
      </x:c>
      <x:c r="T244" s="9" t="str">
        <x:v>FAIL</x:v>
      </x:c>
      <x:c r="U244" s="9" t="str">
        <x:v>FAIL</x:v>
      </x:c>
      <x:c r="V244" s="9" t="str">
        <x:v>CORRECT_BEHAVIOR</x:v>
      </x:c>
      <x:c r="W244" s="13" t="str">
        <x:v>NOT_REVIEWED</x:v>
      </x:c>
      <x:c r="X244" s="13" t="str"/>
      <x:c r="Y244" s="13" t="str"/>
      <x:c r="Z244" s="13" t="str"/>
      <x:c r="AA244" s="13" t="str"/>
      <x:c r="AB244" s="13" t="str"/>
      <x:c r="AC244" s="13" t="str"/>
      <x:c r="AD244" s="13" t="str"/>
      <x:c r="AE244" s="13" t="str"/>
      <x:c r="AF244" s="13" t="str"/>
      <x:c r="AG244" s="13" t="str"/>
      <x:c r="AH244" s="13" t="str"/>
      <x:c r="AI244" s="16" t="str">
        <x:f>IF(AND(W244="REVIEWED",X244&lt;&gt;"",Y244&lt;&gt;"",COUNTA(Z244:AF244)=7,COUNTIF(Z244:AF244,"UNCLEAR")=0,(COUNTIF(Z244:AF244,"0")+COUNTIF(Z244:AF244,"1")+COUNTIF(Z244:AF244,"2"))&gt;0,AG244&lt;&gt;"",AH244&lt;&gt;"",AJ244&lt;&gt;""),(COUNTIF(Z244:AF244,"1")+2*COUNTIF(Z244:AF244,"2"))/(2*(COUNTIF(Z244:AF244,"0")+COUNTIF(Z244:AF244,"1")+COUNTIF(Z244:AF244,"2"))),"")</x:f>
      </x:c>
      <x:c r="AJ244" s="14" t="str"/>
      <x:c r="AK244" s="14" t="str"/>
      <x:c r="AL244" s="14" t="str"/>
      <x:c r="AM244" s="9" t="str"/>
      <x:c r="AN244" s="9" t="str">
        <x:v>6.6.5.2</x:v>
      </x:c>
      <x:c r="AO244" s="9" t="str">
        <x:v>MVP/SHACL_GENERATION_PIPELINE/experiments/FULL_REPAIR_V2/RUN_01/runs/RUN-TRF-116-20260915T140652259877Z/final/final_shape.ttl</x:v>
      </x:c>
      <x:c r="AP244" s="9" t="str">
        <x:v>13f2ab060a1e5d4a851ded2a9d1798d49d7d98277c5e0b50376aa4e937675f55</x:v>
      </x:c>
      <x:c r="AQ244" s="52" t="inlineStr">
        <x:is>
          <x:t xml:space="preserve">PASS</x:t>
        </x:is>
      </x:c>
      <x:c r="AR244" s="53" t="inlineStr">
        <x:is>
          <x:t xml:space="preserve">VALID</x:t>
        </x:is>
      </x:c>
      <x:c r="AS244" s="53" t="inlineStr">
        <x:is>
          <x:t xml:space="preserve">TRF-116-P02=ACTIVATED | TRF-116-F01=ACTIVATED</x:t>
        </x:is>
      </x:c>
      <x:c r="AT244" s="53">
        <x:v>1</x:v>
      </x:c>
      <x:c r="AU244" s="53">
        <x:v>10</x:v>
      </x:c>
      <x:c r="AV244" s="53">
        <x:v>39</x:v>
      </x:c>
      <x:c r="AW244" s="53" t="inlineStr">
        <x:is>
          <x:t xml:space="preserve">sh:datatype, sh:hasValue, sh:maxCount, sh:minCount, sh:node, sh:property</x:t>
        </x:is>
      </x:c>
      <x:c r="AX244" s="53">
        <x:v>0</x:v>
      </x:c>
      <x:c r="AY244" s="53">
        <x:v>1</x:v>
      </x:c>
      <x:c r="AZ244" s="53">
        <x:v>0</x:v>
      </x:c>
      <x:c r="BA244" s="54"/>
      <x:c r="BB244" s="54"/>
      <x:c r="BC244" s="54"/>
      <x:c r="BD244" s="55" t="str">
        <x:f>IF(OR(W244&lt;&gt;"REVIEWED",COUNTIF(BA244:BC244,"UNCLEAR")&gt;0,COUNTA(BA244:BC244)&lt;3,(COUNTIF(BA244:BC244,"0")+COUNTIF(BA244:BC244,"1")+COUNTIF(BA244:BC244,"2"))=0,AJ244=""),"",(COUNTIF(BA244:BC244,"1")+2*COUNTIF(BA244:BC244,"2"))/(2*(COUNTIF(BA244:BC244,"0")+COUNTIF(BA244:BC244,"1")+COUNTIF(BA244:BC244,"2"))))</x:f>
      </x:c>
    </x:row>
    <x:row r="245" ht="66" customHeight="1">
      <x:c r="A245" s="9" t="str">
        <x:v>BATCH_24</x:v>
      </x:c>
      <x:c r="B245" s="9" t="n">
        <x:v>239</x:v>
      </x:c>
      <x:c r="C245" s="9" t="str">
        <x:v>TRF-077</x:v>
      </x:c>
      <x:c r="D245" s="9" t="str">
        <x:v>TRAFICOM</x:v>
      </x:c>
      <x:c r="E245" s="9" t="str">
        <x:v>DIRECT_STATIC</x:v>
      </x:c>
      <x:c r="F245" s="9" t="str">
        <x:v>RUN_01</x:v>
      </x:c>
      <x:c r="G245" s="12" t="str">
        <x:v>OFFICIAL_ELIGIBLE_OUTPUT</x:v>
      </x:c>
      <x:c r="H245" s="12" t="str">
        <x:v>GENERATION_ACCEPTED</x:v>
      </x:c>
      <x:c r="I245" s="12" t="str">
        <x:v>PARSED</x:v>
      </x:c>
      <x:c r="J245" s="12" t="str">
        <x:v>PASS</x:v>
      </x:c>
      <x:c r="K245" s="9" t="n">
        <x:v>6</x:v>
      </x:c>
      <x:c r="L245" s="9" t="n">
        <x:v>6</x:v>
      </x:c>
      <x:c r="M245" s="9" t="n">
        <x:v>3</x:v>
      </x:c>
      <x:c r="N245" s="9" t="n">
        <x:v>0</x:v>
      </x:c>
      <x:c r="O245" s="9" t="str">
        <x:v>TRF-077-P03</x:v>
      </x:c>
      <x:c r="P245" s="9" t="str">
        <x:v>PASS</x:v>
      </x:c>
      <x:c r="Q245" s="9" t="str">
        <x:v>FAIL</x:v>
      </x:c>
      <x:c r="R245" s="9" t="str">
        <x:v>FALSE_REJECT</x:v>
      </x:c>
      <x:c r="S245" s="9" t="str">
        <x:v>TRF-077-F01</x:v>
      </x:c>
      <x:c r="T245" s="9" t="str">
        <x:v>FAIL</x:v>
      </x:c>
      <x:c r="U245" s="9" t="str">
        <x:v>FAIL</x:v>
      </x:c>
      <x:c r="V245" s="9" t="str">
        <x:v>CORRECT_BEHAVIOR</x:v>
      </x:c>
      <x:c r="W245" s="13" t="str">
        <x:v>NOT_REVIEWED</x:v>
      </x:c>
      <x:c r="X245" s="13" t="str"/>
      <x:c r="Y245" s="13" t="str"/>
      <x:c r="Z245" s="13" t="str"/>
      <x:c r="AA245" s="13" t="str"/>
      <x:c r="AB245" s="13" t="str"/>
      <x:c r="AC245" s="13" t="str"/>
      <x:c r="AD245" s="13" t="str"/>
      <x:c r="AE245" s="13" t="str"/>
      <x:c r="AF245" s="13" t="str"/>
      <x:c r="AG245" s="13" t="str"/>
      <x:c r="AH245" s="13" t="str"/>
      <x:c r="AI245" s="16" t="str">
        <x:f>IF(AND(W245="REVIEWED",X245&lt;&gt;"",Y245&lt;&gt;"",COUNTA(Z245:AF245)=7,COUNTIF(Z245:AF245,"UNCLEAR")=0,(COUNTIF(Z245:AF245,"0")+COUNTIF(Z245:AF245,"1")+COUNTIF(Z245:AF245,"2"))&gt;0,AG245&lt;&gt;"",AH245&lt;&gt;"",AJ245&lt;&gt;""),(COUNTIF(Z245:AF245,"1")+2*COUNTIF(Z245:AF245,"2"))/(2*(COUNTIF(Z245:AF245,"0")+COUNTIF(Z245:AF245,"1")+COUNTIF(Z245:AF245,"2"))),"")</x:f>
      </x:c>
      <x:c r="AJ245" s="14" t="str"/>
      <x:c r="AK245" s="14" t="str"/>
      <x:c r="AL245" s="14" t="str"/>
      <x:c r="AM245" s="9" t="str">
        <x:v>ALWAYS_FAIL; RDF_FALSE_REJECT</x:v>
      </x:c>
      <x:c r="AN245" s="9" t="str">
        <x:v>6.5.1.8</x:v>
      </x:c>
      <x:c r="AO245" s="9" t="str">
        <x:v>MVP/SHACL_GENERATION_PIPELINE/experiments/FULL_REPAIR_V2/RUN_01/runs/RUN-TRF-077-20260915T133558702494Z/final/final_shape.ttl</x:v>
      </x:c>
      <x:c r="AP245" s="9" t="str">
        <x:v>050108467439a21a77c4e477893c1b635e3544ec596c6fdd38d3e9c43188e6ba</x:v>
      </x:c>
      <x:c r="AQ245" s="52" t="inlineStr">
        <x:is>
          <x:t xml:space="preserve">PASS</x:t>
        </x:is>
      </x:c>
      <x:c r="AR245" s="53" t="inlineStr">
        <x:is>
          <x:t xml:space="preserve">VALID</x:t>
        </x:is>
      </x:c>
      <x:c r="AS245" s="53" t="inlineStr">
        <x:is>
          <x:t xml:space="preserve">TRF-077-P03=ACTIVATED | TRF-077-F01=ACTIVATED</x:t>
        </x:is>
      </x:c>
      <x:c r="AT245" s="53">
        <x:v>1</x:v>
      </x:c>
      <x:c r="AU245" s="53">
        <x:v>16</x:v>
      </x:c>
      <x:c r="AV245" s="53">
        <x:v>73</x:v>
      </x:c>
      <x:c r="AW245" s="53" t="inlineStr">
        <x:is>
          <x:t xml:space="preserve">sh:class, sh:datatype, sh:hasValue, sh:maxCount, sh:maxInclusive, sh:minCount, sh:minInclusive, sh:node, sh:or, sh:property</x:t>
        </x:is>
      </x:c>
      <x:c r="AX245" s="53">
        <x:v>1</x:v>
      </x:c>
      <x:c r="AY245" s="53">
        <x:v>1</x:v>
      </x:c>
      <x:c r="AZ245" s="53">
        <x:v>1</x:v>
      </x:c>
      <x:c r="BA245" s="54"/>
      <x:c r="BB245" s="54"/>
      <x:c r="BC245" s="54"/>
      <x:c r="BD245" s="55" t="str">
        <x:f>IF(OR(W245&lt;&gt;"REVIEWED",COUNTIF(BA245:BC245,"UNCLEAR")&gt;0,COUNTA(BA245:BC245)&lt;3,(COUNTIF(BA245:BC245,"0")+COUNTIF(BA245:BC245,"1")+COUNTIF(BA245:BC245,"2"))=0,AJ245=""),"",(COUNTIF(BA245:BC245,"1")+2*COUNTIF(BA245:BC245,"2"))/(2*(COUNTIF(BA245:BC245,"0")+COUNTIF(BA245:BC245,"1")+COUNTIF(BA245:BC245,"2"))))</x:f>
      </x:c>
    </x:row>
    <x:row r="246" ht="66" customHeight="1">
      <x:c r="A246" s="9" t="str">
        <x:v>BATCH_24</x:v>
      </x:c>
      <x:c r="B246" s="9" t="n">
        <x:v>240</x:v>
      </x:c>
      <x:c r="C246" s="9" t="str">
        <x:v>TRF-051</x:v>
      </x:c>
      <x:c r="D246" s="9" t="str">
        <x:v>TRAFICOM</x:v>
      </x:c>
      <x:c r="E246" s="9" t="str">
        <x:v>COMPLEX_READINESS</x:v>
      </x:c>
      <x:c r="F246" s="9" t="str">
        <x:v>RUN_01</x:v>
      </x:c>
      <x:c r="G246" s="12" t="str">
        <x:v>OFFICIAL_ELIGIBLE_OUTPUT</x:v>
      </x:c>
      <x:c r="H246" s="12" t="str">
        <x:v>GENERATION_ACCEPTED</x:v>
      </x:c>
      <x:c r="I246" s="12" t="str">
        <x:v>PARSED</x:v>
      </x:c>
      <x:c r="J246" s="12" t="str">
        <x:v>PASS</x:v>
      </x:c>
      <x:c r="K246" s="9" t="n">
        <x:v>11</x:v>
      </x:c>
      <x:c r="L246" s="9" t="n">
        <x:v>11</x:v>
      </x:c>
      <x:c r="M246" s="9" t="n">
        <x:v>11</x:v>
      </x:c>
      <x:c r="N246" s="9" t="n">
        <x:v>1</x:v>
      </x:c>
      <x:c r="O246" s="9" t="str">
        <x:v>TRF-051-P01</x:v>
      </x:c>
      <x:c r="P246" s="9" t="str">
        <x:v>PASS</x:v>
      </x:c>
      <x:c r="Q246" s="9" t="str">
        <x:v>PASS</x:v>
      </x:c>
      <x:c r="R246" s="9" t="str">
        <x:v>CORRECT_BEHAVIOR</x:v>
      </x:c>
      <x:c r="S246" s="9" t="str">
        <x:v>TRF-051-F05</x:v>
      </x:c>
      <x:c r="T246" s="9" t="str">
        <x:v>FAIL</x:v>
      </x:c>
      <x:c r="U246" s="9" t="str">
        <x:v>FAIL</x:v>
      </x:c>
      <x:c r="V246" s="9" t="str">
        <x:v>CORRECT_BEHAVIOR</x:v>
      </x:c>
      <x:c r="W246" s="13" t="str">
        <x:v>NOT_REVIEWED</x:v>
      </x:c>
      <x:c r="X246" s="13" t="str"/>
      <x:c r="Y246" s="13" t="str"/>
      <x:c r="Z246" s="13" t="str"/>
      <x:c r="AA246" s="13" t="str"/>
      <x:c r="AB246" s="13" t="str"/>
      <x:c r="AC246" s="13" t="str"/>
      <x:c r="AD246" s="13" t="str"/>
      <x:c r="AE246" s="13" t="str"/>
      <x:c r="AF246" s="13" t="str"/>
      <x:c r="AG246" s="13" t="str"/>
      <x:c r="AH246" s="13" t="str"/>
      <x:c r="AI246" s="16" t="str">
        <x:f>IF(AND(W246="REVIEWED",X246&lt;&gt;"",Y246&lt;&gt;"",COUNTA(Z246:AF246)=7,COUNTIF(Z246:AF246,"UNCLEAR")=0,(COUNTIF(Z246:AF246,"0")+COUNTIF(Z246:AF246,"1")+COUNTIF(Z246:AF246,"2"))&gt;0,AG246&lt;&gt;"",AH246&lt;&gt;"",AJ246&lt;&gt;""),(COUNTIF(Z246:AF246,"1")+2*COUNTIF(Z246:AF246,"2"))/(2*(COUNTIF(Z246:AF246,"0")+COUNTIF(Z246:AF246,"1")+COUNTIF(Z246:AF246,"2"))),"")</x:f>
      </x:c>
      <x:c r="AJ246" s="14" t="str"/>
      <x:c r="AK246" s="14" t="str"/>
      <x:c r="AL246" s="14" t="str"/>
      <x:c r="AM246" s="9" t="str"/>
      <x:c r="AN246" s="9" t="str">
        <x:v>4.4.4.2</x:v>
      </x:c>
      <x:c r="AO246" s="9" t="str">
        <x:v>MVP/SHACL_GENERATION_PIPELINE/experiments/FULL_REPAIR_V2/RUN_01/runs/RUN-TRF-051-20260915T131331919160Z/final/final_shape.ttl</x:v>
      </x:c>
      <x:c r="AP246" s="9" t="str">
        <x:v>c1684e5c5d35a48ce54e13b1f99e764883c63de7cba526722ba246c3c452f6d7</x:v>
      </x:c>
      <x:c r="AQ246" s="52" t="inlineStr">
        <x:is>
          <x:t xml:space="preserve">PASS</x:t>
        </x:is>
      </x:c>
      <x:c r="AR246" s="53" t="inlineStr">
        <x:is>
          <x:t xml:space="preserve">VALID</x:t>
        </x:is>
      </x:c>
      <x:c r="AS246" s="53" t="inlineStr">
        <x:is>
          <x:t xml:space="preserve">TRF-051-P01=ACTIVATED | TRF-051-F05=ACTIVATED</x:t>
        </x:is>
      </x:c>
      <x:c r="AT246" s="53">
        <x:v>1</x:v>
      </x:c>
      <x:c r="AU246" s="53">
        <x:v>17</x:v>
      </x:c>
      <x:c r="AV246" s="53">
        <x:v>62</x:v>
      </x:c>
      <x:c r="AW246" s="53" t="inlineStr">
        <x:is>
          <x:t xml:space="preserve">sh:class, sh:datatype, sh:hasValue, sh:maxCount, sh:minCount, sh:minInclusive, sh:node, sh:property</x:t>
        </x:is>
      </x:c>
      <x:c r="AX246" s="53">
        <x:v>0</x:v>
      </x:c>
      <x:c r="AY246" s="53">
        <x:v>1</x:v>
      </x:c>
      <x:c r="AZ246" s="53">
        <x:v>0</x:v>
      </x:c>
      <x:c r="BA246" s="54"/>
      <x:c r="BB246" s="54"/>
      <x:c r="BC246" s="54"/>
      <x:c r="BD246" s="55" t="str">
        <x:f>IF(OR(W246&lt;&gt;"REVIEWED",COUNTIF(BA246:BC246,"UNCLEAR")&gt;0,COUNTA(BA246:BC246)&lt;3,(COUNTIF(BA246:BC246,"0")+COUNTIF(BA246:BC246,"1")+COUNTIF(BA246:BC246,"2"))=0,AJ246=""),"",(COUNTIF(BA246:BC246,"1")+2*COUNTIF(BA246:BC246,"2"))/(2*(COUNTIF(BA246:BC246,"0")+COUNTIF(BA246:BC246,"1")+COUNTIF(BA246:BC246,"2"))))</x:f>
      </x:c>
    </x:row>
    <x:row r="247" ht="66" customHeight="1">
      <x:c r="A247" s="9" t="str">
        <x:v>BATCH_25</x:v>
      </x:c>
      <x:c r="B247" s="9" t="n">
        <x:v>241</x:v>
      </x:c>
      <x:c r="C247" s="9" t="str">
        <x:v>IMO26-017</x:v>
      </x:c>
      <x:c r="D247" s="9" t="str">
        <x:v>IMO26</x:v>
      </x:c>
      <x:c r="E247" s="9" t="str">
        <x:v>DIRECT_STATIC</x:v>
      </x:c>
      <x:c r="F247" s="9" t="str">
        <x:v>RUN_01</x:v>
      </x:c>
      <x:c r="G247" s="12" t="str">
        <x:v>OFFICIAL_ELIGIBLE_OUTPUT</x:v>
      </x:c>
      <x:c r="H247" s="12" t="str">
        <x:v>GENERATION_ACCEPTED</x:v>
      </x:c>
      <x:c r="I247" s="12" t="str">
        <x:v>PARSED</x:v>
      </x:c>
      <x:c r="J247" s="12" t="str">
        <x:v>PASS</x:v>
      </x:c>
      <x:c r="K247" s="9" t="n">
        <x:v>8</x:v>
      </x:c>
      <x:c r="L247" s="9" t="n">
        <x:v>8</x:v>
      </x:c>
      <x:c r="M247" s="9" t="n">
        <x:v>7</x:v>
      </x:c>
      <x:c r="N247" s="9" t="n">
        <x:v>0</x:v>
      </x:c>
      <x:c r="O247" s="9" t="str">
        <x:v>IMO26-017-B-P04</x:v>
      </x:c>
      <x:c r="P247" s="9" t="str">
        <x:v>PASS</x:v>
      </x:c>
      <x:c r="Q247" s="9" t="str">
        <x:v>PASS</x:v>
      </x:c>
      <x:c r="R247" s="9" t="str">
        <x:v>CORRECT_BEHAVIOR</x:v>
      </x:c>
      <x:c r="S247" s="9" t="str">
        <x:v>IMO26-017-B-F01</x:v>
      </x:c>
      <x:c r="T247" s="9" t="str">
        <x:v>FAIL</x:v>
      </x:c>
      <x:c r="U247" s="9" t="str">
        <x:v>FAIL</x:v>
      </x:c>
      <x:c r="V247" s="9" t="str">
        <x:v>CORRECT_BEHAVIOR</x:v>
      </x:c>
      <x:c r="W247" s="13" t="str">
        <x:v>NOT_REVIEWED</x:v>
      </x:c>
      <x:c r="X247" s="13" t="str"/>
      <x:c r="Y247" s="13" t="str"/>
      <x:c r="Z247" s="13" t="str"/>
      <x:c r="AA247" s="13" t="str"/>
      <x:c r="AB247" s="13" t="str"/>
      <x:c r="AC247" s="13" t="str"/>
      <x:c r="AD247" s="13" t="str"/>
      <x:c r="AE247" s="13" t="str"/>
      <x:c r="AF247" s="13" t="str"/>
      <x:c r="AG247" s="13" t="str"/>
      <x:c r="AH247" s="13" t="str"/>
      <x:c r="AI247" s="16" t="str">
        <x:f>IF(AND(W247="REVIEWED",X247&lt;&gt;"",Y247&lt;&gt;"",COUNTA(Z247:AF247)=7,COUNTIF(Z247:AF247,"UNCLEAR")=0,(COUNTIF(Z247:AF247,"0")+COUNTIF(Z247:AF247,"1")+COUNTIF(Z247:AF247,"2"))&gt;0,AG247&lt;&gt;"",AH247&lt;&gt;"",AJ247&lt;&gt;""),(COUNTIF(Z247:AF247,"1")+2*COUNTIF(Z247:AF247,"2"))/(2*(COUNTIF(Z247:AF247,"0")+COUNTIF(Z247:AF247,"1")+COUNTIF(Z247:AF247,"2"))),"")</x:f>
      </x:c>
      <x:c r="AJ247" s="14" t="str"/>
      <x:c r="AK247" s="14" t="str"/>
      <x:c r="AL247" s="14" t="str"/>
      <x:c r="AM247" s="9" t="str">
        <x:v>RDF_FALSE_REJECT</x:v>
      </x:c>
      <x:c r="AN247" s="9" t="str">
        <x:v>11-1.2</x:v>
      </x:c>
      <x:c r="AO247" s="9" t="str">
        <x:v>MVP/SHACL_GENERATION_PIPELINE/experiments/FULL_REPAIR_V2/RUN_01/runs/RUN-IMO26-017-20260915T120821159149Z/final/final_shape.ttl</x:v>
      </x:c>
      <x:c r="AP247" s="9" t="str">
        <x:v>8a85a4ae2d3bfa3272615f5d4c6c115aa81ea9e0519a78b0ed9d919ade2030f0</x:v>
      </x:c>
      <x:c r="AQ247" s="52" t="inlineStr">
        <x:is>
          <x:t xml:space="preserve">PASS</x:t>
        </x:is>
      </x:c>
      <x:c r="AR247" s="53" t="inlineStr">
        <x:is>
          <x:t xml:space="preserve">VALID</x:t>
        </x:is>
      </x:c>
      <x:c r="AS247" s="53" t="inlineStr">
        <x:is>
          <x:t xml:space="preserve">IMO26-017-B-P04=ACTIVATED | IMO26-017-B-F01=ACTIVATED</x:t>
        </x:is>
      </x:c>
      <x:c r="AT247" s="53">
        <x:v>1</x:v>
      </x:c>
      <x:c r="AU247" s="53">
        <x:v>6</x:v>
      </x:c>
      <x:c r="AV247" s="53">
        <x:v>24</x:v>
      </x:c>
      <x:c r="AW247" s="53" t="inlineStr">
        <x:is>
          <x:t xml:space="preserve">sh:datatype, sh:hasValue, sh:maxCount, sh:minCount, sh:or, sh:property</x:t>
        </x:is>
      </x:c>
      <x:c r="AX247" s="53">
        <x:v>1</x:v>
      </x:c>
      <x:c r="AY247" s="53">
        <x:v>1</x:v>
      </x:c>
      <x:c r="AZ247" s="53">
        <x:v>1</x:v>
      </x:c>
      <x:c r="BA247" s="54"/>
      <x:c r="BB247" s="54"/>
      <x:c r="BC247" s="54"/>
      <x:c r="BD247" s="55" t="str">
        <x:f>IF(OR(W247&lt;&gt;"REVIEWED",COUNTIF(BA247:BC247,"UNCLEAR")&gt;0,COUNTA(BA247:BC247)&lt;3,(COUNTIF(BA247:BC247,"0")+COUNTIF(BA247:BC247,"1")+COUNTIF(BA247:BC247,"2"))=0,AJ247=""),"",(COUNTIF(BA247:BC247,"1")+2*COUNTIF(BA247:BC247,"2"))/(2*(COUNTIF(BA247:BC247,"0")+COUNTIF(BA247:BC247,"1")+COUNTIF(BA247:BC247,"2"))))</x:f>
      </x:c>
    </x:row>
    <x:row r="248" ht="66" customHeight="1">
      <x:c r="A248" s="9" t="str">
        <x:v>BATCH_25</x:v>
      </x:c>
      <x:c r="B248" s="9" t="n">
        <x:v>242</x:v>
      </x:c>
      <x:c r="C248" s="9" t="str">
        <x:v>IMO-107</x:v>
      </x:c>
      <x:c r="D248" s="9" t="str">
        <x:v>IMO</x:v>
      </x:c>
      <x:c r="E248" s="9" t="str">
        <x:v>DIRECT_STATIC</x:v>
      </x:c>
      <x:c r="F248" s="9" t="str">
        <x:v>RUN_01</x:v>
      </x:c>
      <x:c r="G248" s="12" t="str">
        <x:v>OFFICIAL_ELIGIBLE_OUTPUT</x:v>
      </x:c>
      <x:c r="H248" s="12" t="str">
        <x:v>GENERATION_ACCEPTED</x:v>
      </x:c>
      <x:c r="I248" s="12" t="str">
        <x:v>PARSED</x:v>
      </x:c>
      <x:c r="J248" s="12" t="str">
        <x:v>PASS</x:v>
      </x:c>
      <x:c r="K248" s="9" t="n">
        <x:v>7</x:v>
      </x:c>
      <x:c r="L248" s="9" t="n">
        <x:v>7</x:v>
      </x:c>
      <x:c r="M248" s="9" t="n">
        <x:v>5</x:v>
      </x:c>
      <x:c r="N248" s="9" t="n">
        <x:v>0</x:v>
      </x:c>
      <x:c r="O248" s="9" t="str">
        <x:v>IMO-107-L-P02</x:v>
      </x:c>
      <x:c r="P248" s="9" t="str">
        <x:v>PASS</x:v>
      </x:c>
      <x:c r="Q248" s="9" t="str">
        <x:v>PASS</x:v>
      </x:c>
      <x:c r="R248" s="9" t="str">
        <x:v>CORRECT_BEHAVIOR</x:v>
      </x:c>
      <x:c r="S248" s="9" t="str">
        <x:v>IMO-107-L-F03</x:v>
      </x:c>
      <x:c r="T248" s="9" t="str">
        <x:v>FAIL</x:v>
      </x:c>
      <x:c r="U248" s="9" t="str">
        <x:v>FAIL</x:v>
      </x:c>
      <x:c r="V248" s="9" t="str">
        <x:v>CORRECT_BEHAVIOR</x:v>
      </x:c>
      <x:c r="W248" s="13" t="str">
        <x:v>NOT_REVIEWED</x:v>
      </x:c>
      <x:c r="X248" s="13" t="str"/>
      <x:c r="Y248" s="13" t="str"/>
      <x:c r="Z248" s="13" t="str"/>
      <x:c r="AA248" s="13" t="str"/>
      <x:c r="AB248" s="13" t="str"/>
      <x:c r="AC248" s="13" t="str"/>
      <x:c r="AD248" s="13" t="str"/>
      <x:c r="AE248" s="13" t="str"/>
      <x:c r="AF248" s="13" t="str"/>
      <x:c r="AG248" s="13" t="str"/>
      <x:c r="AH248" s="13" t="str"/>
      <x:c r="AI248" s="16" t="str">
        <x:f>IF(AND(W248="REVIEWED",X248&lt;&gt;"",Y248&lt;&gt;"",COUNTA(Z248:AF248)=7,COUNTIF(Z248:AF248,"UNCLEAR")=0,(COUNTIF(Z248:AF248,"0")+COUNTIF(Z248:AF248,"1")+COUNTIF(Z248:AF248,"2"))&gt;0,AG248&lt;&gt;"",AH248&lt;&gt;"",AJ248&lt;&gt;""),(COUNTIF(Z248:AF248,"1")+2*COUNTIF(Z248:AF248,"2"))/(2*(COUNTIF(Z248:AF248,"0")+COUNTIF(Z248:AF248,"1")+COUNTIF(Z248:AF248,"2"))),"")</x:f>
      </x:c>
      <x:c r="AJ248" s="14" t="str"/>
      <x:c r="AK248" s="14" t="str"/>
      <x:c r="AL248" s="14" t="str"/>
      <x:c r="AM248" s="9" t="str">
        <x:v>RDF_FALSE_ACCEPT</x:v>
      </x:c>
      <x:c r="AN248" s="9" t="str">
        <x:v>Part II-A 1.1.4</x:v>
      </x:c>
      <x:c r="AO248" s="9" t="str">
        <x:v>MVP/SHACL_GENERATION_PIPELINE/experiments/FULL_REPAIR_V2/RUN_01/runs/RUN-IMO-107-20260915T113133616510Z/final/final_shape.ttl</x:v>
      </x:c>
      <x:c r="AP248" s="9" t="str">
        <x:v>a9accdee22ff98812c79a35dc460abbd6f1bbd7b29fb6c0b545a593e57c602e4</x:v>
      </x:c>
      <x:c r="AQ248" s="52" t="inlineStr">
        <x:is>
          <x:t xml:space="preserve">PASS</x:t>
        </x:is>
      </x:c>
      <x:c r="AR248" s="53" t="inlineStr">
        <x:is>
          <x:t xml:space="preserve">VALID</x:t>
        </x:is>
      </x:c>
      <x:c r="AS248" s="53" t="inlineStr">
        <x:is>
          <x:t xml:space="preserve">IMO-107-L-P02=ACTIVATED | IMO-107-L-F03=ACTIVATED</x:t>
        </x:is>
      </x:c>
      <x:c r="AT248" s="53">
        <x:v>1</x:v>
      </x:c>
      <x:c r="AU248" s="53">
        <x:v>5</x:v>
      </x:c>
      <x:c r="AV248" s="53">
        <x:v>20</x:v>
      </x:c>
      <x:c r="AW248" s="53" t="inlineStr">
        <x:is>
          <x:t xml:space="preserve">sh:datatype, sh:hasValue, sh:minCount, sh:not, sh:or, sh:property</x:t>
        </x:is>
      </x:c>
      <x:c r="AX248" s="53">
        <x:v>0</x:v>
      </x:c>
      <x:c r="AY248" s="53">
        <x:v>1</x:v>
      </x:c>
      <x:c r="AZ248" s="53">
        <x:v>2</x:v>
      </x:c>
      <x:c r="BA248" s="54"/>
      <x:c r="BB248" s="54"/>
      <x:c r="BC248" s="54"/>
      <x:c r="BD248" s="55" t="str">
        <x:f>IF(OR(W248&lt;&gt;"REVIEWED",COUNTIF(BA248:BC248,"UNCLEAR")&gt;0,COUNTA(BA248:BC248)&lt;3,(COUNTIF(BA248:BC248,"0")+COUNTIF(BA248:BC248,"1")+COUNTIF(BA248:BC248,"2"))=0,AJ248=""),"",(COUNTIF(BA248:BC248,"1")+2*COUNTIF(BA248:BC248,"2"))/(2*(COUNTIF(BA248:BC248,"0")+COUNTIF(BA248:BC248,"1")+COUNTIF(BA248:BC248,"2"))))</x:f>
      </x:c>
    </x:row>
    <x:row r="249" ht="66" customHeight="1">
      <x:c r="A249" s="9" t="str">
        <x:v>BATCH_25</x:v>
      </x:c>
      <x:c r="B249" s="9" t="n">
        <x:v>243</x:v>
      </x:c>
      <x:c r="C249" s="9" t="str">
        <x:v>TRF-003</x:v>
      </x:c>
      <x:c r="D249" s="9" t="str">
        <x:v>TRAFICOM</x:v>
      </x:c>
      <x:c r="E249" s="9" t="str">
        <x:v>DIRECT_STATIC</x:v>
      </x:c>
      <x:c r="F249" s="9" t="str">
        <x:v>RUN_01</x:v>
      </x:c>
      <x:c r="G249" s="12" t="str">
        <x:v>OFFICIAL_ELIGIBLE_OUTPUT</x:v>
      </x:c>
      <x:c r="H249" s="12" t="str">
        <x:v>GENERATION_ACCEPTED</x:v>
      </x:c>
      <x:c r="I249" s="12" t="str">
        <x:v>PARSED</x:v>
      </x:c>
      <x:c r="J249" s="12" t="str">
        <x:v>PASS</x:v>
      </x:c>
      <x:c r="K249" s="9" t="n">
        <x:v>7</x:v>
      </x:c>
      <x:c r="L249" s="9" t="n">
        <x:v>7</x:v>
      </x:c>
      <x:c r="M249" s="9" t="n">
        <x:v>5</x:v>
      </x:c>
      <x:c r="N249" s="9" t="n">
        <x:v>0</x:v>
      </x:c>
      <x:c r="O249" s="9" t="str">
        <x:v>TRF-003-P04</x:v>
      </x:c>
      <x:c r="P249" s="9" t="str">
        <x:v>PASS</x:v>
      </x:c>
      <x:c r="Q249" s="9" t="str">
        <x:v>PASS</x:v>
      </x:c>
      <x:c r="R249" s="9" t="str">
        <x:v>CORRECT_BEHAVIOR</x:v>
      </x:c>
      <x:c r="S249" s="9" t="str">
        <x:v>TRF-003-F03</x:v>
      </x:c>
      <x:c r="T249" s="9" t="str">
        <x:v>FAIL</x:v>
      </x:c>
      <x:c r="U249" s="9" t="str">
        <x:v>PASS</x:v>
      </x:c>
      <x:c r="V249" s="9" t="str">
        <x:v>FALSE_ACCEPT</x:v>
      </x:c>
      <x:c r="W249" s="13" t="str">
        <x:v>NOT_REVIEWED</x:v>
      </x:c>
      <x:c r="X249" s="13" t="str"/>
      <x:c r="Y249" s="13" t="str"/>
      <x:c r="Z249" s="13" t="str"/>
      <x:c r="AA249" s="13" t="str"/>
      <x:c r="AB249" s="13" t="str"/>
      <x:c r="AC249" s="13" t="str"/>
      <x:c r="AD249" s="13" t="str"/>
      <x:c r="AE249" s="13" t="str"/>
      <x:c r="AF249" s="13" t="str"/>
      <x:c r="AG249" s="13" t="str"/>
      <x:c r="AH249" s="13" t="str"/>
      <x:c r="AI249" s="16" t="str">
        <x:f>IF(AND(W249="REVIEWED",X249&lt;&gt;"",Y249&lt;&gt;"",COUNTA(Z249:AF249)=7,COUNTIF(Z249:AF249,"UNCLEAR")=0,(COUNTIF(Z249:AF249,"0")+COUNTIF(Z249:AF249,"1")+COUNTIF(Z249:AF249,"2"))&gt;0,AG249&lt;&gt;"",AH249&lt;&gt;"",AJ249&lt;&gt;""),(COUNTIF(Z249:AF249,"1")+2*COUNTIF(Z249:AF249,"2"))/(2*(COUNTIF(Z249:AF249,"0")+COUNTIF(Z249:AF249,"1")+COUNTIF(Z249:AF249,"2"))),"")</x:f>
      </x:c>
      <x:c r="AJ249" s="14" t="str"/>
      <x:c r="AK249" s="14" t="str"/>
      <x:c r="AL249" s="14" t="str"/>
      <x:c r="AM249" s="9" t="str">
        <x:v>RDF_FALSE_ACCEPT</x:v>
      </x:c>
      <x:c r="AN249" s="9" t="str">
        <x:v>1.3</x:v>
      </x:c>
      <x:c r="AO249" s="9" t="str">
        <x:v>MVP/SHACL_GENERATION_PIPELINE/experiments/FULL_REPAIR_V2/RUN_01/runs/RUN-TRF-003-20260915T121048363599Z/final/final_shape.ttl</x:v>
      </x:c>
      <x:c r="AP249" s="9" t="str">
        <x:v>20d10532810fc02c3a6a8d0f685d08ef33c964a4f0cc0f39558950df5f472671</x:v>
      </x:c>
      <x:c r="AQ249" s="52" t="inlineStr">
        <x:is>
          <x:t xml:space="preserve">PASS</x:t>
        </x:is>
      </x:c>
      <x:c r="AR249" s="53" t="inlineStr">
        <x:is>
          <x:t xml:space="preserve">VALID</x:t>
        </x:is>
      </x:c>
      <x:c r="AS249" s="53" t="inlineStr">
        <x:is>
          <x:t xml:space="preserve">TRF-003-P04=ACTIVATED | TRF-003-F03=ACTIVATED</x:t>
        </x:is>
      </x:c>
      <x:c r="AT249" s="53">
        <x:v>1</x:v>
      </x:c>
      <x:c r="AU249" s="53">
        <x:v>3</x:v>
      </x:c>
      <x:c r="AV249" s="53">
        <x:v>17</x:v>
      </x:c>
      <x:c r="AW249" s="53" t="inlineStr">
        <x:is>
          <x:t xml:space="preserve">sh:datatype, sh:in, sh:maxExclusive, sh:minCount, sh:minInclusive, sh:nodeKind, sh:or, sh:property</x:t>
        </x:is>
      </x:c>
      <x:c r="AX249" s="53">
        <x:v>0</x:v>
      </x:c>
      <x:c r="AY249" s="53">
        <x:v>1</x:v>
      </x:c>
      <x:c r="AZ249" s="53">
        <x:v>1</x:v>
      </x:c>
      <x:c r="BA249" s="54"/>
      <x:c r="BB249" s="54"/>
      <x:c r="BC249" s="54"/>
      <x:c r="BD249" s="55" t="str">
        <x:f>IF(OR(W249&lt;&gt;"REVIEWED",COUNTIF(BA249:BC249,"UNCLEAR")&gt;0,COUNTA(BA249:BC249)&lt;3,(COUNTIF(BA249:BC249,"0")+COUNTIF(BA249:BC249,"1")+COUNTIF(BA249:BC249,"2"))=0,AJ249=""),"",(COUNTIF(BA249:BC249,"1")+2*COUNTIF(BA249:BC249,"2"))/(2*(COUNTIF(BA249:BC249,"0")+COUNTIF(BA249:BC249,"1")+COUNTIF(BA249:BC249,"2"))))</x:f>
      </x:c>
    </x:row>
    <x:row r="250" ht="66" customHeight="1">
      <x:c r="A250" s="9" t="str">
        <x:v>BATCH_25</x:v>
      </x:c>
      <x:c r="B250" s="9" t="n">
        <x:v>244</x:v>
      </x:c>
      <x:c r="C250" s="9" t="str">
        <x:v>TRF-084</x:v>
      </x:c>
      <x:c r="D250" s="9" t="str">
        <x:v>TRAFICOM</x:v>
      </x:c>
      <x:c r="E250" s="9" t="str">
        <x:v>DIRECT_CALCULATION</x:v>
      </x:c>
      <x:c r="F250" s="9" t="str">
        <x:v>RUN_01</x:v>
      </x:c>
      <x:c r="G250" s="12" t="str">
        <x:v>OFFICIAL_ELIGIBLE_OUTPUT</x:v>
      </x:c>
      <x:c r="H250" s="12" t="str">
        <x:v>GENERATION_ACCEPTED</x:v>
      </x:c>
      <x:c r="I250" s="12" t="str">
        <x:v>PARSED</x:v>
      </x:c>
      <x:c r="J250" s="12" t="str">
        <x:v>PASS</x:v>
      </x:c>
      <x:c r="K250" s="9" t="n">
        <x:v>5</x:v>
      </x:c>
      <x:c r="L250" s="9" t="n">
        <x:v>5</x:v>
      </x:c>
      <x:c r="M250" s="9" t="n">
        <x:v>5</x:v>
      </x:c>
      <x:c r="N250" s="9" t="n">
        <x:v>1</x:v>
      </x:c>
      <x:c r="O250" s="9" t="str">
        <x:v>TRF-084-P01</x:v>
      </x:c>
      <x:c r="P250" s="9" t="str">
        <x:v>PASS</x:v>
      </x:c>
      <x:c r="Q250" s="9" t="str">
        <x:v>PASS</x:v>
      </x:c>
      <x:c r="R250" s="9" t="str">
        <x:v>CORRECT_BEHAVIOR</x:v>
      </x:c>
      <x:c r="S250" s="9" t="str">
        <x:v>TRF-084-F02</x:v>
      </x:c>
      <x:c r="T250" s="9" t="str">
        <x:v>FAIL</x:v>
      </x:c>
      <x:c r="U250" s="9" t="str">
        <x:v>FAIL</x:v>
      </x:c>
      <x:c r="V250" s="9" t="str">
        <x:v>CORRECT_BEHAVIOR</x:v>
      </x:c>
      <x:c r="W250" s="13" t="str">
        <x:v>NOT_REVIEWED</x:v>
      </x:c>
      <x:c r="X250" s="13" t="str"/>
      <x:c r="Y250" s="13" t="str"/>
      <x:c r="Z250" s="13" t="str"/>
      <x:c r="AA250" s="13" t="str"/>
      <x:c r="AB250" s="13" t="str"/>
      <x:c r="AC250" s="13" t="str"/>
      <x:c r="AD250" s="13" t="str"/>
      <x:c r="AE250" s="13" t="str"/>
      <x:c r="AF250" s="13" t="str"/>
      <x:c r="AG250" s="13" t="str"/>
      <x:c r="AH250" s="13" t="str"/>
      <x:c r="AI250" s="16" t="str">
        <x:f>IF(AND(W250="REVIEWED",X250&lt;&gt;"",Y250&lt;&gt;"",COUNTA(Z250:AF250)=7,COUNTIF(Z250:AF250,"UNCLEAR")=0,(COUNTIF(Z250:AF250,"0")+COUNTIF(Z250:AF250,"1")+COUNTIF(Z250:AF250,"2"))&gt;0,AG250&lt;&gt;"",AH250&lt;&gt;"",AJ250&lt;&gt;""),(COUNTIF(Z250:AF250,"1")+2*COUNTIF(Z250:AF250,"2"))/(2*(COUNTIF(Z250:AF250,"0")+COUNTIF(Z250:AF250,"1")+COUNTIF(Z250:AF250,"2"))),"")</x:f>
      </x:c>
      <x:c r="AJ250" s="14" t="str"/>
      <x:c r="AK250" s="14" t="str"/>
      <x:c r="AL250" s="14" t="str"/>
      <x:c r="AM250" s="9" t="str"/>
      <x:c r="AN250" s="9" t="str">
        <x:v>6.5.3.1</x:v>
      </x:c>
      <x:c r="AO250" s="9" t="str">
        <x:v>MVP/SHACL_GENERATION_PIPELINE/experiments/FULL_REPAIR_V2/RUN_01/runs/RUN-TRF-084-20260915T134421334844Z/final/final_shape.ttl</x:v>
      </x:c>
      <x:c r="AP250" s="9" t="str">
        <x:v>ae4709180d748885fdfad0721bb616e2a5aca4f7a8292a9027365eb906a21a86</x:v>
      </x:c>
      <x:c r="AQ250" s="52" t="inlineStr">
        <x:is>
          <x:t xml:space="preserve">PASS</x:t>
        </x:is>
      </x:c>
      <x:c r="AR250" s="53" t="inlineStr">
        <x:is>
          <x:t xml:space="preserve">VALID</x:t>
        </x:is>
      </x:c>
      <x:c r="AS250" s="53" t="inlineStr">
        <x:is>
          <x:t xml:space="preserve">TRF-084-P01=ACTIVATED | TRF-084-F02=ACTIVATED</x:t>
        </x:is>
      </x:c>
      <x:c r="AT250" s="53">
        <x:v>4</x:v>
      </x:c>
      <x:c r="AU250" s="53">
        <x:v>14</x:v>
      </x:c>
      <x:c r="AV250" s="53">
        <x:v>64</x:v>
      </x:c>
      <x:c r="AW250" s="53" t="inlineStr">
        <x:is>
          <x:t xml:space="preserve">sh:class, sh:datatype, sh:hasValue, sh:maxCount, sh:minCount, sh:node, sh:or, sh:property</x:t>
        </x:is>
      </x:c>
      <x:c r="AX250" s="53">
        <x:v>2</x:v>
      </x:c>
      <x:c r="AY250" s="53">
        <x:v>1</x:v>
      </x:c>
      <x:c r="AZ250" s="53">
        <x:v>1</x:v>
      </x:c>
      <x:c r="BA250" s="54"/>
      <x:c r="BB250" s="54"/>
      <x:c r="BC250" s="54"/>
      <x:c r="BD250" s="55" t="str">
        <x:f>IF(OR(W250&lt;&gt;"REVIEWED",COUNTIF(BA250:BC250,"UNCLEAR")&gt;0,COUNTA(BA250:BC250)&lt;3,(COUNTIF(BA250:BC250,"0")+COUNTIF(BA250:BC250,"1")+COUNTIF(BA250:BC250,"2"))=0,AJ250=""),"",(COUNTIF(BA250:BC250,"1")+2*COUNTIF(BA250:BC250,"2"))/(2*(COUNTIF(BA250:BC250,"0")+COUNTIF(BA250:BC250,"1")+COUNTIF(BA250:BC250,"2"))))</x:f>
      </x:c>
    </x:row>
    <x:row r="251" ht="66" customHeight="1">
      <x:c r="A251" s="9" t="str">
        <x:v>BATCH_25</x:v>
      </x:c>
      <x:c r="B251" s="9" t="n">
        <x:v>245</x:v>
      </x:c>
      <x:c r="C251" s="9" t="str">
        <x:v>I2-042</x:v>
      </x:c>
      <x:c r="D251" s="9" t="str">
        <x:v>I2</x:v>
      </x:c>
      <x:c r="E251" s="9" t="str">
        <x:v>DIRECT_CALCULATION</x:v>
      </x:c>
      <x:c r="F251" s="9" t="str">
        <x:v>RUN_01</x:v>
      </x:c>
      <x:c r="G251" s="12" t="str">
        <x:v>OFFICIAL_ELIGIBLE_OUTPUT</x:v>
      </x:c>
      <x:c r="H251" s="12" t="str">
        <x:v>GENERATION_ACCEPTED</x:v>
      </x:c>
      <x:c r="I251" s="12" t="str">
        <x:v>PARSED</x:v>
      </x:c>
      <x:c r="J251" s="12" t="str">
        <x:v>PASS</x:v>
      </x:c>
      <x:c r="K251" s="9" t="n">
        <x:v>7</x:v>
      </x:c>
      <x:c r="L251" s="9" t="n">
        <x:v>7</x:v>
      </x:c>
      <x:c r="M251" s="9" t="n">
        <x:v>7</x:v>
      </x:c>
      <x:c r="N251" s="9" t="n">
        <x:v>1</x:v>
      </x:c>
      <x:c r="O251" s="9" t="str">
        <x:v>I2-042-G-P03</x:v>
      </x:c>
      <x:c r="P251" s="9" t="str">
        <x:v>PASS</x:v>
      </x:c>
      <x:c r="Q251" s="9" t="str">
        <x:v>PASS</x:v>
      </x:c>
      <x:c r="R251" s="9" t="str">
        <x:v>CORRECT_BEHAVIOR</x:v>
      </x:c>
      <x:c r="S251" s="9" t="str">
        <x:v>I2-042-G-F02</x:v>
      </x:c>
      <x:c r="T251" s="9" t="str">
        <x:v>FAIL</x:v>
      </x:c>
      <x:c r="U251" s="9" t="str">
        <x:v>FAIL</x:v>
      </x:c>
      <x:c r="V251" s="9" t="str">
        <x:v>CORRECT_BEHAVIOR</x:v>
      </x:c>
      <x:c r="W251" s="13" t="str">
        <x:v>NOT_REVIEWED</x:v>
      </x:c>
      <x:c r="X251" s="13" t="str"/>
      <x:c r="Y251" s="13" t="str"/>
      <x:c r="Z251" s="13" t="str"/>
      <x:c r="AA251" s="13" t="str"/>
      <x:c r="AB251" s="13" t="str"/>
      <x:c r="AC251" s="13" t="str"/>
      <x:c r="AD251" s="13" t="str"/>
      <x:c r="AE251" s="13" t="str"/>
      <x:c r="AF251" s="13" t="str"/>
      <x:c r="AG251" s="13" t="str"/>
      <x:c r="AH251" s="13" t="str"/>
      <x:c r="AI251" s="16" t="str">
        <x:f>IF(AND(W251="REVIEWED",X251&lt;&gt;"",Y251&lt;&gt;"",COUNTA(Z251:AF251)=7,COUNTIF(Z251:AF251,"UNCLEAR")=0,(COUNTIF(Z251:AF251,"0")+COUNTIF(Z251:AF251,"1")+COUNTIF(Z251:AF251,"2"))&gt;0,AG251&lt;&gt;"",AH251&lt;&gt;"",AJ251&lt;&gt;""),(COUNTIF(Z251:AF251,"1")+2*COUNTIF(Z251:AF251,"2"))/(2*(COUNTIF(Z251:AF251,"0")+COUNTIF(Z251:AF251,"1")+COUNTIF(Z251:AF251,"2"))),"")</x:f>
      </x:c>
      <x:c r="AJ251" s="14" t="str"/>
      <x:c r="AK251" s="14" t="str"/>
      <x:c r="AL251" s="14" t="str"/>
      <x:c r="AM251" s="9" t="str"/>
      <x:c r="AN251" s="9" t="str">
        <x:v>I2.9.4(i)</x:v>
      </x:c>
      <x:c r="AO251" s="9" t="str">
        <x:v>MVP/SHACL_GENERATION_PIPELINE/experiments/FULL_REPAIR_V2/RUN_01/runs/RUN-I2-042-20260915T100211384938Z/final/final_shape.ttl</x:v>
      </x:c>
      <x:c r="AP251" s="9" t="str">
        <x:v>9abd186946fc27476145f8d05a056a4e1d6ac9437369feed5e7e66790d674360</x:v>
      </x:c>
      <x:c r="AQ251" s="52" t="inlineStr">
        <x:is>
          <x:t xml:space="preserve">PASS</x:t>
        </x:is>
      </x:c>
      <x:c r="AR251" s="53" t="inlineStr">
        <x:is>
          <x:t xml:space="preserve">VALID</x:t>
        </x:is>
      </x:c>
      <x:c r="AS251" s="53" t="inlineStr">
        <x:is>
          <x:t xml:space="preserve">I2-042-G-P03=ACTIVATED | I2-042-G-F02=ACTIVATED</x:t>
        </x:is>
      </x:c>
      <x:c r="AT251" s="53">
        <x:v>1</x:v>
      </x:c>
      <x:c r="AU251" s="53">
        <x:v>7</x:v>
      </x:c>
      <x:c r="AV251" s="53">
        <x:v>29</x:v>
      </x:c>
      <x:c r="AW251" s="53" t="inlineStr">
        <x:is>
          <x:t xml:space="preserve">sh:class, sh:datatype, sh:hasValue, sh:maxCount, sh:minCount, sh:node, sh:property</x:t>
        </x:is>
      </x:c>
      <x:c r="AX251" s="53">
        <x:v>1</x:v>
      </x:c>
      <x:c r="AY251" s="53">
        <x:v>1</x:v>
      </x:c>
      <x:c r="AZ251" s="53">
        <x:v>0</x:v>
      </x:c>
      <x:c r="BA251" s="54"/>
      <x:c r="BB251" s="54"/>
      <x:c r="BC251" s="54"/>
      <x:c r="BD251" s="55" t="str">
        <x:f>IF(OR(W251&lt;&gt;"REVIEWED",COUNTIF(BA251:BC251,"UNCLEAR")&gt;0,COUNTA(BA251:BC251)&lt;3,(COUNTIF(BA251:BC251,"0")+COUNTIF(BA251:BC251,"1")+COUNTIF(BA251:BC251,"2"))=0,AJ251=""),"",(COUNTIF(BA251:BC251,"1")+2*COUNTIF(BA251:BC251,"2"))/(2*(COUNTIF(BA251:BC251,"0")+COUNTIF(BA251:BC251,"1")+COUNTIF(BA251:BC251,"2"))))</x:f>
      </x:c>
    </x:row>
    <x:row r="252" ht="66" customHeight="1">
      <x:c r="A252" s="9" t="str">
        <x:v>BATCH_25</x:v>
      </x:c>
      <x:c r="B252" s="9" t="n">
        <x:v>246</x:v>
      </x:c>
      <x:c r="C252" s="9" t="str">
        <x:v>IMO-064</x:v>
      </x:c>
      <x:c r="D252" s="9" t="str">
        <x:v>IMO</x:v>
      </x:c>
      <x:c r="E252" s="9" t="str">
        <x:v>DIRECT_STATIC</x:v>
      </x:c>
      <x:c r="F252" s="9" t="str">
        <x:v>RUN_01</x:v>
      </x:c>
      <x:c r="G252" s="12" t="str">
        <x:v>REJECTED_ATTEMPT_04</x:v>
      </x:c>
      <x:c r="H252" s="12" t="str">
        <x:v>MAX_ATTEMPTS_REACHED</x:v>
      </x:c>
      <x:c r="I252" s="12" t="str">
        <x:v>PARSED</x:v>
      </x:c>
      <x:c r="J252" s="12" t="str">
        <x:v>PASS</x:v>
      </x:c>
      <x:c r="K252" s="9" t="n">
        <x:v>8</x:v>
      </x:c>
      <x:c r="L252" s="9" t="n">
        <x:v>8</x:v>
      </x:c>
      <x:c r="M252" s="9" t="n">
        <x:v>6</x:v>
      </x:c>
      <x:c r="N252" s="9" t="n">
        <x:v>0</x:v>
      </x:c>
      <x:c r="O252" s="9" t="str">
        <x:v>IMO-064-P01</x:v>
      </x:c>
      <x:c r="P252" s="9" t="str">
        <x:v>PASS</x:v>
      </x:c>
      <x:c r="Q252" s="9" t="str">
        <x:v>FAIL</x:v>
      </x:c>
      <x:c r="R252" s="9" t="str">
        <x:v>FALSE_REJECT</x:v>
      </x:c>
      <x:c r="S252" s="9" t="str">
        <x:v>IMO-064-F01</x:v>
      </x:c>
      <x:c r="T252" s="9" t="str">
        <x:v>FAIL</x:v>
      </x:c>
      <x:c r="U252" s="9" t="str">
        <x:v>FAIL</x:v>
      </x:c>
      <x:c r="V252" s="9" t="str">
        <x:v>CORRECT_BEHAVIOR</x:v>
      </x:c>
      <x:c r="W252" s="13" t="str">
        <x:v>NOT_REVIEWED</x:v>
      </x:c>
      <x:c r="X252" s="13" t="str"/>
      <x:c r="Y252" s="13" t="str"/>
      <x:c r="Z252" s="13" t="str"/>
      <x:c r="AA252" s="13" t="str"/>
      <x:c r="AB252" s="13" t="str"/>
      <x:c r="AC252" s="13" t="str"/>
      <x:c r="AD252" s="13" t="str"/>
      <x:c r="AE252" s="13" t="str"/>
      <x:c r="AF252" s="13" t="str"/>
      <x:c r="AG252" s="13" t="str"/>
      <x:c r="AH252" s="13" t="str"/>
      <x:c r="AI252" s="16" t="str">
        <x:f>IF(AND(W252="REVIEWED",X252&lt;&gt;"",Y252&lt;&gt;"",COUNTA(Z252:AF252)=7,COUNTIF(Z252:AF252,"UNCLEAR")=0,(COUNTIF(Z252:AF252,"0")+COUNTIF(Z252:AF252,"1")+COUNTIF(Z252:AF252,"2"))&gt;0,AG252&lt;&gt;"",AH252&lt;&gt;"",AJ252&lt;&gt;""),(COUNTIF(Z252:AF252,"1")+2*COUNTIF(Z252:AF252,"2"))/(2*(COUNTIF(Z252:AF252,"0")+COUNTIF(Z252:AF252,"1")+COUNTIF(Z252:AF252,"2"))),"")</x:f>
      </x:c>
      <x:c r="AJ252" s="14" t="str"/>
      <x:c r="AK252" s="14" t="str"/>
      <x:c r="AL252" s="14" t="str"/>
      <x:c r="AM252" s="9" t="str">
        <x:v>ALWAYS_FAIL; RDF_FALSE_REJECT; FALLBACK_OUTPUT</x:v>
      </x:c>
      <x:c r="AN252" s="9" t="str">
        <x:v>Part I-A 8.2.3.1</x:v>
      </x:c>
      <x:c r="AO252" s="9" t="str">
        <x:v>MVP/SHACL_GENERATION_PIPELINE/experiments/FULL_REPAIR_V2/RUN_01/runs/RUN-IMO-064-20260915T110239206687Z/artifacts/attempt_04/candidate_shape.ttl</x:v>
      </x:c>
      <x:c r="AP252" s="9" t="str">
        <x:v>3db1e73ae91d2bf9c74d4bb0cb7accdc1801b6494314dbb96b39d03b7900520c</x:v>
      </x:c>
      <x:c r="AQ252" s="52" t="inlineStr">
        <x:is>
          <x:t xml:space="preserve">PASS</x:t>
        </x:is>
      </x:c>
      <x:c r="AR252" s="53" t="inlineStr">
        <x:is>
          <x:t xml:space="preserve">VALID</x:t>
        </x:is>
      </x:c>
      <x:c r="AS252" s="53" t="inlineStr">
        <x:is>
          <x:t xml:space="preserve">IMO-064-P01=ACTIVATED | IMO-064-F01=ACTIVATED</x:t>
        </x:is>
      </x:c>
      <x:c r="AT252" s="53">
        <x:v>1</x:v>
      </x:c>
      <x:c r="AU252" s="53">
        <x:v>6</x:v>
      </x:c>
      <x:c r="AV252" s="53">
        <x:v>19</x:v>
      </x:c>
      <x:c r="AW252" s="53" t="inlineStr">
        <x:is>
          <x:t xml:space="preserve">sh:class, sh:datatype, sh:hasValue, sh:minCount, sh:property</x:t>
        </x:is>
      </x:c>
      <x:c r="AX252" s="53">
        <x:v>2</x:v>
      </x:c>
      <x:c r="AY252" s="53">
        <x:v>1</x:v>
      </x:c>
      <x:c r="AZ252" s="53">
        <x:v>0</x:v>
      </x:c>
      <x:c r="BA252" s="54"/>
      <x:c r="BB252" s="54"/>
      <x:c r="BC252" s="54"/>
      <x:c r="BD252" s="55" t="str">
        <x:f>IF(OR(W252&lt;&gt;"REVIEWED",COUNTIF(BA252:BC252,"UNCLEAR")&gt;0,COUNTA(BA252:BC252)&lt;3,(COUNTIF(BA252:BC252,"0")+COUNTIF(BA252:BC252,"1")+COUNTIF(BA252:BC252,"2"))=0,AJ252=""),"",(COUNTIF(BA252:BC252,"1")+2*COUNTIF(BA252:BC252,"2"))/(2*(COUNTIF(BA252:BC252,"0")+COUNTIF(BA252:BC252,"1")+COUNTIF(BA252:BC252,"2"))))</x:f>
      </x:c>
    </x:row>
    <x:row r="253" ht="66" customHeight="1">
      <x:c r="A253" s="9" t="str">
        <x:v>BATCH_25</x:v>
      </x:c>
      <x:c r="B253" s="9" t="n">
        <x:v>247</x:v>
      </x:c>
      <x:c r="C253" s="9" t="str">
        <x:v>IMO26-008</x:v>
      </x:c>
      <x:c r="D253" s="9" t="str">
        <x:v>IMO26</x:v>
      </x:c>
      <x:c r="E253" s="9" t="str">
        <x:v>DIRECT_STATIC</x:v>
      </x:c>
      <x:c r="F253" s="9" t="str">
        <x:v>RUN_01</x:v>
      </x:c>
      <x:c r="G253" s="12" t="str">
        <x:v>OFFICIAL_ELIGIBLE_OUTPUT</x:v>
      </x:c>
      <x:c r="H253" s="12" t="str">
        <x:v>GENERATION_ACCEPTED</x:v>
      </x:c>
      <x:c r="I253" s="12" t="str">
        <x:v>PARSED</x:v>
      </x:c>
      <x:c r="J253" s="12" t="str">
        <x:v>PASS</x:v>
      </x:c>
      <x:c r="K253" s="9" t="n">
        <x:v>7</x:v>
      </x:c>
      <x:c r="L253" s="9" t="n">
        <x:v>7</x:v>
      </x:c>
      <x:c r="M253" s="9" t="n">
        <x:v>7</x:v>
      </x:c>
      <x:c r="N253" s="9" t="n">
        <x:v>1</x:v>
      </x:c>
      <x:c r="O253" s="9" t="str">
        <x:v>IMO26-008-A-P01</x:v>
      </x:c>
      <x:c r="P253" s="9" t="str">
        <x:v>PASS</x:v>
      </x:c>
      <x:c r="Q253" s="9" t="str">
        <x:v>PASS</x:v>
      </x:c>
      <x:c r="R253" s="9" t="str">
        <x:v>CORRECT_BEHAVIOR</x:v>
      </x:c>
      <x:c r="S253" s="9" t="str">
        <x:v>IMO26-008-A-F02</x:v>
      </x:c>
      <x:c r="T253" s="9" t="str">
        <x:v>FAIL</x:v>
      </x:c>
      <x:c r="U253" s="9" t="str">
        <x:v>FAIL</x:v>
      </x:c>
      <x:c r="V253" s="9" t="str">
        <x:v>CORRECT_BEHAVIOR</x:v>
      </x:c>
      <x:c r="W253" s="13" t="str">
        <x:v>NOT_REVIEWED</x:v>
      </x:c>
      <x:c r="X253" s="13" t="str"/>
      <x:c r="Y253" s="13" t="str"/>
      <x:c r="Z253" s="13" t="str"/>
      <x:c r="AA253" s="13" t="str"/>
      <x:c r="AB253" s="13" t="str"/>
      <x:c r="AC253" s="13" t="str"/>
      <x:c r="AD253" s="13" t="str"/>
      <x:c r="AE253" s="13" t="str"/>
      <x:c r="AF253" s="13" t="str"/>
      <x:c r="AG253" s="13" t="str"/>
      <x:c r="AH253" s="13" t="str"/>
      <x:c r="AI253" s="16" t="str">
        <x:f>IF(AND(W253="REVIEWED",X253&lt;&gt;"",Y253&lt;&gt;"",COUNTA(Z253:AF253)=7,COUNTIF(Z253:AF253,"UNCLEAR")=0,(COUNTIF(Z253:AF253,"0")+COUNTIF(Z253:AF253,"1")+COUNTIF(Z253:AF253,"2"))&gt;0,AG253&lt;&gt;"",AH253&lt;&gt;"",AJ253&lt;&gt;""),(COUNTIF(Z253:AF253,"1")+2*COUNTIF(Z253:AF253,"2"))/(2*(COUNTIF(Z253:AF253,"0")+COUNTIF(Z253:AF253,"1")+COUNTIF(Z253:AF253,"2"))),"")</x:f>
      </x:c>
      <x:c r="AJ253" s="14" t="str"/>
      <x:c r="AK253" s="14" t="str"/>
      <x:c r="AL253" s="14" t="str"/>
      <x:c r="AM253" s="9" t="str"/>
      <x:c r="AN253" s="9" t="str">
        <x:v>9-1.3.2.1.2</x:v>
      </x:c>
      <x:c r="AO253" s="9" t="str">
        <x:v>MVP/SHACL_GENERATION_PIPELINE/experiments/FULL_REPAIR_V2/RUN_01/runs/RUN-IMO26-008-20260915T120156969426Z/final/final_shape.ttl</x:v>
      </x:c>
      <x:c r="AP253" s="9" t="str">
        <x:v>92dbb664710f7733693fd8aae9701d0d9fdfd831375cefb40148b1f3c3590cfc</x:v>
      </x:c>
      <x:c r="AQ253" s="52" t="inlineStr">
        <x:is>
          <x:t xml:space="preserve">PASS</x:t>
        </x:is>
      </x:c>
      <x:c r="AR253" s="53" t="inlineStr">
        <x:is>
          <x:t xml:space="preserve">VALID</x:t>
        </x:is>
      </x:c>
      <x:c r="AS253" s="53" t="inlineStr">
        <x:is>
          <x:t xml:space="preserve">IMO26-008-A-P01=ACTIVATED | IMO26-008-A-F02=ACTIVATED</x:t>
        </x:is>
      </x:c>
      <x:c r="AT253" s="53">
        <x:v>1</x:v>
      </x:c>
      <x:c r="AU253" s="53">
        <x:v>3</x:v>
      </x:c>
      <x:c r="AV253" s="53">
        <x:v>13</x:v>
      </x:c>
      <x:c r="AW253" s="53" t="inlineStr">
        <x:is>
          <x:t xml:space="preserve">sh:datatype, sh:hasValue, sh:minCount, sh:or, sh:property</x:t>
        </x:is>
      </x:c>
      <x:c r="AX253" s="53">
        <x:v>0</x:v>
      </x:c>
      <x:c r="AY253" s="53">
        <x:v>1</x:v>
      </x:c>
      <x:c r="AZ253" s="53">
        <x:v>1</x:v>
      </x:c>
      <x:c r="BA253" s="54"/>
      <x:c r="BB253" s="54"/>
      <x:c r="BC253" s="54"/>
      <x:c r="BD253" s="55" t="str">
        <x:f>IF(OR(W253&lt;&gt;"REVIEWED",COUNTIF(BA253:BC253,"UNCLEAR")&gt;0,COUNTA(BA253:BC253)&lt;3,(COUNTIF(BA253:BC253,"0")+COUNTIF(BA253:BC253,"1")+COUNTIF(BA253:BC253,"2"))=0,AJ253=""),"",(COUNTIF(BA253:BC253,"1")+2*COUNTIF(BA253:BC253,"2"))/(2*(COUNTIF(BA253:BC253,"0")+COUNTIF(BA253:BC253,"1")+COUNTIF(BA253:BC253,"2"))))</x:f>
      </x:c>
    </x:row>
    <x:row r="254" ht="66" customHeight="1">
      <x:c r="A254" s="9" t="str">
        <x:v>BATCH_25</x:v>
      </x:c>
      <x:c r="B254" s="9" t="n">
        <x:v>248</x:v>
      </x:c>
      <x:c r="C254" s="9" t="str">
        <x:v>IMO-081</x:v>
      </x:c>
      <x:c r="D254" s="9" t="str">
        <x:v>IMO</x:v>
      </x:c>
      <x:c r="E254" s="9" t="str">
        <x:v>DIRECT_STATIC</x:v>
      </x:c>
      <x:c r="F254" s="9" t="str">
        <x:v>RUN_01</x:v>
      </x:c>
      <x:c r="G254" s="12" t="str">
        <x:v>OFFICIAL_ELIGIBLE_OUTPUT</x:v>
      </x:c>
      <x:c r="H254" s="12" t="str">
        <x:v>GENERATION_ACCEPTED</x:v>
      </x:c>
      <x:c r="I254" s="12" t="str">
        <x:v>PARSED</x:v>
      </x:c>
      <x:c r="J254" s="12" t="str">
        <x:v>PASS</x:v>
      </x:c>
      <x:c r="K254" s="9" t="n">
        <x:v>8</x:v>
      </x:c>
      <x:c r="L254" s="9" t="n">
        <x:v>8</x:v>
      </x:c>
      <x:c r="M254" s="9" t="n">
        <x:v>8</x:v>
      </x:c>
      <x:c r="N254" s="9" t="n">
        <x:v>1</x:v>
      </x:c>
      <x:c r="O254" s="9" t="str">
        <x:v>IMO-081-I-P04</x:v>
      </x:c>
      <x:c r="P254" s="9" t="str">
        <x:v>PASS</x:v>
      </x:c>
      <x:c r="Q254" s="9" t="str">
        <x:v>PASS</x:v>
      </x:c>
      <x:c r="R254" s="9" t="str">
        <x:v>CORRECT_BEHAVIOR</x:v>
      </x:c>
      <x:c r="S254" s="9" t="str">
        <x:v>IMO-081-I-F02</x:v>
      </x:c>
      <x:c r="T254" s="9" t="str">
        <x:v>FAIL</x:v>
      </x:c>
      <x:c r="U254" s="9" t="str">
        <x:v>FAIL</x:v>
      </x:c>
      <x:c r="V254" s="9" t="str">
        <x:v>CORRECT_BEHAVIOR</x:v>
      </x:c>
      <x:c r="W254" s="13" t="str">
        <x:v>NOT_REVIEWED</x:v>
      </x:c>
      <x:c r="X254" s="13" t="str"/>
      <x:c r="Y254" s="13" t="str"/>
      <x:c r="Z254" s="13" t="str"/>
      <x:c r="AA254" s="13" t="str"/>
      <x:c r="AB254" s="13" t="str"/>
      <x:c r="AC254" s="13" t="str"/>
      <x:c r="AD254" s="13" t="str"/>
      <x:c r="AE254" s="13" t="str"/>
      <x:c r="AF254" s="13" t="str"/>
      <x:c r="AG254" s="13" t="str"/>
      <x:c r="AH254" s="13" t="str"/>
      <x:c r="AI254" s="16" t="str">
        <x:f>IF(AND(W254="REVIEWED",X254&lt;&gt;"",Y254&lt;&gt;"",COUNTA(Z254:AF254)=7,COUNTIF(Z254:AF254,"UNCLEAR")=0,(COUNTIF(Z254:AF254,"0")+COUNTIF(Z254:AF254,"1")+COUNTIF(Z254:AF254,"2"))&gt;0,AG254&lt;&gt;"",AH254&lt;&gt;"",AJ254&lt;&gt;""),(COUNTIF(Z254:AF254,"1")+2*COUNTIF(Z254:AF254,"2"))/(2*(COUNTIF(Z254:AF254,"0")+COUNTIF(Z254:AF254,"1")+COUNTIF(Z254:AF254,"2"))),"")</x:f>
      </x:c>
      <x:c r="AJ254" s="14" t="str"/>
      <x:c r="AK254" s="14" t="str"/>
      <x:c r="AL254" s="14" t="str"/>
      <x:c r="AM254" s="9" t="str"/>
      <x:c r="AN254" s="9" t="str">
        <x:v>Part I-A 9.3.2.1.1</x:v>
      </x:c>
      <x:c r="AO254" s="9" t="str">
        <x:v>MVP/SHACL_GENERATION_PIPELINE/experiments/FULL_REPAIR_V2/RUN_01/runs/RUN-IMO-081-20260915T111453753293Z/final/final_shape.ttl</x:v>
      </x:c>
      <x:c r="AP254" s="9" t="str">
        <x:v>8717494fb78ca5843065c8ce4cdac52f2935a796021441661985dfe859e45621</x:v>
      </x:c>
      <x:c r="AQ254" s="52" t="inlineStr">
        <x:is>
          <x:t xml:space="preserve">PASS</x:t>
        </x:is>
      </x:c>
      <x:c r="AR254" s="53" t="inlineStr">
        <x:is>
          <x:t xml:space="preserve">VALID</x:t>
        </x:is>
      </x:c>
      <x:c r="AS254" s="53" t="inlineStr">
        <x:is>
          <x:t xml:space="preserve">IMO-081-I-P04=ACTIVATED | IMO-081-I-F02=ACTIVATED</x:t>
        </x:is>
      </x:c>
      <x:c r="AT254" s="53">
        <x:v>6</x:v>
      </x:c>
      <x:c r="AU254" s="53">
        <x:v>7</x:v>
      </x:c>
      <x:c r="AV254" s="53">
        <x:v>30</x:v>
      </x:c>
      <x:c r="AW254" s="53" t="inlineStr">
        <x:is>
          <x:t xml:space="preserve">sh:datatype, sh:hasValue, sh:maxInclusive, sh:minCount, sh:minInclusive, sh:or, sh:property</x:t>
        </x:is>
      </x:c>
      <x:c r="AX254" s="53">
        <x:v>0</x:v>
      </x:c>
      <x:c r="AY254" s="53">
        <x:v>1</x:v>
      </x:c>
      <x:c r="AZ254" s="53">
        <x:v>2</x:v>
      </x:c>
      <x:c r="BA254" s="54"/>
      <x:c r="BB254" s="54"/>
      <x:c r="BC254" s="54"/>
      <x:c r="BD254" s="55" t="str">
        <x:f>IF(OR(W254&lt;&gt;"REVIEWED",COUNTIF(BA254:BC254,"UNCLEAR")&gt;0,COUNTA(BA254:BC254)&lt;3,(COUNTIF(BA254:BC254,"0")+COUNTIF(BA254:BC254,"1")+COUNTIF(BA254:BC254,"2"))=0,AJ254=""),"",(COUNTIF(BA254:BC254,"1")+2*COUNTIF(BA254:BC254,"2"))/(2*(COUNTIF(BA254:BC254,"0")+COUNTIF(BA254:BC254,"1")+COUNTIF(BA254:BC254,"2"))))</x:f>
      </x:c>
    </x:row>
    <x:row r="255" ht="66" customHeight="1">
      <x:c r="A255" s="9" t="str">
        <x:v>BATCH_25</x:v>
      </x:c>
      <x:c r="B255" s="9" t="n">
        <x:v>249</x:v>
      </x:c>
      <x:c r="C255" s="9" t="str">
        <x:v>I2-041</x:v>
      </x:c>
      <x:c r="D255" s="9" t="str">
        <x:v>I2</x:v>
      </x:c>
      <x:c r="E255" s="9" t="str">
        <x:v>COMPLEX_READINESS</x:v>
      </x:c>
      <x:c r="F255" s="9" t="str">
        <x:v>RUN_01</x:v>
      </x:c>
      <x:c r="G255" s="12" t="str">
        <x:v>OFFICIAL_ELIGIBLE_OUTPUT</x:v>
      </x:c>
      <x:c r="H255" s="12" t="str">
        <x:v>GENERATION_ACCEPTED</x:v>
      </x:c>
      <x:c r="I255" s="12" t="str">
        <x:v>PARSED</x:v>
      </x:c>
      <x:c r="J255" s="12" t="str">
        <x:v>PASS</x:v>
      </x:c>
      <x:c r="K255" s="9" t="n">
        <x:v>7</x:v>
      </x:c>
      <x:c r="L255" s="9" t="n">
        <x:v>7</x:v>
      </x:c>
      <x:c r="M255" s="9" t="n">
        <x:v>7</x:v>
      </x:c>
      <x:c r="N255" s="9" t="n">
        <x:v>1</x:v>
      </x:c>
      <x:c r="O255" s="9" t="str">
        <x:v>I2-041-G-P02</x:v>
      </x:c>
      <x:c r="P255" s="9" t="str">
        <x:v>PASS</x:v>
      </x:c>
      <x:c r="Q255" s="9" t="str">
        <x:v>PASS</x:v>
      </x:c>
      <x:c r="R255" s="9" t="str">
        <x:v>CORRECT_BEHAVIOR</x:v>
      </x:c>
      <x:c r="S255" s="9" t="str">
        <x:v>I2-041-G-F02</x:v>
      </x:c>
      <x:c r="T255" s="9" t="str">
        <x:v>FAIL</x:v>
      </x:c>
      <x:c r="U255" s="9" t="str">
        <x:v>FAIL</x:v>
      </x:c>
      <x:c r="V255" s="9" t="str">
        <x:v>CORRECT_BEHAVIOR</x:v>
      </x:c>
      <x:c r="W255" s="13" t="str">
        <x:v>NOT_REVIEWED</x:v>
      </x:c>
      <x:c r="X255" s="13" t="str"/>
      <x:c r="Y255" s="13" t="str"/>
      <x:c r="Z255" s="13" t="str"/>
      <x:c r="AA255" s="13" t="str"/>
      <x:c r="AB255" s="13" t="str"/>
      <x:c r="AC255" s="13" t="str"/>
      <x:c r="AD255" s="13" t="str"/>
      <x:c r="AE255" s="13" t="str"/>
      <x:c r="AF255" s="13" t="str"/>
      <x:c r="AG255" s="13" t="str"/>
      <x:c r="AH255" s="13" t="str"/>
      <x:c r="AI255" s="16" t="str">
        <x:f>IF(AND(W255="REVIEWED",X255&lt;&gt;"",Y255&lt;&gt;"",COUNTA(Z255:AF255)=7,COUNTIF(Z255:AF255,"UNCLEAR")=0,(COUNTIF(Z255:AF255,"0")+COUNTIF(Z255:AF255,"1")+COUNTIF(Z255:AF255,"2"))&gt;0,AG255&lt;&gt;"",AH255&lt;&gt;"",AJ255&lt;&gt;""),(COUNTIF(Z255:AF255,"1")+2*COUNTIF(Z255:AF255,"2"))/(2*(COUNTIF(Z255:AF255,"0")+COUNTIF(Z255:AF255,"1")+COUNTIF(Z255:AF255,"2"))),"")</x:f>
      </x:c>
      <x:c r="AJ255" s="14" t="str"/>
      <x:c r="AK255" s="14" t="str"/>
      <x:c r="AL255" s="14" t="str"/>
      <x:c r="AM255" s="9" t="str"/>
      <x:c r="AN255" s="9" t="str">
        <x:v>I2.9.3</x:v>
      </x:c>
      <x:c r="AO255" s="9" t="str">
        <x:v>MVP/SHACL_GENERATION_PIPELINE/experiments/FULL_REPAIR_V2/RUN_01/runs/RUN-I2-041-20260915T100152463079Z/final/final_shape.ttl</x:v>
      </x:c>
      <x:c r="AP255" s="9" t="str">
        <x:v>ec8f348c8f169b813f711ccad7c73b583cda38cb3dcbb893bb732a9799804ca5</x:v>
      </x:c>
      <x:c r="AQ255" s="52" t="inlineStr">
        <x:is>
          <x:t xml:space="preserve">PASS</x:t>
        </x:is>
      </x:c>
      <x:c r="AR255" s="53" t="inlineStr">
        <x:is>
          <x:t xml:space="preserve">VALID</x:t>
        </x:is>
      </x:c>
      <x:c r="AS255" s="53" t="inlineStr">
        <x:is>
          <x:t xml:space="preserve">I2-041-G-P02=ACTIVATED | I2-041-G-F02=ACTIVATED</x:t>
        </x:is>
      </x:c>
      <x:c r="AT255" s="53">
        <x:v>1</x:v>
      </x:c>
      <x:c r="AU255" s="53">
        <x:v>10</x:v>
      </x:c>
      <x:c r="AV255" s="53">
        <x:v>42</x:v>
      </x:c>
      <x:c r="AW255" s="53" t="inlineStr">
        <x:is>
          <x:t xml:space="preserve">sh:class, sh:datatype, sh:hasValue, sh:maxCount, sh:minCount, sh:node, sh:property</x:t>
        </x:is>
      </x:c>
      <x:c r="AX255" s="53">
        <x:v>0</x:v>
      </x:c>
      <x:c r="AY255" s="53">
        <x:v>1</x:v>
      </x:c>
      <x:c r="AZ255" s="53">
        <x:v>0</x:v>
      </x:c>
      <x:c r="BA255" s="54"/>
      <x:c r="BB255" s="54"/>
      <x:c r="BC255" s="54"/>
      <x:c r="BD255" s="55" t="str">
        <x:f>IF(OR(W255&lt;&gt;"REVIEWED",COUNTIF(BA255:BC255,"UNCLEAR")&gt;0,COUNTA(BA255:BC255)&lt;3,(COUNTIF(BA255:BC255,"0")+COUNTIF(BA255:BC255,"1")+COUNTIF(BA255:BC255,"2"))=0,AJ255=""),"",(COUNTIF(BA255:BC255,"1")+2*COUNTIF(BA255:BC255,"2"))/(2*(COUNTIF(BA255:BC255,"0")+COUNTIF(BA255:BC255,"1")+COUNTIF(BA255:BC255,"2"))))</x:f>
      </x:c>
    </x:row>
    <x:row r="256" ht="66" customHeight="1">
      <x:c r="A256" s="9" t="str">
        <x:v>BATCH_25</x:v>
      </x:c>
      <x:c r="B256" s="9" t="n">
        <x:v>250</x:v>
      </x:c>
      <x:c r="C256" s="9" t="str">
        <x:v>TRF-081</x:v>
      </x:c>
      <x:c r="D256" s="9" t="str">
        <x:v>TRAFICOM</x:v>
      </x:c>
      <x:c r="E256" s="9" t="str">
        <x:v>DIRECT_CALCULATION</x:v>
      </x:c>
      <x:c r="F256" s="9" t="str">
        <x:v>RUN_01</x:v>
      </x:c>
      <x:c r="G256" s="12" t="str">
        <x:v>OFFICIAL_ELIGIBLE_OUTPUT</x:v>
      </x:c>
      <x:c r="H256" s="12" t="str">
        <x:v>GENERATION_ACCEPTED</x:v>
      </x:c>
      <x:c r="I256" s="12" t="str">
        <x:v>PARSED</x:v>
      </x:c>
      <x:c r="J256" s="12" t="str">
        <x:v>PASS</x:v>
      </x:c>
      <x:c r="K256" s="9" t="n">
        <x:v>6</x:v>
      </x:c>
      <x:c r="L256" s="9" t="n">
        <x:v>6</x:v>
      </x:c>
      <x:c r="M256" s="9" t="n">
        <x:v>6</x:v>
      </x:c>
      <x:c r="N256" s="9" t="n">
        <x:v>1</x:v>
      </x:c>
      <x:c r="O256" s="9" t="str">
        <x:v>TRF-081-P02</x:v>
      </x:c>
      <x:c r="P256" s="9" t="str">
        <x:v>PASS</x:v>
      </x:c>
      <x:c r="Q256" s="9" t="str">
        <x:v>PASS</x:v>
      </x:c>
      <x:c r="R256" s="9" t="str">
        <x:v>CORRECT_BEHAVIOR</x:v>
      </x:c>
      <x:c r="S256" s="9" t="str">
        <x:v>TRF-081-F03</x:v>
      </x:c>
      <x:c r="T256" s="9" t="str">
        <x:v>FAIL</x:v>
      </x:c>
      <x:c r="U256" s="9" t="str">
        <x:v>FAIL</x:v>
      </x:c>
      <x:c r="V256" s="9" t="str">
        <x:v>CORRECT_BEHAVIOR</x:v>
      </x:c>
      <x:c r="W256" s="13" t="str">
        <x:v>NOT_REVIEWED</x:v>
      </x:c>
      <x:c r="X256" s="13" t="str"/>
      <x:c r="Y256" s="13" t="str"/>
      <x:c r="Z256" s="13" t="str"/>
      <x:c r="AA256" s="13" t="str"/>
      <x:c r="AB256" s="13" t="str"/>
      <x:c r="AC256" s="13" t="str"/>
      <x:c r="AD256" s="13" t="str"/>
      <x:c r="AE256" s="13" t="str"/>
      <x:c r="AF256" s="13" t="str"/>
      <x:c r="AG256" s="13" t="str"/>
      <x:c r="AH256" s="13" t="str"/>
      <x:c r="AI256" s="16" t="str">
        <x:f>IF(AND(W256="REVIEWED",X256&lt;&gt;"",Y256&lt;&gt;"",COUNTA(Z256:AF256)=7,COUNTIF(Z256:AF256,"UNCLEAR")=0,(COUNTIF(Z256:AF256,"0")+COUNTIF(Z256:AF256,"1")+COUNTIF(Z256:AF256,"2"))&gt;0,AG256&lt;&gt;"",AH256&lt;&gt;"",AJ256&lt;&gt;""),(COUNTIF(Z256:AF256,"1")+2*COUNTIF(Z256:AF256,"2"))/(2*(COUNTIF(Z256:AF256,"0")+COUNTIF(Z256:AF256,"1")+COUNTIF(Z256:AF256,"2"))),"")</x:f>
      </x:c>
      <x:c r="AJ256" s="14" t="str"/>
      <x:c r="AK256" s="14" t="str"/>
      <x:c r="AL256" s="14" t="str"/>
      <x:c r="AM256" s="9" t="str"/>
      <x:c r="AN256" s="9" t="str">
        <x:v>6.5.2.1-6.5.2.2</x:v>
      </x:c>
      <x:c r="AO256" s="9" t="str">
        <x:v>MVP/SHACL_GENERATION_PIPELINE/experiments/FULL_REPAIR_V2/RUN_01/runs/RUN-TRF-081-20260915T134124284246Z/final/final_shape.ttl</x:v>
      </x:c>
      <x:c r="AP256" s="9" t="str">
        <x:v>fb2cf0ca60f247444ef380e959552664fc6c964c39a78573e185fb684772769a</x:v>
      </x:c>
      <x:c r="AQ256" s="52" t="inlineStr">
        <x:is>
          <x:t xml:space="preserve">PASS</x:t>
        </x:is>
      </x:c>
      <x:c r="AR256" s="53" t="inlineStr">
        <x:is>
          <x:t xml:space="preserve">VALID</x:t>
        </x:is>
      </x:c>
      <x:c r="AS256" s="53" t="inlineStr">
        <x:is>
          <x:t xml:space="preserve">TRF-081-P02=ACTIVATED | TRF-081-F03=ACTIVATED</x:t>
        </x:is>
      </x:c>
      <x:c r="AT256" s="53">
        <x:v>1</x:v>
      </x:c>
      <x:c r="AU256" s="53">
        <x:v>24</x:v>
      </x:c>
      <x:c r="AV256" s="53">
        <x:v>104</x:v>
      </x:c>
      <x:c r="AW256" s="53" t="inlineStr">
        <x:is>
          <x:t xml:space="preserve">sh:class, sh:datatype, sh:hasValue, sh:maxCount, sh:minCount, sh:node, sh:property</x:t>
        </x:is>
      </x:c>
      <x:c r="AX256" s="53">
        <x:v>1</x:v>
      </x:c>
      <x:c r="AY256" s="53">
        <x:v>1</x:v>
      </x:c>
      <x:c r="AZ256" s="53">
        <x:v>0</x:v>
      </x:c>
      <x:c r="BA256" s="54"/>
      <x:c r="BB256" s="54"/>
      <x:c r="BC256" s="54"/>
      <x:c r="BD256" s="55" t="str">
        <x:f>IF(OR(W256&lt;&gt;"REVIEWED",COUNTIF(BA256:BC256,"UNCLEAR")&gt;0,COUNTA(BA256:BC256)&lt;3,(COUNTIF(BA256:BC256,"0")+COUNTIF(BA256:BC256,"1")+COUNTIF(BA256:BC256,"2"))=0,AJ256=""),"",(COUNTIF(BA256:BC256,"1")+2*COUNTIF(BA256:BC256,"2"))/(2*(COUNTIF(BA256:BC256,"0")+COUNTIF(BA256:BC256,"1")+COUNTIF(BA256:BC256,"2"))))</x:f>
      </x:c>
    </x:row>
    <x:row r="257" ht="66" customHeight="1">
      <x:c r="A257" s="9" t="str">
        <x:v>BATCH_26</x:v>
      </x:c>
      <x:c r="B257" s="9" t="n">
        <x:v>251</x:v>
      </x:c>
      <x:c r="C257" s="9" t="str">
        <x:v>TRF-111</x:v>
      </x:c>
      <x:c r="D257" s="9" t="str">
        <x:v>TRAFICOM</x:v>
      </x:c>
      <x:c r="E257" s="9" t="str">
        <x:v>COMPLEX_READINESS</x:v>
      </x:c>
      <x:c r="F257" s="9" t="str">
        <x:v>RUN_01</x:v>
      </x:c>
      <x:c r="G257" s="12" t="str">
        <x:v>REJECTED_ATTEMPT_04</x:v>
      </x:c>
      <x:c r="H257" s="12" t="str">
        <x:v>MAX_ATTEMPTS_REACHED</x:v>
      </x:c>
      <x:c r="I257" s="12" t="str">
        <x:v>PARSED</x:v>
      </x:c>
      <x:c r="J257" s="12" t="str">
        <x:v>PASS</x:v>
      </x:c>
      <x:c r="K257" s="9" t="n">
        <x:v>6</x:v>
      </x:c>
      <x:c r="L257" s="9" t="n">
        <x:v>6</x:v>
      </x:c>
      <x:c r="M257" s="9" t="n">
        <x:v>3</x:v>
      </x:c>
      <x:c r="N257" s="9" t="n">
        <x:v>0</x:v>
      </x:c>
      <x:c r="O257" s="9" t="str">
        <x:v>TRF-111-P02</x:v>
      </x:c>
      <x:c r="P257" s="9" t="str">
        <x:v>PASS</x:v>
      </x:c>
      <x:c r="Q257" s="9" t="str">
        <x:v>FAIL</x:v>
      </x:c>
      <x:c r="R257" s="9" t="str">
        <x:v>FALSE_REJECT</x:v>
      </x:c>
      <x:c r="S257" s="9" t="str">
        <x:v>TRF-111-F01</x:v>
      </x:c>
      <x:c r="T257" s="9" t="str">
        <x:v>FAIL</x:v>
      </x:c>
      <x:c r="U257" s="9" t="str">
        <x:v>FAIL</x:v>
      </x:c>
      <x:c r="V257" s="9" t="str">
        <x:v>CORRECT_BEHAVIOR</x:v>
      </x:c>
      <x:c r="W257" s="13" t="str">
        <x:v>NOT_REVIEWED</x:v>
      </x:c>
      <x:c r="X257" s="13" t="str"/>
      <x:c r="Y257" s="13" t="str"/>
      <x:c r="Z257" s="13" t="str"/>
      <x:c r="AA257" s="13" t="str"/>
      <x:c r="AB257" s="13" t="str"/>
      <x:c r="AC257" s="13" t="str"/>
      <x:c r="AD257" s="13" t="str"/>
      <x:c r="AE257" s="13" t="str"/>
      <x:c r="AF257" s="13" t="str"/>
      <x:c r="AG257" s="13" t="str"/>
      <x:c r="AH257" s="13" t="str"/>
      <x:c r="AI257" s="16" t="str">
        <x:f>IF(AND(W257="REVIEWED",X257&lt;&gt;"",Y257&lt;&gt;"",COUNTA(Z257:AF257)=7,COUNTIF(Z257:AF257,"UNCLEAR")=0,(COUNTIF(Z257:AF257,"0")+COUNTIF(Z257:AF257,"1")+COUNTIF(Z257:AF257,"2"))&gt;0,AG257&lt;&gt;"",AH257&lt;&gt;"",AJ257&lt;&gt;""),(COUNTIF(Z257:AF257,"1")+2*COUNTIF(Z257:AF257,"2"))/(2*(COUNTIF(Z257:AF257,"0")+COUNTIF(Z257:AF257,"1")+COUNTIF(Z257:AF257,"2"))),"")</x:f>
      </x:c>
      <x:c r="AJ257" s="14" t="str"/>
      <x:c r="AK257" s="14" t="str"/>
      <x:c r="AL257" s="14" t="str"/>
      <x:c r="AM257" s="9" t="str">
        <x:v>ALWAYS_FAIL; RDF_FALSE_REJECT; FALLBACK_OUTPUT</x:v>
      </x:c>
      <x:c r="AN257" s="9" t="str">
        <x:v>6.6.4</x:v>
      </x:c>
      <x:c r="AO257" s="9" t="str">
        <x:v>MVP/SHACL_GENERATION_PIPELINE/experiments/FULL_REPAIR_V2/RUN_01/runs/RUN-TRF-111-20260915T135838317624Z/artifacts/attempt_04/candidate_shape.ttl</x:v>
      </x:c>
      <x:c r="AP257" s="9" t="str">
        <x:v>9ad7b3c7891675de800a7c2cc8d517da083a4dd4beaf634471da127c580c47da</x:v>
      </x:c>
      <x:c r="AQ257" s="52" t="inlineStr">
        <x:is>
          <x:t xml:space="preserve">PASS</x:t>
        </x:is>
      </x:c>
      <x:c r="AR257" s="53" t="inlineStr">
        <x:is>
          <x:t xml:space="preserve">VALID</x:t>
        </x:is>
      </x:c>
      <x:c r="AS257" s="53" t="inlineStr">
        <x:is>
          <x:t xml:space="preserve">TRF-111-P02=ACTIVATED | TRF-111-F01=ACTIVATED</x:t>
        </x:is>
      </x:c>
      <x:c r="AT257" s="53">
        <x:v>1</x:v>
      </x:c>
      <x:c r="AU257" s="53">
        <x:v>21</x:v>
      </x:c>
      <x:c r="AV257" s="53">
        <x:v>96</x:v>
      </x:c>
      <x:c r="AW257" s="53" t="inlineStr">
        <x:is>
          <x:t xml:space="preserve">sh:class, sh:datatype, sh:hasValue, sh:maxCount, sh:minCount, sh:minInclusive, sh:node, sh:or, sh:property</x:t>
        </x:is>
      </x:c>
      <x:c r="AX257" s="53">
        <x:v>0</x:v>
      </x:c>
      <x:c r="AY257" s="53">
        <x:v>1</x:v>
      </x:c>
      <x:c r="AZ257" s="53">
        <x:v>1</x:v>
      </x:c>
      <x:c r="BA257" s="54"/>
      <x:c r="BB257" s="54"/>
      <x:c r="BC257" s="54"/>
      <x:c r="BD257" s="55" t="str">
        <x:f>IF(OR(W257&lt;&gt;"REVIEWED",COUNTIF(BA257:BC257,"UNCLEAR")&gt;0,COUNTA(BA257:BC257)&lt;3,(COUNTIF(BA257:BC257,"0")+COUNTIF(BA257:BC257,"1")+COUNTIF(BA257:BC257,"2"))=0,AJ257=""),"",(COUNTIF(BA257:BC257,"1")+2*COUNTIF(BA257:BC257,"2"))/(2*(COUNTIF(BA257:BC257,"0")+COUNTIF(BA257:BC257,"1")+COUNTIF(BA257:BC257,"2"))))</x:f>
      </x:c>
    </x:row>
    <x:row r="258" ht="66" customHeight="1">
      <x:c r="A258" s="9" t="str">
        <x:v>BATCH_26</x:v>
      </x:c>
      <x:c r="B258" s="9" t="n">
        <x:v>252</x:v>
      </x:c>
      <x:c r="C258" s="9" t="str">
        <x:v>TRF-002</x:v>
      </x:c>
      <x:c r="D258" s="9" t="str">
        <x:v>TRAFICOM</x:v>
      </x:c>
      <x:c r="E258" s="9" t="str">
        <x:v>DIRECT_STATIC</x:v>
      </x:c>
      <x:c r="F258" s="9" t="str">
        <x:v>RUN_01</x:v>
      </x:c>
      <x:c r="G258" s="12" t="str">
        <x:v>OFFICIAL_ELIGIBLE_OUTPUT</x:v>
      </x:c>
      <x:c r="H258" s="12" t="str">
        <x:v>GENERATION_ACCEPTED</x:v>
      </x:c>
      <x:c r="I258" s="12" t="str">
        <x:v>PARSED</x:v>
      </x:c>
      <x:c r="J258" s="12" t="str">
        <x:v>PASS</x:v>
      </x:c>
      <x:c r="K258" s="9" t="n">
        <x:v>7</x:v>
      </x:c>
      <x:c r="L258" s="9" t="n">
        <x:v>7</x:v>
      </x:c>
      <x:c r="M258" s="9" t="n">
        <x:v>5</x:v>
      </x:c>
      <x:c r="N258" s="9" t="n">
        <x:v>0</x:v>
      </x:c>
      <x:c r="O258" s="9" t="str">
        <x:v>TRF-002-P02</x:v>
      </x:c>
      <x:c r="P258" s="9" t="str">
        <x:v>PASS</x:v>
      </x:c>
      <x:c r="Q258" s="9" t="str">
        <x:v>PASS</x:v>
      </x:c>
      <x:c r="R258" s="9" t="str">
        <x:v>CORRECT_BEHAVIOR</x:v>
      </x:c>
      <x:c r="S258" s="9" t="str">
        <x:v>TRF-002-F02</x:v>
      </x:c>
      <x:c r="T258" s="9" t="str">
        <x:v>FAIL</x:v>
      </x:c>
      <x:c r="U258" s="9" t="str">
        <x:v>PASS</x:v>
      </x:c>
      <x:c r="V258" s="9" t="str">
        <x:v>FALSE_ACCEPT</x:v>
      </x:c>
      <x:c r="W258" s="13" t="str">
        <x:v>NOT_REVIEWED</x:v>
      </x:c>
      <x:c r="X258" s="13" t="str"/>
      <x:c r="Y258" s="13" t="str"/>
      <x:c r="Z258" s="13" t="str"/>
      <x:c r="AA258" s="13" t="str"/>
      <x:c r="AB258" s="13" t="str"/>
      <x:c r="AC258" s="13" t="str"/>
      <x:c r="AD258" s="13" t="str"/>
      <x:c r="AE258" s="13" t="str"/>
      <x:c r="AF258" s="13" t="str"/>
      <x:c r="AG258" s="13" t="str"/>
      <x:c r="AH258" s="13" t="str"/>
      <x:c r="AI258" s="16" t="str">
        <x:f>IF(AND(W258="REVIEWED",X258&lt;&gt;"",Y258&lt;&gt;"",COUNTA(Z258:AF258)=7,COUNTIF(Z258:AF258,"UNCLEAR")=0,(COUNTIF(Z258:AF258,"0")+COUNTIF(Z258:AF258,"1")+COUNTIF(Z258:AF258,"2"))&gt;0,AG258&lt;&gt;"",AH258&lt;&gt;"",AJ258&lt;&gt;""),(COUNTIF(Z258:AF258,"1")+2*COUNTIF(Z258:AF258,"2"))/(2*(COUNTIF(Z258:AF258,"0")+COUNTIF(Z258:AF258,"1")+COUNTIF(Z258:AF258,"2"))),"")</x:f>
      </x:c>
      <x:c r="AJ258" s="14" t="str"/>
      <x:c r="AK258" s="14" t="str"/>
      <x:c r="AL258" s="14" t="str"/>
      <x:c r="AM258" s="9" t="str">
        <x:v>RDF_FALSE_ACCEPT</x:v>
      </x:c>
      <x:c r="AN258" s="9" t="str">
        <x:v>1.2</x:v>
      </x:c>
      <x:c r="AO258" s="9" t="str">
        <x:v>MVP/SHACL_GENERATION_PIPELINE/experiments/FULL_REPAIR_V2/RUN_01/runs/RUN-TRF-002-20260915T121026604057Z/final/final_shape.ttl</x:v>
      </x:c>
      <x:c r="AP258" s="9" t="str">
        <x:v>7c58856a32d1e85c65c691ceb28f182556564e31eb2f52fc68aaa37e388475f3</x:v>
      </x:c>
      <x:c r="AQ258" s="52" t="inlineStr">
        <x:is>
          <x:t xml:space="preserve">PASS</x:t>
        </x:is>
      </x:c>
      <x:c r="AR258" s="53" t="inlineStr">
        <x:is>
          <x:t xml:space="preserve">VALID</x:t>
        </x:is>
      </x:c>
      <x:c r="AS258" s="53" t="inlineStr">
        <x:is>
          <x:t xml:space="preserve">TRF-002-P02=ACTIVATED | TRF-002-F02=ACTIVATED</x:t>
        </x:is>
      </x:c>
      <x:c r="AT258" s="53">
        <x:v>1</x:v>
      </x:c>
      <x:c r="AU258" s="53">
        <x:v>4</x:v>
      </x:c>
      <x:c r="AV258" s="53">
        <x:v>17</x:v>
      </x:c>
      <x:c r="AW258" s="53" t="inlineStr">
        <x:is>
          <x:t xml:space="preserve">sh:datatype, sh:hasValue, sh:maxExclusive, sh:minCount, sh:minInclusive, sh:or, sh:property</x:t>
        </x:is>
      </x:c>
      <x:c r="AX258" s="53">
        <x:v>0</x:v>
      </x:c>
      <x:c r="AY258" s="53">
        <x:v>1</x:v>
      </x:c>
      <x:c r="AZ258" s="53">
        <x:v>1</x:v>
      </x:c>
      <x:c r="BA258" s="54"/>
      <x:c r="BB258" s="54"/>
      <x:c r="BC258" s="54"/>
      <x:c r="BD258" s="55" t="str">
        <x:f>IF(OR(W258&lt;&gt;"REVIEWED",COUNTIF(BA258:BC258,"UNCLEAR")&gt;0,COUNTA(BA258:BC258)&lt;3,(COUNTIF(BA258:BC258,"0")+COUNTIF(BA258:BC258,"1")+COUNTIF(BA258:BC258,"2"))=0,AJ258=""),"",(COUNTIF(BA258:BC258,"1")+2*COUNTIF(BA258:BC258,"2"))/(2*(COUNTIF(BA258:BC258,"0")+COUNTIF(BA258:BC258,"1")+COUNTIF(BA258:BC258,"2"))))</x:f>
      </x:c>
    </x:row>
    <x:row r="259" ht="66" customHeight="1">
      <x:c r="A259" s="9" t="str">
        <x:v>BATCH_26</x:v>
      </x:c>
      <x:c r="B259" s="9" t="n">
        <x:v>253</x:v>
      </x:c>
      <x:c r="C259" s="9" t="str">
        <x:v>IMO-001</x:v>
      </x:c>
      <x:c r="D259" s="9" t="str">
        <x:v>IMO</x:v>
      </x:c>
      <x:c r="E259" s="9" t="str">
        <x:v>DIRECT_STATIC</x:v>
      </x:c>
      <x:c r="F259" s="9" t="str">
        <x:v>RUN_01</x:v>
      </x:c>
      <x:c r="G259" s="12" t="str">
        <x:v>OFFICIAL_ELIGIBLE_OUTPUT</x:v>
      </x:c>
      <x:c r="H259" s="12" t="str">
        <x:v>GENERATION_ACCEPTED</x:v>
      </x:c>
      <x:c r="I259" s="12" t="str">
        <x:v>PARSED</x:v>
      </x:c>
      <x:c r="J259" s="12" t="str">
        <x:v>PASS</x:v>
      </x:c>
      <x:c r="K259" s="9" t="n">
        <x:v>5</x:v>
      </x:c>
      <x:c r="L259" s="9" t="n">
        <x:v>5</x:v>
      </x:c>
      <x:c r="M259" s="9" t="n">
        <x:v>5</x:v>
      </x:c>
      <x:c r="N259" s="9" t="n">
        <x:v>1</x:v>
      </x:c>
      <x:c r="O259" s="9" t="str">
        <x:v>IMO-001-P01</x:v>
      </x:c>
      <x:c r="P259" s="9" t="str">
        <x:v>PASS</x:v>
      </x:c>
      <x:c r="Q259" s="9" t="str">
        <x:v>PASS</x:v>
      </x:c>
      <x:c r="R259" s="9" t="str">
        <x:v>CORRECT_BEHAVIOR</x:v>
      </x:c>
      <x:c r="S259" s="9" t="str">
        <x:v>IMO-001-F02</x:v>
      </x:c>
      <x:c r="T259" s="9" t="str">
        <x:v>FAIL</x:v>
      </x:c>
      <x:c r="U259" s="9" t="str">
        <x:v>FAIL</x:v>
      </x:c>
      <x:c r="V259" s="9" t="str">
        <x:v>CORRECT_BEHAVIOR</x:v>
      </x:c>
      <x:c r="W259" s="13" t="str">
        <x:v>NOT_REVIEWED</x:v>
      </x:c>
      <x:c r="X259" s="13" t="str"/>
      <x:c r="Y259" s="13" t="str"/>
      <x:c r="Z259" s="13" t="str"/>
      <x:c r="AA259" s="13" t="str"/>
      <x:c r="AB259" s="13" t="str"/>
      <x:c r="AC259" s="13" t="str"/>
      <x:c r="AD259" s="13" t="str"/>
      <x:c r="AE259" s="13" t="str"/>
      <x:c r="AF259" s="13" t="str"/>
      <x:c r="AG259" s="13" t="str"/>
      <x:c r="AH259" s="13" t="str"/>
      <x:c r="AI259" s="16" t="str">
        <x:f>IF(AND(W259="REVIEWED",X259&lt;&gt;"",Y259&lt;&gt;"",COUNTA(Z259:AF259)=7,COUNTIF(Z259:AF259,"UNCLEAR")=0,(COUNTIF(Z259:AF259,"0")+COUNTIF(Z259:AF259,"1")+COUNTIF(Z259:AF259,"2"))&gt;0,AG259&lt;&gt;"",AH259&lt;&gt;"",AJ259&lt;&gt;""),(COUNTIF(Z259:AF259,"1")+2*COUNTIF(Z259:AF259,"2"))/(2*(COUNTIF(Z259:AF259,"0")+COUNTIF(Z259:AF259,"1")+COUNTIF(Z259:AF259,"2"))),"")</x:f>
      </x:c>
      <x:c r="AJ259" s="14" t="str"/>
      <x:c r="AK259" s="14" t="str"/>
      <x:c r="AL259" s="14" t="str"/>
      <x:c r="AM259" s="9" t="str"/>
      <x:c r="AN259" s="9" t="str">
        <x:v>Introduction 2.1</x:v>
      </x:c>
      <x:c r="AO259" s="9" t="str">
        <x:v>MVP/SHACL_GENERATION_PIPELINE/experiments/FULL_REPAIR_V2/RUN_01/runs/RUN-IMO-001-20260915T102100288077Z/final/final_shape.ttl</x:v>
      </x:c>
      <x:c r="AP259" s="9" t="str">
        <x:v>d5b707fd6b2c4edaf9bd92dfb376886494af84358b30cb897b806792eb2d4a67</x:v>
      </x:c>
      <x:c r="AQ259" s="52" t="inlineStr">
        <x:is>
          <x:t xml:space="preserve">PASS</x:t>
        </x:is>
      </x:c>
      <x:c r="AR259" s="53" t="inlineStr">
        <x:is>
          <x:t xml:space="preserve">VALID</x:t>
        </x:is>
      </x:c>
      <x:c r="AS259" s="53" t="inlineStr">
        <x:is>
          <x:t xml:space="preserve">IMO-001-P01=ACTIVATED | IMO-001-F02=ACTIVATED</x:t>
        </x:is>
      </x:c>
      <x:c r="AT259" s="53">
        <x:v>1</x:v>
      </x:c>
      <x:c r="AU259" s="53">
        <x:v>1</x:v>
      </x:c>
      <x:c r="AV259" s="53">
        <x:v>4</x:v>
      </x:c>
      <x:c r="AW259" s="53" t="inlineStr">
        <x:is>
          <x:t xml:space="preserve">sh:class, sh:minCount, sh:nodeKind, sh:property</x:t>
        </x:is>
      </x:c>
      <x:c r="AX259" s="53">
        <x:v>1</x:v>
      </x:c>
      <x:c r="AY259" s="53">
        <x:v>1</x:v>
      </x:c>
      <x:c r="AZ259" s="53">
        <x:v>0</x:v>
      </x:c>
      <x:c r="BA259" s="54"/>
      <x:c r="BB259" s="54"/>
      <x:c r="BC259" s="54"/>
      <x:c r="BD259" s="55" t="str">
        <x:f>IF(OR(W259&lt;&gt;"REVIEWED",COUNTIF(BA259:BC259,"UNCLEAR")&gt;0,COUNTA(BA259:BC259)&lt;3,(COUNTIF(BA259:BC259,"0")+COUNTIF(BA259:BC259,"1")+COUNTIF(BA259:BC259,"2"))=0,AJ259=""),"",(COUNTIF(BA259:BC259,"1")+2*COUNTIF(BA259:BC259,"2"))/(2*(COUNTIF(BA259:BC259,"0")+COUNTIF(BA259:BC259,"1")+COUNTIF(BA259:BC259,"2"))))</x:f>
      </x:c>
    </x:row>
    <x:row r="260" ht="66" customHeight="1">
      <x:c r="A260" s="9" t="str">
        <x:v>BATCH_26</x:v>
      </x:c>
      <x:c r="B260" s="9" t="n">
        <x:v>254</x:v>
      </x:c>
      <x:c r="C260" s="9" t="str">
        <x:v>TRF-133</x:v>
      </x:c>
      <x:c r="D260" s="9" t="str">
        <x:v>TRAFICOM</x:v>
      </x:c>
      <x:c r="E260" s="9" t="str">
        <x:v>DIRECT_STATIC</x:v>
      </x:c>
      <x:c r="F260" s="9" t="str">
        <x:v>RUN_01</x:v>
      </x:c>
      <x:c r="G260" s="12" t="str">
        <x:v>OFFICIAL_ELIGIBLE_OUTPUT</x:v>
      </x:c>
      <x:c r="H260" s="12" t="str">
        <x:v>GENERATION_ACCEPTED</x:v>
      </x:c>
      <x:c r="I260" s="12" t="str">
        <x:v>PARSED</x:v>
      </x:c>
      <x:c r="J260" s="12" t="str">
        <x:v>PASS</x:v>
      </x:c>
      <x:c r="K260" s="9" t="n">
        <x:v>15</x:v>
      </x:c>
      <x:c r="L260" s="9" t="n">
        <x:v>15</x:v>
      </x:c>
      <x:c r="M260" s="9" t="n">
        <x:v>13</x:v>
      </x:c>
      <x:c r="N260" s="9" t="n">
        <x:v>0</x:v>
      </x:c>
      <x:c r="O260" s="9" t="str">
        <x:v>TRF-133-P01</x:v>
      </x:c>
      <x:c r="P260" s="9" t="str">
        <x:v>PASS</x:v>
      </x:c>
      <x:c r="Q260" s="9" t="str">
        <x:v>FAIL</x:v>
      </x:c>
      <x:c r="R260" s="9" t="str">
        <x:v>FALSE_REJECT</x:v>
      </x:c>
      <x:c r="S260" s="9" t="str">
        <x:v>TRF-133-F02</x:v>
      </x:c>
      <x:c r="T260" s="9" t="str">
        <x:v>FAIL</x:v>
      </x:c>
      <x:c r="U260" s="9" t="str">
        <x:v>FAIL</x:v>
      </x:c>
      <x:c r="V260" s="9" t="str">
        <x:v>CORRECT_BEHAVIOR</x:v>
      </x:c>
      <x:c r="W260" s="13" t="str">
        <x:v>NOT_REVIEWED</x:v>
      </x:c>
      <x:c r="X260" s="13" t="str"/>
      <x:c r="Y260" s="13" t="str"/>
      <x:c r="Z260" s="13" t="str"/>
      <x:c r="AA260" s="13" t="str"/>
      <x:c r="AB260" s="13" t="str"/>
      <x:c r="AC260" s="13" t="str"/>
      <x:c r="AD260" s="13" t="str"/>
      <x:c r="AE260" s="13" t="str"/>
      <x:c r="AF260" s="13" t="str"/>
      <x:c r="AG260" s="13" t="str"/>
      <x:c r="AH260" s="13" t="str"/>
      <x:c r="AI260" s="16" t="str">
        <x:f>IF(AND(W260="REVIEWED",X260&lt;&gt;"",Y260&lt;&gt;"",COUNTA(Z260:AF260)=7,COUNTIF(Z260:AF260,"UNCLEAR")=0,(COUNTIF(Z260:AF260,"0")+COUNTIF(Z260:AF260,"1")+COUNTIF(Z260:AF260,"2"))&gt;0,AG260&lt;&gt;"",AH260&lt;&gt;"",AJ260&lt;&gt;""),(COUNTIF(Z260:AF260,"1")+2*COUNTIF(Z260:AF260,"2"))/(2*(COUNTIF(Z260:AF260,"0")+COUNTIF(Z260:AF260,"1")+COUNTIF(Z260:AF260,"2"))),"")</x:f>
      </x:c>
      <x:c r="AJ260" s="14" t="str"/>
      <x:c r="AK260" s="14" t="str"/>
      <x:c r="AL260" s="14" t="str"/>
      <x:c r="AM260" s="9" t="str">
        <x:v>ALWAYS_FAIL; RDF_FALSE_REJECT</x:v>
      </x:c>
      <x:c r="AN260" s="9" t="str">
        <x:v>Annex III</x:v>
      </x:c>
      <x:c r="AO260" s="9" t="str">
        <x:v>MVP/SHACL_GENERATION_PIPELINE/experiments/FULL_REPAIR_V2/RUN_01/runs/RUN-TRF-133-20260915T141710484510Z/final/final_shape.ttl</x:v>
      </x:c>
      <x:c r="AP260" s="9" t="str">
        <x:v>31505ab30c73cde2eaf7e0c9c6e426491d6e5f91d5905888c03d4210a85db7fe</x:v>
      </x:c>
      <x:c r="AQ260" s="52" t="inlineStr">
        <x:is>
          <x:t xml:space="preserve">PASS</x:t>
        </x:is>
      </x:c>
      <x:c r="AR260" s="53" t="inlineStr">
        <x:is>
          <x:t xml:space="preserve">VALID</x:t>
        </x:is>
      </x:c>
      <x:c r="AS260" s="53" t="inlineStr">
        <x:is>
          <x:t xml:space="preserve">TRF-133-P01=ACTIVATED | TRF-133-F02=ACTIVATED</x:t>
        </x:is>
      </x:c>
      <x:c r="AT260" s="53">
        <x:v>3</x:v>
      </x:c>
      <x:c r="AU260" s="53">
        <x:v>34</x:v>
      </x:c>
      <x:c r="AV260" s="53">
        <x:v>167</x:v>
      </x:c>
      <x:c r="AW260" s="53" t="inlineStr">
        <x:is>
          <x:t xml:space="preserve">sh:class, sh:datatype, sh:hasValue, sh:in, sh:maxCount, sh:maxInclusive, sh:minCount, sh:minInclusive, sh:node, sh:nodeKind, sh:or, sh:property</x:t>
        </x:is>
      </x:c>
      <x:c r="AX260" s="53">
        <x:v>0</x:v>
      </x:c>
      <x:c r="AY260" s="53">
        <x:v>1</x:v>
      </x:c>
      <x:c r="AZ260" s="53">
        <x:v>1</x:v>
      </x:c>
      <x:c r="BA260" s="54"/>
      <x:c r="BB260" s="54"/>
      <x:c r="BC260" s="54"/>
      <x:c r="BD260" s="55" t="str">
        <x:f>IF(OR(W260&lt;&gt;"REVIEWED",COUNTIF(BA260:BC260,"UNCLEAR")&gt;0,COUNTA(BA260:BC260)&lt;3,(COUNTIF(BA260:BC260,"0")+COUNTIF(BA260:BC260,"1")+COUNTIF(BA260:BC260,"2"))=0,AJ260=""),"",(COUNTIF(BA260:BC260,"1")+2*COUNTIF(BA260:BC260,"2"))/(2*(COUNTIF(BA260:BC260,"0")+COUNTIF(BA260:BC260,"1")+COUNTIF(BA260:BC260,"2"))))</x:f>
      </x:c>
    </x:row>
    <x:row r="261" ht="66" customHeight="1">
      <x:c r="A261" s="9" t="str">
        <x:v>BATCH_26</x:v>
      </x:c>
      <x:c r="B261" s="9" t="n">
        <x:v>255</x:v>
      </x:c>
      <x:c r="C261" s="9" t="str">
        <x:v>IMO-117</x:v>
      </x:c>
      <x:c r="D261" s="9" t="str">
        <x:v>IMO</x:v>
      </x:c>
      <x:c r="E261" s="9" t="str">
        <x:v>DIRECT_STATIC</x:v>
      </x:c>
      <x:c r="F261" s="9" t="str">
        <x:v>RUN_01</x:v>
      </x:c>
      <x:c r="G261" s="12" t="str">
        <x:v>OFFICIAL_ELIGIBLE_OUTPUT</x:v>
      </x:c>
      <x:c r="H261" s="12" t="str">
        <x:v>GENERATION_ACCEPTED</x:v>
      </x:c>
      <x:c r="I261" s="12" t="str">
        <x:v>PARSED</x:v>
      </x:c>
      <x:c r="J261" s="12" t="str">
        <x:v>PASS</x:v>
      </x:c>
      <x:c r="K261" s="9" t="n">
        <x:v>9</x:v>
      </x:c>
      <x:c r="L261" s="9" t="n">
        <x:v>9</x:v>
      </x:c>
      <x:c r="M261" s="9" t="n">
        <x:v>9</x:v>
      </x:c>
      <x:c r="N261" s="9" t="n">
        <x:v>1</x:v>
      </x:c>
      <x:c r="O261" s="9" t="str">
        <x:v>IMO-117-M-P01</x:v>
      </x:c>
      <x:c r="P261" s="9" t="str">
        <x:v>PASS</x:v>
      </x:c>
      <x:c r="Q261" s="9" t="str">
        <x:v>PASS</x:v>
      </x:c>
      <x:c r="R261" s="9" t="str">
        <x:v>CORRECT_BEHAVIOR</x:v>
      </x:c>
      <x:c r="S261" s="9" t="str">
        <x:v>IMO-117-M-F01</x:v>
      </x:c>
      <x:c r="T261" s="9" t="str">
        <x:v>FAIL</x:v>
      </x:c>
      <x:c r="U261" s="9" t="str">
        <x:v>FAIL</x:v>
      </x:c>
      <x:c r="V261" s="9" t="str">
        <x:v>CORRECT_BEHAVIOR</x:v>
      </x:c>
      <x:c r="W261" s="13" t="str">
        <x:v>NOT_REVIEWED</x:v>
      </x:c>
      <x:c r="X261" s="13" t="str"/>
      <x:c r="Y261" s="13" t="str"/>
      <x:c r="Z261" s="13" t="str"/>
      <x:c r="AA261" s="13" t="str"/>
      <x:c r="AB261" s="13" t="str"/>
      <x:c r="AC261" s="13" t="str"/>
      <x:c r="AD261" s="13" t="str"/>
      <x:c r="AE261" s="13" t="str"/>
      <x:c r="AF261" s="13" t="str"/>
      <x:c r="AG261" s="13" t="str"/>
      <x:c r="AH261" s="13" t="str"/>
      <x:c r="AI261" s="16" t="str">
        <x:f>IF(AND(W261="REVIEWED",X261&lt;&gt;"",Y261&lt;&gt;"",COUNTA(Z261:AF261)=7,COUNTIF(Z261:AF261,"UNCLEAR")=0,(COUNTIF(Z261:AF261,"0")+COUNTIF(Z261:AF261,"1")+COUNTIF(Z261:AF261,"2"))&gt;0,AG261&lt;&gt;"",AH261&lt;&gt;"",AJ261&lt;&gt;""),(COUNTIF(Z261:AF261,"1")+2*COUNTIF(Z261:AF261,"2"))/(2*(COUNTIF(Z261:AF261,"0")+COUNTIF(Z261:AF261,"1")+COUNTIF(Z261:AF261,"2"))),"")</x:f>
      </x:c>
      <x:c r="AJ261" s="14" t="str"/>
      <x:c r="AK261" s="14" t="str"/>
      <x:c r="AL261" s="14" t="str"/>
      <x:c r="AM261" s="9" t="str"/>
      <x:c r="AN261" s="9" t="str">
        <x:v>Part II-A 4.2.1.3</x:v>
      </x:c>
      <x:c r="AO261" s="9" t="str">
        <x:v>MVP/SHACL_GENERATION_PIPELINE/experiments/FULL_REPAIR_V2/RUN_01/runs/RUN-IMO-117-20260915T114514925082Z/final/final_shape.ttl</x:v>
      </x:c>
      <x:c r="AP261" s="9" t="str">
        <x:v>d9395581e8c49e47f89426900433fa7c28077cb6f9631113fd2e65112c9d86a8</x:v>
      </x:c>
      <x:c r="AQ261" s="52" t="inlineStr">
        <x:is>
          <x:t xml:space="preserve">PASS</x:t>
        </x:is>
      </x:c>
      <x:c r="AR261" s="53" t="inlineStr">
        <x:is>
          <x:t xml:space="preserve">VALID</x:t>
        </x:is>
      </x:c>
      <x:c r="AS261" s="53" t="inlineStr">
        <x:is>
          <x:t xml:space="preserve">IMO-117-M-P01=ACTIVATED | IMO-117-M-F01=ACTIVATED</x:t>
        </x:is>
      </x:c>
      <x:c r="AT261" s="53">
        <x:v>2</x:v>
      </x:c>
      <x:c r="AU261" s="53">
        <x:v>13</x:v>
      </x:c>
      <x:c r="AV261" s="53">
        <x:v>57</x:v>
      </x:c>
      <x:c r="AW261" s="53" t="inlineStr">
        <x:is>
          <x:t xml:space="preserve">sh:class, sh:datatype, sh:hasValue, sh:maxCount, sh:minCount, sh:node, sh:or, sh:property</x:t>
        </x:is>
      </x:c>
      <x:c r="AX261" s="53">
        <x:v>0</x:v>
      </x:c>
      <x:c r="AY261" s="53">
        <x:v>1</x:v>
      </x:c>
      <x:c r="AZ261" s="53">
        <x:v>1</x:v>
      </x:c>
      <x:c r="BA261" s="54"/>
      <x:c r="BB261" s="54"/>
      <x:c r="BC261" s="54"/>
      <x:c r="BD261" s="55" t="str">
        <x:f>IF(OR(W261&lt;&gt;"REVIEWED",COUNTIF(BA261:BC261,"UNCLEAR")&gt;0,COUNTA(BA261:BC261)&lt;3,(COUNTIF(BA261:BC261,"0")+COUNTIF(BA261:BC261,"1")+COUNTIF(BA261:BC261,"2"))=0,AJ261=""),"",(COUNTIF(BA261:BC261,"1")+2*COUNTIF(BA261:BC261,"2"))/(2*(COUNTIF(BA261:BC261,"0")+COUNTIF(BA261:BC261,"1")+COUNTIF(BA261:BC261,"2"))))</x:f>
      </x:c>
    </x:row>
    <x:row r="262" ht="66" customHeight="1">
      <x:c r="A262" s="9" t="str">
        <x:v>BATCH_26</x:v>
      </x:c>
      <x:c r="B262" s="9" t="n">
        <x:v>256</x:v>
      </x:c>
      <x:c r="C262" s="9" t="str">
        <x:v>IMO26-005</x:v>
      </x:c>
      <x:c r="D262" s="9" t="str">
        <x:v>IMO26</x:v>
      </x:c>
      <x:c r="E262" s="9" t="str">
        <x:v>DIRECT_STATIC</x:v>
      </x:c>
      <x:c r="F262" s="9" t="str">
        <x:v>RUN_01</x:v>
      </x:c>
      <x:c r="G262" s="12" t="str">
        <x:v>OFFICIAL_ELIGIBLE_OUTPUT</x:v>
      </x:c>
      <x:c r="H262" s="12" t="str">
        <x:v>GENERATION_ACCEPTED</x:v>
      </x:c>
      <x:c r="I262" s="12" t="str">
        <x:v>PARSED</x:v>
      </x:c>
      <x:c r="J262" s="12" t="str">
        <x:v>PASS</x:v>
      </x:c>
      <x:c r="K262" s="9" t="n">
        <x:v>6</x:v>
      </x:c>
      <x:c r="L262" s="9" t="n">
        <x:v>6</x:v>
      </x:c>
      <x:c r="M262" s="9" t="n">
        <x:v>4</x:v>
      </x:c>
      <x:c r="N262" s="9" t="n">
        <x:v>0</x:v>
      </x:c>
      <x:c r="O262" s="9" t="str">
        <x:v>IMO26-005-A-P03</x:v>
      </x:c>
      <x:c r="P262" s="9" t="str">
        <x:v>PASS</x:v>
      </x:c>
      <x:c r="Q262" s="9" t="str">
        <x:v>PASS</x:v>
      </x:c>
      <x:c r="R262" s="9" t="str">
        <x:v>CORRECT_BEHAVIOR</x:v>
      </x:c>
      <x:c r="S262" s="9" t="str">
        <x:v>IMO26-005-A-F03</x:v>
      </x:c>
      <x:c r="T262" s="9" t="str">
        <x:v>FAIL</x:v>
      </x:c>
      <x:c r="U262" s="9" t="str">
        <x:v>FAIL</x:v>
      </x:c>
      <x:c r="V262" s="9" t="str">
        <x:v>CORRECT_BEHAVIOR</x:v>
      </x:c>
      <x:c r="W262" s="13" t="str">
        <x:v>NOT_REVIEWED</x:v>
      </x:c>
      <x:c r="X262" s="13" t="str"/>
      <x:c r="Y262" s="13" t="str"/>
      <x:c r="Z262" s="13" t="str"/>
      <x:c r="AA262" s="13" t="str"/>
      <x:c r="AB262" s="13" t="str"/>
      <x:c r="AC262" s="13" t="str"/>
      <x:c r="AD262" s="13" t="str"/>
      <x:c r="AE262" s="13" t="str"/>
      <x:c r="AF262" s="13" t="str"/>
      <x:c r="AG262" s="13" t="str"/>
      <x:c r="AH262" s="13" t="str"/>
      <x:c r="AI262" s="16" t="str">
        <x:f>IF(AND(W262="REVIEWED",X262&lt;&gt;"",Y262&lt;&gt;"",COUNTA(Z262:AF262)=7,COUNTIF(Z262:AF262,"UNCLEAR")=0,(COUNTIF(Z262:AF262,"0")+COUNTIF(Z262:AF262,"1")+COUNTIF(Z262:AF262,"2"))&gt;0,AG262&lt;&gt;"",AH262&lt;&gt;"",AJ262&lt;&gt;""),(COUNTIF(Z262:AF262,"1")+2*COUNTIF(Z262:AF262,"2"))/(2*(COUNTIF(Z262:AF262,"0")+COUNTIF(Z262:AF262,"1")+COUNTIF(Z262:AF262,"2"))),"")</x:f>
      </x:c>
      <x:c r="AJ262" s="14" t="str"/>
      <x:c r="AK262" s="14" t="str"/>
      <x:c r="AL262" s="14" t="str"/>
      <x:c r="AM262" s="9" t="str">
        <x:v>RDF_FALSE_REJECT</x:v>
      </x:c>
      <x:c r="AN262" s="9" t="str">
        <x:v>9-1.2.2.2</x:v>
      </x:c>
      <x:c r="AO262" s="9" t="str">
        <x:v>MVP/SHACL_GENERATION_PIPELINE/experiments/FULL_REPAIR_V2/RUN_01/runs/RUN-IMO26-005-20260915T115851798726Z/final/final_shape.ttl</x:v>
      </x:c>
      <x:c r="AP262" s="9" t="str">
        <x:v>7bd735e8547f5d3566ef72c734b28022dd08d096c527b9d6a0d72bc966079cd2</x:v>
      </x:c>
      <x:c r="AQ262" s="52" t="inlineStr">
        <x:is>
          <x:t xml:space="preserve">PASS</x:t>
        </x:is>
      </x:c>
      <x:c r="AR262" s="53" t="inlineStr">
        <x:is>
          <x:t xml:space="preserve">VALID</x:t>
        </x:is>
      </x:c>
      <x:c r="AS262" s="53" t="inlineStr">
        <x:is>
          <x:t xml:space="preserve">IMO26-005-A-P03=ACTIVATED | IMO26-005-A-F03=ACTIVATED</x:t>
        </x:is>
      </x:c>
      <x:c r="AT262" s="53">
        <x:v>1</x:v>
      </x:c>
      <x:c r="AU262" s="53">
        <x:v>7</x:v>
      </x:c>
      <x:c r="AV262" s="53">
        <x:v>17</x:v>
      </x:c>
      <x:c r="AW262" s="53" t="inlineStr">
        <x:is>
          <x:t xml:space="preserve">sh:class, sh:datatype, sh:in, sh:maxCount, sh:minCount, sh:nodeKind, sh:or, sh:property</x:t>
        </x:is>
      </x:c>
      <x:c r="AX262" s="53">
        <x:v>0</x:v>
      </x:c>
      <x:c r="AY262" s="53">
        <x:v>1</x:v>
      </x:c>
      <x:c r="AZ262" s="53">
        <x:v>1</x:v>
      </x:c>
      <x:c r="BA262" s="54"/>
      <x:c r="BB262" s="54"/>
      <x:c r="BC262" s="54"/>
      <x:c r="BD262" s="55" t="str">
        <x:f>IF(OR(W262&lt;&gt;"REVIEWED",COUNTIF(BA262:BC262,"UNCLEAR")&gt;0,COUNTA(BA262:BC262)&lt;3,(COUNTIF(BA262:BC262,"0")+COUNTIF(BA262:BC262,"1")+COUNTIF(BA262:BC262,"2"))=0,AJ262=""),"",(COUNTIF(BA262:BC262,"1")+2*COUNTIF(BA262:BC262,"2"))/(2*(COUNTIF(BA262:BC262,"0")+COUNTIF(BA262:BC262,"1")+COUNTIF(BA262:BC262,"2"))))</x:f>
      </x:c>
    </x:row>
    <x:row r="263" ht="66" customHeight="1">
      <x:c r="A263" s="9" t="str">
        <x:v>BATCH_26</x:v>
      </x:c>
      <x:c r="B263" s="9" t="n">
        <x:v>257</x:v>
      </x:c>
      <x:c r="C263" s="9" t="str">
        <x:v>IMO26-012</x:v>
      </x:c>
      <x:c r="D263" s="9" t="str">
        <x:v>IMO26</x:v>
      </x:c>
      <x:c r="E263" s="9" t="str">
        <x:v>DIRECT_STATIC</x:v>
      </x:c>
      <x:c r="F263" s="9" t="str">
        <x:v>RUN_01</x:v>
      </x:c>
      <x:c r="G263" s="12" t="str">
        <x:v>OFFICIAL_ELIGIBLE_OUTPUT</x:v>
      </x:c>
      <x:c r="H263" s="12" t="str">
        <x:v>GENERATION_ACCEPTED</x:v>
      </x:c>
      <x:c r="I263" s="12" t="str">
        <x:v>PARSED</x:v>
      </x:c>
      <x:c r="J263" s="12" t="str">
        <x:v>PASS</x:v>
      </x:c>
      <x:c r="K263" s="9" t="n">
        <x:v>9</x:v>
      </x:c>
      <x:c r="L263" s="9" t="n">
        <x:v>9</x:v>
      </x:c>
      <x:c r="M263" s="9" t="n">
        <x:v>8</x:v>
      </x:c>
      <x:c r="N263" s="9" t="n">
        <x:v>0</x:v>
      </x:c>
      <x:c r="O263" s="9" t="str">
        <x:v>IMO26-012-A-P03</x:v>
      </x:c>
      <x:c r="P263" s="9" t="str">
        <x:v>PASS</x:v>
      </x:c>
      <x:c r="Q263" s="9" t="str">
        <x:v>PASS</x:v>
      </x:c>
      <x:c r="R263" s="9" t="str">
        <x:v>CORRECT_BEHAVIOR</x:v>
      </x:c>
      <x:c r="S263" s="9" t="str">
        <x:v>IMO26-012-A-F06</x:v>
      </x:c>
      <x:c r="T263" s="9" t="str">
        <x:v>FAIL</x:v>
      </x:c>
      <x:c r="U263" s="9" t="str">
        <x:v>PASS</x:v>
      </x:c>
      <x:c r="V263" s="9" t="str">
        <x:v>FALSE_ACCEPT</x:v>
      </x:c>
      <x:c r="W263" s="13" t="str">
        <x:v>NOT_REVIEWED</x:v>
      </x:c>
      <x:c r="X263" s="13" t="str"/>
      <x:c r="Y263" s="13" t="str"/>
      <x:c r="Z263" s="13" t="str"/>
      <x:c r="AA263" s="13" t="str"/>
      <x:c r="AB263" s="13" t="str"/>
      <x:c r="AC263" s="13" t="str"/>
      <x:c r="AD263" s="13" t="str"/>
      <x:c r="AE263" s="13" t="str"/>
      <x:c r="AF263" s="13" t="str"/>
      <x:c r="AG263" s="13" t="str"/>
      <x:c r="AH263" s="13" t="str"/>
      <x:c r="AI263" s="16" t="str">
        <x:f>IF(AND(W263="REVIEWED",X263&lt;&gt;"",Y263&lt;&gt;"",COUNTA(Z263:AF263)=7,COUNTIF(Z263:AF263,"UNCLEAR")=0,(COUNTIF(Z263:AF263,"0")+COUNTIF(Z263:AF263,"1")+COUNTIF(Z263:AF263,"2"))&gt;0,AG263&lt;&gt;"",AH263&lt;&gt;"",AJ263&lt;&gt;""),(COUNTIF(Z263:AF263,"1")+2*COUNTIF(Z263:AF263,"2"))/(2*(COUNTIF(Z263:AF263,"0")+COUNTIF(Z263:AF263,"1")+COUNTIF(Z263:AF263,"2"))),"")</x:f>
      </x:c>
      <x:c r="AJ263" s="14" t="str"/>
      <x:c r="AK263" s="14" t="str"/>
      <x:c r="AL263" s="14" t="str"/>
      <x:c r="AM263" s="9" t="str">
        <x:v>RDF_FALSE_ACCEPT</x:v>
      </x:c>
      <x:c r="AN263" s="9" t="str">
        <x:v>9-1.3.2.2.1</x:v>
      </x:c>
      <x:c r="AO263" s="9" t="str">
        <x:v>MVP/SHACL_GENERATION_PIPELINE/experiments/FULL_REPAIR_V2/RUN_01/runs/RUN-IMO26-012-20260915T120311330822Z/final/final_shape.ttl</x:v>
      </x:c>
      <x:c r="AP263" s="9" t="str">
        <x:v>011bbbbf0d77664b160d2b89b8a849efa891d3f39798a0d32d3a397442e79492</x:v>
      </x:c>
      <x:c r="AQ263" s="52" t="inlineStr">
        <x:is>
          <x:t xml:space="preserve">PASS</x:t>
        </x:is>
      </x:c>
      <x:c r="AR263" s="53" t="inlineStr">
        <x:is>
          <x:t xml:space="preserve">VALID</x:t>
        </x:is>
      </x:c>
      <x:c r="AS263" s="53" t="inlineStr">
        <x:is>
          <x:t xml:space="preserve">IMO26-012-A-P03=ACTIVATED | IMO26-012-A-F06=ACTIVATED</x:t>
        </x:is>
      </x:c>
      <x:c r="AT263" s="53">
        <x:v>1</x:v>
      </x:c>
      <x:c r="AU263" s="53">
        <x:v>9</x:v>
      </x:c>
      <x:c r="AV263" s="53">
        <x:v>30</x:v>
      </x:c>
      <x:c r="AW263" s="53" t="inlineStr">
        <x:is>
          <x:t xml:space="preserve">sh:class, sh:datatype, sh:minCount, sh:minInclusive, sh:node, sh:not, sh:or, sh:property</x:t>
        </x:is>
      </x:c>
      <x:c r="AX263" s="53">
        <x:v>1</x:v>
      </x:c>
      <x:c r="AY263" s="53">
        <x:v>1</x:v>
      </x:c>
      <x:c r="AZ263" s="53">
        <x:v>2</x:v>
      </x:c>
      <x:c r="BA263" s="54"/>
      <x:c r="BB263" s="54"/>
      <x:c r="BC263" s="54"/>
      <x:c r="BD263" s="55" t="str">
        <x:f>IF(OR(W263&lt;&gt;"REVIEWED",COUNTIF(BA263:BC263,"UNCLEAR")&gt;0,COUNTA(BA263:BC263)&lt;3,(COUNTIF(BA263:BC263,"0")+COUNTIF(BA263:BC263,"1")+COUNTIF(BA263:BC263,"2"))=0,AJ263=""),"",(COUNTIF(BA263:BC263,"1")+2*COUNTIF(BA263:BC263,"2"))/(2*(COUNTIF(BA263:BC263,"0")+COUNTIF(BA263:BC263,"1")+COUNTIF(BA263:BC263,"2"))))</x:f>
      </x:c>
    </x:row>
    <x:row r="264" ht="66" customHeight="1">
      <x:c r="A264" s="9" t="str">
        <x:v>BATCH_26</x:v>
      </x:c>
      <x:c r="B264" s="9" t="n">
        <x:v>258</x:v>
      </x:c>
      <x:c r="C264" s="9" t="str">
        <x:v>TRF-075</x:v>
      </x:c>
      <x:c r="D264" s="9" t="str">
        <x:v>TRAFICOM</x:v>
      </x:c>
      <x:c r="E264" s="9" t="str">
        <x:v>DIRECT_STATIC</x:v>
      </x:c>
      <x:c r="F264" s="9" t="str">
        <x:v>RUN_01</x:v>
      </x:c>
      <x:c r="G264" s="12" t="str">
        <x:v>OFFICIAL_ELIGIBLE_OUTPUT</x:v>
      </x:c>
      <x:c r="H264" s="12" t="str">
        <x:v>GENERATION_ACCEPTED</x:v>
      </x:c>
      <x:c r="I264" s="12" t="str">
        <x:v>PARSED</x:v>
      </x:c>
      <x:c r="J264" s="12" t="str">
        <x:v>PASS</x:v>
      </x:c>
      <x:c r="K264" s="9" t="n">
        <x:v>6</x:v>
      </x:c>
      <x:c r="L264" s="9" t="n">
        <x:v>6</x:v>
      </x:c>
      <x:c r="M264" s="9" t="n">
        <x:v>6</x:v>
      </x:c>
      <x:c r="N264" s="9" t="n">
        <x:v>1</x:v>
      </x:c>
      <x:c r="O264" s="9" t="str">
        <x:v>TRF-075-P01</x:v>
      </x:c>
      <x:c r="P264" s="9" t="str">
        <x:v>PASS</x:v>
      </x:c>
      <x:c r="Q264" s="9" t="str">
        <x:v>PASS</x:v>
      </x:c>
      <x:c r="R264" s="9" t="str">
        <x:v>CORRECT_BEHAVIOR</x:v>
      </x:c>
      <x:c r="S264" s="9" t="str">
        <x:v>TRF-075-F02</x:v>
      </x:c>
      <x:c r="T264" s="9" t="str">
        <x:v>FAIL</x:v>
      </x:c>
      <x:c r="U264" s="9" t="str">
        <x:v>FAIL</x:v>
      </x:c>
      <x:c r="V264" s="9" t="str">
        <x:v>CORRECT_BEHAVIOR</x:v>
      </x:c>
      <x:c r="W264" s="13" t="str">
        <x:v>NOT_REVIEWED</x:v>
      </x:c>
      <x:c r="X264" s="13" t="str"/>
      <x:c r="Y264" s="13" t="str"/>
      <x:c r="Z264" s="13" t="str"/>
      <x:c r="AA264" s="13" t="str"/>
      <x:c r="AB264" s="13" t="str"/>
      <x:c r="AC264" s="13" t="str"/>
      <x:c r="AD264" s="13" t="str"/>
      <x:c r="AE264" s="13" t="str"/>
      <x:c r="AF264" s="13" t="str"/>
      <x:c r="AG264" s="13" t="str"/>
      <x:c r="AH264" s="13" t="str"/>
      <x:c r="AI264" s="16" t="str">
        <x:f>IF(AND(W264="REVIEWED",X264&lt;&gt;"",Y264&lt;&gt;"",COUNTA(Z264:AF264)=7,COUNTIF(Z264:AF264,"UNCLEAR")=0,(COUNTIF(Z264:AF264,"0")+COUNTIF(Z264:AF264,"1")+COUNTIF(Z264:AF264,"2"))&gt;0,AG264&lt;&gt;"",AH264&lt;&gt;"",AJ264&lt;&gt;""),(COUNTIF(Z264:AF264,"1")+2*COUNTIF(Z264:AF264,"2"))/(2*(COUNTIF(Z264:AF264,"0")+COUNTIF(Z264:AF264,"1")+COUNTIF(Z264:AF264,"2"))),"")</x:f>
      </x:c>
      <x:c r="AJ264" s="14" t="str"/>
      <x:c r="AK264" s="14" t="str"/>
      <x:c r="AL264" s="14" t="str"/>
      <x:c r="AM264" s="9" t="str"/>
      <x:c r="AN264" s="9" t="str">
        <x:v>6.5.1</x:v>
      </x:c>
      <x:c r="AO264" s="9" t="str">
        <x:v>MVP/SHACL_GENERATION_PIPELINE/experiments/FULL_REPAIR_V2/RUN_01/runs/RUN-TRF-075-20260915T133438519183Z/final/final_shape.ttl</x:v>
      </x:c>
      <x:c r="AP264" s="9" t="str">
        <x:v>8f4b2b9d7a0eb72c26fa00456f34ec932cb771acfd52d093555d84fc49091e95</x:v>
      </x:c>
      <x:c r="AQ264" s="52" t="inlineStr">
        <x:is>
          <x:t xml:space="preserve">PASS</x:t>
        </x:is>
      </x:c>
      <x:c r="AR264" s="53" t="inlineStr">
        <x:is>
          <x:t xml:space="preserve">VALID</x:t>
        </x:is>
      </x:c>
      <x:c r="AS264" s="53" t="inlineStr">
        <x:is>
          <x:t xml:space="preserve">TRF-075-P01=ACTIVATED | TRF-075-F02=ACTIVATED</x:t>
        </x:is>
      </x:c>
      <x:c r="AT264" s="53">
        <x:v>3</x:v>
      </x:c>
      <x:c r="AU264" s="53">
        <x:v>7</x:v>
      </x:c>
      <x:c r="AV264" s="53">
        <x:v>27</x:v>
      </x:c>
      <x:c r="AW264" s="53" t="inlineStr">
        <x:is>
          <x:t xml:space="preserve">sh:class, sh:datatype, sh:hasValue, sh:maxCount, sh:minCount, sh:node, sh:property, sh:xone</x:t>
        </x:is>
      </x:c>
      <x:c r="AX264" s="53">
        <x:v>0</x:v>
      </x:c>
      <x:c r="AY264" s="53">
        <x:v>1</x:v>
      </x:c>
      <x:c r="AZ264" s="53">
        <x:v>1</x:v>
      </x:c>
      <x:c r="BA264" s="54"/>
      <x:c r="BB264" s="54"/>
      <x:c r="BC264" s="54"/>
      <x:c r="BD264" s="55" t="str">
        <x:f>IF(OR(W264&lt;&gt;"REVIEWED",COUNTIF(BA264:BC264,"UNCLEAR")&gt;0,COUNTA(BA264:BC264)&lt;3,(COUNTIF(BA264:BC264,"0")+COUNTIF(BA264:BC264,"1")+COUNTIF(BA264:BC264,"2"))=0,AJ264=""),"",(COUNTIF(BA264:BC264,"1")+2*COUNTIF(BA264:BC264,"2"))/(2*(COUNTIF(BA264:BC264,"0")+COUNTIF(BA264:BC264,"1")+COUNTIF(BA264:BC264,"2"))))</x:f>
      </x:c>
    </x:row>
    <x:row r="265" ht="66" customHeight="1">
      <x:c r="A265" s="9" t="str">
        <x:v>BATCH_26</x:v>
      </x:c>
      <x:c r="B265" s="9" t="n">
        <x:v>259</x:v>
      </x:c>
      <x:c r="C265" s="9" t="str">
        <x:v>IMO-032</x:v>
      </x:c>
      <x:c r="D265" s="9" t="str">
        <x:v>IMO</x:v>
      </x:c>
      <x:c r="E265" s="9" t="str">
        <x:v>DIRECT_STATIC</x:v>
      </x:c>
      <x:c r="F265" s="9" t="str">
        <x:v>RUN_01</x:v>
      </x:c>
      <x:c r="G265" s="12" t="str">
        <x:v>OFFICIAL_ELIGIBLE_OUTPUT</x:v>
      </x:c>
      <x:c r="H265" s="12" t="str">
        <x:v>GENERATION_ACCEPTED</x:v>
      </x:c>
      <x:c r="I265" s="12" t="str">
        <x:v>PARSED</x:v>
      </x:c>
      <x:c r="J265" s="12" t="str">
        <x:v>PASS</x:v>
      </x:c>
      <x:c r="K265" s="9" t="n">
        <x:v>9</x:v>
      </x:c>
      <x:c r="L265" s="9" t="n">
        <x:v>9</x:v>
      </x:c>
      <x:c r="M265" s="9" t="n">
        <x:v>6</x:v>
      </x:c>
      <x:c r="N265" s="9" t="n">
        <x:v>0</x:v>
      </x:c>
      <x:c r="O265" s="9" t="str">
        <x:v>IMO-032-P01</x:v>
      </x:c>
      <x:c r="P265" s="9" t="str">
        <x:v>PASS</x:v>
      </x:c>
      <x:c r="Q265" s="9" t="str">
        <x:v>FAIL</x:v>
      </x:c>
      <x:c r="R265" s="9" t="str">
        <x:v>FALSE_REJECT</x:v>
      </x:c>
      <x:c r="S265" s="9" t="str">
        <x:v>IMO-032-F04</x:v>
      </x:c>
      <x:c r="T265" s="9" t="str">
        <x:v>FAIL</x:v>
      </x:c>
      <x:c r="U265" s="9" t="str">
        <x:v>FAIL</x:v>
      </x:c>
      <x:c r="V265" s="9" t="str">
        <x:v>CORRECT_BEHAVIOR</x:v>
      </x:c>
      <x:c r="W265" s="13" t="str">
        <x:v>NOT_REVIEWED</x:v>
      </x:c>
      <x:c r="X265" s="13" t="str"/>
      <x:c r="Y265" s="13" t="str"/>
      <x:c r="Z265" s="13" t="str"/>
      <x:c r="AA265" s="13" t="str"/>
      <x:c r="AB265" s="13" t="str"/>
      <x:c r="AC265" s="13" t="str"/>
      <x:c r="AD265" s="13" t="str"/>
      <x:c r="AE265" s="13" t="str"/>
      <x:c r="AF265" s="13" t="str"/>
      <x:c r="AG265" s="13" t="str"/>
      <x:c r="AH265" s="13" t="str"/>
      <x:c r="AI265" s="16" t="str">
        <x:f>IF(AND(W265="REVIEWED",X265&lt;&gt;"",Y265&lt;&gt;"",COUNTA(Z265:AF265)=7,COUNTIF(Z265:AF265,"UNCLEAR")=0,(COUNTIF(Z265:AF265,"0")+COUNTIF(Z265:AF265,"1")+COUNTIF(Z265:AF265,"2"))&gt;0,AG265&lt;&gt;"",AH265&lt;&gt;"",AJ265&lt;&gt;""),(COUNTIF(Z265:AF265,"1")+2*COUNTIF(Z265:AF265,"2"))/(2*(COUNTIF(Z265:AF265,"0")+COUNTIF(Z265:AF265,"1")+COUNTIF(Z265:AF265,"2"))),"")</x:f>
      </x:c>
      <x:c r="AJ265" s="14" t="str"/>
      <x:c r="AK265" s="14" t="str"/>
      <x:c r="AL265" s="14" t="str"/>
      <x:c r="AM265" s="9" t="str">
        <x:v>RDF_FALSE_REJECT</x:v>
      </x:c>
      <x:c r="AN265" s="9" t="str">
        <x:v>Part I-A 3.3.2.1-.3</x:v>
      </x:c>
      <x:c r="AO265" s="9" t="str">
        <x:v>MVP/SHACL_GENERATION_PIPELINE/experiments/FULL_REPAIR_V2/RUN_01/runs/RUN-IMO-032-20260915T103656724596Z/final/final_shape.ttl</x:v>
      </x:c>
      <x:c r="AP265" s="9" t="str">
        <x:v>ab90007db9bb4c9520a80ca7735d7c1e651806b4ba02b95da659fc6625a6cc2e</x:v>
      </x:c>
      <x:c r="AQ265" s="52" t="inlineStr">
        <x:is>
          <x:t xml:space="preserve">PASS</x:t>
        </x:is>
      </x:c>
      <x:c r="AR265" s="53" t="inlineStr">
        <x:is>
          <x:t xml:space="preserve">VALID</x:t>
        </x:is>
      </x:c>
      <x:c r="AS265" s="53" t="inlineStr">
        <x:is>
          <x:t xml:space="preserve">IMO-032-P01=ACTIVATED | IMO-032-F04=ACTIVATED</x:t>
        </x:is>
      </x:c>
      <x:c r="AT265" s="53">
        <x:v>7</x:v>
      </x:c>
      <x:c r="AU265" s="53">
        <x:v>17</x:v>
      </x:c>
      <x:c r="AV265" s="53">
        <x:v>63</x:v>
      </x:c>
      <x:c r="AW265" s="53" t="inlineStr">
        <x:is>
          <x:t xml:space="preserve">sh:class, sh:datatype, sh:hasValue, sh:in, sh:maxCount, sh:minCount, sh:node, sh:or, sh:property</x:t>
        </x:is>
      </x:c>
      <x:c r="AX265" s="53">
        <x:v>0</x:v>
      </x:c>
      <x:c r="AY265" s="53">
        <x:v>1</x:v>
      </x:c>
      <x:c r="AZ265" s="53">
        <x:v>1</x:v>
      </x:c>
      <x:c r="BA265" s="54"/>
      <x:c r="BB265" s="54"/>
      <x:c r="BC265" s="54"/>
      <x:c r="BD265" s="55" t="str">
        <x:f>IF(OR(W265&lt;&gt;"REVIEWED",COUNTIF(BA265:BC265,"UNCLEAR")&gt;0,COUNTA(BA265:BC265)&lt;3,(COUNTIF(BA265:BC265,"0")+COUNTIF(BA265:BC265,"1")+COUNTIF(BA265:BC265,"2"))=0,AJ265=""),"",(COUNTIF(BA265:BC265,"1")+2*COUNTIF(BA265:BC265,"2"))/(2*(COUNTIF(BA265:BC265,"0")+COUNTIF(BA265:BC265,"1")+COUNTIF(BA265:BC265,"2"))))</x:f>
      </x:c>
    </x:row>
    <x:row r="266" ht="66" customHeight="1">
      <x:c r="A266" s="9" t="str">
        <x:v>BATCH_26</x:v>
      </x:c>
      <x:c r="B266" s="9" t="n">
        <x:v>260</x:v>
      </x:c>
      <x:c r="C266" s="9" t="str">
        <x:v>IMO-009</x:v>
      </x:c>
      <x:c r="D266" s="9" t="str">
        <x:v>IMO</x:v>
      </x:c>
      <x:c r="E266" s="9" t="str">
        <x:v>DIRECT_STATIC</x:v>
      </x:c>
      <x:c r="F266" s="9" t="str">
        <x:v>RUN_01</x:v>
      </x:c>
      <x:c r="G266" s="12" t="str">
        <x:v>OFFICIAL_ELIGIBLE_OUTPUT</x:v>
      </x:c>
      <x:c r="H266" s="12" t="str">
        <x:v>GENERATION_ACCEPTED</x:v>
      </x:c>
      <x:c r="I266" s="12" t="str">
        <x:v>PARSED</x:v>
      </x:c>
      <x:c r="J266" s="12" t="str">
        <x:v>PASS</x:v>
      </x:c>
      <x:c r="K266" s="9" t="n">
        <x:v>7</x:v>
      </x:c>
      <x:c r="L266" s="9" t="n">
        <x:v>7</x:v>
      </x:c>
      <x:c r="M266" s="9" t="n">
        <x:v>7</x:v>
      </x:c>
      <x:c r="N266" s="9" t="n">
        <x:v>1</x:v>
      </x:c>
      <x:c r="O266" s="9" t="str">
        <x:v>IMO-009-P02</x:v>
      </x:c>
      <x:c r="P266" s="9" t="str">
        <x:v>PASS</x:v>
      </x:c>
      <x:c r="Q266" s="9" t="str">
        <x:v>PASS</x:v>
      </x:c>
      <x:c r="R266" s="9" t="str">
        <x:v>CORRECT_BEHAVIOR</x:v>
      </x:c>
      <x:c r="S266" s="9" t="str">
        <x:v>IMO-009-F03</x:v>
      </x:c>
      <x:c r="T266" s="9" t="str">
        <x:v>FAIL</x:v>
      </x:c>
      <x:c r="U266" s="9" t="str">
        <x:v>FAIL</x:v>
      </x:c>
      <x:c r="V266" s="9" t="str">
        <x:v>CORRECT_BEHAVIOR</x:v>
      </x:c>
      <x:c r="W266" s="13" t="str">
        <x:v>NOT_REVIEWED</x:v>
      </x:c>
      <x:c r="X266" s="13" t="str"/>
      <x:c r="Y266" s="13" t="str"/>
      <x:c r="Z266" s="13" t="str"/>
      <x:c r="AA266" s="13" t="str"/>
      <x:c r="AB266" s="13" t="str"/>
      <x:c r="AC266" s="13" t="str"/>
      <x:c r="AD266" s="13" t="str"/>
      <x:c r="AE266" s="13" t="str"/>
      <x:c r="AF266" s="13" t="str"/>
      <x:c r="AG266" s="13" t="str"/>
      <x:c r="AH266" s="13" t="str"/>
      <x:c r="AI266" s="16" t="str">
        <x:f>IF(AND(W266="REVIEWED",X266&lt;&gt;"",Y266&lt;&gt;"",COUNTA(Z266:AF266)=7,COUNTIF(Z266:AF266,"UNCLEAR")=0,(COUNTIF(Z266:AF266,"0")+COUNTIF(Z266:AF266,"1")+COUNTIF(Z266:AF266,"2"))&gt;0,AG266&lt;&gt;"",AH266&lt;&gt;"",AJ266&lt;&gt;""),(COUNTIF(Z266:AF266,"1")+2*COUNTIF(Z266:AF266,"2"))/(2*(COUNTIF(Z266:AF266,"0")+COUNTIF(Z266:AF266,"1")+COUNTIF(Z266:AF266,"2"))),"")</x:f>
      </x:c>
      <x:c r="AJ266" s="14" t="str"/>
      <x:c r="AK266" s="14" t="str"/>
      <x:c r="AL266" s="14" t="str"/>
      <x:c r="AM266" s="9" t="str"/>
      <x:c r="AN266" s="9" t="str">
        <x:v>Part I-A 1.2.1</x:v>
      </x:c>
      <x:c r="AO266" s="9" t="str">
        <x:v>MVP/SHACL_GENERATION_PIPELINE/experiments/FULL_REPAIR_V2/RUN_01/runs/RUN-IMO-009-20260915T102812248461Z/final/final_shape.ttl</x:v>
      </x:c>
      <x:c r="AP266" s="9" t="str">
        <x:v>cec78ab0c17bac0f388f6cb7c0afb319c50e6a10b38454d18c350692917b4053</x:v>
      </x:c>
      <x:c r="AQ266" s="52" t="inlineStr">
        <x:is>
          <x:t xml:space="preserve">PASS</x:t>
        </x:is>
      </x:c>
      <x:c r="AR266" s="53" t="inlineStr">
        <x:is>
          <x:t xml:space="preserve">VALID</x:t>
        </x:is>
      </x:c>
      <x:c r="AS266" s="53" t="inlineStr">
        <x:is>
          <x:t xml:space="preserve">IMO-009-P02=ACTIVATED | IMO-009-F03=ACTIVATED</x:t>
        </x:is>
      </x:c>
      <x:c r="AT266" s="53">
        <x:v>1</x:v>
      </x:c>
      <x:c r="AU266" s="53">
        <x:v>1</x:v>
      </x:c>
      <x:c r="AV266" s="53">
        <x:v>2</x:v>
      </x:c>
      <x:c r="AW266" s="53" t="inlineStr">
        <x:is>
          <x:t xml:space="preserve">sh:datatype, sh:property</x:t>
        </x:is>
      </x:c>
      <x:c r="AX266" s="53">
        <x:v>2</x:v>
      </x:c>
      <x:c r="AY266" s="53">
        <x:v>1</x:v>
      </x:c>
      <x:c r="AZ266" s="53">
        <x:v>0</x:v>
      </x:c>
      <x:c r="BA266" s="54"/>
      <x:c r="BB266" s="54"/>
      <x:c r="BC266" s="54"/>
      <x:c r="BD266" s="55" t="str">
        <x:f>IF(OR(W266&lt;&gt;"REVIEWED",COUNTIF(BA266:BC266,"UNCLEAR")&gt;0,COUNTA(BA266:BC266)&lt;3,(COUNTIF(BA266:BC266,"0")+COUNTIF(BA266:BC266,"1")+COUNTIF(BA266:BC266,"2"))=0,AJ266=""),"",(COUNTIF(BA266:BC266,"1")+2*COUNTIF(BA266:BC266,"2"))/(2*(COUNTIF(BA266:BC266,"0")+COUNTIF(BA266:BC266,"1")+COUNTIF(BA266:BC266,"2"))))</x:f>
      </x:c>
    </x:row>
    <x:row r="267" ht="66" customHeight="1">
      <x:c r="A267" s="9" t="str">
        <x:v>BATCH_27</x:v>
      </x:c>
      <x:c r="B267" s="9" t="n">
        <x:v>261</x:v>
      </x:c>
      <x:c r="C267" s="9" t="str">
        <x:v>TRF-058</x:v>
      </x:c>
      <x:c r="D267" s="9" t="str">
        <x:v>TRAFICOM</x:v>
      </x:c>
      <x:c r="E267" s="9" t="str">
        <x:v>DIRECT_CALCULATION</x:v>
      </x:c>
      <x:c r="F267" s="9" t="str">
        <x:v>RUN_01</x:v>
      </x:c>
      <x:c r="G267" s="12" t="str">
        <x:v>OFFICIAL_ELIGIBLE_OUTPUT</x:v>
      </x:c>
      <x:c r="H267" s="12" t="str">
        <x:v>GENERATION_ACCEPTED</x:v>
      </x:c>
      <x:c r="I267" s="12" t="str">
        <x:v>PARSED</x:v>
      </x:c>
      <x:c r="J267" s="12" t="str">
        <x:v>PASS</x:v>
      </x:c>
      <x:c r="K267" s="9" t="n">
        <x:v>6</x:v>
      </x:c>
      <x:c r="L267" s="9" t="n">
        <x:v>6</x:v>
      </x:c>
      <x:c r="M267" s="9" t="n">
        <x:v>2</x:v>
      </x:c>
      <x:c r="N267" s="9" t="n">
        <x:v>0</x:v>
      </x:c>
      <x:c r="O267" s="9" t="str">
        <x:v>TRF-058-P02</x:v>
      </x:c>
      <x:c r="P267" s="9" t="str">
        <x:v>PASS</x:v>
      </x:c>
      <x:c r="Q267" s="9" t="str">
        <x:v>PASS</x:v>
      </x:c>
      <x:c r="R267" s="9" t="str">
        <x:v>CORRECT_BEHAVIOR</x:v>
      </x:c>
      <x:c r="S267" s="9" t="str">
        <x:v>TRF-058-F03</x:v>
      </x:c>
      <x:c r="T267" s="9" t="str">
        <x:v>FAIL</x:v>
      </x:c>
      <x:c r="U267" s="9" t="str">
        <x:v>PASS</x:v>
      </x:c>
      <x:c r="V267" s="9" t="str">
        <x:v>FALSE_ACCEPT</x:v>
      </x:c>
      <x:c r="W267" s="13" t="str">
        <x:v>NOT_REVIEWED</x:v>
      </x:c>
      <x:c r="X267" s="13" t="str"/>
      <x:c r="Y267" s="13" t="str"/>
      <x:c r="Z267" s="13" t="str"/>
      <x:c r="AA267" s="13" t="str"/>
      <x:c r="AB267" s="13" t="str"/>
      <x:c r="AC267" s="13" t="str"/>
      <x:c r="AD267" s="13" t="str"/>
      <x:c r="AE267" s="13" t="str"/>
      <x:c r="AF267" s="13" t="str"/>
      <x:c r="AG267" s="13" t="str"/>
      <x:c r="AH267" s="13" t="str"/>
      <x:c r="AI267" s="16" t="str">
        <x:f>IF(AND(W267="REVIEWED",X267&lt;&gt;"",Y267&lt;&gt;"",COUNTA(Z267:AF267)=7,COUNTIF(Z267:AF267,"UNCLEAR")=0,(COUNTIF(Z267:AF267,"0")+COUNTIF(Z267:AF267,"1")+COUNTIF(Z267:AF267,"2"))&gt;0,AG267&lt;&gt;"",AH267&lt;&gt;"",AJ267&lt;&gt;""),(COUNTIF(Z267:AF267,"1")+2*COUNTIF(Z267:AF267,"2"))/(2*(COUNTIF(Z267:AF267,"0")+COUNTIF(Z267:AF267,"1")+COUNTIF(Z267:AF267,"2"))),"")</x:f>
      </x:c>
      <x:c r="AJ267" s="14" t="str"/>
      <x:c r="AK267" s="14" t="str"/>
      <x:c r="AL267" s="14" t="str"/>
      <x:c r="AM267" s="9" t="str">
        <x:v>ALWAYS_PASS; RDF_FALSE_ACCEPT</x:v>
      </x:c>
      <x:c r="AN267" s="9" t="str">
        <x:v>4.6.1</x:v>
      </x:c>
      <x:c r="AO267" s="9" t="str">
        <x:v>MVP/SHACL_GENERATION_PIPELINE/experiments/FULL_REPAIR_V2/RUN_01/runs/RUN-TRF-058-20260915T132137881688Z/final/final_shape.ttl</x:v>
      </x:c>
      <x:c r="AP267" s="9" t="str">
        <x:v>80747d349bd8e8c6123ab3ac525483d703dad35c054254c0fedf8ed3d39c307b</x:v>
      </x:c>
      <x:c r="AQ267" s="52" t="inlineStr">
        <x:is>
          <x:t xml:space="preserve">PASS</x:t>
        </x:is>
      </x:c>
      <x:c r="AR267" s="53" t="inlineStr">
        <x:is>
          <x:t xml:space="preserve">VALID</x:t>
        </x:is>
      </x:c>
      <x:c r="AS267" s="53" t="inlineStr">
        <x:is>
          <x:t xml:space="preserve">TRF-058-P02=ACTIVATED | TRF-058-F03=ACTIVATED</x:t>
        </x:is>
      </x:c>
      <x:c r="AT267" s="53">
        <x:v>1</x:v>
      </x:c>
      <x:c r="AU267" s="53">
        <x:v>14</x:v>
      </x:c>
      <x:c r="AV267" s="53">
        <x:v>62</x:v>
      </x:c>
      <x:c r="AW267" s="53" t="inlineStr">
        <x:is>
          <x:t xml:space="preserve">sh:class, sh:datatype, sh:hasValue, sh:maxCount, sh:minCount, sh:node, sh:not, sh:or, sh:property</x:t>
        </x:is>
      </x:c>
      <x:c r="AX267" s="53">
        <x:v>2</x:v>
      </x:c>
      <x:c r="AY267" s="53">
        <x:v>1</x:v>
      </x:c>
      <x:c r="AZ267" s="53">
        <x:v>2</x:v>
      </x:c>
      <x:c r="BA267" s="54"/>
      <x:c r="BB267" s="54"/>
      <x:c r="BC267" s="54"/>
      <x:c r="BD267" s="55" t="str">
        <x:f>IF(OR(W267&lt;&gt;"REVIEWED",COUNTIF(BA267:BC267,"UNCLEAR")&gt;0,COUNTA(BA267:BC267)&lt;3,(COUNTIF(BA267:BC267,"0")+COUNTIF(BA267:BC267,"1")+COUNTIF(BA267:BC267,"2"))=0,AJ267=""),"",(COUNTIF(BA267:BC267,"1")+2*COUNTIF(BA267:BC267,"2"))/(2*(COUNTIF(BA267:BC267,"0")+COUNTIF(BA267:BC267,"1")+COUNTIF(BA267:BC267,"2"))))</x:f>
      </x:c>
    </x:row>
    <x:row r="268" ht="66" customHeight="1">
      <x:c r="A268" s="9" t="str">
        <x:v>BATCH_27</x:v>
      </x:c>
      <x:c r="B268" s="9" t="n">
        <x:v>262</x:v>
      </x:c>
      <x:c r="C268" s="9" t="str">
        <x:v>TRF-015</x:v>
      </x:c>
      <x:c r="D268" s="9" t="str">
        <x:v>TRAFICOM</x:v>
      </x:c>
      <x:c r="E268" s="9" t="str">
        <x:v>DIRECT_STATIC</x:v>
      </x:c>
      <x:c r="F268" s="9" t="str">
        <x:v>RUN_01</x:v>
      </x:c>
      <x:c r="G268" s="12" t="str">
        <x:v>OFFICIAL_ELIGIBLE_OUTPUT</x:v>
      </x:c>
      <x:c r="H268" s="12" t="str">
        <x:v>GENERATION_ACCEPTED</x:v>
      </x:c>
      <x:c r="I268" s="12" t="str">
        <x:v>PARSED</x:v>
      </x:c>
      <x:c r="J268" s="12" t="str">
        <x:v>PASS</x:v>
      </x:c>
      <x:c r="K268" s="9" t="n">
        <x:v>8</x:v>
      </x:c>
      <x:c r="L268" s="9" t="n">
        <x:v>8</x:v>
      </x:c>
      <x:c r="M268" s="9" t="n">
        <x:v>7</x:v>
      </x:c>
      <x:c r="N268" s="9" t="n">
        <x:v>0</x:v>
      </x:c>
      <x:c r="O268" s="9" t="str">
        <x:v>TRF-015-P01</x:v>
      </x:c>
      <x:c r="P268" s="9" t="str">
        <x:v>PASS</x:v>
      </x:c>
      <x:c r="Q268" s="9" t="str">
        <x:v>PASS</x:v>
      </x:c>
      <x:c r="R268" s="9" t="str">
        <x:v>CORRECT_BEHAVIOR</x:v>
      </x:c>
      <x:c r="S268" s="9" t="str">
        <x:v>TRF-015-F04</x:v>
      </x:c>
      <x:c r="T268" s="9" t="str">
        <x:v>FAIL</x:v>
      </x:c>
      <x:c r="U268" s="9" t="str">
        <x:v>FAIL</x:v>
      </x:c>
      <x:c r="V268" s="9" t="str">
        <x:v>CORRECT_BEHAVIOR</x:v>
      </x:c>
      <x:c r="W268" s="13" t="str">
        <x:v>NOT_REVIEWED</x:v>
      </x:c>
      <x:c r="X268" s="13" t="str"/>
      <x:c r="Y268" s="13" t="str"/>
      <x:c r="Z268" s="13" t="str"/>
      <x:c r="AA268" s="13" t="str"/>
      <x:c r="AB268" s="13" t="str"/>
      <x:c r="AC268" s="13" t="str"/>
      <x:c r="AD268" s="13" t="str"/>
      <x:c r="AE268" s="13" t="str"/>
      <x:c r="AF268" s="13" t="str"/>
      <x:c r="AG268" s="13" t="str"/>
      <x:c r="AH268" s="13" t="str"/>
      <x:c r="AI268" s="16" t="str">
        <x:f>IF(AND(W268="REVIEWED",X268&lt;&gt;"",Y268&lt;&gt;"",COUNTA(Z268:AF268)=7,COUNTIF(Z268:AF268,"UNCLEAR")=0,(COUNTIF(Z268:AF268,"0")+COUNTIF(Z268:AF268,"1")+COUNTIF(Z268:AF268,"2"))&gt;0,AG268&lt;&gt;"",AH268&lt;&gt;"",AJ268&lt;&gt;""),(COUNTIF(Z268:AF268,"1")+2*COUNTIF(Z268:AF268,"2"))/(2*(COUNTIF(Z268:AF268,"0")+COUNTIF(Z268:AF268,"1")+COUNTIF(Z268:AF268,"2"))),"")</x:f>
      </x:c>
      <x:c r="AJ268" s="14" t="str"/>
      <x:c r="AK268" s="14" t="str"/>
      <x:c r="AL268" s="14" t="str"/>
      <x:c r="AM268" s="9" t="str">
        <x:v>RDF_FALSE_REJECT</x:v>
      </x:c>
      <x:c r="AN268" s="9" t="str">
        <x:v>2.2 (UIWL draught/trim and route-salinity loading limits)</x:v>
      </x:c>
      <x:c r="AO268" s="9" t="str">
        <x:v>MVP/SHACL_GENERATION_PIPELINE/experiments/FULL_REPAIR_V2/RUN_01/runs/RUN-TRF-015-20260915T122539411888Z/final/final_shape.ttl</x:v>
      </x:c>
      <x:c r="AP268" s="9" t="str">
        <x:v>088b4992744ad7e8192bc961a1c3e69dbf32f31636a19cbddbef468107404242</x:v>
      </x:c>
      <x:c r="AQ268" s="52" t="inlineStr">
        <x:is>
          <x:t xml:space="preserve">PASS</x:t>
        </x:is>
      </x:c>
      <x:c r="AR268" s="53" t="inlineStr">
        <x:is>
          <x:t xml:space="preserve">VALID</x:t>
        </x:is>
      </x:c>
      <x:c r="AS268" s="53" t="inlineStr">
        <x:is>
          <x:t xml:space="preserve">TRF-015-P01=ACTIVATED | TRF-015-F04=ACTIVATED</x:t>
        </x:is>
      </x:c>
      <x:c r="AT268" s="53">
        <x:v>1</x:v>
      </x:c>
      <x:c r="AU268" s="53">
        <x:v>20</x:v>
      </x:c>
      <x:c r="AV268" s="53">
        <x:v>89</x:v>
      </x:c>
      <x:c r="AW268" s="53" t="inlineStr">
        <x:is>
          <x:t xml:space="preserve">sh:class, sh:datatype, sh:hasValue, sh:maxCount, sh:minCount, sh:node, sh:or, sh:property</x:t>
        </x:is>
      </x:c>
      <x:c r="AX268" s="53">
        <x:v>2</x:v>
      </x:c>
      <x:c r="AY268" s="53">
        <x:v>1</x:v>
      </x:c>
      <x:c r="AZ268" s="53">
        <x:v>1</x:v>
      </x:c>
      <x:c r="BA268" s="54"/>
      <x:c r="BB268" s="54"/>
      <x:c r="BC268" s="54"/>
      <x:c r="BD268" s="55" t="str">
        <x:f>IF(OR(W268&lt;&gt;"REVIEWED",COUNTIF(BA268:BC268,"UNCLEAR")&gt;0,COUNTA(BA268:BC268)&lt;3,(COUNTIF(BA268:BC268,"0")+COUNTIF(BA268:BC268,"1")+COUNTIF(BA268:BC268,"2"))=0,AJ268=""),"",(COUNTIF(BA268:BC268,"1")+2*COUNTIF(BA268:BC268,"2"))/(2*(COUNTIF(BA268:BC268,"0")+COUNTIF(BA268:BC268,"1")+COUNTIF(BA268:BC268,"2"))))</x:f>
      </x:c>
    </x:row>
    <x:row r="269" ht="66" customHeight="1">
      <x:c r="A269" s="9" t="str">
        <x:v>BATCH_27</x:v>
      </x:c>
      <x:c r="B269" s="9" t="n">
        <x:v>263</x:v>
      </x:c>
      <x:c r="C269" s="9" t="str">
        <x:v>I2-046</x:v>
      </x:c>
      <x:c r="D269" s="9" t="str">
        <x:v>I2</x:v>
      </x:c>
      <x:c r="E269" s="9" t="str">
        <x:v>DIRECT_CALCULATION</x:v>
      </x:c>
      <x:c r="F269" s="9" t="str">
        <x:v>RUN_01</x:v>
      </x:c>
      <x:c r="G269" s="12" t="str">
        <x:v>OFFICIAL_ELIGIBLE_OUTPUT</x:v>
      </x:c>
      <x:c r="H269" s="12" t="str">
        <x:v>GENERATION_ACCEPTED</x:v>
      </x:c>
      <x:c r="I269" s="12" t="str">
        <x:v>PARSED</x:v>
      </x:c>
      <x:c r="J269" s="12" t="str">
        <x:v>PASS</x:v>
      </x:c>
      <x:c r="K269" s="9" t="n">
        <x:v>10</x:v>
      </x:c>
      <x:c r="L269" s="9" t="n">
        <x:v>10</x:v>
      </x:c>
      <x:c r="M269" s="9" t="n">
        <x:v>10</x:v>
      </x:c>
      <x:c r="N269" s="9" t="n">
        <x:v>1</x:v>
      </x:c>
      <x:c r="O269" s="9" t="str">
        <x:v>I2-046-G-P04</x:v>
      </x:c>
      <x:c r="P269" s="9" t="str">
        <x:v>PASS</x:v>
      </x:c>
      <x:c r="Q269" s="9" t="str">
        <x:v>PASS</x:v>
      </x:c>
      <x:c r="R269" s="9" t="str">
        <x:v>CORRECT_BEHAVIOR</x:v>
      </x:c>
      <x:c r="S269" s="9" t="str">
        <x:v>I2-046-G-F01</x:v>
      </x:c>
      <x:c r="T269" s="9" t="str">
        <x:v>FAIL</x:v>
      </x:c>
      <x:c r="U269" s="9" t="str">
        <x:v>FAIL</x:v>
      </x:c>
      <x:c r="V269" s="9" t="str">
        <x:v>CORRECT_BEHAVIOR</x:v>
      </x:c>
      <x:c r="W269" s="13" t="str">
        <x:v>NOT_REVIEWED</x:v>
      </x:c>
      <x:c r="X269" s="13" t="str"/>
      <x:c r="Y269" s="13" t="str"/>
      <x:c r="Z269" s="13" t="str"/>
      <x:c r="AA269" s="13" t="str"/>
      <x:c r="AB269" s="13" t="str"/>
      <x:c r="AC269" s="13" t="str"/>
      <x:c r="AD269" s="13" t="str"/>
      <x:c r="AE269" s="13" t="str"/>
      <x:c r="AF269" s="13" t="str"/>
      <x:c r="AG269" s="13" t="str"/>
      <x:c r="AH269" s="13" t="str"/>
      <x:c r="AI269" s="16" t="str">
        <x:f>IF(AND(W269="REVIEWED",X269&lt;&gt;"",Y269&lt;&gt;"",COUNTA(Z269:AF269)=7,COUNTIF(Z269:AF269,"UNCLEAR")=0,(COUNTIF(Z269:AF269,"0")+COUNTIF(Z269:AF269,"1")+COUNTIF(Z269:AF269,"2"))&gt;0,AG269&lt;&gt;"",AH269&lt;&gt;"",AJ269&lt;&gt;""),(COUNTIF(Z269:AF269,"1")+2*COUNTIF(Z269:AF269,"2"))/(2*(COUNTIF(Z269:AF269,"0")+COUNTIF(Z269:AF269,"1")+COUNTIF(Z269:AF269,"2"))),"")</x:f>
      </x:c>
      <x:c r="AJ269" s="14" t="str"/>
      <x:c r="AK269" s="14" t="str"/>
      <x:c r="AL269" s="14" t="str"/>
      <x:c r="AM269" s="9" t="str"/>
      <x:c r="AN269" s="9" t="str">
        <x:v>I2.11.3</x:v>
      </x:c>
      <x:c r="AO269" s="9" t="str">
        <x:v>MVP/SHACL_GENERATION_PIPELINE/experiments/FULL_REPAIR_V2/RUN_01/runs/RUN-I2-046-20260915T100305882326Z/final/final_shape.ttl</x:v>
      </x:c>
      <x:c r="AP269" s="9" t="str">
        <x:v>9b54ccad9a34056fe7444a07c7bf37f18c0e1d4191bdd8c4df41ac747a9ee969</x:v>
      </x:c>
      <x:c r="AQ269" s="52" t="inlineStr">
        <x:is>
          <x:t xml:space="preserve">PASS</x:t>
        </x:is>
      </x:c>
      <x:c r="AR269" s="53" t="inlineStr">
        <x:is>
          <x:t xml:space="preserve">VALID</x:t>
        </x:is>
      </x:c>
      <x:c r="AS269" s="53" t="inlineStr">
        <x:is>
          <x:t xml:space="preserve">I2-046-G-P04=ACTIVATED | I2-046-G-F01=ACTIVATED</x:t>
        </x:is>
      </x:c>
      <x:c r="AT269" s="53">
        <x:v>5</x:v>
      </x:c>
      <x:c r="AU269" s="53">
        <x:v>8</x:v>
      </x:c>
      <x:c r="AV269" s="53">
        <x:v>28</x:v>
      </x:c>
      <x:c r="AW269" s="53" t="inlineStr">
        <x:is>
          <x:t xml:space="preserve">sh:datatype, sh:hasValue, sh:in, sh:maxCount, sh:minCount, sh:minInclusive, sh:node, sh:or, sh:property</x:t>
        </x:is>
      </x:c>
      <x:c r="AX269" s="53">
        <x:v>0</x:v>
      </x:c>
      <x:c r="AY269" s="53">
        <x:v>1</x:v>
      </x:c>
      <x:c r="AZ269" s="53">
        <x:v>1</x:v>
      </x:c>
      <x:c r="BA269" s="54"/>
      <x:c r="BB269" s="54"/>
      <x:c r="BC269" s="54"/>
      <x:c r="BD269" s="55" t="str">
        <x:f>IF(OR(W269&lt;&gt;"REVIEWED",COUNTIF(BA269:BC269,"UNCLEAR")&gt;0,COUNTA(BA269:BC269)&lt;3,(COUNTIF(BA269:BC269,"0")+COUNTIF(BA269:BC269,"1")+COUNTIF(BA269:BC269,"2"))=0,AJ269=""),"",(COUNTIF(BA269:BC269,"1")+2*COUNTIF(BA269:BC269,"2"))/(2*(COUNTIF(BA269:BC269,"0")+COUNTIF(BA269:BC269,"1")+COUNTIF(BA269:BC269,"2"))))</x:f>
      </x:c>
    </x:row>
    <x:row r="270" ht="66" customHeight="1">
      <x:c r="A270" s="9" t="str">
        <x:v>BATCH_27</x:v>
      </x:c>
      <x:c r="B270" s="9" t="n">
        <x:v>264</x:v>
      </x:c>
      <x:c r="C270" s="9" t="str">
        <x:v>TRF-126</x:v>
      </x:c>
      <x:c r="D270" s="9" t="str">
        <x:v>TRAFICOM</x:v>
      </x:c>
      <x:c r="E270" s="9" t="str">
        <x:v>DIRECT_STATIC</x:v>
      </x:c>
      <x:c r="F270" s="9" t="str">
        <x:v>RUN_01</x:v>
      </x:c>
      <x:c r="G270" s="12" t="str">
        <x:v>OFFICIAL_ELIGIBLE_OUTPUT</x:v>
      </x:c>
      <x:c r="H270" s="12" t="str">
        <x:v>GENERATION_ACCEPTED</x:v>
      </x:c>
      <x:c r="I270" s="12" t="str">
        <x:v>PARSED</x:v>
      </x:c>
      <x:c r="J270" s="12" t="str">
        <x:v>PASS</x:v>
      </x:c>
      <x:c r="K270" s="9" t="n">
        <x:v>8</x:v>
      </x:c>
      <x:c r="L270" s="9" t="n">
        <x:v>8</x:v>
      </x:c>
      <x:c r="M270" s="9" t="n">
        <x:v>8</x:v>
      </x:c>
      <x:c r="N270" s="9" t="n">
        <x:v>1</x:v>
      </x:c>
      <x:c r="O270" s="9" t="str">
        <x:v>TRF-126-P01</x:v>
      </x:c>
      <x:c r="P270" s="9" t="str">
        <x:v>PASS</x:v>
      </x:c>
      <x:c r="Q270" s="9" t="str">
        <x:v>PASS</x:v>
      </x:c>
      <x:c r="R270" s="9" t="str">
        <x:v>CORRECT_BEHAVIOR</x:v>
      </x:c>
      <x:c r="S270" s="9" t="str">
        <x:v>TRF-126-F03</x:v>
      </x:c>
      <x:c r="T270" s="9" t="str">
        <x:v>FAIL</x:v>
      </x:c>
      <x:c r="U270" s="9" t="str">
        <x:v>FAIL</x:v>
      </x:c>
      <x:c r="V270" s="9" t="str">
        <x:v>CORRECT_BEHAVIOR</x:v>
      </x:c>
      <x:c r="W270" s="13" t="str">
        <x:v>NOT_REVIEWED</x:v>
      </x:c>
      <x:c r="X270" s="13" t="str"/>
      <x:c r="Y270" s="13" t="str"/>
      <x:c r="Z270" s="13" t="str"/>
      <x:c r="AA270" s="13" t="str"/>
      <x:c r="AB270" s="13" t="str"/>
      <x:c r="AC270" s="13" t="str"/>
      <x:c r="AD270" s="13" t="str"/>
      <x:c r="AE270" s="13" t="str"/>
      <x:c r="AF270" s="13" t="str"/>
      <x:c r="AG270" s="13" t="str"/>
      <x:c r="AH270" s="13" t="str"/>
      <x:c r="AI270" s="16" t="str">
        <x:f>IF(AND(W270="REVIEWED",X270&lt;&gt;"",Y270&lt;&gt;"",COUNTA(Z270:AF270)=7,COUNTIF(Z270:AF270,"UNCLEAR")=0,(COUNTIF(Z270:AF270,"0")+COUNTIF(Z270:AF270,"1")+COUNTIF(Z270:AF270,"2"))&gt;0,AG270&lt;&gt;"",AH270&lt;&gt;"",AJ270&lt;&gt;""),(COUNTIF(Z270:AF270,"1")+2*COUNTIF(Z270:AF270,"2"))/(2*(COUNTIF(Z270:AF270,"0")+COUNTIF(Z270:AF270,"1")+COUNTIF(Z270:AF270,"2"))),"")</x:f>
      </x:c>
      <x:c r="AJ270" s="14" t="str"/>
      <x:c r="AK270" s="14" t="str"/>
      <x:c r="AL270" s="14" t="str"/>
      <x:c r="AM270" s="9" t="str"/>
      <x:c r="AN270" s="9" t="str">
        <x:v>7.1</x:v>
      </x:c>
      <x:c r="AO270" s="9" t="str">
        <x:v>MVP/SHACL_GENERATION_PIPELINE/experiments/FULL_REPAIR_V2/RUN_01/runs/RUN-TRF-126-20260915T141200564380Z/final/final_shape.ttl</x:v>
      </x:c>
      <x:c r="AP270" s="9" t="str">
        <x:v>1663e54941261b7d005a1c2781d8a981f09a701c428ad87cee17296b5c5ef6e1</x:v>
      </x:c>
      <x:c r="AQ270" s="52" t="inlineStr">
        <x:is>
          <x:t xml:space="preserve">PASS</x:t>
        </x:is>
      </x:c>
      <x:c r="AR270" s="53" t="inlineStr">
        <x:is>
          <x:t xml:space="preserve">VALID</x:t>
        </x:is>
      </x:c>
      <x:c r="AS270" s="53" t="inlineStr">
        <x:is>
          <x:t xml:space="preserve">TRF-126-P01=ACTIVATED | TRF-126-F03=ACTIVATED</x:t>
        </x:is>
      </x:c>
      <x:c r="AT270" s="53">
        <x:v>1</x:v>
      </x:c>
      <x:c r="AU270" s="53">
        <x:v>4</x:v>
      </x:c>
      <x:c r="AV270" s="53">
        <x:v>19</x:v>
      </x:c>
      <x:c r="AW270" s="53" t="inlineStr">
        <x:is>
          <x:t xml:space="preserve">sh:datatype, sh:hasValue, sh:maxCount, sh:minCount, sh:minInclusive, sh:or, sh:property</x:t>
        </x:is>
      </x:c>
      <x:c r="AX270" s="53">
        <x:v>0</x:v>
      </x:c>
      <x:c r="AY270" s="53">
        <x:v>1</x:v>
      </x:c>
      <x:c r="AZ270" s="53">
        <x:v>1</x:v>
      </x:c>
      <x:c r="BA270" s="54"/>
      <x:c r="BB270" s="54"/>
      <x:c r="BC270" s="54"/>
      <x:c r="BD270" s="55" t="str">
        <x:f>IF(OR(W270&lt;&gt;"REVIEWED",COUNTIF(BA270:BC270,"UNCLEAR")&gt;0,COUNTA(BA270:BC270)&lt;3,(COUNTIF(BA270:BC270,"0")+COUNTIF(BA270:BC270,"1")+COUNTIF(BA270:BC270,"2"))=0,AJ270=""),"",(COUNTIF(BA270:BC270,"1")+2*COUNTIF(BA270:BC270,"2"))/(2*(COUNTIF(BA270:BC270,"0")+COUNTIF(BA270:BC270,"1")+COUNTIF(BA270:BC270,"2"))))</x:f>
      </x:c>
    </x:row>
    <x:row r="271" ht="66" customHeight="1">
      <x:c r="A271" s="9" t="str">
        <x:v>BATCH_27</x:v>
      </x:c>
      <x:c r="B271" s="9" t="n">
        <x:v>265</x:v>
      </x:c>
      <x:c r="C271" s="9" t="str">
        <x:v>TRF-027</x:v>
      </x:c>
      <x:c r="D271" s="9" t="str">
        <x:v>TRAFICOM</x:v>
      </x:c>
      <x:c r="E271" s="9" t="str">
        <x:v>DIRECT_CALCULATION</x:v>
      </x:c>
      <x:c r="F271" s="9" t="str">
        <x:v>RUN_01</x:v>
      </x:c>
      <x:c r="G271" s="12" t="str">
        <x:v>OFFICIAL_ELIGIBLE_OUTPUT</x:v>
      </x:c>
      <x:c r="H271" s="12" t="str">
        <x:v>GENERATION_ACCEPTED</x:v>
      </x:c>
      <x:c r="I271" s="12" t="str">
        <x:v>PARSED</x:v>
      </x:c>
      <x:c r="J271" s="12" t="str">
        <x:v>PASS</x:v>
      </x:c>
      <x:c r="K271" s="9" t="n">
        <x:v>10</x:v>
      </x:c>
      <x:c r="L271" s="9" t="n">
        <x:v>10</x:v>
      </x:c>
      <x:c r="M271" s="9" t="n">
        <x:v>4</x:v>
      </x:c>
      <x:c r="N271" s="9" t="n">
        <x:v>0</x:v>
      </x:c>
      <x:c r="O271" s="9" t="str">
        <x:v>TRF-027-P02</x:v>
      </x:c>
      <x:c r="P271" s="9" t="str">
        <x:v>PASS</x:v>
      </x:c>
      <x:c r="Q271" s="9" t="str">
        <x:v>FAIL</x:v>
      </x:c>
      <x:c r="R271" s="9" t="str">
        <x:v>FALSE_REJECT</x:v>
      </x:c>
      <x:c r="S271" s="9" t="str">
        <x:v>TRF-027-F01</x:v>
      </x:c>
      <x:c r="T271" s="9" t="str">
        <x:v>FAIL</x:v>
      </x:c>
      <x:c r="U271" s="9" t="str">
        <x:v>FAIL</x:v>
      </x:c>
      <x:c r="V271" s="9" t="str">
        <x:v>CORRECT_BEHAVIOR</x:v>
      </x:c>
      <x:c r="W271" s="13" t="str">
        <x:v>NOT_REVIEWED</x:v>
      </x:c>
      <x:c r="X271" s="13" t="str"/>
      <x:c r="Y271" s="13" t="str"/>
      <x:c r="Z271" s="13" t="str"/>
      <x:c r="AA271" s="13" t="str"/>
      <x:c r="AB271" s="13" t="str"/>
      <x:c r="AC271" s="13" t="str"/>
      <x:c r="AD271" s="13" t="str"/>
      <x:c r="AE271" s="13" t="str"/>
      <x:c r="AF271" s="13" t="str"/>
      <x:c r="AG271" s="13" t="str"/>
      <x:c r="AH271" s="13" t="str"/>
      <x:c r="AI271" s="16" t="str">
        <x:f>IF(AND(W271="REVIEWED",X271&lt;&gt;"",Y271&lt;&gt;"",COUNTA(Z271:AF271)=7,COUNTIF(Z271:AF271,"UNCLEAR")=0,(COUNTIF(Z271:AF271,"0")+COUNTIF(Z271:AF271,"1")+COUNTIF(Z271:AF271,"2"))&gt;0,AG271&lt;&gt;"",AH271&lt;&gt;"",AJ271&lt;&gt;""),(COUNTIF(Z271:AF271,"1")+2*COUNTIF(Z271:AF271,"2"))/(2*(COUNTIF(Z271:AF271,"0")+COUNTIF(Z271:AF271,"1")+COUNTIF(Z271:AF271,"2"))),"")</x:f>
      </x:c>
      <x:c r="AJ271" s="14" t="str"/>
      <x:c r="AK271" s="14" t="str"/>
      <x:c r="AL271" s="14" t="str"/>
      <x:c r="AM271" s="9" t="str">
        <x:v>RDF_FALSE_REJECT</x:v>
      </x:c>
      <x:c r="AN271" s="9" t="str">
        <x:v>3.2.4 / Table 3-3 / clamped geometry term</x:v>
      </x:c>
      <x:c r="AO271" s="9" t="str">
        <x:v>MVP/SHACL_GENERATION_PIPELINE/experiments/FULL_REPAIR_V2/RUN_01/runs/RUN-TRF-027-20260915T123704383408Z/final/final_shape.ttl</x:v>
      </x:c>
      <x:c r="AP271" s="9" t="str">
        <x:v>11dec7c9d2264a533115690782682349a7c5ed8258c0c57e6736ca2054afa00b</x:v>
      </x:c>
      <x:c r="AQ271" s="52" t="inlineStr">
        <x:is>
          <x:t xml:space="preserve">PASS</x:t>
        </x:is>
      </x:c>
      <x:c r="AR271" s="53" t="inlineStr">
        <x:is>
          <x:t xml:space="preserve">VALID</x:t>
        </x:is>
      </x:c>
      <x:c r="AS271" s="53" t="inlineStr">
        <x:is>
          <x:t xml:space="preserve">TRF-027-P02=ACTIVATED | TRF-027-F01=ACTIVATED</x:t>
        </x:is>
      </x:c>
      <x:c r="AT271" s="53">
        <x:v>1</x:v>
      </x:c>
      <x:c r="AU271" s="53">
        <x:v>47</x:v>
      </x:c>
      <x:c r="AV271" s="53">
        <x:v>217</x:v>
      </x:c>
      <x:c r="AW271" s="53" t="inlineStr">
        <x:is>
          <x:t xml:space="preserve">sh:class, sh:datatype, sh:hasValue, sh:in, sh:maxCount, sh:maxInclusive, sh:minCount, sh:minInclusive, sh:node, sh:or, sh:property</x:t>
        </x:is>
      </x:c>
      <x:c r="AX271" s="53">
        <x:v>3</x:v>
      </x:c>
      <x:c r="AY271" s="53">
        <x:v>1</x:v>
      </x:c>
      <x:c r="AZ271" s="53">
        <x:v>1</x:v>
      </x:c>
      <x:c r="BA271" s="54"/>
      <x:c r="BB271" s="54"/>
      <x:c r="BC271" s="54"/>
      <x:c r="BD271" s="55" t="str">
        <x:f>IF(OR(W271&lt;&gt;"REVIEWED",COUNTIF(BA271:BC271,"UNCLEAR")&gt;0,COUNTA(BA271:BC271)&lt;3,(COUNTIF(BA271:BC271,"0")+COUNTIF(BA271:BC271,"1")+COUNTIF(BA271:BC271,"2"))=0,AJ271=""),"",(COUNTIF(BA271:BC271,"1")+2*COUNTIF(BA271:BC271,"2"))/(2*(COUNTIF(BA271:BC271,"0")+COUNTIF(BA271:BC271,"1")+COUNTIF(BA271:BC271,"2"))))</x:f>
      </x:c>
    </x:row>
    <x:row r="272" ht="66" customHeight="1">
      <x:c r="A272" s="9" t="str">
        <x:v>BATCH_27</x:v>
      </x:c>
      <x:c r="B272" s="9" t="n">
        <x:v>266</x:v>
      </x:c>
      <x:c r="C272" s="9" t="str">
        <x:v>TRF-109</x:v>
      </x:c>
      <x:c r="D272" s="9" t="str">
        <x:v>TRAFICOM</x:v>
      </x:c>
      <x:c r="E272" s="9" t="str">
        <x:v>DIRECT_STATIC</x:v>
      </x:c>
      <x:c r="F272" s="9" t="str">
        <x:v>RUN_01</x:v>
      </x:c>
      <x:c r="G272" s="12" t="str">
        <x:v>OFFICIAL_ELIGIBLE_OUTPUT</x:v>
      </x:c>
      <x:c r="H272" s="12" t="str">
        <x:v>GENERATION_ACCEPTED</x:v>
      </x:c>
      <x:c r="I272" s="12" t="str">
        <x:v>PARSED</x:v>
      </x:c>
      <x:c r="J272" s="12" t="str">
        <x:v>PASS</x:v>
      </x:c>
      <x:c r="K272" s="9" t="n">
        <x:v>8</x:v>
      </x:c>
      <x:c r="L272" s="9" t="n">
        <x:v>8</x:v>
      </x:c>
      <x:c r="M272" s="9" t="n">
        <x:v>4</x:v>
      </x:c>
      <x:c r="N272" s="9" t="n">
        <x:v>0</x:v>
      </x:c>
      <x:c r="O272" s="9" t="str">
        <x:v>TRF-109-P04</x:v>
      </x:c>
      <x:c r="P272" s="9" t="str">
        <x:v>PASS</x:v>
      </x:c>
      <x:c r="Q272" s="9" t="str">
        <x:v>FAIL</x:v>
      </x:c>
      <x:c r="R272" s="9" t="str">
        <x:v>FALSE_REJECT</x:v>
      </x:c>
      <x:c r="S272" s="9" t="str">
        <x:v>TRF-109-F01</x:v>
      </x:c>
      <x:c r="T272" s="9" t="str">
        <x:v>FAIL</x:v>
      </x:c>
      <x:c r="U272" s="9" t="str">
        <x:v>FAIL</x:v>
      </x:c>
      <x:c r="V272" s="9" t="str">
        <x:v>CORRECT_BEHAVIOR</x:v>
      </x:c>
      <x:c r="W272" s="13" t="str">
        <x:v>NOT_REVIEWED</x:v>
      </x:c>
      <x:c r="X272" s="13" t="str"/>
      <x:c r="Y272" s="13" t="str"/>
      <x:c r="Z272" s="13" t="str"/>
      <x:c r="AA272" s="13" t="str"/>
      <x:c r="AB272" s="13" t="str"/>
      <x:c r="AC272" s="13" t="str"/>
      <x:c r="AD272" s="13" t="str"/>
      <x:c r="AE272" s="13" t="str"/>
      <x:c r="AF272" s="13" t="str"/>
      <x:c r="AG272" s="13" t="str"/>
      <x:c r="AH272" s="13" t="str"/>
      <x:c r="AI272" s="16" t="str">
        <x:f>IF(AND(W272="REVIEWED",X272&lt;&gt;"",Y272&lt;&gt;"",COUNTA(Z272:AF272)=7,COUNTIF(Z272:AF272,"UNCLEAR")=0,(COUNTIF(Z272:AF272,"0")+COUNTIF(Z272:AF272,"1")+COUNTIF(Z272:AF272,"2"))&gt;0,AG272&lt;&gt;"",AH272&lt;&gt;"",AJ272&lt;&gt;""),(COUNTIF(Z272:AF272,"1")+2*COUNTIF(Z272:AF272,"2"))/(2*(COUNTIF(Z272:AF272,"0")+COUNTIF(Z272:AF272,"1")+COUNTIF(Z272:AF272,"2"))),"")</x:f>
      </x:c>
      <x:c r="AJ272" s="14" t="str"/>
      <x:c r="AK272" s="14" t="str"/>
      <x:c r="AL272" s="14" t="str"/>
      <x:c r="AM272" s="9" t="str">
        <x:v>ALWAYS_FAIL; RDF_FALSE_REJECT</x:v>
      </x:c>
      <x:c r="AN272" s="9" t="str">
        <x:v>6.6.2.3</x:v>
      </x:c>
      <x:c r="AO272" s="9" t="str">
        <x:v>MVP/SHACL_GENERATION_PIPELINE/experiments/FULL_REPAIR_V2/RUN_01/runs/RUN-TRF-109-20260915T135806502086Z/final/final_shape.ttl</x:v>
      </x:c>
      <x:c r="AP272" s="9" t="str">
        <x:v>9e89f709645c3ee073b40c4166a23a930876f4debde83c653548cadd07599fdd</x:v>
      </x:c>
      <x:c r="AQ272" s="52" t="inlineStr">
        <x:is>
          <x:t xml:space="preserve">PASS</x:t>
        </x:is>
      </x:c>
      <x:c r="AR272" s="53" t="inlineStr">
        <x:is>
          <x:t xml:space="preserve">VALID</x:t>
        </x:is>
      </x:c>
      <x:c r="AS272" s="53" t="inlineStr">
        <x:is>
          <x:t xml:space="preserve">TRF-109-P04=ACTIVATED | TRF-109-F01=ACTIVATED</x:t>
        </x:is>
      </x:c>
      <x:c r="AT272" s="53">
        <x:v>10</x:v>
      </x:c>
      <x:c r="AU272" s="53">
        <x:v>29</x:v>
      </x:c>
      <x:c r="AV272" s="53">
        <x:v>145</x:v>
      </x:c>
      <x:c r="AW272" s="53" t="inlineStr">
        <x:is>
          <x:t xml:space="preserve">sh:class, sh:datatype, sh:hasValue, sh:maxCount, sh:maxInclusive, sh:minCount, sh:minInclusive, sh:node, sh:or, sh:property</x:t>
        </x:is>
      </x:c>
      <x:c r="AX272" s="53">
        <x:v>0</x:v>
      </x:c>
      <x:c r="AY272" s="53">
        <x:v>1</x:v>
      </x:c>
      <x:c r="AZ272" s="53">
        <x:v>1</x:v>
      </x:c>
      <x:c r="BA272" s="54"/>
      <x:c r="BB272" s="54"/>
      <x:c r="BC272" s="54"/>
      <x:c r="BD272" s="55" t="str">
        <x:f>IF(OR(W272&lt;&gt;"REVIEWED",COUNTIF(BA272:BC272,"UNCLEAR")&gt;0,COUNTA(BA272:BC272)&lt;3,(COUNTIF(BA272:BC272,"0")+COUNTIF(BA272:BC272,"1")+COUNTIF(BA272:BC272,"2"))=0,AJ272=""),"",(COUNTIF(BA272:BC272,"1")+2*COUNTIF(BA272:BC272,"2"))/(2*(COUNTIF(BA272:BC272,"0")+COUNTIF(BA272:BC272,"1")+COUNTIF(BA272:BC272,"2"))))</x:f>
      </x:c>
    </x:row>
    <x:row r="273" ht="66" customHeight="1">
      <x:c r="A273" s="9" t="str">
        <x:v>BATCH_27</x:v>
      </x:c>
      <x:c r="B273" s="9" t="n">
        <x:v>267</x:v>
      </x:c>
      <x:c r="C273" s="9" t="str">
        <x:v>IMO-077</x:v>
      </x:c>
      <x:c r="D273" s="9" t="str">
        <x:v>IMO</x:v>
      </x:c>
      <x:c r="E273" s="9" t="str">
        <x:v>DIRECT_CALCULATION</x:v>
      </x:c>
      <x:c r="F273" s="9" t="str">
        <x:v>RUN_01</x:v>
      </x:c>
      <x:c r="G273" s="12" t="str">
        <x:v>OFFICIAL_ELIGIBLE_OUTPUT</x:v>
      </x:c>
      <x:c r="H273" s="12" t="str">
        <x:v>GENERATION_ACCEPTED</x:v>
      </x:c>
      <x:c r="I273" s="12" t="str">
        <x:v>PARSED</x:v>
      </x:c>
      <x:c r="J273" s="12" t="str">
        <x:v>PASS</x:v>
      </x:c>
      <x:c r="K273" s="9" t="n">
        <x:v>8</x:v>
      </x:c>
      <x:c r="L273" s="9" t="n">
        <x:v>8</x:v>
      </x:c>
      <x:c r="M273" s="9" t="n">
        <x:v>8</x:v>
      </x:c>
      <x:c r="N273" s="9" t="n">
        <x:v>1</x:v>
      </x:c>
      <x:c r="O273" s="9" t="str">
        <x:v>IMO-077-H-P03</x:v>
      </x:c>
      <x:c r="P273" s="9" t="str">
        <x:v>PASS</x:v>
      </x:c>
      <x:c r="Q273" s="9" t="str">
        <x:v>PASS</x:v>
      </x:c>
      <x:c r="R273" s="9" t="str">
        <x:v>CORRECT_BEHAVIOR</x:v>
      </x:c>
      <x:c r="S273" s="9" t="str">
        <x:v>IMO-077-H-F02</x:v>
      </x:c>
      <x:c r="T273" s="9" t="str">
        <x:v>FAIL</x:v>
      </x:c>
      <x:c r="U273" s="9" t="str">
        <x:v>FAIL</x:v>
      </x:c>
      <x:c r="V273" s="9" t="str">
        <x:v>CORRECT_BEHAVIOR</x:v>
      </x:c>
      <x:c r="W273" s="13" t="str">
        <x:v>NOT_REVIEWED</x:v>
      </x:c>
      <x:c r="X273" s="13" t="str"/>
      <x:c r="Y273" s="13" t="str"/>
      <x:c r="Z273" s="13" t="str"/>
      <x:c r="AA273" s="13" t="str"/>
      <x:c r="AB273" s="13" t="str"/>
      <x:c r="AC273" s="13" t="str"/>
      <x:c r="AD273" s="13" t="str"/>
      <x:c r="AE273" s="13" t="str"/>
      <x:c r="AF273" s="13" t="str"/>
      <x:c r="AG273" s="13" t="str"/>
      <x:c r="AH273" s="13" t="str"/>
      <x:c r="AI273" s="16" t="str">
        <x:f>IF(AND(W273="REVIEWED",X273&lt;&gt;"",Y273&lt;&gt;"",COUNTA(Z273:AF273)=7,COUNTIF(Z273:AF273,"UNCLEAR")=0,(COUNTIF(Z273:AF273,"0")+COUNTIF(Z273:AF273,"1")+COUNTIF(Z273:AF273,"2"))&gt;0,AG273&lt;&gt;"",AH273&lt;&gt;"",AJ273&lt;&gt;""),(COUNTIF(Z273:AF273,"1")+2*COUNTIF(Z273:AF273,"2"))/(2*(COUNTIF(Z273:AF273,"0")+COUNTIF(Z273:AF273,"1")+COUNTIF(Z273:AF273,"2"))),"")</x:f>
      </x:c>
      <x:c r="AJ273" s="14" t="str"/>
      <x:c r="AK273" s="14" t="str"/>
      <x:c r="AL273" s="14" t="str"/>
      <x:c r="AM273" s="9" t="str"/>
      <x:c r="AN273" s="9" t="str">
        <x:v>Part I-A 8.3.3.3.3.5</x:v>
      </x:c>
      <x:c r="AO273" s="9" t="str">
        <x:v>MVP/SHACL_GENERATION_PIPELINE/experiments/FULL_REPAIR_V2/RUN_01/runs/RUN-IMO-077-20260915T111401572530Z/final/final_shape.ttl</x:v>
      </x:c>
      <x:c r="AP273" s="9" t="str">
        <x:v>bc8f866d53e0960dda3e01c4f53bad2a764a9472188bf3b7a229b5afa75fe5c5</x:v>
      </x:c>
      <x:c r="AQ273" s="52" t="inlineStr">
        <x:is>
          <x:t xml:space="preserve">PASS</x:t>
        </x:is>
      </x:c>
      <x:c r="AR273" s="53" t="inlineStr">
        <x:is>
          <x:t xml:space="preserve">VALID</x:t>
        </x:is>
      </x:c>
      <x:c r="AS273" s="53" t="inlineStr">
        <x:is>
          <x:t xml:space="preserve">IMO-077-H-P03=ACTIVATED | IMO-077-H-F02=ACTIVATED</x:t>
        </x:is>
      </x:c>
      <x:c r="AT273" s="53">
        <x:v>1</x:v>
      </x:c>
      <x:c r="AU273" s="53">
        <x:v>11</x:v>
      </x:c>
      <x:c r="AV273" s="53">
        <x:v>49</x:v>
      </x:c>
      <x:c r="AW273" s="53" t="inlineStr">
        <x:is>
          <x:t xml:space="preserve">sh:class, sh:datatype, sh:hasValue, sh:maxCount, sh:minCount, sh:node, sh:or, sh:property</x:t>
        </x:is>
      </x:c>
      <x:c r="AX273" s="53">
        <x:v>1</x:v>
      </x:c>
      <x:c r="AY273" s="53">
        <x:v>1</x:v>
      </x:c>
      <x:c r="AZ273" s="53">
        <x:v>1</x:v>
      </x:c>
      <x:c r="BA273" s="54"/>
      <x:c r="BB273" s="54"/>
      <x:c r="BC273" s="54"/>
      <x:c r="BD273" s="55" t="str">
        <x:f>IF(OR(W273&lt;&gt;"REVIEWED",COUNTIF(BA273:BC273,"UNCLEAR")&gt;0,COUNTA(BA273:BC273)&lt;3,(COUNTIF(BA273:BC273,"0")+COUNTIF(BA273:BC273,"1")+COUNTIF(BA273:BC273,"2"))=0,AJ273=""),"",(COUNTIF(BA273:BC273,"1")+2*COUNTIF(BA273:BC273,"2"))/(2*(COUNTIF(BA273:BC273,"0")+COUNTIF(BA273:BC273,"1")+COUNTIF(BA273:BC273,"2"))))</x:f>
      </x:c>
    </x:row>
    <x:row r="274" ht="66" customHeight="1">
      <x:c r="A274" s="9" t="str">
        <x:v>BATCH_27</x:v>
      </x:c>
      <x:c r="B274" s="9" t="n">
        <x:v>268</x:v>
      </x:c>
      <x:c r="C274" s="9" t="str">
        <x:v>TRF-056</x:v>
      </x:c>
      <x:c r="D274" s="9" t="str">
        <x:v>TRAFICOM</x:v>
      </x:c>
      <x:c r="E274" s="9" t="str">
        <x:v>DIRECT_STATIC</x:v>
      </x:c>
      <x:c r="F274" s="9" t="str">
        <x:v>RUN_01</x:v>
      </x:c>
      <x:c r="G274" s="12" t="str">
        <x:v>OFFICIAL_ELIGIBLE_OUTPUT</x:v>
      </x:c>
      <x:c r="H274" s="12" t="str">
        <x:v>GENERATION_ACCEPTED</x:v>
      </x:c>
      <x:c r="I274" s="12" t="str">
        <x:v>PARSED</x:v>
      </x:c>
      <x:c r="J274" s="12" t="str">
        <x:v>PASS</x:v>
      </x:c>
      <x:c r="K274" s="9" t="n">
        <x:v>8</x:v>
      </x:c>
      <x:c r="L274" s="9" t="n">
        <x:v>8</x:v>
      </x:c>
      <x:c r="M274" s="9" t="n">
        <x:v>7</x:v>
      </x:c>
      <x:c r="N274" s="9" t="n">
        <x:v>0</x:v>
      </x:c>
      <x:c r="O274" s="9" t="str">
        <x:v>TRF-056-P01</x:v>
      </x:c>
      <x:c r="P274" s="9" t="str">
        <x:v>PASS</x:v>
      </x:c>
      <x:c r="Q274" s="9" t="str">
        <x:v>PASS</x:v>
      </x:c>
      <x:c r="R274" s="9" t="str">
        <x:v>CORRECT_BEHAVIOR</x:v>
      </x:c>
      <x:c r="S274" s="9" t="str">
        <x:v>TRF-056-F05</x:v>
      </x:c>
      <x:c r="T274" s="9" t="str">
        <x:v>FAIL</x:v>
      </x:c>
      <x:c r="U274" s="9" t="str">
        <x:v>PASS</x:v>
      </x:c>
      <x:c r="V274" s="9" t="str">
        <x:v>FALSE_ACCEPT</x:v>
      </x:c>
      <x:c r="W274" s="13" t="str">
        <x:v>NOT_REVIEWED</x:v>
      </x:c>
      <x:c r="X274" s="13" t="str"/>
      <x:c r="Y274" s="13" t="str"/>
      <x:c r="Z274" s="13" t="str"/>
      <x:c r="AA274" s="13" t="str"/>
      <x:c r="AB274" s="13" t="str"/>
      <x:c r="AC274" s="13" t="str"/>
      <x:c r="AD274" s="13" t="str"/>
      <x:c r="AE274" s="13" t="str"/>
      <x:c r="AF274" s="13" t="str"/>
      <x:c r="AG274" s="13" t="str"/>
      <x:c r="AH274" s="13" t="str"/>
      <x:c r="AI274" s="16" t="str">
        <x:f>IF(AND(W274="REVIEWED",X274&lt;&gt;"",Y274&lt;&gt;"",COUNTA(Z274:AF274)=7,COUNTIF(Z274:AF274,"UNCLEAR")=0,(COUNTIF(Z274:AF274,"0")+COUNTIF(Z274:AF274,"1")+COUNTIF(Z274:AF274,"2"))&gt;0,AG274&lt;&gt;"",AH274&lt;&gt;"",AJ274&lt;&gt;""),(COUNTIF(Z274:AF274,"1")+2*COUNTIF(Z274:AF274,"2"))/(2*(COUNTIF(Z274:AF274,"0")+COUNTIF(Z274:AF274,"1")+COUNTIF(Z274:AF274,"2"))),"")</x:f>
      </x:c>
      <x:c r="AJ274" s="14" t="str"/>
      <x:c r="AK274" s="14" t="str"/>
      <x:c r="AL274" s="14" t="str"/>
      <x:c r="AM274" s="9" t="str">
        <x:v>RDF_FALSE_ACCEPT</x:v>
      </x:c>
      <x:c r="AN274" s="9" t="str">
        <x:v>4.5.3</x:v>
      </x:c>
      <x:c r="AO274" s="9" t="str">
        <x:v>MVP/SHACL_GENERATION_PIPELINE/experiments/FULL_REPAIR_V2/RUN_01/runs/RUN-TRF-056-20260915T131944301568Z/final/final_shape.ttl</x:v>
      </x:c>
      <x:c r="AP274" s="9" t="str">
        <x:v>ba0bce4da6ac0bf90758332c58905b2029f50652b183cb313a8d82e2db1a1a21</x:v>
      </x:c>
      <x:c r="AQ274" s="56" t="inlineStr">
        <x:is>
          <x:t xml:space="preserve">PASS</x:t>
        </x:is>
      </x:c>
      <x:c r="AR274" s="57" t="inlineStr">
        <x:is>
          <x:t xml:space="preserve">VALID</x:t>
        </x:is>
      </x:c>
      <x:c r="AS274" s="57" t="inlineStr">
        <x:is>
          <x:t xml:space="preserve">TRF-056-P01=ACTIVATED | TRF-056-F05=ACTIVATED</x:t>
        </x:is>
      </x:c>
      <x:c r="AT274" s="57">
        <x:v>2</x:v>
      </x:c>
      <x:c r="AU274" s="57">
        <x:v>12</x:v>
      </x:c>
      <x:c r="AV274" s="57">
        <x:v>43</x:v>
      </x:c>
      <x:c r="AW274" s="57" t="inlineStr">
        <x:is>
          <x:t xml:space="preserve">sh:class, sh:datatype, sh:hasValue, sh:maxCount, sh:minCount, sh:node, sh:property</x:t>
        </x:is>
      </x:c>
      <x:c r="AX274" s="57">
        <x:v>2</x:v>
      </x:c>
      <x:c r="AY274" s="57">
        <x:v>1</x:v>
      </x:c>
      <x:c r="AZ274" s="57">
        <x:v>0</x:v>
      </x:c>
      <x:c r="BA274" s="58"/>
      <x:c r="BB274" s="58"/>
      <x:c r="BC274" s="58"/>
      <x:c r="BD274" s="59" t="str">
        <x:f>IF(OR(W274&lt;&gt;"REVIEWED",COUNTIF(BA274:BC274,"UNCLEAR")&gt;0,COUNTA(BA274:BC274)&lt;3,(COUNTIF(BA274:BC274,"0")+COUNTIF(BA274:BC274,"1")+COUNTIF(BA274:BC274,"2"))=0,AJ274=""),"",(COUNTIF(BA274:BC274,"1")+2*COUNTIF(BA274:BC274,"2"))/(2*(COUNTIF(BA274:BC274,"0")+COUNTIF(BA274:BC274,"1")+COUNTIF(BA274:BC274,"2"))))</x:f>
      </x:c>
    </x:row>
  </x:sheetData>
  <x:mergeCells>
    <x:mergeCell ref="AQ5:AZ5"/>
    <x:mergeCell ref="BA5:BD5"/>
  </x:mergeCells>
  <x:conditionalFormatting sqref="J7:J274">
    <x:cfRule type="containsText" dxfId="1" priority="1" operator="containsText" text="FAIL"/>
  </x:conditionalFormatting>
  <x:conditionalFormatting sqref="AG7:AG274">
    <x:cfRule type="containsText" dxfId="2" priority="2" operator="containsText" text="YES"/>
  </x:conditionalFormatting>
  <x:dataValidations count="8">
    <x:dataValidation type="list" sqref="W7:W274">
      <x:formula1>"NOT_REVIEWED,IN_PROGRESS,REVIEWED,NEEDS_EXPERT,NOT_ASSESSABLE"</x:formula1>
    </x:dataValidation>
    <x:dataValidation type="list" sqref="Z7:AF274">
      <x:formula1>"0,1,2,N/A,UNCLEAR"</x:formula1>
    </x:dataValidation>
    <x:dataValidation type="list" sqref="AG7:AG274">
      <x:formula1>"YES,NO,UNCLEAR"</x:formula1>
    </x:dataValidation>
    <x:dataValidation type="list" sqref="AH7:AH274">
      <x:formula1>"CORRECT,MINOR_DEFECT,MAJOR_DEFECT,NOT_ASSESSABLE,UNCLEAR"</x:formula1>
    </x:dataValidation>
    <x:dataValidation type="list" sqref="AK7:AK274">
      <x:formula1>"NONE_FOUND,CODE_DEFECT,RDF_FIXTURE_DEFECT,EXPECTED_LABEL_DEFECT,INTERPRETATION_DISAGREEMENT,EXECUTION_DEFECT,MULTIPLE,UNRESOLVED"</x:formula1>
    </x:dataValidation>
    <x:dataValidation type="list" sqref="AQ7:AR274">
      <x:formula1>"PASS,FAIL,NOT_EVALUATED,UNAVAILABLE"</x:formula1>
    </x:dataValidation>
    <x:dataValidation type="list" sqref="AS7:AS274">
      <x:formula1>"ACTIVATED_ALL,ACTIVATED_SOME,NO_TARGET,NOT_EVALUATED,UNAVAILABLE"</x:formula1>
    </x:dataValidation>
    <x:dataValidation type="list" sqref="BA7:BC274">
      <x:formula1>"0,1,2,N/A,UNCLEAR"</x:formula1>
    </x:dataValidation>
  </x:dataValidations>
  <x:pageMargins left="0.7" right="0.7" top="0.75" bottom="0.75" header="0.3" footer="0.3"/>
  <x:tableParts count="1">
    <x:tablePart xmlns:r="http://schemas.openxmlformats.org/officeDocument/2006/relationships" r:id="Rae7444b1039d436b"/>
  </x:tableParts>
</x:worksheet>
</file>

<file path=xl/worksheets/sheet4.xml><?xml version="1.0" encoding="utf-8"?>
<x:worksheet xmlns:x="http://schemas.openxmlformats.org/spreadsheetml/2006/main">
  <x:sheetPr>
    <x:tabColor rgb="FF70899E"/>
  </x:sheetPr>
  <x:sheetViews>
    <x:sheetView showGridLines="0" workbookViewId="0">
      <x:pane xSplit="3" ySplit="6" topLeftCell="D7" activePane="bottomRight" state="frozen"/>
    </x:sheetView>
  </x:sheetViews>
  <x:sheetFormatPr defaultRowHeight="15"/>
  <x:cols>
    <x:col min="1" max="1" width="14" hidden="0" customWidth="1"/>
    <x:col min="2" max="2" width="10" hidden="0" customWidth="1"/>
    <x:col min="3" max="3" width="16" hidden="0" customWidth="1"/>
    <x:col min="4" max="4" width="18" hidden="0" customWidth="1"/>
    <x:col min="5" max="5" width="18" hidden="0" customWidth="1"/>
    <x:col min="6" max="6" width="18" hidden="0" customWidth="1"/>
    <x:col min="7" max="7" width="32" hidden="0" customWidth="1"/>
    <x:col min="8" max="8" width="32" hidden="0" customWidth="1"/>
    <x:col min="9" max="9" width="32" hidden="0" customWidth="1"/>
    <x:col min="10" max="10" width="32"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24" hidden="0" customWidth="1"/>
    <x:col min="19" max="19" width="18" hidden="0" customWidth="1"/>
    <x:col min="20" max="20" width="18" hidden="0" customWidth="1"/>
    <x:col min="21" max="21" width="18" hidden="0" customWidth="1"/>
    <x:col min="22" max="22" width="24" hidden="0" customWidth="1"/>
    <x:col min="23" max="23" width="24" hidden="0" customWidth="1"/>
    <x:col min="24" max="24" width="18" hidden="0" customWidth="1"/>
    <x:col min="25" max="25" width="18" hidden="0" customWidth="1"/>
    <x:col min="26" max="26" width="21" hidden="0" customWidth="1"/>
    <x:col min="27" max="27" width="21" hidden="0" customWidth="1"/>
    <x:col min="28" max="28" width="21" hidden="0" customWidth="1"/>
    <x:col min="29" max="29" width="21" hidden="0" customWidth="1"/>
    <x:col min="30" max="30" width="21" hidden="0" customWidth="1"/>
    <x:col min="31" max="31" width="21" hidden="0" customWidth="1"/>
    <x:col min="32" max="32" width="21" hidden="0" customWidth="1"/>
    <x:col min="33" max="33" width="18" hidden="0" customWidth="1"/>
    <x:col min="34" max="34" width="18" hidden="0" customWidth="1"/>
    <x:col min="35" max="35" width="18" hidden="0" customWidth="1"/>
    <x:col min="36" max="36" width="48" hidden="0" customWidth="1"/>
    <x:col min="37" max="37" width="48" hidden="0" customWidth="1"/>
    <x:col min="38" max="38" width="48" hidden="0" customWidth="1"/>
    <x:col min="39" max="39" width="38" hidden="0" customWidth="1"/>
    <x:col min="40" max="40" width="38" hidden="0" customWidth="1"/>
    <x:col min="41" max="41" width="38" hidden="0" customWidth="1"/>
    <x:col min="42" max="42" width="38" hidden="0" customWidth="1"/>
    <x:col min="43" max="43" width="18" hidden="0" customWidth="1"/>
    <x:col min="44" max="44" width="18" hidden="0" customWidth="1"/>
    <x:col min="45" max="45" width="18" hidden="0" customWidth="1"/>
    <x:col min="46" max="46" width="12" hidden="0" customWidth="1"/>
    <x:col min="47" max="47" width="12" hidden="0" customWidth="1"/>
    <x:col min="48" max="48" width="12" hidden="0" customWidth="1"/>
    <x:col min="49" max="49" width="30" hidden="0" customWidth="1"/>
    <x:col min="50" max="50" width="13" hidden="0" customWidth="1"/>
    <x:col min="51" max="51" width="13" hidden="0" customWidth="1"/>
    <x:col min="52" max="52" width="13" hidden="0" customWidth="1"/>
    <x:col min="53" max="53" width="19" hidden="0" customWidth="1"/>
    <x:col min="54" max="54" width="19" hidden="0" customWidth="1"/>
    <x:col min="55" max="55" width="19" hidden="0" customWidth="1"/>
    <x:col min="56" max="56" width="16" hidden="0" customWidth="1"/>
  </x:cols>
  <x:sheetData>
    <x:row r="1">
      <x:c r="A1" s="1"/>
      <x:c r="B1" s="1"/>
      <x:c r="C1" s="1"/>
      <x:c r="D1" s="1"/>
      <x:c r="E1" s="1"/>
      <x:c r="F1" s="1"/>
      <x:c r="G1" s="1"/>
      <x:c r="H1" s="1"/>
      <x:c r="I1" s="1"/>
      <x:c r="J1" s="1"/>
      <x:c r="K1" s="1"/>
      <x:c r="L1" s="1"/>
      <x:c r="M1" s="1"/>
      <x:c r="N1" s="1"/>
      <x:c r="O1" s="1"/>
      <x:c r="P1" s="1"/>
      <x:c r="Q1" s="1"/>
      <x:c r="R1" s="1"/>
      <x:c r="S1" s="1"/>
      <x:c r="T1" s="1"/>
      <x:c r="U1" s="1"/>
      <x:c r="V1" s="1"/>
      <x:c r="W1" s="1"/>
      <x:c r="X1" s="1"/>
      <x:c r="Y1" s="1"/>
      <x:c r="Z1" s="1"/>
      <x:c r="AA1" s="1"/>
      <x:c r="AB1" s="1"/>
      <x:c r="AC1" s="1"/>
      <x:c r="AD1" s="1"/>
      <x:c r="AE1" s="1"/>
      <x:c r="AF1" s="1"/>
      <x:c r="AG1" s="1"/>
      <x:c r="AH1" s="1"/>
      <x:c r="AI1" s="1"/>
      <x:c r="AJ1" s="1"/>
      <x:c r="AK1" s="1"/>
      <x:c r="AL1" s="1"/>
      <x:c r="AM1" s="1"/>
      <x:c r="AN1" s="1"/>
      <x:c r="AO1" s="1"/>
      <x:c r="AP1" s="1"/>
    </x:row>
    <x:row r="2">
      <x:c r="A2" s="2" t="str">
        <x:v>NoSemantic code audit</x:v>
      </x:c>
      <x:c r="B2" s="1"/>
      <x:c r="C2" s="1"/>
      <x:c r="D2" s="1"/>
      <x:c r="E2" s="1"/>
      <x:c r="F2" s="1"/>
      <x:c r="G2" s="1"/>
      <x:c r="H2" s="1"/>
      <x:c r="I2" s="1"/>
      <x:c r="J2" s="1"/>
      <x:c r="K2" s="1"/>
      <x:c r="L2" s="1"/>
      <x:c r="M2" s="1"/>
      <x:c r="N2" s="1"/>
      <x:c r="O2" s="1"/>
      <x:c r="P2" s="1"/>
      <x:c r="Q2" s="1"/>
      <x:c r="R2" s="1"/>
      <x:c r="S2" s="1"/>
      <x:c r="T2" s="1"/>
      <x:c r="U2" s="1"/>
      <x:c r="V2" s="1"/>
      <x:c r="W2" s="1"/>
      <x:c r="X2" s="1"/>
      <x:c r="Y2" s="1"/>
      <x:c r="Z2" s="1"/>
      <x:c r="AA2" s="1"/>
      <x:c r="AB2" s="1"/>
      <x:c r="AC2" s="1"/>
      <x:c r="AD2" s="1"/>
      <x:c r="AE2" s="1"/>
      <x:c r="AF2" s="1"/>
      <x:c r="AG2" s="1"/>
      <x:c r="AH2" s="1"/>
      <x:c r="AI2" s="1"/>
      <x:c r="AJ2" s="1"/>
      <x:c r="AK2" s="1"/>
      <x:c r="AL2" s="1"/>
      <x:c r="AM2" s="1"/>
      <x:c r="AN2" s="1"/>
      <x:c r="AO2" s="1"/>
      <x:c r="AP2" s="1"/>
    </x:row>
    <x:row r="3">
      <x:c r="A3" s="1" t="str">
        <x:v>Amber = manual input. Automated values are recorded evidence, not new manual grades. Rubric score is descriptive, not RDF accuracy.</x:v>
      </x:c>
      <x:c r="B3" s="1"/>
      <x:c r="C3" s="1"/>
      <x:c r="D3" s="1"/>
      <x:c r="E3" s="1"/>
      <x:c r="F3" s="1"/>
      <x:c r="G3" s="1"/>
      <x:c r="H3" s="1"/>
      <x:c r="I3" s="1"/>
      <x:c r="J3" s="1"/>
      <x:c r="K3" s="1"/>
      <x:c r="L3" s="1"/>
      <x:c r="M3" s="1"/>
      <x:c r="N3" s="1"/>
      <x:c r="O3" s="1"/>
      <x:c r="P3" s="1"/>
      <x:c r="Q3" s="1"/>
      <x:c r="R3" s="1"/>
      <x:c r="S3" s="1"/>
      <x:c r="T3" s="1"/>
      <x:c r="U3" s="1"/>
      <x:c r="V3" s="1"/>
      <x:c r="W3" s="1"/>
      <x:c r="X3" s="1"/>
      <x:c r="Y3" s="1"/>
      <x:c r="Z3" s="1"/>
      <x:c r="AA3" s="1"/>
      <x:c r="AB3" s="1"/>
      <x:c r="AC3" s="1"/>
      <x:c r="AD3" s="1"/>
      <x:c r="AE3" s="1"/>
      <x:c r="AF3" s="1"/>
      <x:c r="AG3" s="1"/>
      <x:c r="AH3" s="1"/>
      <x:c r="AI3" s="1"/>
      <x:c r="AJ3" s="1"/>
      <x:c r="AK3" s="1"/>
      <x:c r="AL3" s="1"/>
      <x:c r="AM3" s="1"/>
      <x:c r="AN3" s="1"/>
      <x:c r="AO3" s="1"/>
      <x:c r="AP3" s="1"/>
    </x:row>
    <x:row r="4">
      <x:c r="A4" s="3"/>
      <x:c r="B4" s="3"/>
      <x:c r="C4" s="3"/>
      <x:c r="D4" s="3"/>
      <x:c r="E4" s="3"/>
      <x:c r="F4" s="3"/>
      <x:c r="G4" s="3"/>
      <x:c r="H4" s="3"/>
      <x:c r="I4" s="3"/>
      <x:c r="J4" s="3"/>
      <x:c r="K4" s="3"/>
      <x:c r="L4" s="3"/>
      <x:c r="M4" s="3"/>
      <x:c r="N4" s="3"/>
      <x:c r="O4" s="3"/>
      <x:c r="P4" s="3"/>
      <x:c r="Q4" s="3"/>
      <x:c r="R4" s="3"/>
      <x:c r="S4" s="3"/>
      <x:c r="T4" s="3"/>
      <x:c r="U4" s="3"/>
      <x:c r="V4" s="3"/>
      <x:c r="W4" s="3"/>
      <x:c r="X4" s="3"/>
      <x:c r="Y4" s="3"/>
      <x:c r="Z4" s="3"/>
      <x:c r="AA4" s="3"/>
      <x:c r="AB4" s="3"/>
      <x:c r="AC4" s="3"/>
      <x:c r="AD4" s="3"/>
      <x:c r="AE4" s="3"/>
      <x:c r="AF4" s="3"/>
      <x:c r="AG4" s="3"/>
      <x:c r="AH4" s="3"/>
      <x:c r="AI4" s="3"/>
      <x:c r="AJ4" s="3"/>
      <x:c r="AK4" s="3"/>
      <x:c r="AL4" s="3"/>
      <x:c r="AM4" s="3"/>
      <x:c r="AN4" s="3"/>
      <x:c r="AO4" s="3"/>
      <x:c r="AP4" s="3"/>
    </x:row>
    <x:row r="5">
      <x:c r="A5" s="1"/>
      <x:c r="B5" s="1"/>
      <x:c r="C5" s="1"/>
      <x:c r="D5" s="1"/>
      <x:c r="E5" s="1"/>
      <x:c r="F5" s="1"/>
      <x:c r="G5" s="1"/>
      <x:c r="H5" s="1"/>
      <x:c r="I5" s="1"/>
      <x:c r="J5" s="1"/>
      <x:c r="K5" s="1"/>
      <x:c r="L5" s="1"/>
      <x:c r="M5" s="1"/>
      <x:c r="N5" s="1"/>
      <x:c r="O5" s="1"/>
      <x:c r="P5" s="1"/>
      <x:c r="Q5" s="1"/>
      <x:c r="R5" s="1"/>
      <x:c r="S5" s="1"/>
      <x:c r="T5" s="1"/>
      <x:c r="U5" s="1"/>
      <x:c r="V5" s="1"/>
      <x:c r="W5" s="1"/>
      <x:c r="X5" s="1"/>
      <x:c r="Y5" s="1"/>
      <x:c r="Z5" s="1"/>
      <x:c r="AA5" s="1"/>
      <x:c r="AB5" s="1"/>
      <x:c r="AC5" s="1"/>
      <x:c r="AD5" s="1"/>
      <x:c r="AE5" s="1"/>
      <x:c r="AF5" s="1"/>
      <x:c r="AG5" s="1"/>
      <x:c r="AH5" s="1"/>
      <x:c r="AI5" s="1"/>
      <x:c r="AJ5" s="1"/>
      <x:c r="AK5" s="1"/>
      <x:c r="AL5" s="1"/>
      <x:c r="AM5" s="1"/>
      <x:c r="AN5" s="1"/>
      <x:c r="AO5" s="1"/>
      <x:c r="AP5" s="1"/>
      <x:c r="AQ5" s="47" t="str">
        <x:v>AUTOMATED VALIDITY AND STRUCTURAL PROFILE</x:v>
      </x:c>
      <x:c r="AR5" s="48"/>
      <x:c r="AS5" s="48"/>
      <x:c r="AT5" s="48"/>
      <x:c r="AU5" s="48"/>
      <x:c r="AV5" s="48"/>
      <x:c r="AW5" s="48"/>
      <x:c r="AX5" s="48"/>
      <x:c r="AY5" s="48"/>
      <x:c r="AZ5" s="48"/>
      <x:c r="BA5" s="48" t="str">
        <x:v>MANUAL IMPLEMENTATION QUALITY</x:v>
      </x:c>
      <x:c r="BB5" s="48"/>
      <x:c r="BC5" s="48"/>
      <x:c r="BD5" s="49"/>
    </x:row>
    <x:row r="6" ht="42" customHeight="1">
      <x:c r="A6" s="8" t="str">
        <x:v>Batch</x:v>
      </x:c>
      <x:c r="B6" s="8" t="str">
        <x:v>Audit order</x:v>
      </x:c>
      <x:c r="C6" s="8" t="str">
        <x:v>Requirement ID</x:v>
      </x:c>
      <x:c r="D6" s="8" t="str">
        <x:v>Source family</x:v>
      </x:c>
      <x:c r="E6" s="8" t="str">
        <x:v>Verification mode</x:v>
      </x:c>
      <x:c r="F6" s="8" t="str">
        <x:v>Selected generation run</x:v>
      </x:c>
      <x:c r="G6" s="8" t="str">
        <x:v>Selected output origin</x:v>
      </x:c>
      <x:c r="H6" s="8" t="str">
        <x:v>Original generation status</x:v>
      </x:c>
      <x:c r="I6" s="8" t="str">
        <x:v>Recorded Turtle parse status</x:v>
      </x:c>
      <x:c r="J6" s="8" t="str">
        <x:v>Recorded deterministic status</x:v>
      </x:c>
      <x:c r="K6" s="8" t="str">
        <x:v>RDF cases executed (full set)</x:v>
      </x:c>
      <x:c r="L6" s="8" t="str">
        <x:v>RDF cases (full set)</x:v>
      </x:c>
      <x:c r="M6" s="8" t="str">
        <x:v>Correct RDF answers (full set)</x:v>
      </x:c>
      <x:c r="N6" s="8" t="str">
        <x:v>Every RDF case correct (1/0)</x:v>
      </x:c>
      <x:c r="O6" s="8" t="str">
        <x:v>Selected case 1</x:v>
      </x:c>
      <x:c r="P6" s="8" t="str">
        <x:v>Original expected 1</x:v>
      </x:c>
      <x:c r="Q6" s="8" t="str">
        <x:v>Recorded actual 1</x:v>
      </x:c>
      <x:c r="R6" s="8" t="str">
        <x:v>Recorded outcome 1</x:v>
      </x:c>
      <x:c r="S6" s="8" t="str">
        <x:v>Selected case 2</x:v>
      </x:c>
      <x:c r="T6" s="8" t="str">
        <x:v>Original expected 2</x:v>
      </x:c>
      <x:c r="U6" s="8" t="str">
        <x:v>Recorded actual 2</x:v>
      </x:c>
      <x:c r="V6" s="8" t="str">
        <x:v>Recorded outcome 2</x:v>
      </x:c>
      <x:c r="W6" s="8" t="str">
        <x:v>Manual review status</x:v>
      </x:c>
      <x:c r="X6" s="8" t="str">
        <x:v>Reviewer</x:v>
      </x:c>
      <x:c r="Y6" s="8" t="str">
        <x:v>Review date</x:v>
      </x:c>
      <x:c r="Z6" s="8" t="str">
        <x:v>Q1 Applicability and target (0–2)</x:v>
      </x:c>
      <x:c r="AA6" s="8" t="str">
        <x:v>Q2 Ontology terms, ownership and paths (0–2)</x:v>
      </x:c>
      <x:c r="AB6" s="8" t="str">
        <x:v>Q3 Required obligations are complete (0–2)</x:v>
      </x:c>
      <x:c r="AC6" s="8" t="str">
        <x:v>Q4 Constraint parameters, units and calculations (0–2)</x:v>
      </x:c>
      <x:c r="AD6" s="8" t="str">
        <x:v>Q5 Logic, branches, exceptions and boundaries (0–2)</x:v>
      </x:c>
      <x:c r="AE6" s="8" t="str">
        <x:v>Q6 No unsupported restrictions (0–2)</x:v>
      </x:c>
      <x:c r="AF6" s="8" t="str">
        <x:v>Q7 Source traceability (0–2)</x:v>
      </x:c>
      <x:c r="AG6" s="8" t="str">
        <x:v>Critical defect?</x:v>
      </x:c>
      <x:c r="AH6" s="8" t="str">
        <x:v>Primary semantic verdict</x:v>
      </x:c>
      <x:c r="AI6" s="8" t="str">
        <x:v>Manual semantic-fidelity score</x:v>
      </x:c>
      <x:c r="AJ6" s="8" t="str">
        <x:v>Code evidence / source / lines</x:v>
      </x:c>
      <x:c r="AK6" s="8" t="str">
        <x:v>Main issue class</x:v>
      </x:c>
      <x:c r="AL6" s="8" t="str">
        <x:v>Reviewer notes</x:v>
      </x:c>
      <x:c r="AM6" s="8" t="str">
        <x:v>Automated triage flags</x:v>
      </x:c>
      <x:c r="AN6" s="8" t="str">
        <x:v>Source clause</x:v>
      </x:c>
      <x:c r="AO6" s="8" t="str">
        <x:v>Selected SHACL path</x:v>
      </x:c>
      <x:c r="AP6" s="8" t="str">
        <x:v>Selected SHACL SHA-256</x:v>
      </x:c>
      <x:c r="AQ6" s="50" t="inlineStr">
        <x:is>
          <x:t xml:space="preserve">Operational SHACL validity</x:t>
        </x:is>
      </x:c>
      <x:c r="AR6" s="29" t="str">
        <x:v>SHACL vocabulary validity</x:v>
      </x:c>
      <x:c r="AS6" s="29" t="str">
        <x:v>Selected-case target activation</x:v>
      </x:c>
      <x:c r="AT6" s="29" t="str">
        <x:v>Node-shape count</x:v>
      </x:c>
      <x:c r="AU6" s="29" t="str">
        <x:v>Property-shape count</x:v>
      </x:c>
      <x:c r="AV6" s="29" t="str">
        <x:v>SHACL Core component count</x:v>
      </x:c>
      <x:c r="AW6" s="29" t="str">
        <x:v>SHACL Core components used</x:v>
      </x:c>
      <x:c r="AX6" s="29" t="str">
        <x:v>SHACL-SPARQL constraint count</x:v>
      </x:c>
      <x:c r="AY6" s="29" t="str">
        <x:v>Maximum property-path depth</x:v>
      </x:c>
      <x:c r="AZ6" s="29" t="str">
        <x:v>Maximum logical nesting depth</x:v>
      </x:c>
      <x:c r="BA6" s="29" t="str">
        <x:v>CQ1 Analyzability and maintainability (0–2)</x:v>
      </x:c>
      <x:c r="BB6" s="29" t="str">
        <x:v>CQ2 Internal consistency and non-redundancy (0–2)</x:v>
      </x:c>
      <x:c r="BC6" s="29" t="str">
        <x:v>CQ3 Diagnostic usefulness (0–2)</x:v>
      </x:c>
      <x:c r="BD6" s="51" t="str">
        <x:v>Implementation-quality score</x:v>
      </x:c>
    </x:row>
    <x:row r="7" ht="66" customHeight="1">
      <x:c r="A7" s="9" t="str">
        <x:v>BATCH_01</x:v>
      </x:c>
      <x:c r="B7" s="9" t="n">
        <x:v>1</x:v>
      </x:c>
      <x:c r="C7" s="9" t="str">
        <x:v>I2-060</x:v>
      </x:c>
      <x:c r="D7" s="9" t="str">
        <x:v>I2</x:v>
      </x:c>
      <x:c r="E7" s="9" t="str">
        <x:v>DIRECT_STATIC</x:v>
      </x:c>
      <x:c r="F7" s="9" t="str">
        <x:v>RUN_01</x:v>
      </x:c>
      <x:c r="G7" s="12" t="str">
        <x:v>OFFICIAL_ELIGIBLE_OUTPUT</x:v>
      </x:c>
      <x:c r="H7" s="12" t="str">
        <x:v>NO_SEMANTIC_VALIDATOR_DETERMINISTIC_PASS</x:v>
      </x:c>
      <x:c r="I7" s="12" t="str">
        <x:v>PARSED</x:v>
      </x:c>
      <x:c r="J7" s="12" t="str">
        <x:v>PASS</x:v>
      </x:c>
      <x:c r="K7" s="9" t="n">
        <x:v>6</x:v>
      </x:c>
      <x:c r="L7" s="9" t="n">
        <x:v>6</x:v>
      </x:c>
      <x:c r="M7" s="9" t="n">
        <x:v>5</x:v>
      </x:c>
      <x:c r="N7" s="9" t="n">
        <x:v>0</x:v>
      </x:c>
      <x:c r="O7" s="9" t="str">
        <x:v>I2-060-P01</x:v>
      </x:c>
      <x:c r="P7" s="9" t="str">
        <x:v>PASS</x:v>
      </x:c>
      <x:c r="Q7" s="9" t="str">
        <x:v>FAIL</x:v>
      </x:c>
      <x:c r="R7" s="9" t="str">
        <x:v>FALSE_REJECT</x:v>
      </x:c>
      <x:c r="S7" s="9" t="str">
        <x:v>I2-060-F01</x:v>
      </x:c>
      <x:c r="T7" s="9" t="str">
        <x:v>FAIL</x:v>
      </x:c>
      <x:c r="U7" s="9" t="str">
        <x:v>FAIL</x:v>
      </x:c>
      <x:c r="V7" s="9" t="str">
        <x:v>CORRECT_BEHAVIOR</x:v>
      </x:c>
      <x:c r="W7" s="13" t="str">
        <x:v>NOT_REVIEWED</x:v>
      </x:c>
      <x:c r="X7" s="13" t="str"/>
      <x:c r="Y7" s="13" t="str"/>
      <x:c r="Z7" s="13" t="str"/>
      <x:c r="AA7" s="13" t="str"/>
      <x:c r="AB7" s="13" t="str"/>
      <x:c r="AC7" s="13" t="str"/>
      <x:c r="AD7" s="13" t="str"/>
      <x:c r="AE7" s="13" t="str"/>
      <x:c r="AF7" s="13" t="str"/>
      <x:c r="AG7" s="13" t="str"/>
      <x:c r="AH7" s="13" t="str"/>
      <x:c r="AI7" s="16" t="str">
        <x:f>IF(AND(W7="REVIEWED",X7&lt;&gt;"",Y7&lt;&gt;"",COUNTA(Z7:AF7)=7,COUNTIF(Z7:AF7,"UNCLEAR")=0,(COUNTIF(Z7:AF7,"0")+COUNTIF(Z7:AF7,"1")+COUNTIF(Z7:AF7,"2"))&gt;0,AG7&lt;&gt;"",AH7&lt;&gt;"",AJ7&lt;&gt;""),(COUNTIF(Z7:AF7,"1")+2*COUNTIF(Z7:AF7,"2"))/(2*(COUNTIF(Z7:AF7,"0")+COUNTIF(Z7:AF7,"1")+COUNTIF(Z7:AF7,"2"))),"")</x:f>
      </x:c>
      <x:c r="AJ7" s="14" t="str"/>
      <x:c r="AK7" s="14" t="str"/>
      <x:c r="AL7" s="14" t="str"/>
      <x:c r="AM7" s="9" t="str">
        <x:v>RDF_FALSE_REJECT</x:v>
      </x:c>
      <x:c r="AN7" s="9" t="str">
        <x:v>I2.16.2</x:v>
      </x:c>
      <x:c r="AO7" s="9" t="str">
        <x:v>MVP/SHACL_GENERATION_PIPELINE/experiments/LUNA_NO_SEMANTIC_VALIDATOR/RUN_01/runs/RUN-I2-060-20260901T100617024375Z/artifacts/attempt_01/candidate_shape.ttl</x:v>
      </x:c>
      <x:c r="AP7" s="9" t="str">
        <x:v>3aedec61cd75cf9fc9577f416070a28357b2d585ba313700685978c8dcd58bae</x:v>
      </x:c>
      <x:c r="AQ7" s="52" t="inlineStr">
        <x:is>
          <x:t xml:space="preserve">PASS</x:t>
        </x:is>
      </x:c>
      <x:c r="AR7" s="53" t="inlineStr">
        <x:is>
          <x:t xml:space="preserve">VALID</x:t>
        </x:is>
      </x:c>
      <x:c r="AS7" s="53" t="inlineStr">
        <x:is>
          <x:t xml:space="preserve">I2-060-P01=ACTIVATED | I2-060-F01=ACTIVATED</x:t>
        </x:is>
      </x:c>
      <x:c r="AT7" s="53">
        <x:v>2</x:v>
      </x:c>
      <x:c r="AU7" s="53">
        <x:v>6</x:v>
      </x:c>
      <x:c r="AV7" s="53">
        <x:v>17</x:v>
      </x:c>
      <x:c r="AW7" s="53" t="inlineStr">
        <x:is>
          <x:t xml:space="preserve">sh:class, sh:datatype, sh:hasValue, sh:minCount, sh:node, sh:or, sh:property</x:t>
        </x:is>
      </x:c>
      <x:c r="AX7" s="53">
        <x:v>2</x:v>
      </x:c>
      <x:c r="AY7" s="53">
        <x:v>1</x:v>
      </x:c>
      <x:c r="AZ7" s="53">
        <x:v>1</x:v>
      </x:c>
      <x:c r="BA7" s="54"/>
      <x:c r="BB7" s="54"/>
      <x:c r="BC7" s="54"/>
      <x:c r="BD7" s="55" t="str">
        <x:f>IF(OR(W7&lt;&gt;"REVIEWED",COUNTIF(BA7:BC7,"UNCLEAR")&gt;0,COUNTA(BA7:BC7)&lt;3,(COUNTIF(BA7:BC7,"0")+COUNTIF(BA7:BC7,"1")+COUNTIF(BA7:BC7,"2"))=0,AJ7=""),"",(COUNTIF(BA7:BC7,"1")+2*COUNTIF(BA7:BC7,"2"))/(2*(COUNTIF(BA7:BC7,"0")+COUNTIF(BA7:BC7,"1")+COUNTIF(BA7:BC7,"2"))))</x:f>
      </x:c>
    </x:row>
    <x:row r="8" ht="66" customHeight="1">
      <x:c r="A8" s="9" t="str">
        <x:v>BATCH_01</x:v>
      </x:c>
      <x:c r="B8" s="9" t="n">
        <x:v>2</x:v>
      </x:c>
      <x:c r="C8" s="9" t="str">
        <x:v>IMO-030</x:v>
      </x:c>
      <x:c r="D8" s="9" t="str">
        <x:v>IMO</x:v>
      </x:c>
      <x:c r="E8" s="9" t="str">
        <x:v>DIRECT_STATIC</x:v>
      </x:c>
      <x:c r="F8" s="9" t="str">
        <x:v>RUN_01</x:v>
      </x:c>
      <x:c r="G8" s="12" t="str">
        <x:v>OFFICIAL_ELIGIBLE_OUTPUT</x:v>
      </x:c>
      <x:c r="H8" s="12" t="str">
        <x:v>NO_SEMANTIC_VALIDATOR_DETERMINISTIC_PASS</x:v>
      </x:c>
      <x:c r="I8" s="12" t="str">
        <x:v>PARSED</x:v>
      </x:c>
      <x:c r="J8" s="12" t="str">
        <x:v>PASS</x:v>
      </x:c>
      <x:c r="K8" s="9" t="n">
        <x:v>7</x:v>
      </x:c>
      <x:c r="L8" s="9" t="n">
        <x:v>7</x:v>
      </x:c>
      <x:c r="M8" s="9" t="n">
        <x:v>7</x:v>
      </x:c>
      <x:c r="N8" s="9" t="n">
        <x:v>1</x:v>
      </x:c>
      <x:c r="O8" s="9" t="str">
        <x:v>IMO-030-P01</x:v>
      </x:c>
      <x:c r="P8" s="9" t="str">
        <x:v>PASS</x:v>
      </x:c>
      <x:c r="Q8" s="9" t="str">
        <x:v>PASS</x:v>
      </x:c>
      <x:c r="R8" s="9" t="str">
        <x:v>CORRECT_BEHAVIOR</x:v>
      </x:c>
      <x:c r="S8" s="9" t="str">
        <x:v>IMO-030-F03</x:v>
      </x:c>
      <x:c r="T8" s="9" t="str">
        <x:v>FAIL</x:v>
      </x:c>
      <x:c r="U8" s="9" t="str">
        <x:v>FAIL</x:v>
      </x:c>
      <x:c r="V8" s="9" t="str">
        <x:v>CORRECT_BEHAVIOR</x:v>
      </x:c>
      <x:c r="W8" s="13" t="str">
        <x:v>NOT_REVIEWED</x:v>
      </x:c>
      <x:c r="X8" s="13" t="str"/>
      <x:c r="Y8" s="13" t="str"/>
      <x:c r="Z8" s="13" t="str"/>
      <x:c r="AA8" s="13" t="str"/>
      <x:c r="AB8" s="13" t="str"/>
      <x:c r="AC8" s="13" t="str"/>
      <x:c r="AD8" s="13" t="str"/>
      <x:c r="AE8" s="13" t="str"/>
      <x:c r="AF8" s="13" t="str"/>
      <x:c r="AG8" s="13" t="str"/>
      <x:c r="AH8" s="13" t="str"/>
      <x:c r="AI8" s="16" t="str">
        <x:f>IF(AND(W8="REVIEWED",X8&lt;&gt;"",Y8&lt;&gt;"",COUNTA(Z8:AF8)=7,COUNTIF(Z8:AF8,"UNCLEAR")=0,(COUNTIF(Z8:AF8,"0")+COUNTIF(Z8:AF8,"1")+COUNTIF(Z8:AF8,"2"))&gt;0,AG8&lt;&gt;"",AH8&lt;&gt;"",AJ8&lt;&gt;""),(COUNTIF(Z8:AF8,"1")+2*COUNTIF(Z8:AF8,"2"))/(2*(COUNTIF(Z8:AF8,"0")+COUNTIF(Z8:AF8,"1")+COUNTIF(Z8:AF8,"2"))),"")</x:f>
      </x:c>
      <x:c r="AJ8" s="14" t="str"/>
      <x:c r="AK8" s="14" t="str"/>
      <x:c r="AL8" s="14" t="str"/>
      <x:c r="AM8" s="9" t="str"/>
      <x:c r="AN8" s="9" t="str">
        <x:v>Part I-A 2.3.6</x:v>
      </x:c>
      <x:c r="AO8" s="9" t="str">
        <x:v>MVP/SHACL_GENERATION_PIPELINE/experiments/LUNA_NO_SEMANTIC_VALIDATOR/RUN_01/runs/RUN-IMO-030-20260901T101834260589Z/artifacts/attempt_01/candidate_shape.ttl</x:v>
      </x:c>
      <x:c r="AP8" s="9" t="str">
        <x:v>bd8f180b6022c1e46b77a4345be47abd564a32e0afe654499cd202b6d24a4f99</x:v>
      </x:c>
      <x:c r="AQ8" s="52" t="inlineStr">
        <x:is>
          <x:t xml:space="preserve">PASS</x:t>
        </x:is>
      </x:c>
      <x:c r="AR8" s="53" t="inlineStr">
        <x:is>
          <x:t xml:space="preserve">VALID</x:t>
        </x:is>
      </x:c>
      <x:c r="AS8" s="53" t="inlineStr">
        <x:is>
          <x:t xml:space="preserve">IMO-030-P01=ACTIVATED | IMO-030-F03=ACTIVATED</x:t>
        </x:is>
      </x:c>
      <x:c r="AT8" s="53">
        <x:v>1</x:v>
      </x:c>
      <x:c r="AU8" s="53">
        <x:v>6</x:v>
      </x:c>
      <x:c r="AV8" s="53">
        <x:v>23</x:v>
      </x:c>
      <x:c r="AW8" s="53" t="inlineStr">
        <x:is>
          <x:t xml:space="preserve">sh:datatype, sh:hasValue, sh:minCount, sh:or, sh:property</x:t>
        </x:is>
      </x:c>
      <x:c r="AX8" s="53">
        <x:v>0</x:v>
      </x:c>
      <x:c r="AY8" s="53">
        <x:v>1</x:v>
      </x:c>
      <x:c r="AZ8" s="53">
        <x:v>1</x:v>
      </x:c>
      <x:c r="BA8" s="54"/>
      <x:c r="BB8" s="54"/>
      <x:c r="BC8" s="54"/>
      <x:c r="BD8" s="55" t="str">
        <x:f>IF(OR(W8&lt;&gt;"REVIEWED",COUNTIF(BA8:BC8,"UNCLEAR")&gt;0,COUNTA(BA8:BC8)&lt;3,(COUNTIF(BA8:BC8,"0")+COUNTIF(BA8:BC8,"1")+COUNTIF(BA8:BC8,"2"))=0,AJ8=""),"",(COUNTIF(BA8:BC8,"1")+2*COUNTIF(BA8:BC8,"2"))/(2*(COUNTIF(BA8:BC8,"0")+COUNTIF(BA8:BC8,"1")+COUNTIF(BA8:BC8,"2"))))</x:f>
      </x:c>
    </x:row>
    <x:row r="9" ht="66" customHeight="1">
      <x:c r="A9" s="9" t="str">
        <x:v>BATCH_01</x:v>
      </x:c>
      <x:c r="B9" s="9" t="n">
        <x:v>3</x:v>
      </x:c>
      <x:c r="C9" s="9" t="str">
        <x:v>IMO-073</x:v>
      </x:c>
      <x:c r="D9" s="9" t="str">
        <x:v>IMO</x:v>
      </x:c>
      <x:c r="E9" s="9" t="str">
        <x:v>DIRECT_STATIC</x:v>
      </x:c>
      <x:c r="F9" s="9" t="str">
        <x:v>RUN_01</x:v>
      </x:c>
      <x:c r="G9" s="12" t="str">
        <x:v>OFFICIAL_ELIGIBLE_OUTPUT</x:v>
      </x:c>
      <x:c r="H9" s="12" t="str">
        <x:v>NO_SEMANTIC_VALIDATOR_DETERMINISTIC_PASS</x:v>
      </x:c>
      <x:c r="I9" s="12" t="str">
        <x:v>PARSED</x:v>
      </x:c>
      <x:c r="J9" s="12" t="str">
        <x:v>PASS</x:v>
      </x:c>
      <x:c r="K9" s="9" t="n">
        <x:v>7</x:v>
      </x:c>
      <x:c r="L9" s="9" t="n">
        <x:v>7</x:v>
      </x:c>
      <x:c r="M9" s="9" t="n">
        <x:v>7</x:v>
      </x:c>
      <x:c r="N9" s="9" t="n">
        <x:v>1</x:v>
      </x:c>
      <x:c r="O9" s="9" t="str">
        <x:v>IMO-073-P02</x:v>
      </x:c>
      <x:c r="P9" s="9" t="str">
        <x:v>PASS</x:v>
      </x:c>
      <x:c r="Q9" s="9" t="str">
        <x:v>PASS</x:v>
      </x:c>
      <x:c r="R9" s="9" t="str">
        <x:v>CORRECT_BEHAVIOR</x:v>
      </x:c>
      <x:c r="S9" s="9" t="str">
        <x:v>IMO-073-F03</x:v>
      </x:c>
      <x:c r="T9" s="9" t="str">
        <x:v>FAIL</x:v>
      </x:c>
      <x:c r="U9" s="9" t="str">
        <x:v>FAIL</x:v>
      </x:c>
      <x:c r="V9" s="9" t="str">
        <x:v>CORRECT_BEHAVIOR</x:v>
      </x:c>
      <x:c r="W9" s="13" t="str">
        <x:v>NOT_REVIEWED</x:v>
      </x:c>
      <x:c r="X9" s="13" t="str"/>
      <x:c r="Y9" s="13" t="str"/>
      <x:c r="Z9" s="13" t="str"/>
      <x:c r="AA9" s="13" t="str"/>
      <x:c r="AB9" s="13" t="str"/>
      <x:c r="AC9" s="13" t="str"/>
      <x:c r="AD9" s="13" t="str"/>
      <x:c r="AE9" s="13" t="str"/>
      <x:c r="AF9" s="13" t="str"/>
      <x:c r="AG9" s="13" t="str"/>
      <x:c r="AH9" s="13" t="str"/>
      <x:c r="AI9" s="16" t="str">
        <x:f>IF(AND(W9="REVIEWED",X9&lt;&gt;"",Y9&lt;&gt;"",COUNTA(Z9:AF9)=7,COUNTIF(Z9:AF9,"UNCLEAR")=0,(COUNTIF(Z9:AF9,"0")+COUNTIF(Z9:AF9,"1")+COUNTIF(Z9:AF9,"2"))&gt;0,AG9&lt;&gt;"",AH9&lt;&gt;"",AJ9&lt;&gt;""),(COUNTIF(Z9:AF9,"1")+2*COUNTIF(Z9:AF9,"2"))/(2*(COUNTIF(Z9:AF9,"0")+COUNTIF(Z9:AF9,"1")+COUNTIF(Z9:AF9,"2"))),"")</x:f>
      </x:c>
      <x:c r="AJ9" s="14" t="str"/>
      <x:c r="AK9" s="14" t="str"/>
      <x:c r="AL9" s="14" t="str"/>
      <x:c r="AM9" s="9" t="str"/>
      <x:c r="AN9" s="9" t="str">
        <x:v>Part I-A 8.3.3.3.1</x:v>
      </x:c>
      <x:c r="AO9" s="9" t="str">
        <x:v>MVP/SHACL_GENERATION_PIPELINE/experiments/LUNA_NO_SEMANTIC_VALIDATOR/RUN_01/runs/RUN-IMO-073-20260901T103022176673Z/artifacts/attempt_01/candidate_shape.ttl</x:v>
      </x:c>
      <x:c r="AP9" s="9" t="str">
        <x:v>048366c1df9d02b15fd6ff917b262cf75a13c6a032b5f987d3a9d81cbd5c09c8</x:v>
      </x:c>
      <x:c r="AQ9" s="52" t="inlineStr">
        <x:is>
          <x:t xml:space="preserve">PASS</x:t>
        </x:is>
      </x:c>
      <x:c r="AR9" s="53" t="inlineStr">
        <x:is>
          <x:t xml:space="preserve">VALID</x:t>
        </x:is>
      </x:c>
      <x:c r="AS9" s="53" t="inlineStr">
        <x:is>
          <x:t xml:space="preserve">IMO-073-P02=ACTIVATED | IMO-073-F03=ACTIVATED</x:t>
        </x:is>
      </x:c>
      <x:c r="AT9" s="53">
        <x:v>1</x:v>
      </x:c>
      <x:c r="AU9" s="53">
        <x:v>2</x:v>
      </x:c>
      <x:c r="AV9" s="53">
        <x:v>10</x:v>
      </x:c>
      <x:c r="AW9" s="53" t="inlineStr">
        <x:is>
          <x:t xml:space="preserve">sh:class, sh:in, sh:maxCount, sh:minCount, sh:node, sh:nodeKind, sh:property</x:t>
        </x:is>
      </x:c>
      <x:c r="AX9" s="53">
        <x:v>0</x:v>
      </x:c>
      <x:c r="AY9" s="53">
        <x:v>1</x:v>
      </x:c>
      <x:c r="AZ9" s="53">
        <x:v>0</x:v>
      </x:c>
      <x:c r="BA9" s="54"/>
      <x:c r="BB9" s="54"/>
      <x:c r="BC9" s="54"/>
      <x:c r="BD9" s="55" t="str">
        <x:f>IF(OR(W9&lt;&gt;"REVIEWED",COUNTIF(BA9:BC9,"UNCLEAR")&gt;0,COUNTA(BA9:BC9)&lt;3,(COUNTIF(BA9:BC9,"0")+COUNTIF(BA9:BC9,"1")+COUNTIF(BA9:BC9,"2"))=0,AJ9=""),"",(COUNTIF(BA9:BC9,"1")+2*COUNTIF(BA9:BC9,"2"))/(2*(COUNTIF(BA9:BC9,"0")+COUNTIF(BA9:BC9,"1")+COUNTIF(BA9:BC9,"2"))))</x:f>
      </x:c>
    </x:row>
    <x:row r="10" ht="66" customHeight="1">
      <x:c r="A10" s="9" t="str">
        <x:v>BATCH_01</x:v>
      </x:c>
      <x:c r="B10" s="9" t="n">
        <x:v>4</x:v>
      </x:c>
      <x:c r="C10" s="9" t="str">
        <x:v>IMO-098</x:v>
      </x:c>
      <x:c r="D10" s="9" t="str">
        <x:v>IMO</x:v>
      </x:c>
      <x:c r="E10" s="9" t="str">
        <x:v>DIRECT_STATIC</x:v>
      </x:c>
      <x:c r="F10" s="9" t="str">
        <x:v>RUN_01</x:v>
      </x:c>
      <x:c r="G10" s="12" t="str">
        <x:v>OFFICIAL_ELIGIBLE_OUTPUT</x:v>
      </x:c>
      <x:c r="H10" s="12" t="str">
        <x:v>NO_SEMANTIC_VALIDATOR_DETERMINISTIC_PASS</x:v>
      </x:c>
      <x:c r="I10" s="12" t="str">
        <x:v>PARSED</x:v>
      </x:c>
      <x:c r="J10" s="12" t="str">
        <x:v>PASS</x:v>
      </x:c>
      <x:c r="K10" s="9" t="n">
        <x:v>6</x:v>
      </x:c>
      <x:c r="L10" s="9" t="n">
        <x:v>6</x:v>
      </x:c>
      <x:c r="M10" s="9" t="n">
        <x:v>6</x:v>
      </x:c>
      <x:c r="N10" s="9" t="n">
        <x:v>1</x:v>
      </x:c>
      <x:c r="O10" s="9" t="str">
        <x:v>IMO-098-J-P03</x:v>
      </x:c>
      <x:c r="P10" s="9" t="str">
        <x:v>PASS</x:v>
      </x:c>
      <x:c r="Q10" s="9" t="str">
        <x:v>PASS</x:v>
      </x:c>
      <x:c r="R10" s="9" t="str">
        <x:v>CORRECT_BEHAVIOR</x:v>
      </x:c>
      <x:c r="S10" s="9" t="str">
        <x:v>IMO-098-J-F02</x:v>
      </x:c>
      <x:c r="T10" s="9" t="str">
        <x:v>FAIL</x:v>
      </x:c>
      <x:c r="U10" s="9" t="str">
        <x:v>FAIL</x:v>
      </x:c>
      <x:c r="V10" s="9" t="str">
        <x:v>CORRECT_BEHAVIOR</x:v>
      </x:c>
      <x:c r="W10" s="13" t="str">
        <x:v>NOT_REVIEWED</x:v>
      </x:c>
      <x:c r="X10" s="13" t="str"/>
      <x:c r="Y10" s="13" t="str"/>
      <x:c r="Z10" s="13" t="str"/>
      <x:c r="AA10" s="13" t="str"/>
      <x:c r="AB10" s="13" t="str"/>
      <x:c r="AC10" s="13" t="str"/>
      <x:c r="AD10" s="13" t="str"/>
      <x:c r="AE10" s="13" t="str"/>
      <x:c r="AF10" s="13" t="str"/>
      <x:c r="AG10" s="13" t="str"/>
      <x:c r="AH10" s="13" t="str"/>
      <x:c r="AI10" s="16" t="str">
        <x:f>IF(AND(W10="REVIEWED",X10&lt;&gt;"",Y10&lt;&gt;"",COUNTA(Z10:AF10)=7,COUNTIF(Z10:AF10,"UNCLEAR")=0,(COUNTIF(Z10:AF10,"0")+COUNTIF(Z10:AF10,"1")+COUNTIF(Z10:AF10,"2"))&gt;0,AG10&lt;&gt;"",AH10&lt;&gt;"",AJ10&lt;&gt;""),(COUNTIF(Z10:AF10,"1")+2*COUNTIF(Z10:AF10,"2"))/(2*(COUNTIF(Z10:AF10,"0")+COUNTIF(Z10:AF10,"1")+COUNTIF(Z10:AF10,"2"))),"")</x:f>
      </x:c>
      <x:c r="AJ10" s="14" t="str"/>
      <x:c r="AK10" s="14" t="str"/>
      <x:c r="AL10" s="14" t="str"/>
      <x:c r="AM10" s="9" t="str"/>
      <x:c r="AN10" s="9" t="str">
        <x:v>Part I-A 10.3.2.2</x:v>
      </x:c>
      <x:c r="AO10" s="9" t="str">
        <x:v>MVP/SHACL_GENERATION_PIPELINE/experiments/LUNA_NO_SEMANTIC_VALIDATOR/RUN_01/runs/RUN-IMO-098-20260901T103854204206Z/artifacts/attempt_01/candidate_shape.ttl</x:v>
      </x:c>
      <x:c r="AP10" s="9" t="str">
        <x:v>c9bef2d301d8cd3a7d0aa667f088afb80a1c42ebaec54e6adb95cc4db91d24e5</x:v>
      </x:c>
      <x:c r="AQ10" s="52" t="inlineStr">
        <x:is>
          <x:t xml:space="preserve">PASS</x:t>
        </x:is>
      </x:c>
      <x:c r="AR10" s="53" t="inlineStr">
        <x:is>
          <x:t xml:space="preserve">VALID</x:t>
        </x:is>
      </x:c>
      <x:c r="AS10" s="53" t="inlineStr">
        <x:is>
          <x:t xml:space="preserve">IMO-098-J-P03=ACTIVATED | IMO-098-J-F02=ACTIVATED</x:t>
        </x:is>
      </x:c>
      <x:c r="AT10" s="53">
        <x:v>4</x:v>
      </x:c>
      <x:c r="AU10" s="53">
        <x:v>6</x:v>
      </x:c>
      <x:c r="AV10" s="53">
        <x:v>23</x:v>
      </x:c>
      <x:c r="AW10" s="53" t="inlineStr">
        <x:is>
          <x:t xml:space="preserve">sh:class, sh:datatype, sh:hasValue, sh:maxCount, sh:minCount, sh:node, sh:or, sh:property</x:t>
        </x:is>
      </x:c>
      <x:c r="AX10" s="53">
        <x:v>0</x:v>
      </x:c>
      <x:c r="AY10" s="53">
        <x:v>1</x:v>
      </x:c>
      <x:c r="AZ10" s="53">
        <x:v>1</x:v>
      </x:c>
      <x:c r="BA10" s="54"/>
      <x:c r="BB10" s="54"/>
      <x:c r="BC10" s="54"/>
      <x:c r="BD10" s="55" t="str">
        <x:f>IF(OR(W10&lt;&gt;"REVIEWED",COUNTIF(BA10:BC10,"UNCLEAR")&gt;0,COUNTA(BA10:BC10)&lt;3,(COUNTIF(BA10:BC10,"0")+COUNTIF(BA10:BC10,"1")+COUNTIF(BA10:BC10,"2"))=0,AJ10=""),"",(COUNTIF(BA10:BC10,"1")+2*COUNTIF(BA10:BC10,"2"))/(2*(COUNTIF(BA10:BC10,"0")+COUNTIF(BA10:BC10,"1")+COUNTIF(BA10:BC10,"2"))))</x:f>
      </x:c>
    </x:row>
    <x:row r="11" ht="66" customHeight="1">
      <x:c r="A11" s="9" t="str">
        <x:v>BATCH_01</x:v>
      </x:c>
      <x:c r="B11" s="9" t="n">
        <x:v>5</x:v>
      </x:c>
      <x:c r="C11" s="9" t="str">
        <x:v>IMO-106</x:v>
      </x:c>
      <x:c r="D11" s="9" t="str">
        <x:v>IMO</x:v>
      </x:c>
      <x:c r="E11" s="9" t="str">
        <x:v>DIRECT_STATIC</x:v>
      </x:c>
      <x:c r="F11" s="9" t="str">
        <x:v>RUN_01</x:v>
      </x:c>
      <x:c r="G11" s="12" t="str">
        <x:v>OFFICIAL_ELIGIBLE_OUTPUT</x:v>
      </x:c>
      <x:c r="H11" s="12" t="str">
        <x:v>NO_SEMANTIC_VALIDATOR_DETERMINISTIC_PASS</x:v>
      </x:c>
      <x:c r="I11" s="12" t="str">
        <x:v>PARSED</x:v>
      </x:c>
      <x:c r="J11" s="12" t="str">
        <x:v>PASS</x:v>
      </x:c>
      <x:c r="K11" s="9" t="n">
        <x:v>7</x:v>
      </x:c>
      <x:c r="L11" s="9" t="n">
        <x:v>7</x:v>
      </x:c>
      <x:c r="M11" s="9" t="n">
        <x:v>5</x:v>
      </x:c>
      <x:c r="N11" s="9" t="n">
        <x:v>0</x:v>
      </x:c>
      <x:c r="O11" s="9" t="str">
        <x:v>IMO-106-L-P03</x:v>
      </x:c>
      <x:c r="P11" s="9" t="str">
        <x:v>PASS</x:v>
      </x:c>
      <x:c r="Q11" s="9" t="str">
        <x:v>PASS</x:v>
      </x:c>
      <x:c r="R11" s="9" t="str">
        <x:v>CORRECT_BEHAVIOR</x:v>
      </x:c>
      <x:c r="S11" s="9" t="str">
        <x:v>IMO-106-L-F02</x:v>
      </x:c>
      <x:c r="T11" s="9" t="str">
        <x:v>FAIL</x:v>
      </x:c>
      <x:c r="U11" s="9" t="str">
        <x:v>FAIL</x:v>
      </x:c>
      <x:c r="V11" s="9" t="str">
        <x:v>CORRECT_BEHAVIOR</x:v>
      </x:c>
      <x:c r="W11" s="13" t="str">
        <x:v>NOT_REVIEWED</x:v>
      </x:c>
      <x:c r="X11" s="13" t="str"/>
      <x:c r="Y11" s="13" t="str"/>
      <x:c r="Z11" s="13" t="str"/>
      <x:c r="AA11" s="13" t="str"/>
      <x:c r="AB11" s="13" t="str"/>
      <x:c r="AC11" s="13" t="str"/>
      <x:c r="AD11" s="13" t="str"/>
      <x:c r="AE11" s="13" t="str"/>
      <x:c r="AF11" s="13" t="str"/>
      <x:c r="AG11" s="13" t="str"/>
      <x:c r="AH11" s="13" t="str"/>
      <x:c r="AI11" s="16" t="str">
        <x:f>IF(AND(W11="REVIEWED",X11&lt;&gt;"",Y11&lt;&gt;"",COUNTA(Z11:AF11)=7,COUNTIF(Z11:AF11,"UNCLEAR")=0,(COUNTIF(Z11:AF11,"0")+COUNTIF(Z11:AF11,"1")+COUNTIF(Z11:AF11,"2"))&gt;0,AG11&lt;&gt;"",AH11&lt;&gt;"",AJ11&lt;&gt;""),(COUNTIF(Z11:AF11,"1")+2*COUNTIF(Z11:AF11,"2"))/(2*(COUNTIF(Z11:AF11,"0")+COUNTIF(Z11:AF11,"1")+COUNTIF(Z11:AF11,"2"))),"")</x:f>
      </x:c>
      <x:c r="AJ11" s="14" t="str"/>
      <x:c r="AK11" s="14" t="str"/>
      <x:c r="AL11" s="14" t="str"/>
      <x:c r="AM11" s="9" t="str">
        <x:v>RDF_FALSE_ACCEPT</x:v>
      </x:c>
      <x:c r="AN11" s="9" t="str">
        <x:v>Part II-A 1.1.2</x:v>
      </x:c>
      <x:c r="AO11" s="9" t="str">
        <x:v>MVP/SHACL_GENERATION_PIPELINE/experiments/LUNA_NO_SEMANTIC_VALIDATOR/RUN_01/runs/RUN-IMO-106-20260901T104217711055Z/artifacts/attempt_01/candidate_shape.ttl</x:v>
      </x:c>
      <x:c r="AP11" s="9" t="str">
        <x:v>91fe6e144aba0b94407de0073993aa89d33a6bf6c10cf1b0dc5ccb0b9723a615</x:v>
      </x:c>
      <x:c r="AQ11" s="52" t="inlineStr">
        <x:is>
          <x:t xml:space="preserve">PASS</x:t>
        </x:is>
      </x:c>
      <x:c r="AR11" s="53" t="inlineStr">
        <x:is>
          <x:t xml:space="preserve">VALID</x:t>
        </x:is>
      </x:c>
      <x:c r="AS11" s="53" t="inlineStr">
        <x:is>
          <x:t xml:space="preserve">IMO-106-L-P03=ACTIVATED | IMO-106-L-F02=ACTIVATED</x:t>
        </x:is>
      </x:c>
      <x:c r="AT11" s="53">
        <x:v>1</x:v>
      </x:c>
      <x:c r="AU11" s="53">
        <x:v>1</x:v>
      </x:c>
      <x:c r="AV11" s="53">
        <x:v>2</x:v>
      </x:c>
      <x:c r="AW11" s="53" t="inlineStr">
        <x:is>
          <x:t xml:space="preserve">sh:datatype, sh:property</x:t>
        </x:is>
      </x:c>
      <x:c r="AX11" s="53">
        <x:v>1</x:v>
      </x:c>
      <x:c r="AY11" s="53">
        <x:v>1</x:v>
      </x:c>
      <x:c r="AZ11" s="53">
        <x:v>0</x:v>
      </x:c>
      <x:c r="BA11" s="54"/>
      <x:c r="BB11" s="54"/>
      <x:c r="BC11" s="54"/>
      <x:c r="BD11" s="55" t="str">
        <x:f>IF(OR(W11&lt;&gt;"REVIEWED",COUNTIF(BA11:BC11,"UNCLEAR")&gt;0,COUNTA(BA11:BC11)&lt;3,(COUNTIF(BA11:BC11,"0")+COUNTIF(BA11:BC11,"1")+COUNTIF(BA11:BC11,"2"))=0,AJ11=""),"",(COUNTIF(BA11:BC11,"1")+2*COUNTIF(BA11:BC11,"2"))/(2*(COUNTIF(BA11:BC11,"0")+COUNTIF(BA11:BC11,"1")+COUNTIF(BA11:BC11,"2"))))</x:f>
      </x:c>
    </x:row>
    <x:row r="12" ht="66" customHeight="1">
      <x:c r="A12" s="9" t="str">
        <x:v>BATCH_01</x:v>
      </x:c>
      <x:c r="B12" s="9" t="n">
        <x:v>6</x:v>
      </x:c>
      <x:c r="C12" s="9" t="str">
        <x:v>TRF-128</x:v>
      </x:c>
      <x:c r="D12" s="9" t="str">
        <x:v>TRAFICOM</x:v>
      </x:c>
      <x:c r="E12" s="9" t="str">
        <x:v>DIRECT_STATIC</x:v>
      </x:c>
      <x:c r="F12" s="9" t="str">
        <x:v>RUN_01</x:v>
      </x:c>
      <x:c r="G12" s="12" t="str">
        <x:v>OFFICIAL_ELIGIBLE_OUTPUT</x:v>
      </x:c>
      <x:c r="H12" s="12" t="str">
        <x:v>NO_SEMANTIC_VALIDATOR_DETERMINISTIC_PASS</x:v>
      </x:c>
      <x:c r="I12" s="12" t="str">
        <x:v>PARSED</x:v>
      </x:c>
      <x:c r="J12" s="12" t="str">
        <x:v>PASS</x:v>
      </x:c>
      <x:c r="K12" s="9" t="n">
        <x:v>9</x:v>
      </x:c>
      <x:c r="L12" s="9" t="n">
        <x:v>9</x:v>
      </x:c>
      <x:c r="M12" s="9" t="n">
        <x:v>9</x:v>
      </x:c>
      <x:c r="N12" s="9" t="n">
        <x:v>1</x:v>
      </x:c>
      <x:c r="O12" s="9" t="str">
        <x:v>TRF-128-P04</x:v>
      </x:c>
      <x:c r="P12" s="9" t="str">
        <x:v>PASS</x:v>
      </x:c>
      <x:c r="Q12" s="9" t="str">
        <x:v>PASS</x:v>
      </x:c>
      <x:c r="R12" s="9" t="str">
        <x:v>CORRECT_BEHAVIOR</x:v>
      </x:c>
      <x:c r="S12" s="9" t="str">
        <x:v>TRF-128-F03</x:v>
      </x:c>
      <x:c r="T12" s="9" t="str">
        <x:v>FAIL</x:v>
      </x:c>
      <x:c r="U12" s="9" t="str">
        <x:v>FAIL</x:v>
      </x:c>
      <x:c r="V12" s="9" t="str">
        <x:v>CORRECT_BEHAVIOR</x:v>
      </x:c>
      <x:c r="W12" s="13" t="str">
        <x:v>NOT_REVIEWED</x:v>
      </x:c>
      <x:c r="X12" s="13" t="str"/>
      <x:c r="Y12" s="13" t="str"/>
      <x:c r="Z12" s="13" t="str"/>
      <x:c r="AA12" s="13" t="str"/>
      <x:c r="AB12" s="13" t="str"/>
      <x:c r="AC12" s="13" t="str"/>
      <x:c r="AD12" s="13" t="str"/>
      <x:c r="AE12" s="13" t="str"/>
      <x:c r="AF12" s="13" t="str"/>
      <x:c r="AG12" s="13" t="str"/>
      <x:c r="AH12" s="13" t="str"/>
      <x:c r="AI12" s="16" t="str">
        <x:f>IF(AND(W12="REVIEWED",X12&lt;&gt;"",Y12&lt;&gt;"",COUNTA(Z12:AF12)=7,COUNTIF(Z12:AF12,"UNCLEAR")=0,(COUNTIF(Z12:AF12,"0")+COUNTIF(Z12:AF12,"1")+COUNTIF(Z12:AF12,"2"))&gt;0,AG12&lt;&gt;"",AH12&lt;&gt;"",AJ12&lt;&gt;""),(COUNTIF(Z12:AF12,"1")+2*COUNTIF(Z12:AF12,"2"))/(2*(COUNTIF(Z12:AF12,"0")+COUNTIF(Z12:AF12,"1")+COUNTIF(Z12:AF12,"2"))),"")</x:f>
      </x:c>
      <x:c r="AJ12" s="14" t="str"/>
      <x:c r="AK12" s="14" t="str"/>
      <x:c r="AL12" s="14" t="str"/>
      <x:c r="AM12" s="9" t="str"/>
      <x:c r="AN12" s="9" t="str">
        <x:v>7.1</x:v>
      </x:c>
      <x:c r="AO12" s="9" t="str">
        <x:v>MVP/SHACL_GENERATION_PIPELINE/experiments/LUNA_NO_SEMANTIC_VALIDATOR/RUN_01/runs/RUN-TRF-128-20260901T114609593659Z/artifacts/attempt_01/candidate_shape.ttl</x:v>
      </x:c>
      <x:c r="AP12" s="9" t="str">
        <x:v>28d57134b5b6721fdddfe43d88b0dd3b224212f3c3508e34d9433a0e5041ae19</x:v>
      </x:c>
      <x:c r="AQ12" s="52" t="inlineStr">
        <x:is>
          <x:t xml:space="preserve">PASS</x:t>
        </x:is>
      </x:c>
      <x:c r="AR12" s="53" t="inlineStr">
        <x:is>
          <x:t xml:space="preserve">VALID</x:t>
        </x:is>
      </x:c>
      <x:c r="AS12" s="53" t="inlineStr">
        <x:is>
          <x:t xml:space="preserve">TRF-128-P04=ACTIVATED | TRF-128-F03=ACTIVATED</x:t>
        </x:is>
      </x:c>
      <x:c r="AT12" s="53">
        <x:v>1</x:v>
      </x:c>
      <x:c r="AU12" s="53">
        <x:v>12</x:v>
      </x:c>
      <x:c r="AV12" s="53">
        <x:v>46</x:v>
      </x:c>
      <x:c r="AW12" s="53" t="inlineStr">
        <x:is>
          <x:t xml:space="preserve">sh:class, sh:datatype, sh:hasValue, sh:in, sh:maxCount, sh:maxInclusive, sh:minCount, sh:node, sh:nodeKind, sh:or, sh:property</x:t>
        </x:is>
      </x:c>
      <x:c r="AX12" s="53">
        <x:v>0</x:v>
      </x:c>
      <x:c r="AY12" s="53">
        <x:v>1</x:v>
      </x:c>
      <x:c r="AZ12" s="53">
        <x:v>2</x:v>
      </x:c>
      <x:c r="BA12" s="54"/>
      <x:c r="BB12" s="54"/>
      <x:c r="BC12" s="54"/>
      <x:c r="BD12" s="55" t="str">
        <x:f>IF(OR(W12&lt;&gt;"REVIEWED",COUNTIF(BA12:BC12,"UNCLEAR")&gt;0,COUNTA(BA12:BC12)&lt;3,(COUNTIF(BA12:BC12,"0")+COUNTIF(BA12:BC12,"1")+COUNTIF(BA12:BC12,"2"))=0,AJ12=""),"",(COUNTIF(BA12:BC12,"1")+2*COUNTIF(BA12:BC12,"2"))/(2*(COUNTIF(BA12:BC12,"0")+COUNTIF(BA12:BC12,"1")+COUNTIF(BA12:BC12,"2"))))</x:f>
      </x:c>
    </x:row>
    <x:row r="13" ht="66" customHeight="1">
      <x:c r="A13" s="9" t="str">
        <x:v>BATCH_01</x:v>
      </x:c>
      <x:c r="B13" s="9" t="n">
        <x:v>7</x:v>
      </x:c>
      <x:c r="C13" s="9" t="str">
        <x:v>IMO-108</x:v>
      </x:c>
      <x:c r="D13" s="9" t="str">
        <x:v>IMO</x:v>
      </x:c>
      <x:c r="E13" s="9" t="str">
        <x:v>DIRECT_STATIC</x:v>
      </x:c>
      <x:c r="F13" s="9" t="str">
        <x:v>RUN_01</x:v>
      </x:c>
      <x:c r="G13" s="12" t="str">
        <x:v>OFFICIAL_ELIGIBLE_OUTPUT</x:v>
      </x:c>
      <x:c r="H13" s="12" t="str">
        <x:v>NO_SEMANTIC_VALIDATOR_DETERMINISTIC_PASS</x:v>
      </x:c>
      <x:c r="I13" s="12" t="str">
        <x:v>PARSED</x:v>
      </x:c>
      <x:c r="J13" s="12" t="str">
        <x:v>PASS</x:v>
      </x:c>
      <x:c r="K13" s="9" t="n">
        <x:v>9</x:v>
      </x:c>
      <x:c r="L13" s="9" t="n">
        <x:v>9</x:v>
      </x:c>
      <x:c r="M13" s="9" t="n">
        <x:v>9</x:v>
      </x:c>
      <x:c r="N13" s="9" t="n">
        <x:v>1</x:v>
      </x:c>
      <x:c r="O13" s="9" t="str">
        <x:v>IMO-108-L-P03</x:v>
      </x:c>
      <x:c r="P13" s="9" t="str">
        <x:v>PASS</x:v>
      </x:c>
      <x:c r="Q13" s="9" t="str">
        <x:v>PASS</x:v>
      </x:c>
      <x:c r="R13" s="9" t="str">
        <x:v>CORRECT_BEHAVIOR</x:v>
      </x:c>
      <x:c r="S13" s="9" t="str">
        <x:v>IMO-108-L-F01</x:v>
      </x:c>
      <x:c r="T13" s="9" t="str">
        <x:v>FAIL</x:v>
      </x:c>
      <x:c r="U13" s="9" t="str">
        <x:v>FAIL</x:v>
      </x:c>
      <x:c r="V13" s="9" t="str">
        <x:v>CORRECT_BEHAVIOR</x:v>
      </x:c>
      <x:c r="W13" s="13" t="str">
        <x:v>NOT_REVIEWED</x:v>
      </x:c>
      <x:c r="X13" s="13" t="str"/>
      <x:c r="Y13" s="13" t="str"/>
      <x:c r="Z13" s="13" t="str"/>
      <x:c r="AA13" s="13" t="str"/>
      <x:c r="AB13" s="13" t="str"/>
      <x:c r="AC13" s="13" t="str"/>
      <x:c r="AD13" s="13" t="str"/>
      <x:c r="AE13" s="13" t="str"/>
      <x:c r="AF13" s="13" t="str"/>
      <x:c r="AG13" s="13" t="str"/>
      <x:c r="AH13" s="13" t="str"/>
      <x:c r="AI13" s="16" t="str">
        <x:f>IF(AND(W13="REVIEWED",X13&lt;&gt;"",Y13&lt;&gt;"",COUNTA(Z13:AF13)=7,COUNTIF(Z13:AF13,"UNCLEAR")=0,(COUNTIF(Z13:AF13,"0")+COUNTIF(Z13:AF13,"1")+COUNTIF(Z13:AF13,"2"))&gt;0,AG13&lt;&gt;"",AH13&lt;&gt;"",AJ13&lt;&gt;""),(COUNTIF(Z13:AF13,"1")+2*COUNTIF(Z13:AF13,"2"))/(2*(COUNTIF(Z13:AF13,"0")+COUNTIF(Z13:AF13,"1")+COUNTIF(Z13:AF13,"2"))),"")</x:f>
      </x:c>
      <x:c r="AJ13" s="14" t="str"/>
      <x:c r="AK13" s="14" t="str"/>
      <x:c r="AL13" s="14" t="str"/>
      <x:c r="AM13" s="9" t="str"/>
      <x:c r="AN13" s="9" t="str">
        <x:v>Part II-A 1.2.1</x:v>
      </x:c>
      <x:c r="AO13" s="9" t="str">
        <x:v>MVP/SHACL_GENERATION_PIPELINE/experiments/LUNA_NO_SEMANTIC_VALIDATOR/RUN_01/runs/RUN-IMO-108-20260901T104257388291Z/artifacts/attempt_01/candidate_shape.ttl</x:v>
      </x:c>
      <x:c r="AP13" s="9" t="str">
        <x:v>a06c7f8d08bf91247903297243fee28ee92461dbefb70ff3dca0cab1636162ca</x:v>
      </x:c>
      <x:c r="AQ13" s="52" t="inlineStr">
        <x:is>
          <x:t xml:space="preserve">PASS</x:t>
        </x:is>
      </x:c>
      <x:c r="AR13" s="53" t="inlineStr">
        <x:is>
          <x:t xml:space="preserve">VALID</x:t>
        </x:is>
      </x:c>
      <x:c r="AS13" s="53" t="inlineStr">
        <x:is>
          <x:t xml:space="preserve">IMO-108-L-P03=ACTIVATED | IMO-108-L-F01=ACTIVATED</x:t>
        </x:is>
      </x:c>
      <x:c r="AT13" s="53">
        <x:v>11</x:v>
      </x:c>
      <x:c r="AU13" s="53">
        <x:v>25</x:v>
      </x:c>
      <x:c r="AV13" s="53">
        <x:v>105</x:v>
      </x:c>
      <x:c r="AW13" s="53" t="inlineStr">
        <x:is>
          <x:t xml:space="preserve">sh:class, sh:datatype, sh:hasValue, sh:in, sh:maxCount, sh:maxExclusive, sh:maxInclusive, sh:minCount, sh:minExclusive, sh:minInclusive, sh:node, sh:nodeKind, sh:or, sh:property</x:t>
        </x:is>
      </x:c>
      <x:c r="AX13" s="53">
        <x:v>0</x:v>
      </x:c>
      <x:c r="AY13" s="53">
        <x:v>1</x:v>
      </x:c>
      <x:c r="AZ13" s="53">
        <x:v>1</x:v>
      </x:c>
      <x:c r="BA13" s="54"/>
      <x:c r="BB13" s="54"/>
      <x:c r="BC13" s="54"/>
      <x:c r="BD13" s="55" t="str">
        <x:f>IF(OR(W13&lt;&gt;"REVIEWED",COUNTIF(BA13:BC13,"UNCLEAR")&gt;0,COUNTA(BA13:BC13)&lt;3,(COUNTIF(BA13:BC13,"0")+COUNTIF(BA13:BC13,"1")+COUNTIF(BA13:BC13,"2"))=0,AJ13=""),"",(COUNTIF(BA13:BC13,"1")+2*COUNTIF(BA13:BC13,"2"))/(2*(COUNTIF(BA13:BC13,"0")+COUNTIF(BA13:BC13,"1")+COUNTIF(BA13:BC13,"2"))))</x:f>
      </x:c>
    </x:row>
    <x:row r="14" ht="66" customHeight="1">
      <x:c r="A14" s="9" t="str">
        <x:v>BATCH_01</x:v>
      </x:c>
      <x:c r="B14" s="9" t="n">
        <x:v>8</x:v>
      </x:c>
      <x:c r="C14" s="9" t="str">
        <x:v>I2-014</x:v>
      </x:c>
      <x:c r="D14" s="9" t="str">
        <x:v>I2</x:v>
      </x:c>
      <x:c r="E14" s="9" t="str">
        <x:v>DIRECT_CALCULATION</x:v>
      </x:c>
      <x:c r="F14" s="9" t="str">
        <x:v>RUN_01</x:v>
      </x:c>
      <x:c r="G14" s="12" t="str">
        <x:v>OFFICIAL_ELIGIBLE_OUTPUT</x:v>
      </x:c>
      <x:c r="H14" s="12" t="str">
        <x:v>NO_SEMANTIC_VALIDATOR_DETERMINISTIC_PASS</x:v>
      </x:c>
      <x:c r="I14" s="12" t="str">
        <x:v>PARSED</x:v>
      </x:c>
      <x:c r="J14" s="12" t="str">
        <x:v>PASS</x:v>
      </x:c>
      <x:c r="K14" s="9" t="n">
        <x:v>9</x:v>
      </x:c>
      <x:c r="L14" s="9" t="n">
        <x:v>9</x:v>
      </x:c>
      <x:c r="M14" s="9" t="n">
        <x:v>7</x:v>
      </x:c>
      <x:c r="N14" s="9" t="n">
        <x:v>0</x:v>
      </x:c>
      <x:c r="O14" s="9" t="str">
        <x:v>I2-014-E-P02</x:v>
      </x:c>
      <x:c r="P14" s="9" t="str">
        <x:v>PASS</x:v>
      </x:c>
      <x:c r="Q14" s="9" t="str">
        <x:v>FAIL</x:v>
      </x:c>
      <x:c r="R14" s="9" t="str">
        <x:v>FALSE_REJECT</x:v>
      </x:c>
      <x:c r="S14" s="9" t="str">
        <x:v>I2-014-E-F07</x:v>
      </x:c>
      <x:c r="T14" s="9" t="str">
        <x:v>FAIL</x:v>
      </x:c>
      <x:c r="U14" s="9" t="str">
        <x:v>FAIL</x:v>
      </x:c>
      <x:c r="V14" s="9" t="str">
        <x:v>CORRECT_BEHAVIOR</x:v>
      </x:c>
      <x:c r="W14" s="13" t="str">
        <x:v>NOT_REVIEWED</x:v>
      </x:c>
      <x:c r="X14" s="13" t="str"/>
      <x:c r="Y14" s="13" t="str"/>
      <x:c r="Z14" s="13" t="str"/>
      <x:c r="AA14" s="13" t="str"/>
      <x:c r="AB14" s="13" t="str"/>
      <x:c r="AC14" s="13" t="str"/>
      <x:c r="AD14" s="13" t="str"/>
      <x:c r="AE14" s="13" t="str"/>
      <x:c r="AF14" s="13" t="str"/>
      <x:c r="AG14" s="13" t="str"/>
      <x:c r="AH14" s="13" t="str"/>
      <x:c r="AI14" s="16" t="str">
        <x:f>IF(AND(W14="REVIEWED",X14&lt;&gt;"",Y14&lt;&gt;"",COUNTA(Z14:AF14)=7,COUNTIF(Z14:AF14,"UNCLEAR")=0,(COUNTIF(Z14:AF14,"0")+COUNTIF(Z14:AF14,"1")+COUNTIF(Z14:AF14,"2"))&gt;0,AG14&lt;&gt;"",AH14&lt;&gt;"",AJ14&lt;&gt;""),(COUNTIF(Z14:AF14,"1")+2*COUNTIF(Z14:AF14,"2"))/(2*(COUNTIF(Z14:AF14,"0")+COUNTIF(Z14:AF14,"1")+COUNTIF(Z14:AF14,"2"))),"")</x:f>
      </x:c>
      <x:c r="AJ14" s="14" t="str"/>
      <x:c r="AK14" s="14" t="str"/>
      <x:c r="AL14" s="14" t="str"/>
      <x:c r="AM14" s="9" t="str">
        <x:v>ALWAYS_FAIL; RDF_FALSE_REJECT</x:v>
      </x:c>
      <x:c r="AN14" s="9" t="str">
        <x:v>I2.3.2.1(ii)</x:v>
      </x:c>
      <x:c r="AO14" s="9" t="str">
        <x:v>MVP/SHACL_GENERATION_PIPELINE/experiments/LUNA_NO_SEMANTIC_VALIDATOR/RUN_01/runs/RUN-I2-014-20260901T095100602197Z/artifacts/attempt_01/candidate_shape.ttl</x:v>
      </x:c>
      <x:c r="AP14" s="9" t="str">
        <x:v>d6c2e7a886eb32bd7ddd7012e37f91348aec0eed805b031d564d71dd1f46f0f0</x:v>
      </x:c>
      <x:c r="AQ14" s="52" t="inlineStr">
        <x:is>
          <x:t xml:space="preserve">PASS</x:t>
        </x:is>
      </x:c>
      <x:c r="AR14" s="53" t="inlineStr">
        <x:is>
          <x:t xml:space="preserve">VALID</x:t>
        </x:is>
      </x:c>
      <x:c r="AS14" s="53" t="inlineStr">
        <x:is>
          <x:t xml:space="preserve">I2-014-E-P02=ACTIVATED | I2-014-E-F07=ACTIVATED</x:t>
        </x:is>
      </x:c>
      <x:c r="AT14" s="53">
        <x:v>7</x:v>
      </x:c>
      <x:c r="AU14" s="53">
        <x:v>21</x:v>
      </x:c>
      <x:c r="AV14" s="53">
        <x:v>93</x:v>
      </x:c>
      <x:c r="AW14" s="53" t="inlineStr">
        <x:is>
          <x:t xml:space="preserve">sh:class, sh:datatype, sh:hasValue, sh:maxCount, sh:maxInclusive, sh:minCount, sh:minInclusive, sh:node, sh:property</x:t>
        </x:is>
      </x:c>
      <x:c r="AX14" s="53">
        <x:v>1</x:v>
      </x:c>
      <x:c r="AY14" s="53">
        <x:v>1</x:v>
      </x:c>
      <x:c r="AZ14" s="53">
        <x:v>0</x:v>
      </x:c>
      <x:c r="BA14" s="54"/>
      <x:c r="BB14" s="54"/>
      <x:c r="BC14" s="54"/>
      <x:c r="BD14" s="55" t="str">
        <x:f>IF(OR(W14&lt;&gt;"REVIEWED",COUNTIF(BA14:BC14,"UNCLEAR")&gt;0,COUNTA(BA14:BC14)&lt;3,(COUNTIF(BA14:BC14,"0")+COUNTIF(BA14:BC14,"1")+COUNTIF(BA14:BC14,"2"))=0,AJ14=""),"",(COUNTIF(BA14:BC14,"1")+2*COUNTIF(BA14:BC14,"2"))/(2*(COUNTIF(BA14:BC14,"0")+COUNTIF(BA14:BC14,"1")+COUNTIF(BA14:BC14,"2"))))</x:f>
      </x:c>
    </x:row>
    <x:row r="15" ht="66" customHeight="1">
      <x:c r="A15" s="9" t="str">
        <x:v>BATCH_01</x:v>
      </x:c>
      <x:c r="B15" s="9" t="n">
        <x:v>9</x:v>
      </x:c>
      <x:c r="C15" s="9" t="str">
        <x:v>I2-018</x:v>
      </x:c>
      <x:c r="D15" s="9" t="str">
        <x:v>I2</x:v>
      </x:c>
      <x:c r="E15" s="9" t="str">
        <x:v>DIRECT_CALCULATION</x:v>
      </x:c>
      <x:c r="F15" s="9" t="str">
        <x:v>RUN_01</x:v>
      </x:c>
      <x:c r="G15" s="12" t="str">
        <x:v>OFFICIAL_ELIGIBLE_OUTPUT</x:v>
      </x:c>
      <x:c r="H15" s="12" t="str">
        <x:v>NO_SEMANTIC_VALIDATOR_DETERMINISTIC_PASS</x:v>
      </x:c>
      <x:c r="I15" s="12" t="str">
        <x:v>PARSED</x:v>
      </x:c>
      <x:c r="J15" s="12" t="str">
        <x:v>PASS</x:v>
      </x:c>
      <x:c r="K15" s="9" t="n">
        <x:v>8</x:v>
      </x:c>
      <x:c r="L15" s="9" t="n">
        <x:v>8</x:v>
      </x:c>
      <x:c r="M15" s="9" t="n">
        <x:v>6</x:v>
      </x:c>
      <x:c r="N15" s="9" t="n">
        <x:v>0</x:v>
      </x:c>
      <x:c r="O15" s="9" t="str">
        <x:v>I2-018-P02</x:v>
      </x:c>
      <x:c r="P15" s="9" t="str">
        <x:v>PASS</x:v>
      </x:c>
      <x:c r="Q15" s="9" t="str">
        <x:v>FAIL</x:v>
      </x:c>
      <x:c r="R15" s="9" t="str">
        <x:v>FALSE_REJECT</x:v>
      </x:c>
      <x:c r="S15" s="9" t="str">
        <x:v>I2-018-F04</x:v>
      </x:c>
      <x:c r="T15" s="9" t="str">
        <x:v>FAIL</x:v>
      </x:c>
      <x:c r="U15" s="9" t="str">
        <x:v>FAIL</x:v>
      </x:c>
      <x:c r="V15" s="9" t="str">
        <x:v>CORRECT_BEHAVIOR</x:v>
      </x:c>
      <x:c r="W15" s="13" t="str">
        <x:v>NOT_REVIEWED</x:v>
      </x:c>
      <x:c r="X15" s="13" t="str"/>
      <x:c r="Y15" s="13" t="str"/>
      <x:c r="Z15" s="13" t="str"/>
      <x:c r="AA15" s="13" t="str"/>
      <x:c r="AB15" s="13" t="str"/>
      <x:c r="AC15" s="13" t="str"/>
      <x:c r="AD15" s="13" t="str"/>
      <x:c r="AE15" s="13" t="str"/>
      <x:c r="AF15" s="13" t="str"/>
      <x:c r="AG15" s="13" t="str"/>
      <x:c r="AH15" s="13" t="str"/>
      <x:c r="AI15" s="16" t="str">
        <x:f>IF(AND(W15="REVIEWED",X15&lt;&gt;"",Y15&lt;&gt;"",COUNTA(Z15:AF15)=7,COUNTIF(Z15:AF15,"UNCLEAR")=0,(COUNTIF(Z15:AF15,"0")+COUNTIF(Z15:AF15,"1")+COUNTIF(Z15:AF15,"2"))&gt;0,AG15&lt;&gt;"",AH15&lt;&gt;"",AJ15&lt;&gt;""),(COUNTIF(Z15:AF15,"1")+2*COUNTIF(Z15:AF15,"2"))/(2*(COUNTIF(Z15:AF15,"0")+COUNTIF(Z15:AF15,"1")+COUNTIF(Z15:AF15,"2"))),"")</x:f>
      </x:c>
      <x:c r="AJ15" s="14" t="str"/>
      <x:c r="AK15" s="14" t="str"/>
      <x:c r="AL15" s="14" t="str"/>
      <x:c r="AM15" s="9" t="str">
        <x:v>ALWAYS_FAIL; RDF_FALSE_REJECT</x:v>
      </x:c>
      <x:c r="AN15" s="9" t="str">
        <x:v>I2.3.4(i)-(ii), Table 3</x:v>
      </x:c>
      <x:c r="AO15" s="9" t="str">
        <x:v>MVP/SHACL_GENERATION_PIPELINE/experiments/LUNA_NO_SEMANTIC_VALIDATOR/RUN_01/runs/RUN-I2-018-20260901T095220710166Z/artifacts/attempt_01/candidate_shape.ttl</x:v>
      </x:c>
      <x:c r="AP15" s="9" t="str">
        <x:v>d7d5a206784d9d2d6b9c3691e4a7617347b6c42a14a96c0357ee3646a4e24442</x:v>
      </x:c>
      <x:c r="AQ15" s="52" t="inlineStr">
        <x:is>
          <x:t xml:space="preserve">PASS</x:t>
        </x:is>
      </x:c>
      <x:c r="AR15" s="53" t="inlineStr">
        <x:is>
          <x:t xml:space="preserve">VALID</x:t>
        </x:is>
      </x:c>
      <x:c r="AS15" s="53" t="inlineStr">
        <x:is>
          <x:t xml:space="preserve">I2-018-P02=ACTIVATED | I2-018-F04=ACTIVATED</x:t>
        </x:is>
      </x:c>
      <x:c r="AT15" s="53">
        <x:v>3</x:v>
      </x:c>
      <x:c r="AU15" s="53">
        <x:v>26</x:v>
      </x:c>
      <x:c r="AV15" s="53">
        <x:v>107</x:v>
      </x:c>
      <x:c r="AW15" s="53" t="inlineStr">
        <x:is>
          <x:t xml:space="preserve">sh:class, sh:datatype, sh:hasValue, sh:in, sh:maxCount, sh:minCount, sh:node, sh:property</x:t>
        </x:is>
      </x:c>
      <x:c r="AX15" s="53">
        <x:v>2</x:v>
      </x:c>
      <x:c r="AY15" s="53">
        <x:v>1</x:v>
      </x:c>
      <x:c r="AZ15" s="53">
        <x:v>0</x:v>
      </x:c>
      <x:c r="BA15" s="54"/>
      <x:c r="BB15" s="54"/>
      <x:c r="BC15" s="54"/>
      <x:c r="BD15" s="55" t="str">
        <x:f>IF(OR(W15&lt;&gt;"REVIEWED",COUNTIF(BA15:BC15,"UNCLEAR")&gt;0,COUNTA(BA15:BC15)&lt;3,(COUNTIF(BA15:BC15,"0")+COUNTIF(BA15:BC15,"1")+COUNTIF(BA15:BC15,"2"))=0,AJ15=""),"",(COUNTIF(BA15:BC15,"1")+2*COUNTIF(BA15:BC15,"2"))/(2*(COUNTIF(BA15:BC15,"0")+COUNTIF(BA15:BC15,"1")+COUNTIF(BA15:BC15,"2"))))</x:f>
      </x:c>
    </x:row>
    <x:row r="16" ht="66" customHeight="1">
      <x:c r="A16" s="9" t="str">
        <x:v>BATCH_01</x:v>
      </x:c>
      <x:c r="B16" s="9" t="n">
        <x:v>10</x:v>
      </x:c>
      <x:c r="C16" s="9" t="str">
        <x:v>TRF-070</x:v>
      </x:c>
      <x:c r="D16" s="9" t="str">
        <x:v>TRAFICOM</x:v>
      </x:c>
      <x:c r="E16" s="9" t="str">
        <x:v>COMPLEX_READINESS</x:v>
      </x:c>
      <x:c r="F16" s="9" t="str">
        <x:v>RUN_01</x:v>
      </x:c>
      <x:c r="G16" s="12" t="str">
        <x:v>OFFICIAL_ELIGIBLE_OUTPUT</x:v>
      </x:c>
      <x:c r="H16" s="12" t="str">
        <x:v>NO_SEMANTIC_VALIDATOR_DETERMINISTIC_PASS</x:v>
      </x:c>
      <x:c r="I16" s="12" t="str">
        <x:v>PARSED</x:v>
      </x:c>
      <x:c r="J16" s="12" t="str">
        <x:v>PASS</x:v>
      </x:c>
      <x:c r="K16" s="9" t="n">
        <x:v>6</x:v>
      </x:c>
      <x:c r="L16" s="9" t="n">
        <x:v>6</x:v>
      </x:c>
      <x:c r="M16" s="9" t="n">
        <x:v>4</x:v>
      </x:c>
      <x:c r="N16" s="9" t="n">
        <x:v>0</x:v>
      </x:c>
      <x:c r="O16" s="9" t="str">
        <x:v>TRF-070-P03</x:v>
      </x:c>
      <x:c r="P16" s="9" t="str">
        <x:v>PASS</x:v>
      </x:c>
      <x:c r="Q16" s="9" t="str">
        <x:v>PASS</x:v>
      </x:c>
      <x:c r="R16" s="9" t="str">
        <x:v>CORRECT_BEHAVIOR</x:v>
      </x:c>
      <x:c r="S16" s="9" t="str">
        <x:v>TRF-070-F02</x:v>
      </x:c>
      <x:c r="T16" s="9" t="str">
        <x:v>FAIL</x:v>
      </x:c>
      <x:c r="U16" s="9" t="str">
        <x:v>FAIL</x:v>
      </x:c>
      <x:c r="V16" s="9" t="str">
        <x:v>CORRECT_BEHAVIOR</x:v>
      </x:c>
      <x:c r="W16" s="13" t="str">
        <x:v>NOT_REVIEWED</x:v>
      </x:c>
      <x:c r="X16" s="13" t="str"/>
      <x:c r="Y16" s="13" t="str"/>
      <x:c r="Z16" s="13" t="str"/>
      <x:c r="AA16" s="13" t="str"/>
      <x:c r="AB16" s="13" t="str"/>
      <x:c r="AC16" s="13" t="str"/>
      <x:c r="AD16" s="13" t="str"/>
      <x:c r="AE16" s="13" t="str"/>
      <x:c r="AF16" s="13" t="str"/>
      <x:c r="AG16" s="13" t="str"/>
      <x:c r="AH16" s="13" t="str"/>
      <x:c r="AI16" s="16" t="str">
        <x:f>IF(AND(W16="REVIEWED",X16&lt;&gt;"",Y16&lt;&gt;"",COUNTA(Z16:AF16)=7,COUNTIF(Z16:AF16,"UNCLEAR")=0,(COUNTIF(Z16:AF16,"0")+COUNTIF(Z16:AF16,"1")+COUNTIF(Z16:AF16,"2"))&gt;0,AG16&lt;&gt;"",AH16&lt;&gt;"",AJ16&lt;&gt;""),(COUNTIF(Z16:AF16,"1")+2*COUNTIF(Z16:AF16,"2"))/(2*(COUNTIF(Z16:AF16,"0")+COUNTIF(Z16:AF16,"1")+COUNTIF(Z16:AF16,"2"))),"")</x:f>
      </x:c>
      <x:c r="AJ16" s="14" t="str"/>
      <x:c r="AK16" s="14" t="str"/>
      <x:c r="AL16" s="14" t="str"/>
      <x:c r="AM16" s="9" t="str">
        <x:v>RDF_FALSE_REJECT</x:v>
      </x:c>
      <x:c r="AN16" s="9" t="str">
        <x:v>6.1</x:v>
      </x:c>
      <x:c r="AO16" s="9" t="str">
        <x:v>MVP/SHACL_GENERATION_PIPELINE/experiments/LUNA_NO_SEMANTIC_VALIDATOR/RUN_01/runs/RUN-TRF-070-20260901T113020775630Z/artifacts/attempt_01/candidate_shape.ttl</x:v>
      </x:c>
      <x:c r="AP16" s="9" t="str">
        <x:v>e27edce3cb9067e9e8edff6c5cc5bac0d68426b6aab792c0164d5adf86f91e8f</x:v>
      </x:c>
      <x:c r="AQ16" s="52" t="inlineStr">
        <x:is>
          <x:t xml:space="preserve">PASS</x:t>
        </x:is>
      </x:c>
      <x:c r="AR16" s="53" t="inlineStr">
        <x:is>
          <x:t xml:space="preserve">VALID</x:t>
        </x:is>
      </x:c>
      <x:c r="AS16" s="53" t="inlineStr">
        <x:is>
          <x:t xml:space="preserve">TRF-070-P03=ACTIVATED | TRF-070-F02=ACTIVATED</x:t>
        </x:is>
      </x:c>
      <x:c r="AT16" s="53">
        <x:v>1</x:v>
      </x:c>
      <x:c r="AU16" s="53">
        <x:v>20</x:v>
      </x:c>
      <x:c r="AV16" s="53">
        <x:v>71</x:v>
      </x:c>
      <x:c r="AW16" s="53" t="inlineStr">
        <x:is>
          <x:t xml:space="preserve">sh:class, sh:datatype, sh:hasValue, sh:in, sh:maxCount, sh:minCount, sh:node, sh:or, sh:property</x:t>
        </x:is>
      </x:c>
      <x:c r="AX16" s="53">
        <x:v>1</x:v>
      </x:c>
      <x:c r="AY16" s="53">
        <x:v>1</x:v>
      </x:c>
      <x:c r="AZ16" s="53">
        <x:v>1</x:v>
      </x:c>
      <x:c r="BA16" s="54"/>
      <x:c r="BB16" s="54"/>
      <x:c r="BC16" s="54"/>
      <x:c r="BD16" s="55" t="str">
        <x:f>IF(OR(W16&lt;&gt;"REVIEWED",COUNTIF(BA16:BC16,"UNCLEAR")&gt;0,COUNTA(BA16:BC16)&lt;3,(COUNTIF(BA16:BC16,"0")+COUNTIF(BA16:BC16,"1")+COUNTIF(BA16:BC16,"2"))=0,AJ16=""),"",(COUNTIF(BA16:BC16,"1")+2*COUNTIF(BA16:BC16,"2"))/(2*(COUNTIF(BA16:BC16,"0")+COUNTIF(BA16:BC16,"1")+COUNTIF(BA16:BC16,"2"))))</x:f>
      </x:c>
    </x:row>
    <x:row r="17" ht="66" customHeight="1">
      <x:c r="A17" s="9" t="str">
        <x:v>BATCH_02</x:v>
      </x:c>
      <x:c r="B17" s="9" t="n">
        <x:v>11</x:v>
      </x:c>
      <x:c r="C17" s="9" t="str">
        <x:v>TRF-120</x:v>
      </x:c>
      <x:c r="D17" s="9" t="str">
        <x:v>TRAFICOM</x:v>
      </x:c>
      <x:c r="E17" s="9" t="str">
        <x:v>DIRECT_STATIC</x:v>
      </x:c>
      <x:c r="F17" s="9" t="str">
        <x:v>RUN_01</x:v>
      </x:c>
      <x:c r="G17" s="12" t="str">
        <x:v>NO_ELIGIBLE_OUTPUT</x:v>
      </x:c>
      <x:c r="H17" s="12" t="str">
        <x:v>SYNTAX_REPAIR_EXHAUSTED</x:v>
      </x:c>
      <x:c r="I17" s="12" t="str">
        <x:v>NOT_PARSED</x:v>
      </x:c>
      <x:c r="J17" s="12" t="str">
        <x:v>FAIL</x:v>
      </x:c>
      <x:c r="K17" s="9" t="n">
        <x:v>0</x:v>
      </x:c>
      <x:c r="L17" s="9" t="n">
        <x:v>4</x:v>
      </x:c>
      <x:c r="M17" s="9" t="n">
        <x:v>0</x:v>
      </x:c>
      <x:c r="N17" s="9" t="n">
        <x:v>0</x:v>
      </x:c>
      <x:c r="O17" s="9" t="str">
        <x:v>TRF-120-P01</x:v>
      </x:c>
      <x:c r="P17" s="9" t="str">
        <x:v>PASS</x:v>
      </x:c>
      <x:c r="Q17" s="9" t="str">
        <x:v>NO_VERDICT</x:v>
      </x:c>
      <x:c r="R17" s="9" t="str">
        <x:v>GENERATION_ERROR</x:v>
      </x:c>
      <x:c r="S17" s="9" t="str">
        <x:v>TRF-120-F02</x:v>
      </x:c>
      <x:c r="T17" s="9" t="str">
        <x:v>FAIL</x:v>
      </x:c>
      <x:c r="U17" s="9" t="str">
        <x:v>NO_VERDICT</x:v>
      </x:c>
      <x:c r="V17" s="9" t="str">
        <x:v>GENERATION_ERROR</x:v>
      </x:c>
      <x:c r="W17" s="13" t="str">
        <x:v>NOT_ASSESSABLE</x:v>
      </x:c>
      <x:c r="X17" s="13" t="str">
        <x:v>AI-assisted draft</x:v>
      </x:c>
      <x:c r="Y17" s="105" t="n">
        <x:v>46281</x:v>
      </x:c>
      <x:c r="Z17" s="13" t="str">
        <x:v>N/A</x:v>
      </x:c>
      <x:c r="AA17" s="13" t="str">
        <x:v>N/A</x:v>
      </x:c>
      <x:c r="AB17" s="13" t="str">
        <x:v>N/A</x:v>
      </x:c>
      <x:c r="AC17" s="13" t="str">
        <x:v>N/A</x:v>
      </x:c>
      <x:c r="AD17" s="13" t="str">
        <x:v>N/A</x:v>
      </x:c>
      <x:c r="AE17" s="13" t="str">
        <x:v>N/A</x:v>
      </x:c>
      <x:c r="AF17" s="13" t="str">
        <x:v>N/A</x:v>
      </x:c>
      <x:c r="AG17" s="13" t="str">
        <x:v>NO</x:v>
      </x:c>
      <x:c r="AH17" s="13" t="str">
        <x:v>NOT_ASSESSABLE</x:v>
      </x:c>
      <x:c r="AI17" s="16" t="str">
        <x:f>IF(AND(W17="REVIEWED",X17&lt;&gt;"",Y17&lt;&gt;"",COUNTA(Z17:AF17)=7,COUNTIF(Z17:AF17,"UNCLEAR")=0,(COUNTIF(Z17:AF17,"0")+COUNTIF(Z17:AF17,"1")+COUNTIF(Z17:AF17,"2"))&gt;0,AG17&lt;&gt;"",AH17&lt;&gt;"",AJ17&lt;&gt;""),(COUNTIF(Z17:AF17,"1")+2*COUNTIF(Z17:AF17,"2"))/(2*(COUNTIF(Z17:AF17,"0")+COUNTIF(Z17:AF17,"1")+COUNTIF(Z17:AF17,"2"))),"")</x:f>
      </x:c>
      <x:c r="AJ17" s="14" t="str">
        <x:v>No selected NO_SEMANTIC artifact: syntax repair exhausted and the audit policy forbids candidate substitution.</x:v>
      </x:c>
      <x:c r="AK17" s="14" t="str">
        <x:v>UNRESOLVED</x:v>
      </x:c>
      <x:c r="AL17" s="14" t="str">
        <x:v>No semantic-fidelity or implementation-quality score is assigned.</x:v>
      </x:c>
      <x:c r="AM17" s="9" t="str">
        <x:v>NO_OUTPUT</x:v>
      </x:c>
      <x:c r="AN17" s="9" t="str">
        <x:v>6.6.5.5</x:v>
      </x:c>
      <x:c r="AO17" s="9" t="str">
        <x:v>MISSING</x:v>
      </x:c>
      <x:c r="AP17" s="9" t="str">
        <x:v>UNAVAILABLE</x:v>
      </x:c>
      <x:c r="AQ17" s="52" t="inlineStr">
        <x:is>
          <x:t xml:space="preserve">UNAVAILABLE</x:t>
        </x:is>
      </x:c>
      <x:c r="AR17" s="53" t="inlineStr">
        <x:is>
          <x:t xml:space="preserve">MISSING_ARTIFACT</x:t>
        </x:is>
      </x:c>
      <x:c r="AS17" s="53" t="inlineStr">
        <x:is>
          <x:t xml:space="preserve">TRF-120-P01=MISSING_ARTIFACT | TRF-120-F02=MISSING_ARTIFACT</x:t>
        </x:is>
      </x:c>
      <x:c r="AT17" s="53" t="inlineStr">
        <x:is>
          <x:t xml:space="preserve"/>
        </x:is>
      </x:c>
      <x:c r="AU17" s="53" t="inlineStr">
        <x:is>
          <x:t xml:space="preserve"/>
        </x:is>
      </x:c>
      <x:c r="AV17" s="53" t="inlineStr">
        <x:is>
          <x:t xml:space="preserve"/>
        </x:is>
      </x:c>
      <x:c r="AW17" s="53" t="inlineStr">
        <x:is>
          <x:t xml:space="preserve"/>
        </x:is>
      </x:c>
      <x:c r="AX17" s="53" t="inlineStr">
        <x:is>
          <x:t xml:space="preserve"/>
        </x:is>
      </x:c>
      <x:c r="AY17" s="53" t="inlineStr">
        <x:is>
          <x:t xml:space="preserve"/>
        </x:is>
      </x:c>
      <x:c r="AZ17" s="53" t="inlineStr">
        <x:is>
          <x:t xml:space="preserve"/>
        </x:is>
      </x:c>
      <x:c r="BA17" s="54" t="str">
        <x:v>N/A</x:v>
      </x:c>
      <x:c r="BB17" s="54" t="str">
        <x:v>N/A</x:v>
      </x:c>
      <x:c r="BC17" s="54" t="str">
        <x:v>N/A</x:v>
      </x:c>
      <x:c r="BD17" s="55" t="str">
        <x:f>IF(OR(W17&lt;&gt;"REVIEWED",COUNTIF(BA17:BC17,"UNCLEAR")&gt;0,COUNTA(BA17:BC17)&lt;3,(COUNTIF(BA17:BC17,"0")+COUNTIF(BA17:BC17,"1")+COUNTIF(BA17:BC17,"2"))=0,AJ17=""),"",(COUNTIF(BA17:BC17,"1")+2*COUNTIF(BA17:BC17,"2"))/(2*(COUNTIF(BA17:BC17,"0")+COUNTIF(BA17:BC17,"1")+COUNTIF(BA17:BC17,"2"))))</x:f>
      </x:c>
    </x:row>
    <x:row r="18" ht="66" customHeight="1">
      <x:c r="A18" s="9" t="str">
        <x:v>BATCH_02</x:v>
      </x:c>
      <x:c r="B18" s="9" t="n">
        <x:v>12</x:v>
      </x:c>
      <x:c r="C18" s="9" t="str">
        <x:v>TRF-112</x:v>
      </x:c>
      <x:c r="D18" s="9" t="str">
        <x:v>TRAFICOM</x:v>
      </x:c>
      <x:c r="E18" s="9" t="str">
        <x:v>COMPLEX_READINESS</x:v>
      </x:c>
      <x:c r="F18" s="9" t="str">
        <x:v>RUN_01</x:v>
      </x:c>
      <x:c r="G18" s="12" t="str">
        <x:v>OFFICIAL_ELIGIBLE_OUTPUT</x:v>
      </x:c>
      <x:c r="H18" s="12" t="str">
        <x:v>NO_SEMANTIC_VALIDATOR_DETERMINISTIC_PASS</x:v>
      </x:c>
      <x:c r="I18" s="12" t="str">
        <x:v>PARSED</x:v>
      </x:c>
      <x:c r="J18" s="12" t="str">
        <x:v>PASS</x:v>
      </x:c>
      <x:c r="K18" s="9" t="n">
        <x:v>4</x:v>
      </x:c>
      <x:c r="L18" s="9" t="n">
        <x:v>4</x:v>
      </x:c>
      <x:c r="M18" s="9" t="n">
        <x:v>4</x:v>
      </x:c>
      <x:c r="N18" s="9" t="n">
        <x:v>1</x:v>
      </x:c>
      <x:c r="O18" s="9" t="str">
        <x:v>TRF-112-P01</x:v>
      </x:c>
      <x:c r="P18" s="9" t="str">
        <x:v>PASS</x:v>
      </x:c>
      <x:c r="Q18" s="9" t="str">
        <x:v>PASS</x:v>
      </x:c>
      <x:c r="R18" s="9" t="str">
        <x:v>CORRECT_BEHAVIOR</x:v>
      </x:c>
      <x:c r="S18" s="9" t="str">
        <x:v>TRF-112-F03</x:v>
      </x:c>
      <x:c r="T18" s="9" t="str">
        <x:v>FAIL</x:v>
      </x:c>
      <x:c r="U18" s="9" t="str">
        <x:v>FAIL</x:v>
      </x:c>
      <x:c r="V18" s="9" t="str">
        <x:v>CORRECT_BEHAVIOR</x:v>
      </x:c>
      <x:c r="W18" s="13" t="str">
        <x:v>REVIEWED</x:v>
      </x:c>
      <x:c r="X18" s="13" t="str">
        <x:v>AI-assisted draft</x:v>
      </x:c>
      <x:c r="Y18" s="105" t="n">
        <x:v>46281</x:v>
      </x:c>
      <x:c r="Z18" s="13" t="n">
        <x:v>2</x:v>
      </x:c>
      <x:c r="AA18" s="13" t="n">
        <x:v>2</x:v>
      </x:c>
      <x:c r="AB18" s="13" t="n">
        <x:v>2</x:v>
      </x:c>
      <x:c r="AC18" s="13" t="n">
        <x:v>2</x:v>
      </x:c>
      <x:c r="AD18" s="13" t="n">
        <x:v>1</x:v>
      </x:c>
      <x:c r="AE18" s="13" t="n">
        <x:v>0</x:v>
      </x:c>
      <x:c r="AF18" s="13" t="n">
        <x:v>2</x:v>
      </x:c>
      <x:c r="AG18" s="13" t="str">
        <x:v>YES</x:v>
      </x:c>
      <x:c r="AH18" s="13" t="str">
        <x:v>MAJOR_DEFECT</x:v>
      </x:c>
      <x:c r="AI18" s="16" t="n">
        <x:f>IF(AND(W18="REVIEWED",X18&lt;&gt;"",Y18&lt;&gt;"",COUNTA(Z18:AF18)=7,COUNTIF(Z18:AF18,"UNCLEAR")=0,(COUNTIF(Z18:AF18,"0")+COUNTIF(Z18:AF18,"1")+COUNTIF(Z18:AF18,"2"))&gt;0,AG18&lt;&gt;"",AH18&lt;&gt;"",AJ18&lt;&gt;""),(COUNTIF(Z18:AF18,"1")+2*COUNTIF(Z18:AF18,"2"))/(2*(COUNTIF(Z18:AF18,"0")+COUNTIF(Z18:AF18,"1")+COUNTIF(Z18:AF18,"2"))),"")</x:f>
        <x:v>0.7857142857142857</x:v>
      </x:c>
      <x:c r="AJ18" s="14" t="str">
        <x:v>TRAFICOM 6.6.4.1; TRF112LoadCaseShape applies bladeFailureLoadCase and all blade-failure inputs to every hasPropulsionLoadCase value.</x:v>
      </x:c>
      <x:c r="AK18" s="14" t="str">
        <x:v>CODE_DEFECT</x:v>
      </x:c>
      <x:c r="AL18" s="14" t="str">
        <x:v>Core values and thresholds are present, but unrelated extreme/fatigue cases would be rejected. Require at least one qualified blade-failure case instead.</x:v>
      </x:c>
      <x:c r="AM18" s="9" t="str"/>
      <x:c r="AN18" s="9" t="str">
        <x:v>6.6.4.1</x:v>
      </x:c>
      <x:c r="AO18" s="9" t="str">
        <x:v>MVP/SHACL_GENERATION_PIPELINE/experiments/LUNA_NO_SEMANTIC_VALIDATOR/RUN_01/runs/RUN-TRF-112-20260901T114152597319Z/artifacts/attempt_01/candidate_shape.ttl</x:v>
      </x:c>
      <x:c r="AP18" s="9" t="str">
        <x:v>ef3dd6d9706491985424a9fa580e2df98e258f863f32024c77dfea5d107c43a9</x:v>
      </x:c>
      <x:c r="AQ18" s="52" t="inlineStr">
        <x:is>
          <x:t xml:space="preserve">PASS</x:t>
        </x:is>
      </x:c>
      <x:c r="AR18" s="53" t="inlineStr">
        <x:is>
          <x:t xml:space="preserve">VALID</x:t>
        </x:is>
      </x:c>
      <x:c r="AS18" s="53" t="inlineStr">
        <x:is>
          <x:t xml:space="preserve">TRF-112-P01=ACTIVATED | TRF-112-F03=ACTIVATED</x:t>
        </x:is>
      </x:c>
      <x:c r="AT18" s="53">
        <x:v>6</x:v>
      </x:c>
      <x:c r="AU18" s="53">
        <x:v>13</x:v>
      </x:c>
      <x:c r="AV18" s="53">
        <x:v>57</x:v>
      </x:c>
      <x:c r="AW18" s="53" t="inlineStr">
        <x:is>
          <x:t xml:space="preserve">sh:class, sh:datatype, sh:hasValue, sh:maxCount, sh:minCount, sh:minInclusive, sh:node, sh:property</x:t>
        </x:is>
      </x:c>
      <x:c r="AX18" s="53">
        <x:v>0</x:v>
      </x:c>
      <x:c r="AY18" s="53">
        <x:v>1</x:v>
      </x:c>
      <x:c r="AZ18" s="53">
        <x:v>0</x:v>
      </x:c>
      <x:c r="BA18" s="54" t="n">
        <x:v>2</x:v>
      </x:c>
      <x:c r="BB18" s="54" t="n">
        <x:v>2</x:v>
      </x:c>
      <x:c r="BC18" s="54" t="n">
        <x:v>2</x:v>
      </x:c>
      <x:c r="BD18" s="55" t="n">
        <x:f>IF(OR(W18&lt;&gt;"REVIEWED",COUNTIF(BA18:BC18,"UNCLEAR")&gt;0,COUNTA(BA18:BC18)&lt;3,(COUNTIF(BA18:BC18,"0")+COUNTIF(BA18:BC18,"1")+COUNTIF(BA18:BC18,"2"))=0,AJ18=""),"",(COUNTIF(BA18:BC18,"1")+2*COUNTIF(BA18:BC18,"2"))/(2*(COUNTIF(BA18:BC18,"0")+COUNTIF(BA18:BC18,"1")+COUNTIF(BA18:BC18,"2"))))</x:f>
        <x:v>1</x:v>
      </x:c>
    </x:row>
    <x:row r="19" ht="66" customHeight="1">
      <x:c r="A19" s="9" t="str">
        <x:v>BATCH_02</x:v>
      </x:c>
      <x:c r="B19" s="9" t="n">
        <x:v>13</x:v>
      </x:c>
      <x:c r="C19" s="9" t="str">
        <x:v>IMO-058</x:v>
      </x:c>
      <x:c r="D19" s="9" t="str">
        <x:v>IMO</x:v>
      </x:c>
      <x:c r="E19" s="9" t="str">
        <x:v>DIRECT_STATIC</x:v>
      </x:c>
      <x:c r="F19" s="9" t="str">
        <x:v>RUN_01</x:v>
      </x:c>
      <x:c r="G19" s="12" t="str">
        <x:v>OFFICIAL_ELIGIBLE_OUTPUT</x:v>
      </x:c>
      <x:c r="H19" s="12" t="str">
        <x:v>NO_SEMANTIC_VALIDATOR_DETERMINISTIC_PASS</x:v>
      </x:c>
      <x:c r="I19" s="12" t="str">
        <x:v>PARSED</x:v>
      </x:c>
      <x:c r="J19" s="12" t="str">
        <x:v>PASS</x:v>
      </x:c>
      <x:c r="K19" s="9" t="n">
        <x:v>7</x:v>
      </x:c>
      <x:c r="L19" s="9" t="n">
        <x:v>7</x:v>
      </x:c>
      <x:c r="M19" s="9" t="n">
        <x:v>5</x:v>
      </x:c>
      <x:c r="N19" s="9" t="n">
        <x:v>0</x:v>
      </x:c>
      <x:c r="O19" s="9" t="str">
        <x:v>IMO-058-P02</x:v>
      </x:c>
      <x:c r="P19" s="9" t="str">
        <x:v>PASS</x:v>
      </x:c>
      <x:c r="Q19" s="9" t="str">
        <x:v>FAIL</x:v>
      </x:c>
      <x:c r="R19" s="9" t="str">
        <x:v>FALSE_REJECT</x:v>
      </x:c>
      <x:c r="S19" s="9" t="str">
        <x:v>IMO-058-F02</x:v>
      </x:c>
      <x:c r="T19" s="9" t="str">
        <x:v>FAIL</x:v>
      </x:c>
      <x:c r="U19" s="9" t="str">
        <x:v>FAIL</x:v>
      </x:c>
      <x:c r="V19" s="9" t="str">
        <x:v>CORRECT_BEHAVIOR</x:v>
      </x:c>
      <x:c r="W19" s="13" t="str">
        <x:v>REVIEWED</x:v>
      </x:c>
      <x:c r="X19" s="13" t="str">
        <x:v>AI-assisted draft</x:v>
      </x:c>
      <x:c r="Y19" s="105" t="n">
        <x:v>46281</x:v>
      </x:c>
      <x:c r="Z19" s="13" t="n">
        <x:v>2</x:v>
      </x:c>
      <x:c r="AA19" s="13" t="n">
        <x:v>2</x:v>
      </x:c>
      <x:c r="AB19" s="13" t="n">
        <x:v>2</x:v>
      </x:c>
      <x:c r="AC19" s="13" t="n">
        <x:v>2</x:v>
      </x:c>
      <x:c r="AD19" s="13" t="n">
        <x:v>2</x:v>
      </x:c>
      <x:c r="AE19" s="13" t="n">
        <x:v>2</x:v>
      </x:c>
      <x:c r="AF19" s="13" t="n">
        <x:v>2</x:v>
      </x:c>
      <x:c r="AG19" s="13" t="str">
        <x:v>NO</x:v>
      </x:c>
      <x:c r="AH19" s="13" t="str">
        <x:v>CORRECT</x:v>
      </x:c>
      <x:c r="AI19" s="16" t="n">
        <x:f>IF(AND(W19="REVIEWED",X19&lt;&gt;"",Y19&lt;&gt;"",COUNTA(Z19:AF19)=7,COUNTIF(Z19:AF19,"UNCLEAR")=0,(COUNTIF(Z19:AF19,"0")+COUNTIF(Z19:AF19,"1")+COUNTIF(Z19:AF19,"2"))&gt;0,AG19&lt;&gt;"",AH19&lt;&gt;"",AJ19&lt;&gt;""),(COUNTIF(Z19:AF19,"1")+2*COUNTIF(Z19:AF19,"2"))/(2*(COUNTIF(Z19:AF19,"0")+COUNTIF(Z19:AF19,"1")+COUNTIF(Z19:AF19,"2"))),"")</x:f>
        <x:v>1</x:v>
      </x:c>
      <x:c r="AJ19" s="14" t="str">
        <x:v>Polar Code I-A 7.3.2.2; every linked section is restricted to boolean true for canonical isolation and drainage properties.</x:v>
      </x:c>
      <x:c r="AK19" s="14" t="str">
        <x:v>RDF_FIXTURE_DEFECT</x:v>
      </x:c>
      <x:c r="AL19" s="14" t="str">
        <x:v>Rule is correct; the selected RDF uses non-canonical legacy property names.</x:v>
      </x:c>
      <x:c r="AM19" s="9" t="str">
        <x:v>RDF_FALSE_REJECT</x:v>
      </x:c>
      <x:c r="AN19" s="9" t="str">
        <x:v>Part I-A 7.3.2.2</x:v>
      </x:c>
      <x:c r="AO19" s="9" t="str">
        <x:v>MVP/SHACL_GENERATION_PIPELINE/experiments/LUNA_NO_SEMANTIC_VALIDATOR/RUN_01/runs/RUN-IMO-058-20260901T102642966623Z/artifacts/attempt_01/candidate_shape.ttl</x:v>
      </x:c>
      <x:c r="AP19" s="9" t="str">
        <x:v>96db0bad05058b350d99bd63a767440903e870dbcaa57ed6a1161382b5a67e6c</x:v>
      </x:c>
      <x:c r="AQ19" s="52" t="inlineStr">
        <x:is>
          <x:t xml:space="preserve">PASS</x:t>
        </x:is>
      </x:c>
      <x:c r="AR19" s="53" t="inlineStr">
        <x:is>
          <x:t xml:space="preserve">VALID</x:t>
        </x:is>
      </x:c>
      <x:c r="AS19" s="53" t="inlineStr">
        <x:is>
          <x:t xml:space="preserve">IMO-058-P02=ACTIVATED | IMO-058-F02=ACTIVATED</x:t>
        </x:is>
      </x:c>
      <x:c r="AT19" s="53">
        <x:v>2</x:v>
      </x:c>
      <x:c r="AU19" s="53">
        <x:v>3</x:v>
      </x:c>
      <x:c r="AV19" s="53">
        <x:v>10</x:v>
      </x:c>
      <x:c r="AW19" s="53" t="inlineStr">
        <x:is>
          <x:t xml:space="preserve">sh:datatype, sh:in, sh:minCount, sh:node, sh:property</x:t>
        </x:is>
      </x:c>
      <x:c r="AX19" s="53">
        <x:v>0</x:v>
      </x:c>
      <x:c r="AY19" s="53">
        <x:v>1</x:v>
      </x:c>
      <x:c r="AZ19" s="53">
        <x:v>0</x:v>
      </x:c>
      <x:c r="BA19" s="54" t="n">
        <x:v>2</x:v>
      </x:c>
      <x:c r="BB19" s="54" t="n">
        <x:v>2</x:v>
      </x:c>
      <x:c r="BC19" s="54" t="n">
        <x:v>2</x:v>
      </x:c>
      <x:c r="BD19" s="55" t="n">
        <x:f>IF(OR(W19&lt;&gt;"REVIEWED",COUNTIF(BA19:BC19,"UNCLEAR")&gt;0,COUNTA(BA19:BC19)&lt;3,(COUNTIF(BA19:BC19,"0")+COUNTIF(BA19:BC19,"1")+COUNTIF(BA19:BC19,"2"))=0,AJ19=""),"",(COUNTIF(BA19:BC19,"1")+2*COUNTIF(BA19:BC19,"2"))/(2*(COUNTIF(BA19:BC19,"0")+COUNTIF(BA19:BC19,"1")+COUNTIF(BA19:BC19,"2"))))</x:f>
        <x:v>1</x:v>
      </x:c>
    </x:row>
    <x:row r="20" ht="66" customHeight="1">
      <x:c r="A20" s="9" t="str">
        <x:v>BATCH_02</x:v>
      </x:c>
      <x:c r="B20" s="9" t="n">
        <x:v>14</x:v>
      </x:c>
      <x:c r="C20" s="9" t="str">
        <x:v>IMO-087</x:v>
      </x:c>
      <x:c r="D20" s="9" t="str">
        <x:v>IMO</x:v>
      </x:c>
      <x:c r="E20" s="9" t="str">
        <x:v>DIRECT_STATIC</x:v>
      </x:c>
      <x:c r="F20" s="9" t="str">
        <x:v>RUN_01</x:v>
      </x:c>
      <x:c r="G20" s="12" t="str">
        <x:v>OFFICIAL_ELIGIBLE_OUTPUT</x:v>
      </x:c>
      <x:c r="H20" s="12" t="str">
        <x:v>NO_SEMANTIC_VALIDATOR_DETERMINISTIC_PASS</x:v>
      </x:c>
      <x:c r="I20" s="12" t="str">
        <x:v>PARSED</x:v>
      </x:c>
      <x:c r="J20" s="12" t="str">
        <x:v>PASS</x:v>
      </x:c>
      <x:c r="K20" s="9" t="n">
        <x:v>7</x:v>
      </x:c>
      <x:c r="L20" s="9" t="n">
        <x:v>7</x:v>
      </x:c>
      <x:c r="M20" s="9" t="n">
        <x:v>7</x:v>
      </x:c>
      <x:c r="N20" s="9" t="n">
        <x:v>1</x:v>
      </x:c>
      <x:c r="O20" s="9" t="str">
        <x:v>IMO-087-I-P01</x:v>
      </x:c>
      <x:c r="P20" s="9" t="str">
        <x:v>PASS</x:v>
      </x:c>
      <x:c r="Q20" s="9" t="str">
        <x:v>PASS</x:v>
      </x:c>
      <x:c r="R20" s="9" t="str">
        <x:v>CORRECT_BEHAVIOR</x:v>
      </x:c>
      <x:c r="S20" s="9" t="str">
        <x:v>IMO-087-I-F03</x:v>
      </x:c>
      <x:c r="T20" s="9" t="str">
        <x:v>FAIL</x:v>
      </x:c>
      <x:c r="U20" s="9" t="str">
        <x:v>FAIL</x:v>
      </x:c>
      <x:c r="V20" s="9" t="str">
        <x:v>CORRECT_BEHAVIOR</x:v>
      </x:c>
      <x:c r="W20" s="13" t="str">
        <x:v>REVIEWED</x:v>
      </x:c>
      <x:c r="X20" s="13" t="str">
        <x:v>AI-assisted draft</x:v>
      </x:c>
      <x:c r="Y20" s="105" t="n">
        <x:v>46281</x:v>
      </x:c>
      <x:c r="Z20" s="13" t="n">
        <x:v>2</x:v>
      </x:c>
      <x:c r="AA20" s="13" t="n">
        <x:v>2</x:v>
      </x:c>
      <x:c r="AB20" s="13" t="n">
        <x:v>2</x:v>
      </x:c>
      <x:c r="AC20" s="13" t="n">
        <x:v>2</x:v>
      </x:c>
      <x:c r="AD20" s="13" t="n">
        <x:v>2</x:v>
      </x:c>
      <x:c r="AE20" s="13" t="n">
        <x:v>2</x:v>
      </x:c>
      <x:c r="AF20" s="13" t="n">
        <x:v>2</x:v>
      </x:c>
      <x:c r="AG20" s="13" t="str">
        <x:v>NO</x:v>
      </x:c>
      <x:c r="AH20" s="13" t="str">
        <x:v>CORRECT</x:v>
      </x:c>
      <x:c r="AI20" s="16" t="n">
        <x:f>IF(AND(W20="REVIEWED",X20&lt;&gt;"",Y20&lt;&gt;"",COUNTA(Z20:AF20)=7,COUNTIF(Z20:AF20,"UNCLEAR")=0,(COUNTIF(Z20:AF20,"0")+COUNTIF(Z20:AF20,"1")+COUNTIF(Z20:AF20,"2"))&gt;0,AG20&lt;&gt;"",AH20&lt;&gt;"",AJ20&lt;&gt;""),(COUNTIF(Z20:AF20,"1")+2*COUNTIF(Z20:AF20,"2"))/(2*(COUNTIF(Z20:AF20,"0")+COUNTIF(Z20:AF20,"1")+COUNTIF(Z20:AF20,"2"))),"")</x:f>
        <x:v>1</x:v>
      </x:c>
      <x:c r="AJ20" s="14" t="str">
        <x:v>Polar Code I-A 9.3.2.2.2; SPARQL activates above 80 degrees and requires count &gt;=1 plus both canonical power-source links.</x:v>
      </x:c>
      <x:c r="AK20" s="14" t="str">
        <x:v>NONE_FOUND</x:v>
      </x:c>
      <x:c r="AL20" s="14" t="str">
        <x:v>The object-property existence checks match the locked ontology and selected cases.</x:v>
      </x:c>
      <x:c r="AM20" s="9" t="str"/>
      <x:c r="AN20" s="9" t="str">
        <x:v>Part I-A 9.3.2.2.2</x:v>
      </x:c>
      <x:c r="AO20" s="9" t="str">
        <x:v>MVP/SHACL_GENERATION_PIPELINE/experiments/LUNA_NO_SEMANTIC_VALIDATOR/RUN_01/runs/RUN-IMO-087-20260901T103422103480Z/artifacts/attempt_01/candidate_shape.ttl</x:v>
      </x:c>
      <x:c r="AP20" s="9" t="str">
        <x:v>282879e7f982090c90af60f351805ff425a08cf9b2b2fc562230c3d4b716329f</x:v>
      </x:c>
      <x:c r="AQ20" s="52" t="inlineStr">
        <x:is>
          <x:t xml:space="preserve">PASS</x:t>
        </x:is>
      </x:c>
      <x:c r="AR20" s="53" t="inlineStr">
        <x:is>
          <x:t xml:space="preserve">VALID</x:t>
        </x:is>
      </x:c>
      <x:c r="AS20" s="53" t="inlineStr">
        <x:is>
          <x:t xml:space="preserve">IMO-087-I-P01=ACTIVATED | IMO-087-I-F03=ACTIVATED</x:t>
        </x:is>
      </x:c>
      <x:c r="AT20" s="53">
        <x:v>1</x:v>
      </x:c>
      <x:c r="AU20" s="53">
        <x:v>4</x:v>
      </x:c>
      <x:c r="AV20" s="53">
        <x:v>13</x:v>
      </x:c>
      <x:c r="AW20" s="53" t="inlineStr">
        <x:is>
          <x:t xml:space="preserve">sh:class, sh:datatype, sh:hasValue, sh:maxCount, sh:minCount, sh:node, sh:property</x:t>
        </x:is>
      </x:c>
      <x:c r="AX20" s="53">
        <x:v>1</x:v>
      </x:c>
      <x:c r="AY20" s="53">
        <x:v>1</x:v>
      </x:c>
      <x:c r="AZ20" s="53">
        <x:v>0</x:v>
      </x:c>
      <x:c r="BA20" s="54" t="n">
        <x:v>2</x:v>
      </x:c>
      <x:c r="BB20" s="54" t="n">
        <x:v>2</x:v>
      </x:c>
      <x:c r="BC20" s="54" t="n">
        <x:v>2</x:v>
      </x:c>
      <x:c r="BD20" s="55" t="n">
        <x:f>IF(OR(W20&lt;&gt;"REVIEWED",COUNTIF(BA20:BC20,"UNCLEAR")&gt;0,COUNTA(BA20:BC20)&lt;3,(COUNTIF(BA20:BC20,"0")+COUNTIF(BA20:BC20,"1")+COUNTIF(BA20:BC20,"2"))=0,AJ20=""),"",(COUNTIF(BA20:BC20,"1")+2*COUNTIF(BA20:BC20,"2"))/(2*(COUNTIF(BA20:BC20,"0")+COUNTIF(BA20:BC20,"1")+COUNTIF(BA20:BC20,"2"))))</x:f>
        <x:v>1</x:v>
      </x:c>
    </x:row>
    <x:row r="21" ht="66" customHeight="1">
      <x:c r="A21" s="9" t="str">
        <x:v>BATCH_02</x:v>
      </x:c>
      <x:c r="B21" s="9" t="n">
        <x:v>15</x:v>
      </x:c>
      <x:c r="C21" s="9" t="str">
        <x:v>IMO-028</x:v>
      </x:c>
      <x:c r="D21" s="9" t="str">
        <x:v>IMO</x:v>
      </x:c>
      <x:c r="E21" s="9" t="str">
        <x:v>DIRECT_STATIC</x:v>
      </x:c>
      <x:c r="F21" s="9" t="str">
        <x:v>RUN_01</x:v>
      </x:c>
      <x:c r="G21" s="12" t="str">
        <x:v>OFFICIAL_ELIGIBLE_OUTPUT</x:v>
      </x:c>
      <x:c r="H21" s="12" t="str">
        <x:v>NO_SEMANTIC_VALIDATOR_DETERMINISTIC_PASS</x:v>
      </x:c>
      <x:c r="I21" s="12" t="str">
        <x:v>PARSED</x:v>
      </x:c>
      <x:c r="J21" s="12" t="str">
        <x:v>PASS</x:v>
      </x:c>
      <x:c r="K21" s="9" t="n">
        <x:v>5</x:v>
      </x:c>
      <x:c r="L21" s="9" t="n">
        <x:v>5</x:v>
      </x:c>
      <x:c r="M21" s="9" t="n">
        <x:v>5</x:v>
      </x:c>
      <x:c r="N21" s="9" t="n">
        <x:v>1</x:v>
      </x:c>
      <x:c r="O21" s="9" t="str">
        <x:v>IMO-028-P02</x:v>
      </x:c>
      <x:c r="P21" s="9" t="str">
        <x:v>PASS</x:v>
      </x:c>
      <x:c r="Q21" s="9" t="str">
        <x:v>PASS</x:v>
      </x:c>
      <x:c r="R21" s="9" t="str">
        <x:v>CORRECT_BEHAVIOR</x:v>
      </x:c>
      <x:c r="S21" s="9" t="str">
        <x:v>IMO-028-F03</x:v>
      </x:c>
      <x:c r="T21" s="9" t="str">
        <x:v>FAIL</x:v>
      </x:c>
      <x:c r="U21" s="9" t="str">
        <x:v>FAIL</x:v>
      </x:c>
      <x:c r="V21" s="9" t="str">
        <x:v>CORRECT_BEHAVIOR</x:v>
      </x:c>
      <x:c r="W21" s="13" t="str">
        <x:v>REVIEWED</x:v>
      </x:c>
      <x:c r="X21" s="13" t="str">
        <x:v>AI-assisted draft</x:v>
      </x:c>
      <x:c r="Y21" s="105" t="n">
        <x:v>46281</x:v>
      </x:c>
      <x:c r="Z21" s="13" t="n">
        <x:v>2</x:v>
      </x:c>
      <x:c r="AA21" s="13" t="n">
        <x:v>2</x:v>
      </x:c>
      <x:c r="AB21" s="13" t="n">
        <x:v>2</x:v>
      </x:c>
      <x:c r="AC21" s="13" t="n">
        <x:v>2</x:v>
      </x:c>
      <x:c r="AD21" s="13" t="n">
        <x:v>2</x:v>
      </x:c>
      <x:c r="AE21" s="13" t="n">
        <x:v>2</x:v>
      </x:c>
      <x:c r="AF21" s="13" t="n">
        <x:v>2</x:v>
      </x:c>
      <x:c r="AG21" s="13" t="str">
        <x:v>NO</x:v>
      </x:c>
      <x:c r="AH21" s="13" t="str">
        <x:v>CORRECT</x:v>
      </x:c>
      <x:c r="AI21" s="16" t="n">
        <x:f>IF(AND(W21="REVIEWED",X21&lt;&gt;"",Y21&lt;&gt;"",COUNTA(Z21:AF21)=7,COUNTIF(Z21:AF21,"UNCLEAR")=0,(COUNTIF(Z21:AF21,"0")+COUNTIF(Z21:AF21,"1")+COUNTIF(Z21:AF21,"2"))&gt;0,AG21&lt;&gt;"",AH21&lt;&gt;"",AJ21&lt;&gt;""),(COUNTIF(Z21:AF21,"1")+2*COUNTIF(Z21:AF21,"2"))/(2*(COUNTIF(Z21:AF21,"0")+COUNTIF(Z21:AF21,"1")+COUNTIF(Z21:AF21,"2"))),"")</x:f>
        <x:v>1</x:v>
      </x:c>
      <x:c r="AJ21" s="14" t="str">
        <x:v>Polar Code I-A 2.3.4; emergency-provider procedure plus true/false ice-strengthened branches are represented explicitly.</x:v>
      </x:c>
      <x:c r="AK21" s="14" t="str">
        <x:v>NONE_FOUND</x:v>
      </x:c>
      <x:c r="AL21" s="14" t="str">
        <x:v>No material semantic or implementation defect found in the sampled rule.</x:v>
      </x:c>
      <x:c r="AM21" s="9" t="str"/>
      <x:c r="AN21" s="9" t="str">
        <x:v>Part I-A 2.3.4</x:v>
      </x:c>
      <x:c r="AO21" s="9" t="str">
        <x:v>MVP/SHACL_GENERATION_PIPELINE/experiments/LUNA_NO_SEMANTIC_VALIDATOR/RUN_01/runs/RUN-IMO-028-20260901T101818439781Z/artifacts/attempt_01/candidate_shape.ttl</x:v>
      </x:c>
      <x:c r="AP21" s="9" t="str">
        <x:v>b4a19ffcf1de0cc39c85b87620db264877d84f6d41df2e19a7f0b385e605487c</x:v>
      </x:c>
      <x:c r="AQ21" s="52" t="inlineStr">
        <x:is>
          <x:t xml:space="preserve">PASS</x:t>
        </x:is>
      </x:c>
      <x:c r="AR21" s="53" t="inlineStr">
        <x:is>
          <x:t xml:space="preserve">VALID</x:t>
        </x:is>
      </x:c>
      <x:c r="AS21" s="53" t="inlineStr">
        <x:is>
          <x:t xml:space="preserve">IMO-028-P02=ACTIVATED | IMO-028-F03=ACTIVATED</x:t>
        </x:is>
      </x:c>
      <x:c r="AT21" s="53">
        <x:v>1</x:v>
      </x:c>
      <x:c r="AU21" s="53">
        <x:v>5</x:v>
      </x:c>
      <x:c r="AV21" s="53">
        <x:v>19</x:v>
      </x:c>
      <x:c r="AW21" s="53" t="inlineStr">
        <x:is>
          <x:t xml:space="preserve">sh:datatype, sh:hasValue, sh:maxCount, sh:minCount, sh:or, sh:property</x:t>
        </x:is>
      </x:c>
      <x:c r="AX21" s="53">
        <x:v>0</x:v>
      </x:c>
      <x:c r="AY21" s="53">
        <x:v>1</x:v>
      </x:c>
      <x:c r="AZ21" s="53">
        <x:v>1</x:v>
      </x:c>
      <x:c r="BA21" s="54" t="n">
        <x:v>2</x:v>
      </x:c>
      <x:c r="BB21" s="54" t="n">
        <x:v>2</x:v>
      </x:c>
      <x:c r="BC21" s="54" t="n">
        <x:v>2</x:v>
      </x:c>
      <x:c r="BD21" s="55" t="n">
        <x:f>IF(OR(W21&lt;&gt;"REVIEWED",COUNTIF(BA21:BC21,"UNCLEAR")&gt;0,COUNTA(BA21:BC21)&lt;3,(COUNTIF(BA21:BC21,"0")+COUNTIF(BA21:BC21,"1")+COUNTIF(BA21:BC21,"2"))=0,AJ21=""),"",(COUNTIF(BA21:BC21,"1")+2*COUNTIF(BA21:BC21,"2"))/(2*(COUNTIF(BA21:BC21,"0")+COUNTIF(BA21:BC21,"1")+COUNTIF(BA21:BC21,"2"))))</x:f>
        <x:v>1</x:v>
      </x:c>
    </x:row>
    <x:row r="22" ht="66" customHeight="1">
      <x:c r="A22" s="9" t="str">
        <x:v>BATCH_02</x:v>
      </x:c>
      <x:c r="B22" s="9" t="n">
        <x:v>16</x:v>
      </x:c>
      <x:c r="C22" s="9" t="str">
        <x:v>I2-030</x:v>
      </x:c>
      <x:c r="D22" s="9" t="str">
        <x:v>I2</x:v>
      </x:c>
      <x:c r="E22" s="9" t="str">
        <x:v>COMPLEX_READINESS</x:v>
      </x:c>
      <x:c r="F22" s="9" t="str">
        <x:v>RUN_01</x:v>
      </x:c>
      <x:c r="G22" s="12" t="str">
        <x:v>NO_ELIGIBLE_OUTPUT</x:v>
      </x:c>
      <x:c r="H22" s="12" t="str">
        <x:v>NO_SEMANTIC_VALIDATOR_DETERMINISTIC_FAIL</x:v>
      </x:c>
      <x:c r="I22" s="12" t="str">
        <x:v>NOT_PARSED</x:v>
      </x:c>
      <x:c r="J22" s="12" t="str">
        <x:v>FAIL</x:v>
      </x:c>
      <x:c r="K22" s="9" t="n">
        <x:v>0</x:v>
      </x:c>
      <x:c r="L22" s="9" t="n">
        <x:v>9</x:v>
      </x:c>
      <x:c r="M22" s="9" t="n">
        <x:v>0</x:v>
      </x:c>
      <x:c r="N22" s="9" t="n">
        <x:v>0</x:v>
      </x:c>
      <x:c r="O22" s="9" t="str">
        <x:v>I2-030-P02</x:v>
      </x:c>
      <x:c r="P22" s="9" t="str">
        <x:v>PASS</x:v>
      </x:c>
      <x:c r="Q22" s="9" t="str">
        <x:v>NO_VERDICT</x:v>
      </x:c>
      <x:c r="R22" s="9" t="str">
        <x:v>GENERATION_ERROR</x:v>
      </x:c>
      <x:c r="S22" s="9" t="str">
        <x:v>I2-030-F05</x:v>
      </x:c>
      <x:c r="T22" s="9" t="str">
        <x:v>FAIL</x:v>
      </x:c>
      <x:c r="U22" s="9" t="str">
        <x:v>NO_VERDICT</x:v>
      </x:c>
      <x:c r="V22" s="9" t="str">
        <x:v>GENERATION_ERROR</x:v>
      </x:c>
      <x:c r="W22" s="13" t="str">
        <x:v>NOT_ASSESSABLE</x:v>
      </x:c>
      <x:c r="X22" s="13" t="str">
        <x:v>AI-assisted draft</x:v>
      </x:c>
      <x:c r="Y22" s="105" t="n">
        <x:v>46281</x:v>
      </x:c>
      <x:c r="Z22" s="13" t="str">
        <x:v>N/A</x:v>
      </x:c>
      <x:c r="AA22" s="13" t="str">
        <x:v>N/A</x:v>
      </x:c>
      <x:c r="AB22" s="13" t="str">
        <x:v>N/A</x:v>
      </x:c>
      <x:c r="AC22" s="13" t="str">
        <x:v>N/A</x:v>
      </x:c>
      <x:c r="AD22" s="13" t="str">
        <x:v>N/A</x:v>
      </x:c>
      <x:c r="AE22" s="13" t="str">
        <x:v>N/A</x:v>
      </x:c>
      <x:c r="AF22" s="13" t="str">
        <x:v>N/A</x:v>
      </x:c>
      <x:c r="AG22" s="13" t="str">
        <x:v>NO</x:v>
      </x:c>
      <x:c r="AH22" s="13" t="str">
        <x:v>NOT_ASSESSABLE</x:v>
      </x:c>
      <x:c r="AI22" s="16" t="str">
        <x:f>IF(AND(W22="REVIEWED",X22&lt;&gt;"",Y22&lt;&gt;"",COUNTA(Z22:AF22)=7,COUNTIF(Z22:AF22,"UNCLEAR")=0,(COUNTIF(Z22:AF22,"0")+COUNTIF(Z22:AF22,"1")+COUNTIF(Z22:AF22,"2"))&gt;0,AG22&lt;&gt;"",AH22&lt;&gt;"",AJ22&lt;&gt;""),(COUNTIF(Z22:AF22,"1")+2*COUNTIF(Z22:AF22,"2"))/(2*(COUNTIF(Z22:AF22,"0")+COUNTIF(Z22:AF22,"1")+COUNTIF(Z22:AF22,"2"))),"")</x:f>
      </x:c>
      <x:c r="AJ22" s="14" t="str">
        <x:v>No eligible selected NO_SEMANTIC artifact exists for I2-030; deterministic validation failed and audit policy forbids substituting the retained candidate text.</x:v>
      </x:c>
      <x:c r="AK22" s="14" t="str">
        <x:v>UNRESOLVED</x:v>
      </x:c>
      <x:c r="AL22" s="14" t="str">
        <x:v>No score is assigned to a non-selected specimen.</x:v>
      </x:c>
      <x:c r="AM22" s="9" t="str">
        <x:v>DETERMINISTIC_FAIL</x:v>
      </x:c>
      <x:c r="AN22" s="9" t="str">
        <x:v>I2.5.8-I2.5.9</x:v>
      </x:c>
      <x:c r="AO22" s="9" t="str">
        <x:v>MVP/SHACL_GENERATION_PIPELINE/experiments/LUNA_NO_SEMANTIC_VALIDATOR/RUN_01/runs/RUN-I2-030-20260901T095723119284Z/artifacts/attempt_01/candidate_shape.ttl</x:v>
      </x:c>
      <x:c r="AP22" s="9" t="str">
        <x:v>2bafd6d0fd70b758017b1590889602f6b7a87c538f3f1404c1a30c6962ed227e</x:v>
      </x:c>
      <x:c r="AQ22" s="52" t="inlineStr">
        <x:is>
          <x:t xml:space="preserve">PASS</x:t>
        </x:is>
      </x:c>
      <x:c r="AR22" s="53" t="inlineStr">
        <x:is>
          <x:t xml:space="preserve">VALID</x:t>
        </x:is>
      </x:c>
      <x:c r="AS22" s="53" t="inlineStr">
        <x:is>
          <x:t xml:space="preserve">I2-030-P02=ACTIVATED | I2-030-F05=ACTIVATED</x:t>
        </x:is>
      </x:c>
      <x:c r="AT22" s="53">
        <x:v>2</x:v>
      </x:c>
      <x:c r="AU22" s="53">
        <x:v>46</x:v>
      </x:c>
      <x:c r="AV22" s="53">
        <x:v>199</x:v>
      </x:c>
      <x:c r="AW22" s="53" t="inlineStr">
        <x:is>
          <x:t xml:space="preserve">sh:class, sh:datatype, sh:hasValue, sh:maxCount, sh:minCount, sh:node, sh:nodeKind, sh:property</x:t>
        </x:is>
      </x:c>
      <x:c r="AX22" s="53">
        <x:v>0</x:v>
      </x:c>
      <x:c r="AY22" s="53">
        <x:v>1</x:v>
      </x:c>
      <x:c r="AZ22" s="53">
        <x:v>0</x:v>
      </x:c>
      <x:c r="BA22" s="54" t="str">
        <x:v>N/A</x:v>
      </x:c>
      <x:c r="BB22" s="54" t="str">
        <x:v>N/A</x:v>
      </x:c>
      <x:c r="BC22" s="54" t="str">
        <x:v>N/A</x:v>
      </x:c>
      <x:c r="BD22" s="55" t="str">
        <x:f>IF(OR(W22&lt;&gt;"REVIEWED",COUNTIF(BA22:BC22,"UNCLEAR")&gt;0,COUNTA(BA22:BC22)&lt;3,(COUNTIF(BA22:BC22,"0")+COUNTIF(BA22:BC22,"1")+COUNTIF(BA22:BC22,"2"))=0,AJ22=""),"",(COUNTIF(BA22:BC22,"1")+2*COUNTIF(BA22:BC22,"2"))/(2*(COUNTIF(BA22:BC22,"0")+COUNTIF(BA22:BC22,"1")+COUNTIF(BA22:BC22,"2"))))</x:f>
      </x:c>
    </x:row>
    <x:row r="23" ht="66" customHeight="1">
      <x:c r="A23" s="9" t="str">
        <x:v>BATCH_02</x:v>
      </x:c>
      <x:c r="B23" s="9" t="n">
        <x:v>17</x:v>
      </x:c>
      <x:c r="C23" s="9" t="str">
        <x:v>I2-008</x:v>
      </x:c>
      <x:c r="D23" s="9" t="str">
        <x:v>I2</x:v>
      </x:c>
      <x:c r="E23" s="9" t="str">
        <x:v>COMPLEX_READINESS</x:v>
      </x:c>
      <x:c r="F23" s="9" t="str">
        <x:v>RUN_01</x:v>
      </x:c>
      <x:c r="G23" s="12" t="str">
        <x:v>OFFICIAL_ELIGIBLE_OUTPUT</x:v>
      </x:c>
      <x:c r="H23" s="12" t="str">
        <x:v>NO_SEMANTIC_VALIDATOR_DETERMINISTIC_PASS</x:v>
      </x:c>
      <x:c r="I23" s="12" t="str">
        <x:v>PARSED</x:v>
      </x:c>
      <x:c r="J23" s="12" t="str">
        <x:v>PASS</x:v>
      </x:c>
      <x:c r="K23" s="9" t="n">
        <x:v>7</x:v>
      </x:c>
      <x:c r="L23" s="9" t="n">
        <x:v>7</x:v>
      </x:c>
      <x:c r="M23" s="9" t="n">
        <x:v>6</x:v>
      </x:c>
      <x:c r="N23" s="9" t="n">
        <x:v>0</x:v>
      </x:c>
      <x:c r="O23" s="9" t="str">
        <x:v>I2-008-P01</x:v>
      </x:c>
      <x:c r="P23" s="9" t="str">
        <x:v>PASS</x:v>
      </x:c>
      <x:c r="Q23" s="9" t="str">
        <x:v>FAIL</x:v>
      </x:c>
      <x:c r="R23" s="9" t="str">
        <x:v>FALSE_REJECT</x:v>
      </x:c>
      <x:c r="S23" s="9" t="str">
        <x:v>I2-008-F02</x:v>
      </x:c>
      <x:c r="T23" s="9" t="str">
        <x:v>FAIL</x:v>
      </x:c>
      <x:c r="U23" s="9" t="str">
        <x:v>FAIL</x:v>
      </x:c>
      <x:c r="V23" s="9" t="str">
        <x:v>CORRECT_BEHAVIOR</x:v>
      </x:c>
      <x:c r="W23" s="13" t="str">
        <x:v>REVIEWED</x:v>
      </x:c>
      <x:c r="X23" s="13" t="str">
        <x:v>AI-assisted draft</x:v>
      </x:c>
      <x:c r="Y23" s="105" t="n">
        <x:v>46281</x:v>
      </x:c>
      <x:c r="Z23" s="13" t="n">
        <x:v>1</x:v>
      </x:c>
      <x:c r="AA23" s="13" t="n">
        <x:v>2</x:v>
      </x:c>
      <x:c r="AB23" s="13" t="n">
        <x:v>1</x:v>
      </x:c>
      <x:c r="AC23" s="13" t="n">
        <x:v>2</x:v>
      </x:c>
      <x:c r="AD23" s="13" t="n">
        <x:v>1</x:v>
      </x:c>
      <x:c r="AE23" s="13" t="n">
        <x:v>1</x:v>
      </x:c>
      <x:c r="AF23" s="13" t="n">
        <x:v>2</x:v>
      </x:c>
      <x:c r="AG23" s="13" t="str">
        <x:v>YES</x:v>
      </x:c>
      <x:c r="AH23" s="13" t="str">
        <x:v>MAJOR_DEFECT</x:v>
      </x:c>
      <x:c r="AI23" s="16" t="n">
        <x:f>IF(AND(W23="REVIEWED",X23&lt;&gt;"",Y23&lt;&gt;"",COUNTA(Z23:AF23)=7,COUNTIF(Z23:AF23,"UNCLEAR")=0,(COUNTIF(Z23:AF23,"0")+COUNTIF(Z23:AF23,"1")+COUNTIF(Z23:AF23,"2"))&gt;0,AG23&lt;&gt;"",AH23&lt;&gt;"",AJ23&lt;&gt;""),(COUNTIF(Z23:AF23,"1")+2*COUNTIF(Z23:AF23,"2"))/(2*(COUNTIF(Z23:AF23,"0")+COUNTIF(Z23:AF23,"1")+COUNTIF(Z23:AF23,"2"))),"")</x:f>
        <x:v>0.7142857142857143</x:v>
      </x:c>
      <x:c r="AJ23" s="14" t="str">
        <x:v>IACS UR I2.3.1(iii); canonical ship-owned readiness quantities and case outputs are constrained, but actual bowShape and the explicit PC6/PC7 intermediate-icebelt distinction are absent.</x:v>
      </x:c>
      <x:c r="AK23" s="14" t="str">
        <x:v>MULTIPLE</x:v>
      </x:c>
      <x:c r="AL23" s="14" t="str">
        <x:v>The sampled RDF fixtures are independently incomplete. Missing actual bow shape is material because the source states the parameters are functions of it.</x:v>
      </x:c>
      <x:c r="AM23" s="9" t="str">
        <x:v>ALWAYS_FAIL; RDF_FALSE_REJECT</x:v>
      </x:c>
      <x:c r="AN23" s="9" t="str">
        <x:v>I2.3.1(iii)</x:v>
      </x:c>
      <x:c r="AO23" s="9" t="str">
        <x:v>MVP/SHACL_GENERATION_PIPELINE/experiments/LUNA_NO_SEMANTIC_VALIDATOR/RUN_01/runs/RUN-I2-008-20260901T094740934223Z/artifacts/attempt_01/candidate_shape.ttl</x:v>
      </x:c>
      <x:c r="AP23" s="9" t="str">
        <x:v>62d20c28badf81d299dec87e6cfa0ead2affa9a465b233699e93d868552e630f</x:v>
      </x:c>
      <x:c r="AQ23" s="52" t="inlineStr">
        <x:is>
          <x:t xml:space="preserve">PASS</x:t>
        </x:is>
      </x:c>
      <x:c r="AR23" s="53" t="inlineStr">
        <x:is>
          <x:t xml:space="preserve">VALID</x:t>
        </x:is>
      </x:c>
      <x:c r="AS23" s="53" t="inlineStr">
        <x:is>
          <x:t xml:space="preserve">I2-008-P01=ACTIVATED | I2-008-F02=ACTIVATED</x:t>
        </x:is>
      </x:c>
      <x:c r="AT23" s="53">
        <x:v>1</x:v>
      </x:c>
      <x:c r="AU23" s="53">
        <x:v>32</x:v>
      </x:c>
      <x:c r="AV23" s="53">
        <x:v>137</x:v>
      </x:c>
      <x:c r="AW23" s="53" t="inlineStr">
        <x:is>
          <x:t xml:space="preserve">sh:class, sh:datatype, sh:hasValue, sh:maxCount, sh:minCount, sh:node, sh:property</x:t>
        </x:is>
      </x:c>
      <x:c r="AX23" s="53">
        <x:v>0</x:v>
      </x:c>
      <x:c r="AY23" s="53">
        <x:v>1</x:v>
      </x:c>
      <x:c r="AZ23" s="53">
        <x:v>0</x:v>
      </x:c>
      <x:c r="BA23" s="54" t="n">
        <x:v>1</x:v>
      </x:c>
      <x:c r="BB23" s="54" t="n">
        <x:v>1</x:v>
      </x:c>
      <x:c r="BC23" s="54" t="n">
        <x:v>2</x:v>
      </x:c>
      <x:c r="BD23" s="55" t="n">
        <x:f>IF(OR(W23&lt;&gt;"REVIEWED",COUNTIF(BA23:BC23,"UNCLEAR")&gt;0,COUNTA(BA23:BC23)&lt;3,(COUNTIF(BA23:BC23,"0")+COUNTIF(BA23:BC23,"1")+COUNTIF(BA23:BC23,"2"))=0,AJ23=""),"",(COUNTIF(BA23:BC23,"1")+2*COUNTIF(BA23:BC23,"2"))/(2*(COUNTIF(BA23:BC23,"0")+COUNTIF(BA23:BC23,"1")+COUNTIF(BA23:BC23,"2"))))</x:f>
        <x:v>0.6666666666666666</x:v>
      </x:c>
    </x:row>
    <x:row r="24" ht="66" customHeight="1">
      <x:c r="A24" s="9" t="str">
        <x:v>BATCH_02</x:v>
      </x:c>
      <x:c r="B24" s="9" t="n">
        <x:v>18</x:v>
      </x:c>
      <x:c r="C24" s="9" t="str">
        <x:v>TRF-127</x:v>
      </x:c>
      <x:c r="D24" s="9" t="str">
        <x:v>TRAFICOM</x:v>
      </x:c>
      <x:c r="E24" s="9" t="str">
        <x:v>DIRECT_STATIC</x:v>
      </x:c>
      <x:c r="F24" s="9" t="str">
        <x:v>RUN_01</x:v>
      </x:c>
      <x:c r="G24" s="12" t="str">
        <x:v>OFFICIAL_ELIGIBLE_OUTPUT</x:v>
      </x:c>
      <x:c r="H24" s="12" t="str">
        <x:v>NO_SEMANTIC_VALIDATOR_DETERMINISTIC_PASS</x:v>
      </x:c>
      <x:c r="I24" s="12" t="str">
        <x:v>PARSED</x:v>
      </x:c>
      <x:c r="J24" s="12" t="str">
        <x:v>PASS</x:v>
      </x:c>
      <x:c r="K24" s="9" t="n">
        <x:v>6</x:v>
      </x:c>
      <x:c r="L24" s="9" t="n">
        <x:v>6</x:v>
      </x:c>
      <x:c r="M24" s="9" t="n">
        <x:v>6</x:v>
      </x:c>
      <x:c r="N24" s="9" t="n">
        <x:v>1</x:v>
      </x:c>
      <x:c r="O24" s="9" t="str">
        <x:v>TRF-127-P02</x:v>
      </x:c>
      <x:c r="P24" s="9" t="str">
        <x:v>PASS</x:v>
      </x:c>
      <x:c r="Q24" s="9" t="str">
        <x:v>PASS</x:v>
      </x:c>
      <x:c r="R24" s="9" t="str">
        <x:v>CORRECT_BEHAVIOR</x:v>
      </x:c>
      <x:c r="S24" s="9" t="str">
        <x:v>TRF-127-F02</x:v>
      </x:c>
      <x:c r="T24" s="9" t="str">
        <x:v>FAIL</x:v>
      </x:c>
      <x:c r="U24" s="9" t="str">
        <x:v>FAIL</x:v>
      </x:c>
      <x:c r="V24" s="9" t="str">
        <x:v>CORRECT_BEHAVIOR</x:v>
      </x:c>
      <x:c r="W24" s="13" t="str">
        <x:v>REVIEWED</x:v>
      </x:c>
      <x:c r="X24" s="13" t="str">
        <x:v>AI-assisted draft</x:v>
      </x:c>
      <x:c r="Y24" s="105" t="n">
        <x:v>46281</x:v>
      </x:c>
      <x:c r="Z24" s="13" t="n">
        <x:v>2</x:v>
      </x:c>
      <x:c r="AA24" s="13" t="n">
        <x:v>2</x:v>
      </x:c>
      <x:c r="AB24" s="13" t="n">
        <x:v>2</x:v>
      </x:c>
      <x:c r="AC24" s="13" t="n">
        <x:v>0</x:v>
      </x:c>
      <x:c r="AD24" s="13" t="n">
        <x:v>2</x:v>
      </x:c>
      <x:c r="AE24" s="13" t="n">
        <x:v>2</x:v>
      </x:c>
      <x:c r="AF24" s="13" t="n">
        <x:v>2</x:v>
      </x:c>
      <x:c r="AG24" s="13" t="str">
        <x:v>YES</x:v>
      </x:c>
      <x:c r="AH24" s="13" t="str">
        <x:v>MAJOR_DEFECT</x:v>
      </x:c>
      <x:c r="AI24" s="16" t="n">
        <x:f>IF(AND(W24="REVIEWED",X24&lt;&gt;"",Y24&lt;&gt;"",COUNTA(Z24:AF24)=7,COUNTIF(Z24:AF24,"UNCLEAR")=0,(COUNTIF(Z24:AF24,"0")+COUNTIF(Z24:AF24,"1")+COUNTIF(Z24:AF24,"2"))&gt;0,AG24&lt;&gt;"",AH24&lt;&gt;"",AJ24&lt;&gt;""),(COUNTIF(Z24:AF24,"1")+2*COUNTIF(Z24:AF24,"2"))/(2*(COUNTIF(Z24:AF24,"0")+COUNTIF(Z24:AF24,"1")+COUNTIF(Z24:AF24,"2"))),"")</x:f>
        <x:v>0.8571428571428571</x:v>
      </x:c>
      <x:c r="AJ24" s="14" t="str">
        <x:v>TRAFICOM 7.1; raw numeric capacity comparison is performed, but additionalPurposeRequiredAirCapacity has no unit constraint while airReceiverCapacity is fixed to m3.</x:v>
      </x:c>
      <x:c r="AK24" s="14" t="str">
        <x:v>CODE_DEFECT</x:v>
      </x:c>
      <x:c r="AL24" s="14" t="str">
        <x:v>A differently scaled required-capacity quantity can be compared as if it were m3. Constrain or convert both operands before comparison.</x:v>
      </x:c>
      <x:c r="AM24" s="9" t="str"/>
      <x:c r="AN24" s="9" t="str">
        <x:v>7.1</x:v>
      </x:c>
      <x:c r="AO24" s="9" t="str">
        <x:v>MVP/SHACL_GENERATION_PIPELINE/experiments/LUNA_NO_SEMANTIC_VALIDATOR/RUN_01/runs/RUN-TRF-127-20260901T114533981282Z/artifacts/attempt_01/candidate_shape.ttl</x:v>
      </x:c>
      <x:c r="AP24" s="9" t="str">
        <x:v>18ed4b8fc5eb3980baabe6241ce9f8af6c44bc9a495950e5b2f9f526182b64e9</x:v>
      </x:c>
      <x:c r="AQ24" s="52" t="inlineStr">
        <x:is>
          <x:t xml:space="preserve">PASS</x:t>
        </x:is>
      </x:c>
      <x:c r="AR24" s="53" t="inlineStr">
        <x:is>
          <x:t xml:space="preserve">VALID</x:t>
        </x:is>
      </x:c>
      <x:c r="AS24" s="53" t="inlineStr">
        <x:is>
          <x:t xml:space="preserve">TRF-127-P02=ACTIVATED | TRF-127-F02=ACTIVATED</x:t>
        </x:is>
      </x:c>
      <x:c r="AT24" s="53">
        <x:v>1</x:v>
      </x:c>
      <x:c r="AU24" s="53">
        <x:v>7</x:v>
      </x:c>
      <x:c r="AV24" s="53">
        <x:v>30</x:v>
      </x:c>
      <x:c r="AW24" s="53" t="inlineStr">
        <x:is>
          <x:t xml:space="preserve">sh:and, sh:class, sh:datatype, sh:hasValue, sh:maxCount, sh:minCount, sh:node, sh:or, sh:property</x:t>
        </x:is>
      </x:c>
      <x:c r="AX24" s="53">
        <x:v>1</x:v>
      </x:c>
      <x:c r="AY24" s="53">
        <x:v>1</x:v>
      </x:c>
      <x:c r="AZ24" s="53">
        <x:v>2</x:v>
      </x:c>
      <x:c r="BA24" s="54" t="n">
        <x:v>1</x:v>
      </x:c>
      <x:c r="BB24" s="54" t="n">
        <x:v>1</x:v>
      </x:c>
      <x:c r="BC24" s="54" t="n">
        <x:v>2</x:v>
      </x:c>
      <x:c r="BD24" s="55" t="n">
        <x:f>IF(OR(W24&lt;&gt;"REVIEWED",COUNTIF(BA24:BC24,"UNCLEAR")&gt;0,COUNTA(BA24:BC24)&lt;3,(COUNTIF(BA24:BC24,"0")+COUNTIF(BA24:BC24,"1")+COUNTIF(BA24:BC24,"2"))=0,AJ24=""),"",(COUNTIF(BA24:BC24,"1")+2*COUNTIF(BA24:BC24,"2"))/(2*(COUNTIF(BA24:BC24,"0")+COUNTIF(BA24:BC24,"1")+COUNTIF(BA24:BC24,"2"))))</x:f>
        <x:v>0.6666666666666666</x:v>
      </x:c>
    </x:row>
    <x:row r="25" ht="66" customHeight="1">
      <x:c r="A25" s="9" t="str">
        <x:v>BATCH_02</x:v>
      </x:c>
      <x:c r="B25" s="9" t="n">
        <x:v>19</x:v>
      </x:c>
      <x:c r="C25" s="9" t="str">
        <x:v>IMO-005</x:v>
      </x:c>
      <x:c r="D25" s="9" t="str">
        <x:v>IMO</x:v>
      </x:c>
      <x:c r="E25" s="9" t="str">
        <x:v>DIRECT_STATIC</x:v>
      </x:c>
      <x:c r="F25" s="9" t="str">
        <x:v>RUN_01</x:v>
      </x:c>
      <x:c r="G25" s="12" t="str">
        <x:v>OFFICIAL_ELIGIBLE_OUTPUT</x:v>
      </x:c>
      <x:c r="H25" s="12" t="str">
        <x:v>NO_SEMANTIC_VALIDATOR_DETERMINISTIC_PASS</x:v>
      </x:c>
      <x:c r="I25" s="12" t="str">
        <x:v>PARSED</x:v>
      </x:c>
      <x:c r="J25" s="12" t="str">
        <x:v>PASS</x:v>
      </x:c>
      <x:c r="K25" s="9" t="n">
        <x:v>5</x:v>
      </x:c>
      <x:c r="L25" s="9" t="n">
        <x:v>5</x:v>
      </x:c>
      <x:c r="M25" s="9" t="n">
        <x:v>4</x:v>
      </x:c>
      <x:c r="N25" s="9" t="n">
        <x:v>0</x:v>
      </x:c>
      <x:c r="O25" s="9" t="str">
        <x:v>IMO-005-P01</x:v>
      </x:c>
      <x:c r="P25" s="9" t="str">
        <x:v>PASS</x:v>
      </x:c>
      <x:c r="Q25" s="9" t="str">
        <x:v>PASS</x:v>
      </x:c>
      <x:c r="R25" s="9" t="str">
        <x:v>CORRECT_BEHAVIOR</x:v>
      </x:c>
      <x:c r="S25" s="9" t="str">
        <x:v>IMO-005-F01</x:v>
      </x:c>
      <x:c r="T25" s="9" t="str">
        <x:v>FAIL</x:v>
      </x:c>
      <x:c r="U25" s="9" t="str">
        <x:v>FAIL</x:v>
      </x:c>
      <x:c r="V25" s="9" t="str">
        <x:v>CORRECT_BEHAVIOR</x:v>
      </x:c>
      <x:c r="W25" s="13" t="str">
        <x:v>REVIEWED</x:v>
      </x:c>
      <x:c r="X25" s="13" t="str">
        <x:v>AI-assisted draft</x:v>
      </x:c>
      <x:c r="Y25" s="105" t="n">
        <x:v>46281</x:v>
      </x:c>
      <x:c r="Z25" s="13" t="n">
        <x:v>2</x:v>
      </x:c>
      <x:c r="AA25" s="13" t="n">
        <x:v>2</x:v>
      </x:c>
      <x:c r="AB25" s="13" t="n">
        <x:v>2</x:v>
      </x:c>
      <x:c r="AC25" s="13" t="n">
        <x:v>2</x:v>
      </x:c>
      <x:c r="AD25" s="13" t="n">
        <x:v>1</x:v>
      </x:c>
      <x:c r="AE25" s="13" t="n">
        <x:v>2</x:v>
      </x:c>
      <x:c r="AF25" s="13" t="n">
        <x:v>2</x:v>
      </x:c>
      <x:c r="AG25" s="13" t="str">
        <x:v>NO</x:v>
      </x:c>
      <x:c r="AH25" s="13" t="str">
        <x:v>MINOR_DEFECT</x:v>
      </x:c>
      <x:c r="AI25" s="16" t="n">
        <x:f>IF(AND(W25="REVIEWED",X25&lt;&gt;"",Y25&lt;&gt;"",COUNTA(Z25:AF25)=7,COUNTIF(Z25:AF25,"UNCLEAR")=0,(COUNTIF(Z25:AF25,"0")+COUNTIF(Z25:AF25,"1")+COUNTIF(Z25:AF25,"2"))&gt;0,AG25&lt;&gt;"",AH25&lt;&gt;"",AJ25&lt;&gt;""),(COUNTIF(Z25:AF25,"1")+2*COUNTIF(Z25:AF25,"2"))/(2*(COUNTIF(Z25:AF25,"0")+COUNTIF(Z25:AF25,"1")+COUNTIF(Z25:AF25,"2"))),"")</x:f>
        <x:v>0.9285714285714286</x:v>
      </x:c>
      <x:c r="AJ25" s="14" t="str">
        <x:v>Polar Code Introduction 2.5; query accepts any graph containing false even if totalIcePresent=true is also present.</x:v>
      </x:c>
      <x:c r="AK25" s="14" t="str">
        <x:v>CODE_DEFECT</x:v>
      </x:c>
      <x:c r="AL25" s="14" t="str">
        <x:v>Selected single-valued cases are correct; contradictory multi-valued data is not rejected.</x:v>
      </x:c>
      <x:c r="AM25" s="9" t="str">
        <x:v>RDF_FALSE_ACCEPT</x:v>
      </x:c>
      <x:c r="AN25" s="9" t="str">
        <x:v>Introduction 2.5</x:v>
      </x:c>
      <x:c r="AO25" s="9" t="str">
        <x:v>MVP/SHACL_GENERATION_PIPELINE/experiments/LUNA_NO_SEMANTIC_VALIDATOR/RUN_01/runs/RUN-IMO-005-20260901T101157453720Z/artifacts/attempt_01/candidate_shape.ttl</x:v>
      </x:c>
      <x:c r="AP25" s="9" t="str">
        <x:v>c336d020d2a38daf8fd29436b5324bbe21385daedc1325f730a8b5f96b839821</x:v>
      </x:c>
      <x:c r="AQ25" s="52" t="inlineStr">
        <x:is>
          <x:t xml:space="preserve">PASS</x:t>
        </x:is>
      </x:c>
      <x:c r="AR25" s="53" t="inlineStr">
        <x:is>
          <x:t xml:space="preserve">VALID</x:t>
        </x:is>
      </x:c>
      <x:c r="AS25" s="53" t="inlineStr">
        <x:is>
          <x:t xml:space="preserve">IMO-005-P01=ACTIVATED | IMO-005-F01=ACTIVATED</x:t>
        </x:is>
      </x:c>
      <x:c r="AT25" s="53">
        <x:v>1</x:v>
      </x:c>
      <x:c r="AU25" s="53">
        <x:v>2</x:v>
      </x:c>
      <x:c r="AV25" s="53">
        <x:v>4</x:v>
      </x:c>
      <x:c r="AW25" s="53" t="inlineStr">
        <x:is>
          <x:t xml:space="preserve">sh:datatype, sh:property</x:t>
        </x:is>
      </x:c>
      <x:c r="AX25" s="53">
        <x:v>1</x:v>
      </x:c>
      <x:c r="AY25" s="53">
        <x:v>1</x:v>
      </x:c>
      <x:c r="AZ25" s="53">
        <x:v>0</x:v>
      </x:c>
      <x:c r="BA25" s="54" t="n">
        <x:v>2</x:v>
      </x:c>
      <x:c r="BB25" s="54" t="n">
        <x:v>2</x:v>
      </x:c>
      <x:c r="BC25" s="54" t="n">
        <x:v>2</x:v>
      </x:c>
      <x:c r="BD25" s="55" t="n">
        <x:f>IF(OR(W25&lt;&gt;"REVIEWED",COUNTIF(BA25:BC25,"UNCLEAR")&gt;0,COUNTA(BA25:BC25)&lt;3,(COUNTIF(BA25:BC25,"0")+COUNTIF(BA25:BC25,"1")+COUNTIF(BA25:BC25,"2"))=0,AJ25=""),"",(COUNTIF(BA25:BC25,"1")+2*COUNTIF(BA25:BC25,"2"))/(2*(COUNTIF(BA25:BC25,"0")+COUNTIF(BA25:BC25,"1")+COUNTIF(BA25:BC25,"2"))))</x:f>
        <x:v>1</x:v>
      </x:c>
    </x:row>
    <x:row r="26" ht="66" customHeight="1">
      <x:c r="A26" s="9" t="str">
        <x:v>BATCH_02</x:v>
      </x:c>
      <x:c r="B26" s="9" t="n">
        <x:v>20</x:v>
      </x:c>
      <x:c r="C26" s="9" t="str">
        <x:v>TRF-040</x:v>
      </x:c>
      <x:c r="D26" s="9" t="str">
        <x:v>TRAFICOM</x:v>
      </x:c>
      <x:c r="E26" s="9" t="str">
        <x:v>DIRECT_STATIC</x:v>
      </x:c>
      <x:c r="F26" s="9" t="str">
        <x:v>RUN_01</x:v>
      </x:c>
      <x:c r="G26" s="12" t="str">
        <x:v>OFFICIAL_ELIGIBLE_OUTPUT</x:v>
      </x:c>
      <x:c r="H26" s="12" t="str">
        <x:v>NO_SEMANTIC_VALIDATOR_DETERMINISTIC_PASS</x:v>
      </x:c>
      <x:c r="I26" s="12" t="str">
        <x:v>PARSED</x:v>
      </x:c>
      <x:c r="J26" s="12" t="str">
        <x:v>PASS</x:v>
      </x:c>
      <x:c r="K26" s="9" t="n">
        <x:v>10</x:v>
      </x:c>
      <x:c r="L26" s="9" t="n">
        <x:v>10</x:v>
      </x:c>
      <x:c r="M26" s="9" t="n">
        <x:v>8</x:v>
      </x:c>
      <x:c r="N26" s="9" t="n">
        <x:v>0</x:v>
      </x:c>
      <x:c r="O26" s="9" t="str">
        <x:v>TRF-040-P02</x:v>
      </x:c>
      <x:c r="P26" s="9" t="str">
        <x:v>PASS</x:v>
      </x:c>
      <x:c r="Q26" s="9" t="str">
        <x:v>FAIL</x:v>
      </x:c>
      <x:c r="R26" s="9" t="str">
        <x:v>FALSE_REJECT</x:v>
      </x:c>
      <x:c r="S26" s="9" t="str">
        <x:v>TRF-040-F03</x:v>
      </x:c>
      <x:c r="T26" s="9" t="str">
        <x:v>FAIL</x:v>
      </x:c>
      <x:c r="U26" s="9" t="str">
        <x:v>FAIL</x:v>
      </x:c>
      <x:c r="V26" s="9" t="str">
        <x:v>CORRECT_BEHAVIOR</x:v>
      </x:c>
      <x:c r="W26" s="13" t="str">
        <x:v>REVIEWED</x:v>
      </x:c>
      <x:c r="X26" s="13" t="str">
        <x:v>AI-assisted draft</x:v>
      </x:c>
      <x:c r="Y26" s="105" t="n">
        <x:v>46281</x:v>
      </x:c>
      <x:c r="Z26" s="13" t="n">
        <x:v>2</x:v>
      </x:c>
      <x:c r="AA26" s="13" t="n">
        <x:v>2</x:v>
      </x:c>
      <x:c r="AB26" s="13" t="n">
        <x:v>2</x:v>
      </x:c>
      <x:c r="AC26" s="13" t="n">
        <x:v>2</x:v>
      </x:c>
      <x:c r="AD26" s="13" t="n">
        <x:v>0</x:v>
      </x:c>
      <x:c r="AE26" s="13" t="n">
        <x:v>2</x:v>
      </x:c>
      <x:c r="AF26" s="13" t="n">
        <x:v>1</x:v>
      </x:c>
      <x:c r="AG26" s="13" t="str">
        <x:v>YES</x:v>
      </x:c>
      <x:c r="AH26" s="13" t="str">
        <x:v>MAJOR_DEFECT</x:v>
      </x:c>
      <x:c r="AI26" s="16" t="n">
        <x:f>IF(AND(W26="REVIEWED",X26&lt;&gt;"",Y26&lt;&gt;"",COUNTA(Z26:AF26)=7,COUNTIF(Z26:AF26,"UNCLEAR")=0,(COUNTIF(Z26:AF26,"0")+COUNTIF(Z26:AF26,"1")+COUNTIF(Z26:AF26,"2"))&gt;0,AG26&lt;&gt;"",AH26&lt;&gt;"",AJ26&lt;&gt;""),(COUNTIF(Z26:AF26,"1")+2*COUNTIF(Z26:AF26,"2"))/(2*(COUNTIF(Z26:AF26,"0")+COUNTIF(Z26:AF26,"1")+COUNTIF(Z26:AF26,"2"))),"")</x:f>
        <x:v>0.7857142857142857</x:v>
      </x:c>
      <x:c r="AJ26" s="14" t="str">
        <x:v>TRAFICOM 4.3.1; applicability branches include below-18-kn ships, but sh:equals permits false=false for forefoot/bow and upper-bow/midbody equivalence.</x:v>
      </x:c>
      <x:c r="AK26" s="14" t="str">
        <x:v>MULTIPLE</x:v>
      </x:c>
      <x:c r="AL26" s="14" t="str">
        <x:v>Mandatory strengthening may pass when both booleans are false. The selected RDF fixtures also omit midbodyEquivalent.</x:v>
      </x:c>
      <x:c r="AM26" s="9" t="str">
        <x:v>RDF_FALSE_REJECT</x:v>
      </x:c>
      <x:c r="AN26" s="9" t="str">
        <x:v>4.3.1</x:v>
      </x:c>
      <x:c r="AO26" s="9" t="str">
        <x:v>MVP/SHACL_GENERATION_PIPELINE/experiments/LUNA_NO_SEMANTIC_VALIDATOR/RUN_01/runs/RUN-TRF-040-20260901T111641941895Z/artifacts/attempt_01/candidate_shape.ttl</x:v>
      </x:c>
      <x:c r="AP26" s="9" t="str">
        <x:v>4fca72d763a119d235e653786995f18c649ae0fcb68fa3b9f098db70cff486a6</x:v>
      </x:c>
      <x:c r="AQ26" s="52" t="inlineStr">
        <x:is>
          <x:t xml:space="preserve">PASS</x:t>
        </x:is>
      </x:c>
      <x:c r="AR26" s="53" t="inlineStr">
        <x:is>
          <x:t xml:space="preserve">VALID</x:t>
        </x:is>
      </x:c>
      <x:c r="AS26" s="53" t="inlineStr">
        <x:is>
          <x:t xml:space="preserve">TRF-040-P02=ACTIVATED | TRF-040-F03=ACTIVATED</x:t>
        </x:is>
      </x:c>
      <x:c r="AT26" s="53">
        <x:v>1</x:v>
      </x:c>
      <x:c r="AU26" s="53">
        <x:v>21</x:v>
      </x:c>
      <x:c r="AV26" s="53">
        <x:v>99</x:v>
      </x:c>
      <x:c r="AW26" s="53" t="inlineStr">
        <x:is>
          <x:t xml:space="preserve">sh:class, sh:datatype, sh:equals, sh:hasValue, sh:in, sh:maxCount, sh:maxExclusive, sh:minCount, sh:minInclusive, sh:node, sh:nodeKind, sh:or, sh:property</x:t>
        </x:is>
      </x:c>
      <x:c r="AX26" s="53">
        <x:v>0</x:v>
      </x:c>
      <x:c r="AY26" s="53">
        <x:v>1</x:v>
      </x:c>
      <x:c r="AZ26" s="53">
        <x:v>1</x:v>
      </x:c>
      <x:c r="BA26" s="54" t="n">
        <x:v>2</x:v>
      </x:c>
      <x:c r="BB26" s="54" t="n">
        <x:v>1</x:v>
      </x:c>
      <x:c r="BC26" s="54" t="n">
        <x:v>1</x:v>
      </x:c>
      <x:c r="BD26" s="55" t="n">
        <x:f>IF(OR(W26&lt;&gt;"REVIEWED",COUNTIF(BA26:BC26,"UNCLEAR")&gt;0,COUNTA(BA26:BC26)&lt;3,(COUNTIF(BA26:BC26,"0")+COUNTIF(BA26:BC26,"1")+COUNTIF(BA26:BC26,"2"))=0,AJ26=""),"",(COUNTIF(BA26:BC26,"1")+2*COUNTIF(BA26:BC26,"2"))/(2*(COUNTIF(BA26:BC26,"0")+COUNTIF(BA26:BC26,"1")+COUNTIF(BA26:BC26,"2"))))</x:f>
        <x:v>0.6666666666666666</x:v>
      </x:c>
    </x:row>
    <x:row r="27" ht="66" customHeight="1">
      <x:c r="A27" s="9" t="str">
        <x:v>BATCH_03</x:v>
      </x:c>
      <x:c r="B27" s="9" t="n">
        <x:v>21</x:v>
      </x:c>
      <x:c r="C27" s="9" t="str">
        <x:v>IMO-084</x:v>
      </x:c>
      <x:c r="D27" s="9" t="str">
        <x:v>IMO</x:v>
      </x:c>
      <x:c r="E27" s="9" t="str">
        <x:v>DIRECT_STATIC</x:v>
      </x:c>
      <x:c r="F27" s="9" t="str">
        <x:v>RUN_01</x:v>
      </x:c>
      <x:c r="G27" s="12" t="str">
        <x:v>OFFICIAL_ELIGIBLE_OUTPUT</x:v>
      </x:c>
      <x:c r="H27" s="12" t="str">
        <x:v>NO_SEMANTIC_VALIDATOR_DETERMINISTIC_PASS</x:v>
      </x:c>
      <x:c r="I27" s="12" t="str">
        <x:v>PARSED</x:v>
      </x:c>
      <x:c r="J27" s="12" t="str">
        <x:v>PASS</x:v>
      </x:c>
      <x:c r="K27" s="9" t="n">
        <x:v>5</x:v>
      </x:c>
      <x:c r="L27" s="9" t="n">
        <x:v>5</x:v>
      </x:c>
      <x:c r="M27" s="9" t="n">
        <x:v>5</x:v>
      </x:c>
      <x:c r="N27" s="9" t="n">
        <x:v>1</x:v>
      </x:c>
      <x:c r="O27" s="9" t="str">
        <x:v>IMO-084-I-P02</x:v>
      </x:c>
      <x:c r="P27" s="9" t="str">
        <x:v>PASS</x:v>
      </x:c>
      <x:c r="Q27" s="9" t="str">
        <x:v>PASS</x:v>
      </x:c>
      <x:c r="R27" s="9" t="str">
        <x:v>CORRECT_BEHAVIOR</x:v>
      </x:c>
      <x:c r="S27" s="9" t="str">
        <x:v>IMO-084-I-F02</x:v>
      </x:c>
      <x:c r="T27" s="9" t="str">
        <x:v>FAIL</x:v>
      </x:c>
      <x:c r="U27" s="9" t="str">
        <x:v>FAIL</x:v>
      </x:c>
      <x:c r="V27" s="9" t="str">
        <x:v>CORRECT_BEHAVIOR</x:v>
      </x:c>
      <x:c r="W27" s="13" t="str">
        <x:v>REVIEWED</x:v>
      </x:c>
      <x:c r="X27" s="13" t="str">
        <x:v>AI-assisted draft</x:v>
      </x:c>
      <x:c r="Y27" s="105" t="n">
        <x:v>46281</x:v>
      </x:c>
      <x:c r="Z27" s="13" t="n">
        <x:v>2</x:v>
      </x:c>
      <x:c r="AA27" s="13" t="n">
        <x:v>2</x:v>
      </x:c>
      <x:c r="AB27" s="13" t="n">
        <x:v>2</x:v>
      </x:c>
      <x:c r="AC27" s="13" t="n">
        <x:v>2</x:v>
      </x:c>
      <x:c r="AD27" s="13" t="n">
        <x:v>2</x:v>
      </x:c>
      <x:c r="AE27" s="13" t="n">
        <x:v>2</x:v>
      </x:c>
      <x:c r="AF27" s="13" t="n">
        <x:v>2</x:v>
      </x:c>
      <x:c r="AG27" s="13" t="str">
        <x:v>NO</x:v>
      </x:c>
      <x:c r="AH27" s="13" t="str">
        <x:v>CORRECT</x:v>
      </x:c>
      <x:c r="AI27" s="16" t="n">
        <x:f>IF(AND(W27="REVIEWED",X27&lt;&gt;"",Y27&lt;&gt;"",COUNTA(Z27:AF27)=7,COUNTIF(Z27:AF27,"UNCLEAR")=0,(COUNTIF(Z27:AF27,"0")+COUNTIF(Z27:AF27,"1")+COUNTIF(Z27:AF27,"2"))&gt;0,AG27&lt;&gt;"",AH27&lt;&gt;"",AJ27&lt;&gt;""),(COUNTIF(Z27:AF27,"1")+2*COUNTIF(Z27:AF27,"2"))/(2*(COUNTIF(Z27:AF27,"0")+COUNTIF(Z27:AF27,"1")+COUNTIF(Z27:AF27,"2"))),"")</x:f>
        <x:v>1</x:v>
      </x:c>
      <x:c r="AJ27" s="14" t="str">
        <x:v>Polar Code I-A 9.3.2.1.4.1; canonical selector and protection properties form complete true and false branches.</x:v>
      </x:c>
      <x:c r="AK27" s="14" t="str">
        <x:v>NONE_FOUND</x:v>
      </x:c>
      <x:c r="AL27" s="14" t="str">
        <x:v>No material semantic or implementation defect found.</x:v>
      </x:c>
      <x:c r="AM27" s="9" t="str"/>
      <x:c r="AN27" s="9" t="str">
        <x:v>Part I-A 9.3.2.1.4.1</x:v>
      </x:c>
      <x:c r="AO27" s="9" t="str">
        <x:v>MVP/SHACL_GENERATION_PIPELINE/experiments/LUNA_NO_SEMANTIC_VALIDATOR/RUN_01/runs/RUN-IMO-084-20260901T103327569601Z/artifacts/attempt_01/candidate_shape.ttl</x:v>
      </x:c>
      <x:c r="AP27" s="9" t="str">
        <x:v>c1eaad8133c286e2d6a25eb3cb24c92e78e3793334fcc59f799ee59291d820c4</x:v>
      </x:c>
      <x:c r="AQ27" s="52" t="inlineStr">
        <x:is>
          <x:t xml:space="preserve">PASS</x:t>
        </x:is>
      </x:c>
      <x:c r="AR27" s="53" t="inlineStr">
        <x:is>
          <x:t xml:space="preserve">VALID</x:t>
        </x:is>
      </x:c>
      <x:c r="AS27" s="53" t="inlineStr">
        <x:is>
          <x:t xml:space="preserve">IMO-084-I-P02=ACTIVATED | IMO-084-I-F02=ACTIVATED</x:t>
        </x:is>
      </x:c>
      <x:c r="AT27" s="53">
        <x:v>1</x:v>
      </x:c>
      <x:c r="AU27" s="53">
        <x:v>3</x:v>
      </x:c>
      <x:c r="AV27" s="53">
        <x:v>16</x:v>
      </x:c>
      <x:c r="AW27" s="53" t="inlineStr">
        <x:is>
          <x:t xml:space="preserve">sh:datatype, sh:hasValue, sh:maxCount, sh:minCount, sh:or, sh:property</x:t>
        </x:is>
      </x:c>
      <x:c r="AX27" s="53">
        <x:v>0</x:v>
      </x:c>
      <x:c r="AY27" s="53">
        <x:v>1</x:v>
      </x:c>
      <x:c r="AZ27" s="53">
        <x:v>1</x:v>
      </x:c>
      <x:c r="BA27" s="54" t="n">
        <x:v>2</x:v>
      </x:c>
      <x:c r="BB27" s="54" t="n">
        <x:v>2</x:v>
      </x:c>
      <x:c r="BC27" s="54" t="n">
        <x:v>2</x:v>
      </x:c>
      <x:c r="BD27" s="55" t="n">
        <x:f>IF(OR(W27&lt;&gt;"REVIEWED",COUNTIF(BA27:BC27,"UNCLEAR")&gt;0,COUNTA(BA27:BC27)&lt;3,(COUNTIF(BA27:BC27,"0")+COUNTIF(BA27:BC27,"1")+COUNTIF(BA27:BC27,"2"))=0,AJ27=""),"",(COUNTIF(BA27:BC27,"1")+2*COUNTIF(BA27:BC27,"2"))/(2*(COUNTIF(BA27:BC27,"0")+COUNTIF(BA27:BC27,"1")+COUNTIF(BA27:BC27,"2"))))</x:f>
        <x:v>1</x:v>
      </x:c>
    </x:row>
    <x:row r="28" ht="66" customHeight="1">
      <x:c r="A28" s="9" t="str">
        <x:v>BATCH_03</x:v>
      </x:c>
      <x:c r="B28" s="9" t="n">
        <x:v>22</x:v>
      </x:c>
      <x:c r="C28" s="9" t="str">
        <x:v>IMO-038</x:v>
      </x:c>
      <x:c r="D28" s="9" t="str">
        <x:v>IMO</x:v>
      </x:c>
      <x:c r="E28" s="9" t="str">
        <x:v>DIRECT_CALCULATION</x:v>
      </x:c>
      <x:c r="F28" s="9" t="str">
        <x:v>RUN_01</x:v>
      </x:c>
      <x:c r="G28" s="12" t="str">
        <x:v>OFFICIAL_ELIGIBLE_OUTPUT</x:v>
      </x:c>
      <x:c r="H28" s="12" t="str">
        <x:v>NO_SEMANTIC_VALIDATOR_DETERMINISTIC_PASS</x:v>
      </x:c>
      <x:c r="I28" s="12" t="str">
        <x:v>PARSED</x:v>
      </x:c>
      <x:c r="J28" s="12" t="str">
        <x:v>PASS</x:v>
      </x:c>
      <x:c r="K28" s="9" t="n">
        <x:v>12</x:v>
      </x:c>
      <x:c r="L28" s="9" t="n">
        <x:v>12</x:v>
      </x:c>
      <x:c r="M28" s="9" t="n">
        <x:v>12</x:v>
      </x:c>
      <x:c r="N28" s="9" t="n">
        <x:v>1</x:v>
      </x:c>
      <x:c r="O28" s="9" t="str">
        <x:v>IMO-038-P04</x:v>
      </x:c>
      <x:c r="P28" s="9" t="str">
        <x:v>PASS</x:v>
      </x:c>
      <x:c r="Q28" s="9" t="str">
        <x:v>PASS</x:v>
      </x:c>
      <x:c r="R28" s="9" t="str">
        <x:v>CORRECT_BEHAVIOR</x:v>
      </x:c>
      <x:c r="S28" s="9" t="str">
        <x:v>IMO-038-F07</x:v>
      </x:c>
      <x:c r="T28" s="9" t="str">
        <x:v>FAIL</x:v>
      </x:c>
      <x:c r="U28" s="9" t="str">
        <x:v>FAIL</x:v>
      </x:c>
      <x:c r="V28" s="9" t="str">
        <x:v>CORRECT_BEHAVIOR</x:v>
      </x:c>
      <x:c r="W28" s="13" t="str">
        <x:v>REVIEWED</x:v>
      </x:c>
      <x:c r="X28" s="13" t="str">
        <x:v>AI-assisted draft</x:v>
      </x:c>
      <x:c r="Y28" s="105" t="n">
        <x:v>46281</x:v>
      </x:c>
      <x:c r="Z28" s="13" t="n">
        <x:v>2</x:v>
      </x:c>
      <x:c r="AA28" s="13" t="n">
        <x:v>2</x:v>
      </x:c>
      <x:c r="AB28" s="13" t="n">
        <x:v>2</x:v>
      </x:c>
      <x:c r="AC28" s="13" t="n">
        <x:v>2</x:v>
      </x:c>
      <x:c r="AD28" s="13" t="n">
        <x:v>2</x:v>
      </x:c>
      <x:c r="AE28" s="13" t="n">
        <x:v>2</x:v>
      </x:c>
      <x:c r="AF28" s="13" t="n">
        <x:v>2</x:v>
      </x:c>
      <x:c r="AG28" s="13" t="str">
        <x:v>NO</x:v>
      </x:c>
      <x:c r="AH28" s="13" t="str">
        <x:v>CORRECT</x:v>
      </x:c>
      <x:c r="AI28" s="16" t="n">
        <x:f>IF(AND(W28="REVIEWED",X28&lt;&gt;"",Y28&lt;&gt;"",COUNTA(Z28:AF28)=7,COUNTIF(Z28:AF28,"UNCLEAR")=0,(COUNTIF(Z28:AF28,"0")+COUNTIF(Z28:AF28,"1")+COUNTIF(Z28:AF28,"2"))&gt;0,AG28&lt;&gt;"",AH28&lt;&gt;"",AJ28&lt;&gt;""),(COUNTIF(Z28:AF28,"1")+2*COUNTIF(Z28:AF28,"2"))/(2*(COUNTIF(Z28:AF28,"0")+COUNTIF(Z28:AF28,"1")+COUNTIF(Z28:AF28,"2"))),"")</x:f>
        <x:v>1</x:v>
      </x:c>
      <x:c r="AJ28" s="14" t="str">
        <x:v>Polar Code I-A 4.3.2.2; both piecewise formulas use a numeric tolerance and the vertical position is checked against the inclusive range.</x:v>
      </x:c>
      <x:c r="AK28" s="14" t="str">
        <x:v>NONE_FOUND</x:v>
      </x:c>
      <x:c r="AL28" s="14" t="str">
        <x:v>Semantically complete; quantity structures are repeated but the two calculation diagnostics are clear.</x:v>
      </x:c>
      <x:c r="AM28" s="9" t="str"/>
      <x:c r="AN28" s="9" t="str">
        <x:v>Part I-A 4.3.2.2</x:v>
      </x:c>
      <x:c r="AO28" s="9" t="str">
        <x:v>MVP/SHACL_GENERATION_PIPELINE/experiments/LUNA_NO_SEMANTIC_VALIDATOR/RUN_01/runs/RUN-IMO-038-20260901T102112515427Z/artifacts/attempt_01/candidate_shape.ttl</x:v>
      </x:c>
      <x:c r="AP28" s="9" t="str">
        <x:v>06747b6b1821803f450214b1a8928fefac508d49eb7cdd6c6372ca53670298dd</x:v>
      </x:c>
      <x:c r="AQ28" s="52" t="inlineStr">
        <x:is>
          <x:t xml:space="preserve">PASS</x:t>
        </x:is>
      </x:c>
      <x:c r="AR28" s="53" t="inlineStr">
        <x:is>
          <x:t xml:space="preserve">VALID</x:t>
        </x:is>
      </x:c>
      <x:c r="AS28" s="53" t="inlineStr">
        <x:is>
          <x:t xml:space="preserve">IMO-038-P04=ACTIVATED | IMO-038-F07=ACTIVATED</x:t>
        </x:is>
      </x:c>
      <x:c r="AT28" s="53">
        <x:v>1</x:v>
      </x:c>
      <x:c r="AU28" s="53">
        <x:v>19</x:v>
      </x:c>
      <x:c r="AV28" s="53">
        <x:v>78</x:v>
      </x:c>
      <x:c r="AW28" s="53" t="inlineStr">
        <x:is>
          <x:t xml:space="preserve">sh:datatype, sh:hasValue, sh:maxCount, sh:maxInclusive, sh:minCount, sh:minInclusive, sh:node, sh:property</x:t>
        </x:is>
      </x:c>
      <x:c r="AX28" s="53">
        <x:v>2</x:v>
      </x:c>
      <x:c r="AY28" s="53">
        <x:v>1</x:v>
      </x:c>
      <x:c r="AZ28" s="53">
        <x:v>0</x:v>
      </x:c>
      <x:c r="BA28" s="54" t="n">
        <x:v>1</x:v>
      </x:c>
      <x:c r="BB28" s="54" t="n">
        <x:v>2</x:v>
      </x:c>
      <x:c r="BC28" s="54" t="n">
        <x:v>2</x:v>
      </x:c>
      <x:c r="BD28" s="55" t="n">
        <x:f>IF(OR(W28&lt;&gt;"REVIEWED",COUNTIF(BA28:BC28,"UNCLEAR")&gt;0,COUNTA(BA28:BC28)&lt;3,(COUNTIF(BA28:BC28,"0")+COUNTIF(BA28:BC28,"1")+COUNTIF(BA28:BC28,"2"))=0,AJ28=""),"",(COUNTIF(BA28:BC28,"1")+2*COUNTIF(BA28:BC28,"2"))/(2*(COUNTIF(BA28:BC28,"0")+COUNTIF(BA28:BC28,"1")+COUNTIF(BA28:BC28,"2"))))</x:f>
        <x:v>0.8333333333333334</x:v>
      </x:c>
    </x:row>
    <x:row r="29" ht="66" customHeight="1">
      <x:c r="A29" s="9" t="str">
        <x:v>BATCH_03</x:v>
      </x:c>
      <x:c r="B29" s="9" t="n">
        <x:v>23</x:v>
      </x:c>
      <x:c r="C29" s="9" t="str">
        <x:v>IMO-120</x:v>
      </x:c>
      <x:c r="D29" s="9" t="str">
        <x:v>IMO</x:v>
      </x:c>
      <x:c r="E29" s="9" t="str">
        <x:v>DIRECT_STATIC</x:v>
      </x:c>
      <x:c r="F29" s="9" t="str">
        <x:v>RUN_01</x:v>
      </x:c>
      <x:c r="G29" s="12" t="str">
        <x:v>OFFICIAL_ELIGIBLE_OUTPUT</x:v>
      </x:c>
      <x:c r="H29" s="12" t="str">
        <x:v>NO_SEMANTIC_VALIDATOR_DETERMINISTIC_PASS</x:v>
      </x:c>
      <x:c r="I29" s="12" t="str">
        <x:v>PARSED</x:v>
      </x:c>
      <x:c r="J29" s="12" t="str">
        <x:v>PASS</x:v>
      </x:c>
      <x:c r="K29" s="9" t="n">
        <x:v>8</x:v>
      </x:c>
      <x:c r="L29" s="9" t="n">
        <x:v>8</x:v>
      </x:c>
      <x:c r="M29" s="9" t="n">
        <x:v>4</x:v>
      </x:c>
      <x:c r="N29" s="9" t="n">
        <x:v>0</x:v>
      </x:c>
      <x:c r="O29" s="9" t="str">
        <x:v>IMO-120-N-P03</x:v>
      </x:c>
      <x:c r="P29" s="9" t="str">
        <x:v>PASS</x:v>
      </x:c>
      <x:c r="Q29" s="9" t="str">
        <x:v>FAIL</x:v>
      </x:c>
      <x:c r="R29" s="9" t="str">
        <x:v>FALSE_REJECT</x:v>
      </x:c>
      <x:c r="S29" s="9" t="str">
        <x:v>IMO-120-N-F04</x:v>
      </x:c>
      <x:c r="T29" s="9" t="str">
        <x:v>FAIL</x:v>
      </x:c>
      <x:c r="U29" s="9" t="str">
        <x:v>FAIL</x:v>
      </x:c>
      <x:c r="V29" s="9" t="str">
        <x:v>CORRECT_BEHAVIOR</x:v>
      </x:c>
      <x:c r="W29" s="13" t="str">
        <x:v>REVIEWED</x:v>
      </x:c>
      <x:c r="X29" s="13" t="str">
        <x:v>AI-assisted draft</x:v>
      </x:c>
      <x:c r="Y29" s="105" t="n">
        <x:v>46281</x:v>
      </x:c>
      <x:c r="Z29" s="13" t="n">
        <x:v>0</x:v>
      </x:c>
      <x:c r="AA29" s="13" t="n">
        <x:v>2</x:v>
      </x:c>
      <x:c r="AB29" s="13" t="n">
        <x:v>2</x:v>
      </x:c>
      <x:c r="AC29" s="13" t="n">
        <x:v>2</x:v>
      </x:c>
      <x:c r="AD29" s="13" t="n">
        <x:v>0</x:v>
      </x:c>
      <x:c r="AE29" s="13" t="n">
        <x:v>0</x:v>
      </x:c>
      <x:c r="AF29" s="13" t="n">
        <x:v>2</x:v>
      </x:c>
      <x:c r="AG29" s="13" t="str">
        <x:v>YES</x:v>
      </x:c>
      <x:c r="AH29" s="13" t="str">
        <x:v>MAJOR_DEFECT</x:v>
      </x:c>
      <x:c r="AI29" s="16" t="n">
        <x:f>IF(AND(W29="REVIEWED",X29&lt;&gt;"",Y29&lt;&gt;"",COUNTA(Z29:AF29)=7,COUNTIF(Z29:AF29,"UNCLEAR")=0,(COUNTIF(Z29:AF29,"0")+COUNTIF(Z29:AF29,"1")+COUNTIF(Z29:AF29,"2"))&gt;0,AG29&lt;&gt;"",AH29&lt;&gt;"",AJ29&lt;&gt;""),(COUNTIF(Z29:AF29,"1")+2*COUNTIF(Z29:AF29,"2"))/(2*(COUNTIF(Z29:AF29,"0")+COUNTIF(Z29:AF29,"1")+COUNTIF(Z29:AF29,"2"))),"")</x:f>
        <x:v>0.5714285714285714</x:v>
      </x:c>
      <x:c r="AJ29" s="14" t="str">
        <x:v>Polar Code II-A 5.2.1.1; the shape globally requires operatingArea='Arctic_waters', arcticWaters='Arctic_waters', discharge=true and iceConcentration.</x:v>
      </x:c>
      <x:c r="AK29" s="14" t="str">
        <x:v>CODE_DEFECT</x:v>
      </x:c>
      <x:c r="AL29" s="14" t="str">
        <x:v>This converts a conditional rule into an unconditional one and caused the recorded false rejection of the valid non-discharge case. The literal also conflicts with the frozen RDF value 'Arctic waters'.</x:v>
      </x:c>
      <x:c r="AM29" s="9" t="str">
        <x:v>ALWAYS_FAIL; RDF_FALSE_REJECT</x:v>
      </x:c>
      <x:c r="AN29" s="9" t="str">
        <x:v>Part II-A 5.2.1.1</x:v>
      </x:c>
      <x:c r="AO29" s="9" t="str">
        <x:v>MVP/SHACL_GENERATION_PIPELINE/experiments/LUNA_NO_SEMANTIC_VALIDATOR/RUN_01/runs/RUN-IMO-120-20260901T104906181754Z/artifacts/attempt_01/candidate_shape.ttl</x:v>
      </x:c>
      <x:c r="AP29" s="9" t="str">
        <x:v>4ab43736b938f5b29e26962ba3d368514d42a948fb22363392fbbeea02f06742</x:v>
      </x:c>
      <x:c r="AQ29" s="52" t="inlineStr">
        <x:is>
          <x:t xml:space="preserve">PASS</x:t>
        </x:is>
      </x:c>
      <x:c r="AR29" s="53" t="inlineStr">
        <x:is>
          <x:t xml:space="preserve">VALID</x:t>
        </x:is>
      </x:c>
      <x:c r="AS29" s="53" t="inlineStr">
        <x:is>
          <x:t xml:space="preserve">IMO-120-N-P03=ACTIVATED | IMO-120-N-F04=ACTIVATED</x:t>
        </x:is>
      </x:c>
      <x:c r="AT29" s="53">
        <x:v>1</x:v>
      </x:c>
      <x:c r="AU29" s="53">
        <x:v>6</x:v>
      </x:c>
      <x:c r="AV29" s="53">
        <x:v>28</x:v>
      </x:c>
      <x:c r="AW29" s="53" t="inlineStr">
        <x:is>
          <x:t xml:space="preserve">sh:class, sh:datatype, sh:hasValue, sh:maxCount, sh:minCount, sh:node, sh:property</x:t>
        </x:is>
      </x:c>
      <x:c r="AX29" s="53">
        <x:v>1</x:v>
      </x:c>
      <x:c r="AY29" s="53">
        <x:v>1</x:v>
      </x:c>
      <x:c r="AZ29" s="53">
        <x:v>0</x:v>
      </x:c>
      <x:c r="BA29" s="54" t="n">
        <x:v>1</x:v>
      </x:c>
      <x:c r="BB29" s="54" t="n">
        <x:v>1</x:v>
      </x:c>
      <x:c r="BC29" s="54" t="n">
        <x:v>2</x:v>
      </x:c>
      <x:c r="BD29" s="55" t="n">
        <x:f>IF(OR(W29&lt;&gt;"REVIEWED",COUNTIF(BA29:BC29,"UNCLEAR")&gt;0,COUNTA(BA29:BC29)&lt;3,(COUNTIF(BA29:BC29,"0")+COUNTIF(BA29:BC29,"1")+COUNTIF(BA29:BC29,"2"))=0,AJ29=""),"",(COUNTIF(BA29:BC29,"1")+2*COUNTIF(BA29:BC29,"2"))/(2*(COUNTIF(BA29:BC29,"0")+COUNTIF(BA29:BC29,"1")+COUNTIF(BA29:BC29,"2"))))</x:f>
        <x:v>0.6666666666666666</x:v>
      </x:c>
    </x:row>
    <x:row r="30" ht="66" customHeight="1">
      <x:c r="A30" s="9" t="str">
        <x:v>BATCH_03</x:v>
      </x:c>
      <x:c r="B30" s="9" t="n">
        <x:v>24</x:v>
      </x:c>
      <x:c r="C30" s="9" t="str">
        <x:v>TRF-060</x:v>
      </x:c>
      <x:c r="D30" s="9" t="str">
        <x:v>TRAFICOM</x:v>
      </x:c>
      <x:c r="E30" s="9" t="str">
        <x:v>COMPLEX_READINESS</x:v>
      </x:c>
      <x:c r="F30" s="9" t="str">
        <x:v>RUN_01</x:v>
      </x:c>
      <x:c r="G30" s="12" t="str">
        <x:v>OFFICIAL_ELIGIBLE_OUTPUT</x:v>
      </x:c>
      <x:c r="H30" s="12" t="str">
        <x:v>NO_SEMANTIC_VALIDATOR_DETERMINISTIC_PASS</x:v>
      </x:c>
      <x:c r="I30" s="12" t="str">
        <x:v>PARSED</x:v>
      </x:c>
      <x:c r="J30" s="12" t="str">
        <x:v>PASS</x:v>
      </x:c>
      <x:c r="K30" s="9" t="n">
        <x:v>10</x:v>
      </x:c>
      <x:c r="L30" s="9" t="n">
        <x:v>10</x:v>
      </x:c>
      <x:c r="M30" s="9" t="n">
        <x:v>10</x:v>
      </x:c>
      <x:c r="N30" s="9" t="n">
        <x:v>1</x:v>
      </x:c>
      <x:c r="O30" s="9" t="str">
        <x:v>TRF-060-P01</x:v>
      </x:c>
      <x:c r="P30" s="9" t="str">
        <x:v>PASS</x:v>
      </x:c>
      <x:c r="Q30" s="9" t="str">
        <x:v>PASS</x:v>
      </x:c>
      <x:c r="R30" s="9" t="str">
        <x:v>CORRECT_BEHAVIOR</x:v>
      </x:c>
      <x:c r="S30" s="9" t="str">
        <x:v>TRF-060-F04</x:v>
      </x:c>
      <x:c r="T30" s="9" t="str">
        <x:v>FAIL</x:v>
      </x:c>
      <x:c r="U30" s="9" t="str">
        <x:v>FAIL</x:v>
      </x:c>
      <x:c r="V30" s="9" t="str">
        <x:v>CORRECT_BEHAVIOR</x:v>
      </x:c>
      <x:c r="W30" s="13" t="str">
        <x:v>REVIEWED</x:v>
      </x:c>
      <x:c r="X30" s="13" t="str">
        <x:v>AI-assisted draft</x:v>
      </x:c>
      <x:c r="Y30" s="105" t="n">
        <x:v>46281</x:v>
      </x:c>
      <x:c r="Z30" s="13" t="n">
        <x:v>2</x:v>
      </x:c>
      <x:c r="AA30" s="13" t="n">
        <x:v>2</x:v>
      </x:c>
      <x:c r="AB30" s="13" t="n">
        <x:v>1</x:v>
      </x:c>
      <x:c r="AC30" s="13" t="n">
        <x:v>0</x:v>
      </x:c>
      <x:c r="AD30" s="13" t="n">
        <x:v>1</x:v>
      </x:c>
      <x:c r="AE30" s="13" t="n">
        <x:v>2</x:v>
      </x:c>
      <x:c r="AF30" s="13" t="n">
        <x:v>2</x:v>
      </x:c>
      <x:c r="AG30" s="13" t="str">
        <x:v>YES</x:v>
      </x:c>
      <x:c r="AH30" s="13" t="str">
        <x:v>MAJOR_DEFECT</x:v>
      </x:c>
      <x:c r="AI30" s="16" t="n">
        <x:f>IF(AND(W30="REVIEWED",X30&lt;&gt;"",Y30&lt;&gt;"",COUNTA(Z30:AF30)=7,COUNTIF(Z30:AF30,"UNCLEAR")=0,(COUNTIF(Z30:AF30,"0")+COUNTIF(Z30:AF30,"1")+COUNTIF(Z30:AF30,"2"))&gt;0,AG30&lt;&gt;"",AH30&lt;&gt;"",AJ30&lt;&gt;""),(COUNTIF(Z30:AF30,"1")+2*COUNTIF(Z30:AF30,"2"))/(2*(COUNTIF(Z30:AF30,"0")+COUNTIF(Z30:AF30,"1")+COUNTIF(Z30:AF30,"2"))),"")</x:f>
        <x:v>0.7142857142857143</x:v>
      </x:c>
      <x:c r="AJ30" s="14" t="str">
        <x:v>TRAFICOM 4.6.2; all readiness fields and lookup evidence are present, but none of the three required equations is checked.</x:v>
      </x:c>
      <x:c r="AK30" s="14" t="str">
        <x:v>MULTIPLE</x:v>
      </x:c>
      <x:c r="AL30" s="14" t="str">
        <x:v>Arbitrary numeric M, Aa and Z values can conform. The sampled RDF values are also inconsistent with the source equations and require correction.</x:v>
      </x:c>
      <x:c r="AM30" s="9" t="str"/>
      <x:c r="AN30" s="9" t="str">
        <x:v>4.6.2</x:v>
      </x:c>
      <x:c r="AO30" s="9" t="str">
        <x:v>MVP/SHACL_GENERATION_PIPELINE/experiments/LUNA_NO_SEMANTIC_VALIDATOR/RUN_01/runs/RUN-TRF-060-20260901T112711992061Z/artifacts/attempt_01/candidate_shape.ttl</x:v>
      </x:c>
      <x:c r="AP30" s="9" t="str">
        <x:v>d3e30eba7454c48d4666ab46cbc98ed88d02f9a22be079a962da14000c0d9ccf</x:v>
      </x:c>
      <x:c r="AQ30" s="52" t="inlineStr">
        <x:is>
          <x:t xml:space="preserve">PASS</x:t>
        </x:is>
      </x:c>
      <x:c r="AR30" s="53" t="inlineStr">
        <x:is>
          <x:t xml:space="preserve">VALID</x:t>
        </x:is>
      </x:c>
      <x:c r="AS30" s="53" t="inlineStr">
        <x:is>
          <x:t xml:space="preserve">TRF-060-P01=ACTIVATED | TRF-060-F04=ACTIVATED</x:t>
        </x:is>
      </x:c>
      <x:c r="AT30" s="53">
        <x:v>1</x:v>
      </x:c>
      <x:c r="AU30" s="53">
        <x:v>36</x:v>
      </x:c>
      <x:c r="AV30" s="53">
        <x:v>155</x:v>
      </x:c>
      <x:c r="AW30" s="53" t="inlineStr">
        <x:is>
          <x:t xml:space="preserve">sh:class, sh:datatype, sh:hasValue, sh:maxCount, sh:minCount, sh:node, sh:property</x:t>
        </x:is>
      </x:c>
      <x:c r="AX30" s="53">
        <x:v>0</x:v>
      </x:c>
      <x:c r="AY30" s="53">
        <x:v>1</x:v>
      </x:c>
      <x:c r="AZ30" s="53">
        <x:v>0</x:v>
      </x:c>
      <x:c r="BA30" s="54" t="n">
        <x:v>1</x:v>
      </x:c>
      <x:c r="BB30" s="54" t="n">
        <x:v>2</x:v>
      </x:c>
      <x:c r="BC30" s="54" t="n">
        <x:v>2</x:v>
      </x:c>
      <x:c r="BD30" s="55" t="n">
        <x:f>IF(OR(W30&lt;&gt;"REVIEWED",COUNTIF(BA30:BC30,"UNCLEAR")&gt;0,COUNTA(BA30:BC30)&lt;3,(COUNTIF(BA30:BC30,"0")+COUNTIF(BA30:BC30,"1")+COUNTIF(BA30:BC30,"2"))=0,AJ30=""),"",(COUNTIF(BA30:BC30,"1")+2*COUNTIF(BA30:BC30,"2"))/(2*(COUNTIF(BA30:BC30,"0")+COUNTIF(BA30:BC30,"1")+COUNTIF(BA30:BC30,"2"))))</x:f>
        <x:v>0.8333333333333334</x:v>
      </x:c>
    </x:row>
    <x:row r="31" ht="66" customHeight="1">
      <x:c r="A31" s="9" t="str">
        <x:v>BATCH_03</x:v>
      </x:c>
      <x:c r="B31" s="9" t="n">
        <x:v>25</x:v>
      </x:c>
      <x:c r="C31" s="9" t="str">
        <x:v>IMO-034</x:v>
      </x:c>
      <x:c r="D31" s="9" t="str">
        <x:v>IMO</x:v>
      </x:c>
      <x:c r="E31" s="9" t="str">
        <x:v>DIRECT_STATIC</x:v>
      </x:c>
      <x:c r="F31" s="9" t="str">
        <x:v>RUN_01</x:v>
      </x:c>
      <x:c r="G31" s="12" t="str">
        <x:v>OFFICIAL_ELIGIBLE_OUTPUT</x:v>
      </x:c>
      <x:c r="H31" s="12" t="str">
        <x:v>NO_SEMANTIC_VALIDATOR_DETERMINISTIC_PASS</x:v>
      </x:c>
      <x:c r="I31" s="12" t="str">
        <x:v>PARSED</x:v>
      </x:c>
      <x:c r="J31" s="12" t="str">
        <x:v>PASS</x:v>
      </x:c>
      <x:c r="K31" s="9" t="n">
        <x:v>5</x:v>
      </x:c>
      <x:c r="L31" s="9" t="n">
        <x:v>5</x:v>
      </x:c>
      <x:c r="M31" s="9" t="n">
        <x:v>5</x:v>
      </x:c>
      <x:c r="N31" s="9" t="n">
        <x:v>1</x:v>
      </x:c>
      <x:c r="O31" s="9" t="str">
        <x:v>IMO-034-P02</x:v>
      </x:c>
      <x:c r="P31" s="9" t="str">
        <x:v>PASS</x:v>
      </x:c>
      <x:c r="Q31" s="9" t="str">
        <x:v>PASS</x:v>
      </x:c>
      <x:c r="R31" s="9" t="str">
        <x:v>CORRECT_BEHAVIOR</x:v>
      </x:c>
      <x:c r="S31" s="9" t="str">
        <x:v>IMO-034-F01</x:v>
      </x:c>
      <x:c r="T31" s="9" t="str">
        <x:v>FAIL</x:v>
      </x:c>
      <x:c r="U31" s="9" t="str">
        <x:v>FAIL</x:v>
      </x:c>
      <x:c r="V31" s="9" t="str">
        <x:v>CORRECT_BEHAVIOR</x:v>
      </x:c>
      <x:c r="W31" s="13" t="str">
        <x:v>REVIEWED</x:v>
      </x:c>
      <x:c r="X31" s="13" t="str">
        <x:v>AI-assisted draft</x:v>
      </x:c>
      <x:c r="Y31" s="105" t="n">
        <x:v>46281</x:v>
      </x:c>
      <x:c r="Z31" s="13" t="n">
        <x:v>2</x:v>
      </x:c>
      <x:c r="AA31" s="13" t="n">
        <x:v>2</x:v>
      </x:c>
      <x:c r="AB31" s="13" t="n">
        <x:v>2</x:v>
      </x:c>
      <x:c r="AC31" s="13" t="n">
        <x:v>2</x:v>
      </x:c>
      <x:c r="AD31" s="13" t="n">
        <x:v>1</x:v>
      </x:c>
      <x:c r="AE31" s="13" t="n">
        <x:v>2</x:v>
      </x:c>
      <x:c r="AF31" s="13" t="n">
        <x:v>2</x:v>
      </x:c>
      <x:c r="AG31" s="13" t="str">
        <x:v>NO</x:v>
      </x:c>
      <x:c r="AH31" s="13" t="str">
        <x:v>MINOR_DEFECT</x:v>
      </x:c>
      <x:c r="AI31" s="16" t="n">
        <x:f>IF(AND(W31="REVIEWED",X31&lt;&gt;"",Y31&lt;&gt;"",COUNTA(Z31:AF31)=7,COUNTIF(Z31:AF31,"UNCLEAR")=0,(COUNTIF(Z31:AF31,"0")+COUNTIF(Z31:AF31,"1")+COUNTIF(Z31:AF31,"2"))&gt;0,AG31&lt;&gt;"",AH31&lt;&gt;"",AJ31&lt;&gt;""),(COUNTIF(Z31:AF31,"1")+2*COUNTIF(Z31:AF31,"2"))/(2*(COUNTIF(Z31:AF31,"0")+COUNTIF(Z31:AF31,"1")+COUNTIF(Z31:AF31,"2"))),"")</x:f>
        <x:v>0.9285714285714286</x:v>
      </x:c>
      <x:c r="AJ31" s="14" t="str">
        <x:v>Polar Code I-A 4.3.1.2; xone separates inactive and active conditions and the active branch captures all required evidence.</x:v>
      </x:c>
      <x:c r="AK31" s="14" t="str">
        <x:v>CODE_DEFECT</x:v>
      </x:c>
      <x:c r="AL31" s="14" t="str">
        <x:v>The active result booleans have no maxCount, so contradictory values can still satisfy the branch.</x:v>
      </x:c>
      <x:c r="AM31" s="9" t="str"/>
      <x:c r="AN31" s="9" t="str">
        <x:v>Part I-A 4.3.1.2</x:v>
      </x:c>
      <x:c r="AO31" s="9" t="str">
        <x:v>MVP/SHACL_GENERATION_PIPELINE/experiments/LUNA_NO_SEMANTIC_VALIDATOR/RUN_01/runs/RUN-IMO-034-20260901T101946333350Z/artifacts/attempt_01/candidate_shape.ttl</x:v>
      </x:c>
      <x:c r="AP31" s="9" t="str">
        <x:v>6625b2051ee3f084bb41f0bada1b56932530e2d5a574d32834f3d83c31520098</x:v>
      </x:c>
      <x:c r="AQ31" s="52" t="inlineStr">
        <x:is>
          <x:t xml:space="preserve">PASS</x:t>
        </x:is>
      </x:c>
      <x:c r="AR31" s="53" t="inlineStr">
        <x:is>
          <x:t xml:space="preserve">VALID</x:t>
        </x:is>
      </x:c>
      <x:c r="AS31" s="53" t="inlineStr">
        <x:is>
          <x:t xml:space="preserve">IMO-034-P02=ACTIVATED | IMO-034-F01=ACTIVATED</x:t>
        </x:is>
      </x:c>
      <x:c r="AT31" s="53">
        <x:v>1</x:v>
      </x:c>
      <x:c r="AU31" s="53">
        <x:v>5</x:v>
      </x:c>
      <x:c r="AV31" s="53">
        <x:v>20</x:v>
      </x:c>
      <x:c r="AW31" s="53" t="inlineStr">
        <x:is>
          <x:t xml:space="preserve">sh:datatype, sh:hasValue, sh:minCount, sh:property, sh:xone</x:t>
        </x:is>
      </x:c>
      <x:c r="AX31" s="53">
        <x:v>0</x:v>
      </x:c>
      <x:c r="AY31" s="53">
        <x:v>1</x:v>
      </x:c>
      <x:c r="AZ31" s="53">
        <x:v>1</x:v>
      </x:c>
      <x:c r="BA31" s="54" t="n">
        <x:v>2</x:v>
      </x:c>
      <x:c r="BB31" s="54" t="n">
        <x:v>2</x:v>
      </x:c>
      <x:c r="BC31" s="54" t="n">
        <x:v>2</x:v>
      </x:c>
      <x:c r="BD31" s="55" t="n">
        <x:f>IF(OR(W31&lt;&gt;"REVIEWED",COUNTIF(BA31:BC31,"UNCLEAR")&gt;0,COUNTA(BA31:BC31)&lt;3,(COUNTIF(BA31:BC31,"0")+COUNTIF(BA31:BC31,"1")+COUNTIF(BA31:BC31,"2"))=0,AJ31=""),"",(COUNTIF(BA31:BC31,"1")+2*COUNTIF(BA31:BC31,"2"))/(2*(COUNTIF(BA31:BC31,"0")+COUNTIF(BA31:BC31,"1")+COUNTIF(BA31:BC31,"2"))))</x:f>
        <x:v>1</x:v>
      </x:c>
    </x:row>
    <x:row r="32" ht="66" customHeight="1">
      <x:c r="A32" s="9" t="str">
        <x:v>BATCH_03</x:v>
      </x:c>
      <x:c r="B32" s="9" t="n">
        <x:v>26</x:v>
      </x:c>
      <x:c r="C32" s="9" t="str">
        <x:v>TRF-043</x:v>
      </x:c>
      <x:c r="D32" s="9" t="str">
        <x:v>TRAFICOM</x:v>
      </x:c>
      <x:c r="E32" s="9" t="str">
        <x:v>DIRECT_STATIC</x:v>
      </x:c>
      <x:c r="F32" s="9" t="str">
        <x:v>RUN_01</x:v>
      </x:c>
      <x:c r="G32" s="12" t="str">
        <x:v>OFFICIAL_ELIGIBLE_OUTPUT</x:v>
      </x:c>
      <x:c r="H32" s="12" t="str">
        <x:v>NO_SEMANTIC_VALIDATOR_DETERMINISTIC_PASS</x:v>
      </x:c>
      <x:c r="I32" s="12" t="str">
        <x:v>PARSED</x:v>
      </x:c>
      <x:c r="J32" s="12" t="str">
        <x:v>PASS</x:v>
      </x:c>
      <x:c r="K32" s="9" t="n">
        <x:v>8</x:v>
      </x:c>
      <x:c r="L32" s="9" t="n">
        <x:v>8</x:v>
      </x:c>
      <x:c r="M32" s="9" t="n">
        <x:v>7</x:v>
      </x:c>
      <x:c r="N32" s="9" t="n">
        <x:v>0</x:v>
      </x:c>
      <x:c r="O32" s="9" t="str">
        <x:v>TRF-043-P01</x:v>
      </x:c>
      <x:c r="P32" s="9" t="str">
        <x:v>PASS</x:v>
      </x:c>
      <x:c r="Q32" s="9" t="str">
        <x:v>PASS</x:v>
      </x:c>
      <x:c r="R32" s="9" t="str">
        <x:v>CORRECT_BEHAVIOR</x:v>
      </x:c>
      <x:c r="S32" s="9" t="str">
        <x:v>TRF-043-F03</x:v>
      </x:c>
      <x:c r="T32" s="9" t="str">
        <x:v>FAIL</x:v>
      </x:c>
      <x:c r="U32" s="9" t="str">
        <x:v>FAIL</x:v>
      </x:c>
      <x:c r="V32" s="9" t="str">
        <x:v>CORRECT_BEHAVIOR</x:v>
      </x:c>
      <x:c r="W32" s="13" t="str">
        <x:v>REVIEWED</x:v>
      </x:c>
      <x:c r="X32" s="13" t="str">
        <x:v>AI-assisted draft</x:v>
      </x:c>
      <x:c r="Y32" s="105" t="n">
        <x:v>46281</x:v>
      </x:c>
      <x:c r="Z32" s="13" t="n">
        <x:v>2</x:v>
      </x:c>
      <x:c r="AA32" s="13" t="n">
        <x:v>2</x:v>
      </x:c>
      <x:c r="AB32" s="13" t="n">
        <x:v>0</x:v>
      </x:c>
      <x:c r="AC32" s="13" t="n">
        <x:v>1</x:v>
      </x:c>
      <x:c r="AD32" s="13" t="n">
        <x:v>1</x:v>
      </x:c>
      <x:c r="AE32" s="13" t="n">
        <x:v>2</x:v>
      </x:c>
      <x:c r="AF32" s="13" t="n">
        <x:v>2</x:v>
      </x:c>
      <x:c r="AG32" s="13" t="str">
        <x:v>YES</x:v>
      </x:c>
      <x:c r="AH32" s="13" t="str">
        <x:v>MAJOR_DEFECT</x:v>
      </x:c>
      <x:c r="AI32" s="16" t="n">
        <x:f>IF(AND(W32="REVIEWED",X32&lt;&gt;"",Y32&lt;&gt;"",COUNTA(Z32:AF32)=7,COUNTIF(Z32:AF32,"UNCLEAR")=0,(COUNTIF(Z32:AF32,"0")+COUNTIF(Z32:AF32,"1")+COUNTIF(Z32:AF32,"2"))&gt;0,AG32&lt;&gt;"",AH32&lt;&gt;"",AJ32&lt;&gt;""),(COUNTIF(Z32:AF32,"1")+2*COUNTIF(Z32:AF32,"2"))/(2*(COUNTIF(Z32:AF32,"0")+COUNTIF(Z32:AF32,"1")+COUNTIF(Z32:AF32,"2"))),"")</x:f>
        <x:v>0.7142857142857143</x:v>
      </x:c>
      <x:c r="AJ32" s="14" t="str">
        <x:v>TRAFICOM 4.4.1; the artifact validates only the &lt;=250 mm termination exception and boundary type.</x:v>
      </x:c>
      <x:c r="AK32" s="14" t="str">
        <x:v>CODE_DEFECT</x:v>
      </x:c>
      <x:c r="AL32" s="14" t="str">
        <x:v>It omits every Table 4-6 framing extent and the upper-bow-ice-belt extension obligation. Clean implementation of one branch does not compensate for the missing main rule.</x:v>
      </x:c>
      <x:c r="AM32" s="9" t="str">
        <x:v>RDF_FALSE_ACCEPT</x:v>
      </x:c>
      <x:c r="AN32" s="9" t="str">
        <x:v>4.4.1</x:v>
      </x:c>
      <x:c r="AO32" s="9" t="str">
        <x:v>MVP/SHACL_GENERATION_PIPELINE/experiments/LUNA_NO_SEMANTIC_VALIDATOR/RUN_01/runs/RUN-TRF-043-20260901T111809032534Z/artifacts/attempt_01/candidate_shape.ttl</x:v>
      </x:c>
      <x:c r="AP32" s="9" t="str">
        <x:v>e03827a88349b97128670ce876d4ba40dabcec9c9ed77410274a45436767bb27</x:v>
      </x:c>
      <x:c r="AQ32" s="52" t="inlineStr">
        <x:is>
          <x:t xml:space="preserve">PASS</x:t>
        </x:is>
      </x:c>
      <x:c r="AR32" s="53" t="inlineStr">
        <x:is>
          <x:t xml:space="preserve">VALID</x:t>
        </x:is>
      </x:c>
      <x:c r="AS32" s="53" t="inlineStr">
        <x:is>
          <x:t xml:space="preserve">TRF-043-P01=ACTIVATED | TRF-043-F03=ACTIVATED</x:t>
        </x:is>
      </x:c>
      <x:c r="AT32" s="53">
        <x:v>2</x:v>
      </x:c>
      <x:c r="AU32" s="53">
        <x:v>6</x:v>
      </x:c>
      <x:c r="AV32" s="53">
        <x:v>27</x:v>
      </x:c>
      <x:c r="AW32" s="53" t="inlineStr">
        <x:is>
          <x:t xml:space="preserve">sh:class, sh:datatype, sh:hasValue, sh:maxCount, sh:minCount, sh:node, sh:or, sh:property</x:t>
        </x:is>
      </x:c>
      <x:c r="AX32" s="53">
        <x:v>1</x:v>
      </x:c>
      <x:c r="AY32" s="53">
        <x:v>1</x:v>
      </x:c>
      <x:c r="AZ32" s="53">
        <x:v>1</x:v>
      </x:c>
      <x:c r="BA32" s="54" t="n">
        <x:v>2</x:v>
      </x:c>
      <x:c r="BB32" s="54" t="n">
        <x:v>2</x:v>
      </x:c>
      <x:c r="BC32" s="54" t="n">
        <x:v>2</x:v>
      </x:c>
      <x:c r="BD32" s="55" t="n">
        <x:f>IF(OR(W32&lt;&gt;"REVIEWED",COUNTIF(BA32:BC32,"UNCLEAR")&gt;0,COUNTA(BA32:BC32)&lt;3,(COUNTIF(BA32:BC32,"0")+COUNTIF(BA32:BC32,"1")+COUNTIF(BA32:BC32,"2"))=0,AJ32=""),"",(COUNTIF(BA32:BC32,"1")+2*COUNTIF(BA32:BC32,"2"))/(2*(COUNTIF(BA32:BC32,"0")+COUNTIF(BA32:BC32,"1")+COUNTIF(BA32:BC32,"2"))))</x:f>
        <x:v>1</x:v>
      </x:c>
    </x:row>
    <x:row r="33" ht="66" customHeight="1">
      <x:c r="A33" s="9" t="str">
        <x:v>BATCH_03</x:v>
      </x:c>
      <x:c r="B33" s="9" t="n">
        <x:v>27</x:v>
      </x:c>
      <x:c r="C33" s="9" t="str">
        <x:v>IMO-121</x:v>
      </x:c>
      <x:c r="D33" s="9" t="str">
        <x:v>IMO</x:v>
      </x:c>
      <x:c r="E33" s="9" t="str">
        <x:v>DIRECT_STATIC</x:v>
      </x:c>
      <x:c r="F33" s="9" t="str">
        <x:v>RUN_01</x:v>
      </x:c>
      <x:c r="G33" s="12" t="str">
        <x:v>OFFICIAL_ELIGIBLE_OUTPUT</x:v>
      </x:c>
      <x:c r="H33" s="12" t="str">
        <x:v>NO_SEMANTIC_VALIDATOR_DETERMINISTIC_PASS</x:v>
      </x:c>
      <x:c r="I33" s="12" t="str">
        <x:v>PARSED</x:v>
      </x:c>
      <x:c r="J33" s="12" t="str">
        <x:v>PASS</x:v>
      </x:c>
      <x:c r="K33" s="9" t="n">
        <x:v>8</x:v>
      </x:c>
      <x:c r="L33" s="9" t="n">
        <x:v>8</x:v>
      </x:c>
      <x:c r="M33" s="9" t="n">
        <x:v>8</x:v>
      </x:c>
      <x:c r="N33" s="9" t="n">
        <x:v>1</x:v>
      </x:c>
      <x:c r="O33" s="9" t="str">
        <x:v>IMO-121-N-P02</x:v>
      </x:c>
      <x:c r="P33" s="9" t="str">
        <x:v>PASS</x:v>
      </x:c>
      <x:c r="Q33" s="9" t="str">
        <x:v>PASS</x:v>
      </x:c>
      <x:c r="R33" s="9" t="str">
        <x:v>CORRECT_BEHAVIOR</x:v>
      </x:c>
      <x:c r="S33" s="9" t="str">
        <x:v>IMO-121-N-F03</x:v>
      </x:c>
      <x:c r="T33" s="9" t="str">
        <x:v>FAIL</x:v>
      </x:c>
      <x:c r="U33" s="9" t="str">
        <x:v>FAIL</x:v>
      </x:c>
      <x:c r="V33" s="9" t="str">
        <x:v>CORRECT_BEHAVIOR</x:v>
      </x:c>
      <x:c r="W33" s="13" t="str">
        <x:v>REVIEWED</x:v>
      </x:c>
      <x:c r="X33" s="13" t="str">
        <x:v>AI-assisted draft</x:v>
      </x:c>
      <x:c r="Y33" s="105" t="n">
        <x:v>46281</x:v>
      </x:c>
      <x:c r="Z33" s="13" t="n">
        <x:v>2</x:v>
      </x:c>
      <x:c r="AA33" s="13" t="n">
        <x:v>2</x:v>
      </x:c>
      <x:c r="AB33" s="13" t="n">
        <x:v>2</x:v>
      </x:c>
      <x:c r="AC33" s="13" t="n">
        <x:v>2</x:v>
      </x:c>
      <x:c r="AD33" s="13" t="n">
        <x:v>2</x:v>
      </x:c>
      <x:c r="AE33" s="13" t="n">
        <x:v>2</x:v>
      </x:c>
      <x:c r="AF33" s="13" t="n">
        <x:v>2</x:v>
      </x:c>
      <x:c r="AG33" s="13" t="str">
        <x:v>NO</x:v>
      </x:c>
      <x:c r="AH33" s="13" t="str">
        <x:v>CORRECT</x:v>
      </x:c>
      <x:c r="AI33" s="16" t="n">
        <x:f>IF(AND(W33="REVIEWED",X33&lt;&gt;"",Y33&lt;&gt;"",COUNTA(Z33:AF33)=7,COUNTIF(Z33:AF33,"UNCLEAR")=0,(COUNTIF(Z33:AF33,"0")+COUNTIF(Z33:AF33,"1")+COUNTIF(Z33:AF33,"2"))&gt;0,AG33&lt;&gt;"",AH33&lt;&gt;"",AJ33&lt;&gt;""),(COUNTIF(Z33:AF33,"1")+2*COUNTIF(Z33:AF33,"2"))/(2*(COUNTIF(Z33:AF33,"0")+COUNTIF(Z33:AF33,"1")+COUNTIF(Z33:AF33,"2"))),"")</x:f>
        <x:v>1</x:v>
      </x:c>
      <x:c r="AJ33" s="14" t="str">
        <x:v>Polar Code II-A 5.2.1.2; complete conditional branches, scalar booleans and the inclusive 25 mm limit are present.</x:v>
      </x:c>
      <x:c r="AK33" s="14" t="str">
        <x:v>NONE_FOUND</x:v>
      </x:c>
      <x:c r="AL33" s="14" t="str">
        <x:v>No material defect found.</x:v>
      </x:c>
      <x:c r="AM33" s="9" t="str"/>
      <x:c r="AN33" s="9" t="str">
        <x:v>Part II-A 5.2.1.2</x:v>
      </x:c>
      <x:c r="AO33" s="9" t="str">
        <x:v>MVP/SHACL_GENERATION_PIPELINE/experiments/LUNA_NO_SEMANTIC_VALIDATOR/RUN_01/runs/RUN-IMO-121-20260901T105005051124Z/artifacts/attempt_01/candidate_shape.ttl</x:v>
      </x:c>
      <x:c r="AP33" s="9" t="str">
        <x:v>f6025ad0df3aac59c5f569f67003090fe3b9ca3693df1fd10d6aa58fdd54b876</x:v>
      </x:c>
      <x:c r="AQ33" s="52" t="inlineStr">
        <x:is>
          <x:t xml:space="preserve">PASS</x:t>
        </x:is>
      </x:c>
      <x:c r="AR33" s="53" t="inlineStr">
        <x:is>
          <x:t xml:space="preserve">VALID</x:t>
        </x:is>
      </x:c>
      <x:c r="AS33" s="53" t="inlineStr">
        <x:is>
          <x:t xml:space="preserve">IMO-121-N-P02=ACTIVATED | IMO-121-N-F03=ACTIVATED</x:t>
        </x:is>
      </x:c>
      <x:c r="AT33" s="53">
        <x:v>1</x:v>
      </x:c>
      <x:c r="AU33" s="53">
        <x:v>8</x:v>
      </x:c>
      <x:c r="AV33" s="53">
        <x:v>39</x:v>
      </x:c>
      <x:c r="AW33" s="53" t="inlineStr">
        <x:is>
          <x:t xml:space="preserve">sh:class, sh:datatype, sh:hasValue, sh:maxCount, sh:maxInclusive, sh:minCount, sh:node, sh:or, sh:property</x:t>
        </x:is>
      </x:c>
      <x:c r="AX33" s="53">
        <x:v>0</x:v>
      </x:c>
      <x:c r="AY33" s="53">
        <x:v>1</x:v>
      </x:c>
      <x:c r="AZ33" s="53">
        <x:v>1</x:v>
      </x:c>
      <x:c r="BA33" s="54" t="n">
        <x:v>2</x:v>
      </x:c>
      <x:c r="BB33" s="54" t="n">
        <x:v>2</x:v>
      </x:c>
      <x:c r="BC33" s="54" t="n">
        <x:v>2</x:v>
      </x:c>
      <x:c r="BD33" s="55" t="n">
        <x:f>IF(OR(W33&lt;&gt;"REVIEWED",COUNTIF(BA33:BC33,"UNCLEAR")&gt;0,COUNTA(BA33:BC33)&lt;3,(COUNTIF(BA33:BC33,"0")+COUNTIF(BA33:BC33,"1")+COUNTIF(BA33:BC33,"2"))=0,AJ33=""),"",(COUNTIF(BA33:BC33,"1")+2*COUNTIF(BA33:BC33,"2"))/(2*(COUNTIF(BA33:BC33,"0")+COUNTIF(BA33:BC33,"1")+COUNTIF(BA33:BC33,"2"))))</x:f>
        <x:v>1</x:v>
      </x:c>
    </x:row>
    <x:row r="34" ht="66" customHeight="1">
      <x:c r="A34" s="9" t="str">
        <x:v>BATCH_03</x:v>
      </x:c>
      <x:c r="B34" s="9" t="n">
        <x:v>28</x:v>
      </x:c>
      <x:c r="C34" s="9" t="str">
        <x:v>IMO-057</x:v>
      </x:c>
      <x:c r="D34" s="9" t="str">
        <x:v>IMO</x:v>
      </x:c>
      <x:c r="E34" s="9" t="str">
        <x:v>DIRECT_STATIC</x:v>
      </x:c>
      <x:c r="F34" s="9" t="str">
        <x:v>RUN_01</x:v>
      </x:c>
      <x:c r="G34" s="12" t="str">
        <x:v>OFFICIAL_ELIGIBLE_OUTPUT</x:v>
      </x:c>
      <x:c r="H34" s="12" t="str">
        <x:v>NO_SEMANTIC_VALIDATOR_DETERMINISTIC_PASS</x:v>
      </x:c>
      <x:c r="I34" s="12" t="str">
        <x:v>PARSED</x:v>
      </x:c>
      <x:c r="J34" s="12" t="str">
        <x:v>PASS</x:v>
      </x:c>
      <x:c r="K34" s="9" t="n">
        <x:v>12</x:v>
      </x:c>
      <x:c r="L34" s="9" t="n">
        <x:v>12</x:v>
      </x:c>
      <x:c r="M34" s="9" t="n">
        <x:v>12</x:v>
      </x:c>
      <x:c r="N34" s="9" t="n">
        <x:v>1</x:v>
      </x:c>
      <x:c r="O34" s="9" t="str">
        <x:v>IMO-057-P06</x:v>
      </x:c>
      <x:c r="P34" s="9" t="str">
        <x:v>PASS</x:v>
      </x:c>
      <x:c r="Q34" s="9" t="str">
        <x:v>PASS</x:v>
      </x:c>
      <x:c r="R34" s="9" t="str">
        <x:v>CORRECT_BEHAVIOR</x:v>
      </x:c>
      <x:c r="S34" s="9" t="str">
        <x:v>IMO-057-F01</x:v>
      </x:c>
      <x:c r="T34" s="9" t="str">
        <x:v>FAIL</x:v>
      </x:c>
      <x:c r="U34" s="9" t="str">
        <x:v>FAIL</x:v>
      </x:c>
      <x:c r="V34" s="9" t="str">
        <x:v>CORRECT_BEHAVIOR</x:v>
      </x:c>
      <x:c r="W34" s="13" t="str">
        <x:v>REVIEWED</x:v>
      </x:c>
      <x:c r="X34" s="13" t="str">
        <x:v>AI-assisted draft</x:v>
      </x:c>
      <x:c r="Y34" s="105" t="n">
        <x:v>46281</x:v>
      </x:c>
      <x:c r="Z34" s="13" t="n">
        <x:v>2</x:v>
      </x:c>
      <x:c r="AA34" s="13" t="n">
        <x:v>2</x:v>
      </x:c>
      <x:c r="AB34" s="13" t="n">
        <x:v>2</x:v>
      </x:c>
      <x:c r="AC34" s="13" t="n">
        <x:v>2</x:v>
      </x:c>
      <x:c r="AD34" s="13" t="n">
        <x:v>2</x:v>
      </x:c>
      <x:c r="AE34" s="13" t="n">
        <x:v>2</x:v>
      </x:c>
      <x:c r="AF34" s="13" t="n">
        <x:v>2</x:v>
      </x:c>
      <x:c r="AG34" s="13" t="str">
        <x:v>NO</x:v>
      </x:c>
      <x:c r="AH34" s="13" t="str">
        <x:v>CORRECT</x:v>
      </x:c>
      <x:c r="AI34" s="16" t="n">
        <x:f>IF(AND(W34="REVIEWED",X34&lt;&gt;"",Y34&lt;&gt;"",COUNTA(Z34:AF34)=7,COUNTIF(Z34:AF34,"UNCLEAR")=0,(COUNTIF(Z34:AF34,"0")+COUNTIF(Z34:AF34,"1")+COUNTIF(Z34:AF34,"2"))&gt;0,AG34&lt;&gt;"",AH34&lt;&gt;"",AJ34&lt;&gt;""),(COUNTIF(Z34:AF34,"1")+2*COUNTIF(Z34:AF34,"2"))/(2*(COUNTIF(Z34:AF34,"0")+COUNTIF(Z34:AF34,"1")+COUNTIF(Z34:AF34,"2"))),"")</x:f>
        <x:v>1</x:v>
      </x:c>
      <x:c r="AJ34" s="14" t="str">
        <x:v>Polar Code I-A 7.3.2.1; the query checks every linked applicable pump for a containing compartment and decimal Celsius temperature above zero.</x:v>
      </x:c>
      <x:c r="AK34" s="14" t="str">
        <x:v>NONE_FOUND</x:v>
      </x:c>
      <x:c r="AL34" s="14" t="str">
        <x:v>No pump existence is invented and the selected cases are represented correctly.</x:v>
      </x:c>
      <x:c r="AM34" s="9" t="str"/>
      <x:c r="AN34" s="9" t="str">
        <x:v>Part I-A 7.3.2.1</x:v>
      </x:c>
      <x:c r="AO34" s="9" t="str">
        <x:v>MVP/SHACL_GENERATION_PIPELINE/experiments/LUNA_NO_SEMANTIC_VALIDATOR/RUN_01/runs/RUN-IMO-057-20260901T102612183588Z/artifacts/attempt_01/candidate_shape.ttl</x:v>
      </x:c>
      <x:c r="AP34" s="9" t="str">
        <x:v>e538fee2dbded7c3475667521200c5cf1094c0c288c8c636dfd2d705f0f92deb</x:v>
      </x:c>
      <x:c r="AQ34" s="52" t="inlineStr">
        <x:is>
          <x:t xml:space="preserve">PASS</x:t>
        </x:is>
      </x:c>
      <x:c r="AR34" s="53" t="inlineStr">
        <x:is>
          <x:t xml:space="preserve">VALID</x:t>
        </x:is>
      </x:c>
      <x:c r="AS34" s="53" t="inlineStr">
        <x:is>
          <x:t xml:space="preserve">IMO-057-P06=ACTIVATED | IMO-057-F01=ACTIVATED</x:t>
        </x:is>
      </x:c>
      <x:c r="AT34" s="53">
        <x:v>1</x:v>
      </x:c>
      <x:c r="AU34" s="53">
        <x:v>0</x:v>
      </x:c>
      <x:c r="AV34" s="53">
        <x:v>0</x:v>
      </x:c>
      <x:c r="AW34" s="53" t="inlineStr">
        <x:is>
          <x:t xml:space="preserve"/>
        </x:is>
      </x:c>
      <x:c r="AX34" s="53">
        <x:v>1</x:v>
      </x:c>
      <x:c r="AY34" s="53">
        <x:v>0</x:v>
      </x:c>
      <x:c r="AZ34" s="53">
        <x:v>0</x:v>
      </x:c>
      <x:c r="BA34" s="54" t="n">
        <x:v>2</x:v>
      </x:c>
      <x:c r="BB34" s="54" t="n">
        <x:v>2</x:v>
      </x:c>
      <x:c r="BC34" s="54" t="n">
        <x:v>2</x:v>
      </x:c>
      <x:c r="BD34" s="55" t="n">
        <x:f>IF(OR(W34&lt;&gt;"REVIEWED",COUNTIF(BA34:BC34,"UNCLEAR")&gt;0,COUNTA(BA34:BC34)&lt;3,(COUNTIF(BA34:BC34,"0")+COUNTIF(BA34:BC34,"1")+COUNTIF(BA34:BC34,"2"))=0,AJ34=""),"",(COUNTIF(BA34:BC34,"1")+2*COUNTIF(BA34:BC34,"2"))/(2*(COUNTIF(BA34:BC34,"0")+COUNTIF(BA34:BC34,"1")+COUNTIF(BA34:BC34,"2"))))</x:f>
        <x:v>1</x:v>
      </x:c>
    </x:row>
    <x:row r="35" ht="66" customHeight="1">
      <x:c r="A35" s="9" t="str">
        <x:v>BATCH_03</x:v>
      </x:c>
      <x:c r="B35" s="9" t="n">
        <x:v>29</x:v>
      </x:c>
      <x:c r="C35" s="9" t="str">
        <x:v>IMO-006</x:v>
      </x:c>
      <x:c r="D35" s="9" t="str">
        <x:v>IMO</x:v>
      </x:c>
      <x:c r="E35" s="9" t="str">
        <x:v>DIRECT_STATIC</x:v>
      </x:c>
      <x:c r="F35" s="9" t="str">
        <x:v>RUN_01</x:v>
      </x:c>
      <x:c r="G35" s="12" t="str">
        <x:v>OFFICIAL_ELIGIBLE_OUTPUT</x:v>
      </x:c>
      <x:c r="H35" s="12" t="str">
        <x:v>NO_SEMANTIC_VALIDATOR_DETERMINISTIC_PASS</x:v>
      </x:c>
      <x:c r="I35" s="12" t="str">
        <x:v>PARSED</x:v>
      </x:c>
      <x:c r="J35" s="12" t="str">
        <x:v>PASS</x:v>
      </x:c>
      <x:c r="K35" s="9" t="n">
        <x:v>7</x:v>
      </x:c>
      <x:c r="L35" s="9" t="n">
        <x:v>7</x:v>
      </x:c>
      <x:c r="M35" s="9" t="n">
        <x:v>7</x:v>
      </x:c>
      <x:c r="N35" s="9" t="n">
        <x:v>1</x:v>
      </x:c>
      <x:c r="O35" s="9" t="str">
        <x:v>IMO-006-P03</x:v>
      </x:c>
      <x:c r="P35" s="9" t="str">
        <x:v>PASS</x:v>
      </x:c>
      <x:c r="Q35" s="9" t="str">
        <x:v>PASS</x:v>
      </x:c>
      <x:c r="R35" s="9" t="str">
        <x:v>CORRECT_BEHAVIOR</x:v>
      </x:c>
      <x:c r="S35" s="9" t="str">
        <x:v>IMO-006-F01</x:v>
      </x:c>
      <x:c r="T35" s="9" t="str">
        <x:v>FAIL</x:v>
      </x:c>
      <x:c r="U35" s="9" t="str">
        <x:v>FAIL</x:v>
      </x:c>
      <x:c r="V35" s="9" t="str">
        <x:v>CORRECT_BEHAVIOR</x:v>
      </x:c>
      <x:c r="W35" s="13" t="str">
        <x:v>REVIEWED</x:v>
      </x:c>
      <x:c r="X35" s="13" t="str">
        <x:v>AI-assisted draft</x:v>
      </x:c>
      <x:c r="Y35" s="105" t="n">
        <x:v>46281</x:v>
      </x:c>
      <x:c r="Z35" s="13" t="n">
        <x:v>2</x:v>
      </x:c>
      <x:c r="AA35" s="13" t="n">
        <x:v>2</x:v>
      </x:c>
      <x:c r="AB35" s="13" t="n">
        <x:v>2</x:v>
      </x:c>
      <x:c r="AC35" s="13" t="n">
        <x:v>2</x:v>
      </x:c>
      <x:c r="AD35" s="13" t="n">
        <x:v>1</x:v>
      </x:c>
      <x:c r="AE35" s="13" t="n">
        <x:v>2</x:v>
      </x:c>
      <x:c r="AF35" s="13" t="n">
        <x:v>2</x:v>
      </x:c>
      <x:c r="AG35" s="13" t="str">
        <x:v>NO</x:v>
      </x:c>
      <x:c r="AH35" s="13" t="str">
        <x:v>MINOR_DEFECT</x:v>
      </x:c>
      <x:c r="AI35" s="16" t="n">
        <x:f>IF(AND(W35="REVIEWED",X35&lt;&gt;"",Y35&lt;&gt;"",COUNTA(Z35:AF35)=7,COUNTIF(Z35:AF35,"UNCLEAR")=0,(COUNTIF(Z35:AF35,"0")+COUNTIF(Z35:AF35,"1")+COUNTIF(Z35:AF35,"2"))&gt;0,AG35&lt;&gt;"",AH35&lt;&gt;"",AJ35&lt;&gt;""),(COUNTIF(Z35:AF35,"1")+2*COUNTIF(Z35:AF35,"2"))/(2*(COUNTIF(Z35:AF35,"0")+COUNTIF(Z35:AF35,"1")+COUNTIF(Z35:AF35,"2"))),"")</x:f>
        <x:v>0.9285714285714286</x:v>
      </x:c>
      <x:c r="AJ35" s="14" t="str">
        <x:v>Polar Code Introduction 2.8; mediumFirstYearIce activates the inclusive 0.7-to-1.2 m check.</x:v>
      </x:c>
      <x:c r="AK35" s="14" t="str">
        <x:v>CODE_DEFECT</x:v>
      </x:c>
      <x:c r="AL35" s="14" t="str">
        <x:v>The existence query accepts one compliant thickness even when another thickness value is outside the range.</x:v>
      </x:c>
      <x:c r="AM35" s="9" t="str"/>
      <x:c r="AN35" s="9" t="str">
        <x:v>Introduction 2.8</x:v>
      </x:c>
      <x:c r="AO35" s="9" t="str">
        <x:v>MVP/SHACL_GENERATION_PIPELINE/experiments/LUNA_NO_SEMANTIC_VALIDATOR/RUN_01/runs/RUN-IMO-006-20260901T101209330140Z/artifacts/attempt_01/candidate_shape.ttl</x:v>
      </x:c>
      <x:c r="AP35" s="9" t="str">
        <x:v>1f6478e474797969a70b6d95fca74324992a430b7e6750ffa96833464751ab9a</x:v>
      </x:c>
      <x:c r="AQ35" s="52" t="inlineStr">
        <x:is>
          <x:t xml:space="preserve">PASS</x:t>
        </x:is>
      </x:c>
      <x:c r="AR35" s="53" t="inlineStr">
        <x:is>
          <x:t xml:space="preserve">VALID</x:t>
        </x:is>
      </x:c>
      <x:c r="AS35" s="53" t="inlineStr">
        <x:is>
          <x:t xml:space="preserve">IMO-006-P03=ACTIVATED | IMO-006-F01=ACTIVATED</x:t>
        </x:is>
      </x:c>
      <x:c r="AT35" s="53">
        <x:v>1</x:v>
      </x:c>
      <x:c r="AU35" s="53">
        <x:v>1</x:v>
      </x:c>
      <x:c r="AV35" s="53">
        <x:v>3</x:v>
      </x:c>
      <x:c r="AW35" s="53" t="inlineStr">
        <x:is>
          <x:t xml:space="preserve">sh:maxCount, sh:minCount, sh:property</x:t>
        </x:is>
      </x:c>
      <x:c r="AX35" s="53">
        <x:v>1</x:v>
      </x:c>
      <x:c r="AY35" s="53">
        <x:v>1</x:v>
      </x:c>
      <x:c r="AZ35" s="53">
        <x:v>0</x:v>
      </x:c>
      <x:c r="BA35" s="54" t="n">
        <x:v>2</x:v>
      </x:c>
      <x:c r="BB35" s="54" t="n">
        <x:v>2</x:v>
      </x:c>
      <x:c r="BC35" s="54" t="n">
        <x:v>2</x:v>
      </x:c>
      <x:c r="BD35" s="55" t="n">
        <x:f>IF(OR(W35&lt;&gt;"REVIEWED",COUNTIF(BA35:BC35,"UNCLEAR")&gt;0,COUNTA(BA35:BC35)&lt;3,(COUNTIF(BA35:BC35,"0")+COUNTIF(BA35:BC35,"1")+COUNTIF(BA35:BC35,"2"))=0,AJ35=""),"",(COUNTIF(BA35:BC35,"1")+2*COUNTIF(BA35:BC35,"2"))/(2*(COUNTIF(BA35:BC35,"0")+COUNTIF(BA35:BC35,"1")+COUNTIF(BA35:BC35,"2"))))</x:f>
        <x:v>1</x:v>
      </x:c>
    </x:row>
    <x:row r="36" ht="66" customHeight="1">
      <x:c r="A36" s="9" t="str">
        <x:v>BATCH_03</x:v>
      </x:c>
      <x:c r="B36" s="9" t="n">
        <x:v>30</x:v>
      </x:c>
      <x:c r="C36" s="9" t="str">
        <x:v>IMO-012</x:v>
      </x:c>
      <x:c r="D36" s="9" t="str">
        <x:v>IMO</x:v>
      </x:c>
      <x:c r="E36" s="9" t="str">
        <x:v>DIRECT_CALCULATION</x:v>
      </x:c>
      <x:c r="F36" s="9" t="str">
        <x:v>RUN_01</x:v>
      </x:c>
      <x:c r="G36" s="12" t="str">
        <x:v>OFFICIAL_ELIGIBLE_OUTPUT</x:v>
      </x:c>
      <x:c r="H36" s="12" t="str">
        <x:v>NO_SEMANTIC_VALIDATOR_DETERMINISTIC_PASS</x:v>
      </x:c>
      <x:c r="I36" s="12" t="str">
        <x:v>PARSED</x:v>
      </x:c>
      <x:c r="J36" s="12" t="str">
        <x:v>PASS</x:v>
      </x:c>
      <x:c r="K36" s="9" t="n">
        <x:v>6</x:v>
      </x:c>
      <x:c r="L36" s="9" t="n">
        <x:v>6</x:v>
      </x:c>
      <x:c r="M36" s="9" t="n">
        <x:v>6</x:v>
      </x:c>
      <x:c r="N36" s="9" t="n">
        <x:v>1</x:v>
      </x:c>
      <x:c r="O36" s="9" t="str">
        <x:v>IMO-012-P02</x:v>
      </x:c>
      <x:c r="P36" s="9" t="str">
        <x:v>PASS</x:v>
      </x:c>
      <x:c r="Q36" s="9" t="str">
        <x:v>PASS</x:v>
      </x:c>
      <x:c r="R36" s="9" t="str">
        <x:v>CORRECT_BEHAVIOR</x:v>
      </x:c>
      <x:c r="S36" s="9" t="str">
        <x:v>IMO-012-F02</x:v>
      </x:c>
      <x:c r="T36" s="9" t="str">
        <x:v>FAIL</x:v>
      </x:c>
      <x:c r="U36" s="9" t="str">
        <x:v>FAIL</x:v>
      </x:c>
      <x:c r="V36" s="9" t="str">
        <x:v>CORRECT_BEHAVIOR</x:v>
      </x:c>
      <x:c r="W36" s="13" t="str">
        <x:v>REVIEWED</x:v>
      </x:c>
      <x:c r="X36" s="13" t="str">
        <x:v>AI-assisted draft</x:v>
      </x:c>
      <x:c r="Y36" s="105" t="n">
        <x:v>46281</x:v>
      </x:c>
      <x:c r="Z36" s="13" t="n">
        <x:v>2</x:v>
      </x:c>
      <x:c r="AA36" s="13" t="n">
        <x:v>2</x:v>
      </x:c>
      <x:c r="AB36" s="13" t="n">
        <x:v>2</x:v>
      </x:c>
      <x:c r="AC36" s="13" t="n">
        <x:v>2</x:v>
      </x:c>
      <x:c r="AD36" s="13" t="n">
        <x:v>2</x:v>
      </x:c>
      <x:c r="AE36" s="13" t="n">
        <x:v>2</x:v>
      </x:c>
      <x:c r="AF36" s="13" t="n">
        <x:v>2</x:v>
      </x:c>
      <x:c r="AG36" s="13" t="str">
        <x:v>NO</x:v>
      </x:c>
      <x:c r="AH36" s="13" t="str">
        <x:v>CORRECT</x:v>
      </x:c>
      <x:c r="AI36" s="16" t="n">
        <x:f>IF(AND(W36="REVIEWED",X36&lt;&gt;"",Y36&lt;&gt;"",COUNTA(Z36:AF36)=7,COUNTIF(Z36:AF36,"UNCLEAR")=0,(COUNTIF(Z36:AF36,"0")+COUNTIF(Z36:AF36,"1")+COUNTIF(Z36:AF36,"2"))&gt;0,AG36&lt;&gt;"",AH36&lt;&gt;"",AJ36&lt;&gt;""),(COUNTIF(Z36:AF36,"1")+2*COUNTIF(Z36:AF36,"2"))/(2*(COUNTIF(Z36:AF36,"0")+COUNTIF(Z36:AF36,"1")+COUNTIF(Z36:AF36,"2"))),"")</x:f>
        <x:v>1</x:v>
      </x:c>
      <x:c r="AJ36" s="14" t="str">
        <x:v>Polar Code I-A 1.2.11; mandatory scalar Celsius values and PST &lt;= lowest MDLT - 10 are encoded.</x:v>
      </x:c>
      <x:c r="AK36" s="14" t="str">
        <x:v>NONE_FOUND</x:v>
      </x:c>
      <x:c r="AL36" s="14" t="str">
        <x:v>No material defect found.</x:v>
      </x:c>
      <x:c r="AM36" s="9" t="str"/>
      <x:c r="AN36" s="9" t="str">
        <x:v>Part I-A 1.2.11</x:v>
      </x:c>
      <x:c r="AO36" s="9" t="str">
        <x:v>MVP/SHACL_GENERATION_PIPELINE/experiments/LUNA_NO_SEMANTIC_VALIDATOR/RUN_01/runs/RUN-IMO-012-20260901T101448107133Z/artifacts/attempt_01/candidate_shape.ttl</x:v>
      </x:c>
      <x:c r="AP36" s="9" t="str">
        <x:v>9efa2c9917462d5dccdccc49aba960f754b7046f5dbd1b8af9bb86316e264210</x:v>
      </x:c>
      <x:c r="AQ36" s="52" t="inlineStr">
        <x:is>
          <x:t xml:space="preserve">PASS</x:t>
        </x:is>
      </x:c>
      <x:c r="AR36" s="53" t="inlineStr">
        <x:is>
          <x:t xml:space="preserve">VALID</x:t>
        </x:is>
      </x:c>
      <x:c r="AS36" s="53" t="inlineStr">
        <x:is>
          <x:t xml:space="preserve">IMO-012-P02=ACTIVATED | IMO-012-F02=ACTIVATED</x:t>
        </x:is>
      </x:c>
      <x:c r="AT36" s="53">
        <x:v>1</x:v>
      </x:c>
      <x:c r="AU36" s="53">
        <x:v>6</x:v>
      </x:c>
      <x:c r="AV36" s="53">
        <x:v>26</x:v>
      </x:c>
      <x:c r="AW36" s="53" t="inlineStr">
        <x:is>
          <x:t xml:space="preserve">sh:class, sh:datatype, sh:hasValue, sh:maxCount, sh:minCount, sh:node, sh:property</x:t>
        </x:is>
      </x:c>
      <x:c r="AX36" s="53">
        <x:v>1</x:v>
      </x:c>
      <x:c r="AY36" s="53">
        <x:v>1</x:v>
      </x:c>
      <x:c r="AZ36" s="53">
        <x:v>0</x:v>
      </x:c>
      <x:c r="BA36" s="54" t="n">
        <x:v>2</x:v>
      </x:c>
      <x:c r="BB36" s="54" t="n">
        <x:v>2</x:v>
      </x:c>
      <x:c r="BC36" s="54" t="n">
        <x:v>2</x:v>
      </x:c>
      <x:c r="BD36" s="55" t="n">
        <x:f>IF(OR(W36&lt;&gt;"REVIEWED",COUNTIF(BA36:BC36,"UNCLEAR")&gt;0,COUNTA(BA36:BC36)&lt;3,(COUNTIF(BA36:BC36,"0")+COUNTIF(BA36:BC36,"1")+COUNTIF(BA36:BC36,"2"))=0,AJ36=""),"",(COUNTIF(BA36:BC36,"1")+2*COUNTIF(BA36:BC36,"2"))/(2*(COUNTIF(BA36:BC36,"0")+COUNTIF(BA36:BC36,"1")+COUNTIF(BA36:BC36,"2"))))</x:f>
        <x:v>1</x:v>
      </x:c>
    </x:row>
    <x:row r="37" ht="66" customHeight="1">
      <x:c r="A37" s="9" t="str">
        <x:v>BATCH_04</x:v>
      </x:c>
      <x:c r="B37" s="9" t="n">
        <x:v>31</x:v>
      </x:c>
      <x:c r="C37" s="9" t="str">
        <x:v>TRF-030</x:v>
      </x:c>
      <x:c r="D37" s="9" t="str">
        <x:v>TRAFICOM</x:v>
      </x:c>
      <x:c r="E37" s="9" t="str">
        <x:v>COMPLEX_READINESS</x:v>
      </x:c>
      <x:c r="F37" s="9" t="str">
        <x:v>RUN_01</x:v>
      </x:c>
      <x:c r="G37" s="12" t="str">
        <x:v>OFFICIAL_ELIGIBLE_OUTPUT</x:v>
      </x:c>
      <x:c r="H37" s="12" t="str">
        <x:v>NO_SEMANTIC_VALIDATOR_DETERMINISTIC_PASS</x:v>
      </x:c>
      <x:c r="I37" s="12" t="str">
        <x:v>PARSED</x:v>
      </x:c>
      <x:c r="J37" s="12" t="str">
        <x:v>PASS</x:v>
      </x:c>
      <x:c r="K37" s="9" t="n">
        <x:v>15</x:v>
      </x:c>
      <x:c r="L37" s="9" t="n">
        <x:v>15</x:v>
      </x:c>
      <x:c r="M37" s="9" t="n">
        <x:v>13</x:v>
      </x:c>
      <x:c r="N37" s="9" t="n">
        <x:v>0</x:v>
      </x:c>
      <x:c r="O37" s="9" t="str">
        <x:v>TRF-030-P01</x:v>
      </x:c>
      <x:c r="P37" s="9" t="str">
        <x:v>PASS</x:v>
      </x:c>
      <x:c r="Q37" s="9" t="str">
        <x:v>FAIL</x:v>
      </x:c>
      <x:c r="R37" s="9" t="str">
        <x:v>FALSE_REJECT</x:v>
      </x:c>
      <x:c r="S37" s="9" t="str">
        <x:v>TRF-030-F12</x:v>
      </x:c>
      <x:c r="T37" s="9" t="str">
        <x:v>FAIL</x:v>
      </x:c>
      <x:c r="U37" s="9" t="str">
        <x:v>FAIL</x:v>
      </x:c>
      <x:c r="V37" s="9" t="str">
        <x:v>CORRECT_BEHAVIOR</x:v>
      </x:c>
      <x:c r="W37" s="13" t="str">
        <x:v>REVIEWED</x:v>
      </x:c>
      <x:c r="X37" s="13" t="str">
        <x:v>AI-assisted draft</x:v>
      </x:c>
      <x:c r="Y37" s="105" t="n">
        <x:v>46281</x:v>
      </x:c>
      <x:c r="Z37" s="13" t="n">
        <x:v>2</x:v>
      </x:c>
      <x:c r="AA37" s="13" t="n">
        <x:v>0</x:v>
      </x:c>
      <x:c r="AB37" s="13" t="n">
        <x:v>0</x:v>
      </x:c>
      <x:c r="AC37" s="13" t="n">
        <x:v>1</x:v>
      </x:c>
      <x:c r="AD37" s="13" t="n">
        <x:v>0</x:v>
      </x:c>
      <x:c r="AE37" s="13" t="n">
        <x:v>1</x:v>
      </x:c>
      <x:c r="AF37" s="13" t="n">
        <x:v>2</x:v>
      </x:c>
      <x:c r="AG37" s="13" t="str">
        <x:v>YES</x:v>
      </x:c>
      <x:c r="AH37" s="13" t="str">
        <x:v>MAJOR_DEFECT</x:v>
      </x:c>
      <x:c r="AI37" s="16" t="n">
        <x:f>IF(AND(W37="REVIEWED",X37&lt;&gt;"",Y37&lt;&gt;"",COUNTA(Z37:AF37)=7,COUNTIF(Z37:AF37,"UNCLEAR")=0,(COUNTIF(Z37:AF37,"0")+COUNTIF(Z37:AF37,"1")+COUNTIF(Z37:AF37,"2"))&gt;0,AG37&lt;&gt;"",AH37&lt;&gt;"",AJ37&lt;&gt;""),(COUNTIF(Z37:AF37,"1")+2*COUNTIF(Z37:AF37,"2"))/(2*(COUNTIF(Z37:AF37,"0")+COUNTIF(Z37:AF37,"1")+COUNTIF(Z37:AF37,"2"))),"")</x:f>
        <x:v>0.42857142857142855</x:v>
      </x:c>
      <x:c r="AJ37" s="14" t="str">
        <x:v>TRAFICOM 4.3.4.1; the artifact requires analysis-case evidence but places core load quantities on the ship and does not ensure all prescribed vertical and horizontal positions are represented.</x:v>
      </x:c>
      <x:c r="AK37" s="14" t="str">
        <x:v>MULTIPLE</x:v>
      </x:c>
      <x:c r="AL37" s="14" t="str">
        <x:v>The conditional load-length branch requires only one case when arrangement is determined and requires ca on every case otherwise, so the source's several-length paired evaluation is not faithfully encoded.</x:v>
      </x:c>
      <x:c r="AM37" s="9" t="str">
        <x:v>ALWAYS_FAIL; RDF_FALSE_REJECT</x:v>
      </x:c>
      <x:c r="AN37" s="9" t="str">
        <x:v>4.1</x:v>
      </x:c>
      <x:c r="AO37" s="9" t="str">
        <x:v>MVP/SHACL_GENERATION_PIPELINE/experiments/LUNA_NO_SEMANTIC_VALIDATOR/RUN_01/runs/RUN-TRF-030-20260901T111223595153Z/artifacts/attempt_01/candidate_shape.ttl</x:v>
      </x:c>
      <x:c r="AP37" s="9" t="str">
        <x:v>f9216c0884dd3814892193c6a598877c4a738d77c2e01ef16ea2878af658f7a5</x:v>
      </x:c>
      <x:c r="AQ37" s="52" t="inlineStr">
        <x:is>
          <x:t xml:space="preserve">PASS</x:t>
        </x:is>
      </x:c>
      <x:c r="AR37" s="53" t="inlineStr">
        <x:is>
          <x:t xml:space="preserve">VALID</x:t>
        </x:is>
      </x:c>
      <x:c r="AS37" s="53" t="inlineStr">
        <x:is>
          <x:t xml:space="preserve">TRF-030-P01=ACTIVATED | TRF-030-F12=ACTIVATED</x:t>
        </x:is>
      </x:c>
      <x:c r="AT37" s="53">
        <x:v>5</x:v>
      </x:c>
      <x:c r="AU37" s="53">
        <x:v>20</x:v>
      </x:c>
      <x:c r="AV37" s="53">
        <x:v>80</x:v>
      </x:c>
      <x:c r="AW37" s="53" t="inlineStr">
        <x:is>
          <x:t xml:space="preserve">sh:class, sh:datatype, sh:hasValue, sh:maxCount, sh:minCount, sh:node, sh:or, sh:property</x:t>
        </x:is>
      </x:c>
      <x:c r="AX37" s="53">
        <x:v>0</x:v>
      </x:c>
      <x:c r="AY37" s="53">
        <x:v>1</x:v>
      </x:c>
      <x:c r="AZ37" s="53">
        <x:v>1</x:v>
      </x:c>
      <x:c r="BA37" s="54" t="n">
        <x:v>1</x:v>
      </x:c>
      <x:c r="BB37" s="54" t="n">
        <x:v>1</x:v>
      </x:c>
      <x:c r="BC37" s="54" t="n">
        <x:v>2</x:v>
      </x:c>
      <x:c r="BD37" s="55" t="n">
        <x:f>IF(OR(W37&lt;&gt;"REVIEWED",COUNTIF(BA37:BC37,"UNCLEAR")&gt;0,COUNTA(BA37:BC37)&lt;3,(COUNTIF(BA37:BC37,"0")+COUNTIF(BA37:BC37,"1")+COUNTIF(BA37:BC37,"2"))=0,AJ37=""),"",(COUNTIF(BA37:BC37,"1")+2*COUNTIF(BA37:BC37,"2"))/(2*(COUNTIF(BA37:BC37,"0")+COUNTIF(BA37:BC37,"1")+COUNTIF(BA37:BC37,"2"))))</x:f>
        <x:v>0.6666666666666666</x:v>
      </x:c>
    </x:row>
    <x:row r="38" ht="66" customHeight="1">
      <x:c r="A38" s="9" t="str">
        <x:v>BATCH_04</x:v>
      </x:c>
      <x:c r="B38" s="9" t="n">
        <x:v>32</x:v>
      </x:c>
      <x:c r="C38" s="9" t="str">
        <x:v>TRF-049</x:v>
      </x:c>
      <x:c r="D38" s="9" t="str">
        <x:v>TRAFICOM</x:v>
      </x:c>
      <x:c r="E38" s="9" t="str">
        <x:v>DIRECT_STATIC</x:v>
      </x:c>
      <x:c r="F38" s="9" t="str">
        <x:v>RUN_01</x:v>
      </x:c>
      <x:c r="G38" s="12" t="str">
        <x:v>OFFICIAL_ELIGIBLE_OUTPUT</x:v>
      </x:c>
      <x:c r="H38" s="12" t="str">
        <x:v>NO_SEMANTIC_VALIDATOR_DETERMINISTIC_PASS</x:v>
      </x:c>
      <x:c r="I38" s="12" t="str">
        <x:v>PARSED</x:v>
      </x:c>
      <x:c r="J38" s="12" t="str">
        <x:v>PASS</x:v>
      </x:c>
      <x:c r="K38" s="9" t="n">
        <x:v>12</x:v>
      </x:c>
      <x:c r="L38" s="9" t="n">
        <x:v>12</x:v>
      </x:c>
      <x:c r="M38" s="9" t="n">
        <x:v>5</x:v>
      </x:c>
      <x:c r="N38" s="9" t="n">
        <x:v>0</x:v>
      </x:c>
      <x:c r="O38" s="9" t="str">
        <x:v>TRF-049-P02</x:v>
      </x:c>
      <x:c r="P38" s="9" t="str">
        <x:v>PASS</x:v>
      </x:c>
      <x:c r="Q38" s="9" t="str">
        <x:v>FAIL</x:v>
      </x:c>
      <x:c r="R38" s="9" t="str">
        <x:v>FALSE_REJECT</x:v>
      </x:c>
      <x:c r="S38" s="9" t="str">
        <x:v>TRF-049-F02</x:v>
      </x:c>
      <x:c r="T38" s="9" t="str">
        <x:v>FAIL</x:v>
      </x:c>
      <x:c r="U38" s="9" t="str">
        <x:v>FAIL</x:v>
      </x:c>
      <x:c r="V38" s="9" t="str">
        <x:v>CORRECT_BEHAVIOR</x:v>
      </x:c>
      <x:c r="W38" s="13" t="str">
        <x:v>REVIEWED</x:v>
      </x:c>
      <x:c r="X38" s="13" t="str">
        <x:v>AI-assisted draft</x:v>
      </x:c>
      <x:c r="Y38" s="105" t="n">
        <x:v>46281</x:v>
      </x:c>
      <x:c r="Z38" s="13" t="n">
        <x:v>2</x:v>
      </x:c>
      <x:c r="AA38" s="13" t="n">
        <x:v>2</x:v>
      </x:c>
      <x:c r="AB38" s="13" t="n">
        <x:v>1</x:v>
      </x:c>
      <x:c r="AC38" s="13" t="n">
        <x:v>2</x:v>
      </x:c>
      <x:c r="AD38" s="13" t="n">
        <x:v>1</x:v>
      </x:c>
      <x:c r="AE38" s="13" t="n">
        <x:v>0</x:v>
      </x:c>
      <x:c r="AF38" s="13" t="n">
        <x:v>2</x:v>
      </x:c>
      <x:c r="AG38" s="13" t="str">
        <x:v>YES</x:v>
      </x:c>
      <x:c r="AH38" s="13" t="str">
        <x:v>MAJOR_DEFECT</x:v>
      </x:c>
      <x:c r="AI38" s="16" t="n">
        <x:f>IF(AND(W38="REVIEWED",X38&lt;&gt;"",Y38&lt;&gt;"",COUNTA(Z38:AF38)=7,COUNTIF(Z38:AF38,"UNCLEAR")=0,(COUNTIF(Z38:AF38,"0")+COUNTIF(Z38:AF38,"1")+COUNTIF(Z38:AF38,"2"))&gt;0,AG38&lt;&gt;"",AH38&lt;&gt;"",AJ38&lt;&gt;""),(COUNTIF(Z38:AF38,"1")+2*COUNTIF(Z38:AF38,"2"))/(2*(COUNTIF(Z38:AF38,"0")+COUNTIF(Z38:AF38,"1")+COUNTIF(Z38:AF38,"2"))),"")</x:f>
        <x:v>0.7142857142857143</x:v>
      </x:c>
      <x:c r="AJ38" s="14" t="str">
        <x:v>TRAFICOM 4.4.2; longitudinal, transverse and through-support branches are present with bracket and web-thickness constraints.</x:v>
      </x:c>
      <x:c r="AK38" s="14" t="str">
        <x:v>MULTIPLE</x:v>
      </x:c>
      <x:c r="AL38" s="14" t="str">
        <x:v>Detailed attachment and frame-web records are made mandatory even where the frozen benchmark supplies a generic effective-attachment confirmation. Per-support coverage is also not fully guaranteed.</x:v>
      </x:c>
      <x:c r="AM38" s="9" t="str">
        <x:v>ALWAYS_FAIL; RDF_FALSE_REJECT</x:v>
      </x:c>
      <x:c r="AN38" s="9" t="str">
        <x:v>4.4.4.1</x:v>
      </x:c>
      <x:c r="AO38" s="9" t="str">
        <x:v>MVP/SHACL_GENERATION_PIPELINE/experiments/LUNA_NO_SEMANTIC_VALIDATOR/RUN_01/runs/RUN-TRF-049-20260901T112116021855Z/artifacts/attempt_01/candidate_shape.ttl</x:v>
      </x:c>
      <x:c r="AP38" s="9" t="str">
        <x:v>bda5b26bea324796de2586744b0463defeaee5b7e5680e4becb6290c099b5acf</x:v>
      </x:c>
      <x:c r="AQ38" s="52" t="inlineStr">
        <x:is>
          <x:t xml:space="preserve">PASS</x:t>
        </x:is>
      </x:c>
      <x:c r="AR38" s="53" t="inlineStr">
        <x:is>
          <x:t xml:space="preserve">VALID</x:t>
        </x:is>
      </x:c>
      <x:c r="AS38" s="53" t="inlineStr">
        <x:is>
          <x:t xml:space="preserve">TRF-049-P02=ACTIVATED | TRF-049-F02=ACTIVATED</x:t>
        </x:is>
      </x:c>
      <x:c r="AT38" s="53">
        <x:v>8</x:v>
      </x:c>
      <x:c r="AU38" s="53">
        <x:v>25</x:v>
      </x:c>
      <x:c r="AV38" s="53">
        <x:v>89</x:v>
      </x:c>
      <x:c r="AW38" s="53" t="inlineStr">
        <x:is>
          <x:t xml:space="preserve">sh:datatype, sh:hasValue, sh:maxCount, sh:maxInclusive, sh:minCount, sh:minInclusive, sh:node, sh:or, sh:property</x:t>
        </x:is>
      </x:c>
      <x:c r="AX38" s="53">
        <x:v>1</x:v>
      </x:c>
      <x:c r="AY38" s="53">
        <x:v>1</x:v>
      </x:c>
      <x:c r="AZ38" s="53">
        <x:v>2</x:v>
      </x:c>
      <x:c r="BA38" s="54" t="n">
        <x:v>1</x:v>
      </x:c>
      <x:c r="BB38" s="54" t="n">
        <x:v>1</x:v>
      </x:c>
      <x:c r="BC38" s="54" t="n">
        <x:v>2</x:v>
      </x:c>
      <x:c r="BD38" s="55" t="n">
        <x:f>IF(OR(W38&lt;&gt;"REVIEWED",COUNTIF(BA38:BC38,"UNCLEAR")&gt;0,COUNTA(BA38:BC38)&lt;3,(COUNTIF(BA38:BC38,"0")+COUNTIF(BA38:BC38,"1")+COUNTIF(BA38:BC38,"2"))=0,AJ38=""),"",(COUNTIF(BA38:BC38,"1")+2*COUNTIF(BA38:BC38,"2"))/(2*(COUNTIF(BA38:BC38,"0")+COUNTIF(BA38:BC38,"1")+COUNTIF(BA38:BC38,"2"))))</x:f>
        <x:v>0.6666666666666666</x:v>
      </x:c>
    </x:row>
    <x:row r="39" ht="66" customHeight="1">
      <x:c r="A39" s="9" t="str">
        <x:v>BATCH_04</x:v>
      </x:c>
      <x:c r="B39" s="9" t="n">
        <x:v>33</x:v>
      </x:c>
      <x:c r="C39" s="9" t="str">
        <x:v>TRF-069</x:v>
      </x:c>
      <x:c r="D39" s="9" t="str">
        <x:v>TRAFICOM</x:v>
      </x:c>
      <x:c r="E39" s="9" t="str">
        <x:v>DIRECT_STATIC</x:v>
      </x:c>
      <x:c r="F39" s="9" t="str">
        <x:v>RUN_01</x:v>
      </x:c>
      <x:c r="G39" s="12" t="str">
        <x:v>OFFICIAL_ELIGIBLE_OUTPUT</x:v>
      </x:c>
      <x:c r="H39" s="12" t="str">
        <x:v>NO_SEMANTIC_VALIDATOR_DETERMINISTIC_PASS</x:v>
      </x:c>
      <x:c r="I39" s="12" t="str">
        <x:v>PARSED</x:v>
      </x:c>
      <x:c r="J39" s="12" t="str">
        <x:v>PASS</x:v>
      </x:c>
      <x:c r="K39" s="9" t="n">
        <x:v>6</x:v>
      </x:c>
      <x:c r="L39" s="9" t="n">
        <x:v>6</x:v>
      </x:c>
      <x:c r="M39" s="9" t="n">
        <x:v>3</x:v>
      </x:c>
      <x:c r="N39" s="9" t="n">
        <x:v>0</x:v>
      </x:c>
      <x:c r="O39" s="9" t="str">
        <x:v>TRF-069-P01</x:v>
      </x:c>
      <x:c r="P39" s="9" t="str">
        <x:v>PASS</x:v>
      </x:c>
      <x:c r="Q39" s="9" t="str">
        <x:v>FAIL</x:v>
      </x:c>
      <x:c r="R39" s="9" t="str">
        <x:v>FALSE_REJECT</x:v>
      </x:c>
      <x:c r="S39" s="9" t="str">
        <x:v>TRF-069-F02</x:v>
      </x:c>
      <x:c r="T39" s="9" t="str">
        <x:v>FAIL</x:v>
      </x:c>
      <x:c r="U39" s="9" t="str">
        <x:v>FAIL</x:v>
      </x:c>
      <x:c r="V39" s="9" t="str">
        <x:v>CORRECT_BEHAVIOR</x:v>
      </x:c>
      <x:c r="W39" s="13" t="str">
        <x:v>REVIEWED</x:v>
      </x:c>
      <x:c r="X39" s="13" t="str">
        <x:v>AI-assisted draft</x:v>
      </x:c>
      <x:c r="Y39" s="105" t="n">
        <x:v>46281</x:v>
      </x:c>
      <x:c r="Z39" s="13" t="n">
        <x:v>0</x:v>
      </x:c>
      <x:c r="AA39" s="13" t="n">
        <x:v>0</x:v>
      </x:c>
      <x:c r="AB39" s="13" t="n">
        <x:v>1</x:v>
      </x:c>
      <x:c r="AC39" s="13" t="n">
        <x:v>1</x:v>
      </x:c>
      <x:c r="AD39" s="13" t="n">
        <x:v>0</x:v>
      </x:c>
      <x:c r="AE39" s="13" t="n">
        <x:v>0</x:v>
      </x:c>
      <x:c r="AF39" s="13" t="n">
        <x:v>2</x:v>
      </x:c>
      <x:c r="AG39" s="13" t="str">
        <x:v>YES</x:v>
      </x:c>
      <x:c r="AH39" s="13" t="str">
        <x:v>MAJOR_DEFECT</x:v>
      </x:c>
      <x:c r="AI39" s="16" t="n">
        <x:f>IF(AND(W39="REVIEWED",X39&lt;&gt;"",Y39&lt;&gt;"",COUNTA(Z39:AF39)=7,COUNTIF(Z39:AF39,"UNCLEAR")=0,(COUNTIF(Z39:AF39,"0")+COUNTIF(Z39:AF39,"1")+COUNTIF(Z39:AF39,"2"))&gt;0,AG39&lt;&gt;"",AH39&lt;&gt;"",AJ39&lt;&gt;""),(COUNTIF(Z39:AF39,"1")+2*COUNTIF(Z39:AF39,"2"))/(2*(COUNTIF(Z39:AF39,"0")+COUNTIF(Z39:AF39,"1")+COUNTIF(Z39:AF39,"2"))),"")</x:f>
        <x:v>0.2857142857142857</x:v>
      </x:c>
      <x:c r="AJ39" s="14" t="str">
        <x:v>TRAFICOM 6.3.1; the artifact attempts to encode applicable ice classes, propeller types and service-load exclusions.</x:v>
      </x:c>
      <x:c r="AK39" s="14" t="str">
        <x:v>MULTIPLE</x:v>
      </x:c>
      <x:c r="AL39" s="14" t="str">
        <x:v>It turns applicability into unconditional restrictions, omits normalOperationalConditions, expects the flags on hasDesignCondition rather than the ship, and introduces unsupported maximumIceTorque evidence.</x:v>
      </x:c>
      <x:c r="AM39" s="9" t="str">
        <x:v>ALWAYS_FAIL; RDF_FALSE_REJECT</x:v>
      </x:c>
      <x:c r="AN39" s="9" t="str">
        <x:v>6.1</x:v>
      </x:c>
      <x:c r="AO39" s="9" t="str">
        <x:v>MVP/SHACL_GENERATION_PIPELINE/experiments/LUNA_NO_SEMANTIC_VALIDATOR/RUN_01/runs/RUN-TRF-069-20260901T112952276130Z/artifacts/attempt_01/candidate_shape.ttl</x:v>
      </x:c>
      <x:c r="AP39" s="9" t="str">
        <x:v>61f4200469dfbfab61fe981c02fb770d9156ac60b5eca2b60714f4aae2c933c2</x:v>
      </x:c>
      <x:c r="AQ39" s="52" t="inlineStr">
        <x:is>
          <x:t xml:space="preserve">PASS</x:t>
        </x:is>
      </x:c>
      <x:c r="AR39" s="53" t="inlineStr">
        <x:is>
          <x:t xml:space="preserve">VALID</x:t>
        </x:is>
      </x:c>
      <x:c r="AS39" s="53" t="inlineStr">
        <x:is>
          <x:t xml:space="preserve">TRF-069-P01=ACTIVATED | TRF-069-F02=ACTIVATED</x:t>
        </x:is>
      </x:c>
      <x:c r="AT39" s="53">
        <x:v>1</x:v>
      </x:c>
      <x:c r="AU39" s="53">
        <x:v>6</x:v>
      </x:c>
      <x:c r="AV39" s="53">
        <x:v>28</x:v>
      </x:c>
      <x:c r="AW39" s="53" t="inlineStr">
        <x:is>
          <x:t xml:space="preserve">sh:class, sh:datatype, sh:hasValue, sh:in, sh:maxCount, sh:minCount, sh:node, sh:nodeKind, sh:property</x:t>
        </x:is>
      </x:c>
      <x:c r="AX39" s="53">
        <x:v>1</x:v>
      </x:c>
      <x:c r="AY39" s="53">
        <x:v>1</x:v>
      </x:c>
      <x:c r="AZ39" s="53">
        <x:v>0</x:v>
      </x:c>
      <x:c r="BA39" s="54" t="n">
        <x:v>1</x:v>
      </x:c>
      <x:c r="BB39" s="54" t="n">
        <x:v>1</x:v>
      </x:c>
      <x:c r="BC39" s="54" t="n">
        <x:v>2</x:v>
      </x:c>
      <x:c r="BD39" s="55" t="n">
        <x:f>IF(OR(W39&lt;&gt;"REVIEWED",COUNTIF(BA39:BC39,"UNCLEAR")&gt;0,COUNTA(BA39:BC39)&lt;3,(COUNTIF(BA39:BC39,"0")+COUNTIF(BA39:BC39,"1")+COUNTIF(BA39:BC39,"2"))=0,AJ39=""),"",(COUNTIF(BA39:BC39,"1")+2*COUNTIF(BA39:BC39,"2"))/(2*(COUNTIF(BA39:BC39,"0")+COUNTIF(BA39:BC39,"1")+COUNTIF(BA39:BC39,"2"))))</x:f>
        <x:v>0.6666666666666666</x:v>
      </x:c>
    </x:row>
    <x:row r="40" ht="66" customHeight="1">
      <x:c r="A40" s="9" t="str">
        <x:v>BATCH_04</x:v>
      </x:c>
      <x:c r="B40" s="9" t="n">
        <x:v>34</x:v>
      </x:c>
      <x:c r="C40" s="9" t="str">
        <x:v>IMO-053</x:v>
      </x:c>
      <x:c r="D40" s="9" t="str">
        <x:v>IMO</x:v>
      </x:c>
      <x:c r="E40" s="9" t="str">
        <x:v>DIRECT_STATIC</x:v>
      </x:c>
      <x:c r="F40" s="9" t="str">
        <x:v>RUN_01</x:v>
      </x:c>
      <x:c r="G40" s="12" t="str">
        <x:v>OFFICIAL_ELIGIBLE_OUTPUT</x:v>
      </x:c>
      <x:c r="H40" s="12" t="str">
        <x:v>NO_SEMANTIC_VALIDATOR_DETERMINISTIC_PASS</x:v>
      </x:c>
      <x:c r="I40" s="12" t="str">
        <x:v>PARSED</x:v>
      </x:c>
      <x:c r="J40" s="12" t="str">
        <x:v>PASS</x:v>
      </x:c>
      <x:c r="K40" s="9" t="n">
        <x:v>6</x:v>
      </x:c>
      <x:c r="L40" s="9" t="n">
        <x:v>6</x:v>
      </x:c>
      <x:c r="M40" s="9" t="n">
        <x:v>3</x:v>
      </x:c>
      <x:c r="N40" s="9" t="n">
        <x:v>0</x:v>
      </x:c>
      <x:c r="O40" s="9" t="str">
        <x:v>IMO-053-P01</x:v>
      </x:c>
      <x:c r="P40" s="9" t="str">
        <x:v>PASS</x:v>
      </x:c>
      <x:c r="Q40" s="9" t="str">
        <x:v>FAIL</x:v>
      </x:c>
      <x:c r="R40" s="9" t="str">
        <x:v>FALSE_REJECT</x:v>
      </x:c>
      <x:c r="S40" s="9" t="str">
        <x:v>IMO-053-F02</x:v>
      </x:c>
      <x:c r="T40" s="9" t="str">
        <x:v>FAIL</x:v>
      </x:c>
      <x:c r="U40" s="9" t="str">
        <x:v>FAIL</x:v>
      </x:c>
      <x:c r="V40" s="9" t="str">
        <x:v>CORRECT_BEHAVIOR</x:v>
      </x:c>
      <x:c r="W40" s="13" t="str">
        <x:v>REVIEWED</x:v>
      </x:c>
      <x:c r="X40" s="13" t="str">
        <x:v>AI-assisted draft</x:v>
      </x:c>
      <x:c r="Y40" s="105" t="n">
        <x:v>46281</x:v>
      </x:c>
      <x:c r="Z40" s="13" t="n">
        <x:v>2</x:v>
      </x:c>
      <x:c r="AA40" s="13" t="n">
        <x:v>0</x:v>
      </x:c>
      <x:c r="AB40" s="13" t="n">
        <x:v>0</x:v>
      </x:c>
      <x:c r="AC40" s="13" t="n">
        <x:v>2</x:v>
      </x:c>
      <x:c r="AD40" s="13" t="n">
        <x:v>1</x:v>
      </x:c>
      <x:c r="AE40" s="13" t="n">
        <x:v>0</x:v>
      </x:c>
      <x:c r="AF40" s="13" t="n">
        <x:v>2</x:v>
      </x:c>
      <x:c r="AG40" s="13" t="str">
        <x:v>YES</x:v>
      </x:c>
      <x:c r="AH40" s="13" t="str">
        <x:v>MAJOR_DEFECT</x:v>
      </x:c>
      <x:c r="AI40" s="16" t="n">
        <x:f>IF(AND(W40="REVIEWED",X40&lt;&gt;"",Y40&lt;&gt;"",COUNTA(Z40:AF40)=7,COUNTIF(Z40:AF40,"UNCLEAR")=0,(COUNTIF(Z40:AF40,"0")+COUNTIF(Z40:AF40,"1")+COUNTIF(Z40:AF40,"2"))&gt;0,AG40&lt;&gt;"",AH40&lt;&gt;"",AJ40&lt;&gt;""),(COUNTIF(Z40:AF40,"1")+2*COUNTIF(Z40:AF40,"2"))/(2*(COUNTIF(Z40:AF40,"0")+COUNTIF(Z40:AF40,"1")+COUNTIF(Z40:AF40,"2"))),"")</x:f>
        <x:v>0.5</x:v>
      </x:c>
      <x:c r="AJ40" s="14" t="str">
        <x:v>Polar Code I-A 7.3.4.1.1; compatibility must be checked through intendedOperationCompatibilityStatus on the extinguishing-medium item.</x:v>
      </x:c>
      <x:c r="AK40" s="14" t="str">
        <x:v>MULTIPLE</x:v>
      </x:c>
      <x:c r="AL40" s="14" t="str">
        <x:v>The artifact requires that canonical property on the ship and additionally uses a noncanonical compatibility property on the item. It therefore misses the actual obligation and adds an unsupported ship-level requirement.</x:v>
      </x:c>
      <x:c r="AM40" s="9" t="str">
        <x:v>ALWAYS_FAIL; RDF_FALSE_REJECT</x:v>
      </x:c>
      <x:c r="AN40" s="9" t="str">
        <x:v>Part I-A 7.2.1.5</x:v>
      </x:c>
      <x:c r="AO40" s="9" t="str">
        <x:v>MVP/SHACL_GENERATION_PIPELINE/experiments/LUNA_NO_SEMANTIC_VALIDATOR/RUN_01/runs/RUN-IMO-053-20260901T102532264104Z/artifacts/attempt_01/candidate_shape.ttl</x:v>
      </x:c>
      <x:c r="AP40" s="9" t="str">
        <x:v>5196fac83dab282c802e96e629a3128a2690fbb4af8951ee80fad4bd53492d43</x:v>
      </x:c>
      <x:c r="AQ40" s="52" t="inlineStr">
        <x:is>
          <x:t xml:space="preserve">PASS</x:t>
        </x:is>
      </x:c>
      <x:c r="AR40" s="53" t="inlineStr">
        <x:is>
          <x:t xml:space="preserve">VALID</x:t>
        </x:is>
      </x:c>
      <x:c r="AS40" s="53" t="inlineStr">
        <x:is>
          <x:t xml:space="preserve">IMO-053-P01=ACTIVATED | IMO-053-F02=ACTIVATED</x:t>
        </x:is>
      </x:c>
      <x:c r="AT40" s="53">
        <x:v>2</x:v>
      </x:c>
      <x:c r="AU40" s="53">
        <x:v>3</x:v>
      </x:c>
      <x:c r="AV40" s="53">
        <x:v>10</x:v>
      </x:c>
      <x:c r="AW40" s="53" t="inlineStr">
        <x:is>
          <x:t xml:space="preserve">sh:datatype, sh:hasValue, sh:minCount, sh:node, sh:property</x:t>
        </x:is>
      </x:c>
      <x:c r="AX40" s="53">
        <x:v>0</x:v>
      </x:c>
      <x:c r="AY40" s="53">
        <x:v>1</x:v>
      </x:c>
      <x:c r="AZ40" s="53">
        <x:v>0</x:v>
      </x:c>
      <x:c r="BA40" s="54" t="n">
        <x:v>1</x:v>
      </x:c>
      <x:c r="BB40" s="54" t="n">
        <x:v>1</x:v>
      </x:c>
      <x:c r="BC40" s="54" t="n">
        <x:v>2</x:v>
      </x:c>
      <x:c r="BD40" s="55" t="n">
        <x:f>IF(OR(W40&lt;&gt;"REVIEWED",COUNTIF(BA40:BC40,"UNCLEAR")&gt;0,COUNTA(BA40:BC40)&lt;3,(COUNTIF(BA40:BC40,"0")+COUNTIF(BA40:BC40,"1")+COUNTIF(BA40:BC40,"2"))=0,AJ40=""),"",(COUNTIF(BA40:BC40,"1")+2*COUNTIF(BA40:BC40,"2"))/(2*(COUNTIF(BA40:BC40,"0")+COUNTIF(BA40:BC40,"1")+COUNTIF(BA40:BC40,"2"))))</x:f>
        <x:v>0.6666666666666666</x:v>
      </x:c>
    </x:row>
    <x:row r="41" ht="66" customHeight="1">
      <x:c r="A41" s="9" t="str">
        <x:v>BATCH_04</x:v>
      </x:c>
      <x:c r="B41" s="9" t="n">
        <x:v>35</x:v>
      </x:c>
      <x:c r="C41" s="9" t="str">
        <x:v>IMO-102</x:v>
      </x:c>
      <x:c r="D41" s="9" t="str">
        <x:v>IMO</x:v>
      </x:c>
      <x:c r="E41" s="9" t="str">
        <x:v>DIRECT_STATIC</x:v>
      </x:c>
      <x:c r="F41" s="9" t="str">
        <x:v>RUN_01</x:v>
      </x:c>
      <x:c r="G41" s="12" t="str">
        <x:v>NO_ELIGIBLE_OUTPUT</x:v>
      </x:c>
      <x:c r="H41" s="12" t="str">
        <x:v>SYNTAX_REPAIR_EXHAUSTED</x:v>
      </x:c>
      <x:c r="I41" s="12" t="str">
        <x:v>NOT_PARSED</x:v>
      </x:c>
      <x:c r="J41" s="12" t="str">
        <x:v>FAIL</x:v>
      </x:c>
      <x:c r="K41" s="9" t="n">
        <x:v>0</x:v>
      </x:c>
      <x:c r="L41" s="9" t="n">
        <x:v>34</x:v>
      </x:c>
      <x:c r="M41" s="9" t="n">
        <x:v>0</x:v>
      </x:c>
      <x:c r="N41" s="9" t="n">
        <x:v>0</x:v>
      </x:c>
      <x:c r="O41" s="9" t="str">
        <x:v>IMO-102-K-P11</x:v>
      </x:c>
      <x:c r="P41" s="9" t="str">
        <x:v>PASS</x:v>
      </x:c>
      <x:c r="Q41" s="9" t="str">
        <x:v>NO_VERDICT</x:v>
      </x:c>
      <x:c r="R41" s="9" t="str">
        <x:v>GENERATION_ERROR</x:v>
      </x:c>
      <x:c r="S41" s="9" t="str">
        <x:v>IMO-102-K-F05</x:v>
      </x:c>
      <x:c r="T41" s="9" t="str">
        <x:v>FAIL</x:v>
      </x:c>
      <x:c r="U41" s="9" t="str">
        <x:v>NO_VERDICT</x:v>
      </x:c>
      <x:c r="V41" s="9" t="str">
        <x:v>GENERATION_ERROR</x:v>
      </x:c>
      <x:c r="W41" s="13" t="str">
        <x:v>NOT_ASSESSABLE</x:v>
      </x:c>
      <x:c r="X41" s="13" t="str">
        <x:v>AI-assisted draft</x:v>
      </x:c>
      <x:c r="Y41" s="105" t="n">
        <x:v>46281</x:v>
      </x:c>
      <x:c r="Z41" s="13" t="str">
        <x:v>N/A</x:v>
      </x:c>
      <x:c r="AA41" s="13" t="str">
        <x:v>N/A</x:v>
      </x:c>
      <x:c r="AB41" s="13" t="str">
        <x:v>N/A</x:v>
      </x:c>
      <x:c r="AC41" s="13" t="str">
        <x:v>N/A</x:v>
      </x:c>
      <x:c r="AD41" s="13" t="str">
        <x:v>N/A</x:v>
      </x:c>
      <x:c r="AE41" s="13" t="str">
        <x:v>N/A</x:v>
      </x:c>
      <x:c r="AF41" s="13" t="str">
        <x:v>N/A</x:v>
      </x:c>
      <x:c r="AG41" s="13" t="str">
        <x:v>NO</x:v>
      </x:c>
      <x:c r="AH41" s="13" t="str">
        <x:v>NOT_ASSESSABLE</x:v>
      </x:c>
      <x:c r="AI41" s="16" t="str">
        <x:f>IF(AND(W41="REVIEWED",X41&lt;&gt;"",Y41&lt;&gt;"",COUNTA(Z41:AF41)=7,COUNTIF(Z41:AF41,"UNCLEAR")=0,(COUNTIF(Z41:AF41,"0")+COUNTIF(Z41:AF41,"1")+COUNTIF(Z41:AF41,"2"))&gt;0,AG41&lt;&gt;"",AH41&lt;&gt;"",AJ41&lt;&gt;""),(COUNTIF(Z41:AF41,"1")+2*COUNTIF(Z41:AF41,"2"))/(2*(COUNTIF(Z41:AF41,"0")+COUNTIF(Z41:AF41,"1")+COUNTIF(Z41:AF41,"2"))),"")</x:f>
      </x:c>
      <x:c r="AJ41" s="14" t="str">
        <x:v>No eligible selected NO_SEMANTIC artifact exists for IMO-102; syntax repair was exhausted and the frozen audit policy forbids substituting retained candidate text.</x:v>
      </x:c>
      <x:c r="AK41" s="14" t="str">
        <x:v>UNRESOLVED</x:v>
      </x:c>
      <x:c r="AL41" s="14" t="str">
        <x:v>No semantic-fidelity or implementation-quality score is assigned to a non-selected specimen.</x:v>
      </x:c>
      <x:c r="AM41" s="9" t="str">
        <x:v>NO_OUTPUT</x:v>
      </x:c>
      <x:c r="AN41" s="9" t="str">
        <x:v>Part I-A 12.3.1</x:v>
      </x:c>
      <x:c r="AO41" s="9" t="str">
        <x:v>MISSING</x:v>
      </x:c>
      <x:c r="AP41" s="9" t="str">
        <x:v>UNAVAILABLE</x:v>
      </x:c>
      <x:c r="AQ41" s="52" t="inlineStr">
        <x:is>
          <x:t xml:space="preserve">UNAVAILABLE</x:t>
        </x:is>
      </x:c>
      <x:c r="AR41" s="53" t="inlineStr">
        <x:is>
          <x:t xml:space="preserve">MISSING_ARTIFACT</x:t>
        </x:is>
      </x:c>
      <x:c r="AS41" s="53" t="inlineStr">
        <x:is>
          <x:t xml:space="preserve">IMO-102-K-P11=MISSING_ARTIFACT | IMO-102-K-F05=MISSING_ARTIFACT</x:t>
        </x:is>
      </x:c>
      <x:c r="AT41" s="53" t="inlineStr">
        <x:is>
          <x:t xml:space="preserve"/>
        </x:is>
      </x:c>
      <x:c r="AU41" s="53" t="inlineStr">
        <x:is>
          <x:t xml:space="preserve"/>
        </x:is>
      </x:c>
      <x:c r="AV41" s="53" t="inlineStr">
        <x:is>
          <x:t xml:space="preserve"/>
        </x:is>
      </x:c>
      <x:c r="AW41" s="53" t="inlineStr">
        <x:is>
          <x:t xml:space="preserve"/>
        </x:is>
      </x:c>
      <x:c r="AX41" s="53" t="inlineStr">
        <x:is>
          <x:t xml:space="preserve"/>
        </x:is>
      </x:c>
      <x:c r="AY41" s="53" t="inlineStr">
        <x:is>
          <x:t xml:space="preserve"/>
        </x:is>
      </x:c>
      <x:c r="AZ41" s="53" t="inlineStr">
        <x:is>
          <x:t xml:space="preserve"/>
        </x:is>
      </x:c>
      <x:c r="BA41" s="54" t="str">
        <x:v>N/A</x:v>
      </x:c>
      <x:c r="BB41" s="54" t="str">
        <x:v>N/A</x:v>
      </x:c>
      <x:c r="BC41" s="54" t="str">
        <x:v>N/A</x:v>
      </x:c>
      <x:c r="BD41" s="55" t="str">
        <x:f>IF(OR(W41&lt;&gt;"REVIEWED",COUNTIF(BA41:BC41,"UNCLEAR")&gt;0,COUNTA(BA41:BC41)&lt;3,(COUNTIF(BA41:BC41,"0")+COUNTIF(BA41:BC41,"1")+COUNTIF(BA41:BC41,"2"))=0,AJ41=""),"",(COUNTIF(BA41:BC41,"1")+2*COUNTIF(BA41:BC41,"2"))/(2*(COUNTIF(BA41:BC41,"0")+COUNTIF(BA41:BC41,"1")+COUNTIF(BA41:BC41,"2"))))</x:f>
      </x:c>
    </x:row>
    <x:row r="42" ht="66" customHeight="1">
      <x:c r="A42" s="9" t="str">
        <x:v>BATCH_04</x:v>
      </x:c>
      <x:c r="B42" s="9" t="n">
        <x:v>36</x:v>
      </x:c>
      <x:c r="C42" s="9" t="str">
        <x:v>IMO-033</x:v>
      </x:c>
      <x:c r="D42" s="9" t="str">
        <x:v>IMO</x:v>
      </x:c>
      <x:c r="E42" s="9" t="str">
        <x:v>DIRECT_CALCULATION</x:v>
      </x:c>
      <x:c r="F42" s="9" t="str">
        <x:v>RUN_01</x:v>
      </x:c>
      <x:c r="G42" s="12" t="str">
        <x:v>OFFICIAL_ELIGIBLE_OUTPUT</x:v>
      </x:c>
      <x:c r="H42" s="12" t="str">
        <x:v>NO_SEMANTIC_VALIDATOR_DETERMINISTIC_PASS</x:v>
      </x:c>
      <x:c r="I42" s="12" t="str">
        <x:v>PARSED</x:v>
      </x:c>
      <x:c r="J42" s="12" t="str">
        <x:v>PASS</x:v>
      </x:c>
      <x:c r="K42" s="9" t="n">
        <x:v>10</x:v>
      </x:c>
      <x:c r="L42" s="9" t="n">
        <x:v>10</x:v>
      </x:c>
      <x:c r="M42" s="9" t="n">
        <x:v>10</x:v>
      </x:c>
      <x:c r="N42" s="9" t="n">
        <x:v>1</x:v>
      </x:c>
      <x:c r="O42" s="9" t="str">
        <x:v>IMO-033-P03</x:v>
      </x:c>
      <x:c r="P42" s="9" t="str">
        <x:v>PASS</x:v>
      </x:c>
      <x:c r="Q42" s="9" t="str">
        <x:v>PASS</x:v>
      </x:c>
      <x:c r="R42" s="9" t="str">
        <x:v>CORRECT_BEHAVIOR</x:v>
      </x:c>
      <x:c r="S42" s="9" t="str">
        <x:v>IMO-033-F01</x:v>
      </x:c>
      <x:c r="T42" s="9" t="str">
        <x:v>FAIL</x:v>
      </x:c>
      <x:c r="U42" s="9" t="str">
        <x:v>FAIL</x:v>
      </x:c>
      <x:c r="V42" s="9" t="str">
        <x:v>CORRECT_BEHAVIOR</x:v>
      </x:c>
      <x:c r="W42" s="13" t="str">
        <x:v>REVIEWED</x:v>
      </x:c>
      <x:c r="X42" s="13" t="str">
        <x:v>AI-assisted draft</x:v>
      </x:c>
      <x:c r="Y42" s="105" t="n">
        <x:v>46281</x:v>
      </x:c>
      <x:c r="Z42" s="13" t="n">
        <x:v>2</x:v>
      </x:c>
      <x:c r="AA42" s="13" t="n">
        <x:v>2</x:v>
      </x:c>
      <x:c r="AB42" s="13" t="n">
        <x:v>2</x:v>
      </x:c>
      <x:c r="AC42" s="13" t="n">
        <x:v>2</x:v>
      </x:c>
      <x:c r="AD42" s="13" t="n">
        <x:v>2</x:v>
      </x:c>
      <x:c r="AE42" s="13" t="n">
        <x:v>2</x:v>
      </x:c>
      <x:c r="AF42" s="13" t="n">
        <x:v>2</x:v>
      </x:c>
      <x:c r="AG42" s="13" t="str">
        <x:v>NO</x:v>
      </x:c>
      <x:c r="AH42" s="13" t="str">
        <x:v>CORRECT</x:v>
      </x:c>
      <x:c r="AI42" s="16" t="n">
        <x:f>IF(AND(W42="REVIEWED",X42&lt;&gt;"",Y42&lt;&gt;"",COUNTA(Z42:AF42)=7,COUNTIF(Z42:AF42,"UNCLEAR")=0,(COUNTIF(Z42:AF42,"0")+COUNTIF(Z42:AF42,"1")+COUNTIF(Z42:AF42,"2"))&gt;0,AG42&lt;&gt;"",AH42&lt;&gt;"",AJ42&lt;&gt;""),(COUNTIF(Z42:AF42,"1")+2*COUNTIF(Z42:AF42,"2"))/(2*(COUNTIF(Z42:AF42,"0")+COUNTIF(Z42:AF42,"1")+COUNTIF(Z42:AF42,"2"))),"")</x:f>
        <x:v>1</x:v>
      </x:c>
      <x:c r="AJ42" s="14" t="str">
        <x:v>Polar Code I-A 4.3.1.1; the inactive branch and all active icing allowances, units and formula factors are encoded with numerical tolerances.</x:v>
      </x:c>
      <x:c r="AK42" s="14" t="str">
        <x:v>NONE_FOUND</x:v>
      </x:c>
      <x:c r="AL42" s="14" t="str">
        <x:v>No material semantic or implementation defect found.</x:v>
      </x:c>
      <x:c r="AM42" s="9" t="str"/>
      <x:c r="AN42" s="9" t="str">
        <x:v>Part I-A 4.3.1.1</x:v>
      </x:c>
      <x:c r="AO42" s="9" t="str">
        <x:v>MVP/SHACL_GENERATION_PIPELINE/experiments/LUNA_NO_SEMANTIC_VALIDATOR/RUN_01/runs/RUN-IMO-033-20260901T101921136588Z/artifacts/attempt_01/candidate_shape.ttl</x:v>
      </x:c>
      <x:c r="AP42" s="9" t="str">
        <x:v>279abf5db69d6b0cf894f9cbf8afb7f8687398faaf419dc4fdc3ce20f8bdf9a2</x:v>
      </x:c>
      <x:c r="AQ42" s="52" t="inlineStr">
        <x:is>
          <x:t xml:space="preserve">PASS</x:t>
        </x:is>
      </x:c>
      <x:c r="AR42" s="53" t="inlineStr">
        <x:is>
          <x:t xml:space="preserve">VALID</x:t>
        </x:is>
      </x:c>
      <x:c r="AS42" s="53" t="inlineStr">
        <x:is>
          <x:t xml:space="preserve">IMO-033-P03=ACTIVATED | IMO-033-F01=ACTIVATED</x:t>
        </x:is>
      </x:c>
      <x:c r="AT42" s="53">
        <x:v>1</x:v>
      </x:c>
      <x:c r="AU42" s="53">
        <x:v>21</x:v>
      </x:c>
      <x:c r="AV42" s="53">
        <x:v>95</x:v>
      </x:c>
      <x:c r="AW42" s="53" t="inlineStr">
        <x:is>
          <x:t xml:space="preserve">sh:class, sh:datatype, sh:hasValue, sh:maxCount, sh:maxInclusive, sh:minCount, sh:minInclusive, sh:node, sh:or, sh:property</x:t>
        </x:is>
      </x:c>
      <x:c r="AX42" s="53">
        <x:v>2</x:v>
      </x:c>
      <x:c r="AY42" s="53">
        <x:v>1</x:v>
      </x:c>
      <x:c r="AZ42" s="53">
        <x:v>1</x:v>
      </x:c>
      <x:c r="BA42" s="54" t="n">
        <x:v>2</x:v>
      </x:c>
      <x:c r="BB42" s="54" t="n">
        <x:v>2</x:v>
      </x:c>
      <x:c r="BC42" s="54" t="n">
        <x:v>2</x:v>
      </x:c>
      <x:c r="BD42" s="55" t="n">
        <x:f>IF(OR(W42&lt;&gt;"REVIEWED",COUNTIF(BA42:BC42,"UNCLEAR")&gt;0,COUNTA(BA42:BC42)&lt;3,(COUNTIF(BA42:BC42,"0")+COUNTIF(BA42:BC42,"1")+COUNTIF(BA42:BC42,"2"))=0,AJ42=""),"",(COUNTIF(BA42:BC42,"1")+2*COUNTIF(BA42:BC42,"2"))/(2*(COUNTIF(BA42:BC42,"0")+COUNTIF(BA42:BC42,"1")+COUNTIF(BA42:BC42,"2"))))</x:f>
        <x:v>1</x:v>
      </x:c>
    </x:row>
    <x:row r="43" ht="66" customHeight="1">
      <x:c r="A43" s="9" t="str">
        <x:v>BATCH_04</x:v>
      </x:c>
      <x:c r="B43" s="9" t="n">
        <x:v>37</x:v>
      </x:c>
      <x:c r="C43" s="9" t="str">
        <x:v>IMO-059</x:v>
      </x:c>
      <x:c r="D43" s="9" t="str">
        <x:v>IMO</x:v>
      </x:c>
      <x:c r="E43" s="9" t="str">
        <x:v>DIRECT_STATIC</x:v>
      </x:c>
      <x:c r="F43" s="9" t="str">
        <x:v>RUN_01</x:v>
      </x:c>
      <x:c r="G43" s="12" t="str">
        <x:v>OFFICIAL_ELIGIBLE_OUTPUT</x:v>
      </x:c>
      <x:c r="H43" s="12" t="str">
        <x:v>NO_SEMANTIC_VALIDATOR_DETERMINISTIC_PASS</x:v>
      </x:c>
      <x:c r="I43" s="12" t="str">
        <x:v>PARSED</x:v>
      </x:c>
      <x:c r="J43" s="12" t="str">
        <x:v>PASS</x:v>
      </x:c>
      <x:c r="K43" s="9" t="n">
        <x:v>7</x:v>
      </x:c>
      <x:c r="L43" s="9" t="n">
        <x:v>7</x:v>
      </x:c>
      <x:c r="M43" s="9" t="n">
        <x:v>7</x:v>
      </x:c>
      <x:c r="N43" s="9" t="n">
        <x:v>1</x:v>
      </x:c>
      <x:c r="O43" s="9" t="str">
        <x:v>IMO-059-P03</x:v>
      </x:c>
      <x:c r="P43" s="9" t="str">
        <x:v>PASS</x:v>
      </x:c>
      <x:c r="Q43" s="9" t="str">
        <x:v>PASS</x:v>
      </x:c>
      <x:c r="R43" s="9" t="str">
        <x:v>CORRECT_BEHAVIOR</x:v>
      </x:c>
      <x:c r="S43" s="9" t="str">
        <x:v>IMO-059-F01</x:v>
      </x:c>
      <x:c r="T43" s="9" t="str">
        <x:v>FAIL</x:v>
      </x:c>
      <x:c r="U43" s="9" t="str">
        <x:v>FAIL</x:v>
      </x:c>
      <x:c r="V43" s="9" t="str">
        <x:v>CORRECT_BEHAVIOR</x:v>
      </x:c>
      <x:c r="W43" s="13" t="str">
        <x:v>REVIEWED</x:v>
      </x:c>
      <x:c r="X43" s="13" t="str">
        <x:v>AI-assisted draft</x:v>
      </x:c>
      <x:c r="Y43" s="105" t="n">
        <x:v>46281</x:v>
      </x:c>
      <x:c r="Z43" s="13" t="n">
        <x:v>2</x:v>
      </x:c>
      <x:c r="AA43" s="13" t="n">
        <x:v>2</x:v>
      </x:c>
      <x:c r="AB43" s="13" t="n">
        <x:v>2</x:v>
      </x:c>
      <x:c r="AC43" s="13" t="n">
        <x:v>2</x:v>
      </x:c>
      <x:c r="AD43" s="13" t="n">
        <x:v>2</x:v>
      </x:c>
      <x:c r="AE43" s="13" t="n">
        <x:v>2</x:v>
      </x:c>
      <x:c r="AF43" s="13" t="n">
        <x:v>2</x:v>
      </x:c>
      <x:c r="AG43" s="13" t="str">
        <x:v>NO</x:v>
      </x:c>
      <x:c r="AH43" s="13" t="str">
        <x:v>CORRECT</x:v>
      </x:c>
      <x:c r="AI43" s="16" t="n">
        <x:f>IF(AND(W43="REVIEWED",X43&lt;&gt;"",Y43&lt;&gt;"",COUNTA(Z43:AF43)=7,COUNTIF(Z43:AF43,"UNCLEAR")=0,(COUNTIF(Z43:AF43,"0")+COUNTIF(Z43:AF43,"1")+COUNTIF(Z43:AF43,"2"))&gt;0,AG43&lt;&gt;"",AH43&lt;&gt;"",AJ43&lt;&gt;""),(COUNTIF(Z43:AF43,"1")+2*COUNTIF(Z43:AF43,"2"))/(2*(COUNTIF(Z43:AF43,"0")+COUNTIF(Z43:AF43,"1")+COUNTIF(Z43:AF43,"2"))),"")</x:f>
        <x:v>1</x:v>
      </x:c>
      <x:c r="AJ43" s="14" t="str">
        <x:v>Polar Code I-A 7.3.2.3; each linked fire-fighter outfit must resolve to a warm storage location through the canonical path.</x:v>
      </x:c>
      <x:c r="AK43" s="14" t="str">
        <x:v>NONE_FOUND</x:v>
      </x:c>
      <x:c r="AL43" s="14" t="str">
        <x:v>No outfit-existence obligation is invented and no material defect was found.</x:v>
      </x:c>
      <x:c r="AM43" s="9" t="str"/>
      <x:c r="AN43" s="9" t="str">
        <x:v>Part I-A 7.3.2.3</x:v>
      </x:c>
      <x:c r="AO43" s="9" t="str">
        <x:v>MVP/SHACL_GENERATION_PIPELINE/experiments/LUNA_NO_SEMANTIC_VALIDATOR/RUN_01/runs/RUN-IMO-059-20260901T102653048234Z/artifacts/attempt_01/candidate_shape.ttl</x:v>
      </x:c>
      <x:c r="AP43" s="9" t="str">
        <x:v>a36cab593b5d51b26ad0267d0d96cba3559a2af453c67519006dc76209ca270a</x:v>
      </x:c>
      <x:c r="AQ43" s="52" t="inlineStr">
        <x:is>
          <x:t xml:space="preserve">PASS</x:t>
        </x:is>
      </x:c>
      <x:c r="AR43" s="53" t="inlineStr">
        <x:is>
          <x:t xml:space="preserve">VALID</x:t>
        </x:is>
      </x:c>
      <x:c r="AS43" s="53" t="inlineStr">
        <x:is>
          <x:t xml:space="preserve">IMO-059-P03=ACTIVATED | IMO-059-F01=ACTIVATED</x:t>
        </x:is>
      </x:c>
      <x:c r="AT43" s="53">
        <x:v>3</x:v>
      </x:c>
      <x:c r="AU43" s="53">
        <x:v>3</x:v>
      </x:c>
      <x:c r="AV43" s="53">
        <x:v>14</x:v>
      </x:c>
      <x:c r="AW43" s="53" t="inlineStr">
        <x:is>
          <x:t xml:space="preserve">sh:class, sh:hasValue, sh:minCount, sh:node, sh:nodeKind, sh:property</x:t>
        </x:is>
      </x:c>
      <x:c r="AX43" s="53">
        <x:v>0</x:v>
      </x:c>
      <x:c r="AY43" s="53">
        <x:v>1</x:v>
      </x:c>
      <x:c r="AZ43" s="53">
        <x:v>0</x:v>
      </x:c>
      <x:c r="BA43" s="54" t="n">
        <x:v>2</x:v>
      </x:c>
      <x:c r="BB43" s="54" t="n">
        <x:v>2</x:v>
      </x:c>
      <x:c r="BC43" s="54" t="n">
        <x:v>2</x:v>
      </x:c>
      <x:c r="BD43" s="55" t="n">
        <x:f>IF(OR(W43&lt;&gt;"REVIEWED",COUNTIF(BA43:BC43,"UNCLEAR")&gt;0,COUNTA(BA43:BC43)&lt;3,(COUNTIF(BA43:BC43,"0")+COUNTIF(BA43:BC43,"1")+COUNTIF(BA43:BC43,"2"))=0,AJ43=""),"",(COUNTIF(BA43:BC43,"1")+2*COUNTIF(BA43:BC43,"2"))/(2*(COUNTIF(BA43:BC43,"0")+COUNTIF(BA43:BC43,"1")+COUNTIF(BA43:BC43,"2"))))</x:f>
        <x:v>1</x:v>
      </x:c>
    </x:row>
    <x:row r="44" ht="66" customHeight="1">
      <x:c r="A44" s="9" t="str">
        <x:v>BATCH_04</x:v>
      </x:c>
      <x:c r="B44" s="9" t="n">
        <x:v>38</x:v>
      </x:c>
      <x:c r="C44" s="9" t="str">
        <x:v>TRF-005</x:v>
      </x:c>
      <x:c r="D44" s="9" t="str">
        <x:v>TRAFICOM</x:v>
      </x:c>
      <x:c r="E44" s="9" t="str">
        <x:v>DIRECT_STATIC</x:v>
      </x:c>
      <x:c r="F44" s="9" t="str">
        <x:v>RUN_01</x:v>
      </x:c>
      <x:c r="G44" s="12" t="str">
        <x:v>OFFICIAL_ELIGIBLE_OUTPUT</x:v>
      </x:c>
      <x:c r="H44" s="12" t="str">
        <x:v>NO_SEMANTIC_VALIDATOR_DETERMINISTIC_PASS</x:v>
      </x:c>
      <x:c r="I44" s="12" t="str">
        <x:v>PARSED</x:v>
      </x:c>
      <x:c r="J44" s="12" t="str">
        <x:v>PASS</x:v>
      </x:c>
      <x:c r="K44" s="9" t="n">
        <x:v>7</x:v>
      </x:c>
      <x:c r="L44" s="9" t="n">
        <x:v>7</x:v>
      </x:c>
      <x:c r="M44" s="9" t="n">
        <x:v>5</x:v>
      </x:c>
      <x:c r="N44" s="9" t="n">
        <x:v>0</x:v>
      </x:c>
      <x:c r="O44" s="9" t="str">
        <x:v>TRF-005-P04</x:v>
      </x:c>
      <x:c r="P44" s="9" t="str">
        <x:v>PASS</x:v>
      </x:c>
      <x:c r="Q44" s="9" t="str">
        <x:v>FAIL</x:v>
      </x:c>
      <x:c r="R44" s="9" t="str">
        <x:v>FALSE_REJECT</x:v>
      </x:c>
      <x:c r="S44" s="9" t="str">
        <x:v>TRF-005-F03</x:v>
      </x:c>
      <x:c r="T44" s="9" t="str">
        <x:v>FAIL</x:v>
      </x:c>
      <x:c r="U44" s="9" t="str">
        <x:v>FAIL</x:v>
      </x:c>
      <x:c r="V44" s="9" t="str">
        <x:v>CORRECT_BEHAVIOR</x:v>
      </x:c>
      <x:c r="W44" s="13" t="str">
        <x:v>REVIEWED</x:v>
      </x:c>
      <x:c r="X44" s="13" t="str">
        <x:v>AI-assisted draft</x:v>
      </x:c>
      <x:c r="Y44" s="105" t="n">
        <x:v>46281</x:v>
      </x:c>
      <x:c r="Z44" s="13" t="n">
        <x:v>2</x:v>
      </x:c>
      <x:c r="AA44" s="13" t="n">
        <x:v>2</x:v>
      </x:c>
      <x:c r="AB44" s="13" t="n">
        <x:v>2</x:v>
      </x:c>
      <x:c r="AC44" s="13" t="n">
        <x:v>2</x:v>
      </x:c>
      <x:c r="AD44" s="13" t="n">
        <x:v>0</x:v>
      </x:c>
      <x:c r="AE44" s="13" t="n">
        <x:v>2</x:v>
      </x:c>
      <x:c r="AF44" s="13" t="n">
        <x:v>2</x:v>
      </x:c>
      <x:c r="AG44" s="13" t="str">
        <x:v>YES</x:v>
      </x:c>
      <x:c r="AH44" s="13" t="str">
        <x:v>MAJOR_DEFECT</x:v>
      </x:c>
      <x:c r="AI44" s="16" t="n">
        <x:f>IF(AND(W44="REVIEWED",X44&lt;&gt;"",Y44&lt;&gt;"",COUNTA(Z44:AF44)=7,COUNTIF(Z44:AF44,"UNCLEAR")=0,(COUNTIF(Z44:AF44,"0")+COUNTIF(Z44:AF44,"1")+COUNTIF(Z44:AF44,"2"))&gt;0,AG44&lt;&gt;"",AH44&lt;&gt;"",AJ44&lt;&gt;""),(COUNTIF(Z44:AF44,"1")+2*COUNTIF(Z44:AF44,"2"))/(2*(COUNTIF(Z44:AF44,"0")+COUNTIF(Z44:AF44,"1")+COUNTIF(Z44:AF44,"2"))),"")</x:f>
        <x:v>0.8571428571428571</x:v>
      </x:c>
      <x:c r="AJ44" s="14" t="str">
        <x:v>TRAFICOM 1.2; the transition depends jointly on stage date and contract date, with 2010-01-01 outside the 2002-edition cohort.</x:v>
      </x:c>
      <x:c r="AK44" s="14" t="str">
        <x:v>CODE_DEFECT</x:v>
      </x:c>
      <x:c r="AL44" s="14" t="str">
        <x:v>SPARQL operator precedence makes any stage after 2003 sufficient for the pre-2010 branch, regardless of contract date. Both selected 2010-boundary cases are therefore evaluated incorrectly.</x:v>
      </x:c>
      <x:c r="AM44" s="9" t="str">
        <x:v>RDF_FALSE_ACCEPT; RDF_FALSE_REJECT</x:v>
      </x:c>
      <x:c r="AN44" s="9" t="str">
        <x:v>1.5</x:v>
      </x:c>
      <x:c r="AO44" s="9" t="str">
        <x:v>MVP/SHACL_GENERATION_PIPELINE/experiments/LUNA_NO_SEMANTIC_VALIDATOR/RUN_01/runs/RUN-TRF-005-20260901T105857335705Z/artifacts/attempt_01/candidate_shape.ttl</x:v>
      </x:c>
      <x:c r="AP44" s="9" t="str">
        <x:v>62ced666125f94d17c063f2b0d2bc570a0b2eab39b3eba5d0b7ae80cf9f5a3dc</x:v>
      </x:c>
      <x:c r="AQ44" s="52" t="inlineStr">
        <x:is>
          <x:t xml:space="preserve">PASS</x:t>
        </x:is>
      </x:c>
      <x:c r="AR44" s="53" t="inlineStr">
        <x:is>
          <x:t xml:space="preserve">VALID</x:t>
        </x:is>
      </x:c>
      <x:c r="AS44" s="53" t="inlineStr">
        <x:is>
          <x:t xml:space="preserve">TRF-005-P04=ACTIVATED | TRF-005-F03=ACTIVATED</x:t>
        </x:is>
      </x:c>
      <x:c r="AT44" s="53">
        <x:v>3</x:v>
      </x:c>
      <x:c r="AU44" s="53">
        <x:v>3</x:v>
      </x:c>
      <x:c r="AV44" s="53">
        <x:v>14</x:v>
      </x:c>
      <x:c r="AW44" s="53" t="inlineStr">
        <x:is>
          <x:t xml:space="preserve">sh:datatype, sh:hasValue, sh:maxCount, sh:minCount, sh:nodeKind, sh:or, sh:property</x:t>
        </x:is>
      </x:c>
      <x:c r="AX44" s="53">
        <x:v>2</x:v>
      </x:c>
      <x:c r="AY44" s="53">
        <x:v>1</x:v>
      </x:c>
      <x:c r="AZ44" s="53">
        <x:v>1</x:v>
      </x:c>
      <x:c r="BA44" s="54" t="n">
        <x:v>1</x:v>
      </x:c>
      <x:c r="BB44" s="54" t="n">
        <x:v>1</x:v>
      </x:c>
      <x:c r="BC44" s="54" t="n">
        <x:v>2</x:v>
      </x:c>
      <x:c r="BD44" s="55" t="n">
        <x:f>IF(OR(W44&lt;&gt;"REVIEWED",COUNTIF(BA44:BC44,"UNCLEAR")&gt;0,COUNTA(BA44:BC44)&lt;3,(COUNTIF(BA44:BC44,"0")+COUNTIF(BA44:BC44,"1")+COUNTIF(BA44:BC44,"2"))=0,AJ44=""),"",(COUNTIF(BA44:BC44,"1")+2*COUNTIF(BA44:BC44,"2"))/(2*(COUNTIF(BA44:BC44,"0")+COUNTIF(BA44:BC44,"1")+COUNTIF(BA44:BC44,"2"))))</x:f>
        <x:v>0.6666666666666666</x:v>
      </x:c>
    </x:row>
    <x:row r="45" ht="66" customHeight="1">
      <x:c r="A45" s="9" t="str">
        <x:v>BATCH_04</x:v>
      </x:c>
      <x:c r="B45" s="9" t="n">
        <x:v>39</x:v>
      </x:c>
      <x:c r="C45" s="9" t="str">
        <x:v>I2-019</x:v>
      </x:c>
      <x:c r="D45" s="9" t="str">
        <x:v>I2</x:v>
      </x:c>
      <x:c r="E45" s="9" t="str">
        <x:v>DIRECT_CALCULATION</x:v>
      </x:c>
      <x:c r="F45" s="9" t="str">
        <x:v>RUN_01</x:v>
      </x:c>
      <x:c r="G45" s="12" t="str">
        <x:v>OFFICIAL_ELIGIBLE_OUTPUT</x:v>
      </x:c>
      <x:c r="H45" s="12" t="str">
        <x:v>NO_SEMANTIC_VALIDATOR_DETERMINISTIC_PASS</x:v>
      </x:c>
      <x:c r="I45" s="12" t="str">
        <x:v>PARSED</x:v>
      </x:c>
      <x:c r="J45" s="12" t="str">
        <x:v>PASS</x:v>
      </x:c>
      <x:c r="K45" s="9" t="n">
        <x:v>6</x:v>
      </x:c>
      <x:c r="L45" s="9" t="n">
        <x:v>6</x:v>
      </x:c>
      <x:c r="M45" s="9" t="n">
        <x:v>6</x:v>
      </x:c>
      <x:c r="N45" s="9" t="n">
        <x:v>1</x:v>
      </x:c>
      <x:c r="O45" s="9" t="str">
        <x:v>I2-019-P02</x:v>
      </x:c>
      <x:c r="P45" s="9" t="str">
        <x:v>PASS</x:v>
      </x:c>
      <x:c r="Q45" s="9" t="str">
        <x:v>PASS</x:v>
      </x:c>
      <x:c r="R45" s="9" t="str">
        <x:v>CORRECT_BEHAVIOR</x:v>
      </x:c>
      <x:c r="S45" s="9" t="str">
        <x:v>I2-019-F02</x:v>
      </x:c>
      <x:c r="T45" s="9" t="str">
        <x:v>FAIL</x:v>
      </x:c>
      <x:c r="U45" s="9" t="str">
        <x:v>FAIL</x:v>
      </x:c>
      <x:c r="V45" s="9" t="str">
        <x:v>CORRECT_BEHAVIOR</x:v>
      </x:c>
      <x:c r="W45" s="13" t="str">
        <x:v>REVIEWED</x:v>
      </x:c>
      <x:c r="X45" s="13" t="str">
        <x:v>AI-assisted draft</x:v>
      </x:c>
      <x:c r="Y45" s="105" t="n">
        <x:v>46281</x:v>
      </x:c>
      <x:c r="Z45" s="13" t="n">
        <x:v>2</x:v>
      </x:c>
      <x:c r="AA45" s="13" t="n">
        <x:v>2</x:v>
      </x:c>
      <x:c r="AB45" s="13" t="n">
        <x:v>2</x:v>
      </x:c>
      <x:c r="AC45" s="13" t="n">
        <x:v>1</x:v>
      </x:c>
      <x:c r="AD45" s="13" t="n">
        <x:v>2</x:v>
      </x:c>
      <x:c r="AE45" s="13" t="n">
        <x:v>2</x:v>
      </x:c>
      <x:c r="AF45" s="13" t="n">
        <x:v>2</x:v>
      </x:c>
      <x:c r="AG45" s="13" t="str">
        <x:v>NO</x:v>
      </x:c>
      <x:c r="AH45" s="13" t="str">
        <x:v>MINOR_DEFECT</x:v>
      </x:c>
      <x:c r="AI45" s="16" t="n">
        <x:f>IF(AND(W45="REVIEWED",X45&lt;&gt;"",Y45&lt;&gt;"",COUNTA(Z45:AF45)=7,COUNTIF(Z45:AF45,"UNCLEAR")=0,(COUNTIF(Z45:AF45,"0")+COUNTIF(Z45:AF45,"1")+COUNTIF(Z45:AF45,"2"))&gt;0,AG45&lt;&gt;"",AH45&lt;&gt;"",AJ45&lt;&gt;""),(COUNTIF(Z45:AF45,"1")+2*COUNTIF(Z45:AF45,"2"))/(2*(COUNTIF(Z45:AF45,"0")+COUNTIF(Z45:AF45,"1")+COUNTIF(Z45:AF45,"2"))),"")</x:f>
        <x:v>0.9285714285714286</x:v>
      </x:c>
      <x:c r="AJ45" s="14" t="str">
        <x:v>UR I2 3.5; selectedHullAreaFactor is compared with the maximum factor among all linked spanned hull areas.</x:v>
      </x:c>
      <x:c r="AK45" s="14" t="str">
        <x:v>CODE_DEFECT</x:v>
      </x:c>
      <x:c r="AL45" s="14" t="str">
        <x:v>The selected quantity is not linked to the artifact's declared quantity shape, so its class and unit are not structurally guaranteed even though the maximum calculation is correct.</x:v>
      </x:c>
      <x:c r="AM45" s="9" t="str"/>
      <x:c r="AN45" s="9" t="str">
        <x:v>I2.3.5(ii)</x:v>
      </x:c>
      <x:c r="AO45" s="9" t="str">
        <x:v>MVP/SHACL_GENERATION_PIPELINE/experiments/LUNA_NO_SEMANTIC_VALIDATOR/RUN_01/runs/RUN-I2-019-20260901T095255024399Z/artifacts/attempt_01/candidate_shape.ttl</x:v>
      </x:c>
      <x:c r="AP45" s="9" t="str">
        <x:v>ecc554afa578b3ccd27fb160d537dc6518b9cee7a512f92a92650c90167564e8</x:v>
      </x:c>
      <x:c r="AQ45" s="52" t="inlineStr">
        <x:is>
          <x:t xml:space="preserve">PASS</x:t>
        </x:is>
      </x:c>
      <x:c r="AR45" s="53" t="inlineStr">
        <x:is>
          <x:t xml:space="preserve">VALID</x:t>
        </x:is>
      </x:c>
      <x:c r="AS45" s="53" t="inlineStr">
        <x:is>
          <x:t xml:space="preserve">I2-019-P02=ACTIVATED | I2-019-F02=ACTIVATED</x:t>
        </x:is>
      </x:c>
      <x:c r="AT45" s="53">
        <x:v>5</x:v>
      </x:c>
      <x:c r="AU45" s="53">
        <x:v>7</x:v>
      </x:c>
      <x:c r="AV45" s="53">
        <x:v>28</x:v>
      </x:c>
      <x:c r="AW45" s="53" t="inlineStr">
        <x:is>
          <x:t xml:space="preserve">sh:class, sh:datatype, sh:hasValue, sh:maxCount, sh:minCount, sh:node, sh:property</x:t>
        </x:is>
      </x:c>
      <x:c r="AX45" s="53">
        <x:v>2</x:v>
      </x:c>
      <x:c r="AY45" s="53">
        <x:v>1</x:v>
      </x:c>
      <x:c r="AZ45" s="53">
        <x:v>0</x:v>
      </x:c>
      <x:c r="BA45" s="54" t="n">
        <x:v>2</x:v>
      </x:c>
      <x:c r="BB45" s="54" t="n">
        <x:v>1</x:v>
      </x:c>
      <x:c r="BC45" s="54" t="n">
        <x:v>2</x:v>
      </x:c>
      <x:c r="BD45" s="55" t="n">
        <x:f>IF(OR(W45&lt;&gt;"REVIEWED",COUNTIF(BA45:BC45,"UNCLEAR")&gt;0,COUNTA(BA45:BC45)&lt;3,(COUNTIF(BA45:BC45,"0")+COUNTIF(BA45:BC45,"1")+COUNTIF(BA45:BC45,"2"))=0,AJ45=""),"",(COUNTIF(BA45:BC45,"1")+2*COUNTIF(BA45:BC45,"2"))/(2*(COUNTIF(BA45:BC45,"0")+COUNTIF(BA45:BC45,"1")+COUNTIF(BA45:BC45,"2"))))</x:f>
        <x:v>0.8333333333333334</x:v>
      </x:c>
    </x:row>
    <x:row r="46" ht="66" customHeight="1">
      <x:c r="A46" s="9" t="str">
        <x:v>BATCH_04</x:v>
      </x:c>
      <x:c r="B46" s="9" t="n">
        <x:v>40</x:v>
      </x:c>
      <x:c r="C46" s="9" t="str">
        <x:v>I2-006</x:v>
      </x:c>
      <x:c r="D46" s="9" t="str">
        <x:v>I2</x:v>
      </x:c>
      <x:c r="E46" s="9" t="str">
        <x:v>DIRECT_STATIC</x:v>
      </x:c>
      <x:c r="F46" s="9" t="str">
        <x:v>RUN_01</x:v>
      </x:c>
      <x:c r="G46" s="12" t="str">
        <x:v>OFFICIAL_ELIGIBLE_OUTPUT</x:v>
      </x:c>
      <x:c r="H46" s="12" t="str">
        <x:v>NO_SEMANTIC_VALIDATOR_DETERMINISTIC_PASS</x:v>
      </x:c>
      <x:c r="I46" s="12" t="str">
        <x:v>PARSED</x:v>
      </x:c>
      <x:c r="J46" s="12" t="str">
        <x:v>PASS</x:v>
      </x:c>
      <x:c r="K46" s="9" t="n">
        <x:v>5</x:v>
      </x:c>
      <x:c r="L46" s="9" t="n">
        <x:v>5</x:v>
      </x:c>
      <x:c r="M46" s="9" t="n">
        <x:v>4</x:v>
      </x:c>
      <x:c r="N46" s="9" t="n">
        <x:v>0</x:v>
      </x:c>
      <x:c r="O46" s="9" t="str">
        <x:v>I2-006-P02</x:v>
      </x:c>
      <x:c r="P46" s="9" t="str">
        <x:v>PASS</x:v>
      </x:c>
      <x:c r="Q46" s="9" t="str">
        <x:v>PASS</x:v>
      </x:c>
      <x:c r="R46" s="9" t="str">
        <x:v>CORRECT_BEHAVIOR</x:v>
      </x:c>
      <x:c r="S46" s="9" t="str">
        <x:v>I2-006-F01</x:v>
      </x:c>
      <x:c r="T46" s="9" t="str">
        <x:v>FAIL</x:v>
      </x:c>
      <x:c r="U46" s="9" t="str">
        <x:v>FAIL</x:v>
      </x:c>
      <x:c r="V46" s="9" t="str">
        <x:v>CORRECT_BEHAVIOR</x:v>
      </x:c>
      <x:c r="W46" s="13" t="str">
        <x:v>REVIEWED</x:v>
      </x:c>
      <x:c r="X46" s="13" t="str">
        <x:v>AI-assisted draft</x:v>
      </x:c>
      <x:c r="Y46" s="105" t="n">
        <x:v>46281</x:v>
      </x:c>
      <x:c r="Z46" s="13" t="n">
        <x:v>2</x:v>
      </x:c>
      <x:c r="AA46" s="13" t="n">
        <x:v>2</x:v>
      </x:c>
      <x:c r="AB46" s="13" t="n">
        <x:v>2</x:v>
      </x:c>
      <x:c r="AC46" s="13" t="n">
        <x:v>2</x:v>
      </x:c>
      <x:c r="AD46" s="13" t="n">
        <x:v>2</x:v>
      </x:c>
      <x:c r="AE46" s="13" t="n">
        <x:v>1</x:v>
      </x:c>
      <x:c r="AF46" s="13" t="n">
        <x:v>2</x:v>
      </x:c>
      <x:c r="AG46" s="13" t="str">
        <x:v>NO</x:v>
      </x:c>
      <x:c r="AH46" s="13" t="str">
        <x:v>MINOR_DEFECT</x:v>
      </x:c>
      <x:c r="AI46" s="16" t="n">
        <x:f>IF(AND(W46="REVIEWED",X46&lt;&gt;"",Y46&lt;&gt;"",COUNTA(Z46:AF46)=7,COUNTIF(Z46:AF46,"UNCLEAR")=0,(COUNTIF(Z46:AF46,"0")+COUNTIF(Z46:AF46,"1")+COUNTIF(Z46:AF46,"2"))&gt;0,AG46&lt;&gt;"",AH46&lt;&gt;"",AJ46&lt;&gt;""),(COUNTIF(Z46:AF46,"1")+2*COUNTIF(Z46:AF46,"2"))/(2*(COUNTIF(Z46:AF46,"0")+COUNTIF(Z46:AF46,"1")+COUNTIF(Z46:AF46,"2"))),"")</x:f>
        <x:v>0.9285714285714286</x:v>
      </x:c>
      <x:c r="AJ46" s="14" t="str">
        <x:v>UR I2 2.2.3; the conditional Bow and Bow Intermediate aft-design requirement is represented.</x:v>
      </x:c>
      <x:c r="AK46" s="14" t="str">
        <x:v>CODE_DEFECT</x:v>
      </x:c>
      <x:c r="AL46" s="14" t="str">
        <x:v>The active branch redundantly requires the same design basis in both aftSectionDesignBasis and hullAreaRequirementSet. This adds unsupported duplicate evidence without improving semantics.</x:v>
      </x:c>
      <x:c r="AM46" s="9" t="str">
        <x:v>RDF_FALSE_REJECT</x:v>
      </x:c>
      <x:c r="AN46" s="9" t="str">
        <x:v>I2.2.6</x:v>
      </x:c>
      <x:c r="AO46" s="9" t="str">
        <x:v>MVP/SHACL_GENERATION_PIPELINE/experiments/LUNA_NO_SEMANTIC_VALIDATOR/RUN_01/runs/RUN-I2-006-20260901T094721254470Z/artifacts/attempt_01/candidate_shape.ttl</x:v>
      </x:c>
      <x:c r="AP46" s="9" t="str">
        <x:v>e508046728e168dce95647bd2f93b14b9adb717a8b327818c46a655623752cbc</x:v>
      </x:c>
      <x:c r="AQ46" s="52" t="inlineStr">
        <x:is>
          <x:t xml:space="preserve">PASS</x:t>
        </x:is>
      </x:c>
      <x:c r="AR46" s="53" t="inlineStr">
        <x:is>
          <x:t xml:space="preserve">VALID</x:t>
        </x:is>
      </x:c>
      <x:c r="AS46" s="53" t="inlineStr">
        <x:is>
          <x:t xml:space="preserve">I2-006-P02=ACTIVATED | I2-006-F01=ACTIVATED</x:t>
        </x:is>
      </x:c>
      <x:c r="AT46" s="53">
        <x:v>1</x:v>
      </x:c>
      <x:c r="AU46" s="53">
        <x:v>4</x:v>
      </x:c>
      <x:c r="AV46" s="53">
        <x:v>17</x:v>
      </x:c>
      <x:c r="AW46" s="53" t="inlineStr">
        <x:is>
          <x:t xml:space="preserve">sh:datatype, sh:hasValue, sh:minCount, sh:or, sh:property</x:t>
        </x:is>
      </x:c>
      <x:c r="AX46" s="53">
        <x:v>0</x:v>
      </x:c>
      <x:c r="AY46" s="53">
        <x:v>1</x:v>
      </x:c>
      <x:c r="AZ46" s="53">
        <x:v>1</x:v>
      </x:c>
      <x:c r="BA46" s="54" t="n">
        <x:v>2</x:v>
      </x:c>
      <x:c r="BB46" s="54" t="n">
        <x:v>1</x:v>
      </x:c>
      <x:c r="BC46" s="54" t="n">
        <x:v>2</x:v>
      </x:c>
      <x:c r="BD46" s="55" t="n">
        <x:f>IF(OR(W46&lt;&gt;"REVIEWED",COUNTIF(BA46:BC46,"UNCLEAR")&gt;0,COUNTA(BA46:BC46)&lt;3,(COUNTIF(BA46:BC46,"0")+COUNTIF(BA46:BC46,"1")+COUNTIF(BA46:BC46,"2"))=0,AJ46=""),"",(COUNTIF(BA46:BC46,"1")+2*COUNTIF(BA46:BC46,"2"))/(2*(COUNTIF(BA46:BC46,"0")+COUNTIF(BA46:BC46,"1")+COUNTIF(BA46:BC46,"2"))))</x:f>
        <x:v>0.8333333333333334</x:v>
      </x:c>
    </x:row>
    <x:row r="47" ht="66" customHeight="1">
      <x:c r="A47" s="9" t="str">
        <x:v>BATCH_05</x:v>
      </x:c>
      <x:c r="B47" s="9" t="n">
        <x:v>41</x:v>
      </x:c>
      <x:c r="C47" s="9" t="str">
        <x:v>I2-035</x:v>
      </x:c>
      <x:c r="D47" s="9" t="str">
        <x:v>I2</x:v>
      </x:c>
      <x:c r="E47" s="9" t="str">
        <x:v>DIRECT_CALCULATION</x:v>
      </x:c>
      <x:c r="F47" s="9" t="str">
        <x:v>RUN_01</x:v>
      </x:c>
      <x:c r="G47" s="12" t="str">
        <x:v>OFFICIAL_ELIGIBLE_OUTPUT</x:v>
      </x:c>
      <x:c r="H47" s="12" t="str">
        <x:v>NO_SEMANTIC_VALIDATOR_DETERMINISTIC_PASS</x:v>
      </x:c>
      <x:c r="I47" s="12" t="str">
        <x:v>PARSED</x:v>
      </x:c>
      <x:c r="J47" s="12" t="str">
        <x:v>PASS</x:v>
      </x:c>
      <x:c r="K47" s="9" t="n">
        <x:v>6</x:v>
      </x:c>
      <x:c r="L47" s="9" t="n">
        <x:v>6</x:v>
      </x:c>
      <x:c r="M47" s="9" t="n">
        <x:v>4</x:v>
      </x:c>
      <x:c r="N47" s="9" t="n">
        <x:v>0</x:v>
      </x:c>
      <x:c r="O47" s="9" t="str">
        <x:v>I2-035-P01</x:v>
      </x:c>
      <x:c r="P47" s="9" t="str">
        <x:v>PASS</x:v>
      </x:c>
      <x:c r="Q47" s="9" t="str">
        <x:v>PASS</x:v>
      </x:c>
      <x:c r="R47" s="9" t="str">
        <x:v>CORRECT_BEHAVIOR</x:v>
      </x:c>
      <x:c r="S47" s="9" t="str">
        <x:v>I2-035-F01</x:v>
      </x:c>
      <x:c r="T47" s="9" t="str">
        <x:v>FAIL</x:v>
      </x:c>
      <x:c r="U47" s="9" t="str">
        <x:v>PASS</x:v>
      </x:c>
      <x:c r="V47" s="9" t="str">
        <x:v>FALSE_ACCEPT</x:v>
      </x:c>
      <x:c r="W47" s="13" t="str">
        <x:v>REVIEWED</x:v>
      </x:c>
      <x:c r="X47" s="13" t="str">
        <x:v>AI-assisted draft</x:v>
      </x:c>
      <x:c r="Y47" s="105" t="n">
        <x:v>46281</x:v>
      </x:c>
      <x:c r="Z47" s="13" t="n">
        <x:v>2</x:v>
      </x:c>
      <x:c r="AA47" s="13" t="n">
        <x:v>2</x:v>
      </x:c>
      <x:c r="AB47" s="13" t="n">
        <x:v>1</x:v>
      </x:c>
      <x:c r="AC47" s="13" t="n">
        <x:v>0</x:v>
      </x:c>
      <x:c r="AD47" s="13" t="n">
        <x:v>1</x:v>
      </x:c>
      <x:c r="AE47" s="13" t="n">
        <x:v>1</x:v>
      </x:c>
      <x:c r="AF47" s="13" t="n">
        <x:v>2</x:v>
      </x:c>
      <x:c r="AG47" s="13" t="str">
        <x:v>YES</x:v>
      </x:c>
      <x:c r="AH47" s="13" t="str">
        <x:v>MAJOR_DEFECT</x:v>
      </x:c>
      <x:c r="AI47" s="16" t="n">
        <x:f>IF(AND(W47="REVIEWED",X47&lt;&gt;"",Y47&lt;&gt;"",COUNTA(Z47:AF47)=7,COUNTIF(Z47:AF47,"UNCLEAR")=0,(COUNTIF(Z47:AF47,"0")+COUNTIF(Z47:AF47,"1")+COUNTIF(Z47:AF47,"2"))&gt;0,AG47&lt;&gt;"",AH47&lt;&gt;"",AJ47&lt;&gt;""),(COUNTIF(Z47:AF47,"1")+2*COUNTIF(Z47:AF47,"2"))/(2*(COUNTIF(Z47:AF47,"0")+COUNTIF(Z47:AF47,"1")+COUNTIF(Z47:AF47,"2"))),"")</x:f>
        <x:v>0.6428571428571429</x:v>
      </x:c>
      <x:c r="AJ47" s="14" t="str">
        <x:v>UR I2 7.2; canonical ship and structural-member fields are present and a formula check is attempted.</x:v>
      </x:c>
      <x:c r="AK47" s="14" t="str">
        <x:v>MULTIPLE</x:v>
      </x:c>
      <x:c r="AL47" s="14" t="str">
        <x:v>The formula swaps frameSpan and loadPatchHeight, compares raw m2 shear area with raw cm2 required area, and does not require a hasStructuralMember value. The result can be vacuous or dimensionally wrong.</x:v>
      </x:c>
      <x:c r="AM47" s="9" t="str">
        <x:v>RDF_FALSE_ACCEPT</x:v>
      </x:c>
      <x:c r="AN47" s="9" t="str">
        <x:v>I2.7.2</x:v>
      </x:c>
      <x:c r="AO47" s="9" t="str">
        <x:v>MVP/SHACL_GENERATION_PIPELINE/experiments/LUNA_NO_SEMANTIC_VALIDATOR/RUN_01/runs/RUN-I2-035-20260901T100006134749Z/artifacts/attempt_01/candidate_shape.ttl</x:v>
      </x:c>
      <x:c r="AP47" s="9" t="str">
        <x:v>75da2623e50db5cf569c1526cf577f1926a83d559f26b13933d57d2faa96fac4</x:v>
      </x:c>
      <x:c r="AQ47" s="52" t="inlineStr">
        <x:is>
          <x:t xml:space="preserve">PASS</x:t>
        </x:is>
      </x:c>
      <x:c r="AR47" s="53" t="inlineStr">
        <x:is>
          <x:t xml:space="preserve">VALID</x:t>
        </x:is>
      </x:c>
      <x:c r="AS47" s="53" t="inlineStr">
        <x:is>
          <x:t xml:space="preserve">I2-035-P01=ACTIVATED | I2-035-F01=ACTIVATED</x:t>
        </x:is>
      </x:c>
      <x:c r="AT47" s="53">
        <x:v>2</x:v>
      </x:c>
      <x:c r="AU47" s="53">
        <x:v>28</x:v>
      </x:c>
      <x:c r="AV47" s="53">
        <x:v>119</x:v>
      </x:c>
      <x:c r="AW47" s="53" t="inlineStr">
        <x:is>
          <x:t xml:space="preserve">sh:class, sh:datatype, sh:hasValue, sh:maxCount, sh:minCount, sh:node, sh:property</x:t>
        </x:is>
      </x:c>
      <x:c r="AX47" s="53">
        <x:v>1</x:v>
      </x:c>
      <x:c r="AY47" s="53">
        <x:v>1</x:v>
      </x:c>
      <x:c r="AZ47" s="53">
        <x:v>0</x:v>
      </x:c>
      <x:c r="BA47" s="54" t="n">
        <x:v>1</x:v>
      </x:c>
      <x:c r="BB47" s="54" t="n">
        <x:v>1</x:v>
      </x:c>
      <x:c r="BC47" s="54" t="n">
        <x:v>2</x:v>
      </x:c>
      <x:c r="BD47" s="55" t="n">
        <x:f>IF(OR(W47&lt;&gt;"REVIEWED",COUNTIF(BA47:BC47,"UNCLEAR")&gt;0,COUNTA(BA47:BC47)&lt;3,(COUNTIF(BA47:BC47,"0")+COUNTIF(BA47:BC47,"1")+COUNTIF(BA47:BC47,"2"))=0,AJ47=""),"",(COUNTIF(BA47:BC47,"1")+2*COUNTIF(BA47:BC47,"2"))/(2*(COUNTIF(BA47:BC47,"0")+COUNTIF(BA47:BC47,"1")+COUNTIF(BA47:BC47,"2"))))</x:f>
        <x:v>0.6666666666666666</x:v>
      </x:c>
    </x:row>
    <x:row r="48" ht="66" customHeight="1">
      <x:c r="A48" s="9" t="str">
        <x:v>BATCH_05</x:v>
      </x:c>
      <x:c r="B48" s="9" t="n">
        <x:v>42</x:v>
      </x:c>
      <x:c r="C48" s="9" t="str">
        <x:v>TRF-064</x:v>
      </x:c>
      <x:c r="D48" s="9" t="str">
        <x:v>TRAFICOM</x:v>
      </x:c>
      <x:c r="E48" s="9" t="str">
        <x:v>DIRECT_STATIC</x:v>
      </x:c>
      <x:c r="F48" s="9" t="str">
        <x:v>RUN_01</x:v>
      </x:c>
      <x:c r="G48" s="12" t="str">
        <x:v>OFFICIAL_ELIGIBLE_OUTPUT</x:v>
      </x:c>
      <x:c r="H48" s="12" t="str">
        <x:v>NO_SEMANTIC_VALIDATOR_DETERMINISTIC_PASS</x:v>
      </x:c>
      <x:c r="I48" s="12" t="str">
        <x:v>PARSED</x:v>
      </x:c>
      <x:c r="J48" s="12" t="str">
        <x:v>PASS</x:v>
      </x:c>
      <x:c r="K48" s="9" t="n">
        <x:v>9</x:v>
      </x:c>
      <x:c r="L48" s="9" t="n">
        <x:v>9</x:v>
      </x:c>
      <x:c r="M48" s="9" t="n">
        <x:v>6</x:v>
      </x:c>
      <x:c r="N48" s="9" t="n">
        <x:v>0</x:v>
      </x:c>
      <x:c r="O48" s="9" t="str">
        <x:v>TRF-064-P03</x:v>
      </x:c>
      <x:c r="P48" s="9" t="str">
        <x:v>PASS</x:v>
      </x:c>
      <x:c r="Q48" s="9" t="str">
        <x:v>FAIL</x:v>
      </x:c>
      <x:c r="R48" s="9" t="str">
        <x:v>FALSE_REJECT</x:v>
      </x:c>
      <x:c r="S48" s="9" t="str">
        <x:v>TRF-064-F06</x:v>
      </x:c>
      <x:c r="T48" s="9" t="str">
        <x:v>FAIL</x:v>
      </x:c>
      <x:c r="U48" s="9" t="str">
        <x:v>FAIL</x:v>
      </x:c>
      <x:c r="V48" s="9" t="str">
        <x:v>CORRECT_BEHAVIOR</x:v>
      </x:c>
      <x:c r="W48" s="13" t="str">
        <x:v>REVIEWED</x:v>
      </x:c>
      <x:c r="X48" s="13" t="str">
        <x:v>AI-assisted draft</x:v>
      </x:c>
      <x:c r="Y48" s="105" t="n">
        <x:v>46281</x:v>
      </x:c>
      <x:c r="Z48" s="13" t="n">
        <x:v>0</x:v>
      </x:c>
      <x:c r="AA48" s="13" t="n">
        <x:v>2</x:v>
      </x:c>
      <x:c r="AB48" s="13" t="n">
        <x:v>2</x:v>
      </x:c>
      <x:c r="AC48" s="13" t="n">
        <x:v>2</x:v>
      </x:c>
      <x:c r="AD48" s="13" t="n">
        <x:v>1</x:v>
      </x:c>
      <x:c r="AE48" s="13" t="n">
        <x:v>0</x:v>
      </x:c>
      <x:c r="AF48" s="13" t="n">
        <x:v>2</x:v>
      </x:c>
      <x:c r="AG48" s="13" t="str">
        <x:v>YES</x:v>
      </x:c>
      <x:c r="AH48" s="13" t="str">
        <x:v>MAJOR_DEFECT</x:v>
      </x:c>
      <x:c r="AI48" s="16" t="n">
        <x:f>IF(AND(W48="REVIEWED",X48&lt;&gt;"",Y48&lt;&gt;"",COUNTA(Z48:AF48)=7,COUNTIF(Z48:AF48,"UNCLEAR")=0,(COUNTIF(Z48:AF48,"0")+COUNTIF(Z48:AF48,"1")+COUNTIF(Z48:AF48,"2"))&gt;0,AG48&lt;&gt;"",AH48&lt;&gt;"",AJ48&lt;&gt;""),(COUNTIF(Z48:AF48,"1")+2*COUNTIF(Z48:AF48,"2"))/(2*(COUNTIF(Z48:AF48,"0")+COUNTIF(Z48:AF48,"1")+COUNTIF(Z48:AF48,"2"))),"")</x:f>
        <x:v>0.6428571428571429</x:v>
      </x:c>
      <x:c r="AJ48" s="14" t="str">
        <x:v>TRAFICOM 4.8; plated-bossing and detached-strut evidence are placed on the intended component paths.</x:v>
      </x:c>
      <x:c r="AK48" s="14" t="str">
        <x:v>CODE_DEFECT</x:v>
      </x:c>
      <x:c r="AL48" s="14" t="str">
        <x:v>Every ship must declare detachedStrut and satisfy one equipment branch. Ships with no side-propeller equipment are outside the clause but are falsely rejected.</x:v>
      </x:c>
      <x:c r="AM48" s="9" t="str">
        <x:v>ALWAYS_FAIL; RDF_FALSE_REJECT</x:v>
      </x:c>
      <x:c r="AN48" s="9" t="str">
        <x:v>4.8</x:v>
      </x:c>
      <x:c r="AO48" s="9" t="str">
        <x:v>MVP/SHACL_GENERATION_PIPELINE/experiments/LUNA_NO_SEMANTIC_VALIDATOR/RUN_01/runs/RUN-TRF-064-20260901T112842997299Z/artifacts/attempt_01/candidate_shape.ttl</x:v>
      </x:c>
      <x:c r="AP48" s="9" t="str">
        <x:v>45a9bbe07c2cb31e052a70df5c733bf608e0eff823619d42036fccd2058d287f</x:v>
      </x:c>
      <x:c r="AQ48" s="52" t="inlineStr">
        <x:is>
          <x:t xml:space="preserve">PASS</x:t>
        </x:is>
      </x:c>
      <x:c r="AR48" s="53" t="inlineStr">
        <x:is>
          <x:t xml:space="preserve">VALID</x:t>
        </x:is>
      </x:c>
      <x:c r="AS48" s="53" t="inlineStr">
        <x:is>
          <x:t xml:space="preserve">TRF-064-P03=ACTIVATED | TRF-064-F06=ACTIVATED</x:t>
        </x:is>
      </x:c>
      <x:c r="AT48" s="53">
        <x:v>1</x:v>
      </x:c>
      <x:c r="AU48" s="53">
        <x:v>10</x:v>
      </x:c>
      <x:c r="AV48" s="53">
        <x:v>36</x:v>
      </x:c>
      <x:c r="AW48" s="53" t="inlineStr">
        <x:is>
          <x:t xml:space="preserve">sh:class, sh:datatype, sh:hasValue, sh:maxCount, sh:minCount, sh:node, sh:or, sh:property</x:t>
        </x:is>
      </x:c>
      <x:c r="AX48" s="53">
        <x:v>0</x:v>
      </x:c>
      <x:c r="AY48" s="53">
        <x:v>1</x:v>
      </x:c>
      <x:c r="AZ48" s="53">
        <x:v>1</x:v>
      </x:c>
      <x:c r="BA48" s="54" t="n">
        <x:v>2</x:v>
      </x:c>
      <x:c r="BB48" s="54" t="n">
        <x:v>2</x:v>
      </x:c>
      <x:c r="BC48" s="54" t="n">
        <x:v>2</x:v>
      </x:c>
      <x:c r="BD48" s="55" t="n">
        <x:f>IF(OR(W48&lt;&gt;"REVIEWED",COUNTIF(BA48:BC48,"UNCLEAR")&gt;0,COUNTA(BA48:BC48)&lt;3,(COUNTIF(BA48:BC48,"0")+COUNTIF(BA48:BC48,"1")+COUNTIF(BA48:BC48,"2"))=0,AJ48=""),"",(COUNTIF(BA48:BC48,"1")+2*COUNTIF(BA48:BC48,"2"))/(2*(COUNTIF(BA48:BC48,"0")+COUNTIF(BA48:BC48,"1")+COUNTIF(BA48:BC48,"2"))))</x:f>
        <x:v>1</x:v>
      </x:c>
    </x:row>
    <x:row r="49" ht="66" customHeight="1">
      <x:c r="A49" s="9" t="str">
        <x:v>BATCH_05</x:v>
      </x:c>
      <x:c r="B49" s="9" t="n">
        <x:v>43</x:v>
      </x:c>
      <x:c r="C49" s="9" t="str">
        <x:v>TRF-059</x:v>
      </x:c>
      <x:c r="D49" s="9" t="str">
        <x:v>TRAFICOM</x:v>
      </x:c>
      <x:c r="E49" s="9" t="str">
        <x:v>DIRECT_CALCULATION</x:v>
      </x:c>
      <x:c r="F49" s="9" t="str">
        <x:v>RUN_01</x:v>
      </x:c>
      <x:c r="G49" s="12" t="str">
        <x:v>OFFICIAL_ELIGIBLE_OUTPUT</x:v>
      </x:c>
      <x:c r="H49" s="12" t="str">
        <x:v>NO_SEMANTIC_VALIDATOR_DETERMINISTIC_PASS</x:v>
      </x:c>
      <x:c r="I49" s="12" t="str">
        <x:v>PARSED</x:v>
      </x:c>
      <x:c r="J49" s="12" t="str">
        <x:v>PASS</x:v>
      </x:c>
      <x:c r="K49" s="9" t="n">
        <x:v>10</x:v>
      </x:c>
      <x:c r="L49" s="9" t="n">
        <x:v>10</x:v>
      </x:c>
      <x:c r="M49" s="9" t="n">
        <x:v>10</x:v>
      </x:c>
      <x:c r="N49" s="9" t="n">
        <x:v>1</x:v>
      </x:c>
      <x:c r="O49" s="9" t="str">
        <x:v>TRF-059-P01</x:v>
      </x:c>
      <x:c r="P49" s="9" t="str">
        <x:v>PASS</x:v>
      </x:c>
      <x:c r="Q49" s="9" t="str">
        <x:v>PASS</x:v>
      </x:c>
      <x:c r="R49" s="9" t="str">
        <x:v>CORRECT_BEHAVIOR</x:v>
      </x:c>
      <x:c r="S49" s="9" t="str">
        <x:v>TRF-059-F05</x:v>
      </x:c>
      <x:c r="T49" s="9" t="str">
        <x:v>FAIL</x:v>
      </x:c>
      <x:c r="U49" s="9" t="str">
        <x:v>FAIL</x:v>
      </x:c>
      <x:c r="V49" s="9" t="str">
        <x:v>CORRECT_BEHAVIOR</x:v>
      </x:c>
      <x:c r="W49" s="13" t="str">
        <x:v>REVIEWED</x:v>
      </x:c>
      <x:c r="X49" s="13" t="str">
        <x:v>AI-assisted draft</x:v>
      </x:c>
      <x:c r="Y49" s="105" t="n">
        <x:v>46281</x:v>
      </x:c>
      <x:c r="Z49" s="13" t="n">
        <x:v>2</x:v>
      </x:c>
      <x:c r="AA49" s="13" t="n">
        <x:v>2</x:v>
      </x:c>
      <x:c r="AB49" s="13" t="n">
        <x:v>2</x:v>
      </x:c>
      <x:c r="AC49" s="13" t="n">
        <x:v>2</x:v>
      </x:c>
      <x:c r="AD49" s="13" t="n">
        <x:v>2</x:v>
      </x:c>
      <x:c r="AE49" s="13" t="n">
        <x:v>2</x:v>
      </x:c>
      <x:c r="AF49" s="13" t="n">
        <x:v>2</x:v>
      </x:c>
      <x:c r="AG49" s="13" t="str">
        <x:v>NO</x:v>
      </x:c>
      <x:c r="AH49" s="13" t="str">
        <x:v>CORRECT</x:v>
      </x:c>
      <x:c r="AI49" s="16" t="n">
        <x:f>IF(AND(W49="REVIEWED",X49&lt;&gt;"",Y49&lt;&gt;"",COUNTA(Z49:AF49)=7,COUNTIF(Z49:AF49,"UNCLEAR")=0,(COUNTIF(Z49:AF49,"0")+COUNTIF(Z49:AF49,"1")+COUNTIF(Z49:AF49,"2"))&gt;0,AG49&lt;&gt;"",AH49&lt;&gt;"",AJ49&lt;&gt;""),(COUNTIF(Z49:AF49,"1")+2*COUNTIF(Z49:AF49,"2"))/(2*(COUNTIF(Z49:AF49,"0")+COUNTIF(Z49:AF49,"1")+COUNTIF(Z49:AF49,"2"))),"")</x:f>
        <x:v>1</x:v>
      </x:c>
      <x:c r="AJ49" s="14" t="str">
        <x:v>TRAFICOM 4.6.2; alpha is tied to every Table 4-8 ratio and the cm2 result is checked against the complete formula with tolerance.</x:v>
      </x:c>
      <x:c r="AK49" s="14" t="str">
        <x:v>NONE_FOUND</x:v>
      </x:c>
      <x:c r="AL49" s="14" t="str">
        <x:v>Required operands, units, table selection and formula error are combined correctly in one violation condition.</x:v>
      </x:c>
      <x:c r="AM49" s="9" t="str"/>
      <x:c r="AN49" s="9" t="str">
        <x:v>4.6.2</x:v>
      </x:c>
      <x:c r="AO49" s="9" t="str">
        <x:v>MVP/SHACL_GENERATION_PIPELINE/experiments/LUNA_NO_SEMANTIC_VALIDATOR/RUN_01/runs/RUN-TRF-059-20260901T112626737396Z/artifacts/attempt_01/candidate_shape.ttl</x:v>
      </x:c>
      <x:c r="AP49" s="9" t="str">
        <x:v>4c7fd4ad0f45ae51425eae3ac239cd5ce604ff64a5d8cdae91249a4fbb21e55a</x:v>
      </x:c>
      <x:c r="AQ49" s="52" t="inlineStr">
        <x:is>
          <x:t xml:space="preserve">PASS</x:t>
        </x:is>
      </x:c>
      <x:c r="AR49" s="53" t="inlineStr">
        <x:is>
          <x:t xml:space="preserve">VALID</x:t>
        </x:is>
      </x:c>
      <x:c r="AS49" s="53" t="inlineStr">
        <x:is>
          <x:t xml:space="preserve">TRF-059-P01=ACTIVATED | TRF-059-F05=ACTIVATED</x:t>
        </x:is>
      </x:c>
      <x:c r="AT49" s="53">
        <x:v>1</x:v>
      </x:c>
      <x:c r="AU49" s="53">
        <x:v>15</x:v>
      </x:c>
      <x:c r="AV49" s="53">
        <x:v>65</x:v>
      </x:c>
      <x:c r="AW49" s="53" t="inlineStr">
        <x:is>
          <x:t xml:space="preserve">sh:class, sh:datatype, sh:hasValue, sh:maxCount, sh:minCount, sh:node, sh:property</x:t>
        </x:is>
      </x:c>
      <x:c r="AX49" s="53">
        <x:v>1</x:v>
      </x:c>
      <x:c r="AY49" s="53">
        <x:v>1</x:v>
      </x:c>
      <x:c r="AZ49" s="53">
        <x:v>0</x:v>
      </x:c>
      <x:c r="BA49" s="54" t="n">
        <x:v>2</x:v>
      </x:c>
      <x:c r="BB49" s="54" t="n">
        <x:v>2</x:v>
      </x:c>
      <x:c r="BC49" s="54" t="n">
        <x:v>2</x:v>
      </x:c>
      <x:c r="BD49" s="55" t="n">
        <x:f>IF(OR(W49&lt;&gt;"REVIEWED",COUNTIF(BA49:BC49,"UNCLEAR")&gt;0,COUNTA(BA49:BC49)&lt;3,(COUNTIF(BA49:BC49,"0")+COUNTIF(BA49:BC49,"1")+COUNTIF(BA49:BC49,"2"))=0,AJ49=""),"",(COUNTIF(BA49:BC49,"1")+2*COUNTIF(BA49:BC49,"2"))/(2*(COUNTIF(BA49:BC49,"0")+COUNTIF(BA49:BC49,"1")+COUNTIF(BA49:BC49,"2"))))</x:f>
        <x:v>1</x:v>
      </x:c>
    </x:row>
    <x:row r="50" ht="66" customHeight="1">
      <x:c r="A50" s="9" t="str">
        <x:v>BATCH_05</x:v>
      </x:c>
      <x:c r="B50" s="9" t="n">
        <x:v>44</x:v>
      </x:c>
      <x:c r="C50" s="9" t="str">
        <x:v>TRF-035</x:v>
      </x:c>
      <x:c r="D50" s="9" t="str">
        <x:v>TRAFICOM</x:v>
      </x:c>
      <x:c r="E50" s="9" t="str">
        <x:v>DIRECT_STATIC</x:v>
      </x:c>
      <x:c r="F50" s="9" t="str">
        <x:v>RUN_01</x:v>
      </x:c>
      <x:c r="G50" s="12" t="str">
        <x:v>OFFICIAL_ELIGIBLE_OUTPUT</x:v>
      </x:c>
      <x:c r="H50" s="12" t="str">
        <x:v>NO_SEMANTIC_VALIDATOR_DETERMINISTIC_PASS</x:v>
      </x:c>
      <x:c r="I50" s="12" t="str">
        <x:v>PARSED</x:v>
      </x:c>
      <x:c r="J50" s="12" t="str">
        <x:v>PASS</x:v>
      </x:c>
      <x:c r="K50" s="9" t="n">
        <x:v>6</x:v>
      </x:c>
      <x:c r="L50" s="9" t="n">
        <x:v>6</x:v>
      </x:c>
      <x:c r="M50" s="9" t="n">
        <x:v>6</x:v>
      </x:c>
      <x:c r="N50" s="9" t="n">
        <x:v>1</x:v>
      </x:c>
      <x:c r="O50" s="9" t="str">
        <x:v>TRF-035-P01</x:v>
      </x:c>
      <x:c r="P50" s="9" t="str">
        <x:v>PASS</x:v>
      </x:c>
      <x:c r="Q50" s="9" t="str">
        <x:v>PASS</x:v>
      </x:c>
      <x:c r="R50" s="9" t="str">
        <x:v>CORRECT_BEHAVIOR</x:v>
      </x:c>
      <x:c r="S50" s="9" t="str">
        <x:v>TRF-035-F02</x:v>
      </x:c>
      <x:c r="T50" s="9" t="str">
        <x:v>FAIL</x:v>
      </x:c>
      <x:c r="U50" s="9" t="str">
        <x:v>FAIL</x:v>
      </x:c>
      <x:c r="V50" s="9" t="str">
        <x:v>CORRECT_BEHAVIOR</x:v>
      </x:c>
      <x:c r="W50" s="13" t="str">
        <x:v>REVIEWED</x:v>
      </x:c>
      <x:c r="X50" s="13" t="str">
        <x:v>AI-assisted draft</x:v>
      </x:c>
      <x:c r="Y50" s="105" t="n">
        <x:v>46281</x:v>
      </x:c>
      <x:c r="Z50" s="13" t="n">
        <x:v>2</x:v>
      </x:c>
      <x:c r="AA50" s="13" t="n">
        <x:v>2</x:v>
      </x:c>
      <x:c r="AB50" s="13" t="n">
        <x:v>2</x:v>
      </x:c>
      <x:c r="AC50" s="13" t="n">
        <x:v>2</x:v>
      </x:c>
      <x:c r="AD50" s="13" t="n">
        <x:v>2</x:v>
      </x:c>
      <x:c r="AE50" s="13" t="n">
        <x:v>0</x:v>
      </x:c>
      <x:c r="AF50" s="13" t="n">
        <x:v>2</x:v>
      </x:c>
      <x:c r="AG50" s="13" t="str">
        <x:v>YES</x:v>
      </x:c>
      <x:c r="AH50" s="13" t="str">
        <x:v>MAJOR_DEFECT</x:v>
      </x:c>
      <x:c r="AI50" s="16" t="n">
        <x:f>IF(AND(W50="REVIEWED",X50&lt;&gt;"",Y50&lt;&gt;"",COUNTA(Z50:AF50)=7,COUNTIF(Z50:AF50,"UNCLEAR")=0,(COUNTIF(Z50:AF50,"0")+COUNTIF(Z50:AF50,"1")+COUNTIF(Z50:AF50,"2"))&gt;0,AG50&lt;&gt;"",AH50&lt;&gt;"",AJ50&lt;&gt;""),(COUNTIF(Z50:AF50,"1")+2*COUNTIF(Z50:AF50,"2"))/(2*(COUNTIF(Z50:AF50,"0")+COUNTIF(Z50:AF50,"1")+COUNTIF(Z50:AF50,"2"))),"")</x:f>
        <x:v>0.8571428571428571</x:v>
      </x:c>
      <x:c r="AJ50" s="14" t="str">
        <x:v>TRAFICOM 4.1.1; ruleLength and classificationSocietyRuleLength are both metre quantities and are compared for equality.</x:v>
      </x:c>
      <x:c r="AK50" s="14" t="str">
        <x:v>CODE_DEFECT</x:v>
      </x:c>
      <x:c r="AL50" s="14" t="str">
        <x:v>The artifact additionally requires a classificationSociety string, which the source does not require as separate evidence. Otherwise valid equal-length data without that name is falsely rejected.</x:v>
      </x:c>
      <x:c r="AM50" s="9" t="str"/>
      <x:c r="AN50" s="9" t="str">
        <x:v>4.1.1</x:v>
      </x:c>
      <x:c r="AO50" s="9" t="str">
        <x:v>MVP/SHACL_GENERATION_PIPELINE/experiments/LUNA_NO_SEMANTIC_VALIDATOR/RUN_01/runs/RUN-TRF-035-20260901T111533128268Z/artifacts/attempt_01/candidate_shape.ttl</x:v>
      </x:c>
      <x:c r="AP50" s="9" t="str">
        <x:v>b3c68dfe986ec18c0d2b997eeb5e608f1955561d5ea0f897a4a6fec48fb25aa1</x:v>
      </x:c>
      <x:c r="AQ50" s="52" t="inlineStr">
        <x:is>
          <x:t xml:space="preserve">PASS</x:t>
        </x:is>
      </x:c>
      <x:c r="AR50" s="53" t="inlineStr">
        <x:is>
          <x:t xml:space="preserve">VALID</x:t>
        </x:is>
      </x:c>
      <x:c r="AS50" s="53" t="inlineStr">
        <x:is>
          <x:t xml:space="preserve">TRF-035-P01=ACTIVATED | TRF-035-F02=ACTIVATED</x:t>
        </x:is>
      </x:c>
      <x:c r="AT50" s="53">
        <x:v>1</x:v>
      </x:c>
      <x:c r="AU50" s="53">
        <x:v>7</x:v>
      </x:c>
      <x:c r="AV50" s="53">
        <x:v>30</x:v>
      </x:c>
      <x:c r="AW50" s="53" t="inlineStr">
        <x:is>
          <x:t xml:space="preserve">sh:datatype, sh:hasValue, sh:maxCount, sh:minCount, sh:node, sh:nodeKind, sh:property</x:t>
        </x:is>
      </x:c>
      <x:c r="AX50" s="53">
        <x:v>1</x:v>
      </x:c>
      <x:c r="AY50" s="53">
        <x:v>1</x:v>
      </x:c>
      <x:c r="AZ50" s="53">
        <x:v>0</x:v>
      </x:c>
      <x:c r="BA50" s="54" t="n">
        <x:v>2</x:v>
      </x:c>
      <x:c r="BB50" s="54" t="n">
        <x:v>2</x:v>
      </x:c>
      <x:c r="BC50" s="54" t="n">
        <x:v>2</x:v>
      </x:c>
      <x:c r="BD50" s="55" t="n">
        <x:f>IF(OR(W50&lt;&gt;"REVIEWED",COUNTIF(BA50:BC50,"UNCLEAR")&gt;0,COUNTA(BA50:BC50)&lt;3,(COUNTIF(BA50:BC50,"0")+COUNTIF(BA50:BC50,"1")+COUNTIF(BA50:BC50,"2"))=0,AJ50=""),"",(COUNTIF(BA50:BC50,"1")+2*COUNTIF(BA50:BC50,"2"))/(2*(COUNTIF(BA50:BC50,"0")+COUNTIF(BA50:BC50,"1")+COUNTIF(BA50:BC50,"2"))))</x:f>
        <x:v>1</x:v>
      </x:c>
    </x:row>
    <x:row r="51" ht="66" customHeight="1">
      <x:c r="A51" s="9" t="str">
        <x:v>BATCH_05</x:v>
      </x:c>
      <x:c r="B51" s="9" t="n">
        <x:v>45</x:v>
      </x:c>
      <x:c r="C51" s="9" t="str">
        <x:v>TRF-029</x:v>
      </x:c>
      <x:c r="D51" s="9" t="str">
        <x:v>TRAFICOM</x:v>
      </x:c>
      <x:c r="E51" s="9" t="str">
        <x:v>DIRECT_STATIC</x:v>
      </x:c>
      <x:c r="F51" s="9" t="str">
        <x:v>RUN_01</x:v>
      </x:c>
      <x:c r="G51" s="12" t="str">
        <x:v>OFFICIAL_ELIGIBLE_OUTPUT</x:v>
      </x:c>
      <x:c r="H51" s="12" t="str">
        <x:v>NO_SEMANTIC_VALIDATOR_DETERMINISTIC_PASS</x:v>
      </x:c>
      <x:c r="I51" s="12" t="str">
        <x:v>PARSED</x:v>
      </x:c>
      <x:c r="J51" s="12" t="str">
        <x:v>PASS</x:v>
      </x:c>
      <x:c r="K51" s="9" t="n">
        <x:v>7</x:v>
      </x:c>
      <x:c r="L51" s="9" t="n">
        <x:v>7</x:v>
      </x:c>
      <x:c r="M51" s="9" t="n">
        <x:v>7</x:v>
      </x:c>
      <x:c r="N51" s="9" t="n">
        <x:v>1</x:v>
      </x:c>
      <x:c r="O51" s="9" t="str">
        <x:v>TRF-029-P01</x:v>
      </x:c>
      <x:c r="P51" s="9" t="str">
        <x:v>PASS</x:v>
      </x:c>
      <x:c r="Q51" s="9" t="str">
        <x:v>PASS</x:v>
      </x:c>
      <x:c r="R51" s="9" t="str">
        <x:v>CORRECT_BEHAVIOR</x:v>
      </x:c>
      <x:c r="S51" s="9" t="str">
        <x:v>TRF-029-F01</x:v>
      </x:c>
      <x:c r="T51" s="9" t="str">
        <x:v>FAIL</x:v>
      </x:c>
      <x:c r="U51" s="9" t="str">
        <x:v>FAIL</x:v>
      </x:c>
      <x:c r="V51" s="9" t="str">
        <x:v>CORRECT_BEHAVIOR</x:v>
      </x:c>
      <x:c r="W51" s="13" t="str">
        <x:v>REVIEWED</x:v>
      </x:c>
      <x:c r="X51" s="13" t="str">
        <x:v>AI-assisted draft</x:v>
      </x:c>
      <x:c r="Y51" s="105" t="n">
        <x:v>46281</x:v>
      </x:c>
      <x:c r="Z51" s="13" t="n">
        <x:v>2</x:v>
      </x:c>
      <x:c r="AA51" s="13" t="n">
        <x:v>2</x:v>
      </x:c>
      <x:c r="AB51" s="13" t="n">
        <x:v>2</x:v>
      </x:c>
      <x:c r="AC51" s="13" t="n">
        <x:v>2</x:v>
      </x:c>
      <x:c r="AD51" s="13" t="n">
        <x:v>2</x:v>
      </x:c>
      <x:c r="AE51" s="13" t="n">
        <x:v>2</x:v>
      </x:c>
      <x:c r="AF51" s="13" t="n">
        <x:v>2</x:v>
      </x:c>
      <x:c r="AG51" s="13" t="str">
        <x:v>NO</x:v>
      </x:c>
      <x:c r="AH51" s="13" t="str">
        <x:v>CORRECT</x:v>
      </x:c>
      <x:c r="AI51" s="16" t="n">
        <x:f>IF(AND(W51="REVIEWED",X51&lt;&gt;"",Y51&lt;&gt;"",COUNTA(Z51:AF51)=7,COUNTIF(Z51:AF51,"UNCLEAR")=0,(COUNTIF(Z51:AF51,"0")+COUNTIF(Z51:AF51,"1")+COUNTIF(Z51:AF51,"2"))&gt;0,AG51&lt;&gt;"",AH51&lt;&gt;"",AJ51&lt;&gt;""),(COUNTIF(Z51:AF51,"1")+2*COUNTIF(Z51:AF51,"2"))/(2*(COUNTIF(Z51:AF51,"0")+COUNTIF(Z51:AF51,"1")+COUNTIF(Z51:AF51,"2"))),"")</x:f>
        <x:v>1</x:v>
      </x:c>
      <x:c r="AJ51" s="14" t="str">
        <x:v>TRAFICOM 4.1; the direct-analysis and prescribed-procedure branches encode the approved conditional substitution.</x:v>
      </x:c>
      <x:c r="AK51" s="14" t="str">
        <x:v>NONE_FOUND</x:v>
      </x:c>
      <x:c r="AL51" s="14" t="str">
        <x:v>No material semantic or implementation defect found.</x:v>
      </x:c>
      <x:c r="AM51" s="9" t="str"/>
      <x:c r="AN51" s="9" t="str">
        <x:v>4.1</x:v>
      </x:c>
      <x:c r="AO51" s="9" t="str">
        <x:v>MVP/SHACL_GENERATION_PIPELINE/experiments/LUNA_NO_SEMANTIC_VALIDATOR/RUN_01/runs/RUN-TRF-029-20260901T111211634601Z/artifacts/attempt_01/candidate_shape.ttl</x:v>
      </x:c>
      <x:c r="AP51" s="9" t="str">
        <x:v>a176c912df1e07a0ce59fa370366088fa05bd3be8ff9462fa5045534918fa3a3</x:v>
      </x:c>
      <x:c r="AQ51" s="52" t="inlineStr">
        <x:is>
          <x:t xml:space="preserve">PASS</x:t>
        </x:is>
      </x:c>
      <x:c r="AR51" s="53" t="inlineStr">
        <x:is>
          <x:t xml:space="preserve">VALID</x:t>
        </x:is>
      </x:c>
      <x:c r="AS51" s="53" t="inlineStr">
        <x:is>
          <x:t xml:space="preserve">TRF-029-P01=ACTIVATED | TRF-029-F01=ACTIVATED</x:t>
        </x:is>
      </x:c>
      <x:c r="AT51" s="53">
        <x:v>3</x:v>
      </x:c>
      <x:c r="AU51" s="53">
        <x:v>5</x:v>
      </x:c>
      <x:c r="AV51" s="53">
        <x:v>20</x:v>
      </x:c>
      <x:c r="AW51" s="53" t="inlineStr">
        <x:is>
          <x:t xml:space="preserve">sh:class, sh:datatype, sh:hasValue, sh:minCount, sh:or, sh:property</x:t>
        </x:is>
      </x:c>
      <x:c r="AX51" s="53">
        <x:v>0</x:v>
      </x:c>
      <x:c r="AY51" s="53">
        <x:v>1</x:v>
      </x:c>
      <x:c r="AZ51" s="53">
        <x:v>1</x:v>
      </x:c>
      <x:c r="BA51" s="54" t="n">
        <x:v>2</x:v>
      </x:c>
      <x:c r="BB51" s="54" t="n">
        <x:v>2</x:v>
      </x:c>
      <x:c r="BC51" s="54" t="n">
        <x:v>2</x:v>
      </x:c>
      <x:c r="BD51" s="55" t="n">
        <x:f>IF(OR(W51&lt;&gt;"REVIEWED",COUNTIF(BA51:BC51,"UNCLEAR")&gt;0,COUNTA(BA51:BC51)&lt;3,(COUNTIF(BA51:BC51,"0")+COUNTIF(BA51:BC51,"1")+COUNTIF(BA51:BC51,"2"))=0,AJ51=""),"",(COUNTIF(BA51:BC51,"1")+2*COUNTIF(BA51:BC51,"2"))/(2*(COUNTIF(BA51:BC51,"0")+COUNTIF(BA51:BC51,"1")+COUNTIF(BA51:BC51,"2"))))</x:f>
        <x:v>1</x:v>
      </x:c>
    </x:row>
    <x:row r="52" ht="66" customHeight="1">
      <x:c r="A52" s="9" t="str">
        <x:v>BATCH_05</x:v>
      </x:c>
      <x:c r="B52" s="9" t="n">
        <x:v>46</x:v>
      </x:c>
      <x:c r="C52" s="9" t="str">
        <x:v>TRF-025</x:v>
      </x:c>
      <x:c r="D52" s="9" t="str">
        <x:v>TRAFICOM</x:v>
      </x:c>
      <x:c r="E52" s="9" t="str">
        <x:v>COMPLEX_READINESS</x:v>
      </x:c>
      <x:c r="F52" s="9" t="str">
        <x:v>RUN_01</x:v>
      </x:c>
      <x:c r="G52" s="12" t="str">
        <x:v>OFFICIAL_ELIGIBLE_OUTPUT</x:v>
      </x:c>
      <x:c r="H52" s="12" t="str">
        <x:v>NO_SEMANTIC_VALIDATOR_DETERMINISTIC_PASS</x:v>
      </x:c>
      <x:c r="I52" s="12" t="str">
        <x:v>PARSED</x:v>
      </x:c>
      <x:c r="J52" s="12" t="str">
        <x:v>PASS</x:v>
      </x:c>
      <x:c r="K52" s="9" t="n">
        <x:v>9</x:v>
      </x:c>
      <x:c r="L52" s="9" t="n">
        <x:v>9</x:v>
      </x:c>
      <x:c r="M52" s="9" t="n">
        <x:v>9</x:v>
      </x:c>
      <x:c r="N52" s="9" t="n">
        <x:v>1</x:v>
      </x:c>
      <x:c r="O52" s="9" t="str">
        <x:v>TRF-025-P01</x:v>
      </x:c>
      <x:c r="P52" s="9" t="str">
        <x:v>PASS</x:v>
      </x:c>
      <x:c r="Q52" s="9" t="str">
        <x:v>PASS</x:v>
      </x:c>
      <x:c r="R52" s="9" t="str">
        <x:v>CORRECT_BEHAVIOR</x:v>
      </x:c>
      <x:c r="S52" s="9" t="str">
        <x:v>TRF-025-F01</x:v>
      </x:c>
      <x:c r="T52" s="9" t="str">
        <x:v>FAIL</x:v>
      </x:c>
      <x:c r="U52" s="9" t="str">
        <x:v>FAIL</x:v>
      </x:c>
      <x:c r="V52" s="9" t="str">
        <x:v>CORRECT_BEHAVIOR</x:v>
      </x:c>
      <x:c r="W52" s="13" t="str">
        <x:v>REVIEWED</x:v>
      </x:c>
      <x:c r="X52" s="13" t="str">
        <x:v>AI-assisted draft</x:v>
      </x:c>
      <x:c r="Y52" s="105" t="n">
        <x:v>46281</x:v>
      </x:c>
      <x:c r="Z52" s="13" t="n">
        <x:v>2</x:v>
      </x:c>
      <x:c r="AA52" s="13" t="n">
        <x:v>2</x:v>
      </x:c>
      <x:c r="AB52" s="13" t="n">
        <x:v>1</x:v>
      </x:c>
      <x:c r="AC52" s="13" t="n">
        <x:v>1</x:v>
      </x:c>
      <x:c r="AD52" s="13" t="n">
        <x:v>2</x:v>
      </x:c>
      <x:c r="AE52" s="13" t="n">
        <x:v>2</x:v>
      </x:c>
      <x:c r="AF52" s="13" t="n">
        <x:v>2</x:v>
      </x:c>
      <x:c r="AG52" s="13" t="str">
        <x:v>YES</x:v>
      </x:c>
      <x:c r="AH52" s="13" t="str">
        <x:v>MAJOR_DEFECT</x:v>
      </x:c>
      <x:c r="AI52" s="16" t="n">
        <x:f>IF(AND(W52="REVIEWED",X52&lt;&gt;"",Y52&lt;&gt;"",COUNTA(Z52:AF52)=7,COUNTIF(Z52:AF52,"UNCLEAR")=0,(COUNTIF(Z52:AF52,"0")+COUNTIF(Z52:AF52,"1")+COUNTIF(Z52:AF52,"2"))&gt;0,AG52&lt;&gt;"",AH52&lt;&gt;"",AJ52&lt;&gt;""),(COUNTIF(Z52:AF52,"1")+2*COUNTIF(Z52:AF52,"2"))/(2*(COUNTIF(Z52:AF52,"0")+COUNTIF(Z52:AF52,"1")+COUNTIF(Z52:AF52,"2"))),"")</x:f>
        <x:v>0.8571428571428571</x:v>
      </x:c>
      <x:c r="AJ52" s="14" t="str">
        <x:v>TRAFICOM 3.2.4; all IA Super/no-bulb readiness fields and non-applicable branches are named.</x:v>
      </x:c>
      <x:c r="AK52" s="14" t="str">
        <x:v>CODE_DEFECT</x:v>
      </x:c>
      <x:c r="AL52" s="14" t="str">
        <x:v>Most nested coefficient, dimension and result nodes do not require qudt:numericValue or qudt:unit to exist. Empty nodes can therefore satisfy the readiness interface despite missing values and units.</x:v>
      </x:c>
      <x:c r="AM52" s="9" t="str"/>
      <x:c r="AN52" s="9" t="str">
        <x:v>3.2.4 (IA Super, no bulb alternative C1/C2)</x:v>
      </x:c>
      <x:c r="AO52" s="9" t="str">
        <x:v>MVP/SHACL_GENERATION_PIPELINE/experiments/LUNA_NO_SEMANTIC_VALIDATOR/RUN_01/runs/RUN-TRF-025-20260901T111001576279Z/artifacts/attempt_01/candidate_shape.ttl</x:v>
      </x:c>
      <x:c r="AP52" s="9" t="str">
        <x:v>81a5a4ba2c79a39ae5f333d602a5bacdf53550d0a2ee478c8a490c6104a87b7b</x:v>
      </x:c>
      <x:c r="AQ52" s="52" t="inlineStr">
        <x:is>
          <x:t xml:space="preserve">PASS</x:t>
        </x:is>
      </x:c>
      <x:c r="AR52" s="53" t="inlineStr">
        <x:is>
          <x:t xml:space="preserve">VALID</x:t>
        </x:is>
      </x:c>
      <x:c r="AS52" s="53" t="inlineStr">
        <x:is>
          <x:t xml:space="preserve">TRF-025-P01=ACTIVATED | TRF-025-F01=ACTIVATED</x:t>
        </x:is>
      </x:c>
      <x:c r="AT52" s="53">
        <x:v>1</x:v>
      </x:c>
      <x:c r="AU52" s="53">
        <x:v>42</x:v>
      </x:c>
      <x:c r="AV52" s="53">
        <x:v>128</x:v>
      </x:c>
      <x:c r="AW52" s="53" t="inlineStr">
        <x:is>
          <x:t xml:space="preserve">sh:datatype, sh:hasValue, sh:in, sh:maxCount, sh:minCount, sh:minExclusive, sh:node, sh:or, sh:property</x:t>
        </x:is>
      </x:c>
      <x:c r="AX52" s="53">
        <x:v>0</x:v>
      </x:c>
      <x:c r="AY52" s="53">
        <x:v>1</x:v>
      </x:c>
      <x:c r="AZ52" s="53">
        <x:v>1</x:v>
      </x:c>
      <x:c r="BA52" s="54" t="n">
        <x:v>1</x:v>
      </x:c>
      <x:c r="BB52" s="54" t="n">
        <x:v>1</x:v>
      </x:c>
      <x:c r="BC52" s="54" t="n">
        <x:v>1</x:v>
      </x:c>
      <x:c r="BD52" s="55" t="n">
        <x:f>IF(OR(W52&lt;&gt;"REVIEWED",COUNTIF(BA52:BC52,"UNCLEAR")&gt;0,COUNTA(BA52:BC52)&lt;3,(COUNTIF(BA52:BC52,"0")+COUNTIF(BA52:BC52,"1")+COUNTIF(BA52:BC52,"2"))=0,AJ52=""),"",(COUNTIF(BA52:BC52,"1")+2*COUNTIF(BA52:BC52,"2"))/(2*(COUNTIF(BA52:BC52,"0")+COUNTIF(BA52:BC52,"1")+COUNTIF(BA52:BC52,"2"))))</x:f>
        <x:v>0.5</x:v>
      </x:c>
    </x:row>
    <x:row r="53" ht="66" customHeight="1">
      <x:c r="A53" s="9" t="str">
        <x:v>BATCH_05</x:v>
      </x:c>
      <x:c r="B53" s="9" t="n">
        <x:v>47</x:v>
      </x:c>
      <x:c r="C53" s="9" t="str">
        <x:v>IMO-072</x:v>
      </x:c>
      <x:c r="D53" s="9" t="str">
        <x:v>IMO</x:v>
      </x:c>
      <x:c r="E53" s="9" t="str">
        <x:v>DIRECT_STATIC</x:v>
      </x:c>
      <x:c r="F53" s="9" t="str">
        <x:v>RUN_01</x:v>
      </x:c>
      <x:c r="G53" s="12" t="str">
        <x:v>OFFICIAL_ELIGIBLE_OUTPUT</x:v>
      </x:c>
      <x:c r="H53" s="12" t="str">
        <x:v>NO_SEMANTIC_VALIDATOR_DETERMINISTIC_PASS</x:v>
      </x:c>
      <x:c r="I53" s="12" t="str">
        <x:v>PARSED</x:v>
      </x:c>
      <x:c r="J53" s="12" t="str">
        <x:v>PASS</x:v>
      </x:c>
      <x:c r="K53" s="9" t="n">
        <x:v>8</x:v>
      </x:c>
      <x:c r="L53" s="9" t="n">
        <x:v>8</x:v>
      </x:c>
      <x:c r="M53" s="9" t="n">
        <x:v>8</x:v>
      </x:c>
      <x:c r="N53" s="9" t="n">
        <x:v>1</x:v>
      </x:c>
      <x:c r="O53" s="9" t="str">
        <x:v>IMO-072-P02</x:v>
      </x:c>
      <x:c r="P53" s="9" t="str">
        <x:v>PASS</x:v>
      </x:c>
      <x:c r="Q53" s="9" t="str">
        <x:v>PASS</x:v>
      </x:c>
      <x:c r="R53" s="9" t="str">
        <x:v>CORRECT_BEHAVIOR</x:v>
      </x:c>
      <x:c r="S53" s="9" t="str">
        <x:v>IMO-072-F04</x:v>
      </x:c>
      <x:c r="T53" s="9" t="str">
        <x:v>FAIL</x:v>
      </x:c>
      <x:c r="U53" s="9" t="str">
        <x:v>FAIL</x:v>
      </x:c>
      <x:c r="V53" s="9" t="str">
        <x:v>CORRECT_BEHAVIOR</x:v>
      </x:c>
      <x:c r="W53" s="13" t="str">
        <x:v>REVIEWED</x:v>
      </x:c>
      <x:c r="X53" s="13" t="str">
        <x:v>AI-assisted draft</x:v>
      </x:c>
      <x:c r="Y53" s="105" t="n">
        <x:v>46281</x:v>
      </x:c>
      <x:c r="Z53" s="13" t="n">
        <x:v>2</x:v>
      </x:c>
      <x:c r="AA53" s="13" t="n">
        <x:v>2</x:v>
      </x:c>
      <x:c r="AB53" s="13" t="n">
        <x:v>2</x:v>
      </x:c>
      <x:c r="AC53" s="13" t="n">
        <x:v>2</x:v>
      </x:c>
      <x:c r="AD53" s="13" t="n">
        <x:v>2</x:v>
      </x:c>
      <x:c r="AE53" s="13" t="n">
        <x:v>1</x:v>
      </x:c>
      <x:c r="AF53" s="13" t="n">
        <x:v>2</x:v>
      </x:c>
      <x:c r="AG53" s="13" t="str">
        <x:v>NO</x:v>
      </x:c>
      <x:c r="AH53" s="13" t="str">
        <x:v>MINOR_DEFECT</x:v>
      </x:c>
      <x:c r="AI53" s="16" t="n">
        <x:f>IF(AND(W53="REVIEWED",X53&lt;&gt;"",Y53&lt;&gt;"",COUNTA(Z53:AF53)=7,COUNTIF(Z53:AF53,"UNCLEAR")=0,(COUNTIF(Z53:AF53,"0")+COUNTIF(Z53:AF53,"1")+COUNTIF(Z53:AF53,"2"))&gt;0,AG53&lt;&gt;"",AH53&lt;&gt;"",AJ53&lt;&gt;""),(COUNTIF(Z53:AF53,"1")+2*COUNTIF(Z53:AF53,"2"))/(2*(COUNTIF(Z53:AF53,"0")+COUNTIF(Z53:AF53,"1")+COUNTIF(Z53:AF53,"2"))),"")</x:f>
        <x:v>0.9285714285714286</x:v>
      </x:c>
      <x:c r="AJ53" s="14" t="str">
        <x:v>Polar Code I-A 8.3.3.2; each linked lifeboat must have assigned searchlight evidence with continuous-use suitability=true.</x:v>
      </x:c>
      <x:c r="AK53" s="14" t="str">
        <x:v>CODE_DEFECT</x:v>
      </x:c>
      <x:c r="AL53" s="14" t="str">
        <x:v>The nested sh:node constrains every assigned searchlight to be suitable, whereas the obligation only requires provision of a suitable searchlight per lifeboat. This is an edge-case overrestriction.</x:v>
      </x:c>
      <x:c r="AM53" s="9" t="str"/>
      <x:c r="AN53" s="9" t="str">
        <x:v>Part I-A 8.3.3.2</x:v>
      </x:c>
      <x:c r="AO53" s="9" t="str">
        <x:v>MVP/SHACL_GENERATION_PIPELINE/experiments/LUNA_NO_SEMANTIC_VALIDATOR/RUN_01/runs/RUN-IMO-072-20260901T102952664205Z/artifacts/attempt_01/candidate_shape.ttl</x:v>
      </x:c>
      <x:c r="AP53" s="9" t="str">
        <x:v>e71a61d09608bbad6b25a948d3a81599fbfd564c918c828a2965f3deeb9cc53c</x:v>
      </x:c>
      <x:c r="AQ53" s="52" t="inlineStr">
        <x:is>
          <x:t xml:space="preserve">PASS</x:t>
        </x:is>
      </x:c>
      <x:c r="AR53" s="53" t="inlineStr">
        <x:is>
          <x:t xml:space="preserve">VALID</x:t>
        </x:is>
      </x:c>
      <x:c r="AS53" s="53" t="inlineStr">
        <x:is>
          <x:t xml:space="preserve">IMO-072-P02=ACTIVATED | IMO-072-F04=ACTIVATED</x:t>
        </x:is>
      </x:c>
      <x:c r="AT53" s="53">
        <x:v>1</x:v>
      </x:c>
      <x:c r="AU53" s="53">
        <x:v>6</x:v>
      </x:c>
      <x:c r="AV53" s="53">
        <x:v>21</x:v>
      </x:c>
      <x:c r="AW53" s="53" t="inlineStr">
        <x:is>
          <x:t xml:space="preserve">sh:datatype, sh:hasValue, sh:maxCount, sh:minCount, sh:node, sh:or, sh:property</x:t>
        </x:is>
      </x:c>
      <x:c r="AX53" s="53">
        <x:v>0</x:v>
      </x:c>
      <x:c r="AY53" s="53">
        <x:v>1</x:v>
      </x:c>
      <x:c r="AZ53" s="53">
        <x:v>1</x:v>
      </x:c>
      <x:c r="BA53" s="54" t="n">
        <x:v>2</x:v>
      </x:c>
      <x:c r="BB53" s="54" t="n">
        <x:v>2</x:v>
      </x:c>
      <x:c r="BC53" s="54" t="n">
        <x:v>2</x:v>
      </x:c>
      <x:c r="BD53" s="55" t="n">
        <x:f>IF(OR(W53&lt;&gt;"REVIEWED",COUNTIF(BA53:BC53,"UNCLEAR")&gt;0,COUNTA(BA53:BC53)&lt;3,(COUNTIF(BA53:BC53,"0")+COUNTIF(BA53:BC53,"1")+COUNTIF(BA53:BC53,"2"))=0,AJ53=""),"",(COUNTIF(BA53:BC53,"1")+2*COUNTIF(BA53:BC53,"2"))/(2*(COUNTIF(BA53:BC53,"0")+COUNTIF(BA53:BC53,"1")+COUNTIF(BA53:BC53,"2"))))</x:f>
        <x:v>1</x:v>
      </x:c>
    </x:row>
    <x:row r="54" ht="66" customHeight="1">
      <x:c r="A54" s="9" t="str">
        <x:v>BATCH_05</x:v>
      </x:c>
      <x:c r="B54" s="9" t="n">
        <x:v>48</x:v>
      </x:c>
      <x:c r="C54" s="9" t="str">
        <x:v>TRF-031</x:v>
      </x:c>
      <x:c r="D54" s="9" t="str">
        <x:v>TRAFICOM</x:v>
      </x:c>
      <x:c r="E54" s="9" t="str">
        <x:v>DIRECT_CALCULATION</x:v>
      </x:c>
      <x:c r="F54" s="9" t="str">
        <x:v>RUN_01</x:v>
      </x:c>
      <x:c r="G54" s="12" t="str">
        <x:v>OFFICIAL_ELIGIBLE_OUTPUT</x:v>
      </x:c>
      <x:c r="H54" s="12" t="str">
        <x:v>NO_SEMANTIC_VALIDATOR_DETERMINISTIC_PASS</x:v>
      </x:c>
      <x:c r="I54" s="12" t="str">
        <x:v>PARSED</x:v>
      </x:c>
      <x:c r="J54" s="12" t="str">
        <x:v>PASS</x:v>
      </x:c>
      <x:c r="K54" s="9" t="n">
        <x:v>11</x:v>
      </x:c>
      <x:c r="L54" s="9" t="n">
        <x:v>11</x:v>
      </x:c>
      <x:c r="M54" s="9" t="n">
        <x:v>11</x:v>
      </x:c>
      <x:c r="N54" s="9" t="n">
        <x:v>1</x:v>
      </x:c>
      <x:c r="O54" s="9" t="str">
        <x:v>TRF-031-P01</x:v>
      </x:c>
      <x:c r="P54" s="9" t="str">
        <x:v>PASS</x:v>
      </x:c>
      <x:c r="Q54" s="9" t="str">
        <x:v>PASS</x:v>
      </x:c>
      <x:c r="R54" s="9" t="str">
        <x:v>CORRECT_BEHAVIOR</x:v>
      </x:c>
      <x:c r="S54" s="9" t="str">
        <x:v>TRF-031-F05</x:v>
      </x:c>
      <x:c r="T54" s="9" t="str">
        <x:v>FAIL</x:v>
      </x:c>
      <x:c r="U54" s="9" t="str">
        <x:v>FAIL</x:v>
      </x:c>
      <x:c r="V54" s="9" t="str">
        <x:v>CORRECT_BEHAVIOR</x:v>
      </x:c>
      <x:c r="W54" s="13" t="str">
        <x:v>REVIEWED</x:v>
      </x:c>
      <x:c r="X54" s="13" t="str">
        <x:v>AI-assisted draft</x:v>
      </x:c>
      <x:c r="Y54" s="105" t="n">
        <x:v>46281</x:v>
      </x:c>
      <x:c r="Z54" s="13" t="n">
        <x:v>2</x:v>
      </x:c>
      <x:c r="AA54" s="13" t="n">
        <x:v>2</x:v>
      </x:c>
      <x:c r="AB54" s="13" t="n">
        <x:v>2</x:v>
      </x:c>
      <x:c r="AC54" s="13" t="n">
        <x:v>2</x:v>
      </x:c>
      <x:c r="AD54" s="13" t="n">
        <x:v>2</x:v>
      </x:c>
      <x:c r="AE54" s="13" t="n">
        <x:v>2</x:v>
      </x:c>
      <x:c r="AF54" s="13" t="n">
        <x:v>2</x:v>
      </x:c>
      <x:c r="AG54" s="13" t="str">
        <x:v>NO</x:v>
      </x:c>
      <x:c r="AH54" s="13" t="str">
        <x:v>CORRECT</x:v>
      </x:c>
      <x:c r="AI54" s="16" t="n">
        <x:f>IF(AND(W54="REVIEWED",X54&lt;&gt;"",Y54&lt;&gt;"",COUNTA(Z54:AF54)=7,COUNTIF(Z54:AF54,"UNCLEAR")=0,(COUNTIF(Z54:AF54,"0")+COUNTIF(Z54:AF54,"1")+COUNTIF(Z54:AF54,"2"))&gt;0,AG54&lt;&gt;"",AH54&lt;&gt;"",AJ54&lt;&gt;""),(COUNTIF(Z54:AF54,"1")+2*COUNTIF(Z54:AF54,"2"))/(2*(COUNTIF(Z54:AF54,"0")+COUNTIF(Z54:AF54,"1")+COUNTIF(Z54:AF54,"2"))),"")</x:f>
        <x:v>1</x:v>
      </x:c>
      <x:c r="AJ54" s="14" t="str">
        <x:v>TRAFICOM 4.1; the von-Mises, derived yield-shear and beam-theory limits are complete with MPa units and tolerance.</x:v>
      </x:c>
      <x:c r="AK54" s="14" t="str">
        <x:v>NONE_FOUND</x:v>
      </x:c>
      <x:c r="AL54" s="14" t="str">
        <x:v>No material defect found.</x:v>
      </x:c>
      <x:c r="AM54" s="9" t="str"/>
      <x:c r="AN54" s="9" t="str">
        <x:v>4.1</x:v>
      </x:c>
      <x:c r="AO54" s="9" t="str">
        <x:v>MVP/SHACL_GENERATION_PIPELINE/experiments/LUNA_NO_SEMANTIC_VALIDATOR/RUN_01/runs/RUN-TRF-031-20260901T111252578325Z/artifacts/attempt_01/candidate_shape.ttl</x:v>
      </x:c>
      <x:c r="AP54" s="9" t="str">
        <x:v>c66d935eb470528478b34a270bc2a0c08aa55e7adf62fa89a702857f541d881d</x:v>
      </x:c>
      <x:c r="AQ54" s="52" t="inlineStr">
        <x:is>
          <x:t xml:space="preserve">PASS</x:t>
        </x:is>
      </x:c>
      <x:c r="AR54" s="53" t="inlineStr">
        <x:is>
          <x:t xml:space="preserve">VALID</x:t>
        </x:is>
      </x:c>
      <x:c r="AS54" s="53" t="inlineStr">
        <x:is>
          <x:t xml:space="preserve">TRF-031-P01=ACTIVATED | TRF-031-F05=ACTIVATED</x:t>
        </x:is>
      </x:c>
      <x:c r="AT54" s="53">
        <x:v>2</x:v>
      </x:c>
      <x:c r="AU54" s="53">
        <x:v>9</x:v>
      </x:c>
      <x:c r="AV54" s="53">
        <x:v>39</x:v>
      </x:c>
      <x:c r="AW54" s="53" t="inlineStr">
        <x:is>
          <x:t xml:space="preserve">sh:datatype, sh:hasValue, sh:maxCount, sh:minCount, sh:node, sh:or, sh:property</x:t>
        </x:is>
      </x:c>
      <x:c r="AX54" s="53">
        <x:v>3</x:v>
      </x:c>
      <x:c r="AY54" s="53">
        <x:v>1</x:v>
      </x:c>
      <x:c r="AZ54" s="53">
        <x:v>1</x:v>
      </x:c>
      <x:c r="BA54" s="54" t="n">
        <x:v>2</x:v>
      </x:c>
      <x:c r="BB54" s="54" t="n">
        <x:v>2</x:v>
      </x:c>
      <x:c r="BC54" s="54" t="n">
        <x:v>2</x:v>
      </x:c>
      <x:c r="BD54" s="55" t="n">
        <x:f>IF(OR(W54&lt;&gt;"REVIEWED",COUNTIF(BA54:BC54,"UNCLEAR")&gt;0,COUNTA(BA54:BC54)&lt;3,(COUNTIF(BA54:BC54,"0")+COUNTIF(BA54:BC54,"1")+COUNTIF(BA54:BC54,"2"))=0,AJ54=""),"",(COUNTIF(BA54:BC54,"1")+2*COUNTIF(BA54:BC54,"2"))/(2*(COUNTIF(BA54:BC54,"0")+COUNTIF(BA54:BC54,"1")+COUNTIF(BA54:BC54,"2"))))</x:f>
        <x:v>1</x:v>
      </x:c>
    </x:row>
    <x:row r="55" ht="66" customHeight="1">
      <x:c r="A55" s="9" t="str">
        <x:v>BATCH_05</x:v>
      </x:c>
      <x:c r="B55" s="9" t="n">
        <x:v>49</x:v>
      </x:c>
      <x:c r="C55" s="9" t="str">
        <x:v>IMO-037</x:v>
      </x:c>
      <x:c r="D55" s="9" t="str">
        <x:v>IMO</x:v>
      </x:c>
      <x:c r="E55" s="9" t="str">
        <x:v>COMPLEX_READINESS</x:v>
      </x:c>
      <x:c r="F55" s="9" t="str">
        <x:v>RUN_01</x:v>
      </x:c>
      <x:c r="G55" s="12" t="str">
        <x:v>OFFICIAL_ELIGIBLE_OUTPUT</x:v>
      </x:c>
      <x:c r="H55" s="12" t="str">
        <x:v>NO_SEMANTIC_VALIDATOR_DETERMINISTIC_PASS</x:v>
      </x:c>
      <x:c r="I55" s="12" t="str">
        <x:v>PARSED</x:v>
      </x:c>
      <x:c r="J55" s="12" t="str">
        <x:v>PASS</x:v>
      </x:c>
      <x:c r="K55" s="9" t="n">
        <x:v>12</x:v>
      </x:c>
      <x:c r="L55" s="9" t="n">
        <x:v>12</x:v>
      </x:c>
      <x:c r="M55" s="9" t="n">
        <x:v>8</x:v>
      </x:c>
      <x:c r="N55" s="9" t="n">
        <x:v>0</x:v>
      </x:c>
      <x:c r="O55" s="9" t="str">
        <x:v>IMO-037-P02</x:v>
      </x:c>
      <x:c r="P55" s="9" t="str">
        <x:v>PASS</x:v>
      </x:c>
      <x:c r="Q55" s="9" t="str">
        <x:v>FAIL</x:v>
      </x:c>
      <x:c r="R55" s="9" t="str">
        <x:v>FALSE_REJECT</x:v>
      </x:c>
      <x:c r="S55" s="9" t="str">
        <x:v>IMO-037-F07</x:v>
      </x:c>
      <x:c r="T55" s="9" t="str">
        <x:v>FAIL</x:v>
      </x:c>
      <x:c r="U55" s="9" t="str">
        <x:v>FAIL</x:v>
      </x:c>
      <x:c r="V55" s="9" t="str">
        <x:v>CORRECT_BEHAVIOR</x:v>
      </x:c>
      <x:c r="W55" s="13" t="str">
        <x:v>REVIEWED</x:v>
      </x:c>
      <x:c r="X55" s="13" t="str">
        <x:v>AI-assisted draft</x:v>
      </x:c>
      <x:c r="Y55" s="105" t="n">
        <x:v>46281</x:v>
      </x:c>
      <x:c r="Z55" s="13" t="n">
        <x:v>2</x:v>
      </x:c>
      <x:c r="AA55" s="13" t="n">
        <x:v>1</x:v>
      </x:c>
      <x:c r="AB55" s="13" t="n">
        <x:v>1</x:v>
      </x:c>
      <x:c r="AC55" s="13" t="n">
        <x:v>0</x:v>
      </x:c>
      <x:c r="AD55" s="13" t="n">
        <x:v>1</x:v>
      </x:c>
      <x:c r="AE55" s="13" t="n">
        <x:v>1</x:v>
      </x:c>
      <x:c r="AF55" s="13" t="n">
        <x:v>2</x:v>
      </x:c>
      <x:c r="AG55" s="13" t="str">
        <x:v>YES</x:v>
      </x:c>
      <x:c r="AH55" s="13" t="str">
        <x:v>MAJOR_DEFECT</x:v>
      </x:c>
      <x:c r="AI55" s="16" t="n">
        <x:f>IF(AND(W55="REVIEWED",X55&lt;&gt;"",Y55&lt;&gt;"",COUNTA(Z55:AF55)=7,COUNTIF(Z55:AF55,"UNCLEAR")=0,(COUNTIF(Z55:AF55,"0")+COUNTIF(Z55:AF55,"1")+COUNTIF(Z55:AF55,"2"))&gt;0,AG55&lt;&gt;"",AH55&lt;&gt;"",AJ55&lt;&gt;""),(COUNTIF(Z55:AF55,"1")+2*COUNTIF(Z55:AF55,"2"))/(2*(COUNTIF(Z55:AF55,"0")+COUNTIF(Z55:AF55,"1")+COUNTIF(Z55:AF55,"2"))),"")</x:f>
        <x:v>0.5714285714285714</x:v>
      </x:c>
      <x:c r="AJ55" s="14" t="str">
        <x:v>Polar Code I-A 4.3.2.1; applicability, loading-condition identity, evidence and the two outcome routes are represented.</x:v>
      </x:c>
      <x:c r="AK55" s="14" t="str">
        <x:v>MULTIPLE</x:v>
      </x:c>
      <x:c r="AL55" s="14" t="str">
        <x:v>The artifact uses qudt:UNITLESS instead of the unit-vocabulary IRI, requires residualStabilityFactorSI even on the alternative route, and allows an applicable ship with zero loading cases. Valid alternative-instrument data can be rejected and incomplete data accepted.</x:v>
      </x:c>
      <x:c r="AM55" s="9" t="str">
        <x:v>RDF_FALSE_ACCEPT; RDF_FALSE_REJECT</x:v>
      </x:c>
      <x:c r="AN55" s="9" t="str">
        <x:v>Part I-A 4.3.2.1</x:v>
      </x:c>
      <x:c r="AO55" s="9" t="str">
        <x:v>MVP/SHACL_GENERATION_PIPELINE/experiments/LUNA_NO_SEMANTIC_VALIDATOR/RUN_01/runs/RUN-IMO-037-20260901T102032977365Z/artifacts/attempt_01/candidate_shape.ttl</x:v>
      </x:c>
      <x:c r="AP55" s="9" t="str">
        <x:v>32ed164125a9d5ed576c6850287c2375ba6ce3250d6f53486156dae4ea805a44</x:v>
      </x:c>
      <x:c r="AQ55" s="52" t="inlineStr">
        <x:is>
          <x:t xml:space="preserve">PASS</x:t>
        </x:is>
      </x:c>
      <x:c r="AR55" s="53" t="inlineStr">
        <x:is>
          <x:t xml:space="preserve">VALID</x:t>
        </x:is>
      </x:c>
      <x:c r="AS55" s="53" t="inlineStr">
        <x:is>
          <x:t xml:space="preserve">IMO-037-P02=ACTIVATED | IMO-037-F07=ACTIVATED</x:t>
        </x:is>
      </x:c>
      <x:c r="AT55" s="53">
        <x:v>7</x:v>
      </x:c>
      <x:c r="AU55" s="53">
        <x:v>18</x:v>
      </x:c>
      <x:c r="AV55" s="53">
        <x:v>80</x:v>
      </x:c>
      <x:c r="AW55" s="53" t="inlineStr">
        <x:is>
          <x:t xml:space="preserve">sh:class, sh:datatype, sh:hasValue, sh:in, sh:maxCount, sh:maxInclusive, sh:minCount, sh:minInclusive, sh:node, sh:or, sh:property</x:t>
        </x:is>
      </x:c>
      <x:c r="AX55" s="53">
        <x:v>0</x:v>
      </x:c>
      <x:c r="AY55" s="53">
        <x:v>1</x:v>
      </x:c>
      <x:c r="AZ55" s="53">
        <x:v>1</x:v>
      </x:c>
      <x:c r="BA55" s="54" t="n">
        <x:v>1</x:v>
      </x:c>
      <x:c r="BB55" s="54" t="n">
        <x:v>1</x:v>
      </x:c>
      <x:c r="BC55" s="54" t="n">
        <x:v>2</x:v>
      </x:c>
      <x:c r="BD55" s="55" t="n">
        <x:f>IF(OR(W55&lt;&gt;"REVIEWED",COUNTIF(BA55:BC55,"UNCLEAR")&gt;0,COUNTA(BA55:BC55)&lt;3,(COUNTIF(BA55:BC55,"0")+COUNTIF(BA55:BC55,"1")+COUNTIF(BA55:BC55,"2"))=0,AJ55=""),"",(COUNTIF(BA55:BC55,"1")+2*COUNTIF(BA55:BC55,"2"))/(2*(COUNTIF(BA55:BC55,"0")+COUNTIF(BA55:BC55,"1")+COUNTIF(BA55:BC55,"2"))))</x:f>
        <x:v>0.6666666666666666</x:v>
      </x:c>
    </x:row>
    <x:row r="56" ht="66" customHeight="1">
      <x:c r="A56" s="9" t="str">
        <x:v>BATCH_05</x:v>
      </x:c>
      <x:c r="B56" s="9" t="n">
        <x:v>50</x:v>
      </x:c>
      <x:c r="C56" s="9" t="str">
        <x:v>TRF-123</x:v>
      </x:c>
      <x:c r="D56" s="9" t="str">
        <x:v>TRAFICOM</x:v>
      </x:c>
      <x:c r="E56" s="9" t="str">
        <x:v>COMPLEX_READINESS</x:v>
      </x:c>
      <x:c r="F56" s="9" t="str">
        <x:v>RUN_01</x:v>
      </x:c>
      <x:c r="G56" s="12" t="str">
        <x:v>OFFICIAL_ELIGIBLE_OUTPUT</x:v>
      </x:c>
      <x:c r="H56" s="12" t="str">
        <x:v>NO_SEMANTIC_VALIDATOR_DETERMINISTIC_PASS</x:v>
      </x:c>
      <x:c r="I56" s="12" t="str">
        <x:v>PARSED</x:v>
      </x:c>
      <x:c r="J56" s="12" t="str">
        <x:v>PASS</x:v>
      </x:c>
      <x:c r="K56" s="9" t="n">
        <x:v>5</x:v>
      </x:c>
      <x:c r="L56" s="9" t="n">
        <x:v>5</x:v>
      </x:c>
      <x:c r="M56" s="9" t="n">
        <x:v>4</x:v>
      </x:c>
      <x:c r="N56" s="9" t="n">
        <x:v>0</x:v>
      </x:c>
      <x:c r="O56" s="9" t="str">
        <x:v>TRF-123-P01</x:v>
      </x:c>
      <x:c r="P56" s="9" t="str">
        <x:v>PASS</x:v>
      </x:c>
      <x:c r="Q56" s="9" t="str">
        <x:v>FAIL</x:v>
      </x:c>
      <x:c r="R56" s="9" t="str">
        <x:v>FALSE_REJECT</x:v>
      </x:c>
      <x:c r="S56" s="9" t="str">
        <x:v>TRF-123-F04</x:v>
      </x:c>
      <x:c r="T56" s="9" t="str">
        <x:v>FAIL</x:v>
      </x:c>
      <x:c r="U56" s="9" t="str">
        <x:v>FAIL</x:v>
      </x:c>
      <x:c r="V56" s="9" t="str">
        <x:v>CORRECT_BEHAVIOR</x:v>
      </x:c>
      <x:c r="W56" s="13" t="str">
        <x:v>REVIEWED</x:v>
      </x:c>
      <x:c r="X56" s="13" t="str">
        <x:v>AI-assisted draft</x:v>
      </x:c>
      <x:c r="Y56" s="105" t="n">
        <x:v>46281</x:v>
      </x:c>
      <x:c r="Z56" s="13" t="n">
        <x:v>2</x:v>
      </x:c>
      <x:c r="AA56" s="13" t="n">
        <x:v>1</x:v>
      </x:c>
      <x:c r="AB56" s="13" t="n">
        <x:v>1</x:v>
      </x:c>
      <x:c r="AC56" s="13" t="n">
        <x:v>0</x:v>
      </x:c>
      <x:c r="AD56" s="13" t="n">
        <x:v>1</x:v>
      </x:c>
      <x:c r="AE56" s="13" t="n">
        <x:v>2</x:v>
      </x:c>
      <x:c r="AF56" s="13" t="n">
        <x:v>2</x:v>
      </x:c>
      <x:c r="AG56" s="13" t="str">
        <x:v>YES</x:v>
      </x:c>
      <x:c r="AH56" s="13" t="str">
        <x:v>MAJOR_DEFECT</x:v>
      </x:c>
      <x:c r="AI56" s="16" t="n">
        <x:f>IF(AND(W56="REVIEWED",X56&lt;&gt;"",Y56&lt;&gt;"",COUNTA(Z56:AF56)=7,COUNTIF(Z56:AF56,"UNCLEAR")=0,(COUNTIF(Z56:AF56,"0")+COUNTIF(Z56:AF56,"1")+COUNTIF(Z56:AF56,"2"))&gt;0,AG56&lt;&gt;"",AH56&lt;&gt;"",AJ56&lt;&gt;""),(COUNTIF(Z56:AF56,"1")+2*COUNTIF(Z56:AF56,"2"))/(2*(COUNTIF(Z56:AF56,"0")+COUNTIF(Z56:AF56,"1")+COUNTIF(Z56:AF56,"2"))),"")</x:f>
        <x:v>0.6428571428571429</x:v>
      </x:c>
      <x:c r="AJ56" s="14" t="str">
        <x:v>TRAFICOM 6.7.3; the structural readiness path correctly reaches the assessed component and its material properties.</x:v>
      </x:c>
      <x:c r="AK56" s="14" t="str">
        <x:v>CODE_DEFECT</x:v>
      </x:c>
      <x:c r="AL56" s="14" t="str">
        <x:v>The SPARQL comparison reads occasionalForceComponentStress from the load case ($this) instead of the assessed component. Canonical data therefore never executes the required stress*factor&lt;=yield check.</x:v>
      </x:c>
      <x:c r="AM56" s="9" t="str">
        <x:v>ALWAYS_FAIL; RDF_FALSE_REJECT</x:v>
      </x:c>
      <x:c r="AN56" s="9" t="str">
        <x:v>6.7.3</x:v>
      </x:c>
      <x:c r="AO56" s="9" t="str">
        <x:v>MVP/SHACL_GENERATION_PIPELINE/experiments/LUNA_NO_SEMANTIC_VALIDATOR/RUN_01/runs/RUN-TRF-123-20260901T114459475599Z/artifacts/attempt_01/candidate_shape.ttl</x:v>
      </x:c>
      <x:c r="AP56" s="9" t="str">
        <x:v>924d35965fbeb3fc43e7b10549f18c11bb9e52db50eae6727551dda3fec597d6</x:v>
      </x:c>
      <x:c r="AQ56" s="52" t="inlineStr">
        <x:is>
          <x:t xml:space="preserve">PASS</x:t>
        </x:is>
      </x:c>
      <x:c r="AR56" s="53" t="inlineStr">
        <x:is>
          <x:t xml:space="preserve">VALID</x:t>
        </x:is>
      </x:c>
      <x:c r="AS56" s="53" t="inlineStr">
        <x:is>
          <x:t xml:space="preserve">TRF-123-P01=ACTIVATED | TRF-123-F04=ACTIVATED</x:t>
        </x:is>
      </x:c>
      <x:c r="AT56" s="53">
        <x:v>1</x:v>
      </x:c>
      <x:c r="AU56" s="53">
        <x:v>13</x:v>
      </x:c>
      <x:c r="AV56" s="53">
        <x:v>55</x:v>
      </x:c>
      <x:c r="AW56" s="53" t="inlineStr">
        <x:is>
          <x:t xml:space="preserve">sh:class, sh:datatype, sh:hasValue, sh:maxCount, sh:minCount, sh:node, sh:property</x:t>
        </x:is>
      </x:c>
      <x:c r="AX56" s="53">
        <x:v>1</x:v>
      </x:c>
      <x:c r="AY56" s="53">
        <x:v>1</x:v>
      </x:c>
      <x:c r="AZ56" s="53">
        <x:v>0</x:v>
      </x:c>
      <x:c r="BA56" s="54" t="n">
        <x:v>1</x:v>
      </x:c>
      <x:c r="BB56" s="54" t="n">
        <x:v>1</x:v>
      </x:c>
      <x:c r="BC56" s="54" t="n">
        <x:v>2</x:v>
      </x:c>
      <x:c r="BD56" s="55" t="n">
        <x:f>IF(OR(W56&lt;&gt;"REVIEWED",COUNTIF(BA56:BC56,"UNCLEAR")&gt;0,COUNTA(BA56:BC56)&lt;3,(COUNTIF(BA56:BC56,"0")+COUNTIF(BA56:BC56,"1")+COUNTIF(BA56:BC56,"2"))=0,AJ56=""),"",(COUNTIF(BA56:BC56,"1")+2*COUNTIF(BA56:BC56,"2"))/(2*(COUNTIF(BA56:BC56,"0")+COUNTIF(BA56:BC56,"1")+COUNTIF(BA56:BC56,"2"))))</x:f>
        <x:v>0.6666666666666666</x:v>
      </x:c>
    </x:row>
    <x:row r="57" ht="66" customHeight="1">
      <x:c r="A57" s="9" t="str">
        <x:v>BATCH_06</x:v>
      </x:c>
      <x:c r="B57" s="9" t="n">
        <x:v>51</x:v>
      </x:c>
      <x:c r="C57" s="9" t="str">
        <x:v>IMO-014</x:v>
      </x:c>
      <x:c r="D57" s="9" t="str">
        <x:v>IMO</x:v>
      </x:c>
      <x:c r="E57" s="9" t="str">
        <x:v>DIRECT_STATIC</x:v>
      </x:c>
      <x:c r="F57" s="9" t="str">
        <x:v>RUN_01</x:v>
      </x:c>
      <x:c r="G57" s="12" t="str">
        <x:v>OFFICIAL_ELIGIBLE_OUTPUT</x:v>
      </x:c>
      <x:c r="H57" s="12" t="str">
        <x:v>NO_SEMANTIC_VALIDATOR_DETERMINISTIC_PASS</x:v>
      </x:c>
      <x:c r="I57" s="12" t="str">
        <x:v>PARSED</x:v>
      </x:c>
      <x:c r="J57" s="12" t="str">
        <x:v>PASS</x:v>
      </x:c>
      <x:c r="K57" s="9" t="n">
        <x:v>5</x:v>
      </x:c>
      <x:c r="L57" s="9" t="n">
        <x:v>5</x:v>
      </x:c>
      <x:c r="M57" s="9" t="n">
        <x:v>5</x:v>
      </x:c>
      <x:c r="N57" s="9" t="n">
        <x:v>1</x:v>
      </x:c>
      <x:c r="O57" s="9" t="str">
        <x:v>IMO-014-P02</x:v>
      </x:c>
      <x:c r="P57" s="9" t="str">
        <x:v>PASS</x:v>
      </x:c>
      <x:c r="Q57" s="9" t="str">
        <x:v>PASS</x:v>
      </x:c>
      <x:c r="R57" s="9" t="str">
        <x:v>CORRECT_BEHAVIOR</x:v>
      </x:c>
      <x:c r="S57" s="9" t="str">
        <x:v>IMO-014-F02</x:v>
      </x:c>
      <x:c r="T57" s="9" t="str">
        <x:v>FAIL</x:v>
      </x:c>
      <x:c r="U57" s="9" t="str">
        <x:v>FAIL</x:v>
      </x:c>
      <x:c r="V57" s="9" t="str">
        <x:v>CORRECT_BEHAVIOR</x:v>
      </x:c>
      <x:c r="W57" s="13" t="str">
        <x:v>NOT_REVIEWED</x:v>
      </x:c>
      <x:c r="X57" s="13" t="str"/>
      <x:c r="Y57" s="13" t="str"/>
      <x:c r="Z57" s="13" t="str"/>
      <x:c r="AA57" s="13" t="str"/>
      <x:c r="AB57" s="13" t="str"/>
      <x:c r="AC57" s="13" t="str"/>
      <x:c r="AD57" s="13" t="str"/>
      <x:c r="AE57" s="13" t="str"/>
      <x:c r="AF57" s="13" t="str"/>
      <x:c r="AG57" s="13" t="str"/>
      <x:c r="AH57" s="13" t="str"/>
      <x:c r="AI57" s="16" t="str">
        <x:f>IF(AND(W57="REVIEWED",X57&lt;&gt;"",Y57&lt;&gt;"",COUNTA(Z57:AF57)=7,COUNTIF(Z57:AF57,"UNCLEAR")=0,(COUNTIF(Z57:AF57,"0")+COUNTIF(Z57:AF57,"1")+COUNTIF(Z57:AF57,"2"))&gt;0,AG57&lt;&gt;"",AH57&lt;&gt;"",AJ57&lt;&gt;""),(COUNTIF(Z57:AF57,"1")+2*COUNTIF(Z57:AF57,"2"))/(2*(COUNTIF(Z57:AF57,"0")+COUNTIF(Z57:AF57,"1")+COUNTIF(Z57:AF57,"2"))),"")</x:f>
      </x:c>
      <x:c r="AJ57" s="14" t="str"/>
      <x:c r="AK57" s="14" t="str"/>
      <x:c r="AL57" s="14" t="str"/>
      <x:c r="AM57" s="9" t="str"/>
      <x:c r="AN57" s="9" t="str">
        <x:v>Part I-A 1.3.1</x:v>
      </x:c>
      <x:c r="AO57" s="9" t="str">
        <x:v>MVP/SHACL_GENERATION_PIPELINE/experiments/LUNA_NO_SEMANTIC_VALIDATOR/RUN_01/runs/RUN-IMO-014-20260901T101520778447Z/artifacts/attempt_01/candidate_shape.ttl</x:v>
      </x:c>
      <x:c r="AP57" s="9" t="str">
        <x:v>bdb321add27ba8ff3113848505ac13dc5da38b1203a8b22d5915cff839b89148</x:v>
      </x:c>
      <x:c r="AQ57" s="52" t="inlineStr">
        <x:is>
          <x:t xml:space="preserve">PASS</x:t>
        </x:is>
      </x:c>
      <x:c r="AR57" s="53" t="inlineStr">
        <x:is>
          <x:t xml:space="preserve">VALID</x:t>
        </x:is>
      </x:c>
      <x:c r="AS57" s="53" t="inlineStr">
        <x:is>
          <x:t xml:space="preserve">IMO-014-P02=ACTIVATED | IMO-014-F02=ACTIVATED</x:t>
        </x:is>
      </x:c>
      <x:c r="AT57" s="53">
        <x:v>1</x:v>
      </x:c>
      <x:c r="AU57" s="53">
        <x:v>4</x:v>
      </x:c>
      <x:c r="AV57" s="53">
        <x:v>15</x:v>
      </x:c>
      <x:c r="AW57" s="53" t="inlineStr">
        <x:is>
          <x:t xml:space="preserve">sh:datatype, sh:hasValue, sh:minCount, sh:or, sh:property</x:t>
        </x:is>
      </x:c>
      <x:c r="AX57" s="53">
        <x:v>0</x:v>
      </x:c>
      <x:c r="AY57" s="53">
        <x:v>1</x:v>
      </x:c>
      <x:c r="AZ57" s="53">
        <x:v>1</x:v>
      </x:c>
      <x:c r="BA57" s="54"/>
      <x:c r="BB57" s="54"/>
      <x:c r="BC57" s="54"/>
      <x:c r="BD57" s="55" t="str">
        <x:f>IF(OR(W57&lt;&gt;"REVIEWED",COUNTIF(BA57:BC57,"UNCLEAR")&gt;0,COUNTA(BA57:BC57)&lt;3,(COUNTIF(BA57:BC57,"0")+COUNTIF(BA57:BC57,"1")+COUNTIF(BA57:BC57,"2"))=0,AJ57=""),"",(COUNTIF(BA57:BC57,"1")+2*COUNTIF(BA57:BC57,"2"))/(2*(COUNTIF(BA57:BC57,"0")+COUNTIF(BA57:BC57,"1")+COUNTIF(BA57:BC57,"2"))))</x:f>
      </x:c>
    </x:row>
    <x:row r="58" ht="66" customHeight="1">
      <x:c r="A58" s="9" t="str">
        <x:v>BATCH_06</x:v>
      </x:c>
      <x:c r="B58" s="9" t="n">
        <x:v>52</x:v>
      </x:c>
      <x:c r="C58" s="9" t="str">
        <x:v>TRF-052</x:v>
      </x:c>
      <x:c r="D58" s="9" t="str">
        <x:v>TRAFICOM</x:v>
      </x:c>
      <x:c r="E58" s="9" t="str">
        <x:v>DIRECT_STATIC</x:v>
      </x:c>
      <x:c r="F58" s="9" t="str">
        <x:v>RUN_01</x:v>
      </x:c>
      <x:c r="G58" s="12" t="str">
        <x:v>OFFICIAL_ELIGIBLE_OUTPUT</x:v>
      </x:c>
      <x:c r="H58" s="12" t="str">
        <x:v>NO_SEMANTIC_VALIDATOR_DETERMINISTIC_PASS</x:v>
      </x:c>
      <x:c r="I58" s="12" t="str">
        <x:v>PARSED</x:v>
      </x:c>
      <x:c r="J58" s="12" t="str">
        <x:v>PASS</x:v>
      </x:c>
      <x:c r="K58" s="9" t="n">
        <x:v>12</x:v>
      </x:c>
      <x:c r="L58" s="9" t="n">
        <x:v>12</x:v>
      </x:c>
      <x:c r="M58" s="9" t="n">
        <x:v>7</x:v>
      </x:c>
      <x:c r="N58" s="9" t="n">
        <x:v>0</x:v>
      </x:c>
      <x:c r="O58" s="9" t="str">
        <x:v>TRF-052-P02</x:v>
      </x:c>
      <x:c r="P58" s="9" t="str">
        <x:v>PASS</x:v>
      </x:c>
      <x:c r="Q58" s="9" t="str">
        <x:v>FAIL</x:v>
      </x:c>
      <x:c r="R58" s="9" t="str">
        <x:v>FALSE_REJECT</x:v>
      </x:c>
      <x:c r="S58" s="9" t="str">
        <x:v>TRF-052-F03</x:v>
      </x:c>
      <x:c r="T58" s="9" t="str">
        <x:v>FAIL</x:v>
      </x:c>
      <x:c r="U58" s="9" t="str">
        <x:v>FAIL</x:v>
      </x:c>
      <x:c r="V58" s="9" t="str">
        <x:v>CORRECT_BEHAVIOR</x:v>
      </x:c>
      <x:c r="W58" s="13" t="str">
        <x:v>NOT_REVIEWED</x:v>
      </x:c>
      <x:c r="X58" s="13" t="str"/>
      <x:c r="Y58" s="13" t="str"/>
      <x:c r="Z58" s="13" t="str"/>
      <x:c r="AA58" s="13" t="str"/>
      <x:c r="AB58" s="13" t="str"/>
      <x:c r="AC58" s="13" t="str"/>
      <x:c r="AD58" s="13" t="str"/>
      <x:c r="AE58" s="13" t="str"/>
      <x:c r="AF58" s="13" t="str"/>
      <x:c r="AG58" s="13" t="str"/>
      <x:c r="AH58" s="13" t="str"/>
      <x:c r="AI58" s="16" t="str">
        <x:f>IF(AND(W58="REVIEWED",X58&lt;&gt;"",Y58&lt;&gt;"",COUNTA(Z58:AF58)=7,COUNTIF(Z58:AF58,"UNCLEAR")=0,(COUNTIF(Z58:AF58,"0")+COUNTIF(Z58:AF58,"1")+COUNTIF(Z58:AF58,"2"))&gt;0,AG58&lt;&gt;"",AH58&lt;&gt;"",AJ58&lt;&gt;""),(COUNTIF(Z58:AF58,"1")+2*COUNTIF(Z58:AF58,"2"))/(2*(COUNTIF(Z58:AF58,"0")+COUNTIF(Z58:AF58,"1")+COUNTIF(Z58:AF58,"2"))),"")</x:f>
      </x:c>
      <x:c r="AJ58" s="14" t="str"/>
      <x:c r="AK58" s="14" t="str"/>
      <x:c r="AL58" s="14" t="str"/>
      <x:c r="AM58" s="9" t="str">
        <x:v>RDF_FALSE_ACCEPT; RDF_FALSE_REJECT</x:v>
      </x:c>
      <x:c r="AN58" s="9" t="str">
        <x:v>4.4.4.2</x:v>
      </x:c>
      <x:c r="AO58" s="9" t="str">
        <x:v>MVP/SHACL_GENERATION_PIPELINE/experiments/LUNA_NO_SEMANTIC_VALIDATOR/RUN_01/runs/RUN-TRF-052-20260901T112246442796Z/artifacts/attempt_01/candidate_shape.ttl</x:v>
      </x:c>
      <x:c r="AP58" s="9" t="str">
        <x:v>5e5be0c3821319f5d1b285c53bf5658bcd375cb2ac97d0d7478d918757e571d1</x:v>
      </x:c>
      <x:c r="AQ58" s="52" t="inlineStr">
        <x:is>
          <x:t xml:space="preserve">PASS</x:t>
        </x:is>
      </x:c>
      <x:c r="AR58" s="53" t="inlineStr">
        <x:is>
          <x:t xml:space="preserve">VALID</x:t>
        </x:is>
      </x:c>
      <x:c r="AS58" s="53" t="inlineStr">
        <x:is>
          <x:t xml:space="preserve">TRF-052-P02=ACTIVATED | TRF-052-F03=ACTIVATED</x:t>
        </x:is>
      </x:c>
      <x:c r="AT58" s="53">
        <x:v>6</x:v>
      </x:c>
      <x:c r="AU58" s="53">
        <x:v>12</x:v>
      </x:c>
      <x:c r="AV58" s="53">
        <x:v>52</x:v>
      </x:c>
      <x:c r="AW58" s="53" t="inlineStr">
        <x:is>
          <x:t xml:space="preserve">sh:datatype, sh:hasValue, sh:in, sh:maxCount, sh:maxInclusive, sh:minCount, sh:node, sh:or, sh:property</x:t>
        </x:is>
      </x:c>
      <x:c r="AX58" s="53">
        <x:v>2</x:v>
      </x:c>
      <x:c r="AY58" s="53">
        <x:v>1</x:v>
      </x:c>
      <x:c r="AZ58" s="53">
        <x:v>2</x:v>
      </x:c>
      <x:c r="BA58" s="54"/>
      <x:c r="BB58" s="54"/>
      <x:c r="BC58" s="54"/>
      <x:c r="BD58" s="55" t="str">
        <x:f>IF(OR(W58&lt;&gt;"REVIEWED",COUNTIF(BA58:BC58,"UNCLEAR")&gt;0,COUNTA(BA58:BC58)&lt;3,(COUNTIF(BA58:BC58,"0")+COUNTIF(BA58:BC58,"1")+COUNTIF(BA58:BC58,"2"))=0,AJ58=""),"",(COUNTIF(BA58:BC58,"1")+2*COUNTIF(BA58:BC58,"2"))/(2*(COUNTIF(BA58:BC58,"0")+COUNTIF(BA58:BC58,"1")+COUNTIF(BA58:BC58,"2"))))</x:f>
      </x:c>
    </x:row>
    <x:row r="59" ht="66" customHeight="1">
      <x:c r="A59" s="9" t="str">
        <x:v>BATCH_06</x:v>
      </x:c>
      <x:c r="B59" s="9" t="n">
        <x:v>53</x:v>
      </x:c>
      <x:c r="C59" s="9" t="str">
        <x:v>IMO-007</x:v>
      </x:c>
      <x:c r="D59" s="9" t="str">
        <x:v>IMO</x:v>
      </x:c>
      <x:c r="E59" s="9" t="str">
        <x:v>DIRECT_STATIC</x:v>
      </x:c>
      <x:c r="F59" s="9" t="str">
        <x:v>RUN_01</x:v>
      </x:c>
      <x:c r="G59" s="12" t="str">
        <x:v>OFFICIAL_ELIGIBLE_OUTPUT</x:v>
      </x:c>
      <x:c r="H59" s="12" t="str">
        <x:v>NO_SEMANTIC_VALIDATOR_DETERMINISTIC_PASS</x:v>
      </x:c>
      <x:c r="I59" s="12" t="str">
        <x:v>PARSED</x:v>
      </x:c>
      <x:c r="J59" s="12" t="str">
        <x:v>PASS</x:v>
      </x:c>
      <x:c r="K59" s="9" t="n">
        <x:v>7</x:v>
      </x:c>
      <x:c r="L59" s="9" t="n">
        <x:v>7</x:v>
      </x:c>
      <x:c r="M59" s="9" t="n">
        <x:v>5</x:v>
      </x:c>
      <x:c r="N59" s="9" t="n">
        <x:v>0</x:v>
      </x:c>
      <x:c r="O59" s="9" t="str">
        <x:v>IMO-007-P02</x:v>
      </x:c>
      <x:c r="P59" s="9" t="str">
        <x:v>PASS</x:v>
      </x:c>
      <x:c r="Q59" s="9" t="str">
        <x:v>FAIL</x:v>
      </x:c>
      <x:c r="R59" s="9" t="str">
        <x:v>FALSE_REJECT</x:v>
      </x:c>
      <x:c r="S59" s="9" t="str">
        <x:v>IMO-007-F01</x:v>
      </x:c>
      <x:c r="T59" s="9" t="str">
        <x:v>FAIL</x:v>
      </x:c>
      <x:c r="U59" s="9" t="str">
        <x:v>FAIL</x:v>
      </x:c>
      <x:c r="V59" s="9" t="str">
        <x:v>CORRECT_BEHAVIOR</x:v>
      </x:c>
      <x:c r="W59" s="13" t="str">
        <x:v>NOT_REVIEWED</x:v>
      </x:c>
      <x:c r="X59" s="13" t="str"/>
      <x:c r="Y59" s="13" t="str"/>
      <x:c r="Z59" s="13" t="str"/>
      <x:c r="AA59" s="13" t="str"/>
      <x:c r="AB59" s="13" t="str"/>
      <x:c r="AC59" s="13" t="str"/>
      <x:c r="AD59" s="13" t="str"/>
      <x:c r="AE59" s="13" t="str"/>
      <x:c r="AF59" s="13" t="str"/>
      <x:c r="AG59" s="13" t="str"/>
      <x:c r="AH59" s="13" t="str"/>
      <x:c r="AI59" s="16" t="str">
        <x:f>IF(AND(W59="REVIEWED",X59&lt;&gt;"",Y59&lt;&gt;"",COUNTA(Z59:AF59)=7,COUNTIF(Z59:AF59,"UNCLEAR")=0,(COUNTIF(Z59:AF59,"0")+COUNTIF(Z59:AF59,"1")+COUNTIF(Z59:AF59,"2"))&gt;0,AG59&lt;&gt;"",AH59&lt;&gt;"",AJ59&lt;&gt;""),(COUNTIF(Z59:AF59,"1")+2*COUNTIF(Z59:AF59,"2"))/(2*(COUNTIF(Z59:AF59,"0")+COUNTIF(Z59:AF59,"1")+COUNTIF(Z59:AF59,"2"))),"")</x:f>
      </x:c>
      <x:c r="AJ59" s="14" t="str"/>
      <x:c r="AK59" s="14" t="str"/>
      <x:c r="AL59" s="14" t="str"/>
      <x:c r="AM59" s="9" t="str">
        <x:v>RDF_FALSE_REJECT</x:v>
      </x:c>
      <x:c r="AN59" s="9" t="str">
        <x:v>Introduction 2.10</x:v>
      </x:c>
      <x:c r="AO59" s="9" t="str">
        <x:v>MVP/SHACL_GENERATION_PIPELINE/experiments/LUNA_NO_SEMANTIC_VALIDATOR/RUN_01/runs/RUN-IMO-007-20260901T101231425198Z/artifacts/attempt_01/candidate_shape.ttl</x:v>
      </x:c>
      <x:c r="AP59" s="9" t="str">
        <x:v>fe0766f397f4ddb095459a40d791b563969e9f52b848660c02a87b6eaa215f8f</x:v>
      </x:c>
      <x:c r="AQ59" s="52" t="inlineStr">
        <x:is>
          <x:t xml:space="preserve">PASS</x:t>
        </x:is>
      </x:c>
      <x:c r="AR59" s="53" t="inlineStr">
        <x:is>
          <x:t xml:space="preserve">VALID</x:t>
        </x:is>
      </x:c>
      <x:c r="AS59" s="53" t="inlineStr">
        <x:is>
          <x:t xml:space="preserve">IMO-007-P02=ACTIVATED | IMO-007-F01=ACTIVATED</x:t>
        </x:is>
      </x:c>
      <x:c r="AT59" s="53">
        <x:v>1</x:v>
      </x:c>
      <x:c r="AU59" s="53">
        <x:v>1</x:v>
      </x:c>
      <x:c r="AV59" s="53">
        <x:v>2</x:v>
      </x:c>
      <x:c r="AW59" s="53" t="inlineStr">
        <x:is>
          <x:t xml:space="preserve">sh:minCount, sh:property</x:t>
        </x:is>
      </x:c>
      <x:c r="AX59" s="53">
        <x:v>1</x:v>
      </x:c>
      <x:c r="AY59" s="53">
        <x:v>1</x:v>
      </x:c>
      <x:c r="AZ59" s="53">
        <x:v>0</x:v>
      </x:c>
      <x:c r="BA59" s="54"/>
      <x:c r="BB59" s="54"/>
      <x:c r="BC59" s="54"/>
      <x:c r="BD59" s="55" t="str">
        <x:f>IF(OR(W59&lt;&gt;"REVIEWED",COUNTIF(BA59:BC59,"UNCLEAR")&gt;0,COUNTA(BA59:BC59)&lt;3,(COUNTIF(BA59:BC59,"0")+COUNTIF(BA59:BC59,"1")+COUNTIF(BA59:BC59,"2"))=0,AJ59=""),"",(COUNTIF(BA59:BC59,"1")+2*COUNTIF(BA59:BC59,"2"))/(2*(COUNTIF(BA59:BC59,"0")+COUNTIF(BA59:BC59,"1")+COUNTIF(BA59:BC59,"2"))))</x:f>
      </x:c>
    </x:row>
    <x:row r="60" ht="66" customHeight="1">
      <x:c r="A60" s="9" t="str">
        <x:v>BATCH_06</x:v>
      </x:c>
      <x:c r="B60" s="9" t="n">
        <x:v>54</x:v>
      </x:c>
      <x:c r="C60" s="9" t="str">
        <x:v>TRF-044</x:v>
      </x:c>
      <x:c r="D60" s="9" t="str">
        <x:v>TRAFICOM</x:v>
      </x:c>
      <x:c r="E60" s="9" t="str">
        <x:v>DIRECT_CALCULATION</x:v>
      </x:c>
      <x:c r="F60" s="9" t="str">
        <x:v>RUN_01</x:v>
      </x:c>
      <x:c r="G60" s="12" t="str">
        <x:v>OFFICIAL_ELIGIBLE_OUTPUT</x:v>
      </x:c>
      <x:c r="H60" s="12" t="str">
        <x:v>NO_SEMANTIC_VALIDATOR_DETERMINISTIC_PASS</x:v>
      </x:c>
      <x:c r="I60" s="12" t="str">
        <x:v>PARSED</x:v>
      </x:c>
      <x:c r="J60" s="12" t="str">
        <x:v>PASS</x:v>
      </x:c>
      <x:c r="K60" s="9" t="n">
        <x:v>10</x:v>
      </x:c>
      <x:c r="L60" s="9" t="n">
        <x:v>10</x:v>
      </x:c>
      <x:c r="M60" s="9" t="n">
        <x:v>10</x:v>
      </x:c>
      <x:c r="N60" s="9" t="n">
        <x:v>1</x:v>
      </x:c>
      <x:c r="O60" s="9" t="str">
        <x:v>TRF-044-P03</x:v>
      </x:c>
      <x:c r="P60" s="9" t="str">
        <x:v>PASS</x:v>
      </x:c>
      <x:c r="Q60" s="9" t="str">
        <x:v>PASS</x:v>
      </x:c>
      <x:c r="R60" s="9" t="str">
        <x:v>CORRECT_BEHAVIOR</x:v>
      </x:c>
      <x:c r="S60" s="9" t="str">
        <x:v>TRF-044-F06</x:v>
      </x:c>
      <x:c r="T60" s="9" t="str">
        <x:v>FAIL</x:v>
      </x:c>
      <x:c r="U60" s="9" t="str">
        <x:v>FAIL</x:v>
      </x:c>
      <x:c r="V60" s="9" t="str">
        <x:v>CORRECT_BEHAVIOR</x:v>
      </x:c>
      <x:c r="W60" s="13" t="str">
        <x:v>NOT_REVIEWED</x:v>
      </x:c>
      <x:c r="X60" s="13" t="str"/>
      <x:c r="Y60" s="13" t="str"/>
      <x:c r="Z60" s="13" t="str"/>
      <x:c r="AA60" s="13" t="str"/>
      <x:c r="AB60" s="13" t="str"/>
      <x:c r="AC60" s="13" t="str"/>
      <x:c r="AD60" s="13" t="str"/>
      <x:c r="AE60" s="13" t="str"/>
      <x:c r="AF60" s="13" t="str"/>
      <x:c r="AG60" s="13" t="str"/>
      <x:c r="AH60" s="13" t="str"/>
      <x:c r="AI60" s="16" t="str">
        <x:f>IF(AND(W60="REVIEWED",X60&lt;&gt;"",Y60&lt;&gt;"",COUNTA(Z60:AF60)=7,COUNTIF(Z60:AF60,"UNCLEAR")=0,(COUNTIF(Z60:AF60,"0")+COUNTIF(Z60:AF60,"1")+COUNTIF(Z60:AF60,"2"))&gt;0,AG60&lt;&gt;"",AH60&lt;&gt;"",AJ60&lt;&gt;""),(COUNTIF(Z60:AF60,"1")+2*COUNTIF(Z60:AF60,"2"))/(2*(COUNTIF(Z60:AF60,"0")+COUNTIF(Z60:AF60,"1")+COUNTIF(Z60:AF60,"2"))),"")</x:f>
      </x:c>
      <x:c r="AJ60" s="14" t="str"/>
      <x:c r="AK60" s="14" t="str"/>
      <x:c r="AL60" s="14" t="str"/>
      <x:c r="AM60" s="9" t="str"/>
      <x:c r="AN60" s="9" t="str">
        <x:v>4.4.2.1</x:v>
      </x:c>
      <x:c r="AO60" s="9" t="str">
        <x:v>MVP/SHACL_GENERATION_PIPELINE/experiments/LUNA_NO_SEMANTIC_VALIDATOR/RUN_01/runs/RUN-TRF-044-20260901T111829602271Z/artifacts/attempt_01/candidate_shape.ttl</x:v>
      </x:c>
      <x:c r="AP60" s="9" t="str">
        <x:v>febfde32600c8914ede1c2c42b9d372b7a163008cf8cb6c57bc1561bae194c3e</x:v>
      </x:c>
      <x:c r="AQ60" s="52" t="inlineStr">
        <x:is>
          <x:t xml:space="preserve">PASS</x:t>
        </x:is>
      </x:c>
      <x:c r="AR60" s="53" t="inlineStr">
        <x:is>
          <x:t xml:space="preserve">VALID</x:t>
        </x:is>
      </x:c>
      <x:c r="AS60" s="53" t="inlineStr">
        <x:is>
          <x:t xml:space="preserve">TRF-044-P03=ACTIVATED | TRF-044-F06=ACTIVATED</x:t>
        </x:is>
      </x:c>
      <x:c r="AT60" s="53">
        <x:v>1</x:v>
      </x:c>
      <x:c r="AU60" s="53">
        <x:v>28</x:v>
      </x:c>
      <x:c r="AV60" s="53">
        <x:v>122</x:v>
      </x:c>
      <x:c r="AW60" s="53" t="inlineStr">
        <x:is>
          <x:t xml:space="preserve">sh:class, sh:datatype, sh:hasValue, sh:in, sh:maxCount, sh:minCount, sh:node, sh:property</x:t>
        </x:is>
      </x:c>
      <x:c r="AX60" s="53">
        <x:v>1</x:v>
      </x:c>
      <x:c r="AY60" s="53">
        <x:v>1</x:v>
      </x:c>
      <x:c r="AZ60" s="53">
        <x:v>0</x:v>
      </x:c>
      <x:c r="BA60" s="54"/>
      <x:c r="BB60" s="54"/>
      <x:c r="BC60" s="54"/>
      <x:c r="BD60" s="55" t="str">
        <x:f>IF(OR(W60&lt;&gt;"REVIEWED",COUNTIF(BA60:BC60,"UNCLEAR")&gt;0,COUNTA(BA60:BC60)&lt;3,(COUNTIF(BA60:BC60,"0")+COUNTIF(BA60:BC60,"1")+COUNTIF(BA60:BC60,"2"))=0,AJ60=""),"",(COUNTIF(BA60:BC60,"1")+2*COUNTIF(BA60:BC60,"2"))/(2*(COUNTIF(BA60:BC60,"0")+COUNTIF(BA60:BC60,"1")+COUNTIF(BA60:BC60,"2"))))</x:f>
      </x:c>
    </x:row>
    <x:row r="61" ht="66" customHeight="1">
      <x:c r="A61" s="9" t="str">
        <x:v>BATCH_06</x:v>
      </x:c>
      <x:c r="B61" s="9" t="n">
        <x:v>55</x:v>
      </x:c>
      <x:c r="C61" s="9" t="str">
        <x:v>TRF-082</x:v>
      </x:c>
      <x:c r="D61" s="9" t="str">
        <x:v>TRAFICOM</x:v>
      </x:c>
      <x:c r="E61" s="9" t="str">
        <x:v>DIRECT_STATIC</x:v>
      </x:c>
      <x:c r="F61" s="9" t="str">
        <x:v>RUN_01</x:v>
      </x:c>
      <x:c r="G61" s="12" t="str">
        <x:v>OFFICIAL_ELIGIBLE_OUTPUT</x:v>
      </x:c>
      <x:c r="H61" s="12" t="str">
        <x:v>NO_SEMANTIC_VALIDATOR_DETERMINISTIC_PASS</x:v>
      </x:c>
      <x:c r="I61" s="12" t="str">
        <x:v>PARSED</x:v>
      </x:c>
      <x:c r="J61" s="12" t="str">
        <x:v>PASS</x:v>
      </x:c>
      <x:c r="K61" s="9" t="n">
        <x:v>4</x:v>
      </x:c>
      <x:c r="L61" s="9" t="n">
        <x:v>4</x:v>
      </x:c>
      <x:c r="M61" s="9" t="n">
        <x:v>4</x:v>
      </x:c>
      <x:c r="N61" s="9" t="n">
        <x:v>1</x:v>
      </x:c>
      <x:c r="O61" s="9" t="str">
        <x:v>TRF-082-P02</x:v>
      </x:c>
      <x:c r="P61" s="9" t="str">
        <x:v>PASS</x:v>
      </x:c>
      <x:c r="Q61" s="9" t="str">
        <x:v>PASS</x:v>
      </x:c>
      <x:c r="R61" s="9" t="str">
        <x:v>CORRECT_BEHAVIOR</x:v>
      </x:c>
      <x:c r="S61" s="9" t="str">
        <x:v>TRF-082-F01</x:v>
      </x:c>
      <x:c r="T61" s="9" t="str">
        <x:v>FAIL</x:v>
      </x:c>
      <x:c r="U61" s="9" t="str">
        <x:v>FAIL</x:v>
      </x:c>
      <x:c r="V61" s="9" t="str">
        <x:v>CORRECT_BEHAVIOR</x:v>
      </x:c>
      <x:c r="W61" s="13" t="str">
        <x:v>NOT_REVIEWED</x:v>
      </x:c>
      <x:c r="X61" s="13" t="str"/>
      <x:c r="Y61" s="13" t="str"/>
      <x:c r="Z61" s="13" t="str"/>
      <x:c r="AA61" s="13" t="str"/>
      <x:c r="AB61" s="13" t="str"/>
      <x:c r="AC61" s="13" t="str"/>
      <x:c r="AD61" s="13" t="str"/>
      <x:c r="AE61" s="13" t="str"/>
      <x:c r="AF61" s="13" t="str"/>
      <x:c r="AG61" s="13" t="str"/>
      <x:c r="AH61" s="13" t="str"/>
      <x:c r="AI61" s="16" t="str">
        <x:f>IF(AND(W61="REVIEWED",X61&lt;&gt;"",Y61&lt;&gt;"",COUNTA(Z61:AF61)=7,COUNTIF(Z61:AF61,"UNCLEAR")=0,(COUNTIF(Z61:AF61,"0")+COUNTIF(Z61:AF61,"1")+COUNTIF(Z61:AF61,"2"))&gt;0,AG61&lt;&gt;"",AH61&lt;&gt;"",AJ61&lt;&gt;""),(COUNTIF(Z61:AF61,"1")+2*COUNTIF(Z61:AF61,"2"))/(2*(COUNTIF(Z61:AF61,"0")+COUNTIF(Z61:AF61,"1")+COUNTIF(Z61:AF61,"2"))),"")</x:f>
      </x:c>
      <x:c r="AJ61" s="14" t="str"/>
      <x:c r="AK61" s="14" t="str"/>
      <x:c r="AL61" s="14" t="str"/>
      <x:c r="AM61" s="9" t="str"/>
      <x:c r="AN61" s="9" t="str">
        <x:v>6.5.2.2</x:v>
      </x:c>
      <x:c r="AO61" s="9" t="str">
        <x:v>MVP/SHACL_GENERATION_PIPELINE/experiments/LUNA_NO_SEMANTIC_VALIDATOR/RUN_01/runs/RUN-TRF-082-20260901T113422564481Z/artifacts/attempt_01/candidate_shape.ttl</x:v>
      </x:c>
      <x:c r="AP61" s="9" t="str">
        <x:v>a21617abe93657e6971999c4ac04e6091e508ab23aa9d9704d2b4995ec34c686</x:v>
      </x:c>
      <x:c r="AQ61" s="52" t="inlineStr">
        <x:is>
          <x:t xml:space="preserve">PASS</x:t>
        </x:is>
      </x:c>
      <x:c r="AR61" s="53" t="inlineStr">
        <x:is>
          <x:t xml:space="preserve">VALID</x:t>
        </x:is>
      </x:c>
      <x:c r="AS61" s="53" t="inlineStr">
        <x:is>
          <x:t xml:space="preserve">TRF-082-P02=ACTIVATED | TRF-082-F01=ACTIVATED</x:t>
        </x:is>
      </x:c>
      <x:c r="AT61" s="53">
        <x:v>2</x:v>
      </x:c>
      <x:c r="AU61" s="53">
        <x:v>6</x:v>
      </x:c>
      <x:c r="AV61" s="53">
        <x:v>22</x:v>
      </x:c>
      <x:c r="AW61" s="53" t="inlineStr">
        <x:is>
          <x:t xml:space="preserve">sh:class, sh:datatype, sh:hasValue, sh:minCount, sh:node, sh:or, sh:property</x:t>
        </x:is>
      </x:c>
      <x:c r="AX61" s="53">
        <x:v>0</x:v>
      </x:c>
      <x:c r="AY61" s="53">
        <x:v>1</x:v>
      </x:c>
      <x:c r="AZ61" s="53">
        <x:v>1</x:v>
      </x:c>
      <x:c r="BA61" s="54"/>
      <x:c r="BB61" s="54"/>
      <x:c r="BC61" s="54"/>
      <x:c r="BD61" s="55" t="str">
        <x:f>IF(OR(W61&lt;&gt;"REVIEWED",COUNTIF(BA61:BC61,"UNCLEAR")&gt;0,COUNTA(BA61:BC61)&lt;3,(COUNTIF(BA61:BC61,"0")+COUNTIF(BA61:BC61,"1")+COUNTIF(BA61:BC61,"2"))=0,AJ61=""),"",(COUNTIF(BA61:BC61,"1")+2*COUNTIF(BA61:BC61,"2"))/(2*(COUNTIF(BA61:BC61,"0")+COUNTIF(BA61:BC61,"1")+COUNTIF(BA61:BC61,"2"))))</x:f>
      </x:c>
    </x:row>
    <x:row r="62" ht="66" customHeight="1">
      <x:c r="A62" s="9" t="str">
        <x:v>BATCH_06</x:v>
      </x:c>
      <x:c r="B62" s="9" t="n">
        <x:v>56</x:v>
      </x:c>
      <x:c r="C62" s="9" t="str">
        <x:v>IMO-104</x:v>
      </x:c>
      <x:c r="D62" s="9" t="str">
        <x:v>IMO</x:v>
      </x:c>
      <x:c r="E62" s="9" t="str">
        <x:v>DIRECT_STATIC</x:v>
      </x:c>
      <x:c r="F62" s="9" t="str">
        <x:v>RUN_01</x:v>
      </x:c>
      <x:c r="G62" s="12" t="str">
        <x:v>NO_ELIGIBLE_OUTPUT</x:v>
      </x:c>
      <x:c r="H62" s="12" t="str">
        <x:v>NO_SEMANTIC_VALIDATOR_DETERMINISTIC_FAIL</x:v>
      </x:c>
      <x:c r="I62" s="12" t="str">
        <x:v>NOT_PARSED</x:v>
      </x:c>
      <x:c r="J62" s="12" t="str">
        <x:v>FAIL</x:v>
      </x:c>
      <x:c r="K62" s="9" t="n">
        <x:v>0</x:v>
      </x:c>
      <x:c r="L62" s="9" t="n">
        <x:v>7</x:v>
      </x:c>
      <x:c r="M62" s="9" t="n">
        <x:v>0</x:v>
      </x:c>
      <x:c r="N62" s="9" t="n">
        <x:v>0</x:v>
      </x:c>
      <x:c r="O62" s="9" t="str">
        <x:v>IMO-104-K-P02</x:v>
      </x:c>
      <x:c r="P62" s="9" t="str">
        <x:v>PASS</x:v>
      </x:c>
      <x:c r="Q62" s="9" t="str">
        <x:v>NO_VERDICT</x:v>
      </x:c>
      <x:c r="R62" s="9" t="str">
        <x:v>GENERATION_ERROR</x:v>
      </x:c>
      <x:c r="S62" s="9" t="str">
        <x:v>IMO-104-K-F01</x:v>
      </x:c>
      <x:c r="T62" s="9" t="str">
        <x:v>FAIL</x:v>
      </x:c>
      <x:c r="U62" s="9" t="str">
        <x:v>NO_VERDICT</x:v>
      </x:c>
      <x:c r="V62" s="9" t="str">
        <x:v>GENERATION_ERROR</x:v>
      </x:c>
      <x:c r="W62" s="13" t="str">
        <x:v>NOT_REVIEWED</x:v>
      </x:c>
      <x:c r="X62" s="13" t="str"/>
      <x:c r="Y62" s="13" t="str"/>
      <x:c r="Z62" s="13" t="str"/>
      <x:c r="AA62" s="13" t="str"/>
      <x:c r="AB62" s="13" t="str"/>
      <x:c r="AC62" s="13" t="str"/>
      <x:c r="AD62" s="13" t="str"/>
      <x:c r="AE62" s="13" t="str"/>
      <x:c r="AF62" s="13" t="str"/>
      <x:c r="AG62" s="13" t="str"/>
      <x:c r="AH62" s="13" t="str"/>
      <x:c r="AI62" s="16" t="str">
        <x:f>IF(AND(W62="REVIEWED",X62&lt;&gt;"",Y62&lt;&gt;"",COUNTA(Z62:AF62)=7,COUNTIF(Z62:AF62,"UNCLEAR")=0,(COUNTIF(Z62:AF62,"0")+COUNTIF(Z62:AF62,"1")+COUNTIF(Z62:AF62,"2"))&gt;0,AG62&lt;&gt;"",AH62&lt;&gt;"",AJ62&lt;&gt;""),(COUNTIF(Z62:AF62,"1")+2*COUNTIF(Z62:AF62,"2"))/(2*(COUNTIF(Z62:AF62,"0")+COUNTIF(Z62:AF62,"1")+COUNTIF(Z62:AF62,"2"))),"")</x:f>
      </x:c>
      <x:c r="AJ62" s="14" t="str"/>
      <x:c r="AK62" s="14" t="str"/>
      <x:c r="AL62" s="14" t="str"/>
      <x:c r="AM62" s="9" t="str">
        <x:v>DETERMINISTIC_FAIL</x:v>
      </x:c>
      <x:c r="AN62" s="9" t="str">
        <x:v>Part I-A 12.3.4</x:v>
      </x:c>
      <x:c r="AO62" s="9" t="str">
        <x:v>MVP/SHACL_GENERATION_PIPELINE/experiments/LUNA_NO_SEMANTIC_VALIDATOR/RUN_01/runs/RUN-IMO-104-20260901T104120829593Z/artifacts/attempt_01/candidate_shape.ttl</x:v>
      </x:c>
      <x:c r="AP62" s="9" t="str">
        <x:v>cf8b527407c9d12a579bfc56604683a76227f4f59ec08441ea714bffcae5acd0</x:v>
      </x:c>
      <x:c r="AQ62" s="52" t="inlineStr">
        <x:is>
          <x:t xml:space="preserve">PASS</x:t>
        </x:is>
      </x:c>
      <x:c r="AR62" s="53" t="inlineStr">
        <x:is>
          <x:t xml:space="preserve">VALID</x:t>
        </x:is>
      </x:c>
      <x:c r="AS62" s="53" t="inlineStr">
        <x:is>
          <x:t xml:space="preserve">IMO-104-K-P02=ACTIVATED | IMO-104-K-F01=ACTIVATED</x:t>
        </x:is>
      </x:c>
      <x:c r="AT62" s="53">
        <x:v>4</x:v>
      </x:c>
      <x:c r="AU62" s="53">
        <x:v>6</x:v>
      </x:c>
      <x:c r="AV62" s="53">
        <x:v>19</x:v>
      </x:c>
      <x:c r="AW62" s="53" t="inlineStr">
        <x:is>
          <x:t xml:space="preserve">sh:class, sh:datatype, sh:hasValue, sh:maxCount, sh:minCount, sh:property</x:t>
        </x:is>
      </x:c>
      <x:c r="AX62" s="53">
        <x:v>1</x:v>
      </x:c>
      <x:c r="AY62" s="53">
        <x:v>1</x:v>
      </x:c>
      <x:c r="AZ62" s="53">
        <x:v>0</x:v>
      </x:c>
      <x:c r="BA62" s="54"/>
      <x:c r="BB62" s="54"/>
      <x:c r="BC62" s="54"/>
      <x:c r="BD62" s="55" t="str">
        <x:f>IF(OR(W62&lt;&gt;"REVIEWED",COUNTIF(BA62:BC62,"UNCLEAR")&gt;0,COUNTA(BA62:BC62)&lt;3,(COUNTIF(BA62:BC62,"0")+COUNTIF(BA62:BC62,"1")+COUNTIF(BA62:BC62,"2"))=0,AJ62=""),"",(COUNTIF(BA62:BC62,"1")+2*COUNTIF(BA62:BC62,"2"))/(2*(COUNTIF(BA62:BC62,"0")+COUNTIF(BA62:BC62,"1")+COUNTIF(BA62:BC62,"2"))))</x:f>
      </x:c>
    </x:row>
    <x:row r="63" ht="66" customHeight="1">
      <x:c r="A63" s="9" t="str">
        <x:v>BATCH_06</x:v>
      </x:c>
      <x:c r="B63" s="9" t="n">
        <x:v>57</x:v>
      </x:c>
      <x:c r="C63" s="9" t="str">
        <x:v>IMO-004</x:v>
      </x:c>
      <x:c r="D63" s="9" t="str">
        <x:v>IMO</x:v>
      </x:c>
      <x:c r="E63" s="9" t="str">
        <x:v>DIRECT_STATIC</x:v>
      </x:c>
      <x:c r="F63" s="9" t="str">
        <x:v>RUN_01</x:v>
      </x:c>
      <x:c r="G63" s="12" t="str">
        <x:v>OFFICIAL_ELIGIBLE_OUTPUT</x:v>
      </x:c>
      <x:c r="H63" s="12" t="str">
        <x:v>NO_SEMANTIC_VALIDATOR_DETERMINISTIC_PASS</x:v>
      </x:c>
      <x:c r="I63" s="12" t="str">
        <x:v>PARSED</x:v>
      </x:c>
      <x:c r="J63" s="12" t="str">
        <x:v>PASS</x:v>
      </x:c>
      <x:c r="K63" s="9" t="n">
        <x:v>7</x:v>
      </x:c>
      <x:c r="L63" s="9" t="n">
        <x:v>7</x:v>
      </x:c>
      <x:c r="M63" s="9" t="n">
        <x:v>6</x:v>
      </x:c>
      <x:c r="N63" s="9" t="n">
        <x:v>0</x:v>
      </x:c>
      <x:c r="O63" s="9" t="str">
        <x:v>IMO-004-P01</x:v>
      </x:c>
      <x:c r="P63" s="9" t="str">
        <x:v>PASS</x:v>
      </x:c>
      <x:c r="Q63" s="9" t="str">
        <x:v>PASS</x:v>
      </x:c>
      <x:c r="R63" s="9" t="str">
        <x:v>CORRECT_BEHAVIOR</x:v>
      </x:c>
      <x:c r="S63" s="9" t="str">
        <x:v>IMO-004-F03</x:v>
      </x:c>
      <x:c r="T63" s="9" t="str">
        <x:v>FAIL</x:v>
      </x:c>
      <x:c r="U63" s="9" t="str">
        <x:v>PASS</x:v>
      </x:c>
      <x:c r="V63" s="9" t="str">
        <x:v>FALSE_ACCEPT</x:v>
      </x:c>
      <x:c r="W63" s="13" t="str">
        <x:v>NOT_REVIEWED</x:v>
      </x:c>
      <x:c r="X63" s="13" t="str"/>
      <x:c r="Y63" s="13" t="str"/>
      <x:c r="Z63" s="13" t="str"/>
      <x:c r="AA63" s="13" t="str"/>
      <x:c r="AB63" s="13" t="str"/>
      <x:c r="AC63" s="13" t="str"/>
      <x:c r="AD63" s="13" t="str"/>
      <x:c r="AE63" s="13" t="str"/>
      <x:c r="AF63" s="13" t="str"/>
      <x:c r="AG63" s="13" t="str"/>
      <x:c r="AH63" s="13" t="str"/>
      <x:c r="AI63" s="16" t="str">
        <x:f>IF(AND(W63="REVIEWED",X63&lt;&gt;"",Y63&lt;&gt;"",COUNTA(Z63:AF63)=7,COUNTIF(Z63:AF63,"UNCLEAR")=0,(COUNTIF(Z63:AF63,"0")+COUNTIF(Z63:AF63,"1")+COUNTIF(Z63:AF63,"2"))&gt;0,AG63&lt;&gt;"",AH63&lt;&gt;"",AJ63&lt;&gt;""),(COUNTIF(Z63:AF63,"1")+2*COUNTIF(Z63:AF63,"2"))/(2*(COUNTIF(Z63:AF63,"0")+COUNTIF(Z63:AF63,"1")+COUNTIF(Z63:AF63,"2"))),"")</x:f>
      </x:c>
      <x:c r="AJ63" s="14" t="str"/>
      <x:c r="AK63" s="14" t="str"/>
      <x:c r="AL63" s="14" t="str"/>
      <x:c r="AM63" s="9" t="str">
        <x:v>RDF_FALSE_ACCEPT</x:v>
      </x:c>
      <x:c r="AN63" s="9" t="str">
        <x:v>Introduction 2.4</x:v>
      </x:c>
      <x:c r="AO63" s="9" t="str">
        <x:v>MVP/SHACL_GENERATION_PIPELINE/experiments/LUNA_NO_SEMANTIC_VALIDATOR/RUN_01/runs/RUN-IMO-004-20260901T101132990548Z/artifacts/attempt_01/candidate_shape.ttl</x:v>
      </x:c>
      <x:c r="AP63" s="9" t="str">
        <x:v>7523ac90f910fb856b23091b2cc055751b11c9f88d8d9244803d73b40eca763b</x:v>
      </x:c>
      <x:c r="AQ63" s="52" t="inlineStr">
        <x:is>
          <x:t xml:space="preserve">PASS</x:t>
        </x:is>
      </x:c>
      <x:c r="AR63" s="53" t="inlineStr">
        <x:is>
          <x:t xml:space="preserve">VALID</x:t>
        </x:is>
      </x:c>
      <x:c r="AS63" s="53" t="inlineStr">
        <x:is>
          <x:t xml:space="preserve">IMO-004-P01=ACTIVATED | IMO-004-F03=ACTIVATED</x:t>
        </x:is>
      </x:c>
      <x:c r="AT63" s="53">
        <x:v>1</x:v>
      </x:c>
      <x:c r="AU63" s="53">
        <x:v>0</x:v>
      </x:c>
      <x:c r="AV63" s="53">
        <x:v>0</x:v>
      </x:c>
      <x:c r="AW63" s="53" t="inlineStr">
        <x:is>
          <x:t xml:space="preserve"/>
        </x:is>
      </x:c>
      <x:c r="AX63" s="53">
        <x:v>1</x:v>
      </x:c>
      <x:c r="AY63" s="53">
        <x:v>0</x:v>
      </x:c>
      <x:c r="AZ63" s="53">
        <x:v>0</x:v>
      </x:c>
      <x:c r="BA63" s="54"/>
      <x:c r="BB63" s="54"/>
      <x:c r="BC63" s="54"/>
      <x:c r="BD63" s="55" t="str">
        <x:f>IF(OR(W63&lt;&gt;"REVIEWED",COUNTIF(BA63:BC63,"UNCLEAR")&gt;0,COUNTA(BA63:BC63)&lt;3,(COUNTIF(BA63:BC63,"0")+COUNTIF(BA63:BC63,"1")+COUNTIF(BA63:BC63,"2"))=0,AJ63=""),"",(COUNTIF(BA63:BC63,"1")+2*COUNTIF(BA63:BC63,"2"))/(2*(COUNTIF(BA63:BC63,"0")+COUNTIF(BA63:BC63,"1")+COUNTIF(BA63:BC63,"2"))))</x:f>
      </x:c>
    </x:row>
    <x:row r="64" ht="66" customHeight="1">
      <x:c r="A64" s="9" t="str">
        <x:v>BATCH_06</x:v>
      </x:c>
      <x:c r="B64" s="9" t="n">
        <x:v>58</x:v>
      </x:c>
      <x:c r="C64" s="9" t="str">
        <x:v>IMO-010</x:v>
      </x:c>
      <x:c r="D64" s="9" t="str">
        <x:v>IMO</x:v>
      </x:c>
      <x:c r="E64" s="9" t="str">
        <x:v>DIRECT_STATIC</x:v>
      </x:c>
      <x:c r="F64" s="9" t="str">
        <x:v>RUN_01</x:v>
      </x:c>
      <x:c r="G64" s="12" t="str">
        <x:v>OFFICIAL_ELIGIBLE_OUTPUT</x:v>
      </x:c>
      <x:c r="H64" s="12" t="str">
        <x:v>NO_SEMANTIC_VALIDATOR_DETERMINISTIC_PASS</x:v>
      </x:c>
      <x:c r="I64" s="12" t="str">
        <x:v>PARSED</x:v>
      </x:c>
      <x:c r="J64" s="12" t="str">
        <x:v>PASS</x:v>
      </x:c>
      <x:c r="K64" s="9" t="n">
        <x:v>4</x:v>
      </x:c>
      <x:c r="L64" s="9" t="n">
        <x:v>4</x:v>
      </x:c>
      <x:c r="M64" s="9" t="n">
        <x:v>4</x:v>
      </x:c>
      <x:c r="N64" s="9" t="n">
        <x:v>1</x:v>
      </x:c>
      <x:c r="O64" s="9" t="str">
        <x:v>IMO-010-P01</x:v>
      </x:c>
      <x:c r="P64" s="9" t="str">
        <x:v>PASS</x:v>
      </x:c>
      <x:c r="Q64" s="9" t="str">
        <x:v>PASS</x:v>
      </x:c>
      <x:c r="R64" s="9" t="str">
        <x:v>CORRECT_BEHAVIOR</x:v>
      </x:c>
      <x:c r="S64" s="9" t="str">
        <x:v>IMO-010-F01</x:v>
      </x:c>
      <x:c r="T64" s="9" t="str">
        <x:v>FAIL</x:v>
      </x:c>
      <x:c r="U64" s="9" t="str">
        <x:v>FAIL</x:v>
      </x:c>
      <x:c r="V64" s="9" t="str">
        <x:v>CORRECT_BEHAVIOR</x:v>
      </x:c>
      <x:c r="W64" s="13" t="str">
        <x:v>NOT_REVIEWED</x:v>
      </x:c>
      <x:c r="X64" s="13" t="str"/>
      <x:c r="Y64" s="13" t="str"/>
      <x:c r="Z64" s="13" t="str"/>
      <x:c r="AA64" s="13" t="str"/>
      <x:c r="AB64" s="13" t="str"/>
      <x:c r="AC64" s="13" t="str"/>
      <x:c r="AD64" s="13" t="str"/>
      <x:c r="AE64" s="13" t="str"/>
      <x:c r="AF64" s="13" t="str"/>
      <x:c r="AG64" s="13" t="str"/>
      <x:c r="AH64" s="13" t="str"/>
      <x:c r="AI64" s="16" t="str">
        <x:f>IF(AND(W64="REVIEWED",X64&lt;&gt;"",Y64&lt;&gt;"",COUNTA(Z64:AF64)=7,COUNTIF(Z64:AF64,"UNCLEAR")=0,(COUNTIF(Z64:AF64,"0")+COUNTIF(Z64:AF64,"1")+COUNTIF(Z64:AF64,"2"))&gt;0,AG64&lt;&gt;"",AH64&lt;&gt;"",AJ64&lt;&gt;""),(COUNTIF(Z64:AF64,"1")+2*COUNTIF(Z64:AF64,"2"))/(2*(COUNTIF(Z64:AF64,"0")+COUNTIF(Z64:AF64,"1")+COUNTIF(Z64:AF64,"2"))),"")</x:f>
      </x:c>
      <x:c r="AJ64" s="14" t="str"/>
      <x:c r="AK64" s="14" t="str"/>
      <x:c r="AL64" s="14" t="str"/>
      <x:c r="AM64" s="9" t="str"/>
      <x:c r="AN64" s="9" t="str">
        <x:v>Part I-A 1.2.7</x:v>
      </x:c>
      <x:c r="AO64" s="9" t="str">
        <x:v>MVP/SHACL_GENERATION_PIPELINE/experiments/LUNA_NO_SEMANTIC_VALIDATOR/RUN_01/runs/RUN-IMO-010-20260901T101357971841Z/artifacts/attempt_01/candidate_shape.ttl</x:v>
      </x:c>
      <x:c r="AP64" s="9" t="str">
        <x:v>ebedc1c2067d3925867f17d1451ce0e4360fc2a6669f6c7e177428f44be74f4f</x:v>
      </x:c>
      <x:c r="AQ64" s="52" t="inlineStr">
        <x:is>
          <x:t xml:space="preserve">PASS</x:t>
        </x:is>
      </x:c>
      <x:c r="AR64" s="53" t="inlineStr">
        <x:is>
          <x:t xml:space="preserve">VALID</x:t>
        </x:is>
      </x:c>
      <x:c r="AS64" s="53" t="inlineStr">
        <x:is>
          <x:t xml:space="preserve">IMO-010-P01=ACTIVATED | IMO-010-F01=ACTIVATED</x:t>
        </x:is>
      </x:c>
      <x:c r="AT64" s="53">
        <x:v>1</x:v>
      </x:c>
      <x:c r="AU64" s="53">
        <x:v>3</x:v>
      </x:c>
      <x:c r="AV64" s="53">
        <x:v>14</x:v>
      </x:c>
      <x:c r="AW64" s="53" t="inlineStr">
        <x:is>
          <x:t xml:space="preserve">sh:class, sh:datatype, sh:hasValue, sh:maxCount, sh:minCount, sh:minInclusive, sh:node, sh:property</x:t>
        </x:is>
      </x:c>
      <x:c r="AX64" s="53">
        <x:v>0</x:v>
      </x:c>
      <x:c r="AY64" s="53">
        <x:v>1</x:v>
      </x:c>
      <x:c r="AZ64" s="53">
        <x:v>0</x:v>
      </x:c>
      <x:c r="BA64" s="54"/>
      <x:c r="BB64" s="54"/>
      <x:c r="BC64" s="54"/>
      <x:c r="BD64" s="55" t="str">
        <x:f>IF(OR(W64&lt;&gt;"REVIEWED",COUNTIF(BA64:BC64,"UNCLEAR")&gt;0,COUNTA(BA64:BC64)&lt;3,(COUNTIF(BA64:BC64,"0")+COUNTIF(BA64:BC64,"1")+COUNTIF(BA64:BC64,"2"))=0,AJ64=""),"",(COUNTIF(BA64:BC64,"1")+2*COUNTIF(BA64:BC64,"2"))/(2*(COUNTIF(BA64:BC64,"0")+COUNTIF(BA64:BC64,"1")+COUNTIF(BA64:BC64,"2"))))</x:f>
      </x:c>
    </x:row>
    <x:row r="65" ht="66" customHeight="1">
      <x:c r="A65" s="9" t="str">
        <x:v>BATCH_06</x:v>
      </x:c>
      <x:c r="B65" s="9" t="n">
        <x:v>59</x:v>
      </x:c>
      <x:c r="C65" s="9" t="str">
        <x:v>I2-015</x:v>
      </x:c>
      <x:c r="D65" s="9" t="str">
        <x:v>I2</x:v>
      </x:c>
      <x:c r="E65" s="9" t="str">
        <x:v>COMPLEX_READINESS</x:v>
      </x:c>
      <x:c r="F65" s="9" t="str">
        <x:v>RUN_01</x:v>
      </x:c>
      <x:c r="G65" s="12" t="str">
        <x:v>OFFICIAL_ELIGIBLE_OUTPUT</x:v>
      </x:c>
      <x:c r="H65" s="12" t="str">
        <x:v>NO_SEMANTIC_VALIDATOR_DETERMINISTIC_PASS</x:v>
      </x:c>
      <x:c r="I65" s="12" t="str">
        <x:v>PARSED</x:v>
      </x:c>
      <x:c r="J65" s="12" t="str">
        <x:v>PASS</x:v>
      </x:c>
      <x:c r="K65" s="9" t="n">
        <x:v>9</x:v>
      </x:c>
      <x:c r="L65" s="9" t="n">
        <x:v>9</x:v>
      </x:c>
      <x:c r="M65" s="9" t="n">
        <x:v>8</x:v>
      </x:c>
      <x:c r="N65" s="9" t="n">
        <x:v>0</x:v>
      </x:c>
      <x:c r="O65" s="9" t="str">
        <x:v>I2-015-E-P01</x:v>
      </x:c>
      <x:c r="P65" s="9" t="str">
        <x:v>PASS</x:v>
      </x:c>
      <x:c r="Q65" s="9" t="str">
        <x:v>FAIL</x:v>
      </x:c>
      <x:c r="R65" s="9" t="str">
        <x:v>FALSE_REJECT</x:v>
      </x:c>
      <x:c r="S65" s="9" t="str">
        <x:v>I2-015-E-F06</x:v>
      </x:c>
      <x:c r="T65" s="9" t="str">
        <x:v>FAIL</x:v>
      </x:c>
      <x:c r="U65" s="9" t="str">
        <x:v>FAIL</x:v>
      </x:c>
      <x:c r="V65" s="9" t="str">
        <x:v>CORRECT_BEHAVIOR</x:v>
      </x:c>
      <x:c r="W65" s="13" t="str">
        <x:v>NOT_REVIEWED</x:v>
      </x:c>
      <x:c r="X65" s="13" t="str"/>
      <x:c r="Y65" s="13" t="str"/>
      <x:c r="Z65" s="13" t="str"/>
      <x:c r="AA65" s="13" t="str"/>
      <x:c r="AB65" s="13" t="str"/>
      <x:c r="AC65" s="13" t="str"/>
      <x:c r="AD65" s="13" t="str"/>
      <x:c r="AE65" s="13" t="str"/>
      <x:c r="AF65" s="13" t="str"/>
      <x:c r="AG65" s="13" t="str"/>
      <x:c r="AH65" s="13" t="str"/>
      <x:c r="AI65" s="16" t="str">
        <x:f>IF(AND(W65="REVIEWED",X65&lt;&gt;"",Y65&lt;&gt;"",COUNTA(Z65:AF65)=7,COUNTIF(Z65:AF65,"UNCLEAR")=0,(COUNTIF(Z65:AF65,"0")+COUNTIF(Z65:AF65,"1")+COUNTIF(Z65:AF65,"2"))&gt;0,AG65&lt;&gt;"",AH65&lt;&gt;"",AJ65&lt;&gt;""),(COUNTIF(Z65:AF65,"1")+2*COUNTIF(Z65:AF65,"2"))/(2*(COUNTIF(Z65:AF65,"0")+COUNTIF(Z65:AF65,"1")+COUNTIF(Z65:AF65,"2"))),"")</x:f>
      </x:c>
      <x:c r="AJ65" s="14" t="str"/>
      <x:c r="AK65" s="14" t="str"/>
      <x:c r="AL65" s="14" t="str"/>
      <x:c r="AM65" s="9" t="str">
        <x:v>ALWAYS_FAIL; RDF_FALSE_REJECT</x:v>
      </x:c>
      <x:c r="AN65" s="9" t="str">
        <x:v>I2.3.2.1(iii)(a)</x:v>
      </x:c>
      <x:c r="AO65" s="9" t="str">
        <x:v>MVP/SHACL_GENERATION_PIPELINE/experiments/LUNA_NO_SEMANTIC_VALIDATOR/RUN_01/runs/RUN-I2-015-20260901T095136907675Z/artifacts/attempt_01/candidate_shape.ttl</x:v>
      </x:c>
      <x:c r="AP65" s="9" t="str">
        <x:v>52a244474ec30f58abb9c54cd79b6aa603f3bb1fc7e5a1f5a333a4cbc8c77686</x:v>
      </x:c>
      <x:c r="AQ65" s="52" t="inlineStr">
        <x:is>
          <x:t xml:space="preserve">PASS</x:t>
        </x:is>
      </x:c>
      <x:c r="AR65" s="53" t="inlineStr">
        <x:is>
          <x:t xml:space="preserve">VALID</x:t>
        </x:is>
      </x:c>
      <x:c r="AS65" s="53" t="inlineStr">
        <x:is>
          <x:t xml:space="preserve">I2-015-E-P01=ACTIVATED | I2-015-E-F06=ACTIVATED</x:t>
        </x:is>
      </x:c>
      <x:c r="AT65" s="53">
        <x:v>3</x:v>
      </x:c>
      <x:c r="AU65" s="53">
        <x:v>27</x:v>
      </x:c>
      <x:c r="AV65" s="53">
        <x:v>108</x:v>
      </x:c>
      <x:c r="AW65" s="53" t="inlineStr">
        <x:is>
          <x:t xml:space="preserve">sh:class, sh:datatype, sh:hasValue, sh:maxCount, sh:minCount, sh:node, sh:property</x:t>
        </x:is>
      </x:c>
      <x:c r="AX65" s="53">
        <x:v>0</x:v>
      </x:c>
      <x:c r="AY65" s="53">
        <x:v>1</x:v>
      </x:c>
      <x:c r="AZ65" s="53">
        <x:v>0</x:v>
      </x:c>
      <x:c r="BA65" s="54"/>
      <x:c r="BB65" s="54"/>
      <x:c r="BC65" s="54"/>
      <x:c r="BD65" s="55" t="str">
        <x:f>IF(OR(W65&lt;&gt;"REVIEWED",COUNTIF(BA65:BC65,"UNCLEAR")&gt;0,COUNTA(BA65:BC65)&lt;3,(COUNTIF(BA65:BC65,"0")+COUNTIF(BA65:BC65,"1")+COUNTIF(BA65:BC65,"2"))=0,AJ65=""),"",(COUNTIF(BA65:BC65,"1")+2*COUNTIF(BA65:BC65,"2"))/(2*(COUNTIF(BA65:BC65,"0")+COUNTIF(BA65:BC65,"1")+COUNTIF(BA65:BC65,"2"))))</x:f>
      </x:c>
    </x:row>
    <x:row r="66" ht="66" customHeight="1">
      <x:c r="A66" s="9" t="str">
        <x:v>BATCH_06</x:v>
      </x:c>
      <x:c r="B66" s="9" t="n">
        <x:v>60</x:v>
      </x:c>
      <x:c r="C66" s="9" t="str">
        <x:v>TRF-042</x:v>
      </x:c>
      <x:c r="D66" s="9" t="str">
        <x:v>TRAFICOM</x:v>
      </x:c>
      <x:c r="E66" s="9" t="str">
        <x:v>DIRECT_CALCULATION</x:v>
      </x:c>
      <x:c r="F66" s="9" t="str">
        <x:v>RUN_01</x:v>
      </x:c>
      <x:c r="G66" s="12" t="str">
        <x:v>OFFICIAL_ELIGIBLE_OUTPUT</x:v>
      </x:c>
      <x:c r="H66" s="12" t="str">
        <x:v>NO_SEMANTIC_VALIDATOR_DETERMINISTIC_PASS</x:v>
      </x:c>
      <x:c r="I66" s="12" t="str">
        <x:v>PARSED</x:v>
      </x:c>
      <x:c r="J66" s="12" t="str">
        <x:v>PASS</x:v>
      </x:c>
      <x:c r="K66" s="9" t="n">
        <x:v>8</x:v>
      </x:c>
      <x:c r="L66" s="9" t="n">
        <x:v>8</x:v>
      </x:c>
      <x:c r="M66" s="9" t="n">
        <x:v>4</x:v>
      </x:c>
      <x:c r="N66" s="9" t="n">
        <x:v>0</x:v>
      </x:c>
      <x:c r="O66" s="9" t="str">
        <x:v>TRF-042-P03</x:v>
      </x:c>
      <x:c r="P66" s="9" t="str">
        <x:v>PASS</x:v>
      </x:c>
      <x:c r="Q66" s="9" t="str">
        <x:v>FAIL</x:v>
      </x:c>
      <x:c r="R66" s="9" t="str">
        <x:v>FALSE_REJECT</x:v>
      </x:c>
      <x:c r="S66" s="9" t="str">
        <x:v>TRF-042-F01</x:v>
      </x:c>
      <x:c r="T66" s="9" t="str">
        <x:v>FAIL</x:v>
      </x:c>
      <x:c r="U66" s="9" t="str">
        <x:v>FAIL</x:v>
      </x:c>
      <x:c r="V66" s="9" t="str">
        <x:v>CORRECT_BEHAVIOR</x:v>
      </x:c>
      <x:c r="W66" s="13" t="str">
        <x:v>NOT_REVIEWED</x:v>
      </x:c>
      <x:c r="X66" s="13" t="str"/>
      <x:c r="Y66" s="13" t="str"/>
      <x:c r="Z66" s="13" t="str"/>
      <x:c r="AA66" s="13" t="str"/>
      <x:c r="AB66" s="13" t="str"/>
      <x:c r="AC66" s="13" t="str"/>
      <x:c r="AD66" s="13" t="str"/>
      <x:c r="AE66" s="13" t="str"/>
      <x:c r="AF66" s="13" t="str"/>
      <x:c r="AG66" s="13" t="str"/>
      <x:c r="AH66" s="13" t="str"/>
      <x:c r="AI66" s="16" t="str">
        <x:f>IF(AND(W66="REVIEWED",X66&lt;&gt;"",Y66&lt;&gt;"",COUNTA(Z66:AF66)=7,COUNTIF(Z66:AF66,"UNCLEAR")=0,(COUNTIF(Z66:AF66,"0")+COUNTIF(Z66:AF66,"1")+COUNTIF(Z66:AF66,"2"))&gt;0,AG66&lt;&gt;"",AH66&lt;&gt;"",AJ66&lt;&gt;""),(COUNTIF(Z66:AF66,"1")+2*COUNTIF(Z66:AF66,"2"))/(2*(COUNTIF(Z66:AF66,"0")+COUNTIF(Z66:AF66,"1")+COUNTIF(Z66:AF66,"2"))),"")</x:f>
      </x:c>
      <x:c r="AJ66" s="14" t="str"/>
      <x:c r="AK66" s="14" t="str"/>
      <x:c r="AL66" s="14" t="str"/>
      <x:c r="AM66" s="9" t="str">
        <x:v>ALWAYS_FAIL; RDF_FALSE_REJECT</x:v>
      </x:c>
      <x:c r="AN66" s="9" t="str">
        <x:v>4.3.2</x:v>
      </x:c>
      <x:c r="AO66" s="9" t="str">
        <x:v>MVP/SHACL_GENERATION_PIPELINE/experiments/LUNA_NO_SEMANTIC_VALIDATOR/RUN_01/runs/RUN-TRF-042-20260901T111737111551Z/artifacts/attempt_01/candidate_shape.ttl</x:v>
      </x:c>
      <x:c r="AP66" s="9" t="str">
        <x:v>4c4d6e13c7ea274dd6894fb92d07b78c3d0e7b36c22dbf56289dfbe7e3f07418</x:v>
      </x:c>
      <x:c r="AQ66" s="52" t="inlineStr">
        <x:is>
          <x:t xml:space="preserve">PASS</x:t>
        </x:is>
      </x:c>
      <x:c r="AR66" s="53" t="inlineStr">
        <x:is>
          <x:t xml:space="preserve">VALID</x:t>
        </x:is>
      </x:c>
      <x:c r="AS66" s="53" t="inlineStr">
        <x:is>
          <x:t xml:space="preserve">TRF-042-P03=ACTIVATED | TRF-042-F01=ACTIVATED</x:t>
        </x:is>
      </x:c>
      <x:c r="AT66" s="53">
        <x:v>1</x:v>
      </x:c>
      <x:c r="AU66" s="53">
        <x:v>18</x:v>
      </x:c>
      <x:c r="AV66" s="53">
        <x:v>68</x:v>
      </x:c>
      <x:c r="AW66" s="53" t="inlineStr">
        <x:is>
          <x:t xml:space="preserve">sh:class, sh:datatype, sh:hasValue, sh:maxCount, sh:maxExclusive, sh:maxInclusive, sh:minCount, sh:minInclusive, sh:node, sh:or, sh:property</x:t>
        </x:is>
      </x:c>
      <x:c r="AX66" s="53">
        <x:v>1</x:v>
      </x:c>
      <x:c r="AY66" s="53">
        <x:v>1</x:v>
      </x:c>
      <x:c r="AZ66" s="53">
        <x:v>1</x:v>
      </x:c>
      <x:c r="BA66" s="54"/>
      <x:c r="BB66" s="54"/>
      <x:c r="BC66" s="54"/>
      <x:c r="BD66" s="55" t="str">
        <x:f>IF(OR(W66&lt;&gt;"REVIEWED",COUNTIF(BA66:BC66,"UNCLEAR")&gt;0,COUNTA(BA66:BC66)&lt;3,(COUNTIF(BA66:BC66,"0")+COUNTIF(BA66:BC66,"1")+COUNTIF(BA66:BC66,"2"))=0,AJ66=""),"",(COUNTIF(BA66:BC66,"1")+2*COUNTIF(BA66:BC66,"2"))/(2*(COUNTIF(BA66:BC66,"0")+COUNTIF(BA66:BC66,"1")+COUNTIF(BA66:BC66,"2"))))</x:f>
      </x:c>
    </x:row>
    <x:row r="67" ht="66" customHeight="1">
      <x:c r="A67" s="9" t="str">
        <x:v>BATCH_07</x:v>
      </x:c>
      <x:c r="B67" s="9" t="n">
        <x:v>61</x:v>
      </x:c>
      <x:c r="C67" s="9" t="str">
        <x:v>I2-010</x:v>
      </x:c>
      <x:c r="D67" s="9" t="str">
        <x:v>I2</x:v>
      </x:c>
      <x:c r="E67" s="9" t="str">
        <x:v>DIRECT_STATIC</x:v>
      </x:c>
      <x:c r="F67" s="9" t="str">
        <x:v>RUN_01</x:v>
      </x:c>
      <x:c r="G67" s="12" t="str">
        <x:v>OFFICIAL_ELIGIBLE_OUTPUT</x:v>
      </x:c>
      <x:c r="H67" s="12" t="str">
        <x:v>NO_SEMANTIC_VALIDATOR_DETERMINISTIC_PASS</x:v>
      </x:c>
      <x:c r="I67" s="12" t="str">
        <x:v>PARSED</x:v>
      </x:c>
      <x:c r="J67" s="12" t="str">
        <x:v>PASS</x:v>
      </x:c>
      <x:c r="K67" s="9" t="n">
        <x:v>11</x:v>
      </x:c>
      <x:c r="L67" s="9" t="n">
        <x:v>11</x:v>
      </x:c>
      <x:c r="M67" s="9" t="n">
        <x:v>8</x:v>
      </x:c>
      <x:c r="N67" s="9" t="n">
        <x:v>0</x:v>
      </x:c>
      <x:c r="O67" s="9" t="str">
        <x:v>I2-010-P02</x:v>
      </x:c>
      <x:c r="P67" s="9" t="str">
        <x:v>PASS</x:v>
      </x:c>
      <x:c r="Q67" s="9" t="str">
        <x:v>PASS</x:v>
      </x:c>
      <x:c r="R67" s="9" t="str">
        <x:v>CORRECT_BEHAVIOR</x:v>
      </x:c>
      <x:c r="S67" s="9" t="str">
        <x:v>I2-010-F02</x:v>
      </x:c>
      <x:c r="T67" s="9" t="str">
        <x:v>FAIL</x:v>
      </x:c>
      <x:c r="U67" s="9" t="str">
        <x:v>FAIL</x:v>
      </x:c>
      <x:c r="V67" s="9" t="str">
        <x:v>CORRECT_BEHAVIOR</x:v>
      </x:c>
      <x:c r="W67" s="13" t="str">
        <x:v>NOT_REVIEWED</x:v>
      </x:c>
      <x:c r="X67" s="13" t="str"/>
      <x:c r="Y67" s="13" t="str"/>
      <x:c r="Z67" s="13" t="str"/>
      <x:c r="AA67" s="13" t="str"/>
      <x:c r="AB67" s="13" t="str"/>
      <x:c r="AC67" s="13" t="str"/>
      <x:c r="AD67" s="13" t="str"/>
      <x:c r="AE67" s="13" t="str"/>
      <x:c r="AF67" s="13" t="str"/>
      <x:c r="AG67" s="13" t="str"/>
      <x:c r="AH67" s="13" t="str"/>
      <x:c r="AI67" s="16" t="str">
        <x:f>IF(AND(W67="REVIEWED",X67&lt;&gt;"",Y67&lt;&gt;"",COUNTA(Z67:AF67)=7,COUNTIF(Z67:AF67,"UNCLEAR")=0,(COUNTIF(Z67:AF67,"0")+COUNTIF(Z67:AF67,"1")+COUNTIF(Z67:AF67,"2"))&gt;0,AG67&lt;&gt;"",AH67&lt;&gt;"",AJ67&lt;&gt;""),(COUNTIF(Z67:AF67,"1")+2*COUNTIF(Z67:AF67,"2"))/(2*(COUNTIF(Z67:AF67,"0")+COUNTIF(Z67:AF67,"1")+COUNTIF(Z67:AF67,"2"))),"")</x:f>
      </x:c>
      <x:c r="AJ67" s="14" t="str"/>
      <x:c r="AK67" s="14" t="str"/>
      <x:c r="AL67" s="14" t="str"/>
      <x:c r="AM67" s="9" t="str">
        <x:v>RDF_FALSE_ACCEPT</x:v>
      </x:c>
      <x:c r="AN67" s="9" t="str">
        <x:v>I2.3.1(vi)</x:v>
      </x:c>
      <x:c r="AO67" s="9" t="str">
        <x:v>MVP/SHACL_GENERATION_PIPELINE/experiments/LUNA_NO_SEMANTIC_VALIDATOR/RUN_01/runs/RUN-I2-010-20260901T094940623640Z/artifacts/attempt_01/candidate_shape.ttl</x:v>
      </x:c>
      <x:c r="AP67" s="9" t="str">
        <x:v>dd6b3960db615ce175e0a135920af8f18fa7ab1bab37c36c431504f84b1b2d60</x:v>
      </x:c>
      <x:c r="AQ67" s="52" t="inlineStr">
        <x:is>
          <x:t xml:space="preserve">PASS</x:t>
        </x:is>
      </x:c>
      <x:c r="AR67" s="53" t="inlineStr">
        <x:is>
          <x:t xml:space="preserve">VALID</x:t>
        </x:is>
      </x:c>
      <x:c r="AS67" s="53" t="inlineStr">
        <x:is>
          <x:t xml:space="preserve">I2-010-P02=ACTIVATED | I2-010-F02=ACTIVATED</x:t>
        </x:is>
      </x:c>
      <x:c r="AT67" s="53">
        <x:v>6</x:v>
      </x:c>
      <x:c r="AU67" s="53">
        <x:v>12</x:v>
      </x:c>
      <x:c r="AV67" s="53">
        <x:v>55</x:v>
      </x:c>
      <x:c r="AW67" s="53" t="inlineStr">
        <x:is>
          <x:t xml:space="preserve">sh:datatype, sh:hasValue, sh:in, sh:maxCount, sh:maxInclusive, sh:minCount, sh:minInclusive, sh:node, sh:or, sh:property</x:t>
        </x:is>
      </x:c>
      <x:c r="AX67" s="53">
        <x:v>0</x:v>
      </x:c>
      <x:c r="AY67" s="53">
        <x:v>1</x:v>
      </x:c>
      <x:c r="AZ67" s="53">
        <x:v>1</x:v>
      </x:c>
      <x:c r="BA67" s="54"/>
      <x:c r="BB67" s="54"/>
      <x:c r="BC67" s="54"/>
      <x:c r="BD67" s="55" t="str">
        <x:f>IF(OR(W67&lt;&gt;"REVIEWED",COUNTIF(BA67:BC67,"UNCLEAR")&gt;0,COUNTA(BA67:BC67)&lt;3,(COUNTIF(BA67:BC67,"0")+COUNTIF(BA67:BC67,"1")+COUNTIF(BA67:BC67,"2"))=0,AJ67=""),"",(COUNTIF(BA67:BC67,"1")+2*COUNTIF(BA67:BC67,"2"))/(2*(COUNTIF(BA67:BC67,"0")+COUNTIF(BA67:BC67,"1")+COUNTIF(BA67:BC67,"2"))))</x:f>
      </x:c>
    </x:row>
    <x:row r="68" ht="66" customHeight="1">
      <x:c r="A68" s="9" t="str">
        <x:v>BATCH_07</x:v>
      </x:c>
      <x:c r="B68" s="9" t="n">
        <x:v>62</x:v>
      </x:c>
      <x:c r="C68" s="9" t="str">
        <x:v>IMO-109</x:v>
      </x:c>
      <x:c r="D68" s="9" t="str">
        <x:v>IMO</x:v>
      </x:c>
      <x:c r="E68" s="9" t="str">
        <x:v>DIRECT_STATIC</x:v>
      </x:c>
      <x:c r="F68" s="9" t="str">
        <x:v>RUN_01</x:v>
      </x:c>
      <x:c r="G68" s="12" t="str">
        <x:v>OFFICIAL_ELIGIBLE_OUTPUT</x:v>
      </x:c>
      <x:c r="H68" s="12" t="str">
        <x:v>NO_SEMANTIC_VALIDATOR_DETERMINISTIC_PASS</x:v>
      </x:c>
      <x:c r="I68" s="12" t="str">
        <x:v>PARSED</x:v>
      </x:c>
      <x:c r="J68" s="12" t="str">
        <x:v>PASS</x:v>
      </x:c>
      <x:c r="K68" s="9" t="n">
        <x:v>8</x:v>
      </x:c>
      <x:c r="L68" s="9" t="n">
        <x:v>8</x:v>
      </x:c>
      <x:c r="M68" s="9" t="n">
        <x:v>7</x:v>
      </x:c>
      <x:c r="N68" s="9" t="n">
        <x:v>0</x:v>
      </x:c>
      <x:c r="O68" s="9" t="str">
        <x:v>IMO-109-L-P05</x:v>
      </x:c>
      <x:c r="P68" s="9" t="str">
        <x:v>PASS</x:v>
      </x:c>
      <x:c r="Q68" s="9" t="str">
        <x:v>PASS</x:v>
      </x:c>
      <x:c r="R68" s="9" t="str">
        <x:v>CORRECT_BEHAVIOR</x:v>
      </x:c>
      <x:c r="S68" s="9" t="str">
        <x:v>IMO-109-L-F03</x:v>
      </x:c>
      <x:c r="T68" s="9" t="str">
        <x:v>FAIL</x:v>
      </x:c>
      <x:c r="U68" s="9" t="str">
        <x:v>FAIL</x:v>
      </x:c>
      <x:c r="V68" s="9" t="str">
        <x:v>CORRECT_BEHAVIOR</x:v>
      </x:c>
      <x:c r="W68" s="13" t="str">
        <x:v>NOT_REVIEWED</x:v>
      </x:c>
      <x:c r="X68" s="13" t="str"/>
      <x:c r="Y68" s="13" t="str"/>
      <x:c r="Z68" s="13" t="str"/>
      <x:c r="AA68" s="13" t="str"/>
      <x:c r="AB68" s="13" t="str"/>
      <x:c r="AC68" s="13" t="str"/>
      <x:c r="AD68" s="13" t="str"/>
      <x:c r="AE68" s="13" t="str"/>
      <x:c r="AF68" s="13" t="str"/>
      <x:c r="AG68" s="13" t="str"/>
      <x:c r="AH68" s="13" t="str"/>
      <x:c r="AI68" s="16" t="str">
        <x:f>IF(AND(W68="REVIEWED",X68&lt;&gt;"",Y68&lt;&gt;"",COUNTA(Z68:AF68)=7,COUNTIF(Z68:AF68,"UNCLEAR")=0,(COUNTIF(Z68:AF68,"0")+COUNTIF(Z68:AF68,"1")+COUNTIF(Z68:AF68,"2"))&gt;0,AG68&lt;&gt;"",AH68&lt;&gt;"",AJ68&lt;&gt;""),(COUNTIF(Z68:AF68,"1")+2*COUNTIF(Z68:AF68,"2"))/(2*(COUNTIF(Z68:AF68,"0")+COUNTIF(Z68:AF68,"1")+COUNTIF(Z68:AF68,"2"))),"")</x:f>
      </x:c>
      <x:c r="AJ68" s="14" t="str"/>
      <x:c r="AK68" s="14" t="str"/>
      <x:c r="AL68" s="14" t="str"/>
      <x:c r="AM68" s="9" t="str">
        <x:v>RDF_FALSE_REJECT</x:v>
      </x:c>
      <x:c r="AN68" s="9" t="str">
        <x:v>Part II-A 1.2.2</x:v>
      </x:c>
      <x:c r="AO68" s="9" t="str">
        <x:v>MVP/SHACL_GENERATION_PIPELINE/experiments/LUNA_NO_SEMANTIC_VALIDATOR/RUN_01/runs/RUN-IMO-109-20260901T104325817363Z/artifacts/attempt_01/candidate_shape.ttl</x:v>
      </x:c>
      <x:c r="AP68" s="9" t="str">
        <x:v>69582527baa6d8b16612b206122205e74758c143c004f934ceb9e589366d5ab3</x:v>
      </x:c>
      <x:c r="AQ68" s="52" t="inlineStr">
        <x:is>
          <x:t xml:space="preserve">PASS</x:t>
        </x:is>
      </x:c>
      <x:c r="AR68" s="53" t="inlineStr">
        <x:is>
          <x:t xml:space="preserve">VALID</x:t>
        </x:is>
      </x:c>
      <x:c r="AS68" s="53" t="inlineStr">
        <x:is>
          <x:t xml:space="preserve">IMO-109-L-P05=ACTIVATED | IMO-109-L-F03=ACTIVATED</x:t>
        </x:is>
      </x:c>
      <x:c r="AT68" s="53">
        <x:v>1</x:v>
      </x:c>
      <x:c r="AU68" s="53">
        <x:v>4</x:v>
      </x:c>
      <x:c r="AV68" s="53">
        <x:v>17</x:v>
      </x:c>
      <x:c r="AW68" s="53" t="inlineStr">
        <x:is>
          <x:t xml:space="preserve">sh:datatype, sh:in, sh:maxCount, sh:minCount, sh:nodeKind, sh:property</x:t>
        </x:is>
      </x:c>
      <x:c r="AX68" s="53">
        <x:v>1</x:v>
      </x:c>
      <x:c r="AY68" s="53">
        <x:v>1</x:v>
      </x:c>
      <x:c r="AZ68" s="53">
        <x:v>0</x:v>
      </x:c>
      <x:c r="BA68" s="54"/>
      <x:c r="BB68" s="54"/>
      <x:c r="BC68" s="54"/>
      <x:c r="BD68" s="55" t="str">
        <x:f>IF(OR(W68&lt;&gt;"REVIEWED",COUNTIF(BA68:BC68,"UNCLEAR")&gt;0,COUNTA(BA68:BC68)&lt;3,(COUNTIF(BA68:BC68,"0")+COUNTIF(BA68:BC68,"1")+COUNTIF(BA68:BC68,"2"))=0,AJ68=""),"",(COUNTIF(BA68:BC68,"1")+2*COUNTIF(BA68:BC68,"2"))/(2*(COUNTIF(BA68:BC68,"0")+COUNTIF(BA68:BC68,"1")+COUNTIF(BA68:BC68,"2"))))</x:f>
      </x:c>
    </x:row>
    <x:row r="69" ht="66" customHeight="1">
      <x:c r="A69" s="9" t="str">
        <x:v>BATCH_07</x:v>
      </x:c>
      <x:c r="B69" s="9" t="n">
        <x:v>63</x:v>
      </x:c>
      <x:c r="C69" s="9" t="str">
        <x:v>IMO-125</x:v>
      </x:c>
      <x:c r="D69" s="9" t="str">
        <x:v>IMO</x:v>
      </x:c>
      <x:c r="E69" s="9" t="str">
        <x:v>DIRECT_STATIC</x:v>
      </x:c>
      <x:c r="F69" s="9" t="str">
        <x:v>RUN_01</x:v>
      </x:c>
      <x:c r="G69" s="12" t="str">
        <x:v>OFFICIAL_ELIGIBLE_OUTPUT</x:v>
      </x:c>
      <x:c r="H69" s="12" t="str">
        <x:v>NO_SEMANTIC_VALIDATOR_DETERMINISTIC_PASS</x:v>
      </x:c>
      <x:c r="I69" s="12" t="str">
        <x:v>PARSED</x:v>
      </x:c>
      <x:c r="J69" s="12" t="str">
        <x:v>PASS</x:v>
      </x:c>
      <x:c r="K69" s="9" t="n">
        <x:v>7</x:v>
      </x:c>
      <x:c r="L69" s="9" t="n">
        <x:v>7</x:v>
      </x:c>
      <x:c r="M69" s="9" t="n">
        <x:v>6</x:v>
      </x:c>
      <x:c r="N69" s="9" t="n">
        <x:v>0</x:v>
      </x:c>
      <x:c r="O69" s="9" t="str">
        <x:v>IMO-125-N-P02</x:v>
      </x:c>
      <x:c r="P69" s="9" t="str">
        <x:v>PASS</x:v>
      </x:c>
      <x:c r="Q69" s="9" t="str">
        <x:v>PASS</x:v>
      </x:c>
      <x:c r="R69" s="9" t="str">
        <x:v>CORRECT_BEHAVIOR</x:v>
      </x:c>
      <x:c r="S69" s="9" t="str">
        <x:v>IMO-125-N-F01</x:v>
      </x:c>
      <x:c r="T69" s="9" t="str">
        <x:v>FAIL</x:v>
      </x:c>
      <x:c r="U69" s="9" t="str">
        <x:v>FAIL</x:v>
      </x:c>
      <x:c r="V69" s="9" t="str">
        <x:v>CORRECT_BEHAVIOR</x:v>
      </x:c>
      <x:c r="W69" s="13" t="str">
        <x:v>NOT_REVIEWED</x:v>
      </x:c>
      <x:c r="X69" s="13" t="str"/>
      <x:c r="Y69" s="13" t="str"/>
      <x:c r="Z69" s="13" t="str"/>
      <x:c r="AA69" s="13" t="str"/>
      <x:c r="AB69" s="13" t="str"/>
      <x:c r="AC69" s="13" t="str"/>
      <x:c r="AD69" s="13" t="str"/>
      <x:c r="AE69" s="13" t="str"/>
      <x:c r="AF69" s="13" t="str"/>
      <x:c r="AG69" s="13" t="str"/>
      <x:c r="AH69" s="13" t="str"/>
      <x:c r="AI69" s="16" t="str">
        <x:f>IF(AND(W69="REVIEWED",X69&lt;&gt;"",Y69&lt;&gt;"",COUNTA(Z69:AF69)=7,COUNTIF(Z69:AF69,"UNCLEAR")=0,(COUNTIF(Z69:AF69,"0")+COUNTIF(Z69:AF69,"1")+COUNTIF(Z69:AF69,"2"))&gt;0,AG69&lt;&gt;"",AH69&lt;&gt;"",AJ69&lt;&gt;""),(COUNTIF(Z69:AF69,"1")+2*COUNTIF(Z69:AF69,"2"))/(2*(COUNTIF(Z69:AF69,"0")+COUNTIF(Z69:AF69,"1")+COUNTIF(Z69:AF69,"2"))),"")</x:f>
      </x:c>
      <x:c r="AJ69" s="14" t="str"/>
      <x:c r="AK69" s="14" t="str"/>
      <x:c r="AL69" s="14" t="str"/>
      <x:c r="AM69" s="9" t="str">
        <x:v>RDF_FALSE_ACCEPT</x:v>
      </x:c>
      <x:c r="AN69" s="9" t="str">
        <x:v>Part II-A 5.2.3</x:v>
      </x:c>
      <x:c r="AO69" s="9" t="str">
        <x:v>MVP/SHACL_GENERATION_PIPELINE/experiments/LUNA_NO_SEMANTIC_VALIDATOR/RUN_01/runs/RUN-IMO-125-20260901T105152453564Z/artifacts/attempt_01/candidate_shape.ttl</x:v>
      </x:c>
      <x:c r="AP69" s="9" t="str">
        <x:v>59c3c724e79bd5f88a77093d68731af39b2e834ef6c09b2d099a1acf6132830b</x:v>
      </x:c>
      <x:c r="AQ69" s="52" t="inlineStr">
        <x:is>
          <x:t xml:space="preserve">PASS</x:t>
        </x:is>
      </x:c>
      <x:c r="AR69" s="53" t="inlineStr">
        <x:is>
          <x:t xml:space="preserve">VALID</x:t>
        </x:is>
      </x:c>
      <x:c r="AS69" s="53" t="inlineStr">
        <x:is>
          <x:t xml:space="preserve">IMO-125-N-P02=ACTIVATED | IMO-125-N-F01=ACTIVATED</x:t>
        </x:is>
      </x:c>
      <x:c r="AT69" s="53">
        <x:v>1</x:v>
      </x:c>
      <x:c r="AU69" s="53">
        <x:v>6</x:v>
      </x:c>
      <x:c r="AV69" s="53">
        <x:v>30</x:v>
      </x:c>
      <x:c r="AW69" s="53" t="inlineStr">
        <x:is>
          <x:t xml:space="preserve">sh:datatype, sh:hasValue, sh:maxCount, sh:minCount, sh:or, sh:property</x:t>
        </x:is>
      </x:c>
      <x:c r="AX69" s="53">
        <x:v>0</x:v>
      </x:c>
      <x:c r="AY69" s="53">
        <x:v>1</x:v>
      </x:c>
      <x:c r="AZ69" s="53">
        <x:v>1</x:v>
      </x:c>
      <x:c r="BA69" s="54"/>
      <x:c r="BB69" s="54"/>
      <x:c r="BC69" s="54"/>
      <x:c r="BD69" s="55" t="str">
        <x:f>IF(OR(W69&lt;&gt;"REVIEWED",COUNTIF(BA69:BC69,"UNCLEAR")&gt;0,COUNTA(BA69:BC69)&lt;3,(COUNTIF(BA69:BC69,"0")+COUNTIF(BA69:BC69,"1")+COUNTIF(BA69:BC69,"2"))=0,AJ69=""),"",(COUNTIF(BA69:BC69,"1")+2*COUNTIF(BA69:BC69,"2"))/(2*(COUNTIF(BA69:BC69,"0")+COUNTIF(BA69:BC69,"1")+COUNTIF(BA69:BC69,"2"))))</x:f>
      </x:c>
    </x:row>
    <x:row r="70" ht="66" customHeight="1">
      <x:c r="A70" s="9" t="str">
        <x:v>BATCH_07</x:v>
      </x:c>
      <x:c r="B70" s="9" t="n">
        <x:v>64</x:v>
      </x:c>
      <x:c r="C70" s="9" t="str">
        <x:v>IMO26-001</x:v>
      </x:c>
      <x:c r="D70" s="9" t="str">
        <x:v>IMO26</x:v>
      </x:c>
      <x:c r="E70" s="9" t="str">
        <x:v>DIRECT_STATIC</x:v>
      </x:c>
      <x:c r="F70" s="9" t="str">
        <x:v>RUN_01</x:v>
      </x:c>
      <x:c r="G70" s="12" t="str">
        <x:v>OFFICIAL_ELIGIBLE_OUTPUT</x:v>
      </x:c>
      <x:c r="H70" s="12" t="str">
        <x:v>NO_SEMANTIC_VALIDATOR_DETERMINISTIC_PASS</x:v>
      </x:c>
      <x:c r="I70" s="12" t="str">
        <x:v>PARSED</x:v>
      </x:c>
      <x:c r="J70" s="12" t="str">
        <x:v>PASS</x:v>
      </x:c>
      <x:c r="K70" s="9" t="n">
        <x:v>5</x:v>
      </x:c>
      <x:c r="L70" s="9" t="n">
        <x:v>5</x:v>
      </x:c>
      <x:c r="M70" s="9" t="n">
        <x:v>4</x:v>
      </x:c>
      <x:c r="N70" s="9" t="n">
        <x:v>0</x:v>
      </x:c>
      <x:c r="O70" s="9" t="str">
        <x:v>IMO26-001-A-P02</x:v>
      </x:c>
      <x:c r="P70" s="9" t="str">
        <x:v>PASS</x:v>
      </x:c>
      <x:c r="Q70" s="9" t="str">
        <x:v>PASS</x:v>
      </x:c>
      <x:c r="R70" s="9" t="str">
        <x:v>CORRECT_BEHAVIOR</x:v>
      </x:c>
      <x:c r="S70" s="9" t="str">
        <x:v>IMO26-001-A-F01</x:v>
      </x:c>
      <x:c r="T70" s="9" t="str">
        <x:v>FAIL</x:v>
      </x:c>
      <x:c r="U70" s="9" t="str">
        <x:v>PASS</x:v>
      </x:c>
      <x:c r="V70" s="9" t="str">
        <x:v>FALSE_ACCEPT</x:v>
      </x:c>
      <x:c r="W70" s="13" t="str">
        <x:v>NOT_REVIEWED</x:v>
      </x:c>
      <x:c r="X70" s="13" t="str"/>
      <x:c r="Y70" s="13" t="str"/>
      <x:c r="Z70" s="13" t="str"/>
      <x:c r="AA70" s="13" t="str"/>
      <x:c r="AB70" s="13" t="str"/>
      <x:c r="AC70" s="13" t="str"/>
      <x:c r="AD70" s="13" t="str"/>
      <x:c r="AE70" s="13" t="str"/>
      <x:c r="AF70" s="13" t="str"/>
      <x:c r="AG70" s="13" t="str"/>
      <x:c r="AH70" s="13" t="str"/>
      <x:c r="AI70" s="16" t="str">
        <x:f>IF(AND(W70="REVIEWED",X70&lt;&gt;"",Y70&lt;&gt;"",COUNTA(Z70:AF70)=7,COUNTIF(Z70:AF70,"UNCLEAR")=0,(COUNTIF(Z70:AF70,"0")+COUNTIF(Z70:AF70,"1")+COUNTIF(Z70:AF70,"2"))&gt;0,AG70&lt;&gt;"",AH70&lt;&gt;"",AJ70&lt;&gt;""),(COUNTIF(Z70:AF70,"1")+2*COUNTIF(Z70:AF70,"2"))/(2*(COUNTIF(Z70:AF70,"0")+COUNTIF(Z70:AF70,"1")+COUNTIF(Z70:AF70,"2"))),"")</x:f>
      </x:c>
      <x:c r="AJ70" s="14" t="str"/>
      <x:c r="AK70" s="14" t="str"/>
      <x:c r="AL70" s="14" t="str"/>
      <x:c r="AM70" s="9" t="str">
        <x:v>RDF_FALSE_ACCEPT</x:v>
      </x:c>
      <x:c r="AN70" s="9" t="str">
        <x:v>MSC.538(107) Amendment 2 - Chapter 9 applicability</x:v>
      </x:c>
      <x:c r="AO70" s="9" t="str">
        <x:v>MVP/SHACL_GENERATION_PIPELINE/experiments/LUNA_NO_SEMANTIC_VALIDATOR/RUN_01/runs/RUN-IMO26-001-20260901T105219809339Z/artifacts/attempt_01/candidate_shape.ttl</x:v>
      </x:c>
      <x:c r="AP70" s="9" t="str">
        <x:v>85ad0e9634b611261211b64ba9251a6d661d390b68d7c223b9fd046141b47bc7</x:v>
      </x:c>
      <x:c r="AQ70" s="52" t="inlineStr">
        <x:is>
          <x:t xml:space="preserve">PASS</x:t>
        </x:is>
      </x:c>
      <x:c r="AR70" s="53" t="inlineStr">
        <x:is>
          <x:t xml:space="preserve">VALID</x:t>
        </x:is>
      </x:c>
      <x:c r="AS70" s="53" t="inlineStr">
        <x:is>
          <x:t xml:space="preserve">IMO26-001-A-P02=ACTIVATED | IMO26-001-A-F01=ACTIVATED</x:t>
        </x:is>
      </x:c>
      <x:c r="AT70" s="53">
        <x:v>1</x:v>
      </x:c>
      <x:c r="AU70" s="53">
        <x:v>2</x:v>
      </x:c>
      <x:c r="AV70" s="53">
        <x:v>4</x:v>
      </x:c>
      <x:c r="AW70" s="53" t="inlineStr">
        <x:is>
          <x:t xml:space="preserve">sh:datatype, sh:property</x:t>
        </x:is>
      </x:c>
      <x:c r="AX70" s="53">
        <x:v>1</x:v>
      </x:c>
      <x:c r="AY70" s="53">
        <x:v>1</x:v>
      </x:c>
      <x:c r="AZ70" s="53">
        <x:v>0</x:v>
      </x:c>
      <x:c r="BA70" s="54"/>
      <x:c r="BB70" s="54"/>
      <x:c r="BC70" s="54"/>
      <x:c r="BD70" s="55" t="str">
        <x:f>IF(OR(W70&lt;&gt;"REVIEWED",COUNTIF(BA70:BC70,"UNCLEAR")&gt;0,COUNTA(BA70:BC70)&lt;3,(COUNTIF(BA70:BC70,"0")+COUNTIF(BA70:BC70,"1")+COUNTIF(BA70:BC70,"2"))=0,AJ70=""),"",(COUNTIF(BA70:BC70,"1")+2*COUNTIF(BA70:BC70,"2"))/(2*(COUNTIF(BA70:BC70,"0")+COUNTIF(BA70:BC70,"1")+COUNTIF(BA70:BC70,"2"))))</x:f>
      </x:c>
    </x:row>
    <x:row r="71" ht="66" customHeight="1">
      <x:c r="A71" s="9" t="str">
        <x:v>BATCH_07</x:v>
      </x:c>
      <x:c r="B71" s="9" t="n">
        <x:v>65</x:v>
      </x:c>
      <x:c r="C71" s="9" t="str">
        <x:v>I2-040</x:v>
      </x:c>
      <x:c r="D71" s="9" t="str">
        <x:v>I2</x:v>
      </x:c>
      <x:c r="E71" s="9" t="str">
        <x:v>COMPLEX_READINESS</x:v>
      </x:c>
      <x:c r="F71" s="9" t="str">
        <x:v>RUN_01</x:v>
      </x:c>
      <x:c r="G71" s="12" t="str">
        <x:v>OFFICIAL_ELIGIBLE_OUTPUT</x:v>
      </x:c>
      <x:c r="H71" s="12" t="str">
        <x:v>NO_SEMANTIC_VALIDATOR_DETERMINISTIC_PASS</x:v>
      </x:c>
      <x:c r="I71" s="12" t="str">
        <x:v>PARSED</x:v>
      </x:c>
      <x:c r="J71" s="12" t="str">
        <x:v>PASS</x:v>
      </x:c>
      <x:c r="K71" s="9" t="n">
        <x:v>8</x:v>
      </x:c>
      <x:c r="L71" s="9" t="n">
        <x:v>8</x:v>
      </x:c>
      <x:c r="M71" s="9" t="n">
        <x:v>4</x:v>
      </x:c>
      <x:c r="N71" s="9" t="n">
        <x:v>0</x:v>
      </x:c>
      <x:c r="O71" s="9" t="str">
        <x:v>I2-040-P03</x:v>
      </x:c>
      <x:c r="P71" s="9" t="str">
        <x:v>PASS</x:v>
      </x:c>
      <x:c r="Q71" s="9" t="str">
        <x:v>FAIL</x:v>
      </x:c>
      <x:c r="R71" s="9" t="str">
        <x:v>FALSE_REJECT</x:v>
      </x:c>
      <x:c r="S71" s="9" t="str">
        <x:v>I2-040-F03</x:v>
      </x:c>
      <x:c r="T71" s="9" t="str">
        <x:v>FAIL</x:v>
      </x:c>
      <x:c r="U71" s="9" t="str">
        <x:v>FAIL</x:v>
      </x:c>
      <x:c r="V71" s="9" t="str">
        <x:v>CORRECT_BEHAVIOR</x:v>
      </x:c>
      <x:c r="W71" s="13" t="str">
        <x:v>NOT_REVIEWED</x:v>
      </x:c>
      <x:c r="X71" s="13" t="str"/>
      <x:c r="Y71" s="13" t="str"/>
      <x:c r="Z71" s="13" t="str"/>
      <x:c r="AA71" s="13" t="str"/>
      <x:c r="AB71" s="13" t="str"/>
      <x:c r="AC71" s="13" t="str"/>
      <x:c r="AD71" s="13" t="str"/>
      <x:c r="AE71" s="13" t="str"/>
      <x:c r="AF71" s="13" t="str"/>
      <x:c r="AG71" s="13" t="str"/>
      <x:c r="AH71" s="13" t="str"/>
      <x:c r="AI71" s="16" t="str">
        <x:f>IF(AND(W71="REVIEWED",X71&lt;&gt;"",Y71&lt;&gt;"",COUNTA(Z71:AF71)=7,COUNTIF(Z71:AF71,"UNCLEAR")=0,(COUNTIF(Z71:AF71,"0")+COUNTIF(Z71:AF71,"1")+COUNTIF(Z71:AF71,"2"))&gt;0,AG71&lt;&gt;"",AH71&lt;&gt;"",AJ71&lt;&gt;""),(COUNTIF(Z71:AF71,"1")+2*COUNTIF(Z71:AF71,"2"))/(2*(COUNTIF(Z71:AF71,"0")+COUNTIF(Z71:AF71,"1")+COUNTIF(Z71:AF71,"2"))),"")</x:f>
      </x:c>
      <x:c r="AJ71" s="14" t="str"/>
      <x:c r="AK71" s="14" t="str"/>
      <x:c r="AL71" s="14" t="str"/>
      <x:c r="AM71" s="9" t="str">
        <x:v>ALWAYS_FAIL; RDF_FALSE_REJECT</x:v>
      </x:c>
      <x:c r="AN71" s="9" t="str">
        <x:v>I2.9 — local web buckling</x:v>
      </x:c>
      <x:c r="AO71" s="9" t="str">
        <x:v>MVP/SHACL_GENERATION_PIPELINE/experiments/LUNA_NO_SEMANTIC_VALIDATOR/RUN_01/runs/RUN-I2-040-20260901T100054669305Z/artifacts/attempt_01/candidate_shape.ttl</x:v>
      </x:c>
      <x:c r="AP71" s="9" t="str">
        <x:v>b04c424facfeb7ce40461f5665b2afd47d3ccd1e31ef966142bdaff353276ffb</x:v>
      </x:c>
      <x:c r="AQ71" s="52" t="inlineStr">
        <x:is>
          <x:t xml:space="preserve">PASS</x:t>
        </x:is>
      </x:c>
      <x:c r="AR71" s="53" t="inlineStr">
        <x:is>
          <x:t xml:space="preserve">VALID</x:t>
        </x:is>
      </x:c>
      <x:c r="AS71" s="53" t="inlineStr">
        <x:is>
          <x:t xml:space="preserve">I2-040-P03=ACTIVATED | I2-040-F03=ACTIVATED</x:t>
        </x:is>
      </x:c>
      <x:c r="AT71" s="53">
        <x:v>2</x:v>
      </x:c>
      <x:c r="AU71" s="53">
        <x:v>11</x:v>
      </x:c>
      <x:c r="AV71" s="53">
        <x:v>44</x:v>
      </x:c>
      <x:c r="AW71" s="53" t="inlineStr">
        <x:is>
          <x:t xml:space="preserve">sh:class, sh:datatype, sh:hasValue, sh:in, sh:maxCount, sh:minCount, sh:node, sh:property</x:t>
        </x:is>
      </x:c>
      <x:c r="AX71" s="53">
        <x:v>0</x:v>
      </x:c>
      <x:c r="AY71" s="53">
        <x:v>1</x:v>
      </x:c>
      <x:c r="AZ71" s="53">
        <x:v>0</x:v>
      </x:c>
      <x:c r="BA71" s="54"/>
      <x:c r="BB71" s="54"/>
      <x:c r="BC71" s="54"/>
      <x:c r="BD71" s="55" t="str">
        <x:f>IF(OR(W71&lt;&gt;"REVIEWED",COUNTIF(BA71:BC71,"UNCLEAR")&gt;0,COUNTA(BA71:BC71)&lt;3,(COUNTIF(BA71:BC71,"0")+COUNTIF(BA71:BC71,"1")+COUNTIF(BA71:BC71,"2"))=0,AJ71=""),"",(COUNTIF(BA71:BC71,"1")+2*COUNTIF(BA71:BC71,"2"))/(2*(COUNTIF(BA71:BC71,"0")+COUNTIF(BA71:BC71,"1")+COUNTIF(BA71:BC71,"2"))))</x:f>
      </x:c>
    </x:row>
    <x:row r="72" ht="66" customHeight="1">
      <x:c r="A72" s="9" t="str">
        <x:v>BATCH_07</x:v>
      </x:c>
      <x:c r="B72" s="9" t="n">
        <x:v>66</x:v>
      </x:c>
      <x:c r="C72" s="9" t="str">
        <x:v>IMO-069</x:v>
      </x:c>
      <x:c r="D72" s="9" t="str">
        <x:v>IMO</x:v>
      </x:c>
      <x:c r="E72" s="9" t="str">
        <x:v>DIRECT_STATIC</x:v>
      </x:c>
      <x:c r="F72" s="9" t="str">
        <x:v>RUN_01</x:v>
      </x:c>
      <x:c r="G72" s="12" t="str">
        <x:v>OFFICIAL_ELIGIBLE_OUTPUT</x:v>
      </x:c>
      <x:c r="H72" s="12" t="str">
        <x:v>NO_SEMANTIC_VALIDATOR_DETERMINISTIC_PASS</x:v>
      </x:c>
      <x:c r="I72" s="12" t="str">
        <x:v>PARSED</x:v>
      </x:c>
      <x:c r="J72" s="12" t="str">
        <x:v>PASS</x:v>
      </x:c>
      <x:c r="K72" s="9" t="n">
        <x:v>5</x:v>
      </x:c>
      <x:c r="L72" s="9" t="n">
        <x:v>5</x:v>
      </x:c>
      <x:c r="M72" s="9" t="n">
        <x:v>4</x:v>
      </x:c>
      <x:c r="N72" s="9" t="n">
        <x:v>0</x:v>
      </x:c>
      <x:c r="O72" s="9" t="str">
        <x:v>IMO-069-P01</x:v>
      </x:c>
      <x:c r="P72" s="9" t="str">
        <x:v>PASS</x:v>
      </x:c>
      <x:c r="Q72" s="9" t="str">
        <x:v>PASS</x:v>
      </x:c>
      <x:c r="R72" s="9" t="str">
        <x:v>CORRECT_BEHAVIOR</x:v>
      </x:c>
      <x:c r="S72" s="9" t="str">
        <x:v>IMO-069-F03</x:v>
      </x:c>
      <x:c r="T72" s="9" t="str">
        <x:v>FAIL</x:v>
      </x:c>
      <x:c r="U72" s="9" t="str">
        <x:v>PASS</x:v>
      </x:c>
      <x:c r="V72" s="9" t="str">
        <x:v>FALSE_ACCEPT</x:v>
      </x:c>
      <x:c r="W72" s="13" t="str">
        <x:v>NOT_REVIEWED</x:v>
      </x:c>
      <x:c r="X72" s="13" t="str"/>
      <x:c r="Y72" s="13" t="str"/>
      <x:c r="Z72" s="13" t="str"/>
      <x:c r="AA72" s="13" t="str"/>
      <x:c r="AB72" s="13" t="str"/>
      <x:c r="AC72" s="13" t="str"/>
      <x:c r="AD72" s="13" t="str"/>
      <x:c r="AE72" s="13" t="str"/>
      <x:c r="AF72" s="13" t="str"/>
      <x:c r="AG72" s="13" t="str"/>
      <x:c r="AH72" s="13" t="str"/>
      <x:c r="AI72" s="16" t="str">
        <x:f>IF(AND(W72="REVIEWED",X72&lt;&gt;"",Y72&lt;&gt;"",COUNTA(Z72:AF72)=7,COUNTIF(Z72:AF72,"UNCLEAR")=0,(COUNTIF(Z72:AF72,"0")+COUNTIF(Z72:AF72,"1")+COUNTIF(Z72:AF72,"2"))&gt;0,AG72&lt;&gt;"",AH72&lt;&gt;"",AJ72&lt;&gt;""),(COUNTIF(Z72:AF72,"1")+2*COUNTIF(Z72:AF72,"2"))/(2*(COUNTIF(Z72:AF72,"0")+COUNTIF(Z72:AF72,"1")+COUNTIF(Z72:AF72,"2"))),"")</x:f>
      </x:c>
      <x:c r="AJ72" s="14" t="str"/>
      <x:c r="AK72" s="14" t="str"/>
      <x:c r="AL72" s="14" t="str"/>
      <x:c r="AM72" s="9" t="str">
        <x:v>RDF_FALSE_ACCEPT</x:v>
      </x:c>
      <x:c r="AN72" s="9" t="str">
        <x:v>Part I-A 8.3.2.2</x:v>
      </x:c>
      <x:c r="AO72" s="9" t="str">
        <x:v>MVP/SHACL_GENERATION_PIPELINE/experiments/LUNA_NO_SEMANTIC_VALIDATOR/RUN_01/runs/RUN-IMO-069-20260901T102848285879Z/artifacts/attempt_01/candidate_shape.ttl</x:v>
      </x:c>
      <x:c r="AP72" s="9" t="str">
        <x:v>d0d049901848081e96804819b8562d72753886c7bee35c8b668c40503a05d182</x:v>
      </x:c>
      <x:c r="AQ72" s="52" t="inlineStr">
        <x:is>
          <x:t xml:space="preserve">PASS</x:t>
        </x:is>
      </x:c>
      <x:c r="AR72" s="53" t="inlineStr">
        <x:is>
          <x:t xml:space="preserve">VALID</x:t>
        </x:is>
      </x:c>
      <x:c r="AS72" s="53" t="inlineStr">
        <x:is>
          <x:t xml:space="preserve">IMO-069-P01=ACTIVATED | IMO-069-F03=ACTIVATED</x:t>
        </x:is>
      </x:c>
      <x:c r="AT72" s="53">
        <x:v>1</x:v>
      </x:c>
      <x:c r="AU72" s="53">
        <x:v>2</x:v>
      </x:c>
      <x:c r="AV72" s="53">
        <x:v>4</x:v>
      </x:c>
      <x:c r="AW72" s="53" t="inlineStr">
        <x:is>
          <x:t xml:space="preserve">sh:datatype, sh:property</x:t>
        </x:is>
      </x:c>
      <x:c r="AX72" s="53">
        <x:v>1</x:v>
      </x:c>
      <x:c r="AY72" s="53">
        <x:v>1</x:v>
      </x:c>
      <x:c r="AZ72" s="53">
        <x:v>0</x:v>
      </x:c>
      <x:c r="BA72" s="54"/>
      <x:c r="BB72" s="54"/>
      <x:c r="BC72" s="54"/>
      <x:c r="BD72" s="55" t="str">
        <x:f>IF(OR(W72&lt;&gt;"REVIEWED",COUNTIF(BA72:BC72,"UNCLEAR")&gt;0,COUNTA(BA72:BC72)&lt;3,(COUNTIF(BA72:BC72,"0")+COUNTIF(BA72:BC72,"1")+COUNTIF(BA72:BC72,"2"))=0,AJ72=""),"",(COUNTIF(BA72:BC72,"1")+2*COUNTIF(BA72:BC72,"2"))/(2*(COUNTIF(BA72:BC72,"0")+COUNTIF(BA72:BC72,"1")+COUNTIF(BA72:BC72,"2"))))</x:f>
      </x:c>
    </x:row>
    <x:row r="73" ht="66" customHeight="1">
      <x:c r="A73" s="9" t="str">
        <x:v>BATCH_07</x:v>
      </x:c>
      <x:c r="B73" s="9" t="n">
        <x:v>67</x:v>
      </x:c>
      <x:c r="C73" s="9" t="str">
        <x:v>IMO-070</x:v>
      </x:c>
      <x:c r="D73" s="9" t="str">
        <x:v>IMO</x:v>
      </x:c>
      <x:c r="E73" s="9" t="str">
        <x:v>DIRECT_STATIC</x:v>
      </x:c>
      <x:c r="F73" s="9" t="str">
        <x:v>RUN_01</x:v>
      </x:c>
      <x:c r="G73" s="12" t="str">
        <x:v>OFFICIAL_ELIGIBLE_OUTPUT</x:v>
      </x:c>
      <x:c r="H73" s="12" t="str">
        <x:v>NO_SEMANTIC_VALIDATOR_DETERMINISTIC_PASS</x:v>
      </x:c>
      <x:c r="I73" s="12" t="str">
        <x:v>PARSED</x:v>
      </x:c>
      <x:c r="J73" s="12" t="str">
        <x:v>PASS</x:v>
      </x:c>
      <x:c r="K73" s="9" t="n">
        <x:v>9</x:v>
      </x:c>
      <x:c r="L73" s="9" t="n">
        <x:v>9</x:v>
      </x:c>
      <x:c r="M73" s="9" t="n">
        <x:v>4</x:v>
      </x:c>
      <x:c r="N73" s="9" t="n">
        <x:v>0</x:v>
      </x:c>
      <x:c r="O73" s="9" t="str">
        <x:v>IMO-070-P05</x:v>
      </x:c>
      <x:c r="P73" s="9" t="str">
        <x:v>PASS</x:v>
      </x:c>
      <x:c r="Q73" s="9" t="str">
        <x:v>FAIL</x:v>
      </x:c>
      <x:c r="R73" s="9" t="str">
        <x:v>FALSE_REJECT</x:v>
      </x:c>
      <x:c r="S73" s="9" t="str">
        <x:v>IMO-070-F03</x:v>
      </x:c>
      <x:c r="T73" s="9" t="str">
        <x:v>FAIL</x:v>
      </x:c>
      <x:c r="U73" s="9" t="str">
        <x:v>FAIL</x:v>
      </x:c>
      <x:c r="V73" s="9" t="str">
        <x:v>CORRECT_BEHAVIOR</x:v>
      </x:c>
      <x:c r="W73" s="13" t="str">
        <x:v>NOT_REVIEWED</x:v>
      </x:c>
      <x:c r="X73" s="13" t="str"/>
      <x:c r="Y73" s="13" t="str"/>
      <x:c r="Z73" s="13" t="str"/>
      <x:c r="AA73" s="13" t="str"/>
      <x:c r="AB73" s="13" t="str"/>
      <x:c r="AC73" s="13" t="str"/>
      <x:c r="AD73" s="13" t="str"/>
      <x:c r="AE73" s="13" t="str"/>
      <x:c r="AF73" s="13" t="str"/>
      <x:c r="AG73" s="13" t="str"/>
      <x:c r="AH73" s="13" t="str"/>
      <x:c r="AI73" s="16" t="str">
        <x:f>IF(AND(W73="REVIEWED",X73&lt;&gt;"",Y73&lt;&gt;"",COUNTA(Z73:AF73)=7,COUNTIF(Z73:AF73,"UNCLEAR")=0,(COUNTIF(Z73:AF73,"0")+COUNTIF(Z73:AF73,"1")+COUNTIF(Z73:AF73,"2"))&gt;0,AG73&lt;&gt;"",AH73&lt;&gt;"",AJ73&lt;&gt;""),(COUNTIF(Z73:AF73,"1")+2*COUNTIF(Z73:AF73,"2"))/(2*(COUNTIF(Z73:AF73,"0")+COUNTIF(Z73:AF73,"1")+COUNTIF(Z73:AF73,"2"))),"")</x:f>
      </x:c>
      <x:c r="AJ73" s="14" t="str"/>
      <x:c r="AK73" s="14" t="str"/>
      <x:c r="AL73" s="14" t="str"/>
      <x:c r="AM73" s="9" t="str">
        <x:v>ALWAYS_FAIL; RDF_FALSE_REJECT</x:v>
      </x:c>
      <x:c r="AN73" s="9" t="str">
        <x:v>Part I-A 8.3.3.1.1</x:v>
      </x:c>
      <x:c r="AO73" s="9" t="str">
        <x:v>MVP/SHACL_GENERATION_PIPELINE/experiments/LUNA_NO_SEMANTIC_VALIDATOR/RUN_01/runs/RUN-IMO-070-20260901T102858954211Z/artifacts/attempt_01/candidate_shape.ttl</x:v>
      </x:c>
      <x:c r="AP73" s="9" t="str">
        <x:v>ce8dc5cf4958a55de3bb5cddace9300bbdd0b459c614c46b9b84c6269a59d853</x:v>
      </x:c>
      <x:c r="AQ73" s="52" t="inlineStr">
        <x:is>
          <x:t xml:space="preserve">PASS</x:t>
        </x:is>
      </x:c>
      <x:c r="AR73" s="53" t="inlineStr">
        <x:is>
          <x:t xml:space="preserve">VALID</x:t>
        </x:is>
      </x:c>
      <x:c r="AS73" s="53" t="inlineStr">
        <x:is>
          <x:t xml:space="preserve">IMO-070-P05=ACTIVATED | IMO-070-F03=ACTIVATED</x:t>
        </x:is>
      </x:c>
      <x:c r="AT73" s="53">
        <x:v>1</x:v>
      </x:c>
      <x:c r="AU73" s="53">
        <x:v>6</x:v>
      </x:c>
      <x:c r="AV73" s="53">
        <x:v>23</x:v>
      </x:c>
      <x:c r="AW73" s="53" t="inlineStr">
        <x:is>
          <x:t xml:space="preserve">sh:class, sh:datatype, sh:hasValue, sh:minCount, sh:node, sh:or, sh:pattern, sh:property</x:t>
        </x:is>
      </x:c>
      <x:c r="AX73" s="53">
        <x:v>1</x:v>
      </x:c>
      <x:c r="AY73" s="53">
        <x:v>1</x:v>
      </x:c>
      <x:c r="AZ73" s="53">
        <x:v>1</x:v>
      </x:c>
      <x:c r="BA73" s="54"/>
      <x:c r="BB73" s="54"/>
      <x:c r="BC73" s="54"/>
      <x:c r="BD73" s="55" t="str">
        <x:f>IF(OR(W73&lt;&gt;"REVIEWED",COUNTIF(BA73:BC73,"UNCLEAR")&gt;0,COUNTA(BA73:BC73)&lt;3,(COUNTIF(BA73:BC73,"0")+COUNTIF(BA73:BC73,"1")+COUNTIF(BA73:BC73,"2"))=0,AJ73=""),"",(COUNTIF(BA73:BC73,"1")+2*COUNTIF(BA73:BC73,"2"))/(2*(COUNTIF(BA73:BC73,"0")+COUNTIF(BA73:BC73,"1")+COUNTIF(BA73:BC73,"2"))))</x:f>
      </x:c>
    </x:row>
    <x:row r="74" ht="66" customHeight="1">
      <x:c r="A74" s="9" t="str">
        <x:v>BATCH_07</x:v>
      </x:c>
      <x:c r="B74" s="9" t="n">
        <x:v>68</x:v>
      </x:c>
      <x:c r="C74" s="9" t="str">
        <x:v>TRF-063</x:v>
      </x:c>
      <x:c r="D74" s="9" t="str">
        <x:v>TRAFICOM</x:v>
      </x:c>
      <x:c r="E74" s="9" t="str">
        <x:v>DIRECT_STATIC</x:v>
      </x:c>
      <x:c r="F74" s="9" t="str">
        <x:v>RUN_01</x:v>
      </x:c>
      <x:c r="G74" s="12" t="str">
        <x:v>OFFICIAL_ELIGIBLE_OUTPUT</x:v>
      </x:c>
      <x:c r="H74" s="12" t="str">
        <x:v>NO_SEMANTIC_VALIDATOR_DETERMINISTIC_PASS</x:v>
      </x:c>
      <x:c r="I74" s="12" t="str">
        <x:v>PARSED</x:v>
      </x:c>
      <x:c r="J74" s="12" t="str">
        <x:v>PASS</x:v>
      </x:c>
      <x:c r="K74" s="9" t="n">
        <x:v>8</x:v>
      </x:c>
      <x:c r="L74" s="9" t="n">
        <x:v>8</x:v>
      </x:c>
      <x:c r="M74" s="9" t="n">
        <x:v>6</x:v>
      </x:c>
      <x:c r="N74" s="9" t="n">
        <x:v>0</x:v>
      </x:c>
      <x:c r="O74" s="9" t="str">
        <x:v>TRF-063-P01</x:v>
      </x:c>
      <x:c r="P74" s="9" t="str">
        <x:v>PASS</x:v>
      </x:c>
      <x:c r="Q74" s="9" t="str">
        <x:v>FAIL</x:v>
      </x:c>
      <x:c r="R74" s="9" t="str">
        <x:v>FALSE_REJECT</x:v>
      </x:c>
      <x:c r="S74" s="9" t="str">
        <x:v>TRF-063-F04</x:v>
      </x:c>
      <x:c r="T74" s="9" t="str">
        <x:v>FAIL</x:v>
      </x:c>
      <x:c r="U74" s="9" t="str">
        <x:v>FAIL</x:v>
      </x:c>
      <x:c r="V74" s="9" t="str">
        <x:v>CORRECT_BEHAVIOR</x:v>
      </x:c>
      <x:c r="W74" s="13" t="str">
        <x:v>NOT_REVIEWED</x:v>
      </x:c>
      <x:c r="X74" s="13" t="str"/>
      <x:c r="Y74" s="13" t="str"/>
      <x:c r="Z74" s="13" t="str"/>
      <x:c r="AA74" s="13" t="str"/>
      <x:c r="AB74" s="13" t="str"/>
      <x:c r="AC74" s="13" t="str"/>
      <x:c r="AD74" s="13" t="str"/>
      <x:c r="AE74" s="13" t="str"/>
      <x:c r="AF74" s="13" t="str"/>
      <x:c r="AG74" s="13" t="str"/>
      <x:c r="AH74" s="13" t="str"/>
      <x:c r="AI74" s="16" t="str">
        <x:f>IF(AND(W74="REVIEWED",X74&lt;&gt;"",Y74&lt;&gt;"",COUNTA(Z74:AF74)=7,COUNTIF(Z74:AF74,"UNCLEAR")=0,(COUNTIF(Z74:AF74,"0")+COUNTIF(Z74:AF74,"1")+COUNTIF(Z74:AF74,"2"))&gt;0,AG74&lt;&gt;"",AH74&lt;&gt;"",AJ74&lt;&gt;""),(COUNTIF(Z74:AF74,"1")+2*COUNTIF(Z74:AF74,"2"))/(2*(COUNTIF(Z74:AF74,"0")+COUNTIF(Z74:AF74,"1")+COUNTIF(Z74:AF74,"2"))),"")</x:f>
      </x:c>
      <x:c r="AJ74" s="14" t="str"/>
      <x:c r="AK74" s="14" t="str"/>
      <x:c r="AL74" s="14" t="str"/>
      <x:c r="AM74" s="9" t="str">
        <x:v>ALWAYS_FAIL; RDF_FALSE_REJECT</x:v>
      </x:c>
      <x:c r="AN74" s="9" t="str">
        <x:v>4.8</x:v>
      </x:c>
      <x:c r="AO74" s="9" t="str">
        <x:v>MVP/SHACL_GENERATION_PIPELINE/experiments/LUNA_NO_SEMANTIC_VALIDATOR/RUN_01/runs/RUN-TRF-063-20260901T112816966997Z/artifacts/attempt_01/candidate_shape.ttl</x:v>
      </x:c>
      <x:c r="AP74" s="9" t="str">
        <x:v>820dc950f6d0f79f26c2fe3936b0462b87f26cd0b2daf6d9f290f854969aa55e</x:v>
      </x:c>
      <x:c r="AQ74" s="52" t="inlineStr">
        <x:is>
          <x:t xml:space="preserve">PASS</x:t>
        </x:is>
      </x:c>
      <x:c r="AR74" s="53" t="inlineStr">
        <x:is>
          <x:t xml:space="preserve">VALID</x:t>
        </x:is>
      </x:c>
      <x:c r="AS74" s="53" t="inlineStr">
        <x:is>
          <x:t xml:space="preserve">TRF-063-P01=ACTIVATED | TRF-063-F04=ACTIVATED</x:t>
        </x:is>
      </x:c>
      <x:c r="AT74" s="53">
        <x:v>5</x:v>
      </x:c>
      <x:c r="AU74" s="53">
        <x:v>8</x:v>
      </x:c>
      <x:c r="AV74" s="53">
        <x:v>42</x:v>
      </x:c>
      <x:c r="AW74" s="53" t="inlineStr">
        <x:is>
          <x:t xml:space="preserve">sh:class, sh:datatype, sh:hasValue, sh:maxCount, sh:maxInclusive, sh:minCount, sh:minInclusive, sh:node, sh:nodeKind, sh:or, sh:property</x:t>
        </x:is>
      </x:c>
      <x:c r="AX74" s="53">
        <x:v>0</x:v>
      </x:c>
      <x:c r="AY74" s="53">
        <x:v>1</x:v>
      </x:c>
      <x:c r="AZ74" s="53">
        <x:v>1</x:v>
      </x:c>
      <x:c r="BA74" s="54"/>
      <x:c r="BB74" s="54"/>
      <x:c r="BC74" s="54"/>
      <x:c r="BD74" s="55" t="str">
        <x:f>IF(OR(W74&lt;&gt;"REVIEWED",COUNTIF(BA74:BC74,"UNCLEAR")&gt;0,COUNTA(BA74:BC74)&lt;3,(COUNTIF(BA74:BC74,"0")+COUNTIF(BA74:BC74,"1")+COUNTIF(BA74:BC74,"2"))=0,AJ74=""),"",(COUNTIF(BA74:BC74,"1")+2*COUNTIF(BA74:BC74,"2"))/(2*(COUNTIF(BA74:BC74,"0")+COUNTIF(BA74:BC74,"1")+COUNTIF(BA74:BC74,"2"))))</x:f>
      </x:c>
    </x:row>
    <x:row r="75" ht="66" customHeight="1">
      <x:c r="A75" s="9" t="str">
        <x:v>BATCH_07</x:v>
      </x:c>
      <x:c r="B75" s="9" t="n">
        <x:v>69</x:v>
      </x:c>
      <x:c r="C75" s="9" t="str">
        <x:v>I2-011</x:v>
      </x:c>
      <x:c r="D75" s="9" t="str">
        <x:v>I2</x:v>
      </x:c>
      <x:c r="E75" s="9" t="str">
        <x:v>DIRECT_CALCULATION</x:v>
      </x:c>
      <x:c r="F75" s="9" t="str">
        <x:v>RUN_01</x:v>
      </x:c>
      <x:c r="G75" s="12" t="str">
        <x:v>OFFICIAL_ELIGIBLE_OUTPUT</x:v>
      </x:c>
      <x:c r="H75" s="12" t="str">
        <x:v>NO_SEMANTIC_VALIDATOR_DETERMINISTIC_PASS</x:v>
      </x:c>
      <x:c r="I75" s="12" t="str">
        <x:v>PARSED</x:v>
      </x:c>
      <x:c r="J75" s="12" t="str">
        <x:v>PASS</x:v>
      </x:c>
      <x:c r="K75" s="9" t="n">
        <x:v>10</x:v>
      </x:c>
      <x:c r="L75" s="9" t="n">
        <x:v>10</x:v>
      </x:c>
      <x:c r="M75" s="9" t="n">
        <x:v>8</x:v>
      </x:c>
      <x:c r="N75" s="9" t="n">
        <x:v>0</x:v>
      </x:c>
      <x:c r="O75" s="9" t="str">
        <x:v>I2-011-P04</x:v>
      </x:c>
      <x:c r="P75" s="9" t="str">
        <x:v>PASS</x:v>
      </x:c>
      <x:c r="Q75" s="9" t="str">
        <x:v>PASS</x:v>
      </x:c>
      <x:c r="R75" s="9" t="str">
        <x:v>CORRECT_BEHAVIOR</x:v>
      </x:c>
      <x:c r="S75" s="9" t="str">
        <x:v>I2-011-F02</x:v>
      </x:c>
      <x:c r="T75" s="9" t="str">
        <x:v>FAIL</x:v>
      </x:c>
      <x:c r="U75" s="9" t="str">
        <x:v>FAIL</x:v>
      </x:c>
      <x:c r="V75" s="9" t="str">
        <x:v>CORRECT_BEHAVIOR</x:v>
      </x:c>
      <x:c r="W75" s="13" t="str">
        <x:v>NOT_REVIEWED</x:v>
      </x:c>
      <x:c r="X75" s="13" t="str"/>
      <x:c r="Y75" s="13" t="str"/>
      <x:c r="Z75" s="13" t="str"/>
      <x:c r="AA75" s="13" t="str"/>
      <x:c r="AB75" s="13" t="str"/>
      <x:c r="AC75" s="13" t="str"/>
      <x:c r="AD75" s="13" t="str"/>
      <x:c r="AE75" s="13" t="str"/>
      <x:c r="AF75" s="13" t="str"/>
      <x:c r="AG75" s="13" t="str"/>
      <x:c r="AH75" s="13" t="str"/>
      <x:c r="AI75" s="16" t="str">
        <x:f>IF(AND(W75="REVIEWED",X75&lt;&gt;"",Y75&lt;&gt;"",COUNTA(Z75:AF75)=7,COUNTIF(Z75:AF75,"UNCLEAR")=0,(COUNTIF(Z75:AF75,"0")+COUNTIF(Z75:AF75,"1")+COUNTIF(Z75:AF75,"2"))&gt;0,AG75&lt;&gt;"",AH75&lt;&gt;"",AJ75&lt;&gt;""),(COUNTIF(Z75:AF75,"1")+2*COUNTIF(Z75:AF75,"2"))/(2*(COUNTIF(Z75:AF75,"0")+COUNTIF(Z75:AF75,"1")+COUNTIF(Z75:AF75,"2"))),"")</x:f>
      </x:c>
      <x:c r="AJ75" s="14" t="str"/>
      <x:c r="AK75" s="14" t="str"/>
      <x:c r="AL75" s="14" t="str"/>
      <x:c r="AM75" s="9" t="str">
        <x:v>RDF_FALSE_REJECT</x:v>
      </x:c>
      <x:c r="AN75" s="9" t="str">
        <x:v>I2.3.1(vii)</x:v>
      </x:c>
      <x:c r="AO75" s="9" t="str">
        <x:v>MVP/SHACL_GENERATION_PIPELINE/experiments/LUNA_NO_SEMANTIC_VALIDATOR/RUN_01/runs/RUN-I2-011-20260901T095016789570Z/artifacts/attempt_01/candidate_shape.ttl</x:v>
      </x:c>
      <x:c r="AP75" s="9" t="str">
        <x:v>2680697d86c5e91c2d014581dc5b5bde8e592d5b838d0b481e2faf0869777336</x:v>
      </x:c>
      <x:c r="AQ75" s="52" t="inlineStr">
        <x:is>
          <x:t xml:space="preserve">PASS</x:t>
        </x:is>
      </x:c>
      <x:c r="AR75" s="53" t="inlineStr">
        <x:is>
          <x:t xml:space="preserve">VALID</x:t>
        </x:is>
      </x:c>
      <x:c r="AS75" s="53" t="inlineStr">
        <x:is>
          <x:t xml:space="preserve">I2-011-P04=ACTIVATED | I2-011-F02=ACTIVATED</x:t>
        </x:is>
      </x:c>
      <x:c r="AT75" s="53">
        <x:v>4</x:v>
      </x:c>
      <x:c r="AU75" s="53">
        <x:v>21</x:v>
      </x:c>
      <x:c r="AV75" s="53">
        <x:v>92</x:v>
      </x:c>
      <x:c r="AW75" s="53" t="inlineStr">
        <x:is>
          <x:t xml:space="preserve">sh:class, sh:datatype, sh:hasValue, sh:in, sh:maxCount, sh:maxInclusive, sh:minCount, sh:minInclusive, sh:node, sh:or, sh:property</x:t>
        </x:is>
      </x:c>
      <x:c r="AX75" s="53">
        <x:v>1</x:v>
      </x:c>
      <x:c r="AY75" s="53">
        <x:v>1</x:v>
      </x:c>
      <x:c r="AZ75" s="53">
        <x:v>1</x:v>
      </x:c>
      <x:c r="BA75" s="54"/>
      <x:c r="BB75" s="54"/>
      <x:c r="BC75" s="54"/>
      <x:c r="BD75" s="55" t="str">
        <x:f>IF(OR(W75&lt;&gt;"REVIEWED",COUNTIF(BA75:BC75,"UNCLEAR")&gt;0,COUNTA(BA75:BC75)&lt;3,(COUNTIF(BA75:BC75,"0")+COUNTIF(BA75:BC75,"1")+COUNTIF(BA75:BC75,"2"))=0,AJ75=""),"",(COUNTIF(BA75:BC75,"1")+2*COUNTIF(BA75:BC75,"2"))/(2*(COUNTIF(BA75:BC75,"0")+COUNTIF(BA75:BC75,"1")+COUNTIF(BA75:BC75,"2"))))</x:f>
      </x:c>
    </x:row>
    <x:row r="76" ht="66" customHeight="1">
      <x:c r="A76" s="9" t="str">
        <x:v>BATCH_07</x:v>
      </x:c>
      <x:c r="B76" s="9" t="n">
        <x:v>70</x:v>
      </x:c>
      <x:c r="C76" s="9" t="str">
        <x:v>IMO26-015</x:v>
      </x:c>
      <x:c r="D76" s="9" t="str">
        <x:v>IMO26</x:v>
      </x:c>
      <x:c r="E76" s="9" t="str">
        <x:v>DIRECT_STATIC</x:v>
      </x:c>
      <x:c r="F76" s="9" t="str">
        <x:v>RUN_01</x:v>
      </x:c>
      <x:c r="G76" s="12" t="str">
        <x:v>OFFICIAL_ELIGIBLE_OUTPUT</x:v>
      </x:c>
      <x:c r="H76" s="12" t="str">
        <x:v>NO_SEMANTIC_VALIDATOR_DETERMINISTIC_PASS</x:v>
      </x:c>
      <x:c r="I76" s="12" t="str">
        <x:v>PARSED</x:v>
      </x:c>
      <x:c r="J76" s="12" t="str">
        <x:v>PASS</x:v>
      </x:c>
      <x:c r="K76" s="9" t="n">
        <x:v>5</x:v>
      </x:c>
      <x:c r="L76" s="9" t="n">
        <x:v>5</x:v>
      </x:c>
      <x:c r="M76" s="9" t="n">
        <x:v>3</x:v>
      </x:c>
      <x:c r="N76" s="9" t="n">
        <x:v>0</x:v>
      </x:c>
      <x:c r="O76" s="9" t="str">
        <x:v>IMO26-015-B-P01</x:v>
      </x:c>
      <x:c r="P76" s="9" t="str">
        <x:v>PASS</x:v>
      </x:c>
      <x:c r="Q76" s="9" t="str">
        <x:v>PASS</x:v>
      </x:c>
      <x:c r="R76" s="9" t="str">
        <x:v>CORRECT_BEHAVIOR</x:v>
      </x:c>
      <x:c r="S76" s="9" t="str">
        <x:v>IMO26-015-B-F03</x:v>
      </x:c>
      <x:c r="T76" s="9" t="str">
        <x:v>FAIL</x:v>
      </x:c>
      <x:c r="U76" s="9" t="str">
        <x:v>PASS</x:v>
      </x:c>
      <x:c r="V76" s="9" t="str">
        <x:v>FALSE_ACCEPT</x:v>
      </x:c>
      <x:c r="W76" s="13" t="str">
        <x:v>NOT_REVIEWED</x:v>
      </x:c>
      <x:c r="X76" s="13" t="str"/>
      <x:c r="Y76" s="13" t="str"/>
      <x:c r="Z76" s="13" t="str"/>
      <x:c r="AA76" s="13" t="str"/>
      <x:c r="AB76" s="13" t="str"/>
      <x:c r="AC76" s="13" t="str"/>
      <x:c r="AD76" s="13" t="str"/>
      <x:c r="AE76" s="13" t="str"/>
      <x:c r="AF76" s="13" t="str"/>
      <x:c r="AG76" s="13" t="str"/>
      <x:c r="AH76" s="13" t="str"/>
      <x:c r="AI76" s="16" t="str">
        <x:f>IF(AND(W76="REVIEWED",X76&lt;&gt;"",Y76&lt;&gt;"",COUNTA(Z76:AF76)=7,COUNTIF(Z76:AF76,"UNCLEAR")=0,(COUNTIF(Z76:AF76,"0")+COUNTIF(Z76:AF76,"1")+COUNTIF(Z76:AF76,"2"))&gt;0,AG76&lt;&gt;"",AH76&lt;&gt;"",AJ76&lt;&gt;""),(COUNTIF(Z76:AF76,"1")+2*COUNTIF(Z76:AF76,"2"))/(2*(COUNTIF(Z76:AF76,"0")+COUNTIF(Z76:AF76,"1")+COUNTIF(Z76:AF76,"2"))),"")</x:f>
      </x:c>
      <x:c r="AJ76" s="14" t="str"/>
      <x:c r="AK76" s="14" t="str"/>
      <x:c r="AL76" s="14" t="str"/>
      <x:c r="AM76" s="9" t="str">
        <x:v>RDF_FALSE_ACCEPT</x:v>
      </x:c>
      <x:c r="AN76" s="9" t="str">
        <x:v>MSC.538(107) Amendment 5 - Chapter 11 applicability</x:v>
      </x:c>
      <x:c r="AO76" s="9" t="str">
        <x:v>MVP/SHACL_GENERATION_PIPELINE/experiments/LUNA_NO_SEMANTIC_VALIDATOR/RUN_01/runs/RUN-IMO26-015-20260901T105549385634Z/artifacts/attempt_01/candidate_shape.ttl</x:v>
      </x:c>
      <x:c r="AP76" s="9" t="str">
        <x:v>9024adc19c1244a5bc6116445e2629ebeaa1e14bc5ba267df50e59c0c4a9bc51</x:v>
      </x:c>
      <x:c r="AQ76" s="52" t="inlineStr">
        <x:is>
          <x:t xml:space="preserve">PASS</x:t>
        </x:is>
      </x:c>
      <x:c r="AR76" s="53" t="inlineStr">
        <x:is>
          <x:t xml:space="preserve">VALID</x:t>
        </x:is>
      </x:c>
      <x:c r="AS76" s="53" t="inlineStr">
        <x:is>
          <x:t xml:space="preserve">IMO26-015-B-P01=ACTIVATED | IMO26-015-B-F03=ACTIVATED</x:t>
        </x:is>
      </x:c>
      <x:c r="AT76" s="53">
        <x:v>1</x:v>
      </x:c>
      <x:c r="AU76" s="53">
        <x:v>2</x:v>
      </x:c>
      <x:c r="AV76" s="53">
        <x:v>4</x:v>
      </x:c>
      <x:c r="AW76" s="53" t="inlineStr">
        <x:is>
          <x:t xml:space="preserve">sh:datatype, sh:property</x:t>
        </x:is>
      </x:c>
      <x:c r="AX76" s="53">
        <x:v>1</x:v>
      </x:c>
      <x:c r="AY76" s="53">
        <x:v>1</x:v>
      </x:c>
      <x:c r="AZ76" s="53">
        <x:v>0</x:v>
      </x:c>
      <x:c r="BA76" s="54"/>
      <x:c r="BB76" s="54"/>
      <x:c r="BC76" s="54"/>
      <x:c r="BD76" s="55" t="str">
        <x:f>IF(OR(W76&lt;&gt;"REVIEWED",COUNTIF(BA76:BC76,"UNCLEAR")&gt;0,COUNTA(BA76:BC76)&lt;3,(COUNTIF(BA76:BC76,"0")+COUNTIF(BA76:BC76,"1")+COUNTIF(BA76:BC76,"2"))=0,AJ76=""),"",(COUNTIF(BA76:BC76,"1")+2*COUNTIF(BA76:BC76,"2"))/(2*(COUNTIF(BA76:BC76,"0")+COUNTIF(BA76:BC76,"1")+COUNTIF(BA76:BC76,"2"))))</x:f>
      </x:c>
    </x:row>
    <x:row r="77" ht="66" customHeight="1">
      <x:c r="A77" s="9" t="str">
        <x:v>BATCH_08</x:v>
      </x:c>
      <x:c r="B77" s="9" t="n">
        <x:v>71</x:v>
      </x:c>
      <x:c r="C77" s="9" t="str">
        <x:v>TRF-034</x:v>
      </x:c>
      <x:c r="D77" s="9" t="str">
        <x:v>TRAFICOM</x:v>
      </x:c>
      <x:c r="E77" s="9" t="str">
        <x:v>COMPLEX_READINESS</x:v>
      </x:c>
      <x:c r="F77" s="9" t="str">
        <x:v>RUN_01</x:v>
      </x:c>
      <x:c r="G77" s="12" t="str">
        <x:v>OFFICIAL_ELIGIBLE_OUTPUT</x:v>
      </x:c>
      <x:c r="H77" s="12" t="str">
        <x:v>NO_SEMANTIC_VALIDATOR_DETERMINISTIC_PASS</x:v>
      </x:c>
      <x:c r="I77" s="12" t="str">
        <x:v>PARSED</x:v>
      </x:c>
      <x:c r="J77" s="12" t="str">
        <x:v>PASS</x:v>
      </x:c>
      <x:c r="K77" s="9" t="n">
        <x:v>10</x:v>
      </x:c>
      <x:c r="L77" s="9" t="n">
        <x:v>10</x:v>
      </x:c>
      <x:c r="M77" s="9" t="n">
        <x:v>8</x:v>
      </x:c>
      <x:c r="N77" s="9" t="n">
        <x:v>0</x:v>
      </x:c>
      <x:c r="O77" s="9" t="str">
        <x:v>TRF-034-P01</x:v>
      </x:c>
      <x:c r="P77" s="9" t="str">
        <x:v>PASS</x:v>
      </x:c>
      <x:c r="Q77" s="9" t="str">
        <x:v>FAIL</x:v>
      </x:c>
      <x:c r="R77" s="9" t="str">
        <x:v>FALSE_REJECT</x:v>
      </x:c>
      <x:c r="S77" s="9" t="str">
        <x:v>TRF-034-F03</x:v>
      </x:c>
      <x:c r="T77" s="9" t="str">
        <x:v>FAIL</x:v>
      </x:c>
      <x:c r="U77" s="9" t="str">
        <x:v>FAIL</x:v>
      </x:c>
      <x:c r="V77" s="9" t="str">
        <x:v>CORRECT_BEHAVIOR</x:v>
      </x:c>
      <x:c r="W77" s="13" t="str">
        <x:v>REVIEWED</x:v>
      </x:c>
      <x:c r="X77" s="13" t="str">
        <x:v>AI-assisted draft</x:v>
      </x:c>
      <x:c r="Y77" s="13" t="n">
        <x:v>46281</x:v>
      </x:c>
      <x:c r="Z77" s="13" t="n">
        <x:v>2</x:v>
      </x:c>
      <x:c r="AA77" s="13" t="n">
        <x:v>2</x:v>
      </x:c>
      <x:c r="AB77" s="13" t="n">
        <x:v>2</x:v>
      </x:c>
      <x:c r="AC77" s="13" t="n">
        <x:v>2</x:v>
      </x:c>
      <x:c r="AD77" s="13" t="n">
        <x:v>2</x:v>
      </x:c>
      <x:c r="AE77" s="13" t="n">
        <x:v>2</x:v>
      </x:c>
      <x:c r="AF77" s="13" t="n">
        <x:v>2</x:v>
      </x:c>
      <x:c r="AG77" s="13" t="str">
        <x:v>NO</x:v>
      </x:c>
      <x:c r="AH77" s="13" t="str">
        <x:v>CORRECT</x:v>
      </x:c>
      <x:c r="AI77" s="16" t="n">
        <x:f>IF(AND(W77="REVIEWED",X77&lt;&gt;"",Y77&lt;&gt;"",COUNTA(Z77:AF77)=7,COUNTIF(Z77:AF77,"UNCLEAR")=0,(COUNTIF(Z77:AF77,"0")+COUNTIF(Z77:AF77,"1")+COUNTIF(Z77:AF77,"2"))&gt;0,AG77&lt;&gt;"",AH77&lt;&gt;"",AJ77&lt;&gt;""),(COUNTIF(Z77:AF77,"1")+2*COUNTIF(Z77:AF77,"2"))/(2*(COUNTIF(Z77:AF77,"0")+COUNTIF(Z77:AF77,"1")+COUNTIF(Z77:AF77,"2"))),"")</x:f>
        <x:v>1</x:v>
      </x:c>
      <x:c r="AJ77" s="14" t="str">
        <x:v>TRAFICOM 4.1 and locked R13 ownership; the direct sequence path reaches normality on the inverse-linked hull member while quantities and non-normal evidence remain on the effective cross-section.</x:v>
      </x:c>
      <x:c r="AK77" s="14" t="str">
        <x:v>NONE_FOUND</x:v>
      </x:c>
      <x:c r="AL77" s="14" t="str">
        <x:v>The sampled false rejection is caused by wrong RDF ownership, not this selected artifact.</x:v>
      </x:c>
      <x:c r="AM77" s="9" t="str">
        <x:v>ALWAYS_FAIL; RDF_FALSE_REJECT</x:v>
      </x:c>
      <x:c r="AN77" s="9" t="str">
        <x:v>4.1</x:v>
      </x:c>
      <x:c r="AO77" s="9" t="str">
        <x:v>MVP/SHACL_GENERATION_PIPELINE/experiments/LUNA_NO_SEMANTIC_VALIDATOR/RUN_01/runs/RUN-TRF-034-20260901T111507588711Z/artifacts/attempt_01/candidate_shape.ttl</x:v>
      </x:c>
      <x:c r="AP77" s="9" t="str">
        <x:v>a5796cfce6c510f48fbe2fe4e7a40b625059830460d57d7c467f23d03b244171</x:v>
      </x:c>
      <x:c r="AQ77" s="52" t="inlineStr">
        <x:is>
          <x:t xml:space="preserve">PASS</x:t>
        </x:is>
      </x:c>
      <x:c r="AR77" s="53" t="inlineStr">
        <x:is>
          <x:t xml:space="preserve">VALID</x:t>
        </x:is>
      </x:c>
      <x:c r="AS77" s="53" t="inlineStr">
        <x:is>
          <x:t xml:space="preserve">TRF-034-P01=ACTIVATED | TRF-034-F03=ACTIVATED</x:t>
        </x:is>
      </x:c>
      <x:c r="AT77" s="53">
        <x:v>1</x:v>
      </x:c>
      <x:c r="AU77" s="53">
        <x:v>10</x:v>
      </x:c>
      <x:c r="AV77" s="53">
        <x:v>41</x:v>
      </x:c>
      <x:c r="AW77" s="53" t="inlineStr">
        <x:is>
          <x:t xml:space="preserve">sh:class, sh:datatype, sh:hasValue, sh:maxCount, sh:minCount, sh:node, sh:or, sh:property</x:t>
        </x:is>
      </x:c>
      <x:c r="AX77" s="53">
        <x:v>0</x:v>
      </x:c>
      <x:c r="AY77" s="53">
        <x:v>3</x:v>
      </x:c>
      <x:c r="AZ77" s="53">
        <x:v>1</x:v>
      </x:c>
      <x:c r="BA77" s="54" t="n">
        <x:v>2</x:v>
      </x:c>
      <x:c r="BB77" s="54" t="n">
        <x:v>2</x:v>
      </x:c>
      <x:c r="BC77" s="54" t="n">
        <x:v>2</x:v>
      </x:c>
      <x:c r="BD77" s="55" t="n">
        <x:f>IF(OR(W77&lt;&gt;"REVIEWED",COUNTIF(BA77:BC77,"UNCLEAR")&gt;0,COUNTA(BA77:BC77)&lt;3,(COUNTIF(BA77:BC77,"0")+COUNTIF(BA77:BC77,"1")+COUNTIF(BA77:BC77,"2"))=0,AJ77=""),"",(COUNTIF(BA77:BC77,"1")+2*COUNTIF(BA77:BC77,"2"))/(2*(COUNTIF(BA77:BC77,"0")+COUNTIF(BA77:BC77,"1")+COUNTIF(BA77:BC77,"2"))))</x:f>
        <x:v>1</x:v>
      </x:c>
    </x:row>
    <x:row r="78" ht="66" customHeight="1">
      <x:c r="A78" s="9" t="str">
        <x:v>BATCH_08</x:v>
      </x:c>
      <x:c r="B78" s="9" t="n">
        <x:v>72</x:v>
      </x:c>
      <x:c r="C78" s="9" t="str">
        <x:v>IMO-124</x:v>
      </x:c>
      <x:c r="D78" s="9" t="str">
        <x:v>IMO</x:v>
      </x:c>
      <x:c r="E78" s="9" t="str">
        <x:v>DIRECT_STATIC</x:v>
      </x:c>
      <x:c r="F78" s="9" t="str">
        <x:v>RUN_01</x:v>
      </x:c>
      <x:c r="G78" s="12" t="str">
        <x:v>OFFICIAL_ELIGIBLE_OUTPUT</x:v>
      </x:c>
      <x:c r="H78" s="12" t="str">
        <x:v>NO_SEMANTIC_VALIDATOR_DETERMINISTIC_PASS</x:v>
      </x:c>
      <x:c r="I78" s="12" t="str">
        <x:v>PARSED</x:v>
      </x:c>
      <x:c r="J78" s="12" t="str">
        <x:v>PASS</x:v>
      </x:c>
      <x:c r="K78" s="9" t="n">
        <x:v>8</x:v>
      </x:c>
      <x:c r="L78" s="9" t="n">
        <x:v>8</x:v>
      </x:c>
      <x:c r="M78" s="9" t="n">
        <x:v>5</x:v>
      </x:c>
      <x:c r="N78" s="9" t="n">
        <x:v>0</x:v>
      </x:c>
      <x:c r="O78" s="9" t="str">
        <x:v>IMO-124-N-P03</x:v>
      </x:c>
      <x:c r="P78" s="9" t="str">
        <x:v>PASS</x:v>
      </x:c>
      <x:c r="Q78" s="9" t="str">
        <x:v>PASS</x:v>
      </x:c>
      <x:c r="R78" s="9" t="str">
        <x:v>CORRECT_BEHAVIOR</x:v>
      </x:c>
      <x:c r="S78" s="9" t="str">
        <x:v>IMO-124-N-F04</x:v>
      </x:c>
      <x:c r="T78" s="9" t="str">
        <x:v>FAIL</x:v>
      </x:c>
      <x:c r="U78" s="9" t="str">
        <x:v>FAIL</x:v>
      </x:c>
      <x:c r="V78" s="9" t="str">
        <x:v>CORRECT_BEHAVIOR</x:v>
      </x:c>
      <x:c r="W78" s="13" t="str">
        <x:v>REVIEWED</x:v>
      </x:c>
      <x:c r="X78" s="13" t="str">
        <x:v>AI-assisted draft</x:v>
      </x:c>
      <x:c r="Y78" s="13" t="n">
        <x:v>46281</x:v>
      </x:c>
      <x:c r="Z78" s="13" t="n">
        <x:v>0</x:v>
      </x:c>
      <x:c r="AA78" s="13" t="n">
        <x:v>2</x:v>
      </x:c>
      <x:c r="AB78" s="13" t="n">
        <x:v>2</x:v>
      </x:c>
      <x:c r="AC78" s="13" t="n">
        <x:v>2</x:v>
      </x:c>
      <x:c r="AD78" s="13" t="n">
        <x:v>0</x:v>
      </x:c>
      <x:c r="AE78" s="13" t="n">
        <x:v>1</x:v>
      </x:c>
      <x:c r="AF78" s="13" t="n">
        <x:v>2</x:v>
      </x:c>
      <x:c r="AG78" s="13" t="str">
        <x:v>YES</x:v>
      </x:c>
      <x:c r="AH78" s="13" t="str">
        <x:v>MAJOR_DEFECT</x:v>
      </x:c>
      <x:c r="AI78" s="16" t="n">
        <x:f>IF(AND(W78="REVIEWED",X78&lt;&gt;"",Y78&lt;&gt;"",COUNTA(Z78:AF78)=7,COUNTIF(Z78:AF78,"UNCLEAR")=0,(COUNTIF(Z78:AF78,"0")+COUNTIF(Z78:AF78,"1")+COUNTIF(Z78:AF78,"2"))&gt;0,AG78&lt;&gt;"",AH78&lt;&gt;"",AJ78&lt;&gt;""),(COUNTIF(Z78:AF78,"1")+2*COUNTIF(Z78:AF78,"2"))/(2*(COUNTIF(Z78:AF78,"0")+COUNTIF(Z78:AF78,"1")+COUNTIF(Z78:AF78,"2"))),"")</x:f>
        <x:v>0.6428571428571429</x:v>
      </x:c>
      <x:c r="AJ78" s="14" t="str">
        <x:v>Polar Code II-A 5.2.2.1-.2; the artifact contains the threshold, distance-recording, and prohibition fields.</x:v>
      </x:c>
      <x:c r="AK78" s="14" t="str">
        <x:v>CODE_DEFECT</x:v>
      </x:c>
      <x:c r="AL78" s="14" t="str">
        <x:v>The NonAntarctic SPARQL branch reports a violation precisely when the area is non-Antarctic and a discharge occurs. Because that branch sits inside sh:or, a non-applicable non-Antarctic discharge is rejected rather than exempted.</x:v>
      </x:c>
      <x:c r="AM78" s="9" t="str">
        <x:v>RDF_FALSE_REJECT</x:v>
      </x:c>
      <x:c r="AN78" s="9" t="str">
        <x:v>Part II-A 5.2.2.1-.2</x:v>
      </x:c>
      <x:c r="AO78" s="9" t="str">
        <x:v>MVP/SHACL_GENERATION_PIPELINE/experiments/LUNA_NO_SEMANTIC_VALIDATOR/RUN_01/runs/RUN-IMO-124-20260901T105110976849Z/artifacts/attempt_01/candidate_shape.ttl</x:v>
      </x:c>
      <x:c r="AP78" s="9" t="str">
        <x:v>f8292cfd879f4de102617f733d1fec919bedc9679e4d32502f6d8897956e76c3</x:v>
      </x:c>
      <x:c r="AQ78" s="52" t="inlineStr">
        <x:is>
          <x:t xml:space="preserve">PASS</x:t>
        </x:is>
      </x:c>
      <x:c r="AR78" s="53" t="inlineStr">
        <x:is>
          <x:t xml:space="preserve">VALID</x:t>
        </x:is>
      </x:c>
      <x:c r="AS78" s="53" t="inlineStr">
        <x:is>
          <x:t xml:space="preserve">IMO-124-N-P03=ACTIVATED | IMO-124-N-F04=ACTIVATED</x:t>
        </x:is>
      </x:c>
      <x:c r="AT78" s="53">
        <x:v>4</x:v>
      </x:c>
      <x:c r="AU78" s="53">
        <x:v>15</x:v>
      </x:c>
      <x:c r="AV78" s="53">
        <x:v>70</x:v>
      </x:c>
      <x:c r="AW78" s="53" t="inlineStr">
        <x:is>
          <x:t xml:space="preserve">sh:class, sh:datatype, sh:hasValue, sh:maxCount, sh:minCount, sh:minExclusive, sh:minInclusive, sh:node, sh:or, sh:property</x:t>
        </x:is>
      </x:c>
      <x:c r="AX78" s="53">
        <x:v>1</x:v>
      </x:c>
      <x:c r="AY78" s="53">
        <x:v>1</x:v>
      </x:c>
      <x:c r="AZ78" s="53">
        <x:v>1</x:v>
      </x:c>
      <x:c r="BA78" s="54" t="n">
        <x:v>1</x:v>
      </x:c>
      <x:c r="BB78" s="54" t="n">
        <x:v>1</x:v>
      </x:c>
      <x:c r="BC78" s="54" t="n">
        <x:v>2</x:v>
      </x:c>
      <x:c r="BD78" s="55" t="n">
        <x:f>IF(OR(W78&lt;&gt;"REVIEWED",COUNTIF(BA78:BC78,"UNCLEAR")&gt;0,COUNTA(BA78:BC78)&lt;3,(COUNTIF(BA78:BC78,"0")+COUNTIF(BA78:BC78,"1")+COUNTIF(BA78:BC78,"2"))=0,AJ78=""),"",(COUNTIF(BA78:BC78,"1")+2*COUNTIF(BA78:BC78,"2"))/(2*(COUNTIF(BA78:BC78,"0")+COUNTIF(BA78:BC78,"1")+COUNTIF(BA78:BC78,"2"))))</x:f>
        <x:v>0.6666666666666666</x:v>
      </x:c>
    </x:row>
    <x:row r="79" ht="66" customHeight="1">
      <x:c r="A79" s="9" t="str">
        <x:v>BATCH_08</x:v>
      </x:c>
      <x:c r="B79" s="9" t="n">
        <x:v>73</x:v>
      </x:c>
      <x:c r="C79" s="9" t="str">
        <x:v>IMO-079</x:v>
      </x:c>
      <x:c r="D79" s="9" t="str">
        <x:v>IMO</x:v>
      </x:c>
      <x:c r="E79" s="9" t="str">
        <x:v>DIRECT_CALCULATION</x:v>
      </x:c>
      <x:c r="F79" s="9" t="str">
        <x:v>RUN_01</x:v>
      </x:c>
      <x:c r="G79" s="12" t="str">
        <x:v>OFFICIAL_ELIGIBLE_OUTPUT</x:v>
      </x:c>
      <x:c r="H79" s="12" t="str">
        <x:v>NO_SEMANTIC_VALIDATOR_DETERMINISTIC_PASS</x:v>
      </x:c>
      <x:c r="I79" s="12" t="str">
        <x:v>PARSED</x:v>
      </x:c>
      <x:c r="J79" s="12" t="str">
        <x:v>PASS</x:v>
      </x:c>
      <x:c r="K79" s="9" t="n">
        <x:v>8</x:v>
      </x:c>
      <x:c r="L79" s="9" t="n">
        <x:v>8</x:v>
      </x:c>
      <x:c r="M79" s="9" t="n">
        <x:v>8</x:v>
      </x:c>
      <x:c r="N79" s="9" t="n">
        <x:v>1</x:v>
      </x:c>
      <x:c r="O79" s="9" t="str">
        <x:v>IMO-079-H-P01</x:v>
      </x:c>
      <x:c r="P79" s="9" t="str">
        <x:v>PASS</x:v>
      </x:c>
      <x:c r="Q79" s="9" t="str">
        <x:v>PASS</x:v>
      </x:c>
      <x:c r="R79" s="9" t="str">
        <x:v>CORRECT_BEHAVIOR</x:v>
      </x:c>
      <x:c r="S79" s="9" t="str">
        <x:v>IMO-079-H-F03</x:v>
      </x:c>
      <x:c r="T79" s="9" t="str">
        <x:v>FAIL</x:v>
      </x:c>
      <x:c r="U79" s="9" t="str">
        <x:v>FAIL</x:v>
      </x:c>
      <x:c r="V79" s="9" t="str">
        <x:v>CORRECT_BEHAVIOR</x:v>
      </x:c>
      <x:c r="W79" s="13" t="str">
        <x:v>REVIEWED</x:v>
      </x:c>
      <x:c r="X79" s="13" t="str">
        <x:v>AI-assisted draft</x:v>
      </x:c>
      <x:c r="Y79" s="13" t="n">
        <x:v>46281</x:v>
      </x:c>
      <x:c r="Z79" s="13" t="n">
        <x:v>2</x:v>
      </x:c>
      <x:c r="AA79" s="13" t="n">
        <x:v>2</x:v>
      </x:c>
      <x:c r="AB79" s="13" t="n">
        <x:v>2</x:v>
      </x:c>
      <x:c r="AC79" s="13" t="n">
        <x:v>2</x:v>
      </x:c>
      <x:c r="AD79" s="13" t="n">
        <x:v>2</x:v>
      </x:c>
      <x:c r="AE79" s="13" t="n">
        <x:v>2</x:v>
      </x:c>
      <x:c r="AF79" s="13" t="n">
        <x:v>2</x:v>
      </x:c>
      <x:c r="AG79" s="13" t="str">
        <x:v>NO</x:v>
      </x:c>
      <x:c r="AH79" s="13" t="str">
        <x:v>CORRECT</x:v>
      </x:c>
      <x:c r="AI79" s="16" t="n">
        <x:f>IF(AND(W79="REVIEWED",X79&lt;&gt;"",Y79&lt;&gt;"",COUNTA(Z79:AF79)=7,COUNTIF(Z79:AF79,"UNCLEAR")=0,(COUNTIF(Z79:AF79,"0")+COUNTIF(Z79:AF79,"1")+COUNTIF(Z79:AF79,"2"))&gt;0,AG79&lt;&gt;"",AH79&lt;&gt;"",AJ79&lt;&gt;""),(COUNTIF(Z79:AF79,"1")+2*COUNTIF(Z79:AF79,"2"))/(2*(COUNTIF(Z79:AF79,"0")+COUNTIF(Z79:AF79,"1")+COUNTIF(Z79:AF79,"2"))),"")</x:f>
        <x:v>1</x:v>
      </x:c>
      <x:c r="AJ79" s="14" t="str">
        <x:v>Polar Code I-A 8.3.3.4; the required operands, day/person-day units, and inclusive capacity formula are complete.</x:v>
      </x:c>
      <x:c r="AK79" s="14" t="str">
        <x:v>NONE_FOUND</x:v>
      </x:c>
      <x:c r="AL79" s="14" t="str">
        <x:v>No material semantic defect found.</x:v>
      </x:c>
      <x:c r="AM79" s="9" t="str"/>
      <x:c r="AN79" s="9" t="str">
        <x:v>Part I-A 8.3.3.4</x:v>
      </x:c>
      <x:c r="AO79" s="9" t="str">
        <x:v>MVP/SHACL_GENERATION_PIPELINE/experiments/LUNA_NO_SEMANTIC_VALIDATOR/RUN_01/runs/RUN-IMO-079-20260901T103143877160Z/artifacts/attempt_01/candidate_shape.ttl</x:v>
      </x:c>
      <x:c r="AP79" s="9" t="str">
        <x:v>94c0858e47c70b379b4a937c17652d54038e921d940f23ea9f921422d72a0058</x:v>
      </x:c>
      <x:c r="AQ79" s="52" t="inlineStr">
        <x:is>
          <x:t xml:space="preserve">PASS</x:t>
        </x:is>
      </x:c>
      <x:c r="AR79" s="53" t="inlineStr">
        <x:is>
          <x:t xml:space="preserve">VALID</x:t>
        </x:is>
      </x:c>
      <x:c r="AS79" s="53" t="inlineStr">
        <x:is>
          <x:t xml:space="preserve">IMO-079-H-P01=ACTIVATED | IMO-079-H-F03=ACTIVATED</x:t>
        </x:is>
      </x:c>
      <x:c r="AT79" s="53">
        <x:v>1</x:v>
      </x:c>
      <x:c r="AU79" s="53">
        <x:v>7</x:v>
      </x:c>
      <x:c r="AV79" s="53">
        <x:v>30</x:v>
      </x:c>
      <x:c r="AW79" s="53" t="inlineStr">
        <x:is>
          <x:t xml:space="preserve">sh:class, sh:datatype, sh:hasValue, sh:maxCount, sh:minCount, sh:node, sh:property</x:t>
        </x:is>
      </x:c>
      <x:c r="AX79" s="53">
        <x:v>1</x:v>
      </x:c>
      <x:c r="AY79" s="53">
        <x:v>1</x:v>
      </x:c>
      <x:c r="AZ79" s="53">
        <x:v>0</x:v>
      </x:c>
      <x:c r="BA79" s="54" t="n">
        <x:v>2</x:v>
      </x:c>
      <x:c r="BB79" s="54" t="n">
        <x:v>2</x:v>
      </x:c>
      <x:c r="BC79" s="54" t="n">
        <x:v>2</x:v>
      </x:c>
      <x:c r="BD79" s="55" t="n">
        <x:f>IF(OR(W79&lt;&gt;"REVIEWED",COUNTIF(BA79:BC79,"UNCLEAR")&gt;0,COUNTA(BA79:BC79)&lt;3,(COUNTIF(BA79:BC79,"0")+COUNTIF(BA79:BC79,"1")+COUNTIF(BA79:BC79,"2"))=0,AJ79=""),"",(COUNTIF(BA79:BC79,"1")+2*COUNTIF(BA79:BC79,"2"))/(2*(COUNTIF(BA79:BC79,"0")+COUNTIF(BA79:BC79,"1")+COUNTIF(BA79:BC79,"2"))))</x:f>
        <x:v>1</x:v>
      </x:c>
    </x:row>
    <x:row r="80" ht="66" customHeight="1">
      <x:c r="A80" s="9" t="str">
        <x:v>BATCH_08</x:v>
      </x:c>
      <x:c r="B80" s="9" t="n">
        <x:v>74</x:v>
      </x:c>
      <x:c r="C80" s="9" t="str">
        <x:v>TRF-076</x:v>
      </x:c>
      <x:c r="D80" s="9" t="str">
        <x:v>TRAFICOM</x:v>
      </x:c>
      <x:c r="E80" s="9" t="str">
        <x:v>DIRECT_STATIC</x:v>
      </x:c>
      <x:c r="F80" s="9" t="str">
        <x:v>RUN_01</x:v>
      </x:c>
      <x:c r="G80" s="12" t="str">
        <x:v>OFFICIAL_ELIGIBLE_OUTPUT</x:v>
      </x:c>
      <x:c r="H80" s="12" t="str">
        <x:v>NO_SEMANTIC_VALIDATOR_DETERMINISTIC_PASS</x:v>
      </x:c>
      <x:c r="I80" s="12" t="str">
        <x:v>PARSED</x:v>
      </x:c>
      <x:c r="J80" s="12" t="str">
        <x:v>PASS</x:v>
      </x:c>
      <x:c r="K80" s="9" t="n">
        <x:v>7</x:v>
      </x:c>
      <x:c r="L80" s="9" t="n">
        <x:v>7</x:v>
      </x:c>
      <x:c r="M80" s="9" t="n">
        <x:v>4</x:v>
      </x:c>
      <x:c r="N80" s="9" t="n">
        <x:v>0</x:v>
      </x:c>
      <x:c r="O80" s="9" t="str">
        <x:v>TRF-076-P03</x:v>
      </x:c>
      <x:c r="P80" s="9" t="str">
        <x:v>PASS</x:v>
      </x:c>
      <x:c r="Q80" s="9" t="str">
        <x:v>FAIL</x:v>
      </x:c>
      <x:c r="R80" s="9" t="str">
        <x:v>FALSE_REJECT</x:v>
      </x:c>
      <x:c r="S80" s="9" t="str">
        <x:v>TRF-076-F01</x:v>
      </x:c>
      <x:c r="T80" s="9" t="str">
        <x:v>FAIL</x:v>
      </x:c>
      <x:c r="U80" s="9" t="str">
        <x:v>FAIL</x:v>
      </x:c>
      <x:c r="V80" s="9" t="str">
        <x:v>CORRECT_BEHAVIOR</x:v>
      </x:c>
      <x:c r="W80" s="13" t="str">
        <x:v>REVIEWED</x:v>
      </x:c>
      <x:c r="X80" s="13" t="str">
        <x:v>AI-assisted draft</x:v>
      </x:c>
      <x:c r="Y80" s="13" t="n">
        <x:v>46281</x:v>
      </x:c>
      <x:c r="Z80" s="13" t="n">
        <x:v>2</x:v>
      </x:c>
      <x:c r="AA80" s="13" t="n">
        <x:v>2</x:v>
      </x:c>
      <x:c r="AB80" s="13" t="n">
        <x:v>2</x:v>
      </x:c>
      <x:c r="AC80" s="13" t="n">
        <x:v>1</x:v>
      </x:c>
      <x:c r="AD80" s="13" t="n">
        <x:v>1</x:v>
      </x:c>
      <x:c r="AE80" s="13" t="n">
        <x:v>2</x:v>
      </x:c>
      <x:c r="AF80" s="13" t="n">
        <x:v>2</x:v>
      </x:c>
      <x:c r="AG80" s="13" t="str">
        <x:v>YES</x:v>
      </x:c>
      <x:c r="AH80" s="13" t="str">
        <x:v>MAJOR_DEFECT</x:v>
      </x:c>
      <x:c r="AI80" s="16" t="n">
        <x:f>IF(AND(W80="REVIEWED",X80&lt;&gt;"",Y80&lt;&gt;"",COUNTA(Z80:AF80)=7,COUNTIF(Z80:AF80,"UNCLEAR")=0,(COUNTIF(Z80:AF80,"0")+COUNTIF(Z80:AF80,"1")+COUNTIF(Z80:AF80,"2"))&gt;0,AG80&lt;&gt;"",AH80&lt;&gt;"",AJ80&lt;&gt;""),(COUNTIF(Z80:AF80,"1")+2*COUNTIF(Z80:AF80,"2"))/(2*(COUNTIF(Z80:AF80,"0")+COUNTIF(Z80:AF80,"1")+COUNTIF(Z80:AF80,"2"))),"")</x:f>
        <x:v>0.8571428571428571</x:v>
      </x:c>
      <x:c r="AJ80" s="14" t="str">
        <x:v>TRAFICOM 6.5.1.3; load cases 1-4 and the reversing-FP case 5 are explicitly checked.</x:v>
      </x:c>
      <x:c r="AK80" s="14" t="str">
        <x:v>CODE_DEFECT</x:v>
      </x:c>
      <x:c r="AL80" s="14" t="str">
        <x:v>The applicability sh:or uses plain-literal sh:hasValue values for CP/FP while the canonical fixture uses xsd:string literals; the complete reversing-FP fixture was falsely rejected. The branch implementation is therefore not robust to the benchmark's typed representation.</x:v>
      </x:c>
      <x:c r="AM80" s="9" t="str">
        <x:v>ALWAYS_FAIL; RDF_FALSE_REJECT</x:v>
      </x:c>
      <x:c r="AN80" s="9" t="str">
        <x:v>6.5.1.3</x:v>
      </x:c>
      <x:c r="AO80" s="9" t="str">
        <x:v>MVP/SHACL_GENERATION_PIPELINE/experiments/LUNA_NO_SEMANTIC_VALIDATOR/RUN_01/runs/RUN-TRF-076-20260901T113153187084Z/artifacts/attempt_01/candidate_shape.ttl</x:v>
      </x:c>
      <x:c r="AP80" s="9" t="str">
        <x:v>0637a1ed7969787a9fbf7619d5b3f4ec3dc27336b2b5e92980f4d8910030fc1f</x:v>
      </x:c>
      <x:c r="AQ80" s="52" t="inlineStr">
        <x:is>
          <x:t xml:space="preserve">PASS</x:t>
        </x:is>
      </x:c>
      <x:c r="AR80" s="53" t="inlineStr">
        <x:is>
          <x:t xml:space="preserve">VALID</x:t>
        </x:is>
      </x:c>
      <x:c r="AS80" s="53" t="inlineStr">
        <x:is>
          <x:t xml:space="preserve">TRF-076-P03=ACTIVATED | TRF-076-F01=ACTIVATED</x:t>
        </x:is>
      </x:c>
      <x:c r="AT80" s="53">
        <x:v>2</x:v>
      </x:c>
      <x:c r="AU80" s="53">
        <x:v>6</x:v>
      </x:c>
      <x:c r="AV80" s="53">
        <x:v>20</x:v>
      </x:c>
      <x:c r="AW80" s="53" t="inlineStr">
        <x:is>
          <x:t xml:space="preserve">sh:class, sh:datatype, sh:hasValue, sh:maxCount, sh:minCount, sh:node, sh:or, sh:property</x:t>
        </x:is>
      </x:c>
      <x:c r="AX80" s="53">
        <x:v>1</x:v>
      </x:c>
      <x:c r="AY80" s="53">
        <x:v>1</x:v>
      </x:c>
      <x:c r="AZ80" s="53">
        <x:v>1</x:v>
      </x:c>
      <x:c r="BA80" s="54" t="n">
        <x:v>1</x:v>
      </x:c>
      <x:c r="BB80" s="54" t="n">
        <x:v>1</x:v>
      </x:c>
      <x:c r="BC80" s="54" t="n">
        <x:v>2</x:v>
      </x:c>
      <x:c r="BD80" s="55" t="n">
        <x:f>IF(OR(W80&lt;&gt;"REVIEWED",COUNTIF(BA80:BC80,"UNCLEAR")&gt;0,COUNTA(BA80:BC80)&lt;3,(COUNTIF(BA80:BC80,"0")+COUNTIF(BA80:BC80,"1")+COUNTIF(BA80:BC80,"2"))=0,AJ80=""),"",(COUNTIF(BA80:BC80,"1")+2*COUNTIF(BA80:BC80,"2"))/(2*(COUNTIF(BA80:BC80,"0")+COUNTIF(BA80:BC80,"1")+COUNTIF(BA80:BC80,"2"))))</x:f>
        <x:v>0.6666666666666666</x:v>
      </x:c>
    </x:row>
    <x:row r="81" ht="66" customHeight="1">
      <x:c r="A81" s="9" t="str">
        <x:v>BATCH_08</x:v>
      </x:c>
      <x:c r="B81" s="9" t="n">
        <x:v>75</x:v>
      </x:c>
      <x:c r="C81" s="9" t="str">
        <x:v>I2-005</x:v>
      </x:c>
      <x:c r="D81" s="9" t="str">
        <x:v>I2</x:v>
      </x:c>
      <x:c r="E81" s="9" t="str">
        <x:v>DIRECT_STATIC</x:v>
      </x:c>
      <x:c r="F81" s="9" t="str">
        <x:v>RUN_01</x:v>
      </x:c>
      <x:c r="G81" s="12" t="str">
        <x:v>OFFICIAL_ELIGIBLE_OUTPUT</x:v>
      </x:c>
      <x:c r="H81" s="12" t="str">
        <x:v>NO_SEMANTIC_VALIDATOR_DETERMINISTIC_PASS</x:v>
      </x:c>
      <x:c r="I81" s="12" t="str">
        <x:v>PARSED</x:v>
      </x:c>
      <x:c r="J81" s="12" t="str">
        <x:v>PASS</x:v>
      </x:c>
      <x:c r="K81" s="9" t="n">
        <x:v>5</x:v>
      </x:c>
      <x:c r="L81" s="9" t="n">
        <x:v>5</x:v>
      </x:c>
      <x:c r="M81" s="9" t="n">
        <x:v>5</x:v>
      </x:c>
      <x:c r="N81" s="9" t="n">
        <x:v>1</x:v>
      </x:c>
      <x:c r="O81" s="9" t="str">
        <x:v>I2-005-G-P01</x:v>
      </x:c>
      <x:c r="P81" s="9" t="str">
        <x:v>PASS</x:v>
      </x:c>
      <x:c r="Q81" s="9" t="str">
        <x:v>PASS</x:v>
      </x:c>
      <x:c r="R81" s="9" t="str">
        <x:v>CORRECT_BEHAVIOR</x:v>
      </x:c>
      <x:c r="S81" s="9" t="str">
        <x:v>I2-005-G-F01</x:v>
      </x:c>
      <x:c r="T81" s="9" t="str">
        <x:v>FAIL</x:v>
      </x:c>
      <x:c r="U81" s="9" t="str">
        <x:v>FAIL</x:v>
      </x:c>
      <x:c r="V81" s="9" t="str">
        <x:v>CORRECT_BEHAVIOR</x:v>
      </x:c>
      <x:c r="W81" s="13" t="str">
        <x:v>REVIEWED</x:v>
      </x:c>
      <x:c r="X81" s="13" t="str">
        <x:v>AI-assisted draft</x:v>
      </x:c>
      <x:c r="Y81" s="13" t="n">
        <x:v>46281</x:v>
      </x:c>
      <x:c r="Z81" s="13" t="n">
        <x:v>2</x:v>
      </x:c>
      <x:c r="AA81" s="13" t="n">
        <x:v>2</x:v>
      </x:c>
      <x:c r="AB81" s="13" t="n">
        <x:v>2</x:v>
      </x:c>
      <x:c r="AC81" s="13" t="n">
        <x:v>2</x:v>
      </x:c>
      <x:c r="AD81" s="13" t="n">
        <x:v>2</x:v>
      </x:c>
      <x:c r="AE81" s="13" t="n">
        <x:v>2</x:v>
      </x:c>
      <x:c r="AF81" s="13" t="n">
        <x:v>2</x:v>
      </x:c>
      <x:c r="AG81" s="13" t="str">
        <x:v>NO</x:v>
      </x:c>
      <x:c r="AH81" s="13" t="str">
        <x:v>CORRECT</x:v>
      </x:c>
      <x:c r="AI81" s="16" t="n">
        <x:f>IF(AND(W81="REVIEWED",X81&lt;&gt;"",Y81&lt;&gt;"",COUNTA(Z81:AF81)=7,COUNTIF(Z81:AF81,"UNCLEAR")=0,(COUNTIF(Z81:AF81,"0")+COUNTIF(Z81:AF81,"1")+COUNTIF(Z81:AF81,"2"))&gt;0,AG81&lt;&gt;"",AH81&lt;&gt;"",AJ81&lt;&gt;""),(COUNTIF(Z81:AF81,"1")+2*COUNTIF(Z81:AF81,"2"))/(2*(COUNTIF(Z81:AF81,"0")+COUNTIF(Z81:AF81,"1")+COUNTIF(Z81:AF81,"2"))),"")</x:f>
        <x:v>1</x:v>
      </x:c>
      <x:c r="AJ81" s="14" t="str">
        <x:v>IACS UR I2 2.5; the canonical boundary-point path, exact 7-degree value, datatype, unit, and quantity structure are complete.</x:v>
      </x:c>
      <x:c r="AK81" s="14" t="str">
        <x:v>NONE_FOUND</x:v>
      </x:c>
      <x:c r="AL81" s="14" t="str">
        <x:v>No material defect found.</x:v>
      </x:c>
      <x:c r="AM81" s="9" t="str"/>
      <x:c r="AN81" s="9" t="str">
        <x:v>I2.2.5</x:v>
      </x:c>
      <x:c r="AO81" s="9" t="str">
        <x:v>MVP/SHACL_GENERATION_PIPELINE/experiments/LUNA_NO_SEMANTIC_VALIDATOR/RUN_01/runs/RUN-I2-005-20260901T094708791108Z/artifacts/attempt_01/candidate_shape.ttl</x:v>
      </x:c>
      <x:c r="AP81" s="9" t="str">
        <x:v>7023f2554adfd9586a0f4bdc51a2f0dc3aaf18c2e4a231bd9aaecd140bd0fee5</x:v>
      </x:c>
      <x:c r="AQ81" s="52" t="inlineStr">
        <x:is>
          <x:t xml:space="preserve">PASS</x:t>
        </x:is>
      </x:c>
      <x:c r="AR81" s="53" t="inlineStr">
        <x:is>
          <x:t xml:space="preserve">VALID</x:t>
        </x:is>
      </x:c>
      <x:c r="AS81" s="53" t="inlineStr">
        <x:is>
          <x:t xml:space="preserve">I2-005-G-P01=ACTIVATED | I2-005-G-F01=ACTIVATED</x:t>
        </x:is>
      </x:c>
      <x:c r="AT81" s="53">
        <x:v>1</x:v>
      </x:c>
      <x:c r="AU81" s="53">
        <x:v>4</x:v>
      </x:c>
      <x:c r="AV81" s="53">
        <x:v>19</x:v>
      </x:c>
      <x:c r="AW81" s="53" t="inlineStr">
        <x:is>
          <x:t xml:space="preserve">sh:class, sh:datatype, sh:hasValue, sh:maxCount, sh:maxInclusive, sh:minCount, sh:minInclusive, sh:node, sh:property</x:t>
        </x:is>
      </x:c>
      <x:c r="AX81" s="53">
        <x:v>0</x:v>
      </x:c>
      <x:c r="AY81" s="53">
        <x:v>1</x:v>
      </x:c>
      <x:c r="AZ81" s="53">
        <x:v>0</x:v>
      </x:c>
      <x:c r="BA81" s="54" t="n">
        <x:v>2</x:v>
      </x:c>
      <x:c r="BB81" s="54" t="n">
        <x:v>2</x:v>
      </x:c>
      <x:c r="BC81" s="54" t="n">
        <x:v>2</x:v>
      </x:c>
      <x:c r="BD81" s="55" t="n">
        <x:f>IF(OR(W81&lt;&gt;"REVIEWED",COUNTIF(BA81:BC81,"UNCLEAR")&gt;0,COUNTA(BA81:BC81)&lt;3,(COUNTIF(BA81:BC81,"0")+COUNTIF(BA81:BC81,"1")+COUNTIF(BA81:BC81,"2"))=0,AJ81=""),"",(COUNTIF(BA81:BC81,"1")+2*COUNTIF(BA81:BC81,"2"))/(2*(COUNTIF(BA81:BC81,"0")+COUNTIF(BA81:BC81,"1")+COUNTIF(BA81:BC81,"2"))))</x:f>
        <x:v>1</x:v>
      </x:c>
    </x:row>
    <x:row r="82" ht="66" customHeight="1">
      <x:c r="A82" s="9" t="str">
        <x:v>BATCH_08</x:v>
      </x:c>
      <x:c r="B82" s="9" t="n">
        <x:v>76</x:v>
      </x:c>
      <x:c r="C82" s="9" t="str">
        <x:v>IMO-048</x:v>
      </x:c>
      <x:c r="D82" s="9" t="str">
        <x:v>IMO</x:v>
      </x:c>
      <x:c r="E82" s="9" t="str">
        <x:v>DIRECT_STATIC</x:v>
      </x:c>
      <x:c r="F82" s="9" t="str">
        <x:v>RUN_01</x:v>
      </x:c>
      <x:c r="G82" s="12" t="str">
        <x:v>OFFICIAL_ELIGIBLE_OUTPUT</x:v>
      </x:c>
      <x:c r="H82" s="12" t="str">
        <x:v>NO_SEMANTIC_VALIDATOR_DETERMINISTIC_PASS</x:v>
      </x:c>
      <x:c r="I82" s="12" t="str">
        <x:v>PARSED</x:v>
      </x:c>
      <x:c r="J82" s="12" t="str">
        <x:v>PASS</x:v>
      </x:c>
      <x:c r="K82" s="9" t="n">
        <x:v>7</x:v>
      </x:c>
      <x:c r="L82" s="9" t="n">
        <x:v>7</x:v>
      </x:c>
      <x:c r="M82" s="9" t="n">
        <x:v>6</x:v>
      </x:c>
      <x:c r="N82" s="9" t="n">
        <x:v>0</x:v>
      </x:c>
      <x:c r="O82" s="9" t="str">
        <x:v>IMO-048-P01</x:v>
      </x:c>
      <x:c r="P82" s="9" t="str">
        <x:v>PASS</x:v>
      </x:c>
      <x:c r="Q82" s="9" t="str">
        <x:v>PASS</x:v>
      </x:c>
      <x:c r="R82" s="9" t="str">
        <x:v>CORRECT_BEHAVIOR</x:v>
      </x:c>
      <x:c r="S82" s="9" t="str">
        <x:v>IMO-048-F01</x:v>
      </x:c>
      <x:c r="T82" s="9" t="str">
        <x:v>FAIL</x:v>
      </x:c>
      <x:c r="U82" s="9" t="str">
        <x:v>FAIL</x:v>
      </x:c>
      <x:c r="V82" s="9" t="str">
        <x:v>CORRECT_BEHAVIOR</x:v>
      </x:c>
      <x:c r="W82" s="13" t="str">
        <x:v>REVIEWED</x:v>
      </x:c>
      <x:c r="X82" s="13" t="str">
        <x:v>AI-assisted draft</x:v>
      </x:c>
      <x:c r="Y82" s="13" t="n">
        <x:v>46281</x:v>
      </x:c>
      <x:c r="Z82" s="13" t="n">
        <x:v>2</x:v>
      </x:c>
      <x:c r="AA82" s="13" t="n">
        <x:v>2</x:v>
      </x:c>
      <x:c r="AB82" s="13" t="n">
        <x:v>2</x:v>
      </x:c>
      <x:c r="AC82" s="13" t="n">
        <x:v>2</x:v>
      </x:c>
      <x:c r="AD82" s="13" t="n">
        <x:v>2</x:v>
      </x:c>
      <x:c r="AE82" s="13" t="n">
        <x:v>2</x:v>
      </x:c>
      <x:c r="AF82" s="13" t="n">
        <x:v>2</x:v>
      </x:c>
      <x:c r="AG82" s="13" t="str">
        <x:v>NO</x:v>
      </x:c>
      <x:c r="AH82" s="13" t="str">
        <x:v>CORRECT</x:v>
      </x:c>
      <x:c r="AI82" s="16" t="n">
        <x:f>IF(AND(W82="REVIEWED",X82&lt;&gt;"",Y82&lt;&gt;"",COUNTA(Z82:AF82)=7,COUNTIF(Z82:AF82,"UNCLEAR")=0,(COUNTIF(Z82:AF82,"0")+COUNTIF(Z82:AF82,"1")+COUNTIF(Z82:AF82,"2"))&gt;0,AG82&lt;&gt;"",AH82&lt;&gt;"",AJ82&lt;&gt;""),(COUNTIF(Z82:AF82,"1")+2*COUNTIF(Z82:AF82,"2"))/(2*(COUNTIF(Z82:AF82,"0")+COUNTIF(Z82:AF82,"1")+COUNTIF(Z82:AF82,"2"))),"")</x:f>
        <x:v>1</x:v>
      </x:c>
      <x:c r="AJ82" s="14" t="str">
        <x:v>Polar Code I-A 6.3.2.3; represented exposed material triggers approved status, an accepted authority and standard, and a PST quantity in degrees Celsius.</x:v>
      </x:c>
      <x:c r="AK82" s="14" t="str">
        <x:v>NONE_FOUND</x:v>
      </x:c>
      <x:c r="AL82" s="14" t="str">
        <x:v>The conditional SPARQL implementation correctly distinguishes the authorized and unauthorized sampled approvals.</x:v>
      </x:c>
      <x:c r="AM82" s="9" t="str">
        <x:v>RDF_FALSE_ACCEPT</x:v>
      </x:c>
      <x:c r="AN82" s="9" t="str">
        <x:v>Part I-A 6.3.2.3</x:v>
      </x:c>
      <x:c r="AO82" s="9" t="str">
        <x:v>MVP/SHACL_GENERATION_PIPELINE/experiments/LUNA_NO_SEMANTIC_VALIDATOR/RUN_01/runs/RUN-IMO-048-20260901T102340117803Z/artifacts/attempt_01/candidate_shape.ttl</x:v>
      </x:c>
      <x:c r="AP82" s="9" t="str">
        <x:v>0e23583267bc246cae73c8c814eb92890333519d79783aa1d88786e8134a9d3d</x:v>
      </x:c>
      <x:c r="AQ82" s="52" t="inlineStr">
        <x:is>
          <x:t xml:space="preserve">PASS</x:t>
        </x:is>
      </x:c>
      <x:c r="AR82" s="53" t="inlineStr">
        <x:is>
          <x:t xml:space="preserve">VALID</x:t>
        </x:is>
      </x:c>
      <x:c r="AS82" s="53" t="inlineStr">
        <x:is>
          <x:t xml:space="preserve">IMO-048-P01=ACTIVATED | IMO-048-F01=ACTIVATED</x:t>
        </x:is>
      </x:c>
      <x:c r="AT82" s="53">
        <x:v>1</x:v>
      </x:c>
      <x:c r="AU82" s="53">
        <x:v>7</x:v>
      </x:c>
      <x:c r="AV82" s="53">
        <x:v>19</x:v>
      </x:c>
      <x:c r="AW82" s="53" t="inlineStr">
        <x:is>
          <x:t xml:space="preserve">sh:class, sh:datatype, sh:hasValue, sh:maxCount, sh:minCount, sh:node, sh:property</x:t>
        </x:is>
      </x:c>
      <x:c r="AX82" s="53">
        <x:v>1</x:v>
      </x:c>
      <x:c r="AY82" s="53">
        <x:v>1</x:v>
      </x:c>
      <x:c r="AZ82" s="53">
        <x:v>0</x:v>
      </x:c>
      <x:c r="BA82" s="54" t="n">
        <x:v>1</x:v>
      </x:c>
      <x:c r="BB82" s="54" t="n">
        <x:v>2</x:v>
      </x:c>
      <x:c r="BC82" s="54" t="n">
        <x:v>2</x:v>
      </x:c>
      <x:c r="BD82" s="55" t="n">
        <x:f>IF(OR(W82&lt;&gt;"REVIEWED",COUNTIF(BA82:BC82,"UNCLEAR")&gt;0,COUNTA(BA82:BC82)&lt;3,(COUNTIF(BA82:BC82,"0")+COUNTIF(BA82:BC82,"1")+COUNTIF(BA82:BC82,"2"))=0,AJ82=""),"",(COUNTIF(BA82:BC82,"1")+2*COUNTIF(BA82:BC82,"2"))/(2*(COUNTIF(BA82:BC82,"0")+COUNTIF(BA82:BC82,"1")+COUNTIF(BA82:BC82,"2"))))</x:f>
        <x:v>0.8333333333333334</x:v>
      </x:c>
    </x:row>
    <x:row r="83" ht="66" customHeight="1">
      <x:c r="A83" s="9" t="str">
        <x:v>BATCH_08</x:v>
      </x:c>
      <x:c r="B83" s="9" t="n">
        <x:v>77</x:v>
      </x:c>
      <x:c r="C83" s="9" t="str">
        <x:v>IMO-101</x:v>
      </x:c>
      <x:c r="D83" s="9" t="str">
        <x:v>IMO</x:v>
      </x:c>
      <x:c r="E83" s="9" t="str">
        <x:v>DIRECT_STATIC</x:v>
      </x:c>
      <x:c r="F83" s="9" t="str">
        <x:v>RUN_01</x:v>
      </x:c>
      <x:c r="G83" s="12" t="str">
        <x:v>OFFICIAL_ELIGIBLE_OUTPUT</x:v>
      </x:c>
      <x:c r="H83" s="12" t="str">
        <x:v>NO_SEMANTIC_VALIDATOR_DETERMINISTIC_PASS</x:v>
      </x:c>
      <x:c r="I83" s="12" t="str">
        <x:v>PARSED</x:v>
      </x:c>
      <x:c r="J83" s="12" t="str">
        <x:v>PASS</x:v>
      </x:c>
      <x:c r="K83" s="9" t="n">
        <x:v>5</x:v>
      </x:c>
      <x:c r="L83" s="9" t="n">
        <x:v>5</x:v>
      </x:c>
      <x:c r="M83" s="9" t="n">
        <x:v>5</x:v>
      </x:c>
      <x:c r="N83" s="9" t="n">
        <x:v>1</x:v>
      </x:c>
      <x:c r="O83" s="9" t="str">
        <x:v>IMO-101-K-P01</x:v>
      </x:c>
      <x:c r="P83" s="9" t="str">
        <x:v>PASS</x:v>
      </x:c>
      <x:c r="Q83" s="9" t="str">
        <x:v>PASS</x:v>
      </x:c>
      <x:c r="R83" s="9" t="str">
        <x:v>CORRECT_BEHAVIOR</x:v>
      </x:c>
      <x:c r="S83" s="9" t="str">
        <x:v>IMO-101-K-F03</x:v>
      </x:c>
      <x:c r="T83" s="9" t="str">
        <x:v>FAIL</x:v>
      </x:c>
      <x:c r="U83" s="9" t="str">
        <x:v>FAIL</x:v>
      </x:c>
      <x:c r="V83" s="9" t="str">
        <x:v>CORRECT_BEHAVIOR</x:v>
      </x:c>
      <x:c r="W83" s="13" t="str">
        <x:v>REVIEWED</x:v>
      </x:c>
      <x:c r="X83" s="13" t="str">
        <x:v>AI-assisted draft</x:v>
      </x:c>
      <x:c r="Y83" s="13" t="n">
        <x:v>46281</x:v>
      </x:c>
      <x:c r="Z83" s="13" t="n">
        <x:v>2</x:v>
      </x:c>
      <x:c r="AA83" s="13" t="n">
        <x:v>2</x:v>
      </x:c>
      <x:c r="AB83" s="13" t="n">
        <x:v>2</x:v>
      </x:c>
      <x:c r="AC83" s="13" t="n">
        <x:v>2</x:v>
      </x:c>
      <x:c r="AD83" s="13" t="n">
        <x:v>2</x:v>
      </x:c>
      <x:c r="AE83" s="13" t="n">
        <x:v>2</x:v>
      </x:c>
      <x:c r="AF83" s="13" t="n">
        <x:v>2</x:v>
      </x:c>
      <x:c r="AG83" s="13" t="str">
        <x:v>NO</x:v>
      </x:c>
      <x:c r="AH83" s="13" t="str">
        <x:v>CORRECT</x:v>
      </x:c>
      <x:c r="AI83" s="16" t="n">
        <x:f>IF(AND(W83="REVIEWED",X83&lt;&gt;"",Y83&lt;&gt;"",COUNTA(Z83:AF83)=7,COUNTIF(Z83:AF83,"UNCLEAR")=0,(COUNTIF(Z83:AF83,"0")+COUNTIF(Z83:AF83,"1")+COUNTIF(Z83:AF83,"2"))&gt;0,AG83&lt;&gt;"",AH83&lt;&gt;"",AJ83&lt;&gt;""),(COUNTIF(Z83:AF83,"1")+2*COUNTIF(Z83:AF83,"2"))/(2*(COUNTIF(Z83:AF83,"0")+COUNTIF(Z83:AF83,"1")+COUNTIF(Z83:AF83,"2"))),"")</x:f>
        <x:v>1</x:v>
      </x:c>
      <x:c r="AJ83" s="14" t="str">
        <x:v>Polar Code I-A 11.3; the ship-to-route-plan path and true composite topic-coverage indicator implement the locked nine-topic representation.</x:v>
      </x:c>
      <x:c r="AK83" s="14" t="str">
        <x:v>NONE_FOUND</x:v>
      </x:c>
      <x:c r="AL83" s="14" t="str">
        <x:v>No material defect found.</x:v>
      </x:c>
      <x:c r="AM83" s="9" t="str"/>
      <x:c r="AN83" s="9" t="str">
        <x:v>Part I-A 11.3</x:v>
      </x:c>
      <x:c r="AO83" s="9" t="str">
        <x:v>MVP/SHACL_GENERATION_PIPELINE/experiments/LUNA_NO_SEMANTIC_VALIDATOR/RUN_01/runs/RUN-IMO-101-20260901T103937019890Z/artifacts/attempt_01/candidate_shape.ttl</x:v>
      </x:c>
      <x:c r="AP83" s="9" t="str">
        <x:v>d5c158dc545369f1d45b569977e9f4e3c87b94e9dd5082efafb2c6e475e3633a</x:v>
      </x:c>
      <x:c r="AQ83" s="52" t="inlineStr">
        <x:is>
          <x:t xml:space="preserve">PASS</x:t>
        </x:is>
      </x:c>
      <x:c r="AR83" s="53" t="inlineStr">
        <x:is>
          <x:t xml:space="preserve">VALID</x:t>
        </x:is>
      </x:c>
      <x:c r="AS83" s="53" t="inlineStr">
        <x:is>
          <x:t xml:space="preserve">IMO-101-K-P01=ACTIVATED | IMO-101-K-F03=ACTIVATED</x:t>
        </x:is>
      </x:c>
      <x:c r="AT83" s="53">
        <x:v>1</x:v>
      </x:c>
      <x:c r="AU83" s="53">
        <x:v>2</x:v>
      </x:c>
      <x:c r="AV83" s="53">
        <x:v>8</x:v>
      </x:c>
      <x:c r="AW83" s="53" t="inlineStr">
        <x:is>
          <x:t xml:space="preserve">sh:class, sh:datatype, sh:hasValue, sh:minCount, sh:node, sh:property</x:t>
        </x:is>
      </x:c>
      <x:c r="AX83" s="53">
        <x:v>0</x:v>
      </x:c>
      <x:c r="AY83" s="53">
        <x:v>1</x:v>
      </x:c>
      <x:c r="AZ83" s="53">
        <x:v>0</x:v>
      </x:c>
      <x:c r="BA83" s="54" t="n">
        <x:v>2</x:v>
      </x:c>
      <x:c r="BB83" s="54" t="n">
        <x:v>2</x:v>
      </x:c>
      <x:c r="BC83" s="54" t="n">
        <x:v>2</x:v>
      </x:c>
      <x:c r="BD83" s="55" t="n">
        <x:f>IF(OR(W83&lt;&gt;"REVIEWED",COUNTIF(BA83:BC83,"UNCLEAR")&gt;0,COUNTA(BA83:BC83)&lt;3,(COUNTIF(BA83:BC83,"0")+COUNTIF(BA83:BC83,"1")+COUNTIF(BA83:BC83,"2"))=0,AJ83=""),"",(COUNTIF(BA83:BC83,"1")+2*COUNTIF(BA83:BC83,"2"))/(2*(COUNTIF(BA83:BC83,"0")+COUNTIF(BA83:BC83,"1")+COUNTIF(BA83:BC83,"2"))))</x:f>
        <x:v>1</x:v>
      </x:c>
    </x:row>
    <x:row r="84" ht="66" customHeight="1">
      <x:c r="A84" s="9" t="str">
        <x:v>BATCH_08</x:v>
      </x:c>
      <x:c r="B84" s="9" t="n">
        <x:v>78</x:v>
      </x:c>
      <x:c r="C84" s="9" t="str">
        <x:v>TRF-114</x:v>
      </x:c>
      <x:c r="D84" s="9" t="str">
        <x:v>TRAFICOM</x:v>
      </x:c>
      <x:c r="E84" s="9" t="str">
        <x:v>COMPLEX_READINESS</x:v>
      </x:c>
      <x:c r="F84" s="9" t="str">
        <x:v>RUN_01</x:v>
      </x:c>
      <x:c r="G84" s="12" t="str">
        <x:v>OFFICIAL_ELIGIBLE_OUTPUT</x:v>
      </x:c>
      <x:c r="H84" s="12" t="str">
        <x:v>NO_SEMANTIC_VALIDATOR_DETERMINISTIC_PASS</x:v>
      </x:c>
      <x:c r="I84" s="12" t="str">
        <x:v>PARSED</x:v>
      </x:c>
      <x:c r="J84" s="12" t="str">
        <x:v>PASS</x:v>
      </x:c>
      <x:c r="K84" s="9" t="n">
        <x:v>5</x:v>
      </x:c>
      <x:c r="L84" s="9" t="n">
        <x:v>5</x:v>
      </x:c>
      <x:c r="M84" s="9" t="n">
        <x:v>3</x:v>
      </x:c>
      <x:c r="N84" s="9" t="n">
        <x:v>0</x:v>
      </x:c>
      <x:c r="O84" s="9" t="str">
        <x:v>TRF-114-P02</x:v>
      </x:c>
      <x:c r="P84" s="9" t="str">
        <x:v>PASS</x:v>
      </x:c>
      <x:c r="Q84" s="9" t="str">
        <x:v>FAIL</x:v>
      </x:c>
      <x:c r="R84" s="9" t="str">
        <x:v>FALSE_REJECT</x:v>
      </x:c>
      <x:c r="S84" s="9" t="str">
        <x:v>TRF-114-F03</x:v>
      </x:c>
      <x:c r="T84" s="9" t="str">
        <x:v>FAIL</x:v>
      </x:c>
      <x:c r="U84" s="9" t="str">
        <x:v>FAIL</x:v>
      </x:c>
      <x:c r="V84" s="9" t="str">
        <x:v>CORRECT_BEHAVIOR</x:v>
      </x:c>
      <x:c r="W84" s="13" t="str">
        <x:v>REVIEWED</x:v>
      </x:c>
      <x:c r="X84" s="13" t="str">
        <x:v>AI-assisted draft</x:v>
      </x:c>
      <x:c r="Y84" s="13" t="n">
        <x:v>46281</x:v>
      </x:c>
      <x:c r="Z84" s="13" t="n">
        <x:v>2</x:v>
      </x:c>
      <x:c r="AA84" s="13" t="n">
        <x:v>1</x:v>
      </x:c>
      <x:c r="AB84" s="13" t="n">
        <x:v>2</x:v>
      </x:c>
      <x:c r="AC84" s="13" t="n">
        <x:v>2</x:v>
      </x:c>
      <x:c r="AD84" s="13" t="n">
        <x:v>0</x:v>
      </x:c>
      <x:c r="AE84" s="13" t="n">
        <x:v>2</x:v>
      </x:c>
      <x:c r="AF84" s="13" t="n">
        <x:v>2</x:v>
      </x:c>
      <x:c r="AG84" s="13" t="str">
        <x:v>YES</x:v>
      </x:c>
      <x:c r="AH84" s="13" t="str">
        <x:v>MAJOR_DEFECT</x:v>
      </x:c>
      <x:c r="AI84" s="16" t="n">
        <x:f>IF(AND(W84="REVIEWED",X84&lt;&gt;"",Y84&lt;&gt;"",COUNTA(Z84:AF84)=7,COUNTIF(Z84:AF84,"UNCLEAR")=0,(COUNTIF(Z84:AF84,"0")+COUNTIF(Z84:AF84,"1")+COUNTIF(Z84:AF84,"2"))&gt;0,AG84&lt;&gt;"",AH84&lt;&gt;"",AJ84&lt;&gt;""),(COUNTIF(Z84:AF84,"1")+2*COUNTIF(Z84:AF84,"2"))/(2*(COUNTIF(Z84:AF84,"0")+COUNTIF(Z84:AF84,"1")+COUNTIF(Z84:AF84,"2"))),"")</x:f>
        <x:v>0.7857142857142857</x:v>
      </x:c>
      <x:c r="AJ84" s="14" t="str">
        <x:v>TRAFICOM 6.6.5.2; impact-case existence, table references, loads, loaded-area evidence, geometry classification, radius, and resistance comparison are attempted.</x:v>
      </x:c>
      <x:c r="AK84" s="14" t="str">
        <x:v>MULTIPLE</x:v>
      </x:c>
      <x:c r="AL84" s="14" t="str">
        <x:v>iceOperatingSpeed is required on each impact case although its canonical owner is ship. In addition, correspondence evidence is nested under the contactGeometryClassification value, so it is checked on the classification resource rather than on the impact case. The sampled RDF cases are also malformed and are excluded from clean behavioral interpretation.</x:v>
      </x:c>
      <x:c r="AM84" s="9" t="str">
        <x:v>ALWAYS_FAIL; RDF_FALSE_REJECT</x:v>
      </x:c>
      <x:c r="AN84" s="9" t="str">
        <x:v>6.6.5.2</x:v>
      </x:c>
      <x:c r="AO84" s="9" t="str">
        <x:v>MVP/SHACL_GENERATION_PIPELINE/experiments/LUNA_NO_SEMANTIC_VALIDATOR/RUN_01/runs/RUN-TRF-114-20260901T114242816801Z/artifacts/attempt_01/candidate_shape.ttl</x:v>
      </x:c>
      <x:c r="AP84" s="9" t="str">
        <x:v>7595b107dbc1a510e7ee7e2404366d4ad29e364a98ade79faf4ca999f121add6</x:v>
      </x:c>
      <x:c r="AQ84" s="52" t="inlineStr">
        <x:is>
          <x:t xml:space="preserve">PASS</x:t>
        </x:is>
      </x:c>
      <x:c r="AR84" s="53" t="inlineStr">
        <x:is>
          <x:t xml:space="preserve">VALID</x:t>
        </x:is>
      </x:c>
      <x:c r="AS84" s="53" t="inlineStr">
        <x:is>
          <x:t xml:space="preserve">TRF-114-P02=ACTIVATED | TRF-114-F03=ACTIVATED</x:t>
        </x:is>
      </x:c>
      <x:c r="AT84" s="53">
        <x:v>1</x:v>
      </x:c>
      <x:c r="AU84" s="53">
        <x:v>22</x:v>
      </x:c>
      <x:c r="AV84" s="53">
        <x:v>74</x:v>
      </x:c>
      <x:c r="AW84" s="53" t="inlineStr">
        <x:is>
          <x:t xml:space="preserve">sh:class, sh:datatype, sh:hasValue, sh:maxCount, sh:minCount, sh:node, sh:or, sh:property</x:t>
        </x:is>
      </x:c>
      <x:c r="AX84" s="53">
        <x:v>2</x:v>
      </x:c>
      <x:c r="AY84" s="53">
        <x:v>1</x:v>
      </x:c>
      <x:c r="AZ84" s="53">
        <x:v>1</x:v>
      </x:c>
      <x:c r="BA84" s="54" t="n">
        <x:v>1</x:v>
      </x:c>
      <x:c r="BB84" s="54" t="n">
        <x:v>1</x:v>
      </x:c>
      <x:c r="BC84" s="54" t="n">
        <x:v>1</x:v>
      </x:c>
      <x:c r="BD84" s="55" t="n">
        <x:f>IF(OR(W84&lt;&gt;"REVIEWED",COUNTIF(BA84:BC84,"UNCLEAR")&gt;0,COUNTA(BA84:BC84)&lt;3,(COUNTIF(BA84:BC84,"0")+COUNTIF(BA84:BC84,"1")+COUNTIF(BA84:BC84,"2"))=0,AJ84=""),"",(COUNTIF(BA84:BC84,"1")+2*COUNTIF(BA84:BC84,"2"))/(2*(COUNTIF(BA84:BC84,"0")+COUNTIF(BA84:BC84,"1")+COUNTIF(BA84:BC84,"2"))))</x:f>
        <x:v>0.5</x:v>
      </x:c>
    </x:row>
    <x:row r="85" ht="66" customHeight="1">
      <x:c r="A85" s="9" t="str">
        <x:v>BATCH_08</x:v>
      </x:c>
      <x:c r="B85" s="9" t="n">
        <x:v>79</x:v>
      </x:c>
      <x:c r="C85" s="9" t="str">
        <x:v>IMO-089</x:v>
      </x:c>
      <x:c r="D85" s="9" t="str">
        <x:v>IMO</x:v>
      </x:c>
      <x:c r="E85" s="9" t="str">
        <x:v>DIRECT_STATIC</x:v>
      </x:c>
      <x:c r="F85" s="9" t="str">
        <x:v>RUN_01</x:v>
      </x:c>
      <x:c r="G85" s="12" t="str">
        <x:v>OFFICIAL_ELIGIBLE_OUTPUT</x:v>
      </x:c>
      <x:c r="H85" s="12" t="str">
        <x:v>NO_SEMANTIC_VALIDATOR_DETERMINISTIC_PASS</x:v>
      </x:c>
      <x:c r="I85" s="12" t="str">
        <x:v>PARSED</x:v>
      </x:c>
      <x:c r="J85" s="12" t="str">
        <x:v>PASS</x:v>
      </x:c>
      <x:c r="K85" s="9" t="n">
        <x:v>8</x:v>
      </x:c>
      <x:c r="L85" s="9" t="n">
        <x:v>8</x:v>
      </x:c>
      <x:c r="M85" s="9" t="n">
        <x:v>8</x:v>
      </x:c>
      <x:c r="N85" s="9" t="n">
        <x:v>1</x:v>
      </x:c>
      <x:c r="O85" s="9" t="str">
        <x:v>IMO-089-I-P02</x:v>
      </x:c>
      <x:c r="P85" s="9" t="str">
        <x:v>PASS</x:v>
      </x:c>
      <x:c r="Q85" s="9" t="str">
        <x:v>PASS</x:v>
      </x:c>
      <x:c r="R85" s="9" t="str">
        <x:v>CORRECT_BEHAVIOR</x:v>
      </x:c>
      <x:c r="S85" s="9" t="str">
        <x:v>IMO-089-I-F04</x:v>
      </x:c>
      <x:c r="T85" s="9" t="str">
        <x:v>FAIL</x:v>
      </x:c>
      <x:c r="U85" s="9" t="str">
        <x:v>FAIL</x:v>
      </x:c>
      <x:c r="V85" s="9" t="str">
        <x:v>CORRECT_BEHAVIOR</x:v>
      </x:c>
      <x:c r="W85" s="13" t="str">
        <x:v>REVIEWED</x:v>
      </x:c>
      <x:c r="X85" s="13" t="str">
        <x:v>AI-assisted draft</x:v>
      </x:c>
      <x:c r="Y85" s="13" t="n">
        <x:v>46281</x:v>
      </x:c>
      <x:c r="Z85" s="13" t="n">
        <x:v>2</x:v>
      </x:c>
      <x:c r="AA85" s="13" t="n">
        <x:v>2</x:v>
      </x:c>
      <x:c r="AB85" s="13" t="n">
        <x:v>2</x:v>
      </x:c>
      <x:c r="AC85" s="13" t="n">
        <x:v>2</x:v>
      </x:c>
      <x:c r="AD85" s="13" t="n">
        <x:v>2</x:v>
      </x:c>
      <x:c r="AE85" s="13" t="n">
        <x:v>2</x:v>
      </x:c>
      <x:c r="AF85" s="13" t="n">
        <x:v>2</x:v>
      </x:c>
      <x:c r="AG85" s="13" t="str">
        <x:v>NO</x:v>
      </x:c>
      <x:c r="AH85" s="13" t="str">
        <x:v>CORRECT</x:v>
      </x:c>
      <x:c r="AI85" s="16" t="n">
        <x:f>IF(AND(W85="REVIEWED",X85&lt;&gt;"",Y85&lt;&gt;"",COUNTA(Z85:AF85)=7,COUNTIF(Z85:AF85,"UNCLEAR")=0,(COUNTIF(Z85:AF85,"0")+COUNTIF(Z85:AF85,"1")+COUNTIF(Z85:AF85,"2"))&gt;0,AG85&lt;&gt;"",AH85&lt;&gt;"",AJ85&lt;&gt;""),(COUNTIF(Z85:AF85,"1")+2*COUNTIF(Z85:AF85,"2"))/(2*(COUNTIF(Z85:AF85,"0")+COUNTIF(Z85:AF85,"1")+COUNTIF(Z85:AF85,"2"))),"")</x:f>
        <x:v>1</x:v>
      </x:c>
      <x:c r="AJ85" s="14" t="str">
        <x:v>Polar Code I-A 9.3.3.2; the active escort branch contains every light property and the non-escort branch disables the obligation.</x:v>
      </x:c>
      <x:c r="AK85" s="14" t="str">
        <x:v>NONE_FOUND</x:v>
      </x:c>
      <x:c r="AL85" s="14" t="str">
        <x:v>No material defect found.</x:v>
      </x:c>
      <x:c r="AM85" s="9" t="str"/>
      <x:c r="AN85" s="9" t="str">
        <x:v>Part I-A 9.3.3.2</x:v>
      </x:c>
      <x:c r="AO85" s="9" t="str">
        <x:v>MVP/SHACL_GENERATION_PIPELINE/experiments/LUNA_NO_SEMANTIC_VALIDATOR/RUN_01/runs/RUN-IMO-089-20260901T103511106252Z/artifacts/attempt_01/candidate_shape.ttl</x:v>
      </x:c>
      <x:c r="AP85" s="9" t="str">
        <x:v>258ec03e6892b400e789dd7be65cfe02c844a7f2260be888287fb826c9446044</x:v>
      </x:c>
      <x:c r="AQ85" s="52" t="inlineStr">
        <x:is>
          <x:t xml:space="preserve">PASS</x:t>
        </x:is>
      </x:c>
      <x:c r="AR85" s="53" t="inlineStr">
        <x:is>
          <x:t xml:space="preserve">VALID</x:t>
        </x:is>
      </x:c>
      <x:c r="AS85" s="53" t="inlineStr">
        <x:is>
          <x:t xml:space="preserve">IMO-089-I-P02=ACTIVATED | IMO-089-I-F04=ACTIVATED</x:t>
        </x:is>
      </x:c>
      <x:c r="AT85" s="53">
        <x:v>1</x:v>
      </x:c>
      <x:c r="AU85" s="53">
        <x:v>8</x:v>
      </x:c>
      <x:c r="AV85" s="53">
        <x:v>40</x:v>
      </x:c>
      <x:c r="AW85" s="53" t="inlineStr">
        <x:is>
          <x:t xml:space="preserve">sh:class, sh:datatype, sh:hasValue, sh:maxCount, sh:minCount, sh:minInclusive, sh:node, sh:or, sh:property</x:t>
        </x:is>
      </x:c>
      <x:c r="AX85" s="53">
        <x:v>0</x:v>
      </x:c>
      <x:c r="AY85" s="53">
        <x:v>1</x:v>
      </x:c>
      <x:c r="AZ85" s="53">
        <x:v>1</x:v>
      </x:c>
      <x:c r="BA85" s="54" t="n">
        <x:v>2</x:v>
      </x:c>
      <x:c r="BB85" s="54" t="n">
        <x:v>2</x:v>
      </x:c>
      <x:c r="BC85" s="54" t="n">
        <x:v>2</x:v>
      </x:c>
      <x:c r="BD85" s="55" t="n">
        <x:f>IF(OR(W85&lt;&gt;"REVIEWED",COUNTIF(BA85:BC85,"UNCLEAR")&gt;0,COUNTA(BA85:BC85)&lt;3,(COUNTIF(BA85:BC85,"0")+COUNTIF(BA85:BC85,"1")+COUNTIF(BA85:BC85,"2"))=0,AJ85=""),"",(COUNTIF(BA85:BC85,"1")+2*COUNTIF(BA85:BC85,"2"))/(2*(COUNTIF(BA85:BC85,"0")+COUNTIF(BA85:BC85,"1")+COUNTIF(BA85:BC85,"2"))))</x:f>
        <x:v>1</x:v>
      </x:c>
    </x:row>
    <x:row r="86" ht="66" customHeight="1">
      <x:c r="A86" s="9" t="str">
        <x:v>BATCH_08</x:v>
      </x:c>
      <x:c r="B86" s="9" t="n">
        <x:v>80</x:v>
      </x:c>
      <x:c r="C86" s="9" t="str">
        <x:v>TRF-102</x:v>
      </x:c>
      <x:c r="D86" s="9" t="str">
        <x:v>TRAFICOM</x:v>
      </x:c>
      <x:c r="E86" s="9" t="str">
        <x:v>DIRECT_CALCULATION</x:v>
      </x:c>
      <x:c r="F86" s="9" t="str">
        <x:v>RUN_01</x:v>
      </x:c>
      <x:c r="G86" s="12" t="str">
        <x:v>OFFICIAL_ELIGIBLE_OUTPUT</x:v>
      </x:c>
      <x:c r="H86" s="12" t="str">
        <x:v>NO_SEMANTIC_VALIDATOR_DETERMINISTIC_PASS</x:v>
      </x:c>
      <x:c r="I86" s="12" t="str">
        <x:v>PARSED</x:v>
      </x:c>
      <x:c r="J86" s="12" t="str">
        <x:v>PASS</x:v>
      </x:c>
      <x:c r="K86" s="9" t="n">
        <x:v>5</x:v>
      </x:c>
      <x:c r="L86" s="9" t="n">
        <x:v>5</x:v>
      </x:c>
      <x:c r="M86" s="9" t="n">
        <x:v>5</x:v>
      </x:c>
      <x:c r="N86" s="9" t="n">
        <x:v>1</x:v>
      </x:c>
      <x:c r="O86" s="9" t="str">
        <x:v>TRF-102-P01</x:v>
      </x:c>
      <x:c r="P86" s="9" t="str">
        <x:v>PASS</x:v>
      </x:c>
      <x:c r="Q86" s="9" t="str">
        <x:v>PASS</x:v>
      </x:c>
      <x:c r="R86" s="9" t="str">
        <x:v>CORRECT_BEHAVIOR</x:v>
      </x:c>
      <x:c r="S86" s="9" t="str">
        <x:v>TRF-102-F03</x:v>
      </x:c>
      <x:c r="T86" s="9" t="str">
        <x:v>FAIL</x:v>
      </x:c>
      <x:c r="U86" s="9" t="str">
        <x:v>FAIL</x:v>
      </x:c>
      <x:c r="V86" s="9" t="str">
        <x:v>CORRECT_BEHAVIOR</x:v>
      </x:c>
      <x:c r="W86" s="13" t="str">
        <x:v>REVIEWED</x:v>
      </x:c>
      <x:c r="X86" s="13" t="str">
        <x:v>AI-assisted draft</x:v>
      </x:c>
      <x:c r="Y86" s="13" t="n">
        <x:v>46281</x:v>
      </x:c>
      <x:c r="Z86" s="13" t="n">
        <x:v>2</x:v>
      </x:c>
      <x:c r="AA86" s="13" t="n">
        <x:v>2</x:v>
      </x:c>
      <x:c r="AB86" s="13" t="n">
        <x:v>2</x:v>
      </x:c>
      <x:c r="AC86" s="13" t="n">
        <x:v>2</x:v>
      </x:c>
      <x:c r="AD86" s="13" t="n">
        <x:v>2</x:v>
      </x:c>
      <x:c r="AE86" s="13" t="n">
        <x:v>2</x:v>
      </x:c>
      <x:c r="AF86" s="13" t="n">
        <x:v>2</x:v>
      </x:c>
      <x:c r="AG86" s="13" t="str">
        <x:v>NO</x:v>
      </x:c>
      <x:c r="AH86" s="13" t="str">
        <x:v>CORRECT</x:v>
      </x:c>
      <x:c r="AI86" s="16" t="n">
        <x:f>IF(AND(W86="REVIEWED",X86&lt;&gt;"",Y86&lt;&gt;"",COUNTA(Z86:AF86)=7,COUNTIF(Z86:AF86,"UNCLEAR")=0,(COUNTIF(Z86:AF86,"0")+COUNTIF(Z86:AF86,"1")+COUNTIF(Z86:AF86,"2"))&gt;0,AG86&lt;&gt;"",AH86&lt;&gt;"",AJ86&lt;&gt;""),(COUNTIF(Z86:AF86,"1")+2*COUNTIF(Z86:AF86,"2"))/(2*(COUNTIF(Z86:AF86,"0")+COUNTIF(Z86:AF86,"1")+COUNTIF(Z86:AF86,"2"))),"")</x:f>
        <x:v>1</x:v>
      </x:c>
      <x:c r="AJ86" s="14" t="str">
        <x:v>TRAFICOM 6.5.4.2; both authorized determination routes are present and the formula route checks the factor floor and both stored torque results.</x:v>
      </x:c>
      <x:c r="AK86" s="14" t="str">
        <x:v>NONE_FOUND</x:v>
      </x:c>
      <x:c r="AL86" s="14" t="str">
        <x:v>Units, operands, maximum selection, factor floor, and tolerance are coherent.</x:v>
      </x:c>
      <x:c r="AM86" s="9" t="str"/>
      <x:c r="AN86" s="9" t="str">
        <x:v>6.5.4.2</x:v>
      </x:c>
      <x:c r="AO86" s="9" t="str">
        <x:v>MVP/SHACL_GENERATION_PIPELINE/experiments/LUNA_NO_SEMANTIC_VALIDATOR/RUN_01/runs/RUN-TRF-102-20260901T113852345659Z/artifacts/attempt_01/candidate_shape.ttl</x:v>
      </x:c>
      <x:c r="AP86" s="9" t="str">
        <x:v>78df789049223d82488f5be1bea67e39866ddd8ac1aac7577644a25ef848320b</x:v>
      </x:c>
      <x:c r="AQ86" s="52" t="inlineStr">
        <x:is>
          <x:t xml:space="preserve">PASS</x:t>
        </x:is>
      </x:c>
      <x:c r="AR86" s="53" t="inlineStr">
        <x:is>
          <x:t xml:space="preserve">VALID</x:t>
        </x:is>
      </x:c>
      <x:c r="AS86" s="53" t="inlineStr">
        <x:is>
          <x:t xml:space="preserve">TRF-102-P01=ACTIVATED | TRF-102-F03=ACTIVATED</x:t>
        </x:is>
      </x:c>
      <x:c r="AT86" s="53">
        <x:v>1</x:v>
      </x:c>
      <x:c r="AU86" s="53">
        <x:v>26</x:v>
      </x:c>
      <x:c r="AV86" s="53">
        <x:v>113</x:v>
      </x:c>
      <x:c r="AW86" s="53" t="inlineStr">
        <x:is>
          <x:t xml:space="preserve">sh:class, sh:datatype, sh:hasValue, sh:maxCount, sh:minCount, sh:node, sh:or, sh:property</x:t>
        </x:is>
      </x:c>
      <x:c r="AX86" s="53">
        <x:v>1</x:v>
      </x:c>
      <x:c r="AY86" s="53">
        <x:v>1</x:v>
      </x:c>
      <x:c r="AZ86" s="53">
        <x:v>1</x:v>
      </x:c>
      <x:c r="BA86" s="54" t="n">
        <x:v>1</x:v>
      </x:c>
      <x:c r="BB86" s="54" t="n">
        <x:v>1</x:v>
      </x:c>
      <x:c r="BC86" s="54" t="n">
        <x:v>1</x:v>
      </x:c>
      <x:c r="BD86" s="55" t="n">
        <x:f>IF(OR(W86&lt;&gt;"REVIEWED",COUNTIF(BA86:BC86,"UNCLEAR")&gt;0,COUNTA(BA86:BC86)&lt;3,(COUNTIF(BA86:BC86,"0")+COUNTIF(BA86:BC86,"1")+COUNTIF(BA86:BC86,"2"))=0,AJ86=""),"",(COUNTIF(BA86:BC86,"1")+2*COUNTIF(BA86:BC86,"2"))/(2*(COUNTIF(BA86:BC86,"0")+COUNTIF(BA86:BC86,"1")+COUNTIF(BA86:BC86,"2"))))</x:f>
        <x:v>0.5</x:v>
      </x:c>
    </x:row>
    <x:row r="87" ht="66" customHeight="1">
      <x:c r="A87" s="9" t="str">
        <x:v>BATCH_09</x:v>
      </x:c>
      <x:c r="B87" s="9" t="n">
        <x:v>81</x:v>
      </x:c>
      <x:c r="C87" s="9" t="str">
        <x:v>TRF-087</x:v>
      </x:c>
      <x:c r="D87" s="9" t="str">
        <x:v>TRAFICOM</x:v>
      </x:c>
      <x:c r="E87" s="9" t="str">
        <x:v>DIRECT_STATIC</x:v>
      </x:c>
      <x:c r="F87" s="9" t="str">
        <x:v>RUN_01</x:v>
      </x:c>
      <x:c r="G87" s="12" t="str">
        <x:v>OFFICIAL_ELIGIBLE_OUTPUT</x:v>
      </x:c>
      <x:c r="H87" s="12" t="str">
        <x:v>NO_SEMANTIC_VALIDATOR_DETERMINISTIC_PASS</x:v>
      </x:c>
      <x:c r="I87" s="12" t="str">
        <x:v>PARSED</x:v>
      </x:c>
      <x:c r="J87" s="12" t="str">
        <x:v>PASS</x:v>
      </x:c>
      <x:c r="K87" s="9" t="n">
        <x:v>4</x:v>
      </x:c>
      <x:c r="L87" s="9" t="n">
        <x:v>4</x:v>
      </x:c>
      <x:c r="M87" s="9" t="n">
        <x:v>3</x:v>
      </x:c>
      <x:c r="N87" s="9" t="n">
        <x:v>0</x:v>
      </x:c>
      <x:c r="O87" s="9" t="str">
        <x:v>TRF-087-P01</x:v>
      </x:c>
      <x:c r="P87" s="9" t="str">
        <x:v>PASS</x:v>
      </x:c>
      <x:c r="Q87" s="9" t="str">
        <x:v>PASS</x:v>
      </x:c>
      <x:c r="R87" s="9" t="str">
        <x:v>CORRECT_BEHAVIOR</x:v>
      </x:c>
      <x:c r="S87" s="9" t="str">
        <x:v>TRF-087-F01</x:v>
      </x:c>
      <x:c r="T87" s="9" t="str">
        <x:v>FAIL</x:v>
      </x:c>
      <x:c r="U87" s="9" t="str">
        <x:v>FAIL</x:v>
      </x:c>
      <x:c r="V87" s="9" t="str">
        <x:v>CORRECT_BEHAVIOR</x:v>
      </x:c>
      <x:c r="W87" s="13" t="str">
        <x:v>REVIEWED</x:v>
      </x:c>
      <x:c r="X87" s="13" t="str">
        <x:v>AI-assisted draft</x:v>
      </x:c>
      <x:c r="Y87" s="13" t="n">
        <x:v>46281</x:v>
      </x:c>
      <x:c r="Z87" s="13" t="n">
        <x:v>2</x:v>
      </x:c>
      <x:c r="AA87" s="13" t="n">
        <x:v>2</x:v>
      </x:c>
      <x:c r="AB87" s="13" t="n">
        <x:v>2</x:v>
      </x:c>
      <x:c r="AC87" s="13" t="n">
        <x:v>2</x:v>
      </x:c>
      <x:c r="AD87" s="13" t="n">
        <x:v>2</x:v>
      </x:c>
      <x:c r="AE87" s="13" t="n">
        <x:v>2</x:v>
      </x:c>
      <x:c r="AF87" s="13" t="n">
        <x:v>2</x:v>
      </x:c>
      <x:c r="AG87" s="13" t="str">
        <x:v>NO</x:v>
      </x:c>
      <x:c r="AH87" s="13" t="str">
        <x:v>CORRECT</x:v>
      </x:c>
      <x:c r="AI87" s="16" t="n">
        <x:f>IF(AND(W87="REVIEWED",X87&lt;&gt;"",Y87&lt;&gt;"",COUNTA(Z87:AF87)=7,COUNTIF(Z87:AF87,"UNCLEAR")=0,(COUNTIF(Z87:AF87,"0")+COUNTIF(Z87:AF87,"1")+COUNTIF(Z87:AF87,"2"))&gt;0,AG87&lt;&gt;"",AH87&lt;&gt;"",AJ87&lt;&gt;""),(COUNTIF(Z87:AF87,"1")+2*COUNTIF(Z87:AF87,"2"))/(2*(COUNTIF(Z87:AF87,"0")+COUNTIF(Z87:AF87,"1")+COUNTIF(Z87:AF87,"2"))),"")</x:f>
        <x:v>1</x:v>
      </x:c>
      <x:c r="AJ87" s="14" t="str">
        <x:v>TRAFICOM 6.5.3.3; the dimensionless inertia ratio is correctly required and typed.</x:v>
      </x:c>
      <x:c r="AK87" s="14" t="str">
        <x:v>NONE_FOUND</x:v>
      </x:c>
      <x:c r="AL87" s="14" t="str">
        <x:v>No material semantic defect found.</x:v>
      </x:c>
      <x:c r="AM87" s="9" t="str">
        <x:v>RDF_FALSE_ACCEPT</x:v>
      </x:c>
      <x:c r="AN87" s="9" t="str">
        <x:v>6.5.3.3</x:v>
      </x:c>
      <x:c r="AO87" s="9" t="str">
        <x:v>MVP/SHACL_GENERATION_PIPELINE/experiments/LUNA_NO_SEMANTIC_VALIDATOR/RUN_01/runs/RUN-TRF-087-20260901T113725412069Z/artifacts/attempt_01/candidate_shape.ttl</x:v>
      </x:c>
      <x:c r="AP87" s="9" t="str">
        <x:v>63d22ad21140a2544709f0599c8aec7b33fd499b0238e6520db20cdd76e0cd92</x:v>
      </x:c>
      <x:c r="AQ87" s="52" t="inlineStr">
        <x:is>
          <x:t xml:space="preserve">PASS</x:t>
        </x:is>
      </x:c>
      <x:c r="AR87" s="53" t="inlineStr">
        <x:is>
          <x:t xml:space="preserve">VALID</x:t>
        </x:is>
      </x:c>
      <x:c r="AS87" s="53" t="inlineStr">
        <x:is>
          <x:t xml:space="preserve">TRF-087-P01=ACTIVATED | TRF-087-F01=ACTIVATED</x:t>
        </x:is>
      </x:c>
      <x:c r="AT87" s="53">
        <x:v>1</x:v>
      </x:c>
      <x:c r="AU87" s="53">
        <x:v>3</x:v>
      </x:c>
      <x:c r="AV87" s="53">
        <x:v>13</x:v>
      </x:c>
      <x:c r="AW87" s="53" t="inlineStr">
        <x:is>
          <x:t xml:space="preserve">sh:class, sh:datatype, sh:hasValue, sh:maxCount, sh:minCount, sh:node, sh:property</x:t>
        </x:is>
      </x:c>
      <x:c r="AX87" s="53">
        <x:v>0</x:v>
      </x:c>
      <x:c r="AY87" s="53">
        <x:v>1</x:v>
      </x:c>
      <x:c r="AZ87" s="53">
        <x:v>0</x:v>
      </x:c>
      <x:c r="BA87" s="54" t="n">
        <x:v>2</x:v>
      </x:c>
      <x:c r="BB87" s="54" t="n">
        <x:v>2</x:v>
      </x:c>
      <x:c r="BC87" s="54" t="n">
        <x:v>2</x:v>
      </x:c>
      <x:c r="BD87" s="55" t="n">
        <x:f>IF(OR(W87&lt;&gt;"REVIEWED",COUNTIF(BA87:BC87,"UNCLEAR")&gt;0,COUNTA(BA87:BC87)&lt;3,(COUNTIF(BA87:BC87,"0")+COUNTIF(BA87:BC87,"1")+COUNTIF(BA87:BC87,"2"))=0,AJ87=""),"",(COUNTIF(BA87:BC87,"1")+2*COUNTIF(BA87:BC87,"2"))/(2*(COUNTIF(BA87:BC87,"0")+COUNTIF(BA87:BC87,"1")+COUNTIF(BA87:BC87,"2"))))</x:f>
        <x:v>1</x:v>
      </x:c>
    </x:row>
    <x:row r="88" ht="66" customHeight="1">
      <x:c r="A88" s="9" t="str">
        <x:v>BATCH_09</x:v>
      </x:c>
      <x:c r="B88" s="9" t="n">
        <x:v>82</x:v>
      </x:c>
      <x:c r="C88" s="9" t="str">
        <x:v>IMO-017</x:v>
      </x:c>
      <x:c r="D88" s="9" t="str">
        <x:v>IMO</x:v>
      </x:c>
      <x:c r="E88" s="9" t="str">
        <x:v>DIRECT_STATIC</x:v>
      </x:c>
      <x:c r="F88" s="9" t="str">
        <x:v>RUN_01</x:v>
      </x:c>
      <x:c r="G88" s="12" t="str">
        <x:v>OFFICIAL_ELIGIBLE_OUTPUT</x:v>
      </x:c>
      <x:c r="H88" s="12" t="str">
        <x:v>NO_SEMANTIC_VALIDATOR_DETERMINISTIC_PASS</x:v>
      </x:c>
      <x:c r="I88" s="12" t="str">
        <x:v>PARSED</x:v>
      </x:c>
      <x:c r="J88" s="12" t="str">
        <x:v>PASS</x:v>
      </x:c>
      <x:c r="K88" s="9" t="n">
        <x:v>7</x:v>
      </x:c>
      <x:c r="L88" s="9" t="n">
        <x:v>7</x:v>
      </x:c>
      <x:c r="M88" s="9" t="n">
        <x:v>7</x:v>
      </x:c>
      <x:c r="N88" s="9" t="n">
        <x:v>1</x:v>
      </x:c>
      <x:c r="O88" s="9" t="str">
        <x:v>IMO-017-P01</x:v>
      </x:c>
      <x:c r="P88" s="9" t="str">
        <x:v>PASS</x:v>
      </x:c>
      <x:c r="Q88" s="9" t="str">
        <x:v>PASS</x:v>
      </x:c>
      <x:c r="R88" s="9" t="str">
        <x:v>CORRECT_BEHAVIOR</x:v>
      </x:c>
      <x:c r="S88" s="9" t="str">
        <x:v>IMO-017-F06</x:v>
      </x:c>
      <x:c r="T88" s="9" t="str">
        <x:v>FAIL</x:v>
      </x:c>
      <x:c r="U88" s="9" t="str">
        <x:v>FAIL</x:v>
      </x:c>
      <x:c r="V88" s="9" t="str">
        <x:v>CORRECT_BEHAVIOR</x:v>
      </x:c>
      <x:c r="W88" s="13" t="str">
        <x:v>REVIEWED</x:v>
      </x:c>
      <x:c r="X88" s="13" t="str">
        <x:v>AI-assisted draft</x:v>
      </x:c>
      <x:c r="Y88" s="13" t="n">
        <x:v>46281</x:v>
      </x:c>
      <x:c r="Z88" s="13" t="n">
        <x:v>2</x:v>
      </x:c>
      <x:c r="AA88" s="13" t="n">
        <x:v>2</x:v>
      </x:c>
      <x:c r="AB88" s="13" t="n">
        <x:v>2</x:v>
      </x:c>
      <x:c r="AC88" s="13" t="n">
        <x:v>2</x:v>
      </x:c>
      <x:c r="AD88" s="13" t="n">
        <x:v>0</x:v>
      </x:c>
      <x:c r="AE88" s="13" t="n">
        <x:v>2</x:v>
      </x:c>
      <x:c r="AF88" s="13" t="n">
        <x:v>2</x:v>
      </x:c>
      <x:c r="AG88" s="13" t="str">
        <x:v>YES</x:v>
      </x:c>
      <x:c r="AH88" s="13" t="str">
        <x:v>MAJOR_DEFECT</x:v>
      </x:c>
      <x:c r="AI88" s="16" t="n">
        <x:f>IF(AND(W88="REVIEWED",X88&lt;&gt;"",Y88&lt;&gt;"",COUNTA(Z88:AF88)=7,COUNTIF(Z88:AF88,"UNCLEAR")=0,(COUNTIF(Z88:AF88,"0")+COUNTIF(Z88:AF88,"1")+COUNTIF(Z88:AF88,"2"))&gt;0,AG88&lt;&gt;"",AH88&lt;&gt;"",AJ88&lt;&gt;""),(COUNTIF(Z88:AF88,"1")+2*COUNTIF(Z88:AF88,"2"))/(2*(COUNTIF(Z88:AF88,"0")+COUNTIF(Z88:AF88,"1")+COUNTIF(Z88:AF88,"2"))),"")</x:f>
        <x:v>0.8571428571428571</x:v>
      </x:c>
      <x:c r="AJ88" s="14" t="str">
        <x:v>Polar Code I-A 1.3.6; required records and Polar-to-SOLAS date matching are represented.</x:v>
      </x:c>
      <x:c r="AK88" s="14" t="str">
        <x:v>CODE_DEFECT</x:v>
      </x:c>
      <x:c r="AL88" s="14" t="str">
        <x:v>The consistency query checks only that each Polar date occurs in the SOLAS schedule. It does not reject an extra categorized SOLAS date with no matching Polar date, so schedule harmonization is only one-way.</x:v>
      </x:c>
      <x:c r="AM88" s="9" t="str"/>
      <x:c r="AN88" s="9" t="str">
        <x:v>Part I-A 1.3.6</x:v>
      </x:c>
      <x:c r="AO88" s="9" t="str">
        <x:v>MVP/SHACL_GENERATION_PIPELINE/experiments/LUNA_NO_SEMANTIC_VALIDATOR/RUN_01/runs/RUN-IMO-017-20260901T101553842047Z/artifacts/attempt_01/candidate_shape.ttl</x:v>
      </x:c>
      <x:c r="AP88" s="9" t="str">
        <x:v>f7e7540a0f6ea0f7b59c296abe4e0346da7f7a76f6a90757e684c3da8bfa2c04</x:v>
      </x:c>
      <x:c r="AQ88" s="52" t="inlineStr">
        <x:is>
          <x:t xml:space="preserve">PASS</x:t>
        </x:is>
      </x:c>
      <x:c r="AR88" s="53" t="inlineStr">
        <x:is>
          <x:t xml:space="preserve">VALID</x:t>
        </x:is>
      </x:c>
      <x:c r="AS88" s="53" t="inlineStr">
        <x:is>
          <x:t xml:space="preserve">IMO-017-P01=ACTIVATED | IMO-017-F06=ACTIVATED</x:t>
        </x:is>
      </x:c>
      <x:c r="AT88" s="53">
        <x:v>4</x:v>
      </x:c>
      <x:c r="AU88" s="53">
        <x:v>11</x:v>
      </x:c>
      <x:c r="AV88" s="53">
        <x:v>37</x:v>
      </x:c>
      <x:c r="AW88" s="53" t="inlineStr">
        <x:is>
          <x:t xml:space="preserve">sh:class, sh:datatype, sh:hasValue, sh:in, sh:maxCount, sh:minCount, sh:property</x:t>
        </x:is>
      </x:c>
      <x:c r="AX88" s="53">
        <x:v>1</x:v>
      </x:c>
      <x:c r="AY88" s="53">
        <x:v>1</x:v>
      </x:c>
      <x:c r="AZ88" s="53">
        <x:v>0</x:v>
      </x:c>
      <x:c r="BA88" s="54" t="n">
        <x:v>1</x:v>
      </x:c>
      <x:c r="BB88" s="54" t="n">
        <x:v>2</x:v>
      </x:c>
      <x:c r="BC88" s="54" t="n">
        <x:v>2</x:v>
      </x:c>
      <x:c r="BD88" s="55" t="n">
        <x:f>IF(OR(W88&lt;&gt;"REVIEWED",COUNTIF(BA88:BC88,"UNCLEAR")&gt;0,COUNTA(BA88:BC88)&lt;3,(COUNTIF(BA88:BC88,"0")+COUNTIF(BA88:BC88,"1")+COUNTIF(BA88:BC88,"2"))=0,AJ88=""),"",(COUNTIF(BA88:BC88,"1")+2*COUNTIF(BA88:BC88,"2"))/(2*(COUNTIF(BA88:BC88,"0")+COUNTIF(BA88:BC88,"1")+COUNTIF(BA88:BC88,"2"))))</x:f>
        <x:v>0.8333333333333334</x:v>
      </x:c>
    </x:row>
    <x:row r="89" ht="66" customHeight="1">
      <x:c r="A89" s="9" t="str">
        <x:v>BATCH_09</x:v>
      </x:c>
      <x:c r="B89" s="9" t="n">
        <x:v>83</x:v>
      </x:c>
      <x:c r="C89" s="9" t="str">
        <x:v>IMO-113</x:v>
      </x:c>
      <x:c r="D89" s="9" t="str">
        <x:v>IMO</x:v>
      </x:c>
      <x:c r="E89" s="9" t="str">
        <x:v>DIRECT_STATIC</x:v>
      </x:c>
      <x:c r="F89" s="9" t="str">
        <x:v>RUN_01</x:v>
      </x:c>
      <x:c r="G89" s="12" t="str">
        <x:v>OFFICIAL_ELIGIBLE_OUTPUT</x:v>
      </x:c>
      <x:c r="H89" s="12" t="str">
        <x:v>NO_SEMANTIC_VALIDATOR_DETERMINISTIC_PASS</x:v>
      </x:c>
      <x:c r="I89" s="12" t="str">
        <x:v>PARSED</x:v>
      </x:c>
      <x:c r="J89" s="12" t="str">
        <x:v>PASS</x:v>
      </x:c>
      <x:c r="K89" s="9" t="n">
        <x:v>6</x:v>
      </x:c>
      <x:c r="L89" s="9" t="n">
        <x:v>6</x:v>
      </x:c>
      <x:c r="M89" s="9" t="n">
        <x:v>5</x:v>
      </x:c>
      <x:c r="N89" s="9" t="n">
        <x:v>0</x:v>
      </x:c>
      <x:c r="O89" s="9" t="str">
        <x:v>IMO-113-M-P01</x:v>
      </x:c>
      <x:c r="P89" s="9" t="str">
        <x:v>PASS</x:v>
      </x:c>
      <x:c r="Q89" s="9" t="str">
        <x:v>PASS</x:v>
      </x:c>
      <x:c r="R89" s="9" t="str">
        <x:v>CORRECT_BEHAVIOR</x:v>
      </x:c>
      <x:c r="S89" s="9" t="str">
        <x:v>IMO-113-M-F04</x:v>
      </x:c>
      <x:c r="T89" s="9" t="str">
        <x:v>FAIL</x:v>
      </x:c>
      <x:c r="U89" s="9" t="str">
        <x:v>PASS</x:v>
      </x:c>
      <x:c r="V89" s="9" t="str">
        <x:v>FALSE_ACCEPT</x:v>
      </x:c>
      <x:c r="W89" s="13" t="str">
        <x:v>REVIEWED</x:v>
      </x:c>
      <x:c r="X89" s="13" t="str">
        <x:v>AI-assisted draft</x:v>
      </x:c>
      <x:c r="Y89" s="13" t="n">
        <x:v>46281</x:v>
      </x:c>
      <x:c r="Z89" s="13" t="n">
        <x:v>2</x:v>
      </x:c>
      <x:c r="AA89" s="13" t="n">
        <x:v>2</x:v>
      </x:c>
      <x:c r="AB89" s="13" t="n">
        <x:v>1</x:v>
      </x:c>
      <x:c r="AC89" s="13" t="n">
        <x:v>2</x:v>
      </x:c>
      <x:c r="AD89" s="13" t="n">
        <x:v>0</x:v>
      </x:c>
      <x:c r="AE89" s="13" t="n">
        <x:v>2</x:v>
      </x:c>
      <x:c r="AF89" s="13" t="n">
        <x:v>2</x:v>
      </x:c>
      <x:c r="AG89" s="13" t="str">
        <x:v>YES</x:v>
      </x:c>
      <x:c r="AH89" s="13" t="str">
        <x:v>MAJOR_DEFECT</x:v>
      </x:c>
      <x:c r="AI89" s="16" t="n">
        <x:f>IF(AND(W89="REVIEWED",X89&lt;&gt;"",Y89&lt;&gt;"",COUNTA(Z89:AF89)=7,COUNTIF(Z89:AF89,"UNCLEAR")=0,(COUNTIF(Z89:AF89,"0")+COUNTIF(Z89:AF89,"1")+COUNTIF(Z89:AF89,"2"))&gt;0,AG89&lt;&gt;"",AH89&lt;&gt;"",AJ89&lt;&gt;""),(COUNTIF(Z89:AF89,"1")+2*COUNTIF(Z89:AF89,"2"))/(2*(COUNTIF(Z89:AF89,"0")+COUNTIF(Z89:AF89,"1")+COUNTIF(Z89:AF89,"2"))),"")</x:f>
        <x:v>0.7857142857142857</x:v>
      </x:c>
      <x:c r="AJ89" s="14" t="str">
        <x:v>Polar Code II-A 2.1.2; the three document-specific coverage fields are gated by polar operation.</x:v>
      </x:c>
      <x:c r="AK89" s="14" t="str">
        <x:v>CODE_DEFECT</x:v>
      </x:c>
      <x:c r="AL89" s="14" t="str">
        <x:v>The locked model also requires polarOperationCoverage=true. That overall result is absent, so the sampled record with the overall indicator false is incorrectly accepted.</x:v>
      </x:c>
      <x:c r="AM89" s="9" t="str">
        <x:v>RDF_FALSE_ACCEPT</x:v>
      </x:c>
      <x:c r="AN89" s="9" t="str">
        <x:v>Part II-A 2.1.2</x:v>
      </x:c>
      <x:c r="AO89" s="9" t="str">
        <x:v>MVP/SHACL_GENERATION_PIPELINE/experiments/LUNA_NO_SEMANTIC_VALIDATOR/RUN_01/runs/RUN-IMO-113-20260901T104513636651Z/artifacts/attempt_01/candidate_shape.ttl</x:v>
      </x:c>
      <x:c r="AP89" s="9" t="str">
        <x:v>09e1092ff0b8dd5e3d9ea54d6640544d1bd24bd170701531123b3871eb30a233</x:v>
      </x:c>
      <x:c r="AQ89" s="52" t="inlineStr">
        <x:is>
          <x:t xml:space="preserve">PASS</x:t>
        </x:is>
      </x:c>
      <x:c r="AR89" s="53" t="inlineStr">
        <x:is>
          <x:t xml:space="preserve">VALID</x:t>
        </x:is>
      </x:c>
      <x:c r="AS89" s="53" t="inlineStr">
        <x:is>
          <x:t xml:space="preserve">IMO-113-M-P01=ACTIVATED | IMO-113-M-F04=ACTIVATED</x:t>
        </x:is>
      </x:c>
      <x:c r="AT89" s="53">
        <x:v>1</x:v>
      </x:c>
      <x:c r="AU89" s="53">
        <x:v>5</x:v>
      </x:c>
      <x:c r="AV89" s="53">
        <x:v>16</x:v>
      </x:c>
      <x:c r="AW89" s="53" t="inlineStr">
        <x:is>
          <x:t xml:space="preserve">sh:datatype, sh:hasValue, sh:or, sh:property</x:t>
        </x:is>
      </x:c>
      <x:c r="AX89" s="53">
        <x:v>0</x:v>
      </x:c>
      <x:c r="AY89" s="53">
        <x:v>1</x:v>
      </x:c>
      <x:c r="AZ89" s="53">
        <x:v>1</x:v>
      </x:c>
      <x:c r="BA89" s="54" t="n">
        <x:v>2</x:v>
      </x:c>
      <x:c r="BB89" s="54" t="n">
        <x:v>1</x:v>
      </x:c>
      <x:c r="BC89" s="54" t="n">
        <x:v>2</x:v>
      </x:c>
      <x:c r="BD89" s="55" t="n">
        <x:f>IF(OR(W89&lt;&gt;"REVIEWED",COUNTIF(BA89:BC89,"UNCLEAR")&gt;0,COUNTA(BA89:BC89)&lt;3,(COUNTIF(BA89:BC89,"0")+COUNTIF(BA89:BC89,"1")+COUNTIF(BA89:BC89,"2"))=0,AJ89=""),"",(COUNTIF(BA89:BC89,"1")+2*COUNTIF(BA89:BC89,"2"))/(2*(COUNTIF(BA89:BC89,"0")+COUNTIF(BA89:BC89,"1")+COUNTIF(BA89:BC89,"2"))))</x:f>
        <x:v>0.8333333333333334</x:v>
      </x:c>
    </x:row>
    <x:row r="90" ht="66" customHeight="1">
      <x:c r="A90" s="9" t="str">
        <x:v>BATCH_09</x:v>
      </x:c>
      <x:c r="B90" s="9" t="n">
        <x:v>84</x:v>
      </x:c>
      <x:c r="C90" s="9" t="str">
        <x:v>TRF-108</x:v>
      </x:c>
      <x:c r="D90" s="9" t="str">
        <x:v>TRAFICOM</x:v>
      </x:c>
      <x:c r="E90" s="9" t="str">
        <x:v>DIRECT_STATIC</x:v>
      </x:c>
      <x:c r="F90" s="9" t="str">
        <x:v>RUN_01</x:v>
      </x:c>
      <x:c r="G90" s="12" t="str">
        <x:v>NO_ELIGIBLE_OUTPUT</x:v>
      </x:c>
      <x:c r="H90" s="12" t="str">
        <x:v>NO_SEMANTIC_VALIDATOR_DETERMINISTIC_FAIL</x:v>
      </x:c>
      <x:c r="I90" s="12" t="str">
        <x:v>NOT_PARSED</x:v>
      </x:c>
      <x:c r="J90" s="12" t="str">
        <x:v>FAIL</x:v>
      </x:c>
      <x:c r="K90" s="9" t="n">
        <x:v>0</x:v>
      </x:c>
      <x:c r="L90" s="9" t="n">
        <x:v>4</x:v>
      </x:c>
      <x:c r="M90" s="9" t="n">
        <x:v>0</x:v>
      </x:c>
      <x:c r="N90" s="9" t="n">
        <x:v>0</x:v>
      </x:c>
      <x:c r="O90" s="9" t="str">
        <x:v>TRF-108-P02</x:v>
      </x:c>
      <x:c r="P90" s="9" t="str">
        <x:v>PASS</x:v>
      </x:c>
      <x:c r="Q90" s="9" t="str">
        <x:v>NO_VERDICT</x:v>
      </x:c>
      <x:c r="R90" s="9" t="str">
        <x:v>GENERATION_ERROR</x:v>
      </x:c>
      <x:c r="S90" s="9" t="str">
        <x:v>TRF-108-F01</x:v>
      </x:c>
      <x:c r="T90" s="9" t="str">
        <x:v>FAIL</x:v>
      </x:c>
      <x:c r="U90" s="9" t="str">
        <x:v>NO_VERDICT</x:v>
      </x:c>
      <x:c r="V90" s="9" t="str">
        <x:v>GENERATION_ERROR</x:v>
      </x:c>
      <x:c r="W90" s="13" t="str">
        <x:v>REVIEWED</x:v>
      </x:c>
      <x:c r="X90" s="13" t="str">
        <x:v>AI-assisted draft</x:v>
      </x:c>
      <x:c r="Y90" s="13" t="n">
        <x:v>46281</x:v>
      </x:c>
      <x:c r="Z90" s="13" t="n">
        <x:v>2</x:v>
      </x:c>
      <x:c r="AA90" s="13" t="n">
        <x:v>2</x:v>
      </x:c>
      <x:c r="AB90" s="13" t="n">
        <x:v>2</x:v>
      </x:c>
      <x:c r="AC90" s="13" t="n">
        <x:v>2</x:v>
      </x:c>
      <x:c r="AD90" s="13" t="n">
        <x:v>2</x:v>
      </x:c>
      <x:c r="AE90" s="13" t="n">
        <x:v>0</x:v>
      </x:c>
      <x:c r="AF90" s="13" t="n">
        <x:v>2</x:v>
      </x:c>
      <x:c r="AG90" s="13" t="str">
        <x:v>YES</x:v>
      </x:c>
      <x:c r="AH90" s="13" t="str">
        <x:v>MAJOR_DEFECT</x:v>
      </x:c>
      <x:c r="AI90" s="16" t="n">
        <x:f>IF(AND(W90="REVIEWED",X90&lt;&gt;"",Y90&lt;&gt;"",COUNTA(Z90:AF90)=7,COUNTIF(Z90:AF90,"UNCLEAR")=0,(COUNTIF(Z90:AF90,"0")+COUNTIF(Z90:AF90,"1")+COUNTIF(Z90:AF90,"2"))&gt;0,AG90&lt;&gt;"",AH90&lt;&gt;"",AJ90&lt;&gt;""),(COUNTIF(Z90:AF90,"1")+2*COUNTIF(Z90:AF90,"2"))/(2*(COUNTIF(Z90:AF90,"0")+COUNTIF(Z90:AF90,"1")+COUNTIF(Z90:AF90,"2"))),"")</x:f>
        <x:v>0.8571428571428571</x:v>
      </x:c>
      <x:c r="AJ90" s="14" t="str">
        <x:v>TRAFICOM 6.6.2.3; curve selection, type, material information, correspondence evidence, and the two-slope fallback are represented.</x:v>
      </x:c>
      <x:c r="AK90" s="14" t="str">
        <x:v>CODE_DEFECT</x:v>
      </x:c>
      <x:c r="AL90" s="14" t="str">
        <x:v>Material-property and correspondence-evidence fields are required globally, including when the curve is unknown. The source only mandates use of the two-slope curve in that branch, so the extra global prerequisites can reject compliant fallback records.</x:v>
      </x:c>
      <x:c r="AM90" s="9" t="str">
        <x:v>DETERMINISTIC_FAIL</x:v>
      </x:c>
      <x:c r="AN90" s="9" t="str">
        <x:v>6.6.2.3</x:v>
      </x:c>
      <x:c r="AO90" s="9" t="str">
        <x:v>MVP/SHACL_GENERATION_PIPELINE/experiments/LUNA_NO_SEMANTIC_VALIDATOR/RUN_01/runs/RUN-TRF-108-20260901T114014237576Z/artifacts/attempt_01/candidate_shape.ttl</x:v>
      </x:c>
      <x:c r="AP90" s="9" t="str">
        <x:v>d5abed047b92c3d4193f2b30f46e4bab20ab1e4f1926fc42a4977bea0bbca37f</x:v>
      </x:c>
      <x:c r="AQ90" s="52" t="inlineStr">
        <x:is>
          <x:t xml:space="preserve">PASS</x:t>
        </x:is>
      </x:c>
      <x:c r="AR90" s="53" t="inlineStr">
        <x:is>
          <x:t xml:space="preserve">VALID</x:t>
        </x:is>
      </x:c>
      <x:c r="AS90" s="53" t="inlineStr">
        <x:is>
          <x:t xml:space="preserve">TRF-108-P02=ACTIVATED | TRF-108-F01=ACTIVATED</x:t>
        </x:is>
      </x:c>
      <x:c r="AT90" s="53">
        <x:v>1</x:v>
      </x:c>
      <x:c r="AU90" s="53">
        <x:v>9</x:v>
      </x:c>
      <x:c r="AV90" s="53">
        <x:v>25</x:v>
      </x:c>
      <x:c r="AW90" s="53" t="inlineStr">
        <x:is>
          <x:t xml:space="preserve">sh:class, sh:datatype, sh:hasValue, sh:maxCount, sh:minCount, sh:or, sh:property</x:t>
        </x:is>
      </x:c>
      <x:c r="AX90" s="53">
        <x:v>0</x:v>
      </x:c>
      <x:c r="AY90" s="53">
        <x:v>1</x:v>
      </x:c>
      <x:c r="AZ90" s="53">
        <x:v>1</x:v>
      </x:c>
      <x:c r="BA90" s="54" t="n">
        <x:v>1</x:v>
      </x:c>
      <x:c r="BB90" s="54" t="n">
        <x:v>1</x:v>
      </x:c>
      <x:c r="BC90" s="54" t="n">
        <x:v>2</x:v>
      </x:c>
      <x:c r="BD90" s="55" t="n">
        <x:f>IF(OR(W90&lt;&gt;"REVIEWED",COUNTIF(BA90:BC90,"UNCLEAR")&gt;0,COUNTA(BA90:BC90)&lt;3,(COUNTIF(BA90:BC90,"0")+COUNTIF(BA90:BC90,"1")+COUNTIF(BA90:BC90,"2"))=0,AJ90=""),"",(COUNTIF(BA90:BC90,"1")+2*COUNTIF(BA90:BC90,"2"))/(2*(COUNTIF(BA90:BC90,"0")+COUNTIF(BA90:BC90,"1")+COUNTIF(BA90:BC90,"2"))))</x:f>
        <x:v>0.6666666666666666</x:v>
      </x:c>
    </x:row>
    <x:row r="91" ht="66" customHeight="1">
      <x:c r="A91" s="9" t="str">
        <x:v>BATCH_09</x:v>
      </x:c>
      <x:c r="B91" s="9" t="n">
        <x:v>85</x:v>
      </x:c>
      <x:c r="C91" s="9" t="str">
        <x:v>IMO-074</x:v>
      </x:c>
      <x:c r="D91" s="9" t="str">
        <x:v>IMO</x:v>
      </x:c>
      <x:c r="E91" s="9" t="str">
        <x:v>DIRECT_STATIC</x:v>
      </x:c>
      <x:c r="F91" s="9" t="str">
        <x:v>RUN_01</x:v>
      </x:c>
      <x:c r="G91" s="12" t="str">
        <x:v>OFFICIAL_ELIGIBLE_OUTPUT</x:v>
      </x:c>
      <x:c r="H91" s="12" t="str">
        <x:v>NO_SEMANTIC_VALIDATOR_DETERMINISTIC_PASS</x:v>
      </x:c>
      <x:c r="I91" s="12" t="str">
        <x:v>PARSED</x:v>
      </x:c>
      <x:c r="J91" s="12" t="str">
        <x:v>PASS</x:v>
      </x:c>
      <x:c r="K91" s="9" t="n">
        <x:v>6</x:v>
      </x:c>
      <x:c r="L91" s="9" t="n">
        <x:v>6</x:v>
      </x:c>
      <x:c r="M91" s="9" t="n">
        <x:v>6</x:v>
      </x:c>
      <x:c r="N91" s="9" t="n">
        <x:v>1</x:v>
      </x:c>
      <x:c r="O91" s="9" t="str">
        <x:v>IMO-074-K-P03</x:v>
      </x:c>
      <x:c r="P91" s="9" t="str">
        <x:v>PASS</x:v>
      </x:c>
      <x:c r="Q91" s="9" t="str">
        <x:v>PASS</x:v>
      </x:c>
      <x:c r="R91" s="9" t="str">
        <x:v>CORRECT_BEHAVIOR</x:v>
      </x:c>
      <x:c r="S91" s="9" t="str">
        <x:v>IMO-074-K-F01</x:v>
      </x:c>
      <x:c r="T91" s="9" t="str">
        <x:v>FAIL</x:v>
      </x:c>
      <x:c r="U91" s="9" t="str">
        <x:v>FAIL</x:v>
      </x:c>
      <x:c r="V91" s="9" t="str">
        <x:v>CORRECT_BEHAVIOR</x:v>
      </x:c>
      <x:c r="W91" s="13" t="str">
        <x:v>REVIEWED</x:v>
      </x:c>
      <x:c r="X91" s="13" t="str">
        <x:v>AI-assisted draft</x:v>
      </x:c>
      <x:c r="Y91" s="13" t="n">
        <x:v>46281</x:v>
      </x:c>
      <x:c r="Z91" s="13" t="n">
        <x:v>2</x:v>
      </x:c>
      <x:c r="AA91" s="13" t="n">
        <x:v>2</x:v>
      </x:c>
      <x:c r="AB91" s="13" t="n">
        <x:v>2</x:v>
      </x:c>
      <x:c r="AC91" s="13" t="n">
        <x:v>2</x:v>
      </x:c>
      <x:c r="AD91" s="13" t="n">
        <x:v>2</x:v>
      </x:c>
      <x:c r="AE91" s="13" t="n">
        <x:v>2</x:v>
      </x:c>
      <x:c r="AF91" s="13" t="n">
        <x:v>2</x:v>
      </x:c>
      <x:c r="AG91" s="13" t="str">
        <x:v>NO</x:v>
      </x:c>
      <x:c r="AH91" s="13" t="str">
        <x:v>CORRECT</x:v>
      </x:c>
      <x:c r="AI91" s="16" t="n">
        <x:f>IF(AND(W91="REVIEWED",X91&lt;&gt;"",Y91&lt;&gt;"",COUNTA(Z91:AF91)=7,COUNTIF(Z91:AF91,"UNCLEAR")=0,(COUNTIF(Z91:AF91,"0")+COUNTIF(Z91:AF91,"1")+COUNTIF(Z91:AF91,"2"))&gt;0,AG91&lt;&gt;"",AH91&lt;&gt;"",AJ91&lt;&gt;""),(COUNTIF(Z91:AF91,"1")+2*COUNTIF(Z91:AF91,"2"))/(2*(COUNTIF(Z91:AF91,"0")+COUNTIF(Z91:AF91,"1")+COUNTIF(Z91:AF91,"2"))),"")</x:f>
        <x:v>1</x:v>
      </x:c>
      <x:c r="AJ91" s="14" t="str">
        <x:v>Polar Code I-A 8.3.3.3.3.1; the trigger and both permitted survival alternatives are represented correctly.</x:v>
      </x:c>
      <x:c r="AK91" s="14" t="str">
        <x:v>NONE_FOUND</x:v>
      </x:c>
      <x:c r="AL91" s="14" t="str">
        <x:v>No material defect found.</x:v>
      </x:c>
      <x:c r="AM91" s="9" t="str"/>
      <x:c r="AN91" s="9" t="str">
        <x:v>Part I-A 8.3.3.3.3.1</x:v>
      </x:c>
      <x:c r="AO91" s="9" t="str">
        <x:v>MVP/SHACL_GENERATION_PIPELINE/experiments/LUNA_NO_SEMANTIC_VALIDATOR/RUN_01/runs/RUN-IMO-074-20260901T103038401677Z/artifacts/attempt_01/candidate_shape.ttl</x:v>
      </x:c>
      <x:c r="AP91" s="9" t="str">
        <x:v>8094660ab46ca7dc8cf3b174ebd2998c404f33618c9e571660bd1709075fd785</x:v>
      </x:c>
      <x:c r="AQ91" s="52" t="inlineStr">
        <x:is>
          <x:t xml:space="preserve">PASS</x:t>
        </x:is>
      </x:c>
      <x:c r="AR91" s="53" t="inlineStr">
        <x:is>
          <x:t xml:space="preserve">VALID</x:t>
        </x:is>
      </x:c>
      <x:c r="AS91" s="53" t="inlineStr">
        <x:is>
          <x:t xml:space="preserve">IMO-074-K-P03=ACTIVATED | IMO-074-K-F01=ACTIVATED</x:t>
        </x:is>
      </x:c>
      <x:c r="AT91" s="53">
        <x:v>1</x:v>
      </x:c>
      <x:c r="AU91" s="53">
        <x:v>5</x:v>
      </x:c>
      <x:c r="AV91" s="53">
        <x:v>21</x:v>
      </x:c>
      <x:c r="AW91" s="53" t="inlineStr">
        <x:is>
          <x:t xml:space="preserve">sh:class, sh:datatype, sh:hasValue, sh:minCount, sh:or, sh:property</x:t>
        </x:is>
      </x:c>
      <x:c r="AX91" s="53">
        <x:v>0</x:v>
      </x:c>
      <x:c r="AY91" s="53">
        <x:v>1</x:v>
      </x:c>
      <x:c r="AZ91" s="53">
        <x:v>1</x:v>
      </x:c>
      <x:c r="BA91" s="54" t="n">
        <x:v>2</x:v>
      </x:c>
      <x:c r="BB91" s="54" t="n">
        <x:v>2</x:v>
      </x:c>
      <x:c r="BC91" s="54" t="n">
        <x:v>2</x:v>
      </x:c>
      <x:c r="BD91" s="55" t="n">
        <x:f>IF(OR(W91&lt;&gt;"REVIEWED",COUNTIF(BA91:BC91,"UNCLEAR")&gt;0,COUNTA(BA91:BC91)&lt;3,(COUNTIF(BA91:BC91,"0")+COUNTIF(BA91:BC91,"1")+COUNTIF(BA91:BC91,"2"))=0,AJ91=""),"",(COUNTIF(BA91:BC91,"1")+2*COUNTIF(BA91:BC91,"2"))/(2*(COUNTIF(BA91:BC91,"0")+COUNTIF(BA91:BC91,"1")+COUNTIF(BA91:BC91,"2"))))</x:f>
        <x:v>1</x:v>
      </x:c>
    </x:row>
    <x:row r="92" ht="66" customHeight="1">
      <x:c r="A92" s="9" t="str">
        <x:v>BATCH_09</x:v>
      </x:c>
      <x:c r="B92" s="9" t="n">
        <x:v>86</x:v>
      </x:c>
      <x:c r="C92" s="9" t="str">
        <x:v>IMO-116</x:v>
      </x:c>
      <x:c r="D92" s="9" t="str">
        <x:v>IMO</x:v>
      </x:c>
      <x:c r="E92" s="9" t="str">
        <x:v>DIRECT_STATIC</x:v>
      </x:c>
      <x:c r="F92" s="9" t="str">
        <x:v>RUN_01</x:v>
      </x:c>
      <x:c r="G92" s="12" t="str">
        <x:v>OFFICIAL_ELIGIBLE_OUTPUT</x:v>
      </x:c>
      <x:c r="H92" s="12" t="str">
        <x:v>NO_SEMANTIC_VALIDATOR_DETERMINISTIC_PASS</x:v>
      </x:c>
      <x:c r="I92" s="12" t="str">
        <x:v>PARSED</x:v>
      </x:c>
      <x:c r="J92" s="12" t="str">
        <x:v>PASS</x:v>
      </x:c>
      <x:c r="K92" s="9" t="n">
        <x:v>7</x:v>
      </x:c>
      <x:c r="L92" s="9" t="n">
        <x:v>7</x:v>
      </x:c>
      <x:c r="M92" s="9" t="n">
        <x:v>6</x:v>
      </x:c>
      <x:c r="N92" s="9" t="n">
        <x:v>0</x:v>
      </x:c>
      <x:c r="O92" s="9" t="str">
        <x:v>IMO-116-M-P01</x:v>
      </x:c>
      <x:c r="P92" s="9" t="str">
        <x:v>PASS</x:v>
      </x:c>
      <x:c r="Q92" s="9" t="str">
        <x:v>FAIL</x:v>
      </x:c>
      <x:c r="R92" s="9" t="str">
        <x:v>FALSE_REJECT</x:v>
      </x:c>
      <x:c r="S92" s="9" t="str">
        <x:v>IMO-116-M-F02</x:v>
      </x:c>
      <x:c r="T92" s="9" t="str">
        <x:v>FAIL</x:v>
      </x:c>
      <x:c r="U92" s="9" t="str">
        <x:v>FAIL</x:v>
      </x:c>
      <x:c r="V92" s="9" t="str">
        <x:v>CORRECT_BEHAVIOR</x:v>
      </x:c>
      <x:c r="W92" s="13" t="str">
        <x:v>REVIEWED</x:v>
      </x:c>
      <x:c r="X92" s="13" t="str">
        <x:v>AI-assisted draft</x:v>
      </x:c>
      <x:c r="Y92" s="13" t="n">
        <x:v>46281</x:v>
      </x:c>
      <x:c r="Z92" s="13" t="n">
        <x:v>1</x:v>
      </x:c>
      <x:c r="AA92" s="13" t="n">
        <x:v>2</x:v>
      </x:c>
      <x:c r="AB92" s="13" t="n">
        <x:v>2</x:v>
      </x:c>
      <x:c r="AC92" s="13" t="n">
        <x:v>2</x:v>
      </x:c>
      <x:c r="AD92" s="13" t="n">
        <x:v>0</x:v>
      </x:c>
      <x:c r="AE92" s="13" t="n">
        <x:v>0</x:v>
      </x:c>
      <x:c r="AF92" s="13" t="n">
        <x:v>2</x:v>
      </x:c>
      <x:c r="AG92" s="13" t="str">
        <x:v>YES</x:v>
      </x:c>
      <x:c r="AH92" s="13" t="str">
        <x:v>MAJOR_DEFECT</x:v>
      </x:c>
      <x:c r="AI92" s="16" t="n">
        <x:f>IF(AND(W92="REVIEWED",X92&lt;&gt;"",Y92&lt;&gt;"",COUNTA(Z92:AF92)=7,COUNTIF(Z92:AF92,"UNCLEAR")=0,(COUNTIF(Z92:AF92,"0")+COUNTIF(Z92:AF92,"1")+COUNTIF(Z92:AF92,"2"))&gt;0,AG92&lt;&gt;"",AH92&lt;&gt;"",AJ92&lt;&gt;""),(COUNTIF(Z92:AF92,"1")+2*COUNTIF(Z92:AF92,"2"))/(2*(COUNTIF(Z92:AF92,"0")+COUNTIF(Z92:AF92,"1")+COUNTIF(Z92:AF92,"2"))),"")</x:f>
        <x:v>0.6428571428571429</x:v>
      </x:c>
      <x:c r="AJ92" s="14" t="str">
        <x:v>Polar Code II-A 4.2.1.2; both distances, ice concentration, MARPOL compliance, and the 12 nm boundary are represented.</x:v>
      </x:c>
      <x:c r="AK92" s="14" t="str">
        <x:v>MULTIPLE</x:v>
      </x:c>
      <x:c r="AL92" s="14" t="str">
        <x:v>The applicable branch requires both the boolean trigger and an exact underscored string token, falsely rejecting the valid sampled natural-language discharge type. The ice-concentration and distance fields are also required globally even when the conditional route is not applicable.</x:v>
      </x:c>
      <x:c r="AM92" s="9" t="str">
        <x:v>RDF_FALSE_REJECT</x:v>
      </x:c>
      <x:c r="AN92" s="9" t="str">
        <x:v>Part II-A 4.2.1.2</x:v>
      </x:c>
      <x:c r="AO92" s="9" t="str">
        <x:v>MVP/SHACL_GENERATION_PIPELINE/experiments/LUNA_NO_SEMANTIC_VALIDATOR/RUN_01/runs/RUN-IMO-116-20260901T104659689817Z/artifacts/attempt_01/candidate_shape.ttl</x:v>
      </x:c>
      <x:c r="AP92" s="9" t="str">
        <x:v>ebcf9318df47a8a3f61f4cf065c2d1033d6211cf53cffbb886b1b6c2eb00062a</x:v>
      </x:c>
      <x:c r="AQ92" s="52" t="inlineStr">
        <x:is>
          <x:t xml:space="preserve">PASS</x:t>
        </x:is>
      </x:c>
      <x:c r="AR92" s="53" t="inlineStr">
        <x:is>
          <x:t xml:space="preserve">VALID</x:t>
        </x:is>
      </x:c>
      <x:c r="AS92" s="53" t="inlineStr">
        <x:is>
          <x:t xml:space="preserve">IMO-116-M-P01=ACTIVATED | IMO-116-M-F02=ACTIVATED</x:t>
        </x:is>
      </x:c>
      <x:c r="AT92" s="53">
        <x:v>1</x:v>
      </x:c>
      <x:c r="AU92" s="53">
        <x:v>14</x:v>
      </x:c>
      <x:c r="AV92" s="53">
        <x:v>66</x:v>
      </x:c>
      <x:c r="AW92" s="53" t="inlineStr">
        <x:is>
          <x:t xml:space="preserve">sh:class, sh:datatype, sh:hasValue, sh:maxCount, sh:minCount, sh:minExclusive, sh:node, sh:or, sh:property</x:t>
        </x:is>
      </x:c>
      <x:c r="AX92" s="53">
        <x:v>0</x:v>
      </x:c>
      <x:c r="AY92" s="53">
        <x:v>1</x:v>
      </x:c>
      <x:c r="AZ92" s="53">
        <x:v>1</x:v>
      </x:c>
      <x:c r="BA92" s="54" t="n">
        <x:v>1</x:v>
      </x:c>
      <x:c r="BB92" s="54" t="n">
        <x:v>1</x:v>
      </x:c>
      <x:c r="BC92" s="54" t="n">
        <x:v>2</x:v>
      </x:c>
      <x:c r="BD92" s="55" t="n">
        <x:f>IF(OR(W92&lt;&gt;"REVIEWED",COUNTIF(BA92:BC92,"UNCLEAR")&gt;0,COUNTA(BA92:BC92)&lt;3,(COUNTIF(BA92:BC92,"0")+COUNTIF(BA92:BC92,"1")+COUNTIF(BA92:BC92,"2"))=0,AJ92=""),"",(COUNTIF(BA92:BC92,"1")+2*COUNTIF(BA92:BC92,"2"))/(2*(COUNTIF(BA92:BC92,"0")+COUNTIF(BA92:BC92,"1")+COUNTIF(BA92:BC92,"2"))))</x:f>
        <x:v>0.6666666666666666</x:v>
      </x:c>
    </x:row>
    <x:row r="93" ht="66" customHeight="1">
      <x:c r="A93" s="9" t="str">
        <x:v>BATCH_09</x:v>
      </x:c>
      <x:c r="B93" s="9" t="n">
        <x:v>87</x:v>
      </x:c>
      <x:c r="C93" s="9" t="str">
        <x:v>TRF-101</x:v>
      </x:c>
      <x:c r="D93" s="9" t="str">
        <x:v>TRAFICOM</x:v>
      </x:c>
      <x:c r="E93" s="9" t="str">
        <x:v>DIRECT_CALCULATION</x:v>
      </x:c>
      <x:c r="F93" s="9" t="str">
        <x:v>RUN_01</x:v>
      </x:c>
      <x:c r="G93" s="12" t="str">
        <x:v>OFFICIAL_ELIGIBLE_OUTPUT</x:v>
      </x:c>
      <x:c r="H93" s="12" t="str">
        <x:v>NO_SEMANTIC_VALIDATOR_DETERMINISTIC_PASS</x:v>
      </x:c>
      <x:c r="I93" s="12" t="str">
        <x:v>PARSED</x:v>
      </x:c>
      <x:c r="J93" s="12" t="str">
        <x:v>PASS</x:v>
      </x:c>
      <x:c r="K93" s="9" t="n">
        <x:v>5</x:v>
      </x:c>
      <x:c r="L93" s="9" t="n">
        <x:v>5</x:v>
      </x:c>
      <x:c r="M93" s="9" t="n">
        <x:v>3</x:v>
      </x:c>
      <x:c r="N93" s="9" t="n">
        <x:v>0</x:v>
      </x:c>
      <x:c r="O93" s="9" t="str">
        <x:v>TRF-101-P01</x:v>
      </x:c>
      <x:c r="P93" s="9" t="str">
        <x:v>PASS</x:v>
      </x:c>
      <x:c r="Q93" s="9" t="str">
        <x:v>FAIL</x:v>
      </x:c>
      <x:c r="R93" s="9" t="str">
        <x:v>FALSE_REJECT</x:v>
      </x:c>
      <x:c r="S93" s="9" t="str">
        <x:v>TRF-101-F02</x:v>
      </x:c>
      <x:c r="T93" s="9" t="str">
        <x:v>FAIL</x:v>
      </x:c>
      <x:c r="U93" s="9" t="str">
        <x:v>FAIL</x:v>
      </x:c>
      <x:c r="V93" s="9" t="str">
        <x:v>CORRECT_BEHAVIOR</x:v>
      </x:c>
      <x:c r="W93" s="13" t="str">
        <x:v>REVIEWED</x:v>
      </x:c>
      <x:c r="X93" s="13" t="str">
        <x:v>AI-assisted draft</x:v>
      </x:c>
      <x:c r="Y93" s="13" t="n">
        <x:v>46281</x:v>
      </x:c>
      <x:c r="Z93" s="13" t="n">
        <x:v>2</x:v>
      </x:c>
      <x:c r="AA93" s="13" t="n">
        <x:v>2</x:v>
      </x:c>
      <x:c r="AB93" s="13" t="n">
        <x:v>2</x:v>
      </x:c>
      <x:c r="AC93" s="13" t="n">
        <x:v>2</x:v>
      </x:c>
      <x:c r="AD93" s="13" t="n">
        <x:v>2</x:v>
      </x:c>
      <x:c r="AE93" s="13" t="n">
        <x:v>2</x:v>
      </x:c>
      <x:c r="AF93" s="13" t="n">
        <x:v>2</x:v>
      </x:c>
      <x:c r="AG93" s="13" t="str">
        <x:v>NO</x:v>
      </x:c>
      <x:c r="AH93" s="13" t="str">
        <x:v>CORRECT</x:v>
      </x:c>
      <x:c r="AI93" s="16" t="n">
        <x:f>IF(AND(W93="REVIEWED",X93&lt;&gt;"",Y93&lt;&gt;"",COUNTA(Z93:AF93)=7,COUNTIF(Z93:AF93,"UNCLEAR")=0,(COUNTIF(Z93:AF93,"0")+COUNTIF(Z93:AF93,"1")+COUNTIF(Z93:AF93,"2"))&gt;0,AG93&lt;&gt;"",AH93&lt;&gt;"",AJ93&lt;&gt;""),(COUNTIF(Z93:AF93,"1")+2*COUNTIF(Z93:AF93,"2"))/(2*(COUNTIF(Z93:AF93,"0")+COUNTIF(Z93:AF93,"1")+COUNTIF(Z93:AF93,"2"))),"")</x:f>
        <x:v>1</x:v>
      </x:c>
      <x:c r="AJ93" s="14" t="str">
        <x:v>TRAFICOM 6.5.4.1; the approved analysis and complete calculation alternatives, load-case placement, failure load, and failure-status criterion are present.</x:v>
      </x:c>
      <x:c r="AK93" s="14" t="str">
        <x:v>NONE_FOUND</x:v>
      </x:c>
      <x:c r="AL93" s="14" t="str">
        <x:v>The sampled RDF graphs do not use the locked hasLoadCase ownership path and therefore are not clean evidence against this artifact.</x:v>
      </x:c>
      <x:c r="AM93" s="9" t="str">
        <x:v>ALWAYS_FAIL; RDF_FALSE_REJECT</x:v>
      </x:c>
      <x:c r="AN93" s="9" t="str">
        <x:v>6.5.4.1</x:v>
      </x:c>
      <x:c r="AO93" s="9" t="str">
        <x:v>MVP/SHACL_GENERATION_PIPELINE/experiments/LUNA_NO_SEMANTIC_VALIDATOR/RUN_01/runs/RUN-TRF-101-20260901T113817207705Z/artifacts/attempt_01/candidate_shape.ttl</x:v>
      </x:c>
      <x:c r="AP93" s="9" t="str">
        <x:v>98980ca9d8f26024e7933fd44bf7f24463f73196ec2e8981acb566f1a8345868</x:v>
      </x:c>
      <x:c r="AQ93" s="52" t="inlineStr">
        <x:is>
          <x:t xml:space="preserve">PASS</x:t>
        </x:is>
      </x:c>
      <x:c r="AR93" s="53" t="inlineStr">
        <x:is>
          <x:t xml:space="preserve">VALID</x:t>
        </x:is>
      </x:c>
      <x:c r="AS93" s="53" t="inlineStr">
        <x:is>
          <x:t xml:space="preserve">TRF-101-P01=ACTIVATED | TRF-101-F02=ACTIVATED</x:t>
        </x:is>
      </x:c>
      <x:c r="AT93" s="53">
        <x:v>1</x:v>
      </x:c>
      <x:c r="AU93" s="53">
        <x:v>31</x:v>
      </x:c>
      <x:c r="AV93" s="53">
        <x:v>127</x:v>
      </x:c>
      <x:c r="AW93" s="53" t="inlineStr">
        <x:is>
          <x:t xml:space="preserve">sh:class, sh:datatype, sh:hasValue, sh:maxCount, sh:maxInclusive, sh:minCount, sh:minInclusive, sh:node, sh:or, sh:property</x:t>
        </x:is>
      </x:c>
      <x:c r="AX93" s="53">
        <x:v>2</x:v>
      </x:c>
      <x:c r="AY93" s="53">
        <x:v>1</x:v>
      </x:c>
      <x:c r="AZ93" s="53">
        <x:v>1</x:v>
      </x:c>
      <x:c r="BA93" s="54" t="n">
        <x:v>1</x:v>
      </x:c>
      <x:c r="BB93" s="54" t="n">
        <x:v>2</x:v>
      </x:c>
      <x:c r="BC93" s="54" t="n">
        <x:v>2</x:v>
      </x:c>
      <x:c r="BD93" s="55" t="n">
        <x:f>IF(OR(W93&lt;&gt;"REVIEWED",COUNTIF(BA93:BC93,"UNCLEAR")&gt;0,COUNTA(BA93:BC93)&lt;3,(COUNTIF(BA93:BC93,"0")+COUNTIF(BA93:BC93,"1")+COUNTIF(BA93:BC93,"2"))=0,AJ93=""),"",(COUNTIF(BA93:BC93,"1")+2*COUNTIF(BA93:BC93,"2"))/(2*(COUNTIF(BA93:BC93,"0")+COUNTIF(BA93:BC93,"1")+COUNTIF(BA93:BC93,"2"))))</x:f>
        <x:v>0.8333333333333334</x:v>
      </x:c>
    </x:row>
    <x:row r="94" ht="66" customHeight="1">
      <x:c r="A94" s="9" t="str">
        <x:v>BATCH_09</x:v>
      </x:c>
      <x:c r="B94" s="9" t="n">
        <x:v>88</x:v>
      </x:c>
      <x:c r="C94" s="9" t="str">
        <x:v>IMO-008</x:v>
      </x:c>
      <x:c r="D94" s="9" t="str">
        <x:v>IMO</x:v>
      </x:c>
      <x:c r="E94" s="9" t="str">
        <x:v>DIRECT_STATIC</x:v>
      </x:c>
      <x:c r="F94" s="9" t="str">
        <x:v>RUN_01</x:v>
      </x:c>
      <x:c r="G94" s="12" t="str">
        <x:v>OFFICIAL_ELIGIBLE_OUTPUT</x:v>
      </x:c>
      <x:c r="H94" s="12" t="str">
        <x:v>NO_SEMANTIC_VALIDATOR_DETERMINISTIC_PASS</x:v>
      </x:c>
      <x:c r="I94" s="12" t="str">
        <x:v>PARSED</x:v>
      </x:c>
      <x:c r="J94" s="12" t="str">
        <x:v>PASS</x:v>
      </x:c>
      <x:c r="K94" s="9" t="n">
        <x:v>7</x:v>
      </x:c>
      <x:c r="L94" s="9" t="n">
        <x:v>7</x:v>
      </x:c>
      <x:c r="M94" s="9" t="n">
        <x:v>7</x:v>
      </x:c>
      <x:c r="N94" s="9" t="n">
        <x:v>1</x:v>
      </x:c>
      <x:c r="O94" s="9" t="str">
        <x:v>IMO-008-P01</x:v>
      </x:c>
      <x:c r="P94" s="9" t="str">
        <x:v>PASS</x:v>
      </x:c>
      <x:c r="Q94" s="9" t="str">
        <x:v>PASS</x:v>
      </x:c>
      <x:c r="R94" s="9" t="str">
        <x:v>CORRECT_BEHAVIOR</x:v>
      </x:c>
      <x:c r="S94" s="9" t="str">
        <x:v>IMO-008-F02</x:v>
      </x:c>
      <x:c r="T94" s="9" t="str">
        <x:v>FAIL</x:v>
      </x:c>
      <x:c r="U94" s="9" t="str">
        <x:v>FAIL</x:v>
      </x:c>
      <x:c r="V94" s="9" t="str">
        <x:v>CORRECT_BEHAVIOR</x:v>
      </x:c>
      <x:c r="W94" s="13" t="str">
        <x:v>REVIEWED</x:v>
      </x:c>
      <x:c r="X94" s="13" t="str">
        <x:v>AI-assisted draft</x:v>
      </x:c>
      <x:c r="Y94" s="13" t="n">
        <x:v>46281</x:v>
      </x:c>
      <x:c r="Z94" s="13" t="n">
        <x:v>2</x:v>
      </x:c>
      <x:c r="AA94" s="13" t="n">
        <x:v>2</x:v>
      </x:c>
      <x:c r="AB94" s="13" t="n">
        <x:v>2</x:v>
      </x:c>
      <x:c r="AC94" s="13" t="n">
        <x:v>2</x:v>
      </x:c>
      <x:c r="AD94" s="13" t="n">
        <x:v>1</x:v>
      </x:c>
      <x:c r="AE94" s="13" t="n">
        <x:v>1</x:v>
      </x:c>
      <x:c r="AF94" s="13" t="n">
        <x:v>2</x:v>
      </x:c>
      <x:c r="AG94" s="13" t="str">
        <x:v>NO</x:v>
      </x:c>
      <x:c r="AH94" s="13" t="str">
        <x:v>MINOR_DEFECT</x:v>
      </x:c>
      <x:c r="AI94" s="16" t="n">
        <x:f>IF(AND(W94="REVIEWED",X94&lt;&gt;"",Y94&lt;&gt;"",COUNTA(Z94:AF94)=7,COUNTIF(Z94:AF94,"UNCLEAR")=0,(COUNTIF(Z94:AF94,"0")+COUNTIF(Z94:AF94,"1")+COUNTIF(Z94:AF94,"2"))&gt;0,AG94&lt;&gt;"",AH94&lt;&gt;"",AJ94&lt;&gt;""),(COUNTIF(Z94:AF94,"1")+2*COUNTIF(Z94:AF94,"2"))/(2*(COUNTIF(Z94:AF94,"0")+COUNTIF(Z94:AF94,"1")+COUNTIF(Z94:AF94,"2"))),"")</x:f>
        <x:v>0.8571428571428571</x:v>
      </x:c>
      <x:c r="AJ94" s="14" t="str">
        <x:v>Polar Code definition 2.15; at least one metre-valued decimal thickness within 0.3 to 0.7 is required for thin first-year ice.</x:v>
      </x:c>
      <x:c r="AK94" s="14" t="str">
        <x:v>CODE_DEFECT</x:v>
      </x:c>
      <x:c r="AL94" s="14" t="str">
        <x:v>The artifact does not limit iceThickness cardinality and its SPARQL succeeds when any one value is in range, so an additional out-of-range thickness can escape validation.</x:v>
      </x:c>
      <x:c r="AM94" s="9" t="str"/>
      <x:c r="AN94" s="9" t="str">
        <x:v>Introduction 2.15</x:v>
      </x:c>
      <x:c r="AO94" s="9" t="str">
        <x:v>MVP/SHACL_GENERATION_PIPELINE/experiments/LUNA_NO_SEMANTIC_VALIDATOR/RUN_01/runs/RUN-IMO-008-20260901T101305483678Z/artifacts/attempt_01/candidate_shape.ttl</x:v>
      </x:c>
      <x:c r="AP94" s="9" t="str">
        <x:v>77e1347a78bfafc08f4d3ef6f3797a08660c0cbc5ef7eb4bd8e835eb52fc5096</x:v>
      </x:c>
      <x:c r="AQ94" s="52" t="inlineStr">
        <x:is>
          <x:t xml:space="preserve">PASS</x:t>
        </x:is>
      </x:c>
      <x:c r="AR94" s="53" t="inlineStr">
        <x:is>
          <x:t xml:space="preserve">VALID</x:t>
        </x:is>
      </x:c>
      <x:c r="AS94" s="53" t="inlineStr">
        <x:is>
          <x:t xml:space="preserve">IMO-008-P01=ACTIVATED | IMO-008-F02=ACTIVATED</x:t>
        </x:is>
      </x:c>
      <x:c r="AT94" s="53">
        <x:v>1</x:v>
      </x:c>
      <x:c r="AU94" s="53">
        <x:v>4</x:v>
      </x:c>
      <x:c r="AV94" s="53">
        <x:v>13</x:v>
      </x:c>
      <x:c r="AW94" s="53" t="inlineStr">
        <x:is>
          <x:t xml:space="preserve">sh:class, sh:datatype, sh:hasValue, sh:maxCount, sh:minCount, sh:node, sh:property</x:t>
        </x:is>
      </x:c>
      <x:c r="AX94" s="53">
        <x:v>1</x:v>
      </x:c>
      <x:c r="AY94" s="53">
        <x:v>1</x:v>
      </x:c>
      <x:c r="AZ94" s="53">
        <x:v>0</x:v>
      </x:c>
      <x:c r="BA94" s="54" t="n">
        <x:v>1</x:v>
      </x:c>
      <x:c r="BB94" s="54" t="n">
        <x:v>2</x:v>
      </x:c>
      <x:c r="BC94" s="54" t="n">
        <x:v>2</x:v>
      </x:c>
      <x:c r="BD94" s="55" t="n">
        <x:f>IF(OR(W94&lt;&gt;"REVIEWED",COUNTIF(BA94:BC94,"UNCLEAR")&gt;0,COUNTA(BA94:BC94)&lt;3,(COUNTIF(BA94:BC94,"0")+COUNTIF(BA94:BC94,"1")+COUNTIF(BA94:BC94,"2"))=0,AJ94=""),"",(COUNTIF(BA94:BC94,"1")+2*COUNTIF(BA94:BC94,"2"))/(2*(COUNTIF(BA94:BC94,"0")+COUNTIF(BA94:BC94,"1")+COUNTIF(BA94:BC94,"2"))))</x:f>
        <x:v>0.8333333333333334</x:v>
      </x:c>
    </x:row>
    <x:row r="95" ht="66" customHeight="1">
      <x:c r="A95" s="9" t="str">
        <x:v>BATCH_09</x:v>
      </x:c>
      <x:c r="B95" s="9" t="n">
        <x:v>89</x:v>
      </x:c>
      <x:c r="C95" s="9" t="str">
        <x:v>TRF-086</x:v>
      </x:c>
      <x:c r="D95" s="9" t="str">
        <x:v>TRAFICOM</x:v>
      </x:c>
      <x:c r="E95" s="9" t="str">
        <x:v>DIRECT_CALCULATION</x:v>
      </x:c>
      <x:c r="F95" s="9" t="str">
        <x:v>RUN_01</x:v>
      </x:c>
      <x:c r="G95" s="12" t="str">
        <x:v>OFFICIAL_ELIGIBLE_OUTPUT</x:v>
      </x:c>
      <x:c r="H95" s="12" t="str">
        <x:v>NO_SEMANTIC_VALIDATOR_DETERMINISTIC_PASS</x:v>
      </x:c>
      <x:c r="I95" s="12" t="str">
        <x:v>PARSED</x:v>
      </x:c>
      <x:c r="J95" s="12" t="str">
        <x:v>PASS</x:v>
      </x:c>
      <x:c r="K95" s="9" t="n">
        <x:v>5</x:v>
      </x:c>
      <x:c r="L95" s="9" t="n">
        <x:v>5</x:v>
      </x:c>
      <x:c r="M95" s="9" t="n">
        <x:v>5</x:v>
      </x:c>
      <x:c r="N95" s="9" t="n">
        <x:v>1</x:v>
      </x:c>
      <x:c r="O95" s="9" t="str">
        <x:v>TRF-086-P02</x:v>
      </x:c>
      <x:c r="P95" s="9" t="str">
        <x:v>PASS</x:v>
      </x:c>
      <x:c r="Q95" s="9" t="str">
        <x:v>PASS</x:v>
      </x:c>
      <x:c r="R95" s="9" t="str">
        <x:v>CORRECT_BEHAVIOR</x:v>
      </x:c>
      <x:c r="S95" s="9" t="str">
        <x:v>TRF-086-F02</x:v>
      </x:c>
      <x:c r="T95" s="9" t="str">
        <x:v>FAIL</x:v>
      </x:c>
      <x:c r="U95" s="9" t="str">
        <x:v>FAIL</x:v>
      </x:c>
      <x:c r="V95" s="9" t="str">
        <x:v>CORRECT_BEHAVIOR</x:v>
      </x:c>
      <x:c r="W95" s="13" t="str">
        <x:v>REVIEWED</x:v>
      </x:c>
      <x:c r="X95" s="13" t="str">
        <x:v>AI-assisted draft</x:v>
      </x:c>
      <x:c r="Y95" s="13" t="n">
        <x:v>46281</x:v>
      </x:c>
      <x:c r="Z95" s="13" t="n">
        <x:v>2</x:v>
      </x:c>
      <x:c r="AA95" s="13" t="n">
        <x:v>2</x:v>
      </x:c>
      <x:c r="AB95" s="13" t="n">
        <x:v>2</x:v>
      </x:c>
      <x:c r="AC95" s="13" t="n">
        <x:v>2</x:v>
      </x:c>
      <x:c r="AD95" s="13" t="n">
        <x:v>2</x:v>
      </x:c>
      <x:c r="AE95" s="13" t="n">
        <x:v>2</x:v>
      </x:c>
      <x:c r="AF95" s="13" t="n">
        <x:v>2</x:v>
      </x:c>
      <x:c r="AG95" s="13" t="str">
        <x:v>NO</x:v>
      </x:c>
      <x:c r="AH95" s="13" t="str">
        <x:v>CORRECT</x:v>
      </x:c>
      <x:c r="AI95" s="16" t="n">
        <x:f>IF(AND(W95="REVIEWED",X95&lt;&gt;"",Y95&lt;&gt;"",COUNTA(Z95:AF95)=7,COUNTIF(Z95:AF95,"UNCLEAR")=0,(COUNTIF(Z95:AF95,"0")+COUNTIF(Z95:AF95,"1")+COUNTIF(Z95:AF95,"2"))&gt;0,AG95&lt;&gt;"",AH95&lt;&gt;"",AJ95&lt;&gt;""),(COUNTIF(Z95:AF95,"1")+2*COUNTIF(Z95:AF95,"2"))/(2*(COUNTIF(Z95:AF95,"0")+COUNTIF(Z95:AF95,"1")+COUNTIF(Z95:AF95,"2"))),"")</x:f>
        <x:v>1</x:v>
      </x:c>
      <x:c r="AJ95" s="14" t="str">
        <x:v>TRAFICOM 6.5.3.2; known and unknown CP pitch branches and the 0.7 calculation are complete, with a non-CP escape branch.</x:v>
      </x:c>
      <x:c r="AK95" s="14" t="str">
        <x:v>NONE_FOUND</x:v>
      </x:c>
      <x:c r="AL95" s="14" t="str">
        <x:v>The numerical tolerance is explicit and all quantities are constrained to metres.</x:v>
      </x:c>
      <x:c r="AM95" s="9" t="str"/>
      <x:c r="AN95" s="9" t="str">
        <x:v>6.5.3.2</x:v>
      </x:c>
      <x:c r="AO95" s="9" t="str">
        <x:v>MVP/SHACL_GENERATION_PIPELINE/experiments/LUNA_NO_SEMANTIC_VALIDATOR/RUN_01/runs/RUN-TRF-086-20260901T113618747958Z/artifacts/attempt_01/candidate_shape.ttl</x:v>
      </x:c>
      <x:c r="AP95" s="9" t="str">
        <x:v>01a0dfd373443b65ef8309dd41c4411965673af7508804530b6771e86ccd759d</x:v>
      </x:c>
      <x:c r="AQ95" s="52" t="inlineStr">
        <x:is>
          <x:t xml:space="preserve">PASS</x:t>
        </x:is>
      </x:c>
      <x:c r="AR95" s="53" t="inlineStr">
        <x:is>
          <x:t xml:space="preserve">VALID</x:t>
        </x:is>
      </x:c>
      <x:c r="AS95" s="53" t="inlineStr">
        <x:is>
          <x:t xml:space="preserve">TRF-086-P02=ACTIVATED | TRF-086-F02=ACTIVATED</x:t>
        </x:is>
      </x:c>
      <x:c r="AT95" s="53">
        <x:v>1</x:v>
      </x:c>
      <x:c r="AU95" s="53">
        <x:v>15</x:v>
      </x:c>
      <x:c r="AV95" s="53">
        <x:v>68</x:v>
      </x:c>
      <x:c r="AW95" s="53" t="inlineStr">
        <x:is>
          <x:t xml:space="preserve">sh:class, sh:datatype, sh:hasValue, sh:maxCount, sh:minCount, sh:node, sh:or, sh:property</x:t>
        </x:is>
      </x:c>
      <x:c r="AX95" s="53">
        <x:v>2</x:v>
      </x:c>
      <x:c r="AY95" s="53">
        <x:v>1</x:v>
      </x:c>
      <x:c r="AZ95" s="53">
        <x:v>1</x:v>
      </x:c>
      <x:c r="BA95" s="54" t="n">
        <x:v>1</x:v>
      </x:c>
      <x:c r="BB95" s="54" t="n">
        <x:v>1</x:v>
      </x:c>
      <x:c r="BC95" s="54" t="n">
        <x:v>2</x:v>
      </x:c>
      <x:c r="BD95" s="55" t="n">
        <x:f>IF(OR(W95&lt;&gt;"REVIEWED",COUNTIF(BA95:BC95,"UNCLEAR")&gt;0,COUNTA(BA95:BC95)&lt;3,(COUNTIF(BA95:BC95,"0")+COUNTIF(BA95:BC95,"1")+COUNTIF(BA95:BC95,"2"))=0,AJ95=""),"",(COUNTIF(BA95:BC95,"1")+2*COUNTIF(BA95:BC95,"2"))/(2*(COUNTIF(BA95:BC95,"0")+COUNTIF(BA95:BC95,"1")+COUNTIF(BA95:BC95,"2"))))</x:f>
        <x:v>0.6666666666666666</x:v>
      </x:c>
    </x:row>
    <x:row r="96" ht="66" customHeight="1">
      <x:c r="A96" s="9" t="str">
        <x:v>BATCH_09</x:v>
      </x:c>
      <x:c r="B96" s="9" t="n">
        <x:v>90</x:v>
      </x:c>
      <x:c r="C96" s="9" t="str">
        <x:v>IMO-068</x:v>
      </x:c>
      <x:c r="D96" s="9" t="str">
        <x:v>IMO</x:v>
      </x:c>
      <x:c r="E96" s="9" t="str">
        <x:v>DIRECT_STATIC</x:v>
      </x:c>
      <x:c r="F96" s="9" t="str">
        <x:v>RUN_01</x:v>
      </x:c>
      <x:c r="G96" s="12" t="str">
        <x:v>OFFICIAL_ELIGIBLE_OUTPUT</x:v>
      </x:c>
      <x:c r="H96" s="12" t="str">
        <x:v>NO_SEMANTIC_VALIDATOR_DETERMINISTIC_PASS</x:v>
      </x:c>
      <x:c r="I96" s="12" t="str">
        <x:v>PARSED</x:v>
      </x:c>
      <x:c r="J96" s="12" t="str">
        <x:v>PASS</x:v>
      </x:c>
      <x:c r="K96" s="9" t="n">
        <x:v>8</x:v>
      </x:c>
      <x:c r="L96" s="9" t="n">
        <x:v>8</x:v>
      </x:c>
      <x:c r="M96" s="9" t="n">
        <x:v>8</x:v>
      </x:c>
      <x:c r="N96" s="9" t="n">
        <x:v>1</x:v>
      </x:c>
      <x:c r="O96" s="9" t="str">
        <x:v>IMO-068-P01</x:v>
      </x:c>
      <x:c r="P96" s="9" t="str">
        <x:v>PASS</x:v>
      </x:c>
      <x:c r="Q96" s="9" t="str">
        <x:v>PASS</x:v>
      </x:c>
      <x:c r="R96" s="9" t="str">
        <x:v>CORRECT_BEHAVIOR</x:v>
      </x:c>
      <x:c r="S96" s="9" t="str">
        <x:v>IMO-068-F03</x:v>
      </x:c>
      <x:c r="T96" s="9" t="str">
        <x:v>FAIL</x:v>
      </x:c>
      <x:c r="U96" s="9" t="str">
        <x:v>FAIL</x:v>
      </x:c>
      <x:c r="V96" s="9" t="str">
        <x:v>CORRECT_BEHAVIOR</x:v>
      </x:c>
      <x:c r="W96" s="13" t="str">
        <x:v>REVIEWED</x:v>
      </x:c>
      <x:c r="X96" s="13" t="str">
        <x:v>AI-assisted draft</x:v>
      </x:c>
      <x:c r="Y96" s="13" t="n">
        <x:v>46281</x:v>
      </x:c>
      <x:c r="Z96" s="13" t="n">
        <x:v>2</x:v>
      </x:c>
      <x:c r="AA96" s="13" t="n">
        <x:v>2</x:v>
      </x:c>
      <x:c r="AB96" s="13" t="n">
        <x:v>2</x:v>
      </x:c>
      <x:c r="AC96" s="13" t="n">
        <x:v>2</x:v>
      </x:c>
      <x:c r="AD96" s="13" t="n">
        <x:v>2</x:v>
      </x:c>
      <x:c r="AE96" s="13" t="n">
        <x:v>2</x:v>
      </x:c>
      <x:c r="AF96" s="13" t="n">
        <x:v>2</x:v>
      </x:c>
      <x:c r="AG96" s="13" t="str">
        <x:v>NO</x:v>
      </x:c>
      <x:c r="AH96" s="13" t="str">
        <x:v>CORRECT</x:v>
      </x:c>
      <x:c r="AI96" s="16" t="n">
        <x:f>IF(AND(W96="REVIEWED",X96&lt;&gt;"",Y96&lt;&gt;"",COUNTA(Z96:AF96)=7,COUNTIF(Z96:AF96,"UNCLEAR")=0,(COUNTIF(Z96:AF96,"0")+COUNTIF(Z96:AF96,"1")+COUNTIF(Z96:AF96,"2"))&gt;0,AG96&lt;&gt;"",AH96&lt;&gt;"",AJ96&lt;&gt;""),(COUNTIF(Z96:AF96,"1")+2*COUNTIF(Z96:AF96,"2"))/(2*(COUNTIF(Z96:AF96,"0")+COUNTIF(Z96:AF96,"1")+COUNTIF(Z96:AF96,"2"))),"")</x:f>
        <x:v>1</x:v>
      </x:c>
      <x:c r="AJ96" s="14" t="str">
        <x:v>Polar Code I-A 8.3.2.1; both applicability routes and the neither-applicable route are represented with the required outcomes.</x:v>
      </x:c>
      <x:c r="AK96" s="14" t="str">
        <x:v>NONE_FOUND</x:v>
      </x:c>
      <x:c r="AL96" s="14" t="str">
        <x:v>No material defect found.</x:v>
      </x:c>
      <x:c r="AM96" s="9" t="str"/>
      <x:c r="AN96" s="9" t="str">
        <x:v>Part I-A 8.3.2.1</x:v>
      </x:c>
      <x:c r="AO96" s="9" t="str">
        <x:v>MVP/SHACL_GENERATION_PIPELINE/experiments/LUNA_NO_SEMANTIC_VALIDATOR/RUN_01/runs/RUN-IMO-068-20260901T102832348051Z/artifacts/attempt_01/candidate_shape.ttl</x:v>
      </x:c>
      <x:c r="AP96" s="9" t="str">
        <x:v>4ae15a408a8ab106f914d3937604487826e322a1c96901e829b745c0580410a1</x:v>
      </x:c>
      <x:c r="AQ96" s="52" t="inlineStr">
        <x:is>
          <x:t xml:space="preserve">PASS</x:t>
        </x:is>
      </x:c>
      <x:c r="AR96" s="53" t="inlineStr">
        <x:is>
          <x:t xml:space="preserve">VALID</x:t>
        </x:is>
      </x:c>
      <x:c r="AS96" s="53" t="inlineStr">
        <x:is>
          <x:t xml:space="preserve">IMO-068-P01=ACTIVATED | IMO-068-F03=ACTIVATED</x:t>
        </x:is>
      </x:c>
      <x:c r="AT96" s="53">
        <x:v>1</x:v>
      </x:c>
      <x:c r="AU96" s="53">
        <x:v>10</x:v>
      </x:c>
      <x:c r="AV96" s="53">
        <x:v>31</x:v>
      </x:c>
      <x:c r="AW96" s="53" t="inlineStr">
        <x:is>
          <x:t xml:space="preserve">sh:datatype, sh:hasValue, sh:maxCount, sh:minCount, sh:or, sh:property</x:t>
        </x:is>
      </x:c>
      <x:c r="AX96" s="53">
        <x:v>0</x:v>
      </x:c>
      <x:c r="AY96" s="53">
        <x:v>1</x:v>
      </x:c>
      <x:c r="AZ96" s="53">
        <x:v>1</x:v>
      </x:c>
      <x:c r="BA96" s="54" t="n">
        <x:v>2</x:v>
      </x:c>
      <x:c r="BB96" s="54" t="n">
        <x:v>1</x:v>
      </x:c>
      <x:c r="BC96" s="54" t="n">
        <x:v>2</x:v>
      </x:c>
      <x:c r="BD96" s="55" t="n">
        <x:f>IF(OR(W96&lt;&gt;"REVIEWED",COUNTIF(BA96:BC96,"UNCLEAR")&gt;0,COUNTA(BA96:BC96)&lt;3,(COUNTIF(BA96:BC96,"0")+COUNTIF(BA96:BC96,"1")+COUNTIF(BA96:BC96,"2"))=0,AJ96=""),"",(COUNTIF(BA96:BC96,"1")+2*COUNTIF(BA96:BC96,"2"))/(2*(COUNTIF(BA96:BC96,"0")+COUNTIF(BA96:BC96,"1")+COUNTIF(BA96:BC96,"2"))))</x:f>
        <x:v>0.8333333333333334</x:v>
      </x:c>
    </x:row>
    <x:row r="97" ht="66" customHeight="1">
      <x:c r="A97" s="9" t="str">
        <x:v>BATCH_10</x:v>
      </x:c>
      <x:c r="B97" s="9" t="n">
        <x:v>91</x:v>
      </x:c>
      <x:c r="C97" s="9" t="str">
        <x:v>TRF-132</x:v>
      </x:c>
      <x:c r="D97" s="9" t="str">
        <x:v>TRAFICOM</x:v>
      </x:c>
      <x:c r="E97" s="9" t="str">
        <x:v>DIRECT_CALCULATION</x:v>
      </x:c>
      <x:c r="F97" s="9" t="str">
        <x:v>RUN_01</x:v>
      </x:c>
      <x:c r="G97" s="12" t="str">
        <x:v>OFFICIAL_ELIGIBLE_OUTPUT</x:v>
      </x:c>
      <x:c r="H97" s="12" t="str">
        <x:v>NO_SEMANTIC_VALIDATOR_DETERMINISTIC_PASS</x:v>
      </x:c>
      <x:c r="I97" s="12" t="str">
        <x:v>PARSED</x:v>
      </x:c>
      <x:c r="J97" s="12" t="str">
        <x:v>PASS</x:v>
      </x:c>
      <x:c r="K97" s="9" t="n">
        <x:v>8</x:v>
      </x:c>
      <x:c r="L97" s="9" t="n">
        <x:v>8</x:v>
      </x:c>
      <x:c r="M97" s="9" t="n">
        <x:v>7</x:v>
      </x:c>
      <x:c r="N97" s="9" t="n">
        <x:v>0</x:v>
      </x:c>
      <x:c r="O97" s="9" t="str">
        <x:v>TRF-132-P03</x:v>
      </x:c>
      <x:c r="P97" s="9" t="str">
        <x:v>PASS</x:v>
      </x:c>
      <x:c r="Q97" s="9" t="str">
        <x:v>PASS</x:v>
      </x:c>
      <x:c r="R97" s="9" t="str">
        <x:v>CORRECT_BEHAVIOR</x:v>
      </x:c>
      <x:c r="S97" s="9" t="str">
        <x:v>TRF-132-F03</x:v>
      </x:c>
      <x:c r="T97" s="9" t="str">
        <x:v>FAIL</x:v>
      </x:c>
      <x:c r="U97" s="9" t="str">
        <x:v>FAIL</x:v>
      </x:c>
      <x:c r="V97" s="9" t="str">
        <x:v>CORRECT_BEHAVIOR</x:v>
      </x:c>
      <x:c r="W97" s="13" t="str">
        <x:v>REVIEWED</x:v>
      </x:c>
      <x:c r="X97" s="13" t="str">
        <x:v>AI-assisted draft</x:v>
      </x:c>
      <x:c r="Y97" s="13" t="n">
        <x:v>46281</x:v>
      </x:c>
      <x:c r="Z97" s="13" t="n">
        <x:v>2</x:v>
      </x:c>
      <x:c r="AA97" s="13" t="n">
        <x:v>2</x:v>
      </x:c>
      <x:c r="AB97" s="13" t="n">
        <x:v>2</x:v>
      </x:c>
      <x:c r="AC97" s="13" t="n">
        <x:v>2</x:v>
      </x:c>
      <x:c r="AD97" s="13" t="n">
        <x:v>2</x:v>
      </x:c>
      <x:c r="AE97" s="13" t="n">
        <x:v>2</x:v>
      </x:c>
      <x:c r="AF97" s="13" t="n">
        <x:v>2</x:v>
      </x:c>
      <x:c r="AG97" s="13" t="str">
        <x:v>NO</x:v>
      </x:c>
      <x:c r="AH97" s="13" t="str">
        <x:v>CORRECT</x:v>
      </x:c>
      <x:c r="AI97" s="16" t="n">
        <x:f>IF(AND(W97="REVIEWED",X97&lt;&gt;"",Y97&lt;&gt;"",COUNTA(Z97:AF97)=7,COUNTIF(Z97:AF97,"UNCLEAR")=0,(COUNTIF(Z97:AF97,"0")+COUNTIF(Z97:AF97,"1")+COUNTIF(Z97:AF97,"2"))&gt;0,AG97&lt;&gt;"",AH97&lt;&gt;"",AJ97&lt;&gt;""),(COUNTIF(Z97:AF97,"1")+2*COUNTIF(Z97:AF97,"2"))/(2*(COUNTIF(Z97:AF97,"0")+COUNTIF(Z97:AF97,"1")+COUNTIF(Z97:AF97,"2"))),"")</x:f>
        <x:v>1</x:v>
      </x:c>
      <x:c r="AJ97" s="14" t="str">
        <x:v>TRAFICOM Annex II; the formula lower bound and IB/IC 740 kW floor are complete, with canonical quantities and units.</x:v>
      </x:c>
      <x:c r="AK97" s="14" t="str">
        <x:v>NONE_FOUND</x:v>
      </x:c>
      <x:c r="AL97" s="14" t="str">
        <x:v>The numerical tolerance is explicit and does not turn the requirement into an equality.</x:v>
      </x:c>
      <x:c r="AM97" s="9" t="str">
        <x:v>RDF_FALSE_REJECT</x:v>
      </x:c>
      <x:c r="AN97" s="9" t="str">
        <x:v>Annex II</x:v>
      </x:c>
      <x:c r="AO97" s="9" t="str">
        <x:v>MVP/SHACL_GENERATION_PIPELINE/experiments/LUNA_NO_SEMANTIC_VALIDATOR/RUN_01/runs/RUN-TRF-132-20260901T114812719360Z/artifacts/attempt_01/candidate_shape.ttl</x:v>
      </x:c>
      <x:c r="AP97" s="9" t="str">
        <x:v>d6e3109a3f9991dc099dbb10f9c3e85c4ed796c8dc766b910bfd17b2baadc7a7</x:v>
      </x:c>
      <x:c r="AQ97" s="52" t="inlineStr">
        <x:is>
          <x:t xml:space="preserve">PASS</x:t>
        </x:is>
      </x:c>
      <x:c r="AR97" s="53" t="inlineStr">
        <x:is>
          <x:t xml:space="preserve">VALID</x:t>
        </x:is>
      </x:c>
      <x:c r="AS97" s="53" t="inlineStr">
        <x:is>
          <x:t xml:space="preserve">TRF-132-P03=ACTIVATED | TRF-132-F03=ACTIVATED</x:t>
        </x:is>
      </x:c>
      <x:c r="AT97" s="53">
        <x:v>1</x:v>
      </x:c>
      <x:c r="AU97" s="53">
        <x:v>20</x:v>
      </x:c>
      <x:c r="AV97" s="53">
        <x:v>87</x:v>
      </x:c>
      <x:c r="AW97" s="53" t="inlineStr">
        <x:is>
          <x:t xml:space="preserve">sh:class, sh:datatype, sh:hasValue, sh:in, sh:maxCount, sh:minCount, sh:node, sh:property</x:t>
        </x:is>
      </x:c>
      <x:c r="AX97" s="53">
        <x:v>1</x:v>
      </x:c>
      <x:c r="AY97" s="53">
        <x:v>1</x:v>
      </x:c>
      <x:c r="AZ97" s="53">
        <x:v>0</x:v>
      </x:c>
      <x:c r="BA97" s="54" t="n">
        <x:v>1</x:v>
      </x:c>
      <x:c r="BB97" s="54" t="n">
        <x:v>2</x:v>
      </x:c>
      <x:c r="BC97" s="54" t="n">
        <x:v>2</x:v>
      </x:c>
      <x:c r="BD97" s="55" t="n">
        <x:f>IF(OR(W97&lt;&gt;"REVIEWED",COUNTIF(BA97:BC97,"UNCLEAR")&gt;0,COUNTA(BA97:BC97)&lt;3,(COUNTIF(BA97:BC97,"0")+COUNTIF(BA97:BC97,"1")+COUNTIF(BA97:BC97,"2"))=0,AJ97=""),"",(COUNTIF(BA97:BC97,"1")+2*COUNTIF(BA97:BC97,"2"))/(2*(COUNTIF(BA97:BC97,"0")+COUNTIF(BA97:BC97,"1")+COUNTIF(BA97:BC97,"2"))))</x:f>
        <x:v>0.8333333333333334</x:v>
      </x:c>
    </x:row>
    <x:row r="98" ht="66" customHeight="1">
      <x:c r="A98" s="9" t="str">
        <x:v>BATCH_10</x:v>
      </x:c>
      <x:c r="B98" s="9" t="n">
        <x:v>92</x:v>
      </x:c>
      <x:c r="C98" s="9" t="str">
        <x:v>I2-064</x:v>
      </x:c>
      <x:c r="D98" s="9" t="str">
        <x:v>I2</x:v>
      </x:c>
      <x:c r="E98" s="9" t="str">
        <x:v>COMPLEX_READINESS</x:v>
      </x:c>
      <x:c r="F98" s="9" t="str">
        <x:v>RUN_01</x:v>
      </x:c>
      <x:c r="G98" s="12" t="str">
        <x:v>NO_ELIGIBLE_OUTPUT</x:v>
      </x:c>
      <x:c r="H98" s="12" t="str">
        <x:v>NO_SEMANTIC_VALIDATOR_DETERMINISTIC_FAIL</x:v>
      </x:c>
      <x:c r="I98" s="12" t="str">
        <x:v>NOT_PARSED</x:v>
      </x:c>
      <x:c r="J98" s="12" t="str">
        <x:v>FAIL</x:v>
      </x:c>
      <x:c r="K98" s="9" t="n">
        <x:v>0</x:v>
      </x:c>
      <x:c r="L98" s="9" t="n">
        <x:v>9</x:v>
      </x:c>
      <x:c r="M98" s="9" t="n">
        <x:v>0</x:v>
      </x:c>
      <x:c r="N98" s="9" t="n">
        <x:v>0</x:v>
      </x:c>
      <x:c r="O98" s="9" t="str">
        <x:v>I2-064-P01</x:v>
      </x:c>
      <x:c r="P98" s="9" t="str">
        <x:v>PASS</x:v>
      </x:c>
      <x:c r="Q98" s="9" t="str">
        <x:v>NO_VERDICT</x:v>
      </x:c>
      <x:c r="R98" s="9" t="str">
        <x:v>GENERATION_ERROR</x:v>
      </x:c>
      <x:c r="S98" s="9" t="str">
        <x:v>I2-064-F06</x:v>
      </x:c>
      <x:c r="T98" s="9" t="str">
        <x:v>FAIL</x:v>
      </x:c>
      <x:c r="U98" s="9" t="str">
        <x:v>NO_VERDICT</x:v>
      </x:c>
      <x:c r="V98" s="9" t="str">
        <x:v>GENERATION_ERROR</x:v>
      </x:c>
      <x:c r="W98" s="13" t="str">
        <x:v>REVIEWED</x:v>
      </x:c>
      <x:c r="X98" s="13" t="str">
        <x:v>AI-assisted draft</x:v>
      </x:c>
      <x:c r="Y98" s="13" t="n">
        <x:v>46281</x:v>
      </x:c>
      <x:c r="Z98" s="13" t="n">
        <x:v>2</x:v>
      </x:c>
      <x:c r="AA98" s="13" t="n">
        <x:v>2</x:v>
      </x:c>
      <x:c r="AB98" s="13" t="n">
        <x:v>1</x:v>
      </x:c>
      <x:c r="AC98" s="13" t="n">
        <x:v>2</x:v>
      </x:c>
      <x:c r="AD98" s="13" t="n">
        <x:v>0</x:v>
      </x:c>
      <x:c r="AE98" s="13" t="n">
        <x:v>2</x:v>
      </x:c>
      <x:c r="AF98" s="13" t="n">
        <x:v>2</x:v>
      </x:c>
      <x:c r="AG98" s="13" t="str">
        <x:v>YES</x:v>
      </x:c>
      <x:c r="AH98" s="13" t="str">
        <x:v>MAJOR_DEFECT</x:v>
      </x:c>
      <x:c r="AI98" s="16" t="n">
        <x:f>IF(AND(W98="REVIEWED",X98&lt;&gt;"",Y98&lt;&gt;"",COUNTA(Z98:AF98)=7,COUNTIF(Z98:AF98,"UNCLEAR")=0,(COUNTIF(Z98:AF98,"0")+COUNTIF(Z98:AF98,"1")+COUNTIF(Z98:AF98,"2"))&gt;0,AG98&lt;&gt;"",AH98&lt;&gt;"",AJ98&lt;&gt;""),(COUNTIF(Z98:AF98,"1")+2*COUNTIF(Z98:AF98,"2"))/(2*(COUNTIF(Z98:AF98,"0")+COUNTIF(Z98:AF98,"1")+COUNTIF(Z98:AF98,"2"))),"")</x:f>
        <x:v>0.7857142857142857</x:v>
      </x:c>
      <x:c r="AJ98" s="14" t="str">
        <x:v>IACS UR I2 17.5; the linear selector, stresses, units, buckling evidence, and numerical comparisons are represented.</x:v>
      </x:c>
      <x:c r="AK98" s="14" t="str">
        <x:v>CODE_DEFECT</x:v>
      </x:c>
      <x:c r="AL98" s="14" t="str">
        <x:v>The member-structure query combines missing member type, missing flange, and missing web with conjunctive FILTER NOT EXISTS clauses. A member missing only a flange or only a web can escape, and later stress queries do not restore the missing-existence obligation.</x:v>
      </x:c>
      <x:c r="AM98" s="9" t="str">
        <x:v>DETERMINISTIC_FAIL</x:v>
      </x:c>
      <x:c r="AN98" s="9" t="str">
        <x:v>I2.17.5</x:v>
      </x:c>
      <x:c r="AO98" s="9" t="str">
        <x:v>MVP/SHACL_GENERATION_PIPELINE/experiments/LUNA_NO_SEMANTIC_VALIDATOR/RUN_01/runs/RUN-I2-064-20260901T100757425709Z/artifacts/attempt_01/candidate_shape.ttl</x:v>
      </x:c>
      <x:c r="AP98" s="9" t="str">
        <x:v>83be5cef09a9ffac092eb9d52fdf0af3ca63c798c2295981021b93a6a1cfa7ff</x:v>
      </x:c>
      <x:c r="AQ98" s="52" t="inlineStr">
        <x:is>
          <x:t xml:space="preserve">PASS</x:t>
        </x:is>
      </x:c>
      <x:c r="AR98" s="53" t="inlineStr">
        <x:is>
          <x:t xml:space="preserve">VALID</x:t>
        </x:is>
      </x:c>
      <x:c r="AS98" s="53" t="inlineStr">
        <x:is>
          <x:t xml:space="preserve">I2-064-P01=ACTIVATED | I2-064-F06=ACTIVATED</x:t>
        </x:is>
      </x:c>
      <x:c r="AT98" s="53">
        <x:v>1</x:v>
      </x:c>
      <x:c r="AU98" s="53">
        <x:v>2</x:v>
      </x:c>
      <x:c r="AV98" s="53">
        <x:v>9</x:v>
      </x:c>
      <x:c r="AW98" s="53" t="inlineStr">
        <x:is>
          <x:t xml:space="preserve">sh:class, sh:in, sh:maxCount, sh:minCount, sh:node, sh:nodeKind, sh:property</x:t>
        </x:is>
      </x:c>
      <x:c r="AX98" s="53">
        <x:v>7</x:v>
      </x:c>
      <x:c r="AY98" s="53">
        <x:v>1</x:v>
      </x:c>
      <x:c r="AZ98" s="53">
        <x:v>0</x:v>
      </x:c>
      <x:c r="BA98" s="54" t="n">
        <x:v>1</x:v>
      </x:c>
      <x:c r="BB98" s="54" t="n">
        <x:v>1</x:v>
      </x:c>
      <x:c r="BC98" s="54" t="n">
        <x:v>2</x:v>
      </x:c>
      <x:c r="BD98" s="55" t="n">
        <x:f>IF(OR(W98&lt;&gt;"REVIEWED",COUNTIF(BA98:BC98,"UNCLEAR")&gt;0,COUNTA(BA98:BC98)&lt;3,(COUNTIF(BA98:BC98,"0")+COUNTIF(BA98:BC98,"1")+COUNTIF(BA98:BC98,"2"))=0,AJ98=""),"",(COUNTIF(BA98:BC98,"1")+2*COUNTIF(BA98:BC98,"2"))/(2*(COUNTIF(BA98:BC98,"0")+COUNTIF(BA98:BC98,"1")+COUNTIF(BA98:BC98,"2"))))</x:f>
        <x:v>0.6666666666666666</x:v>
      </x:c>
    </x:row>
    <x:row r="99" ht="66" customHeight="1">
      <x:c r="A99" s="9" t="str">
        <x:v>BATCH_10</x:v>
      </x:c>
      <x:c r="B99" s="9" t="n">
        <x:v>93</x:v>
      </x:c>
      <x:c r="C99" s="9" t="str">
        <x:v>IMO26-009</x:v>
      </x:c>
      <x:c r="D99" s="9" t="str">
        <x:v>IMO26</x:v>
      </x:c>
      <x:c r="E99" s="9" t="str">
        <x:v>DIRECT_STATIC</x:v>
      </x:c>
      <x:c r="F99" s="9" t="str">
        <x:v>RUN_01</x:v>
      </x:c>
      <x:c r="G99" s="12" t="str">
        <x:v>OFFICIAL_ELIGIBLE_OUTPUT</x:v>
      </x:c>
      <x:c r="H99" s="12" t="str">
        <x:v>NO_SEMANTIC_VALIDATOR_DETERMINISTIC_PASS</x:v>
      </x:c>
      <x:c r="I99" s="12" t="str">
        <x:v>PARSED</x:v>
      </x:c>
      <x:c r="J99" s="12" t="str">
        <x:v>PASS</x:v>
      </x:c>
      <x:c r="K99" s="9" t="n">
        <x:v>8</x:v>
      </x:c>
      <x:c r="L99" s="9" t="n">
        <x:v>8</x:v>
      </x:c>
      <x:c r="M99" s="9" t="n">
        <x:v>7</x:v>
      </x:c>
      <x:c r="N99" s="9" t="n">
        <x:v>0</x:v>
      </x:c>
      <x:c r="O99" s="9" t="str">
        <x:v>IMO26-009-A-P04</x:v>
      </x:c>
      <x:c r="P99" s="9" t="str">
        <x:v>PASS</x:v>
      </x:c>
      <x:c r="Q99" s="9" t="str">
        <x:v>FAIL</x:v>
      </x:c>
      <x:c r="R99" s="9" t="str">
        <x:v>FALSE_REJECT</x:v>
      </x:c>
      <x:c r="S99" s="9" t="str">
        <x:v>IMO26-009-A-F03</x:v>
      </x:c>
      <x:c r="T99" s="9" t="str">
        <x:v>FAIL</x:v>
      </x:c>
      <x:c r="U99" s="9" t="str">
        <x:v>FAIL</x:v>
      </x:c>
      <x:c r="V99" s="9" t="str">
        <x:v>CORRECT_BEHAVIOR</x:v>
      </x:c>
      <x:c r="W99" s="13" t="str">
        <x:v>REVIEWED</x:v>
      </x:c>
      <x:c r="X99" s="13" t="str">
        <x:v>AI-assisted draft</x:v>
      </x:c>
      <x:c r="Y99" s="13" t="n">
        <x:v>46281</x:v>
      </x:c>
      <x:c r="Z99" s="13" t="n">
        <x:v>2</x:v>
      </x:c>
      <x:c r="AA99" s="13" t="n">
        <x:v>2</x:v>
      </x:c>
      <x:c r="AB99" s="13" t="n">
        <x:v>2</x:v>
      </x:c>
      <x:c r="AC99" s="13" t="n">
        <x:v>2</x:v>
      </x:c>
      <x:c r="AD99" s="13" t="n">
        <x:v>2</x:v>
      </x:c>
      <x:c r="AE99" s="13" t="n">
        <x:v>0</x:v>
      </x:c>
      <x:c r="AF99" s="13" t="n">
        <x:v>2</x:v>
      </x:c>
      <x:c r="AG99" s="13" t="str">
        <x:v>YES</x:v>
      </x:c>
      <x:c r="AH99" s="13" t="str">
        <x:v>MAJOR_DEFECT</x:v>
      </x:c>
      <x:c r="AI99" s="16" t="n">
        <x:f>IF(AND(W99="REVIEWED",X99&lt;&gt;"",Y99&lt;&gt;"",COUNTA(Z99:AF99)=7,COUNTIF(Z99:AF99,"UNCLEAR")=0,(COUNTIF(Z99:AF99,"0")+COUNTIF(Z99:AF99,"1")+COUNTIF(Z99:AF99,"2"))&gt;0,AG99&lt;&gt;"",AH99&lt;&gt;"",AJ99&lt;&gt;""),(COUNTIF(Z99:AF99,"1")+2*COUNTIF(Z99:AF99,"2"))/(2*(COUNTIF(Z99:AF99,"0")+COUNTIF(Z99:AF99,"1")+COUNTIF(Z99:AF99,"2"))),"")</x:f>
        <x:v>0.8571428571428571</x:v>
      </x:c>
      <x:c r="AJ99" s="14" t="str">
        <x:v>Polar Code 9-1.3.2.1.3; selector and per-antenna prevention are represented.</x:v>
      </x:c>
      <x:c r="AK99" s="14" t="str">
        <x:v>CODE_DEFECT</x:v>
      </x:c>
      <x:c r="AL99" s="14" t="str">
        <x:v>The applicable branch wrongly requires at least one antenna. The universal obligation does not require the validator to invent antenna existence, so the valid zero-antenna scenario is rejected.</x:v>
      </x:c>
      <x:c r="AM99" s="9" t="str">
        <x:v>RDF_FALSE_REJECT</x:v>
      </x:c>
      <x:c r="AN99" s="9" t="str">
        <x:v>9-1.3.2.1.3</x:v>
      </x:c>
      <x:c r="AO99" s="9" t="str">
        <x:v>MVP/SHACL_GENERATION_PIPELINE/experiments/LUNA_NO_SEMANTIC_VALIDATOR/RUN_01/runs/RUN-IMO26-009-20260901T105353147002Z/artifacts/attempt_01/candidate_shape.ttl</x:v>
      </x:c>
      <x:c r="AP99" s="9" t="str">
        <x:v>a0518d7dd4d76d3cbf32f2b2439c124c70d2ce3fd5b680f5db13441a36541fe3</x:v>
      </x:c>
      <x:c r="AQ99" s="52" t="inlineStr">
        <x:is>
          <x:t xml:space="preserve">PASS</x:t>
        </x:is>
      </x:c>
      <x:c r="AR99" s="53" t="inlineStr">
        <x:is>
          <x:t xml:space="preserve">VALID</x:t>
        </x:is>
      </x:c>
      <x:c r="AS99" s="53" t="inlineStr">
        <x:is>
          <x:t xml:space="preserve">IMO26-009-A-P04=ACTIVATED | IMO26-009-A-F03=ACTIVATED</x:t>
        </x:is>
      </x:c>
      <x:c r="AT99" s="53">
        <x:v>4</x:v>
      </x:c>
      <x:c r="AU99" s="53">
        <x:v>4</x:v>
      </x:c>
      <x:c r="AV99" s="53">
        <x:v>16</x:v>
      </x:c>
      <x:c r="AW99" s="53" t="inlineStr">
        <x:is>
          <x:t xml:space="preserve">sh:datatype, sh:hasValue, sh:minCount, sh:node, sh:or, sh:property</x:t>
        </x:is>
      </x:c>
      <x:c r="AX99" s="53">
        <x:v>0</x:v>
      </x:c>
      <x:c r="AY99" s="53">
        <x:v>1</x:v>
      </x:c>
      <x:c r="AZ99" s="53">
        <x:v>1</x:v>
      </x:c>
      <x:c r="BA99" s="54" t="n">
        <x:v>2</x:v>
      </x:c>
      <x:c r="BB99" s="54" t="n">
        <x:v>2</x:v>
      </x:c>
      <x:c r="BC99" s="54" t="n">
        <x:v>2</x:v>
      </x:c>
      <x:c r="BD99" s="55" t="n">
        <x:f>IF(OR(W99&lt;&gt;"REVIEWED",COUNTIF(BA99:BC99,"UNCLEAR")&gt;0,COUNTA(BA99:BC99)&lt;3,(COUNTIF(BA99:BC99,"0")+COUNTIF(BA99:BC99,"1")+COUNTIF(BA99:BC99,"2"))=0,AJ99=""),"",(COUNTIF(BA99:BC99,"1")+2*COUNTIF(BA99:BC99,"2"))/(2*(COUNTIF(BA99:BC99,"0")+COUNTIF(BA99:BC99,"1")+COUNTIF(BA99:BC99,"2"))))</x:f>
        <x:v>1</x:v>
      </x:c>
    </x:row>
    <x:row r="100" ht="66" customHeight="1">
      <x:c r="A100" s="9" t="str">
        <x:v>BATCH_10</x:v>
      </x:c>
      <x:c r="B100" s="9" t="n">
        <x:v>94</x:v>
      </x:c>
      <x:c r="C100" s="9" t="str">
        <x:v>I2-009</x:v>
      </x:c>
      <x:c r="D100" s="9" t="str">
        <x:v>I2</x:v>
      </x:c>
      <x:c r="E100" s="9" t="str">
        <x:v>DIRECT_STATIC</x:v>
      </x:c>
      <x:c r="F100" s="9" t="str">
        <x:v>RUN_01</x:v>
      </x:c>
      <x:c r="G100" s="12" t="str">
        <x:v>NO_ELIGIBLE_OUTPUT</x:v>
      </x:c>
      <x:c r="H100" s="12" t="str">
        <x:v>SYNTAX_REPAIR_EXHAUSTED</x:v>
      </x:c>
      <x:c r="I100" s="12" t="str">
        <x:v>NOT_PARSED</x:v>
      </x:c>
      <x:c r="J100" s="12" t="str">
        <x:v>FAIL</x:v>
      </x:c>
      <x:c r="K100" s="9" t="n">
        <x:v>0</x:v>
      </x:c>
      <x:c r="L100" s="9" t="n">
        <x:v>11</x:v>
      </x:c>
      <x:c r="M100" s="9" t="n">
        <x:v>0</x:v>
      </x:c>
      <x:c r="N100" s="9" t="n">
        <x:v>0</x:v>
      </x:c>
      <x:c r="O100" s="9" t="str">
        <x:v>I2-009-P01</x:v>
      </x:c>
      <x:c r="P100" s="9" t="str">
        <x:v>PASS</x:v>
      </x:c>
      <x:c r="Q100" s="9" t="str">
        <x:v>NO_VERDICT</x:v>
      </x:c>
      <x:c r="R100" s="9" t="str">
        <x:v>GENERATION_ERROR</x:v>
      </x:c>
      <x:c r="S100" s="9" t="str">
        <x:v>I2-009-F02</x:v>
      </x:c>
      <x:c r="T100" s="9" t="str">
        <x:v>FAIL</x:v>
      </x:c>
      <x:c r="U100" s="9" t="str">
        <x:v>NO_VERDICT</x:v>
      </x:c>
      <x:c r="V100" s="9" t="str">
        <x:v>GENERATION_ERROR</x:v>
      </x:c>
      <x:c r="W100" s="13" t="str">
        <x:v>REVIEWED</x:v>
      </x:c>
      <x:c r="X100" s="13" t="str">
        <x:v>AI-assisted draft</x:v>
      </x:c>
      <x:c r="Y100" s="13" t="n">
        <x:v>46281</x:v>
      </x:c>
      <x:c r="Z100" s="13" t="n">
        <x:v>1</x:v>
      </x:c>
      <x:c r="AA100" s="13" t="n">
        <x:v>2</x:v>
      </x:c>
      <x:c r="AB100" s="13" t="n">
        <x:v>1</x:v>
      </x:c>
      <x:c r="AC100" s="13" t="n">
        <x:v>2</x:v>
      </x:c>
      <x:c r="AD100" s="13" t="n">
        <x:v>0</x:v>
      </x:c>
      <x:c r="AE100" s="13" t="n">
        <x:v>0</x:v>
      </x:c>
      <x:c r="AF100" s="13" t="n">
        <x:v>2</x:v>
      </x:c>
      <x:c r="AG100" s="13" t="str">
        <x:v>YES</x:v>
      </x:c>
      <x:c r="AH100" s="13" t="str">
        <x:v>MAJOR_DEFECT</x:v>
      </x:c>
      <x:c r="AI100" s="16" t="n">
        <x:f>IF(AND(W100="REVIEWED",X100&lt;&gt;"",Y100&lt;&gt;"",COUNTA(Z100:AF100)=7,COUNTIF(Z100:AF100,"UNCLEAR")=0,(COUNTIF(Z100:AF100,"0")+COUNTIF(Z100:AF100,"1")+COUNTIF(Z100:AF100,"2"))&gt;0,AG100&lt;&gt;"",AH100&lt;&gt;"",AJ100&lt;&gt;""),(COUNTIF(Z100:AF100,"1")+2*COUNTIF(Z100:AF100,"2"))/(2*(COUNTIF(Z100:AF100,"0")+COUNTIF(Z100:AF100,"1")+COUNTIF(Z100:AF100,"2"))),"")</x:f>
        <x:v>0.5714285714285714</x:v>
      </x:c>
      <x:c r="AJ100" s="14" t="str">
        <x:v>IACS UR I2 3.1(iv)-(v); the other-area and bow-form fields are present.</x:v>
      </x:c>
      <x:c r="AK100" s="14" t="str">
        <x:v>MULTIPLE</x:v>
      </x:c>
      <x:c r="AL100" s="14" t="str">
        <x:v>The two independent routes are made globally mandatory. A complete other-area AR=3.6 record must also provide hullArea, both angles, and bowFormApplicability, producing the sampled false rejection.</x:v>
      </x:c>
      <x:c r="AM100" s="9" t="str"/>
      <x:c r="AN100" s="9" t="str">
        <x:v>I2.3.1(iv)-(v)</x:v>
      </x:c>
      <x:c r="AO100" s="9" t="str">
        <x:v>MVP/SHACL_GENERATION_PIPELINE/experiments/LUNA_NO_SEMANTIC_VALIDATOR/RUN_01/runs/RUN-I2-009-20260901T094808888955Z/artifacts/attempt_01/candidate_shape.ttl</x:v>
      </x:c>
      <x:c r="AP100" s="9" t="str">
        <x:v>be0ec035f4ba7b21fb8cb364047a395bcf8eac9005d91985e799704fc2d52ce8</x:v>
      </x:c>
      <x:c r="AQ100" s="52" t="inlineStr">
        <x:is>
          <x:t xml:space="preserve">ERROR</x:t>
        </x:is>
      </x:c>
      <x:c r="AR100" s="53" t="inlineStr">
        <x:is>
          <x:t xml:space="preserve">ERROR</x:t>
        </x:is>
      </x:c>
      <x:c r="AS100" s="53" t="inlineStr">
        <x:is>
          <x:t xml:space="preserve">I2-009-P01=ERROR | I2-009-F02=ERROR</x:t>
        </x:is>
      </x:c>
      <x:c r="AT100" s="53" t="inlineStr">
        <x:is>
          <x:t xml:space="preserve"/>
        </x:is>
      </x:c>
      <x:c r="AU100" s="53" t="inlineStr">
        <x:is>
          <x:t xml:space="preserve"/>
        </x:is>
      </x:c>
      <x:c r="AV100" s="53" t="inlineStr">
        <x:is>
          <x:t xml:space="preserve"/>
        </x:is>
      </x:c>
      <x:c r="AW100" s="53" t="inlineStr">
        <x:is>
          <x:t xml:space="preserve"/>
        </x:is>
      </x:c>
      <x:c r="AX100" s="53" t="inlineStr">
        <x:is>
          <x:t xml:space="preserve"/>
        </x:is>
      </x:c>
      <x:c r="AY100" s="53" t="inlineStr">
        <x:is>
          <x:t xml:space="preserve"/>
        </x:is>
      </x:c>
      <x:c r="AZ100" s="53" t="inlineStr">
        <x:is>
          <x:t xml:space="preserve"/>
        </x:is>
      </x:c>
      <x:c r="BA100" s="54" t="n">
        <x:v>1</x:v>
      </x:c>
      <x:c r="BB100" s="54" t="n">
        <x:v>2</x:v>
      </x:c>
      <x:c r="BC100" s="54" t="n">
        <x:v>2</x:v>
      </x:c>
      <x:c r="BD100" s="55" t="n">
        <x:f>IF(OR(W100&lt;&gt;"REVIEWED",COUNTIF(BA100:BC100,"UNCLEAR")&gt;0,COUNTA(BA100:BC100)&lt;3,(COUNTIF(BA100:BC100,"0")+COUNTIF(BA100:BC100,"1")+COUNTIF(BA100:BC100,"2"))=0,AJ100=""),"",(COUNTIF(BA100:BC100,"1")+2*COUNTIF(BA100:BC100,"2"))/(2*(COUNTIF(BA100:BC100,"0")+COUNTIF(BA100:BC100,"1")+COUNTIF(BA100:BC100,"2"))))</x:f>
        <x:v>0.8333333333333334</x:v>
      </x:c>
    </x:row>
    <x:row r="101" ht="66" customHeight="1">
      <x:c r="A101" s="9" t="str">
        <x:v>BATCH_10</x:v>
      </x:c>
      <x:c r="B101" s="9" t="n">
        <x:v>95</x:v>
      </x:c>
      <x:c r="C101" s="9" t="str">
        <x:v>TRF-009</x:v>
      </x:c>
      <x:c r="D101" s="9" t="str">
        <x:v>TRAFICOM</x:v>
      </x:c>
      <x:c r="E101" s="9" t="str">
        <x:v>DIRECT_STATIC</x:v>
      </x:c>
      <x:c r="F101" s="9" t="str">
        <x:v>RUN_01</x:v>
      </x:c>
      <x:c r="G101" s="12" t="str">
        <x:v>OFFICIAL_ELIGIBLE_OUTPUT</x:v>
      </x:c>
      <x:c r="H101" s="12" t="str">
        <x:v>NO_SEMANTIC_VALIDATOR_DETERMINISTIC_PASS</x:v>
      </x:c>
      <x:c r="I101" s="12" t="str">
        <x:v>PARSED</x:v>
      </x:c>
      <x:c r="J101" s="12" t="str">
        <x:v>PASS</x:v>
      </x:c>
      <x:c r="K101" s="9" t="n">
        <x:v>8</x:v>
      </x:c>
      <x:c r="L101" s="9" t="n">
        <x:v>8</x:v>
      </x:c>
      <x:c r="M101" s="9" t="n">
        <x:v>5</x:v>
      </x:c>
      <x:c r="N101" s="9" t="n">
        <x:v>0</x:v>
      </x:c>
      <x:c r="O101" s="9" t="str">
        <x:v>TRF-009-P02</x:v>
      </x:c>
      <x:c r="P101" s="9" t="str">
        <x:v>PASS</x:v>
      </x:c>
      <x:c r="Q101" s="9" t="str">
        <x:v>FAIL</x:v>
      </x:c>
      <x:c r="R101" s="9" t="str">
        <x:v>FALSE_REJECT</x:v>
      </x:c>
      <x:c r="S101" s="9" t="str">
        <x:v>TRF-009-F02</x:v>
      </x:c>
      <x:c r="T101" s="9" t="str">
        <x:v>FAIL</x:v>
      </x:c>
      <x:c r="U101" s="9" t="str">
        <x:v>FAIL</x:v>
      </x:c>
      <x:c r="V101" s="9" t="str">
        <x:v>CORRECT_BEHAVIOR</x:v>
      </x:c>
      <x:c r="W101" s="13" t="str">
        <x:v>REVIEWED</x:v>
      </x:c>
      <x:c r="X101" s="13" t="str">
        <x:v>AI-assisted draft</x:v>
      </x:c>
      <x:c r="Y101" s="13" t="n">
        <x:v>46281</x:v>
      </x:c>
      <x:c r="Z101" s="13" t="n">
        <x:v>2</x:v>
      </x:c>
      <x:c r="AA101" s="13" t="n">
        <x:v>2</x:v>
      </x:c>
      <x:c r="AB101" s="13" t="n">
        <x:v>1</x:v>
      </x:c>
      <x:c r="AC101" s="13" t="n">
        <x:v>2</x:v>
      </x:c>
      <x:c r="AD101" s="13" t="n">
        <x:v>2</x:v>
      </x:c>
      <x:c r="AE101" s="13" t="n">
        <x:v>2</x:v>
      </x:c>
      <x:c r="AF101" s="13" t="n">
        <x:v>2</x:v>
      </x:c>
      <x:c r="AG101" s="13" t="str">
        <x:v>NO</x:v>
      </x:c>
      <x:c r="AH101" s="13" t="str">
        <x:v>MINOR_DEFECT</x:v>
      </x:c>
      <x:c r="AI101" s="16" t="n">
        <x:f>IF(AND(W101="REVIEWED",X101&lt;&gt;"",Y101&lt;&gt;"",COUNTA(Z101:AF101)=7,COUNTIF(Z101:AF101,"UNCLEAR")=0,(COUNTIF(Z101:AF101,"0")+COUNTIF(Z101:AF101,"1")+COUNTIF(Z101:AF101,"2"))&gt;0,AG101&lt;&gt;"",AH101&lt;&gt;"",AJ101&lt;&gt;""),(COUNTIF(Z101:AF101,"1")+2*COUNTIF(Z101:AF101,"2"))/(2*(COUNTIF(Z101:AF101,"0")+COUNTIF(Z101:AF101,"1")+COUNTIF(Z101:AF101,"2"))),"")</x:f>
        <x:v>0.9285714285714286</x:v>
      </x:c>
      <x:c r="AJ101" s="14" t="str">
        <x:v>TRAFICOM 1.7; applicability, permitted methods, and the statutory deadline are enforced.</x:v>
      </x:c>
      <x:c r="AK101" s="14" t="str">
        <x:v>CODE_DEFECT</x:v>
      </x:c>
      <x:c r="AL101" s="14" t="str">
        <x:v>iceClass and engineOutputComplianceMethod are not limited to one value. A record can carry a valid value alongside a conflicting extra value and still satisfy the existence-based SPARQL test.</x:v>
      </x:c>
      <x:c r="AM101" s="9" t="str">
        <x:v>RDF_FALSE_REJECT</x:v>
      </x:c>
      <x:c r="AN101" s="9" t="str">
        <x:v>1.7 (20-year IA/IA Super engine-output obligation)</x:v>
      </x:c>
      <x:c r="AO101" s="9" t="str">
        <x:v>MVP/SHACL_GENERATION_PIPELINE/experiments/LUNA_NO_SEMANTIC_VALIDATOR/RUN_01/runs/RUN-TRF-009-20260901T110241294987Z/artifacts/attempt_01/candidate_shape.ttl</x:v>
      </x:c>
      <x:c r="AP101" s="9" t="str">
        <x:v>4cf0a629e42dcb8eaf2d2f565f7fcaf6413b26ea4ec4e6c7b5d59385200d42dd</x:v>
      </x:c>
      <x:c r="AQ101" s="52" t="inlineStr">
        <x:is>
          <x:t xml:space="preserve">PASS</x:t>
        </x:is>
      </x:c>
      <x:c r="AR101" s="53" t="inlineStr">
        <x:is>
          <x:t xml:space="preserve">VALID</x:t>
        </x:is>
      </x:c>
      <x:c r="AS101" s="53" t="inlineStr">
        <x:is>
          <x:t xml:space="preserve">TRF-009-P02=ACTIVATED | TRF-009-F02=ACTIVATED</x:t>
        </x:is>
      </x:c>
      <x:c r="AT101" s="53">
        <x:v>1</x:v>
      </x:c>
      <x:c r="AU101" s="53">
        <x:v>4</x:v>
      </x:c>
      <x:c r="AV101" s="53">
        <x:v>11</x:v>
      </x:c>
      <x:c r="AW101" s="53" t="inlineStr">
        <x:is>
          <x:t xml:space="preserve">sh:datatype, sh:in, sh:minCount, sh:nodeKind, sh:property</x:t>
        </x:is>
      </x:c>
      <x:c r="AX101" s="53">
        <x:v>1</x:v>
      </x:c>
      <x:c r="AY101" s="53">
        <x:v>1</x:v>
      </x:c>
      <x:c r="AZ101" s="53">
        <x:v>0</x:v>
      </x:c>
      <x:c r="BA101" s="54" t="n">
        <x:v>1</x:v>
      </x:c>
      <x:c r="BB101" s="54" t="n">
        <x:v>2</x:v>
      </x:c>
      <x:c r="BC101" s="54" t="n">
        <x:v>2</x:v>
      </x:c>
      <x:c r="BD101" s="55" t="n">
        <x:f>IF(OR(W101&lt;&gt;"REVIEWED",COUNTIF(BA101:BC101,"UNCLEAR")&gt;0,COUNTA(BA101:BC101)&lt;3,(COUNTIF(BA101:BC101,"0")+COUNTIF(BA101:BC101,"1")+COUNTIF(BA101:BC101,"2"))=0,AJ101=""),"",(COUNTIF(BA101:BC101,"1")+2*COUNTIF(BA101:BC101,"2"))/(2*(COUNTIF(BA101:BC101,"0")+COUNTIF(BA101:BC101,"1")+COUNTIF(BA101:BC101,"2"))))</x:f>
        <x:v>0.8333333333333334</x:v>
      </x:c>
    </x:row>
    <x:row r="102" ht="66" customHeight="1">
      <x:c r="A102" s="9" t="str">
        <x:v>BATCH_10</x:v>
      </x:c>
      <x:c r="B102" s="9" t="n">
        <x:v>96</x:v>
      </x:c>
      <x:c r="C102" s="9" t="str">
        <x:v>IMO-060</x:v>
      </x:c>
      <x:c r="D102" s="9" t="str">
        <x:v>IMO</x:v>
      </x:c>
      <x:c r="E102" s="9" t="str">
        <x:v>DIRECT_STATIC</x:v>
      </x:c>
      <x:c r="F102" s="9" t="str">
        <x:v>RUN_01</x:v>
      </x:c>
      <x:c r="G102" s="12" t="str">
        <x:v>OFFICIAL_ELIGIBLE_OUTPUT</x:v>
      </x:c>
      <x:c r="H102" s="12" t="str">
        <x:v>NO_SEMANTIC_VALIDATOR_DETERMINISTIC_PASS</x:v>
      </x:c>
      <x:c r="I102" s="12" t="str">
        <x:v>PARSED</x:v>
      </x:c>
      <x:c r="J102" s="12" t="str">
        <x:v>PASS</x:v>
      </x:c>
      <x:c r="K102" s="9" t="n">
        <x:v>7</x:v>
      </x:c>
      <x:c r="L102" s="9" t="n">
        <x:v>7</x:v>
      </x:c>
      <x:c r="M102" s="9" t="n">
        <x:v>7</x:v>
      </x:c>
      <x:c r="N102" s="9" t="n">
        <x:v>1</x:v>
      </x:c>
      <x:c r="O102" s="9" t="str">
        <x:v>IMO-060-P02</x:v>
      </x:c>
      <x:c r="P102" s="9" t="str">
        <x:v>PASS</x:v>
      </x:c>
      <x:c r="Q102" s="9" t="str">
        <x:v>PASS</x:v>
      </x:c>
      <x:c r="R102" s="9" t="str">
        <x:v>CORRECT_BEHAVIOR</x:v>
      </x:c>
      <x:c r="S102" s="9" t="str">
        <x:v>IMO-060-F01</x:v>
      </x:c>
      <x:c r="T102" s="9" t="str">
        <x:v>FAIL</x:v>
      </x:c>
      <x:c r="U102" s="9" t="str">
        <x:v>FAIL</x:v>
      </x:c>
      <x:c r="V102" s="9" t="str">
        <x:v>CORRECT_BEHAVIOR</x:v>
      </x:c>
      <x:c r="W102" s="13" t="str">
        <x:v>REVIEWED</x:v>
      </x:c>
      <x:c r="X102" s="13" t="str">
        <x:v>AI-assisted draft</x:v>
      </x:c>
      <x:c r="Y102" s="13" t="n">
        <x:v>46281</x:v>
      </x:c>
      <x:c r="Z102" s="13" t="n">
        <x:v>2</x:v>
      </x:c>
      <x:c r="AA102" s="13" t="n">
        <x:v>2</x:v>
      </x:c>
      <x:c r="AB102" s="13" t="n">
        <x:v>2</x:v>
      </x:c>
      <x:c r="AC102" s="13" t="n">
        <x:v>2</x:v>
      </x:c>
      <x:c r="AD102" s="13" t="n">
        <x:v>2</x:v>
      </x:c>
      <x:c r="AE102" s="13" t="n">
        <x:v>2</x:v>
      </x:c>
      <x:c r="AF102" s="13" t="n">
        <x:v>2</x:v>
      </x:c>
      <x:c r="AG102" s="13" t="str">
        <x:v>NO</x:v>
      </x:c>
      <x:c r="AH102" s="13" t="str">
        <x:v>CORRECT</x:v>
      </x:c>
      <x:c r="AI102" s="16" t="n">
        <x:f>IF(AND(W102="REVIEWED",X102&lt;&gt;"",Y102&lt;&gt;"",COUNTA(Z102:AF102)=7,COUNTIF(Z102:AF102,"UNCLEAR")=0,(COUNTIF(Z102:AF102,"0")+COUNTIF(Z102:AF102,"1")+COUNTIF(Z102:AF102,"2"))&gt;0,AG102&lt;&gt;"",AH102&lt;&gt;"",AJ102&lt;&gt;""),(COUNTIF(Z102:AF102,"1")+2*COUNTIF(Z102:AF102,"2"))/(2*(COUNTIF(Z102:AF102,"0")+COUNTIF(Z102:AF102,"1")+COUNTIF(Z102:AF102,"2"))),"")</x:f>
        <x:v>1</x:v>
      </x:c>
      <x:c r="AJ102" s="14" t="str">
        <x:v>Polar Code I-A 7.3.2.2; both applicability booleans and the clearing capability are correctly related by the three logical alternatives.</x:v>
      </x:c>
      <x:c r="AK102" s="14" t="str">
        <x:v>NONE_FOUND</x:v>
      </x:c>
      <x:c r="AL102" s="14" t="str">
        <x:v>No material defect found.</x:v>
      </x:c>
      <x:c r="AM102" s="9" t="str"/>
      <x:c r="AN102" s="9" t="str">
        <x:v>Part I-A 7.3.2.4</x:v>
      </x:c>
      <x:c r="AO102" s="9" t="str">
        <x:v>MVP/SHACL_GENERATION_PIPELINE/experiments/LUNA_NO_SEMANTIC_VALIDATOR/RUN_01/runs/RUN-IMO-060-20260901T102703805578Z/artifacts/attempt_01/candidate_shape.ttl</x:v>
      </x:c>
      <x:c r="AP102" s="9" t="str">
        <x:v>3a5c9476e01412e4c0718cfdc04895f8de96def3ff150c6fd3f315170d3135f8</x:v>
      </x:c>
      <x:c r="AQ102" s="52" t="inlineStr">
        <x:is>
          <x:t xml:space="preserve">PASS</x:t>
        </x:is>
      </x:c>
      <x:c r="AR102" s="53" t="inlineStr">
        <x:is>
          <x:t xml:space="preserve">VALID</x:t>
        </x:is>
      </x:c>
      <x:c r="AS102" s="53" t="inlineStr">
        <x:is>
          <x:t xml:space="preserve">IMO-060-P02=ACTIVATED | IMO-060-F01=ACTIVATED</x:t>
        </x:is>
      </x:c>
      <x:c r="AT102" s="53">
        <x:v>1</x:v>
      </x:c>
      <x:c r="AU102" s="53">
        <x:v>5</x:v>
      </x:c>
      <x:c r="AV102" s="53">
        <x:v>26</x:v>
      </x:c>
      <x:c r="AW102" s="53" t="inlineStr">
        <x:is>
          <x:t xml:space="preserve">sh:datatype, sh:hasValue, sh:maxCount, sh:minCount, sh:or, sh:property</x:t>
        </x:is>
      </x:c>
      <x:c r="AX102" s="53">
        <x:v>0</x:v>
      </x:c>
      <x:c r="AY102" s="53">
        <x:v>1</x:v>
      </x:c>
      <x:c r="AZ102" s="53">
        <x:v>1</x:v>
      </x:c>
      <x:c r="BA102" s="54" t="n">
        <x:v>2</x:v>
      </x:c>
      <x:c r="BB102" s="54" t="n">
        <x:v>2</x:v>
      </x:c>
      <x:c r="BC102" s="54" t="n">
        <x:v>2</x:v>
      </x:c>
      <x:c r="BD102" s="55" t="n">
        <x:f>IF(OR(W102&lt;&gt;"REVIEWED",COUNTIF(BA102:BC102,"UNCLEAR")&gt;0,COUNTA(BA102:BC102)&lt;3,(COUNTIF(BA102:BC102,"0")+COUNTIF(BA102:BC102,"1")+COUNTIF(BA102:BC102,"2"))=0,AJ102=""),"",(COUNTIF(BA102:BC102,"1")+2*COUNTIF(BA102:BC102,"2"))/(2*(COUNTIF(BA102:BC102,"0")+COUNTIF(BA102:BC102,"1")+COUNTIF(BA102:BC102,"2"))))</x:f>
        <x:v>1</x:v>
      </x:c>
    </x:row>
    <x:row r="103" ht="66" customHeight="1">
      <x:c r="A103" s="9" t="str">
        <x:v>BATCH_10</x:v>
      </x:c>
      <x:c r="B103" s="9" t="n">
        <x:v>97</x:v>
      </x:c>
      <x:c r="C103" s="9" t="str">
        <x:v>IMO-096</x:v>
      </x:c>
      <x:c r="D103" s="9" t="str">
        <x:v>IMO</x:v>
      </x:c>
      <x:c r="E103" s="9" t="str">
        <x:v>DIRECT_STATIC</x:v>
      </x:c>
      <x:c r="F103" s="9" t="str">
        <x:v>RUN_01</x:v>
      </x:c>
      <x:c r="G103" s="12" t="str">
        <x:v>OFFICIAL_ELIGIBLE_OUTPUT</x:v>
      </x:c>
      <x:c r="H103" s="12" t="str">
        <x:v>NO_SEMANTIC_VALIDATOR_DETERMINISTIC_PASS</x:v>
      </x:c>
      <x:c r="I103" s="12" t="str">
        <x:v>PARSED</x:v>
      </x:c>
      <x:c r="J103" s="12" t="str">
        <x:v>PASS</x:v>
      </x:c>
      <x:c r="K103" s="9" t="n">
        <x:v>5</x:v>
      </x:c>
      <x:c r="L103" s="9" t="n">
        <x:v>5</x:v>
      </x:c>
      <x:c r="M103" s="9" t="n">
        <x:v>5</x:v>
      </x:c>
      <x:c r="N103" s="9" t="n">
        <x:v>1</x:v>
      </x:c>
      <x:c r="O103" s="9" t="str">
        <x:v>IMO-096-K-P01</x:v>
      </x:c>
      <x:c r="P103" s="9" t="str">
        <x:v>PASS</x:v>
      </x:c>
      <x:c r="Q103" s="9" t="str">
        <x:v>PASS</x:v>
      </x:c>
      <x:c r="R103" s="9" t="str">
        <x:v>CORRECT_BEHAVIOR</x:v>
      </x:c>
      <x:c r="S103" s="9" t="str">
        <x:v>IMO-096-K-F03</x:v>
      </x:c>
      <x:c r="T103" s="9" t="str">
        <x:v>FAIL</x:v>
      </x:c>
      <x:c r="U103" s="9" t="str">
        <x:v>FAIL</x:v>
      </x:c>
      <x:c r="V103" s="9" t="str">
        <x:v>CORRECT_BEHAVIOR</x:v>
      </x:c>
      <x:c r="W103" s="13" t="str">
        <x:v>REVIEWED</x:v>
      </x:c>
      <x:c r="X103" s="13" t="str">
        <x:v>AI-assisted draft</x:v>
      </x:c>
      <x:c r="Y103" s="13" t="n">
        <x:v>46281</x:v>
      </x:c>
      <x:c r="Z103" s="13" t="n">
        <x:v>2</x:v>
      </x:c>
      <x:c r="AA103" s="13" t="n">
        <x:v>2</x:v>
      </x:c>
      <x:c r="AB103" s="13" t="n">
        <x:v>2</x:v>
      </x:c>
      <x:c r="AC103" s="13" t="n">
        <x:v>2</x:v>
      </x:c>
      <x:c r="AD103" s="13" t="n">
        <x:v>2</x:v>
      </x:c>
      <x:c r="AE103" s="13" t="n">
        <x:v>2</x:v>
      </x:c>
      <x:c r="AF103" s="13" t="n">
        <x:v>2</x:v>
      </x:c>
      <x:c r="AG103" s="13" t="str">
        <x:v>NO</x:v>
      </x:c>
      <x:c r="AH103" s="13" t="str">
        <x:v>CORRECT</x:v>
      </x:c>
      <x:c r="AI103" s="16" t="n">
        <x:f>IF(AND(W103="REVIEWED",X103&lt;&gt;"",Y103&lt;&gt;"",COUNTA(Z103:AF103)=7,COUNTIF(Z103:AF103,"UNCLEAR")=0,(COUNTIF(Z103:AF103,"0")+COUNTIF(Z103:AF103,"1")+COUNTIF(Z103:AF103,"2"))&gt;0,AG103&lt;&gt;"",AH103&lt;&gt;"",AJ103&lt;&gt;""),(COUNTIF(Z103:AF103,"1")+2*COUNTIF(Z103:AF103,"2"))/(2*(COUNTIF(Z103:AF103,"0")+COUNTIF(Z103:AF103,"1")+COUNTIF(Z103:AF103,"2"))),"")</x:f>
        <x:v>1</x:v>
      </x:c>
      <x:c r="AJ103" s="14" t="str">
        <x:v>Polar Code I-A 10.3.1; two-way voice and data capabilities are both required true.</x:v>
      </x:c>
      <x:c r="AK103" s="14" t="str">
        <x:v>NONE_FOUND</x:v>
      </x:c>
      <x:c r="AL103" s="14" t="str">
        <x:v>The regulation requires the capabilities, not a particular closed-world cardinality beyond their true values.</x:v>
      </x:c>
      <x:c r="AM103" s="9" t="str"/>
      <x:c r="AN103" s="9" t="str">
        <x:v>Part I-A 10.3.1.4</x:v>
      </x:c>
      <x:c r="AO103" s="9" t="str">
        <x:v>MVP/SHACL_GENERATION_PIPELINE/experiments/LUNA_NO_SEMANTIC_VALIDATOR/RUN_01/runs/RUN-IMO-096-20260901T103620753998Z/artifacts/attempt_01/candidate_shape.ttl</x:v>
      </x:c>
      <x:c r="AP103" s="9" t="str">
        <x:v>815b8a4d0145cfc0f41b09569c7e8339d54c2d5442e919371deb4688f0ba2c50</x:v>
      </x:c>
      <x:c r="AQ103" s="52" t="inlineStr">
        <x:is>
          <x:t xml:space="preserve">PASS</x:t>
        </x:is>
      </x:c>
      <x:c r="AR103" s="53" t="inlineStr">
        <x:is>
          <x:t xml:space="preserve">VALID</x:t>
        </x:is>
      </x:c>
      <x:c r="AS103" s="53" t="inlineStr">
        <x:is>
          <x:t xml:space="preserve">IMO-096-K-P01=ACTIVATED | IMO-096-K-F03=ACTIVATED</x:t>
        </x:is>
      </x:c>
      <x:c r="AT103" s="53">
        <x:v>1</x:v>
      </x:c>
      <x:c r="AU103" s="53">
        <x:v>2</x:v>
      </x:c>
      <x:c r="AV103" s="53">
        <x:v>8</x:v>
      </x:c>
      <x:c r="AW103" s="53" t="inlineStr">
        <x:is>
          <x:t xml:space="preserve">sh:datatype, sh:hasValue, sh:minCount, sh:property</x:t>
        </x:is>
      </x:c>
      <x:c r="AX103" s="53">
        <x:v>0</x:v>
      </x:c>
      <x:c r="AY103" s="53">
        <x:v>1</x:v>
      </x:c>
      <x:c r="AZ103" s="53">
        <x:v>0</x:v>
      </x:c>
      <x:c r="BA103" s="54" t="n">
        <x:v>2</x:v>
      </x:c>
      <x:c r="BB103" s="54" t="n">
        <x:v>2</x:v>
      </x:c>
      <x:c r="BC103" s="54" t="n">
        <x:v>2</x:v>
      </x:c>
      <x:c r="BD103" s="55" t="n">
        <x:f>IF(OR(W103&lt;&gt;"REVIEWED",COUNTIF(BA103:BC103,"UNCLEAR")&gt;0,COUNTA(BA103:BC103)&lt;3,(COUNTIF(BA103:BC103,"0")+COUNTIF(BA103:BC103,"1")+COUNTIF(BA103:BC103,"2"))=0,AJ103=""),"",(COUNTIF(BA103:BC103,"1")+2*COUNTIF(BA103:BC103,"2"))/(2*(COUNTIF(BA103:BC103,"0")+COUNTIF(BA103:BC103,"1")+COUNTIF(BA103:BC103,"2"))))</x:f>
        <x:v>1</x:v>
      </x:c>
    </x:row>
    <x:row r="104" ht="66" customHeight="1">
      <x:c r="A104" s="9" t="str">
        <x:v>BATCH_10</x:v>
      </x:c>
      <x:c r="B104" s="9" t="n">
        <x:v>98</x:v>
      </x:c>
      <x:c r="C104" s="9" t="str">
        <x:v>IMO-022</x:v>
      </x:c>
      <x:c r="D104" s="9" t="str">
        <x:v>IMO</x:v>
      </x:c>
      <x:c r="E104" s="9" t="str">
        <x:v>DIRECT_STATIC</x:v>
      </x:c>
      <x:c r="F104" s="9" t="str">
        <x:v>RUN_01</x:v>
      </x:c>
      <x:c r="G104" s="12" t="str">
        <x:v>OFFICIAL_ELIGIBLE_OUTPUT</x:v>
      </x:c>
      <x:c r="H104" s="12" t="str">
        <x:v>NO_SEMANTIC_VALIDATOR_DETERMINISTIC_PASS</x:v>
      </x:c>
      <x:c r="I104" s="12" t="str">
        <x:v>PARSED</x:v>
      </x:c>
      <x:c r="J104" s="12" t="str">
        <x:v>PASS</x:v>
      </x:c>
      <x:c r="K104" s="9" t="n">
        <x:v>5</x:v>
      </x:c>
      <x:c r="L104" s="9" t="n">
        <x:v>5</x:v>
      </x:c>
      <x:c r="M104" s="9" t="n">
        <x:v>5</x:v>
      </x:c>
      <x:c r="N104" s="9" t="n">
        <x:v>1</x:v>
      </x:c>
      <x:c r="O104" s="9" t="str">
        <x:v>IMO-022-P01</x:v>
      </x:c>
      <x:c r="P104" s="9" t="str">
        <x:v>PASS</x:v>
      </x:c>
      <x:c r="Q104" s="9" t="str">
        <x:v>PASS</x:v>
      </x:c>
      <x:c r="R104" s="9" t="str">
        <x:v>CORRECT_BEHAVIOR</x:v>
      </x:c>
      <x:c r="S104" s="9" t="str">
        <x:v>IMO-022-F01</x:v>
      </x:c>
      <x:c r="T104" s="9" t="str">
        <x:v>FAIL</x:v>
      </x:c>
      <x:c r="U104" s="9" t="str">
        <x:v>FAIL</x:v>
      </x:c>
      <x:c r="V104" s="9" t="str">
        <x:v>CORRECT_BEHAVIOR</x:v>
      </x:c>
      <x:c r="W104" s="13" t="str">
        <x:v>REVIEWED</x:v>
      </x:c>
      <x:c r="X104" s="13" t="str">
        <x:v>AI-assisted draft</x:v>
      </x:c>
      <x:c r="Y104" s="13" t="n">
        <x:v>46281</x:v>
      </x:c>
      <x:c r="Z104" s="13" t="n">
        <x:v>2</x:v>
      </x:c>
      <x:c r="AA104" s="13" t="n">
        <x:v>2</x:v>
      </x:c>
      <x:c r="AB104" s="13" t="n">
        <x:v>2</x:v>
      </x:c>
      <x:c r="AC104" s="13" t="n">
        <x:v>2</x:v>
      </x:c>
      <x:c r="AD104" s="13" t="n">
        <x:v>2</x:v>
      </x:c>
      <x:c r="AE104" s="13" t="n">
        <x:v>2</x:v>
      </x:c>
      <x:c r="AF104" s="13" t="n">
        <x:v>2</x:v>
      </x:c>
      <x:c r="AG104" s="13" t="str">
        <x:v>NO</x:v>
      </x:c>
      <x:c r="AH104" s="13" t="str">
        <x:v>CORRECT</x:v>
      </x:c>
      <x:c r="AI104" s="16" t="n">
        <x:f>IF(AND(W104="REVIEWED",X104&lt;&gt;"",Y104&lt;&gt;"",COUNTA(Z104:AF104)=7,COUNTIF(Z104:AF104,"UNCLEAR")=0,(COUNTIF(Z104:AF104,"0")+COUNTIF(Z104:AF104,"1")+COUNTIF(Z104:AF104,"2"))&gt;0,AG104&lt;&gt;"",AH104&lt;&gt;"",AJ104&lt;&gt;""),(COUNTIF(Z104:AF104,"1")+2*COUNTIF(Z104:AF104,"2"))/(2*(COUNTIF(Z104:AF104,"0")+COUNTIF(Z104:AF104,"1")+COUNTIF(Z104:AF104,"2"))),"")</x:f>
        <x:v>1</x:v>
      </x:c>
      <x:c r="AJ104" s="14" t="str">
        <x:v>Polar Code I-A 2.3; all PWOM elements and a non-empty operational-assessment reference are required with clear diagnostics.</x:v>
      </x:c>
      <x:c r="AK104" s="14" t="str">
        <x:v>NONE_FOUND</x:v>
      </x:c>
      <x:c r="AL104" s="14" t="str">
        <x:v>No material defect found.</x:v>
      </x:c>
      <x:c r="AM104" s="9" t="str"/>
      <x:c r="AN104" s="9" t="str">
        <x:v>Part I-A 2.2.2</x:v>
      </x:c>
      <x:c r="AO104" s="9" t="str">
        <x:v>MVP/SHACL_GENERATION_PIPELINE/experiments/LUNA_NO_SEMANTIC_VALIDATOR/RUN_01/runs/RUN-IMO-022-20260901T101723357282Z/artifacts/attempt_01/candidate_shape.ttl</x:v>
      </x:c>
      <x:c r="AP104" s="9" t="str">
        <x:v>2c866aa1d09bcbdfc913ac9f85875d2b2d1246b60ce6ff21436f7a74eff9506b</x:v>
      </x:c>
      <x:c r="AQ104" s="52" t="inlineStr">
        <x:is>
          <x:t xml:space="preserve">PASS</x:t>
        </x:is>
      </x:c>
      <x:c r="AR104" s="53" t="inlineStr">
        <x:is>
          <x:t xml:space="preserve">VALID</x:t>
        </x:is>
      </x:c>
      <x:c r="AS104" s="53" t="inlineStr">
        <x:is>
          <x:t xml:space="preserve">IMO-022-P01=ACTIVATED | IMO-022-F01=ACTIVATED</x:t>
        </x:is>
      </x:c>
      <x:c r="AT104" s="53">
        <x:v>1</x:v>
      </x:c>
      <x:c r="AU104" s="53">
        <x:v>4</x:v>
      </x:c>
      <x:c r="AV104" s="53">
        <x:v>20</x:v>
      </x:c>
      <x:c r="AW104" s="53" t="inlineStr">
        <x:is>
          <x:t xml:space="preserve">sh:datatype, sh:hasValue, sh:maxCount, sh:minCount, sh:minLength, sh:property</x:t>
        </x:is>
      </x:c>
      <x:c r="AX104" s="53">
        <x:v>0</x:v>
      </x:c>
      <x:c r="AY104" s="53">
        <x:v>1</x:v>
      </x:c>
      <x:c r="AZ104" s="53">
        <x:v>0</x:v>
      </x:c>
      <x:c r="BA104" s="54" t="n">
        <x:v>2</x:v>
      </x:c>
      <x:c r="BB104" s="54" t="n">
        <x:v>2</x:v>
      </x:c>
      <x:c r="BC104" s="54" t="n">
        <x:v>2</x:v>
      </x:c>
      <x:c r="BD104" s="55" t="n">
        <x:f>IF(OR(W104&lt;&gt;"REVIEWED",COUNTIF(BA104:BC104,"UNCLEAR")&gt;0,COUNTA(BA104:BC104)&lt;3,(COUNTIF(BA104:BC104,"0")+COUNTIF(BA104:BC104,"1")+COUNTIF(BA104:BC104,"2"))=0,AJ104=""),"",(COUNTIF(BA104:BC104,"1")+2*COUNTIF(BA104:BC104,"2"))/(2*(COUNTIF(BA104:BC104,"0")+COUNTIF(BA104:BC104,"1")+COUNTIF(BA104:BC104,"2"))))</x:f>
        <x:v>1</x:v>
      </x:c>
    </x:row>
    <x:row r="105" ht="66" customHeight="1">
      <x:c r="A105" s="9" t="str">
        <x:v>BATCH_10</x:v>
      </x:c>
      <x:c r="B105" s="9" t="n">
        <x:v>99</x:v>
      </x:c>
      <x:c r="C105" s="9" t="str">
        <x:v>TRF-129</x:v>
      </x:c>
      <x:c r="D105" s="9" t="str">
        <x:v>TRAFICOM</x:v>
      </x:c>
      <x:c r="E105" s="9" t="str">
        <x:v>DIRECT_STATIC</x:v>
      </x:c>
      <x:c r="F105" s="9" t="str">
        <x:v>RUN_01</x:v>
      </x:c>
      <x:c r="G105" s="12" t="str">
        <x:v>OFFICIAL_ELIGIBLE_OUTPUT</x:v>
      </x:c>
      <x:c r="H105" s="12" t="str">
        <x:v>NO_SEMANTIC_VALIDATOR_DETERMINISTIC_PASS</x:v>
      </x:c>
      <x:c r="I105" s="12" t="str">
        <x:v>PARSED</x:v>
      </x:c>
      <x:c r="J105" s="12" t="str">
        <x:v>PASS</x:v>
      </x:c>
      <x:c r="K105" s="9" t="n">
        <x:v>5</x:v>
      </x:c>
      <x:c r="L105" s="9" t="n">
        <x:v>5</x:v>
      </x:c>
      <x:c r="M105" s="9" t="n">
        <x:v>5</x:v>
      </x:c>
      <x:c r="N105" s="9" t="n">
        <x:v>1</x:v>
      </x:c>
      <x:c r="O105" s="9" t="str">
        <x:v>TRF-129-P02</x:v>
      </x:c>
      <x:c r="P105" s="9" t="str">
        <x:v>PASS</x:v>
      </x:c>
      <x:c r="Q105" s="9" t="str">
        <x:v>PASS</x:v>
      </x:c>
      <x:c r="R105" s="9" t="str">
        <x:v>CORRECT_BEHAVIOR</x:v>
      </x:c>
      <x:c r="S105" s="9" t="str">
        <x:v>TRF-129-F01</x:v>
      </x:c>
      <x:c r="T105" s="9" t="str">
        <x:v>FAIL</x:v>
      </x:c>
      <x:c r="U105" s="9" t="str">
        <x:v>FAIL</x:v>
      </x:c>
      <x:c r="V105" s="9" t="str">
        <x:v>CORRECT_BEHAVIOR</x:v>
      </x:c>
      <x:c r="W105" s="13" t="str">
        <x:v>REVIEWED</x:v>
      </x:c>
      <x:c r="X105" s="13" t="str">
        <x:v>AI-assisted draft</x:v>
      </x:c>
      <x:c r="Y105" s="13" t="n">
        <x:v>46281</x:v>
      </x:c>
      <x:c r="Z105" s="13" t="n">
        <x:v>2</x:v>
      </x:c>
      <x:c r="AA105" s="13" t="n">
        <x:v>2</x:v>
      </x:c>
      <x:c r="AB105" s="13" t="n">
        <x:v>2</x:v>
      </x:c>
      <x:c r="AC105" s="13" t="n">
        <x:v>2</x:v>
      </x:c>
      <x:c r="AD105" s="13" t="n">
        <x:v>2</x:v>
      </x:c>
      <x:c r="AE105" s="13" t="n">
        <x:v>2</x:v>
      </x:c>
      <x:c r="AF105" s="13" t="n">
        <x:v>2</x:v>
      </x:c>
      <x:c r="AG105" s="13" t="str">
        <x:v>NO</x:v>
      </x:c>
      <x:c r="AH105" s="13" t="str">
        <x:v>CORRECT</x:v>
      </x:c>
      <x:c r="AI105" s="16" t="n">
        <x:f>IF(AND(W105="REVIEWED",X105&lt;&gt;"",Y105&lt;&gt;"",COUNTA(Z105:AF105)=7,COUNTIF(Z105:AF105,"UNCLEAR")=0,(COUNTIF(Z105:AF105,"0")+COUNTIF(Z105:AF105,"1")+COUNTIF(Z105:AF105,"2"))&gt;0,AG105&lt;&gt;"",AH105&lt;&gt;"",AJ105&lt;&gt;""),(COUNTIF(Z105:AF105,"1")+2*COUNTIF(Z105:AF105,"2"))/(2*(COUNTIF(Z105:AF105,"0")+COUNTIF(Z105:AF105,"1")+COUNTIF(Z105:AF105,"2"))),"")</x:f>
        <x:v>1</x:v>
      </x:c>
      <x:c r="AJ105" s="14" t="str">
        <x:v>TRAFICOM 7.2; both locked applicability fields are required and navigatingInIce correctly gates the secured-supply result.</x:v>
      </x:c>
      <x:c r="AK105" s="14" t="str">
        <x:v>NONE_FOUND</x:v>
      </x:c>
      <x:c r="AL105" s="14" t="str">
        <x:v>The active and inactive branches are complete.</x:v>
      </x:c>
      <x:c r="AM105" s="9" t="str"/>
      <x:c r="AN105" s="9" t="str">
        <x:v>7.2</x:v>
      </x:c>
      <x:c r="AO105" s="9" t="str">
        <x:v>MVP/SHACL_GENERATION_PIPELINE/experiments/LUNA_NO_SEMANTIC_VALIDATOR/RUN_01/runs/RUN-TRF-129-20260901T114649060278Z/artifacts/attempt_01/candidate_shape.ttl</x:v>
      </x:c>
      <x:c r="AP105" s="9" t="str">
        <x:v>22a7ead51f9f749266824a4e496aaea6629bb144e72ee533e496e1165ec2dd1d</x:v>
      </x:c>
      <x:c r="AQ105" s="52" t="inlineStr">
        <x:is>
          <x:t xml:space="preserve">PASS</x:t>
        </x:is>
      </x:c>
      <x:c r="AR105" s="53" t="inlineStr">
        <x:is>
          <x:t xml:space="preserve">VALID</x:t>
        </x:is>
      </x:c>
      <x:c r="AS105" s="53" t="inlineStr">
        <x:is>
          <x:t xml:space="preserve">TRF-129-P02=ACTIVATED | TRF-129-F01=ACTIVATED</x:t>
        </x:is>
      </x:c>
      <x:c r="AT105" s="53">
        <x:v>1</x:v>
      </x:c>
      <x:c r="AU105" s="53">
        <x:v>5</x:v>
      </x:c>
      <x:c r="AV105" s="53">
        <x:v>15</x:v>
      </x:c>
      <x:c r="AW105" s="53" t="inlineStr">
        <x:is>
          <x:t xml:space="preserve">sh:datatype, sh:hasValue, sh:minCount, sh:or, sh:property</x:t>
        </x:is>
      </x:c>
      <x:c r="AX105" s="53">
        <x:v>0</x:v>
      </x:c>
      <x:c r="AY105" s="53">
        <x:v>1</x:v>
      </x:c>
      <x:c r="AZ105" s="53">
        <x:v>1</x:v>
      </x:c>
      <x:c r="BA105" s="54" t="n">
        <x:v>2</x:v>
      </x:c>
      <x:c r="BB105" s="54" t="n">
        <x:v>2</x:v>
      </x:c>
      <x:c r="BC105" s="54" t="n">
        <x:v>2</x:v>
      </x:c>
      <x:c r="BD105" s="55" t="n">
        <x:f>IF(OR(W105&lt;&gt;"REVIEWED",COUNTIF(BA105:BC105,"UNCLEAR")&gt;0,COUNTA(BA105:BC105)&lt;3,(COUNTIF(BA105:BC105,"0")+COUNTIF(BA105:BC105,"1")+COUNTIF(BA105:BC105,"2"))=0,AJ105=""),"",(COUNTIF(BA105:BC105,"1")+2*COUNTIF(BA105:BC105,"2"))/(2*(COUNTIF(BA105:BC105,"0")+COUNTIF(BA105:BC105,"1")+COUNTIF(BA105:BC105,"2"))))</x:f>
        <x:v>1</x:v>
      </x:c>
    </x:row>
    <x:row r="106" ht="66" customHeight="1">
      <x:c r="A106" s="9" t="str">
        <x:v>BATCH_10</x:v>
      </x:c>
      <x:c r="B106" s="9" t="n">
        <x:v>100</x:v>
      </x:c>
      <x:c r="C106" s="9" t="str">
        <x:v>TRF-080</x:v>
      </x:c>
      <x:c r="D106" s="9" t="str">
        <x:v>TRAFICOM</x:v>
      </x:c>
      <x:c r="E106" s="9" t="str">
        <x:v>DIRECT_CALCULATION</x:v>
      </x:c>
      <x:c r="F106" s="9" t="str">
        <x:v>RUN_01</x:v>
      </x:c>
      <x:c r="G106" s="12" t="str">
        <x:v>OFFICIAL_ELIGIBLE_OUTPUT</x:v>
      </x:c>
      <x:c r="H106" s="12" t="str">
        <x:v>NO_SEMANTIC_VALIDATOR_DETERMINISTIC_PASS</x:v>
      </x:c>
      <x:c r="I106" s="12" t="str">
        <x:v>PARSED</x:v>
      </x:c>
      <x:c r="J106" s="12" t="str">
        <x:v>PASS</x:v>
      </x:c>
      <x:c r="K106" s="9" t="n">
        <x:v>5</x:v>
      </x:c>
      <x:c r="L106" s="9" t="n">
        <x:v>5</x:v>
      </x:c>
      <x:c r="M106" s="9" t="n">
        <x:v>3</x:v>
      </x:c>
      <x:c r="N106" s="9" t="n">
        <x:v>0</x:v>
      </x:c>
      <x:c r="O106" s="9" t="str">
        <x:v>TRF-080-P02</x:v>
      </x:c>
      <x:c r="P106" s="9" t="str">
        <x:v>PASS</x:v>
      </x:c>
      <x:c r="Q106" s="9" t="str">
        <x:v>FAIL</x:v>
      </x:c>
      <x:c r="R106" s="9" t="str">
        <x:v>FALSE_REJECT</x:v>
      </x:c>
      <x:c r="S106" s="9" t="str">
        <x:v>TRF-080-F03</x:v>
      </x:c>
      <x:c r="T106" s="9" t="str">
        <x:v>FAIL</x:v>
      </x:c>
      <x:c r="U106" s="9" t="str">
        <x:v>FAIL</x:v>
      </x:c>
      <x:c r="V106" s="9" t="str">
        <x:v>CORRECT_BEHAVIOR</x:v>
      </x:c>
      <x:c r="W106" s="13" t="str">
        <x:v>REVIEWED</x:v>
      </x:c>
      <x:c r="X106" s="13" t="str">
        <x:v>AI-assisted draft</x:v>
      </x:c>
      <x:c r="Y106" s="13" t="n">
        <x:v>46281</x:v>
      </x:c>
      <x:c r="Z106" s="13" t="n">
        <x:v>2</x:v>
      </x:c>
      <x:c r="AA106" s="13" t="n">
        <x:v>0</x:v>
      </x:c>
      <x:c r="AB106" s="13" t="n">
        <x:v>2</x:v>
      </x:c>
      <x:c r="AC106" s="13" t="n">
        <x:v>1</x:v>
      </x:c>
      <x:c r="AD106" s="13" t="n">
        <x:v>2</x:v>
      </x:c>
      <x:c r="AE106" s="13" t="n">
        <x:v>2</x:v>
      </x:c>
      <x:c r="AF106" s="13" t="n">
        <x:v>2</x:v>
      </x:c>
      <x:c r="AG106" s="13" t="str">
        <x:v>YES</x:v>
      </x:c>
      <x:c r="AH106" s="13" t="str">
        <x:v>MAJOR_DEFECT</x:v>
      </x:c>
      <x:c r="AI106" s="16" t="n">
        <x:f>IF(AND(W106="REVIEWED",X106&lt;&gt;"",Y106&lt;&gt;"",COUNTA(Z106:AF106)=7,COUNTIF(Z106:AF106,"UNCLEAR")=0,(COUNTIF(Z106:AF106,"0")+COUNTIF(Z106:AF106,"1")+COUNTIF(Z106:AF106,"2"))&gt;0,AG106&lt;&gt;"",AH106&lt;&gt;"",AJ106&lt;&gt;""),(COUNTIF(Z106:AF106,"1")+2*COUNTIF(Z106:AF106,"2"))/(2*(COUNTIF(Z106:AF106,"0")+COUNTIF(Z106:AF106,"1")+COUNTIF(Z106:AF106,"2"))),"")</x:f>
        <x:v>0.7857142857142857</x:v>
      </x:c>
      <x:c r="AJ106" s="14" t="str">
        <x:v>TRAFICOM 6.5.1.9; the ship-owned operands, result, and multiplication are otherwise complete.</x:v>
      </x:c>
      <x:c r="AK106" s="14" t="str">
        <x:v>CODE_DEFECT</x:v>
      </x:c>
      <x:c r="AL106" s="14" t="str">
        <x:v>The result unit is constrained to qudt:UNITLESS in the QUDT schema namespace rather than unit:UNITLESS in the QUDT unit vocabulary. Canonical conforming results are therefore falsely rejected.</x:v>
      </x:c>
      <x:c r="AM106" s="9" t="str">
        <x:v>ALWAYS_FAIL; RDF_FALSE_REJECT</x:v>
      </x:c>
      <x:c r="AN106" s="9" t="str">
        <x:v>6.5.1.9</x:v>
      </x:c>
      <x:c r="AO106" s="9" t="str">
        <x:v>MVP/SHACL_GENERATION_PIPELINE/experiments/LUNA_NO_SEMANTIC_VALIDATOR/RUN_01/runs/RUN-TRF-080-20260901T113341044504Z/artifacts/attempt_01/candidate_shape.ttl</x:v>
      </x:c>
      <x:c r="AP106" s="9" t="str">
        <x:v>400c87ad8caa67a1149e34fd185181b17670bc67508844fa4007a3c3e7ffc266</x:v>
      </x:c>
      <x:c r="AQ106" s="52" t="inlineStr">
        <x:is>
          <x:t xml:space="preserve">PASS</x:t>
        </x:is>
      </x:c>
      <x:c r="AR106" s="53" t="inlineStr">
        <x:is>
          <x:t xml:space="preserve">VALID</x:t>
        </x:is>
      </x:c>
      <x:c r="AS106" s="53" t="inlineStr">
        <x:is>
          <x:t xml:space="preserve">TRF-080-P02=ACTIVATED | TRF-080-F03=ACTIVATED</x:t>
        </x:is>
      </x:c>
      <x:c r="AT106" s="53">
        <x:v>1</x:v>
      </x:c>
      <x:c r="AU106" s="53">
        <x:v>5</x:v>
      </x:c>
      <x:c r="AV106" s="53">
        <x:v>20</x:v>
      </x:c>
      <x:c r="AW106" s="53" t="inlineStr">
        <x:is>
          <x:t xml:space="preserve">sh:datatype, sh:hasValue, sh:maxCount, sh:minCount, sh:node, sh:property</x:t>
        </x:is>
      </x:c>
      <x:c r="AX106" s="53">
        <x:v>1</x:v>
      </x:c>
      <x:c r="AY106" s="53">
        <x:v>1</x:v>
      </x:c>
      <x:c r="AZ106" s="53">
        <x:v>0</x:v>
      </x:c>
      <x:c r="BA106" s="54" t="n">
        <x:v>1</x:v>
      </x:c>
      <x:c r="BB106" s="54" t="n">
        <x:v>2</x:v>
      </x:c>
      <x:c r="BC106" s="54" t="n">
        <x:v>2</x:v>
      </x:c>
      <x:c r="BD106" s="55" t="n">
        <x:f>IF(OR(W106&lt;&gt;"REVIEWED",COUNTIF(BA106:BC106,"UNCLEAR")&gt;0,COUNTA(BA106:BC106)&lt;3,(COUNTIF(BA106:BC106,"0")+COUNTIF(BA106:BC106,"1")+COUNTIF(BA106:BC106,"2"))=0,AJ106=""),"",(COUNTIF(BA106:BC106,"1")+2*COUNTIF(BA106:BC106,"2"))/(2*(COUNTIF(BA106:BC106,"0")+COUNTIF(BA106:BC106,"1")+COUNTIF(BA106:BC106,"2"))))</x:f>
        <x:v>0.8333333333333334</x:v>
      </x:c>
    </x:row>
    <x:row r="107" ht="66" customHeight="1">
      <x:c r="A107" s="9" t="str">
        <x:v>BATCH_11</x:v>
      </x:c>
      <x:c r="B107" s="9" t="n">
        <x:v>101</x:v>
      </x:c>
      <x:c r="C107" s="9" t="str">
        <x:v>IMO-094</x:v>
      </x:c>
      <x:c r="D107" s="9" t="str">
        <x:v>IMO</x:v>
      </x:c>
      <x:c r="E107" s="9" t="str">
        <x:v>DIRECT_STATIC</x:v>
      </x:c>
      <x:c r="F107" s="9" t="str">
        <x:v>RUN_01</x:v>
      </x:c>
      <x:c r="G107" s="12" t="str">
        <x:v>OFFICIAL_ELIGIBLE_OUTPUT</x:v>
      </x:c>
      <x:c r="H107" s="12" t="str">
        <x:v>NO_SEMANTIC_VALIDATOR_DETERMINISTIC_PASS</x:v>
      </x:c>
      <x:c r="I107" s="12" t="str">
        <x:v>PARSED</x:v>
      </x:c>
      <x:c r="J107" s="12" t="str">
        <x:v>PASS</x:v>
      </x:c>
      <x:c r="K107" s="9" t="n">
        <x:v>4</x:v>
      </x:c>
      <x:c r="L107" s="9" t="n">
        <x:v>4</x:v>
      </x:c>
      <x:c r="M107" s="9" t="n">
        <x:v>4</x:v>
      </x:c>
      <x:c r="N107" s="9" t="n">
        <x:v>1</x:v>
      </x:c>
      <x:c r="O107" s="9" t="str">
        <x:v>IMO-094-J-P01</x:v>
      </x:c>
      <x:c r="P107" s="9" t="str">
        <x:v>PASS</x:v>
      </x:c>
      <x:c r="Q107" s="9" t="str">
        <x:v>PASS</x:v>
      </x:c>
      <x:c r="R107" s="9" t="str">
        <x:v>CORRECT_BEHAVIOR</x:v>
      </x:c>
      <x:c r="S107" s="9" t="str">
        <x:v>IMO-094-J-F01</x:v>
      </x:c>
      <x:c r="T107" s="9" t="str">
        <x:v>FAIL</x:v>
      </x:c>
      <x:c r="U107" s="9" t="str">
        <x:v>FAIL</x:v>
      </x:c>
      <x:c r="V107" s="9" t="str">
        <x:v>CORRECT_BEHAVIOR</x:v>
      </x:c>
      <x:c r="W107" s="13" t="str">
        <x:v>NOT_REVIEWED</x:v>
      </x:c>
      <x:c r="X107" s="13" t="str"/>
      <x:c r="Y107" s="13" t="str"/>
      <x:c r="Z107" s="13" t="str"/>
      <x:c r="AA107" s="13" t="str"/>
      <x:c r="AB107" s="13" t="str"/>
      <x:c r="AC107" s="13" t="str"/>
      <x:c r="AD107" s="13" t="str"/>
      <x:c r="AE107" s="13" t="str"/>
      <x:c r="AF107" s="13" t="str"/>
      <x:c r="AG107" s="13" t="str"/>
      <x:c r="AH107" s="13" t="str"/>
      <x:c r="AI107" s="16" t="str">
        <x:f>IF(AND(W107="REVIEWED",X107&lt;&gt;"",Y107&lt;&gt;"",COUNTA(Z107:AF107)=7,COUNTIF(Z107:AF107,"UNCLEAR")=0,(COUNTIF(Z107:AF107,"0")+COUNTIF(Z107:AF107,"1")+COUNTIF(Z107:AF107,"2"))&gt;0,AG107&lt;&gt;"",AH107&lt;&gt;"",AJ107&lt;&gt;""),(COUNTIF(Z107:AF107,"1")+2*COUNTIF(Z107:AF107,"2"))/(2*(COUNTIF(Z107:AF107,"0")+COUNTIF(Z107:AF107,"1")+COUNTIF(Z107:AF107,"2"))),"")</x:f>
      </x:c>
      <x:c r="AJ107" s="14" t="str"/>
      <x:c r="AK107" s="14" t="str"/>
      <x:c r="AL107" s="14" t="str"/>
      <x:c r="AM107" s="9" t="str"/>
      <x:c r="AN107" s="9" t="str">
        <x:v>Part I-A 10.3.1.2</x:v>
      </x:c>
      <x:c r="AO107" s="9" t="str">
        <x:v>MVP/SHACL_GENERATION_PIPELINE/experiments/LUNA_NO_SEMANTIC_VALIDATOR/RUN_01/runs/RUN-IMO-094-20260901T103536107941Z/artifacts/attempt_01/candidate_shape.ttl</x:v>
      </x:c>
      <x:c r="AP107" s="9" t="str">
        <x:v>3477f1c6a86248bd92f662d843e9dd20d3f1b1d8749ebbcd08c239a3d0c0d5b9</x:v>
      </x:c>
      <x:c r="AQ107" s="52" t="inlineStr">
        <x:is>
          <x:t xml:space="preserve">PASS</x:t>
        </x:is>
      </x:c>
      <x:c r="AR107" s="53" t="inlineStr">
        <x:is>
          <x:t xml:space="preserve">VALID</x:t>
        </x:is>
      </x:c>
      <x:c r="AS107" s="53" t="inlineStr">
        <x:is>
          <x:t xml:space="preserve">IMO-094-J-P01=ACTIVATED | IMO-094-J-F01=ACTIVATED</x:t>
        </x:is>
      </x:c>
      <x:c r="AT107" s="53">
        <x:v>1</x:v>
      </x:c>
      <x:c r="AU107" s="53">
        <x:v>4</x:v>
      </x:c>
      <x:c r="AV107" s="53">
        <x:v>21</x:v>
      </x:c>
      <x:c r="AW107" s="53" t="inlineStr">
        <x:is>
          <x:t xml:space="preserve">sh:datatype, sh:hasValue, sh:maxCount, sh:minCount, sh:or, sh:property</x:t>
        </x:is>
      </x:c>
      <x:c r="AX107" s="53">
        <x:v>0</x:v>
      </x:c>
      <x:c r="AY107" s="53">
        <x:v>1</x:v>
      </x:c>
      <x:c r="AZ107" s="53">
        <x:v>1</x:v>
      </x:c>
      <x:c r="BA107" s="54"/>
      <x:c r="BB107" s="54"/>
      <x:c r="BC107" s="54"/>
      <x:c r="BD107" s="55" t="str">
        <x:f>IF(OR(W107&lt;&gt;"REVIEWED",COUNTIF(BA107:BC107,"UNCLEAR")&gt;0,COUNTA(BA107:BC107)&lt;3,(COUNTIF(BA107:BC107,"0")+COUNTIF(BA107:BC107,"1")+COUNTIF(BA107:BC107,"2"))=0,AJ107=""),"",(COUNTIF(BA107:BC107,"1")+2*COUNTIF(BA107:BC107,"2"))/(2*(COUNTIF(BA107:BC107,"0")+COUNTIF(BA107:BC107,"1")+COUNTIF(BA107:BC107,"2"))))</x:f>
      </x:c>
    </x:row>
    <x:row r="108" ht="66" customHeight="1">
      <x:c r="A108" s="9" t="str">
        <x:v>BATCH_11</x:v>
      </x:c>
      <x:c r="B108" s="9" t="n">
        <x:v>102</x:v>
      </x:c>
      <x:c r="C108" s="9" t="str">
        <x:v>IMO-066</x:v>
      </x:c>
      <x:c r="D108" s="9" t="str">
        <x:v>IMO</x:v>
      </x:c>
      <x:c r="E108" s="9" t="str">
        <x:v>DIRECT_STATIC</x:v>
      </x:c>
      <x:c r="F108" s="9" t="str">
        <x:v>RUN_01</x:v>
      </x:c>
      <x:c r="G108" s="12" t="str">
        <x:v>OFFICIAL_ELIGIBLE_OUTPUT</x:v>
      </x:c>
      <x:c r="H108" s="12" t="str">
        <x:v>NO_SEMANTIC_VALIDATOR_DETERMINISTIC_PASS</x:v>
      </x:c>
      <x:c r="I108" s="12" t="str">
        <x:v>PARSED</x:v>
      </x:c>
      <x:c r="J108" s="12" t="str">
        <x:v>PASS</x:v>
      </x:c>
      <x:c r="K108" s="9" t="n">
        <x:v>10</x:v>
      </x:c>
      <x:c r="L108" s="9" t="n">
        <x:v>10</x:v>
      </x:c>
      <x:c r="M108" s="9" t="n">
        <x:v>10</x:v>
      </x:c>
      <x:c r="N108" s="9" t="n">
        <x:v>1</x:v>
      </x:c>
      <x:c r="O108" s="9" t="str">
        <x:v>IMO-066-P01</x:v>
      </x:c>
      <x:c r="P108" s="9" t="str">
        <x:v>PASS</x:v>
      </x:c>
      <x:c r="Q108" s="9" t="str">
        <x:v>PASS</x:v>
      </x:c>
      <x:c r="R108" s="9" t="str">
        <x:v>CORRECT_BEHAVIOR</x:v>
      </x:c>
      <x:c r="S108" s="9" t="str">
        <x:v>IMO-066-F05</x:v>
      </x:c>
      <x:c r="T108" s="9" t="str">
        <x:v>FAIL</x:v>
      </x:c>
      <x:c r="U108" s="9" t="str">
        <x:v>FAIL</x:v>
      </x:c>
      <x:c r="V108" s="9" t="str">
        <x:v>CORRECT_BEHAVIOR</x:v>
      </x:c>
      <x:c r="W108" s="13" t="str">
        <x:v>NOT_REVIEWED</x:v>
      </x:c>
      <x:c r="X108" s="13" t="str"/>
      <x:c r="Y108" s="13" t="str"/>
      <x:c r="Z108" s="13" t="str"/>
      <x:c r="AA108" s="13" t="str"/>
      <x:c r="AB108" s="13" t="str"/>
      <x:c r="AC108" s="13" t="str"/>
      <x:c r="AD108" s="13" t="str"/>
      <x:c r="AE108" s="13" t="str"/>
      <x:c r="AF108" s="13" t="str"/>
      <x:c r="AG108" s="13" t="str"/>
      <x:c r="AH108" s="13" t="str"/>
      <x:c r="AI108" s="16" t="str">
        <x:f>IF(AND(W108="REVIEWED",X108&lt;&gt;"",Y108&lt;&gt;"",COUNTA(Z108:AF108)=7,COUNTIF(Z108:AF108,"UNCLEAR")=0,(COUNTIF(Z108:AF108,"0")+COUNTIF(Z108:AF108,"1")+COUNTIF(Z108:AF108,"2"))&gt;0,AG108&lt;&gt;"",AH108&lt;&gt;"",AJ108&lt;&gt;""),(COUNTIF(Z108:AF108,"1")+2*COUNTIF(Z108:AF108,"2"))/(2*(COUNTIF(Z108:AF108,"0")+COUNTIF(Z108:AF108,"1")+COUNTIF(Z108:AF108,"2"))),"")</x:f>
      </x:c>
      <x:c r="AJ108" s="14" t="str"/>
      <x:c r="AK108" s="14" t="str"/>
      <x:c r="AL108" s="14" t="str"/>
      <x:c r="AM108" s="9" t="str"/>
      <x:c r="AN108" s="9" t="str">
        <x:v>Part I-A 8.3.1.1</x:v>
      </x:c>
      <x:c r="AO108" s="9" t="str">
        <x:v>MVP/SHACL_GENERATION_PIPELINE/experiments/LUNA_NO_SEMANTIC_VALIDATOR/RUN_01/runs/RUN-IMO-066-20260901T102808988838Z/artifacts/attempt_01/candidate_shape.ttl</x:v>
      </x:c>
      <x:c r="AP108" s="9" t="str">
        <x:v>8c3acd4723502f1dbfd15bee884ac129e4c96db35103d8fecfec10f2404c9eb2</x:v>
      </x:c>
      <x:c r="AQ108" s="52" t="inlineStr">
        <x:is>
          <x:t xml:space="preserve">PASS</x:t>
        </x:is>
      </x:c>
      <x:c r="AR108" s="53" t="inlineStr">
        <x:is>
          <x:t xml:space="preserve">VALID</x:t>
        </x:is>
      </x:c>
      <x:c r="AS108" s="53" t="inlineStr">
        <x:is>
          <x:t xml:space="preserve">IMO-066-P01=ACTIVATED | IMO-066-F05=ACTIVATED</x:t>
        </x:is>
      </x:c>
      <x:c r="AT108" s="53">
        <x:v>2</x:v>
      </x:c>
      <x:c r="AU108" s="53">
        <x:v>24</x:v>
      </x:c>
      <x:c r="AV108" s="53">
        <x:v>60</x:v>
      </x:c>
      <x:c r="AW108" s="53" t="inlineStr">
        <x:is>
          <x:t xml:space="preserve">sh:class, sh:datatype, sh:hasValue, sh:in, sh:maxCount, sh:minCount, sh:node, sh:or, sh:property, sh:qualifiedMinCount, sh:qualifiedValueShape</x:t>
        </x:is>
      </x:c>
      <x:c r="AX108" s="53">
        <x:v>0</x:v>
      </x:c>
      <x:c r="AY108" s="53">
        <x:v>1</x:v>
      </x:c>
      <x:c r="AZ108" s="53">
        <x:v>1</x:v>
      </x:c>
      <x:c r="BA108" s="54"/>
      <x:c r="BB108" s="54"/>
      <x:c r="BC108" s="54"/>
      <x:c r="BD108" s="55" t="str">
        <x:f>IF(OR(W108&lt;&gt;"REVIEWED",COUNTIF(BA108:BC108,"UNCLEAR")&gt;0,COUNTA(BA108:BC108)&lt;3,(COUNTIF(BA108:BC108,"0")+COUNTIF(BA108:BC108,"1")+COUNTIF(BA108:BC108,"2"))=0,AJ108=""),"",(COUNTIF(BA108:BC108,"1")+2*COUNTIF(BA108:BC108,"2"))/(2*(COUNTIF(BA108:BC108,"0")+COUNTIF(BA108:BC108,"1")+COUNTIF(BA108:BC108,"2"))))</x:f>
      </x:c>
    </x:row>
    <x:row r="109" ht="66" customHeight="1">
      <x:c r="A109" s="9" t="str">
        <x:v>BATCH_11</x:v>
      </x:c>
      <x:c r="B109" s="9" t="n">
        <x:v>103</x:v>
      </x:c>
      <x:c r="C109" s="9" t="str">
        <x:v>IMO-040</x:v>
      </x:c>
      <x:c r="D109" s="9" t="str">
        <x:v>IMO</x:v>
      </x:c>
      <x:c r="E109" s="9" t="str">
        <x:v>DIRECT_STATIC</x:v>
      </x:c>
      <x:c r="F109" s="9" t="str">
        <x:v>RUN_01</x:v>
      </x:c>
      <x:c r="G109" s="12" t="str">
        <x:v>OFFICIAL_ELIGIBLE_OUTPUT</x:v>
      </x:c>
      <x:c r="H109" s="12" t="str">
        <x:v>NO_SEMANTIC_VALIDATOR_DETERMINISTIC_PASS</x:v>
      </x:c>
      <x:c r="I109" s="12" t="str">
        <x:v>PARSED</x:v>
      </x:c>
      <x:c r="J109" s="12" t="str">
        <x:v>PASS</x:v>
      </x:c>
      <x:c r="K109" s="9" t="n">
        <x:v>7</x:v>
      </x:c>
      <x:c r="L109" s="9" t="n">
        <x:v>7</x:v>
      </x:c>
      <x:c r="M109" s="9" t="n">
        <x:v>7</x:v>
      </x:c>
      <x:c r="N109" s="9" t="n">
        <x:v>1</x:v>
      </x:c>
      <x:c r="O109" s="9" t="str">
        <x:v>IMO-040-P04</x:v>
      </x:c>
      <x:c r="P109" s="9" t="str">
        <x:v>PASS</x:v>
      </x:c>
      <x:c r="Q109" s="9" t="str">
        <x:v>PASS</x:v>
      </x:c>
      <x:c r="R109" s="9" t="str">
        <x:v>CORRECT_BEHAVIOR</x:v>
      </x:c>
      <x:c r="S109" s="9" t="str">
        <x:v>IMO-040-F02</x:v>
      </x:c>
      <x:c r="T109" s="9" t="str">
        <x:v>FAIL</x:v>
      </x:c>
      <x:c r="U109" s="9" t="str">
        <x:v>FAIL</x:v>
      </x:c>
      <x:c r="V109" s="9" t="str">
        <x:v>CORRECT_BEHAVIOR</x:v>
      </x:c>
      <x:c r="W109" s="13" t="str">
        <x:v>NOT_REVIEWED</x:v>
      </x:c>
      <x:c r="X109" s="13" t="str"/>
      <x:c r="Y109" s="13" t="str"/>
      <x:c r="Z109" s="13" t="str"/>
      <x:c r="AA109" s="13" t="str"/>
      <x:c r="AB109" s="13" t="str"/>
      <x:c r="AC109" s="13" t="str"/>
      <x:c r="AD109" s="13" t="str"/>
      <x:c r="AE109" s="13" t="str"/>
      <x:c r="AF109" s="13" t="str"/>
      <x:c r="AG109" s="13" t="str"/>
      <x:c r="AH109" s="13" t="str"/>
      <x:c r="AI109" s="16" t="str">
        <x:f>IF(AND(W109="REVIEWED",X109&lt;&gt;"",Y109&lt;&gt;"",COUNTA(Z109:AF109)=7,COUNTIF(Z109:AF109,"UNCLEAR")=0,(COUNTIF(Z109:AF109,"0")+COUNTIF(Z109:AF109,"1")+COUNTIF(Z109:AF109,"2"))&gt;0,AG109&lt;&gt;"",AH109&lt;&gt;"",AJ109&lt;&gt;""),(COUNTIF(Z109:AF109,"1")+2*COUNTIF(Z109:AF109,"2"))/(2*(COUNTIF(Z109:AF109,"0")+COUNTIF(Z109:AF109,"1")+COUNTIF(Z109:AF109,"2"))),"")</x:f>
      </x:c>
      <x:c r="AJ109" s="14" t="str"/>
      <x:c r="AK109" s="14" t="str"/>
      <x:c r="AL109" s="14" t="str"/>
      <x:c r="AM109" s="9" t="str"/>
      <x:c r="AN109" s="9" t="str">
        <x:v>Part I-A 5.3.1</x:v>
      </x:c>
      <x:c r="AO109" s="9" t="str">
        <x:v>MVP/SHACL_GENERATION_PIPELINE/experiments/LUNA_NO_SEMANTIC_VALIDATOR/RUN_01/runs/RUN-IMO-040-20260901T102143099527Z/artifacts/attempt_01/candidate_shape.ttl</x:v>
      </x:c>
      <x:c r="AP109" s="9" t="str">
        <x:v>d2e4faf84bb17db74deb9e6cb987454ebc5b8cc5b87e67ddaa631ce9b19f6daa</x:v>
      </x:c>
      <x:c r="AQ109" s="52" t="inlineStr">
        <x:is>
          <x:t xml:space="preserve">PASS</x:t>
        </x:is>
      </x:c>
      <x:c r="AR109" s="53" t="inlineStr">
        <x:is>
          <x:t xml:space="preserve">VALID</x:t>
        </x:is>
      </x:c>
      <x:c r="AS109" s="53" t="inlineStr">
        <x:is>
          <x:t xml:space="preserve">IMO-040-P04=ACTIVATED | IMO-040-F02=ACTIVATED</x:t>
        </x:is>
      </x:c>
      <x:c r="AT109" s="53">
        <x:v>1</x:v>
      </x:c>
      <x:c r="AU109" s="53">
        <x:v>4</x:v>
      </x:c>
      <x:c r="AV109" s="53">
        <x:v>11</x:v>
      </x:c>
      <x:c r="AW109" s="53" t="inlineStr">
        <x:is>
          <x:t xml:space="preserve">sh:datatype, sh:hasValue, sh:minCount, sh:node, sh:or, sh:property</x:t>
        </x:is>
      </x:c>
      <x:c r="AX109" s="53">
        <x:v>0</x:v>
      </x:c>
      <x:c r="AY109" s="53">
        <x:v>1</x:v>
      </x:c>
      <x:c r="AZ109" s="53">
        <x:v>1</x:v>
      </x:c>
      <x:c r="BA109" s="54"/>
      <x:c r="BB109" s="54"/>
      <x:c r="BC109" s="54"/>
      <x:c r="BD109" s="55" t="str">
        <x:f>IF(OR(W109&lt;&gt;"REVIEWED",COUNTIF(BA109:BC109,"UNCLEAR")&gt;0,COUNTA(BA109:BC109)&lt;3,(COUNTIF(BA109:BC109,"0")+COUNTIF(BA109:BC109,"1")+COUNTIF(BA109:BC109,"2"))=0,AJ109=""),"",(COUNTIF(BA109:BC109,"1")+2*COUNTIF(BA109:BC109,"2"))/(2*(COUNTIF(BA109:BC109,"0")+COUNTIF(BA109:BC109,"1")+COUNTIF(BA109:BC109,"2"))))</x:f>
      </x:c>
    </x:row>
    <x:row r="110" ht="66" customHeight="1">
      <x:c r="A110" s="9" t="str">
        <x:v>BATCH_11</x:v>
      </x:c>
      <x:c r="B110" s="9" t="n">
        <x:v>104</x:v>
      </x:c>
      <x:c r="C110" s="9" t="str">
        <x:v>IMO26-002</x:v>
      </x:c>
      <x:c r="D110" s="9" t="str">
        <x:v>IMO26</x:v>
      </x:c>
      <x:c r="E110" s="9" t="str">
        <x:v>DIRECT_STATIC</x:v>
      </x:c>
      <x:c r="F110" s="9" t="str">
        <x:v>RUN_01</x:v>
      </x:c>
      <x:c r="G110" s="12" t="str">
        <x:v>OFFICIAL_ELIGIBLE_OUTPUT</x:v>
      </x:c>
      <x:c r="H110" s="12" t="str">
        <x:v>NO_SEMANTIC_VALIDATOR_DETERMINISTIC_PASS</x:v>
      </x:c>
      <x:c r="I110" s="12" t="str">
        <x:v>PARSED</x:v>
      </x:c>
      <x:c r="J110" s="12" t="str">
        <x:v>PASS</x:v>
      </x:c>
      <x:c r="K110" s="9" t="n">
        <x:v>16</x:v>
      </x:c>
      <x:c r="L110" s="9" t="n">
        <x:v>16</x:v>
      </x:c>
      <x:c r="M110" s="9" t="n">
        <x:v>11</x:v>
      </x:c>
      <x:c r="N110" s="9" t="n">
        <x:v>0</x:v>
      </x:c>
      <x:c r="O110" s="9" t="str">
        <x:v>IMO26-002-A-P06</x:v>
      </x:c>
      <x:c r="P110" s="9" t="str">
        <x:v>PASS</x:v>
      </x:c>
      <x:c r="Q110" s="9" t="str">
        <x:v>FAIL</x:v>
      </x:c>
      <x:c r="R110" s="9" t="str">
        <x:v>FALSE_REJECT</x:v>
      </x:c>
      <x:c r="S110" s="9" t="str">
        <x:v>IMO26-002-A-F02</x:v>
      </x:c>
      <x:c r="T110" s="9" t="str">
        <x:v>FAIL</x:v>
      </x:c>
      <x:c r="U110" s="9" t="str">
        <x:v>FAIL</x:v>
      </x:c>
      <x:c r="V110" s="9" t="str">
        <x:v>CORRECT_BEHAVIOR</x:v>
      </x:c>
      <x:c r="W110" s="13" t="str">
        <x:v>NOT_REVIEWED</x:v>
      </x:c>
      <x:c r="X110" s="13" t="str"/>
      <x:c r="Y110" s="13" t="str"/>
      <x:c r="Z110" s="13" t="str"/>
      <x:c r="AA110" s="13" t="str"/>
      <x:c r="AB110" s="13" t="str"/>
      <x:c r="AC110" s="13" t="str"/>
      <x:c r="AD110" s="13" t="str"/>
      <x:c r="AE110" s="13" t="str"/>
      <x:c r="AF110" s="13" t="str"/>
      <x:c r="AG110" s="13" t="str"/>
      <x:c r="AH110" s="13" t="str"/>
      <x:c r="AI110" s="16" t="str">
        <x:f>IF(AND(W110="REVIEWED",X110&lt;&gt;"",Y110&lt;&gt;"",COUNTA(Z110:AF110)=7,COUNTIF(Z110:AF110,"UNCLEAR")=0,(COUNTIF(Z110:AF110,"0")+COUNTIF(Z110:AF110,"1")+COUNTIF(Z110:AF110,"2"))&gt;0,AG110&lt;&gt;"",AH110&lt;&gt;"",AJ110&lt;&gt;""),(COUNTIF(Z110:AF110,"1")+2*COUNTIF(Z110:AF110,"2"))/(2*(COUNTIF(Z110:AF110,"0")+COUNTIF(Z110:AF110,"1")+COUNTIF(Z110:AF110,"2"))),"")</x:f>
      </x:c>
      <x:c r="AJ110" s="14" t="str"/>
      <x:c r="AK110" s="14" t="str"/>
      <x:c r="AL110" s="14" t="str"/>
      <x:c r="AM110" s="9" t="str">
        <x:v>RDF_FALSE_ACCEPT; RDF_FALSE_REJECT</x:v>
      </x:c>
      <x:c r="AN110" s="9" t="str">
        <x:v>Chapter 9-1 applicability</x:v>
      </x:c>
      <x:c r="AO110" s="9" t="str">
        <x:v>MVP/SHACL_GENERATION_PIPELINE/experiments/LUNA_NO_SEMANTIC_VALIDATOR/RUN_01/runs/RUN-IMO26-002-20260901T105236430576Z/artifacts/attempt_01/candidate_shape.ttl</x:v>
      </x:c>
      <x:c r="AP110" s="9" t="str">
        <x:v>ced276ea9144e5d34330183456e7b768234a14e8b5e274d499bd7b430d25fac5</x:v>
      </x:c>
      <x:c r="AQ110" s="52" t="inlineStr">
        <x:is>
          <x:t xml:space="preserve">PASS</x:t>
        </x:is>
      </x:c>
      <x:c r="AR110" s="53" t="inlineStr">
        <x:is>
          <x:t xml:space="preserve">VALID</x:t>
        </x:is>
      </x:c>
      <x:c r="AS110" s="53" t="inlineStr">
        <x:is>
          <x:t xml:space="preserve">IMO26-002-A-P06=ACTIVATED | IMO26-002-A-F02=ACTIVATED</x:t>
        </x:is>
      </x:c>
      <x:c r="AT110" s="53">
        <x:v>8</x:v>
      </x:c>
      <x:c r="AU110" s="53">
        <x:v>19</x:v>
      </x:c>
      <x:c r="AV110" s="53">
        <x:v>89</x:v>
      </x:c>
      <x:c r="AW110" s="53" t="inlineStr">
        <x:is>
          <x:t xml:space="preserve">sh:datatype, sh:hasValue, sh:maxCount, sh:maxExclusive, sh:minCount, sh:minInclusive, sh:node, sh:or, sh:property</x:t>
        </x:is>
      </x:c>
      <x:c r="AX110" s="53">
        <x:v>1</x:v>
      </x:c>
      <x:c r="AY110" s="53">
        <x:v>1</x:v>
      </x:c>
      <x:c r="AZ110" s="53">
        <x:v>1</x:v>
      </x:c>
      <x:c r="BA110" s="54"/>
      <x:c r="BB110" s="54"/>
      <x:c r="BC110" s="54"/>
      <x:c r="BD110" s="55" t="str">
        <x:f>IF(OR(W110&lt;&gt;"REVIEWED",COUNTIF(BA110:BC110,"UNCLEAR")&gt;0,COUNTA(BA110:BC110)&lt;3,(COUNTIF(BA110:BC110,"0")+COUNTIF(BA110:BC110,"1")+COUNTIF(BA110:BC110,"2"))=0,AJ110=""),"",(COUNTIF(BA110:BC110,"1")+2*COUNTIF(BA110:BC110,"2"))/(2*(COUNTIF(BA110:BC110,"0")+COUNTIF(BA110:BC110,"1")+COUNTIF(BA110:BC110,"2"))))</x:f>
      </x:c>
    </x:row>
    <x:row r="111" ht="66" customHeight="1">
      <x:c r="A111" s="9" t="str">
        <x:v>BATCH_11</x:v>
      </x:c>
      <x:c r="B111" s="9" t="n">
        <x:v>105</x:v>
      </x:c>
      <x:c r="C111" s="9" t="str">
        <x:v>IMO-029</x:v>
      </x:c>
      <x:c r="D111" s="9" t="str">
        <x:v>IMO</x:v>
      </x:c>
      <x:c r="E111" s="9" t="str">
        <x:v>DIRECT_STATIC</x:v>
      </x:c>
      <x:c r="F111" s="9" t="str">
        <x:v>RUN_01</x:v>
      </x:c>
      <x:c r="G111" s="12" t="str">
        <x:v>OFFICIAL_ELIGIBLE_OUTPUT</x:v>
      </x:c>
      <x:c r="H111" s="12" t="str">
        <x:v>NO_SEMANTIC_VALIDATOR_DETERMINISTIC_PASS</x:v>
      </x:c>
      <x:c r="I111" s="12" t="str">
        <x:v>PARSED</x:v>
      </x:c>
      <x:c r="J111" s="12" t="str">
        <x:v>PASS</x:v>
      </x:c>
      <x:c r="K111" s="9" t="n">
        <x:v>3</x:v>
      </x:c>
      <x:c r="L111" s="9" t="n">
        <x:v>3</x:v>
      </x:c>
      <x:c r="M111" s="9" t="n">
        <x:v>3</x:v>
      </x:c>
      <x:c r="N111" s="9" t="n">
        <x:v>1</x:v>
      </x:c>
      <x:c r="O111" s="9" t="str">
        <x:v>IMO-029-P01</x:v>
      </x:c>
      <x:c r="P111" s="9" t="str">
        <x:v>PASS</x:v>
      </x:c>
      <x:c r="Q111" s="9" t="str">
        <x:v>PASS</x:v>
      </x:c>
      <x:c r="R111" s="9" t="str">
        <x:v>CORRECT_BEHAVIOR</x:v>
      </x:c>
      <x:c r="S111" s="9" t="str">
        <x:v>IMO-029-F02</x:v>
      </x:c>
      <x:c r="T111" s="9" t="str">
        <x:v>FAIL</x:v>
      </x:c>
      <x:c r="U111" s="9" t="str">
        <x:v>FAIL</x:v>
      </x:c>
      <x:c r="V111" s="9" t="str">
        <x:v>CORRECT_BEHAVIOR</x:v>
      </x:c>
      <x:c r="W111" s="13" t="str">
        <x:v>NOT_REVIEWED</x:v>
      </x:c>
      <x:c r="X111" s="13" t="str"/>
      <x:c r="Y111" s="13" t="str"/>
      <x:c r="Z111" s="13" t="str"/>
      <x:c r="AA111" s="13" t="str"/>
      <x:c r="AB111" s="13" t="str"/>
      <x:c r="AC111" s="13" t="str"/>
      <x:c r="AD111" s="13" t="str"/>
      <x:c r="AE111" s="13" t="str"/>
      <x:c r="AF111" s="13" t="str"/>
      <x:c r="AG111" s="13" t="str"/>
      <x:c r="AH111" s="13" t="str"/>
      <x:c r="AI111" s="16" t="str">
        <x:f>IF(AND(W111="REVIEWED",X111&lt;&gt;"",Y111&lt;&gt;"",COUNTA(Z111:AF111)=7,COUNTIF(Z111:AF111,"UNCLEAR")=0,(COUNTIF(Z111:AF111,"0")+COUNTIF(Z111:AF111,"1")+COUNTIF(Z111:AF111,"2"))&gt;0,AG111&lt;&gt;"",AH111&lt;&gt;"",AJ111&lt;&gt;""),(COUNTIF(Z111:AF111,"1")+2*COUNTIF(Z111:AF111,"2"))/(2*(COUNTIF(Z111:AF111,"0")+COUNTIF(Z111:AF111,"1")+COUNTIF(Z111:AF111,"2"))),"")</x:f>
      </x:c>
      <x:c r="AJ111" s="14" t="str"/>
      <x:c r="AK111" s="14" t="str"/>
      <x:c r="AL111" s="14" t="str"/>
      <x:c r="AM111" s="9" t="str"/>
      <x:c r="AN111" s="9" t="str">
        <x:v>Part I-A 2.3.5</x:v>
      </x:c>
      <x:c r="AO111" s="9" t="str">
        <x:v>MVP/SHACL_GENERATION_PIPELINE/experiments/LUNA_NO_SEMANTIC_VALIDATOR/RUN_01/runs/RUN-IMO-029-20260901T101829182026Z/artifacts/attempt_01/candidate_shape.ttl</x:v>
      </x:c>
      <x:c r="AP111" s="9" t="str">
        <x:v>62e43b06c767086271bb41970a8d46a4aa5163eb62a7ac2613c41b49ae579ea5</x:v>
      </x:c>
      <x:c r="AQ111" s="52" t="inlineStr">
        <x:is>
          <x:t xml:space="preserve">PASS</x:t>
        </x:is>
      </x:c>
      <x:c r="AR111" s="53" t="inlineStr">
        <x:is>
          <x:t xml:space="preserve">VALID</x:t>
        </x:is>
      </x:c>
      <x:c r="AS111" s="53" t="inlineStr">
        <x:is>
          <x:t xml:space="preserve">IMO-029-P01=ACTIVATED | IMO-029-F02=ACTIVATED</x:t>
        </x:is>
      </x:c>
      <x:c r="AT111" s="53">
        <x:v>1</x:v>
      </x:c>
      <x:c r="AU111" s="53">
        <x:v>1</x:v>
      </x:c>
      <x:c r="AV111" s="53">
        <x:v>5</x:v>
      </x:c>
      <x:c r="AW111" s="53" t="inlineStr">
        <x:is>
          <x:t xml:space="preserve">sh:datatype, sh:hasValue, sh:maxCount, sh:minCount, sh:property</x:t>
        </x:is>
      </x:c>
      <x:c r="AX111" s="53">
        <x:v>0</x:v>
      </x:c>
      <x:c r="AY111" s="53">
        <x:v>1</x:v>
      </x:c>
      <x:c r="AZ111" s="53">
        <x:v>0</x:v>
      </x:c>
      <x:c r="BA111" s="54"/>
      <x:c r="BB111" s="54"/>
      <x:c r="BC111" s="54"/>
      <x:c r="BD111" s="55" t="str">
        <x:f>IF(OR(W111&lt;&gt;"REVIEWED",COUNTIF(BA111:BC111,"UNCLEAR")&gt;0,COUNTA(BA111:BC111)&lt;3,(COUNTIF(BA111:BC111,"0")+COUNTIF(BA111:BC111,"1")+COUNTIF(BA111:BC111,"2"))=0,AJ111=""),"",(COUNTIF(BA111:BC111,"1")+2*COUNTIF(BA111:BC111,"2"))/(2*(COUNTIF(BA111:BC111,"0")+COUNTIF(BA111:BC111,"1")+COUNTIF(BA111:BC111,"2"))))</x:f>
      </x:c>
    </x:row>
    <x:row r="112" ht="66" customHeight="1">
      <x:c r="A112" s="9" t="str">
        <x:v>BATCH_11</x:v>
      </x:c>
      <x:c r="B112" s="9" t="n">
        <x:v>106</x:v>
      </x:c>
      <x:c r="C112" s="9" t="str">
        <x:v>IMO-082</x:v>
      </x:c>
      <x:c r="D112" s="9" t="str">
        <x:v>IMO</x:v>
      </x:c>
      <x:c r="E112" s="9" t="str">
        <x:v>DIRECT_STATIC</x:v>
      </x:c>
      <x:c r="F112" s="9" t="str">
        <x:v>RUN_01</x:v>
      </x:c>
      <x:c r="G112" s="12" t="str">
        <x:v>OFFICIAL_ELIGIBLE_OUTPUT</x:v>
      </x:c>
      <x:c r="H112" s="12" t="str">
        <x:v>NO_SEMANTIC_VALIDATOR_DETERMINISTIC_PASS</x:v>
      </x:c>
      <x:c r="I112" s="12" t="str">
        <x:v>PARSED</x:v>
      </x:c>
      <x:c r="J112" s="12" t="str">
        <x:v>PASS</x:v>
      </x:c>
      <x:c r="K112" s="9" t="n">
        <x:v>7</x:v>
      </x:c>
      <x:c r="L112" s="9" t="n">
        <x:v>7</x:v>
      </x:c>
      <x:c r="M112" s="9" t="n">
        <x:v>7</x:v>
      </x:c>
      <x:c r="N112" s="9" t="n">
        <x:v>1</x:v>
      </x:c>
      <x:c r="O112" s="9" t="str">
        <x:v>IMO-082-I-P02</x:v>
      </x:c>
      <x:c r="P112" s="9" t="str">
        <x:v>PASS</x:v>
      </x:c>
      <x:c r="Q112" s="9" t="str">
        <x:v>PASS</x:v>
      </x:c>
      <x:c r="R112" s="9" t="str">
        <x:v>CORRECT_BEHAVIOR</x:v>
      </x:c>
      <x:c r="S112" s="9" t="str">
        <x:v>IMO-082-I-F01</x:v>
      </x:c>
      <x:c r="T112" s="9" t="str">
        <x:v>FAIL</x:v>
      </x:c>
      <x:c r="U112" s="9" t="str">
        <x:v>FAIL</x:v>
      </x:c>
      <x:c r="V112" s="9" t="str">
        <x:v>CORRECT_BEHAVIOR</x:v>
      </x:c>
      <x:c r="W112" s="13" t="str">
        <x:v>NOT_REVIEWED</x:v>
      </x:c>
      <x:c r="X112" s="13" t="str"/>
      <x:c r="Y112" s="13" t="str"/>
      <x:c r="Z112" s="13" t="str"/>
      <x:c r="AA112" s="13" t="str"/>
      <x:c r="AB112" s="13" t="str"/>
      <x:c r="AC112" s="13" t="str"/>
      <x:c r="AD112" s="13" t="str"/>
      <x:c r="AE112" s="13" t="str"/>
      <x:c r="AF112" s="13" t="str"/>
      <x:c r="AG112" s="13" t="str"/>
      <x:c r="AH112" s="13" t="str"/>
      <x:c r="AI112" s="16" t="str">
        <x:f>IF(AND(W112="REVIEWED",X112&lt;&gt;"",Y112&lt;&gt;"",COUNTA(Z112:AF112)=7,COUNTIF(Z112:AF112,"UNCLEAR")=0,(COUNTIF(Z112:AF112,"0")+COUNTIF(Z112:AF112,"1")+COUNTIF(Z112:AF112,"2"))&gt;0,AG112&lt;&gt;"",AH112&lt;&gt;"",AJ112&lt;&gt;""),(COUNTIF(Z112:AF112,"1")+2*COUNTIF(Z112:AF112,"2"))/(2*(COUNTIF(Z112:AF112,"0")+COUNTIF(Z112:AF112,"1")+COUNTIF(Z112:AF112,"2"))),"")</x:f>
      </x:c>
      <x:c r="AJ112" s="14" t="str"/>
      <x:c r="AK112" s="14" t="str"/>
      <x:c r="AL112" s="14" t="str"/>
      <x:c r="AM112" s="9" t="str"/>
      <x:c r="AN112" s="9" t="str">
        <x:v>Part I-A 9.3.2.1.2</x:v>
      </x:c>
      <x:c r="AO112" s="9" t="str">
        <x:v>MVP/SHACL_GENERATION_PIPELINE/experiments/LUNA_NO_SEMANTIC_VALIDATOR/RUN_01/runs/RUN-IMO-082-20260901T103243865183Z/artifacts/attempt_01/candidate_shape.ttl</x:v>
      </x:c>
      <x:c r="AP112" s="9" t="str">
        <x:v>612ae7f002567ae559f84e8bf620a9015cd373c16ac3a9705853bfbccc136823</x:v>
      </x:c>
      <x:c r="AQ112" s="52" t="inlineStr">
        <x:is>
          <x:t xml:space="preserve">PASS</x:t>
        </x:is>
      </x:c>
      <x:c r="AR112" s="53" t="inlineStr">
        <x:is>
          <x:t xml:space="preserve">VALID</x:t>
        </x:is>
      </x:c>
      <x:c r="AS112" s="53" t="inlineStr">
        <x:is>
          <x:t xml:space="preserve">IMO-082-I-P02=ACTIVATED | IMO-082-I-F01=ACTIVATED</x:t>
        </x:is>
      </x:c>
      <x:c r="AT112" s="53">
        <x:v>1</x:v>
      </x:c>
      <x:c r="AU112" s="53">
        <x:v>2</x:v>
      </x:c>
      <x:c r="AV112" s="53">
        <x:v>9</x:v>
      </x:c>
      <x:c r="AW112" s="53" t="inlineStr">
        <x:is>
          <x:t xml:space="preserve">sh:datatype, sh:hasValue, sh:maxCount, sh:minCount, sh:nodeKind, sh:property</x:t>
        </x:is>
      </x:c>
      <x:c r="AX112" s="53">
        <x:v>1</x:v>
      </x:c>
      <x:c r="AY112" s="53">
        <x:v>1</x:v>
      </x:c>
      <x:c r="AZ112" s="53">
        <x:v>0</x:v>
      </x:c>
      <x:c r="BA112" s="54"/>
      <x:c r="BB112" s="54"/>
      <x:c r="BC112" s="54"/>
      <x:c r="BD112" s="55" t="str">
        <x:f>IF(OR(W112&lt;&gt;"REVIEWED",COUNTIF(BA112:BC112,"UNCLEAR")&gt;0,COUNTA(BA112:BC112)&lt;3,(COUNTIF(BA112:BC112,"0")+COUNTIF(BA112:BC112,"1")+COUNTIF(BA112:BC112,"2"))=0,AJ112=""),"",(COUNTIF(BA112:BC112,"1")+2*COUNTIF(BA112:BC112,"2"))/(2*(COUNTIF(BA112:BC112,"0")+COUNTIF(BA112:BC112,"1")+COUNTIF(BA112:BC112,"2"))))</x:f>
      </x:c>
    </x:row>
    <x:row r="113" ht="66" customHeight="1">
      <x:c r="A113" s="9" t="str">
        <x:v>BATCH_11</x:v>
      </x:c>
      <x:c r="B113" s="9" t="n">
        <x:v>107</x:v>
      </x:c>
      <x:c r="C113" s="9" t="str">
        <x:v>IMO-024</x:v>
      </x:c>
      <x:c r="D113" s="9" t="str">
        <x:v>IMO</x:v>
      </x:c>
      <x:c r="E113" s="9" t="str">
        <x:v>DIRECT_STATIC</x:v>
      </x:c>
      <x:c r="F113" s="9" t="str">
        <x:v>RUN_01</x:v>
      </x:c>
      <x:c r="G113" s="12" t="str">
        <x:v>OFFICIAL_ELIGIBLE_OUTPUT</x:v>
      </x:c>
      <x:c r="H113" s="12" t="str">
        <x:v>NO_SEMANTIC_VALIDATOR_DETERMINISTIC_PASS</x:v>
      </x:c>
      <x:c r="I113" s="12" t="str">
        <x:v>PARSED</x:v>
      </x:c>
      <x:c r="J113" s="12" t="str">
        <x:v>PASS</x:v>
      </x:c>
      <x:c r="K113" s="9" t="n">
        <x:v>3</x:v>
      </x:c>
      <x:c r="L113" s="9" t="n">
        <x:v>3</x:v>
      </x:c>
      <x:c r="M113" s="9" t="n">
        <x:v>3</x:v>
      </x:c>
      <x:c r="N113" s="9" t="n">
        <x:v>1</x:v>
      </x:c>
      <x:c r="O113" s="9" t="str">
        <x:v>IMO-024-P01</x:v>
      </x:c>
      <x:c r="P113" s="9" t="str">
        <x:v>PASS</x:v>
      </x:c>
      <x:c r="Q113" s="9" t="str">
        <x:v>PASS</x:v>
      </x:c>
      <x:c r="R113" s="9" t="str">
        <x:v>CORRECT_BEHAVIOR</x:v>
      </x:c>
      <x:c r="S113" s="9" t="str">
        <x:v>IMO-024-F01</x:v>
      </x:c>
      <x:c r="T113" s="9" t="str">
        <x:v>FAIL</x:v>
      </x:c>
      <x:c r="U113" s="9" t="str">
        <x:v>FAIL</x:v>
      </x:c>
      <x:c r="V113" s="9" t="str">
        <x:v>CORRECT_BEHAVIOR</x:v>
      </x:c>
      <x:c r="W113" s="13" t="str">
        <x:v>NOT_REVIEWED</x:v>
      </x:c>
      <x:c r="X113" s="13" t="str"/>
      <x:c r="Y113" s="13" t="str"/>
      <x:c r="Z113" s="13" t="str"/>
      <x:c r="AA113" s="13" t="str"/>
      <x:c r="AB113" s="13" t="str"/>
      <x:c r="AC113" s="13" t="str"/>
      <x:c r="AD113" s="13" t="str"/>
      <x:c r="AE113" s="13" t="str"/>
      <x:c r="AF113" s="13" t="str"/>
      <x:c r="AG113" s="13" t="str"/>
      <x:c r="AH113" s="13" t="str"/>
      <x:c r="AI113" s="16" t="str">
        <x:f>IF(AND(W113="REVIEWED",X113&lt;&gt;"",Y113&lt;&gt;"",COUNTA(Z113:AF113)=7,COUNTIF(Z113:AF113,"UNCLEAR")=0,(COUNTIF(Z113:AF113,"0")+COUNTIF(Z113:AF113,"1")+COUNTIF(Z113:AF113,"2"))&gt;0,AG113&lt;&gt;"",AH113&lt;&gt;"",AJ113&lt;&gt;""),(COUNTIF(Z113:AF113,"1")+2*COUNTIF(Z113:AF113,"2"))/(2*(COUNTIF(Z113:AF113,"0")+COUNTIF(Z113:AF113,"1")+COUNTIF(Z113:AF113,"2"))),"")</x:f>
      </x:c>
      <x:c r="AJ113" s="14" t="str"/>
      <x:c r="AK113" s="14" t="str"/>
      <x:c r="AL113" s="14" t="str"/>
      <x:c r="AM113" s="9" t="str"/>
      <x:c r="AN113" s="9" t="str">
        <x:v>Part I-A 2.2.4</x:v>
      </x:c>
      <x:c r="AO113" s="9" t="str">
        <x:v>MVP/SHACL_GENERATION_PIPELINE/experiments/LUNA_NO_SEMANTIC_VALIDATOR/RUN_01/runs/RUN-IMO-024-20260901T101738555600Z/artifacts/attempt_01/candidate_shape.ttl</x:v>
      </x:c>
      <x:c r="AP113" s="9" t="str">
        <x:v>1416970703cc2edcf4cc2cf16c05444073d99ab2056fe376e7afbede076db034</x:v>
      </x:c>
      <x:c r="AQ113" s="52" t="inlineStr">
        <x:is>
          <x:t xml:space="preserve">PASS</x:t>
        </x:is>
      </x:c>
      <x:c r="AR113" s="53" t="inlineStr">
        <x:is>
          <x:t xml:space="preserve">VALID</x:t>
        </x:is>
      </x:c>
      <x:c r="AS113" s="53" t="inlineStr">
        <x:is>
          <x:t xml:space="preserve">IMO-024-P01=ACTIVATED | IMO-024-F01=ACTIVATED</x:t>
        </x:is>
      </x:c>
      <x:c r="AT113" s="53">
        <x:v>1</x:v>
      </x:c>
      <x:c r="AU113" s="53">
        <x:v>1</x:v>
      </x:c>
      <x:c r="AV113" s="53">
        <x:v>4</x:v>
      </x:c>
      <x:c r="AW113" s="53" t="inlineStr">
        <x:is>
          <x:t xml:space="preserve">sh:datatype, sh:hasValue, sh:minCount, sh:property</x:t>
        </x:is>
      </x:c>
      <x:c r="AX113" s="53">
        <x:v>0</x:v>
      </x:c>
      <x:c r="AY113" s="53">
        <x:v>1</x:v>
      </x:c>
      <x:c r="AZ113" s="53">
        <x:v>0</x:v>
      </x:c>
      <x:c r="BA113" s="54"/>
      <x:c r="BB113" s="54"/>
      <x:c r="BC113" s="54"/>
      <x:c r="BD113" s="55" t="str">
        <x:f>IF(OR(W113&lt;&gt;"REVIEWED",COUNTIF(BA113:BC113,"UNCLEAR")&gt;0,COUNTA(BA113:BC113)&lt;3,(COUNTIF(BA113:BC113,"0")+COUNTIF(BA113:BC113,"1")+COUNTIF(BA113:BC113,"2"))=0,AJ113=""),"",(COUNTIF(BA113:BC113,"1")+2*COUNTIF(BA113:BC113,"2"))/(2*(COUNTIF(BA113:BC113,"0")+COUNTIF(BA113:BC113,"1")+COUNTIF(BA113:BC113,"2"))))</x:f>
      </x:c>
    </x:row>
    <x:row r="114" ht="66" customHeight="1">
      <x:c r="A114" s="9" t="str">
        <x:v>BATCH_11</x:v>
      </x:c>
      <x:c r="B114" s="9" t="n">
        <x:v>108</x:v>
      </x:c>
      <x:c r="C114" s="9" t="str">
        <x:v>IMO-085</x:v>
      </x:c>
      <x:c r="D114" s="9" t="str">
        <x:v>IMO</x:v>
      </x:c>
      <x:c r="E114" s="9" t="str">
        <x:v>DIRECT_STATIC</x:v>
      </x:c>
      <x:c r="F114" s="9" t="str">
        <x:v>RUN_01</x:v>
      </x:c>
      <x:c r="G114" s="12" t="str">
        <x:v>OFFICIAL_ELIGIBLE_OUTPUT</x:v>
      </x:c>
      <x:c r="H114" s="12" t="str">
        <x:v>NO_SEMANTIC_VALIDATOR_DETERMINISTIC_PASS</x:v>
      </x:c>
      <x:c r="I114" s="12" t="str">
        <x:v>PARSED</x:v>
      </x:c>
      <x:c r="J114" s="12" t="str">
        <x:v>PASS</x:v>
      </x:c>
      <x:c r="K114" s="9" t="n">
        <x:v>8</x:v>
      </x:c>
      <x:c r="L114" s="9" t="n">
        <x:v>8</x:v>
      </x:c>
      <x:c r="M114" s="9" t="n">
        <x:v>8</x:v>
      </x:c>
      <x:c r="N114" s="9" t="n">
        <x:v>1</x:v>
      </x:c>
      <x:c r="O114" s="9" t="str">
        <x:v>IMO-085-I-P02</x:v>
      </x:c>
      <x:c r="P114" s="9" t="str">
        <x:v>PASS</x:v>
      </x:c>
      <x:c r="Q114" s="9" t="str">
        <x:v>PASS</x:v>
      </x:c>
      <x:c r="R114" s="9" t="str">
        <x:v>CORRECT_BEHAVIOR</x:v>
      </x:c>
      <x:c r="S114" s="9" t="str">
        <x:v>IMO-085-I-F02</x:v>
      </x:c>
      <x:c r="T114" s="9" t="str">
        <x:v>FAIL</x:v>
      </x:c>
      <x:c r="U114" s="9" t="str">
        <x:v>FAIL</x:v>
      </x:c>
      <x:c r="V114" s="9" t="str">
        <x:v>CORRECT_BEHAVIOR</x:v>
      </x:c>
      <x:c r="W114" s="13" t="str">
        <x:v>NOT_REVIEWED</x:v>
      </x:c>
      <x:c r="X114" s="13" t="str"/>
      <x:c r="Y114" s="13" t="str"/>
      <x:c r="Z114" s="13" t="str"/>
      <x:c r="AA114" s="13" t="str"/>
      <x:c r="AB114" s="13" t="str"/>
      <x:c r="AC114" s="13" t="str"/>
      <x:c r="AD114" s="13" t="str"/>
      <x:c r="AE114" s="13" t="str"/>
      <x:c r="AF114" s="13" t="str"/>
      <x:c r="AG114" s="13" t="str"/>
      <x:c r="AH114" s="13" t="str"/>
      <x:c r="AI114" s="16" t="str">
        <x:f>IF(AND(W114="REVIEWED",X114&lt;&gt;"",Y114&lt;&gt;"",COUNTA(Z114:AF114)=7,COUNTIF(Z114:AF114,"UNCLEAR")=0,(COUNTIF(Z114:AF114,"0")+COUNTIF(Z114:AF114,"1")+COUNTIF(Z114:AF114,"2"))&gt;0,AG114&lt;&gt;"",AH114&lt;&gt;"",AJ114&lt;&gt;""),(COUNTIF(Z114:AF114,"1")+2*COUNTIF(Z114:AF114,"2"))/(2*(COUNTIF(Z114:AF114,"0")+COUNTIF(Z114:AF114,"1")+COUNTIF(Z114:AF114,"2"))),"")</x:f>
      </x:c>
      <x:c r="AJ114" s="14" t="str"/>
      <x:c r="AK114" s="14" t="str"/>
      <x:c r="AL114" s="14" t="str"/>
      <x:c r="AM114" s="9" t="str"/>
      <x:c r="AN114" s="9" t="str">
        <x:v>Part I-A 9.3.2.1.4.2</x:v>
      </x:c>
      <x:c r="AO114" s="9" t="str">
        <x:v>MVP/SHACL_GENERATION_PIPELINE/experiments/LUNA_NO_SEMANTIC_VALIDATOR/RUN_01/runs/RUN-IMO-085-20260901T103339599125Z/artifacts/attempt_01/candidate_shape.ttl</x:v>
      </x:c>
      <x:c r="AP114" s="9" t="str">
        <x:v>54fa074fbd360d5c2dcede74cc5620a136062931492a86229e403eabaf4e64ab</x:v>
      </x:c>
      <x:c r="AQ114" s="52" t="inlineStr">
        <x:is>
          <x:t xml:space="preserve">PASS</x:t>
        </x:is>
      </x:c>
      <x:c r="AR114" s="53" t="inlineStr">
        <x:is>
          <x:t xml:space="preserve">VALID</x:t>
        </x:is>
      </x:c>
      <x:c r="AS114" s="53" t="inlineStr">
        <x:is>
          <x:t xml:space="preserve">IMO-085-I-P02=ACTIVATED | IMO-085-I-F02=ACTIVATED</x:t>
        </x:is>
      </x:c>
      <x:c r="AT114" s="53">
        <x:v>1</x:v>
      </x:c>
      <x:c r="AU114" s="53">
        <x:v>8</x:v>
      </x:c>
      <x:c r="AV114" s="53">
        <x:v>30</x:v>
      </x:c>
      <x:c r="AW114" s="53" t="inlineStr">
        <x:is>
          <x:t xml:space="preserve">sh:and, sh:datatype, sh:hasValue, sh:in, sh:maxCount, sh:maxExclusive, sh:minCount, sh:minInclusive, sh:nodeKind, sh:or, sh:property</x:t>
        </x:is>
      </x:c>
      <x:c r="AX114" s="53">
        <x:v>0</x:v>
      </x:c>
      <x:c r="AY114" s="53">
        <x:v>1</x:v>
      </x:c>
      <x:c r="AZ114" s="53">
        <x:v>3</x:v>
      </x:c>
      <x:c r="BA114" s="54"/>
      <x:c r="BB114" s="54"/>
      <x:c r="BC114" s="54"/>
      <x:c r="BD114" s="55" t="str">
        <x:f>IF(OR(W114&lt;&gt;"REVIEWED",COUNTIF(BA114:BC114,"UNCLEAR")&gt;0,COUNTA(BA114:BC114)&lt;3,(COUNTIF(BA114:BC114,"0")+COUNTIF(BA114:BC114,"1")+COUNTIF(BA114:BC114,"2"))=0,AJ114=""),"",(COUNTIF(BA114:BC114,"1")+2*COUNTIF(BA114:BC114,"2"))/(2*(COUNTIF(BA114:BC114,"0")+COUNTIF(BA114:BC114,"1")+COUNTIF(BA114:BC114,"2"))))</x:f>
      </x:c>
    </x:row>
    <x:row r="115" ht="66" customHeight="1">
      <x:c r="A115" s="9" t="str">
        <x:v>BATCH_11</x:v>
      </x:c>
      <x:c r="B115" s="9" t="n">
        <x:v>109</x:v>
      </x:c>
      <x:c r="C115" s="9" t="str">
        <x:v>IMO-019</x:v>
      </x:c>
      <x:c r="D115" s="9" t="str">
        <x:v>IMO</x:v>
      </x:c>
      <x:c r="E115" s="9" t="str">
        <x:v>DIRECT_CALCULATION</x:v>
      </x:c>
      <x:c r="F115" s="9" t="str">
        <x:v>RUN_01</x:v>
      </x:c>
      <x:c r="G115" s="12" t="str">
        <x:v>OFFICIAL_ELIGIBLE_OUTPUT</x:v>
      </x:c>
      <x:c r="H115" s="12" t="str">
        <x:v>NO_SEMANTIC_VALIDATOR_DETERMINISTIC_PASS</x:v>
      </x:c>
      <x:c r="I115" s="12" t="str">
        <x:v>PARSED</x:v>
      </x:c>
      <x:c r="J115" s="12" t="str">
        <x:v>PASS</x:v>
      </x:c>
      <x:c r="K115" s="9" t="n">
        <x:v>7</x:v>
      </x:c>
      <x:c r="L115" s="9" t="n">
        <x:v>7</x:v>
      </x:c>
      <x:c r="M115" s="9" t="n">
        <x:v>7</x:v>
      </x:c>
      <x:c r="N115" s="9" t="n">
        <x:v>1</x:v>
      </x:c>
      <x:c r="O115" s="9" t="str">
        <x:v>IMO-019-P02</x:v>
      </x:c>
      <x:c r="P115" s="9" t="str">
        <x:v>PASS</x:v>
      </x:c>
      <x:c r="Q115" s="9" t="str">
        <x:v>PASS</x:v>
      </x:c>
      <x:c r="R115" s="9" t="str">
        <x:v>CORRECT_BEHAVIOR</x:v>
      </x:c>
      <x:c r="S115" s="9" t="str">
        <x:v>IMO-019-F01</x:v>
      </x:c>
      <x:c r="T115" s="9" t="str">
        <x:v>FAIL</x:v>
      </x:c>
      <x:c r="U115" s="9" t="str">
        <x:v>FAIL</x:v>
      </x:c>
      <x:c r="V115" s="9" t="str">
        <x:v>CORRECT_BEHAVIOR</x:v>
      </x:c>
      <x:c r="W115" s="13" t="str">
        <x:v>NOT_REVIEWED</x:v>
      </x:c>
      <x:c r="X115" s="13" t="str"/>
      <x:c r="Y115" s="13" t="str"/>
      <x:c r="Z115" s="13" t="str"/>
      <x:c r="AA115" s="13" t="str"/>
      <x:c r="AB115" s="13" t="str"/>
      <x:c r="AC115" s="13" t="str"/>
      <x:c r="AD115" s="13" t="str"/>
      <x:c r="AE115" s="13" t="str"/>
      <x:c r="AF115" s="13" t="str"/>
      <x:c r="AG115" s="13" t="str"/>
      <x:c r="AH115" s="13" t="str"/>
      <x:c r="AI115" s="16" t="str">
        <x:f>IF(AND(W115="REVIEWED",X115&lt;&gt;"",Y115&lt;&gt;"",COUNTA(Z115:AF115)=7,COUNTIF(Z115:AF115,"UNCLEAR")=0,(COUNTIF(Z115:AF115,"0")+COUNTIF(Z115:AF115,"1")+COUNTIF(Z115:AF115,"2"))&gt;0,AG115&lt;&gt;"",AH115&lt;&gt;"",AJ115&lt;&gt;""),(COUNTIF(Z115:AF115,"1")+2*COUNTIF(Z115:AF115,"2"))/(2*(COUNTIF(Z115:AF115,"0")+COUNTIF(Z115:AF115,"1")+COUNTIF(Z115:AF115,"2"))),"")</x:f>
      </x:c>
      <x:c r="AJ115" s="14" t="str"/>
      <x:c r="AK115" s="14" t="str"/>
      <x:c r="AL115" s="14" t="str"/>
      <x:c r="AM115" s="9" t="str"/>
      <x:c r="AN115" s="9" t="str">
        <x:v>Part I-A 1.4.2</x:v>
      </x:c>
      <x:c r="AO115" s="9" t="str">
        <x:v>MVP/SHACL_GENERATION_PIPELINE/experiments/LUNA_NO_SEMANTIC_VALIDATOR/RUN_01/runs/RUN-IMO-019-20260901T101649599209Z/artifacts/attempt_01/candidate_shape.ttl</x:v>
      </x:c>
      <x:c r="AP115" s="9" t="str">
        <x:v>6aaab56dfc638a76a2e1f95962426c53ea66712101df41b7d7cb9decf2f0b8ec</x:v>
      </x:c>
      <x:c r="AQ115" s="52" t="inlineStr">
        <x:is>
          <x:t xml:space="preserve">PASS</x:t>
        </x:is>
      </x:c>
      <x:c r="AR115" s="53" t="inlineStr">
        <x:is>
          <x:t xml:space="preserve">VALID</x:t>
        </x:is>
      </x:c>
      <x:c r="AS115" s="53" t="inlineStr">
        <x:is>
          <x:t xml:space="preserve">IMO-019-P02=ACTIVATED | IMO-019-F01=ACTIVATED</x:t>
        </x:is>
      </x:c>
      <x:c r="AT115" s="53">
        <x:v>1</x:v>
      </x:c>
      <x:c r="AU115" s="53">
        <x:v>9</x:v>
      </x:c>
      <x:c r="AV115" s="53">
        <x:v>42</x:v>
      </x:c>
      <x:c r="AW115" s="53" t="inlineStr">
        <x:is>
          <x:t xml:space="preserve">sh:class, sh:datatype, sh:hasValue, sh:maxCount, sh:minCount, sh:node, sh:or, sh:property</x:t>
        </x:is>
      </x:c>
      <x:c r="AX115" s="53">
        <x:v>1</x:v>
      </x:c>
      <x:c r="AY115" s="53">
        <x:v>1</x:v>
      </x:c>
      <x:c r="AZ115" s="53">
        <x:v>1</x:v>
      </x:c>
      <x:c r="BA115" s="54"/>
      <x:c r="BB115" s="54"/>
      <x:c r="BC115" s="54"/>
      <x:c r="BD115" s="55" t="str">
        <x:f>IF(OR(W115&lt;&gt;"REVIEWED",COUNTIF(BA115:BC115,"UNCLEAR")&gt;0,COUNTA(BA115:BC115)&lt;3,(COUNTIF(BA115:BC115,"0")+COUNTIF(BA115:BC115,"1")+COUNTIF(BA115:BC115,"2"))=0,AJ115=""),"",(COUNTIF(BA115:BC115,"1")+2*COUNTIF(BA115:BC115,"2"))/(2*(COUNTIF(BA115:BC115,"0")+COUNTIF(BA115:BC115,"1")+COUNTIF(BA115:BC115,"2"))))</x:f>
      </x:c>
    </x:row>
    <x:row r="116" ht="66" customHeight="1">
      <x:c r="A116" s="9" t="str">
        <x:v>BATCH_11</x:v>
      </x:c>
      <x:c r="B116" s="9" t="n">
        <x:v>110</x:v>
      </x:c>
      <x:c r="C116" s="9" t="str">
        <x:v>IMO-023</x:v>
      </x:c>
      <x:c r="D116" s="9" t="str">
        <x:v>IMO</x:v>
      </x:c>
      <x:c r="E116" s="9" t="str">
        <x:v>DIRECT_STATIC</x:v>
      </x:c>
      <x:c r="F116" s="9" t="str">
        <x:v>RUN_01</x:v>
      </x:c>
      <x:c r="G116" s="12" t="str">
        <x:v>OFFICIAL_ELIGIBLE_OUTPUT</x:v>
      </x:c>
      <x:c r="H116" s="12" t="str">
        <x:v>NO_SEMANTIC_VALIDATOR_DETERMINISTIC_PASS</x:v>
      </x:c>
      <x:c r="I116" s="12" t="str">
        <x:v>PARSED</x:v>
      </x:c>
      <x:c r="J116" s="12" t="str">
        <x:v>PASS</x:v>
      </x:c>
      <x:c r="K116" s="9" t="n">
        <x:v>4</x:v>
      </x:c>
      <x:c r="L116" s="9" t="n">
        <x:v>4</x:v>
      </x:c>
      <x:c r="M116" s="9" t="n">
        <x:v>4</x:v>
      </x:c>
      <x:c r="N116" s="9" t="n">
        <x:v>1</x:v>
      </x:c>
      <x:c r="O116" s="9" t="str">
        <x:v>IMO-023-P01</x:v>
      </x:c>
      <x:c r="P116" s="9" t="str">
        <x:v>PASS</x:v>
      </x:c>
      <x:c r="Q116" s="9" t="str">
        <x:v>PASS</x:v>
      </x:c>
      <x:c r="R116" s="9" t="str">
        <x:v>CORRECT_BEHAVIOR</x:v>
      </x:c>
      <x:c r="S116" s="9" t="str">
        <x:v>IMO-023-F03</x:v>
      </x:c>
      <x:c r="T116" s="9" t="str">
        <x:v>FAIL</x:v>
      </x:c>
      <x:c r="U116" s="9" t="str">
        <x:v>FAIL</x:v>
      </x:c>
      <x:c r="V116" s="9" t="str">
        <x:v>CORRECT_BEHAVIOR</x:v>
      </x:c>
      <x:c r="W116" s="13" t="str">
        <x:v>NOT_REVIEWED</x:v>
      </x:c>
      <x:c r="X116" s="13" t="str"/>
      <x:c r="Y116" s="13" t="str"/>
      <x:c r="Z116" s="13" t="str"/>
      <x:c r="AA116" s="13" t="str"/>
      <x:c r="AB116" s="13" t="str"/>
      <x:c r="AC116" s="13" t="str"/>
      <x:c r="AD116" s="13" t="str"/>
      <x:c r="AE116" s="13" t="str"/>
      <x:c r="AF116" s="13" t="str"/>
      <x:c r="AG116" s="13" t="str"/>
      <x:c r="AH116" s="13" t="str"/>
      <x:c r="AI116" s="16" t="str">
        <x:f>IF(AND(W116="REVIEWED",X116&lt;&gt;"",Y116&lt;&gt;"",COUNTA(Z116:AF116)=7,COUNTIF(Z116:AF116,"UNCLEAR")=0,(COUNTIF(Z116:AF116,"0")+COUNTIF(Z116:AF116,"1")+COUNTIF(Z116:AF116,"2"))&gt;0,AG116&lt;&gt;"",AH116&lt;&gt;"",AJ116&lt;&gt;""),(COUNTIF(Z116:AF116,"1")+2*COUNTIF(Z116:AF116,"2"))/(2*(COUNTIF(Z116:AF116,"0")+COUNTIF(Z116:AF116,"1")+COUNTIF(Z116:AF116,"2"))),"")</x:f>
      </x:c>
      <x:c r="AJ116" s="14" t="str"/>
      <x:c r="AK116" s="14" t="str"/>
      <x:c r="AL116" s="14" t="str"/>
      <x:c r="AM116" s="9" t="str"/>
      <x:c r="AN116" s="9" t="str">
        <x:v>Part I-A 2.2.3</x:v>
      </x:c>
      <x:c r="AO116" s="9" t="str">
        <x:v>MVP/SHACL_GENERATION_PIPELINE/experiments/LUNA_NO_SEMANTIC_VALIDATOR/RUN_01/runs/RUN-IMO-023-20260901T101733710519Z/artifacts/attempt_01/candidate_shape.ttl</x:v>
      </x:c>
      <x:c r="AP116" s="9" t="str">
        <x:v>3602d1c0002a1e664f6ca712e4244ceab1dd592bd7f2a10bcd7054ce389a8b46</x:v>
      </x:c>
      <x:c r="AQ116" s="52" t="inlineStr">
        <x:is>
          <x:t xml:space="preserve">PASS</x:t>
        </x:is>
      </x:c>
      <x:c r="AR116" s="53" t="inlineStr">
        <x:is>
          <x:t xml:space="preserve">VALID</x:t>
        </x:is>
      </x:c>
      <x:c r="AS116" s="53" t="inlineStr">
        <x:is>
          <x:t xml:space="preserve">IMO-023-P01=ACTIVATED | IMO-023-F03=ACTIVATED</x:t>
        </x:is>
      </x:c>
      <x:c r="AT116" s="53">
        <x:v>1</x:v>
      </x:c>
      <x:c r="AU116" s="53">
        <x:v>2</x:v>
      </x:c>
      <x:c r="AV116" s="53">
        <x:v>10</x:v>
      </x:c>
      <x:c r="AW116" s="53" t="inlineStr">
        <x:is>
          <x:t xml:space="preserve">sh:datatype, sh:hasValue, sh:maxCount, sh:minCount, sh:property</x:t>
        </x:is>
      </x:c>
      <x:c r="AX116" s="53">
        <x:v>0</x:v>
      </x:c>
      <x:c r="AY116" s="53">
        <x:v>1</x:v>
      </x:c>
      <x:c r="AZ116" s="53">
        <x:v>0</x:v>
      </x:c>
      <x:c r="BA116" s="54"/>
      <x:c r="BB116" s="54"/>
      <x:c r="BC116" s="54"/>
      <x:c r="BD116" s="55" t="str">
        <x:f>IF(OR(W116&lt;&gt;"REVIEWED",COUNTIF(BA116:BC116,"UNCLEAR")&gt;0,COUNTA(BA116:BC116)&lt;3,(COUNTIF(BA116:BC116,"0")+COUNTIF(BA116:BC116,"1")+COUNTIF(BA116:BC116,"2"))=0,AJ116=""),"",(COUNTIF(BA116:BC116,"1")+2*COUNTIF(BA116:BC116,"2"))/(2*(COUNTIF(BA116:BC116,"0")+COUNTIF(BA116:BC116,"1")+COUNTIF(BA116:BC116,"2"))))</x:f>
      </x:c>
    </x:row>
    <x:row r="117" ht="66" customHeight="1">
      <x:c r="A117" s="9" t="str">
        <x:v>BATCH_12</x:v>
      </x:c>
      <x:c r="B117" s="9" t="n">
        <x:v>111</x:v>
      </x:c>
      <x:c r="C117" s="9" t="str">
        <x:v>TRF-006</x:v>
      </x:c>
      <x:c r="D117" s="9" t="str">
        <x:v>TRAFICOM</x:v>
      </x:c>
      <x:c r="E117" s="9" t="str">
        <x:v>DIRECT_STATIC</x:v>
      </x:c>
      <x:c r="F117" s="9" t="str">
        <x:v>RUN_01</x:v>
      </x:c>
      <x:c r="G117" s="12" t="str">
        <x:v>NO_ELIGIBLE_OUTPUT</x:v>
      </x:c>
      <x:c r="H117" s="12" t="str">
        <x:v>SYNTAX_REPAIR_EXHAUSTED</x:v>
      </x:c>
      <x:c r="I117" s="12" t="str">
        <x:v>NOT_PARSED</x:v>
      </x:c>
      <x:c r="J117" s="12" t="str">
        <x:v>FAIL</x:v>
      </x:c>
      <x:c r="K117" s="9" t="n">
        <x:v>0</x:v>
      </x:c>
      <x:c r="L117" s="9" t="n">
        <x:v>8</x:v>
      </x:c>
      <x:c r="M117" s="9" t="n">
        <x:v>0</x:v>
      </x:c>
      <x:c r="N117" s="9" t="n">
        <x:v>0</x:v>
      </x:c>
      <x:c r="O117" s="9" t="str">
        <x:v>TRF-006-P02</x:v>
      </x:c>
      <x:c r="P117" s="9" t="str">
        <x:v>PASS</x:v>
      </x:c>
      <x:c r="Q117" s="9" t="str">
        <x:v>NO_VERDICT</x:v>
      </x:c>
      <x:c r="R117" s="9" t="str">
        <x:v>GENERATION_ERROR</x:v>
      </x:c>
      <x:c r="S117" s="9" t="str">
        <x:v>TRF-006-F02</x:v>
      </x:c>
      <x:c r="T117" s="9" t="str">
        <x:v>FAIL</x:v>
      </x:c>
      <x:c r="U117" s="9" t="str">
        <x:v>NO_VERDICT</x:v>
      </x:c>
      <x:c r="V117" s="9" t="str">
        <x:v>GENERATION_ERROR</x:v>
      </x:c>
      <x:c r="W117" s="13" t="str">
        <x:v>NOT_REVIEWED</x:v>
      </x:c>
      <x:c r="X117" s="13" t="str"/>
      <x:c r="Y117" s="13" t="str"/>
      <x:c r="Z117" s="13" t="str"/>
      <x:c r="AA117" s="13" t="str"/>
      <x:c r="AB117" s="13" t="str"/>
      <x:c r="AC117" s="13" t="str"/>
      <x:c r="AD117" s="13" t="str"/>
      <x:c r="AE117" s="13" t="str"/>
      <x:c r="AF117" s="13" t="str"/>
      <x:c r="AG117" s="13" t="str"/>
      <x:c r="AH117" s="13" t="str"/>
      <x:c r="AI117" s="16" t="str">
        <x:f>IF(AND(W117="REVIEWED",X117&lt;&gt;"",Y117&lt;&gt;"",COUNTA(Z117:AF117)=7,COUNTIF(Z117:AF117,"UNCLEAR")=0,(COUNTIF(Z117:AF117,"0")+COUNTIF(Z117:AF117,"1")+COUNTIF(Z117:AF117,"2"))&gt;0,AG117&lt;&gt;"",AH117&lt;&gt;"",AJ117&lt;&gt;""),(COUNTIF(Z117:AF117,"1")+2*COUNTIF(Z117:AF117,"2"))/(2*(COUNTIF(Z117:AF117,"0")+COUNTIF(Z117:AF117,"1")+COUNTIF(Z117:AF117,"2"))),"")</x:f>
      </x:c>
      <x:c r="AJ117" s="14" t="str"/>
      <x:c r="AK117" s="14" t="str"/>
      <x:c r="AL117" s="14" t="str"/>
      <x:c r="AM117" s="9" t="str"/>
      <x:c r="AN117" s="9" t="str">
        <x:v>1.6</x:v>
      </x:c>
      <x:c r="AO117" s="9" t="str">
        <x:v>MVP/SHACL_GENERATION_PIPELINE/experiments/LUNA_NO_SEMANTIC_VALIDATOR/RUN_01/runs/RUN-TRF-006-20260901T105923026528Z/artifacts/attempt_01/candidate_shape.ttl</x:v>
      </x:c>
      <x:c r="AP117" s="9" t="str">
        <x:v>c6600ab683a9897091f57944fc4af6b39b9a58d317b754c4617d6a8f472421a9</x:v>
      </x:c>
      <x:c r="AQ117" s="52" t="inlineStr">
        <x:is>
          <x:t xml:space="preserve">ERROR</x:t>
        </x:is>
      </x:c>
      <x:c r="AR117" s="53" t="inlineStr">
        <x:is>
          <x:t xml:space="preserve">ERROR</x:t>
        </x:is>
      </x:c>
      <x:c r="AS117" s="53" t="inlineStr">
        <x:is>
          <x:t xml:space="preserve">TRF-006-P02=ERROR | TRF-006-F02=ERROR</x:t>
        </x:is>
      </x:c>
      <x:c r="AT117" s="53" t="inlineStr">
        <x:is>
          <x:t xml:space="preserve"/>
        </x:is>
      </x:c>
      <x:c r="AU117" s="53" t="inlineStr">
        <x:is>
          <x:t xml:space="preserve"/>
        </x:is>
      </x:c>
      <x:c r="AV117" s="53" t="inlineStr">
        <x:is>
          <x:t xml:space="preserve"/>
        </x:is>
      </x:c>
      <x:c r="AW117" s="53" t="inlineStr">
        <x:is>
          <x:t xml:space="preserve"/>
        </x:is>
      </x:c>
      <x:c r="AX117" s="53" t="inlineStr">
        <x:is>
          <x:t xml:space="preserve"/>
        </x:is>
      </x:c>
      <x:c r="AY117" s="53" t="inlineStr">
        <x:is>
          <x:t xml:space="preserve"/>
        </x:is>
      </x:c>
      <x:c r="AZ117" s="53" t="inlineStr">
        <x:is>
          <x:t xml:space="preserve"/>
        </x:is>
      </x:c>
      <x:c r="BA117" s="54"/>
      <x:c r="BB117" s="54"/>
      <x:c r="BC117" s="54"/>
      <x:c r="BD117" s="55" t="str">
        <x:f>IF(OR(W117&lt;&gt;"REVIEWED",COUNTIF(BA117:BC117,"UNCLEAR")&gt;0,COUNTA(BA117:BC117)&lt;3,(COUNTIF(BA117:BC117,"0")+COUNTIF(BA117:BC117,"1")+COUNTIF(BA117:BC117,"2"))=0,AJ117=""),"",(COUNTIF(BA117:BC117,"1")+2*COUNTIF(BA117:BC117,"2"))/(2*(COUNTIF(BA117:BC117,"0")+COUNTIF(BA117:BC117,"1")+COUNTIF(BA117:BC117,"2"))))</x:f>
      </x:c>
    </x:row>
    <x:row r="118" ht="66" customHeight="1">
      <x:c r="A118" s="9" t="str">
        <x:v>BATCH_12</x:v>
      </x:c>
      <x:c r="B118" s="9" t="n">
        <x:v>112</x:v>
      </x:c>
      <x:c r="C118" s="9" t="str">
        <x:v>IMO-114</x:v>
      </x:c>
      <x:c r="D118" s="9" t="str">
        <x:v>IMO</x:v>
      </x:c>
      <x:c r="E118" s="9" t="str">
        <x:v>DIRECT_STATIC</x:v>
      </x:c>
      <x:c r="F118" s="9" t="str">
        <x:v>RUN_01</x:v>
      </x:c>
      <x:c r="G118" s="12" t="str">
        <x:v>OFFICIAL_ELIGIBLE_OUTPUT</x:v>
      </x:c>
      <x:c r="H118" s="12" t="str">
        <x:v>NO_SEMANTIC_VALIDATOR_DETERMINISTIC_PASS</x:v>
      </x:c>
      <x:c r="I118" s="12" t="str">
        <x:v>PARSED</x:v>
      </x:c>
      <x:c r="J118" s="12" t="str">
        <x:v>PASS</x:v>
      </x:c>
      <x:c r="K118" s="9" t="n">
        <x:v>9</x:v>
      </x:c>
      <x:c r="L118" s="9" t="n">
        <x:v>9</x:v>
      </x:c>
      <x:c r="M118" s="9" t="n">
        <x:v>5</x:v>
      </x:c>
      <x:c r="N118" s="9" t="n">
        <x:v>0</x:v>
      </x:c>
      <x:c r="O118" s="9" t="str">
        <x:v>IMO-114-M-P01</x:v>
      </x:c>
      <x:c r="P118" s="9" t="str">
        <x:v>PASS</x:v>
      </x:c>
      <x:c r="Q118" s="9" t="str">
        <x:v>PASS</x:v>
      </x:c>
      <x:c r="R118" s="9" t="str">
        <x:v>CORRECT_BEHAVIOR</x:v>
      </x:c>
      <x:c r="S118" s="9" t="str">
        <x:v>IMO-114-M-F03</x:v>
      </x:c>
      <x:c r="T118" s="9" t="str">
        <x:v>FAIL</x:v>
      </x:c>
      <x:c r="U118" s="9" t="str">
        <x:v>PASS</x:v>
      </x:c>
      <x:c r="V118" s="9" t="str">
        <x:v>FALSE_ACCEPT</x:v>
      </x:c>
      <x:c r="W118" s="13" t="str">
        <x:v>NOT_REVIEWED</x:v>
      </x:c>
      <x:c r="X118" s="13" t="str"/>
      <x:c r="Y118" s="13" t="str"/>
      <x:c r="Z118" s="13" t="str"/>
      <x:c r="AA118" s="13" t="str"/>
      <x:c r="AB118" s="13" t="str"/>
      <x:c r="AC118" s="13" t="str"/>
      <x:c r="AD118" s="13" t="str"/>
      <x:c r="AE118" s="13" t="str"/>
      <x:c r="AF118" s="13" t="str"/>
      <x:c r="AG118" s="13" t="str"/>
      <x:c r="AH118" s="13" t="str"/>
      <x:c r="AI118" s="16" t="str">
        <x:f>IF(AND(W118="REVIEWED",X118&lt;&gt;"",Y118&lt;&gt;"",COUNTA(Z118:AF118)=7,COUNTIF(Z118:AF118,"UNCLEAR")=0,(COUNTIF(Z118:AF118,"0")+COUNTIF(Z118:AF118,"1")+COUNTIF(Z118:AF118,"2"))&gt;0,AG118&lt;&gt;"",AH118&lt;&gt;"",AJ118&lt;&gt;""),(COUNTIF(Z118:AF118,"1")+2*COUNTIF(Z118:AF118,"2"))/(2*(COUNTIF(Z118:AF118,"0")+COUNTIF(Z118:AF118,"1")+COUNTIF(Z118:AF118,"2"))),"")</x:f>
      </x:c>
      <x:c r="AJ118" s="14" t="str"/>
      <x:c r="AK118" s="14" t="str"/>
      <x:c r="AL118" s="14" t="str"/>
      <x:c r="AM118" s="9" t="str">
        <x:v>RDF_FALSE_ACCEPT; RDF_FALSE_REJECT</x:v>
      </x:c>
      <x:c r="AN118" s="9" t="str">
        <x:v>Part II-A 2.1.3</x:v>
      </x:c>
      <x:c r="AO118" s="9" t="str">
        <x:v>MVP/SHACL_GENERATION_PIPELINE/experiments/LUNA_NO_SEMANTIC_VALIDATOR/RUN_01/runs/RUN-IMO-114-20260901T104524668828Z/artifacts/attempt_01/candidate_shape.ttl</x:v>
      </x:c>
      <x:c r="AP118" s="9" t="str">
        <x:v>162829124c4d8b2c362136fabb7f4b93f9393152d52ad5a09905d4a0751b5314</x:v>
      </x:c>
      <x:c r="AQ118" s="52" t="inlineStr">
        <x:is>
          <x:t xml:space="preserve">PASS</x:t>
        </x:is>
      </x:c>
      <x:c r="AR118" s="53" t="inlineStr">
        <x:is>
          <x:t xml:space="preserve">VALID</x:t>
        </x:is>
      </x:c>
      <x:c r="AS118" s="53" t="inlineStr">
        <x:is>
          <x:t xml:space="preserve">IMO-114-M-P01=ACTIVATED | IMO-114-M-F03=ACTIVATED</x:t>
        </x:is>
      </x:c>
      <x:c r="AT118" s="53">
        <x:v>1</x:v>
      </x:c>
      <x:c r="AU118" s="53">
        <x:v>13</x:v>
      </x:c>
      <x:c r="AV118" s="53">
        <x:v>43</x:v>
      </x:c>
      <x:c r="AW118" s="53" t="inlineStr">
        <x:is>
          <x:t xml:space="preserve">sh:datatype, sh:hasValue, sh:in, sh:maxCount, sh:maxInclusive, sh:minCount, sh:minInclusive, sh:nodeKind, sh:or, sh:property</x:t>
        </x:is>
      </x:c>
      <x:c r="AX118" s="53">
        <x:v>1</x:v>
      </x:c>
      <x:c r="AY118" s="53">
        <x:v>1</x:v>
      </x:c>
      <x:c r="AZ118" s="53">
        <x:v>2</x:v>
      </x:c>
      <x:c r="BA118" s="54"/>
      <x:c r="BB118" s="54"/>
      <x:c r="BC118" s="54"/>
      <x:c r="BD118" s="55" t="str">
        <x:f>IF(OR(W118&lt;&gt;"REVIEWED",COUNTIF(BA118:BC118,"UNCLEAR")&gt;0,COUNTA(BA118:BC118)&lt;3,(COUNTIF(BA118:BC118,"0")+COUNTIF(BA118:BC118,"1")+COUNTIF(BA118:BC118,"2"))=0,AJ118=""),"",(COUNTIF(BA118:BC118,"1")+2*COUNTIF(BA118:BC118,"2"))/(2*(COUNTIF(BA118:BC118,"0")+COUNTIF(BA118:BC118,"1")+COUNTIF(BA118:BC118,"2"))))</x:f>
      </x:c>
    </x:row>
    <x:row r="119" ht="66" customHeight="1">
      <x:c r="A119" s="9" t="str">
        <x:v>BATCH_12</x:v>
      </x:c>
      <x:c r="B119" s="9" t="n">
        <x:v>113</x:v>
      </x:c>
      <x:c r="C119" s="9" t="str">
        <x:v>TRF-013</x:v>
      </x:c>
      <x:c r="D119" s="9" t="str">
        <x:v>TRAFICOM</x:v>
      </x:c>
      <x:c r="E119" s="9" t="str">
        <x:v>DIRECT_STATIC</x:v>
      </x:c>
      <x:c r="F119" s="9" t="str">
        <x:v>RUN_01</x:v>
      </x:c>
      <x:c r="G119" s="12" t="str">
        <x:v>OFFICIAL_ELIGIBLE_OUTPUT</x:v>
      </x:c>
      <x:c r="H119" s="12" t="str">
        <x:v>NO_SEMANTIC_VALIDATOR_DETERMINISTIC_PASS</x:v>
      </x:c>
      <x:c r="I119" s="12" t="str">
        <x:v>PARSED</x:v>
      </x:c>
      <x:c r="J119" s="12" t="str">
        <x:v>PASS</x:v>
      </x:c>
      <x:c r="K119" s="9" t="n">
        <x:v>9</x:v>
      </x:c>
      <x:c r="L119" s="9" t="n">
        <x:v>9</x:v>
      </x:c>
      <x:c r="M119" s="9" t="n">
        <x:v>8</x:v>
      </x:c>
      <x:c r="N119" s="9" t="n">
        <x:v>0</x:v>
      </x:c>
      <x:c r="O119" s="9" t="str">
        <x:v>TRF-013-P04</x:v>
      </x:c>
      <x:c r="P119" s="9" t="str">
        <x:v>PASS</x:v>
      </x:c>
      <x:c r="Q119" s="9" t="str">
        <x:v>FAIL</x:v>
      </x:c>
      <x:c r="R119" s="9" t="str">
        <x:v>FALSE_REJECT</x:v>
      </x:c>
      <x:c r="S119" s="9" t="str">
        <x:v>TRF-013-F01</x:v>
      </x:c>
      <x:c r="T119" s="9" t="str">
        <x:v>FAIL</x:v>
      </x:c>
      <x:c r="U119" s="9" t="str">
        <x:v>FAIL</x:v>
      </x:c>
      <x:c r="V119" s="9" t="str">
        <x:v>CORRECT_BEHAVIOR</x:v>
      </x:c>
      <x:c r="W119" s="13" t="str">
        <x:v>NOT_REVIEWED</x:v>
      </x:c>
      <x:c r="X119" s="13" t="str"/>
      <x:c r="Y119" s="13" t="str"/>
      <x:c r="Z119" s="13" t="str"/>
      <x:c r="AA119" s="13" t="str"/>
      <x:c r="AB119" s="13" t="str"/>
      <x:c r="AC119" s="13" t="str"/>
      <x:c r="AD119" s="13" t="str"/>
      <x:c r="AE119" s="13" t="str"/>
      <x:c r="AF119" s="13" t="str"/>
      <x:c r="AG119" s="13" t="str"/>
      <x:c r="AH119" s="13" t="str"/>
      <x:c r="AI119" s="16" t="str">
        <x:f>IF(AND(W119="REVIEWED",X119&lt;&gt;"",Y119&lt;&gt;"",COUNTA(Z119:AF119)=7,COUNTIF(Z119:AF119,"UNCLEAR")=0,(COUNTIF(Z119:AF119,"0")+COUNTIF(Z119:AF119,"1")+COUNTIF(Z119:AF119,"2"))&gt;0,AG119&lt;&gt;"",AH119&lt;&gt;"",AJ119&lt;&gt;""),(COUNTIF(Z119:AF119,"1")+2*COUNTIF(Z119:AF119,"2"))/(2*(COUNTIF(Z119:AF119,"0")+COUNTIF(Z119:AF119,"1")+COUNTIF(Z119:AF119,"2"))),"")</x:f>
      </x:c>
      <x:c r="AJ119" s="14" t="str"/>
      <x:c r="AK119" s="14" t="str"/>
      <x:c r="AL119" s="14" t="str"/>
      <x:c r="AM119" s="9" t="str">
        <x:v>RDF_FALSE_REJECT</x:v>
      </x:c>
      <x:c r="AN119" s="9" t="str">
        <x:v>2.2 (maximum/minimum fore and aft draught)</x:v>
      </x:c>
      <x:c r="AO119" s="9" t="str">
        <x:v>MVP/SHACL_GENERATION_PIPELINE/experiments/LUNA_NO_SEMANTIC_VALIDATOR/RUN_01/runs/RUN-TRF-013-20260901T110432156744Z/artifacts/attempt_01/candidate_shape.ttl</x:v>
      </x:c>
      <x:c r="AP119" s="9" t="str">
        <x:v>674ad5613b60a394e7e07b37f2318d88685d988d4688a278c1e6da4e625f557e</x:v>
      </x:c>
      <x:c r="AQ119" s="52" t="inlineStr">
        <x:is>
          <x:t xml:space="preserve">PASS</x:t>
        </x:is>
      </x:c>
      <x:c r="AR119" s="53" t="inlineStr">
        <x:is>
          <x:t xml:space="preserve">VALID</x:t>
        </x:is>
      </x:c>
      <x:c r="AS119" s="53" t="inlineStr">
        <x:is>
          <x:t xml:space="preserve">TRF-013-P04=ACTIVATED | TRF-013-F01=ACTIVATED</x:t>
        </x:is>
      </x:c>
      <x:c r="AT119" s="53">
        <x:v>1</x:v>
      </x:c>
      <x:c r="AU119" s="53">
        <x:v>22</x:v>
      </x:c>
      <x:c r="AV119" s="53">
        <x:v>95</x:v>
      </x:c>
      <x:c r="AW119" s="53" t="inlineStr">
        <x:is>
          <x:t xml:space="preserve">sh:class, sh:datatype, sh:hasValue, sh:maxCount, sh:minCount, sh:node, sh:nodeKind, sh:property</x:t>
        </x:is>
      </x:c>
      <x:c r="AX119" s="53">
        <x:v>1</x:v>
      </x:c>
      <x:c r="AY119" s="53">
        <x:v>1</x:v>
      </x:c>
      <x:c r="AZ119" s="53">
        <x:v>0</x:v>
      </x:c>
      <x:c r="BA119" s="54"/>
      <x:c r="BB119" s="54"/>
      <x:c r="BC119" s="54"/>
      <x:c r="BD119" s="55" t="str">
        <x:f>IF(OR(W119&lt;&gt;"REVIEWED",COUNTIF(BA119:BC119,"UNCLEAR")&gt;0,COUNTA(BA119:BC119)&lt;3,(COUNTIF(BA119:BC119,"0")+COUNTIF(BA119:BC119,"1")+COUNTIF(BA119:BC119,"2"))=0,AJ119=""),"",(COUNTIF(BA119:BC119,"1")+2*COUNTIF(BA119:BC119,"2"))/(2*(COUNTIF(BA119:BC119,"0")+COUNTIF(BA119:BC119,"1")+COUNTIF(BA119:BC119,"2"))))</x:f>
      </x:c>
    </x:row>
    <x:row r="120" ht="66" customHeight="1">
      <x:c r="A120" s="9" t="str">
        <x:v>BATCH_12</x:v>
      </x:c>
      <x:c r="B120" s="9" t="n">
        <x:v>114</x:v>
      </x:c>
      <x:c r="C120" s="9" t="str">
        <x:v>IMO-013</x:v>
      </x:c>
      <x:c r="D120" s="9" t="str">
        <x:v>IMO</x:v>
      </x:c>
      <x:c r="E120" s="9" t="str">
        <x:v>DIRECT_STATIC</x:v>
      </x:c>
      <x:c r="F120" s="9" t="str">
        <x:v>RUN_01</x:v>
      </x:c>
      <x:c r="G120" s="12" t="str">
        <x:v>OFFICIAL_ELIGIBLE_OUTPUT</x:v>
      </x:c>
      <x:c r="H120" s="12" t="str">
        <x:v>NO_SEMANTIC_VALIDATOR_DETERMINISTIC_PASS</x:v>
      </x:c>
      <x:c r="I120" s="12" t="str">
        <x:v>PARSED</x:v>
      </x:c>
      <x:c r="J120" s="12" t="str">
        <x:v>PASS</x:v>
      </x:c>
      <x:c r="K120" s="9" t="n">
        <x:v>7</x:v>
      </x:c>
      <x:c r="L120" s="9" t="n">
        <x:v>7</x:v>
      </x:c>
      <x:c r="M120" s="9" t="n">
        <x:v>7</x:v>
      </x:c>
      <x:c r="N120" s="9" t="n">
        <x:v>1</x:v>
      </x:c>
      <x:c r="O120" s="9" t="str">
        <x:v>IMO-013-P01</x:v>
      </x:c>
      <x:c r="P120" s="9" t="str">
        <x:v>PASS</x:v>
      </x:c>
      <x:c r="Q120" s="9" t="str">
        <x:v>PASS</x:v>
      </x:c>
      <x:c r="R120" s="9" t="str">
        <x:v>CORRECT_BEHAVIOR</x:v>
      </x:c>
      <x:c r="S120" s="9" t="str">
        <x:v>IMO-013-F02</x:v>
      </x:c>
      <x:c r="T120" s="9" t="str">
        <x:v>FAIL</x:v>
      </x:c>
      <x:c r="U120" s="9" t="str">
        <x:v>FAIL</x:v>
      </x:c>
      <x:c r="V120" s="9" t="str">
        <x:v>CORRECT_BEHAVIOR</x:v>
      </x:c>
      <x:c r="W120" s="13" t="str">
        <x:v>NOT_REVIEWED</x:v>
      </x:c>
      <x:c r="X120" s="13" t="str"/>
      <x:c r="Y120" s="13" t="str"/>
      <x:c r="Z120" s="13" t="str"/>
      <x:c r="AA120" s="13" t="str"/>
      <x:c r="AB120" s="13" t="str"/>
      <x:c r="AC120" s="13" t="str"/>
      <x:c r="AD120" s="13" t="str"/>
      <x:c r="AE120" s="13" t="str"/>
      <x:c r="AF120" s="13" t="str"/>
      <x:c r="AG120" s="13" t="str"/>
      <x:c r="AH120" s="13" t="str"/>
      <x:c r="AI120" s="16" t="str">
        <x:f>IF(AND(W120="REVIEWED",X120&lt;&gt;"",Y120&lt;&gt;"",COUNTA(Z120:AF120)=7,COUNTIF(Z120:AF120,"UNCLEAR")=0,(COUNTIF(Z120:AF120,"0")+COUNTIF(Z120:AF120,"1")+COUNTIF(Z120:AF120,"2"))&gt;0,AG120&lt;&gt;"",AH120&lt;&gt;"",AJ120&lt;&gt;""),(COUNTIF(Z120:AF120,"1")+2*COUNTIF(Z120:AF120,"2"))/(2*(COUNTIF(Z120:AF120,"0")+COUNTIF(Z120:AF120,"1")+COUNTIF(Z120:AF120,"2"))),"")</x:f>
      </x:c>
      <x:c r="AJ120" s="14" t="str"/>
      <x:c r="AK120" s="14" t="str"/>
      <x:c r="AL120" s="14" t="str"/>
      <x:c r="AM120" s="9" t="str"/>
      <x:c r="AN120" s="9" t="str">
        <x:v>Part I-A 1.2.12</x:v>
      </x:c>
      <x:c r="AO120" s="9" t="str">
        <x:v>MVP/SHACL_GENERATION_PIPELINE/experiments/LUNA_NO_SEMANTIC_VALIDATOR/RUN_01/runs/RUN-IMO-013-20260901T101457983585Z/artifacts/attempt_01/candidate_shape.ttl</x:v>
      </x:c>
      <x:c r="AP120" s="9" t="str">
        <x:v>568c1e3be62ffe5789e1bd5c642934516fa7edd90370bea1871b116294edaffd</x:v>
      </x:c>
      <x:c r="AQ120" s="52" t="inlineStr">
        <x:is>
          <x:t xml:space="preserve">PASS</x:t>
        </x:is>
      </x:c>
      <x:c r="AR120" s="53" t="inlineStr">
        <x:is>
          <x:t xml:space="preserve">VALID</x:t>
        </x:is>
      </x:c>
      <x:c r="AS120" s="53" t="inlineStr">
        <x:is>
          <x:t xml:space="preserve">IMO-013-P01=ACTIVATED | IMO-013-F02=ACTIVATED</x:t>
        </x:is>
      </x:c>
      <x:c r="AT120" s="53">
        <x:v>1</x:v>
      </x:c>
      <x:c r="AU120" s="53">
        <x:v>10</x:v>
      </x:c>
      <x:c r="AV120" s="53">
        <x:v>30</x:v>
      </x:c>
      <x:c r="AW120" s="53" t="inlineStr">
        <x:is>
          <x:t xml:space="preserve">sh:class, sh:datatype, sh:hasValue, sh:maxCount, sh:maxExclusive, sh:minCount, sh:minInclusive, sh:node, sh:or, sh:property</x:t>
        </x:is>
      </x:c>
      <x:c r="AX120" s="53">
        <x:v>0</x:v>
      </x:c>
      <x:c r="AY120" s="53">
        <x:v>1</x:v>
      </x:c>
      <x:c r="AZ120" s="53">
        <x:v>1</x:v>
      </x:c>
      <x:c r="BA120" s="54"/>
      <x:c r="BB120" s="54"/>
      <x:c r="BC120" s="54"/>
      <x:c r="BD120" s="55" t="str">
        <x:f>IF(OR(W120&lt;&gt;"REVIEWED",COUNTIF(BA120:BC120,"UNCLEAR")&gt;0,COUNTA(BA120:BC120)&lt;3,(COUNTIF(BA120:BC120,"0")+COUNTIF(BA120:BC120,"1")+COUNTIF(BA120:BC120,"2"))=0,AJ120=""),"",(COUNTIF(BA120:BC120,"1")+2*COUNTIF(BA120:BC120,"2"))/(2*(COUNTIF(BA120:BC120,"0")+COUNTIF(BA120:BC120,"1")+COUNTIF(BA120:BC120,"2"))))</x:f>
      </x:c>
    </x:row>
    <x:row r="121" ht="66" customHeight="1">
      <x:c r="A121" s="9" t="str">
        <x:v>BATCH_12</x:v>
      </x:c>
      <x:c r="B121" s="9" t="n">
        <x:v>115</x:v>
      </x:c>
      <x:c r="C121" s="9" t="str">
        <x:v>TRF-012</x:v>
      </x:c>
      <x:c r="D121" s="9" t="str">
        <x:v>TRAFICOM</x:v>
      </x:c>
      <x:c r="E121" s="9" t="str">
        <x:v>COMPLEX_READINESS</x:v>
      </x:c>
      <x:c r="F121" s="9" t="str">
        <x:v>RUN_01</x:v>
      </x:c>
      <x:c r="G121" s="12" t="str">
        <x:v>OFFICIAL_ELIGIBLE_OUTPUT</x:v>
      </x:c>
      <x:c r="H121" s="12" t="str">
        <x:v>NO_SEMANTIC_VALIDATOR_DETERMINISTIC_PASS</x:v>
      </x:c>
      <x:c r="I121" s="12" t="str">
        <x:v>PARSED</x:v>
      </x:c>
      <x:c r="J121" s="12" t="str">
        <x:v>PASS</x:v>
      </x:c>
      <x:c r="K121" s="9" t="n">
        <x:v>8</x:v>
      </x:c>
      <x:c r="L121" s="9" t="n">
        <x:v>8</x:v>
      </x:c>
      <x:c r="M121" s="9" t="n">
        <x:v>8</x:v>
      </x:c>
      <x:c r="N121" s="9" t="n">
        <x:v>1</x:v>
      </x:c>
      <x:c r="O121" s="9" t="str">
        <x:v>TRF-012-P01</x:v>
      </x:c>
      <x:c r="P121" s="9" t="str">
        <x:v>PASS</x:v>
      </x:c>
      <x:c r="Q121" s="9" t="str">
        <x:v>PASS</x:v>
      </x:c>
      <x:c r="R121" s="9" t="str">
        <x:v>CORRECT_BEHAVIOR</x:v>
      </x:c>
      <x:c r="S121" s="9" t="str">
        <x:v>TRF-012-F07</x:v>
      </x:c>
      <x:c r="T121" s="9" t="str">
        <x:v>FAIL</x:v>
      </x:c>
      <x:c r="U121" s="9" t="str">
        <x:v>FAIL</x:v>
      </x:c>
      <x:c r="V121" s="9" t="str">
        <x:v>CORRECT_BEHAVIOR</x:v>
      </x:c>
      <x:c r="W121" s="13" t="str">
        <x:v>NOT_REVIEWED</x:v>
      </x:c>
      <x:c r="X121" s="13" t="str"/>
      <x:c r="Y121" s="13" t="str"/>
      <x:c r="Z121" s="13" t="str"/>
      <x:c r="AA121" s="13" t="str"/>
      <x:c r="AB121" s="13" t="str"/>
      <x:c r="AC121" s="13" t="str"/>
      <x:c r="AD121" s="13" t="str"/>
      <x:c r="AE121" s="13" t="str"/>
      <x:c r="AF121" s="13" t="str"/>
      <x:c r="AG121" s="13" t="str"/>
      <x:c r="AH121" s="13" t="str"/>
      <x:c r="AI121" s="16" t="str">
        <x:f>IF(AND(W121="REVIEWED",X121&lt;&gt;"",Y121&lt;&gt;"",COUNTA(Z121:AF121)=7,COUNTIF(Z121:AF121,"UNCLEAR")=0,(COUNTIF(Z121:AF121,"0")+COUNTIF(Z121:AF121,"1")+COUNTIF(Z121:AF121,"2"))&gt;0,AG121&lt;&gt;"",AH121&lt;&gt;"",AJ121&lt;&gt;""),(COUNTIF(Z121:AF121,"1")+2*COUNTIF(Z121:AF121,"2"))/(2*(COUNTIF(Z121:AF121,"0")+COUNTIF(Z121:AF121,"1")+COUNTIF(Z121:AF121,"2"))),"")</x:f>
      </x:c>
      <x:c r="AJ121" s="14" t="str"/>
      <x:c r="AK121" s="14" t="str"/>
      <x:c r="AL121" s="14" t="str"/>
      <x:c r="AM121" s="9" t="str"/>
      <x:c r="AN121" s="9" t="str">
        <x:v>2.1 (LIWL readiness/profile representation)</x:v>
      </x:c>
      <x:c r="AO121" s="9" t="str">
        <x:v>MVP/SHACL_GENERATION_PIPELINE/experiments/LUNA_NO_SEMANTIC_VALIDATOR/RUN_01/runs/RUN-TRF-012-20260901T110419274498Z/artifacts/attempt_01/candidate_shape.ttl</x:v>
      </x:c>
      <x:c r="AP121" s="9" t="str">
        <x:v>854349ecb1b6835116476f1907eecafa12b6b8d95bad07db82db4b05a6b587e9</x:v>
      </x:c>
      <x:c r="AQ121" s="52" t="inlineStr">
        <x:is>
          <x:t xml:space="preserve">PASS</x:t>
        </x:is>
      </x:c>
      <x:c r="AR121" s="53" t="inlineStr">
        <x:is>
          <x:t xml:space="preserve">VALID</x:t>
        </x:is>
      </x:c>
      <x:c r="AS121" s="53" t="inlineStr">
        <x:is>
          <x:t xml:space="preserve">TRF-012-P01=ACTIVATED | TRF-012-F07=ACTIVATED</x:t>
        </x:is>
      </x:c>
      <x:c r="AT121" s="53">
        <x:v>4</x:v>
      </x:c>
      <x:c r="AU121" s="53">
        <x:v>7</x:v>
      </x:c>
      <x:c r="AV121" s="53">
        <x:v>31</x:v>
      </x:c>
      <x:c r="AW121" s="53" t="inlineStr">
        <x:is>
          <x:t xml:space="preserve">sh:class, sh:datatype, sh:hasValue, sh:maxCount, sh:minCount, sh:node, sh:property</x:t>
        </x:is>
      </x:c>
      <x:c r="AX121" s="53">
        <x:v>0</x:v>
      </x:c>
      <x:c r="AY121" s="53">
        <x:v>1</x:v>
      </x:c>
      <x:c r="AZ121" s="53">
        <x:v>0</x:v>
      </x:c>
      <x:c r="BA121" s="54"/>
      <x:c r="BB121" s="54"/>
      <x:c r="BC121" s="54"/>
      <x:c r="BD121" s="55" t="str">
        <x:f>IF(OR(W121&lt;&gt;"REVIEWED",COUNTIF(BA121:BC121,"UNCLEAR")&gt;0,COUNTA(BA121:BC121)&lt;3,(COUNTIF(BA121:BC121,"0")+COUNTIF(BA121:BC121,"1")+COUNTIF(BA121:BC121,"2"))=0,AJ121=""),"",(COUNTIF(BA121:BC121,"1")+2*COUNTIF(BA121:BC121,"2"))/(2*(COUNTIF(BA121:BC121,"0")+COUNTIF(BA121:BC121,"1")+COUNTIF(BA121:BC121,"2"))))</x:f>
      </x:c>
    </x:row>
    <x:row r="122" ht="66" customHeight="1">
      <x:c r="A122" s="9" t="str">
        <x:v>BATCH_12</x:v>
      </x:c>
      <x:c r="B122" s="9" t="n">
        <x:v>116</x:v>
      </x:c>
      <x:c r="C122" s="9" t="str">
        <x:v>I2-024</x:v>
      </x:c>
      <x:c r="D122" s="9" t="str">
        <x:v>I2</x:v>
      </x:c>
      <x:c r="E122" s="9" t="str">
        <x:v>COMPLEX_READINESS</x:v>
      </x:c>
      <x:c r="F122" s="9" t="str">
        <x:v>RUN_01</x:v>
      </x:c>
      <x:c r="G122" s="12" t="str">
        <x:v>OFFICIAL_ELIGIBLE_OUTPUT</x:v>
      </x:c>
      <x:c r="H122" s="12" t="str">
        <x:v>NO_SEMANTIC_VALIDATOR_DETERMINISTIC_PASS</x:v>
      </x:c>
      <x:c r="I122" s="12" t="str">
        <x:v>PARSED</x:v>
      </x:c>
      <x:c r="J122" s="12" t="str">
        <x:v>PASS</x:v>
      </x:c>
      <x:c r="K122" s="9" t="n">
        <x:v>9</x:v>
      </x:c>
      <x:c r="L122" s="9" t="n">
        <x:v>9</x:v>
      </x:c>
      <x:c r="M122" s="9" t="n">
        <x:v>5</x:v>
      </x:c>
      <x:c r="N122" s="9" t="n">
        <x:v>0</x:v>
      </x:c>
      <x:c r="O122" s="9" t="str">
        <x:v>I2-024-P02</x:v>
      </x:c>
      <x:c r="P122" s="9" t="str">
        <x:v>PASS</x:v>
      </x:c>
      <x:c r="Q122" s="9" t="str">
        <x:v>FAIL</x:v>
      </x:c>
      <x:c r="R122" s="9" t="str">
        <x:v>FALSE_REJECT</x:v>
      </x:c>
      <x:c r="S122" s="9" t="str">
        <x:v>I2-024-F05</x:v>
      </x:c>
      <x:c r="T122" s="9" t="str">
        <x:v>FAIL</x:v>
      </x:c>
      <x:c r="U122" s="9" t="str">
        <x:v>FAIL</x:v>
      </x:c>
      <x:c r="V122" s="9" t="str">
        <x:v>CORRECT_BEHAVIOR</x:v>
      </x:c>
      <x:c r="W122" s="13" t="str">
        <x:v>NOT_REVIEWED</x:v>
      </x:c>
      <x:c r="X122" s="13" t="str"/>
      <x:c r="Y122" s="13" t="str"/>
      <x:c r="Z122" s="13" t="str"/>
      <x:c r="AA122" s="13" t="str"/>
      <x:c r="AB122" s="13" t="str"/>
      <x:c r="AC122" s="13" t="str"/>
      <x:c r="AD122" s="13" t="str"/>
      <x:c r="AE122" s="13" t="str"/>
      <x:c r="AF122" s="13" t="str"/>
      <x:c r="AG122" s="13" t="str"/>
      <x:c r="AH122" s="13" t="str"/>
      <x:c r="AI122" s="16" t="str">
        <x:f>IF(AND(W122="REVIEWED",X122&lt;&gt;"",Y122&lt;&gt;"",COUNTA(Z122:AF122)=7,COUNTIF(Z122:AF122,"UNCLEAR")=0,(COUNTIF(Z122:AF122,"0")+COUNTIF(Z122:AF122,"1")+COUNTIF(Z122:AF122,"2"))&gt;0,AG122&lt;&gt;"",AH122&lt;&gt;"",AJ122&lt;&gt;""),(COUNTIF(Z122:AF122,"1")+2*COUNTIF(Z122:AF122,"2"))/(2*(COUNTIF(Z122:AF122,"0")+COUNTIF(Z122:AF122,"1")+COUNTIF(Z122:AF122,"2"))),"")</x:f>
      </x:c>
      <x:c r="AJ122" s="14" t="str"/>
      <x:c r="AK122" s="14" t="str"/>
      <x:c r="AL122" s="14" t="str"/>
      <x:c r="AM122" s="9" t="str">
        <x:v>ALWAYS_FAIL; RDF_FALSE_REJECT</x:v>
      </x:c>
      <x:c r="AN122" s="9" t="str">
        <x:v>I2.4.2 — obliquely framed plating</x:v>
      </x:c>
      <x:c r="AO122" s="9" t="str">
        <x:v>MVP/SHACL_GENERATION_PIPELINE/experiments/LUNA_NO_SEMANTIC_VALIDATOR/RUN_01/runs/RUN-I2-024-20260901T095528613812Z/artifacts/attempt_01/candidate_shape.ttl</x:v>
      </x:c>
      <x:c r="AP122" s="9" t="str">
        <x:v>6f3c03659884525d92dcb8b7b4049e5a9d6a33a3602dcfa03b2e66dad2f9caf5</x:v>
      </x:c>
      <x:c r="AQ122" s="52" t="inlineStr">
        <x:is>
          <x:t xml:space="preserve">PASS</x:t>
        </x:is>
      </x:c>
      <x:c r="AR122" s="53" t="inlineStr">
        <x:is>
          <x:t xml:space="preserve">VALID</x:t>
        </x:is>
      </x:c>
      <x:c r="AS122" s="53" t="inlineStr">
        <x:is>
          <x:t xml:space="preserve">I2-024-P02=ACTIVATED | I2-024-F05=ACTIVATED</x:t>
        </x:is>
      </x:c>
      <x:c r="AT122" s="53">
        <x:v>1</x:v>
      </x:c>
      <x:c r="AU122" s="53">
        <x:v>26</x:v>
      </x:c>
      <x:c r="AV122" s="53">
        <x:v>106</x:v>
      </x:c>
      <x:c r="AW122" s="53" t="inlineStr">
        <x:is>
          <x:t xml:space="preserve">sh:class, sh:datatype, sh:hasValue, sh:maxCount, sh:minCount, sh:node, sh:property</x:t>
        </x:is>
      </x:c>
      <x:c r="AX122" s="53">
        <x:v>0</x:v>
      </x:c>
      <x:c r="AY122" s="53">
        <x:v>1</x:v>
      </x:c>
      <x:c r="AZ122" s="53">
        <x:v>0</x:v>
      </x:c>
      <x:c r="BA122" s="54"/>
      <x:c r="BB122" s="54"/>
      <x:c r="BC122" s="54"/>
      <x:c r="BD122" s="55" t="str">
        <x:f>IF(OR(W122&lt;&gt;"REVIEWED",COUNTIF(BA122:BC122,"UNCLEAR")&gt;0,COUNTA(BA122:BC122)&lt;3,(COUNTIF(BA122:BC122,"0")+COUNTIF(BA122:BC122,"1")+COUNTIF(BA122:BC122,"2"))=0,AJ122=""),"",(COUNTIF(BA122:BC122,"1")+2*COUNTIF(BA122:BC122,"2"))/(2*(COUNTIF(BA122:BC122,"0")+COUNTIF(BA122:BC122,"1")+COUNTIF(BA122:BC122,"2"))))</x:f>
      </x:c>
    </x:row>
    <x:row r="123" ht="66" customHeight="1">
      <x:c r="A123" s="9" t="str">
        <x:v>BATCH_12</x:v>
      </x:c>
      <x:c r="B123" s="9" t="n">
        <x:v>117</x:v>
      </x:c>
      <x:c r="C123" s="9" t="str">
        <x:v>TRF-022</x:v>
      </x:c>
      <x:c r="D123" s="9" t="str">
        <x:v>TRAFICOM</x:v>
      </x:c>
      <x:c r="E123" s="9" t="str">
        <x:v>COMPLEX_READINESS</x:v>
      </x:c>
      <x:c r="F123" s="9" t="str">
        <x:v>RUN_01</x:v>
      </x:c>
      <x:c r="G123" s="12" t="str">
        <x:v>OFFICIAL_ELIGIBLE_OUTPUT</x:v>
      </x:c>
      <x:c r="H123" s="12" t="str">
        <x:v>NO_SEMANTIC_VALIDATOR_DETERMINISTIC_PASS</x:v>
      </x:c>
      <x:c r="I123" s="12" t="str">
        <x:v>PARSED</x:v>
      </x:c>
      <x:c r="J123" s="12" t="str">
        <x:v>PASS</x:v>
      </x:c>
      <x:c r="K123" s="9" t="n">
        <x:v>12</x:v>
      </x:c>
      <x:c r="L123" s="9" t="n">
        <x:v>12</x:v>
      </x:c>
      <x:c r="M123" s="9" t="n">
        <x:v>12</x:v>
      </x:c>
      <x:c r="N123" s="9" t="n">
        <x:v>1</x:v>
      </x:c>
      <x:c r="O123" s="9" t="str">
        <x:v>TRF-022-P01</x:v>
      </x:c>
      <x:c r="P123" s="9" t="str">
        <x:v>PASS</x:v>
      </x:c>
      <x:c r="Q123" s="9" t="str">
        <x:v>PASS</x:v>
      </x:c>
      <x:c r="R123" s="9" t="str">
        <x:v>CORRECT_BEHAVIOR</x:v>
      </x:c>
      <x:c r="S123" s="9" t="str">
        <x:v>TRF-022-F09</x:v>
      </x:c>
      <x:c r="T123" s="9" t="str">
        <x:v>FAIL</x:v>
      </x:c>
      <x:c r="U123" s="9" t="str">
        <x:v>FAIL</x:v>
      </x:c>
      <x:c r="V123" s="9" t="str">
        <x:v>CORRECT_BEHAVIOR</x:v>
      </x:c>
      <x:c r="W123" s="13" t="str">
        <x:v>NOT_REVIEWED</x:v>
      </x:c>
      <x:c r="X123" s="13" t="str"/>
      <x:c r="Y123" s="13" t="str"/>
      <x:c r="Z123" s="13" t="str"/>
      <x:c r="AA123" s="13" t="str"/>
      <x:c r="AB123" s="13" t="str"/>
      <x:c r="AC123" s="13" t="str"/>
      <x:c r="AD123" s="13" t="str"/>
      <x:c r="AE123" s="13" t="str"/>
      <x:c r="AF123" s="13" t="str"/>
      <x:c r="AG123" s="13" t="str"/>
      <x:c r="AH123" s="13" t="str"/>
      <x:c r="AI123" s="16" t="str">
        <x:f>IF(AND(W123="REVIEWED",X123&lt;&gt;"",Y123&lt;&gt;"",COUNTA(Z123:AF123)=7,COUNTIF(Z123:AF123,"UNCLEAR")=0,(COUNTIF(Z123:AF123,"0")+COUNTIF(Z123:AF123,"1")+COUNTIF(Z123:AF123,"2"))&gt;0,AG123&lt;&gt;"",AH123&lt;&gt;"",AJ123&lt;&gt;""),(COUNTIF(Z123:AF123,"1")+2*COUNTIF(Z123:AF123,"2"))/(2*(COUNTIF(Z123:AF123,"0")+COUNTIF(Z123:AF123,"1")+COUNTIF(Z123:AF123,"2"))),"")</x:f>
      </x:c>
      <x:c r="AJ123" s="14" t="str"/>
      <x:c r="AK123" s="14" t="str"/>
      <x:c r="AL123" s="14" t="str"/>
      <x:c r="AM123" s="9" t="str"/>
      <x:c r="AN123" s="9" t="str">
        <x:v>3.2.2 / Table 3-2 / geometry and clamp terms</x:v>
      </x:c>
      <x:c r="AO123" s="9" t="str">
        <x:v>MVP/SHACL_GENERATION_PIPELINE/experiments/LUNA_NO_SEMANTIC_VALIDATOR/RUN_01/runs/RUN-TRF-022-20260901T110829735275Z/artifacts/attempt_01/candidate_shape.ttl</x:v>
      </x:c>
      <x:c r="AP123" s="9" t="str">
        <x:v>feb51c870bf4f1a28dbe62dd8034f1da7d88e75b4cb54bdb0b74bb53ae741558</x:v>
      </x:c>
      <x:c r="AQ123" s="52" t="inlineStr">
        <x:is>
          <x:t xml:space="preserve">PASS</x:t>
        </x:is>
      </x:c>
      <x:c r="AR123" s="53" t="inlineStr">
        <x:is>
          <x:t xml:space="preserve">VALID</x:t>
        </x:is>
      </x:c>
      <x:c r="AS123" s="53" t="inlineStr">
        <x:is>
          <x:t xml:space="preserve">TRF-022-P01=ACTIVATED | TRF-022-F09=ACTIVATED</x:t>
        </x:is>
      </x:c>
      <x:c r="AT123" s="53">
        <x:v>1</x:v>
      </x:c>
      <x:c r="AU123" s="53">
        <x:v>51</x:v>
      </x:c>
      <x:c r="AV123" s="53">
        <x:v>221</x:v>
      </x:c>
      <x:c r="AW123" s="53" t="inlineStr">
        <x:is>
          <x:t xml:space="preserve">sh:class, sh:datatype, sh:hasValue, sh:maxCount, sh:minCount, sh:node, sh:property</x:t>
        </x:is>
      </x:c>
      <x:c r="AX123" s="53">
        <x:v>0</x:v>
      </x:c>
      <x:c r="AY123" s="53">
        <x:v>1</x:v>
      </x:c>
      <x:c r="AZ123" s="53">
        <x:v>0</x:v>
      </x:c>
      <x:c r="BA123" s="54"/>
      <x:c r="BB123" s="54"/>
      <x:c r="BC123" s="54"/>
      <x:c r="BD123" s="55" t="str">
        <x:f>IF(OR(W123&lt;&gt;"REVIEWED",COUNTIF(BA123:BC123,"UNCLEAR")&gt;0,COUNTA(BA123:BC123)&lt;3,(COUNTIF(BA123:BC123,"0")+COUNTIF(BA123:BC123,"1")+COUNTIF(BA123:BC123,"2"))=0,AJ123=""),"",(COUNTIF(BA123:BC123,"1")+2*COUNTIF(BA123:BC123,"2"))/(2*(COUNTIF(BA123:BC123,"0")+COUNTIF(BA123:BC123,"1")+COUNTIF(BA123:BC123,"2"))))</x:f>
      </x:c>
    </x:row>
    <x:row r="124" ht="66" customHeight="1">
      <x:c r="A124" s="9" t="str">
        <x:v>BATCH_12</x:v>
      </x:c>
      <x:c r="B124" s="9" t="n">
        <x:v>118</x:v>
      </x:c>
      <x:c r="C124" s="9" t="str">
        <x:v>IMO-055</x:v>
      </x:c>
      <x:c r="D124" s="9" t="str">
        <x:v>IMO</x:v>
      </x:c>
      <x:c r="E124" s="9" t="str">
        <x:v>DIRECT_STATIC</x:v>
      </x:c>
      <x:c r="F124" s="9" t="str">
        <x:v>RUN_01</x:v>
      </x:c>
      <x:c r="G124" s="12" t="str">
        <x:v>OFFICIAL_ELIGIBLE_OUTPUT</x:v>
      </x:c>
      <x:c r="H124" s="12" t="str">
        <x:v>NO_SEMANTIC_VALIDATOR_DETERMINISTIC_PASS</x:v>
      </x:c>
      <x:c r="I124" s="12" t="str">
        <x:v>PARSED</x:v>
      </x:c>
      <x:c r="J124" s="12" t="str">
        <x:v>PASS</x:v>
      </x:c>
      <x:c r="K124" s="9" t="n">
        <x:v>9</x:v>
      </x:c>
      <x:c r="L124" s="9" t="n">
        <x:v>9</x:v>
      </x:c>
      <x:c r="M124" s="9" t="n">
        <x:v>7</x:v>
      </x:c>
      <x:c r="N124" s="9" t="n">
        <x:v>0</x:v>
      </x:c>
      <x:c r="O124" s="9" t="str">
        <x:v>IMO-055-P04</x:v>
      </x:c>
      <x:c r="P124" s="9" t="str">
        <x:v>PASS</x:v>
      </x:c>
      <x:c r="Q124" s="9" t="str">
        <x:v>PASS</x:v>
      </x:c>
      <x:c r="R124" s="9" t="str">
        <x:v>CORRECT_BEHAVIOR</x:v>
      </x:c>
      <x:c r="S124" s="9" t="str">
        <x:v>IMO-055-F04</x:v>
      </x:c>
      <x:c r="T124" s="9" t="str">
        <x:v>FAIL</x:v>
      </x:c>
      <x:c r="U124" s="9" t="str">
        <x:v>FAIL</x:v>
      </x:c>
      <x:c r="V124" s="9" t="str">
        <x:v>CORRECT_BEHAVIOR</x:v>
      </x:c>
      <x:c r="W124" s="13" t="str">
        <x:v>NOT_REVIEWED</x:v>
      </x:c>
      <x:c r="X124" s="13" t="str"/>
      <x:c r="Y124" s="13" t="str"/>
      <x:c r="Z124" s="13" t="str"/>
      <x:c r="AA124" s="13" t="str"/>
      <x:c r="AB124" s="13" t="str"/>
      <x:c r="AC124" s="13" t="str"/>
      <x:c r="AD124" s="13" t="str"/>
      <x:c r="AE124" s="13" t="str"/>
      <x:c r="AF124" s="13" t="str"/>
      <x:c r="AG124" s="13" t="str"/>
      <x:c r="AH124" s="13" t="str"/>
      <x:c r="AI124" s="16" t="str">
        <x:f>IF(AND(W124="REVIEWED",X124&lt;&gt;"",Y124&lt;&gt;"",COUNTA(Z124:AF124)=7,COUNTIF(Z124:AF124,"UNCLEAR")=0,(COUNTIF(Z124:AF124,"0")+COUNTIF(Z124:AF124,"1")+COUNTIF(Z124:AF124,"2"))&gt;0,AG124&lt;&gt;"",AH124&lt;&gt;"",AJ124&lt;&gt;""),(COUNTIF(Z124:AF124,"1")+2*COUNTIF(Z124:AF124,"2"))/(2*(COUNTIF(Z124:AF124,"0")+COUNTIF(Z124:AF124,"1")+COUNTIF(Z124:AF124,"2"))),"")</x:f>
      </x:c>
      <x:c r="AJ124" s="14" t="str"/>
      <x:c r="AK124" s="14" t="str"/>
      <x:c r="AL124" s="14" t="str"/>
      <x:c r="AM124" s="9" t="str">
        <x:v>RDF_FALSE_ACCEPT</x:v>
      </x:c>
      <x:c r="AN124" s="9" t="str">
        <x:v>Part I-A 7.3.1.1</x:v>
      </x:c>
      <x:c r="AO124" s="9" t="str">
        <x:v>MVP/SHACL_GENERATION_PIPELINE/experiments/LUNA_NO_SEMANTIC_VALIDATOR/RUN_01/runs/RUN-IMO-055-20260901T102552844293Z/artifacts/attempt_01/candidate_shape.ttl</x:v>
      </x:c>
      <x:c r="AP124" s="9" t="str">
        <x:v>5135b4815b2294823ee33043d2e777557b2c3f270e2204e9e0ae948908ae933e</x:v>
      </x:c>
      <x:c r="AQ124" s="52" t="inlineStr">
        <x:is>
          <x:t xml:space="preserve">PASS</x:t>
        </x:is>
      </x:c>
      <x:c r="AR124" s="53" t="inlineStr">
        <x:is>
          <x:t xml:space="preserve">VALID</x:t>
        </x:is>
      </x:c>
      <x:c r="AS124" s="53" t="inlineStr">
        <x:is>
          <x:t xml:space="preserve">IMO-055-P04=ACTIVATED | IMO-055-F04=ACTIVATED</x:t>
        </x:is>
      </x:c>
      <x:c r="AT124" s="53">
        <x:v>1</x:v>
      </x:c>
      <x:c r="AU124" s="53">
        <x:v>4</x:v>
      </x:c>
      <x:c r="AV124" s="53">
        <x:v>12</x:v>
      </x:c>
      <x:c r="AW124" s="53" t="inlineStr">
        <x:is>
          <x:t xml:space="preserve">sh:datatype, sh:maxCount, sh:minCount, sh:property</x:t>
        </x:is>
      </x:c>
      <x:c r="AX124" s="53">
        <x:v>2</x:v>
      </x:c>
      <x:c r="AY124" s="53">
        <x:v>1</x:v>
      </x:c>
      <x:c r="AZ124" s="53">
        <x:v>0</x:v>
      </x:c>
      <x:c r="BA124" s="54"/>
      <x:c r="BB124" s="54"/>
      <x:c r="BC124" s="54"/>
      <x:c r="BD124" s="55" t="str">
        <x:f>IF(OR(W124&lt;&gt;"REVIEWED",COUNTIF(BA124:BC124,"UNCLEAR")&gt;0,COUNTA(BA124:BC124)&lt;3,(COUNTIF(BA124:BC124,"0")+COUNTIF(BA124:BC124,"1")+COUNTIF(BA124:BC124,"2"))=0,AJ124=""),"",(COUNTIF(BA124:BC124,"1")+2*COUNTIF(BA124:BC124,"2"))/(2*(COUNTIF(BA124:BC124,"0")+COUNTIF(BA124:BC124,"1")+COUNTIF(BA124:BC124,"2"))))</x:f>
      </x:c>
    </x:row>
    <x:row r="125" ht="66" customHeight="1">
      <x:c r="A125" s="9" t="str">
        <x:v>BATCH_12</x:v>
      </x:c>
      <x:c r="B125" s="9" t="n">
        <x:v>119</x:v>
      </x:c>
      <x:c r="C125" s="9" t="str">
        <x:v>IMO-071</x:v>
      </x:c>
      <x:c r="D125" s="9" t="str">
        <x:v>IMO</x:v>
      </x:c>
      <x:c r="E125" s="9" t="str">
        <x:v>DIRECT_STATIC</x:v>
      </x:c>
      <x:c r="F125" s="9" t="str">
        <x:v>RUN_01</x:v>
      </x:c>
      <x:c r="G125" s="12" t="str">
        <x:v>OFFICIAL_ELIGIBLE_OUTPUT</x:v>
      </x:c>
      <x:c r="H125" s="12" t="str">
        <x:v>NO_SEMANTIC_VALIDATOR_DETERMINISTIC_PASS</x:v>
      </x:c>
      <x:c r="I125" s="12" t="str">
        <x:v>PARSED</x:v>
      </x:c>
      <x:c r="J125" s="12" t="str">
        <x:v>PASS</x:v>
      </x:c>
      <x:c r="K125" s="9" t="n">
        <x:v>6</x:v>
      </x:c>
      <x:c r="L125" s="9" t="n">
        <x:v>6</x:v>
      </x:c>
      <x:c r="M125" s="9" t="n">
        <x:v>6</x:v>
      </x:c>
      <x:c r="N125" s="9" t="n">
        <x:v>1</x:v>
      </x:c>
      <x:c r="O125" s="9" t="str">
        <x:v>IMO-071-P02</x:v>
      </x:c>
      <x:c r="P125" s="9" t="str">
        <x:v>PASS</x:v>
      </x:c>
      <x:c r="Q125" s="9" t="str">
        <x:v>PASS</x:v>
      </x:c>
      <x:c r="R125" s="9" t="str">
        <x:v>CORRECT_BEHAVIOR</x:v>
      </x:c>
      <x:c r="S125" s="9" t="str">
        <x:v>IMO-071-F04</x:v>
      </x:c>
      <x:c r="T125" s="9" t="str">
        <x:v>FAIL</x:v>
      </x:c>
      <x:c r="U125" s="9" t="str">
        <x:v>FAIL</x:v>
      </x:c>
      <x:c r="V125" s="9" t="str">
        <x:v>CORRECT_BEHAVIOR</x:v>
      </x:c>
      <x:c r="W125" s="13" t="str">
        <x:v>NOT_REVIEWED</x:v>
      </x:c>
      <x:c r="X125" s="13" t="str"/>
      <x:c r="Y125" s="13" t="str"/>
      <x:c r="Z125" s="13" t="str"/>
      <x:c r="AA125" s="13" t="str"/>
      <x:c r="AB125" s="13" t="str"/>
      <x:c r="AC125" s="13" t="str"/>
      <x:c r="AD125" s="13" t="str"/>
      <x:c r="AE125" s="13" t="str"/>
      <x:c r="AF125" s="13" t="str"/>
      <x:c r="AG125" s="13" t="str"/>
      <x:c r="AH125" s="13" t="str"/>
      <x:c r="AI125" s="16" t="str">
        <x:f>IF(AND(W125="REVIEWED",X125&lt;&gt;"",Y125&lt;&gt;"",COUNTA(Z125:AF125)=7,COUNTIF(Z125:AF125,"UNCLEAR")=0,(COUNTIF(Z125:AF125,"0")+COUNTIF(Z125:AF125,"1")+COUNTIF(Z125:AF125,"2"))&gt;0,AG125&lt;&gt;"",AH125&lt;&gt;"",AJ125&lt;&gt;""),(COUNTIF(Z125:AF125,"1")+2*COUNTIF(Z125:AF125,"2"))/(2*(COUNTIF(Z125:AF125,"0")+COUNTIF(Z125:AF125,"1")+COUNTIF(Z125:AF125,"2"))),"")</x:f>
      </x:c>
      <x:c r="AJ125" s="14" t="str"/>
      <x:c r="AK125" s="14" t="str"/>
      <x:c r="AL125" s="14" t="str"/>
      <x:c r="AM125" s="9" t="str"/>
      <x:c r="AN125" s="9" t="str">
        <x:v>Part I-A 8.3.3.1.2</x:v>
      </x:c>
      <x:c r="AO125" s="9" t="str">
        <x:v>MVP/SHACL_GENERATION_PIPELINE/experiments/LUNA_NO_SEMANTIC_VALIDATOR/RUN_01/runs/RUN-IMO-071-20260901T102941645220Z/artifacts/attempt_01/candidate_shape.ttl</x:v>
      </x:c>
      <x:c r="AP125" s="9" t="str">
        <x:v>e998d151138cd3f491d09aa0c093197fbe22ef8c6b981de3b929457fcd94cef4</x:v>
      </x:c>
      <x:c r="AQ125" s="52" t="inlineStr">
        <x:is>
          <x:t xml:space="preserve">PASS</x:t>
        </x:is>
      </x:c>
      <x:c r="AR125" s="53" t="inlineStr">
        <x:is>
          <x:t xml:space="preserve">VALID</x:t>
        </x:is>
      </x:c>
      <x:c r="AS125" s="53" t="inlineStr">
        <x:is>
          <x:t xml:space="preserve">IMO-071-P02=ACTIVATED | IMO-071-F04=ACTIVATED</x:t>
        </x:is>
      </x:c>
      <x:c r="AT125" s="53">
        <x:v>1</x:v>
      </x:c>
      <x:c r="AU125" s="53">
        <x:v>3</x:v>
      </x:c>
      <x:c r="AV125" s="53">
        <x:v>15</x:v>
      </x:c>
      <x:c r="AW125" s="53" t="inlineStr">
        <x:is>
          <x:t xml:space="preserve">sh:datatype, sh:hasValue, sh:maxCount, sh:minCount, sh:or, sh:property</x:t>
        </x:is>
      </x:c>
      <x:c r="AX125" s="53">
        <x:v>0</x:v>
      </x:c>
      <x:c r="AY125" s="53">
        <x:v>1</x:v>
      </x:c>
      <x:c r="AZ125" s="53">
        <x:v>1</x:v>
      </x:c>
      <x:c r="BA125" s="54"/>
      <x:c r="BB125" s="54"/>
      <x:c r="BC125" s="54"/>
      <x:c r="BD125" s="55" t="str">
        <x:f>IF(OR(W125&lt;&gt;"REVIEWED",COUNTIF(BA125:BC125,"UNCLEAR")&gt;0,COUNTA(BA125:BC125)&lt;3,(COUNTIF(BA125:BC125,"0")+COUNTIF(BA125:BC125,"1")+COUNTIF(BA125:BC125,"2"))=0,AJ125=""),"",(COUNTIF(BA125:BC125,"1")+2*COUNTIF(BA125:BC125,"2"))/(2*(COUNTIF(BA125:BC125,"0")+COUNTIF(BA125:BC125,"1")+COUNTIF(BA125:BC125,"2"))))</x:f>
      </x:c>
    </x:row>
    <x:row r="126" ht="66" customHeight="1">
      <x:c r="A126" s="9" t="str">
        <x:v>BATCH_12</x:v>
      </x:c>
      <x:c r="B126" s="9" t="n">
        <x:v>120</x:v>
      </x:c>
      <x:c r="C126" s="9" t="str">
        <x:v>I2-052</x:v>
      </x:c>
      <x:c r="D126" s="9" t="str">
        <x:v>I2</x:v>
      </x:c>
      <x:c r="E126" s="9" t="str">
        <x:v>COMPLEX_READINESS</x:v>
      </x:c>
      <x:c r="F126" s="9" t="str">
        <x:v>RUN_01</x:v>
      </x:c>
      <x:c r="G126" s="12" t="str">
        <x:v>NO_ELIGIBLE_OUTPUT</x:v>
      </x:c>
      <x:c r="H126" s="12" t="str">
        <x:v>NO_SEMANTIC_VALIDATOR_DETERMINISTIC_FAIL</x:v>
      </x:c>
      <x:c r="I126" s="12" t="str">
        <x:v>NOT_PARSED</x:v>
      </x:c>
      <x:c r="J126" s="12" t="str">
        <x:v>FAIL</x:v>
      </x:c>
      <x:c r="K126" s="9" t="n">
        <x:v>0</x:v>
      </x:c>
      <x:c r="L126" s="9" t="n">
        <x:v>12</x:v>
      </x:c>
      <x:c r="M126" s="9" t="n">
        <x:v>0</x:v>
      </x:c>
      <x:c r="N126" s="9" t="n">
        <x:v>0</x:v>
      </x:c>
      <x:c r="O126" s="9" t="str">
        <x:v>I2-052-I-P01</x:v>
      </x:c>
      <x:c r="P126" s="9" t="str">
        <x:v>PASS</x:v>
      </x:c>
      <x:c r="Q126" s="9" t="str">
        <x:v>NO_VERDICT</x:v>
      </x:c>
      <x:c r="R126" s="9" t="str">
        <x:v>GENERATION_ERROR</x:v>
      </x:c>
      <x:c r="S126" s="9" t="str">
        <x:v>I2-052-I-F06</x:v>
      </x:c>
      <x:c r="T126" s="9" t="str">
        <x:v>FAIL</x:v>
      </x:c>
      <x:c r="U126" s="9" t="str">
        <x:v>NO_VERDICT</x:v>
      </x:c>
      <x:c r="V126" s="9" t="str">
        <x:v>GENERATION_ERROR</x:v>
      </x:c>
      <x:c r="W126" s="13" t="str">
        <x:v>NOT_REVIEWED</x:v>
      </x:c>
      <x:c r="X126" s="13" t="str"/>
      <x:c r="Y126" s="13" t="str"/>
      <x:c r="Z126" s="13" t="str"/>
      <x:c r="AA126" s="13" t="str"/>
      <x:c r="AB126" s="13" t="str"/>
      <x:c r="AC126" s="13" t="str"/>
      <x:c r="AD126" s="13" t="str"/>
      <x:c r="AE126" s="13" t="str"/>
      <x:c r="AF126" s="13" t="str"/>
      <x:c r="AG126" s="13" t="str"/>
      <x:c r="AH126" s="13" t="str"/>
      <x:c r="AI126" s="16" t="str">
        <x:f>IF(AND(W126="REVIEWED",X126&lt;&gt;"",Y126&lt;&gt;"",COUNTA(Z126:AF126)=7,COUNTIF(Z126:AF126,"UNCLEAR")=0,(COUNTIF(Z126:AF126,"0")+COUNTIF(Z126:AF126,"1")+COUNTIF(Z126:AF126,"2"))&gt;0,AG126&lt;&gt;"",AH126&lt;&gt;"",AJ126&lt;&gt;""),(COUNTIF(Z126:AF126,"1")+2*COUNTIF(Z126:AF126,"2"))/(2*(COUNTIF(Z126:AF126,"0")+COUNTIF(Z126:AF126,"1")+COUNTIF(Z126:AF126,"2"))),"")</x:f>
      </x:c>
      <x:c r="AJ126" s="14" t="str"/>
      <x:c r="AK126" s="14" t="str"/>
      <x:c r="AL126" s="14" t="str"/>
      <x:c r="AM126" s="9" t="str">
        <x:v>DETERMINISTIC_FAIL</x:v>
      </x:c>
      <x:c r="AN126" s="9" t="str">
        <x:v>I2.13.3.1 (intermediate values by linear interpolation)</x:v>
      </x:c>
      <x:c r="AO126" s="9" t="str">
        <x:v>MVP/SHACL_GENERATION_PIPELINE/experiments/LUNA_NO_SEMANTIC_VALIDATOR/RUN_01/runs/RUN-I2-052-20260901T100522077839Z/artifacts/attempt_01/candidate_shape.ttl</x:v>
      </x:c>
      <x:c r="AP126" s="9" t="str">
        <x:v>5c96f305546fae7a816649879284acb125a08cdd448c42f23cc4dd8838c443e0</x:v>
      </x:c>
      <x:c r="AQ126" s="52" t="inlineStr">
        <x:is>
          <x:t xml:space="preserve">PASS</x:t>
        </x:is>
      </x:c>
      <x:c r="AR126" s="53" t="inlineStr">
        <x:is>
          <x:t xml:space="preserve">VALID</x:t>
        </x:is>
      </x:c>
      <x:c r="AS126" s="53" t="inlineStr">
        <x:is>
          <x:t xml:space="preserve">I2-052-I-P01=ACTIVATED | I2-052-I-F06=ACTIVATED</x:t>
        </x:is>
      </x:c>
      <x:c r="AT126" s="53">
        <x:v>8</x:v>
      </x:c>
      <x:c r="AU126" s="53">
        <x:v>15</x:v>
      </x:c>
      <x:c r="AV126" s="53">
        <x:v>52</x:v>
      </x:c>
      <x:c r="AW126" s="53" t="inlineStr">
        <x:is>
          <x:t xml:space="preserve">sh:class, sh:datatype, sh:hasValue, sh:maxCount, sh:minCount, sh:node, sh:property</x:t>
        </x:is>
      </x:c>
      <x:c r="AX126" s="53">
        <x:v>0</x:v>
      </x:c>
      <x:c r="AY126" s="53">
        <x:v>1</x:v>
      </x:c>
      <x:c r="AZ126" s="53">
        <x:v>0</x:v>
      </x:c>
      <x:c r="BA126" s="54"/>
      <x:c r="BB126" s="54"/>
      <x:c r="BC126" s="54"/>
      <x:c r="BD126" s="55" t="str">
        <x:f>IF(OR(W126&lt;&gt;"REVIEWED",COUNTIF(BA126:BC126,"UNCLEAR")&gt;0,COUNTA(BA126:BC126)&lt;3,(COUNTIF(BA126:BC126,"0")+COUNTIF(BA126:BC126,"1")+COUNTIF(BA126:BC126,"2"))=0,AJ126=""),"",(COUNTIF(BA126:BC126,"1")+2*COUNTIF(BA126:BC126,"2"))/(2*(COUNTIF(BA126:BC126,"0")+COUNTIF(BA126:BC126,"1")+COUNTIF(BA126:BC126,"2"))))</x:f>
      </x:c>
    </x:row>
    <x:row r="127" ht="66" customHeight="1">
      <x:c r="A127" s="9" t="str">
        <x:v>BATCH_13</x:v>
      </x:c>
      <x:c r="B127" s="9" t="n">
        <x:v>121</x:v>
      </x:c>
      <x:c r="C127" s="9" t="str">
        <x:v>IMO-095</x:v>
      </x:c>
      <x:c r="D127" s="9" t="str">
        <x:v>IMO</x:v>
      </x:c>
      <x:c r="E127" s="9" t="str">
        <x:v>DIRECT_STATIC</x:v>
      </x:c>
      <x:c r="F127" s="9" t="str">
        <x:v>RUN_01</x:v>
      </x:c>
      <x:c r="G127" s="12" t="str">
        <x:v>OFFICIAL_ELIGIBLE_OUTPUT</x:v>
      </x:c>
      <x:c r="H127" s="12" t="str">
        <x:v>NO_SEMANTIC_VALIDATOR_DETERMINISTIC_PASS</x:v>
      </x:c>
      <x:c r="I127" s="12" t="str">
        <x:v>PARSED</x:v>
      </x:c>
      <x:c r="J127" s="12" t="str">
        <x:v>PASS</x:v>
      </x:c>
      <x:c r="K127" s="9" t="n">
        <x:v>6</x:v>
      </x:c>
      <x:c r="L127" s="9" t="n">
        <x:v>6</x:v>
      </x:c>
      <x:c r="M127" s="9" t="n">
        <x:v>4</x:v>
      </x:c>
      <x:c r="N127" s="9" t="n">
        <x:v>0</x:v>
      </x:c>
      <x:c r="O127" s="9" t="str">
        <x:v>IMO-095-J-P02</x:v>
      </x:c>
      <x:c r="P127" s="9" t="str">
        <x:v>PASS</x:v>
      </x:c>
      <x:c r="Q127" s="9" t="str">
        <x:v>FAIL</x:v>
      </x:c>
      <x:c r="R127" s="9" t="str">
        <x:v>FALSE_REJECT</x:v>
      </x:c>
      <x:c r="S127" s="9" t="str">
        <x:v>IMO-095-J-F01</x:v>
      </x:c>
      <x:c r="T127" s="9" t="str">
        <x:v>FAIL</x:v>
      </x:c>
      <x:c r="U127" s="9" t="str">
        <x:v>FAIL</x:v>
      </x:c>
      <x:c r="V127" s="9" t="str">
        <x:v>CORRECT_BEHAVIOR</x:v>
      </x:c>
      <x:c r="W127" s="13" t="str">
        <x:v>NOT_REVIEWED</x:v>
      </x:c>
      <x:c r="X127" s="13" t="str"/>
      <x:c r="Y127" s="13" t="str"/>
      <x:c r="Z127" s="13" t="str"/>
      <x:c r="AA127" s="13" t="str"/>
      <x:c r="AB127" s="13" t="str"/>
      <x:c r="AC127" s="13" t="str"/>
      <x:c r="AD127" s="13" t="str"/>
      <x:c r="AE127" s="13" t="str"/>
      <x:c r="AF127" s="13" t="str"/>
      <x:c r="AG127" s="13" t="str"/>
      <x:c r="AH127" s="13" t="str"/>
      <x:c r="AI127" s="16" t="str">
        <x:f>IF(AND(W127="REVIEWED",X127&lt;&gt;"",Y127&lt;&gt;"",COUNTA(Z127:AF127)=7,COUNTIF(Z127:AF127,"UNCLEAR")=0,(COUNTIF(Z127:AF127,"0")+COUNTIF(Z127:AF127,"1")+COUNTIF(Z127:AF127,"2"))&gt;0,AG127&lt;&gt;"",AH127&lt;&gt;"",AJ127&lt;&gt;""),(COUNTIF(Z127:AF127,"1")+2*COUNTIF(Z127:AF127,"2"))/(2*(COUNTIF(Z127:AF127,"0")+COUNTIF(Z127:AF127,"1")+COUNTIF(Z127:AF127,"2"))),"")</x:f>
      </x:c>
      <x:c r="AJ127" s="14" t="str"/>
      <x:c r="AK127" s="14" t="str"/>
      <x:c r="AL127" s="14" t="str"/>
      <x:c r="AM127" s="9" t="str">
        <x:v>ALWAYS_FAIL; RDF_FALSE_REJECT</x:v>
      </x:c>
      <x:c r="AN127" s="9" t="str">
        <x:v>Part I-A 10.3.1.3</x:v>
      </x:c>
      <x:c r="AO127" s="9" t="str">
        <x:v>MVP/SHACL_GENERATION_PIPELINE/experiments/LUNA_NO_SEMANTIC_VALIDATOR/RUN_01/runs/RUN-IMO-095-20260901T103556103386Z/artifacts/attempt_01/candidate_shape.ttl</x:v>
      </x:c>
      <x:c r="AP127" s="9" t="str">
        <x:v>d684b2c6a34810785baa2a7855123321bcf0168bdbedea151c4c25bd674f1b92</x:v>
      </x:c>
      <x:c r="AQ127" s="52" t="inlineStr">
        <x:is>
          <x:t xml:space="preserve">PASS</x:t>
        </x:is>
      </x:c>
      <x:c r="AR127" s="53" t="inlineStr">
        <x:is>
          <x:t xml:space="preserve">VALID</x:t>
        </x:is>
      </x:c>
      <x:c r="AS127" s="53" t="inlineStr">
        <x:is>
          <x:t xml:space="preserve">IMO-095-J-P02=ACTIVATED | IMO-095-J-F01=ACTIVATED</x:t>
        </x:is>
      </x:c>
      <x:c r="AT127" s="53">
        <x:v>4</x:v>
      </x:c>
      <x:c r="AU127" s="53">
        <x:v>10</x:v>
      </x:c>
      <x:c r="AV127" s="53">
        <x:v>46</x:v>
      </x:c>
      <x:c r="AW127" s="53" t="inlineStr">
        <x:is>
          <x:t xml:space="preserve">sh:datatype, sh:hasValue, sh:maxCount, sh:maxInclusive, sh:minCount, sh:minInclusive, sh:node, sh:property, sh:qualifiedMinCount, sh:qualifiedValueShape, sh:qualifiedValueShapesDisjoint</x:t>
        </x:is>
      </x:c>
      <x:c r="AX127" s="53">
        <x:v>0</x:v>
      </x:c>
      <x:c r="AY127" s="53">
        <x:v>1</x:v>
      </x:c>
      <x:c r="AZ127" s="53">
        <x:v>0</x:v>
      </x:c>
      <x:c r="BA127" s="54"/>
      <x:c r="BB127" s="54"/>
      <x:c r="BC127" s="54"/>
      <x:c r="BD127" s="55" t="str">
        <x:f>IF(OR(W127&lt;&gt;"REVIEWED",COUNTIF(BA127:BC127,"UNCLEAR")&gt;0,COUNTA(BA127:BC127)&lt;3,(COUNTIF(BA127:BC127,"0")+COUNTIF(BA127:BC127,"1")+COUNTIF(BA127:BC127,"2"))=0,AJ127=""),"",(COUNTIF(BA127:BC127,"1")+2*COUNTIF(BA127:BC127,"2"))/(2*(COUNTIF(BA127:BC127,"0")+COUNTIF(BA127:BC127,"1")+COUNTIF(BA127:BC127,"2"))))</x:f>
      </x:c>
    </x:row>
    <x:row r="128" ht="66" customHeight="1">
      <x:c r="A128" s="9" t="str">
        <x:v>BATCH_13</x:v>
      </x:c>
      <x:c r="B128" s="9" t="n">
        <x:v>122</x:v>
      </x:c>
      <x:c r="C128" s="9" t="str">
        <x:v>TRF-048</x:v>
      </x:c>
      <x:c r="D128" s="9" t="str">
        <x:v>TRAFICOM</x:v>
      </x:c>
      <x:c r="E128" s="9" t="str">
        <x:v>DIRECT_CALCULATION</x:v>
      </x:c>
      <x:c r="F128" s="9" t="str">
        <x:v>RUN_01</x:v>
      </x:c>
      <x:c r="G128" s="12" t="str">
        <x:v>NO_ELIGIBLE_OUTPUT</x:v>
      </x:c>
      <x:c r="H128" s="12" t="str">
        <x:v>SYNTAX_REPAIR_EXHAUSTED</x:v>
      </x:c>
      <x:c r="I128" s="12" t="str">
        <x:v>NOT_PARSED</x:v>
      </x:c>
      <x:c r="J128" s="12" t="str">
        <x:v>FAIL</x:v>
      </x:c>
      <x:c r="K128" s="9" t="n">
        <x:v>0</x:v>
      </x:c>
      <x:c r="L128" s="9" t="n">
        <x:v>11</x:v>
      </x:c>
      <x:c r="M128" s="9" t="n">
        <x:v>0</x:v>
      </x:c>
      <x:c r="N128" s="9" t="n">
        <x:v>0</x:v>
      </x:c>
      <x:c r="O128" s="9" t="str">
        <x:v>TRF-048-P02</x:v>
      </x:c>
      <x:c r="P128" s="9" t="str">
        <x:v>PASS</x:v>
      </x:c>
      <x:c r="Q128" s="9" t="str">
        <x:v>NO_VERDICT</x:v>
      </x:c>
      <x:c r="R128" s="9" t="str">
        <x:v>GENERATION_ERROR</x:v>
      </x:c>
      <x:c r="S128" s="9" t="str">
        <x:v>TRF-048-F04</x:v>
      </x:c>
      <x:c r="T128" s="9" t="str">
        <x:v>FAIL</x:v>
      </x:c>
      <x:c r="U128" s="9" t="str">
        <x:v>NO_VERDICT</x:v>
      </x:c>
      <x:c r="V128" s="9" t="str">
        <x:v>GENERATION_ERROR</x:v>
      </x:c>
      <x:c r="W128" s="13" t="str">
        <x:v>NOT_REVIEWED</x:v>
      </x:c>
      <x:c r="X128" s="13" t="str"/>
      <x:c r="Y128" s="13" t="str"/>
      <x:c r="Z128" s="13" t="str"/>
      <x:c r="AA128" s="13" t="str"/>
      <x:c r="AB128" s="13" t="str"/>
      <x:c r="AC128" s="13" t="str"/>
      <x:c r="AD128" s="13" t="str"/>
      <x:c r="AE128" s="13" t="str"/>
      <x:c r="AF128" s="13" t="str"/>
      <x:c r="AG128" s="13" t="str"/>
      <x:c r="AH128" s="13" t="str"/>
      <x:c r="AI128" s="16" t="str">
        <x:f>IF(AND(W128="REVIEWED",X128&lt;&gt;"",Y128&lt;&gt;"",COUNTA(Z128:AF128)=7,COUNTIF(Z128:AF128,"UNCLEAR")=0,(COUNTIF(Z128:AF128,"0")+COUNTIF(Z128:AF128,"1")+COUNTIF(Z128:AF128,"2"))&gt;0,AG128&lt;&gt;"",AH128&lt;&gt;"",AJ128&lt;&gt;""),(COUNTIF(Z128:AF128,"1")+2*COUNTIF(Z128:AF128,"2"))/(2*(COUNTIF(Z128:AF128,"0")+COUNTIF(Z128:AF128,"1")+COUNTIF(Z128:AF128,"2"))),"")</x:f>
      </x:c>
      <x:c r="AJ128" s="14" t="str"/>
      <x:c r="AK128" s="14" t="str"/>
      <x:c r="AL128" s="14" t="str"/>
      <x:c r="AM128" s="9" t="str">
        <x:v>NO_OUTPUT</x:v>
      </x:c>
      <x:c r="AN128" s="9" t="str">
        <x:v>4.4.3</x:v>
      </x:c>
      <x:c r="AO128" s="9" t="str">
        <x:v>MISSING</x:v>
      </x:c>
      <x:c r="AP128" s="9" t="str">
        <x:v>UNAVAILABLE</x:v>
      </x:c>
      <x:c r="AQ128" s="52" t="inlineStr">
        <x:is>
          <x:t xml:space="preserve">UNAVAILABLE</x:t>
        </x:is>
      </x:c>
      <x:c r="AR128" s="53" t="inlineStr">
        <x:is>
          <x:t xml:space="preserve">MISSING_ARTIFACT</x:t>
        </x:is>
      </x:c>
      <x:c r="AS128" s="53" t="inlineStr">
        <x:is>
          <x:t xml:space="preserve">TRF-048-P02=MISSING_ARTIFACT | TRF-048-F04=MISSING_ARTIFACT</x:t>
        </x:is>
      </x:c>
      <x:c r="AT128" s="53" t="inlineStr">
        <x:is>
          <x:t xml:space="preserve"/>
        </x:is>
      </x:c>
      <x:c r="AU128" s="53" t="inlineStr">
        <x:is>
          <x:t xml:space="preserve"/>
        </x:is>
      </x:c>
      <x:c r="AV128" s="53" t="inlineStr">
        <x:is>
          <x:t xml:space="preserve"/>
        </x:is>
      </x:c>
      <x:c r="AW128" s="53" t="inlineStr">
        <x:is>
          <x:t xml:space="preserve"/>
        </x:is>
      </x:c>
      <x:c r="AX128" s="53" t="inlineStr">
        <x:is>
          <x:t xml:space="preserve"/>
        </x:is>
      </x:c>
      <x:c r="AY128" s="53" t="inlineStr">
        <x:is>
          <x:t xml:space="preserve"/>
        </x:is>
      </x:c>
      <x:c r="AZ128" s="53" t="inlineStr">
        <x:is>
          <x:t xml:space="preserve"/>
        </x:is>
      </x:c>
      <x:c r="BA128" s="54"/>
      <x:c r="BB128" s="54"/>
      <x:c r="BC128" s="54"/>
      <x:c r="BD128" s="55" t="str">
        <x:f>IF(OR(W128&lt;&gt;"REVIEWED",COUNTIF(BA128:BC128,"UNCLEAR")&gt;0,COUNTA(BA128:BC128)&lt;3,(COUNTIF(BA128:BC128,"0")+COUNTIF(BA128:BC128,"1")+COUNTIF(BA128:BC128,"2"))=0,AJ128=""),"",(COUNTIF(BA128:BC128,"1")+2*COUNTIF(BA128:BC128,"2"))/(2*(COUNTIF(BA128:BC128,"0")+COUNTIF(BA128:BC128,"1")+COUNTIF(BA128:BC128,"2"))))</x:f>
      </x:c>
    </x:row>
    <x:row r="129" ht="66" customHeight="1">
      <x:c r="A129" s="9" t="str">
        <x:v>BATCH_13</x:v>
      </x:c>
      <x:c r="B129" s="9" t="n">
        <x:v>123</x:v>
      </x:c>
      <x:c r="C129" s="9" t="str">
        <x:v>I2-054</x:v>
      </x:c>
      <x:c r="D129" s="9" t="str">
        <x:v>I2</x:v>
      </x:c>
      <x:c r="E129" s="9" t="str">
        <x:v>COMPLEX_READINESS</x:v>
      </x:c>
      <x:c r="F129" s="9" t="str">
        <x:v>RUN_01</x:v>
      </x:c>
      <x:c r="G129" s="12" t="str">
        <x:v>OFFICIAL_ELIGIBLE_OUTPUT</x:v>
      </x:c>
      <x:c r="H129" s="12" t="str">
        <x:v>NO_SEMANTIC_VALIDATOR_DETERMINISTIC_PASS</x:v>
      </x:c>
      <x:c r="I129" s="12" t="str">
        <x:v>PARSED</x:v>
      </x:c>
      <x:c r="J129" s="12" t="str">
        <x:v>PASS</x:v>
      </x:c>
      <x:c r="K129" s="9" t="n">
        <x:v>12</x:v>
      </x:c>
      <x:c r="L129" s="9" t="n">
        <x:v>12</x:v>
      </x:c>
      <x:c r="M129" s="9" t="n">
        <x:v>9</x:v>
      </x:c>
      <x:c r="N129" s="9" t="n">
        <x:v>0</x:v>
      </x:c>
      <x:c r="O129" s="9" t="str">
        <x:v>I2-054-I-P01</x:v>
      </x:c>
      <x:c r="P129" s="9" t="str">
        <x:v>PASS</x:v>
      </x:c>
      <x:c r="Q129" s="9" t="str">
        <x:v>FAIL</x:v>
      </x:c>
      <x:c r="R129" s="9" t="str">
        <x:v>FALSE_REJECT</x:v>
      </x:c>
      <x:c r="S129" s="9" t="str">
        <x:v>I2-054-I-F04</x:v>
      </x:c>
      <x:c r="T129" s="9" t="str">
        <x:v>FAIL</x:v>
      </x:c>
      <x:c r="U129" s="9" t="str">
        <x:v>FAIL</x:v>
      </x:c>
      <x:c r="V129" s="9" t="str">
        <x:v>CORRECT_BEHAVIOR</x:v>
      </x:c>
      <x:c r="W129" s="13" t="str">
        <x:v>NOT_REVIEWED</x:v>
      </x:c>
      <x:c r="X129" s="13" t="str"/>
      <x:c r="Y129" s="13" t="str"/>
      <x:c r="Z129" s="13" t="str"/>
      <x:c r="AA129" s="13" t="str"/>
      <x:c r="AB129" s="13" t="str"/>
      <x:c r="AC129" s="13" t="str"/>
      <x:c r="AD129" s="13" t="str"/>
      <x:c r="AE129" s="13" t="str"/>
      <x:c r="AF129" s="13" t="str"/>
      <x:c r="AG129" s="13" t="str"/>
      <x:c r="AH129" s="13" t="str"/>
      <x:c r="AI129" s="16" t="str">
        <x:f>IF(AND(W129="REVIEWED",X129&lt;&gt;"",Y129&lt;&gt;"",COUNTA(Z129:AF129)=7,COUNTIF(Z129:AF129,"UNCLEAR")=0,(COUNTIF(Z129:AF129,"0")+COUNTIF(Z129:AF129,"1")+COUNTIF(Z129:AF129,"2"))&gt;0,AG129&lt;&gt;"",AH129&lt;&gt;"",AJ129&lt;&gt;""),(COUNTIF(Z129:AF129,"1")+2*COUNTIF(Z129:AF129,"2"))/(2*(COUNTIF(Z129:AF129,"0")+COUNTIF(Z129:AF129,"1")+COUNTIF(Z129:AF129,"2"))),"")</x:f>
      </x:c>
      <x:c r="AJ129" s="14" t="str"/>
      <x:c r="AK129" s="14" t="str"/>
      <x:c r="AL129" s="14" t="str"/>
      <x:c r="AM129" s="9" t="str">
        <x:v>ALWAYS_FAIL; RDF_FALSE_REJECT</x:v>
      </x:c>
      <x:c r="AN129" s="9" t="str">
        <x:v>I2.13.4.1</x:v>
      </x:c>
      <x:c r="AO129" s="9" t="str">
        <x:v>MVP/SHACL_GENERATION_PIPELINE/experiments/LUNA_NO_SEMANTIC_VALIDATOR/RUN_01/runs/RUN-I2-054-20260901T100547698266Z/artifacts/attempt_01/candidate_shape.ttl</x:v>
      </x:c>
      <x:c r="AP129" s="9" t="str">
        <x:v>21f805fed5ec56d8ee69df41b03a65d71e63fcec619ec612b07e3e9b42432580</x:v>
      </x:c>
      <x:c r="AQ129" s="52" t="inlineStr">
        <x:is>
          <x:t xml:space="preserve">PASS</x:t>
        </x:is>
      </x:c>
      <x:c r="AR129" s="53" t="inlineStr">
        <x:is>
          <x:t xml:space="preserve">VALID</x:t>
        </x:is>
      </x:c>
      <x:c r="AS129" s="53" t="inlineStr">
        <x:is>
          <x:t xml:space="preserve">I2-054-I-P01=ACTIVATED | I2-054-I-F04=ACTIVATED</x:t>
        </x:is>
      </x:c>
      <x:c r="AT129" s="53">
        <x:v>1</x:v>
      </x:c>
      <x:c r="AU129" s="53">
        <x:v>26</x:v>
      </x:c>
      <x:c r="AV129" s="53">
        <x:v>104</x:v>
      </x:c>
      <x:c r="AW129" s="53" t="inlineStr">
        <x:is>
          <x:t xml:space="preserve">sh:class, sh:datatype, sh:hasValue, sh:maxCount, sh:minCount, sh:node, sh:property</x:t>
        </x:is>
      </x:c>
      <x:c r="AX129" s="53">
        <x:v>0</x:v>
      </x:c>
      <x:c r="AY129" s="53">
        <x:v>1</x:v>
      </x:c>
      <x:c r="AZ129" s="53">
        <x:v>0</x:v>
      </x:c>
      <x:c r="BA129" s="54"/>
      <x:c r="BB129" s="54"/>
      <x:c r="BC129" s="54"/>
      <x:c r="BD129" s="55" t="str">
        <x:f>IF(OR(W129&lt;&gt;"REVIEWED",COUNTIF(BA129:BC129,"UNCLEAR")&gt;0,COUNTA(BA129:BC129)&lt;3,(COUNTIF(BA129:BC129,"0")+COUNTIF(BA129:BC129,"1")+COUNTIF(BA129:BC129,"2"))=0,AJ129=""),"",(COUNTIF(BA129:BC129,"1")+2*COUNTIF(BA129:BC129,"2"))/(2*(COUNTIF(BA129:BC129,"0")+COUNTIF(BA129:BC129,"1")+COUNTIF(BA129:BC129,"2"))))</x:f>
      </x:c>
    </x:row>
    <x:row r="130" ht="66" customHeight="1">
      <x:c r="A130" s="9" t="str">
        <x:v>BATCH_13</x:v>
      </x:c>
      <x:c r="B130" s="9" t="n">
        <x:v>124</x:v>
      </x:c>
      <x:c r="C130" s="9" t="str">
        <x:v>TRF-045</x:v>
      </x:c>
      <x:c r="D130" s="9" t="str">
        <x:v>TRAFICOM</x:v>
      </x:c>
      <x:c r="E130" s="9" t="str">
        <x:v>DIRECT_STATIC</x:v>
      </x:c>
      <x:c r="F130" s="9" t="str">
        <x:v>RUN_01</x:v>
      </x:c>
      <x:c r="G130" s="12" t="str">
        <x:v>OFFICIAL_ELIGIBLE_OUTPUT</x:v>
      </x:c>
      <x:c r="H130" s="12" t="str">
        <x:v>NO_SEMANTIC_VALIDATOR_DETERMINISTIC_PASS</x:v>
      </x:c>
      <x:c r="I130" s="12" t="str">
        <x:v>PARSED</x:v>
      </x:c>
      <x:c r="J130" s="12" t="str">
        <x:v>PASS</x:v>
      </x:c>
      <x:c r="K130" s="9" t="n">
        <x:v>8</x:v>
      </x:c>
      <x:c r="L130" s="9" t="n">
        <x:v>8</x:v>
      </x:c>
      <x:c r="M130" s="9" t="n">
        <x:v>8</x:v>
      </x:c>
      <x:c r="N130" s="9" t="n">
        <x:v>1</x:v>
      </x:c>
      <x:c r="O130" s="9" t="str">
        <x:v>TRF-045-P04</x:v>
      </x:c>
      <x:c r="P130" s="9" t="str">
        <x:v>PASS</x:v>
      </x:c>
      <x:c r="Q130" s="9" t="str">
        <x:v>PASS</x:v>
      </x:c>
      <x:c r="R130" s="9" t="str">
        <x:v>CORRECT_BEHAVIOR</x:v>
      </x:c>
      <x:c r="S130" s="9" t="str">
        <x:v>TRF-045-F02</x:v>
      </x:c>
      <x:c r="T130" s="9" t="str">
        <x:v>FAIL</x:v>
      </x:c>
      <x:c r="U130" s="9" t="str">
        <x:v>FAIL</x:v>
      </x:c>
      <x:c r="V130" s="9" t="str">
        <x:v>CORRECT_BEHAVIOR</x:v>
      </x:c>
      <x:c r="W130" s="13" t="str">
        <x:v>NOT_REVIEWED</x:v>
      </x:c>
      <x:c r="X130" s="13" t="str"/>
      <x:c r="Y130" s="13" t="str"/>
      <x:c r="Z130" s="13" t="str"/>
      <x:c r="AA130" s="13" t="str"/>
      <x:c r="AB130" s="13" t="str"/>
      <x:c r="AC130" s="13" t="str"/>
      <x:c r="AD130" s="13" t="str"/>
      <x:c r="AE130" s="13" t="str"/>
      <x:c r="AF130" s="13" t="str"/>
      <x:c r="AG130" s="13" t="str"/>
      <x:c r="AH130" s="13" t="str"/>
      <x:c r="AI130" s="16" t="str">
        <x:f>IF(AND(W130="REVIEWED",X130&lt;&gt;"",Y130&lt;&gt;"",COUNTA(Z130:AF130)=7,COUNTIF(Z130:AF130,"UNCLEAR")=0,(COUNTIF(Z130:AF130,"0")+COUNTIF(Z130:AF130,"1")+COUNTIF(Z130:AF130,"2"))&gt;0,AG130&lt;&gt;"",AH130&lt;&gt;"",AJ130&lt;&gt;""),(COUNTIF(Z130:AF130,"1")+2*COUNTIF(Z130:AF130,"2"))/(2*(COUNTIF(Z130:AF130,"0")+COUNTIF(Z130:AF130,"1")+COUNTIF(Z130:AF130,"2"))),"")</x:f>
      </x:c>
      <x:c r="AJ130" s="14" t="str"/>
      <x:c r="AK130" s="14" t="str"/>
      <x:c r="AL130" s="14" t="str"/>
      <x:c r="AM130" s="9" t="str"/>
      <x:c r="AN130" s="9" t="str">
        <x:v>4.4.2.1</x:v>
      </x:c>
      <x:c r="AO130" s="9" t="str">
        <x:v>MVP/SHACL_GENERATION_PIPELINE/experiments/LUNA_NO_SEMANTIC_VALIDATOR/RUN_01/runs/RUN-TRF-045-20260901T111856241441Z/artifacts/attempt_01/candidate_shape.ttl</x:v>
      </x:c>
      <x:c r="AP130" s="9" t="str">
        <x:v>c30142869f7e50f4e55758c7f6d02e4e3bbd216d631cb5a5f7ac1193e9edb1a4</x:v>
      </x:c>
      <x:c r="AQ130" s="52" t="inlineStr">
        <x:is>
          <x:t xml:space="preserve">PASS</x:t>
        </x:is>
      </x:c>
      <x:c r="AR130" s="53" t="inlineStr">
        <x:is>
          <x:t xml:space="preserve">VALID</x:t>
        </x:is>
      </x:c>
      <x:c r="AS130" s="53" t="inlineStr">
        <x:is>
          <x:t xml:space="preserve">TRF-045-P04=ACTIVATED | TRF-045-F02=ACTIVATED</x:t>
        </x:is>
      </x:c>
      <x:c r="AT130" s="53">
        <x:v>1</x:v>
      </x:c>
      <x:c r="AU130" s="53">
        <x:v>7</x:v>
      </x:c>
      <x:c r="AV130" s="53">
        <x:v>22</x:v>
      </x:c>
      <x:c r="AW130" s="53" t="inlineStr">
        <x:is>
          <x:t xml:space="preserve">sh:class, sh:datatype, sh:hasValue, sh:maxCount, sh:minCount, sh:node, sh:property</x:t>
        </x:is>
      </x:c>
      <x:c r="AX130" s="53">
        <x:v>1</x:v>
      </x:c>
      <x:c r="AY130" s="53">
        <x:v>1</x:v>
      </x:c>
      <x:c r="AZ130" s="53">
        <x:v>0</x:v>
      </x:c>
      <x:c r="BA130" s="54"/>
      <x:c r="BB130" s="54"/>
      <x:c r="BC130" s="54"/>
      <x:c r="BD130" s="55" t="str">
        <x:f>IF(OR(W130&lt;&gt;"REVIEWED",COUNTIF(BA130:BC130,"UNCLEAR")&gt;0,COUNTA(BA130:BC130)&lt;3,(COUNTIF(BA130:BC130,"0")+COUNTIF(BA130:BC130,"1")+COUNTIF(BA130:BC130,"2"))=0,AJ130=""),"",(COUNTIF(BA130:BC130,"1")+2*COUNTIF(BA130:BC130,"2"))/(2*(COUNTIF(BA130:BC130,"0")+COUNTIF(BA130:BC130,"1")+COUNTIF(BA130:BC130,"2"))))</x:f>
      </x:c>
    </x:row>
    <x:row r="131" ht="66" customHeight="1">
      <x:c r="A131" s="9" t="str">
        <x:v>BATCH_13</x:v>
      </x:c>
      <x:c r="B131" s="9" t="n">
        <x:v>125</x:v>
      </x:c>
      <x:c r="C131" s="9" t="str">
        <x:v>TRF-079</x:v>
      </x:c>
      <x:c r="D131" s="9" t="str">
        <x:v>TRAFICOM</x:v>
      </x:c>
      <x:c r="E131" s="9" t="str">
        <x:v>DIRECT_CALCULATION</x:v>
      </x:c>
      <x:c r="F131" s="9" t="str">
        <x:v>RUN_01</x:v>
      </x:c>
      <x:c r="G131" s="12" t="str">
        <x:v>OFFICIAL_ELIGIBLE_OUTPUT</x:v>
      </x:c>
      <x:c r="H131" s="12" t="str">
        <x:v>NO_SEMANTIC_VALIDATOR_DETERMINISTIC_PASS</x:v>
      </x:c>
      <x:c r="I131" s="12" t="str">
        <x:v>PARSED</x:v>
      </x:c>
      <x:c r="J131" s="12" t="str">
        <x:v>PASS</x:v>
      </x:c>
      <x:c r="K131" s="9" t="n">
        <x:v>8</x:v>
      </x:c>
      <x:c r="L131" s="9" t="n">
        <x:v>8</x:v>
      </x:c>
      <x:c r="M131" s="9" t="n">
        <x:v>8</x:v>
      </x:c>
      <x:c r="N131" s="9" t="n">
        <x:v>1</x:v>
      </x:c>
      <x:c r="O131" s="9" t="str">
        <x:v>TRF-079-P02</x:v>
      </x:c>
      <x:c r="P131" s="9" t="str">
        <x:v>PASS</x:v>
      </x:c>
      <x:c r="Q131" s="9" t="str">
        <x:v>PASS</x:v>
      </x:c>
      <x:c r="R131" s="9" t="str">
        <x:v>CORRECT_BEHAVIOR</x:v>
      </x:c>
      <x:c r="S131" s="9" t="str">
        <x:v>TRF-079-F01</x:v>
      </x:c>
      <x:c r="T131" s="9" t="str">
        <x:v>FAIL</x:v>
      </x:c>
      <x:c r="U131" s="9" t="str">
        <x:v>FAIL</x:v>
      </x:c>
      <x:c r="V131" s="9" t="str">
        <x:v>CORRECT_BEHAVIOR</x:v>
      </x:c>
      <x:c r="W131" s="13" t="str">
        <x:v>NOT_REVIEWED</x:v>
      </x:c>
      <x:c r="X131" s="13" t="str"/>
      <x:c r="Y131" s="13" t="str"/>
      <x:c r="Z131" s="13" t="str"/>
      <x:c r="AA131" s="13" t="str"/>
      <x:c r="AB131" s="13" t="str"/>
      <x:c r="AC131" s="13" t="str"/>
      <x:c r="AD131" s="13" t="str"/>
      <x:c r="AE131" s="13" t="str"/>
      <x:c r="AF131" s="13" t="str"/>
      <x:c r="AG131" s="13" t="str"/>
      <x:c r="AH131" s="13" t="str"/>
      <x:c r="AI131" s="16" t="str">
        <x:f>IF(AND(W131="REVIEWED",X131&lt;&gt;"",Y131&lt;&gt;"",COUNTA(Z131:AF131)=7,COUNTIF(Z131:AF131,"UNCLEAR")=0,(COUNTIF(Z131:AF131,"0")+COUNTIF(Z131:AF131,"1")+COUNTIF(Z131:AF131,"2"))&gt;0,AG131&lt;&gt;"",AH131&lt;&gt;"",AJ131&lt;&gt;""),(COUNTIF(Z131:AF131,"1")+2*COUNTIF(Z131:AF131,"2"))/(2*(COUNTIF(Z131:AF131,"0")+COUNTIF(Z131:AF131,"1")+COUNTIF(Z131:AF131,"2"))),"")</x:f>
      </x:c>
      <x:c r="AJ131" s="14" t="str"/>
      <x:c r="AK131" s="14" t="str"/>
      <x:c r="AL131" s="14" t="str"/>
      <x:c r="AM131" s="9" t="str"/>
      <x:c r="AN131" s="9" t="str">
        <x:v>6.5.1.9</x:v>
      </x:c>
      <x:c r="AO131" s="9" t="str">
        <x:v>MVP/SHACL_GENERATION_PIPELINE/experiments/LUNA_NO_SEMANTIC_VALIDATOR/RUN_01/runs/RUN-TRF-079-20260901T113317828763Z/artifacts/attempt_01/candidate_shape.ttl</x:v>
      </x:c>
      <x:c r="AP131" s="9" t="str">
        <x:v>dae0d09bdfa6b94830e4b98a578cad08b08160c283c7228d0baba310513a58af</x:v>
      </x:c>
      <x:c r="AQ131" s="52" t="inlineStr">
        <x:is>
          <x:t xml:space="preserve">PASS</x:t>
        </x:is>
      </x:c>
      <x:c r="AR131" s="53" t="inlineStr">
        <x:is>
          <x:t xml:space="preserve">VALID</x:t>
        </x:is>
      </x:c>
      <x:c r="AS131" s="53" t="inlineStr">
        <x:is>
          <x:t xml:space="preserve">TRF-079-P02=ACTIVATED | TRF-079-F01=ACTIVATED</x:t>
        </x:is>
      </x:c>
      <x:c r="AT131" s="53">
        <x:v>1</x:v>
      </x:c>
      <x:c r="AU131" s="53">
        <x:v>15</x:v>
      </x:c>
      <x:c r="AV131" s="53">
        <x:v>65</x:v>
      </x:c>
      <x:c r="AW131" s="53" t="inlineStr">
        <x:is>
          <x:t xml:space="preserve">sh:class, sh:datatype, sh:hasValue, sh:maxCount, sh:minCount, sh:node, sh:property</x:t>
        </x:is>
      </x:c>
      <x:c r="AX131" s="53">
        <x:v>1</x:v>
      </x:c>
      <x:c r="AY131" s="53">
        <x:v>1</x:v>
      </x:c>
      <x:c r="AZ131" s="53">
        <x:v>0</x:v>
      </x:c>
      <x:c r="BA131" s="54"/>
      <x:c r="BB131" s="54"/>
      <x:c r="BC131" s="54"/>
      <x:c r="BD131" s="55" t="str">
        <x:f>IF(OR(W131&lt;&gt;"REVIEWED",COUNTIF(BA131:BC131,"UNCLEAR")&gt;0,COUNTA(BA131:BC131)&lt;3,(COUNTIF(BA131:BC131,"0")+COUNTIF(BA131:BC131,"1")+COUNTIF(BA131:BC131,"2"))=0,AJ131=""),"",(COUNTIF(BA131:BC131,"1")+2*COUNTIF(BA131:BC131,"2"))/(2*(COUNTIF(BA131:BC131,"0")+COUNTIF(BA131:BC131,"1")+COUNTIF(BA131:BC131,"2"))))</x:f>
      </x:c>
    </x:row>
    <x:row r="132" ht="66" customHeight="1">
      <x:c r="A132" s="9" t="str">
        <x:v>BATCH_13</x:v>
      </x:c>
      <x:c r="B132" s="9" t="n">
        <x:v>126</x:v>
      </x:c>
      <x:c r="C132" s="9" t="str">
        <x:v>IMO-002</x:v>
      </x:c>
      <x:c r="D132" s="9" t="str">
        <x:v>IMO</x:v>
      </x:c>
      <x:c r="E132" s="9" t="str">
        <x:v>DIRECT_STATIC</x:v>
      </x:c>
      <x:c r="F132" s="9" t="str">
        <x:v>RUN_01</x:v>
      </x:c>
      <x:c r="G132" s="12" t="str">
        <x:v>OFFICIAL_ELIGIBLE_OUTPUT</x:v>
      </x:c>
      <x:c r="H132" s="12" t="str">
        <x:v>NO_SEMANTIC_VALIDATOR_DETERMINISTIC_PASS</x:v>
      </x:c>
      <x:c r="I132" s="12" t="str">
        <x:v>PARSED</x:v>
      </x:c>
      <x:c r="J132" s="12" t="str">
        <x:v>PASS</x:v>
      </x:c>
      <x:c r="K132" s="9" t="n">
        <x:v>5</x:v>
      </x:c>
      <x:c r="L132" s="9" t="n">
        <x:v>5</x:v>
      </x:c>
      <x:c r="M132" s="9" t="n">
        <x:v>5</x:v>
      </x:c>
      <x:c r="N132" s="9" t="n">
        <x:v>1</x:v>
      </x:c>
      <x:c r="O132" s="9" t="str">
        <x:v>IMO-002-P01</x:v>
      </x:c>
      <x:c r="P132" s="9" t="str">
        <x:v>PASS</x:v>
      </x:c>
      <x:c r="Q132" s="9" t="str">
        <x:v>PASS</x:v>
      </x:c>
      <x:c r="R132" s="9" t="str">
        <x:v>CORRECT_BEHAVIOR</x:v>
      </x:c>
      <x:c r="S132" s="9" t="str">
        <x:v>IMO-002-F01</x:v>
      </x:c>
      <x:c r="T132" s="9" t="str">
        <x:v>FAIL</x:v>
      </x:c>
      <x:c r="U132" s="9" t="str">
        <x:v>FAIL</x:v>
      </x:c>
      <x:c r="V132" s="9" t="str">
        <x:v>CORRECT_BEHAVIOR</x:v>
      </x:c>
      <x:c r="W132" s="13" t="str">
        <x:v>NOT_REVIEWED</x:v>
      </x:c>
      <x:c r="X132" s="13" t="str"/>
      <x:c r="Y132" s="13" t="str"/>
      <x:c r="Z132" s="13" t="str"/>
      <x:c r="AA132" s="13" t="str"/>
      <x:c r="AB132" s="13" t="str"/>
      <x:c r="AC132" s="13" t="str"/>
      <x:c r="AD132" s="13" t="str"/>
      <x:c r="AE132" s="13" t="str"/>
      <x:c r="AF132" s="13" t="str"/>
      <x:c r="AG132" s="13" t="str"/>
      <x:c r="AH132" s="13" t="str"/>
      <x:c r="AI132" s="16" t="str">
        <x:f>IF(AND(W132="REVIEWED",X132&lt;&gt;"",Y132&lt;&gt;"",COUNTA(Z132:AF132)=7,COUNTIF(Z132:AF132,"UNCLEAR")=0,(COUNTIF(Z132:AF132,"0")+COUNTIF(Z132:AF132,"1")+COUNTIF(Z132:AF132,"2"))&gt;0,AG132&lt;&gt;"",AH132&lt;&gt;"",AJ132&lt;&gt;""),(COUNTIF(Z132:AF132,"1")+2*COUNTIF(Z132:AF132,"2"))/(2*(COUNTIF(Z132:AF132,"0")+COUNTIF(Z132:AF132,"1")+COUNTIF(Z132:AF132,"2"))),"")</x:f>
      </x:c>
      <x:c r="AJ132" s="14" t="str"/>
      <x:c r="AK132" s="14" t="str"/>
      <x:c r="AL132" s="14" t="str"/>
      <x:c r="AM132" s="9" t="str"/>
      <x:c r="AN132" s="9" t="str">
        <x:v>Introduction 2.2</x:v>
      </x:c>
      <x:c r="AO132" s="9" t="str">
        <x:v>MVP/SHACL_GENERATION_PIPELINE/experiments/LUNA_NO_SEMANTIC_VALIDATOR/RUN_01/runs/RUN-IMO-002-20260901T101032942994Z/artifacts/attempt_01/candidate_shape.ttl</x:v>
      </x:c>
      <x:c r="AP132" s="9" t="str">
        <x:v>a6b39c951e18e6d56215e7d961d522d826ae9edc9ca490f83cbc4936b2d0e9b5</x:v>
      </x:c>
      <x:c r="AQ132" s="52" t="inlineStr">
        <x:is>
          <x:t xml:space="preserve">PASS</x:t>
        </x:is>
      </x:c>
      <x:c r="AR132" s="53" t="inlineStr">
        <x:is>
          <x:t xml:space="preserve">VALID</x:t>
        </x:is>
      </x:c>
      <x:c r="AS132" s="53" t="inlineStr">
        <x:is>
          <x:t xml:space="preserve">IMO-002-P01=ACTIVATED | IMO-002-F01=ACTIVATED</x:t>
        </x:is>
      </x:c>
      <x:c r="AT132" s="53">
        <x:v>1</x:v>
      </x:c>
      <x:c r="AU132" s="53">
        <x:v>6</x:v>
      </x:c>
      <x:c r="AV132" s="53">
        <x:v>20</x:v>
      </x:c>
      <x:c r="AW132" s="53" t="inlineStr">
        <x:is>
          <x:t xml:space="preserve">sh:and, sh:class, sh:hasValue, sh:in, sh:maxCount, sh:minCount, sh:nodeKind, sh:or, sh:property</x:t>
        </x:is>
      </x:c>
      <x:c r="AX132" s="53">
        <x:v>0</x:v>
      </x:c>
      <x:c r="AY132" s="53">
        <x:v>1</x:v>
      </x:c>
      <x:c r="AZ132" s="53">
        <x:v>2</x:v>
      </x:c>
      <x:c r="BA132" s="54"/>
      <x:c r="BB132" s="54"/>
      <x:c r="BC132" s="54"/>
      <x:c r="BD132" s="55" t="str">
        <x:f>IF(OR(W132&lt;&gt;"REVIEWED",COUNTIF(BA132:BC132,"UNCLEAR")&gt;0,COUNTA(BA132:BC132)&lt;3,(COUNTIF(BA132:BC132,"0")+COUNTIF(BA132:BC132,"1")+COUNTIF(BA132:BC132,"2"))=0,AJ132=""),"",(COUNTIF(BA132:BC132,"1")+2*COUNTIF(BA132:BC132,"2"))/(2*(COUNTIF(BA132:BC132,"0")+COUNTIF(BA132:BC132,"1")+COUNTIF(BA132:BC132,"2"))))</x:f>
      </x:c>
    </x:row>
    <x:row r="133" ht="66" customHeight="1">
      <x:c r="A133" s="9" t="str">
        <x:v>BATCH_13</x:v>
      </x:c>
      <x:c r="B133" s="9" t="n">
        <x:v>127</x:v>
      </x:c>
      <x:c r="C133" s="9" t="str">
        <x:v>TRF-046</x:v>
      </x:c>
      <x:c r="D133" s="9" t="str">
        <x:v>TRAFICOM</x:v>
      </x:c>
      <x:c r="E133" s="9" t="str">
        <x:v>DIRECT_STATIC</x:v>
      </x:c>
      <x:c r="F133" s="9" t="str">
        <x:v>RUN_01</x:v>
      </x:c>
      <x:c r="G133" s="12" t="str">
        <x:v>OFFICIAL_ELIGIBLE_OUTPUT</x:v>
      </x:c>
      <x:c r="H133" s="12" t="str">
        <x:v>NO_SEMANTIC_VALIDATOR_DETERMINISTIC_PASS</x:v>
      </x:c>
      <x:c r="I133" s="12" t="str">
        <x:v>PARSED</x:v>
      </x:c>
      <x:c r="J133" s="12" t="str">
        <x:v>PASS</x:v>
      </x:c>
      <x:c r="K133" s="9" t="n">
        <x:v>8</x:v>
      </x:c>
      <x:c r="L133" s="9" t="n">
        <x:v>8</x:v>
      </x:c>
      <x:c r="M133" s="9" t="n">
        <x:v>4</x:v>
      </x:c>
      <x:c r="N133" s="9" t="n">
        <x:v>0</x:v>
      </x:c>
      <x:c r="O133" s="9" t="str">
        <x:v>TRF-046-P01</x:v>
      </x:c>
      <x:c r="P133" s="9" t="str">
        <x:v>PASS</x:v>
      </x:c>
      <x:c r="Q133" s="9" t="str">
        <x:v>FAIL</x:v>
      </x:c>
      <x:c r="R133" s="9" t="str">
        <x:v>FALSE_REJECT</x:v>
      </x:c>
      <x:c r="S133" s="9" t="str">
        <x:v>TRF-046-F03</x:v>
      </x:c>
      <x:c r="T133" s="9" t="str">
        <x:v>FAIL</x:v>
      </x:c>
      <x:c r="U133" s="9" t="str">
        <x:v>FAIL</x:v>
      </x:c>
      <x:c r="V133" s="9" t="str">
        <x:v>CORRECT_BEHAVIOR</x:v>
      </x:c>
      <x:c r="W133" s="13" t="str">
        <x:v>NOT_REVIEWED</x:v>
      </x:c>
      <x:c r="X133" s="13" t="str"/>
      <x:c r="Y133" s="13" t="str"/>
      <x:c r="Z133" s="13" t="str"/>
      <x:c r="AA133" s="13" t="str"/>
      <x:c r="AB133" s="13" t="str"/>
      <x:c r="AC133" s="13" t="str"/>
      <x:c r="AD133" s="13" t="str"/>
      <x:c r="AE133" s="13" t="str"/>
      <x:c r="AF133" s="13" t="str"/>
      <x:c r="AG133" s="13" t="str"/>
      <x:c r="AH133" s="13" t="str"/>
      <x:c r="AI133" s="16" t="str">
        <x:f>IF(AND(W133="REVIEWED",X133&lt;&gt;"",Y133&lt;&gt;"",COUNTA(Z133:AF133)=7,COUNTIF(Z133:AF133,"UNCLEAR")=0,(COUNTIF(Z133:AF133,"0")+COUNTIF(Z133:AF133,"1")+COUNTIF(Z133:AF133,"2"))&gt;0,AG133&lt;&gt;"",AH133&lt;&gt;"",AJ133&lt;&gt;""),(COUNTIF(Z133:AF133,"1")+2*COUNTIF(Z133:AF133,"2"))/(2*(COUNTIF(Z133:AF133,"0")+COUNTIF(Z133:AF133,"1")+COUNTIF(Z133:AF133,"2"))),"")</x:f>
      </x:c>
      <x:c r="AJ133" s="14" t="str"/>
      <x:c r="AK133" s="14" t="str"/>
      <x:c r="AL133" s="14" t="str"/>
      <x:c r="AM133" s="9" t="str">
        <x:v>ALWAYS_FAIL; RDF_FALSE_REJECT</x:v>
      </x:c>
      <x:c r="AN133" s="9" t="str">
        <x:v>4.4.2.2</x:v>
      </x:c>
      <x:c r="AO133" s="9" t="str">
        <x:v>MVP/SHACL_GENERATION_PIPELINE/experiments/LUNA_NO_SEMANTIC_VALIDATOR/RUN_01/runs/RUN-TRF-046-20260901T111921838116Z/artifacts/attempt_01/candidate_shape.ttl</x:v>
      </x:c>
      <x:c r="AP133" s="9" t="str">
        <x:v>11e36b7a455091ba4c2ee3dbcec230be15bc952d174f2be218104730ce168eda</x:v>
      </x:c>
      <x:c r="AQ133" s="52" t="inlineStr">
        <x:is>
          <x:t xml:space="preserve">PASS</x:t>
        </x:is>
      </x:c>
      <x:c r="AR133" s="53" t="inlineStr">
        <x:is>
          <x:t xml:space="preserve">VALID</x:t>
        </x:is>
      </x:c>
      <x:c r="AS133" s="53" t="inlineStr">
        <x:is>
          <x:t xml:space="preserve">TRF-046-P01=ACTIVATED | TRF-046-F03=ACTIVATED</x:t>
        </x:is>
      </x:c>
      <x:c r="AT133" s="53">
        <x:v>1</x:v>
      </x:c>
      <x:c r="AU133" s="53">
        <x:v>3</x:v>
      </x:c>
      <x:c r="AV133" s="53">
        <x:v>14</x:v>
      </x:c>
      <x:c r="AW133" s="53" t="inlineStr">
        <x:is>
          <x:t xml:space="preserve">sh:class, sh:minCount, sh:node, sh:or, sh:property</x:t>
        </x:is>
      </x:c>
      <x:c r="AX133" s="53">
        <x:v>0</x:v>
      </x:c>
      <x:c r="AY133" s="53">
        <x:v>1</x:v>
      </x:c>
      <x:c r="AZ133" s="53">
        <x:v>1</x:v>
      </x:c>
      <x:c r="BA133" s="54"/>
      <x:c r="BB133" s="54"/>
      <x:c r="BC133" s="54"/>
      <x:c r="BD133" s="55" t="str">
        <x:f>IF(OR(W133&lt;&gt;"REVIEWED",COUNTIF(BA133:BC133,"UNCLEAR")&gt;0,COUNTA(BA133:BC133)&lt;3,(COUNTIF(BA133:BC133,"0")+COUNTIF(BA133:BC133,"1")+COUNTIF(BA133:BC133,"2"))=0,AJ133=""),"",(COUNTIF(BA133:BC133,"1")+2*COUNTIF(BA133:BC133,"2"))/(2*(COUNTIF(BA133:BC133,"0")+COUNTIF(BA133:BC133,"1")+COUNTIF(BA133:BC133,"2"))))</x:f>
      </x:c>
    </x:row>
    <x:row r="134" ht="66" customHeight="1">
      <x:c r="A134" s="9" t="str">
        <x:v>BATCH_13</x:v>
      </x:c>
      <x:c r="B134" s="9" t="n">
        <x:v>128</x:v>
      </x:c>
      <x:c r="C134" s="9" t="str">
        <x:v>IMO26-011</x:v>
      </x:c>
      <x:c r="D134" s="9" t="str">
        <x:v>IMO26</x:v>
      </x:c>
      <x:c r="E134" s="9" t="str">
        <x:v>DIRECT_STATIC</x:v>
      </x:c>
      <x:c r="F134" s="9" t="str">
        <x:v>RUN_01</x:v>
      </x:c>
      <x:c r="G134" s="12" t="str">
        <x:v>OFFICIAL_ELIGIBLE_OUTPUT</x:v>
      </x:c>
      <x:c r="H134" s="12" t="str">
        <x:v>NO_SEMANTIC_VALIDATOR_DETERMINISTIC_PASS</x:v>
      </x:c>
      <x:c r="I134" s="12" t="str">
        <x:v>PARSED</x:v>
      </x:c>
      <x:c r="J134" s="12" t="str">
        <x:v>PASS</x:v>
      </x:c>
      <x:c r="K134" s="9" t="n">
        <x:v>10</x:v>
      </x:c>
      <x:c r="L134" s="9" t="n">
        <x:v>10</x:v>
      </x:c>
      <x:c r="M134" s="9" t="n">
        <x:v>10</x:v>
      </x:c>
      <x:c r="N134" s="9" t="n">
        <x:v>1</x:v>
      </x:c>
      <x:c r="O134" s="9" t="str">
        <x:v>IMO26-011-A-P06</x:v>
      </x:c>
      <x:c r="P134" s="9" t="str">
        <x:v>PASS</x:v>
      </x:c>
      <x:c r="Q134" s="9" t="str">
        <x:v>PASS</x:v>
      </x:c>
      <x:c r="R134" s="9" t="str">
        <x:v>CORRECT_BEHAVIOR</x:v>
      </x:c>
      <x:c r="S134" s="9" t="str">
        <x:v>IMO26-011-A-F04</x:v>
      </x:c>
      <x:c r="T134" s="9" t="str">
        <x:v>FAIL</x:v>
      </x:c>
      <x:c r="U134" s="9" t="str">
        <x:v>FAIL</x:v>
      </x:c>
      <x:c r="V134" s="9" t="str">
        <x:v>CORRECT_BEHAVIOR</x:v>
      </x:c>
      <x:c r="W134" s="13" t="str">
        <x:v>NOT_REVIEWED</x:v>
      </x:c>
      <x:c r="X134" s="13" t="str"/>
      <x:c r="Y134" s="13" t="str"/>
      <x:c r="Z134" s="13" t="str"/>
      <x:c r="AA134" s="13" t="str"/>
      <x:c r="AB134" s="13" t="str"/>
      <x:c r="AC134" s="13" t="str"/>
      <x:c r="AD134" s="13" t="str"/>
      <x:c r="AE134" s="13" t="str"/>
      <x:c r="AF134" s="13" t="str"/>
      <x:c r="AG134" s="13" t="str"/>
      <x:c r="AH134" s="13" t="str"/>
      <x:c r="AI134" s="16" t="str">
        <x:f>IF(AND(W134="REVIEWED",X134&lt;&gt;"",Y134&lt;&gt;"",COUNTA(Z134:AF134)=7,COUNTIF(Z134:AF134,"UNCLEAR")=0,(COUNTIF(Z134:AF134,"0")+COUNTIF(Z134:AF134,"1")+COUNTIF(Z134:AF134,"2"))&gt;0,AG134&lt;&gt;"",AH134&lt;&gt;"",AJ134&lt;&gt;""),(COUNTIF(Z134:AF134,"1")+2*COUNTIF(Z134:AF134,"2"))/(2*(COUNTIF(Z134:AF134,"0")+COUNTIF(Z134:AF134,"1")+COUNTIF(Z134:AF134,"2"))),"")</x:f>
      </x:c>
      <x:c r="AJ134" s="14" t="str"/>
      <x:c r="AK134" s="14" t="str"/>
      <x:c r="AL134" s="14" t="str"/>
      <x:c r="AM134" s="9" t="str"/>
      <x:c r="AN134" s="9" t="str">
        <x:v>9-1.3.2.1.4.2</x:v>
      </x:c>
      <x:c r="AO134" s="9" t="str">
        <x:v>MVP/SHACL_GENERATION_PIPELINE/experiments/LUNA_NO_SEMANTIC_VALIDATOR/RUN_01/runs/RUN-IMO26-011-20260901T105419783008Z/artifacts/attempt_01/candidate_shape.ttl</x:v>
      </x:c>
      <x:c r="AP134" s="9" t="str">
        <x:v>9d2368cc585949ee6222b1a618fc7d53443c5e72b9ada92be2f1a9a3aa6d095f</x:v>
      </x:c>
      <x:c r="AQ134" s="52" t="inlineStr">
        <x:is>
          <x:t xml:space="preserve">PASS</x:t>
        </x:is>
      </x:c>
      <x:c r="AR134" s="53" t="inlineStr">
        <x:is>
          <x:t xml:space="preserve">VALID</x:t>
        </x:is>
      </x:c>
      <x:c r="AS134" s="53" t="inlineStr">
        <x:is>
          <x:t xml:space="preserve">IMO26-011-A-P06=ACTIVATED | IMO26-011-A-F04=ACTIVATED</x:t>
        </x:is>
      </x:c>
      <x:c r="AT134" s="53">
        <x:v>1</x:v>
      </x:c>
      <x:c r="AU134" s="53">
        <x:v>8</x:v>
      </x:c>
      <x:c r="AV134" s="53">
        <x:v>31</x:v>
      </x:c>
      <x:c r="AW134" s="53" t="inlineStr">
        <x:is>
          <x:t xml:space="preserve">sh:datatype, sh:hasValue, sh:in, sh:maxInclusive, sh:minCount, sh:minInclusive, sh:or, sh:property</x:t>
        </x:is>
      </x:c>
      <x:c r="AX134" s="53">
        <x:v>0</x:v>
      </x:c>
      <x:c r="AY134" s="53">
        <x:v>1</x:v>
      </x:c>
      <x:c r="AZ134" s="53">
        <x:v>2</x:v>
      </x:c>
      <x:c r="BA134" s="54"/>
      <x:c r="BB134" s="54"/>
      <x:c r="BC134" s="54"/>
      <x:c r="BD134" s="55" t="str">
        <x:f>IF(OR(W134&lt;&gt;"REVIEWED",COUNTIF(BA134:BC134,"UNCLEAR")&gt;0,COUNTA(BA134:BC134)&lt;3,(COUNTIF(BA134:BC134,"0")+COUNTIF(BA134:BC134,"1")+COUNTIF(BA134:BC134,"2"))=0,AJ134=""),"",(COUNTIF(BA134:BC134,"1")+2*COUNTIF(BA134:BC134,"2"))/(2*(COUNTIF(BA134:BC134,"0")+COUNTIF(BA134:BC134,"1")+COUNTIF(BA134:BC134,"2"))))</x:f>
      </x:c>
    </x:row>
    <x:row r="135" ht="66" customHeight="1">
      <x:c r="A135" s="9" t="str">
        <x:v>BATCH_13</x:v>
      </x:c>
      <x:c r="B135" s="9" t="n">
        <x:v>129</x:v>
      </x:c>
      <x:c r="C135" s="9" t="str">
        <x:v>I2-013</x:v>
      </x:c>
      <x:c r="D135" s="9" t="str">
        <x:v>I2</x:v>
      </x:c>
      <x:c r="E135" s="9" t="str">
        <x:v>COMPLEX_READINESS</x:v>
      </x:c>
      <x:c r="F135" s="9" t="str">
        <x:v>RUN_01</x:v>
      </x:c>
      <x:c r="G135" s="12" t="str">
        <x:v>OFFICIAL_ELIGIBLE_OUTPUT</x:v>
      </x:c>
      <x:c r="H135" s="12" t="str">
        <x:v>NO_SEMANTIC_VALIDATOR_DETERMINISTIC_PASS</x:v>
      </x:c>
      <x:c r="I135" s="12" t="str">
        <x:v>PARSED</x:v>
      </x:c>
      <x:c r="J135" s="12" t="str">
        <x:v>PASS</x:v>
      </x:c>
      <x:c r="K135" s="9" t="n">
        <x:v>4</x:v>
      </x:c>
      <x:c r="L135" s="9" t="n">
        <x:v>4</x:v>
      </x:c>
      <x:c r="M135" s="9" t="n">
        <x:v>4</x:v>
      </x:c>
      <x:c r="N135" s="9" t="n">
        <x:v>1</x:v>
      </x:c>
      <x:c r="O135" s="9" t="str">
        <x:v>I2-013-P01</x:v>
      </x:c>
      <x:c r="P135" s="9" t="str">
        <x:v>PASS</x:v>
      </x:c>
      <x:c r="Q135" s="9" t="str">
        <x:v>PASS</x:v>
      </x:c>
      <x:c r="R135" s="9" t="str">
        <x:v>CORRECT_BEHAVIOR</x:v>
      </x:c>
      <x:c r="S135" s="9" t="str">
        <x:v>I2-013-F02</x:v>
      </x:c>
      <x:c r="T135" s="9" t="str">
        <x:v>FAIL</x:v>
      </x:c>
      <x:c r="U135" s="9" t="str">
        <x:v>FAIL</x:v>
      </x:c>
      <x:c r="V135" s="9" t="str">
        <x:v>CORRECT_BEHAVIOR</x:v>
      </x:c>
      <x:c r="W135" s="13" t="str">
        <x:v>NOT_REVIEWED</x:v>
      </x:c>
      <x:c r="X135" s="13" t="str"/>
      <x:c r="Y135" s="13" t="str"/>
      <x:c r="Z135" s="13" t="str"/>
      <x:c r="AA135" s="13" t="str"/>
      <x:c r="AB135" s="13" t="str"/>
      <x:c r="AC135" s="13" t="str"/>
      <x:c r="AD135" s="13" t="str"/>
      <x:c r="AE135" s="13" t="str"/>
      <x:c r="AF135" s="13" t="str"/>
      <x:c r="AG135" s="13" t="str"/>
      <x:c r="AH135" s="13" t="str"/>
      <x:c r="AI135" s="16" t="str">
        <x:f>IF(AND(W135="REVIEWED",X135&lt;&gt;"",Y135&lt;&gt;"",COUNTA(Z135:AF135)=7,COUNTIF(Z135:AF135,"UNCLEAR")=0,(COUNTIF(Z135:AF135,"0")+COUNTIF(Z135:AF135,"1")+COUNTIF(Z135:AF135,"2"))&gt;0,AG135&lt;&gt;"",AH135&lt;&gt;"",AJ135&lt;&gt;""),(COUNTIF(Z135:AF135,"1")+2*COUNTIF(Z135:AF135,"2"))/(2*(COUNTIF(Z135:AF135,"0")+COUNTIF(Z135:AF135,"1")+COUNTIF(Z135:AF135,"2"))),"")</x:f>
      </x:c>
      <x:c r="AJ135" s="14" t="str"/>
      <x:c r="AK135" s="14" t="str"/>
      <x:c r="AL135" s="14" t="str"/>
      <x:c r="AM135" s="9" t="str"/>
      <x:c r="AN135" s="9" t="str">
        <x:v>I2.3.1(ix)</x:v>
      </x:c>
      <x:c r="AO135" s="9" t="str">
        <x:v>MVP/SHACL_GENERATION_PIPELINE/experiments/LUNA_NO_SEMANTIC_VALIDATOR/RUN_01/runs/RUN-I2-013-20260901T095055589830Z/artifacts/attempt_01/candidate_shape.ttl</x:v>
      </x:c>
      <x:c r="AP135" s="9" t="str">
        <x:v>7b8978c379030095c07e8b7153fc15c7e724c8d1063aca2ce4e8ad15d37f2b3d</x:v>
      </x:c>
      <x:c r="AQ135" s="52" t="inlineStr">
        <x:is>
          <x:t xml:space="preserve">PASS</x:t>
        </x:is>
      </x:c>
      <x:c r="AR135" s="53" t="inlineStr">
        <x:is>
          <x:t xml:space="preserve">VALID</x:t>
        </x:is>
      </x:c>
      <x:c r="AS135" s="53" t="inlineStr">
        <x:is>
          <x:t xml:space="preserve">I2-013-P01=ACTIVATED | I2-013-F02=ACTIVATED</x:t>
        </x:is>
      </x:c>
      <x:c r="AT135" s="53">
        <x:v>1</x:v>
      </x:c>
      <x:c r="AU135" s="53">
        <x:v>2</x:v>
      </x:c>
      <x:c r="AV135" s="53">
        <x:v>6</x:v>
      </x:c>
      <x:c r="AW135" s="53" t="inlineStr">
        <x:is>
          <x:t xml:space="preserve">sh:class, sh:minCount, sh:property</x:t>
        </x:is>
      </x:c>
      <x:c r="AX135" s="53">
        <x:v>0</x:v>
      </x:c>
      <x:c r="AY135" s="53">
        <x:v>1</x:v>
      </x:c>
      <x:c r="AZ135" s="53">
        <x:v>0</x:v>
      </x:c>
      <x:c r="BA135" s="54"/>
      <x:c r="BB135" s="54"/>
      <x:c r="BC135" s="54"/>
      <x:c r="BD135" s="55" t="str">
        <x:f>IF(OR(W135&lt;&gt;"REVIEWED",COUNTIF(BA135:BC135,"UNCLEAR")&gt;0,COUNTA(BA135:BC135)&lt;3,(COUNTIF(BA135:BC135,"0")+COUNTIF(BA135:BC135,"1")+COUNTIF(BA135:BC135,"2"))=0,AJ135=""),"",(COUNTIF(BA135:BC135,"1")+2*COUNTIF(BA135:BC135,"2"))/(2*(COUNTIF(BA135:BC135,"0")+COUNTIF(BA135:BC135,"1")+COUNTIF(BA135:BC135,"2"))))</x:f>
      </x:c>
    </x:row>
    <x:row r="136" ht="66" customHeight="1">
      <x:c r="A136" s="9" t="str">
        <x:v>BATCH_13</x:v>
      </x:c>
      <x:c r="B136" s="9" t="n">
        <x:v>130</x:v>
      </x:c>
      <x:c r="C136" s="9" t="str">
        <x:v>TRF-103</x:v>
      </x:c>
      <x:c r="D136" s="9" t="str">
        <x:v>TRAFICOM</x:v>
      </x:c>
      <x:c r="E136" s="9" t="str">
        <x:v>DIRECT_STATIC</x:v>
      </x:c>
      <x:c r="F136" s="9" t="str">
        <x:v>RUN_01</x:v>
      </x:c>
      <x:c r="G136" s="12" t="str">
        <x:v>OFFICIAL_ELIGIBLE_OUTPUT</x:v>
      </x:c>
      <x:c r="H136" s="12" t="str">
        <x:v>NO_SEMANTIC_VALIDATOR_DETERMINISTIC_PASS</x:v>
      </x:c>
      <x:c r="I136" s="12" t="str">
        <x:v>PARSED</x:v>
      </x:c>
      <x:c r="J136" s="12" t="str">
        <x:v>PASS</x:v>
      </x:c>
      <x:c r="K136" s="9" t="n">
        <x:v>4</x:v>
      </x:c>
      <x:c r="L136" s="9" t="n">
        <x:v>4</x:v>
      </x:c>
      <x:c r="M136" s="9" t="n">
        <x:v>4</x:v>
      </x:c>
      <x:c r="N136" s="9" t="n">
        <x:v>1</x:v>
      </x:c>
      <x:c r="O136" s="9" t="str">
        <x:v>TRF-103-P02</x:v>
      </x:c>
      <x:c r="P136" s="9" t="str">
        <x:v>PASS</x:v>
      </x:c>
      <x:c r="Q136" s="9" t="str">
        <x:v>PASS</x:v>
      </x:c>
      <x:c r="R136" s="9" t="str">
        <x:v>CORRECT_BEHAVIOR</x:v>
      </x:c>
      <x:c r="S136" s="9" t="str">
        <x:v>TRF-103-F02</x:v>
      </x:c>
      <x:c r="T136" s="9" t="str">
        <x:v>FAIL</x:v>
      </x:c>
      <x:c r="U136" s="9" t="str">
        <x:v>FAIL</x:v>
      </x:c>
      <x:c r="V136" s="9" t="str">
        <x:v>CORRECT_BEHAVIOR</x:v>
      </x:c>
      <x:c r="W136" s="13" t="str">
        <x:v>NOT_REVIEWED</x:v>
      </x:c>
      <x:c r="X136" s="13" t="str"/>
      <x:c r="Y136" s="13" t="str"/>
      <x:c r="Z136" s="13" t="str"/>
      <x:c r="AA136" s="13" t="str"/>
      <x:c r="AB136" s="13" t="str"/>
      <x:c r="AC136" s="13" t="str"/>
      <x:c r="AD136" s="13" t="str"/>
      <x:c r="AE136" s="13" t="str"/>
      <x:c r="AF136" s="13" t="str"/>
      <x:c r="AG136" s="13" t="str"/>
      <x:c r="AH136" s="13" t="str"/>
      <x:c r="AI136" s="16" t="str">
        <x:f>IF(AND(W136="REVIEWED",X136&lt;&gt;"",Y136&lt;&gt;"",COUNTA(Z136:AF136)=7,COUNTIF(Z136:AF136,"UNCLEAR")=0,(COUNTIF(Z136:AF136,"0")+COUNTIF(Z136:AF136,"1")+COUNTIF(Z136:AF136,"2"))&gt;0,AG136&lt;&gt;"",AH136&lt;&gt;"",AJ136&lt;&gt;""),(COUNTIF(Z136:AF136,"1")+2*COUNTIF(Z136:AF136,"2"))/(2*(COUNTIF(Z136:AF136,"0")+COUNTIF(Z136:AF136,"1")+COUNTIF(Z136:AF136,"2"))),"")</x:f>
      </x:c>
      <x:c r="AJ136" s="14" t="str"/>
      <x:c r="AK136" s="14" t="str"/>
      <x:c r="AL136" s="14" t="str"/>
      <x:c r="AM136" s="9" t="str"/>
      <x:c r="AN136" s="9" t="str">
        <x:v>6.5.4.2</x:v>
      </x:c>
      <x:c r="AO136" s="9" t="str">
        <x:v>MVP/SHACL_GENERATION_PIPELINE/experiments/LUNA_NO_SEMANTIC_VALIDATOR/RUN_01/runs/RUN-TRF-103-20260901T113945106039Z/artifacts/attempt_01/candidate_shape.ttl</x:v>
      </x:c>
      <x:c r="AP136" s="9" t="str">
        <x:v>ed2f4e42f39d275bf5775a610981fe833d03973708e2661a9c83a31a064dd67f</x:v>
      </x:c>
      <x:c r="AQ136" s="52" t="inlineStr">
        <x:is>
          <x:t xml:space="preserve">PASS</x:t>
        </x:is>
      </x:c>
      <x:c r="AR136" s="53" t="inlineStr">
        <x:is>
          <x:t xml:space="preserve">VALID</x:t>
        </x:is>
      </x:c>
      <x:c r="AS136" s="53" t="inlineStr">
        <x:is>
          <x:t xml:space="preserve">TRF-103-P02=ACTIVATED | TRF-103-F02=ACTIVATED</x:t>
        </x:is>
      </x:c>
      <x:c r="AT136" s="53">
        <x:v>1</x:v>
      </x:c>
      <x:c r="AU136" s="53">
        <x:v>12</x:v>
      </x:c>
      <x:c r="AV136" s="53">
        <x:v>53</x:v>
      </x:c>
      <x:c r="AW136" s="53" t="inlineStr">
        <x:is>
          <x:t xml:space="preserve">sh:class, sh:datatype, sh:hasValue, sh:maxCount, sh:minCount, sh:minInclusive, sh:node, sh:property</x:t>
        </x:is>
      </x:c>
      <x:c r="AX136" s="53">
        <x:v>0</x:v>
      </x:c>
      <x:c r="AY136" s="53">
        <x:v>1</x:v>
      </x:c>
      <x:c r="AZ136" s="53">
        <x:v>0</x:v>
      </x:c>
      <x:c r="BA136" s="54"/>
      <x:c r="BB136" s="54"/>
      <x:c r="BC136" s="54"/>
      <x:c r="BD136" s="55" t="str">
        <x:f>IF(OR(W136&lt;&gt;"REVIEWED",COUNTIF(BA136:BC136,"UNCLEAR")&gt;0,COUNTA(BA136:BC136)&lt;3,(COUNTIF(BA136:BC136,"0")+COUNTIF(BA136:BC136,"1")+COUNTIF(BA136:BC136,"2"))=0,AJ136=""),"",(COUNTIF(BA136:BC136,"1")+2*COUNTIF(BA136:BC136,"2"))/(2*(COUNTIF(BA136:BC136,"0")+COUNTIF(BA136:BC136,"1")+COUNTIF(BA136:BC136,"2"))))</x:f>
      </x:c>
    </x:row>
    <x:row r="137" ht="66" customHeight="1">
      <x:c r="A137" s="9" t="str">
        <x:v>BATCH_14</x:v>
      </x:c>
      <x:c r="B137" s="9" t="n">
        <x:v>131</x:v>
      </x:c>
      <x:c r="C137" s="9" t="str">
        <x:v>I2-055</x:v>
      </x:c>
      <x:c r="D137" s="9" t="str">
        <x:v>I2</x:v>
      </x:c>
      <x:c r="E137" s="9" t="str">
        <x:v>DIRECT_STATIC</x:v>
      </x:c>
      <x:c r="F137" s="9" t="str">
        <x:v>RUN_01</x:v>
      </x:c>
      <x:c r="G137" s="12" t="str">
        <x:v>OFFICIAL_ELIGIBLE_OUTPUT</x:v>
      </x:c>
      <x:c r="H137" s="12" t="str">
        <x:v>NO_SEMANTIC_VALIDATOR_DETERMINISTIC_PASS</x:v>
      </x:c>
      <x:c r="I137" s="12" t="str">
        <x:v>PARSED</x:v>
      </x:c>
      <x:c r="J137" s="12" t="str">
        <x:v>PASS</x:v>
      </x:c>
      <x:c r="K137" s="9" t="n">
        <x:v>9</x:v>
      </x:c>
      <x:c r="L137" s="9" t="n">
        <x:v>9</x:v>
      </x:c>
      <x:c r="M137" s="9" t="n">
        <x:v>9</x:v>
      </x:c>
      <x:c r="N137" s="9" t="n">
        <x:v>1</x:v>
      </x:c>
      <x:c r="O137" s="9" t="str">
        <x:v>I2-055-I-P01</x:v>
      </x:c>
      <x:c r="P137" s="9" t="str">
        <x:v>PASS</x:v>
      </x:c>
      <x:c r="Q137" s="9" t="str">
        <x:v>PASS</x:v>
      </x:c>
      <x:c r="R137" s="9" t="str">
        <x:v>CORRECT_BEHAVIOR</x:v>
      </x:c>
      <x:c r="S137" s="9" t="str">
        <x:v>I2-055-I-F01</x:v>
      </x:c>
      <x:c r="T137" s="9" t="str">
        <x:v>FAIL</x:v>
      </x:c>
      <x:c r="U137" s="9" t="str">
        <x:v>FAIL</x:v>
      </x:c>
      <x:c r="V137" s="9" t="str">
        <x:v>CORRECT_BEHAVIOR</x:v>
      </x:c>
      <x:c r="W137" s="13" t="str">
        <x:v>NOT_REVIEWED</x:v>
      </x:c>
      <x:c r="X137" s="13" t="str"/>
      <x:c r="Y137" s="13" t="str"/>
      <x:c r="Z137" s="13" t="str"/>
      <x:c r="AA137" s="13" t="str"/>
      <x:c r="AB137" s="13" t="str"/>
      <x:c r="AC137" s="13" t="str"/>
      <x:c r="AD137" s="13" t="str"/>
      <x:c r="AE137" s="13" t="str"/>
      <x:c r="AF137" s="13" t="str"/>
      <x:c r="AG137" s="13" t="str"/>
      <x:c r="AH137" s="13" t="str"/>
      <x:c r="AI137" s="16" t="str">
        <x:f>IF(AND(W137="REVIEWED",X137&lt;&gt;"",Y137&lt;&gt;"",COUNTA(Z137:AF137)=7,COUNTIF(Z137:AF137,"UNCLEAR")=0,(COUNTIF(Z137:AF137,"0")+COUNTIF(Z137:AF137,"1")+COUNTIF(Z137:AF137,"2"))&gt;0,AG137&lt;&gt;"",AH137&lt;&gt;"",AJ137&lt;&gt;""),(COUNTIF(Z137:AF137,"1")+2*COUNTIF(Z137:AF137,"2"))/(2*(COUNTIF(Z137:AF137,"0")+COUNTIF(Z137:AF137,"1")+COUNTIF(Z137:AF137,"2"))),"")</x:f>
      </x:c>
      <x:c r="AJ137" s="14" t="str"/>
      <x:c r="AK137" s="14" t="str"/>
      <x:c r="AL137" s="14" t="str"/>
      <x:c r="AM137" s="9" t="str"/>
      <x:c r="AN137" s="9" t="str">
        <x:v>I2.13.5.1</x:v>
      </x:c>
      <x:c r="AO137" s="9" t="str">
        <x:v>MVP/SHACL_GENERATION_PIPELINE/experiments/LUNA_NO_SEMANTIC_VALIDATOR/RUN_01/runs/RUN-I2-055-20260901T100604273823Z/artifacts/attempt_01/candidate_shape.ttl</x:v>
      </x:c>
      <x:c r="AP137" s="9" t="str">
        <x:v>7a4dfe44a92dfb6c2e86b10dea936f7caae539e1e6c1bf86f15fe539ba71a2f9</x:v>
      </x:c>
      <x:c r="AQ137" s="52" t="inlineStr">
        <x:is>
          <x:t xml:space="preserve">PASS</x:t>
        </x:is>
      </x:c>
      <x:c r="AR137" s="53" t="inlineStr">
        <x:is>
          <x:t xml:space="preserve">VALID</x:t>
        </x:is>
      </x:c>
      <x:c r="AS137" s="53" t="inlineStr">
        <x:is>
          <x:t xml:space="preserve">I2-055-I-P01=ACTIVATED | I2-055-I-F01=ACTIVATED</x:t>
        </x:is>
      </x:c>
      <x:c r="AT137" s="53">
        <x:v>1</x:v>
      </x:c>
      <x:c r="AU137" s="53">
        <x:v>7</x:v>
      </x:c>
      <x:c r="AV137" s="53">
        <x:v>29</x:v>
      </x:c>
      <x:c r="AW137" s="53" t="inlineStr">
        <x:is>
          <x:t xml:space="preserve">sh:datatype, sh:hasValue, sh:maxCount, sh:minCount, sh:node, sh:property</x:t>
        </x:is>
      </x:c>
      <x:c r="AX137" s="53">
        <x:v>1</x:v>
      </x:c>
      <x:c r="AY137" s="53">
        <x:v>1</x:v>
      </x:c>
      <x:c r="AZ137" s="53">
        <x:v>0</x:v>
      </x:c>
      <x:c r="BA137" s="54"/>
      <x:c r="BB137" s="54"/>
      <x:c r="BC137" s="54"/>
      <x:c r="BD137" s="55" t="str">
        <x:f>IF(OR(W137&lt;&gt;"REVIEWED",COUNTIF(BA137:BC137,"UNCLEAR")&gt;0,COUNTA(BA137:BC137)&lt;3,(COUNTIF(BA137:BC137,"0")+COUNTIF(BA137:BC137,"1")+COUNTIF(BA137:BC137,"2"))=0,AJ137=""),"",(COUNTIF(BA137:BC137,"1")+2*COUNTIF(BA137:BC137,"2"))/(2*(COUNTIF(BA137:BC137,"0")+COUNTIF(BA137:BC137,"1")+COUNTIF(BA137:BC137,"2"))))</x:f>
      </x:c>
    </x:row>
    <x:row r="138" ht="66" customHeight="1">
      <x:c r="A138" s="9" t="str">
        <x:v>BATCH_14</x:v>
      </x:c>
      <x:c r="B138" s="9" t="n">
        <x:v>132</x:v>
      </x:c>
      <x:c r="C138" s="9" t="str">
        <x:v>I2-050</x:v>
      </x:c>
      <x:c r="D138" s="9" t="str">
        <x:v>I2</x:v>
      </x:c>
      <x:c r="E138" s="9" t="str">
        <x:v>COMPLEX_READINESS</x:v>
      </x:c>
      <x:c r="F138" s="9" t="str">
        <x:v>RUN_01</x:v>
      </x:c>
      <x:c r="G138" s="12" t="str">
        <x:v>OFFICIAL_ELIGIBLE_OUTPUT</x:v>
      </x:c>
      <x:c r="H138" s="12" t="str">
        <x:v>NO_SEMANTIC_VALIDATOR_DETERMINISTIC_PASS</x:v>
      </x:c>
      <x:c r="I138" s="12" t="str">
        <x:v>PARSED</x:v>
      </x:c>
      <x:c r="J138" s="12" t="str">
        <x:v>PASS</x:v>
      </x:c>
      <x:c r="K138" s="9" t="n">
        <x:v>14</x:v>
      </x:c>
      <x:c r="L138" s="9" t="n">
        <x:v>14</x:v>
      </x:c>
      <x:c r="M138" s="9" t="n">
        <x:v>12</x:v>
      </x:c>
      <x:c r="N138" s="9" t="n">
        <x:v>0</x:v>
      </x:c>
      <x:c r="O138" s="9" t="str">
        <x:v>I2-050-I-P01</x:v>
      </x:c>
      <x:c r="P138" s="9" t="str">
        <x:v>PASS</x:v>
      </x:c>
      <x:c r="Q138" s="9" t="str">
        <x:v>FAIL</x:v>
      </x:c>
      <x:c r="R138" s="9" t="str">
        <x:v>FALSE_REJECT</x:v>
      </x:c>
      <x:c r="S138" s="9" t="str">
        <x:v>I2-050-I-F10</x:v>
      </x:c>
      <x:c r="T138" s="9" t="str">
        <x:v>FAIL</x:v>
      </x:c>
      <x:c r="U138" s="9" t="str">
        <x:v>FAIL</x:v>
      </x:c>
      <x:c r="V138" s="9" t="str">
        <x:v>CORRECT_BEHAVIOR</x:v>
      </x:c>
      <x:c r="W138" s="13" t="str">
        <x:v>NOT_REVIEWED</x:v>
      </x:c>
      <x:c r="X138" s="13" t="str"/>
      <x:c r="Y138" s="13" t="str"/>
      <x:c r="Z138" s="13" t="str"/>
      <x:c r="AA138" s="13" t="str"/>
      <x:c r="AB138" s="13" t="str"/>
      <x:c r="AC138" s="13" t="str"/>
      <x:c r="AD138" s="13" t="str"/>
      <x:c r="AE138" s="13" t="str"/>
      <x:c r="AF138" s="13" t="str"/>
      <x:c r="AG138" s="13" t="str"/>
      <x:c r="AH138" s="13" t="str"/>
      <x:c r="AI138" s="16" t="str">
        <x:f>IF(AND(W138="REVIEWED",X138&lt;&gt;"",Y138&lt;&gt;"",COUNTA(Z138:AF138)=7,COUNTIF(Z138:AF138,"UNCLEAR")=0,(COUNTIF(Z138:AF138,"0")+COUNTIF(Z138:AF138,"1")+COUNTIF(Z138:AF138,"2"))&gt;0,AG138&lt;&gt;"",AH138&lt;&gt;"",AJ138&lt;&gt;""),(COUNTIF(Z138:AF138,"1")+2*COUNTIF(Z138:AF138,"2"))/(2*(COUNTIF(Z138:AF138,"0")+COUNTIF(Z138:AF138,"1")+COUNTIF(Z138:AF138,"2"))),"")</x:f>
      </x:c>
      <x:c r="AJ138" s="14" t="str"/>
      <x:c r="AK138" s="14" t="str"/>
      <x:c r="AL138" s="14" t="str"/>
      <x:c r="AM138" s="9" t="str">
        <x:v>ALWAYS_FAIL; RDF_FALSE_REJECT</x:v>
      </x:c>
      <x:c r="AN138" s="9" t="str">
        <x:v>I2.13.2.1</x:v>
      </x:c>
      <x:c r="AO138" s="9" t="str">
        <x:v>MVP/SHACL_GENERATION_PIPELINE/experiments/LUNA_NO_SEMANTIC_VALIDATOR/RUN_01/runs/RUN-I2-050-20260901T100401237764Z/artifacts/attempt_01/candidate_shape.ttl</x:v>
      </x:c>
      <x:c r="AP138" s="9" t="str">
        <x:v>4591123dc2637df3726511d8ea22148c3334800249f834bed24f163b44a19fbb</x:v>
      </x:c>
      <x:c r="AQ138" s="52" t="inlineStr">
        <x:is>
          <x:t xml:space="preserve">PASS</x:t>
        </x:is>
      </x:c>
      <x:c r="AR138" s="53" t="inlineStr">
        <x:is>
          <x:t xml:space="preserve">VALID</x:t>
        </x:is>
      </x:c>
      <x:c r="AS138" s="53" t="inlineStr">
        <x:is>
          <x:t xml:space="preserve">I2-050-I-P01=ACTIVATED | I2-050-I-F10=ACTIVATED</x:t>
        </x:is>
      </x:c>
      <x:c r="AT138" s="53">
        <x:v>1</x:v>
      </x:c>
      <x:c r="AU138" s="53">
        <x:v>31</x:v>
      </x:c>
      <x:c r="AV138" s="53">
        <x:v>134</x:v>
      </x:c>
      <x:c r="AW138" s="53" t="inlineStr">
        <x:is>
          <x:t xml:space="preserve">sh:class, sh:datatype, sh:hasValue, sh:maxCount, sh:minCount, sh:node, sh:property</x:t>
        </x:is>
      </x:c>
      <x:c r="AX138" s="53">
        <x:v>0</x:v>
      </x:c>
      <x:c r="AY138" s="53">
        <x:v>1</x:v>
      </x:c>
      <x:c r="AZ138" s="53">
        <x:v>0</x:v>
      </x:c>
      <x:c r="BA138" s="54"/>
      <x:c r="BB138" s="54"/>
      <x:c r="BC138" s="54"/>
      <x:c r="BD138" s="55" t="str">
        <x:f>IF(OR(W138&lt;&gt;"REVIEWED",COUNTIF(BA138:BC138,"UNCLEAR")&gt;0,COUNTA(BA138:BC138)&lt;3,(COUNTIF(BA138:BC138,"0")+COUNTIF(BA138:BC138,"1")+COUNTIF(BA138:BC138,"2"))=0,AJ138=""),"",(COUNTIF(BA138:BC138,"1")+2*COUNTIF(BA138:BC138,"2"))/(2*(COUNTIF(BA138:BC138,"0")+COUNTIF(BA138:BC138,"1")+COUNTIF(BA138:BC138,"2"))))</x:f>
      </x:c>
    </x:row>
    <x:row r="139" ht="66" customHeight="1">
      <x:c r="A139" s="9" t="str">
        <x:v>BATCH_14</x:v>
      </x:c>
      <x:c r="B139" s="9" t="n">
        <x:v>133</x:v>
      </x:c>
      <x:c r="C139" s="9" t="str">
        <x:v>IMO-018</x:v>
      </x:c>
      <x:c r="D139" s="9" t="str">
        <x:v>IMO</x:v>
      </x:c>
      <x:c r="E139" s="9" t="str">
        <x:v>DIRECT_STATIC</x:v>
      </x:c>
      <x:c r="F139" s="9" t="str">
        <x:v>RUN_01</x:v>
      </x:c>
      <x:c r="G139" s="12" t="str">
        <x:v>OFFICIAL_ELIGIBLE_OUTPUT</x:v>
      </x:c>
      <x:c r="H139" s="12" t="str">
        <x:v>NO_SEMANTIC_VALIDATOR_DETERMINISTIC_PASS</x:v>
      </x:c>
      <x:c r="I139" s="12" t="str">
        <x:v>PARSED</x:v>
      </x:c>
      <x:c r="J139" s="12" t="str">
        <x:v>PASS</x:v>
      </x:c>
      <x:c r="K139" s="9" t="n">
        <x:v>5</x:v>
      </x:c>
      <x:c r="L139" s="9" t="n">
        <x:v>5</x:v>
      </x:c>
      <x:c r="M139" s="9" t="n">
        <x:v>5</x:v>
      </x:c>
      <x:c r="N139" s="9" t="n">
        <x:v>1</x:v>
      </x:c>
      <x:c r="O139" s="9" t="str">
        <x:v>IMO-018-P01</x:v>
      </x:c>
      <x:c r="P139" s="9" t="str">
        <x:v>PASS</x:v>
      </x:c>
      <x:c r="Q139" s="9" t="str">
        <x:v>PASS</x:v>
      </x:c>
      <x:c r="R139" s="9" t="str">
        <x:v>CORRECT_BEHAVIOR</x:v>
      </x:c>
      <x:c r="S139" s="9" t="str">
        <x:v>IMO-018-F02</x:v>
      </x:c>
      <x:c r="T139" s="9" t="str">
        <x:v>FAIL</x:v>
      </x:c>
      <x:c r="U139" s="9" t="str">
        <x:v>FAIL</x:v>
      </x:c>
      <x:c r="V139" s="9" t="str">
        <x:v>CORRECT_BEHAVIOR</x:v>
      </x:c>
      <x:c r="W139" s="13" t="str">
        <x:v>NOT_REVIEWED</x:v>
      </x:c>
      <x:c r="X139" s="13" t="str"/>
      <x:c r="Y139" s="13" t="str"/>
      <x:c r="Z139" s="13" t="str"/>
      <x:c r="AA139" s="13" t="str"/>
      <x:c r="AB139" s="13" t="str"/>
      <x:c r="AC139" s="13" t="str"/>
      <x:c r="AD139" s="13" t="str"/>
      <x:c r="AE139" s="13" t="str"/>
      <x:c r="AF139" s="13" t="str"/>
      <x:c r="AG139" s="13" t="str"/>
      <x:c r="AH139" s="13" t="str"/>
      <x:c r="AI139" s="16" t="str">
        <x:f>IF(AND(W139="REVIEWED",X139&lt;&gt;"",Y139&lt;&gt;"",COUNTA(Z139:AF139)=7,COUNTIF(Z139:AF139,"UNCLEAR")=0,(COUNTIF(Z139:AF139,"0")+COUNTIF(Z139:AF139,"1")+COUNTIF(Z139:AF139,"2"))&gt;0,AG139&lt;&gt;"",AH139&lt;&gt;"",AJ139&lt;&gt;""),(COUNTIF(Z139:AF139,"1")+2*COUNTIF(Z139:AF139,"2"))/(2*(COUNTIF(Z139:AF139,"0")+COUNTIF(Z139:AF139,"1")+COUNTIF(Z139:AF139,"2"))),"")</x:f>
      </x:c>
      <x:c r="AJ139" s="14" t="str"/>
      <x:c r="AK139" s="14" t="str"/>
      <x:c r="AL139" s="14" t="str"/>
      <x:c r="AM139" s="9" t="str"/>
      <x:c r="AN139" s="9" t="str">
        <x:v>Part I-A 1.3.7</x:v>
      </x:c>
      <x:c r="AO139" s="9" t="str">
        <x:v>MVP/SHACL_GENERATION_PIPELINE/experiments/LUNA_NO_SEMANTIC_VALIDATOR/RUN_01/runs/RUN-IMO-018-20260901T101624747823Z/artifacts/attempt_01/candidate_shape.ttl</x:v>
      </x:c>
      <x:c r="AP139" s="9" t="str">
        <x:v>3b3c6c35532e0201157bc0814fdcce4724b04c7dc5e565ffe55817c0d24b7414</x:v>
      </x:c>
      <x:c r="AQ139" s="52" t="inlineStr">
        <x:is>
          <x:t xml:space="preserve">PASS</x:t>
        </x:is>
      </x:c>
      <x:c r="AR139" s="53" t="inlineStr">
        <x:is>
          <x:t xml:space="preserve">VALID</x:t>
        </x:is>
      </x:c>
      <x:c r="AS139" s="53" t="inlineStr">
        <x:is>
          <x:t xml:space="preserve">IMO-018-P01=ACTIVATED | IMO-018-F02=ACTIVATED</x:t>
        </x:is>
      </x:c>
      <x:c r="AT139" s="53">
        <x:v>1</x:v>
      </x:c>
      <x:c r="AU139" s="53">
        <x:v>5</x:v>
      </x:c>
      <x:c r="AV139" s="53">
        <x:v>18</x:v>
      </x:c>
      <x:c r="AW139" s="53" t="inlineStr">
        <x:is>
          <x:t xml:space="preserve">sh:datatype, sh:hasValue, sh:minCount, sh:or, sh:property</x:t>
        </x:is>
      </x:c>
      <x:c r="AX139" s="53">
        <x:v>0</x:v>
      </x:c>
      <x:c r="AY139" s="53">
        <x:v>1</x:v>
      </x:c>
      <x:c r="AZ139" s="53">
        <x:v>1</x:v>
      </x:c>
      <x:c r="BA139" s="54"/>
      <x:c r="BB139" s="54"/>
      <x:c r="BC139" s="54"/>
      <x:c r="BD139" s="55" t="str">
        <x:f>IF(OR(W139&lt;&gt;"REVIEWED",COUNTIF(BA139:BC139,"UNCLEAR")&gt;0,COUNTA(BA139:BC139)&lt;3,(COUNTIF(BA139:BC139,"0")+COUNTIF(BA139:BC139,"1")+COUNTIF(BA139:BC139,"2"))=0,AJ139=""),"",(COUNTIF(BA139:BC139,"1")+2*COUNTIF(BA139:BC139,"2"))/(2*(COUNTIF(BA139:BC139,"0")+COUNTIF(BA139:BC139,"1")+COUNTIF(BA139:BC139,"2"))))</x:f>
      </x:c>
    </x:row>
    <x:row r="140" ht="66" customHeight="1">
      <x:c r="A140" s="9" t="str">
        <x:v>BATCH_14</x:v>
      </x:c>
      <x:c r="B140" s="9" t="n">
        <x:v>134</x:v>
      </x:c>
      <x:c r="C140" s="9" t="str">
        <x:v>IMO-062</x:v>
      </x:c>
      <x:c r="D140" s="9" t="str">
        <x:v>IMO</x:v>
      </x:c>
      <x:c r="E140" s="9" t="str">
        <x:v>DIRECT_STATIC</x:v>
      </x:c>
      <x:c r="F140" s="9" t="str">
        <x:v>RUN_01</x:v>
      </x:c>
      <x:c r="G140" s="12" t="str">
        <x:v>OFFICIAL_ELIGIBLE_OUTPUT</x:v>
      </x:c>
      <x:c r="H140" s="12" t="str">
        <x:v>NO_SEMANTIC_VALIDATOR_DETERMINISTIC_PASS</x:v>
      </x:c>
      <x:c r="I140" s="12" t="str">
        <x:v>PARSED</x:v>
      </x:c>
      <x:c r="J140" s="12" t="str">
        <x:v>PASS</x:v>
      </x:c>
      <x:c r="K140" s="9" t="n">
        <x:v>9</x:v>
      </x:c>
      <x:c r="L140" s="9" t="n">
        <x:v>9</x:v>
      </x:c>
      <x:c r="M140" s="9" t="n">
        <x:v>6</x:v>
      </x:c>
      <x:c r="N140" s="9" t="n">
        <x:v>0</x:v>
      </x:c>
      <x:c r="O140" s="9" t="str">
        <x:v>IMO-062-P02</x:v>
      </x:c>
      <x:c r="P140" s="9" t="str">
        <x:v>PASS</x:v>
      </x:c>
      <x:c r="Q140" s="9" t="str">
        <x:v>FAIL</x:v>
      </x:c>
      <x:c r="R140" s="9" t="str">
        <x:v>FALSE_REJECT</x:v>
      </x:c>
      <x:c r="S140" s="9" t="str">
        <x:v>IMO-062-F06</x:v>
      </x:c>
      <x:c r="T140" s="9" t="str">
        <x:v>FAIL</x:v>
      </x:c>
      <x:c r="U140" s="9" t="str">
        <x:v>FAIL</x:v>
      </x:c>
      <x:c r="V140" s="9" t="str">
        <x:v>CORRECT_BEHAVIOR</x:v>
      </x:c>
      <x:c r="W140" s="13" t="str">
        <x:v>NOT_REVIEWED</x:v>
      </x:c>
      <x:c r="X140" s="13" t="str"/>
      <x:c r="Y140" s="13" t="str"/>
      <x:c r="Z140" s="13" t="str"/>
      <x:c r="AA140" s="13" t="str"/>
      <x:c r="AB140" s="13" t="str"/>
      <x:c r="AC140" s="13" t="str"/>
      <x:c r="AD140" s="13" t="str"/>
      <x:c r="AE140" s="13" t="str"/>
      <x:c r="AF140" s="13" t="str"/>
      <x:c r="AG140" s="13" t="str"/>
      <x:c r="AH140" s="13" t="str"/>
      <x:c r="AI140" s="16" t="str">
        <x:f>IF(AND(W140="REVIEWED",X140&lt;&gt;"",Y140&lt;&gt;"",COUNTA(Z140:AF140)=7,COUNTIF(Z140:AF140,"UNCLEAR")=0,(COUNTIF(Z140:AF140,"0")+COUNTIF(Z140:AF140,"1")+COUNTIF(Z140:AF140,"2"))&gt;0,AG140&lt;&gt;"",AH140&lt;&gt;"",AJ140&lt;&gt;""),(COUNTIF(Z140:AF140,"1")+2*COUNTIF(Z140:AF140,"2"))/(2*(COUNTIF(Z140:AF140,"0")+COUNTIF(Z140:AF140,"1")+COUNTIF(Z140:AF140,"2"))),"")</x:f>
      </x:c>
      <x:c r="AJ140" s="14" t="str"/>
      <x:c r="AK140" s="14" t="str"/>
      <x:c r="AL140" s="14" t="str"/>
      <x:c r="AM140" s="9" t="str">
        <x:v>ALWAYS_FAIL; RDF_FALSE_REJECT</x:v>
      </x:c>
      <x:c r="AN140" s="9" t="str">
        <x:v>Part I-A 8.2.1.1</x:v>
      </x:c>
      <x:c r="AO140" s="9" t="str">
        <x:v>MVP/SHACL_GENERATION_PIPELINE/experiments/LUNA_NO_SEMANTIC_VALIDATOR/RUN_01/runs/RUN-IMO-062-20260901T102715505783Z/artifacts/attempt_01/candidate_shape.ttl</x:v>
      </x:c>
      <x:c r="AP140" s="9" t="str">
        <x:v>b079cf2b458c42e232008bb85044ae1fbf9bcbe5813b83dbe6acccaef45355ea</x:v>
      </x:c>
      <x:c r="AQ140" s="52" t="inlineStr">
        <x:is>
          <x:t xml:space="preserve">PASS</x:t>
        </x:is>
      </x:c>
      <x:c r="AR140" s="53" t="inlineStr">
        <x:is>
          <x:t xml:space="preserve">VALID</x:t>
        </x:is>
      </x:c>
      <x:c r="AS140" s="53" t="inlineStr">
        <x:is>
          <x:t xml:space="preserve">IMO-062-P02=ACTIVATED | IMO-062-F06=ACTIVATED</x:t>
        </x:is>
      </x:c>
      <x:c r="AT140" s="53">
        <x:v>2</x:v>
      </x:c>
      <x:c r="AU140" s="53">
        <x:v>5</x:v>
      </x:c>
      <x:c r="AV140" s="53">
        <x:v>20</x:v>
      </x:c>
      <x:c r="AW140" s="53" t="inlineStr">
        <x:is>
          <x:t xml:space="preserve">sh:class, sh:datatype, sh:hasValue, sh:maxCount, sh:minCount, sh:node, sh:property</x:t>
        </x:is>
      </x:c>
      <x:c r="AX140" s="53">
        <x:v>0</x:v>
      </x:c>
      <x:c r="AY140" s="53">
        <x:v>1</x:v>
      </x:c>
      <x:c r="AZ140" s="53">
        <x:v>0</x:v>
      </x:c>
      <x:c r="BA140" s="54"/>
      <x:c r="BB140" s="54"/>
      <x:c r="BC140" s="54"/>
      <x:c r="BD140" s="55" t="str">
        <x:f>IF(OR(W140&lt;&gt;"REVIEWED",COUNTIF(BA140:BC140,"UNCLEAR")&gt;0,COUNTA(BA140:BC140)&lt;3,(COUNTIF(BA140:BC140,"0")+COUNTIF(BA140:BC140,"1")+COUNTIF(BA140:BC140,"2"))=0,AJ140=""),"",(COUNTIF(BA140:BC140,"1")+2*COUNTIF(BA140:BC140,"2"))/(2*(COUNTIF(BA140:BC140,"0")+COUNTIF(BA140:BC140,"1")+COUNTIF(BA140:BC140,"2"))))</x:f>
      </x:c>
    </x:row>
    <x:row r="141" ht="66" customHeight="1">
      <x:c r="A141" s="9" t="str">
        <x:v>BATCH_14</x:v>
      </x:c>
      <x:c r="B141" s="9" t="n">
        <x:v>135</x:v>
      </x:c>
      <x:c r="C141" s="9" t="str">
        <x:v>TRF-010</x:v>
      </x:c>
      <x:c r="D141" s="9" t="str">
        <x:v>TRAFICOM</x:v>
      </x:c>
      <x:c r="E141" s="9" t="str">
        <x:v>DIRECT_STATIC</x:v>
      </x:c>
      <x:c r="F141" s="9" t="str">
        <x:v>RUN_01</x:v>
      </x:c>
      <x:c r="G141" s="12" t="str">
        <x:v>OFFICIAL_ELIGIBLE_OUTPUT</x:v>
      </x:c>
      <x:c r="H141" s="12" t="str">
        <x:v>NO_SEMANTIC_VALIDATOR_DETERMINISTIC_PASS</x:v>
      </x:c>
      <x:c r="I141" s="12" t="str">
        <x:v>PARSED</x:v>
      </x:c>
      <x:c r="J141" s="12" t="str">
        <x:v>PASS</x:v>
      </x:c>
      <x:c r="K141" s="9" t="n">
        <x:v>8</x:v>
      </x:c>
      <x:c r="L141" s="9" t="n">
        <x:v>8</x:v>
      </x:c>
      <x:c r="M141" s="9" t="n">
        <x:v>8</x:v>
      </x:c>
      <x:c r="N141" s="9" t="n">
        <x:v>1</x:v>
      </x:c>
      <x:c r="O141" s="9" t="str">
        <x:v>TRF-010-P06</x:v>
      </x:c>
      <x:c r="P141" s="9" t="str">
        <x:v>PASS</x:v>
      </x:c>
      <x:c r="Q141" s="9" t="str">
        <x:v>PASS</x:v>
      </x:c>
      <x:c r="R141" s="9" t="str">
        <x:v>CORRECT_BEHAVIOR</x:v>
      </x:c>
      <x:c r="S141" s="9" t="str">
        <x:v>TRF-010-F02</x:v>
      </x:c>
      <x:c r="T141" s="9" t="str">
        <x:v>FAIL</x:v>
      </x:c>
      <x:c r="U141" s="9" t="str">
        <x:v>FAIL</x:v>
      </x:c>
      <x:c r="V141" s="9" t="str">
        <x:v>CORRECT_BEHAVIOR</x:v>
      </x:c>
      <x:c r="W141" s="13" t="str">
        <x:v>NOT_REVIEWED</x:v>
      </x:c>
      <x:c r="X141" s="13" t="str"/>
      <x:c r="Y141" s="13" t="str"/>
      <x:c r="Z141" s="13" t="str"/>
      <x:c r="AA141" s="13" t="str"/>
      <x:c r="AB141" s="13" t="str"/>
      <x:c r="AC141" s="13" t="str"/>
      <x:c r="AD141" s="13" t="str"/>
      <x:c r="AE141" s="13" t="str"/>
      <x:c r="AF141" s="13" t="str"/>
      <x:c r="AG141" s="13" t="str"/>
      <x:c r="AH141" s="13" t="str"/>
      <x:c r="AI141" s="16" t="str">
        <x:f>IF(AND(W141="REVIEWED",X141&lt;&gt;"",Y141&lt;&gt;"",COUNTA(Z141:AF141)=7,COUNTIF(Z141:AF141,"UNCLEAR")=0,(COUNTIF(Z141:AF141,"0")+COUNTIF(Z141:AF141,"1")+COUNTIF(Z141:AF141,"2"))&gt;0,AG141&lt;&gt;"",AH141&lt;&gt;"",AJ141&lt;&gt;""),(COUNTIF(Z141:AF141,"1")+2*COUNTIF(Z141:AF141,"2"))/(2*(COUNTIF(Z141:AF141,"0")+COUNTIF(Z141:AF141,"1")+COUNTIF(Z141:AF141,"2"))),"")</x:f>
      </x:c>
      <x:c r="AJ141" s="14" t="str"/>
      <x:c r="AK141" s="14" t="str"/>
      <x:c r="AL141" s="14" t="str"/>
      <x:c r="AM141" s="9" t="str"/>
      <x:c r="AN141" s="9" t="str">
        <x:v>1.8</x:v>
      </x:c>
      <x:c r="AO141" s="9" t="str">
        <x:v>MVP/SHACL_GENERATION_PIPELINE/experiments/LUNA_NO_SEMANTIC_VALIDATOR/RUN_01/runs/RUN-TRF-010-20260901T110327854783Z/artifacts/attempt_01/candidate_shape.ttl</x:v>
      </x:c>
      <x:c r="AP141" s="9" t="str">
        <x:v>d721f73eef570e4046b69b6363a4aff33a85d942c63c638b79896f8a38f165b9</x:v>
      </x:c>
      <x:c r="AQ141" s="52" t="inlineStr">
        <x:is>
          <x:t xml:space="preserve">PASS</x:t>
        </x:is>
      </x:c>
      <x:c r="AR141" s="53" t="inlineStr">
        <x:is>
          <x:t xml:space="preserve">VALID</x:t>
        </x:is>
      </x:c>
      <x:c r="AS141" s="53" t="inlineStr">
        <x:is>
          <x:t xml:space="preserve">TRF-010-P06=ACTIVATED | TRF-010-F02=ACTIVATED</x:t>
        </x:is>
      </x:c>
      <x:c r="AT141" s="53">
        <x:v>1</x:v>
      </x:c>
      <x:c r="AU141" s="53">
        <x:v>1</x:v>
      </x:c>
      <x:c r="AV141" s="53">
        <x:v>5</x:v>
      </x:c>
      <x:c r="AW141" s="53" t="inlineStr">
        <x:is>
          <x:t xml:space="preserve">sh:class, sh:in, sh:minCount, sh:nodeKind, sh:property</x:t>
        </x:is>
      </x:c>
      <x:c r="AX141" s="53">
        <x:v>0</x:v>
      </x:c>
      <x:c r="AY141" s="53">
        <x:v>1</x:v>
      </x:c>
      <x:c r="AZ141" s="53">
        <x:v>0</x:v>
      </x:c>
      <x:c r="BA141" s="54"/>
      <x:c r="BB141" s="54"/>
      <x:c r="BC141" s="54"/>
      <x:c r="BD141" s="55" t="str">
        <x:f>IF(OR(W141&lt;&gt;"REVIEWED",COUNTIF(BA141:BC141,"UNCLEAR")&gt;0,COUNTA(BA141:BC141)&lt;3,(COUNTIF(BA141:BC141,"0")+COUNTIF(BA141:BC141,"1")+COUNTIF(BA141:BC141,"2"))=0,AJ141=""),"",(COUNTIF(BA141:BC141,"1")+2*COUNTIF(BA141:BC141,"2"))/(2*(COUNTIF(BA141:BC141,"0")+COUNTIF(BA141:BC141,"1")+COUNTIF(BA141:BC141,"2"))))</x:f>
      </x:c>
    </x:row>
    <x:row r="142" ht="66" customHeight="1">
      <x:c r="A142" s="9" t="str">
        <x:v>BATCH_14</x:v>
      </x:c>
      <x:c r="B142" s="9" t="n">
        <x:v>136</x:v>
      </x:c>
      <x:c r="C142" s="9" t="str">
        <x:v>TRF-067</x:v>
      </x:c>
      <x:c r="D142" s="9" t="str">
        <x:v>TRAFICOM</x:v>
      </x:c>
      <x:c r="E142" s="9" t="str">
        <x:v>DIRECT_STATIC</x:v>
      </x:c>
      <x:c r="F142" s="9" t="str">
        <x:v>RUN_01</x:v>
      </x:c>
      <x:c r="G142" s="12" t="str">
        <x:v>OFFICIAL_ELIGIBLE_OUTPUT</x:v>
      </x:c>
      <x:c r="H142" s="12" t="str">
        <x:v>NO_SEMANTIC_VALIDATOR_DETERMINISTIC_PASS</x:v>
      </x:c>
      <x:c r="I142" s="12" t="str">
        <x:v>PARSED</x:v>
      </x:c>
      <x:c r="J142" s="12" t="str">
        <x:v>PASS</x:v>
      </x:c>
      <x:c r="K142" s="9" t="n">
        <x:v>6</x:v>
      </x:c>
      <x:c r="L142" s="9" t="n">
        <x:v>6</x:v>
      </x:c>
      <x:c r="M142" s="9" t="n">
        <x:v>4</x:v>
      </x:c>
      <x:c r="N142" s="9" t="n">
        <x:v>0</x:v>
      </x:c>
      <x:c r="O142" s="9" t="str">
        <x:v>TRF-067-P02</x:v>
      </x:c>
      <x:c r="P142" s="9" t="str">
        <x:v>PASS</x:v>
      </x:c>
      <x:c r="Q142" s="9" t="str">
        <x:v>PASS</x:v>
      </x:c>
      <x:c r="R142" s="9" t="str">
        <x:v>CORRECT_BEHAVIOR</x:v>
      </x:c>
      <x:c r="S142" s="9" t="str">
        <x:v>TRF-067-F01</x:v>
      </x:c>
      <x:c r="T142" s="9" t="str">
        <x:v>FAIL</x:v>
      </x:c>
      <x:c r="U142" s="9" t="str">
        <x:v>FAIL</x:v>
      </x:c>
      <x:c r="V142" s="9" t="str">
        <x:v>CORRECT_BEHAVIOR</x:v>
      </x:c>
      <x:c r="W142" s="13" t="str">
        <x:v>NOT_REVIEWED</x:v>
      </x:c>
      <x:c r="X142" s="13" t="str"/>
      <x:c r="Y142" s="13" t="str"/>
      <x:c r="Z142" s="13" t="str"/>
      <x:c r="AA142" s="13" t="str"/>
      <x:c r="AB142" s="13" t="str"/>
      <x:c r="AC142" s="13" t="str"/>
      <x:c r="AD142" s="13" t="str"/>
      <x:c r="AE142" s="13" t="str"/>
      <x:c r="AF142" s="13" t="str"/>
      <x:c r="AG142" s="13" t="str"/>
      <x:c r="AH142" s="13" t="str"/>
      <x:c r="AI142" s="16" t="str">
        <x:f>IF(AND(W142="REVIEWED",X142&lt;&gt;"",Y142&lt;&gt;"",COUNTA(Z142:AF142)=7,COUNTIF(Z142:AF142,"UNCLEAR")=0,(COUNTIF(Z142:AF142,"0")+COUNTIF(Z142:AF142,"1")+COUNTIF(Z142:AF142,"2"))&gt;0,AG142&lt;&gt;"",AH142&lt;&gt;"",AJ142&lt;&gt;""),(COUNTIF(Z142:AF142,"1")+2*COUNTIF(Z142:AF142,"2"))/(2*(COUNTIF(Z142:AF142,"0")+COUNTIF(Z142:AF142,"1")+COUNTIF(Z142:AF142,"2"))),"")</x:f>
      </x:c>
      <x:c r="AJ142" s="14" t="str"/>
      <x:c r="AK142" s="14" t="str"/>
      <x:c r="AL142" s="14" t="str"/>
      <x:c r="AM142" s="9" t="str">
        <x:v>RDF_FALSE_ACCEPT</x:v>
      </x:c>
      <x:c r="AN142" s="9" t="str">
        <x:v>5</x:v>
      </x:c>
      <x:c r="AO142" s="9" t="str">
        <x:v>MVP/SHACL_GENERATION_PIPELINE/experiments/LUNA_NO_SEMANTIC_VALIDATOR/RUN_01/runs/RUN-TRF-067-20260901T112935336567Z/artifacts/attempt_01/candidate_shape.ttl</x:v>
      </x:c>
      <x:c r="AP142" s="9" t="str">
        <x:v>5676bddaa0041da8d2f8c77b0f4f04af6466a4bc75ddeb5b81b4d8d19d61e09e</x:v>
      </x:c>
      <x:c r="AQ142" s="52" t="inlineStr">
        <x:is>
          <x:t xml:space="preserve">PASS</x:t>
        </x:is>
      </x:c>
      <x:c r="AR142" s="53" t="inlineStr">
        <x:is>
          <x:t xml:space="preserve">VALID</x:t>
        </x:is>
      </x:c>
      <x:c r="AS142" s="53" t="inlineStr">
        <x:is>
          <x:t xml:space="preserve">TRF-067-P02=ACTIVATED | TRF-067-F01=ACTIVATED</x:t>
        </x:is>
      </x:c>
      <x:c r="AT142" s="53">
        <x:v>1</x:v>
      </x:c>
      <x:c r="AU142" s="53">
        <x:v>6</x:v>
      </x:c>
      <x:c r="AV142" s="53">
        <x:v>20</x:v>
      </x:c>
      <x:c r="AW142" s="53" t="inlineStr">
        <x:is>
          <x:t xml:space="preserve">sh:class, sh:hasValue, sh:in, sh:maxCount, sh:minCount, sh:nodeKind, sh:or, sh:property</x:t>
        </x:is>
      </x:c>
      <x:c r="AX142" s="53">
        <x:v>0</x:v>
      </x:c>
      <x:c r="AY142" s="53">
        <x:v>1</x:v>
      </x:c>
      <x:c r="AZ142" s="53">
        <x:v>1</x:v>
      </x:c>
      <x:c r="BA142" s="54"/>
      <x:c r="BB142" s="54"/>
      <x:c r="BC142" s="54"/>
      <x:c r="BD142" s="55" t="str">
        <x:f>IF(OR(W142&lt;&gt;"REVIEWED",COUNTIF(BA142:BC142,"UNCLEAR")&gt;0,COUNTA(BA142:BC142)&lt;3,(COUNTIF(BA142:BC142,"0")+COUNTIF(BA142:BC142,"1")+COUNTIF(BA142:BC142,"2"))=0,AJ142=""),"",(COUNTIF(BA142:BC142,"1")+2*COUNTIF(BA142:BC142,"2"))/(2*(COUNTIF(BA142:BC142,"0")+COUNTIF(BA142:BC142,"1")+COUNTIF(BA142:BC142,"2"))))</x:f>
      </x:c>
    </x:row>
    <x:row r="143" ht="66" customHeight="1">
      <x:c r="A143" s="9" t="str">
        <x:v>BATCH_14</x:v>
      </x:c>
      <x:c r="B143" s="9" t="n">
        <x:v>137</x:v>
      </x:c>
      <x:c r="C143" s="9" t="str">
        <x:v>IMO-091</x:v>
      </x:c>
      <x:c r="D143" s="9" t="str">
        <x:v>IMO</x:v>
      </x:c>
      <x:c r="E143" s="9" t="str">
        <x:v>DIRECT_STATIC</x:v>
      </x:c>
      <x:c r="F143" s="9" t="str">
        <x:v>RUN_01</x:v>
      </x:c>
      <x:c r="G143" s="12" t="str">
        <x:v>OFFICIAL_ELIGIBLE_OUTPUT</x:v>
      </x:c>
      <x:c r="H143" s="12" t="str">
        <x:v>NO_SEMANTIC_VALIDATOR_DETERMINISTIC_PASS</x:v>
      </x:c>
      <x:c r="I143" s="12" t="str">
        <x:v>PARSED</x:v>
      </x:c>
      <x:c r="J143" s="12" t="str">
        <x:v>PASS</x:v>
      </x:c>
      <x:c r="K143" s="9" t="n">
        <x:v>4</x:v>
      </x:c>
      <x:c r="L143" s="9" t="n">
        <x:v>4</x:v>
      </x:c>
      <x:c r="M143" s="9" t="n">
        <x:v>4</x:v>
      </x:c>
      <x:c r="N143" s="9" t="n">
        <x:v>1</x:v>
      </x:c>
      <x:c r="O143" s="9" t="str">
        <x:v>IMO-091-J-P01</x:v>
      </x:c>
      <x:c r="P143" s="9" t="str">
        <x:v>PASS</x:v>
      </x:c>
      <x:c r="Q143" s="9" t="str">
        <x:v>PASS</x:v>
      </x:c>
      <x:c r="R143" s="9" t="str">
        <x:v>CORRECT_BEHAVIOR</x:v>
      </x:c>
      <x:c r="S143" s="9" t="str">
        <x:v>IMO-091-J-F01</x:v>
      </x:c>
      <x:c r="T143" s="9" t="str">
        <x:v>FAIL</x:v>
      </x:c>
      <x:c r="U143" s="9" t="str">
        <x:v>FAIL</x:v>
      </x:c>
      <x:c r="V143" s="9" t="str">
        <x:v>CORRECT_BEHAVIOR</x:v>
      </x:c>
      <x:c r="W143" s="13" t="str">
        <x:v>NOT_REVIEWED</x:v>
      </x:c>
      <x:c r="X143" s="13" t="str"/>
      <x:c r="Y143" s="13" t="str"/>
      <x:c r="Z143" s="13" t="str"/>
      <x:c r="AA143" s="13" t="str"/>
      <x:c r="AB143" s="13" t="str"/>
      <x:c r="AC143" s="13" t="str"/>
      <x:c r="AD143" s="13" t="str"/>
      <x:c r="AE143" s="13" t="str"/>
      <x:c r="AF143" s="13" t="str"/>
      <x:c r="AG143" s="13" t="str"/>
      <x:c r="AH143" s="13" t="str"/>
      <x:c r="AI143" s="16" t="str">
        <x:f>IF(AND(W143="REVIEWED",X143&lt;&gt;"",Y143&lt;&gt;"",COUNTA(Z143:AF143)=7,COUNTIF(Z143:AF143,"UNCLEAR")=0,(COUNTIF(Z143:AF143,"0")+COUNTIF(Z143:AF143,"1")+COUNTIF(Z143:AF143,"2"))&gt;0,AG143&lt;&gt;"",AH143&lt;&gt;"",AJ143&lt;&gt;""),(COUNTIF(Z143:AF143,"1")+2*COUNTIF(Z143:AF143,"2"))/(2*(COUNTIF(Z143:AF143,"0")+COUNTIF(Z143:AF143,"1")+COUNTIF(Z143:AF143,"2"))),"")</x:f>
      </x:c>
      <x:c r="AJ143" s="14" t="str"/>
      <x:c r="AK143" s="14" t="str"/>
      <x:c r="AL143" s="14" t="str"/>
      <x:c r="AM143" s="9" t="str"/>
      <x:c r="AN143" s="9" t="str">
        <x:v>Part I-A 10.2.1.3</x:v>
      </x:c>
      <x:c r="AO143" s="9" t="str">
        <x:v>MVP/SHACL_GENERATION_PIPELINE/experiments/LUNA_NO_SEMANTIC_VALIDATOR/RUN_01/runs/RUN-IMO-091-20260901T103523679486Z/artifacts/attempt_01/candidate_shape.ttl</x:v>
      </x:c>
      <x:c r="AP143" s="9" t="str">
        <x:v>0e92fef360b1695f9518a216a02b67dbe434a6f3ac800e9b1bdb038962562f5c</x:v>
      </x:c>
      <x:c r="AQ143" s="52" t="inlineStr">
        <x:is>
          <x:t xml:space="preserve">PASS</x:t>
        </x:is>
      </x:c>
      <x:c r="AR143" s="53" t="inlineStr">
        <x:is>
          <x:t xml:space="preserve">VALID</x:t>
        </x:is>
      </x:c>
      <x:c r="AS143" s="53" t="inlineStr">
        <x:is>
          <x:t xml:space="preserve">IMO-091-J-P01=ACTIVATED | IMO-091-J-F01=ACTIVATED</x:t>
        </x:is>
      </x:c>
      <x:c r="AT143" s="53">
        <x:v>1</x:v>
      </x:c>
      <x:c r="AU143" s="53">
        <x:v>3</x:v>
      </x:c>
      <x:c r="AV143" s="53">
        <x:v>15</x:v>
      </x:c>
      <x:c r="AW143" s="53" t="inlineStr">
        <x:is>
          <x:t xml:space="preserve">sh:datatype, sh:hasValue, sh:maxCount, sh:minCount, sh:property</x:t>
        </x:is>
      </x:c>
      <x:c r="AX143" s="53">
        <x:v>0</x:v>
      </x:c>
      <x:c r="AY143" s="53">
        <x:v>1</x:v>
      </x:c>
      <x:c r="AZ143" s="53">
        <x:v>0</x:v>
      </x:c>
      <x:c r="BA143" s="54"/>
      <x:c r="BB143" s="54"/>
      <x:c r="BC143" s="54"/>
      <x:c r="BD143" s="55" t="str">
        <x:f>IF(OR(W143&lt;&gt;"REVIEWED",COUNTIF(BA143:BC143,"UNCLEAR")&gt;0,COUNTA(BA143:BC143)&lt;3,(COUNTIF(BA143:BC143,"0")+COUNTIF(BA143:BC143,"1")+COUNTIF(BA143:BC143,"2"))=0,AJ143=""),"",(COUNTIF(BA143:BC143,"1")+2*COUNTIF(BA143:BC143,"2"))/(2*(COUNTIF(BA143:BC143,"0")+COUNTIF(BA143:BC143,"1")+COUNTIF(BA143:BC143,"2"))))</x:f>
      </x:c>
    </x:row>
    <x:row r="144" ht="66" customHeight="1">
      <x:c r="A144" s="9" t="str">
        <x:v>BATCH_14</x:v>
      </x:c>
      <x:c r="B144" s="9" t="n">
        <x:v>138</x:v>
      </x:c>
      <x:c r="C144" s="9" t="str">
        <x:v>I2-048</x:v>
      </x:c>
      <x:c r="D144" s="9" t="str">
        <x:v>I2</x:v>
      </x:c>
      <x:c r="E144" s="9" t="str">
        <x:v>DIRECT_STATIC</x:v>
      </x:c>
      <x:c r="F144" s="9" t="str">
        <x:v>RUN_01</x:v>
      </x:c>
      <x:c r="G144" s="12" t="str">
        <x:v>OFFICIAL_ELIGIBLE_OUTPUT</x:v>
      </x:c>
      <x:c r="H144" s="12" t="str">
        <x:v>NO_SEMANTIC_VALIDATOR_DETERMINISTIC_PASS</x:v>
      </x:c>
      <x:c r="I144" s="12" t="str">
        <x:v>PARSED</x:v>
      </x:c>
      <x:c r="J144" s="12" t="str">
        <x:v>PASS</x:v>
      </x:c>
      <x:c r="K144" s="9" t="n">
        <x:v>152</x:v>
      </x:c>
      <x:c r="L144" s="9" t="n">
        <x:v>152</x:v>
      </x:c>
      <x:c r="M144" s="9" t="n">
        <x:v>16</x:v>
      </x:c>
      <x:c r="N144" s="9" t="n">
        <x:v>0</x:v>
      </x:c>
      <x:c r="O144" s="9" t="str">
        <x:v>I2-048-H-T023</x:v>
      </x:c>
      <x:c r="P144" s="9" t="str">
        <x:v>PASS</x:v>
      </x:c>
      <x:c r="Q144" s="9" t="str">
        <x:v>FAIL</x:v>
      </x:c>
      <x:c r="R144" s="9" t="str">
        <x:v>FALSE_REJECT</x:v>
      </x:c>
      <x:c r="S144" s="9" t="str">
        <x:v>I2-048-H-F015</x:v>
      </x:c>
      <x:c r="T144" s="9" t="str">
        <x:v>FAIL</x:v>
      </x:c>
      <x:c r="U144" s="9" t="str">
        <x:v>FAIL</x:v>
      </x:c>
      <x:c r="V144" s="9" t="str">
        <x:v>CORRECT_BEHAVIOR</x:v>
      </x:c>
      <x:c r="W144" s="13" t="str">
        <x:v>NOT_REVIEWED</x:v>
      </x:c>
      <x:c r="X144" s="13" t="str"/>
      <x:c r="Y144" s="13" t="str"/>
      <x:c r="Z144" s="13" t="str"/>
      <x:c r="AA144" s="13" t="str"/>
      <x:c r="AB144" s="13" t="str"/>
      <x:c r="AC144" s="13" t="str"/>
      <x:c r="AD144" s="13" t="str"/>
      <x:c r="AE144" s="13" t="str"/>
      <x:c r="AF144" s="13" t="str"/>
      <x:c r="AG144" s="13" t="str"/>
      <x:c r="AH144" s="13" t="str"/>
      <x:c r="AI144" s="16" t="str">
        <x:f>IF(AND(W144="REVIEWED",X144&lt;&gt;"",Y144&lt;&gt;"",COUNTA(Z144:AF144)=7,COUNTIF(Z144:AF144,"UNCLEAR")=0,(COUNTIF(Z144:AF144,"0")+COUNTIF(Z144:AF144,"1")+COUNTIF(Z144:AF144,"2"))&gt;0,AG144&lt;&gt;"",AH144&lt;&gt;"",AJ144&lt;&gt;""),(COUNTIF(Z144:AF144,"1")+2*COUNTIF(Z144:AF144,"2"))/(2*(COUNTIF(Z144:AF144,"0")+COUNTIF(Z144:AF144,"1")+COUNTIF(Z144:AF144,"2"))),"")</x:f>
      </x:c>
      <x:c r="AJ144" s="14" t="str"/>
      <x:c r="AK144" s="14" t="str"/>
      <x:c r="AL144" s="14" t="str"/>
      <x:c r="AM144" s="9" t="str">
        <x:v>RDF_FALSE_REJECT</x:v>
      </x:c>
      <x:c r="AN144" s="9" t="str">
        <x:v>I2.12.1 / I2.12.4 Table 8</x:v>
      </x:c>
      <x:c r="AO144" s="9" t="str">
        <x:v>MVP/SHACL_GENERATION_PIPELINE/experiments/LUNA_NO_SEMANTIC_VALIDATOR/RUN_01/runs/RUN-I2-048-20260901T100239128972Z/artifacts/attempt_01/candidate_shape.ttl</x:v>
      </x:c>
      <x:c r="AP144" s="9" t="str">
        <x:v>a06bea772f5aec01aeb11daffcf88e170d014d2aba82917ad0742ab2bca074c2</x:v>
      </x:c>
      <x:c r="AQ144" s="52" t="inlineStr">
        <x:is>
          <x:t xml:space="preserve">PASS</x:t>
        </x:is>
      </x:c>
      <x:c r="AR144" s="53" t="inlineStr">
        <x:is>
          <x:t xml:space="preserve">VALID</x:t>
        </x:is>
      </x:c>
      <x:c r="AS144" s="53" t="inlineStr">
        <x:is>
          <x:t xml:space="preserve">I2-048-H-T023=ACTIVATED | I2-048-H-F015=ACTIVATED</x:t>
        </x:is>
      </x:c>
      <x:c r="AT144" s="53">
        <x:v>2</x:v>
      </x:c>
      <x:c r="AU144" s="53">
        <x:v>11</x:v>
      </x:c>
      <x:c r="AV144" s="53">
        <x:v>57</x:v>
      </x:c>
      <x:c r="AW144" s="53" t="inlineStr">
        <x:is>
          <x:t xml:space="preserve">sh:class, sh:datatype, sh:hasValue, sh:in, sh:maxCount, sh:minCount, sh:node, sh:nodeKind, sh:property</x:t>
        </x:is>
      </x:c>
      <x:c r="AX144" s="53">
        <x:v>1</x:v>
      </x:c>
      <x:c r="AY144" s="53">
        <x:v>1</x:v>
      </x:c>
      <x:c r="AZ144" s="53">
        <x:v>0</x:v>
      </x:c>
      <x:c r="BA144" s="54"/>
      <x:c r="BB144" s="54"/>
      <x:c r="BC144" s="54"/>
      <x:c r="BD144" s="55" t="str">
        <x:f>IF(OR(W144&lt;&gt;"REVIEWED",COUNTIF(BA144:BC144,"UNCLEAR")&gt;0,COUNTA(BA144:BC144)&lt;3,(COUNTIF(BA144:BC144,"0")+COUNTIF(BA144:BC144,"1")+COUNTIF(BA144:BC144,"2"))=0,AJ144=""),"",(COUNTIF(BA144:BC144,"1")+2*COUNTIF(BA144:BC144,"2"))/(2*(COUNTIF(BA144:BC144,"0")+COUNTIF(BA144:BC144,"1")+COUNTIF(BA144:BC144,"2"))))</x:f>
      </x:c>
    </x:row>
    <x:row r="145" ht="66" customHeight="1">
      <x:c r="A145" s="9" t="str">
        <x:v>BATCH_14</x:v>
      </x:c>
      <x:c r="B145" s="9" t="n">
        <x:v>139</x:v>
      </x:c>
      <x:c r="C145" s="9" t="str">
        <x:v>TRF-085</x:v>
      </x:c>
      <x:c r="D145" s="9" t="str">
        <x:v>TRAFICOM</x:v>
      </x:c>
      <x:c r="E145" s="9" t="str">
        <x:v>DIRECT_STATIC</x:v>
      </x:c>
      <x:c r="F145" s="9" t="str">
        <x:v>RUN_01</x:v>
      </x:c>
      <x:c r="G145" s="12" t="str">
        <x:v>OFFICIAL_ELIGIBLE_OUTPUT</x:v>
      </x:c>
      <x:c r="H145" s="12" t="str">
        <x:v>NO_SEMANTIC_VALIDATOR_DETERMINISTIC_PASS</x:v>
      </x:c>
      <x:c r="I145" s="12" t="str">
        <x:v>PARSED</x:v>
      </x:c>
      <x:c r="J145" s="12" t="str">
        <x:v>PASS</x:v>
      </x:c>
      <x:c r="K145" s="9" t="n">
        <x:v>4</x:v>
      </x:c>
      <x:c r="L145" s="9" t="n">
        <x:v>4</x:v>
      </x:c>
      <x:c r="M145" s="9" t="n">
        <x:v>2</x:v>
      </x:c>
      <x:c r="N145" s="9" t="n">
        <x:v>0</x:v>
      </x:c>
      <x:c r="O145" s="9" t="str">
        <x:v>TRF-085-P02</x:v>
      </x:c>
      <x:c r="P145" s="9" t="str">
        <x:v>PASS</x:v>
      </x:c>
      <x:c r="Q145" s="9" t="str">
        <x:v>FAIL</x:v>
      </x:c>
      <x:c r="R145" s="9" t="str">
        <x:v>FALSE_REJECT</x:v>
      </x:c>
      <x:c r="S145" s="9" t="str">
        <x:v>TRF-085-F02</x:v>
      </x:c>
      <x:c r="T145" s="9" t="str">
        <x:v>FAIL</x:v>
      </x:c>
      <x:c r="U145" s="9" t="str">
        <x:v>FAIL</x:v>
      </x:c>
      <x:c r="V145" s="9" t="str">
        <x:v>CORRECT_BEHAVIOR</x:v>
      </x:c>
      <x:c r="W145" s="13" t="str">
        <x:v>NOT_REVIEWED</x:v>
      </x:c>
      <x:c r="X145" s="13" t="str"/>
      <x:c r="Y145" s="13" t="str"/>
      <x:c r="Z145" s="13" t="str"/>
      <x:c r="AA145" s="13" t="str"/>
      <x:c r="AB145" s="13" t="str"/>
      <x:c r="AC145" s="13" t="str"/>
      <x:c r="AD145" s="13" t="str"/>
      <x:c r="AE145" s="13" t="str"/>
      <x:c r="AF145" s="13" t="str"/>
      <x:c r="AG145" s="13" t="str"/>
      <x:c r="AH145" s="13" t="str"/>
      <x:c r="AI145" s="16" t="str">
        <x:f>IF(AND(W145="REVIEWED",X145&lt;&gt;"",Y145&lt;&gt;"",COUNTA(Z145:AF145)=7,COUNTIF(Z145:AF145,"UNCLEAR")=0,(COUNTIF(Z145:AF145,"0")+COUNTIF(Z145:AF145,"1")+COUNTIF(Z145:AF145,"2"))&gt;0,AG145&lt;&gt;"",AH145&lt;&gt;"",AJ145&lt;&gt;""),(COUNTIF(Z145:AF145,"1")+2*COUNTIF(Z145:AF145,"2"))/(2*(COUNTIF(Z145:AF145,"0")+COUNTIF(Z145:AF145,"1")+COUNTIF(Z145:AF145,"2"))),"")</x:f>
      </x:c>
      <x:c r="AJ145" s="14" t="str"/>
      <x:c r="AK145" s="14" t="str"/>
      <x:c r="AL145" s="14" t="str"/>
      <x:c r="AM145" s="9" t="str">
        <x:v>ALWAYS_FAIL; RDF_FALSE_REJECT</x:v>
      </x:c>
      <x:c r="AN145" s="9" t="str">
        <x:v>6.5.3.2</x:v>
      </x:c>
      <x:c r="AO145" s="9" t="str">
        <x:v>MVP/SHACL_GENERATION_PIPELINE/experiments/LUNA_NO_SEMANTIC_VALIDATOR/RUN_01/runs/RUN-TRF-085-20260901T113546631890Z/artifacts/attempt_01/candidate_shape.ttl</x:v>
      </x:c>
      <x:c r="AP145" s="9" t="str">
        <x:v>e66554717c00a0174a3e3e6d118f4780da8eaf9266d5142efc0f01bef2d0b381</x:v>
      </x:c>
      <x:c r="AQ145" s="52" t="inlineStr">
        <x:is>
          <x:t xml:space="preserve">PASS</x:t>
        </x:is>
      </x:c>
      <x:c r="AR145" s="53" t="inlineStr">
        <x:is>
          <x:t xml:space="preserve">VALID</x:t>
        </x:is>
      </x:c>
      <x:c r="AS145" s="53" t="inlineStr">
        <x:is>
          <x:t xml:space="preserve">TRF-085-P02=ACTIVATED | TRF-085-F02=ACTIVATED</x:t>
        </x:is>
      </x:c>
      <x:c r="AT145" s="53">
        <x:v>1</x:v>
      </x:c>
      <x:c r="AU145" s="53">
        <x:v>15</x:v>
      </x:c>
      <x:c r="AV145" s="53">
        <x:v>59</x:v>
      </x:c>
      <x:c r="AW145" s="53" t="inlineStr">
        <x:is>
          <x:t xml:space="preserve">sh:class, sh:datatype, sh:hasValue, sh:maxCount, sh:minCount, sh:node, sh:or, sh:property</x:t>
        </x:is>
      </x:c>
      <x:c r="AX145" s="53">
        <x:v>1</x:v>
      </x:c>
      <x:c r="AY145" s="53">
        <x:v>1</x:v>
      </x:c>
      <x:c r="AZ145" s="53">
        <x:v>1</x:v>
      </x:c>
      <x:c r="BA145" s="54"/>
      <x:c r="BB145" s="54"/>
      <x:c r="BC145" s="54"/>
      <x:c r="BD145" s="55" t="str">
        <x:f>IF(OR(W145&lt;&gt;"REVIEWED",COUNTIF(BA145:BC145,"UNCLEAR")&gt;0,COUNTA(BA145:BC145)&lt;3,(COUNTIF(BA145:BC145,"0")+COUNTIF(BA145:BC145,"1")+COUNTIF(BA145:BC145,"2"))=0,AJ145=""),"",(COUNTIF(BA145:BC145,"1")+2*COUNTIF(BA145:BC145,"2"))/(2*(COUNTIF(BA145:BC145,"0")+COUNTIF(BA145:BC145,"1")+COUNTIF(BA145:BC145,"2"))))</x:f>
      </x:c>
    </x:row>
    <x:row r="146" ht="66" customHeight="1">
      <x:c r="A146" s="9" t="str">
        <x:v>BATCH_14</x:v>
      </x:c>
      <x:c r="B146" s="9" t="n">
        <x:v>140</x:v>
      </x:c>
      <x:c r="C146" s="9" t="str">
        <x:v>TRF-017</x:v>
      </x:c>
      <x:c r="D146" s="9" t="str">
        <x:v>TRAFICOM</x:v>
      </x:c>
      <x:c r="E146" s="9" t="str">
        <x:v>DIRECT_STATIC</x:v>
      </x:c>
      <x:c r="F146" s="9" t="str">
        <x:v>RUN_01</x:v>
      </x:c>
      <x:c r="G146" s="12" t="str">
        <x:v>OFFICIAL_ELIGIBLE_OUTPUT</x:v>
      </x:c>
      <x:c r="H146" s="12" t="str">
        <x:v>NO_SEMANTIC_VALIDATOR_DETERMINISTIC_PASS</x:v>
      </x:c>
      <x:c r="I146" s="12" t="str">
        <x:v>PARSED</x:v>
      </x:c>
      <x:c r="J146" s="12" t="str">
        <x:v>PASS</x:v>
      </x:c>
      <x:c r="K146" s="9" t="n">
        <x:v>7</x:v>
      </x:c>
      <x:c r="L146" s="9" t="n">
        <x:v>7</x:v>
      </x:c>
      <x:c r="M146" s="9" t="n">
        <x:v>5</x:v>
      </x:c>
      <x:c r="N146" s="9" t="n">
        <x:v>0</x:v>
      </x:c>
      <x:c r="O146" s="9" t="str">
        <x:v>TRF-017-P03</x:v>
      </x:c>
      <x:c r="P146" s="9" t="str">
        <x:v>PASS</x:v>
      </x:c>
      <x:c r="Q146" s="9" t="str">
        <x:v>PASS</x:v>
      </x:c>
      <x:c r="R146" s="9" t="str">
        <x:v>CORRECT_BEHAVIOR</x:v>
      </x:c>
      <x:c r="S146" s="9" t="str">
        <x:v>TRF-017-F01</x:v>
      </x:c>
      <x:c r="T146" s="9" t="str">
        <x:v>FAIL</x:v>
      </x:c>
      <x:c r="U146" s="9" t="str">
        <x:v>PASS</x:v>
      </x:c>
      <x:c r="V146" s="9" t="str">
        <x:v>FALSE_ACCEPT</x:v>
      </x:c>
      <x:c r="W146" s="13" t="str">
        <x:v>NOT_REVIEWED</x:v>
      </x:c>
      <x:c r="X146" s="13" t="str"/>
      <x:c r="Y146" s="13" t="str"/>
      <x:c r="Z146" s="13" t="str"/>
      <x:c r="AA146" s="13" t="str"/>
      <x:c r="AB146" s="13" t="str"/>
      <x:c r="AC146" s="13" t="str"/>
      <x:c r="AD146" s="13" t="str"/>
      <x:c r="AE146" s="13" t="str"/>
      <x:c r="AF146" s="13" t="str"/>
      <x:c r="AG146" s="13" t="str"/>
      <x:c r="AH146" s="13" t="str"/>
      <x:c r="AI146" s="16" t="str">
        <x:f>IF(AND(W146="REVIEWED",X146&lt;&gt;"",Y146&lt;&gt;"",COUNTA(Z146:AF146)=7,COUNTIF(Z146:AF146,"UNCLEAR")=0,(COUNTIF(Z146:AF146,"0")+COUNTIF(Z146:AF146,"1")+COUNTIF(Z146:AF146,"2"))&gt;0,AG146&lt;&gt;"",AH146&lt;&gt;"",AJ146&lt;&gt;""),(COUNTIF(Z146:AF146,"1")+2*COUNTIF(Z146:AF146,"2"))/(2*(COUNTIF(Z146:AF146,"0")+COUNTIF(Z146:AF146,"1")+COUNTIF(Z146:AF146,"2"))),"")</x:f>
      </x:c>
      <x:c r="AJ146" s="14" t="str"/>
      <x:c r="AK146" s="14" t="str"/>
      <x:c r="AL146" s="14" t="str"/>
      <x:c r="AM146" s="9" t="str">
        <x:v>RDF_FALSE_ACCEPT</x:v>
      </x:c>
      <x:c r="AN146" s="9" t="str">
        <x:v>3.1</x:v>
      </x:c>
      <x:c r="AO146" s="9" t="str">
        <x:v>MVP/SHACL_GENERATION_PIPELINE/experiments/LUNA_NO_SEMANTIC_VALIDATOR/RUN_01/runs/RUN-TRF-017-20260901T110723953083Z/artifacts/attempt_01/candidate_shape.ttl</x:v>
      </x:c>
      <x:c r="AP146" s="9" t="str">
        <x:v>5273488c4402b087521e9c10d4b00c5262ce8bbc8b920a45723ee4632c865927</x:v>
      </x:c>
      <x:c r="AQ146" s="52" t="inlineStr">
        <x:is>
          <x:t xml:space="preserve">PASS</x:t>
        </x:is>
      </x:c>
      <x:c r="AR146" s="53" t="inlineStr">
        <x:is>
          <x:t xml:space="preserve">VALID</x:t>
        </x:is>
      </x:c>
      <x:c r="AS146" s="53" t="inlineStr">
        <x:is>
          <x:t xml:space="preserve">TRF-017-P03=ACTIVATED | TRF-017-F01=ACTIVATED</x:t>
        </x:is>
      </x:c>
      <x:c r="AT146" s="53">
        <x:v>3</x:v>
      </x:c>
      <x:c r="AU146" s="53">
        <x:v>12</x:v>
      </x:c>
      <x:c r="AV146" s="53">
        <x:v>54</x:v>
      </x:c>
      <x:c r="AW146" s="53" t="inlineStr">
        <x:is>
          <x:t xml:space="preserve">sh:class, sh:datatype, sh:hasValue, sh:maxCount, sh:minCount, sh:node, sh:or, sh:property</x:t>
        </x:is>
      </x:c>
      <x:c r="AX146" s="53">
        <x:v>1</x:v>
      </x:c>
      <x:c r="AY146" s="53">
        <x:v>1</x:v>
      </x:c>
      <x:c r="AZ146" s="53">
        <x:v>1</x:v>
      </x:c>
      <x:c r="BA146" s="54"/>
      <x:c r="BB146" s="54"/>
      <x:c r="BC146" s="54"/>
      <x:c r="BD146" s="55" t="str">
        <x:f>IF(OR(W146&lt;&gt;"REVIEWED",COUNTIF(BA146:BC146,"UNCLEAR")&gt;0,COUNTA(BA146:BC146)&lt;3,(COUNTIF(BA146:BC146,"0")+COUNTIF(BA146:BC146,"1")+COUNTIF(BA146:BC146,"2"))=0,AJ146=""),"",(COUNTIF(BA146:BC146,"1")+2*COUNTIF(BA146:BC146,"2"))/(2*(COUNTIF(BA146:BC146,"0")+COUNTIF(BA146:BC146,"1")+COUNTIF(BA146:BC146,"2"))))</x:f>
      </x:c>
    </x:row>
    <x:row r="147" ht="66" customHeight="1">
      <x:c r="A147" s="9" t="str">
        <x:v>BATCH_15</x:v>
      </x:c>
      <x:c r="B147" s="9" t="n">
        <x:v>141</x:v>
      </x:c>
      <x:c r="C147" s="9" t="str">
        <x:v>IMO-111</x:v>
      </x:c>
      <x:c r="D147" s="9" t="str">
        <x:v>IMO</x:v>
      </x:c>
      <x:c r="E147" s="9" t="str">
        <x:v>DIRECT_STATIC</x:v>
      </x:c>
      <x:c r="F147" s="9" t="str">
        <x:v>RUN_01</x:v>
      </x:c>
      <x:c r="G147" s="12" t="str">
        <x:v>OFFICIAL_ELIGIBLE_OUTPUT</x:v>
      </x:c>
      <x:c r="H147" s="12" t="str">
        <x:v>NO_SEMANTIC_VALIDATOR_DETERMINISTIC_PASS</x:v>
      </x:c>
      <x:c r="I147" s="12" t="str">
        <x:v>PARSED</x:v>
      </x:c>
      <x:c r="J147" s="12" t="str">
        <x:v>PASS</x:v>
      </x:c>
      <x:c r="K147" s="9" t="n">
        <x:v>8</x:v>
      </x:c>
      <x:c r="L147" s="9" t="n">
        <x:v>8</x:v>
      </x:c>
      <x:c r="M147" s="9" t="n">
        <x:v>6</x:v>
      </x:c>
      <x:c r="N147" s="9" t="n">
        <x:v>0</x:v>
      </x:c>
      <x:c r="O147" s="9" t="str">
        <x:v>IMO-111-L-P04</x:v>
      </x:c>
      <x:c r="P147" s="9" t="str">
        <x:v>PASS</x:v>
      </x:c>
      <x:c r="Q147" s="9" t="str">
        <x:v>PASS</x:v>
      </x:c>
      <x:c r="R147" s="9" t="str">
        <x:v>CORRECT_BEHAVIOR</x:v>
      </x:c>
      <x:c r="S147" s="9" t="str">
        <x:v>IMO-111-L-F01</x:v>
      </x:c>
      <x:c r="T147" s="9" t="str">
        <x:v>FAIL</x:v>
      </x:c>
      <x:c r="U147" s="9" t="str">
        <x:v>PASS</x:v>
      </x:c>
      <x:c r="V147" s="9" t="str">
        <x:v>FALSE_ACCEPT</x:v>
      </x:c>
      <x:c r="W147" s="13" t="str">
        <x:v>NOT_REVIEWED</x:v>
      </x:c>
      <x:c r="X147" s="13" t="str"/>
      <x:c r="Y147" s="13" t="str"/>
      <x:c r="Z147" s="13" t="str"/>
      <x:c r="AA147" s="13" t="str"/>
      <x:c r="AB147" s="13" t="str"/>
      <x:c r="AC147" s="13" t="str"/>
      <x:c r="AD147" s="13" t="str"/>
      <x:c r="AE147" s="13" t="str"/>
      <x:c r="AF147" s="13" t="str"/>
      <x:c r="AG147" s="13" t="str"/>
      <x:c r="AH147" s="13" t="str"/>
      <x:c r="AI147" s="16" t="str">
        <x:f>IF(AND(W147="REVIEWED",X147&lt;&gt;"",Y147&lt;&gt;"",COUNTA(Z147:AF147)=7,COUNTIF(Z147:AF147,"UNCLEAR")=0,(COUNTIF(Z147:AF147,"0")+COUNTIF(Z147:AF147,"1")+COUNTIF(Z147:AF147,"2"))&gt;0,AG147&lt;&gt;"",AH147&lt;&gt;"",AJ147&lt;&gt;""),(COUNTIF(Z147:AF147,"1")+2*COUNTIF(Z147:AF147,"2"))/(2*(COUNTIF(Z147:AF147,"0")+COUNTIF(Z147:AF147,"1")+COUNTIF(Z147:AF147,"2"))),"")</x:f>
      </x:c>
      <x:c r="AJ147" s="14" t="str"/>
      <x:c r="AK147" s="14" t="str"/>
      <x:c r="AL147" s="14" t="str"/>
      <x:c r="AM147" s="9" t="str">
        <x:v>ALWAYS_PASS; RDF_FALSE_ACCEPT</x:v>
      </x:c>
      <x:c r="AN147" s="9" t="str">
        <x:v>Part II-A 1.2.4</x:v>
      </x:c>
      <x:c r="AO147" s="9" t="str">
        <x:v>MVP/SHACL_GENERATION_PIPELINE/experiments/LUNA_NO_SEMANTIC_VALIDATOR/RUN_01/runs/RUN-IMO-111-20260901T104422021307Z/artifacts/attempt_01/candidate_shape.ttl</x:v>
      </x:c>
      <x:c r="AP147" s="9" t="str">
        <x:v>2af44551ae954580d1e14be979c4fc882cda44cc73466ec1c6b32be8c0f38191</x:v>
      </x:c>
      <x:c r="AQ147" s="52" t="inlineStr">
        <x:is>
          <x:t xml:space="preserve">PASS</x:t>
        </x:is>
      </x:c>
      <x:c r="AR147" s="53" t="inlineStr">
        <x:is>
          <x:t xml:space="preserve">VALID</x:t>
        </x:is>
      </x:c>
      <x:c r="AS147" s="53" t="inlineStr">
        <x:is>
          <x:t xml:space="preserve">IMO-111-L-P04=ACTIVATED | IMO-111-L-F01=ACTIVATED</x:t>
        </x:is>
      </x:c>
      <x:c r="AT147" s="53">
        <x:v>1</x:v>
      </x:c>
      <x:c r="AU147" s="53">
        <x:v>9</x:v>
      </x:c>
      <x:c r="AV147" s="53">
        <x:v>23</x:v>
      </x:c>
      <x:c r="AW147" s="53" t="inlineStr">
        <x:is>
          <x:t xml:space="preserve">sh:class, sh:datatype, sh:hasValue, sh:maxCount, sh:node, sh:nodeKind, sh:property</x:t>
        </x:is>
      </x:c>
      <x:c r="AX147" s="53">
        <x:v>1</x:v>
      </x:c>
      <x:c r="AY147" s="53">
        <x:v>1</x:v>
      </x:c>
      <x:c r="AZ147" s="53">
        <x:v>0</x:v>
      </x:c>
      <x:c r="BA147" s="54"/>
      <x:c r="BB147" s="54"/>
      <x:c r="BC147" s="54"/>
      <x:c r="BD147" s="55" t="str">
        <x:f>IF(OR(W147&lt;&gt;"REVIEWED",COUNTIF(BA147:BC147,"UNCLEAR")&gt;0,COUNTA(BA147:BC147)&lt;3,(COUNTIF(BA147:BC147,"0")+COUNTIF(BA147:BC147,"1")+COUNTIF(BA147:BC147,"2"))=0,AJ147=""),"",(COUNTIF(BA147:BC147,"1")+2*COUNTIF(BA147:BC147,"2"))/(2*(COUNTIF(BA147:BC147,"0")+COUNTIF(BA147:BC147,"1")+COUNTIF(BA147:BC147,"2"))))</x:f>
      </x:c>
    </x:row>
    <x:row r="148" ht="66" customHeight="1">
      <x:c r="A148" s="9" t="str">
        <x:v>BATCH_15</x:v>
      </x:c>
      <x:c r="B148" s="9" t="n">
        <x:v>142</x:v>
      </x:c>
      <x:c r="C148" s="9" t="str">
        <x:v>IMO-025</x:v>
      </x:c>
      <x:c r="D148" s="9" t="str">
        <x:v>IMO</x:v>
      </x:c>
      <x:c r="E148" s="9" t="str">
        <x:v>DIRECT_STATIC</x:v>
      </x:c>
      <x:c r="F148" s="9" t="str">
        <x:v>RUN_01</x:v>
      </x:c>
      <x:c r="G148" s="12" t="str">
        <x:v>OFFICIAL_ELIGIBLE_OUTPUT</x:v>
      </x:c>
      <x:c r="H148" s="12" t="str">
        <x:v>NO_SEMANTIC_VALIDATOR_DETERMINISTIC_PASS</x:v>
      </x:c>
      <x:c r="I148" s="12" t="str">
        <x:v>PARSED</x:v>
      </x:c>
      <x:c r="J148" s="12" t="str">
        <x:v>PASS</x:v>
      </x:c>
      <x:c r="K148" s="9" t="n">
        <x:v>3</x:v>
      </x:c>
      <x:c r="L148" s="9" t="n">
        <x:v>3</x:v>
      </x:c>
      <x:c r="M148" s="9" t="n">
        <x:v>3</x:v>
      </x:c>
      <x:c r="N148" s="9" t="n">
        <x:v>1</x:v>
      </x:c>
      <x:c r="O148" s="9" t="str">
        <x:v>IMO-025-P01</x:v>
      </x:c>
      <x:c r="P148" s="9" t="str">
        <x:v>PASS</x:v>
      </x:c>
      <x:c r="Q148" s="9" t="str">
        <x:v>PASS</x:v>
      </x:c>
      <x:c r="R148" s="9" t="str">
        <x:v>CORRECT_BEHAVIOR</x:v>
      </x:c>
      <x:c r="S148" s="9" t="str">
        <x:v>IMO-025-F02</x:v>
      </x:c>
      <x:c r="T148" s="9" t="str">
        <x:v>FAIL</x:v>
      </x:c>
      <x:c r="U148" s="9" t="str">
        <x:v>FAIL</x:v>
      </x:c>
      <x:c r="V148" s="9" t="str">
        <x:v>CORRECT_BEHAVIOR</x:v>
      </x:c>
      <x:c r="W148" s="13" t="str">
        <x:v>NOT_REVIEWED</x:v>
      </x:c>
      <x:c r="X148" s="13" t="str"/>
      <x:c r="Y148" s="13" t="str"/>
      <x:c r="Z148" s="13" t="str"/>
      <x:c r="AA148" s="13" t="str"/>
      <x:c r="AB148" s="13" t="str"/>
      <x:c r="AC148" s="13" t="str"/>
      <x:c r="AD148" s="13" t="str"/>
      <x:c r="AE148" s="13" t="str"/>
      <x:c r="AF148" s="13" t="str"/>
      <x:c r="AG148" s="13" t="str"/>
      <x:c r="AH148" s="13" t="str"/>
      <x:c r="AI148" s="16" t="str">
        <x:f>IF(AND(W148="REVIEWED",X148&lt;&gt;"",Y148&lt;&gt;"",COUNTA(Z148:AF148)=7,COUNTIF(Z148:AF148,"UNCLEAR")=0,(COUNTIF(Z148:AF148,"0")+COUNTIF(Z148:AF148,"1")+COUNTIF(Z148:AF148,"2"))&gt;0,AG148&lt;&gt;"",AH148&lt;&gt;"",AJ148&lt;&gt;""),(COUNTIF(Z148:AF148,"1")+2*COUNTIF(Z148:AF148,"2"))/(2*(COUNTIF(Z148:AF148,"0")+COUNTIF(Z148:AF148,"1")+COUNTIF(Z148:AF148,"2"))),"")</x:f>
      </x:c>
      <x:c r="AJ148" s="14" t="str"/>
      <x:c r="AK148" s="14" t="str"/>
      <x:c r="AL148" s="14" t="str"/>
      <x:c r="AM148" s="9" t="str"/>
      <x:c r="AN148" s="9" t="str">
        <x:v>Part I-A 2.3.1</x:v>
      </x:c>
      <x:c r="AO148" s="9" t="str">
        <x:v>MVP/SHACL_GENERATION_PIPELINE/experiments/LUNA_NO_SEMANTIC_VALIDATOR/RUN_01/runs/RUN-IMO-025-20260901T101744695027Z/artifacts/attempt_01/candidate_shape.ttl</x:v>
      </x:c>
      <x:c r="AP148" s="9" t="str">
        <x:v>72ecbf2f95cba07e38b6c108859c517966e975a43b5a0f3dd4ba71a45a4325eb</x:v>
      </x:c>
      <x:c r="AQ148" s="52" t="inlineStr">
        <x:is>
          <x:t xml:space="preserve">PASS</x:t>
        </x:is>
      </x:c>
      <x:c r="AR148" s="53" t="inlineStr">
        <x:is>
          <x:t xml:space="preserve">VALID</x:t>
        </x:is>
      </x:c>
      <x:c r="AS148" s="53" t="inlineStr">
        <x:is>
          <x:t xml:space="preserve">IMO-025-P01=ACTIVATED | IMO-025-F02=ACTIVATED</x:t>
        </x:is>
      </x:c>
      <x:c r="AT148" s="53">
        <x:v>1</x:v>
      </x:c>
      <x:c r="AU148" s="53">
        <x:v>1</x:v>
      </x:c>
      <x:c r="AV148" s="53">
        <x:v>5</x:v>
      </x:c>
      <x:c r="AW148" s="53" t="inlineStr">
        <x:is>
          <x:t xml:space="preserve">sh:datatype, sh:hasValue, sh:maxCount, sh:minCount, sh:property</x:t>
        </x:is>
      </x:c>
      <x:c r="AX148" s="53">
        <x:v>0</x:v>
      </x:c>
      <x:c r="AY148" s="53">
        <x:v>1</x:v>
      </x:c>
      <x:c r="AZ148" s="53">
        <x:v>0</x:v>
      </x:c>
      <x:c r="BA148" s="54"/>
      <x:c r="BB148" s="54"/>
      <x:c r="BC148" s="54"/>
      <x:c r="BD148" s="55" t="str">
        <x:f>IF(OR(W148&lt;&gt;"REVIEWED",COUNTIF(BA148:BC148,"UNCLEAR")&gt;0,COUNTA(BA148:BC148)&lt;3,(COUNTIF(BA148:BC148,"0")+COUNTIF(BA148:BC148,"1")+COUNTIF(BA148:BC148,"2"))=0,AJ148=""),"",(COUNTIF(BA148:BC148,"1")+2*COUNTIF(BA148:BC148,"2"))/(2*(COUNTIF(BA148:BC148,"0")+COUNTIF(BA148:BC148,"1")+COUNTIF(BA148:BC148,"2"))))</x:f>
      </x:c>
    </x:row>
    <x:row r="149" ht="66" customHeight="1">
      <x:c r="A149" s="9" t="str">
        <x:v>BATCH_15</x:v>
      </x:c>
      <x:c r="B149" s="9" t="n">
        <x:v>143</x:v>
      </x:c>
      <x:c r="C149" s="9" t="str">
        <x:v>TRF-037</x:v>
      </x:c>
      <x:c r="D149" s="9" t="str">
        <x:v>TRAFICOM</x:v>
      </x:c>
      <x:c r="E149" s="9" t="str">
        <x:v>DIRECT_CALCULATION</x:v>
      </x:c>
      <x:c r="F149" s="9" t="str">
        <x:v>RUN_01</x:v>
      </x:c>
      <x:c r="G149" s="12" t="str">
        <x:v>OFFICIAL_ELIGIBLE_OUTPUT</x:v>
      </x:c>
      <x:c r="H149" s="12" t="str">
        <x:v>NO_SEMANTIC_VALIDATOR_DETERMINISTIC_PASS</x:v>
      </x:c>
      <x:c r="I149" s="12" t="str">
        <x:v>PARSED</x:v>
      </x:c>
      <x:c r="J149" s="12" t="str">
        <x:v>PASS</x:v>
      </x:c>
      <x:c r="K149" s="9" t="n">
        <x:v>16</x:v>
      </x:c>
      <x:c r="L149" s="9" t="n">
        <x:v>16</x:v>
      </x:c>
      <x:c r="M149" s="9" t="n">
        <x:v>12</x:v>
      </x:c>
      <x:c r="N149" s="9" t="n">
        <x:v>0</x:v>
      </x:c>
      <x:c r="O149" s="9" t="str">
        <x:v>TRF-037-P01</x:v>
      </x:c>
      <x:c r="P149" s="9" t="str">
        <x:v>PASS</x:v>
      </x:c>
      <x:c r="Q149" s="9" t="str">
        <x:v>FAIL</x:v>
      </x:c>
      <x:c r="R149" s="9" t="str">
        <x:v>FALSE_REJECT</x:v>
      </x:c>
      <x:c r="S149" s="9" t="str">
        <x:v>TRF-037-F02</x:v>
      </x:c>
      <x:c r="T149" s="9" t="str">
        <x:v>FAIL</x:v>
      </x:c>
      <x:c r="U149" s="9" t="str">
        <x:v>FAIL</x:v>
      </x:c>
      <x:c r="V149" s="9" t="str">
        <x:v>CORRECT_BEHAVIOR</x:v>
      </x:c>
      <x:c r="W149" s="13" t="str">
        <x:v>NOT_REVIEWED</x:v>
      </x:c>
      <x:c r="X149" s="13" t="str"/>
      <x:c r="Y149" s="13" t="str"/>
      <x:c r="Z149" s="13" t="str"/>
      <x:c r="AA149" s="13" t="str"/>
      <x:c r="AB149" s="13" t="str"/>
      <x:c r="AC149" s="13" t="str"/>
      <x:c r="AD149" s="13" t="str"/>
      <x:c r="AE149" s="13" t="str"/>
      <x:c r="AF149" s="13" t="str"/>
      <x:c r="AG149" s="13" t="str"/>
      <x:c r="AH149" s="13" t="str"/>
      <x:c r="AI149" s="16" t="str">
        <x:f>IF(AND(W149="REVIEWED",X149&lt;&gt;"",Y149&lt;&gt;"",COUNTA(Z149:AF149)=7,COUNTIF(Z149:AF149,"UNCLEAR")=0,(COUNTIF(Z149:AF149,"0")+COUNTIF(Z149:AF149,"1")+COUNTIF(Z149:AF149,"2"))&gt;0,AG149&lt;&gt;"",AH149&lt;&gt;"",AJ149&lt;&gt;""),(COUNTIF(Z149:AF149,"1")+2*COUNTIF(Z149:AF149,"2"))/(2*(COUNTIF(Z149:AF149,"0")+COUNTIF(Z149:AF149,"1")+COUNTIF(Z149:AF149,"2"))),"")</x:f>
      </x:c>
      <x:c r="AJ149" s="14" t="str"/>
      <x:c r="AK149" s="14" t="str"/>
      <x:c r="AL149" s="14" t="str"/>
      <x:c r="AM149" s="9" t="str">
        <x:v>ALWAYS_FAIL; RDF_FALSE_REJECT</x:v>
      </x:c>
      <x:c r="AN149" s="9" t="str">
        <x:v>4.2.2</x:v>
      </x:c>
      <x:c r="AO149" s="9" t="str">
        <x:v>MVP/SHACL_GENERATION_PIPELINE/experiments/LUNA_NO_SEMANTIC_VALIDATOR/RUN_01/runs/RUN-TRF-037-20260901T111616067913Z/artifacts/attempt_01/candidate_shape.ttl</x:v>
      </x:c>
      <x:c r="AP149" s="9" t="str">
        <x:v>86ff0fe29f4553a182766983093b655e2477f15ae41f6acaa45765c73683bd61</x:v>
      </x:c>
      <x:c r="AQ149" s="52" t="inlineStr">
        <x:is>
          <x:t xml:space="preserve">PASS</x:t>
        </x:is>
      </x:c>
      <x:c r="AR149" s="53" t="inlineStr">
        <x:is>
          <x:t xml:space="preserve">VALID</x:t>
        </x:is>
      </x:c>
      <x:c r="AS149" s="53" t="inlineStr">
        <x:is>
          <x:t xml:space="preserve">TRF-037-P01=ACTIVATED | TRF-037-F02=ACTIVATED</x:t>
        </x:is>
      </x:c>
      <x:c r="AT149" s="53">
        <x:v>1</x:v>
      </x:c>
      <x:c r="AU149" s="53">
        <x:v>25</x:v>
      </x:c>
      <x:c r="AV149" s="53">
        <x:v>108</x:v>
      </x:c>
      <x:c r="AW149" s="53" t="inlineStr">
        <x:is>
          <x:t xml:space="preserve">sh:class, sh:datatype, sh:hasValue, sh:maxCount, sh:minCount, sh:node, sh:property</x:t>
        </x:is>
      </x:c>
      <x:c r="AX149" s="53">
        <x:v>1</x:v>
      </x:c>
      <x:c r="AY149" s="53">
        <x:v>1</x:v>
      </x:c>
      <x:c r="AZ149" s="53">
        <x:v>0</x:v>
      </x:c>
      <x:c r="BA149" s="54"/>
      <x:c r="BB149" s="54"/>
      <x:c r="BC149" s="54"/>
      <x:c r="BD149" s="55" t="str">
        <x:f>IF(OR(W149&lt;&gt;"REVIEWED",COUNTIF(BA149:BC149,"UNCLEAR")&gt;0,COUNTA(BA149:BC149)&lt;3,(COUNTIF(BA149:BC149,"0")+COUNTIF(BA149:BC149,"1")+COUNTIF(BA149:BC149,"2"))=0,AJ149=""),"",(COUNTIF(BA149:BC149,"1")+2*COUNTIF(BA149:BC149,"2"))/(2*(COUNTIF(BA149:BC149,"0")+COUNTIF(BA149:BC149,"1")+COUNTIF(BA149:BC149,"2"))))</x:f>
      </x:c>
    </x:row>
    <x:row r="150" ht="66" customHeight="1">
      <x:c r="A150" s="9" t="str">
        <x:v>BATCH_15</x:v>
      </x:c>
      <x:c r="B150" s="9" t="n">
        <x:v>144</x:v>
      </x:c>
      <x:c r="C150" s="9" t="str">
        <x:v>IMO-052</x:v>
      </x:c>
      <x:c r="D150" s="9" t="str">
        <x:v>IMO</x:v>
      </x:c>
      <x:c r="E150" s="9" t="str">
        <x:v>DIRECT_STATIC</x:v>
      </x:c>
      <x:c r="F150" s="9" t="str">
        <x:v>RUN_01</x:v>
      </x:c>
      <x:c r="G150" s="12" t="str">
        <x:v>OFFICIAL_ELIGIBLE_OUTPUT</x:v>
      </x:c>
      <x:c r="H150" s="12" t="str">
        <x:v>NO_SEMANTIC_VALIDATOR_DETERMINISTIC_PASS</x:v>
      </x:c>
      <x:c r="I150" s="12" t="str">
        <x:v>PARSED</x:v>
      </x:c>
      <x:c r="J150" s="12" t="str">
        <x:v>PASS</x:v>
      </x:c>
      <x:c r="K150" s="9" t="n">
        <x:v>7</x:v>
      </x:c>
      <x:c r="L150" s="9" t="n">
        <x:v>7</x:v>
      </x:c>
      <x:c r="M150" s="9" t="n">
        <x:v>7</x:v>
      </x:c>
      <x:c r="N150" s="9" t="n">
        <x:v>1</x:v>
      </x:c>
      <x:c r="O150" s="9" t="str">
        <x:v>IMO-052-P03</x:v>
      </x:c>
      <x:c r="P150" s="9" t="str">
        <x:v>PASS</x:v>
      </x:c>
      <x:c r="Q150" s="9" t="str">
        <x:v>PASS</x:v>
      </x:c>
      <x:c r="R150" s="9" t="str">
        <x:v>CORRECT_BEHAVIOR</x:v>
      </x:c>
      <x:c r="S150" s="9" t="str">
        <x:v>IMO-052-F02</x:v>
      </x:c>
      <x:c r="T150" s="9" t="str">
        <x:v>FAIL</x:v>
      </x:c>
      <x:c r="U150" s="9" t="str">
        <x:v>FAIL</x:v>
      </x:c>
      <x:c r="V150" s="9" t="str">
        <x:v>CORRECT_BEHAVIOR</x:v>
      </x:c>
      <x:c r="W150" s="13" t="str">
        <x:v>NOT_REVIEWED</x:v>
      </x:c>
      <x:c r="X150" s="13" t="str"/>
      <x:c r="Y150" s="13" t="str"/>
      <x:c r="Z150" s="13" t="str"/>
      <x:c r="AA150" s="13" t="str"/>
      <x:c r="AB150" s="13" t="str"/>
      <x:c r="AC150" s="13" t="str"/>
      <x:c r="AD150" s="13" t="str"/>
      <x:c r="AE150" s="13" t="str"/>
      <x:c r="AF150" s="13" t="str"/>
      <x:c r="AG150" s="13" t="str"/>
      <x:c r="AH150" s="13" t="str"/>
      <x:c r="AI150" s="16" t="str">
        <x:f>IF(AND(W150="REVIEWED",X150&lt;&gt;"",Y150&lt;&gt;"",COUNTA(Z150:AF150)=7,COUNTIF(Z150:AF150,"UNCLEAR")=0,(COUNTIF(Z150:AF150,"0")+COUNTIF(Z150:AF150,"1")+COUNTIF(Z150:AF150,"2"))&gt;0,AG150&lt;&gt;"",AH150&lt;&gt;"",AJ150&lt;&gt;""),(COUNTIF(Z150:AF150,"1")+2*COUNTIF(Z150:AF150,"2"))/(2*(COUNTIF(Z150:AF150,"0")+COUNTIF(Z150:AF150,"1")+COUNTIF(Z150:AF150,"2"))),"")</x:f>
      </x:c>
      <x:c r="AJ150" s="14" t="str"/>
      <x:c r="AK150" s="14" t="str"/>
      <x:c r="AL150" s="14" t="str"/>
      <x:c r="AM150" s="9" t="str"/>
      <x:c r="AN150" s="9" t="str">
        <x:v>Part I-A 7.2.1.4</x:v>
      </x:c>
      <x:c r="AO150" s="9" t="str">
        <x:v>MVP/SHACL_GENERATION_PIPELINE/experiments/LUNA_NO_SEMANTIC_VALIDATOR/RUN_01/runs/RUN-IMO-052-20260901T102508989012Z/artifacts/attempt_01/candidate_shape.ttl</x:v>
      </x:c>
      <x:c r="AP150" s="9" t="str">
        <x:v>20fb2b799f61650b1128bfefb99e995326b0420ec54c00e0a542386bed0b6927</x:v>
      </x:c>
      <x:c r="AQ150" s="52" t="inlineStr">
        <x:is>
          <x:t xml:space="preserve">PASS</x:t>
        </x:is>
      </x:c>
      <x:c r="AR150" s="53" t="inlineStr">
        <x:is>
          <x:t xml:space="preserve">VALID</x:t>
        </x:is>
      </x:c>
      <x:c r="AS150" s="53" t="inlineStr">
        <x:is>
          <x:t xml:space="preserve">IMO-052-P03=ACTIVATED | IMO-052-F02=ACTIVATED</x:t>
        </x:is>
      </x:c>
      <x:c r="AT150" s="53">
        <x:v>1</x:v>
      </x:c>
      <x:c r="AU150" s="53">
        <x:v>2</x:v>
      </x:c>
      <x:c r="AV150" s="53">
        <x:v>8</x:v>
      </x:c>
      <x:c r="AW150" s="53" t="inlineStr">
        <x:is>
          <x:t xml:space="preserve">sh:class, sh:minCount, sh:node, sh:nodeKind, sh:property</x:t>
        </x:is>
      </x:c>
      <x:c r="AX150" s="53">
        <x:v>0</x:v>
      </x:c>
      <x:c r="AY150" s="53">
        <x:v>1</x:v>
      </x:c>
      <x:c r="AZ150" s="53">
        <x:v>0</x:v>
      </x:c>
      <x:c r="BA150" s="54"/>
      <x:c r="BB150" s="54"/>
      <x:c r="BC150" s="54"/>
      <x:c r="BD150" s="55" t="str">
        <x:f>IF(OR(W150&lt;&gt;"REVIEWED",COUNTIF(BA150:BC150,"UNCLEAR")&gt;0,COUNTA(BA150:BC150)&lt;3,(COUNTIF(BA150:BC150,"0")+COUNTIF(BA150:BC150,"1")+COUNTIF(BA150:BC150,"2"))=0,AJ150=""),"",(COUNTIF(BA150:BC150,"1")+2*COUNTIF(BA150:BC150,"2"))/(2*(COUNTIF(BA150:BC150,"0")+COUNTIF(BA150:BC150,"1")+COUNTIF(BA150:BC150,"2"))))</x:f>
      </x:c>
    </x:row>
    <x:row r="151" ht="66" customHeight="1">
      <x:c r="A151" s="9" t="str">
        <x:v>BATCH_15</x:v>
      </x:c>
      <x:c r="B151" s="9" t="n">
        <x:v>145</x:v>
      </x:c>
      <x:c r="C151" s="9" t="str">
        <x:v>IMO-110</x:v>
      </x:c>
      <x:c r="D151" s="9" t="str">
        <x:v>IMO</x:v>
      </x:c>
      <x:c r="E151" s="9" t="str">
        <x:v>DIRECT_STATIC</x:v>
      </x:c>
      <x:c r="F151" s="9" t="str">
        <x:v>RUN_01</x:v>
      </x:c>
      <x:c r="G151" s="12" t="str">
        <x:v>OFFICIAL_ELIGIBLE_OUTPUT</x:v>
      </x:c>
      <x:c r="H151" s="12" t="str">
        <x:v>NO_SEMANTIC_VALIDATOR_DETERMINISTIC_PASS</x:v>
      </x:c>
      <x:c r="I151" s="12" t="str">
        <x:v>PARSED</x:v>
      </x:c>
      <x:c r="J151" s="12" t="str">
        <x:v>PASS</x:v>
      </x:c>
      <x:c r="K151" s="9" t="n">
        <x:v>8</x:v>
      </x:c>
      <x:c r="L151" s="9" t="n">
        <x:v>8</x:v>
      </x:c>
      <x:c r="M151" s="9" t="n">
        <x:v>5</x:v>
      </x:c>
      <x:c r="N151" s="9" t="n">
        <x:v>0</x:v>
      </x:c>
      <x:c r="O151" s="9" t="str">
        <x:v>IMO-110-L-P01</x:v>
      </x:c>
      <x:c r="P151" s="9" t="str">
        <x:v>PASS</x:v>
      </x:c>
      <x:c r="Q151" s="9" t="str">
        <x:v>PASS</x:v>
      </x:c>
      <x:c r="R151" s="9" t="str">
        <x:v>CORRECT_BEHAVIOR</x:v>
      </x:c>
      <x:c r="S151" s="9" t="str">
        <x:v>IMO-110-L-F03</x:v>
      </x:c>
      <x:c r="T151" s="9" t="str">
        <x:v>FAIL</x:v>
      </x:c>
      <x:c r="U151" s="9" t="str">
        <x:v>PASS</x:v>
      </x:c>
      <x:c r="V151" s="9" t="str">
        <x:v>FALSE_ACCEPT</x:v>
      </x:c>
      <x:c r="W151" s="13" t="str">
        <x:v>NOT_REVIEWED</x:v>
      </x:c>
      <x:c r="X151" s="13" t="str"/>
      <x:c r="Y151" s="13" t="str"/>
      <x:c r="Z151" s="13" t="str"/>
      <x:c r="AA151" s="13" t="str"/>
      <x:c r="AB151" s="13" t="str"/>
      <x:c r="AC151" s="13" t="str"/>
      <x:c r="AD151" s="13" t="str"/>
      <x:c r="AE151" s="13" t="str"/>
      <x:c r="AF151" s="13" t="str"/>
      <x:c r="AG151" s="13" t="str"/>
      <x:c r="AH151" s="13" t="str"/>
      <x:c r="AI151" s="16" t="str">
        <x:f>IF(AND(W151="REVIEWED",X151&lt;&gt;"",Y151&lt;&gt;"",COUNTA(Z151:AF151)=7,COUNTIF(Z151:AF151,"UNCLEAR")=0,(COUNTIF(Z151:AF151,"0")+COUNTIF(Z151:AF151,"1")+COUNTIF(Z151:AF151,"2"))&gt;0,AG151&lt;&gt;"",AH151&lt;&gt;"",AJ151&lt;&gt;""),(COUNTIF(Z151:AF151,"1")+2*COUNTIF(Z151:AF151,"2"))/(2*(COUNTIF(Z151:AF151,"0")+COUNTIF(Z151:AF151,"1")+COUNTIF(Z151:AF151,"2"))),"")</x:f>
      </x:c>
      <x:c r="AJ151" s="14" t="str"/>
      <x:c r="AK151" s="14" t="str"/>
      <x:c r="AL151" s="14" t="str"/>
      <x:c r="AM151" s="9" t="str">
        <x:v>ALWAYS_PASS; RDF_FALSE_ACCEPT</x:v>
      </x:c>
      <x:c r="AN151" s="9" t="str">
        <x:v>Part II-A 1.2.3</x:v>
      </x:c>
      <x:c r="AO151" s="9" t="str">
        <x:v>MVP/SHACL_GENERATION_PIPELINE/experiments/LUNA_NO_SEMANTIC_VALIDATOR/RUN_01/runs/RUN-IMO-110-20260901T104355369513Z/artifacts/attempt_01/candidate_shape.ttl</x:v>
      </x:c>
      <x:c r="AP151" s="9" t="str">
        <x:v>d628d967789fc4c9d293c817cc764ce200e5507325b554bc6f95380ae1d9433a</x:v>
      </x:c>
      <x:c r="AQ151" s="52" t="inlineStr">
        <x:is>
          <x:t xml:space="preserve">PASS</x:t>
        </x:is>
      </x:c>
      <x:c r="AR151" s="53" t="inlineStr">
        <x:is>
          <x:t xml:space="preserve">VALID</x:t>
        </x:is>
      </x:c>
      <x:c r="AS151" s="53" t="inlineStr">
        <x:is>
          <x:t xml:space="preserve">IMO-110-L-P01=ACTIVATED | IMO-110-L-F03=ACTIVATED</x:t>
        </x:is>
      </x:c>
      <x:c r="AT151" s="53">
        <x:v>1</x:v>
      </x:c>
      <x:c r="AU151" s="53">
        <x:v>8</x:v>
      </x:c>
      <x:c r="AV151" s="53">
        <x:v>25</x:v>
      </x:c>
      <x:c r="AW151" s="53" t="inlineStr">
        <x:is>
          <x:t xml:space="preserve">sh:class, sh:datatype, sh:hasValue, sh:in, sh:maxCount, sh:node, sh:nodeKind, sh:property</x:t>
        </x:is>
      </x:c>
      <x:c r="AX151" s="53">
        <x:v>1</x:v>
      </x:c>
      <x:c r="AY151" s="53">
        <x:v>1</x:v>
      </x:c>
      <x:c r="AZ151" s="53">
        <x:v>0</x:v>
      </x:c>
      <x:c r="BA151" s="54"/>
      <x:c r="BB151" s="54"/>
      <x:c r="BC151" s="54"/>
      <x:c r="BD151" s="55" t="str">
        <x:f>IF(OR(W151&lt;&gt;"REVIEWED",COUNTIF(BA151:BC151,"UNCLEAR")&gt;0,COUNTA(BA151:BC151)&lt;3,(COUNTIF(BA151:BC151,"0")+COUNTIF(BA151:BC151,"1")+COUNTIF(BA151:BC151,"2"))=0,AJ151=""),"",(COUNTIF(BA151:BC151,"1")+2*COUNTIF(BA151:BC151,"2"))/(2*(COUNTIF(BA151:BC151,"0")+COUNTIF(BA151:BC151,"1")+COUNTIF(BA151:BC151,"2"))))</x:f>
      </x:c>
    </x:row>
    <x:row r="152" ht="66" customHeight="1">
      <x:c r="A152" s="9" t="str">
        <x:v>BATCH_15</x:v>
      </x:c>
      <x:c r="B152" s="9" t="n">
        <x:v>146</x:v>
      </x:c>
      <x:c r="C152" s="9" t="str">
        <x:v>IMO-100</x:v>
      </x:c>
      <x:c r="D152" s="9" t="str">
        <x:v>IMO</x:v>
      </x:c>
      <x:c r="E152" s="9" t="str">
        <x:v>DIRECT_STATIC</x:v>
      </x:c>
      <x:c r="F152" s="9" t="str">
        <x:v>RUN_01</x:v>
      </x:c>
      <x:c r="G152" s="12" t="str">
        <x:v>OFFICIAL_ELIGIBLE_OUTPUT</x:v>
      </x:c>
      <x:c r="H152" s="12" t="str">
        <x:v>NO_SEMANTIC_VALIDATOR_DETERMINISTIC_PASS</x:v>
      </x:c>
      <x:c r="I152" s="12" t="str">
        <x:v>PARSED</x:v>
      </x:c>
      <x:c r="J152" s="12" t="str">
        <x:v>PASS</x:v>
      </x:c>
      <x:c r="K152" s="9" t="n">
        <x:v>7</x:v>
      </x:c>
      <x:c r="L152" s="9" t="n">
        <x:v>7</x:v>
      </x:c>
      <x:c r="M152" s="9" t="n">
        <x:v>6</x:v>
      </x:c>
      <x:c r="N152" s="9" t="n">
        <x:v>0</x:v>
      </x:c>
      <x:c r="O152" s="9" t="str">
        <x:v>IMO-100-K-P01</x:v>
      </x:c>
      <x:c r="P152" s="9" t="str">
        <x:v>PASS</x:v>
      </x:c>
      <x:c r="Q152" s="9" t="str">
        <x:v>PASS</x:v>
      </x:c>
      <x:c r="R152" s="9" t="str">
        <x:v>CORRECT_BEHAVIOR</x:v>
      </x:c>
      <x:c r="S152" s="9" t="str">
        <x:v>IMO-100-K-F03</x:v>
      </x:c>
      <x:c r="T152" s="9" t="str">
        <x:v>FAIL</x:v>
      </x:c>
      <x:c r="U152" s="9" t="str">
        <x:v>FAIL</x:v>
      </x:c>
      <x:c r="V152" s="9" t="str">
        <x:v>CORRECT_BEHAVIOR</x:v>
      </x:c>
      <x:c r="W152" s="13" t="str">
        <x:v>NOT_REVIEWED</x:v>
      </x:c>
      <x:c r="X152" s="13" t="str"/>
      <x:c r="Y152" s="13" t="str"/>
      <x:c r="Z152" s="13" t="str"/>
      <x:c r="AA152" s="13" t="str"/>
      <x:c r="AB152" s="13" t="str"/>
      <x:c r="AC152" s="13" t="str"/>
      <x:c r="AD152" s="13" t="str"/>
      <x:c r="AE152" s="13" t="str"/>
      <x:c r="AF152" s="13" t="str"/>
      <x:c r="AG152" s="13" t="str"/>
      <x:c r="AH152" s="13" t="str"/>
      <x:c r="AI152" s="16" t="str">
        <x:f>IF(AND(W152="REVIEWED",X152&lt;&gt;"",Y152&lt;&gt;"",COUNTA(Z152:AF152)=7,COUNTIF(Z152:AF152,"UNCLEAR")=0,(COUNTIF(Z152:AF152,"0")+COUNTIF(Z152:AF152,"1")+COUNTIF(Z152:AF152,"2"))&gt;0,AG152&lt;&gt;"",AH152&lt;&gt;"",AJ152&lt;&gt;""),(COUNTIF(Z152:AF152,"1")+2*COUNTIF(Z152:AF152,"2"))/(2*(COUNTIF(Z152:AF152,"0")+COUNTIF(Z152:AF152,"1")+COUNTIF(Z152:AF152,"2"))),"")</x:f>
      </x:c>
      <x:c r="AJ152" s="14" t="str"/>
      <x:c r="AK152" s="14" t="str"/>
      <x:c r="AL152" s="14" t="str"/>
      <x:c r="AM152" s="9" t="str">
        <x:v>RDF_FALSE_REJECT</x:v>
      </x:c>
      <x:c r="AN152" s="9" t="str">
        <x:v>Part I-A 11.2</x:v>
      </x:c>
      <x:c r="AO152" s="9" t="str">
        <x:v>MVP/SHACL_GENERATION_PIPELINE/experiments/LUNA_NO_SEMANTIC_VALIDATOR/RUN_01/runs/RUN-IMO-100-20260901T103925862056Z/artifacts/attempt_01/candidate_shape.ttl</x:v>
      </x:c>
      <x:c r="AP152" s="9" t="str">
        <x:v>2def284a15a071163663df60286524561acafc0b80c87e208ab15ec49b8f13d5</x:v>
      </x:c>
      <x:c r="AQ152" s="52" t="inlineStr">
        <x:is>
          <x:t xml:space="preserve">PASS</x:t>
        </x:is>
      </x:c>
      <x:c r="AR152" s="53" t="inlineStr">
        <x:is>
          <x:t xml:space="preserve">VALID</x:t>
        </x:is>
      </x:c>
      <x:c r="AS152" s="53" t="inlineStr">
        <x:is>
          <x:t xml:space="preserve">IMO-100-K-P01=ACTIVATED | IMO-100-K-F03=ACTIVATED</x:t>
        </x:is>
      </x:c>
      <x:c r="AT152" s="53">
        <x:v>1</x:v>
      </x:c>
      <x:c r="AU152" s="53">
        <x:v>3</x:v>
      </x:c>
      <x:c r="AV152" s="53">
        <x:v>13</x:v>
      </x:c>
      <x:c r="AW152" s="53" t="inlineStr">
        <x:is>
          <x:t xml:space="preserve">sh:datatype, sh:hasValue, sh:maxCount, sh:minCount, sh:property</x:t>
        </x:is>
      </x:c>
      <x:c r="AX152" s="53">
        <x:v>0</x:v>
      </x:c>
      <x:c r="AY152" s="53">
        <x:v>1</x:v>
      </x:c>
      <x:c r="AZ152" s="53">
        <x:v>0</x:v>
      </x:c>
      <x:c r="BA152" s="54"/>
      <x:c r="BB152" s="54"/>
      <x:c r="BC152" s="54"/>
      <x:c r="BD152" s="55" t="str">
        <x:f>IF(OR(W152&lt;&gt;"REVIEWED",COUNTIF(BA152:BC152,"UNCLEAR")&gt;0,COUNTA(BA152:BC152)&lt;3,(COUNTIF(BA152:BC152,"0")+COUNTIF(BA152:BC152,"1")+COUNTIF(BA152:BC152,"2"))=0,AJ152=""),"",(COUNTIF(BA152:BC152,"1")+2*COUNTIF(BA152:BC152,"2"))/(2*(COUNTIF(BA152:BC152,"0")+COUNTIF(BA152:BC152,"1")+COUNTIF(BA152:BC152,"2"))))</x:f>
      </x:c>
    </x:row>
    <x:row r="153" ht="66" customHeight="1">
      <x:c r="A153" s="9" t="str">
        <x:v>BATCH_15</x:v>
      </x:c>
      <x:c r="B153" s="9" t="n">
        <x:v>147</x:v>
      </x:c>
      <x:c r="C153" s="9" t="str">
        <x:v>TRF-028</x:v>
      </x:c>
      <x:c r="D153" s="9" t="str">
        <x:v>TRAFICOM</x:v>
      </x:c>
      <x:c r="E153" s="9" t="str">
        <x:v>COMPLEX_READINESS</x:v>
      </x:c>
      <x:c r="F153" s="9" t="str">
        <x:v>RUN_01</x:v>
      </x:c>
      <x:c r="G153" s="12" t="str">
        <x:v>OFFICIAL_ELIGIBLE_OUTPUT</x:v>
      </x:c>
      <x:c r="H153" s="12" t="str">
        <x:v>NO_SEMANTIC_VALIDATOR_DETERMINISTIC_PASS</x:v>
      </x:c>
      <x:c r="I153" s="12" t="str">
        <x:v>PARSED</x:v>
      </x:c>
      <x:c r="J153" s="12" t="str">
        <x:v>PASS</x:v>
      </x:c>
      <x:c r="K153" s="9" t="n">
        <x:v>8</x:v>
      </x:c>
      <x:c r="L153" s="9" t="n">
        <x:v>8</x:v>
      </x:c>
      <x:c r="M153" s="9" t="n">
        <x:v>6</x:v>
      </x:c>
      <x:c r="N153" s="9" t="n">
        <x:v>0</x:v>
      </x:c>
      <x:c r="O153" s="9" t="str">
        <x:v>TRF-028-P01</x:v>
      </x:c>
      <x:c r="P153" s="9" t="str">
        <x:v>PASS</x:v>
      </x:c>
      <x:c r="Q153" s="9" t="str">
        <x:v>FAIL</x:v>
      </x:c>
      <x:c r="R153" s="9" t="str">
        <x:v>FALSE_REJECT</x:v>
      </x:c>
      <x:c r="S153" s="9" t="str">
        <x:v>TRF-028-F06</x:v>
      </x:c>
      <x:c r="T153" s="9" t="str">
        <x:v>FAIL</x:v>
      </x:c>
      <x:c r="U153" s="9" t="str">
        <x:v>FAIL</x:v>
      </x:c>
      <x:c r="V153" s="9" t="str">
        <x:v>CORRECT_BEHAVIOR</x:v>
      </x:c>
      <x:c r="W153" s="13" t="str">
        <x:v>NOT_REVIEWED</x:v>
      </x:c>
      <x:c r="X153" s="13" t="str"/>
      <x:c r="Y153" s="13" t="str"/>
      <x:c r="Z153" s="13" t="str"/>
      <x:c r="AA153" s="13" t="str"/>
      <x:c r="AB153" s="13" t="str"/>
      <x:c r="AC153" s="13" t="str"/>
      <x:c r="AD153" s="13" t="str"/>
      <x:c r="AE153" s="13" t="str"/>
      <x:c r="AF153" s="13" t="str"/>
      <x:c r="AG153" s="13" t="str"/>
      <x:c r="AH153" s="13" t="str"/>
      <x:c r="AI153" s="16" t="str">
        <x:f>IF(AND(W153="REVIEWED",X153&lt;&gt;"",Y153&lt;&gt;"",COUNTA(Z153:AF153)=7,COUNTIF(Z153:AF153,"UNCLEAR")=0,(COUNTIF(Z153:AF153,"0")+COUNTIF(Z153:AF153,"1")+COUNTIF(Z153:AF153,"2"))&gt;0,AG153&lt;&gt;"",AH153&lt;&gt;"",AJ153&lt;&gt;""),(COUNTIF(Z153:AF153,"1")+2*COUNTIF(Z153:AF153,"2"))/(2*(COUNTIF(Z153:AF153,"0")+COUNTIF(Z153:AF153,"1")+COUNTIF(Z153:AF153,"2"))),"")</x:f>
      </x:c>
      <x:c r="AJ153" s="14" t="str"/>
      <x:c r="AK153" s="14" t="str"/>
      <x:c r="AL153" s="14" t="str"/>
      <x:c r="AM153" s="9" t="str">
        <x:v>ALWAYS_FAIL; RDF_FALSE_REJECT</x:v>
      </x:c>
      <x:c r="AN153" s="9" t="str">
        <x:v>3.2.5</x:v>
      </x:c>
      <x:c r="AO153" s="9" t="str">
        <x:v>MVP/SHACL_GENERATION_PIPELINE/experiments/LUNA_NO_SEMANTIC_VALIDATOR/RUN_01/runs/RUN-TRF-028-20260901T111139498267Z/artifacts/attempt_01/candidate_shape.ttl</x:v>
      </x:c>
      <x:c r="AP153" s="9" t="str">
        <x:v>2919a5d7c3b8ba4c24f3a41b44506b9a130b7d1874d72f13de7a7b44acdd1dd8</x:v>
      </x:c>
      <x:c r="AQ153" s="52" t="inlineStr">
        <x:is>
          <x:t xml:space="preserve">PASS</x:t>
        </x:is>
      </x:c>
      <x:c r="AR153" s="53" t="inlineStr">
        <x:is>
          <x:t xml:space="preserve">VALID</x:t>
        </x:is>
      </x:c>
      <x:c r="AS153" s="53" t="inlineStr">
        <x:is>
          <x:t xml:space="preserve">TRF-028-P01=ACTIVATED | TRF-028-F06=ACTIVATED</x:t>
        </x:is>
      </x:c>
      <x:c r="AT153" s="53">
        <x:v>1</x:v>
      </x:c>
      <x:c r="AU153" s="53">
        <x:v>18</x:v>
      </x:c>
      <x:c r="AV153" s="53">
        <x:v>83</x:v>
      </x:c>
      <x:c r="AW153" s="53" t="inlineStr">
        <x:is>
          <x:t xml:space="preserve">sh:class, sh:datatype, sh:hasValue, sh:maxCount, sh:minCount, sh:node, sh:or, sh:property, sh:qualifiedMinCount, sh:qualifiedValueShape</x:t>
        </x:is>
      </x:c>
      <x:c r="AX153" s="53">
        <x:v>0</x:v>
      </x:c>
      <x:c r="AY153" s="53">
        <x:v>1</x:v>
      </x:c>
      <x:c r="AZ153" s="53">
        <x:v>2</x:v>
      </x:c>
      <x:c r="BA153" s="54"/>
      <x:c r="BB153" s="54"/>
      <x:c r="BC153" s="54"/>
      <x:c r="BD153" s="55" t="str">
        <x:f>IF(OR(W153&lt;&gt;"REVIEWED",COUNTIF(BA153:BC153,"UNCLEAR")&gt;0,COUNTA(BA153:BC153)&lt;3,(COUNTIF(BA153:BC153,"0")+COUNTIF(BA153:BC153,"1")+COUNTIF(BA153:BC153,"2"))=0,AJ153=""),"",(COUNTIF(BA153:BC153,"1")+2*COUNTIF(BA153:BC153,"2"))/(2*(COUNTIF(BA153:BC153,"0")+COUNTIF(BA153:BC153,"1")+COUNTIF(BA153:BC153,"2"))))</x:f>
      </x:c>
    </x:row>
    <x:row r="154" ht="66" customHeight="1">
      <x:c r="A154" s="9" t="str">
        <x:v>BATCH_15</x:v>
      </x:c>
      <x:c r="B154" s="9" t="n">
        <x:v>148</x:v>
      </x:c>
      <x:c r="C154" s="9" t="str">
        <x:v>TRF-047</x:v>
      </x:c>
      <x:c r="D154" s="9" t="str">
        <x:v>TRAFICOM</x:v>
      </x:c>
      <x:c r="E154" s="9" t="str">
        <x:v>DIRECT_STATIC</x:v>
      </x:c>
      <x:c r="F154" s="9" t="str">
        <x:v>RUN_01</x:v>
      </x:c>
      <x:c r="G154" s="12" t="str">
        <x:v>OFFICIAL_ELIGIBLE_OUTPUT</x:v>
      </x:c>
      <x:c r="H154" s="12" t="str">
        <x:v>NO_SEMANTIC_VALIDATOR_DETERMINISTIC_PASS</x:v>
      </x:c>
      <x:c r="I154" s="12" t="str">
        <x:v>PARSED</x:v>
      </x:c>
      <x:c r="J154" s="12" t="str">
        <x:v>PASS</x:v>
      </x:c>
      <x:c r="K154" s="9" t="n">
        <x:v>8</x:v>
      </x:c>
      <x:c r="L154" s="9" t="n">
        <x:v>8</x:v>
      </x:c>
      <x:c r="M154" s="9" t="n">
        <x:v>4</x:v>
      </x:c>
      <x:c r="N154" s="9" t="n">
        <x:v>0</x:v>
      </x:c>
      <x:c r="O154" s="9" t="str">
        <x:v>TRF-047-P02</x:v>
      </x:c>
      <x:c r="P154" s="9" t="str">
        <x:v>PASS</x:v>
      </x:c>
      <x:c r="Q154" s="9" t="str">
        <x:v>FAIL</x:v>
      </x:c>
      <x:c r="R154" s="9" t="str">
        <x:v>FALSE_REJECT</x:v>
      </x:c>
      <x:c r="S154" s="9" t="str">
        <x:v>TRF-047-F02</x:v>
      </x:c>
      <x:c r="T154" s="9" t="str">
        <x:v>FAIL</x:v>
      </x:c>
      <x:c r="U154" s="9" t="str">
        <x:v>FAIL</x:v>
      </x:c>
      <x:c r="V154" s="9" t="str">
        <x:v>CORRECT_BEHAVIOR</x:v>
      </x:c>
      <x:c r="W154" s="13" t="str">
        <x:v>NOT_REVIEWED</x:v>
      </x:c>
      <x:c r="X154" s="13" t="str"/>
      <x:c r="Y154" s="13" t="str"/>
      <x:c r="Z154" s="13" t="str"/>
      <x:c r="AA154" s="13" t="str"/>
      <x:c r="AB154" s="13" t="str"/>
      <x:c r="AC154" s="13" t="str"/>
      <x:c r="AD154" s="13" t="str"/>
      <x:c r="AE154" s="13" t="str"/>
      <x:c r="AF154" s="13" t="str"/>
      <x:c r="AG154" s="13" t="str"/>
      <x:c r="AH154" s="13" t="str"/>
      <x:c r="AI154" s="16" t="str">
        <x:f>IF(AND(W154="REVIEWED",X154&lt;&gt;"",Y154&lt;&gt;"",COUNTA(Z154:AF154)=7,COUNTIF(Z154:AF154,"UNCLEAR")=0,(COUNTIF(Z154:AF154,"0")+COUNTIF(Z154:AF154,"1")+COUNTIF(Z154:AF154,"2"))&gt;0,AG154&lt;&gt;"",AH154&lt;&gt;"",AJ154&lt;&gt;""),(COUNTIF(Z154:AF154,"1")+2*COUNTIF(Z154:AF154,"2"))/(2*(COUNTIF(Z154:AF154,"0")+COUNTIF(Z154:AF154,"1")+COUNTIF(Z154:AF154,"2"))),"")</x:f>
      </x:c>
      <x:c r="AJ154" s="14" t="str"/>
      <x:c r="AK154" s="14" t="str"/>
      <x:c r="AL154" s="14" t="str"/>
      <x:c r="AM154" s="9" t="str">
        <x:v>ALWAYS_FAIL; RDF_FALSE_REJECT</x:v>
      </x:c>
      <x:c r="AN154" s="9" t="str">
        <x:v>4.4.2.3</x:v>
      </x:c>
      <x:c r="AO154" s="9" t="str">
        <x:v>MVP/SHACL_GENERATION_PIPELINE/experiments/LUNA_NO_SEMANTIC_VALIDATOR/RUN_01/runs/RUN-TRF-047-20260901T111940446533Z/artifacts/attempt_01/candidate_shape.ttl</x:v>
      </x:c>
      <x:c r="AP154" s="9" t="str">
        <x:v>777f15a8b26d0bc7e5c159221be313ee70cfad8ae65d849fb667be0c98a63889</x:v>
      </x:c>
      <x:c r="AQ154" s="52" t="inlineStr">
        <x:is>
          <x:t xml:space="preserve">PASS</x:t>
        </x:is>
      </x:c>
      <x:c r="AR154" s="53" t="inlineStr">
        <x:is>
          <x:t xml:space="preserve">VALID</x:t>
        </x:is>
      </x:c>
      <x:c r="AS154" s="53" t="inlineStr">
        <x:is>
          <x:t xml:space="preserve">TRF-047-P02=ACTIVATED | TRF-047-F02=ACTIVATED</x:t>
        </x:is>
      </x:c>
      <x:c r="AT154" s="53">
        <x:v>3</x:v>
      </x:c>
      <x:c r="AU154" s="53">
        <x:v>3</x:v>
      </x:c>
      <x:c r="AV154" s="53">
        <x:v>13</x:v>
      </x:c>
      <x:c r="AW154" s="53" t="inlineStr">
        <x:is>
          <x:t xml:space="preserve">sh:class, sh:minCount, sh:or, sh:property</x:t>
        </x:is>
      </x:c>
      <x:c r="AX154" s="53">
        <x:v>0</x:v>
      </x:c>
      <x:c r="AY154" s="53">
        <x:v>1</x:v>
      </x:c>
      <x:c r="AZ154" s="53">
        <x:v>1</x:v>
      </x:c>
      <x:c r="BA154" s="54"/>
      <x:c r="BB154" s="54"/>
      <x:c r="BC154" s="54"/>
      <x:c r="BD154" s="55" t="str">
        <x:f>IF(OR(W154&lt;&gt;"REVIEWED",COUNTIF(BA154:BC154,"UNCLEAR")&gt;0,COUNTA(BA154:BC154)&lt;3,(COUNTIF(BA154:BC154,"0")+COUNTIF(BA154:BC154,"1")+COUNTIF(BA154:BC154,"2"))=0,AJ154=""),"",(COUNTIF(BA154:BC154,"1")+2*COUNTIF(BA154:BC154,"2"))/(2*(COUNTIF(BA154:BC154,"0")+COUNTIF(BA154:BC154,"1")+COUNTIF(BA154:BC154,"2"))))</x:f>
      </x:c>
    </x:row>
    <x:row r="155" ht="66" customHeight="1">
      <x:c r="A155" s="9" t="str">
        <x:v>BATCH_15</x:v>
      </x:c>
      <x:c r="B155" s="9" t="n">
        <x:v>149</x:v>
      </x:c>
      <x:c r="C155" s="9" t="str">
        <x:v>I2-067</x:v>
      </x:c>
      <x:c r="D155" s="9" t="str">
        <x:v>I2</x:v>
      </x:c>
      <x:c r="E155" s="9" t="str">
        <x:v>DIRECT_STATIC</x:v>
      </x:c>
      <x:c r="F155" s="9" t="str">
        <x:v>RUN_01</x:v>
      </x:c>
      <x:c r="G155" s="12" t="str">
        <x:v>OFFICIAL_ELIGIBLE_OUTPUT</x:v>
      </x:c>
      <x:c r="H155" s="12" t="str">
        <x:v>NO_SEMANTIC_VALIDATOR_DETERMINISTIC_PASS</x:v>
      </x:c>
      <x:c r="I155" s="12" t="str">
        <x:v>PARSED</x:v>
      </x:c>
      <x:c r="J155" s="12" t="str">
        <x:v>PASS</x:v>
      </x:c>
      <x:c r="K155" s="9" t="n">
        <x:v>6</x:v>
      </x:c>
      <x:c r="L155" s="9" t="n">
        <x:v>6</x:v>
      </x:c>
      <x:c r="M155" s="9" t="n">
        <x:v>6</x:v>
      </x:c>
      <x:c r="N155" s="9" t="n">
        <x:v>1</x:v>
      </x:c>
      <x:c r="O155" s="9" t="str">
        <x:v>I2-067-G-P02</x:v>
      </x:c>
      <x:c r="P155" s="9" t="str">
        <x:v>PASS</x:v>
      </x:c>
      <x:c r="Q155" s="9" t="str">
        <x:v>PASS</x:v>
      </x:c>
      <x:c r="R155" s="9" t="str">
        <x:v>CORRECT_BEHAVIOR</x:v>
      </x:c>
      <x:c r="S155" s="9" t="str">
        <x:v>I2-067-G-F01</x:v>
      </x:c>
      <x:c r="T155" s="9" t="str">
        <x:v>FAIL</x:v>
      </x:c>
      <x:c r="U155" s="9" t="str">
        <x:v>FAIL</x:v>
      </x:c>
      <x:c r="V155" s="9" t="str">
        <x:v>CORRECT_BEHAVIOR</x:v>
      </x:c>
      <x:c r="W155" s="13" t="str">
        <x:v>NOT_REVIEWED</x:v>
      </x:c>
      <x:c r="X155" s="13" t="str"/>
      <x:c r="Y155" s="13" t="str"/>
      <x:c r="Z155" s="13" t="str"/>
      <x:c r="AA155" s="13" t="str"/>
      <x:c r="AB155" s="13" t="str"/>
      <x:c r="AC155" s="13" t="str"/>
      <x:c r="AD155" s="13" t="str"/>
      <x:c r="AE155" s="13" t="str"/>
      <x:c r="AF155" s="13" t="str"/>
      <x:c r="AG155" s="13" t="str"/>
      <x:c r="AH155" s="13" t="str"/>
      <x:c r="AI155" s="16" t="str">
        <x:f>IF(AND(W155="REVIEWED",X155&lt;&gt;"",Y155&lt;&gt;"",COUNTA(Z155:AF155)=7,COUNTIF(Z155:AF155,"UNCLEAR")=0,(COUNTIF(Z155:AF155,"0")+COUNTIF(Z155:AF155,"1")+COUNTIF(Z155:AF155,"2"))&gt;0,AG155&lt;&gt;"",AH155&lt;&gt;"",AJ155&lt;&gt;""),(COUNTIF(Z155:AF155,"1")+2*COUNTIF(Z155:AF155,"2"))/(2*(COUNTIF(Z155:AF155,"0")+COUNTIF(Z155:AF155,"1")+COUNTIF(Z155:AF155,"2"))),"")</x:f>
      </x:c>
      <x:c r="AJ155" s="14" t="str"/>
      <x:c r="AK155" s="14" t="str"/>
      <x:c r="AL155" s="14" t="str"/>
      <x:c r="AM155" s="9" t="str"/>
      <x:c r="AN155" s="9" t="str">
        <x:v>I2.18.2</x:v>
      </x:c>
      <x:c r="AO155" s="9" t="str">
        <x:v>MVP/SHACL_GENERATION_PIPELINE/experiments/LUNA_NO_SEMANTIC_VALIDATOR/RUN_01/runs/RUN-I2-067-20260901T100957683330Z/artifacts/attempt_01/candidate_shape.ttl</x:v>
      </x:c>
      <x:c r="AP155" s="9" t="str">
        <x:v>ece25e86ed15c9466a641b77ef5ed96952b8cfdd795d9c5831ec05bd4cbbcd37</x:v>
      </x:c>
      <x:c r="AQ155" s="52" t="inlineStr">
        <x:is>
          <x:t xml:space="preserve">PASS</x:t>
        </x:is>
      </x:c>
      <x:c r="AR155" s="53" t="inlineStr">
        <x:is>
          <x:t xml:space="preserve">VALID</x:t>
        </x:is>
      </x:c>
      <x:c r="AS155" s="53" t="inlineStr">
        <x:is>
          <x:t xml:space="preserve">I2-067-G-P02=ACTIVATED | I2-067-G-F01=ACTIVATED</x:t>
        </x:is>
      </x:c>
      <x:c r="AT155" s="53">
        <x:v>2</x:v>
      </x:c>
      <x:c r="AU155" s="53">
        <x:v>2</x:v>
      </x:c>
      <x:c r="AV155" s="53">
        <x:v>6</x:v>
      </x:c>
      <x:c r="AW155" s="53" t="inlineStr">
        <x:is>
          <x:t xml:space="preserve">sh:datatype, sh:hasValue, sh:minCount, sh:node, sh:property</x:t>
        </x:is>
      </x:c>
      <x:c r="AX155" s="53">
        <x:v>0</x:v>
      </x:c>
      <x:c r="AY155" s="53">
        <x:v>1</x:v>
      </x:c>
      <x:c r="AZ155" s="53">
        <x:v>0</x:v>
      </x:c>
      <x:c r="BA155" s="54"/>
      <x:c r="BB155" s="54"/>
      <x:c r="BC155" s="54"/>
      <x:c r="BD155" s="55" t="str">
        <x:f>IF(OR(W155&lt;&gt;"REVIEWED",COUNTIF(BA155:BC155,"UNCLEAR")&gt;0,COUNTA(BA155:BC155)&lt;3,(COUNTIF(BA155:BC155,"0")+COUNTIF(BA155:BC155,"1")+COUNTIF(BA155:BC155,"2"))=0,AJ155=""),"",(COUNTIF(BA155:BC155,"1")+2*COUNTIF(BA155:BC155,"2"))/(2*(COUNTIF(BA155:BC155,"0")+COUNTIF(BA155:BC155,"1")+COUNTIF(BA155:BC155,"2"))))</x:f>
      </x:c>
    </x:row>
    <x:row r="156" ht="66" customHeight="1">
      <x:c r="A156" s="9" t="str">
        <x:v>BATCH_15</x:v>
      </x:c>
      <x:c r="B156" s="9" t="n">
        <x:v>150</x:v>
      </x:c>
      <x:c r="C156" s="9" t="str">
        <x:v>I2-061</x:v>
      </x:c>
      <x:c r="D156" s="9" t="str">
        <x:v>I2</x:v>
      </x:c>
      <x:c r="E156" s="9" t="str">
        <x:v>DIRECT_STATIC</x:v>
      </x:c>
      <x:c r="F156" s="9" t="str">
        <x:v>RUN_01</x:v>
      </x:c>
      <x:c r="G156" s="12" t="str">
        <x:v>OFFICIAL_ELIGIBLE_OUTPUT</x:v>
      </x:c>
      <x:c r="H156" s="12" t="str">
        <x:v>NO_SEMANTIC_VALIDATOR_DETERMINISTIC_PASS</x:v>
      </x:c>
      <x:c r="I156" s="12" t="str">
        <x:v>PARSED</x:v>
      </x:c>
      <x:c r="J156" s="12" t="str">
        <x:v>PASS</x:v>
      </x:c>
      <x:c r="K156" s="9" t="n">
        <x:v>6</x:v>
      </x:c>
      <x:c r="L156" s="9" t="n">
        <x:v>6</x:v>
      </x:c>
      <x:c r="M156" s="9" t="n">
        <x:v>3</x:v>
      </x:c>
      <x:c r="N156" s="9" t="n">
        <x:v>0</x:v>
      </x:c>
      <x:c r="O156" s="9" t="str">
        <x:v>I2-061-P01</x:v>
      </x:c>
      <x:c r="P156" s="9" t="str">
        <x:v>PASS</x:v>
      </x:c>
      <x:c r="Q156" s="9" t="str">
        <x:v>FAIL</x:v>
      </x:c>
      <x:c r="R156" s="9" t="str">
        <x:v>FALSE_REJECT</x:v>
      </x:c>
      <x:c r="S156" s="9" t="str">
        <x:v>I2-061-F02</x:v>
      </x:c>
      <x:c r="T156" s="9" t="str">
        <x:v>FAIL</x:v>
      </x:c>
      <x:c r="U156" s="9" t="str">
        <x:v>FAIL</x:v>
      </x:c>
      <x:c r="V156" s="9" t="str">
        <x:v>CORRECT_BEHAVIOR</x:v>
      </x:c>
      <x:c r="W156" s="13" t="str">
        <x:v>NOT_REVIEWED</x:v>
      </x:c>
      <x:c r="X156" s="13" t="str"/>
      <x:c r="Y156" s="13" t="str"/>
      <x:c r="Z156" s="13" t="str"/>
      <x:c r="AA156" s="13" t="str"/>
      <x:c r="AB156" s="13" t="str"/>
      <x:c r="AC156" s="13" t="str"/>
      <x:c r="AD156" s="13" t="str"/>
      <x:c r="AE156" s="13" t="str"/>
      <x:c r="AF156" s="13" t="str"/>
      <x:c r="AG156" s="13" t="str"/>
      <x:c r="AH156" s="13" t="str"/>
      <x:c r="AI156" s="16" t="str">
        <x:f>IF(AND(W156="REVIEWED",X156&lt;&gt;"",Y156&lt;&gt;"",COUNTA(Z156:AF156)=7,COUNTIF(Z156:AF156,"UNCLEAR")=0,(COUNTIF(Z156:AF156,"0")+COUNTIF(Z156:AF156,"1")+COUNTIF(Z156:AF156,"2"))&gt;0,AG156&lt;&gt;"",AH156&lt;&gt;"",AJ156&lt;&gt;""),(COUNTIF(Z156:AF156,"1")+2*COUNTIF(Z156:AF156,"2"))/(2*(COUNTIF(Z156:AF156,"0")+COUNTIF(Z156:AF156,"1")+COUNTIF(Z156:AF156,"2"))),"")</x:f>
      </x:c>
      <x:c r="AJ156" s="14" t="str"/>
      <x:c r="AK156" s="14" t="str"/>
      <x:c r="AL156" s="14" t="str"/>
      <x:c r="AM156" s="9" t="str">
        <x:v>ALWAYS_FAIL; RDF_FALSE_REJECT</x:v>
      </x:c>
      <x:c r="AN156" s="9" t="str">
        <x:v>I2.17.1</x:v>
      </x:c>
      <x:c r="AO156" s="9" t="str">
        <x:v>MVP/SHACL_GENERATION_PIPELINE/experiments/LUNA_NO_SEMANTIC_VALIDATOR/RUN_01/runs/RUN-I2-061-20260901T100700117048Z/artifacts/attempt_01/candidate_shape.ttl</x:v>
      </x:c>
      <x:c r="AP156" s="9" t="str">
        <x:v>48d9c2299fbad1031cf8364d3e07f4b6ad390fa1e66092572fe6e69e1bcc17c1</x:v>
      </x:c>
      <x:c r="AQ156" s="52" t="inlineStr">
        <x:is>
          <x:t xml:space="preserve">PASS</x:t>
        </x:is>
      </x:c>
      <x:c r="AR156" s="53" t="inlineStr">
        <x:is>
          <x:t xml:space="preserve">VALID</x:t>
        </x:is>
      </x:c>
      <x:c r="AS156" s="53" t="inlineStr">
        <x:is>
          <x:t xml:space="preserve">I2-061-P01=ACTIVATED | I2-061-F02=ACTIVATED</x:t>
        </x:is>
      </x:c>
      <x:c r="AT156" s="53">
        <x:v>4</x:v>
      </x:c>
      <x:c r="AU156" s="53">
        <x:v>6</x:v>
      </x:c>
      <x:c r="AV156" s="53">
        <x:v>26</x:v>
      </x:c>
      <x:c r="AW156" s="53" t="inlineStr">
        <x:is>
          <x:t xml:space="preserve">sh:class, sh:datatype, sh:hasValue, sh:maxCount, sh:minCount, sh:node, sh:nodeKind, sh:property</x:t>
        </x:is>
      </x:c>
      <x:c r="AX156" s="53">
        <x:v>0</x:v>
      </x:c>
      <x:c r="AY156" s="53">
        <x:v>1</x:v>
      </x:c>
      <x:c r="AZ156" s="53">
        <x:v>0</x:v>
      </x:c>
      <x:c r="BA156" s="54"/>
      <x:c r="BB156" s="54"/>
      <x:c r="BC156" s="54"/>
      <x:c r="BD156" s="55" t="str">
        <x:f>IF(OR(W156&lt;&gt;"REVIEWED",COUNTIF(BA156:BC156,"UNCLEAR")&gt;0,COUNTA(BA156:BC156)&lt;3,(COUNTIF(BA156:BC156,"0")+COUNTIF(BA156:BC156,"1")+COUNTIF(BA156:BC156,"2"))=0,AJ156=""),"",(COUNTIF(BA156:BC156,"1")+2*COUNTIF(BA156:BC156,"2"))/(2*(COUNTIF(BA156:BC156,"0")+COUNTIF(BA156:BC156,"1")+COUNTIF(BA156:BC156,"2"))))</x:f>
      </x:c>
    </x:row>
    <x:row r="157" ht="66" customHeight="1">
      <x:c r="A157" s="9" t="str">
        <x:v>BATCH_16</x:v>
      </x:c>
      <x:c r="B157" s="9" t="n">
        <x:v>151</x:v>
      </x:c>
      <x:c r="C157" s="9" t="str">
        <x:v>I2-062</x:v>
      </x:c>
      <x:c r="D157" s="9" t="str">
        <x:v>I2</x:v>
      </x:c>
      <x:c r="E157" s="9" t="str">
        <x:v>COMPLEX_READINESS</x:v>
      </x:c>
      <x:c r="F157" s="9" t="str">
        <x:v>RUN_01</x:v>
      </x:c>
      <x:c r="G157" s="12" t="str">
        <x:v>OFFICIAL_ELIGIBLE_OUTPUT</x:v>
      </x:c>
      <x:c r="H157" s="12" t="str">
        <x:v>NO_SEMANTIC_VALIDATOR_DETERMINISTIC_PASS</x:v>
      </x:c>
      <x:c r="I157" s="12" t="str">
        <x:v>PARSED</x:v>
      </x:c>
      <x:c r="J157" s="12" t="str">
        <x:v>PASS</x:v>
      </x:c>
      <x:c r="K157" s="9" t="n">
        <x:v>6</x:v>
      </x:c>
      <x:c r="L157" s="9" t="n">
        <x:v>6</x:v>
      </x:c>
      <x:c r="M157" s="9" t="n">
        <x:v>2</x:v>
      </x:c>
      <x:c r="N157" s="9" t="n">
        <x:v>0</x:v>
      </x:c>
      <x:c r="O157" s="9" t="str">
        <x:v>I2-062-P02</x:v>
      </x:c>
      <x:c r="P157" s="9" t="str">
        <x:v>PASS</x:v>
      </x:c>
      <x:c r="Q157" s="9" t="str">
        <x:v>FAIL</x:v>
      </x:c>
      <x:c r="R157" s="9" t="str">
        <x:v>FALSE_REJECT</x:v>
      </x:c>
      <x:c r="S157" s="9" t="str">
        <x:v>I2-062-F03</x:v>
      </x:c>
      <x:c r="T157" s="9" t="str">
        <x:v>FAIL</x:v>
      </x:c>
      <x:c r="U157" s="9" t="str">
        <x:v>PASS</x:v>
      </x:c>
      <x:c r="V157" s="9" t="str">
        <x:v>FALSE_ACCEPT</x:v>
      </x:c>
      <x:c r="W157" s="13" t="str">
        <x:v>NOT_REVIEWED</x:v>
      </x:c>
      <x:c r="X157" s="13" t="str"/>
      <x:c r="Y157" s="13" t="str"/>
      <x:c r="Z157" s="13" t="str"/>
      <x:c r="AA157" s="13" t="str"/>
      <x:c r="AB157" s="13" t="str"/>
      <x:c r="AC157" s="13" t="str"/>
      <x:c r="AD157" s="13" t="str"/>
      <x:c r="AE157" s="13" t="str"/>
      <x:c r="AF157" s="13" t="str"/>
      <x:c r="AG157" s="13" t="str"/>
      <x:c r="AH157" s="13" t="str"/>
      <x:c r="AI157" s="16" t="str">
        <x:f>IF(AND(W157="REVIEWED",X157&lt;&gt;"",Y157&lt;&gt;"",COUNTA(Z157:AF157)=7,COUNTIF(Z157:AF157,"UNCLEAR")=0,(COUNTIF(Z157:AF157,"0")+COUNTIF(Z157:AF157,"1")+COUNTIF(Z157:AF157,"2"))&gt;0,AG157&lt;&gt;"",AH157&lt;&gt;"",AJ157&lt;&gt;""),(COUNTIF(Z157:AF157,"1")+2*COUNTIF(Z157:AF157,"2"))/(2*(COUNTIF(Z157:AF157,"0")+COUNTIF(Z157:AF157,"1")+COUNTIF(Z157:AF157,"2"))),"")</x:f>
      </x:c>
      <x:c r="AJ157" s="14" t="str"/>
      <x:c r="AK157" s="14" t="str"/>
      <x:c r="AL157" s="14" t="str"/>
      <x:c r="AM157" s="9" t="str">
        <x:v>RDF_FALSE_ACCEPT; RDF_FALSE_REJECT</x:v>
      </x:c>
      <x:c r="AN157" s="9" t="str">
        <x:v>I2.17.2</x:v>
      </x:c>
      <x:c r="AO157" s="9" t="str">
        <x:v>MVP/SHACL_GENERATION_PIPELINE/experiments/LUNA_NO_SEMANTIC_VALIDATOR/RUN_01/runs/RUN-I2-062-20260901T100735096139Z/artifacts/attempt_01/candidate_shape.ttl</x:v>
      </x:c>
      <x:c r="AP157" s="9" t="str">
        <x:v>bf3d84464521195c835167ab3bdeef4fdc7ea86685b2ed6ac5e68efb8aef0b89</x:v>
      </x:c>
      <x:c r="AQ157" s="52" t="inlineStr">
        <x:is>
          <x:t xml:space="preserve">PASS</x:t>
        </x:is>
      </x:c>
      <x:c r="AR157" s="53" t="inlineStr">
        <x:is>
          <x:t xml:space="preserve">VALID</x:t>
        </x:is>
      </x:c>
      <x:c r="AS157" s="53" t="inlineStr">
        <x:is>
          <x:t xml:space="preserve">I2-062-P02=ACTIVATED | I2-062-F03=ACTIVATED</x:t>
        </x:is>
      </x:c>
      <x:c r="AT157" s="53">
        <x:v>1</x:v>
      </x:c>
      <x:c r="AU157" s="53">
        <x:v>1</x:v>
      </x:c>
      <x:c r="AV157" s="53">
        <x:v>5</x:v>
      </x:c>
      <x:c r="AW157" s="53" t="inlineStr">
        <x:is>
          <x:t xml:space="preserve">sh:datatype, sh:hasValue, sh:maxCount, sh:minCount, sh:property</x:t>
        </x:is>
      </x:c>
      <x:c r="AX157" s="53">
        <x:v>1</x:v>
      </x:c>
      <x:c r="AY157" s="53">
        <x:v>1</x:v>
      </x:c>
      <x:c r="AZ157" s="53">
        <x:v>0</x:v>
      </x:c>
      <x:c r="BA157" s="54"/>
      <x:c r="BB157" s="54"/>
      <x:c r="BC157" s="54"/>
      <x:c r="BD157" s="55" t="str">
        <x:f>IF(OR(W157&lt;&gt;"REVIEWED",COUNTIF(BA157:BC157,"UNCLEAR")&gt;0,COUNTA(BA157:BC157)&lt;3,(COUNTIF(BA157:BC157,"0")+COUNTIF(BA157:BC157,"1")+COUNTIF(BA157:BC157,"2"))=0,AJ157=""),"",(COUNTIF(BA157:BC157,"1")+2*COUNTIF(BA157:BC157,"2"))/(2*(COUNTIF(BA157:BC157,"0")+COUNTIF(BA157:BC157,"1")+COUNTIF(BA157:BC157,"2"))))</x:f>
      </x:c>
    </x:row>
    <x:row r="158" ht="66" customHeight="1">
      <x:c r="A158" s="9" t="str">
        <x:v>BATCH_16</x:v>
      </x:c>
      <x:c r="B158" s="9" t="n">
        <x:v>152</x:v>
      </x:c>
      <x:c r="C158" s="9" t="str">
        <x:v>IMO-097</x:v>
      </x:c>
      <x:c r="D158" s="9" t="str">
        <x:v>IMO</x:v>
      </x:c>
      <x:c r="E158" s="9" t="str">
        <x:v>DIRECT_STATIC</x:v>
      </x:c>
      <x:c r="F158" s="9" t="str">
        <x:v>RUN_01</x:v>
      </x:c>
      <x:c r="G158" s="12" t="str">
        <x:v>NO_ELIGIBLE_OUTPUT</x:v>
      </x:c>
      <x:c r="H158" s="12" t="str">
        <x:v>NO_SEMANTIC_VALIDATOR_DETERMINISTIC_FAIL</x:v>
      </x:c>
      <x:c r="I158" s="12" t="str">
        <x:v>NOT_PARSED</x:v>
      </x:c>
      <x:c r="J158" s="12" t="str">
        <x:v>FAIL</x:v>
      </x:c>
      <x:c r="K158" s="9" t="n">
        <x:v>0</x:v>
      </x:c>
      <x:c r="L158" s="9" t="n">
        <x:v>7</x:v>
      </x:c>
      <x:c r="M158" s="9" t="n">
        <x:v>0</x:v>
      </x:c>
      <x:c r="N158" s="9" t="n">
        <x:v>0</x:v>
      </x:c>
      <x:c r="O158" s="9" t="str">
        <x:v>IMO-097-J-P01</x:v>
      </x:c>
      <x:c r="P158" s="9" t="str">
        <x:v>PASS</x:v>
      </x:c>
      <x:c r="Q158" s="9" t="str">
        <x:v>NO_VERDICT</x:v>
      </x:c>
      <x:c r="R158" s="9" t="str">
        <x:v>GENERATION_ERROR</x:v>
      </x:c>
      <x:c r="S158" s="9" t="str">
        <x:v>IMO-097-J-F01</x:v>
      </x:c>
      <x:c r="T158" s="9" t="str">
        <x:v>FAIL</x:v>
      </x:c>
      <x:c r="U158" s="9" t="str">
        <x:v>NO_VERDICT</x:v>
      </x:c>
      <x:c r="V158" s="9" t="str">
        <x:v>GENERATION_ERROR</x:v>
      </x:c>
      <x:c r="W158" s="13" t="str">
        <x:v>NOT_REVIEWED</x:v>
      </x:c>
      <x:c r="X158" s="13" t="str"/>
      <x:c r="Y158" s="13" t="str"/>
      <x:c r="Z158" s="13" t="str"/>
      <x:c r="AA158" s="13" t="str"/>
      <x:c r="AB158" s="13" t="str"/>
      <x:c r="AC158" s="13" t="str"/>
      <x:c r="AD158" s="13" t="str"/>
      <x:c r="AE158" s="13" t="str"/>
      <x:c r="AF158" s="13" t="str"/>
      <x:c r="AG158" s="13" t="str"/>
      <x:c r="AH158" s="13" t="str"/>
      <x:c r="AI158" s="16" t="str">
        <x:f>IF(AND(W158="REVIEWED",X158&lt;&gt;"",Y158&lt;&gt;"",COUNTA(Z158:AF158)=7,COUNTIF(Z158:AF158,"UNCLEAR")=0,(COUNTIF(Z158:AF158,"0")+COUNTIF(Z158:AF158,"1")+COUNTIF(Z158:AF158,"2"))&gt;0,AG158&lt;&gt;"",AH158&lt;&gt;"",AJ158&lt;&gt;""),(COUNTIF(Z158:AF158,"1")+2*COUNTIF(Z158:AF158,"2"))/(2*(COUNTIF(Z158:AF158,"0")+COUNTIF(Z158:AF158,"1")+COUNTIF(Z158:AF158,"2"))),"")</x:f>
      </x:c>
      <x:c r="AJ158" s="14" t="str"/>
      <x:c r="AK158" s="14" t="str"/>
      <x:c r="AL158" s="14" t="str"/>
      <x:c r="AM158" s="9" t="str">
        <x:v>DETERMINISTIC_FAIL</x:v>
      </x:c>
      <x:c r="AN158" s="9" t="str">
        <x:v>Part I-A 10.3.2.1</x:v>
      </x:c>
      <x:c r="AO158" s="9" t="str">
        <x:v>MVP/SHACL_GENERATION_PIPELINE/experiments/LUNA_NO_SEMANTIC_VALIDATOR/RUN_01/runs/RUN-IMO-097-20260901T103629242993Z/artifacts/attempt_01/candidate_shape.ttl</x:v>
      </x:c>
      <x:c r="AP158" s="9" t="str">
        <x:v>e3fe5a427c4ff3b708f8b6f2841f862e682b608f8d6404f5d7d8eb0f53a4a298</x:v>
      </x:c>
      <x:c r="AQ158" s="52" t="inlineStr">
        <x:is>
          <x:t xml:space="preserve">PASS</x:t>
        </x:is>
      </x:c>
      <x:c r="AR158" s="53" t="inlineStr">
        <x:is>
          <x:t xml:space="preserve">VALID</x:t>
        </x:is>
      </x:c>
      <x:c r="AS158" s="53" t="inlineStr">
        <x:is>
          <x:t xml:space="preserve">IMO-097-J-P01=ACTIVATED | IMO-097-J-F01=ACTIVATED</x:t>
        </x:is>
      </x:c>
      <x:c r="AT158" s="53">
        <x:v>2</x:v>
      </x:c>
      <x:c r="AU158" s="53">
        <x:v>6</x:v>
      </x:c>
      <x:c r="AV158" s="53">
        <x:v>30</x:v>
      </x:c>
      <x:c r="AW158" s="53" t="inlineStr">
        <x:is>
          <x:t xml:space="preserve">sh:class, sh:datatype, sh:hasValue, sh:maxCount, sh:minCount, sh:minInclusive, sh:or, sh:property</x:t>
        </x:is>
      </x:c>
      <x:c r="AX158" s="53">
        <x:v>1</x:v>
      </x:c>
      <x:c r="AY158" s="53">
        <x:v>1</x:v>
      </x:c>
      <x:c r="AZ158" s="53">
        <x:v>1</x:v>
      </x:c>
      <x:c r="BA158" s="54"/>
      <x:c r="BB158" s="54"/>
      <x:c r="BC158" s="54"/>
      <x:c r="BD158" s="55" t="str">
        <x:f>IF(OR(W158&lt;&gt;"REVIEWED",COUNTIF(BA158:BC158,"UNCLEAR")&gt;0,COUNTA(BA158:BC158)&lt;3,(COUNTIF(BA158:BC158,"0")+COUNTIF(BA158:BC158,"1")+COUNTIF(BA158:BC158,"2"))=0,AJ158=""),"",(COUNTIF(BA158:BC158,"1")+2*COUNTIF(BA158:BC158,"2"))/(2*(COUNTIF(BA158:BC158,"0")+COUNTIF(BA158:BC158,"1")+COUNTIF(BA158:BC158,"2"))))</x:f>
      </x:c>
    </x:row>
    <x:row r="159" ht="66" customHeight="1">
      <x:c r="A159" s="9" t="str">
        <x:v>BATCH_16</x:v>
      </x:c>
      <x:c r="B159" s="9" t="n">
        <x:v>153</x:v>
      </x:c>
      <x:c r="C159" s="9" t="str">
        <x:v>IMO-103</x:v>
      </x:c>
      <x:c r="D159" s="9" t="str">
        <x:v>IMO</x:v>
      </x:c>
      <x:c r="E159" s="9" t="str">
        <x:v>DIRECT_STATIC</x:v>
      </x:c>
      <x:c r="F159" s="9" t="str">
        <x:v>RUN_01</x:v>
      </x:c>
      <x:c r="G159" s="12" t="str">
        <x:v>OFFICIAL_ELIGIBLE_OUTPUT</x:v>
      </x:c>
      <x:c r="H159" s="12" t="str">
        <x:v>NO_SEMANTIC_VALIDATOR_DETERMINISTIC_PASS</x:v>
      </x:c>
      <x:c r="I159" s="12" t="str">
        <x:v>PARSED</x:v>
      </x:c>
      <x:c r="J159" s="12" t="str">
        <x:v>PASS</x:v>
      </x:c>
      <x:c r="K159" s="9" t="n">
        <x:v>11</x:v>
      </x:c>
      <x:c r="L159" s="9" t="n">
        <x:v>11</x:v>
      </x:c>
      <x:c r="M159" s="9" t="n">
        <x:v>7</x:v>
      </x:c>
      <x:c r="N159" s="9" t="n">
        <x:v>0</x:v>
      </x:c>
      <x:c r="O159" s="9" t="str">
        <x:v>IMO-103-K-P02</x:v>
      </x:c>
      <x:c r="P159" s="9" t="str">
        <x:v>PASS</x:v>
      </x:c>
      <x:c r="Q159" s="9" t="str">
        <x:v>FAIL</x:v>
      </x:c>
      <x:c r="R159" s="9" t="str">
        <x:v>FALSE_REJECT</x:v>
      </x:c>
      <x:c r="S159" s="9" t="str">
        <x:v>IMO-103-K-F02</x:v>
      </x:c>
      <x:c r="T159" s="9" t="str">
        <x:v>FAIL</x:v>
      </x:c>
      <x:c r="U159" s="9" t="str">
        <x:v>FAIL</x:v>
      </x:c>
      <x:c r="V159" s="9" t="str">
        <x:v>CORRECT_BEHAVIOR</x:v>
      </x:c>
      <x:c r="W159" s="13" t="str">
        <x:v>NOT_REVIEWED</x:v>
      </x:c>
      <x:c r="X159" s="13" t="str"/>
      <x:c r="Y159" s="13" t="str"/>
      <x:c r="Z159" s="13" t="str"/>
      <x:c r="AA159" s="13" t="str"/>
      <x:c r="AB159" s="13" t="str"/>
      <x:c r="AC159" s="13" t="str"/>
      <x:c r="AD159" s="13" t="str"/>
      <x:c r="AE159" s="13" t="str"/>
      <x:c r="AF159" s="13" t="str"/>
      <x:c r="AG159" s="13" t="str"/>
      <x:c r="AH159" s="13" t="str"/>
      <x:c r="AI159" s="16" t="str">
        <x:f>IF(AND(W159="REVIEWED",X159&lt;&gt;"",Y159&lt;&gt;"",COUNTA(Z159:AF159)=7,COUNTIF(Z159:AF159,"UNCLEAR")=0,(COUNTIF(Z159:AF159,"0")+COUNTIF(Z159:AF159,"1")+COUNTIF(Z159:AF159,"2"))&gt;0,AG159&lt;&gt;"",AH159&lt;&gt;"",AJ159&lt;&gt;""),(COUNTIF(Z159:AF159,"1")+2*COUNTIF(Z159:AF159,"2"))/(2*(COUNTIF(Z159:AF159,"0")+COUNTIF(Z159:AF159,"1")+COUNTIF(Z159:AF159,"2"))),"")</x:f>
      </x:c>
      <x:c r="AJ159" s="14" t="str"/>
      <x:c r="AK159" s="14" t="str"/>
      <x:c r="AL159" s="14" t="str"/>
      <x:c r="AM159" s="9" t="str">
        <x:v>RDF_FALSE_REJECT</x:v>
      </x:c>
      <x:c r="AN159" s="9" t="str">
        <x:v>Part I-A 12.3.2</x:v>
      </x:c>
      <x:c r="AO159" s="9" t="str">
        <x:v>MVP/SHACL_GENERATION_PIPELINE/experiments/LUNA_NO_SEMANTIC_VALIDATOR/RUN_01/runs/RUN-IMO-103-20260901T104042791705Z/artifacts/attempt_01/candidate_shape.ttl</x:v>
      </x:c>
      <x:c r="AP159" s="9" t="str">
        <x:v>7b8b89f311c891a71ec3115af7590145d116e38053b971a804e082d50e56741d</x:v>
      </x:c>
      <x:c r="AQ159" s="52" t="inlineStr">
        <x:is>
          <x:t xml:space="preserve">PASS</x:t>
        </x:is>
      </x:c>
      <x:c r="AR159" s="53" t="inlineStr">
        <x:is>
          <x:t xml:space="preserve">VALID</x:t>
        </x:is>
      </x:c>
      <x:c r="AS159" s="53" t="inlineStr">
        <x:is>
          <x:t xml:space="preserve">IMO-103-K-P02=ACTIVATED | IMO-103-K-F02=ACTIVATED</x:t>
        </x:is>
      </x:c>
      <x:c r="AT159" s="53">
        <x:v>3</x:v>
      </x:c>
      <x:c r="AU159" s="53">
        <x:v>15</x:v>
      </x:c>
      <x:c r="AV159" s="53">
        <x:v>70</x:v>
      </x:c>
      <x:c r="AW159" s="53" t="inlineStr">
        <x:is>
          <x:t xml:space="preserve">sh:class, sh:datatype, sh:hasValue, sh:in, sh:maxCount, sh:minCount, sh:node, sh:or, sh:property</x:t>
        </x:is>
      </x:c>
      <x:c r="AX159" s="53">
        <x:v>2</x:v>
      </x:c>
      <x:c r="AY159" s="53">
        <x:v>1</x:v>
      </x:c>
      <x:c r="AZ159" s="53">
        <x:v>2</x:v>
      </x:c>
      <x:c r="BA159" s="54"/>
      <x:c r="BB159" s="54"/>
      <x:c r="BC159" s="54"/>
      <x:c r="BD159" s="55" t="str">
        <x:f>IF(OR(W159&lt;&gt;"REVIEWED",COUNTIF(BA159:BC159,"UNCLEAR")&gt;0,COUNTA(BA159:BC159)&lt;3,(COUNTIF(BA159:BC159,"0")+COUNTIF(BA159:BC159,"1")+COUNTIF(BA159:BC159,"2"))=0,AJ159=""),"",(COUNTIF(BA159:BC159,"1")+2*COUNTIF(BA159:BC159,"2"))/(2*(COUNTIF(BA159:BC159,"0")+COUNTIF(BA159:BC159,"1")+COUNTIF(BA159:BC159,"2"))))</x:f>
      </x:c>
    </x:row>
    <x:row r="160" ht="66" customHeight="1">
      <x:c r="A160" s="9" t="str">
        <x:v>BATCH_16</x:v>
      </x:c>
      <x:c r="B160" s="9" t="n">
        <x:v>154</x:v>
      </x:c>
      <x:c r="C160" s="9" t="str">
        <x:v>I2-004</x:v>
      </x:c>
      <x:c r="D160" s="9" t="str">
        <x:v>I2</x:v>
      </x:c>
      <x:c r="E160" s="9" t="str">
        <x:v>DIRECT_STATIC</x:v>
      </x:c>
      <x:c r="F160" s="9" t="str">
        <x:v>RUN_01</x:v>
      </x:c>
      <x:c r="G160" s="12" t="str">
        <x:v>OFFICIAL_ELIGIBLE_OUTPUT</x:v>
      </x:c>
      <x:c r="H160" s="12" t="str">
        <x:v>NO_SEMANTIC_VALIDATOR_DETERMINISTIC_PASS</x:v>
      </x:c>
      <x:c r="I160" s="12" t="str">
        <x:v>PARSED</x:v>
      </x:c>
      <x:c r="J160" s="12" t="str">
        <x:v>PASS</x:v>
      </x:c>
      <x:c r="K160" s="9" t="n">
        <x:v>6</x:v>
      </x:c>
      <x:c r="L160" s="9" t="n">
        <x:v>6</x:v>
      </x:c>
      <x:c r="M160" s="9" t="n">
        <x:v>6</x:v>
      </x:c>
      <x:c r="N160" s="9" t="n">
        <x:v>1</x:v>
      </x:c>
      <x:c r="O160" s="9" t="str">
        <x:v>I2-004-G-P03</x:v>
      </x:c>
      <x:c r="P160" s="9" t="str">
        <x:v>PASS</x:v>
      </x:c>
      <x:c r="Q160" s="9" t="str">
        <x:v>PASS</x:v>
      </x:c>
      <x:c r="R160" s="9" t="str">
        <x:v>CORRECT_BEHAVIOR</x:v>
      </x:c>
      <x:c r="S160" s="9" t="str">
        <x:v>I2-004-G-F02</x:v>
      </x:c>
      <x:c r="T160" s="9" t="str">
        <x:v>FAIL</x:v>
      </x:c>
      <x:c r="U160" s="9" t="str">
        <x:v>FAIL</x:v>
      </x:c>
      <x:c r="V160" s="9" t="str">
        <x:v>CORRECT_BEHAVIOR</x:v>
      </x:c>
      <x:c r="W160" s="13" t="str">
        <x:v>NOT_REVIEWED</x:v>
      </x:c>
      <x:c r="X160" s="13" t="str"/>
      <x:c r="Y160" s="13" t="str"/>
      <x:c r="Z160" s="13" t="str"/>
      <x:c r="AA160" s="13" t="str"/>
      <x:c r="AB160" s="13" t="str"/>
      <x:c r="AC160" s="13" t="str"/>
      <x:c r="AD160" s="13" t="str"/>
      <x:c r="AE160" s="13" t="str"/>
      <x:c r="AF160" s="13" t="str"/>
      <x:c r="AG160" s="13" t="str"/>
      <x:c r="AH160" s="13" t="str"/>
      <x:c r="AI160" s="16" t="str">
        <x:f>IF(AND(W160="REVIEWED",X160&lt;&gt;"",Y160&lt;&gt;"",COUNTA(Z160:AF160)=7,COUNTIF(Z160:AF160,"UNCLEAR")=0,(COUNTIF(Z160:AF160,"0")+COUNTIF(Z160:AF160,"1")+COUNTIF(Z160:AF160,"2"))&gt;0,AG160&lt;&gt;"",AH160&lt;&gt;"",AJ160&lt;&gt;""),(COUNTIF(Z160:AF160,"1")+2*COUNTIF(Z160:AF160,"2"))/(2*(COUNTIF(Z160:AF160,"0")+COUNTIF(Z160:AF160,"1")+COUNTIF(Z160:AF160,"2"))),"")</x:f>
      </x:c>
      <x:c r="AJ160" s="14" t="str"/>
      <x:c r="AK160" s="14" t="str"/>
      <x:c r="AL160" s="14" t="str"/>
      <x:c r="AM160" s="9" t="str"/>
      <x:c r="AN160" s="9" t="str">
        <x:v>I2.1.2.2</x:v>
      </x:c>
      <x:c r="AO160" s="9" t="str">
        <x:v>MVP/SHACL_GENERATION_PIPELINE/experiments/LUNA_NO_SEMANTIC_VALIDATOR/RUN_01/runs/RUN-I2-004-20260901T094640962697Z/artifacts/attempt_01/candidate_shape.ttl</x:v>
      </x:c>
      <x:c r="AP160" s="9" t="str">
        <x:v>c84d6efd803c74600aaf429dea3f56e1a3ecad653e77216eedbb2af6bc6862bb</x:v>
      </x:c>
      <x:c r="AQ160" s="52" t="inlineStr">
        <x:is>
          <x:t xml:space="preserve">PASS</x:t>
        </x:is>
      </x:c>
      <x:c r="AR160" s="53" t="inlineStr">
        <x:is>
          <x:t xml:space="preserve">VALID</x:t>
        </x:is>
      </x:c>
      <x:c r="AS160" s="53" t="inlineStr">
        <x:is>
          <x:t xml:space="preserve">I2-004-G-P03=ACTIVATED | I2-004-G-F02=ACTIVATED</x:t>
        </x:is>
      </x:c>
      <x:c r="AT160" s="53">
        <x:v>1</x:v>
      </x:c>
      <x:c r="AU160" s="53">
        <x:v>7</x:v>
      </x:c>
      <x:c r="AV160" s="53">
        <x:v>30</x:v>
      </x:c>
      <x:c r="AW160" s="53" t="inlineStr">
        <x:is>
          <x:t xml:space="preserve">sh:class, sh:datatype, sh:hasValue, sh:maxCount, sh:minCount, sh:node, sh:property</x:t>
        </x:is>
      </x:c>
      <x:c r="AX160" s="53">
        <x:v>1</x:v>
      </x:c>
      <x:c r="AY160" s="53">
        <x:v>1</x:v>
      </x:c>
      <x:c r="AZ160" s="53">
        <x:v>0</x:v>
      </x:c>
      <x:c r="BA160" s="54"/>
      <x:c r="BB160" s="54"/>
      <x:c r="BC160" s="54"/>
      <x:c r="BD160" s="55" t="str">
        <x:f>IF(OR(W160&lt;&gt;"REVIEWED",COUNTIF(BA160:BC160,"UNCLEAR")&gt;0,COUNTA(BA160:BC160)&lt;3,(COUNTIF(BA160:BC160,"0")+COUNTIF(BA160:BC160,"1")+COUNTIF(BA160:BC160,"2"))=0,AJ160=""),"",(COUNTIF(BA160:BC160,"1")+2*COUNTIF(BA160:BC160,"2"))/(2*(COUNTIF(BA160:BC160,"0")+COUNTIF(BA160:BC160,"1")+COUNTIF(BA160:BC160,"2"))))</x:f>
      </x:c>
    </x:row>
    <x:row r="161" ht="66" customHeight="1">
      <x:c r="A161" s="9" t="str">
        <x:v>BATCH_16</x:v>
      </x:c>
      <x:c r="B161" s="9" t="n">
        <x:v>155</x:v>
      </x:c>
      <x:c r="C161" s="9" t="str">
        <x:v>TRF-001</x:v>
      </x:c>
      <x:c r="D161" s="9" t="str">
        <x:v>TRAFICOM</x:v>
      </x:c>
      <x:c r="E161" s="9" t="str">
        <x:v>DIRECT_STATIC</x:v>
      </x:c>
      <x:c r="F161" s="9" t="str">
        <x:v>RUN_01</x:v>
      </x:c>
      <x:c r="G161" s="12" t="str">
        <x:v>OFFICIAL_ELIGIBLE_OUTPUT</x:v>
      </x:c>
      <x:c r="H161" s="12" t="str">
        <x:v>NO_SEMANTIC_VALIDATOR_DETERMINISTIC_PASS</x:v>
      </x:c>
      <x:c r="I161" s="12" t="str">
        <x:v>PARSED</x:v>
      </x:c>
      <x:c r="J161" s="12" t="str">
        <x:v>PASS</x:v>
      </x:c>
      <x:c r="K161" s="9" t="n">
        <x:v>5</x:v>
      </x:c>
      <x:c r="L161" s="9" t="n">
        <x:v>5</x:v>
      </x:c>
      <x:c r="M161" s="9" t="n">
        <x:v>2</x:v>
      </x:c>
      <x:c r="N161" s="9" t="n">
        <x:v>0</x:v>
      </x:c>
      <x:c r="O161" s="9" t="str">
        <x:v>TRF-001-P01</x:v>
      </x:c>
      <x:c r="P161" s="9" t="str">
        <x:v>PASS</x:v>
      </x:c>
      <x:c r="Q161" s="9" t="str">
        <x:v>FAIL</x:v>
      </x:c>
      <x:c r="R161" s="9" t="str">
        <x:v>FALSE_REJECT</x:v>
      </x:c>
      <x:c r="S161" s="9" t="str">
        <x:v>TRF-001-F01</x:v>
      </x:c>
      <x:c r="T161" s="9" t="str">
        <x:v>FAIL</x:v>
      </x:c>
      <x:c r="U161" s="9" t="str">
        <x:v>FAIL</x:v>
      </x:c>
      <x:c r="V161" s="9" t="str">
        <x:v>CORRECT_BEHAVIOR</x:v>
      </x:c>
      <x:c r="W161" s="13" t="str">
        <x:v>NOT_REVIEWED</x:v>
      </x:c>
      <x:c r="X161" s="13" t="str"/>
      <x:c r="Y161" s="13" t="str"/>
      <x:c r="Z161" s="13" t="str"/>
      <x:c r="AA161" s="13" t="str"/>
      <x:c r="AB161" s="13" t="str"/>
      <x:c r="AC161" s="13" t="str"/>
      <x:c r="AD161" s="13" t="str"/>
      <x:c r="AE161" s="13" t="str"/>
      <x:c r="AF161" s="13" t="str"/>
      <x:c r="AG161" s="13" t="str"/>
      <x:c r="AH161" s="13" t="str"/>
      <x:c r="AI161" s="16" t="str">
        <x:f>IF(AND(W161="REVIEWED",X161&lt;&gt;"",Y161&lt;&gt;"",COUNTA(Z161:AF161)=7,COUNTIF(Z161:AF161,"UNCLEAR")=0,(COUNTIF(Z161:AF161,"0")+COUNTIF(Z161:AF161,"1")+COUNTIF(Z161:AF161,"2"))&gt;0,AG161&lt;&gt;"",AH161&lt;&gt;"",AJ161&lt;&gt;""),(COUNTIF(Z161:AF161,"1")+2*COUNTIF(Z161:AF161,"2"))/(2*(COUNTIF(Z161:AF161,"0")+COUNTIF(Z161:AF161,"1")+COUNTIF(Z161:AF161,"2"))),"")</x:f>
      </x:c>
      <x:c r="AJ161" s="14" t="str"/>
      <x:c r="AK161" s="14" t="str"/>
      <x:c r="AL161" s="14" t="str"/>
      <x:c r="AM161" s="9" t="str">
        <x:v>ALWAYS_FAIL; RDF_FALSE_REJECT</x:v>
      </x:c>
      <x:c r="AN161" s="9" t="str">
        <x:v>1.1</x:v>
      </x:c>
      <x:c r="AO161" s="9" t="str">
        <x:v>MVP/SHACL_GENERATION_PIPELINE/experiments/LUNA_NO_SEMANTIC_VALIDATOR/RUN_01/runs/RUN-TRF-001-20260901T105732353729Z/artifacts/attempt_01/candidate_shape.ttl</x:v>
      </x:c>
      <x:c r="AP161" s="9" t="str">
        <x:v>e2f9cee941f3fffa855a04154a41556b28561e8f27695c72ec6a508a751d0e1e</x:v>
      </x:c>
      <x:c r="AQ161" s="52" t="inlineStr">
        <x:is>
          <x:t xml:space="preserve">PASS</x:t>
        </x:is>
      </x:c>
      <x:c r="AR161" s="53" t="inlineStr">
        <x:is>
          <x:t xml:space="preserve">VALID</x:t>
        </x:is>
      </x:c>
      <x:c r="AS161" s="53" t="inlineStr">
        <x:is>
          <x:t xml:space="preserve">TRF-001-P01=ACTIVATED | TRF-001-F01=ACTIVATED</x:t>
        </x:is>
      </x:c>
      <x:c r="AT161" s="53">
        <x:v>1</x:v>
      </x:c>
      <x:c r="AU161" s="53">
        <x:v>5</x:v>
      </x:c>
      <x:c r="AV161" s="53">
        <x:v>20</x:v>
      </x:c>
      <x:c r="AW161" s="53" t="inlineStr">
        <x:is>
          <x:t xml:space="preserve">sh:datatype, sh:hasValue, sh:maxExclusive, sh:minCount, sh:minInclusive, sh:nodeKind, sh:or, sh:property</x:t>
        </x:is>
      </x:c>
      <x:c r="AX161" s="53">
        <x:v>1</x:v>
      </x:c>
      <x:c r="AY161" s="53">
        <x:v>1</x:v>
      </x:c>
      <x:c r="AZ161" s="53">
        <x:v>1</x:v>
      </x:c>
      <x:c r="BA161" s="54"/>
      <x:c r="BB161" s="54"/>
      <x:c r="BC161" s="54"/>
      <x:c r="BD161" s="55" t="str">
        <x:f>IF(OR(W161&lt;&gt;"REVIEWED",COUNTIF(BA161:BC161,"UNCLEAR")&gt;0,COUNTA(BA161:BC161)&lt;3,(COUNTIF(BA161:BC161,"0")+COUNTIF(BA161:BC161,"1")+COUNTIF(BA161:BC161,"2"))=0,AJ161=""),"",(COUNTIF(BA161:BC161,"1")+2*COUNTIF(BA161:BC161,"2"))/(2*(COUNTIF(BA161:BC161,"0")+COUNTIF(BA161:BC161,"1")+COUNTIF(BA161:BC161,"2"))))</x:f>
      </x:c>
    </x:row>
    <x:row r="162" ht="66" customHeight="1">
      <x:c r="A162" s="9" t="str">
        <x:v>BATCH_16</x:v>
      </x:c>
      <x:c r="B162" s="9" t="n">
        <x:v>156</x:v>
      </x:c>
      <x:c r="C162" s="9" t="str">
        <x:v>I2-017</x:v>
      </x:c>
      <x:c r="D162" s="9" t="str">
        <x:v>I2</x:v>
      </x:c>
      <x:c r="E162" s="9" t="str">
        <x:v>COMPLEX_READINESS</x:v>
      </x:c>
      <x:c r="F162" s="9" t="str">
        <x:v>RUN_01</x:v>
      </x:c>
      <x:c r="G162" s="12" t="str">
        <x:v>OFFICIAL_ELIGIBLE_OUTPUT</x:v>
      </x:c>
      <x:c r="H162" s="12" t="str">
        <x:v>NO_SEMANTIC_VALIDATOR_DETERMINISTIC_PASS</x:v>
      </x:c>
      <x:c r="I162" s="12" t="str">
        <x:v>PARSED</x:v>
      </x:c>
      <x:c r="J162" s="12" t="str">
        <x:v>PASS</x:v>
      </x:c>
      <x:c r="K162" s="9" t="n">
        <x:v>10</x:v>
      </x:c>
      <x:c r="L162" s="9" t="n">
        <x:v>10</x:v>
      </x:c>
      <x:c r="M162" s="9" t="n">
        <x:v>8</x:v>
      </x:c>
      <x:c r="N162" s="9" t="n">
        <x:v>0</x:v>
      </x:c>
      <x:c r="O162" s="9" t="str">
        <x:v>I2-017-P02</x:v>
      </x:c>
      <x:c r="P162" s="9" t="str">
        <x:v>PASS</x:v>
      </x:c>
      <x:c r="Q162" s="9" t="str">
        <x:v>FAIL</x:v>
      </x:c>
      <x:c r="R162" s="9" t="str">
        <x:v>FALSE_REJECT</x:v>
      </x:c>
      <x:c r="S162" s="9" t="str">
        <x:v>I2-017-F04</x:v>
      </x:c>
      <x:c r="T162" s="9" t="str">
        <x:v>FAIL</x:v>
      </x:c>
      <x:c r="U162" s="9" t="str">
        <x:v>FAIL</x:v>
      </x:c>
      <x:c r="V162" s="9" t="str">
        <x:v>CORRECT_BEHAVIOR</x:v>
      </x:c>
      <x:c r="W162" s="13" t="str">
        <x:v>NOT_REVIEWED</x:v>
      </x:c>
      <x:c r="X162" s="13" t="str"/>
      <x:c r="Y162" s="13" t="str"/>
      <x:c r="Z162" s="13" t="str"/>
      <x:c r="AA162" s="13" t="str"/>
      <x:c r="AB162" s="13" t="str"/>
      <x:c r="AC162" s="13" t="str"/>
      <x:c r="AD162" s="13" t="str"/>
      <x:c r="AE162" s="13" t="str"/>
      <x:c r="AF162" s="13" t="str"/>
      <x:c r="AG162" s="13" t="str"/>
      <x:c r="AH162" s="13" t="str"/>
      <x:c r="AI162" s="16" t="str">
        <x:f>IF(AND(W162="REVIEWED",X162&lt;&gt;"",Y162&lt;&gt;"",COUNTA(Z162:AF162)=7,COUNTIF(Z162:AF162,"UNCLEAR")=0,(COUNTIF(Z162:AF162,"0")+COUNTIF(Z162:AF162,"1")+COUNTIF(Z162:AF162,"2"))&gt;0,AG162&lt;&gt;"",AH162&lt;&gt;"",AJ162&lt;&gt;""),(COUNTIF(Z162:AF162,"1")+2*COUNTIF(Z162:AF162,"2"))/(2*(COUNTIF(Z162:AF162,"0")+COUNTIF(Z162:AF162,"1")+COUNTIF(Z162:AF162,"2"))),"")</x:f>
      </x:c>
      <x:c r="AJ162" s="14" t="str"/>
      <x:c r="AK162" s="14" t="str"/>
      <x:c r="AL162" s="14" t="str"/>
      <x:c r="AM162" s="9" t="str">
        <x:v>ALWAYS_FAIL; RDF_FALSE_REJECT</x:v>
      </x:c>
      <x:c r="AN162" s="9" t="str">
        <x:v>I2.3.2.2(i)</x:v>
      </x:c>
      <x:c r="AO162" s="9" t="str">
        <x:v>MVP/SHACL_GENERATION_PIPELINE/experiments/LUNA_NO_SEMANTIC_VALIDATOR/RUN_01/runs/RUN-I2-017-20260901T095156117732Z/artifacts/attempt_01/candidate_shape.ttl</x:v>
      </x:c>
      <x:c r="AP162" s="9" t="str">
        <x:v>37d21538ef83d51d1c4ac8d5f72634c304033edad7a206342eec8c69ff1773f8</x:v>
      </x:c>
      <x:c r="AQ162" s="52" t="inlineStr">
        <x:is>
          <x:t xml:space="preserve">PASS</x:t>
        </x:is>
      </x:c>
      <x:c r="AR162" s="53" t="inlineStr">
        <x:is>
          <x:t xml:space="preserve">VALID</x:t>
        </x:is>
      </x:c>
      <x:c r="AS162" s="53" t="inlineStr">
        <x:is>
          <x:t xml:space="preserve">I2-017-P02=ACTIVATED | I2-017-F04=ACTIVATED</x:t>
        </x:is>
      </x:c>
      <x:c r="AT162" s="53">
        <x:v>1</x:v>
      </x:c>
      <x:c r="AU162" s="53">
        <x:v>23</x:v>
      </x:c>
      <x:c r="AV162" s="53">
        <x:v>99</x:v>
      </x:c>
      <x:c r="AW162" s="53" t="inlineStr">
        <x:is>
          <x:t xml:space="preserve">sh:class, sh:datatype, sh:hasValue, sh:maxCount, sh:minCount, sh:node, sh:property</x:t>
        </x:is>
      </x:c>
      <x:c r="AX162" s="53">
        <x:v>0</x:v>
      </x:c>
      <x:c r="AY162" s="53">
        <x:v>1</x:v>
      </x:c>
      <x:c r="AZ162" s="53">
        <x:v>0</x:v>
      </x:c>
      <x:c r="BA162" s="54"/>
      <x:c r="BB162" s="54"/>
      <x:c r="BC162" s="54"/>
      <x:c r="BD162" s="55" t="str">
        <x:f>IF(OR(W162&lt;&gt;"REVIEWED",COUNTIF(BA162:BC162,"UNCLEAR")&gt;0,COUNTA(BA162:BC162)&lt;3,(COUNTIF(BA162:BC162,"0")+COUNTIF(BA162:BC162,"1")+COUNTIF(BA162:BC162,"2"))=0,AJ162=""),"",(COUNTIF(BA162:BC162,"1")+2*COUNTIF(BA162:BC162,"2"))/(2*(COUNTIF(BA162:BC162,"0")+COUNTIF(BA162:BC162,"1")+COUNTIF(BA162:BC162,"2"))))</x:f>
      </x:c>
    </x:row>
    <x:row r="163" ht="66" customHeight="1">
      <x:c r="A163" s="9" t="str">
        <x:v>BATCH_16</x:v>
      </x:c>
      <x:c r="B163" s="9" t="n">
        <x:v>157</x:v>
      </x:c>
      <x:c r="C163" s="9" t="str">
        <x:v>IMO26-013</x:v>
      </x:c>
      <x:c r="D163" s="9" t="str">
        <x:v>IMO26</x:v>
      </x:c>
      <x:c r="E163" s="9" t="str">
        <x:v>DIRECT_STATIC</x:v>
      </x:c>
      <x:c r="F163" s="9" t="str">
        <x:v>RUN_01</x:v>
      </x:c>
      <x:c r="G163" s="12" t="str">
        <x:v>OFFICIAL_ELIGIBLE_OUTPUT</x:v>
      </x:c>
      <x:c r="H163" s="12" t="str">
        <x:v>NO_SEMANTIC_VALIDATOR_DETERMINISTIC_PASS</x:v>
      </x:c>
      <x:c r="I163" s="12" t="str">
        <x:v>PARSED</x:v>
      </x:c>
      <x:c r="J163" s="12" t="str">
        <x:v>PASS</x:v>
      </x:c>
      <x:c r="K163" s="9" t="n">
        <x:v>7</x:v>
      </x:c>
      <x:c r="L163" s="9" t="n">
        <x:v>7</x:v>
      </x:c>
      <x:c r="M163" s="9" t="n">
        <x:v>7</x:v>
      </x:c>
      <x:c r="N163" s="9" t="n">
        <x:v>1</x:v>
      </x:c>
      <x:c r="O163" s="9" t="str">
        <x:v>IMO26-013-A-P01</x:v>
      </x:c>
      <x:c r="P163" s="9" t="str">
        <x:v>PASS</x:v>
      </x:c>
      <x:c r="Q163" s="9" t="str">
        <x:v>PASS</x:v>
      </x:c>
      <x:c r="R163" s="9" t="str">
        <x:v>CORRECT_BEHAVIOR</x:v>
      </x:c>
      <x:c r="S163" s="9" t="str">
        <x:v>IMO26-013-A-F02</x:v>
      </x:c>
      <x:c r="T163" s="9" t="str">
        <x:v>FAIL</x:v>
      </x:c>
      <x:c r="U163" s="9" t="str">
        <x:v>FAIL</x:v>
      </x:c>
      <x:c r="V163" s="9" t="str">
        <x:v>CORRECT_BEHAVIOR</x:v>
      </x:c>
      <x:c r="W163" s="13" t="str">
        <x:v>NOT_REVIEWED</x:v>
      </x:c>
      <x:c r="X163" s="13" t="str"/>
      <x:c r="Y163" s="13" t="str"/>
      <x:c r="Z163" s="13" t="str"/>
      <x:c r="AA163" s="13" t="str"/>
      <x:c r="AB163" s="13" t="str"/>
      <x:c r="AC163" s="13" t="str"/>
      <x:c r="AD163" s="13" t="str"/>
      <x:c r="AE163" s="13" t="str"/>
      <x:c r="AF163" s="13" t="str"/>
      <x:c r="AG163" s="13" t="str"/>
      <x:c r="AH163" s="13" t="str"/>
      <x:c r="AI163" s="16" t="str">
        <x:f>IF(AND(W163="REVIEWED",X163&lt;&gt;"",Y163&lt;&gt;"",COUNTA(Z163:AF163)=7,COUNTIF(Z163:AF163,"UNCLEAR")=0,(COUNTIF(Z163:AF163,"0")+COUNTIF(Z163:AF163,"1")+COUNTIF(Z163:AF163,"2"))&gt;0,AG163&lt;&gt;"",AH163&lt;&gt;"",AJ163&lt;&gt;""),(COUNTIF(Z163:AF163,"1")+2*COUNTIF(Z163:AF163,"2"))/(2*(COUNTIF(Z163:AF163,"0")+COUNTIF(Z163:AF163,"1")+COUNTIF(Z163:AF163,"2"))),"")</x:f>
      </x:c>
      <x:c r="AJ163" s="14" t="str"/>
      <x:c r="AK163" s="14" t="str"/>
      <x:c r="AL163" s="14" t="str"/>
      <x:c r="AM163" s="9" t="str"/>
      <x:c r="AN163" s="9" t="str">
        <x:v>9-1.3.2.2.2</x:v>
      </x:c>
      <x:c r="AO163" s="9" t="str">
        <x:v>MVP/SHACL_GENERATION_PIPELINE/experiments/LUNA_NO_SEMANTIC_VALIDATOR/RUN_01/runs/RUN-IMO26-013-20260901T105509676891Z/artifacts/attempt_01/candidate_shape.ttl</x:v>
      </x:c>
      <x:c r="AP163" s="9" t="str">
        <x:v>2f296758ea4d3e0e5ad1446abbd0dd6d4e3bbb283f979d5c8e380cdf34820e6c</x:v>
      </x:c>
      <x:c r="AQ163" s="52" t="inlineStr">
        <x:is>
          <x:t xml:space="preserve">PASS</x:t>
        </x:is>
      </x:c>
      <x:c r="AR163" s="53" t="inlineStr">
        <x:is>
          <x:t xml:space="preserve">VALID</x:t>
        </x:is>
      </x:c>
      <x:c r="AS163" s="53" t="inlineStr">
        <x:is>
          <x:t xml:space="preserve">IMO26-013-A-P01=ACTIVATED | IMO26-013-A-F02=ACTIVATED</x:t>
        </x:is>
      </x:c>
      <x:c r="AT163" s="53">
        <x:v>3</x:v>
      </x:c>
      <x:c r="AU163" s="53">
        <x:v>6</x:v>
      </x:c>
      <x:c r="AV163" s="53">
        <x:v>25</x:v>
      </x:c>
      <x:c r="AW163" s="53" t="inlineStr">
        <x:is>
          <x:t xml:space="preserve">sh:class, sh:datatype, sh:hasValue, sh:maxCount, sh:minCount, sh:minInclusive, sh:node, sh:or, sh:property</x:t>
        </x:is>
      </x:c>
      <x:c r="AX163" s="53">
        <x:v>2</x:v>
      </x:c>
      <x:c r="AY163" s="53">
        <x:v>1</x:v>
      </x:c>
      <x:c r="AZ163" s="53">
        <x:v>1</x:v>
      </x:c>
      <x:c r="BA163" s="54"/>
      <x:c r="BB163" s="54"/>
      <x:c r="BC163" s="54"/>
      <x:c r="BD163" s="55" t="str">
        <x:f>IF(OR(W163&lt;&gt;"REVIEWED",COUNTIF(BA163:BC163,"UNCLEAR")&gt;0,COUNTA(BA163:BC163)&lt;3,(COUNTIF(BA163:BC163,"0")+COUNTIF(BA163:BC163,"1")+COUNTIF(BA163:BC163,"2"))=0,AJ163=""),"",(COUNTIF(BA163:BC163,"1")+2*COUNTIF(BA163:BC163,"2"))/(2*(COUNTIF(BA163:BC163,"0")+COUNTIF(BA163:BC163,"1")+COUNTIF(BA163:BC163,"2"))))</x:f>
      </x:c>
    </x:row>
    <x:row r="164" ht="66" customHeight="1">
      <x:c r="A164" s="9" t="str">
        <x:v>BATCH_16</x:v>
      </x:c>
      <x:c r="B164" s="9" t="n">
        <x:v>158</x:v>
      </x:c>
      <x:c r="C164" s="9" t="str">
        <x:v>IMO-099</x:v>
      </x:c>
      <x:c r="D164" s="9" t="str">
        <x:v>IMO</x:v>
      </x:c>
      <x:c r="E164" s="9" t="str">
        <x:v>DIRECT_STATIC</x:v>
      </x:c>
      <x:c r="F164" s="9" t="str">
        <x:v>RUN_01</x:v>
      </x:c>
      <x:c r="G164" s="12" t="str">
        <x:v>OFFICIAL_ELIGIBLE_OUTPUT</x:v>
      </x:c>
      <x:c r="H164" s="12" t="str">
        <x:v>NO_SEMANTIC_VALIDATOR_DETERMINISTIC_PASS</x:v>
      </x:c>
      <x:c r="I164" s="12" t="str">
        <x:v>PARSED</x:v>
      </x:c>
      <x:c r="J164" s="12" t="str">
        <x:v>PASS</x:v>
      </x:c>
      <x:c r="K164" s="9" t="n">
        <x:v>7</x:v>
      </x:c>
      <x:c r="L164" s="9" t="n">
        <x:v>7</x:v>
      </x:c>
      <x:c r="M164" s="9" t="n">
        <x:v>7</x:v>
      </x:c>
      <x:c r="N164" s="9" t="n">
        <x:v>1</x:v>
      </x:c>
      <x:c r="O164" s="9" t="str">
        <x:v>IMO-099-J-P02</x:v>
      </x:c>
      <x:c r="P164" s="9" t="str">
        <x:v>PASS</x:v>
      </x:c>
      <x:c r="Q164" s="9" t="str">
        <x:v>PASS</x:v>
      </x:c>
      <x:c r="R164" s="9" t="str">
        <x:v>CORRECT_BEHAVIOR</x:v>
      </x:c>
      <x:c r="S164" s="9" t="str">
        <x:v>IMO-099-J-F04</x:v>
      </x:c>
      <x:c r="T164" s="9" t="str">
        <x:v>FAIL</x:v>
      </x:c>
      <x:c r="U164" s="9" t="str">
        <x:v>FAIL</x:v>
      </x:c>
      <x:c r="V164" s="9" t="str">
        <x:v>CORRECT_BEHAVIOR</x:v>
      </x:c>
      <x:c r="W164" s="13" t="str">
        <x:v>NOT_REVIEWED</x:v>
      </x:c>
      <x:c r="X164" s="13" t="str"/>
      <x:c r="Y164" s="13" t="str"/>
      <x:c r="Z164" s="13" t="str"/>
      <x:c r="AA164" s="13" t="str"/>
      <x:c r="AB164" s="13" t="str"/>
      <x:c r="AC164" s="13" t="str"/>
      <x:c r="AD164" s="13" t="str"/>
      <x:c r="AE164" s="13" t="str"/>
      <x:c r="AF164" s="13" t="str"/>
      <x:c r="AG164" s="13" t="str"/>
      <x:c r="AH164" s="13" t="str"/>
      <x:c r="AI164" s="16" t="str">
        <x:f>IF(AND(W164="REVIEWED",X164&lt;&gt;"",Y164&lt;&gt;"",COUNTA(Z164:AF164)=7,COUNTIF(Z164:AF164,"UNCLEAR")=0,(COUNTIF(Z164:AF164,"0")+COUNTIF(Z164:AF164,"1")+COUNTIF(Z164:AF164,"2"))&gt;0,AG164&lt;&gt;"",AH164&lt;&gt;"",AJ164&lt;&gt;""),(COUNTIF(Z164:AF164,"1")+2*COUNTIF(Z164:AF164,"2"))/(2*(COUNTIF(Z164:AF164,"0")+COUNTIF(Z164:AF164,"1")+COUNTIF(Z164:AF164,"2"))),"")</x:f>
      </x:c>
      <x:c r="AJ164" s="14" t="str"/>
      <x:c r="AK164" s="14" t="str"/>
      <x:c r="AL164" s="14" t="str"/>
      <x:c r="AM164" s="9" t="str"/>
      <x:c r="AN164" s="9" t="str">
        <x:v>Part I-A 10.3.2.3</x:v>
      </x:c>
      <x:c r="AO164" s="9" t="str">
        <x:v>MVP/SHACL_GENERATION_PIPELINE/experiments/LUNA_NO_SEMANTIC_VALIDATOR/RUN_01/runs/RUN-IMO-099-20260901T103910686008Z/artifacts/attempt_01/candidate_shape.ttl</x:v>
      </x:c>
      <x:c r="AP164" s="9" t="str">
        <x:v>d891ec1a038dfbf4590e20622e1fe383a6951a5a51b051ea7d5478a154753d56</x:v>
      </x:c>
      <x:c r="AQ164" s="52" t="inlineStr">
        <x:is>
          <x:t xml:space="preserve">PASS</x:t>
        </x:is>
      </x:c>
      <x:c r="AR164" s="53" t="inlineStr">
        <x:is>
          <x:t xml:space="preserve">VALID</x:t>
        </x:is>
      </x:c>
      <x:c r="AS164" s="53" t="inlineStr">
        <x:is>
          <x:t xml:space="preserve">IMO-099-J-P02=ACTIVATED | IMO-099-J-F04=ACTIVATED</x:t>
        </x:is>
      </x:c>
      <x:c r="AT164" s="53">
        <x:v>3</x:v>
      </x:c>
      <x:c r="AU164" s="53">
        <x:v>8</x:v>
      </x:c>
      <x:c r="AV164" s="53">
        <x:v>34</x:v>
      </x:c>
      <x:c r="AW164" s="53" t="inlineStr">
        <x:is>
          <x:t xml:space="preserve">sh:datatype, sh:hasValue, sh:maxCount, sh:minCount, sh:node, sh:property</x:t>
        </x:is>
      </x:c>
      <x:c r="AX164" s="53">
        <x:v>1</x:v>
      </x:c>
      <x:c r="AY164" s="53">
        <x:v>1</x:v>
      </x:c>
      <x:c r="AZ164" s="53">
        <x:v>0</x:v>
      </x:c>
      <x:c r="BA164" s="54"/>
      <x:c r="BB164" s="54"/>
      <x:c r="BC164" s="54"/>
      <x:c r="BD164" s="55" t="str">
        <x:f>IF(OR(W164&lt;&gt;"REVIEWED",COUNTIF(BA164:BC164,"UNCLEAR")&gt;0,COUNTA(BA164:BC164)&lt;3,(COUNTIF(BA164:BC164,"0")+COUNTIF(BA164:BC164,"1")+COUNTIF(BA164:BC164,"2"))=0,AJ164=""),"",(COUNTIF(BA164:BC164,"1")+2*COUNTIF(BA164:BC164,"2"))/(2*(COUNTIF(BA164:BC164,"0")+COUNTIF(BA164:BC164,"1")+COUNTIF(BA164:BC164,"2"))))</x:f>
      </x:c>
    </x:row>
    <x:row r="165" ht="66" customHeight="1">
      <x:c r="A165" s="9" t="str">
        <x:v>BATCH_16</x:v>
      </x:c>
      <x:c r="B165" s="9" t="n">
        <x:v>159</x:v>
      </x:c>
      <x:c r="C165" s="9" t="str">
        <x:v>IMO-047</x:v>
      </x:c>
      <x:c r="D165" s="9" t="str">
        <x:v>IMO</x:v>
      </x:c>
      <x:c r="E165" s="9" t="str">
        <x:v>DIRECT_STATIC</x:v>
      </x:c>
      <x:c r="F165" s="9" t="str">
        <x:v>RUN_01</x:v>
      </x:c>
      <x:c r="G165" s="12" t="str">
        <x:v>NO_ELIGIBLE_OUTPUT</x:v>
      </x:c>
      <x:c r="H165" s="12" t="str">
        <x:v>NO_SEMANTIC_VALIDATOR_DETERMINISTIC_FAIL</x:v>
      </x:c>
      <x:c r="I165" s="12" t="str">
        <x:v>NOT_PARSED</x:v>
      </x:c>
      <x:c r="J165" s="12" t="str">
        <x:v>FAIL</x:v>
      </x:c>
      <x:c r="K165" s="9" t="n">
        <x:v>0</x:v>
      </x:c>
      <x:c r="L165" s="9" t="n">
        <x:v>11</x:v>
      </x:c>
      <x:c r="M165" s="9" t="n">
        <x:v>0</x:v>
      </x:c>
      <x:c r="N165" s="9" t="n">
        <x:v>0</x:v>
      </x:c>
      <x:c r="O165" s="9" t="str">
        <x:v>IMO-047-P04</x:v>
      </x:c>
      <x:c r="P165" s="9" t="str">
        <x:v>PASS</x:v>
      </x:c>
      <x:c r="Q165" s="9" t="str">
        <x:v>NO_VERDICT</x:v>
      </x:c>
      <x:c r="R165" s="9" t="str">
        <x:v>GENERATION_ERROR</x:v>
      </x:c>
      <x:c r="S165" s="9" t="str">
        <x:v>IMO-047-F01</x:v>
      </x:c>
      <x:c r="T165" s="9" t="str">
        <x:v>FAIL</x:v>
      </x:c>
      <x:c r="U165" s="9" t="str">
        <x:v>NO_VERDICT</x:v>
      </x:c>
      <x:c r="V165" s="9" t="str">
        <x:v>GENERATION_ERROR</x:v>
      </x:c>
      <x:c r="W165" s="13" t="str">
        <x:v>NOT_REVIEWED</x:v>
      </x:c>
      <x:c r="X165" s="13" t="str"/>
      <x:c r="Y165" s="13" t="str"/>
      <x:c r="Z165" s="13" t="str"/>
      <x:c r="AA165" s="13" t="str"/>
      <x:c r="AB165" s="13" t="str"/>
      <x:c r="AC165" s="13" t="str"/>
      <x:c r="AD165" s="13" t="str"/>
      <x:c r="AE165" s="13" t="str"/>
      <x:c r="AF165" s="13" t="str"/>
      <x:c r="AG165" s="13" t="str"/>
      <x:c r="AH165" s="13" t="str"/>
      <x:c r="AI165" s="16" t="str">
        <x:f>IF(AND(W165="REVIEWED",X165&lt;&gt;"",Y165&lt;&gt;"",COUNTA(Z165:AF165)=7,COUNTIF(Z165:AF165,"UNCLEAR")=0,(COUNTIF(Z165:AF165,"0")+COUNTIF(Z165:AF165,"1")+COUNTIF(Z165:AF165,"2"))&gt;0,AG165&lt;&gt;"",AH165&lt;&gt;"",AJ165&lt;&gt;""),(COUNTIF(Z165:AF165,"1")+2*COUNTIF(Z165:AF165,"2"))/(2*(COUNTIF(Z165:AF165,"0")+COUNTIF(Z165:AF165,"1")+COUNTIF(Z165:AF165,"2"))),"")</x:f>
      </x:c>
      <x:c r="AJ165" s="14" t="str"/>
      <x:c r="AK165" s="14" t="str"/>
      <x:c r="AL165" s="14" t="str"/>
      <x:c r="AM165" s="9" t="str">
        <x:v>DETERMINISTIC_FAIL</x:v>
      </x:c>
      <x:c r="AN165" s="9" t="str">
        <x:v>Part I-A 6.3.2.2</x:v>
      </x:c>
      <x:c r="AO165" s="9" t="str">
        <x:v>MVP/SHACL_GENERATION_PIPELINE/experiments/LUNA_NO_SEMANTIC_VALIDATOR/RUN_01/runs/RUN-IMO-047-20260901T102313647139Z/artifacts/attempt_01/candidate_shape.ttl</x:v>
      </x:c>
      <x:c r="AP165" s="9" t="str">
        <x:v>794234bdd971cf028844b03f3b0f483ecd5124786a2b550b75f66e23867d71e4</x:v>
      </x:c>
      <x:c r="AQ165" s="52" t="inlineStr">
        <x:is>
          <x:t xml:space="preserve">PASS</x:t>
        </x:is>
      </x:c>
      <x:c r="AR165" s="53" t="inlineStr">
        <x:is>
          <x:t xml:space="preserve">VALID</x:t>
        </x:is>
      </x:c>
      <x:c r="AS165" s="53" t="inlineStr">
        <x:is>
          <x:t xml:space="preserve">IMO-047-P04=ACTIVATED | IMO-047-F01=ACTIVATED</x:t>
        </x:is>
      </x:c>
      <x:c r="AT165" s="53">
        <x:v>3</x:v>
      </x:c>
      <x:c r="AU165" s="53">
        <x:v>7</x:v>
      </x:c>
      <x:c r="AV165" s="53">
        <x:v>28</x:v>
      </x:c>
      <x:c r="AW165" s="53" t="inlineStr">
        <x:is>
          <x:t xml:space="preserve">sh:class, sh:datatype, sh:hasValue, sh:maxCount, sh:minCount, sh:node, sh:property</x:t>
        </x:is>
      </x:c>
      <x:c r="AX165" s="53">
        <x:v>1</x:v>
      </x:c>
      <x:c r="AY165" s="53">
        <x:v>1</x:v>
      </x:c>
      <x:c r="AZ165" s="53">
        <x:v>0</x:v>
      </x:c>
      <x:c r="BA165" s="54"/>
      <x:c r="BB165" s="54"/>
      <x:c r="BC165" s="54"/>
      <x:c r="BD165" s="55" t="str">
        <x:f>IF(OR(W165&lt;&gt;"REVIEWED",COUNTIF(BA165:BC165,"UNCLEAR")&gt;0,COUNTA(BA165:BC165)&lt;3,(COUNTIF(BA165:BC165,"0")+COUNTIF(BA165:BC165,"1")+COUNTIF(BA165:BC165,"2"))=0,AJ165=""),"",(COUNTIF(BA165:BC165,"1")+2*COUNTIF(BA165:BC165,"2"))/(2*(COUNTIF(BA165:BC165,"0")+COUNTIF(BA165:BC165,"1")+COUNTIF(BA165:BC165,"2"))))</x:f>
      </x:c>
    </x:row>
    <x:row r="166" ht="66" customHeight="1">
      <x:c r="A166" s="9" t="str">
        <x:v>BATCH_16</x:v>
      </x:c>
      <x:c r="B166" s="9" t="n">
        <x:v>160</x:v>
      </x:c>
      <x:c r="C166" s="9" t="str">
        <x:v>IMO-045</x:v>
      </x:c>
      <x:c r="D166" s="9" t="str">
        <x:v>IMO</x:v>
      </x:c>
      <x:c r="E166" s="9" t="str">
        <x:v>DIRECT_STATIC</x:v>
      </x:c>
      <x:c r="F166" s="9" t="str">
        <x:v>RUN_01</x:v>
      </x:c>
      <x:c r="G166" s="12" t="str">
        <x:v>OFFICIAL_ELIGIBLE_OUTPUT</x:v>
      </x:c>
      <x:c r="H166" s="12" t="str">
        <x:v>NO_SEMANTIC_VALIDATOR_DETERMINISTIC_PASS</x:v>
      </x:c>
      <x:c r="I166" s="12" t="str">
        <x:v>PARSED</x:v>
      </x:c>
      <x:c r="J166" s="12" t="str">
        <x:v>PASS</x:v>
      </x:c>
      <x:c r="K166" s="9" t="n">
        <x:v>8</x:v>
      </x:c>
      <x:c r="L166" s="9" t="n">
        <x:v>8</x:v>
      </x:c>
      <x:c r="M166" s="9" t="n">
        <x:v>8</x:v>
      </x:c>
      <x:c r="N166" s="9" t="n">
        <x:v>1</x:v>
      </x:c>
      <x:c r="O166" s="9" t="str">
        <x:v>IMO-045-P03</x:v>
      </x:c>
      <x:c r="P166" s="9" t="str">
        <x:v>PASS</x:v>
      </x:c>
      <x:c r="Q166" s="9" t="str">
        <x:v>PASS</x:v>
      </x:c>
      <x:c r="R166" s="9" t="str">
        <x:v>CORRECT_BEHAVIOR</x:v>
      </x:c>
      <x:c r="S166" s="9" t="str">
        <x:v>IMO-045-F04</x:v>
      </x:c>
      <x:c r="T166" s="9" t="str">
        <x:v>FAIL</x:v>
      </x:c>
      <x:c r="U166" s="9" t="str">
        <x:v>FAIL</x:v>
      </x:c>
      <x:c r="V166" s="9" t="str">
        <x:v>CORRECT_BEHAVIOR</x:v>
      </x:c>
      <x:c r="W166" s="13" t="str">
        <x:v>NOT_REVIEWED</x:v>
      </x:c>
      <x:c r="X166" s="13" t="str"/>
      <x:c r="Y166" s="13" t="str"/>
      <x:c r="Z166" s="13" t="str"/>
      <x:c r="AA166" s="13" t="str"/>
      <x:c r="AB166" s="13" t="str"/>
      <x:c r="AC166" s="13" t="str"/>
      <x:c r="AD166" s="13" t="str"/>
      <x:c r="AE166" s="13" t="str"/>
      <x:c r="AF166" s="13" t="str"/>
      <x:c r="AG166" s="13" t="str"/>
      <x:c r="AH166" s="13" t="str"/>
      <x:c r="AI166" s="16" t="str">
        <x:f>IF(AND(W166="REVIEWED",X166&lt;&gt;"",Y166&lt;&gt;"",COUNTA(Z166:AF166)=7,COUNTIF(Z166:AF166,"UNCLEAR")=0,(COUNTIF(Z166:AF166,"0")+COUNTIF(Z166:AF166,"1")+COUNTIF(Z166:AF166,"2"))&gt;0,AG166&lt;&gt;"",AH166&lt;&gt;"",AJ166&lt;&gt;""),(COUNTIF(Z166:AF166,"1")+2*COUNTIF(Z166:AF166,"2"))/(2*(COUNTIF(Z166:AF166,"0")+COUNTIF(Z166:AF166,"1")+COUNTIF(Z166:AF166,"2"))),"")</x:f>
      </x:c>
      <x:c r="AJ166" s="14" t="str"/>
      <x:c r="AK166" s="14" t="str"/>
      <x:c r="AL166" s="14" t="str"/>
      <x:c r="AM166" s="9" t="str"/>
      <x:c r="AN166" s="9" t="str">
        <x:v>Part I-A 6.3.1.3</x:v>
      </x:c>
      <x:c r="AO166" s="9" t="str">
        <x:v>MVP/SHACL_GENERATION_PIPELINE/experiments/LUNA_NO_SEMANTIC_VALIDATOR/RUN_01/runs/RUN-IMO-045-20260901T102250899785Z/artifacts/attempt_01/candidate_shape.ttl</x:v>
      </x:c>
      <x:c r="AP166" s="9" t="str">
        <x:v>09ec78228b0259723fd914a075e0b08e0e966da0a23e6e49fc6a8581ce317add</x:v>
      </x:c>
      <x:c r="AQ166" s="52" t="inlineStr">
        <x:is>
          <x:t xml:space="preserve">PASS</x:t>
        </x:is>
      </x:c>
      <x:c r="AR166" s="53" t="inlineStr">
        <x:is>
          <x:t xml:space="preserve">VALID</x:t>
        </x:is>
      </x:c>
      <x:c r="AS166" s="53" t="inlineStr">
        <x:is>
          <x:t xml:space="preserve">IMO-045-P03=ACTIVATED | IMO-045-F04=ACTIVATED</x:t>
        </x:is>
      </x:c>
      <x:c r="AT166" s="53">
        <x:v>1</x:v>
      </x:c>
      <x:c r="AU166" s="53">
        <x:v>5</x:v>
      </x:c>
      <x:c r="AV166" s="53">
        <x:v>16</x:v>
      </x:c>
      <x:c r="AW166" s="53" t="inlineStr">
        <x:is>
          <x:t xml:space="preserve">sh:datatype, sh:hasValue, sh:minCount, sh:or, sh:property</x:t>
        </x:is>
      </x:c>
      <x:c r="AX166" s="53">
        <x:v>0</x:v>
      </x:c>
      <x:c r="AY166" s="53">
        <x:v>1</x:v>
      </x:c>
      <x:c r="AZ166" s="53">
        <x:v>2</x:v>
      </x:c>
      <x:c r="BA166" s="54"/>
      <x:c r="BB166" s="54"/>
      <x:c r="BC166" s="54"/>
      <x:c r="BD166" s="55" t="str">
        <x:f>IF(OR(W166&lt;&gt;"REVIEWED",COUNTIF(BA166:BC166,"UNCLEAR")&gt;0,COUNTA(BA166:BC166)&lt;3,(COUNTIF(BA166:BC166,"0")+COUNTIF(BA166:BC166,"1")+COUNTIF(BA166:BC166,"2"))=0,AJ166=""),"",(COUNTIF(BA166:BC166,"1")+2*COUNTIF(BA166:BC166,"2"))/(2*(COUNTIF(BA166:BC166,"0")+COUNTIF(BA166:BC166,"1")+COUNTIF(BA166:BC166,"2"))))</x:f>
      </x:c>
    </x:row>
    <x:row r="167" ht="66" customHeight="1">
      <x:c r="A167" s="9" t="str">
        <x:v>BATCH_17</x:v>
      </x:c>
      <x:c r="B167" s="9" t="n">
        <x:v>161</x:v>
      </x:c>
      <x:c r="C167" s="9" t="str">
        <x:v>IMO-083</x:v>
      </x:c>
      <x:c r="D167" s="9" t="str">
        <x:v>IMO</x:v>
      </x:c>
      <x:c r="E167" s="9" t="str">
        <x:v>DIRECT_STATIC</x:v>
      </x:c>
      <x:c r="F167" s="9" t="str">
        <x:v>RUN_01</x:v>
      </x:c>
      <x:c r="G167" s="12" t="str">
        <x:v>OFFICIAL_ELIGIBLE_OUTPUT</x:v>
      </x:c>
      <x:c r="H167" s="12" t="str">
        <x:v>NO_SEMANTIC_VALIDATOR_DETERMINISTIC_PASS</x:v>
      </x:c>
      <x:c r="I167" s="12" t="str">
        <x:v>PARSED</x:v>
      </x:c>
      <x:c r="J167" s="12" t="str">
        <x:v>PASS</x:v>
      </x:c>
      <x:c r="K167" s="9" t="n">
        <x:v>7</x:v>
      </x:c>
      <x:c r="L167" s="9" t="n">
        <x:v>7</x:v>
      </x:c>
      <x:c r="M167" s="9" t="n">
        <x:v>7</x:v>
      </x:c>
      <x:c r="N167" s="9" t="n">
        <x:v>1</x:v>
      </x:c>
      <x:c r="O167" s="9" t="str">
        <x:v>IMO-083-I-P02</x:v>
      </x:c>
      <x:c r="P167" s="9" t="str">
        <x:v>PASS</x:v>
      </x:c>
      <x:c r="Q167" s="9" t="str">
        <x:v>PASS</x:v>
      </x:c>
      <x:c r="R167" s="9" t="str">
        <x:v>CORRECT_BEHAVIOR</x:v>
      </x:c>
      <x:c r="S167" s="9" t="str">
        <x:v>IMO-083-I-F04</x:v>
      </x:c>
      <x:c r="T167" s="9" t="str">
        <x:v>FAIL</x:v>
      </x:c>
      <x:c r="U167" s="9" t="str">
        <x:v>FAIL</x:v>
      </x:c>
      <x:c r="V167" s="9" t="str">
        <x:v>CORRECT_BEHAVIOR</x:v>
      </x:c>
      <x:c r="W167" s="13" t="str">
        <x:v>NOT_REVIEWED</x:v>
      </x:c>
      <x:c r="X167" s="13" t="str"/>
      <x:c r="Y167" s="13" t="str"/>
      <x:c r="Z167" s="13" t="str"/>
      <x:c r="AA167" s="13" t="str"/>
      <x:c r="AB167" s="13" t="str"/>
      <x:c r="AC167" s="13" t="str"/>
      <x:c r="AD167" s="13" t="str"/>
      <x:c r="AE167" s="13" t="str"/>
      <x:c r="AF167" s="13" t="str"/>
      <x:c r="AG167" s="13" t="str"/>
      <x:c r="AH167" s="13" t="str"/>
      <x:c r="AI167" s="16" t="str">
        <x:f>IF(AND(W167="REVIEWED",X167&lt;&gt;"",Y167&lt;&gt;"",COUNTA(Z167:AF167)=7,COUNTIF(Z167:AF167,"UNCLEAR")=0,(COUNTIF(Z167:AF167,"0")+COUNTIF(Z167:AF167,"1")+COUNTIF(Z167:AF167,"2"))&gt;0,AG167&lt;&gt;"",AH167&lt;&gt;"",AJ167&lt;&gt;""),(COUNTIF(Z167:AF167,"1")+2*COUNTIF(Z167:AF167,"2"))/(2*(COUNTIF(Z167:AF167,"0")+COUNTIF(Z167:AF167,"1")+COUNTIF(Z167:AF167,"2"))),"")</x:f>
      </x:c>
      <x:c r="AJ167" s="14" t="str"/>
      <x:c r="AK167" s="14" t="str"/>
      <x:c r="AL167" s="14" t="str"/>
      <x:c r="AM167" s="9" t="str"/>
      <x:c r="AN167" s="9" t="str">
        <x:v>Part I-A 9.3.2.1.3</x:v>
      </x:c>
      <x:c r="AO167" s="9" t="str">
        <x:v>MVP/SHACL_GENERATION_PIPELINE/experiments/LUNA_NO_SEMANTIC_VALIDATOR/RUN_01/runs/RUN-IMO-083-20260901T103308917951Z/artifacts/attempt_01/candidate_shape.ttl</x:v>
      </x:c>
      <x:c r="AP167" s="9" t="str">
        <x:v>5e58663ef399739cfecb446c67d58b6e0f13cad9c3c5e151e5664614b47c1c21</x:v>
      </x:c>
      <x:c r="AQ167" s="52" t="inlineStr">
        <x:is>
          <x:t xml:space="preserve">PASS</x:t>
        </x:is>
      </x:c>
      <x:c r="AR167" s="53" t="inlineStr">
        <x:is>
          <x:t xml:space="preserve">VALID</x:t>
        </x:is>
      </x:c>
      <x:c r="AS167" s="53" t="inlineStr">
        <x:is>
          <x:t xml:space="preserve">IMO-083-I-P02=ACTIVATED | IMO-083-I-F04=ACTIVATED</x:t>
        </x:is>
      </x:c>
      <x:c r="AT167" s="53">
        <x:v>4</x:v>
      </x:c>
      <x:c r="AU167" s="53">
        <x:v>5</x:v>
      </x:c>
      <x:c r="AV167" s="53">
        <x:v>16</x:v>
      </x:c>
      <x:c r="AW167" s="53" t="inlineStr">
        <x:is>
          <x:t xml:space="preserve">sh:datatype, sh:hasValue, sh:maxCount, sh:minCount, sh:node, sh:or, sh:property</x:t>
        </x:is>
      </x:c>
      <x:c r="AX167" s="53">
        <x:v>0</x:v>
      </x:c>
      <x:c r="AY167" s="53">
        <x:v>1</x:v>
      </x:c>
      <x:c r="AZ167" s="53">
        <x:v>1</x:v>
      </x:c>
      <x:c r="BA167" s="54"/>
      <x:c r="BB167" s="54"/>
      <x:c r="BC167" s="54"/>
      <x:c r="BD167" s="55" t="str">
        <x:f>IF(OR(W167&lt;&gt;"REVIEWED",COUNTIF(BA167:BC167,"UNCLEAR")&gt;0,COUNTA(BA167:BC167)&lt;3,(COUNTIF(BA167:BC167,"0")+COUNTIF(BA167:BC167,"1")+COUNTIF(BA167:BC167,"2"))=0,AJ167=""),"",(COUNTIF(BA167:BC167,"1")+2*COUNTIF(BA167:BC167,"2"))/(2*(COUNTIF(BA167:BC167,"0")+COUNTIF(BA167:BC167,"1")+COUNTIF(BA167:BC167,"2"))))</x:f>
      </x:c>
    </x:row>
    <x:row r="168" ht="66" customHeight="1">
      <x:c r="A168" s="9" t="str">
        <x:v>BATCH_17</x:v>
      </x:c>
      <x:c r="B168" s="9" t="n">
        <x:v>162</x:v>
      </x:c>
      <x:c r="C168" s="9" t="str">
        <x:v>IMO-016</x:v>
      </x:c>
      <x:c r="D168" s="9" t="str">
        <x:v>IMO</x:v>
      </x:c>
      <x:c r="E168" s="9" t="str">
        <x:v>DIRECT_STATIC</x:v>
      </x:c>
      <x:c r="F168" s="9" t="str">
        <x:v>RUN_01</x:v>
      </x:c>
      <x:c r="G168" s="12" t="str">
        <x:v>OFFICIAL_ELIGIBLE_OUTPUT</x:v>
      </x:c>
      <x:c r="H168" s="12" t="str">
        <x:v>NO_SEMANTIC_VALIDATOR_DETERMINISTIC_PASS</x:v>
      </x:c>
      <x:c r="I168" s="12" t="str">
        <x:v>PARSED</x:v>
      </x:c>
      <x:c r="J168" s="12" t="str">
        <x:v>PASS</x:v>
      </x:c>
      <x:c r="K168" s="9" t="n">
        <x:v>7</x:v>
      </x:c>
      <x:c r="L168" s="9" t="n">
        <x:v>7</x:v>
      </x:c>
      <x:c r="M168" s="9" t="n">
        <x:v>4</x:v>
      </x:c>
      <x:c r="N168" s="9" t="n">
        <x:v>0</x:v>
      </x:c>
      <x:c r="O168" s="9" t="str">
        <x:v>IMO-016-P01</x:v>
      </x:c>
      <x:c r="P168" s="9" t="str">
        <x:v>PASS</x:v>
      </x:c>
      <x:c r="Q168" s="9" t="str">
        <x:v>FAIL</x:v>
      </x:c>
      <x:c r="R168" s="9" t="str">
        <x:v>FALSE_REJECT</x:v>
      </x:c>
      <x:c r="S168" s="9" t="str">
        <x:v>IMO-016-F04</x:v>
      </x:c>
      <x:c r="T168" s="9" t="str">
        <x:v>FAIL</x:v>
      </x:c>
      <x:c r="U168" s="9" t="str">
        <x:v>FAIL</x:v>
      </x:c>
      <x:c r="V168" s="9" t="str">
        <x:v>CORRECT_BEHAVIOR</x:v>
      </x:c>
      <x:c r="W168" s="13" t="str">
        <x:v>NOT_REVIEWED</x:v>
      </x:c>
      <x:c r="X168" s="13" t="str"/>
      <x:c r="Y168" s="13" t="str"/>
      <x:c r="Z168" s="13" t="str"/>
      <x:c r="AA168" s="13" t="str"/>
      <x:c r="AB168" s="13" t="str"/>
      <x:c r="AC168" s="13" t="str"/>
      <x:c r="AD168" s="13" t="str"/>
      <x:c r="AE168" s="13" t="str"/>
      <x:c r="AF168" s="13" t="str"/>
      <x:c r="AG168" s="13" t="str"/>
      <x:c r="AH168" s="13" t="str"/>
      <x:c r="AI168" s="16" t="str">
        <x:f>IF(AND(W168="REVIEWED",X168&lt;&gt;"",Y168&lt;&gt;"",COUNTA(Z168:AF168)=7,COUNTIF(Z168:AF168,"UNCLEAR")=0,(COUNTIF(Z168:AF168,"0")+COUNTIF(Z168:AF168,"1")+COUNTIF(Z168:AF168,"2"))&gt;0,AG168&lt;&gt;"",AH168&lt;&gt;"",AJ168&lt;&gt;""),(COUNTIF(Z168:AF168,"1")+2*COUNTIF(Z168:AF168,"2"))/(2*(COUNTIF(Z168:AF168,"0")+COUNTIF(Z168:AF168,"1")+COUNTIF(Z168:AF168,"2"))),"")</x:f>
      </x:c>
      <x:c r="AJ168" s="14" t="str"/>
      <x:c r="AK168" s="14" t="str"/>
      <x:c r="AL168" s="14" t="str"/>
      <x:c r="AM168" s="9" t="str">
        <x:v>ALWAYS_FAIL; RDF_FALSE_REJECT</x:v>
      </x:c>
      <x:c r="AN168" s="9" t="str">
        <x:v>Part I-A 1.3.5</x:v>
      </x:c>
      <x:c r="AO168" s="9" t="str">
        <x:v>MVP/SHACL_GENERATION_PIPELINE/experiments/LUNA_NO_SEMANTIC_VALIDATOR/RUN_01/runs/RUN-IMO-016-20260901T101533403429Z/artifacts/attempt_01/candidate_shape.ttl</x:v>
      </x:c>
      <x:c r="AP168" s="9" t="str">
        <x:v>85195c5cd8bc54087a534194354fab3f7c48f24e2f254896131cc314c12773a8</x:v>
      </x:c>
      <x:c r="AQ168" s="52" t="inlineStr">
        <x:is>
          <x:t xml:space="preserve">PASS</x:t>
        </x:is>
      </x:c>
      <x:c r="AR168" s="53" t="inlineStr">
        <x:is>
          <x:t xml:space="preserve">VALID</x:t>
        </x:is>
      </x:c>
      <x:c r="AS168" s="53" t="inlineStr">
        <x:is>
          <x:t xml:space="preserve">IMO-016-P01=ACTIVATED | IMO-016-F04=ACTIVATED</x:t>
        </x:is>
      </x:c>
      <x:c r="AT168" s="53">
        <x:v>1</x:v>
      </x:c>
      <x:c r="AU168" s="53">
        <x:v>5</x:v>
      </x:c>
      <x:c r="AV168" s="53">
        <x:v>20</x:v>
      </x:c>
      <x:c r="AW168" s="53" t="inlineStr">
        <x:is>
          <x:t xml:space="preserve">sh:class, sh:datatype, sh:hasValue, sh:in, sh:maxCount, sh:minCount, sh:node, sh:or, sh:property</x:t>
        </x:is>
      </x:c>
      <x:c r="AX168" s="53">
        <x:v>0</x:v>
      </x:c>
      <x:c r="AY168" s="53">
        <x:v>1</x:v>
      </x:c>
      <x:c r="AZ168" s="53">
        <x:v>1</x:v>
      </x:c>
      <x:c r="BA168" s="54"/>
      <x:c r="BB168" s="54"/>
      <x:c r="BC168" s="54"/>
      <x:c r="BD168" s="55" t="str">
        <x:f>IF(OR(W168&lt;&gt;"REVIEWED",COUNTIF(BA168:BC168,"UNCLEAR")&gt;0,COUNTA(BA168:BC168)&lt;3,(COUNTIF(BA168:BC168,"0")+COUNTIF(BA168:BC168,"1")+COUNTIF(BA168:BC168,"2"))=0,AJ168=""),"",(COUNTIF(BA168:BC168,"1")+2*COUNTIF(BA168:BC168,"2"))/(2*(COUNTIF(BA168:BC168,"0")+COUNTIF(BA168:BC168,"1")+COUNTIF(BA168:BC168,"2"))))</x:f>
      </x:c>
    </x:row>
    <x:row r="169" ht="66" customHeight="1">
      <x:c r="A169" s="9" t="str">
        <x:v>BATCH_17</x:v>
      </x:c>
      <x:c r="B169" s="9" t="n">
        <x:v>163</x:v>
      </x:c>
      <x:c r="C169" s="9" t="str">
        <x:v>I2-032</x:v>
      </x:c>
      <x:c r="D169" s="9" t="str">
        <x:v>I2</x:v>
      </x:c>
      <x:c r="E169" s="9" t="str">
        <x:v>DIRECT_CALCULATION</x:v>
      </x:c>
      <x:c r="F169" s="9" t="str">
        <x:v>RUN_01</x:v>
      </x:c>
      <x:c r="G169" s="12" t="str">
        <x:v>OFFICIAL_ELIGIBLE_OUTPUT</x:v>
      </x:c>
      <x:c r="H169" s="12" t="str">
        <x:v>NO_SEMANTIC_VALIDATOR_DETERMINISTIC_PASS</x:v>
      </x:c>
      <x:c r="I169" s="12" t="str">
        <x:v>PARSED</x:v>
      </x:c>
      <x:c r="J169" s="12" t="str">
        <x:v>PASS</x:v>
      </x:c>
      <x:c r="K169" s="9" t="n">
        <x:v>6</x:v>
      </x:c>
      <x:c r="L169" s="9" t="n">
        <x:v>6</x:v>
      </x:c>
      <x:c r="M169" s="9" t="n">
        <x:v>4</x:v>
      </x:c>
      <x:c r="N169" s="9" t="n">
        <x:v>0</x:v>
      </x:c>
      <x:c r="O169" s="9" t="str">
        <x:v>I2-032-P01</x:v>
      </x:c>
      <x:c r="P169" s="9" t="str">
        <x:v>PASS</x:v>
      </x:c>
      <x:c r="Q169" s="9" t="str">
        <x:v>FAIL</x:v>
      </x:c>
      <x:c r="R169" s="9" t="str">
        <x:v>FALSE_REJECT</x:v>
      </x:c>
      <x:c r="S169" s="9" t="str">
        <x:v>I2-032-F04</x:v>
      </x:c>
      <x:c r="T169" s="9" t="str">
        <x:v>FAIL</x:v>
      </x:c>
      <x:c r="U169" s="9" t="str">
        <x:v>FAIL</x:v>
      </x:c>
      <x:c r="V169" s="9" t="str">
        <x:v>CORRECT_BEHAVIOR</x:v>
      </x:c>
      <x:c r="W169" s="13" t="str">
        <x:v>NOT_REVIEWED</x:v>
      </x:c>
      <x:c r="X169" s="13" t="str"/>
      <x:c r="Y169" s="13" t="str"/>
      <x:c r="Z169" s="13" t="str"/>
      <x:c r="AA169" s="13" t="str"/>
      <x:c r="AB169" s="13" t="str"/>
      <x:c r="AC169" s="13" t="str"/>
      <x:c r="AD169" s="13" t="str"/>
      <x:c r="AE169" s="13" t="str"/>
      <x:c r="AF169" s="13" t="str"/>
      <x:c r="AG169" s="13" t="str"/>
      <x:c r="AH169" s="13" t="str"/>
      <x:c r="AI169" s="16" t="str">
        <x:f>IF(AND(W169="REVIEWED",X169&lt;&gt;"",Y169&lt;&gt;"",COUNTA(Z169:AF169)=7,COUNTIF(Z169:AF169,"UNCLEAR")=0,(COUNTIF(Z169:AF169,"0")+COUNTIF(Z169:AF169,"1")+COUNTIF(Z169:AF169,"2"))&gt;0,AG169&lt;&gt;"",AH169&lt;&gt;"",AJ169&lt;&gt;""),(COUNTIF(Z169:AF169,"1")+2*COUNTIF(Z169:AF169,"2"))/(2*(COUNTIF(Z169:AF169,"0")+COUNTIF(Z169:AF169,"1")+COUNTIF(Z169:AF169,"2"))),"")</x:f>
      </x:c>
      <x:c r="AJ169" s="14" t="str"/>
      <x:c r="AK169" s="14" t="str"/>
      <x:c r="AL169" s="14" t="str"/>
      <x:c r="AM169" s="9" t="str">
        <x:v>ALWAYS_FAIL; RDF_FALSE_REJECT</x:v>
      </x:c>
      <x:c r="AN169" s="9" t="str">
        <x:v>I2.6.2</x:v>
      </x:c>
      <x:c r="AO169" s="9" t="str">
        <x:v>MVP/SHACL_GENERATION_PIPELINE/experiments/LUNA_NO_SEMANTIC_VALIDATOR/RUN_01/runs/RUN-I2-032-20260901T095834186284Z/artifacts/attempt_01/candidate_shape.ttl</x:v>
      </x:c>
      <x:c r="AP169" s="9" t="str">
        <x:v>038ffef17f008815d3ec934c680ad3ed6372bc28f9a4d60dc396f655ea3d15d7</x:v>
      </x:c>
      <x:c r="AQ169" s="52" t="inlineStr">
        <x:is>
          <x:t xml:space="preserve">PASS</x:t>
        </x:is>
      </x:c>
      <x:c r="AR169" s="53" t="inlineStr">
        <x:is>
          <x:t xml:space="preserve">VALID</x:t>
        </x:is>
      </x:c>
      <x:c r="AS169" s="53" t="inlineStr">
        <x:is>
          <x:t xml:space="preserve">I2-032-P01=ACTIVATED | I2-032-F04=ACTIVATED</x:t>
        </x:is>
      </x:c>
      <x:c r="AT169" s="53">
        <x:v>2</x:v>
      </x:c>
      <x:c r="AU169" s="53">
        <x:v>28</x:v>
      </x:c>
      <x:c r="AV169" s="53">
        <x:v>121</x:v>
      </x:c>
      <x:c r="AW169" s="53" t="inlineStr">
        <x:is>
          <x:t xml:space="preserve">sh:class, sh:datatype, sh:hasValue, sh:maxCount, sh:minCount, sh:node, sh:property</x:t>
        </x:is>
      </x:c>
      <x:c r="AX169" s="53">
        <x:v>1</x:v>
      </x:c>
      <x:c r="AY169" s="53">
        <x:v>1</x:v>
      </x:c>
      <x:c r="AZ169" s="53">
        <x:v>0</x:v>
      </x:c>
      <x:c r="BA169" s="54"/>
      <x:c r="BB169" s="54"/>
      <x:c r="BC169" s="54"/>
      <x:c r="BD169" s="55" t="str">
        <x:f>IF(OR(W169&lt;&gt;"REVIEWED",COUNTIF(BA169:BC169,"UNCLEAR")&gt;0,COUNTA(BA169:BC169)&lt;3,(COUNTIF(BA169:BC169,"0")+COUNTIF(BA169:BC169,"1")+COUNTIF(BA169:BC169,"2"))=0,AJ169=""),"",(COUNTIF(BA169:BC169,"1")+2*COUNTIF(BA169:BC169,"2"))/(2*(COUNTIF(BA169:BC169,"0")+COUNTIF(BA169:BC169,"1")+COUNTIF(BA169:BC169,"2"))))</x:f>
      </x:c>
    </x:row>
    <x:row r="170" ht="66" customHeight="1">
      <x:c r="A170" s="9" t="str">
        <x:v>BATCH_17</x:v>
      </x:c>
      <x:c r="B170" s="9" t="n">
        <x:v>164</x:v>
      </x:c>
      <x:c r="C170" s="9" t="str">
        <x:v>TRF-130</x:v>
      </x:c>
      <x:c r="D170" s="9" t="str">
        <x:v>TRAFICOM</x:v>
      </x:c>
      <x:c r="E170" s="9" t="str">
        <x:v>DIRECT_CALCULATION</x:v>
      </x:c>
      <x:c r="F170" s="9" t="str">
        <x:v>RUN_01</x:v>
      </x:c>
      <x:c r="G170" s="12" t="str">
        <x:v>OFFICIAL_ELIGIBLE_OUTPUT</x:v>
      </x:c>
      <x:c r="H170" s="12" t="str">
        <x:v>NO_SEMANTIC_VALIDATOR_DETERMINISTIC_PASS</x:v>
      </x:c>
      <x:c r="I170" s="12" t="str">
        <x:v>PARSED</x:v>
      </x:c>
      <x:c r="J170" s="12" t="str">
        <x:v>PASS</x:v>
      </x:c>
      <x:c r="K170" s="9" t="n">
        <x:v>12</x:v>
      </x:c>
      <x:c r="L170" s="9" t="n">
        <x:v>12</x:v>
      </x:c>
      <x:c r="M170" s="9" t="n">
        <x:v>10</x:v>
      </x:c>
      <x:c r="N170" s="9" t="n">
        <x:v>0</x:v>
      </x:c>
      <x:c r="O170" s="9" t="str">
        <x:v>TRF-130-P01</x:v>
      </x:c>
      <x:c r="P170" s="9" t="str">
        <x:v>PASS</x:v>
      </x:c>
      <x:c r="Q170" s="9" t="str">
        <x:v>FAIL</x:v>
      </x:c>
      <x:c r="R170" s="9" t="str">
        <x:v>FALSE_REJECT</x:v>
      </x:c>
      <x:c r="S170" s="9" t="str">
        <x:v>TRF-130-F03</x:v>
      </x:c>
      <x:c r="T170" s="9" t="str">
        <x:v>FAIL</x:v>
      </x:c>
      <x:c r="U170" s="9" t="str">
        <x:v>FAIL</x:v>
      </x:c>
      <x:c r="V170" s="9" t="str">
        <x:v>CORRECT_BEHAVIOR</x:v>
      </x:c>
      <x:c r="W170" s="13" t="str">
        <x:v>NOT_REVIEWED</x:v>
      </x:c>
      <x:c r="X170" s="13" t="str"/>
      <x:c r="Y170" s="13" t="str"/>
      <x:c r="Z170" s="13" t="str"/>
      <x:c r="AA170" s="13" t="str"/>
      <x:c r="AB170" s="13" t="str"/>
      <x:c r="AC170" s="13" t="str"/>
      <x:c r="AD170" s="13" t="str"/>
      <x:c r="AE170" s="13" t="str"/>
      <x:c r="AF170" s="13" t="str"/>
      <x:c r="AG170" s="13" t="str"/>
      <x:c r="AH170" s="13" t="str"/>
      <x:c r="AI170" s="16" t="str">
        <x:f>IF(AND(W170="REVIEWED",X170&lt;&gt;"",Y170&lt;&gt;"",COUNTA(Z170:AF170)=7,COUNTIF(Z170:AF170,"UNCLEAR")=0,(COUNTIF(Z170:AF170,"0")+COUNTIF(Z170:AF170,"1")+COUNTIF(Z170:AF170,"2"))&gt;0,AG170&lt;&gt;"",AH170&lt;&gt;"",AJ170&lt;&gt;""),(COUNTIF(Z170:AF170,"1")+2*COUNTIF(Z170:AF170,"2"))/(2*(COUNTIF(Z170:AF170,"0")+COUNTIF(Z170:AF170,"1")+COUNTIF(Z170:AF170,"2"))),"")</x:f>
      </x:c>
      <x:c r="AJ170" s="14" t="str"/>
      <x:c r="AK170" s="14" t="str"/>
      <x:c r="AL170" s="14" t="str"/>
      <x:c r="AM170" s="9" t="str">
        <x:v>ALWAYS_FAIL; RDF_FALSE_REJECT</x:v>
      </x:c>
      <x:c r="AN170" s="9" t="str">
        <x:v>7.2</x:v>
      </x:c>
      <x:c r="AO170" s="9" t="str">
        <x:v>MVP/SHACL_GENERATION_PIPELINE/experiments/LUNA_NO_SEMANTIC_VALIDATOR/RUN_01/runs/RUN-TRF-130-20260901T114705778865Z/artifacts/attempt_01/candidate_shape.ttl</x:v>
      </x:c>
      <x:c r="AP170" s="9" t="str">
        <x:v>8ff9dbd740769810a37bc3c13cf6c34a344b0bc3806eacf8ac4eefd9deaa1989</x:v>
      </x:c>
      <x:c r="AQ170" s="52" t="inlineStr">
        <x:is>
          <x:t xml:space="preserve">PASS</x:t>
        </x:is>
      </x:c>
      <x:c r="AR170" s="53" t="inlineStr">
        <x:is>
          <x:t xml:space="preserve">VALID</x:t>
        </x:is>
      </x:c>
      <x:c r="AS170" s="53" t="inlineStr">
        <x:is>
          <x:t xml:space="preserve">TRF-130-P01=ACTIVATED | TRF-130-F03=ACTIVATED</x:t>
        </x:is>
      </x:c>
      <x:c r="AT170" s="53">
        <x:v>5</x:v>
      </x:c>
      <x:c r="AU170" s="53">
        <x:v>31</x:v>
      </x:c>
      <x:c r="AV170" s="53">
        <x:v>141</x:v>
      </x:c>
      <x:c r="AW170" s="53" t="inlineStr">
        <x:is>
          <x:t xml:space="preserve">sh:class, sh:datatype, sh:hasValue, sh:maxCount, sh:minCount, sh:minInclusive, sh:node, sh:or, sh:property</x:t>
        </x:is>
      </x:c>
      <x:c r="AX170" s="53">
        <x:v>1</x:v>
      </x:c>
      <x:c r="AY170" s="53">
        <x:v>1</x:v>
      </x:c>
      <x:c r="AZ170" s="53">
        <x:v>1</x:v>
      </x:c>
      <x:c r="BA170" s="54"/>
      <x:c r="BB170" s="54"/>
      <x:c r="BC170" s="54"/>
      <x:c r="BD170" s="55" t="str">
        <x:f>IF(OR(W170&lt;&gt;"REVIEWED",COUNTIF(BA170:BC170,"UNCLEAR")&gt;0,COUNTA(BA170:BC170)&lt;3,(COUNTIF(BA170:BC170,"0")+COUNTIF(BA170:BC170,"1")+COUNTIF(BA170:BC170,"2"))=0,AJ170=""),"",(COUNTIF(BA170:BC170,"1")+2*COUNTIF(BA170:BC170,"2"))/(2*(COUNTIF(BA170:BC170,"0")+COUNTIF(BA170:BC170,"1")+COUNTIF(BA170:BC170,"2"))))</x:f>
      </x:c>
    </x:row>
    <x:row r="171" ht="66" customHeight="1">
      <x:c r="A171" s="9" t="str">
        <x:v>BATCH_17</x:v>
      </x:c>
      <x:c r="B171" s="9" t="n">
        <x:v>165</x:v>
      </x:c>
      <x:c r="C171" s="9" t="str">
        <x:v>I2-043</x:v>
      </x:c>
      <x:c r="D171" s="9" t="str">
        <x:v>I2</x:v>
      </x:c>
      <x:c r="E171" s="9" t="str">
        <x:v>COMPLEX_READINESS</x:v>
      </x:c>
      <x:c r="F171" s="9" t="str">
        <x:v>RUN_01</x:v>
      </x:c>
      <x:c r="G171" s="12" t="str">
        <x:v>OFFICIAL_ELIGIBLE_OUTPUT</x:v>
      </x:c>
      <x:c r="H171" s="12" t="str">
        <x:v>NO_SEMANTIC_VALIDATOR_DETERMINISTIC_PASS</x:v>
      </x:c>
      <x:c r="I171" s="12" t="str">
        <x:v>PARSED</x:v>
      </x:c>
      <x:c r="J171" s="12" t="str">
        <x:v>PASS</x:v>
      </x:c>
      <x:c r="K171" s="9" t="n">
        <x:v>6</x:v>
      </x:c>
      <x:c r="L171" s="9" t="n">
        <x:v>6</x:v>
      </x:c>
      <x:c r="M171" s="9" t="n">
        <x:v>6</x:v>
      </x:c>
      <x:c r="N171" s="9" t="n">
        <x:v>1</x:v>
      </x:c>
      <x:c r="O171" s="9" t="str">
        <x:v>I2-043-P01</x:v>
      </x:c>
      <x:c r="P171" s="9" t="str">
        <x:v>PASS</x:v>
      </x:c>
      <x:c r="Q171" s="9" t="str">
        <x:v>PASS</x:v>
      </x:c>
      <x:c r="R171" s="9" t="str">
        <x:v>CORRECT_BEHAVIOR</x:v>
      </x:c>
      <x:c r="S171" s="9" t="str">
        <x:v>I2-043-F05</x:v>
      </x:c>
      <x:c r="T171" s="9" t="str">
        <x:v>FAIL</x:v>
      </x:c>
      <x:c r="U171" s="9" t="str">
        <x:v>FAIL</x:v>
      </x:c>
      <x:c r="V171" s="9" t="str">
        <x:v>CORRECT_BEHAVIOR</x:v>
      </x:c>
      <x:c r="W171" s="13" t="str">
        <x:v>NOT_REVIEWED</x:v>
      </x:c>
      <x:c r="X171" s="13" t="str"/>
      <x:c r="Y171" s="13" t="str"/>
      <x:c r="Z171" s="13" t="str"/>
      <x:c r="AA171" s="13" t="str"/>
      <x:c r="AB171" s="13" t="str"/>
      <x:c r="AC171" s="13" t="str"/>
      <x:c r="AD171" s="13" t="str"/>
      <x:c r="AE171" s="13" t="str"/>
      <x:c r="AF171" s="13" t="str"/>
      <x:c r="AG171" s="13" t="str"/>
      <x:c r="AH171" s="13" t="str"/>
      <x:c r="AI171" s="16" t="str">
        <x:f>IF(AND(W171="REVIEWED",X171&lt;&gt;"",Y171&lt;&gt;"",COUNTA(Z171:AF171)=7,COUNTIF(Z171:AF171,"UNCLEAR")=0,(COUNTIF(Z171:AF171,"0")+COUNTIF(Z171:AF171,"1")+COUNTIF(Z171:AF171,"2"))&gt;0,AG171&lt;&gt;"",AH171&lt;&gt;"",AJ171&lt;&gt;""),(COUNTIF(Z171:AF171,"1")+2*COUNTIF(Z171:AF171,"2"))/(2*(COUNTIF(Z171:AF171,"0")+COUNTIF(Z171:AF171,"1")+COUNTIF(Z171:AF171,"2"))),"")</x:f>
      </x:c>
      <x:c r="AJ171" s="14" t="str"/>
      <x:c r="AK171" s="14" t="str"/>
      <x:c r="AL171" s="14" t="str"/>
      <x:c r="AM171" s="9" t="str"/>
      <x:c r="AN171" s="9" t="str">
        <x:v>I2.9 — flange outstand</x:v>
      </x:c>
      <x:c r="AO171" s="9" t="str">
        <x:v>MVP/SHACL_GENERATION_PIPELINE/experiments/LUNA_NO_SEMANTIC_VALIDATOR/RUN_01/runs/RUN-I2-043-20260901T100132762568Z/artifacts/attempt_01/candidate_shape.ttl</x:v>
      </x:c>
      <x:c r="AP171" s="9" t="str">
        <x:v>fa139d6f66c10ab0b3a8e966f80eb9c29e8568c451adec0771a76d59a172f1df</x:v>
      </x:c>
      <x:c r="AQ171" s="52" t="inlineStr">
        <x:is>
          <x:t xml:space="preserve">PASS</x:t>
        </x:is>
      </x:c>
      <x:c r="AR171" s="53" t="inlineStr">
        <x:is>
          <x:t xml:space="preserve">VALID</x:t>
        </x:is>
      </x:c>
      <x:c r="AS171" s="53" t="inlineStr">
        <x:is>
          <x:t xml:space="preserve">I2-043-P01=ACTIVATED | I2-043-F05=ACTIVATED</x:t>
        </x:is>
      </x:c>
      <x:c r="AT171" s="53">
        <x:v>4</x:v>
      </x:c>
      <x:c r="AU171" s="53">
        <x:v>8</x:v>
      </x:c>
      <x:c r="AV171" s="53">
        <x:v>34</x:v>
      </x:c>
      <x:c r="AW171" s="53" t="inlineStr">
        <x:is>
          <x:t xml:space="preserve">sh:class, sh:datatype, sh:hasValue, sh:maxCount, sh:minCount, sh:node, sh:property</x:t>
        </x:is>
      </x:c>
      <x:c r="AX171" s="53">
        <x:v>0</x:v>
      </x:c>
      <x:c r="AY171" s="53">
        <x:v>1</x:v>
      </x:c>
      <x:c r="AZ171" s="53">
        <x:v>0</x:v>
      </x:c>
      <x:c r="BA171" s="54"/>
      <x:c r="BB171" s="54"/>
      <x:c r="BC171" s="54"/>
      <x:c r="BD171" s="55" t="str">
        <x:f>IF(OR(W171&lt;&gt;"REVIEWED",COUNTIF(BA171:BC171,"UNCLEAR")&gt;0,COUNTA(BA171:BC171)&lt;3,(COUNTIF(BA171:BC171,"0")+COUNTIF(BA171:BC171,"1")+COUNTIF(BA171:BC171,"2"))=0,AJ171=""),"",(COUNTIF(BA171:BC171,"1")+2*COUNTIF(BA171:BC171,"2"))/(2*(COUNTIF(BA171:BC171,"0")+COUNTIF(BA171:BC171,"1")+COUNTIF(BA171:BC171,"2"))))</x:f>
      </x:c>
    </x:row>
    <x:row r="172" ht="66" customHeight="1">
      <x:c r="A172" s="9" t="str">
        <x:v>BATCH_17</x:v>
      </x:c>
      <x:c r="B172" s="9" t="n">
        <x:v>166</x:v>
      </x:c>
      <x:c r="C172" s="9" t="str">
        <x:v>TRF-104</x:v>
      </x:c>
      <x:c r="D172" s="9" t="str">
        <x:v>TRAFICOM</x:v>
      </x:c>
      <x:c r="E172" s="9" t="str">
        <x:v>DIRECT_STATIC</x:v>
      </x:c>
      <x:c r="F172" s="9" t="str">
        <x:v>RUN_01</x:v>
      </x:c>
      <x:c r="G172" s="12" t="str">
        <x:v>OFFICIAL_ELIGIBLE_OUTPUT</x:v>
      </x:c>
      <x:c r="H172" s="12" t="str">
        <x:v>NO_SEMANTIC_VALIDATOR_DETERMINISTIC_PASS</x:v>
      </x:c>
      <x:c r="I172" s="12" t="str">
        <x:v>PARSED</x:v>
      </x:c>
      <x:c r="J172" s="12" t="str">
        <x:v>PASS</x:v>
      </x:c>
      <x:c r="K172" s="9" t="n">
        <x:v>5</x:v>
      </x:c>
      <x:c r="L172" s="9" t="n">
        <x:v>5</x:v>
      </x:c>
      <x:c r="M172" s="9" t="n">
        <x:v>5</x:v>
      </x:c>
      <x:c r="N172" s="9" t="n">
        <x:v>1</x:v>
      </x:c>
      <x:c r="O172" s="9" t="str">
        <x:v>TRF-104-P02</x:v>
      </x:c>
      <x:c r="P172" s="9" t="str">
        <x:v>PASS</x:v>
      </x:c>
      <x:c r="Q172" s="9" t="str">
        <x:v>PASS</x:v>
      </x:c>
      <x:c r="R172" s="9" t="str">
        <x:v>CORRECT_BEHAVIOR</x:v>
      </x:c>
      <x:c r="S172" s="9" t="str">
        <x:v>TRF-104-F02</x:v>
      </x:c>
      <x:c r="T172" s="9" t="str">
        <x:v>FAIL</x:v>
      </x:c>
      <x:c r="U172" s="9" t="str">
        <x:v>FAIL</x:v>
      </x:c>
      <x:c r="V172" s="9" t="str">
        <x:v>CORRECT_BEHAVIOR</x:v>
      </x:c>
      <x:c r="W172" s="13" t="str">
        <x:v>NOT_REVIEWED</x:v>
      </x:c>
      <x:c r="X172" s="13" t="str"/>
      <x:c r="Y172" s="13" t="str"/>
      <x:c r="Z172" s="13" t="str"/>
      <x:c r="AA172" s="13" t="str"/>
      <x:c r="AB172" s="13" t="str"/>
      <x:c r="AC172" s="13" t="str"/>
      <x:c r="AD172" s="13" t="str"/>
      <x:c r="AE172" s="13" t="str"/>
      <x:c r="AF172" s="13" t="str"/>
      <x:c r="AG172" s="13" t="str"/>
      <x:c r="AH172" s="13" t="str"/>
      <x:c r="AI172" s="16" t="str">
        <x:f>IF(AND(W172="REVIEWED",X172&lt;&gt;"",Y172&lt;&gt;"",COUNTA(Z172:AF172)=7,COUNTIF(Z172:AF172,"UNCLEAR")=0,(COUNTIF(Z172:AF172,"0")+COUNTIF(Z172:AF172,"1")+COUNTIF(Z172:AF172,"2"))&gt;0,AG172&lt;&gt;"",AH172&lt;&gt;"",AJ172&lt;&gt;""),(COUNTIF(Z172:AF172,"1")+2*COUNTIF(Z172:AF172,"2"))/(2*(COUNTIF(Z172:AF172,"0")+COUNTIF(Z172:AF172,"1")+COUNTIF(Z172:AF172,"2"))),"")</x:f>
      </x:c>
      <x:c r="AJ172" s="14" t="str"/>
      <x:c r="AK172" s="14" t="str"/>
      <x:c r="AL172" s="14" t="str"/>
      <x:c r="AM172" s="9" t="str"/>
      <x:c r="AN172" s="9" t="str">
        <x:v>6.6.1</x:v>
      </x:c>
      <x:c r="AO172" s="9" t="str">
        <x:v>MVP/SHACL_GENERATION_PIPELINE/experiments/LUNA_NO_SEMANTIC_VALIDATOR/RUN_01/runs/RUN-TRF-104-20260901T113955973410Z/artifacts/attempt_01/candidate_shape.ttl</x:v>
      </x:c>
      <x:c r="AP172" s="9" t="str">
        <x:v>8068772cb753e0525e3ab32ae6eb94833222187fc61acd3184ec9773bd142e2d</x:v>
      </x:c>
      <x:c r="AQ172" s="52" t="inlineStr">
        <x:is>
          <x:t xml:space="preserve">PASS</x:t>
        </x:is>
      </x:c>
      <x:c r="AR172" s="53" t="inlineStr">
        <x:is>
          <x:t xml:space="preserve">VALID</x:t>
        </x:is>
      </x:c>
      <x:c r="AS172" s="53" t="inlineStr">
        <x:is>
          <x:t xml:space="preserve">TRF-104-P02=ACTIVATED | TRF-104-F02=ACTIVATED</x:t>
        </x:is>
      </x:c>
      <x:c r="AT172" s="53">
        <x:v>2</x:v>
      </x:c>
      <x:c r="AU172" s="53">
        <x:v>2</x:v>
      </x:c>
      <x:c r="AV172" s="53">
        <x:v>8</x:v>
      </x:c>
      <x:c r="AW172" s="53" t="inlineStr">
        <x:is>
          <x:t xml:space="preserve">sh:datatype, sh:hasValue, sh:maxCount, sh:minCount, sh:property</x:t>
        </x:is>
      </x:c>
      <x:c r="AX172" s="53">
        <x:v>0</x:v>
      </x:c>
      <x:c r="AY172" s="53">
        <x:v>1</x:v>
      </x:c>
      <x:c r="AZ172" s="53">
        <x:v>0</x:v>
      </x:c>
      <x:c r="BA172" s="54"/>
      <x:c r="BB172" s="54"/>
      <x:c r="BC172" s="54"/>
      <x:c r="BD172" s="55" t="str">
        <x:f>IF(OR(W172&lt;&gt;"REVIEWED",COUNTIF(BA172:BC172,"UNCLEAR")&gt;0,COUNTA(BA172:BC172)&lt;3,(COUNTIF(BA172:BC172,"0")+COUNTIF(BA172:BC172,"1")+COUNTIF(BA172:BC172,"2"))=0,AJ172=""),"",(COUNTIF(BA172:BC172,"1")+2*COUNTIF(BA172:BC172,"2"))/(2*(COUNTIF(BA172:BC172,"0")+COUNTIF(BA172:BC172,"1")+COUNTIF(BA172:BC172,"2"))))</x:f>
      </x:c>
    </x:row>
    <x:row r="173" ht="66" customHeight="1">
      <x:c r="A173" s="9" t="str">
        <x:v>BATCH_17</x:v>
      </x:c>
      <x:c r="B173" s="9" t="n">
        <x:v>167</x:v>
      </x:c>
      <x:c r="C173" s="9" t="str">
        <x:v>IMO-050</x:v>
      </x:c>
      <x:c r="D173" s="9" t="str">
        <x:v>IMO</x:v>
      </x:c>
      <x:c r="E173" s="9" t="str">
        <x:v>DIRECT_STATIC</x:v>
      </x:c>
      <x:c r="F173" s="9" t="str">
        <x:v>RUN_01</x:v>
      </x:c>
      <x:c r="G173" s="12" t="str">
        <x:v>OFFICIAL_ELIGIBLE_OUTPUT</x:v>
      </x:c>
      <x:c r="H173" s="12" t="str">
        <x:v>NO_SEMANTIC_VALIDATOR_DETERMINISTIC_PASS</x:v>
      </x:c>
      <x:c r="I173" s="12" t="str">
        <x:v>PARSED</x:v>
      </x:c>
      <x:c r="J173" s="12" t="str">
        <x:v>PASS</x:v>
      </x:c>
      <x:c r="K173" s="9" t="n">
        <x:v>6</x:v>
      </x:c>
      <x:c r="L173" s="9" t="n">
        <x:v>6</x:v>
      </x:c>
      <x:c r="M173" s="9" t="n">
        <x:v>6</x:v>
      </x:c>
      <x:c r="N173" s="9" t="n">
        <x:v>1</x:v>
      </x:c>
      <x:c r="O173" s="9" t="str">
        <x:v>IMO-050-P01</x:v>
      </x:c>
      <x:c r="P173" s="9" t="str">
        <x:v>PASS</x:v>
      </x:c>
      <x:c r="Q173" s="9" t="str">
        <x:v>PASS</x:v>
      </x:c>
      <x:c r="R173" s="9" t="str">
        <x:v>CORRECT_BEHAVIOR</x:v>
      </x:c>
      <x:c r="S173" s="9" t="str">
        <x:v>IMO-050-F04</x:v>
      </x:c>
      <x:c r="T173" s="9" t="str">
        <x:v>FAIL</x:v>
      </x:c>
      <x:c r="U173" s="9" t="str">
        <x:v>FAIL</x:v>
      </x:c>
      <x:c r="V173" s="9" t="str">
        <x:v>CORRECT_BEHAVIOR</x:v>
      </x:c>
      <x:c r="W173" s="13" t="str">
        <x:v>NOT_REVIEWED</x:v>
      </x:c>
      <x:c r="X173" s="13" t="str"/>
      <x:c r="Y173" s="13" t="str"/>
      <x:c r="Z173" s="13" t="str"/>
      <x:c r="AA173" s="13" t="str"/>
      <x:c r="AB173" s="13" t="str"/>
      <x:c r="AC173" s="13" t="str"/>
      <x:c r="AD173" s="13" t="str"/>
      <x:c r="AE173" s="13" t="str"/>
      <x:c r="AF173" s="13" t="str"/>
      <x:c r="AG173" s="13" t="str"/>
      <x:c r="AH173" s="13" t="str"/>
      <x:c r="AI173" s="16" t="str">
        <x:f>IF(AND(W173="REVIEWED",X173&lt;&gt;"",Y173&lt;&gt;"",COUNTA(Z173:AF173)=7,COUNTIF(Z173:AF173,"UNCLEAR")=0,(COUNTIF(Z173:AF173,"0")+COUNTIF(Z173:AF173,"1")+COUNTIF(Z173:AF173,"2"))&gt;0,AG173&lt;&gt;"",AH173&lt;&gt;"",AJ173&lt;&gt;""),(COUNTIF(Z173:AF173,"1")+2*COUNTIF(Z173:AF173,"2"))/(2*(COUNTIF(Z173:AF173,"0")+COUNTIF(Z173:AF173,"1")+COUNTIF(Z173:AF173,"2"))),"")</x:f>
      </x:c>
      <x:c r="AJ173" s="14" t="str"/>
      <x:c r="AK173" s="14" t="str"/>
      <x:c r="AL173" s="14" t="str"/>
      <x:c r="AM173" s="9" t="str"/>
      <x:c r="AN173" s="9" t="str">
        <x:v>Part I-A 7.2.1.1</x:v>
      </x:c>
      <x:c r="AO173" s="9" t="str">
        <x:v>MVP/SHACL_GENERATION_PIPELINE/experiments/LUNA_NO_SEMANTIC_VALIDATOR/RUN_01/runs/RUN-IMO-050-20260901T102448182486Z/artifacts/attempt_01/candidate_shape.ttl</x:v>
      </x:c>
      <x:c r="AP173" s="9" t="str">
        <x:v>208ce574fa18b9b1f9741fd85b040bcb4acf5a3ca43dfe48a01f88dedc1438f2</x:v>
      </x:c>
      <x:c r="AQ173" s="52" t="inlineStr">
        <x:is>
          <x:t xml:space="preserve">PASS</x:t>
        </x:is>
      </x:c>
      <x:c r="AR173" s="53" t="inlineStr">
        <x:is>
          <x:t xml:space="preserve">VALID</x:t>
        </x:is>
      </x:c>
      <x:c r="AS173" s="53" t="inlineStr">
        <x:is>
          <x:t xml:space="preserve">IMO-050-P01=ACTIVATED | IMO-050-F04=ACTIVATED</x:t>
        </x:is>
      </x:c>
      <x:c r="AT173" s="53">
        <x:v>1</x:v>
      </x:c>
      <x:c r="AU173" s="53">
        <x:v>3</x:v>
      </x:c>
      <x:c r="AV173" s="53">
        <x:v>13</x:v>
      </x:c>
      <x:c r="AW173" s="53" t="inlineStr">
        <x:is>
          <x:t xml:space="preserve">sh:datatype, sh:hasValue, sh:minCount, sh:or, sh:property</x:t>
        </x:is>
      </x:c>
      <x:c r="AX173" s="53">
        <x:v>0</x:v>
      </x:c>
      <x:c r="AY173" s="53">
        <x:v>1</x:v>
      </x:c>
      <x:c r="AZ173" s="53">
        <x:v>1</x:v>
      </x:c>
      <x:c r="BA173" s="54"/>
      <x:c r="BB173" s="54"/>
      <x:c r="BC173" s="54"/>
      <x:c r="BD173" s="55" t="str">
        <x:f>IF(OR(W173&lt;&gt;"REVIEWED",COUNTIF(BA173:BC173,"UNCLEAR")&gt;0,COUNTA(BA173:BC173)&lt;3,(COUNTIF(BA173:BC173,"0")+COUNTIF(BA173:BC173,"1")+COUNTIF(BA173:BC173,"2"))=0,AJ173=""),"",(COUNTIF(BA173:BC173,"1")+2*COUNTIF(BA173:BC173,"2"))/(2*(COUNTIF(BA173:BC173,"0")+COUNTIF(BA173:BC173,"1")+COUNTIF(BA173:BC173,"2"))))</x:f>
      </x:c>
    </x:row>
    <x:row r="174" ht="66" customHeight="1">
      <x:c r="A174" s="9" t="str">
        <x:v>BATCH_17</x:v>
      </x:c>
      <x:c r="B174" s="9" t="n">
        <x:v>168</x:v>
      </x:c>
      <x:c r="C174" s="9" t="str">
        <x:v>IMO-088</x:v>
      </x:c>
      <x:c r="D174" s="9" t="str">
        <x:v>IMO</x:v>
      </x:c>
      <x:c r="E174" s="9" t="str">
        <x:v>DIRECT_STATIC</x:v>
      </x:c>
      <x:c r="F174" s="9" t="str">
        <x:v>RUN_01</x:v>
      </x:c>
      <x:c r="G174" s="12" t="str">
        <x:v>OFFICIAL_ELIGIBLE_OUTPUT</x:v>
      </x:c>
      <x:c r="H174" s="12" t="str">
        <x:v>NO_SEMANTIC_VALIDATOR_DETERMINISTIC_PASS</x:v>
      </x:c>
      <x:c r="I174" s="12" t="str">
        <x:v>PARSED</x:v>
      </x:c>
      <x:c r="J174" s="12" t="str">
        <x:v>PASS</x:v>
      </x:c>
      <x:c r="K174" s="9" t="n">
        <x:v>8</x:v>
      </x:c>
      <x:c r="L174" s="9" t="n">
        <x:v>8</x:v>
      </x:c>
      <x:c r="M174" s="9" t="n">
        <x:v>8</x:v>
      </x:c>
      <x:c r="N174" s="9" t="n">
        <x:v>1</x:v>
      </x:c>
      <x:c r="O174" s="9" t="str">
        <x:v>IMO-088-I-P03</x:v>
      </x:c>
      <x:c r="P174" s="9" t="str">
        <x:v>PASS</x:v>
      </x:c>
      <x:c r="Q174" s="9" t="str">
        <x:v>PASS</x:v>
      </x:c>
      <x:c r="R174" s="9" t="str">
        <x:v>CORRECT_BEHAVIOR</x:v>
      </x:c>
      <x:c r="S174" s="9" t="str">
        <x:v>IMO-088-I-F04</x:v>
      </x:c>
      <x:c r="T174" s="9" t="str">
        <x:v>FAIL</x:v>
      </x:c>
      <x:c r="U174" s="9" t="str">
        <x:v>FAIL</x:v>
      </x:c>
      <x:c r="V174" s="9" t="str">
        <x:v>CORRECT_BEHAVIOR</x:v>
      </x:c>
      <x:c r="W174" s="13" t="str">
        <x:v>NOT_REVIEWED</x:v>
      </x:c>
      <x:c r="X174" s="13" t="str"/>
      <x:c r="Y174" s="13" t="str"/>
      <x:c r="Z174" s="13" t="str"/>
      <x:c r="AA174" s="13" t="str"/>
      <x:c r="AB174" s="13" t="str"/>
      <x:c r="AC174" s="13" t="str"/>
      <x:c r="AD174" s="13" t="str"/>
      <x:c r="AE174" s="13" t="str"/>
      <x:c r="AF174" s="13" t="str"/>
      <x:c r="AG174" s="13" t="str"/>
      <x:c r="AH174" s="13" t="str"/>
      <x:c r="AI174" s="16" t="str">
        <x:f>IF(AND(W174="REVIEWED",X174&lt;&gt;"",Y174&lt;&gt;"",COUNTA(Z174:AF174)=7,COUNTIF(Z174:AF174,"UNCLEAR")=0,(COUNTIF(Z174:AF174,"0")+COUNTIF(Z174:AF174,"1")+COUNTIF(Z174:AF174,"2"))&gt;0,AG174&lt;&gt;"",AH174&lt;&gt;"",AJ174&lt;&gt;""),(COUNTIF(Z174:AF174,"1")+2*COUNTIF(Z174:AF174,"2"))/(2*(COUNTIF(Z174:AF174,"0")+COUNTIF(Z174:AF174,"1")+COUNTIF(Z174:AF174,"2"))),"")</x:f>
      </x:c>
      <x:c r="AJ174" s="14" t="str"/>
      <x:c r="AK174" s="14" t="str"/>
      <x:c r="AL174" s="14" t="str"/>
      <x:c r="AM174" s="9" t="str"/>
      <x:c r="AN174" s="9" t="str">
        <x:v>Part I-A 9.3.3.1</x:v>
      </x:c>
      <x:c r="AO174" s="9" t="str">
        <x:v>MVP/SHACL_GENERATION_PIPELINE/experiments/LUNA_NO_SEMANTIC_VALIDATOR/RUN_01/runs/RUN-IMO-088-20260901T103451705452Z/artifacts/attempt_01/candidate_shape.ttl</x:v>
      </x:c>
      <x:c r="AP174" s="9" t="str">
        <x:v>b803d593f2ff087d7302bc992c0d660d15d7bf1f09b16d421dd3af69554efc81</x:v>
      </x:c>
      <x:c r="AQ174" s="52" t="inlineStr">
        <x:is>
          <x:t xml:space="preserve">PASS</x:t>
        </x:is>
      </x:c>
      <x:c r="AR174" s="53" t="inlineStr">
        <x:is>
          <x:t xml:space="preserve">VALID</x:t>
        </x:is>
      </x:c>
      <x:c r="AS174" s="53" t="inlineStr">
        <x:is>
          <x:t xml:space="preserve">IMO-088-I-P03=ACTIVATED | IMO-088-I-F04=ACTIVATED</x:t>
        </x:is>
      </x:c>
      <x:c r="AT174" s="53">
        <x:v>1</x:v>
      </x:c>
      <x:c r="AU174" s="53">
        <x:v>8</x:v>
      </x:c>
      <x:c r="AV174" s="53">
        <x:v>33</x:v>
      </x:c>
      <x:c r="AW174" s="53" t="inlineStr">
        <x:is>
          <x:t xml:space="preserve">sh:class, sh:datatype, sh:hasValue, sh:maxCount, sh:minCount, sh:minInclusive, sh:node, sh:nodeKind, sh:or, sh:property</x:t>
        </x:is>
      </x:c>
      <x:c r="AX174" s="53">
        <x:v>0</x:v>
      </x:c>
      <x:c r="AY174" s="53">
        <x:v>1</x:v>
      </x:c>
      <x:c r="AZ174" s="53">
        <x:v>2</x:v>
      </x:c>
      <x:c r="BA174" s="54"/>
      <x:c r="BB174" s="54"/>
      <x:c r="BC174" s="54"/>
      <x:c r="BD174" s="55" t="str">
        <x:f>IF(OR(W174&lt;&gt;"REVIEWED",COUNTIF(BA174:BC174,"UNCLEAR")&gt;0,COUNTA(BA174:BC174)&lt;3,(COUNTIF(BA174:BC174,"0")+COUNTIF(BA174:BC174,"1")+COUNTIF(BA174:BC174,"2"))=0,AJ174=""),"",(COUNTIF(BA174:BC174,"1")+2*COUNTIF(BA174:BC174,"2"))/(2*(COUNTIF(BA174:BC174,"0")+COUNTIF(BA174:BC174,"1")+COUNTIF(BA174:BC174,"2"))))</x:f>
      </x:c>
    </x:row>
    <x:row r="175" ht="66" customHeight="1">
      <x:c r="A175" s="9" t="str">
        <x:v>BATCH_17</x:v>
      </x:c>
      <x:c r="B175" s="9" t="n">
        <x:v>169</x:v>
      </x:c>
      <x:c r="C175" s="9" t="str">
        <x:v>TRF-023</x:v>
      </x:c>
      <x:c r="D175" s="9" t="str">
        <x:v>TRAFICOM</x:v>
      </x:c>
      <x:c r="E175" s="9" t="str">
        <x:v>DIRECT_STATIC</x:v>
      </x:c>
      <x:c r="F175" s="9" t="str">
        <x:v>RUN_01</x:v>
      </x:c>
      <x:c r="G175" s="12" t="str">
        <x:v>OFFICIAL_ELIGIBLE_OUTPUT</x:v>
      </x:c>
      <x:c r="H175" s="12" t="str">
        <x:v>NO_SEMANTIC_VALIDATOR_DETERMINISTIC_PASS</x:v>
      </x:c>
      <x:c r="I175" s="12" t="str">
        <x:v>PARSED</x:v>
      </x:c>
      <x:c r="J175" s="12" t="str">
        <x:v>PASS</x:v>
      </x:c>
      <x:c r="K175" s="9" t="n">
        <x:v>8</x:v>
      </x:c>
      <x:c r="L175" s="9" t="n">
        <x:v>8</x:v>
      </x:c>
      <x:c r="M175" s="9" t="n">
        <x:v>5</x:v>
      </x:c>
      <x:c r="N175" s="9" t="n">
        <x:v>0</x:v>
      </x:c>
      <x:c r="O175" s="9" t="str">
        <x:v>TRF-023-P01</x:v>
      </x:c>
      <x:c r="P175" s="9" t="str">
        <x:v>PASS</x:v>
      </x:c>
      <x:c r="Q175" s="9" t="str">
        <x:v>FAIL</x:v>
      </x:c>
      <x:c r="R175" s="9" t="str">
        <x:v>FALSE_REJECT</x:v>
      </x:c>
      <x:c r="S175" s="9" t="str">
        <x:v>TRF-023-F01</x:v>
      </x:c>
      <x:c r="T175" s="9" t="str">
        <x:v>FAIL</x:v>
      </x:c>
      <x:c r="U175" s="9" t="str">
        <x:v>FAIL</x:v>
      </x:c>
      <x:c r="V175" s="9" t="str">
        <x:v>CORRECT_BEHAVIOR</x:v>
      </x:c>
      <x:c r="W175" s="13" t="str">
        <x:v>NOT_REVIEWED</x:v>
      </x:c>
      <x:c r="X175" s="13" t="str"/>
      <x:c r="Y175" s="13" t="str"/>
      <x:c r="Z175" s="13" t="str"/>
      <x:c r="AA175" s="13" t="str"/>
      <x:c r="AB175" s="13" t="str"/>
      <x:c r="AC175" s="13" t="str"/>
      <x:c r="AD175" s="13" t="str"/>
      <x:c r="AE175" s="13" t="str"/>
      <x:c r="AF175" s="13" t="str"/>
      <x:c r="AG175" s="13" t="str"/>
      <x:c r="AH175" s="13" t="str"/>
      <x:c r="AI175" s="16" t="str">
        <x:f>IF(AND(W175="REVIEWED",X175&lt;&gt;"",Y175&lt;&gt;"",COUNTA(Z175:AF175)=7,COUNTIF(Z175:AF175,"UNCLEAR")=0,(COUNTIF(Z175:AF175,"0")+COUNTIF(Z175:AF175,"1")+COUNTIF(Z175:AF175,"2"))&gt;0,AG175&lt;&gt;"",AH175&lt;&gt;"",AJ175&lt;&gt;""),(COUNTIF(Z175:AF175,"1")+2*COUNTIF(Z175:AF175,"2"))/(2*(COUNTIF(Z175:AF175,"0")+COUNTIF(Z175:AF175,"1")+COUNTIF(Z175:AF175,"2"))),"")</x:f>
      </x:c>
      <x:c r="AJ175" s="14" t="str"/>
      <x:c r="AK175" s="14" t="str"/>
      <x:c r="AL175" s="14" t="str"/>
      <x:c r="AM175" s="9" t="str">
        <x:v>RDF_FALSE_REJECT</x:v>
      </x:c>
      <x:c r="AN175" s="9" t="str">
        <x:v>3.2.3 / Annex II</x:v>
      </x:c>
      <x:c r="AO175" s="9" t="str">
        <x:v>MVP/SHACL_GENERATION_PIPELINE/experiments/LUNA_NO_SEMANTIC_VALIDATOR/RUN_01/runs/RUN-TRF-023-20260901T110853625999Z/artifacts/attempt_01/candidate_shape.ttl</x:v>
      </x:c>
      <x:c r="AP175" s="9" t="str">
        <x:v>26ebd17a145550958dba8aac9c50edb63123ccee8e81e740309032031136d7f5</x:v>
      </x:c>
      <x:c r="AQ175" s="52" t="inlineStr">
        <x:is>
          <x:t xml:space="preserve">PASS</x:t>
        </x:is>
      </x:c>
      <x:c r="AR175" s="53" t="inlineStr">
        <x:is>
          <x:t xml:space="preserve">VALID</x:t>
        </x:is>
      </x:c>
      <x:c r="AS175" s="53" t="inlineStr">
        <x:is>
          <x:t xml:space="preserve">TRF-023-P01=ACTIVATED | TRF-023-F01=ACTIVATED</x:t>
        </x:is>
      </x:c>
      <x:c r="AT175" s="53">
        <x:v>3</x:v>
      </x:c>
      <x:c r="AU175" s="53">
        <x:v>9</x:v>
      </x:c>
      <x:c r="AV175" s="53">
        <x:v>46</x:v>
      </x:c>
      <x:c r="AW175" s="53" t="inlineStr">
        <x:is>
          <x:t xml:space="preserve">sh:class, sh:datatype, sh:hasValue, sh:in, sh:maxCount, sh:minCount, sh:node, sh:nodeKind, sh:or, sh:property</x:t>
        </x:is>
      </x:c>
      <x:c r="AX175" s="53">
        <x:v>1</x:v>
      </x:c>
      <x:c r="AY175" s="53">
        <x:v>1</x:v>
      </x:c>
      <x:c r="AZ175" s="53">
        <x:v>1</x:v>
      </x:c>
      <x:c r="BA175" s="54"/>
      <x:c r="BB175" s="54"/>
      <x:c r="BC175" s="54"/>
      <x:c r="BD175" s="55" t="str">
        <x:f>IF(OR(W175&lt;&gt;"REVIEWED",COUNTIF(BA175:BC175,"UNCLEAR")&gt;0,COUNTA(BA175:BC175)&lt;3,(COUNTIF(BA175:BC175,"0")+COUNTIF(BA175:BC175,"1")+COUNTIF(BA175:BC175,"2"))=0,AJ175=""),"",(COUNTIF(BA175:BC175,"1")+2*COUNTIF(BA175:BC175,"2"))/(2*(COUNTIF(BA175:BC175,"0")+COUNTIF(BA175:BC175,"1")+COUNTIF(BA175:BC175,"2"))))</x:f>
      </x:c>
    </x:row>
    <x:row r="176" ht="66" customHeight="1">
      <x:c r="A176" s="9" t="str">
        <x:v>BATCH_17</x:v>
      </x:c>
      <x:c r="B176" s="9" t="n">
        <x:v>170</x:v>
      </x:c>
      <x:c r="C176" s="9" t="str">
        <x:v>I2-047</x:v>
      </x:c>
      <x:c r="D176" s="9" t="str">
        <x:v>I2</x:v>
      </x:c>
      <x:c r="E176" s="9" t="str">
        <x:v>DIRECT_CALCULATION</x:v>
      </x:c>
      <x:c r="F176" s="9" t="str">
        <x:v>RUN_01</x:v>
      </x:c>
      <x:c r="G176" s="12" t="str">
        <x:v>OFFICIAL_ELIGIBLE_OUTPUT</x:v>
      </x:c>
      <x:c r="H176" s="12" t="str">
        <x:v>NO_SEMANTIC_VALIDATOR_DETERMINISTIC_PASS</x:v>
      </x:c>
      <x:c r="I176" s="12" t="str">
        <x:v>PARSED</x:v>
      </x:c>
      <x:c r="J176" s="12" t="str">
        <x:v>PASS</x:v>
      </x:c>
      <x:c r="K176" s="9" t="n">
        <x:v>8</x:v>
      </x:c>
      <x:c r="L176" s="9" t="n">
        <x:v>8</x:v>
      </x:c>
      <x:c r="M176" s="9" t="n">
        <x:v>8</x:v>
      </x:c>
      <x:c r="N176" s="9" t="n">
        <x:v>1</x:v>
      </x:c>
      <x:c r="O176" s="9" t="str">
        <x:v>I2-047-G-P02</x:v>
      </x:c>
      <x:c r="P176" s="9" t="str">
        <x:v>PASS</x:v>
      </x:c>
      <x:c r="Q176" s="9" t="str">
        <x:v>PASS</x:v>
      </x:c>
      <x:c r="R176" s="9" t="str">
        <x:v>CORRECT_BEHAVIOR</x:v>
      </x:c>
      <x:c r="S176" s="9" t="str">
        <x:v>I2-047-G-F03</x:v>
      </x:c>
      <x:c r="T176" s="9" t="str">
        <x:v>FAIL</x:v>
      </x:c>
      <x:c r="U176" s="9" t="str">
        <x:v>FAIL</x:v>
      </x:c>
      <x:c r="V176" s="9" t="str">
        <x:v>CORRECT_BEHAVIOR</x:v>
      </x:c>
      <x:c r="W176" s="13" t="str">
        <x:v>NOT_REVIEWED</x:v>
      </x:c>
      <x:c r="X176" s="13" t="str"/>
      <x:c r="Y176" s="13" t="str"/>
      <x:c r="Z176" s="13" t="str"/>
      <x:c r="AA176" s="13" t="str"/>
      <x:c r="AB176" s="13" t="str"/>
      <x:c r="AC176" s="13" t="str"/>
      <x:c r="AD176" s="13" t="str"/>
      <x:c r="AE176" s="13" t="str"/>
      <x:c r="AF176" s="13" t="str"/>
      <x:c r="AG176" s="13" t="str"/>
      <x:c r="AH176" s="13" t="str"/>
      <x:c r="AI176" s="16" t="str">
        <x:f>IF(AND(W176="REVIEWED",X176&lt;&gt;"",Y176&lt;&gt;"",COUNTA(Z176:AF176)=7,COUNTIF(Z176:AF176,"UNCLEAR")=0,(COUNTIF(Z176:AF176,"0")+COUNTIF(Z176:AF176,"1")+COUNTIF(Z176:AF176,"2"))&gt;0,AG176&lt;&gt;"",AH176&lt;&gt;"",AJ176&lt;&gt;""),(COUNTIF(Z176:AF176,"1")+2*COUNTIF(Z176:AF176,"2"))/(2*(COUNTIF(Z176:AF176,"0")+COUNTIF(Z176:AF176,"1")+COUNTIF(Z176:AF176,"2"))),"")</x:f>
      </x:c>
      <x:c r="AJ176" s="14" t="str"/>
      <x:c r="AK176" s="14" t="str"/>
      <x:c r="AL176" s="14" t="str"/>
      <x:c r="AM176" s="9" t="str"/>
      <x:c r="AN176" s="9" t="str">
        <x:v>I2.11.4</x:v>
      </x:c>
      <x:c r="AO176" s="9" t="str">
        <x:v>MVP/SHACL_GENERATION_PIPELINE/experiments/LUNA_NO_SEMANTIC_VALIDATOR/RUN_01/runs/RUN-I2-047-20260901T100218061707Z/artifacts/attempt_01/candidate_shape.ttl</x:v>
      </x:c>
      <x:c r="AP176" s="9" t="str">
        <x:v>2ac416200ffd4cb40de5fe3711672d427d9c128a9d1f77bb4d9a526d37983dd4</x:v>
      </x:c>
      <x:c r="AQ176" s="52" t="inlineStr">
        <x:is>
          <x:t xml:space="preserve">PASS</x:t>
        </x:is>
      </x:c>
      <x:c r="AR176" s="53" t="inlineStr">
        <x:is>
          <x:t xml:space="preserve">VALID</x:t>
        </x:is>
      </x:c>
      <x:c r="AS176" s="53" t="inlineStr">
        <x:is>
          <x:t xml:space="preserve">I2-047-G-P02=ACTIVATED | I2-047-G-F03=ACTIVATED</x:t>
        </x:is>
      </x:c>
      <x:c r="AT176" s="53">
        <x:v>1</x:v>
      </x:c>
      <x:c r="AU176" s="53">
        <x:v>7</x:v>
      </x:c>
      <x:c r="AV176" s="53">
        <x:v>28</x:v>
      </x:c>
      <x:c r="AW176" s="53" t="inlineStr">
        <x:is>
          <x:t xml:space="preserve">sh:datatype, sh:hasValue, sh:maxCount, sh:minCount, sh:node, sh:property</x:t>
        </x:is>
      </x:c>
      <x:c r="AX176" s="53">
        <x:v>1</x:v>
      </x:c>
      <x:c r="AY176" s="53">
        <x:v>1</x:v>
      </x:c>
      <x:c r="AZ176" s="53">
        <x:v>0</x:v>
      </x:c>
      <x:c r="BA176" s="54"/>
      <x:c r="BB176" s="54"/>
      <x:c r="BC176" s="54"/>
      <x:c r="BD176" s="55" t="str">
        <x:f>IF(OR(W176&lt;&gt;"REVIEWED",COUNTIF(BA176:BC176,"UNCLEAR")&gt;0,COUNTA(BA176:BC176)&lt;3,(COUNTIF(BA176:BC176,"0")+COUNTIF(BA176:BC176,"1")+COUNTIF(BA176:BC176,"2"))=0,AJ176=""),"",(COUNTIF(BA176:BC176,"1")+2*COUNTIF(BA176:BC176,"2"))/(2*(COUNTIF(BA176:BC176,"0")+COUNTIF(BA176:BC176,"1")+COUNTIF(BA176:BC176,"2"))))</x:f>
      </x:c>
    </x:row>
    <x:row r="177" ht="66" customHeight="1">
      <x:c r="A177" s="9" t="str">
        <x:v>BATCH_18</x:v>
      </x:c>
      <x:c r="B177" s="9" t="n">
        <x:v>171</x:v>
      </x:c>
      <x:c r="C177" s="9" t="str">
        <x:v>TRF-053</x:v>
      </x:c>
      <x:c r="D177" s="9" t="str">
        <x:v>TRAFICOM</x:v>
      </x:c>
      <x:c r="E177" s="9" t="str">
        <x:v>DIRECT_CALCULATION</x:v>
      </x:c>
      <x:c r="F177" s="9" t="str">
        <x:v>RUN_01</x:v>
      </x:c>
      <x:c r="G177" s="12" t="str">
        <x:v>OFFICIAL_ELIGIBLE_OUTPUT</x:v>
      </x:c>
      <x:c r="H177" s="12" t="str">
        <x:v>NO_SEMANTIC_VALIDATOR_DETERMINISTIC_PASS</x:v>
      </x:c>
      <x:c r="I177" s="12" t="str">
        <x:v>PARSED</x:v>
      </x:c>
      <x:c r="J177" s="12" t="str">
        <x:v>PASS</x:v>
      </x:c>
      <x:c r="K177" s="9" t="n">
        <x:v>8</x:v>
      </x:c>
      <x:c r="L177" s="9" t="n">
        <x:v>8</x:v>
      </x:c>
      <x:c r="M177" s="9" t="n">
        <x:v>8</x:v>
      </x:c>
      <x:c r="N177" s="9" t="n">
        <x:v>1</x:v>
      </x:c>
      <x:c r="O177" s="9" t="str">
        <x:v>TRF-053-P03</x:v>
      </x:c>
      <x:c r="P177" s="9" t="str">
        <x:v>PASS</x:v>
      </x:c>
      <x:c r="Q177" s="9" t="str">
        <x:v>PASS</x:v>
      </x:c>
      <x:c r="R177" s="9" t="str">
        <x:v>CORRECT_BEHAVIOR</x:v>
      </x:c>
      <x:c r="S177" s="9" t="str">
        <x:v>TRF-053-F03</x:v>
      </x:c>
      <x:c r="T177" s="9" t="str">
        <x:v>FAIL</x:v>
      </x:c>
      <x:c r="U177" s="9" t="str">
        <x:v>FAIL</x:v>
      </x:c>
      <x:c r="V177" s="9" t="str">
        <x:v>CORRECT_BEHAVIOR</x:v>
      </x:c>
      <x:c r="W177" s="13" t="str">
        <x:v>NOT_REVIEWED</x:v>
      </x:c>
      <x:c r="X177" s="13" t="str"/>
      <x:c r="Y177" s="13" t="str"/>
      <x:c r="Z177" s="13" t="str"/>
      <x:c r="AA177" s="13" t="str"/>
      <x:c r="AB177" s="13" t="str"/>
      <x:c r="AC177" s="13" t="str"/>
      <x:c r="AD177" s="13" t="str"/>
      <x:c r="AE177" s="13" t="str"/>
      <x:c r="AF177" s="13" t="str"/>
      <x:c r="AG177" s="13" t="str"/>
      <x:c r="AH177" s="13" t="str"/>
      <x:c r="AI177" s="16" t="str">
        <x:f>IF(AND(W177="REVIEWED",X177&lt;&gt;"",Y177&lt;&gt;"",COUNTA(Z177:AF177)=7,COUNTIF(Z177:AF177,"UNCLEAR")=0,(COUNTIF(Z177:AF177,"0")+COUNTIF(Z177:AF177,"1")+COUNTIF(Z177:AF177,"2"))&gt;0,AG177&lt;&gt;"",AH177&lt;&gt;"",AJ177&lt;&gt;""),(COUNTIF(Z177:AF177,"1")+2*COUNTIF(Z177:AF177,"2"))/(2*(COUNTIF(Z177:AF177,"0")+COUNTIF(Z177:AF177,"1")+COUNTIF(Z177:AF177,"2"))),"")</x:f>
      </x:c>
      <x:c r="AJ177" s="14" t="str"/>
      <x:c r="AK177" s="14" t="str"/>
      <x:c r="AL177" s="14" t="str"/>
      <x:c r="AM177" s="9" t="str"/>
      <x:c r="AN177" s="9" t="str">
        <x:v>4.5.1</x:v>
      </x:c>
      <x:c r="AO177" s="9" t="str">
        <x:v>MVP/SHACL_GENERATION_PIPELINE/experiments/LUNA_NO_SEMANTIC_VALIDATOR/RUN_01/runs/RUN-TRF-053-20260901T112331992914Z/artifacts/attempt_01/candidate_shape.ttl</x:v>
      </x:c>
      <x:c r="AP177" s="9" t="str">
        <x:v>8dd5624b187e3504d3365ec928dee7610a15f7ff54375ca60435fcfb0e2b4099</x:v>
      </x:c>
      <x:c r="AQ177" s="52" t="inlineStr">
        <x:is>
          <x:t xml:space="preserve">PASS</x:t>
        </x:is>
      </x:c>
      <x:c r="AR177" s="53" t="inlineStr">
        <x:is>
          <x:t xml:space="preserve">VALID</x:t>
        </x:is>
      </x:c>
      <x:c r="AS177" s="53" t="inlineStr">
        <x:is>
          <x:t xml:space="preserve">TRF-053-P03=ACTIVATED | TRF-053-F03=ACTIVATED</x:t>
        </x:is>
      </x:c>
      <x:c r="AT177" s="53">
        <x:v>7</x:v>
      </x:c>
      <x:c r="AU177" s="53">
        <x:v>20</x:v>
      </x:c>
      <x:c r="AV177" s="53">
        <x:v>80</x:v>
      </x:c>
      <x:c r="AW177" s="53" t="inlineStr">
        <x:is>
          <x:t xml:space="preserve">sh:datatype, sh:hasValue, sh:maxCount, sh:minCount, sh:node, sh:property</x:t>
        </x:is>
      </x:c>
      <x:c r="AX177" s="53">
        <x:v>1</x:v>
      </x:c>
      <x:c r="AY177" s="53">
        <x:v>1</x:v>
      </x:c>
      <x:c r="AZ177" s="53">
        <x:v>0</x:v>
      </x:c>
      <x:c r="BA177" s="54"/>
      <x:c r="BB177" s="54"/>
      <x:c r="BC177" s="54"/>
      <x:c r="BD177" s="55" t="str">
        <x:f>IF(OR(W177&lt;&gt;"REVIEWED",COUNTIF(BA177:BC177,"UNCLEAR")&gt;0,COUNTA(BA177:BC177)&lt;3,(COUNTIF(BA177:BC177,"0")+COUNTIF(BA177:BC177,"1")+COUNTIF(BA177:BC177,"2"))=0,AJ177=""),"",(COUNTIF(BA177:BC177,"1")+2*COUNTIF(BA177:BC177,"2"))/(2*(COUNTIF(BA177:BC177,"0")+COUNTIF(BA177:BC177,"1")+COUNTIF(BA177:BC177,"2"))))</x:f>
      </x:c>
    </x:row>
    <x:row r="178" ht="66" customHeight="1">
      <x:c r="A178" s="9" t="str">
        <x:v>BATCH_18</x:v>
      </x:c>
      <x:c r="B178" s="9" t="n">
        <x:v>172</x:v>
      </x:c>
      <x:c r="C178" s="9" t="str">
        <x:v>TRF-091</x:v>
      </x:c>
      <x:c r="D178" s="9" t="str">
        <x:v>TRAFICOM</x:v>
      </x:c>
      <x:c r="E178" s="9" t="str">
        <x:v>DIRECT_STATIC</x:v>
      </x:c>
      <x:c r="F178" s="9" t="str">
        <x:v>RUN_01</x:v>
      </x:c>
      <x:c r="G178" s="12" t="str">
        <x:v>OFFICIAL_ELIGIBLE_OUTPUT</x:v>
      </x:c>
      <x:c r="H178" s="12" t="str">
        <x:v>NO_SEMANTIC_VALIDATOR_DETERMINISTIC_PASS</x:v>
      </x:c>
      <x:c r="I178" s="12" t="str">
        <x:v>PARSED</x:v>
      </x:c>
      <x:c r="J178" s="12" t="str">
        <x:v>PASS</x:v>
      </x:c>
      <x:c r="K178" s="9" t="n">
        <x:v>4</x:v>
      </x:c>
      <x:c r="L178" s="9" t="n">
        <x:v>4</x:v>
      </x:c>
      <x:c r="M178" s="9" t="n">
        <x:v>3</x:v>
      </x:c>
      <x:c r="N178" s="9" t="n">
        <x:v>0</x:v>
      </x:c>
      <x:c r="O178" s="9" t="str">
        <x:v>TRF-091-P01</x:v>
      </x:c>
      <x:c r="P178" s="9" t="str">
        <x:v>PASS</x:v>
      </x:c>
      <x:c r="Q178" s="9" t="str">
        <x:v>FAIL</x:v>
      </x:c>
      <x:c r="R178" s="9" t="str">
        <x:v>FALSE_REJECT</x:v>
      </x:c>
      <x:c r="S178" s="9" t="str">
        <x:v>TRF-091-F01</x:v>
      </x:c>
      <x:c r="T178" s="9" t="str">
        <x:v>FAIL</x:v>
      </x:c>
      <x:c r="U178" s="9" t="str">
        <x:v>FAIL</x:v>
      </x:c>
      <x:c r="V178" s="9" t="str">
        <x:v>CORRECT_BEHAVIOR</x:v>
      </x:c>
      <x:c r="W178" s="13" t="str">
        <x:v>NOT_REVIEWED</x:v>
      </x:c>
      <x:c r="X178" s="13" t="str"/>
      <x:c r="Y178" s="13" t="str"/>
      <x:c r="Z178" s="13" t="str"/>
      <x:c r="AA178" s="13" t="str"/>
      <x:c r="AB178" s="13" t="str"/>
      <x:c r="AC178" s="13" t="str"/>
      <x:c r="AD178" s="13" t="str"/>
      <x:c r="AE178" s="13" t="str"/>
      <x:c r="AF178" s="13" t="str"/>
      <x:c r="AG178" s="13" t="str"/>
      <x:c r="AH178" s="13" t="str"/>
      <x:c r="AI178" s="16" t="str">
        <x:f>IF(AND(W178="REVIEWED",X178&lt;&gt;"",Y178&lt;&gt;"",COUNTA(Z178:AF178)=7,COUNTIF(Z178:AF178,"UNCLEAR")=0,(COUNTIF(Z178:AF178,"0")+COUNTIF(Z178:AF178,"1")+COUNTIF(Z178:AF178,"2"))&gt;0,AG178&lt;&gt;"",AH178&lt;&gt;"",AJ178&lt;&gt;""),(COUNTIF(Z178:AF178,"1")+2*COUNTIF(Z178:AF178,"2"))/(2*(COUNTIF(Z178:AF178,"0")+COUNTIF(Z178:AF178,"1")+COUNTIF(Z178:AF178,"2"))),"")</x:f>
      </x:c>
      <x:c r="AJ178" s="14" t="str"/>
      <x:c r="AK178" s="14" t="str"/>
      <x:c r="AL178" s="14" t="str"/>
      <x:c r="AM178" s="9" t="str">
        <x:v>ALWAYS_FAIL; RDF_FALSE_REJECT</x:v>
      </x:c>
      <x:c r="AN178" s="9" t="str">
        <x:v>6.5.3.4</x:v>
      </x:c>
      <x:c r="AO178" s="9" t="str">
        <x:v>MVP/SHACL_GENERATION_PIPELINE/experiments/LUNA_NO_SEMANTIC_VALIDATOR/RUN_01/runs/RUN-TRF-091-20260901T113752085504Z/artifacts/attempt_01/candidate_shape.ttl</x:v>
      </x:c>
      <x:c r="AP178" s="9" t="str">
        <x:v>e7fbcd9f399a6adbb2b84674259804bbc145724e6252baff612e59602c6214de</x:v>
      </x:c>
      <x:c r="AQ178" s="52" t="inlineStr">
        <x:is>
          <x:t xml:space="preserve">PASS</x:t>
        </x:is>
      </x:c>
      <x:c r="AR178" s="53" t="inlineStr">
        <x:is>
          <x:t xml:space="preserve">VALID</x:t>
        </x:is>
      </x:c>
      <x:c r="AS178" s="53" t="inlineStr">
        <x:is>
          <x:t xml:space="preserve">TRF-091-P01=ACTIVATED | TRF-091-F01=ACTIVATED</x:t>
        </x:is>
      </x:c>
      <x:c r="AT178" s="53">
        <x:v>2</x:v>
      </x:c>
      <x:c r="AU178" s="53">
        <x:v>3</x:v>
      </x:c>
      <x:c r="AV178" s="53">
        <x:v>14</x:v>
      </x:c>
      <x:c r="AW178" s="53" t="inlineStr">
        <x:is>
          <x:t xml:space="preserve">sh:class, sh:in, sh:minCount, sh:node, sh:nodeKind, sh:property</x:t>
        </x:is>
      </x:c>
      <x:c r="AX178" s="53">
        <x:v>0</x:v>
      </x:c>
      <x:c r="AY178" s="53">
        <x:v>1</x:v>
      </x:c>
      <x:c r="AZ178" s="53">
        <x:v>0</x:v>
      </x:c>
      <x:c r="BA178" s="54"/>
      <x:c r="BB178" s="54"/>
      <x:c r="BC178" s="54"/>
      <x:c r="BD178" s="55" t="str">
        <x:f>IF(OR(W178&lt;&gt;"REVIEWED",COUNTIF(BA178:BC178,"UNCLEAR")&gt;0,COUNTA(BA178:BC178)&lt;3,(COUNTIF(BA178:BC178,"0")+COUNTIF(BA178:BC178,"1")+COUNTIF(BA178:BC178,"2"))=0,AJ178=""),"",(COUNTIF(BA178:BC178,"1")+2*COUNTIF(BA178:BC178,"2"))/(2*(COUNTIF(BA178:BC178,"0")+COUNTIF(BA178:BC178,"1")+COUNTIF(BA178:BC178,"2"))))</x:f>
      </x:c>
    </x:row>
    <x:row r="179" ht="66" customHeight="1">
      <x:c r="A179" s="9" t="str">
        <x:v>BATCH_18</x:v>
      </x:c>
      <x:c r="B179" s="9" t="n">
        <x:v>173</x:v>
      </x:c>
      <x:c r="C179" s="9" t="str">
        <x:v>TRF-083</x:v>
      </x:c>
      <x:c r="D179" s="9" t="str">
        <x:v>TRAFICOM</x:v>
      </x:c>
      <x:c r="E179" s="9" t="str">
        <x:v>DIRECT_STATIC</x:v>
      </x:c>
      <x:c r="F179" s="9" t="str">
        <x:v>RUN_01</x:v>
      </x:c>
      <x:c r="G179" s="12" t="str">
        <x:v>OFFICIAL_ELIGIBLE_OUTPUT</x:v>
      </x:c>
      <x:c r="H179" s="12" t="str">
        <x:v>NO_SEMANTIC_VALIDATOR_DETERMINISTIC_PASS</x:v>
      </x:c>
      <x:c r="I179" s="12" t="str">
        <x:v>PARSED</x:v>
      </x:c>
      <x:c r="J179" s="12" t="str">
        <x:v>PASS</x:v>
      </x:c>
      <x:c r="K179" s="9" t="n">
        <x:v>4</x:v>
      </x:c>
      <x:c r="L179" s="9" t="n">
        <x:v>4</x:v>
      </x:c>
      <x:c r="M179" s="9" t="n">
        <x:v>4</x:v>
      </x:c>
      <x:c r="N179" s="9" t="n">
        <x:v>1</x:v>
      </x:c>
      <x:c r="O179" s="9" t="str">
        <x:v>TRF-083-P02</x:v>
      </x:c>
      <x:c r="P179" s="9" t="str">
        <x:v>PASS</x:v>
      </x:c>
      <x:c r="Q179" s="9" t="str">
        <x:v>PASS</x:v>
      </x:c>
      <x:c r="R179" s="9" t="str">
        <x:v>CORRECT_BEHAVIOR</x:v>
      </x:c>
      <x:c r="S179" s="9" t="str">
        <x:v>TRF-083-F01</x:v>
      </x:c>
      <x:c r="T179" s="9" t="str">
        <x:v>FAIL</x:v>
      </x:c>
      <x:c r="U179" s="9" t="str">
        <x:v>FAIL</x:v>
      </x:c>
      <x:c r="V179" s="9" t="str">
        <x:v>CORRECT_BEHAVIOR</x:v>
      </x:c>
      <x:c r="W179" s="13" t="str">
        <x:v>NOT_REVIEWED</x:v>
      </x:c>
      <x:c r="X179" s="13" t="str"/>
      <x:c r="Y179" s="13" t="str"/>
      <x:c r="Z179" s="13" t="str"/>
      <x:c r="AA179" s="13" t="str"/>
      <x:c r="AB179" s="13" t="str"/>
      <x:c r="AC179" s="13" t="str"/>
      <x:c r="AD179" s="13" t="str"/>
      <x:c r="AE179" s="13" t="str"/>
      <x:c r="AF179" s="13" t="str"/>
      <x:c r="AG179" s="13" t="str"/>
      <x:c r="AH179" s="13" t="str"/>
      <x:c r="AI179" s="16" t="str">
        <x:f>IF(AND(W179="REVIEWED",X179&lt;&gt;"",Y179&lt;&gt;"",COUNTA(Z179:AF179)=7,COUNTIF(Z179:AF179,"UNCLEAR")=0,(COUNTIF(Z179:AF179,"0")+COUNTIF(Z179:AF179,"1")+COUNTIF(Z179:AF179,"2"))&gt;0,AG179&lt;&gt;"",AH179&lt;&gt;"",AJ179&lt;&gt;""),(COUNTIF(Z179:AF179,"1")+2*COUNTIF(Z179:AF179,"2"))/(2*(COUNTIF(Z179:AF179,"0")+COUNTIF(Z179:AF179,"1")+COUNTIF(Z179:AF179,"2"))),"")</x:f>
      </x:c>
      <x:c r="AJ179" s="14" t="str"/>
      <x:c r="AK179" s="14" t="str"/>
      <x:c r="AL179" s="14" t="str"/>
      <x:c r="AM179" s="9" t="str"/>
      <x:c r="AN179" s="9" t="str">
        <x:v>6.5.3.1</x:v>
      </x:c>
      <x:c r="AO179" s="9" t="str">
        <x:v>MVP/SHACL_GENERATION_PIPELINE/experiments/LUNA_NO_SEMANTIC_VALIDATOR/RUN_01/runs/RUN-TRF-083-20260901T113441927627Z/artifacts/attempt_01/candidate_shape.ttl</x:v>
      </x:c>
      <x:c r="AP179" s="9" t="str">
        <x:v>ae8153e3debb69f3f1709d604b35fbab88421d790b050b3630afa186fdcf92ae</x:v>
      </x:c>
      <x:c r="AQ179" s="52" t="inlineStr">
        <x:is>
          <x:t xml:space="preserve">PASS</x:t>
        </x:is>
      </x:c>
      <x:c r="AR179" s="53" t="inlineStr">
        <x:is>
          <x:t xml:space="preserve">VALID</x:t>
        </x:is>
      </x:c>
      <x:c r="AS179" s="53" t="inlineStr">
        <x:is>
          <x:t xml:space="preserve">TRF-083-P02=ACTIVATED | TRF-083-F01=ACTIVATED</x:t>
        </x:is>
      </x:c>
      <x:c r="AT179" s="53">
        <x:v>5</x:v>
      </x:c>
      <x:c r="AU179" s="53">
        <x:v>10</x:v>
      </x:c>
      <x:c r="AV179" s="53">
        <x:v>38</x:v>
      </x:c>
      <x:c r="AW179" s="53" t="inlineStr">
        <x:is>
          <x:t xml:space="preserve">sh:class, sh:datatype, sh:hasValue, sh:maxCount, sh:minCount, sh:node, sh:or, sh:property</x:t>
        </x:is>
      </x:c>
      <x:c r="AX179" s="53">
        <x:v>0</x:v>
      </x:c>
      <x:c r="AY179" s="53">
        <x:v>1</x:v>
      </x:c>
      <x:c r="AZ179" s="53">
        <x:v>1</x:v>
      </x:c>
      <x:c r="BA179" s="54"/>
      <x:c r="BB179" s="54"/>
      <x:c r="BC179" s="54"/>
      <x:c r="BD179" s="55" t="str">
        <x:f>IF(OR(W179&lt;&gt;"REVIEWED",COUNTIF(BA179:BC179,"UNCLEAR")&gt;0,COUNTA(BA179:BC179)&lt;3,(COUNTIF(BA179:BC179,"0")+COUNTIF(BA179:BC179,"1")+COUNTIF(BA179:BC179,"2"))=0,AJ179=""),"",(COUNTIF(BA179:BC179,"1")+2*COUNTIF(BA179:BC179,"2"))/(2*(COUNTIF(BA179:BC179,"0")+COUNTIF(BA179:BC179,"1")+COUNTIF(BA179:BC179,"2"))))</x:f>
      </x:c>
    </x:row>
    <x:row r="180" ht="66" customHeight="1">
      <x:c r="A180" s="9" t="str">
        <x:v>BATCH_18</x:v>
      </x:c>
      <x:c r="B180" s="9" t="n">
        <x:v>174</x:v>
      </x:c>
      <x:c r="C180" s="9" t="str">
        <x:v>TRF-041</x:v>
      </x:c>
      <x:c r="D180" s="9" t="str">
        <x:v>TRAFICOM</x:v>
      </x:c>
      <x:c r="E180" s="9" t="str">
        <x:v>COMPLEX_READINESS</x:v>
      </x:c>
      <x:c r="F180" s="9" t="str">
        <x:v>RUN_01</x:v>
      </x:c>
      <x:c r="G180" s="12" t="str">
        <x:v>OFFICIAL_ELIGIBLE_OUTPUT</x:v>
      </x:c>
      <x:c r="H180" s="12" t="str">
        <x:v>NO_SEMANTIC_VALIDATOR_DETERMINISTIC_PASS</x:v>
      </x:c>
      <x:c r="I180" s="12" t="str">
        <x:v>PARSED</x:v>
      </x:c>
      <x:c r="J180" s="12" t="str">
        <x:v>PASS</x:v>
      </x:c>
      <x:c r="K180" s="9" t="n">
        <x:v>12</x:v>
      </x:c>
      <x:c r="L180" s="9" t="n">
        <x:v>12</x:v>
      </x:c>
      <x:c r="M180" s="9" t="n">
        <x:v>12</x:v>
      </x:c>
      <x:c r="N180" s="9" t="n">
        <x:v>1</x:v>
      </x:c>
      <x:c r="O180" s="9" t="str">
        <x:v>TRF-041-P01</x:v>
      </x:c>
      <x:c r="P180" s="9" t="str">
        <x:v>PASS</x:v>
      </x:c>
      <x:c r="Q180" s="9" t="str">
        <x:v>PASS</x:v>
      </x:c>
      <x:c r="R180" s="9" t="str">
        <x:v>CORRECT_BEHAVIOR</x:v>
      </x:c>
      <x:c r="S180" s="9" t="str">
        <x:v>TRF-041-F03</x:v>
      </x:c>
      <x:c r="T180" s="9" t="str">
        <x:v>FAIL</x:v>
      </x:c>
      <x:c r="U180" s="9" t="str">
        <x:v>FAIL</x:v>
      </x:c>
      <x:c r="V180" s="9" t="str">
        <x:v>CORRECT_BEHAVIOR</x:v>
      </x:c>
      <x:c r="W180" s="13" t="str">
        <x:v>NOT_REVIEWED</x:v>
      </x:c>
      <x:c r="X180" s="13" t="str"/>
      <x:c r="Y180" s="13" t="str"/>
      <x:c r="Z180" s="13" t="str"/>
      <x:c r="AA180" s="13" t="str"/>
      <x:c r="AB180" s="13" t="str"/>
      <x:c r="AC180" s="13" t="str"/>
      <x:c r="AD180" s="13" t="str"/>
      <x:c r="AE180" s="13" t="str"/>
      <x:c r="AF180" s="13" t="str"/>
      <x:c r="AG180" s="13" t="str"/>
      <x:c r="AH180" s="13" t="str"/>
      <x:c r="AI180" s="16" t="str">
        <x:f>IF(AND(W180="REVIEWED",X180&lt;&gt;"",Y180&lt;&gt;"",COUNTA(Z180:AF180)=7,COUNTIF(Z180:AF180,"UNCLEAR")=0,(COUNTIF(Z180:AF180,"0")+COUNTIF(Z180:AF180,"1")+COUNTIF(Z180:AF180,"2"))&gt;0,AG180&lt;&gt;"",AH180&lt;&gt;"",AJ180&lt;&gt;""),(COUNTIF(Z180:AF180,"1")+2*COUNTIF(Z180:AF180,"2"))/(2*(COUNTIF(Z180:AF180,"0")+COUNTIF(Z180:AF180,"1")+COUNTIF(Z180:AF180,"2"))),"")</x:f>
      </x:c>
      <x:c r="AJ180" s="14" t="str"/>
      <x:c r="AK180" s="14" t="str"/>
      <x:c r="AL180" s="14" t="str"/>
      <x:c r="AM180" s="9" t="str"/>
      <x:c r="AN180" s="9" t="str">
        <x:v>4.3.2</x:v>
      </x:c>
      <x:c r="AO180" s="9" t="str">
        <x:v>MVP/SHACL_GENERATION_PIPELINE/experiments/LUNA_NO_SEMANTIC_VALIDATOR/RUN_01/runs/RUN-TRF-041-20260901T111717411180Z/artifacts/attempt_01/candidate_shape.ttl</x:v>
      </x:c>
      <x:c r="AP180" s="9" t="str">
        <x:v>b644c27b422b7411381af81fee68b31e051aa70071283f3ab1fd186db5ac4292</x:v>
      </x:c>
      <x:c r="AQ180" s="52" t="inlineStr">
        <x:is>
          <x:t xml:space="preserve">PASS</x:t>
        </x:is>
      </x:c>
      <x:c r="AR180" s="53" t="inlineStr">
        <x:is>
          <x:t xml:space="preserve">VALID</x:t>
        </x:is>
      </x:c>
      <x:c r="AS180" s="53" t="inlineStr">
        <x:is>
          <x:t xml:space="preserve">TRF-041-P01=ACTIVATED | TRF-041-F03=ACTIVATED</x:t>
        </x:is>
      </x:c>
      <x:c r="AT180" s="53">
        <x:v>1</x:v>
      </x:c>
      <x:c r="AU180" s="53">
        <x:v>25</x:v>
      </x:c>
      <x:c r="AV180" s="53">
        <x:v>101</x:v>
      </x:c>
      <x:c r="AW180" s="53" t="inlineStr">
        <x:is>
          <x:t xml:space="preserve">sh:class, sh:datatype, sh:hasValue, sh:in, sh:maxCount, sh:minCount, sh:node, sh:property</x:t>
        </x:is>
      </x:c>
      <x:c r="AX180" s="53">
        <x:v>0</x:v>
      </x:c>
      <x:c r="AY180" s="53">
        <x:v>1</x:v>
      </x:c>
      <x:c r="AZ180" s="53">
        <x:v>0</x:v>
      </x:c>
      <x:c r="BA180" s="54"/>
      <x:c r="BB180" s="54"/>
      <x:c r="BC180" s="54"/>
      <x:c r="BD180" s="55" t="str">
        <x:f>IF(OR(W180&lt;&gt;"REVIEWED",COUNTIF(BA180:BC180,"UNCLEAR")&gt;0,COUNTA(BA180:BC180)&lt;3,(COUNTIF(BA180:BC180,"0")+COUNTIF(BA180:BC180,"1")+COUNTIF(BA180:BC180,"2"))=0,AJ180=""),"",(COUNTIF(BA180:BC180,"1")+2*COUNTIF(BA180:BC180,"2"))/(2*(COUNTIF(BA180:BC180,"0")+COUNTIF(BA180:BC180,"1")+COUNTIF(BA180:BC180,"2"))))</x:f>
      </x:c>
    </x:row>
    <x:row r="181" ht="66" customHeight="1">
      <x:c r="A181" s="9" t="str">
        <x:v>BATCH_18</x:v>
      </x:c>
      <x:c r="B181" s="9" t="n">
        <x:v>175</x:v>
      </x:c>
      <x:c r="C181" s="9" t="str">
        <x:v>TRF-004</x:v>
      </x:c>
      <x:c r="D181" s="9" t="str">
        <x:v>TRAFICOM</x:v>
      </x:c>
      <x:c r="E181" s="9" t="str">
        <x:v>DIRECT_STATIC</x:v>
      </x:c>
      <x:c r="F181" s="9" t="str">
        <x:v>RUN_01</x:v>
      </x:c>
      <x:c r="G181" s="12" t="str">
        <x:v>OFFICIAL_ELIGIBLE_OUTPUT</x:v>
      </x:c>
      <x:c r="H181" s="12" t="str">
        <x:v>NO_SEMANTIC_VALIDATOR_DETERMINISTIC_PASS</x:v>
      </x:c>
      <x:c r="I181" s="12" t="str">
        <x:v>PARSED</x:v>
      </x:c>
      <x:c r="J181" s="12" t="str">
        <x:v>PASS</x:v>
      </x:c>
      <x:c r="K181" s="9" t="n">
        <x:v>7</x:v>
      </x:c>
      <x:c r="L181" s="9" t="n">
        <x:v>7</x:v>
      </x:c>
      <x:c r="M181" s="9" t="n">
        <x:v>5</x:v>
      </x:c>
      <x:c r="N181" s="9" t="n">
        <x:v>0</x:v>
      </x:c>
      <x:c r="O181" s="9" t="str">
        <x:v>TRF-004-P02</x:v>
      </x:c>
      <x:c r="P181" s="9" t="str">
        <x:v>PASS</x:v>
      </x:c>
      <x:c r="Q181" s="9" t="str">
        <x:v>PASS</x:v>
      </x:c>
      <x:c r="R181" s="9" t="str">
        <x:v>CORRECT_BEHAVIOR</x:v>
      </x:c>
      <x:c r="S181" s="9" t="str">
        <x:v>TRF-004-F03</x:v>
      </x:c>
      <x:c r="T181" s="9" t="str">
        <x:v>FAIL</x:v>
      </x:c>
      <x:c r="U181" s="9" t="str">
        <x:v>PASS</x:v>
      </x:c>
      <x:c r="V181" s="9" t="str">
        <x:v>FALSE_ACCEPT</x:v>
      </x:c>
      <x:c r="W181" s="13" t="str">
        <x:v>NOT_REVIEWED</x:v>
      </x:c>
      <x:c r="X181" s="13" t="str"/>
      <x:c r="Y181" s="13" t="str"/>
      <x:c r="Z181" s="13" t="str"/>
      <x:c r="AA181" s="13" t="str"/>
      <x:c r="AB181" s="13" t="str"/>
      <x:c r="AC181" s="13" t="str"/>
      <x:c r="AD181" s="13" t="str"/>
      <x:c r="AE181" s="13" t="str"/>
      <x:c r="AF181" s="13" t="str"/>
      <x:c r="AG181" s="13" t="str"/>
      <x:c r="AH181" s="13" t="str"/>
      <x:c r="AI181" s="16" t="str">
        <x:f>IF(AND(W181="REVIEWED",X181&lt;&gt;"",Y181&lt;&gt;"",COUNTA(Z181:AF181)=7,COUNTIF(Z181:AF181,"UNCLEAR")=0,(COUNTIF(Z181:AF181,"0")+COUNTIF(Z181:AF181,"1")+COUNTIF(Z181:AF181,"2"))&gt;0,AG181&lt;&gt;"",AH181&lt;&gt;"",AJ181&lt;&gt;""),(COUNTIF(Z181:AF181,"1")+2*COUNTIF(Z181:AF181,"2"))/(2*(COUNTIF(Z181:AF181,"0")+COUNTIF(Z181:AF181,"1")+COUNTIF(Z181:AF181,"2"))),"")</x:f>
      </x:c>
      <x:c r="AJ181" s="14" t="str"/>
      <x:c r="AK181" s="14" t="str"/>
      <x:c r="AL181" s="14" t="str"/>
      <x:c r="AM181" s="9" t="str">
        <x:v>RDF_FALSE_ACCEPT</x:v>
      </x:c>
      <x:c r="AN181" s="9" t="str">
        <x:v>1.4</x:v>
      </x:c>
      <x:c r="AO181" s="9" t="str">
        <x:v>MVP/SHACL_GENERATION_PIPELINE/experiments/LUNA_NO_SEMANTIC_VALIDATOR/RUN_01/runs/RUN-TRF-004-20260901T105833867421Z/artifacts/attempt_01/candidate_shape.ttl</x:v>
      </x:c>
      <x:c r="AP181" s="9" t="str">
        <x:v>1d294c76c1e20567d849110bf02f631072fb2776485be62d0389bf887a8663bc</x:v>
      </x:c>
      <x:c r="AQ181" s="52" t="inlineStr">
        <x:is>
          <x:t xml:space="preserve">PASS</x:t>
        </x:is>
      </x:c>
      <x:c r="AR181" s="53" t="inlineStr">
        <x:is>
          <x:t xml:space="preserve">VALID</x:t>
        </x:is>
      </x:c>
      <x:c r="AS181" s="53" t="inlineStr">
        <x:is>
          <x:t xml:space="preserve">TRF-004-P02=ACTIVATED | TRF-004-F03=ACTIVATED</x:t>
        </x:is>
      </x:c>
      <x:c r="AT181" s="53">
        <x:v>1</x:v>
      </x:c>
      <x:c r="AU181" s="53">
        <x:v>2</x:v>
      </x:c>
      <x:c r="AV181" s="53">
        <x:v>7</x:v>
      </x:c>
      <x:c r="AW181" s="53" t="inlineStr">
        <x:is>
          <x:t xml:space="preserve">sh:datatype, sh:hasValue, sh:minCount, sh:or, sh:property</x:t>
        </x:is>
      </x:c>
      <x:c r="AX181" s="53">
        <x:v>2</x:v>
      </x:c>
      <x:c r="AY181" s="53">
        <x:v>1</x:v>
      </x:c>
      <x:c r="AZ181" s="53">
        <x:v>1</x:v>
      </x:c>
      <x:c r="BA181" s="54"/>
      <x:c r="BB181" s="54"/>
      <x:c r="BC181" s="54"/>
      <x:c r="BD181" s="55" t="str">
        <x:f>IF(OR(W181&lt;&gt;"REVIEWED",COUNTIF(BA181:BC181,"UNCLEAR")&gt;0,COUNTA(BA181:BC181)&lt;3,(COUNTIF(BA181:BC181,"0")+COUNTIF(BA181:BC181,"1")+COUNTIF(BA181:BC181,"2"))=0,AJ181=""),"",(COUNTIF(BA181:BC181,"1")+2*COUNTIF(BA181:BC181,"2"))/(2*(COUNTIF(BA181:BC181,"0")+COUNTIF(BA181:BC181,"1")+COUNTIF(BA181:BC181,"2"))))</x:f>
      </x:c>
    </x:row>
    <x:row r="182" ht="66" customHeight="1">
      <x:c r="A182" s="9" t="str">
        <x:v>BATCH_18</x:v>
      </x:c>
      <x:c r="B182" s="9" t="n">
        <x:v>176</x:v>
      </x:c>
      <x:c r="C182" s="9" t="str">
        <x:v>I2-051</x:v>
      </x:c>
      <x:c r="D182" s="9" t="str">
        <x:v>I2</x:v>
      </x:c>
      <x:c r="E182" s="9" t="str">
        <x:v>DIRECT_CALCULATION</x:v>
      </x:c>
      <x:c r="F182" s="9" t="str">
        <x:v>RUN_01</x:v>
      </x:c>
      <x:c r="G182" s="12" t="str">
        <x:v>NO_ELIGIBLE_OUTPUT</x:v>
      </x:c>
      <x:c r="H182" s="12" t="str">
        <x:v>SYNTAX_REPAIR_EXHAUSTED</x:v>
      </x:c>
      <x:c r="I182" s="12" t="str">
        <x:v>NOT_PARSED</x:v>
      </x:c>
      <x:c r="J182" s="12" t="str">
        <x:v>FAIL</x:v>
      </x:c>
      <x:c r="K182" s="9" t="n">
        <x:v>0</x:v>
      </x:c>
      <x:c r="L182" s="9" t="n">
        <x:v>14</x:v>
      </x:c>
      <x:c r="M182" s="9" t="n">
        <x:v>0</x:v>
      </x:c>
      <x:c r="N182" s="9" t="n">
        <x:v>0</x:v>
      </x:c>
      <x:c r="O182" s="9" t="str">
        <x:v>I2-051-I-P01</x:v>
      </x:c>
      <x:c r="P182" s="9" t="str">
        <x:v>PASS</x:v>
      </x:c>
      <x:c r="Q182" s="9" t="str">
        <x:v>NO_VERDICT</x:v>
      </x:c>
      <x:c r="R182" s="9" t="str">
        <x:v>GENERATION_ERROR</x:v>
      </x:c>
      <x:c r="S182" s="9" t="str">
        <x:v>I2-051-I-F06</x:v>
      </x:c>
      <x:c r="T182" s="9" t="str">
        <x:v>FAIL</x:v>
      </x:c>
      <x:c r="U182" s="9" t="str">
        <x:v>NO_VERDICT</x:v>
      </x:c>
      <x:c r="V182" s="9" t="str">
        <x:v>GENERATION_ERROR</x:v>
      </x:c>
      <x:c r="W182" s="13" t="str">
        <x:v>NOT_REVIEWED</x:v>
      </x:c>
      <x:c r="X182" s="13" t="str"/>
      <x:c r="Y182" s="13" t="str"/>
      <x:c r="Z182" s="13" t="str"/>
      <x:c r="AA182" s="13" t="str"/>
      <x:c r="AB182" s="13" t="str"/>
      <x:c r="AC182" s="13" t="str"/>
      <x:c r="AD182" s="13" t="str"/>
      <x:c r="AE182" s="13" t="str"/>
      <x:c r="AF182" s="13" t="str"/>
      <x:c r="AG182" s="13" t="str"/>
      <x:c r="AH182" s="13" t="str"/>
      <x:c r="AI182" s="16" t="str">
        <x:f>IF(AND(W182="REVIEWED",X182&lt;&gt;"",Y182&lt;&gt;"",COUNTA(Z182:AF182)=7,COUNTIF(Z182:AF182,"UNCLEAR")=0,(COUNTIF(Z182:AF182,"0")+COUNTIF(Z182:AF182,"1")+COUNTIF(Z182:AF182,"2"))&gt;0,AG182&lt;&gt;"",AH182&lt;&gt;"",AJ182&lt;&gt;""),(COUNTIF(Z182:AF182,"1")+2*COUNTIF(Z182:AF182,"2"))/(2*(COUNTIF(Z182:AF182,"0")+COUNTIF(Z182:AF182,"1")+COUNTIF(Z182:AF182,"2"))),"")</x:f>
      </x:c>
      <x:c r="AJ182" s="14" t="str"/>
      <x:c r="AK182" s="14" t="str"/>
      <x:c r="AL182" s="14" t="str"/>
      <x:c r="AM182" s="9" t="str">
        <x:v>NO_OUTPUT</x:v>
      </x:c>
      <x:c r="AN182" s="9" t="str">
        <x:v>I2.13.3.1</x:v>
      </x:c>
      <x:c r="AO182" s="9" t="str">
        <x:v>MISSING</x:v>
      </x:c>
      <x:c r="AP182" s="9" t="str">
        <x:v>UNAVAILABLE</x:v>
      </x:c>
      <x:c r="AQ182" s="52" t="inlineStr">
        <x:is>
          <x:t xml:space="preserve">UNAVAILABLE</x:t>
        </x:is>
      </x:c>
      <x:c r="AR182" s="53" t="inlineStr">
        <x:is>
          <x:t xml:space="preserve">MISSING_ARTIFACT</x:t>
        </x:is>
      </x:c>
      <x:c r="AS182" s="53" t="inlineStr">
        <x:is>
          <x:t xml:space="preserve">I2-051-I-P01=MISSING_ARTIFACT | I2-051-I-F06=MISSING_ARTIFACT</x:t>
        </x:is>
      </x:c>
      <x:c r="AT182" s="53" t="inlineStr">
        <x:is>
          <x:t xml:space="preserve"/>
        </x:is>
      </x:c>
      <x:c r="AU182" s="53" t="inlineStr">
        <x:is>
          <x:t xml:space="preserve"/>
        </x:is>
      </x:c>
      <x:c r="AV182" s="53" t="inlineStr">
        <x:is>
          <x:t xml:space="preserve"/>
        </x:is>
      </x:c>
      <x:c r="AW182" s="53" t="inlineStr">
        <x:is>
          <x:t xml:space="preserve"/>
        </x:is>
      </x:c>
      <x:c r="AX182" s="53" t="inlineStr">
        <x:is>
          <x:t xml:space="preserve"/>
        </x:is>
      </x:c>
      <x:c r="AY182" s="53" t="inlineStr">
        <x:is>
          <x:t xml:space="preserve"/>
        </x:is>
      </x:c>
      <x:c r="AZ182" s="53" t="inlineStr">
        <x:is>
          <x:t xml:space="preserve"/>
        </x:is>
      </x:c>
      <x:c r="BA182" s="54"/>
      <x:c r="BB182" s="54"/>
      <x:c r="BC182" s="54"/>
      <x:c r="BD182" s="55" t="str">
        <x:f>IF(OR(W182&lt;&gt;"REVIEWED",COUNTIF(BA182:BC182,"UNCLEAR")&gt;0,COUNTA(BA182:BC182)&lt;3,(COUNTIF(BA182:BC182,"0")+COUNTIF(BA182:BC182,"1")+COUNTIF(BA182:BC182,"2"))=0,AJ182=""),"",(COUNTIF(BA182:BC182,"1")+2*COUNTIF(BA182:BC182,"2"))/(2*(COUNTIF(BA182:BC182,"0")+COUNTIF(BA182:BC182,"1")+COUNTIF(BA182:BC182,"2"))))</x:f>
      </x:c>
    </x:row>
    <x:row r="183" ht="66" customHeight="1">
      <x:c r="A183" s="9" t="str">
        <x:v>BATCH_18</x:v>
      </x:c>
      <x:c r="B183" s="9" t="n">
        <x:v>177</x:v>
      </x:c>
      <x:c r="C183" s="9" t="str">
        <x:v>IMO-041</x:v>
      </x:c>
      <x:c r="D183" s="9" t="str">
        <x:v>IMO</x:v>
      </x:c>
      <x:c r="E183" s="9" t="str">
        <x:v>DIRECT_STATIC</x:v>
      </x:c>
      <x:c r="F183" s="9" t="str">
        <x:v>RUN_01</x:v>
      </x:c>
      <x:c r="G183" s="12" t="str">
        <x:v>OFFICIAL_ELIGIBLE_OUTPUT</x:v>
      </x:c>
      <x:c r="H183" s="12" t="str">
        <x:v>NO_SEMANTIC_VALIDATOR_DETERMINISTIC_PASS</x:v>
      </x:c>
      <x:c r="I183" s="12" t="str">
        <x:v>PARSED</x:v>
      </x:c>
      <x:c r="J183" s="12" t="str">
        <x:v>PASS</x:v>
      </x:c>
      <x:c r="K183" s="9" t="n">
        <x:v>6</x:v>
      </x:c>
      <x:c r="L183" s="9" t="n">
        <x:v>6</x:v>
      </x:c>
      <x:c r="M183" s="9" t="n">
        <x:v>6</x:v>
      </x:c>
      <x:c r="N183" s="9" t="n">
        <x:v>1</x:v>
      </x:c>
      <x:c r="O183" s="9" t="str">
        <x:v>IMO-041-P02</x:v>
      </x:c>
      <x:c r="P183" s="9" t="str">
        <x:v>PASS</x:v>
      </x:c>
      <x:c r="Q183" s="9" t="str">
        <x:v>PASS</x:v>
      </x:c>
      <x:c r="R183" s="9" t="str">
        <x:v>CORRECT_BEHAVIOR</x:v>
      </x:c>
      <x:c r="S183" s="9" t="str">
        <x:v>IMO-041-F01</x:v>
      </x:c>
      <x:c r="T183" s="9" t="str">
        <x:v>FAIL</x:v>
      </x:c>
      <x:c r="U183" s="9" t="str">
        <x:v>FAIL</x:v>
      </x:c>
      <x:c r="V183" s="9" t="str">
        <x:v>CORRECT_BEHAVIOR</x:v>
      </x:c>
      <x:c r="W183" s="13" t="str">
        <x:v>NOT_REVIEWED</x:v>
      </x:c>
      <x:c r="X183" s="13" t="str"/>
      <x:c r="Y183" s="13" t="str"/>
      <x:c r="Z183" s="13" t="str"/>
      <x:c r="AA183" s="13" t="str"/>
      <x:c r="AB183" s="13" t="str"/>
      <x:c r="AC183" s="13" t="str"/>
      <x:c r="AD183" s="13" t="str"/>
      <x:c r="AE183" s="13" t="str"/>
      <x:c r="AF183" s="13" t="str"/>
      <x:c r="AG183" s="13" t="str"/>
      <x:c r="AH183" s="13" t="str"/>
      <x:c r="AI183" s="16" t="str">
        <x:f>IF(AND(W183="REVIEWED",X183&lt;&gt;"",Y183&lt;&gt;"",COUNTA(Z183:AF183)=7,COUNTIF(Z183:AF183,"UNCLEAR")=0,(COUNTIF(Z183:AF183,"0")+COUNTIF(Z183:AF183,"1")+COUNTIF(Z183:AF183,"2"))&gt;0,AG183&lt;&gt;"",AH183&lt;&gt;"",AJ183&lt;&gt;""),(COUNTIF(Z183:AF183,"1")+2*COUNTIF(Z183:AF183,"2"))/(2*(COUNTIF(Z183:AF183,"0")+COUNTIF(Z183:AF183,"1")+COUNTIF(Z183:AF183,"2"))),"")</x:f>
      </x:c>
      <x:c r="AJ183" s="14" t="str"/>
      <x:c r="AK183" s="14" t="str"/>
      <x:c r="AL183" s="14" t="str"/>
      <x:c r="AM183" s="9" t="str"/>
      <x:c r="AN183" s="9" t="str">
        <x:v>Part I-A 5.3.2.1</x:v>
      </x:c>
      <x:c r="AO183" s="9" t="str">
        <x:v>MVP/SHACL_GENERATION_PIPELINE/experiments/LUNA_NO_SEMANTIC_VALIDATOR/RUN_01/runs/RUN-IMO-041-20260901T102200723280Z/artifacts/attempt_01/candidate_shape.ttl</x:v>
      </x:c>
      <x:c r="AP183" s="9" t="str">
        <x:v>b647500a839189df132d7831a079375f580c61b4e93629195d110cf69979924f</x:v>
      </x:c>
      <x:c r="AQ183" s="52" t="inlineStr">
        <x:is>
          <x:t xml:space="preserve">PASS</x:t>
        </x:is>
      </x:c>
      <x:c r="AR183" s="53" t="inlineStr">
        <x:is>
          <x:t xml:space="preserve">VALID</x:t>
        </x:is>
      </x:c>
      <x:c r="AS183" s="53" t="inlineStr">
        <x:is>
          <x:t xml:space="preserve">IMO-041-P02=ACTIVATED | IMO-041-F01=ACTIVATED</x:t>
        </x:is>
      </x:c>
      <x:c r="AT183" s="53">
        <x:v>1</x:v>
      </x:c>
      <x:c r="AU183" s="53">
        <x:v>2</x:v>
      </x:c>
      <x:c r="AV183" s="53">
        <x:v>5</x:v>
      </x:c>
      <x:c r="AW183" s="53" t="inlineStr">
        <x:is>
          <x:t xml:space="preserve">sh:datatype, sh:minCount, sh:property</x:t>
        </x:is>
      </x:c>
      <x:c r="AX183" s="53">
        <x:v>1</x:v>
      </x:c>
      <x:c r="AY183" s="53">
        <x:v>1</x:v>
      </x:c>
      <x:c r="AZ183" s="53">
        <x:v>0</x:v>
      </x:c>
      <x:c r="BA183" s="54"/>
      <x:c r="BB183" s="54"/>
      <x:c r="BC183" s="54"/>
      <x:c r="BD183" s="55" t="str">
        <x:f>IF(OR(W183&lt;&gt;"REVIEWED",COUNTIF(BA183:BC183,"UNCLEAR")&gt;0,COUNTA(BA183:BC183)&lt;3,(COUNTIF(BA183:BC183,"0")+COUNTIF(BA183:BC183,"1")+COUNTIF(BA183:BC183,"2"))=0,AJ183=""),"",(COUNTIF(BA183:BC183,"1")+2*COUNTIF(BA183:BC183,"2"))/(2*(COUNTIF(BA183:BC183,"0")+COUNTIF(BA183:BC183,"1")+COUNTIF(BA183:BC183,"2"))))</x:f>
      </x:c>
    </x:row>
    <x:row r="184" ht="66" customHeight="1">
      <x:c r="A184" s="9" t="str">
        <x:v>BATCH_18</x:v>
      </x:c>
      <x:c r="B184" s="9" t="n">
        <x:v>178</x:v>
      </x:c>
      <x:c r="C184" s="9" t="str">
        <x:v>I2-031</x:v>
      </x:c>
      <x:c r="D184" s="9" t="str">
        <x:v>I2</x:v>
      </x:c>
      <x:c r="E184" s="9" t="str">
        <x:v>DIRECT_STATIC</x:v>
      </x:c>
      <x:c r="F184" s="9" t="str">
        <x:v>RUN_01</x:v>
      </x:c>
      <x:c r="G184" s="12" t="str">
        <x:v>NO_ELIGIBLE_OUTPUT</x:v>
      </x:c>
      <x:c r="H184" s="12" t="str">
        <x:v>NO_SEMANTIC_VALIDATOR_DETERMINISTIC_FAIL</x:v>
      </x:c>
      <x:c r="I184" s="12" t="str">
        <x:v>NOT_PARSED</x:v>
      </x:c>
      <x:c r="J184" s="12" t="str">
        <x:v>FAIL</x:v>
      </x:c>
      <x:c r="K184" s="9" t="n">
        <x:v>0</x:v>
      </x:c>
      <x:c r="L184" s="9" t="n">
        <x:v>7</x:v>
      </x:c>
      <x:c r="M184" s="9" t="n">
        <x:v>0</x:v>
      </x:c>
      <x:c r="N184" s="9" t="n">
        <x:v>0</x:v>
      </x:c>
      <x:c r="O184" s="9" t="str">
        <x:v>I2-031-P01</x:v>
      </x:c>
      <x:c r="P184" s="9" t="str">
        <x:v>PASS</x:v>
      </x:c>
      <x:c r="Q184" s="9" t="str">
        <x:v>NO_VERDICT</x:v>
      </x:c>
      <x:c r="R184" s="9" t="str">
        <x:v>GENERATION_ERROR</x:v>
      </x:c>
      <x:c r="S184" s="9" t="str">
        <x:v>I2-031-F03</x:v>
      </x:c>
      <x:c r="T184" s="9" t="str">
        <x:v>FAIL</x:v>
      </x:c>
      <x:c r="U184" s="9" t="str">
        <x:v>NO_VERDICT</x:v>
      </x:c>
      <x:c r="V184" s="9" t="str">
        <x:v>GENERATION_ERROR</x:v>
      </x:c>
      <x:c r="W184" s="13" t="str">
        <x:v>NOT_REVIEWED</x:v>
      </x:c>
      <x:c r="X184" s="13" t="str"/>
      <x:c r="Y184" s="13" t="str"/>
      <x:c r="Z184" s="13" t="str"/>
      <x:c r="AA184" s="13" t="str"/>
      <x:c r="AB184" s="13" t="str"/>
      <x:c r="AC184" s="13" t="str"/>
      <x:c r="AD184" s="13" t="str"/>
      <x:c r="AE184" s="13" t="str"/>
      <x:c r="AF184" s="13" t="str"/>
      <x:c r="AG184" s="13" t="str"/>
      <x:c r="AH184" s="13" t="str"/>
      <x:c r="AI184" s="16" t="str">
        <x:f>IF(AND(W184="REVIEWED",X184&lt;&gt;"",Y184&lt;&gt;"",COUNTA(Z184:AF184)=7,COUNTIF(Z184:AF184,"UNCLEAR")=0,(COUNTIF(Z184:AF184,"0")+COUNTIF(Z184:AF184,"1")+COUNTIF(Z184:AF184,"2"))&gt;0,AG184&lt;&gt;"",AH184&lt;&gt;"",AJ184&lt;&gt;""),(COUNTIF(Z184:AF184,"1")+2*COUNTIF(Z184:AF184,"2"))/(2*(COUNTIF(Z184:AF184,"0")+COUNTIF(Z184:AF184,"1")+COUNTIF(Z184:AF184,"2"))),"")</x:f>
      </x:c>
      <x:c r="AJ184" s="14" t="str"/>
      <x:c r="AK184" s="14" t="str"/>
      <x:c r="AL184" s="14" t="str"/>
      <x:c r="AM184" s="9" t="str">
        <x:v>DETERMINISTIC_FAIL</x:v>
      </x:c>
      <x:c r="AN184" s="9" t="str">
        <x:v>I2.6.1</x:v>
      </x:c>
      <x:c r="AO184" s="9" t="str">
        <x:v>MVP/SHACL_GENERATION_PIPELINE/experiments/LUNA_NO_SEMANTIC_VALIDATOR/RUN_01/runs/RUN-I2-031-20260901T095753595560Z/artifacts/attempt_01/candidate_shape.ttl</x:v>
      </x:c>
      <x:c r="AP184" s="9" t="str">
        <x:v>317ec7aba0bbc135c98a0c428b21c5e9e6f93633170657135cee203ac629ac5e</x:v>
      </x:c>
      <x:c r="AQ184" s="52" t="inlineStr">
        <x:is>
          <x:t xml:space="preserve">PASS</x:t>
        </x:is>
      </x:c>
      <x:c r="AR184" s="53" t="inlineStr">
        <x:is>
          <x:t xml:space="preserve">VALID</x:t>
        </x:is>
      </x:c>
      <x:c r="AS184" s="53" t="inlineStr">
        <x:is>
          <x:t xml:space="preserve">I2-031-P01=ACTIVATED | I2-031-F03=ACTIVATED</x:t>
        </x:is>
      </x:c>
      <x:c r="AT184" s="53">
        <x:v>4</x:v>
      </x:c>
      <x:c r="AU184" s="53">
        <x:v>14</x:v>
      </x:c>
      <x:c r="AV184" s="53">
        <x:v>50</x:v>
      </x:c>
      <x:c r="AW184" s="53" t="inlineStr">
        <x:is>
          <x:t xml:space="preserve">sh:datatype, sh:hasValue, sh:maxCount, sh:minCount, sh:node, sh:or, sh:property</x:t>
        </x:is>
      </x:c>
      <x:c r="AX184" s="53">
        <x:v>2</x:v>
      </x:c>
      <x:c r="AY184" s="53">
        <x:v>1</x:v>
      </x:c>
      <x:c r="AZ184" s="53">
        <x:v>1</x:v>
      </x:c>
      <x:c r="BA184" s="54"/>
      <x:c r="BB184" s="54"/>
      <x:c r="BC184" s="54"/>
      <x:c r="BD184" s="55" t="str">
        <x:f>IF(OR(W184&lt;&gt;"REVIEWED",COUNTIF(BA184:BC184,"UNCLEAR")&gt;0,COUNTA(BA184:BC184)&lt;3,(COUNTIF(BA184:BC184,"0")+COUNTIF(BA184:BC184,"1")+COUNTIF(BA184:BC184,"2"))=0,AJ184=""),"",(COUNTIF(BA184:BC184,"1")+2*COUNTIF(BA184:BC184,"2"))/(2*(COUNTIF(BA184:BC184,"0")+COUNTIF(BA184:BC184,"1")+COUNTIF(BA184:BC184,"2"))))</x:f>
      </x:c>
    </x:row>
    <x:row r="185" ht="66" customHeight="1">
      <x:c r="A185" s="9" t="str">
        <x:v>BATCH_18</x:v>
      </x:c>
      <x:c r="B185" s="9" t="n">
        <x:v>179</x:v>
      </x:c>
      <x:c r="C185" s="9" t="str">
        <x:v>IMO-021</x:v>
      </x:c>
      <x:c r="D185" s="9" t="str">
        <x:v>IMO</x:v>
      </x:c>
      <x:c r="E185" s="9" t="str">
        <x:v>DIRECT_STATIC</x:v>
      </x:c>
      <x:c r="F185" s="9" t="str">
        <x:v>RUN_01</x:v>
      </x:c>
      <x:c r="G185" s="12" t="str">
        <x:v>OFFICIAL_ELIGIBLE_OUTPUT</x:v>
      </x:c>
      <x:c r="H185" s="12" t="str">
        <x:v>NO_SEMANTIC_VALIDATOR_DETERMINISTIC_PASS</x:v>
      </x:c>
      <x:c r="I185" s="12" t="str">
        <x:v>PARSED</x:v>
      </x:c>
      <x:c r="J185" s="12" t="str">
        <x:v>PASS</x:v>
      </x:c>
      <x:c r="K185" s="9" t="n">
        <x:v>8</x:v>
      </x:c>
      <x:c r="L185" s="9" t="n">
        <x:v>8</x:v>
      </x:c>
      <x:c r="M185" s="9" t="n">
        <x:v>8</x:v>
      </x:c>
      <x:c r="N185" s="9" t="n">
        <x:v>1</x:v>
      </x:c>
      <x:c r="O185" s="9" t="str">
        <x:v>IMO-021-P01</x:v>
      </x:c>
      <x:c r="P185" s="9" t="str">
        <x:v>PASS</x:v>
      </x:c>
      <x:c r="Q185" s="9" t="str">
        <x:v>PASS</x:v>
      </x:c>
      <x:c r="R185" s="9" t="str">
        <x:v>CORRECT_BEHAVIOR</x:v>
      </x:c>
      <x:c r="S185" s="9" t="str">
        <x:v>IMO-021-F02</x:v>
      </x:c>
      <x:c r="T185" s="9" t="str">
        <x:v>FAIL</x:v>
      </x:c>
      <x:c r="U185" s="9" t="str">
        <x:v>FAIL</x:v>
      </x:c>
      <x:c r="V185" s="9" t="str">
        <x:v>CORRECT_BEHAVIOR</x:v>
      </x:c>
      <x:c r="W185" s="13" t="str">
        <x:v>NOT_REVIEWED</x:v>
      </x:c>
      <x:c r="X185" s="13" t="str"/>
      <x:c r="Y185" s="13" t="str"/>
      <x:c r="Z185" s="13" t="str"/>
      <x:c r="AA185" s="13" t="str"/>
      <x:c r="AB185" s="13" t="str"/>
      <x:c r="AC185" s="13" t="str"/>
      <x:c r="AD185" s="13" t="str"/>
      <x:c r="AE185" s="13" t="str"/>
      <x:c r="AF185" s="13" t="str"/>
      <x:c r="AG185" s="13" t="str"/>
      <x:c r="AH185" s="13" t="str"/>
      <x:c r="AI185" s="16" t="str">
        <x:f>IF(AND(W185="REVIEWED",X185&lt;&gt;"",Y185&lt;&gt;"",COUNTA(Z185:AF185)=7,COUNTIF(Z185:AF185,"UNCLEAR")=0,(COUNTIF(Z185:AF185,"0")+COUNTIF(Z185:AF185,"1")+COUNTIF(Z185:AF185,"2"))&gt;0,AG185&lt;&gt;"",AH185&lt;&gt;"",AJ185&lt;&gt;""),(COUNTIF(Z185:AF185,"1")+2*COUNTIF(Z185:AF185,"2"))/(2*(COUNTIF(Z185:AF185,"0")+COUNTIF(Z185:AF185,"1")+COUNTIF(Z185:AF185,"2"))),"")</x:f>
      </x:c>
      <x:c r="AJ185" s="14" t="str"/>
      <x:c r="AK185" s="14" t="str"/>
      <x:c r="AL185" s="14" t="str"/>
      <x:c r="AM185" s="9" t="str"/>
      <x:c r="AN185" s="9" t="str">
        <x:v>Part I-A 1.5</x:v>
      </x:c>
      <x:c r="AO185" s="9" t="str">
        <x:v>MVP/SHACL_GENERATION_PIPELINE/experiments/LUNA_NO_SEMANTIC_VALIDATOR/RUN_01/runs/RUN-IMO-021-20260901T101710198308Z/artifacts/attempt_01/candidate_shape.ttl</x:v>
      </x:c>
      <x:c r="AP185" s="9" t="str">
        <x:v>299d8e3e32fec658aa10d20ab11b19bf62a034134f6cd52a8d2b49d33fea6d7d</x:v>
      </x:c>
      <x:c r="AQ185" s="52" t="inlineStr">
        <x:is>
          <x:t xml:space="preserve">PASS</x:t>
        </x:is>
      </x:c>
      <x:c r="AR185" s="53" t="inlineStr">
        <x:is>
          <x:t xml:space="preserve">VALID</x:t>
        </x:is>
      </x:c>
      <x:c r="AS185" s="53" t="inlineStr">
        <x:is>
          <x:t xml:space="preserve">IMO-021-P01=ACTIVATED | IMO-021-F02=ACTIVATED</x:t>
        </x:is>
      </x:c>
      <x:c r="AT185" s="53">
        <x:v>1</x:v>
      </x:c>
      <x:c r="AU185" s="53">
        <x:v>9</x:v>
      </x:c>
      <x:c r="AV185" s="53">
        <x:v>42</x:v>
      </x:c>
      <x:c r="AW185" s="53" t="inlineStr">
        <x:is>
          <x:t xml:space="preserve">sh:datatype, sh:hasValue, sh:maxCount, sh:minCount, sh:node, sh:property</x:t>
        </x:is>
      </x:c>
      <x:c r="AX185" s="53">
        <x:v>0</x:v>
      </x:c>
      <x:c r="AY185" s="53">
        <x:v>1</x:v>
      </x:c>
      <x:c r="AZ185" s="53">
        <x:v>0</x:v>
      </x:c>
      <x:c r="BA185" s="54"/>
      <x:c r="BB185" s="54"/>
      <x:c r="BC185" s="54"/>
      <x:c r="BD185" s="55" t="str">
        <x:f>IF(OR(W185&lt;&gt;"REVIEWED",COUNTIF(BA185:BC185,"UNCLEAR")&gt;0,COUNTA(BA185:BC185)&lt;3,(COUNTIF(BA185:BC185,"0")+COUNTIF(BA185:BC185,"1")+COUNTIF(BA185:BC185,"2"))=0,AJ185=""),"",(COUNTIF(BA185:BC185,"1")+2*COUNTIF(BA185:BC185,"2"))/(2*(COUNTIF(BA185:BC185,"0")+COUNTIF(BA185:BC185,"1")+COUNTIF(BA185:BC185,"2"))))</x:f>
      </x:c>
    </x:row>
    <x:row r="186" ht="66" customHeight="1">
      <x:c r="A186" s="9" t="str">
        <x:v>BATCH_18</x:v>
      </x:c>
      <x:c r="B186" s="9" t="n">
        <x:v>180</x:v>
      </x:c>
      <x:c r="C186" s="9" t="str">
        <x:v>TRF-032</x:v>
      </x:c>
      <x:c r="D186" s="9" t="str">
        <x:v>TRAFICOM</x:v>
      </x:c>
      <x:c r="E186" s="9" t="str">
        <x:v>DIRECT_STATIC</x:v>
      </x:c>
      <x:c r="F186" s="9" t="str">
        <x:v>RUN_01</x:v>
      </x:c>
      <x:c r="G186" s="12" t="str">
        <x:v>NO_ELIGIBLE_OUTPUT</x:v>
      </x:c>
      <x:c r="H186" s="12" t="str">
        <x:v>SYNTAX_REPAIR_EXHAUSTED</x:v>
      </x:c>
      <x:c r="I186" s="12" t="str">
        <x:v>NOT_PARSED</x:v>
      </x:c>
      <x:c r="J186" s="12" t="str">
        <x:v>FAIL</x:v>
      </x:c>
      <x:c r="K186" s="9" t="n">
        <x:v>0</x:v>
      </x:c>
      <x:c r="L186" s="9" t="n">
        <x:v>9</x:v>
      </x:c>
      <x:c r="M186" s="9" t="n">
        <x:v>0</x:v>
      </x:c>
      <x:c r="N186" s="9" t="n">
        <x:v>0</x:v>
      </x:c>
      <x:c r="O186" s="9" t="str">
        <x:v>TRF-032-P03</x:v>
      </x:c>
      <x:c r="P186" s="9" t="str">
        <x:v>PASS</x:v>
      </x:c>
      <x:c r="Q186" s="9" t="str">
        <x:v>NO_VERDICT</x:v>
      </x:c>
      <x:c r="R186" s="9" t="str">
        <x:v>GENERATION_ERROR</x:v>
      </x:c>
      <x:c r="S186" s="9" t="str">
        <x:v>TRF-032-F05</x:v>
      </x:c>
      <x:c r="T186" s="9" t="str">
        <x:v>FAIL</x:v>
      </x:c>
      <x:c r="U186" s="9" t="str">
        <x:v>NO_VERDICT</x:v>
      </x:c>
      <x:c r="V186" s="9" t="str">
        <x:v>GENERATION_ERROR</x:v>
      </x:c>
      <x:c r="W186" s="13" t="str">
        <x:v>NOT_REVIEWED</x:v>
      </x:c>
      <x:c r="X186" s="13" t="str"/>
      <x:c r="Y186" s="13" t="str"/>
      <x:c r="Z186" s="13" t="str"/>
      <x:c r="AA186" s="13" t="str"/>
      <x:c r="AB186" s="13" t="str"/>
      <x:c r="AC186" s="13" t="str"/>
      <x:c r="AD186" s="13" t="str"/>
      <x:c r="AE186" s="13" t="str"/>
      <x:c r="AF186" s="13" t="str"/>
      <x:c r="AG186" s="13" t="str"/>
      <x:c r="AH186" s="13" t="str"/>
      <x:c r="AI186" s="16" t="str">
        <x:f>IF(AND(W186="REVIEWED",X186&lt;&gt;"",Y186&lt;&gt;"",COUNTA(Z186:AF186)=7,COUNTIF(Z186:AF186,"UNCLEAR")=0,(COUNTIF(Z186:AF186,"0")+COUNTIF(Z186:AF186,"1")+COUNTIF(Z186:AF186,"2"))&gt;0,AG186&lt;&gt;"",AH186&lt;&gt;"",AJ186&lt;&gt;""),(COUNTIF(Z186:AF186,"1")+2*COUNTIF(Z186:AF186,"2"))/(2*(COUNTIF(Z186:AF186,"0")+COUNTIF(Z186:AF186,"1")+COUNTIF(Z186:AF186,"2"))),"")</x:f>
      </x:c>
      <x:c r="AJ186" s="14" t="str"/>
      <x:c r="AK186" s="14" t="str"/>
      <x:c r="AL186" s="14" t="str"/>
      <x:c r="AM186" s="9" t="str"/>
      <x:c r="AN186" s="9" t="str">
        <x:v>4.1</x:v>
      </x:c>
      <x:c r="AO186" s="9" t="str">
        <x:v>MVP/SHACL_GENERATION_PIPELINE/experiments/LUNA_NO_SEMANTIC_VALIDATOR/RUN_01/runs/RUN-TRF-032-20260901T111326417607Z/artifacts/attempt_01/candidate_shape.ttl</x:v>
      </x:c>
      <x:c r="AP186" s="9" t="str">
        <x:v>e7cc0fb834fdb1b16095a762c234d48a17ab1818377c142d80ad0cebc96d8582</x:v>
      </x:c>
      <x:c r="AQ186" s="52" t="inlineStr">
        <x:is>
          <x:t xml:space="preserve">ERROR</x:t>
        </x:is>
      </x:c>
      <x:c r="AR186" s="53" t="inlineStr">
        <x:is>
          <x:t xml:space="preserve">ERROR</x:t>
        </x:is>
      </x:c>
      <x:c r="AS186" s="53" t="inlineStr">
        <x:is>
          <x:t xml:space="preserve">TRF-032-P03=ERROR | TRF-032-F05=ERROR</x:t>
        </x:is>
      </x:c>
      <x:c r="AT186" s="53" t="inlineStr">
        <x:is>
          <x:t xml:space="preserve"/>
        </x:is>
      </x:c>
      <x:c r="AU186" s="53" t="inlineStr">
        <x:is>
          <x:t xml:space="preserve"/>
        </x:is>
      </x:c>
      <x:c r="AV186" s="53" t="inlineStr">
        <x:is>
          <x:t xml:space="preserve"/>
        </x:is>
      </x:c>
      <x:c r="AW186" s="53" t="inlineStr">
        <x:is>
          <x:t xml:space="preserve"/>
        </x:is>
      </x:c>
      <x:c r="AX186" s="53" t="inlineStr">
        <x:is>
          <x:t xml:space="preserve"/>
        </x:is>
      </x:c>
      <x:c r="AY186" s="53" t="inlineStr">
        <x:is>
          <x:t xml:space="preserve"/>
        </x:is>
      </x:c>
      <x:c r="AZ186" s="53" t="inlineStr">
        <x:is>
          <x:t xml:space="preserve"/>
        </x:is>
      </x:c>
      <x:c r="BA186" s="54"/>
      <x:c r="BB186" s="54"/>
      <x:c r="BC186" s="54"/>
      <x:c r="BD186" s="55" t="str">
        <x:f>IF(OR(W186&lt;&gt;"REVIEWED",COUNTIF(BA186:BC186,"UNCLEAR")&gt;0,COUNTA(BA186:BC186)&lt;3,(COUNTIF(BA186:BC186,"0")+COUNTIF(BA186:BC186,"1")+COUNTIF(BA186:BC186,"2"))=0,AJ186=""),"",(COUNTIF(BA186:BC186,"1")+2*COUNTIF(BA186:BC186,"2"))/(2*(COUNTIF(BA186:BC186,"0")+COUNTIF(BA186:BC186,"1")+COUNTIF(BA186:BC186,"2"))))</x:f>
      </x:c>
    </x:row>
    <x:row r="187" ht="66" customHeight="1">
      <x:c r="A187" s="9" t="str">
        <x:v>BATCH_19</x:v>
      </x:c>
      <x:c r="B187" s="9" t="n">
        <x:v>181</x:v>
      </x:c>
      <x:c r="C187" s="9" t="str">
        <x:v>IMO-075</x:v>
      </x:c>
      <x:c r="D187" s="9" t="str">
        <x:v>IMO</x:v>
      </x:c>
      <x:c r="E187" s="9" t="str">
        <x:v>DIRECT_CALCULATION</x:v>
      </x:c>
      <x:c r="F187" s="9" t="str">
        <x:v>RUN_01</x:v>
      </x:c>
      <x:c r="G187" s="12" t="str">
        <x:v>OFFICIAL_ELIGIBLE_OUTPUT</x:v>
      </x:c>
      <x:c r="H187" s="12" t="str">
        <x:v>NO_SEMANTIC_VALIDATOR_DETERMINISTIC_PASS</x:v>
      </x:c>
      <x:c r="I187" s="12" t="str">
        <x:v>PARSED</x:v>
      </x:c>
      <x:c r="J187" s="12" t="str">
        <x:v>PASS</x:v>
      </x:c>
      <x:c r="K187" s="9" t="n">
        <x:v>9</x:v>
      </x:c>
      <x:c r="L187" s="9" t="n">
        <x:v>9</x:v>
      </x:c>
      <x:c r="M187" s="9" t="n">
        <x:v>9</x:v>
      </x:c>
      <x:c r="N187" s="9" t="n">
        <x:v>1</x:v>
      </x:c>
      <x:c r="O187" s="9" t="str">
        <x:v>IMO-075-H-P02</x:v>
      </x:c>
      <x:c r="P187" s="9" t="str">
        <x:v>PASS</x:v>
      </x:c>
      <x:c r="Q187" s="9" t="str">
        <x:v>PASS</x:v>
      </x:c>
      <x:c r="R187" s="9" t="str">
        <x:v>CORRECT_BEHAVIOR</x:v>
      </x:c>
      <x:c r="S187" s="9" t="str">
        <x:v>IMO-075-H-F05</x:v>
      </x:c>
      <x:c r="T187" s="9" t="str">
        <x:v>FAIL</x:v>
      </x:c>
      <x:c r="U187" s="9" t="str">
        <x:v>FAIL</x:v>
      </x:c>
      <x:c r="V187" s="9" t="str">
        <x:v>CORRECT_BEHAVIOR</x:v>
      </x:c>
      <x:c r="W187" s="13" t="str">
        <x:v>NOT_REVIEWED</x:v>
      </x:c>
      <x:c r="X187" s="13" t="str"/>
      <x:c r="Y187" s="13" t="str"/>
      <x:c r="Z187" s="13" t="str"/>
      <x:c r="AA187" s="13" t="str"/>
      <x:c r="AB187" s="13" t="str"/>
      <x:c r="AC187" s="13" t="str"/>
      <x:c r="AD187" s="13" t="str"/>
      <x:c r="AE187" s="13" t="str"/>
      <x:c r="AF187" s="13" t="str"/>
      <x:c r="AG187" s="13" t="str"/>
      <x:c r="AH187" s="13" t="str"/>
      <x:c r="AI187" s="16" t="str">
        <x:f>IF(AND(W187="REVIEWED",X187&lt;&gt;"",Y187&lt;&gt;"",COUNTA(Z187:AF187)=7,COUNTIF(Z187:AF187,"UNCLEAR")=0,(COUNTIF(Z187:AF187,"0")+COUNTIF(Z187:AF187,"1")+COUNTIF(Z187:AF187,"2"))&gt;0,AG187&lt;&gt;"",AH187&lt;&gt;"",AJ187&lt;&gt;""),(COUNTIF(Z187:AF187,"1")+2*COUNTIF(Z187:AF187,"2"))/(2*(COUNTIF(Z187:AF187,"0")+COUNTIF(Z187:AF187,"1")+COUNTIF(Z187:AF187,"2"))),"")</x:f>
      </x:c>
      <x:c r="AJ187" s="14" t="str"/>
      <x:c r="AK187" s="14" t="str"/>
      <x:c r="AL187" s="14" t="str"/>
      <x:c r="AM187" s="9" t="str"/>
      <x:c r="AN187" s="9" t="str">
        <x:v>Part I-A 8.3.3.3.3.2</x:v>
      </x:c>
      <x:c r="AO187" s="9" t="str">
        <x:v>MVP/SHACL_GENERATION_PIPELINE/experiments/LUNA_NO_SEMANTIC_VALIDATOR/RUN_01/runs/RUN-IMO-075-20260901T103049743130Z/artifacts/attempt_01/candidate_shape.ttl</x:v>
      </x:c>
      <x:c r="AP187" s="9" t="str">
        <x:v>53f6a85dfd0b52b038ed6bed3543ef09c5cef9728200f58aec327a2cebcc243e</x:v>
      </x:c>
      <x:c r="AQ187" s="52" t="inlineStr">
        <x:is>
          <x:t xml:space="preserve">PASS</x:t>
        </x:is>
      </x:c>
      <x:c r="AR187" s="53" t="inlineStr">
        <x:is>
          <x:t xml:space="preserve">VALID</x:t>
        </x:is>
      </x:c>
      <x:c r="AS187" s="53" t="inlineStr">
        <x:is>
          <x:t xml:space="preserve">IMO-075-H-P02=ACTIVATED | IMO-075-H-F05=ACTIVATED</x:t>
        </x:is>
      </x:c>
      <x:c r="AT187" s="53">
        <x:v>1</x:v>
      </x:c>
      <x:c r="AU187" s="53">
        <x:v>6</x:v>
      </x:c>
      <x:c r="AV187" s="53">
        <x:v>18</x:v>
      </x:c>
      <x:c r="AW187" s="53" t="inlineStr">
        <x:is>
          <x:t xml:space="preserve">sh:datatype, sh:hasValue, sh:minCount, sh:or, sh:property</x:t>
        </x:is>
      </x:c>
      <x:c r="AX187" s="53">
        <x:v>1</x:v>
      </x:c>
      <x:c r="AY187" s="53">
        <x:v>1</x:v>
      </x:c>
      <x:c r="AZ187" s="53">
        <x:v>1</x:v>
      </x:c>
      <x:c r="BA187" s="54"/>
      <x:c r="BB187" s="54"/>
      <x:c r="BC187" s="54"/>
      <x:c r="BD187" s="55" t="str">
        <x:f>IF(OR(W187&lt;&gt;"REVIEWED",COUNTIF(BA187:BC187,"UNCLEAR")&gt;0,COUNTA(BA187:BC187)&lt;3,(COUNTIF(BA187:BC187,"0")+COUNTIF(BA187:BC187,"1")+COUNTIF(BA187:BC187,"2"))=0,AJ187=""),"",(COUNTIF(BA187:BC187,"1")+2*COUNTIF(BA187:BC187,"2"))/(2*(COUNTIF(BA187:BC187,"0")+COUNTIF(BA187:BC187,"1")+COUNTIF(BA187:BC187,"2"))))</x:f>
      </x:c>
    </x:row>
    <x:row r="188" ht="66" customHeight="1">
      <x:c r="A188" s="9" t="str">
        <x:v>BATCH_19</x:v>
      </x:c>
      <x:c r="B188" s="9" t="n">
        <x:v>182</x:v>
      </x:c>
      <x:c r="C188" s="9" t="str">
        <x:v>TRF-016</x:v>
      </x:c>
      <x:c r="D188" s="9" t="str">
        <x:v>TRAFICOM</x:v>
      </x:c>
      <x:c r="E188" s="9" t="str">
        <x:v>DIRECT_CALCULATION</x:v>
      </x:c>
      <x:c r="F188" s="9" t="str">
        <x:v>RUN_01</x:v>
      </x:c>
      <x:c r="G188" s="12" t="str">
        <x:v>OFFICIAL_ELIGIBLE_OUTPUT</x:v>
      </x:c>
      <x:c r="H188" s="12" t="str">
        <x:v>NO_SEMANTIC_VALIDATOR_DETERMINISTIC_PASS</x:v>
      </x:c>
      <x:c r="I188" s="12" t="str">
        <x:v>PARSED</x:v>
      </x:c>
      <x:c r="J188" s="12" t="str">
        <x:v>PASS</x:v>
      </x:c>
      <x:c r="K188" s="9" t="n">
        <x:v>10</x:v>
      </x:c>
      <x:c r="L188" s="9" t="n">
        <x:v>10</x:v>
      </x:c>
      <x:c r="M188" s="9" t="n">
        <x:v>7</x:v>
      </x:c>
      <x:c r="N188" s="9" t="n">
        <x:v>0</x:v>
      </x:c>
      <x:c r="O188" s="9" t="str">
        <x:v>TRF-016-P02</x:v>
      </x:c>
      <x:c r="P188" s="9" t="str">
        <x:v>PASS</x:v>
      </x:c>
      <x:c r="Q188" s="9" t="str">
        <x:v>FAIL</x:v>
      </x:c>
      <x:c r="R188" s="9" t="str">
        <x:v>FALSE_REJECT</x:v>
      </x:c>
      <x:c r="S188" s="9" t="str">
        <x:v>TRF-016-F02</x:v>
      </x:c>
      <x:c r="T188" s="9" t="str">
        <x:v>FAIL</x:v>
      </x:c>
      <x:c r="U188" s="9" t="str">
        <x:v>FAIL</x:v>
      </x:c>
      <x:c r="V188" s="9" t="str">
        <x:v>CORRECT_BEHAVIOR</x:v>
      </x:c>
      <x:c r="W188" s="13" t="str">
        <x:v>NOT_REVIEWED</x:v>
      </x:c>
      <x:c r="X188" s="13" t="str"/>
      <x:c r="Y188" s="13" t="str"/>
      <x:c r="Z188" s="13" t="str"/>
      <x:c r="AA188" s="13" t="str"/>
      <x:c r="AB188" s="13" t="str"/>
      <x:c r="AC188" s="13" t="str"/>
      <x:c r="AD188" s="13" t="str"/>
      <x:c r="AE188" s="13" t="str"/>
      <x:c r="AF188" s="13" t="str"/>
      <x:c r="AG188" s="13" t="str"/>
      <x:c r="AH188" s="13" t="str"/>
      <x:c r="AI188" s="16" t="str">
        <x:f>IF(AND(W188="REVIEWED",X188&lt;&gt;"",Y188&lt;&gt;"",COUNTA(Z188:AF188)=7,COUNTIF(Z188:AF188,"UNCLEAR")=0,(COUNTIF(Z188:AF188,"0")+COUNTIF(Z188:AF188,"1")+COUNTIF(Z188:AF188,"2"))&gt;0,AG188&lt;&gt;"",AH188&lt;&gt;"",AJ188&lt;&gt;""),(COUNTIF(Z188:AF188,"1")+2*COUNTIF(Z188:AF188,"2"))/(2*(COUNTIF(Z188:AF188,"0")+COUNTIF(Z188:AF188,"1")+COUNTIF(Z188:AF188,"2"))),"")</x:f>
      </x:c>
      <x:c r="AJ188" s="14" t="str"/>
      <x:c r="AK188" s="14" t="str"/>
      <x:c r="AL188" s="14" t="str"/>
      <x:c r="AM188" s="9" t="str">
        <x:v>RDF_FALSE_REJECT</x:v>
      </x:c>
      <x:c r="AN188" s="9" t="str">
        <x:v>2.2 / equation (2.1) (LIWL loading, ballast freezing prevention, propeller submergence and forward draught)</x:v>
      </x:c>
      <x:c r="AO188" s="9" t="str">
        <x:v>MVP/SHACL_GENERATION_PIPELINE/experiments/LUNA_NO_SEMANTIC_VALIDATOR/RUN_01/runs/RUN-TRF-016-20260901T110623913296Z/artifacts/attempt_01/candidate_shape.ttl</x:v>
      </x:c>
      <x:c r="AP188" s="9" t="str">
        <x:v>75052a6940a4a67d46e407cdae178654cf4cf4c53424056db636bf858e6fefee</x:v>
      </x:c>
      <x:c r="AQ188" s="52" t="inlineStr">
        <x:is>
          <x:t xml:space="preserve">PASS</x:t>
        </x:is>
      </x:c>
      <x:c r="AR188" s="53" t="inlineStr">
        <x:is>
          <x:t xml:space="preserve">VALID</x:t>
        </x:is>
      </x:c>
      <x:c r="AS188" s="53" t="inlineStr">
        <x:is>
          <x:t xml:space="preserve">TRF-016-P02=ACTIVATED | TRF-016-F02=ACTIVATED</x:t>
        </x:is>
      </x:c>
      <x:c r="AT188" s="53">
        <x:v>1</x:v>
      </x:c>
      <x:c r="AU188" s="53">
        <x:v>24</x:v>
      </x:c>
      <x:c r="AV188" s="53">
        <x:v>92</x:v>
      </x:c>
      <x:c r="AW188" s="53" t="inlineStr">
        <x:is>
          <x:t xml:space="preserve">sh:datatype, sh:hasValue, sh:maxCount, sh:minCount, sh:node, sh:or, sh:property</x:t>
        </x:is>
      </x:c>
      <x:c r="AX188" s="53">
        <x:v>3</x:v>
      </x:c>
      <x:c r="AY188" s="53">
        <x:v>1</x:v>
      </x:c>
      <x:c r="AZ188" s="53">
        <x:v>1</x:v>
      </x:c>
      <x:c r="BA188" s="54"/>
      <x:c r="BB188" s="54"/>
      <x:c r="BC188" s="54"/>
      <x:c r="BD188" s="55" t="str">
        <x:f>IF(OR(W188&lt;&gt;"REVIEWED",COUNTIF(BA188:BC188,"UNCLEAR")&gt;0,COUNTA(BA188:BC188)&lt;3,(COUNTIF(BA188:BC188,"0")+COUNTIF(BA188:BC188,"1")+COUNTIF(BA188:BC188,"2"))=0,AJ188=""),"",(COUNTIF(BA188:BC188,"1")+2*COUNTIF(BA188:BC188,"2"))/(2*(COUNTIF(BA188:BC188,"0")+COUNTIF(BA188:BC188,"1")+COUNTIF(BA188:BC188,"2"))))</x:f>
      </x:c>
    </x:row>
    <x:row r="189" ht="66" customHeight="1">
      <x:c r="A189" s="9" t="str">
        <x:v>BATCH_19</x:v>
      </x:c>
      <x:c r="B189" s="9" t="n">
        <x:v>183</x:v>
      </x:c>
      <x:c r="C189" s="9" t="str">
        <x:v>IMO-026</x:v>
      </x:c>
      <x:c r="D189" s="9" t="str">
        <x:v>IMO</x:v>
      </x:c>
      <x:c r="E189" s="9" t="str">
        <x:v>DIRECT_STATIC</x:v>
      </x:c>
      <x:c r="F189" s="9" t="str">
        <x:v>RUN_01</x:v>
      </x:c>
      <x:c r="G189" s="12" t="str">
        <x:v>OFFICIAL_ELIGIBLE_OUTPUT</x:v>
      </x:c>
      <x:c r="H189" s="12" t="str">
        <x:v>NO_SEMANTIC_VALIDATOR_DETERMINISTIC_PASS</x:v>
      </x:c>
      <x:c r="I189" s="12" t="str">
        <x:v>PARSED</x:v>
      </x:c>
      <x:c r="J189" s="12" t="str">
        <x:v>PASS</x:v>
      </x:c>
      <x:c r="K189" s="9" t="n">
        <x:v>4</x:v>
      </x:c>
      <x:c r="L189" s="9" t="n">
        <x:v>4</x:v>
      </x:c>
      <x:c r="M189" s="9" t="n">
        <x:v>4</x:v>
      </x:c>
      <x:c r="N189" s="9" t="n">
        <x:v>1</x:v>
      </x:c>
      <x:c r="O189" s="9" t="str">
        <x:v>IMO-026-P01</x:v>
      </x:c>
      <x:c r="P189" s="9" t="str">
        <x:v>PASS</x:v>
      </x:c>
      <x:c r="Q189" s="9" t="str">
        <x:v>PASS</x:v>
      </x:c>
      <x:c r="R189" s="9" t="str">
        <x:v>CORRECT_BEHAVIOR</x:v>
      </x:c>
      <x:c r="S189" s="9" t="str">
        <x:v>IMO-026-F02</x:v>
      </x:c>
      <x:c r="T189" s="9" t="str">
        <x:v>FAIL</x:v>
      </x:c>
      <x:c r="U189" s="9" t="str">
        <x:v>FAIL</x:v>
      </x:c>
      <x:c r="V189" s="9" t="str">
        <x:v>CORRECT_BEHAVIOR</x:v>
      </x:c>
      <x:c r="W189" s="13" t="str">
        <x:v>NOT_REVIEWED</x:v>
      </x:c>
      <x:c r="X189" s="13" t="str"/>
      <x:c r="Y189" s="13" t="str"/>
      <x:c r="Z189" s="13" t="str"/>
      <x:c r="AA189" s="13" t="str"/>
      <x:c r="AB189" s="13" t="str"/>
      <x:c r="AC189" s="13" t="str"/>
      <x:c r="AD189" s="13" t="str"/>
      <x:c r="AE189" s="13" t="str"/>
      <x:c r="AF189" s="13" t="str"/>
      <x:c r="AG189" s="13" t="str"/>
      <x:c r="AH189" s="13" t="str"/>
      <x:c r="AI189" s="16" t="str">
        <x:f>IF(AND(W189="REVIEWED",X189&lt;&gt;"",Y189&lt;&gt;"",COUNTA(Z189:AF189)=7,COUNTIF(Z189:AF189,"UNCLEAR")=0,(COUNTIF(Z189:AF189,"0")+COUNTIF(Z189:AF189,"1")+COUNTIF(Z189:AF189,"2"))&gt;0,AG189&lt;&gt;"",AH189&lt;&gt;"",AJ189&lt;&gt;""),(COUNTIF(Z189:AF189,"1")+2*COUNTIF(Z189:AF189,"2"))/(2*(COUNTIF(Z189:AF189,"0")+COUNTIF(Z189:AF189,"1")+COUNTIF(Z189:AF189,"2"))),"")</x:f>
      </x:c>
      <x:c r="AJ189" s="14" t="str"/>
      <x:c r="AK189" s="14" t="str"/>
      <x:c r="AL189" s="14" t="str"/>
      <x:c r="AM189" s="9" t="str"/>
      <x:c r="AN189" s="9" t="str">
        <x:v>Part I-A 2.3.2</x:v>
      </x:c>
      <x:c r="AO189" s="9" t="str">
        <x:v>MVP/SHACL_GENERATION_PIPELINE/experiments/LUNA_NO_SEMANTIC_VALIDATOR/RUN_01/runs/RUN-IMO-026-20260901T101749778464Z/artifacts/attempt_01/candidate_shape.ttl</x:v>
      </x:c>
      <x:c r="AP189" s="9" t="str">
        <x:v>fd6ea8b6ea25f45f3dd8a0da9ec43c416594408e4dabdac357ba14e040ff5255</x:v>
      </x:c>
      <x:c r="AQ189" s="52" t="inlineStr">
        <x:is>
          <x:t xml:space="preserve">PASS</x:t>
        </x:is>
      </x:c>
      <x:c r="AR189" s="53" t="inlineStr">
        <x:is>
          <x:t xml:space="preserve">VALID</x:t>
        </x:is>
      </x:c>
      <x:c r="AS189" s="53" t="inlineStr">
        <x:is>
          <x:t xml:space="preserve">IMO-026-P01=ACTIVATED | IMO-026-F02=ACTIVATED</x:t>
        </x:is>
      </x:c>
      <x:c r="AT189" s="53">
        <x:v>1</x:v>
      </x:c>
      <x:c r="AU189" s="53">
        <x:v>4</x:v>
      </x:c>
      <x:c r="AV189" s="53">
        <x:v>12</x:v>
      </x:c>
      <x:c r="AW189" s="53" t="inlineStr">
        <x:is>
          <x:t xml:space="preserve">sh:datatype, sh:hasValue, sh:minCount, sh:or, sh:property</x:t>
        </x:is>
      </x:c>
      <x:c r="AX189" s="53">
        <x:v>0</x:v>
      </x:c>
      <x:c r="AY189" s="53">
        <x:v>1</x:v>
      </x:c>
      <x:c r="AZ189" s="53">
        <x:v>1</x:v>
      </x:c>
      <x:c r="BA189" s="54"/>
      <x:c r="BB189" s="54"/>
      <x:c r="BC189" s="54"/>
      <x:c r="BD189" s="55" t="str">
        <x:f>IF(OR(W189&lt;&gt;"REVIEWED",COUNTIF(BA189:BC189,"UNCLEAR")&gt;0,COUNTA(BA189:BC189)&lt;3,(COUNTIF(BA189:BC189,"0")+COUNTIF(BA189:BC189,"1")+COUNTIF(BA189:BC189,"2"))=0,AJ189=""),"",(COUNTIF(BA189:BC189,"1")+2*COUNTIF(BA189:BC189,"2"))/(2*(COUNTIF(BA189:BC189,"0")+COUNTIF(BA189:BC189,"1")+COUNTIF(BA189:BC189,"2"))))</x:f>
      </x:c>
    </x:row>
    <x:row r="190" ht="66" customHeight="1">
      <x:c r="A190" s="9" t="str">
        <x:v>BATCH_19</x:v>
      </x:c>
      <x:c r="B190" s="9" t="n">
        <x:v>184</x:v>
      </x:c>
      <x:c r="C190" s="9" t="str">
        <x:v>TRF-050</x:v>
      </x:c>
      <x:c r="D190" s="9" t="str">
        <x:v>TRAFICOM</x:v>
      </x:c>
      <x:c r="E190" s="9" t="str">
        <x:v>DIRECT_STATIC</x:v>
      </x:c>
      <x:c r="F190" s="9" t="str">
        <x:v>RUN_01</x:v>
      </x:c>
      <x:c r="G190" s="12" t="str">
        <x:v>OFFICIAL_ELIGIBLE_OUTPUT</x:v>
      </x:c>
      <x:c r="H190" s="12" t="str">
        <x:v>NO_SEMANTIC_VALIDATOR_DETERMINISTIC_PASS</x:v>
      </x:c>
      <x:c r="I190" s="12" t="str">
        <x:v>PARSED</x:v>
      </x:c>
      <x:c r="J190" s="12" t="str">
        <x:v>PASS</x:v>
      </x:c>
      <x:c r="K190" s="9" t="n">
        <x:v>7</x:v>
      </x:c>
      <x:c r="L190" s="9" t="n">
        <x:v>7</x:v>
      </x:c>
      <x:c r="M190" s="9" t="n">
        <x:v>7</x:v>
      </x:c>
      <x:c r="N190" s="9" t="n">
        <x:v>1</x:v>
      </x:c>
      <x:c r="O190" s="9" t="str">
        <x:v>TRF-050-P02</x:v>
      </x:c>
      <x:c r="P190" s="9" t="str">
        <x:v>PASS</x:v>
      </x:c>
      <x:c r="Q190" s="9" t="str">
        <x:v>PASS</x:v>
      </x:c>
      <x:c r="R190" s="9" t="str">
        <x:v>CORRECT_BEHAVIOR</x:v>
      </x:c>
      <x:c r="S190" s="9" t="str">
        <x:v>TRF-050-F01</x:v>
      </x:c>
      <x:c r="T190" s="9" t="str">
        <x:v>FAIL</x:v>
      </x:c>
      <x:c r="U190" s="9" t="str">
        <x:v>FAIL</x:v>
      </x:c>
      <x:c r="V190" s="9" t="str">
        <x:v>CORRECT_BEHAVIOR</x:v>
      </x:c>
      <x:c r="W190" s="13" t="str">
        <x:v>NOT_REVIEWED</x:v>
      </x:c>
      <x:c r="X190" s="13" t="str"/>
      <x:c r="Y190" s="13" t="str"/>
      <x:c r="Z190" s="13" t="str"/>
      <x:c r="AA190" s="13" t="str"/>
      <x:c r="AB190" s="13" t="str"/>
      <x:c r="AC190" s="13" t="str"/>
      <x:c r="AD190" s="13" t="str"/>
      <x:c r="AE190" s="13" t="str"/>
      <x:c r="AF190" s="13" t="str"/>
      <x:c r="AG190" s="13" t="str"/>
      <x:c r="AH190" s="13" t="str"/>
      <x:c r="AI190" s="16" t="str">
        <x:f>IF(AND(W190="REVIEWED",X190&lt;&gt;"",Y190&lt;&gt;"",COUNTA(Z190:AF190)=7,COUNTIF(Z190:AF190,"UNCLEAR")=0,(COUNTIF(Z190:AF190,"0")+COUNTIF(Z190:AF190,"1")+COUNTIF(Z190:AF190,"2"))&gt;0,AG190&lt;&gt;"",AH190&lt;&gt;"",AJ190&lt;&gt;""),(COUNTIF(Z190:AF190,"1")+2*COUNTIF(Z190:AF190,"2"))/(2*(COUNTIF(Z190:AF190,"0")+COUNTIF(Z190:AF190,"1")+COUNTIF(Z190:AF190,"2"))),"")</x:f>
      </x:c>
      <x:c r="AJ190" s="14" t="str"/>
      <x:c r="AK190" s="14" t="str"/>
      <x:c r="AL190" s="14" t="str"/>
      <x:c r="AM190" s="9" t="str"/>
      <x:c r="AN190" s="9" t="str">
        <x:v>4.4.4.2</x:v>
      </x:c>
      <x:c r="AO190" s="9" t="str">
        <x:v>MVP/SHACL_GENERATION_PIPELINE/experiments/LUNA_NO_SEMANTIC_VALIDATOR/RUN_01/runs/RUN-TRF-050-20260901T112205343214Z/artifacts/attempt_01/candidate_shape.ttl</x:v>
      </x:c>
      <x:c r="AP190" s="9" t="str">
        <x:v>b62d26f30a792a7f3d3fac2068535811a0db5c5dfc3f500eb1605693a7cbff2a</x:v>
      </x:c>
      <x:c r="AQ190" s="52" t="inlineStr">
        <x:is>
          <x:t xml:space="preserve">PASS</x:t>
        </x:is>
      </x:c>
      <x:c r="AR190" s="53" t="inlineStr">
        <x:is>
          <x:t xml:space="preserve">VALID</x:t>
        </x:is>
      </x:c>
      <x:c r="AS190" s="53" t="inlineStr">
        <x:is>
          <x:t xml:space="preserve">TRF-050-P02=ACTIVATED | TRF-050-F01=ACTIVATED</x:t>
        </x:is>
      </x:c>
      <x:c r="AT190" s="53">
        <x:v>5</x:v>
      </x:c>
      <x:c r="AU190" s="53">
        <x:v>6</x:v>
      </x:c>
      <x:c r="AV190" s="53">
        <x:v>32</x:v>
      </x:c>
      <x:c r="AW190" s="53" t="inlineStr">
        <x:is>
          <x:t xml:space="preserve">sh:class, sh:datatype, sh:hasValue, sh:maxCount, sh:minCount, sh:or, sh:property</x:t>
        </x:is>
      </x:c>
      <x:c r="AX190" s="53">
        <x:v>0</x:v>
      </x:c>
      <x:c r="AY190" s="53">
        <x:v>1</x:v>
      </x:c>
      <x:c r="AZ190" s="53">
        <x:v>1</x:v>
      </x:c>
      <x:c r="BA190" s="54"/>
      <x:c r="BB190" s="54"/>
      <x:c r="BC190" s="54"/>
      <x:c r="BD190" s="55" t="str">
        <x:f>IF(OR(W190&lt;&gt;"REVIEWED",COUNTIF(BA190:BC190,"UNCLEAR")&gt;0,COUNTA(BA190:BC190)&lt;3,(COUNTIF(BA190:BC190,"0")+COUNTIF(BA190:BC190,"1")+COUNTIF(BA190:BC190,"2"))=0,AJ190=""),"",(COUNTIF(BA190:BC190,"1")+2*COUNTIF(BA190:BC190,"2"))/(2*(COUNTIF(BA190:BC190,"0")+COUNTIF(BA190:BC190,"1")+COUNTIF(BA190:BC190,"2"))))</x:f>
      </x:c>
    </x:row>
    <x:row r="191" ht="66" customHeight="1">
      <x:c r="A191" s="9" t="str">
        <x:v>BATCH_19</x:v>
      </x:c>
      <x:c r="B191" s="9" t="n">
        <x:v>185</x:v>
      </x:c>
      <x:c r="C191" s="9" t="str">
        <x:v>IMO26-014</x:v>
      </x:c>
      <x:c r="D191" s="9" t="str">
        <x:v>IMO26</x:v>
      </x:c>
      <x:c r="E191" s="9" t="str">
        <x:v>DIRECT_STATIC</x:v>
      </x:c>
      <x:c r="F191" s="9" t="str">
        <x:v>RUN_01</x:v>
      </x:c>
      <x:c r="G191" s="12" t="str">
        <x:v>OFFICIAL_ELIGIBLE_OUTPUT</x:v>
      </x:c>
      <x:c r="H191" s="12" t="str">
        <x:v>NO_SEMANTIC_VALIDATOR_DETERMINISTIC_PASS</x:v>
      </x:c>
      <x:c r="I191" s="12" t="str">
        <x:v>PARSED</x:v>
      </x:c>
      <x:c r="J191" s="12" t="str">
        <x:v>PASS</x:v>
      </x:c>
      <x:c r="K191" s="9" t="n">
        <x:v>7</x:v>
      </x:c>
      <x:c r="L191" s="9" t="n">
        <x:v>7</x:v>
      </x:c>
      <x:c r="M191" s="9" t="n">
        <x:v>3</x:v>
      </x:c>
      <x:c r="N191" s="9" t="n">
        <x:v>0</x:v>
      </x:c>
      <x:c r="O191" s="9" t="str">
        <x:v>IMO26-014-A-P01</x:v>
      </x:c>
      <x:c r="P191" s="9" t="str">
        <x:v>PASS</x:v>
      </x:c>
      <x:c r="Q191" s="9" t="str">
        <x:v>PASS</x:v>
      </x:c>
      <x:c r="R191" s="9" t="str">
        <x:v>CORRECT_BEHAVIOR</x:v>
      </x:c>
      <x:c r="S191" s="9" t="str">
        <x:v>IMO26-014-A-F01</x:v>
      </x:c>
      <x:c r="T191" s="9" t="str">
        <x:v>FAIL</x:v>
      </x:c>
      <x:c r="U191" s="9" t="str">
        <x:v>PASS</x:v>
      </x:c>
      <x:c r="V191" s="9" t="str">
        <x:v>FALSE_ACCEPT</x:v>
      </x:c>
      <x:c r="W191" s="13" t="str">
        <x:v>NOT_REVIEWED</x:v>
      </x:c>
      <x:c r="X191" s="13" t="str"/>
      <x:c r="Y191" s="13" t="str"/>
      <x:c r="Z191" s="13" t="str"/>
      <x:c r="AA191" s="13" t="str"/>
      <x:c r="AB191" s="13" t="str"/>
      <x:c r="AC191" s="13" t="str"/>
      <x:c r="AD191" s="13" t="str"/>
      <x:c r="AE191" s="13" t="str"/>
      <x:c r="AF191" s="13" t="str"/>
      <x:c r="AG191" s="13" t="str"/>
      <x:c r="AH191" s="13" t="str"/>
      <x:c r="AI191" s="16" t="str">
        <x:f>IF(AND(W191="REVIEWED",X191&lt;&gt;"",Y191&lt;&gt;"",COUNTA(Z191:AF191)=7,COUNTIF(Z191:AF191,"UNCLEAR")=0,(COUNTIF(Z191:AF191,"0")+COUNTIF(Z191:AF191,"1")+COUNTIF(Z191:AF191,"2"))&gt;0,AG191&lt;&gt;"",AH191&lt;&gt;"",AJ191&lt;&gt;""),(COUNTIF(Z191:AF191,"1")+2*COUNTIF(Z191:AF191,"2"))/(2*(COUNTIF(Z191:AF191,"0")+COUNTIF(Z191:AF191,"1")+COUNTIF(Z191:AF191,"2"))),"")</x:f>
      </x:c>
      <x:c r="AJ191" s="14" t="str"/>
      <x:c r="AK191" s="14" t="str"/>
      <x:c r="AL191" s="14" t="str"/>
      <x:c r="AM191" s="9" t="str">
        <x:v>ALWAYS_PASS; RDF_FALSE_ACCEPT</x:v>
      </x:c>
      <x:c r="AN191" s="9" t="str">
        <x:v>9-1.3.3</x:v>
      </x:c>
      <x:c r="AO191" s="9" t="str">
        <x:v>MVP/SHACL_GENERATION_PIPELINE/experiments/LUNA_NO_SEMANTIC_VALIDATOR/RUN_01/runs/RUN-IMO26-014-20260901T105538658626Z/artifacts/attempt_01/candidate_shape.ttl</x:v>
      </x:c>
      <x:c r="AP191" s="9" t="str">
        <x:v>c6065142db060fa4b4aa63e21eb9c228f37b1a8f20548326a3fe7ce7b287adde</x:v>
      </x:c>
      <x:c r="AQ191" s="52" t="inlineStr">
        <x:is>
          <x:t xml:space="preserve">PASS</x:t>
        </x:is>
      </x:c>
      <x:c r="AR191" s="53" t="inlineStr">
        <x:is>
          <x:t xml:space="preserve">VALID</x:t>
        </x:is>
      </x:c>
      <x:c r="AS191" s="53" t="inlineStr">
        <x:is>
          <x:t xml:space="preserve">IMO26-014-A-P01=ACTIVATED | IMO26-014-A-F01=ACTIVATED</x:t>
        </x:is>
      </x:c>
      <x:c r="AT191" s="53">
        <x:v>1</x:v>
      </x:c>
      <x:c r="AU191" s="53">
        <x:v>3</x:v>
      </x:c>
      <x:c r="AV191" s="53">
        <x:v>10</x:v>
      </x:c>
      <x:c r="AW191" s="53" t="inlineStr">
        <x:is>
          <x:t xml:space="preserve">sh:datatype, sh:hasValue, sh:minCount, sh:minInclusive, sh:or</x:t>
        </x:is>
      </x:c>
      <x:c r="AX191" s="53">
        <x:v>0</x:v>
      </x:c>
      <x:c r="AY191" s="53">
        <x:v>1</x:v>
      </x:c>
      <x:c r="AZ191" s="53">
        <x:v>1</x:v>
      </x:c>
      <x:c r="BA191" s="54"/>
      <x:c r="BB191" s="54"/>
      <x:c r="BC191" s="54"/>
      <x:c r="BD191" s="55" t="str">
        <x:f>IF(OR(W191&lt;&gt;"REVIEWED",COUNTIF(BA191:BC191,"UNCLEAR")&gt;0,COUNTA(BA191:BC191)&lt;3,(COUNTIF(BA191:BC191,"0")+COUNTIF(BA191:BC191,"1")+COUNTIF(BA191:BC191,"2"))=0,AJ191=""),"",(COUNTIF(BA191:BC191,"1")+2*COUNTIF(BA191:BC191,"2"))/(2*(COUNTIF(BA191:BC191,"0")+COUNTIF(BA191:BC191,"1")+COUNTIF(BA191:BC191,"2"))))</x:f>
      </x:c>
    </x:row>
    <x:row r="192" ht="66" customHeight="1">
      <x:c r="A192" s="9" t="str">
        <x:v>BATCH_19</x:v>
      </x:c>
      <x:c r="B192" s="9" t="n">
        <x:v>186</x:v>
      </x:c>
      <x:c r="C192" s="9" t="str">
        <x:v>IMO-118</x:v>
      </x:c>
      <x:c r="D192" s="9" t="str">
        <x:v>IMO</x:v>
      </x:c>
      <x:c r="E192" s="9" t="str">
        <x:v>DIRECT_STATIC</x:v>
      </x:c>
      <x:c r="F192" s="9" t="str">
        <x:v>RUN_01</x:v>
      </x:c>
      <x:c r="G192" s="12" t="str">
        <x:v>NO_ELIGIBLE_OUTPUT</x:v>
      </x:c>
      <x:c r="H192" s="12" t="str">
        <x:v>NO_SEMANTIC_VALIDATOR_DETERMINISTIC_FAIL</x:v>
      </x:c>
      <x:c r="I192" s="12" t="str">
        <x:v>NOT_PARSED</x:v>
      </x:c>
      <x:c r="J192" s="12" t="str">
        <x:v>FAIL</x:v>
      </x:c>
      <x:c r="K192" s="9" t="n">
        <x:v>0</x:v>
      </x:c>
      <x:c r="L192" s="9" t="n">
        <x:v>7</x:v>
      </x:c>
      <x:c r="M192" s="9" t="n">
        <x:v>0</x:v>
      </x:c>
      <x:c r="N192" s="9" t="n">
        <x:v>0</x:v>
      </x:c>
      <x:c r="O192" s="9" t="str">
        <x:v>IMO-118-M-P02</x:v>
      </x:c>
      <x:c r="P192" s="9" t="str">
        <x:v>PASS</x:v>
      </x:c>
      <x:c r="Q192" s="9" t="str">
        <x:v>NO_VERDICT</x:v>
      </x:c>
      <x:c r="R192" s="9" t="str">
        <x:v>GENERATION_ERROR</x:v>
      </x:c>
      <x:c r="S192" s="9" t="str">
        <x:v>IMO-118-M-F02</x:v>
      </x:c>
      <x:c r="T192" s="9" t="str">
        <x:v>FAIL</x:v>
      </x:c>
      <x:c r="U192" s="9" t="str">
        <x:v>NO_VERDICT</x:v>
      </x:c>
      <x:c r="V192" s="9" t="str">
        <x:v>GENERATION_ERROR</x:v>
      </x:c>
      <x:c r="W192" s="13" t="str">
        <x:v>NOT_REVIEWED</x:v>
      </x:c>
      <x:c r="X192" s="13" t="str"/>
      <x:c r="Y192" s="13" t="str"/>
      <x:c r="Z192" s="13" t="str"/>
      <x:c r="AA192" s="13" t="str"/>
      <x:c r="AB192" s="13" t="str"/>
      <x:c r="AC192" s="13" t="str"/>
      <x:c r="AD192" s="13" t="str"/>
      <x:c r="AE192" s="13" t="str"/>
      <x:c r="AF192" s="13" t="str"/>
      <x:c r="AG192" s="13" t="str"/>
      <x:c r="AH192" s="13" t="str"/>
      <x:c r="AI192" s="16" t="str">
        <x:f>IF(AND(W192="REVIEWED",X192&lt;&gt;"",Y192&lt;&gt;"",COUNTA(Z192:AF192)=7,COUNTIF(Z192:AF192,"UNCLEAR")=0,(COUNTIF(Z192:AF192,"0")+COUNTIF(Z192:AF192,"1")+COUNTIF(Z192:AF192,"2"))&gt;0,AG192&lt;&gt;"",AH192&lt;&gt;"",AJ192&lt;&gt;""),(COUNTIF(Z192:AF192,"1")+2*COUNTIF(Z192:AF192,"2"))/(2*(COUNTIF(Z192:AF192,"0")+COUNTIF(Z192:AF192,"1")+COUNTIF(Z192:AF192,"2"))),"")</x:f>
      </x:c>
      <x:c r="AJ192" s="14" t="str"/>
      <x:c r="AK192" s="14" t="str"/>
      <x:c r="AL192" s="14" t="str"/>
      <x:c r="AM192" s="9" t="str">
        <x:v>DETERMINISTIC_FAIL</x:v>
      </x:c>
      <x:c r="AN192" s="9" t="str">
        <x:v>Part II-A 4.2.2</x:v>
      </x:c>
      <x:c r="AO192" s="9" t="str">
        <x:v>MVP/SHACL_GENERATION_PIPELINE/experiments/LUNA_NO_SEMANTIC_VALIDATOR/RUN_01/runs/RUN-IMO-118-20260901T104803615211Z/artifacts/attempt_01/candidate_shape.ttl</x:v>
      </x:c>
      <x:c r="AP192" s="9" t="str">
        <x:v>9a03e42d2c349708d6e95e5f17a4805fb26d92ad440b3caa2e24b5d561ee2ddb</x:v>
      </x:c>
      <x:c r="AQ192" s="52" t="inlineStr">
        <x:is>
          <x:t xml:space="preserve">PASS</x:t>
        </x:is>
      </x:c>
      <x:c r="AR192" s="53" t="inlineStr">
        <x:is>
          <x:t xml:space="preserve">VALID</x:t>
        </x:is>
      </x:c>
      <x:c r="AS192" s="53" t="inlineStr">
        <x:is>
          <x:t xml:space="preserve">IMO-118-M-P02=ACTIVATED | IMO-118-M-F02=ACTIVATED</x:t>
        </x:is>
      </x:c>
      <x:c r="AT192" s="53">
        <x:v>1</x:v>
      </x:c>
      <x:c r="AU192" s="53">
        <x:v>4</x:v>
      </x:c>
      <x:c r="AV192" s="53">
        <x:v>11</x:v>
      </x:c>
      <x:c r="AW192" s="53" t="inlineStr">
        <x:is>
          <x:t xml:space="preserve">sh:datatype, sh:in, sh:minCount, sh:nodeKind, sh:property</x:t>
        </x:is>
      </x:c>
      <x:c r="AX192" s="53">
        <x:v>1</x:v>
      </x:c>
      <x:c r="AY192" s="53">
        <x:v>1</x:v>
      </x:c>
      <x:c r="AZ192" s="53">
        <x:v>0</x:v>
      </x:c>
      <x:c r="BA192" s="54"/>
      <x:c r="BB192" s="54"/>
      <x:c r="BC192" s="54"/>
      <x:c r="BD192" s="55" t="str">
        <x:f>IF(OR(W192&lt;&gt;"REVIEWED",COUNTIF(BA192:BC192,"UNCLEAR")&gt;0,COUNTA(BA192:BC192)&lt;3,(COUNTIF(BA192:BC192,"0")+COUNTIF(BA192:BC192,"1")+COUNTIF(BA192:BC192,"2"))=0,AJ192=""),"",(COUNTIF(BA192:BC192,"1")+2*COUNTIF(BA192:BC192,"2"))/(2*(COUNTIF(BA192:BC192,"0")+COUNTIF(BA192:BC192,"1")+COUNTIF(BA192:BC192,"2"))))</x:f>
      </x:c>
    </x:row>
    <x:row r="193" ht="66" customHeight="1">
      <x:c r="A193" s="9" t="str">
        <x:v>BATCH_19</x:v>
      </x:c>
      <x:c r="B193" s="9" t="n">
        <x:v>187</x:v>
      </x:c>
      <x:c r="C193" s="9" t="str">
        <x:v>TRF-026</x:v>
      </x:c>
      <x:c r="D193" s="9" t="str">
        <x:v>TRAFICOM</x:v>
      </x:c>
      <x:c r="E193" s="9" t="str">
        <x:v>COMPLEX_READINESS</x:v>
      </x:c>
      <x:c r="F193" s="9" t="str">
        <x:v>RUN_01</x:v>
      </x:c>
      <x:c r="G193" s="12" t="str">
        <x:v>NO_ELIGIBLE_OUTPUT</x:v>
      </x:c>
      <x:c r="H193" s="12" t="str">
        <x:v>NO_SEMANTIC_VALIDATOR_DETERMINISTIC_FAIL</x:v>
      </x:c>
      <x:c r="I193" s="12" t="str">
        <x:v>NOT_PARSED</x:v>
      </x:c>
      <x:c r="J193" s="12" t="str">
        <x:v>FAIL</x:v>
      </x:c>
      <x:c r="K193" s="9" t="n">
        <x:v>0</x:v>
      </x:c>
      <x:c r="L193" s="9" t="n">
        <x:v>9</x:v>
      </x:c>
      <x:c r="M193" s="9" t="n">
        <x:v>0</x:v>
      </x:c>
      <x:c r="N193" s="9" t="n">
        <x:v>0</x:v>
      </x:c>
      <x:c r="O193" s="9" t="str">
        <x:v>TRF-026-P03</x:v>
      </x:c>
      <x:c r="P193" s="9" t="str">
        <x:v>PASS</x:v>
      </x:c>
      <x:c r="Q193" s="9" t="str">
        <x:v>NO_VERDICT</x:v>
      </x:c>
      <x:c r="R193" s="9" t="str">
        <x:v>GENERATION_ERROR</x:v>
      </x:c>
      <x:c r="S193" s="9" t="str">
        <x:v>TRF-026-F06</x:v>
      </x:c>
      <x:c r="T193" s="9" t="str">
        <x:v>FAIL</x:v>
      </x:c>
      <x:c r="U193" s="9" t="str">
        <x:v>NO_VERDICT</x:v>
      </x:c>
      <x:c r="V193" s="9" t="str">
        <x:v>GENERATION_ERROR</x:v>
      </x:c>
      <x:c r="W193" s="13" t="str">
        <x:v>NOT_REVIEWED</x:v>
      </x:c>
      <x:c r="X193" s="13" t="str"/>
      <x:c r="Y193" s="13" t="str"/>
      <x:c r="Z193" s="13" t="str"/>
      <x:c r="AA193" s="13" t="str"/>
      <x:c r="AB193" s="13" t="str"/>
      <x:c r="AC193" s="13" t="str"/>
      <x:c r="AD193" s="13" t="str"/>
      <x:c r="AE193" s="13" t="str"/>
      <x:c r="AF193" s="13" t="str"/>
      <x:c r="AG193" s="13" t="str"/>
      <x:c r="AH193" s="13" t="str"/>
      <x:c r="AI193" s="16" t="str">
        <x:f>IF(AND(W193="REVIEWED",X193&lt;&gt;"",Y193&lt;&gt;"",COUNTA(Z193:AF193)=7,COUNTIF(Z193:AF193,"UNCLEAR")=0,(COUNTIF(Z193:AF193,"0")+COUNTIF(Z193:AF193,"1")+COUNTIF(Z193:AF193,"2"))&gt;0,AG193&lt;&gt;"",AH193&lt;&gt;"",AJ193&lt;&gt;""),(COUNTIF(Z193:AF193,"1")+2*COUNTIF(Z193:AF193,"2"))/(2*(COUNTIF(Z193:AF193,"0")+COUNTIF(Z193:AF193,"1")+COUNTIF(Z193:AF193,"2"))),"")</x:f>
      </x:c>
      <x:c r="AJ193" s="14" t="str"/>
      <x:c r="AK193" s="14" t="str"/>
      <x:c r="AL193" s="14" t="str"/>
      <x:c r="AM193" s="9" t="str">
        <x:v>DETERMINISTIC_FAIL</x:v>
      </x:c>
      <x:c r="AN193" s="9" t="str">
        <x:v>3.2.4 (IA Super, bulbous-bow alternative C1/C2)</x:v>
      </x:c>
      <x:c r="AO193" s="9" t="str">
        <x:v>MVP/SHACL_GENERATION_PIPELINE/experiments/LUNA_NO_SEMANTIC_VALIDATOR/RUN_01/runs/RUN-TRF-026-20260901T111042358771Z/artifacts/attempt_01/candidate_shape.ttl</x:v>
      </x:c>
      <x:c r="AP193" s="9" t="str">
        <x:v>99b084447c56e365e741ee068be3530b8ad9a2b5c07c15e4adf33c67a5c71cdd</x:v>
      </x:c>
      <x:c r="AQ193" s="52" t="inlineStr">
        <x:is>
          <x:t xml:space="preserve">PASS</x:t>
        </x:is>
      </x:c>
      <x:c r="AR193" s="53" t="inlineStr">
        <x:is>
          <x:t xml:space="preserve">VALID</x:t>
        </x:is>
      </x:c>
      <x:c r="AS193" s="53" t="inlineStr">
        <x:is>
          <x:t xml:space="preserve">TRF-026-P03=ACTIVATED | TRF-026-F06=ACTIVATED</x:t>
        </x:is>
      </x:c>
      <x:c r="AT193" s="53">
        <x:v>1</x:v>
      </x:c>
      <x:c r="AU193" s="53">
        <x:v>42</x:v>
      </x:c>
      <x:c r="AV193" s="53">
        <x:v>178</x:v>
      </x:c>
      <x:c r="AW193" s="53" t="inlineStr">
        <x:is>
          <x:t xml:space="preserve">sh:class, sh:datatype, sh:hasValue, sh:in, sh:maxCount, sh:minCount, sh:node, sh:or, sh:property</x:t>
        </x:is>
      </x:c>
      <x:c r="AX193" s="53">
        <x:v>0</x:v>
      </x:c>
      <x:c r="AY193" s="53">
        <x:v>1</x:v>
      </x:c>
      <x:c r="AZ193" s="53">
        <x:v>1</x:v>
      </x:c>
      <x:c r="BA193" s="54"/>
      <x:c r="BB193" s="54"/>
      <x:c r="BC193" s="54"/>
      <x:c r="BD193" s="55" t="str">
        <x:f>IF(OR(W193&lt;&gt;"REVIEWED",COUNTIF(BA193:BC193,"UNCLEAR")&gt;0,COUNTA(BA193:BC193)&lt;3,(COUNTIF(BA193:BC193,"0")+COUNTIF(BA193:BC193,"1")+COUNTIF(BA193:BC193,"2"))=0,AJ193=""),"",(COUNTIF(BA193:BC193,"1")+2*COUNTIF(BA193:BC193,"2"))/(2*(COUNTIF(BA193:BC193,"0")+COUNTIF(BA193:BC193,"1")+COUNTIF(BA193:BC193,"2"))))</x:f>
      </x:c>
    </x:row>
    <x:row r="194" ht="66" customHeight="1">
      <x:c r="A194" s="9" t="str">
        <x:v>BATCH_19</x:v>
      </x:c>
      <x:c r="B194" s="9" t="n">
        <x:v>188</x:v>
      </x:c>
      <x:c r="C194" s="9" t="str">
        <x:v>TRF-062</x:v>
      </x:c>
      <x:c r="D194" s="9" t="str">
        <x:v>TRAFICOM</x:v>
      </x:c>
      <x:c r="E194" s="9" t="str">
        <x:v>DIRECT_STATIC</x:v>
      </x:c>
      <x:c r="F194" s="9" t="str">
        <x:v>RUN_01</x:v>
      </x:c>
      <x:c r="G194" s="12" t="str">
        <x:v>OFFICIAL_ELIGIBLE_OUTPUT</x:v>
      </x:c>
      <x:c r="H194" s="12" t="str">
        <x:v>NO_SEMANTIC_VALIDATOR_DETERMINISTIC_PASS</x:v>
      </x:c>
      <x:c r="I194" s="12" t="str">
        <x:v>PARSED</x:v>
      </x:c>
      <x:c r="J194" s="12" t="str">
        <x:v>PASS</x:v>
      </x:c>
      <x:c r="K194" s="9" t="n">
        <x:v>6</x:v>
      </x:c>
      <x:c r="L194" s="9" t="n">
        <x:v>6</x:v>
      </x:c>
      <x:c r="M194" s="9" t="n">
        <x:v>4</x:v>
      </x:c>
      <x:c r="N194" s="9" t="n">
        <x:v>0</x:v>
      </x:c>
      <x:c r="O194" s="9" t="str">
        <x:v>TRF-062-P01</x:v>
      </x:c>
      <x:c r="P194" s="9" t="str">
        <x:v>PASS</x:v>
      </x:c>
      <x:c r="Q194" s="9" t="str">
        <x:v>PASS</x:v>
      </x:c>
      <x:c r="R194" s="9" t="str">
        <x:v>CORRECT_BEHAVIOR</x:v>
      </x:c>
      <x:c r="S194" s="9" t="str">
        <x:v>TRF-062-F02</x:v>
      </x:c>
      <x:c r="T194" s="9" t="str">
        <x:v>FAIL</x:v>
      </x:c>
      <x:c r="U194" s="9" t="str">
        <x:v>FAIL</x:v>
      </x:c>
      <x:c r="V194" s="9" t="str">
        <x:v>CORRECT_BEHAVIOR</x:v>
      </x:c>
      <x:c r="W194" s="13" t="str">
        <x:v>NOT_REVIEWED</x:v>
      </x:c>
      <x:c r="X194" s="13" t="str"/>
      <x:c r="Y194" s="13" t="str"/>
      <x:c r="Z194" s="13" t="str"/>
      <x:c r="AA194" s="13" t="str"/>
      <x:c r="AB194" s="13" t="str"/>
      <x:c r="AC194" s="13" t="str"/>
      <x:c r="AD194" s="13" t="str"/>
      <x:c r="AE194" s="13" t="str"/>
      <x:c r="AF194" s="13" t="str"/>
      <x:c r="AG194" s="13" t="str"/>
      <x:c r="AH194" s="13" t="str"/>
      <x:c r="AI194" s="16" t="str">
        <x:f>IF(AND(W194="REVIEWED",X194&lt;&gt;"",Y194&lt;&gt;"",COUNTA(Z194:AF194)=7,COUNTIF(Z194:AF194,"UNCLEAR")=0,(COUNTIF(Z194:AF194,"0")+COUNTIF(Z194:AF194,"1")+COUNTIF(Z194:AF194,"2"))&gt;0,AG194&lt;&gt;"",AH194&lt;&gt;"",AJ194&lt;&gt;""),(COUNTIF(Z194:AF194,"1")+2*COUNTIF(Z194:AF194,"2"))/(2*(COUNTIF(Z194:AF194,"0")+COUNTIF(Z194:AF194,"1")+COUNTIF(Z194:AF194,"2"))),"")</x:f>
      </x:c>
      <x:c r="AJ194" s="14" t="str"/>
      <x:c r="AK194" s="14" t="str"/>
      <x:c r="AL194" s="14" t="str"/>
      <x:c r="AM194" s="9" t="str">
        <x:v>RDF_FALSE_ACCEPT</x:v>
      </x:c>
      <x:c r="AN194" s="9" t="str">
        <x:v>4.8</x:v>
      </x:c>
      <x:c r="AO194" s="9" t="str">
        <x:v>MVP/SHACL_GENERATION_PIPELINE/experiments/LUNA_NO_SEMANTIC_VALIDATOR/RUN_01/runs/RUN-TRF-062-20260901T112759991968Z/artifacts/attempt_01/candidate_shape.ttl</x:v>
      </x:c>
      <x:c r="AP194" s="9" t="str">
        <x:v>8adba9062f40bb814df14ead56b771f743f05f9219c472d337fa3f8eaa12c6f2</x:v>
      </x:c>
      <x:c r="AQ194" s="52" t="inlineStr">
        <x:is>
          <x:t xml:space="preserve">PASS</x:t>
        </x:is>
      </x:c>
      <x:c r="AR194" s="53" t="inlineStr">
        <x:is>
          <x:t xml:space="preserve">VALID</x:t>
        </x:is>
      </x:c>
      <x:c r="AS194" s="53" t="inlineStr">
        <x:is>
          <x:t xml:space="preserve">TRF-062-P01=ACTIVATED | TRF-062-F02=ACTIVATED</x:t>
        </x:is>
      </x:c>
      <x:c r="AT194" s="53">
        <x:v>1</x:v>
      </x:c>
      <x:c r="AU194" s="53">
        <x:v>3</x:v>
      </x:c>
      <x:c r="AV194" s="53">
        <x:v>12</x:v>
      </x:c>
      <x:c r="AW194" s="53" t="inlineStr">
        <x:is>
          <x:t xml:space="preserve">sh:class, sh:datatype, sh:hasValue, sh:maxCount, sh:minCount, sh:node, sh:property</x:t>
        </x:is>
      </x:c>
      <x:c r="AX194" s="53">
        <x:v>0</x:v>
      </x:c>
      <x:c r="AY194" s="53">
        <x:v>1</x:v>
      </x:c>
      <x:c r="AZ194" s="53">
        <x:v>0</x:v>
      </x:c>
      <x:c r="BA194" s="54"/>
      <x:c r="BB194" s="54"/>
      <x:c r="BC194" s="54"/>
      <x:c r="BD194" s="55" t="str">
        <x:f>IF(OR(W194&lt;&gt;"REVIEWED",COUNTIF(BA194:BC194,"UNCLEAR")&gt;0,COUNTA(BA194:BC194)&lt;3,(COUNTIF(BA194:BC194,"0")+COUNTIF(BA194:BC194,"1")+COUNTIF(BA194:BC194,"2"))=0,AJ194=""),"",(COUNTIF(BA194:BC194,"1")+2*COUNTIF(BA194:BC194,"2"))/(2*(COUNTIF(BA194:BC194,"0")+COUNTIF(BA194:BC194,"1")+COUNTIF(BA194:BC194,"2"))))</x:f>
      </x:c>
    </x:row>
    <x:row r="195" ht="66" customHeight="1">
      <x:c r="A195" s="9" t="str">
        <x:v>BATCH_19</x:v>
      </x:c>
      <x:c r="B195" s="9" t="n">
        <x:v>189</x:v>
      </x:c>
      <x:c r="C195" s="9" t="str">
        <x:v>TRF-014</x:v>
      </x:c>
      <x:c r="D195" s="9" t="str">
        <x:v>TRAFICOM</x:v>
      </x:c>
      <x:c r="E195" s="9" t="str">
        <x:v>DIRECT_STATIC</x:v>
      </x:c>
      <x:c r="F195" s="9" t="str">
        <x:v>RUN_01</x:v>
      </x:c>
      <x:c r="G195" s="12" t="str">
        <x:v>OFFICIAL_ELIGIBLE_OUTPUT</x:v>
      </x:c>
      <x:c r="H195" s="12" t="str">
        <x:v>NO_SEMANTIC_VALIDATOR_DETERMINISTIC_PASS</x:v>
      </x:c>
      <x:c r="I195" s="12" t="str">
        <x:v>PARSED</x:v>
      </x:c>
      <x:c r="J195" s="12" t="str">
        <x:v>PASS</x:v>
      </x:c>
      <x:c r="K195" s="9" t="n">
        <x:v>10</x:v>
      </x:c>
      <x:c r="L195" s="9" t="n">
        <x:v>10</x:v>
      </x:c>
      <x:c r="M195" s="9" t="n">
        <x:v>5</x:v>
      </x:c>
      <x:c r="N195" s="9" t="n">
        <x:v>0</x:v>
      </x:c>
      <x:c r="O195" s="9" t="str">
        <x:v>TRF-014-P04</x:v>
      </x:c>
      <x:c r="P195" s="9" t="str">
        <x:v>PASS</x:v>
      </x:c>
      <x:c r="Q195" s="9" t="str">
        <x:v>FAIL</x:v>
      </x:c>
      <x:c r="R195" s="9" t="str">
        <x:v>FALSE_REJECT</x:v>
      </x:c>
      <x:c r="S195" s="9" t="str">
        <x:v>TRF-014-F05</x:v>
      </x:c>
      <x:c r="T195" s="9" t="str">
        <x:v>FAIL</x:v>
      </x:c>
      <x:c r="U195" s="9" t="str">
        <x:v>FAIL</x:v>
      </x:c>
      <x:c r="V195" s="9" t="str">
        <x:v>CORRECT_BEHAVIOR</x:v>
      </x:c>
      <x:c r="W195" s="13" t="str">
        <x:v>NOT_REVIEWED</x:v>
      </x:c>
      <x:c r="X195" s="13" t="str"/>
      <x:c r="Y195" s="13" t="str"/>
      <x:c r="Z195" s="13" t="str"/>
      <x:c r="AA195" s="13" t="str"/>
      <x:c r="AB195" s="13" t="str"/>
      <x:c r="AC195" s="13" t="str"/>
      <x:c r="AD195" s="13" t="str"/>
      <x:c r="AE195" s="13" t="str"/>
      <x:c r="AF195" s="13" t="str"/>
      <x:c r="AG195" s="13" t="str"/>
      <x:c r="AH195" s="13" t="str"/>
      <x:c r="AI195" s="16" t="str">
        <x:f>IF(AND(W195="REVIEWED",X195&lt;&gt;"",Y195&lt;&gt;"",COUNTA(Z195:AF195)=7,COUNTIF(Z195:AF195,"UNCLEAR")=0,(COUNTIF(Z195:AF195,"0")+COUNTIF(Z195:AF195,"1")+COUNTIF(Z195:AF195,"2"))&gt;0,AG195&lt;&gt;"",AH195&lt;&gt;"",AJ195&lt;&gt;""),(COUNTIF(Z195:AF195,"1")+2*COUNTIF(Z195:AF195,"2"))/(2*(COUNTIF(Z195:AF195,"0")+COUNTIF(Z195:AF195,"1")+COUNTIF(Z195:AF195,"2"))),"")</x:f>
      </x:c>
      <x:c r="AJ195" s="14" t="str"/>
      <x:c r="AK195" s="14" t="str"/>
      <x:c r="AL195" s="14" t="str"/>
      <x:c r="AM195" s="9" t="str">
        <x:v>ALWAYS_FAIL; RDF_FALSE_REJECT</x:v>
      </x:c>
      <x:c r="AN195" s="9" t="str">
        <x:v>2.2 (documentation, certificate and ice-draught marking obligations)</x:v>
      </x:c>
      <x:c r="AO195" s="9" t="str">
        <x:v>MVP/SHACL_GENERATION_PIPELINE/experiments/LUNA_NO_SEMANTIC_VALIDATOR/RUN_01/runs/RUN-TRF-014-20260901T110454744201Z/artifacts/attempt_01/candidate_shape.ttl</x:v>
      </x:c>
      <x:c r="AP195" s="9" t="str">
        <x:v>0c139a1192e0f58ac48bc3dc159674ec10f40b73a12aa567ed7e78385a46599c</x:v>
      </x:c>
      <x:c r="AQ195" s="52" t="inlineStr">
        <x:is>
          <x:t xml:space="preserve">PASS</x:t>
        </x:is>
      </x:c>
      <x:c r="AR195" s="53" t="inlineStr">
        <x:is>
          <x:t xml:space="preserve">VALID</x:t>
        </x:is>
      </x:c>
      <x:c r="AS195" s="53" t="inlineStr">
        <x:is>
          <x:t xml:space="preserve">TRF-014-P04=ACTIVATED | TRF-014-F05=ACTIVATED</x:t>
        </x:is>
      </x:c>
      <x:c r="AT195" s="53">
        <x:v>1</x:v>
      </x:c>
      <x:c r="AU195" s="53">
        <x:v>31</x:v>
      </x:c>
      <x:c r="AV195" s="53">
        <x:v>135</x:v>
      </x:c>
      <x:c r="AW195" s="53" t="inlineStr">
        <x:is>
          <x:t xml:space="preserve">sh:class, sh:datatype, sh:hasValue, sh:maxCount, sh:minCount, sh:node, sh:nodeKind, sh:property</x:t>
        </x:is>
      </x:c>
      <x:c r="AX195" s="53">
        <x:v>1</x:v>
      </x:c>
      <x:c r="AY195" s="53">
        <x:v>1</x:v>
      </x:c>
      <x:c r="AZ195" s="53">
        <x:v>0</x:v>
      </x:c>
      <x:c r="BA195" s="54"/>
      <x:c r="BB195" s="54"/>
      <x:c r="BC195" s="54"/>
      <x:c r="BD195" s="55" t="str">
        <x:f>IF(OR(W195&lt;&gt;"REVIEWED",COUNTIF(BA195:BC195,"UNCLEAR")&gt;0,COUNTA(BA195:BC195)&lt;3,(COUNTIF(BA195:BC195,"0")+COUNTIF(BA195:BC195,"1")+COUNTIF(BA195:BC195,"2"))=0,AJ195=""),"",(COUNTIF(BA195:BC195,"1")+2*COUNTIF(BA195:BC195,"2"))/(2*(COUNTIF(BA195:BC195,"0")+COUNTIF(BA195:BC195,"1")+COUNTIF(BA195:BC195,"2"))))</x:f>
      </x:c>
    </x:row>
    <x:row r="196" ht="66" customHeight="1">
      <x:c r="A196" s="9" t="str">
        <x:v>BATCH_19</x:v>
      </x:c>
      <x:c r="B196" s="9" t="n">
        <x:v>190</x:v>
      </x:c>
      <x:c r="C196" s="9" t="str">
        <x:v>I2-029</x:v>
      </x:c>
      <x:c r="D196" s="9" t="str">
        <x:v>I2</x:v>
      </x:c>
      <x:c r="E196" s="9" t="str">
        <x:v>DIRECT_STATIC</x:v>
      </x:c>
      <x:c r="F196" s="9" t="str">
        <x:v>RUN_01</x:v>
      </x:c>
      <x:c r="G196" s="12" t="str">
        <x:v>NO_ELIGIBLE_OUTPUT</x:v>
      </x:c>
      <x:c r="H196" s="12" t="str">
        <x:v>SYNTAX_REPAIR_EXHAUSTED</x:v>
      </x:c>
      <x:c r="I196" s="12" t="str">
        <x:v>NOT_PARSED</x:v>
      </x:c>
      <x:c r="J196" s="12" t="str">
        <x:v>FAIL</x:v>
      </x:c>
      <x:c r="K196" s="9" t="n">
        <x:v>0</x:v>
      </x:c>
      <x:c r="L196" s="9" t="n">
        <x:v>6</x:v>
      </x:c>
      <x:c r="M196" s="9" t="n">
        <x:v>0</x:v>
      </x:c>
      <x:c r="N196" s="9" t="n">
        <x:v>0</x:v>
      </x:c>
      <x:c r="O196" s="9" t="str">
        <x:v>I2-029-P01</x:v>
      </x:c>
      <x:c r="P196" s="9" t="str">
        <x:v>PASS</x:v>
      </x:c>
      <x:c r="Q196" s="9" t="str">
        <x:v>NO_VERDICT</x:v>
      </x:c>
      <x:c r="R196" s="9" t="str">
        <x:v>GENERATION_ERROR</x:v>
      </x:c>
      <x:c r="S196" s="9" t="str">
        <x:v>I2-029-F02</x:v>
      </x:c>
      <x:c r="T196" s="9" t="str">
        <x:v>FAIL</x:v>
      </x:c>
      <x:c r="U196" s="9" t="str">
        <x:v>NO_VERDICT</x:v>
      </x:c>
      <x:c r="V196" s="9" t="str">
        <x:v>GENERATION_ERROR</x:v>
      </x:c>
      <x:c r="W196" s="13" t="str">
        <x:v>NOT_REVIEWED</x:v>
      </x:c>
      <x:c r="X196" s="13" t="str"/>
      <x:c r="Y196" s="13" t="str"/>
      <x:c r="Z196" s="13" t="str"/>
      <x:c r="AA196" s="13" t="str"/>
      <x:c r="AB196" s="13" t="str"/>
      <x:c r="AC196" s="13" t="str"/>
      <x:c r="AD196" s="13" t="str"/>
      <x:c r="AE196" s="13" t="str"/>
      <x:c r="AF196" s="13" t="str"/>
      <x:c r="AG196" s="13" t="str"/>
      <x:c r="AH196" s="13" t="str"/>
      <x:c r="AI196" s="16" t="str">
        <x:f>IF(AND(W196="REVIEWED",X196&lt;&gt;"",Y196&lt;&gt;"",COUNTA(Z196:AF196)=7,COUNTIF(Z196:AF196,"UNCLEAR")=0,(COUNTIF(Z196:AF196,"0")+COUNTIF(Z196:AF196,"1")+COUNTIF(Z196:AF196,"2"))&gt;0,AG196&lt;&gt;"",AH196&lt;&gt;"",AJ196&lt;&gt;""),(COUNTIF(Z196:AF196,"1")+2*COUNTIF(Z196:AF196,"2"))/(2*(COUNTIF(Z196:AF196,"0")+COUNTIF(Z196:AF196,"1")+COUNTIF(Z196:AF196,"2"))),"")</x:f>
      </x:c>
      <x:c r="AJ196" s="14" t="str"/>
      <x:c r="AK196" s="14" t="str"/>
      <x:c r="AL196" s="14" t="str"/>
      <x:c r="AM196" s="9" t="str">
        <x:v>NO_OUTPUT</x:v>
      </x:c>
      <x:c r="AN196" s="9" t="str">
        <x:v>I2.5.6</x:v>
      </x:c>
      <x:c r="AO196" s="9" t="str">
        <x:v>MISSING</x:v>
      </x:c>
      <x:c r="AP196" s="9" t="str">
        <x:v>UNAVAILABLE</x:v>
      </x:c>
      <x:c r="AQ196" s="52" t="inlineStr">
        <x:is>
          <x:t xml:space="preserve">UNAVAILABLE</x:t>
        </x:is>
      </x:c>
      <x:c r="AR196" s="53" t="inlineStr">
        <x:is>
          <x:t xml:space="preserve">MISSING_ARTIFACT</x:t>
        </x:is>
      </x:c>
      <x:c r="AS196" s="53" t="inlineStr">
        <x:is>
          <x:t xml:space="preserve">I2-029-P01=MISSING_ARTIFACT | I2-029-F02=MISSING_ARTIFACT</x:t>
        </x:is>
      </x:c>
      <x:c r="AT196" s="53" t="inlineStr">
        <x:is>
          <x:t xml:space="preserve"/>
        </x:is>
      </x:c>
      <x:c r="AU196" s="53" t="inlineStr">
        <x:is>
          <x:t xml:space="preserve"/>
        </x:is>
      </x:c>
      <x:c r="AV196" s="53" t="inlineStr">
        <x:is>
          <x:t xml:space="preserve"/>
        </x:is>
      </x:c>
      <x:c r="AW196" s="53" t="inlineStr">
        <x:is>
          <x:t xml:space="preserve"/>
        </x:is>
      </x:c>
      <x:c r="AX196" s="53" t="inlineStr">
        <x:is>
          <x:t xml:space="preserve"/>
        </x:is>
      </x:c>
      <x:c r="AY196" s="53" t="inlineStr">
        <x:is>
          <x:t xml:space="preserve"/>
        </x:is>
      </x:c>
      <x:c r="AZ196" s="53" t="inlineStr">
        <x:is>
          <x:t xml:space="preserve"/>
        </x:is>
      </x:c>
      <x:c r="BA196" s="54"/>
      <x:c r="BB196" s="54"/>
      <x:c r="BC196" s="54"/>
      <x:c r="BD196" s="55" t="str">
        <x:f>IF(OR(W196&lt;&gt;"REVIEWED",COUNTIF(BA196:BC196,"UNCLEAR")&gt;0,COUNTA(BA196:BC196)&lt;3,(COUNTIF(BA196:BC196,"0")+COUNTIF(BA196:BC196,"1")+COUNTIF(BA196:BC196,"2"))=0,AJ196=""),"",(COUNTIF(BA196:BC196,"1")+2*COUNTIF(BA196:BC196,"2"))/(2*(COUNTIF(BA196:BC196,"0")+COUNTIF(BA196:BC196,"1")+COUNTIF(BA196:BC196,"2"))))</x:f>
      </x:c>
    </x:row>
    <x:row r="197" ht="66" customHeight="1">
      <x:c r="A197" s="9" t="str">
        <x:v>BATCH_20</x:v>
      </x:c>
      <x:c r="B197" s="9" t="n">
        <x:v>191</x:v>
      </x:c>
      <x:c r="C197" s="9" t="str">
        <x:v>TRF-131</x:v>
      </x:c>
      <x:c r="D197" s="9" t="str">
        <x:v>TRAFICOM</x:v>
      </x:c>
      <x:c r="E197" s="9" t="str">
        <x:v>DIRECT_STATIC</x:v>
      </x:c>
      <x:c r="F197" s="9" t="str">
        <x:v>RUN_01</x:v>
      </x:c>
      <x:c r="G197" s="12" t="str">
        <x:v>OFFICIAL_ELIGIBLE_OUTPUT</x:v>
      </x:c>
      <x:c r="H197" s="12" t="str">
        <x:v>NO_SEMANTIC_VALIDATOR_DETERMINISTIC_PASS</x:v>
      </x:c>
      <x:c r="I197" s="12" t="str">
        <x:v>PARSED</x:v>
      </x:c>
      <x:c r="J197" s="12" t="str">
        <x:v>PASS</x:v>
      </x:c>
      <x:c r="K197" s="9" t="n">
        <x:v>4</x:v>
      </x:c>
      <x:c r="L197" s="9" t="n">
        <x:v>4</x:v>
      </x:c>
      <x:c r="M197" s="9" t="n">
        <x:v>2</x:v>
      </x:c>
      <x:c r="N197" s="9" t="n">
        <x:v>0</x:v>
      </x:c>
      <x:c r="O197" s="9" t="str">
        <x:v>TRF-131-P01</x:v>
      </x:c>
      <x:c r="P197" s="9" t="str">
        <x:v>PASS</x:v>
      </x:c>
      <x:c r="Q197" s="9" t="str">
        <x:v>FAIL</x:v>
      </x:c>
      <x:c r="R197" s="9" t="str">
        <x:v>FALSE_REJECT</x:v>
      </x:c>
      <x:c r="S197" s="9" t="str">
        <x:v>TRF-131-F01</x:v>
      </x:c>
      <x:c r="T197" s="9" t="str">
        <x:v>FAIL</x:v>
      </x:c>
      <x:c r="U197" s="9" t="str">
        <x:v>FAIL</x:v>
      </x:c>
      <x:c r="V197" s="9" t="str">
        <x:v>CORRECT_BEHAVIOR</x:v>
      </x:c>
      <x:c r="W197" s="13" t="str">
        <x:v>NOT_REVIEWED</x:v>
      </x:c>
      <x:c r="X197" s="13" t="str"/>
      <x:c r="Y197" s="13" t="str"/>
      <x:c r="Z197" s="13" t="str"/>
      <x:c r="AA197" s="13" t="str"/>
      <x:c r="AB197" s="13" t="str"/>
      <x:c r="AC197" s="13" t="str"/>
      <x:c r="AD197" s="13" t="str"/>
      <x:c r="AE197" s="13" t="str"/>
      <x:c r="AF197" s="13" t="str"/>
      <x:c r="AG197" s="13" t="str"/>
      <x:c r="AH197" s="13" t="str"/>
      <x:c r="AI197" s="16" t="str">
        <x:f>IF(AND(W197="REVIEWED",X197&lt;&gt;"",Y197&lt;&gt;"",COUNTA(Z197:AF197)=7,COUNTIF(Z197:AF197,"UNCLEAR")=0,(COUNTIF(Z197:AF197,"0")+COUNTIF(Z197:AF197,"1")+COUNTIF(Z197:AF197,"2"))&gt;0,AG197&lt;&gt;"",AH197&lt;&gt;"",AJ197&lt;&gt;""),(COUNTIF(Z197:AF197,"1")+2*COUNTIF(Z197:AF197,"2"))/(2*(COUNTIF(Z197:AF197,"0")+COUNTIF(Z197:AF197,"1")+COUNTIF(Z197:AF197,"2"))),"")</x:f>
      </x:c>
      <x:c r="AJ197" s="14" t="str"/>
      <x:c r="AK197" s="14" t="str"/>
      <x:c r="AL197" s="14" t="str"/>
      <x:c r="AM197" s="9" t="str">
        <x:v>ALWAYS_FAIL; RDF_FALSE_REJECT</x:v>
      </x:c>
      <x:c r="AN197" s="9" t="str">
        <x:v>7.2</x:v>
      </x:c>
      <x:c r="AO197" s="9" t="str">
        <x:v>MVP/SHACL_GENERATION_PIPELINE/experiments/LUNA_NO_SEMANTIC_VALIDATOR/RUN_01/runs/RUN-TRF-131-20260901T114749594021Z/artifacts/attempt_01/candidate_shape.ttl</x:v>
      </x:c>
      <x:c r="AP197" s="9" t="str">
        <x:v>695a7032a5844e8968ec4bcaa22615cabfb861efc748c6e91eb1cf7d9114eeab</x:v>
      </x:c>
      <x:c r="AQ197" s="52" t="inlineStr">
        <x:is>
          <x:t xml:space="preserve">PASS</x:t>
        </x:is>
      </x:c>
      <x:c r="AR197" s="53" t="inlineStr">
        <x:is>
          <x:t xml:space="preserve">VALID</x:t>
        </x:is>
      </x:c>
      <x:c r="AS197" s="53" t="inlineStr">
        <x:is>
          <x:t xml:space="preserve">TRF-131-P01=ACTIVATED | TRF-131-F01=ACTIVATED</x:t>
        </x:is>
      </x:c>
      <x:c r="AT197" s="53">
        <x:v>1</x:v>
      </x:c>
      <x:c r="AU197" s="53">
        <x:v>2</x:v>
      </x:c>
      <x:c r="AV197" s="53">
        <x:v>9</x:v>
      </x:c>
      <x:c r="AW197" s="53" t="inlineStr">
        <x:is>
          <x:t xml:space="preserve">sh:class, sh:datatype, sh:hasValue, sh:maxCount, sh:minCount, sh:property, sh:qualifiedMinCount, sh:qualifiedValueShape</x:t>
        </x:is>
      </x:c>
      <x:c r="AX197" s="53">
        <x:v>0</x:v>
      </x:c>
      <x:c r="AY197" s="53">
        <x:v>1</x:v>
      </x:c>
      <x:c r="AZ197" s="53">
        <x:v>0</x:v>
      </x:c>
      <x:c r="BA197" s="54"/>
      <x:c r="BB197" s="54"/>
      <x:c r="BC197" s="54"/>
      <x:c r="BD197" s="55" t="str">
        <x:f>IF(OR(W197&lt;&gt;"REVIEWED",COUNTIF(BA197:BC197,"UNCLEAR")&gt;0,COUNTA(BA197:BC197)&lt;3,(COUNTIF(BA197:BC197,"0")+COUNTIF(BA197:BC197,"1")+COUNTIF(BA197:BC197,"2"))=0,AJ197=""),"",(COUNTIF(BA197:BC197,"1")+2*COUNTIF(BA197:BC197,"2"))/(2*(COUNTIF(BA197:BC197,"0")+COUNTIF(BA197:BC197,"1")+COUNTIF(BA197:BC197,"2"))))</x:f>
      </x:c>
    </x:row>
    <x:row r="198" ht="66" customHeight="1">
      <x:c r="A198" s="9" t="str">
        <x:v>BATCH_20</x:v>
      </x:c>
      <x:c r="B198" s="9" t="n">
        <x:v>192</x:v>
      </x:c>
      <x:c r="C198" s="9" t="str">
        <x:v>I2-026</x:v>
      </x:c>
      <x:c r="D198" s="9" t="str">
        <x:v>I2</x:v>
      </x:c>
      <x:c r="E198" s="9" t="str">
        <x:v>DIRECT_STATIC</x:v>
      </x:c>
      <x:c r="F198" s="9" t="str">
        <x:v>RUN_01</x:v>
      </x:c>
      <x:c r="G198" s="12" t="str">
        <x:v>OFFICIAL_ELIGIBLE_OUTPUT</x:v>
      </x:c>
      <x:c r="H198" s="12" t="str">
        <x:v>NO_SEMANTIC_VALIDATOR_DETERMINISTIC_PASS</x:v>
      </x:c>
      <x:c r="I198" s="12" t="str">
        <x:v>PARSED</x:v>
      </x:c>
      <x:c r="J198" s="12" t="str">
        <x:v>PASS</x:v>
      </x:c>
      <x:c r="K198" s="9" t="n">
        <x:v>8</x:v>
      </x:c>
      <x:c r="L198" s="9" t="n">
        <x:v>8</x:v>
      </x:c>
      <x:c r="M198" s="9" t="n">
        <x:v>4</x:v>
      </x:c>
      <x:c r="N198" s="9" t="n">
        <x:v>0</x:v>
      </x:c>
      <x:c r="O198" s="9" t="str">
        <x:v>I2-026-P01</x:v>
      </x:c>
      <x:c r="P198" s="9" t="str">
        <x:v>PASS</x:v>
      </x:c>
      <x:c r="Q198" s="9" t="str">
        <x:v>FAIL</x:v>
      </x:c>
      <x:c r="R198" s="9" t="str">
        <x:v>FALSE_REJECT</x:v>
      </x:c>
      <x:c r="S198" s="9" t="str">
        <x:v>I2-026-F01</x:v>
      </x:c>
      <x:c r="T198" s="9" t="str">
        <x:v>FAIL</x:v>
      </x:c>
      <x:c r="U198" s="9" t="str">
        <x:v>FAIL</x:v>
      </x:c>
      <x:c r="V198" s="9" t="str">
        <x:v>CORRECT_BEHAVIOR</x:v>
      </x:c>
      <x:c r="W198" s="13" t="str">
        <x:v>NOT_REVIEWED</x:v>
      </x:c>
      <x:c r="X198" s="13" t="str"/>
      <x:c r="Y198" s="13" t="str"/>
      <x:c r="Z198" s="13" t="str"/>
      <x:c r="AA198" s="13" t="str"/>
      <x:c r="AB198" s="13" t="str"/>
      <x:c r="AC198" s="13" t="str"/>
      <x:c r="AD198" s="13" t="str"/>
      <x:c r="AE198" s="13" t="str"/>
      <x:c r="AF198" s="13" t="str"/>
      <x:c r="AG198" s="13" t="str"/>
      <x:c r="AH198" s="13" t="str"/>
      <x:c r="AI198" s="16" t="str">
        <x:f>IF(AND(W198="REVIEWED",X198&lt;&gt;"",Y198&lt;&gt;"",COUNTA(Z198:AF198)=7,COUNTIF(Z198:AF198,"UNCLEAR")=0,(COUNTIF(Z198:AF198,"0")+COUNTIF(Z198:AF198,"1")+COUNTIF(Z198:AF198,"2"))&gt;0,AG198&lt;&gt;"",AH198&lt;&gt;"",AJ198&lt;&gt;""),(COUNTIF(Z198:AF198,"1")+2*COUNTIF(Z198:AF198,"2"))/(2*(COUNTIF(Z198:AF198,"0")+COUNTIF(Z198:AF198,"1")+COUNTIF(Z198:AF198,"2"))),"")</x:f>
      </x:c>
      <x:c r="AJ198" s="14" t="str"/>
      <x:c r="AK198" s="14" t="str"/>
      <x:c r="AL198" s="14" t="str"/>
      <x:c r="AM198" s="9" t="str">
        <x:v>ALWAYS_FAIL; RDF_FALSE_REJECT</x:v>
      </x:c>
      <x:c r="AN198" s="9" t="str">
        <x:v>I2.5.3</x:v>
      </x:c>
      <x:c r="AO198" s="9" t="str">
        <x:v>MVP/SHACL_GENERATION_PIPELINE/experiments/LUNA_NO_SEMANTIC_VALIDATOR/RUN_01/runs/RUN-I2-026-20260901T095545634673Z/artifacts/attempt_01/candidate_shape.ttl</x:v>
      </x:c>
      <x:c r="AP198" s="9" t="str">
        <x:v>529f0c4636fd36ace3012faae9282deaa1e55856fef0b56d26e8d2e5e7092ea6</x:v>
      </x:c>
      <x:c r="AQ198" s="52" t="inlineStr">
        <x:is>
          <x:t xml:space="preserve">PASS</x:t>
        </x:is>
      </x:c>
      <x:c r="AR198" s="53" t="inlineStr">
        <x:is>
          <x:t xml:space="preserve">VALID</x:t>
        </x:is>
      </x:c>
      <x:c r="AS198" s="53" t="inlineStr">
        <x:is>
          <x:t xml:space="preserve">I2-026-P01=ACTIVATED | I2-026-F01=ACTIVATED</x:t>
        </x:is>
      </x:c>
      <x:c r="AT198" s="53">
        <x:v>3</x:v>
      </x:c>
      <x:c r="AU198" s="53">
        <x:v>6</x:v>
      </x:c>
      <x:c r="AV198" s="53">
        <x:v>20</x:v>
      </x:c>
      <x:c r="AW198" s="53" t="inlineStr">
        <x:is>
          <x:t xml:space="preserve">sh:class, sh:datatype, sh:in, sh:maxCount, sh:minCount, sh:node, sh:property</x:t>
        </x:is>
      </x:c>
      <x:c r="AX198" s="53">
        <x:v>1</x:v>
      </x:c>
      <x:c r="AY198" s="53">
        <x:v>1</x:v>
      </x:c>
      <x:c r="AZ198" s="53">
        <x:v>0</x:v>
      </x:c>
      <x:c r="BA198" s="54"/>
      <x:c r="BB198" s="54"/>
      <x:c r="BC198" s="54"/>
      <x:c r="BD198" s="55" t="str">
        <x:f>IF(OR(W198&lt;&gt;"REVIEWED",COUNTIF(BA198:BC198,"UNCLEAR")&gt;0,COUNTA(BA198:BC198)&lt;3,(COUNTIF(BA198:BC198,"0")+COUNTIF(BA198:BC198,"1")+COUNTIF(BA198:BC198,"2"))=0,AJ198=""),"",(COUNTIF(BA198:BC198,"1")+2*COUNTIF(BA198:BC198,"2"))/(2*(COUNTIF(BA198:BC198,"0")+COUNTIF(BA198:BC198,"1")+COUNTIF(BA198:BC198,"2"))))</x:f>
      </x:c>
    </x:row>
    <x:row r="199" ht="66" customHeight="1">
      <x:c r="A199" s="9" t="str">
        <x:v>BATCH_20</x:v>
      </x:c>
      <x:c r="B199" s="9" t="n">
        <x:v>193</x:v>
      </x:c>
      <x:c r="C199" s="9" t="str">
        <x:v>I2-023</x:v>
      </x:c>
      <x:c r="D199" s="9" t="str">
        <x:v>I2</x:v>
      </x:c>
      <x:c r="E199" s="9" t="str">
        <x:v>COMPLEX_READINESS</x:v>
      </x:c>
      <x:c r="F199" s="9" t="str">
        <x:v>RUN_01</x:v>
      </x:c>
      <x:c r="G199" s="12" t="str">
        <x:v>OFFICIAL_ELIGIBLE_OUTPUT</x:v>
      </x:c>
      <x:c r="H199" s="12" t="str">
        <x:v>NO_SEMANTIC_VALIDATOR_DETERMINISTIC_PASS</x:v>
      </x:c>
      <x:c r="I199" s="12" t="str">
        <x:v>PARSED</x:v>
      </x:c>
      <x:c r="J199" s="12" t="str">
        <x:v>PASS</x:v>
      </x:c>
      <x:c r="K199" s="9" t="n">
        <x:v>8</x:v>
      </x:c>
      <x:c r="L199" s="9" t="n">
        <x:v>8</x:v>
      </x:c>
      <x:c r="M199" s="9" t="n">
        <x:v>5</x:v>
      </x:c>
      <x:c r="N199" s="9" t="n">
        <x:v>0</x:v>
      </x:c>
      <x:c r="O199" s="9" t="str">
        <x:v>I2-023-P03</x:v>
      </x:c>
      <x:c r="P199" s="9" t="str">
        <x:v>PASS</x:v>
      </x:c>
      <x:c r="Q199" s="9" t="str">
        <x:v>FAIL</x:v>
      </x:c>
      <x:c r="R199" s="9" t="str">
        <x:v>FALSE_REJECT</x:v>
      </x:c>
      <x:c r="S199" s="9" t="str">
        <x:v>I2-023-F03</x:v>
      </x:c>
      <x:c r="T199" s="9" t="str">
        <x:v>FAIL</x:v>
      </x:c>
      <x:c r="U199" s="9" t="str">
        <x:v>FAIL</x:v>
      </x:c>
      <x:c r="V199" s="9" t="str">
        <x:v>CORRECT_BEHAVIOR</x:v>
      </x:c>
      <x:c r="W199" s="13" t="str">
        <x:v>NOT_REVIEWED</x:v>
      </x:c>
      <x:c r="X199" s="13" t="str"/>
      <x:c r="Y199" s="13" t="str"/>
      <x:c r="Z199" s="13" t="str"/>
      <x:c r="AA199" s="13" t="str"/>
      <x:c r="AB199" s="13" t="str"/>
      <x:c r="AC199" s="13" t="str"/>
      <x:c r="AD199" s="13" t="str"/>
      <x:c r="AE199" s="13" t="str"/>
      <x:c r="AF199" s="13" t="str"/>
      <x:c r="AG199" s="13" t="str"/>
      <x:c r="AH199" s="13" t="str"/>
      <x:c r="AI199" s="16" t="str">
        <x:f>IF(AND(W199="REVIEWED",X199&lt;&gt;"",Y199&lt;&gt;"",COUNTA(Z199:AF199)=7,COUNTIF(Z199:AF199,"UNCLEAR")=0,(COUNTIF(Z199:AF199,"0")+COUNTIF(Z199:AF199,"1")+COUNTIF(Z199:AF199,"2"))&gt;0,AG199&lt;&gt;"",AH199&lt;&gt;"",AJ199&lt;&gt;""),(COUNTIF(Z199:AF199,"1")+2*COUNTIF(Z199:AF199,"2"))/(2*(COUNTIF(Z199:AF199,"0")+COUNTIF(Z199:AF199,"1")+COUNTIF(Z199:AF199,"2"))),"")</x:f>
      </x:c>
      <x:c r="AJ199" s="14" t="str"/>
      <x:c r="AK199" s="14" t="str"/>
      <x:c r="AL199" s="14" t="str"/>
      <x:c r="AM199" s="9" t="str">
        <x:v>ALWAYS_FAIL; RDF_FALSE_REJECT</x:v>
      </x:c>
      <x:c r="AN199" s="9" t="str">
        <x:v>I2.4.2 — longitudinally framed plating</x:v>
      </x:c>
      <x:c r="AO199" s="9" t="str">
        <x:v>MVP/SHACL_GENERATION_PIPELINE/experiments/LUNA_NO_SEMANTIC_VALIDATOR/RUN_01/runs/RUN-I2-023-20260901T095447838295Z/artifacts/attempt_01/candidate_shape.ttl</x:v>
      </x:c>
      <x:c r="AP199" s="9" t="str">
        <x:v>954ddcccaef47d7385c0386f73cedea641c3bec62ba0d62653ad9b6d128926a5</x:v>
      </x:c>
      <x:c r="AQ199" s="52" t="inlineStr">
        <x:is>
          <x:t xml:space="preserve">PASS</x:t>
        </x:is>
      </x:c>
      <x:c r="AR199" s="53" t="inlineStr">
        <x:is>
          <x:t xml:space="preserve">VALID</x:t>
        </x:is>
      </x:c>
      <x:c r="AS199" s="53" t="inlineStr">
        <x:is>
          <x:t xml:space="preserve">I2-023-P03=ACTIVATED | I2-023-F03=ACTIVATED</x:t>
        </x:is>
      </x:c>
      <x:c r="AT199" s="53">
        <x:v>1</x:v>
      </x:c>
      <x:c r="AU199" s="53">
        <x:v>29</x:v>
      </x:c>
      <x:c r="AV199" s="53">
        <x:v>125</x:v>
      </x:c>
      <x:c r="AW199" s="53" t="inlineStr">
        <x:is>
          <x:t xml:space="preserve">sh:class, sh:datatype, sh:hasValue, sh:maxCount, sh:minCount, sh:node, sh:property</x:t>
        </x:is>
      </x:c>
      <x:c r="AX199" s="53">
        <x:v>0</x:v>
      </x:c>
      <x:c r="AY199" s="53">
        <x:v>1</x:v>
      </x:c>
      <x:c r="AZ199" s="53">
        <x:v>0</x:v>
      </x:c>
      <x:c r="BA199" s="54"/>
      <x:c r="BB199" s="54"/>
      <x:c r="BC199" s="54"/>
      <x:c r="BD199" s="55" t="str">
        <x:f>IF(OR(W199&lt;&gt;"REVIEWED",COUNTIF(BA199:BC199,"UNCLEAR")&gt;0,COUNTA(BA199:BC199)&lt;3,(COUNTIF(BA199:BC199,"0")+COUNTIF(BA199:BC199,"1")+COUNTIF(BA199:BC199,"2"))=0,AJ199=""),"",(COUNTIF(BA199:BC199,"1")+2*COUNTIF(BA199:BC199,"2"))/(2*(COUNTIF(BA199:BC199,"0")+COUNTIF(BA199:BC199,"1")+COUNTIF(BA199:BC199,"2"))))</x:f>
      </x:c>
    </x:row>
    <x:row r="200" ht="66" customHeight="1">
      <x:c r="A200" s="9" t="str">
        <x:v>BATCH_20</x:v>
      </x:c>
      <x:c r="B200" s="9" t="n">
        <x:v>194</x:v>
      </x:c>
      <x:c r="C200" s="9" t="str">
        <x:v>TRF-057</x:v>
      </x:c>
      <x:c r="D200" s="9" t="str">
        <x:v>TRAFICOM</x:v>
      </x:c>
      <x:c r="E200" s="9" t="str">
        <x:v>DIRECT_CALCULATION</x:v>
      </x:c>
      <x:c r="F200" s="9" t="str">
        <x:v>RUN_01</x:v>
      </x:c>
      <x:c r="G200" s="12" t="str">
        <x:v>OFFICIAL_ELIGIBLE_OUTPUT</x:v>
      </x:c>
      <x:c r="H200" s="12" t="str">
        <x:v>NO_SEMANTIC_VALIDATOR_DETERMINISTIC_PASS</x:v>
      </x:c>
      <x:c r="I200" s="12" t="str">
        <x:v>PARSED</x:v>
      </x:c>
      <x:c r="J200" s="12" t="str">
        <x:v>PASS</x:v>
      </x:c>
      <x:c r="K200" s="9" t="n">
        <x:v>7</x:v>
      </x:c>
      <x:c r="L200" s="9" t="n">
        <x:v>7</x:v>
      </x:c>
      <x:c r="M200" s="9" t="n">
        <x:v>7</x:v>
      </x:c>
      <x:c r="N200" s="9" t="n">
        <x:v>1</x:v>
      </x:c>
      <x:c r="O200" s="9" t="str">
        <x:v>TRF-057-P01</x:v>
      </x:c>
      <x:c r="P200" s="9" t="str">
        <x:v>PASS</x:v>
      </x:c>
      <x:c r="Q200" s="9" t="str">
        <x:v>PASS</x:v>
      </x:c>
      <x:c r="R200" s="9" t="str">
        <x:v>CORRECT_BEHAVIOR</x:v>
      </x:c>
      <x:c r="S200" s="9" t="str">
        <x:v>TRF-057-F01</x:v>
      </x:c>
      <x:c r="T200" s="9" t="str">
        <x:v>FAIL</x:v>
      </x:c>
      <x:c r="U200" s="9" t="str">
        <x:v>FAIL</x:v>
      </x:c>
      <x:c r="V200" s="9" t="str">
        <x:v>CORRECT_BEHAVIOR</x:v>
      </x:c>
      <x:c r="W200" s="13" t="str">
        <x:v>NOT_REVIEWED</x:v>
      </x:c>
      <x:c r="X200" s="13" t="str"/>
      <x:c r="Y200" s="13" t="str"/>
      <x:c r="Z200" s="13" t="str"/>
      <x:c r="AA200" s="13" t="str"/>
      <x:c r="AB200" s="13" t="str"/>
      <x:c r="AC200" s="13" t="str"/>
      <x:c r="AD200" s="13" t="str"/>
      <x:c r="AE200" s="13" t="str"/>
      <x:c r="AF200" s="13" t="str"/>
      <x:c r="AG200" s="13" t="str"/>
      <x:c r="AH200" s="13" t="str"/>
      <x:c r="AI200" s="16" t="str">
        <x:f>IF(AND(W200="REVIEWED",X200&lt;&gt;"",Y200&lt;&gt;"",COUNTA(Z200:AF200)=7,COUNTIF(Z200:AF200,"UNCLEAR")=0,(COUNTIF(Z200:AF200,"0")+COUNTIF(Z200:AF200,"1")+COUNTIF(Z200:AF200,"2"))&gt;0,AG200&lt;&gt;"",AH200&lt;&gt;"",AJ200&lt;&gt;""),(COUNTIF(Z200:AF200,"1")+2*COUNTIF(Z200:AF200,"2"))/(2*(COUNTIF(Z200:AF200,"0")+COUNTIF(Z200:AF200,"1")+COUNTIF(Z200:AF200,"2"))),"")</x:f>
      </x:c>
      <x:c r="AJ200" s="14" t="str"/>
      <x:c r="AK200" s="14" t="str"/>
      <x:c r="AL200" s="14" t="str"/>
      <x:c r="AM200" s="9" t="str"/>
      <x:c r="AN200" s="9" t="str">
        <x:v>4.6.1</x:v>
      </x:c>
      <x:c r="AO200" s="9" t="str">
        <x:v>MVP/SHACL_GENERATION_PIPELINE/experiments/LUNA_NO_SEMANTIC_VALIDATOR/RUN_01/runs/RUN-TRF-057-20260901T112544500710Z/artifacts/attempt_01/candidate_shape.ttl</x:v>
      </x:c>
      <x:c r="AP200" s="9" t="str">
        <x:v>0a9a4745f58e307c8122bc7105948ce53809a90c261389ca54ee96c5ba42af25</x:v>
      </x:c>
      <x:c r="AQ200" s="52" t="inlineStr">
        <x:is>
          <x:t xml:space="preserve">PASS</x:t>
        </x:is>
      </x:c>
      <x:c r="AR200" s="53" t="inlineStr">
        <x:is>
          <x:t xml:space="preserve">VALID</x:t>
        </x:is>
      </x:c>
      <x:c r="AS200" s="53" t="inlineStr">
        <x:is>
          <x:t xml:space="preserve">TRF-057-P01=ACTIVATED | TRF-057-F01=ACTIVATED</x:t>
        </x:is>
      </x:c>
      <x:c r="AT200" s="53">
        <x:v>1</x:v>
      </x:c>
      <x:c r="AU200" s="53">
        <x:v>12</x:v>
      </x:c>
      <x:c r="AV200" s="53">
        <x:v>52</x:v>
      </x:c>
      <x:c r="AW200" s="53" t="inlineStr">
        <x:is>
          <x:t xml:space="preserve">sh:class, sh:datatype, sh:hasValue, sh:maxCount, sh:minCount, sh:node, sh:property</x:t>
        </x:is>
      </x:c>
      <x:c r="AX200" s="53">
        <x:v>1</x:v>
      </x:c>
      <x:c r="AY200" s="53">
        <x:v>1</x:v>
      </x:c>
      <x:c r="AZ200" s="53">
        <x:v>0</x:v>
      </x:c>
      <x:c r="BA200" s="54"/>
      <x:c r="BB200" s="54"/>
      <x:c r="BC200" s="54"/>
      <x:c r="BD200" s="55" t="str">
        <x:f>IF(OR(W200&lt;&gt;"REVIEWED",COUNTIF(BA200:BC200,"UNCLEAR")&gt;0,COUNTA(BA200:BC200)&lt;3,(COUNTIF(BA200:BC200,"0")+COUNTIF(BA200:BC200,"1")+COUNTIF(BA200:BC200,"2"))=0,AJ200=""),"",(COUNTIF(BA200:BC200,"1")+2*COUNTIF(BA200:BC200,"2"))/(2*(COUNTIF(BA200:BC200,"0")+COUNTIF(BA200:BC200,"1")+COUNTIF(BA200:BC200,"2"))))</x:f>
      </x:c>
    </x:row>
    <x:row r="201" ht="66" customHeight="1">
      <x:c r="A201" s="9" t="str">
        <x:v>BATCH_20</x:v>
      </x:c>
      <x:c r="B201" s="9" t="n">
        <x:v>195</x:v>
      </x:c>
      <x:c r="C201" s="9" t="str">
        <x:v>IMO-011</x:v>
      </x:c>
      <x:c r="D201" s="9" t="str">
        <x:v>IMO</x:v>
      </x:c>
      <x:c r="E201" s="9" t="str">
        <x:v>COMPLEX_READINESS</x:v>
      </x:c>
      <x:c r="F201" s="9" t="str">
        <x:v>RUN_01</x:v>
      </x:c>
      <x:c r="G201" s="12" t="str">
        <x:v>OFFICIAL_ELIGIBLE_OUTPUT</x:v>
      </x:c>
      <x:c r="H201" s="12" t="str">
        <x:v>NO_SEMANTIC_VALIDATOR_DETERMINISTIC_PASS</x:v>
      </x:c>
      <x:c r="I201" s="12" t="str">
        <x:v>PARSED</x:v>
      </x:c>
      <x:c r="J201" s="12" t="str">
        <x:v>PASS</x:v>
      </x:c>
      <x:c r="K201" s="9" t="n">
        <x:v>10</x:v>
      </x:c>
      <x:c r="L201" s="9" t="n">
        <x:v>10</x:v>
      </x:c>
      <x:c r="M201" s="9" t="n">
        <x:v>10</x:v>
      </x:c>
      <x:c r="N201" s="9" t="n">
        <x:v>1</x:v>
      </x:c>
      <x:c r="O201" s="9" t="str">
        <x:v>IMO-011-P01</x:v>
      </x:c>
      <x:c r="P201" s="9" t="str">
        <x:v>PASS</x:v>
      </x:c>
      <x:c r="Q201" s="9" t="str">
        <x:v>PASS</x:v>
      </x:c>
      <x:c r="R201" s="9" t="str">
        <x:v>CORRECT_BEHAVIOR</x:v>
      </x:c>
      <x:c r="S201" s="9" t="str">
        <x:v>IMO-011-F01</x:v>
      </x:c>
      <x:c r="T201" s="9" t="str">
        <x:v>FAIL</x:v>
      </x:c>
      <x:c r="U201" s="9" t="str">
        <x:v>FAIL</x:v>
      </x:c>
      <x:c r="V201" s="9" t="str">
        <x:v>CORRECT_BEHAVIOR</x:v>
      </x:c>
      <x:c r="W201" s="13" t="str">
        <x:v>NOT_REVIEWED</x:v>
      </x:c>
      <x:c r="X201" s="13" t="str"/>
      <x:c r="Y201" s="13" t="str"/>
      <x:c r="Z201" s="13" t="str"/>
      <x:c r="AA201" s="13" t="str"/>
      <x:c r="AB201" s="13" t="str"/>
      <x:c r="AC201" s="13" t="str"/>
      <x:c r="AD201" s="13" t="str"/>
      <x:c r="AE201" s="13" t="str"/>
      <x:c r="AF201" s="13" t="str"/>
      <x:c r="AG201" s="13" t="str"/>
      <x:c r="AH201" s="13" t="str"/>
      <x:c r="AI201" s="16" t="str">
        <x:f>IF(AND(W201="REVIEWED",X201&lt;&gt;"",Y201&lt;&gt;"",COUNTA(Z201:AF201)=7,COUNTIF(Z201:AF201,"UNCLEAR")=0,(COUNTIF(Z201:AF201,"0")+COUNTIF(Z201:AF201,"1")+COUNTIF(Z201:AF201,"2"))&gt;0,AG201&lt;&gt;"",AH201&lt;&gt;"",AJ201&lt;&gt;""),(COUNTIF(Z201:AF201,"1")+2*COUNTIF(Z201:AF201,"2"))/(2*(COUNTIF(Z201:AF201,"0")+COUNTIF(Z201:AF201,"1")+COUNTIF(Z201:AF201,"2"))),"")</x:f>
      </x:c>
      <x:c r="AJ201" s="14" t="str"/>
      <x:c r="AK201" s="14" t="str"/>
      <x:c r="AL201" s="14" t="str"/>
      <x:c r="AM201" s="9" t="str"/>
      <x:c r="AN201" s="9" t="str">
        <x:v>Part I-A 1.2.9</x:v>
      </x:c>
      <x:c r="AO201" s="9" t="str">
        <x:v>MVP/SHACL_GENERATION_PIPELINE/experiments/LUNA_NO_SEMANTIC_VALIDATOR/RUN_01/runs/RUN-IMO-011-20260901T101403840521Z/artifacts/attempt_01/candidate_shape.ttl</x:v>
      </x:c>
      <x:c r="AP201" s="9" t="str">
        <x:v>9fa1dec3205aa2284bd7b39ea9149b04c8a1019e768c10c46def63ec2faf2c3a</x:v>
      </x:c>
      <x:c r="AQ201" s="52" t="inlineStr">
        <x:is>
          <x:t xml:space="preserve">PASS</x:t>
        </x:is>
      </x:c>
      <x:c r="AR201" s="53" t="inlineStr">
        <x:is>
          <x:t xml:space="preserve">VALID</x:t>
        </x:is>
      </x:c>
      <x:c r="AS201" s="53" t="inlineStr">
        <x:is>
          <x:t xml:space="preserve">IMO-011-P01=ACTIVATED | IMO-011-F01=ACTIVATED</x:t>
        </x:is>
      </x:c>
      <x:c r="AT201" s="53">
        <x:v>1</x:v>
      </x:c>
      <x:c r="AU201" s="53">
        <x:v>14</x:v>
      </x:c>
      <x:c r="AV201" s="53">
        <x:v>59</x:v>
      </x:c>
      <x:c r="AW201" s="53" t="inlineStr">
        <x:is>
          <x:t xml:space="preserve">sh:class, sh:datatype, sh:hasValue, sh:maxCount, sh:maxExclusive, sh:minCount, sh:minInclusive, sh:node, sh:or, sh:property</x:t>
        </x:is>
      </x:c>
      <x:c r="AX201" s="53">
        <x:v>0</x:v>
      </x:c>
      <x:c r="AY201" s="53">
        <x:v>2</x:v>
      </x:c>
      <x:c r="AZ201" s="53">
        <x:v>1</x:v>
      </x:c>
      <x:c r="BA201" s="54"/>
      <x:c r="BB201" s="54"/>
      <x:c r="BC201" s="54"/>
      <x:c r="BD201" s="55" t="str">
        <x:f>IF(OR(W201&lt;&gt;"REVIEWED",COUNTIF(BA201:BC201,"UNCLEAR")&gt;0,COUNTA(BA201:BC201)&lt;3,(COUNTIF(BA201:BC201,"0")+COUNTIF(BA201:BC201,"1")+COUNTIF(BA201:BC201,"2"))=0,AJ201=""),"",(COUNTIF(BA201:BC201,"1")+2*COUNTIF(BA201:BC201,"2"))/(2*(COUNTIF(BA201:BC201,"0")+COUNTIF(BA201:BC201,"1")+COUNTIF(BA201:BC201,"2"))))</x:f>
      </x:c>
    </x:row>
    <x:row r="202" ht="66" customHeight="1">
      <x:c r="A202" s="9" t="str">
        <x:v>BATCH_20</x:v>
      </x:c>
      <x:c r="B202" s="9" t="n">
        <x:v>196</x:v>
      </x:c>
      <x:c r="C202" s="9" t="str">
        <x:v>IMO26-007</x:v>
      </x:c>
      <x:c r="D202" s="9" t="str">
        <x:v>IMO26</x:v>
      </x:c>
      <x:c r="E202" s="9" t="str">
        <x:v>DIRECT_STATIC</x:v>
      </x:c>
      <x:c r="F202" s="9" t="str">
        <x:v>RUN_01</x:v>
      </x:c>
      <x:c r="G202" s="12" t="str">
        <x:v>OFFICIAL_ELIGIBLE_OUTPUT</x:v>
      </x:c>
      <x:c r="H202" s="12" t="str">
        <x:v>NO_SEMANTIC_VALIDATOR_DETERMINISTIC_PASS</x:v>
      </x:c>
      <x:c r="I202" s="12" t="str">
        <x:v>PARSED</x:v>
      </x:c>
      <x:c r="J202" s="12" t="str">
        <x:v>PASS</x:v>
      </x:c>
      <x:c r="K202" s="9" t="n">
        <x:v>10</x:v>
      </x:c>
      <x:c r="L202" s="9" t="n">
        <x:v>10</x:v>
      </x:c>
      <x:c r="M202" s="9" t="n">
        <x:v>10</x:v>
      </x:c>
      <x:c r="N202" s="9" t="n">
        <x:v>1</x:v>
      </x:c>
      <x:c r="O202" s="9" t="str">
        <x:v>IMO26-007-A-P03</x:v>
      </x:c>
      <x:c r="P202" s="9" t="str">
        <x:v>PASS</x:v>
      </x:c>
      <x:c r="Q202" s="9" t="str">
        <x:v>PASS</x:v>
      </x:c>
      <x:c r="R202" s="9" t="str">
        <x:v>CORRECT_BEHAVIOR</x:v>
      </x:c>
      <x:c r="S202" s="9" t="str">
        <x:v>IMO26-007-A-F01</x:v>
      </x:c>
      <x:c r="T202" s="9" t="str">
        <x:v>FAIL</x:v>
      </x:c>
      <x:c r="U202" s="9" t="str">
        <x:v>FAIL</x:v>
      </x:c>
      <x:c r="V202" s="9" t="str">
        <x:v>CORRECT_BEHAVIOR</x:v>
      </x:c>
      <x:c r="W202" s="13" t="str">
        <x:v>NOT_REVIEWED</x:v>
      </x:c>
      <x:c r="X202" s="13" t="str"/>
      <x:c r="Y202" s="13" t="str"/>
      <x:c r="Z202" s="13" t="str"/>
      <x:c r="AA202" s="13" t="str"/>
      <x:c r="AB202" s="13" t="str"/>
      <x:c r="AC202" s="13" t="str"/>
      <x:c r="AD202" s="13" t="str"/>
      <x:c r="AE202" s="13" t="str"/>
      <x:c r="AF202" s="13" t="str"/>
      <x:c r="AG202" s="13" t="str"/>
      <x:c r="AH202" s="13" t="str"/>
      <x:c r="AI202" s="16" t="str">
        <x:f>IF(AND(W202="REVIEWED",X202&lt;&gt;"",Y202&lt;&gt;"",COUNTA(Z202:AF202)=7,COUNTIF(Z202:AF202,"UNCLEAR")=0,(COUNTIF(Z202:AF202,"0")+COUNTIF(Z202:AF202,"1")+COUNTIF(Z202:AF202,"2"))&gt;0,AG202&lt;&gt;"",AH202&lt;&gt;"",AJ202&lt;&gt;""),(COUNTIF(Z202:AF202,"1")+2*COUNTIF(Z202:AF202,"2"))/(2*(COUNTIF(Z202:AF202,"0")+COUNTIF(Z202:AF202,"1")+COUNTIF(Z202:AF202,"2"))),"")</x:f>
      </x:c>
      <x:c r="AJ202" s="14" t="str"/>
      <x:c r="AK202" s="14" t="str"/>
      <x:c r="AL202" s="14" t="str"/>
      <x:c r="AM202" s="9" t="str"/>
      <x:c r="AN202" s="9" t="str">
        <x:v>9-1.3.2.1.1</x:v>
      </x:c>
      <x:c r="AO202" s="9" t="str">
        <x:v>MVP/SHACL_GENERATION_PIPELINE/experiments/LUNA_NO_SEMANTIC_VALIDATOR/RUN_01/runs/RUN-IMO26-007-20260901T105320970208Z/artifacts/attempt_01/candidate_shape.ttl</x:v>
      </x:c>
      <x:c r="AP202" s="9" t="str">
        <x:v>630ca26f89921c140bff5070bb08573e7cf68b47852eac7952179234fc4b76a5</x:v>
      </x:c>
      <x:c r="AQ202" s="52" t="inlineStr">
        <x:is>
          <x:t xml:space="preserve">PASS</x:t>
        </x:is>
      </x:c>
      <x:c r="AR202" s="53" t="inlineStr">
        <x:is>
          <x:t xml:space="preserve">VALID</x:t>
        </x:is>
      </x:c>
      <x:c r="AS202" s="53" t="inlineStr">
        <x:is>
          <x:t xml:space="preserve">IMO26-007-A-P03=ACTIVATED | IMO26-007-A-F01=ACTIVATED</x:t>
        </x:is>
      </x:c>
      <x:c r="AT202" s="53">
        <x:v>1</x:v>
      </x:c>
      <x:c r="AU202" s="53">
        <x:v>10</x:v>
      </x:c>
      <x:c r="AV202" s="53">
        <x:v>36</x:v>
      </x:c>
      <x:c r="AW202" s="53" t="inlineStr">
        <x:is>
          <x:t xml:space="preserve">sh:datatype, sh:hasValue, sh:maxExclusive, sh:minCount, sh:minInclusive, sh:or, sh:property</x:t>
        </x:is>
      </x:c>
      <x:c r="AX202" s="53">
        <x:v>0</x:v>
      </x:c>
      <x:c r="AY202" s="53">
        <x:v>1</x:v>
      </x:c>
      <x:c r="AZ202" s="53">
        <x:v>2</x:v>
      </x:c>
      <x:c r="BA202" s="54"/>
      <x:c r="BB202" s="54"/>
      <x:c r="BC202" s="54"/>
      <x:c r="BD202" s="55" t="str">
        <x:f>IF(OR(W202&lt;&gt;"REVIEWED",COUNTIF(BA202:BC202,"UNCLEAR")&gt;0,COUNTA(BA202:BC202)&lt;3,(COUNTIF(BA202:BC202,"0")+COUNTIF(BA202:BC202,"1")+COUNTIF(BA202:BC202,"2"))=0,AJ202=""),"",(COUNTIF(BA202:BC202,"1")+2*COUNTIF(BA202:BC202,"2"))/(2*(COUNTIF(BA202:BC202,"0")+COUNTIF(BA202:BC202,"1")+COUNTIF(BA202:BC202,"2"))))</x:f>
      </x:c>
    </x:row>
    <x:row r="203" ht="66" customHeight="1">
      <x:c r="A203" s="9" t="str">
        <x:v>BATCH_20</x:v>
      </x:c>
      <x:c r="B203" s="9" t="n">
        <x:v>197</x:v>
      </x:c>
      <x:c r="C203" s="9" t="str">
        <x:v>TRF-088</x:v>
      </x:c>
      <x:c r="D203" s="9" t="str">
        <x:v>TRAFICOM</x:v>
      </x:c>
      <x:c r="E203" s="9" t="str">
        <x:v>DIRECT_STATIC</x:v>
      </x:c>
      <x:c r="F203" s="9" t="str">
        <x:v>RUN_01</x:v>
      </x:c>
      <x:c r="G203" s="12" t="str">
        <x:v>OFFICIAL_ELIGIBLE_OUTPUT</x:v>
      </x:c>
      <x:c r="H203" s="12" t="str">
        <x:v>NO_SEMANTIC_VALIDATOR_DETERMINISTIC_PASS</x:v>
      </x:c>
      <x:c r="I203" s="12" t="str">
        <x:v>PARSED</x:v>
      </x:c>
      <x:c r="J203" s="12" t="str">
        <x:v>PASS</x:v>
      </x:c>
      <x:c r="K203" s="9" t="n">
        <x:v>4</x:v>
      </x:c>
      <x:c r="L203" s="9" t="n">
        <x:v>4</x:v>
      </x:c>
      <x:c r="M203" s="9" t="n">
        <x:v>3</x:v>
      </x:c>
      <x:c r="N203" s="9" t="n">
        <x:v>0</x:v>
      </x:c>
      <x:c r="O203" s="9" t="str">
        <x:v>TRF-088-P02</x:v>
      </x:c>
      <x:c r="P203" s="9" t="str">
        <x:v>PASS</x:v>
      </x:c>
      <x:c r="Q203" s="9" t="str">
        <x:v>FAIL</x:v>
      </x:c>
      <x:c r="R203" s="9" t="str">
        <x:v>FALSE_REJECT</x:v>
      </x:c>
      <x:c r="S203" s="9" t="str">
        <x:v>TRF-088-F01</x:v>
      </x:c>
      <x:c r="T203" s="9" t="str">
        <x:v>FAIL</x:v>
      </x:c>
      <x:c r="U203" s="9" t="str">
        <x:v>FAIL</x:v>
      </x:c>
      <x:c r="V203" s="9" t="str">
        <x:v>CORRECT_BEHAVIOR</x:v>
      </x:c>
      <x:c r="W203" s="13" t="str">
        <x:v>NOT_REVIEWED</x:v>
      </x:c>
      <x:c r="X203" s="13" t="str"/>
      <x:c r="Y203" s="13" t="str"/>
      <x:c r="Z203" s="13" t="str"/>
      <x:c r="AA203" s="13" t="str"/>
      <x:c r="AB203" s="13" t="str"/>
      <x:c r="AC203" s="13" t="str"/>
      <x:c r="AD203" s="13" t="str"/>
      <x:c r="AE203" s="13" t="str"/>
      <x:c r="AF203" s="13" t="str"/>
      <x:c r="AG203" s="13" t="str"/>
      <x:c r="AH203" s="13" t="str"/>
      <x:c r="AI203" s="16" t="str">
        <x:f>IF(AND(W203="REVIEWED",X203&lt;&gt;"",Y203&lt;&gt;"",COUNTA(Z203:AF203)=7,COUNTIF(Z203:AF203,"UNCLEAR")=0,(COUNTIF(Z203:AF203,"0")+COUNTIF(Z203:AF203,"1")+COUNTIF(Z203:AF203,"2"))&gt;0,AG203&lt;&gt;"",AH203&lt;&gt;"",AJ203&lt;&gt;""),(COUNTIF(Z203:AF203,"1")+2*COUNTIF(Z203:AF203,"2"))/(2*(COUNTIF(Z203:AF203,"0")+COUNTIF(Z203:AF203,"1")+COUNTIF(Z203:AF203,"2"))),"")</x:f>
      </x:c>
      <x:c r="AJ203" s="14" t="str"/>
      <x:c r="AK203" s="14" t="str"/>
      <x:c r="AL203" s="14" t="str"/>
      <x:c r="AM203" s="9" t="str">
        <x:v>RDF_FALSE_REJECT</x:v>
      </x:c>
      <x:c r="AN203" s="9" t="str">
        <x:v>6.5.3.3</x:v>
      </x:c>
      <x:c r="AO203" s="9" t="str">
        <x:v>MVP/SHACL_GENERATION_PIPELINE/experiments/LUNA_NO_SEMANTIC_VALIDATOR/RUN_01/runs/RUN-TRF-088-20260901T113732241372Z/artifacts/attempt_01/candidate_shape.ttl</x:v>
      </x:c>
      <x:c r="AP203" s="9" t="str">
        <x:v>b9b2a009d95dccc70b850389d2d51b6463f1a3ec4bee43af8514b0925f15d6e4</x:v>
      </x:c>
      <x:c r="AQ203" s="52" t="inlineStr">
        <x:is>
          <x:t xml:space="preserve">PASS</x:t>
        </x:is>
      </x:c>
      <x:c r="AR203" s="53" t="inlineStr">
        <x:is>
          <x:t xml:space="preserve">VALID</x:t>
        </x:is>
      </x:c>
      <x:c r="AS203" s="53" t="inlineStr">
        <x:is>
          <x:t xml:space="preserve">TRF-088-P02=ACTIVATED | TRF-088-F01=ACTIVATED</x:t>
        </x:is>
      </x:c>
      <x:c r="AT203" s="53">
        <x:v>5</x:v>
      </x:c>
      <x:c r="AU203" s="53">
        <x:v>10</x:v>
      </x:c>
      <x:c r="AV203" s="53">
        <x:v>36</x:v>
      </x:c>
      <x:c r="AW203" s="53" t="inlineStr">
        <x:is>
          <x:t xml:space="preserve">sh:datatype, sh:hasValue, sh:maxCount, sh:minCount, sh:node, sh:or, sh:property</x:t>
        </x:is>
      </x:c>
      <x:c r="AX203" s="53">
        <x:v>0</x:v>
      </x:c>
      <x:c r="AY203" s="53">
        <x:v>1</x:v>
      </x:c>
      <x:c r="AZ203" s="53">
        <x:v>1</x:v>
      </x:c>
      <x:c r="BA203" s="54"/>
      <x:c r="BB203" s="54"/>
      <x:c r="BC203" s="54"/>
      <x:c r="BD203" s="55" t="str">
        <x:f>IF(OR(W203&lt;&gt;"REVIEWED",COUNTIF(BA203:BC203,"UNCLEAR")&gt;0,COUNTA(BA203:BC203)&lt;3,(COUNTIF(BA203:BC203,"0")+COUNTIF(BA203:BC203,"1")+COUNTIF(BA203:BC203,"2"))=0,AJ203=""),"",(COUNTIF(BA203:BC203,"1")+2*COUNTIF(BA203:BC203,"2"))/(2*(COUNTIF(BA203:BC203,"0")+COUNTIF(BA203:BC203,"1")+COUNTIF(BA203:BC203,"2"))))</x:f>
      </x:c>
    </x:row>
    <x:row r="204" ht="66" customHeight="1">
      <x:c r="A204" s="9" t="str">
        <x:v>BATCH_20</x:v>
      </x:c>
      <x:c r="B204" s="9" t="n">
        <x:v>198</x:v>
      </x:c>
      <x:c r="C204" s="9" t="str">
        <x:v>TRF-007</x:v>
      </x:c>
      <x:c r="D204" s="9" t="str">
        <x:v>TRAFICOM</x:v>
      </x:c>
      <x:c r="E204" s="9" t="str">
        <x:v>DIRECT_STATIC</x:v>
      </x:c>
      <x:c r="F204" s="9" t="str">
        <x:v>RUN_01</x:v>
      </x:c>
      <x:c r="G204" s="12" t="str">
        <x:v>OFFICIAL_ELIGIBLE_OUTPUT</x:v>
      </x:c>
      <x:c r="H204" s="12" t="str">
        <x:v>NO_SEMANTIC_VALIDATOR_DETERMINISTIC_PASS</x:v>
      </x:c>
      <x:c r="I204" s="12" t="str">
        <x:v>PARSED</x:v>
      </x:c>
      <x:c r="J204" s="12" t="str">
        <x:v>PASS</x:v>
      </x:c>
      <x:c r="K204" s="9" t="n">
        <x:v>8</x:v>
      </x:c>
      <x:c r="L204" s="9" t="n">
        <x:v>8</x:v>
      </x:c>
      <x:c r="M204" s="9" t="n">
        <x:v>6</x:v>
      </x:c>
      <x:c r="N204" s="9" t="n">
        <x:v>0</x:v>
      </x:c>
      <x:c r="O204" s="9" t="str">
        <x:v>TRF-007-P02</x:v>
      </x:c>
      <x:c r="P204" s="9" t="str">
        <x:v>PASS</x:v>
      </x:c>
      <x:c r="Q204" s="9" t="str">
        <x:v>FAIL</x:v>
      </x:c>
      <x:c r="R204" s="9" t="str">
        <x:v>FALSE_REJECT</x:v>
      </x:c>
      <x:c r="S204" s="9" t="str">
        <x:v>TRF-007-F03</x:v>
      </x:c>
      <x:c r="T204" s="9" t="str">
        <x:v>FAIL</x:v>
      </x:c>
      <x:c r="U204" s="9" t="str">
        <x:v>FAIL</x:v>
      </x:c>
      <x:c r="V204" s="9" t="str">
        <x:v>CORRECT_BEHAVIOR</x:v>
      </x:c>
      <x:c r="W204" s="13" t="str">
        <x:v>NOT_REVIEWED</x:v>
      </x:c>
      <x:c r="X204" s="13" t="str"/>
      <x:c r="Y204" s="13" t="str"/>
      <x:c r="Z204" s="13" t="str"/>
      <x:c r="AA204" s="13" t="str"/>
      <x:c r="AB204" s="13" t="str"/>
      <x:c r="AC204" s="13" t="str"/>
      <x:c r="AD204" s="13" t="str"/>
      <x:c r="AE204" s="13" t="str"/>
      <x:c r="AF204" s="13" t="str"/>
      <x:c r="AG204" s="13" t="str"/>
      <x:c r="AH204" s="13" t="str"/>
      <x:c r="AI204" s="16" t="str">
        <x:f>IF(AND(W204="REVIEWED",X204&lt;&gt;"",Y204&lt;&gt;"",COUNTA(Z204:AF204)=7,COUNTIF(Z204:AF204,"UNCLEAR")=0,(COUNTIF(Z204:AF204,"0")+COUNTIF(Z204:AF204,"1")+COUNTIF(Z204:AF204,"2"))&gt;0,AG204&lt;&gt;"",AH204&lt;&gt;"",AJ204&lt;&gt;""),(COUNTIF(Z204:AF204,"1")+2*COUNTIF(Z204:AF204,"2"))/(2*(COUNTIF(Z204:AF204,"0")+COUNTIF(Z204:AF204,"1")+COUNTIF(Z204:AF204,"2"))),"")</x:f>
      </x:c>
      <x:c r="AJ204" s="14" t="str"/>
      <x:c r="AK204" s="14" t="str"/>
      <x:c r="AL204" s="14" t="str"/>
      <x:c r="AM204" s="9" t="str">
        <x:v>RDF_FALSE_REJECT</x:v>
      </x:c>
      <x:c r="AN204" s="9" t="str">
        <x:v>1.6 (20-year IA/IA Super engine-output obligation)</x:v>
      </x:c>
      <x:c r="AO204" s="9" t="str">
        <x:v>MVP/SHACL_GENERATION_PIPELINE/experiments/LUNA_NO_SEMANTIC_VALIDATOR/RUN_01/runs/RUN-TRF-007-20260901T110131569795Z/artifacts/attempt_01/candidate_shape.ttl</x:v>
      </x:c>
      <x:c r="AP204" s="9" t="str">
        <x:v>8759054f8a5363c8b7ad95436b15cdc970963ecc07db7ff02f241b2470d5e954</x:v>
      </x:c>
      <x:c r="AQ204" s="52" t="inlineStr">
        <x:is>
          <x:t xml:space="preserve">PASS</x:t>
        </x:is>
      </x:c>
      <x:c r="AR204" s="53" t="inlineStr">
        <x:is>
          <x:t xml:space="preserve">VALID</x:t>
        </x:is>
      </x:c>
      <x:c r="AS204" s="53" t="inlineStr">
        <x:is>
          <x:t xml:space="preserve">TRF-007-P02=ACTIVATED | TRF-007-F03=ACTIVATED</x:t>
        </x:is>
      </x:c>
      <x:c r="AT204" s="53">
        <x:v>1</x:v>
      </x:c>
      <x:c r="AU204" s="53">
        <x:v>5</x:v>
      </x:c>
      <x:c r="AV204" s="53">
        <x:v>19</x:v>
      </x:c>
      <x:c r="AW204" s="53" t="inlineStr">
        <x:is>
          <x:t xml:space="preserve">sh:class, sh:datatype, sh:in, sh:maxCount, sh:minCount, sh:nodeKind, sh:property</x:t>
        </x:is>
      </x:c>
      <x:c r="AX204" s="53">
        <x:v>2</x:v>
      </x:c>
      <x:c r="AY204" s="53">
        <x:v>1</x:v>
      </x:c>
      <x:c r="AZ204" s="53">
        <x:v>0</x:v>
      </x:c>
      <x:c r="BA204" s="54"/>
      <x:c r="BB204" s="54"/>
      <x:c r="BC204" s="54"/>
      <x:c r="BD204" s="55" t="str">
        <x:f>IF(OR(W204&lt;&gt;"REVIEWED",COUNTIF(BA204:BC204,"UNCLEAR")&gt;0,COUNTA(BA204:BC204)&lt;3,(COUNTIF(BA204:BC204,"0")+COUNTIF(BA204:BC204,"1")+COUNTIF(BA204:BC204,"2"))=0,AJ204=""),"",(COUNTIF(BA204:BC204,"1")+2*COUNTIF(BA204:BC204,"2"))/(2*(COUNTIF(BA204:BC204,"0")+COUNTIF(BA204:BC204,"1")+COUNTIF(BA204:BC204,"2"))))</x:f>
      </x:c>
    </x:row>
    <x:row r="205" ht="66" customHeight="1">
      <x:c r="A205" s="9" t="str">
        <x:v>BATCH_20</x:v>
      </x:c>
      <x:c r="B205" s="9" t="n">
        <x:v>199</x:v>
      </x:c>
      <x:c r="C205" s="9" t="str">
        <x:v>TRF-078</x:v>
      </x:c>
      <x:c r="D205" s="9" t="str">
        <x:v>TRAFICOM</x:v>
      </x:c>
      <x:c r="E205" s="9" t="str">
        <x:v>DIRECT_CALCULATION</x:v>
      </x:c>
      <x:c r="F205" s="9" t="str">
        <x:v>RUN_01</x:v>
      </x:c>
      <x:c r="G205" s="12" t="str">
        <x:v>NO_ELIGIBLE_OUTPUT</x:v>
      </x:c>
      <x:c r="H205" s="12" t="str">
        <x:v>NO_SEMANTIC_VALIDATOR_DETERMINISTIC_FAIL</x:v>
      </x:c>
      <x:c r="I205" s="12" t="str">
        <x:v>NOT_PARSED</x:v>
      </x:c>
      <x:c r="J205" s="12" t="str">
        <x:v>FAIL</x:v>
      </x:c>
      <x:c r="K205" s="9" t="n">
        <x:v>0</x:v>
      </x:c>
      <x:c r="L205" s="9" t="n">
        <x:v>6</x:v>
      </x:c>
      <x:c r="M205" s="9" t="n">
        <x:v>0</x:v>
      </x:c>
      <x:c r="N205" s="9" t="n">
        <x:v>0</x:v>
      </x:c>
      <x:c r="O205" s="9" t="str">
        <x:v>TRF-078-P01</x:v>
      </x:c>
      <x:c r="P205" s="9" t="str">
        <x:v>PASS</x:v>
      </x:c>
      <x:c r="Q205" s="9" t="str">
        <x:v>NO_VERDICT</x:v>
      </x:c>
      <x:c r="R205" s="9" t="str">
        <x:v>GENERATION_ERROR</x:v>
      </x:c>
      <x:c r="S205" s="9" t="str">
        <x:v>TRF-078-F02</x:v>
      </x:c>
      <x:c r="T205" s="9" t="str">
        <x:v>FAIL</x:v>
      </x:c>
      <x:c r="U205" s="9" t="str">
        <x:v>NO_VERDICT</x:v>
      </x:c>
      <x:c r="V205" s="9" t="str">
        <x:v>GENERATION_ERROR</x:v>
      </x:c>
      <x:c r="W205" s="13" t="str">
        <x:v>NOT_REVIEWED</x:v>
      </x:c>
      <x:c r="X205" s="13" t="str"/>
      <x:c r="Y205" s="13" t="str"/>
      <x:c r="Z205" s="13" t="str"/>
      <x:c r="AA205" s="13" t="str"/>
      <x:c r="AB205" s="13" t="str"/>
      <x:c r="AC205" s="13" t="str"/>
      <x:c r="AD205" s="13" t="str"/>
      <x:c r="AE205" s="13" t="str"/>
      <x:c r="AF205" s="13" t="str"/>
      <x:c r="AG205" s="13" t="str"/>
      <x:c r="AH205" s="13" t="str"/>
      <x:c r="AI205" s="16" t="str">
        <x:f>IF(AND(W205="REVIEWED",X205&lt;&gt;"",Y205&lt;&gt;"",COUNTA(Z205:AF205)=7,COUNTIF(Z205:AF205,"UNCLEAR")=0,(COUNTIF(Z205:AF205,"0")+COUNTIF(Z205:AF205,"1")+COUNTIF(Z205:AF205,"2"))&gt;0,AG205&lt;&gt;"",AH205&lt;&gt;"",AJ205&lt;&gt;""),(COUNTIF(Z205:AF205,"1")+2*COUNTIF(Z205:AF205,"2"))/(2*(COUNTIF(Z205:AF205,"0")+COUNTIF(Z205:AF205,"1")+COUNTIF(Z205:AF205,"2"))),"")</x:f>
      </x:c>
      <x:c r="AJ205" s="14" t="str"/>
      <x:c r="AK205" s="14" t="str"/>
      <x:c r="AL205" s="14" t="str"/>
      <x:c r="AM205" s="9" t="str">
        <x:v>DETERMINISTIC_FAIL</x:v>
      </x:c>
      <x:c r="AN205" s="9" t="str">
        <x:v>6.5.1.9</x:v>
      </x:c>
      <x:c r="AO205" s="9" t="str">
        <x:v>MVP/SHACL_GENERATION_PIPELINE/experiments/LUNA_NO_SEMANTIC_VALIDATOR/RUN_01/runs/RUN-TRF-078-20260901T113247277059Z/artifacts/attempt_01/candidate_shape.ttl</x:v>
      </x:c>
      <x:c r="AP205" s="9" t="str">
        <x:v>ce570a0fadf25171f5507b87a90d31eb788d7522e41fec2f411814bc84805d1e</x:v>
      </x:c>
      <x:c r="AQ205" s="52" t="inlineStr">
        <x:is>
          <x:t xml:space="preserve">PASS</x:t>
        </x:is>
      </x:c>
      <x:c r="AR205" s="53" t="inlineStr">
        <x:is>
          <x:t xml:space="preserve">VALID</x:t>
        </x:is>
      </x:c>
      <x:c r="AS205" s="53" t="inlineStr">
        <x:is>
          <x:t xml:space="preserve">TRF-078-P01=ACTIVATED | TRF-078-F02=ACTIVATED</x:t>
        </x:is>
      </x:c>
      <x:c r="AT205" s="53">
        <x:v>3</x:v>
      </x:c>
      <x:c r="AU205" s="53">
        <x:v>14</x:v>
      </x:c>
      <x:c r="AV205" s="53">
        <x:v>49</x:v>
      </x:c>
      <x:c r="AW205" s="53" t="inlineStr">
        <x:is>
          <x:t xml:space="preserve">sh:class, sh:datatype, sh:hasValue, sh:in, sh:maxCount, sh:minCount, sh:node, sh:nodeKind, sh:or, sh:property</x:t>
        </x:is>
      </x:c>
      <x:c r="AX205" s="53">
        <x:v>2</x:v>
      </x:c>
      <x:c r="AY205" s="53">
        <x:v>1</x:v>
      </x:c>
      <x:c r="AZ205" s="53">
        <x:v>1</x:v>
      </x:c>
      <x:c r="BA205" s="54"/>
      <x:c r="BB205" s="54"/>
      <x:c r="BC205" s="54"/>
      <x:c r="BD205" s="55" t="str">
        <x:f>IF(OR(W205&lt;&gt;"REVIEWED",COUNTIF(BA205:BC205,"UNCLEAR")&gt;0,COUNTA(BA205:BC205)&lt;3,(COUNTIF(BA205:BC205,"0")+COUNTIF(BA205:BC205,"1")+COUNTIF(BA205:BC205,"2"))=0,AJ205=""),"",(COUNTIF(BA205:BC205,"1")+2*COUNTIF(BA205:BC205,"2"))/(2*(COUNTIF(BA205:BC205,"0")+COUNTIF(BA205:BC205,"1")+COUNTIF(BA205:BC205,"2"))))</x:f>
      </x:c>
    </x:row>
    <x:row r="206" ht="66" customHeight="1">
      <x:c r="A206" s="9" t="str">
        <x:v>BATCH_20</x:v>
      </x:c>
      <x:c r="B206" s="9" t="n">
        <x:v>200</x:v>
      </x:c>
      <x:c r="C206" s="9" t="str">
        <x:v>I2-022</x:v>
      </x:c>
      <x:c r="D206" s="9" t="str">
        <x:v>I2</x:v>
      </x:c>
      <x:c r="E206" s="9" t="str">
        <x:v>COMPLEX_READINESS</x:v>
      </x:c>
      <x:c r="F206" s="9" t="str">
        <x:v>RUN_01</x:v>
      </x:c>
      <x:c r="G206" s="12" t="str">
        <x:v>OFFICIAL_ELIGIBLE_OUTPUT</x:v>
      </x:c>
      <x:c r="H206" s="12" t="str">
        <x:v>NO_SEMANTIC_VALIDATOR_DETERMINISTIC_PASS</x:v>
      </x:c>
      <x:c r="I206" s="12" t="str">
        <x:v>PARSED</x:v>
      </x:c>
      <x:c r="J206" s="12" t="str">
        <x:v>PASS</x:v>
      </x:c>
      <x:c r="K206" s="9" t="n">
        <x:v>8</x:v>
      </x:c>
      <x:c r="L206" s="9" t="n">
        <x:v>8</x:v>
      </x:c>
      <x:c r="M206" s="9" t="n">
        <x:v>5</x:v>
      </x:c>
      <x:c r="N206" s="9" t="n">
        <x:v>0</x:v>
      </x:c>
      <x:c r="O206" s="9" t="str">
        <x:v>I2-022-P02</x:v>
      </x:c>
      <x:c r="P206" s="9" t="str">
        <x:v>PASS</x:v>
      </x:c>
      <x:c r="Q206" s="9" t="str">
        <x:v>FAIL</x:v>
      </x:c>
      <x:c r="R206" s="9" t="str">
        <x:v>FALSE_REJECT</x:v>
      </x:c>
      <x:c r="S206" s="9" t="str">
        <x:v>I2-022-F02</x:v>
      </x:c>
      <x:c r="T206" s="9" t="str">
        <x:v>FAIL</x:v>
      </x:c>
      <x:c r="U206" s="9" t="str">
        <x:v>FAIL</x:v>
      </x:c>
      <x:c r="V206" s="9" t="str">
        <x:v>CORRECT_BEHAVIOR</x:v>
      </x:c>
      <x:c r="W206" s="13" t="str">
        <x:v>NOT_REVIEWED</x:v>
      </x:c>
      <x:c r="X206" s="13" t="str"/>
      <x:c r="Y206" s="13" t="str"/>
      <x:c r="Z206" s="13" t="str"/>
      <x:c r="AA206" s="13" t="str"/>
      <x:c r="AB206" s="13" t="str"/>
      <x:c r="AC206" s="13" t="str"/>
      <x:c r="AD206" s="13" t="str"/>
      <x:c r="AE206" s="13" t="str"/>
      <x:c r="AF206" s="13" t="str"/>
      <x:c r="AG206" s="13" t="str"/>
      <x:c r="AH206" s="13" t="str"/>
      <x:c r="AI206" s="16" t="str">
        <x:f>IF(AND(W206="REVIEWED",X206&lt;&gt;"",Y206&lt;&gt;"",COUNTA(Z206:AF206)=7,COUNTIF(Z206:AF206,"UNCLEAR")=0,(COUNTIF(Z206:AF206,"0")+COUNTIF(Z206:AF206,"1")+COUNTIF(Z206:AF206,"2"))&gt;0,AG206&lt;&gt;"",AH206&lt;&gt;"",AJ206&lt;&gt;""),(COUNTIF(Z206:AF206,"1")+2*COUNTIF(Z206:AF206,"2"))/(2*(COUNTIF(Z206:AF206,"0")+COUNTIF(Z206:AF206,"1")+COUNTIF(Z206:AF206,"2"))),"")</x:f>
      </x:c>
      <x:c r="AJ206" s="14" t="str"/>
      <x:c r="AK206" s="14" t="str"/>
      <x:c r="AL206" s="14" t="str"/>
      <x:c r="AM206" s="9" t="str">
        <x:v>ALWAYS_FAIL; RDF_FALSE_REJECT</x:v>
      </x:c>
      <x:c r="AN206" s="9" t="str">
        <x:v>I2.4.2 — transversely framed plating</x:v>
      </x:c>
      <x:c r="AO206" s="9" t="str">
        <x:v>MVP/SHACL_GENERATION_PIPELINE/experiments/LUNA_NO_SEMANTIC_VALIDATOR/RUN_01/runs/RUN-I2-022-20260901T095341179668Z/artifacts/attempt_01/candidate_shape.ttl</x:v>
      </x:c>
      <x:c r="AP206" s="9" t="str">
        <x:v>2a5fa47473bf648ad53c1c87fdf5b56307223d5821f95ce065ba8a30c6637bc3</x:v>
      </x:c>
      <x:c r="AQ206" s="52" t="inlineStr">
        <x:is>
          <x:t xml:space="preserve">PASS</x:t>
        </x:is>
      </x:c>
      <x:c r="AR206" s="53" t="inlineStr">
        <x:is>
          <x:t xml:space="preserve">VALID</x:t>
        </x:is>
      </x:c>
      <x:c r="AS206" s="53" t="inlineStr">
        <x:is>
          <x:t xml:space="preserve">I2-022-P02=ACTIVATED | I2-022-F02=ACTIVATED</x:t>
        </x:is>
      </x:c>
      <x:c r="AT206" s="53">
        <x:v>7</x:v>
      </x:c>
      <x:c r="AU206" s="53">
        <x:v>24</x:v>
      </x:c>
      <x:c r="AV206" s="53">
        <x:v>99</x:v>
      </x:c>
      <x:c r="AW206" s="53" t="inlineStr">
        <x:is>
          <x:t xml:space="preserve">sh:class, sh:datatype, sh:hasValue, sh:in, sh:maxCount, sh:maxExclusive, sh:minCount, sh:minInclusive, sh:node, sh:or, sh:property</x:t>
        </x:is>
      </x:c>
      <x:c r="AX206" s="53">
        <x:v>0</x:v>
      </x:c>
      <x:c r="AY206" s="53">
        <x:v>1</x:v>
      </x:c>
      <x:c r="AZ206" s="53">
        <x:v>1</x:v>
      </x:c>
      <x:c r="BA206" s="54"/>
      <x:c r="BB206" s="54"/>
      <x:c r="BC206" s="54"/>
      <x:c r="BD206" s="55" t="str">
        <x:f>IF(OR(W206&lt;&gt;"REVIEWED",COUNTIF(BA206:BC206,"UNCLEAR")&gt;0,COUNTA(BA206:BC206)&lt;3,(COUNTIF(BA206:BC206,"0")+COUNTIF(BA206:BC206,"1")+COUNTIF(BA206:BC206,"2"))=0,AJ206=""),"",(COUNTIF(BA206:BC206,"1")+2*COUNTIF(BA206:BC206,"2"))/(2*(COUNTIF(BA206:BC206,"0")+COUNTIF(BA206:BC206,"1")+COUNTIF(BA206:BC206,"2"))))</x:f>
      </x:c>
    </x:row>
    <x:row r="207" ht="66" customHeight="1">
      <x:c r="A207" s="9" t="str">
        <x:v>BATCH_21</x:v>
      </x:c>
      <x:c r="B207" s="9" t="n">
        <x:v>201</x:v>
      </x:c>
      <x:c r="C207" s="9" t="str">
        <x:v>IMO-119</x:v>
      </x:c>
      <x:c r="D207" s="9" t="str">
        <x:v>IMO</x:v>
      </x:c>
      <x:c r="E207" s="9" t="str">
        <x:v>DIRECT_STATIC</x:v>
      </x:c>
      <x:c r="F207" s="9" t="str">
        <x:v>RUN_01</x:v>
      </x:c>
      <x:c r="G207" s="12" t="str">
        <x:v>OFFICIAL_ELIGIBLE_OUTPUT</x:v>
      </x:c>
      <x:c r="H207" s="12" t="str">
        <x:v>NO_SEMANTIC_VALIDATOR_DETERMINISTIC_PASS</x:v>
      </x:c>
      <x:c r="I207" s="12" t="str">
        <x:v>PARSED</x:v>
      </x:c>
      <x:c r="J207" s="12" t="str">
        <x:v>PASS</x:v>
      </x:c>
      <x:c r="K207" s="9" t="n">
        <x:v>9</x:v>
      </x:c>
      <x:c r="L207" s="9" t="n">
        <x:v>9</x:v>
      </x:c>
      <x:c r="M207" s="9" t="n">
        <x:v>8</x:v>
      </x:c>
      <x:c r="N207" s="9" t="n">
        <x:v>0</x:v>
      </x:c>
      <x:c r="O207" s="9" t="str">
        <x:v>IMO-119-M-P03</x:v>
      </x:c>
      <x:c r="P207" s="9" t="str">
        <x:v>PASS</x:v>
      </x:c>
      <x:c r="Q207" s="9" t="str">
        <x:v>PASS</x:v>
      </x:c>
      <x:c r="R207" s="9" t="str">
        <x:v>CORRECT_BEHAVIOR</x:v>
      </x:c>
      <x:c r="S207" s="9" t="str">
        <x:v>IMO-119-M-F01</x:v>
      </x:c>
      <x:c r="T207" s="9" t="str">
        <x:v>FAIL</x:v>
      </x:c>
      <x:c r="U207" s="9" t="str">
        <x:v>FAIL</x:v>
      </x:c>
      <x:c r="V207" s="9" t="str">
        <x:v>CORRECT_BEHAVIOR</x:v>
      </x:c>
      <x:c r="W207" s="13" t="str">
        <x:v>NOT_REVIEWED</x:v>
      </x:c>
      <x:c r="X207" s="13" t="str"/>
      <x:c r="Y207" s="13" t="str"/>
      <x:c r="Z207" s="13" t="str"/>
      <x:c r="AA207" s="13" t="str"/>
      <x:c r="AB207" s="13" t="str"/>
      <x:c r="AC207" s="13" t="str"/>
      <x:c r="AD207" s="13" t="str"/>
      <x:c r="AE207" s="13" t="str"/>
      <x:c r="AF207" s="13" t="str"/>
      <x:c r="AG207" s="13" t="str"/>
      <x:c r="AH207" s="13" t="str"/>
      <x:c r="AI207" s="16" t="str">
        <x:f>IF(AND(W207="REVIEWED",X207&lt;&gt;"",Y207&lt;&gt;"",COUNTA(Z207:AF207)=7,COUNTIF(Z207:AF207,"UNCLEAR")=0,(COUNTIF(Z207:AF207,"0")+COUNTIF(Z207:AF207,"1")+COUNTIF(Z207:AF207,"2"))&gt;0,AG207&lt;&gt;"",AH207&lt;&gt;"",AJ207&lt;&gt;""),(COUNTIF(Z207:AF207,"1")+2*COUNTIF(Z207:AF207,"2"))/(2*(COUNTIF(Z207:AF207,"0")+COUNTIF(Z207:AF207,"1")+COUNTIF(Z207:AF207,"2"))),"")</x:f>
      </x:c>
      <x:c r="AJ207" s="14" t="str"/>
      <x:c r="AK207" s="14" t="str"/>
      <x:c r="AL207" s="14" t="str"/>
      <x:c r="AM207" s="9" t="str">
        <x:v>RDF_FALSE_ACCEPT</x:v>
      </x:c>
      <x:c r="AN207" s="9" t="str">
        <x:v>Part II-A 4.2.3</x:v>
      </x:c>
      <x:c r="AO207" s="9" t="str">
        <x:v>MVP/SHACL_GENERATION_PIPELINE/experiments/LUNA_NO_SEMANTIC_VALIDATOR/RUN_01/runs/RUN-IMO-119-20260901T104835834489Z/artifacts/attempt_01/candidate_shape.ttl</x:v>
      </x:c>
      <x:c r="AP207" s="9" t="str">
        <x:v>ed5bbd4556777c31cacb90f9d1d2f1e7c2fbb0c698553aa54142282e660a94fa</x:v>
      </x:c>
      <x:c r="AQ207" s="52" t="inlineStr">
        <x:is>
          <x:t xml:space="preserve">PASS</x:t>
        </x:is>
      </x:c>
      <x:c r="AR207" s="53" t="inlineStr">
        <x:is>
          <x:t xml:space="preserve">VALID</x:t>
        </x:is>
      </x:c>
      <x:c r="AS207" s="53" t="inlineStr">
        <x:is>
          <x:t xml:space="preserve">IMO-119-M-P03=ACTIVATED | IMO-119-M-F01=ACTIVATED</x:t>
        </x:is>
      </x:c>
      <x:c r="AT207" s="53">
        <x:v>1</x:v>
      </x:c>
      <x:c r="AU207" s="53">
        <x:v>6</x:v>
      </x:c>
      <x:c r="AV207" s="53">
        <x:v>26</x:v>
      </x:c>
      <x:c r="AW207" s="53" t="inlineStr">
        <x:is>
          <x:t xml:space="preserve">sh:class, sh:datatype, sh:hasValue, sh:in, sh:maxCount, sh:minCount, sh:node, sh:nodeKind, sh:property</x:t>
        </x:is>
      </x:c>
      <x:c r="AX207" s="53">
        <x:v>1</x:v>
      </x:c>
      <x:c r="AY207" s="53">
        <x:v>1</x:v>
      </x:c>
      <x:c r="AZ207" s="53">
        <x:v>0</x:v>
      </x:c>
      <x:c r="BA207" s="54"/>
      <x:c r="BB207" s="54"/>
      <x:c r="BC207" s="54"/>
      <x:c r="BD207" s="55" t="str">
        <x:f>IF(OR(W207&lt;&gt;"REVIEWED",COUNTIF(BA207:BC207,"UNCLEAR")&gt;0,COUNTA(BA207:BC207)&lt;3,(COUNTIF(BA207:BC207,"0")+COUNTIF(BA207:BC207,"1")+COUNTIF(BA207:BC207,"2"))=0,AJ207=""),"",(COUNTIF(BA207:BC207,"1")+2*COUNTIF(BA207:BC207,"2"))/(2*(COUNTIF(BA207:BC207,"0")+COUNTIF(BA207:BC207,"1")+COUNTIF(BA207:BC207,"2"))))</x:f>
      </x:c>
    </x:row>
    <x:row r="208" ht="66" customHeight="1">
      <x:c r="A208" s="9" t="str">
        <x:v>BATCH_21</x:v>
      </x:c>
      <x:c r="B208" s="9" t="n">
        <x:v>202</x:v>
      </x:c>
      <x:c r="C208" s="9" t="str">
        <x:v>I2-065</x:v>
      </x:c>
      <x:c r="D208" s="9" t="str">
        <x:v>I2</x:v>
      </x:c>
      <x:c r="E208" s="9" t="str">
        <x:v>COMPLEX_READINESS</x:v>
      </x:c>
      <x:c r="F208" s="9" t="str">
        <x:v>RUN_01</x:v>
      </x:c>
      <x:c r="G208" s="12" t="str">
        <x:v>OFFICIAL_ELIGIBLE_OUTPUT</x:v>
      </x:c>
      <x:c r="H208" s="12" t="str">
        <x:v>NO_SEMANTIC_VALIDATOR_DETERMINISTIC_PASS</x:v>
      </x:c>
      <x:c r="I208" s="12" t="str">
        <x:v>PARSED</x:v>
      </x:c>
      <x:c r="J208" s="12" t="str">
        <x:v>PASS</x:v>
      </x:c>
      <x:c r="K208" s="9" t="n">
        <x:v>9</x:v>
      </x:c>
      <x:c r="L208" s="9" t="n">
        <x:v>9</x:v>
      </x:c>
      <x:c r="M208" s="9" t="n">
        <x:v>8</x:v>
      </x:c>
      <x:c r="N208" s="9" t="n">
        <x:v>0</x:v>
      </x:c>
      <x:c r="O208" s="9" t="str">
        <x:v>I2-065-P02</x:v>
      </x:c>
      <x:c r="P208" s="9" t="str">
        <x:v>PASS</x:v>
      </x:c>
      <x:c r="Q208" s="9" t="str">
        <x:v>PASS</x:v>
      </x:c>
      <x:c r="R208" s="9" t="str">
        <x:v>CORRECT_BEHAVIOR</x:v>
      </x:c>
      <x:c r="S208" s="9" t="str">
        <x:v>I2-065-F07</x:v>
      </x:c>
      <x:c r="T208" s="9" t="str">
        <x:v>FAIL</x:v>
      </x:c>
      <x:c r="U208" s="9" t="str">
        <x:v>FAIL</x:v>
      </x:c>
      <x:c r="V208" s="9" t="str">
        <x:v>CORRECT_BEHAVIOR</x:v>
      </x:c>
      <x:c r="W208" s="13" t="str">
        <x:v>NOT_REVIEWED</x:v>
      </x:c>
      <x:c r="X208" s="13" t="str"/>
      <x:c r="Y208" s="13" t="str"/>
      <x:c r="Z208" s="13" t="str"/>
      <x:c r="AA208" s="13" t="str"/>
      <x:c r="AB208" s="13" t="str"/>
      <x:c r="AC208" s="13" t="str"/>
      <x:c r="AD208" s="13" t="str"/>
      <x:c r="AE208" s="13" t="str"/>
      <x:c r="AF208" s="13" t="str"/>
      <x:c r="AG208" s="13" t="str"/>
      <x:c r="AH208" s="13" t="str"/>
      <x:c r="AI208" s="16" t="str">
        <x:f>IF(AND(W208="REVIEWED",X208&lt;&gt;"",Y208&lt;&gt;"",COUNTA(Z208:AF208)=7,COUNTIF(Z208:AF208,"UNCLEAR")=0,(COUNTIF(Z208:AF208,"0")+COUNTIF(Z208:AF208,"1")+COUNTIF(Z208:AF208,"2"))&gt;0,AG208&lt;&gt;"",AH208&lt;&gt;"",AJ208&lt;&gt;""),(COUNTIF(Z208:AF208,"1")+2*COUNTIF(Z208:AF208,"2"))/(2*(COUNTIF(Z208:AF208,"0")+COUNTIF(Z208:AF208,"1")+COUNTIF(Z208:AF208,"2"))),"")</x:f>
      </x:c>
      <x:c r="AJ208" s="14" t="str"/>
      <x:c r="AK208" s="14" t="str"/>
      <x:c r="AL208" s="14" t="str"/>
      <x:c r="AM208" s="9" t="str">
        <x:v>RDF_FALSE_REJECT</x:v>
      </x:c>
      <x:c r="AN208" s="9" t="str">
        <x:v>I2.17.6</x:v>
      </x:c>
      <x:c r="AO208" s="9" t="str">
        <x:v>MVP/SHACL_GENERATION_PIPELINE/experiments/LUNA_NO_SEMANTIC_VALIDATOR/RUN_01/runs/RUN-I2-065-20260901T100855926469Z/artifacts/attempt_01/candidate_shape.ttl</x:v>
      </x:c>
      <x:c r="AP208" s="9" t="str">
        <x:v>19bdc5a8e80137519eb6fd6f9501a6ddfae53093569521f2fd381e1f795fda6f</x:v>
      </x:c>
      <x:c r="AQ208" s="52" t="inlineStr">
        <x:is>
          <x:t xml:space="preserve">PASS</x:t>
        </x:is>
      </x:c>
      <x:c r="AR208" s="53" t="inlineStr">
        <x:is>
          <x:t xml:space="preserve">VALID</x:t>
        </x:is>
      </x:c>
      <x:c r="AS208" s="53" t="inlineStr">
        <x:is>
          <x:t xml:space="preserve">I2-065-P02=ACTIVATED | I2-065-F07=ACTIVATED</x:t>
        </x:is>
      </x:c>
      <x:c r="AT208" s="53">
        <x:v>1</x:v>
      </x:c>
      <x:c r="AU208" s="53">
        <x:v>24</x:v>
      </x:c>
      <x:c r="AV208" s="53">
        <x:v>87</x:v>
      </x:c>
      <x:c r="AW208" s="53" t="inlineStr">
        <x:is>
          <x:t xml:space="preserve">sh:class, sh:datatype, sh:hasValue, sh:maxCount, sh:minCount, sh:node, sh:or, sh:property</x:t>
        </x:is>
      </x:c>
      <x:c r="AX208" s="53">
        <x:v>1</x:v>
      </x:c>
      <x:c r="AY208" s="53">
        <x:v>1</x:v>
      </x:c>
      <x:c r="AZ208" s="53">
        <x:v>1</x:v>
      </x:c>
      <x:c r="BA208" s="54"/>
      <x:c r="BB208" s="54"/>
      <x:c r="BC208" s="54"/>
      <x:c r="BD208" s="55" t="str">
        <x:f>IF(OR(W208&lt;&gt;"REVIEWED",COUNTIF(BA208:BC208,"UNCLEAR")&gt;0,COUNTA(BA208:BC208)&lt;3,(COUNTIF(BA208:BC208,"0")+COUNTIF(BA208:BC208,"1")+COUNTIF(BA208:BC208,"2"))=0,AJ208=""),"",(COUNTIF(BA208:BC208,"1")+2*COUNTIF(BA208:BC208,"2"))/(2*(COUNTIF(BA208:BC208,"0")+COUNTIF(BA208:BC208,"1")+COUNTIF(BA208:BC208,"2"))))</x:f>
      </x:c>
    </x:row>
    <x:row r="209" ht="66" customHeight="1">
      <x:c r="A209" s="9" t="str">
        <x:v>BATCH_21</x:v>
      </x:c>
      <x:c r="B209" s="9" t="n">
        <x:v>203</x:v>
      </x:c>
      <x:c r="C209" s="9" t="str">
        <x:v>TRF-118</x:v>
      </x:c>
      <x:c r="D209" s="9" t="str">
        <x:v>TRAFICOM</x:v>
      </x:c>
      <x:c r="E209" s="9" t="str">
        <x:v>COMPLEX_READINESS</x:v>
      </x:c>
      <x:c r="F209" s="9" t="str">
        <x:v>RUN_01</x:v>
      </x:c>
      <x:c r="G209" s="12" t="str">
        <x:v>OFFICIAL_ELIGIBLE_OUTPUT</x:v>
      </x:c>
      <x:c r="H209" s="12" t="str">
        <x:v>NO_SEMANTIC_VALIDATOR_DETERMINISTIC_PASS</x:v>
      </x:c>
      <x:c r="I209" s="12" t="str">
        <x:v>PARSED</x:v>
      </x:c>
      <x:c r="J209" s="12" t="str">
        <x:v>PASS</x:v>
      </x:c>
      <x:c r="K209" s="9" t="n">
        <x:v>5</x:v>
      </x:c>
      <x:c r="L209" s="9" t="n">
        <x:v>5</x:v>
      </x:c>
      <x:c r="M209" s="9" t="n">
        <x:v>3</x:v>
      </x:c>
      <x:c r="N209" s="9" t="n">
        <x:v>0</x:v>
      </x:c>
      <x:c r="O209" s="9" t="str">
        <x:v>TRF-118-P02</x:v>
      </x:c>
      <x:c r="P209" s="9" t="str">
        <x:v>PASS</x:v>
      </x:c>
      <x:c r="Q209" s="9" t="str">
        <x:v>FAIL</x:v>
      </x:c>
      <x:c r="R209" s="9" t="str">
        <x:v>FALSE_REJECT</x:v>
      </x:c>
      <x:c r="S209" s="9" t="str">
        <x:v>TRF-118-F02</x:v>
      </x:c>
      <x:c r="T209" s="9" t="str">
        <x:v>FAIL</x:v>
      </x:c>
      <x:c r="U209" s="9" t="str">
        <x:v>FAIL</x:v>
      </x:c>
      <x:c r="V209" s="9" t="str">
        <x:v>CORRECT_BEHAVIOR</x:v>
      </x:c>
      <x:c r="W209" s="13" t="str">
        <x:v>NOT_REVIEWED</x:v>
      </x:c>
      <x:c r="X209" s="13" t="str"/>
      <x:c r="Y209" s="13" t="str"/>
      <x:c r="Z209" s="13" t="str"/>
      <x:c r="AA209" s="13" t="str"/>
      <x:c r="AB209" s="13" t="str"/>
      <x:c r="AC209" s="13" t="str"/>
      <x:c r="AD209" s="13" t="str"/>
      <x:c r="AE209" s="13" t="str"/>
      <x:c r="AF209" s="13" t="str"/>
      <x:c r="AG209" s="13" t="str"/>
      <x:c r="AH209" s="13" t="str"/>
      <x:c r="AI209" s="16" t="str">
        <x:f>IF(AND(W209="REVIEWED",X209&lt;&gt;"",Y209&lt;&gt;"",COUNTA(Z209:AF209)=7,COUNTIF(Z209:AF209,"UNCLEAR")=0,(COUNTIF(Z209:AF209,"0")+COUNTIF(Z209:AF209,"1")+COUNTIF(Z209:AF209,"2"))&gt;0,AG209&lt;&gt;"",AH209&lt;&gt;"",AJ209&lt;&gt;""),(COUNTIF(Z209:AF209,"1")+2*COUNTIF(Z209:AF209,"2"))/(2*(COUNTIF(Z209:AF209,"0")+COUNTIF(Z209:AF209,"1")+COUNTIF(Z209:AF209,"2"))),"")</x:f>
      </x:c>
      <x:c r="AJ209" s="14" t="str"/>
      <x:c r="AK209" s="14" t="str"/>
      <x:c r="AL209" s="14" t="str"/>
      <x:c r="AM209" s="9" t="str">
        <x:v>ALWAYS_FAIL; RDF_FALSE_REJECT</x:v>
      </x:c>
      <x:c r="AN209" s="9" t="str">
        <x:v>6.6.5.4</x:v>
      </x:c>
      <x:c r="AO209" s="9" t="str">
        <x:v>MVP/SHACL_GENERATION_PIPELINE/experiments/LUNA_NO_SEMANTIC_VALIDATOR/RUN_01/runs/RUN-TRF-118-20260901T114327086840Z/artifacts/attempt_01/candidate_shape.ttl</x:v>
      </x:c>
      <x:c r="AP209" s="9" t="str">
        <x:v>d9b1c75b6a26f400d5551a91efc7103a2f8b8c6bb742cb3bc0b4e239abdc5a03</x:v>
      </x:c>
      <x:c r="AQ209" s="52" t="inlineStr">
        <x:is>
          <x:t xml:space="preserve">PASS</x:t>
        </x:is>
      </x:c>
      <x:c r="AR209" s="53" t="inlineStr">
        <x:is>
          <x:t xml:space="preserve">VALID</x:t>
        </x:is>
      </x:c>
      <x:c r="AS209" s="53" t="inlineStr">
        <x:is>
          <x:t xml:space="preserve">TRF-118-P02=ACTIVATED | TRF-118-F02=ACTIVATED</x:t>
        </x:is>
      </x:c>
      <x:c r="AT209" s="53">
        <x:v>1</x:v>
      </x:c>
      <x:c r="AU209" s="53">
        <x:v>23</x:v>
      </x:c>
      <x:c r="AV209" s="53">
        <x:v>100</x:v>
      </x:c>
      <x:c r="AW209" s="53" t="inlineStr">
        <x:is>
          <x:t xml:space="preserve">sh:class, sh:datatype, sh:hasValue, sh:maxCount, sh:minCount, sh:node, sh:property</x:t>
        </x:is>
      </x:c>
      <x:c r="AX209" s="53">
        <x:v>0</x:v>
      </x:c>
      <x:c r="AY209" s="53">
        <x:v>1</x:v>
      </x:c>
      <x:c r="AZ209" s="53">
        <x:v>0</x:v>
      </x:c>
      <x:c r="BA209" s="54"/>
      <x:c r="BB209" s="54"/>
      <x:c r="BC209" s="54"/>
      <x:c r="BD209" s="55" t="str">
        <x:f>IF(OR(W209&lt;&gt;"REVIEWED",COUNTIF(BA209:BC209,"UNCLEAR")&gt;0,COUNTA(BA209:BC209)&lt;3,(COUNTIF(BA209:BC209,"0")+COUNTIF(BA209:BC209,"1")+COUNTIF(BA209:BC209,"2"))=0,AJ209=""),"",(COUNTIF(BA209:BC209,"1")+2*COUNTIF(BA209:BC209,"2"))/(2*(COUNTIF(BA209:BC209,"0")+COUNTIF(BA209:BC209,"1")+COUNTIF(BA209:BC209,"2"))))</x:f>
      </x:c>
    </x:row>
    <x:row r="210" ht="66" customHeight="1">
      <x:c r="A210" s="9" t="str">
        <x:v>BATCH_21</x:v>
      </x:c>
      <x:c r="B210" s="9" t="n">
        <x:v>204</x:v>
      </x:c>
      <x:c r="C210" s="9" t="str">
        <x:v>IMO-115</x:v>
      </x:c>
      <x:c r="D210" s="9" t="str">
        <x:v>IMO</x:v>
      </x:c>
      <x:c r="E210" s="9" t="str">
        <x:v>DIRECT_STATIC</x:v>
      </x:c>
      <x:c r="F210" s="9" t="str">
        <x:v>RUN_01</x:v>
      </x:c>
      <x:c r="G210" s="12" t="str">
        <x:v>OFFICIAL_ELIGIBLE_OUTPUT</x:v>
      </x:c>
      <x:c r="H210" s="12" t="str">
        <x:v>NO_SEMANTIC_VALIDATOR_DETERMINISTIC_PASS</x:v>
      </x:c>
      <x:c r="I210" s="12" t="str">
        <x:v>PARSED</x:v>
      </x:c>
      <x:c r="J210" s="12" t="str">
        <x:v>PASS</x:v>
      </x:c>
      <x:c r="K210" s="9" t="n">
        <x:v>7</x:v>
      </x:c>
      <x:c r="L210" s="9" t="n">
        <x:v>7</x:v>
      </x:c>
      <x:c r="M210" s="9" t="n">
        <x:v>3</x:v>
      </x:c>
      <x:c r="N210" s="9" t="n">
        <x:v>0</x:v>
      </x:c>
      <x:c r="O210" s="9" t="str">
        <x:v>IMO-115-M-P02</x:v>
      </x:c>
      <x:c r="P210" s="9" t="str">
        <x:v>PASS</x:v>
      </x:c>
      <x:c r="Q210" s="9" t="str">
        <x:v>PASS</x:v>
      </x:c>
      <x:c r="R210" s="9" t="str">
        <x:v>CORRECT_BEHAVIOR</x:v>
      </x:c>
      <x:c r="S210" s="9" t="str">
        <x:v>IMO-115-M-F04</x:v>
      </x:c>
      <x:c r="T210" s="9" t="str">
        <x:v>FAIL</x:v>
      </x:c>
      <x:c r="U210" s="9" t="str">
        <x:v>PASS</x:v>
      </x:c>
      <x:c r="V210" s="9" t="str">
        <x:v>FALSE_ACCEPT</x:v>
      </x:c>
      <x:c r="W210" s="13" t="str">
        <x:v>NOT_REVIEWED</x:v>
      </x:c>
      <x:c r="X210" s="13" t="str"/>
      <x:c r="Y210" s="13" t="str"/>
      <x:c r="Z210" s="13" t="str"/>
      <x:c r="AA210" s="13" t="str"/>
      <x:c r="AB210" s="13" t="str"/>
      <x:c r="AC210" s="13" t="str"/>
      <x:c r="AD210" s="13" t="str"/>
      <x:c r="AE210" s="13" t="str"/>
      <x:c r="AF210" s="13" t="str"/>
      <x:c r="AG210" s="13" t="str"/>
      <x:c r="AH210" s="13" t="str"/>
      <x:c r="AI210" s="16" t="str">
        <x:f>IF(AND(W210="REVIEWED",X210&lt;&gt;"",Y210&lt;&gt;"",COUNTA(Z210:AF210)=7,COUNTIF(Z210:AF210,"UNCLEAR")=0,(COUNTIF(Z210:AF210,"0")+COUNTIF(Z210:AF210,"1")+COUNTIF(Z210:AF210,"2"))&gt;0,AG210&lt;&gt;"",AH210&lt;&gt;"",AJ210&lt;&gt;""),(COUNTIF(Z210:AF210,"1")+2*COUNTIF(Z210:AF210,"2"))/(2*(COUNTIF(Z210:AF210,"0")+COUNTIF(Z210:AF210,"1")+COUNTIF(Z210:AF210,"2"))),"")</x:f>
      </x:c>
      <x:c r="AJ210" s="14" t="str"/>
      <x:c r="AK210" s="14" t="str"/>
      <x:c r="AL210" s="14" t="str"/>
      <x:c r="AM210" s="9" t="str">
        <x:v>RDF_FALSE_ACCEPT</x:v>
      </x:c>
      <x:c r="AN210" s="9" t="str">
        <x:v>Part II-A 4.2.1.1</x:v>
      </x:c>
      <x:c r="AO210" s="9" t="str">
        <x:v>MVP/SHACL_GENERATION_PIPELINE/experiments/LUNA_NO_SEMANTIC_VALIDATOR/RUN_01/runs/RUN-IMO-115-20260901T104630227257Z/artifacts/attempt_01/candidate_shape.ttl</x:v>
      </x:c>
      <x:c r="AP210" s="9" t="str">
        <x:v>3dbeb2e58e8d934925ddee7e9990f01b8364653222ded976f377cb920a4d4aec</x:v>
      </x:c>
      <x:c r="AQ210" s="52" t="inlineStr">
        <x:is>
          <x:t xml:space="preserve">PASS</x:t>
        </x:is>
      </x:c>
      <x:c r="AR210" s="53" t="inlineStr">
        <x:is>
          <x:t xml:space="preserve">VALID</x:t>
        </x:is>
      </x:c>
      <x:c r="AS210" s="53" t="inlineStr">
        <x:is>
          <x:t xml:space="preserve">IMO-115-M-P02=ACTIVATED | IMO-115-M-F04=ACTIVATED</x:t>
        </x:is>
      </x:c>
      <x:c r="AT210" s="53">
        <x:v>1</x:v>
      </x:c>
      <x:c r="AU210" s="53">
        <x:v>1</x:v>
      </x:c>
      <x:c r="AV210" s="53">
        <x:v>4</x:v>
      </x:c>
      <x:c r="AW210" s="53" t="inlineStr">
        <x:is>
          <x:t xml:space="preserve">sh:datatype, sh:maxCount, sh:minCount, sh:property</x:t>
        </x:is>
      </x:c>
      <x:c r="AX210" s="53">
        <x:v>1</x:v>
      </x:c>
      <x:c r="AY210" s="53">
        <x:v>1</x:v>
      </x:c>
      <x:c r="AZ210" s="53">
        <x:v>0</x:v>
      </x:c>
      <x:c r="BA210" s="54"/>
      <x:c r="BB210" s="54"/>
      <x:c r="BC210" s="54"/>
      <x:c r="BD210" s="55" t="str">
        <x:f>IF(OR(W210&lt;&gt;"REVIEWED",COUNTIF(BA210:BC210,"UNCLEAR")&gt;0,COUNTA(BA210:BC210)&lt;3,(COUNTIF(BA210:BC210,"0")+COUNTIF(BA210:BC210,"1")+COUNTIF(BA210:BC210,"2"))=0,AJ210=""),"",(COUNTIF(BA210:BC210,"1")+2*COUNTIF(BA210:BC210,"2"))/(2*(COUNTIF(BA210:BC210,"0")+COUNTIF(BA210:BC210,"1")+COUNTIF(BA210:BC210,"2"))))</x:f>
      </x:c>
    </x:row>
    <x:row r="211" ht="66" customHeight="1">
      <x:c r="A211" s="9" t="str">
        <x:v>BATCH_21</x:v>
      </x:c>
      <x:c r="B211" s="9" t="n">
        <x:v>205</x:v>
      </x:c>
      <x:c r="C211" s="9" t="str">
        <x:v>I2-066</x:v>
      </x:c>
      <x:c r="D211" s="9" t="str">
        <x:v>I2</x:v>
      </x:c>
      <x:c r="E211" s="9" t="str">
        <x:v>DIRECT_STATIC</x:v>
      </x:c>
      <x:c r="F211" s="9" t="str">
        <x:v>RUN_01</x:v>
      </x:c>
      <x:c r="G211" s="12" t="str">
        <x:v>OFFICIAL_ELIGIBLE_OUTPUT</x:v>
      </x:c>
      <x:c r="H211" s="12" t="str">
        <x:v>NO_SEMANTIC_VALIDATOR_DETERMINISTIC_PASS</x:v>
      </x:c>
      <x:c r="I211" s="12" t="str">
        <x:v>PARSED</x:v>
      </x:c>
      <x:c r="J211" s="12" t="str">
        <x:v>PASS</x:v>
      </x:c>
      <x:c r="K211" s="9" t="n">
        <x:v>7</x:v>
      </x:c>
      <x:c r="L211" s="9" t="n">
        <x:v>7</x:v>
      </x:c>
      <x:c r="M211" s="9" t="n">
        <x:v>7</x:v>
      </x:c>
      <x:c r="N211" s="9" t="n">
        <x:v>1</x:v>
      </x:c>
      <x:c r="O211" s="9" t="str">
        <x:v>I2-066-G-P02</x:v>
      </x:c>
      <x:c r="P211" s="9" t="str">
        <x:v>PASS</x:v>
      </x:c>
      <x:c r="Q211" s="9" t="str">
        <x:v>PASS</x:v>
      </x:c>
      <x:c r="R211" s="9" t="str">
        <x:v>CORRECT_BEHAVIOR</x:v>
      </x:c>
      <x:c r="S211" s="9" t="str">
        <x:v>I2-066-G-F01</x:v>
      </x:c>
      <x:c r="T211" s="9" t="str">
        <x:v>FAIL</x:v>
      </x:c>
      <x:c r="U211" s="9" t="str">
        <x:v>FAIL</x:v>
      </x:c>
      <x:c r="V211" s="9" t="str">
        <x:v>CORRECT_BEHAVIOR</x:v>
      </x:c>
      <x:c r="W211" s="13" t="str">
        <x:v>NOT_REVIEWED</x:v>
      </x:c>
      <x:c r="X211" s="13" t="str"/>
      <x:c r="Y211" s="13" t="str"/>
      <x:c r="Z211" s="13" t="str"/>
      <x:c r="AA211" s="13" t="str"/>
      <x:c r="AB211" s="13" t="str"/>
      <x:c r="AC211" s="13" t="str"/>
      <x:c r="AD211" s="13" t="str"/>
      <x:c r="AE211" s="13" t="str"/>
      <x:c r="AF211" s="13" t="str"/>
      <x:c r="AG211" s="13" t="str"/>
      <x:c r="AH211" s="13" t="str"/>
      <x:c r="AI211" s="16" t="str">
        <x:f>IF(AND(W211="REVIEWED",X211&lt;&gt;"",Y211&lt;&gt;"",COUNTA(Z211:AF211)=7,COUNTIF(Z211:AF211,"UNCLEAR")=0,(COUNTIF(Z211:AF211,"0")+COUNTIF(Z211:AF211,"1")+COUNTIF(Z211:AF211,"2"))&gt;0,AG211&lt;&gt;"",AH211&lt;&gt;"",AJ211&lt;&gt;""),(COUNTIF(Z211:AF211,"1")+2*COUNTIF(Z211:AF211,"2"))/(2*(COUNTIF(Z211:AF211,"0")+COUNTIF(Z211:AF211,"1")+COUNTIF(Z211:AF211,"2"))),"")</x:f>
      </x:c>
      <x:c r="AJ211" s="14" t="str"/>
      <x:c r="AK211" s="14" t="str"/>
      <x:c r="AL211" s="14" t="str"/>
      <x:c r="AM211" s="9" t="str"/>
      <x:c r="AN211" s="9" t="str">
        <x:v>I2.18.1</x:v>
      </x:c>
      <x:c r="AO211" s="9" t="str">
        <x:v>MVP/SHACL_GENERATION_PIPELINE/experiments/LUNA_NO_SEMANTIC_VALIDATOR/RUN_01/runs/RUN-I2-066-20260901T100940867877Z/artifacts/attempt_01/candidate_shape.ttl</x:v>
      </x:c>
      <x:c r="AP211" s="9" t="str">
        <x:v>ce3e7ded809c736efe68c13b7d16fb6c5301167b12249f6f26a287a63ec26cd2</x:v>
      </x:c>
      <x:c r="AQ211" s="52" t="inlineStr">
        <x:is>
          <x:t xml:space="preserve">PASS</x:t>
        </x:is>
      </x:c>
      <x:c r="AR211" s="53" t="inlineStr">
        <x:is>
          <x:t xml:space="preserve">VALID</x:t>
        </x:is>
      </x:c>
      <x:c r="AS211" s="53" t="inlineStr">
        <x:is>
          <x:t xml:space="preserve">I2-066-G-P02=ACTIVATED | I2-066-G-F01=ACTIVATED</x:t>
        </x:is>
      </x:c>
      <x:c r="AT211" s="53">
        <x:v>2</x:v>
      </x:c>
      <x:c r="AU211" s="53">
        <x:v>5</x:v>
      </x:c>
      <x:c r="AV211" s="53">
        <x:v>14</x:v>
      </x:c>
      <x:c r="AW211" s="53" t="inlineStr">
        <x:is>
          <x:t xml:space="preserve">sh:class, sh:datatype, sh:hasValue, sh:minCount, sh:node, sh:or, sh:property</x:t>
        </x:is>
      </x:c>
      <x:c r="AX211" s="53">
        <x:v>0</x:v>
      </x:c>
      <x:c r="AY211" s="53">
        <x:v>1</x:v>
      </x:c>
      <x:c r="AZ211" s="53">
        <x:v>1</x:v>
      </x:c>
      <x:c r="BA211" s="54"/>
      <x:c r="BB211" s="54"/>
      <x:c r="BC211" s="54"/>
      <x:c r="BD211" s="55" t="str">
        <x:f>IF(OR(W211&lt;&gt;"REVIEWED",COUNTIF(BA211:BC211,"UNCLEAR")&gt;0,COUNTA(BA211:BC211)&lt;3,(COUNTIF(BA211:BC211,"0")+COUNTIF(BA211:BC211,"1")+COUNTIF(BA211:BC211,"2"))=0,AJ211=""),"",(COUNTIF(BA211:BC211,"1")+2*COUNTIF(BA211:BC211,"2"))/(2*(COUNTIF(BA211:BC211,"0")+COUNTIF(BA211:BC211,"1")+COUNTIF(BA211:BC211,"2"))))</x:f>
      </x:c>
    </x:row>
    <x:row r="212" ht="66" customHeight="1">
      <x:c r="A212" s="9" t="str">
        <x:v>BATCH_21</x:v>
      </x:c>
      <x:c r="B212" s="9" t="n">
        <x:v>206</x:v>
      </x:c>
      <x:c r="C212" s="9" t="str">
        <x:v>IMO-051</x:v>
      </x:c>
      <x:c r="D212" s="9" t="str">
        <x:v>IMO</x:v>
      </x:c>
      <x:c r="E212" s="9" t="str">
        <x:v>DIRECT_STATIC</x:v>
      </x:c>
      <x:c r="F212" s="9" t="str">
        <x:v>RUN_01</x:v>
      </x:c>
      <x:c r="G212" s="12" t="str">
        <x:v>OFFICIAL_ELIGIBLE_OUTPUT</x:v>
      </x:c>
      <x:c r="H212" s="12" t="str">
        <x:v>NO_SEMANTIC_VALIDATOR_DETERMINISTIC_PASS</x:v>
      </x:c>
      <x:c r="I212" s="12" t="str">
        <x:v>PARSED</x:v>
      </x:c>
      <x:c r="J212" s="12" t="str">
        <x:v>PASS</x:v>
      </x:c>
      <x:c r="K212" s="9" t="n">
        <x:v>7</x:v>
      </x:c>
      <x:c r="L212" s="9" t="n">
        <x:v>7</x:v>
      </x:c>
      <x:c r="M212" s="9" t="n">
        <x:v>5</x:v>
      </x:c>
      <x:c r="N212" s="9" t="n">
        <x:v>0</x:v>
      </x:c>
      <x:c r="O212" s="9" t="str">
        <x:v>IMO-051-P01</x:v>
      </x:c>
      <x:c r="P212" s="9" t="str">
        <x:v>PASS</x:v>
      </x:c>
      <x:c r="Q212" s="9" t="str">
        <x:v>FAIL</x:v>
      </x:c>
      <x:c r="R212" s="9" t="str">
        <x:v>FALSE_REJECT</x:v>
      </x:c>
      <x:c r="S212" s="9" t="str">
        <x:v>IMO-051-F04</x:v>
      </x:c>
      <x:c r="T212" s="9" t="str">
        <x:v>FAIL</x:v>
      </x:c>
      <x:c r="U212" s="9" t="str">
        <x:v>FAIL</x:v>
      </x:c>
      <x:c r="V212" s="9" t="str">
        <x:v>CORRECT_BEHAVIOR</x:v>
      </x:c>
      <x:c r="W212" s="13" t="str">
        <x:v>NOT_REVIEWED</x:v>
      </x:c>
      <x:c r="X212" s="13" t="str"/>
      <x:c r="Y212" s="13" t="str"/>
      <x:c r="Z212" s="13" t="str"/>
      <x:c r="AA212" s="13" t="str"/>
      <x:c r="AB212" s="13" t="str"/>
      <x:c r="AC212" s="13" t="str"/>
      <x:c r="AD212" s="13" t="str"/>
      <x:c r="AE212" s="13" t="str"/>
      <x:c r="AF212" s="13" t="str"/>
      <x:c r="AG212" s="13" t="str"/>
      <x:c r="AH212" s="13" t="str"/>
      <x:c r="AI212" s="16" t="str">
        <x:f>IF(AND(W212="REVIEWED",X212&lt;&gt;"",Y212&lt;&gt;"",COUNTA(Z212:AF212)=7,COUNTIF(Z212:AF212,"UNCLEAR")=0,(COUNTIF(Z212:AF212,"0")+COUNTIF(Z212:AF212,"1")+COUNTIF(Z212:AF212,"2"))&gt;0,AG212&lt;&gt;"",AH212&lt;&gt;"",AJ212&lt;&gt;""),(COUNTIF(Z212:AF212,"1")+2*COUNTIF(Z212:AF212,"2"))/(2*(COUNTIF(Z212:AF212,"0")+COUNTIF(Z212:AF212,"1")+COUNTIF(Z212:AF212,"2"))),"")</x:f>
      </x:c>
      <x:c r="AJ212" s="14" t="str"/>
      <x:c r="AK212" s="14" t="str"/>
      <x:c r="AL212" s="14" t="str"/>
      <x:c r="AM212" s="9" t="str">
        <x:v>RDF_FALSE_REJECT</x:v>
      </x:c>
      <x:c r="AN212" s="9" t="str">
        <x:v>Part I-A 7.2.1.2</x:v>
      </x:c>
      <x:c r="AO212" s="9" t="str">
        <x:v>MVP/SHACL_GENERATION_PIPELINE/experiments/LUNA_NO_SEMANTIC_VALIDATOR/RUN_01/runs/RUN-IMO-051-20260901T102458585094Z/artifacts/attempt_01/candidate_shape.ttl</x:v>
      </x:c>
      <x:c r="AP212" s="9" t="str">
        <x:v>03f4c146a8d82b909b6b91ccb0c273481bd40856a2832a07681317d31cf88fdd</x:v>
      </x:c>
      <x:c r="AQ212" s="52" t="inlineStr">
        <x:is>
          <x:t xml:space="preserve">PASS</x:t>
        </x:is>
      </x:c>
      <x:c r="AR212" s="53" t="inlineStr">
        <x:is>
          <x:t xml:space="preserve">VALID</x:t>
        </x:is>
      </x:c>
      <x:c r="AS212" s="53" t="inlineStr">
        <x:is>
          <x:t xml:space="preserve">IMO-051-P01=ACTIVATED | IMO-051-F04=ACTIVATED</x:t>
        </x:is>
      </x:c>
      <x:c r="AT212" s="53">
        <x:v>2</x:v>
      </x:c>
      <x:c r="AU212" s="53">
        <x:v>3</x:v>
      </x:c>
      <x:c r="AV212" s="53">
        <x:v>10</x:v>
      </x:c>
      <x:c r="AW212" s="53" t="inlineStr">
        <x:is>
          <x:t xml:space="preserve">sh:datatype, sh:hasValue, sh:minCount, sh:node, sh:property</x:t>
        </x:is>
      </x:c>
      <x:c r="AX212" s="53">
        <x:v>0</x:v>
      </x:c>
      <x:c r="AY212" s="53">
        <x:v>1</x:v>
      </x:c>
      <x:c r="AZ212" s="53">
        <x:v>0</x:v>
      </x:c>
      <x:c r="BA212" s="54"/>
      <x:c r="BB212" s="54"/>
      <x:c r="BC212" s="54"/>
      <x:c r="BD212" s="55" t="str">
        <x:f>IF(OR(W212&lt;&gt;"REVIEWED",COUNTIF(BA212:BC212,"UNCLEAR")&gt;0,COUNTA(BA212:BC212)&lt;3,(COUNTIF(BA212:BC212,"0")+COUNTIF(BA212:BC212,"1")+COUNTIF(BA212:BC212,"2"))=0,AJ212=""),"",(COUNTIF(BA212:BC212,"1")+2*COUNTIF(BA212:BC212,"2"))/(2*(COUNTIF(BA212:BC212,"0")+COUNTIF(BA212:BC212,"1")+COUNTIF(BA212:BC212,"2"))))</x:f>
      </x:c>
    </x:row>
    <x:row r="213" ht="66" customHeight="1">
      <x:c r="A213" s="9" t="str">
        <x:v>BATCH_21</x:v>
      </x:c>
      <x:c r="B213" s="9" t="n">
        <x:v>207</x:v>
      </x:c>
      <x:c r="C213" s="9" t="str">
        <x:v>IMO26-018</x:v>
      </x:c>
      <x:c r="D213" s="9" t="str">
        <x:v>IMO26</x:v>
      </x:c>
      <x:c r="E213" s="9" t="str">
        <x:v>DIRECT_STATIC</x:v>
      </x:c>
      <x:c r="F213" s="9" t="str">
        <x:v>RUN_01</x:v>
      </x:c>
      <x:c r="G213" s="12" t="str">
        <x:v>OFFICIAL_ELIGIBLE_OUTPUT</x:v>
      </x:c>
      <x:c r="H213" s="12" t="str">
        <x:v>NO_SEMANTIC_VALIDATOR_DETERMINISTIC_PASS</x:v>
      </x:c>
      <x:c r="I213" s="12" t="str">
        <x:v>PARSED</x:v>
      </x:c>
      <x:c r="J213" s="12" t="str">
        <x:v>PASS</x:v>
      </x:c>
      <x:c r="K213" s="9" t="n">
        <x:v>9</x:v>
      </x:c>
      <x:c r="L213" s="9" t="n">
        <x:v>9</x:v>
      </x:c>
      <x:c r="M213" s="9" t="n">
        <x:v>8</x:v>
      </x:c>
      <x:c r="N213" s="9" t="n">
        <x:v>0</x:v>
      </x:c>
      <x:c r="O213" s="9" t="str">
        <x:v>IMO26-018-B-P03</x:v>
      </x:c>
      <x:c r="P213" s="9" t="str">
        <x:v>PASS</x:v>
      </x:c>
      <x:c r="Q213" s="9" t="str">
        <x:v>FAIL</x:v>
      </x:c>
      <x:c r="R213" s="9" t="str">
        <x:v>FALSE_REJECT</x:v>
      </x:c>
      <x:c r="S213" s="9" t="str">
        <x:v>IMO26-018-B-F03</x:v>
      </x:c>
      <x:c r="T213" s="9" t="str">
        <x:v>FAIL</x:v>
      </x:c>
      <x:c r="U213" s="9" t="str">
        <x:v>FAIL</x:v>
      </x:c>
      <x:c r="V213" s="9" t="str">
        <x:v>CORRECT_BEHAVIOR</x:v>
      </x:c>
      <x:c r="W213" s="13" t="str">
        <x:v>NOT_REVIEWED</x:v>
      </x:c>
      <x:c r="X213" s="13" t="str"/>
      <x:c r="Y213" s="13" t="str"/>
      <x:c r="Z213" s="13" t="str"/>
      <x:c r="AA213" s="13" t="str"/>
      <x:c r="AB213" s="13" t="str"/>
      <x:c r="AC213" s="13" t="str"/>
      <x:c r="AD213" s="13" t="str"/>
      <x:c r="AE213" s="13" t="str"/>
      <x:c r="AF213" s="13" t="str"/>
      <x:c r="AG213" s="13" t="str"/>
      <x:c r="AH213" s="13" t="str"/>
      <x:c r="AI213" s="16" t="str">
        <x:f>IF(AND(W213="REVIEWED",X213&lt;&gt;"",Y213&lt;&gt;"",COUNTA(Z213:AF213)=7,COUNTIF(Z213:AF213,"UNCLEAR")=0,(COUNTIF(Z213:AF213,"0")+COUNTIF(Z213:AF213,"1")+COUNTIF(Z213:AF213,"2"))&gt;0,AG213&lt;&gt;"",AH213&lt;&gt;"",AJ213&lt;&gt;""),(COUNTIF(Z213:AF213,"1")+2*COUNTIF(Z213:AF213,"2"))/(2*(COUNTIF(Z213:AF213,"0")+COUNTIF(Z213:AF213,"1")+COUNTIF(Z213:AF213,"2"))),"")</x:f>
      </x:c>
      <x:c r="AJ213" s="14" t="str"/>
      <x:c r="AK213" s="14" t="str"/>
      <x:c r="AL213" s="14" t="str"/>
      <x:c r="AM213" s="9" t="str">
        <x:v>RDF_FALSE_REJECT</x:v>
      </x:c>
      <x:c r="AN213" s="9" t="str">
        <x:v>11-1.3.1-11-1.3.9</x:v>
      </x:c>
      <x:c r="AO213" s="9" t="str">
        <x:v>MVP/SHACL_GENERATION_PIPELINE/experiments/LUNA_NO_SEMANTIC_VALIDATOR/RUN_01/runs/RUN-IMO26-018-20260901T105711734516Z/artifacts/attempt_01/candidate_shape.ttl</x:v>
      </x:c>
      <x:c r="AP213" s="9" t="str">
        <x:v>4242f3b9737eb31310fabb7a0b362747539ea99f5261c9e758c31662867c8f2f</x:v>
      </x:c>
      <x:c r="AQ213" s="52" t="inlineStr">
        <x:is>
          <x:t xml:space="preserve">PASS</x:t>
        </x:is>
      </x:c>
      <x:c r="AR213" s="53" t="inlineStr">
        <x:is>
          <x:t xml:space="preserve">VALID</x:t>
        </x:is>
      </x:c>
      <x:c r="AS213" s="53" t="inlineStr">
        <x:is>
          <x:t xml:space="preserve">IMO26-018-B-P03=ACTIVATED | IMO26-018-B-F03=ACTIVATED</x:t>
        </x:is>
      </x:c>
      <x:c r="AT213" s="53">
        <x:v>1</x:v>
      </x:c>
      <x:c r="AU213" s="53">
        <x:v>8</x:v>
      </x:c>
      <x:c r="AV213" s="53">
        <x:v>28</x:v>
      </x:c>
      <x:c r="AW213" s="53" t="inlineStr">
        <x:is>
          <x:t xml:space="preserve">sh:datatype, sh:hasValue, sh:maxCount, sh:minCount, sh:or, sh:property</x:t>
        </x:is>
      </x:c>
      <x:c r="AX213" s="53">
        <x:v>0</x:v>
      </x:c>
      <x:c r="AY213" s="53">
        <x:v>1</x:v>
      </x:c>
      <x:c r="AZ213" s="53">
        <x:v>1</x:v>
      </x:c>
      <x:c r="BA213" s="54"/>
      <x:c r="BB213" s="54"/>
      <x:c r="BC213" s="54"/>
      <x:c r="BD213" s="55" t="str">
        <x:f>IF(OR(W213&lt;&gt;"REVIEWED",COUNTIF(BA213:BC213,"UNCLEAR")&gt;0,COUNTA(BA213:BC213)&lt;3,(COUNTIF(BA213:BC213,"0")+COUNTIF(BA213:BC213,"1")+COUNTIF(BA213:BC213,"2"))=0,AJ213=""),"",(COUNTIF(BA213:BC213,"1")+2*COUNTIF(BA213:BC213,"2"))/(2*(COUNTIF(BA213:BC213,"0")+COUNTIF(BA213:BC213,"1")+COUNTIF(BA213:BC213,"2"))))</x:f>
      </x:c>
    </x:row>
    <x:row r="214" ht="66" customHeight="1">
      <x:c r="A214" s="9" t="str">
        <x:v>BATCH_21</x:v>
      </x:c>
      <x:c r="B214" s="9" t="n">
        <x:v>208</x:v>
      </x:c>
      <x:c r="C214" s="9" t="str">
        <x:v>TRF-055</x:v>
      </x:c>
      <x:c r="D214" s="9" t="str">
        <x:v>TRAFICOM</x:v>
      </x:c>
      <x:c r="E214" s="9" t="str">
        <x:v>DIRECT_STATIC</x:v>
      </x:c>
      <x:c r="F214" s="9" t="str">
        <x:v>RUN_01</x:v>
      </x:c>
      <x:c r="G214" s="12" t="str">
        <x:v>OFFICIAL_ELIGIBLE_OUTPUT</x:v>
      </x:c>
      <x:c r="H214" s="12" t="str">
        <x:v>NO_SEMANTIC_VALIDATOR_DETERMINISTIC_PASS</x:v>
      </x:c>
      <x:c r="I214" s="12" t="str">
        <x:v>PARSED</x:v>
      </x:c>
      <x:c r="J214" s="12" t="str">
        <x:v>PASS</x:v>
      </x:c>
      <x:c r="K214" s="9" t="n">
        <x:v>9</x:v>
      </x:c>
      <x:c r="L214" s="9" t="n">
        <x:v>9</x:v>
      </x:c>
      <x:c r="M214" s="9" t="n">
        <x:v>5</x:v>
      </x:c>
      <x:c r="N214" s="9" t="n">
        <x:v>0</x:v>
      </x:c>
      <x:c r="O214" s="9" t="str">
        <x:v>TRF-055-P02</x:v>
      </x:c>
      <x:c r="P214" s="9" t="str">
        <x:v>PASS</x:v>
      </x:c>
      <x:c r="Q214" s="9" t="str">
        <x:v>FAIL</x:v>
      </x:c>
      <x:c r="R214" s="9" t="str">
        <x:v>FALSE_REJECT</x:v>
      </x:c>
      <x:c r="S214" s="9" t="str">
        <x:v>TRF-055-F05</x:v>
      </x:c>
      <x:c r="T214" s="9" t="str">
        <x:v>FAIL</x:v>
      </x:c>
      <x:c r="U214" s="9" t="str">
        <x:v>FAIL</x:v>
      </x:c>
      <x:c r="V214" s="9" t="str">
        <x:v>CORRECT_BEHAVIOR</x:v>
      </x:c>
      <x:c r="W214" s="13" t="str">
        <x:v>NOT_REVIEWED</x:v>
      </x:c>
      <x:c r="X214" s="13" t="str"/>
      <x:c r="Y214" s="13" t="str"/>
      <x:c r="Z214" s="13" t="str"/>
      <x:c r="AA214" s="13" t="str"/>
      <x:c r="AB214" s="13" t="str"/>
      <x:c r="AC214" s="13" t="str"/>
      <x:c r="AD214" s="13" t="str"/>
      <x:c r="AE214" s="13" t="str"/>
      <x:c r="AF214" s="13" t="str"/>
      <x:c r="AG214" s="13" t="str"/>
      <x:c r="AH214" s="13" t="str"/>
      <x:c r="AI214" s="16" t="str">
        <x:f>IF(AND(W214="REVIEWED",X214&lt;&gt;"",Y214&lt;&gt;"",COUNTA(Z214:AF214)=7,COUNTIF(Z214:AF214,"UNCLEAR")=0,(COUNTIF(Z214:AF214,"0")+COUNTIF(Z214:AF214,"1")+COUNTIF(Z214:AF214,"2"))&gt;0,AG214&lt;&gt;"",AH214&lt;&gt;"",AJ214&lt;&gt;""),(COUNTIF(Z214:AF214,"1")+2*COUNTIF(Z214:AF214,"2"))/(2*(COUNTIF(Z214:AF214,"0")+COUNTIF(Z214:AF214,"1")+COUNTIF(Z214:AF214,"2"))),"")</x:f>
      </x:c>
      <x:c r="AJ214" s="14" t="str"/>
      <x:c r="AK214" s="14" t="str"/>
      <x:c r="AL214" s="14" t="str"/>
      <x:c r="AM214" s="9" t="str">
        <x:v>ALWAYS_FAIL; RDF_FALSE_REJECT</x:v>
      </x:c>
      <x:c r="AN214" s="9" t="str">
        <x:v>4.5.3</x:v>
      </x:c>
      <x:c r="AO214" s="9" t="str">
        <x:v>MVP/SHACL_GENERATION_PIPELINE/experiments/LUNA_NO_SEMANTIC_VALIDATOR/RUN_01/runs/RUN-TRF-055-20260901T112440717266Z/artifacts/attempt_01/candidate_shape.ttl</x:v>
      </x:c>
      <x:c r="AP214" s="9" t="str">
        <x:v>d749e6005005815601a3e6a8405ffcb217dc05c650987bcb5a9709cf48001954</x:v>
      </x:c>
      <x:c r="AQ214" s="52" t="inlineStr">
        <x:is>
          <x:t xml:space="preserve">PASS</x:t>
        </x:is>
      </x:c>
      <x:c r="AR214" s="53" t="inlineStr">
        <x:is>
          <x:t xml:space="preserve">VALID</x:t>
        </x:is>
      </x:c>
      <x:c r="AS214" s="53" t="inlineStr">
        <x:is>
          <x:t xml:space="preserve">TRF-055-P02=ACTIVATED | TRF-055-F05=ACTIVATED</x:t>
        </x:is>
      </x:c>
      <x:c r="AT214" s="53">
        <x:v>1</x:v>
      </x:c>
      <x:c r="AU214" s="53">
        <x:v>33</x:v>
      </x:c>
      <x:c r="AV214" s="53">
        <x:v>140</x:v>
      </x:c>
      <x:c r="AW214" s="53" t="inlineStr">
        <x:is>
          <x:t xml:space="preserve">sh:class, sh:datatype, sh:hasValue, sh:maxCount, sh:maxExclusive, sh:minCount, sh:minInclusive, sh:node, sh:or, sh:property</x:t>
        </x:is>
      </x:c>
      <x:c r="AX214" s="53">
        <x:v>1</x:v>
      </x:c>
      <x:c r="AY214" s="53">
        <x:v>1</x:v>
      </x:c>
      <x:c r="AZ214" s="53">
        <x:v>1</x:v>
      </x:c>
      <x:c r="BA214" s="54"/>
      <x:c r="BB214" s="54"/>
      <x:c r="BC214" s="54"/>
      <x:c r="BD214" s="55" t="str">
        <x:f>IF(OR(W214&lt;&gt;"REVIEWED",COUNTIF(BA214:BC214,"UNCLEAR")&gt;0,COUNTA(BA214:BC214)&lt;3,(COUNTIF(BA214:BC214,"0")+COUNTIF(BA214:BC214,"1")+COUNTIF(BA214:BC214,"2"))=0,AJ214=""),"",(COUNTIF(BA214:BC214,"1")+2*COUNTIF(BA214:BC214,"2"))/(2*(COUNTIF(BA214:BC214,"0")+COUNTIF(BA214:BC214,"1")+COUNTIF(BA214:BC214,"2"))))</x:f>
      </x:c>
    </x:row>
    <x:row r="215" ht="66" customHeight="1">
      <x:c r="A215" s="9" t="str">
        <x:v>BATCH_21</x:v>
      </x:c>
      <x:c r="B215" s="9" t="n">
        <x:v>209</x:v>
      </x:c>
      <x:c r="C215" s="9" t="str">
        <x:v>IMO-112</x:v>
      </x:c>
      <x:c r="D215" s="9" t="str">
        <x:v>IMO</x:v>
      </x:c>
      <x:c r="E215" s="9" t="str">
        <x:v>DIRECT_STATIC</x:v>
      </x:c>
      <x:c r="F215" s="9" t="str">
        <x:v>RUN_01</x:v>
      </x:c>
      <x:c r="G215" s="12" t="str">
        <x:v>OFFICIAL_ELIGIBLE_OUTPUT</x:v>
      </x:c>
      <x:c r="H215" s="12" t="str">
        <x:v>NO_SEMANTIC_VALIDATOR_DETERMINISTIC_PASS</x:v>
      </x:c>
      <x:c r="I215" s="12" t="str">
        <x:v>PARSED</x:v>
      </x:c>
      <x:c r="J215" s="12" t="str">
        <x:v>PASS</x:v>
      </x:c>
      <x:c r="K215" s="9" t="n">
        <x:v>5</x:v>
      </x:c>
      <x:c r="L215" s="9" t="n">
        <x:v>5</x:v>
      </x:c>
      <x:c r="M215" s="9" t="n">
        <x:v>3</x:v>
      </x:c>
      <x:c r="N215" s="9" t="n">
        <x:v>0</x:v>
      </x:c>
      <x:c r="O215" s="9" t="str">
        <x:v>IMO-112-M-P02</x:v>
      </x:c>
      <x:c r="P215" s="9" t="str">
        <x:v>PASS</x:v>
      </x:c>
      <x:c r="Q215" s="9" t="str">
        <x:v>PASS</x:v>
      </x:c>
      <x:c r="R215" s="9" t="str">
        <x:v>CORRECT_BEHAVIOR</x:v>
      </x:c>
      <x:c r="S215" s="9" t="str">
        <x:v>IMO-112-M-F01</x:v>
      </x:c>
      <x:c r="T215" s="9" t="str">
        <x:v>FAIL</x:v>
      </x:c>
      <x:c r="U215" s="9" t="str">
        <x:v>PASS</x:v>
      </x:c>
      <x:c r="V215" s="9" t="str">
        <x:v>FALSE_ACCEPT</x:v>
      </x:c>
      <x:c r="W215" s="13" t="str">
        <x:v>NOT_REVIEWED</x:v>
      </x:c>
      <x:c r="X215" s="13" t="str"/>
      <x:c r="Y215" s="13" t="str"/>
      <x:c r="Z215" s="13" t="str"/>
      <x:c r="AA215" s="13" t="str"/>
      <x:c r="AB215" s="13" t="str"/>
      <x:c r="AC215" s="13" t="str"/>
      <x:c r="AD215" s="13" t="str"/>
      <x:c r="AE215" s="13" t="str"/>
      <x:c r="AF215" s="13" t="str"/>
      <x:c r="AG215" s="13" t="str"/>
      <x:c r="AH215" s="13" t="str"/>
      <x:c r="AI215" s="16" t="str">
        <x:f>IF(AND(W215="REVIEWED",X215&lt;&gt;"",Y215&lt;&gt;"",COUNTA(Z215:AF215)=7,COUNTIF(Z215:AF215,"UNCLEAR")=0,(COUNTIF(Z215:AF215,"0")+COUNTIF(Z215:AF215,"1")+COUNTIF(Z215:AF215,"2"))&gt;0,AG215&lt;&gt;"",AH215&lt;&gt;"",AJ215&lt;&gt;""),(COUNTIF(Z215:AF215,"1")+2*COUNTIF(Z215:AF215,"2"))/(2*(COUNTIF(Z215:AF215,"0")+COUNTIF(Z215:AF215,"1")+COUNTIF(Z215:AF215,"2"))),"")</x:f>
      </x:c>
      <x:c r="AJ215" s="14" t="str"/>
      <x:c r="AK215" s="14" t="str"/>
      <x:c r="AL215" s="14" t="str"/>
      <x:c r="AM215" s="9" t="str">
        <x:v>RDF_FALSE_ACCEPT</x:v>
      </x:c>
      <x:c r="AN215" s="9" t="str">
        <x:v>Part II-A 2.1.1</x:v>
      </x:c>
      <x:c r="AO215" s="9" t="str">
        <x:v>MVP/SHACL_GENERATION_PIPELINE/experiments/LUNA_NO_SEMANTIC_VALIDATOR/RUN_01/runs/RUN-IMO-112-20260901T104456838971Z/artifacts/attempt_01/candidate_shape.ttl</x:v>
      </x:c>
      <x:c r="AP215" s="9" t="str">
        <x:v>e8935a8daab181a86c2f30728374577c7186654605a139243b776c51c65c591d</x:v>
      </x:c>
      <x:c r="AQ215" s="52" t="inlineStr">
        <x:is>
          <x:t xml:space="preserve">PASS</x:t>
        </x:is>
      </x:c>
      <x:c r="AR215" s="53" t="inlineStr">
        <x:is>
          <x:t xml:space="preserve">VALID</x:t>
        </x:is>
      </x:c>
      <x:c r="AS215" s="53" t="inlineStr">
        <x:is>
          <x:t xml:space="preserve">IMO-112-M-P02=ACTIVATED | IMO-112-M-F01=ACTIVATED</x:t>
        </x:is>
      </x:c>
      <x:c r="AT215" s="53">
        <x:v>1</x:v>
      </x:c>
      <x:c r="AU215" s="53">
        <x:v>1</x:v>
      </x:c>
      <x:c r="AV215" s="53">
        <x:v>3</x:v>
      </x:c>
      <x:c r="AW215" s="53" t="inlineStr">
        <x:is>
          <x:t xml:space="preserve">sh:datatype, sh:minCount, sh:property</x:t>
        </x:is>
      </x:c>
      <x:c r="AX215" s="53">
        <x:v>1</x:v>
      </x:c>
      <x:c r="AY215" s="53">
        <x:v>1</x:v>
      </x:c>
      <x:c r="AZ215" s="53">
        <x:v>0</x:v>
      </x:c>
      <x:c r="BA215" s="54"/>
      <x:c r="BB215" s="54"/>
      <x:c r="BC215" s="54"/>
      <x:c r="BD215" s="55" t="str">
        <x:f>IF(OR(W215&lt;&gt;"REVIEWED",COUNTIF(BA215:BC215,"UNCLEAR")&gt;0,COUNTA(BA215:BC215)&lt;3,(COUNTIF(BA215:BC215,"0")+COUNTIF(BA215:BC215,"1")+COUNTIF(BA215:BC215,"2"))=0,AJ215=""),"",(COUNTIF(BA215:BC215,"1")+2*COUNTIF(BA215:BC215,"2"))/(2*(COUNTIF(BA215:BC215,"0")+COUNTIF(BA215:BC215,"1")+COUNTIF(BA215:BC215,"2"))))</x:f>
      </x:c>
    </x:row>
    <x:row r="216" ht="66" customHeight="1">
      <x:c r="A216" s="9" t="str">
        <x:v>BATCH_21</x:v>
      </x:c>
      <x:c r="B216" s="9" t="n">
        <x:v>210</x:v>
      </x:c>
      <x:c r="C216" s="9" t="str">
        <x:v>TRF-011</x:v>
      </x:c>
      <x:c r="D216" s="9" t="str">
        <x:v>TRAFICOM</x:v>
      </x:c>
      <x:c r="E216" s="9" t="str">
        <x:v>DIRECT_STATIC</x:v>
      </x:c>
      <x:c r="F216" s="9" t="str">
        <x:v>RUN_01</x:v>
      </x:c>
      <x:c r="G216" s="12" t="str">
        <x:v>NO_ELIGIBLE_OUTPUT</x:v>
      </x:c>
      <x:c r="H216" s="12" t="str">
        <x:v>NO_SEMANTIC_VALIDATOR_DETERMINISTIC_FAIL</x:v>
      </x:c>
      <x:c r="I216" s="12" t="str">
        <x:v>NOT_PARSED</x:v>
      </x:c>
      <x:c r="J216" s="12" t="str">
        <x:v>FAIL</x:v>
      </x:c>
      <x:c r="K216" s="9" t="n">
        <x:v>0</x:v>
      </x:c>
      <x:c r="L216" s="9" t="n">
        <x:v>7</x:v>
      </x:c>
      <x:c r="M216" s="9" t="n">
        <x:v>0</x:v>
      </x:c>
      <x:c r="N216" s="9" t="n">
        <x:v>0</x:v>
      </x:c>
      <x:c r="O216" s="9" t="str">
        <x:v>TRF-011-P01</x:v>
      </x:c>
      <x:c r="P216" s="9" t="str">
        <x:v>PASS</x:v>
      </x:c>
      <x:c r="Q216" s="9" t="str">
        <x:v>NO_VERDICT</x:v>
      </x:c>
      <x:c r="R216" s="9" t="str">
        <x:v>GENERATION_ERROR</x:v>
      </x:c>
      <x:c r="S216" s="9" t="str">
        <x:v>TRF-011-F03</x:v>
      </x:c>
      <x:c r="T216" s="9" t="str">
        <x:v>FAIL</x:v>
      </x:c>
      <x:c r="U216" s="9" t="str">
        <x:v>NO_VERDICT</x:v>
      </x:c>
      <x:c r="V216" s="9" t="str">
        <x:v>GENERATION_ERROR</x:v>
      </x:c>
      <x:c r="W216" s="13" t="str">
        <x:v>NOT_REVIEWED</x:v>
      </x:c>
      <x:c r="X216" s="13" t="str"/>
      <x:c r="Y216" s="13" t="str"/>
      <x:c r="Z216" s="13" t="str"/>
      <x:c r="AA216" s="13" t="str"/>
      <x:c r="AB216" s="13" t="str"/>
      <x:c r="AC216" s="13" t="str"/>
      <x:c r="AD216" s="13" t="str"/>
      <x:c r="AE216" s="13" t="str"/>
      <x:c r="AF216" s="13" t="str"/>
      <x:c r="AG216" s="13" t="str"/>
      <x:c r="AH216" s="13" t="str"/>
      <x:c r="AI216" s="16" t="str">
        <x:f>IF(AND(W216="REVIEWED",X216&lt;&gt;"",Y216&lt;&gt;"",COUNTA(Z216:AF216)=7,COUNTIF(Z216:AF216,"UNCLEAR")=0,(COUNTIF(Z216:AF216,"0")+COUNTIF(Z216:AF216,"1")+COUNTIF(Z216:AF216,"2"))&gt;0,AG216&lt;&gt;"",AH216&lt;&gt;"",AJ216&lt;&gt;""),(COUNTIF(Z216:AF216,"1")+2*COUNTIF(Z216:AF216,"2"))/(2*(COUNTIF(Z216:AF216,"0")+COUNTIF(Z216:AF216,"1")+COUNTIF(Z216:AF216,"2"))),"")</x:f>
      </x:c>
      <x:c r="AJ216" s="14" t="str"/>
      <x:c r="AK216" s="14" t="str"/>
      <x:c r="AL216" s="14" t="str"/>
      <x:c r="AM216" s="9" t="str">
        <x:v>DETERMINISTIC_FAIL</x:v>
      </x:c>
      <x:c r="AN216" s="9" t="str">
        <x:v>2.1 (UIWL envelope)</x:v>
      </x:c>
      <x:c r="AO216" s="9" t="str">
        <x:v>MVP/SHACL_GENERATION_PIPELINE/experiments/LUNA_NO_SEMANTIC_VALIDATOR/RUN_01/runs/RUN-TRF-011-20260901T110337540368Z/artifacts/attempt_01/candidate_shape.ttl</x:v>
      </x:c>
      <x:c r="AP216" s="9" t="str">
        <x:v>fc2c141538a5881e97b83fd8f89164dcb75ebabe97eb283f6c41e6968bf89761</x:v>
      </x:c>
      <x:c r="AQ216" s="52" t="inlineStr">
        <x:is>
          <x:t xml:space="preserve">FAIL</x:t>
        </x:is>
      </x:c>
      <x:c r="AR216" s="53" t="inlineStr">
        <x:is>
          <x:t xml:space="preserve">VALID</x:t>
        </x:is>
      </x:c>
      <x:c r="AS216" s="53" t="inlineStr">
        <x:is>
          <x:t xml:space="preserve">TRF-011-P01=ACTIVATED | TRF-011-F03=ACTIVATED</x:t>
        </x:is>
      </x:c>
      <x:c r="AT216" s="53">
        <x:v>4</x:v>
      </x:c>
      <x:c r="AU216" s="53">
        <x:v>7</x:v>
      </x:c>
      <x:c r="AV216" s="53">
        <x:v>34</x:v>
      </x:c>
      <x:c r="AW216" s="53" t="inlineStr">
        <x:is>
          <x:t xml:space="preserve">sh:class, sh:datatype, sh:hasValue, sh:maxCount, sh:minCount, sh:node, sh:nodeKind, sh:property</x:t>
        </x:is>
      </x:c>
      <x:c r="AX216" s="53">
        <x:v>1</x:v>
      </x:c>
      <x:c r="AY216" s="53">
        <x:v>1</x:v>
      </x:c>
      <x:c r="AZ216" s="53">
        <x:v>0</x:v>
      </x:c>
      <x:c r="BA216" s="54"/>
      <x:c r="BB216" s="54"/>
      <x:c r="BC216" s="54"/>
      <x:c r="BD216" s="55" t="str">
        <x:f>IF(OR(W216&lt;&gt;"REVIEWED",COUNTIF(BA216:BC216,"UNCLEAR")&gt;0,COUNTA(BA216:BC216)&lt;3,(COUNTIF(BA216:BC216,"0")+COUNTIF(BA216:BC216,"1")+COUNTIF(BA216:BC216,"2"))=0,AJ216=""),"",(COUNTIF(BA216:BC216,"1")+2*COUNTIF(BA216:BC216,"2"))/(2*(COUNTIF(BA216:BC216,"0")+COUNTIF(BA216:BC216,"1")+COUNTIF(BA216:BC216,"2"))))</x:f>
      </x:c>
    </x:row>
    <x:row r="217" ht="66" customHeight="1">
      <x:c r="A217" s="9" t="str">
        <x:v>BATCH_22</x:v>
      </x:c>
      <x:c r="B217" s="9" t="n">
        <x:v>211</x:v>
      </x:c>
      <x:c r="C217" s="9" t="str">
        <x:v>TRF-020</x:v>
      </x:c>
      <x:c r="D217" s="9" t="str">
        <x:v>TRAFICOM</x:v>
      </x:c>
      <x:c r="E217" s="9" t="str">
        <x:v>COMPLEX_READINESS</x:v>
      </x:c>
      <x:c r="F217" s="9" t="str">
        <x:v>RUN_01</x:v>
      </x:c>
      <x:c r="G217" s="12" t="str">
        <x:v>OFFICIAL_ELIGIBLE_OUTPUT</x:v>
      </x:c>
      <x:c r="H217" s="12" t="str">
        <x:v>NO_SEMANTIC_VALIDATOR_DETERMINISTIC_PASS</x:v>
      </x:c>
      <x:c r="I217" s="12" t="str">
        <x:v>PARSED</x:v>
      </x:c>
      <x:c r="J217" s="12" t="str">
        <x:v>PASS</x:v>
      </x:c>
      <x:c r="K217" s="9" t="n">
        <x:v>13</x:v>
      </x:c>
      <x:c r="L217" s="9" t="n">
        <x:v>13</x:v>
      </x:c>
      <x:c r="M217" s="9" t="n">
        <x:v>2</x:v>
      </x:c>
      <x:c r="N217" s="9" t="n">
        <x:v>0</x:v>
      </x:c>
      <x:c r="O217" s="9" t="str">
        <x:v>TRF-020-P03</x:v>
      </x:c>
      <x:c r="P217" s="9" t="str">
        <x:v>PASS</x:v>
      </x:c>
      <x:c r="Q217" s="9" t="str">
        <x:v>FAIL</x:v>
      </x:c>
      <x:c r="R217" s="9" t="str">
        <x:v>FALSE_REJECT</x:v>
      </x:c>
      <x:c r="S217" s="9" t="str">
        <x:v>TRF-020-F03</x:v>
      </x:c>
      <x:c r="T217" s="9" t="str">
        <x:v>FAIL</x:v>
      </x:c>
      <x:c r="U217" s="9" t="str">
        <x:v>PASS</x:v>
      </x:c>
      <x:c r="V217" s="9" t="str">
        <x:v>FALSE_ACCEPT</x:v>
      </x:c>
      <x:c r="W217" s="13" t="str">
        <x:v>NOT_REVIEWED</x:v>
      </x:c>
      <x:c r="X217" s="13" t="str"/>
      <x:c r="Y217" s="13" t="str"/>
      <x:c r="Z217" s="13" t="str"/>
      <x:c r="AA217" s="13" t="str"/>
      <x:c r="AB217" s="13" t="str"/>
      <x:c r="AC217" s="13" t="str"/>
      <x:c r="AD217" s="13" t="str"/>
      <x:c r="AE217" s="13" t="str"/>
      <x:c r="AF217" s="13" t="str"/>
      <x:c r="AG217" s="13" t="str"/>
      <x:c r="AH217" s="13" t="str"/>
      <x:c r="AI217" s="16" t="str">
        <x:f>IF(AND(W217="REVIEWED",X217&lt;&gt;"",Y217&lt;&gt;"",COUNTA(Z217:AF217)=7,COUNTIF(Z217:AF217,"UNCLEAR")=0,(COUNTIF(Z217:AF217,"0")+COUNTIF(Z217:AF217,"1")+COUNTIF(Z217:AF217,"2"))&gt;0,AG217&lt;&gt;"",AH217&lt;&gt;"",AJ217&lt;&gt;""),(COUNTIF(Z217:AF217,"1")+2*COUNTIF(Z217:AF217,"2"))/(2*(COUNTIF(Z217:AF217,"0")+COUNTIF(Z217:AF217,"1")+COUNTIF(Z217:AF217,"2"))),"")</x:f>
      </x:c>
      <x:c r="AJ217" s="14" t="str"/>
      <x:c r="AK217" s="14" t="str"/>
      <x:c r="AL217" s="14" t="str"/>
      <x:c r="AM217" s="9" t="str">
        <x:v>RDF_FALSE_ACCEPT; RDF_FALSE_REJECT</x:v>
      </x:c>
      <x:c r="AN217" s="9" t="str">
        <x:v>3.2.2 / equation (3.1) / Table 3-1</x:v>
      </x:c>
      <x:c r="AO217" s="9" t="str">
        <x:v>MVP/SHACL_GENERATION_PIPELINE/experiments/LUNA_NO_SEMANTIC_VALIDATOR/RUN_01/runs/RUN-TRF-020-20260901T110758726895Z/artifacts/attempt_01/candidate_shape.ttl</x:v>
      </x:c>
      <x:c r="AP217" s="9" t="str">
        <x:v>cc68b401efc96bfefdd8cbff0fedc921516522d42ae50ace910ae65c7f147166</x:v>
      </x:c>
      <x:c r="AQ217" s="52" t="inlineStr">
        <x:is>
          <x:t xml:space="preserve">PASS</x:t>
        </x:is>
      </x:c>
      <x:c r="AR217" s="53" t="inlineStr">
        <x:is>
          <x:t xml:space="preserve">VALID</x:t>
        </x:is>
      </x:c>
      <x:c r="AS217" s="53" t="inlineStr">
        <x:is>
          <x:t xml:space="preserve">TRF-020-P03=ACTIVATED | TRF-020-F03=ACTIVATED</x:t>
        </x:is>
      </x:c>
      <x:c r="AT217" s="53">
        <x:v>9</x:v>
      </x:c>
      <x:c r="AU217" s="53">
        <x:v>24</x:v>
      </x:c>
      <x:c r="AV217" s="53">
        <x:v>108</x:v>
      </x:c>
      <x:c r="AW217" s="53" t="inlineStr">
        <x:is>
          <x:t xml:space="preserve">sh:class, sh:datatype, sh:hasValue, sh:in, sh:maxCount, sh:minCount, sh:minExclusive, sh:node, sh:or, sh:property</x:t>
        </x:is>
      </x:c>
      <x:c r="AX217" s="53">
        <x:v>1</x:v>
      </x:c>
      <x:c r="AY217" s="53">
        <x:v>1</x:v>
      </x:c>
      <x:c r="AZ217" s="53">
        <x:v>1</x:v>
      </x:c>
      <x:c r="BA217" s="54"/>
      <x:c r="BB217" s="54"/>
      <x:c r="BC217" s="54"/>
      <x:c r="BD217" s="55" t="str">
        <x:f>IF(OR(W217&lt;&gt;"REVIEWED",COUNTIF(BA217:BC217,"UNCLEAR")&gt;0,COUNTA(BA217:BC217)&lt;3,(COUNTIF(BA217:BC217,"0")+COUNTIF(BA217:BC217,"1")+COUNTIF(BA217:BC217,"2"))=0,AJ217=""),"",(COUNTIF(BA217:BC217,"1")+2*COUNTIF(BA217:BC217,"2"))/(2*(COUNTIF(BA217:BC217,"0")+COUNTIF(BA217:BC217,"1")+COUNTIF(BA217:BC217,"2"))))</x:f>
      </x:c>
    </x:row>
    <x:row r="218" ht="66" customHeight="1">
      <x:c r="A218" s="9" t="str">
        <x:v>BATCH_22</x:v>
      </x:c>
      <x:c r="B218" s="9" t="n">
        <x:v>212</x:v>
      </x:c>
      <x:c r="C218" s="9" t="str">
        <x:v>IMO-065</x:v>
      </x:c>
      <x:c r="D218" s="9" t="str">
        <x:v>IMO</x:v>
      </x:c>
      <x:c r="E218" s="9" t="str">
        <x:v>DIRECT_STATIC</x:v>
      </x:c>
      <x:c r="F218" s="9" t="str">
        <x:v>RUN_01</x:v>
      </x:c>
      <x:c r="G218" s="12" t="str">
        <x:v>OFFICIAL_ELIGIBLE_OUTPUT</x:v>
      </x:c>
      <x:c r="H218" s="12" t="str">
        <x:v>NO_SEMANTIC_VALIDATOR_DETERMINISTIC_PASS</x:v>
      </x:c>
      <x:c r="I218" s="12" t="str">
        <x:v>PARSED</x:v>
      </x:c>
      <x:c r="J218" s="12" t="str">
        <x:v>PASS</x:v>
      </x:c>
      <x:c r="K218" s="9" t="n">
        <x:v>12</x:v>
      </x:c>
      <x:c r="L218" s="9" t="n">
        <x:v>12</x:v>
      </x:c>
      <x:c r="M218" s="9" t="n">
        <x:v>12</x:v>
      </x:c>
      <x:c r="N218" s="9" t="n">
        <x:v>1</x:v>
      </x:c>
      <x:c r="O218" s="9" t="str">
        <x:v>IMO-065-P03</x:v>
      </x:c>
      <x:c r="P218" s="9" t="str">
        <x:v>PASS</x:v>
      </x:c>
      <x:c r="Q218" s="9" t="str">
        <x:v>PASS</x:v>
      </x:c>
      <x:c r="R218" s="9" t="str">
        <x:v>CORRECT_BEHAVIOR</x:v>
      </x:c>
      <x:c r="S218" s="9" t="str">
        <x:v>IMO-065-F07</x:v>
      </x:c>
      <x:c r="T218" s="9" t="str">
        <x:v>FAIL</x:v>
      </x:c>
      <x:c r="U218" s="9" t="str">
        <x:v>FAIL</x:v>
      </x:c>
      <x:c r="V218" s="9" t="str">
        <x:v>CORRECT_BEHAVIOR</x:v>
      </x:c>
      <x:c r="W218" s="13" t="str">
        <x:v>NOT_REVIEWED</x:v>
      </x:c>
      <x:c r="X218" s="13" t="str"/>
      <x:c r="Y218" s="13" t="str"/>
      <x:c r="Z218" s="13" t="str"/>
      <x:c r="AA218" s="13" t="str"/>
      <x:c r="AB218" s="13" t="str"/>
      <x:c r="AC218" s="13" t="str"/>
      <x:c r="AD218" s="13" t="str"/>
      <x:c r="AE218" s="13" t="str"/>
      <x:c r="AF218" s="13" t="str"/>
      <x:c r="AG218" s="13" t="str"/>
      <x:c r="AH218" s="13" t="str"/>
      <x:c r="AI218" s="16" t="str">
        <x:f>IF(AND(W218="REVIEWED",X218&lt;&gt;"",Y218&lt;&gt;"",COUNTA(Z218:AF218)=7,COUNTIF(Z218:AF218,"UNCLEAR")=0,(COUNTIF(Z218:AF218,"0")+COUNTIF(Z218:AF218,"1")+COUNTIF(Z218:AF218,"2"))&gt;0,AG218&lt;&gt;"",AH218&lt;&gt;"",AJ218&lt;&gt;""),(COUNTIF(Z218:AF218,"1")+2*COUNTIF(Z218:AF218,"2"))/(2*(COUNTIF(Z218:AF218,"0")+COUNTIF(Z218:AF218,"1")+COUNTIF(Z218:AF218,"2"))),"")</x:f>
      </x:c>
      <x:c r="AJ218" s="14" t="str"/>
      <x:c r="AK218" s="14" t="str"/>
      <x:c r="AL218" s="14" t="str"/>
      <x:c r="AM218" s="9" t="str"/>
      <x:c r="AN218" s="9" t="str">
        <x:v>Part I-A 8.2.3.3</x:v>
      </x:c>
      <x:c r="AO218" s="9" t="str">
        <x:v>MVP/SHACL_GENERATION_PIPELINE/experiments/LUNA_NO_SEMANTIC_VALIDATOR/RUN_01/runs/RUN-IMO-065-20260901T102747683281Z/artifacts/attempt_01/candidate_shape.ttl</x:v>
      </x:c>
      <x:c r="AP218" s="9" t="str">
        <x:v>608588066c6ce2665456fb03201b2fa5658980939f2a1be26a24eeee6847bc54</x:v>
      </x:c>
      <x:c r="AQ218" s="52" t="inlineStr">
        <x:is>
          <x:t xml:space="preserve">PASS</x:t>
        </x:is>
      </x:c>
      <x:c r="AR218" s="53" t="inlineStr">
        <x:is>
          <x:t xml:space="preserve">VALID</x:t>
        </x:is>
      </x:c>
      <x:c r="AS218" s="53" t="inlineStr">
        <x:is>
          <x:t xml:space="preserve">IMO-065-P03=ACTIVATED | IMO-065-F07=ACTIVATED</x:t>
        </x:is>
      </x:c>
      <x:c r="AT218" s="53">
        <x:v>1</x:v>
      </x:c>
      <x:c r="AU218" s="53">
        <x:v>13</x:v>
      </x:c>
      <x:c r="AV218" s="53">
        <x:v>51</x:v>
      </x:c>
      <x:c r="AW218" s="53" t="inlineStr">
        <x:is>
          <x:t xml:space="preserve">sh:datatype, sh:hasValue, sh:maxCount, sh:minCount, sh:node, sh:property</x:t>
        </x:is>
      </x:c>
      <x:c r="AX218" s="53">
        <x:v>1</x:v>
      </x:c>
      <x:c r="AY218" s="53">
        <x:v>1</x:v>
      </x:c>
      <x:c r="AZ218" s="53">
        <x:v>0</x:v>
      </x:c>
      <x:c r="BA218" s="54"/>
      <x:c r="BB218" s="54"/>
      <x:c r="BC218" s="54"/>
      <x:c r="BD218" s="55" t="str">
        <x:f>IF(OR(W218&lt;&gt;"REVIEWED",COUNTIF(BA218:BC218,"UNCLEAR")&gt;0,COUNTA(BA218:BC218)&lt;3,(COUNTIF(BA218:BC218,"0")+COUNTIF(BA218:BC218,"1")+COUNTIF(BA218:BC218,"2"))=0,AJ218=""),"",(COUNTIF(BA218:BC218,"1")+2*COUNTIF(BA218:BC218,"2"))/(2*(COUNTIF(BA218:BC218,"0")+COUNTIF(BA218:BC218,"1")+COUNTIF(BA218:BC218,"2"))))</x:f>
      </x:c>
    </x:row>
    <x:row r="219" ht="66" customHeight="1">
      <x:c r="A219" s="9" t="str">
        <x:v>BATCH_22</x:v>
      </x:c>
      <x:c r="B219" s="9" t="n">
        <x:v>213</x:v>
      </x:c>
      <x:c r="C219" s="9" t="str">
        <x:v>IMO26-016</x:v>
      </x:c>
      <x:c r="D219" s="9" t="str">
        <x:v>IMO26</x:v>
      </x:c>
      <x:c r="E219" s="9" t="str">
        <x:v>DIRECT_STATIC</x:v>
      </x:c>
      <x:c r="F219" s="9" t="str">
        <x:v>RUN_01</x:v>
      </x:c>
      <x:c r="G219" s="12" t="str">
        <x:v>OFFICIAL_ELIGIBLE_OUTPUT</x:v>
      </x:c>
      <x:c r="H219" s="12" t="str">
        <x:v>NO_SEMANTIC_VALIDATOR_DETERMINISTIC_PASS</x:v>
      </x:c>
      <x:c r="I219" s="12" t="str">
        <x:v>PARSED</x:v>
      </x:c>
      <x:c r="J219" s="12" t="str">
        <x:v>PASS</x:v>
      </x:c>
      <x:c r="K219" s="9" t="n">
        <x:v>15</x:v>
      </x:c>
      <x:c r="L219" s="9" t="n">
        <x:v>15</x:v>
      </x:c>
      <x:c r="M219" s="9" t="n">
        <x:v>4</x:v>
      </x:c>
      <x:c r="N219" s="9" t="n">
        <x:v>0</x:v>
      </x:c>
      <x:c r="O219" s="9" t="str">
        <x:v>IMO26-016-B-P01</x:v>
      </x:c>
      <x:c r="P219" s="9" t="str">
        <x:v>PASS</x:v>
      </x:c>
      <x:c r="Q219" s="9" t="str">
        <x:v>FAIL</x:v>
      </x:c>
      <x:c r="R219" s="9" t="str">
        <x:v>FALSE_REJECT</x:v>
      </x:c>
      <x:c r="S219" s="9" t="str">
        <x:v>IMO26-016-B-F02</x:v>
      </x:c>
      <x:c r="T219" s="9" t="str">
        <x:v>FAIL</x:v>
      </x:c>
      <x:c r="U219" s="9" t="str">
        <x:v>PASS</x:v>
      </x:c>
      <x:c r="V219" s="9" t="str">
        <x:v>FALSE_ACCEPT</x:v>
      </x:c>
      <x:c r="W219" s="13" t="str">
        <x:v>NOT_REVIEWED</x:v>
      </x:c>
      <x:c r="X219" s="13" t="str"/>
      <x:c r="Y219" s="13" t="str"/>
      <x:c r="Z219" s="13" t="str"/>
      <x:c r="AA219" s="13" t="str"/>
      <x:c r="AB219" s="13" t="str"/>
      <x:c r="AC219" s="13" t="str"/>
      <x:c r="AD219" s="13" t="str"/>
      <x:c r="AE219" s="13" t="str"/>
      <x:c r="AF219" s="13" t="str"/>
      <x:c r="AG219" s="13" t="str"/>
      <x:c r="AH219" s="13" t="str"/>
      <x:c r="AI219" s="16" t="str">
        <x:f>IF(AND(W219="REVIEWED",X219&lt;&gt;"",Y219&lt;&gt;"",COUNTA(Z219:AF219)=7,COUNTIF(Z219:AF219,"UNCLEAR")=0,(COUNTIF(Z219:AF219,"0")+COUNTIF(Z219:AF219,"1")+COUNTIF(Z219:AF219,"2"))&gt;0,AG219&lt;&gt;"",AH219&lt;&gt;"",AJ219&lt;&gt;""),(COUNTIF(Z219:AF219,"1")+2*COUNTIF(Z219:AF219,"2"))/(2*(COUNTIF(Z219:AF219,"0")+COUNTIF(Z219:AF219,"1")+COUNTIF(Z219:AF219,"2"))),"")</x:f>
      </x:c>
      <x:c r="AJ219" s="14" t="str"/>
      <x:c r="AK219" s="14" t="str"/>
      <x:c r="AL219" s="14" t="str"/>
      <x:c r="AM219" s="9" t="str">
        <x:v>RDF_FALSE_ACCEPT; RDF_FALSE_REJECT</x:v>
      </x:c>
      <x:c r="AN219" s="9" t="str">
        <x:v>Chapter 11-1 applicability</x:v>
      </x:c>
      <x:c r="AO219" s="9" t="str">
        <x:v>MVP/SHACL_GENERATION_PIPELINE/experiments/LUNA_NO_SEMANTIC_VALIDATOR/RUN_01/runs/RUN-IMO26-016-20260901T105606451504Z/artifacts/attempt_01/candidate_shape.ttl</x:v>
      </x:c>
      <x:c r="AP219" s="9" t="str">
        <x:v>77494c7ba211f2459bf78dd9741c7fe4d432cfc8b8e55f66612fcd13aef3109b</x:v>
      </x:c>
      <x:c r="AQ219" s="52" t="inlineStr">
        <x:is>
          <x:t xml:space="preserve">PASS</x:t>
        </x:is>
      </x:c>
      <x:c r="AR219" s="53" t="inlineStr">
        <x:is>
          <x:t xml:space="preserve">VALID</x:t>
        </x:is>
      </x:c>
      <x:c r="AS219" s="53" t="inlineStr">
        <x:is>
          <x:t xml:space="preserve">IMO26-016-B-P01=ACTIVATED | IMO26-016-B-F02=ACTIVATED</x:t>
        </x:is>
      </x:c>
      <x:c r="AT219" s="53">
        <x:v>1</x:v>
      </x:c>
      <x:c r="AU219" s="53">
        <x:v>3</x:v>
      </x:c>
      <x:c r="AV219" s="53">
        <x:v>6</x:v>
      </x:c>
      <x:c r="AW219" s="53" t="inlineStr">
        <x:is>
          <x:t xml:space="preserve">sh:datatype, sh:property</x:t>
        </x:is>
      </x:c>
      <x:c r="AX219" s="53">
        <x:v>1</x:v>
      </x:c>
      <x:c r="AY219" s="53">
        <x:v>1</x:v>
      </x:c>
      <x:c r="AZ219" s="53">
        <x:v>0</x:v>
      </x:c>
      <x:c r="BA219" s="54"/>
      <x:c r="BB219" s="54"/>
      <x:c r="BC219" s="54"/>
      <x:c r="BD219" s="55" t="str">
        <x:f>IF(OR(W219&lt;&gt;"REVIEWED",COUNTIF(BA219:BC219,"UNCLEAR")&gt;0,COUNTA(BA219:BC219)&lt;3,(COUNTIF(BA219:BC219,"0")+COUNTIF(BA219:BC219,"1")+COUNTIF(BA219:BC219,"2"))=0,AJ219=""),"",(COUNTIF(BA219:BC219,"1")+2*COUNTIF(BA219:BC219,"2"))/(2*(COUNTIF(BA219:BC219,"0")+COUNTIF(BA219:BC219,"1")+COUNTIF(BA219:BC219,"2"))))</x:f>
      </x:c>
    </x:row>
    <x:row r="220" ht="66" customHeight="1">
      <x:c r="A220" s="9" t="str">
        <x:v>BATCH_22</x:v>
      </x:c>
      <x:c r="B220" s="9" t="n">
        <x:v>214</x:v>
      </x:c>
      <x:c r="C220" s="9" t="str">
        <x:v>IMO-078</x:v>
      </x:c>
      <x:c r="D220" s="9" t="str">
        <x:v>IMO</x:v>
      </x:c>
      <x:c r="E220" s="9" t="str">
        <x:v>DIRECT_STATIC</x:v>
      </x:c>
      <x:c r="F220" s="9" t="str">
        <x:v>RUN_01</x:v>
      </x:c>
      <x:c r="G220" s="12" t="str">
        <x:v>OFFICIAL_ELIGIBLE_OUTPUT</x:v>
      </x:c>
      <x:c r="H220" s="12" t="str">
        <x:v>NO_SEMANTIC_VALIDATOR_DETERMINISTIC_PASS</x:v>
      </x:c>
      <x:c r="I220" s="12" t="str">
        <x:v>PARSED</x:v>
      </x:c>
      <x:c r="J220" s="12" t="str">
        <x:v>PASS</x:v>
      </x:c>
      <x:c r="K220" s="9" t="n">
        <x:v>8</x:v>
      </x:c>
      <x:c r="L220" s="9" t="n">
        <x:v>8</x:v>
      </x:c>
      <x:c r="M220" s="9" t="n">
        <x:v>8</x:v>
      </x:c>
      <x:c r="N220" s="9" t="n">
        <x:v>1</x:v>
      </x:c>
      <x:c r="O220" s="9" t="str">
        <x:v>IMO-078-H-P02</x:v>
      </x:c>
      <x:c r="P220" s="9" t="str">
        <x:v>PASS</x:v>
      </x:c>
      <x:c r="Q220" s="9" t="str">
        <x:v>PASS</x:v>
      </x:c>
      <x:c r="R220" s="9" t="str">
        <x:v>CORRECT_BEHAVIOR</x:v>
      </x:c>
      <x:c r="S220" s="9" t="str">
        <x:v>IMO-078-H-F02</x:v>
      </x:c>
      <x:c r="T220" s="9" t="str">
        <x:v>FAIL</x:v>
      </x:c>
      <x:c r="U220" s="9" t="str">
        <x:v>FAIL</x:v>
      </x:c>
      <x:c r="V220" s="9" t="str">
        <x:v>CORRECT_BEHAVIOR</x:v>
      </x:c>
      <x:c r="W220" s="13" t="str">
        <x:v>NOT_REVIEWED</x:v>
      </x:c>
      <x:c r="X220" s="13" t="str"/>
      <x:c r="Y220" s="13" t="str"/>
      <x:c r="Z220" s="13" t="str"/>
      <x:c r="AA220" s="13" t="str"/>
      <x:c r="AB220" s="13" t="str"/>
      <x:c r="AC220" s="13" t="str"/>
      <x:c r="AD220" s="13" t="str"/>
      <x:c r="AE220" s="13" t="str"/>
      <x:c r="AF220" s="13" t="str"/>
      <x:c r="AG220" s="13" t="str"/>
      <x:c r="AH220" s="13" t="str"/>
      <x:c r="AI220" s="16" t="str">
        <x:f>IF(AND(W220="REVIEWED",X220&lt;&gt;"",Y220&lt;&gt;"",COUNTA(Z220:AF220)=7,COUNTIF(Z220:AF220,"UNCLEAR")=0,(COUNTIF(Z220:AF220,"0")+COUNTIF(Z220:AF220,"1")+COUNTIF(Z220:AF220,"2"))&gt;0,AG220&lt;&gt;"",AH220&lt;&gt;"",AJ220&lt;&gt;""),(COUNTIF(Z220:AF220,"1")+2*COUNTIF(Z220:AF220,"2"))/(2*(COUNTIF(Z220:AF220,"0")+COUNTIF(Z220:AF220,"1")+COUNTIF(Z220:AF220,"2"))),"")</x:f>
      </x:c>
      <x:c r="AJ220" s="14" t="str"/>
      <x:c r="AK220" s="14" t="str"/>
      <x:c r="AL220" s="14" t="str"/>
      <x:c r="AM220" s="9" t="str"/>
      <x:c r="AN220" s="9" t="str">
        <x:v>Part I-A 8.3.3.3.3.6-.7</x:v>
      </x:c>
      <x:c r="AO220" s="9" t="str">
        <x:v>MVP/SHACL_GENERATION_PIPELINE/experiments/LUNA_NO_SEMANTIC_VALIDATOR/RUN_01/runs/RUN-IMO-078-20260901T103133296346Z/artifacts/attempt_01/candidate_shape.ttl</x:v>
      </x:c>
      <x:c r="AP220" s="9" t="str">
        <x:v>ef0496d04d9f3bffe6e3fba0fc59a162434f8eca7f87829c50cad2bc08d7d260</x:v>
      </x:c>
      <x:c r="AQ220" s="52" t="inlineStr">
        <x:is>
          <x:t xml:space="preserve">PASS</x:t>
        </x:is>
      </x:c>
      <x:c r="AR220" s="53" t="inlineStr">
        <x:is>
          <x:t xml:space="preserve">VALID</x:t>
        </x:is>
      </x:c>
      <x:c r="AS220" s="53" t="inlineStr">
        <x:is>
          <x:t xml:space="preserve">IMO-078-H-P02=ACTIVATED | IMO-078-H-F02=ACTIVATED</x:t>
        </x:is>
      </x:c>
      <x:c r="AT220" s="53">
        <x:v>1</x:v>
      </x:c>
      <x:c r="AU220" s="53">
        <x:v>4</x:v>
      </x:c>
      <x:c r="AV220" s="53">
        <x:v>14</x:v>
      </x:c>
      <x:c r="AW220" s="53" t="inlineStr">
        <x:is>
          <x:t xml:space="preserve">sh:datatype, sh:hasValue, sh:in, sh:minCount, sh:node, sh:property</x:t>
        </x:is>
      </x:c>
      <x:c r="AX220" s="53">
        <x:v>0</x:v>
      </x:c>
      <x:c r="AY220" s="53">
        <x:v>1</x:v>
      </x:c>
      <x:c r="AZ220" s="53">
        <x:v>0</x:v>
      </x:c>
      <x:c r="BA220" s="54"/>
      <x:c r="BB220" s="54"/>
      <x:c r="BC220" s="54"/>
      <x:c r="BD220" s="55" t="str">
        <x:f>IF(OR(W220&lt;&gt;"REVIEWED",COUNTIF(BA220:BC220,"UNCLEAR")&gt;0,COUNTA(BA220:BC220)&lt;3,(COUNTIF(BA220:BC220,"0")+COUNTIF(BA220:BC220,"1")+COUNTIF(BA220:BC220,"2"))=0,AJ220=""),"",(COUNTIF(BA220:BC220,"1")+2*COUNTIF(BA220:BC220,"2"))/(2*(COUNTIF(BA220:BC220,"0")+COUNTIF(BA220:BC220,"1")+COUNTIF(BA220:BC220,"2"))))</x:f>
      </x:c>
    </x:row>
    <x:row r="221" ht="66" customHeight="1">
      <x:c r="A221" s="9" t="str">
        <x:v>BATCH_22</x:v>
      </x:c>
      <x:c r="B221" s="9" t="n">
        <x:v>215</x:v>
      </x:c>
      <x:c r="C221" s="9" t="str">
        <x:v>I2-034</x:v>
      </x:c>
      <x:c r="D221" s="9" t="str">
        <x:v>I2</x:v>
      </x:c>
      <x:c r="E221" s="9" t="str">
        <x:v>DIRECT_STATIC</x:v>
      </x:c>
      <x:c r="F221" s="9" t="str">
        <x:v>RUN_01</x:v>
      </x:c>
      <x:c r="G221" s="12" t="str">
        <x:v>OFFICIAL_ELIGIBLE_OUTPUT</x:v>
      </x:c>
      <x:c r="H221" s="12" t="str">
        <x:v>NO_SEMANTIC_VALIDATOR_DETERMINISTIC_PASS</x:v>
      </x:c>
      <x:c r="I221" s="12" t="str">
        <x:v>PARSED</x:v>
      </x:c>
      <x:c r="J221" s="12" t="str">
        <x:v>PASS</x:v>
      </x:c>
      <x:c r="K221" s="9" t="n">
        <x:v>6</x:v>
      </x:c>
      <x:c r="L221" s="9" t="n">
        <x:v>6</x:v>
      </x:c>
      <x:c r="M221" s="9" t="n">
        <x:v>3</x:v>
      </x:c>
      <x:c r="N221" s="9" t="n">
        <x:v>0</x:v>
      </x:c>
      <x:c r="O221" s="9" t="str">
        <x:v>I2-034-P02</x:v>
      </x:c>
      <x:c r="P221" s="9" t="str">
        <x:v>PASS</x:v>
      </x:c>
      <x:c r="Q221" s="9" t="str">
        <x:v>FAIL</x:v>
      </x:c>
      <x:c r="R221" s="9" t="str">
        <x:v>FALSE_REJECT</x:v>
      </x:c>
      <x:c r="S221" s="9" t="str">
        <x:v>I2-034-F01</x:v>
      </x:c>
      <x:c r="T221" s="9" t="str">
        <x:v>FAIL</x:v>
      </x:c>
      <x:c r="U221" s="9" t="str">
        <x:v>FAIL</x:v>
      </x:c>
      <x:c r="V221" s="9" t="str">
        <x:v>CORRECT_BEHAVIOR</x:v>
      </x:c>
      <x:c r="W221" s="13" t="str">
        <x:v>NOT_REVIEWED</x:v>
      </x:c>
      <x:c r="X221" s="13" t="str"/>
      <x:c r="Y221" s="13" t="str"/>
      <x:c r="Z221" s="13" t="str"/>
      <x:c r="AA221" s="13" t="str"/>
      <x:c r="AB221" s="13" t="str"/>
      <x:c r="AC221" s="13" t="str"/>
      <x:c r="AD221" s="13" t="str"/>
      <x:c r="AE221" s="13" t="str"/>
      <x:c r="AF221" s="13" t="str"/>
      <x:c r="AG221" s="13" t="str"/>
      <x:c r="AH221" s="13" t="str"/>
      <x:c r="AI221" s="16" t="str">
        <x:f>IF(AND(W221="REVIEWED",X221&lt;&gt;"",Y221&lt;&gt;"",COUNTA(Z221:AF221)=7,COUNTIF(Z221:AF221,"UNCLEAR")=0,(COUNTIF(Z221:AF221,"0")+COUNTIF(Z221:AF221,"1")+COUNTIF(Z221:AF221,"2"))&gt;0,AG221&lt;&gt;"",AH221&lt;&gt;"",AJ221&lt;&gt;""),(COUNTIF(Z221:AF221,"1")+2*COUNTIF(Z221:AF221,"2"))/(2*(COUNTIF(Z221:AF221,"0")+COUNTIF(Z221:AF221,"1")+COUNTIF(Z221:AF221,"2"))),"")</x:f>
      </x:c>
      <x:c r="AJ221" s="14" t="str"/>
      <x:c r="AK221" s="14" t="str"/>
      <x:c r="AL221" s="14" t="str"/>
      <x:c r="AM221" s="9" t="str">
        <x:v>ALWAYS_FAIL; RDF_FALSE_REJECT</x:v>
      </x:c>
      <x:c r="AN221" s="9" t="str">
        <x:v>I2.7.1</x:v>
      </x:c>
      <x:c r="AO221" s="9" t="str">
        <x:v>MVP/SHACL_GENERATION_PIPELINE/experiments/LUNA_NO_SEMANTIC_VALIDATOR/RUN_01/runs/RUN-I2-034-20260901T095916502420Z/artifacts/attempt_01/candidate_shape.ttl</x:v>
      </x:c>
      <x:c r="AP221" s="9" t="str">
        <x:v>e58977124389e94fccf7bcd336321890ca7c9e9d83706295f621a4bb3f45a95d</x:v>
      </x:c>
      <x:c r="AQ221" s="52" t="inlineStr">
        <x:is>
          <x:t xml:space="preserve">PASS</x:t>
        </x:is>
      </x:c>
      <x:c r="AR221" s="53" t="inlineStr">
        <x:is>
          <x:t xml:space="preserve">VALID</x:t>
        </x:is>
      </x:c>
      <x:c r="AS221" s="53" t="inlineStr">
        <x:is>
          <x:t xml:space="preserve">I2-034-P02=ACTIVATED | I2-034-F01=ACTIVATED</x:t>
        </x:is>
      </x:c>
      <x:c r="AT221" s="53">
        <x:v>2</x:v>
      </x:c>
      <x:c r="AU221" s="53">
        <x:v>4</x:v>
      </x:c>
      <x:c r="AV221" s="53">
        <x:v>11</x:v>
      </x:c>
      <x:c r="AW221" s="53" t="inlineStr">
        <x:is>
          <x:t xml:space="preserve">sh:class, sh:datatype, sh:minCount, sh:node, sh:property</x:t>
        </x:is>
      </x:c>
      <x:c r="AX221" s="53">
        <x:v>2</x:v>
      </x:c>
      <x:c r="AY221" s="53">
        <x:v>1</x:v>
      </x:c>
      <x:c r="AZ221" s="53">
        <x:v>0</x:v>
      </x:c>
      <x:c r="BA221" s="54"/>
      <x:c r="BB221" s="54"/>
      <x:c r="BC221" s="54"/>
      <x:c r="BD221" s="55" t="str">
        <x:f>IF(OR(W221&lt;&gt;"REVIEWED",COUNTIF(BA221:BC221,"UNCLEAR")&gt;0,COUNTA(BA221:BC221)&lt;3,(COUNTIF(BA221:BC221,"0")+COUNTIF(BA221:BC221,"1")+COUNTIF(BA221:BC221,"2"))=0,AJ221=""),"",(COUNTIF(BA221:BC221,"1")+2*COUNTIF(BA221:BC221,"2"))/(2*(COUNTIF(BA221:BC221,"0")+COUNTIF(BA221:BC221,"1")+COUNTIF(BA221:BC221,"2"))))</x:f>
      </x:c>
    </x:row>
    <x:row r="222" ht="66" customHeight="1">
      <x:c r="A222" s="9" t="str">
        <x:v>BATCH_22</x:v>
      </x:c>
      <x:c r="B222" s="9" t="n">
        <x:v>216</x:v>
      </x:c>
      <x:c r="C222" s="9" t="str">
        <x:v>IMO-086</x:v>
      </x:c>
      <x:c r="D222" s="9" t="str">
        <x:v>IMO</x:v>
      </x:c>
      <x:c r="E222" s="9" t="str">
        <x:v>DIRECT_STATIC</x:v>
      </x:c>
      <x:c r="F222" s="9" t="str">
        <x:v>RUN_01</x:v>
      </x:c>
      <x:c r="G222" s="12" t="str">
        <x:v>OFFICIAL_ELIGIBLE_OUTPUT</x:v>
      </x:c>
      <x:c r="H222" s="12" t="str">
        <x:v>NO_SEMANTIC_VALIDATOR_DETERMINISTIC_PASS</x:v>
      </x:c>
      <x:c r="I222" s="12" t="str">
        <x:v>PARSED</x:v>
      </x:c>
      <x:c r="J222" s="12" t="str">
        <x:v>PASS</x:v>
      </x:c>
      <x:c r="K222" s="9" t="n">
        <x:v>7</x:v>
      </x:c>
      <x:c r="L222" s="9" t="n">
        <x:v>7</x:v>
      </x:c>
      <x:c r="M222" s="9" t="n">
        <x:v>7</x:v>
      </x:c>
      <x:c r="N222" s="9" t="n">
        <x:v>1</x:v>
      </x:c>
      <x:c r="O222" s="9" t="str">
        <x:v>IMO-086-I-P01</x:v>
      </x:c>
      <x:c r="P222" s="9" t="str">
        <x:v>PASS</x:v>
      </x:c>
      <x:c r="Q222" s="9" t="str">
        <x:v>PASS</x:v>
      </x:c>
      <x:c r="R222" s="9" t="str">
        <x:v>CORRECT_BEHAVIOR</x:v>
      </x:c>
      <x:c r="S222" s="9" t="str">
        <x:v>IMO-086-I-F01</x:v>
      </x:c>
      <x:c r="T222" s="9" t="str">
        <x:v>FAIL</x:v>
      </x:c>
      <x:c r="U222" s="9" t="str">
        <x:v>FAIL</x:v>
      </x:c>
      <x:c r="V222" s="9" t="str">
        <x:v>CORRECT_BEHAVIOR</x:v>
      </x:c>
      <x:c r="W222" s="13" t="str">
        <x:v>NOT_REVIEWED</x:v>
      </x:c>
      <x:c r="X222" s="13" t="str"/>
      <x:c r="Y222" s="13" t="str"/>
      <x:c r="Z222" s="13" t="str"/>
      <x:c r="AA222" s="13" t="str"/>
      <x:c r="AB222" s="13" t="str"/>
      <x:c r="AC222" s="13" t="str"/>
      <x:c r="AD222" s="13" t="str"/>
      <x:c r="AE222" s="13" t="str"/>
      <x:c r="AF222" s="13" t="str"/>
      <x:c r="AG222" s="13" t="str"/>
      <x:c r="AH222" s="13" t="str"/>
      <x:c r="AI222" s="16" t="str">
        <x:f>IF(AND(W222="REVIEWED",X222&lt;&gt;"",Y222&lt;&gt;"",COUNTA(Z222:AF222)=7,COUNTIF(Z222:AF222,"UNCLEAR")=0,(COUNTIF(Z222:AF222,"0")+COUNTIF(Z222:AF222,"1")+COUNTIF(Z222:AF222,"2"))&gt;0,AG222&lt;&gt;"",AH222&lt;&gt;"",AJ222&lt;&gt;""),(COUNTIF(Z222:AF222,"1")+2*COUNTIF(Z222:AF222,"2"))/(2*(COUNTIF(Z222:AF222,"0")+COUNTIF(Z222:AF222,"1")+COUNTIF(Z222:AF222,"2"))),"")</x:f>
      </x:c>
      <x:c r="AJ222" s="14" t="str"/>
      <x:c r="AK222" s="14" t="str"/>
      <x:c r="AL222" s="14" t="str"/>
      <x:c r="AM222" s="9" t="str"/>
      <x:c r="AN222" s="9" t="str">
        <x:v>Part I-A 9.3.2.2.1</x:v>
      </x:c>
      <x:c r="AO222" s="9" t="str">
        <x:v>MVP/SHACL_GENERATION_PIPELINE/experiments/LUNA_NO_SEMANTIC_VALIDATOR/RUN_01/runs/RUN-IMO-086-20260901T103358764671Z/artifacts/attempt_01/candidate_shape.ttl</x:v>
      </x:c>
      <x:c r="AP222" s="9" t="str">
        <x:v>d584041ccf452df269b7b8a0321756fe9640e0c3d5248e74c5892df64c6e1bd9</x:v>
      </x:c>
      <x:c r="AQ222" s="52" t="inlineStr">
        <x:is>
          <x:t xml:space="preserve">PASS</x:t>
        </x:is>
      </x:c>
      <x:c r="AR222" s="53" t="inlineStr">
        <x:is>
          <x:t xml:space="preserve">VALID</x:t>
        </x:is>
      </x:c>
      <x:c r="AS222" s="53" t="inlineStr">
        <x:is>
          <x:t xml:space="preserve">IMO-086-I-P01=ACTIVATED | IMO-086-I-F01=ACTIVATED</x:t>
        </x:is>
      </x:c>
      <x:c r="AT222" s="53">
        <x:v>2</x:v>
      </x:c>
      <x:c r="AU222" s="53">
        <x:v>4</x:v>
      </x:c>
      <x:c r="AV222" s="53">
        <x:v>20</x:v>
      </x:c>
      <x:c r="AW222" s="53" t="inlineStr">
        <x:is>
          <x:t xml:space="preserve">sh:class, sh:maxCount, sh:minCount, sh:node, sh:nodeKind, sh:property</x:t>
        </x:is>
      </x:c>
      <x:c r="AX222" s="53">
        <x:v>1</x:v>
      </x:c>
      <x:c r="AY222" s="53">
        <x:v>1</x:v>
      </x:c>
      <x:c r="AZ222" s="53">
        <x:v>0</x:v>
      </x:c>
      <x:c r="BA222" s="54"/>
      <x:c r="BB222" s="54"/>
      <x:c r="BC222" s="54"/>
      <x:c r="BD222" s="55" t="str">
        <x:f>IF(OR(W222&lt;&gt;"REVIEWED",COUNTIF(BA222:BC222,"UNCLEAR")&gt;0,COUNTA(BA222:BC222)&lt;3,(COUNTIF(BA222:BC222,"0")+COUNTIF(BA222:BC222,"1")+COUNTIF(BA222:BC222,"2"))=0,AJ222=""),"",(COUNTIF(BA222:BC222,"1")+2*COUNTIF(BA222:BC222,"2"))/(2*(COUNTIF(BA222:BC222,"0")+COUNTIF(BA222:BC222,"1")+COUNTIF(BA222:BC222,"2"))))</x:f>
      </x:c>
    </x:row>
    <x:row r="223" ht="66" customHeight="1">
      <x:c r="A223" s="9" t="str">
        <x:v>BATCH_22</x:v>
      </x:c>
      <x:c r="B223" s="9" t="n">
        <x:v>217</x:v>
      </x:c>
      <x:c r="C223" s="9" t="str">
        <x:v>IMO-035</x:v>
      </x:c>
      <x:c r="D223" s="9" t="str">
        <x:v>IMO</x:v>
      </x:c>
      <x:c r="E223" s="9" t="str">
        <x:v>DIRECT_STATIC</x:v>
      </x:c>
      <x:c r="F223" s="9" t="str">
        <x:v>RUN_01</x:v>
      </x:c>
      <x:c r="G223" s="12" t="str">
        <x:v>OFFICIAL_ELIGIBLE_OUTPUT</x:v>
      </x:c>
      <x:c r="H223" s="12" t="str">
        <x:v>NO_SEMANTIC_VALIDATOR_DETERMINISTIC_PASS</x:v>
      </x:c>
      <x:c r="I223" s="12" t="str">
        <x:v>PARSED</x:v>
      </x:c>
      <x:c r="J223" s="12" t="str">
        <x:v>PASS</x:v>
      </x:c>
      <x:c r="K223" s="9" t="n">
        <x:v>7</x:v>
      </x:c>
      <x:c r="L223" s="9" t="n">
        <x:v>7</x:v>
      </x:c>
      <x:c r="M223" s="9" t="n">
        <x:v>5</x:v>
      </x:c>
      <x:c r="N223" s="9" t="n">
        <x:v>0</x:v>
      </x:c>
      <x:c r="O223" s="9" t="str">
        <x:v>IMO-035-P01</x:v>
      </x:c>
      <x:c r="P223" s="9" t="str">
        <x:v>PASS</x:v>
      </x:c>
      <x:c r="Q223" s="9" t="str">
        <x:v>FAIL</x:v>
      </x:c>
      <x:c r="R223" s="9" t="str">
        <x:v>FALSE_REJECT</x:v>
      </x:c>
      <x:c r="S223" s="9" t="str">
        <x:v>IMO-035-F03</x:v>
      </x:c>
      <x:c r="T223" s="9" t="str">
        <x:v>FAIL</x:v>
      </x:c>
      <x:c r="U223" s="9" t="str">
        <x:v>FAIL</x:v>
      </x:c>
      <x:c r="V223" s="9" t="str">
        <x:v>CORRECT_BEHAVIOR</x:v>
      </x:c>
      <x:c r="W223" s="13" t="str">
        <x:v>NOT_REVIEWED</x:v>
      </x:c>
      <x:c r="X223" s="13" t="str"/>
      <x:c r="Y223" s="13" t="str"/>
      <x:c r="Z223" s="13" t="str"/>
      <x:c r="AA223" s="13" t="str"/>
      <x:c r="AB223" s="13" t="str"/>
      <x:c r="AC223" s="13" t="str"/>
      <x:c r="AD223" s="13" t="str"/>
      <x:c r="AE223" s="13" t="str"/>
      <x:c r="AF223" s="13" t="str"/>
      <x:c r="AG223" s="13" t="str"/>
      <x:c r="AH223" s="13" t="str"/>
      <x:c r="AI223" s="16" t="str">
        <x:f>IF(AND(W223="REVIEWED",X223&lt;&gt;"",Y223&lt;&gt;"",COUNTA(Z223:AF223)=7,COUNTIF(Z223:AF223,"UNCLEAR")=0,(COUNTIF(Z223:AF223,"0")+COUNTIF(Z223:AF223,"1")+COUNTIF(Z223:AF223,"2"))&gt;0,AG223&lt;&gt;"",AH223&lt;&gt;"",AJ223&lt;&gt;""),(COUNTIF(Z223:AF223,"1")+2*COUNTIF(Z223:AF223,"2"))/(2*(COUNTIF(Z223:AF223,"0")+COUNTIF(Z223:AF223,"1")+COUNTIF(Z223:AF223,"2"))),"")</x:f>
      </x:c>
      <x:c r="AJ223" s="14" t="str"/>
      <x:c r="AK223" s="14" t="str"/>
      <x:c r="AL223" s="14" t="str"/>
      <x:c r="AM223" s="9" t="str">
        <x:v>ALWAYS_FAIL; RDF_FALSE_REJECT</x:v>
      </x:c>
      <x:c r="AN223" s="9" t="str">
        <x:v>Part I-A 4.3.1.3</x:v>
      </x:c>
      <x:c r="AO223" s="9" t="str">
        <x:v>MVP/SHACL_GENERATION_PIPELINE/experiments/LUNA_NO_SEMANTIC_VALIDATOR/RUN_01/runs/RUN-IMO-035-20260901T102015481934Z/artifacts/attempt_01/candidate_shape.ttl</x:v>
      </x:c>
      <x:c r="AP223" s="9" t="str">
        <x:v>3efb620018d5973bfb45856d9106e992f373be09984b312b4132c22ceb4d0723</x:v>
      </x:c>
      <x:c r="AQ223" s="52" t="inlineStr">
        <x:is>
          <x:t xml:space="preserve">PASS</x:t>
        </x:is>
      </x:c>
      <x:c r="AR223" s="53" t="inlineStr">
        <x:is>
          <x:t xml:space="preserve">VALID</x:t>
        </x:is>
      </x:c>
      <x:c r="AS223" s="53" t="inlineStr">
        <x:is>
          <x:t xml:space="preserve">IMO-035-P01=ACTIVATED | IMO-035-F03=ACTIVATED</x:t>
        </x:is>
      </x:c>
      <x:c r="AT223" s="53">
        <x:v>1</x:v>
      </x:c>
      <x:c r="AU223" s="53">
        <x:v>5</x:v>
      </x:c>
      <x:c r="AV223" s="53">
        <x:v>21</x:v>
      </x:c>
      <x:c r="AW223" s="53" t="inlineStr">
        <x:is>
          <x:t xml:space="preserve">sh:class, sh:datatype, sh:equals, sh:hasValue, sh:maxCount, sh:minCount, sh:property</x:t>
        </x:is>
      </x:c>
      <x:c r="AX223" s="53">
        <x:v>0</x:v>
      </x:c>
      <x:c r="AY223" s="53">
        <x:v>1</x:v>
      </x:c>
      <x:c r="AZ223" s="53">
        <x:v>0</x:v>
      </x:c>
      <x:c r="BA223" s="54"/>
      <x:c r="BB223" s="54"/>
      <x:c r="BC223" s="54"/>
      <x:c r="BD223" s="55" t="str">
        <x:f>IF(OR(W223&lt;&gt;"REVIEWED",COUNTIF(BA223:BC223,"UNCLEAR")&gt;0,COUNTA(BA223:BC223)&lt;3,(COUNTIF(BA223:BC223,"0")+COUNTIF(BA223:BC223,"1")+COUNTIF(BA223:BC223,"2"))=0,AJ223=""),"",(COUNTIF(BA223:BC223,"1")+2*COUNTIF(BA223:BC223,"2"))/(2*(COUNTIF(BA223:BC223,"0")+COUNTIF(BA223:BC223,"1")+COUNTIF(BA223:BC223,"2"))))</x:f>
      </x:c>
    </x:row>
    <x:row r="224" ht="66" customHeight="1">
      <x:c r="A224" s="9" t="str">
        <x:v>BATCH_22</x:v>
      </x:c>
      <x:c r="B224" s="9" t="n">
        <x:v>218</x:v>
      </x:c>
      <x:c r="C224" s="9" t="str">
        <x:v>IMO-105</x:v>
      </x:c>
      <x:c r="D224" s="9" t="str">
        <x:v>IMO</x:v>
      </x:c>
      <x:c r="E224" s="9" t="str">
        <x:v>DIRECT_STATIC</x:v>
      </x:c>
      <x:c r="F224" s="9" t="str">
        <x:v>RUN_01</x:v>
      </x:c>
      <x:c r="G224" s="12" t="str">
        <x:v>OFFICIAL_ELIGIBLE_OUTPUT</x:v>
      </x:c>
      <x:c r="H224" s="12" t="str">
        <x:v>NO_SEMANTIC_VALIDATOR_DETERMINISTIC_PASS</x:v>
      </x:c>
      <x:c r="I224" s="12" t="str">
        <x:v>PARSED</x:v>
      </x:c>
      <x:c r="J224" s="12" t="str">
        <x:v>PASS</x:v>
      </x:c>
      <x:c r="K224" s="9" t="n">
        <x:v>5</x:v>
      </x:c>
      <x:c r="L224" s="9" t="n">
        <x:v>5</x:v>
      </x:c>
      <x:c r="M224" s="9" t="n">
        <x:v>3</x:v>
      </x:c>
      <x:c r="N224" s="9" t="n">
        <x:v>0</x:v>
      </x:c>
      <x:c r="O224" s="9" t="str">
        <x:v>IMO-105-L-P02</x:v>
      </x:c>
      <x:c r="P224" s="9" t="str">
        <x:v>PASS</x:v>
      </x:c>
      <x:c r="Q224" s="9" t="str">
        <x:v>FAIL</x:v>
      </x:c>
      <x:c r="R224" s="9" t="str">
        <x:v>FALSE_REJECT</x:v>
      </x:c>
      <x:c r="S224" s="9" t="str">
        <x:v>IMO-105-L-F03</x:v>
      </x:c>
      <x:c r="T224" s="9" t="str">
        <x:v>FAIL</x:v>
      </x:c>
      <x:c r="U224" s="9" t="str">
        <x:v>FAIL</x:v>
      </x:c>
      <x:c r="V224" s="9" t="str">
        <x:v>CORRECT_BEHAVIOR</x:v>
      </x:c>
      <x:c r="W224" s="13" t="str">
        <x:v>NOT_REVIEWED</x:v>
      </x:c>
      <x:c r="X224" s="13" t="str"/>
      <x:c r="Y224" s="13" t="str"/>
      <x:c r="Z224" s="13" t="str"/>
      <x:c r="AA224" s="13" t="str"/>
      <x:c r="AB224" s="13" t="str"/>
      <x:c r="AC224" s="13" t="str"/>
      <x:c r="AD224" s="13" t="str"/>
      <x:c r="AE224" s="13" t="str"/>
      <x:c r="AF224" s="13" t="str"/>
      <x:c r="AG224" s="13" t="str"/>
      <x:c r="AH224" s="13" t="str"/>
      <x:c r="AI224" s="16" t="str">
        <x:f>IF(AND(W224="REVIEWED",X224&lt;&gt;"",Y224&lt;&gt;"",COUNTA(Z224:AF224)=7,COUNTIF(Z224:AF224,"UNCLEAR")=0,(COUNTIF(Z224:AF224,"0")+COUNTIF(Z224:AF224,"1")+COUNTIF(Z224:AF224,"2"))&gt;0,AG224&lt;&gt;"",AH224&lt;&gt;"",AJ224&lt;&gt;""),(COUNTIF(Z224:AF224,"1")+2*COUNTIF(Z224:AF224,"2"))/(2*(COUNTIF(Z224:AF224,"0")+COUNTIF(Z224:AF224,"1")+COUNTIF(Z224:AF224,"2"))),"")</x:f>
      </x:c>
      <x:c r="AJ224" s="14" t="str"/>
      <x:c r="AK224" s="14" t="str"/>
      <x:c r="AL224" s="14" t="str"/>
      <x:c r="AM224" s="9" t="str">
        <x:v>ALWAYS_FAIL; RDF_FALSE_REJECT</x:v>
      </x:c>
      <x:c r="AN224" s="9" t="str">
        <x:v>Part II-A 1.1.1</x:v>
      </x:c>
      <x:c r="AO224" s="9" t="str">
        <x:v>MVP/SHACL_GENERATION_PIPELINE/experiments/LUNA_NO_SEMANTIC_VALIDATOR/RUN_01/runs/RUN-IMO-105-20260901T104150367827Z/artifacts/attempt_01/candidate_shape.ttl</x:v>
      </x:c>
      <x:c r="AP224" s="9" t="str">
        <x:v>b5b51c6ab7273e59db6507e6f94c0e7ba08af100226e4597865f33fa8f928625</x:v>
      </x:c>
      <x:c r="AQ224" s="52" t="inlineStr">
        <x:is>
          <x:t xml:space="preserve">PASS</x:t>
        </x:is>
      </x:c>
      <x:c r="AR224" s="53" t="inlineStr">
        <x:is>
          <x:t xml:space="preserve">VALID</x:t>
        </x:is>
      </x:c>
      <x:c r="AS224" s="53" t="inlineStr">
        <x:is>
          <x:t xml:space="preserve">IMO-105-L-P02=ACTIVATED | IMO-105-L-F03=ACTIVATED</x:t>
        </x:is>
      </x:c>
      <x:c r="AT224" s="53">
        <x:v>1</x:v>
      </x:c>
      <x:c r="AU224" s="53">
        <x:v>3</x:v>
      </x:c>
      <x:c r="AV224" s="53">
        <x:v>12</x:v>
      </x:c>
      <x:c r="AW224" s="53" t="inlineStr">
        <x:is>
          <x:t xml:space="preserve">sh:datatype, sh:hasValue, sh:minCount, sh:or, sh:property</x:t>
        </x:is>
      </x:c>
      <x:c r="AX224" s="53">
        <x:v>2</x:v>
      </x:c>
      <x:c r="AY224" s="53">
        <x:v>1</x:v>
      </x:c>
      <x:c r="AZ224" s="53">
        <x:v>1</x:v>
      </x:c>
      <x:c r="BA224" s="54"/>
      <x:c r="BB224" s="54"/>
      <x:c r="BC224" s="54"/>
      <x:c r="BD224" s="55" t="str">
        <x:f>IF(OR(W224&lt;&gt;"REVIEWED",COUNTIF(BA224:BC224,"UNCLEAR")&gt;0,COUNTA(BA224:BC224)&lt;3,(COUNTIF(BA224:BC224,"0")+COUNTIF(BA224:BC224,"1")+COUNTIF(BA224:BC224,"2"))=0,AJ224=""),"",(COUNTIF(BA224:BC224,"1")+2*COUNTIF(BA224:BC224,"2"))/(2*(COUNTIF(BA224:BC224,"0")+COUNTIF(BA224:BC224,"1")+COUNTIF(BA224:BC224,"2"))))</x:f>
      </x:c>
    </x:row>
    <x:row r="225" ht="66" customHeight="1">
      <x:c r="A225" s="9" t="str">
        <x:v>BATCH_22</x:v>
      </x:c>
      <x:c r="B225" s="9" t="n">
        <x:v>219</x:v>
      </x:c>
      <x:c r="C225" s="9" t="str">
        <x:v>IMO-122</x:v>
      </x:c>
      <x:c r="D225" s="9" t="str">
        <x:v>IMO</x:v>
      </x:c>
      <x:c r="E225" s="9" t="str">
        <x:v>DIRECT_STATIC</x:v>
      </x:c>
      <x:c r="F225" s="9" t="str">
        <x:v>RUN_01</x:v>
      </x:c>
      <x:c r="G225" s="12" t="str">
        <x:v>OFFICIAL_ELIGIBLE_OUTPUT</x:v>
      </x:c>
      <x:c r="H225" s="12" t="str">
        <x:v>NO_SEMANTIC_VALIDATOR_DETERMINISTIC_PASS</x:v>
      </x:c>
      <x:c r="I225" s="12" t="str">
        <x:v>PARSED</x:v>
      </x:c>
      <x:c r="J225" s="12" t="str">
        <x:v>PASS</x:v>
      </x:c>
      <x:c r="K225" s="9" t="n">
        <x:v>6</x:v>
      </x:c>
      <x:c r="L225" s="9" t="n">
        <x:v>6</x:v>
      </x:c>
      <x:c r="M225" s="9" t="n">
        <x:v>6</x:v>
      </x:c>
      <x:c r="N225" s="9" t="n">
        <x:v>1</x:v>
      </x:c>
      <x:c r="O225" s="9" t="str">
        <x:v>IMO-122-N-P01</x:v>
      </x:c>
      <x:c r="P225" s="9" t="str">
        <x:v>PASS</x:v>
      </x:c>
      <x:c r="Q225" s="9" t="str">
        <x:v>PASS</x:v>
      </x:c>
      <x:c r="R225" s="9" t="str">
        <x:v>CORRECT_BEHAVIOR</x:v>
      </x:c>
      <x:c r="S225" s="9" t="str">
        <x:v>IMO-122-N-F04</x:v>
      </x:c>
      <x:c r="T225" s="9" t="str">
        <x:v>FAIL</x:v>
      </x:c>
      <x:c r="U225" s="9" t="str">
        <x:v>FAIL</x:v>
      </x:c>
      <x:c r="V225" s="9" t="str">
        <x:v>CORRECT_BEHAVIOR</x:v>
      </x:c>
      <x:c r="W225" s="13" t="str">
        <x:v>NOT_REVIEWED</x:v>
      </x:c>
      <x:c r="X225" s="13" t="str"/>
      <x:c r="Y225" s="13" t="str"/>
      <x:c r="Z225" s="13" t="str"/>
      <x:c r="AA225" s="13" t="str"/>
      <x:c r="AB225" s="13" t="str"/>
      <x:c r="AC225" s="13" t="str"/>
      <x:c r="AD225" s="13" t="str"/>
      <x:c r="AE225" s="13" t="str"/>
      <x:c r="AF225" s="13" t="str"/>
      <x:c r="AG225" s="13" t="str"/>
      <x:c r="AH225" s="13" t="str"/>
      <x:c r="AI225" s="16" t="str">
        <x:f>IF(AND(W225="REVIEWED",X225&lt;&gt;"",Y225&lt;&gt;"",COUNTA(Z225:AF225)=7,COUNTIF(Z225:AF225,"UNCLEAR")=0,(COUNTIF(Z225:AF225,"0")+COUNTIF(Z225:AF225,"1")+COUNTIF(Z225:AF225,"2"))&gt;0,AG225&lt;&gt;"",AH225&lt;&gt;"",AJ225&lt;&gt;""),(COUNTIF(Z225:AF225,"1")+2*COUNTIF(Z225:AF225,"2"))/(2*(COUNTIF(Z225:AF225,"0")+COUNTIF(Z225:AF225,"1")+COUNTIF(Z225:AF225,"2"))),"")</x:f>
      </x:c>
      <x:c r="AJ225" s="14" t="str"/>
      <x:c r="AK225" s="14" t="str"/>
      <x:c r="AL225" s="14" t="str"/>
      <x:c r="AM225" s="9" t="str"/>
      <x:c r="AN225" s="9" t="str">
        <x:v>Part II-A 5.2.1.3-.4</x:v>
      </x:c>
      <x:c r="AO225" s="9" t="str">
        <x:v>MVP/SHACL_GENERATION_PIPELINE/experiments/LUNA_NO_SEMANTIC_VALIDATOR/RUN_01/runs/RUN-IMO-122-20260901T105016922262Z/artifacts/attempt_01/candidate_shape.ttl</x:v>
      </x:c>
      <x:c r="AP225" s="9" t="str">
        <x:v>262ceb99bedd4ba23c351a8a7f5499aadef062a0d787bb1db6598c47d1a32cf7</x:v>
      </x:c>
      <x:c r="AQ225" s="52" t="inlineStr">
        <x:is>
          <x:t xml:space="preserve">PASS</x:t>
        </x:is>
      </x:c>
      <x:c r="AR225" s="53" t="inlineStr">
        <x:is>
          <x:t xml:space="preserve">VALID</x:t>
        </x:is>
      </x:c>
      <x:c r="AS225" s="53" t="inlineStr">
        <x:is>
          <x:t xml:space="preserve">IMO-122-N-P01=ACTIVATED | IMO-122-N-F04=ACTIVATED</x:t>
        </x:is>
      </x:c>
      <x:c r="AT225" s="53">
        <x:v>1</x:v>
      </x:c>
      <x:c r="AU225" s="53">
        <x:v>2</x:v>
      </x:c>
      <x:c r="AV225" s="53">
        <x:v>10</x:v>
      </x:c>
      <x:c r="AW225" s="53" t="inlineStr">
        <x:is>
          <x:t xml:space="preserve">sh:datatype, sh:hasValue, sh:maxCount, sh:minCount, sh:property</x:t>
        </x:is>
      </x:c>
      <x:c r="AX225" s="53">
        <x:v>0</x:v>
      </x:c>
      <x:c r="AY225" s="53">
        <x:v>1</x:v>
      </x:c>
      <x:c r="AZ225" s="53">
        <x:v>0</x:v>
      </x:c>
      <x:c r="BA225" s="54"/>
      <x:c r="BB225" s="54"/>
      <x:c r="BC225" s="54"/>
      <x:c r="BD225" s="55" t="str">
        <x:f>IF(OR(W225&lt;&gt;"REVIEWED",COUNTIF(BA225:BC225,"UNCLEAR")&gt;0,COUNTA(BA225:BC225)&lt;3,(COUNTIF(BA225:BC225,"0")+COUNTIF(BA225:BC225,"1")+COUNTIF(BA225:BC225,"2"))=0,AJ225=""),"",(COUNTIF(BA225:BC225,"1")+2*COUNTIF(BA225:BC225,"2"))/(2*(COUNTIF(BA225:BC225,"0")+COUNTIF(BA225:BC225,"1")+COUNTIF(BA225:BC225,"2"))))</x:f>
      </x:c>
    </x:row>
    <x:row r="226" ht="66" customHeight="1">
      <x:c r="A226" s="9" t="str">
        <x:v>BATCH_22</x:v>
      </x:c>
      <x:c r="B226" s="9" t="n">
        <x:v>220</x:v>
      </x:c>
      <x:c r="C226" s="9" t="str">
        <x:v>TRF-024</x:v>
      </x:c>
      <x:c r="D226" s="9" t="str">
        <x:v>TRAFICOM</x:v>
      </x:c>
      <x:c r="E226" s="9" t="str">
        <x:v>DIRECT_STATIC</x:v>
      </x:c>
      <x:c r="F226" s="9" t="str">
        <x:v>RUN_01</x:v>
      </x:c>
      <x:c r="G226" s="12" t="str">
        <x:v>OFFICIAL_ELIGIBLE_OUTPUT</x:v>
      </x:c>
      <x:c r="H226" s="12" t="str">
        <x:v>NO_SEMANTIC_VALIDATOR_DETERMINISTIC_PASS</x:v>
      </x:c>
      <x:c r="I226" s="12" t="str">
        <x:v>PARSED</x:v>
      </x:c>
      <x:c r="J226" s="12" t="str">
        <x:v>PASS</x:v>
      </x:c>
      <x:c r="K226" s="9" t="n">
        <x:v>8</x:v>
      </x:c>
      <x:c r="L226" s="9" t="n">
        <x:v>8</x:v>
      </x:c>
      <x:c r="M226" s="9" t="n">
        <x:v>5</x:v>
      </x:c>
      <x:c r="N226" s="9" t="n">
        <x:v>0</x:v>
      </x:c>
      <x:c r="O226" s="9" t="str">
        <x:v>TRF-024-P01</x:v>
      </x:c>
      <x:c r="P226" s="9" t="str">
        <x:v>PASS</x:v>
      </x:c>
      <x:c r="Q226" s="9" t="str">
        <x:v>PASS</x:v>
      </x:c>
      <x:c r="R226" s="9" t="str">
        <x:v>CORRECT_BEHAVIOR</x:v>
      </x:c>
      <x:c r="S226" s="9" t="str">
        <x:v>TRF-024-F02</x:v>
      </x:c>
      <x:c r="T226" s="9" t="str">
        <x:v>FAIL</x:v>
      </x:c>
      <x:c r="U226" s="9" t="str">
        <x:v>PASS</x:v>
      </x:c>
      <x:c r="V226" s="9" t="str">
        <x:v>FALSE_ACCEPT</x:v>
      </x:c>
      <x:c r="W226" s="13" t="str">
        <x:v>NOT_REVIEWED</x:v>
      </x:c>
      <x:c r="X226" s="13" t="str"/>
      <x:c r="Y226" s="13" t="str"/>
      <x:c r="Z226" s="13" t="str"/>
      <x:c r="AA226" s="13" t="str"/>
      <x:c r="AB226" s="13" t="str"/>
      <x:c r="AC226" s="13" t="str"/>
      <x:c r="AD226" s="13" t="str"/>
      <x:c r="AE226" s="13" t="str"/>
      <x:c r="AF226" s="13" t="str"/>
      <x:c r="AG226" s="13" t="str"/>
      <x:c r="AH226" s="13" t="str"/>
      <x:c r="AI226" s="16" t="str">
        <x:f>IF(AND(W226="REVIEWED",X226&lt;&gt;"",Y226&lt;&gt;"",COUNTA(Z226:AF226)=7,COUNTIF(Z226:AF226,"UNCLEAR")=0,(COUNTIF(Z226:AF226,"0")+COUNTIF(Z226:AF226,"1")+COUNTIF(Z226:AF226,"2"))&gt;0,AG226&lt;&gt;"",AH226&lt;&gt;"",AJ226&lt;&gt;""),(COUNTIF(Z226:AF226,"1")+2*COUNTIF(Z226:AF226,"2"))/(2*(COUNTIF(Z226:AF226,"0")+COUNTIF(Z226:AF226,"1")+COUNTIF(Z226:AF226,"2"))),"")</x:f>
      </x:c>
      <x:c r="AJ226" s="14" t="str"/>
      <x:c r="AK226" s="14" t="str"/>
      <x:c r="AL226" s="14" t="str"/>
      <x:c r="AM226" s="9" t="str">
        <x:v>RDF_FALSE_ACCEPT; RDF_FALSE_REJECT</x:v>
      </x:c>
      <x:c r="AN226" s="9" t="str">
        <x:v>3.2.4 (20-year retained-class obligation)</x:v>
      </x:c>
      <x:c r="AO226" s="9" t="str">
        <x:v>MVP/SHACL_GENERATION_PIPELINE/experiments/LUNA_NO_SEMANTIC_VALIDATOR/RUN_01/runs/RUN-TRF-024-20260901T110920142243Z/artifacts/attempt_01/candidate_shape.ttl</x:v>
      </x:c>
      <x:c r="AP226" s="9" t="str">
        <x:v>77cd34965a12c9da9f22f807a2be4b1b5e44ec7aef355621e6f17103a15a8d46</x:v>
      </x:c>
      <x:c r="AQ226" s="52" t="inlineStr">
        <x:is>
          <x:t xml:space="preserve">PASS</x:t>
        </x:is>
      </x:c>
      <x:c r="AR226" s="53" t="inlineStr">
        <x:is>
          <x:t xml:space="preserve">VALID</x:t>
        </x:is>
      </x:c>
      <x:c r="AS226" s="53" t="inlineStr">
        <x:is>
          <x:t xml:space="preserve">TRF-024-P01=ACTIVATED | TRF-024-F02=ACTIVATED</x:t>
        </x:is>
      </x:c>
      <x:c r="AT226" s="53">
        <x:v>1</x:v>
      </x:c>
      <x:c r="AU226" s="53">
        <x:v>1</x:v>
      </x:c>
      <x:c r="AV226" s="53">
        <x:v>4</x:v>
      </x:c>
      <x:c r="AW226" s="53" t="inlineStr">
        <x:is>
          <x:t xml:space="preserve">sh:class, sh:minCount, sh:nodeKind, sh:property</x:t>
        </x:is>
      </x:c>
      <x:c r="AX226" s="53">
        <x:v>1</x:v>
      </x:c>
      <x:c r="AY226" s="53">
        <x:v>1</x:v>
      </x:c>
      <x:c r="AZ226" s="53">
        <x:v>0</x:v>
      </x:c>
      <x:c r="BA226" s="54"/>
      <x:c r="BB226" s="54"/>
      <x:c r="BC226" s="54"/>
      <x:c r="BD226" s="55" t="str">
        <x:f>IF(OR(W226&lt;&gt;"REVIEWED",COUNTIF(BA226:BC226,"UNCLEAR")&gt;0,COUNTA(BA226:BC226)&lt;3,(COUNTIF(BA226:BC226,"0")+COUNTIF(BA226:BC226,"1")+COUNTIF(BA226:BC226,"2"))=0,AJ226=""),"",(COUNTIF(BA226:BC226,"1")+2*COUNTIF(BA226:BC226,"2"))/(2*(COUNTIF(BA226:BC226,"0")+COUNTIF(BA226:BC226,"1")+COUNTIF(BA226:BC226,"2"))))</x:f>
      </x:c>
    </x:row>
    <x:row r="227" ht="66" customHeight="1">
      <x:c r="A227" s="9" t="str">
        <x:v>BATCH_23</x:v>
      </x:c>
      <x:c r="B227" s="9" t="n">
        <x:v>221</x:v>
      </x:c>
      <x:c r="C227" s="9" t="str">
        <x:v>TRF-066</x:v>
      </x:c>
      <x:c r="D227" s="9" t="str">
        <x:v>TRAFICOM</x:v>
      </x:c>
      <x:c r="E227" s="9" t="str">
        <x:v>DIRECT_STATIC</x:v>
      </x:c>
      <x:c r="F227" s="9" t="str">
        <x:v>RUN_01</x:v>
      </x:c>
      <x:c r="G227" s="12" t="str">
        <x:v>OFFICIAL_ELIGIBLE_OUTPUT</x:v>
      </x:c>
      <x:c r="H227" s="12" t="str">
        <x:v>NO_SEMANTIC_VALIDATOR_DETERMINISTIC_PASS</x:v>
      </x:c>
      <x:c r="I227" s="12" t="str">
        <x:v>PARSED</x:v>
      </x:c>
      <x:c r="J227" s="12" t="str">
        <x:v>PASS</x:v>
      </x:c>
      <x:c r="K227" s="9" t="n">
        <x:v>7</x:v>
      </x:c>
      <x:c r="L227" s="9" t="n">
        <x:v>7</x:v>
      </x:c>
      <x:c r="M227" s="9" t="n">
        <x:v>4</x:v>
      </x:c>
      <x:c r="N227" s="9" t="n">
        <x:v>0</x:v>
      </x:c>
      <x:c r="O227" s="9" t="str">
        <x:v>TRF-066-P02</x:v>
      </x:c>
      <x:c r="P227" s="9" t="str">
        <x:v>PASS</x:v>
      </x:c>
      <x:c r="Q227" s="9" t="str">
        <x:v>FAIL</x:v>
      </x:c>
      <x:c r="R227" s="9" t="str">
        <x:v>FALSE_REJECT</x:v>
      </x:c>
      <x:c r="S227" s="9" t="str">
        <x:v>TRF-066-F03</x:v>
      </x:c>
      <x:c r="T227" s="9" t="str">
        <x:v>FAIL</x:v>
      </x:c>
      <x:c r="U227" s="9" t="str">
        <x:v>FAIL</x:v>
      </x:c>
      <x:c r="V227" s="9" t="str">
        <x:v>CORRECT_BEHAVIOR</x:v>
      </x:c>
      <x:c r="W227" s="13" t="str">
        <x:v>NOT_REVIEWED</x:v>
      </x:c>
      <x:c r="X227" s="13" t="str"/>
      <x:c r="Y227" s="13" t="str"/>
      <x:c r="Z227" s="13" t="str"/>
      <x:c r="AA227" s="13" t="str"/>
      <x:c r="AB227" s="13" t="str"/>
      <x:c r="AC227" s="13" t="str"/>
      <x:c r="AD227" s="13" t="str"/>
      <x:c r="AE227" s="13" t="str"/>
      <x:c r="AF227" s="13" t="str"/>
      <x:c r="AG227" s="13" t="str"/>
      <x:c r="AH227" s="13" t="str"/>
      <x:c r="AI227" s="16" t="str">
        <x:f>IF(AND(W227="REVIEWED",X227&lt;&gt;"",Y227&lt;&gt;"",COUNTA(Z227:AF227)=7,COUNTIF(Z227:AF227,"UNCLEAR")=0,(COUNTIF(Z227:AF227,"0")+COUNTIF(Z227:AF227,"1")+COUNTIF(Z227:AF227,"2"))&gt;0,AG227&lt;&gt;"",AH227&lt;&gt;"",AJ227&lt;&gt;""),(COUNTIF(Z227:AF227,"1")+2*COUNTIF(Z227:AF227,"2"))/(2*(COUNTIF(Z227:AF227,"0")+COUNTIF(Z227:AF227,"1")+COUNTIF(Z227:AF227,"2"))),"")</x:f>
      </x:c>
      <x:c r="AJ227" s="14" t="str"/>
      <x:c r="AK227" s="14" t="str"/>
      <x:c r="AL227" s="14" t="str"/>
      <x:c r="AM227" s="9" t="str">
        <x:v>ALWAYS_FAIL; RDF_FALSE_REJECT</x:v>
      </x:c>
      <x:c r="AN227" s="9" t="str">
        <x:v>5</x:v>
      </x:c>
      <x:c r="AO227" s="9" t="str">
        <x:v>MVP/SHACL_GENERATION_PIPELINE/experiments/LUNA_NO_SEMANTIC_VALIDATOR/RUN_01/runs/RUN-TRF-066-20260901T112908258654Z/artifacts/attempt_01/candidate_shape.ttl</x:v>
      </x:c>
      <x:c r="AP227" s="9" t="str">
        <x:v>f0d292e642e636a2eb19c46db33919fdabbebfa4f487281232168318fbc606e6</x:v>
      </x:c>
      <x:c r="AQ227" s="52" t="inlineStr">
        <x:is>
          <x:t xml:space="preserve">PASS</x:t>
        </x:is>
      </x:c>
      <x:c r="AR227" s="53" t="inlineStr">
        <x:is>
          <x:t xml:space="preserve">VALID</x:t>
        </x:is>
      </x:c>
      <x:c r="AS227" s="53" t="inlineStr">
        <x:is>
          <x:t xml:space="preserve">TRF-066-P02=ACTIVATED | TRF-066-F03=ACTIVATED</x:t>
        </x:is>
      </x:c>
      <x:c r="AT227" s="53">
        <x:v>3</x:v>
      </x:c>
      <x:c r="AU227" s="53">
        <x:v>8</x:v>
      </x:c>
      <x:c r="AV227" s="53">
        <x:v>41</x:v>
      </x:c>
      <x:c r="AW227" s="53" t="inlineStr">
        <x:is>
          <x:t xml:space="preserve">sh:class, sh:datatype, sh:hasValue, sh:in, sh:maxCount, sh:minCount, sh:node, sh:or, sh:property</x:t>
        </x:is>
      </x:c>
      <x:c r="AX227" s="53">
        <x:v>0</x:v>
      </x:c>
      <x:c r="AY227" s="53">
        <x:v>1</x:v>
      </x:c>
      <x:c r="AZ227" s="53">
        <x:v>1</x:v>
      </x:c>
      <x:c r="BA227" s="54"/>
      <x:c r="BB227" s="54"/>
      <x:c r="BC227" s="54"/>
      <x:c r="BD227" s="55" t="str">
        <x:f>IF(OR(W227&lt;&gt;"REVIEWED",COUNTIF(BA227:BC227,"UNCLEAR")&gt;0,COUNTA(BA227:BC227)&lt;3,(COUNTIF(BA227:BC227,"0")+COUNTIF(BA227:BC227,"1")+COUNTIF(BA227:BC227,"2"))=0,AJ227=""),"",(COUNTIF(BA227:BC227,"1")+2*COUNTIF(BA227:BC227,"2"))/(2*(COUNTIF(BA227:BC227,"0")+COUNTIF(BA227:BC227,"1")+COUNTIF(BA227:BC227,"2"))))</x:f>
      </x:c>
    </x:row>
    <x:row r="228" ht="66" customHeight="1">
      <x:c r="A228" s="9" t="str">
        <x:v>BATCH_23</x:v>
      </x:c>
      <x:c r="B228" s="9" t="n">
        <x:v>222</x:v>
      </x:c>
      <x:c r="C228" s="9" t="str">
        <x:v>IMO-043</x:v>
      </x:c>
      <x:c r="D228" s="9" t="str">
        <x:v>IMO</x:v>
      </x:c>
      <x:c r="E228" s="9" t="str">
        <x:v>DIRECT_STATIC</x:v>
      </x:c>
      <x:c r="F228" s="9" t="str">
        <x:v>RUN_01</x:v>
      </x:c>
      <x:c r="G228" s="12" t="str">
        <x:v>OFFICIAL_ELIGIBLE_OUTPUT</x:v>
      </x:c>
      <x:c r="H228" s="12" t="str">
        <x:v>NO_SEMANTIC_VALIDATOR_DETERMINISTIC_PASS</x:v>
      </x:c>
      <x:c r="I228" s="12" t="str">
        <x:v>PARSED</x:v>
      </x:c>
      <x:c r="J228" s="12" t="str">
        <x:v>PASS</x:v>
      </x:c>
      <x:c r="K228" s="9" t="n">
        <x:v>9</x:v>
      </x:c>
      <x:c r="L228" s="9" t="n">
        <x:v>9</x:v>
      </x:c>
      <x:c r="M228" s="9" t="n">
        <x:v>6</x:v>
      </x:c>
      <x:c r="N228" s="9" t="n">
        <x:v>0</x:v>
      </x:c>
      <x:c r="O228" s="9" t="str">
        <x:v>IMO-043-P02</x:v>
      </x:c>
      <x:c r="P228" s="9" t="str">
        <x:v>PASS</x:v>
      </x:c>
      <x:c r="Q228" s="9" t="str">
        <x:v>FAIL</x:v>
      </x:c>
      <x:c r="R228" s="9" t="str">
        <x:v>FALSE_REJECT</x:v>
      </x:c>
      <x:c r="S228" s="9" t="str">
        <x:v>IMO-043-F01</x:v>
      </x:c>
      <x:c r="T228" s="9" t="str">
        <x:v>FAIL</x:v>
      </x:c>
      <x:c r="U228" s="9" t="str">
        <x:v>FAIL</x:v>
      </x:c>
      <x:c r="V228" s="9" t="str">
        <x:v>CORRECT_BEHAVIOR</x:v>
      </x:c>
      <x:c r="W228" s="13" t="str">
        <x:v>NOT_REVIEWED</x:v>
      </x:c>
      <x:c r="X228" s="13" t="str"/>
      <x:c r="Y228" s="13" t="str"/>
      <x:c r="Z228" s="13" t="str"/>
      <x:c r="AA228" s="13" t="str"/>
      <x:c r="AB228" s="13" t="str"/>
      <x:c r="AC228" s="13" t="str"/>
      <x:c r="AD228" s="13" t="str"/>
      <x:c r="AE228" s="13" t="str"/>
      <x:c r="AF228" s="13" t="str"/>
      <x:c r="AG228" s="13" t="str"/>
      <x:c r="AH228" s="13" t="str"/>
      <x:c r="AI228" s="16" t="str">
        <x:f>IF(AND(W228="REVIEWED",X228&lt;&gt;"",Y228&lt;&gt;"",COUNTA(Z228:AF228)=7,COUNTIF(Z228:AF228,"UNCLEAR")=0,(COUNTIF(Z228:AF228,"0")+COUNTIF(Z228:AF228,"1")+COUNTIF(Z228:AF228,"2"))&gt;0,AG228&lt;&gt;"",AH228&lt;&gt;"",AJ228&lt;&gt;""),(COUNTIF(Z228:AF228,"1")+2*COUNTIF(Z228:AF228,"2"))/(2*(COUNTIF(Z228:AF228,"0")+COUNTIF(Z228:AF228,"1")+COUNTIF(Z228:AF228,"2"))),"")</x:f>
      </x:c>
      <x:c r="AJ228" s="14" t="str"/>
      <x:c r="AK228" s="14" t="str"/>
      <x:c r="AL228" s="14" t="str"/>
      <x:c r="AM228" s="9" t="str">
        <x:v>ALWAYS_FAIL; RDF_FALSE_REJECT</x:v>
      </x:c>
      <x:c r="AN228" s="9" t="str">
        <x:v>Part I-A 6.3.1.1</x:v>
      </x:c>
      <x:c r="AO228" s="9" t="str">
        <x:v>MVP/SHACL_GENERATION_PIPELINE/experiments/LUNA_NO_SEMANTIC_VALIDATOR/RUN_01/runs/RUN-IMO-043-20260901T102221858377Z/artifacts/attempt_01/candidate_shape.ttl</x:v>
      </x:c>
      <x:c r="AP228" s="9" t="str">
        <x:v>057f30ef722e85810a64f4a85d3d39726290320c88dee372b3d6cf5c85a847c0</x:v>
      </x:c>
      <x:c r="AQ228" s="52" t="inlineStr">
        <x:is>
          <x:t xml:space="preserve">PASS</x:t>
        </x:is>
      </x:c>
      <x:c r="AR228" s="53" t="inlineStr">
        <x:is>
          <x:t xml:space="preserve">VALID</x:t>
        </x:is>
      </x:c>
      <x:c r="AS228" s="53" t="inlineStr">
        <x:is>
          <x:t xml:space="preserve">IMO-043-P02=ACTIVATED | IMO-043-F01=ACTIVATED</x:t>
        </x:is>
      </x:c>
      <x:c r="AT228" s="53">
        <x:v>3</x:v>
      </x:c>
      <x:c r="AU228" s="53">
        <x:v>5</x:v>
      </x:c>
      <x:c r="AV228" s="53">
        <x:v>20</x:v>
      </x:c>
      <x:c r="AW228" s="53" t="inlineStr">
        <x:is>
          <x:t xml:space="preserve">sh:class, sh:datatype, sh:hasValue, sh:in, sh:maxCount, sh:minCount, sh:node, sh:nodeKind, sh:property</x:t>
        </x:is>
      </x:c>
      <x:c r="AX228" s="53">
        <x:v>0</x:v>
      </x:c>
      <x:c r="AY228" s="53">
        <x:v>1</x:v>
      </x:c>
      <x:c r="AZ228" s="53">
        <x:v>0</x:v>
      </x:c>
      <x:c r="BA228" s="54"/>
      <x:c r="BB228" s="54"/>
      <x:c r="BC228" s="54"/>
      <x:c r="BD228" s="55" t="str">
        <x:f>IF(OR(W228&lt;&gt;"REVIEWED",COUNTIF(BA228:BC228,"UNCLEAR")&gt;0,COUNTA(BA228:BC228)&lt;3,(COUNTIF(BA228:BC228,"0")+COUNTIF(BA228:BC228,"1")+COUNTIF(BA228:BC228,"2"))=0,AJ228=""),"",(COUNTIF(BA228:BC228,"1")+2*COUNTIF(BA228:BC228,"2"))/(2*(COUNTIF(BA228:BC228,"0")+COUNTIF(BA228:BC228,"1")+COUNTIF(BA228:BC228,"2"))))</x:f>
      </x:c>
    </x:row>
    <x:row r="229" ht="66" customHeight="1">
      <x:c r="A229" s="9" t="str">
        <x:v>BATCH_23</x:v>
      </x:c>
      <x:c r="B229" s="9" t="n">
        <x:v>223</x:v>
      </x:c>
      <x:c r="C229" s="9" t="str">
        <x:v>I2-001</x:v>
      </x:c>
      <x:c r="D229" s="9" t="str">
        <x:v>I2</x:v>
      </x:c>
      <x:c r="E229" s="9" t="str">
        <x:v>DIRECT_STATIC</x:v>
      </x:c>
      <x:c r="F229" s="9" t="str">
        <x:v>RUN_01</x:v>
      </x:c>
      <x:c r="G229" s="12" t="str">
        <x:v>OFFICIAL_ELIGIBLE_OUTPUT</x:v>
      </x:c>
      <x:c r="H229" s="12" t="str">
        <x:v>NO_SEMANTIC_VALIDATOR_DETERMINISTIC_PASS</x:v>
      </x:c>
      <x:c r="I229" s="12" t="str">
        <x:v>PARSED</x:v>
      </x:c>
      <x:c r="J229" s="12" t="str">
        <x:v>PASS</x:v>
      </x:c>
      <x:c r="K229" s="9" t="n">
        <x:v>6</x:v>
      </x:c>
      <x:c r="L229" s="9" t="n">
        <x:v>6</x:v>
      </x:c>
      <x:c r="M229" s="9" t="n">
        <x:v>6</x:v>
      </x:c>
      <x:c r="N229" s="9" t="n">
        <x:v>1</x:v>
      </x:c>
      <x:c r="O229" s="9" t="str">
        <x:v>I2-001-P01</x:v>
      </x:c>
      <x:c r="P229" s="9" t="str">
        <x:v>PASS</x:v>
      </x:c>
      <x:c r="Q229" s="9" t="str">
        <x:v>PASS</x:v>
      </x:c>
      <x:c r="R229" s="9" t="str">
        <x:v>CORRECT_BEHAVIOR</x:v>
      </x:c>
      <x:c r="S229" s="9" t="str">
        <x:v>I2-001-F02</x:v>
      </x:c>
      <x:c r="T229" s="9" t="str">
        <x:v>FAIL</x:v>
      </x:c>
      <x:c r="U229" s="9" t="str">
        <x:v>FAIL</x:v>
      </x:c>
      <x:c r="V229" s="9" t="str">
        <x:v>CORRECT_BEHAVIOR</x:v>
      </x:c>
      <x:c r="W229" s="13" t="str">
        <x:v>NOT_REVIEWED</x:v>
      </x:c>
      <x:c r="X229" s="13" t="str"/>
      <x:c r="Y229" s="13" t="str"/>
      <x:c r="Z229" s="13" t="str"/>
      <x:c r="AA229" s="13" t="str"/>
      <x:c r="AB229" s="13" t="str"/>
      <x:c r="AC229" s="13" t="str"/>
      <x:c r="AD229" s="13" t="str"/>
      <x:c r="AE229" s="13" t="str"/>
      <x:c r="AF229" s="13" t="str"/>
      <x:c r="AG229" s="13" t="str"/>
      <x:c r="AH229" s="13" t="str"/>
      <x:c r="AI229" s="16" t="str">
        <x:f>IF(AND(W229="REVIEWED",X229&lt;&gt;"",Y229&lt;&gt;"",COUNTA(Z229:AF229)=7,COUNTIF(Z229:AF229,"UNCLEAR")=0,(COUNTIF(Z229:AF229,"0")+COUNTIF(Z229:AF229,"1")+COUNTIF(Z229:AF229,"2"))&gt;0,AG229&lt;&gt;"",AH229&lt;&gt;"",AJ229&lt;&gt;""),(COUNTIF(Z229:AF229,"1")+2*COUNTIF(Z229:AF229,"2"))/(2*(COUNTIF(Z229:AF229,"0")+COUNTIF(Z229:AF229,"1")+COUNTIF(Z229:AF229,"2"))),"")</x:f>
      </x:c>
      <x:c r="AJ229" s="14" t="str"/>
      <x:c r="AK229" s="14" t="str"/>
      <x:c r="AL229" s="14" t="str"/>
      <x:c r="AM229" s="9" t="str"/>
      <x:c r="AN229" s="9" t="str">
        <x:v>I2.1.1 Note 6</x:v>
      </x:c>
      <x:c r="AO229" s="9" t="str">
        <x:v>MVP/SHACL_GENERATION_PIPELINE/experiments/LUNA_NO_SEMANTIC_VALIDATOR/RUN_01/runs/RUN-I2-001-20260901T094623042311Z/artifacts/attempt_01/candidate_shape.ttl</x:v>
      </x:c>
      <x:c r="AP229" s="9" t="str">
        <x:v>f52209f27091022d187d988df1701c8ec4d176b16735c18b0b2049ac76f2b259</x:v>
      </x:c>
      <x:c r="AQ229" s="52" t="inlineStr">
        <x:is>
          <x:t xml:space="preserve">PASS</x:t>
        </x:is>
      </x:c>
      <x:c r="AR229" s="53" t="inlineStr">
        <x:is>
          <x:t xml:space="preserve">VALID</x:t>
        </x:is>
      </x:c>
      <x:c r="AS229" s="53" t="inlineStr">
        <x:is>
          <x:t xml:space="preserve">I2-001-P01=ACTIVATED | I2-001-F02=ACTIVATED</x:t>
        </x:is>
      </x:c>
      <x:c r="AT229" s="53">
        <x:v>1</x:v>
      </x:c>
      <x:c r="AU229" s="53">
        <x:v>2</x:v>
      </x:c>
      <x:c r="AV229" s="53">
        <x:v>8</x:v>
      </x:c>
      <x:c r="AW229" s="53" t="inlineStr">
        <x:is>
          <x:t xml:space="preserve">sh:datatype, sh:maxCount, sh:minCount, sh:property</x:t>
        </x:is>
      </x:c>
      <x:c r="AX229" s="53">
        <x:v>1</x:v>
      </x:c>
      <x:c r="AY229" s="53">
        <x:v>1</x:v>
      </x:c>
      <x:c r="AZ229" s="53">
        <x:v>0</x:v>
      </x:c>
      <x:c r="BA229" s="54"/>
      <x:c r="BB229" s="54"/>
      <x:c r="BC229" s="54"/>
      <x:c r="BD229" s="55" t="str">
        <x:f>IF(OR(W229&lt;&gt;"REVIEWED",COUNTIF(BA229:BC229,"UNCLEAR")&gt;0,COUNTA(BA229:BC229)&lt;3,(COUNTIF(BA229:BC229,"0")+COUNTIF(BA229:BC229,"1")+COUNTIF(BA229:BC229,"2"))=0,AJ229=""),"",(COUNTIF(BA229:BC229,"1")+2*COUNTIF(BA229:BC229,"2"))/(2*(COUNTIF(BA229:BC229,"0")+COUNTIF(BA229:BC229,"1")+COUNTIF(BA229:BC229,"2"))))</x:f>
      </x:c>
    </x:row>
    <x:row r="230" ht="66" customHeight="1">
      <x:c r="A230" s="9" t="str">
        <x:v>BATCH_23</x:v>
      </x:c>
      <x:c r="B230" s="9" t="n">
        <x:v>224</x:v>
      </x:c>
      <x:c r="C230" s="9" t="str">
        <x:v>IMO-049</x:v>
      </x:c>
      <x:c r="D230" s="9" t="str">
        <x:v>IMO</x:v>
      </x:c>
      <x:c r="E230" s="9" t="str">
        <x:v>DIRECT_STATIC</x:v>
      </x:c>
      <x:c r="F230" s="9" t="str">
        <x:v>RUN_01</x:v>
      </x:c>
      <x:c r="G230" s="12" t="str">
        <x:v>OFFICIAL_ELIGIBLE_OUTPUT</x:v>
      </x:c>
      <x:c r="H230" s="12" t="str">
        <x:v>NO_SEMANTIC_VALIDATOR_DETERMINISTIC_PASS</x:v>
      </x:c>
      <x:c r="I230" s="12" t="str">
        <x:v>PARSED</x:v>
      </x:c>
      <x:c r="J230" s="12" t="str">
        <x:v>PASS</x:v>
      </x:c>
      <x:c r="K230" s="9" t="n">
        <x:v>12</x:v>
      </x:c>
      <x:c r="L230" s="9" t="n">
        <x:v>12</x:v>
      </x:c>
      <x:c r="M230" s="9" t="n">
        <x:v>6</x:v>
      </x:c>
      <x:c r="N230" s="9" t="n">
        <x:v>0</x:v>
      </x:c>
      <x:c r="O230" s="9" t="str">
        <x:v>IMO-049-P03</x:v>
      </x:c>
      <x:c r="P230" s="9" t="str">
        <x:v>PASS</x:v>
      </x:c>
      <x:c r="Q230" s="9" t="str">
        <x:v>FAIL</x:v>
      </x:c>
      <x:c r="R230" s="9" t="str">
        <x:v>FALSE_REJECT</x:v>
      </x:c>
      <x:c r="S230" s="9" t="str">
        <x:v>IMO-049-F06</x:v>
      </x:c>
      <x:c r="T230" s="9" t="str">
        <x:v>FAIL</x:v>
      </x:c>
      <x:c r="U230" s="9" t="str">
        <x:v>FAIL</x:v>
      </x:c>
      <x:c r="V230" s="9" t="str">
        <x:v>CORRECT_BEHAVIOR</x:v>
      </x:c>
      <x:c r="W230" s="13" t="str">
        <x:v>NOT_REVIEWED</x:v>
      </x:c>
      <x:c r="X230" s="13" t="str"/>
      <x:c r="Y230" s="13" t="str"/>
      <x:c r="Z230" s="13" t="str"/>
      <x:c r="AA230" s="13" t="str"/>
      <x:c r="AB230" s="13" t="str"/>
      <x:c r="AC230" s="13" t="str"/>
      <x:c r="AD230" s="13" t="str"/>
      <x:c r="AE230" s="13" t="str"/>
      <x:c r="AF230" s="13" t="str"/>
      <x:c r="AG230" s="13" t="str"/>
      <x:c r="AH230" s="13" t="str"/>
      <x:c r="AI230" s="16" t="str">
        <x:f>IF(AND(W230="REVIEWED",X230&lt;&gt;"",Y230&lt;&gt;"",COUNTA(Z230:AF230)=7,COUNTIF(Z230:AF230,"UNCLEAR")=0,(COUNTIF(Z230:AF230,"0")+COUNTIF(Z230:AF230,"1")+COUNTIF(Z230:AF230,"2"))&gt;0,AG230&lt;&gt;"",AH230&lt;&gt;"",AJ230&lt;&gt;""),(COUNTIF(Z230:AF230,"1")+2*COUNTIF(Z230:AF230,"2"))/(2*(COUNTIF(Z230:AF230,"0")+COUNTIF(Z230:AF230,"1")+COUNTIF(Z230:AF230,"2"))),"")</x:f>
      </x:c>
      <x:c r="AJ230" s="14" t="str"/>
      <x:c r="AK230" s="14" t="str"/>
      <x:c r="AL230" s="14" t="str"/>
      <x:c r="AM230" s="9" t="str">
        <x:v>ALWAYS_FAIL; RDF_FALSE_REJECT</x:v>
      </x:c>
      <x:c r="AN230" s="9" t="str">
        <x:v>Part I-A 6.3.3.1-.3</x:v>
      </x:c>
      <x:c r="AO230" s="9" t="str">
        <x:v>MVP/SHACL_GENERATION_PIPELINE/experiments/LUNA_NO_SEMANTIC_VALIDATOR/RUN_01/runs/RUN-IMO-049-20260901T102418033362Z/artifacts/attempt_01/candidate_shape.ttl</x:v>
      </x:c>
      <x:c r="AP230" s="9" t="str">
        <x:v>a4d83d2972596f6f2feeaf690b6b5c6a694b084b0107f42b05b7532afac363cd</x:v>
      </x:c>
      <x:c r="AQ230" s="52" t="inlineStr">
        <x:is>
          <x:t xml:space="preserve">PASS</x:t>
        </x:is>
      </x:c>
      <x:c r="AR230" s="53" t="inlineStr">
        <x:is>
          <x:t xml:space="preserve">VALID</x:t>
        </x:is>
      </x:c>
      <x:c r="AS230" s="53" t="inlineStr">
        <x:is>
          <x:t xml:space="preserve">IMO-049-P03=ACTIVATED | IMO-049-F06=ACTIVATED</x:t>
        </x:is>
      </x:c>
      <x:c r="AT230" s="53">
        <x:v>8</x:v>
      </x:c>
      <x:c r="AU230" s="53">
        <x:v>18</x:v>
      </x:c>
      <x:c r="AV230" s="53">
        <x:v>65</x:v>
      </x:c>
      <x:c r="AW230" s="53" t="inlineStr">
        <x:is>
          <x:t xml:space="preserve">sh:class, sh:datatype, sh:hasValue, sh:in, sh:maxCount, sh:minCount, sh:node, sh:or, sh:property</x:t>
        </x:is>
      </x:c>
      <x:c r="AX230" s="53">
        <x:v>0</x:v>
      </x:c>
      <x:c r="AY230" s="53">
        <x:v>1</x:v>
      </x:c>
      <x:c r="AZ230" s="53">
        <x:v>1</x:v>
      </x:c>
      <x:c r="BA230" s="54"/>
      <x:c r="BB230" s="54"/>
      <x:c r="BC230" s="54"/>
      <x:c r="BD230" s="55" t="str">
        <x:f>IF(OR(W230&lt;&gt;"REVIEWED",COUNTIF(BA230:BC230,"UNCLEAR")&gt;0,COUNTA(BA230:BC230)&lt;3,(COUNTIF(BA230:BC230,"0")+COUNTIF(BA230:BC230,"1")+COUNTIF(BA230:BC230,"2"))=0,AJ230=""),"",(COUNTIF(BA230:BC230,"1")+2*COUNTIF(BA230:BC230,"2"))/(2*(COUNTIF(BA230:BC230,"0")+COUNTIF(BA230:BC230,"1")+COUNTIF(BA230:BC230,"2"))))</x:f>
      </x:c>
    </x:row>
    <x:row r="231" ht="66" customHeight="1">
      <x:c r="A231" s="9" t="str">
        <x:v>BATCH_23</x:v>
      </x:c>
      <x:c r="B231" s="9" t="n">
        <x:v>225</x:v>
      </x:c>
      <x:c r="C231" s="9" t="str">
        <x:v>IMO-027</x:v>
      </x:c>
      <x:c r="D231" s="9" t="str">
        <x:v>IMO</x:v>
      </x:c>
      <x:c r="E231" s="9" t="str">
        <x:v>DIRECT_STATIC</x:v>
      </x:c>
      <x:c r="F231" s="9" t="str">
        <x:v>RUN_01</x:v>
      </x:c>
      <x:c r="G231" s="12" t="str">
        <x:v>OFFICIAL_ELIGIBLE_OUTPUT</x:v>
      </x:c>
      <x:c r="H231" s="12" t="str">
        <x:v>NO_SEMANTIC_VALIDATOR_DETERMINISTIC_PASS</x:v>
      </x:c>
      <x:c r="I231" s="12" t="str">
        <x:v>PARSED</x:v>
      </x:c>
      <x:c r="J231" s="12" t="str">
        <x:v>PASS</x:v>
      </x:c>
      <x:c r="K231" s="9" t="n">
        <x:v>7</x:v>
      </x:c>
      <x:c r="L231" s="9" t="n">
        <x:v>7</x:v>
      </x:c>
      <x:c r="M231" s="9" t="n">
        <x:v>3</x:v>
      </x:c>
      <x:c r="N231" s="9" t="n">
        <x:v>0</x:v>
      </x:c>
      <x:c r="O231" s="9" t="str">
        <x:v>IMO-027-P01</x:v>
      </x:c>
      <x:c r="P231" s="9" t="str">
        <x:v>PASS</x:v>
      </x:c>
      <x:c r="Q231" s="9" t="str">
        <x:v>PASS</x:v>
      </x:c>
      <x:c r="R231" s="9" t="str">
        <x:v>CORRECT_BEHAVIOR</x:v>
      </x:c>
      <x:c r="S231" s="9" t="str">
        <x:v>IMO-027-F06</x:v>
      </x:c>
      <x:c r="T231" s="9" t="str">
        <x:v>FAIL</x:v>
      </x:c>
      <x:c r="U231" s="9" t="str">
        <x:v>FAIL</x:v>
      </x:c>
      <x:c r="V231" s="9" t="str">
        <x:v>CORRECT_BEHAVIOR</x:v>
      </x:c>
      <x:c r="W231" s="13" t="str">
        <x:v>NOT_REVIEWED</x:v>
      </x:c>
      <x:c r="X231" s="13" t="str"/>
      <x:c r="Y231" s="13" t="str"/>
      <x:c r="Z231" s="13" t="str"/>
      <x:c r="AA231" s="13" t="str"/>
      <x:c r="AB231" s="13" t="str"/>
      <x:c r="AC231" s="13" t="str"/>
      <x:c r="AD231" s="13" t="str"/>
      <x:c r="AE231" s="13" t="str"/>
      <x:c r="AF231" s="13" t="str"/>
      <x:c r="AG231" s="13" t="str"/>
      <x:c r="AH231" s="13" t="str"/>
      <x:c r="AI231" s="16" t="str">
        <x:f>IF(AND(W231="REVIEWED",X231&lt;&gt;"",Y231&lt;&gt;"",COUNTA(Z231:AF231)=7,COUNTIF(Z231:AF231,"UNCLEAR")=0,(COUNTIF(Z231:AF231,"0")+COUNTIF(Z231:AF231,"1")+COUNTIF(Z231:AF231,"2"))&gt;0,AG231&lt;&gt;"",AH231&lt;&gt;"",AJ231&lt;&gt;""),(COUNTIF(Z231:AF231,"1")+2*COUNTIF(Z231:AF231,"2"))/(2*(COUNTIF(Z231:AF231,"0")+COUNTIF(Z231:AF231,"1")+COUNTIF(Z231:AF231,"2"))),"")</x:f>
      </x:c>
      <x:c r="AJ231" s="14" t="str"/>
      <x:c r="AK231" s="14" t="str"/>
      <x:c r="AL231" s="14" t="str"/>
      <x:c r="AM231" s="9" t="str">
        <x:v>RDF_FALSE_ACCEPT</x:v>
      </x:c>
      <x:c r="AN231" s="9" t="str">
        <x:v>Part I-A 2.3.3</x:v>
      </x:c>
      <x:c r="AO231" s="9" t="str">
        <x:v>MVP/SHACL_GENERATION_PIPELINE/experiments/LUNA_NO_SEMANTIC_VALIDATOR/RUN_01/runs/RUN-IMO-027-20260901T101807128038Z/artifacts/attempt_01/candidate_shape.ttl</x:v>
      </x:c>
      <x:c r="AP231" s="9" t="str">
        <x:v>096cdef885390c4dc219abdae368e75e0aefd15fc4455deb5106e9d5f4acfd68</x:v>
      </x:c>
      <x:c r="AQ231" s="52" t="inlineStr">
        <x:is>
          <x:t xml:space="preserve">PASS</x:t>
        </x:is>
      </x:c>
      <x:c r="AR231" s="53" t="inlineStr">
        <x:is>
          <x:t xml:space="preserve">VALID</x:t>
        </x:is>
      </x:c>
      <x:c r="AS231" s="53" t="inlineStr">
        <x:is>
          <x:t xml:space="preserve">IMO-027-P01=ACTIVATED | IMO-027-F06=ACTIVATED</x:t>
        </x:is>
      </x:c>
      <x:c r="AT231" s="53">
        <x:v>1</x:v>
      </x:c>
      <x:c r="AU231" s="53">
        <x:v>6</x:v>
      </x:c>
      <x:c r="AV231" s="53">
        <x:v>20</x:v>
      </x:c>
      <x:c r="AW231" s="53" t="inlineStr">
        <x:is>
          <x:t xml:space="preserve">sh:datatype, sh:hasValue, sh:minCount, sh:property</x:t>
        </x:is>
      </x:c>
      <x:c r="AX231" s="53">
        <x:v>0</x:v>
      </x:c>
      <x:c r="AY231" s="53">
        <x:v>1</x:v>
      </x:c>
      <x:c r="AZ231" s="53">
        <x:v>0</x:v>
      </x:c>
      <x:c r="BA231" s="54"/>
      <x:c r="BB231" s="54"/>
      <x:c r="BC231" s="54"/>
      <x:c r="BD231" s="55" t="str">
        <x:f>IF(OR(W231&lt;&gt;"REVIEWED",COUNTIF(BA231:BC231,"UNCLEAR")&gt;0,COUNTA(BA231:BC231)&lt;3,(COUNTIF(BA231:BC231,"0")+COUNTIF(BA231:BC231,"1")+COUNTIF(BA231:BC231,"2"))=0,AJ231=""),"",(COUNTIF(BA231:BC231,"1")+2*COUNTIF(BA231:BC231,"2"))/(2*(COUNTIF(BA231:BC231,"0")+COUNTIF(BA231:BC231,"1")+COUNTIF(BA231:BC231,"2"))))</x:f>
      </x:c>
    </x:row>
    <x:row r="232" ht="66" customHeight="1">
      <x:c r="A232" s="9" t="str">
        <x:v>BATCH_23</x:v>
      </x:c>
      <x:c r="B232" s="9" t="n">
        <x:v>226</x:v>
      </x:c>
      <x:c r="C232" s="9" t="str">
        <x:v>I2-037</x:v>
      </x:c>
      <x:c r="D232" s="9" t="str">
        <x:v>I2</x:v>
      </x:c>
      <x:c r="E232" s="9" t="str">
        <x:v>DIRECT_STATIC</x:v>
      </x:c>
      <x:c r="F232" s="9" t="str">
        <x:v>RUN_01</x:v>
      </x:c>
      <x:c r="G232" s="12" t="str">
        <x:v>OFFICIAL_ELIGIBLE_OUTPUT</x:v>
      </x:c>
      <x:c r="H232" s="12" t="str">
        <x:v>NO_SEMANTIC_VALIDATOR_DETERMINISTIC_PASS</x:v>
      </x:c>
      <x:c r="I232" s="12" t="str">
        <x:v>PARSED</x:v>
      </x:c>
      <x:c r="J232" s="12" t="str">
        <x:v>PASS</x:v>
      </x:c>
      <x:c r="K232" s="9" t="n">
        <x:v>5</x:v>
      </x:c>
      <x:c r="L232" s="9" t="n">
        <x:v>5</x:v>
      </x:c>
      <x:c r="M232" s="9" t="n">
        <x:v>3</x:v>
      </x:c>
      <x:c r="N232" s="9" t="n">
        <x:v>0</x:v>
      </x:c>
      <x:c r="O232" s="9" t="str">
        <x:v>I2-037-P01</x:v>
      </x:c>
      <x:c r="P232" s="9" t="str">
        <x:v>PASS</x:v>
      </x:c>
      <x:c r="Q232" s="9" t="str">
        <x:v>FAIL</x:v>
      </x:c>
      <x:c r="R232" s="9" t="str">
        <x:v>FALSE_REJECT</x:v>
      </x:c>
      <x:c r="S232" s="9" t="str">
        <x:v>I2-037-F03</x:v>
      </x:c>
      <x:c r="T232" s="9" t="str">
        <x:v>FAIL</x:v>
      </x:c>
      <x:c r="U232" s="9" t="str">
        <x:v>FAIL</x:v>
      </x:c>
      <x:c r="V232" s="9" t="str">
        <x:v>CORRECT_BEHAVIOR</x:v>
      </x:c>
      <x:c r="W232" s="13" t="str">
        <x:v>NOT_REVIEWED</x:v>
      </x:c>
      <x:c r="X232" s="13" t="str"/>
      <x:c r="Y232" s="13" t="str"/>
      <x:c r="Z232" s="13" t="str"/>
      <x:c r="AA232" s="13" t="str"/>
      <x:c r="AB232" s="13" t="str"/>
      <x:c r="AC232" s="13" t="str"/>
      <x:c r="AD232" s="13" t="str"/>
      <x:c r="AE232" s="13" t="str"/>
      <x:c r="AF232" s="13" t="str"/>
      <x:c r="AG232" s="13" t="str"/>
      <x:c r="AH232" s="13" t="str"/>
      <x:c r="AI232" s="16" t="str">
        <x:f>IF(AND(W232="REVIEWED",X232&lt;&gt;"",Y232&lt;&gt;"",COUNTA(Z232:AF232)=7,COUNTIF(Z232:AF232,"UNCLEAR")=0,(COUNTIF(Z232:AF232,"0")+COUNTIF(Z232:AF232,"1")+COUNTIF(Z232:AF232,"2"))&gt;0,AG232&lt;&gt;"",AH232&lt;&gt;"",AJ232&lt;&gt;""),(COUNTIF(Z232:AF232,"1")+2*COUNTIF(Z232:AF232,"2"))/(2*(COUNTIF(Z232:AF232,"0")+COUNTIF(Z232:AF232,"1")+COUNTIF(Z232:AF232,"2"))),"")</x:f>
      </x:c>
      <x:c r="AJ232" s="14" t="str"/>
      <x:c r="AK232" s="14" t="str"/>
      <x:c r="AL232" s="14" t="str"/>
      <x:c r="AM232" s="9" t="str">
        <x:v>ALWAYS_FAIL; RDF_FALSE_REJECT</x:v>
      </x:c>
      <x:c r="AN232" s="9" t="str">
        <x:v>I2.8.1</x:v>
      </x:c>
      <x:c r="AO232" s="9" t="str">
        <x:v>MVP/SHACL_GENERATION_PIPELINE/experiments/LUNA_NO_SEMANTIC_VALIDATOR/RUN_01/runs/RUN-I2-037-20260901T100033624284Z/artifacts/attempt_01/candidate_shape.ttl</x:v>
      </x:c>
      <x:c r="AP232" s="9" t="str">
        <x:v>3f303b57286dce2d16db731bb0dd09779101d0adb23355799c06a0f928be81ca</x:v>
      </x:c>
      <x:c r="AQ232" s="52" t="inlineStr">
        <x:is>
          <x:t xml:space="preserve">PASS</x:t>
        </x:is>
      </x:c>
      <x:c r="AR232" s="53" t="inlineStr">
        <x:is>
          <x:t xml:space="preserve">VALID</x:t>
        </x:is>
      </x:c>
      <x:c r="AS232" s="53" t="inlineStr">
        <x:is>
          <x:t xml:space="preserve">I2-037-P01=ACTIVATED | I2-037-F03=ACTIVATED</x:t>
        </x:is>
      </x:c>
      <x:c r="AT232" s="53">
        <x:v>1</x:v>
      </x:c>
      <x:c r="AU232" s="53">
        <x:v>9</x:v>
      </x:c>
      <x:c r="AV232" s="53">
        <x:v>34</x:v>
      </x:c>
      <x:c r="AW232" s="53" t="inlineStr">
        <x:is>
          <x:t xml:space="preserve">sh:class, sh:datatype, sh:hasValue, sh:maxCount, sh:minCount, sh:node, sh:property</x:t>
        </x:is>
      </x:c>
      <x:c r="AX232" s="53">
        <x:v>0</x:v>
      </x:c>
      <x:c r="AY232" s="53">
        <x:v>1</x:v>
      </x:c>
      <x:c r="AZ232" s="53">
        <x:v>0</x:v>
      </x:c>
      <x:c r="BA232" s="54"/>
      <x:c r="BB232" s="54"/>
      <x:c r="BC232" s="54"/>
      <x:c r="BD232" s="55" t="str">
        <x:f>IF(OR(W232&lt;&gt;"REVIEWED",COUNTIF(BA232:BC232,"UNCLEAR")&gt;0,COUNTA(BA232:BC232)&lt;3,(COUNTIF(BA232:BC232,"0")+COUNTIF(BA232:BC232,"1")+COUNTIF(BA232:BC232,"2"))=0,AJ232=""),"",(COUNTIF(BA232:BC232,"1")+2*COUNTIF(BA232:BC232,"2"))/(2*(COUNTIF(BA232:BC232,"0")+COUNTIF(BA232:BC232,"1")+COUNTIF(BA232:BC232,"2"))))</x:f>
      </x:c>
    </x:row>
    <x:row r="233" ht="66" customHeight="1">
      <x:c r="A233" s="9" t="str">
        <x:v>BATCH_23</x:v>
      </x:c>
      <x:c r="B233" s="9" t="n">
        <x:v>227</x:v>
      </x:c>
      <x:c r="C233" s="9" t="str">
        <x:v>TRF-074</x:v>
      </x:c>
      <x:c r="D233" s="9" t="str">
        <x:v>TRAFICOM</x:v>
      </x:c>
      <x:c r="E233" s="9" t="str">
        <x:v>DIRECT_STATIC</x:v>
      </x:c>
      <x:c r="F233" s="9" t="str">
        <x:v>RUN_01</x:v>
      </x:c>
      <x:c r="G233" s="12" t="str">
        <x:v>OFFICIAL_ELIGIBLE_OUTPUT</x:v>
      </x:c>
      <x:c r="H233" s="12" t="str">
        <x:v>NO_SEMANTIC_VALIDATOR_DETERMINISTIC_PASS</x:v>
      </x:c>
      <x:c r="I233" s="12" t="str">
        <x:v>PARSED</x:v>
      </x:c>
      <x:c r="J233" s="12" t="str">
        <x:v>PASS</x:v>
      </x:c>
      <x:c r="K233" s="9" t="n">
        <x:v>7</x:v>
      </x:c>
      <x:c r="L233" s="9" t="n">
        <x:v>7</x:v>
      </x:c>
      <x:c r="M233" s="9" t="n">
        <x:v>7</x:v>
      </x:c>
      <x:c r="N233" s="9" t="n">
        <x:v>1</x:v>
      </x:c>
      <x:c r="O233" s="9" t="str">
        <x:v>TRF-074-P04</x:v>
      </x:c>
      <x:c r="P233" s="9" t="str">
        <x:v>PASS</x:v>
      </x:c>
      <x:c r="Q233" s="9" t="str">
        <x:v>PASS</x:v>
      </x:c>
      <x:c r="R233" s="9" t="str">
        <x:v>CORRECT_BEHAVIOR</x:v>
      </x:c>
      <x:c r="S233" s="9" t="str">
        <x:v>TRF-074-F02</x:v>
      </x:c>
      <x:c r="T233" s="9" t="str">
        <x:v>FAIL</x:v>
      </x:c>
      <x:c r="U233" s="9" t="str">
        <x:v>FAIL</x:v>
      </x:c>
      <x:c r="V233" s="9" t="str">
        <x:v>CORRECT_BEHAVIOR</x:v>
      </x:c>
      <x:c r="W233" s="13" t="str">
        <x:v>NOT_REVIEWED</x:v>
      </x:c>
      <x:c r="X233" s="13" t="str"/>
      <x:c r="Y233" s="13" t="str"/>
      <x:c r="Z233" s="13" t="str"/>
      <x:c r="AA233" s="13" t="str"/>
      <x:c r="AB233" s="13" t="str"/>
      <x:c r="AC233" s="13" t="str"/>
      <x:c r="AD233" s="13" t="str"/>
      <x:c r="AE233" s="13" t="str"/>
      <x:c r="AF233" s="13" t="str"/>
      <x:c r="AG233" s="13" t="str"/>
      <x:c r="AH233" s="13" t="str"/>
      <x:c r="AI233" s="16" t="str">
        <x:f>IF(AND(W233="REVIEWED",X233&lt;&gt;"",Y233&lt;&gt;"",COUNTA(Z233:AF233)=7,COUNTIF(Z233:AF233,"UNCLEAR")=0,(COUNTIF(Z233:AF233,"0")+COUNTIF(Z233:AF233,"1")+COUNTIF(Z233:AF233,"2"))&gt;0,AG233&lt;&gt;"",AH233&lt;&gt;"",AJ233&lt;&gt;""),(COUNTIF(Z233:AF233,"1")+2*COUNTIF(Z233:AF233,"2"))/(2*(COUNTIF(Z233:AF233,"0")+COUNTIF(Z233:AF233,"1")+COUNTIF(Z233:AF233,"2"))),"")</x:f>
      </x:c>
      <x:c r="AJ233" s="14" t="str"/>
      <x:c r="AK233" s="14" t="str"/>
      <x:c r="AL233" s="14" t="str"/>
      <x:c r="AM233" s="9" t="str"/>
      <x:c r="AN233" s="9" t="str">
        <x:v>6.5</x:v>
      </x:c>
      <x:c r="AO233" s="9" t="str">
        <x:v>MVP/SHACL_GENERATION_PIPELINE/experiments/LUNA_NO_SEMANTIC_VALIDATOR/RUN_01/runs/RUN-TRF-074-20260901T113104345328Z/artifacts/attempt_01/candidate_shape.ttl</x:v>
      </x:c>
      <x:c r="AP233" s="9" t="str">
        <x:v>ea82a7a60a54cb03d56bd096d7481113332a2e40dea932fccf528b8abf610e29</x:v>
      </x:c>
      <x:c r="AQ233" s="52" t="inlineStr">
        <x:is>
          <x:t xml:space="preserve">PASS</x:t>
        </x:is>
      </x:c>
      <x:c r="AR233" s="53" t="inlineStr">
        <x:is>
          <x:t xml:space="preserve">VALID</x:t>
        </x:is>
      </x:c>
      <x:c r="AS233" s="53" t="inlineStr">
        <x:is>
          <x:t xml:space="preserve">TRF-074-P04=ACTIVATED | TRF-074-F02=ACTIVATED</x:t>
        </x:is>
      </x:c>
      <x:c r="AT233" s="53">
        <x:v>2</x:v>
      </x:c>
      <x:c r="AU233" s="53">
        <x:v>13</x:v>
      </x:c>
      <x:c r="AV233" s="53">
        <x:v>38</x:v>
      </x:c>
      <x:c r="AW233" s="53" t="inlineStr">
        <x:is>
          <x:t xml:space="preserve">sh:class, sh:datatype, sh:hasValue, sh:maxCount, sh:minCount, sh:node, sh:nodeKind, sh:or, sh:property</x:t>
        </x:is>
      </x:c>
      <x:c r="AX233" s="53">
        <x:v>1</x:v>
      </x:c>
      <x:c r="AY233" s="53">
        <x:v>1</x:v>
      </x:c>
      <x:c r="AZ233" s="53">
        <x:v>1</x:v>
      </x:c>
      <x:c r="BA233" s="54"/>
      <x:c r="BB233" s="54"/>
      <x:c r="BC233" s="54"/>
      <x:c r="BD233" s="55" t="str">
        <x:f>IF(OR(W233&lt;&gt;"REVIEWED",COUNTIF(BA233:BC233,"UNCLEAR")&gt;0,COUNTA(BA233:BC233)&lt;3,(COUNTIF(BA233:BC233,"0")+COUNTIF(BA233:BC233,"1")+COUNTIF(BA233:BC233,"2"))=0,AJ233=""),"",(COUNTIF(BA233:BC233,"1")+2*COUNTIF(BA233:BC233,"2"))/(2*(COUNTIF(BA233:BC233,"0")+COUNTIF(BA233:BC233,"1")+COUNTIF(BA233:BC233,"2"))))</x:f>
      </x:c>
    </x:row>
    <x:row r="234" ht="66" customHeight="1">
      <x:c r="A234" s="9" t="str">
        <x:v>BATCH_23</x:v>
      </x:c>
      <x:c r="B234" s="9" t="n">
        <x:v>228</x:v>
      </x:c>
      <x:c r="C234" s="9" t="str">
        <x:v>TRF-113</x:v>
      </x:c>
      <x:c r="D234" s="9" t="str">
        <x:v>TRAFICOM</x:v>
      </x:c>
      <x:c r="E234" s="9" t="str">
        <x:v>DIRECT_STATIC</x:v>
      </x:c>
      <x:c r="F234" s="9" t="str">
        <x:v>RUN_01</x:v>
      </x:c>
      <x:c r="G234" s="12" t="str">
        <x:v>OFFICIAL_ELIGIBLE_OUTPUT</x:v>
      </x:c>
      <x:c r="H234" s="12" t="str">
        <x:v>NO_SEMANTIC_VALIDATOR_DETERMINISTIC_PASS</x:v>
      </x:c>
      <x:c r="I234" s="12" t="str">
        <x:v>PARSED</x:v>
      </x:c>
      <x:c r="J234" s="12" t="str">
        <x:v>PASS</x:v>
      </x:c>
      <x:c r="K234" s="9" t="n">
        <x:v>4</x:v>
      </x:c>
      <x:c r="L234" s="9" t="n">
        <x:v>4</x:v>
      </x:c>
      <x:c r="M234" s="9" t="n">
        <x:v>3</x:v>
      </x:c>
      <x:c r="N234" s="9" t="n">
        <x:v>0</x:v>
      </x:c>
      <x:c r="O234" s="9" t="str">
        <x:v>TRF-113-P01</x:v>
      </x:c>
      <x:c r="P234" s="9" t="str">
        <x:v>PASS</x:v>
      </x:c>
      <x:c r="Q234" s="9" t="str">
        <x:v>FAIL</x:v>
      </x:c>
      <x:c r="R234" s="9" t="str">
        <x:v>FALSE_REJECT</x:v>
      </x:c>
      <x:c r="S234" s="9" t="str">
        <x:v>TRF-113-F01</x:v>
      </x:c>
      <x:c r="T234" s="9" t="str">
        <x:v>FAIL</x:v>
      </x:c>
      <x:c r="U234" s="9" t="str">
        <x:v>FAIL</x:v>
      </x:c>
      <x:c r="V234" s="9" t="str">
        <x:v>CORRECT_BEHAVIOR</x:v>
      </x:c>
      <x:c r="W234" s="13" t="str">
        <x:v>NOT_REVIEWED</x:v>
      </x:c>
      <x:c r="X234" s="13" t="str"/>
      <x:c r="Y234" s="13" t="str"/>
      <x:c r="Z234" s="13" t="str"/>
      <x:c r="AA234" s="13" t="str"/>
      <x:c r="AB234" s="13" t="str"/>
      <x:c r="AC234" s="13" t="str"/>
      <x:c r="AD234" s="13" t="str"/>
      <x:c r="AE234" s="13" t="str"/>
      <x:c r="AF234" s="13" t="str"/>
      <x:c r="AG234" s="13" t="str"/>
      <x:c r="AH234" s="13" t="str"/>
      <x:c r="AI234" s="16" t="str">
        <x:f>IF(AND(W234="REVIEWED",X234&lt;&gt;"",Y234&lt;&gt;"",COUNTA(Z234:AF234)=7,COUNTIF(Z234:AF234,"UNCLEAR")=0,(COUNTIF(Z234:AF234,"0")+COUNTIF(Z234:AF234,"1")+COUNTIF(Z234:AF234,"2"))&gt;0,AG234&lt;&gt;"",AH234&lt;&gt;"",AJ234&lt;&gt;""),(COUNTIF(Z234:AF234,"1")+2*COUNTIF(Z234:AF234,"2"))/(2*(COUNTIF(Z234:AF234,"0")+COUNTIF(Z234:AF234,"1")+COUNTIF(Z234:AF234,"2"))),"")</x:f>
      </x:c>
      <x:c r="AJ234" s="14" t="str"/>
      <x:c r="AK234" s="14" t="str"/>
      <x:c r="AL234" s="14" t="str"/>
      <x:c r="AM234" s="9" t="str">
        <x:v>ALWAYS_FAIL; RDF_FALSE_REJECT</x:v>
      </x:c>
      <x:c r="AN234" s="9" t="str">
        <x:v>6.6.5.1</x:v>
      </x:c>
      <x:c r="AO234" s="9" t="str">
        <x:v>MVP/SHACL_GENERATION_PIPELINE/experiments/LUNA_NO_SEMANTIC_VALIDATOR/RUN_01/runs/RUN-TRF-113-20260901T114215160517Z/artifacts/attempt_01/candidate_shape.ttl</x:v>
      </x:c>
      <x:c r="AP234" s="9" t="str">
        <x:v>a9031c5e7065c9f783d6ba18dfa81ad6f802ebf09f005460a6fb42ab47627ddb</x:v>
      </x:c>
      <x:c r="AQ234" s="52" t="inlineStr">
        <x:is>
          <x:t xml:space="preserve">PASS</x:t>
        </x:is>
      </x:c>
      <x:c r="AR234" s="53" t="inlineStr">
        <x:is>
          <x:t xml:space="preserve">VALID</x:t>
        </x:is>
      </x:c>
      <x:c r="AS234" s="53" t="inlineStr">
        <x:is>
          <x:t xml:space="preserve">TRF-113-P01=ACTIVATED | TRF-113-F01=ACTIVATED</x:t>
        </x:is>
      </x:c>
      <x:c r="AT234" s="53">
        <x:v>1</x:v>
      </x:c>
      <x:c r="AU234" s="53">
        <x:v>5</x:v>
      </x:c>
      <x:c r="AV234" s="53">
        <x:v>17</x:v>
      </x:c>
      <x:c r="AW234" s="53" t="inlineStr">
        <x:is>
          <x:t xml:space="preserve">sh:class, sh:datatype, sh:hasValue, sh:minCount, sh:node, sh:property</x:t>
        </x:is>
      </x:c>
      <x:c r="AX234" s="53">
        <x:v>0</x:v>
      </x:c>
      <x:c r="AY234" s="53">
        <x:v>1</x:v>
      </x:c>
      <x:c r="AZ234" s="53">
        <x:v>0</x:v>
      </x:c>
      <x:c r="BA234" s="54"/>
      <x:c r="BB234" s="54"/>
      <x:c r="BC234" s="54"/>
      <x:c r="BD234" s="55" t="str">
        <x:f>IF(OR(W234&lt;&gt;"REVIEWED",COUNTIF(BA234:BC234,"UNCLEAR")&gt;0,COUNTA(BA234:BC234)&lt;3,(COUNTIF(BA234:BC234,"0")+COUNTIF(BA234:BC234,"1")+COUNTIF(BA234:BC234,"2"))=0,AJ234=""),"",(COUNTIF(BA234:BC234,"1")+2*COUNTIF(BA234:BC234,"2"))/(2*(COUNTIF(BA234:BC234,"0")+COUNTIF(BA234:BC234,"1")+COUNTIF(BA234:BC234,"2"))))</x:f>
      </x:c>
    </x:row>
    <x:row r="235" ht="66" customHeight="1">
      <x:c r="A235" s="9" t="str">
        <x:v>BATCH_23</x:v>
      </x:c>
      <x:c r="B235" s="9" t="n">
        <x:v>229</x:v>
      </x:c>
      <x:c r="C235" s="9" t="str">
        <x:v>I2-021</x:v>
      </x:c>
      <x:c r="D235" s="9" t="str">
        <x:v>I2</x:v>
      </x:c>
      <x:c r="E235" s="9" t="str">
        <x:v>DIRECT_CALCULATION</x:v>
      </x:c>
      <x:c r="F235" s="9" t="str">
        <x:v>RUN_01</x:v>
      </x:c>
      <x:c r="G235" s="12" t="str">
        <x:v>OFFICIAL_ELIGIBLE_OUTPUT</x:v>
      </x:c>
      <x:c r="H235" s="12" t="str">
        <x:v>NO_SEMANTIC_VALIDATOR_DETERMINISTIC_PASS</x:v>
      </x:c>
      <x:c r="I235" s="12" t="str">
        <x:v>PARSED</x:v>
      </x:c>
      <x:c r="J235" s="12" t="str">
        <x:v>PASS</x:v>
      </x:c>
      <x:c r="K235" s="9" t="n">
        <x:v>6</x:v>
      </x:c>
      <x:c r="L235" s="9" t="n">
        <x:v>6</x:v>
      </x:c>
      <x:c r="M235" s="9" t="n">
        <x:v>4</x:v>
      </x:c>
      <x:c r="N235" s="9" t="n">
        <x:v>0</x:v>
      </x:c>
      <x:c r="O235" s="9" t="str">
        <x:v>I2-021-F-P02</x:v>
      </x:c>
      <x:c r="P235" s="9" t="str">
        <x:v>PASS</x:v>
      </x:c>
      <x:c r="Q235" s="9" t="str">
        <x:v>FAIL</x:v>
      </x:c>
      <x:c r="R235" s="9" t="str">
        <x:v>FALSE_REJECT</x:v>
      </x:c>
      <x:c r="S235" s="9" t="str">
        <x:v>I2-021-F-F01</x:v>
      </x:c>
      <x:c r="T235" s="9" t="str">
        <x:v>FAIL</x:v>
      </x:c>
      <x:c r="U235" s="9" t="str">
        <x:v>FAIL</x:v>
      </x:c>
      <x:c r="V235" s="9" t="str">
        <x:v>CORRECT_BEHAVIOR</x:v>
      </x:c>
      <x:c r="W235" s="13" t="str">
        <x:v>NOT_REVIEWED</x:v>
      </x:c>
      <x:c r="X235" s="13" t="str"/>
      <x:c r="Y235" s="13" t="str"/>
      <x:c r="Z235" s="13" t="str"/>
      <x:c r="AA235" s="13" t="str"/>
      <x:c r="AB235" s="13" t="str"/>
      <x:c r="AC235" s="13" t="str"/>
      <x:c r="AD235" s="13" t="str"/>
      <x:c r="AE235" s="13" t="str"/>
      <x:c r="AF235" s="13" t="str"/>
      <x:c r="AG235" s="13" t="str"/>
      <x:c r="AH235" s="13" t="str"/>
      <x:c r="AI235" s="16" t="str">
        <x:f>IF(AND(W235="REVIEWED",X235&lt;&gt;"",Y235&lt;&gt;"",COUNTA(Z235:AF235)=7,COUNTIF(Z235:AF235,"UNCLEAR")=0,(COUNTIF(Z235:AF235,"0")+COUNTIF(Z235:AF235,"1")+COUNTIF(Z235:AF235,"2"))&gt;0,AG235&lt;&gt;"",AH235&lt;&gt;"",AJ235&lt;&gt;""),(COUNTIF(Z235:AF235,"1")+2*COUNTIF(Z235:AF235,"2"))/(2*(COUNTIF(Z235:AF235,"0")+COUNTIF(Z235:AF235,"1")+COUNTIF(Z235:AF235,"2"))),"")</x:f>
      </x:c>
      <x:c r="AJ235" s="14" t="str"/>
      <x:c r="AK235" s="14" t="str"/>
      <x:c r="AL235" s="14" t="str"/>
      <x:c r="AM235" s="9" t="str">
        <x:v>ALWAYS_FAIL; RDF_FALSE_REJECT</x:v>
      </x:c>
      <x:c r="AN235" s="9" t="str">
        <x:v>I2.4.1</x:v>
      </x:c>
      <x:c r="AO235" s="9" t="str">
        <x:v>MVP/SHACL_GENERATION_PIPELINE/experiments/LUNA_NO_SEMANTIC_VALIDATOR/RUN_01/runs/RUN-I2-021-20260901T095325811746Z/artifacts/attempt_01/candidate_shape.ttl</x:v>
      </x:c>
      <x:c r="AP235" s="9" t="str">
        <x:v>fb189998ae255e663d36a644e51c541a88b40ebd7b74e0c731da5579e1f97bc3</x:v>
      </x:c>
      <x:c r="AQ235" s="52" t="inlineStr">
        <x:is>
          <x:t xml:space="preserve">PASS</x:t>
        </x:is>
      </x:c>
      <x:c r="AR235" s="53" t="inlineStr">
        <x:is>
          <x:t xml:space="preserve">VALID</x:t>
        </x:is>
      </x:c>
      <x:c r="AS235" s="53" t="inlineStr">
        <x:is>
          <x:t xml:space="preserve">I2-021-F-P02=ACTIVATED | I2-021-F-F01=ACTIVATED</x:t>
        </x:is>
      </x:c>
      <x:c r="AT235" s="53">
        <x:v>1</x:v>
      </x:c>
      <x:c r="AU235" s="53">
        <x:v>10</x:v>
      </x:c>
      <x:c r="AV235" s="53">
        <x:v>42</x:v>
      </x:c>
      <x:c r="AW235" s="53" t="inlineStr">
        <x:is>
          <x:t xml:space="preserve">sh:class, sh:datatype, sh:hasValue, sh:maxCount, sh:minCount, sh:node, sh:property</x:t>
        </x:is>
      </x:c>
      <x:c r="AX235" s="53">
        <x:v>1</x:v>
      </x:c>
      <x:c r="AY235" s="53">
        <x:v>1</x:v>
      </x:c>
      <x:c r="AZ235" s="53">
        <x:v>0</x:v>
      </x:c>
      <x:c r="BA235" s="54"/>
      <x:c r="BB235" s="54"/>
      <x:c r="BC235" s="54"/>
      <x:c r="BD235" s="55" t="str">
        <x:f>IF(OR(W235&lt;&gt;"REVIEWED",COUNTIF(BA235:BC235,"UNCLEAR")&gt;0,COUNTA(BA235:BC235)&lt;3,(COUNTIF(BA235:BC235,"0")+COUNTIF(BA235:BC235,"1")+COUNTIF(BA235:BC235,"2"))=0,AJ235=""),"",(COUNTIF(BA235:BC235,"1")+2*COUNTIF(BA235:BC235,"2"))/(2*(COUNTIF(BA235:BC235,"0")+COUNTIF(BA235:BC235,"1")+COUNTIF(BA235:BC235,"2"))))</x:f>
      </x:c>
    </x:row>
    <x:row r="236" ht="66" customHeight="1">
      <x:c r="A236" s="9" t="str">
        <x:v>BATCH_23</x:v>
      </x:c>
      <x:c r="B236" s="9" t="n">
        <x:v>230</x:v>
      </x:c>
      <x:c r="C236" s="9" t="str">
        <x:v>IMO-092</x:v>
      </x:c>
      <x:c r="D236" s="9" t="str">
        <x:v>IMO</x:v>
      </x:c>
      <x:c r="E236" s="9" t="str">
        <x:v>DIRECT_STATIC</x:v>
      </x:c>
      <x:c r="F236" s="9" t="str">
        <x:v>RUN_01</x:v>
      </x:c>
      <x:c r="G236" s="12" t="str">
        <x:v>OFFICIAL_ELIGIBLE_OUTPUT</x:v>
      </x:c>
      <x:c r="H236" s="12" t="str">
        <x:v>NO_SEMANTIC_VALIDATOR_DETERMINISTIC_PASS</x:v>
      </x:c>
      <x:c r="I236" s="12" t="str">
        <x:v>PARSED</x:v>
      </x:c>
      <x:c r="J236" s="12" t="str">
        <x:v>PASS</x:v>
      </x:c>
      <x:c r="K236" s="9" t="n">
        <x:v>3</x:v>
      </x:c>
      <x:c r="L236" s="9" t="n">
        <x:v>3</x:v>
      </x:c>
      <x:c r="M236" s="9" t="n">
        <x:v>3</x:v>
      </x:c>
      <x:c r="N236" s="9" t="n">
        <x:v>1</x:v>
      </x:c>
      <x:c r="O236" s="9" t="str">
        <x:v>IMO-092-J-P01</x:v>
      </x:c>
      <x:c r="P236" s="9" t="str">
        <x:v>PASS</x:v>
      </x:c>
      <x:c r="Q236" s="9" t="str">
        <x:v>PASS</x:v>
      </x:c>
      <x:c r="R236" s="9" t="str">
        <x:v>CORRECT_BEHAVIOR</x:v>
      </x:c>
      <x:c r="S236" s="9" t="str">
        <x:v>IMO-092-J-F02</x:v>
      </x:c>
      <x:c r="T236" s="9" t="str">
        <x:v>FAIL</x:v>
      </x:c>
      <x:c r="U236" s="9" t="str">
        <x:v>FAIL</x:v>
      </x:c>
      <x:c r="V236" s="9" t="str">
        <x:v>CORRECT_BEHAVIOR</x:v>
      </x:c>
      <x:c r="W236" s="13" t="str">
        <x:v>NOT_REVIEWED</x:v>
      </x:c>
      <x:c r="X236" s="13" t="str"/>
      <x:c r="Y236" s="13" t="str"/>
      <x:c r="Z236" s="13" t="str"/>
      <x:c r="AA236" s="13" t="str"/>
      <x:c r="AB236" s="13" t="str"/>
      <x:c r="AC236" s="13" t="str"/>
      <x:c r="AD236" s="13" t="str"/>
      <x:c r="AE236" s="13" t="str"/>
      <x:c r="AF236" s="13" t="str"/>
      <x:c r="AG236" s="13" t="str"/>
      <x:c r="AH236" s="13" t="str"/>
      <x:c r="AI236" s="16" t="str">
        <x:f>IF(AND(W236="REVIEWED",X236&lt;&gt;"",Y236&lt;&gt;"",COUNTA(Z236:AF236)=7,COUNTIF(Z236:AF236,"UNCLEAR")=0,(COUNTIF(Z236:AF236,"0")+COUNTIF(Z236:AF236,"1")+COUNTIF(Z236:AF236,"2"))&gt;0,AG236&lt;&gt;"",AH236&lt;&gt;"",AJ236&lt;&gt;""),(COUNTIF(Z236:AF236,"1")+2*COUNTIF(Z236:AF236,"2"))/(2*(COUNTIF(Z236:AF236,"0")+COUNTIF(Z236:AF236,"1")+COUNTIF(Z236:AF236,"2"))),"")</x:f>
      </x:c>
      <x:c r="AJ236" s="14" t="str"/>
      <x:c r="AK236" s="14" t="str"/>
      <x:c r="AL236" s="14" t="str"/>
      <x:c r="AM236" s="9" t="str"/>
      <x:c r="AN236" s="9" t="str">
        <x:v>Part I-A 10.2.1.4</x:v>
      </x:c>
      <x:c r="AO236" s="9" t="str">
        <x:v>MVP/SHACL_GENERATION_PIPELINE/experiments/LUNA_NO_SEMANTIC_VALIDATOR/RUN_01/runs/RUN-IMO-092-20260901T103528692056Z/artifacts/attempt_01/candidate_shape.ttl</x:v>
      </x:c>
      <x:c r="AP236" s="9" t="str">
        <x:v>bb9f8cfad88de563542c7e04be3722009fdeff29e72a793a3ab4887a727db0f2</x:v>
      </x:c>
      <x:c r="AQ236" s="52" t="inlineStr">
        <x:is>
          <x:t xml:space="preserve">PASS</x:t>
        </x:is>
      </x:c>
      <x:c r="AR236" s="53" t="inlineStr">
        <x:is>
          <x:t xml:space="preserve">VALID</x:t>
        </x:is>
      </x:c>
      <x:c r="AS236" s="53" t="inlineStr">
        <x:is>
          <x:t xml:space="preserve">IMO-092-J-P01=ACTIVATED | IMO-092-J-F02=ACTIVATED</x:t>
        </x:is>
      </x:c>
      <x:c r="AT236" s="53">
        <x:v>1</x:v>
      </x:c>
      <x:c r="AU236" s="53">
        <x:v>1</x:v>
      </x:c>
      <x:c r="AV236" s="53">
        <x:v>5</x:v>
      </x:c>
      <x:c r="AW236" s="53" t="inlineStr">
        <x:is>
          <x:t xml:space="preserve">sh:datatype, sh:hasValue, sh:maxCount, sh:minCount, sh:property</x:t>
        </x:is>
      </x:c>
      <x:c r="AX236" s="53">
        <x:v>0</x:v>
      </x:c>
      <x:c r="AY236" s="53">
        <x:v>1</x:v>
      </x:c>
      <x:c r="AZ236" s="53">
        <x:v>0</x:v>
      </x:c>
      <x:c r="BA236" s="54"/>
      <x:c r="BB236" s="54"/>
      <x:c r="BC236" s="54"/>
      <x:c r="BD236" s="55" t="str">
        <x:f>IF(OR(W236&lt;&gt;"REVIEWED",COUNTIF(BA236:BC236,"UNCLEAR")&gt;0,COUNTA(BA236:BC236)&lt;3,(COUNTIF(BA236:BC236,"0")+COUNTIF(BA236:BC236,"1")+COUNTIF(BA236:BC236,"2"))=0,AJ236=""),"",(COUNTIF(BA236:BC236,"1")+2*COUNTIF(BA236:BC236,"2"))/(2*(COUNTIF(BA236:BC236,"0")+COUNTIF(BA236:BC236,"1")+COUNTIF(BA236:BC236,"2"))))</x:f>
      </x:c>
    </x:row>
    <x:row r="237" ht="66" customHeight="1">
      <x:c r="A237" s="9" t="str">
        <x:v>BATCH_24</x:v>
      </x:c>
      <x:c r="B237" s="9" t="n">
        <x:v>231</x:v>
      </x:c>
      <x:c r="C237" s="9" t="str">
        <x:v>TRF-018</x:v>
      </x:c>
      <x:c r="D237" s="9" t="str">
        <x:v>TRAFICOM</x:v>
      </x:c>
      <x:c r="E237" s="9" t="str">
        <x:v>DIRECT_CALCULATION</x:v>
      </x:c>
      <x:c r="F237" s="9" t="str">
        <x:v>RUN_01</x:v>
      </x:c>
      <x:c r="G237" s="12" t="str">
        <x:v>OFFICIAL_ELIGIBLE_OUTPUT</x:v>
      </x:c>
      <x:c r="H237" s="12" t="str">
        <x:v>NO_SEMANTIC_VALIDATOR_DETERMINISTIC_PASS</x:v>
      </x:c>
      <x:c r="I237" s="12" t="str">
        <x:v>PARSED</x:v>
      </x:c>
      <x:c r="J237" s="12" t="str">
        <x:v>PASS</x:v>
      </x:c>
      <x:c r="K237" s="9" t="n">
        <x:v>11</x:v>
      </x:c>
      <x:c r="L237" s="9" t="n">
        <x:v>11</x:v>
      </x:c>
      <x:c r="M237" s="9" t="n">
        <x:v>5</x:v>
      </x:c>
      <x:c r="N237" s="9" t="n">
        <x:v>0</x:v>
      </x:c>
      <x:c r="O237" s="9" t="str">
        <x:v>TRF-018-P06</x:v>
      </x:c>
      <x:c r="P237" s="9" t="str">
        <x:v>PASS</x:v>
      </x:c>
      <x:c r="Q237" s="9" t="str">
        <x:v>FAIL</x:v>
      </x:c>
      <x:c r="R237" s="9" t="str">
        <x:v>FALSE_REJECT</x:v>
      </x:c>
      <x:c r="S237" s="9" t="str">
        <x:v>TRF-018-F04</x:v>
      </x:c>
      <x:c r="T237" s="9" t="str">
        <x:v>FAIL</x:v>
      </x:c>
      <x:c r="U237" s="9" t="str">
        <x:v>FAIL</x:v>
      </x:c>
      <x:c r="V237" s="9" t="str">
        <x:v>CORRECT_BEHAVIOR</x:v>
      </x:c>
      <x:c r="W237" s="13" t="str">
        <x:v>NOT_REVIEWED</x:v>
      </x:c>
      <x:c r="X237" s="13" t="str"/>
      <x:c r="Y237" s="13" t="str"/>
      <x:c r="Z237" s="13" t="str"/>
      <x:c r="AA237" s="13" t="str"/>
      <x:c r="AB237" s="13" t="str"/>
      <x:c r="AC237" s="13" t="str"/>
      <x:c r="AD237" s="13" t="str"/>
      <x:c r="AE237" s="13" t="str"/>
      <x:c r="AF237" s="13" t="str"/>
      <x:c r="AG237" s="13" t="str"/>
      <x:c r="AH237" s="13" t="str"/>
      <x:c r="AI237" s="16" t="str">
        <x:f>IF(AND(W237="REVIEWED",X237&lt;&gt;"",Y237&lt;&gt;"",COUNTA(Z237:AF237)=7,COUNTIF(Z237:AF237,"UNCLEAR")=0,(COUNTIF(Z237:AF237,"0")+COUNTIF(Z237:AF237,"1")+COUNTIF(Z237:AF237,"2"))&gt;0,AG237&lt;&gt;"",AH237&lt;&gt;"",AJ237&lt;&gt;""),(COUNTIF(Z237:AF237,"1")+2*COUNTIF(Z237:AF237,"2"))/(2*(COUNTIF(Z237:AF237,"0")+COUNTIF(Z237:AF237,"1")+COUNTIF(Z237:AF237,"2"))),"")</x:f>
      </x:c>
      <x:c r="AJ237" s="14" t="str"/>
      <x:c r="AK237" s="14" t="str"/>
      <x:c r="AL237" s="14" t="str"/>
      <x:c r="AM237" s="9" t="str">
        <x:v>ALWAYS_FAIL; RDF_FALSE_REJECT</x:v>
      </x:c>
      <x:c r="AN237" s="9" t="str">
        <x:v>3.2</x:v>
      </x:c>
      <x:c r="AO237" s="9" t="str">
        <x:v>MVP/SHACL_GENERATION_PIPELINE/experiments/LUNA_NO_SEMANTIC_VALIDATOR/RUN_01/runs/RUN-TRF-018-20260901T110746020315Z/artifacts/attempt_01/candidate_shape.ttl</x:v>
      </x:c>
      <x:c r="AP237" s="9" t="str">
        <x:v>9be5f934630c9b025c4c7560a39e495235751459f1f530efdb9b2fcafb0e87cf</x:v>
      </x:c>
      <x:c r="AQ237" s="52" t="inlineStr">
        <x:is>
          <x:t xml:space="preserve">PASS</x:t>
        </x:is>
      </x:c>
      <x:c r="AR237" s="53" t="inlineStr">
        <x:is>
          <x:t xml:space="preserve">VALID</x:t>
        </x:is>
      </x:c>
      <x:c r="AS237" s="53" t="inlineStr">
        <x:is>
          <x:t xml:space="preserve">TRF-018-P06=ACTIVATED | TRF-018-F04=ACTIVATED</x:t>
        </x:is>
      </x:c>
      <x:c r="AT237" s="53">
        <x:v>1</x:v>
      </x:c>
      <x:c r="AU237" s="53">
        <x:v>7</x:v>
      </x:c>
      <x:c r="AV237" s="53">
        <x:v>34</x:v>
      </x:c>
      <x:c r="AW237" s="53" t="inlineStr">
        <x:is>
          <x:t xml:space="preserve">sh:class, sh:datatype, sh:hasValue, sh:in, sh:maxCount, sh:minCount, sh:node, sh:nodeKind, sh:property</x:t>
        </x:is>
      </x:c>
      <x:c r="AX237" s="53">
        <x:v>1</x:v>
      </x:c>
      <x:c r="AY237" s="53">
        <x:v>1</x:v>
      </x:c>
      <x:c r="AZ237" s="53">
        <x:v>0</x:v>
      </x:c>
      <x:c r="BA237" s="54"/>
      <x:c r="BB237" s="54"/>
      <x:c r="BC237" s="54"/>
      <x:c r="BD237" s="55" t="str">
        <x:f>IF(OR(W237&lt;&gt;"REVIEWED",COUNTIF(BA237:BC237,"UNCLEAR")&gt;0,COUNTA(BA237:BC237)&lt;3,(COUNTIF(BA237:BC237,"0")+COUNTIF(BA237:BC237,"1")+COUNTIF(BA237:BC237,"2"))=0,AJ237=""),"",(COUNTIF(BA237:BC237,"1")+2*COUNTIF(BA237:BC237,"2"))/(2*(COUNTIF(BA237:BC237,"0")+COUNTIF(BA237:BC237,"1")+COUNTIF(BA237:BC237,"2"))))</x:f>
      </x:c>
    </x:row>
    <x:row r="238" ht="66" customHeight="1">
      <x:c r="A238" s="9" t="str">
        <x:v>BATCH_24</x:v>
      </x:c>
      <x:c r="B238" s="9" t="n">
        <x:v>232</x:v>
      </x:c>
      <x:c r="C238" s="9" t="str">
        <x:v>IMO26-010</x:v>
      </x:c>
      <x:c r="D238" s="9" t="str">
        <x:v>IMO26</x:v>
      </x:c>
      <x:c r="E238" s="9" t="str">
        <x:v>DIRECT_STATIC</x:v>
      </x:c>
      <x:c r="F238" s="9" t="str">
        <x:v>RUN_01</x:v>
      </x:c>
      <x:c r="G238" s="12" t="str">
        <x:v>OFFICIAL_ELIGIBLE_OUTPUT</x:v>
      </x:c>
      <x:c r="H238" s="12" t="str">
        <x:v>NO_SEMANTIC_VALIDATOR_DETERMINISTIC_PASS</x:v>
      </x:c>
      <x:c r="I238" s="12" t="str">
        <x:v>PARSED</x:v>
      </x:c>
      <x:c r="J238" s="12" t="str">
        <x:v>PASS</x:v>
      </x:c>
      <x:c r="K238" s="9" t="n">
        <x:v>5</x:v>
      </x:c>
      <x:c r="L238" s="9" t="n">
        <x:v>5</x:v>
      </x:c>
      <x:c r="M238" s="9" t="n">
        <x:v>5</x:v>
      </x:c>
      <x:c r="N238" s="9" t="n">
        <x:v>1</x:v>
      </x:c>
      <x:c r="O238" s="9" t="str">
        <x:v>IMO26-010-A-P02</x:v>
      </x:c>
      <x:c r="P238" s="9" t="str">
        <x:v>PASS</x:v>
      </x:c>
      <x:c r="Q238" s="9" t="str">
        <x:v>PASS</x:v>
      </x:c>
      <x:c r="R238" s="9" t="str">
        <x:v>CORRECT_BEHAVIOR</x:v>
      </x:c>
      <x:c r="S238" s="9" t="str">
        <x:v>IMO26-010-A-F02</x:v>
      </x:c>
      <x:c r="T238" s="9" t="str">
        <x:v>FAIL</x:v>
      </x:c>
      <x:c r="U238" s="9" t="str">
        <x:v>FAIL</x:v>
      </x:c>
      <x:c r="V238" s="9" t="str">
        <x:v>CORRECT_BEHAVIOR</x:v>
      </x:c>
      <x:c r="W238" s="13" t="str">
        <x:v>NOT_REVIEWED</x:v>
      </x:c>
      <x:c r="X238" s="13" t="str"/>
      <x:c r="Y238" s="13" t="str"/>
      <x:c r="Z238" s="13" t="str"/>
      <x:c r="AA238" s="13" t="str"/>
      <x:c r="AB238" s="13" t="str"/>
      <x:c r="AC238" s="13" t="str"/>
      <x:c r="AD238" s="13" t="str"/>
      <x:c r="AE238" s="13" t="str"/>
      <x:c r="AF238" s="13" t="str"/>
      <x:c r="AG238" s="13" t="str"/>
      <x:c r="AH238" s="13" t="str"/>
      <x:c r="AI238" s="16" t="str">
        <x:f>IF(AND(W238="REVIEWED",X238&lt;&gt;"",Y238&lt;&gt;"",COUNTA(Z238:AF238)=7,COUNTIF(Z238:AF238,"UNCLEAR")=0,(COUNTIF(Z238:AF238,"0")+COUNTIF(Z238:AF238,"1")+COUNTIF(Z238:AF238,"2"))&gt;0,AG238&lt;&gt;"",AH238&lt;&gt;"",AJ238&lt;&gt;""),(COUNTIF(Z238:AF238,"1")+2*COUNTIF(Z238:AF238,"2"))/(2*(COUNTIF(Z238:AF238,"0")+COUNTIF(Z238:AF238,"1")+COUNTIF(Z238:AF238,"2"))),"")</x:f>
      </x:c>
      <x:c r="AJ238" s="14" t="str"/>
      <x:c r="AK238" s="14" t="str"/>
      <x:c r="AL238" s="14" t="str"/>
      <x:c r="AM238" s="9" t="str"/>
      <x:c r="AN238" s="9" t="str">
        <x:v>9-1.3.2.1.4.1</x:v>
      </x:c>
      <x:c r="AO238" s="9" t="str">
        <x:v>MVP/SHACL_GENERATION_PIPELINE/experiments/LUNA_NO_SEMANTIC_VALIDATOR/RUN_01/runs/RUN-IMO26-010-20260901T105410564778Z/artifacts/attempt_01/candidate_shape.ttl</x:v>
      </x:c>
      <x:c r="AP238" s="9" t="str">
        <x:v>28d34d91b5652b0ea79734873c1029f705ab2261c01decc87623efccbfda7dc3</x:v>
      </x:c>
      <x:c r="AQ238" s="52" t="inlineStr">
        <x:is>
          <x:t xml:space="preserve">PASS</x:t>
        </x:is>
      </x:c>
      <x:c r="AR238" s="53" t="inlineStr">
        <x:is>
          <x:t xml:space="preserve">VALID</x:t>
        </x:is>
      </x:c>
      <x:c r="AS238" s="53" t="inlineStr">
        <x:is>
          <x:t xml:space="preserve">IMO26-010-A-P02=ACTIVATED | IMO26-010-A-F02=ACTIVATED</x:t>
        </x:is>
      </x:c>
      <x:c r="AT238" s="53">
        <x:v>1</x:v>
      </x:c>
      <x:c r="AU238" s="53">
        <x:v>4</x:v>
      </x:c>
      <x:c r="AV238" s="53">
        <x:v>12</x:v>
      </x:c>
      <x:c r="AW238" s="53" t="inlineStr">
        <x:is>
          <x:t xml:space="preserve">sh:datatype, sh:hasValue, sh:minCount, sh:or, sh:property</x:t>
        </x:is>
      </x:c>
      <x:c r="AX238" s="53">
        <x:v>0</x:v>
      </x:c>
      <x:c r="AY238" s="53">
        <x:v>1</x:v>
      </x:c>
      <x:c r="AZ238" s="53">
        <x:v>1</x:v>
      </x:c>
      <x:c r="BA238" s="54"/>
      <x:c r="BB238" s="54"/>
      <x:c r="BC238" s="54"/>
      <x:c r="BD238" s="55" t="str">
        <x:f>IF(OR(W238&lt;&gt;"REVIEWED",COUNTIF(BA238:BC238,"UNCLEAR")&gt;0,COUNTA(BA238:BC238)&lt;3,(COUNTIF(BA238:BC238,"0")+COUNTIF(BA238:BC238,"1")+COUNTIF(BA238:BC238,"2"))=0,AJ238=""),"",(COUNTIF(BA238:BC238,"1")+2*COUNTIF(BA238:BC238,"2"))/(2*(COUNTIF(BA238:BC238,"0")+COUNTIF(BA238:BC238,"1")+COUNTIF(BA238:BC238,"2"))))</x:f>
      </x:c>
    </x:row>
    <x:row r="239" ht="66" customHeight="1">
      <x:c r="A239" s="9" t="str">
        <x:v>BATCH_24</x:v>
      </x:c>
      <x:c r="B239" s="9" t="n">
        <x:v>233</x:v>
      </x:c>
      <x:c r="C239" s="9" t="str">
        <x:v>TRF-036</x:v>
      </x:c>
      <x:c r="D239" s="9" t="str">
        <x:v>TRAFICOM</x:v>
      </x:c>
      <x:c r="E239" s="9" t="str">
        <x:v>DIRECT_STATIC</x:v>
      </x:c>
      <x:c r="F239" s="9" t="str">
        <x:v>RUN_01</x:v>
      </x:c>
      <x:c r="G239" s="12" t="str">
        <x:v>OFFICIAL_ELIGIBLE_OUTPUT</x:v>
      </x:c>
      <x:c r="H239" s="12" t="str">
        <x:v>NO_SEMANTIC_VALIDATOR_DETERMINISTIC_PASS</x:v>
      </x:c>
      <x:c r="I239" s="12" t="str">
        <x:v>PARSED</x:v>
      </x:c>
      <x:c r="J239" s="12" t="str">
        <x:v>PASS</x:v>
      </x:c>
      <x:c r="K239" s="9" t="n">
        <x:v>10</x:v>
      </x:c>
      <x:c r="L239" s="9" t="n">
        <x:v>10</x:v>
      </x:c>
      <x:c r="M239" s="9" t="n">
        <x:v>6</x:v>
      </x:c>
      <x:c r="N239" s="9" t="n">
        <x:v>0</x:v>
      </x:c>
      <x:c r="O239" s="9" t="str">
        <x:v>TRF-036-P04</x:v>
      </x:c>
      <x:c r="P239" s="9" t="str">
        <x:v>PASS</x:v>
      </x:c>
      <x:c r="Q239" s="9" t="str">
        <x:v>FAIL</x:v>
      </x:c>
      <x:c r="R239" s="9" t="str">
        <x:v>FALSE_REJECT</x:v>
      </x:c>
      <x:c r="S239" s="9" t="str">
        <x:v>TRF-036-F03</x:v>
      </x:c>
      <x:c r="T239" s="9" t="str">
        <x:v>FAIL</x:v>
      </x:c>
      <x:c r="U239" s="9" t="str">
        <x:v>FAIL</x:v>
      </x:c>
      <x:c r="V239" s="9" t="str">
        <x:v>CORRECT_BEHAVIOR</x:v>
      </x:c>
      <x:c r="W239" s="13" t="str">
        <x:v>NOT_REVIEWED</x:v>
      </x:c>
      <x:c r="X239" s="13" t="str"/>
      <x:c r="Y239" s="13" t="str"/>
      <x:c r="Z239" s="13" t="str"/>
      <x:c r="AA239" s="13" t="str"/>
      <x:c r="AB239" s="13" t="str"/>
      <x:c r="AC239" s="13" t="str"/>
      <x:c r="AD239" s="13" t="str"/>
      <x:c r="AE239" s="13" t="str"/>
      <x:c r="AF239" s="13" t="str"/>
      <x:c r="AG239" s="13" t="str"/>
      <x:c r="AH239" s="13" t="str"/>
      <x:c r="AI239" s="16" t="str">
        <x:f>IF(AND(W239="REVIEWED",X239&lt;&gt;"",Y239&lt;&gt;"",COUNTA(Z239:AF239)=7,COUNTIF(Z239:AF239,"UNCLEAR")=0,(COUNTIF(Z239:AF239,"0")+COUNTIF(Z239:AF239,"1")+COUNTIF(Z239:AF239,"2"))&gt;0,AG239&lt;&gt;"",AH239&lt;&gt;"",AJ239&lt;&gt;""),(COUNTIF(Z239:AF239,"1")+2*COUNTIF(Z239:AF239,"2"))/(2*(COUNTIF(Z239:AF239,"0")+COUNTIF(Z239:AF239,"1")+COUNTIF(Z239:AF239,"2"))),"")</x:f>
      </x:c>
      <x:c r="AJ239" s="14" t="str"/>
      <x:c r="AK239" s="14" t="str"/>
      <x:c r="AL239" s="14" t="str"/>
      <x:c r="AM239" s="9" t="str">
        <x:v>ALWAYS_FAIL; RDF_FALSE_REJECT</x:v>
      </x:c>
      <x:c r="AN239" s="9" t="str">
        <x:v>4.2.1</x:v>
      </x:c>
      <x:c r="AO239" s="9" t="str">
        <x:v>MVP/SHACL_GENERATION_PIPELINE/experiments/LUNA_NO_SEMANTIC_VALIDATOR/RUN_01/runs/RUN-TRF-036-20260901T111545244811Z/artifacts/attempt_01/candidate_shape.ttl</x:v>
      </x:c>
      <x:c r="AP239" s="9" t="str">
        <x:v>9857bec2c2fc90ebc2049185b6028af1c76fb9a5b4348f4089de8ae819c63b4a</x:v>
      </x:c>
      <x:c r="AQ239" s="52" t="inlineStr">
        <x:is>
          <x:t xml:space="preserve">PASS</x:t>
        </x:is>
      </x:c>
      <x:c r="AR239" s="53" t="inlineStr">
        <x:is>
          <x:t xml:space="preserve">VALID</x:t>
        </x:is>
      </x:c>
      <x:c r="AS239" s="53" t="inlineStr">
        <x:is>
          <x:t xml:space="preserve">TRF-036-P04=ACTIVATED | TRF-036-F03=ACTIVATED</x:t>
        </x:is>
      </x:c>
      <x:c r="AT239" s="53">
        <x:v>2</x:v>
      </x:c>
      <x:c r="AU239" s="53">
        <x:v>8</x:v>
      </x:c>
      <x:c r="AV239" s="53">
        <x:v>38</x:v>
      </x:c>
      <x:c r="AW239" s="53" t="inlineStr">
        <x:is>
          <x:t xml:space="preserve">sh:class, sh:datatype, sh:hasValue, sh:in, sh:maxCount, sh:minCount, sh:node, sh:nodeKind, sh:property</x:t>
        </x:is>
      </x:c>
      <x:c r="AX239" s="53">
        <x:v>1</x:v>
      </x:c>
      <x:c r="AY239" s="53">
        <x:v>1</x:v>
      </x:c>
      <x:c r="AZ239" s="53">
        <x:v>0</x:v>
      </x:c>
      <x:c r="BA239" s="54"/>
      <x:c r="BB239" s="54"/>
      <x:c r="BC239" s="54"/>
      <x:c r="BD239" s="55" t="str">
        <x:f>IF(OR(W239&lt;&gt;"REVIEWED",COUNTIF(BA239:BC239,"UNCLEAR")&gt;0,COUNTA(BA239:BC239)&lt;3,(COUNTIF(BA239:BC239,"0")+COUNTIF(BA239:BC239,"1")+COUNTIF(BA239:BC239,"2"))=0,AJ239=""),"",(COUNTIF(BA239:BC239,"1")+2*COUNTIF(BA239:BC239,"2"))/(2*(COUNTIF(BA239:BC239,"0")+COUNTIF(BA239:BC239,"1")+COUNTIF(BA239:BC239,"2"))))</x:f>
      </x:c>
    </x:row>
    <x:row r="240" ht="66" customHeight="1">
      <x:c r="A240" s="9" t="str">
        <x:v>BATCH_24</x:v>
      </x:c>
      <x:c r="B240" s="9" t="n">
        <x:v>234</x:v>
      </x:c>
      <x:c r="C240" s="9" t="str">
        <x:v>IMO-123</x:v>
      </x:c>
      <x:c r="D240" s="9" t="str">
        <x:v>IMO</x:v>
      </x:c>
      <x:c r="E240" s="9" t="str">
        <x:v>DIRECT_STATIC</x:v>
      </x:c>
      <x:c r="F240" s="9" t="str">
        <x:v>RUN_01</x:v>
      </x:c>
      <x:c r="G240" s="12" t="str">
        <x:v>OFFICIAL_ELIGIBLE_OUTPUT</x:v>
      </x:c>
      <x:c r="H240" s="12" t="str">
        <x:v>NO_SEMANTIC_VALIDATOR_DETERMINISTIC_PASS</x:v>
      </x:c>
      <x:c r="I240" s="12" t="str">
        <x:v>PARSED</x:v>
      </x:c>
      <x:c r="J240" s="12" t="str">
        <x:v>PASS</x:v>
      </x:c>
      <x:c r="K240" s="9" t="n">
        <x:v>12</x:v>
      </x:c>
      <x:c r="L240" s="9" t="n">
        <x:v>12</x:v>
      </x:c>
      <x:c r="M240" s="9" t="n">
        <x:v>12</x:v>
      </x:c>
      <x:c r="N240" s="9" t="n">
        <x:v>1</x:v>
      </x:c>
      <x:c r="O240" s="9" t="str">
        <x:v>IMO-123-N-P02</x:v>
      </x:c>
      <x:c r="P240" s="9" t="str">
        <x:v>PASS</x:v>
      </x:c>
      <x:c r="Q240" s="9" t="str">
        <x:v>PASS</x:v>
      </x:c>
      <x:c r="R240" s="9" t="str">
        <x:v>CORRECT_BEHAVIOR</x:v>
      </x:c>
      <x:c r="S240" s="9" t="str">
        <x:v>IMO-123-N-F05</x:v>
      </x:c>
      <x:c r="T240" s="9" t="str">
        <x:v>FAIL</x:v>
      </x:c>
      <x:c r="U240" s="9" t="str">
        <x:v>FAIL</x:v>
      </x:c>
      <x:c r="V240" s="9" t="str">
        <x:v>CORRECT_BEHAVIOR</x:v>
      </x:c>
      <x:c r="W240" s="13" t="str">
        <x:v>NOT_REVIEWED</x:v>
      </x:c>
      <x:c r="X240" s="13" t="str"/>
      <x:c r="Y240" s="13" t="str"/>
      <x:c r="Z240" s="13" t="str"/>
      <x:c r="AA240" s="13" t="str"/>
      <x:c r="AB240" s="13" t="str"/>
      <x:c r="AC240" s="13" t="str"/>
      <x:c r="AD240" s="13" t="str"/>
      <x:c r="AE240" s="13" t="str"/>
      <x:c r="AF240" s="13" t="str"/>
      <x:c r="AG240" s="13" t="str"/>
      <x:c r="AH240" s="13" t="str"/>
      <x:c r="AI240" s="16" t="str">
        <x:f>IF(AND(W240="REVIEWED",X240&lt;&gt;"",Y240&lt;&gt;"",COUNTA(Z240:AF240)=7,COUNTIF(Z240:AF240,"UNCLEAR")=0,(COUNTIF(Z240:AF240,"0")+COUNTIF(Z240:AF240,"1")+COUNTIF(Z240:AF240,"2"))&gt;0,AG240&lt;&gt;"",AH240&lt;&gt;"",AJ240&lt;&gt;""),(COUNTIF(Z240:AF240,"1")+2*COUNTIF(Z240:AF240,"2"))/(2*(COUNTIF(Z240:AF240,"0")+COUNTIF(Z240:AF240,"1")+COUNTIF(Z240:AF240,"2"))),"")</x:f>
      </x:c>
      <x:c r="AJ240" s="14" t="str"/>
      <x:c r="AK240" s="14" t="str"/>
      <x:c r="AL240" s="14" t="str"/>
      <x:c r="AM240" s="9" t="str"/>
      <x:c r="AN240" s="9" t="str">
        <x:v>Part II-A 5.2.1.5</x:v>
      </x:c>
      <x:c r="AO240" s="9" t="str">
        <x:v>MVP/SHACL_GENERATION_PIPELINE/experiments/LUNA_NO_SEMANTIC_VALIDATOR/RUN_01/runs/RUN-IMO-123-20260901T105022299394Z/artifacts/attempt_01/candidate_shape.ttl</x:v>
      </x:c>
      <x:c r="AP240" s="9" t="str">
        <x:v>a3f70bcbf4d2744a91d5079106f04aa99b87e3dfee5a1afa94960eee00bc2a01</x:v>
      </x:c>
      <x:c r="AQ240" s="52" t="inlineStr">
        <x:is>
          <x:t xml:space="preserve">PASS</x:t>
        </x:is>
      </x:c>
      <x:c r="AR240" s="53" t="inlineStr">
        <x:is>
          <x:t xml:space="preserve">VALID</x:t>
        </x:is>
      </x:c>
      <x:c r="AS240" s="53" t="inlineStr">
        <x:is>
          <x:t xml:space="preserve">IMO-123-N-P02=ACTIVATED | IMO-123-N-F05=ACTIVATED</x:t>
        </x:is>
      </x:c>
      <x:c r="AT240" s="53">
        <x:v>5</x:v>
      </x:c>
      <x:c r="AU240" s="53">
        <x:v>16</x:v>
      </x:c>
      <x:c r="AV240" s="53">
        <x:v>72</x:v>
      </x:c>
      <x:c r="AW240" s="53" t="inlineStr">
        <x:is>
          <x:t xml:space="preserve">sh:class, sh:datatype, sh:hasValue, sh:maxCount, sh:minCount, sh:minExclusive, sh:minInclusive, sh:node, sh:property</x:t>
        </x:is>
      </x:c>
      <x:c r="AX240" s="53">
        <x:v>0</x:v>
      </x:c>
      <x:c r="AY240" s="53">
        <x:v>1</x:v>
      </x:c>
      <x:c r="AZ240" s="53">
        <x:v>0</x:v>
      </x:c>
      <x:c r="BA240" s="54"/>
      <x:c r="BB240" s="54"/>
      <x:c r="BC240" s="54"/>
      <x:c r="BD240" s="55" t="str">
        <x:f>IF(OR(W240&lt;&gt;"REVIEWED",COUNTIF(BA240:BC240,"UNCLEAR")&gt;0,COUNTA(BA240:BC240)&lt;3,(COUNTIF(BA240:BC240,"0")+COUNTIF(BA240:BC240,"1")+COUNTIF(BA240:BC240,"2"))=0,AJ240=""),"",(COUNTIF(BA240:BC240,"1")+2*COUNTIF(BA240:BC240,"2"))/(2*(COUNTIF(BA240:BC240,"0")+COUNTIF(BA240:BC240,"1")+COUNTIF(BA240:BC240,"2"))))</x:f>
      </x:c>
    </x:row>
    <x:row r="241" ht="66" customHeight="1">
      <x:c r="A241" s="9" t="str">
        <x:v>BATCH_24</x:v>
      </x:c>
      <x:c r="B241" s="9" t="n">
        <x:v>235</x:v>
      </x:c>
      <x:c r="C241" s="9" t="str">
        <x:v>IMO-031</x:v>
      </x:c>
      <x:c r="D241" s="9" t="str">
        <x:v>IMO</x:v>
      </x:c>
      <x:c r="E241" s="9" t="str">
        <x:v>DIRECT_STATIC</x:v>
      </x:c>
      <x:c r="F241" s="9" t="str">
        <x:v>RUN_01</x:v>
      </x:c>
      <x:c r="G241" s="12" t="str">
        <x:v>OFFICIAL_ELIGIBLE_OUTPUT</x:v>
      </x:c>
      <x:c r="H241" s="12" t="str">
        <x:v>NO_SEMANTIC_VALIDATOR_DETERMINISTIC_PASS</x:v>
      </x:c>
      <x:c r="I241" s="12" t="str">
        <x:v>PARSED</x:v>
      </x:c>
      <x:c r="J241" s="12" t="str">
        <x:v>PASS</x:v>
      </x:c>
      <x:c r="K241" s="9" t="n">
        <x:v>7</x:v>
      </x:c>
      <x:c r="L241" s="9" t="n">
        <x:v>7</x:v>
      </x:c>
      <x:c r="M241" s="9" t="n">
        <x:v>5</x:v>
      </x:c>
      <x:c r="N241" s="9" t="n">
        <x:v>0</x:v>
      </x:c>
      <x:c r="O241" s="9" t="str">
        <x:v>IMO-031-P01</x:v>
      </x:c>
      <x:c r="P241" s="9" t="str">
        <x:v>PASS</x:v>
      </x:c>
      <x:c r="Q241" s="9" t="str">
        <x:v>FAIL</x:v>
      </x:c>
      <x:c r="R241" s="9" t="str">
        <x:v>FALSE_REJECT</x:v>
      </x:c>
      <x:c r="S241" s="9" t="str">
        <x:v>IMO-031-F05</x:v>
      </x:c>
      <x:c r="T241" s="9" t="str">
        <x:v>FAIL</x:v>
      </x:c>
      <x:c r="U241" s="9" t="str">
        <x:v>FAIL</x:v>
      </x:c>
      <x:c r="V241" s="9" t="str">
        <x:v>CORRECT_BEHAVIOR</x:v>
      </x:c>
      <x:c r="W241" s="13" t="str">
        <x:v>NOT_REVIEWED</x:v>
      </x:c>
      <x:c r="X241" s="13" t="str"/>
      <x:c r="Y241" s="13" t="str"/>
      <x:c r="Z241" s="13" t="str"/>
      <x:c r="AA241" s="13" t="str"/>
      <x:c r="AB241" s="13" t="str"/>
      <x:c r="AC241" s="13" t="str"/>
      <x:c r="AD241" s="13" t="str"/>
      <x:c r="AE241" s="13" t="str"/>
      <x:c r="AF241" s="13" t="str"/>
      <x:c r="AG241" s="13" t="str"/>
      <x:c r="AH241" s="13" t="str"/>
      <x:c r="AI241" s="16" t="str">
        <x:f>IF(AND(W241="REVIEWED",X241&lt;&gt;"",Y241&lt;&gt;"",COUNTA(Z241:AF241)=7,COUNTIF(Z241:AF241,"UNCLEAR")=0,(COUNTIF(Z241:AF241,"0")+COUNTIF(Z241:AF241,"1")+COUNTIF(Z241:AF241,"2"))&gt;0,AG241&lt;&gt;"",AH241&lt;&gt;"",AJ241&lt;&gt;""),(COUNTIF(Z241:AF241,"1")+2*COUNTIF(Z241:AF241,"2"))/(2*(COUNTIF(Z241:AF241,"0")+COUNTIF(Z241:AF241,"1")+COUNTIF(Z241:AF241,"2"))),"")</x:f>
      </x:c>
      <x:c r="AJ241" s="14" t="str"/>
      <x:c r="AK241" s="14" t="str"/>
      <x:c r="AL241" s="14" t="str"/>
      <x:c r="AM241" s="9" t="str">
        <x:v>ALWAYS_FAIL; RDF_FALSE_REJECT</x:v>
      </x:c>
      <x:c r="AN241" s="9" t="str">
        <x:v>Part I-A 3.3.1</x:v>
      </x:c>
      <x:c r="AO241" s="9" t="str">
        <x:v>MVP/SHACL_GENERATION_PIPELINE/experiments/LUNA_NO_SEMANTIC_VALIDATOR/RUN_01/runs/RUN-IMO-031-20260901T101845960580Z/artifacts/attempt_01/candidate_shape.ttl</x:v>
      </x:c>
      <x:c r="AP241" s="9" t="str">
        <x:v>566c7eaf16759c0efb814f6d6badeba55fc78d97f154bf18547ff60e315e73b7</x:v>
      </x:c>
      <x:c r="AQ241" s="52" t="inlineStr">
        <x:is>
          <x:t xml:space="preserve">PASS</x:t>
        </x:is>
      </x:c>
      <x:c r="AR241" s="53" t="inlineStr">
        <x:is>
          <x:t xml:space="preserve">VALID</x:t>
        </x:is>
      </x:c>
      <x:c r="AS241" s="53" t="inlineStr">
        <x:is>
          <x:t xml:space="preserve">IMO-031-P01=ACTIVATED | IMO-031-F05=ACTIVATED</x:t>
        </x:is>
      </x:c>
      <x:c r="AT241" s="53">
        <x:v>1</x:v>
      </x:c>
      <x:c r="AU241" s="53">
        <x:v>7</x:v>
      </x:c>
      <x:c r="AV241" s="53">
        <x:v>25</x:v>
      </x:c>
      <x:c r="AW241" s="53" t="inlineStr">
        <x:is>
          <x:t xml:space="preserve">sh:class, sh:datatype, sh:hasValue, sh:in, sh:maxCount, sh:minCount, sh:node, sh:property</x:t>
        </x:is>
      </x:c>
      <x:c r="AX241" s="53">
        <x:v>0</x:v>
      </x:c>
      <x:c r="AY241" s="53">
        <x:v>1</x:v>
      </x:c>
      <x:c r="AZ241" s="53">
        <x:v>0</x:v>
      </x:c>
      <x:c r="BA241" s="54"/>
      <x:c r="BB241" s="54"/>
      <x:c r="BC241" s="54"/>
      <x:c r="BD241" s="55" t="str">
        <x:f>IF(OR(W241&lt;&gt;"REVIEWED",COUNTIF(BA241:BC241,"UNCLEAR")&gt;0,COUNTA(BA241:BC241)&lt;3,(COUNTIF(BA241:BC241,"0")+COUNTIF(BA241:BC241,"1")+COUNTIF(BA241:BC241,"2"))=0,AJ241=""),"",(COUNTIF(BA241:BC241,"1")+2*COUNTIF(BA241:BC241,"2"))/(2*(COUNTIF(BA241:BC241,"0")+COUNTIF(BA241:BC241,"1")+COUNTIF(BA241:BC241,"2"))))</x:f>
      </x:c>
    </x:row>
    <x:row r="242" ht="66" customHeight="1">
      <x:c r="A242" s="9" t="str">
        <x:v>BATCH_24</x:v>
      </x:c>
      <x:c r="B242" s="9" t="n">
        <x:v>236</x:v>
      </x:c>
      <x:c r="C242" s="9" t="str">
        <x:v>IMO-003</x:v>
      </x:c>
      <x:c r="D242" s="9" t="str">
        <x:v>IMO</x:v>
      </x:c>
      <x:c r="E242" s="9" t="str">
        <x:v>DIRECT_STATIC</x:v>
      </x:c>
      <x:c r="F242" s="9" t="str">
        <x:v>RUN_01</x:v>
      </x:c>
      <x:c r="G242" s="12" t="str">
        <x:v>OFFICIAL_ELIGIBLE_OUTPUT</x:v>
      </x:c>
      <x:c r="H242" s="12" t="str">
        <x:v>NO_SEMANTIC_VALIDATOR_DETERMINISTIC_PASS</x:v>
      </x:c>
      <x:c r="I242" s="12" t="str">
        <x:v>PARSED</x:v>
      </x:c>
      <x:c r="J242" s="12" t="str">
        <x:v>PASS</x:v>
      </x:c>
      <x:c r="K242" s="9" t="n">
        <x:v>6</x:v>
      </x:c>
      <x:c r="L242" s="9" t="n">
        <x:v>6</x:v>
      </x:c>
      <x:c r="M242" s="9" t="n">
        <x:v>3</x:v>
      </x:c>
      <x:c r="N242" s="9" t="n">
        <x:v>0</x:v>
      </x:c>
      <x:c r="O242" s="9" t="str">
        <x:v>IMO-003-P02</x:v>
      </x:c>
      <x:c r="P242" s="9" t="str">
        <x:v>PASS</x:v>
      </x:c>
      <x:c r="Q242" s="9" t="str">
        <x:v>PASS</x:v>
      </x:c>
      <x:c r="R242" s="9" t="str">
        <x:v>CORRECT_BEHAVIOR</x:v>
      </x:c>
      <x:c r="S242" s="9" t="str">
        <x:v>IMO-003-F02</x:v>
      </x:c>
      <x:c r="T242" s="9" t="str">
        <x:v>FAIL</x:v>
      </x:c>
      <x:c r="U242" s="9" t="str">
        <x:v>PASS</x:v>
      </x:c>
      <x:c r="V242" s="9" t="str">
        <x:v>FALSE_ACCEPT</x:v>
      </x:c>
      <x:c r="W242" s="13" t="str">
        <x:v>NOT_REVIEWED</x:v>
      </x:c>
      <x:c r="X242" s="13" t="str"/>
      <x:c r="Y242" s="13" t="str"/>
      <x:c r="Z242" s="13" t="str"/>
      <x:c r="AA242" s="13" t="str"/>
      <x:c r="AB242" s="13" t="str"/>
      <x:c r="AC242" s="13" t="str"/>
      <x:c r="AD242" s="13" t="str"/>
      <x:c r="AE242" s="13" t="str"/>
      <x:c r="AF242" s="13" t="str"/>
      <x:c r="AG242" s="13" t="str"/>
      <x:c r="AH242" s="13" t="str"/>
      <x:c r="AI242" s="16" t="str">
        <x:f>IF(AND(W242="REVIEWED",X242&lt;&gt;"",Y242&lt;&gt;"",COUNTA(Z242:AF242)=7,COUNTIF(Z242:AF242,"UNCLEAR")=0,(COUNTIF(Z242:AF242,"0")+COUNTIF(Z242:AF242,"1")+COUNTIF(Z242:AF242,"2"))&gt;0,AG242&lt;&gt;"",AH242&lt;&gt;"",AJ242&lt;&gt;""),(COUNTIF(Z242:AF242,"1")+2*COUNTIF(Z242:AF242,"2"))/(2*(COUNTIF(Z242:AF242,"0")+COUNTIF(Z242:AF242,"1")+COUNTIF(Z242:AF242,"2"))),"")</x:f>
      </x:c>
      <x:c r="AJ242" s="14" t="str"/>
      <x:c r="AK242" s="14" t="str"/>
      <x:c r="AL242" s="14" t="str"/>
      <x:c r="AM242" s="9" t="str">
        <x:v>RDF_FALSE_ACCEPT; RDF_FALSE_REJECT</x:v>
      </x:c>
      <x:c r="AN242" s="9" t="str">
        <x:v>Introduction 2.3</x:v>
      </x:c>
      <x:c r="AO242" s="9" t="str">
        <x:v>MVP/SHACL_GENERATION_PIPELINE/experiments/LUNA_NO_SEMANTIC_VALIDATOR/RUN_01/runs/RUN-IMO-003-20260901T101059704941Z/artifacts/attempt_01/candidate_shape.ttl</x:v>
      </x:c>
      <x:c r="AP242" s="9" t="str">
        <x:v>2273ca5041341a65c40eb7f1b3d3b42559eaffb9abb7b7252837edf4cc7632bd</x:v>
      </x:c>
      <x:c r="AQ242" s="52" t="inlineStr">
        <x:is>
          <x:t xml:space="preserve">PASS</x:t>
        </x:is>
      </x:c>
      <x:c r="AR242" s="53" t="inlineStr">
        <x:is>
          <x:t xml:space="preserve">VALID</x:t>
        </x:is>
      </x:c>
      <x:c r="AS242" s="53" t="inlineStr">
        <x:is>
          <x:t xml:space="preserve">IMO-003-P02=ACTIVATED | IMO-003-F02=ACTIVATED</x:t>
        </x:is>
      </x:c>
      <x:c r="AT242" s="53">
        <x:v>1</x:v>
      </x:c>
      <x:c r="AU242" s="53">
        <x:v>3</x:v>
      </x:c>
      <x:c r="AV242" s="53">
        <x:v>14</x:v>
      </x:c>
      <x:c r="AW242" s="53" t="inlineStr">
        <x:is>
          <x:t xml:space="preserve">sh:class, sh:in, sh:minCount, sh:nodeKind, sh:or, sh:property</x:t>
        </x:is>
      </x:c>
      <x:c r="AX242" s="53">
        <x:v>1</x:v>
      </x:c>
      <x:c r="AY242" s="53">
        <x:v>1</x:v>
      </x:c>
      <x:c r="AZ242" s="53">
        <x:v>1</x:v>
      </x:c>
      <x:c r="BA242" s="54"/>
      <x:c r="BB242" s="54"/>
      <x:c r="BC242" s="54"/>
      <x:c r="BD242" s="55" t="str">
        <x:f>IF(OR(W242&lt;&gt;"REVIEWED",COUNTIF(BA242:BC242,"UNCLEAR")&gt;0,COUNTA(BA242:BC242)&lt;3,(COUNTIF(BA242:BC242,"0")+COUNTIF(BA242:BC242,"1")+COUNTIF(BA242:BC242,"2"))=0,AJ242=""),"",(COUNTIF(BA242:BC242,"1")+2*COUNTIF(BA242:BC242,"2"))/(2*(COUNTIF(BA242:BC242,"0")+COUNTIF(BA242:BC242,"1")+COUNTIF(BA242:BC242,"2"))))</x:f>
      </x:c>
    </x:row>
    <x:row r="243" ht="66" customHeight="1">
      <x:c r="A243" s="9" t="str">
        <x:v>BATCH_24</x:v>
      </x:c>
      <x:c r="B243" s="9" t="n">
        <x:v>237</x:v>
      </x:c>
      <x:c r="C243" s="9" t="str">
        <x:v>TRF-054</x:v>
      </x:c>
      <x:c r="D243" s="9" t="str">
        <x:v>TRAFICOM</x:v>
      </x:c>
      <x:c r="E243" s="9" t="str">
        <x:v>DIRECT_CALCULATION</x:v>
      </x:c>
      <x:c r="F243" s="9" t="str">
        <x:v>RUN_01</x:v>
      </x:c>
      <x:c r="G243" s="12" t="str">
        <x:v>OFFICIAL_ELIGIBLE_OUTPUT</x:v>
      </x:c>
      <x:c r="H243" s="12" t="str">
        <x:v>NO_SEMANTIC_VALIDATOR_DETERMINISTIC_PASS</x:v>
      </x:c>
      <x:c r="I243" s="12" t="str">
        <x:v>PARSED</x:v>
      </x:c>
      <x:c r="J243" s="12" t="str">
        <x:v>PASS</x:v>
      </x:c>
      <x:c r="K243" s="9" t="n">
        <x:v>8</x:v>
      </x:c>
      <x:c r="L243" s="9" t="n">
        <x:v>8</x:v>
      </x:c>
      <x:c r="M243" s="9" t="n">
        <x:v>5</x:v>
      </x:c>
      <x:c r="N243" s="9" t="n">
        <x:v>0</x:v>
      </x:c>
      <x:c r="O243" s="9" t="str">
        <x:v>TRF-054-P03</x:v>
      </x:c>
      <x:c r="P243" s="9" t="str">
        <x:v>PASS</x:v>
      </x:c>
      <x:c r="Q243" s="9" t="str">
        <x:v>FAIL</x:v>
      </x:c>
      <x:c r="R243" s="9" t="str">
        <x:v>FALSE_REJECT</x:v>
      </x:c>
      <x:c r="S243" s="9" t="str">
        <x:v>TRF-054-F02</x:v>
      </x:c>
      <x:c r="T243" s="9" t="str">
        <x:v>FAIL</x:v>
      </x:c>
      <x:c r="U243" s="9" t="str">
        <x:v>FAIL</x:v>
      </x:c>
      <x:c r="V243" s="9" t="str">
        <x:v>CORRECT_BEHAVIOR</x:v>
      </x:c>
      <x:c r="W243" s="13" t="str">
        <x:v>NOT_REVIEWED</x:v>
      </x:c>
      <x:c r="X243" s="13" t="str"/>
      <x:c r="Y243" s="13" t="str"/>
      <x:c r="Z243" s="13" t="str"/>
      <x:c r="AA243" s="13" t="str"/>
      <x:c r="AB243" s="13" t="str"/>
      <x:c r="AC243" s="13" t="str"/>
      <x:c r="AD243" s="13" t="str"/>
      <x:c r="AE243" s="13" t="str"/>
      <x:c r="AF243" s="13" t="str"/>
      <x:c r="AG243" s="13" t="str"/>
      <x:c r="AH243" s="13" t="str"/>
      <x:c r="AI243" s="16" t="str">
        <x:f>IF(AND(W243="REVIEWED",X243&lt;&gt;"",Y243&lt;&gt;"",COUNTA(Z243:AF243)=7,COUNTIF(Z243:AF243,"UNCLEAR")=0,(COUNTIF(Z243:AF243,"0")+COUNTIF(Z243:AF243,"1")+COUNTIF(Z243:AF243,"2"))&gt;0,AG243&lt;&gt;"",AH243&lt;&gt;"",AJ243&lt;&gt;""),(COUNTIF(Z243:AF243,"1")+2*COUNTIF(Z243:AF243,"2"))/(2*(COUNTIF(Z243:AF243,"0")+COUNTIF(Z243:AF243,"1")+COUNTIF(Z243:AF243,"2"))),"")</x:f>
      </x:c>
      <x:c r="AJ243" s="14" t="str"/>
      <x:c r="AK243" s="14" t="str"/>
      <x:c r="AL243" s="14" t="str"/>
      <x:c r="AM243" s="9" t="str">
        <x:v>ALWAYS_FAIL; RDF_FALSE_REJECT</x:v>
      </x:c>
      <x:c r="AN243" s="9" t="str">
        <x:v>4.5.2</x:v>
      </x:c>
      <x:c r="AO243" s="9" t="str">
        <x:v>MVP/SHACL_GENERATION_PIPELINE/experiments/LUNA_NO_SEMANTIC_VALIDATOR/RUN_01/runs/RUN-TRF-054-20260901T112404616502Z/artifacts/attempt_01/candidate_shape.ttl</x:v>
      </x:c>
      <x:c r="AP243" s="9" t="str">
        <x:v>90af20741b8169085f1719300b77dbc3e34cac9ea5522a1a6651ca45a464e152</x:v>
      </x:c>
      <x:c r="AQ243" s="52" t="inlineStr">
        <x:is>
          <x:t xml:space="preserve">PASS</x:t>
        </x:is>
      </x:c>
      <x:c r="AR243" s="53" t="inlineStr">
        <x:is>
          <x:t xml:space="preserve">VALID</x:t>
        </x:is>
      </x:c>
      <x:c r="AS243" s="53" t="inlineStr">
        <x:is>
          <x:t xml:space="preserve">TRF-054-P03=ACTIVATED | TRF-054-F02=ACTIVATED</x:t>
        </x:is>
      </x:c>
      <x:c r="AT243" s="53">
        <x:v>7</x:v>
      </x:c>
      <x:c r="AU243" s="53">
        <x:v>24</x:v>
      </x:c>
      <x:c r="AV243" s="53">
        <x:v>96</x:v>
      </x:c>
      <x:c r="AW243" s="53" t="inlineStr">
        <x:is>
          <x:t xml:space="preserve">sh:datatype, sh:hasValue, sh:maxCount, sh:minCount, sh:node, sh:property</x:t>
        </x:is>
      </x:c>
      <x:c r="AX243" s="53">
        <x:v>1</x:v>
      </x:c>
      <x:c r="AY243" s="53">
        <x:v>1</x:v>
      </x:c>
      <x:c r="AZ243" s="53">
        <x:v>0</x:v>
      </x:c>
      <x:c r="BA243" s="54"/>
      <x:c r="BB243" s="54"/>
      <x:c r="BC243" s="54"/>
      <x:c r="BD243" s="55" t="str">
        <x:f>IF(OR(W243&lt;&gt;"REVIEWED",COUNTIF(BA243:BC243,"UNCLEAR")&gt;0,COUNTA(BA243:BC243)&lt;3,(COUNTIF(BA243:BC243,"0")+COUNTIF(BA243:BC243,"1")+COUNTIF(BA243:BC243,"2"))=0,AJ243=""),"",(COUNTIF(BA243:BC243,"1")+2*COUNTIF(BA243:BC243,"2"))/(2*(COUNTIF(BA243:BC243,"0")+COUNTIF(BA243:BC243,"1")+COUNTIF(BA243:BC243,"2"))))</x:f>
      </x:c>
    </x:row>
    <x:row r="244" ht="66" customHeight="1">
      <x:c r="A244" s="9" t="str">
        <x:v>BATCH_24</x:v>
      </x:c>
      <x:c r="B244" s="9" t="n">
        <x:v>238</x:v>
      </x:c>
      <x:c r="C244" s="9" t="str">
        <x:v>TRF-116</x:v>
      </x:c>
      <x:c r="D244" s="9" t="str">
        <x:v>TRAFICOM</x:v>
      </x:c>
      <x:c r="E244" s="9" t="str">
        <x:v>COMPLEX_READINESS</x:v>
      </x:c>
      <x:c r="F244" s="9" t="str">
        <x:v>RUN_01</x:v>
      </x:c>
      <x:c r="G244" s="12" t="str">
        <x:v>OFFICIAL_ELIGIBLE_OUTPUT</x:v>
      </x:c>
      <x:c r="H244" s="12" t="str">
        <x:v>NO_SEMANTIC_VALIDATOR_DETERMINISTIC_PASS</x:v>
      </x:c>
      <x:c r="I244" s="12" t="str">
        <x:v>PARSED</x:v>
      </x:c>
      <x:c r="J244" s="12" t="str">
        <x:v>PASS</x:v>
      </x:c>
      <x:c r="K244" s="9" t="n">
        <x:v>4</x:v>
      </x:c>
      <x:c r="L244" s="9" t="n">
        <x:v>4</x:v>
      </x:c>
      <x:c r="M244" s="9" t="n">
        <x:v>4</x:v>
      </x:c>
      <x:c r="N244" s="9" t="n">
        <x:v>1</x:v>
      </x:c>
      <x:c r="O244" s="9" t="str">
        <x:v>TRF-116-P02</x:v>
      </x:c>
      <x:c r="P244" s="9" t="str">
        <x:v>PASS</x:v>
      </x:c>
      <x:c r="Q244" s="9" t="str">
        <x:v>PASS</x:v>
      </x:c>
      <x:c r="R244" s="9" t="str">
        <x:v>CORRECT_BEHAVIOR</x:v>
      </x:c>
      <x:c r="S244" s="9" t="str">
        <x:v>TRF-116-F01</x:v>
      </x:c>
      <x:c r="T244" s="9" t="str">
        <x:v>FAIL</x:v>
      </x:c>
      <x:c r="U244" s="9" t="str">
        <x:v>FAIL</x:v>
      </x:c>
      <x:c r="V244" s="9" t="str">
        <x:v>CORRECT_BEHAVIOR</x:v>
      </x:c>
      <x:c r="W244" s="13" t="str">
        <x:v>NOT_REVIEWED</x:v>
      </x:c>
      <x:c r="X244" s="13" t="str"/>
      <x:c r="Y244" s="13" t="str"/>
      <x:c r="Z244" s="13" t="str"/>
      <x:c r="AA244" s="13" t="str"/>
      <x:c r="AB244" s="13" t="str"/>
      <x:c r="AC244" s="13" t="str"/>
      <x:c r="AD244" s="13" t="str"/>
      <x:c r="AE244" s="13" t="str"/>
      <x:c r="AF244" s="13" t="str"/>
      <x:c r="AG244" s="13" t="str"/>
      <x:c r="AH244" s="13" t="str"/>
      <x:c r="AI244" s="16" t="str">
        <x:f>IF(AND(W244="REVIEWED",X244&lt;&gt;"",Y244&lt;&gt;"",COUNTA(Z244:AF244)=7,COUNTIF(Z244:AF244,"UNCLEAR")=0,(COUNTIF(Z244:AF244,"0")+COUNTIF(Z244:AF244,"1")+COUNTIF(Z244:AF244,"2"))&gt;0,AG244&lt;&gt;"",AH244&lt;&gt;"",AJ244&lt;&gt;""),(COUNTIF(Z244:AF244,"1")+2*COUNTIF(Z244:AF244,"2"))/(2*(COUNTIF(Z244:AF244,"0")+COUNTIF(Z244:AF244,"1")+COUNTIF(Z244:AF244,"2"))),"")</x:f>
      </x:c>
      <x:c r="AJ244" s="14" t="str"/>
      <x:c r="AK244" s="14" t="str"/>
      <x:c r="AL244" s="14" t="str"/>
      <x:c r="AM244" s="9" t="str"/>
      <x:c r="AN244" s="9" t="str">
        <x:v>6.6.5.2</x:v>
      </x:c>
      <x:c r="AO244" s="9" t="str">
        <x:v>MVP/SHACL_GENERATION_PIPELINE/experiments/LUNA_NO_SEMANTIC_VALIDATOR/RUN_01/runs/RUN-TRF-116-20260901T114315140495Z/artifacts/attempt_01/candidate_shape.ttl</x:v>
      </x:c>
      <x:c r="AP244" s="9" t="str">
        <x:v>a62dc73d23e23b5a320120ddbf03d82b4d0dd2dbe6f2948cacbafc0060d9f952</x:v>
      </x:c>
      <x:c r="AQ244" s="52" t="inlineStr">
        <x:is>
          <x:t xml:space="preserve">PASS</x:t>
        </x:is>
      </x:c>
      <x:c r="AR244" s="53" t="inlineStr">
        <x:is>
          <x:t xml:space="preserve">VALID</x:t>
        </x:is>
      </x:c>
      <x:c r="AS244" s="53" t="inlineStr">
        <x:is>
          <x:t xml:space="preserve">TRF-116-P02=ACTIVATED | TRF-116-F01=ACTIVATED</x:t>
        </x:is>
      </x:c>
      <x:c r="AT244" s="53">
        <x:v>1</x:v>
      </x:c>
      <x:c r="AU244" s="53">
        <x:v>10</x:v>
      </x:c>
      <x:c r="AV244" s="53">
        <x:v>43</x:v>
      </x:c>
      <x:c r="AW244" s="53" t="inlineStr">
        <x:is>
          <x:t xml:space="preserve">sh:class, sh:datatype, sh:hasValue, sh:maxCount, sh:minCount, sh:node, sh:property</x:t>
        </x:is>
      </x:c>
      <x:c r="AX244" s="53">
        <x:v>0</x:v>
      </x:c>
      <x:c r="AY244" s="53">
        <x:v>1</x:v>
      </x:c>
      <x:c r="AZ244" s="53">
        <x:v>0</x:v>
      </x:c>
      <x:c r="BA244" s="54"/>
      <x:c r="BB244" s="54"/>
      <x:c r="BC244" s="54"/>
      <x:c r="BD244" s="55" t="str">
        <x:f>IF(OR(W244&lt;&gt;"REVIEWED",COUNTIF(BA244:BC244,"UNCLEAR")&gt;0,COUNTA(BA244:BC244)&lt;3,(COUNTIF(BA244:BC244,"0")+COUNTIF(BA244:BC244,"1")+COUNTIF(BA244:BC244,"2"))=0,AJ244=""),"",(COUNTIF(BA244:BC244,"1")+2*COUNTIF(BA244:BC244,"2"))/(2*(COUNTIF(BA244:BC244,"0")+COUNTIF(BA244:BC244,"1")+COUNTIF(BA244:BC244,"2"))))</x:f>
      </x:c>
    </x:row>
    <x:row r="245" ht="66" customHeight="1">
      <x:c r="A245" s="9" t="str">
        <x:v>BATCH_24</x:v>
      </x:c>
      <x:c r="B245" s="9" t="n">
        <x:v>239</x:v>
      </x:c>
      <x:c r="C245" s="9" t="str">
        <x:v>TRF-077</x:v>
      </x:c>
      <x:c r="D245" s="9" t="str">
        <x:v>TRAFICOM</x:v>
      </x:c>
      <x:c r="E245" s="9" t="str">
        <x:v>DIRECT_STATIC</x:v>
      </x:c>
      <x:c r="F245" s="9" t="str">
        <x:v>RUN_01</x:v>
      </x:c>
      <x:c r="G245" s="12" t="str">
        <x:v>OFFICIAL_ELIGIBLE_OUTPUT</x:v>
      </x:c>
      <x:c r="H245" s="12" t="str">
        <x:v>NO_SEMANTIC_VALIDATOR_DETERMINISTIC_PASS</x:v>
      </x:c>
      <x:c r="I245" s="12" t="str">
        <x:v>PARSED</x:v>
      </x:c>
      <x:c r="J245" s="12" t="str">
        <x:v>PASS</x:v>
      </x:c>
      <x:c r="K245" s="9" t="n">
        <x:v>6</x:v>
      </x:c>
      <x:c r="L245" s="9" t="n">
        <x:v>6</x:v>
      </x:c>
      <x:c r="M245" s="9" t="n">
        <x:v>3</x:v>
      </x:c>
      <x:c r="N245" s="9" t="n">
        <x:v>0</x:v>
      </x:c>
      <x:c r="O245" s="9" t="str">
        <x:v>TRF-077-P03</x:v>
      </x:c>
      <x:c r="P245" s="9" t="str">
        <x:v>PASS</x:v>
      </x:c>
      <x:c r="Q245" s="9" t="str">
        <x:v>FAIL</x:v>
      </x:c>
      <x:c r="R245" s="9" t="str">
        <x:v>FALSE_REJECT</x:v>
      </x:c>
      <x:c r="S245" s="9" t="str">
        <x:v>TRF-077-F01</x:v>
      </x:c>
      <x:c r="T245" s="9" t="str">
        <x:v>FAIL</x:v>
      </x:c>
      <x:c r="U245" s="9" t="str">
        <x:v>FAIL</x:v>
      </x:c>
      <x:c r="V245" s="9" t="str">
        <x:v>CORRECT_BEHAVIOR</x:v>
      </x:c>
      <x:c r="W245" s="13" t="str">
        <x:v>NOT_REVIEWED</x:v>
      </x:c>
      <x:c r="X245" s="13" t="str"/>
      <x:c r="Y245" s="13" t="str"/>
      <x:c r="Z245" s="13" t="str"/>
      <x:c r="AA245" s="13" t="str"/>
      <x:c r="AB245" s="13" t="str"/>
      <x:c r="AC245" s="13" t="str"/>
      <x:c r="AD245" s="13" t="str"/>
      <x:c r="AE245" s="13" t="str"/>
      <x:c r="AF245" s="13" t="str"/>
      <x:c r="AG245" s="13" t="str"/>
      <x:c r="AH245" s="13" t="str"/>
      <x:c r="AI245" s="16" t="str">
        <x:f>IF(AND(W245="REVIEWED",X245&lt;&gt;"",Y245&lt;&gt;"",COUNTA(Z245:AF245)=7,COUNTIF(Z245:AF245,"UNCLEAR")=0,(COUNTIF(Z245:AF245,"0")+COUNTIF(Z245:AF245,"1")+COUNTIF(Z245:AF245,"2"))&gt;0,AG245&lt;&gt;"",AH245&lt;&gt;"",AJ245&lt;&gt;""),(COUNTIF(Z245:AF245,"1")+2*COUNTIF(Z245:AF245,"2"))/(2*(COUNTIF(Z245:AF245,"0")+COUNTIF(Z245:AF245,"1")+COUNTIF(Z245:AF245,"2"))),"")</x:f>
      </x:c>
      <x:c r="AJ245" s="14" t="str"/>
      <x:c r="AK245" s="14" t="str"/>
      <x:c r="AL245" s="14" t="str"/>
      <x:c r="AM245" s="9" t="str">
        <x:v>ALWAYS_FAIL; RDF_FALSE_REJECT</x:v>
      </x:c>
      <x:c r="AN245" s="9" t="str">
        <x:v>6.5.1.8</x:v>
      </x:c>
      <x:c r="AO245" s="9" t="str">
        <x:v>MVP/SHACL_GENERATION_PIPELINE/experiments/LUNA_NO_SEMANTIC_VALIDATOR/RUN_01/runs/RUN-TRF-077-20260901T113212703611Z/artifacts/attempt_01/candidate_shape.ttl</x:v>
      </x:c>
      <x:c r="AP245" s="9" t="str">
        <x:v>3c95162efda31cbf30ed1ee2265cb1e93420c1ebf36a9a90b726891d3dc05ce7</x:v>
      </x:c>
      <x:c r="AQ245" s="52" t="inlineStr">
        <x:is>
          <x:t xml:space="preserve">PASS</x:t>
        </x:is>
      </x:c>
      <x:c r="AR245" s="53" t="inlineStr">
        <x:is>
          <x:t xml:space="preserve">VALID</x:t>
        </x:is>
      </x:c>
      <x:c r="AS245" s="53" t="inlineStr">
        <x:is>
          <x:t xml:space="preserve">TRF-077-P03=ACTIVATED | TRF-077-F01=ACTIVATED</x:t>
        </x:is>
      </x:c>
      <x:c r="AT245" s="53">
        <x:v>1</x:v>
      </x:c>
      <x:c r="AU245" s="53">
        <x:v>16</x:v>
      </x:c>
      <x:c r="AV245" s="53">
        <x:v>73</x:v>
      </x:c>
      <x:c r="AW245" s="53" t="inlineStr">
        <x:is>
          <x:t xml:space="preserve">sh:class, sh:datatype, sh:hasValue, sh:maxCount, sh:maxInclusive, sh:minCount, sh:minInclusive, sh:node, sh:or, sh:property</x:t>
        </x:is>
      </x:c>
      <x:c r="AX245" s="53">
        <x:v>1</x:v>
      </x:c>
      <x:c r="AY245" s="53">
        <x:v>1</x:v>
      </x:c>
      <x:c r="AZ245" s="53">
        <x:v>1</x:v>
      </x:c>
      <x:c r="BA245" s="54"/>
      <x:c r="BB245" s="54"/>
      <x:c r="BC245" s="54"/>
      <x:c r="BD245" s="55" t="str">
        <x:f>IF(OR(W245&lt;&gt;"REVIEWED",COUNTIF(BA245:BC245,"UNCLEAR")&gt;0,COUNTA(BA245:BC245)&lt;3,(COUNTIF(BA245:BC245,"0")+COUNTIF(BA245:BC245,"1")+COUNTIF(BA245:BC245,"2"))=0,AJ245=""),"",(COUNTIF(BA245:BC245,"1")+2*COUNTIF(BA245:BC245,"2"))/(2*(COUNTIF(BA245:BC245,"0")+COUNTIF(BA245:BC245,"1")+COUNTIF(BA245:BC245,"2"))))</x:f>
      </x:c>
    </x:row>
    <x:row r="246" ht="66" customHeight="1">
      <x:c r="A246" s="9" t="str">
        <x:v>BATCH_24</x:v>
      </x:c>
      <x:c r="B246" s="9" t="n">
        <x:v>240</x:v>
      </x:c>
      <x:c r="C246" s="9" t="str">
        <x:v>TRF-051</x:v>
      </x:c>
      <x:c r="D246" s="9" t="str">
        <x:v>TRAFICOM</x:v>
      </x:c>
      <x:c r="E246" s="9" t="str">
        <x:v>COMPLEX_READINESS</x:v>
      </x:c>
      <x:c r="F246" s="9" t="str">
        <x:v>RUN_01</x:v>
      </x:c>
      <x:c r="G246" s="12" t="str">
        <x:v>OFFICIAL_ELIGIBLE_OUTPUT</x:v>
      </x:c>
      <x:c r="H246" s="12" t="str">
        <x:v>NO_SEMANTIC_VALIDATOR_DETERMINISTIC_PASS</x:v>
      </x:c>
      <x:c r="I246" s="12" t="str">
        <x:v>PARSED</x:v>
      </x:c>
      <x:c r="J246" s="12" t="str">
        <x:v>PASS</x:v>
      </x:c>
      <x:c r="K246" s="9" t="n">
        <x:v>11</x:v>
      </x:c>
      <x:c r="L246" s="9" t="n">
        <x:v>11</x:v>
      </x:c>
      <x:c r="M246" s="9" t="n">
        <x:v>11</x:v>
      </x:c>
      <x:c r="N246" s="9" t="n">
        <x:v>1</x:v>
      </x:c>
      <x:c r="O246" s="9" t="str">
        <x:v>TRF-051-P01</x:v>
      </x:c>
      <x:c r="P246" s="9" t="str">
        <x:v>PASS</x:v>
      </x:c>
      <x:c r="Q246" s="9" t="str">
        <x:v>PASS</x:v>
      </x:c>
      <x:c r="R246" s="9" t="str">
        <x:v>CORRECT_BEHAVIOR</x:v>
      </x:c>
      <x:c r="S246" s="9" t="str">
        <x:v>TRF-051-F05</x:v>
      </x:c>
      <x:c r="T246" s="9" t="str">
        <x:v>FAIL</x:v>
      </x:c>
      <x:c r="U246" s="9" t="str">
        <x:v>FAIL</x:v>
      </x:c>
      <x:c r="V246" s="9" t="str">
        <x:v>CORRECT_BEHAVIOR</x:v>
      </x:c>
      <x:c r="W246" s="13" t="str">
        <x:v>NOT_REVIEWED</x:v>
      </x:c>
      <x:c r="X246" s="13" t="str"/>
      <x:c r="Y246" s="13" t="str"/>
      <x:c r="Z246" s="13" t="str"/>
      <x:c r="AA246" s="13" t="str"/>
      <x:c r="AB246" s="13" t="str"/>
      <x:c r="AC246" s="13" t="str"/>
      <x:c r="AD246" s="13" t="str"/>
      <x:c r="AE246" s="13" t="str"/>
      <x:c r="AF246" s="13" t="str"/>
      <x:c r="AG246" s="13" t="str"/>
      <x:c r="AH246" s="13" t="str"/>
      <x:c r="AI246" s="16" t="str">
        <x:f>IF(AND(W246="REVIEWED",X246&lt;&gt;"",Y246&lt;&gt;"",COUNTA(Z246:AF246)=7,COUNTIF(Z246:AF246,"UNCLEAR")=0,(COUNTIF(Z246:AF246,"0")+COUNTIF(Z246:AF246,"1")+COUNTIF(Z246:AF246,"2"))&gt;0,AG246&lt;&gt;"",AH246&lt;&gt;"",AJ246&lt;&gt;""),(COUNTIF(Z246:AF246,"1")+2*COUNTIF(Z246:AF246,"2"))/(2*(COUNTIF(Z246:AF246,"0")+COUNTIF(Z246:AF246,"1")+COUNTIF(Z246:AF246,"2"))),"")</x:f>
      </x:c>
      <x:c r="AJ246" s="14" t="str"/>
      <x:c r="AK246" s="14" t="str"/>
      <x:c r="AL246" s="14" t="str"/>
      <x:c r="AM246" s="9" t="str"/>
      <x:c r="AN246" s="9" t="str">
        <x:v>4.4.4.2</x:v>
      </x:c>
      <x:c r="AO246" s="9" t="str">
        <x:v>MVP/SHACL_GENERATION_PIPELINE/experiments/LUNA_NO_SEMANTIC_VALIDATOR/RUN_01/runs/RUN-TRF-051-20260901T112227266973Z/artifacts/attempt_01/candidate_shape.ttl</x:v>
      </x:c>
      <x:c r="AP246" s="9" t="str">
        <x:v>fd942aa2e898180006b76b1d7754cf639edb344c00577cb476a48cba3262c0ef</x:v>
      </x:c>
      <x:c r="AQ246" s="52" t="inlineStr">
        <x:is>
          <x:t xml:space="preserve">PASS</x:t>
        </x:is>
      </x:c>
      <x:c r="AR246" s="53" t="inlineStr">
        <x:is>
          <x:t xml:space="preserve">VALID</x:t>
        </x:is>
      </x:c>
      <x:c r="AS246" s="53" t="inlineStr">
        <x:is>
          <x:t xml:space="preserve">TRF-051-P01=ACTIVATED | TRF-051-F05=ACTIVATED</x:t>
        </x:is>
      </x:c>
      <x:c r="AT246" s="53">
        <x:v>4</x:v>
      </x:c>
      <x:c r="AU246" s="53">
        <x:v>13</x:v>
      </x:c>
      <x:c r="AV246" s="53">
        <x:v>53</x:v>
      </x:c>
      <x:c r="AW246" s="53" t="inlineStr">
        <x:is>
          <x:t xml:space="preserve">sh:class, sh:datatype, sh:hasValue, sh:maxCount, sh:minCount, sh:minInclusive, sh:node, sh:property</x:t>
        </x:is>
      </x:c>
      <x:c r="AX246" s="53">
        <x:v>0</x:v>
      </x:c>
      <x:c r="AY246" s="53">
        <x:v>1</x:v>
      </x:c>
      <x:c r="AZ246" s="53">
        <x:v>0</x:v>
      </x:c>
      <x:c r="BA246" s="54"/>
      <x:c r="BB246" s="54"/>
      <x:c r="BC246" s="54"/>
      <x:c r="BD246" s="55" t="str">
        <x:f>IF(OR(W246&lt;&gt;"REVIEWED",COUNTIF(BA246:BC246,"UNCLEAR")&gt;0,COUNTA(BA246:BC246)&lt;3,(COUNTIF(BA246:BC246,"0")+COUNTIF(BA246:BC246,"1")+COUNTIF(BA246:BC246,"2"))=0,AJ246=""),"",(COUNTIF(BA246:BC246,"1")+2*COUNTIF(BA246:BC246,"2"))/(2*(COUNTIF(BA246:BC246,"0")+COUNTIF(BA246:BC246,"1")+COUNTIF(BA246:BC246,"2"))))</x:f>
      </x:c>
    </x:row>
    <x:row r="247" ht="66" customHeight="1">
      <x:c r="A247" s="9" t="str">
        <x:v>BATCH_25</x:v>
      </x:c>
      <x:c r="B247" s="9" t="n">
        <x:v>241</x:v>
      </x:c>
      <x:c r="C247" s="9" t="str">
        <x:v>IMO26-017</x:v>
      </x:c>
      <x:c r="D247" s="9" t="str">
        <x:v>IMO26</x:v>
      </x:c>
      <x:c r="E247" s="9" t="str">
        <x:v>DIRECT_STATIC</x:v>
      </x:c>
      <x:c r="F247" s="9" t="str">
        <x:v>RUN_01</x:v>
      </x:c>
      <x:c r="G247" s="12" t="str">
        <x:v>OFFICIAL_ELIGIBLE_OUTPUT</x:v>
      </x:c>
      <x:c r="H247" s="12" t="str">
        <x:v>NO_SEMANTIC_VALIDATOR_DETERMINISTIC_PASS</x:v>
      </x:c>
      <x:c r="I247" s="12" t="str">
        <x:v>PARSED</x:v>
      </x:c>
      <x:c r="J247" s="12" t="str">
        <x:v>PASS</x:v>
      </x:c>
      <x:c r="K247" s="9" t="n">
        <x:v>8</x:v>
      </x:c>
      <x:c r="L247" s="9" t="n">
        <x:v>8</x:v>
      </x:c>
      <x:c r="M247" s="9" t="n">
        <x:v>6</x:v>
      </x:c>
      <x:c r="N247" s="9" t="n">
        <x:v>0</x:v>
      </x:c>
      <x:c r="O247" s="9" t="str">
        <x:v>IMO26-017-B-P04</x:v>
      </x:c>
      <x:c r="P247" s="9" t="str">
        <x:v>PASS</x:v>
      </x:c>
      <x:c r="Q247" s="9" t="str">
        <x:v>PASS</x:v>
      </x:c>
      <x:c r="R247" s="9" t="str">
        <x:v>CORRECT_BEHAVIOR</x:v>
      </x:c>
      <x:c r="S247" s="9" t="str">
        <x:v>IMO26-017-B-F01</x:v>
      </x:c>
      <x:c r="T247" s="9" t="str">
        <x:v>FAIL</x:v>
      </x:c>
      <x:c r="U247" s="9" t="str">
        <x:v>FAIL</x:v>
      </x:c>
      <x:c r="V247" s="9" t="str">
        <x:v>CORRECT_BEHAVIOR</x:v>
      </x:c>
      <x:c r="W247" s="13" t="str">
        <x:v>NOT_REVIEWED</x:v>
      </x:c>
      <x:c r="X247" s="13" t="str"/>
      <x:c r="Y247" s="13" t="str"/>
      <x:c r="Z247" s="13" t="str"/>
      <x:c r="AA247" s="13" t="str"/>
      <x:c r="AB247" s="13" t="str"/>
      <x:c r="AC247" s="13" t="str"/>
      <x:c r="AD247" s="13" t="str"/>
      <x:c r="AE247" s="13" t="str"/>
      <x:c r="AF247" s="13" t="str"/>
      <x:c r="AG247" s="13" t="str"/>
      <x:c r="AH247" s="13" t="str"/>
      <x:c r="AI247" s="16" t="str">
        <x:f>IF(AND(W247="REVIEWED",X247&lt;&gt;"",Y247&lt;&gt;"",COUNTA(Z247:AF247)=7,COUNTIF(Z247:AF247,"UNCLEAR")=0,(COUNTIF(Z247:AF247,"0")+COUNTIF(Z247:AF247,"1")+COUNTIF(Z247:AF247,"2"))&gt;0,AG247&lt;&gt;"",AH247&lt;&gt;"",AJ247&lt;&gt;""),(COUNTIF(Z247:AF247,"1")+2*COUNTIF(Z247:AF247,"2"))/(2*(COUNTIF(Z247:AF247,"0")+COUNTIF(Z247:AF247,"1")+COUNTIF(Z247:AF247,"2"))),"")</x:f>
      </x:c>
      <x:c r="AJ247" s="14" t="str"/>
      <x:c r="AK247" s="14" t="str"/>
      <x:c r="AL247" s="14" t="str"/>
      <x:c r="AM247" s="9" t="str">
        <x:v>RDF_FALSE_ACCEPT; RDF_FALSE_REJECT</x:v>
      </x:c>
      <x:c r="AN247" s="9" t="str">
        <x:v>11-1.2</x:v>
      </x:c>
      <x:c r="AO247" s="9" t="str">
        <x:v>MVP/SHACL_GENERATION_PIPELINE/experiments/LUNA_NO_SEMANTIC_VALIDATOR/RUN_01/runs/RUN-IMO26-017-20260901T105653773500Z/artifacts/attempt_01/candidate_shape.ttl</x:v>
      </x:c>
      <x:c r="AP247" s="9" t="str">
        <x:v>bcc6c07a77f7585ee824eb42404a51aa1a2591ad5b54be2b40d26ad83819c5b8</x:v>
      </x:c>
      <x:c r="AQ247" s="52" t="inlineStr">
        <x:is>
          <x:t xml:space="preserve">PASS</x:t>
        </x:is>
      </x:c>
      <x:c r="AR247" s="53" t="inlineStr">
        <x:is>
          <x:t xml:space="preserve">VALID</x:t>
        </x:is>
      </x:c>
      <x:c r="AS247" s="53" t="inlineStr">
        <x:is>
          <x:t xml:space="preserve">IMO26-017-B-P04=ACTIVATED | IMO26-017-B-F01=ACTIVATED</x:t>
        </x:is>
      </x:c>
      <x:c r="AT247" s="53">
        <x:v>1</x:v>
      </x:c>
      <x:c r="AU247" s="53">
        <x:v>5</x:v>
      </x:c>
      <x:c r="AV247" s="53">
        <x:v>19</x:v>
      </x:c>
      <x:c r="AW247" s="53" t="inlineStr">
        <x:is>
          <x:t xml:space="preserve">sh:datatype, sh:hasValue, sh:minCount, sh:or, sh:property</x:t>
        </x:is>
      </x:c>
      <x:c r="AX247" s="53">
        <x:v>0</x:v>
      </x:c>
      <x:c r="AY247" s="53">
        <x:v>1</x:v>
      </x:c>
      <x:c r="AZ247" s="53">
        <x:v>1</x:v>
      </x:c>
      <x:c r="BA247" s="54"/>
      <x:c r="BB247" s="54"/>
      <x:c r="BC247" s="54"/>
      <x:c r="BD247" s="55" t="str">
        <x:f>IF(OR(W247&lt;&gt;"REVIEWED",COUNTIF(BA247:BC247,"UNCLEAR")&gt;0,COUNTA(BA247:BC247)&lt;3,(COUNTIF(BA247:BC247,"0")+COUNTIF(BA247:BC247,"1")+COUNTIF(BA247:BC247,"2"))=0,AJ247=""),"",(COUNTIF(BA247:BC247,"1")+2*COUNTIF(BA247:BC247,"2"))/(2*(COUNTIF(BA247:BC247,"0")+COUNTIF(BA247:BC247,"1")+COUNTIF(BA247:BC247,"2"))))</x:f>
      </x:c>
    </x:row>
    <x:row r="248" ht="66" customHeight="1">
      <x:c r="A248" s="9" t="str">
        <x:v>BATCH_25</x:v>
      </x:c>
      <x:c r="B248" s="9" t="n">
        <x:v>242</x:v>
      </x:c>
      <x:c r="C248" s="9" t="str">
        <x:v>IMO-107</x:v>
      </x:c>
      <x:c r="D248" s="9" t="str">
        <x:v>IMO</x:v>
      </x:c>
      <x:c r="E248" s="9" t="str">
        <x:v>DIRECT_STATIC</x:v>
      </x:c>
      <x:c r="F248" s="9" t="str">
        <x:v>RUN_01</x:v>
      </x:c>
      <x:c r="G248" s="12" t="str">
        <x:v>OFFICIAL_ELIGIBLE_OUTPUT</x:v>
      </x:c>
      <x:c r="H248" s="12" t="str">
        <x:v>NO_SEMANTIC_VALIDATOR_DETERMINISTIC_PASS</x:v>
      </x:c>
      <x:c r="I248" s="12" t="str">
        <x:v>PARSED</x:v>
      </x:c>
      <x:c r="J248" s="12" t="str">
        <x:v>PASS</x:v>
      </x:c>
      <x:c r="K248" s="9" t="n">
        <x:v>7</x:v>
      </x:c>
      <x:c r="L248" s="9" t="n">
        <x:v>7</x:v>
      </x:c>
      <x:c r="M248" s="9" t="n">
        <x:v>6</x:v>
      </x:c>
      <x:c r="N248" s="9" t="n">
        <x:v>0</x:v>
      </x:c>
      <x:c r="O248" s="9" t="str">
        <x:v>IMO-107-L-P02</x:v>
      </x:c>
      <x:c r="P248" s="9" t="str">
        <x:v>PASS</x:v>
      </x:c>
      <x:c r="Q248" s="9" t="str">
        <x:v>PASS</x:v>
      </x:c>
      <x:c r="R248" s="9" t="str">
        <x:v>CORRECT_BEHAVIOR</x:v>
      </x:c>
      <x:c r="S248" s="9" t="str">
        <x:v>IMO-107-L-F03</x:v>
      </x:c>
      <x:c r="T248" s="9" t="str">
        <x:v>FAIL</x:v>
      </x:c>
      <x:c r="U248" s="9" t="str">
        <x:v>FAIL</x:v>
      </x:c>
      <x:c r="V248" s="9" t="str">
        <x:v>CORRECT_BEHAVIOR</x:v>
      </x:c>
      <x:c r="W248" s="13" t="str">
        <x:v>NOT_REVIEWED</x:v>
      </x:c>
      <x:c r="X248" s="13" t="str"/>
      <x:c r="Y248" s="13" t="str"/>
      <x:c r="Z248" s="13" t="str"/>
      <x:c r="AA248" s="13" t="str"/>
      <x:c r="AB248" s="13" t="str"/>
      <x:c r="AC248" s="13" t="str"/>
      <x:c r="AD248" s="13" t="str"/>
      <x:c r="AE248" s="13" t="str"/>
      <x:c r="AF248" s="13" t="str"/>
      <x:c r="AG248" s="13" t="str"/>
      <x:c r="AH248" s="13" t="str"/>
      <x:c r="AI248" s="16" t="str">
        <x:f>IF(AND(W248="REVIEWED",X248&lt;&gt;"",Y248&lt;&gt;"",COUNTA(Z248:AF248)=7,COUNTIF(Z248:AF248,"UNCLEAR")=0,(COUNTIF(Z248:AF248,"0")+COUNTIF(Z248:AF248,"1")+COUNTIF(Z248:AF248,"2"))&gt;0,AG248&lt;&gt;"",AH248&lt;&gt;"",AJ248&lt;&gt;""),(COUNTIF(Z248:AF248,"1")+2*COUNTIF(Z248:AF248,"2"))/(2*(COUNTIF(Z248:AF248,"0")+COUNTIF(Z248:AF248,"1")+COUNTIF(Z248:AF248,"2"))),"")</x:f>
      </x:c>
      <x:c r="AJ248" s="14" t="str"/>
      <x:c r="AK248" s="14" t="str"/>
      <x:c r="AL248" s="14" t="str"/>
      <x:c r="AM248" s="9" t="str">
        <x:v>RDF_FALSE_ACCEPT</x:v>
      </x:c>
      <x:c r="AN248" s="9" t="str">
        <x:v>Part II-A 1.1.4</x:v>
      </x:c>
      <x:c r="AO248" s="9" t="str">
        <x:v>MVP/SHACL_GENERATION_PIPELINE/experiments/LUNA_NO_SEMANTIC_VALIDATOR/RUN_01/runs/RUN-IMO-107-20260901T104236164652Z/artifacts/attempt_01/candidate_shape.ttl</x:v>
      </x:c>
      <x:c r="AP248" s="9" t="str">
        <x:v>c3443feeb50d69dc97e9d4b00f551778e50655e5023cc1456a5cac72266f6871</x:v>
      </x:c>
      <x:c r="AQ248" s="52" t="inlineStr">
        <x:is>
          <x:t xml:space="preserve">PASS</x:t>
        </x:is>
      </x:c>
      <x:c r="AR248" s="53" t="inlineStr">
        <x:is>
          <x:t xml:space="preserve">VALID</x:t>
        </x:is>
      </x:c>
      <x:c r="AS248" s="53" t="inlineStr">
        <x:is>
          <x:t xml:space="preserve">IMO-107-L-P02=ACTIVATED | IMO-107-L-F03=ACTIVATED</x:t>
        </x:is>
      </x:c>
      <x:c r="AT248" s="53">
        <x:v>3</x:v>
      </x:c>
      <x:c r="AU248" s="53">
        <x:v>5</x:v>
      </x:c>
      <x:c r="AV248" s="53">
        <x:v>21</x:v>
      </x:c>
      <x:c r="AW248" s="53" t="inlineStr">
        <x:is>
          <x:t xml:space="preserve">sh:datatype, sh:hasValue, sh:minCount, sh:or, sh:property</x:t>
        </x:is>
      </x:c>
      <x:c r="AX248" s="53">
        <x:v>0</x:v>
      </x:c>
      <x:c r="AY248" s="53">
        <x:v>1</x:v>
      </x:c>
      <x:c r="AZ248" s="53">
        <x:v>1</x:v>
      </x:c>
      <x:c r="BA248" s="54"/>
      <x:c r="BB248" s="54"/>
      <x:c r="BC248" s="54"/>
      <x:c r="BD248" s="55" t="str">
        <x:f>IF(OR(W248&lt;&gt;"REVIEWED",COUNTIF(BA248:BC248,"UNCLEAR")&gt;0,COUNTA(BA248:BC248)&lt;3,(COUNTIF(BA248:BC248,"0")+COUNTIF(BA248:BC248,"1")+COUNTIF(BA248:BC248,"2"))=0,AJ248=""),"",(COUNTIF(BA248:BC248,"1")+2*COUNTIF(BA248:BC248,"2"))/(2*(COUNTIF(BA248:BC248,"0")+COUNTIF(BA248:BC248,"1")+COUNTIF(BA248:BC248,"2"))))</x:f>
      </x:c>
    </x:row>
    <x:row r="249" ht="66" customHeight="1">
      <x:c r="A249" s="9" t="str">
        <x:v>BATCH_25</x:v>
      </x:c>
      <x:c r="B249" s="9" t="n">
        <x:v>243</x:v>
      </x:c>
      <x:c r="C249" s="9" t="str">
        <x:v>TRF-003</x:v>
      </x:c>
      <x:c r="D249" s="9" t="str">
        <x:v>TRAFICOM</x:v>
      </x:c>
      <x:c r="E249" s="9" t="str">
        <x:v>DIRECT_STATIC</x:v>
      </x:c>
      <x:c r="F249" s="9" t="str">
        <x:v>RUN_01</x:v>
      </x:c>
      <x:c r="G249" s="12" t="str">
        <x:v>OFFICIAL_ELIGIBLE_OUTPUT</x:v>
      </x:c>
      <x:c r="H249" s="12" t="str">
        <x:v>NO_SEMANTIC_VALIDATOR_DETERMINISTIC_PASS</x:v>
      </x:c>
      <x:c r="I249" s="12" t="str">
        <x:v>PARSED</x:v>
      </x:c>
      <x:c r="J249" s="12" t="str">
        <x:v>PASS</x:v>
      </x:c>
      <x:c r="K249" s="9" t="n">
        <x:v>7</x:v>
      </x:c>
      <x:c r="L249" s="9" t="n">
        <x:v>7</x:v>
      </x:c>
      <x:c r="M249" s="9" t="n">
        <x:v>5</x:v>
      </x:c>
      <x:c r="N249" s="9" t="n">
        <x:v>0</x:v>
      </x:c>
      <x:c r="O249" s="9" t="str">
        <x:v>TRF-003-P04</x:v>
      </x:c>
      <x:c r="P249" s="9" t="str">
        <x:v>PASS</x:v>
      </x:c>
      <x:c r="Q249" s="9" t="str">
        <x:v>PASS</x:v>
      </x:c>
      <x:c r="R249" s="9" t="str">
        <x:v>CORRECT_BEHAVIOR</x:v>
      </x:c>
      <x:c r="S249" s="9" t="str">
        <x:v>TRF-003-F03</x:v>
      </x:c>
      <x:c r="T249" s="9" t="str">
        <x:v>FAIL</x:v>
      </x:c>
      <x:c r="U249" s="9" t="str">
        <x:v>PASS</x:v>
      </x:c>
      <x:c r="V249" s="9" t="str">
        <x:v>FALSE_ACCEPT</x:v>
      </x:c>
      <x:c r="W249" s="13" t="str">
        <x:v>NOT_REVIEWED</x:v>
      </x:c>
      <x:c r="X249" s="13" t="str"/>
      <x:c r="Y249" s="13" t="str"/>
      <x:c r="Z249" s="13" t="str"/>
      <x:c r="AA249" s="13" t="str"/>
      <x:c r="AB249" s="13" t="str"/>
      <x:c r="AC249" s="13" t="str"/>
      <x:c r="AD249" s="13" t="str"/>
      <x:c r="AE249" s="13" t="str"/>
      <x:c r="AF249" s="13" t="str"/>
      <x:c r="AG249" s="13" t="str"/>
      <x:c r="AH249" s="13" t="str"/>
      <x:c r="AI249" s="16" t="str">
        <x:f>IF(AND(W249="REVIEWED",X249&lt;&gt;"",Y249&lt;&gt;"",COUNTA(Z249:AF249)=7,COUNTIF(Z249:AF249,"UNCLEAR")=0,(COUNTIF(Z249:AF249,"0")+COUNTIF(Z249:AF249,"1")+COUNTIF(Z249:AF249,"2"))&gt;0,AG249&lt;&gt;"",AH249&lt;&gt;"",AJ249&lt;&gt;""),(COUNTIF(Z249:AF249,"1")+2*COUNTIF(Z249:AF249,"2"))/(2*(COUNTIF(Z249:AF249,"0")+COUNTIF(Z249:AF249,"1")+COUNTIF(Z249:AF249,"2"))),"")</x:f>
      </x:c>
      <x:c r="AJ249" s="14" t="str"/>
      <x:c r="AK249" s="14" t="str"/>
      <x:c r="AL249" s="14" t="str"/>
      <x:c r="AM249" s="9" t="str">
        <x:v>RDF_FALSE_ACCEPT</x:v>
      </x:c>
      <x:c r="AN249" s="9" t="str">
        <x:v>1.3</x:v>
      </x:c>
      <x:c r="AO249" s="9" t="str">
        <x:v>MVP/SHACL_GENERATION_PIPELINE/experiments/LUNA_NO_SEMANTIC_VALIDATOR/RUN_01/runs/RUN-TRF-003-20260901T105819188766Z/artifacts/attempt_01/candidate_shape.ttl</x:v>
      </x:c>
      <x:c r="AP249" s="9" t="str">
        <x:v>f2a09bccc14eba1efcd73a368d93fa88be413776bb7f2ec08d1ead2c1ea34e8b</x:v>
      </x:c>
      <x:c r="AQ249" s="52" t="inlineStr">
        <x:is>
          <x:t xml:space="preserve">PASS</x:t>
        </x:is>
      </x:c>
      <x:c r="AR249" s="53" t="inlineStr">
        <x:is>
          <x:t xml:space="preserve">VALID</x:t>
        </x:is>
      </x:c>
      <x:c r="AS249" s="53" t="inlineStr">
        <x:is>
          <x:t xml:space="preserve">TRF-003-P04=ACTIVATED | TRF-003-F03=ACTIVATED</x:t>
        </x:is>
      </x:c>
      <x:c r="AT249" s="53">
        <x:v>1</x:v>
      </x:c>
      <x:c r="AU249" s="53">
        <x:v>5</x:v>
      </x:c>
      <x:c r="AV249" s="53">
        <x:v>14</x:v>
      </x:c>
      <x:c r="AW249" s="53" t="inlineStr">
        <x:is>
          <x:t xml:space="preserve">sh:datatype, sh:hasValue, sh:maxExclusive, sh:minCount, sh:minInclusive, sh:or, sh:property</x:t>
        </x:is>
      </x:c>
      <x:c r="AX249" s="53">
        <x:v>0</x:v>
      </x:c>
      <x:c r="AY249" s="53">
        <x:v>1</x:v>
      </x:c>
      <x:c r="AZ249" s="53">
        <x:v>1</x:v>
      </x:c>
      <x:c r="BA249" s="54"/>
      <x:c r="BB249" s="54"/>
      <x:c r="BC249" s="54"/>
      <x:c r="BD249" s="55" t="str">
        <x:f>IF(OR(W249&lt;&gt;"REVIEWED",COUNTIF(BA249:BC249,"UNCLEAR")&gt;0,COUNTA(BA249:BC249)&lt;3,(COUNTIF(BA249:BC249,"0")+COUNTIF(BA249:BC249,"1")+COUNTIF(BA249:BC249,"2"))=0,AJ249=""),"",(COUNTIF(BA249:BC249,"1")+2*COUNTIF(BA249:BC249,"2"))/(2*(COUNTIF(BA249:BC249,"0")+COUNTIF(BA249:BC249,"1")+COUNTIF(BA249:BC249,"2"))))</x:f>
      </x:c>
    </x:row>
    <x:row r="250" ht="66" customHeight="1">
      <x:c r="A250" s="9" t="str">
        <x:v>BATCH_25</x:v>
      </x:c>
      <x:c r="B250" s="9" t="n">
        <x:v>244</x:v>
      </x:c>
      <x:c r="C250" s="9" t="str">
        <x:v>TRF-084</x:v>
      </x:c>
      <x:c r="D250" s="9" t="str">
        <x:v>TRAFICOM</x:v>
      </x:c>
      <x:c r="E250" s="9" t="str">
        <x:v>DIRECT_CALCULATION</x:v>
      </x:c>
      <x:c r="F250" s="9" t="str">
        <x:v>RUN_01</x:v>
      </x:c>
      <x:c r="G250" s="12" t="str">
        <x:v>OFFICIAL_ELIGIBLE_OUTPUT</x:v>
      </x:c>
      <x:c r="H250" s="12" t="str">
        <x:v>NO_SEMANTIC_VALIDATOR_DETERMINISTIC_PASS</x:v>
      </x:c>
      <x:c r="I250" s="12" t="str">
        <x:v>PARSED</x:v>
      </x:c>
      <x:c r="J250" s="12" t="str">
        <x:v>PASS</x:v>
      </x:c>
      <x:c r="K250" s="9" t="n">
        <x:v>5</x:v>
      </x:c>
      <x:c r="L250" s="9" t="n">
        <x:v>5</x:v>
      </x:c>
      <x:c r="M250" s="9" t="n">
        <x:v>5</x:v>
      </x:c>
      <x:c r="N250" s="9" t="n">
        <x:v>1</x:v>
      </x:c>
      <x:c r="O250" s="9" t="str">
        <x:v>TRF-084-P01</x:v>
      </x:c>
      <x:c r="P250" s="9" t="str">
        <x:v>PASS</x:v>
      </x:c>
      <x:c r="Q250" s="9" t="str">
        <x:v>PASS</x:v>
      </x:c>
      <x:c r="R250" s="9" t="str">
        <x:v>CORRECT_BEHAVIOR</x:v>
      </x:c>
      <x:c r="S250" s="9" t="str">
        <x:v>TRF-084-F02</x:v>
      </x:c>
      <x:c r="T250" s="9" t="str">
        <x:v>FAIL</x:v>
      </x:c>
      <x:c r="U250" s="9" t="str">
        <x:v>FAIL</x:v>
      </x:c>
      <x:c r="V250" s="9" t="str">
        <x:v>CORRECT_BEHAVIOR</x:v>
      </x:c>
      <x:c r="W250" s="13" t="str">
        <x:v>NOT_REVIEWED</x:v>
      </x:c>
      <x:c r="X250" s="13" t="str"/>
      <x:c r="Y250" s="13" t="str"/>
      <x:c r="Z250" s="13" t="str"/>
      <x:c r="AA250" s="13" t="str"/>
      <x:c r="AB250" s="13" t="str"/>
      <x:c r="AC250" s="13" t="str"/>
      <x:c r="AD250" s="13" t="str"/>
      <x:c r="AE250" s="13" t="str"/>
      <x:c r="AF250" s="13" t="str"/>
      <x:c r="AG250" s="13" t="str"/>
      <x:c r="AH250" s="13" t="str"/>
      <x:c r="AI250" s="16" t="str">
        <x:f>IF(AND(W250="REVIEWED",X250&lt;&gt;"",Y250&lt;&gt;"",COUNTA(Z250:AF250)=7,COUNTIF(Z250:AF250,"UNCLEAR")=0,(COUNTIF(Z250:AF250,"0")+COUNTIF(Z250:AF250,"1")+COUNTIF(Z250:AF250,"2"))&gt;0,AG250&lt;&gt;"",AH250&lt;&gt;"",AJ250&lt;&gt;""),(COUNTIF(Z250:AF250,"1")+2*COUNTIF(Z250:AF250,"2"))/(2*(COUNTIF(Z250:AF250,"0")+COUNTIF(Z250:AF250,"1")+COUNTIF(Z250:AF250,"2"))),"")</x:f>
      </x:c>
      <x:c r="AJ250" s="14" t="str"/>
      <x:c r="AK250" s="14" t="str"/>
      <x:c r="AL250" s="14" t="str"/>
      <x:c r="AM250" s="9" t="str"/>
      <x:c r="AN250" s="9" t="str">
        <x:v>6.5.3.1</x:v>
      </x:c>
      <x:c r="AO250" s="9" t="str">
        <x:v>MVP/SHACL_GENERATION_PIPELINE/experiments/LUNA_NO_SEMANTIC_VALIDATOR/RUN_01/runs/RUN-TRF-084-20260901T113510356738Z/artifacts/attempt_01/candidate_shape.ttl</x:v>
      </x:c>
      <x:c r="AP250" s="9" t="str">
        <x:v>2bd4b71c058d24c0339d3fe14e87d889d122a1433a26190a49aeb4d66659c383</x:v>
      </x:c>
      <x:c r="AQ250" s="52" t="inlineStr">
        <x:is>
          <x:t xml:space="preserve">PASS</x:t>
        </x:is>
      </x:c>
      <x:c r="AR250" s="53" t="inlineStr">
        <x:is>
          <x:t xml:space="preserve">VALID</x:t>
        </x:is>
      </x:c>
      <x:c r="AS250" s="53" t="inlineStr">
        <x:is>
          <x:t xml:space="preserve">TRF-084-P01=ACTIVATED | TRF-084-F02=ACTIVATED</x:t>
        </x:is>
      </x:c>
      <x:c r="AT250" s="53">
        <x:v>1</x:v>
      </x:c>
      <x:c r="AU250" s="53">
        <x:v>8</x:v>
      </x:c>
      <x:c r="AV250" s="53">
        <x:v>29</x:v>
      </x:c>
      <x:c r="AW250" s="53" t="inlineStr">
        <x:is>
          <x:t xml:space="preserve">sh:class, sh:datatype, sh:hasValue, sh:maxCount, sh:minCount, sh:node, sh:property</x:t>
        </x:is>
      </x:c>
      <x:c r="AX250" s="53">
        <x:v>3</x:v>
      </x:c>
      <x:c r="AY250" s="53">
        <x:v>1</x:v>
      </x:c>
      <x:c r="AZ250" s="53">
        <x:v>0</x:v>
      </x:c>
      <x:c r="BA250" s="54"/>
      <x:c r="BB250" s="54"/>
      <x:c r="BC250" s="54"/>
      <x:c r="BD250" s="55" t="str">
        <x:f>IF(OR(W250&lt;&gt;"REVIEWED",COUNTIF(BA250:BC250,"UNCLEAR")&gt;0,COUNTA(BA250:BC250)&lt;3,(COUNTIF(BA250:BC250,"0")+COUNTIF(BA250:BC250,"1")+COUNTIF(BA250:BC250,"2"))=0,AJ250=""),"",(COUNTIF(BA250:BC250,"1")+2*COUNTIF(BA250:BC250,"2"))/(2*(COUNTIF(BA250:BC250,"0")+COUNTIF(BA250:BC250,"1")+COUNTIF(BA250:BC250,"2"))))</x:f>
      </x:c>
    </x:row>
    <x:row r="251" ht="66" customHeight="1">
      <x:c r="A251" s="9" t="str">
        <x:v>BATCH_25</x:v>
      </x:c>
      <x:c r="B251" s="9" t="n">
        <x:v>245</x:v>
      </x:c>
      <x:c r="C251" s="9" t="str">
        <x:v>I2-042</x:v>
      </x:c>
      <x:c r="D251" s="9" t="str">
        <x:v>I2</x:v>
      </x:c>
      <x:c r="E251" s="9" t="str">
        <x:v>DIRECT_CALCULATION</x:v>
      </x:c>
      <x:c r="F251" s="9" t="str">
        <x:v>RUN_01</x:v>
      </x:c>
      <x:c r="G251" s="12" t="str">
        <x:v>OFFICIAL_ELIGIBLE_OUTPUT</x:v>
      </x:c>
      <x:c r="H251" s="12" t="str">
        <x:v>NO_SEMANTIC_VALIDATOR_DETERMINISTIC_PASS</x:v>
      </x:c>
      <x:c r="I251" s="12" t="str">
        <x:v>PARSED</x:v>
      </x:c>
      <x:c r="J251" s="12" t="str">
        <x:v>PASS</x:v>
      </x:c>
      <x:c r="K251" s="9" t="n">
        <x:v>7</x:v>
      </x:c>
      <x:c r="L251" s="9" t="n">
        <x:v>7</x:v>
      </x:c>
      <x:c r="M251" s="9" t="n">
        <x:v>7</x:v>
      </x:c>
      <x:c r="N251" s="9" t="n">
        <x:v>1</x:v>
      </x:c>
      <x:c r="O251" s="9" t="str">
        <x:v>I2-042-G-P03</x:v>
      </x:c>
      <x:c r="P251" s="9" t="str">
        <x:v>PASS</x:v>
      </x:c>
      <x:c r="Q251" s="9" t="str">
        <x:v>PASS</x:v>
      </x:c>
      <x:c r="R251" s="9" t="str">
        <x:v>CORRECT_BEHAVIOR</x:v>
      </x:c>
      <x:c r="S251" s="9" t="str">
        <x:v>I2-042-G-F02</x:v>
      </x:c>
      <x:c r="T251" s="9" t="str">
        <x:v>FAIL</x:v>
      </x:c>
      <x:c r="U251" s="9" t="str">
        <x:v>FAIL</x:v>
      </x:c>
      <x:c r="V251" s="9" t="str">
        <x:v>CORRECT_BEHAVIOR</x:v>
      </x:c>
      <x:c r="W251" s="13" t="str">
        <x:v>NOT_REVIEWED</x:v>
      </x:c>
      <x:c r="X251" s="13" t="str"/>
      <x:c r="Y251" s="13" t="str"/>
      <x:c r="Z251" s="13" t="str"/>
      <x:c r="AA251" s="13" t="str"/>
      <x:c r="AB251" s="13" t="str"/>
      <x:c r="AC251" s="13" t="str"/>
      <x:c r="AD251" s="13" t="str"/>
      <x:c r="AE251" s="13" t="str"/>
      <x:c r="AF251" s="13" t="str"/>
      <x:c r="AG251" s="13" t="str"/>
      <x:c r="AH251" s="13" t="str"/>
      <x:c r="AI251" s="16" t="str">
        <x:f>IF(AND(W251="REVIEWED",X251&lt;&gt;"",Y251&lt;&gt;"",COUNTA(Z251:AF251)=7,COUNTIF(Z251:AF251,"UNCLEAR")=0,(COUNTIF(Z251:AF251,"0")+COUNTIF(Z251:AF251,"1")+COUNTIF(Z251:AF251,"2"))&gt;0,AG251&lt;&gt;"",AH251&lt;&gt;"",AJ251&lt;&gt;""),(COUNTIF(Z251:AF251,"1")+2*COUNTIF(Z251:AF251,"2"))/(2*(COUNTIF(Z251:AF251,"0")+COUNTIF(Z251:AF251,"1")+COUNTIF(Z251:AF251,"2"))),"")</x:f>
      </x:c>
      <x:c r="AJ251" s="14" t="str"/>
      <x:c r="AK251" s="14" t="str"/>
      <x:c r="AL251" s="14" t="str"/>
      <x:c r="AM251" s="9" t="str"/>
      <x:c r="AN251" s="9" t="str">
        <x:v>I2.9.4(i)</x:v>
      </x:c>
      <x:c r="AO251" s="9" t="str">
        <x:v>MVP/SHACL_GENERATION_PIPELINE/experiments/LUNA_NO_SEMANTIC_VALIDATOR/RUN_01/runs/RUN-I2-042-20260901T100120603178Z/artifacts/attempt_01/candidate_shape.ttl</x:v>
      </x:c>
      <x:c r="AP251" s="9" t="str">
        <x:v>b063e8a30a2bd1302e0bbd08aadd6c16c3ea7ede3ea94517c16b826c4f9722bd</x:v>
      </x:c>
      <x:c r="AQ251" s="52" t="inlineStr">
        <x:is>
          <x:t xml:space="preserve">PASS</x:t>
        </x:is>
      </x:c>
      <x:c r="AR251" s="53" t="inlineStr">
        <x:is>
          <x:t xml:space="preserve">VALID</x:t>
        </x:is>
      </x:c>
      <x:c r="AS251" s="53" t="inlineStr">
        <x:is>
          <x:t xml:space="preserve">I2-042-G-P03=ACTIVATED | I2-042-G-F02=ACTIVATED</x:t>
        </x:is>
      </x:c>
      <x:c r="AT251" s="53">
        <x:v>2</x:v>
      </x:c>
      <x:c r="AU251" s="53">
        <x:v>7</x:v>
      </x:c>
      <x:c r="AV251" s="53">
        <x:v>29</x:v>
      </x:c>
      <x:c r="AW251" s="53" t="inlineStr">
        <x:is>
          <x:t xml:space="preserve">sh:class, sh:datatype, sh:hasValue, sh:maxCount, sh:minCount, sh:node, sh:property</x:t>
        </x:is>
      </x:c>
      <x:c r="AX251" s="53">
        <x:v>1</x:v>
      </x:c>
      <x:c r="AY251" s="53">
        <x:v>1</x:v>
      </x:c>
      <x:c r="AZ251" s="53">
        <x:v>0</x:v>
      </x:c>
      <x:c r="BA251" s="54"/>
      <x:c r="BB251" s="54"/>
      <x:c r="BC251" s="54"/>
      <x:c r="BD251" s="55" t="str">
        <x:f>IF(OR(W251&lt;&gt;"REVIEWED",COUNTIF(BA251:BC251,"UNCLEAR")&gt;0,COUNTA(BA251:BC251)&lt;3,(COUNTIF(BA251:BC251,"0")+COUNTIF(BA251:BC251,"1")+COUNTIF(BA251:BC251,"2"))=0,AJ251=""),"",(COUNTIF(BA251:BC251,"1")+2*COUNTIF(BA251:BC251,"2"))/(2*(COUNTIF(BA251:BC251,"0")+COUNTIF(BA251:BC251,"1")+COUNTIF(BA251:BC251,"2"))))</x:f>
      </x:c>
    </x:row>
    <x:row r="252" ht="66" customHeight="1">
      <x:c r="A252" s="9" t="str">
        <x:v>BATCH_25</x:v>
      </x:c>
      <x:c r="B252" s="9" t="n">
        <x:v>246</x:v>
      </x:c>
      <x:c r="C252" s="9" t="str">
        <x:v>IMO-064</x:v>
      </x:c>
      <x:c r="D252" s="9" t="str">
        <x:v>IMO</x:v>
      </x:c>
      <x:c r="E252" s="9" t="str">
        <x:v>DIRECT_STATIC</x:v>
      </x:c>
      <x:c r="F252" s="9" t="str">
        <x:v>RUN_01</x:v>
      </x:c>
      <x:c r="G252" s="12" t="str">
        <x:v>OFFICIAL_ELIGIBLE_OUTPUT</x:v>
      </x:c>
      <x:c r="H252" s="12" t="str">
        <x:v>NO_SEMANTIC_VALIDATOR_DETERMINISTIC_PASS</x:v>
      </x:c>
      <x:c r="I252" s="12" t="str">
        <x:v>PARSED</x:v>
      </x:c>
      <x:c r="J252" s="12" t="str">
        <x:v>PASS</x:v>
      </x:c>
      <x:c r="K252" s="9" t="n">
        <x:v>8</x:v>
      </x:c>
      <x:c r="L252" s="9" t="n">
        <x:v>8</x:v>
      </x:c>
      <x:c r="M252" s="9" t="n">
        <x:v>8</x:v>
      </x:c>
      <x:c r="N252" s="9" t="n">
        <x:v>1</x:v>
      </x:c>
      <x:c r="O252" s="9" t="str">
        <x:v>IMO-064-P01</x:v>
      </x:c>
      <x:c r="P252" s="9" t="str">
        <x:v>PASS</x:v>
      </x:c>
      <x:c r="Q252" s="9" t="str">
        <x:v>PASS</x:v>
      </x:c>
      <x:c r="R252" s="9" t="str">
        <x:v>CORRECT_BEHAVIOR</x:v>
      </x:c>
      <x:c r="S252" s="9" t="str">
        <x:v>IMO-064-F01</x:v>
      </x:c>
      <x:c r="T252" s="9" t="str">
        <x:v>FAIL</x:v>
      </x:c>
      <x:c r="U252" s="9" t="str">
        <x:v>FAIL</x:v>
      </x:c>
      <x:c r="V252" s="9" t="str">
        <x:v>CORRECT_BEHAVIOR</x:v>
      </x:c>
      <x:c r="W252" s="13" t="str">
        <x:v>NOT_REVIEWED</x:v>
      </x:c>
      <x:c r="X252" s="13" t="str"/>
      <x:c r="Y252" s="13" t="str"/>
      <x:c r="Z252" s="13" t="str"/>
      <x:c r="AA252" s="13" t="str"/>
      <x:c r="AB252" s="13" t="str"/>
      <x:c r="AC252" s="13" t="str"/>
      <x:c r="AD252" s="13" t="str"/>
      <x:c r="AE252" s="13" t="str"/>
      <x:c r="AF252" s="13" t="str"/>
      <x:c r="AG252" s="13" t="str"/>
      <x:c r="AH252" s="13" t="str"/>
      <x:c r="AI252" s="16" t="str">
        <x:f>IF(AND(W252="REVIEWED",X252&lt;&gt;"",Y252&lt;&gt;"",COUNTA(Z252:AF252)=7,COUNTIF(Z252:AF252,"UNCLEAR")=0,(COUNTIF(Z252:AF252,"0")+COUNTIF(Z252:AF252,"1")+COUNTIF(Z252:AF252,"2"))&gt;0,AG252&lt;&gt;"",AH252&lt;&gt;"",AJ252&lt;&gt;""),(COUNTIF(Z252:AF252,"1")+2*COUNTIF(Z252:AF252,"2"))/(2*(COUNTIF(Z252:AF252,"0")+COUNTIF(Z252:AF252,"1")+COUNTIF(Z252:AF252,"2"))),"")</x:f>
      </x:c>
      <x:c r="AJ252" s="14" t="str"/>
      <x:c r="AK252" s="14" t="str"/>
      <x:c r="AL252" s="14" t="str"/>
      <x:c r="AM252" s="9" t="str"/>
      <x:c r="AN252" s="9" t="str">
        <x:v>Part I-A 8.2.3.1</x:v>
      </x:c>
      <x:c r="AO252" s="9" t="str">
        <x:v>MVP/SHACL_GENERATION_PIPELINE/experiments/LUNA_NO_SEMANTIC_VALIDATOR/RUN_01/runs/RUN-IMO-064-20260901T102728709349Z/artifacts/attempt_01/candidate_shape.ttl</x:v>
      </x:c>
      <x:c r="AP252" s="9" t="str">
        <x:v>839d23f80b658cff42c58f7567ab2b8c1685e4bf2e44682060be63257630c5c2</x:v>
      </x:c>
      <x:c r="AQ252" s="52" t="inlineStr">
        <x:is>
          <x:t xml:space="preserve">PASS</x:t>
        </x:is>
      </x:c>
      <x:c r="AR252" s="53" t="inlineStr">
        <x:is>
          <x:t xml:space="preserve">VALID</x:t>
        </x:is>
      </x:c>
      <x:c r="AS252" s="53" t="inlineStr">
        <x:is>
          <x:t xml:space="preserve">IMO-064-P01=ACTIVATED | IMO-064-F01=ACTIVATED</x:t>
        </x:is>
      </x:c>
      <x:c r="AT252" s="53">
        <x:v>1</x:v>
      </x:c>
      <x:c r="AU252" s="53">
        <x:v>8</x:v>
      </x:c>
      <x:c r="AV252" s="53">
        <x:v>28</x:v>
      </x:c>
      <x:c r="AW252" s="53" t="inlineStr">
        <x:is>
          <x:t xml:space="preserve">sh:datatype, sh:hasValue, sh:minCount, sh:or, sh:property</x:t>
        </x:is>
      </x:c>
      <x:c r="AX252" s="53">
        <x:v>0</x:v>
      </x:c>
      <x:c r="AY252" s="53">
        <x:v>1</x:v>
      </x:c>
      <x:c r="AZ252" s="53">
        <x:v>1</x:v>
      </x:c>
      <x:c r="BA252" s="54"/>
      <x:c r="BB252" s="54"/>
      <x:c r="BC252" s="54"/>
      <x:c r="BD252" s="55" t="str">
        <x:f>IF(OR(W252&lt;&gt;"REVIEWED",COUNTIF(BA252:BC252,"UNCLEAR")&gt;0,COUNTA(BA252:BC252)&lt;3,(COUNTIF(BA252:BC252,"0")+COUNTIF(BA252:BC252,"1")+COUNTIF(BA252:BC252,"2"))=0,AJ252=""),"",(COUNTIF(BA252:BC252,"1")+2*COUNTIF(BA252:BC252,"2"))/(2*(COUNTIF(BA252:BC252,"0")+COUNTIF(BA252:BC252,"1")+COUNTIF(BA252:BC252,"2"))))</x:f>
      </x:c>
    </x:row>
    <x:row r="253" ht="66" customHeight="1">
      <x:c r="A253" s="9" t="str">
        <x:v>BATCH_25</x:v>
      </x:c>
      <x:c r="B253" s="9" t="n">
        <x:v>247</x:v>
      </x:c>
      <x:c r="C253" s="9" t="str">
        <x:v>IMO26-008</x:v>
      </x:c>
      <x:c r="D253" s="9" t="str">
        <x:v>IMO26</x:v>
      </x:c>
      <x:c r="E253" s="9" t="str">
        <x:v>DIRECT_STATIC</x:v>
      </x:c>
      <x:c r="F253" s="9" t="str">
        <x:v>RUN_01</x:v>
      </x:c>
      <x:c r="G253" s="12" t="str">
        <x:v>OFFICIAL_ELIGIBLE_OUTPUT</x:v>
      </x:c>
      <x:c r="H253" s="12" t="str">
        <x:v>NO_SEMANTIC_VALIDATOR_DETERMINISTIC_PASS</x:v>
      </x:c>
      <x:c r="I253" s="12" t="str">
        <x:v>PARSED</x:v>
      </x:c>
      <x:c r="J253" s="12" t="str">
        <x:v>PASS</x:v>
      </x:c>
      <x:c r="K253" s="9" t="n">
        <x:v>7</x:v>
      </x:c>
      <x:c r="L253" s="9" t="n">
        <x:v>7</x:v>
      </x:c>
      <x:c r="M253" s="9" t="n">
        <x:v>7</x:v>
      </x:c>
      <x:c r="N253" s="9" t="n">
        <x:v>1</x:v>
      </x:c>
      <x:c r="O253" s="9" t="str">
        <x:v>IMO26-008-A-P01</x:v>
      </x:c>
      <x:c r="P253" s="9" t="str">
        <x:v>PASS</x:v>
      </x:c>
      <x:c r="Q253" s="9" t="str">
        <x:v>PASS</x:v>
      </x:c>
      <x:c r="R253" s="9" t="str">
        <x:v>CORRECT_BEHAVIOR</x:v>
      </x:c>
      <x:c r="S253" s="9" t="str">
        <x:v>IMO26-008-A-F02</x:v>
      </x:c>
      <x:c r="T253" s="9" t="str">
        <x:v>FAIL</x:v>
      </x:c>
      <x:c r="U253" s="9" t="str">
        <x:v>FAIL</x:v>
      </x:c>
      <x:c r="V253" s="9" t="str">
        <x:v>CORRECT_BEHAVIOR</x:v>
      </x:c>
      <x:c r="W253" s="13" t="str">
        <x:v>NOT_REVIEWED</x:v>
      </x:c>
      <x:c r="X253" s="13" t="str"/>
      <x:c r="Y253" s="13" t="str"/>
      <x:c r="Z253" s="13" t="str"/>
      <x:c r="AA253" s="13" t="str"/>
      <x:c r="AB253" s="13" t="str"/>
      <x:c r="AC253" s="13" t="str"/>
      <x:c r="AD253" s="13" t="str"/>
      <x:c r="AE253" s="13" t="str"/>
      <x:c r="AF253" s="13" t="str"/>
      <x:c r="AG253" s="13" t="str"/>
      <x:c r="AH253" s="13" t="str"/>
      <x:c r="AI253" s="16" t="str">
        <x:f>IF(AND(W253="REVIEWED",X253&lt;&gt;"",Y253&lt;&gt;"",COUNTA(Z253:AF253)=7,COUNTIF(Z253:AF253,"UNCLEAR")=0,(COUNTIF(Z253:AF253,"0")+COUNTIF(Z253:AF253,"1")+COUNTIF(Z253:AF253,"2"))&gt;0,AG253&lt;&gt;"",AH253&lt;&gt;"",AJ253&lt;&gt;""),(COUNTIF(Z253:AF253,"1")+2*COUNTIF(Z253:AF253,"2"))/(2*(COUNTIF(Z253:AF253,"0")+COUNTIF(Z253:AF253,"1")+COUNTIF(Z253:AF253,"2"))),"")</x:f>
      </x:c>
      <x:c r="AJ253" s="14" t="str"/>
      <x:c r="AK253" s="14" t="str"/>
      <x:c r="AL253" s="14" t="str"/>
      <x:c r="AM253" s="9" t="str"/>
      <x:c r="AN253" s="9" t="str">
        <x:v>9-1.3.2.1.2</x:v>
      </x:c>
      <x:c r="AO253" s="9" t="str">
        <x:v>MVP/SHACL_GENERATION_PIPELINE/experiments/LUNA_NO_SEMANTIC_VALIDATOR/RUN_01/runs/RUN-IMO26-008-20260901T105344490296Z/artifacts/attempt_01/candidate_shape.ttl</x:v>
      </x:c>
      <x:c r="AP253" s="9" t="str">
        <x:v>cf21edcc1b5714e4483d84d3bfed5325920362cf4e6d026d703d24fd3fa0e761</x:v>
      </x:c>
      <x:c r="AQ253" s="52" t="inlineStr">
        <x:is>
          <x:t xml:space="preserve">PASS</x:t>
        </x:is>
      </x:c>
      <x:c r="AR253" s="53" t="inlineStr">
        <x:is>
          <x:t xml:space="preserve">VALID</x:t>
        </x:is>
      </x:c>
      <x:c r="AS253" s="53" t="inlineStr">
        <x:is>
          <x:t xml:space="preserve">IMO26-008-A-P01=ACTIVATED | IMO26-008-A-F02=ACTIVATED</x:t>
        </x:is>
      </x:c>
      <x:c r="AT253" s="53">
        <x:v>1</x:v>
      </x:c>
      <x:c r="AU253" s="53">
        <x:v>3</x:v>
      </x:c>
      <x:c r="AV253" s="53">
        <x:v>16</x:v>
      </x:c>
      <x:c r="AW253" s="53" t="inlineStr">
        <x:is>
          <x:t xml:space="preserve">sh:datatype, sh:hasValue, sh:maxCount, sh:minCount, sh:or, sh:property</x:t>
        </x:is>
      </x:c>
      <x:c r="AX253" s="53">
        <x:v>0</x:v>
      </x:c>
      <x:c r="AY253" s="53">
        <x:v>1</x:v>
      </x:c>
      <x:c r="AZ253" s="53">
        <x:v>1</x:v>
      </x:c>
      <x:c r="BA253" s="54"/>
      <x:c r="BB253" s="54"/>
      <x:c r="BC253" s="54"/>
      <x:c r="BD253" s="55" t="str">
        <x:f>IF(OR(W253&lt;&gt;"REVIEWED",COUNTIF(BA253:BC253,"UNCLEAR")&gt;0,COUNTA(BA253:BC253)&lt;3,(COUNTIF(BA253:BC253,"0")+COUNTIF(BA253:BC253,"1")+COUNTIF(BA253:BC253,"2"))=0,AJ253=""),"",(COUNTIF(BA253:BC253,"1")+2*COUNTIF(BA253:BC253,"2"))/(2*(COUNTIF(BA253:BC253,"0")+COUNTIF(BA253:BC253,"1")+COUNTIF(BA253:BC253,"2"))))</x:f>
      </x:c>
    </x:row>
    <x:row r="254" ht="66" customHeight="1">
      <x:c r="A254" s="9" t="str">
        <x:v>BATCH_25</x:v>
      </x:c>
      <x:c r="B254" s="9" t="n">
        <x:v>248</x:v>
      </x:c>
      <x:c r="C254" s="9" t="str">
        <x:v>IMO-081</x:v>
      </x:c>
      <x:c r="D254" s="9" t="str">
        <x:v>IMO</x:v>
      </x:c>
      <x:c r="E254" s="9" t="str">
        <x:v>DIRECT_STATIC</x:v>
      </x:c>
      <x:c r="F254" s="9" t="str">
        <x:v>RUN_01</x:v>
      </x:c>
      <x:c r="G254" s="12" t="str">
        <x:v>OFFICIAL_ELIGIBLE_OUTPUT</x:v>
      </x:c>
      <x:c r="H254" s="12" t="str">
        <x:v>NO_SEMANTIC_VALIDATOR_DETERMINISTIC_PASS</x:v>
      </x:c>
      <x:c r="I254" s="12" t="str">
        <x:v>PARSED</x:v>
      </x:c>
      <x:c r="J254" s="12" t="str">
        <x:v>PASS</x:v>
      </x:c>
      <x:c r="K254" s="9" t="n">
        <x:v>8</x:v>
      </x:c>
      <x:c r="L254" s="9" t="n">
        <x:v>8</x:v>
      </x:c>
      <x:c r="M254" s="9" t="n">
        <x:v>8</x:v>
      </x:c>
      <x:c r="N254" s="9" t="n">
        <x:v>1</x:v>
      </x:c>
      <x:c r="O254" s="9" t="str">
        <x:v>IMO-081-I-P04</x:v>
      </x:c>
      <x:c r="P254" s="9" t="str">
        <x:v>PASS</x:v>
      </x:c>
      <x:c r="Q254" s="9" t="str">
        <x:v>PASS</x:v>
      </x:c>
      <x:c r="R254" s="9" t="str">
        <x:v>CORRECT_BEHAVIOR</x:v>
      </x:c>
      <x:c r="S254" s="9" t="str">
        <x:v>IMO-081-I-F02</x:v>
      </x:c>
      <x:c r="T254" s="9" t="str">
        <x:v>FAIL</x:v>
      </x:c>
      <x:c r="U254" s="9" t="str">
        <x:v>FAIL</x:v>
      </x:c>
      <x:c r="V254" s="9" t="str">
        <x:v>CORRECT_BEHAVIOR</x:v>
      </x:c>
      <x:c r="W254" s="13" t="str">
        <x:v>NOT_REVIEWED</x:v>
      </x:c>
      <x:c r="X254" s="13" t="str"/>
      <x:c r="Y254" s="13" t="str"/>
      <x:c r="Z254" s="13" t="str"/>
      <x:c r="AA254" s="13" t="str"/>
      <x:c r="AB254" s="13" t="str"/>
      <x:c r="AC254" s="13" t="str"/>
      <x:c r="AD254" s="13" t="str"/>
      <x:c r="AE254" s="13" t="str"/>
      <x:c r="AF254" s="13" t="str"/>
      <x:c r="AG254" s="13" t="str"/>
      <x:c r="AH254" s="13" t="str"/>
      <x:c r="AI254" s="16" t="str">
        <x:f>IF(AND(W254="REVIEWED",X254&lt;&gt;"",Y254&lt;&gt;"",COUNTA(Z254:AF254)=7,COUNTIF(Z254:AF254,"UNCLEAR")=0,(COUNTIF(Z254:AF254,"0")+COUNTIF(Z254:AF254,"1")+COUNTIF(Z254:AF254,"2"))&gt;0,AG254&lt;&gt;"",AH254&lt;&gt;"",AJ254&lt;&gt;""),(COUNTIF(Z254:AF254,"1")+2*COUNTIF(Z254:AF254,"2"))/(2*(COUNTIF(Z254:AF254,"0")+COUNTIF(Z254:AF254,"1")+COUNTIF(Z254:AF254,"2"))),"")</x:f>
      </x:c>
      <x:c r="AJ254" s="14" t="str"/>
      <x:c r="AK254" s="14" t="str"/>
      <x:c r="AL254" s="14" t="str"/>
      <x:c r="AM254" s="9" t="str"/>
      <x:c r="AN254" s="9" t="str">
        <x:v>Part I-A 9.3.2.1.1</x:v>
      </x:c>
      <x:c r="AO254" s="9" t="str">
        <x:v>MVP/SHACL_GENERATION_PIPELINE/experiments/LUNA_NO_SEMANTIC_VALIDATOR/RUN_01/runs/RUN-IMO-081-20260901T103156438817Z/artifacts/attempt_01/candidate_shape.ttl</x:v>
      </x:c>
      <x:c r="AP254" s="9" t="str">
        <x:v>a867266f863d7db94f8c640a4b8869d4f02147b9c977b38228fff563370c4c18</x:v>
      </x:c>
      <x:c r="AQ254" s="52" t="inlineStr">
        <x:is>
          <x:t xml:space="preserve">PASS</x:t>
        </x:is>
      </x:c>
      <x:c r="AR254" s="53" t="inlineStr">
        <x:is>
          <x:t xml:space="preserve">VALID</x:t>
        </x:is>
      </x:c>
      <x:c r="AS254" s="53" t="inlineStr">
        <x:is>
          <x:t xml:space="preserve">IMO-081-I-P04=ACTIVATED | IMO-081-I-F02=ACTIVATED</x:t>
        </x:is>
      </x:c>
      <x:c r="AT254" s="53">
        <x:v>1</x:v>
      </x:c>
      <x:c r="AU254" s="53">
        <x:v>7</x:v>
      </x:c>
      <x:c r="AV254" s="53">
        <x:v>33</x:v>
      </x:c>
      <x:c r="AW254" s="53" t="inlineStr">
        <x:is>
          <x:t xml:space="preserve">sh:and, sh:datatype, sh:hasValue, sh:maxInclusive, sh:minCount, sh:minInclusive, sh:or, sh:property</x:t>
        </x:is>
      </x:c>
      <x:c r="AX254" s="53">
        <x:v>0</x:v>
      </x:c>
      <x:c r="AY254" s="53">
        <x:v>1</x:v>
      </x:c>
      <x:c r="AZ254" s="53">
        <x:v>4</x:v>
      </x:c>
      <x:c r="BA254" s="54"/>
      <x:c r="BB254" s="54"/>
      <x:c r="BC254" s="54"/>
      <x:c r="BD254" s="55" t="str">
        <x:f>IF(OR(W254&lt;&gt;"REVIEWED",COUNTIF(BA254:BC254,"UNCLEAR")&gt;0,COUNTA(BA254:BC254)&lt;3,(COUNTIF(BA254:BC254,"0")+COUNTIF(BA254:BC254,"1")+COUNTIF(BA254:BC254,"2"))=0,AJ254=""),"",(COUNTIF(BA254:BC254,"1")+2*COUNTIF(BA254:BC254,"2"))/(2*(COUNTIF(BA254:BC254,"0")+COUNTIF(BA254:BC254,"1")+COUNTIF(BA254:BC254,"2"))))</x:f>
      </x:c>
    </x:row>
    <x:row r="255" ht="66" customHeight="1">
      <x:c r="A255" s="9" t="str">
        <x:v>BATCH_25</x:v>
      </x:c>
      <x:c r="B255" s="9" t="n">
        <x:v>249</x:v>
      </x:c>
      <x:c r="C255" s="9" t="str">
        <x:v>I2-041</x:v>
      </x:c>
      <x:c r="D255" s="9" t="str">
        <x:v>I2</x:v>
      </x:c>
      <x:c r="E255" s="9" t="str">
        <x:v>COMPLEX_READINESS</x:v>
      </x:c>
      <x:c r="F255" s="9" t="str">
        <x:v>RUN_01</x:v>
      </x:c>
      <x:c r="G255" s="12" t="str">
        <x:v>OFFICIAL_ELIGIBLE_OUTPUT</x:v>
      </x:c>
      <x:c r="H255" s="12" t="str">
        <x:v>NO_SEMANTIC_VALIDATOR_DETERMINISTIC_PASS</x:v>
      </x:c>
      <x:c r="I255" s="12" t="str">
        <x:v>PARSED</x:v>
      </x:c>
      <x:c r="J255" s="12" t="str">
        <x:v>PASS</x:v>
      </x:c>
      <x:c r="K255" s="9" t="n">
        <x:v>7</x:v>
      </x:c>
      <x:c r="L255" s="9" t="n">
        <x:v>7</x:v>
      </x:c>
      <x:c r="M255" s="9" t="n">
        <x:v>7</x:v>
      </x:c>
      <x:c r="N255" s="9" t="n">
        <x:v>1</x:v>
      </x:c>
      <x:c r="O255" s="9" t="str">
        <x:v>I2-041-G-P02</x:v>
      </x:c>
      <x:c r="P255" s="9" t="str">
        <x:v>PASS</x:v>
      </x:c>
      <x:c r="Q255" s="9" t="str">
        <x:v>PASS</x:v>
      </x:c>
      <x:c r="R255" s="9" t="str">
        <x:v>CORRECT_BEHAVIOR</x:v>
      </x:c>
      <x:c r="S255" s="9" t="str">
        <x:v>I2-041-G-F02</x:v>
      </x:c>
      <x:c r="T255" s="9" t="str">
        <x:v>FAIL</x:v>
      </x:c>
      <x:c r="U255" s="9" t="str">
        <x:v>FAIL</x:v>
      </x:c>
      <x:c r="V255" s="9" t="str">
        <x:v>CORRECT_BEHAVIOR</x:v>
      </x:c>
      <x:c r="W255" s="13" t="str">
        <x:v>NOT_REVIEWED</x:v>
      </x:c>
      <x:c r="X255" s="13" t="str"/>
      <x:c r="Y255" s="13" t="str"/>
      <x:c r="Z255" s="13" t="str"/>
      <x:c r="AA255" s="13" t="str"/>
      <x:c r="AB255" s="13" t="str"/>
      <x:c r="AC255" s="13" t="str"/>
      <x:c r="AD255" s="13" t="str"/>
      <x:c r="AE255" s="13" t="str"/>
      <x:c r="AF255" s="13" t="str"/>
      <x:c r="AG255" s="13" t="str"/>
      <x:c r="AH255" s="13" t="str"/>
      <x:c r="AI255" s="16" t="str">
        <x:f>IF(AND(W255="REVIEWED",X255&lt;&gt;"",Y255&lt;&gt;"",COUNTA(Z255:AF255)=7,COUNTIF(Z255:AF255,"UNCLEAR")=0,(COUNTIF(Z255:AF255,"0")+COUNTIF(Z255:AF255,"1")+COUNTIF(Z255:AF255,"2"))&gt;0,AG255&lt;&gt;"",AH255&lt;&gt;"",AJ255&lt;&gt;""),(COUNTIF(Z255:AF255,"1")+2*COUNTIF(Z255:AF255,"2"))/(2*(COUNTIF(Z255:AF255,"0")+COUNTIF(Z255:AF255,"1")+COUNTIF(Z255:AF255,"2"))),"")</x:f>
      </x:c>
      <x:c r="AJ255" s="14" t="str"/>
      <x:c r="AK255" s="14" t="str"/>
      <x:c r="AL255" s="14" t="str"/>
      <x:c r="AM255" s="9" t="str"/>
      <x:c r="AN255" s="9" t="str">
        <x:v>I2.9.3</x:v>
      </x:c>
      <x:c r="AO255" s="9" t="str">
        <x:v>MVP/SHACL_GENERATION_PIPELINE/experiments/LUNA_NO_SEMANTIC_VALIDATOR/RUN_01/runs/RUN-I2-041-20260901T100108739823Z/artifacts/attempt_01/candidate_shape.ttl</x:v>
      </x:c>
      <x:c r="AP255" s="9" t="str">
        <x:v>abcba2370cd0ad6ae2c0470c97db271a38145aaba57ef41f4c73d6919f37f9a1</x:v>
      </x:c>
      <x:c r="AQ255" s="52" t="inlineStr">
        <x:is>
          <x:t xml:space="preserve">PASS</x:t>
        </x:is>
      </x:c>
      <x:c r="AR255" s="53" t="inlineStr">
        <x:is>
          <x:t xml:space="preserve">VALID</x:t>
        </x:is>
      </x:c>
      <x:c r="AS255" s="53" t="inlineStr">
        <x:is>
          <x:t xml:space="preserve">I2-041-G-P02=ACTIVATED | I2-041-G-F02=ACTIVATED</x:t>
        </x:is>
      </x:c>
      <x:c r="AT255" s="53">
        <x:v>2</x:v>
      </x:c>
      <x:c r="AU255" s="53">
        <x:v>10</x:v>
      </x:c>
      <x:c r="AV255" s="53">
        <x:v>40</x:v>
      </x:c>
      <x:c r="AW255" s="53" t="inlineStr">
        <x:is>
          <x:t xml:space="preserve">sh:class, sh:datatype, sh:hasValue, sh:maxCount, sh:minCount, sh:node, sh:property</x:t>
        </x:is>
      </x:c>
      <x:c r="AX255" s="53">
        <x:v>0</x:v>
      </x:c>
      <x:c r="AY255" s="53">
        <x:v>1</x:v>
      </x:c>
      <x:c r="AZ255" s="53">
        <x:v>0</x:v>
      </x:c>
      <x:c r="BA255" s="54"/>
      <x:c r="BB255" s="54"/>
      <x:c r="BC255" s="54"/>
      <x:c r="BD255" s="55" t="str">
        <x:f>IF(OR(W255&lt;&gt;"REVIEWED",COUNTIF(BA255:BC255,"UNCLEAR")&gt;0,COUNTA(BA255:BC255)&lt;3,(COUNTIF(BA255:BC255,"0")+COUNTIF(BA255:BC255,"1")+COUNTIF(BA255:BC255,"2"))=0,AJ255=""),"",(COUNTIF(BA255:BC255,"1")+2*COUNTIF(BA255:BC255,"2"))/(2*(COUNTIF(BA255:BC255,"0")+COUNTIF(BA255:BC255,"1")+COUNTIF(BA255:BC255,"2"))))</x:f>
      </x:c>
    </x:row>
    <x:row r="256" ht="66" customHeight="1">
      <x:c r="A256" s="9" t="str">
        <x:v>BATCH_25</x:v>
      </x:c>
      <x:c r="B256" s="9" t="n">
        <x:v>250</x:v>
      </x:c>
      <x:c r="C256" s="9" t="str">
        <x:v>TRF-081</x:v>
      </x:c>
      <x:c r="D256" s="9" t="str">
        <x:v>TRAFICOM</x:v>
      </x:c>
      <x:c r="E256" s="9" t="str">
        <x:v>DIRECT_CALCULATION</x:v>
      </x:c>
      <x:c r="F256" s="9" t="str">
        <x:v>RUN_01</x:v>
      </x:c>
      <x:c r="G256" s="12" t="str">
        <x:v>OFFICIAL_ELIGIBLE_OUTPUT</x:v>
      </x:c>
      <x:c r="H256" s="12" t="str">
        <x:v>NO_SEMANTIC_VALIDATOR_DETERMINISTIC_PASS</x:v>
      </x:c>
      <x:c r="I256" s="12" t="str">
        <x:v>PARSED</x:v>
      </x:c>
      <x:c r="J256" s="12" t="str">
        <x:v>PASS</x:v>
      </x:c>
      <x:c r="K256" s="9" t="n">
        <x:v>6</x:v>
      </x:c>
      <x:c r="L256" s="9" t="n">
        <x:v>6</x:v>
      </x:c>
      <x:c r="M256" s="9" t="n">
        <x:v>6</x:v>
      </x:c>
      <x:c r="N256" s="9" t="n">
        <x:v>1</x:v>
      </x:c>
      <x:c r="O256" s="9" t="str">
        <x:v>TRF-081-P02</x:v>
      </x:c>
      <x:c r="P256" s="9" t="str">
        <x:v>PASS</x:v>
      </x:c>
      <x:c r="Q256" s="9" t="str">
        <x:v>PASS</x:v>
      </x:c>
      <x:c r="R256" s="9" t="str">
        <x:v>CORRECT_BEHAVIOR</x:v>
      </x:c>
      <x:c r="S256" s="9" t="str">
        <x:v>TRF-081-F03</x:v>
      </x:c>
      <x:c r="T256" s="9" t="str">
        <x:v>FAIL</x:v>
      </x:c>
      <x:c r="U256" s="9" t="str">
        <x:v>FAIL</x:v>
      </x:c>
      <x:c r="V256" s="9" t="str">
        <x:v>CORRECT_BEHAVIOR</x:v>
      </x:c>
      <x:c r="W256" s="13" t="str">
        <x:v>NOT_REVIEWED</x:v>
      </x:c>
      <x:c r="X256" s="13" t="str"/>
      <x:c r="Y256" s="13" t="str"/>
      <x:c r="Z256" s="13" t="str"/>
      <x:c r="AA256" s="13" t="str"/>
      <x:c r="AB256" s="13" t="str"/>
      <x:c r="AC256" s="13" t="str"/>
      <x:c r="AD256" s="13" t="str"/>
      <x:c r="AE256" s="13" t="str"/>
      <x:c r="AF256" s="13" t="str"/>
      <x:c r="AG256" s="13" t="str"/>
      <x:c r="AH256" s="13" t="str"/>
      <x:c r="AI256" s="16" t="str">
        <x:f>IF(AND(W256="REVIEWED",X256&lt;&gt;"",Y256&lt;&gt;"",COUNTA(Z256:AF256)=7,COUNTIF(Z256:AF256,"UNCLEAR")=0,(COUNTIF(Z256:AF256,"0")+COUNTIF(Z256:AF256,"1")+COUNTIF(Z256:AF256,"2"))&gt;0,AG256&lt;&gt;"",AH256&lt;&gt;"",AJ256&lt;&gt;""),(COUNTIF(Z256:AF256,"1")+2*COUNTIF(Z256:AF256,"2"))/(2*(COUNTIF(Z256:AF256,"0")+COUNTIF(Z256:AF256,"1")+COUNTIF(Z256:AF256,"2"))),"")</x:f>
      </x:c>
      <x:c r="AJ256" s="14" t="str"/>
      <x:c r="AK256" s="14" t="str"/>
      <x:c r="AL256" s="14" t="str"/>
      <x:c r="AM256" s="9" t="str"/>
      <x:c r="AN256" s="9" t="str">
        <x:v>6.5.2.1-6.5.2.2</x:v>
      </x:c>
      <x:c r="AO256" s="9" t="str">
        <x:v>MVP/SHACL_GENERATION_PIPELINE/experiments/LUNA_NO_SEMANTIC_VALIDATOR/RUN_01/runs/RUN-TRF-081-20260901T113400373355Z/artifacts/attempt_01/candidate_shape.ttl</x:v>
      </x:c>
      <x:c r="AP256" s="9" t="str">
        <x:v>2e0ae7bef7b0e356ab03efedb89f1bf987aa28d15cac6f269e9814e40ac624f4</x:v>
      </x:c>
      <x:c r="AQ256" s="52" t="inlineStr">
        <x:is>
          <x:t xml:space="preserve">PASS</x:t>
        </x:is>
      </x:c>
      <x:c r="AR256" s="53" t="inlineStr">
        <x:is>
          <x:t xml:space="preserve">VALID</x:t>
        </x:is>
      </x:c>
      <x:c r="AS256" s="53" t="inlineStr">
        <x:is>
          <x:t xml:space="preserve">TRF-081-P02=ACTIVATED | TRF-081-F03=ACTIVATED</x:t>
        </x:is>
      </x:c>
      <x:c r="AT256" s="53">
        <x:v>1</x:v>
      </x:c>
      <x:c r="AU256" s="53">
        <x:v>24</x:v>
      </x:c>
      <x:c r="AV256" s="53">
        <x:v>104</x:v>
      </x:c>
      <x:c r="AW256" s="53" t="inlineStr">
        <x:is>
          <x:t xml:space="preserve">sh:class, sh:datatype, sh:hasValue, sh:maxCount, sh:minCount, sh:node, sh:property</x:t>
        </x:is>
      </x:c>
      <x:c r="AX256" s="53">
        <x:v>1</x:v>
      </x:c>
      <x:c r="AY256" s="53">
        <x:v>1</x:v>
      </x:c>
      <x:c r="AZ256" s="53">
        <x:v>0</x:v>
      </x:c>
      <x:c r="BA256" s="54"/>
      <x:c r="BB256" s="54"/>
      <x:c r="BC256" s="54"/>
      <x:c r="BD256" s="55" t="str">
        <x:f>IF(OR(W256&lt;&gt;"REVIEWED",COUNTIF(BA256:BC256,"UNCLEAR")&gt;0,COUNTA(BA256:BC256)&lt;3,(COUNTIF(BA256:BC256,"0")+COUNTIF(BA256:BC256,"1")+COUNTIF(BA256:BC256,"2"))=0,AJ256=""),"",(COUNTIF(BA256:BC256,"1")+2*COUNTIF(BA256:BC256,"2"))/(2*(COUNTIF(BA256:BC256,"0")+COUNTIF(BA256:BC256,"1")+COUNTIF(BA256:BC256,"2"))))</x:f>
      </x:c>
    </x:row>
    <x:row r="257" ht="66" customHeight="1">
      <x:c r="A257" s="9" t="str">
        <x:v>BATCH_26</x:v>
      </x:c>
      <x:c r="B257" s="9" t="n">
        <x:v>251</x:v>
      </x:c>
      <x:c r="C257" s="9" t="str">
        <x:v>TRF-111</x:v>
      </x:c>
      <x:c r="D257" s="9" t="str">
        <x:v>TRAFICOM</x:v>
      </x:c>
      <x:c r="E257" s="9" t="str">
        <x:v>COMPLEX_READINESS</x:v>
      </x:c>
      <x:c r="F257" s="9" t="str">
        <x:v>RUN_01</x:v>
      </x:c>
      <x:c r="G257" s="12" t="str">
        <x:v>NO_ELIGIBLE_OUTPUT</x:v>
      </x:c>
      <x:c r="H257" s="12" t="str">
        <x:v>NO_SEMANTIC_VALIDATOR_DETERMINISTIC_FAIL</x:v>
      </x:c>
      <x:c r="I257" s="12" t="str">
        <x:v>NOT_PARSED</x:v>
      </x:c>
      <x:c r="J257" s="12" t="str">
        <x:v>FAIL</x:v>
      </x:c>
      <x:c r="K257" s="9" t="n">
        <x:v>0</x:v>
      </x:c>
      <x:c r="L257" s="9" t="n">
        <x:v>6</x:v>
      </x:c>
      <x:c r="M257" s="9" t="n">
        <x:v>0</x:v>
      </x:c>
      <x:c r="N257" s="9" t="n">
        <x:v>0</x:v>
      </x:c>
      <x:c r="O257" s="9" t="str">
        <x:v>TRF-111-P02</x:v>
      </x:c>
      <x:c r="P257" s="9" t="str">
        <x:v>PASS</x:v>
      </x:c>
      <x:c r="Q257" s="9" t="str">
        <x:v>NO_VERDICT</x:v>
      </x:c>
      <x:c r="R257" s="9" t="str">
        <x:v>GENERATION_ERROR</x:v>
      </x:c>
      <x:c r="S257" s="9" t="str">
        <x:v>TRF-111-F01</x:v>
      </x:c>
      <x:c r="T257" s="9" t="str">
        <x:v>FAIL</x:v>
      </x:c>
      <x:c r="U257" s="9" t="str">
        <x:v>NO_VERDICT</x:v>
      </x:c>
      <x:c r="V257" s="9" t="str">
        <x:v>GENERATION_ERROR</x:v>
      </x:c>
      <x:c r="W257" s="13" t="str">
        <x:v>NOT_REVIEWED</x:v>
      </x:c>
      <x:c r="X257" s="13" t="str"/>
      <x:c r="Y257" s="13" t="str"/>
      <x:c r="Z257" s="13" t="str"/>
      <x:c r="AA257" s="13" t="str"/>
      <x:c r="AB257" s="13" t="str"/>
      <x:c r="AC257" s="13" t="str"/>
      <x:c r="AD257" s="13" t="str"/>
      <x:c r="AE257" s="13" t="str"/>
      <x:c r="AF257" s="13" t="str"/>
      <x:c r="AG257" s="13" t="str"/>
      <x:c r="AH257" s="13" t="str"/>
      <x:c r="AI257" s="16" t="str">
        <x:f>IF(AND(W257="REVIEWED",X257&lt;&gt;"",Y257&lt;&gt;"",COUNTA(Z257:AF257)=7,COUNTIF(Z257:AF257,"UNCLEAR")=0,(COUNTIF(Z257:AF257,"0")+COUNTIF(Z257:AF257,"1")+COUNTIF(Z257:AF257,"2"))&gt;0,AG257&lt;&gt;"",AH257&lt;&gt;"",AJ257&lt;&gt;""),(COUNTIF(Z257:AF257,"1")+2*COUNTIF(Z257:AF257,"2"))/(2*(COUNTIF(Z257:AF257,"0")+COUNTIF(Z257:AF257,"1")+COUNTIF(Z257:AF257,"2"))),"")</x:f>
      </x:c>
      <x:c r="AJ257" s="14" t="str"/>
      <x:c r="AK257" s="14" t="str"/>
      <x:c r="AL257" s="14" t="str"/>
      <x:c r="AM257" s="9" t="str">
        <x:v>DETERMINISTIC_FAIL</x:v>
      </x:c>
      <x:c r="AN257" s="9" t="str">
        <x:v>6.6.4</x:v>
      </x:c>
      <x:c r="AO257" s="9" t="str">
        <x:v>MVP/SHACL_GENERATION_PIPELINE/experiments/LUNA_NO_SEMANTIC_VALIDATOR/RUN_01/runs/RUN-TRF-111-20260901T114108081359Z/artifacts/attempt_01/candidate_shape.ttl</x:v>
      </x:c>
      <x:c r="AP257" s="9" t="str">
        <x:v>be2b5bd96a0e3870763a466f404734920a9e77780659513a1656ade447074cb7</x:v>
      </x:c>
      <x:c r="AQ257" s="52" t="inlineStr">
        <x:is>
          <x:t xml:space="preserve">PASS</x:t>
        </x:is>
      </x:c>
      <x:c r="AR257" s="53" t="inlineStr">
        <x:is>
          <x:t xml:space="preserve">VALID</x:t>
        </x:is>
      </x:c>
      <x:c r="AS257" s="53" t="inlineStr">
        <x:is>
          <x:t xml:space="preserve">TRF-111-P02=ACTIVATED | TRF-111-F01=ACTIVATED</x:t>
        </x:is>
      </x:c>
      <x:c r="AT257" s="53">
        <x:v>3</x:v>
      </x:c>
      <x:c r="AU257" s="53">
        <x:v>21</x:v>
      </x:c>
      <x:c r="AV257" s="53">
        <x:v>92</x:v>
      </x:c>
      <x:c r="AW257" s="53" t="inlineStr">
        <x:is>
          <x:t xml:space="preserve">sh:class, sh:datatype, sh:hasValue, sh:maxCount, sh:minCount, sh:minInclusive, sh:node, sh:or, sh:property</x:t>
        </x:is>
      </x:c>
      <x:c r="AX257" s="53">
        <x:v>0</x:v>
      </x:c>
      <x:c r="AY257" s="53">
        <x:v>1</x:v>
      </x:c>
      <x:c r="AZ257" s="53">
        <x:v>1</x:v>
      </x:c>
      <x:c r="BA257" s="54"/>
      <x:c r="BB257" s="54"/>
      <x:c r="BC257" s="54"/>
      <x:c r="BD257" s="55" t="str">
        <x:f>IF(OR(W257&lt;&gt;"REVIEWED",COUNTIF(BA257:BC257,"UNCLEAR")&gt;0,COUNTA(BA257:BC257)&lt;3,(COUNTIF(BA257:BC257,"0")+COUNTIF(BA257:BC257,"1")+COUNTIF(BA257:BC257,"2"))=0,AJ257=""),"",(COUNTIF(BA257:BC257,"1")+2*COUNTIF(BA257:BC257,"2"))/(2*(COUNTIF(BA257:BC257,"0")+COUNTIF(BA257:BC257,"1")+COUNTIF(BA257:BC257,"2"))))</x:f>
      </x:c>
    </x:row>
    <x:row r="258" ht="66" customHeight="1">
      <x:c r="A258" s="9" t="str">
        <x:v>BATCH_26</x:v>
      </x:c>
      <x:c r="B258" s="9" t="n">
        <x:v>252</x:v>
      </x:c>
      <x:c r="C258" s="9" t="str">
        <x:v>TRF-002</x:v>
      </x:c>
      <x:c r="D258" s="9" t="str">
        <x:v>TRAFICOM</x:v>
      </x:c>
      <x:c r="E258" s="9" t="str">
        <x:v>DIRECT_STATIC</x:v>
      </x:c>
      <x:c r="F258" s="9" t="str">
        <x:v>RUN_01</x:v>
      </x:c>
      <x:c r="G258" s="12" t="str">
        <x:v>OFFICIAL_ELIGIBLE_OUTPUT</x:v>
      </x:c>
      <x:c r="H258" s="12" t="str">
        <x:v>NO_SEMANTIC_VALIDATOR_DETERMINISTIC_PASS</x:v>
      </x:c>
      <x:c r="I258" s="12" t="str">
        <x:v>PARSED</x:v>
      </x:c>
      <x:c r="J258" s="12" t="str">
        <x:v>PASS</x:v>
      </x:c>
      <x:c r="K258" s="9" t="n">
        <x:v>7</x:v>
      </x:c>
      <x:c r="L258" s="9" t="n">
        <x:v>7</x:v>
      </x:c>
      <x:c r="M258" s="9" t="n">
        <x:v>5</x:v>
      </x:c>
      <x:c r="N258" s="9" t="n">
        <x:v>0</x:v>
      </x:c>
      <x:c r="O258" s="9" t="str">
        <x:v>TRF-002-P02</x:v>
      </x:c>
      <x:c r="P258" s="9" t="str">
        <x:v>PASS</x:v>
      </x:c>
      <x:c r="Q258" s="9" t="str">
        <x:v>PASS</x:v>
      </x:c>
      <x:c r="R258" s="9" t="str">
        <x:v>CORRECT_BEHAVIOR</x:v>
      </x:c>
      <x:c r="S258" s="9" t="str">
        <x:v>TRF-002-F02</x:v>
      </x:c>
      <x:c r="T258" s="9" t="str">
        <x:v>FAIL</x:v>
      </x:c>
      <x:c r="U258" s="9" t="str">
        <x:v>PASS</x:v>
      </x:c>
      <x:c r="V258" s="9" t="str">
        <x:v>FALSE_ACCEPT</x:v>
      </x:c>
      <x:c r="W258" s="13" t="str">
        <x:v>NOT_REVIEWED</x:v>
      </x:c>
      <x:c r="X258" s="13" t="str"/>
      <x:c r="Y258" s="13" t="str"/>
      <x:c r="Z258" s="13" t="str"/>
      <x:c r="AA258" s="13" t="str"/>
      <x:c r="AB258" s="13" t="str"/>
      <x:c r="AC258" s="13" t="str"/>
      <x:c r="AD258" s="13" t="str"/>
      <x:c r="AE258" s="13" t="str"/>
      <x:c r="AF258" s="13" t="str"/>
      <x:c r="AG258" s="13" t="str"/>
      <x:c r="AH258" s="13" t="str"/>
      <x:c r="AI258" s="16" t="str">
        <x:f>IF(AND(W258="REVIEWED",X258&lt;&gt;"",Y258&lt;&gt;"",COUNTA(Z258:AF258)=7,COUNTIF(Z258:AF258,"UNCLEAR")=0,(COUNTIF(Z258:AF258,"0")+COUNTIF(Z258:AF258,"1")+COUNTIF(Z258:AF258,"2"))&gt;0,AG258&lt;&gt;"",AH258&lt;&gt;"",AJ258&lt;&gt;""),(COUNTIF(Z258:AF258,"1")+2*COUNTIF(Z258:AF258,"2"))/(2*(COUNTIF(Z258:AF258,"0")+COUNTIF(Z258:AF258,"1")+COUNTIF(Z258:AF258,"2"))),"")</x:f>
      </x:c>
      <x:c r="AJ258" s="14" t="str"/>
      <x:c r="AK258" s="14" t="str"/>
      <x:c r="AL258" s="14" t="str"/>
      <x:c r="AM258" s="9" t="str">
        <x:v>RDF_FALSE_ACCEPT</x:v>
      </x:c>
      <x:c r="AN258" s="9" t="str">
        <x:v>1.2</x:v>
      </x:c>
      <x:c r="AO258" s="9" t="str">
        <x:v>MVP/SHACL_GENERATION_PIPELINE/experiments/LUNA_NO_SEMANTIC_VALIDATOR/RUN_01/runs/RUN-TRF-002-20260901T105805394058Z/artifacts/attempt_01/candidate_shape.ttl</x:v>
      </x:c>
      <x:c r="AP258" s="9" t="str">
        <x:v>f2d5d05e9ec660fc0ba44efc91ddda25024be59e72e8807562de1f924236ba00</x:v>
      </x:c>
      <x:c r="AQ258" s="52" t="inlineStr">
        <x:is>
          <x:t xml:space="preserve">PASS</x:t>
        </x:is>
      </x:c>
      <x:c r="AR258" s="53" t="inlineStr">
        <x:is>
          <x:t xml:space="preserve">VALID</x:t>
        </x:is>
      </x:c>
      <x:c r="AS258" s="53" t="inlineStr">
        <x:is>
          <x:t xml:space="preserve">TRF-002-P02=ACTIVATED | TRF-002-F02=ACTIVATED</x:t>
        </x:is>
      </x:c>
      <x:c r="AT258" s="53">
        <x:v>1</x:v>
      </x:c>
      <x:c r="AU258" s="53">
        <x:v>5</x:v>
      </x:c>
      <x:c r="AV258" s="53">
        <x:v>16</x:v>
      </x:c>
      <x:c r="AW258" s="53" t="inlineStr">
        <x:is>
          <x:t xml:space="preserve">sh:datatype, sh:hasValue, sh:maxCount, sh:maxExclusive, sh:minCount, sh:minInclusive, sh:or, sh:property</x:t>
        </x:is>
      </x:c>
      <x:c r="AX258" s="53">
        <x:v>0</x:v>
      </x:c>
      <x:c r="AY258" s="53">
        <x:v>1</x:v>
      </x:c>
      <x:c r="AZ258" s="53">
        <x:v>1</x:v>
      </x:c>
      <x:c r="BA258" s="54"/>
      <x:c r="BB258" s="54"/>
      <x:c r="BC258" s="54"/>
      <x:c r="BD258" s="55" t="str">
        <x:f>IF(OR(W258&lt;&gt;"REVIEWED",COUNTIF(BA258:BC258,"UNCLEAR")&gt;0,COUNTA(BA258:BC258)&lt;3,(COUNTIF(BA258:BC258,"0")+COUNTIF(BA258:BC258,"1")+COUNTIF(BA258:BC258,"2"))=0,AJ258=""),"",(COUNTIF(BA258:BC258,"1")+2*COUNTIF(BA258:BC258,"2"))/(2*(COUNTIF(BA258:BC258,"0")+COUNTIF(BA258:BC258,"1")+COUNTIF(BA258:BC258,"2"))))</x:f>
      </x:c>
    </x:row>
    <x:row r="259" ht="66" customHeight="1">
      <x:c r="A259" s="9" t="str">
        <x:v>BATCH_26</x:v>
      </x:c>
      <x:c r="B259" s="9" t="n">
        <x:v>253</x:v>
      </x:c>
      <x:c r="C259" s="9" t="str">
        <x:v>IMO-001</x:v>
      </x:c>
      <x:c r="D259" s="9" t="str">
        <x:v>IMO</x:v>
      </x:c>
      <x:c r="E259" s="9" t="str">
        <x:v>DIRECT_STATIC</x:v>
      </x:c>
      <x:c r="F259" s="9" t="str">
        <x:v>RUN_01</x:v>
      </x:c>
      <x:c r="G259" s="12" t="str">
        <x:v>OFFICIAL_ELIGIBLE_OUTPUT</x:v>
      </x:c>
      <x:c r="H259" s="12" t="str">
        <x:v>NO_SEMANTIC_VALIDATOR_DETERMINISTIC_PASS</x:v>
      </x:c>
      <x:c r="I259" s="12" t="str">
        <x:v>PARSED</x:v>
      </x:c>
      <x:c r="J259" s="12" t="str">
        <x:v>PASS</x:v>
      </x:c>
      <x:c r="K259" s="9" t="n">
        <x:v>5</x:v>
      </x:c>
      <x:c r="L259" s="9" t="n">
        <x:v>5</x:v>
      </x:c>
      <x:c r="M259" s="9" t="n">
        <x:v>5</x:v>
      </x:c>
      <x:c r="N259" s="9" t="n">
        <x:v>1</x:v>
      </x:c>
      <x:c r="O259" s="9" t="str">
        <x:v>IMO-001-P01</x:v>
      </x:c>
      <x:c r="P259" s="9" t="str">
        <x:v>PASS</x:v>
      </x:c>
      <x:c r="Q259" s="9" t="str">
        <x:v>PASS</x:v>
      </x:c>
      <x:c r="R259" s="9" t="str">
        <x:v>CORRECT_BEHAVIOR</x:v>
      </x:c>
      <x:c r="S259" s="9" t="str">
        <x:v>IMO-001-F02</x:v>
      </x:c>
      <x:c r="T259" s="9" t="str">
        <x:v>FAIL</x:v>
      </x:c>
      <x:c r="U259" s="9" t="str">
        <x:v>FAIL</x:v>
      </x:c>
      <x:c r="V259" s="9" t="str">
        <x:v>CORRECT_BEHAVIOR</x:v>
      </x:c>
      <x:c r="W259" s="13" t="str">
        <x:v>NOT_REVIEWED</x:v>
      </x:c>
      <x:c r="X259" s="13" t="str"/>
      <x:c r="Y259" s="13" t="str"/>
      <x:c r="Z259" s="13" t="str"/>
      <x:c r="AA259" s="13" t="str"/>
      <x:c r="AB259" s="13" t="str"/>
      <x:c r="AC259" s="13" t="str"/>
      <x:c r="AD259" s="13" t="str"/>
      <x:c r="AE259" s="13" t="str"/>
      <x:c r="AF259" s="13" t="str"/>
      <x:c r="AG259" s="13" t="str"/>
      <x:c r="AH259" s="13" t="str"/>
      <x:c r="AI259" s="16" t="str">
        <x:f>IF(AND(W259="REVIEWED",X259&lt;&gt;"",Y259&lt;&gt;"",COUNTA(Z259:AF259)=7,COUNTIF(Z259:AF259,"UNCLEAR")=0,(COUNTIF(Z259:AF259,"0")+COUNTIF(Z259:AF259,"1")+COUNTIF(Z259:AF259,"2"))&gt;0,AG259&lt;&gt;"",AH259&lt;&gt;"",AJ259&lt;&gt;""),(COUNTIF(Z259:AF259,"1")+2*COUNTIF(Z259:AF259,"2"))/(2*(COUNTIF(Z259:AF259,"0")+COUNTIF(Z259:AF259,"1")+COUNTIF(Z259:AF259,"2"))),"")</x:f>
      </x:c>
      <x:c r="AJ259" s="14" t="str"/>
      <x:c r="AK259" s="14" t="str"/>
      <x:c r="AL259" s="14" t="str"/>
      <x:c r="AM259" s="9" t="str"/>
      <x:c r="AN259" s="9" t="str">
        <x:v>Introduction 2.1</x:v>
      </x:c>
      <x:c r="AO259" s="9" t="str">
        <x:v>MVP/SHACL_GENERATION_PIPELINE/experiments/LUNA_NO_SEMANTIC_VALIDATOR/RUN_01/runs/RUN-IMO-001-20260901T101008704999Z/artifacts/attempt_01/candidate_shape.ttl</x:v>
      </x:c>
      <x:c r="AP259" s="9" t="str">
        <x:v>6f12d398a600d73a457fbb68ad5e3d53186f73a84dd3b8b3e564ef6211209241</x:v>
      </x:c>
      <x:c r="AQ259" s="52" t="inlineStr">
        <x:is>
          <x:t xml:space="preserve">PASS</x:t>
        </x:is>
      </x:c>
      <x:c r="AR259" s="53" t="inlineStr">
        <x:is>
          <x:t xml:space="preserve">VALID</x:t>
        </x:is>
      </x:c>
      <x:c r="AS259" s="53" t="inlineStr">
        <x:is>
          <x:t xml:space="preserve">IMO-001-P01=ACTIVATED | IMO-001-F02=ACTIVATED</x:t>
        </x:is>
      </x:c>
      <x:c r="AT259" s="53">
        <x:v>1</x:v>
      </x:c>
      <x:c r="AU259" s="53">
        <x:v>1</x:v>
      </x:c>
      <x:c r="AV259" s="53">
        <x:v>4</x:v>
      </x:c>
      <x:c r="AW259" s="53" t="inlineStr">
        <x:is>
          <x:t xml:space="preserve">sh:class, sh:minCount, sh:nodeKind, sh:property</x:t>
        </x:is>
      </x:c>
      <x:c r="AX259" s="53">
        <x:v>1</x:v>
      </x:c>
      <x:c r="AY259" s="53">
        <x:v>1</x:v>
      </x:c>
      <x:c r="AZ259" s="53">
        <x:v>0</x:v>
      </x:c>
      <x:c r="BA259" s="54"/>
      <x:c r="BB259" s="54"/>
      <x:c r="BC259" s="54"/>
      <x:c r="BD259" s="55" t="str">
        <x:f>IF(OR(W259&lt;&gt;"REVIEWED",COUNTIF(BA259:BC259,"UNCLEAR")&gt;0,COUNTA(BA259:BC259)&lt;3,(COUNTIF(BA259:BC259,"0")+COUNTIF(BA259:BC259,"1")+COUNTIF(BA259:BC259,"2"))=0,AJ259=""),"",(COUNTIF(BA259:BC259,"1")+2*COUNTIF(BA259:BC259,"2"))/(2*(COUNTIF(BA259:BC259,"0")+COUNTIF(BA259:BC259,"1")+COUNTIF(BA259:BC259,"2"))))</x:f>
      </x:c>
    </x:row>
    <x:row r="260" ht="66" customHeight="1">
      <x:c r="A260" s="9" t="str">
        <x:v>BATCH_26</x:v>
      </x:c>
      <x:c r="B260" s="9" t="n">
        <x:v>254</x:v>
      </x:c>
      <x:c r="C260" s="9" t="str">
        <x:v>TRF-133</x:v>
      </x:c>
      <x:c r="D260" s="9" t="str">
        <x:v>TRAFICOM</x:v>
      </x:c>
      <x:c r="E260" s="9" t="str">
        <x:v>DIRECT_STATIC</x:v>
      </x:c>
      <x:c r="F260" s="9" t="str">
        <x:v>RUN_01</x:v>
      </x:c>
      <x:c r="G260" s="12" t="str">
        <x:v>OFFICIAL_ELIGIBLE_OUTPUT</x:v>
      </x:c>
      <x:c r="H260" s="12" t="str">
        <x:v>NO_SEMANTIC_VALIDATOR_DETERMINISTIC_PASS</x:v>
      </x:c>
      <x:c r="I260" s="12" t="str">
        <x:v>PARSED</x:v>
      </x:c>
      <x:c r="J260" s="12" t="str">
        <x:v>PASS</x:v>
      </x:c>
      <x:c r="K260" s="9" t="n">
        <x:v>15</x:v>
      </x:c>
      <x:c r="L260" s="9" t="n">
        <x:v>15</x:v>
      </x:c>
      <x:c r="M260" s="9" t="n">
        <x:v>13</x:v>
      </x:c>
      <x:c r="N260" s="9" t="n">
        <x:v>0</x:v>
      </x:c>
      <x:c r="O260" s="9" t="str">
        <x:v>TRF-133-P01</x:v>
      </x:c>
      <x:c r="P260" s="9" t="str">
        <x:v>PASS</x:v>
      </x:c>
      <x:c r="Q260" s="9" t="str">
        <x:v>FAIL</x:v>
      </x:c>
      <x:c r="R260" s="9" t="str">
        <x:v>FALSE_REJECT</x:v>
      </x:c>
      <x:c r="S260" s="9" t="str">
        <x:v>TRF-133-F02</x:v>
      </x:c>
      <x:c r="T260" s="9" t="str">
        <x:v>FAIL</x:v>
      </x:c>
      <x:c r="U260" s="9" t="str">
        <x:v>FAIL</x:v>
      </x:c>
      <x:c r="V260" s="9" t="str">
        <x:v>CORRECT_BEHAVIOR</x:v>
      </x:c>
      <x:c r="W260" s="13" t="str">
        <x:v>NOT_REVIEWED</x:v>
      </x:c>
      <x:c r="X260" s="13" t="str"/>
      <x:c r="Y260" s="13" t="str"/>
      <x:c r="Z260" s="13" t="str"/>
      <x:c r="AA260" s="13" t="str"/>
      <x:c r="AB260" s="13" t="str"/>
      <x:c r="AC260" s="13" t="str"/>
      <x:c r="AD260" s="13" t="str"/>
      <x:c r="AE260" s="13" t="str"/>
      <x:c r="AF260" s="13" t="str"/>
      <x:c r="AG260" s="13" t="str"/>
      <x:c r="AH260" s="13" t="str"/>
      <x:c r="AI260" s="16" t="str">
        <x:f>IF(AND(W260="REVIEWED",X260&lt;&gt;"",Y260&lt;&gt;"",COUNTA(Z260:AF260)=7,COUNTIF(Z260:AF260,"UNCLEAR")=0,(COUNTIF(Z260:AF260,"0")+COUNTIF(Z260:AF260,"1")+COUNTIF(Z260:AF260,"2"))&gt;0,AG260&lt;&gt;"",AH260&lt;&gt;"",AJ260&lt;&gt;""),(COUNTIF(Z260:AF260,"1")+2*COUNTIF(Z260:AF260,"2"))/(2*(COUNTIF(Z260:AF260,"0")+COUNTIF(Z260:AF260,"1")+COUNTIF(Z260:AF260,"2"))),"")</x:f>
      </x:c>
      <x:c r="AJ260" s="14" t="str"/>
      <x:c r="AK260" s="14" t="str"/>
      <x:c r="AL260" s="14" t="str"/>
      <x:c r="AM260" s="9" t="str">
        <x:v>ALWAYS_FAIL; RDF_FALSE_REJECT</x:v>
      </x:c>
      <x:c r="AN260" s="9" t="str">
        <x:v>Annex III</x:v>
      </x:c>
      <x:c r="AO260" s="9" t="str">
        <x:v>MVP/SHACL_GENERATION_PIPELINE/experiments/LUNA_NO_SEMANTIC_VALIDATOR/RUN_01/runs/RUN-TRF-133-20260901T114854972537Z/artifacts/attempt_01/candidate_shape.ttl</x:v>
      </x:c>
      <x:c r="AP260" s="9" t="str">
        <x:v>7f1eb8587d417b0edc6ab57bfe417506831b2db3c78105bff63bf44353121db2</x:v>
      </x:c>
      <x:c r="AQ260" s="52" t="inlineStr">
        <x:is>
          <x:t xml:space="preserve">PASS</x:t>
        </x:is>
      </x:c>
      <x:c r="AR260" s="53" t="inlineStr">
        <x:is>
          <x:t xml:space="preserve">VALID</x:t>
        </x:is>
      </x:c>
      <x:c r="AS260" s="53" t="inlineStr">
        <x:is>
          <x:t xml:space="preserve">TRF-133-P01=ACTIVATED | TRF-133-F02=ACTIVATED</x:t>
        </x:is>
      </x:c>
      <x:c r="AT260" s="53">
        <x:v>5</x:v>
      </x:c>
      <x:c r="AU260" s="53">
        <x:v>34</x:v>
      </x:c>
      <x:c r="AV260" s="53">
        <x:v>149</x:v>
      </x:c>
      <x:c r="AW260" s="53" t="inlineStr">
        <x:is>
          <x:t xml:space="preserve">sh:class, sh:datatype, sh:hasValue, sh:in, sh:maxCount, sh:maxInclusive, sh:minCount, sh:minInclusive, sh:node, sh:nodeKind, sh:or, sh:property</x:t>
        </x:is>
      </x:c>
      <x:c r="AX260" s="53">
        <x:v>0</x:v>
      </x:c>
      <x:c r="AY260" s="53">
        <x:v>1</x:v>
      </x:c>
      <x:c r="AZ260" s="53">
        <x:v>1</x:v>
      </x:c>
      <x:c r="BA260" s="54"/>
      <x:c r="BB260" s="54"/>
      <x:c r="BC260" s="54"/>
      <x:c r="BD260" s="55" t="str">
        <x:f>IF(OR(W260&lt;&gt;"REVIEWED",COUNTIF(BA260:BC260,"UNCLEAR")&gt;0,COUNTA(BA260:BC260)&lt;3,(COUNTIF(BA260:BC260,"0")+COUNTIF(BA260:BC260,"1")+COUNTIF(BA260:BC260,"2"))=0,AJ260=""),"",(COUNTIF(BA260:BC260,"1")+2*COUNTIF(BA260:BC260,"2"))/(2*(COUNTIF(BA260:BC260,"0")+COUNTIF(BA260:BC260,"1")+COUNTIF(BA260:BC260,"2"))))</x:f>
      </x:c>
    </x:row>
    <x:row r="261" ht="66" customHeight="1">
      <x:c r="A261" s="9" t="str">
        <x:v>BATCH_26</x:v>
      </x:c>
      <x:c r="B261" s="9" t="n">
        <x:v>255</x:v>
      </x:c>
      <x:c r="C261" s="9" t="str">
        <x:v>IMO-117</x:v>
      </x:c>
      <x:c r="D261" s="9" t="str">
        <x:v>IMO</x:v>
      </x:c>
      <x:c r="E261" s="9" t="str">
        <x:v>DIRECT_STATIC</x:v>
      </x:c>
      <x:c r="F261" s="9" t="str">
        <x:v>RUN_01</x:v>
      </x:c>
      <x:c r="G261" s="12" t="str">
        <x:v>OFFICIAL_ELIGIBLE_OUTPUT</x:v>
      </x:c>
      <x:c r="H261" s="12" t="str">
        <x:v>NO_SEMANTIC_VALIDATOR_DETERMINISTIC_PASS</x:v>
      </x:c>
      <x:c r="I261" s="12" t="str">
        <x:v>PARSED</x:v>
      </x:c>
      <x:c r="J261" s="12" t="str">
        <x:v>PASS</x:v>
      </x:c>
      <x:c r="K261" s="9" t="n">
        <x:v>9</x:v>
      </x:c>
      <x:c r="L261" s="9" t="n">
        <x:v>9</x:v>
      </x:c>
      <x:c r="M261" s="9" t="n">
        <x:v>7</x:v>
      </x:c>
      <x:c r="N261" s="9" t="n">
        <x:v>0</x:v>
      </x:c>
      <x:c r="O261" s="9" t="str">
        <x:v>IMO-117-M-P01</x:v>
      </x:c>
      <x:c r="P261" s="9" t="str">
        <x:v>PASS</x:v>
      </x:c>
      <x:c r="Q261" s="9" t="str">
        <x:v>FAIL</x:v>
      </x:c>
      <x:c r="R261" s="9" t="str">
        <x:v>FALSE_REJECT</x:v>
      </x:c>
      <x:c r="S261" s="9" t="str">
        <x:v>IMO-117-M-F01</x:v>
      </x:c>
      <x:c r="T261" s="9" t="str">
        <x:v>FAIL</x:v>
      </x:c>
      <x:c r="U261" s="9" t="str">
        <x:v>FAIL</x:v>
      </x:c>
      <x:c r="V261" s="9" t="str">
        <x:v>CORRECT_BEHAVIOR</x:v>
      </x:c>
      <x:c r="W261" s="13" t="str">
        <x:v>NOT_REVIEWED</x:v>
      </x:c>
      <x:c r="X261" s="13" t="str"/>
      <x:c r="Y261" s="13" t="str"/>
      <x:c r="Z261" s="13" t="str"/>
      <x:c r="AA261" s="13" t="str"/>
      <x:c r="AB261" s="13" t="str"/>
      <x:c r="AC261" s="13" t="str"/>
      <x:c r="AD261" s="13" t="str"/>
      <x:c r="AE261" s="13" t="str"/>
      <x:c r="AF261" s="13" t="str"/>
      <x:c r="AG261" s="13" t="str"/>
      <x:c r="AH261" s="13" t="str"/>
      <x:c r="AI261" s="16" t="str">
        <x:f>IF(AND(W261="REVIEWED",X261&lt;&gt;"",Y261&lt;&gt;"",COUNTA(Z261:AF261)=7,COUNTIF(Z261:AF261,"UNCLEAR")=0,(COUNTIF(Z261:AF261,"0")+COUNTIF(Z261:AF261,"1")+COUNTIF(Z261:AF261,"2"))&gt;0,AG261&lt;&gt;"",AH261&lt;&gt;"",AJ261&lt;&gt;""),(COUNTIF(Z261:AF261,"1")+2*COUNTIF(Z261:AF261,"2"))/(2*(COUNTIF(Z261:AF261,"0")+COUNTIF(Z261:AF261,"1")+COUNTIF(Z261:AF261,"2"))),"")</x:f>
      </x:c>
      <x:c r="AJ261" s="14" t="str"/>
      <x:c r="AK261" s="14" t="str"/>
      <x:c r="AL261" s="14" t="str"/>
      <x:c r="AM261" s="9" t="str">
        <x:v>ALWAYS_FAIL; RDF_FALSE_REJECT</x:v>
      </x:c>
      <x:c r="AN261" s="9" t="str">
        <x:v>Part II-A 4.2.1.3</x:v>
      </x:c>
      <x:c r="AO261" s="9" t="str">
        <x:v>MVP/SHACL_GENERATION_PIPELINE/experiments/LUNA_NO_SEMANTIC_VALIDATOR/RUN_01/runs/RUN-IMO-117-20260901T104730039056Z/artifacts/attempt_01/candidate_shape.ttl</x:v>
      </x:c>
      <x:c r="AP261" s="9" t="str">
        <x:v>7afec7442ef4a8ce38ba140f5f3d64e4a6447b214f371daed88af23de9169f17</x:v>
      </x:c>
      <x:c r="AQ261" s="52" t="inlineStr">
        <x:is>
          <x:t xml:space="preserve">PASS</x:t>
        </x:is>
      </x:c>
      <x:c r="AR261" s="53" t="inlineStr">
        <x:is>
          <x:t xml:space="preserve">VALID</x:t>
        </x:is>
      </x:c>
      <x:c r="AS261" s="53" t="inlineStr">
        <x:is>
          <x:t xml:space="preserve">IMO-117-M-P01=ACTIVATED | IMO-117-M-F01=ACTIVATED</x:t>
        </x:is>
      </x:c>
      <x:c r="AT261" s="53">
        <x:v>5</x:v>
      </x:c>
      <x:c r="AU261" s="53">
        <x:v>11</x:v>
      </x:c>
      <x:c r="AV261" s="53">
        <x:v>51</x:v>
      </x:c>
      <x:c r="AW261" s="53" t="inlineStr">
        <x:is>
          <x:t xml:space="preserve">sh:class, sh:datatype, sh:hasValue, sh:maxCount, sh:minCount, sh:node, sh:or, sh:property</x:t>
        </x:is>
      </x:c>
      <x:c r="AX261" s="53">
        <x:v>0</x:v>
      </x:c>
      <x:c r="AY261" s="53">
        <x:v>1</x:v>
      </x:c>
      <x:c r="AZ261" s="53">
        <x:v>1</x:v>
      </x:c>
      <x:c r="BA261" s="54"/>
      <x:c r="BB261" s="54"/>
      <x:c r="BC261" s="54"/>
      <x:c r="BD261" s="55" t="str">
        <x:f>IF(OR(W261&lt;&gt;"REVIEWED",COUNTIF(BA261:BC261,"UNCLEAR")&gt;0,COUNTA(BA261:BC261)&lt;3,(COUNTIF(BA261:BC261,"0")+COUNTIF(BA261:BC261,"1")+COUNTIF(BA261:BC261,"2"))=0,AJ261=""),"",(COUNTIF(BA261:BC261,"1")+2*COUNTIF(BA261:BC261,"2"))/(2*(COUNTIF(BA261:BC261,"0")+COUNTIF(BA261:BC261,"1")+COUNTIF(BA261:BC261,"2"))))</x:f>
      </x:c>
    </x:row>
    <x:row r="262" ht="66" customHeight="1">
      <x:c r="A262" s="9" t="str">
        <x:v>BATCH_26</x:v>
      </x:c>
      <x:c r="B262" s="9" t="n">
        <x:v>256</x:v>
      </x:c>
      <x:c r="C262" s="9" t="str">
        <x:v>IMO26-005</x:v>
      </x:c>
      <x:c r="D262" s="9" t="str">
        <x:v>IMO26</x:v>
      </x:c>
      <x:c r="E262" s="9" t="str">
        <x:v>DIRECT_STATIC</x:v>
      </x:c>
      <x:c r="F262" s="9" t="str">
        <x:v>RUN_01</x:v>
      </x:c>
      <x:c r="G262" s="12" t="str">
        <x:v>OFFICIAL_ELIGIBLE_OUTPUT</x:v>
      </x:c>
      <x:c r="H262" s="12" t="str">
        <x:v>NO_SEMANTIC_VALIDATOR_DETERMINISTIC_PASS</x:v>
      </x:c>
      <x:c r="I262" s="12" t="str">
        <x:v>PARSED</x:v>
      </x:c>
      <x:c r="J262" s="12" t="str">
        <x:v>PASS</x:v>
      </x:c>
      <x:c r="K262" s="9" t="n">
        <x:v>6</x:v>
      </x:c>
      <x:c r="L262" s="9" t="n">
        <x:v>6</x:v>
      </x:c>
      <x:c r="M262" s="9" t="n">
        <x:v>5</x:v>
      </x:c>
      <x:c r="N262" s="9" t="n">
        <x:v>0</x:v>
      </x:c>
      <x:c r="O262" s="9" t="str">
        <x:v>IMO26-005-A-P03</x:v>
      </x:c>
      <x:c r="P262" s="9" t="str">
        <x:v>PASS</x:v>
      </x:c>
      <x:c r="Q262" s="9" t="str">
        <x:v>FAIL</x:v>
      </x:c>
      <x:c r="R262" s="9" t="str">
        <x:v>FALSE_REJECT</x:v>
      </x:c>
      <x:c r="S262" s="9" t="str">
        <x:v>IMO26-005-A-F03</x:v>
      </x:c>
      <x:c r="T262" s="9" t="str">
        <x:v>FAIL</x:v>
      </x:c>
      <x:c r="U262" s="9" t="str">
        <x:v>FAIL</x:v>
      </x:c>
      <x:c r="V262" s="9" t="str">
        <x:v>CORRECT_BEHAVIOR</x:v>
      </x:c>
      <x:c r="W262" s="13" t="str">
        <x:v>NOT_REVIEWED</x:v>
      </x:c>
      <x:c r="X262" s="13" t="str"/>
      <x:c r="Y262" s="13" t="str"/>
      <x:c r="Z262" s="13" t="str"/>
      <x:c r="AA262" s="13" t="str"/>
      <x:c r="AB262" s="13" t="str"/>
      <x:c r="AC262" s="13" t="str"/>
      <x:c r="AD262" s="13" t="str"/>
      <x:c r="AE262" s="13" t="str"/>
      <x:c r="AF262" s="13" t="str"/>
      <x:c r="AG262" s="13" t="str"/>
      <x:c r="AH262" s="13" t="str"/>
      <x:c r="AI262" s="16" t="str">
        <x:f>IF(AND(W262="REVIEWED",X262&lt;&gt;"",Y262&lt;&gt;"",COUNTA(Z262:AF262)=7,COUNTIF(Z262:AF262,"UNCLEAR")=0,(COUNTIF(Z262:AF262,"0")+COUNTIF(Z262:AF262,"1")+COUNTIF(Z262:AF262,"2"))&gt;0,AG262&lt;&gt;"",AH262&lt;&gt;"",AJ262&lt;&gt;""),(COUNTIF(Z262:AF262,"1")+2*COUNTIF(Z262:AF262,"2"))/(2*(COUNTIF(Z262:AF262,"0")+COUNTIF(Z262:AF262,"1")+COUNTIF(Z262:AF262,"2"))),"")</x:f>
      </x:c>
      <x:c r="AJ262" s="14" t="str"/>
      <x:c r="AK262" s="14" t="str"/>
      <x:c r="AL262" s="14" t="str"/>
      <x:c r="AM262" s="9" t="str">
        <x:v>RDF_FALSE_REJECT</x:v>
      </x:c>
      <x:c r="AN262" s="9" t="str">
        <x:v>9-1.2.2.2</x:v>
      </x:c>
      <x:c r="AO262" s="9" t="str">
        <x:v>MVP/SHACL_GENERATION_PIPELINE/experiments/LUNA_NO_SEMANTIC_VALIDATOR/RUN_01/runs/RUN-IMO26-005-20260901T105303955854Z/artifacts/attempt_01/candidate_shape.ttl</x:v>
      </x:c>
      <x:c r="AP262" s="9" t="str">
        <x:v>885fa44f205adea0df696a9fc2262edf13887edadbe4fb241ba7293180ff8c89</x:v>
      </x:c>
      <x:c r="AQ262" s="52" t="inlineStr">
        <x:is>
          <x:t xml:space="preserve">PASS</x:t>
        </x:is>
      </x:c>
      <x:c r="AR262" s="53" t="inlineStr">
        <x:is>
          <x:t xml:space="preserve">VALID</x:t>
        </x:is>
      </x:c>
      <x:c r="AS262" s="53" t="inlineStr">
        <x:is>
          <x:t xml:space="preserve">IMO26-005-A-P03=ACTIVATED | IMO26-005-A-F03=ACTIVATED</x:t>
        </x:is>
      </x:c>
      <x:c r="AT262" s="53">
        <x:v>1</x:v>
      </x:c>
      <x:c r="AU262" s="53">
        <x:v>1</x:v>
      </x:c>
      <x:c r="AV262" s="53">
        <x:v>5</x:v>
      </x:c>
      <x:c r="AW262" s="53" t="inlineStr">
        <x:is>
          <x:t xml:space="preserve">sh:class, sh:in, sh:minCount, sh:nodeKind, sh:property</x:t>
        </x:is>
      </x:c>
      <x:c r="AX262" s="53">
        <x:v>0</x:v>
      </x:c>
      <x:c r="AY262" s="53">
        <x:v>1</x:v>
      </x:c>
      <x:c r="AZ262" s="53">
        <x:v>0</x:v>
      </x:c>
      <x:c r="BA262" s="54"/>
      <x:c r="BB262" s="54"/>
      <x:c r="BC262" s="54"/>
      <x:c r="BD262" s="55" t="str">
        <x:f>IF(OR(W262&lt;&gt;"REVIEWED",COUNTIF(BA262:BC262,"UNCLEAR")&gt;0,COUNTA(BA262:BC262)&lt;3,(COUNTIF(BA262:BC262,"0")+COUNTIF(BA262:BC262,"1")+COUNTIF(BA262:BC262,"2"))=0,AJ262=""),"",(COUNTIF(BA262:BC262,"1")+2*COUNTIF(BA262:BC262,"2"))/(2*(COUNTIF(BA262:BC262,"0")+COUNTIF(BA262:BC262,"1")+COUNTIF(BA262:BC262,"2"))))</x:f>
      </x:c>
    </x:row>
    <x:row r="263" ht="66" customHeight="1">
      <x:c r="A263" s="9" t="str">
        <x:v>BATCH_26</x:v>
      </x:c>
      <x:c r="B263" s="9" t="n">
        <x:v>257</x:v>
      </x:c>
      <x:c r="C263" s="9" t="str">
        <x:v>IMO26-012</x:v>
      </x:c>
      <x:c r="D263" s="9" t="str">
        <x:v>IMO26</x:v>
      </x:c>
      <x:c r="E263" s="9" t="str">
        <x:v>DIRECT_STATIC</x:v>
      </x:c>
      <x:c r="F263" s="9" t="str">
        <x:v>RUN_01</x:v>
      </x:c>
      <x:c r="G263" s="12" t="str">
        <x:v>OFFICIAL_ELIGIBLE_OUTPUT</x:v>
      </x:c>
      <x:c r="H263" s="12" t="str">
        <x:v>NO_SEMANTIC_VALIDATOR_DETERMINISTIC_PASS</x:v>
      </x:c>
      <x:c r="I263" s="12" t="str">
        <x:v>PARSED</x:v>
      </x:c>
      <x:c r="J263" s="12" t="str">
        <x:v>PASS</x:v>
      </x:c>
      <x:c r="K263" s="9" t="n">
        <x:v>9</x:v>
      </x:c>
      <x:c r="L263" s="9" t="n">
        <x:v>9</x:v>
      </x:c>
      <x:c r="M263" s="9" t="n">
        <x:v>7</x:v>
      </x:c>
      <x:c r="N263" s="9" t="n">
        <x:v>0</x:v>
      </x:c>
      <x:c r="O263" s="9" t="str">
        <x:v>IMO26-012-A-P03</x:v>
      </x:c>
      <x:c r="P263" s="9" t="str">
        <x:v>PASS</x:v>
      </x:c>
      <x:c r="Q263" s="9" t="str">
        <x:v>PASS</x:v>
      </x:c>
      <x:c r="R263" s="9" t="str">
        <x:v>CORRECT_BEHAVIOR</x:v>
      </x:c>
      <x:c r="S263" s="9" t="str">
        <x:v>IMO26-012-A-F06</x:v>
      </x:c>
      <x:c r="T263" s="9" t="str">
        <x:v>FAIL</x:v>
      </x:c>
      <x:c r="U263" s="9" t="str">
        <x:v>PASS</x:v>
      </x:c>
      <x:c r="V263" s="9" t="str">
        <x:v>FALSE_ACCEPT</x:v>
      </x:c>
      <x:c r="W263" s="13" t="str">
        <x:v>NOT_REVIEWED</x:v>
      </x:c>
      <x:c r="X263" s="13" t="str"/>
      <x:c r="Y263" s="13" t="str"/>
      <x:c r="Z263" s="13" t="str"/>
      <x:c r="AA263" s="13" t="str"/>
      <x:c r="AB263" s="13" t="str"/>
      <x:c r="AC263" s="13" t="str"/>
      <x:c r="AD263" s="13" t="str"/>
      <x:c r="AE263" s="13" t="str"/>
      <x:c r="AF263" s="13" t="str"/>
      <x:c r="AG263" s="13" t="str"/>
      <x:c r="AH263" s="13" t="str"/>
      <x:c r="AI263" s="16" t="str">
        <x:f>IF(AND(W263="REVIEWED",X263&lt;&gt;"",Y263&lt;&gt;"",COUNTA(Z263:AF263)=7,COUNTIF(Z263:AF263,"UNCLEAR")=0,(COUNTIF(Z263:AF263,"0")+COUNTIF(Z263:AF263,"1")+COUNTIF(Z263:AF263,"2"))&gt;0,AG263&lt;&gt;"",AH263&lt;&gt;"",AJ263&lt;&gt;""),(COUNTIF(Z263:AF263,"1")+2*COUNTIF(Z263:AF263,"2"))/(2*(COUNTIF(Z263:AF263,"0")+COUNTIF(Z263:AF263,"1")+COUNTIF(Z263:AF263,"2"))),"")</x:f>
      </x:c>
      <x:c r="AJ263" s="14" t="str"/>
      <x:c r="AK263" s="14" t="str"/>
      <x:c r="AL263" s="14" t="str"/>
      <x:c r="AM263" s="9" t="str">
        <x:v>RDF_FALSE_ACCEPT</x:v>
      </x:c>
      <x:c r="AN263" s="9" t="str">
        <x:v>9-1.3.2.2.1</x:v>
      </x:c>
      <x:c r="AO263" s="9" t="str">
        <x:v>MVP/SHACL_GENERATION_PIPELINE/experiments/LUNA_NO_SEMANTIC_VALIDATOR/RUN_01/runs/RUN-IMO26-012-20260901T105444860879Z/artifacts/attempt_01/candidate_shape.ttl</x:v>
      </x:c>
      <x:c r="AP263" s="9" t="str">
        <x:v>fc221958a64b1f034c69b97d50acf503b7c9339c2b49082f95269f9d0f7bcc53</x:v>
      </x:c>
      <x:c r="AQ263" s="52" t="inlineStr">
        <x:is>
          <x:t xml:space="preserve">PASS</x:t>
        </x:is>
      </x:c>
      <x:c r="AR263" s="53" t="inlineStr">
        <x:is>
          <x:t xml:space="preserve">VALID</x:t>
        </x:is>
      </x:c>
      <x:c r="AS263" s="53" t="inlineStr">
        <x:is>
          <x:t xml:space="preserve">IMO26-012-A-P03=ACTIVATED | IMO26-012-A-F06=ACTIVATED</x:t>
        </x:is>
      </x:c>
      <x:c r="AT263" s="53">
        <x:v>2</x:v>
      </x:c>
      <x:c r="AU263" s="53">
        <x:v>4</x:v>
      </x:c>
      <x:c r="AV263" s="53">
        <x:v>15</x:v>
      </x:c>
      <x:c r="AW263" s="53" t="inlineStr">
        <x:is>
          <x:t xml:space="preserve">sh:class, sh:minCount, sh:node, sh:nodeKind, sh:property</x:t>
        </x:is>
      </x:c>
      <x:c r="AX263" s="53">
        <x:v>1</x:v>
      </x:c>
      <x:c r="AY263" s="53">
        <x:v>1</x:v>
      </x:c>
      <x:c r="AZ263" s="53">
        <x:v>0</x:v>
      </x:c>
      <x:c r="BA263" s="54"/>
      <x:c r="BB263" s="54"/>
      <x:c r="BC263" s="54"/>
      <x:c r="BD263" s="55" t="str">
        <x:f>IF(OR(W263&lt;&gt;"REVIEWED",COUNTIF(BA263:BC263,"UNCLEAR")&gt;0,COUNTA(BA263:BC263)&lt;3,(COUNTIF(BA263:BC263,"0")+COUNTIF(BA263:BC263,"1")+COUNTIF(BA263:BC263,"2"))=0,AJ263=""),"",(COUNTIF(BA263:BC263,"1")+2*COUNTIF(BA263:BC263,"2"))/(2*(COUNTIF(BA263:BC263,"0")+COUNTIF(BA263:BC263,"1")+COUNTIF(BA263:BC263,"2"))))</x:f>
      </x:c>
    </x:row>
    <x:row r="264" ht="66" customHeight="1">
      <x:c r="A264" s="9" t="str">
        <x:v>BATCH_26</x:v>
      </x:c>
      <x:c r="B264" s="9" t="n">
        <x:v>258</x:v>
      </x:c>
      <x:c r="C264" s="9" t="str">
        <x:v>TRF-075</x:v>
      </x:c>
      <x:c r="D264" s="9" t="str">
        <x:v>TRAFICOM</x:v>
      </x:c>
      <x:c r="E264" s="9" t="str">
        <x:v>DIRECT_STATIC</x:v>
      </x:c>
      <x:c r="F264" s="9" t="str">
        <x:v>RUN_01</x:v>
      </x:c>
      <x:c r="G264" s="12" t="str">
        <x:v>OFFICIAL_ELIGIBLE_OUTPUT</x:v>
      </x:c>
      <x:c r="H264" s="12" t="str">
        <x:v>NO_SEMANTIC_VALIDATOR_DETERMINISTIC_PASS</x:v>
      </x:c>
      <x:c r="I264" s="12" t="str">
        <x:v>PARSED</x:v>
      </x:c>
      <x:c r="J264" s="12" t="str">
        <x:v>PASS</x:v>
      </x:c>
      <x:c r="K264" s="9" t="n">
        <x:v>6</x:v>
      </x:c>
      <x:c r="L264" s="9" t="n">
        <x:v>6</x:v>
      </x:c>
      <x:c r="M264" s="9" t="n">
        <x:v>6</x:v>
      </x:c>
      <x:c r="N264" s="9" t="n">
        <x:v>1</x:v>
      </x:c>
      <x:c r="O264" s="9" t="str">
        <x:v>TRF-075-P01</x:v>
      </x:c>
      <x:c r="P264" s="9" t="str">
        <x:v>PASS</x:v>
      </x:c>
      <x:c r="Q264" s="9" t="str">
        <x:v>PASS</x:v>
      </x:c>
      <x:c r="R264" s="9" t="str">
        <x:v>CORRECT_BEHAVIOR</x:v>
      </x:c>
      <x:c r="S264" s="9" t="str">
        <x:v>TRF-075-F02</x:v>
      </x:c>
      <x:c r="T264" s="9" t="str">
        <x:v>FAIL</x:v>
      </x:c>
      <x:c r="U264" s="9" t="str">
        <x:v>FAIL</x:v>
      </x:c>
      <x:c r="V264" s="9" t="str">
        <x:v>CORRECT_BEHAVIOR</x:v>
      </x:c>
      <x:c r="W264" s="13" t="str">
        <x:v>NOT_REVIEWED</x:v>
      </x:c>
      <x:c r="X264" s="13" t="str"/>
      <x:c r="Y264" s="13" t="str"/>
      <x:c r="Z264" s="13" t="str"/>
      <x:c r="AA264" s="13" t="str"/>
      <x:c r="AB264" s="13" t="str"/>
      <x:c r="AC264" s="13" t="str"/>
      <x:c r="AD264" s="13" t="str"/>
      <x:c r="AE264" s="13" t="str"/>
      <x:c r="AF264" s="13" t="str"/>
      <x:c r="AG264" s="13" t="str"/>
      <x:c r="AH264" s="13" t="str"/>
      <x:c r="AI264" s="16" t="str">
        <x:f>IF(AND(W264="REVIEWED",X264&lt;&gt;"",Y264&lt;&gt;"",COUNTA(Z264:AF264)=7,COUNTIF(Z264:AF264,"UNCLEAR")=0,(COUNTIF(Z264:AF264,"0")+COUNTIF(Z264:AF264,"1")+COUNTIF(Z264:AF264,"2"))&gt;0,AG264&lt;&gt;"",AH264&lt;&gt;"",AJ264&lt;&gt;""),(COUNTIF(Z264:AF264,"1")+2*COUNTIF(Z264:AF264,"2"))/(2*(COUNTIF(Z264:AF264,"0")+COUNTIF(Z264:AF264,"1")+COUNTIF(Z264:AF264,"2"))),"")</x:f>
      </x:c>
      <x:c r="AJ264" s="14" t="str"/>
      <x:c r="AK264" s="14" t="str"/>
      <x:c r="AL264" s="14" t="str"/>
      <x:c r="AM264" s="9" t="str"/>
      <x:c r="AN264" s="9" t="str">
        <x:v>6.5.1</x:v>
      </x:c>
      <x:c r="AO264" s="9" t="str">
        <x:v>MVP/SHACL_GENERATION_PIPELINE/experiments/LUNA_NO_SEMANTIC_VALIDATOR/RUN_01/runs/RUN-TRF-075-20260901T113141240395Z/artifacts/attempt_01/candidate_shape.ttl</x:v>
      </x:c>
      <x:c r="AP264" s="9" t="str">
        <x:v>1d65c1b39a8a36c6a077801e25f9ac5fe79b33720ee61f908102d85b2022005d</x:v>
      </x:c>
      <x:c r="AQ264" s="52" t="inlineStr">
        <x:is>
          <x:t xml:space="preserve">PASS</x:t>
        </x:is>
      </x:c>
      <x:c r="AR264" s="53" t="inlineStr">
        <x:is>
          <x:t xml:space="preserve">VALID</x:t>
        </x:is>
      </x:c>
      <x:c r="AS264" s="53" t="inlineStr">
        <x:is>
          <x:t xml:space="preserve">TRF-075-P01=ACTIVATED | TRF-075-F02=ACTIVATED</x:t>
        </x:is>
      </x:c>
      <x:c r="AT264" s="53">
        <x:v>2</x:v>
      </x:c>
      <x:c r="AU264" s="53">
        <x:v>9</x:v>
      </x:c>
      <x:c r="AV264" s="53">
        <x:v>35</x:v>
      </x:c>
      <x:c r="AW264" s="53" t="inlineStr">
        <x:is>
          <x:t xml:space="preserve">sh:class, sh:datatype, sh:hasValue, sh:maxCount, sh:minCount, sh:node, sh:property, sh:xone</x:t>
        </x:is>
      </x:c>
      <x:c r="AX264" s="53">
        <x:v>0</x:v>
      </x:c>
      <x:c r="AY264" s="53">
        <x:v>1</x:v>
      </x:c>
      <x:c r="AZ264" s="53">
        <x:v>1</x:v>
      </x:c>
      <x:c r="BA264" s="54"/>
      <x:c r="BB264" s="54"/>
      <x:c r="BC264" s="54"/>
      <x:c r="BD264" s="55" t="str">
        <x:f>IF(OR(W264&lt;&gt;"REVIEWED",COUNTIF(BA264:BC264,"UNCLEAR")&gt;0,COUNTA(BA264:BC264)&lt;3,(COUNTIF(BA264:BC264,"0")+COUNTIF(BA264:BC264,"1")+COUNTIF(BA264:BC264,"2"))=0,AJ264=""),"",(COUNTIF(BA264:BC264,"1")+2*COUNTIF(BA264:BC264,"2"))/(2*(COUNTIF(BA264:BC264,"0")+COUNTIF(BA264:BC264,"1")+COUNTIF(BA264:BC264,"2"))))</x:f>
      </x:c>
    </x:row>
    <x:row r="265" ht="66" customHeight="1">
      <x:c r="A265" s="9" t="str">
        <x:v>BATCH_26</x:v>
      </x:c>
      <x:c r="B265" s="9" t="n">
        <x:v>259</x:v>
      </x:c>
      <x:c r="C265" s="9" t="str">
        <x:v>IMO-032</x:v>
      </x:c>
      <x:c r="D265" s="9" t="str">
        <x:v>IMO</x:v>
      </x:c>
      <x:c r="E265" s="9" t="str">
        <x:v>DIRECT_STATIC</x:v>
      </x:c>
      <x:c r="F265" s="9" t="str">
        <x:v>RUN_01</x:v>
      </x:c>
      <x:c r="G265" s="12" t="str">
        <x:v>OFFICIAL_ELIGIBLE_OUTPUT</x:v>
      </x:c>
      <x:c r="H265" s="12" t="str">
        <x:v>NO_SEMANTIC_VALIDATOR_DETERMINISTIC_PASS</x:v>
      </x:c>
      <x:c r="I265" s="12" t="str">
        <x:v>PARSED</x:v>
      </x:c>
      <x:c r="J265" s="12" t="str">
        <x:v>PASS</x:v>
      </x:c>
      <x:c r="K265" s="9" t="n">
        <x:v>9</x:v>
      </x:c>
      <x:c r="L265" s="9" t="n">
        <x:v>9</x:v>
      </x:c>
      <x:c r="M265" s="9" t="n">
        <x:v>6</x:v>
      </x:c>
      <x:c r="N265" s="9" t="n">
        <x:v>0</x:v>
      </x:c>
      <x:c r="O265" s="9" t="str">
        <x:v>IMO-032-P01</x:v>
      </x:c>
      <x:c r="P265" s="9" t="str">
        <x:v>PASS</x:v>
      </x:c>
      <x:c r="Q265" s="9" t="str">
        <x:v>FAIL</x:v>
      </x:c>
      <x:c r="R265" s="9" t="str">
        <x:v>FALSE_REJECT</x:v>
      </x:c>
      <x:c r="S265" s="9" t="str">
        <x:v>IMO-032-F04</x:v>
      </x:c>
      <x:c r="T265" s="9" t="str">
        <x:v>FAIL</x:v>
      </x:c>
      <x:c r="U265" s="9" t="str">
        <x:v>FAIL</x:v>
      </x:c>
      <x:c r="V265" s="9" t="str">
        <x:v>CORRECT_BEHAVIOR</x:v>
      </x:c>
      <x:c r="W265" s="13" t="str">
        <x:v>NOT_REVIEWED</x:v>
      </x:c>
      <x:c r="X265" s="13" t="str"/>
      <x:c r="Y265" s="13" t="str"/>
      <x:c r="Z265" s="13" t="str"/>
      <x:c r="AA265" s="13" t="str"/>
      <x:c r="AB265" s="13" t="str"/>
      <x:c r="AC265" s="13" t="str"/>
      <x:c r="AD265" s="13" t="str"/>
      <x:c r="AE265" s="13" t="str"/>
      <x:c r="AF265" s="13" t="str"/>
      <x:c r="AG265" s="13" t="str"/>
      <x:c r="AH265" s="13" t="str"/>
      <x:c r="AI265" s="16" t="str">
        <x:f>IF(AND(W265="REVIEWED",X265&lt;&gt;"",Y265&lt;&gt;"",COUNTA(Z265:AF265)=7,COUNTIF(Z265:AF265,"UNCLEAR")=0,(COUNTIF(Z265:AF265,"0")+COUNTIF(Z265:AF265,"1")+COUNTIF(Z265:AF265,"2"))&gt;0,AG265&lt;&gt;"",AH265&lt;&gt;"",AJ265&lt;&gt;""),(COUNTIF(Z265:AF265,"1")+2*COUNTIF(Z265:AF265,"2"))/(2*(COUNTIF(Z265:AF265,"0")+COUNTIF(Z265:AF265,"1")+COUNTIF(Z265:AF265,"2"))),"")</x:f>
      </x:c>
      <x:c r="AJ265" s="14" t="str"/>
      <x:c r="AK265" s="14" t="str"/>
      <x:c r="AL265" s="14" t="str"/>
      <x:c r="AM265" s="9" t="str">
        <x:v>RDF_FALSE_REJECT</x:v>
      </x:c>
      <x:c r="AN265" s="9" t="str">
        <x:v>Part I-A 3.3.2.1-.3</x:v>
      </x:c>
      <x:c r="AO265" s="9" t="str">
        <x:v>MVP/SHACL_GENERATION_PIPELINE/experiments/LUNA_NO_SEMANTIC_VALIDATOR/RUN_01/runs/RUN-IMO-032-20260901T101858028190Z/artifacts/attempt_01/candidate_shape.ttl</x:v>
      </x:c>
      <x:c r="AP265" s="9" t="str">
        <x:v>9ce4bc9044f0a66a71be87f202cc20f02ab186f51d81cba6869685e1c643512c</x:v>
      </x:c>
      <x:c r="AQ265" s="52" t="inlineStr">
        <x:is>
          <x:t xml:space="preserve">PASS</x:t>
        </x:is>
      </x:c>
      <x:c r="AR265" s="53" t="inlineStr">
        <x:is>
          <x:t xml:space="preserve">VALID</x:t>
        </x:is>
      </x:c>
      <x:c r="AS265" s="53" t="inlineStr">
        <x:is>
          <x:t xml:space="preserve">IMO-032-P01=ACTIVATED | IMO-032-F04=ACTIVATED</x:t>
        </x:is>
      </x:c>
      <x:c r="AT265" s="53">
        <x:v>9</x:v>
      </x:c>
      <x:c r="AU265" s="53">
        <x:v>19</x:v>
      </x:c>
      <x:c r="AV265" s="53">
        <x:v>62</x:v>
      </x:c>
      <x:c r="AW265" s="53" t="inlineStr">
        <x:is>
          <x:t xml:space="preserve">sh:datatype, sh:hasValue, sh:in, sh:maxCount, sh:minCount, sh:node, sh:nodeKind, sh:or, sh:property</x:t>
        </x:is>
      </x:c>
      <x:c r="AX265" s="53">
        <x:v>0</x:v>
      </x:c>
      <x:c r="AY265" s="53">
        <x:v>1</x:v>
      </x:c>
      <x:c r="AZ265" s="53">
        <x:v>1</x:v>
      </x:c>
      <x:c r="BA265" s="54"/>
      <x:c r="BB265" s="54"/>
      <x:c r="BC265" s="54"/>
      <x:c r="BD265" s="55" t="str">
        <x:f>IF(OR(W265&lt;&gt;"REVIEWED",COUNTIF(BA265:BC265,"UNCLEAR")&gt;0,COUNTA(BA265:BC265)&lt;3,(COUNTIF(BA265:BC265,"0")+COUNTIF(BA265:BC265,"1")+COUNTIF(BA265:BC265,"2"))=0,AJ265=""),"",(COUNTIF(BA265:BC265,"1")+2*COUNTIF(BA265:BC265,"2"))/(2*(COUNTIF(BA265:BC265,"0")+COUNTIF(BA265:BC265,"1")+COUNTIF(BA265:BC265,"2"))))</x:f>
      </x:c>
    </x:row>
    <x:row r="266" ht="66" customHeight="1">
      <x:c r="A266" s="9" t="str">
        <x:v>BATCH_26</x:v>
      </x:c>
      <x:c r="B266" s="9" t="n">
        <x:v>260</x:v>
      </x:c>
      <x:c r="C266" s="9" t="str">
        <x:v>IMO-009</x:v>
      </x:c>
      <x:c r="D266" s="9" t="str">
        <x:v>IMO</x:v>
      </x:c>
      <x:c r="E266" s="9" t="str">
        <x:v>DIRECT_STATIC</x:v>
      </x:c>
      <x:c r="F266" s="9" t="str">
        <x:v>RUN_01</x:v>
      </x:c>
      <x:c r="G266" s="12" t="str">
        <x:v>OFFICIAL_ELIGIBLE_OUTPUT</x:v>
      </x:c>
      <x:c r="H266" s="12" t="str">
        <x:v>NO_SEMANTIC_VALIDATOR_DETERMINISTIC_PASS</x:v>
      </x:c>
      <x:c r="I266" s="12" t="str">
        <x:v>PARSED</x:v>
      </x:c>
      <x:c r="J266" s="12" t="str">
        <x:v>PASS</x:v>
      </x:c>
      <x:c r="K266" s="9" t="n">
        <x:v>7</x:v>
      </x:c>
      <x:c r="L266" s="9" t="n">
        <x:v>7</x:v>
      </x:c>
      <x:c r="M266" s="9" t="n">
        <x:v>7</x:v>
      </x:c>
      <x:c r="N266" s="9" t="n">
        <x:v>1</x:v>
      </x:c>
      <x:c r="O266" s="9" t="str">
        <x:v>IMO-009-P02</x:v>
      </x:c>
      <x:c r="P266" s="9" t="str">
        <x:v>PASS</x:v>
      </x:c>
      <x:c r="Q266" s="9" t="str">
        <x:v>PASS</x:v>
      </x:c>
      <x:c r="R266" s="9" t="str">
        <x:v>CORRECT_BEHAVIOR</x:v>
      </x:c>
      <x:c r="S266" s="9" t="str">
        <x:v>IMO-009-F03</x:v>
      </x:c>
      <x:c r="T266" s="9" t="str">
        <x:v>FAIL</x:v>
      </x:c>
      <x:c r="U266" s="9" t="str">
        <x:v>FAIL</x:v>
      </x:c>
      <x:c r="V266" s="9" t="str">
        <x:v>CORRECT_BEHAVIOR</x:v>
      </x:c>
      <x:c r="W266" s="13" t="str">
        <x:v>NOT_REVIEWED</x:v>
      </x:c>
      <x:c r="X266" s="13" t="str"/>
      <x:c r="Y266" s="13" t="str"/>
      <x:c r="Z266" s="13" t="str"/>
      <x:c r="AA266" s="13" t="str"/>
      <x:c r="AB266" s="13" t="str"/>
      <x:c r="AC266" s="13" t="str"/>
      <x:c r="AD266" s="13" t="str"/>
      <x:c r="AE266" s="13" t="str"/>
      <x:c r="AF266" s="13" t="str"/>
      <x:c r="AG266" s="13" t="str"/>
      <x:c r="AH266" s="13" t="str"/>
      <x:c r="AI266" s="16" t="str">
        <x:f>IF(AND(W266="REVIEWED",X266&lt;&gt;"",Y266&lt;&gt;"",COUNTA(Z266:AF266)=7,COUNTIF(Z266:AF266,"UNCLEAR")=0,(COUNTIF(Z266:AF266,"0")+COUNTIF(Z266:AF266,"1")+COUNTIF(Z266:AF266,"2"))&gt;0,AG266&lt;&gt;"",AH266&lt;&gt;"",AJ266&lt;&gt;""),(COUNTIF(Z266:AF266,"1")+2*COUNTIF(Z266:AF266,"2"))/(2*(COUNTIF(Z266:AF266,"0")+COUNTIF(Z266:AF266,"1")+COUNTIF(Z266:AF266,"2"))),"")</x:f>
      </x:c>
      <x:c r="AJ266" s="14" t="str"/>
      <x:c r="AK266" s="14" t="str"/>
      <x:c r="AL266" s="14" t="str"/>
      <x:c r="AM266" s="9" t="str"/>
      <x:c r="AN266" s="9" t="str">
        <x:v>Part I-A 1.2.1</x:v>
      </x:c>
      <x:c r="AO266" s="9" t="str">
        <x:v>MVP/SHACL_GENERATION_PIPELINE/experiments/LUNA_NO_SEMANTIC_VALIDATOR/RUN_01/runs/RUN-IMO-009-20260901T101331913862Z/artifacts/attempt_01/candidate_shape.ttl</x:v>
      </x:c>
      <x:c r="AP266" s="9" t="str">
        <x:v>17644d982c2a10369c4c074ef8c724a1cc2971e89d425b5d91c615b84c61e7f2</x:v>
      </x:c>
      <x:c r="AQ266" s="52" t="inlineStr">
        <x:is>
          <x:t xml:space="preserve">PASS</x:t>
        </x:is>
      </x:c>
      <x:c r="AR266" s="53" t="inlineStr">
        <x:is>
          <x:t xml:space="preserve">VALID</x:t>
        </x:is>
      </x:c>
      <x:c r="AS266" s="53" t="inlineStr">
        <x:is>
          <x:t xml:space="preserve">IMO-009-P02=ACTIVATED | IMO-009-F03=ACTIVATED</x:t>
        </x:is>
      </x:c>
      <x:c r="AT266" s="53">
        <x:v>1</x:v>
      </x:c>
      <x:c r="AU266" s="53">
        <x:v>1</x:v>
      </x:c>
      <x:c r="AV266" s="53">
        <x:v>3</x:v>
      </x:c>
      <x:c r="AW266" s="53" t="inlineStr">
        <x:is>
          <x:t xml:space="preserve">sh:datatype, sh:minCount, sh:property</x:t>
        </x:is>
      </x:c>
      <x:c r="AX266" s="53">
        <x:v>1</x:v>
      </x:c>
      <x:c r="AY266" s="53">
        <x:v>1</x:v>
      </x:c>
      <x:c r="AZ266" s="53">
        <x:v>0</x:v>
      </x:c>
      <x:c r="BA266" s="54"/>
      <x:c r="BB266" s="54"/>
      <x:c r="BC266" s="54"/>
      <x:c r="BD266" s="55" t="str">
        <x:f>IF(OR(W266&lt;&gt;"REVIEWED",COUNTIF(BA266:BC266,"UNCLEAR")&gt;0,COUNTA(BA266:BC266)&lt;3,(COUNTIF(BA266:BC266,"0")+COUNTIF(BA266:BC266,"1")+COUNTIF(BA266:BC266,"2"))=0,AJ266=""),"",(COUNTIF(BA266:BC266,"1")+2*COUNTIF(BA266:BC266,"2"))/(2*(COUNTIF(BA266:BC266,"0")+COUNTIF(BA266:BC266,"1")+COUNTIF(BA266:BC266,"2"))))</x:f>
      </x:c>
    </x:row>
    <x:row r="267" ht="66" customHeight="1">
      <x:c r="A267" s="9" t="str">
        <x:v>BATCH_27</x:v>
      </x:c>
      <x:c r="B267" s="9" t="n">
        <x:v>261</x:v>
      </x:c>
      <x:c r="C267" s="9" t="str">
        <x:v>TRF-058</x:v>
      </x:c>
      <x:c r="D267" s="9" t="str">
        <x:v>TRAFICOM</x:v>
      </x:c>
      <x:c r="E267" s="9" t="str">
        <x:v>DIRECT_CALCULATION</x:v>
      </x:c>
      <x:c r="F267" s="9" t="str">
        <x:v>RUN_01</x:v>
      </x:c>
      <x:c r="G267" s="12" t="str">
        <x:v>OFFICIAL_ELIGIBLE_OUTPUT</x:v>
      </x:c>
      <x:c r="H267" s="12" t="str">
        <x:v>NO_SEMANTIC_VALIDATOR_DETERMINISTIC_PASS</x:v>
      </x:c>
      <x:c r="I267" s="12" t="str">
        <x:v>PARSED</x:v>
      </x:c>
      <x:c r="J267" s="12" t="str">
        <x:v>PASS</x:v>
      </x:c>
      <x:c r="K267" s="9" t="n">
        <x:v>6</x:v>
      </x:c>
      <x:c r="L267" s="9" t="n">
        <x:v>6</x:v>
      </x:c>
      <x:c r="M267" s="9" t="n">
        <x:v>4</x:v>
      </x:c>
      <x:c r="N267" s="9" t="n">
        <x:v>0</x:v>
      </x:c>
      <x:c r="O267" s="9" t="str">
        <x:v>TRF-058-P02</x:v>
      </x:c>
      <x:c r="P267" s="9" t="str">
        <x:v>PASS</x:v>
      </x:c>
      <x:c r="Q267" s="9" t="str">
        <x:v>FAIL</x:v>
      </x:c>
      <x:c r="R267" s="9" t="str">
        <x:v>FALSE_REJECT</x:v>
      </x:c>
      <x:c r="S267" s="9" t="str">
        <x:v>TRF-058-F03</x:v>
      </x:c>
      <x:c r="T267" s="9" t="str">
        <x:v>FAIL</x:v>
      </x:c>
      <x:c r="U267" s="9" t="str">
        <x:v>FAIL</x:v>
      </x:c>
      <x:c r="V267" s="9" t="str">
        <x:v>CORRECT_BEHAVIOR</x:v>
      </x:c>
      <x:c r="W267" s="13" t="str">
        <x:v>NOT_REVIEWED</x:v>
      </x:c>
      <x:c r="X267" s="13" t="str"/>
      <x:c r="Y267" s="13" t="str"/>
      <x:c r="Z267" s="13" t="str"/>
      <x:c r="AA267" s="13" t="str"/>
      <x:c r="AB267" s="13" t="str"/>
      <x:c r="AC267" s="13" t="str"/>
      <x:c r="AD267" s="13" t="str"/>
      <x:c r="AE267" s="13" t="str"/>
      <x:c r="AF267" s="13" t="str"/>
      <x:c r="AG267" s="13" t="str"/>
      <x:c r="AH267" s="13" t="str"/>
      <x:c r="AI267" s="16" t="str">
        <x:f>IF(AND(W267="REVIEWED",X267&lt;&gt;"",Y267&lt;&gt;"",COUNTA(Z267:AF267)=7,COUNTIF(Z267:AF267,"UNCLEAR")=0,(COUNTIF(Z267:AF267,"0")+COUNTIF(Z267:AF267,"1")+COUNTIF(Z267:AF267,"2"))&gt;0,AG267&lt;&gt;"",AH267&lt;&gt;"",AJ267&lt;&gt;""),(COUNTIF(Z267:AF267,"1")+2*COUNTIF(Z267:AF267,"2"))/(2*(COUNTIF(Z267:AF267,"0")+COUNTIF(Z267:AF267,"1")+COUNTIF(Z267:AF267,"2"))),"")</x:f>
      </x:c>
      <x:c r="AJ267" s="14" t="str"/>
      <x:c r="AK267" s="14" t="str"/>
      <x:c r="AL267" s="14" t="str"/>
      <x:c r="AM267" s="9" t="str">
        <x:v>ALWAYS_FAIL; RDF_FALSE_REJECT</x:v>
      </x:c>
      <x:c r="AN267" s="9" t="str">
        <x:v>4.6.1</x:v>
      </x:c>
      <x:c r="AO267" s="9" t="str">
        <x:v>MVP/SHACL_GENERATION_PIPELINE/experiments/LUNA_NO_SEMANTIC_VALIDATOR/RUN_01/runs/RUN-TRF-058-20260901T112605651923Z/artifacts/attempt_01/candidate_shape.ttl</x:v>
      </x:c>
      <x:c r="AP267" s="9" t="str">
        <x:v>6b22742f1d8db0234d985ab039bdae8f70ca64e6f7966073aae809c31e1f3e1d</x:v>
      </x:c>
      <x:c r="AQ267" s="52" t="inlineStr">
        <x:is>
          <x:t xml:space="preserve">PASS</x:t>
        </x:is>
      </x:c>
      <x:c r="AR267" s="53" t="inlineStr">
        <x:is>
          <x:t xml:space="preserve">VALID</x:t>
        </x:is>
      </x:c>
      <x:c r="AS267" s="53" t="inlineStr">
        <x:is>
          <x:t xml:space="preserve">TRF-058-P02=ACTIVATED | TRF-058-F03=ACTIVATED</x:t>
        </x:is>
      </x:c>
      <x:c r="AT267" s="53">
        <x:v>1</x:v>
      </x:c>
      <x:c r="AU267" s="53">
        <x:v>14</x:v>
      </x:c>
      <x:c r="AV267" s="53">
        <x:v>59</x:v>
      </x:c>
      <x:c r="AW267" s="53" t="inlineStr">
        <x:is>
          <x:t xml:space="preserve">sh:datatype, sh:hasValue, sh:maxCount, sh:minCount, sh:node, sh:property, sh:xone</x:t>
        </x:is>
      </x:c>
      <x:c r="AX267" s="53">
        <x:v>1</x:v>
      </x:c>
      <x:c r="AY267" s="53">
        <x:v>1</x:v>
      </x:c>
      <x:c r="AZ267" s="53">
        <x:v>1</x:v>
      </x:c>
      <x:c r="BA267" s="54"/>
      <x:c r="BB267" s="54"/>
      <x:c r="BC267" s="54"/>
      <x:c r="BD267" s="55" t="str">
        <x:f>IF(OR(W267&lt;&gt;"REVIEWED",COUNTIF(BA267:BC267,"UNCLEAR")&gt;0,COUNTA(BA267:BC267)&lt;3,(COUNTIF(BA267:BC267,"0")+COUNTIF(BA267:BC267,"1")+COUNTIF(BA267:BC267,"2"))=0,AJ267=""),"",(COUNTIF(BA267:BC267,"1")+2*COUNTIF(BA267:BC267,"2"))/(2*(COUNTIF(BA267:BC267,"0")+COUNTIF(BA267:BC267,"1")+COUNTIF(BA267:BC267,"2"))))</x:f>
      </x:c>
    </x:row>
    <x:row r="268" ht="66" customHeight="1">
      <x:c r="A268" s="9" t="str">
        <x:v>BATCH_27</x:v>
      </x:c>
      <x:c r="B268" s="9" t="n">
        <x:v>262</x:v>
      </x:c>
      <x:c r="C268" s="9" t="str">
        <x:v>TRF-015</x:v>
      </x:c>
      <x:c r="D268" s="9" t="str">
        <x:v>TRAFICOM</x:v>
      </x:c>
      <x:c r="E268" s="9" t="str">
        <x:v>DIRECT_STATIC</x:v>
      </x:c>
      <x:c r="F268" s="9" t="str">
        <x:v>RUN_01</x:v>
      </x:c>
      <x:c r="G268" s="12" t="str">
        <x:v>OFFICIAL_ELIGIBLE_OUTPUT</x:v>
      </x:c>
      <x:c r="H268" s="12" t="str">
        <x:v>NO_SEMANTIC_VALIDATOR_DETERMINISTIC_PASS</x:v>
      </x:c>
      <x:c r="I268" s="12" t="str">
        <x:v>PARSED</x:v>
      </x:c>
      <x:c r="J268" s="12" t="str">
        <x:v>PASS</x:v>
      </x:c>
      <x:c r="K268" s="9" t="n">
        <x:v>8</x:v>
      </x:c>
      <x:c r="L268" s="9" t="n">
        <x:v>8</x:v>
      </x:c>
      <x:c r="M268" s="9" t="n">
        <x:v>7</x:v>
      </x:c>
      <x:c r="N268" s="9" t="n">
        <x:v>0</x:v>
      </x:c>
      <x:c r="O268" s="9" t="str">
        <x:v>TRF-015-P01</x:v>
      </x:c>
      <x:c r="P268" s="9" t="str">
        <x:v>PASS</x:v>
      </x:c>
      <x:c r="Q268" s="9" t="str">
        <x:v>PASS</x:v>
      </x:c>
      <x:c r="R268" s="9" t="str">
        <x:v>CORRECT_BEHAVIOR</x:v>
      </x:c>
      <x:c r="S268" s="9" t="str">
        <x:v>TRF-015-F04</x:v>
      </x:c>
      <x:c r="T268" s="9" t="str">
        <x:v>FAIL</x:v>
      </x:c>
      <x:c r="U268" s="9" t="str">
        <x:v>FAIL</x:v>
      </x:c>
      <x:c r="V268" s="9" t="str">
        <x:v>CORRECT_BEHAVIOR</x:v>
      </x:c>
      <x:c r="W268" s="13" t="str">
        <x:v>NOT_REVIEWED</x:v>
      </x:c>
      <x:c r="X268" s="13" t="str"/>
      <x:c r="Y268" s="13" t="str"/>
      <x:c r="Z268" s="13" t="str"/>
      <x:c r="AA268" s="13" t="str"/>
      <x:c r="AB268" s="13" t="str"/>
      <x:c r="AC268" s="13" t="str"/>
      <x:c r="AD268" s="13" t="str"/>
      <x:c r="AE268" s="13" t="str"/>
      <x:c r="AF268" s="13" t="str"/>
      <x:c r="AG268" s="13" t="str"/>
      <x:c r="AH268" s="13" t="str"/>
      <x:c r="AI268" s="16" t="str">
        <x:f>IF(AND(W268="REVIEWED",X268&lt;&gt;"",Y268&lt;&gt;"",COUNTA(Z268:AF268)=7,COUNTIF(Z268:AF268,"UNCLEAR")=0,(COUNTIF(Z268:AF268,"0")+COUNTIF(Z268:AF268,"1")+COUNTIF(Z268:AF268,"2"))&gt;0,AG268&lt;&gt;"",AH268&lt;&gt;"",AJ268&lt;&gt;""),(COUNTIF(Z268:AF268,"1")+2*COUNTIF(Z268:AF268,"2"))/(2*(COUNTIF(Z268:AF268,"0")+COUNTIF(Z268:AF268,"1")+COUNTIF(Z268:AF268,"2"))),"")</x:f>
      </x:c>
      <x:c r="AJ268" s="14" t="str"/>
      <x:c r="AK268" s="14" t="str"/>
      <x:c r="AL268" s="14" t="str"/>
      <x:c r="AM268" s="9" t="str">
        <x:v>RDF_FALSE_REJECT</x:v>
      </x:c>
      <x:c r="AN268" s="9" t="str">
        <x:v>2.2 (UIWL draught/trim and route-salinity loading limits)</x:v>
      </x:c>
      <x:c r="AO268" s="9" t="str">
        <x:v>MVP/SHACL_GENERATION_PIPELINE/experiments/LUNA_NO_SEMANTIC_VALIDATOR/RUN_01/runs/RUN-TRF-015-20260901T110550323221Z/artifacts/attempt_01/candidate_shape.ttl</x:v>
      </x:c>
      <x:c r="AP268" s="9" t="str">
        <x:v>a102fc2b8ac64ac2b9ffb0a9a90aa9da243ffb756c8d3d569930cf211186a19d</x:v>
      </x:c>
      <x:c r="AQ268" s="52" t="inlineStr">
        <x:is>
          <x:t xml:space="preserve">PASS</x:t>
        </x:is>
      </x:c>
      <x:c r="AR268" s="53" t="inlineStr">
        <x:is>
          <x:t xml:space="preserve">VALID</x:t>
        </x:is>
      </x:c>
      <x:c r="AS268" s="53" t="inlineStr">
        <x:is>
          <x:t xml:space="preserve">TRF-015-P01=ACTIVATED | TRF-015-F04=ACTIVATED</x:t>
        </x:is>
      </x:c>
      <x:c r="AT268" s="53">
        <x:v>5</x:v>
      </x:c>
      <x:c r="AU268" s="53">
        <x:v>12</x:v>
      </x:c>
      <x:c r="AV268" s="53">
        <x:v>53</x:v>
      </x:c>
      <x:c r="AW268" s="53" t="inlineStr">
        <x:is>
          <x:t xml:space="preserve">sh:class, sh:datatype, sh:hasValue, sh:maxCount, sh:minCount, sh:node, sh:or, sh:property</x:t>
        </x:is>
      </x:c>
      <x:c r="AX268" s="53">
        <x:v>2</x:v>
      </x:c>
      <x:c r="AY268" s="53">
        <x:v>1</x:v>
      </x:c>
      <x:c r="AZ268" s="53">
        <x:v>1</x:v>
      </x:c>
      <x:c r="BA268" s="54"/>
      <x:c r="BB268" s="54"/>
      <x:c r="BC268" s="54"/>
      <x:c r="BD268" s="55" t="str">
        <x:f>IF(OR(W268&lt;&gt;"REVIEWED",COUNTIF(BA268:BC268,"UNCLEAR")&gt;0,COUNTA(BA268:BC268)&lt;3,(COUNTIF(BA268:BC268,"0")+COUNTIF(BA268:BC268,"1")+COUNTIF(BA268:BC268,"2"))=0,AJ268=""),"",(COUNTIF(BA268:BC268,"1")+2*COUNTIF(BA268:BC268,"2"))/(2*(COUNTIF(BA268:BC268,"0")+COUNTIF(BA268:BC268,"1")+COUNTIF(BA268:BC268,"2"))))</x:f>
      </x:c>
    </x:row>
    <x:row r="269" ht="66" customHeight="1">
      <x:c r="A269" s="9" t="str">
        <x:v>BATCH_27</x:v>
      </x:c>
      <x:c r="B269" s="9" t="n">
        <x:v>263</x:v>
      </x:c>
      <x:c r="C269" s="9" t="str">
        <x:v>I2-046</x:v>
      </x:c>
      <x:c r="D269" s="9" t="str">
        <x:v>I2</x:v>
      </x:c>
      <x:c r="E269" s="9" t="str">
        <x:v>DIRECT_CALCULATION</x:v>
      </x:c>
      <x:c r="F269" s="9" t="str">
        <x:v>RUN_01</x:v>
      </x:c>
      <x:c r="G269" s="12" t="str">
        <x:v>OFFICIAL_ELIGIBLE_OUTPUT</x:v>
      </x:c>
      <x:c r="H269" s="12" t="str">
        <x:v>NO_SEMANTIC_VALIDATOR_DETERMINISTIC_PASS</x:v>
      </x:c>
      <x:c r="I269" s="12" t="str">
        <x:v>PARSED</x:v>
      </x:c>
      <x:c r="J269" s="12" t="str">
        <x:v>PASS</x:v>
      </x:c>
      <x:c r="K269" s="9" t="n">
        <x:v>10</x:v>
      </x:c>
      <x:c r="L269" s="9" t="n">
        <x:v>10</x:v>
      </x:c>
      <x:c r="M269" s="9" t="n">
        <x:v>10</x:v>
      </x:c>
      <x:c r="N269" s="9" t="n">
        <x:v>1</x:v>
      </x:c>
      <x:c r="O269" s="9" t="str">
        <x:v>I2-046-G-P04</x:v>
      </x:c>
      <x:c r="P269" s="9" t="str">
        <x:v>PASS</x:v>
      </x:c>
      <x:c r="Q269" s="9" t="str">
        <x:v>PASS</x:v>
      </x:c>
      <x:c r="R269" s="9" t="str">
        <x:v>CORRECT_BEHAVIOR</x:v>
      </x:c>
      <x:c r="S269" s="9" t="str">
        <x:v>I2-046-G-F01</x:v>
      </x:c>
      <x:c r="T269" s="9" t="str">
        <x:v>FAIL</x:v>
      </x:c>
      <x:c r="U269" s="9" t="str">
        <x:v>FAIL</x:v>
      </x:c>
      <x:c r="V269" s="9" t="str">
        <x:v>CORRECT_BEHAVIOR</x:v>
      </x:c>
      <x:c r="W269" s="13" t="str">
        <x:v>NOT_REVIEWED</x:v>
      </x:c>
      <x:c r="X269" s="13" t="str"/>
      <x:c r="Y269" s="13" t="str"/>
      <x:c r="Z269" s="13" t="str"/>
      <x:c r="AA269" s="13" t="str"/>
      <x:c r="AB269" s="13" t="str"/>
      <x:c r="AC269" s="13" t="str"/>
      <x:c r="AD269" s="13" t="str"/>
      <x:c r="AE269" s="13" t="str"/>
      <x:c r="AF269" s="13" t="str"/>
      <x:c r="AG269" s="13" t="str"/>
      <x:c r="AH269" s="13" t="str"/>
      <x:c r="AI269" s="16" t="str">
        <x:f>IF(AND(W269="REVIEWED",X269&lt;&gt;"",Y269&lt;&gt;"",COUNTA(Z269:AF269)=7,COUNTIF(Z269:AF269,"UNCLEAR")=0,(COUNTIF(Z269:AF269,"0")+COUNTIF(Z269:AF269,"1")+COUNTIF(Z269:AF269,"2"))&gt;0,AG269&lt;&gt;"",AH269&lt;&gt;"",AJ269&lt;&gt;""),(COUNTIF(Z269:AF269,"1")+2*COUNTIF(Z269:AF269,"2"))/(2*(COUNTIF(Z269:AF269,"0")+COUNTIF(Z269:AF269,"1")+COUNTIF(Z269:AF269,"2"))),"")</x:f>
      </x:c>
      <x:c r="AJ269" s="14" t="str"/>
      <x:c r="AK269" s="14" t="str"/>
      <x:c r="AL269" s="14" t="str"/>
      <x:c r="AM269" s="9" t="str"/>
      <x:c r="AN269" s="9" t="str">
        <x:v>I2.11.3</x:v>
      </x:c>
      <x:c r="AO269" s="9" t="str">
        <x:v>MVP/SHACL_GENERATION_PIPELINE/experiments/LUNA_NO_SEMANTIC_VALIDATOR/RUN_01/runs/RUN-I2-046-20260901T100148279736Z/artifacts/attempt_01/candidate_shape.ttl</x:v>
      </x:c>
      <x:c r="AP269" s="9" t="str">
        <x:v>50c14097bf99ce1371f73f85e8643158bbd7713eb921376ea79c9270bfd1d173</x:v>
      </x:c>
      <x:c r="AQ269" s="52" t="inlineStr">
        <x:is>
          <x:t xml:space="preserve">PASS</x:t>
        </x:is>
      </x:c>
      <x:c r="AR269" s="53" t="inlineStr">
        <x:is>
          <x:t xml:space="preserve">VALID</x:t>
        </x:is>
      </x:c>
      <x:c r="AS269" s="53" t="inlineStr">
        <x:is>
          <x:t xml:space="preserve">I2-046-G-P04=ACTIVATED | I2-046-G-F01=ACTIVATED</x:t>
        </x:is>
      </x:c>
      <x:c r="AT269" s="53">
        <x:v>3</x:v>
      </x:c>
      <x:c r="AU269" s="53">
        <x:v>8</x:v>
      </x:c>
      <x:c r="AV269" s="53">
        <x:v>29</x:v>
      </x:c>
      <x:c r="AW269" s="53" t="inlineStr">
        <x:is>
          <x:t xml:space="preserve">sh:class, sh:datatype, sh:hasValue, sh:in, sh:maxCount, sh:minCount, sh:minInclusive, sh:node, sh:or, sh:property</x:t>
        </x:is>
      </x:c>
      <x:c r="AX269" s="53">
        <x:v>0</x:v>
      </x:c>
      <x:c r="AY269" s="53">
        <x:v>1</x:v>
      </x:c>
      <x:c r="AZ269" s="53">
        <x:v>1</x:v>
      </x:c>
      <x:c r="BA269" s="54"/>
      <x:c r="BB269" s="54"/>
      <x:c r="BC269" s="54"/>
      <x:c r="BD269" s="55" t="str">
        <x:f>IF(OR(W269&lt;&gt;"REVIEWED",COUNTIF(BA269:BC269,"UNCLEAR")&gt;0,COUNTA(BA269:BC269)&lt;3,(COUNTIF(BA269:BC269,"0")+COUNTIF(BA269:BC269,"1")+COUNTIF(BA269:BC269,"2"))=0,AJ269=""),"",(COUNTIF(BA269:BC269,"1")+2*COUNTIF(BA269:BC269,"2"))/(2*(COUNTIF(BA269:BC269,"0")+COUNTIF(BA269:BC269,"1")+COUNTIF(BA269:BC269,"2"))))</x:f>
      </x:c>
    </x:row>
    <x:row r="270" ht="66" customHeight="1">
      <x:c r="A270" s="9" t="str">
        <x:v>BATCH_27</x:v>
      </x:c>
      <x:c r="B270" s="9" t="n">
        <x:v>264</x:v>
      </x:c>
      <x:c r="C270" s="9" t="str">
        <x:v>TRF-126</x:v>
      </x:c>
      <x:c r="D270" s="9" t="str">
        <x:v>TRAFICOM</x:v>
      </x:c>
      <x:c r="E270" s="9" t="str">
        <x:v>DIRECT_STATIC</x:v>
      </x:c>
      <x:c r="F270" s="9" t="str">
        <x:v>RUN_01</x:v>
      </x:c>
      <x:c r="G270" s="12" t="str">
        <x:v>OFFICIAL_ELIGIBLE_OUTPUT</x:v>
      </x:c>
      <x:c r="H270" s="12" t="str">
        <x:v>NO_SEMANTIC_VALIDATOR_DETERMINISTIC_PASS</x:v>
      </x:c>
      <x:c r="I270" s="12" t="str">
        <x:v>PARSED</x:v>
      </x:c>
      <x:c r="J270" s="12" t="str">
        <x:v>PASS</x:v>
      </x:c>
      <x:c r="K270" s="9" t="n">
        <x:v>8</x:v>
      </x:c>
      <x:c r="L270" s="9" t="n">
        <x:v>8</x:v>
      </x:c>
      <x:c r="M270" s="9" t="n">
        <x:v>8</x:v>
      </x:c>
      <x:c r="N270" s="9" t="n">
        <x:v>1</x:v>
      </x:c>
      <x:c r="O270" s="9" t="str">
        <x:v>TRF-126-P01</x:v>
      </x:c>
      <x:c r="P270" s="9" t="str">
        <x:v>PASS</x:v>
      </x:c>
      <x:c r="Q270" s="9" t="str">
        <x:v>PASS</x:v>
      </x:c>
      <x:c r="R270" s="9" t="str">
        <x:v>CORRECT_BEHAVIOR</x:v>
      </x:c>
      <x:c r="S270" s="9" t="str">
        <x:v>TRF-126-F03</x:v>
      </x:c>
      <x:c r="T270" s="9" t="str">
        <x:v>FAIL</x:v>
      </x:c>
      <x:c r="U270" s="9" t="str">
        <x:v>FAIL</x:v>
      </x:c>
      <x:c r="V270" s="9" t="str">
        <x:v>CORRECT_BEHAVIOR</x:v>
      </x:c>
      <x:c r="W270" s="13" t="str">
        <x:v>NOT_REVIEWED</x:v>
      </x:c>
      <x:c r="X270" s="13" t="str"/>
      <x:c r="Y270" s="13" t="str"/>
      <x:c r="Z270" s="13" t="str"/>
      <x:c r="AA270" s="13" t="str"/>
      <x:c r="AB270" s="13" t="str"/>
      <x:c r="AC270" s="13" t="str"/>
      <x:c r="AD270" s="13" t="str"/>
      <x:c r="AE270" s="13" t="str"/>
      <x:c r="AF270" s="13" t="str"/>
      <x:c r="AG270" s="13" t="str"/>
      <x:c r="AH270" s="13" t="str"/>
      <x:c r="AI270" s="16" t="str">
        <x:f>IF(AND(W270="REVIEWED",X270&lt;&gt;"",Y270&lt;&gt;"",COUNTA(Z270:AF270)=7,COUNTIF(Z270:AF270,"UNCLEAR")=0,(COUNTIF(Z270:AF270,"0")+COUNTIF(Z270:AF270,"1")+COUNTIF(Z270:AF270,"2"))&gt;0,AG270&lt;&gt;"",AH270&lt;&gt;"",AJ270&lt;&gt;""),(COUNTIF(Z270:AF270,"1")+2*COUNTIF(Z270:AF270,"2"))/(2*(COUNTIF(Z270:AF270,"0")+COUNTIF(Z270:AF270,"1")+COUNTIF(Z270:AF270,"2"))),"")</x:f>
      </x:c>
      <x:c r="AJ270" s="14" t="str"/>
      <x:c r="AK270" s="14" t="str"/>
      <x:c r="AL270" s="14" t="str"/>
      <x:c r="AM270" s="9" t="str"/>
      <x:c r="AN270" s="9" t="str">
        <x:v>7.1</x:v>
      </x:c>
      <x:c r="AO270" s="9" t="str">
        <x:v>MVP/SHACL_GENERATION_PIPELINE/experiments/LUNA_NO_SEMANTIC_VALIDATOR/RUN_01/runs/RUN-TRF-126-20260901T114522738455Z/artifacts/attempt_01/candidate_shape.ttl</x:v>
      </x:c>
      <x:c r="AP270" s="9" t="str">
        <x:v>32235254a4070581e2ed42c5c88f9322337c9f17fabdea14859ef5fac0010402</x:v>
      </x:c>
      <x:c r="AQ270" s="52" t="inlineStr">
        <x:is>
          <x:t xml:space="preserve">PASS</x:t>
        </x:is>
      </x:c>
      <x:c r="AR270" s="53" t="inlineStr">
        <x:is>
          <x:t xml:space="preserve">VALID</x:t>
        </x:is>
      </x:c>
      <x:c r="AS270" s="53" t="inlineStr">
        <x:is>
          <x:t xml:space="preserve">TRF-126-P01=ACTIVATED | TRF-126-F03=ACTIVATED</x:t>
        </x:is>
      </x:c>
      <x:c r="AT270" s="53">
        <x:v>1</x:v>
      </x:c>
      <x:c r="AU270" s="53">
        <x:v>4</x:v>
      </x:c>
      <x:c r="AV270" s="53">
        <x:v>17</x:v>
      </x:c>
      <x:c r="AW270" s="53" t="inlineStr">
        <x:is>
          <x:t xml:space="preserve">sh:datatype, sh:hasValue, sh:minCount, sh:minInclusive, sh:or, sh:property</x:t>
        </x:is>
      </x:c>
      <x:c r="AX270" s="53">
        <x:v>0</x:v>
      </x:c>
      <x:c r="AY270" s="53">
        <x:v>1</x:v>
      </x:c>
      <x:c r="AZ270" s="53">
        <x:v>1</x:v>
      </x:c>
      <x:c r="BA270" s="54"/>
      <x:c r="BB270" s="54"/>
      <x:c r="BC270" s="54"/>
      <x:c r="BD270" s="55" t="str">
        <x:f>IF(OR(W270&lt;&gt;"REVIEWED",COUNTIF(BA270:BC270,"UNCLEAR")&gt;0,COUNTA(BA270:BC270)&lt;3,(COUNTIF(BA270:BC270,"0")+COUNTIF(BA270:BC270,"1")+COUNTIF(BA270:BC270,"2"))=0,AJ270=""),"",(COUNTIF(BA270:BC270,"1")+2*COUNTIF(BA270:BC270,"2"))/(2*(COUNTIF(BA270:BC270,"0")+COUNTIF(BA270:BC270,"1")+COUNTIF(BA270:BC270,"2"))))</x:f>
      </x:c>
    </x:row>
    <x:row r="271" ht="66" customHeight="1">
      <x:c r="A271" s="9" t="str">
        <x:v>BATCH_27</x:v>
      </x:c>
      <x:c r="B271" s="9" t="n">
        <x:v>265</x:v>
      </x:c>
      <x:c r="C271" s="9" t="str">
        <x:v>TRF-027</x:v>
      </x:c>
      <x:c r="D271" s="9" t="str">
        <x:v>TRAFICOM</x:v>
      </x:c>
      <x:c r="E271" s="9" t="str">
        <x:v>DIRECT_CALCULATION</x:v>
      </x:c>
      <x:c r="F271" s="9" t="str">
        <x:v>RUN_01</x:v>
      </x:c>
      <x:c r="G271" s="12" t="str">
        <x:v>OFFICIAL_ELIGIBLE_OUTPUT</x:v>
      </x:c>
      <x:c r="H271" s="12" t="str">
        <x:v>NO_SEMANTIC_VALIDATOR_DETERMINISTIC_PASS</x:v>
      </x:c>
      <x:c r="I271" s="12" t="str">
        <x:v>PARSED</x:v>
      </x:c>
      <x:c r="J271" s="12" t="str">
        <x:v>PASS</x:v>
      </x:c>
      <x:c r="K271" s="9" t="n">
        <x:v>10</x:v>
      </x:c>
      <x:c r="L271" s="9" t="n">
        <x:v>10</x:v>
      </x:c>
      <x:c r="M271" s="9" t="n">
        <x:v>9</x:v>
      </x:c>
      <x:c r="N271" s="9" t="n">
        <x:v>0</x:v>
      </x:c>
      <x:c r="O271" s="9" t="str">
        <x:v>TRF-027-P02</x:v>
      </x:c>
      <x:c r="P271" s="9" t="str">
        <x:v>PASS</x:v>
      </x:c>
      <x:c r="Q271" s="9" t="str">
        <x:v>PASS</x:v>
      </x:c>
      <x:c r="R271" s="9" t="str">
        <x:v>CORRECT_BEHAVIOR</x:v>
      </x:c>
      <x:c r="S271" s="9" t="str">
        <x:v>TRF-027-F01</x:v>
      </x:c>
      <x:c r="T271" s="9" t="str">
        <x:v>FAIL</x:v>
      </x:c>
      <x:c r="U271" s="9" t="str">
        <x:v>FAIL</x:v>
      </x:c>
      <x:c r="V271" s="9" t="str">
        <x:v>CORRECT_BEHAVIOR</x:v>
      </x:c>
      <x:c r="W271" s="13" t="str">
        <x:v>NOT_REVIEWED</x:v>
      </x:c>
      <x:c r="X271" s="13" t="str"/>
      <x:c r="Y271" s="13" t="str"/>
      <x:c r="Z271" s="13" t="str"/>
      <x:c r="AA271" s="13" t="str"/>
      <x:c r="AB271" s="13" t="str"/>
      <x:c r="AC271" s="13" t="str"/>
      <x:c r="AD271" s="13" t="str"/>
      <x:c r="AE271" s="13" t="str"/>
      <x:c r="AF271" s="13" t="str"/>
      <x:c r="AG271" s="13" t="str"/>
      <x:c r="AH271" s="13" t="str"/>
      <x:c r="AI271" s="16" t="str">
        <x:f>IF(AND(W271="REVIEWED",X271&lt;&gt;"",Y271&lt;&gt;"",COUNTA(Z271:AF271)=7,COUNTIF(Z271:AF271,"UNCLEAR")=0,(COUNTIF(Z271:AF271,"0")+COUNTIF(Z271:AF271,"1")+COUNTIF(Z271:AF271,"2"))&gt;0,AG271&lt;&gt;"",AH271&lt;&gt;"",AJ271&lt;&gt;""),(COUNTIF(Z271:AF271,"1")+2*COUNTIF(Z271:AF271,"2"))/(2*(COUNTIF(Z271:AF271,"0")+COUNTIF(Z271:AF271,"1")+COUNTIF(Z271:AF271,"2"))),"")</x:f>
      </x:c>
      <x:c r="AJ271" s="14" t="str"/>
      <x:c r="AK271" s="14" t="str"/>
      <x:c r="AL271" s="14" t="str"/>
      <x:c r="AM271" s="9" t="str">
        <x:v>RDF_FALSE_REJECT</x:v>
      </x:c>
      <x:c r="AN271" s="9" t="str">
        <x:v>3.2.4 / Table 3-3 / clamped geometry term</x:v>
      </x:c>
      <x:c r="AO271" s="9" t="str">
        <x:v>MVP/SHACL_GENERATION_PIPELINE/experiments/LUNA_NO_SEMANTIC_VALIDATOR/RUN_01/runs/RUN-TRF-027-20260901T111109165458Z/artifacts/attempt_01/candidate_shape.ttl</x:v>
      </x:c>
      <x:c r="AP271" s="9" t="str">
        <x:v>70ee8f8ba8402051a5f200a70f94dc053d0675fdb722f6e9a0b30c5b4e3e8164</x:v>
      </x:c>
      <x:c r="AQ271" s="52" t="inlineStr">
        <x:is>
          <x:t xml:space="preserve">PASS</x:t>
        </x:is>
      </x:c>
      <x:c r="AR271" s="53" t="inlineStr">
        <x:is>
          <x:t xml:space="preserve">VALID</x:t>
        </x:is>
      </x:c>
      <x:c r="AS271" s="53" t="inlineStr">
        <x:is>
          <x:t xml:space="preserve">TRF-027-P02=ACTIVATED | TRF-027-F01=ACTIVATED</x:t>
        </x:is>
      </x:c>
      <x:c r="AT271" s="53">
        <x:v>1</x:v>
      </x:c>
      <x:c r="AU271" s="53">
        <x:v>15</x:v>
      </x:c>
      <x:c r="AV271" s="53">
        <x:v>67</x:v>
      </x:c>
      <x:c r="AW271" s="53" t="inlineStr">
        <x:is>
          <x:t xml:space="preserve">sh:class, sh:datatype, sh:hasValue, sh:in, sh:maxCount, sh:maxExclusive, sh:minCount, sh:minInclusive, sh:node, sh:or, sh:property</x:t>
        </x:is>
      </x:c>
      <x:c r="AX271" s="53">
        <x:v>1</x:v>
      </x:c>
      <x:c r="AY271" s="53">
        <x:v>1</x:v>
      </x:c>
      <x:c r="AZ271" s="53">
        <x:v>1</x:v>
      </x:c>
      <x:c r="BA271" s="54"/>
      <x:c r="BB271" s="54"/>
      <x:c r="BC271" s="54"/>
      <x:c r="BD271" s="55" t="str">
        <x:f>IF(OR(W271&lt;&gt;"REVIEWED",COUNTIF(BA271:BC271,"UNCLEAR")&gt;0,COUNTA(BA271:BC271)&lt;3,(COUNTIF(BA271:BC271,"0")+COUNTIF(BA271:BC271,"1")+COUNTIF(BA271:BC271,"2"))=0,AJ271=""),"",(COUNTIF(BA271:BC271,"1")+2*COUNTIF(BA271:BC271,"2"))/(2*(COUNTIF(BA271:BC271,"0")+COUNTIF(BA271:BC271,"1")+COUNTIF(BA271:BC271,"2"))))</x:f>
      </x:c>
    </x:row>
    <x:row r="272" ht="66" customHeight="1">
      <x:c r="A272" s="9" t="str">
        <x:v>BATCH_27</x:v>
      </x:c>
      <x:c r="B272" s="9" t="n">
        <x:v>266</x:v>
      </x:c>
      <x:c r="C272" s="9" t="str">
        <x:v>TRF-109</x:v>
      </x:c>
      <x:c r="D272" s="9" t="str">
        <x:v>TRAFICOM</x:v>
      </x:c>
      <x:c r="E272" s="9" t="str">
        <x:v>DIRECT_STATIC</x:v>
      </x:c>
      <x:c r="F272" s="9" t="str">
        <x:v>RUN_01</x:v>
      </x:c>
      <x:c r="G272" s="12" t="str">
        <x:v>NO_ELIGIBLE_OUTPUT</x:v>
      </x:c>
      <x:c r="H272" s="12" t="str">
        <x:v>NO_SEMANTIC_VALIDATOR_DETERMINISTIC_FAIL</x:v>
      </x:c>
      <x:c r="I272" s="12" t="str">
        <x:v>NOT_PARSED</x:v>
      </x:c>
      <x:c r="J272" s="12" t="str">
        <x:v>FAIL</x:v>
      </x:c>
      <x:c r="K272" s="9" t="n">
        <x:v>0</x:v>
      </x:c>
      <x:c r="L272" s="9" t="n">
        <x:v>8</x:v>
      </x:c>
      <x:c r="M272" s="9" t="n">
        <x:v>0</x:v>
      </x:c>
      <x:c r="N272" s="9" t="n">
        <x:v>0</x:v>
      </x:c>
      <x:c r="O272" s="9" t="str">
        <x:v>TRF-109-P04</x:v>
      </x:c>
      <x:c r="P272" s="9" t="str">
        <x:v>PASS</x:v>
      </x:c>
      <x:c r="Q272" s="9" t="str">
        <x:v>NO_VERDICT</x:v>
      </x:c>
      <x:c r="R272" s="9" t="str">
        <x:v>GENERATION_ERROR</x:v>
      </x:c>
      <x:c r="S272" s="9" t="str">
        <x:v>TRF-109-F01</x:v>
      </x:c>
      <x:c r="T272" s="9" t="str">
        <x:v>FAIL</x:v>
      </x:c>
      <x:c r="U272" s="9" t="str">
        <x:v>NO_VERDICT</x:v>
      </x:c>
      <x:c r="V272" s="9" t="str">
        <x:v>GENERATION_ERROR</x:v>
      </x:c>
      <x:c r="W272" s="13" t="str">
        <x:v>NOT_REVIEWED</x:v>
      </x:c>
      <x:c r="X272" s="13" t="str"/>
      <x:c r="Y272" s="13" t="str"/>
      <x:c r="Z272" s="13" t="str"/>
      <x:c r="AA272" s="13" t="str"/>
      <x:c r="AB272" s="13" t="str"/>
      <x:c r="AC272" s="13" t="str"/>
      <x:c r="AD272" s="13" t="str"/>
      <x:c r="AE272" s="13" t="str"/>
      <x:c r="AF272" s="13" t="str"/>
      <x:c r="AG272" s="13" t="str"/>
      <x:c r="AH272" s="13" t="str"/>
      <x:c r="AI272" s="16" t="str">
        <x:f>IF(AND(W272="REVIEWED",X272&lt;&gt;"",Y272&lt;&gt;"",COUNTA(Z272:AF272)=7,COUNTIF(Z272:AF272,"UNCLEAR")=0,(COUNTIF(Z272:AF272,"0")+COUNTIF(Z272:AF272,"1")+COUNTIF(Z272:AF272,"2"))&gt;0,AG272&lt;&gt;"",AH272&lt;&gt;"",AJ272&lt;&gt;""),(COUNTIF(Z272:AF272,"1")+2*COUNTIF(Z272:AF272,"2"))/(2*(COUNTIF(Z272:AF272,"0")+COUNTIF(Z272:AF272,"1")+COUNTIF(Z272:AF272,"2"))),"")</x:f>
      </x:c>
      <x:c r="AJ272" s="14" t="str"/>
      <x:c r="AK272" s="14" t="str"/>
      <x:c r="AL272" s="14" t="str"/>
      <x:c r="AM272" s="9" t="str">
        <x:v>DETERMINISTIC_FAIL</x:v>
      </x:c>
      <x:c r="AN272" s="9" t="str">
        <x:v>6.6.2.3</x:v>
      </x:c>
      <x:c r="AO272" s="9" t="str">
        <x:v>MVP/SHACL_GENERATION_PIPELINE/experiments/LUNA_NO_SEMANTIC_VALIDATOR/RUN_01/runs/RUN-TRF-109-20260901T114041740477Z/artifacts/attempt_01/candidate_shape.ttl</x:v>
      </x:c>
      <x:c r="AP272" s="9" t="str">
        <x:v>528f6b190d8ce10ecbf2215c1860a5d7ab0dfce89e2202325f511fb72d26e35d</x:v>
      </x:c>
      <x:c r="AQ272" s="52" t="inlineStr">
        <x:is>
          <x:t xml:space="preserve">PASS</x:t>
        </x:is>
      </x:c>
      <x:c r="AR272" s="53" t="inlineStr">
        <x:is>
          <x:t xml:space="preserve">VALID</x:t>
        </x:is>
      </x:c>
      <x:c r="AS272" s="53" t="inlineStr">
        <x:is>
          <x:t xml:space="preserve">TRF-109-P04=ACTIVATED | TRF-109-F01=ACTIVATED</x:t>
        </x:is>
      </x:c>
      <x:c r="AT272" s="53">
        <x:v>2</x:v>
      </x:c>
      <x:c r="AU272" s="53">
        <x:v>30</x:v>
      </x:c>
      <x:c r="AV272" s="53">
        <x:v>146</x:v>
      </x:c>
      <x:c r="AW272" s="53" t="inlineStr">
        <x:is>
          <x:t xml:space="preserve">sh:class, sh:datatype, sh:hasValue, sh:in, sh:maxCount, sh:maxInclusive, sh:minCount, sh:minInclusive, sh:node, sh:or, sh:property</x:t>
        </x:is>
      </x:c>
      <x:c r="AX272" s="53">
        <x:v>0</x:v>
      </x:c>
      <x:c r="AY272" s="53">
        <x:v>1</x:v>
      </x:c>
      <x:c r="AZ272" s="53">
        <x:v>1</x:v>
      </x:c>
      <x:c r="BA272" s="54"/>
      <x:c r="BB272" s="54"/>
      <x:c r="BC272" s="54"/>
      <x:c r="BD272" s="55" t="str">
        <x:f>IF(OR(W272&lt;&gt;"REVIEWED",COUNTIF(BA272:BC272,"UNCLEAR")&gt;0,COUNTA(BA272:BC272)&lt;3,(COUNTIF(BA272:BC272,"0")+COUNTIF(BA272:BC272,"1")+COUNTIF(BA272:BC272,"2"))=0,AJ272=""),"",(COUNTIF(BA272:BC272,"1")+2*COUNTIF(BA272:BC272,"2"))/(2*(COUNTIF(BA272:BC272,"0")+COUNTIF(BA272:BC272,"1")+COUNTIF(BA272:BC272,"2"))))</x:f>
      </x:c>
    </x:row>
    <x:row r="273" ht="66" customHeight="1">
      <x:c r="A273" s="9" t="str">
        <x:v>BATCH_27</x:v>
      </x:c>
      <x:c r="B273" s="9" t="n">
        <x:v>267</x:v>
      </x:c>
      <x:c r="C273" s="9" t="str">
        <x:v>IMO-077</x:v>
      </x:c>
      <x:c r="D273" s="9" t="str">
        <x:v>IMO</x:v>
      </x:c>
      <x:c r="E273" s="9" t="str">
        <x:v>DIRECT_CALCULATION</x:v>
      </x:c>
      <x:c r="F273" s="9" t="str">
        <x:v>RUN_01</x:v>
      </x:c>
      <x:c r="G273" s="12" t="str">
        <x:v>OFFICIAL_ELIGIBLE_OUTPUT</x:v>
      </x:c>
      <x:c r="H273" s="12" t="str">
        <x:v>NO_SEMANTIC_VALIDATOR_DETERMINISTIC_PASS</x:v>
      </x:c>
      <x:c r="I273" s="12" t="str">
        <x:v>PARSED</x:v>
      </x:c>
      <x:c r="J273" s="12" t="str">
        <x:v>PASS</x:v>
      </x:c>
      <x:c r="K273" s="9" t="n">
        <x:v>8</x:v>
      </x:c>
      <x:c r="L273" s="9" t="n">
        <x:v>8</x:v>
      </x:c>
      <x:c r="M273" s="9" t="n">
        <x:v>6</x:v>
      </x:c>
      <x:c r="N273" s="9" t="n">
        <x:v>0</x:v>
      </x:c>
      <x:c r="O273" s="9" t="str">
        <x:v>IMO-077-H-P03</x:v>
      </x:c>
      <x:c r="P273" s="9" t="str">
        <x:v>PASS</x:v>
      </x:c>
      <x:c r="Q273" s="9" t="str">
        <x:v>PASS</x:v>
      </x:c>
      <x:c r="R273" s="9" t="str">
        <x:v>CORRECT_BEHAVIOR</x:v>
      </x:c>
      <x:c r="S273" s="9" t="str">
        <x:v>IMO-077-H-F02</x:v>
      </x:c>
      <x:c r="T273" s="9" t="str">
        <x:v>FAIL</x:v>
      </x:c>
      <x:c r="U273" s="9" t="str">
        <x:v>FAIL</x:v>
      </x:c>
      <x:c r="V273" s="9" t="str">
        <x:v>CORRECT_BEHAVIOR</x:v>
      </x:c>
      <x:c r="W273" s="13" t="str">
        <x:v>NOT_REVIEWED</x:v>
      </x:c>
      <x:c r="X273" s="13" t="str"/>
      <x:c r="Y273" s="13" t="str"/>
      <x:c r="Z273" s="13" t="str"/>
      <x:c r="AA273" s="13" t="str"/>
      <x:c r="AB273" s="13" t="str"/>
      <x:c r="AC273" s="13" t="str"/>
      <x:c r="AD273" s="13" t="str"/>
      <x:c r="AE273" s="13" t="str"/>
      <x:c r="AF273" s="13" t="str"/>
      <x:c r="AG273" s="13" t="str"/>
      <x:c r="AH273" s="13" t="str"/>
      <x:c r="AI273" s="16" t="str">
        <x:f>IF(AND(W273="REVIEWED",X273&lt;&gt;"",Y273&lt;&gt;"",COUNTA(Z273:AF273)=7,COUNTIF(Z273:AF273,"UNCLEAR")=0,(COUNTIF(Z273:AF273,"0")+COUNTIF(Z273:AF273,"1")+COUNTIF(Z273:AF273,"2"))&gt;0,AG273&lt;&gt;"",AH273&lt;&gt;"",AJ273&lt;&gt;""),(COUNTIF(Z273:AF273,"1")+2*COUNTIF(Z273:AF273,"2"))/(2*(COUNTIF(Z273:AF273,"0")+COUNTIF(Z273:AF273,"1")+COUNTIF(Z273:AF273,"2"))),"")</x:f>
      </x:c>
      <x:c r="AJ273" s="14" t="str"/>
      <x:c r="AK273" s="14" t="str"/>
      <x:c r="AL273" s="14" t="str"/>
      <x:c r="AM273" s="9" t="str">
        <x:v>RDF_FALSE_REJECT</x:v>
      </x:c>
      <x:c r="AN273" s="9" t="str">
        <x:v>Part I-A 8.3.3.3.3.5</x:v>
      </x:c>
      <x:c r="AO273" s="9" t="str">
        <x:v>MVP/SHACL_GENERATION_PIPELINE/experiments/LUNA_NO_SEMANTIC_VALIDATOR/RUN_01/runs/RUN-IMO-077-20260901T103109513750Z/artifacts/attempt_01/candidate_shape.ttl</x:v>
      </x:c>
      <x:c r="AP273" s="9" t="str">
        <x:v>4b2dfe7c1e098928cb3cbf75134425ee9aaf75abb97512ca9fe19f87ee681aa8</x:v>
      </x:c>
      <x:c r="AQ273" s="52" t="inlineStr">
        <x:is>
          <x:t xml:space="preserve">PASS</x:t>
        </x:is>
      </x:c>
      <x:c r="AR273" s="53" t="inlineStr">
        <x:is>
          <x:t xml:space="preserve">VALID</x:t>
        </x:is>
      </x:c>
      <x:c r="AS273" s="53" t="inlineStr">
        <x:is>
          <x:t xml:space="preserve">IMO-077-H-P03=ACTIVATED | IMO-077-H-F02=ACTIVATED</x:t>
        </x:is>
      </x:c>
      <x:c r="AT273" s="53">
        <x:v>4</x:v>
      </x:c>
      <x:c r="AU273" s="53">
        <x:v>10</x:v>
      </x:c>
      <x:c r="AV273" s="53">
        <x:v>44</x:v>
      </x:c>
      <x:c r="AW273" s="53" t="inlineStr">
        <x:is>
          <x:t xml:space="preserve">sh:class, sh:datatype, sh:hasValue, sh:maxCount, sh:minCount, sh:node, sh:or, sh:property</x:t>
        </x:is>
      </x:c>
      <x:c r="AX273" s="53">
        <x:v>1</x:v>
      </x:c>
      <x:c r="AY273" s="53">
        <x:v>1</x:v>
      </x:c>
      <x:c r="AZ273" s="53">
        <x:v>1</x:v>
      </x:c>
      <x:c r="BA273" s="54"/>
      <x:c r="BB273" s="54"/>
      <x:c r="BC273" s="54"/>
      <x:c r="BD273" s="55" t="str">
        <x:f>IF(OR(W273&lt;&gt;"REVIEWED",COUNTIF(BA273:BC273,"UNCLEAR")&gt;0,COUNTA(BA273:BC273)&lt;3,(COUNTIF(BA273:BC273,"0")+COUNTIF(BA273:BC273,"1")+COUNTIF(BA273:BC273,"2"))=0,AJ273=""),"",(COUNTIF(BA273:BC273,"1")+2*COUNTIF(BA273:BC273,"2"))/(2*(COUNTIF(BA273:BC273,"0")+COUNTIF(BA273:BC273,"1")+COUNTIF(BA273:BC273,"2"))))</x:f>
      </x:c>
    </x:row>
    <x:row r="274" ht="66" customHeight="1">
      <x:c r="A274" s="9" t="str">
        <x:v>BATCH_27</x:v>
      </x:c>
      <x:c r="B274" s="9" t="n">
        <x:v>268</x:v>
      </x:c>
      <x:c r="C274" s="9" t="str">
        <x:v>TRF-056</x:v>
      </x:c>
      <x:c r="D274" s="9" t="str">
        <x:v>TRAFICOM</x:v>
      </x:c>
      <x:c r="E274" s="9" t="str">
        <x:v>DIRECT_STATIC</x:v>
      </x:c>
      <x:c r="F274" s="9" t="str">
        <x:v>RUN_01</x:v>
      </x:c>
      <x:c r="G274" s="12" t="str">
        <x:v>OFFICIAL_ELIGIBLE_OUTPUT</x:v>
      </x:c>
      <x:c r="H274" s="12" t="str">
        <x:v>NO_SEMANTIC_VALIDATOR_DETERMINISTIC_PASS</x:v>
      </x:c>
      <x:c r="I274" s="12" t="str">
        <x:v>PARSED</x:v>
      </x:c>
      <x:c r="J274" s="12" t="str">
        <x:v>PASS</x:v>
      </x:c>
      <x:c r="K274" s="9" t="n">
        <x:v>8</x:v>
      </x:c>
      <x:c r="L274" s="9" t="n">
        <x:v>8</x:v>
      </x:c>
      <x:c r="M274" s="9" t="n">
        <x:v>7</x:v>
      </x:c>
      <x:c r="N274" s="9" t="n">
        <x:v>0</x:v>
      </x:c>
      <x:c r="O274" s="9" t="str">
        <x:v>TRF-056-P01</x:v>
      </x:c>
      <x:c r="P274" s="9" t="str">
        <x:v>PASS</x:v>
      </x:c>
      <x:c r="Q274" s="9" t="str">
        <x:v>PASS</x:v>
      </x:c>
      <x:c r="R274" s="9" t="str">
        <x:v>CORRECT_BEHAVIOR</x:v>
      </x:c>
      <x:c r="S274" s="9" t="str">
        <x:v>TRF-056-F05</x:v>
      </x:c>
      <x:c r="T274" s="9" t="str">
        <x:v>FAIL</x:v>
      </x:c>
      <x:c r="U274" s="9" t="str">
        <x:v>PASS</x:v>
      </x:c>
      <x:c r="V274" s="9" t="str">
        <x:v>FALSE_ACCEPT</x:v>
      </x:c>
      <x:c r="W274" s="13" t="str">
        <x:v>NOT_REVIEWED</x:v>
      </x:c>
      <x:c r="X274" s="13" t="str"/>
      <x:c r="Y274" s="13" t="str"/>
      <x:c r="Z274" s="13" t="str"/>
      <x:c r="AA274" s="13" t="str"/>
      <x:c r="AB274" s="13" t="str"/>
      <x:c r="AC274" s="13" t="str"/>
      <x:c r="AD274" s="13" t="str"/>
      <x:c r="AE274" s="13" t="str"/>
      <x:c r="AF274" s="13" t="str"/>
      <x:c r="AG274" s="13" t="str"/>
      <x:c r="AH274" s="13" t="str"/>
      <x:c r="AI274" s="16" t="str">
        <x:f>IF(AND(W274="REVIEWED",X274&lt;&gt;"",Y274&lt;&gt;"",COUNTA(Z274:AF274)=7,COUNTIF(Z274:AF274,"UNCLEAR")=0,(COUNTIF(Z274:AF274,"0")+COUNTIF(Z274:AF274,"1")+COUNTIF(Z274:AF274,"2"))&gt;0,AG274&lt;&gt;"",AH274&lt;&gt;"",AJ274&lt;&gt;""),(COUNTIF(Z274:AF274,"1")+2*COUNTIF(Z274:AF274,"2"))/(2*(COUNTIF(Z274:AF274,"0")+COUNTIF(Z274:AF274,"1")+COUNTIF(Z274:AF274,"2"))),"")</x:f>
      </x:c>
      <x:c r="AJ274" s="14" t="str"/>
      <x:c r="AK274" s="14" t="str"/>
      <x:c r="AL274" s="14" t="str"/>
      <x:c r="AM274" s="9" t="str">
        <x:v>RDF_FALSE_ACCEPT</x:v>
      </x:c>
      <x:c r="AN274" s="9" t="str">
        <x:v>4.5.3</x:v>
      </x:c>
      <x:c r="AO274" s="9" t="str">
        <x:v>MVP/SHACL_GENERATION_PIPELINE/experiments/LUNA_NO_SEMANTIC_VALIDATOR/RUN_01/runs/RUN-TRF-056-20260901T112514516778Z/artifacts/attempt_01/candidate_shape.ttl</x:v>
      </x:c>
      <x:c r="AP274" s="9" t="str">
        <x:v>75000cccbf700a25c82f780bce391d303e4d1862589f631dfc3ba4dac3db8b55</x:v>
      </x:c>
      <x:c r="AQ274" s="56" t="inlineStr">
        <x:is>
          <x:t xml:space="preserve">PASS</x:t>
        </x:is>
      </x:c>
      <x:c r="AR274" s="57" t="inlineStr">
        <x:is>
          <x:t xml:space="preserve">VALID</x:t>
        </x:is>
      </x:c>
      <x:c r="AS274" s="57" t="inlineStr">
        <x:is>
          <x:t xml:space="preserve">TRF-056-P01=ACTIVATED | TRF-056-F05=ACTIVATED</x:t>
        </x:is>
      </x:c>
      <x:c r="AT274" s="57">
        <x:v>1</x:v>
      </x:c>
      <x:c r="AU274" s="57">
        <x:v>7</x:v>
      </x:c>
      <x:c r="AV274" s="57">
        <x:v>29</x:v>
      </x:c>
      <x:c r="AW274" s="57" t="inlineStr">
        <x:is>
          <x:t xml:space="preserve">sh:class, sh:datatype, sh:hasValue, sh:maxCount, sh:minCount, sh:node, sh:property</x:t>
        </x:is>
      </x:c>
      <x:c r="AX274" s="57">
        <x:v>1</x:v>
      </x:c>
      <x:c r="AY274" s="57">
        <x:v>1</x:v>
      </x:c>
      <x:c r="AZ274" s="57">
        <x:v>0</x:v>
      </x:c>
      <x:c r="BA274" s="58"/>
      <x:c r="BB274" s="58"/>
      <x:c r="BC274" s="58"/>
      <x:c r="BD274" s="59" t="str">
        <x:f>IF(OR(W274&lt;&gt;"REVIEWED",COUNTIF(BA274:BC274,"UNCLEAR")&gt;0,COUNTA(BA274:BC274)&lt;3,(COUNTIF(BA274:BC274,"0")+COUNTIF(BA274:BC274,"1")+COUNTIF(BA274:BC274,"2"))=0,AJ274=""),"",(COUNTIF(BA274:BC274,"1")+2*COUNTIF(BA274:BC274,"2"))/(2*(COUNTIF(BA274:BC274,"0")+COUNTIF(BA274:BC274,"1")+COUNTIF(BA274:BC274,"2"))))</x:f>
      </x:c>
    </x:row>
  </x:sheetData>
  <x:mergeCells>
    <x:mergeCell ref="AQ5:AZ5"/>
    <x:mergeCell ref="BA5:BD5"/>
  </x:mergeCells>
  <x:conditionalFormatting sqref="J7:J274">
    <x:cfRule type="containsText" dxfId="3" priority="1" operator="containsText" text="FAIL"/>
  </x:conditionalFormatting>
  <x:conditionalFormatting sqref="AG7:AG274">
    <x:cfRule type="containsText" dxfId="4" priority="2" operator="containsText" text="YES"/>
  </x:conditionalFormatting>
  <x:dataValidations count="8">
    <x:dataValidation type="list" sqref="W7:W274">
      <x:formula1>"NOT_REVIEWED,IN_PROGRESS,REVIEWED,NEEDS_EXPERT,NOT_ASSESSABLE"</x:formula1>
    </x:dataValidation>
    <x:dataValidation type="list" sqref="Z7:AF274">
      <x:formula1>"0,1,2,N/A,UNCLEAR"</x:formula1>
    </x:dataValidation>
    <x:dataValidation type="list" sqref="AG7:AG274">
      <x:formula1>"YES,NO,UNCLEAR"</x:formula1>
    </x:dataValidation>
    <x:dataValidation type="list" sqref="AH7:AH274">
      <x:formula1>"CORRECT,MINOR_DEFECT,MAJOR_DEFECT,NOT_ASSESSABLE,UNCLEAR"</x:formula1>
    </x:dataValidation>
    <x:dataValidation type="list" sqref="AK7:AK274">
      <x:formula1>"NONE_FOUND,CODE_DEFECT,RDF_FIXTURE_DEFECT,EXPECTED_LABEL_DEFECT,INTERPRETATION_DISAGREEMENT,EXECUTION_DEFECT,MULTIPLE,UNRESOLVED"</x:formula1>
    </x:dataValidation>
    <x:dataValidation type="list" sqref="AQ7:AR274">
      <x:formula1>"PASS,FAIL,NOT_EVALUATED,UNAVAILABLE"</x:formula1>
    </x:dataValidation>
    <x:dataValidation type="list" sqref="AS7:AS274">
      <x:formula1>"ACTIVATED_ALL,ACTIVATED_SOME,NO_TARGET,NOT_EVALUATED,UNAVAILABLE"</x:formula1>
    </x:dataValidation>
    <x:dataValidation type="list" sqref="BA7:BC274">
      <x:formula1>"0,1,2,N/A,UNCLEAR"</x:formula1>
    </x:dataValidation>
  </x:dataValidations>
  <x:pageMargins left="0.7" right="0.7" top="0.75" bottom="0.75" header="0.3" footer="0.3"/>
  <x:tableParts count="1">
    <x:tablePart xmlns:r="http://schemas.openxmlformats.org/officeDocument/2006/relationships" r:id="R55c1e7c608184d20"/>
  </x:tableParts>
</x:worksheet>
</file>

<file path=xl/worksheets/sheet5.xml><?xml version="1.0" encoding="utf-8"?>
<x:worksheet xmlns:x="http://schemas.openxmlformats.org/spreadsheetml/2006/main">
  <x:sheetPr>
    <x:tabColor rgb="FF70899E"/>
  </x:sheetPr>
  <x:sheetViews>
    <x:sheetView showGridLines="0" workbookViewId="0">
      <x:pane xSplit="3" ySplit="6" topLeftCell="D7" activePane="bottomRight" state="frozen"/>
    </x:sheetView>
  </x:sheetViews>
  <x:sheetFormatPr defaultRowHeight="15"/>
  <x:cols>
    <x:col min="1" max="1" width="14" hidden="0" customWidth="1"/>
    <x:col min="2" max="2" width="10" hidden="0" customWidth="1"/>
    <x:col min="3" max="3" width="16" hidden="0" customWidth="1"/>
    <x:col min="4" max="4" width="18" hidden="0" customWidth="1"/>
    <x:col min="5" max="5" width="18" hidden="0" customWidth="1"/>
    <x:col min="6" max="6" width="18" hidden="0" customWidth="1"/>
    <x:col min="7" max="7" width="32" hidden="0" customWidth="1"/>
    <x:col min="8" max="8" width="32" hidden="0" customWidth="1"/>
    <x:col min="9" max="9" width="32" hidden="0" customWidth="1"/>
    <x:col min="10" max="10" width="32"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24" hidden="0" customWidth="1"/>
    <x:col min="19" max="19" width="18" hidden="0" customWidth="1"/>
    <x:col min="20" max="20" width="18" hidden="0" customWidth="1"/>
    <x:col min="21" max="21" width="18" hidden="0" customWidth="1"/>
    <x:col min="22" max="22" width="24" hidden="0" customWidth="1"/>
    <x:col min="23" max="23" width="24" hidden="0" customWidth="1"/>
    <x:col min="24" max="24" width="18" hidden="0" customWidth="1"/>
    <x:col min="25" max="25" width="18" hidden="0" customWidth="1"/>
    <x:col min="26" max="26" width="21" hidden="0" customWidth="1"/>
    <x:col min="27" max="27" width="21" hidden="0" customWidth="1"/>
    <x:col min="28" max="28" width="21" hidden="0" customWidth="1"/>
    <x:col min="29" max="29" width="21" hidden="0" customWidth="1"/>
    <x:col min="30" max="30" width="21" hidden="0" customWidth="1"/>
    <x:col min="31" max="31" width="21" hidden="0" customWidth="1"/>
    <x:col min="32" max="32" width="21" hidden="0" customWidth="1"/>
    <x:col min="33" max="33" width="18" hidden="0" customWidth="1"/>
    <x:col min="34" max="34" width="18" hidden="0" customWidth="1"/>
    <x:col min="35" max="35" width="18" hidden="0" customWidth="1"/>
    <x:col min="36" max="36" width="48" hidden="0" customWidth="1"/>
    <x:col min="37" max="37" width="48" hidden="0" customWidth="1"/>
    <x:col min="38" max="38" width="48" hidden="0" customWidth="1"/>
    <x:col min="39" max="39" width="38" hidden="0" customWidth="1"/>
    <x:col min="40" max="40" width="38" hidden="0" customWidth="1"/>
    <x:col min="41" max="41" width="38" hidden="0" customWidth="1"/>
    <x:col min="42" max="42" width="38" hidden="0" customWidth="1"/>
    <x:col min="43" max="43" width="18" hidden="0" customWidth="1"/>
    <x:col min="44" max="44" width="18" hidden="0" customWidth="1"/>
    <x:col min="45" max="45" width="18" hidden="0" customWidth="1"/>
    <x:col min="46" max="46" width="12" hidden="0" customWidth="1"/>
    <x:col min="47" max="47" width="12" hidden="0" customWidth="1"/>
    <x:col min="48" max="48" width="12" hidden="0" customWidth="1"/>
    <x:col min="49" max="49" width="30" hidden="0" customWidth="1"/>
    <x:col min="50" max="50" width="13" hidden="0" customWidth="1"/>
    <x:col min="51" max="51" width="13" hidden="0" customWidth="1"/>
    <x:col min="52" max="52" width="13" hidden="0" customWidth="1"/>
    <x:col min="53" max="53" width="19" hidden="0" customWidth="1"/>
    <x:col min="54" max="54" width="19" hidden="0" customWidth="1"/>
    <x:col min="55" max="55" width="19" hidden="0" customWidth="1"/>
    <x:col min="56" max="56" width="16" hidden="0" customWidth="1"/>
  </x:cols>
  <x:sheetData>
    <x:row r="1">
      <x:c r="A1" s="1"/>
      <x:c r="B1" s="1"/>
      <x:c r="C1" s="1"/>
      <x:c r="D1" s="1"/>
      <x:c r="E1" s="1"/>
      <x:c r="F1" s="1"/>
      <x:c r="G1" s="1"/>
      <x:c r="H1" s="1"/>
      <x:c r="I1" s="1"/>
      <x:c r="J1" s="1"/>
      <x:c r="K1" s="1"/>
      <x:c r="L1" s="1"/>
      <x:c r="M1" s="1"/>
      <x:c r="N1" s="1"/>
      <x:c r="O1" s="1"/>
      <x:c r="P1" s="1"/>
      <x:c r="Q1" s="1"/>
      <x:c r="R1" s="1"/>
      <x:c r="S1" s="1"/>
      <x:c r="T1" s="1"/>
      <x:c r="U1" s="1"/>
      <x:c r="V1" s="1"/>
      <x:c r="W1" s="1"/>
      <x:c r="X1" s="1"/>
      <x:c r="Y1" s="1"/>
      <x:c r="Z1" s="1"/>
      <x:c r="AA1" s="1"/>
      <x:c r="AB1" s="1"/>
      <x:c r="AC1" s="1"/>
      <x:c r="AD1" s="1"/>
      <x:c r="AE1" s="1"/>
      <x:c r="AF1" s="1"/>
      <x:c r="AG1" s="1"/>
      <x:c r="AH1" s="1"/>
      <x:c r="AI1" s="1"/>
      <x:c r="AJ1" s="1"/>
      <x:c r="AK1" s="1"/>
      <x:c r="AL1" s="1"/>
      <x:c r="AM1" s="1"/>
      <x:c r="AN1" s="1"/>
      <x:c r="AO1" s="1"/>
      <x:c r="AP1" s="1"/>
    </x:row>
    <x:row r="2">
      <x:c r="A2" s="2" t="str">
        <x:v>SingleShot code audit</x:v>
      </x:c>
      <x:c r="B2" s="1"/>
      <x:c r="C2" s="1"/>
      <x:c r="D2" s="1"/>
      <x:c r="E2" s="1"/>
      <x:c r="F2" s="1"/>
      <x:c r="G2" s="1"/>
      <x:c r="H2" s="1"/>
      <x:c r="I2" s="1"/>
      <x:c r="J2" s="1"/>
      <x:c r="K2" s="1"/>
      <x:c r="L2" s="1"/>
      <x:c r="M2" s="1"/>
      <x:c r="N2" s="1"/>
      <x:c r="O2" s="1"/>
      <x:c r="P2" s="1"/>
      <x:c r="Q2" s="1"/>
      <x:c r="R2" s="1"/>
      <x:c r="S2" s="1"/>
      <x:c r="T2" s="1"/>
      <x:c r="U2" s="1"/>
      <x:c r="V2" s="1"/>
      <x:c r="W2" s="1"/>
      <x:c r="X2" s="1"/>
      <x:c r="Y2" s="1"/>
      <x:c r="Z2" s="1"/>
      <x:c r="AA2" s="1"/>
      <x:c r="AB2" s="1"/>
      <x:c r="AC2" s="1"/>
      <x:c r="AD2" s="1"/>
      <x:c r="AE2" s="1"/>
      <x:c r="AF2" s="1"/>
      <x:c r="AG2" s="1"/>
      <x:c r="AH2" s="1"/>
      <x:c r="AI2" s="1"/>
      <x:c r="AJ2" s="1"/>
      <x:c r="AK2" s="1"/>
      <x:c r="AL2" s="1"/>
      <x:c r="AM2" s="1"/>
      <x:c r="AN2" s="1"/>
      <x:c r="AO2" s="1"/>
      <x:c r="AP2" s="1"/>
    </x:row>
    <x:row r="3">
      <x:c r="A3" s="1" t="str">
        <x:v>Amber = manual input. Automated values are recorded evidence, not new manual grades. Rubric score is descriptive, not RDF accuracy.</x:v>
      </x:c>
      <x:c r="B3" s="1"/>
      <x:c r="C3" s="1"/>
      <x:c r="D3" s="1"/>
      <x:c r="E3" s="1"/>
      <x:c r="F3" s="1"/>
      <x:c r="G3" s="1"/>
      <x:c r="H3" s="1"/>
      <x:c r="I3" s="1"/>
      <x:c r="J3" s="1"/>
      <x:c r="K3" s="1"/>
      <x:c r="L3" s="1"/>
      <x:c r="M3" s="1"/>
      <x:c r="N3" s="1"/>
      <x:c r="O3" s="1"/>
      <x:c r="P3" s="1"/>
      <x:c r="Q3" s="1"/>
      <x:c r="R3" s="1"/>
      <x:c r="S3" s="1"/>
      <x:c r="T3" s="1"/>
      <x:c r="U3" s="1"/>
      <x:c r="V3" s="1"/>
      <x:c r="W3" s="1"/>
      <x:c r="X3" s="1"/>
      <x:c r="Y3" s="1"/>
      <x:c r="Z3" s="1"/>
      <x:c r="AA3" s="1"/>
      <x:c r="AB3" s="1"/>
      <x:c r="AC3" s="1"/>
      <x:c r="AD3" s="1"/>
      <x:c r="AE3" s="1"/>
      <x:c r="AF3" s="1"/>
      <x:c r="AG3" s="1"/>
      <x:c r="AH3" s="1"/>
      <x:c r="AI3" s="1"/>
      <x:c r="AJ3" s="1"/>
      <x:c r="AK3" s="1"/>
      <x:c r="AL3" s="1"/>
      <x:c r="AM3" s="1"/>
      <x:c r="AN3" s="1"/>
      <x:c r="AO3" s="1"/>
      <x:c r="AP3" s="1"/>
    </x:row>
    <x:row r="4">
      <x:c r="A4" s="3"/>
      <x:c r="B4" s="3"/>
      <x:c r="C4" s="3"/>
      <x:c r="D4" s="3"/>
      <x:c r="E4" s="3"/>
      <x:c r="F4" s="3"/>
      <x:c r="G4" s="3"/>
      <x:c r="H4" s="3"/>
      <x:c r="I4" s="3"/>
      <x:c r="J4" s="3"/>
      <x:c r="K4" s="3"/>
      <x:c r="L4" s="3"/>
      <x:c r="M4" s="3"/>
      <x:c r="N4" s="3"/>
      <x:c r="O4" s="3"/>
      <x:c r="P4" s="3"/>
      <x:c r="Q4" s="3"/>
      <x:c r="R4" s="3"/>
      <x:c r="S4" s="3"/>
      <x:c r="T4" s="3"/>
      <x:c r="U4" s="3"/>
      <x:c r="V4" s="3"/>
      <x:c r="W4" s="3"/>
      <x:c r="X4" s="3"/>
      <x:c r="Y4" s="3"/>
      <x:c r="Z4" s="3"/>
      <x:c r="AA4" s="3"/>
      <x:c r="AB4" s="3"/>
      <x:c r="AC4" s="3"/>
      <x:c r="AD4" s="3"/>
      <x:c r="AE4" s="3"/>
      <x:c r="AF4" s="3"/>
      <x:c r="AG4" s="3"/>
      <x:c r="AH4" s="3"/>
      <x:c r="AI4" s="3"/>
      <x:c r="AJ4" s="3"/>
      <x:c r="AK4" s="3"/>
      <x:c r="AL4" s="3"/>
      <x:c r="AM4" s="3"/>
      <x:c r="AN4" s="3"/>
      <x:c r="AO4" s="3"/>
      <x:c r="AP4" s="3"/>
    </x:row>
    <x:row r="5">
      <x:c r="A5" s="1"/>
      <x:c r="B5" s="1"/>
      <x:c r="C5" s="1"/>
      <x:c r="D5" s="1"/>
      <x:c r="E5" s="1"/>
      <x:c r="F5" s="1"/>
      <x:c r="G5" s="1"/>
      <x:c r="H5" s="1"/>
      <x:c r="I5" s="1"/>
      <x:c r="J5" s="1"/>
      <x:c r="K5" s="1"/>
      <x:c r="L5" s="1"/>
      <x:c r="M5" s="1"/>
      <x:c r="N5" s="1"/>
      <x:c r="O5" s="1"/>
      <x:c r="P5" s="1"/>
      <x:c r="Q5" s="1"/>
      <x:c r="R5" s="1"/>
      <x:c r="S5" s="1"/>
      <x:c r="T5" s="1"/>
      <x:c r="U5" s="1"/>
      <x:c r="V5" s="1"/>
      <x:c r="W5" s="1"/>
      <x:c r="X5" s="1"/>
      <x:c r="Y5" s="1"/>
      <x:c r="Z5" s="1"/>
      <x:c r="AA5" s="1"/>
      <x:c r="AB5" s="1"/>
      <x:c r="AC5" s="1"/>
      <x:c r="AD5" s="1"/>
      <x:c r="AE5" s="1"/>
      <x:c r="AF5" s="1"/>
      <x:c r="AG5" s="1"/>
      <x:c r="AH5" s="1"/>
      <x:c r="AI5" s="1"/>
      <x:c r="AJ5" s="1"/>
      <x:c r="AK5" s="1"/>
      <x:c r="AL5" s="1"/>
      <x:c r="AM5" s="1"/>
      <x:c r="AN5" s="1"/>
      <x:c r="AO5" s="1"/>
      <x:c r="AP5" s="1"/>
      <x:c r="AQ5" s="47" t="str">
        <x:v>AUTOMATED VALIDITY AND STRUCTURAL PROFILE</x:v>
      </x:c>
      <x:c r="AR5" s="48"/>
      <x:c r="AS5" s="48"/>
      <x:c r="AT5" s="48"/>
      <x:c r="AU5" s="48"/>
      <x:c r="AV5" s="48"/>
      <x:c r="AW5" s="48"/>
      <x:c r="AX5" s="48"/>
      <x:c r="AY5" s="48"/>
      <x:c r="AZ5" s="48"/>
      <x:c r="BA5" s="48" t="str">
        <x:v>MANUAL IMPLEMENTATION QUALITY</x:v>
      </x:c>
      <x:c r="BB5" s="48"/>
      <x:c r="BC5" s="48"/>
      <x:c r="BD5" s="49"/>
    </x:row>
    <x:row r="6" ht="42" customHeight="1">
      <x:c r="A6" s="8" t="str">
        <x:v>Batch</x:v>
      </x:c>
      <x:c r="B6" s="8" t="str">
        <x:v>Audit order</x:v>
      </x:c>
      <x:c r="C6" s="8" t="str">
        <x:v>Requirement ID</x:v>
      </x:c>
      <x:c r="D6" s="8" t="str">
        <x:v>Source family</x:v>
      </x:c>
      <x:c r="E6" s="8" t="str">
        <x:v>Verification mode</x:v>
      </x:c>
      <x:c r="F6" s="8" t="str">
        <x:v>Selected generation run</x:v>
      </x:c>
      <x:c r="G6" s="8" t="str">
        <x:v>Selected output origin</x:v>
      </x:c>
      <x:c r="H6" s="8" t="str">
        <x:v>Original generation status</x:v>
      </x:c>
      <x:c r="I6" s="8" t="str">
        <x:v>Recorded Turtle parse status</x:v>
      </x:c>
      <x:c r="J6" s="8" t="str">
        <x:v>Recorded deterministic status</x:v>
      </x:c>
      <x:c r="K6" s="8" t="str">
        <x:v>RDF cases executed (full set)</x:v>
      </x:c>
      <x:c r="L6" s="8" t="str">
        <x:v>RDF cases (full set)</x:v>
      </x:c>
      <x:c r="M6" s="8" t="str">
        <x:v>Correct RDF answers (full set)</x:v>
      </x:c>
      <x:c r="N6" s="8" t="str">
        <x:v>Every RDF case correct (1/0)</x:v>
      </x:c>
      <x:c r="O6" s="8" t="str">
        <x:v>Selected case 1</x:v>
      </x:c>
      <x:c r="P6" s="8" t="str">
        <x:v>Original expected 1</x:v>
      </x:c>
      <x:c r="Q6" s="8" t="str">
        <x:v>Recorded actual 1</x:v>
      </x:c>
      <x:c r="R6" s="8" t="str">
        <x:v>Recorded outcome 1</x:v>
      </x:c>
      <x:c r="S6" s="8" t="str">
        <x:v>Selected case 2</x:v>
      </x:c>
      <x:c r="T6" s="8" t="str">
        <x:v>Original expected 2</x:v>
      </x:c>
      <x:c r="U6" s="8" t="str">
        <x:v>Recorded actual 2</x:v>
      </x:c>
      <x:c r="V6" s="8" t="str">
        <x:v>Recorded outcome 2</x:v>
      </x:c>
      <x:c r="W6" s="8" t="str">
        <x:v>Manual review status</x:v>
      </x:c>
      <x:c r="X6" s="8" t="str">
        <x:v>Reviewer</x:v>
      </x:c>
      <x:c r="Y6" s="8" t="str">
        <x:v>Review date</x:v>
      </x:c>
      <x:c r="Z6" s="8" t="str">
        <x:v>Q1 Applicability and target (0–2)</x:v>
      </x:c>
      <x:c r="AA6" s="8" t="str">
        <x:v>Q2 Ontology terms, ownership and paths (0–2)</x:v>
      </x:c>
      <x:c r="AB6" s="8" t="str">
        <x:v>Q3 Required obligations are complete (0–2)</x:v>
      </x:c>
      <x:c r="AC6" s="8" t="str">
        <x:v>Q4 Constraint parameters, units and calculations (0–2)</x:v>
      </x:c>
      <x:c r="AD6" s="8" t="str">
        <x:v>Q5 Logic, branches, exceptions and boundaries (0–2)</x:v>
      </x:c>
      <x:c r="AE6" s="8" t="str">
        <x:v>Q6 No unsupported restrictions (0–2)</x:v>
      </x:c>
      <x:c r="AF6" s="8" t="str">
        <x:v>Q7 Source traceability (0–2)</x:v>
      </x:c>
      <x:c r="AG6" s="8" t="str">
        <x:v>Critical defect?</x:v>
      </x:c>
      <x:c r="AH6" s="8" t="str">
        <x:v>Primary semantic verdict</x:v>
      </x:c>
      <x:c r="AI6" s="8" t="str">
        <x:v>Manual semantic-fidelity score</x:v>
      </x:c>
      <x:c r="AJ6" s="8" t="str">
        <x:v>Code evidence / source / lines</x:v>
      </x:c>
      <x:c r="AK6" s="8" t="str">
        <x:v>Main issue class</x:v>
      </x:c>
      <x:c r="AL6" s="8" t="str">
        <x:v>Reviewer notes</x:v>
      </x:c>
      <x:c r="AM6" s="8" t="str">
        <x:v>Automated triage flags</x:v>
      </x:c>
      <x:c r="AN6" s="8" t="str">
        <x:v>Source clause</x:v>
      </x:c>
      <x:c r="AO6" s="8" t="str">
        <x:v>Selected SHACL path</x:v>
      </x:c>
      <x:c r="AP6" s="8" t="str">
        <x:v>Selected SHACL SHA-256</x:v>
      </x:c>
      <x:c r="AQ6" s="50" t="inlineStr">
        <x:is>
          <x:t xml:space="preserve">Operational SHACL validity</x:t>
        </x:is>
      </x:c>
      <x:c r="AR6" s="29" t="str">
        <x:v>SHACL vocabulary validity</x:v>
      </x:c>
      <x:c r="AS6" s="29" t="str">
        <x:v>Selected-case target activation</x:v>
      </x:c>
      <x:c r="AT6" s="29" t="str">
        <x:v>Node-shape count</x:v>
      </x:c>
      <x:c r="AU6" s="29" t="str">
        <x:v>Property-shape count</x:v>
      </x:c>
      <x:c r="AV6" s="29" t="str">
        <x:v>SHACL Core component count</x:v>
      </x:c>
      <x:c r="AW6" s="29" t="str">
        <x:v>SHACL Core components used</x:v>
      </x:c>
      <x:c r="AX6" s="29" t="str">
        <x:v>SHACL-SPARQL constraint count</x:v>
      </x:c>
      <x:c r="AY6" s="29" t="str">
        <x:v>Maximum property-path depth</x:v>
      </x:c>
      <x:c r="AZ6" s="29" t="str">
        <x:v>Maximum logical nesting depth</x:v>
      </x:c>
      <x:c r="BA6" s="29" t="str">
        <x:v>CQ1 Analyzability and maintainability (0–2)</x:v>
      </x:c>
      <x:c r="BB6" s="29" t="str">
        <x:v>CQ2 Internal consistency and non-redundancy (0–2)</x:v>
      </x:c>
      <x:c r="BC6" s="29" t="str">
        <x:v>CQ3 Diagnostic usefulness (0–2)</x:v>
      </x:c>
      <x:c r="BD6" s="51" t="str">
        <x:v>Implementation-quality score</x:v>
      </x:c>
    </x:row>
    <x:row r="7" ht="66" customHeight="1">
      <x:c r="A7" s="9" t="str">
        <x:v>BATCH_01</x:v>
      </x:c>
      <x:c r="B7" s="9" t="n">
        <x:v>1</x:v>
      </x:c>
      <x:c r="C7" s="9" t="str">
        <x:v>I2-060</x:v>
      </x:c>
      <x:c r="D7" s="9" t="str">
        <x:v>I2</x:v>
      </x:c>
      <x:c r="E7" s="9" t="str">
        <x:v>DIRECT_STATIC</x:v>
      </x:c>
      <x:c r="F7" s="9" t="str">
        <x:v>RUN_01</x:v>
      </x:c>
      <x:c r="G7" s="12" t="str">
        <x:v>NO_ELIGIBLE_OUTPUT</x:v>
      </x:c>
      <x:c r="H7" s="12" t="str">
        <x:v>SINGLESHOT_CAPTURED_DIAGNOSTIC_FAIL</x:v>
      </x:c>
      <x:c r="I7" s="12" t="str">
        <x:v>NOT_PARSED</x:v>
      </x:c>
      <x:c r="J7" s="12" t="str">
        <x:v>FAIL</x:v>
      </x:c>
      <x:c r="K7" s="9" t="n">
        <x:v>0</x:v>
      </x:c>
      <x:c r="L7" s="9" t="n">
        <x:v>6</x:v>
      </x:c>
      <x:c r="M7" s="9" t="n">
        <x:v>0</x:v>
      </x:c>
      <x:c r="N7" s="9" t="n">
        <x:v>0</x:v>
      </x:c>
      <x:c r="O7" s="9" t="str">
        <x:v>I2-060-P01</x:v>
      </x:c>
      <x:c r="P7" s="9" t="str">
        <x:v>PASS</x:v>
      </x:c>
      <x:c r="Q7" s="9" t="str">
        <x:v>NO_VERDICT</x:v>
      </x:c>
      <x:c r="R7" s="9" t="str">
        <x:v>GENERATION_ERROR</x:v>
      </x:c>
      <x:c r="S7" s="9" t="str">
        <x:v>I2-060-F01</x:v>
      </x:c>
      <x:c r="T7" s="9" t="str">
        <x:v>FAIL</x:v>
      </x:c>
      <x:c r="U7" s="9" t="str">
        <x:v>NO_VERDICT</x:v>
      </x:c>
      <x:c r="V7" s="9" t="str">
        <x:v>GENERATION_ERROR</x:v>
      </x:c>
      <x:c r="W7" s="13" t="str">
        <x:v>NOT_REVIEWED</x:v>
      </x:c>
      <x:c r="X7" s="13" t="str"/>
      <x:c r="Y7" s="13" t="str"/>
      <x:c r="Z7" s="13" t="str"/>
      <x:c r="AA7" s="13" t="str"/>
      <x:c r="AB7" s="13" t="str"/>
      <x:c r="AC7" s="13" t="str"/>
      <x:c r="AD7" s="13" t="str"/>
      <x:c r="AE7" s="13" t="str"/>
      <x:c r="AF7" s="13" t="str"/>
      <x:c r="AG7" s="13" t="str"/>
      <x:c r="AH7" s="13" t="str"/>
      <x:c r="AI7" s="16" t="str">
        <x:f>IF(AND(W7="REVIEWED",X7&lt;&gt;"",Y7&lt;&gt;"",COUNTA(Z7:AF7)=7,COUNTIF(Z7:AF7,"UNCLEAR")=0,(COUNTIF(Z7:AF7,"0")+COUNTIF(Z7:AF7,"1")+COUNTIF(Z7:AF7,"2"))&gt;0,AG7&lt;&gt;"",AH7&lt;&gt;"",AJ7&lt;&gt;""),(COUNTIF(Z7:AF7,"1")+2*COUNTIF(Z7:AF7,"2"))/(2*(COUNTIF(Z7:AF7,"0")+COUNTIF(Z7:AF7,"1")+COUNTIF(Z7:AF7,"2"))),"")</x:f>
      </x:c>
      <x:c r="AJ7" s="14" t="str"/>
      <x:c r="AK7" s="14" t="str"/>
      <x:c r="AL7" s="14" t="str"/>
      <x:c r="AM7" s="9" t="str">
        <x:v>DETERMINISTIC_FAIL</x:v>
      </x:c>
      <x:c r="AN7" s="9" t="str">
        <x:v>I2.16.2</x:v>
      </x:c>
      <x:c r="AO7" s="9" t="str">
        <x:v>MVP/SHACL_GENERATION_PIPELINE/experiments/LUNA_CONTEXTUAL_SINGLESHOT/RUN_01/runs/RUN-I2-060-20260831T144627605983Z/artifacts/attempt_01/extracted_shape.ttl</x:v>
      </x:c>
      <x:c r="AP7" s="9" t="str">
        <x:v>c3972771d3637e4b4e142750854c2a9cd25fb508cc40ea5341da14c4c64ffdb1</x:v>
      </x:c>
      <x:c r="AQ7" s="52" t="inlineStr">
        <x:is>
          <x:t xml:space="preserve">FAIL</x:t>
        </x:is>
      </x:c>
      <x:c r="AR7" s="53" t="inlineStr">
        <x:is>
          <x:t xml:space="preserve">VALID</x:t>
        </x:is>
      </x:c>
      <x:c r="AS7" s="53" t="inlineStr">
        <x:is>
          <x:t xml:space="preserve">I2-060-P01=ACTIVATED | I2-060-F01=ACTIVATED</x:t>
        </x:is>
      </x:c>
      <x:c r="AT7" s="53">
        <x:v>2</x:v>
      </x:c>
      <x:c r="AU7" s="53">
        <x:v>7</x:v>
      </x:c>
      <x:c r="AV7" s="53">
        <x:v>28</x:v>
      </x:c>
      <x:c r="AW7" s="53" t="inlineStr">
        <x:is>
          <x:t xml:space="preserve">sh:class, sh:datatype, sh:hasValue, sh:maxCount, sh:minCount, sh:node, sh:or, sh:property</x:t>
        </x:is>
      </x:c>
      <x:c r="AX7" s="53">
        <x:v>1</x:v>
      </x:c>
      <x:c r="AY7" s="53">
        <x:v>1</x:v>
      </x:c>
      <x:c r="AZ7" s="53">
        <x:v>1</x:v>
      </x:c>
      <x:c r="BA7" s="54"/>
      <x:c r="BB7" s="54"/>
      <x:c r="BC7" s="54"/>
      <x:c r="BD7" s="55" t="str">
        <x:f>IF(OR(W7&lt;&gt;"REVIEWED",COUNTIF(BA7:BC7,"UNCLEAR")&gt;0,COUNTA(BA7:BC7)&lt;3,(COUNTIF(BA7:BC7,"0")+COUNTIF(BA7:BC7,"1")+COUNTIF(BA7:BC7,"2"))=0,AJ7=""),"",(COUNTIF(BA7:BC7,"1")+2*COUNTIF(BA7:BC7,"2"))/(2*(COUNTIF(BA7:BC7,"0")+COUNTIF(BA7:BC7,"1")+COUNTIF(BA7:BC7,"2"))))</x:f>
      </x:c>
    </x:row>
    <x:row r="8" ht="66" customHeight="1">
      <x:c r="A8" s="9" t="str">
        <x:v>BATCH_01</x:v>
      </x:c>
      <x:c r="B8" s="9" t="n">
        <x:v>2</x:v>
      </x:c>
      <x:c r="C8" s="9" t="str">
        <x:v>IMO-030</x:v>
      </x:c>
      <x:c r="D8" s="9" t="str">
        <x:v>IMO</x:v>
      </x:c>
      <x:c r="E8" s="9" t="str">
        <x:v>DIRECT_STATIC</x:v>
      </x:c>
      <x:c r="F8" s="9" t="str">
        <x:v>RUN_01</x:v>
      </x:c>
      <x:c r="G8" s="12" t="str">
        <x:v>OFFICIAL_ELIGIBLE_OUTPUT</x:v>
      </x:c>
      <x:c r="H8" s="12" t="str">
        <x:v>SINGLESHOT_CAPTURED_DIAGNOSTIC_PASS</x:v>
      </x:c>
      <x:c r="I8" s="12" t="str">
        <x:v>PARSED</x:v>
      </x:c>
      <x:c r="J8" s="12" t="str">
        <x:v>PASS</x:v>
      </x:c>
      <x:c r="K8" s="9" t="n">
        <x:v>7</x:v>
      </x:c>
      <x:c r="L8" s="9" t="n">
        <x:v>7</x:v>
      </x:c>
      <x:c r="M8" s="9" t="n">
        <x:v>7</x:v>
      </x:c>
      <x:c r="N8" s="9" t="n">
        <x:v>1</x:v>
      </x:c>
      <x:c r="O8" s="9" t="str">
        <x:v>IMO-030-P01</x:v>
      </x:c>
      <x:c r="P8" s="9" t="str">
        <x:v>PASS</x:v>
      </x:c>
      <x:c r="Q8" s="9" t="str">
        <x:v>PASS</x:v>
      </x:c>
      <x:c r="R8" s="9" t="str">
        <x:v>CORRECT_BEHAVIOR</x:v>
      </x:c>
      <x:c r="S8" s="9" t="str">
        <x:v>IMO-030-F03</x:v>
      </x:c>
      <x:c r="T8" s="9" t="str">
        <x:v>FAIL</x:v>
      </x:c>
      <x:c r="U8" s="9" t="str">
        <x:v>FAIL</x:v>
      </x:c>
      <x:c r="V8" s="9" t="str">
        <x:v>CORRECT_BEHAVIOR</x:v>
      </x:c>
      <x:c r="W8" s="13" t="str">
        <x:v>NOT_REVIEWED</x:v>
      </x:c>
      <x:c r="X8" s="13" t="str"/>
      <x:c r="Y8" s="13" t="str"/>
      <x:c r="Z8" s="13" t="str"/>
      <x:c r="AA8" s="13" t="str"/>
      <x:c r="AB8" s="13" t="str"/>
      <x:c r="AC8" s="13" t="str"/>
      <x:c r="AD8" s="13" t="str"/>
      <x:c r="AE8" s="13" t="str"/>
      <x:c r="AF8" s="13" t="str"/>
      <x:c r="AG8" s="13" t="str"/>
      <x:c r="AH8" s="13" t="str"/>
      <x:c r="AI8" s="16" t="str">
        <x:f>IF(AND(W8="REVIEWED",X8&lt;&gt;"",Y8&lt;&gt;"",COUNTA(Z8:AF8)=7,COUNTIF(Z8:AF8,"UNCLEAR")=0,(COUNTIF(Z8:AF8,"0")+COUNTIF(Z8:AF8,"1")+COUNTIF(Z8:AF8,"2"))&gt;0,AG8&lt;&gt;"",AH8&lt;&gt;"",AJ8&lt;&gt;""),(COUNTIF(Z8:AF8,"1")+2*COUNTIF(Z8:AF8,"2"))/(2*(COUNTIF(Z8:AF8,"0")+COUNTIF(Z8:AF8,"1")+COUNTIF(Z8:AF8,"2"))),"")</x:f>
      </x:c>
      <x:c r="AJ8" s="14" t="str"/>
      <x:c r="AK8" s="14" t="str"/>
      <x:c r="AL8" s="14" t="str"/>
      <x:c r="AM8" s="9" t="str"/>
      <x:c r="AN8" s="9" t="str">
        <x:v>Part I-A 2.3.6</x:v>
      </x:c>
      <x:c r="AO8" s="9" t="str">
        <x:v>MVP/SHACL_GENERATION_PIPELINE/experiments/LUNA_CONTEXTUAL_SINGLESHOT/RUN_01/runs/RUN-IMO-030-20260831T150513357209Z/artifacts/attempt_01/extracted_shape.ttl</x:v>
      </x:c>
      <x:c r="AP8" s="9" t="str">
        <x:v>7ba925adba7088e7f2fc7dde8cbbca66c0dd47b6cab2a9bf17a6d1f746679237</x:v>
      </x:c>
      <x:c r="AQ8" s="52" t="inlineStr">
        <x:is>
          <x:t xml:space="preserve">PASS</x:t>
        </x:is>
      </x:c>
      <x:c r="AR8" s="53" t="inlineStr">
        <x:is>
          <x:t xml:space="preserve">VALID</x:t>
        </x:is>
      </x:c>
      <x:c r="AS8" s="53" t="inlineStr">
        <x:is>
          <x:t xml:space="preserve">IMO-030-P01=ACTIVATED | IMO-030-F03=ACTIVATED</x:t>
        </x:is>
      </x:c>
      <x:c r="AT8" s="53">
        <x:v>1</x:v>
      </x:c>
      <x:c r="AU8" s="53">
        <x:v>6</x:v>
      </x:c>
      <x:c r="AV8" s="53">
        <x:v>29</x:v>
      </x:c>
      <x:c r="AW8" s="53" t="inlineStr">
        <x:is>
          <x:t xml:space="preserve">sh:datatype, sh:hasValue, sh:maxCount, sh:minCount, sh:or, sh:property</x:t>
        </x:is>
      </x:c>
      <x:c r="AX8" s="53">
        <x:v>0</x:v>
      </x:c>
      <x:c r="AY8" s="53">
        <x:v>1</x:v>
      </x:c>
      <x:c r="AZ8" s="53">
        <x:v>1</x:v>
      </x:c>
      <x:c r="BA8" s="54"/>
      <x:c r="BB8" s="54"/>
      <x:c r="BC8" s="54"/>
      <x:c r="BD8" s="55" t="str">
        <x:f>IF(OR(W8&lt;&gt;"REVIEWED",COUNTIF(BA8:BC8,"UNCLEAR")&gt;0,COUNTA(BA8:BC8)&lt;3,(COUNTIF(BA8:BC8,"0")+COUNTIF(BA8:BC8,"1")+COUNTIF(BA8:BC8,"2"))=0,AJ8=""),"",(COUNTIF(BA8:BC8,"1")+2*COUNTIF(BA8:BC8,"2"))/(2*(COUNTIF(BA8:BC8,"0")+COUNTIF(BA8:BC8,"1")+COUNTIF(BA8:BC8,"2"))))</x:f>
      </x:c>
    </x:row>
    <x:row r="9" ht="66" customHeight="1">
      <x:c r="A9" s="9" t="str">
        <x:v>BATCH_01</x:v>
      </x:c>
      <x:c r="B9" s="9" t="n">
        <x:v>3</x:v>
      </x:c>
      <x:c r="C9" s="9" t="str">
        <x:v>IMO-073</x:v>
      </x:c>
      <x:c r="D9" s="9" t="str">
        <x:v>IMO</x:v>
      </x:c>
      <x:c r="E9" s="9" t="str">
        <x:v>DIRECT_STATIC</x:v>
      </x:c>
      <x:c r="F9" s="9" t="str">
        <x:v>RUN_01</x:v>
      </x:c>
      <x:c r="G9" s="12" t="str">
        <x:v>OFFICIAL_ELIGIBLE_OUTPUT</x:v>
      </x:c>
      <x:c r="H9" s="12" t="str">
        <x:v>SINGLESHOT_CAPTURED_DIAGNOSTIC_PASS</x:v>
      </x:c>
      <x:c r="I9" s="12" t="str">
        <x:v>PARSED</x:v>
      </x:c>
      <x:c r="J9" s="12" t="str">
        <x:v>PASS</x:v>
      </x:c>
      <x:c r="K9" s="9" t="n">
        <x:v>7</x:v>
      </x:c>
      <x:c r="L9" s="9" t="n">
        <x:v>7</x:v>
      </x:c>
      <x:c r="M9" s="9" t="n">
        <x:v>7</x:v>
      </x:c>
      <x:c r="N9" s="9" t="n">
        <x:v>1</x:v>
      </x:c>
      <x:c r="O9" s="9" t="str">
        <x:v>IMO-073-P02</x:v>
      </x:c>
      <x:c r="P9" s="9" t="str">
        <x:v>PASS</x:v>
      </x:c>
      <x:c r="Q9" s="9" t="str">
        <x:v>PASS</x:v>
      </x:c>
      <x:c r="R9" s="9" t="str">
        <x:v>CORRECT_BEHAVIOR</x:v>
      </x:c>
      <x:c r="S9" s="9" t="str">
        <x:v>IMO-073-F03</x:v>
      </x:c>
      <x:c r="T9" s="9" t="str">
        <x:v>FAIL</x:v>
      </x:c>
      <x:c r="U9" s="9" t="str">
        <x:v>FAIL</x:v>
      </x:c>
      <x:c r="V9" s="9" t="str">
        <x:v>CORRECT_BEHAVIOR</x:v>
      </x:c>
      <x:c r="W9" s="13" t="str">
        <x:v>NOT_REVIEWED</x:v>
      </x:c>
      <x:c r="X9" s="13" t="str"/>
      <x:c r="Y9" s="13" t="str"/>
      <x:c r="Z9" s="13" t="str"/>
      <x:c r="AA9" s="13" t="str"/>
      <x:c r="AB9" s="13" t="str"/>
      <x:c r="AC9" s="13" t="str"/>
      <x:c r="AD9" s="13" t="str"/>
      <x:c r="AE9" s="13" t="str"/>
      <x:c r="AF9" s="13" t="str"/>
      <x:c r="AG9" s="13" t="str"/>
      <x:c r="AH9" s="13" t="str"/>
      <x:c r="AI9" s="16" t="str">
        <x:f>IF(AND(W9="REVIEWED",X9&lt;&gt;"",Y9&lt;&gt;"",COUNTA(Z9:AF9)=7,COUNTIF(Z9:AF9,"UNCLEAR")=0,(COUNTIF(Z9:AF9,"0")+COUNTIF(Z9:AF9,"1")+COUNTIF(Z9:AF9,"2"))&gt;0,AG9&lt;&gt;"",AH9&lt;&gt;"",AJ9&lt;&gt;""),(COUNTIF(Z9:AF9,"1")+2*COUNTIF(Z9:AF9,"2"))/(2*(COUNTIF(Z9:AF9,"0")+COUNTIF(Z9:AF9,"1")+COUNTIF(Z9:AF9,"2"))),"")</x:f>
      </x:c>
      <x:c r="AJ9" s="14" t="str"/>
      <x:c r="AK9" s="14" t="str"/>
      <x:c r="AL9" s="14" t="str"/>
      <x:c r="AM9" s="9" t="str"/>
      <x:c r="AN9" s="9" t="str">
        <x:v>Part I-A 8.3.3.3.1</x:v>
      </x:c>
      <x:c r="AO9" s="9" t="str">
        <x:v>MVP/SHACL_GENERATION_PIPELINE/experiments/LUNA_CONTEXTUAL_SINGLESHOT/RUN_01/runs/RUN-IMO-073-20260831T152035795383Z/artifacts/attempt_01/extracted_shape.ttl</x:v>
      </x:c>
      <x:c r="AP9" s="9" t="str">
        <x:v>04e8984858f471589ea291327b17851508f5093b1da1bb696c7f5730005104fa</x:v>
      </x:c>
      <x:c r="AQ9" s="52" t="inlineStr">
        <x:is>
          <x:t xml:space="preserve">PASS</x:t>
        </x:is>
      </x:c>
      <x:c r="AR9" s="53" t="inlineStr">
        <x:is>
          <x:t xml:space="preserve">VALID</x:t>
        </x:is>
      </x:c>
      <x:c r="AS9" s="53" t="inlineStr">
        <x:is>
          <x:t xml:space="preserve">IMO-073-P02=ACTIVATED | IMO-073-F03=ACTIVATED</x:t>
        </x:is>
      </x:c>
      <x:c r="AT9" s="53">
        <x:v>2</x:v>
      </x:c>
      <x:c r="AU9" s="53">
        <x:v>2</x:v>
      </x:c>
      <x:c r="AV9" s="53">
        <x:v>9</x:v>
      </x:c>
      <x:c r="AW9" s="53" t="inlineStr">
        <x:is>
          <x:t xml:space="preserve">sh:class, sh:in, sh:maxCount, sh:minCount, sh:node, sh:nodeKind, sh:property</x:t>
        </x:is>
      </x:c>
      <x:c r="AX9" s="53">
        <x:v>0</x:v>
      </x:c>
      <x:c r="AY9" s="53">
        <x:v>1</x:v>
      </x:c>
      <x:c r="AZ9" s="53">
        <x:v>0</x:v>
      </x:c>
      <x:c r="BA9" s="54"/>
      <x:c r="BB9" s="54"/>
      <x:c r="BC9" s="54"/>
      <x:c r="BD9" s="55" t="str">
        <x:f>IF(OR(W9&lt;&gt;"REVIEWED",COUNTIF(BA9:BC9,"UNCLEAR")&gt;0,COUNTA(BA9:BC9)&lt;3,(COUNTIF(BA9:BC9,"0")+COUNTIF(BA9:BC9,"1")+COUNTIF(BA9:BC9,"2"))=0,AJ9=""),"",(COUNTIF(BA9:BC9,"1")+2*COUNTIF(BA9:BC9,"2"))/(2*(COUNTIF(BA9:BC9,"0")+COUNTIF(BA9:BC9,"1")+COUNTIF(BA9:BC9,"2"))))</x:f>
      </x:c>
    </x:row>
    <x:row r="10" ht="66" customHeight="1">
      <x:c r="A10" s="9" t="str">
        <x:v>BATCH_01</x:v>
      </x:c>
      <x:c r="B10" s="9" t="n">
        <x:v>4</x:v>
      </x:c>
      <x:c r="C10" s="9" t="str">
        <x:v>IMO-098</x:v>
      </x:c>
      <x:c r="D10" s="9" t="str">
        <x:v>IMO</x:v>
      </x:c>
      <x:c r="E10" s="9" t="str">
        <x:v>DIRECT_STATIC</x:v>
      </x:c>
      <x:c r="F10" s="9" t="str">
        <x:v>RUN_01</x:v>
      </x:c>
      <x:c r="G10" s="12" t="str">
        <x:v>OFFICIAL_ELIGIBLE_OUTPUT</x:v>
      </x:c>
      <x:c r="H10" s="12" t="str">
        <x:v>SINGLESHOT_CAPTURED_DIAGNOSTIC_PASS</x:v>
      </x:c>
      <x:c r="I10" s="12" t="str">
        <x:v>PARSED</x:v>
      </x:c>
      <x:c r="J10" s="12" t="str">
        <x:v>PASS</x:v>
      </x:c>
      <x:c r="K10" s="9" t="n">
        <x:v>6</x:v>
      </x:c>
      <x:c r="L10" s="9" t="n">
        <x:v>6</x:v>
      </x:c>
      <x:c r="M10" s="9" t="n">
        <x:v>6</x:v>
      </x:c>
      <x:c r="N10" s="9" t="n">
        <x:v>1</x:v>
      </x:c>
      <x:c r="O10" s="9" t="str">
        <x:v>IMO-098-J-P03</x:v>
      </x:c>
      <x:c r="P10" s="9" t="str">
        <x:v>PASS</x:v>
      </x:c>
      <x:c r="Q10" s="9" t="str">
        <x:v>PASS</x:v>
      </x:c>
      <x:c r="R10" s="9" t="str">
        <x:v>CORRECT_BEHAVIOR</x:v>
      </x:c>
      <x:c r="S10" s="9" t="str">
        <x:v>IMO-098-J-F02</x:v>
      </x:c>
      <x:c r="T10" s="9" t="str">
        <x:v>FAIL</x:v>
      </x:c>
      <x:c r="U10" s="9" t="str">
        <x:v>FAIL</x:v>
      </x:c>
      <x:c r="V10" s="9" t="str">
        <x:v>CORRECT_BEHAVIOR</x:v>
      </x:c>
      <x:c r="W10" s="13" t="str">
        <x:v>NOT_REVIEWED</x:v>
      </x:c>
      <x:c r="X10" s="13" t="str"/>
      <x:c r="Y10" s="13" t="str"/>
      <x:c r="Z10" s="13" t="str"/>
      <x:c r="AA10" s="13" t="str"/>
      <x:c r="AB10" s="13" t="str"/>
      <x:c r="AC10" s="13" t="str"/>
      <x:c r="AD10" s="13" t="str"/>
      <x:c r="AE10" s="13" t="str"/>
      <x:c r="AF10" s="13" t="str"/>
      <x:c r="AG10" s="13" t="str"/>
      <x:c r="AH10" s="13" t="str"/>
      <x:c r="AI10" s="16" t="str">
        <x:f>IF(AND(W10="REVIEWED",X10&lt;&gt;"",Y10&lt;&gt;"",COUNTA(Z10:AF10)=7,COUNTIF(Z10:AF10,"UNCLEAR")=0,(COUNTIF(Z10:AF10,"0")+COUNTIF(Z10:AF10,"1")+COUNTIF(Z10:AF10,"2"))&gt;0,AG10&lt;&gt;"",AH10&lt;&gt;"",AJ10&lt;&gt;""),(COUNTIF(Z10:AF10,"1")+2*COUNTIF(Z10:AF10,"2"))/(2*(COUNTIF(Z10:AF10,"0")+COUNTIF(Z10:AF10,"1")+COUNTIF(Z10:AF10,"2"))),"")</x:f>
      </x:c>
      <x:c r="AJ10" s="14" t="str"/>
      <x:c r="AK10" s="14" t="str"/>
      <x:c r="AL10" s="14" t="str"/>
      <x:c r="AM10" s="9" t="str"/>
      <x:c r="AN10" s="9" t="str">
        <x:v>Part I-A 10.3.2.2</x:v>
      </x:c>
      <x:c r="AO10" s="9" t="str">
        <x:v>MVP/SHACL_GENERATION_PIPELINE/experiments/LUNA_CONTEXTUAL_SINGLESHOT/RUN_01/runs/RUN-IMO-098-20260831T152703688370Z/artifacts/attempt_01/extracted_shape.ttl</x:v>
      </x:c>
      <x:c r="AP10" s="9" t="str">
        <x:v>5f1775f3ce7b5a81e25d2f86411ba8d8762059a5740d08af6bbb19a7ebcb7806</x:v>
      </x:c>
      <x:c r="AQ10" s="52" t="inlineStr">
        <x:is>
          <x:t xml:space="preserve">PASS</x:t>
        </x:is>
      </x:c>
      <x:c r="AR10" s="53" t="inlineStr">
        <x:is>
          <x:t xml:space="preserve">VALID</x:t>
        </x:is>
      </x:c>
      <x:c r="AS10" s="53" t="inlineStr">
        <x:is>
          <x:t xml:space="preserve">IMO-098-J-P03=ACTIVATED | IMO-098-J-F02=ACTIVATED</x:t>
        </x:is>
      </x:c>
      <x:c r="AT10" s="53">
        <x:v>4</x:v>
      </x:c>
      <x:c r="AU10" s="53">
        <x:v>6</x:v>
      </x:c>
      <x:c r="AV10" s="53">
        <x:v>18</x:v>
      </x:c>
      <x:c r="AW10" s="53" t="inlineStr">
        <x:is>
          <x:t xml:space="preserve">sh:datatype, sh:hasValue, sh:maxCount, sh:minCount, sh:node, sh:nodeKind, sh:or, sh:property</x:t>
        </x:is>
      </x:c>
      <x:c r="AX10" s="53">
        <x:v>0</x:v>
      </x:c>
      <x:c r="AY10" s="53">
        <x:v>1</x:v>
      </x:c>
      <x:c r="AZ10" s="53">
        <x:v>1</x:v>
      </x:c>
      <x:c r="BA10" s="54"/>
      <x:c r="BB10" s="54"/>
      <x:c r="BC10" s="54"/>
      <x:c r="BD10" s="55" t="str">
        <x:f>IF(OR(W10&lt;&gt;"REVIEWED",COUNTIF(BA10:BC10,"UNCLEAR")&gt;0,COUNTA(BA10:BC10)&lt;3,(COUNTIF(BA10:BC10,"0")+COUNTIF(BA10:BC10,"1")+COUNTIF(BA10:BC10,"2"))=0,AJ10=""),"",(COUNTIF(BA10:BC10,"1")+2*COUNTIF(BA10:BC10,"2"))/(2*(COUNTIF(BA10:BC10,"0")+COUNTIF(BA10:BC10,"1")+COUNTIF(BA10:BC10,"2"))))</x:f>
      </x:c>
    </x:row>
    <x:row r="11" ht="66" customHeight="1">
      <x:c r="A11" s="9" t="str">
        <x:v>BATCH_01</x:v>
      </x:c>
      <x:c r="B11" s="9" t="n">
        <x:v>5</x:v>
      </x:c>
      <x:c r="C11" s="9" t="str">
        <x:v>IMO-106</x:v>
      </x:c>
      <x:c r="D11" s="9" t="str">
        <x:v>IMO</x:v>
      </x:c>
      <x:c r="E11" s="9" t="str">
        <x:v>DIRECT_STATIC</x:v>
      </x:c>
      <x:c r="F11" s="9" t="str">
        <x:v>RUN_01</x:v>
      </x:c>
      <x:c r="G11" s="12" t="str">
        <x:v>OFFICIAL_ELIGIBLE_OUTPUT</x:v>
      </x:c>
      <x:c r="H11" s="12" t="str">
        <x:v>SINGLESHOT_CAPTURED_DIAGNOSTIC_PASS</x:v>
      </x:c>
      <x:c r="I11" s="12" t="str">
        <x:v>PARSED</x:v>
      </x:c>
      <x:c r="J11" s="12" t="str">
        <x:v>PASS</x:v>
      </x:c>
      <x:c r="K11" s="9" t="n">
        <x:v>7</x:v>
      </x:c>
      <x:c r="L11" s="9" t="n">
        <x:v>7</x:v>
      </x:c>
      <x:c r="M11" s="9" t="n">
        <x:v>6</x:v>
      </x:c>
      <x:c r="N11" s="9" t="n">
        <x:v>0</x:v>
      </x:c>
      <x:c r="O11" s="9" t="str">
        <x:v>IMO-106-L-P03</x:v>
      </x:c>
      <x:c r="P11" s="9" t="str">
        <x:v>PASS</x:v>
      </x:c>
      <x:c r="Q11" s="9" t="str">
        <x:v>PASS</x:v>
      </x:c>
      <x:c r="R11" s="9" t="str">
        <x:v>CORRECT_BEHAVIOR</x:v>
      </x:c>
      <x:c r="S11" s="9" t="str">
        <x:v>IMO-106-L-F02</x:v>
      </x:c>
      <x:c r="T11" s="9" t="str">
        <x:v>FAIL</x:v>
      </x:c>
      <x:c r="U11" s="9" t="str">
        <x:v>FAIL</x:v>
      </x:c>
      <x:c r="V11" s="9" t="str">
        <x:v>CORRECT_BEHAVIOR</x:v>
      </x:c>
      <x:c r="W11" s="13" t="str">
        <x:v>NOT_REVIEWED</x:v>
      </x:c>
      <x:c r="X11" s="13" t="str"/>
      <x:c r="Y11" s="13" t="str"/>
      <x:c r="Z11" s="13" t="str"/>
      <x:c r="AA11" s="13" t="str"/>
      <x:c r="AB11" s="13" t="str"/>
      <x:c r="AC11" s="13" t="str"/>
      <x:c r="AD11" s="13" t="str"/>
      <x:c r="AE11" s="13" t="str"/>
      <x:c r="AF11" s="13" t="str"/>
      <x:c r="AG11" s="13" t="str"/>
      <x:c r="AH11" s="13" t="str"/>
      <x:c r="AI11" s="16" t="str">
        <x:f>IF(AND(W11="REVIEWED",X11&lt;&gt;"",Y11&lt;&gt;"",COUNTA(Z11:AF11)=7,COUNTIF(Z11:AF11,"UNCLEAR")=0,(COUNTIF(Z11:AF11,"0")+COUNTIF(Z11:AF11,"1")+COUNTIF(Z11:AF11,"2"))&gt;0,AG11&lt;&gt;"",AH11&lt;&gt;"",AJ11&lt;&gt;""),(COUNTIF(Z11:AF11,"1")+2*COUNTIF(Z11:AF11,"2"))/(2*(COUNTIF(Z11:AF11,"0")+COUNTIF(Z11:AF11,"1")+COUNTIF(Z11:AF11,"2"))),"")</x:f>
      </x:c>
      <x:c r="AJ11" s="14" t="str"/>
      <x:c r="AK11" s="14" t="str"/>
      <x:c r="AL11" s="14" t="str"/>
      <x:c r="AM11" s="9" t="str">
        <x:v>RDF_FALSE_ACCEPT</x:v>
      </x:c>
      <x:c r="AN11" s="9" t="str">
        <x:v>Part II-A 1.1.2</x:v>
      </x:c>
      <x:c r="AO11" s="9" t="str">
        <x:v>MVP/SHACL_GENERATION_PIPELINE/experiments/LUNA_CONTEXTUAL_SINGLESHOT/RUN_01/runs/RUN-IMO-106-20260831T153027576352Z/artifacts/attempt_01/extracted_shape.ttl</x:v>
      </x:c>
      <x:c r="AP11" s="9" t="str">
        <x:v>fb7e9b6328be80db45e0001b9dbf60246d8aa2f26c577d8977cf878004ebbb9f</x:v>
      </x:c>
      <x:c r="AQ11" s="52" t="inlineStr">
        <x:is>
          <x:t xml:space="preserve">PASS</x:t>
        </x:is>
      </x:c>
      <x:c r="AR11" s="53" t="inlineStr">
        <x:is>
          <x:t xml:space="preserve">VALID</x:t>
        </x:is>
      </x:c>
      <x:c r="AS11" s="53" t="inlineStr">
        <x:is>
          <x:t xml:space="preserve">IMO-106-L-P03=ACTIVATED | IMO-106-L-F02=ACTIVATED</x:t>
        </x:is>
      </x:c>
      <x:c r="AT11" s="53">
        <x:v>1</x:v>
      </x:c>
      <x:c r="AU11" s="53">
        <x:v>2</x:v>
      </x:c>
      <x:c r="AV11" s="53">
        <x:v>4</x:v>
      </x:c>
      <x:c r="AW11" s="53" t="inlineStr">
        <x:is>
          <x:t xml:space="preserve">sh:datatype, sh:minCount, sh:property</x:t>
        </x:is>
      </x:c>
      <x:c r="AX11" s="53">
        <x:v>1</x:v>
      </x:c>
      <x:c r="AY11" s="53">
        <x:v>1</x:v>
      </x:c>
      <x:c r="AZ11" s="53">
        <x:v>0</x:v>
      </x:c>
      <x:c r="BA11" s="54"/>
      <x:c r="BB11" s="54"/>
      <x:c r="BC11" s="54"/>
      <x:c r="BD11" s="55" t="str">
        <x:f>IF(OR(W11&lt;&gt;"REVIEWED",COUNTIF(BA11:BC11,"UNCLEAR")&gt;0,COUNTA(BA11:BC11)&lt;3,(COUNTIF(BA11:BC11,"0")+COUNTIF(BA11:BC11,"1")+COUNTIF(BA11:BC11,"2"))=0,AJ11=""),"",(COUNTIF(BA11:BC11,"1")+2*COUNTIF(BA11:BC11,"2"))/(2*(COUNTIF(BA11:BC11,"0")+COUNTIF(BA11:BC11,"1")+COUNTIF(BA11:BC11,"2"))))</x:f>
      </x:c>
    </x:row>
    <x:row r="12" ht="66" customHeight="1">
      <x:c r="A12" s="9" t="str">
        <x:v>BATCH_01</x:v>
      </x:c>
      <x:c r="B12" s="9" t="n">
        <x:v>6</x:v>
      </x:c>
      <x:c r="C12" s="9" t="str">
        <x:v>TRF-128</x:v>
      </x:c>
      <x:c r="D12" s="9" t="str">
        <x:v>TRAFICOM</x:v>
      </x:c>
      <x:c r="E12" s="9" t="str">
        <x:v>DIRECT_STATIC</x:v>
      </x:c>
      <x:c r="F12" s="9" t="str">
        <x:v>RUN_01</x:v>
      </x:c>
      <x:c r="G12" s="12" t="str">
        <x:v>OFFICIAL_ELIGIBLE_OUTPUT</x:v>
      </x:c>
      <x:c r="H12" s="12" t="str">
        <x:v>SINGLESHOT_CAPTURED_DIAGNOSTIC_PASS</x:v>
      </x:c>
      <x:c r="I12" s="12" t="str">
        <x:v>PARSED</x:v>
      </x:c>
      <x:c r="J12" s="12" t="str">
        <x:v>PASS</x:v>
      </x:c>
      <x:c r="K12" s="9" t="n">
        <x:v>9</x:v>
      </x:c>
      <x:c r="L12" s="9" t="n">
        <x:v>9</x:v>
      </x:c>
      <x:c r="M12" s="9" t="n">
        <x:v>9</x:v>
      </x:c>
      <x:c r="N12" s="9" t="n">
        <x:v>1</x:v>
      </x:c>
      <x:c r="O12" s="9" t="str">
        <x:v>TRF-128-P04</x:v>
      </x:c>
      <x:c r="P12" s="9" t="str">
        <x:v>PASS</x:v>
      </x:c>
      <x:c r="Q12" s="9" t="str">
        <x:v>PASS</x:v>
      </x:c>
      <x:c r="R12" s="9" t="str">
        <x:v>CORRECT_BEHAVIOR</x:v>
      </x:c>
      <x:c r="S12" s="9" t="str">
        <x:v>TRF-128-F03</x:v>
      </x:c>
      <x:c r="T12" s="9" t="str">
        <x:v>FAIL</x:v>
      </x:c>
      <x:c r="U12" s="9" t="str">
        <x:v>FAIL</x:v>
      </x:c>
      <x:c r="V12" s="9" t="str">
        <x:v>CORRECT_BEHAVIOR</x:v>
      </x:c>
      <x:c r="W12" s="13" t="str">
        <x:v>NOT_REVIEWED</x:v>
      </x:c>
      <x:c r="X12" s="13" t="str"/>
      <x:c r="Y12" s="13" t="str"/>
      <x:c r="Z12" s="13" t="str"/>
      <x:c r="AA12" s="13" t="str"/>
      <x:c r="AB12" s="13" t="str"/>
      <x:c r="AC12" s="13" t="str"/>
      <x:c r="AD12" s="13" t="str"/>
      <x:c r="AE12" s="13" t="str"/>
      <x:c r="AF12" s="13" t="str"/>
      <x:c r="AG12" s="13" t="str"/>
      <x:c r="AH12" s="13" t="str"/>
      <x:c r="AI12" s="16" t="str">
        <x:f>IF(AND(W12="REVIEWED",X12&lt;&gt;"",Y12&lt;&gt;"",COUNTA(Z12:AF12)=7,COUNTIF(Z12:AF12,"UNCLEAR")=0,(COUNTIF(Z12:AF12,"0")+COUNTIF(Z12:AF12,"1")+COUNTIF(Z12:AF12,"2"))&gt;0,AG12&lt;&gt;"",AH12&lt;&gt;"",AJ12&lt;&gt;""),(COUNTIF(Z12:AF12,"1")+2*COUNTIF(Z12:AF12,"2"))/(2*(COUNTIF(Z12:AF12,"0")+COUNTIF(Z12:AF12,"1")+COUNTIF(Z12:AF12,"2"))),"")</x:f>
      </x:c>
      <x:c r="AJ12" s="14" t="str"/>
      <x:c r="AK12" s="14" t="str"/>
      <x:c r="AL12" s="14" t="str"/>
      <x:c r="AM12" s="9" t="str"/>
      <x:c r="AN12" s="9" t="str">
        <x:v>7.1</x:v>
      </x:c>
      <x:c r="AO12" s="9" t="str">
        <x:v>MVP/SHACL_GENERATION_PIPELINE/experiments/LUNA_CONTEXTUAL_SINGLESHOT/RUN_01/runs/RUN-TRF-128-20260831T163543792739Z/artifacts/attempt_01/extracted_shape.ttl</x:v>
      </x:c>
      <x:c r="AP12" s="9" t="str">
        <x:v>195385eb76eeb8f3b168f82e23bec45d748414088a05f56078959359165c5706</x:v>
      </x:c>
      <x:c r="AQ12" s="52" t="inlineStr">
        <x:is>
          <x:t xml:space="preserve">PASS</x:t>
        </x:is>
      </x:c>
      <x:c r="AR12" s="53" t="inlineStr">
        <x:is>
          <x:t xml:space="preserve">VALID</x:t>
        </x:is>
      </x:c>
      <x:c r="AS12" s="53" t="inlineStr">
        <x:is>
          <x:t xml:space="preserve">TRF-128-P04=ACTIVATED | TRF-128-F03=ACTIVATED</x:t>
        </x:is>
      </x:c>
      <x:c r="AT12" s="53">
        <x:v>4</x:v>
      </x:c>
      <x:c r="AU12" s="53">
        <x:v>15</x:v>
      </x:c>
      <x:c r="AV12" s="53">
        <x:v>59</x:v>
      </x:c>
      <x:c r="AW12" s="53" t="inlineStr">
        <x:is>
          <x:t xml:space="preserve">sh:class, sh:datatype, sh:hasValue, sh:in, sh:maxCount, sh:maxInclusive, sh:minCount, sh:node, sh:nodeKind, sh:or, sh:property</x:t>
        </x:is>
      </x:c>
      <x:c r="AX12" s="53">
        <x:v>0</x:v>
      </x:c>
      <x:c r="AY12" s="53">
        <x:v>1</x:v>
      </x:c>
      <x:c r="AZ12" s="53">
        <x:v>1</x:v>
      </x:c>
      <x:c r="BA12" s="54"/>
      <x:c r="BB12" s="54"/>
      <x:c r="BC12" s="54"/>
      <x:c r="BD12" s="55" t="str">
        <x:f>IF(OR(W12&lt;&gt;"REVIEWED",COUNTIF(BA12:BC12,"UNCLEAR")&gt;0,COUNTA(BA12:BC12)&lt;3,(COUNTIF(BA12:BC12,"0")+COUNTIF(BA12:BC12,"1")+COUNTIF(BA12:BC12,"2"))=0,AJ12=""),"",(COUNTIF(BA12:BC12,"1")+2*COUNTIF(BA12:BC12,"2"))/(2*(COUNTIF(BA12:BC12,"0")+COUNTIF(BA12:BC12,"1")+COUNTIF(BA12:BC12,"2"))))</x:f>
      </x:c>
    </x:row>
    <x:row r="13" ht="66" customHeight="1">
      <x:c r="A13" s="9" t="str">
        <x:v>BATCH_01</x:v>
      </x:c>
      <x:c r="B13" s="9" t="n">
        <x:v>7</x:v>
      </x:c>
      <x:c r="C13" s="9" t="str">
        <x:v>IMO-108</x:v>
      </x:c>
      <x:c r="D13" s="9" t="str">
        <x:v>IMO</x:v>
      </x:c>
      <x:c r="E13" s="9" t="str">
        <x:v>DIRECT_STATIC</x:v>
      </x:c>
      <x:c r="F13" s="9" t="str">
        <x:v>RUN_01</x:v>
      </x:c>
      <x:c r="G13" s="12" t="str">
        <x:v>OFFICIAL_ELIGIBLE_OUTPUT</x:v>
      </x:c>
      <x:c r="H13" s="12" t="str">
        <x:v>SINGLESHOT_CAPTURED_DIAGNOSTIC_PASS</x:v>
      </x:c>
      <x:c r="I13" s="12" t="str">
        <x:v>PARSED</x:v>
      </x:c>
      <x:c r="J13" s="12" t="str">
        <x:v>PASS</x:v>
      </x:c>
      <x:c r="K13" s="9" t="n">
        <x:v>9</x:v>
      </x:c>
      <x:c r="L13" s="9" t="n">
        <x:v>9</x:v>
      </x:c>
      <x:c r="M13" s="9" t="n">
        <x:v>9</x:v>
      </x:c>
      <x:c r="N13" s="9" t="n">
        <x:v>1</x:v>
      </x:c>
      <x:c r="O13" s="9" t="str">
        <x:v>IMO-108-L-P03</x:v>
      </x:c>
      <x:c r="P13" s="9" t="str">
        <x:v>PASS</x:v>
      </x:c>
      <x:c r="Q13" s="9" t="str">
        <x:v>PASS</x:v>
      </x:c>
      <x:c r="R13" s="9" t="str">
        <x:v>CORRECT_BEHAVIOR</x:v>
      </x:c>
      <x:c r="S13" s="9" t="str">
        <x:v>IMO-108-L-F01</x:v>
      </x:c>
      <x:c r="T13" s="9" t="str">
        <x:v>FAIL</x:v>
      </x:c>
      <x:c r="U13" s="9" t="str">
        <x:v>FAIL</x:v>
      </x:c>
      <x:c r="V13" s="9" t="str">
        <x:v>CORRECT_BEHAVIOR</x:v>
      </x:c>
      <x:c r="W13" s="13" t="str">
        <x:v>NOT_REVIEWED</x:v>
      </x:c>
      <x:c r="X13" s="13" t="str"/>
      <x:c r="Y13" s="13" t="str"/>
      <x:c r="Z13" s="13" t="str"/>
      <x:c r="AA13" s="13" t="str"/>
      <x:c r="AB13" s="13" t="str"/>
      <x:c r="AC13" s="13" t="str"/>
      <x:c r="AD13" s="13" t="str"/>
      <x:c r="AE13" s="13" t="str"/>
      <x:c r="AF13" s="13" t="str"/>
      <x:c r="AG13" s="13" t="str"/>
      <x:c r="AH13" s="13" t="str"/>
      <x:c r="AI13" s="16" t="str">
        <x:f>IF(AND(W13="REVIEWED",X13&lt;&gt;"",Y13&lt;&gt;"",COUNTA(Z13:AF13)=7,COUNTIF(Z13:AF13,"UNCLEAR")=0,(COUNTIF(Z13:AF13,"0")+COUNTIF(Z13:AF13,"1")+COUNTIF(Z13:AF13,"2"))&gt;0,AG13&lt;&gt;"",AH13&lt;&gt;"",AJ13&lt;&gt;""),(COUNTIF(Z13:AF13,"1")+2*COUNTIF(Z13:AF13,"2"))/(2*(COUNTIF(Z13:AF13,"0")+COUNTIF(Z13:AF13,"1")+COUNTIF(Z13:AF13,"2"))),"")</x:f>
      </x:c>
      <x:c r="AJ13" s="14" t="str"/>
      <x:c r="AK13" s="14" t="str"/>
      <x:c r="AL13" s="14" t="str"/>
      <x:c r="AM13" s="9" t="str"/>
      <x:c r="AN13" s="9" t="str">
        <x:v>Part II-A 1.2.1</x:v>
      </x:c>
      <x:c r="AO13" s="9" t="str">
        <x:v>MVP/SHACL_GENERATION_PIPELINE/experiments/LUNA_CONTEXTUAL_SINGLESHOT/RUN_01/runs/RUN-IMO-108-20260831T153111986765Z/artifacts/attempt_01/extracted_shape.ttl</x:v>
      </x:c>
      <x:c r="AP13" s="9" t="str">
        <x:v>5e7d5c25057c254626661710a08a99bb117dd8efaf70d8486a0f4f761b4a4ea7</x:v>
      </x:c>
      <x:c r="AQ13" s="52" t="inlineStr">
        <x:is>
          <x:t xml:space="preserve">PASS</x:t>
        </x:is>
      </x:c>
      <x:c r="AR13" s="53" t="inlineStr">
        <x:is>
          <x:t xml:space="preserve">VALID</x:t>
        </x:is>
      </x:c>
      <x:c r="AS13" s="53" t="inlineStr">
        <x:is>
          <x:t xml:space="preserve">IMO-108-L-P03=ACTIVATED | IMO-108-L-F01=ACTIVATED</x:t>
        </x:is>
      </x:c>
      <x:c r="AT13" s="53">
        <x:v>1</x:v>
      </x:c>
      <x:c r="AU13" s="53">
        <x:v>23</x:v>
      </x:c>
      <x:c r="AV13" s="53">
        <x:v>72</x:v>
      </x:c>
      <x:c r="AW13" s="53" t="inlineStr">
        <x:is>
          <x:t xml:space="preserve">sh:class, sh:datatype, sh:hasValue, sh:in, sh:maxCount, sh:maxExclusive, sh:maxInclusive, sh:minCount, sh:minExclusive, sh:minInclusive, sh:node, sh:nodeKind, sh:or, sh:property</x:t>
        </x:is>
      </x:c>
      <x:c r="AX13" s="53">
        <x:v>0</x:v>
      </x:c>
      <x:c r="AY13" s="53">
        <x:v>1</x:v>
      </x:c>
      <x:c r="AZ13" s="53">
        <x:v>1</x:v>
      </x:c>
      <x:c r="BA13" s="54"/>
      <x:c r="BB13" s="54"/>
      <x:c r="BC13" s="54"/>
      <x:c r="BD13" s="55" t="str">
        <x:f>IF(OR(W13&lt;&gt;"REVIEWED",COUNTIF(BA13:BC13,"UNCLEAR")&gt;0,COUNTA(BA13:BC13)&lt;3,(COUNTIF(BA13:BC13,"0")+COUNTIF(BA13:BC13,"1")+COUNTIF(BA13:BC13,"2"))=0,AJ13=""),"",(COUNTIF(BA13:BC13,"1")+2*COUNTIF(BA13:BC13,"2"))/(2*(COUNTIF(BA13:BC13,"0")+COUNTIF(BA13:BC13,"1")+COUNTIF(BA13:BC13,"2"))))</x:f>
      </x:c>
    </x:row>
    <x:row r="14" ht="66" customHeight="1">
      <x:c r="A14" s="9" t="str">
        <x:v>BATCH_01</x:v>
      </x:c>
      <x:c r="B14" s="9" t="n">
        <x:v>8</x:v>
      </x:c>
      <x:c r="C14" s="9" t="str">
        <x:v>I2-014</x:v>
      </x:c>
      <x:c r="D14" s="9" t="str">
        <x:v>I2</x:v>
      </x:c>
      <x:c r="E14" s="9" t="str">
        <x:v>DIRECT_CALCULATION</x:v>
      </x:c>
      <x:c r="F14" s="9" t="str">
        <x:v>RUN_01</x:v>
      </x:c>
      <x:c r="G14" s="12" t="str">
        <x:v>OFFICIAL_ELIGIBLE_OUTPUT</x:v>
      </x:c>
      <x:c r="H14" s="12" t="str">
        <x:v>SINGLESHOT_CAPTURED_DIAGNOSTIC_PASS</x:v>
      </x:c>
      <x:c r="I14" s="12" t="str">
        <x:v>PARSED</x:v>
      </x:c>
      <x:c r="J14" s="12" t="str">
        <x:v>PASS</x:v>
      </x:c>
      <x:c r="K14" s="9" t="n">
        <x:v>9</x:v>
      </x:c>
      <x:c r="L14" s="9" t="n">
        <x:v>9</x:v>
      </x:c>
      <x:c r="M14" s="9" t="n">
        <x:v>7</x:v>
      </x:c>
      <x:c r="N14" s="9" t="n">
        <x:v>0</x:v>
      </x:c>
      <x:c r="O14" s="9" t="str">
        <x:v>I2-014-E-P02</x:v>
      </x:c>
      <x:c r="P14" s="9" t="str">
        <x:v>PASS</x:v>
      </x:c>
      <x:c r="Q14" s="9" t="str">
        <x:v>FAIL</x:v>
      </x:c>
      <x:c r="R14" s="9" t="str">
        <x:v>FALSE_REJECT</x:v>
      </x:c>
      <x:c r="S14" s="9" t="str">
        <x:v>I2-014-E-F07</x:v>
      </x:c>
      <x:c r="T14" s="9" t="str">
        <x:v>FAIL</x:v>
      </x:c>
      <x:c r="U14" s="9" t="str">
        <x:v>FAIL</x:v>
      </x:c>
      <x:c r="V14" s="9" t="str">
        <x:v>CORRECT_BEHAVIOR</x:v>
      </x:c>
      <x:c r="W14" s="13" t="str">
        <x:v>NOT_REVIEWED</x:v>
      </x:c>
      <x:c r="X14" s="13" t="str"/>
      <x:c r="Y14" s="13" t="str"/>
      <x:c r="Z14" s="13" t="str"/>
      <x:c r="AA14" s="13" t="str"/>
      <x:c r="AB14" s="13" t="str"/>
      <x:c r="AC14" s="13" t="str"/>
      <x:c r="AD14" s="13" t="str"/>
      <x:c r="AE14" s="13" t="str"/>
      <x:c r="AF14" s="13" t="str"/>
      <x:c r="AG14" s="13" t="str"/>
      <x:c r="AH14" s="13" t="str"/>
      <x:c r="AI14" s="16" t="str">
        <x:f>IF(AND(W14="REVIEWED",X14&lt;&gt;"",Y14&lt;&gt;"",COUNTA(Z14:AF14)=7,COUNTIF(Z14:AF14,"UNCLEAR")=0,(COUNTIF(Z14:AF14,"0")+COUNTIF(Z14:AF14,"1")+COUNTIF(Z14:AF14,"2"))&gt;0,AG14&lt;&gt;"",AH14&lt;&gt;"",AJ14&lt;&gt;""),(COUNTIF(Z14:AF14,"1")+2*COUNTIF(Z14:AF14,"2"))/(2*(COUNTIF(Z14:AF14,"0")+COUNTIF(Z14:AF14,"1")+COUNTIF(Z14:AF14,"2"))),"")</x:f>
      </x:c>
      <x:c r="AJ14" s="14" t="str"/>
      <x:c r="AK14" s="14" t="str"/>
      <x:c r="AL14" s="14" t="str"/>
      <x:c r="AM14" s="9" t="str">
        <x:v>ALWAYS_FAIL; RDF_FALSE_REJECT</x:v>
      </x:c>
      <x:c r="AN14" s="9" t="str">
        <x:v>I2.3.2.1(ii)</x:v>
      </x:c>
      <x:c r="AO14" s="9" t="str">
        <x:v>MVP/SHACL_GENERATION_PIPELINE/experiments/LUNA_CONTEXTUAL_SINGLESHOT/RUN_01/runs/RUN-I2-014-20260831T142415502110Z/artifacts/attempt_01/extracted_shape.ttl</x:v>
      </x:c>
      <x:c r="AP14" s="9" t="str">
        <x:v>65affe9294bd433b06eb0d371951f3628ce6c9e7144183a077bba7e89c874150</x:v>
      </x:c>
      <x:c r="AQ14" s="52" t="inlineStr">
        <x:is>
          <x:t xml:space="preserve">PASS</x:t>
        </x:is>
      </x:c>
      <x:c r="AR14" s="53" t="inlineStr">
        <x:is>
          <x:t xml:space="preserve">VALID</x:t>
        </x:is>
      </x:c>
      <x:c r="AS14" s="53" t="inlineStr">
        <x:is>
          <x:t xml:space="preserve">I2-014-E-P02=ACTIVATED | I2-014-E-F07=ACTIVATED</x:t>
        </x:is>
      </x:c>
      <x:c r="AT14" s="53">
        <x:v>1</x:v>
      </x:c>
      <x:c r="AU14" s="53">
        <x:v>27</x:v>
      </x:c>
      <x:c r="AV14" s="53">
        <x:v>118</x:v>
      </x:c>
      <x:c r="AW14" s="53" t="inlineStr">
        <x:is>
          <x:t xml:space="preserve">sh:class, sh:datatype, sh:hasValue, sh:maxCount, sh:maxInclusive, sh:minCount, sh:minInclusive, sh:node, sh:property</x:t>
        </x:is>
      </x:c>
      <x:c r="AX14" s="53">
        <x:v>1</x:v>
      </x:c>
      <x:c r="AY14" s="53">
        <x:v>1</x:v>
      </x:c>
      <x:c r="AZ14" s="53">
        <x:v>0</x:v>
      </x:c>
      <x:c r="BA14" s="54"/>
      <x:c r="BB14" s="54"/>
      <x:c r="BC14" s="54"/>
      <x:c r="BD14" s="55" t="str">
        <x:f>IF(OR(W14&lt;&gt;"REVIEWED",COUNTIF(BA14:BC14,"UNCLEAR")&gt;0,COUNTA(BA14:BC14)&lt;3,(COUNTIF(BA14:BC14,"0")+COUNTIF(BA14:BC14,"1")+COUNTIF(BA14:BC14,"2"))=0,AJ14=""),"",(COUNTIF(BA14:BC14,"1")+2*COUNTIF(BA14:BC14,"2"))/(2*(COUNTIF(BA14:BC14,"0")+COUNTIF(BA14:BC14,"1")+COUNTIF(BA14:BC14,"2"))))</x:f>
      </x:c>
    </x:row>
    <x:row r="15" ht="66" customHeight="1">
      <x:c r="A15" s="9" t="str">
        <x:v>BATCH_01</x:v>
      </x:c>
      <x:c r="B15" s="9" t="n">
        <x:v>9</x:v>
      </x:c>
      <x:c r="C15" s="9" t="str">
        <x:v>I2-018</x:v>
      </x:c>
      <x:c r="D15" s="9" t="str">
        <x:v>I2</x:v>
      </x:c>
      <x:c r="E15" s="9" t="str">
        <x:v>DIRECT_CALCULATION</x:v>
      </x:c>
      <x:c r="F15" s="9" t="str">
        <x:v>RUN_01</x:v>
      </x:c>
      <x:c r="G15" s="12" t="str">
        <x:v>OFFICIAL_ELIGIBLE_OUTPUT</x:v>
      </x:c>
      <x:c r="H15" s="12" t="str">
        <x:v>SINGLESHOT_CAPTURED_DIAGNOSTIC_PASS</x:v>
      </x:c>
      <x:c r="I15" s="12" t="str">
        <x:v>PARSED</x:v>
      </x:c>
      <x:c r="J15" s="12" t="str">
        <x:v>PASS</x:v>
      </x:c>
      <x:c r="K15" s="9" t="n">
        <x:v>8</x:v>
      </x:c>
      <x:c r="L15" s="9" t="n">
        <x:v>8</x:v>
      </x:c>
      <x:c r="M15" s="9" t="n">
        <x:v>6</x:v>
      </x:c>
      <x:c r="N15" s="9" t="n">
        <x:v>0</x:v>
      </x:c>
      <x:c r="O15" s="9" t="str">
        <x:v>I2-018-P02</x:v>
      </x:c>
      <x:c r="P15" s="9" t="str">
        <x:v>PASS</x:v>
      </x:c>
      <x:c r="Q15" s="9" t="str">
        <x:v>FAIL</x:v>
      </x:c>
      <x:c r="R15" s="9" t="str">
        <x:v>FALSE_REJECT</x:v>
      </x:c>
      <x:c r="S15" s="9" t="str">
        <x:v>I2-018-F04</x:v>
      </x:c>
      <x:c r="T15" s="9" t="str">
        <x:v>FAIL</x:v>
      </x:c>
      <x:c r="U15" s="9" t="str">
        <x:v>FAIL</x:v>
      </x:c>
      <x:c r="V15" s="9" t="str">
        <x:v>CORRECT_BEHAVIOR</x:v>
      </x:c>
      <x:c r="W15" s="13" t="str">
        <x:v>NOT_REVIEWED</x:v>
      </x:c>
      <x:c r="X15" s="13" t="str"/>
      <x:c r="Y15" s="13" t="str"/>
      <x:c r="Z15" s="13" t="str"/>
      <x:c r="AA15" s="13" t="str"/>
      <x:c r="AB15" s="13" t="str"/>
      <x:c r="AC15" s="13" t="str"/>
      <x:c r="AD15" s="13" t="str"/>
      <x:c r="AE15" s="13" t="str"/>
      <x:c r="AF15" s="13" t="str"/>
      <x:c r="AG15" s="13" t="str"/>
      <x:c r="AH15" s="13" t="str"/>
      <x:c r="AI15" s="16" t="str">
        <x:f>IF(AND(W15="REVIEWED",X15&lt;&gt;"",Y15&lt;&gt;"",COUNTA(Z15:AF15)=7,COUNTIF(Z15:AF15,"UNCLEAR")=0,(COUNTIF(Z15:AF15,"0")+COUNTIF(Z15:AF15,"1")+COUNTIF(Z15:AF15,"2"))&gt;0,AG15&lt;&gt;"",AH15&lt;&gt;"",AJ15&lt;&gt;""),(COUNTIF(Z15:AF15,"1")+2*COUNTIF(Z15:AF15,"2"))/(2*(COUNTIF(Z15:AF15,"0")+COUNTIF(Z15:AF15,"1")+COUNTIF(Z15:AF15,"2"))),"")</x:f>
      </x:c>
      <x:c r="AJ15" s="14" t="str"/>
      <x:c r="AK15" s="14" t="str"/>
      <x:c r="AL15" s="14" t="str"/>
      <x:c r="AM15" s="9" t="str">
        <x:v>ALWAYS_FAIL; RDF_FALSE_REJECT</x:v>
      </x:c>
      <x:c r="AN15" s="9" t="str">
        <x:v>I2.3.4(i)-(ii), Table 3</x:v>
      </x:c>
      <x:c r="AO15" s="9" t="str">
        <x:v>MVP/SHACL_GENERATION_PIPELINE/experiments/LUNA_CONTEXTUAL_SINGLESHOT/RUN_01/runs/RUN-I2-018-20260831T142700053542Z/artifacts/attempt_01/extracted_shape.ttl</x:v>
      </x:c>
      <x:c r="AP15" s="9" t="str">
        <x:v>e76af507ccbc727f9ae08ca6d798f3e9802b24369257c7cda7718d0d75691d9d</x:v>
      </x:c>
      <x:c r="AQ15" s="52" t="inlineStr">
        <x:is>
          <x:t xml:space="preserve">PASS</x:t>
        </x:is>
      </x:c>
      <x:c r="AR15" s="53" t="inlineStr">
        <x:is>
          <x:t xml:space="preserve">VALID</x:t>
        </x:is>
      </x:c>
      <x:c r="AS15" s="53" t="inlineStr">
        <x:is>
          <x:t xml:space="preserve">I2-018-P02=ACTIVATED | I2-018-F04=ACTIVATED</x:t>
        </x:is>
      </x:c>
      <x:c r="AT15" s="53">
        <x:v>1</x:v>
      </x:c>
      <x:c r="AU15" s="53">
        <x:v>24</x:v>
      </x:c>
      <x:c r="AV15" s="53">
        <x:v>102</x:v>
      </x:c>
      <x:c r="AW15" s="53" t="inlineStr">
        <x:is>
          <x:t xml:space="preserve">sh:class, sh:datatype, sh:hasValue, sh:in, sh:maxCount, sh:minCount, sh:node, sh:property</x:t>
        </x:is>
      </x:c>
      <x:c r="AX15" s="53">
        <x:v>1</x:v>
      </x:c>
      <x:c r="AY15" s="53">
        <x:v>1</x:v>
      </x:c>
      <x:c r="AZ15" s="53">
        <x:v>0</x:v>
      </x:c>
      <x:c r="BA15" s="54"/>
      <x:c r="BB15" s="54"/>
      <x:c r="BC15" s="54"/>
      <x:c r="BD15" s="55" t="str">
        <x:f>IF(OR(W15&lt;&gt;"REVIEWED",COUNTIF(BA15:BC15,"UNCLEAR")&gt;0,COUNTA(BA15:BC15)&lt;3,(COUNTIF(BA15:BC15,"0")+COUNTIF(BA15:BC15,"1")+COUNTIF(BA15:BC15,"2"))=0,AJ15=""),"",(COUNTIF(BA15:BC15,"1")+2*COUNTIF(BA15:BC15,"2"))/(2*(COUNTIF(BA15:BC15,"0")+COUNTIF(BA15:BC15,"1")+COUNTIF(BA15:BC15,"2"))))</x:f>
      </x:c>
    </x:row>
    <x:row r="16" ht="66" customHeight="1">
      <x:c r="A16" s="9" t="str">
        <x:v>BATCH_01</x:v>
      </x:c>
      <x:c r="B16" s="9" t="n">
        <x:v>10</x:v>
      </x:c>
      <x:c r="C16" s="9" t="str">
        <x:v>TRF-070</x:v>
      </x:c>
      <x:c r="D16" s="9" t="str">
        <x:v>TRAFICOM</x:v>
      </x:c>
      <x:c r="E16" s="9" t="str">
        <x:v>COMPLEX_READINESS</x:v>
      </x:c>
      <x:c r="F16" s="9" t="str">
        <x:v>RUN_01</x:v>
      </x:c>
      <x:c r="G16" s="12" t="str">
        <x:v>OFFICIAL_ELIGIBLE_OUTPUT</x:v>
      </x:c>
      <x:c r="H16" s="12" t="str">
        <x:v>SINGLESHOT_CAPTURED_DIAGNOSTIC_PASS</x:v>
      </x:c>
      <x:c r="I16" s="12" t="str">
        <x:v>PARSED</x:v>
      </x:c>
      <x:c r="J16" s="12" t="str">
        <x:v>PASS</x:v>
      </x:c>
      <x:c r="K16" s="9" t="n">
        <x:v>6</x:v>
      </x:c>
      <x:c r="L16" s="9" t="n">
        <x:v>6</x:v>
      </x:c>
      <x:c r="M16" s="9" t="n">
        <x:v>4</x:v>
      </x:c>
      <x:c r="N16" s="9" t="n">
        <x:v>0</x:v>
      </x:c>
      <x:c r="O16" s="9" t="str">
        <x:v>TRF-070-P03</x:v>
      </x:c>
      <x:c r="P16" s="9" t="str">
        <x:v>PASS</x:v>
      </x:c>
      <x:c r="Q16" s="9" t="str">
        <x:v>PASS</x:v>
      </x:c>
      <x:c r="R16" s="9" t="str">
        <x:v>CORRECT_BEHAVIOR</x:v>
      </x:c>
      <x:c r="S16" s="9" t="str">
        <x:v>TRF-070-F02</x:v>
      </x:c>
      <x:c r="T16" s="9" t="str">
        <x:v>FAIL</x:v>
      </x:c>
      <x:c r="U16" s="9" t="str">
        <x:v>FAIL</x:v>
      </x:c>
      <x:c r="V16" s="9" t="str">
        <x:v>CORRECT_BEHAVIOR</x:v>
      </x:c>
      <x:c r="W16" s="13" t="str">
        <x:v>NOT_REVIEWED</x:v>
      </x:c>
      <x:c r="X16" s="13" t="str"/>
      <x:c r="Y16" s="13" t="str"/>
      <x:c r="Z16" s="13" t="str"/>
      <x:c r="AA16" s="13" t="str"/>
      <x:c r="AB16" s="13" t="str"/>
      <x:c r="AC16" s="13" t="str"/>
      <x:c r="AD16" s="13" t="str"/>
      <x:c r="AE16" s="13" t="str"/>
      <x:c r="AF16" s="13" t="str"/>
      <x:c r="AG16" s="13" t="str"/>
      <x:c r="AH16" s="13" t="str"/>
      <x:c r="AI16" s="16" t="str">
        <x:f>IF(AND(W16="REVIEWED",X16&lt;&gt;"",Y16&lt;&gt;"",COUNTA(Z16:AF16)=7,COUNTIF(Z16:AF16,"UNCLEAR")=0,(COUNTIF(Z16:AF16,"0")+COUNTIF(Z16:AF16,"1")+COUNTIF(Z16:AF16,"2"))&gt;0,AG16&lt;&gt;"",AH16&lt;&gt;"",AJ16&lt;&gt;""),(COUNTIF(Z16:AF16,"1")+2*COUNTIF(Z16:AF16,"2"))/(2*(COUNTIF(Z16:AF16,"0")+COUNTIF(Z16:AF16,"1")+COUNTIF(Z16:AF16,"2"))),"")</x:f>
      </x:c>
      <x:c r="AJ16" s="14" t="str"/>
      <x:c r="AK16" s="14" t="str"/>
      <x:c r="AL16" s="14" t="str"/>
      <x:c r="AM16" s="9" t="str">
        <x:v>RDF_FALSE_REJECT</x:v>
      </x:c>
      <x:c r="AN16" s="9" t="str">
        <x:v>6.1</x:v>
      </x:c>
      <x:c r="AO16" s="9" t="str">
        <x:v>MVP/SHACL_GENERATION_PIPELINE/experiments/LUNA_CONTEXTUAL_SINGLESHOT/RUN_01/runs/RUN-TRF-070-20260831T161825716084Z/artifacts/attempt_01/extracted_shape.ttl</x:v>
      </x:c>
      <x:c r="AP16" s="9" t="str">
        <x:v>40f11cc34aa7426ff6ea9f9963c42d6dda91374f515885c114d0a3e21c39479f</x:v>
      </x:c>
      <x:c r="AQ16" s="52" t="inlineStr">
        <x:is>
          <x:t xml:space="preserve">PASS</x:t>
        </x:is>
      </x:c>
      <x:c r="AR16" s="53" t="inlineStr">
        <x:is>
          <x:t xml:space="preserve">VALID</x:t>
        </x:is>
      </x:c>
      <x:c r="AS16" s="53" t="inlineStr">
        <x:is>
          <x:t xml:space="preserve">TRF-070-P03=ACTIVATED | TRF-070-F02=ACTIVATED</x:t>
        </x:is>
      </x:c>
      <x:c r="AT16" s="53">
        <x:v>1</x:v>
      </x:c>
      <x:c r="AU16" s="53">
        <x:v>19</x:v>
      </x:c>
      <x:c r="AV16" s="53">
        <x:v>65</x:v>
      </x:c>
      <x:c r="AW16" s="53" t="inlineStr">
        <x:is>
          <x:t xml:space="preserve">sh:class, sh:datatype, sh:hasValue, sh:in, sh:maxCount, sh:minCount, sh:node, sh:or, sh:pattern, sh:property</x:t>
        </x:is>
      </x:c>
      <x:c r="AX16" s="53">
        <x:v>1</x:v>
      </x:c>
      <x:c r="AY16" s="53">
        <x:v>1</x:v>
      </x:c>
      <x:c r="AZ16" s="53">
        <x:v>1</x:v>
      </x:c>
      <x:c r="BA16" s="54"/>
      <x:c r="BB16" s="54"/>
      <x:c r="BC16" s="54"/>
      <x:c r="BD16" s="55" t="str">
        <x:f>IF(OR(W16&lt;&gt;"REVIEWED",COUNTIF(BA16:BC16,"UNCLEAR")&gt;0,COUNTA(BA16:BC16)&lt;3,(COUNTIF(BA16:BC16,"0")+COUNTIF(BA16:BC16,"1")+COUNTIF(BA16:BC16,"2"))=0,AJ16=""),"",(COUNTIF(BA16:BC16,"1")+2*COUNTIF(BA16:BC16,"2"))/(2*(COUNTIF(BA16:BC16,"0")+COUNTIF(BA16:BC16,"1")+COUNTIF(BA16:BC16,"2"))))</x:f>
      </x:c>
    </x:row>
    <x:row r="17" ht="66" customHeight="1">
      <x:c r="A17" s="9" t="str">
        <x:v>BATCH_02</x:v>
      </x:c>
      <x:c r="B17" s="9" t="n">
        <x:v>11</x:v>
      </x:c>
      <x:c r="C17" s="9" t="str">
        <x:v>TRF-120</x:v>
      </x:c>
      <x:c r="D17" s="9" t="str">
        <x:v>TRAFICOM</x:v>
      </x:c>
      <x:c r="E17" s="9" t="str">
        <x:v>DIRECT_STATIC</x:v>
      </x:c>
      <x:c r="F17" s="9" t="str">
        <x:v>RUN_01</x:v>
      </x:c>
      <x:c r="G17" s="12" t="str">
        <x:v>OFFICIAL_ELIGIBLE_OUTPUT</x:v>
      </x:c>
      <x:c r="H17" s="12" t="str">
        <x:v>SINGLESHOT_CAPTURED_DIAGNOSTIC_PASS</x:v>
      </x:c>
      <x:c r="I17" s="12" t="str">
        <x:v>PARSED</x:v>
      </x:c>
      <x:c r="J17" s="12" t="str">
        <x:v>PASS</x:v>
      </x:c>
      <x:c r="K17" s="9" t="n">
        <x:v>4</x:v>
      </x:c>
      <x:c r="L17" s="9" t="n">
        <x:v>4</x:v>
      </x:c>
      <x:c r="M17" s="9" t="n">
        <x:v>3</x:v>
      </x:c>
      <x:c r="N17" s="9" t="n">
        <x:v>0</x:v>
      </x:c>
      <x:c r="O17" s="9" t="str">
        <x:v>TRF-120-P01</x:v>
      </x:c>
      <x:c r="P17" s="9" t="str">
        <x:v>PASS</x:v>
      </x:c>
      <x:c r="Q17" s="9" t="str">
        <x:v>FAIL</x:v>
      </x:c>
      <x:c r="R17" s="9" t="str">
        <x:v>FALSE_REJECT</x:v>
      </x:c>
      <x:c r="S17" s="9" t="str">
        <x:v>TRF-120-F02</x:v>
      </x:c>
      <x:c r="T17" s="9" t="str">
        <x:v>FAIL</x:v>
      </x:c>
      <x:c r="U17" s="9" t="str">
        <x:v>FAIL</x:v>
      </x:c>
      <x:c r="V17" s="9" t="str">
        <x:v>CORRECT_BEHAVIOR</x:v>
      </x:c>
      <x:c r="W17" s="13" t="str">
        <x:v>REVIEWED</x:v>
      </x:c>
      <x:c r="X17" s="13" t="str">
        <x:v>AI-assisted draft</x:v>
      </x:c>
      <x:c r="Y17" s="105" t="n">
        <x:v>46281</x:v>
      </x:c>
      <x:c r="Z17" s="13" t="n">
        <x:v>1</x:v>
      </x:c>
      <x:c r="AA17" s="13" t="n">
        <x:v>2</x:v>
      </x:c>
      <x:c r="AB17" s="13" t="n">
        <x:v>0</x:v>
      </x:c>
      <x:c r="AC17" s="13" t="n">
        <x:v>2</x:v>
      </x:c>
      <x:c r="AD17" s="13" t="n">
        <x:v>0</x:v>
      </x:c>
      <x:c r="AE17" s="13" t="n">
        <x:v>0</x:v>
      </x:c>
      <x:c r="AF17" s="13" t="n">
        <x:v>2</x:v>
      </x:c>
      <x:c r="AG17" s="13" t="str">
        <x:v>YES</x:v>
      </x:c>
      <x:c r="AH17" s="13" t="str">
        <x:v>MAJOR_DEFECT</x:v>
      </x:c>
      <x:c r="AI17" s="16" t="n">
        <x:f>IF(AND(W17="REVIEWED",X17&lt;&gt;"",Y17&lt;&gt;"",COUNTA(Z17:AF17)=7,COUNTIF(Z17:AF17,"UNCLEAR")=0,(COUNTIF(Z17:AF17,"0")+COUNTIF(Z17:AF17,"1")+COUNTIF(Z17:AF17,"2"))&gt;0,AG17&lt;&gt;"",AH17&lt;&gt;"",AJ17&lt;&gt;""),(COUNTIF(Z17:AF17,"1")+2*COUNTIF(Z17:AF17,"2"))/(2*(COUNTIF(Z17:AF17,"0")+COUNTIF(Z17:AF17,"1")+COUNTIF(Z17:AF17,"2"))),"")</x:f>
        <x:v>0.5</x:v>
      </x:c>
      <x:c r="AJ17" s="14" t="str">
        <x:v>TRAFICOM 6.6.5.5; ship-level damping/mass/frequency are unconditional, while hasComponent and hasNaturalFrequencyCalculationCase have no minCount and the shape never requires one case in each direction.</x:v>
      </x:c>
      <x:c r="AK17" s="14" t="str">
        <x:v>MULTIPLE</x:v>
      </x:c>
      <x:c r="AL17" s="14" t="str">
        <x:v>The rule is simultaneously over-restrictive and incomplete. The selected RDF fixture is also invalid under the locked ownership model.</x:v>
      </x:c>
      <x:c r="AM17" s="9" t="str">
        <x:v>ALWAYS_FAIL; RDF_FALSE_REJECT</x:v>
      </x:c>
      <x:c r="AN17" s="9" t="str">
        <x:v>6.6.5.5</x:v>
      </x:c>
      <x:c r="AO17" s="9" t="str">
        <x:v>MVP/SHACL_GENERATION_PIPELINE/experiments/LUNA_CONTEXTUAL_SINGLESHOT/RUN_01/runs/RUN-TRF-120-20260831T163416393104Z/artifacts/attempt_01/extracted_shape.ttl</x:v>
      </x:c>
      <x:c r="AP17" s="9" t="str">
        <x:v>054645036ef16d750c5c7ec84aeba4005324a9a5579e7b40c5b4c971ddc2fdc4</x:v>
      </x:c>
      <x:c r="AQ17" s="52" t="inlineStr">
        <x:is>
          <x:t xml:space="preserve">PASS</x:t>
        </x:is>
      </x:c>
      <x:c r="AR17" s="53" t="inlineStr">
        <x:is>
          <x:t xml:space="preserve">VALID</x:t>
        </x:is>
      </x:c>
      <x:c r="AS17" s="53" t="inlineStr">
        <x:is>
          <x:t xml:space="preserve">TRF-120-P01=ACTIVATED | TRF-120-F02=ACTIVATED</x:t>
        </x:is>
      </x:c>
      <x:c r="AT17" s="53">
        <x:v>2</x:v>
      </x:c>
      <x:c r="AU17" s="53">
        <x:v>14</x:v>
      </x:c>
      <x:c r="AV17" s="53">
        <x:v>54</x:v>
      </x:c>
      <x:c r="AW17" s="53" t="inlineStr">
        <x:is>
          <x:t xml:space="preserve">sh:class, sh:datatype, sh:hasValue, sh:maxCount, sh:minCount, sh:node, sh:or, sh:property</x:t>
        </x:is>
      </x:c>
      <x:c r="AX17" s="53">
        <x:v>0</x:v>
      </x:c>
      <x:c r="AY17" s="53">
        <x:v>1</x:v>
      </x:c>
      <x:c r="AZ17" s="53">
        <x:v>1</x:v>
      </x:c>
      <x:c r="BA17" s="54" t="n">
        <x:v>2</x:v>
      </x:c>
      <x:c r="BB17" s="54" t="n">
        <x:v>1</x:v>
      </x:c>
      <x:c r="BC17" s="54" t="n">
        <x:v>2</x:v>
      </x:c>
      <x:c r="BD17" s="55" t="n">
        <x:f>IF(OR(W17&lt;&gt;"REVIEWED",COUNTIF(BA17:BC17,"UNCLEAR")&gt;0,COUNTA(BA17:BC17)&lt;3,(COUNTIF(BA17:BC17,"0")+COUNTIF(BA17:BC17,"1")+COUNTIF(BA17:BC17,"2"))=0,AJ17=""),"",(COUNTIF(BA17:BC17,"1")+2*COUNTIF(BA17:BC17,"2"))/(2*(COUNTIF(BA17:BC17,"0")+COUNTIF(BA17:BC17,"1")+COUNTIF(BA17:BC17,"2"))))</x:f>
        <x:v>0.8333333333333334</x:v>
      </x:c>
    </x:row>
    <x:row r="18" ht="66" customHeight="1">
      <x:c r="A18" s="9" t="str">
        <x:v>BATCH_02</x:v>
      </x:c>
      <x:c r="B18" s="9" t="n">
        <x:v>12</x:v>
      </x:c>
      <x:c r="C18" s="9" t="str">
        <x:v>TRF-112</x:v>
      </x:c>
      <x:c r="D18" s="9" t="str">
        <x:v>TRAFICOM</x:v>
      </x:c>
      <x:c r="E18" s="9" t="str">
        <x:v>COMPLEX_READINESS</x:v>
      </x:c>
      <x:c r="F18" s="9" t="str">
        <x:v>RUN_01</x:v>
      </x:c>
      <x:c r="G18" s="12" t="str">
        <x:v>OFFICIAL_ELIGIBLE_OUTPUT</x:v>
      </x:c>
      <x:c r="H18" s="12" t="str">
        <x:v>SINGLESHOT_CAPTURED_DIAGNOSTIC_PASS</x:v>
      </x:c>
      <x:c r="I18" s="12" t="str">
        <x:v>PARSED</x:v>
      </x:c>
      <x:c r="J18" s="12" t="str">
        <x:v>PASS</x:v>
      </x:c>
      <x:c r="K18" s="9" t="n">
        <x:v>4</x:v>
      </x:c>
      <x:c r="L18" s="9" t="n">
        <x:v>4</x:v>
      </x:c>
      <x:c r="M18" s="9" t="n">
        <x:v>4</x:v>
      </x:c>
      <x:c r="N18" s="9" t="n">
        <x:v>1</x:v>
      </x:c>
      <x:c r="O18" s="9" t="str">
        <x:v>TRF-112-P01</x:v>
      </x:c>
      <x:c r="P18" s="9" t="str">
        <x:v>PASS</x:v>
      </x:c>
      <x:c r="Q18" s="9" t="str">
        <x:v>PASS</x:v>
      </x:c>
      <x:c r="R18" s="9" t="str">
        <x:v>CORRECT_BEHAVIOR</x:v>
      </x:c>
      <x:c r="S18" s="9" t="str">
        <x:v>TRF-112-F03</x:v>
      </x:c>
      <x:c r="T18" s="9" t="str">
        <x:v>FAIL</x:v>
      </x:c>
      <x:c r="U18" s="9" t="str">
        <x:v>FAIL</x:v>
      </x:c>
      <x:c r="V18" s="9" t="str">
        <x:v>CORRECT_BEHAVIOR</x:v>
      </x:c>
      <x:c r="W18" s="13" t="str">
        <x:v>REVIEWED</x:v>
      </x:c>
      <x:c r="X18" s="13" t="str">
        <x:v>AI-assisted draft</x:v>
      </x:c>
      <x:c r="Y18" s="105" t="n">
        <x:v>46281</x:v>
      </x:c>
      <x:c r="Z18" s="13" t="n">
        <x:v>2</x:v>
      </x:c>
      <x:c r="AA18" s="13" t="n">
        <x:v>2</x:v>
      </x:c>
      <x:c r="AB18" s="13" t="n">
        <x:v>2</x:v>
      </x:c>
      <x:c r="AC18" s="13" t="n">
        <x:v>2</x:v>
      </x:c>
      <x:c r="AD18" s="13" t="n">
        <x:v>1</x:v>
      </x:c>
      <x:c r="AE18" s="13" t="n">
        <x:v>0</x:v>
      </x:c>
      <x:c r="AF18" s="13" t="n">
        <x:v>2</x:v>
      </x:c>
      <x:c r="AG18" s="13" t="str">
        <x:v>YES</x:v>
      </x:c>
      <x:c r="AH18" s="13" t="str">
        <x:v>MAJOR_DEFECT</x:v>
      </x:c>
      <x:c r="AI18" s="16" t="n">
        <x:f>IF(AND(W18="REVIEWED",X18&lt;&gt;"",Y18&lt;&gt;"",COUNTA(Z18:AF18)=7,COUNTIF(Z18:AF18,"UNCLEAR")=0,(COUNTIF(Z18:AF18,"0")+COUNTIF(Z18:AF18,"1")+COUNTIF(Z18:AF18,"2"))&gt;0,AG18&lt;&gt;"",AH18&lt;&gt;"",AJ18&lt;&gt;""),(COUNTIF(Z18:AF18,"1")+2*COUNTIF(Z18:AF18,"2"))/(2*(COUNTIF(Z18:AF18,"0")+COUNTIF(Z18:AF18,"1")+COUNTIF(Z18:AF18,"2"))),"")</x:f>
        <x:v>0.7857142857142857</x:v>
      </x:c>
      <x:c r="AJ18" s="14" t="str">
        <x:v>TRAFICOM 6.6.4.1; every linked propulsion load case is forced to be the blade-failure case.</x:v>
      </x:c>
      <x:c r="AK18" s="14" t="str">
        <x:v>CODE_DEFECT</x:v>
      </x:c>
      <x:c r="AL18" s="14" t="str">
        <x:v>Values and safety-factor thresholds are correct, but additional legitimate load cases would make the ship fail.</x:v>
      </x:c>
      <x:c r="AM18" s="9" t="str"/>
      <x:c r="AN18" s="9" t="str">
        <x:v>6.6.4.1</x:v>
      </x:c>
      <x:c r="AO18" s="9" t="str">
        <x:v>MVP/SHACL_GENERATION_PIPELINE/experiments/LUNA_CONTEXTUAL_SINGLESHOT/RUN_01/runs/RUN-TRF-112-20260831T163144781777Z/artifacts/attempt_01/extracted_shape.ttl</x:v>
      </x:c>
      <x:c r="AP18" s="9" t="str">
        <x:v>bc5e216a46c46daa3844ce44c6e312b8e3b0505a9187500d81f5e5a5b59a70cb</x:v>
      </x:c>
      <x:c r="AQ18" s="52" t="inlineStr">
        <x:is>
          <x:t xml:space="preserve">PASS</x:t>
        </x:is>
      </x:c>
      <x:c r="AR18" s="53" t="inlineStr">
        <x:is>
          <x:t xml:space="preserve">VALID</x:t>
        </x:is>
      </x:c>
      <x:c r="AS18" s="53" t="inlineStr">
        <x:is>
          <x:t xml:space="preserve">TRF-112-P01=ACTIVATED | TRF-112-F03=ACTIVATED</x:t>
        </x:is>
      </x:c>
      <x:c r="AT18" s="53">
        <x:v>3</x:v>
      </x:c>
      <x:c r="AU18" s="53">
        <x:v>15</x:v>
      </x:c>
      <x:c r="AV18" s="53">
        <x:v>62</x:v>
      </x:c>
      <x:c r="AW18" s="53" t="inlineStr">
        <x:is>
          <x:t xml:space="preserve">sh:class, sh:datatype, sh:hasValue, sh:maxCount, sh:minCount, sh:minInclusive, sh:node, sh:property</x:t>
        </x:is>
      </x:c>
      <x:c r="AX18" s="53">
        <x:v>0</x:v>
      </x:c>
      <x:c r="AY18" s="53">
        <x:v>1</x:v>
      </x:c>
      <x:c r="AZ18" s="53">
        <x:v>0</x:v>
      </x:c>
      <x:c r="BA18" s="54" t="n">
        <x:v>2</x:v>
      </x:c>
      <x:c r="BB18" s="54" t="n">
        <x:v>2</x:v>
      </x:c>
      <x:c r="BC18" s="54" t="n">
        <x:v>2</x:v>
      </x:c>
      <x:c r="BD18" s="55" t="n">
        <x:f>IF(OR(W18&lt;&gt;"REVIEWED",COUNTIF(BA18:BC18,"UNCLEAR")&gt;0,COUNTA(BA18:BC18)&lt;3,(COUNTIF(BA18:BC18,"0")+COUNTIF(BA18:BC18,"1")+COUNTIF(BA18:BC18,"2"))=0,AJ18=""),"",(COUNTIF(BA18:BC18,"1")+2*COUNTIF(BA18:BC18,"2"))/(2*(COUNTIF(BA18:BC18,"0")+COUNTIF(BA18:BC18,"1")+COUNTIF(BA18:BC18,"2"))))</x:f>
        <x:v>1</x:v>
      </x:c>
    </x:row>
    <x:row r="19" ht="66" customHeight="1">
      <x:c r="A19" s="9" t="str">
        <x:v>BATCH_02</x:v>
      </x:c>
      <x:c r="B19" s="9" t="n">
        <x:v>13</x:v>
      </x:c>
      <x:c r="C19" s="9" t="str">
        <x:v>IMO-058</x:v>
      </x:c>
      <x:c r="D19" s="9" t="str">
        <x:v>IMO</x:v>
      </x:c>
      <x:c r="E19" s="9" t="str">
        <x:v>DIRECT_STATIC</x:v>
      </x:c>
      <x:c r="F19" s="9" t="str">
        <x:v>RUN_01</x:v>
      </x:c>
      <x:c r="G19" s="12" t="str">
        <x:v>OFFICIAL_ELIGIBLE_OUTPUT</x:v>
      </x:c>
      <x:c r="H19" s="12" t="str">
        <x:v>SINGLESHOT_CAPTURED_DIAGNOSTIC_PASS</x:v>
      </x:c>
      <x:c r="I19" s="12" t="str">
        <x:v>PARSED</x:v>
      </x:c>
      <x:c r="J19" s="12" t="str">
        <x:v>PASS</x:v>
      </x:c>
      <x:c r="K19" s="9" t="n">
        <x:v>7</x:v>
      </x:c>
      <x:c r="L19" s="9" t="n">
        <x:v>7</x:v>
      </x:c>
      <x:c r="M19" s="9" t="n">
        <x:v>5</x:v>
      </x:c>
      <x:c r="N19" s="9" t="n">
        <x:v>0</x:v>
      </x:c>
      <x:c r="O19" s="9" t="str">
        <x:v>IMO-058-P02</x:v>
      </x:c>
      <x:c r="P19" s="9" t="str">
        <x:v>PASS</x:v>
      </x:c>
      <x:c r="Q19" s="9" t="str">
        <x:v>FAIL</x:v>
      </x:c>
      <x:c r="R19" s="9" t="str">
        <x:v>FALSE_REJECT</x:v>
      </x:c>
      <x:c r="S19" s="9" t="str">
        <x:v>IMO-058-F02</x:v>
      </x:c>
      <x:c r="T19" s="9" t="str">
        <x:v>FAIL</x:v>
      </x:c>
      <x:c r="U19" s="9" t="str">
        <x:v>FAIL</x:v>
      </x:c>
      <x:c r="V19" s="9" t="str">
        <x:v>CORRECT_BEHAVIOR</x:v>
      </x:c>
      <x:c r="W19" s="13" t="str">
        <x:v>REVIEWED</x:v>
      </x:c>
      <x:c r="X19" s="13" t="str">
        <x:v>AI-assisted draft</x:v>
      </x:c>
      <x:c r="Y19" s="105" t="n">
        <x:v>46281</x:v>
      </x:c>
      <x:c r="Z19" s="13" t="n">
        <x:v>2</x:v>
      </x:c>
      <x:c r="AA19" s="13" t="n">
        <x:v>2</x:v>
      </x:c>
      <x:c r="AB19" s="13" t="n">
        <x:v>2</x:v>
      </x:c>
      <x:c r="AC19" s="13" t="n">
        <x:v>2</x:v>
      </x:c>
      <x:c r="AD19" s="13" t="n">
        <x:v>2</x:v>
      </x:c>
      <x:c r="AE19" s="13" t="n">
        <x:v>2</x:v>
      </x:c>
      <x:c r="AF19" s="13" t="n">
        <x:v>2</x:v>
      </x:c>
      <x:c r="AG19" s="13" t="str">
        <x:v>NO</x:v>
      </x:c>
      <x:c r="AH19" s="13" t="str">
        <x:v>CORRECT</x:v>
      </x:c>
      <x:c r="AI19" s="16" t="n">
        <x:f>IF(AND(W19="REVIEWED",X19&lt;&gt;"",Y19&lt;&gt;"",COUNTA(Z19:AF19)=7,COUNTIF(Z19:AF19,"UNCLEAR")=0,(COUNTIF(Z19:AF19,"0")+COUNTIF(Z19:AF19,"1")+COUNTIF(Z19:AF19,"2"))&gt;0,AG19&lt;&gt;"",AH19&lt;&gt;"",AJ19&lt;&gt;""),(COUNTIF(Z19:AF19,"1")+2*COUNTIF(Z19:AF19,"2"))/(2*(COUNTIF(Z19:AF19,"0")+COUNTIF(Z19:AF19,"1")+COUNTIF(Z19:AF19,"2"))),"")</x:f>
        <x:v>1</x:v>
      </x:c>
      <x:c r="AJ19" s="14" t="str">
        <x:v>Polar Code I-A 7.3.2.2; canonical section class/path and true isolation/drainage values are present.</x:v>
      </x:c>
      <x:c r="AK19" s="14" t="str">
        <x:v>RDF_FIXTURE_DEFECT</x:v>
      </x:c>
      <x:c r="AL19" s="14" t="str">
        <x:v>Rule is correct; the selected RDF uses legacy property names.</x:v>
      </x:c>
      <x:c r="AM19" s="9" t="str">
        <x:v>RDF_FALSE_REJECT</x:v>
      </x:c>
      <x:c r="AN19" s="9" t="str">
        <x:v>Part I-A 7.3.2.2</x:v>
      </x:c>
      <x:c r="AO19" s="9" t="str">
        <x:v>MVP/SHACL_GENERATION_PIPELINE/experiments/LUNA_CONTEXTUAL_SINGLESHOT/RUN_01/runs/RUN-IMO-058-20260831T151539605642Z/artifacts/attempt_01/extracted_shape.ttl</x:v>
      </x:c>
      <x:c r="AP19" s="9" t="str">
        <x:v>d74f40e744a05237420ea24d80446faffdb22c73af5cbd7fd16ae3e7c1698665</x:v>
      </x:c>
      <x:c r="AQ19" s="52" t="inlineStr">
        <x:is>
          <x:t xml:space="preserve">PASS</x:t>
        </x:is>
      </x:c>
      <x:c r="AR19" s="53" t="inlineStr">
        <x:is>
          <x:t xml:space="preserve">VALID</x:t>
        </x:is>
      </x:c>
      <x:c r="AS19" s="53" t="inlineStr">
        <x:is>
          <x:t xml:space="preserve">IMO-058-P02=ACTIVATED | IMO-058-F02=ACTIVATED</x:t>
        </x:is>
      </x:c>
      <x:c r="AT19" s="53">
        <x:v>2</x:v>
      </x:c>
      <x:c r="AU19" s="53">
        <x:v>3</x:v>
      </x:c>
      <x:c r="AV19" s="53">
        <x:v>11</x:v>
      </x:c>
      <x:c r="AW19" s="53" t="inlineStr">
        <x:is>
          <x:t xml:space="preserve">sh:class, sh:datatype, sh:hasValue, sh:minCount, sh:node, sh:property</x:t>
        </x:is>
      </x:c>
      <x:c r="AX19" s="53">
        <x:v>0</x:v>
      </x:c>
      <x:c r="AY19" s="53">
        <x:v>1</x:v>
      </x:c>
      <x:c r="AZ19" s="53">
        <x:v>0</x:v>
      </x:c>
      <x:c r="BA19" s="54" t="n">
        <x:v>2</x:v>
      </x:c>
      <x:c r="BB19" s="54" t="n">
        <x:v>2</x:v>
      </x:c>
      <x:c r="BC19" s="54" t="n">
        <x:v>2</x:v>
      </x:c>
      <x:c r="BD19" s="55" t="n">
        <x:f>IF(OR(W19&lt;&gt;"REVIEWED",COUNTIF(BA19:BC19,"UNCLEAR")&gt;0,COUNTA(BA19:BC19)&lt;3,(COUNTIF(BA19:BC19,"0")+COUNTIF(BA19:BC19,"1")+COUNTIF(BA19:BC19,"2"))=0,AJ19=""),"",(COUNTIF(BA19:BC19,"1")+2*COUNTIF(BA19:BC19,"2"))/(2*(COUNTIF(BA19:BC19,"0")+COUNTIF(BA19:BC19,"1")+COUNTIF(BA19:BC19,"2"))))</x:f>
        <x:v>1</x:v>
      </x:c>
    </x:row>
    <x:row r="20" ht="66" customHeight="1">
      <x:c r="A20" s="9" t="str">
        <x:v>BATCH_02</x:v>
      </x:c>
      <x:c r="B20" s="9" t="n">
        <x:v>14</x:v>
      </x:c>
      <x:c r="C20" s="9" t="str">
        <x:v>IMO-087</x:v>
      </x:c>
      <x:c r="D20" s="9" t="str">
        <x:v>IMO</x:v>
      </x:c>
      <x:c r="E20" s="9" t="str">
        <x:v>DIRECT_STATIC</x:v>
      </x:c>
      <x:c r="F20" s="9" t="str">
        <x:v>RUN_01</x:v>
      </x:c>
      <x:c r="G20" s="12" t="str">
        <x:v>OFFICIAL_ELIGIBLE_OUTPUT</x:v>
      </x:c>
      <x:c r="H20" s="12" t="str">
        <x:v>SINGLESHOT_CAPTURED_DIAGNOSTIC_PASS</x:v>
      </x:c>
      <x:c r="I20" s="12" t="str">
        <x:v>PARSED</x:v>
      </x:c>
      <x:c r="J20" s="12" t="str">
        <x:v>PASS</x:v>
      </x:c>
      <x:c r="K20" s="9" t="n">
        <x:v>7</x:v>
      </x:c>
      <x:c r="L20" s="9" t="n">
        <x:v>7</x:v>
      </x:c>
      <x:c r="M20" s="9" t="n">
        <x:v>7</x:v>
      </x:c>
      <x:c r="N20" s="9" t="n">
        <x:v>1</x:v>
      </x:c>
      <x:c r="O20" s="9" t="str">
        <x:v>IMO-087-I-P01</x:v>
      </x:c>
      <x:c r="P20" s="9" t="str">
        <x:v>PASS</x:v>
      </x:c>
      <x:c r="Q20" s="9" t="str">
        <x:v>PASS</x:v>
      </x:c>
      <x:c r="R20" s="9" t="str">
        <x:v>CORRECT_BEHAVIOR</x:v>
      </x:c>
      <x:c r="S20" s="9" t="str">
        <x:v>IMO-087-I-F03</x:v>
      </x:c>
      <x:c r="T20" s="9" t="str">
        <x:v>FAIL</x:v>
      </x:c>
      <x:c r="U20" s="9" t="str">
        <x:v>FAIL</x:v>
      </x:c>
      <x:c r="V20" s="9" t="str">
        <x:v>CORRECT_BEHAVIOR</x:v>
      </x:c>
      <x:c r="W20" s="13" t="str">
        <x:v>REVIEWED</x:v>
      </x:c>
      <x:c r="X20" s="13" t="str">
        <x:v>AI-assisted draft</x:v>
      </x:c>
      <x:c r="Y20" s="105" t="n">
        <x:v>46281</x:v>
      </x:c>
      <x:c r="Z20" s="13" t="n">
        <x:v>2</x:v>
      </x:c>
      <x:c r="AA20" s="13" t="n">
        <x:v>2</x:v>
      </x:c>
      <x:c r="AB20" s="13" t="n">
        <x:v>2</x:v>
      </x:c>
      <x:c r="AC20" s="13" t="n">
        <x:v>2</x:v>
      </x:c>
      <x:c r="AD20" s="13" t="n">
        <x:v>2</x:v>
      </x:c>
      <x:c r="AE20" s="13" t="n">
        <x:v>2</x:v>
      </x:c>
      <x:c r="AF20" s="13" t="n">
        <x:v>2</x:v>
      </x:c>
      <x:c r="AG20" s="13" t="str">
        <x:v>NO</x:v>
      </x:c>
      <x:c r="AH20" s="13" t="str">
        <x:v>CORRECT</x:v>
      </x:c>
      <x:c r="AI20" s="16" t="n">
        <x:f>IF(AND(W20="REVIEWED",X20&lt;&gt;"",Y20&lt;&gt;"",COUNTA(Z20:AF20)=7,COUNTIF(Z20:AF20,"UNCLEAR")=0,(COUNTIF(Z20:AF20,"0")+COUNTIF(Z20:AF20,"1")+COUNTIF(Z20:AF20,"2"))&gt;0,AG20&lt;&gt;"",AH20&lt;&gt;"",AJ20&lt;&gt;""),(COUNTIF(Z20:AF20,"1")+2*COUNTIF(Z20:AF20,"2"))/(2*(COUNTIF(Z20:AF20,"0")+COUNTIF(Z20:AF20,"1")+COUNTIF(Z20:AF20,"2"))),"")</x:f>
        <x:v>1</x:v>
      </x:c>
      <x:c r="AJ20" s="14" t="str">
        <x:v>Polar Code I-A 9.3.2.2.2; correct 80-degree boundary, count &gt;=1, and both power-source links.</x:v>
      </x:c>
      <x:c r="AK20" s="14" t="str">
        <x:v>NONE_FOUND</x:v>
      </x:c>
      <x:c r="AL20" s="14" t="str">
        <x:v>No material defect found in the sampled rule or RDF cases.</x:v>
      </x:c>
      <x:c r="AM20" s="9" t="str"/>
      <x:c r="AN20" s="9" t="str">
        <x:v>Part I-A 9.3.2.2.2</x:v>
      </x:c>
      <x:c r="AO20" s="9" t="str">
        <x:v>MVP/SHACL_GENERATION_PIPELINE/experiments/LUNA_CONTEXTUAL_SINGLESHOT/RUN_01/runs/RUN-IMO-087-20260831T152439632453Z/artifacts/attempt_01/extracted_shape.ttl</x:v>
      </x:c>
      <x:c r="AP20" s="9" t="str">
        <x:v>cd9d820ac8e551dc3872cc30e48c897ff82027a7cdbca43ce7aeab0a5a9b2392</x:v>
      </x:c>
      <x:c r="AQ20" s="52" t="inlineStr">
        <x:is>
          <x:t xml:space="preserve">PASS</x:t>
        </x:is>
      </x:c>
      <x:c r="AR20" s="53" t="inlineStr">
        <x:is>
          <x:t xml:space="preserve">VALID</x:t>
        </x:is>
      </x:c>
      <x:c r="AS20" s="53" t="inlineStr">
        <x:is>
          <x:t xml:space="preserve">IMO-087-I-P01=ACTIVATED | IMO-087-I-F03=ACTIVATED</x:t>
        </x:is>
      </x:c>
      <x:c r="AT20" s="53">
        <x:v>1</x:v>
      </x:c>
      <x:c r="AU20" s="53">
        <x:v>10</x:v>
      </x:c>
      <x:c r="AV20" s="53">
        <x:v>34</x:v>
      </x:c>
      <x:c r="AW20" s="53" t="inlineStr">
        <x:is>
          <x:t xml:space="preserve">sh:class, sh:datatype, sh:hasValue, sh:maxCount, sh:maxInclusive, sh:minCount, sh:minExclusive, sh:minInclusive, sh:node, sh:or, sh:property</x:t>
        </x:is>
      </x:c>
      <x:c r="AX20" s="53">
        <x:v>0</x:v>
      </x:c>
      <x:c r="AY20" s="53">
        <x:v>1</x:v>
      </x:c>
      <x:c r="AZ20" s="53">
        <x:v>1</x:v>
      </x:c>
      <x:c r="BA20" s="54" t="n">
        <x:v>2</x:v>
      </x:c>
      <x:c r="BB20" s="54" t="n">
        <x:v>2</x:v>
      </x:c>
      <x:c r="BC20" s="54" t="n">
        <x:v>2</x:v>
      </x:c>
      <x:c r="BD20" s="55" t="n">
        <x:f>IF(OR(W20&lt;&gt;"REVIEWED",COUNTIF(BA20:BC20,"UNCLEAR")&gt;0,COUNTA(BA20:BC20)&lt;3,(COUNTIF(BA20:BC20,"0")+COUNTIF(BA20:BC20,"1")+COUNTIF(BA20:BC20,"2"))=0,AJ20=""),"",(COUNTIF(BA20:BC20,"1")+2*COUNTIF(BA20:BC20,"2"))/(2*(COUNTIF(BA20:BC20,"0")+COUNTIF(BA20:BC20,"1")+COUNTIF(BA20:BC20,"2"))))</x:f>
        <x:v>1</x:v>
      </x:c>
    </x:row>
    <x:row r="21" ht="66" customHeight="1">
      <x:c r="A21" s="9" t="str">
        <x:v>BATCH_02</x:v>
      </x:c>
      <x:c r="B21" s="9" t="n">
        <x:v>15</x:v>
      </x:c>
      <x:c r="C21" s="9" t="str">
        <x:v>IMO-028</x:v>
      </x:c>
      <x:c r="D21" s="9" t="str">
        <x:v>IMO</x:v>
      </x:c>
      <x:c r="E21" s="9" t="str">
        <x:v>DIRECT_STATIC</x:v>
      </x:c>
      <x:c r="F21" s="9" t="str">
        <x:v>RUN_01</x:v>
      </x:c>
      <x:c r="G21" s="12" t="str">
        <x:v>OFFICIAL_ELIGIBLE_OUTPUT</x:v>
      </x:c>
      <x:c r="H21" s="12" t="str">
        <x:v>SINGLESHOT_CAPTURED_DIAGNOSTIC_PASS</x:v>
      </x:c>
      <x:c r="I21" s="12" t="str">
        <x:v>PARSED</x:v>
      </x:c>
      <x:c r="J21" s="12" t="str">
        <x:v>PASS</x:v>
      </x:c>
      <x:c r="K21" s="9" t="n">
        <x:v>5</x:v>
      </x:c>
      <x:c r="L21" s="9" t="n">
        <x:v>5</x:v>
      </x:c>
      <x:c r="M21" s="9" t="n">
        <x:v>5</x:v>
      </x:c>
      <x:c r="N21" s="9" t="n">
        <x:v>1</x:v>
      </x:c>
      <x:c r="O21" s="9" t="str">
        <x:v>IMO-028-P02</x:v>
      </x:c>
      <x:c r="P21" s="9" t="str">
        <x:v>PASS</x:v>
      </x:c>
      <x:c r="Q21" s="9" t="str">
        <x:v>PASS</x:v>
      </x:c>
      <x:c r="R21" s="9" t="str">
        <x:v>CORRECT_BEHAVIOR</x:v>
      </x:c>
      <x:c r="S21" s="9" t="str">
        <x:v>IMO-028-F03</x:v>
      </x:c>
      <x:c r="T21" s="9" t="str">
        <x:v>FAIL</x:v>
      </x:c>
      <x:c r="U21" s="9" t="str">
        <x:v>FAIL</x:v>
      </x:c>
      <x:c r="V21" s="9" t="str">
        <x:v>CORRECT_BEHAVIOR</x:v>
      </x:c>
      <x:c r="W21" s="13" t="str">
        <x:v>REVIEWED</x:v>
      </x:c>
      <x:c r="X21" s="13" t="str">
        <x:v>AI-assisted draft</x:v>
      </x:c>
      <x:c r="Y21" s="105" t="n">
        <x:v>46281</x:v>
      </x:c>
      <x:c r="Z21" s="13" t="n">
        <x:v>2</x:v>
      </x:c>
      <x:c r="AA21" s="13" t="n">
        <x:v>2</x:v>
      </x:c>
      <x:c r="AB21" s="13" t="n">
        <x:v>2</x:v>
      </x:c>
      <x:c r="AC21" s="13" t="n">
        <x:v>2</x:v>
      </x:c>
      <x:c r="AD21" s="13" t="n">
        <x:v>2</x:v>
      </x:c>
      <x:c r="AE21" s="13" t="n">
        <x:v>2</x:v>
      </x:c>
      <x:c r="AF21" s="13" t="n">
        <x:v>2</x:v>
      </x:c>
      <x:c r="AG21" s="13" t="str">
        <x:v>NO</x:v>
      </x:c>
      <x:c r="AH21" s="13" t="str">
        <x:v>CORRECT</x:v>
      </x:c>
      <x:c r="AI21" s="16" t="n">
        <x:f>IF(AND(W21="REVIEWED",X21&lt;&gt;"",Y21&lt;&gt;"",COUNTA(Z21:AF21)=7,COUNTIF(Z21:AF21,"UNCLEAR")=0,(COUNTIF(Z21:AF21,"0")+COUNTIF(Z21:AF21,"1")+COUNTIF(Z21:AF21,"2"))&gt;0,AG21&lt;&gt;"",AH21&lt;&gt;"",AJ21&lt;&gt;""),(COUNTIF(Z21:AF21,"1")+2*COUNTIF(Z21:AF21,"2"))/(2*(COUNTIF(Z21:AF21,"0")+COUNTIF(Z21:AF21,"1")+COUNTIF(Z21:AF21,"2"))),"")</x:f>
        <x:v>1</x:v>
      </x:c>
      <x:c r="AJ21" s="14" t="str">
        <x:v>Polar Code I-A 2.3.4; emergency contact procedure and conditional prolonged-entrapment branch are encoded.</x:v>
      </x:c>
      <x:c r="AK21" s="14" t="str">
        <x:v>NONE_FOUND</x:v>
      </x:c>
      <x:c r="AL21" s="14" t="str">
        <x:v>No material defect found in the sampled rule.</x:v>
      </x:c>
      <x:c r="AM21" s="9" t="str"/>
      <x:c r="AN21" s="9" t="str">
        <x:v>Part I-A 2.3.4</x:v>
      </x:c>
      <x:c r="AO21" s="9" t="str">
        <x:v>MVP/SHACL_GENERATION_PIPELINE/experiments/LUNA_CONTEXTUAL_SINGLESHOT/RUN_01/runs/RUN-IMO-028-20260831T150433657998Z/artifacts/attempt_01/extracted_shape.ttl</x:v>
      </x:c>
      <x:c r="AP21" s="9" t="str">
        <x:v>2aa3f77c7cf0b5bf5039b4378ec238e40141aaab1b8f053894ce085e65282d50</x:v>
      </x:c>
      <x:c r="AQ21" s="52" t="inlineStr">
        <x:is>
          <x:t xml:space="preserve">PASS</x:t>
        </x:is>
      </x:c>
      <x:c r="AR21" s="53" t="inlineStr">
        <x:is>
          <x:t xml:space="preserve">VALID</x:t>
        </x:is>
      </x:c>
      <x:c r="AS21" s="53" t="inlineStr">
        <x:is>
          <x:t xml:space="preserve">IMO-028-P02=ACTIVATED | IMO-028-F03=ACTIVATED</x:t>
        </x:is>
      </x:c>
      <x:c r="AT21" s="53">
        <x:v>1</x:v>
      </x:c>
      <x:c r="AU21" s="53">
        <x:v>5</x:v>
      </x:c>
      <x:c r="AV21" s="53">
        <x:v>18</x:v>
      </x:c>
      <x:c r="AW21" s="53" t="inlineStr">
        <x:is>
          <x:t xml:space="preserve">sh:datatype, sh:hasValue, sh:minCount, sh:or, sh:property</x:t>
        </x:is>
      </x:c>
      <x:c r="AX21" s="53">
        <x:v>0</x:v>
      </x:c>
      <x:c r="AY21" s="53">
        <x:v>1</x:v>
      </x:c>
      <x:c r="AZ21" s="53">
        <x:v>1</x:v>
      </x:c>
      <x:c r="BA21" s="54" t="n">
        <x:v>2</x:v>
      </x:c>
      <x:c r="BB21" s="54" t="n">
        <x:v>2</x:v>
      </x:c>
      <x:c r="BC21" s="54" t="n">
        <x:v>2</x:v>
      </x:c>
      <x:c r="BD21" s="55" t="n">
        <x:f>IF(OR(W21&lt;&gt;"REVIEWED",COUNTIF(BA21:BC21,"UNCLEAR")&gt;0,COUNTA(BA21:BC21)&lt;3,(COUNTIF(BA21:BC21,"0")+COUNTIF(BA21:BC21,"1")+COUNTIF(BA21:BC21,"2"))=0,AJ21=""),"",(COUNTIF(BA21:BC21,"1")+2*COUNTIF(BA21:BC21,"2"))/(2*(COUNTIF(BA21:BC21,"0")+COUNTIF(BA21:BC21,"1")+COUNTIF(BA21:BC21,"2"))))</x:f>
        <x:v>1</x:v>
      </x:c>
    </x:row>
    <x:row r="22" ht="66" customHeight="1">
      <x:c r="A22" s="9" t="str">
        <x:v>BATCH_02</x:v>
      </x:c>
      <x:c r="B22" s="9" t="n">
        <x:v>16</x:v>
      </x:c>
      <x:c r="C22" s="9" t="str">
        <x:v>I2-030</x:v>
      </x:c>
      <x:c r="D22" s="9" t="str">
        <x:v>I2</x:v>
      </x:c>
      <x:c r="E22" s="9" t="str">
        <x:v>COMPLEX_READINESS</x:v>
      </x:c>
      <x:c r="F22" s="9" t="str">
        <x:v>RUN_01</x:v>
      </x:c>
      <x:c r="G22" s="12" t="str">
        <x:v>OFFICIAL_ELIGIBLE_OUTPUT</x:v>
      </x:c>
      <x:c r="H22" s="12" t="str">
        <x:v>SINGLESHOT_CAPTURED_DIAGNOSTIC_PASS</x:v>
      </x:c>
      <x:c r="I22" s="12" t="str">
        <x:v>PARSED</x:v>
      </x:c>
      <x:c r="J22" s="12" t="str">
        <x:v>PASS</x:v>
      </x:c>
      <x:c r="K22" s="9" t="n">
        <x:v>9</x:v>
      </x:c>
      <x:c r="L22" s="9" t="n">
        <x:v>9</x:v>
      </x:c>
      <x:c r="M22" s="9" t="n">
        <x:v>7</x:v>
      </x:c>
      <x:c r="N22" s="9" t="n">
        <x:v>0</x:v>
      </x:c>
      <x:c r="O22" s="9" t="str">
        <x:v>I2-030-P02</x:v>
      </x:c>
      <x:c r="P22" s="9" t="str">
        <x:v>PASS</x:v>
      </x:c>
      <x:c r="Q22" s="9" t="str">
        <x:v>FAIL</x:v>
      </x:c>
      <x:c r="R22" s="9" t="str">
        <x:v>FALSE_REJECT</x:v>
      </x:c>
      <x:c r="S22" s="9" t="str">
        <x:v>I2-030-F05</x:v>
      </x:c>
      <x:c r="T22" s="9" t="str">
        <x:v>FAIL</x:v>
      </x:c>
      <x:c r="U22" s="9" t="str">
        <x:v>FAIL</x:v>
      </x:c>
      <x:c r="V22" s="9" t="str">
        <x:v>CORRECT_BEHAVIOR</x:v>
      </x:c>
      <x:c r="W22" s="13" t="str">
        <x:v>REVIEWED</x:v>
      </x:c>
      <x:c r="X22" s="13" t="str">
        <x:v>AI-assisted draft</x:v>
      </x:c>
      <x:c r="Y22" s="105" t="n">
        <x:v>46281</x:v>
      </x:c>
      <x:c r="Z22" s="13" t="n">
        <x:v>2</x:v>
      </x:c>
      <x:c r="AA22" s="13" t="n">
        <x:v>0</x:v>
      </x:c>
      <x:c r="AB22" s="13" t="n">
        <x:v>2</x:v>
      </x:c>
      <x:c r="AC22" s="13" t="n">
        <x:v>1</x:v>
      </x:c>
      <x:c r="AD22" s="13" t="n">
        <x:v>0</x:v>
      </x:c>
      <x:c r="AE22" s="13" t="n">
        <x:v>0</x:v>
      </x:c>
      <x:c r="AF22" s="13" t="n">
        <x:v>1</x:v>
      </x:c>
      <x:c r="AG22" s="13" t="str">
        <x:v>YES</x:v>
      </x:c>
      <x:c r="AH22" s="13" t="str">
        <x:v>MAJOR_DEFECT</x:v>
      </x:c>
      <x:c r="AI22" s="16" t="n">
        <x:f>IF(AND(W22="REVIEWED",X22&lt;&gt;"",Y22&lt;&gt;"",COUNTA(Z22:AF22)=7,COUNTIF(Z22:AF22,"UNCLEAR")=0,(COUNTIF(Z22:AF22,"0")+COUNTIF(Z22:AF22,"1")+COUNTIF(Z22:AF22,"2"))&gt;0,AG22&lt;&gt;"",AH22&lt;&gt;"",AJ22&lt;&gt;""),(COUNTIF(Z22:AF22,"1")+2*COUNTIF(Z22:AF22,"2"))/(2*(COUNTIF(Z22:AF22,"0")+COUNTIF(Z22:AF22,"1")+COUNTIF(Z22:AF22,"2"))),"")</x:f>
        <x:v>0.42857142857142855</x:v>
      </x:c>
      <x:c r="AJ22" s="14" t="str">
        <x:v>IACS UR I2.5.8-I2.5.9; adds direct ship hasStructuralMember outside locked modelPaths, requires interpolation endpoints for every case rather than only 20&lt;Omega&lt;70, and leaves interpolation result unit unspecified.</x:v>
      </x:c>
      <x:c r="AK22" s="14" t="str">
        <x:v>CODE_DEFECT</x:v>
      </x:c>
      <x:c r="AL22" s="14" t="str">
        <x:v>The valid selected PASS case is falsely rejected. Applicability and path ownership require redesign.</x:v>
      </x:c>
      <x:c r="AM22" s="9" t="str">
        <x:v>ALWAYS_FAIL; RDF_FALSE_REJECT</x:v>
      </x:c>
      <x:c r="AN22" s="9" t="str">
        <x:v>I2.5.8-I2.5.9</x:v>
      </x:c>
      <x:c r="AO22" s="9" t="str">
        <x:v>MVP/SHACL_GENERATION_PIPELINE/experiments/LUNA_CONTEXTUAL_SINGLESHOT/RUN_01/runs/RUN-I2-030-20260831T143232186290Z/artifacts/attempt_01/extracted_shape.ttl</x:v>
      </x:c>
      <x:c r="AP22" s="9" t="str">
        <x:v>a25c3dea2aedd5ccad7c86940ee11ccf80a86f4f6aa1c3dbe7302ce0410bae97</x:v>
      </x:c>
      <x:c r="AQ22" s="52" t="inlineStr">
        <x:is>
          <x:t xml:space="preserve">PASS</x:t>
        </x:is>
      </x:c>
      <x:c r="AR22" s="53" t="inlineStr">
        <x:is>
          <x:t xml:space="preserve">VALID</x:t>
        </x:is>
      </x:c>
      <x:c r="AS22" s="53" t="inlineStr">
        <x:is>
          <x:t xml:space="preserve">I2-030-P02=ACTIVATED | I2-030-F05=ACTIVATED</x:t>
        </x:is>
      </x:c>
      <x:c r="AT22" s="53">
        <x:v>14</x:v>
      </x:c>
      <x:c r="AU22" s="53">
        <x:v>34</x:v>
      </x:c>
      <x:c r="AV22" s="53">
        <x:v>147</x:v>
      </x:c>
      <x:c r="AW22" s="53" t="inlineStr">
        <x:is>
          <x:t xml:space="preserve">sh:class, sh:datatype, sh:hasValue, sh:maxCount, sh:minCount, sh:node, sh:property</x:t>
        </x:is>
      </x:c>
      <x:c r="AX22" s="53">
        <x:v>0</x:v>
      </x:c>
      <x:c r="AY22" s="53">
        <x:v>1</x:v>
      </x:c>
      <x:c r="AZ22" s="53">
        <x:v>0</x:v>
      </x:c>
      <x:c r="BA22" s="54" t="n">
        <x:v>1</x:v>
      </x:c>
      <x:c r="BB22" s="54" t="n">
        <x:v>1</x:v>
      </x:c>
      <x:c r="BC22" s="54" t="n">
        <x:v>1</x:v>
      </x:c>
      <x:c r="BD22" s="55" t="n">
        <x:f>IF(OR(W22&lt;&gt;"REVIEWED",COUNTIF(BA22:BC22,"UNCLEAR")&gt;0,COUNTA(BA22:BC22)&lt;3,(COUNTIF(BA22:BC22,"0")+COUNTIF(BA22:BC22,"1")+COUNTIF(BA22:BC22,"2"))=0,AJ22=""),"",(COUNTIF(BA22:BC22,"1")+2*COUNTIF(BA22:BC22,"2"))/(2*(COUNTIF(BA22:BC22,"0")+COUNTIF(BA22:BC22,"1")+COUNTIF(BA22:BC22,"2"))))</x:f>
        <x:v>0.5</x:v>
      </x:c>
    </x:row>
    <x:row r="23" ht="66" customHeight="1">
      <x:c r="A23" s="9" t="str">
        <x:v>BATCH_02</x:v>
      </x:c>
      <x:c r="B23" s="9" t="n">
        <x:v>17</x:v>
      </x:c>
      <x:c r="C23" s="9" t="str">
        <x:v>I2-008</x:v>
      </x:c>
      <x:c r="D23" s="9" t="str">
        <x:v>I2</x:v>
      </x:c>
      <x:c r="E23" s="9" t="str">
        <x:v>COMPLEX_READINESS</x:v>
      </x:c>
      <x:c r="F23" s="9" t="str">
        <x:v>RUN_01</x:v>
      </x:c>
      <x:c r="G23" s="12" t="str">
        <x:v>OFFICIAL_ELIGIBLE_OUTPUT</x:v>
      </x:c>
      <x:c r="H23" s="12" t="str">
        <x:v>SINGLESHOT_CAPTURED_DIAGNOSTIC_PASS</x:v>
      </x:c>
      <x:c r="I23" s="12" t="str">
        <x:v>PARSED</x:v>
      </x:c>
      <x:c r="J23" s="12" t="str">
        <x:v>PASS</x:v>
      </x:c>
      <x:c r="K23" s="9" t="n">
        <x:v>7</x:v>
      </x:c>
      <x:c r="L23" s="9" t="n">
        <x:v>7</x:v>
      </x:c>
      <x:c r="M23" s="9" t="n">
        <x:v>6</x:v>
      </x:c>
      <x:c r="N23" s="9" t="n">
        <x:v>0</x:v>
      </x:c>
      <x:c r="O23" s="9" t="str">
        <x:v>I2-008-P01</x:v>
      </x:c>
      <x:c r="P23" s="9" t="str">
        <x:v>PASS</x:v>
      </x:c>
      <x:c r="Q23" s="9" t="str">
        <x:v>FAIL</x:v>
      </x:c>
      <x:c r="R23" s="9" t="str">
        <x:v>FALSE_REJECT</x:v>
      </x:c>
      <x:c r="S23" s="9" t="str">
        <x:v>I2-008-F02</x:v>
      </x:c>
      <x:c r="T23" s="9" t="str">
        <x:v>FAIL</x:v>
      </x:c>
      <x:c r="U23" s="9" t="str">
        <x:v>FAIL</x:v>
      </x:c>
      <x:c r="V23" s="9" t="str">
        <x:v>CORRECT_BEHAVIOR</x:v>
      </x:c>
      <x:c r="W23" s="13" t="str">
        <x:v>REVIEWED</x:v>
      </x:c>
      <x:c r="X23" s="13" t="str">
        <x:v>AI-assisted draft</x:v>
      </x:c>
      <x:c r="Y23" s="105" t="n">
        <x:v>46281</x:v>
      </x:c>
      <x:c r="Z23" s="13" t="n">
        <x:v>1</x:v>
      </x:c>
      <x:c r="AA23" s="13" t="n">
        <x:v>2</x:v>
      </x:c>
      <x:c r="AB23" s="13" t="n">
        <x:v>1</x:v>
      </x:c>
      <x:c r="AC23" s="13" t="n">
        <x:v>2</x:v>
      </x:c>
      <x:c r="AD23" s="13" t="n">
        <x:v>1</x:v>
      </x:c>
      <x:c r="AE23" s="13" t="n">
        <x:v>1</x:v>
      </x:c>
      <x:c r="AF23" s="13" t="n">
        <x:v>1</x:v>
      </x:c>
      <x:c r="AG23" s="13" t="str">
        <x:v>YES</x:v>
      </x:c>
      <x:c r="AH23" s="13" t="str">
        <x:v>MAJOR_DEFECT</x:v>
      </x:c>
      <x:c r="AI23" s="16" t="n">
        <x:f>IF(AND(W23="REVIEWED",X23&lt;&gt;"",Y23&lt;&gt;"",COUNTA(Z23:AF23)=7,COUNTIF(Z23:AF23,"UNCLEAR")=0,(COUNTIF(Z23:AF23,"0")+COUNTIF(Z23:AF23,"1")+COUNTIF(Z23:AF23,"2"))&gt;0,AG23&lt;&gt;"",AH23&lt;&gt;"",AJ23&lt;&gt;""),(COUNTIF(Z23:AF23,"1")+2*COUNTIF(Z23:AF23,"2"))/(2*(COUNTIF(Z23:AF23,"0")+COUNTIF(Z23:AF23,"1")+COUNTIF(Z23:AF23,"2"))),"")</x:f>
        <x:v>0.6428571428571429</x:v>
      </x:c>
      <x:c r="AJ23" s="14" t="str">
        <x:v>IACS UR I2.3.1(iii); constrains many canonical readiness quantities but omits actual bowShape and the PC6/PC7 intermediate-icebelt distinction; case-level total force is not required.</x:v>
      </x:c>
      <x:c r="AK23" s="14" t="str">
        <x:v>MULTIPLE</x:v>
      </x:c>
      <x:c r="AL23" s="14" t="str">
        <x:v>The RDF fixtures are also incomplete, so the observed false reject cannot be attributed solely to this rule.</x:v>
      </x:c>
      <x:c r="AM23" s="9" t="str">
        <x:v>ALWAYS_FAIL; RDF_FALSE_REJECT</x:v>
      </x:c>
      <x:c r="AN23" s="9" t="str">
        <x:v>I2.3.1(iii)</x:v>
      </x:c>
      <x:c r="AO23" s="9" t="str">
        <x:v>MVP/SHACL_GENERATION_PIPELINE/experiments/LUNA_CONTEXTUAL_SINGLESHOT/RUN_01/runs/RUN-I2-008-20260831T142135901198Z/artifacts/attempt_01/extracted_shape.ttl</x:v>
      </x:c>
      <x:c r="AP23" s="9" t="str">
        <x:v>f8faec1a3204fcbd0cb1818125bbff3930f705357c57695d320758b65eed34cd</x:v>
      </x:c>
      <x:c r="AQ23" s="52" t="inlineStr">
        <x:is>
          <x:t xml:space="preserve">PASS</x:t>
        </x:is>
      </x:c>
      <x:c r="AR23" s="53" t="inlineStr">
        <x:is>
          <x:t xml:space="preserve">VALID</x:t>
        </x:is>
      </x:c>
      <x:c r="AS23" s="53" t="inlineStr">
        <x:is>
          <x:t xml:space="preserve">I2-008-P01=ACTIVATED | I2-008-F02=ACTIVATED</x:t>
        </x:is>
      </x:c>
      <x:c r="AT23" s="53">
        <x:v>1</x:v>
      </x:c>
      <x:c r="AU23" s="53">
        <x:v>32</x:v>
      </x:c>
      <x:c r="AV23" s="53">
        <x:v>140</x:v>
      </x:c>
      <x:c r="AW23" s="53" t="inlineStr">
        <x:is>
          <x:t xml:space="preserve">sh:class, sh:datatype, sh:hasValue, sh:in, sh:maxCount, sh:minCount, sh:node, sh:property</x:t>
        </x:is>
      </x:c>
      <x:c r="AX23" s="53">
        <x:v>0</x:v>
      </x:c>
      <x:c r="AY23" s="53">
        <x:v>1</x:v>
      </x:c>
      <x:c r="AZ23" s="53">
        <x:v>0</x:v>
      </x:c>
      <x:c r="BA23" s="54" t="n">
        <x:v>1</x:v>
      </x:c>
      <x:c r="BB23" s="54" t="n">
        <x:v>1</x:v>
      </x:c>
      <x:c r="BC23" s="54" t="n">
        <x:v>1</x:v>
      </x:c>
      <x:c r="BD23" s="55" t="n">
        <x:f>IF(OR(W23&lt;&gt;"REVIEWED",COUNTIF(BA23:BC23,"UNCLEAR")&gt;0,COUNTA(BA23:BC23)&lt;3,(COUNTIF(BA23:BC23,"0")+COUNTIF(BA23:BC23,"1")+COUNTIF(BA23:BC23,"2"))=0,AJ23=""),"",(COUNTIF(BA23:BC23,"1")+2*COUNTIF(BA23:BC23,"2"))/(2*(COUNTIF(BA23:BC23,"0")+COUNTIF(BA23:BC23,"1")+COUNTIF(BA23:BC23,"2"))))</x:f>
        <x:v>0.5</x:v>
      </x:c>
    </x:row>
    <x:row r="24" ht="66" customHeight="1">
      <x:c r="A24" s="9" t="str">
        <x:v>BATCH_02</x:v>
      </x:c>
      <x:c r="B24" s="9" t="n">
        <x:v>18</x:v>
      </x:c>
      <x:c r="C24" s="9" t="str">
        <x:v>TRF-127</x:v>
      </x:c>
      <x:c r="D24" s="9" t="str">
        <x:v>TRAFICOM</x:v>
      </x:c>
      <x:c r="E24" s="9" t="str">
        <x:v>DIRECT_STATIC</x:v>
      </x:c>
      <x:c r="F24" s="9" t="str">
        <x:v>RUN_01</x:v>
      </x:c>
      <x:c r="G24" s="12" t="str">
        <x:v>OFFICIAL_ELIGIBLE_OUTPUT</x:v>
      </x:c>
      <x:c r="H24" s="12" t="str">
        <x:v>SINGLESHOT_CAPTURED_DIAGNOSTIC_PASS</x:v>
      </x:c>
      <x:c r="I24" s="12" t="str">
        <x:v>PARSED</x:v>
      </x:c>
      <x:c r="J24" s="12" t="str">
        <x:v>PASS</x:v>
      </x:c>
      <x:c r="K24" s="9" t="n">
        <x:v>6</x:v>
      </x:c>
      <x:c r="L24" s="9" t="n">
        <x:v>6</x:v>
      </x:c>
      <x:c r="M24" s="9" t="n">
        <x:v>6</x:v>
      </x:c>
      <x:c r="N24" s="9" t="n">
        <x:v>1</x:v>
      </x:c>
      <x:c r="O24" s="9" t="str">
        <x:v>TRF-127-P02</x:v>
      </x:c>
      <x:c r="P24" s="9" t="str">
        <x:v>PASS</x:v>
      </x:c>
      <x:c r="Q24" s="9" t="str">
        <x:v>PASS</x:v>
      </x:c>
      <x:c r="R24" s="9" t="str">
        <x:v>CORRECT_BEHAVIOR</x:v>
      </x:c>
      <x:c r="S24" s="9" t="str">
        <x:v>TRF-127-F02</x:v>
      </x:c>
      <x:c r="T24" s="9" t="str">
        <x:v>FAIL</x:v>
      </x:c>
      <x:c r="U24" s="9" t="str">
        <x:v>FAIL</x:v>
      </x:c>
      <x:c r="V24" s="9" t="str">
        <x:v>CORRECT_BEHAVIOR</x:v>
      </x:c>
      <x:c r="W24" s="13" t="str">
        <x:v>REVIEWED</x:v>
      </x:c>
      <x:c r="X24" s="13" t="str">
        <x:v>AI-assisted draft</x:v>
      </x:c>
      <x:c r="Y24" s="105" t="n">
        <x:v>46281</x:v>
      </x:c>
      <x:c r="Z24" s="13" t="n">
        <x:v>2</x:v>
      </x:c>
      <x:c r="AA24" s="13" t="n">
        <x:v>2</x:v>
      </x:c>
      <x:c r="AB24" s="13" t="n">
        <x:v>2</x:v>
      </x:c>
      <x:c r="AC24" s="13" t="n">
        <x:v>0</x:v>
      </x:c>
      <x:c r="AD24" s="13" t="n">
        <x:v>2</x:v>
      </x:c>
      <x:c r="AE24" s="13" t="n">
        <x:v>2</x:v>
      </x:c>
      <x:c r="AF24" s="13" t="n">
        <x:v>2</x:v>
      </x:c>
      <x:c r="AG24" s="13" t="str">
        <x:v>YES</x:v>
      </x:c>
      <x:c r="AH24" s="13" t="str">
        <x:v>MAJOR_DEFECT</x:v>
      </x:c>
      <x:c r="AI24" s="16" t="n">
        <x:f>IF(AND(W24="REVIEWED",X24&lt;&gt;"",Y24&lt;&gt;"",COUNTA(Z24:AF24)=7,COUNTIF(Z24:AF24,"UNCLEAR")=0,(COUNTIF(Z24:AF24,"0")+COUNTIF(Z24:AF24,"1")+COUNTIF(Z24:AF24,"2"))&gt;0,AG24&lt;&gt;"",AH24&lt;&gt;"",AJ24&lt;&gt;""),(COUNTIF(Z24:AF24,"1")+2*COUNTIF(Z24:AF24,"2"))/(2*(COUNTIF(Z24:AF24,"0")+COUNTIF(Z24:AF24,"1")+COUNTIF(Z24:AF24,"2"))),"")</x:f>
        <x:v>0.8571428571428571</x:v>
      </x:c>
      <x:c r="AJ24" s="14" t="str">
        <x:v>TRAFICOM 7.1; required additional-purpose capacity is compared numerically without constraining its unit to m3.</x:v>
      </x:c>
      <x:c r="AK24" s="14" t="str">
        <x:v>CODE_DEFECT</x:v>
      </x:c>
      <x:c r="AL24" s="14" t="str">
        <x:v>Raw values from incompatible units could be compared. Add unit validation or conversion.</x:v>
      </x:c>
      <x:c r="AM24" s="9" t="str"/>
      <x:c r="AN24" s="9" t="str">
        <x:v>7.1</x:v>
      </x:c>
      <x:c r="AO24" s="9" t="str">
        <x:v>MVP/SHACL_GENERATION_PIPELINE/experiments/LUNA_CONTEXTUAL_SINGLESHOT/RUN_01/runs/RUN-TRF-127-20260831T163517707907Z/artifacts/attempt_01/extracted_shape.ttl</x:v>
      </x:c>
      <x:c r="AP24" s="9" t="str">
        <x:v>e88a0fecdb5a666eca4d3a42a7dd3120119f4b39aee38efa04e8609acfcd799f</x:v>
      </x:c>
      <x:c r="AQ24" s="52" t="inlineStr">
        <x:is>
          <x:t xml:space="preserve">PASS</x:t>
        </x:is>
      </x:c>
      <x:c r="AR24" s="53" t="inlineStr">
        <x:is>
          <x:t xml:space="preserve">VALID</x:t>
        </x:is>
      </x:c>
      <x:c r="AS24" s="53" t="inlineStr">
        <x:is>
          <x:t xml:space="preserve">TRF-127-P02=ACTIVATED | TRF-127-F02=ACTIVATED</x:t>
        </x:is>
      </x:c>
      <x:c r="AT24" s="53">
        <x:v>1</x:v>
      </x:c>
      <x:c r="AU24" s="53">
        <x:v>7</x:v>
      </x:c>
      <x:c r="AV24" s="53">
        <x:v>29</x:v>
      </x:c>
      <x:c r="AW24" s="53" t="inlineStr">
        <x:is>
          <x:t xml:space="preserve">sh:class, sh:datatype, sh:hasValue, sh:maxCount, sh:minCount, sh:node, sh:or, sh:property</x:t>
        </x:is>
      </x:c>
      <x:c r="AX24" s="53">
        <x:v>1</x:v>
      </x:c>
      <x:c r="AY24" s="53">
        <x:v>1</x:v>
      </x:c>
      <x:c r="AZ24" s="53">
        <x:v>1</x:v>
      </x:c>
      <x:c r="BA24" s="54" t="n">
        <x:v>2</x:v>
      </x:c>
      <x:c r="BB24" s="54" t="n">
        <x:v>1</x:v>
      </x:c>
      <x:c r="BC24" s="54" t="n">
        <x:v>2</x:v>
      </x:c>
      <x:c r="BD24" s="55" t="n">
        <x:f>IF(OR(W24&lt;&gt;"REVIEWED",COUNTIF(BA24:BC24,"UNCLEAR")&gt;0,COUNTA(BA24:BC24)&lt;3,(COUNTIF(BA24:BC24,"0")+COUNTIF(BA24:BC24,"1")+COUNTIF(BA24:BC24,"2"))=0,AJ24=""),"",(COUNTIF(BA24:BC24,"1")+2*COUNTIF(BA24:BC24,"2"))/(2*(COUNTIF(BA24:BC24,"0")+COUNTIF(BA24:BC24,"1")+COUNTIF(BA24:BC24,"2"))))</x:f>
        <x:v>0.8333333333333334</x:v>
      </x:c>
    </x:row>
    <x:row r="25" ht="66" customHeight="1">
      <x:c r="A25" s="9" t="str">
        <x:v>BATCH_02</x:v>
      </x:c>
      <x:c r="B25" s="9" t="n">
        <x:v>19</x:v>
      </x:c>
      <x:c r="C25" s="9" t="str">
        <x:v>IMO-005</x:v>
      </x:c>
      <x:c r="D25" s="9" t="str">
        <x:v>IMO</x:v>
      </x:c>
      <x:c r="E25" s="9" t="str">
        <x:v>DIRECT_STATIC</x:v>
      </x:c>
      <x:c r="F25" s="9" t="str">
        <x:v>RUN_01</x:v>
      </x:c>
      <x:c r="G25" s="12" t="str">
        <x:v>OFFICIAL_ELIGIBLE_OUTPUT</x:v>
      </x:c>
      <x:c r="H25" s="12" t="str">
        <x:v>SINGLESHOT_CAPTURED_DIAGNOSTIC_PASS</x:v>
      </x:c>
      <x:c r="I25" s="12" t="str">
        <x:v>PARSED</x:v>
      </x:c>
      <x:c r="J25" s="12" t="str">
        <x:v>PASS</x:v>
      </x:c>
      <x:c r="K25" s="9" t="n">
        <x:v>5</x:v>
      </x:c>
      <x:c r="L25" s="9" t="n">
        <x:v>5</x:v>
      </x:c>
      <x:c r="M25" s="9" t="n">
        <x:v>4</x:v>
      </x:c>
      <x:c r="N25" s="9" t="n">
        <x:v>0</x:v>
      </x:c>
      <x:c r="O25" s="9" t="str">
        <x:v>IMO-005-P01</x:v>
      </x:c>
      <x:c r="P25" s="9" t="str">
        <x:v>PASS</x:v>
      </x:c>
      <x:c r="Q25" s="9" t="str">
        <x:v>PASS</x:v>
      </x:c>
      <x:c r="R25" s="9" t="str">
        <x:v>CORRECT_BEHAVIOR</x:v>
      </x:c>
      <x:c r="S25" s="9" t="str">
        <x:v>IMO-005-F01</x:v>
      </x:c>
      <x:c r="T25" s="9" t="str">
        <x:v>FAIL</x:v>
      </x:c>
      <x:c r="U25" s="9" t="str">
        <x:v>FAIL</x:v>
      </x:c>
      <x:c r="V25" s="9" t="str">
        <x:v>CORRECT_BEHAVIOR</x:v>
      </x:c>
      <x:c r="W25" s="13" t="str">
        <x:v>REVIEWED</x:v>
      </x:c>
      <x:c r="X25" s="13" t="str">
        <x:v>AI-assisted draft</x:v>
      </x:c>
      <x:c r="Y25" s="105" t="n">
        <x:v>46281</x:v>
      </x:c>
      <x:c r="Z25" s="13" t="n">
        <x:v>2</x:v>
      </x:c>
      <x:c r="AA25" s="13" t="n">
        <x:v>2</x:v>
      </x:c>
      <x:c r="AB25" s="13" t="n">
        <x:v>2</x:v>
      </x:c>
      <x:c r="AC25" s="13" t="n">
        <x:v>2</x:v>
      </x:c>
      <x:c r="AD25" s="13" t="n">
        <x:v>1</x:v>
      </x:c>
      <x:c r="AE25" s="13" t="n">
        <x:v>2</x:v>
      </x:c>
      <x:c r="AF25" s="13" t="n">
        <x:v>2</x:v>
      </x:c>
      <x:c r="AG25" s="13" t="str">
        <x:v>NO</x:v>
      </x:c>
      <x:c r="AH25" s="13" t="str">
        <x:v>MINOR_DEFECT</x:v>
      </x:c>
      <x:c r="AI25" s="16" t="n">
        <x:f>IF(AND(W25="REVIEWED",X25&lt;&gt;"",Y25&lt;&gt;"",COUNTA(Z25:AF25)=7,COUNTIF(Z25:AF25,"UNCLEAR")=0,(COUNTIF(Z25:AF25,"0")+COUNTIF(Z25:AF25,"1")+COUNTIF(Z25:AF25,"2"))&gt;0,AG25&lt;&gt;"",AH25&lt;&gt;"",AJ25&lt;&gt;""),(COUNTIF(Z25:AF25,"1")+2*COUNTIF(Z25:AF25,"2"))/(2*(COUNTIF(Z25:AF25,"0")+COUNTIF(Z25:AF25,"1")+COUNTIF(Z25:AF25,"2"))),"")</x:f>
        <x:v>0.9285714285714286</x:v>
      </x:c>
      <x:c r="AJ25" s="14" t="str">
        <x:v>Polar Code Introduction 2.5; query requires one false value but does not reject an additional true value.</x:v>
      </x:c>
      <x:c r="AK25" s="14" t="str">
        <x:v>CODE_DEFECT</x:v>
      </x:c>
      <x:c r="AL25" s="14" t="str">
        <x:v>Correct on selected cases; minor contradictory-data gap remains.</x:v>
      </x:c>
      <x:c r="AM25" s="9" t="str">
        <x:v>RDF_FALSE_ACCEPT</x:v>
      </x:c>
      <x:c r="AN25" s="9" t="str">
        <x:v>Introduction 2.5</x:v>
      </x:c>
      <x:c r="AO25" s="9" t="str">
        <x:v>MVP/SHACL_GENERATION_PIPELINE/experiments/LUNA_CONTEXTUAL_SINGLESHOT/RUN_01/runs/RUN-IMO-005-20260831T145500323108Z/artifacts/attempt_01/extracted_shape.ttl</x:v>
      </x:c>
      <x:c r="AP25" s="9" t="str">
        <x:v>862c42b57ed63d415a34a10f7763c9dc4a73088821baf65748c3ec142fd74316</x:v>
      </x:c>
      <x:c r="AQ25" s="52" t="inlineStr">
        <x:is>
          <x:t xml:space="preserve">PASS</x:t>
        </x:is>
      </x:c>
      <x:c r="AR25" s="53" t="inlineStr">
        <x:is>
          <x:t xml:space="preserve">VALID</x:t>
        </x:is>
      </x:c>
      <x:c r="AS25" s="53" t="inlineStr">
        <x:is>
          <x:t xml:space="preserve">IMO-005-P01=ACTIVATED | IMO-005-F01=ACTIVATED</x:t>
        </x:is>
      </x:c>
      <x:c r="AT25" s="53">
        <x:v>1</x:v>
      </x:c>
      <x:c r="AU25" s="53">
        <x:v>0</x:v>
      </x:c>
      <x:c r="AV25" s="53">
        <x:v>0</x:v>
      </x:c>
      <x:c r="AW25" s="53" t="inlineStr">
        <x:is>
          <x:t xml:space="preserve"/>
        </x:is>
      </x:c>
      <x:c r="AX25" s="53">
        <x:v>1</x:v>
      </x:c>
      <x:c r="AY25" s="53">
        <x:v>0</x:v>
      </x:c>
      <x:c r="AZ25" s="53">
        <x:v>0</x:v>
      </x:c>
      <x:c r="BA25" s="54" t="n">
        <x:v>2</x:v>
      </x:c>
      <x:c r="BB25" s="54" t="n">
        <x:v>2</x:v>
      </x:c>
      <x:c r="BC25" s="54" t="n">
        <x:v>2</x:v>
      </x:c>
      <x:c r="BD25" s="55" t="n">
        <x:f>IF(OR(W25&lt;&gt;"REVIEWED",COUNTIF(BA25:BC25,"UNCLEAR")&gt;0,COUNTA(BA25:BC25)&lt;3,(COUNTIF(BA25:BC25,"0")+COUNTIF(BA25:BC25,"1")+COUNTIF(BA25:BC25,"2"))=0,AJ25=""),"",(COUNTIF(BA25:BC25,"1")+2*COUNTIF(BA25:BC25,"2"))/(2*(COUNTIF(BA25:BC25,"0")+COUNTIF(BA25:BC25,"1")+COUNTIF(BA25:BC25,"2"))))</x:f>
        <x:v>1</x:v>
      </x:c>
    </x:row>
    <x:row r="26" ht="66" customHeight="1">
      <x:c r="A26" s="9" t="str">
        <x:v>BATCH_02</x:v>
      </x:c>
      <x:c r="B26" s="9" t="n">
        <x:v>20</x:v>
      </x:c>
      <x:c r="C26" s="9" t="str">
        <x:v>TRF-040</x:v>
      </x:c>
      <x:c r="D26" s="9" t="str">
        <x:v>TRAFICOM</x:v>
      </x:c>
      <x:c r="E26" s="9" t="str">
        <x:v>DIRECT_STATIC</x:v>
      </x:c>
      <x:c r="F26" s="9" t="str">
        <x:v>RUN_01</x:v>
      </x:c>
      <x:c r="G26" s="12" t="str">
        <x:v>OFFICIAL_ELIGIBLE_OUTPUT</x:v>
      </x:c>
      <x:c r="H26" s="12" t="str">
        <x:v>SINGLESHOT_CAPTURED_DIAGNOSTIC_PASS</x:v>
      </x:c>
      <x:c r="I26" s="12" t="str">
        <x:v>PARSED</x:v>
      </x:c>
      <x:c r="J26" s="12" t="str">
        <x:v>PASS</x:v>
      </x:c>
      <x:c r="K26" s="9" t="n">
        <x:v>10</x:v>
      </x:c>
      <x:c r="L26" s="9" t="n">
        <x:v>10</x:v>
      </x:c>
      <x:c r="M26" s="9" t="n">
        <x:v>5</x:v>
      </x:c>
      <x:c r="N26" s="9" t="n">
        <x:v>0</x:v>
      </x:c>
      <x:c r="O26" s="9" t="str">
        <x:v>TRF-040-P02</x:v>
      </x:c>
      <x:c r="P26" s="9" t="str">
        <x:v>PASS</x:v>
      </x:c>
      <x:c r="Q26" s="9" t="str">
        <x:v>FAIL</x:v>
      </x:c>
      <x:c r="R26" s="9" t="str">
        <x:v>FALSE_REJECT</x:v>
      </x:c>
      <x:c r="S26" s="9" t="str">
        <x:v>TRF-040-F03</x:v>
      </x:c>
      <x:c r="T26" s="9" t="str">
        <x:v>FAIL</x:v>
      </x:c>
      <x:c r="U26" s="9" t="str">
        <x:v>FAIL</x:v>
      </x:c>
      <x:c r="V26" s="9" t="str">
        <x:v>CORRECT_BEHAVIOR</x:v>
      </x:c>
      <x:c r="W26" s="13" t="str">
        <x:v>REVIEWED</x:v>
      </x:c>
      <x:c r="X26" s="13" t="str">
        <x:v>AI-assisted draft</x:v>
      </x:c>
      <x:c r="Y26" s="105" t="n">
        <x:v>46281</x:v>
      </x:c>
      <x:c r="Z26" s="13" t="n">
        <x:v>2</x:v>
      </x:c>
      <x:c r="AA26" s="13" t="n">
        <x:v>2</x:v>
      </x:c>
      <x:c r="AB26" s="13" t="n">
        <x:v>2</x:v>
      </x:c>
      <x:c r="AC26" s="13" t="n">
        <x:v>1</x:v>
      </x:c>
      <x:c r="AD26" s="13" t="n">
        <x:v>2</x:v>
      </x:c>
      <x:c r="AE26" s="13" t="n">
        <x:v>0</x:v>
      </x:c>
      <x:c r="AF26" s="13" t="n">
        <x:v>1</x:v>
      </x:c>
      <x:c r="AG26" s="13" t="str">
        <x:v>YES</x:v>
      </x:c>
      <x:c r="AH26" s="13" t="str">
        <x:v>MAJOR_DEFECT</x:v>
      </x:c>
      <x:c r="AI26" s="16" t="n">
        <x:f>IF(AND(W26="REVIEWED",X26&lt;&gt;"",Y26&lt;&gt;"",COUNTA(Z26:AF26)=7,COUNTIF(Z26:AF26,"UNCLEAR")=0,(COUNTIF(Z26:AF26,"0")+COUNTIF(Z26:AF26,"1")+COUNTIF(Z26:AF26,"2"))&gt;0,AG26&lt;&gt;"",AH26&lt;&gt;"",AJ26&lt;&gt;""),(COUNTIF(Z26:AF26,"1")+2*COUNTIF(Z26:AF26,"2"))/(2*(COUNTIF(Z26:AF26,"0")+COUNTIF(Z26:AF26,"1")+COUNTIF(Z26:AF26,"2"))),"")</x:f>
        <x:v>0.7142857142857143</x:v>
      </x:c>
      <x:c r="AJ26" s="14" t="str">
        <x:v>TRAFICOM 4.3.1; true strengthening flags and speed boundary are encoded, but unrelated spacing/thickness/designOperationSpeedInIce and universal openWaterServiceSpeed are mandatory.</x:v>
      </x:c>
      <x:c r="AK26" s="14" t="str">
        <x:v>MULTIPLE</x:v>
      </x:c>
      <x:c r="AL26" s="14" t="str">
        <x:v>Unsupported prerequisites create false rejects. The sampled RDF cases also omit midbodyEquivalent.</x:v>
      </x:c>
      <x:c r="AM26" s="9" t="str">
        <x:v>ALWAYS_FAIL; RDF_FALSE_REJECT</x:v>
      </x:c>
      <x:c r="AN26" s="9" t="str">
        <x:v>4.3.1</x:v>
      </x:c>
      <x:c r="AO26" s="9" t="str">
        <x:v>MVP/SHACL_GENERATION_PIPELINE/experiments/LUNA_CONTEXTUAL_SINGLESHOT/RUN_01/runs/RUN-TRF-040-20260831T160308769879Z/artifacts/attempt_01/extracted_shape.ttl</x:v>
      </x:c>
      <x:c r="AP26" s="9" t="str">
        <x:v>257759fc118a715be636290f3e9c2cd69294c1ef78fc7ee5e7e99003256457a4</x:v>
      </x:c>
      <x:c r="AQ26" s="52" t="inlineStr">
        <x:is>
          <x:t xml:space="preserve">PASS</x:t>
        </x:is>
      </x:c>
      <x:c r="AR26" s="53" t="inlineStr">
        <x:is>
          <x:t xml:space="preserve">VALID</x:t>
        </x:is>
      </x:c>
      <x:c r="AS26" s="53" t="inlineStr">
        <x:is>
          <x:t xml:space="preserve">TRF-040-P02=ACTIVATED | TRF-040-F03=ACTIVATED</x:t>
        </x:is>
      </x:c>
      <x:c r="AT26" s="53">
        <x:v>1</x:v>
      </x:c>
      <x:c r="AU26" s="53">
        <x:v>30</x:v>
      </x:c>
      <x:c r="AV26" s="53">
        <x:v>126</x:v>
      </x:c>
      <x:c r="AW26" s="53" t="inlineStr">
        <x:is>
          <x:t xml:space="preserve">sh:and, sh:class, sh:datatype, sh:hasValue, sh:in, sh:maxCount, sh:maxExclusive, sh:minCount, sh:minInclusive, sh:node, sh:nodeKind, sh:or, sh:property</x:t>
        </x:is>
      </x:c>
      <x:c r="AX26" s="53">
        <x:v>0</x:v>
      </x:c>
      <x:c r="AY26" s="53">
        <x:v>1</x:v>
      </x:c>
      <x:c r="AZ26" s="53">
        <x:v>2</x:v>
      </x:c>
      <x:c r="BA26" s="54" t="n">
        <x:v>1</x:v>
      </x:c>
      <x:c r="BB26" s="54" t="n">
        <x:v>1</x:v>
      </x:c>
      <x:c r="BC26" s="54" t="n">
        <x:v>1</x:v>
      </x:c>
      <x:c r="BD26" s="55" t="n">
        <x:f>IF(OR(W26&lt;&gt;"REVIEWED",COUNTIF(BA26:BC26,"UNCLEAR")&gt;0,COUNTA(BA26:BC26)&lt;3,(COUNTIF(BA26:BC26,"0")+COUNTIF(BA26:BC26,"1")+COUNTIF(BA26:BC26,"2"))=0,AJ26=""),"",(COUNTIF(BA26:BC26,"1")+2*COUNTIF(BA26:BC26,"2"))/(2*(COUNTIF(BA26:BC26,"0")+COUNTIF(BA26:BC26,"1")+COUNTIF(BA26:BC26,"2"))))</x:f>
        <x:v>0.5</x:v>
      </x:c>
    </x:row>
    <x:row r="27" ht="66" customHeight="1">
      <x:c r="A27" s="9" t="str">
        <x:v>BATCH_03</x:v>
      </x:c>
      <x:c r="B27" s="9" t="n">
        <x:v>21</x:v>
      </x:c>
      <x:c r="C27" s="9" t="str">
        <x:v>IMO-084</x:v>
      </x:c>
      <x:c r="D27" s="9" t="str">
        <x:v>IMO</x:v>
      </x:c>
      <x:c r="E27" s="9" t="str">
        <x:v>DIRECT_STATIC</x:v>
      </x:c>
      <x:c r="F27" s="9" t="str">
        <x:v>RUN_01</x:v>
      </x:c>
      <x:c r="G27" s="12" t="str">
        <x:v>OFFICIAL_ELIGIBLE_OUTPUT</x:v>
      </x:c>
      <x:c r="H27" s="12" t="str">
        <x:v>SINGLESHOT_CAPTURED_DIAGNOSTIC_PASS</x:v>
      </x:c>
      <x:c r="I27" s="12" t="str">
        <x:v>PARSED</x:v>
      </x:c>
      <x:c r="J27" s="12" t="str">
        <x:v>PASS</x:v>
      </x:c>
      <x:c r="K27" s="9" t="n">
        <x:v>5</x:v>
      </x:c>
      <x:c r="L27" s="9" t="n">
        <x:v>5</x:v>
      </x:c>
      <x:c r="M27" s="9" t="n">
        <x:v>5</x:v>
      </x:c>
      <x:c r="N27" s="9" t="n">
        <x:v>1</x:v>
      </x:c>
      <x:c r="O27" s="9" t="str">
        <x:v>IMO-084-I-P02</x:v>
      </x:c>
      <x:c r="P27" s="9" t="str">
        <x:v>PASS</x:v>
      </x:c>
      <x:c r="Q27" s="9" t="str">
        <x:v>PASS</x:v>
      </x:c>
      <x:c r="R27" s="9" t="str">
        <x:v>CORRECT_BEHAVIOR</x:v>
      </x:c>
      <x:c r="S27" s="9" t="str">
        <x:v>IMO-084-I-F02</x:v>
      </x:c>
      <x:c r="T27" s="9" t="str">
        <x:v>FAIL</x:v>
      </x:c>
      <x:c r="U27" s="9" t="str">
        <x:v>FAIL</x:v>
      </x:c>
      <x:c r="V27" s="9" t="str">
        <x:v>CORRECT_BEHAVIOR</x:v>
      </x:c>
      <x:c r="W27" s="13" t="str">
        <x:v>REVIEWED</x:v>
      </x:c>
      <x:c r="X27" s="13" t="str">
        <x:v>AI-assisted draft</x:v>
      </x:c>
      <x:c r="Y27" s="105" t="n">
        <x:v>46281</x:v>
      </x:c>
      <x:c r="Z27" s="13" t="n">
        <x:v>2</x:v>
      </x:c>
      <x:c r="AA27" s="13" t="n">
        <x:v>2</x:v>
      </x:c>
      <x:c r="AB27" s="13" t="n">
        <x:v>2</x:v>
      </x:c>
      <x:c r="AC27" s="13" t="n">
        <x:v>2</x:v>
      </x:c>
      <x:c r="AD27" s="13" t="n">
        <x:v>1</x:v>
      </x:c>
      <x:c r="AE27" s="13" t="n">
        <x:v>2</x:v>
      </x:c>
      <x:c r="AF27" s="13" t="n">
        <x:v>2</x:v>
      </x:c>
      <x:c r="AG27" s="13" t="str">
        <x:v>NO</x:v>
      </x:c>
      <x:c r="AH27" s="13" t="str">
        <x:v>MINOR_DEFECT</x:v>
      </x:c>
      <x:c r="AI27" s="16" t="n">
        <x:f>IF(AND(W27="REVIEWED",X27&lt;&gt;"",Y27&lt;&gt;"",COUNTA(Z27:AF27)=7,COUNTIF(Z27:AF27,"UNCLEAR")=0,(COUNTIF(Z27:AF27,"0")+COUNTIF(Z27:AF27,"1")+COUNTIF(Z27:AF27,"2"))&gt;0,AG27&lt;&gt;"",AH27&lt;&gt;"",AJ27&lt;&gt;""),(COUNTIF(Z27:AF27,"1")+2*COUNTIF(Z27:AF27,"2"))/(2*(COUNTIF(Z27:AF27,"0")+COUNTIF(Z27:AF27,"1")+COUNTIF(Z27:AF27,"2"))),"")</x:f>
        <x:v>0.9285714285714286</x:v>
      </x:c>
      <x:c r="AJ27" s="14" t="str">
        <x:v>Polar Code I-A 9.3.2.1.4.1; the conditional SPARQL check is correct for ordinary single-valued data.</x:v>
      </x:c>
      <x:c r="AK27" s="14" t="str">
        <x:v>CODE_DEFECT</x:v>
      </x:c>
      <x:c r="AL27" s="14" t="str">
        <x:v>The trigger and protection properties have no maxCount. Contradictory multi-valued status data is not rejected.</x:v>
      </x:c>
      <x:c r="AM27" s="9" t="str"/>
      <x:c r="AN27" s="9" t="str">
        <x:v>Part I-A 9.3.2.1.4.1</x:v>
      </x:c>
      <x:c r="AO27" s="9" t="str">
        <x:v>MVP/SHACL_GENERATION_PIPELINE/experiments/LUNA_CONTEXTUAL_SINGLESHOT/RUN_01/runs/RUN-IMO-084-20260831T152338087853Z/artifacts/attempt_01/extracted_shape.ttl</x:v>
      </x:c>
      <x:c r="AP27" s="9" t="str">
        <x:v>d39a53d80134edba52b58c0255a77df9085347329c370d248a26e240a36c1372</x:v>
      </x:c>
      <x:c r="AQ27" s="52" t="inlineStr">
        <x:is>
          <x:t xml:space="preserve">PASS</x:t>
        </x:is>
      </x:c>
      <x:c r="AR27" s="53" t="inlineStr">
        <x:is>
          <x:t xml:space="preserve">VALID</x:t>
        </x:is>
      </x:c>
      <x:c r="AS27" s="53" t="inlineStr">
        <x:is>
          <x:t xml:space="preserve">IMO-084-I-P02=ACTIVATED | IMO-084-I-F02=ACTIVATED</x:t>
        </x:is>
      </x:c>
      <x:c r="AT27" s="53">
        <x:v>1</x:v>
      </x:c>
      <x:c r="AU27" s="53">
        <x:v>1</x:v>
      </x:c>
      <x:c r="AV27" s="53">
        <x:v>3</x:v>
      </x:c>
      <x:c r="AW27" s="53" t="inlineStr">
        <x:is>
          <x:t xml:space="preserve">sh:datatype, sh:minCount, sh:property</x:t>
        </x:is>
      </x:c>
      <x:c r="AX27" s="53">
        <x:v>1</x:v>
      </x:c>
      <x:c r="AY27" s="53">
        <x:v>1</x:v>
      </x:c>
      <x:c r="AZ27" s="53">
        <x:v>0</x:v>
      </x:c>
      <x:c r="BA27" s="54" t="n">
        <x:v>2</x:v>
      </x:c>
      <x:c r="BB27" s="54" t="n">
        <x:v>2</x:v>
      </x:c>
      <x:c r="BC27" s="54" t="n">
        <x:v>2</x:v>
      </x:c>
      <x:c r="BD27" s="55" t="n">
        <x:f>IF(OR(W27&lt;&gt;"REVIEWED",COUNTIF(BA27:BC27,"UNCLEAR")&gt;0,COUNTA(BA27:BC27)&lt;3,(COUNTIF(BA27:BC27,"0")+COUNTIF(BA27:BC27,"1")+COUNTIF(BA27:BC27,"2"))=0,AJ27=""),"",(COUNTIF(BA27:BC27,"1")+2*COUNTIF(BA27:BC27,"2"))/(2*(COUNTIF(BA27:BC27,"0")+COUNTIF(BA27:BC27,"1")+COUNTIF(BA27:BC27,"2"))))</x:f>
        <x:v>1</x:v>
      </x:c>
    </x:row>
    <x:row r="28" ht="66" customHeight="1">
      <x:c r="A28" s="9" t="str">
        <x:v>BATCH_03</x:v>
      </x:c>
      <x:c r="B28" s="9" t="n">
        <x:v>22</x:v>
      </x:c>
      <x:c r="C28" s="9" t="str">
        <x:v>IMO-038</x:v>
      </x:c>
      <x:c r="D28" s="9" t="str">
        <x:v>IMO</x:v>
      </x:c>
      <x:c r="E28" s="9" t="str">
        <x:v>DIRECT_CALCULATION</x:v>
      </x:c>
      <x:c r="F28" s="9" t="str">
        <x:v>RUN_01</x:v>
      </x:c>
      <x:c r="G28" s="12" t="str">
        <x:v>OFFICIAL_ELIGIBLE_OUTPUT</x:v>
      </x:c>
      <x:c r="H28" s="12" t="str">
        <x:v>SINGLESHOT_CAPTURED_DIAGNOSTIC_PASS</x:v>
      </x:c>
      <x:c r="I28" s="12" t="str">
        <x:v>PARSED</x:v>
      </x:c>
      <x:c r="J28" s="12" t="str">
        <x:v>PASS</x:v>
      </x:c>
      <x:c r="K28" s="9" t="n">
        <x:v>12</x:v>
      </x:c>
      <x:c r="L28" s="9" t="n">
        <x:v>12</x:v>
      </x:c>
      <x:c r="M28" s="9" t="n">
        <x:v>12</x:v>
      </x:c>
      <x:c r="N28" s="9" t="n">
        <x:v>1</x:v>
      </x:c>
      <x:c r="O28" s="9" t="str">
        <x:v>IMO-038-P04</x:v>
      </x:c>
      <x:c r="P28" s="9" t="str">
        <x:v>PASS</x:v>
      </x:c>
      <x:c r="Q28" s="9" t="str">
        <x:v>PASS</x:v>
      </x:c>
      <x:c r="R28" s="9" t="str">
        <x:v>CORRECT_BEHAVIOR</x:v>
      </x:c>
      <x:c r="S28" s="9" t="str">
        <x:v>IMO-038-F07</x:v>
      </x:c>
      <x:c r="T28" s="9" t="str">
        <x:v>FAIL</x:v>
      </x:c>
      <x:c r="U28" s="9" t="str">
        <x:v>FAIL</x:v>
      </x:c>
      <x:c r="V28" s="9" t="str">
        <x:v>CORRECT_BEHAVIOR</x:v>
      </x:c>
      <x:c r="W28" s="13" t="str">
        <x:v>REVIEWED</x:v>
      </x:c>
      <x:c r="X28" s="13" t="str">
        <x:v>AI-assisted draft</x:v>
      </x:c>
      <x:c r="Y28" s="105" t="n">
        <x:v>46281</x:v>
      </x:c>
      <x:c r="Z28" s="13" t="n">
        <x:v>2</x:v>
      </x:c>
      <x:c r="AA28" s="13" t="n">
        <x:v>2</x:v>
      </x:c>
      <x:c r="AB28" s="13" t="n">
        <x:v>2</x:v>
      </x:c>
      <x:c r="AC28" s="13" t="n">
        <x:v>2</x:v>
      </x:c>
      <x:c r="AD28" s="13" t="n">
        <x:v>2</x:v>
      </x:c>
      <x:c r="AE28" s="13" t="n">
        <x:v>2</x:v>
      </x:c>
      <x:c r="AF28" s="13" t="n">
        <x:v>2</x:v>
      </x:c>
      <x:c r="AG28" s="13" t="str">
        <x:v>NO</x:v>
      </x:c>
      <x:c r="AH28" s="13" t="str">
        <x:v>CORRECT</x:v>
      </x:c>
      <x:c r="AI28" s="16" t="n">
        <x:f>IF(AND(W28="REVIEWED",X28&lt;&gt;"",Y28&lt;&gt;"",COUNTA(Z28:AF28)=7,COUNTIF(Z28:AF28,"UNCLEAR")=0,(COUNTIF(Z28:AF28,"0")+COUNTIF(Z28:AF28,"1")+COUNTIF(Z28:AF28,"2"))&gt;0,AG28&lt;&gt;"",AH28&lt;&gt;"",AJ28&lt;&gt;""),(COUNTIF(Z28:AF28,"1")+2*COUNTIF(Z28:AF28,"2"))/(2*(COUNTIF(Z28:AF28,"0")+COUNTIF(Z28:AF28,"1")+COUNTIF(Z28:AF28,"2"))),"")</x:f>
        <x:v>1</x:v>
      </x:c>
      <x:c r="AJ28" s="14" t="str">
        <x:v>Polar Code I-A 4.3.2.2; all quantities, units, formulas and inclusive position bounds are represented with numeric tolerances.</x:v>
      </x:c>
      <x:c r="AK28" s="14" t="str">
        <x:v>NONE_FOUND</x:v>
      </x:c>
      <x:c r="AL28" s="14" t="str">
        <x:v>Semantic coverage is complete; implementation is lengthy but internally consistent and diagnostic.</x:v>
      </x:c>
      <x:c r="AM28" s="9" t="str"/>
      <x:c r="AN28" s="9" t="str">
        <x:v>Part I-A 4.3.2.2</x:v>
      </x:c>
      <x:c r="AO28" s="9" t="str">
        <x:v>MVP/SHACL_GENERATION_PIPELINE/experiments/LUNA_CONTEXTUAL_SINGLESHOT/RUN_01/runs/RUN-IMO-038-20260831T150903621200Z/artifacts/attempt_01/extracted_shape.ttl</x:v>
      </x:c>
      <x:c r="AP28" s="9" t="str">
        <x:v>7df70f786f19fdfb5f4ca929675c112bc60bed03388b81e3cc650e00bc8861e8</x:v>
      </x:c>
      <x:c r="AQ28" s="52" t="inlineStr">
        <x:is>
          <x:t xml:space="preserve">PASS</x:t>
        </x:is>
      </x:c>
      <x:c r="AR28" s="53" t="inlineStr">
        <x:is>
          <x:t xml:space="preserve">VALID</x:t>
        </x:is>
      </x:c>
      <x:c r="AS28" s="53" t="inlineStr">
        <x:is>
          <x:t xml:space="preserve">IMO-038-P04=ACTIVATED | IMO-038-F07=ACTIVATED</x:t>
        </x:is>
      </x:c>
      <x:c r="AT28" s="53">
        <x:v>1</x:v>
      </x:c>
      <x:c r="AU28" s="53">
        <x:v>19</x:v>
      </x:c>
      <x:c r="AV28" s="53">
        <x:v>78</x:v>
      </x:c>
      <x:c r="AW28" s="53" t="inlineStr">
        <x:is>
          <x:t xml:space="preserve">sh:datatype, sh:hasValue, sh:maxCount, sh:maxInclusive, sh:minCount, sh:minInclusive, sh:node, sh:property</x:t>
        </x:is>
      </x:c>
      <x:c r="AX28" s="53">
        <x:v>1</x:v>
      </x:c>
      <x:c r="AY28" s="53">
        <x:v>1</x:v>
      </x:c>
      <x:c r="AZ28" s="53">
        <x:v>0</x:v>
      </x:c>
      <x:c r="BA28" s="54" t="n">
        <x:v>1</x:v>
      </x:c>
      <x:c r="BB28" s="54" t="n">
        <x:v>2</x:v>
      </x:c>
      <x:c r="BC28" s="54" t="n">
        <x:v>2</x:v>
      </x:c>
      <x:c r="BD28" s="55" t="n">
        <x:f>IF(OR(W28&lt;&gt;"REVIEWED",COUNTIF(BA28:BC28,"UNCLEAR")&gt;0,COUNTA(BA28:BC28)&lt;3,(COUNTIF(BA28:BC28,"0")+COUNTIF(BA28:BC28,"1")+COUNTIF(BA28:BC28,"2"))=0,AJ28=""),"",(COUNTIF(BA28:BC28,"1")+2*COUNTIF(BA28:BC28,"2"))/(2*(COUNTIF(BA28:BC28,"0")+COUNTIF(BA28:BC28,"1")+COUNTIF(BA28:BC28,"2"))))</x:f>
        <x:v>0.8333333333333334</x:v>
      </x:c>
    </x:row>
    <x:row r="29" ht="66" customHeight="1">
      <x:c r="A29" s="9" t="str">
        <x:v>BATCH_03</x:v>
      </x:c>
      <x:c r="B29" s="9" t="n">
        <x:v>23</x:v>
      </x:c>
      <x:c r="C29" s="9" t="str">
        <x:v>IMO-120</x:v>
      </x:c>
      <x:c r="D29" s="9" t="str">
        <x:v>IMO</x:v>
      </x:c>
      <x:c r="E29" s="9" t="str">
        <x:v>DIRECT_STATIC</x:v>
      </x:c>
      <x:c r="F29" s="9" t="str">
        <x:v>RUN_01</x:v>
      </x:c>
      <x:c r="G29" s="12" t="str">
        <x:v>OFFICIAL_ELIGIBLE_OUTPUT</x:v>
      </x:c>
      <x:c r="H29" s="12" t="str">
        <x:v>SINGLESHOT_CAPTURED_DIAGNOSTIC_PASS</x:v>
      </x:c>
      <x:c r="I29" s="12" t="str">
        <x:v>PARSED</x:v>
      </x:c>
      <x:c r="J29" s="12" t="str">
        <x:v>PASS</x:v>
      </x:c>
      <x:c r="K29" s="9" t="n">
        <x:v>8</x:v>
      </x:c>
      <x:c r="L29" s="9" t="n">
        <x:v>8</x:v>
      </x:c>
      <x:c r="M29" s="9" t="n">
        <x:v>5</x:v>
      </x:c>
      <x:c r="N29" s="9" t="n">
        <x:v>0</x:v>
      </x:c>
      <x:c r="O29" s="9" t="str">
        <x:v>IMO-120-N-P03</x:v>
      </x:c>
      <x:c r="P29" s="9" t="str">
        <x:v>PASS</x:v>
      </x:c>
      <x:c r="Q29" s="9" t="str">
        <x:v>PASS</x:v>
      </x:c>
      <x:c r="R29" s="9" t="str">
        <x:v>CORRECT_BEHAVIOR</x:v>
      </x:c>
      <x:c r="S29" s="9" t="str">
        <x:v>IMO-120-N-F04</x:v>
      </x:c>
      <x:c r="T29" s="9" t="str">
        <x:v>FAIL</x:v>
      </x:c>
      <x:c r="U29" s="9" t="str">
        <x:v>FAIL</x:v>
      </x:c>
      <x:c r="V29" s="9" t="str">
        <x:v>CORRECT_BEHAVIOR</x:v>
      </x:c>
      <x:c r="W29" s="13" t="str">
        <x:v>REVIEWED</x:v>
      </x:c>
      <x:c r="X29" s="13" t="str">
        <x:v>AI-assisted draft</x:v>
      </x:c>
      <x:c r="Y29" s="105" t="n">
        <x:v>46281</x:v>
      </x:c>
      <x:c r="Z29" s="13" t="n">
        <x:v>0</x:v>
      </x:c>
      <x:c r="AA29" s="13" t="n">
        <x:v>2</x:v>
      </x:c>
      <x:c r="AB29" s="13" t="n">
        <x:v>2</x:v>
      </x:c>
      <x:c r="AC29" s="13" t="n">
        <x:v>0</x:v>
      </x:c>
      <x:c r="AD29" s="13" t="n">
        <x:v>0</x:v>
      </x:c>
      <x:c r="AE29" s="13" t="n">
        <x:v>0</x:v>
      </x:c>
      <x:c r="AF29" s="13" t="n">
        <x:v>2</x:v>
      </x:c>
      <x:c r="AG29" s="13" t="str">
        <x:v>YES</x:v>
      </x:c>
      <x:c r="AH29" s="13" t="str">
        <x:v>MAJOR_DEFECT</x:v>
      </x:c>
      <x:c r="AI29" s="16" t="n">
        <x:f>IF(AND(W29="REVIEWED",X29&lt;&gt;"",Y29&lt;&gt;"",COUNTA(Z29:AF29)=7,COUNTIF(Z29:AF29,"UNCLEAR")=0,(COUNTIF(Z29:AF29,"0")+COUNTIF(Z29:AF29,"1")+COUNTIF(Z29:AF29,"2"))&gt;0,AG29&lt;&gt;"",AH29&lt;&gt;"",AJ29&lt;&gt;""),(COUNTIF(Z29:AF29,"1")+2*COUNTIF(Z29:AF29,"2"))/(2*(COUNTIF(Z29:AF29,"0")+COUNTIF(Z29:AF29,"1")+COUNTIF(Z29:AF29,"2"))),"")</x:f>
        <x:v>0.42857142857142855</x:v>
      </x:c>
      <x:c r="AJ29" s="14" t="str">
        <x:v>Polar Code II-A 5.2.1.1; applicability compares operatingArea with 'Arctic_waters' instead of the RDF value 'Arctic waters' and uses nearby concentration &gt;0.1 rather than the locked tenths encoding &gt;1.</x:v>
      </x:c>
      <x:c r="AK29" s="14" t="str">
        <x:v>CODE_DEFECT</x:v>
      </x:c>
      <x:c r="AL29" s="14" t="str">
        <x:v>The active branch can be skipped and also requires extra iceConcentration evidence. These errors are not revealed by the two selected cases.</x:v>
      </x:c>
      <x:c r="AM29" s="9" t="str">
        <x:v>RDF_FALSE_ACCEPT</x:v>
      </x:c>
      <x:c r="AN29" s="9" t="str">
        <x:v>Part II-A 5.2.1.1</x:v>
      </x:c>
      <x:c r="AO29" s="9" t="str">
        <x:v>MVP/SHACL_GENERATION_PIPELINE/experiments/LUNA_CONTEXTUAL_SINGLESHOT/RUN_01/runs/RUN-IMO-120-20260831T153742104570Z/artifacts/attempt_01/extracted_shape.ttl</x:v>
      </x:c>
      <x:c r="AP29" s="9" t="str">
        <x:v>3c54f59c9da544b42e7ad38b4e77a101ff639b5556371839e80d8048163a0866</x:v>
      </x:c>
      <x:c r="AQ29" s="52" t="inlineStr">
        <x:is>
          <x:t xml:space="preserve">PASS</x:t>
        </x:is>
      </x:c>
      <x:c r="AR29" s="53" t="inlineStr">
        <x:is>
          <x:t xml:space="preserve">VALID</x:t>
        </x:is>
      </x:c>
      <x:c r="AS29" s="53" t="inlineStr">
        <x:is>
          <x:t xml:space="preserve">IMO-120-N-P03=ACTIVATED | IMO-120-N-F04=ACTIVATED</x:t>
        </x:is>
      </x:c>
      <x:c r="AT29" s="53">
        <x:v>1</x:v>
      </x:c>
      <x:c r="AU29" s="53">
        <x:v>15</x:v>
      </x:c>
      <x:c r="AV29" s="53">
        <x:v>53</x:v>
      </x:c>
      <x:c r="AW29" s="53" t="inlineStr">
        <x:is>
          <x:t xml:space="preserve">sh:class, sh:datatype, sh:hasValue, sh:maxCount, sh:minCount, sh:node, sh:property</x:t>
        </x:is>
      </x:c>
      <x:c r="AX29" s="53">
        <x:v>1</x:v>
      </x:c>
      <x:c r="AY29" s="53">
        <x:v>1</x:v>
      </x:c>
      <x:c r="AZ29" s="53">
        <x:v>0</x:v>
      </x:c>
      <x:c r="BA29" s="54" t="n">
        <x:v>1</x:v>
      </x:c>
      <x:c r="BB29" s="54" t="n">
        <x:v>1</x:v>
      </x:c>
      <x:c r="BC29" s="54" t="n">
        <x:v>2</x:v>
      </x:c>
      <x:c r="BD29" s="55" t="n">
        <x:f>IF(OR(W29&lt;&gt;"REVIEWED",COUNTIF(BA29:BC29,"UNCLEAR")&gt;0,COUNTA(BA29:BC29)&lt;3,(COUNTIF(BA29:BC29,"0")+COUNTIF(BA29:BC29,"1")+COUNTIF(BA29:BC29,"2"))=0,AJ29=""),"",(COUNTIF(BA29:BC29,"1")+2*COUNTIF(BA29:BC29,"2"))/(2*(COUNTIF(BA29:BC29,"0")+COUNTIF(BA29:BC29,"1")+COUNTIF(BA29:BC29,"2"))))</x:f>
        <x:v>0.6666666666666666</x:v>
      </x:c>
    </x:row>
    <x:row r="30" ht="66" customHeight="1">
      <x:c r="A30" s="9" t="str">
        <x:v>BATCH_03</x:v>
      </x:c>
      <x:c r="B30" s="9" t="n">
        <x:v>24</x:v>
      </x:c>
      <x:c r="C30" s="9" t="str">
        <x:v>TRF-060</x:v>
      </x:c>
      <x:c r="D30" s="9" t="str">
        <x:v>TRAFICOM</x:v>
      </x:c>
      <x:c r="E30" s="9" t="str">
        <x:v>COMPLEX_READINESS</x:v>
      </x:c>
      <x:c r="F30" s="9" t="str">
        <x:v>RUN_01</x:v>
      </x:c>
      <x:c r="G30" s="12" t="str">
        <x:v>OFFICIAL_ELIGIBLE_OUTPUT</x:v>
      </x:c>
      <x:c r="H30" s="12" t="str">
        <x:v>SINGLESHOT_CAPTURED_DIAGNOSTIC_PASS</x:v>
      </x:c>
      <x:c r="I30" s="12" t="str">
        <x:v>PARSED</x:v>
      </x:c>
      <x:c r="J30" s="12" t="str">
        <x:v>PASS</x:v>
      </x:c>
      <x:c r="K30" s="9" t="n">
        <x:v>10</x:v>
      </x:c>
      <x:c r="L30" s="9" t="n">
        <x:v>10</x:v>
      </x:c>
      <x:c r="M30" s="9" t="n">
        <x:v>10</x:v>
      </x:c>
      <x:c r="N30" s="9" t="n">
        <x:v>1</x:v>
      </x:c>
      <x:c r="O30" s="9" t="str">
        <x:v>TRF-060-P01</x:v>
      </x:c>
      <x:c r="P30" s="9" t="str">
        <x:v>PASS</x:v>
      </x:c>
      <x:c r="Q30" s="9" t="str">
        <x:v>PASS</x:v>
      </x:c>
      <x:c r="R30" s="9" t="str">
        <x:v>CORRECT_BEHAVIOR</x:v>
      </x:c>
      <x:c r="S30" s="9" t="str">
        <x:v>TRF-060-F04</x:v>
      </x:c>
      <x:c r="T30" s="9" t="str">
        <x:v>FAIL</x:v>
      </x:c>
      <x:c r="U30" s="9" t="str">
        <x:v>FAIL</x:v>
      </x:c>
      <x:c r="V30" s="9" t="str">
        <x:v>CORRECT_BEHAVIOR</x:v>
      </x:c>
      <x:c r="W30" s="13" t="str">
        <x:v>REVIEWED</x:v>
      </x:c>
      <x:c r="X30" s="13" t="str">
        <x:v>AI-assisted draft</x:v>
      </x:c>
      <x:c r="Y30" s="105" t="n">
        <x:v>46281</x:v>
      </x:c>
      <x:c r="Z30" s="13" t="n">
        <x:v>2</x:v>
      </x:c>
      <x:c r="AA30" s="13" t="n">
        <x:v>2</x:v>
      </x:c>
      <x:c r="AB30" s="13" t="n">
        <x:v>1</x:v>
      </x:c>
      <x:c r="AC30" s="13" t="n">
        <x:v>0</x:v>
      </x:c>
      <x:c r="AD30" s="13" t="n">
        <x:v>1</x:v>
      </x:c>
      <x:c r="AE30" s="13" t="n">
        <x:v>2</x:v>
      </x:c>
      <x:c r="AF30" s="13" t="n">
        <x:v>2</x:v>
      </x:c>
      <x:c r="AG30" s="13" t="str">
        <x:v>YES</x:v>
      </x:c>
      <x:c r="AH30" s="13" t="str">
        <x:v>MAJOR_DEFECT</x:v>
      </x:c>
      <x:c r="AI30" s="16" t="n">
        <x:f>IF(AND(W30="REVIEWED",X30&lt;&gt;"",Y30&lt;&gt;"",COUNTA(Z30:AF30)=7,COUNTIF(Z30:AF30,"UNCLEAR")=0,(COUNTIF(Z30:AF30,"0")+COUNTIF(Z30:AF30,"1")+COUNTIF(Z30:AF30,"2"))&gt;0,AG30&lt;&gt;"",AH30&lt;&gt;"",AJ30&lt;&gt;""),(COUNTIF(Z30:AF30,"1")+2*COUNTIF(Z30:AF30,"2"))/(2*(COUNTIF(Z30:AF30,"0")+COUNTIF(Z30:AF30,"1")+COUNTIF(Z30:AF30,"2"))),"")</x:f>
        <x:v>0.7142857142857143</x:v>
      </x:c>
      <x:c r="AJ30" s="14" t="str">
        <x:v>TRAFICOM 4.6.2; all readiness quantities and Table 4-8 evidence are required, but the actual formula relationships are absent.</x:v>
      </x:c>
      <x:c r="AK30" s="14" t="str">
        <x:v>MULTIPLE</x:v>
      </x:c>
      <x:c r="AL30" s="14" t="str">
        <x:v>Incorrect M, Aa and Z values can conform. The sampled RDF values are themselves numerically inconsistent with the source equations.</x:v>
      </x:c>
      <x:c r="AM30" s="9" t="str"/>
      <x:c r="AN30" s="9" t="str">
        <x:v>4.6.2</x:v>
      </x:c>
      <x:c r="AO30" s="9" t="str">
        <x:v>MVP/SHACL_GENERATION_PIPELINE/experiments/LUNA_CONTEXTUAL_SINGLESHOT/RUN_01/runs/RUN-TRF-060-20260831T161444847428Z/artifacts/attempt_01/extracted_shape.ttl</x:v>
      </x:c>
      <x:c r="AP30" s="9" t="str">
        <x:v>7aa92d76186326f59f6655f142f57b66113d508f26ab04d43837a92ccf295f2c</x:v>
      </x:c>
      <x:c r="AQ30" s="52" t="inlineStr">
        <x:is>
          <x:t xml:space="preserve">PASS</x:t>
        </x:is>
      </x:c>
      <x:c r="AR30" s="53" t="inlineStr">
        <x:is>
          <x:t xml:space="preserve">VALID</x:t>
        </x:is>
      </x:c>
      <x:c r="AS30" s="53" t="inlineStr">
        <x:is>
          <x:t xml:space="preserve">TRF-060-P01=ACTIVATED | TRF-060-F04=ACTIVATED</x:t>
        </x:is>
      </x:c>
      <x:c r="AT30" s="53">
        <x:v>2</x:v>
      </x:c>
      <x:c r="AU30" s="53">
        <x:v>36</x:v>
      </x:c>
      <x:c r="AV30" s="53">
        <x:v>155</x:v>
      </x:c>
      <x:c r="AW30" s="53" t="inlineStr">
        <x:is>
          <x:t xml:space="preserve">sh:class, sh:datatype, sh:hasValue, sh:maxCount, sh:minCount, sh:node, sh:property</x:t>
        </x:is>
      </x:c>
      <x:c r="AX30" s="53">
        <x:v>0</x:v>
      </x:c>
      <x:c r="AY30" s="53">
        <x:v>1</x:v>
      </x:c>
      <x:c r="AZ30" s="53">
        <x:v>0</x:v>
      </x:c>
      <x:c r="BA30" s="54" t="n">
        <x:v>1</x:v>
      </x:c>
      <x:c r="BB30" s="54" t="n">
        <x:v>2</x:v>
      </x:c>
      <x:c r="BC30" s="54" t="n">
        <x:v>2</x:v>
      </x:c>
      <x:c r="BD30" s="55" t="n">
        <x:f>IF(OR(W30&lt;&gt;"REVIEWED",COUNTIF(BA30:BC30,"UNCLEAR")&gt;0,COUNTA(BA30:BC30)&lt;3,(COUNTIF(BA30:BC30,"0")+COUNTIF(BA30:BC30,"1")+COUNTIF(BA30:BC30,"2"))=0,AJ30=""),"",(COUNTIF(BA30:BC30,"1")+2*COUNTIF(BA30:BC30,"2"))/(2*(COUNTIF(BA30:BC30,"0")+COUNTIF(BA30:BC30,"1")+COUNTIF(BA30:BC30,"2"))))</x:f>
        <x:v>0.8333333333333334</x:v>
      </x:c>
    </x:row>
    <x:row r="31" ht="66" customHeight="1">
      <x:c r="A31" s="9" t="str">
        <x:v>BATCH_03</x:v>
      </x:c>
      <x:c r="B31" s="9" t="n">
        <x:v>25</x:v>
      </x:c>
      <x:c r="C31" s="9" t="str">
        <x:v>IMO-034</x:v>
      </x:c>
      <x:c r="D31" s="9" t="str">
        <x:v>IMO</x:v>
      </x:c>
      <x:c r="E31" s="9" t="str">
        <x:v>DIRECT_STATIC</x:v>
      </x:c>
      <x:c r="F31" s="9" t="str">
        <x:v>RUN_01</x:v>
      </x:c>
      <x:c r="G31" s="12" t="str">
        <x:v>OFFICIAL_ELIGIBLE_OUTPUT</x:v>
      </x:c>
      <x:c r="H31" s="12" t="str">
        <x:v>SINGLESHOT_CAPTURED_DIAGNOSTIC_PASS</x:v>
      </x:c>
      <x:c r="I31" s="12" t="str">
        <x:v>PARSED</x:v>
      </x:c>
      <x:c r="J31" s="12" t="str">
        <x:v>PASS</x:v>
      </x:c>
      <x:c r="K31" s="9" t="n">
        <x:v>5</x:v>
      </x:c>
      <x:c r="L31" s="9" t="n">
        <x:v>5</x:v>
      </x:c>
      <x:c r="M31" s="9" t="n">
        <x:v>5</x:v>
      </x:c>
      <x:c r="N31" s="9" t="n">
        <x:v>1</x:v>
      </x:c>
      <x:c r="O31" s="9" t="str">
        <x:v>IMO-034-P02</x:v>
      </x:c>
      <x:c r="P31" s="9" t="str">
        <x:v>PASS</x:v>
      </x:c>
      <x:c r="Q31" s="9" t="str">
        <x:v>PASS</x:v>
      </x:c>
      <x:c r="R31" s="9" t="str">
        <x:v>CORRECT_BEHAVIOR</x:v>
      </x:c>
      <x:c r="S31" s="9" t="str">
        <x:v>IMO-034-F01</x:v>
      </x:c>
      <x:c r="T31" s="9" t="str">
        <x:v>FAIL</x:v>
      </x:c>
      <x:c r="U31" s="9" t="str">
        <x:v>FAIL</x:v>
      </x:c>
      <x:c r="V31" s="9" t="str">
        <x:v>CORRECT_BEHAVIOR</x:v>
      </x:c>
      <x:c r="W31" s="13" t="str">
        <x:v>REVIEWED</x:v>
      </x:c>
      <x:c r="X31" s="13" t="str">
        <x:v>AI-assisted draft</x:v>
      </x:c>
      <x:c r="Y31" s="105" t="n">
        <x:v>46281</x:v>
      </x:c>
      <x:c r="Z31" s="13" t="n">
        <x:v>2</x:v>
      </x:c>
      <x:c r="AA31" s="13" t="n">
        <x:v>2</x:v>
      </x:c>
      <x:c r="AB31" s="13" t="n">
        <x:v>2</x:v>
      </x:c>
      <x:c r="AC31" s="13" t="n">
        <x:v>2</x:v>
      </x:c>
      <x:c r="AD31" s="13" t="n">
        <x:v>2</x:v>
      </x:c>
      <x:c r="AE31" s="13" t="n">
        <x:v>2</x:v>
      </x:c>
      <x:c r="AF31" s="13" t="n">
        <x:v>2</x:v>
      </x:c>
      <x:c r="AG31" s="13" t="str">
        <x:v>NO</x:v>
      </x:c>
      <x:c r="AH31" s="13" t="str">
        <x:v>CORRECT</x:v>
      </x:c>
      <x:c r="AI31" s="16" t="n">
        <x:f>IF(AND(W31="REVIEWED",X31&lt;&gt;"",Y31&lt;&gt;"",COUNTA(Z31:AF31)=7,COUNTIF(Z31:AF31,"UNCLEAR")=0,(COUNTIF(Z31:AF31,"0")+COUNTIF(Z31:AF31,"1")+COUNTIF(Z31:AF31,"2"))&gt;0,AG31&lt;&gt;"",AH31&lt;&gt;"",AJ31&lt;&gt;""),(COUNTIF(Z31:AF31,"1")+2*COUNTIF(Z31:AF31,"2"))/(2*(COUNTIF(Z31:AF31,"0")+COUNTIF(Z31:AF31,"1")+COUNTIF(Z31:AF31,"2"))),"")</x:f>
        <x:v>1</x:v>
      </x:c>
      <x:c r="AJ31" s="14" t="str">
        <x:v>Polar Code I-A 4.3.1.2; scalar trigger and result booleans, active obligations and inactive branch are encoded.</x:v>
      </x:c>
      <x:c r="AK31" s="14" t="str">
        <x:v>NONE_FOUND</x:v>
      </x:c>
      <x:c r="AL31" s="14" t="str">
        <x:v>No material defect found.</x:v>
      </x:c>
      <x:c r="AM31" s="9" t="str"/>
      <x:c r="AN31" s="9" t="str">
        <x:v>Part I-A 4.3.1.2</x:v>
      </x:c>
      <x:c r="AO31" s="9" t="str">
        <x:v>MVP/SHACL_GENERATION_PIPELINE/experiments/LUNA_CONTEXTUAL_SINGLESHOT/RUN_01/runs/RUN-IMO-034-20260831T150714874708Z/artifacts/attempt_01/extracted_shape.ttl</x:v>
      </x:c>
      <x:c r="AP31" s="9" t="str">
        <x:v>05bec50e1e83f2b00fdfdd48d4ffaf308477286e582584802479ccb79215bd75</x:v>
      </x:c>
      <x:c r="AQ31" s="52" t="inlineStr">
        <x:is>
          <x:t xml:space="preserve">PASS</x:t>
        </x:is>
      </x:c>
      <x:c r="AR31" s="53" t="inlineStr">
        <x:is>
          <x:t xml:space="preserve">VALID</x:t>
        </x:is>
      </x:c>
      <x:c r="AS31" s="53" t="inlineStr">
        <x:is>
          <x:t xml:space="preserve">IMO-034-P02=ACTIVATED | IMO-034-F01=ACTIVATED</x:t>
        </x:is>
      </x:c>
      <x:c r="AT31" s="53">
        <x:v>1</x:v>
      </x:c>
      <x:c r="AU31" s="53">
        <x:v>5</x:v>
      </x:c>
      <x:c r="AV31" s="53">
        <x:v>24</x:v>
      </x:c>
      <x:c r="AW31" s="53" t="inlineStr">
        <x:is>
          <x:t xml:space="preserve">sh:datatype, sh:hasValue, sh:maxCount, sh:minCount, sh:or, sh:property</x:t>
        </x:is>
      </x:c>
      <x:c r="AX31" s="53">
        <x:v>0</x:v>
      </x:c>
      <x:c r="AY31" s="53">
        <x:v>1</x:v>
      </x:c>
      <x:c r="AZ31" s="53">
        <x:v>1</x:v>
      </x:c>
      <x:c r="BA31" s="54" t="n">
        <x:v>2</x:v>
      </x:c>
      <x:c r="BB31" s="54" t="n">
        <x:v>2</x:v>
      </x:c>
      <x:c r="BC31" s="54" t="n">
        <x:v>2</x:v>
      </x:c>
      <x:c r="BD31" s="55" t="n">
        <x:f>IF(OR(W31&lt;&gt;"REVIEWED",COUNTIF(BA31:BC31,"UNCLEAR")&gt;0,COUNTA(BA31:BC31)&lt;3,(COUNTIF(BA31:BC31,"0")+COUNTIF(BA31:BC31,"1")+COUNTIF(BA31:BC31,"2"))=0,AJ31=""),"",(COUNTIF(BA31:BC31,"1")+2*COUNTIF(BA31:BC31,"2"))/(2*(COUNTIF(BA31:BC31,"0")+COUNTIF(BA31:BC31,"1")+COUNTIF(BA31:BC31,"2"))))</x:f>
        <x:v>1</x:v>
      </x:c>
    </x:row>
    <x:row r="32" ht="66" customHeight="1">
      <x:c r="A32" s="9" t="str">
        <x:v>BATCH_03</x:v>
      </x:c>
      <x:c r="B32" s="9" t="n">
        <x:v>26</x:v>
      </x:c>
      <x:c r="C32" s="9" t="str">
        <x:v>TRF-043</x:v>
      </x:c>
      <x:c r="D32" s="9" t="str">
        <x:v>TRAFICOM</x:v>
      </x:c>
      <x:c r="E32" s="9" t="str">
        <x:v>DIRECT_STATIC</x:v>
      </x:c>
      <x:c r="F32" s="9" t="str">
        <x:v>RUN_01</x:v>
      </x:c>
      <x:c r="G32" s="12" t="str">
        <x:v>OFFICIAL_ELIGIBLE_OUTPUT</x:v>
      </x:c>
      <x:c r="H32" s="12" t="str">
        <x:v>SINGLESHOT_CAPTURED_DIAGNOSTIC_PASS</x:v>
      </x:c>
      <x:c r="I32" s="12" t="str">
        <x:v>PARSED</x:v>
      </x:c>
      <x:c r="J32" s="12" t="str">
        <x:v>PASS</x:v>
      </x:c>
      <x:c r="K32" s="9" t="n">
        <x:v>8</x:v>
      </x:c>
      <x:c r="L32" s="9" t="n">
        <x:v>8</x:v>
      </x:c>
      <x:c r="M32" s="9" t="n">
        <x:v>7</x:v>
      </x:c>
      <x:c r="N32" s="9" t="n">
        <x:v>0</x:v>
      </x:c>
      <x:c r="O32" s="9" t="str">
        <x:v>TRF-043-P01</x:v>
      </x:c>
      <x:c r="P32" s="9" t="str">
        <x:v>PASS</x:v>
      </x:c>
      <x:c r="Q32" s="9" t="str">
        <x:v>PASS</x:v>
      </x:c>
      <x:c r="R32" s="9" t="str">
        <x:v>CORRECT_BEHAVIOR</x:v>
      </x:c>
      <x:c r="S32" s="9" t="str">
        <x:v>TRF-043-F03</x:v>
      </x:c>
      <x:c r="T32" s="9" t="str">
        <x:v>FAIL</x:v>
      </x:c>
      <x:c r="U32" s="9" t="str">
        <x:v>FAIL</x:v>
      </x:c>
      <x:c r="V32" s="9" t="str">
        <x:v>CORRECT_BEHAVIOR</x:v>
      </x:c>
      <x:c r="W32" s="13" t="str">
        <x:v>REVIEWED</x:v>
      </x:c>
      <x:c r="X32" s="13" t="str">
        <x:v>AI-assisted draft</x:v>
      </x:c>
      <x:c r="Y32" s="105" t="n">
        <x:v>46281</x:v>
      </x:c>
      <x:c r="Z32" s="13" t="n">
        <x:v>2</x:v>
      </x:c>
      <x:c r="AA32" s="13" t="n">
        <x:v>2</x:v>
      </x:c>
      <x:c r="AB32" s="13" t="n">
        <x:v>1</x:v>
      </x:c>
      <x:c r="AC32" s="13" t="n">
        <x:v>1</x:v>
      </x:c>
      <x:c r="AD32" s="13" t="n">
        <x:v>0</x:v>
      </x:c>
      <x:c r="AE32" s="13" t="n">
        <x:v>1</x:v>
      </x:c>
      <x:c r="AF32" s="13" t="n">
        <x:v>2</x:v>
      </x:c>
      <x:c r="AG32" s="13" t="str">
        <x:v>YES</x:v>
      </x:c>
      <x:c r="AH32" s="13" t="str">
        <x:v>MAJOR_DEFECT</x:v>
      </x:c>
      <x:c r="AI32" s="16" t="n">
        <x:f>IF(AND(W32="REVIEWED",X32&lt;&gt;"",Y32&lt;&gt;"",COUNTA(Z32:AF32)=7,COUNTIF(Z32:AF32,"UNCLEAR")=0,(COUNTIF(Z32:AF32,"0")+COUNTIF(Z32:AF32,"1")+COUNTIF(Z32:AF32,"2"))&gt;0,AG32&lt;&gt;"",AH32&lt;&gt;"",AJ32&lt;&gt;""),(COUNTIF(Z32:AF32,"1")+2*COUNTIF(Z32:AF32,"2"))/(2*(COUNTIF(Z32:AF32,"0")+COUNTIF(Z32:AF32,"1")+COUNTIF(Z32:AF32,"2"))),"")</x:f>
        <x:v>0.6428571428571429</x:v>
      </x:c>
      <x:c r="AJ32" s="14" t="str">
        <x:v>TRAFICOM 4.4.1; IA Super bow and midbody are both forced to a 2.0 m lower extent, while the source requires the bow to reach the tank top or below the floor top.</x:v>
      </x:c>
      <x:c r="AK32" s="14" t="str">
        <x:v>CODE_DEFECT</x:v>
      </x:c>
      <x:c r="AL32" s="14" t="str">
        <x:v>The reachesTankTopOrBelowFloorTop selector is required but never used. A valid IA Super bow arrangement can therefore be rejected, despite otherwise broad table coverage.</x:v>
      </x:c>
      <x:c r="AM32" s="9" t="str">
        <x:v>RDF_FALSE_ACCEPT</x:v>
      </x:c>
      <x:c r="AN32" s="9" t="str">
        <x:v>4.4.1</x:v>
      </x:c>
      <x:c r="AO32" s="9" t="str">
        <x:v>MVP/SHACL_GENERATION_PIPELINE/experiments/LUNA_CONTEXTUAL_SINGLESHOT/RUN_01/runs/RUN-TRF-043-20260831T160433505359Z/artifacts/attempt_01/extracted_shape.ttl</x:v>
      </x:c>
      <x:c r="AP32" s="9" t="str">
        <x:v>fcd18e2e7338bf6b75f893a03fe017b2338b532dcf249f354046df6577fa41e0</x:v>
      </x:c>
      <x:c r="AQ32" s="52" t="inlineStr">
        <x:is>
          <x:t xml:space="preserve">PASS</x:t>
        </x:is>
      </x:c>
      <x:c r="AR32" s="53" t="inlineStr">
        <x:is>
          <x:t xml:space="preserve">VALID</x:t>
        </x:is>
      </x:c>
      <x:c r="AS32" s="53" t="inlineStr">
        <x:is>
          <x:t xml:space="preserve">TRF-043-P01=ACTIVATED | TRF-043-F03=ACTIVATED</x:t>
        </x:is>
      </x:c>
      <x:c r="AT32" s="53">
        <x:v>5</x:v>
      </x:c>
      <x:c r="AU32" s="53">
        <x:v>17</x:v>
      </x:c>
      <x:c r="AV32" s="53">
        <x:v>67</x:v>
      </x:c>
      <x:c r="AW32" s="53" t="inlineStr">
        <x:is>
          <x:t xml:space="preserve">sh:class, sh:datatype, sh:hasValue, sh:in, sh:maxCount, sh:minCount, sh:node, sh:or, sh:property</x:t>
        </x:is>
      </x:c>
      <x:c r="AX32" s="53">
        <x:v>2</x:v>
      </x:c>
      <x:c r="AY32" s="53">
        <x:v>1</x:v>
      </x:c>
      <x:c r="AZ32" s="53">
        <x:v>1</x:v>
      </x:c>
      <x:c r="BA32" s="54" t="n">
        <x:v>1</x:v>
      </x:c>
      <x:c r="BB32" s="54" t="n">
        <x:v>1</x:v>
      </x:c>
      <x:c r="BC32" s="54" t="n">
        <x:v>2</x:v>
      </x:c>
      <x:c r="BD32" s="55" t="n">
        <x:f>IF(OR(W32&lt;&gt;"REVIEWED",COUNTIF(BA32:BC32,"UNCLEAR")&gt;0,COUNTA(BA32:BC32)&lt;3,(COUNTIF(BA32:BC32,"0")+COUNTIF(BA32:BC32,"1")+COUNTIF(BA32:BC32,"2"))=0,AJ32=""),"",(COUNTIF(BA32:BC32,"1")+2*COUNTIF(BA32:BC32,"2"))/(2*(COUNTIF(BA32:BC32,"0")+COUNTIF(BA32:BC32,"1")+COUNTIF(BA32:BC32,"2"))))</x:f>
        <x:v>0.6666666666666666</x:v>
      </x:c>
    </x:row>
    <x:row r="33" ht="66" customHeight="1">
      <x:c r="A33" s="9" t="str">
        <x:v>BATCH_03</x:v>
      </x:c>
      <x:c r="B33" s="9" t="n">
        <x:v>27</x:v>
      </x:c>
      <x:c r="C33" s="9" t="str">
        <x:v>IMO-121</x:v>
      </x:c>
      <x:c r="D33" s="9" t="str">
        <x:v>IMO</x:v>
      </x:c>
      <x:c r="E33" s="9" t="str">
        <x:v>DIRECT_STATIC</x:v>
      </x:c>
      <x:c r="F33" s="9" t="str">
        <x:v>RUN_01</x:v>
      </x:c>
      <x:c r="G33" s="12" t="str">
        <x:v>OFFICIAL_ELIGIBLE_OUTPUT</x:v>
      </x:c>
      <x:c r="H33" s="12" t="str">
        <x:v>SINGLESHOT_CAPTURED_DIAGNOSTIC_PASS</x:v>
      </x:c>
      <x:c r="I33" s="12" t="str">
        <x:v>PARSED</x:v>
      </x:c>
      <x:c r="J33" s="12" t="str">
        <x:v>PASS</x:v>
      </x:c>
      <x:c r="K33" s="9" t="n">
        <x:v>8</x:v>
      </x:c>
      <x:c r="L33" s="9" t="n">
        <x:v>8</x:v>
      </x:c>
      <x:c r="M33" s="9" t="n">
        <x:v>8</x:v>
      </x:c>
      <x:c r="N33" s="9" t="n">
        <x:v>1</x:v>
      </x:c>
      <x:c r="O33" s="9" t="str">
        <x:v>IMO-121-N-P02</x:v>
      </x:c>
      <x:c r="P33" s="9" t="str">
        <x:v>PASS</x:v>
      </x:c>
      <x:c r="Q33" s="9" t="str">
        <x:v>PASS</x:v>
      </x:c>
      <x:c r="R33" s="9" t="str">
        <x:v>CORRECT_BEHAVIOR</x:v>
      </x:c>
      <x:c r="S33" s="9" t="str">
        <x:v>IMO-121-N-F03</x:v>
      </x:c>
      <x:c r="T33" s="9" t="str">
        <x:v>FAIL</x:v>
      </x:c>
      <x:c r="U33" s="9" t="str">
        <x:v>FAIL</x:v>
      </x:c>
      <x:c r="V33" s="9" t="str">
        <x:v>CORRECT_BEHAVIOR</x:v>
      </x:c>
      <x:c r="W33" s="13" t="str">
        <x:v>REVIEWED</x:v>
      </x:c>
      <x:c r="X33" s="13" t="str">
        <x:v>AI-assisted draft</x:v>
      </x:c>
      <x:c r="Y33" s="105" t="n">
        <x:v>46281</x:v>
      </x:c>
      <x:c r="Z33" s="13" t="n">
        <x:v>2</x:v>
      </x:c>
      <x:c r="AA33" s="13" t="n">
        <x:v>2</x:v>
      </x:c>
      <x:c r="AB33" s="13" t="n">
        <x:v>2</x:v>
      </x:c>
      <x:c r="AC33" s="13" t="n">
        <x:v>2</x:v>
      </x:c>
      <x:c r="AD33" s="13" t="n">
        <x:v>2</x:v>
      </x:c>
      <x:c r="AE33" s="13" t="n">
        <x:v>2</x:v>
      </x:c>
      <x:c r="AF33" s="13" t="n">
        <x:v>2</x:v>
      </x:c>
      <x:c r="AG33" s="13" t="str">
        <x:v>NO</x:v>
      </x:c>
      <x:c r="AH33" s="13" t="str">
        <x:v>CORRECT</x:v>
      </x:c>
      <x:c r="AI33" s="16" t="n">
        <x:f>IF(AND(W33="REVIEWED",X33&lt;&gt;"",Y33&lt;&gt;"",COUNTA(Z33:AF33)=7,COUNTIF(Z33:AF33,"UNCLEAR")=0,(COUNTIF(Z33:AF33,"0")+COUNTIF(Z33:AF33,"1")+COUNTIF(Z33:AF33,"2"))&gt;0,AG33&lt;&gt;"",AH33&lt;&gt;"",AJ33&lt;&gt;""),(COUNTIF(Z33:AF33,"1")+2*COUNTIF(Z33:AF33,"2"))/(2*(COUNTIF(Z33:AF33,"0")+COUNTIF(Z33:AF33,"1")+COUNTIF(Z33:AF33,"2"))),"")</x:f>
        <x:v>1</x:v>
      </x:c>
      <x:c r="AJ33" s="14" t="str">
        <x:v>Polar Code II-A 5.2.1.2; the discharge selector and all three active obligations use correct scalar values and units.</x:v>
      </x:c>
      <x:c r="AK33" s="14" t="str">
        <x:v>NONE_FOUND</x:v>
      </x:c>
      <x:c r="AL33" s="14" t="str">
        <x:v>No material defect found.</x:v>
      </x:c>
      <x:c r="AM33" s="9" t="str"/>
      <x:c r="AN33" s="9" t="str">
        <x:v>Part II-A 5.2.1.2</x:v>
      </x:c>
      <x:c r="AO33" s="9" t="str">
        <x:v>MVP/SHACL_GENERATION_PIPELINE/experiments/LUNA_CONTEXTUAL_SINGLESHOT/RUN_01/runs/RUN-IMO-121-20260831T153829674407Z/artifacts/attempt_01/extracted_shape.ttl</x:v>
      </x:c>
      <x:c r="AP33" s="9" t="str">
        <x:v>63c699c0a4056a39c0c7725a411777d6afae03124391b20ec533fd188ddf27df</x:v>
      </x:c>
      <x:c r="AQ33" s="52" t="inlineStr">
        <x:is>
          <x:t xml:space="preserve">PASS</x:t>
        </x:is>
      </x:c>
      <x:c r="AR33" s="53" t="inlineStr">
        <x:is>
          <x:t xml:space="preserve">VALID</x:t>
        </x:is>
      </x:c>
      <x:c r="AS33" s="53" t="inlineStr">
        <x:is>
          <x:t xml:space="preserve">IMO-121-N-P02=ACTIVATED | IMO-121-N-F03=ACTIVATED</x:t>
        </x:is>
      </x:c>
      <x:c r="AT33" s="53">
        <x:v>1</x:v>
      </x:c>
      <x:c r="AU33" s="53">
        <x:v>8</x:v>
      </x:c>
      <x:c r="AV33" s="53">
        <x:v>33</x:v>
      </x:c>
      <x:c r="AW33" s="53" t="inlineStr">
        <x:is>
          <x:t xml:space="preserve">sh:class, sh:datatype, sh:hasValue, sh:maxCount, sh:maxInclusive, sh:minCount, sh:node, sh:or, sh:property</x:t>
        </x:is>
      </x:c>
      <x:c r="AX33" s="53">
        <x:v>0</x:v>
      </x:c>
      <x:c r="AY33" s="53">
        <x:v>1</x:v>
      </x:c>
      <x:c r="AZ33" s="53">
        <x:v>1</x:v>
      </x:c>
      <x:c r="BA33" s="54" t="n">
        <x:v>2</x:v>
      </x:c>
      <x:c r="BB33" s="54" t="n">
        <x:v>2</x:v>
      </x:c>
      <x:c r="BC33" s="54" t="n">
        <x:v>2</x:v>
      </x:c>
      <x:c r="BD33" s="55" t="n">
        <x:f>IF(OR(W33&lt;&gt;"REVIEWED",COUNTIF(BA33:BC33,"UNCLEAR")&gt;0,COUNTA(BA33:BC33)&lt;3,(COUNTIF(BA33:BC33,"0")+COUNTIF(BA33:BC33,"1")+COUNTIF(BA33:BC33,"2"))=0,AJ33=""),"",(COUNTIF(BA33:BC33,"1")+2*COUNTIF(BA33:BC33,"2"))/(2*(COUNTIF(BA33:BC33,"0")+COUNTIF(BA33:BC33,"1")+COUNTIF(BA33:BC33,"2"))))</x:f>
        <x:v>1</x:v>
      </x:c>
    </x:row>
    <x:row r="34" ht="66" customHeight="1">
      <x:c r="A34" s="9" t="str">
        <x:v>BATCH_03</x:v>
      </x:c>
      <x:c r="B34" s="9" t="n">
        <x:v>28</x:v>
      </x:c>
      <x:c r="C34" s="9" t="str">
        <x:v>IMO-057</x:v>
      </x:c>
      <x:c r="D34" s="9" t="str">
        <x:v>IMO</x:v>
      </x:c>
      <x:c r="E34" s="9" t="str">
        <x:v>DIRECT_STATIC</x:v>
      </x:c>
      <x:c r="F34" s="9" t="str">
        <x:v>RUN_01</x:v>
      </x:c>
      <x:c r="G34" s="12" t="str">
        <x:v>OFFICIAL_ELIGIBLE_OUTPUT</x:v>
      </x:c>
      <x:c r="H34" s="12" t="str">
        <x:v>SINGLESHOT_CAPTURED_DIAGNOSTIC_PASS</x:v>
      </x:c>
      <x:c r="I34" s="12" t="str">
        <x:v>PARSED</x:v>
      </x:c>
      <x:c r="J34" s="12" t="str">
        <x:v>PASS</x:v>
      </x:c>
      <x:c r="K34" s="9" t="n">
        <x:v>12</x:v>
      </x:c>
      <x:c r="L34" s="9" t="n">
        <x:v>12</x:v>
      </x:c>
      <x:c r="M34" s="9" t="n">
        <x:v>12</x:v>
      </x:c>
      <x:c r="N34" s="9" t="n">
        <x:v>1</x:v>
      </x:c>
      <x:c r="O34" s="9" t="str">
        <x:v>IMO-057-P06</x:v>
      </x:c>
      <x:c r="P34" s="9" t="str">
        <x:v>PASS</x:v>
      </x:c>
      <x:c r="Q34" s="9" t="str">
        <x:v>PASS</x:v>
      </x:c>
      <x:c r="R34" s="9" t="str">
        <x:v>CORRECT_BEHAVIOR</x:v>
      </x:c>
      <x:c r="S34" s="9" t="str">
        <x:v>IMO-057-F01</x:v>
      </x:c>
      <x:c r="T34" s="9" t="str">
        <x:v>FAIL</x:v>
      </x:c>
      <x:c r="U34" s="9" t="str">
        <x:v>FAIL</x:v>
      </x:c>
      <x:c r="V34" s="9" t="str">
        <x:v>CORRECT_BEHAVIOR</x:v>
      </x:c>
      <x:c r="W34" s="13" t="str">
        <x:v>REVIEWED</x:v>
      </x:c>
      <x:c r="X34" s="13" t="str">
        <x:v>AI-assisted draft</x:v>
      </x:c>
      <x:c r="Y34" s="105" t="n">
        <x:v>46281</x:v>
      </x:c>
      <x:c r="Z34" s="13" t="n">
        <x:v>2</x:v>
      </x:c>
      <x:c r="AA34" s="13" t="n">
        <x:v>2</x:v>
      </x:c>
      <x:c r="AB34" s="13" t="n">
        <x:v>2</x:v>
      </x:c>
      <x:c r="AC34" s="13" t="n">
        <x:v>2</x:v>
      </x:c>
      <x:c r="AD34" s="13" t="n">
        <x:v>2</x:v>
      </x:c>
      <x:c r="AE34" s="13" t="n">
        <x:v>2</x:v>
      </x:c>
      <x:c r="AF34" s="13" t="n">
        <x:v>2</x:v>
      </x:c>
      <x:c r="AG34" s="13" t="str">
        <x:v>NO</x:v>
      </x:c>
      <x:c r="AH34" s="13" t="str">
        <x:v>CORRECT</x:v>
      </x:c>
      <x:c r="AI34" s="16" t="n">
        <x:f>IF(AND(W34="REVIEWED",X34&lt;&gt;"",Y34&lt;&gt;"",COUNTA(Z34:AF34)=7,COUNTIF(Z34:AF34,"UNCLEAR")=0,(COUNTIF(Z34:AF34,"0")+COUNTIF(Z34:AF34,"1")+COUNTIF(Z34:AF34,"2"))&gt;0,AG34&lt;&gt;"",AH34&lt;&gt;"",AJ34&lt;&gt;""),(COUNTIF(Z34:AF34,"1")+2*COUNTIF(Z34:AF34,"2"))/(2*(COUNTIF(Z34:AF34,"0")+COUNTIF(Z34:AF34,"1")+COUNTIF(Z34:AF34,"2"))),"")</x:f>
        <x:v>1</x:v>
      </x:c>
      <x:c r="AJ34" s="14" t="str">
        <x:v>Polar Code I-A 7.3.2.1; every linked applicable pump must resolve to a compartment temperature strictly above 0 deg C.</x:v>
      </x:c>
      <x:c r="AK34" s="14" t="str">
        <x:v>NONE_FOUND</x:v>
      </x:c>
      <x:c r="AL34" s="14" t="str">
        <x:v>No pump-existence requirement is added and the boundary is correct.</x:v>
      </x:c>
      <x:c r="AM34" s="9" t="str"/>
      <x:c r="AN34" s="9" t="str">
        <x:v>Part I-A 7.3.2.1</x:v>
      </x:c>
      <x:c r="AO34" s="9" t="str">
        <x:v>MVP/SHACL_GENERATION_PIPELINE/experiments/LUNA_CONTEXTUAL_SINGLESHOT/RUN_01/runs/RUN-IMO-057-20260831T151515332722Z/artifacts/attempt_01/extracted_shape.ttl</x:v>
      </x:c>
      <x:c r="AP34" s="9" t="str">
        <x:v>c2cecfd94b1692850e61f991b3a91057ff38142fc4874e9cc7e09b90f756db62</x:v>
      </x:c>
      <x:c r="AQ34" s="52" t="inlineStr">
        <x:is>
          <x:t xml:space="preserve">PASS</x:t>
        </x:is>
      </x:c>
      <x:c r="AR34" s="53" t="inlineStr">
        <x:is>
          <x:t xml:space="preserve">VALID</x:t>
        </x:is>
      </x:c>
      <x:c r="AS34" s="53" t="inlineStr">
        <x:is>
          <x:t xml:space="preserve">IMO-057-P06=ACTIVATED | IMO-057-F01=ACTIVATED</x:t>
        </x:is>
      </x:c>
      <x:c r="AT34" s="53">
        <x:v>1</x:v>
      </x:c>
      <x:c r="AU34" s="53">
        <x:v>0</x:v>
      </x:c>
      <x:c r="AV34" s="53">
        <x:v>0</x:v>
      </x:c>
      <x:c r="AW34" s="53" t="inlineStr">
        <x:is>
          <x:t xml:space="preserve"/>
        </x:is>
      </x:c>
      <x:c r="AX34" s="53">
        <x:v>1</x:v>
      </x:c>
      <x:c r="AY34" s="53">
        <x:v>0</x:v>
      </x:c>
      <x:c r="AZ34" s="53">
        <x:v>0</x:v>
      </x:c>
      <x:c r="BA34" s="54" t="n">
        <x:v>2</x:v>
      </x:c>
      <x:c r="BB34" s="54" t="n">
        <x:v>2</x:v>
      </x:c>
      <x:c r="BC34" s="54" t="n">
        <x:v>2</x:v>
      </x:c>
      <x:c r="BD34" s="55" t="n">
        <x:f>IF(OR(W34&lt;&gt;"REVIEWED",COUNTIF(BA34:BC34,"UNCLEAR")&gt;0,COUNTA(BA34:BC34)&lt;3,(COUNTIF(BA34:BC34,"0")+COUNTIF(BA34:BC34,"1")+COUNTIF(BA34:BC34,"2"))=0,AJ34=""),"",(COUNTIF(BA34:BC34,"1")+2*COUNTIF(BA34:BC34,"2"))/(2*(COUNTIF(BA34:BC34,"0")+COUNTIF(BA34:BC34,"1")+COUNTIF(BA34:BC34,"2"))))</x:f>
        <x:v>1</x:v>
      </x:c>
    </x:row>
    <x:row r="35" ht="66" customHeight="1">
      <x:c r="A35" s="9" t="str">
        <x:v>BATCH_03</x:v>
      </x:c>
      <x:c r="B35" s="9" t="n">
        <x:v>29</x:v>
      </x:c>
      <x:c r="C35" s="9" t="str">
        <x:v>IMO-006</x:v>
      </x:c>
      <x:c r="D35" s="9" t="str">
        <x:v>IMO</x:v>
      </x:c>
      <x:c r="E35" s="9" t="str">
        <x:v>DIRECT_STATIC</x:v>
      </x:c>
      <x:c r="F35" s="9" t="str">
        <x:v>RUN_01</x:v>
      </x:c>
      <x:c r="G35" s="12" t="str">
        <x:v>OFFICIAL_ELIGIBLE_OUTPUT</x:v>
      </x:c>
      <x:c r="H35" s="12" t="str">
        <x:v>SINGLESHOT_CAPTURED_DIAGNOSTIC_PASS</x:v>
      </x:c>
      <x:c r="I35" s="12" t="str">
        <x:v>PARSED</x:v>
      </x:c>
      <x:c r="J35" s="12" t="str">
        <x:v>PASS</x:v>
      </x:c>
      <x:c r="K35" s="9" t="n">
        <x:v>7</x:v>
      </x:c>
      <x:c r="L35" s="9" t="n">
        <x:v>7</x:v>
      </x:c>
      <x:c r="M35" s="9" t="n">
        <x:v>7</x:v>
      </x:c>
      <x:c r="N35" s="9" t="n">
        <x:v>1</x:v>
      </x:c>
      <x:c r="O35" s="9" t="str">
        <x:v>IMO-006-P03</x:v>
      </x:c>
      <x:c r="P35" s="9" t="str">
        <x:v>PASS</x:v>
      </x:c>
      <x:c r="Q35" s="9" t="str">
        <x:v>PASS</x:v>
      </x:c>
      <x:c r="R35" s="9" t="str">
        <x:v>CORRECT_BEHAVIOR</x:v>
      </x:c>
      <x:c r="S35" s="9" t="str">
        <x:v>IMO-006-F01</x:v>
      </x:c>
      <x:c r="T35" s="9" t="str">
        <x:v>FAIL</x:v>
      </x:c>
      <x:c r="U35" s="9" t="str">
        <x:v>FAIL</x:v>
      </x:c>
      <x:c r="V35" s="9" t="str">
        <x:v>CORRECT_BEHAVIOR</x:v>
      </x:c>
      <x:c r="W35" s="13" t="str">
        <x:v>REVIEWED</x:v>
      </x:c>
      <x:c r="X35" s="13" t="str">
        <x:v>AI-assisted draft</x:v>
      </x:c>
      <x:c r="Y35" s="105" t="n">
        <x:v>46281</x:v>
      </x:c>
      <x:c r="Z35" s="13" t="n">
        <x:v>2</x:v>
      </x:c>
      <x:c r="AA35" s="13" t="n">
        <x:v>2</x:v>
      </x:c>
      <x:c r="AB35" s="13" t="n">
        <x:v>2</x:v>
      </x:c>
      <x:c r="AC35" s="13" t="n">
        <x:v>2</x:v>
      </x:c>
      <x:c r="AD35" s="13" t="n">
        <x:v>1</x:v>
      </x:c>
      <x:c r="AE35" s="13" t="n">
        <x:v>2</x:v>
      </x:c>
      <x:c r="AF35" s="13" t="n">
        <x:v>2</x:v>
      </x:c>
      <x:c r="AG35" s="13" t="str">
        <x:v>NO</x:v>
      </x:c>
      <x:c r="AH35" s="13" t="str">
        <x:v>MINOR_DEFECT</x:v>
      </x:c>
      <x:c r="AI35" s="16" t="n">
        <x:f>IF(AND(W35="REVIEWED",X35&lt;&gt;"",Y35&lt;&gt;"",COUNTA(Z35:AF35)=7,COUNTIF(Z35:AF35,"UNCLEAR")=0,(COUNTIF(Z35:AF35,"0")+COUNTIF(Z35:AF35,"1")+COUNTIF(Z35:AF35,"2"))&gt;0,AG35&lt;&gt;"",AH35&lt;&gt;"",AJ35&lt;&gt;""),(COUNTIF(Z35:AF35,"1")+2*COUNTIF(Z35:AF35,"2"))/(2*(COUNTIF(Z35:AF35,"0")+COUNTIF(Z35:AF35,"1")+COUNTIF(Z35:AF35,"2"))),"")</x:f>
        <x:v>0.9285714285714286</x:v>
      </x:c>
      <x:c r="AJ35" s="14" t="str">
        <x:v>Polar Code Introduction 2.8; the inclusive medium-first-year thickness range is correctly activated.</x:v>
      </x:c>
      <x:c r="AK35" s="14" t="str">
        <x:v>CODE_DEFECT</x:v>
      </x:c>
      <x:c r="AL35" s="14" t="str">
        <x:v>No scalar cardinality is imposed on classification, thickness or numericValue; one in-range value can mask another out-of-range value.</x:v>
      </x:c>
      <x:c r="AM35" s="9" t="str"/>
      <x:c r="AN35" s="9" t="str">
        <x:v>Introduction 2.8</x:v>
      </x:c>
      <x:c r="AO35" s="9" t="str">
        <x:v>MVP/SHACL_GENERATION_PIPELINE/experiments/LUNA_CONTEXTUAL_SINGLESHOT/RUN_01/runs/RUN-IMO-006-20260831T145525412280Z/artifacts/attempt_01/extracted_shape.ttl</x:v>
      </x:c>
      <x:c r="AP35" s="9" t="str">
        <x:v>4abe52e5600463f287dff00ac894c2c7186b16636668a09cbc09ee7bbf13eb4e</x:v>
      </x:c>
      <x:c r="AQ35" s="52" t="inlineStr">
        <x:is>
          <x:t xml:space="preserve">PASS</x:t>
        </x:is>
      </x:c>
      <x:c r="AR35" s="53" t="inlineStr">
        <x:is>
          <x:t xml:space="preserve">VALID</x:t>
        </x:is>
      </x:c>
      <x:c r="AS35" s="53" t="inlineStr">
        <x:is>
          <x:t xml:space="preserve">IMO-006-P03=ACTIVATED | IMO-006-F01=ACTIVATED</x:t>
        </x:is>
      </x:c>
      <x:c r="AT35" s="53">
        <x:v>1</x:v>
      </x:c>
      <x:c r="AU35" s="53">
        <x:v>4</x:v>
      </x:c>
      <x:c r="AV35" s="53">
        <x:v>14</x:v>
      </x:c>
      <x:c r="AW35" s="53" t="inlineStr">
        <x:is>
          <x:t xml:space="preserve">sh:class, sh:datatype, sh:hasValue, sh:maxCount, sh:minCount, sh:node, sh:property</x:t>
        </x:is>
      </x:c>
      <x:c r="AX35" s="53">
        <x:v>1</x:v>
      </x:c>
      <x:c r="AY35" s="53">
        <x:v>1</x:v>
      </x:c>
      <x:c r="AZ35" s="53">
        <x:v>0</x:v>
      </x:c>
      <x:c r="BA35" s="54" t="n">
        <x:v>2</x:v>
      </x:c>
      <x:c r="BB35" s="54" t="n">
        <x:v>2</x:v>
      </x:c>
      <x:c r="BC35" s="54" t="n">
        <x:v>2</x:v>
      </x:c>
      <x:c r="BD35" s="55" t="n">
        <x:f>IF(OR(W35&lt;&gt;"REVIEWED",COUNTIF(BA35:BC35,"UNCLEAR")&gt;0,COUNTA(BA35:BC35)&lt;3,(COUNTIF(BA35:BC35,"0")+COUNTIF(BA35:BC35,"1")+COUNTIF(BA35:BC35,"2"))=0,AJ35=""),"",(COUNTIF(BA35:BC35,"1")+2*COUNTIF(BA35:BC35,"2"))/(2*(COUNTIF(BA35:BC35,"0")+COUNTIF(BA35:BC35,"1")+COUNTIF(BA35:BC35,"2"))))</x:f>
        <x:v>1</x:v>
      </x:c>
    </x:row>
    <x:row r="36" ht="66" customHeight="1">
      <x:c r="A36" s="9" t="str">
        <x:v>BATCH_03</x:v>
      </x:c>
      <x:c r="B36" s="9" t="n">
        <x:v>30</x:v>
      </x:c>
      <x:c r="C36" s="9" t="str">
        <x:v>IMO-012</x:v>
      </x:c>
      <x:c r="D36" s="9" t="str">
        <x:v>IMO</x:v>
      </x:c>
      <x:c r="E36" s="9" t="str">
        <x:v>DIRECT_CALCULATION</x:v>
      </x:c>
      <x:c r="F36" s="9" t="str">
        <x:v>RUN_01</x:v>
      </x:c>
      <x:c r="G36" s="12" t="str">
        <x:v>OFFICIAL_ELIGIBLE_OUTPUT</x:v>
      </x:c>
      <x:c r="H36" s="12" t="str">
        <x:v>SINGLESHOT_CAPTURED_DIAGNOSTIC_PASS</x:v>
      </x:c>
      <x:c r="I36" s="12" t="str">
        <x:v>PARSED</x:v>
      </x:c>
      <x:c r="J36" s="12" t="str">
        <x:v>PASS</x:v>
      </x:c>
      <x:c r="K36" s="9" t="n">
        <x:v>6</x:v>
      </x:c>
      <x:c r="L36" s="9" t="n">
        <x:v>6</x:v>
      </x:c>
      <x:c r="M36" s="9" t="n">
        <x:v>6</x:v>
      </x:c>
      <x:c r="N36" s="9" t="n">
        <x:v>1</x:v>
      </x:c>
      <x:c r="O36" s="9" t="str">
        <x:v>IMO-012-P02</x:v>
      </x:c>
      <x:c r="P36" s="9" t="str">
        <x:v>PASS</x:v>
      </x:c>
      <x:c r="Q36" s="9" t="str">
        <x:v>PASS</x:v>
      </x:c>
      <x:c r="R36" s="9" t="str">
        <x:v>CORRECT_BEHAVIOR</x:v>
      </x:c>
      <x:c r="S36" s="9" t="str">
        <x:v>IMO-012-F02</x:v>
      </x:c>
      <x:c r="T36" s="9" t="str">
        <x:v>FAIL</x:v>
      </x:c>
      <x:c r="U36" s="9" t="str">
        <x:v>FAIL</x:v>
      </x:c>
      <x:c r="V36" s="9" t="str">
        <x:v>CORRECT_BEHAVIOR</x:v>
      </x:c>
      <x:c r="W36" s="13" t="str">
        <x:v>REVIEWED</x:v>
      </x:c>
      <x:c r="X36" s="13" t="str">
        <x:v>AI-assisted draft</x:v>
      </x:c>
      <x:c r="Y36" s="105" t="n">
        <x:v>46281</x:v>
      </x:c>
      <x:c r="Z36" s="13" t="n">
        <x:v>2</x:v>
      </x:c>
      <x:c r="AA36" s="13" t="n">
        <x:v>2</x:v>
      </x:c>
      <x:c r="AB36" s="13" t="n">
        <x:v>2</x:v>
      </x:c>
      <x:c r="AC36" s="13" t="n">
        <x:v>2</x:v>
      </x:c>
      <x:c r="AD36" s="13" t="n">
        <x:v>2</x:v>
      </x:c>
      <x:c r="AE36" s="13" t="n">
        <x:v>2</x:v>
      </x:c>
      <x:c r="AF36" s="13" t="n">
        <x:v>2</x:v>
      </x:c>
      <x:c r="AG36" s="13" t="str">
        <x:v>NO</x:v>
      </x:c>
      <x:c r="AH36" s="13" t="str">
        <x:v>CORRECT</x:v>
      </x:c>
      <x:c r="AI36" s="16" t="n">
        <x:f>IF(AND(W36="REVIEWED",X36&lt;&gt;"",Y36&lt;&gt;"",COUNTA(Z36:AF36)=7,COUNTIF(Z36:AF36,"UNCLEAR")=0,(COUNTIF(Z36:AF36,"0")+COUNTIF(Z36:AF36,"1")+COUNTIF(Z36:AF36,"2"))&gt;0,AG36&lt;&gt;"",AH36&lt;&gt;"",AJ36&lt;&gt;""),(COUNTIF(Z36:AF36,"1")+2*COUNTIF(Z36:AF36,"2"))/(2*(COUNTIF(Z36:AF36,"0")+COUNTIF(Z36:AF36,"1")+COUNTIF(Z36:AF36,"2"))),"")</x:f>
        <x:v>1</x:v>
      </x:c>
      <x:c r="AJ36" s="14" t="str">
        <x:v>Polar Code I-A 1.2.11; typed scalar Celsius quantities and the inclusive PST comparison are complete.</x:v>
      </x:c>
      <x:c r="AK36" s="14" t="str">
        <x:v>NONE_FOUND</x:v>
      </x:c>
      <x:c r="AL36" s="14" t="str">
        <x:v>No material defect found.</x:v>
      </x:c>
      <x:c r="AM36" s="9" t="str"/>
      <x:c r="AN36" s="9" t="str">
        <x:v>Part I-A 1.2.11</x:v>
      </x:c>
      <x:c r="AO36" s="9" t="str">
        <x:v>MVP/SHACL_GENERATION_PIPELINE/experiments/LUNA_CONTEXTUAL_SINGLESHOT/RUN_01/runs/RUN-IMO-012-20260831T145952760791Z/artifacts/attempt_01/extracted_shape.ttl</x:v>
      </x:c>
      <x:c r="AP36" s="9" t="str">
        <x:v>f3e4d639d42792bdb274aaef760def76c5298536d3ead4b400b037f482eed41d</x:v>
      </x:c>
      <x:c r="AQ36" s="52" t="inlineStr">
        <x:is>
          <x:t xml:space="preserve">PASS</x:t>
        </x:is>
      </x:c>
      <x:c r="AR36" s="53" t="inlineStr">
        <x:is>
          <x:t xml:space="preserve">VALID</x:t>
        </x:is>
      </x:c>
      <x:c r="AS36" s="53" t="inlineStr">
        <x:is>
          <x:t xml:space="preserve">IMO-012-P02=ACTIVATED | IMO-012-F02=ACTIVATED</x:t>
        </x:is>
      </x:c>
      <x:c r="AT36" s="53">
        <x:v>1</x:v>
      </x:c>
      <x:c r="AU36" s="53">
        <x:v>6</x:v>
      </x:c>
      <x:c r="AV36" s="53">
        <x:v>26</x:v>
      </x:c>
      <x:c r="AW36" s="53" t="inlineStr">
        <x:is>
          <x:t xml:space="preserve">sh:class, sh:datatype, sh:hasValue, sh:maxCount, sh:minCount, sh:node, sh:property</x:t>
        </x:is>
      </x:c>
      <x:c r="AX36" s="53">
        <x:v>1</x:v>
      </x:c>
      <x:c r="AY36" s="53">
        <x:v>1</x:v>
      </x:c>
      <x:c r="AZ36" s="53">
        <x:v>0</x:v>
      </x:c>
      <x:c r="BA36" s="54" t="n">
        <x:v>2</x:v>
      </x:c>
      <x:c r="BB36" s="54" t="n">
        <x:v>2</x:v>
      </x:c>
      <x:c r="BC36" s="54" t="n">
        <x:v>2</x:v>
      </x:c>
      <x:c r="BD36" s="55" t="n">
        <x:f>IF(OR(W36&lt;&gt;"REVIEWED",COUNTIF(BA36:BC36,"UNCLEAR")&gt;0,COUNTA(BA36:BC36)&lt;3,(COUNTIF(BA36:BC36,"0")+COUNTIF(BA36:BC36,"1")+COUNTIF(BA36:BC36,"2"))=0,AJ36=""),"",(COUNTIF(BA36:BC36,"1")+2*COUNTIF(BA36:BC36,"2"))/(2*(COUNTIF(BA36:BC36,"0")+COUNTIF(BA36:BC36,"1")+COUNTIF(BA36:BC36,"2"))))</x:f>
        <x:v>1</x:v>
      </x:c>
    </x:row>
    <x:row r="37" ht="66" customHeight="1">
      <x:c r="A37" s="9" t="str">
        <x:v>BATCH_04</x:v>
      </x:c>
      <x:c r="B37" s="9" t="n">
        <x:v>31</x:v>
      </x:c>
      <x:c r="C37" s="9" t="str">
        <x:v>TRF-030</x:v>
      </x:c>
      <x:c r="D37" s="9" t="str">
        <x:v>TRAFICOM</x:v>
      </x:c>
      <x:c r="E37" s="9" t="str">
        <x:v>COMPLEX_READINESS</x:v>
      </x:c>
      <x:c r="F37" s="9" t="str">
        <x:v>RUN_01</x:v>
      </x:c>
      <x:c r="G37" s="12" t="str">
        <x:v>OFFICIAL_ELIGIBLE_OUTPUT</x:v>
      </x:c>
      <x:c r="H37" s="12" t="str">
        <x:v>SINGLESHOT_CAPTURED_DIAGNOSTIC_PASS</x:v>
      </x:c>
      <x:c r="I37" s="12" t="str">
        <x:v>PARSED</x:v>
      </x:c>
      <x:c r="J37" s="12" t="str">
        <x:v>PASS</x:v>
      </x:c>
      <x:c r="K37" s="9" t="n">
        <x:v>15</x:v>
      </x:c>
      <x:c r="L37" s="9" t="n">
        <x:v>15</x:v>
      </x:c>
      <x:c r="M37" s="9" t="n">
        <x:v>13</x:v>
      </x:c>
      <x:c r="N37" s="9" t="n">
        <x:v>0</x:v>
      </x:c>
      <x:c r="O37" s="9" t="str">
        <x:v>TRF-030-P01</x:v>
      </x:c>
      <x:c r="P37" s="9" t="str">
        <x:v>PASS</x:v>
      </x:c>
      <x:c r="Q37" s="9" t="str">
        <x:v>FAIL</x:v>
      </x:c>
      <x:c r="R37" s="9" t="str">
        <x:v>FALSE_REJECT</x:v>
      </x:c>
      <x:c r="S37" s="9" t="str">
        <x:v>TRF-030-F12</x:v>
      </x:c>
      <x:c r="T37" s="9" t="str">
        <x:v>FAIL</x:v>
      </x:c>
      <x:c r="U37" s="9" t="str">
        <x:v>FAIL</x:v>
      </x:c>
      <x:c r="V37" s="9" t="str">
        <x:v>CORRECT_BEHAVIOR</x:v>
      </x:c>
      <x:c r="W37" s="13" t="str">
        <x:v>REVIEWED</x:v>
      </x:c>
      <x:c r="X37" s="13" t="str">
        <x:v>AI-assisted draft</x:v>
      </x:c>
      <x:c r="Y37" s="105" t="n">
        <x:v>46281</x:v>
      </x:c>
      <x:c r="Z37" s="13" t="n">
        <x:v>2</x:v>
      </x:c>
      <x:c r="AA37" s="13" t="n">
        <x:v>0</x:v>
      </x:c>
      <x:c r="AB37" s="13" t="n">
        <x:v>0</x:v>
      </x:c>
      <x:c r="AC37" s="13" t="n">
        <x:v>1</x:v>
      </x:c>
      <x:c r="AD37" s="13" t="n">
        <x:v>0</x:v>
      </x:c>
      <x:c r="AE37" s="13" t="n">
        <x:v>1</x:v>
      </x:c>
      <x:c r="AF37" s="13" t="n">
        <x:v>2</x:v>
      </x:c>
      <x:c r="AG37" s="13" t="str">
        <x:v>YES</x:v>
      </x:c>
      <x:c r="AH37" s="13" t="str">
        <x:v>MAJOR_DEFECT</x:v>
      </x:c>
      <x:c r="AI37" s="16" t="n">
        <x:f>IF(AND(W37="REVIEWED",X37&lt;&gt;"",Y37&lt;&gt;"",COUNTA(Z37:AF37)=7,COUNTIF(Z37:AF37,"UNCLEAR")=0,(COUNTIF(Z37:AF37,"0")+COUNTIF(Z37:AF37,"1")+COUNTIF(Z37:AF37,"2"))&gt;0,AG37&lt;&gt;"",AH37&lt;&gt;"",AJ37&lt;&gt;""),(COUNTIF(Z37:AF37,"1")+2*COUNTIF(Z37:AF37,"2"))/(2*(COUNTIF(Z37:AF37,"0")+COUNTIF(Z37:AF37,"1")+COUNTIF(Z37:AF37,"2"))),"")</x:f>
        <x:v>0.42857142857142855</x:v>
      </x:c>
      <x:c r="AJ37" s="14" t="str">
        <x:v>TRAFICOM 4.3.4.1; the artifact places the load quantities on the ship and only partially represents the required several vertical, horizontal and load-length analysis cases.</x:v>
      </x:c>
      <x:c r="AK37" s="14" t="str">
        <x:v>MULTIPLE</x:v>
      </x:c>
      <x:c r="AL37" s="14" t="str">
        <x:v>Confirmation booleans are not required to be true, loadPatchLength is not mandatory in the analysis cases, and an unsupported position value is admitted.</x:v>
      </x:c>
      <x:c r="AM37" s="9" t="str">
        <x:v>ALWAYS_FAIL; RDF_FALSE_REJECT</x:v>
      </x:c>
      <x:c r="AN37" s="9" t="str">
        <x:v>4.1</x:v>
      </x:c>
      <x:c r="AO37" s="9" t="str">
        <x:v>MVP/SHACL_GENERATION_PIPELINE/experiments/LUNA_CONTEXTUAL_SINGLESHOT/RUN_01/runs/RUN-TRF-030-20260831T155932929721Z/artifacts/attempt_01/extracted_shape.ttl</x:v>
      </x:c>
      <x:c r="AP37" s="9" t="str">
        <x:v>a031d0fe435f923007c2d424ead9614125aa4baa632cb44e9bfeaee98f22e5f3</x:v>
      </x:c>
      <x:c r="AQ37" s="52" t="inlineStr">
        <x:is>
          <x:t xml:space="preserve">PASS</x:t>
        </x:is>
      </x:c>
      <x:c r="AR37" s="53" t="inlineStr">
        <x:is>
          <x:t xml:space="preserve">VALID</x:t>
        </x:is>
      </x:c>
      <x:c r="AS37" s="53" t="inlineStr">
        <x:is>
          <x:t xml:space="preserve">TRF-030-P01=ACTIVATED | TRF-030-F12=ACTIVATED</x:t>
        </x:is>
      </x:c>
      <x:c r="AT37" s="53">
        <x:v>6</x:v>
      </x:c>
      <x:c r="AU37" s="53">
        <x:v>21</x:v>
      </x:c>
      <x:c r="AV37" s="53">
        <x:v>84</x:v>
      </x:c>
      <x:c r="AW37" s="53" t="inlineStr">
        <x:is>
          <x:t xml:space="preserve">sh:class, sh:datatype, sh:hasValue, sh:maxCount, sh:minCount, sh:node, sh:or, sh:property</x:t>
        </x:is>
      </x:c>
      <x:c r="AX37" s="53">
        <x:v>0</x:v>
      </x:c>
      <x:c r="AY37" s="53">
        <x:v>1</x:v>
      </x:c>
      <x:c r="AZ37" s="53">
        <x:v>1</x:v>
      </x:c>
      <x:c r="BA37" s="54" t="n">
        <x:v>1</x:v>
      </x:c>
      <x:c r="BB37" s="54" t="n">
        <x:v>1</x:v>
      </x:c>
      <x:c r="BC37" s="54" t="n">
        <x:v>2</x:v>
      </x:c>
      <x:c r="BD37" s="55" t="n">
        <x:f>IF(OR(W37&lt;&gt;"REVIEWED",COUNTIF(BA37:BC37,"UNCLEAR")&gt;0,COUNTA(BA37:BC37)&lt;3,(COUNTIF(BA37:BC37,"0")+COUNTIF(BA37:BC37,"1")+COUNTIF(BA37:BC37,"2"))=0,AJ37=""),"",(COUNTIF(BA37:BC37,"1")+2*COUNTIF(BA37:BC37,"2"))/(2*(COUNTIF(BA37:BC37,"0")+COUNTIF(BA37:BC37,"1")+COUNTIF(BA37:BC37,"2"))))</x:f>
        <x:v>0.6666666666666666</x:v>
      </x:c>
    </x:row>
    <x:row r="38" ht="66" customHeight="1">
      <x:c r="A38" s="9" t="str">
        <x:v>BATCH_04</x:v>
      </x:c>
      <x:c r="B38" s="9" t="n">
        <x:v>32</x:v>
      </x:c>
      <x:c r="C38" s="9" t="str">
        <x:v>TRF-049</x:v>
      </x:c>
      <x:c r="D38" s="9" t="str">
        <x:v>TRAFICOM</x:v>
      </x:c>
      <x:c r="E38" s="9" t="str">
        <x:v>DIRECT_STATIC</x:v>
      </x:c>
      <x:c r="F38" s="9" t="str">
        <x:v>RUN_01</x:v>
      </x:c>
      <x:c r="G38" s="12" t="str">
        <x:v>NO_ELIGIBLE_OUTPUT</x:v>
      </x:c>
      <x:c r="H38" s="12" t="str">
        <x:v>SINGLESHOT_CAPTURED_DIAGNOSTIC_FAIL</x:v>
      </x:c>
      <x:c r="I38" s="12" t="str">
        <x:v>NOT_PARSED</x:v>
      </x:c>
      <x:c r="J38" s="12" t="str">
        <x:v>FAIL</x:v>
      </x:c>
      <x:c r="K38" s="9" t="n">
        <x:v>0</x:v>
      </x:c>
      <x:c r="L38" s="9" t="n">
        <x:v>12</x:v>
      </x:c>
      <x:c r="M38" s="9" t="n">
        <x:v>0</x:v>
      </x:c>
      <x:c r="N38" s="9" t="n">
        <x:v>0</x:v>
      </x:c>
      <x:c r="O38" s="9" t="str">
        <x:v>TRF-049-P02</x:v>
      </x:c>
      <x:c r="P38" s="9" t="str">
        <x:v>PASS</x:v>
      </x:c>
      <x:c r="Q38" s="9" t="str">
        <x:v>NO_VERDICT</x:v>
      </x:c>
      <x:c r="R38" s="9" t="str">
        <x:v>GENERATION_ERROR</x:v>
      </x:c>
      <x:c r="S38" s="9" t="str">
        <x:v>TRF-049-F02</x:v>
      </x:c>
      <x:c r="T38" s="9" t="str">
        <x:v>FAIL</x:v>
      </x:c>
      <x:c r="U38" s="9" t="str">
        <x:v>NO_VERDICT</x:v>
      </x:c>
      <x:c r="V38" s="9" t="str">
        <x:v>GENERATION_ERROR</x:v>
      </x:c>
      <x:c r="W38" s="13" t="str">
        <x:v>NOT_ASSESSABLE</x:v>
      </x:c>
      <x:c r="X38" s="13" t="str">
        <x:v>AI-assisted draft</x:v>
      </x:c>
      <x:c r="Y38" s="105" t="n">
        <x:v>46281</x:v>
      </x:c>
      <x:c r="Z38" s="13" t="str">
        <x:v>N/A</x:v>
      </x:c>
      <x:c r="AA38" s="13" t="str">
        <x:v>N/A</x:v>
      </x:c>
      <x:c r="AB38" s="13" t="str">
        <x:v>N/A</x:v>
      </x:c>
      <x:c r="AC38" s="13" t="str">
        <x:v>N/A</x:v>
      </x:c>
      <x:c r="AD38" s="13" t="str">
        <x:v>N/A</x:v>
      </x:c>
      <x:c r="AE38" s="13" t="str">
        <x:v>N/A</x:v>
      </x:c>
      <x:c r="AF38" s="13" t="str">
        <x:v>N/A</x:v>
      </x:c>
      <x:c r="AG38" s="13" t="str">
        <x:v>NO</x:v>
      </x:c>
      <x:c r="AH38" s="13" t="str">
        <x:v>NOT_ASSESSABLE</x:v>
      </x:c>
      <x:c r="AI38" s="16" t="str">
        <x:f>IF(AND(W38="REVIEWED",X38&lt;&gt;"",Y38&lt;&gt;"",COUNTA(Z38:AF38)=7,COUNTIF(Z38:AF38,"UNCLEAR")=0,(COUNTIF(Z38:AF38,"0")+COUNTIF(Z38:AF38,"1")+COUNTIF(Z38:AF38,"2"))&gt;0,AG38&lt;&gt;"",AH38&lt;&gt;"",AJ38&lt;&gt;""),(COUNTIF(Z38:AF38,"1")+2*COUNTIF(Z38:AF38,"2"))/(2*(COUNTIF(Z38:AF38,"0")+COUNTIF(Z38:AF38,"1")+COUNTIF(Z38:AF38,"2"))),"")</x:f>
      </x:c>
      <x:c r="AJ38" s="14" t="str">
        <x:v>No eligible selected SINGLESHOT artifact exists for TRF-049; the captured candidate failed deterministic validation and audit policy forbids substitution.</x:v>
      </x:c>
      <x:c r="AK38" s="14" t="str">
        <x:v>UNRESOLVED</x:v>
      </x:c>
      <x:c r="AL38" s="14" t="str">
        <x:v>No semantic-fidelity or implementation-quality score is assigned to a non-selected specimen.</x:v>
      </x:c>
      <x:c r="AM38" s="9" t="str">
        <x:v>DETERMINISTIC_FAIL</x:v>
      </x:c>
      <x:c r="AN38" s="9" t="str">
        <x:v>4.4.4.1</x:v>
      </x:c>
      <x:c r="AO38" s="9" t="str">
        <x:v>MVP/SHACL_GENERATION_PIPELINE/experiments/LUNA_CONTEXTUAL_SINGLESHOT/RUN_01/runs/RUN-TRF-049-20260831T160834284267Z/artifacts/attempt_01/extracted_shape.ttl</x:v>
      </x:c>
      <x:c r="AP38" s="9" t="str">
        <x:v>84db9c24149a62ecbf3fd0a772ef099622d1ff4802286a1fcd9eceb66463eb35</x:v>
      </x:c>
      <x:c r="AQ38" s="52" t="inlineStr">
        <x:is>
          <x:t xml:space="preserve">ERROR</x:t>
        </x:is>
      </x:c>
      <x:c r="AR38" s="53" t="inlineStr">
        <x:is>
          <x:t xml:space="preserve">ERROR</x:t>
        </x:is>
      </x:c>
      <x:c r="AS38" s="53" t="inlineStr">
        <x:is>
          <x:t xml:space="preserve">TRF-049-P02=ERROR | TRF-049-F02=ERROR</x:t>
        </x:is>
      </x:c>
      <x:c r="AT38" s="53" t="inlineStr">
        <x:is>
          <x:t xml:space="preserve"/>
        </x:is>
      </x:c>
      <x:c r="AU38" s="53" t="inlineStr">
        <x:is>
          <x:t xml:space="preserve"/>
        </x:is>
      </x:c>
      <x:c r="AV38" s="53" t="inlineStr">
        <x:is>
          <x:t xml:space="preserve"/>
        </x:is>
      </x:c>
      <x:c r="AW38" s="53" t="inlineStr">
        <x:is>
          <x:t xml:space="preserve"/>
        </x:is>
      </x:c>
      <x:c r="AX38" s="53" t="inlineStr">
        <x:is>
          <x:t xml:space="preserve"/>
        </x:is>
      </x:c>
      <x:c r="AY38" s="53" t="inlineStr">
        <x:is>
          <x:t xml:space="preserve"/>
        </x:is>
      </x:c>
      <x:c r="AZ38" s="53" t="inlineStr">
        <x:is>
          <x:t xml:space="preserve"/>
        </x:is>
      </x:c>
      <x:c r="BA38" s="54" t="str">
        <x:v>N/A</x:v>
      </x:c>
      <x:c r="BB38" s="54" t="str">
        <x:v>N/A</x:v>
      </x:c>
      <x:c r="BC38" s="54" t="str">
        <x:v>N/A</x:v>
      </x:c>
      <x:c r="BD38" s="55" t="str">
        <x:f>IF(OR(W38&lt;&gt;"REVIEWED",COUNTIF(BA38:BC38,"UNCLEAR")&gt;0,COUNTA(BA38:BC38)&lt;3,(COUNTIF(BA38:BC38,"0")+COUNTIF(BA38:BC38,"1")+COUNTIF(BA38:BC38,"2"))=0,AJ38=""),"",(COUNTIF(BA38:BC38,"1")+2*COUNTIF(BA38:BC38,"2"))/(2*(COUNTIF(BA38:BC38,"0")+COUNTIF(BA38:BC38,"1")+COUNTIF(BA38:BC38,"2"))))</x:f>
      </x:c>
    </x:row>
    <x:row r="39" ht="66" customHeight="1">
      <x:c r="A39" s="9" t="str">
        <x:v>BATCH_04</x:v>
      </x:c>
      <x:c r="B39" s="9" t="n">
        <x:v>33</x:v>
      </x:c>
      <x:c r="C39" s="9" t="str">
        <x:v>TRF-069</x:v>
      </x:c>
      <x:c r="D39" s="9" t="str">
        <x:v>TRAFICOM</x:v>
      </x:c>
      <x:c r="E39" s="9" t="str">
        <x:v>DIRECT_STATIC</x:v>
      </x:c>
      <x:c r="F39" s="9" t="str">
        <x:v>RUN_01</x:v>
      </x:c>
      <x:c r="G39" s="12" t="str">
        <x:v>NO_ELIGIBLE_OUTPUT</x:v>
      </x:c>
      <x:c r="H39" s="12" t="str">
        <x:v>SINGLESHOT_CAPTURED_DIAGNOSTIC_FAIL</x:v>
      </x:c>
      <x:c r="I39" s="12" t="str">
        <x:v>NOT_PARSED</x:v>
      </x:c>
      <x:c r="J39" s="12" t="str">
        <x:v>FAIL</x:v>
      </x:c>
      <x:c r="K39" s="9" t="n">
        <x:v>0</x:v>
      </x:c>
      <x:c r="L39" s="9" t="n">
        <x:v>6</x:v>
      </x:c>
      <x:c r="M39" s="9" t="n">
        <x:v>0</x:v>
      </x:c>
      <x:c r="N39" s="9" t="n">
        <x:v>0</x:v>
      </x:c>
      <x:c r="O39" s="9" t="str">
        <x:v>TRF-069-P01</x:v>
      </x:c>
      <x:c r="P39" s="9" t="str">
        <x:v>PASS</x:v>
      </x:c>
      <x:c r="Q39" s="9" t="str">
        <x:v>NO_VERDICT</x:v>
      </x:c>
      <x:c r="R39" s="9" t="str">
        <x:v>GENERATION_ERROR</x:v>
      </x:c>
      <x:c r="S39" s="9" t="str">
        <x:v>TRF-069-F02</x:v>
      </x:c>
      <x:c r="T39" s="9" t="str">
        <x:v>FAIL</x:v>
      </x:c>
      <x:c r="U39" s="9" t="str">
        <x:v>NO_VERDICT</x:v>
      </x:c>
      <x:c r="V39" s="9" t="str">
        <x:v>GENERATION_ERROR</x:v>
      </x:c>
      <x:c r="W39" s="13" t="str">
        <x:v>NOT_ASSESSABLE</x:v>
      </x:c>
      <x:c r="X39" s="13" t="str">
        <x:v>AI-assisted draft</x:v>
      </x:c>
      <x:c r="Y39" s="105" t="n">
        <x:v>46281</x:v>
      </x:c>
      <x:c r="Z39" s="13" t="str">
        <x:v>N/A</x:v>
      </x:c>
      <x:c r="AA39" s="13" t="str">
        <x:v>N/A</x:v>
      </x:c>
      <x:c r="AB39" s="13" t="str">
        <x:v>N/A</x:v>
      </x:c>
      <x:c r="AC39" s="13" t="str">
        <x:v>N/A</x:v>
      </x:c>
      <x:c r="AD39" s="13" t="str">
        <x:v>N/A</x:v>
      </x:c>
      <x:c r="AE39" s="13" t="str">
        <x:v>N/A</x:v>
      </x:c>
      <x:c r="AF39" s="13" t="str">
        <x:v>N/A</x:v>
      </x:c>
      <x:c r="AG39" s="13" t="str">
        <x:v>NO</x:v>
      </x:c>
      <x:c r="AH39" s="13" t="str">
        <x:v>NOT_ASSESSABLE</x:v>
      </x:c>
      <x:c r="AI39" s="16" t="str">
        <x:f>IF(AND(W39="REVIEWED",X39&lt;&gt;"",Y39&lt;&gt;"",COUNTA(Z39:AF39)=7,COUNTIF(Z39:AF39,"UNCLEAR")=0,(COUNTIF(Z39:AF39,"0")+COUNTIF(Z39:AF39,"1")+COUNTIF(Z39:AF39,"2"))&gt;0,AG39&lt;&gt;"",AH39&lt;&gt;"",AJ39&lt;&gt;""),(COUNTIF(Z39:AF39,"1")+2*COUNTIF(Z39:AF39,"2"))/(2*(COUNTIF(Z39:AF39,"0")+COUNTIF(Z39:AF39,"1")+COUNTIF(Z39:AF39,"2"))),"")</x:f>
      </x:c>
      <x:c r="AJ39" s="14" t="str">
        <x:v>No eligible selected SINGLESHOT artifact exists for TRF-069; the captured candidate failed deterministic validation and audit policy forbids substitution.</x:v>
      </x:c>
      <x:c r="AK39" s="14" t="str">
        <x:v>UNRESOLVED</x:v>
      </x:c>
      <x:c r="AL39" s="14" t="str">
        <x:v>No semantic-fidelity or implementation-quality score is assigned to a non-selected specimen.</x:v>
      </x:c>
      <x:c r="AM39" s="9" t="str">
        <x:v>DETERMINISTIC_FAIL; NO_OUTPUT</x:v>
      </x:c>
      <x:c r="AN39" s="9" t="str">
        <x:v>6.1</x:v>
      </x:c>
      <x:c r="AO39" s="9" t="str">
        <x:v>MISSING</x:v>
      </x:c>
      <x:c r="AP39" s="9" t="str">
        <x:v>UNAVAILABLE</x:v>
      </x:c>
      <x:c r="AQ39" s="52" t="inlineStr">
        <x:is>
          <x:t xml:space="preserve">UNAVAILABLE</x:t>
        </x:is>
      </x:c>
      <x:c r="AR39" s="53" t="inlineStr">
        <x:is>
          <x:t xml:space="preserve">MISSING_ARTIFACT</x:t>
        </x:is>
      </x:c>
      <x:c r="AS39" s="53" t="inlineStr">
        <x:is>
          <x:t xml:space="preserve">TRF-069-P01=MISSING_ARTIFACT | TRF-069-F02=MISSING_ARTIFACT</x:t>
        </x:is>
      </x:c>
      <x:c r="AT39" s="53" t="inlineStr">
        <x:is>
          <x:t xml:space="preserve"/>
        </x:is>
      </x:c>
      <x:c r="AU39" s="53" t="inlineStr">
        <x:is>
          <x:t xml:space="preserve"/>
        </x:is>
      </x:c>
      <x:c r="AV39" s="53" t="inlineStr">
        <x:is>
          <x:t xml:space="preserve"/>
        </x:is>
      </x:c>
      <x:c r="AW39" s="53" t="inlineStr">
        <x:is>
          <x:t xml:space="preserve"/>
        </x:is>
      </x:c>
      <x:c r="AX39" s="53" t="inlineStr">
        <x:is>
          <x:t xml:space="preserve"/>
        </x:is>
      </x:c>
      <x:c r="AY39" s="53" t="inlineStr">
        <x:is>
          <x:t xml:space="preserve"/>
        </x:is>
      </x:c>
      <x:c r="AZ39" s="53" t="inlineStr">
        <x:is>
          <x:t xml:space="preserve"/>
        </x:is>
      </x:c>
      <x:c r="BA39" s="54" t="str">
        <x:v>N/A</x:v>
      </x:c>
      <x:c r="BB39" s="54" t="str">
        <x:v>N/A</x:v>
      </x:c>
      <x:c r="BC39" s="54" t="str">
        <x:v>N/A</x:v>
      </x:c>
      <x:c r="BD39" s="55" t="str">
        <x:f>IF(OR(W39&lt;&gt;"REVIEWED",COUNTIF(BA39:BC39,"UNCLEAR")&gt;0,COUNTA(BA39:BC39)&lt;3,(COUNTIF(BA39:BC39,"0")+COUNTIF(BA39:BC39,"1")+COUNTIF(BA39:BC39,"2"))=0,AJ39=""),"",(COUNTIF(BA39:BC39,"1")+2*COUNTIF(BA39:BC39,"2"))/(2*(COUNTIF(BA39:BC39,"0")+COUNTIF(BA39:BC39,"1")+COUNTIF(BA39:BC39,"2"))))</x:f>
      </x:c>
    </x:row>
    <x:row r="40" ht="66" customHeight="1">
      <x:c r="A40" s="9" t="str">
        <x:v>BATCH_04</x:v>
      </x:c>
      <x:c r="B40" s="9" t="n">
        <x:v>34</x:v>
      </x:c>
      <x:c r="C40" s="9" t="str">
        <x:v>IMO-053</x:v>
      </x:c>
      <x:c r="D40" s="9" t="str">
        <x:v>IMO</x:v>
      </x:c>
      <x:c r="E40" s="9" t="str">
        <x:v>DIRECT_STATIC</x:v>
      </x:c>
      <x:c r="F40" s="9" t="str">
        <x:v>RUN_01</x:v>
      </x:c>
      <x:c r="G40" s="12" t="str">
        <x:v>OFFICIAL_ELIGIBLE_OUTPUT</x:v>
      </x:c>
      <x:c r="H40" s="12" t="str">
        <x:v>SINGLESHOT_CAPTURED_DIAGNOSTIC_PASS</x:v>
      </x:c>
      <x:c r="I40" s="12" t="str">
        <x:v>PARSED</x:v>
      </x:c>
      <x:c r="J40" s="12" t="str">
        <x:v>PASS</x:v>
      </x:c>
      <x:c r="K40" s="9" t="n">
        <x:v>6</x:v>
      </x:c>
      <x:c r="L40" s="9" t="n">
        <x:v>6</x:v>
      </x:c>
      <x:c r="M40" s="9" t="n">
        <x:v>4</x:v>
      </x:c>
      <x:c r="N40" s="9" t="n">
        <x:v>0</x:v>
      </x:c>
      <x:c r="O40" s="9" t="str">
        <x:v>IMO-053-P01</x:v>
      </x:c>
      <x:c r="P40" s="9" t="str">
        <x:v>PASS</x:v>
      </x:c>
      <x:c r="Q40" s="9" t="str">
        <x:v>FAIL</x:v>
      </x:c>
      <x:c r="R40" s="9" t="str">
        <x:v>FALSE_REJECT</x:v>
      </x:c>
      <x:c r="S40" s="9" t="str">
        <x:v>IMO-053-F02</x:v>
      </x:c>
      <x:c r="T40" s="9" t="str">
        <x:v>FAIL</x:v>
      </x:c>
      <x:c r="U40" s="9" t="str">
        <x:v>FAIL</x:v>
      </x:c>
      <x:c r="V40" s="9" t="str">
        <x:v>CORRECT_BEHAVIOR</x:v>
      </x:c>
      <x:c r="W40" s="13" t="str">
        <x:v>REVIEWED</x:v>
      </x:c>
      <x:c r="X40" s="13" t="str">
        <x:v>AI-assisted draft</x:v>
      </x:c>
      <x:c r="Y40" s="105" t="n">
        <x:v>46281</x:v>
      </x:c>
      <x:c r="Z40" s="13" t="n">
        <x:v>2</x:v>
      </x:c>
      <x:c r="AA40" s="13" t="n">
        <x:v>0</x:v>
      </x:c>
      <x:c r="AB40" s="13" t="n">
        <x:v>0</x:v>
      </x:c>
      <x:c r="AC40" s="13" t="n">
        <x:v>2</x:v>
      </x:c>
      <x:c r="AD40" s="13" t="n">
        <x:v>1</x:v>
      </x:c>
      <x:c r="AE40" s="13" t="n">
        <x:v>2</x:v>
      </x:c>
      <x:c r="AF40" s="13" t="n">
        <x:v>2</x:v>
      </x:c>
      <x:c r="AG40" s="13" t="str">
        <x:v>YES</x:v>
      </x:c>
      <x:c r="AH40" s="13" t="str">
        <x:v>MAJOR_DEFECT</x:v>
      </x:c>
      <x:c r="AI40" s="16" t="n">
        <x:f>IF(AND(W40="REVIEWED",X40&lt;&gt;"",Y40&lt;&gt;"",COUNTA(Z40:AF40)=7,COUNTIF(Z40:AF40,"UNCLEAR")=0,(COUNTIF(Z40:AF40,"0")+COUNTIF(Z40:AF40,"1")+COUNTIF(Z40:AF40,"2"))&gt;0,AG40&lt;&gt;"",AH40&lt;&gt;"",AJ40&lt;&gt;""),(COUNTIF(Z40:AF40,"1")+2*COUNTIF(Z40:AF40,"2"))/(2*(COUNTIF(Z40:AF40,"0")+COUNTIF(Z40:AF40,"1")+COUNTIF(Z40:AF40,"2"))),"")</x:f>
        <x:v>0.6428571428571429</x:v>
      </x:c>
      <x:c r="AJ40" s="14" t="str">
        <x:v>Polar Code I-A 7.3.4.1.1; the canonical compatibility property is intendedOperationCompatibilityStatus on each extinguishing-medium item.</x:v>
      </x:c>
      <x:c r="AK40" s="14" t="str">
        <x:v>CODE_DEFECT</x:v>
      </x:c>
      <x:c r="AL40" s="14" t="str">
        <x:v>The artifact uses extinguishingMediumCompatibilityStatus instead and therefore never tests the benchmark obligation.</x:v>
      </x:c>
      <x:c r="AM40" s="9" t="str">
        <x:v>RDF_FALSE_REJECT</x:v>
      </x:c>
      <x:c r="AN40" s="9" t="str">
        <x:v>Part I-A 7.2.1.5</x:v>
      </x:c>
      <x:c r="AO40" s="9" t="str">
        <x:v>MVP/SHACL_GENERATION_PIPELINE/experiments/LUNA_CONTEXTUAL_SINGLESHOT/RUN_01/runs/RUN-IMO-053-20260831T151442505302Z/artifacts/attempt_01/extracted_shape.ttl</x:v>
      </x:c>
      <x:c r="AP40" s="9" t="str">
        <x:v>ef6dd696228b592acd951f92739de48a70edaaf46e6116beee0ef515fdf3d96c</x:v>
      </x:c>
      <x:c r="AQ40" s="52" t="inlineStr">
        <x:is>
          <x:t xml:space="preserve">PASS</x:t>
        </x:is>
      </x:c>
      <x:c r="AR40" s="53" t="inlineStr">
        <x:is>
          <x:t xml:space="preserve">VALID</x:t>
        </x:is>
      </x:c>
      <x:c r="AS40" s="53" t="inlineStr">
        <x:is>
          <x:t xml:space="preserve">IMO-053-P01=ACTIVATED | IMO-053-F02=ACTIVATED</x:t>
        </x:is>
      </x:c>
      <x:c r="AT40" s="53">
        <x:v>1</x:v>
      </x:c>
      <x:c r="AU40" s="53">
        <x:v>2</x:v>
      </x:c>
      <x:c r="AV40" s="53">
        <x:v>6</x:v>
      </x:c>
      <x:c r="AW40" s="53" t="inlineStr">
        <x:is>
          <x:t xml:space="preserve">sh:datatype, sh:hasValue, sh:minCount, sh:node, sh:property</x:t>
        </x:is>
      </x:c>
      <x:c r="AX40" s="53">
        <x:v>0</x:v>
      </x:c>
      <x:c r="AY40" s="53">
        <x:v>1</x:v>
      </x:c>
      <x:c r="AZ40" s="53">
        <x:v>0</x:v>
      </x:c>
      <x:c r="BA40" s="54" t="n">
        <x:v>2</x:v>
      </x:c>
      <x:c r="BB40" s="54" t="n">
        <x:v>2</x:v>
      </x:c>
      <x:c r="BC40" s="54" t="n">
        <x:v>2</x:v>
      </x:c>
      <x:c r="BD40" s="55" t="n">
        <x:f>IF(OR(W40&lt;&gt;"REVIEWED",COUNTIF(BA40:BC40,"UNCLEAR")&gt;0,COUNTA(BA40:BC40)&lt;3,(COUNTIF(BA40:BC40,"0")+COUNTIF(BA40:BC40,"1")+COUNTIF(BA40:BC40,"2"))=0,AJ40=""),"",(COUNTIF(BA40:BC40,"1")+2*COUNTIF(BA40:BC40,"2"))/(2*(COUNTIF(BA40:BC40,"0")+COUNTIF(BA40:BC40,"1")+COUNTIF(BA40:BC40,"2"))))</x:f>
        <x:v>1</x:v>
      </x:c>
    </x:row>
    <x:row r="41" ht="66" customHeight="1">
      <x:c r="A41" s="9" t="str">
        <x:v>BATCH_04</x:v>
      </x:c>
      <x:c r="B41" s="9" t="n">
        <x:v>35</x:v>
      </x:c>
      <x:c r="C41" s="9" t="str">
        <x:v>IMO-102</x:v>
      </x:c>
      <x:c r="D41" s="9" t="str">
        <x:v>IMO</x:v>
      </x:c>
      <x:c r="E41" s="9" t="str">
        <x:v>DIRECT_STATIC</x:v>
      </x:c>
      <x:c r="F41" s="9" t="str">
        <x:v>RUN_01</x:v>
      </x:c>
      <x:c r="G41" s="12" t="str">
        <x:v>NO_ELIGIBLE_OUTPUT</x:v>
      </x:c>
      <x:c r="H41" s="12" t="str">
        <x:v>SINGLESHOT_CAPTURED_DIAGNOSTIC_FAIL</x:v>
      </x:c>
      <x:c r="I41" s="12" t="str">
        <x:v>NOT_PARSED</x:v>
      </x:c>
      <x:c r="J41" s="12" t="str">
        <x:v>FAIL</x:v>
      </x:c>
      <x:c r="K41" s="9" t="n">
        <x:v>0</x:v>
      </x:c>
      <x:c r="L41" s="9" t="n">
        <x:v>34</x:v>
      </x:c>
      <x:c r="M41" s="9" t="n">
        <x:v>0</x:v>
      </x:c>
      <x:c r="N41" s="9" t="n">
        <x:v>0</x:v>
      </x:c>
      <x:c r="O41" s="9" t="str">
        <x:v>IMO-102-K-P11</x:v>
      </x:c>
      <x:c r="P41" s="9" t="str">
        <x:v>PASS</x:v>
      </x:c>
      <x:c r="Q41" s="9" t="str">
        <x:v>NO_VERDICT</x:v>
      </x:c>
      <x:c r="R41" s="9" t="str">
        <x:v>GENERATION_ERROR</x:v>
      </x:c>
      <x:c r="S41" s="9" t="str">
        <x:v>IMO-102-K-F05</x:v>
      </x:c>
      <x:c r="T41" s="9" t="str">
        <x:v>FAIL</x:v>
      </x:c>
      <x:c r="U41" s="9" t="str">
        <x:v>NO_VERDICT</x:v>
      </x:c>
      <x:c r="V41" s="9" t="str">
        <x:v>GENERATION_ERROR</x:v>
      </x:c>
      <x:c r="W41" s="13" t="str">
        <x:v>NOT_ASSESSABLE</x:v>
      </x:c>
      <x:c r="X41" s="13" t="str">
        <x:v>AI-assisted draft</x:v>
      </x:c>
      <x:c r="Y41" s="105" t="n">
        <x:v>46281</x:v>
      </x:c>
      <x:c r="Z41" s="13" t="str">
        <x:v>N/A</x:v>
      </x:c>
      <x:c r="AA41" s="13" t="str">
        <x:v>N/A</x:v>
      </x:c>
      <x:c r="AB41" s="13" t="str">
        <x:v>N/A</x:v>
      </x:c>
      <x:c r="AC41" s="13" t="str">
        <x:v>N/A</x:v>
      </x:c>
      <x:c r="AD41" s="13" t="str">
        <x:v>N/A</x:v>
      </x:c>
      <x:c r="AE41" s="13" t="str">
        <x:v>N/A</x:v>
      </x:c>
      <x:c r="AF41" s="13" t="str">
        <x:v>N/A</x:v>
      </x:c>
      <x:c r="AG41" s="13" t="str">
        <x:v>NO</x:v>
      </x:c>
      <x:c r="AH41" s="13" t="str">
        <x:v>NOT_ASSESSABLE</x:v>
      </x:c>
      <x:c r="AI41" s="16" t="str">
        <x:f>IF(AND(W41="REVIEWED",X41&lt;&gt;"",Y41&lt;&gt;"",COUNTA(Z41:AF41)=7,COUNTIF(Z41:AF41,"UNCLEAR")=0,(COUNTIF(Z41:AF41,"0")+COUNTIF(Z41:AF41,"1")+COUNTIF(Z41:AF41,"2"))&gt;0,AG41&lt;&gt;"",AH41&lt;&gt;"",AJ41&lt;&gt;""),(COUNTIF(Z41:AF41,"1")+2*COUNTIF(Z41:AF41,"2"))/(2*(COUNTIF(Z41:AF41,"0")+COUNTIF(Z41:AF41,"1")+COUNTIF(Z41:AF41,"2"))),"")</x:f>
      </x:c>
      <x:c r="AJ41" s="14" t="str">
        <x:v>No eligible selected SINGLESHOT artifact exists for IMO-102; the captured candidate failed deterministic validation and audit policy forbids substitution.</x:v>
      </x:c>
      <x:c r="AK41" s="14" t="str">
        <x:v>UNRESOLVED</x:v>
      </x:c>
      <x:c r="AL41" s="14" t="str">
        <x:v>No semantic-fidelity or implementation-quality score is assigned to a non-selected specimen.</x:v>
      </x:c>
      <x:c r="AM41" s="9" t="str">
        <x:v>DETERMINISTIC_FAIL; NO_OUTPUT</x:v>
      </x:c>
      <x:c r="AN41" s="9" t="str">
        <x:v>Part I-A 12.3.1</x:v>
      </x:c>
      <x:c r="AO41" s="9" t="str">
        <x:v>MISSING</x:v>
      </x:c>
      <x:c r="AP41" s="9" t="str">
        <x:v>UNAVAILABLE</x:v>
      </x:c>
      <x:c r="AQ41" s="52" t="inlineStr">
        <x:is>
          <x:t xml:space="preserve">UNAVAILABLE</x:t>
        </x:is>
      </x:c>
      <x:c r="AR41" s="53" t="inlineStr">
        <x:is>
          <x:t xml:space="preserve">MISSING_ARTIFACT</x:t>
        </x:is>
      </x:c>
      <x:c r="AS41" s="53" t="inlineStr">
        <x:is>
          <x:t xml:space="preserve">IMO-102-K-P11=MISSING_ARTIFACT | IMO-102-K-F05=MISSING_ARTIFACT</x:t>
        </x:is>
      </x:c>
      <x:c r="AT41" s="53" t="inlineStr">
        <x:is>
          <x:t xml:space="preserve"/>
        </x:is>
      </x:c>
      <x:c r="AU41" s="53" t="inlineStr">
        <x:is>
          <x:t xml:space="preserve"/>
        </x:is>
      </x:c>
      <x:c r="AV41" s="53" t="inlineStr">
        <x:is>
          <x:t xml:space="preserve"/>
        </x:is>
      </x:c>
      <x:c r="AW41" s="53" t="inlineStr">
        <x:is>
          <x:t xml:space="preserve"/>
        </x:is>
      </x:c>
      <x:c r="AX41" s="53" t="inlineStr">
        <x:is>
          <x:t xml:space="preserve"/>
        </x:is>
      </x:c>
      <x:c r="AY41" s="53" t="inlineStr">
        <x:is>
          <x:t xml:space="preserve"/>
        </x:is>
      </x:c>
      <x:c r="AZ41" s="53" t="inlineStr">
        <x:is>
          <x:t xml:space="preserve"/>
        </x:is>
      </x:c>
      <x:c r="BA41" s="54" t="str">
        <x:v>N/A</x:v>
      </x:c>
      <x:c r="BB41" s="54" t="str">
        <x:v>N/A</x:v>
      </x:c>
      <x:c r="BC41" s="54" t="str">
        <x:v>N/A</x:v>
      </x:c>
      <x:c r="BD41" s="55" t="str">
        <x:f>IF(OR(W41&lt;&gt;"REVIEWED",COUNTIF(BA41:BC41,"UNCLEAR")&gt;0,COUNTA(BA41:BC41)&lt;3,(COUNTIF(BA41:BC41,"0")+COUNTIF(BA41:BC41,"1")+COUNTIF(BA41:BC41,"2"))=0,AJ41=""),"",(COUNTIF(BA41:BC41,"1")+2*COUNTIF(BA41:BC41,"2"))/(2*(COUNTIF(BA41:BC41,"0")+COUNTIF(BA41:BC41,"1")+COUNTIF(BA41:BC41,"2"))))</x:f>
      </x:c>
    </x:row>
    <x:row r="42" ht="66" customHeight="1">
      <x:c r="A42" s="9" t="str">
        <x:v>BATCH_04</x:v>
      </x:c>
      <x:c r="B42" s="9" t="n">
        <x:v>36</x:v>
      </x:c>
      <x:c r="C42" s="9" t="str">
        <x:v>IMO-033</x:v>
      </x:c>
      <x:c r="D42" s="9" t="str">
        <x:v>IMO</x:v>
      </x:c>
      <x:c r="E42" s="9" t="str">
        <x:v>DIRECT_CALCULATION</x:v>
      </x:c>
      <x:c r="F42" s="9" t="str">
        <x:v>RUN_01</x:v>
      </x:c>
      <x:c r="G42" s="12" t="str">
        <x:v>OFFICIAL_ELIGIBLE_OUTPUT</x:v>
      </x:c>
      <x:c r="H42" s="12" t="str">
        <x:v>SINGLESHOT_CAPTURED_DIAGNOSTIC_PASS</x:v>
      </x:c>
      <x:c r="I42" s="12" t="str">
        <x:v>PARSED</x:v>
      </x:c>
      <x:c r="J42" s="12" t="str">
        <x:v>PASS</x:v>
      </x:c>
      <x:c r="K42" s="9" t="n">
        <x:v>10</x:v>
      </x:c>
      <x:c r="L42" s="9" t="n">
        <x:v>10</x:v>
      </x:c>
      <x:c r="M42" s="9" t="n">
        <x:v>10</x:v>
      </x:c>
      <x:c r="N42" s="9" t="n">
        <x:v>1</x:v>
      </x:c>
      <x:c r="O42" s="9" t="str">
        <x:v>IMO-033-P03</x:v>
      </x:c>
      <x:c r="P42" s="9" t="str">
        <x:v>PASS</x:v>
      </x:c>
      <x:c r="Q42" s="9" t="str">
        <x:v>PASS</x:v>
      </x:c>
      <x:c r="R42" s="9" t="str">
        <x:v>CORRECT_BEHAVIOR</x:v>
      </x:c>
      <x:c r="S42" s="9" t="str">
        <x:v>IMO-033-F01</x:v>
      </x:c>
      <x:c r="T42" s="9" t="str">
        <x:v>FAIL</x:v>
      </x:c>
      <x:c r="U42" s="9" t="str">
        <x:v>FAIL</x:v>
      </x:c>
      <x:c r="V42" s="9" t="str">
        <x:v>CORRECT_BEHAVIOR</x:v>
      </x:c>
      <x:c r="W42" s="13" t="str">
        <x:v>REVIEWED</x:v>
      </x:c>
      <x:c r="X42" s="13" t="str">
        <x:v>AI-assisted draft</x:v>
      </x:c>
      <x:c r="Y42" s="105" t="n">
        <x:v>46281</x:v>
      </x:c>
      <x:c r="Z42" s="13" t="n">
        <x:v>2</x:v>
      </x:c>
      <x:c r="AA42" s="13" t="n">
        <x:v>2</x:v>
      </x:c>
      <x:c r="AB42" s="13" t="n">
        <x:v>2</x:v>
      </x:c>
      <x:c r="AC42" s="13" t="n">
        <x:v>2</x:v>
      </x:c>
      <x:c r="AD42" s="13" t="n">
        <x:v>2</x:v>
      </x:c>
      <x:c r="AE42" s="13" t="n">
        <x:v>2</x:v>
      </x:c>
      <x:c r="AF42" s="13" t="n">
        <x:v>2</x:v>
      </x:c>
      <x:c r="AG42" s="13" t="str">
        <x:v>NO</x:v>
      </x:c>
      <x:c r="AH42" s="13" t="str">
        <x:v>CORRECT</x:v>
      </x:c>
      <x:c r="AI42" s="16" t="n">
        <x:f>IF(AND(W42="REVIEWED",X42&lt;&gt;"",Y42&lt;&gt;"",COUNTA(Z42:AF42)=7,COUNTIF(Z42:AF42,"UNCLEAR")=0,(COUNTIF(Z42:AF42,"0")+COUNTIF(Z42:AF42,"1")+COUNTIF(Z42:AF42,"2"))&gt;0,AG42&lt;&gt;"",AH42&lt;&gt;"",AJ42&lt;&gt;""),(COUNTIF(Z42:AF42,"1")+2*COUNTIF(Z42:AF42,"2"))/(2*(COUNTIF(Z42:AF42,"0")+COUNTIF(Z42:AF42,"1")+COUNTIF(Z42:AF42,"2"))),"")</x:f>
        <x:v>1</x:v>
      </x:c>
      <x:c r="AJ42" s="14" t="str">
        <x:v>Polar Code I-A 4.3.1.1; all required icing allowances, units and conditional branches are complete and calculations use numerical tolerances.</x:v>
      </x:c>
      <x:c r="AK42" s="14" t="str">
        <x:v>NONE_FOUND</x:v>
      </x:c>
      <x:c r="AL42" s="14" t="str">
        <x:v>No material semantic or implementation defect found.</x:v>
      </x:c>
      <x:c r="AM42" s="9" t="str"/>
      <x:c r="AN42" s="9" t="str">
        <x:v>Part I-A 4.3.1.1</x:v>
      </x:c>
      <x:c r="AO42" s="9" t="str">
        <x:v>MVP/SHACL_GENERATION_PIPELINE/experiments/LUNA_CONTEXTUAL_SINGLESHOT/RUN_01/runs/RUN-IMO-033-20260831T150632060820Z/artifacts/attempt_01/extracted_shape.ttl</x:v>
      </x:c>
      <x:c r="AP42" s="9" t="str">
        <x:v>8e658de5d19e11401dd0ffea6d29c5f8df91bf59d2af35ee732ea2ede0812358</x:v>
      </x:c>
      <x:c r="AQ42" s="52" t="inlineStr">
        <x:is>
          <x:t xml:space="preserve">PASS</x:t>
        </x:is>
      </x:c>
      <x:c r="AR42" s="53" t="inlineStr">
        <x:is>
          <x:t xml:space="preserve">VALID</x:t>
        </x:is>
      </x:c>
      <x:c r="AS42" s="53" t="inlineStr">
        <x:is>
          <x:t xml:space="preserve">IMO-033-P03=ACTIVATED | IMO-033-F01=ACTIVATED</x:t>
        </x:is>
      </x:c>
      <x:c r="AT42" s="53">
        <x:v>1</x:v>
      </x:c>
      <x:c r="AU42" s="53">
        <x:v>20</x:v>
      </x:c>
      <x:c r="AV42" s="53">
        <x:v>93</x:v>
      </x:c>
      <x:c r="AW42" s="53" t="inlineStr">
        <x:is>
          <x:t xml:space="preserve">sh:class, sh:datatype, sh:hasValue, sh:maxCount, sh:maxInclusive, sh:minCount, sh:minInclusive, sh:node, sh:or, sh:property</x:t>
        </x:is>
      </x:c>
      <x:c r="AX42" s="53">
        <x:v>1</x:v>
      </x:c>
      <x:c r="AY42" s="53">
        <x:v>1</x:v>
      </x:c>
      <x:c r="AZ42" s="53">
        <x:v>1</x:v>
      </x:c>
      <x:c r="BA42" s="54" t="n">
        <x:v>2</x:v>
      </x:c>
      <x:c r="BB42" s="54" t="n">
        <x:v>2</x:v>
      </x:c>
      <x:c r="BC42" s="54" t="n">
        <x:v>2</x:v>
      </x:c>
      <x:c r="BD42" s="55" t="n">
        <x:f>IF(OR(W42&lt;&gt;"REVIEWED",COUNTIF(BA42:BC42,"UNCLEAR")&gt;0,COUNTA(BA42:BC42)&lt;3,(COUNTIF(BA42:BC42,"0")+COUNTIF(BA42:BC42,"1")+COUNTIF(BA42:BC42,"2"))=0,AJ42=""),"",(COUNTIF(BA42:BC42,"1")+2*COUNTIF(BA42:BC42,"2"))/(2*(COUNTIF(BA42:BC42,"0")+COUNTIF(BA42:BC42,"1")+COUNTIF(BA42:BC42,"2"))))</x:f>
        <x:v>1</x:v>
      </x:c>
    </x:row>
    <x:row r="43" ht="66" customHeight="1">
      <x:c r="A43" s="9" t="str">
        <x:v>BATCH_04</x:v>
      </x:c>
      <x:c r="B43" s="9" t="n">
        <x:v>37</x:v>
      </x:c>
      <x:c r="C43" s="9" t="str">
        <x:v>IMO-059</x:v>
      </x:c>
      <x:c r="D43" s="9" t="str">
        <x:v>IMO</x:v>
      </x:c>
      <x:c r="E43" s="9" t="str">
        <x:v>DIRECT_STATIC</x:v>
      </x:c>
      <x:c r="F43" s="9" t="str">
        <x:v>RUN_01</x:v>
      </x:c>
      <x:c r="G43" s="12" t="str">
        <x:v>OFFICIAL_ELIGIBLE_OUTPUT</x:v>
      </x:c>
      <x:c r="H43" s="12" t="str">
        <x:v>SINGLESHOT_CAPTURED_DIAGNOSTIC_PASS</x:v>
      </x:c>
      <x:c r="I43" s="12" t="str">
        <x:v>PARSED</x:v>
      </x:c>
      <x:c r="J43" s="12" t="str">
        <x:v>PASS</x:v>
      </x:c>
      <x:c r="K43" s="9" t="n">
        <x:v>7</x:v>
      </x:c>
      <x:c r="L43" s="9" t="n">
        <x:v>7</x:v>
      </x:c>
      <x:c r="M43" s="9" t="n">
        <x:v>7</x:v>
      </x:c>
      <x:c r="N43" s="9" t="n">
        <x:v>1</x:v>
      </x:c>
      <x:c r="O43" s="9" t="str">
        <x:v>IMO-059-P03</x:v>
      </x:c>
      <x:c r="P43" s="9" t="str">
        <x:v>PASS</x:v>
      </x:c>
      <x:c r="Q43" s="9" t="str">
        <x:v>PASS</x:v>
      </x:c>
      <x:c r="R43" s="9" t="str">
        <x:v>CORRECT_BEHAVIOR</x:v>
      </x:c>
      <x:c r="S43" s="9" t="str">
        <x:v>IMO-059-F01</x:v>
      </x:c>
      <x:c r="T43" s="9" t="str">
        <x:v>FAIL</x:v>
      </x:c>
      <x:c r="U43" s="9" t="str">
        <x:v>FAIL</x:v>
      </x:c>
      <x:c r="V43" s="9" t="str">
        <x:v>CORRECT_BEHAVIOR</x:v>
      </x:c>
      <x:c r="W43" s="13" t="str">
        <x:v>REVIEWED</x:v>
      </x:c>
      <x:c r="X43" s="13" t="str">
        <x:v>AI-assisted draft</x:v>
      </x:c>
      <x:c r="Y43" s="105" t="n">
        <x:v>46281</x:v>
      </x:c>
      <x:c r="Z43" s="13" t="n">
        <x:v>2</x:v>
      </x:c>
      <x:c r="AA43" s="13" t="n">
        <x:v>2</x:v>
      </x:c>
      <x:c r="AB43" s="13" t="n">
        <x:v>2</x:v>
      </x:c>
      <x:c r="AC43" s="13" t="n">
        <x:v>2</x:v>
      </x:c>
      <x:c r="AD43" s="13" t="n">
        <x:v>2</x:v>
      </x:c>
      <x:c r="AE43" s="13" t="n">
        <x:v>2</x:v>
      </x:c>
      <x:c r="AF43" s="13" t="n">
        <x:v>2</x:v>
      </x:c>
      <x:c r="AG43" s="13" t="str">
        <x:v>NO</x:v>
      </x:c>
      <x:c r="AH43" s="13" t="str">
        <x:v>CORRECT</x:v>
      </x:c>
      <x:c r="AI43" s="16" t="n">
        <x:f>IF(AND(W43="REVIEWED",X43&lt;&gt;"",Y43&lt;&gt;"",COUNTA(Z43:AF43)=7,COUNTIF(Z43:AF43,"UNCLEAR")=0,(COUNTIF(Z43:AF43,"0")+COUNTIF(Z43:AF43,"1")+COUNTIF(Z43:AF43,"2"))&gt;0,AG43&lt;&gt;"",AH43&lt;&gt;"",AJ43&lt;&gt;""),(COUNTIF(Z43:AF43,"1")+2*COUNTIF(Z43:AF43,"2"))/(2*(COUNTIF(Z43:AF43,"0")+COUNTIF(Z43:AF43,"1")+COUNTIF(Z43:AF43,"2"))),"")</x:f>
        <x:v>1</x:v>
      </x:c>
      <x:c r="AJ43" s="14" t="str">
        <x:v>Polar Code I-A 7.3.2.3; all existing linked fire-fighter outfits must be stored in a location classified as warm.</x:v>
      </x:c>
      <x:c r="AK43" s="14" t="str">
        <x:v>NONE_FOUND</x:v>
      </x:c>
      <x:c r="AL43" s="14" t="str">
        <x:v>No material defect found and no outfit-existence obligation is invented.</x:v>
      </x:c>
      <x:c r="AM43" s="9" t="str"/>
      <x:c r="AN43" s="9" t="str">
        <x:v>Part I-A 7.3.2.3</x:v>
      </x:c>
      <x:c r="AO43" s="9" t="str">
        <x:v>MVP/SHACL_GENERATION_PIPELINE/experiments/LUNA_CONTEXTUAL_SINGLESHOT/RUN_01/runs/RUN-IMO-059-20260831T151554237787Z/artifacts/attempt_01/extracted_shape.ttl</x:v>
      </x:c>
      <x:c r="AP43" s="9" t="str">
        <x:v>c9d687904a8b1ee77414268ac834bec6ed6284db1262c192e6dc451547db5b85</x:v>
      </x:c>
      <x:c r="AQ43" s="52" t="inlineStr">
        <x:is>
          <x:t xml:space="preserve">PASS</x:t>
        </x:is>
      </x:c>
      <x:c r="AR43" s="53" t="inlineStr">
        <x:is>
          <x:t xml:space="preserve">VALID</x:t>
        </x:is>
      </x:c>
      <x:c r="AS43" s="53" t="inlineStr">
        <x:is>
          <x:t xml:space="preserve">IMO-059-P03=ACTIVATED | IMO-059-F01=ACTIVATED</x:t>
        </x:is>
      </x:c>
      <x:c r="AT43" s="53">
        <x:v>3</x:v>
      </x:c>
      <x:c r="AU43" s="53">
        <x:v>3</x:v>
      </x:c>
      <x:c r="AV43" s="53">
        <x:v>14</x:v>
      </x:c>
      <x:c r="AW43" s="53" t="inlineStr">
        <x:is>
          <x:t xml:space="preserve">sh:class, sh:hasValue, sh:minCount, sh:node, sh:nodeKind, sh:property</x:t>
        </x:is>
      </x:c>
      <x:c r="AX43" s="53">
        <x:v>0</x:v>
      </x:c>
      <x:c r="AY43" s="53">
        <x:v>1</x:v>
      </x:c>
      <x:c r="AZ43" s="53">
        <x:v>0</x:v>
      </x:c>
      <x:c r="BA43" s="54" t="n">
        <x:v>2</x:v>
      </x:c>
      <x:c r="BB43" s="54" t="n">
        <x:v>2</x:v>
      </x:c>
      <x:c r="BC43" s="54" t="n">
        <x:v>2</x:v>
      </x:c>
      <x:c r="BD43" s="55" t="n">
        <x:f>IF(OR(W43&lt;&gt;"REVIEWED",COUNTIF(BA43:BC43,"UNCLEAR")&gt;0,COUNTA(BA43:BC43)&lt;3,(COUNTIF(BA43:BC43,"0")+COUNTIF(BA43:BC43,"1")+COUNTIF(BA43:BC43,"2"))=0,AJ43=""),"",(COUNTIF(BA43:BC43,"1")+2*COUNTIF(BA43:BC43,"2"))/(2*(COUNTIF(BA43:BC43,"0")+COUNTIF(BA43:BC43,"1")+COUNTIF(BA43:BC43,"2"))))</x:f>
        <x:v>1</x:v>
      </x:c>
    </x:row>
    <x:row r="44" ht="66" customHeight="1">
      <x:c r="A44" s="9" t="str">
        <x:v>BATCH_04</x:v>
      </x:c>
      <x:c r="B44" s="9" t="n">
        <x:v>38</x:v>
      </x:c>
      <x:c r="C44" s="9" t="str">
        <x:v>TRF-005</x:v>
      </x:c>
      <x:c r="D44" s="9" t="str">
        <x:v>TRAFICOM</x:v>
      </x:c>
      <x:c r="E44" s="9" t="str">
        <x:v>DIRECT_STATIC</x:v>
      </x:c>
      <x:c r="F44" s="9" t="str">
        <x:v>RUN_01</x:v>
      </x:c>
      <x:c r="G44" s="12" t="str">
        <x:v>NO_ELIGIBLE_OUTPUT</x:v>
      </x:c>
      <x:c r="H44" s="12" t="str">
        <x:v>SINGLESHOT_CAPTURED_DIAGNOSTIC_FAIL</x:v>
      </x:c>
      <x:c r="I44" s="12" t="str">
        <x:v>NOT_PARSED</x:v>
      </x:c>
      <x:c r="J44" s="12" t="str">
        <x:v>FAIL</x:v>
      </x:c>
      <x:c r="K44" s="9" t="n">
        <x:v>0</x:v>
      </x:c>
      <x:c r="L44" s="9" t="n">
        <x:v>7</x:v>
      </x:c>
      <x:c r="M44" s="9" t="n">
        <x:v>0</x:v>
      </x:c>
      <x:c r="N44" s="9" t="n">
        <x:v>0</x:v>
      </x:c>
      <x:c r="O44" s="9" t="str">
        <x:v>TRF-005-P04</x:v>
      </x:c>
      <x:c r="P44" s="9" t="str">
        <x:v>PASS</x:v>
      </x:c>
      <x:c r="Q44" s="9" t="str">
        <x:v>NO_VERDICT</x:v>
      </x:c>
      <x:c r="R44" s="9" t="str">
        <x:v>GENERATION_ERROR</x:v>
      </x:c>
      <x:c r="S44" s="9" t="str">
        <x:v>TRF-005-F03</x:v>
      </x:c>
      <x:c r="T44" s="9" t="str">
        <x:v>FAIL</x:v>
      </x:c>
      <x:c r="U44" s="9" t="str">
        <x:v>NO_VERDICT</x:v>
      </x:c>
      <x:c r="V44" s="9" t="str">
        <x:v>GENERATION_ERROR</x:v>
      </x:c>
      <x:c r="W44" s="13" t="str">
        <x:v>NOT_ASSESSABLE</x:v>
      </x:c>
      <x:c r="X44" s="13" t="str">
        <x:v>AI-assisted draft</x:v>
      </x:c>
      <x:c r="Y44" s="105" t="n">
        <x:v>46281</x:v>
      </x:c>
      <x:c r="Z44" s="13" t="str">
        <x:v>N/A</x:v>
      </x:c>
      <x:c r="AA44" s="13" t="str">
        <x:v>N/A</x:v>
      </x:c>
      <x:c r="AB44" s="13" t="str">
        <x:v>N/A</x:v>
      </x:c>
      <x:c r="AC44" s="13" t="str">
        <x:v>N/A</x:v>
      </x:c>
      <x:c r="AD44" s="13" t="str">
        <x:v>N/A</x:v>
      </x:c>
      <x:c r="AE44" s="13" t="str">
        <x:v>N/A</x:v>
      </x:c>
      <x:c r="AF44" s="13" t="str">
        <x:v>N/A</x:v>
      </x:c>
      <x:c r="AG44" s="13" t="str">
        <x:v>NO</x:v>
      </x:c>
      <x:c r="AH44" s="13" t="str">
        <x:v>NOT_ASSESSABLE</x:v>
      </x:c>
      <x:c r="AI44" s="16" t="str">
        <x:f>IF(AND(W44="REVIEWED",X44&lt;&gt;"",Y44&lt;&gt;"",COUNTA(Z44:AF44)=7,COUNTIF(Z44:AF44,"UNCLEAR")=0,(COUNTIF(Z44:AF44,"0")+COUNTIF(Z44:AF44,"1")+COUNTIF(Z44:AF44,"2"))&gt;0,AG44&lt;&gt;"",AH44&lt;&gt;"",AJ44&lt;&gt;""),(COUNTIF(Z44:AF44,"1")+2*COUNTIF(Z44:AF44,"2"))/(2*(COUNTIF(Z44:AF44,"0")+COUNTIF(Z44:AF44,"1")+COUNTIF(Z44:AF44,"2"))),"")</x:f>
      </x:c>
      <x:c r="AJ44" s="14" t="str">
        <x:v>No eligible selected SINGLESHOT artifact exists for TRF-005; the retained candidate is syntactically invalid and frozen audit policy forbids substitution.</x:v>
      </x:c>
      <x:c r="AK44" s="14" t="str">
        <x:v>UNRESOLVED</x:v>
      </x:c>
      <x:c r="AL44" s="14" t="str">
        <x:v>No semantic-fidelity or implementation-quality score is assigned to a non-selected specimen.</x:v>
      </x:c>
      <x:c r="AM44" s="9" t="str">
        <x:v>DETERMINISTIC_FAIL</x:v>
      </x:c>
      <x:c r="AN44" s="9" t="str">
        <x:v>1.5</x:v>
      </x:c>
      <x:c r="AO44" s="9" t="str">
        <x:v>MVP/SHACL_GENERATION_PIPELINE/experiments/LUNA_CONTEXTUAL_SINGLESHOT/RUN_01/runs/RUN-TRF-005-20260831T154808735740Z/artifacts/attempt_01/extracted_shape.ttl</x:v>
      </x:c>
      <x:c r="AP44" s="9" t="str">
        <x:v>0d26bb40d4de2f850f2f6f7634b3687e62c7d0b7dd37669b0e87b90979c2f591</x:v>
      </x:c>
      <x:c r="AQ44" s="52" t="inlineStr">
        <x:is>
          <x:t xml:space="preserve">ERROR</x:t>
        </x:is>
      </x:c>
      <x:c r="AR44" s="53" t="inlineStr">
        <x:is>
          <x:t xml:space="preserve">ERROR</x:t>
        </x:is>
      </x:c>
      <x:c r="AS44" s="53" t="inlineStr">
        <x:is>
          <x:t xml:space="preserve">TRF-005-P04=ERROR | TRF-005-F03=ERROR</x:t>
        </x:is>
      </x:c>
      <x:c r="AT44" s="53" t="inlineStr">
        <x:is>
          <x:t xml:space="preserve"/>
        </x:is>
      </x:c>
      <x:c r="AU44" s="53" t="inlineStr">
        <x:is>
          <x:t xml:space="preserve"/>
        </x:is>
      </x:c>
      <x:c r="AV44" s="53" t="inlineStr">
        <x:is>
          <x:t xml:space="preserve"/>
        </x:is>
      </x:c>
      <x:c r="AW44" s="53" t="inlineStr">
        <x:is>
          <x:t xml:space="preserve"/>
        </x:is>
      </x:c>
      <x:c r="AX44" s="53" t="inlineStr">
        <x:is>
          <x:t xml:space="preserve"/>
        </x:is>
      </x:c>
      <x:c r="AY44" s="53" t="inlineStr">
        <x:is>
          <x:t xml:space="preserve"/>
        </x:is>
      </x:c>
      <x:c r="AZ44" s="53" t="inlineStr">
        <x:is>
          <x:t xml:space="preserve"/>
        </x:is>
      </x:c>
      <x:c r="BA44" s="54" t="str">
        <x:v>N/A</x:v>
      </x:c>
      <x:c r="BB44" s="54" t="str">
        <x:v>N/A</x:v>
      </x:c>
      <x:c r="BC44" s="54" t="str">
        <x:v>N/A</x:v>
      </x:c>
      <x:c r="BD44" s="55" t="str">
        <x:f>IF(OR(W44&lt;&gt;"REVIEWED",COUNTIF(BA44:BC44,"UNCLEAR")&gt;0,COUNTA(BA44:BC44)&lt;3,(COUNTIF(BA44:BC44,"0")+COUNTIF(BA44:BC44,"1")+COUNTIF(BA44:BC44,"2"))=0,AJ44=""),"",(COUNTIF(BA44:BC44,"1")+2*COUNTIF(BA44:BC44,"2"))/(2*(COUNTIF(BA44:BC44,"0")+COUNTIF(BA44:BC44,"1")+COUNTIF(BA44:BC44,"2"))))</x:f>
      </x:c>
    </x:row>
    <x:row r="45" ht="66" customHeight="1">
      <x:c r="A45" s="9" t="str">
        <x:v>BATCH_04</x:v>
      </x:c>
      <x:c r="B45" s="9" t="n">
        <x:v>39</x:v>
      </x:c>
      <x:c r="C45" s="9" t="str">
        <x:v>I2-019</x:v>
      </x:c>
      <x:c r="D45" s="9" t="str">
        <x:v>I2</x:v>
      </x:c>
      <x:c r="E45" s="9" t="str">
        <x:v>DIRECT_CALCULATION</x:v>
      </x:c>
      <x:c r="F45" s="9" t="str">
        <x:v>RUN_01</x:v>
      </x:c>
      <x:c r="G45" s="12" t="str">
        <x:v>NO_ELIGIBLE_OUTPUT</x:v>
      </x:c>
      <x:c r="H45" s="12" t="str">
        <x:v>SINGLESHOT_CAPTURED_DIAGNOSTIC_FAIL</x:v>
      </x:c>
      <x:c r="I45" s="12" t="str">
        <x:v>NOT_PARSED</x:v>
      </x:c>
      <x:c r="J45" s="12" t="str">
        <x:v>FAIL</x:v>
      </x:c>
      <x:c r="K45" s="9" t="n">
        <x:v>0</x:v>
      </x:c>
      <x:c r="L45" s="9" t="n">
        <x:v>6</x:v>
      </x:c>
      <x:c r="M45" s="9" t="n">
        <x:v>0</x:v>
      </x:c>
      <x:c r="N45" s="9" t="n">
        <x:v>0</x:v>
      </x:c>
      <x:c r="O45" s="9" t="str">
        <x:v>I2-019-P02</x:v>
      </x:c>
      <x:c r="P45" s="9" t="str">
        <x:v>PASS</x:v>
      </x:c>
      <x:c r="Q45" s="9" t="str">
        <x:v>NO_VERDICT</x:v>
      </x:c>
      <x:c r="R45" s="9" t="str">
        <x:v>GENERATION_ERROR</x:v>
      </x:c>
      <x:c r="S45" s="9" t="str">
        <x:v>I2-019-F02</x:v>
      </x:c>
      <x:c r="T45" s="9" t="str">
        <x:v>FAIL</x:v>
      </x:c>
      <x:c r="U45" s="9" t="str">
        <x:v>NO_VERDICT</x:v>
      </x:c>
      <x:c r="V45" s="9" t="str">
        <x:v>GENERATION_ERROR</x:v>
      </x:c>
      <x:c r="W45" s="13" t="str">
        <x:v>NOT_ASSESSABLE</x:v>
      </x:c>
      <x:c r="X45" s="13" t="str">
        <x:v>AI-assisted draft</x:v>
      </x:c>
      <x:c r="Y45" s="105" t="n">
        <x:v>46281</x:v>
      </x:c>
      <x:c r="Z45" s="13" t="str">
        <x:v>N/A</x:v>
      </x:c>
      <x:c r="AA45" s="13" t="str">
        <x:v>N/A</x:v>
      </x:c>
      <x:c r="AB45" s="13" t="str">
        <x:v>N/A</x:v>
      </x:c>
      <x:c r="AC45" s="13" t="str">
        <x:v>N/A</x:v>
      </x:c>
      <x:c r="AD45" s="13" t="str">
        <x:v>N/A</x:v>
      </x:c>
      <x:c r="AE45" s="13" t="str">
        <x:v>N/A</x:v>
      </x:c>
      <x:c r="AF45" s="13" t="str">
        <x:v>N/A</x:v>
      </x:c>
      <x:c r="AG45" s="13" t="str">
        <x:v>NO</x:v>
      </x:c>
      <x:c r="AH45" s="13" t="str">
        <x:v>NOT_ASSESSABLE</x:v>
      </x:c>
      <x:c r="AI45" s="16" t="str">
        <x:f>IF(AND(W45="REVIEWED",X45&lt;&gt;"",Y45&lt;&gt;"",COUNTA(Z45:AF45)=7,COUNTIF(Z45:AF45,"UNCLEAR")=0,(COUNTIF(Z45:AF45,"0")+COUNTIF(Z45:AF45,"1")+COUNTIF(Z45:AF45,"2"))&gt;0,AG45&lt;&gt;"",AH45&lt;&gt;"",AJ45&lt;&gt;""),(COUNTIF(Z45:AF45,"1")+2*COUNTIF(Z45:AF45,"2"))/(2*(COUNTIF(Z45:AF45,"0")+COUNTIF(Z45:AF45,"1")+COUNTIF(Z45:AF45,"2"))),"")</x:f>
      </x:c>
      <x:c r="AJ45" s="14" t="str">
        <x:v>No eligible selected SINGLESHOT artifact exists for I2-019; the captured candidate failed deterministic validation and audit policy forbids substitution.</x:v>
      </x:c>
      <x:c r="AK45" s="14" t="str">
        <x:v>UNRESOLVED</x:v>
      </x:c>
      <x:c r="AL45" s="14" t="str">
        <x:v>No semantic-fidelity or implementation-quality score is assigned to a non-selected specimen.</x:v>
      </x:c>
      <x:c r="AM45" s="9" t="str">
        <x:v>DETERMINISTIC_FAIL</x:v>
      </x:c>
      <x:c r="AN45" s="9" t="str">
        <x:v>I2.3.5(ii)</x:v>
      </x:c>
      <x:c r="AO45" s="9" t="str">
        <x:v>MVP/SHACL_GENERATION_PIPELINE/experiments/LUNA_CONTEXTUAL_SINGLESHOT/RUN_01/runs/RUN-I2-019-20260831T142743893445Z/artifacts/attempt_01/extracted_shape.ttl</x:v>
      </x:c>
      <x:c r="AP45" s="9" t="str">
        <x:v>f83d88842ba06a1c40f4c18b7c3df5d3a7dbc15821da46c9cda360b13cc8aeb2</x:v>
      </x:c>
      <x:c r="AQ45" s="52" t="inlineStr">
        <x:is>
          <x:t xml:space="preserve">FAIL</x:t>
        </x:is>
      </x:c>
      <x:c r="AR45" s="53" t="inlineStr">
        <x:is>
          <x:t xml:space="preserve">VALID</x:t>
        </x:is>
      </x:c>
      <x:c r="AS45" s="53" t="inlineStr">
        <x:is>
          <x:t xml:space="preserve">I2-019-P02=ACTIVATED | I2-019-F02=ACTIVATED</x:t>
        </x:is>
      </x:c>
      <x:c r="AT45" s="53">
        <x:v>1</x:v>
      </x:c>
      <x:c r="AU45" s="53">
        <x:v>5</x:v>
      </x:c>
      <x:c r="AV45" s="53">
        <x:v>19</x:v>
      </x:c>
      <x:c r="AW45" s="53" t="inlineStr">
        <x:is>
          <x:t xml:space="preserve">sh:class, sh:datatype, sh:hasValue, sh:maxCount, sh:minCount, sh:node, sh:property</x:t>
        </x:is>
      </x:c>
      <x:c r="AX45" s="53">
        <x:v>1</x:v>
      </x:c>
      <x:c r="AY45" s="53">
        <x:v>1</x:v>
      </x:c>
      <x:c r="AZ45" s="53">
        <x:v>0</x:v>
      </x:c>
      <x:c r="BA45" s="54" t="str">
        <x:v>N/A</x:v>
      </x:c>
      <x:c r="BB45" s="54" t="str">
        <x:v>N/A</x:v>
      </x:c>
      <x:c r="BC45" s="54" t="str">
        <x:v>N/A</x:v>
      </x:c>
      <x:c r="BD45" s="55" t="str">
        <x:f>IF(OR(W45&lt;&gt;"REVIEWED",COUNTIF(BA45:BC45,"UNCLEAR")&gt;0,COUNTA(BA45:BC45)&lt;3,(COUNTIF(BA45:BC45,"0")+COUNTIF(BA45:BC45,"1")+COUNTIF(BA45:BC45,"2"))=0,AJ45=""),"",(COUNTIF(BA45:BC45,"1")+2*COUNTIF(BA45:BC45,"2"))/(2*(COUNTIF(BA45:BC45,"0")+COUNTIF(BA45:BC45,"1")+COUNTIF(BA45:BC45,"2"))))</x:f>
      </x:c>
    </x:row>
    <x:row r="46" ht="66" customHeight="1">
      <x:c r="A46" s="9" t="str">
        <x:v>BATCH_04</x:v>
      </x:c>
      <x:c r="B46" s="9" t="n">
        <x:v>40</x:v>
      </x:c>
      <x:c r="C46" s="9" t="str">
        <x:v>I2-006</x:v>
      </x:c>
      <x:c r="D46" s="9" t="str">
        <x:v>I2</x:v>
      </x:c>
      <x:c r="E46" s="9" t="str">
        <x:v>DIRECT_STATIC</x:v>
      </x:c>
      <x:c r="F46" s="9" t="str">
        <x:v>RUN_01</x:v>
      </x:c>
      <x:c r="G46" s="12" t="str">
        <x:v>OFFICIAL_ELIGIBLE_OUTPUT</x:v>
      </x:c>
      <x:c r="H46" s="12" t="str">
        <x:v>SINGLESHOT_CAPTURED_DIAGNOSTIC_PASS</x:v>
      </x:c>
      <x:c r="I46" s="12" t="str">
        <x:v>PARSED</x:v>
      </x:c>
      <x:c r="J46" s="12" t="str">
        <x:v>PASS</x:v>
      </x:c>
      <x:c r="K46" s="9" t="n">
        <x:v>5</x:v>
      </x:c>
      <x:c r="L46" s="9" t="n">
        <x:v>5</x:v>
      </x:c>
      <x:c r="M46" s="9" t="n">
        <x:v>4</x:v>
      </x:c>
      <x:c r="N46" s="9" t="n">
        <x:v>0</x:v>
      </x:c>
      <x:c r="O46" s="9" t="str">
        <x:v>I2-006-P02</x:v>
      </x:c>
      <x:c r="P46" s="9" t="str">
        <x:v>PASS</x:v>
      </x:c>
      <x:c r="Q46" s="9" t="str">
        <x:v>PASS</x:v>
      </x:c>
      <x:c r="R46" s="9" t="str">
        <x:v>CORRECT_BEHAVIOR</x:v>
      </x:c>
      <x:c r="S46" s="9" t="str">
        <x:v>I2-006-F01</x:v>
      </x:c>
      <x:c r="T46" s="9" t="str">
        <x:v>FAIL</x:v>
      </x:c>
      <x:c r="U46" s="9" t="str">
        <x:v>PASS</x:v>
      </x:c>
      <x:c r="V46" s="9" t="str">
        <x:v>FALSE_ACCEPT</x:v>
      </x:c>
      <x:c r="W46" s="13" t="str">
        <x:v>REVIEWED</x:v>
      </x:c>
      <x:c r="X46" s="13" t="str">
        <x:v>AI-assisted draft</x:v>
      </x:c>
      <x:c r="Y46" s="105" t="n">
        <x:v>46281</x:v>
      </x:c>
      <x:c r="Z46" s="13" t="n">
        <x:v>2</x:v>
      </x:c>
      <x:c r="AA46" s="13" t="n">
        <x:v>2</x:v>
      </x:c>
      <x:c r="AB46" s="13" t="n">
        <x:v>1</x:v>
      </x:c>
      <x:c r="AC46" s="13" t="n">
        <x:v>0</x:v>
      </x:c>
      <x:c r="AD46" s="13" t="n">
        <x:v>0</x:v>
      </x:c>
      <x:c r="AE46" s="13" t="n">
        <x:v>2</x:v>
      </x:c>
      <x:c r="AF46" s="13" t="n">
        <x:v>2</x:v>
      </x:c>
      <x:c r="AG46" s="13" t="str">
        <x:v>YES</x:v>
      </x:c>
      <x:c r="AH46" s="13" t="str">
        <x:v>MAJOR_DEFECT</x:v>
      </x:c>
      <x:c r="AI46" s="16" t="n">
        <x:f>IF(AND(W46="REVIEWED",X46&lt;&gt;"",Y46&lt;&gt;"",COUNTA(Z46:AF46)=7,COUNTIF(Z46:AF46,"UNCLEAR")=0,(COUNTIF(Z46:AF46,"0")+COUNTIF(Z46:AF46,"1")+COUNTIF(Z46:AF46,"2"))&gt;0,AG46&lt;&gt;"",AH46&lt;&gt;"",AJ46&lt;&gt;""),(COUNTIF(Z46:AF46,"1")+2*COUNTIF(Z46:AF46,"2"))/(2*(COUNTIF(Z46:AF46,"0")+COUNTIF(Z46:AF46,"1")+COUNTIF(Z46:AF46,"2"))),"")</x:f>
        <x:v>0.6428571428571429</x:v>
      </x:c>
      <x:c r="AJ46" s="14" t="str">
        <x:v>UR I2 2.2.3; an astern-capable ship must explicitly use Bow and Bow Intermediate requirements for the aft section.</x:v>
      </x:c>
      <x:c r="AK46" s="14" t="str">
        <x:v>CODE_DEFECT</x:v>
      </x:c>
      <x:c r="AL46" s="14" t="str">
        <x:v>The artifact only requires design-basis strings to exist and never constrains their values. The recorded false acceptance of the wrong-requirements case confirms the material omission.</x:v>
      </x:c>
      <x:c r="AM46" s="9" t="str">
        <x:v>RDF_FALSE_ACCEPT</x:v>
      </x:c>
      <x:c r="AN46" s="9" t="str">
        <x:v>I2.2.6</x:v>
      </x:c>
      <x:c r="AO46" s="9" t="str">
        <x:v>MVP/SHACL_GENERATION_PIPELINE/experiments/LUNA_CONTEXTUAL_SINGLESHOT/RUN_01/runs/RUN-I2-006-20260831T142101907242Z/artifacts/attempt_01/extracted_shape.ttl</x:v>
      </x:c>
      <x:c r="AP46" s="9" t="str">
        <x:v>6929a8697545901d205629dc655e1d53b1fb46b653ddaaea1df96d66fb1ef821</x:v>
      </x:c>
      <x:c r="AQ46" s="52" t="inlineStr">
        <x:is>
          <x:t xml:space="preserve">PASS</x:t>
        </x:is>
      </x:c>
      <x:c r="AR46" s="53" t="inlineStr">
        <x:is>
          <x:t xml:space="preserve">VALID</x:t>
        </x:is>
      </x:c>
      <x:c r="AS46" s="53" t="inlineStr">
        <x:is>
          <x:t xml:space="preserve">I2-006-P02=ACTIVATED | I2-006-F01=ACTIVATED</x:t>
        </x:is>
      </x:c>
      <x:c r="AT46" s="53">
        <x:v>1</x:v>
      </x:c>
      <x:c r="AU46" s="53">
        <x:v>5</x:v>
      </x:c>
      <x:c r="AV46" s="53">
        <x:v>14</x:v>
      </x:c>
      <x:c r="AW46" s="53" t="inlineStr">
        <x:is>
          <x:t xml:space="preserve">sh:datatype, sh:hasValue, sh:minCount, sh:or, sh:property</x:t>
        </x:is>
      </x:c>
      <x:c r="AX46" s="53">
        <x:v>0</x:v>
      </x:c>
      <x:c r="AY46" s="53">
        <x:v>1</x:v>
      </x:c>
      <x:c r="AZ46" s="53">
        <x:v>1</x:v>
      </x:c>
      <x:c r="BA46" s="54" t="n">
        <x:v>2</x:v>
      </x:c>
      <x:c r="BB46" s="54" t="n">
        <x:v>2</x:v>
      </x:c>
      <x:c r="BC46" s="54" t="n">
        <x:v>2</x:v>
      </x:c>
      <x:c r="BD46" s="55" t="n">
        <x:f>IF(OR(W46&lt;&gt;"REVIEWED",COUNTIF(BA46:BC46,"UNCLEAR")&gt;0,COUNTA(BA46:BC46)&lt;3,(COUNTIF(BA46:BC46,"0")+COUNTIF(BA46:BC46,"1")+COUNTIF(BA46:BC46,"2"))=0,AJ46=""),"",(COUNTIF(BA46:BC46,"1")+2*COUNTIF(BA46:BC46,"2"))/(2*(COUNTIF(BA46:BC46,"0")+COUNTIF(BA46:BC46,"1")+COUNTIF(BA46:BC46,"2"))))</x:f>
        <x:v>1</x:v>
      </x:c>
    </x:row>
    <x:row r="47" ht="66" customHeight="1">
      <x:c r="A47" s="9" t="str">
        <x:v>BATCH_05</x:v>
      </x:c>
      <x:c r="B47" s="9" t="n">
        <x:v>41</x:v>
      </x:c>
      <x:c r="C47" s="9" t="str">
        <x:v>I2-035</x:v>
      </x:c>
      <x:c r="D47" s="9" t="str">
        <x:v>I2</x:v>
      </x:c>
      <x:c r="E47" s="9" t="str">
        <x:v>DIRECT_CALCULATION</x:v>
      </x:c>
      <x:c r="F47" s="9" t="str">
        <x:v>RUN_01</x:v>
      </x:c>
      <x:c r="G47" s="12" t="str">
        <x:v>OFFICIAL_ELIGIBLE_OUTPUT</x:v>
      </x:c>
      <x:c r="H47" s="12" t="str">
        <x:v>SINGLESHOT_CAPTURED_DIAGNOSTIC_PASS</x:v>
      </x:c>
      <x:c r="I47" s="12" t="str">
        <x:v>PARSED</x:v>
      </x:c>
      <x:c r="J47" s="12" t="str">
        <x:v>PASS</x:v>
      </x:c>
      <x:c r="K47" s="9" t="n">
        <x:v>6</x:v>
      </x:c>
      <x:c r="L47" s="9" t="n">
        <x:v>6</x:v>
      </x:c>
      <x:c r="M47" s="9" t="n">
        <x:v>3</x:v>
      </x:c>
      <x:c r="N47" s="9" t="n">
        <x:v>0</x:v>
      </x:c>
      <x:c r="O47" s="9" t="str">
        <x:v>I2-035-P01</x:v>
      </x:c>
      <x:c r="P47" s="9" t="str">
        <x:v>PASS</x:v>
      </x:c>
      <x:c r="Q47" s="9" t="str">
        <x:v>PASS</x:v>
      </x:c>
      <x:c r="R47" s="9" t="str">
        <x:v>CORRECT_BEHAVIOR</x:v>
      </x:c>
      <x:c r="S47" s="9" t="str">
        <x:v>I2-035-F01</x:v>
      </x:c>
      <x:c r="T47" s="9" t="str">
        <x:v>FAIL</x:v>
      </x:c>
      <x:c r="U47" s="9" t="str">
        <x:v>PASS</x:v>
      </x:c>
      <x:c r="V47" s="9" t="str">
        <x:v>FALSE_ACCEPT</x:v>
      </x:c>
      <x:c r="W47" s="13" t="str">
        <x:v>REVIEWED</x:v>
      </x:c>
      <x:c r="X47" s="13" t="str">
        <x:v>AI-assisted draft</x:v>
      </x:c>
      <x:c r="Y47" s="105" t="n">
        <x:v>46281</x:v>
      </x:c>
      <x:c r="Z47" s="13" t="n">
        <x:v>2</x:v>
      </x:c>
      <x:c r="AA47" s="13" t="n">
        <x:v>2</x:v>
      </x:c>
      <x:c r="AB47" s="13" t="n">
        <x:v>0</x:v>
      </x:c>
      <x:c r="AC47" s="13" t="n">
        <x:v>0</x:v>
      </x:c>
      <x:c r="AD47" s="13" t="n">
        <x:v>0</x:v>
      </x:c>
      <x:c r="AE47" s="13" t="n">
        <x:v>2</x:v>
      </x:c>
      <x:c r="AF47" s="13" t="n">
        <x:v>2</x:v>
      </x:c>
      <x:c r="AG47" s="13" t="str">
        <x:v>YES</x:v>
      </x:c>
      <x:c r="AH47" s="13" t="str">
        <x:v>MAJOR_DEFECT</x:v>
      </x:c>
      <x:c r="AI47" s="16" t="n">
        <x:f>IF(AND(W47="REVIEWED",X47&lt;&gt;"",Y47&lt;&gt;"",COUNTA(Z47:AF47)=7,COUNTIF(Z47:AF47,"UNCLEAR")=0,(COUNTIF(Z47:AF47,"0")+COUNTIF(Z47:AF47,"1")+COUNTIF(Z47:AF47,"2"))&gt;0,AG47&lt;&gt;"",AH47&lt;&gt;"",AJ47&lt;&gt;""),(COUNTIF(Z47:AF47,"1")+2*COUNTIF(Z47:AF47,"2"))/(2*(COUNTIF(Z47:AF47,"0")+COUNTIF(Z47:AF47,"1")+COUNTIF(Z47:AF47,"2"))),"")</x:f>
        <x:v>0.5714285714285714</x:v>
      </x:c>
      <x:c r="AJ47" s="14" t="str">
        <x:v>UR I2 7.2; the specimen declares the main ship and structural-member quantity interface.</x:v>
      </x:c>
      <x:c r="AK47" s="14" t="str">
        <x:v>CODE_DEFECT</x:v>
      </x:c>
      <x:c r="AL47" s="14" t="str">
        <x:v>It contains no formula, b/s branch, stored-result check, or Aw&gt;=AL comparison, and hasStructuralMember is optional. It is a schema fragment rather than an implementation of the calculation.</x:v>
      </x:c>
      <x:c r="AM47" s="9" t="str">
        <x:v>RDF_FALSE_ACCEPT</x:v>
      </x:c>
      <x:c r="AN47" s="9" t="str">
        <x:v>I2.7.2</x:v>
      </x:c>
      <x:c r="AO47" s="9" t="str">
        <x:v>MVP/SHACL_GENERATION_PIPELINE/experiments/LUNA_CONTEXTUAL_SINGLESHOT/RUN_01/runs/RUN-I2-035-20260831T143550521852Z/artifacts/attempt_01/extracted_shape.ttl</x:v>
      </x:c>
      <x:c r="AP47" s="9" t="str">
        <x:v>8320a472cf4493ccee4adc998eb7e3c0c264716f7dd126b8621de9d75506267a</x:v>
      </x:c>
      <x:c r="AQ47" s="52" t="inlineStr">
        <x:is>
          <x:t xml:space="preserve">PASS</x:t>
        </x:is>
      </x:c>
      <x:c r="AR47" s="53" t="inlineStr">
        <x:is>
          <x:t xml:space="preserve">VALID</x:t>
        </x:is>
      </x:c>
      <x:c r="AS47" s="53" t="inlineStr">
        <x:is>
          <x:t xml:space="preserve">I2-035-P01=ACTIVATED | I2-035-F01=ACTIVATED</x:t>
        </x:is>
      </x:c>
      <x:c r="AT47" s="53">
        <x:v>2</x:v>
      </x:c>
      <x:c r="AU47" s="53">
        <x:v>25</x:v>
      </x:c>
      <x:c r="AV47" s="53">
        <x:v>107</x:v>
      </x:c>
      <x:c r="AW47" s="53" t="inlineStr">
        <x:is>
          <x:t xml:space="preserve">sh:class, sh:datatype, sh:hasValue, sh:maxCount, sh:minCount, sh:node, sh:property</x:t>
        </x:is>
      </x:c>
      <x:c r="AX47" s="53">
        <x:v>0</x:v>
      </x:c>
      <x:c r="AY47" s="53">
        <x:v>1</x:v>
      </x:c>
      <x:c r="AZ47" s="53">
        <x:v>0</x:v>
      </x:c>
      <x:c r="BA47" s="54" t="n">
        <x:v>2</x:v>
      </x:c>
      <x:c r="BB47" s="54" t="n">
        <x:v>2</x:v>
      </x:c>
      <x:c r="BC47" s="54" t="n">
        <x:v>1</x:v>
      </x:c>
      <x:c r="BD47" s="55" t="n">
        <x:f>IF(OR(W47&lt;&gt;"REVIEWED",COUNTIF(BA47:BC47,"UNCLEAR")&gt;0,COUNTA(BA47:BC47)&lt;3,(COUNTIF(BA47:BC47,"0")+COUNTIF(BA47:BC47,"1")+COUNTIF(BA47:BC47,"2"))=0,AJ47=""),"",(COUNTIF(BA47:BC47,"1")+2*COUNTIF(BA47:BC47,"2"))/(2*(COUNTIF(BA47:BC47,"0")+COUNTIF(BA47:BC47,"1")+COUNTIF(BA47:BC47,"2"))))</x:f>
        <x:v>0.8333333333333334</x:v>
      </x:c>
    </x:row>
    <x:row r="48" ht="66" customHeight="1">
      <x:c r="A48" s="9" t="str">
        <x:v>BATCH_05</x:v>
      </x:c>
      <x:c r="B48" s="9" t="n">
        <x:v>42</x:v>
      </x:c>
      <x:c r="C48" s="9" t="str">
        <x:v>TRF-064</x:v>
      </x:c>
      <x:c r="D48" s="9" t="str">
        <x:v>TRAFICOM</x:v>
      </x:c>
      <x:c r="E48" s="9" t="str">
        <x:v>DIRECT_STATIC</x:v>
      </x:c>
      <x:c r="F48" s="9" t="str">
        <x:v>RUN_01</x:v>
      </x:c>
      <x:c r="G48" s="12" t="str">
        <x:v>OFFICIAL_ELIGIBLE_OUTPUT</x:v>
      </x:c>
      <x:c r="H48" s="12" t="str">
        <x:v>SINGLESHOT_CAPTURED_DIAGNOSTIC_PASS</x:v>
      </x:c>
      <x:c r="I48" s="12" t="str">
        <x:v>PARSED</x:v>
      </x:c>
      <x:c r="J48" s="12" t="str">
        <x:v>PASS</x:v>
      </x:c>
      <x:c r="K48" s="9" t="n">
        <x:v>9</x:v>
      </x:c>
      <x:c r="L48" s="9" t="n">
        <x:v>9</x:v>
      </x:c>
      <x:c r="M48" s="9" t="n">
        <x:v>6</x:v>
      </x:c>
      <x:c r="N48" s="9" t="n">
        <x:v>0</x:v>
      </x:c>
      <x:c r="O48" s="9" t="str">
        <x:v>TRF-064-P03</x:v>
      </x:c>
      <x:c r="P48" s="9" t="str">
        <x:v>PASS</x:v>
      </x:c>
      <x:c r="Q48" s="9" t="str">
        <x:v>FAIL</x:v>
      </x:c>
      <x:c r="R48" s="9" t="str">
        <x:v>FALSE_REJECT</x:v>
      </x:c>
      <x:c r="S48" s="9" t="str">
        <x:v>TRF-064-F06</x:v>
      </x:c>
      <x:c r="T48" s="9" t="str">
        <x:v>FAIL</x:v>
      </x:c>
      <x:c r="U48" s="9" t="str">
        <x:v>FAIL</x:v>
      </x:c>
      <x:c r="V48" s="9" t="str">
        <x:v>CORRECT_BEHAVIOR</x:v>
      </x:c>
      <x:c r="W48" s="13" t="str">
        <x:v>REVIEWED</x:v>
      </x:c>
      <x:c r="X48" s="13" t="str">
        <x:v>AI-assisted draft</x:v>
      </x:c>
      <x:c r="Y48" s="105" t="n">
        <x:v>46281</x:v>
      </x:c>
      <x:c r="Z48" s="13" t="n">
        <x:v>0</x:v>
      </x:c>
      <x:c r="AA48" s="13" t="n">
        <x:v>2</x:v>
      </x:c>
      <x:c r="AB48" s="13" t="n">
        <x:v>2</x:v>
      </x:c>
      <x:c r="AC48" s="13" t="n">
        <x:v>2</x:v>
      </x:c>
      <x:c r="AD48" s="13" t="n">
        <x:v>1</x:v>
      </x:c>
      <x:c r="AE48" s="13" t="n">
        <x:v>0</x:v>
      </x:c>
      <x:c r="AF48" s="13" t="n">
        <x:v>2</x:v>
      </x:c>
      <x:c r="AG48" s="13" t="str">
        <x:v>YES</x:v>
      </x:c>
      <x:c r="AH48" s="13" t="str">
        <x:v>MAJOR_DEFECT</x:v>
      </x:c>
      <x:c r="AI48" s="16" t="n">
        <x:f>IF(AND(W48="REVIEWED",X48&lt;&gt;"",Y48&lt;&gt;"",COUNTA(Z48:AF48)=7,COUNTIF(Z48:AF48,"UNCLEAR")=0,(COUNTIF(Z48:AF48,"0")+COUNTIF(Z48:AF48,"1")+COUNTIF(Z48:AF48,"2"))&gt;0,AG48&lt;&gt;"",AH48&lt;&gt;"",AJ48&lt;&gt;""),(COUNTIF(Z48:AF48,"1")+2*COUNTIF(Z48:AF48,"2"))/(2*(COUNTIF(Z48:AF48,"0")+COUNTIF(Z48:AF48,"1")+COUNTIF(Z48:AF48,"2"))),"")</x:f>
        <x:v>0.6428571428571429</x:v>
      </x:c>
      <x:c r="AJ48" s="14" t="str">
        <x:v>TRAFICOM 4.8; both plated-bossing and detached-strut evidence paths are modeled.</x:v>
      </x:c>
      <x:c r="AK48" s="14" t="str">
        <x:v>CODE_DEFECT</x:v>
      </x:c>
      <x:c r="AL48" s="14" t="str">
        <x:v>The top-level detachedStrut boolean is mandatory for every ship, so a ship with no governed side-propeller equipment cannot be treated as non-applicable and is falsely rejected.</x:v>
      </x:c>
      <x:c r="AM48" s="9" t="str">
        <x:v>ALWAYS_FAIL; RDF_FALSE_REJECT</x:v>
      </x:c>
      <x:c r="AN48" s="9" t="str">
        <x:v>4.8</x:v>
      </x:c>
      <x:c r="AO48" s="9" t="str">
        <x:v>MVP/SHACL_GENERATION_PIPELINE/experiments/LUNA_CONTEXTUAL_SINGLESHOT/RUN_01/runs/RUN-TRF-064-20260831T161612230619Z/artifacts/attempt_01/extracted_shape.ttl</x:v>
      </x:c>
      <x:c r="AP48" s="9" t="str">
        <x:v>b4af2a7c77eede6ccd28ca949b887ee7a9aa8faf46d7c0348b4d28257da80b7e</x:v>
      </x:c>
      <x:c r="AQ48" s="52" t="inlineStr">
        <x:is>
          <x:t xml:space="preserve">PASS</x:t>
        </x:is>
      </x:c>
      <x:c r="AR48" s="53" t="inlineStr">
        <x:is>
          <x:t xml:space="preserve">VALID</x:t>
        </x:is>
      </x:c>
      <x:c r="AS48" s="53" t="inlineStr">
        <x:is>
          <x:t xml:space="preserve">TRF-064-P03=ACTIVATED | TRF-064-F06=ACTIVATED</x:t>
        </x:is>
      </x:c>
      <x:c r="AT48" s="53">
        <x:v>3</x:v>
      </x:c>
      <x:c r="AU48" s="53">
        <x:v>10</x:v>
      </x:c>
      <x:c r="AV48" s="53">
        <x:v>30</x:v>
      </x:c>
      <x:c r="AW48" s="53" t="inlineStr">
        <x:is>
          <x:t xml:space="preserve">sh:class, sh:datatype, sh:hasValue, sh:maxCount, sh:minCount, sh:node, sh:or, sh:property</x:t>
        </x:is>
      </x:c>
      <x:c r="AX48" s="53">
        <x:v>0</x:v>
      </x:c>
      <x:c r="AY48" s="53">
        <x:v>1</x:v>
      </x:c>
      <x:c r="AZ48" s="53">
        <x:v>1</x:v>
      </x:c>
      <x:c r="BA48" s="54" t="n">
        <x:v>2</x:v>
      </x:c>
      <x:c r="BB48" s="54" t="n">
        <x:v>2</x:v>
      </x:c>
      <x:c r="BC48" s="54" t="n">
        <x:v>2</x:v>
      </x:c>
      <x:c r="BD48" s="55" t="n">
        <x:f>IF(OR(W48&lt;&gt;"REVIEWED",COUNTIF(BA48:BC48,"UNCLEAR")&gt;0,COUNTA(BA48:BC48)&lt;3,(COUNTIF(BA48:BC48,"0")+COUNTIF(BA48:BC48,"1")+COUNTIF(BA48:BC48,"2"))=0,AJ48=""),"",(COUNTIF(BA48:BC48,"1")+2*COUNTIF(BA48:BC48,"2"))/(2*(COUNTIF(BA48:BC48,"0")+COUNTIF(BA48:BC48,"1")+COUNTIF(BA48:BC48,"2"))))</x:f>
        <x:v>1</x:v>
      </x:c>
    </x:row>
    <x:row r="49" ht="66" customHeight="1">
      <x:c r="A49" s="9" t="str">
        <x:v>BATCH_05</x:v>
      </x:c>
      <x:c r="B49" s="9" t="n">
        <x:v>43</x:v>
      </x:c>
      <x:c r="C49" s="9" t="str">
        <x:v>TRF-059</x:v>
      </x:c>
      <x:c r="D49" s="9" t="str">
        <x:v>TRAFICOM</x:v>
      </x:c>
      <x:c r="E49" s="9" t="str">
        <x:v>DIRECT_CALCULATION</x:v>
      </x:c>
      <x:c r="F49" s="9" t="str">
        <x:v>RUN_01</x:v>
      </x:c>
      <x:c r="G49" s="12" t="str">
        <x:v>OFFICIAL_ELIGIBLE_OUTPUT</x:v>
      </x:c>
      <x:c r="H49" s="12" t="str">
        <x:v>SINGLESHOT_CAPTURED_DIAGNOSTIC_PASS</x:v>
      </x:c>
      <x:c r="I49" s="12" t="str">
        <x:v>PARSED</x:v>
      </x:c>
      <x:c r="J49" s="12" t="str">
        <x:v>PASS</x:v>
      </x:c>
      <x:c r="K49" s="9" t="n">
        <x:v>10</x:v>
      </x:c>
      <x:c r="L49" s="9" t="n">
        <x:v>10</x:v>
      </x:c>
      <x:c r="M49" s="9" t="n">
        <x:v>6</x:v>
      </x:c>
      <x:c r="N49" s="9" t="n">
        <x:v>0</x:v>
      </x:c>
      <x:c r="O49" s="9" t="str">
        <x:v>TRF-059-P01</x:v>
      </x:c>
      <x:c r="P49" s="9" t="str">
        <x:v>PASS</x:v>
      </x:c>
      <x:c r="Q49" s="9" t="str">
        <x:v>FAIL</x:v>
      </x:c>
      <x:c r="R49" s="9" t="str">
        <x:v>FALSE_REJECT</x:v>
      </x:c>
      <x:c r="S49" s="9" t="str">
        <x:v>TRF-059-F05</x:v>
      </x:c>
      <x:c r="T49" s="9" t="str">
        <x:v>FAIL</x:v>
      </x:c>
      <x:c r="U49" s="9" t="str">
        <x:v>FAIL</x:v>
      </x:c>
      <x:c r="V49" s="9" t="str">
        <x:v>CORRECT_BEHAVIOR</x:v>
      </x:c>
      <x:c r="W49" s="13" t="str">
        <x:v>REVIEWED</x:v>
      </x:c>
      <x:c r="X49" s="13" t="str">
        <x:v>AI-assisted draft</x:v>
      </x:c>
      <x:c r="Y49" s="105" t="n">
        <x:v>46281</x:v>
      </x:c>
      <x:c r="Z49" s="13" t="n">
        <x:v>2</x:v>
      </x:c>
      <x:c r="AA49" s="13" t="n">
        <x:v>2</x:v>
      </x:c>
      <x:c r="AB49" s="13" t="n">
        <x:v>1</x:v>
      </x:c>
      <x:c r="AC49" s="13" t="n">
        <x:v>1</x:v>
      </x:c>
      <x:c r="AD49" s="13" t="n">
        <x:v>0</x:v>
      </x:c>
      <x:c r="AE49" s="13" t="n">
        <x:v>0</x:v>
      </x:c>
      <x:c r="AF49" s="13" t="n">
        <x:v>2</x:v>
      </x:c>
      <x:c r="AG49" s="13" t="str">
        <x:v>YES</x:v>
      </x:c>
      <x:c r="AH49" s="13" t="str">
        <x:v>MAJOR_DEFECT</x:v>
      </x:c>
      <x:c r="AI49" s="16" t="n">
        <x:f>IF(AND(W49="REVIEWED",X49&lt;&gt;"",Y49&lt;&gt;"",COUNTA(Z49:AF49)=7,COUNTIF(Z49:AF49,"UNCLEAR")=0,(COUNTIF(Z49:AF49,"0")+COUNTIF(Z49:AF49,"1")+COUNTIF(Z49:AF49,"2"))&gt;0,AG49&lt;&gt;"",AH49&lt;&gt;"",AJ49&lt;&gt;""),(COUNTIF(Z49:AF49,"1")+2*COUNTIF(Z49:AF49,"2"))/(2*(COUNTIF(Z49:AF49,"0")+COUNTIF(Z49:AF49,"1")+COUNTIF(Z49:AF49,"2"))),"")</x:f>
        <x:v>0.5714285714285714</x:v>
      </x:c>
      <x:c r="AJ49" s="14" t="str">
        <x:v>TRAFICOM 4.6.2; the shear-area formula and units are present.</x:v>
      </x:c>
      <x:c r="AK49" s="14" t="str">
        <x:v>MULTIPLE</x:v>
      </x:c>
      <x:c r="AL49" s="14" t="str">
        <x:v>No constraint ties alpha to Table 4-8, and the fixed constant f13=1.1 is turned into an additional mandatory RDF quantity. An arbitrary alpha can pass if the stored area matches it, while valid data without explicit f13 is rejected.</x:v>
      </x:c>
      <x:c r="AM49" s="9" t="str">
        <x:v>ALWAYS_FAIL; RDF_FALSE_REJECT</x:v>
      </x:c>
      <x:c r="AN49" s="9" t="str">
        <x:v>4.6.2</x:v>
      </x:c>
      <x:c r="AO49" s="9" t="str">
        <x:v>MVP/SHACL_GENERATION_PIPELINE/experiments/LUNA_CONTEXTUAL_SINGLESHOT/RUN_01/runs/RUN-TRF-059-20260831T161414873626Z/artifacts/attempt_01/extracted_shape.ttl</x:v>
      </x:c>
      <x:c r="AP49" s="9" t="str">
        <x:v>056a2a342cd0e7eec4601d8aafa501ceeb5b020aac18396d47ddc0ddc44384e2</x:v>
      </x:c>
      <x:c r="AQ49" s="52" t="inlineStr">
        <x:is>
          <x:t xml:space="preserve">PASS</x:t>
        </x:is>
      </x:c>
      <x:c r="AR49" s="53" t="inlineStr">
        <x:is>
          <x:t xml:space="preserve">VALID</x:t>
        </x:is>
      </x:c>
      <x:c r="AS49" s="53" t="inlineStr">
        <x:is>
          <x:t xml:space="preserve">TRF-059-P01=ACTIVATED | TRF-059-F05=ACTIVATED</x:t>
        </x:is>
      </x:c>
      <x:c r="AT49" s="53">
        <x:v>1</x:v>
      </x:c>
      <x:c r="AU49" s="53">
        <x:v>18</x:v>
      </x:c>
      <x:c r="AV49" s="53">
        <x:v>80</x:v>
      </x:c>
      <x:c r="AW49" s="53" t="inlineStr">
        <x:is>
          <x:t xml:space="preserve">sh:class, sh:datatype, sh:hasValue, sh:maxCount, sh:maxInclusive, sh:minCount, sh:minInclusive, sh:node, sh:property</x:t>
        </x:is>
      </x:c>
      <x:c r="AX49" s="53">
        <x:v>1</x:v>
      </x:c>
      <x:c r="AY49" s="53">
        <x:v>1</x:v>
      </x:c>
      <x:c r="AZ49" s="53">
        <x:v>0</x:v>
      </x:c>
      <x:c r="BA49" s="54" t="n">
        <x:v>2</x:v>
      </x:c>
      <x:c r="BB49" s="54" t="n">
        <x:v>1</x:v>
      </x:c>
      <x:c r="BC49" s="54" t="n">
        <x:v>2</x:v>
      </x:c>
      <x:c r="BD49" s="55" t="n">
        <x:f>IF(OR(W49&lt;&gt;"REVIEWED",COUNTIF(BA49:BC49,"UNCLEAR")&gt;0,COUNTA(BA49:BC49)&lt;3,(COUNTIF(BA49:BC49,"0")+COUNTIF(BA49:BC49,"1")+COUNTIF(BA49:BC49,"2"))=0,AJ49=""),"",(COUNTIF(BA49:BC49,"1")+2*COUNTIF(BA49:BC49,"2"))/(2*(COUNTIF(BA49:BC49,"0")+COUNTIF(BA49:BC49,"1")+COUNTIF(BA49:BC49,"2"))))</x:f>
        <x:v>0.8333333333333334</x:v>
      </x:c>
    </x:row>
    <x:row r="50" ht="66" customHeight="1">
      <x:c r="A50" s="9" t="str">
        <x:v>BATCH_05</x:v>
      </x:c>
      <x:c r="B50" s="9" t="n">
        <x:v>44</x:v>
      </x:c>
      <x:c r="C50" s="9" t="str">
        <x:v>TRF-035</x:v>
      </x:c>
      <x:c r="D50" s="9" t="str">
        <x:v>TRAFICOM</x:v>
      </x:c>
      <x:c r="E50" s="9" t="str">
        <x:v>DIRECT_STATIC</x:v>
      </x:c>
      <x:c r="F50" s="9" t="str">
        <x:v>RUN_01</x:v>
      </x:c>
      <x:c r="G50" s="12" t="str">
        <x:v>OFFICIAL_ELIGIBLE_OUTPUT</x:v>
      </x:c>
      <x:c r="H50" s="12" t="str">
        <x:v>SINGLESHOT_CAPTURED_DIAGNOSTIC_PASS</x:v>
      </x:c>
      <x:c r="I50" s="12" t="str">
        <x:v>PARSED</x:v>
      </x:c>
      <x:c r="J50" s="12" t="str">
        <x:v>PASS</x:v>
      </x:c>
      <x:c r="K50" s="9" t="n">
        <x:v>6</x:v>
      </x:c>
      <x:c r="L50" s="9" t="n">
        <x:v>6</x:v>
      </x:c>
      <x:c r="M50" s="9" t="n">
        <x:v>4</x:v>
      </x:c>
      <x:c r="N50" s="9" t="n">
        <x:v>0</x:v>
      </x:c>
      <x:c r="O50" s="9" t="str">
        <x:v>TRF-035-P01</x:v>
      </x:c>
      <x:c r="P50" s="9" t="str">
        <x:v>PASS</x:v>
      </x:c>
      <x:c r="Q50" s="9" t="str">
        <x:v>FAIL</x:v>
      </x:c>
      <x:c r="R50" s="9" t="str">
        <x:v>FALSE_REJECT</x:v>
      </x:c>
      <x:c r="S50" s="9" t="str">
        <x:v>TRF-035-F02</x:v>
      </x:c>
      <x:c r="T50" s="9" t="str">
        <x:v>FAIL</x:v>
      </x:c>
      <x:c r="U50" s="9" t="str">
        <x:v>FAIL</x:v>
      </x:c>
      <x:c r="V50" s="9" t="str">
        <x:v>CORRECT_BEHAVIOR</x:v>
      </x:c>
      <x:c r="W50" s="13" t="str">
        <x:v>REVIEWED</x:v>
      </x:c>
      <x:c r="X50" s="13" t="str">
        <x:v>AI-assisted draft</x:v>
      </x:c>
      <x:c r="Y50" s="105" t="n">
        <x:v>46281</x:v>
      </x:c>
      <x:c r="Z50" s="13" t="n">
        <x:v>2</x:v>
      </x:c>
      <x:c r="AA50" s="13" t="n">
        <x:v>1</x:v>
      </x:c>
      <x:c r="AB50" s="13" t="n">
        <x:v>2</x:v>
      </x:c>
      <x:c r="AC50" s="13" t="n">
        <x:v>0</x:v>
      </x:c>
      <x:c r="AD50" s="13" t="n">
        <x:v>2</x:v>
      </x:c>
      <x:c r="AE50" s="13" t="n">
        <x:v>2</x:v>
      </x:c>
      <x:c r="AF50" s="13" t="n">
        <x:v>2</x:v>
      </x:c>
      <x:c r="AG50" s="13" t="str">
        <x:v>YES</x:v>
      </x:c>
      <x:c r="AH50" s="13" t="str">
        <x:v>MAJOR_DEFECT</x:v>
      </x:c>
      <x:c r="AI50" s="16" t="n">
        <x:f>IF(AND(W50="REVIEWED",X50&lt;&gt;"",Y50&lt;&gt;"",COUNTA(Z50:AF50)=7,COUNTIF(Z50:AF50,"UNCLEAR")=0,(COUNTIF(Z50:AF50,"0")+COUNTIF(Z50:AF50,"1")+COUNTIF(Z50:AF50,"2"))&gt;0,AG50&lt;&gt;"",AH50&lt;&gt;"",AJ50&lt;&gt;""),(COUNTIF(Z50:AF50,"1")+2*COUNTIF(Z50:AF50,"2"))/(2*(COUNTIF(Z50:AF50,"0")+COUNTIF(Z50:AF50,"1")+COUNTIF(Z50:AF50,"2"))),"")</x:f>
        <x:v>0.7857142857142857</x:v>
      </x:c>
      <x:c r="AJ50" s="14" t="str">
        <x:v>TRAFICOM 4.1.1; both rule-length quantities and their equality comparison are represented.</x:v>
      </x:c>
      <x:c r="AK50" s="14" t="str">
        <x:v>CODE_DEFECT</x:v>
      </x:c>
      <x:c r="AL50" s="14" t="str">
        <x:v>The unit is constrained to qudt:M, not the canonical unit:M IRI. Correct metre-valued benchmark data is therefore rejected.</x:v>
      </x:c>
      <x:c r="AM50" s="9" t="str">
        <x:v>ALWAYS_FAIL; RDF_FALSE_REJECT</x:v>
      </x:c>
      <x:c r="AN50" s="9" t="str">
        <x:v>4.1.1</x:v>
      </x:c>
      <x:c r="AO50" s="9" t="str">
        <x:v>MVP/SHACL_GENERATION_PIPELINE/experiments/LUNA_CONTEXTUAL_SINGLESHOT/RUN_01/runs/RUN-TRF-035-20260831T160152630663Z/artifacts/attempt_01/extracted_shape.ttl</x:v>
      </x:c>
      <x:c r="AP50" s="9" t="str">
        <x:v>847037a9d2ce10bd97979675b999df2aaba370573f28007407ee7e30cbb9db0a</x:v>
      </x:c>
      <x:c r="AQ50" s="52" t="inlineStr">
        <x:is>
          <x:t xml:space="preserve">PASS</x:t>
        </x:is>
      </x:c>
      <x:c r="AR50" s="53" t="inlineStr">
        <x:is>
          <x:t xml:space="preserve">VALID</x:t>
        </x:is>
      </x:c>
      <x:c r="AS50" s="53" t="inlineStr">
        <x:is>
          <x:t xml:space="preserve">TRF-035-P01=ACTIVATED | TRF-035-F02=ACTIVATED</x:t>
        </x:is>
      </x:c>
      <x:c r="AT50" s="53">
        <x:v>1</x:v>
      </x:c>
      <x:c r="AU50" s="53">
        <x:v>6</x:v>
      </x:c>
      <x:c r="AV50" s="53">
        <x:v>24</x:v>
      </x:c>
      <x:c r="AW50" s="53" t="inlineStr">
        <x:is>
          <x:t xml:space="preserve">sh:datatype, sh:hasValue, sh:maxCount, sh:minCount, sh:node, sh:property</x:t>
        </x:is>
      </x:c>
      <x:c r="AX50" s="53">
        <x:v>1</x:v>
      </x:c>
      <x:c r="AY50" s="53">
        <x:v>1</x:v>
      </x:c>
      <x:c r="AZ50" s="53">
        <x:v>0</x:v>
      </x:c>
      <x:c r="BA50" s="54" t="n">
        <x:v>1</x:v>
      </x:c>
      <x:c r="BB50" s="54" t="n">
        <x:v>1</x:v>
      </x:c>
      <x:c r="BC50" s="54" t="n">
        <x:v>2</x:v>
      </x:c>
      <x:c r="BD50" s="55" t="n">
        <x:f>IF(OR(W50&lt;&gt;"REVIEWED",COUNTIF(BA50:BC50,"UNCLEAR")&gt;0,COUNTA(BA50:BC50)&lt;3,(COUNTIF(BA50:BC50,"0")+COUNTIF(BA50:BC50,"1")+COUNTIF(BA50:BC50,"2"))=0,AJ50=""),"",(COUNTIF(BA50:BC50,"1")+2*COUNTIF(BA50:BC50,"2"))/(2*(COUNTIF(BA50:BC50,"0")+COUNTIF(BA50:BC50,"1")+COUNTIF(BA50:BC50,"2"))))</x:f>
        <x:v>0.6666666666666666</x:v>
      </x:c>
    </x:row>
    <x:row r="51" ht="66" customHeight="1">
      <x:c r="A51" s="9" t="str">
        <x:v>BATCH_05</x:v>
      </x:c>
      <x:c r="B51" s="9" t="n">
        <x:v>45</x:v>
      </x:c>
      <x:c r="C51" s="9" t="str">
        <x:v>TRF-029</x:v>
      </x:c>
      <x:c r="D51" s="9" t="str">
        <x:v>TRAFICOM</x:v>
      </x:c>
      <x:c r="E51" s="9" t="str">
        <x:v>DIRECT_STATIC</x:v>
      </x:c>
      <x:c r="F51" s="9" t="str">
        <x:v>RUN_01</x:v>
      </x:c>
      <x:c r="G51" s="12" t="str">
        <x:v>OFFICIAL_ELIGIBLE_OUTPUT</x:v>
      </x:c>
      <x:c r="H51" s="12" t="str">
        <x:v>SINGLESHOT_CAPTURED_DIAGNOSTIC_PASS</x:v>
      </x:c>
      <x:c r="I51" s="12" t="str">
        <x:v>PARSED</x:v>
      </x:c>
      <x:c r="J51" s="12" t="str">
        <x:v>PASS</x:v>
      </x:c>
      <x:c r="K51" s="9" t="n">
        <x:v>7</x:v>
      </x:c>
      <x:c r="L51" s="9" t="n">
        <x:v>7</x:v>
      </x:c>
      <x:c r="M51" s="9" t="n">
        <x:v>7</x:v>
      </x:c>
      <x:c r="N51" s="9" t="n">
        <x:v>1</x:v>
      </x:c>
      <x:c r="O51" s="9" t="str">
        <x:v>TRF-029-P01</x:v>
      </x:c>
      <x:c r="P51" s="9" t="str">
        <x:v>PASS</x:v>
      </x:c>
      <x:c r="Q51" s="9" t="str">
        <x:v>PASS</x:v>
      </x:c>
      <x:c r="R51" s="9" t="str">
        <x:v>CORRECT_BEHAVIOR</x:v>
      </x:c>
      <x:c r="S51" s="9" t="str">
        <x:v>TRF-029-F01</x:v>
      </x:c>
      <x:c r="T51" s="9" t="str">
        <x:v>FAIL</x:v>
      </x:c>
      <x:c r="U51" s="9" t="str">
        <x:v>FAIL</x:v>
      </x:c>
      <x:c r="V51" s="9" t="str">
        <x:v>CORRECT_BEHAVIOR</x:v>
      </x:c>
      <x:c r="W51" s="13" t="str">
        <x:v>REVIEWED</x:v>
      </x:c>
      <x:c r="X51" s="13" t="str">
        <x:v>AI-assisted draft</x:v>
      </x:c>
      <x:c r="Y51" s="105" t="n">
        <x:v>46281</x:v>
      </x:c>
      <x:c r="Z51" s="13" t="n">
        <x:v>2</x:v>
      </x:c>
      <x:c r="AA51" s="13" t="n">
        <x:v>2</x:v>
      </x:c>
      <x:c r="AB51" s="13" t="n">
        <x:v>2</x:v>
      </x:c>
      <x:c r="AC51" s="13" t="n">
        <x:v>2</x:v>
      </x:c>
      <x:c r="AD51" s="13" t="n">
        <x:v>2</x:v>
      </x:c>
      <x:c r="AE51" s="13" t="n">
        <x:v>2</x:v>
      </x:c>
      <x:c r="AF51" s="13" t="n">
        <x:v>2</x:v>
      </x:c>
      <x:c r="AG51" s="13" t="str">
        <x:v>NO</x:v>
      </x:c>
      <x:c r="AH51" s="13" t="str">
        <x:v>CORRECT</x:v>
      </x:c>
      <x:c r="AI51" s="16" t="n">
        <x:f>IF(AND(W51="REVIEWED",X51&lt;&gt;"",Y51&lt;&gt;"",COUNTA(Z51:AF51)=7,COUNTIF(Z51:AF51,"UNCLEAR")=0,(COUNTIF(Z51:AF51,"0")+COUNTIF(Z51:AF51,"1")+COUNTIF(Z51:AF51,"2"))&gt;0,AG51&lt;&gt;"",AH51&lt;&gt;"",AJ51&lt;&gt;""),(COUNTIF(Z51:AF51,"1")+2*COUNTIF(Z51:AF51,"2"))/(2*(COUNTIF(Z51:AF51,"0")+COUNTIF(Z51:AF51,"1")+COUNTIF(Z51:AF51,"2"))),"")</x:f>
        <x:v>1</x:v>
      </x:c>
      <x:c r="AJ51" s="14" t="str">
        <x:v>TRAFICOM 4.1; the active direct-analysis branch requires inapplicability, approval and structural-arrangement evidence, while false deactivates it.</x:v>
      </x:c>
      <x:c r="AK51" s="14" t="str">
        <x:v>NONE_FOUND</x:v>
      </x:c>
      <x:c r="AL51" s="14" t="str">
        <x:v>No material defect found.</x:v>
      </x:c>
      <x:c r="AM51" s="9" t="str"/>
      <x:c r="AN51" s="9" t="str">
        <x:v>4.1</x:v>
      </x:c>
      <x:c r="AO51" s="9" t="str">
        <x:v>MVP/SHACL_GENERATION_PIPELINE/experiments/LUNA_CONTEXTUAL_SINGLESHOT/RUN_01/runs/RUN-TRF-029-20260831T155920983948Z/artifacts/attempt_01/extracted_shape.ttl</x:v>
      </x:c>
      <x:c r="AP51" s="9" t="str">
        <x:v>7ac0231bd3b019adaa692ad537a86512e011f868e7aa3613365915aac016b727</x:v>
      </x:c>
      <x:c r="AQ51" s="52" t="inlineStr">
        <x:is>
          <x:t xml:space="preserve">PASS</x:t>
        </x:is>
      </x:c>
      <x:c r="AR51" s="53" t="inlineStr">
        <x:is>
          <x:t xml:space="preserve">VALID</x:t>
        </x:is>
      </x:c>
      <x:c r="AS51" s="53" t="inlineStr">
        <x:is>
          <x:t xml:space="preserve">TRF-029-P01=ACTIVATED | TRF-029-F01=ACTIVATED</x:t>
        </x:is>
      </x:c>
      <x:c r="AT51" s="53">
        <x:v>1</x:v>
      </x:c>
      <x:c r="AU51" s="53">
        <x:v>6</x:v>
      </x:c>
      <x:c r="AV51" s="53">
        <x:v>21</x:v>
      </x:c>
      <x:c r="AW51" s="53" t="inlineStr">
        <x:is>
          <x:t xml:space="preserve">sh:datatype, sh:hasValue, sh:maxCount, sh:minCount, sh:or, sh:property</x:t>
        </x:is>
      </x:c>
      <x:c r="AX51" s="53">
        <x:v>0</x:v>
      </x:c>
      <x:c r="AY51" s="53">
        <x:v>1</x:v>
      </x:c>
      <x:c r="AZ51" s="53">
        <x:v>1</x:v>
      </x:c>
      <x:c r="BA51" s="54" t="n">
        <x:v>2</x:v>
      </x:c>
      <x:c r="BB51" s="54" t="n">
        <x:v>2</x:v>
      </x:c>
      <x:c r="BC51" s="54" t="n">
        <x:v>2</x:v>
      </x:c>
      <x:c r="BD51" s="55" t="n">
        <x:f>IF(OR(W51&lt;&gt;"REVIEWED",COUNTIF(BA51:BC51,"UNCLEAR")&gt;0,COUNTA(BA51:BC51)&lt;3,(COUNTIF(BA51:BC51,"0")+COUNTIF(BA51:BC51,"1")+COUNTIF(BA51:BC51,"2"))=0,AJ51=""),"",(COUNTIF(BA51:BC51,"1")+2*COUNTIF(BA51:BC51,"2"))/(2*(COUNTIF(BA51:BC51,"0")+COUNTIF(BA51:BC51,"1")+COUNTIF(BA51:BC51,"2"))))</x:f>
        <x:v>1</x:v>
      </x:c>
    </x:row>
    <x:row r="52" ht="66" customHeight="1">
      <x:c r="A52" s="9" t="str">
        <x:v>BATCH_05</x:v>
      </x:c>
      <x:c r="B52" s="9" t="n">
        <x:v>46</x:v>
      </x:c>
      <x:c r="C52" s="9" t="str">
        <x:v>TRF-025</x:v>
      </x:c>
      <x:c r="D52" s="9" t="str">
        <x:v>TRAFICOM</x:v>
      </x:c>
      <x:c r="E52" s="9" t="str">
        <x:v>COMPLEX_READINESS</x:v>
      </x:c>
      <x:c r="F52" s="9" t="str">
        <x:v>RUN_01</x:v>
      </x:c>
      <x:c r="G52" s="12" t="str">
        <x:v>OFFICIAL_ELIGIBLE_OUTPUT</x:v>
      </x:c>
      <x:c r="H52" s="12" t="str">
        <x:v>SINGLESHOT_CAPTURED_DIAGNOSTIC_PASS</x:v>
      </x:c>
      <x:c r="I52" s="12" t="str">
        <x:v>PARSED</x:v>
      </x:c>
      <x:c r="J52" s="12" t="str">
        <x:v>PASS</x:v>
      </x:c>
      <x:c r="K52" s="9" t="n">
        <x:v>9</x:v>
      </x:c>
      <x:c r="L52" s="9" t="n">
        <x:v>9</x:v>
      </x:c>
      <x:c r="M52" s="9" t="n">
        <x:v>8</x:v>
      </x:c>
      <x:c r="N52" s="9" t="n">
        <x:v>0</x:v>
      </x:c>
      <x:c r="O52" s="9" t="str">
        <x:v>TRF-025-P01</x:v>
      </x:c>
      <x:c r="P52" s="9" t="str">
        <x:v>PASS</x:v>
      </x:c>
      <x:c r="Q52" s="9" t="str">
        <x:v>PASS</x:v>
      </x:c>
      <x:c r="R52" s="9" t="str">
        <x:v>CORRECT_BEHAVIOR</x:v>
      </x:c>
      <x:c r="S52" s="9" t="str">
        <x:v>TRF-025-F01</x:v>
      </x:c>
      <x:c r="T52" s="9" t="str">
        <x:v>FAIL</x:v>
      </x:c>
      <x:c r="U52" s="9" t="str">
        <x:v>FAIL</x:v>
      </x:c>
      <x:c r="V52" s="9" t="str">
        <x:v>CORRECT_BEHAVIOR</x:v>
      </x:c>
      <x:c r="W52" s="13" t="str">
        <x:v>REVIEWED</x:v>
      </x:c>
      <x:c r="X52" s="13" t="str">
        <x:v>AI-assisted draft</x:v>
      </x:c>
      <x:c r="Y52" s="105" t="n">
        <x:v>46281</x:v>
      </x:c>
      <x:c r="Z52" s="13" t="n">
        <x:v>2</x:v>
      </x:c>
      <x:c r="AA52" s="13" t="n">
        <x:v>2</x:v>
      </x:c>
      <x:c r="AB52" s="13" t="n">
        <x:v>2</x:v>
      </x:c>
      <x:c r="AC52" s="13" t="n">
        <x:v>2</x:v>
      </x:c>
      <x:c r="AD52" s="13" t="n">
        <x:v>2</x:v>
      </x:c>
      <x:c r="AE52" s="13" t="n">
        <x:v>2</x:v>
      </x:c>
      <x:c r="AF52" s="13" t="n">
        <x:v>2</x:v>
      </x:c>
      <x:c r="AG52" s="13" t="str">
        <x:v>NO</x:v>
      </x:c>
      <x:c r="AH52" s="13" t="str">
        <x:v>CORRECT</x:v>
      </x:c>
      <x:c r="AI52" s="16" t="n">
        <x:f>IF(AND(W52="REVIEWED",X52&lt;&gt;"",Y52&lt;&gt;"",COUNTA(Z52:AF52)=7,COUNTIF(Z52:AF52,"UNCLEAR")=0,(COUNTIF(Z52:AF52,"0")+COUNTIF(Z52:AF52,"1")+COUNTIF(Z52:AF52,"2"))&gt;0,AG52&lt;&gt;"",AH52&lt;&gt;"",AJ52&lt;&gt;""),(COUNTIF(Z52:AF52,"1")+2*COUNTIF(Z52:AF52,"2"))/(2*(COUNTIF(Z52:AF52,"0")+COUNTIF(Z52:AF52,"1")+COUNTIF(Z52:AF52,"2"))),"")</x:f>
        <x:v>1</x:v>
      </x:c>
      <x:c r="AJ52" s="14" t="str">
        <x:v>TRAFICOM 3.2.4; the IA Super/no-bulb branch contains all coefficient, dimension, unit and C1/C2 readiness fields, with non-applicable class and bulb branches.</x:v>
      </x:c>
      <x:c r="AK52" s="14" t="str">
        <x:v>NONE_FOUND</x:v>
      </x:c>
      <x:c r="AL52" s="14" t="str">
        <x:v>The monolithic shape is verbose, but the complex-readiness semantics are complete and the positivity check is consistent with the formula domain.</x:v>
      </x:c>
      <x:c r="AM52" s="9" t="str">
        <x:v>RDF_FALSE_REJECT</x:v>
      </x:c>
      <x:c r="AN52" s="9" t="str">
        <x:v>3.2.4 (IA Super, no bulb alternative C1/C2)</x:v>
      </x:c>
      <x:c r="AO52" s="9" t="str">
        <x:v>MVP/SHACL_GENERATION_PIPELINE/experiments/LUNA_CONTEXTUAL_SINGLESHOT/RUN_01/runs/RUN-TRF-025-20260831T155707355868Z/artifacts/attempt_01/extracted_shape.ttl</x:v>
      </x:c>
      <x:c r="AP52" s="9" t="str">
        <x:v>06640fa72753a5e6e918bc8c38b2721a0e604b43d3855e558e5a46b0c78bc650</x:v>
      </x:c>
      <x:c r="AQ52" s="52" t="inlineStr">
        <x:is>
          <x:t xml:space="preserve">PASS</x:t>
        </x:is>
      </x:c>
      <x:c r="AR52" s="53" t="inlineStr">
        <x:is>
          <x:t xml:space="preserve">VALID</x:t>
        </x:is>
      </x:c>
      <x:c r="AS52" s="53" t="inlineStr">
        <x:is>
          <x:t xml:space="preserve">TRF-025-P01=ACTIVATED | TRF-025-F01=ACTIVATED</x:t>
        </x:is>
      </x:c>
      <x:c r="AT52" s="53">
        <x:v>1</x:v>
      </x:c>
      <x:c r="AU52" s="53">
        <x:v>41</x:v>
      </x:c>
      <x:c r="AV52" s="53">
        <x:v>159</x:v>
      </x:c>
      <x:c r="AW52" s="53" t="inlineStr">
        <x:is>
          <x:t xml:space="preserve">sh:datatype, sh:hasValue, sh:in, sh:maxCount, sh:minCount, sh:node, sh:or, sh:property</x:t>
        </x:is>
      </x:c>
      <x:c r="AX52" s="53">
        <x:v>1</x:v>
      </x:c>
      <x:c r="AY52" s="53">
        <x:v>1</x:v>
      </x:c>
      <x:c r="AZ52" s="53">
        <x:v>1</x:v>
      </x:c>
      <x:c r="BA52" s="54" t="n">
        <x:v>1</x:v>
      </x:c>
      <x:c r="BB52" s="54" t="n">
        <x:v>2</x:v>
      </x:c>
      <x:c r="BC52" s="54" t="n">
        <x:v>2</x:v>
      </x:c>
      <x:c r="BD52" s="55" t="n">
        <x:f>IF(OR(W52&lt;&gt;"REVIEWED",COUNTIF(BA52:BC52,"UNCLEAR")&gt;0,COUNTA(BA52:BC52)&lt;3,(COUNTIF(BA52:BC52,"0")+COUNTIF(BA52:BC52,"1")+COUNTIF(BA52:BC52,"2"))=0,AJ52=""),"",(COUNTIF(BA52:BC52,"1")+2*COUNTIF(BA52:BC52,"2"))/(2*(COUNTIF(BA52:BC52,"0")+COUNTIF(BA52:BC52,"1")+COUNTIF(BA52:BC52,"2"))))</x:f>
        <x:v>0.8333333333333334</x:v>
      </x:c>
    </x:row>
    <x:row r="53" ht="66" customHeight="1">
      <x:c r="A53" s="9" t="str">
        <x:v>BATCH_05</x:v>
      </x:c>
      <x:c r="B53" s="9" t="n">
        <x:v>47</x:v>
      </x:c>
      <x:c r="C53" s="9" t="str">
        <x:v>IMO-072</x:v>
      </x:c>
      <x:c r="D53" s="9" t="str">
        <x:v>IMO</x:v>
      </x:c>
      <x:c r="E53" s="9" t="str">
        <x:v>DIRECT_STATIC</x:v>
      </x:c>
      <x:c r="F53" s="9" t="str">
        <x:v>RUN_01</x:v>
      </x:c>
      <x:c r="G53" s="12" t="str">
        <x:v>OFFICIAL_ELIGIBLE_OUTPUT</x:v>
      </x:c>
      <x:c r="H53" s="12" t="str">
        <x:v>SINGLESHOT_CAPTURED_DIAGNOSTIC_PASS</x:v>
      </x:c>
      <x:c r="I53" s="12" t="str">
        <x:v>PARSED</x:v>
      </x:c>
      <x:c r="J53" s="12" t="str">
        <x:v>PASS</x:v>
      </x:c>
      <x:c r="K53" s="9" t="n">
        <x:v>8</x:v>
      </x:c>
      <x:c r="L53" s="9" t="n">
        <x:v>8</x:v>
      </x:c>
      <x:c r="M53" s="9" t="n">
        <x:v>8</x:v>
      </x:c>
      <x:c r="N53" s="9" t="n">
        <x:v>1</x:v>
      </x:c>
      <x:c r="O53" s="9" t="str">
        <x:v>IMO-072-P02</x:v>
      </x:c>
      <x:c r="P53" s="9" t="str">
        <x:v>PASS</x:v>
      </x:c>
      <x:c r="Q53" s="9" t="str">
        <x:v>PASS</x:v>
      </x:c>
      <x:c r="R53" s="9" t="str">
        <x:v>CORRECT_BEHAVIOR</x:v>
      </x:c>
      <x:c r="S53" s="9" t="str">
        <x:v>IMO-072-F04</x:v>
      </x:c>
      <x:c r="T53" s="9" t="str">
        <x:v>FAIL</x:v>
      </x:c>
      <x:c r="U53" s="9" t="str">
        <x:v>FAIL</x:v>
      </x:c>
      <x:c r="V53" s="9" t="str">
        <x:v>CORRECT_BEHAVIOR</x:v>
      </x:c>
      <x:c r="W53" s="13" t="str">
        <x:v>REVIEWED</x:v>
      </x:c>
      <x:c r="X53" s="13" t="str">
        <x:v>AI-assisted draft</x:v>
      </x:c>
      <x:c r="Y53" s="105" t="n">
        <x:v>46281</x:v>
      </x:c>
      <x:c r="Z53" s="13" t="n">
        <x:v>2</x:v>
      </x:c>
      <x:c r="AA53" s="13" t="n">
        <x:v>2</x:v>
      </x:c>
      <x:c r="AB53" s="13" t="n">
        <x:v>2</x:v>
      </x:c>
      <x:c r="AC53" s="13" t="n">
        <x:v>2</x:v>
      </x:c>
      <x:c r="AD53" s="13" t="n">
        <x:v>2</x:v>
      </x:c>
      <x:c r="AE53" s="13" t="n">
        <x:v>1</x:v>
      </x:c>
      <x:c r="AF53" s="13" t="n">
        <x:v>2</x:v>
      </x:c>
      <x:c r="AG53" s="13" t="str">
        <x:v>NO</x:v>
      </x:c>
      <x:c r="AH53" s="13" t="str">
        <x:v>MINOR_DEFECT</x:v>
      </x:c>
      <x:c r="AI53" s="16" t="n">
        <x:f>IF(AND(W53="REVIEWED",X53&lt;&gt;"",Y53&lt;&gt;"",COUNTA(Z53:AF53)=7,COUNTIF(Z53:AF53,"UNCLEAR")=0,(COUNTIF(Z53:AF53,"0")+COUNTIF(Z53:AF53,"1")+COUNTIF(Z53:AF53,"2"))&gt;0,AG53&lt;&gt;"",AH53&lt;&gt;"",AJ53&lt;&gt;""),(COUNTIF(Z53:AF53,"1")+2*COUNTIF(Z53:AF53,"2"))/(2*(COUNTIF(Z53:AF53,"0")+COUNTIF(Z53:AF53,"1")+COUNTIF(Z53:AF53,"2"))),"")</x:f>
        <x:v>0.9285714285714286</x:v>
      </x:c>
      <x:c r="AJ53" s="14" t="str">
        <x:v>Polar Code I-A 8.3.3.2; the active branch reaches every lifeboat and requires assigned searchlight suitability.</x:v>
      </x:c>
      <x:c r="AK53" s="14" t="str">
        <x:v>CODE_DEFECT</x:v>
      </x:c>
      <x:c r="AL53" s="14" t="str">
        <x:v>All assigned searchlights are constrained to be suitable, rather than requiring at least one suitable searchlight for each lifeboat. This is a narrow overrestriction.</x:v>
      </x:c>
      <x:c r="AM53" s="9" t="str"/>
      <x:c r="AN53" s="9" t="str">
        <x:v>Part I-A 8.3.3.2</x:v>
      </x:c>
      <x:c r="AO53" s="9" t="str">
        <x:v>MVP/SHACL_GENERATION_PIPELINE/experiments/LUNA_CONTEXTUAL_SINGLESHOT/RUN_01/runs/RUN-IMO-072-20260831T152016311817Z/artifacts/attempt_01/extracted_shape.ttl</x:v>
      </x:c>
      <x:c r="AP53" s="9" t="str">
        <x:v>6d8309d082db9dd85a27e3d89ff6cbe9893250bd8b8776759038556478038226</x:v>
      </x:c>
      <x:c r="AQ53" s="52" t="inlineStr">
        <x:is>
          <x:t xml:space="preserve">PASS</x:t>
        </x:is>
      </x:c>
      <x:c r="AR53" s="53" t="inlineStr">
        <x:is>
          <x:t xml:space="preserve">VALID</x:t>
        </x:is>
      </x:c>
      <x:c r="AS53" s="53" t="inlineStr">
        <x:is>
          <x:t xml:space="preserve">IMO-072-P02=ACTIVATED | IMO-072-F04=ACTIVATED</x:t>
        </x:is>
      </x:c>
      <x:c r="AT53" s="53">
        <x:v>3</x:v>
      </x:c>
      <x:c r="AU53" s="53">
        <x:v>5</x:v>
      </x:c>
      <x:c r="AV53" s="53">
        <x:v>21</x:v>
      </x:c>
      <x:c r="AW53" s="53" t="inlineStr">
        <x:is>
          <x:t xml:space="preserve">sh:and, sh:datatype, sh:hasValue, sh:maxCount, sh:minCount, sh:node, sh:or, sh:property</x:t>
        </x:is>
      </x:c>
      <x:c r="AX53" s="53">
        <x:v>0</x:v>
      </x:c>
      <x:c r="AY53" s="53">
        <x:v>1</x:v>
      </x:c>
      <x:c r="AZ53" s="53">
        <x:v>2</x:v>
      </x:c>
      <x:c r="BA53" s="54" t="n">
        <x:v>2</x:v>
      </x:c>
      <x:c r="BB53" s="54" t="n">
        <x:v>2</x:v>
      </x:c>
      <x:c r="BC53" s="54" t="n">
        <x:v>2</x:v>
      </x:c>
      <x:c r="BD53" s="55" t="n">
        <x:f>IF(OR(W53&lt;&gt;"REVIEWED",COUNTIF(BA53:BC53,"UNCLEAR")&gt;0,COUNTA(BA53:BC53)&lt;3,(COUNTIF(BA53:BC53,"0")+COUNTIF(BA53:BC53,"1")+COUNTIF(BA53:BC53,"2"))=0,AJ53=""),"",(COUNTIF(BA53:BC53,"1")+2*COUNTIF(BA53:BC53,"2"))/(2*(COUNTIF(BA53:BC53,"0")+COUNTIF(BA53:BC53,"1")+COUNTIF(BA53:BC53,"2"))))</x:f>
        <x:v>1</x:v>
      </x:c>
    </x:row>
    <x:row r="54" ht="66" customHeight="1">
      <x:c r="A54" s="9" t="str">
        <x:v>BATCH_05</x:v>
      </x:c>
      <x:c r="B54" s="9" t="n">
        <x:v>48</x:v>
      </x:c>
      <x:c r="C54" s="9" t="str">
        <x:v>TRF-031</x:v>
      </x:c>
      <x:c r="D54" s="9" t="str">
        <x:v>TRAFICOM</x:v>
      </x:c>
      <x:c r="E54" s="9" t="str">
        <x:v>DIRECT_CALCULATION</x:v>
      </x:c>
      <x:c r="F54" s="9" t="str">
        <x:v>RUN_01</x:v>
      </x:c>
      <x:c r="G54" s="12" t="str">
        <x:v>NO_ELIGIBLE_OUTPUT</x:v>
      </x:c>
      <x:c r="H54" s="12" t="str">
        <x:v>SINGLESHOT_CAPTURED_DIAGNOSTIC_FAIL</x:v>
      </x:c>
      <x:c r="I54" s="12" t="str">
        <x:v>NOT_PARSED</x:v>
      </x:c>
      <x:c r="J54" s="12" t="str">
        <x:v>FAIL</x:v>
      </x:c>
      <x:c r="K54" s="9" t="n">
        <x:v>0</x:v>
      </x:c>
      <x:c r="L54" s="9" t="n">
        <x:v>11</x:v>
      </x:c>
      <x:c r="M54" s="9" t="n">
        <x:v>0</x:v>
      </x:c>
      <x:c r="N54" s="9" t="n">
        <x:v>0</x:v>
      </x:c>
      <x:c r="O54" s="9" t="str">
        <x:v>TRF-031-P01</x:v>
      </x:c>
      <x:c r="P54" s="9" t="str">
        <x:v>PASS</x:v>
      </x:c>
      <x:c r="Q54" s="9" t="str">
        <x:v>NO_VERDICT</x:v>
      </x:c>
      <x:c r="R54" s="9" t="str">
        <x:v>GENERATION_ERROR</x:v>
      </x:c>
      <x:c r="S54" s="9" t="str">
        <x:v>TRF-031-F05</x:v>
      </x:c>
      <x:c r="T54" s="9" t="str">
        <x:v>FAIL</x:v>
      </x:c>
      <x:c r="U54" s="9" t="str">
        <x:v>NO_VERDICT</x:v>
      </x:c>
      <x:c r="V54" s="9" t="str">
        <x:v>GENERATION_ERROR</x:v>
      </x:c>
      <x:c r="W54" s="13" t="str">
        <x:v>NOT_ASSESSABLE</x:v>
      </x:c>
      <x:c r="X54" s="13" t="str">
        <x:v>AI-assisted draft</x:v>
      </x:c>
      <x:c r="Y54" s="105" t="n">
        <x:v>46281</x:v>
      </x:c>
      <x:c r="Z54" s="13" t="str">
        <x:v>N/A</x:v>
      </x:c>
      <x:c r="AA54" s="13" t="str">
        <x:v>N/A</x:v>
      </x:c>
      <x:c r="AB54" s="13" t="str">
        <x:v>N/A</x:v>
      </x:c>
      <x:c r="AC54" s="13" t="str">
        <x:v>N/A</x:v>
      </x:c>
      <x:c r="AD54" s="13" t="str">
        <x:v>N/A</x:v>
      </x:c>
      <x:c r="AE54" s="13" t="str">
        <x:v>N/A</x:v>
      </x:c>
      <x:c r="AF54" s="13" t="str">
        <x:v>N/A</x:v>
      </x:c>
      <x:c r="AG54" s="13" t="str">
        <x:v>NO</x:v>
      </x:c>
      <x:c r="AH54" s="13" t="str">
        <x:v>NOT_ASSESSABLE</x:v>
      </x:c>
      <x:c r="AI54" s="16" t="str">
        <x:f>IF(AND(W54="REVIEWED",X54&lt;&gt;"",Y54&lt;&gt;"",COUNTA(Z54:AF54)=7,COUNTIF(Z54:AF54,"UNCLEAR")=0,(COUNTIF(Z54:AF54,"0")+COUNTIF(Z54:AF54,"1")+COUNTIF(Z54:AF54,"2"))&gt;0,AG54&lt;&gt;"",AH54&lt;&gt;"",AJ54&lt;&gt;""),(COUNTIF(Z54:AF54,"1")+2*COUNTIF(Z54:AF54,"2"))/(2*(COUNTIF(Z54:AF54,"0")+COUNTIF(Z54:AF54,"1")+COUNTIF(Z54:AF54,"2"))),"")</x:f>
      </x:c>
      <x:c r="AJ54" s="14" t="str">
        <x:v>No eligible selected SINGLESHOT artifact exists for TRF-031; the captured candidate failed deterministic validation and the frozen policy forbids substitution.</x:v>
      </x:c>
      <x:c r="AK54" s="14" t="str">
        <x:v>UNRESOLVED</x:v>
      </x:c>
      <x:c r="AL54" s="14" t="str">
        <x:v>No semantic-fidelity or implementation-quality score is assigned to a missing selected specimen.</x:v>
      </x:c>
      <x:c r="AM54" s="9" t="str">
        <x:v>DETERMINISTIC_FAIL; NO_OUTPUT</x:v>
      </x:c>
      <x:c r="AN54" s="9" t="str">
        <x:v>4.1</x:v>
      </x:c>
      <x:c r="AO54" s="9" t="str">
        <x:v>MISSING</x:v>
      </x:c>
      <x:c r="AP54" s="9" t="str">
        <x:v>UNAVAILABLE</x:v>
      </x:c>
      <x:c r="AQ54" s="52" t="inlineStr">
        <x:is>
          <x:t xml:space="preserve">UNAVAILABLE</x:t>
        </x:is>
      </x:c>
      <x:c r="AR54" s="53" t="inlineStr">
        <x:is>
          <x:t xml:space="preserve">MISSING_ARTIFACT</x:t>
        </x:is>
      </x:c>
      <x:c r="AS54" s="53" t="inlineStr">
        <x:is>
          <x:t xml:space="preserve">TRF-031-P01=MISSING_ARTIFACT | TRF-031-F05=MISSING_ARTIFACT</x:t>
        </x:is>
      </x:c>
      <x:c r="AT54" s="53" t="inlineStr">
        <x:is>
          <x:t xml:space="preserve"/>
        </x:is>
      </x:c>
      <x:c r="AU54" s="53" t="inlineStr">
        <x:is>
          <x:t xml:space="preserve"/>
        </x:is>
      </x:c>
      <x:c r="AV54" s="53" t="inlineStr">
        <x:is>
          <x:t xml:space="preserve"/>
        </x:is>
      </x:c>
      <x:c r="AW54" s="53" t="inlineStr">
        <x:is>
          <x:t xml:space="preserve"/>
        </x:is>
      </x:c>
      <x:c r="AX54" s="53" t="inlineStr">
        <x:is>
          <x:t xml:space="preserve"/>
        </x:is>
      </x:c>
      <x:c r="AY54" s="53" t="inlineStr">
        <x:is>
          <x:t xml:space="preserve"/>
        </x:is>
      </x:c>
      <x:c r="AZ54" s="53" t="inlineStr">
        <x:is>
          <x:t xml:space="preserve"/>
        </x:is>
      </x:c>
      <x:c r="BA54" s="54" t="str">
        <x:v>N/A</x:v>
      </x:c>
      <x:c r="BB54" s="54" t="str">
        <x:v>N/A</x:v>
      </x:c>
      <x:c r="BC54" s="54" t="str">
        <x:v>N/A</x:v>
      </x:c>
      <x:c r="BD54" s="55" t="str">
        <x:f>IF(OR(W54&lt;&gt;"REVIEWED",COUNTIF(BA54:BC54,"UNCLEAR")&gt;0,COUNTA(BA54:BC54)&lt;3,(COUNTIF(BA54:BC54,"0")+COUNTIF(BA54:BC54,"1")+COUNTIF(BA54:BC54,"2"))=0,AJ54=""),"",(COUNTIF(BA54:BC54,"1")+2*COUNTIF(BA54:BC54,"2"))/(2*(COUNTIF(BA54:BC54,"0")+COUNTIF(BA54:BC54,"1")+COUNTIF(BA54:BC54,"2"))))</x:f>
      </x:c>
    </x:row>
    <x:row r="55" ht="66" customHeight="1">
      <x:c r="A55" s="9" t="str">
        <x:v>BATCH_05</x:v>
      </x:c>
      <x:c r="B55" s="9" t="n">
        <x:v>49</x:v>
      </x:c>
      <x:c r="C55" s="9" t="str">
        <x:v>IMO-037</x:v>
      </x:c>
      <x:c r="D55" s="9" t="str">
        <x:v>IMO</x:v>
      </x:c>
      <x:c r="E55" s="9" t="str">
        <x:v>COMPLEX_READINESS</x:v>
      </x:c>
      <x:c r="F55" s="9" t="str">
        <x:v>RUN_01</x:v>
      </x:c>
      <x:c r="G55" s="12" t="str">
        <x:v>OFFICIAL_ELIGIBLE_OUTPUT</x:v>
      </x:c>
      <x:c r="H55" s="12" t="str">
        <x:v>SINGLESHOT_CAPTURED_DIAGNOSTIC_PASS</x:v>
      </x:c>
      <x:c r="I55" s="12" t="str">
        <x:v>PARSED</x:v>
      </x:c>
      <x:c r="J55" s="12" t="str">
        <x:v>PASS</x:v>
      </x:c>
      <x:c r="K55" s="9" t="n">
        <x:v>12</x:v>
      </x:c>
      <x:c r="L55" s="9" t="n">
        <x:v>12</x:v>
      </x:c>
      <x:c r="M55" s="9" t="n">
        <x:v>8</x:v>
      </x:c>
      <x:c r="N55" s="9" t="n">
        <x:v>0</x:v>
      </x:c>
      <x:c r="O55" s="9" t="str">
        <x:v>IMO-037-P02</x:v>
      </x:c>
      <x:c r="P55" s="9" t="str">
        <x:v>PASS</x:v>
      </x:c>
      <x:c r="Q55" s="9" t="str">
        <x:v>PASS</x:v>
      </x:c>
      <x:c r="R55" s="9" t="str">
        <x:v>CORRECT_BEHAVIOR</x:v>
      </x:c>
      <x:c r="S55" s="9" t="str">
        <x:v>IMO-037-F07</x:v>
      </x:c>
      <x:c r="T55" s="9" t="str">
        <x:v>FAIL</x:v>
      </x:c>
      <x:c r="U55" s="9" t="str">
        <x:v>FAIL</x:v>
      </x:c>
      <x:c r="V55" s="9" t="str">
        <x:v>CORRECT_BEHAVIOR</x:v>
      </x:c>
      <x:c r="W55" s="13" t="str">
        <x:v>REVIEWED</x:v>
      </x:c>
      <x:c r="X55" s="13" t="str">
        <x:v>AI-assisted draft</x:v>
      </x:c>
      <x:c r="Y55" s="105" t="n">
        <x:v>46281</x:v>
      </x:c>
      <x:c r="Z55" s="13" t="n">
        <x:v>0</x:v>
      </x:c>
      <x:c r="AA55" s="13" t="n">
        <x:v>1</x:v>
      </x:c>
      <x:c r="AB55" s="13" t="n">
        <x:v>1</x:v>
      </x:c>
      <x:c r="AC55" s="13" t="n">
        <x:v>0</x:v>
      </x:c>
      <x:c r="AD55" s="13" t="n">
        <x:v>0</x:v>
      </x:c>
      <x:c r="AE55" s="13" t="n">
        <x:v>0</x:v>
      </x:c>
      <x:c r="AF55" s="13" t="n">
        <x:v>2</x:v>
      </x:c>
      <x:c r="AG55" s="13" t="str">
        <x:v>YES</x:v>
      </x:c>
      <x:c r="AH55" s="13" t="str">
        <x:v>MAJOR_DEFECT</x:v>
      </x:c>
      <x:c r="AI55" s="16" t="n">
        <x:f>IF(AND(W55="REVIEWED",X55&lt;&gt;"",Y55&lt;&gt;"",COUNTA(Z55:AF55)=7,COUNTIF(Z55:AF55,"UNCLEAR")=0,(COUNTIF(Z55:AF55,"0")+COUNTIF(Z55:AF55,"1")+COUNTIF(Z55:AF55,"2"))&gt;0,AG55&lt;&gt;"",AH55&lt;&gt;"",AJ55&lt;&gt;""),(COUNTIF(Z55:AF55,"1")+2*COUNTIF(Z55:AF55,"2"))/(2*(COUNTIF(Z55:AF55,"0")+COUNTIF(Z55:AF55,"1")+COUNTIF(Z55:AF55,"2"))),"")</x:f>
        <x:v>0.2857142857142857</x:v>
      </x:c>
      <x:c r="AJ55" s="14" t="str">
        <x:v>Polar Code I-A 4.3.2.1; a per-loading-condition SPARQL check is attempted for A/B ships dated from 2017.</x:v>
      </x:c>
      <x:c r="AK55" s="14" t="str">
        <x:v>MULTIPLE</x:v>
      </x:c>
      <x:c r="AL55" s="14" t="str">
        <x:v>Category A/B and construction date are required for every ship, no non-applicable Category C branch exists, zero loading cases can pass, and residual checking uses qudt:UNITLESS instead of unit:UNITLESS. Applicability and one outcome route are materially broken.</x:v>
      </x:c>
      <x:c r="AM55" s="9" t="str">
        <x:v>RDF_FALSE_ACCEPT; RDF_FALSE_REJECT</x:v>
      </x:c>
      <x:c r="AN55" s="9" t="str">
        <x:v>Part I-A 4.3.2.1</x:v>
      </x:c>
      <x:c r="AO55" s="9" t="str">
        <x:v>MVP/SHACL_GENERATION_PIPELINE/experiments/LUNA_CONTEXTUAL_SINGLESHOT/RUN_01/runs/RUN-IMO-037-20260831T150800091015Z/artifacts/attempt_01/extracted_shape.ttl</x:v>
      </x:c>
      <x:c r="AP55" s="9" t="str">
        <x:v>46efb6050458110e6fc523350e7479f2e6e38e69a0e7f932924fa1a6a39cdd94</x:v>
      </x:c>
      <x:c r="AQ55" s="52" t="inlineStr">
        <x:is>
          <x:t xml:space="preserve">PASS</x:t>
        </x:is>
      </x:c>
      <x:c r="AR55" s="53" t="inlineStr">
        <x:is>
          <x:t xml:space="preserve">VALID</x:t>
        </x:is>
      </x:c>
      <x:c r="AS55" s="53" t="inlineStr">
        <x:is>
          <x:t xml:space="preserve">IMO-037-P02=ACTIVATED | IMO-037-F07=ACTIVATED</x:t>
        </x:is>
      </x:c>
      <x:c r="AT55" s="53">
        <x:v>1</x:v>
      </x:c>
      <x:c r="AU55" s="53">
        <x:v>3</x:v>
      </x:c>
      <x:c r="AV55" s="53">
        <x:v>8</x:v>
      </x:c>
      <x:c r="AW55" s="53" t="inlineStr">
        <x:is>
          <x:t xml:space="preserve">sh:class, sh:datatype, sh:in, sh:minCount, sh:property</x:t>
        </x:is>
      </x:c>
      <x:c r="AX55" s="53">
        <x:v>1</x:v>
      </x:c>
      <x:c r="AY55" s="53">
        <x:v>1</x:v>
      </x:c>
      <x:c r="AZ55" s="53">
        <x:v>0</x:v>
      </x:c>
      <x:c r="BA55" s="54" t="n">
        <x:v>1</x:v>
      </x:c>
      <x:c r="BB55" s="54" t="n">
        <x:v>1</x:v>
      </x:c>
      <x:c r="BC55" s="54" t="n">
        <x:v>2</x:v>
      </x:c>
      <x:c r="BD55" s="55" t="n">
        <x:f>IF(OR(W55&lt;&gt;"REVIEWED",COUNTIF(BA55:BC55,"UNCLEAR")&gt;0,COUNTA(BA55:BC55)&lt;3,(COUNTIF(BA55:BC55,"0")+COUNTIF(BA55:BC55,"1")+COUNTIF(BA55:BC55,"2"))=0,AJ55=""),"",(COUNTIF(BA55:BC55,"1")+2*COUNTIF(BA55:BC55,"2"))/(2*(COUNTIF(BA55:BC55,"0")+COUNTIF(BA55:BC55,"1")+COUNTIF(BA55:BC55,"2"))))</x:f>
        <x:v>0.6666666666666666</x:v>
      </x:c>
    </x:row>
    <x:row r="56" ht="66" customHeight="1">
      <x:c r="A56" s="9" t="str">
        <x:v>BATCH_05</x:v>
      </x:c>
      <x:c r="B56" s="9" t="n">
        <x:v>50</x:v>
      </x:c>
      <x:c r="C56" s="9" t="str">
        <x:v>TRF-123</x:v>
      </x:c>
      <x:c r="D56" s="9" t="str">
        <x:v>TRAFICOM</x:v>
      </x:c>
      <x:c r="E56" s="9" t="str">
        <x:v>COMPLEX_READINESS</x:v>
      </x:c>
      <x:c r="F56" s="9" t="str">
        <x:v>RUN_01</x:v>
      </x:c>
      <x:c r="G56" s="12" t="str">
        <x:v>OFFICIAL_ELIGIBLE_OUTPUT</x:v>
      </x:c>
      <x:c r="H56" s="12" t="str">
        <x:v>SINGLESHOT_CAPTURED_DIAGNOSTIC_PASS</x:v>
      </x:c>
      <x:c r="I56" s="12" t="str">
        <x:v>PARSED</x:v>
      </x:c>
      <x:c r="J56" s="12" t="str">
        <x:v>PASS</x:v>
      </x:c>
      <x:c r="K56" s="9" t="n">
        <x:v>5</x:v>
      </x:c>
      <x:c r="L56" s="9" t="n">
        <x:v>5</x:v>
      </x:c>
      <x:c r="M56" s="9" t="n">
        <x:v>4</x:v>
      </x:c>
      <x:c r="N56" s="9" t="n">
        <x:v>0</x:v>
      </x:c>
      <x:c r="O56" s="9" t="str">
        <x:v>TRF-123-P01</x:v>
      </x:c>
      <x:c r="P56" s="9" t="str">
        <x:v>PASS</x:v>
      </x:c>
      <x:c r="Q56" s="9" t="str">
        <x:v>FAIL</x:v>
      </x:c>
      <x:c r="R56" s="9" t="str">
        <x:v>FALSE_REJECT</x:v>
      </x:c>
      <x:c r="S56" s="9" t="str">
        <x:v>TRF-123-F04</x:v>
      </x:c>
      <x:c r="T56" s="9" t="str">
        <x:v>FAIL</x:v>
      </x:c>
      <x:c r="U56" s="9" t="str">
        <x:v>FAIL</x:v>
      </x:c>
      <x:c r="V56" s="9" t="str">
        <x:v>CORRECT_BEHAVIOR</x:v>
      </x:c>
      <x:c r="W56" s="13" t="str">
        <x:v>REVIEWED</x:v>
      </x:c>
      <x:c r="X56" s="13" t="str">
        <x:v>AI-assisted draft</x:v>
      </x:c>
      <x:c r="Y56" s="105" t="n">
        <x:v>46281</x:v>
      </x:c>
      <x:c r="Z56" s="13" t="n">
        <x:v>2</x:v>
      </x:c>
      <x:c r="AA56" s="13" t="n">
        <x:v>2</x:v>
      </x:c>
      <x:c r="AB56" s="13" t="n">
        <x:v>1</x:v>
      </x:c>
      <x:c r="AC56" s="13" t="n">
        <x:v>0</x:v>
      </x:c>
      <x:c r="AD56" s="13" t="n">
        <x:v>1</x:v>
      </x:c>
      <x:c r="AE56" s="13" t="n">
        <x:v>2</x:v>
      </x:c>
      <x:c r="AF56" s="13" t="n">
        <x:v>2</x:v>
      </x:c>
      <x:c r="AG56" s="13" t="str">
        <x:v>YES</x:v>
      </x:c>
      <x:c r="AH56" s="13" t="str">
        <x:v>MAJOR_DEFECT</x:v>
      </x:c>
      <x:c r="AI56" s="16" t="n">
        <x:f>IF(AND(W56="REVIEWED",X56&lt;&gt;"",Y56&lt;&gt;"",COUNTA(Z56:AF56)=7,COUNTIF(Z56:AF56,"UNCLEAR")=0,(COUNTIF(Z56:AF56,"0")+COUNTIF(Z56:AF56,"1")+COUNTIF(Z56:AF56,"2"))&gt;0,AG56&lt;&gt;"",AH56&lt;&gt;"",AJ56&lt;&gt;""),(COUNTIF(Z56:AF56,"1")+2*COUNTIF(Z56:AF56,"2"))/(2*(COUNTIF(Z56:AF56,"0")+COUNTIF(Z56:AF56,"1")+COUNTIF(Z56:AF56,"2"))),"")</x:f>
        <x:v>0.7142857142857143</x:v>
      </x:c>
      <x:c r="AJ56" s="14" t="str">
        <x:v>TRAFICOM 6.7.3; blade exclusion, load-case, component, material, stress and safety-factor readiness fields follow the canonical graph.</x:v>
      </x:c>
      <x:c r="AK56" s="14" t="str">
        <x:v>CODE_DEFECT</x:v>
      </x:c>
      <x:c r="AL56" s="14" t="str">
        <x:v>The required direct check stress*factor&lt;=material yield is absent. The artifact verifies input presence only and can accept an over-stressed component.</x:v>
      </x:c>
      <x:c r="AM56" s="9" t="str">
        <x:v>ALWAYS_FAIL; RDF_FALSE_REJECT</x:v>
      </x:c>
      <x:c r="AN56" s="9" t="str">
        <x:v>6.7.3</x:v>
      </x:c>
      <x:c r="AO56" s="9" t="str">
        <x:v>MVP/SHACL_GENERATION_PIPELINE/experiments/LUNA_CONTEXTUAL_SINGLESHOT/RUN_01/runs/RUN-TRF-123-20260831T163443621586Z/artifacts/attempt_01/extracted_shape.ttl</x:v>
      </x:c>
      <x:c r="AP56" s="9" t="str">
        <x:v>32dc766a38df1cff2a2322e3d3c47a92d5b8a0aa583cbe827829ea264bbbf773</x:v>
      </x:c>
      <x:c r="AQ56" s="52" t="inlineStr">
        <x:is>
          <x:t xml:space="preserve">PASS</x:t>
        </x:is>
      </x:c>
      <x:c r="AR56" s="53" t="inlineStr">
        <x:is>
          <x:t xml:space="preserve">VALID</x:t>
        </x:is>
      </x:c>
      <x:c r="AS56" s="53" t="inlineStr">
        <x:is>
          <x:t xml:space="preserve">TRF-123-P01=ACTIVATED | TRF-123-F04=ACTIVATED</x:t>
        </x:is>
      </x:c>
      <x:c r="AT56" s="53">
        <x:v>1</x:v>
      </x:c>
      <x:c r="AU56" s="53">
        <x:v>13</x:v>
      </x:c>
      <x:c r="AV56" s="53">
        <x:v>45</x:v>
      </x:c>
      <x:c r="AW56" s="53" t="inlineStr">
        <x:is>
          <x:t xml:space="preserve">sh:class, sh:datatype, sh:hasValue, sh:maxCount, sh:minCount, sh:node, sh:property</x:t>
        </x:is>
      </x:c>
      <x:c r="AX56" s="53">
        <x:v>0</x:v>
      </x:c>
      <x:c r="AY56" s="53">
        <x:v>1</x:v>
      </x:c>
      <x:c r="AZ56" s="53">
        <x:v>0</x:v>
      </x:c>
      <x:c r="BA56" s="54" t="n">
        <x:v>2</x:v>
      </x:c>
      <x:c r="BB56" s="54" t="n">
        <x:v>2</x:v>
      </x:c>
      <x:c r="BC56" s="54" t="n">
        <x:v>1</x:v>
      </x:c>
      <x:c r="BD56" s="55" t="n">
        <x:f>IF(OR(W56&lt;&gt;"REVIEWED",COUNTIF(BA56:BC56,"UNCLEAR")&gt;0,COUNTA(BA56:BC56)&lt;3,(COUNTIF(BA56:BC56,"0")+COUNTIF(BA56:BC56,"1")+COUNTIF(BA56:BC56,"2"))=0,AJ56=""),"",(COUNTIF(BA56:BC56,"1")+2*COUNTIF(BA56:BC56,"2"))/(2*(COUNTIF(BA56:BC56,"0")+COUNTIF(BA56:BC56,"1")+COUNTIF(BA56:BC56,"2"))))</x:f>
        <x:v>0.8333333333333334</x:v>
      </x:c>
    </x:row>
    <x:row r="57" ht="66" customHeight="1">
      <x:c r="A57" s="9" t="str">
        <x:v>BATCH_06</x:v>
      </x:c>
      <x:c r="B57" s="9" t="n">
        <x:v>51</x:v>
      </x:c>
      <x:c r="C57" s="9" t="str">
        <x:v>IMO-014</x:v>
      </x:c>
      <x:c r="D57" s="9" t="str">
        <x:v>IMO</x:v>
      </x:c>
      <x:c r="E57" s="9" t="str">
        <x:v>DIRECT_STATIC</x:v>
      </x:c>
      <x:c r="F57" s="9" t="str">
        <x:v>RUN_01</x:v>
      </x:c>
      <x:c r="G57" s="12" t="str">
        <x:v>OFFICIAL_ELIGIBLE_OUTPUT</x:v>
      </x:c>
      <x:c r="H57" s="12" t="str">
        <x:v>SINGLESHOT_CAPTURED_DIAGNOSTIC_PASS</x:v>
      </x:c>
      <x:c r="I57" s="12" t="str">
        <x:v>PARSED</x:v>
      </x:c>
      <x:c r="J57" s="12" t="str">
        <x:v>PASS</x:v>
      </x:c>
      <x:c r="K57" s="9" t="n">
        <x:v>5</x:v>
      </x:c>
      <x:c r="L57" s="9" t="n">
        <x:v>5</x:v>
      </x:c>
      <x:c r="M57" s="9" t="n">
        <x:v>5</x:v>
      </x:c>
      <x:c r="N57" s="9" t="n">
        <x:v>1</x:v>
      </x:c>
      <x:c r="O57" s="9" t="str">
        <x:v>IMO-014-P02</x:v>
      </x:c>
      <x:c r="P57" s="9" t="str">
        <x:v>PASS</x:v>
      </x:c>
      <x:c r="Q57" s="9" t="str">
        <x:v>PASS</x:v>
      </x:c>
      <x:c r="R57" s="9" t="str">
        <x:v>CORRECT_BEHAVIOR</x:v>
      </x:c>
      <x:c r="S57" s="9" t="str">
        <x:v>IMO-014-F02</x:v>
      </x:c>
      <x:c r="T57" s="9" t="str">
        <x:v>FAIL</x:v>
      </x:c>
      <x:c r="U57" s="9" t="str">
        <x:v>FAIL</x:v>
      </x:c>
      <x:c r="V57" s="9" t="str">
        <x:v>CORRECT_BEHAVIOR</x:v>
      </x:c>
      <x:c r="W57" s="13" t="str">
        <x:v>NOT_REVIEWED</x:v>
      </x:c>
      <x:c r="X57" s="13" t="str"/>
      <x:c r="Y57" s="13" t="str"/>
      <x:c r="Z57" s="13" t="str"/>
      <x:c r="AA57" s="13" t="str"/>
      <x:c r="AB57" s="13" t="str"/>
      <x:c r="AC57" s="13" t="str"/>
      <x:c r="AD57" s="13" t="str"/>
      <x:c r="AE57" s="13" t="str"/>
      <x:c r="AF57" s="13" t="str"/>
      <x:c r="AG57" s="13" t="str"/>
      <x:c r="AH57" s="13" t="str"/>
      <x:c r="AI57" s="16" t="str">
        <x:f>IF(AND(W57="REVIEWED",X57&lt;&gt;"",Y57&lt;&gt;"",COUNTA(Z57:AF57)=7,COUNTIF(Z57:AF57,"UNCLEAR")=0,(COUNTIF(Z57:AF57,"0")+COUNTIF(Z57:AF57,"1")+COUNTIF(Z57:AF57,"2"))&gt;0,AG57&lt;&gt;"",AH57&lt;&gt;"",AJ57&lt;&gt;""),(COUNTIF(Z57:AF57,"1")+2*COUNTIF(Z57:AF57,"2"))/(2*(COUNTIF(Z57:AF57,"0")+COUNTIF(Z57:AF57,"1")+COUNTIF(Z57:AF57,"2"))),"")</x:f>
      </x:c>
      <x:c r="AJ57" s="14" t="str"/>
      <x:c r="AK57" s="14" t="str"/>
      <x:c r="AL57" s="14" t="str"/>
      <x:c r="AM57" s="9" t="str"/>
      <x:c r="AN57" s="9" t="str">
        <x:v>Part I-A 1.3.1</x:v>
      </x:c>
      <x:c r="AO57" s="9" t="str">
        <x:v>MVP/SHACL_GENERATION_PIPELINE/experiments/LUNA_CONTEXTUAL_SINGLESHOT/RUN_01/runs/RUN-IMO-014-20260831T150027105442Z/artifacts/attempt_01/extracted_shape.ttl</x:v>
      </x:c>
      <x:c r="AP57" s="9" t="str">
        <x:v>2654ab985d874cbdeb13cc62d828c628cf47425a6dcb6f55dad09026234f8499</x:v>
      </x:c>
      <x:c r="AQ57" s="52" t="inlineStr">
        <x:is>
          <x:t xml:space="preserve">PASS</x:t>
        </x:is>
      </x:c>
      <x:c r="AR57" s="53" t="inlineStr">
        <x:is>
          <x:t xml:space="preserve">VALID</x:t>
        </x:is>
      </x:c>
      <x:c r="AS57" s="53" t="inlineStr">
        <x:is>
          <x:t xml:space="preserve">IMO-014-P02=ACTIVATED | IMO-014-F02=ACTIVATED</x:t>
        </x:is>
      </x:c>
      <x:c r="AT57" s="53">
        <x:v>1</x:v>
      </x:c>
      <x:c r="AU57" s="53">
        <x:v>4</x:v>
      </x:c>
      <x:c r="AV57" s="53">
        <x:v>17</x:v>
      </x:c>
      <x:c r="AW57" s="53" t="inlineStr">
        <x:is>
          <x:t xml:space="preserve">sh:datatype, sh:hasValue, sh:minCount, sh:or, sh:property</x:t>
        </x:is>
      </x:c>
      <x:c r="AX57" s="53">
        <x:v>0</x:v>
      </x:c>
      <x:c r="AY57" s="53">
        <x:v>1</x:v>
      </x:c>
      <x:c r="AZ57" s="53">
        <x:v>1</x:v>
      </x:c>
      <x:c r="BA57" s="54"/>
      <x:c r="BB57" s="54"/>
      <x:c r="BC57" s="54"/>
      <x:c r="BD57" s="55" t="str">
        <x:f>IF(OR(W57&lt;&gt;"REVIEWED",COUNTIF(BA57:BC57,"UNCLEAR")&gt;0,COUNTA(BA57:BC57)&lt;3,(COUNTIF(BA57:BC57,"0")+COUNTIF(BA57:BC57,"1")+COUNTIF(BA57:BC57,"2"))=0,AJ57=""),"",(COUNTIF(BA57:BC57,"1")+2*COUNTIF(BA57:BC57,"2"))/(2*(COUNTIF(BA57:BC57,"0")+COUNTIF(BA57:BC57,"1")+COUNTIF(BA57:BC57,"2"))))</x:f>
      </x:c>
    </x:row>
    <x:row r="58" ht="66" customHeight="1">
      <x:c r="A58" s="9" t="str">
        <x:v>BATCH_06</x:v>
      </x:c>
      <x:c r="B58" s="9" t="n">
        <x:v>52</x:v>
      </x:c>
      <x:c r="C58" s="9" t="str">
        <x:v>TRF-052</x:v>
      </x:c>
      <x:c r="D58" s="9" t="str">
        <x:v>TRAFICOM</x:v>
      </x:c>
      <x:c r="E58" s="9" t="str">
        <x:v>DIRECT_STATIC</x:v>
      </x:c>
      <x:c r="F58" s="9" t="str">
        <x:v>RUN_01</x:v>
      </x:c>
      <x:c r="G58" s="12" t="str">
        <x:v>OFFICIAL_ELIGIBLE_OUTPUT</x:v>
      </x:c>
      <x:c r="H58" s="12" t="str">
        <x:v>SINGLESHOT_CAPTURED_DIAGNOSTIC_PASS</x:v>
      </x:c>
      <x:c r="I58" s="12" t="str">
        <x:v>PARSED</x:v>
      </x:c>
      <x:c r="J58" s="12" t="str">
        <x:v>PASS</x:v>
      </x:c>
      <x:c r="K58" s="9" t="n">
        <x:v>12</x:v>
      </x:c>
      <x:c r="L58" s="9" t="n">
        <x:v>12</x:v>
      </x:c>
      <x:c r="M58" s="9" t="n">
        <x:v>10</x:v>
      </x:c>
      <x:c r="N58" s="9" t="n">
        <x:v>0</x:v>
      </x:c>
      <x:c r="O58" s="9" t="str">
        <x:v>TRF-052-P02</x:v>
      </x:c>
      <x:c r="P58" s="9" t="str">
        <x:v>PASS</x:v>
      </x:c>
      <x:c r="Q58" s="9" t="str">
        <x:v>PASS</x:v>
      </x:c>
      <x:c r="R58" s="9" t="str">
        <x:v>CORRECT_BEHAVIOR</x:v>
      </x:c>
      <x:c r="S58" s="9" t="str">
        <x:v>TRF-052-F03</x:v>
      </x:c>
      <x:c r="T58" s="9" t="str">
        <x:v>FAIL</x:v>
      </x:c>
      <x:c r="U58" s="9" t="str">
        <x:v>PASS</x:v>
      </x:c>
      <x:c r="V58" s="9" t="str">
        <x:v>FALSE_ACCEPT</x:v>
      </x:c>
      <x:c r="W58" s="13" t="str">
        <x:v>NOT_REVIEWED</x:v>
      </x:c>
      <x:c r="X58" s="13" t="str"/>
      <x:c r="Y58" s="13" t="str"/>
      <x:c r="Z58" s="13" t="str"/>
      <x:c r="AA58" s="13" t="str"/>
      <x:c r="AB58" s="13" t="str"/>
      <x:c r="AC58" s="13" t="str"/>
      <x:c r="AD58" s="13" t="str"/>
      <x:c r="AE58" s="13" t="str"/>
      <x:c r="AF58" s="13" t="str"/>
      <x:c r="AG58" s="13" t="str"/>
      <x:c r="AH58" s="13" t="str"/>
      <x:c r="AI58" s="16" t="str">
        <x:f>IF(AND(W58="REVIEWED",X58&lt;&gt;"",Y58&lt;&gt;"",COUNTA(Z58:AF58)=7,COUNTIF(Z58:AF58,"UNCLEAR")=0,(COUNTIF(Z58:AF58,"0")+COUNTIF(Z58:AF58,"1")+COUNTIF(Z58:AF58,"2"))&gt;0,AG58&lt;&gt;"",AH58&lt;&gt;"",AJ58&lt;&gt;""),(COUNTIF(Z58:AF58,"1")+2*COUNTIF(Z58:AF58,"2"))/(2*(COUNTIF(Z58:AF58,"0")+COUNTIF(Z58:AF58,"1")+COUNTIF(Z58:AF58,"2"))),"")</x:f>
      </x:c>
      <x:c r="AJ58" s="14" t="str"/>
      <x:c r="AK58" s="14" t="str"/>
      <x:c r="AL58" s="14" t="str"/>
      <x:c r="AM58" s="9" t="str">
        <x:v>RDF_FALSE_ACCEPT; RDF_FALSE_REJECT</x:v>
      </x:c>
      <x:c r="AN58" s="9" t="str">
        <x:v>4.4.4.2</x:v>
      </x:c>
      <x:c r="AO58" s="9" t="str">
        <x:v>MVP/SHACL_GENERATION_PIPELINE/experiments/LUNA_CONTEXTUAL_SINGLESHOT/RUN_01/runs/RUN-TRF-052-20260831T161008802761Z/artifacts/attempt_01/extracted_shape.ttl</x:v>
      </x:c>
      <x:c r="AP58" s="9" t="str">
        <x:v>9879c40e13af86dfa648cd3027bce0947f57a2047b760d0d79d599ae74487145</x:v>
      </x:c>
      <x:c r="AQ58" s="52" t="inlineStr">
        <x:is>
          <x:t xml:space="preserve">PASS</x:t>
        </x:is>
      </x:c>
      <x:c r="AR58" s="53" t="inlineStr">
        <x:is>
          <x:t xml:space="preserve">VALID</x:t>
        </x:is>
      </x:c>
      <x:c r="AS58" s="53" t="inlineStr">
        <x:is>
          <x:t xml:space="preserve">TRF-052-P02=ACTIVATED | TRF-052-F03=ACTIVATED</x:t>
        </x:is>
      </x:c>
      <x:c r="AT58" s="53">
        <x:v>3</x:v>
      </x:c>
      <x:c r="AU58" s="53">
        <x:v>9</x:v>
      </x:c>
      <x:c r="AV58" s="53">
        <x:v>36</x:v>
      </x:c>
      <x:c r="AW58" s="53" t="inlineStr">
        <x:is>
          <x:t xml:space="preserve">sh:class, sh:datatype, sh:hasValue, sh:maxCount, sh:minCount, sh:node, sh:property</x:t>
        </x:is>
      </x:c>
      <x:c r="AX58" s="53">
        <x:v>3</x:v>
      </x:c>
      <x:c r="AY58" s="53">
        <x:v>1</x:v>
      </x:c>
      <x:c r="AZ58" s="53">
        <x:v>0</x:v>
      </x:c>
      <x:c r="BA58" s="54"/>
      <x:c r="BB58" s="54"/>
      <x:c r="BC58" s="54"/>
      <x:c r="BD58" s="55" t="str">
        <x:f>IF(OR(W58&lt;&gt;"REVIEWED",COUNTIF(BA58:BC58,"UNCLEAR")&gt;0,COUNTA(BA58:BC58)&lt;3,(COUNTIF(BA58:BC58,"0")+COUNTIF(BA58:BC58,"1")+COUNTIF(BA58:BC58,"2"))=0,AJ58=""),"",(COUNTIF(BA58:BC58,"1")+2*COUNTIF(BA58:BC58,"2"))/(2*(COUNTIF(BA58:BC58,"0")+COUNTIF(BA58:BC58,"1")+COUNTIF(BA58:BC58,"2"))))</x:f>
      </x:c>
    </x:row>
    <x:row r="59" ht="66" customHeight="1">
      <x:c r="A59" s="9" t="str">
        <x:v>BATCH_06</x:v>
      </x:c>
      <x:c r="B59" s="9" t="n">
        <x:v>53</x:v>
      </x:c>
      <x:c r="C59" s="9" t="str">
        <x:v>IMO-007</x:v>
      </x:c>
      <x:c r="D59" s="9" t="str">
        <x:v>IMO</x:v>
      </x:c>
      <x:c r="E59" s="9" t="str">
        <x:v>DIRECT_STATIC</x:v>
      </x:c>
      <x:c r="F59" s="9" t="str">
        <x:v>RUN_01</x:v>
      </x:c>
      <x:c r="G59" s="12" t="str">
        <x:v>OFFICIAL_ELIGIBLE_OUTPUT</x:v>
      </x:c>
      <x:c r="H59" s="12" t="str">
        <x:v>SINGLESHOT_CAPTURED_DIAGNOSTIC_PASS</x:v>
      </x:c>
      <x:c r="I59" s="12" t="str">
        <x:v>PARSED</x:v>
      </x:c>
      <x:c r="J59" s="12" t="str">
        <x:v>PASS</x:v>
      </x:c>
      <x:c r="K59" s="9" t="n">
        <x:v>7</x:v>
      </x:c>
      <x:c r="L59" s="9" t="n">
        <x:v>7</x:v>
      </x:c>
      <x:c r="M59" s="9" t="n">
        <x:v>5</x:v>
      </x:c>
      <x:c r="N59" s="9" t="n">
        <x:v>0</x:v>
      </x:c>
      <x:c r="O59" s="9" t="str">
        <x:v>IMO-007-P02</x:v>
      </x:c>
      <x:c r="P59" s="9" t="str">
        <x:v>PASS</x:v>
      </x:c>
      <x:c r="Q59" s="9" t="str">
        <x:v>FAIL</x:v>
      </x:c>
      <x:c r="R59" s="9" t="str">
        <x:v>FALSE_REJECT</x:v>
      </x:c>
      <x:c r="S59" s="9" t="str">
        <x:v>IMO-007-F01</x:v>
      </x:c>
      <x:c r="T59" s="9" t="str">
        <x:v>FAIL</x:v>
      </x:c>
      <x:c r="U59" s="9" t="str">
        <x:v>FAIL</x:v>
      </x:c>
      <x:c r="V59" s="9" t="str">
        <x:v>CORRECT_BEHAVIOR</x:v>
      </x:c>
      <x:c r="W59" s="13" t="str">
        <x:v>NOT_REVIEWED</x:v>
      </x:c>
      <x:c r="X59" s="13" t="str"/>
      <x:c r="Y59" s="13" t="str"/>
      <x:c r="Z59" s="13" t="str"/>
      <x:c r="AA59" s="13" t="str"/>
      <x:c r="AB59" s="13" t="str"/>
      <x:c r="AC59" s="13" t="str"/>
      <x:c r="AD59" s="13" t="str"/>
      <x:c r="AE59" s="13" t="str"/>
      <x:c r="AF59" s="13" t="str"/>
      <x:c r="AG59" s="13" t="str"/>
      <x:c r="AH59" s="13" t="str"/>
      <x:c r="AI59" s="16" t="str">
        <x:f>IF(AND(W59="REVIEWED",X59&lt;&gt;"",Y59&lt;&gt;"",COUNTA(Z59:AF59)=7,COUNTIF(Z59:AF59,"UNCLEAR")=0,(COUNTIF(Z59:AF59,"0")+COUNTIF(Z59:AF59,"1")+COUNTIF(Z59:AF59,"2"))&gt;0,AG59&lt;&gt;"",AH59&lt;&gt;"",AJ59&lt;&gt;""),(COUNTIF(Z59:AF59,"1")+2*COUNTIF(Z59:AF59,"2"))/(2*(COUNTIF(Z59:AF59,"0")+COUNTIF(Z59:AF59,"1")+COUNTIF(Z59:AF59,"2"))),"")</x:f>
      </x:c>
      <x:c r="AJ59" s="14" t="str"/>
      <x:c r="AK59" s="14" t="str"/>
      <x:c r="AL59" s="14" t="str"/>
      <x:c r="AM59" s="9" t="str">
        <x:v>RDF_FALSE_REJECT</x:v>
      </x:c>
      <x:c r="AN59" s="9" t="str">
        <x:v>Introduction 2.10</x:v>
      </x:c>
      <x:c r="AO59" s="9" t="str">
        <x:v>MVP/SHACL_GENERATION_PIPELINE/experiments/LUNA_CONTEXTUAL_SINGLESHOT/RUN_01/runs/RUN-IMO-007-20260831T145600110644Z/artifacts/attempt_01/extracted_shape.ttl</x:v>
      </x:c>
      <x:c r="AP59" s="9" t="str">
        <x:v>a0ed40e7856fdd421e668067518b3d76324fb64636db5c0d90639080face23b8</x:v>
      </x:c>
      <x:c r="AQ59" s="52" t="inlineStr">
        <x:is>
          <x:t xml:space="preserve">PASS</x:t>
        </x:is>
      </x:c>
      <x:c r="AR59" s="53" t="inlineStr">
        <x:is>
          <x:t xml:space="preserve">VALID</x:t>
        </x:is>
      </x:c>
      <x:c r="AS59" s="53" t="inlineStr">
        <x:is>
          <x:t xml:space="preserve">IMO-007-P02=ACTIVATED | IMO-007-F01=ACTIVATED</x:t>
        </x:is>
      </x:c>
      <x:c r="AT59" s="53">
        <x:v>1</x:v>
      </x:c>
      <x:c r="AU59" s="53">
        <x:v>6</x:v>
      </x:c>
      <x:c r="AV59" s="53">
        <x:v>27</x:v>
      </x:c>
      <x:c r="AW59" s="53" t="inlineStr">
        <x:is>
          <x:t xml:space="preserve">sh:datatype, sh:hasValue, sh:in, sh:maxCount, sh:maxExclusive, sh:minCount, sh:node, sh:or, sh:property</x:t>
        </x:is>
      </x:c>
      <x:c r="AX59" s="53">
        <x:v>0</x:v>
      </x:c>
      <x:c r="AY59" s="53">
        <x:v>1</x:v>
      </x:c>
      <x:c r="AZ59" s="53">
        <x:v>1</x:v>
      </x:c>
      <x:c r="BA59" s="54"/>
      <x:c r="BB59" s="54"/>
      <x:c r="BC59" s="54"/>
      <x:c r="BD59" s="55" t="str">
        <x:f>IF(OR(W59&lt;&gt;"REVIEWED",COUNTIF(BA59:BC59,"UNCLEAR")&gt;0,COUNTA(BA59:BC59)&lt;3,(COUNTIF(BA59:BC59,"0")+COUNTIF(BA59:BC59,"1")+COUNTIF(BA59:BC59,"2"))=0,AJ59=""),"",(COUNTIF(BA59:BC59,"1")+2*COUNTIF(BA59:BC59,"2"))/(2*(COUNTIF(BA59:BC59,"0")+COUNTIF(BA59:BC59,"1")+COUNTIF(BA59:BC59,"2"))))</x:f>
      </x:c>
    </x:row>
    <x:row r="60" ht="66" customHeight="1">
      <x:c r="A60" s="9" t="str">
        <x:v>BATCH_06</x:v>
      </x:c>
      <x:c r="B60" s="9" t="n">
        <x:v>54</x:v>
      </x:c>
      <x:c r="C60" s="9" t="str">
        <x:v>TRF-044</x:v>
      </x:c>
      <x:c r="D60" s="9" t="str">
        <x:v>TRAFICOM</x:v>
      </x:c>
      <x:c r="E60" s="9" t="str">
        <x:v>DIRECT_CALCULATION</x:v>
      </x:c>
      <x:c r="F60" s="9" t="str">
        <x:v>RUN_01</x:v>
      </x:c>
      <x:c r="G60" s="12" t="str">
        <x:v>OFFICIAL_ELIGIBLE_OUTPUT</x:v>
      </x:c>
      <x:c r="H60" s="12" t="str">
        <x:v>SINGLESHOT_CAPTURED_DIAGNOSTIC_PASS</x:v>
      </x:c>
      <x:c r="I60" s="12" t="str">
        <x:v>PARSED</x:v>
      </x:c>
      <x:c r="J60" s="12" t="str">
        <x:v>PASS</x:v>
      </x:c>
      <x:c r="K60" s="9" t="n">
        <x:v>10</x:v>
      </x:c>
      <x:c r="L60" s="9" t="n">
        <x:v>10</x:v>
      </x:c>
      <x:c r="M60" s="9" t="n">
        <x:v>6</x:v>
      </x:c>
      <x:c r="N60" s="9" t="n">
        <x:v>0</x:v>
      </x:c>
      <x:c r="O60" s="9" t="str">
        <x:v>TRF-044-P03</x:v>
      </x:c>
      <x:c r="P60" s="9" t="str">
        <x:v>PASS</x:v>
      </x:c>
      <x:c r="Q60" s="9" t="str">
        <x:v>PASS</x:v>
      </x:c>
      <x:c r="R60" s="9" t="str">
        <x:v>CORRECT_BEHAVIOR</x:v>
      </x:c>
      <x:c r="S60" s="9" t="str">
        <x:v>TRF-044-F06</x:v>
      </x:c>
      <x:c r="T60" s="9" t="str">
        <x:v>FAIL</x:v>
      </x:c>
      <x:c r="U60" s="9" t="str">
        <x:v>FAIL</x:v>
      </x:c>
      <x:c r="V60" s="9" t="str">
        <x:v>CORRECT_BEHAVIOR</x:v>
      </x:c>
      <x:c r="W60" s="13" t="str">
        <x:v>NOT_REVIEWED</x:v>
      </x:c>
      <x:c r="X60" s="13" t="str"/>
      <x:c r="Y60" s="13" t="str"/>
      <x:c r="Z60" s="13" t="str"/>
      <x:c r="AA60" s="13" t="str"/>
      <x:c r="AB60" s="13" t="str"/>
      <x:c r="AC60" s="13" t="str"/>
      <x:c r="AD60" s="13" t="str"/>
      <x:c r="AE60" s="13" t="str"/>
      <x:c r="AF60" s="13" t="str"/>
      <x:c r="AG60" s="13" t="str"/>
      <x:c r="AH60" s="13" t="str"/>
      <x:c r="AI60" s="16" t="str">
        <x:f>IF(AND(W60="REVIEWED",X60&lt;&gt;"",Y60&lt;&gt;"",COUNTA(Z60:AF60)=7,COUNTIF(Z60:AF60,"UNCLEAR")=0,(COUNTIF(Z60:AF60,"0")+COUNTIF(Z60:AF60,"1")+COUNTIF(Z60:AF60,"2"))&gt;0,AG60&lt;&gt;"",AH60&lt;&gt;"",AJ60&lt;&gt;""),(COUNTIF(Z60:AF60,"1")+2*COUNTIF(Z60:AF60,"2"))/(2*(COUNTIF(Z60:AF60,"0")+COUNTIF(Z60:AF60,"1")+COUNTIF(Z60:AF60,"2"))),"")</x:f>
      </x:c>
      <x:c r="AJ60" s="14" t="str"/>
      <x:c r="AK60" s="14" t="str"/>
      <x:c r="AL60" s="14" t="str"/>
      <x:c r="AM60" s="9" t="str">
        <x:v>RDF_FALSE_ACCEPT</x:v>
      </x:c>
      <x:c r="AN60" s="9" t="str">
        <x:v>4.4.2.1</x:v>
      </x:c>
      <x:c r="AO60" s="9" t="str">
        <x:v>MVP/SHACL_GENERATION_PIPELINE/experiments/LUNA_CONTEXTUAL_SINGLESHOT/RUN_01/runs/RUN-TRF-044-20260831T160526466532Z/artifacts/attempt_01/extracted_shape.ttl</x:v>
      </x:c>
      <x:c r="AP60" s="9" t="str">
        <x:v>b6b83c424da4053bfd96d280287be5d4c3b8b00e131610e838bc6c3a92d9ae44</x:v>
      </x:c>
      <x:c r="AQ60" s="52" t="inlineStr">
        <x:is>
          <x:t xml:space="preserve">PASS</x:t>
        </x:is>
      </x:c>
      <x:c r="AR60" s="53" t="inlineStr">
        <x:is>
          <x:t xml:space="preserve">VALID</x:t>
        </x:is>
      </x:c>
      <x:c r="AS60" s="53" t="inlineStr">
        <x:is>
          <x:t xml:space="preserve">TRF-044-P03=ACTIVATED | TRF-044-F06=ACTIVATED</x:t>
        </x:is>
      </x:c>
      <x:c r="AT60" s="53">
        <x:v>1</x:v>
      </x:c>
      <x:c r="AU60" s="53">
        <x:v>28</x:v>
      </x:c>
      <x:c r="AV60" s="53">
        <x:v>121</x:v>
      </x:c>
      <x:c r="AW60" s="53" t="inlineStr">
        <x:is>
          <x:t xml:space="preserve">sh:class, sh:datatype, sh:hasValue, sh:in, sh:maxCount, sh:minCount, sh:node, sh:property</x:t>
        </x:is>
      </x:c>
      <x:c r="AX60" s="53">
        <x:v>1</x:v>
      </x:c>
      <x:c r="AY60" s="53">
        <x:v>1</x:v>
      </x:c>
      <x:c r="AZ60" s="53">
        <x:v>0</x:v>
      </x:c>
      <x:c r="BA60" s="54"/>
      <x:c r="BB60" s="54"/>
      <x:c r="BC60" s="54"/>
      <x:c r="BD60" s="55" t="str">
        <x:f>IF(OR(W60&lt;&gt;"REVIEWED",COUNTIF(BA60:BC60,"UNCLEAR")&gt;0,COUNTA(BA60:BC60)&lt;3,(COUNTIF(BA60:BC60,"0")+COUNTIF(BA60:BC60,"1")+COUNTIF(BA60:BC60,"2"))=0,AJ60=""),"",(COUNTIF(BA60:BC60,"1")+2*COUNTIF(BA60:BC60,"2"))/(2*(COUNTIF(BA60:BC60,"0")+COUNTIF(BA60:BC60,"1")+COUNTIF(BA60:BC60,"2"))))</x:f>
      </x:c>
    </x:row>
    <x:row r="61" ht="66" customHeight="1">
      <x:c r="A61" s="9" t="str">
        <x:v>BATCH_06</x:v>
      </x:c>
      <x:c r="B61" s="9" t="n">
        <x:v>55</x:v>
      </x:c>
      <x:c r="C61" s="9" t="str">
        <x:v>TRF-082</x:v>
      </x:c>
      <x:c r="D61" s="9" t="str">
        <x:v>TRAFICOM</x:v>
      </x:c>
      <x:c r="E61" s="9" t="str">
        <x:v>DIRECT_STATIC</x:v>
      </x:c>
      <x:c r="F61" s="9" t="str">
        <x:v>RUN_01</x:v>
      </x:c>
      <x:c r="G61" s="12" t="str">
        <x:v>OFFICIAL_ELIGIBLE_OUTPUT</x:v>
      </x:c>
      <x:c r="H61" s="12" t="str">
        <x:v>SINGLESHOT_CAPTURED_DIAGNOSTIC_PASS</x:v>
      </x:c>
      <x:c r="I61" s="12" t="str">
        <x:v>PARSED</x:v>
      </x:c>
      <x:c r="J61" s="12" t="str">
        <x:v>PASS</x:v>
      </x:c>
      <x:c r="K61" s="9" t="n">
        <x:v>4</x:v>
      </x:c>
      <x:c r="L61" s="9" t="n">
        <x:v>4</x:v>
      </x:c>
      <x:c r="M61" s="9" t="n">
        <x:v>4</x:v>
      </x:c>
      <x:c r="N61" s="9" t="n">
        <x:v>1</x:v>
      </x:c>
      <x:c r="O61" s="9" t="str">
        <x:v>TRF-082-P02</x:v>
      </x:c>
      <x:c r="P61" s="9" t="str">
        <x:v>PASS</x:v>
      </x:c>
      <x:c r="Q61" s="9" t="str">
        <x:v>PASS</x:v>
      </x:c>
      <x:c r="R61" s="9" t="str">
        <x:v>CORRECT_BEHAVIOR</x:v>
      </x:c>
      <x:c r="S61" s="9" t="str">
        <x:v>TRF-082-F01</x:v>
      </x:c>
      <x:c r="T61" s="9" t="str">
        <x:v>FAIL</x:v>
      </x:c>
      <x:c r="U61" s="9" t="str">
        <x:v>FAIL</x:v>
      </x:c>
      <x:c r="V61" s="9" t="str">
        <x:v>CORRECT_BEHAVIOR</x:v>
      </x:c>
      <x:c r="W61" s="13" t="str">
        <x:v>NOT_REVIEWED</x:v>
      </x:c>
      <x:c r="X61" s="13" t="str"/>
      <x:c r="Y61" s="13" t="str"/>
      <x:c r="Z61" s="13" t="str"/>
      <x:c r="AA61" s="13" t="str"/>
      <x:c r="AB61" s="13" t="str"/>
      <x:c r="AC61" s="13" t="str"/>
      <x:c r="AD61" s="13" t="str"/>
      <x:c r="AE61" s="13" t="str"/>
      <x:c r="AF61" s="13" t="str"/>
      <x:c r="AG61" s="13" t="str"/>
      <x:c r="AH61" s="13" t="str"/>
      <x:c r="AI61" s="16" t="str">
        <x:f>IF(AND(W61="REVIEWED",X61&lt;&gt;"",Y61&lt;&gt;"",COUNTA(Z61:AF61)=7,COUNTIF(Z61:AF61,"UNCLEAR")=0,(COUNTIF(Z61:AF61,"0")+COUNTIF(Z61:AF61,"1")+COUNTIF(Z61:AF61,"2"))&gt;0,AG61&lt;&gt;"",AH61&lt;&gt;"",AJ61&lt;&gt;""),(COUNTIF(Z61:AF61,"1")+2*COUNTIF(Z61:AF61,"2"))/(2*(COUNTIF(Z61:AF61,"0")+COUNTIF(Z61:AF61,"1")+COUNTIF(Z61:AF61,"2"))),"")</x:f>
      </x:c>
      <x:c r="AJ61" s="14" t="str"/>
      <x:c r="AK61" s="14" t="str"/>
      <x:c r="AL61" s="14" t="str"/>
      <x:c r="AM61" s="9" t="str"/>
      <x:c r="AN61" s="9" t="str">
        <x:v>6.5.2.2</x:v>
      </x:c>
      <x:c r="AO61" s="9" t="str">
        <x:v>MVP/SHACL_GENERATION_PIPELINE/experiments/LUNA_CONTEXTUAL_SINGLESHOT/RUN_01/runs/RUN-TRF-082-20260831T162238180957Z/artifacts/attempt_01/extracted_shape.ttl</x:v>
      </x:c>
      <x:c r="AP61" s="9" t="str">
        <x:v>15f6aeb7f320fa64507c311990ddd4d93c28b96cce54b07c07212c54dc5051de</x:v>
      </x:c>
      <x:c r="AQ61" s="52" t="inlineStr">
        <x:is>
          <x:t xml:space="preserve">PASS</x:t>
        </x:is>
      </x:c>
      <x:c r="AR61" s="53" t="inlineStr">
        <x:is>
          <x:t xml:space="preserve">VALID</x:t>
        </x:is>
      </x:c>
      <x:c r="AS61" s="53" t="inlineStr">
        <x:is>
          <x:t xml:space="preserve">TRF-082-P02=ACTIVATED | TRF-082-F01=ACTIVATED</x:t>
        </x:is>
      </x:c>
      <x:c r="AT61" s="53">
        <x:v>2</x:v>
      </x:c>
      <x:c r="AU61" s="53">
        <x:v>10</x:v>
      </x:c>
      <x:c r="AV61" s="53">
        <x:v>44</x:v>
      </x:c>
      <x:c r="AW61" s="53" t="inlineStr">
        <x:is>
          <x:t xml:space="preserve">sh:class, sh:datatype, sh:hasValue, sh:maxCount, sh:minCount, sh:node, sh:or, sh:property</x:t>
        </x:is>
      </x:c>
      <x:c r="AX61" s="53">
        <x:v>0</x:v>
      </x:c>
      <x:c r="AY61" s="53">
        <x:v>1</x:v>
      </x:c>
      <x:c r="AZ61" s="53">
        <x:v>1</x:v>
      </x:c>
      <x:c r="BA61" s="54"/>
      <x:c r="BB61" s="54"/>
      <x:c r="BC61" s="54"/>
      <x:c r="BD61" s="55" t="str">
        <x:f>IF(OR(W61&lt;&gt;"REVIEWED",COUNTIF(BA61:BC61,"UNCLEAR")&gt;0,COUNTA(BA61:BC61)&lt;3,(COUNTIF(BA61:BC61,"0")+COUNTIF(BA61:BC61,"1")+COUNTIF(BA61:BC61,"2"))=0,AJ61=""),"",(COUNTIF(BA61:BC61,"1")+2*COUNTIF(BA61:BC61,"2"))/(2*(COUNTIF(BA61:BC61,"0")+COUNTIF(BA61:BC61,"1")+COUNTIF(BA61:BC61,"2"))))</x:f>
      </x:c>
    </x:row>
    <x:row r="62" ht="66" customHeight="1">
      <x:c r="A62" s="9" t="str">
        <x:v>BATCH_06</x:v>
      </x:c>
      <x:c r="B62" s="9" t="n">
        <x:v>56</x:v>
      </x:c>
      <x:c r="C62" s="9" t="str">
        <x:v>IMO-104</x:v>
      </x:c>
      <x:c r="D62" s="9" t="str">
        <x:v>IMO</x:v>
      </x:c>
      <x:c r="E62" s="9" t="str">
        <x:v>DIRECT_STATIC</x:v>
      </x:c>
      <x:c r="F62" s="9" t="str">
        <x:v>RUN_01</x:v>
      </x:c>
      <x:c r="G62" s="12" t="str">
        <x:v>OFFICIAL_ELIGIBLE_OUTPUT</x:v>
      </x:c>
      <x:c r="H62" s="12" t="str">
        <x:v>SINGLESHOT_CAPTURED_DIAGNOSTIC_PASS</x:v>
      </x:c>
      <x:c r="I62" s="12" t="str">
        <x:v>PARSED</x:v>
      </x:c>
      <x:c r="J62" s="12" t="str">
        <x:v>PASS</x:v>
      </x:c>
      <x:c r="K62" s="9" t="n">
        <x:v>7</x:v>
      </x:c>
      <x:c r="L62" s="9" t="n">
        <x:v>7</x:v>
      </x:c>
      <x:c r="M62" s="9" t="n">
        <x:v>5</x:v>
      </x:c>
      <x:c r="N62" s="9" t="n">
        <x:v>0</x:v>
      </x:c>
      <x:c r="O62" s="9" t="str">
        <x:v>IMO-104-K-P02</x:v>
      </x:c>
      <x:c r="P62" s="9" t="str">
        <x:v>PASS</x:v>
      </x:c>
      <x:c r="Q62" s="9" t="str">
        <x:v>FAIL</x:v>
      </x:c>
      <x:c r="R62" s="9" t="str">
        <x:v>FALSE_REJECT</x:v>
      </x:c>
      <x:c r="S62" s="9" t="str">
        <x:v>IMO-104-K-F01</x:v>
      </x:c>
      <x:c r="T62" s="9" t="str">
        <x:v>FAIL</x:v>
      </x:c>
      <x:c r="U62" s="9" t="str">
        <x:v>FAIL</x:v>
      </x:c>
      <x:c r="V62" s="9" t="str">
        <x:v>CORRECT_BEHAVIOR</x:v>
      </x:c>
      <x:c r="W62" s="13" t="str">
        <x:v>NOT_REVIEWED</x:v>
      </x:c>
      <x:c r="X62" s="13" t="str"/>
      <x:c r="Y62" s="13" t="str"/>
      <x:c r="Z62" s="13" t="str"/>
      <x:c r="AA62" s="13" t="str"/>
      <x:c r="AB62" s="13" t="str"/>
      <x:c r="AC62" s="13" t="str"/>
      <x:c r="AD62" s="13" t="str"/>
      <x:c r="AE62" s="13" t="str"/>
      <x:c r="AF62" s="13" t="str"/>
      <x:c r="AG62" s="13" t="str"/>
      <x:c r="AH62" s="13" t="str"/>
      <x:c r="AI62" s="16" t="str">
        <x:f>IF(AND(W62="REVIEWED",X62&lt;&gt;"",Y62&lt;&gt;"",COUNTA(Z62:AF62)=7,COUNTIF(Z62:AF62,"UNCLEAR")=0,(COUNTIF(Z62:AF62,"0")+COUNTIF(Z62:AF62,"1")+COUNTIF(Z62:AF62,"2"))&gt;0,AG62&lt;&gt;"",AH62&lt;&gt;"",AJ62&lt;&gt;""),(COUNTIF(Z62:AF62,"1")+2*COUNTIF(Z62:AF62,"2"))/(2*(COUNTIF(Z62:AF62,"0")+COUNTIF(Z62:AF62,"1")+COUNTIF(Z62:AF62,"2"))),"")</x:f>
      </x:c>
      <x:c r="AJ62" s="14" t="str"/>
      <x:c r="AK62" s="14" t="str"/>
      <x:c r="AL62" s="14" t="str"/>
      <x:c r="AM62" s="9" t="str">
        <x:v>ALWAYS_FAIL; RDF_FALSE_REJECT</x:v>
      </x:c>
      <x:c r="AN62" s="9" t="str">
        <x:v>Part I-A 12.3.4</x:v>
      </x:c>
      <x:c r="AO62" s="9" t="str">
        <x:v>MVP/SHACL_GENERATION_PIPELINE/experiments/LUNA_CONTEXTUAL_SINGLESHOT/RUN_01/runs/RUN-IMO-104-20260831T152931461331Z/artifacts/attempt_01/extracted_shape.ttl</x:v>
      </x:c>
      <x:c r="AP62" s="9" t="str">
        <x:v>4b6c8f36567e771c1962c95294f191605f246dd4d2522c4d3c2d3fd6d8cd69fd</x:v>
      </x:c>
      <x:c r="AQ62" s="52" t="inlineStr">
        <x:is>
          <x:t xml:space="preserve">PASS</x:t>
        </x:is>
      </x:c>
      <x:c r="AR62" s="53" t="inlineStr">
        <x:is>
          <x:t xml:space="preserve">VALID</x:t>
        </x:is>
      </x:c>
      <x:c r="AS62" s="53" t="inlineStr">
        <x:is>
          <x:t xml:space="preserve">IMO-104-K-P02=ACTIVATED | IMO-104-K-F01=ACTIVATED</x:t>
        </x:is>
      </x:c>
      <x:c r="AT62" s="53">
        <x:v>5</x:v>
      </x:c>
      <x:c r="AU62" s="53">
        <x:v>8</x:v>
      </x:c>
      <x:c r="AV62" s="53">
        <x:v>28</x:v>
      </x:c>
      <x:c r="AW62" s="53" t="inlineStr">
        <x:is>
          <x:t xml:space="preserve">sh:class, sh:datatype, sh:hasValue, sh:maxCount, sh:minCount, sh:node, sh:property</x:t>
        </x:is>
      </x:c>
      <x:c r="AX62" s="53">
        <x:v>1</x:v>
      </x:c>
      <x:c r="AY62" s="53">
        <x:v>1</x:v>
      </x:c>
      <x:c r="AZ62" s="53">
        <x:v>0</x:v>
      </x:c>
      <x:c r="BA62" s="54"/>
      <x:c r="BB62" s="54"/>
      <x:c r="BC62" s="54"/>
      <x:c r="BD62" s="55" t="str">
        <x:f>IF(OR(W62&lt;&gt;"REVIEWED",COUNTIF(BA62:BC62,"UNCLEAR")&gt;0,COUNTA(BA62:BC62)&lt;3,(COUNTIF(BA62:BC62,"0")+COUNTIF(BA62:BC62,"1")+COUNTIF(BA62:BC62,"2"))=0,AJ62=""),"",(COUNTIF(BA62:BC62,"1")+2*COUNTIF(BA62:BC62,"2"))/(2*(COUNTIF(BA62:BC62,"0")+COUNTIF(BA62:BC62,"1")+COUNTIF(BA62:BC62,"2"))))</x:f>
      </x:c>
    </x:row>
    <x:row r="63" ht="66" customHeight="1">
      <x:c r="A63" s="9" t="str">
        <x:v>BATCH_06</x:v>
      </x:c>
      <x:c r="B63" s="9" t="n">
        <x:v>57</x:v>
      </x:c>
      <x:c r="C63" s="9" t="str">
        <x:v>IMO-004</x:v>
      </x:c>
      <x:c r="D63" s="9" t="str">
        <x:v>IMO</x:v>
      </x:c>
      <x:c r="E63" s="9" t="str">
        <x:v>DIRECT_STATIC</x:v>
      </x:c>
      <x:c r="F63" s="9" t="str">
        <x:v>RUN_01</x:v>
      </x:c>
      <x:c r="G63" s="12" t="str">
        <x:v>OFFICIAL_ELIGIBLE_OUTPUT</x:v>
      </x:c>
      <x:c r="H63" s="12" t="str">
        <x:v>SINGLESHOT_CAPTURED_DIAGNOSTIC_PASS</x:v>
      </x:c>
      <x:c r="I63" s="12" t="str">
        <x:v>PARSED</x:v>
      </x:c>
      <x:c r="J63" s="12" t="str">
        <x:v>PASS</x:v>
      </x:c>
      <x:c r="K63" s="9" t="n">
        <x:v>7</x:v>
      </x:c>
      <x:c r="L63" s="9" t="n">
        <x:v>7</x:v>
      </x:c>
      <x:c r="M63" s="9" t="n">
        <x:v>7</x:v>
      </x:c>
      <x:c r="N63" s="9" t="n">
        <x:v>1</x:v>
      </x:c>
      <x:c r="O63" s="9" t="str">
        <x:v>IMO-004-P01</x:v>
      </x:c>
      <x:c r="P63" s="9" t="str">
        <x:v>PASS</x:v>
      </x:c>
      <x:c r="Q63" s="9" t="str">
        <x:v>PASS</x:v>
      </x:c>
      <x:c r="R63" s="9" t="str">
        <x:v>CORRECT_BEHAVIOR</x:v>
      </x:c>
      <x:c r="S63" s="9" t="str">
        <x:v>IMO-004-F03</x:v>
      </x:c>
      <x:c r="T63" s="9" t="str">
        <x:v>FAIL</x:v>
      </x:c>
      <x:c r="U63" s="9" t="str">
        <x:v>FAIL</x:v>
      </x:c>
      <x:c r="V63" s="9" t="str">
        <x:v>CORRECT_BEHAVIOR</x:v>
      </x:c>
      <x:c r="W63" s="13" t="str">
        <x:v>NOT_REVIEWED</x:v>
      </x:c>
      <x:c r="X63" s="13" t="str"/>
      <x:c r="Y63" s="13" t="str"/>
      <x:c r="Z63" s="13" t="str"/>
      <x:c r="AA63" s="13" t="str"/>
      <x:c r="AB63" s="13" t="str"/>
      <x:c r="AC63" s="13" t="str"/>
      <x:c r="AD63" s="13" t="str"/>
      <x:c r="AE63" s="13" t="str"/>
      <x:c r="AF63" s="13" t="str"/>
      <x:c r="AG63" s="13" t="str"/>
      <x:c r="AH63" s="13" t="str"/>
      <x:c r="AI63" s="16" t="str">
        <x:f>IF(AND(W63="REVIEWED",X63&lt;&gt;"",Y63&lt;&gt;"",COUNTA(Z63:AF63)=7,COUNTIF(Z63:AF63,"UNCLEAR")=0,(COUNTIF(Z63:AF63,"0")+COUNTIF(Z63:AF63,"1")+COUNTIF(Z63:AF63,"2"))&gt;0,AG63&lt;&gt;"",AH63&lt;&gt;"",AJ63&lt;&gt;""),(COUNTIF(Z63:AF63,"1")+2*COUNTIF(Z63:AF63,"2"))/(2*(COUNTIF(Z63:AF63,"0")+COUNTIF(Z63:AF63,"1")+COUNTIF(Z63:AF63,"2"))),"")</x:f>
      </x:c>
      <x:c r="AJ63" s="14" t="str"/>
      <x:c r="AK63" s="14" t="str"/>
      <x:c r="AL63" s="14" t="str"/>
      <x:c r="AM63" s="9" t="str"/>
      <x:c r="AN63" s="9" t="str">
        <x:v>Introduction 2.4</x:v>
      </x:c>
      <x:c r="AO63" s="9" t="str">
        <x:v>MVP/SHACL_GENERATION_PIPELINE/experiments/LUNA_CONTEXTUAL_SINGLESHOT/RUN_01/runs/RUN-IMO-004-20260831T145349778321Z/artifacts/attempt_01/extracted_shape.ttl</x:v>
      </x:c>
      <x:c r="AP63" s="9" t="str">
        <x:v>bdff34338c744d975a910e7e2d6c607672771a9b8c472308890dc2163a651642</x:v>
      </x:c>
      <x:c r="AQ63" s="52" t="inlineStr">
        <x:is>
          <x:t xml:space="preserve">PASS</x:t>
        </x:is>
      </x:c>
      <x:c r="AR63" s="53" t="inlineStr">
        <x:is>
          <x:t xml:space="preserve">VALID</x:t>
        </x:is>
      </x:c>
      <x:c r="AS63" s="53" t="inlineStr">
        <x:is>
          <x:t xml:space="preserve">IMO-004-P01=ACTIVATED | IMO-004-F03=ACTIVATED</x:t>
        </x:is>
      </x:c>
      <x:c r="AT63" s="53">
        <x:v>1</x:v>
      </x:c>
      <x:c r="AU63" s="53">
        <x:v>5</x:v>
      </x:c>
      <x:c r="AV63" s="53">
        <x:v>20</x:v>
      </x:c>
      <x:c r="AW63" s="53" t="inlineStr">
        <x:is>
          <x:t xml:space="preserve">sh:class, sh:datatype, sh:hasValue, sh:maxCount, sh:minCount, sh:node, sh:nodeKind, sh:property</x:t>
        </x:is>
      </x:c>
      <x:c r="AX63" s="53">
        <x:v>1</x:v>
      </x:c>
      <x:c r="AY63" s="53">
        <x:v>1</x:v>
      </x:c>
      <x:c r="AZ63" s="53">
        <x:v>0</x:v>
      </x:c>
      <x:c r="BA63" s="54"/>
      <x:c r="BB63" s="54"/>
      <x:c r="BC63" s="54"/>
      <x:c r="BD63" s="55" t="str">
        <x:f>IF(OR(W63&lt;&gt;"REVIEWED",COUNTIF(BA63:BC63,"UNCLEAR")&gt;0,COUNTA(BA63:BC63)&lt;3,(COUNTIF(BA63:BC63,"0")+COUNTIF(BA63:BC63,"1")+COUNTIF(BA63:BC63,"2"))=0,AJ63=""),"",(COUNTIF(BA63:BC63,"1")+2*COUNTIF(BA63:BC63,"2"))/(2*(COUNTIF(BA63:BC63,"0")+COUNTIF(BA63:BC63,"1")+COUNTIF(BA63:BC63,"2"))))</x:f>
      </x:c>
    </x:row>
    <x:row r="64" ht="66" customHeight="1">
      <x:c r="A64" s="9" t="str">
        <x:v>BATCH_06</x:v>
      </x:c>
      <x:c r="B64" s="9" t="n">
        <x:v>58</x:v>
      </x:c>
      <x:c r="C64" s="9" t="str">
        <x:v>IMO-010</x:v>
      </x:c>
      <x:c r="D64" s="9" t="str">
        <x:v>IMO</x:v>
      </x:c>
      <x:c r="E64" s="9" t="str">
        <x:v>DIRECT_STATIC</x:v>
      </x:c>
      <x:c r="F64" s="9" t="str">
        <x:v>RUN_01</x:v>
      </x:c>
      <x:c r="G64" s="12" t="str">
        <x:v>OFFICIAL_ELIGIBLE_OUTPUT</x:v>
      </x:c>
      <x:c r="H64" s="12" t="str">
        <x:v>SINGLESHOT_CAPTURED_DIAGNOSTIC_PASS</x:v>
      </x:c>
      <x:c r="I64" s="12" t="str">
        <x:v>PARSED</x:v>
      </x:c>
      <x:c r="J64" s="12" t="str">
        <x:v>PASS</x:v>
      </x:c>
      <x:c r="K64" s="9" t="n">
        <x:v>4</x:v>
      </x:c>
      <x:c r="L64" s="9" t="n">
        <x:v>4</x:v>
      </x:c>
      <x:c r="M64" s="9" t="n">
        <x:v>4</x:v>
      </x:c>
      <x:c r="N64" s="9" t="n">
        <x:v>1</x:v>
      </x:c>
      <x:c r="O64" s="9" t="str">
        <x:v>IMO-010-P01</x:v>
      </x:c>
      <x:c r="P64" s="9" t="str">
        <x:v>PASS</x:v>
      </x:c>
      <x:c r="Q64" s="9" t="str">
        <x:v>PASS</x:v>
      </x:c>
      <x:c r="R64" s="9" t="str">
        <x:v>CORRECT_BEHAVIOR</x:v>
      </x:c>
      <x:c r="S64" s="9" t="str">
        <x:v>IMO-010-F01</x:v>
      </x:c>
      <x:c r="T64" s="9" t="str">
        <x:v>FAIL</x:v>
      </x:c>
      <x:c r="U64" s="9" t="str">
        <x:v>FAIL</x:v>
      </x:c>
      <x:c r="V64" s="9" t="str">
        <x:v>CORRECT_BEHAVIOR</x:v>
      </x:c>
      <x:c r="W64" s="13" t="str">
        <x:v>NOT_REVIEWED</x:v>
      </x:c>
      <x:c r="X64" s="13" t="str"/>
      <x:c r="Y64" s="13" t="str"/>
      <x:c r="Z64" s="13" t="str"/>
      <x:c r="AA64" s="13" t="str"/>
      <x:c r="AB64" s="13" t="str"/>
      <x:c r="AC64" s="13" t="str"/>
      <x:c r="AD64" s="13" t="str"/>
      <x:c r="AE64" s="13" t="str"/>
      <x:c r="AF64" s="13" t="str"/>
      <x:c r="AG64" s="13" t="str"/>
      <x:c r="AH64" s="13" t="str"/>
      <x:c r="AI64" s="16" t="str">
        <x:f>IF(AND(W64="REVIEWED",X64&lt;&gt;"",Y64&lt;&gt;"",COUNTA(Z64:AF64)=7,COUNTIF(Z64:AF64,"UNCLEAR")=0,(COUNTIF(Z64:AF64,"0")+COUNTIF(Z64:AF64,"1")+COUNTIF(Z64:AF64,"2"))&gt;0,AG64&lt;&gt;"",AH64&lt;&gt;"",AJ64&lt;&gt;""),(COUNTIF(Z64:AF64,"1")+2*COUNTIF(Z64:AF64,"2"))/(2*(COUNTIF(Z64:AF64,"0")+COUNTIF(Z64:AF64,"1")+COUNTIF(Z64:AF64,"2"))),"")</x:f>
      </x:c>
      <x:c r="AJ64" s="14" t="str"/>
      <x:c r="AK64" s="14" t="str"/>
      <x:c r="AL64" s="14" t="str"/>
      <x:c r="AM64" s="9" t="str"/>
      <x:c r="AN64" s="9" t="str">
        <x:v>Part I-A 1.2.7</x:v>
      </x:c>
      <x:c r="AO64" s="9" t="str">
        <x:v>MVP/SHACL_GENERATION_PIPELINE/experiments/LUNA_CONTEXTUAL_SINGLESHOT/RUN_01/runs/RUN-IMO-010-20260831T145921302603Z/artifacts/attempt_01/extracted_shape.ttl</x:v>
      </x:c>
      <x:c r="AP64" s="9" t="str">
        <x:v>8caf7f00eb8de3369548f4aee9d87c27d8470d947af85eb739cc81a9b71dfbc7</x:v>
      </x:c>
      <x:c r="AQ64" s="52" t="inlineStr">
        <x:is>
          <x:t xml:space="preserve">PASS</x:t>
        </x:is>
      </x:c>
      <x:c r="AR64" s="53" t="inlineStr">
        <x:is>
          <x:t xml:space="preserve">VALID</x:t>
        </x:is>
      </x:c>
      <x:c r="AS64" s="53" t="inlineStr">
        <x:is>
          <x:t xml:space="preserve">IMO-010-P01=ACTIVATED | IMO-010-F01=ACTIVATED</x:t>
        </x:is>
      </x:c>
      <x:c r="AT64" s="53">
        <x:v>1</x:v>
      </x:c>
      <x:c r="AU64" s="53">
        <x:v>3</x:v>
      </x:c>
      <x:c r="AV64" s="53">
        <x:v>14</x:v>
      </x:c>
      <x:c r="AW64" s="53" t="inlineStr">
        <x:is>
          <x:t xml:space="preserve">sh:class, sh:datatype, sh:hasValue, sh:maxCount, sh:minCount, sh:minInclusive, sh:node, sh:property</x:t>
        </x:is>
      </x:c>
      <x:c r="AX64" s="53">
        <x:v>0</x:v>
      </x:c>
      <x:c r="AY64" s="53">
        <x:v>1</x:v>
      </x:c>
      <x:c r="AZ64" s="53">
        <x:v>0</x:v>
      </x:c>
      <x:c r="BA64" s="54"/>
      <x:c r="BB64" s="54"/>
      <x:c r="BC64" s="54"/>
      <x:c r="BD64" s="55" t="str">
        <x:f>IF(OR(W64&lt;&gt;"REVIEWED",COUNTIF(BA64:BC64,"UNCLEAR")&gt;0,COUNTA(BA64:BC64)&lt;3,(COUNTIF(BA64:BC64,"0")+COUNTIF(BA64:BC64,"1")+COUNTIF(BA64:BC64,"2"))=0,AJ64=""),"",(COUNTIF(BA64:BC64,"1")+2*COUNTIF(BA64:BC64,"2"))/(2*(COUNTIF(BA64:BC64,"0")+COUNTIF(BA64:BC64,"1")+COUNTIF(BA64:BC64,"2"))))</x:f>
      </x:c>
    </x:row>
    <x:row r="65" ht="66" customHeight="1">
      <x:c r="A65" s="9" t="str">
        <x:v>BATCH_06</x:v>
      </x:c>
      <x:c r="B65" s="9" t="n">
        <x:v>59</x:v>
      </x:c>
      <x:c r="C65" s="9" t="str">
        <x:v>I2-015</x:v>
      </x:c>
      <x:c r="D65" s="9" t="str">
        <x:v>I2</x:v>
      </x:c>
      <x:c r="E65" s="9" t="str">
        <x:v>COMPLEX_READINESS</x:v>
      </x:c>
      <x:c r="F65" s="9" t="str">
        <x:v>RUN_01</x:v>
      </x:c>
      <x:c r="G65" s="12" t="str">
        <x:v>OFFICIAL_ELIGIBLE_OUTPUT</x:v>
      </x:c>
      <x:c r="H65" s="12" t="str">
        <x:v>SINGLESHOT_CAPTURED_DIAGNOSTIC_PASS</x:v>
      </x:c>
      <x:c r="I65" s="12" t="str">
        <x:v>PARSED</x:v>
      </x:c>
      <x:c r="J65" s="12" t="str">
        <x:v>PASS</x:v>
      </x:c>
      <x:c r="K65" s="9" t="n">
        <x:v>9</x:v>
      </x:c>
      <x:c r="L65" s="9" t="n">
        <x:v>9</x:v>
      </x:c>
      <x:c r="M65" s="9" t="n">
        <x:v>7</x:v>
      </x:c>
      <x:c r="N65" s="9" t="n">
        <x:v>0</x:v>
      </x:c>
      <x:c r="O65" s="9" t="str">
        <x:v>I2-015-E-P01</x:v>
      </x:c>
      <x:c r="P65" s="9" t="str">
        <x:v>PASS</x:v>
      </x:c>
      <x:c r="Q65" s="9" t="str">
        <x:v>FAIL</x:v>
      </x:c>
      <x:c r="R65" s="9" t="str">
        <x:v>FALSE_REJECT</x:v>
      </x:c>
      <x:c r="S65" s="9" t="str">
        <x:v>I2-015-E-F06</x:v>
      </x:c>
      <x:c r="T65" s="9" t="str">
        <x:v>FAIL</x:v>
      </x:c>
      <x:c r="U65" s="9" t="str">
        <x:v>FAIL</x:v>
      </x:c>
      <x:c r="V65" s="9" t="str">
        <x:v>CORRECT_BEHAVIOR</x:v>
      </x:c>
      <x:c r="W65" s="13" t="str">
        <x:v>NOT_REVIEWED</x:v>
      </x:c>
      <x:c r="X65" s="13" t="str"/>
      <x:c r="Y65" s="13" t="str"/>
      <x:c r="Z65" s="13" t="str"/>
      <x:c r="AA65" s="13" t="str"/>
      <x:c r="AB65" s="13" t="str"/>
      <x:c r="AC65" s="13" t="str"/>
      <x:c r="AD65" s="13" t="str"/>
      <x:c r="AE65" s="13" t="str"/>
      <x:c r="AF65" s="13" t="str"/>
      <x:c r="AG65" s="13" t="str"/>
      <x:c r="AH65" s="13" t="str"/>
      <x:c r="AI65" s="16" t="str">
        <x:f>IF(AND(W65="REVIEWED",X65&lt;&gt;"",Y65&lt;&gt;"",COUNTA(Z65:AF65)=7,COUNTIF(Z65:AF65,"UNCLEAR")=0,(COUNTIF(Z65:AF65,"0")+COUNTIF(Z65:AF65,"1")+COUNTIF(Z65:AF65,"2"))&gt;0,AG65&lt;&gt;"",AH65&lt;&gt;"",AJ65&lt;&gt;""),(COUNTIF(Z65:AF65,"1")+2*COUNTIF(Z65:AF65,"2"))/(2*(COUNTIF(Z65:AF65,"0")+COUNTIF(Z65:AF65,"1")+COUNTIF(Z65:AF65,"2"))),"")</x:f>
      </x:c>
      <x:c r="AJ65" s="14" t="str"/>
      <x:c r="AK65" s="14" t="str"/>
      <x:c r="AL65" s="14" t="str"/>
      <x:c r="AM65" s="9" t="str">
        <x:v>RDF_FALSE_ACCEPT; RDF_FALSE_REJECT</x:v>
      </x:c>
      <x:c r="AN65" s="9" t="str">
        <x:v>I2.3.2.1(iii)(a)</x:v>
      </x:c>
      <x:c r="AO65" s="9" t="str">
        <x:v>MVP/SHACL_GENERATION_PIPELINE/experiments/LUNA_CONTEXTUAL_SINGLESHOT/RUN_01/runs/RUN-I2-015-20260831T142452907715Z/artifacts/attempt_01/extracted_shape.ttl</x:v>
      </x:c>
      <x:c r="AP65" s="9" t="str">
        <x:v>0035aca98841c857a433ed5fea657902a61d90297b6774fdfed202d69f41ef13</x:v>
      </x:c>
      <x:c r="AQ65" s="52" t="inlineStr">
        <x:is>
          <x:t xml:space="preserve">PASS</x:t>
        </x:is>
      </x:c>
      <x:c r="AR65" s="53" t="inlineStr">
        <x:is>
          <x:t xml:space="preserve">VALID</x:t>
        </x:is>
      </x:c>
      <x:c r="AS65" s="53" t="inlineStr">
        <x:is>
          <x:t xml:space="preserve">I2-015-E-P01=ACTIVATED | I2-015-E-F06=ACTIVATED</x:t>
        </x:is>
      </x:c>
      <x:c r="AT65" s="53">
        <x:v>1</x:v>
      </x:c>
      <x:c r="AU65" s="53">
        <x:v>2</x:v>
      </x:c>
      <x:c r="AV65" s="53">
        <x:v>7</x:v>
      </x:c>
      <x:c r="AW65" s="53" t="inlineStr">
        <x:is>
          <x:t xml:space="preserve">sh:class, sh:maxCount, sh:minCount, sh:node, sh:property</x:t>
        </x:is>
      </x:c>
      <x:c r="AX65" s="53">
        <x:v>1</x:v>
      </x:c>
      <x:c r="AY65" s="53">
        <x:v>1</x:v>
      </x:c>
      <x:c r="AZ65" s="53">
        <x:v>0</x:v>
      </x:c>
      <x:c r="BA65" s="54"/>
      <x:c r="BB65" s="54"/>
      <x:c r="BC65" s="54"/>
      <x:c r="BD65" s="55" t="str">
        <x:f>IF(OR(W65&lt;&gt;"REVIEWED",COUNTIF(BA65:BC65,"UNCLEAR")&gt;0,COUNTA(BA65:BC65)&lt;3,(COUNTIF(BA65:BC65,"0")+COUNTIF(BA65:BC65,"1")+COUNTIF(BA65:BC65,"2"))=0,AJ65=""),"",(COUNTIF(BA65:BC65,"1")+2*COUNTIF(BA65:BC65,"2"))/(2*(COUNTIF(BA65:BC65,"0")+COUNTIF(BA65:BC65,"1")+COUNTIF(BA65:BC65,"2"))))</x:f>
      </x:c>
    </x:row>
    <x:row r="66" ht="66" customHeight="1">
      <x:c r="A66" s="9" t="str">
        <x:v>BATCH_06</x:v>
      </x:c>
      <x:c r="B66" s="9" t="n">
        <x:v>60</x:v>
      </x:c>
      <x:c r="C66" s="9" t="str">
        <x:v>TRF-042</x:v>
      </x:c>
      <x:c r="D66" s="9" t="str">
        <x:v>TRAFICOM</x:v>
      </x:c>
      <x:c r="E66" s="9" t="str">
        <x:v>DIRECT_CALCULATION</x:v>
      </x:c>
      <x:c r="F66" s="9" t="str">
        <x:v>RUN_01</x:v>
      </x:c>
      <x:c r="G66" s="12" t="str">
        <x:v>NO_ELIGIBLE_OUTPUT</x:v>
      </x:c>
      <x:c r="H66" s="12" t="str">
        <x:v>SINGLESHOT_CAPTURED_DIAGNOSTIC_FAIL</x:v>
      </x:c>
      <x:c r="I66" s="12" t="str">
        <x:v>NOT_PARSED</x:v>
      </x:c>
      <x:c r="J66" s="12" t="str">
        <x:v>FAIL</x:v>
      </x:c>
      <x:c r="K66" s="9" t="n">
        <x:v>0</x:v>
      </x:c>
      <x:c r="L66" s="9" t="n">
        <x:v>8</x:v>
      </x:c>
      <x:c r="M66" s="9" t="n">
        <x:v>0</x:v>
      </x:c>
      <x:c r="N66" s="9" t="n">
        <x:v>0</x:v>
      </x:c>
      <x:c r="O66" s="9" t="str">
        <x:v>TRF-042-P03</x:v>
      </x:c>
      <x:c r="P66" s="9" t="str">
        <x:v>PASS</x:v>
      </x:c>
      <x:c r="Q66" s="9" t="str">
        <x:v>NO_VERDICT</x:v>
      </x:c>
      <x:c r="R66" s="9" t="str">
        <x:v>GENERATION_ERROR</x:v>
      </x:c>
      <x:c r="S66" s="9" t="str">
        <x:v>TRF-042-F01</x:v>
      </x:c>
      <x:c r="T66" s="9" t="str">
        <x:v>FAIL</x:v>
      </x:c>
      <x:c r="U66" s="9" t="str">
        <x:v>NO_VERDICT</x:v>
      </x:c>
      <x:c r="V66" s="9" t="str">
        <x:v>GENERATION_ERROR</x:v>
      </x:c>
      <x:c r="W66" s="13" t="str">
        <x:v>NOT_REVIEWED</x:v>
      </x:c>
      <x:c r="X66" s="13" t="str"/>
      <x:c r="Y66" s="13" t="str"/>
      <x:c r="Z66" s="13" t="str"/>
      <x:c r="AA66" s="13" t="str"/>
      <x:c r="AB66" s="13" t="str"/>
      <x:c r="AC66" s="13" t="str"/>
      <x:c r="AD66" s="13" t="str"/>
      <x:c r="AE66" s="13" t="str"/>
      <x:c r="AF66" s="13" t="str"/>
      <x:c r="AG66" s="13" t="str"/>
      <x:c r="AH66" s="13" t="str"/>
      <x:c r="AI66" s="16" t="str">
        <x:f>IF(AND(W66="REVIEWED",X66&lt;&gt;"",Y66&lt;&gt;"",COUNTA(Z66:AF66)=7,COUNTIF(Z66:AF66,"UNCLEAR")=0,(COUNTIF(Z66:AF66,"0")+COUNTIF(Z66:AF66,"1")+COUNTIF(Z66:AF66,"2"))&gt;0,AG66&lt;&gt;"",AH66&lt;&gt;"",AJ66&lt;&gt;""),(COUNTIF(Z66:AF66,"1")+2*COUNTIF(Z66:AF66,"2"))/(2*(COUNTIF(Z66:AF66,"0")+COUNTIF(Z66:AF66,"1")+COUNTIF(Z66:AF66,"2"))),"")</x:f>
      </x:c>
      <x:c r="AJ66" s="14" t="str"/>
      <x:c r="AK66" s="14" t="str"/>
      <x:c r="AL66" s="14" t="str"/>
      <x:c r="AM66" s="9" t="str">
        <x:v>DETERMINISTIC_FAIL</x:v>
      </x:c>
      <x:c r="AN66" s="9" t="str">
        <x:v>4.3.2</x:v>
      </x:c>
      <x:c r="AO66" s="9" t="str">
        <x:v>MVP/SHACL_GENERATION_PIPELINE/experiments/LUNA_CONTEXTUAL_SINGLESHOT/RUN_01/runs/RUN-TRF-042-20260831T160400869199Z/artifacts/attempt_01/extracted_shape.ttl</x:v>
      </x:c>
      <x:c r="AP66" s="9" t="str">
        <x:v>402b4d465e63bf15a548f8a319005e8866d9e28a6bc2cde61eef7653cadbadaf</x:v>
      </x:c>
      <x:c r="AQ66" s="52" t="inlineStr">
        <x:is>
          <x:t xml:space="preserve">FAIL</x:t>
        </x:is>
      </x:c>
      <x:c r="AR66" s="53" t="inlineStr">
        <x:is>
          <x:t xml:space="preserve">VALID</x:t>
        </x:is>
      </x:c>
      <x:c r="AS66" s="53" t="inlineStr">
        <x:is>
          <x:t xml:space="preserve">TRF-042-P03=ACTIVATED | TRF-042-F01=ACTIVATED</x:t>
        </x:is>
      </x:c>
      <x:c r="AT66" s="53">
        <x:v>1</x:v>
      </x:c>
      <x:c r="AU66" s="53">
        <x:v>14</x:v>
      </x:c>
      <x:c r="AV66" s="53">
        <x:v>57</x:v>
      </x:c>
      <x:c r="AW66" s="53" t="inlineStr">
        <x:is>
          <x:t xml:space="preserve">sh:class, sh:datatype, sh:hasValue, sh:maxCount, sh:minCount, sh:node, sh:property</x:t>
        </x:is>
      </x:c>
      <x:c r="AX66" s="53">
        <x:v>2</x:v>
      </x:c>
      <x:c r="AY66" s="53">
        <x:v>1</x:v>
      </x:c>
      <x:c r="AZ66" s="53">
        <x:v>0</x:v>
      </x:c>
      <x:c r="BA66" s="54"/>
      <x:c r="BB66" s="54"/>
      <x:c r="BC66" s="54"/>
      <x:c r="BD66" s="55" t="str">
        <x:f>IF(OR(W66&lt;&gt;"REVIEWED",COUNTIF(BA66:BC66,"UNCLEAR")&gt;0,COUNTA(BA66:BC66)&lt;3,(COUNTIF(BA66:BC66,"0")+COUNTIF(BA66:BC66,"1")+COUNTIF(BA66:BC66,"2"))=0,AJ66=""),"",(COUNTIF(BA66:BC66,"1")+2*COUNTIF(BA66:BC66,"2"))/(2*(COUNTIF(BA66:BC66,"0")+COUNTIF(BA66:BC66,"1")+COUNTIF(BA66:BC66,"2"))))</x:f>
      </x:c>
    </x:row>
    <x:row r="67" ht="66" customHeight="1">
      <x:c r="A67" s="9" t="str">
        <x:v>BATCH_07</x:v>
      </x:c>
      <x:c r="B67" s="9" t="n">
        <x:v>61</x:v>
      </x:c>
      <x:c r="C67" s="9" t="str">
        <x:v>I2-010</x:v>
      </x:c>
      <x:c r="D67" s="9" t="str">
        <x:v>I2</x:v>
      </x:c>
      <x:c r="E67" s="9" t="str">
        <x:v>DIRECT_STATIC</x:v>
      </x:c>
      <x:c r="F67" s="9" t="str">
        <x:v>RUN_01</x:v>
      </x:c>
      <x:c r="G67" s="12" t="str">
        <x:v>OFFICIAL_ELIGIBLE_OUTPUT</x:v>
      </x:c>
      <x:c r="H67" s="12" t="str">
        <x:v>SINGLESHOT_CAPTURED_DIAGNOSTIC_PASS</x:v>
      </x:c>
      <x:c r="I67" s="12" t="str">
        <x:v>PARSED</x:v>
      </x:c>
      <x:c r="J67" s="12" t="str">
        <x:v>PASS</x:v>
      </x:c>
      <x:c r="K67" s="9" t="n">
        <x:v>11</x:v>
      </x:c>
      <x:c r="L67" s="9" t="n">
        <x:v>11</x:v>
      </x:c>
      <x:c r="M67" s="9" t="n">
        <x:v>6</x:v>
      </x:c>
      <x:c r="N67" s="9" t="n">
        <x:v>0</x:v>
      </x:c>
      <x:c r="O67" s="9" t="str">
        <x:v>I2-010-P02</x:v>
      </x:c>
      <x:c r="P67" s="9" t="str">
        <x:v>PASS</x:v>
      </x:c>
      <x:c r="Q67" s="9" t="str">
        <x:v>PASS</x:v>
      </x:c>
      <x:c r="R67" s="9" t="str">
        <x:v>CORRECT_BEHAVIOR</x:v>
      </x:c>
      <x:c r="S67" s="9" t="str">
        <x:v>I2-010-F02</x:v>
      </x:c>
      <x:c r="T67" s="9" t="str">
        <x:v>FAIL</x:v>
      </x:c>
      <x:c r="U67" s="9" t="str">
        <x:v>PASS</x:v>
      </x:c>
      <x:c r="V67" s="9" t="str">
        <x:v>FALSE_ACCEPT</x:v>
      </x:c>
      <x:c r="W67" s="13" t="str">
        <x:v>NOT_REVIEWED</x:v>
      </x:c>
      <x:c r="X67" s="13" t="str"/>
      <x:c r="Y67" s="13" t="str"/>
      <x:c r="Z67" s="13" t="str"/>
      <x:c r="AA67" s="13" t="str"/>
      <x:c r="AB67" s="13" t="str"/>
      <x:c r="AC67" s="13" t="str"/>
      <x:c r="AD67" s="13" t="str"/>
      <x:c r="AE67" s="13" t="str"/>
      <x:c r="AF67" s="13" t="str"/>
      <x:c r="AG67" s="13" t="str"/>
      <x:c r="AH67" s="13" t="str"/>
      <x:c r="AI67" s="16" t="str">
        <x:f>IF(AND(W67="REVIEWED",X67&lt;&gt;"",Y67&lt;&gt;"",COUNTA(Z67:AF67)=7,COUNTIF(Z67:AF67,"UNCLEAR")=0,(COUNTIF(Z67:AF67,"0")+COUNTIF(Z67:AF67,"1")+COUNTIF(Z67:AF67,"2"))&gt;0,AG67&lt;&gt;"",AH67&lt;&gt;"",AJ67&lt;&gt;""),(COUNTIF(Z67:AF67,"1")+2*COUNTIF(Z67:AF67,"2"))/(2*(COUNTIF(Z67:AF67,"0")+COUNTIF(Z67:AF67,"1")+COUNTIF(Z67:AF67,"2"))),"")</x:f>
      </x:c>
      <x:c r="AJ67" s="14" t="str"/>
      <x:c r="AK67" s="14" t="str"/>
      <x:c r="AL67" s="14" t="str"/>
      <x:c r="AM67" s="9" t="str">
        <x:v>RDF_FALSE_ACCEPT; RDF_FALSE_REJECT</x:v>
      </x:c>
      <x:c r="AN67" s="9" t="str">
        <x:v>I2.3.1(vi)</x:v>
      </x:c>
      <x:c r="AO67" s="9" t="str">
        <x:v>MVP/SHACL_GENERATION_PIPELINE/experiments/LUNA_CONTEXTUAL_SINGLESHOT/RUN_01/runs/RUN-I2-010-20260831T142245142634Z/artifacts/attempt_01/extracted_shape.ttl</x:v>
      </x:c>
      <x:c r="AP67" s="9" t="str">
        <x:v>997c897e07413ac644a05a992f00956d1a43bb3d0227afa23f267fd6db10faa6</x:v>
      </x:c>
      <x:c r="AQ67" s="52" t="inlineStr">
        <x:is>
          <x:t xml:space="preserve">PASS</x:t>
        </x:is>
      </x:c>
      <x:c r="AR67" s="53" t="inlineStr">
        <x:is>
          <x:t xml:space="preserve">VALID</x:t>
        </x:is>
      </x:c>
      <x:c r="AS67" s="53" t="inlineStr">
        <x:is>
          <x:t xml:space="preserve">I2-010-P02=ACTIVATED | I2-010-F02=ACTIVATED</x:t>
        </x:is>
      </x:c>
      <x:c r="AT67" s="53">
        <x:v>2</x:v>
      </x:c>
      <x:c r="AU67" s="53">
        <x:v>7</x:v>
      </x:c>
      <x:c r="AV67" s="53">
        <x:v>30</x:v>
      </x:c>
      <x:c r="AW67" s="53" t="inlineStr">
        <x:is>
          <x:t xml:space="preserve">sh:datatype, sh:hasValue, sh:in, sh:maxCount, sh:maxInclusive, sh:minCount, sh:minInclusive, sh:node, sh:or, sh:property</x:t>
        </x:is>
      </x:c>
      <x:c r="AX67" s="53">
        <x:v>0</x:v>
      </x:c>
      <x:c r="AY67" s="53">
        <x:v>1</x:v>
      </x:c>
      <x:c r="AZ67" s="53">
        <x:v>1</x:v>
      </x:c>
      <x:c r="BA67" s="54"/>
      <x:c r="BB67" s="54"/>
      <x:c r="BC67" s="54"/>
      <x:c r="BD67" s="55" t="str">
        <x:f>IF(OR(W67&lt;&gt;"REVIEWED",COUNTIF(BA67:BC67,"UNCLEAR")&gt;0,COUNTA(BA67:BC67)&lt;3,(COUNTIF(BA67:BC67,"0")+COUNTIF(BA67:BC67,"1")+COUNTIF(BA67:BC67,"2"))=0,AJ67=""),"",(COUNTIF(BA67:BC67,"1")+2*COUNTIF(BA67:BC67,"2"))/(2*(COUNTIF(BA67:BC67,"0")+COUNTIF(BA67:BC67,"1")+COUNTIF(BA67:BC67,"2"))))</x:f>
      </x:c>
    </x:row>
    <x:row r="68" ht="66" customHeight="1">
      <x:c r="A68" s="9" t="str">
        <x:v>BATCH_07</x:v>
      </x:c>
      <x:c r="B68" s="9" t="n">
        <x:v>62</x:v>
      </x:c>
      <x:c r="C68" s="9" t="str">
        <x:v>IMO-109</x:v>
      </x:c>
      <x:c r="D68" s="9" t="str">
        <x:v>IMO</x:v>
      </x:c>
      <x:c r="E68" s="9" t="str">
        <x:v>DIRECT_STATIC</x:v>
      </x:c>
      <x:c r="F68" s="9" t="str">
        <x:v>RUN_01</x:v>
      </x:c>
      <x:c r="G68" s="12" t="str">
        <x:v>OFFICIAL_ELIGIBLE_OUTPUT</x:v>
      </x:c>
      <x:c r="H68" s="12" t="str">
        <x:v>SINGLESHOT_CAPTURED_DIAGNOSTIC_PASS</x:v>
      </x:c>
      <x:c r="I68" s="12" t="str">
        <x:v>PARSED</x:v>
      </x:c>
      <x:c r="J68" s="12" t="str">
        <x:v>PASS</x:v>
      </x:c>
      <x:c r="K68" s="9" t="n">
        <x:v>8</x:v>
      </x:c>
      <x:c r="L68" s="9" t="n">
        <x:v>8</x:v>
      </x:c>
      <x:c r="M68" s="9" t="n">
        <x:v>7</x:v>
      </x:c>
      <x:c r="N68" s="9" t="n">
        <x:v>0</x:v>
      </x:c>
      <x:c r="O68" s="9" t="str">
        <x:v>IMO-109-L-P05</x:v>
      </x:c>
      <x:c r="P68" s="9" t="str">
        <x:v>PASS</x:v>
      </x:c>
      <x:c r="Q68" s="9" t="str">
        <x:v>PASS</x:v>
      </x:c>
      <x:c r="R68" s="9" t="str">
        <x:v>CORRECT_BEHAVIOR</x:v>
      </x:c>
      <x:c r="S68" s="9" t="str">
        <x:v>IMO-109-L-F03</x:v>
      </x:c>
      <x:c r="T68" s="9" t="str">
        <x:v>FAIL</x:v>
      </x:c>
      <x:c r="U68" s="9" t="str">
        <x:v>FAIL</x:v>
      </x:c>
      <x:c r="V68" s="9" t="str">
        <x:v>CORRECT_BEHAVIOR</x:v>
      </x:c>
      <x:c r="W68" s="13" t="str">
        <x:v>NOT_REVIEWED</x:v>
      </x:c>
      <x:c r="X68" s="13" t="str"/>
      <x:c r="Y68" s="13" t="str"/>
      <x:c r="Z68" s="13" t="str"/>
      <x:c r="AA68" s="13" t="str"/>
      <x:c r="AB68" s="13" t="str"/>
      <x:c r="AC68" s="13" t="str"/>
      <x:c r="AD68" s="13" t="str"/>
      <x:c r="AE68" s="13" t="str"/>
      <x:c r="AF68" s="13" t="str"/>
      <x:c r="AG68" s="13" t="str"/>
      <x:c r="AH68" s="13" t="str"/>
      <x:c r="AI68" s="16" t="str">
        <x:f>IF(AND(W68="REVIEWED",X68&lt;&gt;"",Y68&lt;&gt;"",COUNTA(Z68:AF68)=7,COUNTIF(Z68:AF68,"UNCLEAR")=0,(COUNTIF(Z68:AF68,"0")+COUNTIF(Z68:AF68,"1")+COUNTIF(Z68:AF68,"2"))&gt;0,AG68&lt;&gt;"",AH68&lt;&gt;"",AJ68&lt;&gt;""),(COUNTIF(Z68:AF68,"1")+2*COUNTIF(Z68:AF68,"2"))/(2*(COUNTIF(Z68:AF68,"0")+COUNTIF(Z68:AF68,"1")+COUNTIF(Z68:AF68,"2"))),"")</x:f>
      </x:c>
      <x:c r="AJ68" s="14" t="str"/>
      <x:c r="AK68" s="14" t="str"/>
      <x:c r="AL68" s="14" t="str"/>
      <x:c r="AM68" s="9" t="str">
        <x:v>RDF_FALSE_REJECT</x:v>
      </x:c>
      <x:c r="AN68" s="9" t="str">
        <x:v>Part II-A 1.2.2</x:v>
      </x:c>
      <x:c r="AO68" s="9" t="str">
        <x:v>MVP/SHACL_GENERATION_PIPELINE/experiments/LUNA_CONTEXTUAL_SINGLESHOT/RUN_01/runs/RUN-IMO-109-20260831T153146382508Z/artifacts/attempt_01/extracted_shape.ttl</x:v>
      </x:c>
      <x:c r="AP68" s="9" t="str">
        <x:v>f5610a9e8b8c2a993dc3090599b7b87f3144744bc8803946432e12fb2d74545b</x:v>
      </x:c>
      <x:c r="AQ68" s="52" t="inlineStr">
        <x:is>
          <x:t xml:space="preserve">PASS</x:t>
        </x:is>
      </x:c>
      <x:c r="AR68" s="53" t="inlineStr">
        <x:is>
          <x:t xml:space="preserve">VALID</x:t>
        </x:is>
      </x:c>
      <x:c r="AS68" s="53" t="inlineStr">
        <x:is>
          <x:t xml:space="preserve">IMO-109-L-P05=ACTIVATED | IMO-109-L-F03=ACTIVATED</x:t>
        </x:is>
      </x:c>
      <x:c r="AT68" s="53">
        <x:v>1</x:v>
      </x:c>
      <x:c r="AU68" s="53">
        <x:v>4</x:v>
      </x:c>
      <x:c r="AV68" s="53">
        <x:v>13</x:v>
      </x:c>
      <x:c r="AW68" s="53" t="inlineStr">
        <x:is>
          <x:t xml:space="preserve">sh:class, sh:datatype, sh:minCount, sh:nodeKind, sh:property</x:t>
        </x:is>
      </x:c>
      <x:c r="AX68" s="53">
        <x:v>1</x:v>
      </x:c>
      <x:c r="AY68" s="53">
        <x:v>1</x:v>
      </x:c>
      <x:c r="AZ68" s="53">
        <x:v>0</x:v>
      </x:c>
      <x:c r="BA68" s="54"/>
      <x:c r="BB68" s="54"/>
      <x:c r="BC68" s="54"/>
      <x:c r="BD68" s="55" t="str">
        <x:f>IF(OR(W68&lt;&gt;"REVIEWED",COUNTIF(BA68:BC68,"UNCLEAR")&gt;0,COUNTA(BA68:BC68)&lt;3,(COUNTIF(BA68:BC68,"0")+COUNTIF(BA68:BC68,"1")+COUNTIF(BA68:BC68,"2"))=0,AJ68=""),"",(COUNTIF(BA68:BC68,"1")+2*COUNTIF(BA68:BC68,"2"))/(2*(COUNTIF(BA68:BC68,"0")+COUNTIF(BA68:BC68,"1")+COUNTIF(BA68:BC68,"2"))))</x:f>
      </x:c>
    </x:row>
    <x:row r="69" ht="66" customHeight="1">
      <x:c r="A69" s="9" t="str">
        <x:v>BATCH_07</x:v>
      </x:c>
      <x:c r="B69" s="9" t="n">
        <x:v>63</x:v>
      </x:c>
      <x:c r="C69" s="9" t="str">
        <x:v>IMO-125</x:v>
      </x:c>
      <x:c r="D69" s="9" t="str">
        <x:v>IMO</x:v>
      </x:c>
      <x:c r="E69" s="9" t="str">
        <x:v>DIRECT_STATIC</x:v>
      </x:c>
      <x:c r="F69" s="9" t="str">
        <x:v>RUN_01</x:v>
      </x:c>
      <x:c r="G69" s="12" t="str">
        <x:v>OFFICIAL_ELIGIBLE_OUTPUT</x:v>
      </x:c>
      <x:c r="H69" s="12" t="str">
        <x:v>SINGLESHOT_CAPTURED_DIAGNOSTIC_PASS</x:v>
      </x:c>
      <x:c r="I69" s="12" t="str">
        <x:v>PARSED</x:v>
      </x:c>
      <x:c r="J69" s="12" t="str">
        <x:v>PASS</x:v>
      </x:c>
      <x:c r="K69" s="9" t="n">
        <x:v>7</x:v>
      </x:c>
      <x:c r="L69" s="9" t="n">
        <x:v>7</x:v>
      </x:c>
      <x:c r="M69" s="9" t="n">
        <x:v>6</x:v>
      </x:c>
      <x:c r="N69" s="9" t="n">
        <x:v>0</x:v>
      </x:c>
      <x:c r="O69" s="9" t="str">
        <x:v>IMO-125-N-P02</x:v>
      </x:c>
      <x:c r="P69" s="9" t="str">
        <x:v>PASS</x:v>
      </x:c>
      <x:c r="Q69" s="9" t="str">
        <x:v>PASS</x:v>
      </x:c>
      <x:c r="R69" s="9" t="str">
        <x:v>CORRECT_BEHAVIOR</x:v>
      </x:c>
      <x:c r="S69" s="9" t="str">
        <x:v>IMO-125-N-F01</x:v>
      </x:c>
      <x:c r="T69" s="9" t="str">
        <x:v>FAIL</x:v>
      </x:c>
      <x:c r="U69" s="9" t="str">
        <x:v>FAIL</x:v>
      </x:c>
      <x:c r="V69" s="9" t="str">
        <x:v>CORRECT_BEHAVIOR</x:v>
      </x:c>
      <x:c r="W69" s="13" t="str">
        <x:v>NOT_REVIEWED</x:v>
      </x:c>
      <x:c r="X69" s="13" t="str"/>
      <x:c r="Y69" s="13" t="str"/>
      <x:c r="Z69" s="13" t="str"/>
      <x:c r="AA69" s="13" t="str"/>
      <x:c r="AB69" s="13" t="str"/>
      <x:c r="AC69" s="13" t="str"/>
      <x:c r="AD69" s="13" t="str"/>
      <x:c r="AE69" s="13" t="str"/>
      <x:c r="AF69" s="13" t="str"/>
      <x:c r="AG69" s="13" t="str"/>
      <x:c r="AH69" s="13" t="str"/>
      <x:c r="AI69" s="16" t="str">
        <x:f>IF(AND(W69="REVIEWED",X69&lt;&gt;"",Y69&lt;&gt;"",COUNTA(Z69:AF69)=7,COUNTIF(Z69:AF69,"UNCLEAR")=0,(COUNTIF(Z69:AF69,"0")+COUNTIF(Z69:AF69,"1")+COUNTIF(Z69:AF69,"2"))&gt;0,AG69&lt;&gt;"",AH69&lt;&gt;"",AJ69&lt;&gt;""),(COUNTIF(Z69:AF69,"1")+2*COUNTIF(Z69:AF69,"2"))/(2*(COUNTIF(Z69:AF69,"0")+COUNTIF(Z69:AF69,"1")+COUNTIF(Z69:AF69,"2"))),"")</x:f>
      </x:c>
      <x:c r="AJ69" s="14" t="str"/>
      <x:c r="AK69" s="14" t="str"/>
      <x:c r="AL69" s="14" t="str"/>
      <x:c r="AM69" s="9" t="str">
        <x:v>RDF_FALSE_ACCEPT</x:v>
      </x:c>
      <x:c r="AN69" s="9" t="str">
        <x:v>Part II-A 5.2.3</x:v>
      </x:c>
      <x:c r="AO69" s="9" t="str">
        <x:v>MVP/SHACL_GENERATION_PIPELINE/experiments/LUNA_CONTEXTUAL_SINGLESHOT/RUN_01/runs/RUN-IMO-125-20260831T154003392211Z/artifacts/attempt_01/extracted_shape.ttl</x:v>
      </x:c>
      <x:c r="AP69" s="9" t="str">
        <x:v>37134841af9b5ad7e71e438431823f75ab2469f0f9b38a2c3dcb50d498716b41</x:v>
      </x:c>
      <x:c r="AQ69" s="52" t="inlineStr">
        <x:is>
          <x:t xml:space="preserve">PASS</x:t>
        </x:is>
      </x:c>
      <x:c r="AR69" s="53" t="inlineStr">
        <x:is>
          <x:t xml:space="preserve">VALID</x:t>
        </x:is>
      </x:c>
      <x:c r="AS69" s="53" t="inlineStr">
        <x:is>
          <x:t xml:space="preserve">IMO-125-N-P02=ACTIVATED | IMO-125-N-F01=ACTIVATED</x:t>
        </x:is>
      </x:c>
      <x:c r="AT69" s="53">
        <x:v>1</x:v>
      </x:c>
      <x:c r="AU69" s="53">
        <x:v>5</x:v>
      </x:c>
      <x:c r="AV69" s="53">
        <x:v>21</x:v>
      </x:c>
      <x:c r="AW69" s="53" t="inlineStr">
        <x:is>
          <x:t xml:space="preserve">sh:datatype, sh:hasValue, sh:minCount, sh:or, sh:property</x:t>
        </x:is>
      </x:c>
      <x:c r="AX69" s="53">
        <x:v>0</x:v>
      </x:c>
      <x:c r="AY69" s="53">
        <x:v>1</x:v>
      </x:c>
      <x:c r="AZ69" s="53">
        <x:v>1</x:v>
      </x:c>
      <x:c r="BA69" s="54"/>
      <x:c r="BB69" s="54"/>
      <x:c r="BC69" s="54"/>
      <x:c r="BD69" s="55" t="str">
        <x:f>IF(OR(W69&lt;&gt;"REVIEWED",COUNTIF(BA69:BC69,"UNCLEAR")&gt;0,COUNTA(BA69:BC69)&lt;3,(COUNTIF(BA69:BC69,"0")+COUNTIF(BA69:BC69,"1")+COUNTIF(BA69:BC69,"2"))=0,AJ69=""),"",(COUNTIF(BA69:BC69,"1")+2*COUNTIF(BA69:BC69,"2"))/(2*(COUNTIF(BA69:BC69,"0")+COUNTIF(BA69:BC69,"1")+COUNTIF(BA69:BC69,"2"))))</x:f>
      </x:c>
    </x:row>
    <x:row r="70" ht="66" customHeight="1">
      <x:c r="A70" s="9" t="str">
        <x:v>BATCH_07</x:v>
      </x:c>
      <x:c r="B70" s="9" t="n">
        <x:v>64</x:v>
      </x:c>
      <x:c r="C70" s="9" t="str">
        <x:v>IMO26-001</x:v>
      </x:c>
      <x:c r="D70" s="9" t="str">
        <x:v>IMO26</x:v>
      </x:c>
      <x:c r="E70" s="9" t="str">
        <x:v>DIRECT_STATIC</x:v>
      </x:c>
      <x:c r="F70" s="9" t="str">
        <x:v>RUN_01</x:v>
      </x:c>
      <x:c r="G70" s="12" t="str">
        <x:v>OFFICIAL_ELIGIBLE_OUTPUT</x:v>
      </x:c>
      <x:c r="H70" s="12" t="str">
        <x:v>SINGLESHOT_CAPTURED_DIAGNOSTIC_PASS</x:v>
      </x:c>
      <x:c r="I70" s="12" t="str">
        <x:v>PARSED</x:v>
      </x:c>
      <x:c r="J70" s="12" t="str">
        <x:v>PASS</x:v>
      </x:c>
      <x:c r="K70" s="9" t="n">
        <x:v>5</x:v>
      </x:c>
      <x:c r="L70" s="9" t="n">
        <x:v>5</x:v>
      </x:c>
      <x:c r="M70" s="9" t="n">
        <x:v>4</x:v>
      </x:c>
      <x:c r="N70" s="9" t="n">
        <x:v>0</x:v>
      </x:c>
      <x:c r="O70" s="9" t="str">
        <x:v>IMO26-001-A-P02</x:v>
      </x:c>
      <x:c r="P70" s="9" t="str">
        <x:v>PASS</x:v>
      </x:c>
      <x:c r="Q70" s="9" t="str">
        <x:v>PASS</x:v>
      </x:c>
      <x:c r="R70" s="9" t="str">
        <x:v>CORRECT_BEHAVIOR</x:v>
      </x:c>
      <x:c r="S70" s="9" t="str">
        <x:v>IMO26-001-A-F01</x:v>
      </x:c>
      <x:c r="T70" s="9" t="str">
        <x:v>FAIL</x:v>
      </x:c>
      <x:c r="U70" s="9" t="str">
        <x:v>PASS</x:v>
      </x:c>
      <x:c r="V70" s="9" t="str">
        <x:v>FALSE_ACCEPT</x:v>
      </x:c>
      <x:c r="W70" s="13" t="str">
        <x:v>NOT_REVIEWED</x:v>
      </x:c>
      <x:c r="X70" s="13" t="str"/>
      <x:c r="Y70" s="13" t="str"/>
      <x:c r="Z70" s="13" t="str"/>
      <x:c r="AA70" s="13" t="str"/>
      <x:c r="AB70" s="13" t="str"/>
      <x:c r="AC70" s="13" t="str"/>
      <x:c r="AD70" s="13" t="str"/>
      <x:c r="AE70" s="13" t="str"/>
      <x:c r="AF70" s="13" t="str"/>
      <x:c r="AG70" s="13" t="str"/>
      <x:c r="AH70" s="13" t="str"/>
      <x:c r="AI70" s="16" t="str">
        <x:f>IF(AND(W70="REVIEWED",X70&lt;&gt;"",Y70&lt;&gt;"",COUNTA(Z70:AF70)=7,COUNTIF(Z70:AF70,"UNCLEAR")=0,(COUNTIF(Z70:AF70,"0")+COUNTIF(Z70:AF70,"1")+COUNTIF(Z70:AF70,"2"))&gt;0,AG70&lt;&gt;"",AH70&lt;&gt;"",AJ70&lt;&gt;""),(COUNTIF(Z70:AF70,"1")+2*COUNTIF(Z70:AF70,"2"))/(2*(COUNTIF(Z70:AF70,"0")+COUNTIF(Z70:AF70,"1")+COUNTIF(Z70:AF70,"2"))),"")</x:f>
      </x:c>
      <x:c r="AJ70" s="14" t="str"/>
      <x:c r="AK70" s="14" t="str"/>
      <x:c r="AL70" s="14" t="str"/>
      <x:c r="AM70" s="9" t="str">
        <x:v>RDF_FALSE_ACCEPT</x:v>
      </x:c>
      <x:c r="AN70" s="9" t="str">
        <x:v>MSC.538(107) Amendment 2 - Chapter 9 applicability</x:v>
      </x:c>
      <x:c r="AO70" s="9" t="str">
        <x:v>MVP/SHACL_GENERATION_PIPELINE/experiments/LUNA_CONTEXTUAL_SINGLESHOT/RUN_01/runs/RUN-IMO26-001-20260831T154026478711Z/artifacts/attempt_01/extracted_shape.ttl</x:v>
      </x:c>
      <x:c r="AP70" s="9" t="str">
        <x:v>151c9abf983adb5d2d91de726488dfbad40f59486fd61ee28ae7d8adfe731853</x:v>
      </x:c>
      <x:c r="AQ70" s="52" t="inlineStr">
        <x:is>
          <x:t xml:space="preserve">PASS</x:t>
        </x:is>
      </x:c>
      <x:c r="AR70" s="53" t="inlineStr">
        <x:is>
          <x:t xml:space="preserve">VALID</x:t>
        </x:is>
      </x:c>
      <x:c r="AS70" s="53" t="inlineStr">
        <x:is>
          <x:t xml:space="preserve">IMO26-001-A-P02=ACTIVATED | IMO26-001-A-F01=ACTIVATED</x:t>
        </x:is>
      </x:c>
      <x:c r="AT70" s="53">
        <x:v>1</x:v>
      </x:c>
      <x:c r="AU70" s="53">
        <x:v>2</x:v>
      </x:c>
      <x:c r="AV70" s="53">
        <x:v>5</x:v>
      </x:c>
      <x:c r="AW70" s="53" t="inlineStr">
        <x:is>
          <x:t xml:space="preserve">sh:datatype, sh:minCount, sh:property</x:t>
        </x:is>
      </x:c>
      <x:c r="AX70" s="53">
        <x:v>1</x:v>
      </x:c>
      <x:c r="AY70" s="53">
        <x:v>1</x:v>
      </x:c>
      <x:c r="AZ70" s="53">
        <x:v>0</x:v>
      </x:c>
      <x:c r="BA70" s="54"/>
      <x:c r="BB70" s="54"/>
      <x:c r="BC70" s="54"/>
      <x:c r="BD70" s="55" t="str">
        <x:f>IF(OR(W70&lt;&gt;"REVIEWED",COUNTIF(BA70:BC70,"UNCLEAR")&gt;0,COUNTA(BA70:BC70)&lt;3,(COUNTIF(BA70:BC70,"0")+COUNTIF(BA70:BC70,"1")+COUNTIF(BA70:BC70,"2"))=0,AJ70=""),"",(COUNTIF(BA70:BC70,"1")+2*COUNTIF(BA70:BC70,"2"))/(2*(COUNTIF(BA70:BC70,"0")+COUNTIF(BA70:BC70,"1")+COUNTIF(BA70:BC70,"2"))))</x:f>
      </x:c>
    </x:row>
    <x:row r="71" ht="66" customHeight="1">
      <x:c r="A71" s="9" t="str">
        <x:v>BATCH_07</x:v>
      </x:c>
      <x:c r="B71" s="9" t="n">
        <x:v>65</x:v>
      </x:c>
      <x:c r="C71" s="9" t="str">
        <x:v>I2-040</x:v>
      </x:c>
      <x:c r="D71" s="9" t="str">
        <x:v>I2</x:v>
      </x:c>
      <x:c r="E71" s="9" t="str">
        <x:v>COMPLEX_READINESS</x:v>
      </x:c>
      <x:c r="F71" s="9" t="str">
        <x:v>RUN_01</x:v>
      </x:c>
      <x:c r="G71" s="12" t="str">
        <x:v>OFFICIAL_ELIGIBLE_OUTPUT</x:v>
      </x:c>
      <x:c r="H71" s="12" t="str">
        <x:v>SINGLESHOT_CAPTURED_DIAGNOSTIC_PASS</x:v>
      </x:c>
      <x:c r="I71" s="12" t="str">
        <x:v>PARSED</x:v>
      </x:c>
      <x:c r="J71" s="12" t="str">
        <x:v>PASS</x:v>
      </x:c>
      <x:c r="K71" s="9" t="n">
        <x:v>8</x:v>
      </x:c>
      <x:c r="L71" s="9" t="n">
        <x:v>8</x:v>
      </x:c>
      <x:c r="M71" s="9" t="n">
        <x:v>4</x:v>
      </x:c>
      <x:c r="N71" s="9" t="n">
        <x:v>0</x:v>
      </x:c>
      <x:c r="O71" s="9" t="str">
        <x:v>I2-040-P03</x:v>
      </x:c>
      <x:c r="P71" s="9" t="str">
        <x:v>PASS</x:v>
      </x:c>
      <x:c r="Q71" s="9" t="str">
        <x:v>FAIL</x:v>
      </x:c>
      <x:c r="R71" s="9" t="str">
        <x:v>FALSE_REJECT</x:v>
      </x:c>
      <x:c r="S71" s="9" t="str">
        <x:v>I2-040-F03</x:v>
      </x:c>
      <x:c r="T71" s="9" t="str">
        <x:v>FAIL</x:v>
      </x:c>
      <x:c r="U71" s="9" t="str">
        <x:v>FAIL</x:v>
      </x:c>
      <x:c r="V71" s="9" t="str">
        <x:v>CORRECT_BEHAVIOR</x:v>
      </x:c>
      <x:c r="W71" s="13" t="str">
        <x:v>NOT_REVIEWED</x:v>
      </x:c>
      <x:c r="X71" s="13" t="str"/>
      <x:c r="Y71" s="13" t="str"/>
      <x:c r="Z71" s="13" t="str"/>
      <x:c r="AA71" s="13" t="str"/>
      <x:c r="AB71" s="13" t="str"/>
      <x:c r="AC71" s="13" t="str"/>
      <x:c r="AD71" s="13" t="str"/>
      <x:c r="AE71" s="13" t="str"/>
      <x:c r="AF71" s="13" t="str"/>
      <x:c r="AG71" s="13" t="str"/>
      <x:c r="AH71" s="13" t="str"/>
      <x:c r="AI71" s="16" t="str">
        <x:f>IF(AND(W71="REVIEWED",X71&lt;&gt;"",Y71&lt;&gt;"",COUNTA(Z71:AF71)=7,COUNTIF(Z71:AF71,"UNCLEAR")=0,(COUNTIF(Z71:AF71,"0")+COUNTIF(Z71:AF71,"1")+COUNTIF(Z71:AF71,"2"))&gt;0,AG71&lt;&gt;"",AH71&lt;&gt;"",AJ71&lt;&gt;""),(COUNTIF(Z71:AF71,"1")+2*COUNTIF(Z71:AF71,"2"))/(2*(COUNTIF(Z71:AF71,"0")+COUNTIF(Z71:AF71,"1")+COUNTIF(Z71:AF71,"2"))),"")</x:f>
      </x:c>
      <x:c r="AJ71" s="14" t="str"/>
      <x:c r="AK71" s="14" t="str"/>
      <x:c r="AL71" s="14" t="str"/>
      <x:c r="AM71" s="9" t="str">
        <x:v>ALWAYS_FAIL; RDF_FALSE_REJECT</x:v>
      </x:c>
      <x:c r="AN71" s="9" t="str">
        <x:v>I2.9 — local web buckling</x:v>
      </x:c>
      <x:c r="AO71" s="9" t="str">
        <x:v>MVP/SHACL_GENERATION_PIPELINE/experiments/LUNA_CONTEXTUAL_SINGLESHOT/RUN_01/runs/RUN-I2-040-20260831T143641360507Z/artifacts/attempt_01/extracted_shape.ttl</x:v>
      </x:c>
      <x:c r="AP71" s="9" t="str">
        <x:v>b056c6744852dae504a216771a1402ec8994280451d4600f505dbe9f8861e62e</x:v>
      </x:c>
      <x:c r="AQ71" s="52" t="inlineStr">
        <x:is>
          <x:t xml:space="preserve">PASS</x:t>
        </x:is>
      </x:c>
      <x:c r="AR71" s="53" t="inlineStr">
        <x:is>
          <x:t xml:space="preserve">VALID</x:t>
        </x:is>
      </x:c>
      <x:c r="AS71" s="53" t="inlineStr">
        <x:is>
          <x:t xml:space="preserve">I2-040-P03=ACTIVATED | I2-040-F03=ACTIVATED</x:t>
        </x:is>
      </x:c>
      <x:c r="AT71" s="53">
        <x:v>5</x:v>
      </x:c>
      <x:c r="AU71" s="53">
        <x:v>11</x:v>
      </x:c>
      <x:c r="AV71" s="53">
        <x:v>45</x:v>
      </x:c>
      <x:c r="AW71" s="53" t="inlineStr">
        <x:is>
          <x:t xml:space="preserve">sh:class, sh:datatype, sh:hasValue, sh:in, sh:maxCount, sh:minCount, sh:node, sh:property</x:t>
        </x:is>
      </x:c>
      <x:c r="AX71" s="53">
        <x:v>0</x:v>
      </x:c>
      <x:c r="AY71" s="53">
        <x:v>1</x:v>
      </x:c>
      <x:c r="AZ71" s="53">
        <x:v>0</x:v>
      </x:c>
      <x:c r="BA71" s="54"/>
      <x:c r="BB71" s="54"/>
      <x:c r="BC71" s="54"/>
      <x:c r="BD71" s="55" t="str">
        <x:f>IF(OR(W71&lt;&gt;"REVIEWED",COUNTIF(BA71:BC71,"UNCLEAR")&gt;0,COUNTA(BA71:BC71)&lt;3,(COUNTIF(BA71:BC71,"0")+COUNTIF(BA71:BC71,"1")+COUNTIF(BA71:BC71,"2"))=0,AJ71=""),"",(COUNTIF(BA71:BC71,"1")+2*COUNTIF(BA71:BC71,"2"))/(2*(COUNTIF(BA71:BC71,"0")+COUNTIF(BA71:BC71,"1")+COUNTIF(BA71:BC71,"2"))))</x:f>
      </x:c>
    </x:row>
    <x:row r="72" ht="66" customHeight="1">
      <x:c r="A72" s="9" t="str">
        <x:v>BATCH_07</x:v>
      </x:c>
      <x:c r="B72" s="9" t="n">
        <x:v>66</x:v>
      </x:c>
      <x:c r="C72" s="9" t="str">
        <x:v>IMO-069</x:v>
      </x:c>
      <x:c r="D72" s="9" t="str">
        <x:v>IMO</x:v>
      </x:c>
      <x:c r="E72" s="9" t="str">
        <x:v>DIRECT_STATIC</x:v>
      </x:c>
      <x:c r="F72" s="9" t="str">
        <x:v>RUN_01</x:v>
      </x:c>
      <x:c r="G72" s="12" t="str">
        <x:v>OFFICIAL_ELIGIBLE_OUTPUT</x:v>
      </x:c>
      <x:c r="H72" s="12" t="str">
        <x:v>SINGLESHOT_CAPTURED_DIAGNOSTIC_PASS</x:v>
      </x:c>
      <x:c r="I72" s="12" t="str">
        <x:v>PARSED</x:v>
      </x:c>
      <x:c r="J72" s="12" t="str">
        <x:v>PASS</x:v>
      </x:c>
      <x:c r="K72" s="9" t="n">
        <x:v>5</x:v>
      </x:c>
      <x:c r="L72" s="9" t="n">
        <x:v>5</x:v>
      </x:c>
      <x:c r="M72" s="9" t="n">
        <x:v>5</x:v>
      </x:c>
      <x:c r="N72" s="9" t="n">
        <x:v>1</x:v>
      </x:c>
      <x:c r="O72" s="9" t="str">
        <x:v>IMO-069-P01</x:v>
      </x:c>
      <x:c r="P72" s="9" t="str">
        <x:v>PASS</x:v>
      </x:c>
      <x:c r="Q72" s="9" t="str">
        <x:v>PASS</x:v>
      </x:c>
      <x:c r="R72" s="9" t="str">
        <x:v>CORRECT_BEHAVIOR</x:v>
      </x:c>
      <x:c r="S72" s="9" t="str">
        <x:v>IMO-069-F03</x:v>
      </x:c>
      <x:c r="T72" s="9" t="str">
        <x:v>FAIL</x:v>
      </x:c>
      <x:c r="U72" s="9" t="str">
        <x:v>FAIL</x:v>
      </x:c>
      <x:c r="V72" s="9" t="str">
        <x:v>CORRECT_BEHAVIOR</x:v>
      </x:c>
      <x:c r="W72" s="13" t="str">
        <x:v>NOT_REVIEWED</x:v>
      </x:c>
      <x:c r="X72" s="13" t="str"/>
      <x:c r="Y72" s="13" t="str"/>
      <x:c r="Z72" s="13" t="str"/>
      <x:c r="AA72" s="13" t="str"/>
      <x:c r="AB72" s="13" t="str"/>
      <x:c r="AC72" s="13" t="str"/>
      <x:c r="AD72" s="13" t="str"/>
      <x:c r="AE72" s="13" t="str"/>
      <x:c r="AF72" s="13" t="str"/>
      <x:c r="AG72" s="13" t="str"/>
      <x:c r="AH72" s="13" t="str"/>
      <x:c r="AI72" s="16" t="str">
        <x:f>IF(AND(W72="REVIEWED",X72&lt;&gt;"",Y72&lt;&gt;"",COUNTA(Z72:AF72)=7,COUNTIF(Z72:AF72,"UNCLEAR")=0,(COUNTIF(Z72:AF72,"0")+COUNTIF(Z72:AF72,"1")+COUNTIF(Z72:AF72,"2"))&gt;0,AG72&lt;&gt;"",AH72&lt;&gt;"",AJ72&lt;&gt;""),(COUNTIF(Z72:AF72,"1")+2*COUNTIF(Z72:AF72,"2"))/(2*(COUNTIF(Z72:AF72,"0")+COUNTIF(Z72:AF72,"1")+COUNTIF(Z72:AF72,"2"))),"")</x:f>
      </x:c>
      <x:c r="AJ72" s="14" t="str"/>
      <x:c r="AK72" s="14" t="str"/>
      <x:c r="AL72" s="14" t="str"/>
      <x:c r="AM72" s="9" t="str"/>
      <x:c r="AN72" s="9" t="str">
        <x:v>Part I-A 8.3.2.2</x:v>
      </x:c>
      <x:c r="AO72" s="9" t="str">
        <x:v>MVP/SHACL_GENERATION_PIPELINE/experiments/LUNA_CONTEXTUAL_SINGLESHOT/RUN_01/runs/RUN-IMO-069-20260831T151856094848Z/artifacts/attempt_01/extracted_shape.ttl</x:v>
      </x:c>
      <x:c r="AP72" s="9" t="str">
        <x:v>6a20f9ae086b04cab23fad878ea618bb3cf903324b3a43547253f8a5fa859106</x:v>
      </x:c>
      <x:c r="AQ72" s="52" t="inlineStr">
        <x:is>
          <x:t xml:space="preserve">PASS</x:t>
        </x:is>
      </x:c>
      <x:c r="AR72" s="53" t="inlineStr">
        <x:is>
          <x:t xml:space="preserve">VALID</x:t>
        </x:is>
      </x:c>
      <x:c r="AS72" s="53" t="inlineStr">
        <x:is>
          <x:t xml:space="preserve">IMO-069-P01=ACTIVATED | IMO-069-F03=ACTIVATED</x:t>
        </x:is>
      </x:c>
      <x:c r="AT72" s="53">
        <x:v>1</x:v>
      </x:c>
      <x:c r="AU72" s="53">
        <x:v>4</x:v>
      </x:c>
      <x:c r="AV72" s="53">
        <x:v>14</x:v>
      </x:c>
      <x:c r="AW72" s="53" t="inlineStr">
        <x:is>
          <x:t xml:space="preserve">sh:datatype, sh:hasValue, sh:maxCount, sh:minCount, sh:or, sh:property</x:t>
        </x:is>
      </x:c>
      <x:c r="AX72" s="53">
        <x:v>0</x:v>
      </x:c>
      <x:c r="AY72" s="53">
        <x:v>1</x:v>
      </x:c>
      <x:c r="AZ72" s="53">
        <x:v>1</x:v>
      </x:c>
      <x:c r="BA72" s="54"/>
      <x:c r="BB72" s="54"/>
      <x:c r="BC72" s="54"/>
      <x:c r="BD72" s="55" t="str">
        <x:f>IF(OR(W72&lt;&gt;"REVIEWED",COUNTIF(BA72:BC72,"UNCLEAR")&gt;0,COUNTA(BA72:BC72)&lt;3,(COUNTIF(BA72:BC72,"0")+COUNTIF(BA72:BC72,"1")+COUNTIF(BA72:BC72,"2"))=0,AJ72=""),"",(COUNTIF(BA72:BC72,"1")+2*COUNTIF(BA72:BC72,"2"))/(2*(COUNTIF(BA72:BC72,"0")+COUNTIF(BA72:BC72,"1")+COUNTIF(BA72:BC72,"2"))))</x:f>
      </x:c>
    </x:row>
    <x:row r="73" ht="66" customHeight="1">
      <x:c r="A73" s="9" t="str">
        <x:v>BATCH_07</x:v>
      </x:c>
      <x:c r="B73" s="9" t="n">
        <x:v>67</x:v>
      </x:c>
      <x:c r="C73" s="9" t="str">
        <x:v>IMO-070</x:v>
      </x:c>
      <x:c r="D73" s="9" t="str">
        <x:v>IMO</x:v>
      </x:c>
      <x:c r="E73" s="9" t="str">
        <x:v>DIRECT_STATIC</x:v>
      </x:c>
      <x:c r="F73" s="9" t="str">
        <x:v>RUN_01</x:v>
      </x:c>
      <x:c r="G73" s="12" t="str">
        <x:v>OFFICIAL_ELIGIBLE_OUTPUT</x:v>
      </x:c>
      <x:c r="H73" s="12" t="str">
        <x:v>SINGLESHOT_CAPTURED_DIAGNOSTIC_PASS</x:v>
      </x:c>
      <x:c r="I73" s="12" t="str">
        <x:v>PARSED</x:v>
      </x:c>
      <x:c r="J73" s="12" t="str">
        <x:v>PASS</x:v>
      </x:c>
      <x:c r="K73" s="9" t="n">
        <x:v>9</x:v>
      </x:c>
      <x:c r="L73" s="9" t="n">
        <x:v>9</x:v>
      </x:c>
      <x:c r="M73" s="9" t="n">
        <x:v>5</x:v>
      </x:c>
      <x:c r="N73" s="9" t="n">
        <x:v>0</x:v>
      </x:c>
      <x:c r="O73" s="9" t="str">
        <x:v>IMO-070-P05</x:v>
      </x:c>
      <x:c r="P73" s="9" t="str">
        <x:v>PASS</x:v>
      </x:c>
      <x:c r="Q73" s="9" t="str">
        <x:v>PASS</x:v>
      </x:c>
      <x:c r="R73" s="9" t="str">
        <x:v>CORRECT_BEHAVIOR</x:v>
      </x:c>
      <x:c r="S73" s="9" t="str">
        <x:v>IMO-070-F03</x:v>
      </x:c>
      <x:c r="T73" s="9" t="str">
        <x:v>FAIL</x:v>
      </x:c>
      <x:c r="U73" s="9" t="str">
        <x:v>FAIL</x:v>
      </x:c>
      <x:c r="V73" s="9" t="str">
        <x:v>CORRECT_BEHAVIOR</x:v>
      </x:c>
      <x:c r="W73" s="13" t="str">
        <x:v>NOT_REVIEWED</x:v>
      </x:c>
      <x:c r="X73" s="13" t="str"/>
      <x:c r="Y73" s="13" t="str"/>
      <x:c r="Z73" s="13" t="str"/>
      <x:c r="AA73" s="13" t="str"/>
      <x:c r="AB73" s="13" t="str"/>
      <x:c r="AC73" s="13" t="str"/>
      <x:c r="AD73" s="13" t="str"/>
      <x:c r="AE73" s="13" t="str"/>
      <x:c r="AF73" s="13" t="str"/>
      <x:c r="AG73" s="13" t="str"/>
      <x:c r="AH73" s="13" t="str"/>
      <x:c r="AI73" s="16" t="str">
        <x:f>IF(AND(W73="REVIEWED",X73&lt;&gt;"",Y73&lt;&gt;"",COUNTA(Z73:AF73)=7,COUNTIF(Z73:AF73,"UNCLEAR")=0,(COUNTIF(Z73:AF73,"0")+COUNTIF(Z73:AF73,"1")+COUNTIF(Z73:AF73,"2"))&gt;0,AG73&lt;&gt;"",AH73&lt;&gt;"",AJ73&lt;&gt;""),(COUNTIF(Z73:AF73,"1")+2*COUNTIF(Z73:AF73,"2"))/(2*(COUNTIF(Z73:AF73,"0")+COUNTIF(Z73:AF73,"1")+COUNTIF(Z73:AF73,"2"))),"")</x:f>
      </x:c>
      <x:c r="AJ73" s="14" t="str"/>
      <x:c r="AK73" s="14" t="str"/>
      <x:c r="AL73" s="14" t="str"/>
      <x:c r="AM73" s="9" t="str">
        <x:v>RDF_FALSE_REJECT</x:v>
      </x:c>
      <x:c r="AN73" s="9" t="str">
        <x:v>Part I-A 8.3.3.1.1</x:v>
      </x:c>
      <x:c r="AO73" s="9" t="str">
        <x:v>MVP/SHACL_GENERATION_PIPELINE/experiments/LUNA_CONTEXTUAL_SINGLESHOT/RUN_01/runs/RUN-IMO-070-20260831T151916980832Z/artifacts/attempt_01/extracted_shape.ttl</x:v>
      </x:c>
      <x:c r="AP73" s="9" t="str">
        <x:v>aba33938bb9ffe12f5f76a59ae8ee369c628c23b22b1208c41c24de0c552a37e</x:v>
      </x:c>
      <x:c r="AQ73" s="52" t="inlineStr">
        <x:is>
          <x:t xml:space="preserve">PASS</x:t>
        </x:is>
      </x:c>
      <x:c r="AR73" s="53" t="inlineStr">
        <x:is>
          <x:t xml:space="preserve">VALID</x:t>
        </x:is>
      </x:c>
      <x:c r="AS73" s="53" t="inlineStr">
        <x:is>
          <x:t xml:space="preserve">IMO-070-P05=ACTIVATED | IMO-070-F03=ACTIVATED</x:t>
        </x:is>
      </x:c>
      <x:c r="AT73" s="53">
        <x:v>1</x:v>
      </x:c>
      <x:c r="AU73" s="53">
        <x:v>0</x:v>
      </x:c>
      <x:c r="AV73" s="53">
        <x:v>0</x:v>
      </x:c>
      <x:c r="AW73" s="53" t="inlineStr">
        <x:is>
          <x:t xml:space="preserve"/>
        </x:is>
      </x:c>
      <x:c r="AX73" s="53">
        <x:v>2</x:v>
      </x:c>
      <x:c r="AY73" s="53">
        <x:v>0</x:v>
      </x:c>
      <x:c r="AZ73" s="53">
        <x:v>0</x:v>
      </x:c>
      <x:c r="BA73" s="54"/>
      <x:c r="BB73" s="54"/>
      <x:c r="BC73" s="54"/>
      <x:c r="BD73" s="55" t="str">
        <x:f>IF(OR(W73&lt;&gt;"REVIEWED",COUNTIF(BA73:BC73,"UNCLEAR")&gt;0,COUNTA(BA73:BC73)&lt;3,(COUNTIF(BA73:BC73,"0")+COUNTIF(BA73:BC73,"1")+COUNTIF(BA73:BC73,"2"))=0,AJ73=""),"",(COUNTIF(BA73:BC73,"1")+2*COUNTIF(BA73:BC73,"2"))/(2*(COUNTIF(BA73:BC73,"0")+COUNTIF(BA73:BC73,"1")+COUNTIF(BA73:BC73,"2"))))</x:f>
      </x:c>
    </x:row>
    <x:row r="74" ht="66" customHeight="1">
      <x:c r="A74" s="9" t="str">
        <x:v>BATCH_07</x:v>
      </x:c>
      <x:c r="B74" s="9" t="n">
        <x:v>68</x:v>
      </x:c>
      <x:c r="C74" s="9" t="str">
        <x:v>TRF-063</x:v>
      </x:c>
      <x:c r="D74" s="9" t="str">
        <x:v>TRAFICOM</x:v>
      </x:c>
      <x:c r="E74" s="9" t="str">
        <x:v>DIRECT_STATIC</x:v>
      </x:c>
      <x:c r="F74" s="9" t="str">
        <x:v>RUN_01</x:v>
      </x:c>
      <x:c r="G74" s="12" t="str">
        <x:v>NO_ELIGIBLE_OUTPUT</x:v>
      </x:c>
      <x:c r="H74" s="12" t="str">
        <x:v>SINGLESHOT_CAPTURED_DIAGNOSTIC_FAIL</x:v>
      </x:c>
      <x:c r="I74" s="12" t="str">
        <x:v>NOT_PARSED</x:v>
      </x:c>
      <x:c r="J74" s="12" t="str">
        <x:v>FAIL</x:v>
      </x:c>
      <x:c r="K74" s="9" t="n">
        <x:v>0</x:v>
      </x:c>
      <x:c r="L74" s="9" t="n">
        <x:v>8</x:v>
      </x:c>
      <x:c r="M74" s="9" t="n">
        <x:v>0</x:v>
      </x:c>
      <x:c r="N74" s="9" t="n">
        <x:v>0</x:v>
      </x:c>
      <x:c r="O74" s="9" t="str">
        <x:v>TRF-063-P01</x:v>
      </x:c>
      <x:c r="P74" s="9" t="str">
        <x:v>PASS</x:v>
      </x:c>
      <x:c r="Q74" s="9" t="str">
        <x:v>NO_VERDICT</x:v>
      </x:c>
      <x:c r="R74" s="9" t="str">
        <x:v>GENERATION_ERROR</x:v>
      </x:c>
      <x:c r="S74" s="9" t="str">
        <x:v>TRF-063-F04</x:v>
      </x:c>
      <x:c r="T74" s="9" t="str">
        <x:v>FAIL</x:v>
      </x:c>
      <x:c r="U74" s="9" t="str">
        <x:v>NO_VERDICT</x:v>
      </x:c>
      <x:c r="V74" s="9" t="str">
        <x:v>GENERATION_ERROR</x:v>
      </x:c>
      <x:c r="W74" s="13" t="str">
        <x:v>NOT_REVIEWED</x:v>
      </x:c>
      <x:c r="X74" s="13" t="str"/>
      <x:c r="Y74" s="13" t="str"/>
      <x:c r="Z74" s="13" t="str"/>
      <x:c r="AA74" s="13" t="str"/>
      <x:c r="AB74" s="13" t="str"/>
      <x:c r="AC74" s="13" t="str"/>
      <x:c r="AD74" s="13" t="str"/>
      <x:c r="AE74" s="13" t="str"/>
      <x:c r="AF74" s="13" t="str"/>
      <x:c r="AG74" s="13" t="str"/>
      <x:c r="AH74" s="13" t="str"/>
      <x:c r="AI74" s="16" t="str">
        <x:f>IF(AND(W74="REVIEWED",X74&lt;&gt;"",Y74&lt;&gt;"",COUNTA(Z74:AF74)=7,COUNTIF(Z74:AF74,"UNCLEAR")=0,(COUNTIF(Z74:AF74,"0")+COUNTIF(Z74:AF74,"1")+COUNTIF(Z74:AF74,"2"))&gt;0,AG74&lt;&gt;"",AH74&lt;&gt;"",AJ74&lt;&gt;""),(COUNTIF(Z74:AF74,"1")+2*COUNTIF(Z74:AF74,"2"))/(2*(COUNTIF(Z74:AF74,"0")+COUNTIF(Z74:AF74,"1")+COUNTIF(Z74:AF74,"2"))),"")</x:f>
      </x:c>
      <x:c r="AJ74" s="14" t="str"/>
      <x:c r="AK74" s="14" t="str"/>
      <x:c r="AL74" s="14" t="str"/>
      <x:c r="AM74" s="9" t="str">
        <x:v>DETERMINISTIC_FAIL; NO_OUTPUT</x:v>
      </x:c>
      <x:c r="AN74" s="9" t="str">
        <x:v>4.8</x:v>
      </x:c>
      <x:c r="AO74" s="9" t="str">
        <x:v>MISSING</x:v>
      </x:c>
      <x:c r="AP74" s="9" t="str">
        <x:v>UNAVAILABLE</x:v>
      </x:c>
      <x:c r="AQ74" s="52" t="inlineStr">
        <x:is>
          <x:t xml:space="preserve">UNAVAILABLE</x:t>
        </x:is>
      </x:c>
      <x:c r="AR74" s="53" t="inlineStr">
        <x:is>
          <x:t xml:space="preserve">MISSING_ARTIFACT</x:t>
        </x:is>
      </x:c>
      <x:c r="AS74" s="53" t="inlineStr">
        <x:is>
          <x:t xml:space="preserve">TRF-063-P01=MISSING_ARTIFACT | TRF-063-F04=MISSING_ARTIFACT</x:t>
        </x:is>
      </x:c>
      <x:c r="AT74" s="53" t="inlineStr">
        <x:is>
          <x:t xml:space="preserve"/>
        </x:is>
      </x:c>
      <x:c r="AU74" s="53" t="inlineStr">
        <x:is>
          <x:t xml:space="preserve"/>
        </x:is>
      </x:c>
      <x:c r="AV74" s="53" t="inlineStr">
        <x:is>
          <x:t xml:space="preserve"/>
        </x:is>
      </x:c>
      <x:c r="AW74" s="53" t="inlineStr">
        <x:is>
          <x:t xml:space="preserve"/>
        </x:is>
      </x:c>
      <x:c r="AX74" s="53" t="inlineStr">
        <x:is>
          <x:t xml:space="preserve"/>
        </x:is>
      </x:c>
      <x:c r="AY74" s="53" t="inlineStr">
        <x:is>
          <x:t xml:space="preserve"/>
        </x:is>
      </x:c>
      <x:c r="AZ74" s="53" t="inlineStr">
        <x:is>
          <x:t xml:space="preserve"/>
        </x:is>
      </x:c>
      <x:c r="BA74" s="54"/>
      <x:c r="BB74" s="54"/>
      <x:c r="BC74" s="54"/>
      <x:c r="BD74" s="55" t="str">
        <x:f>IF(OR(W74&lt;&gt;"REVIEWED",COUNTIF(BA74:BC74,"UNCLEAR")&gt;0,COUNTA(BA74:BC74)&lt;3,(COUNTIF(BA74:BC74,"0")+COUNTIF(BA74:BC74,"1")+COUNTIF(BA74:BC74,"2"))=0,AJ74=""),"",(COUNTIF(BA74:BC74,"1")+2*COUNTIF(BA74:BC74,"2"))/(2*(COUNTIF(BA74:BC74,"0")+COUNTIF(BA74:BC74,"1")+COUNTIF(BA74:BC74,"2"))))</x:f>
      </x:c>
    </x:row>
    <x:row r="75" ht="66" customHeight="1">
      <x:c r="A75" s="9" t="str">
        <x:v>BATCH_07</x:v>
      </x:c>
      <x:c r="B75" s="9" t="n">
        <x:v>69</x:v>
      </x:c>
      <x:c r="C75" s="9" t="str">
        <x:v>I2-011</x:v>
      </x:c>
      <x:c r="D75" s="9" t="str">
        <x:v>I2</x:v>
      </x:c>
      <x:c r="E75" s="9" t="str">
        <x:v>DIRECT_CALCULATION</x:v>
      </x:c>
      <x:c r="F75" s="9" t="str">
        <x:v>RUN_01</x:v>
      </x:c>
      <x:c r="G75" s="12" t="str">
        <x:v>OFFICIAL_ELIGIBLE_OUTPUT</x:v>
      </x:c>
      <x:c r="H75" s="12" t="str">
        <x:v>SINGLESHOT_CAPTURED_DIAGNOSTIC_PASS</x:v>
      </x:c>
      <x:c r="I75" s="12" t="str">
        <x:v>PARSED</x:v>
      </x:c>
      <x:c r="J75" s="12" t="str">
        <x:v>PASS</x:v>
      </x:c>
      <x:c r="K75" s="9" t="n">
        <x:v>10</x:v>
      </x:c>
      <x:c r="L75" s="9" t="n">
        <x:v>10</x:v>
      </x:c>
      <x:c r="M75" s="9" t="n">
        <x:v>8</x:v>
      </x:c>
      <x:c r="N75" s="9" t="n">
        <x:v>0</x:v>
      </x:c>
      <x:c r="O75" s="9" t="str">
        <x:v>I2-011-P04</x:v>
      </x:c>
      <x:c r="P75" s="9" t="str">
        <x:v>PASS</x:v>
      </x:c>
      <x:c r="Q75" s="9" t="str">
        <x:v>PASS</x:v>
      </x:c>
      <x:c r="R75" s="9" t="str">
        <x:v>CORRECT_BEHAVIOR</x:v>
      </x:c>
      <x:c r="S75" s="9" t="str">
        <x:v>I2-011-F02</x:v>
      </x:c>
      <x:c r="T75" s="9" t="str">
        <x:v>FAIL</x:v>
      </x:c>
      <x:c r="U75" s="9" t="str">
        <x:v>FAIL</x:v>
      </x:c>
      <x:c r="V75" s="9" t="str">
        <x:v>CORRECT_BEHAVIOR</x:v>
      </x:c>
      <x:c r="W75" s="13" t="str">
        <x:v>NOT_REVIEWED</x:v>
      </x:c>
      <x:c r="X75" s="13" t="str"/>
      <x:c r="Y75" s="13" t="str"/>
      <x:c r="Z75" s="13" t="str"/>
      <x:c r="AA75" s="13" t="str"/>
      <x:c r="AB75" s="13" t="str"/>
      <x:c r="AC75" s="13" t="str"/>
      <x:c r="AD75" s="13" t="str"/>
      <x:c r="AE75" s="13" t="str"/>
      <x:c r="AF75" s="13" t="str"/>
      <x:c r="AG75" s="13" t="str"/>
      <x:c r="AH75" s="13" t="str"/>
      <x:c r="AI75" s="16" t="str">
        <x:f>IF(AND(W75="REVIEWED",X75&lt;&gt;"",Y75&lt;&gt;"",COUNTA(Z75:AF75)=7,COUNTIF(Z75:AF75,"UNCLEAR")=0,(COUNTIF(Z75:AF75,"0")+COUNTIF(Z75:AF75,"1")+COUNTIF(Z75:AF75,"2"))&gt;0,AG75&lt;&gt;"",AH75&lt;&gt;"",AJ75&lt;&gt;""),(COUNTIF(Z75:AF75,"1")+2*COUNTIF(Z75:AF75,"2"))/(2*(COUNTIF(Z75:AF75,"0")+COUNTIF(Z75:AF75,"1")+COUNTIF(Z75:AF75,"2"))),"")</x:f>
      </x:c>
      <x:c r="AJ75" s="14" t="str"/>
      <x:c r="AK75" s="14" t="str"/>
      <x:c r="AL75" s="14" t="str"/>
      <x:c r="AM75" s="9" t="str">
        <x:v>RDF_FALSE_ACCEPT; RDF_FALSE_REJECT</x:v>
      </x:c>
      <x:c r="AN75" s="9" t="str">
        <x:v>I2.3.1(vii)</x:v>
      </x:c>
      <x:c r="AO75" s="9" t="str">
        <x:v>MVP/SHACL_GENERATION_PIPELINE/experiments/LUNA_CONTEXTUAL_SINGLESHOT/RUN_01/runs/RUN-I2-011-20260831T142319282143Z/artifacts/attempt_01/extracted_shape.ttl</x:v>
      </x:c>
      <x:c r="AP75" s="9" t="str">
        <x:v>c95e569542018d4dfed5085b27e86c14f95c35bd209b5bd00a709b45b25abb9b</x:v>
      </x:c>
      <x:c r="AQ75" s="52" t="inlineStr">
        <x:is>
          <x:t xml:space="preserve">PASS</x:t>
        </x:is>
      </x:c>
      <x:c r="AR75" s="53" t="inlineStr">
        <x:is>
          <x:t xml:space="preserve">VALID</x:t>
        </x:is>
      </x:c>
      <x:c r="AS75" s="53" t="inlineStr">
        <x:is>
          <x:t xml:space="preserve">I2-011-P04=ACTIVATED | I2-011-F02=ACTIVATED</x:t>
        </x:is>
      </x:c>
      <x:c r="AT75" s="53">
        <x:v>2</x:v>
      </x:c>
      <x:c r="AU75" s="53">
        <x:v>22</x:v>
      </x:c>
      <x:c r="AV75" s="53">
        <x:v>71</x:v>
      </x:c>
      <x:c r="AW75" s="53" t="inlineStr">
        <x:is>
          <x:t xml:space="preserve">sh:datatype, sh:hasValue, sh:in, sh:maxCount, sh:maxInclusive, sh:minCount, sh:minInclusive, sh:node, sh:or, sh:property</x:t>
        </x:is>
      </x:c>
      <x:c r="AX75" s="53">
        <x:v>1</x:v>
      </x:c>
      <x:c r="AY75" s="53">
        <x:v>1</x:v>
      </x:c>
      <x:c r="AZ75" s="53">
        <x:v>2</x:v>
      </x:c>
      <x:c r="BA75" s="54"/>
      <x:c r="BB75" s="54"/>
      <x:c r="BC75" s="54"/>
      <x:c r="BD75" s="55" t="str">
        <x:f>IF(OR(W75&lt;&gt;"REVIEWED",COUNTIF(BA75:BC75,"UNCLEAR")&gt;0,COUNTA(BA75:BC75)&lt;3,(COUNTIF(BA75:BC75,"0")+COUNTIF(BA75:BC75,"1")+COUNTIF(BA75:BC75,"2"))=0,AJ75=""),"",(COUNTIF(BA75:BC75,"1")+2*COUNTIF(BA75:BC75,"2"))/(2*(COUNTIF(BA75:BC75,"0")+COUNTIF(BA75:BC75,"1")+COUNTIF(BA75:BC75,"2"))))</x:f>
      </x:c>
    </x:row>
    <x:row r="76" ht="66" customHeight="1">
      <x:c r="A76" s="9" t="str">
        <x:v>BATCH_07</x:v>
      </x:c>
      <x:c r="B76" s="9" t="n">
        <x:v>70</x:v>
      </x:c>
      <x:c r="C76" s="9" t="str">
        <x:v>IMO26-015</x:v>
      </x:c>
      <x:c r="D76" s="9" t="str">
        <x:v>IMO26</x:v>
      </x:c>
      <x:c r="E76" s="9" t="str">
        <x:v>DIRECT_STATIC</x:v>
      </x:c>
      <x:c r="F76" s="9" t="str">
        <x:v>RUN_01</x:v>
      </x:c>
      <x:c r="G76" s="12" t="str">
        <x:v>NO_ELIGIBLE_OUTPUT</x:v>
      </x:c>
      <x:c r="H76" s="12" t="str">
        <x:v>SINGLESHOT_CAPTURED_DIAGNOSTIC_FAIL</x:v>
      </x:c>
      <x:c r="I76" s="12" t="str">
        <x:v>NOT_PARSED</x:v>
      </x:c>
      <x:c r="J76" s="12" t="str">
        <x:v>FAIL</x:v>
      </x:c>
      <x:c r="K76" s="9" t="n">
        <x:v>0</x:v>
      </x:c>
      <x:c r="L76" s="9" t="n">
        <x:v>5</x:v>
      </x:c>
      <x:c r="M76" s="9" t="n">
        <x:v>0</x:v>
      </x:c>
      <x:c r="N76" s="9" t="n">
        <x:v>0</x:v>
      </x:c>
      <x:c r="O76" s="9" t="str">
        <x:v>IMO26-015-B-P01</x:v>
      </x:c>
      <x:c r="P76" s="9" t="str">
        <x:v>PASS</x:v>
      </x:c>
      <x:c r="Q76" s="9" t="str">
        <x:v>NO_VERDICT</x:v>
      </x:c>
      <x:c r="R76" s="9" t="str">
        <x:v>GENERATION_ERROR</x:v>
      </x:c>
      <x:c r="S76" s="9" t="str">
        <x:v>IMO26-015-B-F03</x:v>
      </x:c>
      <x:c r="T76" s="9" t="str">
        <x:v>FAIL</x:v>
      </x:c>
      <x:c r="U76" s="9" t="str">
        <x:v>NO_VERDICT</x:v>
      </x:c>
      <x:c r="V76" s="9" t="str">
        <x:v>GENERATION_ERROR</x:v>
      </x:c>
      <x:c r="W76" s="13" t="str">
        <x:v>NOT_REVIEWED</x:v>
      </x:c>
      <x:c r="X76" s="13" t="str"/>
      <x:c r="Y76" s="13" t="str"/>
      <x:c r="Z76" s="13" t="str"/>
      <x:c r="AA76" s="13" t="str"/>
      <x:c r="AB76" s="13" t="str"/>
      <x:c r="AC76" s="13" t="str"/>
      <x:c r="AD76" s="13" t="str"/>
      <x:c r="AE76" s="13" t="str"/>
      <x:c r="AF76" s="13" t="str"/>
      <x:c r="AG76" s="13" t="str"/>
      <x:c r="AH76" s="13" t="str"/>
      <x:c r="AI76" s="16" t="str">
        <x:f>IF(AND(W76="REVIEWED",X76&lt;&gt;"",Y76&lt;&gt;"",COUNTA(Z76:AF76)=7,COUNTIF(Z76:AF76,"UNCLEAR")=0,(COUNTIF(Z76:AF76,"0")+COUNTIF(Z76:AF76,"1")+COUNTIF(Z76:AF76,"2"))&gt;0,AG76&lt;&gt;"",AH76&lt;&gt;"",AJ76&lt;&gt;""),(COUNTIF(Z76:AF76,"1")+2*COUNTIF(Z76:AF76,"2"))/(2*(COUNTIF(Z76:AF76,"0")+COUNTIF(Z76:AF76,"1")+COUNTIF(Z76:AF76,"2"))),"")</x:f>
      </x:c>
      <x:c r="AJ76" s="14" t="str"/>
      <x:c r="AK76" s="14" t="str"/>
      <x:c r="AL76" s="14" t="str"/>
      <x:c r="AM76" s="9" t="str">
        <x:v>DETERMINISTIC_FAIL</x:v>
      </x:c>
      <x:c r="AN76" s="9" t="str">
        <x:v>MSC.538(107) Amendment 5 - Chapter 11 applicability</x:v>
      </x:c>
      <x:c r="AO76" s="9" t="str">
        <x:v>MVP/SHACL_GENERATION_PIPELINE/experiments/LUNA_CONTEXTUAL_SINGLESHOT/RUN_01/runs/RUN-IMO26-015-20260831T154435003302Z/artifacts/attempt_01/extracted_shape.ttl</x:v>
      </x:c>
      <x:c r="AP76" s="9" t="str">
        <x:v>7e76c43eb1490d6516a3b68119d8c8810e75c16f45856e14e439e77202f724b8</x:v>
      </x:c>
      <x:c r="AQ76" s="52" t="inlineStr">
        <x:is>
          <x:t xml:space="preserve">FAIL</x:t>
        </x:is>
      </x:c>
      <x:c r="AR76" s="53" t="inlineStr">
        <x:is>
          <x:t xml:space="preserve">VALID</x:t>
        </x:is>
      </x:c>
      <x:c r="AS76" s="53" t="inlineStr">
        <x:is>
          <x:t xml:space="preserve">IMO26-015-B-P01=ACTIVATED | IMO26-015-B-F03=ACTIVATED</x:t>
        </x:is>
      </x:c>
      <x:c r="AT76" s="53">
        <x:v>1</x:v>
      </x:c>
      <x:c r="AU76" s="53">
        <x:v>2</x:v>
      </x:c>
      <x:c r="AV76" s="53">
        <x:v>5</x:v>
      </x:c>
      <x:c r="AW76" s="53" t="inlineStr">
        <x:is>
          <x:t xml:space="preserve">sh:datatype, sh:minCount, sh:property</x:t>
        </x:is>
      </x:c>
      <x:c r="AX76" s="53">
        <x:v>1</x:v>
      </x:c>
      <x:c r="AY76" s="53">
        <x:v>1</x:v>
      </x:c>
      <x:c r="AZ76" s="53">
        <x:v>0</x:v>
      </x:c>
      <x:c r="BA76" s="54"/>
      <x:c r="BB76" s="54"/>
      <x:c r="BC76" s="54"/>
      <x:c r="BD76" s="55" t="str">
        <x:f>IF(OR(W76&lt;&gt;"REVIEWED",COUNTIF(BA76:BC76,"UNCLEAR")&gt;0,COUNTA(BA76:BC76)&lt;3,(COUNTIF(BA76:BC76,"0")+COUNTIF(BA76:BC76,"1")+COUNTIF(BA76:BC76,"2"))=0,AJ76=""),"",(COUNTIF(BA76:BC76,"1")+2*COUNTIF(BA76:BC76,"2"))/(2*(COUNTIF(BA76:BC76,"0")+COUNTIF(BA76:BC76,"1")+COUNTIF(BA76:BC76,"2"))))</x:f>
      </x:c>
    </x:row>
    <x:row r="77" ht="66" customHeight="1">
      <x:c r="A77" s="9" t="str">
        <x:v>BATCH_08</x:v>
      </x:c>
      <x:c r="B77" s="9" t="n">
        <x:v>71</x:v>
      </x:c>
      <x:c r="C77" s="9" t="str">
        <x:v>TRF-034</x:v>
      </x:c>
      <x:c r="D77" s="9" t="str">
        <x:v>TRAFICOM</x:v>
      </x:c>
      <x:c r="E77" s="9" t="str">
        <x:v>COMPLEX_READINESS</x:v>
      </x:c>
      <x:c r="F77" s="9" t="str">
        <x:v>RUN_01</x:v>
      </x:c>
      <x:c r="G77" s="12" t="str">
        <x:v>NO_ELIGIBLE_OUTPUT</x:v>
      </x:c>
      <x:c r="H77" s="12" t="str">
        <x:v>SINGLESHOT_CAPTURED_DIAGNOSTIC_FAIL</x:v>
      </x:c>
      <x:c r="I77" s="12" t="str">
        <x:v>NOT_PARSED</x:v>
      </x:c>
      <x:c r="J77" s="12" t="str">
        <x:v>FAIL</x:v>
      </x:c>
      <x:c r="K77" s="9" t="n">
        <x:v>0</x:v>
      </x:c>
      <x:c r="L77" s="9" t="n">
        <x:v>10</x:v>
      </x:c>
      <x:c r="M77" s="9" t="n">
        <x:v>0</x:v>
      </x:c>
      <x:c r="N77" s="9" t="n">
        <x:v>0</x:v>
      </x:c>
      <x:c r="O77" s="9" t="str">
        <x:v>TRF-034-P01</x:v>
      </x:c>
      <x:c r="P77" s="9" t="str">
        <x:v>PASS</x:v>
      </x:c>
      <x:c r="Q77" s="9" t="str">
        <x:v>NO_VERDICT</x:v>
      </x:c>
      <x:c r="R77" s="9" t="str">
        <x:v>GENERATION_ERROR</x:v>
      </x:c>
      <x:c r="S77" s="9" t="str">
        <x:v>TRF-034-F03</x:v>
      </x:c>
      <x:c r="T77" s="9" t="str">
        <x:v>FAIL</x:v>
      </x:c>
      <x:c r="U77" s="9" t="str">
        <x:v>NO_VERDICT</x:v>
      </x:c>
      <x:c r="V77" s="9" t="str">
        <x:v>GENERATION_ERROR</x:v>
      </x:c>
      <x:c r="W77" s="13" t="str">
        <x:v>NOT_ASSESSABLE</x:v>
      </x:c>
      <x:c r="X77" s="13" t="str">
        <x:v>AI-assisted draft</x:v>
      </x:c>
      <x:c r="Y77" s="13" t="n">
        <x:v>46281</x:v>
      </x:c>
      <x:c r="Z77" s="13" t="str">
        <x:v>N/A</x:v>
      </x:c>
      <x:c r="AA77" s="13" t="str">
        <x:v>N/A</x:v>
      </x:c>
      <x:c r="AB77" s="13" t="str">
        <x:v>N/A</x:v>
      </x:c>
      <x:c r="AC77" s="13" t="str">
        <x:v>N/A</x:v>
      </x:c>
      <x:c r="AD77" s="13" t="str">
        <x:v>N/A</x:v>
      </x:c>
      <x:c r="AE77" s="13" t="str">
        <x:v>N/A</x:v>
      </x:c>
      <x:c r="AF77" s="13" t="str">
        <x:v>N/A</x:v>
      </x:c>
      <x:c r="AG77" s="13" t="str">
        <x:v>NO</x:v>
      </x:c>
      <x:c r="AH77" s="13" t="str">
        <x:v>NOT_ASSESSABLE</x:v>
      </x:c>
      <x:c r="AI77" s="16" t="str">
        <x:f>IF(AND(W77="REVIEWED",X77&lt;&gt;"",Y77&lt;&gt;"",COUNTA(Z77:AF77)=7,COUNTIF(Z77:AF77,"UNCLEAR")=0,(COUNTIF(Z77:AF77,"0")+COUNTIF(Z77:AF77,"1")+COUNTIF(Z77:AF77,"2"))&gt;0,AG77&lt;&gt;"",AH77&lt;&gt;"",AJ77&lt;&gt;""),(COUNTIF(Z77:AF77,"1")+2*COUNTIF(Z77:AF77,"2"))/(2*(COUNTIF(Z77:AF77,"0")+COUNTIF(Z77:AF77,"1")+COUNTIF(Z77:AF77,"2"))),"")</x:f>
      </x:c>
      <x:c r="AJ77" s="14" t="str">
        <x:v>No eligible selected SINGLESHOT artifact exists for TRF-034; the frozen selection policy forbids candidate substitution.</x:v>
      </x:c>
      <x:c r="AK77" s="14" t="str">
        <x:v>UNRESOLVED</x:v>
      </x:c>
      <x:c r="AL77" s="14" t="str">
        <x:v>No semantic-fidelity or implementation-quality score is assigned to a missing selected specimen.</x:v>
      </x:c>
      <x:c r="AM77" s="9" t="str">
        <x:v>DETERMINISTIC_FAIL; NO_OUTPUT</x:v>
      </x:c>
      <x:c r="AN77" s="9" t="str">
        <x:v>4.1</x:v>
      </x:c>
      <x:c r="AO77" s="9" t="str">
        <x:v>MISSING</x:v>
      </x:c>
      <x:c r="AP77" s="9" t="str">
        <x:v>UNAVAILABLE</x:v>
      </x:c>
      <x:c r="AQ77" s="52" t="inlineStr">
        <x:is>
          <x:t xml:space="preserve">UNAVAILABLE</x:t>
        </x:is>
      </x:c>
      <x:c r="AR77" s="53" t="inlineStr">
        <x:is>
          <x:t xml:space="preserve">MISSING_ARTIFACT</x:t>
        </x:is>
      </x:c>
      <x:c r="AS77" s="53" t="inlineStr">
        <x:is>
          <x:t xml:space="preserve">TRF-034-P01=MISSING_ARTIFACT | TRF-034-F03=MISSING_ARTIFACT</x:t>
        </x:is>
      </x:c>
      <x:c r="AT77" s="53" t="inlineStr">
        <x:is>
          <x:t xml:space="preserve"/>
        </x:is>
      </x:c>
      <x:c r="AU77" s="53" t="inlineStr">
        <x:is>
          <x:t xml:space="preserve"/>
        </x:is>
      </x:c>
      <x:c r="AV77" s="53" t="inlineStr">
        <x:is>
          <x:t xml:space="preserve"/>
        </x:is>
      </x:c>
      <x:c r="AW77" s="53" t="inlineStr">
        <x:is>
          <x:t xml:space="preserve"/>
        </x:is>
      </x:c>
      <x:c r="AX77" s="53" t="inlineStr">
        <x:is>
          <x:t xml:space="preserve"/>
        </x:is>
      </x:c>
      <x:c r="AY77" s="53" t="inlineStr">
        <x:is>
          <x:t xml:space="preserve"/>
        </x:is>
      </x:c>
      <x:c r="AZ77" s="53" t="inlineStr">
        <x:is>
          <x:t xml:space="preserve"/>
        </x:is>
      </x:c>
      <x:c r="BA77" s="54" t="str">
        <x:v>N/A</x:v>
      </x:c>
      <x:c r="BB77" s="54" t="str">
        <x:v>N/A</x:v>
      </x:c>
      <x:c r="BC77" s="54" t="str">
        <x:v>N/A</x:v>
      </x:c>
      <x:c r="BD77" s="55" t="str">
        <x:f>IF(OR(W77&lt;&gt;"REVIEWED",COUNTIF(BA77:BC77,"UNCLEAR")&gt;0,COUNTA(BA77:BC77)&lt;3,(COUNTIF(BA77:BC77,"0")+COUNTIF(BA77:BC77,"1")+COUNTIF(BA77:BC77,"2"))=0,AJ77=""),"",(COUNTIF(BA77:BC77,"1")+2*COUNTIF(BA77:BC77,"2"))/(2*(COUNTIF(BA77:BC77,"0")+COUNTIF(BA77:BC77,"1")+COUNTIF(BA77:BC77,"2"))))</x:f>
      </x:c>
    </x:row>
    <x:row r="78" ht="66" customHeight="1">
      <x:c r="A78" s="9" t="str">
        <x:v>BATCH_08</x:v>
      </x:c>
      <x:c r="B78" s="9" t="n">
        <x:v>72</x:v>
      </x:c>
      <x:c r="C78" s="9" t="str">
        <x:v>IMO-124</x:v>
      </x:c>
      <x:c r="D78" s="9" t="str">
        <x:v>IMO</x:v>
      </x:c>
      <x:c r="E78" s="9" t="str">
        <x:v>DIRECT_STATIC</x:v>
      </x:c>
      <x:c r="F78" s="9" t="str">
        <x:v>RUN_01</x:v>
      </x:c>
      <x:c r="G78" s="12" t="str">
        <x:v>NO_ELIGIBLE_OUTPUT</x:v>
      </x:c>
      <x:c r="H78" s="12" t="str">
        <x:v>SINGLESHOT_CAPTURED_DIAGNOSTIC_FAIL</x:v>
      </x:c>
      <x:c r="I78" s="12" t="str">
        <x:v>NOT_PARSED</x:v>
      </x:c>
      <x:c r="J78" s="12" t="str">
        <x:v>FAIL</x:v>
      </x:c>
      <x:c r="K78" s="9" t="n">
        <x:v>0</x:v>
      </x:c>
      <x:c r="L78" s="9" t="n">
        <x:v>8</x:v>
      </x:c>
      <x:c r="M78" s="9" t="n">
        <x:v>0</x:v>
      </x:c>
      <x:c r="N78" s="9" t="n">
        <x:v>0</x:v>
      </x:c>
      <x:c r="O78" s="9" t="str">
        <x:v>IMO-124-N-P03</x:v>
      </x:c>
      <x:c r="P78" s="9" t="str">
        <x:v>PASS</x:v>
      </x:c>
      <x:c r="Q78" s="9" t="str">
        <x:v>NO_VERDICT</x:v>
      </x:c>
      <x:c r="R78" s="9" t="str">
        <x:v>GENERATION_ERROR</x:v>
      </x:c>
      <x:c r="S78" s="9" t="str">
        <x:v>IMO-124-N-F04</x:v>
      </x:c>
      <x:c r="T78" s="9" t="str">
        <x:v>FAIL</x:v>
      </x:c>
      <x:c r="U78" s="9" t="str">
        <x:v>NO_VERDICT</x:v>
      </x:c>
      <x:c r="V78" s="9" t="str">
        <x:v>GENERATION_ERROR</x:v>
      </x:c>
      <x:c r="W78" s="13" t="str">
        <x:v>NOT_ASSESSABLE</x:v>
      </x:c>
      <x:c r="X78" s="13" t="str">
        <x:v>AI-assisted draft</x:v>
      </x:c>
      <x:c r="Y78" s="13" t="n">
        <x:v>46281</x:v>
      </x:c>
      <x:c r="Z78" s="13" t="str">
        <x:v>N/A</x:v>
      </x:c>
      <x:c r="AA78" s="13" t="str">
        <x:v>N/A</x:v>
      </x:c>
      <x:c r="AB78" s="13" t="str">
        <x:v>N/A</x:v>
      </x:c>
      <x:c r="AC78" s="13" t="str">
        <x:v>N/A</x:v>
      </x:c>
      <x:c r="AD78" s="13" t="str">
        <x:v>N/A</x:v>
      </x:c>
      <x:c r="AE78" s="13" t="str">
        <x:v>N/A</x:v>
      </x:c>
      <x:c r="AF78" s="13" t="str">
        <x:v>N/A</x:v>
      </x:c>
      <x:c r="AG78" s="13" t="str">
        <x:v>NO</x:v>
      </x:c>
      <x:c r="AH78" s="13" t="str">
        <x:v>NOT_ASSESSABLE</x:v>
      </x:c>
      <x:c r="AI78" s="16" t="str">
        <x:f>IF(AND(W78="REVIEWED",X78&lt;&gt;"",Y78&lt;&gt;"",COUNTA(Z78:AF78)=7,COUNTIF(Z78:AF78,"UNCLEAR")=0,(COUNTIF(Z78:AF78,"0")+COUNTIF(Z78:AF78,"1")+COUNTIF(Z78:AF78,"2"))&gt;0,AG78&lt;&gt;"",AH78&lt;&gt;"",AJ78&lt;&gt;""),(COUNTIF(Z78:AF78,"1")+2*COUNTIF(Z78:AF78,"2"))/(2*(COUNTIF(Z78:AF78,"0")+COUNTIF(Z78:AF78,"1")+COUNTIF(Z78:AF78,"2"))),"")</x:f>
      </x:c>
      <x:c r="AJ78" s="14" t="str">
        <x:v>No eligible selected SINGLESHOT artifact exists for IMO-124; the frozen selection policy forbids candidate substitution.</x:v>
      </x:c>
      <x:c r="AK78" s="14" t="str">
        <x:v>UNRESOLVED</x:v>
      </x:c>
      <x:c r="AL78" s="14" t="str">
        <x:v>No semantic-fidelity or implementation-quality score is assigned to a missing selected specimen.</x:v>
      </x:c>
      <x:c r="AM78" s="9" t="str">
        <x:v>DETERMINISTIC_FAIL; NO_OUTPUT</x:v>
      </x:c>
      <x:c r="AN78" s="9" t="str">
        <x:v>Part II-A 5.2.2.1-.2</x:v>
      </x:c>
      <x:c r="AO78" s="9" t="str">
        <x:v>MISSING</x:v>
      </x:c>
      <x:c r="AP78" s="9" t="str">
        <x:v>UNAVAILABLE</x:v>
      </x:c>
      <x:c r="AQ78" s="52" t="inlineStr">
        <x:is>
          <x:t xml:space="preserve">UNAVAILABLE</x:t>
        </x:is>
      </x:c>
      <x:c r="AR78" s="53" t="inlineStr">
        <x:is>
          <x:t xml:space="preserve">MISSING_ARTIFACT</x:t>
        </x:is>
      </x:c>
      <x:c r="AS78" s="53" t="inlineStr">
        <x:is>
          <x:t xml:space="preserve">IMO-124-N-P03=MISSING_ARTIFACT | IMO-124-N-F04=MISSING_ARTIFACT</x:t>
        </x:is>
      </x:c>
      <x:c r="AT78" s="53" t="inlineStr">
        <x:is>
          <x:t xml:space="preserve"/>
        </x:is>
      </x:c>
      <x:c r="AU78" s="53" t="inlineStr">
        <x:is>
          <x:t xml:space="preserve"/>
        </x:is>
      </x:c>
      <x:c r="AV78" s="53" t="inlineStr">
        <x:is>
          <x:t xml:space="preserve"/>
        </x:is>
      </x:c>
      <x:c r="AW78" s="53" t="inlineStr">
        <x:is>
          <x:t xml:space="preserve"/>
        </x:is>
      </x:c>
      <x:c r="AX78" s="53" t="inlineStr">
        <x:is>
          <x:t xml:space="preserve"/>
        </x:is>
      </x:c>
      <x:c r="AY78" s="53" t="inlineStr">
        <x:is>
          <x:t xml:space="preserve"/>
        </x:is>
      </x:c>
      <x:c r="AZ78" s="53" t="inlineStr">
        <x:is>
          <x:t xml:space="preserve"/>
        </x:is>
      </x:c>
      <x:c r="BA78" s="54" t="str">
        <x:v>N/A</x:v>
      </x:c>
      <x:c r="BB78" s="54" t="str">
        <x:v>N/A</x:v>
      </x:c>
      <x:c r="BC78" s="54" t="str">
        <x:v>N/A</x:v>
      </x:c>
      <x:c r="BD78" s="55" t="str">
        <x:f>IF(OR(W78&lt;&gt;"REVIEWED",COUNTIF(BA78:BC78,"UNCLEAR")&gt;0,COUNTA(BA78:BC78)&lt;3,(COUNTIF(BA78:BC78,"0")+COUNTIF(BA78:BC78,"1")+COUNTIF(BA78:BC78,"2"))=0,AJ78=""),"",(COUNTIF(BA78:BC78,"1")+2*COUNTIF(BA78:BC78,"2"))/(2*(COUNTIF(BA78:BC78,"0")+COUNTIF(BA78:BC78,"1")+COUNTIF(BA78:BC78,"2"))))</x:f>
      </x:c>
    </x:row>
    <x:row r="79" ht="66" customHeight="1">
      <x:c r="A79" s="9" t="str">
        <x:v>BATCH_08</x:v>
      </x:c>
      <x:c r="B79" s="9" t="n">
        <x:v>73</x:v>
      </x:c>
      <x:c r="C79" s="9" t="str">
        <x:v>IMO-079</x:v>
      </x:c>
      <x:c r="D79" s="9" t="str">
        <x:v>IMO</x:v>
      </x:c>
      <x:c r="E79" s="9" t="str">
        <x:v>DIRECT_CALCULATION</x:v>
      </x:c>
      <x:c r="F79" s="9" t="str">
        <x:v>RUN_01</x:v>
      </x:c>
      <x:c r="G79" s="12" t="str">
        <x:v>OFFICIAL_ELIGIBLE_OUTPUT</x:v>
      </x:c>
      <x:c r="H79" s="12" t="str">
        <x:v>SINGLESHOT_CAPTURED_DIAGNOSTIC_PASS</x:v>
      </x:c>
      <x:c r="I79" s="12" t="str">
        <x:v>PARSED</x:v>
      </x:c>
      <x:c r="J79" s="12" t="str">
        <x:v>PASS</x:v>
      </x:c>
      <x:c r="K79" s="9" t="n">
        <x:v>8</x:v>
      </x:c>
      <x:c r="L79" s="9" t="n">
        <x:v>8</x:v>
      </x:c>
      <x:c r="M79" s="9" t="n">
        <x:v>8</x:v>
      </x:c>
      <x:c r="N79" s="9" t="n">
        <x:v>1</x:v>
      </x:c>
      <x:c r="O79" s="9" t="str">
        <x:v>IMO-079-H-P01</x:v>
      </x:c>
      <x:c r="P79" s="9" t="str">
        <x:v>PASS</x:v>
      </x:c>
      <x:c r="Q79" s="9" t="str">
        <x:v>PASS</x:v>
      </x:c>
      <x:c r="R79" s="9" t="str">
        <x:v>CORRECT_BEHAVIOR</x:v>
      </x:c>
      <x:c r="S79" s="9" t="str">
        <x:v>IMO-079-H-F03</x:v>
      </x:c>
      <x:c r="T79" s="9" t="str">
        <x:v>FAIL</x:v>
      </x:c>
      <x:c r="U79" s="9" t="str">
        <x:v>FAIL</x:v>
      </x:c>
      <x:c r="V79" s="9" t="str">
        <x:v>CORRECT_BEHAVIOR</x:v>
      </x:c>
      <x:c r="W79" s="13" t="str">
        <x:v>REVIEWED</x:v>
      </x:c>
      <x:c r="X79" s="13" t="str">
        <x:v>AI-assisted draft</x:v>
      </x:c>
      <x:c r="Y79" s="13" t="n">
        <x:v>46281</x:v>
      </x:c>
      <x:c r="Z79" s="13" t="n">
        <x:v>2</x:v>
      </x:c>
      <x:c r="AA79" s="13" t="n">
        <x:v>2</x:v>
      </x:c>
      <x:c r="AB79" s="13" t="n">
        <x:v>2</x:v>
      </x:c>
      <x:c r="AC79" s="13" t="n">
        <x:v>2</x:v>
      </x:c>
      <x:c r="AD79" s="13" t="n">
        <x:v>2</x:v>
      </x:c>
      <x:c r="AE79" s="13" t="n">
        <x:v>2</x:v>
      </x:c>
      <x:c r="AF79" s="13" t="n">
        <x:v>2</x:v>
      </x:c>
      <x:c r="AG79" s="13" t="str">
        <x:v>NO</x:v>
      </x:c>
      <x:c r="AH79" s="13" t="str">
        <x:v>CORRECT</x:v>
      </x:c>
      <x:c r="AI79" s="16" t="n">
        <x:f>IF(AND(W79="REVIEWED",X79&lt;&gt;"",Y79&lt;&gt;"",COUNTA(Z79:AF79)=7,COUNTIF(Z79:AF79,"UNCLEAR")=0,(COUNTIF(Z79:AF79,"0")+COUNTIF(Z79:AF79,"1")+COUNTIF(Z79:AF79,"2"))&gt;0,AG79&lt;&gt;"",AH79&lt;&gt;"",AJ79&lt;&gt;""),(COUNTIF(Z79:AF79,"1")+2*COUNTIF(Z79:AF79,"2"))/(2*(COUNTIF(Z79:AF79,"0")+COUNTIF(Z79:AF79,"1")+COUNTIF(Z79:AF79,"2"))),"")</x:f>
        <x:v>1</x:v>
      </x:c>
      <x:c r="AJ79" s="14" t="str">
        <x:v>Polar Code I-A 8.3.3.4; the one-shot artifact contains the full person-days formula and canonical quantity structures.</x:v>
      </x:c>
      <x:c r="AK79" s="14" t="str">
        <x:v>NONE_FOUND</x:v>
      </x:c>
      <x:c r="AL79" s="14" t="str">
        <x:v>No material defect found.</x:v>
      </x:c>
      <x:c r="AM79" s="9" t="str"/>
      <x:c r="AN79" s="9" t="str">
        <x:v>Part I-A 8.3.3.4</x:v>
      </x:c>
      <x:c r="AO79" s="9" t="str">
        <x:v>MVP/SHACL_GENERATION_PIPELINE/experiments/LUNA_CONTEXTUAL_SINGLESHOT/RUN_01/runs/RUN-IMO-079-20260831T152159891580Z/artifacts/attempt_01/extracted_shape.ttl</x:v>
      </x:c>
      <x:c r="AP79" s="9" t="str">
        <x:v>9a4fcc328dd50741092a4da4c0a27ba9b94eebc50f969156d9d3ab275ccda286</x:v>
      </x:c>
      <x:c r="AQ79" s="52" t="inlineStr">
        <x:is>
          <x:t xml:space="preserve">PASS</x:t>
        </x:is>
      </x:c>
      <x:c r="AR79" s="53" t="inlineStr">
        <x:is>
          <x:t xml:space="preserve">VALID</x:t>
        </x:is>
      </x:c>
      <x:c r="AS79" s="53" t="inlineStr">
        <x:is>
          <x:t xml:space="preserve">IMO-079-H-P01=ACTIVATED | IMO-079-H-F03=ACTIVATED</x:t>
        </x:is>
      </x:c>
      <x:c r="AT79" s="53">
        <x:v>1</x:v>
      </x:c>
      <x:c r="AU79" s="53">
        <x:v>7</x:v>
      </x:c>
      <x:c r="AV79" s="53">
        <x:v>30</x:v>
      </x:c>
      <x:c r="AW79" s="53" t="inlineStr">
        <x:is>
          <x:t xml:space="preserve">sh:class, sh:datatype, sh:hasValue, sh:maxCount, sh:minCount, sh:node, sh:property</x:t>
        </x:is>
      </x:c>
      <x:c r="AX79" s="53">
        <x:v>1</x:v>
      </x:c>
      <x:c r="AY79" s="53">
        <x:v>1</x:v>
      </x:c>
      <x:c r="AZ79" s="53">
        <x:v>0</x:v>
      </x:c>
      <x:c r="BA79" s="54" t="n">
        <x:v>2</x:v>
      </x:c>
      <x:c r="BB79" s="54" t="n">
        <x:v>2</x:v>
      </x:c>
      <x:c r="BC79" s="54" t="n">
        <x:v>2</x:v>
      </x:c>
      <x:c r="BD79" s="55" t="n">
        <x:f>IF(OR(W79&lt;&gt;"REVIEWED",COUNTIF(BA79:BC79,"UNCLEAR")&gt;0,COUNTA(BA79:BC79)&lt;3,(COUNTIF(BA79:BC79,"0")+COUNTIF(BA79:BC79,"1")+COUNTIF(BA79:BC79,"2"))=0,AJ79=""),"",(COUNTIF(BA79:BC79,"1")+2*COUNTIF(BA79:BC79,"2"))/(2*(COUNTIF(BA79:BC79,"0")+COUNTIF(BA79:BC79,"1")+COUNTIF(BA79:BC79,"2"))))</x:f>
        <x:v>1</x:v>
      </x:c>
    </x:row>
    <x:row r="80" ht="66" customHeight="1">
      <x:c r="A80" s="9" t="str">
        <x:v>BATCH_08</x:v>
      </x:c>
      <x:c r="B80" s="9" t="n">
        <x:v>74</x:v>
      </x:c>
      <x:c r="C80" s="9" t="str">
        <x:v>TRF-076</x:v>
      </x:c>
      <x:c r="D80" s="9" t="str">
        <x:v>TRAFICOM</x:v>
      </x:c>
      <x:c r="E80" s="9" t="str">
        <x:v>DIRECT_STATIC</x:v>
      </x:c>
      <x:c r="F80" s="9" t="str">
        <x:v>RUN_01</x:v>
      </x:c>
      <x:c r="G80" s="12" t="str">
        <x:v>OFFICIAL_ELIGIBLE_OUTPUT</x:v>
      </x:c>
      <x:c r="H80" s="12" t="str">
        <x:v>SINGLESHOT_CAPTURED_DIAGNOSTIC_PASS</x:v>
      </x:c>
      <x:c r="I80" s="12" t="str">
        <x:v>PARSED</x:v>
      </x:c>
      <x:c r="J80" s="12" t="str">
        <x:v>PASS</x:v>
      </x:c>
      <x:c r="K80" s="9" t="n">
        <x:v>7</x:v>
      </x:c>
      <x:c r="L80" s="9" t="n">
        <x:v>7</x:v>
      </x:c>
      <x:c r="M80" s="9" t="n">
        <x:v>4</x:v>
      </x:c>
      <x:c r="N80" s="9" t="n">
        <x:v>0</x:v>
      </x:c>
      <x:c r="O80" s="9" t="str">
        <x:v>TRF-076-P03</x:v>
      </x:c>
      <x:c r="P80" s="9" t="str">
        <x:v>PASS</x:v>
      </x:c>
      <x:c r="Q80" s="9" t="str">
        <x:v>FAIL</x:v>
      </x:c>
      <x:c r="R80" s="9" t="str">
        <x:v>FALSE_REJECT</x:v>
      </x:c>
      <x:c r="S80" s="9" t="str">
        <x:v>TRF-076-F01</x:v>
      </x:c>
      <x:c r="T80" s="9" t="str">
        <x:v>FAIL</x:v>
      </x:c>
      <x:c r="U80" s="9" t="str">
        <x:v>FAIL</x:v>
      </x:c>
      <x:c r="V80" s="9" t="str">
        <x:v>CORRECT_BEHAVIOR</x:v>
      </x:c>
      <x:c r="W80" s="13" t="str">
        <x:v>REVIEWED</x:v>
      </x:c>
      <x:c r="X80" s="13" t="str">
        <x:v>AI-assisted draft</x:v>
      </x:c>
      <x:c r="Y80" s="13" t="n">
        <x:v>46281</x:v>
      </x:c>
      <x:c r="Z80" s="13" t="n">
        <x:v>2</x:v>
      </x:c>
      <x:c r="AA80" s="13" t="n">
        <x:v>2</x:v>
      </x:c>
      <x:c r="AB80" s="13" t="n">
        <x:v>1</x:v>
      </x:c>
      <x:c r="AC80" s="13" t="n">
        <x:v>1</x:v>
      </x:c>
      <x:c r="AD80" s="13" t="n">
        <x:v>0</x:v>
      </x:c>
      <x:c r="AE80" s="13" t="n">
        <x:v>2</x:v>
      </x:c>
      <x:c r="AF80" s="13" t="n">
        <x:v>2</x:v>
      </x:c>
      <x:c r="AG80" s="13" t="str">
        <x:v>YES</x:v>
      </x:c>
      <x:c r="AH80" s="13" t="str">
        <x:v>MAJOR_DEFECT</x:v>
      </x:c>
      <x:c r="AI80" s="16" t="n">
        <x:f>IF(AND(W80="REVIEWED",X80&lt;&gt;"",Y80&lt;&gt;"",COUNTA(Z80:AF80)=7,COUNTIF(Z80:AF80,"UNCLEAR")=0,(COUNTIF(Z80:AF80,"0")+COUNTIF(Z80:AF80,"1")+COUNTIF(Z80:AF80,"2"))&gt;0,AG80&lt;&gt;"",AH80&lt;&gt;"",AJ80&lt;&gt;""),(COUNTIF(Z80:AF80,"1")+2*COUNTIF(Z80:AF80,"2"))/(2*(COUNTIF(Z80:AF80,"0")+COUNTIF(Z80:AF80,"1")+COUNTIF(Z80:AF80,"2"))),"")</x:f>
        <x:v>0.7142857142857143</x:v>
      </x:c>
      <x:c r="AJ80" s="14" t="str">
        <x:v>TRAFICOM 6.5.1.3; separate CP, non-reversing FP, and reversing FP branches attempt the mandatory case sets.</x:v>
      </x:c>
      <x:c r="AK80" s="14" t="str">
        <x:v>MULTIPLE</x:v>
      </x:c>
      <x:c r="AL80" s="14" t="str">
        <x:v>The plain-literal CP/FP sh:hasValue values falsely reject typed canonical values. Each SPARQL block also chains the missing-case tests conjunctively, so it reports only when all listed cases are absent; a partial set can escape the mandatory coverage rule.</x:v>
      </x:c>
      <x:c r="AM80" s="9" t="str">
        <x:v>ALWAYS_FAIL; RDF_FALSE_REJECT</x:v>
      </x:c>
      <x:c r="AN80" s="9" t="str">
        <x:v>6.5.1.3</x:v>
      </x:c>
      <x:c r="AO80" s="9" t="str">
        <x:v>MVP/SHACL_GENERATION_PIPELINE/experiments/LUNA_CONTEXTUAL_SINGLESHOT/RUN_01/runs/RUN-TRF-076-20260831T162001219959Z/artifacts/attempt_01/extracted_shape.ttl</x:v>
      </x:c>
      <x:c r="AP80" s="9" t="str">
        <x:v>44b4ec1733a9473ded2f1a6631d9889aece7d7034e84d6d1a681d311c8aa0c1b</x:v>
      </x:c>
      <x:c r="AQ80" s="52" t="inlineStr">
        <x:is>
          <x:t xml:space="preserve">PASS</x:t>
        </x:is>
      </x:c>
      <x:c r="AR80" s="53" t="inlineStr">
        <x:is>
          <x:t xml:space="preserve">VALID</x:t>
        </x:is>
      </x:c>
      <x:c r="AS80" s="53" t="inlineStr">
        <x:is>
          <x:t xml:space="preserve">TRF-076-P03=ACTIVATED | TRF-076-F01=ACTIVATED</x:t>
        </x:is>
      </x:c>
      <x:c r="AT80" s="53">
        <x:v>2</x:v>
      </x:c>
      <x:c r="AU80" s="53">
        <x:v>7</x:v>
      </x:c>
      <x:c r="AV80" s="53">
        <x:v>26</x:v>
      </x:c>
      <x:c r="AW80" s="53" t="inlineStr">
        <x:is>
          <x:t xml:space="preserve">sh:class, sh:datatype, sh:hasValue, sh:maxCount, sh:minCount, sh:or, sh:property</x:t>
        </x:is>
      </x:c>
      <x:c r="AX80" s="53">
        <x:v>3</x:v>
      </x:c>
      <x:c r="AY80" s="53">
        <x:v>1</x:v>
      </x:c>
      <x:c r="AZ80" s="53">
        <x:v>1</x:v>
      </x:c>
      <x:c r="BA80" s="54" t="n">
        <x:v>1</x:v>
      </x:c>
      <x:c r="BB80" s="54" t="n">
        <x:v>0</x:v>
      </x:c>
      <x:c r="BC80" s="54" t="n">
        <x:v>2</x:v>
      </x:c>
      <x:c r="BD80" s="55" t="n">
        <x:f>IF(OR(W80&lt;&gt;"REVIEWED",COUNTIF(BA80:BC80,"UNCLEAR")&gt;0,COUNTA(BA80:BC80)&lt;3,(COUNTIF(BA80:BC80,"0")+COUNTIF(BA80:BC80,"1")+COUNTIF(BA80:BC80,"2"))=0,AJ80=""),"",(COUNTIF(BA80:BC80,"1")+2*COUNTIF(BA80:BC80,"2"))/(2*(COUNTIF(BA80:BC80,"0")+COUNTIF(BA80:BC80,"1")+COUNTIF(BA80:BC80,"2"))))</x:f>
        <x:v>0.5</x:v>
      </x:c>
    </x:row>
    <x:row r="81" ht="66" customHeight="1">
      <x:c r="A81" s="9" t="str">
        <x:v>BATCH_08</x:v>
      </x:c>
      <x:c r="B81" s="9" t="n">
        <x:v>75</x:v>
      </x:c>
      <x:c r="C81" s="9" t="str">
        <x:v>I2-005</x:v>
      </x:c>
      <x:c r="D81" s="9" t="str">
        <x:v>I2</x:v>
      </x:c>
      <x:c r="E81" s="9" t="str">
        <x:v>DIRECT_STATIC</x:v>
      </x:c>
      <x:c r="F81" s="9" t="str">
        <x:v>RUN_01</x:v>
      </x:c>
      <x:c r="G81" s="12" t="str">
        <x:v>OFFICIAL_ELIGIBLE_OUTPUT</x:v>
      </x:c>
      <x:c r="H81" s="12" t="str">
        <x:v>SINGLESHOT_CAPTURED_DIAGNOSTIC_PASS</x:v>
      </x:c>
      <x:c r="I81" s="12" t="str">
        <x:v>PARSED</x:v>
      </x:c>
      <x:c r="J81" s="12" t="str">
        <x:v>PASS</x:v>
      </x:c>
      <x:c r="K81" s="9" t="n">
        <x:v>5</x:v>
      </x:c>
      <x:c r="L81" s="9" t="n">
        <x:v>5</x:v>
      </x:c>
      <x:c r="M81" s="9" t="n">
        <x:v>5</x:v>
      </x:c>
      <x:c r="N81" s="9" t="n">
        <x:v>1</x:v>
      </x:c>
      <x:c r="O81" s="9" t="str">
        <x:v>I2-005-G-P01</x:v>
      </x:c>
      <x:c r="P81" s="9" t="str">
        <x:v>PASS</x:v>
      </x:c>
      <x:c r="Q81" s="9" t="str">
        <x:v>PASS</x:v>
      </x:c>
      <x:c r="R81" s="9" t="str">
        <x:v>CORRECT_BEHAVIOR</x:v>
      </x:c>
      <x:c r="S81" s="9" t="str">
        <x:v>I2-005-G-F01</x:v>
      </x:c>
      <x:c r="T81" s="9" t="str">
        <x:v>FAIL</x:v>
      </x:c>
      <x:c r="U81" s="9" t="str">
        <x:v>FAIL</x:v>
      </x:c>
      <x:c r="V81" s="9" t="str">
        <x:v>CORRECT_BEHAVIOR</x:v>
      </x:c>
      <x:c r="W81" s="13" t="str">
        <x:v>REVIEWED</x:v>
      </x:c>
      <x:c r="X81" s="13" t="str">
        <x:v>AI-assisted draft</x:v>
      </x:c>
      <x:c r="Y81" s="13" t="n">
        <x:v>46281</x:v>
      </x:c>
      <x:c r="Z81" s="13" t="n">
        <x:v>2</x:v>
      </x:c>
      <x:c r="AA81" s="13" t="n">
        <x:v>2</x:v>
      </x:c>
      <x:c r="AB81" s="13" t="n">
        <x:v>2</x:v>
      </x:c>
      <x:c r="AC81" s="13" t="n">
        <x:v>2</x:v>
      </x:c>
      <x:c r="AD81" s="13" t="n">
        <x:v>2</x:v>
      </x:c>
      <x:c r="AE81" s="13" t="n">
        <x:v>2</x:v>
      </x:c>
      <x:c r="AF81" s="13" t="n">
        <x:v>2</x:v>
      </x:c>
      <x:c r="AG81" s="13" t="str">
        <x:v>NO</x:v>
      </x:c>
      <x:c r="AH81" s="13" t="str">
        <x:v>CORRECT</x:v>
      </x:c>
      <x:c r="AI81" s="16" t="n">
        <x:f>IF(AND(W81="REVIEWED",X81&lt;&gt;"",Y81&lt;&gt;"",COUNTA(Z81:AF81)=7,COUNTIF(Z81:AF81,"UNCLEAR")=0,(COUNTIF(Z81:AF81,"0")+COUNTIF(Z81:AF81,"1")+COUNTIF(Z81:AF81,"2"))&gt;0,AG81&lt;&gt;"",AH81&lt;&gt;"",AJ81&lt;&gt;""),(COUNTIF(Z81:AF81,"1")+2*COUNTIF(Z81:AF81,"2"))/(2*(COUNTIF(Z81:AF81,"0")+COUNTIF(Z81:AF81,"1")+COUNTIF(Z81:AF81,"2"))),"")</x:f>
        <x:v>1</x:v>
      </x:c>
      <x:c r="AJ81" s="14" t="str">
        <x:v>IACS UR I2 2.5; boundary ownership, exact 7-degree numeric constraint, datatype, and degree unit are correct.</x:v>
      </x:c>
      <x:c r="AK81" s="14" t="str">
        <x:v>NONE_FOUND</x:v>
      </x:c>
      <x:c r="AL81" s="14" t="str">
        <x:v>No material semantic defect found.</x:v>
      </x:c>
      <x:c r="AM81" s="9" t="str"/>
      <x:c r="AN81" s="9" t="str">
        <x:v>I2.2.5</x:v>
      </x:c>
      <x:c r="AO81" s="9" t="str">
        <x:v>MVP/SHACL_GENERATION_PIPELINE/experiments/LUNA_CONTEXTUAL_SINGLESHOT/RUN_01/runs/RUN-I2-005-20260831T142048012679Z/artifacts/attempt_01/extracted_shape.ttl</x:v>
      </x:c>
      <x:c r="AP81" s="9" t="str">
        <x:v>24d36efb07eee6a47d543527b061d7f182a2b8916fcd18f25df93064cc206dcc</x:v>
      </x:c>
      <x:c r="AQ81" s="52" t="inlineStr">
        <x:is>
          <x:t xml:space="preserve">PASS</x:t>
        </x:is>
      </x:c>
      <x:c r="AR81" s="53" t="inlineStr">
        <x:is>
          <x:t xml:space="preserve">VALID</x:t>
        </x:is>
      </x:c>
      <x:c r="AS81" s="53" t="inlineStr">
        <x:is>
          <x:t xml:space="preserve">I2-005-G-P01=ACTIVATED | I2-005-G-F01=ACTIVATED</x:t>
        </x:is>
      </x:c>
      <x:c r="AT81" s="53">
        <x:v>1</x:v>
      </x:c>
      <x:c r="AU81" s="53">
        <x:v>4</x:v>
      </x:c>
      <x:c r="AV81" s="53">
        <x:v>17</x:v>
      </x:c>
      <x:c r="AW81" s="53" t="inlineStr">
        <x:is>
          <x:t xml:space="preserve">sh:class, sh:datatype, sh:hasValue, sh:maxCount, sh:maxInclusive, sh:minCount, sh:minInclusive, sh:node, sh:property</x:t>
        </x:is>
      </x:c>
      <x:c r="AX81" s="53">
        <x:v>0</x:v>
      </x:c>
      <x:c r="AY81" s="53">
        <x:v>1</x:v>
      </x:c>
      <x:c r="AZ81" s="53">
        <x:v>0</x:v>
      </x:c>
      <x:c r="BA81" s="54" t="n">
        <x:v>2</x:v>
      </x:c>
      <x:c r="BB81" s="54" t="n">
        <x:v>2</x:v>
      </x:c>
      <x:c r="BC81" s="54" t="n">
        <x:v>0</x:v>
      </x:c>
      <x:c r="BD81" s="55" t="n">
        <x:f>IF(OR(W81&lt;&gt;"REVIEWED",COUNTIF(BA81:BC81,"UNCLEAR")&gt;0,COUNTA(BA81:BC81)&lt;3,(COUNTIF(BA81:BC81,"0")+COUNTIF(BA81:BC81,"1")+COUNTIF(BA81:BC81,"2"))=0,AJ81=""),"",(COUNTIF(BA81:BC81,"1")+2*COUNTIF(BA81:BC81,"2"))/(2*(COUNTIF(BA81:BC81,"0")+COUNTIF(BA81:BC81,"1")+COUNTIF(BA81:BC81,"2"))))</x:f>
        <x:v>0.6666666666666666</x:v>
      </x:c>
    </x:row>
    <x:row r="82" ht="66" customHeight="1">
      <x:c r="A82" s="9" t="str">
        <x:v>BATCH_08</x:v>
      </x:c>
      <x:c r="B82" s="9" t="n">
        <x:v>76</x:v>
      </x:c>
      <x:c r="C82" s="9" t="str">
        <x:v>IMO-048</x:v>
      </x:c>
      <x:c r="D82" s="9" t="str">
        <x:v>IMO</x:v>
      </x:c>
      <x:c r="E82" s="9" t="str">
        <x:v>DIRECT_STATIC</x:v>
      </x:c>
      <x:c r="F82" s="9" t="str">
        <x:v>RUN_01</x:v>
      </x:c>
      <x:c r="G82" s="12" t="str">
        <x:v>OFFICIAL_ELIGIBLE_OUTPUT</x:v>
      </x:c>
      <x:c r="H82" s="12" t="str">
        <x:v>SINGLESHOT_CAPTURED_DIAGNOSTIC_PASS</x:v>
      </x:c>
      <x:c r="I82" s="12" t="str">
        <x:v>PARSED</x:v>
      </x:c>
      <x:c r="J82" s="12" t="str">
        <x:v>PASS</x:v>
      </x:c>
      <x:c r="K82" s="9" t="n">
        <x:v>7</x:v>
      </x:c>
      <x:c r="L82" s="9" t="n">
        <x:v>7</x:v>
      </x:c>
      <x:c r="M82" s="9" t="n">
        <x:v>7</x:v>
      </x:c>
      <x:c r="N82" s="9" t="n">
        <x:v>1</x:v>
      </x:c>
      <x:c r="O82" s="9" t="str">
        <x:v>IMO-048-P01</x:v>
      </x:c>
      <x:c r="P82" s="9" t="str">
        <x:v>PASS</x:v>
      </x:c>
      <x:c r="Q82" s="9" t="str">
        <x:v>PASS</x:v>
      </x:c>
      <x:c r="R82" s="9" t="str">
        <x:v>CORRECT_BEHAVIOR</x:v>
      </x:c>
      <x:c r="S82" s="9" t="str">
        <x:v>IMO-048-F01</x:v>
      </x:c>
      <x:c r="T82" s="9" t="str">
        <x:v>FAIL</x:v>
      </x:c>
      <x:c r="U82" s="9" t="str">
        <x:v>FAIL</x:v>
      </x:c>
      <x:c r="V82" s="9" t="str">
        <x:v>CORRECT_BEHAVIOR</x:v>
      </x:c>
      <x:c r="W82" s="13" t="str">
        <x:v>REVIEWED</x:v>
      </x:c>
      <x:c r="X82" s="13" t="str">
        <x:v>AI-assisted draft</x:v>
      </x:c>
      <x:c r="Y82" s="13" t="n">
        <x:v>46281</x:v>
      </x:c>
      <x:c r="Z82" s="13" t="n">
        <x:v>1</x:v>
      </x:c>
      <x:c r="AA82" s="13" t="n">
        <x:v>2</x:v>
      </x:c>
      <x:c r="AB82" s="13" t="n">
        <x:v>2</x:v>
      </x:c>
      <x:c r="AC82" s="13" t="n">
        <x:v>2</x:v>
      </x:c>
      <x:c r="AD82" s="13" t="n">
        <x:v>2</x:v>
      </x:c>
      <x:c r="AE82" s="13" t="n">
        <x:v>1</x:v>
      </x:c>
      <x:c r="AF82" s="13" t="n">
        <x:v>2</x:v>
      </x:c>
      <x:c r="AG82" s="13" t="str">
        <x:v>YES</x:v>
      </x:c>
      <x:c r="AH82" s="13" t="str">
        <x:v>MAJOR_DEFECT</x:v>
      </x:c>
      <x:c r="AI82" s="16" t="n">
        <x:f>IF(AND(W82="REVIEWED",X82&lt;&gt;"",Y82&lt;&gt;"",COUNTA(Z82:AF82)=7,COUNTIF(Z82:AF82,"UNCLEAR")=0,(COUNTIF(Z82:AF82,"0")+COUNTIF(Z82:AF82,"1")+COUNTIF(Z82:AF82,"2"))&gt;0,AG82&lt;&gt;"",AH82&lt;&gt;"",AJ82&lt;&gt;""),(COUNTIF(Z82:AF82,"1")+2*COUNTIF(Z82:AF82,"2"))/(2*(COUNTIF(Z82:AF82,"0")+COUNTIF(Z82:AF82,"1")+COUNTIF(Z82:AF82,"2"))),"")</x:f>
        <x:v>0.8571428571428571</x:v>
      </x:c>
      <x:c r="AJ82" s="14" t="str">
        <x:v>Polar Code I-A 6.3.2.3; all approval, authority, standard, and PST fields are directly constrained.</x:v>
      </x:c>
      <x:c r="AK82" s="14" t="str">
        <x:v>CODE_DEFECT</x:v>
      </x:c>
      <x:c r="AL82" s="14" t="str">
        <x:v>The artifact makes exposedMachineryOrFoundationMaterial mandatory for every ship. The clause is conditional on represented exposed machinery/foundation material, so a ship outside that scope can be falsely rejected.</x:v>
      </x:c>
      <x:c r="AM82" s="9" t="str"/>
      <x:c r="AN82" s="9" t="str">
        <x:v>Part I-A 6.3.2.3</x:v>
      </x:c>
      <x:c r="AO82" s="9" t="str">
        <x:v>MVP/SHACL_GENERATION_PIPELINE/experiments/LUNA_CONTEXTUAL_SINGLESHOT/RUN_01/runs/RUN-IMO-048-20260831T151236143223Z/artifacts/attempt_01/extracted_shape.ttl</x:v>
      </x:c>
      <x:c r="AP82" s="9" t="str">
        <x:v>abac3190d7bcc25157d8375b7621a187af4e0c00e6f7de7b45d7c189c85e9c64</x:v>
      </x:c>
      <x:c r="AQ82" s="52" t="inlineStr">
        <x:is>
          <x:t xml:space="preserve">PASS</x:t>
        </x:is>
      </x:c>
      <x:c r="AR82" s="53" t="inlineStr">
        <x:is>
          <x:t xml:space="preserve">VALID</x:t>
        </x:is>
      </x:c>
      <x:c r="AS82" s="53" t="inlineStr">
        <x:is>
          <x:t xml:space="preserve">IMO-048-P01=ACTIVATED | IMO-048-F01=ACTIVATED</x:t>
        </x:is>
      </x:c>
      <x:c r="AT82" s="53">
        <x:v>1</x:v>
      </x:c>
      <x:c r="AU82" s="53">
        <x:v>7</x:v>
      </x:c>
      <x:c r="AV82" s="53">
        <x:v>28</x:v>
      </x:c>
      <x:c r="AW82" s="53" t="inlineStr">
        <x:is>
          <x:t xml:space="preserve">sh:class, sh:datatype, sh:hasValue, sh:in, sh:maxCount, sh:minCount, sh:node, sh:property</x:t>
        </x:is>
      </x:c>
      <x:c r="AX82" s="53">
        <x:v>0</x:v>
      </x:c>
      <x:c r="AY82" s="53">
        <x:v>1</x:v>
      </x:c>
      <x:c r="AZ82" s="53">
        <x:v>0</x:v>
      </x:c>
      <x:c r="BA82" s="54" t="n">
        <x:v>2</x:v>
      </x:c>
      <x:c r="BB82" s="54" t="n">
        <x:v>2</x:v>
      </x:c>
      <x:c r="BC82" s="54" t="n">
        <x:v>2</x:v>
      </x:c>
      <x:c r="BD82" s="55" t="n">
        <x:f>IF(OR(W82&lt;&gt;"REVIEWED",COUNTIF(BA82:BC82,"UNCLEAR")&gt;0,COUNTA(BA82:BC82)&lt;3,(COUNTIF(BA82:BC82,"0")+COUNTIF(BA82:BC82,"1")+COUNTIF(BA82:BC82,"2"))=0,AJ82=""),"",(COUNTIF(BA82:BC82,"1")+2*COUNTIF(BA82:BC82,"2"))/(2*(COUNTIF(BA82:BC82,"0")+COUNTIF(BA82:BC82,"1")+COUNTIF(BA82:BC82,"2"))))</x:f>
        <x:v>1</x:v>
      </x:c>
    </x:row>
    <x:row r="83" ht="66" customHeight="1">
      <x:c r="A83" s="9" t="str">
        <x:v>BATCH_08</x:v>
      </x:c>
      <x:c r="B83" s="9" t="n">
        <x:v>77</x:v>
      </x:c>
      <x:c r="C83" s="9" t="str">
        <x:v>IMO-101</x:v>
      </x:c>
      <x:c r="D83" s="9" t="str">
        <x:v>IMO</x:v>
      </x:c>
      <x:c r="E83" s="9" t="str">
        <x:v>DIRECT_STATIC</x:v>
      </x:c>
      <x:c r="F83" s="9" t="str">
        <x:v>RUN_01</x:v>
      </x:c>
      <x:c r="G83" s="12" t="str">
        <x:v>OFFICIAL_ELIGIBLE_OUTPUT</x:v>
      </x:c>
      <x:c r="H83" s="12" t="str">
        <x:v>SINGLESHOT_CAPTURED_DIAGNOSTIC_PASS</x:v>
      </x:c>
      <x:c r="I83" s="12" t="str">
        <x:v>PARSED</x:v>
      </x:c>
      <x:c r="J83" s="12" t="str">
        <x:v>PASS</x:v>
      </x:c>
      <x:c r="K83" s="9" t="n">
        <x:v>5</x:v>
      </x:c>
      <x:c r="L83" s="9" t="n">
        <x:v>5</x:v>
      </x:c>
      <x:c r="M83" s="9" t="n">
        <x:v>5</x:v>
      </x:c>
      <x:c r="N83" s="9" t="n">
        <x:v>1</x:v>
      </x:c>
      <x:c r="O83" s="9" t="str">
        <x:v>IMO-101-K-P01</x:v>
      </x:c>
      <x:c r="P83" s="9" t="str">
        <x:v>PASS</x:v>
      </x:c>
      <x:c r="Q83" s="9" t="str">
        <x:v>PASS</x:v>
      </x:c>
      <x:c r="R83" s="9" t="str">
        <x:v>CORRECT_BEHAVIOR</x:v>
      </x:c>
      <x:c r="S83" s="9" t="str">
        <x:v>IMO-101-K-F03</x:v>
      </x:c>
      <x:c r="T83" s="9" t="str">
        <x:v>FAIL</x:v>
      </x:c>
      <x:c r="U83" s="9" t="str">
        <x:v>FAIL</x:v>
      </x:c>
      <x:c r="V83" s="9" t="str">
        <x:v>CORRECT_BEHAVIOR</x:v>
      </x:c>
      <x:c r="W83" s="13" t="str">
        <x:v>REVIEWED</x:v>
      </x:c>
      <x:c r="X83" s="13" t="str">
        <x:v>AI-assisted draft</x:v>
      </x:c>
      <x:c r="Y83" s="13" t="n">
        <x:v>46281</x:v>
      </x:c>
      <x:c r="Z83" s="13" t="n">
        <x:v>2</x:v>
      </x:c>
      <x:c r="AA83" s="13" t="n">
        <x:v>2</x:v>
      </x:c>
      <x:c r="AB83" s="13" t="n">
        <x:v>2</x:v>
      </x:c>
      <x:c r="AC83" s="13" t="n">
        <x:v>2</x:v>
      </x:c>
      <x:c r="AD83" s="13" t="n">
        <x:v>2</x:v>
      </x:c>
      <x:c r="AE83" s="13" t="n">
        <x:v>2</x:v>
      </x:c>
      <x:c r="AF83" s="13" t="n">
        <x:v>2</x:v>
      </x:c>
      <x:c r="AG83" s="13" t="str">
        <x:v>NO</x:v>
      </x:c>
      <x:c r="AH83" s="13" t="str">
        <x:v>CORRECT</x:v>
      </x:c>
      <x:c r="AI83" s="16" t="n">
        <x:f>IF(AND(W83="REVIEWED",X83&lt;&gt;"",Y83&lt;&gt;"",COUNTA(Z83:AF83)=7,COUNTIF(Z83:AF83,"UNCLEAR")=0,(COUNTIF(Z83:AF83,"0")+COUNTIF(Z83:AF83,"1")+COUNTIF(Z83:AF83,"2"))&gt;0,AG83&lt;&gt;"",AH83&lt;&gt;"",AJ83&lt;&gt;""),(COUNTIF(Z83:AF83,"1")+2*COUNTIF(Z83:AF83,"2"))/(2*(COUNTIF(Z83:AF83,"0")+COUNTIF(Z83:AF83,"1")+COUNTIF(Z83:AF83,"2"))),"")</x:f>
        <x:v>1</x:v>
      </x:c>
      <x:c r="AJ83" s="14" t="str">
        <x:v>Polar Code I-A 11.3; the route-plan path and true composite topic-coverage field implement the locked representation.</x:v>
      </x:c>
      <x:c r="AK83" s="14" t="str">
        <x:v>NONE_FOUND</x:v>
      </x:c>
      <x:c r="AL83" s="14" t="str">
        <x:v>RDFS range inference supplies the route-plan class in the evaluation context; no material defect found.</x:v>
      </x:c>
      <x:c r="AM83" s="9" t="str"/>
      <x:c r="AN83" s="9" t="str">
        <x:v>Part I-A 11.3</x:v>
      </x:c>
      <x:c r="AO83" s="9" t="str">
        <x:v>MVP/SHACL_GENERATION_PIPELINE/experiments/LUNA_CONTEXTUAL_SINGLESHOT/RUN_01/runs/RUN-IMO-101-20260831T152801133398Z/artifacts/attempt_01/extracted_shape.ttl</x:v>
      </x:c>
      <x:c r="AP83" s="9" t="str">
        <x:v>5d7301971f49a348ace08bff8e4d0e82dafc79e903ea6ae509a7d8c1ddcffbc7</x:v>
      </x:c>
      <x:c r="AQ83" s="52" t="inlineStr">
        <x:is>
          <x:t xml:space="preserve">PASS</x:t>
        </x:is>
      </x:c>
      <x:c r="AR83" s="53" t="inlineStr">
        <x:is>
          <x:t xml:space="preserve">VALID</x:t>
        </x:is>
      </x:c>
      <x:c r="AS83" s="53" t="inlineStr">
        <x:is>
          <x:t xml:space="preserve">IMO-101-K-P01=ACTIVATED | IMO-101-K-F03=ACTIVATED</x:t>
        </x:is>
      </x:c>
      <x:c r="AT83" s="53">
        <x:v>1</x:v>
      </x:c>
      <x:c r="AU83" s="53">
        <x:v>2</x:v>
      </x:c>
      <x:c r="AV83" s="53">
        <x:v>8</x:v>
      </x:c>
      <x:c r="AW83" s="53" t="inlineStr">
        <x:is>
          <x:t xml:space="preserve">sh:datatype, sh:hasValue, sh:maxCount, sh:minCount, sh:node, sh:property</x:t>
        </x:is>
      </x:c>
      <x:c r="AX83" s="53">
        <x:v>0</x:v>
      </x:c>
      <x:c r="AY83" s="53">
        <x:v>1</x:v>
      </x:c>
      <x:c r="AZ83" s="53">
        <x:v>0</x:v>
      </x:c>
      <x:c r="BA83" s="54" t="n">
        <x:v>2</x:v>
      </x:c>
      <x:c r="BB83" s="54" t="n">
        <x:v>2</x:v>
      </x:c>
      <x:c r="BC83" s="54" t="n">
        <x:v>2</x:v>
      </x:c>
      <x:c r="BD83" s="55" t="n">
        <x:f>IF(OR(W83&lt;&gt;"REVIEWED",COUNTIF(BA83:BC83,"UNCLEAR")&gt;0,COUNTA(BA83:BC83)&lt;3,(COUNTIF(BA83:BC83,"0")+COUNTIF(BA83:BC83,"1")+COUNTIF(BA83:BC83,"2"))=0,AJ83=""),"",(COUNTIF(BA83:BC83,"1")+2*COUNTIF(BA83:BC83,"2"))/(2*(COUNTIF(BA83:BC83,"0")+COUNTIF(BA83:BC83,"1")+COUNTIF(BA83:BC83,"2"))))</x:f>
        <x:v>1</x:v>
      </x:c>
    </x:row>
    <x:row r="84" ht="66" customHeight="1">
      <x:c r="A84" s="9" t="str">
        <x:v>BATCH_08</x:v>
      </x:c>
      <x:c r="B84" s="9" t="n">
        <x:v>78</x:v>
      </x:c>
      <x:c r="C84" s="9" t="str">
        <x:v>TRF-114</x:v>
      </x:c>
      <x:c r="D84" s="9" t="str">
        <x:v>TRAFICOM</x:v>
      </x:c>
      <x:c r="E84" s="9" t="str">
        <x:v>COMPLEX_READINESS</x:v>
      </x:c>
      <x:c r="F84" s="9" t="str">
        <x:v>RUN_01</x:v>
      </x:c>
      <x:c r="G84" s="12" t="str">
        <x:v>NO_ELIGIBLE_OUTPUT</x:v>
      </x:c>
      <x:c r="H84" s="12" t="str">
        <x:v>SINGLESHOT_CAPTURED_DIAGNOSTIC_FAIL</x:v>
      </x:c>
      <x:c r="I84" s="12" t="str">
        <x:v>NOT_PARSED</x:v>
      </x:c>
      <x:c r="J84" s="12" t="str">
        <x:v>FAIL</x:v>
      </x:c>
      <x:c r="K84" s="9" t="n">
        <x:v>0</x:v>
      </x:c>
      <x:c r="L84" s="9" t="n">
        <x:v>5</x:v>
      </x:c>
      <x:c r="M84" s="9" t="n">
        <x:v>0</x:v>
      </x:c>
      <x:c r="N84" s="9" t="n">
        <x:v>0</x:v>
      </x:c>
      <x:c r="O84" s="9" t="str">
        <x:v>TRF-114-P02</x:v>
      </x:c>
      <x:c r="P84" s="9" t="str">
        <x:v>PASS</x:v>
      </x:c>
      <x:c r="Q84" s="9" t="str">
        <x:v>NO_VERDICT</x:v>
      </x:c>
      <x:c r="R84" s="9" t="str">
        <x:v>GENERATION_ERROR</x:v>
      </x:c>
      <x:c r="S84" s="9" t="str">
        <x:v>TRF-114-F03</x:v>
      </x:c>
      <x:c r="T84" s="9" t="str">
        <x:v>FAIL</x:v>
      </x:c>
      <x:c r="U84" s="9" t="str">
        <x:v>NO_VERDICT</x:v>
      </x:c>
      <x:c r="V84" s="9" t="str">
        <x:v>GENERATION_ERROR</x:v>
      </x:c>
      <x:c r="W84" s="13" t="str">
        <x:v>NOT_ASSESSABLE</x:v>
      </x:c>
      <x:c r="X84" s="13" t="str">
        <x:v>AI-assisted draft</x:v>
      </x:c>
      <x:c r="Y84" s="13" t="n">
        <x:v>46281</x:v>
      </x:c>
      <x:c r="Z84" s="13" t="str">
        <x:v>N/A</x:v>
      </x:c>
      <x:c r="AA84" s="13" t="str">
        <x:v>N/A</x:v>
      </x:c>
      <x:c r="AB84" s="13" t="str">
        <x:v>N/A</x:v>
      </x:c>
      <x:c r="AC84" s="13" t="str">
        <x:v>N/A</x:v>
      </x:c>
      <x:c r="AD84" s="13" t="str">
        <x:v>N/A</x:v>
      </x:c>
      <x:c r="AE84" s="13" t="str">
        <x:v>N/A</x:v>
      </x:c>
      <x:c r="AF84" s="13" t="str">
        <x:v>N/A</x:v>
      </x:c>
      <x:c r="AG84" s="13" t="str">
        <x:v>NO</x:v>
      </x:c>
      <x:c r="AH84" s="13" t="str">
        <x:v>NOT_ASSESSABLE</x:v>
      </x:c>
      <x:c r="AI84" s="16" t="str">
        <x:f>IF(AND(W84="REVIEWED",X84&lt;&gt;"",Y84&lt;&gt;"",COUNTA(Z84:AF84)=7,COUNTIF(Z84:AF84,"UNCLEAR")=0,(COUNTIF(Z84:AF84,"0")+COUNTIF(Z84:AF84,"1")+COUNTIF(Z84:AF84,"2"))&gt;0,AG84&lt;&gt;"",AH84&lt;&gt;"",AJ84&lt;&gt;""),(COUNTIF(Z84:AF84,"1")+2*COUNTIF(Z84:AF84,"2"))/(2*(COUNTIF(Z84:AF84,"0")+COUNTIF(Z84:AF84,"1")+COUNTIF(Z84:AF84,"2"))),"")</x:f>
      </x:c>
      <x:c r="AJ84" s="14" t="str">
        <x:v>No eligible selected SINGLESHOT artifact exists for TRF-114; the frozen selection policy forbids candidate substitution.</x:v>
      </x:c>
      <x:c r="AK84" s="14" t="str">
        <x:v>UNRESOLVED</x:v>
      </x:c>
      <x:c r="AL84" s="14" t="str">
        <x:v>No semantic-fidelity or implementation-quality score is assigned to a missing selected specimen.</x:v>
      </x:c>
      <x:c r="AM84" s="9" t="str">
        <x:v>DETERMINISTIC_FAIL; NO_OUTPUT</x:v>
      </x:c>
      <x:c r="AN84" s="9" t="str">
        <x:v>6.6.5.2</x:v>
      </x:c>
      <x:c r="AO84" s="9" t="str">
        <x:v>MISSING</x:v>
      </x:c>
      <x:c r="AP84" s="9" t="str">
        <x:v>UNAVAILABLE</x:v>
      </x:c>
      <x:c r="AQ84" s="52" t="inlineStr">
        <x:is>
          <x:t xml:space="preserve">UNAVAILABLE</x:t>
        </x:is>
      </x:c>
      <x:c r="AR84" s="53" t="inlineStr">
        <x:is>
          <x:t xml:space="preserve">MISSING_ARTIFACT</x:t>
        </x:is>
      </x:c>
      <x:c r="AS84" s="53" t="inlineStr">
        <x:is>
          <x:t xml:space="preserve">TRF-114-P02=MISSING_ARTIFACT | TRF-114-F03=MISSING_ARTIFACT</x:t>
        </x:is>
      </x:c>
      <x:c r="AT84" s="53" t="inlineStr">
        <x:is>
          <x:t xml:space="preserve"/>
        </x:is>
      </x:c>
      <x:c r="AU84" s="53" t="inlineStr">
        <x:is>
          <x:t xml:space="preserve"/>
        </x:is>
      </x:c>
      <x:c r="AV84" s="53" t="inlineStr">
        <x:is>
          <x:t xml:space="preserve"/>
        </x:is>
      </x:c>
      <x:c r="AW84" s="53" t="inlineStr">
        <x:is>
          <x:t xml:space="preserve"/>
        </x:is>
      </x:c>
      <x:c r="AX84" s="53" t="inlineStr">
        <x:is>
          <x:t xml:space="preserve"/>
        </x:is>
      </x:c>
      <x:c r="AY84" s="53" t="inlineStr">
        <x:is>
          <x:t xml:space="preserve"/>
        </x:is>
      </x:c>
      <x:c r="AZ84" s="53" t="inlineStr">
        <x:is>
          <x:t xml:space="preserve"/>
        </x:is>
      </x:c>
      <x:c r="BA84" s="54" t="str">
        <x:v>N/A</x:v>
      </x:c>
      <x:c r="BB84" s="54" t="str">
        <x:v>N/A</x:v>
      </x:c>
      <x:c r="BC84" s="54" t="str">
        <x:v>N/A</x:v>
      </x:c>
      <x:c r="BD84" s="55" t="str">
        <x:f>IF(OR(W84&lt;&gt;"REVIEWED",COUNTIF(BA84:BC84,"UNCLEAR")&gt;0,COUNTA(BA84:BC84)&lt;3,(COUNTIF(BA84:BC84,"0")+COUNTIF(BA84:BC84,"1")+COUNTIF(BA84:BC84,"2"))=0,AJ84=""),"",(COUNTIF(BA84:BC84,"1")+2*COUNTIF(BA84:BC84,"2"))/(2*(COUNTIF(BA84:BC84,"0")+COUNTIF(BA84:BC84,"1")+COUNTIF(BA84:BC84,"2"))))</x:f>
      </x:c>
    </x:row>
    <x:row r="85" ht="66" customHeight="1">
      <x:c r="A85" s="9" t="str">
        <x:v>BATCH_08</x:v>
      </x:c>
      <x:c r="B85" s="9" t="n">
        <x:v>79</x:v>
      </x:c>
      <x:c r="C85" s="9" t="str">
        <x:v>IMO-089</x:v>
      </x:c>
      <x:c r="D85" s="9" t="str">
        <x:v>IMO</x:v>
      </x:c>
      <x:c r="E85" s="9" t="str">
        <x:v>DIRECT_STATIC</x:v>
      </x:c>
      <x:c r="F85" s="9" t="str">
        <x:v>RUN_01</x:v>
      </x:c>
      <x:c r="G85" s="12" t="str">
        <x:v>OFFICIAL_ELIGIBLE_OUTPUT</x:v>
      </x:c>
      <x:c r="H85" s="12" t="str">
        <x:v>SINGLESHOT_CAPTURED_DIAGNOSTIC_PASS</x:v>
      </x:c>
      <x:c r="I85" s="12" t="str">
        <x:v>PARSED</x:v>
      </x:c>
      <x:c r="J85" s="12" t="str">
        <x:v>PASS</x:v>
      </x:c>
      <x:c r="K85" s="9" t="n">
        <x:v>8</x:v>
      </x:c>
      <x:c r="L85" s="9" t="n">
        <x:v>8</x:v>
      </x:c>
      <x:c r="M85" s="9" t="n">
        <x:v>8</x:v>
      </x:c>
      <x:c r="N85" s="9" t="n">
        <x:v>1</x:v>
      </x:c>
      <x:c r="O85" s="9" t="str">
        <x:v>IMO-089-I-P02</x:v>
      </x:c>
      <x:c r="P85" s="9" t="str">
        <x:v>PASS</x:v>
      </x:c>
      <x:c r="Q85" s="9" t="str">
        <x:v>PASS</x:v>
      </x:c>
      <x:c r="R85" s="9" t="str">
        <x:v>CORRECT_BEHAVIOR</x:v>
      </x:c>
      <x:c r="S85" s="9" t="str">
        <x:v>IMO-089-I-F04</x:v>
      </x:c>
      <x:c r="T85" s="9" t="str">
        <x:v>FAIL</x:v>
      </x:c>
      <x:c r="U85" s="9" t="str">
        <x:v>FAIL</x:v>
      </x:c>
      <x:c r="V85" s="9" t="str">
        <x:v>CORRECT_BEHAVIOR</x:v>
      </x:c>
      <x:c r="W85" s="13" t="str">
        <x:v>REVIEWED</x:v>
      </x:c>
      <x:c r="X85" s="13" t="str">
        <x:v>AI-assisted draft</x:v>
      </x:c>
      <x:c r="Y85" s="13" t="n">
        <x:v>46281</x:v>
      </x:c>
      <x:c r="Z85" s="13" t="n">
        <x:v>2</x:v>
      </x:c>
      <x:c r="AA85" s="13" t="n">
        <x:v>2</x:v>
      </x:c>
      <x:c r="AB85" s="13" t="n">
        <x:v>2</x:v>
      </x:c>
      <x:c r="AC85" s="13" t="n">
        <x:v>2</x:v>
      </x:c>
      <x:c r="AD85" s="13" t="n">
        <x:v>2</x:v>
      </x:c>
      <x:c r="AE85" s="13" t="n">
        <x:v>2</x:v>
      </x:c>
      <x:c r="AF85" s="13" t="n">
        <x:v>2</x:v>
      </x:c>
      <x:c r="AG85" s="13" t="str">
        <x:v>NO</x:v>
      </x:c>
      <x:c r="AH85" s="13" t="str">
        <x:v>CORRECT</x:v>
      </x:c>
      <x:c r="AI85" s="16" t="n">
        <x:f>IF(AND(W85="REVIEWED",X85&lt;&gt;"",Y85&lt;&gt;"",COUNTA(Z85:AF85)=7,COUNTIF(Z85:AF85,"UNCLEAR")=0,(COUNTIF(Z85:AF85,"0")+COUNTIF(Z85:AF85,"1")+COUNTIF(Z85:AF85,"2"))&gt;0,AG85&lt;&gt;"",AH85&lt;&gt;"",AJ85&lt;&gt;""),(COUNTIF(Z85:AF85,"1")+2*COUNTIF(Z85:AF85,"2"))/(2*(COUNTIF(Z85:AF85,"0")+COUNTIF(Z85:AF85,"1")+COUNTIF(Z85:AF85,"2"))),"")</x:f>
        <x:v>1</x:v>
      </x:c>
      <x:c r="AJ85" s="14" t="str">
        <x:v>Polar Code I-A 9.3.3.2; escort applicability and all four stopped-light obligations are faithfully represented.</x:v>
      </x:c>
      <x:c r="AK85" s="14" t="str">
        <x:v>NONE_FOUND</x:v>
      </x:c>
      <x:c r="AL85" s="14" t="str">
        <x:v>No material defect found.</x:v>
      </x:c>
      <x:c r="AM85" s="9" t="str"/>
      <x:c r="AN85" s="9" t="str">
        <x:v>Part I-A 9.3.3.2</x:v>
      </x:c>
      <x:c r="AO85" s="9" t="str">
        <x:v>MVP/SHACL_GENERATION_PIPELINE/experiments/LUNA_CONTEXTUAL_SINGLESHOT/RUN_01/runs/RUN-IMO-089-20260831T152518892884Z/artifacts/attempt_01/extracted_shape.ttl</x:v>
      </x:c>
      <x:c r="AP85" s="9" t="str">
        <x:v>f1ad3735187fff802b8eec70c101e24cf3eb9d31d8540a49f88067fb3c256f76</x:v>
      </x:c>
      <x:c r="AQ85" s="52" t="inlineStr">
        <x:is>
          <x:t xml:space="preserve">PASS</x:t>
        </x:is>
      </x:c>
      <x:c r="AR85" s="53" t="inlineStr">
        <x:is>
          <x:t xml:space="preserve">VALID</x:t>
        </x:is>
      </x:c>
      <x:c r="AS85" s="53" t="inlineStr">
        <x:is>
          <x:t xml:space="preserve">IMO-089-I-P02=ACTIVATED | IMO-089-I-F04=ACTIVATED</x:t>
        </x:is>
      </x:c>
      <x:c r="AT85" s="53">
        <x:v>1</x:v>
      </x:c>
      <x:c r="AU85" s="53">
        <x:v>8</x:v>
      </x:c>
      <x:c r="AV85" s="53">
        <x:v>40</x:v>
      </x:c>
      <x:c r="AW85" s="53" t="inlineStr">
        <x:is>
          <x:t xml:space="preserve">sh:class, sh:datatype, sh:hasValue, sh:maxCount, sh:minCount, sh:minInclusive, sh:node, sh:or, sh:property</x:t>
        </x:is>
      </x:c>
      <x:c r="AX85" s="53">
        <x:v>0</x:v>
      </x:c>
      <x:c r="AY85" s="53">
        <x:v>1</x:v>
      </x:c>
      <x:c r="AZ85" s="53">
        <x:v>1</x:v>
      </x:c>
      <x:c r="BA85" s="54" t="n">
        <x:v>2</x:v>
      </x:c>
      <x:c r="BB85" s="54" t="n">
        <x:v>2</x:v>
      </x:c>
      <x:c r="BC85" s="54" t="n">
        <x:v>2</x:v>
      </x:c>
      <x:c r="BD85" s="55" t="n">
        <x:f>IF(OR(W85&lt;&gt;"REVIEWED",COUNTIF(BA85:BC85,"UNCLEAR")&gt;0,COUNTA(BA85:BC85)&lt;3,(COUNTIF(BA85:BC85,"0")+COUNTIF(BA85:BC85,"1")+COUNTIF(BA85:BC85,"2"))=0,AJ85=""),"",(COUNTIF(BA85:BC85,"1")+2*COUNTIF(BA85:BC85,"2"))/(2*(COUNTIF(BA85:BC85,"0")+COUNTIF(BA85:BC85,"1")+COUNTIF(BA85:BC85,"2"))))</x:f>
        <x:v>1</x:v>
      </x:c>
    </x:row>
    <x:row r="86" ht="66" customHeight="1">
      <x:c r="A86" s="9" t="str">
        <x:v>BATCH_08</x:v>
      </x:c>
      <x:c r="B86" s="9" t="n">
        <x:v>80</x:v>
      </x:c>
      <x:c r="C86" s="9" t="str">
        <x:v>TRF-102</x:v>
      </x:c>
      <x:c r="D86" s="9" t="str">
        <x:v>TRAFICOM</x:v>
      </x:c>
      <x:c r="E86" s="9" t="str">
        <x:v>DIRECT_CALCULATION</x:v>
      </x:c>
      <x:c r="F86" s="9" t="str">
        <x:v>RUN_01</x:v>
      </x:c>
      <x:c r="G86" s="12" t="str">
        <x:v>OFFICIAL_ELIGIBLE_OUTPUT</x:v>
      </x:c>
      <x:c r="H86" s="12" t="str">
        <x:v>SINGLESHOT_CAPTURED_DIAGNOSTIC_PASS</x:v>
      </x:c>
      <x:c r="I86" s="12" t="str">
        <x:v>PARSED</x:v>
      </x:c>
      <x:c r="J86" s="12" t="str">
        <x:v>PASS</x:v>
      </x:c>
      <x:c r="K86" s="9" t="n">
        <x:v>5</x:v>
      </x:c>
      <x:c r="L86" s="9" t="n">
        <x:v>5</x:v>
      </x:c>
      <x:c r="M86" s="9" t="n">
        <x:v>4</x:v>
      </x:c>
      <x:c r="N86" s="9" t="n">
        <x:v>0</x:v>
      </x:c>
      <x:c r="O86" s="9" t="str">
        <x:v>TRF-102-P01</x:v>
      </x:c>
      <x:c r="P86" s="9" t="str">
        <x:v>PASS</x:v>
      </x:c>
      <x:c r="Q86" s="9" t="str">
        <x:v>PASS</x:v>
      </x:c>
      <x:c r="R86" s="9" t="str">
        <x:v>CORRECT_BEHAVIOR</x:v>
      </x:c>
      <x:c r="S86" s="9" t="str">
        <x:v>TRF-102-F03</x:v>
      </x:c>
      <x:c r="T86" s="9" t="str">
        <x:v>FAIL</x:v>
      </x:c>
      <x:c r="U86" s="9" t="str">
        <x:v>PASS</x:v>
      </x:c>
      <x:c r="V86" s="9" t="str">
        <x:v>FALSE_ACCEPT</x:v>
      </x:c>
      <x:c r="W86" s="13" t="str">
        <x:v>REVIEWED</x:v>
      </x:c>
      <x:c r="X86" s="13" t="str">
        <x:v>AI-assisted draft</x:v>
      </x:c>
      <x:c r="Y86" s="13" t="n">
        <x:v>46281</x:v>
      </x:c>
      <x:c r="Z86" s="13" t="n">
        <x:v>2</x:v>
      </x:c>
      <x:c r="AA86" s="13" t="n">
        <x:v>2</x:v>
      </x:c>
      <x:c r="AB86" s="13" t="n">
        <x:v>1</x:v>
      </x:c>
      <x:c r="AC86" s="13" t="n">
        <x:v>2</x:v>
      </x:c>
      <x:c r="AD86" s="13" t="n">
        <x:v>1</x:v>
      </x:c>
      <x:c r="AE86" s="13" t="n">
        <x:v>2</x:v>
      </x:c>
      <x:c r="AF86" s="13" t="n">
        <x:v>2</x:v>
      </x:c>
      <x:c r="AG86" s="13" t="str">
        <x:v>YES</x:v>
      </x:c>
      <x:c r="AH86" s="13" t="str">
        <x:v>MAJOR_DEFECT</x:v>
      </x:c>
      <x:c r="AI86" s="16" t="n">
        <x:f>IF(AND(W86="REVIEWED",X86&lt;&gt;"",Y86&lt;&gt;"",COUNTA(Z86:AF86)=7,COUNTIF(Z86:AF86,"UNCLEAR")=0,(COUNTIF(Z86:AF86,"0")+COUNTIF(Z86:AF86,"1")+COUNTIF(Z86:AF86,"2"))&gt;0,AG86&lt;&gt;"",AH86&lt;&gt;"",AJ86&lt;&gt;""),(COUNTIF(Z86:AF86,"1")+2*COUNTIF(Z86:AF86,"2"))/(2*(COUNTIF(Z86:AF86,"0")+COUNTIF(Z86:AF86,"1")+COUNTIF(Z86:AF86,"2"))),"")</x:f>
        <x:v>0.8571428571428571</x:v>
      </x:c>
      <x:c r="AJ86" s="14" t="str">
        <x:v>TRAFICOM 6.5.4.2; the formula branch computes the factor floor and blade-failure spindle torque, and the approved stress-analysis alternative includes maximum torque.</x:v>
      </x:c>
      <x:c r="AK86" s="14" t="str">
        <x:v>CODE_DEFECT</x:v>
      </x:c>
      <x:c r="AL86" s="14" t="str">
        <x:v>The formula branch never requires or checks maximumSpindleTorque, even though the clause requires the maximum spindle torque to be determined. The sampled missing-maximum fixture therefore passes this artifact.</x:v>
      </x:c>
      <x:c r="AM86" s="9" t="str">
        <x:v>RDF_FALSE_ACCEPT</x:v>
      </x:c>
      <x:c r="AN86" s="9" t="str">
        <x:v>6.5.4.2</x:v>
      </x:c>
      <x:c r="AO86" s="9" t="str">
        <x:v>MVP/SHACL_GENERATION_PIPELINE/experiments/LUNA_CONTEXTUAL_SINGLESHOT/RUN_01/runs/RUN-TRF-102-20260831T162838767577Z/artifacts/attempt_01/extracted_shape.ttl</x:v>
      </x:c>
      <x:c r="AP86" s="9" t="str">
        <x:v>a212650cd0f805e5830e68660154e74449ae1a73fec26110215f272d6ee5be2b</x:v>
      </x:c>
      <x:c r="AQ86" s="52" t="inlineStr">
        <x:is>
          <x:t xml:space="preserve">PASS</x:t>
        </x:is>
      </x:c>
      <x:c r="AR86" s="53" t="inlineStr">
        <x:is>
          <x:t xml:space="preserve">VALID</x:t>
        </x:is>
      </x:c>
      <x:c r="AS86" s="53" t="inlineStr">
        <x:is>
          <x:t xml:space="preserve">TRF-102-P01=ACTIVATED | TRF-102-F03=ACTIVATED</x:t>
        </x:is>
      </x:c>
      <x:c r="AT86" s="53">
        <x:v>3</x:v>
      </x:c>
      <x:c r="AU86" s="53">
        <x:v>23</x:v>
      </x:c>
      <x:c r="AV86" s="53">
        <x:v>101</x:v>
      </x:c>
      <x:c r="AW86" s="53" t="inlineStr">
        <x:is>
          <x:t xml:space="preserve">sh:class, sh:datatype, sh:hasValue, sh:maxCount, sh:minCount, sh:node, sh:or, sh:property</x:t>
        </x:is>
      </x:c>
      <x:c r="AX86" s="53">
        <x:v>1</x:v>
      </x:c>
      <x:c r="AY86" s="53">
        <x:v>1</x:v>
      </x:c>
      <x:c r="AZ86" s="53">
        <x:v>1</x:v>
      </x:c>
      <x:c r="BA86" s="54" t="n">
        <x:v>1</x:v>
      </x:c>
      <x:c r="BB86" s="54" t="n">
        <x:v>1</x:v>
      </x:c>
      <x:c r="BC86" s="54" t="n">
        <x:v>1</x:v>
      </x:c>
      <x:c r="BD86" s="55" t="n">
        <x:f>IF(OR(W86&lt;&gt;"REVIEWED",COUNTIF(BA86:BC86,"UNCLEAR")&gt;0,COUNTA(BA86:BC86)&lt;3,(COUNTIF(BA86:BC86,"0")+COUNTIF(BA86:BC86,"1")+COUNTIF(BA86:BC86,"2"))=0,AJ86=""),"",(COUNTIF(BA86:BC86,"1")+2*COUNTIF(BA86:BC86,"2"))/(2*(COUNTIF(BA86:BC86,"0")+COUNTIF(BA86:BC86,"1")+COUNTIF(BA86:BC86,"2"))))</x:f>
        <x:v>0.5</x:v>
      </x:c>
    </x:row>
    <x:row r="87" ht="66" customHeight="1">
      <x:c r="A87" s="9" t="str">
        <x:v>BATCH_09</x:v>
      </x:c>
      <x:c r="B87" s="9" t="n">
        <x:v>81</x:v>
      </x:c>
      <x:c r="C87" s="9" t="str">
        <x:v>TRF-087</x:v>
      </x:c>
      <x:c r="D87" s="9" t="str">
        <x:v>TRAFICOM</x:v>
      </x:c>
      <x:c r="E87" s="9" t="str">
        <x:v>DIRECT_STATIC</x:v>
      </x:c>
      <x:c r="F87" s="9" t="str">
        <x:v>RUN_01</x:v>
      </x:c>
      <x:c r="G87" s="12" t="str">
        <x:v>OFFICIAL_ELIGIBLE_OUTPUT</x:v>
      </x:c>
      <x:c r="H87" s="12" t="str">
        <x:v>SINGLESHOT_CAPTURED_DIAGNOSTIC_PASS</x:v>
      </x:c>
      <x:c r="I87" s="12" t="str">
        <x:v>PARSED</x:v>
      </x:c>
      <x:c r="J87" s="12" t="str">
        <x:v>PASS</x:v>
      </x:c>
      <x:c r="K87" s="9" t="n">
        <x:v>4</x:v>
      </x:c>
      <x:c r="L87" s="9" t="n">
        <x:v>4</x:v>
      </x:c>
      <x:c r="M87" s="9" t="n">
        <x:v>3</x:v>
      </x:c>
      <x:c r="N87" s="9" t="n">
        <x:v>0</x:v>
      </x:c>
      <x:c r="O87" s="9" t="str">
        <x:v>TRF-087-P01</x:v>
      </x:c>
      <x:c r="P87" s="9" t="str">
        <x:v>PASS</x:v>
      </x:c>
      <x:c r="Q87" s="9" t="str">
        <x:v>PASS</x:v>
      </x:c>
      <x:c r="R87" s="9" t="str">
        <x:v>CORRECT_BEHAVIOR</x:v>
      </x:c>
      <x:c r="S87" s="9" t="str">
        <x:v>TRF-087-F01</x:v>
      </x:c>
      <x:c r="T87" s="9" t="str">
        <x:v>FAIL</x:v>
      </x:c>
      <x:c r="U87" s="9" t="str">
        <x:v>FAIL</x:v>
      </x:c>
      <x:c r="V87" s="9" t="str">
        <x:v>CORRECT_BEHAVIOR</x:v>
      </x:c>
      <x:c r="W87" s="13" t="str">
        <x:v>REVIEWED</x:v>
      </x:c>
      <x:c r="X87" s="13" t="str">
        <x:v>AI-assisted draft</x:v>
      </x:c>
      <x:c r="Y87" s="13" t="n">
        <x:v>46281</x:v>
      </x:c>
      <x:c r="Z87" s="13" t="n">
        <x:v>2</x:v>
      </x:c>
      <x:c r="AA87" s="13" t="n">
        <x:v>2</x:v>
      </x:c>
      <x:c r="AB87" s="13" t="n">
        <x:v>2</x:v>
      </x:c>
      <x:c r="AC87" s="13" t="n">
        <x:v>2</x:v>
      </x:c>
      <x:c r="AD87" s="13" t="n">
        <x:v>2</x:v>
      </x:c>
      <x:c r="AE87" s="13" t="n">
        <x:v>2</x:v>
      </x:c>
      <x:c r="AF87" s="13" t="n">
        <x:v>2</x:v>
      </x:c>
      <x:c r="AG87" s="13" t="str">
        <x:v>NO</x:v>
      </x:c>
      <x:c r="AH87" s="13" t="str">
        <x:v>CORRECT</x:v>
      </x:c>
      <x:c r="AI87" s="16" t="n">
        <x:f>IF(AND(W87="REVIEWED",X87&lt;&gt;"",Y87&lt;&gt;"",COUNTA(Z87:AF87)=7,COUNTIF(Z87:AF87,"UNCLEAR")=0,(COUNTIF(Z87:AF87,"0")+COUNTIF(Z87:AF87,"1")+COUNTIF(Z87:AF87,"2"))&gt;0,AG87&lt;&gt;"",AH87&lt;&gt;"",AJ87&lt;&gt;""),(COUNTIF(Z87:AF87,"1")+2*COUNTIF(Z87:AF87,"2"))/(2*(COUNTIF(Z87:AF87,"0")+COUNTIF(Z87:AF87,"1")+COUNTIF(Z87:AF87,"2"))),"")</x:f>
        <x:v>1</x:v>
      </x:c>
      <x:c r="AJ87" s="14" t="str">
        <x:v>TRAFICOM 6.5.3.3; the required dimensionless inertia ratio is faithfully represented.</x:v>
      </x:c>
      <x:c r="AK87" s="14" t="str">
        <x:v>NONE_FOUND</x:v>
      </x:c>
      <x:c r="AL87" s="14" t="str">
        <x:v>No material defect found.</x:v>
      </x:c>
      <x:c r="AM87" s="9" t="str">
        <x:v>RDF_FALSE_ACCEPT</x:v>
      </x:c>
      <x:c r="AN87" s="9" t="str">
        <x:v>6.5.3.3</x:v>
      </x:c>
      <x:c r="AO87" s="9" t="str">
        <x:v>MVP/SHACL_GENERATION_PIPELINE/experiments/LUNA_CONTEXTUAL_SINGLESHOT/RUN_01/runs/RUN-TRF-087-20260831T162632112659Z/artifacts/attempt_01/extracted_shape.ttl</x:v>
      </x:c>
      <x:c r="AP87" s="9" t="str">
        <x:v>983cf56ea9514bf5a6fca04777298387d73e40cb00294d620c5f3b0b0bd783f3</x:v>
      </x:c>
      <x:c r="AQ87" s="52" t="inlineStr">
        <x:is>
          <x:t xml:space="preserve">PASS</x:t>
        </x:is>
      </x:c>
      <x:c r="AR87" s="53" t="inlineStr">
        <x:is>
          <x:t xml:space="preserve">VALID</x:t>
        </x:is>
      </x:c>
      <x:c r="AS87" s="53" t="inlineStr">
        <x:is>
          <x:t xml:space="preserve">TRF-087-P01=ACTIVATED | TRF-087-F01=ACTIVATED</x:t>
        </x:is>
      </x:c>
      <x:c r="AT87" s="53">
        <x:v>1</x:v>
      </x:c>
      <x:c r="AU87" s="53">
        <x:v>3</x:v>
      </x:c>
      <x:c r="AV87" s="53">
        <x:v>13</x:v>
      </x:c>
      <x:c r="AW87" s="53" t="inlineStr">
        <x:is>
          <x:t xml:space="preserve">sh:class, sh:datatype, sh:hasValue, sh:maxCount, sh:minCount, sh:node, sh:property</x:t>
        </x:is>
      </x:c>
      <x:c r="AX87" s="53">
        <x:v>0</x:v>
      </x:c>
      <x:c r="AY87" s="53">
        <x:v>1</x:v>
      </x:c>
      <x:c r="AZ87" s="53">
        <x:v>0</x:v>
      </x:c>
      <x:c r="BA87" s="54" t="n">
        <x:v>2</x:v>
      </x:c>
      <x:c r="BB87" s="54" t="n">
        <x:v>2</x:v>
      </x:c>
      <x:c r="BC87" s="54" t="n">
        <x:v>2</x:v>
      </x:c>
      <x:c r="BD87" s="55" t="n">
        <x:f>IF(OR(W87&lt;&gt;"REVIEWED",COUNTIF(BA87:BC87,"UNCLEAR")&gt;0,COUNTA(BA87:BC87)&lt;3,(COUNTIF(BA87:BC87,"0")+COUNTIF(BA87:BC87,"1")+COUNTIF(BA87:BC87,"2"))=0,AJ87=""),"",(COUNTIF(BA87:BC87,"1")+2*COUNTIF(BA87:BC87,"2"))/(2*(COUNTIF(BA87:BC87,"0")+COUNTIF(BA87:BC87,"1")+COUNTIF(BA87:BC87,"2"))))</x:f>
        <x:v>1</x:v>
      </x:c>
    </x:row>
    <x:row r="88" ht="66" customHeight="1">
      <x:c r="A88" s="9" t="str">
        <x:v>BATCH_09</x:v>
      </x:c>
      <x:c r="B88" s="9" t="n">
        <x:v>82</x:v>
      </x:c>
      <x:c r="C88" s="9" t="str">
        <x:v>IMO-017</x:v>
      </x:c>
      <x:c r="D88" s="9" t="str">
        <x:v>IMO</x:v>
      </x:c>
      <x:c r="E88" s="9" t="str">
        <x:v>DIRECT_STATIC</x:v>
      </x:c>
      <x:c r="F88" s="9" t="str">
        <x:v>RUN_01</x:v>
      </x:c>
      <x:c r="G88" s="12" t="str">
        <x:v>OFFICIAL_ELIGIBLE_OUTPUT</x:v>
      </x:c>
      <x:c r="H88" s="12" t="str">
        <x:v>SINGLESHOT_CAPTURED_DIAGNOSTIC_PASS</x:v>
      </x:c>
      <x:c r="I88" s="12" t="str">
        <x:v>PARSED</x:v>
      </x:c>
      <x:c r="J88" s="12" t="str">
        <x:v>PASS</x:v>
      </x:c>
      <x:c r="K88" s="9" t="n">
        <x:v>7</x:v>
      </x:c>
      <x:c r="L88" s="9" t="n">
        <x:v>7</x:v>
      </x:c>
      <x:c r="M88" s="9" t="n">
        <x:v>6</x:v>
      </x:c>
      <x:c r="N88" s="9" t="n">
        <x:v>0</x:v>
      </x:c>
      <x:c r="O88" s="9" t="str">
        <x:v>IMO-017-P01</x:v>
      </x:c>
      <x:c r="P88" s="9" t="str">
        <x:v>PASS</x:v>
      </x:c>
      <x:c r="Q88" s="9" t="str">
        <x:v>PASS</x:v>
      </x:c>
      <x:c r="R88" s="9" t="str">
        <x:v>CORRECT_BEHAVIOR</x:v>
      </x:c>
      <x:c r="S88" s="9" t="str">
        <x:v>IMO-017-F06</x:v>
      </x:c>
      <x:c r="T88" s="9" t="str">
        <x:v>FAIL</x:v>
      </x:c>
      <x:c r="U88" s="9" t="str">
        <x:v>FAIL</x:v>
      </x:c>
      <x:c r="V88" s="9" t="str">
        <x:v>CORRECT_BEHAVIOR</x:v>
      </x:c>
      <x:c r="W88" s="13" t="str">
        <x:v>REVIEWED</x:v>
      </x:c>
      <x:c r="X88" s="13" t="str">
        <x:v>AI-assisted draft</x:v>
      </x:c>
      <x:c r="Y88" s="13" t="n">
        <x:v>46281</x:v>
      </x:c>
      <x:c r="Z88" s="13" t="n">
        <x:v>2</x:v>
      </x:c>
      <x:c r="AA88" s="13" t="n">
        <x:v>2</x:v>
      </x:c>
      <x:c r="AB88" s="13" t="n">
        <x:v>2</x:v>
      </x:c>
      <x:c r="AC88" s="13" t="n">
        <x:v>2</x:v>
      </x:c>
      <x:c r="AD88" s="13" t="n">
        <x:v>0</x:v>
      </x:c>
      <x:c r="AE88" s="13" t="n">
        <x:v>2</x:v>
      </x:c>
      <x:c r="AF88" s="13" t="n">
        <x:v>2</x:v>
      </x:c>
      <x:c r="AG88" s="13" t="str">
        <x:v>YES</x:v>
      </x:c>
      <x:c r="AH88" s="13" t="str">
        <x:v>MAJOR_DEFECT</x:v>
      </x:c>
      <x:c r="AI88" s="16" t="n">
        <x:f>IF(AND(W88="REVIEWED",X88&lt;&gt;"",Y88&lt;&gt;"",COUNTA(Z88:AF88)=7,COUNTIF(Z88:AF88,"UNCLEAR")=0,(COUNTIF(Z88:AF88,"0")+COUNTIF(Z88:AF88,"1")+COUNTIF(Z88:AF88,"2"))&gt;0,AG88&lt;&gt;"",AH88&lt;&gt;"",AJ88&lt;&gt;""),(COUNTIF(Z88:AF88,"1")+2*COUNTIF(Z88:AF88,"2"))/(2*(COUNTIF(Z88:AF88,"0")+COUNTIF(Z88:AF88,"1")+COUNTIF(Z88:AF88,"2"))),"")</x:f>
        <x:v>0.8571428571428571</x:v>
      </x:c>
      <x:c r="AJ88" s="14" t="str">
        <x:v>Polar Code I-A 1.3.6; certificate relations, supplement records, and SOLAS-to-Polar date checking are represented.</x:v>
      </x:c>
      <x:c r="AK88" s="14" t="str">
        <x:v>CODE_DEFECT</x:v>
      </x:c>
      <x:c r="AL88" s="14" t="str">
        <x:v>The query checks only that each SOLAS record has a matching Polar date. Extra Polar certificate dates not represented in the SOLAS schedule are accepted, so harmonization is only one-way.</x:v>
      </x:c>
      <x:c r="AM88" s="9" t="str">
        <x:v>RDF_FALSE_ACCEPT</x:v>
      </x:c>
      <x:c r="AN88" s="9" t="str">
        <x:v>Part I-A 1.3.6</x:v>
      </x:c>
      <x:c r="AO88" s="9" t="str">
        <x:v>MVP/SHACL_GENERATION_PIPELINE/experiments/LUNA_CONTEXTUAL_SINGLESHOT/RUN_01/runs/RUN-IMO-017-20260831T150115542248Z/artifacts/attempt_01/extracted_shape.ttl</x:v>
      </x:c>
      <x:c r="AP88" s="9" t="str">
        <x:v>90e71325f26f10e8a3780e32de9b14ef52a2017d1430310621df261fd1b36d1f</x:v>
      </x:c>
      <x:c r="AQ88" s="52" t="inlineStr">
        <x:is>
          <x:t xml:space="preserve">PASS</x:t>
        </x:is>
      </x:c>
      <x:c r="AR88" s="53" t="inlineStr">
        <x:is>
          <x:t xml:space="preserve">VALID</x:t>
        </x:is>
      </x:c>
      <x:c r="AS88" s="53" t="inlineStr">
        <x:is>
          <x:t xml:space="preserve">IMO-017-P01=ACTIVATED | IMO-017-F06=ACTIVATED</x:t>
        </x:is>
      </x:c>
      <x:c r="AT88" s="53">
        <x:v>4</x:v>
      </x:c>
      <x:c r="AU88" s="53">
        <x:v>11</x:v>
      </x:c>
      <x:c r="AV88" s="53">
        <x:v>37</x:v>
      </x:c>
      <x:c r="AW88" s="53" t="inlineStr">
        <x:is>
          <x:t xml:space="preserve">sh:class, sh:datatype, sh:hasValue, sh:in, sh:minCount, sh:node, sh:property</x:t>
        </x:is>
      </x:c>
      <x:c r="AX88" s="53">
        <x:v>1</x:v>
      </x:c>
      <x:c r="AY88" s="53">
        <x:v>1</x:v>
      </x:c>
      <x:c r="AZ88" s="53">
        <x:v>0</x:v>
      </x:c>
      <x:c r="BA88" s="54" t="n">
        <x:v>1</x:v>
      </x:c>
      <x:c r="BB88" s="54" t="n">
        <x:v>2</x:v>
      </x:c>
      <x:c r="BC88" s="54" t="n">
        <x:v>2</x:v>
      </x:c>
      <x:c r="BD88" s="55" t="n">
        <x:f>IF(OR(W88&lt;&gt;"REVIEWED",COUNTIF(BA88:BC88,"UNCLEAR")&gt;0,COUNTA(BA88:BC88)&lt;3,(COUNTIF(BA88:BC88,"0")+COUNTIF(BA88:BC88,"1")+COUNTIF(BA88:BC88,"2"))=0,AJ88=""),"",(COUNTIF(BA88:BC88,"1")+2*COUNTIF(BA88:BC88,"2"))/(2*(COUNTIF(BA88:BC88,"0")+COUNTIF(BA88:BC88,"1")+COUNTIF(BA88:BC88,"2"))))</x:f>
        <x:v>0.8333333333333334</x:v>
      </x:c>
    </x:row>
    <x:row r="89" ht="66" customHeight="1">
      <x:c r="A89" s="9" t="str">
        <x:v>BATCH_09</x:v>
      </x:c>
      <x:c r="B89" s="9" t="n">
        <x:v>83</x:v>
      </x:c>
      <x:c r="C89" s="9" t="str">
        <x:v>IMO-113</x:v>
      </x:c>
      <x:c r="D89" s="9" t="str">
        <x:v>IMO</x:v>
      </x:c>
      <x:c r="E89" s="9" t="str">
        <x:v>DIRECT_STATIC</x:v>
      </x:c>
      <x:c r="F89" s="9" t="str">
        <x:v>RUN_01</x:v>
      </x:c>
      <x:c r="G89" s="12" t="str">
        <x:v>OFFICIAL_ELIGIBLE_OUTPUT</x:v>
      </x:c>
      <x:c r="H89" s="12" t="str">
        <x:v>SINGLESHOT_CAPTURED_DIAGNOSTIC_PASS</x:v>
      </x:c>
      <x:c r="I89" s="12" t="str">
        <x:v>PARSED</x:v>
      </x:c>
      <x:c r="J89" s="12" t="str">
        <x:v>PASS</x:v>
      </x:c>
      <x:c r="K89" s="9" t="n">
        <x:v>6</x:v>
      </x:c>
      <x:c r="L89" s="9" t="n">
        <x:v>6</x:v>
      </x:c>
      <x:c r="M89" s="9" t="n">
        <x:v>5</x:v>
      </x:c>
      <x:c r="N89" s="9" t="n">
        <x:v>0</x:v>
      </x:c>
      <x:c r="O89" s="9" t="str">
        <x:v>IMO-113-M-P01</x:v>
      </x:c>
      <x:c r="P89" s="9" t="str">
        <x:v>PASS</x:v>
      </x:c>
      <x:c r="Q89" s="9" t="str">
        <x:v>PASS</x:v>
      </x:c>
      <x:c r="R89" s="9" t="str">
        <x:v>CORRECT_BEHAVIOR</x:v>
      </x:c>
      <x:c r="S89" s="9" t="str">
        <x:v>IMO-113-M-F04</x:v>
      </x:c>
      <x:c r="T89" s="9" t="str">
        <x:v>FAIL</x:v>
      </x:c>
      <x:c r="U89" s="9" t="str">
        <x:v>PASS</x:v>
      </x:c>
      <x:c r="V89" s="9" t="str">
        <x:v>FALSE_ACCEPT</x:v>
      </x:c>
      <x:c r="W89" s="13" t="str">
        <x:v>REVIEWED</x:v>
      </x:c>
      <x:c r="X89" s="13" t="str">
        <x:v>AI-assisted draft</x:v>
      </x:c>
      <x:c r="Y89" s="13" t="n">
        <x:v>46281</x:v>
      </x:c>
      <x:c r="Z89" s="13" t="n">
        <x:v>2</x:v>
      </x:c>
      <x:c r="AA89" s="13" t="n">
        <x:v>2</x:v>
      </x:c>
      <x:c r="AB89" s="13" t="n">
        <x:v>1</x:v>
      </x:c>
      <x:c r="AC89" s="13" t="n">
        <x:v>2</x:v>
      </x:c>
      <x:c r="AD89" s="13" t="n">
        <x:v>0</x:v>
      </x:c>
      <x:c r="AE89" s="13" t="n">
        <x:v>2</x:v>
      </x:c>
      <x:c r="AF89" s="13" t="n">
        <x:v>2</x:v>
      </x:c>
      <x:c r="AG89" s="13" t="str">
        <x:v>YES</x:v>
      </x:c>
      <x:c r="AH89" s="13" t="str">
        <x:v>MAJOR_DEFECT</x:v>
      </x:c>
      <x:c r="AI89" s="16" t="n">
        <x:f>IF(AND(W89="REVIEWED",X89&lt;&gt;"",Y89&lt;&gt;"",COUNTA(Z89:AF89)=7,COUNTIF(Z89:AF89,"UNCLEAR")=0,(COUNTIF(Z89:AF89,"0")+COUNTIF(Z89:AF89,"1")+COUNTIF(Z89:AF89,"2"))&gt;0,AG89&lt;&gt;"",AH89&lt;&gt;"",AJ89&lt;&gt;""),(COUNTIF(Z89:AF89,"1")+2*COUNTIF(Z89:AF89,"2"))/(2*(COUNTIF(Z89:AF89,"0")+COUNTIF(Z89:AF89,"1")+COUNTIF(Z89:AF89,"2"))),"")</x:f>
        <x:v>0.7857142857142857</x:v>
      </x:c>
      <x:c r="AJ89" s="14" t="str">
        <x:v>Polar Code II-A 2.1.2; the three document-specific indicators are required when polar operation is true.</x:v>
      </x:c>
      <x:c r="AK89" s="14" t="str">
        <x:v>CODE_DEFECT</x:v>
      </x:c>
      <x:c r="AL89" s="14" t="str">
        <x:v>The overall polarOperationCoverage result in the locked model is omitted. The sampled false record therefore passes when only the three subordinate indicators are true.</x:v>
      </x:c>
      <x:c r="AM89" s="9" t="str">
        <x:v>RDF_FALSE_ACCEPT</x:v>
      </x:c>
      <x:c r="AN89" s="9" t="str">
        <x:v>Part II-A 2.1.2</x:v>
      </x:c>
      <x:c r="AO89" s="9" t="str">
        <x:v>MVP/SHACL_GENERATION_PIPELINE/experiments/LUNA_CONTEXTUAL_SINGLESHOT/RUN_01/runs/RUN-IMO-113-20260831T153411918029Z/artifacts/attempt_01/extracted_shape.ttl</x:v>
      </x:c>
      <x:c r="AP89" s="9" t="str">
        <x:v>56d75c253ef5d2aa9feb36696263fa37cf87b8f7c11de88017f4b4fb6a3864f9</x:v>
      </x:c>
      <x:c r="AQ89" s="52" t="inlineStr">
        <x:is>
          <x:t xml:space="preserve">PASS</x:t>
        </x:is>
      </x:c>
      <x:c r="AR89" s="53" t="inlineStr">
        <x:is>
          <x:t xml:space="preserve">VALID</x:t>
        </x:is>
      </x:c>
      <x:c r="AS89" s="53" t="inlineStr">
        <x:is>
          <x:t xml:space="preserve">IMO-113-M-P01=ACTIVATED | IMO-113-M-F04=ACTIVATED</x:t>
        </x:is>
      </x:c>
      <x:c r="AT89" s="53">
        <x:v>1</x:v>
      </x:c>
      <x:c r="AU89" s="53">
        <x:v>5</x:v>
      </x:c>
      <x:c r="AV89" s="53">
        <x:v>24</x:v>
      </x:c>
      <x:c r="AW89" s="53" t="inlineStr">
        <x:is>
          <x:t xml:space="preserve">sh:datatype, sh:hasValue, sh:maxCount, sh:minCount, sh:or, sh:property</x:t>
        </x:is>
      </x:c>
      <x:c r="AX89" s="53">
        <x:v>0</x:v>
      </x:c>
      <x:c r="AY89" s="53">
        <x:v>1</x:v>
      </x:c>
      <x:c r="AZ89" s="53">
        <x:v>1</x:v>
      </x:c>
      <x:c r="BA89" s="54" t="n">
        <x:v>2</x:v>
      </x:c>
      <x:c r="BB89" s="54" t="n">
        <x:v>1</x:v>
      </x:c>
      <x:c r="BC89" s="54" t="n">
        <x:v>2</x:v>
      </x:c>
      <x:c r="BD89" s="55" t="n">
        <x:f>IF(OR(W89&lt;&gt;"REVIEWED",COUNTIF(BA89:BC89,"UNCLEAR")&gt;0,COUNTA(BA89:BC89)&lt;3,(COUNTIF(BA89:BC89,"0")+COUNTIF(BA89:BC89,"1")+COUNTIF(BA89:BC89,"2"))=0,AJ89=""),"",(COUNTIF(BA89:BC89,"1")+2*COUNTIF(BA89:BC89,"2"))/(2*(COUNTIF(BA89:BC89,"0")+COUNTIF(BA89:BC89,"1")+COUNTIF(BA89:BC89,"2"))))</x:f>
        <x:v>0.8333333333333334</x:v>
      </x:c>
    </x:row>
    <x:row r="90" ht="66" customHeight="1">
      <x:c r="A90" s="9" t="str">
        <x:v>BATCH_09</x:v>
      </x:c>
      <x:c r="B90" s="9" t="n">
        <x:v>84</x:v>
      </x:c>
      <x:c r="C90" s="9" t="str">
        <x:v>TRF-108</x:v>
      </x:c>
      <x:c r="D90" s="9" t="str">
        <x:v>TRAFICOM</x:v>
      </x:c>
      <x:c r="E90" s="9" t="str">
        <x:v>DIRECT_STATIC</x:v>
      </x:c>
      <x:c r="F90" s="9" t="str">
        <x:v>RUN_01</x:v>
      </x:c>
      <x:c r="G90" s="12" t="str">
        <x:v>NO_ELIGIBLE_OUTPUT</x:v>
      </x:c>
      <x:c r="H90" s="12" t="str">
        <x:v>SINGLESHOT_CAPTURED_DIAGNOSTIC_FAIL</x:v>
      </x:c>
      <x:c r="I90" s="12" t="str">
        <x:v>NOT_PARSED</x:v>
      </x:c>
      <x:c r="J90" s="12" t="str">
        <x:v>FAIL</x:v>
      </x:c>
      <x:c r="K90" s="9" t="n">
        <x:v>0</x:v>
      </x:c>
      <x:c r="L90" s="9" t="n">
        <x:v>4</x:v>
      </x:c>
      <x:c r="M90" s="9" t="n">
        <x:v>0</x:v>
      </x:c>
      <x:c r="N90" s="9" t="n">
        <x:v>0</x:v>
      </x:c>
      <x:c r="O90" s="9" t="str">
        <x:v>TRF-108-P02</x:v>
      </x:c>
      <x:c r="P90" s="9" t="str">
        <x:v>PASS</x:v>
      </x:c>
      <x:c r="Q90" s="9" t="str">
        <x:v>NO_VERDICT</x:v>
      </x:c>
      <x:c r="R90" s="9" t="str">
        <x:v>GENERATION_ERROR</x:v>
      </x:c>
      <x:c r="S90" s="9" t="str">
        <x:v>TRF-108-F01</x:v>
      </x:c>
      <x:c r="T90" s="9" t="str">
        <x:v>FAIL</x:v>
      </x:c>
      <x:c r="U90" s="9" t="str">
        <x:v>NO_VERDICT</x:v>
      </x:c>
      <x:c r="V90" s="9" t="str">
        <x:v>GENERATION_ERROR</x:v>
      </x:c>
      <x:c r="W90" s="13" t="str">
        <x:v>REVIEWED</x:v>
      </x:c>
      <x:c r="X90" s="13" t="str">
        <x:v>AI-assisted draft</x:v>
      </x:c>
      <x:c r="Y90" s="13" t="n">
        <x:v>46281</x:v>
      </x:c>
      <x:c r="Z90" s="13" t="n">
        <x:v>2</x:v>
      </x:c>
      <x:c r="AA90" s="13" t="n">
        <x:v>2</x:v>
      </x:c>
      <x:c r="AB90" s="13" t="n">
        <x:v>2</x:v>
      </x:c>
      <x:c r="AC90" s="13" t="n">
        <x:v>2</x:v>
      </x:c>
      <x:c r="AD90" s="13" t="n">
        <x:v>2</x:v>
      </x:c>
      <x:c r="AE90" s="13" t="n">
        <x:v>1</x:v>
      </x:c>
      <x:c r="AF90" s="13" t="n">
        <x:v>2</x:v>
      </x:c>
      <x:c r="AG90" s="13" t="str">
        <x:v>YES</x:v>
      </x:c>
      <x:c r="AH90" s="13" t="str">
        <x:v>MAJOR_DEFECT</x:v>
      </x:c>
      <x:c r="AI90" s="16" t="n">
        <x:f>IF(AND(W90="REVIEWED",X90&lt;&gt;"",Y90&lt;&gt;"",COUNTA(Z90:AF90)=7,COUNTIF(Z90:AF90,"UNCLEAR")=0,(COUNTIF(Z90:AF90,"0")+COUNTIF(Z90:AF90,"1")+COUNTIF(Z90:AF90,"2"))&gt;0,AG90&lt;&gt;"",AH90&lt;&gt;"",AJ90&lt;&gt;""),(COUNTIF(Z90:AF90,"1")+2*COUNTIF(Z90:AF90,"2"))/(2*(COUNTIF(Z90:AF90,"0")+COUNTIF(Z90:AF90,"1")+COUNTIF(Z90:AF90,"2"))),"")</x:f>
        <x:v>0.9285714285714286</x:v>
      </x:c>
      <x:c r="AJ90" s="14" t="str">
        <x:v>TRAFICOM 6.6.2.3; the known-curve correspondence branch and unknown two-slope branch are recognizable.</x:v>
      </x:c>
      <x:c r="AK90" s="14" t="str">
        <x:v>CODE_DEFECT</x:v>
      </x:c>
      <x:c r="AL90" s="14" t="str">
        <x:v>The unknown-curve branch adds mandatory correspondence evidence although the clause requires only use of the two-slope curve when the curve is unknown. This unsupported evidence requirement can reject compliant records.</x:v>
      </x:c>
      <x:c r="AM90" s="9" t="str">
        <x:v>DETERMINISTIC_FAIL</x:v>
      </x:c>
      <x:c r="AN90" s="9" t="str">
        <x:v>6.6.2.3</x:v>
      </x:c>
      <x:c r="AO90" s="9" t="str">
        <x:v>MVP/SHACL_GENERATION_PIPELINE/experiments/LUNA_CONTEXTUAL_SINGLESHOT/RUN_01/runs/RUN-TRF-108-20260831T162951247741Z/artifacts/attempt_01/extracted_shape.ttl</x:v>
      </x:c>
      <x:c r="AP90" s="9" t="str">
        <x:v>65d4b4976b09727967e825ca4010577968cf4adc2eab05e757d7a91d4d5b346f</x:v>
      </x:c>
      <x:c r="AQ90" s="52" t="inlineStr">
        <x:is>
          <x:t xml:space="preserve">ERROR</x:t>
        </x:is>
      </x:c>
      <x:c r="AR90" s="53" t="inlineStr">
        <x:is>
          <x:t xml:space="preserve">ERROR</x:t>
        </x:is>
      </x:c>
      <x:c r="AS90" s="53" t="inlineStr">
        <x:is>
          <x:t xml:space="preserve">TRF-108-P02=ERROR | TRF-108-F01=ERROR</x:t>
        </x:is>
      </x:c>
      <x:c r="AT90" s="53" t="inlineStr">
        <x:is>
          <x:t xml:space="preserve"/>
        </x:is>
      </x:c>
      <x:c r="AU90" s="53" t="inlineStr">
        <x:is>
          <x:t xml:space="preserve"/>
        </x:is>
      </x:c>
      <x:c r="AV90" s="53" t="inlineStr">
        <x:is>
          <x:t xml:space="preserve"/>
        </x:is>
      </x:c>
      <x:c r="AW90" s="53" t="inlineStr">
        <x:is>
          <x:t xml:space="preserve"/>
        </x:is>
      </x:c>
      <x:c r="AX90" s="53" t="inlineStr">
        <x:is>
          <x:t xml:space="preserve"/>
        </x:is>
      </x:c>
      <x:c r="AY90" s="53" t="inlineStr">
        <x:is>
          <x:t xml:space="preserve"/>
        </x:is>
      </x:c>
      <x:c r="AZ90" s="53" t="inlineStr">
        <x:is>
          <x:t xml:space="preserve"/>
        </x:is>
      </x:c>
      <x:c r="BA90" s="54" t="n">
        <x:v>1</x:v>
      </x:c>
      <x:c r="BB90" s="54" t="n">
        <x:v>2</x:v>
      </x:c>
      <x:c r="BC90" s="54" t="n">
        <x:v>2</x:v>
      </x:c>
      <x:c r="BD90" s="55" t="n">
        <x:f>IF(OR(W90&lt;&gt;"REVIEWED",COUNTIF(BA90:BC90,"UNCLEAR")&gt;0,COUNTA(BA90:BC90)&lt;3,(COUNTIF(BA90:BC90,"0")+COUNTIF(BA90:BC90,"1")+COUNTIF(BA90:BC90,"2"))=0,AJ90=""),"",(COUNTIF(BA90:BC90,"1")+2*COUNTIF(BA90:BC90,"2"))/(2*(COUNTIF(BA90:BC90,"0")+COUNTIF(BA90:BC90,"1")+COUNTIF(BA90:BC90,"2"))))</x:f>
        <x:v>0.8333333333333334</x:v>
      </x:c>
    </x:row>
    <x:row r="91" ht="66" customHeight="1">
      <x:c r="A91" s="9" t="str">
        <x:v>BATCH_09</x:v>
      </x:c>
      <x:c r="B91" s="9" t="n">
        <x:v>85</x:v>
      </x:c>
      <x:c r="C91" s="9" t="str">
        <x:v>IMO-074</x:v>
      </x:c>
      <x:c r="D91" s="9" t="str">
        <x:v>IMO</x:v>
      </x:c>
      <x:c r="E91" s="9" t="str">
        <x:v>DIRECT_STATIC</x:v>
      </x:c>
      <x:c r="F91" s="9" t="str">
        <x:v>RUN_01</x:v>
      </x:c>
      <x:c r="G91" s="12" t="str">
        <x:v>OFFICIAL_ELIGIBLE_OUTPUT</x:v>
      </x:c>
      <x:c r="H91" s="12" t="str">
        <x:v>SINGLESHOT_CAPTURED_DIAGNOSTIC_PASS</x:v>
      </x:c>
      <x:c r="I91" s="12" t="str">
        <x:v>PARSED</x:v>
      </x:c>
      <x:c r="J91" s="12" t="str">
        <x:v>PASS</x:v>
      </x:c>
      <x:c r="K91" s="9" t="n">
        <x:v>6</x:v>
      </x:c>
      <x:c r="L91" s="9" t="n">
        <x:v>6</x:v>
      </x:c>
      <x:c r="M91" s="9" t="n">
        <x:v>6</x:v>
      </x:c>
      <x:c r="N91" s="9" t="n">
        <x:v>1</x:v>
      </x:c>
      <x:c r="O91" s="9" t="str">
        <x:v>IMO-074-K-P03</x:v>
      </x:c>
      <x:c r="P91" s="9" t="str">
        <x:v>PASS</x:v>
      </x:c>
      <x:c r="Q91" s="9" t="str">
        <x:v>PASS</x:v>
      </x:c>
      <x:c r="R91" s="9" t="str">
        <x:v>CORRECT_BEHAVIOR</x:v>
      </x:c>
      <x:c r="S91" s="9" t="str">
        <x:v>IMO-074-K-F01</x:v>
      </x:c>
      <x:c r="T91" s="9" t="str">
        <x:v>FAIL</x:v>
      </x:c>
      <x:c r="U91" s="9" t="str">
        <x:v>FAIL</x:v>
      </x:c>
      <x:c r="V91" s="9" t="str">
        <x:v>CORRECT_BEHAVIOR</x:v>
      </x:c>
      <x:c r="W91" s="13" t="str">
        <x:v>REVIEWED</x:v>
      </x:c>
      <x:c r="X91" s="13" t="str">
        <x:v>AI-assisted draft</x:v>
      </x:c>
      <x:c r="Y91" s="13" t="n">
        <x:v>46281</x:v>
      </x:c>
      <x:c r="Z91" s="13" t="n">
        <x:v>2</x:v>
      </x:c>
      <x:c r="AA91" s="13" t="n">
        <x:v>2</x:v>
      </x:c>
      <x:c r="AB91" s="13" t="n">
        <x:v>2</x:v>
      </x:c>
      <x:c r="AC91" s="13" t="n">
        <x:v>2</x:v>
      </x:c>
      <x:c r="AD91" s="13" t="n">
        <x:v>2</x:v>
      </x:c>
      <x:c r="AE91" s="13" t="n">
        <x:v>2</x:v>
      </x:c>
      <x:c r="AF91" s="13" t="n">
        <x:v>2</x:v>
      </x:c>
      <x:c r="AG91" s="13" t="str">
        <x:v>NO</x:v>
      </x:c>
      <x:c r="AH91" s="13" t="str">
        <x:v>CORRECT</x:v>
      </x:c>
      <x:c r="AI91" s="16" t="n">
        <x:f>IF(AND(W91="REVIEWED",X91&lt;&gt;"",Y91&lt;&gt;"",COUNTA(Z91:AF91)=7,COUNTIF(Z91:AF91,"UNCLEAR")=0,(COUNTIF(Z91:AF91,"0")+COUNTIF(Z91:AF91,"1")+COUNTIF(Z91:AF91,"2"))&gt;0,AG91&lt;&gt;"",AH91&lt;&gt;"",AJ91&lt;&gt;""),(COUNTIF(Z91:AF91,"1")+2*COUNTIF(Z91:AF91,"2"))/(2*(COUNTIF(Z91:AF91,"0")+COUNTIF(Z91:AF91,"1")+COUNTIF(Z91:AF91,"2"))),"")</x:f>
        <x:v>1</x:v>
      </x:c>
      <x:c r="AJ91" s="14" t="str">
        <x:v>Polar Code I-A 8.3.3.3.3.1; the conditional alternative is encoded correctly.</x:v>
      </x:c>
      <x:c r="AK91" s="14" t="str">
        <x:v>NONE_FOUND</x:v>
      </x:c>
      <x:c r="AL91" s="14" t="str">
        <x:v>No material defect found.</x:v>
      </x:c>
      <x:c r="AM91" s="9" t="str"/>
      <x:c r="AN91" s="9" t="str">
        <x:v>Part I-A 8.3.3.3.3.1</x:v>
      </x:c>
      <x:c r="AO91" s="9" t="str">
        <x:v>MVP/SHACL_GENERATION_PIPELINE/experiments/LUNA_CONTEXTUAL_SINGLESHOT/RUN_01/runs/RUN-IMO-074-20260831T152046858160Z/artifacts/attempt_01/extracted_shape.ttl</x:v>
      </x:c>
      <x:c r="AP91" s="9" t="str">
        <x:v>d1a0b5c1b42f344816edd850eb541c23a924b40114e84a04690e1b5d16e4fd0e</x:v>
      </x:c>
      <x:c r="AQ91" s="52" t="inlineStr">
        <x:is>
          <x:t xml:space="preserve">PASS</x:t>
        </x:is>
      </x:c>
      <x:c r="AR91" s="53" t="inlineStr">
        <x:is>
          <x:t xml:space="preserve">VALID</x:t>
        </x:is>
      </x:c>
      <x:c r="AS91" s="53" t="inlineStr">
        <x:is>
          <x:t xml:space="preserve">IMO-074-K-P03=ACTIVATED | IMO-074-K-F01=ACTIVATED</x:t>
        </x:is>
      </x:c>
      <x:c r="AT91" s="53">
        <x:v>1</x:v>
      </x:c>
      <x:c r="AU91" s="53">
        <x:v>5</x:v>
      </x:c>
      <x:c r="AV91" s="53">
        <x:v>20</x:v>
      </x:c>
      <x:c r="AW91" s="53" t="inlineStr">
        <x:is>
          <x:t xml:space="preserve">sh:datatype, sh:hasValue, sh:minCount, sh:or, sh:property</x:t>
        </x:is>
      </x:c>
      <x:c r="AX91" s="53">
        <x:v>0</x:v>
      </x:c>
      <x:c r="AY91" s="53">
        <x:v>1</x:v>
      </x:c>
      <x:c r="AZ91" s="53">
        <x:v>1</x:v>
      </x:c>
      <x:c r="BA91" s="54" t="n">
        <x:v>2</x:v>
      </x:c>
      <x:c r="BB91" s="54" t="n">
        <x:v>2</x:v>
      </x:c>
      <x:c r="BC91" s="54" t="n">
        <x:v>2</x:v>
      </x:c>
      <x:c r="BD91" s="55" t="n">
        <x:f>IF(OR(W91&lt;&gt;"REVIEWED",COUNTIF(BA91:BC91,"UNCLEAR")&gt;0,COUNTA(BA91:BC91)&lt;3,(COUNTIF(BA91:BC91,"0")+COUNTIF(BA91:BC91,"1")+COUNTIF(BA91:BC91,"2"))=0,AJ91=""),"",(COUNTIF(BA91:BC91,"1")+2*COUNTIF(BA91:BC91,"2"))/(2*(COUNTIF(BA91:BC91,"0")+COUNTIF(BA91:BC91,"1")+COUNTIF(BA91:BC91,"2"))))</x:f>
        <x:v>1</x:v>
      </x:c>
    </x:row>
    <x:row r="92" ht="66" customHeight="1">
      <x:c r="A92" s="9" t="str">
        <x:v>BATCH_09</x:v>
      </x:c>
      <x:c r="B92" s="9" t="n">
        <x:v>86</x:v>
      </x:c>
      <x:c r="C92" s="9" t="str">
        <x:v>IMO-116</x:v>
      </x:c>
      <x:c r="D92" s="9" t="str">
        <x:v>IMO</x:v>
      </x:c>
      <x:c r="E92" s="9" t="str">
        <x:v>DIRECT_STATIC</x:v>
      </x:c>
      <x:c r="F92" s="9" t="str">
        <x:v>RUN_01</x:v>
      </x:c>
      <x:c r="G92" s="12" t="str">
        <x:v>OFFICIAL_ELIGIBLE_OUTPUT</x:v>
      </x:c>
      <x:c r="H92" s="12" t="str">
        <x:v>SINGLESHOT_CAPTURED_DIAGNOSTIC_PASS</x:v>
      </x:c>
      <x:c r="I92" s="12" t="str">
        <x:v>PARSED</x:v>
      </x:c>
      <x:c r="J92" s="12" t="str">
        <x:v>PASS</x:v>
      </x:c>
      <x:c r="K92" s="9" t="n">
        <x:v>7</x:v>
      </x:c>
      <x:c r="L92" s="9" t="n">
        <x:v>7</x:v>
      </x:c>
      <x:c r="M92" s="9" t="n">
        <x:v>6</x:v>
      </x:c>
      <x:c r="N92" s="9" t="n">
        <x:v>0</x:v>
      </x:c>
      <x:c r="O92" s="9" t="str">
        <x:v>IMO-116-M-P01</x:v>
      </x:c>
      <x:c r="P92" s="9" t="str">
        <x:v>PASS</x:v>
      </x:c>
      <x:c r="Q92" s="9" t="str">
        <x:v>FAIL</x:v>
      </x:c>
      <x:c r="R92" s="9" t="str">
        <x:v>FALSE_REJECT</x:v>
      </x:c>
      <x:c r="S92" s="9" t="str">
        <x:v>IMO-116-M-F02</x:v>
      </x:c>
      <x:c r="T92" s="9" t="str">
        <x:v>FAIL</x:v>
      </x:c>
      <x:c r="U92" s="9" t="str">
        <x:v>FAIL</x:v>
      </x:c>
      <x:c r="V92" s="9" t="str">
        <x:v>CORRECT_BEHAVIOR</x:v>
      </x:c>
      <x:c r="W92" s="13" t="str">
        <x:v>REVIEWED</x:v>
      </x:c>
      <x:c r="X92" s="13" t="str">
        <x:v>AI-assisted draft</x:v>
      </x:c>
      <x:c r="Y92" s="13" t="n">
        <x:v>46281</x:v>
      </x:c>
      <x:c r="Z92" s="13" t="n">
        <x:v>1</x:v>
      </x:c>
      <x:c r="AA92" s="13" t="n">
        <x:v>2</x:v>
      </x:c>
      <x:c r="AB92" s="13" t="n">
        <x:v>2</x:v>
      </x:c>
      <x:c r="AC92" s="13" t="n">
        <x:v>2</x:v>
      </x:c>
      <x:c r="AD92" s="13" t="n">
        <x:v>0</x:v>
      </x:c>
      <x:c r="AE92" s="13" t="n">
        <x:v>0</x:v>
      </x:c>
      <x:c r="AF92" s="13" t="n">
        <x:v>2</x:v>
      </x:c>
      <x:c r="AG92" s="13" t="str">
        <x:v>YES</x:v>
      </x:c>
      <x:c r="AH92" s="13" t="str">
        <x:v>MAJOR_DEFECT</x:v>
      </x:c>
      <x:c r="AI92" s="16" t="n">
        <x:f>IF(AND(W92="REVIEWED",X92&lt;&gt;"",Y92&lt;&gt;"",COUNTA(Z92:AF92)=7,COUNTIF(Z92:AF92,"UNCLEAR")=0,(COUNTIF(Z92:AF92,"0")+COUNTIF(Z92:AF92,"1")+COUNTIF(Z92:AF92,"2"))&gt;0,AG92&lt;&gt;"",AH92&lt;&gt;"",AJ92&lt;&gt;""),(COUNTIF(Z92:AF92,"1")+2*COUNTIF(Z92:AF92,"2"))/(2*(COUNTIF(Z92:AF92,"0")+COUNTIF(Z92:AF92,"1")+COUNTIF(Z92:AF92,"2"))),"")</x:f>
        <x:v>0.6428571428571429</x:v>
      </x:c>
      <x:c r="AJ92" s="14" t="str">
        <x:v>Polar Code II-A 4.2.1.2; the threshold, compliance, concentration, and distance fields are present.</x:v>
      </x:c>
      <x:c r="AK92" s="14" t="str">
        <x:v>MULTIPLE</x:v>
      </x:c>
      <x:c r="AL92" s="14" t="str">
        <x:v>The applicable branch requires an exact underscored string in addition to the boolean trigger, falsely rejecting the sampled valid discharge. Concentration and distance fields are also unconditional and can overrestrict non-applicable ships.</x:v>
      </x:c>
      <x:c r="AM92" s="9" t="str">
        <x:v>RDF_FALSE_REJECT</x:v>
      </x:c>
      <x:c r="AN92" s="9" t="str">
        <x:v>Part II-A 4.2.1.2</x:v>
      </x:c>
      <x:c r="AO92" s="9" t="str">
        <x:v>MVP/SHACL_GENERATION_PIPELINE/experiments/LUNA_CONTEXTUAL_SINGLESHOT/RUN_01/runs/RUN-IMO-116-20260831T153531152018Z/artifacts/attempt_01/extracted_shape.ttl</x:v>
      </x:c>
      <x:c r="AP92" s="9" t="str">
        <x:v>bca11060034ce7fa577cbe008abf5c1d8c53b08759127c51ba4921bab4985983</x:v>
      </x:c>
      <x:c r="AQ92" s="52" t="inlineStr">
        <x:is>
          <x:t xml:space="preserve">PASS</x:t>
        </x:is>
      </x:c>
      <x:c r="AR92" s="53" t="inlineStr">
        <x:is>
          <x:t xml:space="preserve">VALID</x:t>
        </x:is>
      </x:c>
      <x:c r="AS92" s="53" t="inlineStr">
        <x:is>
          <x:t xml:space="preserve">IMO-116-M-P01=ACTIVATED | IMO-116-M-F02=ACTIVATED</x:t>
        </x:is>
      </x:c>
      <x:c r="AT92" s="53">
        <x:v>1</x:v>
      </x:c>
      <x:c r="AU92" s="53">
        <x:v>14</x:v>
      </x:c>
      <x:c r="AV92" s="53">
        <x:v>66</x:v>
      </x:c>
      <x:c r="AW92" s="53" t="inlineStr">
        <x:is>
          <x:t xml:space="preserve">sh:class, sh:datatype, sh:hasValue, sh:maxCount, sh:minCount, sh:minExclusive, sh:node, sh:or, sh:property</x:t>
        </x:is>
      </x:c>
      <x:c r="AX92" s="53">
        <x:v>0</x:v>
      </x:c>
      <x:c r="AY92" s="53">
        <x:v>1</x:v>
      </x:c>
      <x:c r="AZ92" s="53">
        <x:v>1</x:v>
      </x:c>
      <x:c r="BA92" s="54" t="n">
        <x:v>1</x:v>
      </x:c>
      <x:c r="BB92" s="54" t="n">
        <x:v>1</x:v>
      </x:c>
      <x:c r="BC92" s="54" t="n">
        <x:v>2</x:v>
      </x:c>
      <x:c r="BD92" s="55" t="n">
        <x:f>IF(OR(W92&lt;&gt;"REVIEWED",COUNTIF(BA92:BC92,"UNCLEAR")&gt;0,COUNTA(BA92:BC92)&lt;3,(COUNTIF(BA92:BC92,"0")+COUNTIF(BA92:BC92,"1")+COUNTIF(BA92:BC92,"2"))=0,AJ92=""),"",(COUNTIF(BA92:BC92,"1")+2*COUNTIF(BA92:BC92,"2"))/(2*(COUNTIF(BA92:BC92,"0")+COUNTIF(BA92:BC92,"1")+COUNTIF(BA92:BC92,"2"))))</x:f>
        <x:v>0.6666666666666666</x:v>
      </x:c>
    </x:row>
    <x:row r="93" ht="66" customHeight="1">
      <x:c r="A93" s="9" t="str">
        <x:v>BATCH_09</x:v>
      </x:c>
      <x:c r="B93" s="9" t="n">
        <x:v>87</x:v>
      </x:c>
      <x:c r="C93" s="9" t="str">
        <x:v>TRF-101</x:v>
      </x:c>
      <x:c r="D93" s="9" t="str">
        <x:v>TRAFICOM</x:v>
      </x:c>
      <x:c r="E93" s="9" t="str">
        <x:v>DIRECT_CALCULATION</x:v>
      </x:c>
      <x:c r="F93" s="9" t="str">
        <x:v>RUN_01</x:v>
      </x:c>
      <x:c r="G93" s="12" t="str">
        <x:v>OFFICIAL_ELIGIBLE_OUTPUT</x:v>
      </x:c>
      <x:c r="H93" s="12" t="str">
        <x:v>SINGLESHOT_CAPTURED_DIAGNOSTIC_PASS</x:v>
      </x:c>
      <x:c r="I93" s="12" t="str">
        <x:v>PARSED</x:v>
      </x:c>
      <x:c r="J93" s="12" t="str">
        <x:v>PASS</x:v>
      </x:c>
      <x:c r="K93" s="9" t="n">
        <x:v>5</x:v>
      </x:c>
      <x:c r="L93" s="9" t="n">
        <x:v>5</x:v>
      </x:c>
      <x:c r="M93" s="9" t="n">
        <x:v>3</x:v>
      </x:c>
      <x:c r="N93" s="9" t="n">
        <x:v>0</x:v>
      </x:c>
      <x:c r="O93" s="9" t="str">
        <x:v>TRF-101-P01</x:v>
      </x:c>
      <x:c r="P93" s="9" t="str">
        <x:v>PASS</x:v>
      </x:c>
      <x:c r="Q93" s="9" t="str">
        <x:v>FAIL</x:v>
      </x:c>
      <x:c r="R93" s="9" t="str">
        <x:v>FALSE_REJECT</x:v>
      </x:c>
      <x:c r="S93" s="9" t="str">
        <x:v>TRF-101-F02</x:v>
      </x:c>
      <x:c r="T93" s="9" t="str">
        <x:v>FAIL</x:v>
      </x:c>
      <x:c r="U93" s="9" t="str">
        <x:v>FAIL</x:v>
      </x:c>
      <x:c r="V93" s="9" t="str">
        <x:v>CORRECT_BEHAVIOR</x:v>
      </x:c>
      <x:c r="W93" s="13" t="str">
        <x:v>REVIEWED</x:v>
      </x:c>
      <x:c r="X93" s="13" t="str">
        <x:v>AI-assisted draft</x:v>
      </x:c>
      <x:c r="Y93" s="13" t="n">
        <x:v>46281</x:v>
      </x:c>
      <x:c r="Z93" s="13" t="n">
        <x:v>2</x:v>
      </x:c>
      <x:c r="AA93" s="13" t="n">
        <x:v>2</x:v>
      </x:c>
      <x:c r="AB93" s="13" t="n">
        <x:v>2</x:v>
      </x:c>
      <x:c r="AC93" s="13" t="n">
        <x:v>2</x:v>
      </x:c>
      <x:c r="AD93" s="13" t="n">
        <x:v>0</x:v>
      </x:c>
      <x:c r="AE93" s="13" t="n">
        <x:v>0</x:v>
      </x:c>
      <x:c r="AF93" s="13" t="n">
        <x:v>2</x:v>
      </x:c>
      <x:c r="AG93" s="13" t="str">
        <x:v>YES</x:v>
      </x:c>
      <x:c r="AH93" s="13" t="str">
        <x:v>MAJOR_DEFECT</x:v>
      </x:c>
      <x:c r="AI93" s="16" t="n">
        <x:f>IF(AND(W93="REVIEWED",X93&lt;&gt;"",Y93&lt;&gt;"",COUNTA(Z93:AF93)=7,COUNTIF(Z93:AF93,"UNCLEAR")=0,(COUNTIF(Z93:AF93,"0")+COUNTIF(Z93:AF93,"1")+COUNTIF(Z93:AF93,"2"))&gt;0,AG93&lt;&gt;"",AH93&lt;&gt;"",AJ93&lt;&gt;""),(COUNTIF(Z93:AF93,"1")+2*COUNTIF(Z93:AF93,"2"))/(2*(COUNTIF(Z93:AF93,"0")+COUNTIF(Z93:AF93,"1")+COUNTIF(Z93:AF93,"2"))),"")</x:f>
        <x:v>0.7142857142857143</x:v>
      </x:c>
      <x:c r="AJ93" s="14" t="str">
        <x:v>TRAFICOM 6.5.4.1; the calculation formula and approved-analysis alternative are both present.</x:v>
      </x:c>
      <x:c r="AK93" s="14" t="str">
        <x:v>CODE_DEFECT</x:v>
      </x:c>
      <x:c r="AL93" s="14" t="str">
        <x:v>All calculation operands are required globally before the sh:or. A ship using the permitted approved nonlinear analysis route is therefore still forced to provide chord, thickness, strengths, root radius, and reference strength.</x:v>
      </x:c>
      <x:c r="AM93" s="9" t="str">
        <x:v>ALWAYS_FAIL; RDF_FALSE_REJECT</x:v>
      </x:c>
      <x:c r="AN93" s="9" t="str">
        <x:v>6.5.4.1</x:v>
      </x:c>
      <x:c r="AO93" s="9" t="str">
        <x:v>MVP/SHACL_GENERATION_PIPELINE/experiments/LUNA_CONTEXTUAL_SINGLESHOT/RUN_01/runs/RUN-TRF-101-20260831T162744656151Z/artifacts/attempt_01/extracted_shape.ttl</x:v>
      </x:c>
      <x:c r="AP93" s="9" t="str">
        <x:v>6355ffd9d85cc8ce8031e763903da6b879b13aa09f8369638f393aeaa59532b8</x:v>
      </x:c>
      <x:c r="AQ93" s="52" t="inlineStr">
        <x:is>
          <x:t xml:space="preserve">PASS</x:t>
        </x:is>
      </x:c>
      <x:c r="AR93" s="53" t="inlineStr">
        <x:is>
          <x:t xml:space="preserve">VALID</x:t>
        </x:is>
      </x:c>
      <x:c r="AS93" s="53" t="inlineStr">
        <x:is>
          <x:t xml:space="preserve">TRF-101-P01=ACTIVATED | TRF-101-F02=ACTIVATED</x:t>
        </x:is>
      </x:c>
      <x:c r="AT93" s="53">
        <x:v>1</x:v>
      </x:c>
      <x:c r="AU93" s="53">
        <x:v>34</x:v>
      </x:c>
      <x:c r="AV93" s="53">
        <x:v>138</x:v>
      </x:c>
      <x:c r="AW93" s="53" t="inlineStr">
        <x:is>
          <x:t xml:space="preserve">sh:class, sh:datatype, sh:hasValue, sh:maxCount, sh:minCount, sh:node, sh:or, sh:property</x:t>
        </x:is>
      </x:c>
      <x:c r="AX93" s="53">
        <x:v>2</x:v>
      </x:c>
      <x:c r="AY93" s="53">
        <x:v>1</x:v>
      </x:c>
      <x:c r="AZ93" s="53">
        <x:v>1</x:v>
      </x:c>
      <x:c r="BA93" s="54" t="n">
        <x:v>1</x:v>
      </x:c>
      <x:c r="BB93" s="54" t="n">
        <x:v>1</x:v>
      </x:c>
      <x:c r="BC93" s="54" t="n">
        <x:v>2</x:v>
      </x:c>
      <x:c r="BD93" s="55" t="n">
        <x:f>IF(OR(W93&lt;&gt;"REVIEWED",COUNTIF(BA93:BC93,"UNCLEAR")&gt;0,COUNTA(BA93:BC93)&lt;3,(COUNTIF(BA93:BC93,"0")+COUNTIF(BA93:BC93,"1")+COUNTIF(BA93:BC93,"2"))=0,AJ93=""),"",(COUNTIF(BA93:BC93,"1")+2*COUNTIF(BA93:BC93,"2"))/(2*(COUNTIF(BA93:BC93,"0")+COUNTIF(BA93:BC93,"1")+COUNTIF(BA93:BC93,"2"))))</x:f>
        <x:v>0.6666666666666666</x:v>
      </x:c>
    </x:row>
    <x:row r="94" ht="66" customHeight="1">
      <x:c r="A94" s="9" t="str">
        <x:v>BATCH_09</x:v>
      </x:c>
      <x:c r="B94" s="9" t="n">
        <x:v>88</x:v>
      </x:c>
      <x:c r="C94" s="9" t="str">
        <x:v>IMO-008</x:v>
      </x:c>
      <x:c r="D94" s="9" t="str">
        <x:v>IMO</x:v>
      </x:c>
      <x:c r="E94" s="9" t="str">
        <x:v>DIRECT_STATIC</x:v>
      </x:c>
      <x:c r="F94" s="9" t="str">
        <x:v>RUN_01</x:v>
      </x:c>
      <x:c r="G94" s="12" t="str">
        <x:v>OFFICIAL_ELIGIBLE_OUTPUT</x:v>
      </x:c>
      <x:c r="H94" s="12" t="str">
        <x:v>SINGLESHOT_CAPTURED_DIAGNOSTIC_PASS</x:v>
      </x:c>
      <x:c r="I94" s="12" t="str">
        <x:v>PARSED</x:v>
      </x:c>
      <x:c r="J94" s="12" t="str">
        <x:v>PASS</x:v>
      </x:c>
      <x:c r="K94" s="9" t="n">
        <x:v>7</x:v>
      </x:c>
      <x:c r="L94" s="9" t="n">
        <x:v>7</x:v>
      </x:c>
      <x:c r="M94" s="9" t="n">
        <x:v>7</x:v>
      </x:c>
      <x:c r="N94" s="9" t="n">
        <x:v>1</x:v>
      </x:c>
      <x:c r="O94" s="9" t="str">
        <x:v>IMO-008-P01</x:v>
      </x:c>
      <x:c r="P94" s="9" t="str">
        <x:v>PASS</x:v>
      </x:c>
      <x:c r="Q94" s="9" t="str">
        <x:v>PASS</x:v>
      </x:c>
      <x:c r="R94" s="9" t="str">
        <x:v>CORRECT_BEHAVIOR</x:v>
      </x:c>
      <x:c r="S94" s="9" t="str">
        <x:v>IMO-008-F02</x:v>
      </x:c>
      <x:c r="T94" s="9" t="str">
        <x:v>FAIL</x:v>
      </x:c>
      <x:c r="U94" s="9" t="str">
        <x:v>FAIL</x:v>
      </x:c>
      <x:c r="V94" s="9" t="str">
        <x:v>CORRECT_BEHAVIOR</x:v>
      </x:c>
      <x:c r="W94" s="13" t="str">
        <x:v>REVIEWED</x:v>
      </x:c>
      <x:c r="X94" s="13" t="str">
        <x:v>AI-assisted draft</x:v>
      </x:c>
      <x:c r="Y94" s="13" t="n">
        <x:v>46281</x:v>
      </x:c>
      <x:c r="Z94" s="13" t="n">
        <x:v>2</x:v>
      </x:c>
      <x:c r="AA94" s="13" t="n">
        <x:v>2</x:v>
      </x:c>
      <x:c r="AB94" s="13" t="n">
        <x:v>2</x:v>
      </x:c>
      <x:c r="AC94" s="13" t="n">
        <x:v>2</x:v>
      </x:c>
      <x:c r="AD94" s="13" t="n">
        <x:v>2</x:v>
      </x:c>
      <x:c r="AE94" s="13" t="n">
        <x:v>2</x:v>
      </x:c>
      <x:c r="AF94" s="13" t="n">
        <x:v>2</x:v>
      </x:c>
      <x:c r="AG94" s="13" t="str">
        <x:v>NO</x:v>
      </x:c>
      <x:c r="AH94" s="13" t="str">
        <x:v>CORRECT</x:v>
      </x:c>
      <x:c r="AI94" s="16" t="n">
        <x:f>IF(AND(W94="REVIEWED",X94&lt;&gt;"",Y94&lt;&gt;"",COUNTA(Z94:AF94)=7,COUNTIF(Z94:AF94,"UNCLEAR")=0,(COUNTIF(Z94:AF94,"0")+COUNTIF(Z94:AF94,"1")+COUNTIF(Z94:AF94,"2"))&gt;0,AG94&lt;&gt;"",AH94&lt;&gt;"",AJ94&lt;&gt;""),(COUNTIF(Z94:AF94,"1")+2*COUNTIF(Z94:AF94,"2"))/(2*(COUNTIF(Z94:AF94,"0")+COUNTIF(Z94:AF94,"1")+COUNTIF(Z94:AF94,"2"))),"")</x:f>
        <x:v>1</x:v>
      </x:c>
      <x:c r="AJ94" s="14" t="str">
        <x:v>Polar Code definition 2.15; every recorded thin-first-year-ice thickness is checked against the inclusive 0.3 to 0.7 metre range.</x:v>
      </x:c>
      <x:c r="AK94" s="14" t="str">
        <x:v>NONE_FOUND</x:v>
      </x:c>
      <x:c r="AL94" s="14" t="str">
        <x:v>The query also detects additional invalid thickness values.</x:v>
      </x:c>
      <x:c r="AM94" s="9" t="str"/>
      <x:c r="AN94" s="9" t="str">
        <x:v>Introduction 2.15</x:v>
      </x:c>
      <x:c r="AO94" s="9" t="str">
        <x:v>MVP/SHACL_GENERATION_PIPELINE/experiments/LUNA_CONTEXTUAL_SINGLESHOT/RUN_01/runs/RUN-IMO-008-20260831T145636331099Z/artifacts/attempt_01/extracted_shape.ttl</x:v>
      </x:c>
      <x:c r="AP94" s="9" t="str">
        <x:v>b04d78ec6b0f77f0f2ea7ca257d2791c50879a4596bf31e6b20df233a6e6d85c</x:v>
      </x:c>
      <x:c r="AQ94" s="52" t="inlineStr">
        <x:is>
          <x:t xml:space="preserve">PASS</x:t>
        </x:is>
      </x:c>
      <x:c r="AR94" s="53" t="inlineStr">
        <x:is>
          <x:t xml:space="preserve">VALID</x:t>
        </x:is>
      </x:c>
      <x:c r="AS94" s="53" t="inlineStr">
        <x:is>
          <x:t xml:space="preserve">IMO-008-P01=ACTIVATED | IMO-008-F02=ACTIVATED</x:t>
        </x:is>
      </x:c>
      <x:c r="AT94" s="53">
        <x:v>1</x:v>
      </x:c>
      <x:c r="AU94" s="53">
        <x:v>1</x:v>
      </x:c>
      <x:c r="AV94" s="53">
        <x:v>3</x:v>
      </x:c>
      <x:c r="AW94" s="53" t="inlineStr">
        <x:is>
          <x:t xml:space="preserve">sh:minCount, sh:nodeKind, sh:property</x:t>
        </x:is>
      </x:c>
      <x:c r="AX94" s="53">
        <x:v>1</x:v>
      </x:c>
      <x:c r="AY94" s="53">
        <x:v>1</x:v>
      </x:c>
      <x:c r="AZ94" s="53">
        <x:v>0</x:v>
      </x:c>
      <x:c r="BA94" s="54" t="n">
        <x:v>1</x:v>
      </x:c>
      <x:c r="BB94" s="54" t="n">
        <x:v>2</x:v>
      </x:c>
      <x:c r="BC94" s="54" t="n">
        <x:v>2</x:v>
      </x:c>
      <x:c r="BD94" s="55" t="n">
        <x:f>IF(OR(W94&lt;&gt;"REVIEWED",COUNTIF(BA94:BC94,"UNCLEAR")&gt;0,COUNTA(BA94:BC94)&lt;3,(COUNTIF(BA94:BC94,"0")+COUNTIF(BA94:BC94,"1")+COUNTIF(BA94:BC94,"2"))=0,AJ94=""),"",(COUNTIF(BA94:BC94,"1")+2*COUNTIF(BA94:BC94,"2"))/(2*(COUNTIF(BA94:BC94,"0")+COUNTIF(BA94:BC94,"1")+COUNTIF(BA94:BC94,"2"))))</x:f>
        <x:v>0.8333333333333334</x:v>
      </x:c>
    </x:row>
    <x:row r="95" ht="66" customHeight="1">
      <x:c r="A95" s="9" t="str">
        <x:v>BATCH_09</x:v>
      </x:c>
      <x:c r="B95" s="9" t="n">
        <x:v>89</x:v>
      </x:c>
      <x:c r="C95" s="9" t="str">
        <x:v>TRF-086</x:v>
      </x:c>
      <x:c r="D95" s="9" t="str">
        <x:v>TRAFICOM</x:v>
      </x:c>
      <x:c r="E95" s="9" t="str">
        <x:v>DIRECT_CALCULATION</x:v>
      </x:c>
      <x:c r="F95" s="9" t="str">
        <x:v>RUN_01</x:v>
      </x:c>
      <x:c r="G95" s="12" t="str">
        <x:v>NO_ELIGIBLE_OUTPUT</x:v>
      </x:c>
      <x:c r="H95" s="12" t="str">
        <x:v>SINGLESHOT_CAPTURED_DIAGNOSTIC_FAIL</x:v>
      </x:c>
      <x:c r="I95" s="12" t="str">
        <x:v>NOT_PARSED</x:v>
      </x:c>
      <x:c r="J95" s="12" t="str">
        <x:v>FAIL</x:v>
      </x:c>
      <x:c r="K95" s="9" t="n">
        <x:v>0</x:v>
      </x:c>
      <x:c r="L95" s="9" t="n">
        <x:v>5</x:v>
      </x:c>
      <x:c r="M95" s="9" t="n">
        <x:v>0</x:v>
      </x:c>
      <x:c r="N95" s="9" t="n">
        <x:v>0</x:v>
      </x:c>
      <x:c r="O95" s="9" t="str">
        <x:v>TRF-086-P02</x:v>
      </x:c>
      <x:c r="P95" s="9" t="str">
        <x:v>PASS</x:v>
      </x:c>
      <x:c r="Q95" s="9" t="str">
        <x:v>NO_VERDICT</x:v>
      </x:c>
      <x:c r="R95" s="9" t="str">
        <x:v>GENERATION_ERROR</x:v>
      </x:c>
      <x:c r="S95" s="9" t="str">
        <x:v>TRF-086-F02</x:v>
      </x:c>
      <x:c r="T95" s="9" t="str">
        <x:v>FAIL</x:v>
      </x:c>
      <x:c r="U95" s="9" t="str">
        <x:v>NO_VERDICT</x:v>
      </x:c>
      <x:c r="V95" s="9" t="str">
        <x:v>GENERATION_ERROR</x:v>
      </x:c>
      <x:c r="W95" s="13" t="str">
        <x:v>REVIEWED</x:v>
      </x:c>
      <x:c r="X95" s="13" t="str">
        <x:v>AI-assisted draft</x:v>
      </x:c>
      <x:c r="Y95" s="13" t="n">
        <x:v>46281</x:v>
      </x:c>
      <x:c r="Z95" s="13" t="n">
        <x:v>0</x:v>
      </x:c>
      <x:c r="AA95" s="13" t="n">
        <x:v>2</x:v>
      </x:c>
      <x:c r="AB95" s="13" t="n">
        <x:v>1</x:v>
      </x:c>
      <x:c r="AC95" s="13" t="n">
        <x:v>2</x:v>
      </x:c>
      <x:c r="AD95" s="13" t="n">
        <x:v>0</x:v>
      </x:c>
      <x:c r="AE95" s="13" t="n">
        <x:v>2</x:v>
      </x:c>
      <x:c r="AF95" s="13" t="n">
        <x:v>2</x:v>
      </x:c>
      <x:c r="AG95" s="13" t="str">
        <x:v>YES</x:v>
      </x:c>
      <x:c r="AH95" s="13" t="str">
        <x:v>MAJOR_DEFECT</x:v>
      </x:c>
      <x:c r="AI95" s="16" t="n">
        <x:f>IF(AND(W95="REVIEWED",X95&lt;&gt;"",Y95&lt;&gt;"",COUNTA(Z95:AF95)=7,COUNTIF(Z95:AF95,"UNCLEAR")=0,(COUNTIF(Z95:AF95,"0")+COUNTIF(Z95:AF95,"1")+COUNTIF(Z95:AF95,"2"))&gt;0,AG95&lt;&gt;"",AH95&lt;&gt;"",AJ95&lt;&gt;""),(COUNTIF(Z95:AF95,"1")+2*COUNTIF(Z95:AF95,"2"))/(2*(COUNTIF(Z95:AF95,"0")+COUNTIF(Z95:AF95,"1")+COUNTIF(Z95:AF95,"2"))),"")</x:f>
        <x:v>0.6428571428571429</x:v>
      </x:c>
      <x:c r="AJ95" s="14" t="str">
        <x:v>TRAFICOM 6.5.3.2; the intended known/unknown CP branches and formula are visible in the retained one-shot candidate.</x:v>
      </x:c>
      <x:c r="AK95" s="14" t="str">
        <x:v>MULTIPLE</x:v>
      </x:c>
      <x:c r="AL95" s="14" t="str">
        <x:v>The supposed non-CP SPARQL branch reports a violation when the type is not CP, so it conforms for CP and lets every CP record bypass both substantive branches. The retained candidate is also operationally invalid as recorded by the automatic evidence.</x:v>
      </x:c>
      <x:c r="AM95" s="9" t="str">
        <x:v>DETERMINISTIC_FAIL</x:v>
      </x:c>
      <x:c r="AN95" s="9" t="str">
        <x:v>6.5.3.2</x:v>
      </x:c>
      <x:c r="AO95" s="9" t="str">
        <x:v>MVP/SHACL_GENERATION_PIPELINE/experiments/LUNA_CONTEXTUAL_SINGLESHOT/RUN_01/runs/RUN-TRF-086-20260831T162556160751Z/artifacts/attempt_01/extracted_shape.ttl</x:v>
      </x:c>
      <x:c r="AP95" s="9" t="str">
        <x:v>159ac572abfb6f6c5a3a828c634bed2cf6be4204efe1e80815a37dba49f17278</x:v>
      </x:c>
      <x:c r="AQ95" s="52" t="inlineStr">
        <x:is>
          <x:t xml:space="preserve">ERROR</x:t>
        </x:is>
      </x:c>
      <x:c r="AR95" s="53" t="inlineStr">
        <x:is>
          <x:t xml:space="preserve">ERROR</x:t>
        </x:is>
      </x:c>
      <x:c r="AS95" s="53" t="inlineStr">
        <x:is>
          <x:t xml:space="preserve">TRF-086-P02=ERROR | TRF-086-F02=ERROR</x:t>
        </x:is>
      </x:c>
      <x:c r="AT95" s="53" t="inlineStr">
        <x:is>
          <x:t xml:space="preserve"/>
        </x:is>
      </x:c>
      <x:c r="AU95" s="53" t="inlineStr">
        <x:is>
          <x:t xml:space="preserve"/>
        </x:is>
      </x:c>
      <x:c r="AV95" s="53" t="inlineStr">
        <x:is>
          <x:t xml:space="preserve"/>
        </x:is>
      </x:c>
      <x:c r="AW95" s="53" t="inlineStr">
        <x:is>
          <x:t xml:space="preserve"/>
        </x:is>
      </x:c>
      <x:c r="AX95" s="53" t="inlineStr">
        <x:is>
          <x:t xml:space="preserve"/>
        </x:is>
      </x:c>
      <x:c r="AY95" s="53" t="inlineStr">
        <x:is>
          <x:t xml:space="preserve"/>
        </x:is>
      </x:c>
      <x:c r="AZ95" s="53" t="inlineStr">
        <x:is>
          <x:t xml:space="preserve"/>
        </x:is>
      </x:c>
      <x:c r="BA95" s="54" t="n">
        <x:v>1</x:v>
      </x:c>
      <x:c r="BB95" s="54" t="n">
        <x:v>0</x:v>
      </x:c>
      <x:c r="BC95" s="54" t="n">
        <x:v>2</x:v>
      </x:c>
      <x:c r="BD95" s="55" t="n">
        <x:f>IF(OR(W95&lt;&gt;"REVIEWED",COUNTIF(BA95:BC95,"UNCLEAR")&gt;0,COUNTA(BA95:BC95)&lt;3,(COUNTIF(BA95:BC95,"0")+COUNTIF(BA95:BC95,"1")+COUNTIF(BA95:BC95,"2"))=0,AJ95=""),"",(COUNTIF(BA95:BC95,"1")+2*COUNTIF(BA95:BC95,"2"))/(2*(COUNTIF(BA95:BC95,"0")+COUNTIF(BA95:BC95,"1")+COUNTIF(BA95:BC95,"2"))))</x:f>
        <x:v>0.5</x:v>
      </x:c>
    </x:row>
    <x:row r="96" ht="66" customHeight="1">
      <x:c r="A96" s="9" t="str">
        <x:v>BATCH_09</x:v>
      </x:c>
      <x:c r="B96" s="9" t="n">
        <x:v>90</x:v>
      </x:c>
      <x:c r="C96" s="9" t="str">
        <x:v>IMO-068</x:v>
      </x:c>
      <x:c r="D96" s="9" t="str">
        <x:v>IMO</x:v>
      </x:c>
      <x:c r="E96" s="9" t="str">
        <x:v>DIRECT_STATIC</x:v>
      </x:c>
      <x:c r="F96" s="9" t="str">
        <x:v>RUN_01</x:v>
      </x:c>
      <x:c r="G96" s="12" t="str">
        <x:v>OFFICIAL_ELIGIBLE_OUTPUT</x:v>
      </x:c>
      <x:c r="H96" s="12" t="str">
        <x:v>SINGLESHOT_CAPTURED_DIAGNOSTIC_PASS</x:v>
      </x:c>
      <x:c r="I96" s="12" t="str">
        <x:v>PARSED</x:v>
      </x:c>
      <x:c r="J96" s="12" t="str">
        <x:v>PASS</x:v>
      </x:c>
      <x:c r="K96" s="9" t="n">
        <x:v>8</x:v>
      </x:c>
      <x:c r="L96" s="9" t="n">
        <x:v>8</x:v>
      </x:c>
      <x:c r="M96" s="9" t="n">
        <x:v>7</x:v>
      </x:c>
      <x:c r="N96" s="9" t="n">
        <x:v>0</x:v>
      </x:c>
      <x:c r="O96" s="9" t="str">
        <x:v>IMO-068-P01</x:v>
      </x:c>
      <x:c r="P96" s="9" t="str">
        <x:v>PASS</x:v>
      </x:c>
      <x:c r="Q96" s="9" t="str">
        <x:v>PASS</x:v>
      </x:c>
      <x:c r="R96" s="9" t="str">
        <x:v>CORRECT_BEHAVIOR</x:v>
      </x:c>
      <x:c r="S96" s="9" t="str">
        <x:v>IMO-068-F03</x:v>
      </x:c>
      <x:c r="T96" s="9" t="str">
        <x:v>FAIL</x:v>
      </x:c>
      <x:c r="U96" s="9" t="str">
        <x:v>FAIL</x:v>
      </x:c>
      <x:c r="V96" s="9" t="str">
        <x:v>CORRECT_BEHAVIOR</x:v>
      </x:c>
      <x:c r="W96" s="13" t="str">
        <x:v>REVIEWED</x:v>
      </x:c>
      <x:c r="X96" s="13" t="str">
        <x:v>AI-assisted draft</x:v>
      </x:c>
      <x:c r="Y96" s="13" t="n">
        <x:v>46281</x:v>
      </x:c>
      <x:c r="Z96" s="13" t="n">
        <x:v>1</x:v>
      </x:c>
      <x:c r="AA96" s="13" t="n">
        <x:v>2</x:v>
      </x:c>
      <x:c r="AB96" s="13" t="n">
        <x:v>2</x:v>
      </x:c>
      <x:c r="AC96" s="13" t="n">
        <x:v>2</x:v>
      </x:c>
      <x:c r="AD96" s="13" t="n">
        <x:v>0</x:v>
      </x:c>
      <x:c r="AE96" s="13" t="n">
        <x:v>0</x:v>
      </x:c>
      <x:c r="AF96" s="13" t="n">
        <x:v>2</x:v>
      </x:c>
      <x:c r="AG96" s="13" t="str">
        <x:v>YES</x:v>
      </x:c>
      <x:c r="AH96" s="13" t="str">
        <x:v>MAJOR_DEFECT</x:v>
      </x:c>
      <x:c r="AI96" s="16" t="n">
        <x:f>IF(AND(W96="REVIEWED",X96&lt;&gt;"",Y96&lt;&gt;"",COUNTA(Z96:AF96)=7,COUNTIF(Z96:AF96,"UNCLEAR")=0,(COUNTIF(Z96:AF96,"0")+COUNTIF(Z96:AF96,"1")+COUNTIF(Z96:AF96,"2"))&gt;0,AG96&lt;&gt;"",AH96&lt;&gt;"",AJ96&lt;&gt;""),(COUNTIF(Z96:AF96,"1")+2*COUNTIF(Z96:AF96,"2"))/(2*(COUNTIF(Z96:AF96,"0")+COUNTIF(Z96:AF96,"1")+COUNTIF(Z96:AF96,"2"))),"")</x:f>
        <x:v>0.6428571428571429</x:v>
      </x:c>
      <x:c r="AJ96" s="14" t="str">
        <x:v>Polar Code I-A 8.3.2.1; both applicable evacuation routes contain the required outcomes.</x:v>
      </x:c>
      <x:c r="AK96" s="14" t="str">
        <x:v>CODE_DEFECT</x:v>
      </x:c>
      <x:c r="AL96" s="14" t="str">
        <x:v>There is no branch for shipOperatesInIceCoveredWaters=false and directEvacuationOntoIceApplicable=false. A non-applicable ship is therefore rejected.</x:v>
      </x:c>
      <x:c r="AM96" s="9" t="str">
        <x:v>RDF_FALSE_REJECT</x:v>
      </x:c>
      <x:c r="AN96" s="9" t="str">
        <x:v>Part I-A 8.3.2.1</x:v>
      </x:c>
      <x:c r="AO96" s="9" t="str">
        <x:v>MVP/SHACL_GENERATION_PIPELINE/experiments/LUNA_CONTEXTUAL_SINGLESHOT/RUN_01/runs/RUN-IMO-068-20260831T151838283453Z/artifacts/attempt_01/extracted_shape.ttl</x:v>
      </x:c>
      <x:c r="AP96" s="9" t="str">
        <x:v>01be318138b427c41c2b274376465722852e876009931829db3a6d4181e75120</x:v>
      </x:c>
      <x:c r="AQ96" s="52" t="inlineStr">
        <x:is>
          <x:t xml:space="preserve">PASS</x:t>
        </x:is>
      </x:c>
      <x:c r="AR96" s="53" t="inlineStr">
        <x:is>
          <x:t xml:space="preserve">VALID</x:t>
        </x:is>
      </x:c>
      <x:c r="AS96" s="53" t="inlineStr">
        <x:is>
          <x:t xml:space="preserve">IMO-068-P01=ACTIVATED | IMO-068-F03=ACTIVATED</x:t>
        </x:is>
      </x:c>
      <x:c r="AT96" s="53">
        <x:v>1</x:v>
      </x:c>
      <x:c r="AU96" s="53">
        <x:v>6</x:v>
      </x:c>
      <x:c r="AV96" s="53">
        <x:v>25</x:v>
      </x:c>
      <x:c r="AW96" s="53" t="inlineStr">
        <x:is>
          <x:t xml:space="preserve">sh:class, sh:datatype, sh:hasValue, sh:minCount, sh:or, sh:property</x:t>
        </x:is>
      </x:c>
      <x:c r="AX96" s="53">
        <x:v>0</x:v>
      </x:c>
      <x:c r="AY96" s="53">
        <x:v>1</x:v>
      </x:c>
      <x:c r="AZ96" s="53">
        <x:v>1</x:v>
      </x:c>
      <x:c r="BA96" s="54" t="n">
        <x:v>2</x:v>
      </x:c>
      <x:c r="BB96" s="54" t="n">
        <x:v>1</x:v>
      </x:c>
      <x:c r="BC96" s="54" t="n">
        <x:v>2</x:v>
      </x:c>
      <x:c r="BD96" s="55" t="n">
        <x:f>IF(OR(W96&lt;&gt;"REVIEWED",COUNTIF(BA96:BC96,"UNCLEAR")&gt;0,COUNTA(BA96:BC96)&lt;3,(COUNTIF(BA96:BC96,"0")+COUNTIF(BA96:BC96,"1")+COUNTIF(BA96:BC96,"2"))=0,AJ96=""),"",(COUNTIF(BA96:BC96,"1")+2*COUNTIF(BA96:BC96,"2"))/(2*(COUNTIF(BA96:BC96,"0")+COUNTIF(BA96:BC96,"1")+COUNTIF(BA96:BC96,"2"))))</x:f>
        <x:v>0.8333333333333334</x:v>
      </x:c>
    </x:row>
    <x:row r="97" ht="66" customHeight="1">
      <x:c r="A97" s="9" t="str">
        <x:v>BATCH_10</x:v>
      </x:c>
      <x:c r="B97" s="9" t="n">
        <x:v>91</x:v>
      </x:c>
      <x:c r="C97" s="9" t="str">
        <x:v>TRF-132</x:v>
      </x:c>
      <x:c r="D97" s="9" t="str">
        <x:v>TRAFICOM</x:v>
      </x:c>
      <x:c r="E97" s="9" t="str">
        <x:v>DIRECT_CALCULATION</x:v>
      </x:c>
      <x:c r="F97" s="9" t="str">
        <x:v>RUN_01</x:v>
      </x:c>
      <x:c r="G97" s="12" t="str">
        <x:v>OFFICIAL_ELIGIBLE_OUTPUT</x:v>
      </x:c>
      <x:c r="H97" s="12" t="str">
        <x:v>SINGLESHOT_CAPTURED_DIAGNOSTIC_PASS</x:v>
      </x:c>
      <x:c r="I97" s="12" t="str">
        <x:v>PARSED</x:v>
      </x:c>
      <x:c r="J97" s="12" t="str">
        <x:v>PASS</x:v>
      </x:c>
      <x:c r="K97" s="9" t="n">
        <x:v>8</x:v>
      </x:c>
      <x:c r="L97" s="9" t="n">
        <x:v>8</x:v>
      </x:c>
      <x:c r="M97" s="9" t="n">
        <x:v>6</x:v>
      </x:c>
      <x:c r="N97" s="9" t="n">
        <x:v>0</x:v>
      </x:c>
      <x:c r="O97" s="9" t="str">
        <x:v>TRF-132-P03</x:v>
      </x:c>
      <x:c r="P97" s="9" t="str">
        <x:v>PASS</x:v>
      </x:c>
      <x:c r="Q97" s="9" t="str">
        <x:v>FAIL</x:v>
      </x:c>
      <x:c r="R97" s="9" t="str">
        <x:v>FALSE_REJECT</x:v>
      </x:c>
      <x:c r="S97" s="9" t="str">
        <x:v>TRF-132-F03</x:v>
      </x:c>
      <x:c r="T97" s="9" t="str">
        <x:v>FAIL</x:v>
      </x:c>
      <x:c r="U97" s="9" t="str">
        <x:v>FAIL</x:v>
      </x:c>
      <x:c r="V97" s="9" t="str">
        <x:v>CORRECT_BEHAVIOR</x:v>
      </x:c>
      <x:c r="W97" s="13" t="str">
        <x:v>REVIEWED</x:v>
      </x:c>
      <x:c r="X97" s="13" t="str">
        <x:v>AI-assisted draft</x:v>
      </x:c>
      <x:c r="Y97" s="13" t="n">
        <x:v>46281</x:v>
      </x:c>
      <x:c r="Z97" s="13" t="n">
        <x:v>2</x:v>
      </x:c>
      <x:c r="AA97" s="13" t="n">
        <x:v>2</x:v>
      </x:c>
      <x:c r="AB97" s="13" t="n">
        <x:v>2</x:v>
      </x:c>
      <x:c r="AC97" s="13" t="n">
        <x:v>1</x:v>
      </x:c>
      <x:c r="AD97" s="13" t="n">
        <x:v>0</x:v>
      </x:c>
      <x:c r="AE97" s="13" t="n">
        <x:v>2</x:v>
      </x:c>
      <x:c r="AF97" s="13" t="n">
        <x:v>2</x:v>
      </x:c>
      <x:c r="AG97" s="13" t="str">
        <x:v>YES</x:v>
      </x:c>
      <x:c r="AH97" s="13" t="str">
        <x:v>MAJOR_DEFECT</x:v>
      </x:c>
      <x:c r="AI97" s="16" t="n">
        <x:f>IF(AND(W97="REVIEWED",X97&lt;&gt;"",Y97&lt;&gt;"",COUNTA(Z97:AF97)=7,COUNTIF(Z97:AF97,"UNCLEAR")=0,(COUNTIF(Z97:AF97,"0")+COUNTIF(Z97:AF97,"1")+COUNTIF(Z97:AF97,"2"))&gt;0,AG97&lt;&gt;"",AH97&lt;&gt;"",AJ97&lt;&gt;""),(COUNTIF(Z97:AF97,"1")+2*COUNTIF(Z97:AF97,"2"))/(2*(COUNTIF(Z97:AF97,"0")+COUNTIF(Z97:AF97,"1")+COUNTIF(Z97:AF97,"2"))),"")</x:f>
        <x:v>0.7857142857142857</x:v>
      </x:c>
      <x:c r="AJ97" s="14" t="str">
        <x:v>TRAFICOM Annex II; all operands and the 740 kW floor are present.</x:v>
      </x:c>
      <x:c r="AK97" s="14" t="str">
        <x:v>CODE_DEFECT</x:v>
      </x:c>
      <x:c r="AL97" s="14" t="str">
        <x:v>The SPARQL query rejects values above the calculated formula, converting the required lower bound into approximate equality. The sampled 740 kW record is valid because 740 is the governing floor, but this artifact rejects it for exceeding the smaller formula value.</x:v>
      </x:c>
      <x:c r="AM97" s="9" t="str">
        <x:v>RDF_FALSE_REJECT</x:v>
      </x:c>
      <x:c r="AN97" s="9" t="str">
        <x:v>Annex II</x:v>
      </x:c>
      <x:c r="AO97" s="9" t="str">
        <x:v>MVP/SHACL_GENERATION_PIPELINE/experiments/LUNA_CONTEXTUAL_SINGLESHOT/RUN_01/runs/RUN-TRF-132-20260831T163718900357Z/artifacts/attempt_01/extracted_shape.ttl</x:v>
      </x:c>
      <x:c r="AP97" s="9" t="str">
        <x:v>34850357c387227e0b952bf667ff27e681b90c9705449edf4b0b167c542610d8</x:v>
      </x:c>
      <x:c r="AQ97" s="52" t="inlineStr">
        <x:is>
          <x:t xml:space="preserve">PASS</x:t>
        </x:is>
      </x:c>
      <x:c r="AR97" s="53" t="inlineStr">
        <x:is>
          <x:t xml:space="preserve">VALID</x:t>
        </x:is>
      </x:c>
      <x:c r="AS97" s="53" t="inlineStr">
        <x:is>
          <x:t xml:space="preserve">TRF-132-P03=ACTIVATED | TRF-132-F03=ACTIVATED</x:t>
        </x:is>
      </x:c>
      <x:c r="AT97" s="53">
        <x:v>1</x:v>
      </x:c>
      <x:c r="AU97" s="53">
        <x:v>20</x:v>
      </x:c>
      <x:c r="AV97" s="53">
        <x:v>89</x:v>
      </x:c>
      <x:c r="AW97" s="53" t="inlineStr">
        <x:is>
          <x:t xml:space="preserve">sh:class, sh:datatype, sh:hasValue, sh:in, sh:maxCount, sh:minCount, sh:node, sh:or, sh:property</x:t>
        </x:is>
      </x:c>
      <x:c r="AX97" s="53">
        <x:v>1</x:v>
      </x:c>
      <x:c r="AY97" s="53">
        <x:v>1</x:v>
      </x:c>
      <x:c r="AZ97" s="53">
        <x:v>1</x:v>
      </x:c>
      <x:c r="BA97" s="54" t="n">
        <x:v>1</x:v>
      </x:c>
      <x:c r="BB97" s="54" t="n">
        <x:v>2</x:v>
      </x:c>
      <x:c r="BC97" s="54" t="n">
        <x:v>2</x:v>
      </x:c>
      <x:c r="BD97" s="55" t="n">
        <x:f>IF(OR(W97&lt;&gt;"REVIEWED",COUNTIF(BA97:BC97,"UNCLEAR")&gt;0,COUNTA(BA97:BC97)&lt;3,(COUNTIF(BA97:BC97,"0")+COUNTIF(BA97:BC97,"1")+COUNTIF(BA97:BC97,"2"))=0,AJ97=""),"",(COUNTIF(BA97:BC97,"1")+2*COUNTIF(BA97:BC97,"2"))/(2*(COUNTIF(BA97:BC97,"0")+COUNTIF(BA97:BC97,"1")+COUNTIF(BA97:BC97,"2"))))</x:f>
        <x:v>0.8333333333333334</x:v>
      </x:c>
    </x:row>
    <x:row r="98" ht="66" customHeight="1">
      <x:c r="A98" s="9" t="str">
        <x:v>BATCH_10</x:v>
      </x:c>
      <x:c r="B98" s="9" t="n">
        <x:v>92</x:v>
      </x:c>
      <x:c r="C98" s="9" t="str">
        <x:v>I2-064</x:v>
      </x:c>
      <x:c r="D98" s="9" t="str">
        <x:v>I2</x:v>
      </x:c>
      <x:c r="E98" s="9" t="str">
        <x:v>COMPLEX_READINESS</x:v>
      </x:c>
      <x:c r="F98" s="9" t="str">
        <x:v>RUN_01</x:v>
      </x:c>
      <x:c r="G98" s="12" t="str">
        <x:v>OFFICIAL_ELIGIBLE_OUTPUT</x:v>
      </x:c>
      <x:c r="H98" s="12" t="str">
        <x:v>SINGLESHOT_CAPTURED_DIAGNOSTIC_PASS</x:v>
      </x:c>
      <x:c r="I98" s="12" t="str">
        <x:v>PARSED</x:v>
      </x:c>
      <x:c r="J98" s="12" t="str">
        <x:v>PASS</x:v>
      </x:c>
      <x:c r="K98" s="9" t="n">
        <x:v>9</x:v>
      </x:c>
      <x:c r="L98" s="9" t="n">
        <x:v>9</x:v>
      </x:c>
      <x:c r="M98" s="9" t="n">
        <x:v>7</x:v>
      </x:c>
      <x:c r="N98" s="9" t="n">
        <x:v>0</x:v>
      </x:c>
      <x:c r="O98" s="9" t="str">
        <x:v>I2-064-P01</x:v>
      </x:c>
      <x:c r="P98" s="9" t="str">
        <x:v>PASS</x:v>
      </x:c>
      <x:c r="Q98" s="9" t="str">
        <x:v>FAIL</x:v>
      </x:c>
      <x:c r="R98" s="9" t="str">
        <x:v>FALSE_REJECT</x:v>
      </x:c>
      <x:c r="S98" s="9" t="str">
        <x:v>I2-064-F06</x:v>
      </x:c>
      <x:c r="T98" s="9" t="str">
        <x:v>FAIL</x:v>
      </x:c>
      <x:c r="U98" s="9" t="str">
        <x:v>FAIL</x:v>
      </x:c>
      <x:c r="V98" s="9" t="str">
        <x:v>CORRECT_BEHAVIOR</x:v>
      </x:c>
      <x:c r="W98" s="13" t="str">
        <x:v>REVIEWED</x:v>
      </x:c>
      <x:c r="X98" s="13" t="str">
        <x:v>AI-assisted draft</x:v>
      </x:c>
      <x:c r="Y98" s="13" t="n">
        <x:v>46281</x:v>
      </x:c>
      <x:c r="Z98" s="13" t="n">
        <x:v>0</x:v>
      </x:c>
      <x:c r="AA98" s="13" t="n">
        <x:v>2</x:v>
      </x:c>
      <x:c r="AB98" s="13" t="n">
        <x:v>2</x:v>
      </x:c>
      <x:c r="AC98" s="13" t="n">
        <x:v>2</x:v>
      </x:c>
      <x:c r="AD98" s="13" t="n">
        <x:v>0</x:v>
      </x:c>
      <x:c r="AE98" s="13" t="n">
        <x:v>1</x:v>
      </x:c>
      <x:c r="AF98" s="13" t="n">
        <x:v>2</x:v>
      </x:c>
      <x:c r="AG98" s="13" t="str">
        <x:v>YES</x:v>
      </x:c>
      <x:c r="AH98" s="13" t="str">
        <x:v>MAJOR_DEFECT</x:v>
      </x:c>
      <x:c r="AI98" s="16" t="n">
        <x:f>IF(AND(W98="REVIEWED",X98&lt;&gt;"",Y98&lt;&gt;"",COUNTA(Z98:AF98)=7,COUNTIF(Z98:AF98,"UNCLEAR")=0,(COUNTIF(Z98:AF98,"0")+COUNTIF(Z98:AF98,"1")+COUNTIF(Z98:AF98,"2"))&gt;0,AG98&lt;&gt;"",AH98&lt;&gt;"",AJ98&lt;&gt;""),(COUNTIF(Z98:AF98,"1")+2*COUNTIF(Z98:AF98,"2"))/(2*(COUNTIF(Z98:AF98,"0")+COUNTIF(Z98:AF98,"1")+COUNTIF(Z98:AF98,"2"))),"")</x:f>
        <x:v>0.6428571428571429</x:v>
      </x:c>
      <x:c r="AJ98" s="14" t="str">
        <x:v>IACS UR I2 17.5; stress limits, member paths, units, and buckling evidence are present.</x:v>
      </x:c>
      <x:c r="AK98" s="14" t="str">
        <x:v>CODE_DEFECT</x:v>
      </x:c>
      <x:c r="AL98" s="14" t="str">
        <x:v>Every ship is forced to have a calculation case whose method is linear. The requirement is conditional: non-linear calculations must be outside this obligation, but no non-applicable escape branch exists.</x:v>
      </x:c>
      <x:c r="AM98" s="9" t="str">
        <x:v>ALWAYS_FAIL; RDF_FALSE_REJECT</x:v>
      </x:c>
      <x:c r="AN98" s="9" t="str">
        <x:v>I2.17.5</x:v>
      </x:c>
      <x:c r="AO98" s="9" t="str">
        <x:v>MVP/SHACL_GENERATION_PIPELINE/experiments/LUNA_CONTEXTUAL_SINGLESHOT/RUN_01/runs/RUN-I2-064-20260831T144902716858Z/artifacts/attempt_01/extracted_shape.ttl</x:v>
      </x:c>
      <x:c r="AP98" s="9" t="str">
        <x:v>a251f1e2c1d1df82c1f6dba59d4860af0254806b71a16c0bce2290ca261edd6a</x:v>
      </x:c>
      <x:c r="AQ98" s="52" t="inlineStr">
        <x:is>
          <x:t xml:space="preserve">PASS</x:t>
        </x:is>
      </x:c>
      <x:c r="AR98" s="53" t="inlineStr">
        <x:is>
          <x:t xml:space="preserve">VALID</x:t>
        </x:is>
      </x:c>
      <x:c r="AS98" s="53" t="inlineStr">
        <x:is>
          <x:t xml:space="preserve">I2-064-P01=ACTIVATED | I2-064-F06=ACTIVATED</x:t>
        </x:is>
      </x:c>
      <x:c r="AT98" s="53">
        <x:v>1</x:v>
      </x:c>
      <x:c r="AU98" s="53">
        <x:v>15</x:v>
      </x:c>
      <x:c r="AV98" s="53">
        <x:v>62</x:v>
      </x:c>
      <x:c r="AW98" s="53" t="inlineStr">
        <x:is>
          <x:t xml:space="preserve">sh:class, sh:datatype, sh:hasValue, sh:maxCount, sh:minCount, sh:node, sh:property</x:t>
        </x:is>
      </x:c>
      <x:c r="AX98" s="53">
        <x:v>2</x:v>
      </x:c>
      <x:c r="AY98" s="53">
        <x:v>1</x:v>
      </x:c>
      <x:c r="AZ98" s="53">
        <x:v>0</x:v>
      </x:c>
      <x:c r="BA98" s="54" t="n">
        <x:v>1</x:v>
      </x:c>
      <x:c r="BB98" s="54" t="n">
        <x:v>2</x:v>
      </x:c>
      <x:c r="BC98" s="54" t="n">
        <x:v>2</x:v>
      </x:c>
      <x:c r="BD98" s="55" t="n">
        <x:f>IF(OR(W98&lt;&gt;"REVIEWED",COUNTIF(BA98:BC98,"UNCLEAR")&gt;0,COUNTA(BA98:BC98)&lt;3,(COUNTIF(BA98:BC98,"0")+COUNTIF(BA98:BC98,"1")+COUNTIF(BA98:BC98,"2"))=0,AJ98=""),"",(COUNTIF(BA98:BC98,"1")+2*COUNTIF(BA98:BC98,"2"))/(2*(COUNTIF(BA98:BC98,"0")+COUNTIF(BA98:BC98,"1")+COUNTIF(BA98:BC98,"2"))))</x:f>
        <x:v>0.8333333333333334</x:v>
      </x:c>
    </x:row>
    <x:row r="99" ht="66" customHeight="1">
      <x:c r="A99" s="9" t="str">
        <x:v>BATCH_10</x:v>
      </x:c>
      <x:c r="B99" s="9" t="n">
        <x:v>93</x:v>
      </x:c>
      <x:c r="C99" s="9" t="str">
        <x:v>IMO26-009</x:v>
      </x:c>
      <x:c r="D99" s="9" t="str">
        <x:v>IMO26</x:v>
      </x:c>
      <x:c r="E99" s="9" t="str">
        <x:v>DIRECT_STATIC</x:v>
      </x:c>
      <x:c r="F99" s="9" t="str">
        <x:v>RUN_01</x:v>
      </x:c>
      <x:c r="G99" s="12" t="str">
        <x:v>NO_ELIGIBLE_OUTPUT</x:v>
      </x:c>
      <x:c r="H99" s="12" t="str">
        <x:v>SINGLESHOT_CAPTURED_DIAGNOSTIC_FAIL</x:v>
      </x:c>
      <x:c r="I99" s="12" t="str">
        <x:v>NOT_PARSED</x:v>
      </x:c>
      <x:c r="J99" s="12" t="str">
        <x:v>FAIL</x:v>
      </x:c>
      <x:c r="K99" s="9" t="n">
        <x:v>0</x:v>
      </x:c>
      <x:c r="L99" s="9" t="n">
        <x:v>8</x:v>
      </x:c>
      <x:c r="M99" s="9" t="n">
        <x:v>0</x:v>
      </x:c>
      <x:c r="N99" s="9" t="n">
        <x:v>0</x:v>
      </x:c>
      <x:c r="O99" s="9" t="str">
        <x:v>IMO26-009-A-P04</x:v>
      </x:c>
      <x:c r="P99" s="9" t="str">
        <x:v>PASS</x:v>
      </x:c>
      <x:c r="Q99" s="9" t="str">
        <x:v>NO_VERDICT</x:v>
      </x:c>
      <x:c r="R99" s="9" t="str">
        <x:v>GENERATION_ERROR</x:v>
      </x:c>
      <x:c r="S99" s="9" t="str">
        <x:v>IMO26-009-A-F03</x:v>
      </x:c>
      <x:c r="T99" s="9" t="str">
        <x:v>FAIL</x:v>
      </x:c>
      <x:c r="U99" s="9" t="str">
        <x:v>NO_VERDICT</x:v>
      </x:c>
      <x:c r="V99" s="9" t="str">
        <x:v>GENERATION_ERROR</x:v>
      </x:c>
      <x:c r="W99" s="13" t="str">
        <x:v>REVIEWED</x:v>
      </x:c>
      <x:c r="X99" s="13" t="str">
        <x:v>AI-assisted draft</x:v>
      </x:c>
      <x:c r="Y99" s="13" t="n">
        <x:v>46281</x:v>
      </x:c>
      <x:c r="Z99" s="13" t="n">
        <x:v>2</x:v>
      </x:c>
      <x:c r="AA99" s="13" t="n">
        <x:v>2</x:v>
      </x:c>
      <x:c r="AB99" s="13" t="n">
        <x:v>2</x:v>
      </x:c>
      <x:c r="AC99" s="13" t="n">
        <x:v>2</x:v>
      </x:c>
      <x:c r="AD99" s="13" t="n">
        <x:v>2</x:v>
      </x:c>
      <x:c r="AE99" s="13" t="n">
        <x:v>0</x:v>
      </x:c>
      <x:c r="AF99" s="13" t="n">
        <x:v>2</x:v>
      </x:c>
      <x:c r="AG99" s="13" t="str">
        <x:v>YES</x:v>
      </x:c>
      <x:c r="AH99" s="13" t="str">
        <x:v>MAJOR_DEFECT</x:v>
      </x:c>
      <x:c r="AI99" s="16" t="n">
        <x:f>IF(AND(W99="REVIEWED",X99&lt;&gt;"",Y99&lt;&gt;"",COUNTA(Z99:AF99)=7,COUNTIF(Z99:AF99,"UNCLEAR")=0,(COUNTIF(Z99:AF99,"0")+COUNTIF(Z99:AF99,"1")+COUNTIF(Z99:AF99,"2"))&gt;0,AG99&lt;&gt;"",AH99&lt;&gt;"",AJ99&lt;&gt;""),(COUNTIF(Z99:AF99,"1")+2*COUNTIF(Z99:AF99,"2"))/(2*(COUNTIF(Z99:AF99,"0")+COUNTIF(Z99:AF99,"1")+COUNTIF(Z99:AF99,"2"))),"")</x:f>
        <x:v>0.8571428571428571</x:v>
      </x:c>
      <x:c r="AJ99" s="14" t="str">
        <x:v>Polar Code 9-1.3.2.1.3; the conditional prevention rule is recognizable.</x:v>
      </x:c>
      <x:c r="AK99" s="14" t="str">
        <x:v>CODE_DEFECT</x:v>
      </x:c>
      <x:c r="AL99" s="14" t="str">
        <x:v>The applicable branch imposes at least one antenna although the universal obligation does not create equipment existence. It falsely rejects the valid zero-antenna case.</x:v>
      </x:c>
      <x:c r="AM99" s="9" t="str">
        <x:v>DETERMINISTIC_FAIL</x:v>
      </x:c>
      <x:c r="AN99" s="9" t="str">
        <x:v>9-1.3.2.1.3</x:v>
      </x:c>
      <x:c r="AO99" s="9" t="str">
        <x:v>MVP/SHACL_GENERATION_PIPELINE/experiments/LUNA_CONTEXTUAL_SINGLESHOT/RUN_01/runs/RUN-IMO26-009-20260831T154211095675Z/artifacts/attempt_01/extracted_shape.ttl</x:v>
      </x:c>
      <x:c r="AP99" s="9" t="str">
        <x:v>3c9ec0b29d1aa6638b4d88f8d5f1cc3596071623ca31f5dc40fc915cf4da9442</x:v>
      </x:c>
      <x:c r="AQ99" s="52" t="inlineStr">
        <x:is>
          <x:t xml:space="preserve">ERROR</x:t>
        </x:is>
      </x:c>
      <x:c r="AR99" s="53" t="inlineStr">
        <x:is>
          <x:t xml:space="preserve">ERROR</x:t>
        </x:is>
      </x:c>
      <x:c r="AS99" s="53" t="inlineStr">
        <x:is>
          <x:t xml:space="preserve">IMO26-009-A-P04=ERROR | IMO26-009-A-F03=ERROR</x:t>
        </x:is>
      </x:c>
      <x:c r="AT99" s="53" t="inlineStr">
        <x:is>
          <x:t xml:space="preserve"/>
        </x:is>
      </x:c>
      <x:c r="AU99" s="53" t="inlineStr">
        <x:is>
          <x:t xml:space="preserve"/>
        </x:is>
      </x:c>
      <x:c r="AV99" s="53" t="inlineStr">
        <x:is>
          <x:t xml:space="preserve"/>
        </x:is>
      </x:c>
      <x:c r="AW99" s="53" t="inlineStr">
        <x:is>
          <x:t xml:space="preserve"/>
        </x:is>
      </x:c>
      <x:c r="AX99" s="53" t="inlineStr">
        <x:is>
          <x:t xml:space="preserve"/>
        </x:is>
      </x:c>
      <x:c r="AY99" s="53" t="inlineStr">
        <x:is>
          <x:t xml:space="preserve"/>
        </x:is>
      </x:c>
      <x:c r="AZ99" s="53" t="inlineStr">
        <x:is>
          <x:t xml:space="preserve"/>
        </x:is>
      </x:c>
      <x:c r="BA99" s="54" t="n">
        <x:v>2</x:v>
      </x:c>
      <x:c r="BB99" s="54" t="n">
        <x:v>2</x:v>
      </x:c>
      <x:c r="BC99" s="54" t="n">
        <x:v>2</x:v>
      </x:c>
      <x:c r="BD99" s="55" t="n">
        <x:f>IF(OR(W99&lt;&gt;"REVIEWED",COUNTIF(BA99:BC99,"UNCLEAR")&gt;0,COUNTA(BA99:BC99)&lt;3,(COUNTIF(BA99:BC99,"0")+COUNTIF(BA99:BC99,"1")+COUNTIF(BA99:BC99,"2"))=0,AJ99=""),"",(COUNTIF(BA99:BC99,"1")+2*COUNTIF(BA99:BC99,"2"))/(2*(COUNTIF(BA99:BC99,"0")+COUNTIF(BA99:BC99,"1")+COUNTIF(BA99:BC99,"2"))))</x:f>
        <x:v>1</x:v>
      </x:c>
    </x:row>
    <x:row r="100" ht="66" customHeight="1">
      <x:c r="A100" s="9" t="str">
        <x:v>BATCH_10</x:v>
      </x:c>
      <x:c r="B100" s="9" t="n">
        <x:v>94</x:v>
      </x:c>
      <x:c r="C100" s="9" t="str">
        <x:v>I2-009</x:v>
      </x:c>
      <x:c r="D100" s="9" t="str">
        <x:v>I2</x:v>
      </x:c>
      <x:c r="E100" s="9" t="str">
        <x:v>DIRECT_STATIC</x:v>
      </x:c>
      <x:c r="F100" s="9" t="str">
        <x:v>RUN_01</x:v>
      </x:c>
      <x:c r="G100" s="12" t="str">
        <x:v>NO_ELIGIBLE_OUTPUT</x:v>
      </x:c>
      <x:c r="H100" s="12" t="str">
        <x:v>SINGLESHOT_CAPTURED_DIAGNOSTIC_FAIL</x:v>
      </x:c>
      <x:c r="I100" s="12" t="str">
        <x:v>NOT_PARSED</x:v>
      </x:c>
      <x:c r="J100" s="12" t="str">
        <x:v>FAIL</x:v>
      </x:c>
      <x:c r="K100" s="9" t="n">
        <x:v>0</x:v>
      </x:c>
      <x:c r="L100" s="9" t="n">
        <x:v>11</x:v>
      </x:c>
      <x:c r="M100" s="9" t="n">
        <x:v>0</x:v>
      </x:c>
      <x:c r="N100" s="9" t="n">
        <x:v>0</x:v>
      </x:c>
      <x:c r="O100" s="9" t="str">
        <x:v>I2-009-P01</x:v>
      </x:c>
      <x:c r="P100" s="9" t="str">
        <x:v>PASS</x:v>
      </x:c>
      <x:c r="Q100" s="9" t="str">
        <x:v>NO_VERDICT</x:v>
      </x:c>
      <x:c r="R100" s="9" t="str">
        <x:v>GENERATION_ERROR</x:v>
      </x:c>
      <x:c r="S100" s="9" t="str">
        <x:v>I2-009-F02</x:v>
      </x:c>
      <x:c r="T100" s="9" t="str">
        <x:v>FAIL</x:v>
      </x:c>
      <x:c r="U100" s="9" t="str">
        <x:v>NO_VERDICT</x:v>
      </x:c>
      <x:c r="V100" s="9" t="str">
        <x:v>GENERATION_ERROR</x:v>
      </x:c>
      <x:c r="W100" s="13" t="str">
        <x:v>NOT_ASSESSABLE</x:v>
      </x:c>
      <x:c r="X100" s="13" t="str">
        <x:v>AI-assisted draft</x:v>
      </x:c>
      <x:c r="Y100" s="13" t="n">
        <x:v>46281</x:v>
      </x:c>
      <x:c r="Z100" s="13" t="str">
        <x:v>N/A</x:v>
      </x:c>
      <x:c r="AA100" s="13" t="str">
        <x:v>N/A</x:v>
      </x:c>
      <x:c r="AB100" s="13" t="str">
        <x:v>N/A</x:v>
      </x:c>
      <x:c r="AC100" s="13" t="str">
        <x:v>N/A</x:v>
      </x:c>
      <x:c r="AD100" s="13" t="str">
        <x:v>N/A</x:v>
      </x:c>
      <x:c r="AE100" s="13" t="str">
        <x:v>N/A</x:v>
      </x:c>
      <x:c r="AF100" s="13" t="str">
        <x:v>N/A</x:v>
      </x:c>
      <x:c r="AG100" s="13" t="str">
        <x:v>NO</x:v>
      </x:c>
      <x:c r="AH100" s="13" t="str">
        <x:v>NOT_ASSESSABLE</x:v>
      </x:c>
      <x:c r="AI100" s="16" t="str">
        <x:f>IF(AND(W100="REVIEWED",X100&lt;&gt;"",Y100&lt;&gt;"",COUNTA(Z100:AF100)=7,COUNTIF(Z100:AF100,"UNCLEAR")=0,(COUNTIF(Z100:AF100,"0")+COUNTIF(Z100:AF100,"1")+COUNTIF(Z100:AF100,"2"))&gt;0,AG100&lt;&gt;"",AH100&lt;&gt;"",AJ100&lt;&gt;""),(COUNTIF(Z100:AF100,"1")+2*COUNTIF(Z100:AF100,"2"))/(2*(COUNTIF(Z100:AF100,"0")+COUNTIF(Z100:AF100,"1")+COUNTIF(Z100:AF100,"2"))),"")</x:f>
      </x:c>
      <x:c r="AJ100" s="14" t="str">
        <x:v>No eligible selected SingleShot artifact exists for I2-009; the frozen selection policy forbids candidate substitution.</x:v>
      </x:c>
      <x:c r="AK100" s="14" t="str">
        <x:v>UNRESOLVED</x:v>
      </x:c>
      <x:c r="AL100" s="14" t="str">
        <x:v>No semantic-fidelity or implementation-quality score is assigned to a missing selected specimen.</x:v>
      </x:c>
      <x:c r="AM100" s="9" t="str">
        <x:v>DETERMINISTIC_FAIL; NO_OUTPUT</x:v>
      </x:c>
      <x:c r="AN100" s="9" t="str">
        <x:v>I2.3.1(iv)-(v)</x:v>
      </x:c>
      <x:c r="AO100" s="9" t="str">
        <x:v>MISSING</x:v>
      </x:c>
      <x:c r="AP100" s="9" t="str">
        <x:v>UNAVAILABLE</x:v>
      </x:c>
      <x:c r="AQ100" s="52" t="inlineStr">
        <x:is>
          <x:t xml:space="preserve">UNAVAILABLE</x:t>
        </x:is>
      </x:c>
      <x:c r="AR100" s="53" t="inlineStr">
        <x:is>
          <x:t xml:space="preserve">MISSING_ARTIFACT</x:t>
        </x:is>
      </x:c>
      <x:c r="AS100" s="53" t="inlineStr">
        <x:is>
          <x:t xml:space="preserve">I2-009-P01=MISSING_ARTIFACT | I2-009-F02=MISSING_ARTIFACT</x:t>
        </x:is>
      </x:c>
      <x:c r="AT100" s="53" t="inlineStr">
        <x:is>
          <x:t xml:space="preserve"/>
        </x:is>
      </x:c>
      <x:c r="AU100" s="53" t="inlineStr">
        <x:is>
          <x:t xml:space="preserve"/>
        </x:is>
      </x:c>
      <x:c r="AV100" s="53" t="inlineStr">
        <x:is>
          <x:t xml:space="preserve"/>
        </x:is>
      </x:c>
      <x:c r="AW100" s="53" t="inlineStr">
        <x:is>
          <x:t xml:space="preserve"/>
        </x:is>
      </x:c>
      <x:c r="AX100" s="53" t="inlineStr">
        <x:is>
          <x:t xml:space="preserve"/>
        </x:is>
      </x:c>
      <x:c r="AY100" s="53" t="inlineStr">
        <x:is>
          <x:t xml:space="preserve"/>
        </x:is>
      </x:c>
      <x:c r="AZ100" s="53" t="inlineStr">
        <x:is>
          <x:t xml:space="preserve"/>
        </x:is>
      </x:c>
      <x:c r="BA100" s="54" t="str">
        <x:v>N/A</x:v>
      </x:c>
      <x:c r="BB100" s="54" t="str">
        <x:v>N/A</x:v>
      </x:c>
      <x:c r="BC100" s="54" t="str">
        <x:v>N/A</x:v>
      </x:c>
      <x:c r="BD100" s="55" t="str">
        <x:f>IF(OR(W100&lt;&gt;"REVIEWED",COUNTIF(BA100:BC100,"UNCLEAR")&gt;0,COUNTA(BA100:BC100)&lt;3,(COUNTIF(BA100:BC100,"0")+COUNTIF(BA100:BC100,"1")+COUNTIF(BA100:BC100,"2"))=0,AJ100=""),"",(COUNTIF(BA100:BC100,"1")+2*COUNTIF(BA100:BC100,"2"))/(2*(COUNTIF(BA100:BC100,"0")+COUNTIF(BA100:BC100,"1")+COUNTIF(BA100:BC100,"2"))))</x:f>
      </x:c>
    </x:row>
    <x:row r="101" ht="66" customHeight="1">
      <x:c r="A101" s="9" t="str">
        <x:v>BATCH_10</x:v>
      </x:c>
      <x:c r="B101" s="9" t="n">
        <x:v>95</x:v>
      </x:c>
      <x:c r="C101" s="9" t="str">
        <x:v>TRF-009</x:v>
      </x:c>
      <x:c r="D101" s="9" t="str">
        <x:v>TRAFICOM</x:v>
      </x:c>
      <x:c r="E101" s="9" t="str">
        <x:v>DIRECT_STATIC</x:v>
      </x:c>
      <x:c r="F101" s="9" t="str">
        <x:v>RUN_01</x:v>
      </x:c>
      <x:c r="G101" s="12" t="str">
        <x:v>NO_ELIGIBLE_OUTPUT</x:v>
      </x:c>
      <x:c r="H101" s="12" t="str">
        <x:v>SINGLESHOT_CAPTURED_DIAGNOSTIC_FAIL</x:v>
      </x:c>
      <x:c r="I101" s="12" t="str">
        <x:v>NOT_PARSED</x:v>
      </x:c>
      <x:c r="J101" s="12" t="str">
        <x:v>FAIL</x:v>
      </x:c>
      <x:c r="K101" s="9" t="n">
        <x:v>0</x:v>
      </x:c>
      <x:c r="L101" s="9" t="n">
        <x:v>8</x:v>
      </x:c>
      <x:c r="M101" s="9" t="n">
        <x:v>0</x:v>
      </x:c>
      <x:c r="N101" s="9" t="n">
        <x:v>0</x:v>
      </x:c>
      <x:c r="O101" s="9" t="str">
        <x:v>TRF-009-P02</x:v>
      </x:c>
      <x:c r="P101" s="9" t="str">
        <x:v>PASS</x:v>
      </x:c>
      <x:c r="Q101" s="9" t="str">
        <x:v>NO_VERDICT</x:v>
      </x:c>
      <x:c r="R101" s="9" t="str">
        <x:v>GENERATION_ERROR</x:v>
      </x:c>
      <x:c r="S101" s="9" t="str">
        <x:v>TRF-009-F02</x:v>
      </x:c>
      <x:c r="T101" s="9" t="str">
        <x:v>FAIL</x:v>
      </x:c>
      <x:c r="U101" s="9" t="str">
        <x:v>NO_VERDICT</x:v>
      </x:c>
      <x:c r="V101" s="9" t="str">
        <x:v>GENERATION_ERROR</x:v>
      </x:c>
      <x:c r="W101" s="13" t="str">
        <x:v>REVIEWED</x:v>
      </x:c>
      <x:c r="X101" s="13" t="str">
        <x:v>AI-assisted draft</x:v>
      </x:c>
      <x:c r="Y101" s="13" t="n">
        <x:v>46281</x:v>
      </x:c>
      <x:c r="Z101" s="13" t="n">
        <x:v>2</x:v>
      </x:c>
      <x:c r="AA101" s="13" t="n">
        <x:v>2</x:v>
      </x:c>
      <x:c r="AB101" s="13" t="n">
        <x:v>2</x:v>
      </x:c>
      <x:c r="AC101" s="13" t="n">
        <x:v>2</x:v>
      </x:c>
      <x:c r="AD101" s="13" t="n">
        <x:v>0</x:v>
      </x:c>
      <x:c r="AE101" s="13" t="n">
        <x:v>2</x:v>
      </x:c>
      <x:c r="AF101" s="13" t="n">
        <x:v>1</x:v>
      </x:c>
      <x:c r="AG101" s="13" t="str">
        <x:v>YES</x:v>
      </x:c>
      <x:c r="AH101" s="13" t="str">
        <x:v>MAJOR_DEFECT</x:v>
      </x:c>
      <x:c r="AI101" s="16" t="n">
        <x:f>IF(AND(W101="REVIEWED",X101&lt;&gt;"",Y101&lt;&gt;"",COUNTA(Z101:AF101)=7,COUNTIF(Z101:AF101,"UNCLEAR")=0,(COUNTIF(Z101:AF101,"0")+COUNTIF(Z101:AF101,"1")+COUNTIF(Z101:AF101,"2"))&gt;0,AG101&lt;&gt;"",AH101&lt;&gt;"",AJ101&lt;&gt;""),(COUNTIF(Z101:AF101,"1")+2*COUNTIF(Z101:AF101,"2"))/(2*(COUNTIF(Z101:AF101,"0")+COUNTIF(Z101:AF101,"1")+COUNTIF(Z101:AF101,"2"))),"")</x:f>
        <x:v>0.7857142857142857</x:v>
      </x:c>
      <x:c r="AJ101" s="14" t="str">
        <x:v>TRAFICOM 1.7; applicability, method alternatives, and the delivery-year-plus-20 comparison are attempted.</x:v>
      </x:c>
      <x:c r="AK101" s="14" t="str">
        <x:v>CODE_DEFECT</x:v>
      </x:c>
      <x:c r="AL101" s="14" t="str">
        <x:v>The deadline filter rejects assessment exactly on 1 January of the deadline year because it uses DAY &gt;= 1. The statutory wording permits that exact boundary. The diagnostic text also incorrectly says the ship must not be assessed before the deadline.</x:v>
      </x:c>
      <x:c r="AM101" s="9" t="str">
        <x:v>DETERMINISTIC_FAIL</x:v>
      </x:c>
      <x:c r="AN101" s="9" t="str">
        <x:v>1.7 (20-year IA/IA Super engine-output obligation)</x:v>
      </x:c>
      <x:c r="AO101" s="9" t="str">
        <x:v>MVP/SHACL_GENERATION_PIPELINE/experiments/LUNA_CONTEXTUAL_SINGLESHOT/RUN_01/runs/RUN-TRF-009-20260831T155006642980Z/artifacts/attempt_01/extracted_shape.ttl</x:v>
      </x:c>
      <x:c r="AP101" s="9" t="str">
        <x:v>d1037d964f94f818bd18e68c0a89004e130e161135db21ed93d1414dfb3d3cb9</x:v>
      </x:c>
      <x:c r="AQ101" s="52" t="inlineStr">
        <x:is>
          <x:t xml:space="preserve">FAIL</x:t>
        </x:is>
      </x:c>
      <x:c r="AR101" s="53" t="inlineStr">
        <x:is>
          <x:t xml:space="preserve">VALID</x:t>
        </x:is>
      </x:c>
      <x:c r="AS101" s="53" t="inlineStr">
        <x:is>
          <x:t xml:space="preserve">TRF-009-P02=ACTIVATED | TRF-009-F02=ACTIVATED</x:t>
        </x:is>
      </x:c>
      <x:c r="AT101" s="53">
        <x:v>3</x:v>
      </x:c>
      <x:c r="AU101" s="53">
        <x:v>5</x:v>
      </x:c>
      <x:c r="AV101" s="53">
        <x:v>17</x:v>
      </x:c>
      <x:c r="AW101" s="53" t="inlineStr">
        <x:is>
          <x:t xml:space="preserve">sh:datatype, sh:in, sh:minCount, sh:nodeKind, sh:or, sh:property</x:t>
        </x:is>
      </x:c>
      <x:c r="AX101" s="53">
        <x:v>2</x:v>
      </x:c>
      <x:c r="AY101" s="53">
        <x:v>1</x:v>
      </x:c>
      <x:c r="AZ101" s="53">
        <x:v>1</x:v>
      </x:c>
      <x:c r="BA101" s="54" t="n">
        <x:v>1</x:v>
      </x:c>
      <x:c r="BB101" s="54" t="n">
        <x:v>1</x:v>
      </x:c>
      <x:c r="BC101" s="54" t="n">
        <x:v>1</x:v>
      </x:c>
      <x:c r="BD101" s="55" t="n">
        <x:f>IF(OR(W101&lt;&gt;"REVIEWED",COUNTIF(BA101:BC101,"UNCLEAR")&gt;0,COUNTA(BA101:BC101)&lt;3,(COUNTIF(BA101:BC101,"0")+COUNTIF(BA101:BC101,"1")+COUNTIF(BA101:BC101,"2"))=0,AJ101=""),"",(COUNTIF(BA101:BC101,"1")+2*COUNTIF(BA101:BC101,"2"))/(2*(COUNTIF(BA101:BC101,"0")+COUNTIF(BA101:BC101,"1")+COUNTIF(BA101:BC101,"2"))))</x:f>
        <x:v>0.5</x:v>
      </x:c>
    </x:row>
    <x:row r="102" ht="66" customHeight="1">
      <x:c r="A102" s="9" t="str">
        <x:v>BATCH_10</x:v>
      </x:c>
      <x:c r="B102" s="9" t="n">
        <x:v>96</x:v>
      </x:c>
      <x:c r="C102" s="9" t="str">
        <x:v>IMO-060</x:v>
      </x:c>
      <x:c r="D102" s="9" t="str">
        <x:v>IMO</x:v>
      </x:c>
      <x:c r="E102" s="9" t="str">
        <x:v>DIRECT_STATIC</x:v>
      </x:c>
      <x:c r="F102" s="9" t="str">
        <x:v>RUN_01</x:v>
      </x:c>
      <x:c r="G102" s="12" t="str">
        <x:v>OFFICIAL_ELIGIBLE_OUTPUT</x:v>
      </x:c>
      <x:c r="H102" s="12" t="str">
        <x:v>SINGLESHOT_CAPTURED_DIAGNOSTIC_PASS</x:v>
      </x:c>
      <x:c r="I102" s="12" t="str">
        <x:v>PARSED</x:v>
      </x:c>
      <x:c r="J102" s="12" t="str">
        <x:v>PASS</x:v>
      </x:c>
      <x:c r="K102" s="9" t="n">
        <x:v>7</x:v>
      </x:c>
      <x:c r="L102" s="9" t="n">
        <x:v>7</x:v>
      </x:c>
      <x:c r="M102" s="9" t="n">
        <x:v>7</x:v>
      </x:c>
      <x:c r="N102" s="9" t="n">
        <x:v>1</x:v>
      </x:c>
      <x:c r="O102" s="9" t="str">
        <x:v>IMO-060-P02</x:v>
      </x:c>
      <x:c r="P102" s="9" t="str">
        <x:v>PASS</x:v>
      </x:c>
      <x:c r="Q102" s="9" t="str">
        <x:v>PASS</x:v>
      </x:c>
      <x:c r="R102" s="9" t="str">
        <x:v>CORRECT_BEHAVIOR</x:v>
      </x:c>
      <x:c r="S102" s="9" t="str">
        <x:v>IMO-060-F01</x:v>
      </x:c>
      <x:c r="T102" s="9" t="str">
        <x:v>FAIL</x:v>
      </x:c>
      <x:c r="U102" s="9" t="str">
        <x:v>FAIL</x:v>
      </x:c>
      <x:c r="V102" s="9" t="str">
        <x:v>CORRECT_BEHAVIOR</x:v>
      </x:c>
      <x:c r="W102" s="13" t="str">
        <x:v>REVIEWED</x:v>
      </x:c>
      <x:c r="X102" s="13" t="str">
        <x:v>AI-assisted draft</x:v>
      </x:c>
      <x:c r="Y102" s="13" t="n">
        <x:v>46281</x:v>
      </x:c>
      <x:c r="Z102" s="13" t="n">
        <x:v>2</x:v>
      </x:c>
      <x:c r="AA102" s="13" t="n">
        <x:v>2</x:v>
      </x:c>
      <x:c r="AB102" s="13" t="n">
        <x:v>2</x:v>
      </x:c>
      <x:c r="AC102" s="13" t="n">
        <x:v>2</x:v>
      </x:c>
      <x:c r="AD102" s="13" t="n">
        <x:v>2</x:v>
      </x:c>
      <x:c r="AE102" s="13" t="n">
        <x:v>2</x:v>
      </x:c>
      <x:c r="AF102" s="13" t="n">
        <x:v>2</x:v>
      </x:c>
      <x:c r="AG102" s="13" t="str">
        <x:v>NO</x:v>
      </x:c>
      <x:c r="AH102" s="13" t="str">
        <x:v>CORRECT</x:v>
      </x:c>
      <x:c r="AI102" s="16" t="n">
        <x:f>IF(AND(W102="REVIEWED",X102&lt;&gt;"",Y102&lt;&gt;"",COUNTA(Z102:AF102)=7,COUNTIF(Z102:AF102,"UNCLEAR")=0,(COUNTIF(Z102:AF102,"0")+COUNTIF(Z102:AF102,"1")+COUNTIF(Z102:AF102,"2"))&gt;0,AG102&lt;&gt;"",AH102&lt;&gt;"",AJ102&lt;&gt;""),(COUNTIF(Z102:AF102,"1")+2*COUNTIF(Z102:AF102,"2"))/(2*(COUNTIF(Z102:AF102,"0")+COUNTIF(Z102:AF102,"1")+COUNTIF(Z102:AF102,"2"))),"")</x:f>
        <x:v>1</x:v>
      </x:c>
      <x:c r="AJ102" s="14" t="str">
        <x:v>Polar Code I-A 7.3.2.2; the two applicability inputs and required clearing result are correctly branched.</x:v>
      </x:c>
      <x:c r="AK102" s="14" t="str">
        <x:v>NONE_FOUND</x:v>
      </x:c>
      <x:c r="AL102" s="14" t="str">
        <x:v>No material defect found.</x:v>
      </x:c>
      <x:c r="AM102" s="9" t="str"/>
      <x:c r="AN102" s="9" t="str">
        <x:v>Part I-A 7.3.2.4</x:v>
      </x:c>
      <x:c r="AO102" s="9" t="str">
        <x:v>MVP/SHACL_GENERATION_PIPELINE/experiments/LUNA_CONTEXTUAL_SINGLESHOT/RUN_01/runs/RUN-IMO-060-20260831T151616115314Z/artifacts/attempt_01/extracted_shape.ttl</x:v>
      </x:c>
      <x:c r="AP102" s="9" t="str">
        <x:v>902c08bc082e30783edcebff3e6423a90619acbd09d4dade7185e32915133fb3</x:v>
      </x:c>
      <x:c r="AQ102" s="52" t="inlineStr">
        <x:is>
          <x:t xml:space="preserve">PASS</x:t>
        </x:is>
      </x:c>
      <x:c r="AR102" s="53" t="inlineStr">
        <x:is>
          <x:t xml:space="preserve">VALID</x:t>
        </x:is>
      </x:c>
      <x:c r="AS102" s="53" t="inlineStr">
        <x:is>
          <x:t xml:space="preserve">IMO-060-P02=ACTIVATED | IMO-060-F01=ACTIVATED</x:t>
        </x:is>
      </x:c>
      <x:c r="AT102" s="53">
        <x:v>4</x:v>
      </x:c>
      <x:c r="AU102" s="53">
        <x:v>9</x:v>
      </x:c>
      <x:c r="AV102" s="53">
        <x:v>26</x:v>
      </x:c>
      <x:c r="AW102" s="53" t="inlineStr">
        <x:is>
          <x:t xml:space="preserve">sh:datatype, sh:hasValue, sh:maxCount, sh:minCount, sh:or, sh:property</x:t>
        </x:is>
      </x:c>
      <x:c r="AX102" s="53">
        <x:v>0</x:v>
      </x:c>
      <x:c r="AY102" s="53">
        <x:v>1</x:v>
      </x:c>
      <x:c r="AZ102" s="53">
        <x:v>1</x:v>
      </x:c>
      <x:c r="BA102" s="54" t="n">
        <x:v>2</x:v>
      </x:c>
      <x:c r="BB102" s="54" t="n">
        <x:v>2</x:v>
      </x:c>
      <x:c r="BC102" s="54" t="n">
        <x:v>2</x:v>
      </x:c>
      <x:c r="BD102" s="55" t="n">
        <x:f>IF(OR(W102&lt;&gt;"REVIEWED",COUNTIF(BA102:BC102,"UNCLEAR")&gt;0,COUNTA(BA102:BC102)&lt;3,(COUNTIF(BA102:BC102,"0")+COUNTIF(BA102:BC102,"1")+COUNTIF(BA102:BC102,"2"))=0,AJ102=""),"",(COUNTIF(BA102:BC102,"1")+2*COUNTIF(BA102:BC102,"2"))/(2*(COUNTIF(BA102:BC102,"0")+COUNTIF(BA102:BC102,"1")+COUNTIF(BA102:BC102,"2"))))</x:f>
        <x:v>1</x:v>
      </x:c>
    </x:row>
    <x:row r="103" ht="66" customHeight="1">
      <x:c r="A103" s="9" t="str">
        <x:v>BATCH_10</x:v>
      </x:c>
      <x:c r="B103" s="9" t="n">
        <x:v>97</x:v>
      </x:c>
      <x:c r="C103" s="9" t="str">
        <x:v>IMO-096</x:v>
      </x:c>
      <x:c r="D103" s="9" t="str">
        <x:v>IMO</x:v>
      </x:c>
      <x:c r="E103" s="9" t="str">
        <x:v>DIRECT_STATIC</x:v>
      </x:c>
      <x:c r="F103" s="9" t="str">
        <x:v>RUN_01</x:v>
      </x:c>
      <x:c r="G103" s="12" t="str">
        <x:v>OFFICIAL_ELIGIBLE_OUTPUT</x:v>
      </x:c>
      <x:c r="H103" s="12" t="str">
        <x:v>SINGLESHOT_CAPTURED_DIAGNOSTIC_PASS</x:v>
      </x:c>
      <x:c r="I103" s="12" t="str">
        <x:v>PARSED</x:v>
      </x:c>
      <x:c r="J103" s="12" t="str">
        <x:v>PASS</x:v>
      </x:c>
      <x:c r="K103" s="9" t="n">
        <x:v>5</x:v>
      </x:c>
      <x:c r="L103" s="9" t="n">
        <x:v>5</x:v>
      </x:c>
      <x:c r="M103" s="9" t="n">
        <x:v>5</x:v>
      </x:c>
      <x:c r="N103" s="9" t="n">
        <x:v>1</x:v>
      </x:c>
      <x:c r="O103" s="9" t="str">
        <x:v>IMO-096-K-P01</x:v>
      </x:c>
      <x:c r="P103" s="9" t="str">
        <x:v>PASS</x:v>
      </x:c>
      <x:c r="Q103" s="9" t="str">
        <x:v>PASS</x:v>
      </x:c>
      <x:c r="R103" s="9" t="str">
        <x:v>CORRECT_BEHAVIOR</x:v>
      </x:c>
      <x:c r="S103" s="9" t="str">
        <x:v>IMO-096-K-F03</x:v>
      </x:c>
      <x:c r="T103" s="9" t="str">
        <x:v>FAIL</x:v>
      </x:c>
      <x:c r="U103" s="9" t="str">
        <x:v>FAIL</x:v>
      </x:c>
      <x:c r="V103" s="9" t="str">
        <x:v>CORRECT_BEHAVIOR</x:v>
      </x:c>
      <x:c r="W103" s="13" t="str">
        <x:v>REVIEWED</x:v>
      </x:c>
      <x:c r="X103" s="13" t="str">
        <x:v>AI-assisted draft</x:v>
      </x:c>
      <x:c r="Y103" s="13" t="n">
        <x:v>46281</x:v>
      </x:c>
      <x:c r="Z103" s="13" t="n">
        <x:v>2</x:v>
      </x:c>
      <x:c r="AA103" s="13" t="n">
        <x:v>2</x:v>
      </x:c>
      <x:c r="AB103" s="13" t="n">
        <x:v>2</x:v>
      </x:c>
      <x:c r="AC103" s="13" t="n">
        <x:v>2</x:v>
      </x:c>
      <x:c r="AD103" s="13" t="n">
        <x:v>2</x:v>
      </x:c>
      <x:c r="AE103" s="13" t="n">
        <x:v>2</x:v>
      </x:c>
      <x:c r="AF103" s="13" t="n">
        <x:v>2</x:v>
      </x:c>
      <x:c r="AG103" s="13" t="str">
        <x:v>NO</x:v>
      </x:c>
      <x:c r="AH103" s="13" t="str">
        <x:v>CORRECT</x:v>
      </x:c>
      <x:c r="AI103" s="16" t="n">
        <x:f>IF(AND(W103="REVIEWED",X103&lt;&gt;"",Y103&lt;&gt;"",COUNTA(Z103:AF103)=7,COUNTIF(Z103:AF103,"UNCLEAR")=0,(COUNTIF(Z103:AF103,"0")+COUNTIF(Z103:AF103,"1")+COUNTIF(Z103:AF103,"2"))&gt;0,AG103&lt;&gt;"",AH103&lt;&gt;"",AJ103&lt;&gt;""),(COUNTIF(Z103:AF103,"1")+2*COUNTIF(Z103:AF103,"2"))/(2*(COUNTIF(Z103:AF103,"0")+COUNTIF(Z103:AF103,"1")+COUNTIF(Z103:AF103,"2"))),"")</x:f>
        <x:v>1</x:v>
      </x:c>
      <x:c r="AJ103" s="14" t="str">
        <x:v>Polar Code I-A 10.3.1; both voice and data capabilities are singular booleans required true.</x:v>
      </x:c>
      <x:c r="AK103" s="14" t="str">
        <x:v>NONE_FOUND</x:v>
      </x:c>
      <x:c r="AL103" s="14" t="str">
        <x:v>No material defect found.</x:v>
      </x:c>
      <x:c r="AM103" s="9" t="str"/>
      <x:c r="AN103" s="9" t="str">
        <x:v>Part I-A 10.3.1.4</x:v>
      </x:c>
      <x:c r="AO103" s="9" t="str">
        <x:v>MVP/SHACL_GENERATION_PIPELINE/experiments/LUNA_CONTEXTUAL_SINGLESHOT/RUN_01/runs/RUN-IMO-096-20260831T152627890598Z/artifacts/attempt_01/extracted_shape.ttl</x:v>
      </x:c>
      <x:c r="AP103" s="9" t="str">
        <x:v>ba42960bc3f6cc020f795800750393bd7dfd00ef5694ab2e6b62b663db6f35f6</x:v>
      </x:c>
      <x:c r="AQ103" s="52" t="inlineStr">
        <x:is>
          <x:t xml:space="preserve">PASS</x:t>
        </x:is>
      </x:c>
      <x:c r="AR103" s="53" t="inlineStr">
        <x:is>
          <x:t xml:space="preserve">VALID</x:t>
        </x:is>
      </x:c>
      <x:c r="AS103" s="53" t="inlineStr">
        <x:is>
          <x:t xml:space="preserve">IMO-096-K-P01=ACTIVATED | IMO-096-K-F03=ACTIVATED</x:t>
        </x:is>
      </x:c>
      <x:c r="AT103" s="53">
        <x:v>1</x:v>
      </x:c>
      <x:c r="AU103" s="53">
        <x:v>2</x:v>
      </x:c>
      <x:c r="AV103" s="53">
        <x:v>10</x:v>
      </x:c>
      <x:c r="AW103" s="53" t="inlineStr">
        <x:is>
          <x:t xml:space="preserve">sh:datatype, sh:hasValue, sh:maxCount, sh:minCount, sh:property</x:t>
        </x:is>
      </x:c>
      <x:c r="AX103" s="53">
        <x:v>0</x:v>
      </x:c>
      <x:c r="AY103" s="53">
        <x:v>1</x:v>
      </x:c>
      <x:c r="AZ103" s="53">
        <x:v>0</x:v>
      </x:c>
      <x:c r="BA103" s="54" t="n">
        <x:v>2</x:v>
      </x:c>
      <x:c r="BB103" s="54" t="n">
        <x:v>2</x:v>
      </x:c>
      <x:c r="BC103" s="54" t="n">
        <x:v>2</x:v>
      </x:c>
      <x:c r="BD103" s="55" t="n">
        <x:f>IF(OR(W103&lt;&gt;"REVIEWED",COUNTIF(BA103:BC103,"UNCLEAR")&gt;0,COUNTA(BA103:BC103)&lt;3,(COUNTIF(BA103:BC103,"0")+COUNTIF(BA103:BC103,"1")+COUNTIF(BA103:BC103,"2"))=0,AJ103=""),"",(COUNTIF(BA103:BC103,"1")+2*COUNTIF(BA103:BC103,"2"))/(2*(COUNTIF(BA103:BC103,"0")+COUNTIF(BA103:BC103,"1")+COUNTIF(BA103:BC103,"2"))))</x:f>
        <x:v>1</x:v>
      </x:c>
    </x:row>
    <x:row r="104" ht="66" customHeight="1">
      <x:c r="A104" s="9" t="str">
        <x:v>BATCH_10</x:v>
      </x:c>
      <x:c r="B104" s="9" t="n">
        <x:v>98</x:v>
      </x:c>
      <x:c r="C104" s="9" t="str">
        <x:v>IMO-022</x:v>
      </x:c>
      <x:c r="D104" s="9" t="str">
        <x:v>IMO</x:v>
      </x:c>
      <x:c r="E104" s="9" t="str">
        <x:v>DIRECT_STATIC</x:v>
      </x:c>
      <x:c r="F104" s="9" t="str">
        <x:v>RUN_01</x:v>
      </x:c>
      <x:c r="G104" s="12" t="str">
        <x:v>OFFICIAL_ELIGIBLE_OUTPUT</x:v>
      </x:c>
      <x:c r="H104" s="12" t="str">
        <x:v>SINGLESHOT_CAPTURED_DIAGNOSTIC_PASS</x:v>
      </x:c>
      <x:c r="I104" s="12" t="str">
        <x:v>PARSED</x:v>
      </x:c>
      <x:c r="J104" s="12" t="str">
        <x:v>PASS</x:v>
      </x:c>
      <x:c r="K104" s="9" t="n">
        <x:v>5</x:v>
      </x:c>
      <x:c r="L104" s="9" t="n">
        <x:v>5</x:v>
      </x:c>
      <x:c r="M104" s="9" t="n">
        <x:v>5</x:v>
      </x:c>
      <x:c r="N104" s="9" t="n">
        <x:v>1</x:v>
      </x:c>
      <x:c r="O104" s="9" t="str">
        <x:v>IMO-022-P01</x:v>
      </x:c>
      <x:c r="P104" s="9" t="str">
        <x:v>PASS</x:v>
      </x:c>
      <x:c r="Q104" s="9" t="str">
        <x:v>PASS</x:v>
      </x:c>
      <x:c r="R104" s="9" t="str">
        <x:v>CORRECT_BEHAVIOR</x:v>
      </x:c>
      <x:c r="S104" s="9" t="str">
        <x:v>IMO-022-F01</x:v>
      </x:c>
      <x:c r="T104" s="9" t="str">
        <x:v>FAIL</x:v>
      </x:c>
      <x:c r="U104" s="9" t="str">
        <x:v>FAIL</x:v>
      </x:c>
      <x:c r="V104" s="9" t="str">
        <x:v>CORRECT_BEHAVIOR</x:v>
      </x:c>
      <x:c r="W104" s="13" t="str">
        <x:v>REVIEWED</x:v>
      </x:c>
      <x:c r="X104" s="13" t="str">
        <x:v>AI-assisted draft</x:v>
      </x:c>
      <x:c r="Y104" s="13" t="n">
        <x:v>46281</x:v>
      </x:c>
      <x:c r="Z104" s="13" t="n">
        <x:v>2</x:v>
      </x:c>
      <x:c r="AA104" s="13" t="n">
        <x:v>2</x:v>
      </x:c>
      <x:c r="AB104" s="13" t="n">
        <x:v>1</x:v>
      </x:c>
      <x:c r="AC104" s="13" t="n">
        <x:v>2</x:v>
      </x:c>
      <x:c r="AD104" s="13" t="n">
        <x:v>2</x:v>
      </x:c>
      <x:c r="AE104" s="13" t="n">
        <x:v>2</x:v>
      </x:c>
      <x:c r="AF104" s="13" t="n">
        <x:v>2</x:v>
      </x:c>
      <x:c r="AG104" s="13" t="str">
        <x:v>NO</x:v>
      </x:c>
      <x:c r="AH104" s="13" t="str">
        <x:v>MINOR_DEFECT</x:v>
      </x:c>
      <x:c r="AI104" s="16" t="n">
        <x:f>IF(AND(W104="REVIEWED",X104&lt;&gt;"",Y104&lt;&gt;"",COUNTA(Z104:AF104)=7,COUNTIF(Z104:AF104,"UNCLEAR")=0,(COUNTIF(Z104:AF104,"0")+COUNTIF(Z104:AF104,"1")+COUNTIF(Z104:AF104,"2"))&gt;0,AG104&lt;&gt;"",AH104&lt;&gt;"",AJ104&lt;&gt;""),(COUNTIF(Z104:AF104,"1")+2*COUNTIF(Z104:AF104,"2"))/(2*(COUNTIF(Z104:AF104,"0")+COUNTIF(Z104:AF104,"1")+COUNTIF(Z104:AF104,"2"))),"")</x:f>
        <x:v>0.9285714285714286</x:v>
      </x:c>
      <x:c r="AJ104" s="14" t="str">
        <x:v>Polar Code I-A 2.3; PWOM presence, capabilities, limitations, and an operational-assessment reference are all represented.</x:v>
      </x:c>
      <x:c r="AK104" s="14" t="str">
        <x:v>CODE_DEFECT</x:v>
      </x:c>
      <x:c r="AL104" s="14" t="str">
        <x:v>operationalAssessmentReference has no sh:minLength, so an empty string can satisfy the required reference field.</x:v>
      </x:c>
      <x:c r="AM104" s="9" t="str"/>
      <x:c r="AN104" s="9" t="str">
        <x:v>Part I-A 2.2.2</x:v>
      </x:c>
      <x:c r="AO104" s="9" t="str">
        <x:v>MVP/SHACL_GENERATION_PIPELINE/experiments/LUNA_CONTEXTUAL_SINGLESHOT/RUN_01/runs/RUN-IMO-022-20260831T150323310723Z/artifacts/attempt_01/extracted_shape.ttl</x:v>
      </x:c>
      <x:c r="AP104" s="9" t="str">
        <x:v>93274f37324eede9ef98550a4ba7a991d2efd447211c709f2d91979ec7e8c080</x:v>
      </x:c>
      <x:c r="AQ104" s="52" t="inlineStr">
        <x:is>
          <x:t xml:space="preserve">PASS</x:t>
        </x:is>
      </x:c>
      <x:c r="AR104" s="53" t="inlineStr">
        <x:is>
          <x:t xml:space="preserve">VALID</x:t>
        </x:is>
      </x:c>
      <x:c r="AS104" s="53" t="inlineStr">
        <x:is>
          <x:t xml:space="preserve">IMO-022-P01=ACTIVATED | IMO-022-F01=ACTIVATED</x:t>
        </x:is>
      </x:c>
      <x:c r="AT104" s="53">
        <x:v>1</x:v>
      </x:c>
      <x:c r="AU104" s="53">
        <x:v>4</x:v>
      </x:c>
      <x:c r="AV104" s="53">
        <x:v>19</x:v>
      </x:c>
      <x:c r="AW104" s="53" t="inlineStr">
        <x:is>
          <x:t xml:space="preserve">sh:datatype, sh:hasValue, sh:maxCount, sh:minCount, sh:property</x:t>
        </x:is>
      </x:c>
      <x:c r="AX104" s="53">
        <x:v>0</x:v>
      </x:c>
      <x:c r="AY104" s="53">
        <x:v>1</x:v>
      </x:c>
      <x:c r="AZ104" s="53">
        <x:v>0</x:v>
      </x:c>
      <x:c r="BA104" s="54" t="n">
        <x:v>2</x:v>
      </x:c>
      <x:c r="BB104" s="54" t="n">
        <x:v>2</x:v>
      </x:c>
      <x:c r="BC104" s="54" t="n">
        <x:v>2</x:v>
      </x:c>
      <x:c r="BD104" s="55" t="n">
        <x:f>IF(OR(W104&lt;&gt;"REVIEWED",COUNTIF(BA104:BC104,"UNCLEAR")&gt;0,COUNTA(BA104:BC104)&lt;3,(COUNTIF(BA104:BC104,"0")+COUNTIF(BA104:BC104,"1")+COUNTIF(BA104:BC104,"2"))=0,AJ104=""),"",(COUNTIF(BA104:BC104,"1")+2*COUNTIF(BA104:BC104,"2"))/(2*(COUNTIF(BA104:BC104,"0")+COUNTIF(BA104:BC104,"1")+COUNTIF(BA104:BC104,"2"))))</x:f>
        <x:v>1</x:v>
      </x:c>
    </x:row>
    <x:row r="105" ht="66" customHeight="1">
      <x:c r="A105" s="9" t="str">
        <x:v>BATCH_10</x:v>
      </x:c>
      <x:c r="B105" s="9" t="n">
        <x:v>99</x:v>
      </x:c>
      <x:c r="C105" s="9" t="str">
        <x:v>TRF-129</x:v>
      </x:c>
      <x:c r="D105" s="9" t="str">
        <x:v>TRAFICOM</x:v>
      </x:c>
      <x:c r="E105" s="9" t="str">
        <x:v>DIRECT_STATIC</x:v>
      </x:c>
      <x:c r="F105" s="9" t="str">
        <x:v>RUN_01</x:v>
      </x:c>
      <x:c r="G105" s="12" t="str">
        <x:v>OFFICIAL_ELIGIBLE_OUTPUT</x:v>
      </x:c>
      <x:c r="H105" s="12" t="str">
        <x:v>SINGLESHOT_CAPTURED_DIAGNOSTIC_PASS</x:v>
      </x:c>
      <x:c r="I105" s="12" t="str">
        <x:v>PARSED</x:v>
      </x:c>
      <x:c r="J105" s="12" t="str">
        <x:v>PASS</x:v>
      </x:c>
      <x:c r="K105" s="9" t="n">
        <x:v>5</x:v>
      </x:c>
      <x:c r="L105" s="9" t="n">
        <x:v>5</x:v>
      </x:c>
      <x:c r="M105" s="9" t="n">
        <x:v>5</x:v>
      </x:c>
      <x:c r="N105" s="9" t="n">
        <x:v>1</x:v>
      </x:c>
      <x:c r="O105" s="9" t="str">
        <x:v>TRF-129-P02</x:v>
      </x:c>
      <x:c r="P105" s="9" t="str">
        <x:v>PASS</x:v>
      </x:c>
      <x:c r="Q105" s="9" t="str">
        <x:v>PASS</x:v>
      </x:c>
      <x:c r="R105" s="9" t="str">
        <x:v>CORRECT_BEHAVIOR</x:v>
      </x:c>
      <x:c r="S105" s="9" t="str">
        <x:v>TRF-129-F01</x:v>
      </x:c>
      <x:c r="T105" s="9" t="str">
        <x:v>FAIL</x:v>
      </x:c>
      <x:c r="U105" s="9" t="str">
        <x:v>FAIL</x:v>
      </x:c>
      <x:c r="V105" s="9" t="str">
        <x:v>CORRECT_BEHAVIOR</x:v>
      </x:c>
      <x:c r="W105" s="13" t="str">
        <x:v>REVIEWED</x:v>
      </x:c>
      <x:c r="X105" s="13" t="str">
        <x:v>AI-assisted draft</x:v>
      </x:c>
      <x:c r="Y105" s="13" t="n">
        <x:v>46281</x:v>
      </x:c>
      <x:c r="Z105" s="13" t="n">
        <x:v>2</x:v>
      </x:c>
      <x:c r="AA105" s="13" t="n">
        <x:v>2</x:v>
      </x:c>
      <x:c r="AB105" s="13" t="n">
        <x:v>2</x:v>
      </x:c>
      <x:c r="AC105" s="13" t="n">
        <x:v>2</x:v>
      </x:c>
      <x:c r="AD105" s="13" t="n">
        <x:v>2</x:v>
      </x:c>
      <x:c r="AE105" s="13" t="n">
        <x:v>2</x:v>
      </x:c>
      <x:c r="AF105" s="13" t="n">
        <x:v>2</x:v>
      </x:c>
      <x:c r="AG105" s="13" t="str">
        <x:v>NO</x:v>
      </x:c>
      <x:c r="AH105" s="13" t="str">
        <x:v>CORRECT</x:v>
      </x:c>
      <x:c r="AI105" s="16" t="n">
        <x:f>IF(AND(W105="REVIEWED",X105&lt;&gt;"",Y105&lt;&gt;"",COUNTA(Z105:AF105)=7,COUNTIF(Z105:AF105,"UNCLEAR")=0,(COUNTIF(Z105:AF105,"0")+COUNTIF(Z105:AF105,"1")+COUNTIF(Z105:AF105,"2"))&gt;0,AG105&lt;&gt;"",AH105&lt;&gt;"",AJ105&lt;&gt;""),(COUNTIF(Z105:AF105,"1")+2*COUNTIF(Z105:AF105,"2"))/(2*(COUNTIF(Z105:AF105,"0")+COUNTIF(Z105:AF105,"1")+COUNTIF(Z105:AF105,"2"))),"")</x:f>
        <x:v>1</x:v>
      </x:c>
      <x:c r="AJ105" s="14" t="str">
        <x:v>TRAFICOM 7.2; both applicability fields are present and the navigating-in-ice branch requires secured cooling-water supply.</x:v>
      </x:c>
      <x:c r="AK105" s="14" t="str">
        <x:v>NONE_FOUND</x:v>
      </x:c>
      <x:c r="AL105" s="14" t="str">
        <x:v>No material defect found.</x:v>
      </x:c>
      <x:c r="AM105" s="9" t="str"/>
      <x:c r="AN105" s="9" t="str">
        <x:v>7.2</x:v>
      </x:c>
      <x:c r="AO105" s="9" t="str">
        <x:v>MVP/SHACL_GENERATION_PIPELINE/experiments/LUNA_CONTEXTUAL_SINGLESHOT/RUN_01/runs/RUN-TRF-129-20260831T163601828627Z/artifacts/attempt_01/extracted_shape.ttl</x:v>
      </x:c>
      <x:c r="AP105" s="9" t="str">
        <x:v>27366ab9279fe63f4fe5caeaf51accc1ff1c8e579e54be7433a30da7231b6bbb</x:v>
      </x:c>
      <x:c r="AQ105" s="52" t="inlineStr">
        <x:is>
          <x:t xml:space="preserve">PASS</x:t>
        </x:is>
      </x:c>
      <x:c r="AR105" s="53" t="inlineStr">
        <x:is>
          <x:t xml:space="preserve">VALID</x:t>
        </x:is>
      </x:c>
      <x:c r="AS105" s="53" t="inlineStr">
        <x:is>
          <x:t xml:space="preserve">TRF-129-P02=ACTIVATED | TRF-129-F01=ACTIVATED</x:t>
        </x:is>
      </x:c>
      <x:c r="AT105" s="53">
        <x:v>1</x:v>
      </x:c>
      <x:c r="AU105" s="53">
        <x:v>5</x:v>
      </x:c>
      <x:c r="AV105" s="53">
        <x:v>18</x:v>
      </x:c>
      <x:c r="AW105" s="53" t="inlineStr">
        <x:is>
          <x:t xml:space="preserve">sh:datatype, sh:hasValue, sh:maxCount, sh:minCount, sh:or, sh:property</x:t>
        </x:is>
      </x:c>
      <x:c r="AX105" s="53">
        <x:v>0</x:v>
      </x:c>
      <x:c r="AY105" s="53">
        <x:v>1</x:v>
      </x:c>
      <x:c r="AZ105" s="53">
        <x:v>1</x:v>
      </x:c>
      <x:c r="BA105" s="54" t="n">
        <x:v>2</x:v>
      </x:c>
      <x:c r="BB105" s="54" t="n">
        <x:v>2</x:v>
      </x:c>
      <x:c r="BC105" s="54" t="n">
        <x:v>2</x:v>
      </x:c>
      <x:c r="BD105" s="55" t="n">
        <x:f>IF(OR(W105&lt;&gt;"REVIEWED",COUNTIF(BA105:BC105,"UNCLEAR")&gt;0,COUNTA(BA105:BC105)&lt;3,(COUNTIF(BA105:BC105,"0")+COUNTIF(BA105:BC105,"1")+COUNTIF(BA105:BC105,"2"))=0,AJ105=""),"",(COUNTIF(BA105:BC105,"1")+2*COUNTIF(BA105:BC105,"2"))/(2*(COUNTIF(BA105:BC105,"0")+COUNTIF(BA105:BC105,"1")+COUNTIF(BA105:BC105,"2"))))</x:f>
        <x:v>1</x:v>
      </x:c>
    </x:row>
    <x:row r="106" ht="66" customHeight="1">
      <x:c r="A106" s="9" t="str">
        <x:v>BATCH_10</x:v>
      </x:c>
      <x:c r="B106" s="9" t="n">
        <x:v>100</x:v>
      </x:c>
      <x:c r="C106" s="9" t="str">
        <x:v>TRF-080</x:v>
      </x:c>
      <x:c r="D106" s="9" t="str">
        <x:v>TRAFICOM</x:v>
      </x:c>
      <x:c r="E106" s="9" t="str">
        <x:v>DIRECT_CALCULATION</x:v>
      </x:c>
      <x:c r="F106" s="9" t="str">
        <x:v>RUN_01</x:v>
      </x:c>
      <x:c r="G106" s="12" t="str">
        <x:v>OFFICIAL_ELIGIBLE_OUTPUT</x:v>
      </x:c>
      <x:c r="H106" s="12" t="str">
        <x:v>SINGLESHOT_CAPTURED_DIAGNOSTIC_PASS</x:v>
      </x:c>
      <x:c r="I106" s="12" t="str">
        <x:v>PARSED</x:v>
      </x:c>
      <x:c r="J106" s="12" t="str">
        <x:v>PASS</x:v>
      </x:c>
      <x:c r="K106" s="9" t="n">
        <x:v>5</x:v>
      </x:c>
      <x:c r="L106" s="9" t="n">
        <x:v>5</x:v>
      </x:c>
      <x:c r="M106" s="9" t="n">
        <x:v>3</x:v>
      </x:c>
      <x:c r="N106" s="9" t="n">
        <x:v>0</x:v>
      </x:c>
      <x:c r="O106" s="9" t="str">
        <x:v>TRF-080-P02</x:v>
      </x:c>
      <x:c r="P106" s="9" t="str">
        <x:v>PASS</x:v>
      </x:c>
      <x:c r="Q106" s="9" t="str">
        <x:v>FAIL</x:v>
      </x:c>
      <x:c r="R106" s="9" t="str">
        <x:v>FALSE_REJECT</x:v>
      </x:c>
      <x:c r="S106" s="9" t="str">
        <x:v>TRF-080-F03</x:v>
      </x:c>
      <x:c r="T106" s="9" t="str">
        <x:v>FAIL</x:v>
      </x:c>
      <x:c r="U106" s="9" t="str">
        <x:v>FAIL</x:v>
      </x:c>
      <x:c r="V106" s="9" t="str">
        <x:v>CORRECT_BEHAVIOR</x:v>
      </x:c>
      <x:c r="W106" s="13" t="str">
        <x:v>REVIEWED</x:v>
      </x:c>
      <x:c r="X106" s="13" t="str">
        <x:v>AI-assisted draft</x:v>
      </x:c>
      <x:c r="Y106" s="13" t="n">
        <x:v>46281</x:v>
      </x:c>
      <x:c r="Z106" s="13" t="n">
        <x:v>2</x:v>
      </x:c>
      <x:c r="AA106" s="13" t="n">
        <x:v>0</x:v>
      </x:c>
      <x:c r="AB106" s="13" t="n">
        <x:v>2</x:v>
      </x:c>
      <x:c r="AC106" s="13" t="n">
        <x:v>1</x:v>
      </x:c>
      <x:c r="AD106" s="13" t="n">
        <x:v>2</x:v>
      </x:c>
      <x:c r="AE106" s="13" t="n">
        <x:v>2</x:v>
      </x:c>
      <x:c r="AF106" s="13" t="n">
        <x:v>2</x:v>
      </x:c>
      <x:c r="AG106" s="13" t="str">
        <x:v>YES</x:v>
      </x:c>
      <x:c r="AH106" s="13" t="str">
        <x:v>MAJOR_DEFECT</x:v>
      </x:c>
      <x:c r="AI106" s="16" t="n">
        <x:f>IF(AND(W106="REVIEWED",X106&lt;&gt;"",Y106&lt;&gt;"",COUNTA(Z106:AF106)=7,COUNTIF(Z106:AF106,"UNCLEAR")=0,(COUNTIF(Z106:AF106,"0")+COUNTIF(Z106:AF106,"1")+COUNTIF(Z106:AF106,"2"))&gt;0,AG106&lt;&gt;"",AH106&lt;&gt;"",AJ106&lt;&gt;""),(COUNTIF(Z106:AF106,"1")+2*COUNTIF(Z106:AF106,"2"))/(2*(COUNTIF(Z106:AF106,"0")+COUNTIF(Z106:AF106,"1")+COUNTIF(Z106:AF106,"2"))),"")</x:f>
        <x:v>0.7857142857142857</x:v>
      </x:c>
      <x:c r="AJ106" s="14" t="str">
        <x:v>TRAFICOM 6.5.1.9; the ship-level multiplication is otherwise represented.</x:v>
      </x:c>
      <x:c r="AK106" s="14" t="str">
        <x:v>CODE_DEFECT</x:v>
      </x:c>
      <x:c r="AL106" s="14" t="str">
        <x:v>The artifact uses the nonexistent schema-namespace resource qudt:UNITLESS instead of the canonical unit:UNITLESS. A correct benchmark quantity therefore fails the unit constraint.</x:v>
      </x:c>
      <x:c r="AM106" s="9" t="str">
        <x:v>ALWAYS_FAIL; RDF_FALSE_REJECT</x:v>
      </x:c>
      <x:c r="AN106" s="9" t="str">
        <x:v>6.5.1.9</x:v>
      </x:c>
      <x:c r="AO106" s="9" t="str">
        <x:v>MVP/SHACL_GENERATION_PIPELINE/experiments/LUNA_CONTEXTUAL_SINGLESHOT/RUN_01/runs/RUN-TRF-080-20260831T162204197124Z/artifacts/attempt_01/extracted_shape.ttl</x:v>
      </x:c>
      <x:c r="AP106" s="9" t="str">
        <x:v>c46b5f56bd9c403c3ac6ac3fc72844b4ad270b1d7c2c9709d486004d39873201</x:v>
      </x:c>
      <x:c r="AQ106" s="52" t="inlineStr">
        <x:is>
          <x:t xml:space="preserve">PASS</x:t>
        </x:is>
      </x:c>
      <x:c r="AR106" s="53" t="inlineStr">
        <x:is>
          <x:t xml:space="preserve">VALID</x:t>
        </x:is>
      </x:c>
      <x:c r="AS106" s="53" t="inlineStr">
        <x:is>
          <x:t xml:space="preserve">TRF-080-P02=ACTIVATED | TRF-080-F03=ACTIVATED</x:t>
        </x:is>
      </x:c>
      <x:c r="AT106" s="53">
        <x:v>1</x:v>
      </x:c>
      <x:c r="AU106" s="53">
        <x:v>5</x:v>
      </x:c>
      <x:c r="AV106" s="53">
        <x:v>20</x:v>
      </x:c>
      <x:c r="AW106" s="53" t="inlineStr">
        <x:is>
          <x:t xml:space="preserve">sh:datatype, sh:hasValue, sh:maxCount, sh:minCount, sh:node, sh:property</x:t>
        </x:is>
      </x:c>
      <x:c r="AX106" s="53">
        <x:v>1</x:v>
      </x:c>
      <x:c r="AY106" s="53">
        <x:v>1</x:v>
      </x:c>
      <x:c r="AZ106" s="53">
        <x:v>0</x:v>
      </x:c>
      <x:c r="BA106" s="54" t="n">
        <x:v>1</x:v>
      </x:c>
      <x:c r="BB106" s="54" t="n">
        <x:v>2</x:v>
      </x:c>
      <x:c r="BC106" s="54" t="n">
        <x:v>2</x:v>
      </x:c>
      <x:c r="BD106" s="55" t="n">
        <x:f>IF(OR(W106&lt;&gt;"REVIEWED",COUNTIF(BA106:BC106,"UNCLEAR")&gt;0,COUNTA(BA106:BC106)&lt;3,(COUNTIF(BA106:BC106,"0")+COUNTIF(BA106:BC106,"1")+COUNTIF(BA106:BC106,"2"))=0,AJ106=""),"",(COUNTIF(BA106:BC106,"1")+2*COUNTIF(BA106:BC106,"2"))/(2*(COUNTIF(BA106:BC106,"0")+COUNTIF(BA106:BC106,"1")+COUNTIF(BA106:BC106,"2"))))</x:f>
        <x:v>0.8333333333333334</x:v>
      </x:c>
    </x:row>
    <x:row r="107" ht="66" customHeight="1">
      <x:c r="A107" s="9" t="str">
        <x:v>BATCH_11</x:v>
      </x:c>
      <x:c r="B107" s="9" t="n">
        <x:v>101</x:v>
      </x:c>
      <x:c r="C107" s="9" t="str">
        <x:v>IMO-094</x:v>
      </x:c>
      <x:c r="D107" s="9" t="str">
        <x:v>IMO</x:v>
      </x:c>
      <x:c r="E107" s="9" t="str">
        <x:v>DIRECT_STATIC</x:v>
      </x:c>
      <x:c r="F107" s="9" t="str">
        <x:v>RUN_01</x:v>
      </x:c>
      <x:c r="G107" s="12" t="str">
        <x:v>OFFICIAL_ELIGIBLE_OUTPUT</x:v>
      </x:c>
      <x:c r="H107" s="12" t="str">
        <x:v>SINGLESHOT_CAPTURED_DIAGNOSTIC_PASS</x:v>
      </x:c>
      <x:c r="I107" s="12" t="str">
        <x:v>PARSED</x:v>
      </x:c>
      <x:c r="J107" s="12" t="str">
        <x:v>PASS</x:v>
      </x:c>
      <x:c r="K107" s="9" t="n">
        <x:v>4</x:v>
      </x:c>
      <x:c r="L107" s="9" t="n">
        <x:v>4</x:v>
      </x:c>
      <x:c r="M107" s="9" t="n">
        <x:v>4</x:v>
      </x:c>
      <x:c r="N107" s="9" t="n">
        <x:v>1</x:v>
      </x:c>
      <x:c r="O107" s="9" t="str">
        <x:v>IMO-094-J-P01</x:v>
      </x:c>
      <x:c r="P107" s="9" t="str">
        <x:v>PASS</x:v>
      </x:c>
      <x:c r="Q107" s="9" t="str">
        <x:v>PASS</x:v>
      </x:c>
      <x:c r="R107" s="9" t="str">
        <x:v>CORRECT_BEHAVIOR</x:v>
      </x:c>
      <x:c r="S107" s="9" t="str">
        <x:v>IMO-094-J-F01</x:v>
      </x:c>
      <x:c r="T107" s="9" t="str">
        <x:v>FAIL</x:v>
      </x:c>
      <x:c r="U107" s="9" t="str">
        <x:v>FAIL</x:v>
      </x:c>
      <x:c r="V107" s="9" t="str">
        <x:v>CORRECT_BEHAVIOR</x:v>
      </x:c>
      <x:c r="W107" s="13" t="str">
        <x:v>NOT_REVIEWED</x:v>
      </x:c>
      <x:c r="X107" s="13" t="str"/>
      <x:c r="Y107" s="13" t="str"/>
      <x:c r="Z107" s="13" t="str"/>
      <x:c r="AA107" s="13" t="str"/>
      <x:c r="AB107" s="13" t="str"/>
      <x:c r="AC107" s="13" t="str"/>
      <x:c r="AD107" s="13" t="str"/>
      <x:c r="AE107" s="13" t="str"/>
      <x:c r="AF107" s="13" t="str"/>
      <x:c r="AG107" s="13" t="str"/>
      <x:c r="AH107" s="13" t="str"/>
      <x:c r="AI107" s="16" t="str">
        <x:f>IF(AND(W107="REVIEWED",X107&lt;&gt;"",Y107&lt;&gt;"",COUNTA(Z107:AF107)=7,COUNTIF(Z107:AF107,"UNCLEAR")=0,(COUNTIF(Z107:AF107,"0")+COUNTIF(Z107:AF107,"1")+COUNTIF(Z107:AF107,"2"))&gt;0,AG107&lt;&gt;"",AH107&lt;&gt;"",AJ107&lt;&gt;""),(COUNTIF(Z107:AF107,"1")+2*COUNTIF(Z107:AF107,"2"))/(2*(COUNTIF(Z107:AF107,"0")+COUNTIF(Z107:AF107,"1")+COUNTIF(Z107:AF107,"2"))),"")</x:f>
      </x:c>
      <x:c r="AJ107" s="14" t="str"/>
      <x:c r="AK107" s="14" t="str"/>
      <x:c r="AL107" s="14" t="str"/>
      <x:c r="AM107" s="9" t="str"/>
      <x:c r="AN107" s="9" t="str">
        <x:v>Part I-A 10.3.1.2</x:v>
      </x:c>
      <x:c r="AO107" s="9" t="str">
        <x:v>MVP/SHACL_GENERATION_PIPELINE/experiments/LUNA_CONTEXTUAL_SINGLESHOT/RUN_01/runs/RUN-IMO-094-20260831T152549942763Z/artifacts/attempt_01/extracted_shape.ttl</x:v>
      </x:c>
      <x:c r="AP107" s="9" t="str">
        <x:v>51d4768ad8917870d7600b29cf82b3bb53c2fbfe6453a9af96e89fd998c31343</x:v>
      </x:c>
      <x:c r="AQ107" s="52" t="inlineStr">
        <x:is>
          <x:t xml:space="preserve">PASS</x:t>
        </x:is>
      </x:c>
      <x:c r="AR107" s="53" t="inlineStr">
        <x:is>
          <x:t xml:space="preserve">VALID</x:t>
        </x:is>
      </x:c>
      <x:c r="AS107" s="53" t="inlineStr">
        <x:is>
          <x:t xml:space="preserve">IMO-094-J-P01=ACTIVATED | IMO-094-J-F01=ACTIVATED</x:t>
        </x:is>
      </x:c>
      <x:c r="AT107" s="53">
        <x:v>1</x:v>
      </x:c>
      <x:c r="AU107" s="53">
        <x:v>0</x:v>
      </x:c>
      <x:c r="AV107" s="53">
        <x:v>0</x:v>
      </x:c>
      <x:c r="AW107" s="53" t="inlineStr">
        <x:is>
          <x:t xml:space="preserve"/>
        </x:is>
      </x:c>
      <x:c r="AX107" s="53">
        <x:v>1</x:v>
      </x:c>
      <x:c r="AY107" s="53">
        <x:v>0</x:v>
      </x:c>
      <x:c r="AZ107" s="53">
        <x:v>0</x:v>
      </x:c>
      <x:c r="BA107" s="54"/>
      <x:c r="BB107" s="54"/>
      <x:c r="BC107" s="54"/>
      <x:c r="BD107" s="55" t="str">
        <x:f>IF(OR(W107&lt;&gt;"REVIEWED",COUNTIF(BA107:BC107,"UNCLEAR")&gt;0,COUNTA(BA107:BC107)&lt;3,(COUNTIF(BA107:BC107,"0")+COUNTIF(BA107:BC107,"1")+COUNTIF(BA107:BC107,"2"))=0,AJ107=""),"",(COUNTIF(BA107:BC107,"1")+2*COUNTIF(BA107:BC107,"2"))/(2*(COUNTIF(BA107:BC107,"0")+COUNTIF(BA107:BC107,"1")+COUNTIF(BA107:BC107,"2"))))</x:f>
      </x:c>
    </x:row>
    <x:row r="108" ht="66" customHeight="1">
      <x:c r="A108" s="9" t="str">
        <x:v>BATCH_11</x:v>
      </x:c>
      <x:c r="B108" s="9" t="n">
        <x:v>102</x:v>
      </x:c>
      <x:c r="C108" s="9" t="str">
        <x:v>IMO-066</x:v>
      </x:c>
      <x:c r="D108" s="9" t="str">
        <x:v>IMO</x:v>
      </x:c>
      <x:c r="E108" s="9" t="str">
        <x:v>DIRECT_STATIC</x:v>
      </x:c>
      <x:c r="F108" s="9" t="str">
        <x:v>RUN_01</x:v>
      </x:c>
      <x:c r="G108" s="12" t="str">
        <x:v>OFFICIAL_ELIGIBLE_OUTPUT</x:v>
      </x:c>
      <x:c r="H108" s="12" t="str">
        <x:v>SINGLESHOT_CAPTURED_DIAGNOSTIC_PASS</x:v>
      </x:c>
      <x:c r="I108" s="12" t="str">
        <x:v>PARSED</x:v>
      </x:c>
      <x:c r="J108" s="12" t="str">
        <x:v>PASS</x:v>
      </x:c>
      <x:c r="K108" s="9" t="n">
        <x:v>10</x:v>
      </x:c>
      <x:c r="L108" s="9" t="n">
        <x:v>10</x:v>
      </x:c>
      <x:c r="M108" s="9" t="n">
        <x:v>9</x:v>
      </x:c>
      <x:c r="N108" s="9" t="n">
        <x:v>0</x:v>
      </x:c>
      <x:c r="O108" s="9" t="str">
        <x:v>IMO-066-P01</x:v>
      </x:c>
      <x:c r="P108" s="9" t="str">
        <x:v>PASS</x:v>
      </x:c>
      <x:c r="Q108" s="9" t="str">
        <x:v>PASS</x:v>
      </x:c>
      <x:c r="R108" s="9" t="str">
        <x:v>CORRECT_BEHAVIOR</x:v>
      </x:c>
      <x:c r="S108" s="9" t="str">
        <x:v>IMO-066-F05</x:v>
      </x:c>
      <x:c r="T108" s="9" t="str">
        <x:v>FAIL</x:v>
      </x:c>
      <x:c r="U108" s="9" t="str">
        <x:v>FAIL</x:v>
      </x:c>
      <x:c r="V108" s="9" t="str">
        <x:v>CORRECT_BEHAVIOR</x:v>
      </x:c>
      <x:c r="W108" s="13" t="str">
        <x:v>NOT_REVIEWED</x:v>
      </x:c>
      <x:c r="X108" s="13" t="str"/>
      <x:c r="Y108" s="13" t="str"/>
      <x:c r="Z108" s="13" t="str"/>
      <x:c r="AA108" s="13" t="str"/>
      <x:c r="AB108" s="13" t="str"/>
      <x:c r="AC108" s="13" t="str"/>
      <x:c r="AD108" s="13" t="str"/>
      <x:c r="AE108" s="13" t="str"/>
      <x:c r="AF108" s="13" t="str"/>
      <x:c r="AG108" s="13" t="str"/>
      <x:c r="AH108" s="13" t="str"/>
      <x:c r="AI108" s="16" t="str">
        <x:f>IF(AND(W108="REVIEWED",X108&lt;&gt;"",Y108&lt;&gt;"",COUNTA(Z108:AF108)=7,COUNTIF(Z108:AF108,"UNCLEAR")=0,(COUNTIF(Z108:AF108,"0")+COUNTIF(Z108:AF108,"1")+COUNTIF(Z108:AF108,"2"))&gt;0,AG108&lt;&gt;"",AH108&lt;&gt;"",AJ108&lt;&gt;""),(COUNTIF(Z108:AF108,"1")+2*COUNTIF(Z108:AF108,"2"))/(2*(COUNTIF(Z108:AF108,"0")+COUNTIF(Z108:AF108,"1")+COUNTIF(Z108:AF108,"2"))),"")</x:f>
      </x:c>
      <x:c r="AJ108" s="14" t="str"/>
      <x:c r="AK108" s="14" t="str"/>
      <x:c r="AL108" s="14" t="str"/>
      <x:c r="AM108" s="9" t="str">
        <x:v>RDF_FALSE_ACCEPT</x:v>
      </x:c>
      <x:c r="AN108" s="9" t="str">
        <x:v>Part I-A 8.3.1.1</x:v>
      </x:c>
      <x:c r="AO108" s="9" t="str">
        <x:v>MVP/SHACL_GENERATION_PIPELINE/experiments/LUNA_CONTEXTUAL_SINGLESHOT/RUN_01/runs/RUN-IMO-066-20260831T151803279615Z/artifacts/attempt_01/extracted_shape.ttl</x:v>
      </x:c>
      <x:c r="AP108" s="9" t="str">
        <x:v>5fdadb9db142ae8e4bb786eadbbbe8b6db662daf16519f2bd42016a2e8df3982</x:v>
      </x:c>
      <x:c r="AQ108" s="52" t="inlineStr">
        <x:is>
          <x:t xml:space="preserve">PASS</x:t>
        </x:is>
      </x:c>
      <x:c r="AR108" s="53" t="inlineStr">
        <x:is>
          <x:t xml:space="preserve">VALID</x:t>
        </x:is>
      </x:c>
      <x:c r="AS108" s="53" t="inlineStr">
        <x:is>
          <x:t xml:space="preserve">IMO-066-P01=ACTIVATED | IMO-066-F05=ACTIVATED</x:t>
        </x:is>
      </x:c>
      <x:c r="AT108" s="53">
        <x:v>4</x:v>
      </x:c>
      <x:c r="AU108" s="53">
        <x:v>5</x:v>
      </x:c>
      <x:c r="AV108" s="53">
        <x:v>23</x:v>
      </x:c>
      <x:c r="AW108" s="53" t="inlineStr">
        <x:is>
          <x:t xml:space="preserve">sh:class, sh:datatype, sh:hasValue, sh:in, sh:maxCount, sh:minCount, sh:node, sh:or, sh:property</x:t>
        </x:is>
      </x:c>
      <x:c r="AX108" s="53">
        <x:v>0</x:v>
      </x:c>
      <x:c r="AY108" s="53">
        <x:v>1</x:v>
      </x:c>
      <x:c r="AZ108" s="53">
        <x:v>1</x:v>
      </x:c>
      <x:c r="BA108" s="54"/>
      <x:c r="BB108" s="54"/>
      <x:c r="BC108" s="54"/>
      <x:c r="BD108" s="55" t="str">
        <x:f>IF(OR(W108&lt;&gt;"REVIEWED",COUNTIF(BA108:BC108,"UNCLEAR")&gt;0,COUNTA(BA108:BC108)&lt;3,(COUNTIF(BA108:BC108,"0")+COUNTIF(BA108:BC108,"1")+COUNTIF(BA108:BC108,"2"))=0,AJ108=""),"",(COUNTIF(BA108:BC108,"1")+2*COUNTIF(BA108:BC108,"2"))/(2*(COUNTIF(BA108:BC108,"0")+COUNTIF(BA108:BC108,"1")+COUNTIF(BA108:BC108,"2"))))</x:f>
      </x:c>
    </x:row>
    <x:row r="109" ht="66" customHeight="1">
      <x:c r="A109" s="9" t="str">
        <x:v>BATCH_11</x:v>
      </x:c>
      <x:c r="B109" s="9" t="n">
        <x:v>103</x:v>
      </x:c>
      <x:c r="C109" s="9" t="str">
        <x:v>IMO-040</x:v>
      </x:c>
      <x:c r="D109" s="9" t="str">
        <x:v>IMO</x:v>
      </x:c>
      <x:c r="E109" s="9" t="str">
        <x:v>DIRECT_STATIC</x:v>
      </x:c>
      <x:c r="F109" s="9" t="str">
        <x:v>RUN_01</x:v>
      </x:c>
      <x:c r="G109" s="12" t="str">
        <x:v>NO_ELIGIBLE_OUTPUT</x:v>
      </x:c>
      <x:c r="H109" s="12" t="str">
        <x:v>SINGLESHOT_CAPTURED_DIAGNOSTIC_FAIL</x:v>
      </x:c>
      <x:c r="I109" s="12" t="str">
        <x:v>NOT_PARSED</x:v>
      </x:c>
      <x:c r="J109" s="12" t="str">
        <x:v>FAIL</x:v>
      </x:c>
      <x:c r="K109" s="9" t="n">
        <x:v>0</x:v>
      </x:c>
      <x:c r="L109" s="9" t="n">
        <x:v>7</x:v>
      </x:c>
      <x:c r="M109" s="9" t="n">
        <x:v>0</x:v>
      </x:c>
      <x:c r="N109" s="9" t="n">
        <x:v>0</x:v>
      </x:c>
      <x:c r="O109" s="9" t="str">
        <x:v>IMO-040-P04</x:v>
      </x:c>
      <x:c r="P109" s="9" t="str">
        <x:v>PASS</x:v>
      </x:c>
      <x:c r="Q109" s="9" t="str">
        <x:v>NO_VERDICT</x:v>
      </x:c>
      <x:c r="R109" s="9" t="str">
        <x:v>GENERATION_ERROR</x:v>
      </x:c>
      <x:c r="S109" s="9" t="str">
        <x:v>IMO-040-F02</x:v>
      </x:c>
      <x:c r="T109" s="9" t="str">
        <x:v>FAIL</x:v>
      </x:c>
      <x:c r="U109" s="9" t="str">
        <x:v>NO_VERDICT</x:v>
      </x:c>
      <x:c r="V109" s="9" t="str">
        <x:v>GENERATION_ERROR</x:v>
      </x:c>
      <x:c r="W109" s="13" t="str">
        <x:v>NOT_REVIEWED</x:v>
      </x:c>
      <x:c r="X109" s="13" t="str"/>
      <x:c r="Y109" s="13" t="str"/>
      <x:c r="Z109" s="13" t="str"/>
      <x:c r="AA109" s="13" t="str"/>
      <x:c r="AB109" s="13" t="str"/>
      <x:c r="AC109" s="13" t="str"/>
      <x:c r="AD109" s="13" t="str"/>
      <x:c r="AE109" s="13" t="str"/>
      <x:c r="AF109" s="13" t="str"/>
      <x:c r="AG109" s="13" t="str"/>
      <x:c r="AH109" s="13" t="str"/>
      <x:c r="AI109" s="16" t="str">
        <x:f>IF(AND(W109="REVIEWED",X109&lt;&gt;"",Y109&lt;&gt;"",COUNTA(Z109:AF109)=7,COUNTIF(Z109:AF109,"UNCLEAR")=0,(COUNTIF(Z109:AF109,"0")+COUNTIF(Z109:AF109,"1")+COUNTIF(Z109:AF109,"2"))&gt;0,AG109&lt;&gt;"",AH109&lt;&gt;"",AJ109&lt;&gt;""),(COUNTIF(Z109:AF109,"1")+2*COUNTIF(Z109:AF109,"2"))/(2*(COUNTIF(Z109:AF109,"0")+COUNTIF(Z109:AF109,"1")+COUNTIF(Z109:AF109,"2"))),"")</x:f>
      </x:c>
      <x:c r="AJ109" s="14" t="str"/>
      <x:c r="AK109" s="14" t="str"/>
      <x:c r="AL109" s="14" t="str"/>
      <x:c r="AM109" s="9" t="str">
        <x:v>DETERMINISTIC_FAIL</x:v>
      </x:c>
      <x:c r="AN109" s="9" t="str">
        <x:v>Part I-A 5.3.1</x:v>
      </x:c>
      <x:c r="AO109" s="9" t="str">
        <x:v>MVP/SHACL_GENERATION_PIPELINE/experiments/LUNA_CONTEXTUAL_SINGLESHOT/RUN_01/runs/RUN-IMO-040-20260831T150939705464Z/artifacts/attempt_01/extracted_shape.ttl</x:v>
      </x:c>
      <x:c r="AP109" s="9" t="str">
        <x:v>6269e4e9ce51316b6ba796f67ee27a617476428518c6efb08de582d2c1c53e32</x:v>
      </x:c>
      <x:c r="AQ109" s="52" t="inlineStr">
        <x:is>
          <x:t xml:space="preserve">ERROR</x:t>
        </x:is>
      </x:c>
      <x:c r="AR109" s="53" t="inlineStr">
        <x:is>
          <x:t xml:space="preserve">ERROR</x:t>
        </x:is>
      </x:c>
      <x:c r="AS109" s="53" t="inlineStr">
        <x:is>
          <x:t xml:space="preserve">IMO-040-P04=ERROR | IMO-040-F02=ERROR</x:t>
        </x:is>
      </x:c>
      <x:c r="AT109" s="53" t="inlineStr">
        <x:is>
          <x:t xml:space="preserve"/>
        </x:is>
      </x:c>
      <x:c r="AU109" s="53" t="inlineStr">
        <x:is>
          <x:t xml:space="preserve"/>
        </x:is>
      </x:c>
      <x:c r="AV109" s="53" t="inlineStr">
        <x:is>
          <x:t xml:space="preserve"/>
        </x:is>
      </x:c>
      <x:c r="AW109" s="53" t="inlineStr">
        <x:is>
          <x:t xml:space="preserve"/>
        </x:is>
      </x:c>
      <x:c r="AX109" s="53" t="inlineStr">
        <x:is>
          <x:t xml:space="preserve"/>
        </x:is>
      </x:c>
      <x:c r="AY109" s="53" t="inlineStr">
        <x:is>
          <x:t xml:space="preserve"/>
        </x:is>
      </x:c>
      <x:c r="AZ109" s="53" t="inlineStr">
        <x:is>
          <x:t xml:space="preserve"/>
        </x:is>
      </x:c>
      <x:c r="BA109" s="54"/>
      <x:c r="BB109" s="54"/>
      <x:c r="BC109" s="54"/>
      <x:c r="BD109" s="55" t="str">
        <x:f>IF(OR(W109&lt;&gt;"REVIEWED",COUNTIF(BA109:BC109,"UNCLEAR")&gt;0,COUNTA(BA109:BC109)&lt;3,(COUNTIF(BA109:BC109,"0")+COUNTIF(BA109:BC109,"1")+COUNTIF(BA109:BC109,"2"))=0,AJ109=""),"",(COUNTIF(BA109:BC109,"1")+2*COUNTIF(BA109:BC109,"2"))/(2*(COUNTIF(BA109:BC109,"0")+COUNTIF(BA109:BC109,"1")+COUNTIF(BA109:BC109,"2"))))</x:f>
      </x:c>
    </x:row>
    <x:row r="110" ht="66" customHeight="1">
      <x:c r="A110" s="9" t="str">
        <x:v>BATCH_11</x:v>
      </x:c>
      <x:c r="B110" s="9" t="n">
        <x:v>104</x:v>
      </x:c>
      <x:c r="C110" s="9" t="str">
        <x:v>IMO26-002</x:v>
      </x:c>
      <x:c r="D110" s="9" t="str">
        <x:v>IMO26</x:v>
      </x:c>
      <x:c r="E110" s="9" t="str">
        <x:v>DIRECT_STATIC</x:v>
      </x:c>
      <x:c r="F110" s="9" t="str">
        <x:v>RUN_01</x:v>
      </x:c>
      <x:c r="G110" s="12" t="str">
        <x:v>NO_ELIGIBLE_OUTPUT</x:v>
      </x:c>
      <x:c r="H110" s="12" t="str">
        <x:v>SINGLESHOT_CAPTURED_DIAGNOSTIC_FAIL</x:v>
      </x:c>
      <x:c r="I110" s="12" t="str">
        <x:v>NOT_PARSED</x:v>
      </x:c>
      <x:c r="J110" s="12" t="str">
        <x:v>FAIL</x:v>
      </x:c>
      <x:c r="K110" s="9" t="n">
        <x:v>0</x:v>
      </x:c>
      <x:c r="L110" s="9" t="n">
        <x:v>16</x:v>
      </x:c>
      <x:c r="M110" s="9" t="n">
        <x:v>0</x:v>
      </x:c>
      <x:c r="N110" s="9" t="n">
        <x:v>0</x:v>
      </x:c>
      <x:c r="O110" s="9" t="str">
        <x:v>IMO26-002-A-P06</x:v>
      </x:c>
      <x:c r="P110" s="9" t="str">
        <x:v>PASS</x:v>
      </x:c>
      <x:c r="Q110" s="9" t="str">
        <x:v>NO_VERDICT</x:v>
      </x:c>
      <x:c r="R110" s="9" t="str">
        <x:v>GENERATION_ERROR</x:v>
      </x:c>
      <x:c r="S110" s="9" t="str">
        <x:v>IMO26-002-A-F02</x:v>
      </x:c>
      <x:c r="T110" s="9" t="str">
        <x:v>FAIL</x:v>
      </x:c>
      <x:c r="U110" s="9" t="str">
        <x:v>NO_VERDICT</x:v>
      </x:c>
      <x:c r="V110" s="9" t="str">
        <x:v>GENERATION_ERROR</x:v>
      </x:c>
      <x:c r="W110" s="13" t="str">
        <x:v>NOT_REVIEWED</x:v>
      </x:c>
      <x:c r="X110" s="13" t="str"/>
      <x:c r="Y110" s="13" t="str"/>
      <x:c r="Z110" s="13" t="str"/>
      <x:c r="AA110" s="13" t="str"/>
      <x:c r="AB110" s="13" t="str"/>
      <x:c r="AC110" s="13" t="str"/>
      <x:c r="AD110" s="13" t="str"/>
      <x:c r="AE110" s="13" t="str"/>
      <x:c r="AF110" s="13" t="str"/>
      <x:c r="AG110" s="13" t="str"/>
      <x:c r="AH110" s="13" t="str"/>
      <x:c r="AI110" s="16" t="str">
        <x:f>IF(AND(W110="REVIEWED",X110&lt;&gt;"",Y110&lt;&gt;"",COUNTA(Z110:AF110)=7,COUNTIF(Z110:AF110,"UNCLEAR")=0,(COUNTIF(Z110:AF110,"0")+COUNTIF(Z110:AF110,"1")+COUNTIF(Z110:AF110,"2"))&gt;0,AG110&lt;&gt;"",AH110&lt;&gt;"",AJ110&lt;&gt;""),(COUNTIF(Z110:AF110,"1")+2*COUNTIF(Z110:AF110,"2"))/(2*(COUNTIF(Z110:AF110,"0")+COUNTIF(Z110:AF110,"1")+COUNTIF(Z110:AF110,"2"))),"")</x:f>
      </x:c>
      <x:c r="AJ110" s="14" t="str"/>
      <x:c r="AK110" s="14" t="str"/>
      <x:c r="AL110" s="14" t="str"/>
      <x:c r="AM110" s="9" t="str">
        <x:v>DETERMINISTIC_FAIL</x:v>
      </x:c>
      <x:c r="AN110" s="9" t="str">
        <x:v>Chapter 9-1 applicability</x:v>
      </x:c>
      <x:c r="AO110" s="9" t="str">
        <x:v>MVP/SHACL_GENERATION_PIPELINE/experiments/LUNA_CONTEXTUAL_SINGLESHOT/RUN_01/runs/RUN-IMO26-002-20260831T154046578029Z/artifacts/attempt_01/extracted_shape.ttl</x:v>
      </x:c>
      <x:c r="AP110" s="9" t="str">
        <x:v>7a5d2d8f8bf9a4c7776daf5fde2b76c527ec9de2a6b7997bfe2e328e9b7b6691</x:v>
      </x:c>
      <x:c r="AQ110" s="52" t="inlineStr">
        <x:is>
          <x:t xml:space="preserve">PASS</x:t>
        </x:is>
      </x:c>
      <x:c r="AR110" s="53" t="inlineStr">
        <x:is>
          <x:t xml:space="preserve">VALID</x:t>
        </x:is>
      </x:c>
      <x:c r="AS110" s="53" t="inlineStr">
        <x:is>
          <x:t xml:space="preserve">IMO26-002-A-P06=ACTIVATED | IMO26-002-A-F02=ACTIVATED</x:t>
        </x:is>
      </x:c>
      <x:c r="AT110" s="53">
        <x:v>1</x:v>
      </x:c>
      <x:c r="AU110" s="53">
        <x:v>9</x:v>
      </x:c>
      <x:c r="AV110" s="53">
        <x:v>36</x:v>
      </x:c>
      <x:c r="AW110" s="53" t="inlineStr">
        <x:is>
          <x:t xml:space="preserve">sh:datatype, sh:hasValue, sh:maxCount, sh:minCount, sh:node, sh:property</x:t>
        </x:is>
      </x:c>
      <x:c r="AX110" s="53">
        <x:v>1</x:v>
      </x:c>
      <x:c r="AY110" s="53">
        <x:v>1</x:v>
      </x:c>
      <x:c r="AZ110" s="53">
        <x:v>0</x:v>
      </x:c>
      <x:c r="BA110" s="54"/>
      <x:c r="BB110" s="54"/>
      <x:c r="BC110" s="54"/>
      <x:c r="BD110" s="55" t="str">
        <x:f>IF(OR(W110&lt;&gt;"REVIEWED",COUNTIF(BA110:BC110,"UNCLEAR")&gt;0,COUNTA(BA110:BC110)&lt;3,(COUNTIF(BA110:BC110,"0")+COUNTIF(BA110:BC110,"1")+COUNTIF(BA110:BC110,"2"))=0,AJ110=""),"",(COUNTIF(BA110:BC110,"1")+2*COUNTIF(BA110:BC110,"2"))/(2*(COUNTIF(BA110:BC110,"0")+COUNTIF(BA110:BC110,"1")+COUNTIF(BA110:BC110,"2"))))</x:f>
      </x:c>
    </x:row>
    <x:row r="111" ht="66" customHeight="1">
      <x:c r="A111" s="9" t="str">
        <x:v>BATCH_11</x:v>
      </x:c>
      <x:c r="B111" s="9" t="n">
        <x:v>105</x:v>
      </x:c>
      <x:c r="C111" s="9" t="str">
        <x:v>IMO-029</x:v>
      </x:c>
      <x:c r="D111" s="9" t="str">
        <x:v>IMO</x:v>
      </x:c>
      <x:c r="E111" s="9" t="str">
        <x:v>DIRECT_STATIC</x:v>
      </x:c>
      <x:c r="F111" s="9" t="str">
        <x:v>RUN_01</x:v>
      </x:c>
      <x:c r="G111" s="12" t="str">
        <x:v>OFFICIAL_ELIGIBLE_OUTPUT</x:v>
      </x:c>
      <x:c r="H111" s="12" t="str">
        <x:v>SINGLESHOT_CAPTURED_DIAGNOSTIC_PASS</x:v>
      </x:c>
      <x:c r="I111" s="12" t="str">
        <x:v>PARSED</x:v>
      </x:c>
      <x:c r="J111" s="12" t="str">
        <x:v>PASS</x:v>
      </x:c>
      <x:c r="K111" s="9" t="n">
        <x:v>3</x:v>
      </x:c>
      <x:c r="L111" s="9" t="n">
        <x:v>3</x:v>
      </x:c>
      <x:c r="M111" s="9" t="n">
        <x:v>3</x:v>
      </x:c>
      <x:c r="N111" s="9" t="n">
        <x:v>1</x:v>
      </x:c>
      <x:c r="O111" s="9" t="str">
        <x:v>IMO-029-P01</x:v>
      </x:c>
      <x:c r="P111" s="9" t="str">
        <x:v>PASS</x:v>
      </x:c>
      <x:c r="Q111" s="9" t="str">
        <x:v>PASS</x:v>
      </x:c>
      <x:c r="R111" s="9" t="str">
        <x:v>CORRECT_BEHAVIOR</x:v>
      </x:c>
      <x:c r="S111" s="9" t="str">
        <x:v>IMO-029-F02</x:v>
      </x:c>
      <x:c r="T111" s="9" t="str">
        <x:v>FAIL</x:v>
      </x:c>
      <x:c r="U111" s="9" t="str">
        <x:v>FAIL</x:v>
      </x:c>
      <x:c r="V111" s="9" t="str">
        <x:v>CORRECT_BEHAVIOR</x:v>
      </x:c>
      <x:c r="W111" s="13" t="str">
        <x:v>NOT_REVIEWED</x:v>
      </x:c>
      <x:c r="X111" s="13" t="str"/>
      <x:c r="Y111" s="13" t="str"/>
      <x:c r="Z111" s="13" t="str"/>
      <x:c r="AA111" s="13" t="str"/>
      <x:c r="AB111" s="13" t="str"/>
      <x:c r="AC111" s="13" t="str"/>
      <x:c r="AD111" s="13" t="str"/>
      <x:c r="AE111" s="13" t="str"/>
      <x:c r="AF111" s="13" t="str"/>
      <x:c r="AG111" s="13" t="str"/>
      <x:c r="AH111" s="13" t="str"/>
      <x:c r="AI111" s="16" t="str">
        <x:f>IF(AND(W111="REVIEWED",X111&lt;&gt;"",Y111&lt;&gt;"",COUNTA(Z111:AF111)=7,COUNTIF(Z111:AF111,"UNCLEAR")=0,(COUNTIF(Z111:AF111,"0")+COUNTIF(Z111:AF111,"1")+COUNTIF(Z111:AF111,"2"))&gt;0,AG111&lt;&gt;"",AH111&lt;&gt;"",AJ111&lt;&gt;""),(COUNTIF(Z111:AF111,"1")+2*COUNTIF(Z111:AF111,"2"))/(2*(COUNTIF(Z111:AF111,"0")+COUNTIF(Z111:AF111,"1")+COUNTIF(Z111:AF111,"2"))),"")</x:f>
      </x:c>
      <x:c r="AJ111" s="14" t="str"/>
      <x:c r="AK111" s="14" t="str"/>
      <x:c r="AL111" s="14" t="str"/>
      <x:c r="AM111" s="9" t="str"/>
      <x:c r="AN111" s="9" t="str">
        <x:v>Part I-A 2.3.5</x:v>
      </x:c>
      <x:c r="AO111" s="9" t="str">
        <x:v>MVP/SHACL_GENERATION_PIPELINE/experiments/LUNA_CONTEXTUAL_SINGLESHOT/RUN_01/runs/RUN-IMO-029-20260831T150505614576Z/artifacts/attempt_01/extracted_shape.ttl</x:v>
      </x:c>
      <x:c r="AP111" s="9" t="str">
        <x:v>825eaa40057063579d8deb00b6b742b2e88700e8838f9803dfb47c1fa8498a6f</x:v>
      </x:c>
      <x:c r="AQ111" s="52" t="inlineStr">
        <x:is>
          <x:t xml:space="preserve">PASS</x:t>
        </x:is>
      </x:c>
      <x:c r="AR111" s="53" t="inlineStr">
        <x:is>
          <x:t xml:space="preserve">VALID</x:t>
        </x:is>
      </x:c>
      <x:c r="AS111" s="53" t="inlineStr">
        <x:is>
          <x:t xml:space="preserve">IMO-029-P01=ACTIVATED | IMO-029-F02=ACTIVATED</x:t>
        </x:is>
      </x:c>
      <x:c r="AT111" s="53">
        <x:v>1</x:v>
      </x:c>
      <x:c r="AU111" s="53">
        <x:v>1</x:v>
      </x:c>
      <x:c r="AV111" s="53">
        <x:v>5</x:v>
      </x:c>
      <x:c r="AW111" s="53" t="inlineStr">
        <x:is>
          <x:t xml:space="preserve">sh:datatype, sh:hasValue, sh:maxCount, sh:minCount, sh:property</x:t>
        </x:is>
      </x:c>
      <x:c r="AX111" s="53">
        <x:v>0</x:v>
      </x:c>
      <x:c r="AY111" s="53">
        <x:v>1</x:v>
      </x:c>
      <x:c r="AZ111" s="53">
        <x:v>0</x:v>
      </x:c>
      <x:c r="BA111" s="54"/>
      <x:c r="BB111" s="54"/>
      <x:c r="BC111" s="54"/>
      <x:c r="BD111" s="55" t="str">
        <x:f>IF(OR(W111&lt;&gt;"REVIEWED",COUNTIF(BA111:BC111,"UNCLEAR")&gt;0,COUNTA(BA111:BC111)&lt;3,(COUNTIF(BA111:BC111,"0")+COUNTIF(BA111:BC111,"1")+COUNTIF(BA111:BC111,"2"))=0,AJ111=""),"",(COUNTIF(BA111:BC111,"1")+2*COUNTIF(BA111:BC111,"2"))/(2*(COUNTIF(BA111:BC111,"0")+COUNTIF(BA111:BC111,"1")+COUNTIF(BA111:BC111,"2"))))</x:f>
      </x:c>
    </x:row>
    <x:row r="112" ht="66" customHeight="1">
      <x:c r="A112" s="9" t="str">
        <x:v>BATCH_11</x:v>
      </x:c>
      <x:c r="B112" s="9" t="n">
        <x:v>106</x:v>
      </x:c>
      <x:c r="C112" s="9" t="str">
        <x:v>IMO-082</x:v>
      </x:c>
      <x:c r="D112" s="9" t="str">
        <x:v>IMO</x:v>
      </x:c>
      <x:c r="E112" s="9" t="str">
        <x:v>DIRECT_STATIC</x:v>
      </x:c>
      <x:c r="F112" s="9" t="str">
        <x:v>RUN_01</x:v>
      </x:c>
      <x:c r="G112" s="12" t="str">
        <x:v>OFFICIAL_ELIGIBLE_OUTPUT</x:v>
      </x:c>
      <x:c r="H112" s="12" t="str">
        <x:v>SINGLESHOT_CAPTURED_DIAGNOSTIC_PASS</x:v>
      </x:c>
      <x:c r="I112" s="12" t="str">
        <x:v>PARSED</x:v>
      </x:c>
      <x:c r="J112" s="12" t="str">
        <x:v>PASS</x:v>
      </x:c>
      <x:c r="K112" s="9" t="n">
        <x:v>7</x:v>
      </x:c>
      <x:c r="L112" s="9" t="n">
        <x:v>7</x:v>
      </x:c>
      <x:c r="M112" s="9" t="n">
        <x:v>7</x:v>
      </x:c>
      <x:c r="N112" s="9" t="n">
        <x:v>1</x:v>
      </x:c>
      <x:c r="O112" s="9" t="str">
        <x:v>IMO-082-I-P02</x:v>
      </x:c>
      <x:c r="P112" s="9" t="str">
        <x:v>PASS</x:v>
      </x:c>
      <x:c r="Q112" s="9" t="str">
        <x:v>PASS</x:v>
      </x:c>
      <x:c r="R112" s="9" t="str">
        <x:v>CORRECT_BEHAVIOR</x:v>
      </x:c>
      <x:c r="S112" s="9" t="str">
        <x:v>IMO-082-I-F01</x:v>
      </x:c>
      <x:c r="T112" s="9" t="str">
        <x:v>FAIL</x:v>
      </x:c>
      <x:c r="U112" s="9" t="str">
        <x:v>FAIL</x:v>
      </x:c>
      <x:c r="V112" s="9" t="str">
        <x:v>CORRECT_BEHAVIOR</x:v>
      </x:c>
      <x:c r="W112" s="13" t="str">
        <x:v>NOT_REVIEWED</x:v>
      </x:c>
      <x:c r="X112" s="13" t="str"/>
      <x:c r="Y112" s="13" t="str"/>
      <x:c r="Z112" s="13" t="str"/>
      <x:c r="AA112" s="13" t="str"/>
      <x:c r="AB112" s="13" t="str"/>
      <x:c r="AC112" s="13" t="str"/>
      <x:c r="AD112" s="13" t="str"/>
      <x:c r="AE112" s="13" t="str"/>
      <x:c r="AF112" s="13" t="str"/>
      <x:c r="AG112" s="13" t="str"/>
      <x:c r="AH112" s="13" t="str"/>
      <x:c r="AI112" s="16" t="str">
        <x:f>IF(AND(W112="REVIEWED",X112&lt;&gt;"",Y112&lt;&gt;"",COUNTA(Z112:AF112)=7,COUNTIF(Z112:AF112,"UNCLEAR")=0,(COUNTIF(Z112:AF112,"0")+COUNTIF(Z112:AF112,"1")+COUNTIF(Z112:AF112,"2"))&gt;0,AG112&lt;&gt;"",AH112&lt;&gt;"",AJ112&lt;&gt;""),(COUNTIF(Z112:AF112,"1")+2*COUNTIF(Z112:AF112,"2"))/(2*(COUNTIF(Z112:AF112,"0")+COUNTIF(Z112:AF112,"1")+COUNTIF(Z112:AF112,"2"))),"")</x:f>
      </x:c>
      <x:c r="AJ112" s="14" t="str"/>
      <x:c r="AK112" s="14" t="str"/>
      <x:c r="AL112" s="14" t="str"/>
      <x:c r="AM112" s="9" t="str"/>
      <x:c r="AN112" s="9" t="str">
        <x:v>Part I-A 9.3.2.1.2</x:v>
      </x:c>
      <x:c r="AO112" s="9" t="str">
        <x:v>MVP/SHACL_GENERATION_PIPELINE/experiments/LUNA_CONTEXTUAL_SINGLESHOT/RUN_01/runs/RUN-IMO-082-20260831T152236617345Z/artifacts/attempt_01/extracted_shape.ttl</x:v>
      </x:c>
      <x:c r="AP112" s="9" t="str">
        <x:v>17b8117c962307f77dd6c03a7576bfeacfdd6d7186ceea86ed2b1a3f45c96b72</x:v>
      </x:c>
      <x:c r="AQ112" s="52" t="inlineStr">
        <x:is>
          <x:t xml:space="preserve">PASS</x:t>
        </x:is>
      </x:c>
      <x:c r="AR112" s="53" t="inlineStr">
        <x:is>
          <x:t xml:space="preserve">VALID</x:t>
        </x:is>
      </x:c>
      <x:c r="AS112" s="53" t="inlineStr">
        <x:is>
          <x:t xml:space="preserve">IMO-082-I-P02=ACTIVATED | IMO-082-I-F01=ACTIVATED</x:t>
        </x:is>
      </x:c>
      <x:c r="AT112" s="53">
        <x:v>1</x:v>
      </x:c>
      <x:c r="AU112" s="53">
        <x:v>2</x:v>
      </x:c>
      <x:c r="AV112" s="53">
        <x:v>9</x:v>
      </x:c>
      <x:c r="AW112" s="53" t="inlineStr">
        <x:is>
          <x:t xml:space="preserve">sh:datatype, sh:hasValue, sh:maxCount, sh:minCount, sh:nodeKind, sh:property</x:t>
        </x:is>
      </x:c>
      <x:c r="AX112" s="53">
        <x:v>1</x:v>
      </x:c>
      <x:c r="AY112" s="53">
        <x:v>1</x:v>
      </x:c>
      <x:c r="AZ112" s="53">
        <x:v>0</x:v>
      </x:c>
      <x:c r="BA112" s="54"/>
      <x:c r="BB112" s="54"/>
      <x:c r="BC112" s="54"/>
      <x:c r="BD112" s="55" t="str">
        <x:f>IF(OR(W112&lt;&gt;"REVIEWED",COUNTIF(BA112:BC112,"UNCLEAR")&gt;0,COUNTA(BA112:BC112)&lt;3,(COUNTIF(BA112:BC112,"0")+COUNTIF(BA112:BC112,"1")+COUNTIF(BA112:BC112,"2"))=0,AJ112=""),"",(COUNTIF(BA112:BC112,"1")+2*COUNTIF(BA112:BC112,"2"))/(2*(COUNTIF(BA112:BC112,"0")+COUNTIF(BA112:BC112,"1")+COUNTIF(BA112:BC112,"2"))))</x:f>
      </x:c>
    </x:row>
    <x:row r="113" ht="66" customHeight="1">
      <x:c r="A113" s="9" t="str">
        <x:v>BATCH_11</x:v>
      </x:c>
      <x:c r="B113" s="9" t="n">
        <x:v>107</x:v>
      </x:c>
      <x:c r="C113" s="9" t="str">
        <x:v>IMO-024</x:v>
      </x:c>
      <x:c r="D113" s="9" t="str">
        <x:v>IMO</x:v>
      </x:c>
      <x:c r="E113" s="9" t="str">
        <x:v>DIRECT_STATIC</x:v>
      </x:c>
      <x:c r="F113" s="9" t="str">
        <x:v>RUN_01</x:v>
      </x:c>
      <x:c r="G113" s="12" t="str">
        <x:v>OFFICIAL_ELIGIBLE_OUTPUT</x:v>
      </x:c>
      <x:c r="H113" s="12" t="str">
        <x:v>SINGLESHOT_CAPTURED_DIAGNOSTIC_PASS</x:v>
      </x:c>
      <x:c r="I113" s="12" t="str">
        <x:v>PARSED</x:v>
      </x:c>
      <x:c r="J113" s="12" t="str">
        <x:v>PASS</x:v>
      </x:c>
      <x:c r="K113" s="9" t="n">
        <x:v>3</x:v>
      </x:c>
      <x:c r="L113" s="9" t="n">
        <x:v>3</x:v>
      </x:c>
      <x:c r="M113" s="9" t="n">
        <x:v>3</x:v>
      </x:c>
      <x:c r="N113" s="9" t="n">
        <x:v>1</x:v>
      </x:c>
      <x:c r="O113" s="9" t="str">
        <x:v>IMO-024-P01</x:v>
      </x:c>
      <x:c r="P113" s="9" t="str">
        <x:v>PASS</x:v>
      </x:c>
      <x:c r="Q113" s="9" t="str">
        <x:v>PASS</x:v>
      </x:c>
      <x:c r="R113" s="9" t="str">
        <x:v>CORRECT_BEHAVIOR</x:v>
      </x:c>
      <x:c r="S113" s="9" t="str">
        <x:v>IMO-024-F01</x:v>
      </x:c>
      <x:c r="T113" s="9" t="str">
        <x:v>FAIL</x:v>
      </x:c>
      <x:c r="U113" s="9" t="str">
        <x:v>FAIL</x:v>
      </x:c>
      <x:c r="V113" s="9" t="str">
        <x:v>CORRECT_BEHAVIOR</x:v>
      </x:c>
      <x:c r="W113" s="13" t="str">
        <x:v>NOT_REVIEWED</x:v>
      </x:c>
      <x:c r="X113" s="13" t="str"/>
      <x:c r="Y113" s="13" t="str"/>
      <x:c r="Z113" s="13" t="str"/>
      <x:c r="AA113" s="13" t="str"/>
      <x:c r="AB113" s="13" t="str"/>
      <x:c r="AC113" s="13" t="str"/>
      <x:c r="AD113" s="13" t="str"/>
      <x:c r="AE113" s="13" t="str"/>
      <x:c r="AF113" s="13" t="str"/>
      <x:c r="AG113" s="13" t="str"/>
      <x:c r="AH113" s="13" t="str"/>
      <x:c r="AI113" s="16" t="str">
        <x:f>IF(AND(W113="REVIEWED",X113&lt;&gt;"",Y113&lt;&gt;"",COUNTA(Z113:AF113)=7,COUNTIF(Z113:AF113,"UNCLEAR")=0,(COUNTIF(Z113:AF113,"0")+COUNTIF(Z113:AF113,"1")+COUNTIF(Z113:AF113,"2"))&gt;0,AG113&lt;&gt;"",AH113&lt;&gt;"",AJ113&lt;&gt;""),(COUNTIF(Z113:AF113,"1")+2*COUNTIF(Z113:AF113,"2"))/(2*(COUNTIF(Z113:AF113,"0")+COUNTIF(Z113:AF113,"1")+COUNTIF(Z113:AF113,"2"))),"")</x:f>
      </x:c>
      <x:c r="AJ113" s="14" t="str"/>
      <x:c r="AK113" s="14" t="str"/>
      <x:c r="AL113" s="14" t="str"/>
      <x:c r="AM113" s="9" t="str"/>
      <x:c r="AN113" s="9" t="str">
        <x:v>Part I-A 2.2.4</x:v>
      </x:c>
      <x:c r="AO113" s="9" t="str">
        <x:v>MVP/SHACL_GENERATION_PIPELINE/experiments/LUNA_CONTEXTUAL_SINGLESHOT/RUN_01/runs/RUN-IMO-024-20260831T150342306239Z/artifacts/attempt_01/extracted_shape.ttl</x:v>
      </x:c>
      <x:c r="AP113" s="9" t="str">
        <x:v>7f56fd6b00d510d64f009499151bb23d7306a38704a9ad8ba2645366c5faf6bb</x:v>
      </x:c>
      <x:c r="AQ113" s="52" t="inlineStr">
        <x:is>
          <x:t xml:space="preserve">PASS</x:t>
        </x:is>
      </x:c>
      <x:c r="AR113" s="53" t="inlineStr">
        <x:is>
          <x:t xml:space="preserve">VALID</x:t>
        </x:is>
      </x:c>
      <x:c r="AS113" s="53" t="inlineStr">
        <x:is>
          <x:t xml:space="preserve">IMO-024-P01=ACTIVATED | IMO-024-F01=ACTIVATED</x:t>
        </x:is>
      </x:c>
      <x:c r="AT113" s="53">
        <x:v>1</x:v>
      </x:c>
      <x:c r="AU113" s="53">
        <x:v>1</x:v>
      </x:c>
      <x:c r="AV113" s="53">
        <x:v>5</x:v>
      </x:c>
      <x:c r="AW113" s="53" t="inlineStr">
        <x:is>
          <x:t xml:space="preserve">sh:datatype, sh:hasValue, sh:maxCount, sh:minCount, sh:property</x:t>
        </x:is>
      </x:c>
      <x:c r="AX113" s="53">
        <x:v>0</x:v>
      </x:c>
      <x:c r="AY113" s="53">
        <x:v>1</x:v>
      </x:c>
      <x:c r="AZ113" s="53">
        <x:v>0</x:v>
      </x:c>
      <x:c r="BA113" s="54"/>
      <x:c r="BB113" s="54"/>
      <x:c r="BC113" s="54"/>
      <x:c r="BD113" s="55" t="str">
        <x:f>IF(OR(W113&lt;&gt;"REVIEWED",COUNTIF(BA113:BC113,"UNCLEAR")&gt;0,COUNTA(BA113:BC113)&lt;3,(COUNTIF(BA113:BC113,"0")+COUNTIF(BA113:BC113,"1")+COUNTIF(BA113:BC113,"2"))=0,AJ113=""),"",(COUNTIF(BA113:BC113,"1")+2*COUNTIF(BA113:BC113,"2"))/(2*(COUNTIF(BA113:BC113,"0")+COUNTIF(BA113:BC113,"1")+COUNTIF(BA113:BC113,"2"))))</x:f>
      </x:c>
    </x:row>
    <x:row r="114" ht="66" customHeight="1">
      <x:c r="A114" s="9" t="str">
        <x:v>BATCH_11</x:v>
      </x:c>
      <x:c r="B114" s="9" t="n">
        <x:v>108</x:v>
      </x:c>
      <x:c r="C114" s="9" t="str">
        <x:v>IMO-085</x:v>
      </x:c>
      <x:c r="D114" s="9" t="str">
        <x:v>IMO</x:v>
      </x:c>
      <x:c r="E114" s="9" t="str">
        <x:v>DIRECT_STATIC</x:v>
      </x:c>
      <x:c r="F114" s="9" t="str">
        <x:v>RUN_01</x:v>
      </x:c>
      <x:c r="G114" s="12" t="str">
        <x:v>OFFICIAL_ELIGIBLE_OUTPUT</x:v>
      </x:c>
      <x:c r="H114" s="12" t="str">
        <x:v>SINGLESHOT_CAPTURED_DIAGNOSTIC_PASS</x:v>
      </x:c>
      <x:c r="I114" s="12" t="str">
        <x:v>PARSED</x:v>
      </x:c>
      <x:c r="J114" s="12" t="str">
        <x:v>PASS</x:v>
      </x:c>
      <x:c r="K114" s="9" t="n">
        <x:v>8</x:v>
      </x:c>
      <x:c r="L114" s="9" t="n">
        <x:v>8</x:v>
      </x:c>
      <x:c r="M114" s="9" t="n">
        <x:v>8</x:v>
      </x:c>
      <x:c r="N114" s="9" t="n">
        <x:v>1</x:v>
      </x:c>
      <x:c r="O114" s="9" t="str">
        <x:v>IMO-085-I-P02</x:v>
      </x:c>
      <x:c r="P114" s="9" t="str">
        <x:v>PASS</x:v>
      </x:c>
      <x:c r="Q114" s="9" t="str">
        <x:v>PASS</x:v>
      </x:c>
      <x:c r="R114" s="9" t="str">
        <x:v>CORRECT_BEHAVIOR</x:v>
      </x:c>
      <x:c r="S114" s="9" t="str">
        <x:v>IMO-085-I-F02</x:v>
      </x:c>
      <x:c r="T114" s="9" t="str">
        <x:v>FAIL</x:v>
      </x:c>
      <x:c r="U114" s="9" t="str">
        <x:v>FAIL</x:v>
      </x:c>
      <x:c r="V114" s="9" t="str">
        <x:v>CORRECT_BEHAVIOR</x:v>
      </x:c>
      <x:c r="W114" s="13" t="str">
        <x:v>NOT_REVIEWED</x:v>
      </x:c>
      <x:c r="X114" s="13" t="str"/>
      <x:c r="Y114" s="13" t="str"/>
      <x:c r="Z114" s="13" t="str"/>
      <x:c r="AA114" s="13" t="str"/>
      <x:c r="AB114" s="13" t="str"/>
      <x:c r="AC114" s="13" t="str"/>
      <x:c r="AD114" s="13" t="str"/>
      <x:c r="AE114" s="13" t="str"/>
      <x:c r="AF114" s="13" t="str"/>
      <x:c r="AG114" s="13" t="str"/>
      <x:c r="AH114" s="13" t="str"/>
      <x:c r="AI114" s="16" t="str">
        <x:f>IF(AND(W114="REVIEWED",X114&lt;&gt;"",Y114&lt;&gt;"",COUNTA(Z114:AF114)=7,COUNTIF(Z114:AF114,"UNCLEAR")=0,(COUNTIF(Z114:AF114,"0")+COUNTIF(Z114:AF114,"1")+COUNTIF(Z114:AF114,"2"))&gt;0,AG114&lt;&gt;"",AH114&lt;&gt;"",AJ114&lt;&gt;""),(COUNTIF(Z114:AF114,"1")+2*COUNTIF(Z114:AF114,"2"))/(2*(COUNTIF(Z114:AF114,"0")+COUNTIF(Z114:AF114,"1")+COUNTIF(Z114:AF114,"2"))),"")</x:f>
      </x:c>
      <x:c r="AJ114" s="14" t="str"/>
      <x:c r="AK114" s="14" t="str"/>
      <x:c r="AL114" s="14" t="str"/>
      <x:c r="AM114" s="9" t="str"/>
      <x:c r="AN114" s="9" t="str">
        <x:v>Part I-A 9.3.2.1.4.2</x:v>
      </x:c>
      <x:c r="AO114" s="9" t="str">
        <x:v>MVP/SHACL_GENERATION_PIPELINE/experiments/LUNA_CONTEXTUAL_SINGLESHOT/RUN_01/runs/RUN-IMO-085-20260831T152356321852Z/artifacts/attempt_01/extracted_shape.ttl</x:v>
      </x:c>
      <x:c r="AP114" s="9" t="str">
        <x:v>ddea889d144518a3e473d978a00b0f6cff59099b374864c67149927aaaae6a32</x:v>
      </x:c>
      <x:c r="AQ114" s="52" t="inlineStr">
        <x:is>
          <x:t xml:space="preserve">PASS</x:t>
        </x:is>
      </x:c>
      <x:c r="AR114" s="53" t="inlineStr">
        <x:is>
          <x:t xml:space="preserve">VALID</x:t>
        </x:is>
      </x:c>
      <x:c r="AS114" s="53" t="inlineStr">
        <x:is>
          <x:t xml:space="preserve">IMO-085-I-P02=ACTIVATED | IMO-085-I-F02=ACTIVATED</x:t>
        </x:is>
      </x:c>
      <x:c r="AT114" s="53">
        <x:v>1</x:v>
      </x:c>
      <x:c r="AU114" s="53">
        <x:v>4</x:v>
      </x:c>
      <x:c r="AV114" s="53">
        <x:v>11</x:v>
      </x:c>
      <x:c r="AW114" s="53" t="inlineStr">
        <x:is>
          <x:t xml:space="preserve">sh:datatype, sh:in, sh:minCount, sh:nodeKind, sh:property</x:t>
        </x:is>
      </x:c>
      <x:c r="AX114" s="53">
        <x:v>1</x:v>
      </x:c>
      <x:c r="AY114" s="53">
        <x:v>1</x:v>
      </x:c>
      <x:c r="AZ114" s="53">
        <x:v>0</x:v>
      </x:c>
      <x:c r="BA114" s="54"/>
      <x:c r="BB114" s="54"/>
      <x:c r="BC114" s="54"/>
      <x:c r="BD114" s="55" t="str">
        <x:f>IF(OR(W114&lt;&gt;"REVIEWED",COUNTIF(BA114:BC114,"UNCLEAR")&gt;0,COUNTA(BA114:BC114)&lt;3,(COUNTIF(BA114:BC114,"0")+COUNTIF(BA114:BC114,"1")+COUNTIF(BA114:BC114,"2"))=0,AJ114=""),"",(COUNTIF(BA114:BC114,"1")+2*COUNTIF(BA114:BC114,"2"))/(2*(COUNTIF(BA114:BC114,"0")+COUNTIF(BA114:BC114,"1")+COUNTIF(BA114:BC114,"2"))))</x:f>
      </x:c>
    </x:row>
    <x:row r="115" ht="66" customHeight="1">
      <x:c r="A115" s="9" t="str">
        <x:v>BATCH_11</x:v>
      </x:c>
      <x:c r="B115" s="9" t="n">
        <x:v>109</x:v>
      </x:c>
      <x:c r="C115" s="9" t="str">
        <x:v>IMO-019</x:v>
      </x:c>
      <x:c r="D115" s="9" t="str">
        <x:v>IMO</x:v>
      </x:c>
      <x:c r="E115" s="9" t="str">
        <x:v>DIRECT_CALCULATION</x:v>
      </x:c>
      <x:c r="F115" s="9" t="str">
        <x:v>RUN_01</x:v>
      </x:c>
      <x:c r="G115" s="12" t="str">
        <x:v>OFFICIAL_ELIGIBLE_OUTPUT</x:v>
      </x:c>
      <x:c r="H115" s="12" t="str">
        <x:v>SINGLESHOT_CAPTURED_DIAGNOSTIC_PASS</x:v>
      </x:c>
      <x:c r="I115" s="12" t="str">
        <x:v>PARSED</x:v>
      </x:c>
      <x:c r="J115" s="12" t="str">
        <x:v>PASS</x:v>
      </x:c>
      <x:c r="K115" s="9" t="n">
        <x:v>7</x:v>
      </x:c>
      <x:c r="L115" s="9" t="n">
        <x:v>7</x:v>
      </x:c>
      <x:c r="M115" s="9" t="n">
        <x:v>7</x:v>
      </x:c>
      <x:c r="N115" s="9" t="n">
        <x:v>1</x:v>
      </x:c>
      <x:c r="O115" s="9" t="str">
        <x:v>IMO-019-P02</x:v>
      </x:c>
      <x:c r="P115" s="9" t="str">
        <x:v>PASS</x:v>
      </x:c>
      <x:c r="Q115" s="9" t="str">
        <x:v>PASS</x:v>
      </x:c>
      <x:c r="R115" s="9" t="str">
        <x:v>CORRECT_BEHAVIOR</x:v>
      </x:c>
      <x:c r="S115" s="9" t="str">
        <x:v>IMO-019-F01</x:v>
      </x:c>
      <x:c r="T115" s="9" t="str">
        <x:v>FAIL</x:v>
      </x:c>
      <x:c r="U115" s="9" t="str">
        <x:v>FAIL</x:v>
      </x:c>
      <x:c r="V115" s="9" t="str">
        <x:v>CORRECT_BEHAVIOR</x:v>
      </x:c>
      <x:c r="W115" s="13" t="str">
        <x:v>NOT_REVIEWED</x:v>
      </x:c>
      <x:c r="X115" s="13" t="str"/>
      <x:c r="Y115" s="13" t="str"/>
      <x:c r="Z115" s="13" t="str"/>
      <x:c r="AA115" s="13" t="str"/>
      <x:c r="AB115" s="13" t="str"/>
      <x:c r="AC115" s="13" t="str"/>
      <x:c r="AD115" s="13" t="str"/>
      <x:c r="AE115" s="13" t="str"/>
      <x:c r="AF115" s="13" t="str"/>
      <x:c r="AG115" s="13" t="str"/>
      <x:c r="AH115" s="13" t="str"/>
      <x:c r="AI115" s="16" t="str">
        <x:f>IF(AND(W115="REVIEWED",X115&lt;&gt;"",Y115&lt;&gt;"",COUNTA(Z115:AF115)=7,COUNTIF(Z115:AF115,"UNCLEAR")=0,(COUNTIF(Z115:AF115,"0")+COUNTIF(Z115:AF115,"1")+COUNTIF(Z115:AF115,"2"))&gt;0,AG115&lt;&gt;"",AH115&lt;&gt;"",AJ115&lt;&gt;""),(COUNTIF(Z115:AF115,"1")+2*COUNTIF(Z115:AF115,"2"))/(2*(COUNTIF(Z115:AF115,"0")+COUNTIF(Z115:AF115,"1")+COUNTIF(Z115:AF115,"2"))),"")</x:f>
      </x:c>
      <x:c r="AJ115" s="14" t="str"/>
      <x:c r="AK115" s="14" t="str"/>
      <x:c r="AL115" s="14" t="str"/>
      <x:c r="AM115" s="9" t="str"/>
      <x:c r="AN115" s="9" t="str">
        <x:v>Part I-A 1.4.2</x:v>
      </x:c>
      <x:c r="AO115" s="9" t="str">
        <x:v>MVP/SHACL_GENERATION_PIPELINE/experiments/LUNA_CONTEXTUAL_SINGLESHOT/RUN_01/runs/RUN-IMO-019-20260831T150228331579Z/artifacts/attempt_01/extracted_shape.ttl</x:v>
      </x:c>
      <x:c r="AP115" s="9" t="str">
        <x:v>7a2b63298b02e1693c07ea445caad8a542d93f5d118b6b0eead94d5117fde682</x:v>
      </x:c>
      <x:c r="AQ115" s="52" t="inlineStr">
        <x:is>
          <x:t xml:space="preserve">PASS</x:t>
        </x:is>
      </x:c>
      <x:c r="AR115" s="53" t="inlineStr">
        <x:is>
          <x:t xml:space="preserve">VALID</x:t>
        </x:is>
      </x:c>
      <x:c r="AS115" s="53" t="inlineStr">
        <x:is>
          <x:t xml:space="preserve">IMO-019-P02=ACTIVATED | IMO-019-F01=ACTIVATED</x:t>
        </x:is>
      </x:c>
      <x:c r="AT115" s="53">
        <x:v>1</x:v>
      </x:c>
      <x:c r="AU115" s="53">
        <x:v>10</x:v>
      </x:c>
      <x:c r="AV115" s="53">
        <x:v>44</x:v>
      </x:c>
      <x:c r="AW115" s="53" t="inlineStr">
        <x:is>
          <x:t xml:space="preserve">sh:class, sh:datatype, sh:hasValue, sh:maxCount, sh:minCount, sh:node, sh:or, sh:property</x:t>
        </x:is>
      </x:c>
      <x:c r="AX115" s="53">
        <x:v>1</x:v>
      </x:c>
      <x:c r="AY115" s="53">
        <x:v>1</x:v>
      </x:c>
      <x:c r="AZ115" s="53">
        <x:v>1</x:v>
      </x:c>
      <x:c r="BA115" s="54"/>
      <x:c r="BB115" s="54"/>
      <x:c r="BC115" s="54"/>
      <x:c r="BD115" s="55" t="str">
        <x:f>IF(OR(W115&lt;&gt;"REVIEWED",COUNTIF(BA115:BC115,"UNCLEAR")&gt;0,COUNTA(BA115:BC115)&lt;3,(COUNTIF(BA115:BC115,"0")+COUNTIF(BA115:BC115,"1")+COUNTIF(BA115:BC115,"2"))=0,AJ115=""),"",(COUNTIF(BA115:BC115,"1")+2*COUNTIF(BA115:BC115,"2"))/(2*(COUNTIF(BA115:BC115,"0")+COUNTIF(BA115:BC115,"1")+COUNTIF(BA115:BC115,"2"))))</x:f>
      </x:c>
    </x:row>
    <x:row r="116" ht="66" customHeight="1">
      <x:c r="A116" s="9" t="str">
        <x:v>BATCH_11</x:v>
      </x:c>
      <x:c r="B116" s="9" t="n">
        <x:v>110</x:v>
      </x:c>
      <x:c r="C116" s="9" t="str">
        <x:v>IMO-023</x:v>
      </x:c>
      <x:c r="D116" s="9" t="str">
        <x:v>IMO</x:v>
      </x:c>
      <x:c r="E116" s="9" t="str">
        <x:v>DIRECT_STATIC</x:v>
      </x:c>
      <x:c r="F116" s="9" t="str">
        <x:v>RUN_01</x:v>
      </x:c>
      <x:c r="G116" s="12" t="str">
        <x:v>OFFICIAL_ELIGIBLE_OUTPUT</x:v>
      </x:c>
      <x:c r="H116" s="12" t="str">
        <x:v>SINGLESHOT_CAPTURED_DIAGNOSTIC_PASS</x:v>
      </x:c>
      <x:c r="I116" s="12" t="str">
        <x:v>PARSED</x:v>
      </x:c>
      <x:c r="J116" s="12" t="str">
        <x:v>PASS</x:v>
      </x:c>
      <x:c r="K116" s="9" t="n">
        <x:v>4</x:v>
      </x:c>
      <x:c r="L116" s="9" t="n">
        <x:v>4</x:v>
      </x:c>
      <x:c r="M116" s="9" t="n">
        <x:v>4</x:v>
      </x:c>
      <x:c r="N116" s="9" t="n">
        <x:v>1</x:v>
      </x:c>
      <x:c r="O116" s="9" t="str">
        <x:v>IMO-023-P01</x:v>
      </x:c>
      <x:c r="P116" s="9" t="str">
        <x:v>PASS</x:v>
      </x:c>
      <x:c r="Q116" s="9" t="str">
        <x:v>PASS</x:v>
      </x:c>
      <x:c r="R116" s="9" t="str">
        <x:v>CORRECT_BEHAVIOR</x:v>
      </x:c>
      <x:c r="S116" s="9" t="str">
        <x:v>IMO-023-F03</x:v>
      </x:c>
      <x:c r="T116" s="9" t="str">
        <x:v>FAIL</x:v>
      </x:c>
      <x:c r="U116" s="9" t="str">
        <x:v>FAIL</x:v>
      </x:c>
      <x:c r="V116" s="9" t="str">
        <x:v>CORRECT_BEHAVIOR</x:v>
      </x:c>
      <x:c r="W116" s="13" t="str">
        <x:v>NOT_REVIEWED</x:v>
      </x:c>
      <x:c r="X116" s="13" t="str"/>
      <x:c r="Y116" s="13" t="str"/>
      <x:c r="Z116" s="13" t="str"/>
      <x:c r="AA116" s="13" t="str"/>
      <x:c r="AB116" s="13" t="str"/>
      <x:c r="AC116" s="13" t="str"/>
      <x:c r="AD116" s="13" t="str"/>
      <x:c r="AE116" s="13" t="str"/>
      <x:c r="AF116" s="13" t="str"/>
      <x:c r="AG116" s="13" t="str"/>
      <x:c r="AH116" s="13" t="str"/>
      <x:c r="AI116" s="16" t="str">
        <x:f>IF(AND(W116="REVIEWED",X116&lt;&gt;"",Y116&lt;&gt;"",COUNTA(Z116:AF116)=7,COUNTIF(Z116:AF116,"UNCLEAR")=0,(COUNTIF(Z116:AF116,"0")+COUNTIF(Z116:AF116,"1")+COUNTIF(Z116:AF116,"2"))&gt;0,AG116&lt;&gt;"",AH116&lt;&gt;"",AJ116&lt;&gt;""),(COUNTIF(Z116:AF116,"1")+2*COUNTIF(Z116:AF116,"2"))/(2*(COUNTIF(Z116:AF116,"0")+COUNTIF(Z116:AF116,"1")+COUNTIF(Z116:AF116,"2"))),"")</x:f>
      </x:c>
      <x:c r="AJ116" s="14" t="str"/>
      <x:c r="AK116" s="14" t="str"/>
      <x:c r="AL116" s="14" t="str"/>
      <x:c r="AM116" s="9" t="str"/>
      <x:c r="AN116" s="9" t="str">
        <x:v>Part I-A 2.2.3</x:v>
      </x:c>
      <x:c r="AO116" s="9" t="str">
        <x:v>MVP/SHACL_GENERATION_PIPELINE/experiments/LUNA_CONTEXTUAL_SINGLESHOT/RUN_01/runs/RUN-IMO-023-20260831T150333543618Z/artifacts/attempt_01/extracted_shape.ttl</x:v>
      </x:c>
      <x:c r="AP116" s="9" t="str">
        <x:v>a719c0b3aa2aaf0b686626cca9d0e8c7d598884428a98376c04f49d926cac65f</x:v>
      </x:c>
      <x:c r="AQ116" s="52" t="inlineStr">
        <x:is>
          <x:t xml:space="preserve">PASS</x:t>
        </x:is>
      </x:c>
      <x:c r="AR116" s="53" t="inlineStr">
        <x:is>
          <x:t xml:space="preserve">VALID</x:t>
        </x:is>
      </x:c>
      <x:c r="AS116" s="53" t="inlineStr">
        <x:is>
          <x:t xml:space="preserve">IMO-023-P01=ACTIVATED | IMO-023-F03=ACTIVATED</x:t>
        </x:is>
      </x:c>
      <x:c r="AT116" s="53">
        <x:v>1</x:v>
      </x:c>
      <x:c r="AU116" s="53">
        <x:v>2</x:v>
      </x:c>
      <x:c r="AV116" s="53">
        <x:v>10</x:v>
      </x:c>
      <x:c r="AW116" s="53" t="inlineStr">
        <x:is>
          <x:t xml:space="preserve">sh:datatype, sh:hasValue, sh:maxCount, sh:minCount, sh:property</x:t>
        </x:is>
      </x:c>
      <x:c r="AX116" s="53">
        <x:v>0</x:v>
      </x:c>
      <x:c r="AY116" s="53">
        <x:v>1</x:v>
      </x:c>
      <x:c r="AZ116" s="53">
        <x:v>0</x:v>
      </x:c>
      <x:c r="BA116" s="54"/>
      <x:c r="BB116" s="54"/>
      <x:c r="BC116" s="54"/>
      <x:c r="BD116" s="55" t="str">
        <x:f>IF(OR(W116&lt;&gt;"REVIEWED",COUNTIF(BA116:BC116,"UNCLEAR")&gt;0,COUNTA(BA116:BC116)&lt;3,(COUNTIF(BA116:BC116,"0")+COUNTIF(BA116:BC116,"1")+COUNTIF(BA116:BC116,"2"))=0,AJ116=""),"",(COUNTIF(BA116:BC116,"1")+2*COUNTIF(BA116:BC116,"2"))/(2*(COUNTIF(BA116:BC116,"0")+COUNTIF(BA116:BC116,"1")+COUNTIF(BA116:BC116,"2"))))</x:f>
      </x:c>
    </x:row>
    <x:row r="117" ht="66" customHeight="1">
      <x:c r="A117" s="9" t="str">
        <x:v>BATCH_12</x:v>
      </x:c>
      <x:c r="B117" s="9" t="n">
        <x:v>111</x:v>
      </x:c>
      <x:c r="C117" s="9" t="str">
        <x:v>TRF-006</x:v>
      </x:c>
      <x:c r="D117" s="9" t="str">
        <x:v>TRAFICOM</x:v>
      </x:c>
      <x:c r="E117" s="9" t="str">
        <x:v>DIRECT_STATIC</x:v>
      </x:c>
      <x:c r="F117" s="9" t="str">
        <x:v>RUN_01</x:v>
      </x:c>
      <x:c r="G117" s="12" t="str">
        <x:v>OFFICIAL_ELIGIBLE_OUTPUT</x:v>
      </x:c>
      <x:c r="H117" s="12" t="str">
        <x:v>SINGLESHOT_CAPTURED_DIAGNOSTIC_PASS</x:v>
      </x:c>
      <x:c r="I117" s="12" t="str">
        <x:v>PARSED</x:v>
      </x:c>
      <x:c r="J117" s="12" t="str">
        <x:v>PASS</x:v>
      </x:c>
      <x:c r="K117" s="9" t="n">
        <x:v>8</x:v>
      </x:c>
      <x:c r="L117" s="9" t="n">
        <x:v>8</x:v>
      </x:c>
      <x:c r="M117" s="9" t="n">
        <x:v>7</x:v>
      </x:c>
      <x:c r="N117" s="9" t="n">
        <x:v>0</x:v>
      </x:c>
      <x:c r="O117" s="9" t="str">
        <x:v>TRF-006-P02</x:v>
      </x:c>
      <x:c r="P117" s="9" t="str">
        <x:v>PASS</x:v>
      </x:c>
      <x:c r="Q117" s="9" t="str">
        <x:v>PASS</x:v>
      </x:c>
      <x:c r="R117" s="9" t="str">
        <x:v>CORRECT_BEHAVIOR</x:v>
      </x:c>
      <x:c r="S117" s="9" t="str">
        <x:v>TRF-006-F02</x:v>
      </x:c>
      <x:c r="T117" s="9" t="str">
        <x:v>FAIL</x:v>
      </x:c>
      <x:c r="U117" s="9" t="str">
        <x:v>FAIL</x:v>
      </x:c>
      <x:c r="V117" s="9" t="str">
        <x:v>CORRECT_BEHAVIOR</x:v>
      </x:c>
      <x:c r="W117" s="13" t="str">
        <x:v>NOT_REVIEWED</x:v>
      </x:c>
      <x:c r="X117" s="13" t="str"/>
      <x:c r="Y117" s="13" t="str"/>
      <x:c r="Z117" s="13" t="str"/>
      <x:c r="AA117" s="13" t="str"/>
      <x:c r="AB117" s="13" t="str"/>
      <x:c r="AC117" s="13" t="str"/>
      <x:c r="AD117" s="13" t="str"/>
      <x:c r="AE117" s="13" t="str"/>
      <x:c r="AF117" s="13" t="str"/>
      <x:c r="AG117" s="13" t="str"/>
      <x:c r="AH117" s="13" t="str"/>
      <x:c r="AI117" s="16" t="str">
        <x:f>IF(AND(W117="REVIEWED",X117&lt;&gt;"",Y117&lt;&gt;"",COUNTA(Z117:AF117)=7,COUNTIF(Z117:AF117,"UNCLEAR")=0,(COUNTIF(Z117:AF117,"0")+COUNTIF(Z117:AF117,"1")+COUNTIF(Z117:AF117,"2"))&gt;0,AG117&lt;&gt;"",AH117&lt;&gt;"",AJ117&lt;&gt;""),(COUNTIF(Z117:AF117,"1")+2*COUNTIF(Z117:AF117,"2"))/(2*(COUNTIF(Z117:AF117,"0")+COUNTIF(Z117:AF117,"1")+COUNTIF(Z117:AF117,"2"))),"")</x:f>
      </x:c>
      <x:c r="AJ117" s="14" t="str"/>
      <x:c r="AK117" s="14" t="str"/>
      <x:c r="AL117" s="14" t="str"/>
      <x:c r="AM117" s="9" t="str">
        <x:v>RDF_FALSE_ACCEPT</x:v>
      </x:c>
      <x:c r="AN117" s="9" t="str">
        <x:v>1.6</x:v>
      </x:c>
      <x:c r="AO117" s="9" t="str">
        <x:v>MVP/SHACL_GENERATION_PIPELINE/experiments/LUNA_CONTEXTUAL_SINGLESHOT/RUN_01/runs/RUN-TRF-006-20260831T154842510222Z/artifacts/attempt_01/extracted_shape.ttl</x:v>
      </x:c>
      <x:c r="AP117" s="9" t="str">
        <x:v>a604196a3a32d191df94973e9ba040ef08e210b914aef079c9b87822f84701cd</x:v>
      </x:c>
      <x:c r="AQ117" s="52" t="inlineStr">
        <x:is>
          <x:t xml:space="preserve">PASS</x:t>
        </x:is>
      </x:c>
      <x:c r="AR117" s="53" t="inlineStr">
        <x:is>
          <x:t xml:space="preserve">VALID</x:t>
        </x:is>
      </x:c>
      <x:c r="AS117" s="53" t="inlineStr">
        <x:is>
          <x:t xml:space="preserve">TRF-006-P02=ACTIVATED | TRF-006-F02=ACTIVATED</x:t>
        </x:is>
      </x:c>
      <x:c r="AT117" s="53">
        <x:v>6</x:v>
      </x:c>
      <x:c r="AU117" s="53">
        <x:v>9</x:v>
      </x:c>
      <x:c r="AV117" s="53">
        <x:v>36</x:v>
      </x:c>
      <x:c r="AW117" s="53" t="inlineStr">
        <x:is>
          <x:t xml:space="preserve">sh:datatype, sh:hasValue, sh:maxExclusive, sh:minCount, sh:minInclusive, sh:nodeKind, sh:not, sh:or, sh:property</x:t>
        </x:is>
      </x:c>
      <x:c r="AX117" s="53">
        <x:v>0</x:v>
      </x:c>
      <x:c r="AY117" s="53">
        <x:v>1</x:v>
      </x:c>
      <x:c r="AZ117" s="53">
        <x:v>3</x:v>
      </x:c>
      <x:c r="BA117" s="54"/>
      <x:c r="BB117" s="54"/>
      <x:c r="BC117" s="54"/>
      <x:c r="BD117" s="55" t="str">
        <x:f>IF(OR(W117&lt;&gt;"REVIEWED",COUNTIF(BA117:BC117,"UNCLEAR")&gt;0,COUNTA(BA117:BC117)&lt;3,(COUNTIF(BA117:BC117,"0")+COUNTIF(BA117:BC117,"1")+COUNTIF(BA117:BC117,"2"))=0,AJ117=""),"",(COUNTIF(BA117:BC117,"1")+2*COUNTIF(BA117:BC117,"2"))/(2*(COUNTIF(BA117:BC117,"0")+COUNTIF(BA117:BC117,"1")+COUNTIF(BA117:BC117,"2"))))</x:f>
      </x:c>
    </x:row>
    <x:row r="118" ht="66" customHeight="1">
      <x:c r="A118" s="9" t="str">
        <x:v>BATCH_12</x:v>
      </x:c>
      <x:c r="B118" s="9" t="n">
        <x:v>112</x:v>
      </x:c>
      <x:c r="C118" s="9" t="str">
        <x:v>IMO-114</x:v>
      </x:c>
      <x:c r="D118" s="9" t="str">
        <x:v>IMO</x:v>
      </x:c>
      <x:c r="E118" s="9" t="str">
        <x:v>DIRECT_STATIC</x:v>
      </x:c>
      <x:c r="F118" s="9" t="str">
        <x:v>RUN_01</x:v>
      </x:c>
      <x:c r="G118" s="12" t="str">
        <x:v>OFFICIAL_ELIGIBLE_OUTPUT</x:v>
      </x:c>
      <x:c r="H118" s="12" t="str">
        <x:v>SINGLESHOT_CAPTURED_DIAGNOSTIC_PASS</x:v>
      </x:c>
      <x:c r="I118" s="12" t="str">
        <x:v>PARSED</x:v>
      </x:c>
      <x:c r="J118" s="12" t="str">
        <x:v>PASS</x:v>
      </x:c>
      <x:c r="K118" s="9" t="n">
        <x:v>9</x:v>
      </x:c>
      <x:c r="L118" s="9" t="n">
        <x:v>9</x:v>
      </x:c>
      <x:c r="M118" s="9" t="n">
        <x:v>6</x:v>
      </x:c>
      <x:c r="N118" s="9" t="n">
        <x:v>0</x:v>
      </x:c>
      <x:c r="O118" s="9" t="str">
        <x:v>IMO-114-M-P01</x:v>
      </x:c>
      <x:c r="P118" s="9" t="str">
        <x:v>PASS</x:v>
      </x:c>
      <x:c r="Q118" s="9" t="str">
        <x:v>PASS</x:v>
      </x:c>
      <x:c r="R118" s="9" t="str">
        <x:v>CORRECT_BEHAVIOR</x:v>
      </x:c>
      <x:c r="S118" s="9" t="str">
        <x:v>IMO-114-M-F03</x:v>
      </x:c>
      <x:c r="T118" s="9" t="str">
        <x:v>FAIL</x:v>
      </x:c>
      <x:c r="U118" s="9" t="str">
        <x:v>PASS</x:v>
      </x:c>
      <x:c r="V118" s="9" t="str">
        <x:v>FALSE_ACCEPT</x:v>
      </x:c>
      <x:c r="W118" s="13" t="str">
        <x:v>NOT_REVIEWED</x:v>
      </x:c>
      <x:c r="X118" s="13" t="str"/>
      <x:c r="Y118" s="13" t="str"/>
      <x:c r="Z118" s="13" t="str"/>
      <x:c r="AA118" s="13" t="str"/>
      <x:c r="AB118" s="13" t="str"/>
      <x:c r="AC118" s="13" t="str"/>
      <x:c r="AD118" s="13" t="str"/>
      <x:c r="AE118" s="13" t="str"/>
      <x:c r="AF118" s="13" t="str"/>
      <x:c r="AG118" s="13" t="str"/>
      <x:c r="AH118" s="13" t="str"/>
      <x:c r="AI118" s="16" t="str">
        <x:f>IF(AND(W118="REVIEWED",X118&lt;&gt;"",Y118&lt;&gt;"",COUNTA(Z118:AF118)=7,COUNTIF(Z118:AF118,"UNCLEAR")=0,(COUNTIF(Z118:AF118,"0")+COUNTIF(Z118:AF118,"1")+COUNTIF(Z118:AF118,"2"))&gt;0,AG118&lt;&gt;"",AH118&lt;&gt;"",AJ118&lt;&gt;""),(COUNTIF(Z118:AF118,"1")+2*COUNTIF(Z118:AF118,"2"))/(2*(COUNTIF(Z118:AF118,"0")+COUNTIF(Z118:AF118,"1")+COUNTIF(Z118:AF118,"2"))),"")</x:f>
      </x:c>
      <x:c r="AJ118" s="14" t="str"/>
      <x:c r="AK118" s="14" t="str"/>
      <x:c r="AL118" s="14" t="str"/>
      <x:c r="AM118" s="9" t="str">
        <x:v>ALWAYS_PASS; RDF_FALSE_ACCEPT</x:v>
      </x:c>
      <x:c r="AN118" s="9" t="str">
        <x:v>Part II-A 2.1.3</x:v>
      </x:c>
      <x:c r="AO118" s="9" t="str">
        <x:v>MVP/SHACL_GENERATION_PIPELINE/experiments/LUNA_CONTEXTUAL_SINGLESHOT/RUN_01/runs/RUN-IMO-114-20260831T153424767450Z/artifacts/attempt_01/extracted_shape.ttl</x:v>
      </x:c>
      <x:c r="AP118" s="9" t="str">
        <x:v>aa3ee9db3579a7226e27d1a87acc6dc5c9a715b62c57fdd629b160c0c663494b</x:v>
      </x:c>
      <x:c r="AQ118" s="52" t="inlineStr">
        <x:is>
          <x:t xml:space="preserve">PASS</x:t>
        </x:is>
      </x:c>
      <x:c r="AR118" s="53" t="inlineStr">
        <x:is>
          <x:t xml:space="preserve">VALID</x:t>
        </x:is>
      </x:c>
      <x:c r="AS118" s="53" t="inlineStr">
        <x:is>
          <x:t xml:space="preserve">IMO-114-M-P01=ACTIVATED | IMO-114-M-F03=ACTIVATED</x:t>
        </x:is>
      </x:c>
      <x:c r="AT118" s="53">
        <x:v>1</x:v>
      </x:c>
      <x:c r="AU118" s="53">
        <x:v>6</x:v>
      </x:c>
      <x:c r="AV118" s="53">
        <x:v>24</x:v>
      </x:c>
      <x:c r="AW118" s="53" t="inlineStr">
        <x:is>
          <x:t xml:space="preserve">sh:class, sh:datatype, sh:in, sh:maxCount, sh:minCount, sh:nodeKind, sh:property</x:t>
        </x:is>
      </x:c>
      <x:c r="AX118" s="53">
        <x:v>1</x:v>
      </x:c>
      <x:c r="AY118" s="53">
        <x:v>1</x:v>
      </x:c>
      <x:c r="AZ118" s="53">
        <x:v>0</x:v>
      </x:c>
      <x:c r="BA118" s="54"/>
      <x:c r="BB118" s="54"/>
      <x:c r="BC118" s="54"/>
      <x:c r="BD118" s="55" t="str">
        <x:f>IF(OR(W118&lt;&gt;"REVIEWED",COUNTIF(BA118:BC118,"UNCLEAR")&gt;0,COUNTA(BA118:BC118)&lt;3,(COUNTIF(BA118:BC118,"0")+COUNTIF(BA118:BC118,"1")+COUNTIF(BA118:BC118,"2"))=0,AJ118=""),"",(COUNTIF(BA118:BC118,"1")+2*COUNTIF(BA118:BC118,"2"))/(2*(COUNTIF(BA118:BC118,"0")+COUNTIF(BA118:BC118,"1")+COUNTIF(BA118:BC118,"2"))))</x:f>
      </x:c>
    </x:row>
    <x:row r="119" ht="66" customHeight="1">
      <x:c r="A119" s="9" t="str">
        <x:v>BATCH_12</x:v>
      </x:c>
      <x:c r="B119" s="9" t="n">
        <x:v>113</x:v>
      </x:c>
      <x:c r="C119" s="9" t="str">
        <x:v>TRF-013</x:v>
      </x:c>
      <x:c r="D119" s="9" t="str">
        <x:v>TRAFICOM</x:v>
      </x:c>
      <x:c r="E119" s="9" t="str">
        <x:v>DIRECT_STATIC</x:v>
      </x:c>
      <x:c r="F119" s="9" t="str">
        <x:v>RUN_01</x:v>
      </x:c>
      <x:c r="G119" s="12" t="str">
        <x:v>OFFICIAL_ELIGIBLE_OUTPUT</x:v>
      </x:c>
      <x:c r="H119" s="12" t="str">
        <x:v>SINGLESHOT_CAPTURED_DIAGNOSTIC_PASS</x:v>
      </x:c>
      <x:c r="I119" s="12" t="str">
        <x:v>PARSED</x:v>
      </x:c>
      <x:c r="J119" s="12" t="str">
        <x:v>PASS</x:v>
      </x:c>
      <x:c r="K119" s="9" t="n">
        <x:v>9</x:v>
      </x:c>
      <x:c r="L119" s="9" t="n">
        <x:v>9</x:v>
      </x:c>
      <x:c r="M119" s="9" t="n">
        <x:v>8</x:v>
      </x:c>
      <x:c r="N119" s="9" t="n">
        <x:v>0</x:v>
      </x:c>
      <x:c r="O119" s="9" t="str">
        <x:v>TRF-013-P04</x:v>
      </x:c>
      <x:c r="P119" s="9" t="str">
        <x:v>PASS</x:v>
      </x:c>
      <x:c r="Q119" s="9" t="str">
        <x:v>FAIL</x:v>
      </x:c>
      <x:c r="R119" s="9" t="str">
        <x:v>FALSE_REJECT</x:v>
      </x:c>
      <x:c r="S119" s="9" t="str">
        <x:v>TRF-013-F01</x:v>
      </x:c>
      <x:c r="T119" s="9" t="str">
        <x:v>FAIL</x:v>
      </x:c>
      <x:c r="U119" s="9" t="str">
        <x:v>FAIL</x:v>
      </x:c>
      <x:c r="V119" s="9" t="str">
        <x:v>CORRECT_BEHAVIOR</x:v>
      </x:c>
      <x:c r="W119" s="13" t="str">
        <x:v>NOT_REVIEWED</x:v>
      </x:c>
      <x:c r="X119" s="13" t="str"/>
      <x:c r="Y119" s="13" t="str"/>
      <x:c r="Z119" s="13" t="str"/>
      <x:c r="AA119" s="13" t="str"/>
      <x:c r="AB119" s="13" t="str"/>
      <x:c r="AC119" s="13" t="str"/>
      <x:c r="AD119" s="13" t="str"/>
      <x:c r="AE119" s="13" t="str"/>
      <x:c r="AF119" s="13" t="str"/>
      <x:c r="AG119" s="13" t="str"/>
      <x:c r="AH119" s="13" t="str"/>
      <x:c r="AI119" s="16" t="str">
        <x:f>IF(AND(W119="REVIEWED",X119&lt;&gt;"",Y119&lt;&gt;"",COUNTA(Z119:AF119)=7,COUNTIF(Z119:AF119,"UNCLEAR")=0,(COUNTIF(Z119:AF119,"0")+COUNTIF(Z119:AF119,"1")+COUNTIF(Z119:AF119,"2"))&gt;0,AG119&lt;&gt;"",AH119&lt;&gt;"",AJ119&lt;&gt;""),(COUNTIF(Z119:AF119,"1")+2*COUNTIF(Z119:AF119,"2"))/(2*(COUNTIF(Z119:AF119,"0")+COUNTIF(Z119:AF119,"1")+COUNTIF(Z119:AF119,"2"))),"")</x:f>
      </x:c>
      <x:c r="AJ119" s="14" t="str"/>
      <x:c r="AK119" s="14" t="str"/>
      <x:c r="AL119" s="14" t="str"/>
      <x:c r="AM119" s="9" t="str">
        <x:v>RDF_FALSE_REJECT</x:v>
      </x:c>
      <x:c r="AN119" s="9" t="str">
        <x:v>2.2 (maximum/minimum fore and aft draught)</x:v>
      </x:c>
      <x:c r="AO119" s="9" t="str">
        <x:v>MVP/SHACL_GENERATION_PIPELINE/experiments/LUNA_CONTEXTUAL_SINGLESHOT/RUN_01/runs/RUN-TRF-013-20260831T155147710946Z/artifacts/attempt_01/extracted_shape.ttl</x:v>
      </x:c>
      <x:c r="AP119" s="9" t="str">
        <x:v>a43e6786b491cd14855c3a9a624716c94c984d5d3abfbb9d5f38a7200cec39a2</x:v>
      </x:c>
      <x:c r="AQ119" s="52" t="inlineStr">
        <x:is>
          <x:t xml:space="preserve">PASS</x:t>
        </x:is>
      </x:c>
      <x:c r="AR119" s="53" t="inlineStr">
        <x:is>
          <x:t xml:space="preserve">VALID</x:t>
        </x:is>
      </x:c>
      <x:c r="AS119" s="53" t="inlineStr">
        <x:is>
          <x:t xml:space="preserve">TRF-013-P04=ACTIVATED | TRF-013-F01=ACTIVATED</x:t>
        </x:is>
      </x:c>
      <x:c r="AT119" s="53">
        <x:v>1</x:v>
      </x:c>
      <x:c r="AU119" s="53">
        <x:v>22</x:v>
      </x:c>
      <x:c r="AV119" s="53">
        <x:v>98</x:v>
      </x:c>
      <x:c r="AW119" s="53" t="inlineStr">
        <x:is>
          <x:t xml:space="preserve">sh:class, sh:datatype, sh:hasValue, sh:maxCount, sh:minCount, sh:node, sh:nodeKind, sh:property</x:t>
        </x:is>
      </x:c>
      <x:c r="AX119" s="53">
        <x:v>1</x:v>
      </x:c>
      <x:c r="AY119" s="53">
        <x:v>1</x:v>
      </x:c>
      <x:c r="AZ119" s="53">
        <x:v>0</x:v>
      </x:c>
      <x:c r="BA119" s="54"/>
      <x:c r="BB119" s="54"/>
      <x:c r="BC119" s="54"/>
      <x:c r="BD119" s="55" t="str">
        <x:f>IF(OR(W119&lt;&gt;"REVIEWED",COUNTIF(BA119:BC119,"UNCLEAR")&gt;0,COUNTA(BA119:BC119)&lt;3,(COUNTIF(BA119:BC119,"0")+COUNTIF(BA119:BC119,"1")+COUNTIF(BA119:BC119,"2"))=0,AJ119=""),"",(COUNTIF(BA119:BC119,"1")+2*COUNTIF(BA119:BC119,"2"))/(2*(COUNTIF(BA119:BC119,"0")+COUNTIF(BA119:BC119,"1")+COUNTIF(BA119:BC119,"2"))))</x:f>
      </x:c>
    </x:row>
    <x:row r="120" ht="66" customHeight="1">
      <x:c r="A120" s="9" t="str">
        <x:v>BATCH_12</x:v>
      </x:c>
      <x:c r="B120" s="9" t="n">
        <x:v>114</x:v>
      </x:c>
      <x:c r="C120" s="9" t="str">
        <x:v>IMO-013</x:v>
      </x:c>
      <x:c r="D120" s="9" t="str">
        <x:v>IMO</x:v>
      </x:c>
      <x:c r="E120" s="9" t="str">
        <x:v>DIRECT_STATIC</x:v>
      </x:c>
      <x:c r="F120" s="9" t="str">
        <x:v>RUN_01</x:v>
      </x:c>
      <x:c r="G120" s="12" t="str">
        <x:v>OFFICIAL_ELIGIBLE_OUTPUT</x:v>
      </x:c>
      <x:c r="H120" s="12" t="str">
        <x:v>SINGLESHOT_CAPTURED_DIAGNOSTIC_PASS</x:v>
      </x:c>
      <x:c r="I120" s="12" t="str">
        <x:v>PARSED</x:v>
      </x:c>
      <x:c r="J120" s="12" t="str">
        <x:v>PASS</x:v>
      </x:c>
      <x:c r="K120" s="9" t="n">
        <x:v>7</x:v>
      </x:c>
      <x:c r="L120" s="9" t="n">
        <x:v>7</x:v>
      </x:c>
      <x:c r="M120" s="9" t="n">
        <x:v>7</x:v>
      </x:c>
      <x:c r="N120" s="9" t="n">
        <x:v>1</x:v>
      </x:c>
      <x:c r="O120" s="9" t="str">
        <x:v>IMO-013-P01</x:v>
      </x:c>
      <x:c r="P120" s="9" t="str">
        <x:v>PASS</x:v>
      </x:c>
      <x:c r="Q120" s="9" t="str">
        <x:v>PASS</x:v>
      </x:c>
      <x:c r="R120" s="9" t="str">
        <x:v>CORRECT_BEHAVIOR</x:v>
      </x:c>
      <x:c r="S120" s="9" t="str">
        <x:v>IMO-013-F02</x:v>
      </x:c>
      <x:c r="T120" s="9" t="str">
        <x:v>FAIL</x:v>
      </x:c>
      <x:c r="U120" s="9" t="str">
        <x:v>FAIL</x:v>
      </x:c>
      <x:c r="V120" s="9" t="str">
        <x:v>CORRECT_BEHAVIOR</x:v>
      </x:c>
      <x:c r="W120" s="13" t="str">
        <x:v>NOT_REVIEWED</x:v>
      </x:c>
      <x:c r="X120" s="13" t="str"/>
      <x:c r="Y120" s="13" t="str"/>
      <x:c r="Z120" s="13" t="str"/>
      <x:c r="AA120" s="13" t="str"/>
      <x:c r="AB120" s="13" t="str"/>
      <x:c r="AC120" s="13" t="str"/>
      <x:c r="AD120" s="13" t="str"/>
      <x:c r="AE120" s="13" t="str"/>
      <x:c r="AF120" s="13" t="str"/>
      <x:c r="AG120" s="13" t="str"/>
      <x:c r="AH120" s="13" t="str"/>
      <x:c r="AI120" s="16" t="str">
        <x:f>IF(AND(W120="REVIEWED",X120&lt;&gt;"",Y120&lt;&gt;"",COUNTA(Z120:AF120)=7,COUNTIF(Z120:AF120,"UNCLEAR")=0,(COUNTIF(Z120:AF120,"0")+COUNTIF(Z120:AF120,"1")+COUNTIF(Z120:AF120,"2"))&gt;0,AG120&lt;&gt;"",AH120&lt;&gt;"",AJ120&lt;&gt;""),(COUNTIF(Z120:AF120,"1")+2*COUNTIF(Z120:AF120,"2"))/(2*(COUNTIF(Z120:AF120,"0")+COUNTIF(Z120:AF120,"1")+COUNTIF(Z120:AF120,"2"))),"")</x:f>
      </x:c>
      <x:c r="AJ120" s="14" t="str"/>
      <x:c r="AK120" s="14" t="str"/>
      <x:c r="AL120" s="14" t="str"/>
      <x:c r="AM120" s="9" t="str"/>
      <x:c r="AN120" s="9" t="str">
        <x:v>Part I-A 1.2.12</x:v>
      </x:c>
      <x:c r="AO120" s="9" t="str">
        <x:v>MVP/SHACL_GENERATION_PIPELINE/experiments/LUNA_CONTEXTUAL_SINGLESHOT/RUN_01/runs/RUN-IMO-013-20260831T150009306566Z/artifacts/attempt_01/extracted_shape.ttl</x:v>
      </x:c>
      <x:c r="AP120" s="9" t="str">
        <x:v>2ac0f7b7c037b587a83a2eefc5593a5f6ef1311bd07552e5c3ffbd3976e0e6c7</x:v>
      </x:c>
      <x:c r="AQ120" s="52" t="inlineStr">
        <x:is>
          <x:t xml:space="preserve">PASS</x:t>
        </x:is>
      </x:c>
      <x:c r="AR120" s="53" t="inlineStr">
        <x:is>
          <x:t xml:space="preserve">VALID</x:t>
        </x:is>
      </x:c>
      <x:c r="AS120" s="53" t="inlineStr">
        <x:is>
          <x:t xml:space="preserve">IMO-013-P01=ACTIVATED | IMO-013-F02=ACTIVATED</x:t>
        </x:is>
      </x:c>
      <x:c r="AT120" s="53">
        <x:v>1</x:v>
      </x:c>
      <x:c r="AU120" s="53">
        <x:v>8</x:v>
      </x:c>
      <x:c r="AV120" s="53">
        <x:v>39</x:v>
      </x:c>
      <x:c r="AW120" s="53" t="inlineStr">
        <x:is>
          <x:t xml:space="preserve">sh:class, sh:datatype, sh:hasValue, sh:maxCount, sh:maxExclusive, sh:minCount, sh:minInclusive, sh:node, sh:or, sh:property</x:t>
        </x:is>
      </x:c>
      <x:c r="AX120" s="53">
        <x:v>0</x:v>
      </x:c>
      <x:c r="AY120" s="53">
        <x:v>1</x:v>
      </x:c>
      <x:c r="AZ120" s="53">
        <x:v>1</x:v>
      </x:c>
      <x:c r="BA120" s="54"/>
      <x:c r="BB120" s="54"/>
      <x:c r="BC120" s="54"/>
      <x:c r="BD120" s="55" t="str">
        <x:f>IF(OR(W120&lt;&gt;"REVIEWED",COUNTIF(BA120:BC120,"UNCLEAR")&gt;0,COUNTA(BA120:BC120)&lt;3,(COUNTIF(BA120:BC120,"0")+COUNTIF(BA120:BC120,"1")+COUNTIF(BA120:BC120,"2"))=0,AJ120=""),"",(COUNTIF(BA120:BC120,"1")+2*COUNTIF(BA120:BC120,"2"))/(2*(COUNTIF(BA120:BC120,"0")+COUNTIF(BA120:BC120,"1")+COUNTIF(BA120:BC120,"2"))))</x:f>
      </x:c>
    </x:row>
    <x:row r="121" ht="66" customHeight="1">
      <x:c r="A121" s="9" t="str">
        <x:v>BATCH_12</x:v>
      </x:c>
      <x:c r="B121" s="9" t="n">
        <x:v>115</x:v>
      </x:c>
      <x:c r="C121" s="9" t="str">
        <x:v>TRF-012</x:v>
      </x:c>
      <x:c r="D121" s="9" t="str">
        <x:v>TRAFICOM</x:v>
      </x:c>
      <x:c r="E121" s="9" t="str">
        <x:v>COMPLEX_READINESS</x:v>
      </x:c>
      <x:c r="F121" s="9" t="str">
        <x:v>RUN_01</x:v>
      </x:c>
      <x:c r="G121" s="12" t="str">
        <x:v>OFFICIAL_ELIGIBLE_OUTPUT</x:v>
      </x:c>
      <x:c r="H121" s="12" t="str">
        <x:v>SINGLESHOT_CAPTURED_DIAGNOSTIC_PASS</x:v>
      </x:c>
      <x:c r="I121" s="12" t="str">
        <x:v>PARSED</x:v>
      </x:c>
      <x:c r="J121" s="12" t="str">
        <x:v>PASS</x:v>
      </x:c>
      <x:c r="K121" s="9" t="n">
        <x:v>8</x:v>
      </x:c>
      <x:c r="L121" s="9" t="n">
        <x:v>8</x:v>
      </x:c>
      <x:c r="M121" s="9" t="n">
        <x:v>8</x:v>
      </x:c>
      <x:c r="N121" s="9" t="n">
        <x:v>1</x:v>
      </x:c>
      <x:c r="O121" s="9" t="str">
        <x:v>TRF-012-P01</x:v>
      </x:c>
      <x:c r="P121" s="9" t="str">
        <x:v>PASS</x:v>
      </x:c>
      <x:c r="Q121" s="9" t="str">
        <x:v>PASS</x:v>
      </x:c>
      <x:c r="R121" s="9" t="str">
        <x:v>CORRECT_BEHAVIOR</x:v>
      </x:c>
      <x:c r="S121" s="9" t="str">
        <x:v>TRF-012-F07</x:v>
      </x:c>
      <x:c r="T121" s="9" t="str">
        <x:v>FAIL</x:v>
      </x:c>
      <x:c r="U121" s="9" t="str">
        <x:v>FAIL</x:v>
      </x:c>
      <x:c r="V121" s="9" t="str">
        <x:v>CORRECT_BEHAVIOR</x:v>
      </x:c>
      <x:c r="W121" s="13" t="str">
        <x:v>NOT_REVIEWED</x:v>
      </x:c>
      <x:c r="X121" s="13" t="str"/>
      <x:c r="Y121" s="13" t="str"/>
      <x:c r="Z121" s="13" t="str"/>
      <x:c r="AA121" s="13" t="str"/>
      <x:c r="AB121" s="13" t="str"/>
      <x:c r="AC121" s="13" t="str"/>
      <x:c r="AD121" s="13" t="str"/>
      <x:c r="AE121" s="13" t="str"/>
      <x:c r="AF121" s="13" t="str"/>
      <x:c r="AG121" s="13" t="str"/>
      <x:c r="AH121" s="13" t="str"/>
      <x:c r="AI121" s="16" t="str">
        <x:f>IF(AND(W121="REVIEWED",X121&lt;&gt;"",Y121&lt;&gt;"",COUNTA(Z121:AF121)=7,COUNTIF(Z121:AF121,"UNCLEAR")=0,(COUNTIF(Z121:AF121,"0")+COUNTIF(Z121:AF121,"1")+COUNTIF(Z121:AF121,"2"))&gt;0,AG121&lt;&gt;"",AH121&lt;&gt;"",AJ121&lt;&gt;""),(COUNTIF(Z121:AF121,"1")+2*COUNTIF(Z121:AF121,"2"))/(2*(COUNTIF(Z121:AF121,"0")+COUNTIF(Z121:AF121,"1")+COUNTIF(Z121:AF121,"2"))),"")</x:f>
      </x:c>
      <x:c r="AJ121" s="14" t="str"/>
      <x:c r="AK121" s="14" t="str"/>
      <x:c r="AL121" s="14" t="str"/>
      <x:c r="AM121" s="9" t="str"/>
      <x:c r="AN121" s="9" t="str">
        <x:v>2.1 (LIWL readiness/profile representation)</x:v>
      </x:c>
      <x:c r="AO121" s="9" t="str">
        <x:v>MVP/SHACL_GENERATION_PIPELINE/experiments/LUNA_CONTEXTUAL_SINGLESHOT/RUN_01/runs/RUN-TRF-012-20260831T155133139589Z/artifacts/attempt_01/extracted_shape.ttl</x:v>
      </x:c>
      <x:c r="AP121" s="9" t="str">
        <x:v>beffaa210f4268bc4736e3aec48fecc870e2366585c96c2b9bb25c928ef99978</x:v>
      </x:c>
      <x:c r="AQ121" s="52" t="inlineStr">
        <x:is>
          <x:t xml:space="preserve">PASS</x:t>
        </x:is>
      </x:c>
      <x:c r="AR121" s="53" t="inlineStr">
        <x:is>
          <x:t xml:space="preserve">VALID</x:t>
        </x:is>
      </x:c>
      <x:c r="AS121" s="53" t="inlineStr">
        <x:is>
          <x:t xml:space="preserve">TRF-012-P01=ACTIVATED | TRF-012-F07=ACTIVATED</x:t>
        </x:is>
      </x:c>
      <x:c r="AT121" s="53">
        <x:v>4</x:v>
      </x:c>
      <x:c r="AU121" s="53">
        <x:v>7</x:v>
      </x:c>
      <x:c r="AV121" s="53">
        <x:v>30</x:v>
      </x:c>
      <x:c r="AW121" s="53" t="inlineStr">
        <x:is>
          <x:t xml:space="preserve">sh:class, sh:datatype, sh:hasValue, sh:maxCount, sh:minCount, sh:node, sh:property</x:t>
        </x:is>
      </x:c>
      <x:c r="AX121" s="53">
        <x:v>0</x:v>
      </x:c>
      <x:c r="AY121" s="53">
        <x:v>1</x:v>
      </x:c>
      <x:c r="AZ121" s="53">
        <x:v>0</x:v>
      </x:c>
      <x:c r="BA121" s="54"/>
      <x:c r="BB121" s="54"/>
      <x:c r="BC121" s="54"/>
      <x:c r="BD121" s="55" t="str">
        <x:f>IF(OR(W121&lt;&gt;"REVIEWED",COUNTIF(BA121:BC121,"UNCLEAR")&gt;0,COUNTA(BA121:BC121)&lt;3,(COUNTIF(BA121:BC121,"0")+COUNTIF(BA121:BC121,"1")+COUNTIF(BA121:BC121,"2"))=0,AJ121=""),"",(COUNTIF(BA121:BC121,"1")+2*COUNTIF(BA121:BC121,"2"))/(2*(COUNTIF(BA121:BC121,"0")+COUNTIF(BA121:BC121,"1")+COUNTIF(BA121:BC121,"2"))))</x:f>
      </x:c>
    </x:row>
    <x:row r="122" ht="66" customHeight="1">
      <x:c r="A122" s="9" t="str">
        <x:v>BATCH_12</x:v>
      </x:c>
      <x:c r="B122" s="9" t="n">
        <x:v>116</x:v>
      </x:c>
      <x:c r="C122" s="9" t="str">
        <x:v>I2-024</x:v>
      </x:c>
      <x:c r="D122" s="9" t="str">
        <x:v>I2</x:v>
      </x:c>
      <x:c r="E122" s="9" t="str">
        <x:v>COMPLEX_READINESS</x:v>
      </x:c>
      <x:c r="F122" s="9" t="str">
        <x:v>RUN_01</x:v>
      </x:c>
      <x:c r="G122" s="12" t="str">
        <x:v>OFFICIAL_ELIGIBLE_OUTPUT</x:v>
      </x:c>
      <x:c r="H122" s="12" t="str">
        <x:v>SINGLESHOT_CAPTURED_DIAGNOSTIC_PASS</x:v>
      </x:c>
      <x:c r="I122" s="12" t="str">
        <x:v>PARSED</x:v>
      </x:c>
      <x:c r="J122" s="12" t="str">
        <x:v>PASS</x:v>
      </x:c>
      <x:c r="K122" s="9" t="n">
        <x:v>9</x:v>
      </x:c>
      <x:c r="L122" s="9" t="n">
        <x:v>9</x:v>
      </x:c>
      <x:c r="M122" s="9" t="n">
        <x:v>5</x:v>
      </x:c>
      <x:c r="N122" s="9" t="n">
        <x:v>0</x:v>
      </x:c>
      <x:c r="O122" s="9" t="str">
        <x:v>I2-024-P02</x:v>
      </x:c>
      <x:c r="P122" s="9" t="str">
        <x:v>PASS</x:v>
      </x:c>
      <x:c r="Q122" s="9" t="str">
        <x:v>FAIL</x:v>
      </x:c>
      <x:c r="R122" s="9" t="str">
        <x:v>FALSE_REJECT</x:v>
      </x:c>
      <x:c r="S122" s="9" t="str">
        <x:v>I2-024-F05</x:v>
      </x:c>
      <x:c r="T122" s="9" t="str">
        <x:v>FAIL</x:v>
      </x:c>
      <x:c r="U122" s="9" t="str">
        <x:v>FAIL</x:v>
      </x:c>
      <x:c r="V122" s="9" t="str">
        <x:v>CORRECT_BEHAVIOR</x:v>
      </x:c>
      <x:c r="W122" s="13" t="str">
        <x:v>NOT_REVIEWED</x:v>
      </x:c>
      <x:c r="X122" s="13" t="str"/>
      <x:c r="Y122" s="13" t="str"/>
      <x:c r="Z122" s="13" t="str"/>
      <x:c r="AA122" s="13" t="str"/>
      <x:c r="AB122" s="13" t="str"/>
      <x:c r="AC122" s="13" t="str"/>
      <x:c r="AD122" s="13" t="str"/>
      <x:c r="AE122" s="13" t="str"/>
      <x:c r="AF122" s="13" t="str"/>
      <x:c r="AG122" s="13" t="str"/>
      <x:c r="AH122" s="13" t="str"/>
      <x:c r="AI122" s="16" t="str">
        <x:f>IF(AND(W122="REVIEWED",X122&lt;&gt;"",Y122&lt;&gt;"",COUNTA(Z122:AF122)=7,COUNTIF(Z122:AF122,"UNCLEAR")=0,(COUNTIF(Z122:AF122,"0")+COUNTIF(Z122:AF122,"1")+COUNTIF(Z122:AF122,"2"))&gt;0,AG122&lt;&gt;"",AH122&lt;&gt;"",AJ122&lt;&gt;""),(COUNTIF(Z122:AF122,"1")+2*COUNTIF(Z122:AF122,"2"))/(2*(COUNTIF(Z122:AF122,"0")+COUNTIF(Z122:AF122,"1")+COUNTIF(Z122:AF122,"2"))),"")</x:f>
      </x:c>
      <x:c r="AJ122" s="14" t="str"/>
      <x:c r="AK122" s="14" t="str"/>
      <x:c r="AL122" s="14" t="str"/>
      <x:c r="AM122" s="9" t="str">
        <x:v>ALWAYS_FAIL; RDF_FALSE_REJECT</x:v>
      </x:c>
      <x:c r="AN122" s="9" t="str">
        <x:v>I2.4.2 — obliquely framed plating</x:v>
      </x:c>
      <x:c r="AO122" s="9" t="str">
        <x:v>MVP/SHACL_GENERATION_PIPELINE/experiments/LUNA_CONTEXTUAL_SINGLESHOT/RUN_01/runs/RUN-I2-024-20260831T143029243869Z/artifacts/attempt_01/extracted_shape.ttl</x:v>
      </x:c>
      <x:c r="AP122" s="9" t="str">
        <x:v>350078aac89bc61207dbcdc4cdca4493063e9b424b3d064e171b15a97c485926</x:v>
      </x:c>
      <x:c r="AQ122" s="52" t="inlineStr">
        <x:is>
          <x:t xml:space="preserve">PASS</x:t>
        </x:is>
      </x:c>
      <x:c r="AR122" s="53" t="inlineStr">
        <x:is>
          <x:t xml:space="preserve">VALID</x:t>
        </x:is>
      </x:c>
      <x:c r="AS122" s="53" t="inlineStr">
        <x:is>
          <x:t xml:space="preserve">I2-024-P02=ACTIVATED | I2-024-F05=ACTIVATED</x:t>
        </x:is>
      </x:c>
      <x:c r="AT122" s="53">
        <x:v>4</x:v>
      </x:c>
      <x:c r="AU122" s="53">
        <x:v>21</x:v>
      </x:c>
      <x:c r="AV122" s="53">
        <x:v>82</x:v>
      </x:c>
      <x:c r="AW122" s="53" t="inlineStr">
        <x:is>
          <x:t xml:space="preserve">sh:class, sh:datatype, sh:hasValue, sh:maxCount, sh:maxExclusive, sh:minCount, sh:minExclusive, sh:node, sh:property</x:t>
        </x:is>
      </x:c>
      <x:c r="AX122" s="53">
        <x:v>0</x:v>
      </x:c>
      <x:c r="AY122" s="53">
        <x:v>1</x:v>
      </x:c>
      <x:c r="AZ122" s="53">
        <x:v>0</x:v>
      </x:c>
      <x:c r="BA122" s="54"/>
      <x:c r="BB122" s="54"/>
      <x:c r="BC122" s="54"/>
      <x:c r="BD122" s="55" t="str">
        <x:f>IF(OR(W122&lt;&gt;"REVIEWED",COUNTIF(BA122:BC122,"UNCLEAR")&gt;0,COUNTA(BA122:BC122)&lt;3,(COUNTIF(BA122:BC122,"0")+COUNTIF(BA122:BC122,"1")+COUNTIF(BA122:BC122,"2"))=0,AJ122=""),"",(COUNTIF(BA122:BC122,"1")+2*COUNTIF(BA122:BC122,"2"))/(2*(COUNTIF(BA122:BC122,"0")+COUNTIF(BA122:BC122,"1")+COUNTIF(BA122:BC122,"2"))))</x:f>
      </x:c>
    </x:row>
    <x:row r="123" ht="66" customHeight="1">
      <x:c r="A123" s="9" t="str">
        <x:v>BATCH_12</x:v>
      </x:c>
      <x:c r="B123" s="9" t="n">
        <x:v>117</x:v>
      </x:c>
      <x:c r="C123" s="9" t="str">
        <x:v>TRF-022</x:v>
      </x:c>
      <x:c r="D123" s="9" t="str">
        <x:v>TRAFICOM</x:v>
      </x:c>
      <x:c r="E123" s="9" t="str">
        <x:v>COMPLEX_READINESS</x:v>
      </x:c>
      <x:c r="F123" s="9" t="str">
        <x:v>RUN_01</x:v>
      </x:c>
      <x:c r="G123" s="12" t="str">
        <x:v>NO_ELIGIBLE_OUTPUT</x:v>
      </x:c>
      <x:c r="H123" s="12" t="str">
        <x:v>SINGLESHOT_CAPTURED_DIAGNOSTIC_FAIL</x:v>
      </x:c>
      <x:c r="I123" s="12" t="str">
        <x:v>NOT_PARSED</x:v>
      </x:c>
      <x:c r="J123" s="12" t="str">
        <x:v>FAIL</x:v>
      </x:c>
      <x:c r="K123" s="9" t="n">
        <x:v>0</x:v>
      </x:c>
      <x:c r="L123" s="9" t="n">
        <x:v>12</x:v>
      </x:c>
      <x:c r="M123" s="9" t="n">
        <x:v>0</x:v>
      </x:c>
      <x:c r="N123" s="9" t="n">
        <x:v>0</x:v>
      </x:c>
      <x:c r="O123" s="9" t="str">
        <x:v>TRF-022-P01</x:v>
      </x:c>
      <x:c r="P123" s="9" t="str">
        <x:v>PASS</x:v>
      </x:c>
      <x:c r="Q123" s="9" t="str">
        <x:v>NO_VERDICT</x:v>
      </x:c>
      <x:c r="R123" s="9" t="str">
        <x:v>GENERATION_ERROR</x:v>
      </x:c>
      <x:c r="S123" s="9" t="str">
        <x:v>TRF-022-F09</x:v>
      </x:c>
      <x:c r="T123" s="9" t="str">
        <x:v>FAIL</x:v>
      </x:c>
      <x:c r="U123" s="9" t="str">
        <x:v>NO_VERDICT</x:v>
      </x:c>
      <x:c r="V123" s="9" t="str">
        <x:v>GENERATION_ERROR</x:v>
      </x:c>
      <x:c r="W123" s="13" t="str">
        <x:v>NOT_REVIEWED</x:v>
      </x:c>
      <x:c r="X123" s="13" t="str"/>
      <x:c r="Y123" s="13" t="str"/>
      <x:c r="Z123" s="13" t="str"/>
      <x:c r="AA123" s="13" t="str"/>
      <x:c r="AB123" s="13" t="str"/>
      <x:c r="AC123" s="13" t="str"/>
      <x:c r="AD123" s="13" t="str"/>
      <x:c r="AE123" s="13" t="str"/>
      <x:c r="AF123" s="13" t="str"/>
      <x:c r="AG123" s="13" t="str"/>
      <x:c r="AH123" s="13" t="str"/>
      <x:c r="AI123" s="16" t="str">
        <x:f>IF(AND(W123="REVIEWED",X123&lt;&gt;"",Y123&lt;&gt;"",COUNTA(Z123:AF123)=7,COUNTIF(Z123:AF123,"UNCLEAR")=0,(COUNTIF(Z123:AF123,"0")+COUNTIF(Z123:AF123,"1")+COUNTIF(Z123:AF123,"2"))&gt;0,AG123&lt;&gt;"",AH123&lt;&gt;"",AJ123&lt;&gt;""),(COUNTIF(Z123:AF123,"1")+2*COUNTIF(Z123:AF123,"2"))/(2*(COUNTIF(Z123:AF123,"0")+COUNTIF(Z123:AF123,"1")+COUNTIF(Z123:AF123,"2"))),"")</x:f>
      </x:c>
      <x:c r="AJ123" s="14" t="str"/>
      <x:c r="AK123" s="14" t="str"/>
      <x:c r="AL123" s="14" t="str"/>
      <x:c r="AM123" s="9" t="str">
        <x:v>DETERMINISTIC_FAIL</x:v>
      </x:c>
      <x:c r="AN123" s="9" t="str">
        <x:v>3.2.2 / Table 3-2 / geometry and clamp terms</x:v>
      </x:c>
      <x:c r="AO123" s="9" t="str">
        <x:v>MVP/SHACL_GENERATION_PIPELINE/experiments/LUNA_CONTEXTUAL_SINGLESHOT/RUN_01/runs/RUN-TRF-022-20260831T155535073110Z/artifacts/attempt_01/extracted_shape.ttl</x:v>
      </x:c>
      <x:c r="AP123" s="9" t="str">
        <x:v>a5f2416349ed5a97e827da9ce096acdf5f2965b1e9c0100d4f17fb2614a18a92</x:v>
      </x:c>
      <x:c r="AQ123" s="52" t="inlineStr">
        <x:is>
          <x:t xml:space="preserve">PASS</x:t>
        </x:is>
      </x:c>
      <x:c r="AR123" s="53" t="inlineStr">
        <x:is>
          <x:t xml:space="preserve">VALID</x:t>
        </x:is>
      </x:c>
      <x:c r="AS123" s="53" t="inlineStr">
        <x:is>
          <x:t xml:space="preserve">TRF-022-P01=ACTIVATED | TRF-022-F09=ACTIVATED</x:t>
        </x:is>
      </x:c>
      <x:c r="AT123" s="53">
        <x:v>10</x:v>
      </x:c>
      <x:c r="AU123" s="53">
        <x:v>35</x:v>
      </x:c>
      <x:c r="AV123" s="53">
        <x:v>149</x:v>
      </x:c>
      <x:c r="AW123" s="53" t="inlineStr">
        <x:is>
          <x:t xml:space="preserve">sh:class, sh:datatype, sh:hasValue, sh:maxCount, sh:minCount, sh:node, sh:property</x:t>
        </x:is>
      </x:c>
      <x:c r="AX123" s="53">
        <x:v>0</x:v>
      </x:c>
      <x:c r="AY123" s="53">
        <x:v>1</x:v>
      </x:c>
      <x:c r="AZ123" s="53">
        <x:v>0</x:v>
      </x:c>
      <x:c r="BA123" s="54"/>
      <x:c r="BB123" s="54"/>
      <x:c r="BC123" s="54"/>
      <x:c r="BD123" s="55" t="str">
        <x:f>IF(OR(W123&lt;&gt;"REVIEWED",COUNTIF(BA123:BC123,"UNCLEAR")&gt;0,COUNTA(BA123:BC123)&lt;3,(COUNTIF(BA123:BC123,"0")+COUNTIF(BA123:BC123,"1")+COUNTIF(BA123:BC123,"2"))=0,AJ123=""),"",(COUNTIF(BA123:BC123,"1")+2*COUNTIF(BA123:BC123,"2"))/(2*(COUNTIF(BA123:BC123,"0")+COUNTIF(BA123:BC123,"1")+COUNTIF(BA123:BC123,"2"))))</x:f>
      </x:c>
    </x:row>
    <x:row r="124" ht="66" customHeight="1">
      <x:c r="A124" s="9" t="str">
        <x:v>BATCH_12</x:v>
      </x:c>
      <x:c r="B124" s="9" t="n">
        <x:v>118</x:v>
      </x:c>
      <x:c r="C124" s="9" t="str">
        <x:v>IMO-055</x:v>
      </x:c>
      <x:c r="D124" s="9" t="str">
        <x:v>IMO</x:v>
      </x:c>
      <x:c r="E124" s="9" t="str">
        <x:v>DIRECT_STATIC</x:v>
      </x:c>
      <x:c r="F124" s="9" t="str">
        <x:v>RUN_01</x:v>
      </x:c>
      <x:c r="G124" s="12" t="str">
        <x:v>OFFICIAL_ELIGIBLE_OUTPUT</x:v>
      </x:c>
      <x:c r="H124" s="12" t="str">
        <x:v>SINGLESHOT_CAPTURED_DIAGNOSTIC_PASS</x:v>
      </x:c>
      <x:c r="I124" s="12" t="str">
        <x:v>PARSED</x:v>
      </x:c>
      <x:c r="J124" s="12" t="str">
        <x:v>PASS</x:v>
      </x:c>
      <x:c r="K124" s="9" t="n">
        <x:v>9</x:v>
      </x:c>
      <x:c r="L124" s="9" t="n">
        <x:v>9</x:v>
      </x:c>
      <x:c r="M124" s="9" t="n">
        <x:v>5</x:v>
      </x:c>
      <x:c r="N124" s="9" t="n">
        <x:v>0</x:v>
      </x:c>
      <x:c r="O124" s="9" t="str">
        <x:v>IMO-055-P04</x:v>
      </x:c>
      <x:c r="P124" s="9" t="str">
        <x:v>PASS</x:v>
      </x:c>
      <x:c r="Q124" s="9" t="str">
        <x:v>PASS</x:v>
      </x:c>
      <x:c r="R124" s="9" t="str">
        <x:v>CORRECT_BEHAVIOR</x:v>
      </x:c>
      <x:c r="S124" s="9" t="str">
        <x:v>IMO-055-F04</x:v>
      </x:c>
      <x:c r="T124" s="9" t="str">
        <x:v>FAIL</x:v>
      </x:c>
      <x:c r="U124" s="9" t="str">
        <x:v>FAIL</x:v>
      </x:c>
      <x:c r="V124" s="9" t="str">
        <x:v>CORRECT_BEHAVIOR</x:v>
      </x:c>
      <x:c r="W124" s="13" t="str">
        <x:v>NOT_REVIEWED</x:v>
      </x:c>
      <x:c r="X124" s="13" t="str"/>
      <x:c r="Y124" s="13" t="str"/>
      <x:c r="Z124" s="13" t="str"/>
      <x:c r="AA124" s="13" t="str"/>
      <x:c r="AB124" s="13" t="str"/>
      <x:c r="AC124" s="13" t="str"/>
      <x:c r="AD124" s="13" t="str"/>
      <x:c r="AE124" s="13" t="str"/>
      <x:c r="AF124" s="13" t="str"/>
      <x:c r="AG124" s="13" t="str"/>
      <x:c r="AH124" s="13" t="str"/>
      <x:c r="AI124" s="16" t="str">
        <x:f>IF(AND(W124="REVIEWED",X124&lt;&gt;"",Y124&lt;&gt;"",COUNTA(Z124:AF124)=7,COUNTIF(Z124:AF124,"UNCLEAR")=0,(COUNTIF(Z124:AF124,"0")+COUNTIF(Z124:AF124,"1")+COUNTIF(Z124:AF124,"2"))&gt;0,AG124&lt;&gt;"",AH124&lt;&gt;"",AJ124&lt;&gt;""),(COUNTIF(Z124:AF124,"1")+2*COUNTIF(Z124:AF124,"2"))/(2*(COUNTIF(Z124:AF124,"0")+COUNTIF(Z124:AF124,"1")+COUNTIF(Z124:AF124,"2"))),"")</x:f>
      </x:c>
      <x:c r="AJ124" s="14" t="str"/>
      <x:c r="AK124" s="14" t="str"/>
      <x:c r="AL124" s="14" t="str"/>
      <x:c r="AM124" s="9" t="str">
        <x:v>RDF_FALSE_REJECT</x:v>
      </x:c>
      <x:c r="AN124" s="9" t="str">
        <x:v>Part I-A 7.3.1.1</x:v>
      </x:c>
      <x:c r="AO124" s="9" t="str">
        <x:v>MVP/SHACL_GENERATION_PIPELINE/experiments/LUNA_CONTEXTUAL_SINGLESHOT/RUN_01/runs/RUN-IMO-055-20260831T151458176733Z/artifacts/attempt_01/extracted_shape.ttl</x:v>
      </x:c>
      <x:c r="AP124" s="9" t="str">
        <x:v>9486d749ceae5161f8617d1de74b55b337c937b304bd06fce91e0651430589f4</x:v>
      </x:c>
      <x:c r="AQ124" s="52" t="inlineStr">
        <x:is>
          <x:t xml:space="preserve">PASS</x:t>
        </x:is>
      </x:c>
      <x:c r="AR124" s="53" t="inlineStr">
        <x:is>
          <x:t xml:space="preserve">VALID</x:t>
        </x:is>
      </x:c>
      <x:c r="AS124" s="53" t="inlineStr">
        <x:is>
          <x:t xml:space="preserve">IMO-055-P04=ACTIVATED | IMO-055-F04=ACTIVATED</x:t>
        </x:is>
      </x:c>
      <x:c r="AT124" s="53">
        <x:v>1</x:v>
      </x:c>
      <x:c r="AU124" s="53">
        <x:v>5</x:v>
      </x:c>
      <x:c r="AV124" s="53">
        <x:v>21</x:v>
      </x:c>
      <x:c r="AW124" s="53" t="inlineStr">
        <x:is>
          <x:t xml:space="preserve">sh:datatype, sh:hasValue, sh:in, sh:minCount, sh:or, sh:property</x:t>
        </x:is>
      </x:c>
      <x:c r="AX124" s="53">
        <x:v>0</x:v>
      </x:c>
      <x:c r="AY124" s="53">
        <x:v>1</x:v>
      </x:c>
      <x:c r="AZ124" s="53">
        <x:v>1</x:v>
      </x:c>
      <x:c r="BA124" s="54"/>
      <x:c r="BB124" s="54"/>
      <x:c r="BC124" s="54"/>
      <x:c r="BD124" s="55" t="str">
        <x:f>IF(OR(W124&lt;&gt;"REVIEWED",COUNTIF(BA124:BC124,"UNCLEAR")&gt;0,COUNTA(BA124:BC124)&lt;3,(COUNTIF(BA124:BC124,"0")+COUNTIF(BA124:BC124,"1")+COUNTIF(BA124:BC124,"2"))=0,AJ124=""),"",(COUNTIF(BA124:BC124,"1")+2*COUNTIF(BA124:BC124,"2"))/(2*(COUNTIF(BA124:BC124,"0")+COUNTIF(BA124:BC124,"1")+COUNTIF(BA124:BC124,"2"))))</x:f>
      </x:c>
    </x:row>
    <x:row r="125" ht="66" customHeight="1">
      <x:c r="A125" s="9" t="str">
        <x:v>BATCH_12</x:v>
      </x:c>
      <x:c r="B125" s="9" t="n">
        <x:v>119</x:v>
      </x:c>
      <x:c r="C125" s="9" t="str">
        <x:v>IMO-071</x:v>
      </x:c>
      <x:c r="D125" s="9" t="str">
        <x:v>IMO</x:v>
      </x:c>
      <x:c r="E125" s="9" t="str">
        <x:v>DIRECT_STATIC</x:v>
      </x:c>
      <x:c r="F125" s="9" t="str">
        <x:v>RUN_01</x:v>
      </x:c>
      <x:c r="G125" s="12" t="str">
        <x:v>OFFICIAL_ELIGIBLE_OUTPUT</x:v>
      </x:c>
      <x:c r="H125" s="12" t="str">
        <x:v>SINGLESHOT_CAPTURED_DIAGNOSTIC_PASS</x:v>
      </x:c>
      <x:c r="I125" s="12" t="str">
        <x:v>PARSED</x:v>
      </x:c>
      <x:c r="J125" s="12" t="str">
        <x:v>PASS</x:v>
      </x:c>
      <x:c r="K125" s="9" t="n">
        <x:v>6</x:v>
      </x:c>
      <x:c r="L125" s="9" t="n">
        <x:v>6</x:v>
      </x:c>
      <x:c r="M125" s="9" t="n">
        <x:v>6</x:v>
      </x:c>
      <x:c r="N125" s="9" t="n">
        <x:v>1</x:v>
      </x:c>
      <x:c r="O125" s="9" t="str">
        <x:v>IMO-071-P02</x:v>
      </x:c>
      <x:c r="P125" s="9" t="str">
        <x:v>PASS</x:v>
      </x:c>
      <x:c r="Q125" s="9" t="str">
        <x:v>PASS</x:v>
      </x:c>
      <x:c r="R125" s="9" t="str">
        <x:v>CORRECT_BEHAVIOR</x:v>
      </x:c>
      <x:c r="S125" s="9" t="str">
        <x:v>IMO-071-F04</x:v>
      </x:c>
      <x:c r="T125" s="9" t="str">
        <x:v>FAIL</x:v>
      </x:c>
      <x:c r="U125" s="9" t="str">
        <x:v>FAIL</x:v>
      </x:c>
      <x:c r="V125" s="9" t="str">
        <x:v>CORRECT_BEHAVIOR</x:v>
      </x:c>
      <x:c r="W125" s="13" t="str">
        <x:v>NOT_REVIEWED</x:v>
      </x:c>
      <x:c r="X125" s="13" t="str"/>
      <x:c r="Y125" s="13" t="str"/>
      <x:c r="Z125" s="13" t="str"/>
      <x:c r="AA125" s="13" t="str"/>
      <x:c r="AB125" s="13" t="str"/>
      <x:c r="AC125" s="13" t="str"/>
      <x:c r="AD125" s="13" t="str"/>
      <x:c r="AE125" s="13" t="str"/>
      <x:c r="AF125" s="13" t="str"/>
      <x:c r="AG125" s="13" t="str"/>
      <x:c r="AH125" s="13" t="str"/>
      <x:c r="AI125" s="16" t="str">
        <x:f>IF(AND(W125="REVIEWED",X125&lt;&gt;"",Y125&lt;&gt;"",COUNTA(Z125:AF125)=7,COUNTIF(Z125:AF125,"UNCLEAR")=0,(COUNTIF(Z125:AF125,"0")+COUNTIF(Z125:AF125,"1")+COUNTIF(Z125:AF125,"2"))&gt;0,AG125&lt;&gt;"",AH125&lt;&gt;"",AJ125&lt;&gt;""),(COUNTIF(Z125:AF125,"1")+2*COUNTIF(Z125:AF125,"2"))/(2*(COUNTIF(Z125:AF125,"0")+COUNTIF(Z125:AF125,"1")+COUNTIF(Z125:AF125,"2"))),"")</x:f>
      </x:c>
      <x:c r="AJ125" s="14" t="str"/>
      <x:c r="AK125" s="14" t="str"/>
      <x:c r="AL125" s="14" t="str"/>
      <x:c r="AM125" s="9" t="str"/>
      <x:c r="AN125" s="9" t="str">
        <x:v>Part I-A 8.3.3.1.2</x:v>
      </x:c>
      <x:c r="AO125" s="9" t="str">
        <x:v>MVP/SHACL_GENERATION_PIPELINE/experiments/LUNA_CONTEXTUAL_SINGLESHOT/RUN_01/runs/RUN-IMO-071-20260831T151956484835Z/artifacts/attempt_01/extracted_shape.ttl</x:v>
      </x:c>
      <x:c r="AP125" s="9" t="str">
        <x:v>2e277fc331250484cf149a5adb02d14f1bab3f71686ddef7f1b4512f81a773a3</x:v>
      </x:c>
      <x:c r="AQ125" s="52" t="inlineStr">
        <x:is>
          <x:t xml:space="preserve">PASS</x:t>
        </x:is>
      </x:c>
      <x:c r="AR125" s="53" t="inlineStr">
        <x:is>
          <x:t xml:space="preserve">VALID</x:t>
        </x:is>
      </x:c>
      <x:c r="AS125" s="53" t="inlineStr">
        <x:is>
          <x:t xml:space="preserve">IMO-071-P02=ACTIVATED | IMO-071-F04=ACTIVATED</x:t>
        </x:is>
      </x:c>
      <x:c r="AT125" s="53">
        <x:v>1</x:v>
      </x:c>
      <x:c r="AU125" s="53">
        <x:v>4</x:v>
      </x:c>
      <x:c r="AV125" s="53">
        <x:v>11</x:v>
      </x:c>
      <x:c r="AW125" s="53" t="inlineStr">
        <x:is>
          <x:t xml:space="preserve">sh:datatype, sh:hasValue, sh:maxCount, sh:minCount, sh:or, sh:property</x:t>
        </x:is>
      </x:c>
      <x:c r="AX125" s="53">
        <x:v>0</x:v>
      </x:c>
      <x:c r="AY125" s="53">
        <x:v>1</x:v>
      </x:c>
      <x:c r="AZ125" s="53">
        <x:v>1</x:v>
      </x:c>
      <x:c r="BA125" s="54"/>
      <x:c r="BB125" s="54"/>
      <x:c r="BC125" s="54"/>
      <x:c r="BD125" s="55" t="str">
        <x:f>IF(OR(W125&lt;&gt;"REVIEWED",COUNTIF(BA125:BC125,"UNCLEAR")&gt;0,COUNTA(BA125:BC125)&lt;3,(COUNTIF(BA125:BC125,"0")+COUNTIF(BA125:BC125,"1")+COUNTIF(BA125:BC125,"2"))=0,AJ125=""),"",(COUNTIF(BA125:BC125,"1")+2*COUNTIF(BA125:BC125,"2"))/(2*(COUNTIF(BA125:BC125,"0")+COUNTIF(BA125:BC125,"1")+COUNTIF(BA125:BC125,"2"))))</x:f>
      </x:c>
    </x:row>
    <x:row r="126" ht="66" customHeight="1">
      <x:c r="A126" s="9" t="str">
        <x:v>BATCH_12</x:v>
      </x:c>
      <x:c r="B126" s="9" t="n">
        <x:v>120</x:v>
      </x:c>
      <x:c r="C126" s="9" t="str">
        <x:v>I2-052</x:v>
      </x:c>
      <x:c r="D126" s="9" t="str">
        <x:v>I2</x:v>
      </x:c>
      <x:c r="E126" s="9" t="str">
        <x:v>COMPLEX_READINESS</x:v>
      </x:c>
      <x:c r="F126" s="9" t="str">
        <x:v>RUN_01</x:v>
      </x:c>
      <x:c r="G126" s="12" t="str">
        <x:v>OFFICIAL_ELIGIBLE_OUTPUT</x:v>
      </x:c>
      <x:c r="H126" s="12" t="str">
        <x:v>SINGLESHOT_CAPTURED_DIAGNOSTIC_PASS</x:v>
      </x:c>
      <x:c r="I126" s="12" t="str">
        <x:v>PARSED</x:v>
      </x:c>
      <x:c r="J126" s="12" t="str">
        <x:v>PASS</x:v>
      </x:c>
      <x:c r="K126" s="9" t="n">
        <x:v>12</x:v>
      </x:c>
      <x:c r="L126" s="9" t="n">
        <x:v>12</x:v>
      </x:c>
      <x:c r="M126" s="9" t="n">
        <x:v>9</x:v>
      </x:c>
      <x:c r="N126" s="9" t="n">
        <x:v>0</x:v>
      </x:c>
      <x:c r="O126" s="9" t="str">
        <x:v>I2-052-I-P01</x:v>
      </x:c>
      <x:c r="P126" s="9" t="str">
        <x:v>PASS</x:v>
      </x:c>
      <x:c r="Q126" s="9" t="str">
        <x:v>FAIL</x:v>
      </x:c>
      <x:c r="R126" s="9" t="str">
        <x:v>FALSE_REJECT</x:v>
      </x:c>
      <x:c r="S126" s="9" t="str">
        <x:v>I2-052-I-F06</x:v>
      </x:c>
      <x:c r="T126" s="9" t="str">
        <x:v>FAIL</x:v>
      </x:c>
      <x:c r="U126" s="9" t="str">
        <x:v>FAIL</x:v>
      </x:c>
      <x:c r="V126" s="9" t="str">
        <x:v>CORRECT_BEHAVIOR</x:v>
      </x:c>
      <x:c r="W126" s="13" t="str">
        <x:v>NOT_REVIEWED</x:v>
      </x:c>
      <x:c r="X126" s="13" t="str"/>
      <x:c r="Y126" s="13" t="str"/>
      <x:c r="Z126" s="13" t="str"/>
      <x:c r="AA126" s="13" t="str"/>
      <x:c r="AB126" s="13" t="str"/>
      <x:c r="AC126" s="13" t="str"/>
      <x:c r="AD126" s="13" t="str"/>
      <x:c r="AE126" s="13" t="str"/>
      <x:c r="AF126" s="13" t="str"/>
      <x:c r="AG126" s="13" t="str"/>
      <x:c r="AH126" s="13" t="str"/>
      <x:c r="AI126" s="16" t="str">
        <x:f>IF(AND(W126="REVIEWED",X126&lt;&gt;"",Y126&lt;&gt;"",COUNTA(Z126:AF126)=7,COUNTIF(Z126:AF126,"UNCLEAR")=0,(COUNTIF(Z126:AF126,"0")+COUNTIF(Z126:AF126,"1")+COUNTIF(Z126:AF126,"2"))&gt;0,AG126&lt;&gt;"",AH126&lt;&gt;"",AJ126&lt;&gt;""),(COUNTIF(Z126:AF126,"1")+2*COUNTIF(Z126:AF126,"2"))/(2*(COUNTIF(Z126:AF126,"0")+COUNTIF(Z126:AF126,"1")+COUNTIF(Z126:AF126,"2"))),"")</x:f>
      </x:c>
      <x:c r="AJ126" s="14" t="str"/>
      <x:c r="AK126" s="14" t="str"/>
      <x:c r="AL126" s="14" t="str"/>
      <x:c r="AM126" s="9" t="str">
        <x:v>ALWAYS_FAIL; RDF_FALSE_REJECT</x:v>
      </x:c>
      <x:c r="AN126" s="9" t="str">
        <x:v>I2.13.3.1 (intermediate values by linear interpolation)</x:v>
      </x:c>
      <x:c r="AO126" s="9" t="str">
        <x:v>MVP/SHACL_GENERATION_PIPELINE/experiments/LUNA_CONTEXTUAL_SINGLESHOT/RUN_01/runs/RUN-I2-052-20260831T144034017752Z/artifacts/attempt_01/extracted_shape.ttl</x:v>
      </x:c>
      <x:c r="AP126" s="9" t="str">
        <x:v>0b19aa71dfb7da1f4a490ff63c4fb6dd292b6fd0f7075199a38ef38a6d3065a4</x:v>
      </x:c>
      <x:c r="AQ126" s="52" t="inlineStr">
        <x:is>
          <x:t xml:space="preserve">PASS</x:t>
        </x:is>
      </x:c>
      <x:c r="AR126" s="53" t="inlineStr">
        <x:is>
          <x:t xml:space="preserve">VALID</x:t>
        </x:is>
      </x:c>
      <x:c r="AS126" s="53" t="inlineStr">
        <x:is>
          <x:t xml:space="preserve">I2-052-I-P01=ACTIVATED | I2-052-I-F06=ACTIVATED</x:t>
        </x:is>
      </x:c>
      <x:c r="AT126" s="53">
        <x:v>6</x:v>
      </x:c>
      <x:c r="AU126" s="53">
        <x:v>14</x:v>
      </x:c>
      <x:c r="AV126" s="53">
        <x:v>50</x:v>
      </x:c>
      <x:c r="AW126" s="53" t="inlineStr">
        <x:is>
          <x:t xml:space="preserve">sh:class, sh:datatype, sh:hasValue, sh:maxCount, sh:minCount, sh:node, sh:property</x:t>
        </x:is>
      </x:c>
      <x:c r="AX126" s="53">
        <x:v>0</x:v>
      </x:c>
      <x:c r="AY126" s="53">
        <x:v>1</x:v>
      </x:c>
      <x:c r="AZ126" s="53">
        <x:v>0</x:v>
      </x:c>
      <x:c r="BA126" s="54"/>
      <x:c r="BB126" s="54"/>
      <x:c r="BC126" s="54"/>
      <x:c r="BD126" s="55" t="str">
        <x:f>IF(OR(W126&lt;&gt;"REVIEWED",COUNTIF(BA126:BC126,"UNCLEAR")&gt;0,COUNTA(BA126:BC126)&lt;3,(COUNTIF(BA126:BC126,"0")+COUNTIF(BA126:BC126,"1")+COUNTIF(BA126:BC126,"2"))=0,AJ126=""),"",(COUNTIF(BA126:BC126,"1")+2*COUNTIF(BA126:BC126,"2"))/(2*(COUNTIF(BA126:BC126,"0")+COUNTIF(BA126:BC126,"1")+COUNTIF(BA126:BC126,"2"))))</x:f>
      </x:c>
    </x:row>
    <x:row r="127" ht="66" customHeight="1">
      <x:c r="A127" s="9" t="str">
        <x:v>BATCH_13</x:v>
      </x:c>
      <x:c r="B127" s="9" t="n">
        <x:v>121</x:v>
      </x:c>
      <x:c r="C127" s="9" t="str">
        <x:v>IMO-095</x:v>
      </x:c>
      <x:c r="D127" s="9" t="str">
        <x:v>IMO</x:v>
      </x:c>
      <x:c r="E127" s="9" t="str">
        <x:v>DIRECT_STATIC</x:v>
      </x:c>
      <x:c r="F127" s="9" t="str">
        <x:v>RUN_01</x:v>
      </x:c>
      <x:c r="G127" s="12" t="str">
        <x:v>OFFICIAL_ELIGIBLE_OUTPUT</x:v>
      </x:c>
      <x:c r="H127" s="12" t="str">
        <x:v>SINGLESHOT_CAPTURED_DIAGNOSTIC_PASS</x:v>
      </x:c>
      <x:c r="I127" s="12" t="str">
        <x:v>PARSED</x:v>
      </x:c>
      <x:c r="J127" s="12" t="str">
        <x:v>PASS</x:v>
      </x:c>
      <x:c r="K127" s="9" t="n">
        <x:v>6</x:v>
      </x:c>
      <x:c r="L127" s="9" t="n">
        <x:v>6</x:v>
      </x:c>
      <x:c r="M127" s="9" t="n">
        <x:v>4</x:v>
      </x:c>
      <x:c r="N127" s="9" t="n">
        <x:v>0</x:v>
      </x:c>
      <x:c r="O127" s="9" t="str">
        <x:v>IMO-095-J-P02</x:v>
      </x:c>
      <x:c r="P127" s="9" t="str">
        <x:v>PASS</x:v>
      </x:c>
      <x:c r="Q127" s="9" t="str">
        <x:v>FAIL</x:v>
      </x:c>
      <x:c r="R127" s="9" t="str">
        <x:v>FALSE_REJECT</x:v>
      </x:c>
      <x:c r="S127" s="9" t="str">
        <x:v>IMO-095-J-F01</x:v>
      </x:c>
      <x:c r="T127" s="9" t="str">
        <x:v>FAIL</x:v>
      </x:c>
      <x:c r="U127" s="9" t="str">
        <x:v>FAIL</x:v>
      </x:c>
      <x:c r="V127" s="9" t="str">
        <x:v>CORRECT_BEHAVIOR</x:v>
      </x:c>
      <x:c r="W127" s="13" t="str">
        <x:v>NOT_REVIEWED</x:v>
      </x:c>
      <x:c r="X127" s="13" t="str"/>
      <x:c r="Y127" s="13" t="str"/>
      <x:c r="Z127" s="13" t="str"/>
      <x:c r="AA127" s="13" t="str"/>
      <x:c r="AB127" s="13" t="str"/>
      <x:c r="AC127" s="13" t="str"/>
      <x:c r="AD127" s="13" t="str"/>
      <x:c r="AE127" s="13" t="str"/>
      <x:c r="AF127" s="13" t="str"/>
      <x:c r="AG127" s="13" t="str"/>
      <x:c r="AH127" s="13" t="str"/>
      <x:c r="AI127" s="16" t="str">
        <x:f>IF(AND(W127="REVIEWED",X127&lt;&gt;"",Y127&lt;&gt;"",COUNTA(Z127:AF127)=7,COUNTIF(Z127:AF127,"UNCLEAR")=0,(COUNTIF(Z127:AF127,"0")+COUNTIF(Z127:AF127,"1")+COUNTIF(Z127:AF127,"2"))&gt;0,AG127&lt;&gt;"",AH127&lt;&gt;"",AJ127&lt;&gt;""),(COUNTIF(Z127:AF127,"1")+2*COUNTIF(Z127:AF127,"2"))/(2*(COUNTIF(Z127:AF127,"0")+COUNTIF(Z127:AF127,"1")+COUNTIF(Z127:AF127,"2"))),"")</x:f>
      </x:c>
      <x:c r="AJ127" s="14" t="str"/>
      <x:c r="AK127" s="14" t="str"/>
      <x:c r="AL127" s="14" t="str"/>
      <x:c r="AM127" s="9" t="str">
        <x:v>ALWAYS_FAIL; RDF_FALSE_REJECT</x:v>
      </x:c>
      <x:c r="AN127" s="9" t="str">
        <x:v>Part I-A 10.3.1.3</x:v>
      </x:c>
      <x:c r="AO127" s="9" t="str">
        <x:v>MVP/SHACL_GENERATION_PIPELINE/experiments/LUNA_CONTEXTUAL_SINGLESHOT/RUN_01/runs/RUN-IMO-095-20260831T152600904537Z/artifacts/attempt_01/extracted_shape.ttl</x:v>
      </x:c>
      <x:c r="AP127" s="9" t="str">
        <x:v>e5c2b10f505fef153ec9d44f97b2b21ecb5d3d8b0d6f7b2def4726a50aa14fa0</x:v>
      </x:c>
      <x:c r="AQ127" s="52" t="inlineStr">
        <x:is>
          <x:t xml:space="preserve">PASS</x:t>
        </x:is>
      </x:c>
      <x:c r="AR127" s="53" t="inlineStr">
        <x:is>
          <x:t xml:space="preserve">VALID</x:t>
        </x:is>
      </x:c>
      <x:c r="AS127" s="53" t="inlineStr">
        <x:is>
          <x:t xml:space="preserve">IMO-095-J-P02=ACTIVATED | IMO-095-J-F01=ACTIVATED</x:t>
        </x:is>
      </x:c>
      <x:c r="AT127" s="53">
        <x:v>2</x:v>
      </x:c>
      <x:c r="AU127" s="53">
        <x:v>5</x:v>
      </x:c>
      <x:c r="AV127" s="53">
        <x:v>19</x:v>
      </x:c>
      <x:c r="AW127" s="53" t="inlineStr">
        <x:is>
          <x:t xml:space="preserve">sh:datatype, sh:hasValue, sh:maxCount, sh:minCount, sh:node, sh:property</x:t>
        </x:is>
      </x:c>
      <x:c r="AX127" s="53">
        <x:v>2</x:v>
      </x:c>
      <x:c r="AY127" s="53">
        <x:v>1</x:v>
      </x:c>
      <x:c r="AZ127" s="53">
        <x:v>0</x:v>
      </x:c>
      <x:c r="BA127" s="54"/>
      <x:c r="BB127" s="54"/>
      <x:c r="BC127" s="54"/>
      <x:c r="BD127" s="55" t="str">
        <x:f>IF(OR(W127&lt;&gt;"REVIEWED",COUNTIF(BA127:BC127,"UNCLEAR")&gt;0,COUNTA(BA127:BC127)&lt;3,(COUNTIF(BA127:BC127,"0")+COUNTIF(BA127:BC127,"1")+COUNTIF(BA127:BC127,"2"))=0,AJ127=""),"",(COUNTIF(BA127:BC127,"1")+2*COUNTIF(BA127:BC127,"2"))/(2*(COUNTIF(BA127:BC127,"0")+COUNTIF(BA127:BC127,"1")+COUNTIF(BA127:BC127,"2"))))</x:f>
      </x:c>
    </x:row>
    <x:row r="128" ht="66" customHeight="1">
      <x:c r="A128" s="9" t="str">
        <x:v>BATCH_13</x:v>
      </x:c>
      <x:c r="B128" s="9" t="n">
        <x:v>122</x:v>
      </x:c>
      <x:c r="C128" s="9" t="str">
        <x:v>TRF-048</x:v>
      </x:c>
      <x:c r="D128" s="9" t="str">
        <x:v>TRAFICOM</x:v>
      </x:c>
      <x:c r="E128" s="9" t="str">
        <x:v>DIRECT_CALCULATION</x:v>
      </x:c>
      <x:c r="F128" s="9" t="str">
        <x:v>RUN_01</x:v>
      </x:c>
      <x:c r="G128" s="12" t="str">
        <x:v>OFFICIAL_ELIGIBLE_OUTPUT</x:v>
      </x:c>
      <x:c r="H128" s="12" t="str">
        <x:v>SINGLESHOT_CAPTURED_DIAGNOSTIC_PASS</x:v>
      </x:c>
      <x:c r="I128" s="12" t="str">
        <x:v>PARSED</x:v>
      </x:c>
      <x:c r="J128" s="12" t="str">
        <x:v>PASS</x:v>
      </x:c>
      <x:c r="K128" s="9" t="n">
        <x:v>11</x:v>
      </x:c>
      <x:c r="L128" s="9" t="n">
        <x:v>11</x:v>
      </x:c>
      <x:c r="M128" s="9" t="n">
        <x:v>10</x:v>
      </x:c>
      <x:c r="N128" s="9" t="n">
        <x:v>0</x:v>
      </x:c>
      <x:c r="O128" s="9" t="str">
        <x:v>TRF-048-P02</x:v>
      </x:c>
      <x:c r="P128" s="9" t="str">
        <x:v>PASS</x:v>
      </x:c>
      <x:c r="Q128" s="9" t="str">
        <x:v>PASS</x:v>
      </x:c>
      <x:c r="R128" s="9" t="str">
        <x:v>CORRECT_BEHAVIOR</x:v>
      </x:c>
      <x:c r="S128" s="9" t="str">
        <x:v>TRF-048-F04</x:v>
      </x:c>
      <x:c r="T128" s="9" t="str">
        <x:v>FAIL</x:v>
      </x:c>
      <x:c r="U128" s="9" t="str">
        <x:v>FAIL</x:v>
      </x:c>
      <x:c r="V128" s="9" t="str">
        <x:v>CORRECT_BEHAVIOR</x:v>
      </x:c>
      <x:c r="W128" s="13" t="str">
        <x:v>NOT_REVIEWED</x:v>
      </x:c>
      <x:c r="X128" s="13" t="str"/>
      <x:c r="Y128" s="13" t="str"/>
      <x:c r="Z128" s="13" t="str"/>
      <x:c r="AA128" s="13" t="str"/>
      <x:c r="AB128" s="13" t="str"/>
      <x:c r="AC128" s="13" t="str"/>
      <x:c r="AD128" s="13" t="str"/>
      <x:c r="AE128" s="13" t="str"/>
      <x:c r="AF128" s="13" t="str"/>
      <x:c r="AG128" s="13" t="str"/>
      <x:c r="AH128" s="13" t="str"/>
      <x:c r="AI128" s="16" t="str">
        <x:f>IF(AND(W128="REVIEWED",X128&lt;&gt;"",Y128&lt;&gt;"",COUNTA(Z128:AF128)=7,COUNTIF(Z128:AF128,"UNCLEAR")=0,(COUNTIF(Z128:AF128,"0")+COUNTIF(Z128:AF128,"1")+COUNTIF(Z128:AF128,"2"))&gt;0,AG128&lt;&gt;"",AH128&lt;&gt;"",AJ128&lt;&gt;""),(COUNTIF(Z128:AF128,"1")+2*COUNTIF(Z128:AF128,"2"))/(2*(COUNTIF(Z128:AF128,"0")+COUNTIF(Z128:AF128,"1")+COUNTIF(Z128:AF128,"2"))),"")</x:f>
      </x:c>
      <x:c r="AJ128" s="14" t="str"/>
      <x:c r="AK128" s="14" t="str"/>
      <x:c r="AL128" s="14" t="str"/>
      <x:c r="AM128" s="9" t="str">
        <x:v>RDF_FALSE_ACCEPT</x:v>
      </x:c>
      <x:c r="AN128" s="9" t="str">
        <x:v>4.4.3</x:v>
      </x:c>
      <x:c r="AO128" s="9" t="str">
        <x:v>MVP/SHACL_GENERATION_PIPELINE/experiments/LUNA_CONTEXTUAL_SINGLESHOT/RUN_01/runs/RUN-TRF-048-20260831T160755240388Z/artifacts/attempt_01/extracted_shape.ttl</x:v>
      </x:c>
      <x:c r="AP128" s="9" t="str">
        <x:v>4c1b6321d7700dbcdb6419658499e3ad0586302e60eac69c630a209817a8c14a</x:v>
      </x:c>
      <x:c r="AQ128" s="52" t="inlineStr">
        <x:is>
          <x:t xml:space="preserve">PASS</x:t>
        </x:is>
      </x:c>
      <x:c r="AR128" s="53" t="inlineStr">
        <x:is>
          <x:t xml:space="preserve">VALID</x:t>
        </x:is>
      </x:c>
      <x:c r="AS128" s="53" t="inlineStr">
        <x:is>
          <x:t xml:space="preserve">TRF-048-P02=ACTIVATED | TRF-048-F04=ACTIVATED</x:t>
        </x:is>
      </x:c>
      <x:c r="AT128" s="53">
        <x:v>7</x:v>
      </x:c>
      <x:c r="AU128" s="53">
        <x:v>22</x:v>
      </x:c>
      <x:c r="AV128" s="53">
        <x:v>93</x:v>
      </x:c>
      <x:c r="AW128" s="53" t="inlineStr">
        <x:is>
          <x:t xml:space="preserve">sh:class, sh:datatype, sh:hasValue, sh:in, sh:maxCount, sh:minCount, sh:node, sh:property</x:t>
        </x:is>
      </x:c>
      <x:c r="AX128" s="53">
        <x:v>2</x:v>
      </x:c>
      <x:c r="AY128" s="53">
        <x:v>1</x:v>
      </x:c>
      <x:c r="AZ128" s="53">
        <x:v>0</x:v>
      </x:c>
      <x:c r="BA128" s="54"/>
      <x:c r="BB128" s="54"/>
      <x:c r="BC128" s="54"/>
      <x:c r="BD128" s="55" t="str">
        <x:f>IF(OR(W128&lt;&gt;"REVIEWED",COUNTIF(BA128:BC128,"UNCLEAR")&gt;0,COUNTA(BA128:BC128)&lt;3,(COUNTIF(BA128:BC128,"0")+COUNTIF(BA128:BC128,"1")+COUNTIF(BA128:BC128,"2"))=0,AJ128=""),"",(COUNTIF(BA128:BC128,"1")+2*COUNTIF(BA128:BC128,"2"))/(2*(COUNTIF(BA128:BC128,"0")+COUNTIF(BA128:BC128,"1")+COUNTIF(BA128:BC128,"2"))))</x:f>
      </x:c>
    </x:row>
    <x:row r="129" ht="66" customHeight="1">
      <x:c r="A129" s="9" t="str">
        <x:v>BATCH_13</x:v>
      </x:c>
      <x:c r="B129" s="9" t="n">
        <x:v>123</x:v>
      </x:c>
      <x:c r="C129" s="9" t="str">
        <x:v>I2-054</x:v>
      </x:c>
      <x:c r="D129" s="9" t="str">
        <x:v>I2</x:v>
      </x:c>
      <x:c r="E129" s="9" t="str">
        <x:v>COMPLEX_READINESS</x:v>
      </x:c>
      <x:c r="F129" s="9" t="str">
        <x:v>RUN_01</x:v>
      </x:c>
      <x:c r="G129" s="12" t="str">
        <x:v>OFFICIAL_ELIGIBLE_OUTPUT</x:v>
      </x:c>
      <x:c r="H129" s="12" t="str">
        <x:v>SINGLESHOT_CAPTURED_DIAGNOSTIC_PASS</x:v>
      </x:c>
      <x:c r="I129" s="12" t="str">
        <x:v>PARSED</x:v>
      </x:c>
      <x:c r="J129" s="12" t="str">
        <x:v>PASS</x:v>
      </x:c>
      <x:c r="K129" s="9" t="n">
        <x:v>12</x:v>
      </x:c>
      <x:c r="L129" s="9" t="n">
        <x:v>12</x:v>
      </x:c>
      <x:c r="M129" s="9" t="n">
        <x:v>9</x:v>
      </x:c>
      <x:c r="N129" s="9" t="n">
        <x:v>0</x:v>
      </x:c>
      <x:c r="O129" s="9" t="str">
        <x:v>I2-054-I-P01</x:v>
      </x:c>
      <x:c r="P129" s="9" t="str">
        <x:v>PASS</x:v>
      </x:c>
      <x:c r="Q129" s="9" t="str">
        <x:v>FAIL</x:v>
      </x:c>
      <x:c r="R129" s="9" t="str">
        <x:v>FALSE_REJECT</x:v>
      </x:c>
      <x:c r="S129" s="9" t="str">
        <x:v>I2-054-I-F04</x:v>
      </x:c>
      <x:c r="T129" s="9" t="str">
        <x:v>FAIL</x:v>
      </x:c>
      <x:c r="U129" s="9" t="str">
        <x:v>FAIL</x:v>
      </x:c>
      <x:c r="V129" s="9" t="str">
        <x:v>CORRECT_BEHAVIOR</x:v>
      </x:c>
      <x:c r="W129" s="13" t="str">
        <x:v>NOT_REVIEWED</x:v>
      </x:c>
      <x:c r="X129" s="13" t="str"/>
      <x:c r="Y129" s="13" t="str"/>
      <x:c r="Z129" s="13" t="str"/>
      <x:c r="AA129" s="13" t="str"/>
      <x:c r="AB129" s="13" t="str"/>
      <x:c r="AC129" s="13" t="str"/>
      <x:c r="AD129" s="13" t="str"/>
      <x:c r="AE129" s="13" t="str"/>
      <x:c r="AF129" s="13" t="str"/>
      <x:c r="AG129" s="13" t="str"/>
      <x:c r="AH129" s="13" t="str"/>
      <x:c r="AI129" s="16" t="str">
        <x:f>IF(AND(W129="REVIEWED",X129&lt;&gt;"",Y129&lt;&gt;"",COUNTA(Z129:AF129)=7,COUNTIF(Z129:AF129,"UNCLEAR")=0,(COUNTIF(Z129:AF129,"0")+COUNTIF(Z129:AF129,"1")+COUNTIF(Z129:AF129,"2"))&gt;0,AG129&lt;&gt;"",AH129&lt;&gt;"",AJ129&lt;&gt;""),(COUNTIF(Z129:AF129,"1")+2*COUNTIF(Z129:AF129,"2"))/(2*(COUNTIF(Z129:AF129,"0")+COUNTIF(Z129:AF129,"1")+COUNTIF(Z129:AF129,"2"))),"")</x:f>
      </x:c>
      <x:c r="AJ129" s="14" t="str"/>
      <x:c r="AK129" s="14" t="str"/>
      <x:c r="AL129" s="14" t="str"/>
      <x:c r="AM129" s="9" t="str">
        <x:v>ALWAYS_FAIL; RDF_FALSE_REJECT</x:v>
      </x:c>
      <x:c r="AN129" s="9" t="str">
        <x:v>I2.13.4.1</x:v>
      </x:c>
      <x:c r="AO129" s="9" t="str">
        <x:v>MVP/SHACL_GENERATION_PIPELINE/experiments/LUNA_CONTEXTUAL_SINGLESHOT/RUN_01/runs/RUN-I2-054-20260831T144533843680Z/artifacts/attempt_01/extracted_shape.ttl</x:v>
      </x:c>
      <x:c r="AP129" s="9" t="str">
        <x:v>3473ffc04cd85e1655d070a1a359a0f9dd2e4e1212c2ecda345dd843b46ef1fd</x:v>
      </x:c>
      <x:c r="AQ129" s="52" t="inlineStr">
        <x:is>
          <x:t xml:space="preserve">PASS</x:t>
        </x:is>
      </x:c>
      <x:c r="AR129" s="53" t="inlineStr">
        <x:is>
          <x:t xml:space="preserve">VALID</x:t>
        </x:is>
      </x:c>
      <x:c r="AS129" s="53" t="inlineStr">
        <x:is>
          <x:t xml:space="preserve">I2-054-I-P01=ACTIVATED | I2-054-I-F04=ACTIVATED</x:t>
        </x:is>
      </x:c>
      <x:c r="AT129" s="53">
        <x:v>1</x:v>
      </x:c>
      <x:c r="AU129" s="53">
        <x:v>26</x:v>
      </x:c>
      <x:c r="AV129" s="53">
        <x:v>104</x:v>
      </x:c>
      <x:c r="AW129" s="53" t="inlineStr">
        <x:is>
          <x:t xml:space="preserve">sh:class, sh:datatype, sh:hasValue, sh:maxCount, sh:minCount, sh:node, sh:property</x:t>
        </x:is>
      </x:c>
      <x:c r="AX129" s="53">
        <x:v>0</x:v>
      </x:c>
      <x:c r="AY129" s="53">
        <x:v>1</x:v>
      </x:c>
      <x:c r="AZ129" s="53">
        <x:v>0</x:v>
      </x:c>
      <x:c r="BA129" s="54"/>
      <x:c r="BB129" s="54"/>
      <x:c r="BC129" s="54"/>
      <x:c r="BD129" s="55" t="str">
        <x:f>IF(OR(W129&lt;&gt;"REVIEWED",COUNTIF(BA129:BC129,"UNCLEAR")&gt;0,COUNTA(BA129:BC129)&lt;3,(COUNTIF(BA129:BC129,"0")+COUNTIF(BA129:BC129,"1")+COUNTIF(BA129:BC129,"2"))=0,AJ129=""),"",(COUNTIF(BA129:BC129,"1")+2*COUNTIF(BA129:BC129,"2"))/(2*(COUNTIF(BA129:BC129,"0")+COUNTIF(BA129:BC129,"1")+COUNTIF(BA129:BC129,"2"))))</x:f>
      </x:c>
    </x:row>
    <x:row r="130" ht="66" customHeight="1">
      <x:c r="A130" s="9" t="str">
        <x:v>BATCH_13</x:v>
      </x:c>
      <x:c r="B130" s="9" t="n">
        <x:v>124</x:v>
      </x:c>
      <x:c r="C130" s="9" t="str">
        <x:v>TRF-045</x:v>
      </x:c>
      <x:c r="D130" s="9" t="str">
        <x:v>TRAFICOM</x:v>
      </x:c>
      <x:c r="E130" s="9" t="str">
        <x:v>DIRECT_STATIC</x:v>
      </x:c>
      <x:c r="F130" s="9" t="str">
        <x:v>RUN_01</x:v>
      </x:c>
      <x:c r="G130" s="12" t="str">
        <x:v>OFFICIAL_ELIGIBLE_OUTPUT</x:v>
      </x:c>
      <x:c r="H130" s="12" t="str">
        <x:v>SINGLESHOT_CAPTURED_DIAGNOSTIC_PASS</x:v>
      </x:c>
      <x:c r="I130" s="12" t="str">
        <x:v>PARSED</x:v>
      </x:c>
      <x:c r="J130" s="12" t="str">
        <x:v>PASS</x:v>
      </x:c>
      <x:c r="K130" s="9" t="n">
        <x:v>8</x:v>
      </x:c>
      <x:c r="L130" s="9" t="n">
        <x:v>8</x:v>
      </x:c>
      <x:c r="M130" s="9" t="n">
        <x:v>8</x:v>
      </x:c>
      <x:c r="N130" s="9" t="n">
        <x:v>1</x:v>
      </x:c>
      <x:c r="O130" s="9" t="str">
        <x:v>TRF-045-P04</x:v>
      </x:c>
      <x:c r="P130" s="9" t="str">
        <x:v>PASS</x:v>
      </x:c>
      <x:c r="Q130" s="9" t="str">
        <x:v>PASS</x:v>
      </x:c>
      <x:c r="R130" s="9" t="str">
        <x:v>CORRECT_BEHAVIOR</x:v>
      </x:c>
      <x:c r="S130" s="9" t="str">
        <x:v>TRF-045-F02</x:v>
      </x:c>
      <x:c r="T130" s="9" t="str">
        <x:v>FAIL</x:v>
      </x:c>
      <x:c r="U130" s="9" t="str">
        <x:v>FAIL</x:v>
      </x:c>
      <x:c r="V130" s="9" t="str">
        <x:v>CORRECT_BEHAVIOR</x:v>
      </x:c>
      <x:c r="W130" s="13" t="str">
        <x:v>NOT_REVIEWED</x:v>
      </x:c>
      <x:c r="X130" s="13" t="str"/>
      <x:c r="Y130" s="13" t="str"/>
      <x:c r="Z130" s="13" t="str"/>
      <x:c r="AA130" s="13" t="str"/>
      <x:c r="AB130" s="13" t="str"/>
      <x:c r="AC130" s="13" t="str"/>
      <x:c r="AD130" s="13" t="str"/>
      <x:c r="AE130" s="13" t="str"/>
      <x:c r="AF130" s="13" t="str"/>
      <x:c r="AG130" s="13" t="str"/>
      <x:c r="AH130" s="13" t="str"/>
      <x:c r="AI130" s="16" t="str">
        <x:f>IF(AND(W130="REVIEWED",X130&lt;&gt;"",Y130&lt;&gt;"",COUNTA(Z130:AF130)=7,COUNTIF(Z130:AF130,"UNCLEAR")=0,(COUNTIF(Z130:AF130,"0")+COUNTIF(Z130:AF130,"1")+COUNTIF(Z130:AF130,"2"))&gt;0,AG130&lt;&gt;"",AH130&lt;&gt;"",AJ130&lt;&gt;""),(COUNTIF(Z130:AF130,"1")+2*COUNTIF(Z130:AF130,"2"))/(2*(COUNTIF(Z130:AF130,"0")+COUNTIF(Z130:AF130,"1")+COUNTIF(Z130:AF130,"2"))),"")</x:f>
      </x:c>
      <x:c r="AJ130" s="14" t="str"/>
      <x:c r="AK130" s="14" t="str"/>
      <x:c r="AL130" s="14" t="str"/>
      <x:c r="AM130" s="9" t="str"/>
      <x:c r="AN130" s="9" t="str">
        <x:v>4.4.2.1</x:v>
      </x:c>
      <x:c r="AO130" s="9" t="str">
        <x:v>MVP/SHACL_GENERATION_PIPELINE/experiments/LUNA_CONTEXTUAL_SINGLESHOT/RUN_01/runs/RUN-TRF-045-20260831T160559023128Z/artifacts/attempt_01/extracted_shape.ttl</x:v>
      </x:c>
      <x:c r="AP130" s="9" t="str">
        <x:v>6138084dcb76aae6c4b17e4a42e94f3fbbba4e7fb4b9fdf6d0a4eb52f31b0f7f</x:v>
      </x:c>
      <x:c r="AQ130" s="52" t="inlineStr">
        <x:is>
          <x:t xml:space="preserve">PASS</x:t>
        </x:is>
      </x:c>
      <x:c r="AR130" s="53" t="inlineStr">
        <x:is>
          <x:t xml:space="preserve">VALID</x:t>
        </x:is>
      </x:c>
      <x:c r="AS130" s="53" t="inlineStr">
        <x:is>
          <x:t xml:space="preserve">TRF-045-P04=ACTIVATED | TRF-045-F02=ACTIVATED</x:t>
        </x:is>
      </x:c>
      <x:c r="AT130" s="53">
        <x:v>1</x:v>
      </x:c>
      <x:c r="AU130" s="53">
        <x:v>7</x:v>
      </x:c>
      <x:c r="AV130" s="53">
        <x:v>28</x:v>
      </x:c>
      <x:c r="AW130" s="53" t="inlineStr">
        <x:is>
          <x:t xml:space="preserve">sh:class, sh:datatype, sh:hasValue, sh:maxCount, sh:minCount, sh:node, sh:property</x:t>
        </x:is>
      </x:c>
      <x:c r="AX130" s="53">
        <x:v>1</x:v>
      </x:c>
      <x:c r="AY130" s="53">
        <x:v>1</x:v>
      </x:c>
      <x:c r="AZ130" s="53">
        <x:v>0</x:v>
      </x:c>
      <x:c r="BA130" s="54"/>
      <x:c r="BB130" s="54"/>
      <x:c r="BC130" s="54"/>
      <x:c r="BD130" s="55" t="str">
        <x:f>IF(OR(W130&lt;&gt;"REVIEWED",COUNTIF(BA130:BC130,"UNCLEAR")&gt;0,COUNTA(BA130:BC130)&lt;3,(COUNTIF(BA130:BC130,"0")+COUNTIF(BA130:BC130,"1")+COUNTIF(BA130:BC130,"2"))=0,AJ130=""),"",(COUNTIF(BA130:BC130,"1")+2*COUNTIF(BA130:BC130,"2"))/(2*(COUNTIF(BA130:BC130,"0")+COUNTIF(BA130:BC130,"1")+COUNTIF(BA130:BC130,"2"))))</x:f>
      </x:c>
    </x:row>
    <x:row r="131" ht="66" customHeight="1">
      <x:c r="A131" s="9" t="str">
        <x:v>BATCH_13</x:v>
      </x:c>
      <x:c r="B131" s="9" t="n">
        <x:v>125</x:v>
      </x:c>
      <x:c r="C131" s="9" t="str">
        <x:v>TRF-079</x:v>
      </x:c>
      <x:c r="D131" s="9" t="str">
        <x:v>TRAFICOM</x:v>
      </x:c>
      <x:c r="E131" s="9" t="str">
        <x:v>DIRECT_CALCULATION</x:v>
      </x:c>
      <x:c r="F131" s="9" t="str">
        <x:v>RUN_01</x:v>
      </x:c>
      <x:c r="G131" s="12" t="str">
        <x:v>OFFICIAL_ELIGIBLE_OUTPUT</x:v>
      </x:c>
      <x:c r="H131" s="12" t="str">
        <x:v>SINGLESHOT_CAPTURED_DIAGNOSTIC_PASS</x:v>
      </x:c>
      <x:c r="I131" s="12" t="str">
        <x:v>PARSED</x:v>
      </x:c>
      <x:c r="J131" s="12" t="str">
        <x:v>PASS</x:v>
      </x:c>
      <x:c r="K131" s="9" t="n">
        <x:v>8</x:v>
      </x:c>
      <x:c r="L131" s="9" t="n">
        <x:v>8</x:v>
      </x:c>
      <x:c r="M131" s="9" t="n">
        <x:v>8</x:v>
      </x:c>
      <x:c r="N131" s="9" t="n">
        <x:v>1</x:v>
      </x:c>
      <x:c r="O131" s="9" t="str">
        <x:v>TRF-079-P02</x:v>
      </x:c>
      <x:c r="P131" s="9" t="str">
        <x:v>PASS</x:v>
      </x:c>
      <x:c r="Q131" s="9" t="str">
        <x:v>PASS</x:v>
      </x:c>
      <x:c r="R131" s="9" t="str">
        <x:v>CORRECT_BEHAVIOR</x:v>
      </x:c>
      <x:c r="S131" s="9" t="str">
        <x:v>TRF-079-F01</x:v>
      </x:c>
      <x:c r="T131" s="9" t="str">
        <x:v>FAIL</x:v>
      </x:c>
      <x:c r="U131" s="9" t="str">
        <x:v>FAIL</x:v>
      </x:c>
      <x:c r="V131" s="9" t="str">
        <x:v>CORRECT_BEHAVIOR</x:v>
      </x:c>
      <x:c r="W131" s="13" t="str">
        <x:v>NOT_REVIEWED</x:v>
      </x:c>
      <x:c r="X131" s="13" t="str"/>
      <x:c r="Y131" s="13" t="str"/>
      <x:c r="Z131" s="13" t="str"/>
      <x:c r="AA131" s="13" t="str"/>
      <x:c r="AB131" s="13" t="str"/>
      <x:c r="AC131" s="13" t="str"/>
      <x:c r="AD131" s="13" t="str"/>
      <x:c r="AE131" s="13" t="str"/>
      <x:c r="AF131" s="13" t="str"/>
      <x:c r="AG131" s="13" t="str"/>
      <x:c r="AH131" s="13" t="str"/>
      <x:c r="AI131" s="16" t="str">
        <x:f>IF(AND(W131="REVIEWED",X131&lt;&gt;"",Y131&lt;&gt;"",COUNTA(Z131:AF131)=7,COUNTIF(Z131:AF131,"UNCLEAR")=0,(COUNTIF(Z131:AF131,"0")+COUNTIF(Z131:AF131,"1")+COUNTIF(Z131:AF131,"2"))&gt;0,AG131&lt;&gt;"",AH131&lt;&gt;"",AJ131&lt;&gt;""),(COUNTIF(Z131:AF131,"1")+2*COUNTIF(Z131:AF131,"2"))/(2*(COUNTIF(Z131:AF131,"0")+COUNTIF(Z131:AF131,"1")+COUNTIF(Z131:AF131,"2"))),"")</x:f>
      </x:c>
      <x:c r="AJ131" s="14" t="str"/>
      <x:c r="AK131" s="14" t="str"/>
      <x:c r="AL131" s="14" t="str"/>
      <x:c r="AM131" s="9" t="str"/>
      <x:c r="AN131" s="9" t="str">
        <x:v>6.5.1.9</x:v>
      </x:c>
      <x:c r="AO131" s="9" t="str">
        <x:v>MVP/SHACL_GENERATION_PIPELINE/experiments/LUNA_CONTEXTUAL_SINGLESHOT/RUN_01/runs/RUN-TRF-079-20260831T162136587065Z/artifacts/attempt_01/extracted_shape.ttl</x:v>
      </x:c>
      <x:c r="AP131" s="9" t="str">
        <x:v>16e057dc556ba8f1bcf6649d17918cee4ade9167ebe8c990ac6a772c90d8183e</x:v>
      </x:c>
      <x:c r="AQ131" s="52" t="inlineStr">
        <x:is>
          <x:t xml:space="preserve">PASS</x:t>
        </x:is>
      </x:c>
      <x:c r="AR131" s="53" t="inlineStr">
        <x:is>
          <x:t xml:space="preserve">VALID</x:t>
        </x:is>
      </x:c>
      <x:c r="AS131" s="53" t="inlineStr">
        <x:is>
          <x:t xml:space="preserve">TRF-079-P02=ACTIVATED | TRF-079-F01=ACTIVATED</x:t>
        </x:is>
      </x:c>
      <x:c r="AT131" s="53">
        <x:v>1</x:v>
      </x:c>
      <x:c r="AU131" s="53">
        <x:v>15</x:v>
      </x:c>
      <x:c r="AV131" s="53">
        <x:v>65</x:v>
      </x:c>
      <x:c r="AW131" s="53" t="inlineStr">
        <x:is>
          <x:t xml:space="preserve">sh:class, sh:datatype, sh:hasValue, sh:maxCount, sh:minCount, sh:node, sh:property</x:t>
        </x:is>
      </x:c>
      <x:c r="AX131" s="53">
        <x:v>1</x:v>
      </x:c>
      <x:c r="AY131" s="53">
        <x:v>1</x:v>
      </x:c>
      <x:c r="AZ131" s="53">
        <x:v>0</x:v>
      </x:c>
      <x:c r="BA131" s="54"/>
      <x:c r="BB131" s="54"/>
      <x:c r="BC131" s="54"/>
      <x:c r="BD131" s="55" t="str">
        <x:f>IF(OR(W131&lt;&gt;"REVIEWED",COUNTIF(BA131:BC131,"UNCLEAR")&gt;0,COUNTA(BA131:BC131)&lt;3,(COUNTIF(BA131:BC131,"0")+COUNTIF(BA131:BC131,"1")+COUNTIF(BA131:BC131,"2"))=0,AJ131=""),"",(COUNTIF(BA131:BC131,"1")+2*COUNTIF(BA131:BC131,"2"))/(2*(COUNTIF(BA131:BC131,"0")+COUNTIF(BA131:BC131,"1")+COUNTIF(BA131:BC131,"2"))))</x:f>
      </x:c>
    </x:row>
    <x:row r="132" ht="66" customHeight="1">
      <x:c r="A132" s="9" t="str">
        <x:v>BATCH_13</x:v>
      </x:c>
      <x:c r="B132" s="9" t="n">
        <x:v>126</x:v>
      </x:c>
      <x:c r="C132" s="9" t="str">
        <x:v>IMO-002</x:v>
      </x:c>
      <x:c r="D132" s="9" t="str">
        <x:v>IMO</x:v>
      </x:c>
      <x:c r="E132" s="9" t="str">
        <x:v>DIRECT_STATIC</x:v>
      </x:c>
      <x:c r="F132" s="9" t="str">
        <x:v>RUN_01</x:v>
      </x:c>
      <x:c r="G132" s="12" t="str">
        <x:v>OFFICIAL_ELIGIBLE_OUTPUT</x:v>
      </x:c>
      <x:c r="H132" s="12" t="str">
        <x:v>SINGLESHOT_CAPTURED_DIAGNOSTIC_PASS</x:v>
      </x:c>
      <x:c r="I132" s="12" t="str">
        <x:v>PARSED</x:v>
      </x:c>
      <x:c r="J132" s="12" t="str">
        <x:v>PASS</x:v>
      </x:c>
      <x:c r="K132" s="9" t="n">
        <x:v>5</x:v>
      </x:c>
      <x:c r="L132" s="9" t="n">
        <x:v>5</x:v>
      </x:c>
      <x:c r="M132" s="9" t="n">
        <x:v>5</x:v>
      </x:c>
      <x:c r="N132" s="9" t="n">
        <x:v>1</x:v>
      </x:c>
      <x:c r="O132" s="9" t="str">
        <x:v>IMO-002-P01</x:v>
      </x:c>
      <x:c r="P132" s="9" t="str">
        <x:v>PASS</x:v>
      </x:c>
      <x:c r="Q132" s="9" t="str">
        <x:v>PASS</x:v>
      </x:c>
      <x:c r="R132" s="9" t="str">
        <x:v>CORRECT_BEHAVIOR</x:v>
      </x:c>
      <x:c r="S132" s="9" t="str">
        <x:v>IMO-002-F01</x:v>
      </x:c>
      <x:c r="T132" s="9" t="str">
        <x:v>FAIL</x:v>
      </x:c>
      <x:c r="U132" s="9" t="str">
        <x:v>FAIL</x:v>
      </x:c>
      <x:c r="V132" s="9" t="str">
        <x:v>CORRECT_BEHAVIOR</x:v>
      </x:c>
      <x:c r="W132" s="13" t="str">
        <x:v>NOT_REVIEWED</x:v>
      </x:c>
      <x:c r="X132" s="13" t="str"/>
      <x:c r="Y132" s="13" t="str"/>
      <x:c r="Z132" s="13" t="str"/>
      <x:c r="AA132" s="13" t="str"/>
      <x:c r="AB132" s="13" t="str"/>
      <x:c r="AC132" s="13" t="str"/>
      <x:c r="AD132" s="13" t="str"/>
      <x:c r="AE132" s="13" t="str"/>
      <x:c r="AF132" s="13" t="str"/>
      <x:c r="AG132" s="13" t="str"/>
      <x:c r="AH132" s="13" t="str"/>
      <x:c r="AI132" s="16" t="str">
        <x:f>IF(AND(W132="REVIEWED",X132&lt;&gt;"",Y132&lt;&gt;"",COUNTA(Z132:AF132)=7,COUNTIF(Z132:AF132,"UNCLEAR")=0,(COUNTIF(Z132:AF132,"0")+COUNTIF(Z132:AF132,"1")+COUNTIF(Z132:AF132,"2"))&gt;0,AG132&lt;&gt;"",AH132&lt;&gt;"",AJ132&lt;&gt;""),(COUNTIF(Z132:AF132,"1")+2*COUNTIF(Z132:AF132,"2"))/(2*(COUNTIF(Z132:AF132,"0")+COUNTIF(Z132:AF132,"1")+COUNTIF(Z132:AF132,"2"))),"")</x:f>
      </x:c>
      <x:c r="AJ132" s="14" t="str"/>
      <x:c r="AK132" s="14" t="str"/>
      <x:c r="AL132" s="14" t="str"/>
      <x:c r="AM132" s="9" t="str"/>
      <x:c r="AN132" s="9" t="str">
        <x:v>Introduction 2.2</x:v>
      </x:c>
      <x:c r="AO132" s="9" t="str">
        <x:v>MVP/SHACL_GENERATION_PIPELINE/experiments/LUNA_CONTEXTUAL_SINGLESHOT/RUN_01/runs/RUN-IMO-002-20260831T145233117282Z/artifacts/attempt_01/extracted_shape.ttl</x:v>
      </x:c>
      <x:c r="AP132" s="9" t="str">
        <x:v>55889ce79ceafc56c01323a4d5333a5ac7428944e8c941b7d0e0c8f5f85685ef</x:v>
      </x:c>
      <x:c r="AQ132" s="52" t="inlineStr">
        <x:is>
          <x:t xml:space="preserve">PASS</x:t>
        </x:is>
      </x:c>
      <x:c r="AR132" s="53" t="inlineStr">
        <x:is>
          <x:t xml:space="preserve">VALID</x:t>
        </x:is>
      </x:c>
      <x:c r="AS132" s="53" t="inlineStr">
        <x:is>
          <x:t xml:space="preserve">IMO-002-P01=ACTIVATED | IMO-002-F01=ACTIVATED</x:t>
        </x:is>
      </x:c>
      <x:c r="AT132" s="53">
        <x:v>1</x:v>
      </x:c>
      <x:c r="AU132" s="53">
        <x:v>2</x:v>
      </x:c>
      <x:c r="AV132" s="53">
        <x:v>8</x:v>
      </x:c>
      <x:c r="AW132" s="53" t="inlineStr">
        <x:is>
          <x:t xml:space="preserve">sh:class, sh:minCount, sh:nodeKind, sh:property</x:t>
        </x:is>
      </x:c>
      <x:c r="AX132" s="53">
        <x:v>1</x:v>
      </x:c>
      <x:c r="AY132" s="53">
        <x:v>1</x:v>
      </x:c>
      <x:c r="AZ132" s="53">
        <x:v>0</x:v>
      </x:c>
      <x:c r="BA132" s="54"/>
      <x:c r="BB132" s="54"/>
      <x:c r="BC132" s="54"/>
      <x:c r="BD132" s="55" t="str">
        <x:f>IF(OR(W132&lt;&gt;"REVIEWED",COUNTIF(BA132:BC132,"UNCLEAR")&gt;0,COUNTA(BA132:BC132)&lt;3,(COUNTIF(BA132:BC132,"0")+COUNTIF(BA132:BC132,"1")+COUNTIF(BA132:BC132,"2"))=0,AJ132=""),"",(COUNTIF(BA132:BC132,"1")+2*COUNTIF(BA132:BC132,"2"))/(2*(COUNTIF(BA132:BC132,"0")+COUNTIF(BA132:BC132,"1")+COUNTIF(BA132:BC132,"2"))))</x:f>
      </x:c>
    </x:row>
    <x:row r="133" ht="66" customHeight="1">
      <x:c r="A133" s="9" t="str">
        <x:v>BATCH_13</x:v>
      </x:c>
      <x:c r="B133" s="9" t="n">
        <x:v>127</x:v>
      </x:c>
      <x:c r="C133" s="9" t="str">
        <x:v>TRF-046</x:v>
      </x:c>
      <x:c r="D133" s="9" t="str">
        <x:v>TRAFICOM</x:v>
      </x:c>
      <x:c r="E133" s="9" t="str">
        <x:v>DIRECT_STATIC</x:v>
      </x:c>
      <x:c r="F133" s="9" t="str">
        <x:v>RUN_01</x:v>
      </x:c>
      <x:c r="G133" s="12" t="str">
        <x:v>OFFICIAL_ELIGIBLE_OUTPUT</x:v>
      </x:c>
      <x:c r="H133" s="12" t="str">
        <x:v>SINGLESHOT_CAPTURED_DIAGNOSTIC_PASS</x:v>
      </x:c>
      <x:c r="I133" s="12" t="str">
        <x:v>PARSED</x:v>
      </x:c>
      <x:c r="J133" s="12" t="str">
        <x:v>PASS</x:v>
      </x:c>
      <x:c r="K133" s="9" t="n">
        <x:v>8</x:v>
      </x:c>
      <x:c r="L133" s="9" t="n">
        <x:v>8</x:v>
      </x:c>
      <x:c r="M133" s="9" t="n">
        <x:v>4</x:v>
      </x:c>
      <x:c r="N133" s="9" t="n">
        <x:v>0</x:v>
      </x:c>
      <x:c r="O133" s="9" t="str">
        <x:v>TRF-046-P01</x:v>
      </x:c>
      <x:c r="P133" s="9" t="str">
        <x:v>PASS</x:v>
      </x:c>
      <x:c r="Q133" s="9" t="str">
        <x:v>FAIL</x:v>
      </x:c>
      <x:c r="R133" s="9" t="str">
        <x:v>FALSE_REJECT</x:v>
      </x:c>
      <x:c r="S133" s="9" t="str">
        <x:v>TRF-046-F03</x:v>
      </x:c>
      <x:c r="T133" s="9" t="str">
        <x:v>FAIL</x:v>
      </x:c>
      <x:c r="U133" s="9" t="str">
        <x:v>FAIL</x:v>
      </x:c>
      <x:c r="V133" s="9" t="str">
        <x:v>CORRECT_BEHAVIOR</x:v>
      </x:c>
      <x:c r="W133" s="13" t="str">
        <x:v>NOT_REVIEWED</x:v>
      </x:c>
      <x:c r="X133" s="13" t="str"/>
      <x:c r="Y133" s="13" t="str"/>
      <x:c r="Z133" s="13" t="str"/>
      <x:c r="AA133" s="13" t="str"/>
      <x:c r="AB133" s="13" t="str"/>
      <x:c r="AC133" s="13" t="str"/>
      <x:c r="AD133" s="13" t="str"/>
      <x:c r="AE133" s="13" t="str"/>
      <x:c r="AF133" s="13" t="str"/>
      <x:c r="AG133" s="13" t="str"/>
      <x:c r="AH133" s="13" t="str"/>
      <x:c r="AI133" s="16" t="str">
        <x:f>IF(AND(W133="REVIEWED",X133&lt;&gt;"",Y133&lt;&gt;"",COUNTA(Z133:AF133)=7,COUNTIF(Z133:AF133,"UNCLEAR")=0,(COUNTIF(Z133:AF133,"0")+COUNTIF(Z133:AF133,"1")+COUNTIF(Z133:AF133,"2"))&gt;0,AG133&lt;&gt;"",AH133&lt;&gt;"",AJ133&lt;&gt;""),(COUNTIF(Z133:AF133,"1")+2*COUNTIF(Z133:AF133,"2"))/(2*(COUNTIF(Z133:AF133,"0")+COUNTIF(Z133:AF133,"1")+COUNTIF(Z133:AF133,"2"))),"")</x:f>
      </x:c>
      <x:c r="AJ133" s="14" t="str"/>
      <x:c r="AK133" s="14" t="str"/>
      <x:c r="AL133" s="14" t="str"/>
      <x:c r="AM133" s="9" t="str">
        <x:v>ALWAYS_FAIL; RDF_FALSE_REJECT</x:v>
      </x:c>
      <x:c r="AN133" s="9" t="str">
        <x:v>4.4.2.2</x:v>
      </x:c>
      <x:c r="AO133" s="9" t="str">
        <x:v>MVP/SHACL_GENERATION_PIPELINE/experiments/LUNA_CONTEXTUAL_SINGLESHOT/RUN_01/runs/RUN-TRF-046-20260831T160640888240Z/artifacts/attempt_01/extracted_shape.ttl</x:v>
      </x:c>
      <x:c r="AP133" s="9" t="str">
        <x:v>322c407e8e76f3da351ac524e82dd9da4fae17de31c15a711b4fc3bf31d2cfbc</x:v>
      </x:c>
      <x:c r="AQ133" s="52" t="inlineStr">
        <x:is>
          <x:t xml:space="preserve">PASS</x:t>
        </x:is>
      </x:c>
      <x:c r="AR133" s="53" t="inlineStr">
        <x:is>
          <x:t xml:space="preserve">VALID</x:t>
        </x:is>
      </x:c>
      <x:c r="AS133" s="53" t="inlineStr">
        <x:is>
          <x:t xml:space="preserve">TRF-046-P01=ACTIVATED | TRF-046-F03=ACTIVATED</x:t>
        </x:is>
      </x:c>
      <x:c r="AT133" s="53">
        <x:v>1</x:v>
      </x:c>
      <x:c r="AU133" s="53">
        <x:v>0</x:v>
      </x:c>
      <x:c r="AV133" s="53">
        <x:v>0</x:v>
      </x:c>
      <x:c r="AW133" s="53" t="inlineStr">
        <x:is>
          <x:t xml:space="preserve"/>
        </x:is>
      </x:c>
      <x:c r="AX133" s="53">
        <x:v>1</x:v>
      </x:c>
      <x:c r="AY133" s="53">
        <x:v>0</x:v>
      </x:c>
      <x:c r="AZ133" s="53">
        <x:v>0</x:v>
      </x:c>
      <x:c r="BA133" s="54"/>
      <x:c r="BB133" s="54"/>
      <x:c r="BC133" s="54"/>
      <x:c r="BD133" s="55" t="str">
        <x:f>IF(OR(W133&lt;&gt;"REVIEWED",COUNTIF(BA133:BC133,"UNCLEAR")&gt;0,COUNTA(BA133:BC133)&lt;3,(COUNTIF(BA133:BC133,"0")+COUNTIF(BA133:BC133,"1")+COUNTIF(BA133:BC133,"2"))=0,AJ133=""),"",(COUNTIF(BA133:BC133,"1")+2*COUNTIF(BA133:BC133,"2"))/(2*(COUNTIF(BA133:BC133,"0")+COUNTIF(BA133:BC133,"1")+COUNTIF(BA133:BC133,"2"))))</x:f>
      </x:c>
    </x:row>
    <x:row r="134" ht="66" customHeight="1">
      <x:c r="A134" s="9" t="str">
        <x:v>BATCH_13</x:v>
      </x:c>
      <x:c r="B134" s="9" t="n">
        <x:v>128</x:v>
      </x:c>
      <x:c r="C134" s="9" t="str">
        <x:v>IMO26-011</x:v>
      </x:c>
      <x:c r="D134" s="9" t="str">
        <x:v>IMO26</x:v>
      </x:c>
      <x:c r="E134" s="9" t="str">
        <x:v>DIRECT_STATIC</x:v>
      </x:c>
      <x:c r="F134" s="9" t="str">
        <x:v>RUN_01</x:v>
      </x:c>
      <x:c r="G134" s="12" t="str">
        <x:v>OFFICIAL_ELIGIBLE_OUTPUT</x:v>
      </x:c>
      <x:c r="H134" s="12" t="str">
        <x:v>SINGLESHOT_CAPTURED_DIAGNOSTIC_PASS</x:v>
      </x:c>
      <x:c r="I134" s="12" t="str">
        <x:v>PARSED</x:v>
      </x:c>
      <x:c r="J134" s="12" t="str">
        <x:v>PASS</x:v>
      </x:c>
      <x:c r="K134" s="9" t="n">
        <x:v>10</x:v>
      </x:c>
      <x:c r="L134" s="9" t="n">
        <x:v>10</x:v>
      </x:c>
      <x:c r="M134" s="9" t="n">
        <x:v>10</x:v>
      </x:c>
      <x:c r="N134" s="9" t="n">
        <x:v>1</x:v>
      </x:c>
      <x:c r="O134" s="9" t="str">
        <x:v>IMO26-011-A-P06</x:v>
      </x:c>
      <x:c r="P134" s="9" t="str">
        <x:v>PASS</x:v>
      </x:c>
      <x:c r="Q134" s="9" t="str">
        <x:v>PASS</x:v>
      </x:c>
      <x:c r="R134" s="9" t="str">
        <x:v>CORRECT_BEHAVIOR</x:v>
      </x:c>
      <x:c r="S134" s="9" t="str">
        <x:v>IMO26-011-A-F04</x:v>
      </x:c>
      <x:c r="T134" s="9" t="str">
        <x:v>FAIL</x:v>
      </x:c>
      <x:c r="U134" s="9" t="str">
        <x:v>FAIL</x:v>
      </x:c>
      <x:c r="V134" s="9" t="str">
        <x:v>CORRECT_BEHAVIOR</x:v>
      </x:c>
      <x:c r="W134" s="13" t="str">
        <x:v>NOT_REVIEWED</x:v>
      </x:c>
      <x:c r="X134" s="13" t="str"/>
      <x:c r="Y134" s="13" t="str"/>
      <x:c r="Z134" s="13" t="str"/>
      <x:c r="AA134" s="13" t="str"/>
      <x:c r="AB134" s="13" t="str"/>
      <x:c r="AC134" s="13" t="str"/>
      <x:c r="AD134" s="13" t="str"/>
      <x:c r="AE134" s="13" t="str"/>
      <x:c r="AF134" s="13" t="str"/>
      <x:c r="AG134" s="13" t="str"/>
      <x:c r="AH134" s="13" t="str"/>
      <x:c r="AI134" s="16" t="str">
        <x:f>IF(AND(W134="REVIEWED",X134&lt;&gt;"",Y134&lt;&gt;"",COUNTA(Z134:AF134)=7,COUNTIF(Z134:AF134,"UNCLEAR")=0,(COUNTIF(Z134:AF134,"0")+COUNTIF(Z134:AF134,"1")+COUNTIF(Z134:AF134,"2"))&gt;0,AG134&lt;&gt;"",AH134&lt;&gt;"",AJ134&lt;&gt;""),(COUNTIF(Z134:AF134,"1")+2*COUNTIF(Z134:AF134,"2"))/(2*(COUNTIF(Z134:AF134,"0")+COUNTIF(Z134:AF134,"1")+COUNTIF(Z134:AF134,"2"))),"")</x:f>
      </x:c>
      <x:c r="AJ134" s="14" t="str"/>
      <x:c r="AK134" s="14" t="str"/>
      <x:c r="AL134" s="14" t="str"/>
      <x:c r="AM134" s="9" t="str"/>
      <x:c r="AN134" s="9" t="str">
        <x:v>9-1.3.2.1.4.2</x:v>
      </x:c>
      <x:c r="AO134" s="9" t="str">
        <x:v>MVP/SHACL_GENERATION_PIPELINE/experiments/LUNA_CONTEXTUAL_SINGLESHOT/RUN_01/runs/RUN-IMO26-011-20260831T154300599638Z/artifacts/attempt_01/extracted_shape.ttl</x:v>
      </x:c>
      <x:c r="AP134" s="9" t="str">
        <x:v>dd7fc87edcb6e86bbf6d9cde4e3c404d264bcd678f338a998185e01afaedd749</x:v>
      </x:c>
      <x:c r="AQ134" s="52" t="inlineStr">
        <x:is>
          <x:t xml:space="preserve">PASS</x:t>
        </x:is>
      </x:c>
      <x:c r="AR134" s="53" t="inlineStr">
        <x:is>
          <x:t xml:space="preserve">VALID</x:t>
        </x:is>
      </x:c>
      <x:c r="AS134" s="53" t="inlineStr">
        <x:is>
          <x:t xml:space="preserve">IMO26-011-A-P06=ACTIVATED | IMO26-011-A-F04=ACTIVATED</x:t>
        </x:is>
      </x:c>
      <x:c r="AT134" s="53">
        <x:v>1</x:v>
      </x:c>
      <x:c r="AU134" s="53">
        <x:v>9</x:v>
      </x:c>
      <x:c r="AV134" s="53">
        <x:v>44</x:v>
      </x:c>
      <x:c r="AW134" s="53" t="inlineStr">
        <x:is>
          <x:t xml:space="preserve">sh:datatype, sh:hasValue, sh:in, sh:maxCount, sh:maxInclusive, sh:minCount, sh:minInclusive, sh:nodeKind, sh:or, sh:property</x:t>
        </x:is>
      </x:c>
      <x:c r="AX134" s="53">
        <x:v>0</x:v>
      </x:c>
      <x:c r="AY134" s="53">
        <x:v>1</x:v>
      </x:c>
      <x:c r="AZ134" s="53">
        <x:v>2</x:v>
      </x:c>
      <x:c r="BA134" s="54"/>
      <x:c r="BB134" s="54"/>
      <x:c r="BC134" s="54"/>
      <x:c r="BD134" s="55" t="str">
        <x:f>IF(OR(W134&lt;&gt;"REVIEWED",COUNTIF(BA134:BC134,"UNCLEAR")&gt;0,COUNTA(BA134:BC134)&lt;3,(COUNTIF(BA134:BC134,"0")+COUNTIF(BA134:BC134,"1")+COUNTIF(BA134:BC134,"2"))=0,AJ134=""),"",(COUNTIF(BA134:BC134,"1")+2*COUNTIF(BA134:BC134,"2"))/(2*(COUNTIF(BA134:BC134,"0")+COUNTIF(BA134:BC134,"1")+COUNTIF(BA134:BC134,"2"))))</x:f>
      </x:c>
    </x:row>
    <x:row r="135" ht="66" customHeight="1">
      <x:c r="A135" s="9" t="str">
        <x:v>BATCH_13</x:v>
      </x:c>
      <x:c r="B135" s="9" t="n">
        <x:v>129</x:v>
      </x:c>
      <x:c r="C135" s="9" t="str">
        <x:v>I2-013</x:v>
      </x:c>
      <x:c r="D135" s="9" t="str">
        <x:v>I2</x:v>
      </x:c>
      <x:c r="E135" s="9" t="str">
        <x:v>COMPLEX_READINESS</x:v>
      </x:c>
      <x:c r="F135" s="9" t="str">
        <x:v>RUN_01</x:v>
      </x:c>
      <x:c r="G135" s="12" t="str">
        <x:v>OFFICIAL_ELIGIBLE_OUTPUT</x:v>
      </x:c>
      <x:c r="H135" s="12" t="str">
        <x:v>SINGLESHOT_CAPTURED_DIAGNOSTIC_PASS</x:v>
      </x:c>
      <x:c r="I135" s="12" t="str">
        <x:v>PARSED</x:v>
      </x:c>
      <x:c r="J135" s="12" t="str">
        <x:v>PASS</x:v>
      </x:c>
      <x:c r="K135" s="9" t="n">
        <x:v>4</x:v>
      </x:c>
      <x:c r="L135" s="9" t="n">
        <x:v>4</x:v>
      </x:c>
      <x:c r="M135" s="9" t="n">
        <x:v>4</x:v>
      </x:c>
      <x:c r="N135" s="9" t="n">
        <x:v>1</x:v>
      </x:c>
      <x:c r="O135" s="9" t="str">
        <x:v>I2-013-P01</x:v>
      </x:c>
      <x:c r="P135" s="9" t="str">
        <x:v>PASS</x:v>
      </x:c>
      <x:c r="Q135" s="9" t="str">
        <x:v>PASS</x:v>
      </x:c>
      <x:c r="R135" s="9" t="str">
        <x:v>CORRECT_BEHAVIOR</x:v>
      </x:c>
      <x:c r="S135" s="9" t="str">
        <x:v>I2-013-F02</x:v>
      </x:c>
      <x:c r="T135" s="9" t="str">
        <x:v>FAIL</x:v>
      </x:c>
      <x:c r="U135" s="9" t="str">
        <x:v>FAIL</x:v>
      </x:c>
      <x:c r="V135" s="9" t="str">
        <x:v>CORRECT_BEHAVIOR</x:v>
      </x:c>
      <x:c r="W135" s="13" t="str">
        <x:v>NOT_REVIEWED</x:v>
      </x:c>
      <x:c r="X135" s="13" t="str"/>
      <x:c r="Y135" s="13" t="str"/>
      <x:c r="Z135" s="13" t="str"/>
      <x:c r="AA135" s="13" t="str"/>
      <x:c r="AB135" s="13" t="str"/>
      <x:c r="AC135" s="13" t="str"/>
      <x:c r="AD135" s="13" t="str"/>
      <x:c r="AE135" s="13" t="str"/>
      <x:c r="AF135" s="13" t="str"/>
      <x:c r="AG135" s="13" t="str"/>
      <x:c r="AH135" s="13" t="str"/>
      <x:c r="AI135" s="16" t="str">
        <x:f>IF(AND(W135="REVIEWED",X135&lt;&gt;"",Y135&lt;&gt;"",COUNTA(Z135:AF135)=7,COUNTIF(Z135:AF135,"UNCLEAR")=0,(COUNTIF(Z135:AF135,"0")+COUNTIF(Z135:AF135,"1")+COUNTIF(Z135:AF135,"2"))&gt;0,AG135&lt;&gt;"",AH135&lt;&gt;"",AJ135&lt;&gt;""),(COUNTIF(Z135:AF135,"1")+2*COUNTIF(Z135:AF135,"2"))/(2*(COUNTIF(Z135:AF135,"0")+COUNTIF(Z135:AF135,"1")+COUNTIF(Z135:AF135,"2"))),"")</x:f>
      </x:c>
      <x:c r="AJ135" s="14" t="str"/>
      <x:c r="AK135" s="14" t="str"/>
      <x:c r="AL135" s="14" t="str"/>
      <x:c r="AM135" s="9" t="str"/>
      <x:c r="AN135" s="9" t="str">
        <x:v>I2.3.1(ix)</x:v>
      </x:c>
      <x:c r="AO135" s="9" t="str">
        <x:v>MVP/SHACL_GENERATION_PIPELINE/experiments/LUNA_CONTEXTUAL_SINGLESHOT/RUN_01/runs/RUN-I2-013-20260831T142407226374Z/artifacts/attempt_01/extracted_shape.ttl</x:v>
      </x:c>
      <x:c r="AP135" s="9" t="str">
        <x:v>59795e87e876e6c677c4bcad7f0ca7eb03a74ddd0fe672fc6871e5d92e38c44c</x:v>
      </x:c>
      <x:c r="AQ135" s="52" t="inlineStr">
        <x:is>
          <x:t xml:space="preserve">PASS</x:t>
        </x:is>
      </x:c>
      <x:c r="AR135" s="53" t="inlineStr">
        <x:is>
          <x:t xml:space="preserve">VALID</x:t>
        </x:is>
      </x:c>
      <x:c r="AS135" s="53" t="inlineStr">
        <x:is>
          <x:t xml:space="preserve">I2-013-P01=ACTIVATED | I2-013-F02=ACTIVATED</x:t>
        </x:is>
      </x:c>
      <x:c r="AT135" s="53">
        <x:v>1</x:v>
      </x:c>
      <x:c r="AU135" s="53">
        <x:v>2</x:v>
      </x:c>
      <x:c r="AV135" s="53">
        <x:v>6</x:v>
      </x:c>
      <x:c r="AW135" s="53" t="inlineStr">
        <x:is>
          <x:t xml:space="preserve">sh:class, sh:minCount, sh:property</x:t>
        </x:is>
      </x:c>
      <x:c r="AX135" s="53">
        <x:v>0</x:v>
      </x:c>
      <x:c r="AY135" s="53">
        <x:v>1</x:v>
      </x:c>
      <x:c r="AZ135" s="53">
        <x:v>0</x:v>
      </x:c>
      <x:c r="BA135" s="54"/>
      <x:c r="BB135" s="54"/>
      <x:c r="BC135" s="54"/>
      <x:c r="BD135" s="55" t="str">
        <x:f>IF(OR(W135&lt;&gt;"REVIEWED",COUNTIF(BA135:BC135,"UNCLEAR")&gt;0,COUNTA(BA135:BC135)&lt;3,(COUNTIF(BA135:BC135,"0")+COUNTIF(BA135:BC135,"1")+COUNTIF(BA135:BC135,"2"))=0,AJ135=""),"",(COUNTIF(BA135:BC135,"1")+2*COUNTIF(BA135:BC135,"2"))/(2*(COUNTIF(BA135:BC135,"0")+COUNTIF(BA135:BC135,"1")+COUNTIF(BA135:BC135,"2"))))</x:f>
      </x:c>
    </x:row>
    <x:row r="136" ht="66" customHeight="1">
      <x:c r="A136" s="9" t="str">
        <x:v>BATCH_13</x:v>
      </x:c>
      <x:c r="B136" s="9" t="n">
        <x:v>130</x:v>
      </x:c>
      <x:c r="C136" s="9" t="str">
        <x:v>TRF-103</x:v>
      </x:c>
      <x:c r="D136" s="9" t="str">
        <x:v>TRAFICOM</x:v>
      </x:c>
      <x:c r="E136" s="9" t="str">
        <x:v>DIRECT_STATIC</x:v>
      </x:c>
      <x:c r="F136" s="9" t="str">
        <x:v>RUN_01</x:v>
      </x:c>
      <x:c r="G136" s="12" t="str">
        <x:v>OFFICIAL_ELIGIBLE_OUTPUT</x:v>
      </x:c>
      <x:c r="H136" s="12" t="str">
        <x:v>SINGLESHOT_CAPTURED_DIAGNOSTIC_PASS</x:v>
      </x:c>
      <x:c r="I136" s="12" t="str">
        <x:v>PARSED</x:v>
      </x:c>
      <x:c r="J136" s="12" t="str">
        <x:v>PASS</x:v>
      </x:c>
      <x:c r="K136" s="9" t="n">
        <x:v>4</x:v>
      </x:c>
      <x:c r="L136" s="9" t="n">
        <x:v>4</x:v>
      </x:c>
      <x:c r="M136" s="9" t="n">
        <x:v>4</x:v>
      </x:c>
      <x:c r="N136" s="9" t="n">
        <x:v>1</x:v>
      </x:c>
      <x:c r="O136" s="9" t="str">
        <x:v>TRF-103-P02</x:v>
      </x:c>
      <x:c r="P136" s="9" t="str">
        <x:v>PASS</x:v>
      </x:c>
      <x:c r="Q136" s="9" t="str">
        <x:v>PASS</x:v>
      </x:c>
      <x:c r="R136" s="9" t="str">
        <x:v>CORRECT_BEHAVIOR</x:v>
      </x:c>
      <x:c r="S136" s="9" t="str">
        <x:v>TRF-103-F02</x:v>
      </x:c>
      <x:c r="T136" s="9" t="str">
        <x:v>FAIL</x:v>
      </x:c>
      <x:c r="U136" s="9" t="str">
        <x:v>FAIL</x:v>
      </x:c>
      <x:c r="V136" s="9" t="str">
        <x:v>CORRECT_BEHAVIOR</x:v>
      </x:c>
      <x:c r="W136" s="13" t="str">
        <x:v>NOT_REVIEWED</x:v>
      </x:c>
      <x:c r="X136" s="13" t="str"/>
      <x:c r="Y136" s="13" t="str"/>
      <x:c r="Z136" s="13" t="str"/>
      <x:c r="AA136" s="13" t="str"/>
      <x:c r="AB136" s="13" t="str"/>
      <x:c r="AC136" s="13" t="str"/>
      <x:c r="AD136" s="13" t="str"/>
      <x:c r="AE136" s="13" t="str"/>
      <x:c r="AF136" s="13" t="str"/>
      <x:c r="AG136" s="13" t="str"/>
      <x:c r="AH136" s="13" t="str"/>
      <x:c r="AI136" s="16" t="str">
        <x:f>IF(AND(W136="REVIEWED",X136&lt;&gt;"",Y136&lt;&gt;"",COUNTA(Z136:AF136)=7,COUNTIF(Z136:AF136,"UNCLEAR")=0,(COUNTIF(Z136:AF136,"0")+COUNTIF(Z136:AF136,"1")+COUNTIF(Z136:AF136,"2"))&gt;0,AG136&lt;&gt;"",AH136&lt;&gt;"",AJ136&lt;&gt;""),(COUNTIF(Z136:AF136,"1")+2*COUNTIF(Z136:AF136,"2"))/(2*(COUNTIF(Z136:AF136,"0")+COUNTIF(Z136:AF136,"1")+COUNTIF(Z136:AF136,"2"))),"")</x:f>
      </x:c>
      <x:c r="AJ136" s="14" t="str"/>
      <x:c r="AK136" s="14" t="str"/>
      <x:c r="AL136" s="14" t="str"/>
      <x:c r="AM136" s="9" t="str"/>
      <x:c r="AN136" s="9" t="str">
        <x:v>6.5.4.2</x:v>
      </x:c>
      <x:c r="AO136" s="9" t="str">
        <x:v>MVP/SHACL_GENERATION_PIPELINE/experiments/LUNA_CONTEXTUAL_SINGLESHOT/RUN_01/runs/RUN-TRF-103-20260831T162913152897Z/artifacts/attempt_01/extracted_shape.ttl</x:v>
      </x:c>
      <x:c r="AP136" s="9" t="str">
        <x:v>f73ced42009a4f0716090c7bb8fe8b489c5e8feec72242474bc2e6bb4ad5437b</x:v>
      </x:c>
      <x:c r="AQ136" s="52" t="inlineStr">
        <x:is>
          <x:t xml:space="preserve">PASS</x:t>
        </x:is>
      </x:c>
      <x:c r="AR136" s="53" t="inlineStr">
        <x:is>
          <x:t xml:space="preserve">VALID</x:t>
        </x:is>
      </x:c>
      <x:c r="AS136" s="53" t="inlineStr">
        <x:is>
          <x:t xml:space="preserve">TRF-103-P02=ACTIVATED | TRF-103-F02=ACTIVATED</x:t>
        </x:is>
      </x:c>
      <x:c r="AT136" s="53">
        <x:v>1</x:v>
      </x:c>
      <x:c r="AU136" s="53">
        <x:v>12</x:v>
      </x:c>
      <x:c r="AV136" s="53">
        <x:v>49</x:v>
      </x:c>
      <x:c r="AW136" s="53" t="inlineStr">
        <x:is>
          <x:t xml:space="preserve">sh:class, sh:datatype, sh:hasValue, sh:maxCount, sh:minCount, sh:minInclusive, sh:node, sh:property</x:t>
        </x:is>
      </x:c>
      <x:c r="AX136" s="53">
        <x:v>0</x:v>
      </x:c>
      <x:c r="AY136" s="53">
        <x:v>1</x:v>
      </x:c>
      <x:c r="AZ136" s="53">
        <x:v>0</x:v>
      </x:c>
      <x:c r="BA136" s="54"/>
      <x:c r="BB136" s="54"/>
      <x:c r="BC136" s="54"/>
      <x:c r="BD136" s="55" t="str">
        <x:f>IF(OR(W136&lt;&gt;"REVIEWED",COUNTIF(BA136:BC136,"UNCLEAR")&gt;0,COUNTA(BA136:BC136)&lt;3,(COUNTIF(BA136:BC136,"0")+COUNTIF(BA136:BC136,"1")+COUNTIF(BA136:BC136,"2"))=0,AJ136=""),"",(COUNTIF(BA136:BC136,"1")+2*COUNTIF(BA136:BC136,"2"))/(2*(COUNTIF(BA136:BC136,"0")+COUNTIF(BA136:BC136,"1")+COUNTIF(BA136:BC136,"2"))))</x:f>
      </x:c>
    </x:row>
    <x:row r="137" ht="66" customHeight="1">
      <x:c r="A137" s="9" t="str">
        <x:v>BATCH_14</x:v>
      </x:c>
      <x:c r="B137" s="9" t="n">
        <x:v>131</x:v>
      </x:c>
      <x:c r="C137" s="9" t="str">
        <x:v>I2-055</x:v>
      </x:c>
      <x:c r="D137" s="9" t="str">
        <x:v>I2</x:v>
      </x:c>
      <x:c r="E137" s="9" t="str">
        <x:v>DIRECT_STATIC</x:v>
      </x:c>
      <x:c r="F137" s="9" t="str">
        <x:v>RUN_01</x:v>
      </x:c>
      <x:c r="G137" s="12" t="str">
        <x:v>OFFICIAL_ELIGIBLE_OUTPUT</x:v>
      </x:c>
      <x:c r="H137" s="12" t="str">
        <x:v>SINGLESHOT_CAPTURED_DIAGNOSTIC_PASS</x:v>
      </x:c>
      <x:c r="I137" s="12" t="str">
        <x:v>PARSED</x:v>
      </x:c>
      <x:c r="J137" s="12" t="str">
        <x:v>PASS</x:v>
      </x:c>
      <x:c r="K137" s="9" t="n">
        <x:v>9</x:v>
      </x:c>
      <x:c r="L137" s="9" t="n">
        <x:v>9</x:v>
      </x:c>
      <x:c r="M137" s="9" t="n">
        <x:v>7</x:v>
      </x:c>
      <x:c r="N137" s="9" t="n">
        <x:v>0</x:v>
      </x:c>
      <x:c r="O137" s="9" t="str">
        <x:v>I2-055-I-P01</x:v>
      </x:c>
      <x:c r="P137" s="9" t="str">
        <x:v>PASS</x:v>
      </x:c>
      <x:c r="Q137" s="9" t="str">
        <x:v>FAIL</x:v>
      </x:c>
      <x:c r="R137" s="9" t="str">
        <x:v>FALSE_REJECT</x:v>
      </x:c>
      <x:c r="S137" s="9" t="str">
        <x:v>I2-055-I-F01</x:v>
      </x:c>
      <x:c r="T137" s="9" t="str">
        <x:v>FAIL</x:v>
      </x:c>
      <x:c r="U137" s="9" t="str">
        <x:v>FAIL</x:v>
      </x:c>
      <x:c r="V137" s="9" t="str">
        <x:v>CORRECT_BEHAVIOR</x:v>
      </x:c>
      <x:c r="W137" s="13" t="str">
        <x:v>NOT_REVIEWED</x:v>
      </x:c>
      <x:c r="X137" s="13" t="str"/>
      <x:c r="Y137" s="13" t="str"/>
      <x:c r="Z137" s="13" t="str"/>
      <x:c r="AA137" s="13" t="str"/>
      <x:c r="AB137" s="13" t="str"/>
      <x:c r="AC137" s="13" t="str"/>
      <x:c r="AD137" s="13" t="str"/>
      <x:c r="AE137" s="13" t="str"/>
      <x:c r="AF137" s="13" t="str"/>
      <x:c r="AG137" s="13" t="str"/>
      <x:c r="AH137" s="13" t="str"/>
      <x:c r="AI137" s="16" t="str">
        <x:f>IF(AND(W137="REVIEWED",X137&lt;&gt;"",Y137&lt;&gt;"",COUNTA(Z137:AF137)=7,COUNTIF(Z137:AF137,"UNCLEAR")=0,(COUNTIF(Z137:AF137,"0")+COUNTIF(Z137:AF137,"1")+COUNTIF(Z137:AF137,"2"))&gt;0,AG137&lt;&gt;"",AH137&lt;&gt;"",AJ137&lt;&gt;""),(COUNTIF(Z137:AF137,"1")+2*COUNTIF(Z137:AF137,"2"))/(2*(COUNTIF(Z137:AF137,"0")+COUNTIF(Z137:AF137,"1")+COUNTIF(Z137:AF137,"2"))),"")</x:f>
      </x:c>
      <x:c r="AJ137" s="14" t="str"/>
      <x:c r="AK137" s="14" t="str"/>
      <x:c r="AL137" s="14" t="str"/>
      <x:c r="AM137" s="9" t="str">
        <x:v>ALWAYS_FAIL; RDF_FALSE_REJECT</x:v>
      </x:c>
      <x:c r="AN137" s="9" t="str">
        <x:v>I2.13.5.1</x:v>
      </x:c>
      <x:c r="AO137" s="9" t="str">
        <x:v>MVP/SHACL_GENERATION_PIPELINE/experiments/LUNA_CONTEXTUAL_SINGLESHOT/RUN_01/runs/RUN-I2-055-20260831T144604841226Z/artifacts/attempt_01/extracted_shape.ttl</x:v>
      </x:c>
      <x:c r="AP137" s="9" t="str">
        <x:v>82515804ecc9475a30b41b01af7f6e855e6e4a1d1096ada8d8bc8f5d901cb30b</x:v>
      </x:c>
      <x:c r="AQ137" s="52" t="inlineStr">
        <x:is>
          <x:t xml:space="preserve">PASS</x:t>
        </x:is>
      </x:c>
      <x:c r="AR137" s="53" t="inlineStr">
        <x:is>
          <x:t xml:space="preserve">VALID</x:t>
        </x:is>
      </x:c>
      <x:c r="AS137" s="53" t="inlineStr">
        <x:is>
          <x:t xml:space="preserve">I2-055-I-P01=ACTIVATED | I2-055-I-F01=ACTIVATED</x:t>
        </x:is>
      </x:c>
      <x:c r="AT137" s="53">
        <x:v>1</x:v>
      </x:c>
      <x:c r="AU137" s="53">
        <x:v>7</x:v>
      </x:c>
      <x:c r="AV137" s="53">
        <x:v>29</x:v>
      </x:c>
      <x:c r="AW137" s="53" t="inlineStr">
        <x:is>
          <x:t xml:space="preserve">sh:datatype, sh:hasValue, sh:maxCount, sh:minCount, sh:node, sh:property</x:t>
        </x:is>
      </x:c>
      <x:c r="AX137" s="53">
        <x:v>1</x:v>
      </x:c>
      <x:c r="AY137" s="53">
        <x:v>1</x:v>
      </x:c>
      <x:c r="AZ137" s="53">
        <x:v>0</x:v>
      </x:c>
      <x:c r="BA137" s="54"/>
      <x:c r="BB137" s="54"/>
      <x:c r="BC137" s="54"/>
      <x:c r="BD137" s="55" t="str">
        <x:f>IF(OR(W137&lt;&gt;"REVIEWED",COUNTIF(BA137:BC137,"UNCLEAR")&gt;0,COUNTA(BA137:BC137)&lt;3,(COUNTIF(BA137:BC137,"0")+COUNTIF(BA137:BC137,"1")+COUNTIF(BA137:BC137,"2"))=0,AJ137=""),"",(COUNTIF(BA137:BC137,"1")+2*COUNTIF(BA137:BC137,"2"))/(2*(COUNTIF(BA137:BC137,"0")+COUNTIF(BA137:BC137,"1")+COUNTIF(BA137:BC137,"2"))))</x:f>
      </x:c>
    </x:row>
    <x:row r="138" ht="66" customHeight="1">
      <x:c r="A138" s="9" t="str">
        <x:v>BATCH_14</x:v>
      </x:c>
      <x:c r="B138" s="9" t="n">
        <x:v>132</x:v>
      </x:c>
      <x:c r="C138" s="9" t="str">
        <x:v>I2-050</x:v>
      </x:c>
      <x:c r="D138" s="9" t="str">
        <x:v>I2</x:v>
      </x:c>
      <x:c r="E138" s="9" t="str">
        <x:v>COMPLEX_READINESS</x:v>
      </x:c>
      <x:c r="F138" s="9" t="str">
        <x:v>RUN_01</x:v>
      </x:c>
      <x:c r="G138" s="12" t="str">
        <x:v>OFFICIAL_ELIGIBLE_OUTPUT</x:v>
      </x:c>
      <x:c r="H138" s="12" t="str">
        <x:v>SINGLESHOT_CAPTURED_DIAGNOSTIC_PASS</x:v>
      </x:c>
      <x:c r="I138" s="12" t="str">
        <x:v>PARSED</x:v>
      </x:c>
      <x:c r="J138" s="12" t="str">
        <x:v>PASS</x:v>
      </x:c>
      <x:c r="K138" s="9" t="n">
        <x:v>14</x:v>
      </x:c>
      <x:c r="L138" s="9" t="n">
        <x:v>14</x:v>
      </x:c>
      <x:c r="M138" s="9" t="n">
        <x:v>12</x:v>
      </x:c>
      <x:c r="N138" s="9" t="n">
        <x:v>0</x:v>
      </x:c>
      <x:c r="O138" s="9" t="str">
        <x:v>I2-050-I-P01</x:v>
      </x:c>
      <x:c r="P138" s="9" t="str">
        <x:v>PASS</x:v>
      </x:c>
      <x:c r="Q138" s="9" t="str">
        <x:v>FAIL</x:v>
      </x:c>
      <x:c r="R138" s="9" t="str">
        <x:v>FALSE_REJECT</x:v>
      </x:c>
      <x:c r="S138" s="9" t="str">
        <x:v>I2-050-I-F10</x:v>
      </x:c>
      <x:c r="T138" s="9" t="str">
        <x:v>FAIL</x:v>
      </x:c>
      <x:c r="U138" s="9" t="str">
        <x:v>FAIL</x:v>
      </x:c>
      <x:c r="V138" s="9" t="str">
        <x:v>CORRECT_BEHAVIOR</x:v>
      </x:c>
      <x:c r="W138" s="13" t="str">
        <x:v>NOT_REVIEWED</x:v>
      </x:c>
      <x:c r="X138" s="13" t="str"/>
      <x:c r="Y138" s="13" t="str"/>
      <x:c r="Z138" s="13" t="str"/>
      <x:c r="AA138" s="13" t="str"/>
      <x:c r="AB138" s="13" t="str"/>
      <x:c r="AC138" s="13" t="str"/>
      <x:c r="AD138" s="13" t="str"/>
      <x:c r="AE138" s="13" t="str"/>
      <x:c r="AF138" s="13" t="str"/>
      <x:c r="AG138" s="13" t="str"/>
      <x:c r="AH138" s="13" t="str"/>
      <x:c r="AI138" s="16" t="str">
        <x:f>IF(AND(W138="REVIEWED",X138&lt;&gt;"",Y138&lt;&gt;"",COUNTA(Z138:AF138)=7,COUNTIF(Z138:AF138,"UNCLEAR")=0,(COUNTIF(Z138:AF138,"0")+COUNTIF(Z138:AF138,"1")+COUNTIF(Z138:AF138,"2"))&gt;0,AG138&lt;&gt;"",AH138&lt;&gt;"",AJ138&lt;&gt;""),(COUNTIF(Z138:AF138,"1")+2*COUNTIF(Z138:AF138,"2"))/(2*(COUNTIF(Z138:AF138,"0")+COUNTIF(Z138:AF138,"1")+COUNTIF(Z138:AF138,"2"))),"")</x:f>
      </x:c>
      <x:c r="AJ138" s="14" t="str"/>
      <x:c r="AK138" s="14" t="str"/>
      <x:c r="AL138" s="14" t="str"/>
      <x:c r="AM138" s="9" t="str">
        <x:v>ALWAYS_FAIL; RDF_FALSE_REJECT</x:v>
      </x:c>
      <x:c r="AN138" s="9" t="str">
        <x:v>I2.13.2.1</x:v>
      </x:c>
      <x:c r="AO138" s="9" t="str">
        <x:v>MVP/SHACL_GENERATION_PIPELINE/experiments/LUNA_CONTEXTUAL_SINGLESHOT/RUN_01/runs/RUN-I2-050-20260831T143926300782Z/artifacts/attempt_01/extracted_shape.ttl</x:v>
      </x:c>
      <x:c r="AP138" s="9" t="str">
        <x:v>c884cd7645890de24883769382d600a060aa670af514c9de281c6f0d32e387ea</x:v>
      </x:c>
      <x:c r="AQ138" s="52" t="inlineStr">
        <x:is>
          <x:t xml:space="preserve">PASS</x:t>
        </x:is>
      </x:c>
      <x:c r="AR138" s="53" t="inlineStr">
        <x:is>
          <x:t xml:space="preserve">VALID</x:t>
        </x:is>
      </x:c>
      <x:c r="AS138" s="53" t="inlineStr">
        <x:is>
          <x:t xml:space="preserve">I2-050-I-P01=ACTIVATED | I2-050-I-F10=ACTIVATED</x:t>
        </x:is>
      </x:c>
      <x:c r="AT138" s="53">
        <x:v>1</x:v>
      </x:c>
      <x:c r="AU138" s="53">
        <x:v>31</x:v>
      </x:c>
      <x:c r="AV138" s="53">
        <x:v>124</x:v>
      </x:c>
      <x:c r="AW138" s="53" t="inlineStr">
        <x:is>
          <x:t xml:space="preserve">sh:class, sh:datatype, sh:hasValue, sh:maxCount, sh:minCount, sh:node, sh:property</x:t>
        </x:is>
      </x:c>
      <x:c r="AX138" s="53">
        <x:v>0</x:v>
      </x:c>
      <x:c r="AY138" s="53">
        <x:v>1</x:v>
      </x:c>
      <x:c r="AZ138" s="53">
        <x:v>0</x:v>
      </x:c>
      <x:c r="BA138" s="54"/>
      <x:c r="BB138" s="54"/>
      <x:c r="BC138" s="54"/>
      <x:c r="BD138" s="55" t="str">
        <x:f>IF(OR(W138&lt;&gt;"REVIEWED",COUNTIF(BA138:BC138,"UNCLEAR")&gt;0,COUNTA(BA138:BC138)&lt;3,(COUNTIF(BA138:BC138,"0")+COUNTIF(BA138:BC138,"1")+COUNTIF(BA138:BC138,"2"))=0,AJ138=""),"",(COUNTIF(BA138:BC138,"1")+2*COUNTIF(BA138:BC138,"2"))/(2*(COUNTIF(BA138:BC138,"0")+COUNTIF(BA138:BC138,"1")+COUNTIF(BA138:BC138,"2"))))</x:f>
      </x:c>
    </x:row>
    <x:row r="139" ht="66" customHeight="1">
      <x:c r="A139" s="9" t="str">
        <x:v>BATCH_14</x:v>
      </x:c>
      <x:c r="B139" s="9" t="n">
        <x:v>133</x:v>
      </x:c>
      <x:c r="C139" s="9" t="str">
        <x:v>IMO-018</x:v>
      </x:c>
      <x:c r="D139" s="9" t="str">
        <x:v>IMO</x:v>
      </x:c>
      <x:c r="E139" s="9" t="str">
        <x:v>DIRECT_STATIC</x:v>
      </x:c>
      <x:c r="F139" s="9" t="str">
        <x:v>RUN_01</x:v>
      </x:c>
      <x:c r="G139" s="12" t="str">
        <x:v>OFFICIAL_ELIGIBLE_OUTPUT</x:v>
      </x:c>
      <x:c r="H139" s="12" t="str">
        <x:v>SINGLESHOT_CAPTURED_DIAGNOSTIC_PASS</x:v>
      </x:c>
      <x:c r="I139" s="12" t="str">
        <x:v>PARSED</x:v>
      </x:c>
      <x:c r="J139" s="12" t="str">
        <x:v>PASS</x:v>
      </x:c>
      <x:c r="K139" s="9" t="n">
        <x:v>5</x:v>
      </x:c>
      <x:c r="L139" s="9" t="n">
        <x:v>5</x:v>
      </x:c>
      <x:c r="M139" s="9" t="n">
        <x:v>5</x:v>
      </x:c>
      <x:c r="N139" s="9" t="n">
        <x:v>1</x:v>
      </x:c>
      <x:c r="O139" s="9" t="str">
        <x:v>IMO-018-P01</x:v>
      </x:c>
      <x:c r="P139" s="9" t="str">
        <x:v>PASS</x:v>
      </x:c>
      <x:c r="Q139" s="9" t="str">
        <x:v>PASS</x:v>
      </x:c>
      <x:c r="R139" s="9" t="str">
        <x:v>CORRECT_BEHAVIOR</x:v>
      </x:c>
      <x:c r="S139" s="9" t="str">
        <x:v>IMO-018-F02</x:v>
      </x:c>
      <x:c r="T139" s="9" t="str">
        <x:v>FAIL</x:v>
      </x:c>
      <x:c r="U139" s="9" t="str">
        <x:v>FAIL</x:v>
      </x:c>
      <x:c r="V139" s="9" t="str">
        <x:v>CORRECT_BEHAVIOR</x:v>
      </x:c>
      <x:c r="W139" s="13" t="str">
        <x:v>NOT_REVIEWED</x:v>
      </x:c>
      <x:c r="X139" s="13" t="str"/>
      <x:c r="Y139" s="13" t="str"/>
      <x:c r="Z139" s="13" t="str"/>
      <x:c r="AA139" s="13" t="str"/>
      <x:c r="AB139" s="13" t="str"/>
      <x:c r="AC139" s="13" t="str"/>
      <x:c r="AD139" s="13" t="str"/>
      <x:c r="AE139" s="13" t="str"/>
      <x:c r="AF139" s="13" t="str"/>
      <x:c r="AG139" s="13" t="str"/>
      <x:c r="AH139" s="13" t="str"/>
      <x:c r="AI139" s="16" t="str">
        <x:f>IF(AND(W139="REVIEWED",X139&lt;&gt;"",Y139&lt;&gt;"",COUNTA(Z139:AF139)=7,COUNTIF(Z139:AF139,"UNCLEAR")=0,(COUNTIF(Z139:AF139,"0")+COUNTIF(Z139:AF139,"1")+COUNTIF(Z139:AF139,"2"))&gt;0,AG139&lt;&gt;"",AH139&lt;&gt;"",AJ139&lt;&gt;""),(COUNTIF(Z139:AF139,"1")+2*COUNTIF(Z139:AF139,"2"))/(2*(COUNTIF(Z139:AF139,"0")+COUNTIF(Z139:AF139,"1")+COUNTIF(Z139:AF139,"2"))),"")</x:f>
      </x:c>
      <x:c r="AJ139" s="14" t="str"/>
      <x:c r="AK139" s="14" t="str"/>
      <x:c r="AL139" s="14" t="str"/>
      <x:c r="AM139" s="9" t="str"/>
      <x:c r="AN139" s="9" t="str">
        <x:v>Part I-A 1.3.7</x:v>
      </x:c>
      <x:c r="AO139" s="9" t="str">
        <x:v>MVP/SHACL_GENERATION_PIPELINE/experiments/LUNA_CONTEXTUAL_SINGLESHOT/RUN_01/runs/RUN-IMO-018-20260831T150211387732Z/artifacts/attempt_01/extracted_shape.ttl</x:v>
      </x:c>
      <x:c r="AP139" s="9" t="str">
        <x:v>8de00ca383c0912cbcaf4a76dd3d486ce633a3f4ce55a3f2d5a02d847ffd9374</x:v>
      </x:c>
      <x:c r="AQ139" s="52" t="inlineStr">
        <x:is>
          <x:t xml:space="preserve">PASS</x:t>
        </x:is>
      </x:c>
      <x:c r="AR139" s="53" t="inlineStr">
        <x:is>
          <x:t xml:space="preserve">VALID</x:t>
        </x:is>
      </x:c>
      <x:c r="AS139" s="53" t="inlineStr">
        <x:is>
          <x:t xml:space="preserve">IMO-018-P01=ACTIVATED | IMO-018-F02=ACTIVATED</x:t>
        </x:is>
      </x:c>
      <x:c r="AT139" s="53">
        <x:v>1</x:v>
      </x:c>
      <x:c r="AU139" s="53">
        <x:v>5</x:v>
      </x:c>
      <x:c r="AV139" s="53">
        <x:v>25</x:v>
      </x:c>
      <x:c r="AW139" s="53" t="inlineStr">
        <x:is>
          <x:t xml:space="preserve">sh:datatype, sh:hasValue, sh:maxCount, sh:minCount, sh:or, sh:property</x:t>
        </x:is>
      </x:c>
      <x:c r="AX139" s="53">
        <x:v>0</x:v>
      </x:c>
      <x:c r="AY139" s="53">
        <x:v>1</x:v>
      </x:c>
      <x:c r="AZ139" s="53">
        <x:v>1</x:v>
      </x:c>
      <x:c r="BA139" s="54"/>
      <x:c r="BB139" s="54"/>
      <x:c r="BC139" s="54"/>
      <x:c r="BD139" s="55" t="str">
        <x:f>IF(OR(W139&lt;&gt;"REVIEWED",COUNTIF(BA139:BC139,"UNCLEAR")&gt;0,COUNTA(BA139:BC139)&lt;3,(COUNTIF(BA139:BC139,"0")+COUNTIF(BA139:BC139,"1")+COUNTIF(BA139:BC139,"2"))=0,AJ139=""),"",(COUNTIF(BA139:BC139,"1")+2*COUNTIF(BA139:BC139,"2"))/(2*(COUNTIF(BA139:BC139,"0")+COUNTIF(BA139:BC139,"1")+COUNTIF(BA139:BC139,"2"))))</x:f>
      </x:c>
    </x:row>
    <x:row r="140" ht="66" customHeight="1">
      <x:c r="A140" s="9" t="str">
        <x:v>BATCH_14</x:v>
      </x:c>
      <x:c r="B140" s="9" t="n">
        <x:v>134</x:v>
      </x:c>
      <x:c r="C140" s="9" t="str">
        <x:v>IMO-062</x:v>
      </x:c>
      <x:c r="D140" s="9" t="str">
        <x:v>IMO</x:v>
      </x:c>
      <x:c r="E140" s="9" t="str">
        <x:v>DIRECT_STATIC</x:v>
      </x:c>
      <x:c r="F140" s="9" t="str">
        <x:v>RUN_01</x:v>
      </x:c>
      <x:c r="G140" s="12" t="str">
        <x:v>OFFICIAL_ELIGIBLE_OUTPUT</x:v>
      </x:c>
      <x:c r="H140" s="12" t="str">
        <x:v>SINGLESHOT_CAPTURED_DIAGNOSTIC_PASS</x:v>
      </x:c>
      <x:c r="I140" s="12" t="str">
        <x:v>PARSED</x:v>
      </x:c>
      <x:c r="J140" s="12" t="str">
        <x:v>PASS</x:v>
      </x:c>
      <x:c r="K140" s="9" t="n">
        <x:v>9</x:v>
      </x:c>
      <x:c r="L140" s="9" t="n">
        <x:v>9</x:v>
      </x:c>
      <x:c r="M140" s="9" t="n">
        <x:v>6</x:v>
      </x:c>
      <x:c r="N140" s="9" t="n">
        <x:v>0</x:v>
      </x:c>
      <x:c r="O140" s="9" t="str">
        <x:v>IMO-062-P02</x:v>
      </x:c>
      <x:c r="P140" s="9" t="str">
        <x:v>PASS</x:v>
      </x:c>
      <x:c r="Q140" s="9" t="str">
        <x:v>FAIL</x:v>
      </x:c>
      <x:c r="R140" s="9" t="str">
        <x:v>FALSE_REJECT</x:v>
      </x:c>
      <x:c r="S140" s="9" t="str">
        <x:v>IMO-062-F06</x:v>
      </x:c>
      <x:c r="T140" s="9" t="str">
        <x:v>FAIL</x:v>
      </x:c>
      <x:c r="U140" s="9" t="str">
        <x:v>FAIL</x:v>
      </x:c>
      <x:c r="V140" s="9" t="str">
        <x:v>CORRECT_BEHAVIOR</x:v>
      </x:c>
      <x:c r="W140" s="13" t="str">
        <x:v>NOT_REVIEWED</x:v>
      </x:c>
      <x:c r="X140" s="13" t="str"/>
      <x:c r="Y140" s="13" t="str"/>
      <x:c r="Z140" s="13" t="str"/>
      <x:c r="AA140" s="13" t="str"/>
      <x:c r="AB140" s="13" t="str"/>
      <x:c r="AC140" s="13" t="str"/>
      <x:c r="AD140" s="13" t="str"/>
      <x:c r="AE140" s="13" t="str"/>
      <x:c r="AF140" s="13" t="str"/>
      <x:c r="AG140" s="13" t="str"/>
      <x:c r="AH140" s="13" t="str"/>
      <x:c r="AI140" s="16" t="str">
        <x:f>IF(AND(W140="REVIEWED",X140&lt;&gt;"",Y140&lt;&gt;"",COUNTA(Z140:AF140)=7,COUNTIF(Z140:AF140,"UNCLEAR")=0,(COUNTIF(Z140:AF140,"0")+COUNTIF(Z140:AF140,"1")+COUNTIF(Z140:AF140,"2"))&gt;0,AG140&lt;&gt;"",AH140&lt;&gt;"",AJ140&lt;&gt;""),(COUNTIF(Z140:AF140,"1")+2*COUNTIF(Z140:AF140,"2"))/(2*(COUNTIF(Z140:AF140,"0")+COUNTIF(Z140:AF140,"1")+COUNTIF(Z140:AF140,"2"))),"")</x:f>
      </x:c>
      <x:c r="AJ140" s="14" t="str"/>
      <x:c r="AK140" s="14" t="str"/>
      <x:c r="AL140" s="14" t="str"/>
      <x:c r="AM140" s="9" t="str">
        <x:v>ALWAYS_FAIL; RDF_FALSE_REJECT</x:v>
      </x:c>
      <x:c r="AN140" s="9" t="str">
        <x:v>Part I-A 8.2.1.1</x:v>
      </x:c>
      <x:c r="AO140" s="9" t="str">
        <x:v>MVP/SHACL_GENERATION_PIPELINE/experiments/LUNA_CONTEXTUAL_SINGLESHOT/RUN_01/runs/RUN-IMO-062-20260831T151650886668Z/artifacts/attempt_01/extracted_shape.ttl</x:v>
      </x:c>
      <x:c r="AP140" s="9" t="str">
        <x:v>83d3bbdb24283b817bbbc556fd4bc23ef4a877539a5b30da854e3487480b70aa</x:v>
      </x:c>
      <x:c r="AQ140" s="52" t="inlineStr">
        <x:is>
          <x:t xml:space="preserve">PASS</x:t>
        </x:is>
      </x:c>
      <x:c r="AR140" s="53" t="inlineStr">
        <x:is>
          <x:t xml:space="preserve">VALID</x:t>
        </x:is>
      </x:c>
      <x:c r="AS140" s="53" t="inlineStr">
        <x:is>
          <x:t xml:space="preserve">IMO-062-P02=ACTIVATED | IMO-062-F06=ACTIVATED</x:t>
        </x:is>
      </x:c>
      <x:c r="AT140" s="53">
        <x:v>2</x:v>
      </x:c>
      <x:c r="AU140" s="53">
        <x:v>5</x:v>
      </x:c>
      <x:c r="AV140" s="53">
        <x:v>17</x:v>
      </x:c>
      <x:c r="AW140" s="53" t="inlineStr">
        <x:is>
          <x:t xml:space="preserve">sh:class, sh:datatype, sh:in, sh:minCount, sh:node, sh:property</x:t>
        </x:is>
      </x:c>
      <x:c r="AX140" s="53">
        <x:v>0</x:v>
      </x:c>
      <x:c r="AY140" s="53">
        <x:v>1</x:v>
      </x:c>
      <x:c r="AZ140" s="53">
        <x:v>0</x:v>
      </x:c>
      <x:c r="BA140" s="54"/>
      <x:c r="BB140" s="54"/>
      <x:c r="BC140" s="54"/>
      <x:c r="BD140" s="55" t="str">
        <x:f>IF(OR(W140&lt;&gt;"REVIEWED",COUNTIF(BA140:BC140,"UNCLEAR")&gt;0,COUNTA(BA140:BC140)&lt;3,(COUNTIF(BA140:BC140,"0")+COUNTIF(BA140:BC140,"1")+COUNTIF(BA140:BC140,"2"))=0,AJ140=""),"",(COUNTIF(BA140:BC140,"1")+2*COUNTIF(BA140:BC140,"2"))/(2*(COUNTIF(BA140:BC140,"0")+COUNTIF(BA140:BC140,"1")+COUNTIF(BA140:BC140,"2"))))</x:f>
      </x:c>
    </x:row>
    <x:row r="141" ht="66" customHeight="1">
      <x:c r="A141" s="9" t="str">
        <x:v>BATCH_14</x:v>
      </x:c>
      <x:c r="B141" s="9" t="n">
        <x:v>135</x:v>
      </x:c>
      <x:c r="C141" s="9" t="str">
        <x:v>TRF-010</x:v>
      </x:c>
      <x:c r="D141" s="9" t="str">
        <x:v>TRAFICOM</x:v>
      </x:c>
      <x:c r="E141" s="9" t="str">
        <x:v>DIRECT_STATIC</x:v>
      </x:c>
      <x:c r="F141" s="9" t="str">
        <x:v>RUN_01</x:v>
      </x:c>
      <x:c r="G141" s="12" t="str">
        <x:v>OFFICIAL_ELIGIBLE_OUTPUT</x:v>
      </x:c>
      <x:c r="H141" s="12" t="str">
        <x:v>SINGLESHOT_CAPTURED_DIAGNOSTIC_PASS</x:v>
      </x:c>
      <x:c r="I141" s="12" t="str">
        <x:v>PARSED</x:v>
      </x:c>
      <x:c r="J141" s="12" t="str">
        <x:v>PASS</x:v>
      </x:c>
      <x:c r="K141" s="9" t="n">
        <x:v>8</x:v>
      </x:c>
      <x:c r="L141" s="9" t="n">
        <x:v>8</x:v>
      </x:c>
      <x:c r="M141" s="9" t="n">
        <x:v>8</x:v>
      </x:c>
      <x:c r="N141" s="9" t="n">
        <x:v>1</x:v>
      </x:c>
      <x:c r="O141" s="9" t="str">
        <x:v>TRF-010-P06</x:v>
      </x:c>
      <x:c r="P141" s="9" t="str">
        <x:v>PASS</x:v>
      </x:c>
      <x:c r="Q141" s="9" t="str">
        <x:v>PASS</x:v>
      </x:c>
      <x:c r="R141" s="9" t="str">
        <x:v>CORRECT_BEHAVIOR</x:v>
      </x:c>
      <x:c r="S141" s="9" t="str">
        <x:v>TRF-010-F02</x:v>
      </x:c>
      <x:c r="T141" s="9" t="str">
        <x:v>FAIL</x:v>
      </x:c>
      <x:c r="U141" s="9" t="str">
        <x:v>FAIL</x:v>
      </x:c>
      <x:c r="V141" s="9" t="str">
        <x:v>CORRECT_BEHAVIOR</x:v>
      </x:c>
      <x:c r="W141" s="13" t="str">
        <x:v>NOT_REVIEWED</x:v>
      </x:c>
      <x:c r="X141" s="13" t="str"/>
      <x:c r="Y141" s="13" t="str"/>
      <x:c r="Z141" s="13" t="str"/>
      <x:c r="AA141" s="13" t="str"/>
      <x:c r="AB141" s="13" t="str"/>
      <x:c r="AC141" s="13" t="str"/>
      <x:c r="AD141" s="13" t="str"/>
      <x:c r="AE141" s="13" t="str"/>
      <x:c r="AF141" s="13" t="str"/>
      <x:c r="AG141" s="13" t="str"/>
      <x:c r="AH141" s="13" t="str"/>
      <x:c r="AI141" s="16" t="str">
        <x:f>IF(AND(W141="REVIEWED",X141&lt;&gt;"",Y141&lt;&gt;"",COUNTA(Z141:AF141)=7,COUNTIF(Z141:AF141,"UNCLEAR")=0,(COUNTIF(Z141:AF141,"0")+COUNTIF(Z141:AF141,"1")+COUNTIF(Z141:AF141,"2"))&gt;0,AG141&lt;&gt;"",AH141&lt;&gt;"",AJ141&lt;&gt;""),(COUNTIF(Z141:AF141,"1")+2*COUNTIF(Z141:AF141,"2"))/(2*(COUNTIF(Z141:AF141,"0")+COUNTIF(Z141:AF141,"1")+COUNTIF(Z141:AF141,"2"))),"")</x:f>
      </x:c>
      <x:c r="AJ141" s="14" t="str"/>
      <x:c r="AK141" s="14" t="str"/>
      <x:c r="AL141" s="14" t="str"/>
      <x:c r="AM141" s="9" t="str"/>
      <x:c r="AN141" s="9" t="str">
        <x:v>1.8</x:v>
      </x:c>
      <x:c r="AO141" s="9" t="str">
        <x:v>MVP/SHACL_GENERATION_PIPELINE/experiments/LUNA_CONTEXTUAL_SINGLESHOT/RUN_01/runs/RUN-TRF-010-20260831T155044764620Z/artifacts/attempt_01/extracted_shape.ttl</x:v>
      </x:c>
      <x:c r="AP141" s="9" t="str">
        <x:v>b31281cf328ca574ba7d822c1bde70ac45f6045218f71c38bb350dd97a61750f</x:v>
      </x:c>
      <x:c r="AQ141" s="52" t="inlineStr">
        <x:is>
          <x:t xml:space="preserve">PASS</x:t>
        </x:is>
      </x:c>
      <x:c r="AR141" s="53" t="inlineStr">
        <x:is>
          <x:t xml:space="preserve">VALID</x:t>
        </x:is>
      </x:c>
      <x:c r="AS141" s="53" t="inlineStr">
        <x:is>
          <x:t xml:space="preserve">TRF-010-P06=ACTIVATED | TRF-010-F02=ACTIVATED</x:t>
        </x:is>
      </x:c>
      <x:c r="AT141" s="53">
        <x:v>1</x:v>
      </x:c>
      <x:c r="AU141" s="53">
        <x:v>1</x:v>
      </x:c>
      <x:c r="AV141" s="53">
        <x:v>6</x:v>
      </x:c>
      <x:c r="AW141" s="53" t="inlineStr">
        <x:is>
          <x:t xml:space="preserve">sh:class, sh:in, sh:maxCount, sh:minCount, sh:nodeKind, sh:property</x:t>
        </x:is>
      </x:c>
      <x:c r="AX141" s="53">
        <x:v>0</x:v>
      </x:c>
      <x:c r="AY141" s="53">
        <x:v>1</x:v>
      </x:c>
      <x:c r="AZ141" s="53">
        <x:v>0</x:v>
      </x:c>
      <x:c r="BA141" s="54"/>
      <x:c r="BB141" s="54"/>
      <x:c r="BC141" s="54"/>
      <x:c r="BD141" s="55" t="str">
        <x:f>IF(OR(W141&lt;&gt;"REVIEWED",COUNTIF(BA141:BC141,"UNCLEAR")&gt;0,COUNTA(BA141:BC141)&lt;3,(COUNTIF(BA141:BC141,"0")+COUNTIF(BA141:BC141,"1")+COUNTIF(BA141:BC141,"2"))=0,AJ141=""),"",(COUNTIF(BA141:BC141,"1")+2*COUNTIF(BA141:BC141,"2"))/(2*(COUNTIF(BA141:BC141,"0")+COUNTIF(BA141:BC141,"1")+COUNTIF(BA141:BC141,"2"))))</x:f>
      </x:c>
    </x:row>
    <x:row r="142" ht="66" customHeight="1">
      <x:c r="A142" s="9" t="str">
        <x:v>BATCH_14</x:v>
      </x:c>
      <x:c r="B142" s="9" t="n">
        <x:v>136</x:v>
      </x:c>
      <x:c r="C142" s="9" t="str">
        <x:v>TRF-067</x:v>
      </x:c>
      <x:c r="D142" s="9" t="str">
        <x:v>TRAFICOM</x:v>
      </x:c>
      <x:c r="E142" s="9" t="str">
        <x:v>DIRECT_STATIC</x:v>
      </x:c>
      <x:c r="F142" s="9" t="str">
        <x:v>RUN_01</x:v>
      </x:c>
      <x:c r="G142" s="12" t="str">
        <x:v>OFFICIAL_ELIGIBLE_OUTPUT</x:v>
      </x:c>
      <x:c r="H142" s="12" t="str">
        <x:v>SINGLESHOT_CAPTURED_DIAGNOSTIC_PASS</x:v>
      </x:c>
      <x:c r="I142" s="12" t="str">
        <x:v>PARSED</x:v>
      </x:c>
      <x:c r="J142" s="12" t="str">
        <x:v>PASS</x:v>
      </x:c>
      <x:c r="K142" s="9" t="n">
        <x:v>6</x:v>
      </x:c>
      <x:c r="L142" s="9" t="n">
        <x:v>6</x:v>
      </x:c>
      <x:c r="M142" s="9" t="n">
        <x:v>4</x:v>
      </x:c>
      <x:c r="N142" s="9" t="n">
        <x:v>0</x:v>
      </x:c>
      <x:c r="O142" s="9" t="str">
        <x:v>TRF-067-P02</x:v>
      </x:c>
      <x:c r="P142" s="9" t="str">
        <x:v>PASS</x:v>
      </x:c>
      <x:c r="Q142" s="9" t="str">
        <x:v>PASS</x:v>
      </x:c>
      <x:c r="R142" s="9" t="str">
        <x:v>CORRECT_BEHAVIOR</x:v>
      </x:c>
      <x:c r="S142" s="9" t="str">
        <x:v>TRF-067-F01</x:v>
      </x:c>
      <x:c r="T142" s="9" t="str">
        <x:v>FAIL</x:v>
      </x:c>
      <x:c r="U142" s="9" t="str">
        <x:v>FAIL</x:v>
      </x:c>
      <x:c r="V142" s="9" t="str">
        <x:v>CORRECT_BEHAVIOR</x:v>
      </x:c>
      <x:c r="W142" s="13" t="str">
        <x:v>NOT_REVIEWED</x:v>
      </x:c>
      <x:c r="X142" s="13" t="str"/>
      <x:c r="Y142" s="13" t="str"/>
      <x:c r="Z142" s="13" t="str"/>
      <x:c r="AA142" s="13" t="str"/>
      <x:c r="AB142" s="13" t="str"/>
      <x:c r="AC142" s="13" t="str"/>
      <x:c r="AD142" s="13" t="str"/>
      <x:c r="AE142" s="13" t="str"/>
      <x:c r="AF142" s="13" t="str"/>
      <x:c r="AG142" s="13" t="str"/>
      <x:c r="AH142" s="13" t="str"/>
      <x:c r="AI142" s="16" t="str">
        <x:f>IF(AND(W142="REVIEWED",X142&lt;&gt;"",Y142&lt;&gt;"",COUNTA(Z142:AF142)=7,COUNTIF(Z142:AF142,"UNCLEAR")=0,(COUNTIF(Z142:AF142,"0")+COUNTIF(Z142:AF142,"1")+COUNTIF(Z142:AF142,"2"))&gt;0,AG142&lt;&gt;"",AH142&lt;&gt;"",AJ142&lt;&gt;""),(COUNTIF(Z142:AF142,"1")+2*COUNTIF(Z142:AF142,"2"))/(2*(COUNTIF(Z142:AF142,"0")+COUNTIF(Z142:AF142,"1")+COUNTIF(Z142:AF142,"2"))),"")</x:f>
      </x:c>
      <x:c r="AJ142" s="14" t="str"/>
      <x:c r="AK142" s="14" t="str"/>
      <x:c r="AL142" s="14" t="str"/>
      <x:c r="AM142" s="9" t="str">
        <x:v>RDF_FALSE_ACCEPT</x:v>
      </x:c>
      <x:c r="AN142" s="9" t="str">
        <x:v>5</x:v>
      </x:c>
      <x:c r="AO142" s="9" t="str">
        <x:v>MVP/SHACL_GENERATION_PIPELINE/experiments/LUNA_CONTEXTUAL_SINGLESHOT/RUN_01/runs/RUN-TRF-067-20260831T161723297563Z/artifacts/attempt_01/extracted_shape.ttl</x:v>
      </x:c>
      <x:c r="AP142" s="9" t="str">
        <x:v>a73b509678f99d111c97ef30e7317f7e8c3dc437f8deb4e3cd5b1f05b411ad64</x:v>
      </x:c>
      <x:c r="AQ142" s="52" t="inlineStr">
        <x:is>
          <x:t xml:space="preserve">PASS</x:t>
        </x:is>
      </x:c>
      <x:c r="AR142" s="53" t="inlineStr">
        <x:is>
          <x:t xml:space="preserve">VALID</x:t>
        </x:is>
      </x:c>
      <x:c r="AS142" s="53" t="inlineStr">
        <x:is>
          <x:t xml:space="preserve">TRF-067-P02=ACTIVATED | TRF-067-F01=ACTIVATED</x:t>
        </x:is>
      </x:c>
      <x:c r="AT142" s="53">
        <x:v>1</x:v>
      </x:c>
      <x:c r="AU142" s="53">
        <x:v>6</x:v>
      </x:c>
      <x:c r="AV142" s="53">
        <x:v>19</x:v>
      </x:c>
      <x:c r="AW142" s="53" t="inlineStr">
        <x:is>
          <x:t xml:space="preserve">sh:class, sh:hasValue, sh:in, sh:minCount, sh:nodeKind, sh:or, sh:property</x:t>
        </x:is>
      </x:c>
      <x:c r="AX142" s="53">
        <x:v>0</x:v>
      </x:c>
      <x:c r="AY142" s="53">
        <x:v>1</x:v>
      </x:c>
      <x:c r="AZ142" s="53">
        <x:v>1</x:v>
      </x:c>
      <x:c r="BA142" s="54"/>
      <x:c r="BB142" s="54"/>
      <x:c r="BC142" s="54"/>
      <x:c r="BD142" s="55" t="str">
        <x:f>IF(OR(W142&lt;&gt;"REVIEWED",COUNTIF(BA142:BC142,"UNCLEAR")&gt;0,COUNTA(BA142:BC142)&lt;3,(COUNTIF(BA142:BC142,"0")+COUNTIF(BA142:BC142,"1")+COUNTIF(BA142:BC142,"2"))=0,AJ142=""),"",(COUNTIF(BA142:BC142,"1")+2*COUNTIF(BA142:BC142,"2"))/(2*(COUNTIF(BA142:BC142,"0")+COUNTIF(BA142:BC142,"1")+COUNTIF(BA142:BC142,"2"))))</x:f>
      </x:c>
    </x:row>
    <x:row r="143" ht="66" customHeight="1">
      <x:c r="A143" s="9" t="str">
        <x:v>BATCH_14</x:v>
      </x:c>
      <x:c r="B143" s="9" t="n">
        <x:v>137</x:v>
      </x:c>
      <x:c r="C143" s="9" t="str">
        <x:v>IMO-091</x:v>
      </x:c>
      <x:c r="D143" s="9" t="str">
        <x:v>IMO</x:v>
      </x:c>
      <x:c r="E143" s="9" t="str">
        <x:v>DIRECT_STATIC</x:v>
      </x:c>
      <x:c r="F143" s="9" t="str">
        <x:v>RUN_01</x:v>
      </x:c>
      <x:c r="G143" s="12" t="str">
        <x:v>OFFICIAL_ELIGIBLE_OUTPUT</x:v>
      </x:c>
      <x:c r="H143" s="12" t="str">
        <x:v>SINGLESHOT_CAPTURED_DIAGNOSTIC_PASS</x:v>
      </x:c>
      <x:c r="I143" s="12" t="str">
        <x:v>PARSED</x:v>
      </x:c>
      <x:c r="J143" s="12" t="str">
        <x:v>PASS</x:v>
      </x:c>
      <x:c r="K143" s="9" t="n">
        <x:v>4</x:v>
      </x:c>
      <x:c r="L143" s="9" t="n">
        <x:v>4</x:v>
      </x:c>
      <x:c r="M143" s="9" t="n">
        <x:v>4</x:v>
      </x:c>
      <x:c r="N143" s="9" t="n">
        <x:v>1</x:v>
      </x:c>
      <x:c r="O143" s="9" t="str">
        <x:v>IMO-091-J-P01</x:v>
      </x:c>
      <x:c r="P143" s="9" t="str">
        <x:v>PASS</x:v>
      </x:c>
      <x:c r="Q143" s="9" t="str">
        <x:v>PASS</x:v>
      </x:c>
      <x:c r="R143" s="9" t="str">
        <x:v>CORRECT_BEHAVIOR</x:v>
      </x:c>
      <x:c r="S143" s="9" t="str">
        <x:v>IMO-091-J-F01</x:v>
      </x:c>
      <x:c r="T143" s="9" t="str">
        <x:v>FAIL</x:v>
      </x:c>
      <x:c r="U143" s="9" t="str">
        <x:v>FAIL</x:v>
      </x:c>
      <x:c r="V143" s="9" t="str">
        <x:v>CORRECT_BEHAVIOR</x:v>
      </x:c>
      <x:c r="W143" s="13" t="str">
        <x:v>NOT_REVIEWED</x:v>
      </x:c>
      <x:c r="X143" s="13" t="str"/>
      <x:c r="Y143" s="13" t="str"/>
      <x:c r="Z143" s="13" t="str"/>
      <x:c r="AA143" s="13" t="str"/>
      <x:c r="AB143" s="13" t="str"/>
      <x:c r="AC143" s="13" t="str"/>
      <x:c r="AD143" s="13" t="str"/>
      <x:c r="AE143" s="13" t="str"/>
      <x:c r="AF143" s="13" t="str"/>
      <x:c r="AG143" s="13" t="str"/>
      <x:c r="AH143" s="13" t="str"/>
      <x:c r="AI143" s="16" t="str">
        <x:f>IF(AND(W143="REVIEWED",X143&lt;&gt;"",Y143&lt;&gt;"",COUNTA(Z143:AF143)=7,COUNTIF(Z143:AF143,"UNCLEAR")=0,(COUNTIF(Z143:AF143,"0")+COUNTIF(Z143:AF143,"1")+COUNTIF(Z143:AF143,"2"))&gt;0,AG143&lt;&gt;"",AH143&lt;&gt;"",AJ143&lt;&gt;""),(COUNTIF(Z143:AF143,"1")+2*COUNTIF(Z143:AF143,"2"))/(2*(COUNTIF(Z143:AF143,"0")+COUNTIF(Z143:AF143,"1")+COUNTIF(Z143:AF143,"2"))),"")</x:f>
      </x:c>
      <x:c r="AJ143" s="14" t="str"/>
      <x:c r="AK143" s="14" t="str"/>
      <x:c r="AL143" s="14" t="str"/>
      <x:c r="AM143" s="9" t="str"/>
      <x:c r="AN143" s="9" t="str">
        <x:v>Part I-A 10.2.1.3</x:v>
      </x:c>
      <x:c r="AO143" s="9" t="str">
        <x:v>MVP/SHACL_GENERATION_PIPELINE/experiments/LUNA_CONTEXTUAL_SINGLESHOT/RUN_01/runs/RUN-IMO-091-20260831T152533199754Z/artifacts/attempt_01/extracted_shape.ttl</x:v>
      </x:c>
      <x:c r="AP143" s="9" t="str">
        <x:v>2ea992cea53bb26dce680f1a3d7101d21df74dd41182fdd7c94b6f35030a3656</x:v>
      </x:c>
      <x:c r="AQ143" s="52" t="inlineStr">
        <x:is>
          <x:t xml:space="preserve">PASS</x:t>
        </x:is>
      </x:c>
      <x:c r="AR143" s="53" t="inlineStr">
        <x:is>
          <x:t xml:space="preserve">VALID</x:t>
        </x:is>
      </x:c>
      <x:c r="AS143" s="53" t="inlineStr">
        <x:is>
          <x:t xml:space="preserve">IMO-091-J-P01=ACTIVATED | IMO-091-J-F01=ACTIVATED</x:t>
        </x:is>
      </x:c>
      <x:c r="AT143" s="53">
        <x:v>1</x:v>
      </x:c>
      <x:c r="AU143" s="53">
        <x:v>3</x:v>
      </x:c>
      <x:c r="AV143" s="53">
        <x:v>15</x:v>
      </x:c>
      <x:c r="AW143" s="53" t="inlineStr">
        <x:is>
          <x:t xml:space="preserve">sh:datatype, sh:hasValue, sh:maxCount, sh:minCount, sh:property</x:t>
        </x:is>
      </x:c>
      <x:c r="AX143" s="53">
        <x:v>0</x:v>
      </x:c>
      <x:c r="AY143" s="53">
        <x:v>1</x:v>
      </x:c>
      <x:c r="AZ143" s="53">
        <x:v>0</x:v>
      </x:c>
      <x:c r="BA143" s="54"/>
      <x:c r="BB143" s="54"/>
      <x:c r="BC143" s="54"/>
      <x:c r="BD143" s="55" t="str">
        <x:f>IF(OR(W143&lt;&gt;"REVIEWED",COUNTIF(BA143:BC143,"UNCLEAR")&gt;0,COUNTA(BA143:BC143)&lt;3,(COUNTIF(BA143:BC143,"0")+COUNTIF(BA143:BC143,"1")+COUNTIF(BA143:BC143,"2"))=0,AJ143=""),"",(COUNTIF(BA143:BC143,"1")+2*COUNTIF(BA143:BC143,"2"))/(2*(COUNTIF(BA143:BC143,"0")+COUNTIF(BA143:BC143,"1")+COUNTIF(BA143:BC143,"2"))))</x:f>
      </x:c>
    </x:row>
    <x:row r="144" ht="66" customHeight="1">
      <x:c r="A144" s="9" t="str">
        <x:v>BATCH_14</x:v>
      </x:c>
      <x:c r="B144" s="9" t="n">
        <x:v>138</x:v>
      </x:c>
      <x:c r="C144" s="9" t="str">
        <x:v>I2-048</x:v>
      </x:c>
      <x:c r="D144" s="9" t="str">
        <x:v>I2</x:v>
      </x:c>
      <x:c r="E144" s="9" t="str">
        <x:v>DIRECT_STATIC</x:v>
      </x:c>
      <x:c r="F144" s="9" t="str">
        <x:v>RUN_01</x:v>
      </x:c>
      <x:c r="G144" s="12" t="str">
        <x:v>OFFICIAL_ELIGIBLE_OUTPUT</x:v>
      </x:c>
      <x:c r="H144" s="12" t="str">
        <x:v>SINGLESHOT_CAPTURED_DIAGNOSTIC_PASS</x:v>
      </x:c>
      <x:c r="I144" s="12" t="str">
        <x:v>PARSED</x:v>
      </x:c>
      <x:c r="J144" s="12" t="str">
        <x:v>PASS</x:v>
      </x:c>
      <x:c r="K144" s="9" t="n">
        <x:v>152</x:v>
      </x:c>
      <x:c r="L144" s="9" t="n">
        <x:v>152</x:v>
      </x:c>
      <x:c r="M144" s="9" t="n">
        <x:v>15</x:v>
      </x:c>
      <x:c r="N144" s="9" t="n">
        <x:v>0</x:v>
      </x:c>
      <x:c r="O144" s="9" t="str">
        <x:v>I2-048-H-T023</x:v>
      </x:c>
      <x:c r="P144" s="9" t="str">
        <x:v>PASS</x:v>
      </x:c>
      <x:c r="Q144" s="9" t="str">
        <x:v>FAIL</x:v>
      </x:c>
      <x:c r="R144" s="9" t="str">
        <x:v>FALSE_REJECT</x:v>
      </x:c>
      <x:c r="S144" s="9" t="str">
        <x:v>I2-048-H-F015</x:v>
      </x:c>
      <x:c r="T144" s="9" t="str">
        <x:v>FAIL</x:v>
      </x:c>
      <x:c r="U144" s="9" t="str">
        <x:v>FAIL</x:v>
      </x:c>
      <x:c r="V144" s="9" t="str">
        <x:v>CORRECT_BEHAVIOR</x:v>
      </x:c>
      <x:c r="W144" s="13" t="str">
        <x:v>NOT_REVIEWED</x:v>
      </x:c>
      <x:c r="X144" s="13" t="str"/>
      <x:c r="Y144" s="13" t="str"/>
      <x:c r="Z144" s="13" t="str"/>
      <x:c r="AA144" s="13" t="str"/>
      <x:c r="AB144" s="13" t="str"/>
      <x:c r="AC144" s="13" t="str"/>
      <x:c r="AD144" s="13" t="str"/>
      <x:c r="AE144" s="13" t="str"/>
      <x:c r="AF144" s="13" t="str"/>
      <x:c r="AG144" s="13" t="str"/>
      <x:c r="AH144" s="13" t="str"/>
      <x:c r="AI144" s="16" t="str">
        <x:f>IF(AND(W144="REVIEWED",X144&lt;&gt;"",Y144&lt;&gt;"",COUNTA(Z144:AF144)=7,COUNTIF(Z144:AF144,"UNCLEAR")=0,(COUNTIF(Z144:AF144,"0")+COUNTIF(Z144:AF144,"1")+COUNTIF(Z144:AF144,"2"))&gt;0,AG144&lt;&gt;"",AH144&lt;&gt;"",AJ144&lt;&gt;""),(COUNTIF(Z144:AF144,"1")+2*COUNTIF(Z144:AF144,"2"))/(2*(COUNTIF(Z144:AF144,"0")+COUNTIF(Z144:AF144,"1")+COUNTIF(Z144:AF144,"2"))),"")</x:f>
      </x:c>
      <x:c r="AJ144" s="14" t="str"/>
      <x:c r="AK144" s="14" t="str"/>
      <x:c r="AL144" s="14" t="str"/>
      <x:c r="AM144" s="9" t="str">
        <x:v>ALWAYS_FAIL; RDF_FALSE_REJECT</x:v>
      </x:c>
      <x:c r="AN144" s="9" t="str">
        <x:v>I2.12.1 / I2.12.4 Table 8</x:v>
      </x:c>
      <x:c r="AO144" s="9" t="str">
        <x:v>MVP/SHACL_GENERATION_PIPELINE/experiments/LUNA_CONTEXTUAL_SINGLESHOT/RUN_01/runs/RUN-I2-048-20260831T143837982009Z/artifacts/attempt_01/extracted_shape.ttl</x:v>
      </x:c>
      <x:c r="AP144" s="9" t="str">
        <x:v>6d3b7e3d7b251ff708077393731317681d327da941d613eb4d06de8f912c75fe</x:v>
      </x:c>
      <x:c r="AQ144" s="52" t="inlineStr">
        <x:is>
          <x:t xml:space="preserve">PASS</x:t>
        </x:is>
      </x:c>
      <x:c r="AR144" s="53" t="inlineStr">
        <x:is>
          <x:t xml:space="preserve">VALID</x:t>
        </x:is>
      </x:c>
      <x:c r="AS144" s="53" t="inlineStr">
        <x:is>
          <x:t xml:space="preserve">I2-048-H-T023=ACTIVATED | I2-048-H-F015=ACTIVATED</x:t>
        </x:is>
      </x:c>
      <x:c r="AT144" s="53">
        <x:v>2</x:v>
      </x:c>
      <x:c r="AU144" s="53">
        <x:v>11</x:v>
      </x:c>
      <x:c r="AV144" s="53">
        <x:v>57</x:v>
      </x:c>
      <x:c r="AW144" s="53" t="inlineStr">
        <x:is>
          <x:t xml:space="preserve">sh:class, sh:datatype, sh:hasValue, sh:in, sh:maxCount, sh:minCount, sh:node, sh:nodeKind, sh:property</x:t>
        </x:is>
      </x:c>
      <x:c r="AX144" s="53">
        <x:v>1</x:v>
      </x:c>
      <x:c r="AY144" s="53">
        <x:v>1</x:v>
      </x:c>
      <x:c r="AZ144" s="53">
        <x:v>0</x:v>
      </x:c>
      <x:c r="BA144" s="54"/>
      <x:c r="BB144" s="54"/>
      <x:c r="BC144" s="54"/>
      <x:c r="BD144" s="55" t="str">
        <x:f>IF(OR(W144&lt;&gt;"REVIEWED",COUNTIF(BA144:BC144,"UNCLEAR")&gt;0,COUNTA(BA144:BC144)&lt;3,(COUNTIF(BA144:BC144,"0")+COUNTIF(BA144:BC144,"1")+COUNTIF(BA144:BC144,"2"))=0,AJ144=""),"",(COUNTIF(BA144:BC144,"1")+2*COUNTIF(BA144:BC144,"2"))/(2*(COUNTIF(BA144:BC144,"0")+COUNTIF(BA144:BC144,"1")+COUNTIF(BA144:BC144,"2"))))</x:f>
      </x:c>
    </x:row>
    <x:row r="145" ht="66" customHeight="1">
      <x:c r="A145" s="9" t="str">
        <x:v>BATCH_14</x:v>
      </x:c>
      <x:c r="B145" s="9" t="n">
        <x:v>139</x:v>
      </x:c>
      <x:c r="C145" s="9" t="str">
        <x:v>TRF-085</x:v>
      </x:c>
      <x:c r="D145" s="9" t="str">
        <x:v>TRAFICOM</x:v>
      </x:c>
      <x:c r="E145" s="9" t="str">
        <x:v>DIRECT_STATIC</x:v>
      </x:c>
      <x:c r="F145" s="9" t="str">
        <x:v>RUN_01</x:v>
      </x:c>
      <x:c r="G145" s="12" t="str">
        <x:v>OFFICIAL_ELIGIBLE_OUTPUT</x:v>
      </x:c>
      <x:c r="H145" s="12" t="str">
        <x:v>SINGLESHOT_CAPTURED_DIAGNOSTIC_PASS</x:v>
      </x:c>
      <x:c r="I145" s="12" t="str">
        <x:v>PARSED</x:v>
      </x:c>
      <x:c r="J145" s="12" t="str">
        <x:v>PASS</x:v>
      </x:c>
      <x:c r="K145" s="9" t="n">
        <x:v>4</x:v>
      </x:c>
      <x:c r="L145" s="9" t="n">
        <x:v>4</x:v>
      </x:c>
      <x:c r="M145" s="9" t="n">
        <x:v>2</x:v>
      </x:c>
      <x:c r="N145" s="9" t="n">
        <x:v>0</x:v>
      </x:c>
      <x:c r="O145" s="9" t="str">
        <x:v>TRF-085-P02</x:v>
      </x:c>
      <x:c r="P145" s="9" t="str">
        <x:v>PASS</x:v>
      </x:c>
      <x:c r="Q145" s="9" t="str">
        <x:v>FAIL</x:v>
      </x:c>
      <x:c r="R145" s="9" t="str">
        <x:v>FALSE_REJECT</x:v>
      </x:c>
      <x:c r="S145" s="9" t="str">
        <x:v>TRF-085-F02</x:v>
      </x:c>
      <x:c r="T145" s="9" t="str">
        <x:v>FAIL</x:v>
      </x:c>
      <x:c r="U145" s="9" t="str">
        <x:v>FAIL</x:v>
      </x:c>
      <x:c r="V145" s="9" t="str">
        <x:v>CORRECT_BEHAVIOR</x:v>
      </x:c>
      <x:c r="W145" s="13" t="str">
        <x:v>NOT_REVIEWED</x:v>
      </x:c>
      <x:c r="X145" s="13" t="str"/>
      <x:c r="Y145" s="13" t="str"/>
      <x:c r="Z145" s="13" t="str"/>
      <x:c r="AA145" s="13" t="str"/>
      <x:c r="AB145" s="13" t="str"/>
      <x:c r="AC145" s="13" t="str"/>
      <x:c r="AD145" s="13" t="str"/>
      <x:c r="AE145" s="13" t="str"/>
      <x:c r="AF145" s="13" t="str"/>
      <x:c r="AG145" s="13" t="str"/>
      <x:c r="AH145" s="13" t="str"/>
      <x:c r="AI145" s="16" t="str">
        <x:f>IF(AND(W145="REVIEWED",X145&lt;&gt;"",Y145&lt;&gt;"",COUNTA(Z145:AF145)=7,COUNTIF(Z145:AF145,"UNCLEAR")=0,(COUNTIF(Z145:AF145,"0")+COUNTIF(Z145:AF145,"1")+COUNTIF(Z145:AF145,"2"))&gt;0,AG145&lt;&gt;"",AH145&lt;&gt;"",AJ145&lt;&gt;""),(COUNTIF(Z145:AF145,"1")+2*COUNTIF(Z145:AF145,"2"))/(2*(COUNTIF(Z145:AF145,"0")+COUNTIF(Z145:AF145,"1")+COUNTIF(Z145:AF145,"2"))),"")</x:f>
      </x:c>
      <x:c r="AJ145" s="14" t="str"/>
      <x:c r="AK145" s="14" t="str"/>
      <x:c r="AL145" s="14" t="str"/>
      <x:c r="AM145" s="9" t="str">
        <x:v>ALWAYS_FAIL; RDF_FALSE_REJECT</x:v>
      </x:c>
      <x:c r="AN145" s="9" t="str">
        <x:v>6.5.3.2</x:v>
      </x:c>
      <x:c r="AO145" s="9" t="str">
        <x:v>MVP/SHACL_GENERATION_PIPELINE/experiments/LUNA_CONTEXTUAL_SINGLESHOT/RUN_01/runs/RUN-TRF-085-20260831T162508380656Z/artifacts/attempt_01/extracted_shape.ttl</x:v>
      </x:c>
      <x:c r="AP145" s="9" t="str">
        <x:v>d8bba507875d7d86e32aecc227274c058fed49778413accb76159a326d4fe571</x:v>
      </x:c>
      <x:c r="AQ145" s="52" t="inlineStr">
        <x:is>
          <x:t xml:space="preserve">PASS</x:t>
        </x:is>
      </x:c>
      <x:c r="AR145" s="53" t="inlineStr">
        <x:is>
          <x:t xml:space="preserve">VALID</x:t>
        </x:is>
      </x:c>
      <x:c r="AS145" s="53" t="inlineStr">
        <x:is>
          <x:t xml:space="preserve">TRF-085-P02=ACTIVATED | TRF-085-F02=ACTIVATED</x:t>
        </x:is>
      </x:c>
      <x:c r="AT145" s="53">
        <x:v>2</x:v>
      </x:c>
      <x:c r="AU145" s="53">
        <x:v>20</x:v>
      </x:c>
      <x:c r="AV145" s="53">
        <x:v>78</x:v>
      </x:c>
      <x:c r="AW145" s="53" t="inlineStr">
        <x:is>
          <x:t xml:space="preserve">sh:class, sh:datatype, sh:hasValue, sh:maxCount, sh:minCount, sh:node, sh:or, sh:property</x:t>
        </x:is>
      </x:c>
      <x:c r="AX145" s="53">
        <x:v>2</x:v>
      </x:c>
      <x:c r="AY145" s="53">
        <x:v>1</x:v>
      </x:c>
      <x:c r="AZ145" s="53">
        <x:v>1</x:v>
      </x:c>
      <x:c r="BA145" s="54"/>
      <x:c r="BB145" s="54"/>
      <x:c r="BC145" s="54"/>
      <x:c r="BD145" s="55" t="str">
        <x:f>IF(OR(W145&lt;&gt;"REVIEWED",COUNTIF(BA145:BC145,"UNCLEAR")&gt;0,COUNTA(BA145:BC145)&lt;3,(COUNTIF(BA145:BC145,"0")+COUNTIF(BA145:BC145,"1")+COUNTIF(BA145:BC145,"2"))=0,AJ145=""),"",(COUNTIF(BA145:BC145,"1")+2*COUNTIF(BA145:BC145,"2"))/(2*(COUNTIF(BA145:BC145,"0")+COUNTIF(BA145:BC145,"1")+COUNTIF(BA145:BC145,"2"))))</x:f>
      </x:c>
    </x:row>
    <x:row r="146" ht="66" customHeight="1">
      <x:c r="A146" s="9" t="str">
        <x:v>BATCH_14</x:v>
      </x:c>
      <x:c r="B146" s="9" t="n">
        <x:v>140</x:v>
      </x:c>
      <x:c r="C146" s="9" t="str">
        <x:v>TRF-017</x:v>
      </x:c>
      <x:c r="D146" s="9" t="str">
        <x:v>TRAFICOM</x:v>
      </x:c>
      <x:c r="E146" s="9" t="str">
        <x:v>DIRECT_STATIC</x:v>
      </x:c>
      <x:c r="F146" s="9" t="str">
        <x:v>RUN_01</x:v>
      </x:c>
      <x:c r="G146" s="12" t="str">
        <x:v>OFFICIAL_ELIGIBLE_OUTPUT</x:v>
      </x:c>
      <x:c r="H146" s="12" t="str">
        <x:v>SINGLESHOT_CAPTURED_DIAGNOSTIC_PASS</x:v>
      </x:c>
      <x:c r="I146" s="12" t="str">
        <x:v>PARSED</x:v>
      </x:c>
      <x:c r="J146" s="12" t="str">
        <x:v>PASS</x:v>
      </x:c>
      <x:c r="K146" s="9" t="n">
        <x:v>7</x:v>
      </x:c>
      <x:c r="L146" s="9" t="n">
        <x:v>7</x:v>
      </x:c>
      <x:c r="M146" s="9" t="n">
        <x:v>4</x:v>
      </x:c>
      <x:c r="N146" s="9" t="n">
        <x:v>0</x:v>
      </x:c>
      <x:c r="O146" s="9" t="str">
        <x:v>TRF-017-P03</x:v>
      </x:c>
      <x:c r="P146" s="9" t="str">
        <x:v>PASS</x:v>
      </x:c>
      <x:c r="Q146" s="9" t="str">
        <x:v>FAIL</x:v>
      </x:c>
      <x:c r="R146" s="9" t="str">
        <x:v>FALSE_REJECT</x:v>
      </x:c>
      <x:c r="S146" s="9" t="str">
        <x:v>TRF-017-F01</x:v>
      </x:c>
      <x:c r="T146" s="9" t="str">
        <x:v>FAIL</x:v>
      </x:c>
      <x:c r="U146" s="9" t="str">
        <x:v>PASS</x:v>
      </x:c>
      <x:c r="V146" s="9" t="str">
        <x:v>FALSE_ACCEPT</x:v>
      </x:c>
      <x:c r="W146" s="13" t="str">
        <x:v>NOT_REVIEWED</x:v>
      </x:c>
      <x:c r="X146" s="13" t="str"/>
      <x:c r="Y146" s="13" t="str"/>
      <x:c r="Z146" s="13" t="str"/>
      <x:c r="AA146" s="13" t="str"/>
      <x:c r="AB146" s="13" t="str"/>
      <x:c r="AC146" s="13" t="str"/>
      <x:c r="AD146" s="13" t="str"/>
      <x:c r="AE146" s="13" t="str"/>
      <x:c r="AF146" s="13" t="str"/>
      <x:c r="AG146" s="13" t="str"/>
      <x:c r="AH146" s="13" t="str"/>
      <x:c r="AI146" s="16" t="str">
        <x:f>IF(AND(W146="REVIEWED",X146&lt;&gt;"",Y146&lt;&gt;"",COUNTA(Z146:AF146)=7,COUNTIF(Z146:AF146,"UNCLEAR")=0,(COUNTIF(Z146:AF146,"0")+COUNTIF(Z146:AF146,"1")+COUNTIF(Z146:AF146,"2"))&gt;0,AG146&lt;&gt;"",AH146&lt;&gt;"",AJ146&lt;&gt;""),(COUNTIF(Z146:AF146,"1")+2*COUNTIF(Z146:AF146,"2"))/(2*(COUNTIF(Z146:AF146,"0")+COUNTIF(Z146:AF146,"1")+COUNTIF(Z146:AF146,"2"))),"")</x:f>
      </x:c>
      <x:c r="AJ146" s="14" t="str"/>
      <x:c r="AK146" s="14" t="str"/>
      <x:c r="AL146" s="14" t="str"/>
      <x:c r="AM146" s="9" t="str">
        <x:v>RDF_FALSE_ACCEPT; RDF_FALSE_REJECT</x:v>
      </x:c>
      <x:c r="AN146" s="9" t="str">
        <x:v>3.1</x:v>
      </x:c>
      <x:c r="AO146" s="9" t="str">
        <x:v>MVP/SHACL_GENERATION_PIPELINE/experiments/LUNA_CONTEXTUAL_SINGLESHOT/RUN_01/runs/RUN-TRF-017-20260831T155405241864Z/artifacts/attempt_01/extracted_shape.ttl</x:v>
      </x:c>
      <x:c r="AP146" s="9" t="str">
        <x:v>a8a7bcf4fc5e7b8240268d829e709584e4926d2c1378e4bd5b2a34a92d3338a0</x:v>
      </x:c>
      <x:c r="AQ146" s="52" t="inlineStr">
        <x:is>
          <x:t xml:space="preserve">PASS</x:t>
        </x:is>
      </x:c>
      <x:c r="AR146" s="53" t="inlineStr">
        <x:is>
          <x:t xml:space="preserve">VALID</x:t>
        </x:is>
      </x:c>
      <x:c r="AS146" s="53" t="inlineStr">
        <x:is>
          <x:t xml:space="preserve">TRF-017-P03=ACTIVATED | TRF-017-F01=ACTIVATED</x:t>
        </x:is>
      </x:c>
      <x:c r="AT146" s="53">
        <x:v>3</x:v>
      </x:c>
      <x:c r="AU146" s="53">
        <x:v>12</x:v>
      </x:c>
      <x:c r="AV146" s="53">
        <x:v>54</x:v>
      </x:c>
      <x:c r="AW146" s="53" t="inlineStr">
        <x:is>
          <x:t xml:space="preserve">sh:class, sh:datatype, sh:hasValue, sh:maxCount, sh:minCount, sh:node, sh:or, sh:property</x:t>
        </x:is>
      </x:c>
      <x:c r="AX146" s="53">
        <x:v>2</x:v>
      </x:c>
      <x:c r="AY146" s="53">
        <x:v>1</x:v>
      </x:c>
      <x:c r="AZ146" s="53">
        <x:v>1</x:v>
      </x:c>
      <x:c r="BA146" s="54"/>
      <x:c r="BB146" s="54"/>
      <x:c r="BC146" s="54"/>
      <x:c r="BD146" s="55" t="str">
        <x:f>IF(OR(W146&lt;&gt;"REVIEWED",COUNTIF(BA146:BC146,"UNCLEAR")&gt;0,COUNTA(BA146:BC146)&lt;3,(COUNTIF(BA146:BC146,"0")+COUNTIF(BA146:BC146,"1")+COUNTIF(BA146:BC146,"2"))=0,AJ146=""),"",(COUNTIF(BA146:BC146,"1")+2*COUNTIF(BA146:BC146,"2"))/(2*(COUNTIF(BA146:BC146,"0")+COUNTIF(BA146:BC146,"1")+COUNTIF(BA146:BC146,"2"))))</x:f>
      </x:c>
    </x:row>
    <x:row r="147" ht="66" customHeight="1">
      <x:c r="A147" s="9" t="str">
        <x:v>BATCH_15</x:v>
      </x:c>
      <x:c r="B147" s="9" t="n">
        <x:v>141</x:v>
      </x:c>
      <x:c r="C147" s="9" t="str">
        <x:v>IMO-111</x:v>
      </x:c>
      <x:c r="D147" s="9" t="str">
        <x:v>IMO</x:v>
      </x:c>
      <x:c r="E147" s="9" t="str">
        <x:v>DIRECT_STATIC</x:v>
      </x:c>
      <x:c r="F147" s="9" t="str">
        <x:v>RUN_01</x:v>
      </x:c>
      <x:c r="G147" s="12" t="str">
        <x:v>NO_ELIGIBLE_OUTPUT</x:v>
      </x:c>
      <x:c r="H147" s="12" t="str">
        <x:v>SINGLESHOT_CAPTURED_DIAGNOSTIC_FAIL</x:v>
      </x:c>
      <x:c r="I147" s="12" t="str">
        <x:v>NOT_PARSED</x:v>
      </x:c>
      <x:c r="J147" s="12" t="str">
        <x:v>FAIL</x:v>
      </x:c>
      <x:c r="K147" s="9" t="n">
        <x:v>0</x:v>
      </x:c>
      <x:c r="L147" s="9" t="n">
        <x:v>8</x:v>
      </x:c>
      <x:c r="M147" s="9" t="n">
        <x:v>0</x:v>
      </x:c>
      <x:c r="N147" s="9" t="n">
        <x:v>0</x:v>
      </x:c>
      <x:c r="O147" s="9" t="str">
        <x:v>IMO-111-L-P04</x:v>
      </x:c>
      <x:c r="P147" s="9" t="str">
        <x:v>PASS</x:v>
      </x:c>
      <x:c r="Q147" s="9" t="str">
        <x:v>NO_VERDICT</x:v>
      </x:c>
      <x:c r="R147" s="9" t="str">
        <x:v>GENERATION_ERROR</x:v>
      </x:c>
      <x:c r="S147" s="9" t="str">
        <x:v>IMO-111-L-F01</x:v>
      </x:c>
      <x:c r="T147" s="9" t="str">
        <x:v>FAIL</x:v>
      </x:c>
      <x:c r="U147" s="9" t="str">
        <x:v>NO_VERDICT</x:v>
      </x:c>
      <x:c r="V147" s="9" t="str">
        <x:v>GENERATION_ERROR</x:v>
      </x:c>
      <x:c r="W147" s="13" t="str">
        <x:v>NOT_REVIEWED</x:v>
      </x:c>
      <x:c r="X147" s="13" t="str"/>
      <x:c r="Y147" s="13" t="str"/>
      <x:c r="Z147" s="13" t="str"/>
      <x:c r="AA147" s="13" t="str"/>
      <x:c r="AB147" s="13" t="str"/>
      <x:c r="AC147" s="13" t="str"/>
      <x:c r="AD147" s="13" t="str"/>
      <x:c r="AE147" s="13" t="str"/>
      <x:c r="AF147" s="13" t="str"/>
      <x:c r="AG147" s="13" t="str"/>
      <x:c r="AH147" s="13" t="str"/>
      <x:c r="AI147" s="16" t="str">
        <x:f>IF(AND(W147="REVIEWED",X147&lt;&gt;"",Y147&lt;&gt;"",COUNTA(Z147:AF147)=7,COUNTIF(Z147:AF147,"UNCLEAR")=0,(COUNTIF(Z147:AF147,"0")+COUNTIF(Z147:AF147,"1")+COUNTIF(Z147:AF147,"2"))&gt;0,AG147&lt;&gt;"",AH147&lt;&gt;"",AJ147&lt;&gt;""),(COUNTIF(Z147:AF147,"1")+2*COUNTIF(Z147:AF147,"2"))/(2*(COUNTIF(Z147:AF147,"0")+COUNTIF(Z147:AF147,"1")+COUNTIF(Z147:AF147,"2"))),"")</x:f>
      </x:c>
      <x:c r="AJ147" s="14" t="str"/>
      <x:c r="AK147" s="14" t="str"/>
      <x:c r="AL147" s="14" t="str"/>
      <x:c r="AM147" s="9" t="str">
        <x:v>DETERMINISTIC_FAIL; NO_OUTPUT</x:v>
      </x:c>
      <x:c r="AN147" s="9" t="str">
        <x:v>Part II-A 1.2.4</x:v>
      </x:c>
      <x:c r="AO147" s="9" t="str">
        <x:v>MISSING</x:v>
      </x:c>
      <x:c r="AP147" s="9" t="str">
        <x:v>UNAVAILABLE</x:v>
      </x:c>
      <x:c r="AQ147" s="52" t="inlineStr">
        <x:is>
          <x:t xml:space="preserve">UNAVAILABLE</x:t>
        </x:is>
      </x:c>
      <x:c r="AR147" s="53" t="inlineStr">
        <x:is>
          <x:t xml:space="preserve">MISSING_ARTIFACT</x:t>
        </x:is>
      </x:c>
      <x:c r="AS147" s="53" t="inlineStr">
        <x:is>
          <x:t xml:space="preserve">IMO-111-L-P04=MISSING_ARTIFACT | IMO-111-L-F01=MISSING_ARTIFACT</x:t>
        </x:is>
      </x:c>
      <x:c r="AT147" s="53" t="inlineStr">
        <x:is>
          <x:t xml:space="preserve"/>
        </x:is>
      </x:c>
      <x:c r="AU147" s="53" t="inlineStr">
        <x:is>
          <x:t xml:space="preserve"/>
        </x:is>
      </x:c>
      <x:c r="AV147" s="53" t="inlineStr">
        <x:is>
          <x:t xml:space="preserve"/>
        </x:is>
      </x:c>
      <x:c r="AW147" s="53" t="inlineStr">
        <x:is>
          <x:t xml:space="preserve"/>
        </x:is>
      </x:c>
      <x:c r="AX147" s="53" t="inlineStr">
        <x:is>
          <x:t xml:space="preserve"/>
        </x:is>
      </x:c>
      <x:c r="AY147" s="53" t="inlineStr">
        <x:is>
          <x:t xml:space="preserve"/>
        </x:is>
      </x:c>
      <x:c r="AZ147" s="53" t="inlineStr">
        <x:is>
          <x:t xml:space="preserve"/>
        </x:is>
      </x:c>
      <x:c r="BA147" s="54"/>
      <x:c r="BB147" s="54"/>
      <x:c r="BC147" s="54"/>
      <x:c r="BD147" s="55" t="str">
        <x:f>IF(OR(W147&lt;&gt;"REVIEWED",COUNTIF(BA147:BC147,"UNCLEAR")&gt;0,COUNTA(BA147:BC147)&lt;3,(COUNTIF(BA147:BC147,"0")+COUNTIF(BA147:BC147,"1")+COUNTIF(BA147:BC147,"2"))=0,AJ147=""),"",(COUNTIF(BA147:BC147,"1")+2*COUNTIF(BA147:BC147,"2"))/(2*(COUNTIF(BA147:BC147,"0")+COUNTIF(BA147:BC147,"1")+COUNTIF(BA147:BC147,"2"))))</x:f>
      </x:c>
    </x:row>
    <x:row r="148" ht="66" customHeight="1">
      <x:c r="A148" s="9" t="str">
        <x:v>BATCH_15</x:v>
      </x:c>
      <x:c r="B148" s="9" t="n">
        <x:v>142</x:v>
      </x:c>
      <x:c r="C148" s="9" t="str">
        <x:v>IMO-025</x:v>
      </x:c>
      <x:c r="D148" s="9" t="str">
        <x:v>IMO</x:v>
      </x:c>
      <x:c r="E148" s="9" t="str">
        <x:v>DIRECT_STATIC</x:v>
      </x:c>
      <x:c r="F148" s="9" t="str">
        <x:v>RUN_01</x:v>
      </x:c>
      <x:c r="G148" s="12" t="str">
        <x:v>OFFICIAL_ELIGIBLE_OUTPUT</x:v>
      </x:c>
      <x:c r="H148" s="12" t="str">
        <x:v>SINGLESHOT_CAPTURED_DIAGNOSTIC_PASS</x:v>
      </x:c>
      <x:c r="I148" s="12" t="str">
        <x:v>PARSED</x:v>
      </x:c>
      <x:c r="J148" s="12" t="str">
        <x:v>PASS</x:v>
      </x:c>
      <x:c r="K148" s="9" t="n">
        <x:v>3</x:v>
      </x:c>
      <x:c r="L148" s="9" t="n">
        <x:v>3</x:v>
      </x:c>
      <x:c r="M148" s="9" t="n">
        <x:v>3</x:v>
      </x:c>
      <x:c r="N148" s="9" t="n">
        <x:v>1</x:v>
      </x:c>
      <x:c r="O148" s="9" t="str">
        <x:v>IMO-025-P01</x:v>
      </x:c>
      <x:c r="P148" s="9" t="str">
        <x:v>PASS</x:v>
      </x:c>
      <x:c r="Q148" s="9" t="str">
        <x:v>PASS</x:v>
      </x:c>
      <x:c r="R148" s="9" t="str">
        <x:v>CORRECT_BEHAVIOR</x:v>
      </x:c>
      <x:c r="S148" s="9" t="str">
        <x:v>IMO-025-F02</x:v>
      </x:c>
      <x:c r="T148" s="9" t="str">
        <x:v>FAIL</x:v>
      </x:c>
      <x:c r="U148" s="9" t="str">
        <x:v>FAIL</x:v>
      </x:c>
      <x:c r="V148" s="9" t="str">
        <x:v>CORRECT_BEHAVIOR</x:v>
      </x:c>
      <x:c r="W148" s="13" t="str">
        <x:v>NOT_REVIEWED</x:v>
      </x:c>
      <x:c r="X148" s="13" t="str"/>
      <x:c r="Y148" s="13" t="str"/>
      <x:c r="Z148" s="13" t="str"/>
      <x:c r="AA148" s="13" t="str"/>
      <x:c r="AB148" s="13" t="str"/>
      <x:c r="AC148" s="13" t="str"/>
      <x:c r="AD148" s="13" t="str"/>
      <x:c r="AE148" s="13" t="str"/>
      <x:c r="AF148" s="13" t="str"/>
      <x:c r="AG148" s="13" t="str"/>
      <x:c r="AH148" s="13" t="str"/>
      <x:c r="AI148" s="16" t="str">
        <x:f>IF(AND(W148="REVIEWED",X148&lt;&gt;"",Y148&lt;&gt;"",COUNTA(Z148:AF148)=7,COUNTIF(Z148:AF148,"UNCLEAR")=0,(COUNTIF(Z148:AF148,"0")+COUNTIF(Z148:AF148,"1")+COUNTIF(Z148:AF148,"2"))&gt;0,AG148&lt;&gt;"",AH148&lt;&gt;"",AJ148&lt;&gt;""),(COUNTIF(Z148:AF148,"1")+2*COUNTIF(Z148:AF148,"2"))/(2*(COUNTIF(Z148:AF148,"0")+COUNTIF(Z148:AF148,"1")+COUNTIF(Z148:AF148,"2"))),"")</x:f>
      </x:c>
      <x:c r="AJ148" s="14" t="str"/>
      <x:c r="AK148" s="14" t="str"/>
      <x:c r="AL148" s="14" t="str"/>
      <x:c r="AM148" s="9" t="str"/>
      <x:c r="AN148" s="9" t="str">
        <x:v>Part I-A 2.3.1</x:v>
      </x:c>
      <x:c r="AO148" s="9" t="str">
        <x:v>MVP/SHACL_GENERATION_PIPELINE/experiments/LUNA_CONTEXTUAL_SINGLESHOT/RUN_01/runs/RUN-IMO-025-20260831T150350511714Z/artifacts/attempt_01/extracted_shape.ttl</x:v>
      </x:c>
      <x:c r="AP148" s="9" t="str">
        <x:v>ca70f9fffd2bf2293ea116e3281cf466ae55f96f55f72c882bd700333aa0d925</x:v>
      </x:c>
      <x:c r="AQ148" s="52" t="inlineStr">
        <x:is>
          <x:t xml:space="preserve">PASS</x:t>
        </x:is>
      </x:c>
      <x:c r="AR148" s="53" t="inlineStr">
        <x:is>
          <x:t xml:space="preserve">VALID</x:t>
        </x:is>
      </x:c>
      <x:c r="AS148" s="53" t="inlineStr">
        <x:is>
          <x:t xml:space="preserve">IMO-025-P01=ACTIVATED | IMO-025-F02=ACTIVATED</x:t>
        </x:is>
      </x:c>
      <x:c r="AT148" s="53">
        <x:v>1</x:v>
      </x:c>
      <x:c r="AU148" s="53">
        <x:v>1</x:v>
      </x:c>
      <x:c r="AV148" s="53">
        <x:v>5</x:v>
      </x:c>
      <x:c r="AW148" s="53" t="inlineStr">
        <x:is>
          <x:t xml:space="preserve">sh:datatype, sh:hasValue, sh:maxCount, sh:minCount, sh:property</x:t>
        </x:is>
      </x:c>
      <x:c r="AX148" s="53">
        <x:v>0</x:v>
      </x:c>
      <x:c r="AY148" s="53">
        <x:v>1</x:v>
      </x:c>
      <x:c r="AZ148" s="53">
        <x:v>0</x:v>
      </x:c>
      <x:c r="BA148" s="54"/>
      <x:c r="BB148" s="54"/>
      <x:c r="BC148" s="54"/>
      <x:c r="BD148" s="55" t="str">
        <x:f>IF(OR(W148&lt;&gt;"REVIEWED",COUNTIF(BA148:BC148,"UNCLEAR")&gt;0,COUNTA(BA148:BC148)&lt;3,(COUNTIF(BA148:BC148,"0")+COUNTIF(BA148:BC148,"1")+COUNTIF(BA148:BC148,"2"))=0,AJ148=""),"",(COUNTIF(BA148:BC148,"1")+2*COUNTIF(BA148:BC148,"2"))/(2*(COUNTIF(BA148:BC148,"0")+COUNTIF(BA148:BC148,"1")+COUNTIF(BA148:BC148,"2"))))</x:f>
      </x:c>
    </x:row>
    <x:row r="149" ht="66" customHeight="1">
      <x:c r="A149" s="9" t="str">
        <x:v>BATCH_15</x:v>
      </x:c>
      <x:c r="B149" s="9" t="n">
        <x:v>143</x:v>
      </x:c>
      <x:c r="C149" s="9" t="str">
        <x:v>TRF-037</x:v>
      </x:c>
      <x:c r="D149" s="9" t="str">
        <x:v>TRAFICOM</x:v>
      </x:c>
      <x:c r="E149" s="9" t="str">
        <x:v>DIRECT_CALCULATION</x:v>
      </x:c>
      <x:c r="F149" s="9" t="str">
        <x:v>RUN_01</x:v>
      </x:c>
      <x:c r="G149" s="12" t="str">
        <x:v>OFFICIAL_ELIGIBLE_OUTPUT</x:v>
      </x:c>
      <x:c r="H149" s="12" t="str">
        <x:v>SINGLESHOT_CAPTURED_DIAGNOSTIC_PASS</x:v>
      </x:c>
      <x:c r="I149" s="12" t="str">
        <x:v>PARSED</x:v>
      </x:c>
      <x:c r="J149" s="12" t="str">
        <x:v>PASS</x:v>
      </x:c>
      <x:c r="K149" s="9" t="n">
        <x:v>16</x:v>
      </x:c>
      <x:c r="L149" s="9" t="n">
        <x:v>16</x:v>
      </x:c>
      <x:c r="M149" s="9" t="n">
        <x:v>12</x:v>
      </x:c>
      <x:c r="N149" s="9" t="n">
        <x:v>0</x:v>
      </x:c>
      <x:c r="O149" s="9" t="str">
        <x:v>TRF-037-P01</x:v>
      </x:c>
      <x:c r="P149" s="9" t="str">
        <x:v>PASS</x:v>
      </x:c>
      <x:c r="Q149" s="9" t="str">
        <x:v>FAIL</x:v>
      </x:c>
      <x:c r="R149" s="9" t="str">
        <x:v>FALSE_REJECT</x:v>
      </x:c>
      <x:c r="S149" s="9" t="str">
        <x:v>TRF-037-F02</x:v>
      </x:c>
      <x:c r="T149" s="9" t="str">
        <x:v>FAIL</x:v>
      </x:c>
      <x:c r="U149" s="9" t="str">
        <x:v>FAIL</x:v>
      </x:c>
      <x:c r="V149" s="9" t="str">
        <x:v>CORRECT_BEHAVIOR</x:v>
      </x:c>
      <x:c r="W149" s="13" t="str">
        <x:v>NOT_REVIEWED</x:v>
      </x:c>
      <x:c r="X149" s="13" t="str"/>
      <x:c r="Y149" s="13" t="str"/>
      <x:c r="Z149" s="13" t="str"/>
      <x:c r="AA149" s="13" t="str"/>
      <x:c r="AB149" s="13" t="str"/>
      <x:c r="AC149" s="13" t="str"/>
      <x:c r="AD149" s="13" t="str"/>
      <x:c r="AE149" s="13" t="str"/>
      <x:c r="AF149" s="13" t="str"/>
      <x:c r="AG149" s="13" t="str"/>
      <x:c r="AH149" s="13" t="str"/>
      <x:c r="AI149" s="16" t="str">
        <x:f>IF(AND(W149="REVIEWED",X149&lt;&gt;"",Y149&lt;&gt;"",COUNTA(Z149:AF149)=7,COUNTIF(Z149:AF149,"UNCLEAR")=0,(COUNTIF(Z149:AF149,"0")+COUNTIF(Z149:AF149,"1")+COUNTIF(Z149:AF149,"2"))&gt;0,AG149&lt;&gt;"",AH149&lt;&gt;"",AJ149&lt;&gt;""),(COUNTIF(Z149:AF149,"1")+2*COUNTIF(Z149:AF149,"2"))/(2*(COUNTIF(Z149:AF149,"0")+COUNTIF(Z149:AF149,"1")+COUNTIF(Z149:AF149,"2"))),"")</x:f>
      </x:c>
      <x:c r="AJ149" s="14" t="str"/>
      <x:c r="AK149" s="14" t="str"/>
      <x:c r="AL149" s="14" t="str"/>
      <x:c r="AM149" s="9" t="str">
        <x:v>ALWAYS_FAIL; RDF_FALSE_REJECT</x:v>
      </x:c>
      <x:c r="AN149" s="9" t="str">
        <x:v>4.2.2</x:v>
      </x:c>
      <x:c r="AO149" s="9" t="str">
        <x:v>MVP/SHACL_GENERATION_PIPELINE/experiments/LUNA_CONTEXTUAL_SINGLESHOT/RUN_01/runs/RUN-TRF-037-20260831T160241746717Z/artifacts/attempt_01/extracted_shape.ttl</x:v>
      </x:c>
      <x:c r="AP149" s="9" t="str">
        <x:v>f3935fbd131badce94a4c879ea0695f80c877f41913daa1487dd4de169a39866</x:v>
      </x:c>
      <x:c r="AQ149" s="52" t="inlineStr">
        <x:is>
          <x:t xml:space="preserve">PASS</x:t>
        </x:is>
      </x:c>
      <x:c r="AR149" s="53" t="inlineStr">
        <x:is>
          <x:t xml:space="preserve">VALID</x:t>
        </x:is>
      </x:c>
      <x:c r="AS149" s="53" t="inlineStr">
        <x:is>
          <x:t xml:space="preserve">TRF-037-P01=ACTIVATED | TRF-037-F02=ACTIVATED</x:t>
        </x:is>
      </x:c>
      <x:c r="AT149" s="53">
        <x:v>1</x:v>
      </x:c>
      <x:c r="AU149" s="53">
        <x:v>25</x:v>
      </x:c>
      <x:c r="AV149" s="53">
        <x:v>109</x:v>
      </x:c>
      <x:c r="AW149" s="53" t="inlineStr">
        <x:is>
          <x:t xml:space="preserve">sh:class, sh:datatype, sh:hasValue, sh:maxCount, sh:minCount, sh:node, sh:property</x:t>
        </x:is>
      </x:c>
      <x:c r="AX149" s="53">
        <x:v>1</x:v>
      </x:c>
      <x:c r="AY149" s="53">
        <x:v>1</x:v>
      </x:c>
      <x:c r="AZ149" s="53">
        <x:v>0</x:v>
      </x:c>
      <x:c r="BA149" s="54"/>
      <x:c r="BB149" s="54"/>
      <x:c r="BC149" s="54"/>
      <x:c r="BD149" s="55" t="str">
        <x:f>IF(OR(W149&lt;&gt;"REVIEWED",COUNTIF(BA149:BC149,"UNCLEAR")&gt;0,COUNTA(BA149:BC149)&lt;3,(COUNTIF(BA149:BC149,"0")+COUNTIF(BA149:BC149,"1")+COUNTIF(BA149:BC149,"2"))=0,AJ149=""),"",(COUNTIF(BA149:BC149,"1")+2*COUNTIF(BA149:BC149,"2"))/(2*(COUNTIF(BA149:BC149,"0")+COUNTIF(BA149:BC149,"1")+COUNTIF(BA149:BC149,"2"))))</x:f>
      </x:c>
    </x:row>
    <x:row r="150" ht="66" customHeight="1">
      <x:c r="A150" s="9" t="str">
        <x:v>BATCH_15</x:v>
      </x:c>
      <x:c r="B150" s="9" t="n">
        <x:v>144</x:v>
      </x:c>
      <x:c r="C150" s="9" t="str">
        <x:v>IMO-052</x:v>
      </x:c>
      <x:c r="D150" s="9" t="str">
        <x:v>IMO</x:v>
      </x:c>
      <x:c r="E150" s="9" t="str">
        <x:v>DIRECT_STATIC</x:v>
      </x:c>
      <x:c r="F150" s="9" t="str">
        <x:v>RUN_01</x:v>
      </x:c>
      <x:c r="G150" s="12" t="str">
        <x:v>OFFICIAL_ELIGIBLE_OUTPUT</x:v>
      </x:c>
      <x:c r="H150" s="12" t="str">
        <x:v>SINGLESHOT_CAPTURED_DIAGNOSTIC_PASS</x:v>
      </x:c>
      <x:c r="I150" s="12" t="str">
        <x:v>PARSED</x:v>
      </x:c>
      <x:c r="J150" s="12" t="str">
        <x:v>PASS</x:v>
      </x:c>
      <x:c r="K150" s="9" t="n">
        <x:v>7</x:v>
      </x:c>
      <x:c r="L150" s="9" t="n">
        <x:v>7</x:v>
      </x:c>
      <x:c r="M150" s="9" t="n">
        <x:v>7</x:v>
      </x:c>
      <x:c r="N150" s="9" t="n">
        <x:v>1</x:v>
      </x:c>
      <x:c r="O150" s="9" t="str">
        <x:v>IMO-052-P03</x:v>
      </x:c>
      <x:c r="P150" s="9" t="str">
        <x:v>PASS</x:v>
      </x:c>
      <x:c r="Q150" s="9" t="str">
        <x:v>PASS</x:v>
      </x:c>
      <x:c r="R150" s="9" t="str">
        <x:v>CORRECT_BEHAVIOR</x:v>
      </x:c>
      <x:c r="S150" s="9" t="str">
        <x:v>IMO-052-F02</x:v>
      </x:c>
      <x:c r="T150" s="9" t="str">
        <x:v>FAIL</x:v>
      </x:c>
      <x:c r="U150" s="9" t="str">
        <x:v>FAIL</x:v>
      </x:c>
      <x:c r="V150" s="9" t="str">
        <x:v>CORRECT_BEHAVIOR</x:v>
      </x:c>
      <x:c r="W150" s="13" t="str">
        <x:v>NOT_REVIEWED</x:v>
      </x:c>
      <x:c r="X150" s="13" t="str"/>
      <x:c r="Y150" s="13" t="str"/>
      <x:c r="Z150" s="13" t="str"/>
      <x:c r="AA150" s="13" t="str"/>
      <x:c r="AB150" s="13" t="str"/>
      <x:c r="AC150" s="13" t="str"/>
      <x:c r="AD150" s="13" t="str"/>
      <x:c r="AE150" s="13" t="str"/>
      <x:c r="AF150" s="13" t="str"/>
      <x:c r="AG150" s="13" t="str"/>
      <x:c r="AH150" s="13" t="str"/>
      <x:c r="AI150" s="16" t="str">
        <x:f>IF(AND(W150="REVIEWED",X150&lt;&gt;"",Y150&lt;&gt;"",COUNTA(Z150:AF150)=7,COUNTIF(Z150:AF150,"UNCLEAR")=0,(COUNTIF(Z150:AF150,"0")+COUNTIF(Z150:AF150,"1")+COUNTIF(Z150:AF150,"2"))&gt;0,AG150&lt;&gt;"",AH150&lt;&gt;"",AJ150&lt;&gt;""),(COUNTIF(Z150:AF150,"1")+2*COUNTIF(Z150:AF150,"2"))/(2*(COUNTIF(Z150:AF150,"0")+COUNTIF(Z150:AF150,"1")+COUNTIF(Z150:AF150,"2"))),"")</x:f>
      </x:c>
      <x:c r="AJ150" s="14" t="str"/>
      <x:c r="AK150" s="14" t="str"/>
      <x:c r="AL150" s="14" t="str"/>
      <x:c r="AM150" s="9" t="str"/>
      <x:c r="AN150" s="9" t="str">
        <x:v>Part I-A 7.2.1.4</x:v>
      </x:c>
      <x:c r="AO150" s="9" t="str">
        <x:v>MVP/SHACL_GENERATION_PIPELINE/experiments/LUNA_CONTEXTUAL_SINGLESHOT/RUN_01/runs/RUN-IMO-052-20260831T151416415019Z/artifacts/attempt_01/extracted_shape.ttl</x:v>
      </x:c>
      <x:c r="AP150" s="9" t="str">
        <x:v>62fab9416a0d4b8b66ac1a8dde695a30422df07f2c10e372b1b6169530889bc6</x:v>
      </x:c>
      <x:c r="AQ150" s="52" t="inlineStr">
        <x:is>
          <x:t xml:space="preserve">PASS</x:t>
        </x:is>
      </x:c>
      <x:c r="AR150" s="53" t="inlineStr">
        <x:is>
          <x:t xml:space="preserve">VALID</x:t>
        </x:is>
      </x:c>
      <x:c r="AS150" s="53" t="inlineStr">
        <x:is>
          <x:t xml:space="preserve">IMO-052-P03=ACTIVATED | IMO-052-F02=ACTIVATED</x:t>
        </x:is>
      </x:c>
      <x:c r="AT150" s="53">
        <x:v>1</x:v>
      </x:c>
      <x:c r="AU150" s="53">
        <x:v>2</x:v>
      </x:c>
      <x:c r="AV150" s="53">
        <x:v>8</x:v>
      </x:c>
      <x:c r="AW150" s="53" t="inlineStr">
        <x:is>
          <x:t xml:space="preserve">sh:class, sh:minCount, sh:node, sh:nodeKind, sh:property</x:t>
        </x:is>
      </x:c>
      <x:c r="AX150" s="53">
        <x:v>0</x:v>
      </x:c>
      <x:c r="AY150" s="53">
        <x:v>1</x:v>
      </x:c>
      <x:c r="AZ150" s="53">
        <x:v>0</x:v>
      </x:c>
      <x:c r="BA150" s="54"/>
      <x:c r="BB150" s="54"/>
      <x:c r="BC150" s="54"/>
      <x:c r="BD150" s="55" t="str">
        <x:f>IF(OR(W150&lt;&gt;"REVIEWED",COUNTIF(BA150:BC150,"UNCLEAR")&gt;0,COUNTA(BA150:BC150)&lt;3,(COUNTIF(BA150:BC150,"0")+COUNTIF(BA150:BC150,"1")+COUNTIF(BA150:BC150,"2"))=0,AJ150=""),"",(COUNTIF(BA150:BC150,"1")+2*COUNTIF(BA150:BC150,"2"))/(2*(COUNTIF(BA150:BC150,"0")+COUNTIF(BA150:BC150,"1")+COUNTIF(BA150:BC150,"2"))))</x:f>
      </x:c>
    </x:row>
    <x:row r="151" ht="66" customHeight="1">
      <x:c r="A151" s="9" t="str">
        <x:v>BATCH_15</x:v>
      </x:c>
      <x:c r="B151" s="9" t="n">
        <x:v>145</x:v>
      </x:c>
      <x:c r="C151" s="9" t="str">
        <x:v>IMO-110</x:v>
      </x:c>
      <x:c r="D151" s="9" t="str">
        <x:v>IMO</x:v>
      </x:c>
      <x:c r="E151" s="9" t="str">
        <x:v>DIRECT_STATIC</x:v>
      </x:c>
      <x:c r="F151" s="9" t="str">
        <x:v>RUN_01</x:v>
      </x:c>
      <x:c r="G151" s="12" t="str">
        <x:v>OFFICIAL_ELIGIBLE_OUTPUT</x:v>
      </x:c>
      <x:c r="H151" s="12" t="str">
        <x:v>SINGLESHOT_CAPTURED_DIAGNOSTIC_PASS</x:v>
      </x:c>
      <x:c r="I151" s="12" t="str">
        <x:v>PARSED</x:v>
      </x:c>
      <x:c r="J151" s="12" t="str">
        <x:v>PASS</x:v>
      </x:c>
      <x:c r="K151" s="9" t="n">
        <x:v>8</x:v>
      </x:c>
      <x:c r="L151" s="9" t="n">
        <x:v>8</x:v>
      </x:c>
      <x:c r="M151" s="9" t="n">
        <x:v>6</x:v>
      </x:c>
      <x:c r="N151" s="9" t="n">
        <x:v>0</x:v>
      </x:c>
      <x:c r="O151" s="9" t="str">
        <x:v>IMO-110-L-P01</x:v>
      </x:c>
      <x:c r="P151" s="9" t="str">
        <x:v>PASS</x:v>
      </x:c>
      <x:c r="Q151" s="9" t="str">
        <x:v>PASS</x:v>
      </x:c>
      <x:c r="R151" s="9" t="str">
        <x:v>CORRECT_BEHAVIOR</x:v>
      </x:c>
      <x:c r="S151" s="9" t="str">
        <x:v>IMO-110-L-F03</x:v>
      </x:c>
      <x:c r="T151" s="9" t="str">
        <x:v>FAIL</x:v>
      </x:c>
      <x:c r="U151" s="9" t="str">
        <x:v>FAIL</x:v>
      </x:c>
      <x:c r="V151" s="9" t="str">
        <x:v>CORRECT_BEHAVIOR</x:v>
      </x:c>
      <x:c r="W151" s="13" t="str">
        <x:v>NOT_REVIEWED</x:v>
      </x:c>
      <x:c r="X151" s="13" t="str"/>
      <x:c r="Y151" s="13" t="str"/>
      <x:c r="Z151" s="13" t="str"/>
      <x:c r="AA151" s="13" t="str"/>
      <x:c r="AB151" s="13" t="str"/>
      <x:c r="AC151" s="13" t="str"/>
      <x:c r="AD151" s="13" t="str"/>
      <x:c r="AE151" s="13" t="str"/>
      <x:c r="AF151" s="13" t="str"/>
      <x:c r="AG151" s="13" t="str"/>
      <x:c r="AH151" s="13" t="str"/>
      <x:c r="AI151" s="16" t="str">
        <x:f>IF(AND(W151="REVIEWED",X151&lt;&gt;"",Y151&lt;&gt;"",COUNTA(Z151:AF151)=7,COUNTIF(Z151:AF151,"UNCLEAR")=0,(COUNTIF(Z151:AF151,"0")+COUNTIF(Z151:AF151,"1")+COUNTIF(Z151:AF151,"2"))&gt;0,AG151&lt;&gt;"",AH151&lt;&gt;"",AJ151&lt;&gt;""),(COUNTIF(Z151:AF151,"1")+2*COUNTIF(Z151:AF151,"2"))/(2*(COUNTIF(Z151:AF151,"0")+COUNTIF(Z151:AF151,"1")+COUNTIF(Z151:AF151,"2"))),"")</x:f>
      </x:c>
      <x:c r="AJ151" s="14" t="str"/>
      <x:c r="AK151" s="14" t="str"/>
      <x:c r="AL151" s="14" t="str"/>
      <x:c r="AM151" s="9" t="str">
        <x:v>RDF_FALSE_ACCEPT</x:v>
      </x:c>
      <x:c r="AN151" s="9" t="str">
        <x:v>Part II-A 1.2.3</x:v>
      </x:c>
      <x:c r="AO151" s="9" t="str">
        <x:v>MVP/SHACL_GENERATION_PIPELINE/experiments/LUNA_CONTEXTUAL_SINGLESHOT/RUN_01/runs/RUN-IMO-110-20260831T153231715088Z/artifacts/attempt_01/extracted_shape.ttl</x:v>
      </x:c>
      <x:c r="AP151" s="9" t="str">
        <x:v>d8a1b858b521e8a07fa7c3e5e8e0b018574ffd0cc9151573443e452f09a086f1</x:v>
      </x:c>
      <x:c r="AQ151" s="52" t="inlineStr">
        <x:is>
          <x:t xml:space="preserve">PASS</x:t>
        </x:is>
      </x:c>
      <x:c r="AR151" s="53" t="inlineStr">
        <x:is>
          <x:t xml:space="preserve">VALID</x:t>
        </x:is>
      </x:c>
      <x:c r="AS151" s="53" t="inlineStr">
        <x:is>
          <x:t xml:space="preserve">IMO-110-L-P01=ACTIVATED | IMO-110-L-F03=ACTIVATED</x:t>
        </x:is>
      </x:c>
      <x:c r="AT151" s="53">
        <x:v>1</x:v>
      </x:c>
      <x:c r="AU151" s="53">
        <x:v>8</x:v>
      </x:c>
      <x:c r="AV151" s="53">
        <x:v>32</x:v>
      </x:c>
      <x:c r="AW151" s="53" t="inlineStr">
        <x:is>
          <x:t xml:space="preserve">sh:class, sh:datatype, sh:hasValue, sh:in, sh:maxCount, sh:minCount, sh:node, sh:nodeKind, sh:property</x:t>
        </x:is>
      </x:c>
      <x:c r="AX151" s="53">
        <x:v>1</x:v>
      </x:c>
      <x:c r="AY151" s="53">
        <x:v>1</x:v>
      </x:c>
      <x:c r="AZ151" s="53">
        <x:v>0</x:v>
      </x:c>
      <x:c r="BA151" s="54"/>
      <x:c r="BB151" s="54"/>
      <x:c r="BC151" s="54"/>
      <x:c r="BD151" s="55" t="str">
        <x:f>IF(OR(W151&lt;&gt;"REVIEWED",COUNTIF(BA151:BC151,"UNCLEAR")&gt;0,COUNTA(BA151:BC151)&lt;3,(COUNTIF(BA151:BC151,"0")+COUNTIF(BA151:BC151,"1")+COUNTIF(BA151:BC151,"2"))=0,AJ151=""),"",(COUNTIF(BA151:BC151,"1")+2*COUNTIF(BA151:BC151,"2"))/(2*(COUNTIF(BA151:BC151,"0")+COUNTIF(BA151:BC151,"1")+COUNTIF(BA151:BC151,"2"))))</x:f>
      </x:c>
    </x:row>
    <x:row r="152" ht="66" customHeight="1">
      <x:c r="A152" s="9" t="str">
        <x:v>BATCH_15</x:v>
      </x:c>
      <x:c r="B152" s="9" t="n">
        <x:v>146</x:v>
      </x:c>
      <x:c r="C152" s="9" t="str">
        <x:v>IMO-100</x:v>
      </x:c>
      <x:c r="D152" s="9" t="str">
        <x:v>IMO</x:v>
      </x:c>
      <x:c r="E152" s="9" t="str">
        <x:v>DIRECT_STATIC</x:v>
      </x:c>
      <x:c r="F152" s="9" t="str">
        <x:v>RUN_01</x:v>
      </x:c>
      <x:c r="G152" s="12" t="str">
        <x:v>OFFICIAL_ELIGIBLE_OUTPUT</x:v>
      </x:c>
      <x:c r="H152" s="12" t="str">
        <x:v>SINGLESHOT_CAPTURED_DIAGNOSTIC_PASS</x:v>
      </x:c>
      <x:c r="I152" s="12" t="str">
        <x:v>PARSED</x:v>
      </x:c>
      <x:c r="J152" s="12" t="str">
        <x:v>PASS</x:v>
      </x:c>
      <x:c r="K152" s="9" t="n">
        <x:v>7</x:v>
      </x:c>
      <x:c r="L152" s="9" t="n">
        <x:v>7</x:v>
      </x:c>
      <x:c r="M152" s="9" t="n">
        <x:v>6</x:v>
      </x:c>
      <x:c r="N152" s="9" t="n">
        <x:v>0</x:v>
      </x:c>
      <x:c r="O152" s="9" t="str">
        <x:v>IMO-100-K-P01</x:v>
      </x:c>
      <x:c r="P152" s="9" t="str">
        <x:v>PASS</x:v>
      </x:c>
      <x:c r="Q152" s="9" t="str">
        <x:v>PASS</x:v>
      </x:c>
      <x:c r="R152" s="9" t="str">
        <x:v>CORRECT_BEHAVIOR</x:v>
      </x:c>
      <x:c r="S152" s="9" t="str">
        <x:v>IMO-100-K-F03</x:v>
      </x:c>
      <x:c r="T152" s="9" t="str">
        <x:v>FAIL</x:v>
      </x:c>
      <x:c r="U152" s="9" t="str">
        <x:v>FAIL</x:v>
      </x:c>
      <x:c r="V152" s="9" t="str">
        <x:v>CORRECT_BEHAVIOR</x:v>
      </x:c>
      <x:c r="W152" s="13" t="str">
        <x:v>NOT_REVIEWED</x:v>
      </x:c>
      <x:c r="X152" s="13" t="str"/>
      <x:c r="Y152" s="13" t="str"/>
      <x:c r="Z152" s="13" t="str"/>
      <x:c r="AA152" s="13" t="str"/>
      <x:c r="AB152" s="13" t="str"/>
      <x:c r="AC152" s="13" t="str"/>
      <x:c r="AD152" s="13" t="str"/>
      <x:c r="AE152" s="13" t="str"/>
      <x:c r="AF152" s="13" t="str"/>
      <x:c r="AG152" s="13" t="str"/>
      <x:c r="AH152" s="13" t="str"/>
      <x:c r="AI152" s="16" t="str">
        <x:f>IF(AND(W152="REVIEWED",X152&lt;&gt;"",Y152&lt;&gt;"",COUNTA(Z152:AF152)=7,COUNTIF(Z152:AF152,"UNCLEAR")=0,(COUNTIF(Z152:AF152,"0")+COUNTIF(Z152:AF152,"1")+COUNTIF(Z152:AF152,"2"))&gt;0,AG152&lt;&gt;"",AH152&lt;&gt;"",AJ152&lt;&gt;""),(COUNTIF(Z152:AF152,"1")+2*COUNTIF(Z152:AF152,"2"))/(2*(COUNTIF(Z152:AF152,"0")+COUNTIF(Z152:AF152,"1")+COUNTIF(Z152:AF152,"2"))),"")</x:f>
      </x:c>
      <x:c r="AJ152" s="14" t="str"/>
      <x:c r="AK152" s="14" t="str"/>
      <x:c r="AL152" s="14" t="str"/>
      <x:c r="AM152" s="9" t="str">
        <x:v>RDF_FALSE_REJECT</x:v>
      </x:c>
      <x:c r="AN152" s="9" t="str">
        <x:v>Part I-A 11.2</x:v>
      </x:c>
      <x:c r="AO152" s="9" t="str">
        <x:v>MVP/SHACL_GENERATION_PIPELINE/experiments/LUNA_CONTEXTUAL_SINGLESHOT/RUN_01/runs/RUN-IMO-100-20260831T152744591887Z/artifacts/attempt_01/extracted_shape.ttl</x:v>
      </x:c>
      <x:c r="AP152" s="9" t="str">
        <x:v>c3a997e7229f82bad3f4d7d91c5bd0956c3842ca721ba1da20da93b183a938f3</x:v>
      </x:c>
      <x:c r="AQ152" s="52" t="inlineStr">
        <x:is>
          <x:t xml:space="preserve">PASS</x:t>
        </x:is>
      </x:c>
      <x:c r="AR152" s="53" t="inlineStr">
        <x:is>
          <x:t xml:space="preserve">VALID</x:t>
        </x:is>
      </x:c>
      <x:c r="AS152" s="53" t="inlineStr">
        <x:is>
          <x:t xml:space="preserve">IMO-100-K-P01=ACTIVATED | IMO-100-K-F03=ACTIVATED</x:t>
        </x:is>
      </x:c>
      <x:c r="AT152" s="53">
        <x:v>1</x:v>
      </x:c>
      <x:c r="AU152" s="53">
        <x:v>3</x:v>
      </x:c>
      <x:c r="AV152" s="53">
        <x:v>12</x:v>
      </x:c>
      <x:c r="AW152" s="53" t="inlineStr">
        <x:is>
          <x:t xml:space="preserve">sh:datatype, sh:hasValue, sh:maxCount, sh:minCount, sh:property</x:t>
        </x:is>
      </x:c>
      <x:c r="AX152" s="53">
        <x:v>0</x:v>
      </x:c>
      <x:c r="AY152" s="53">
        <x:v>1</x:v>
      </x:c>
      <x:c r="AZ152" s="53">
        <x:v>0</x:v>
      </x:c>
      <x:c r="BA152" s="54"/>
      <x:c r="BB152" s="54"/>
      <x:c r="BC152" s="54"/>
      <x:c r="BD152" s="55" t="str">
        <x:f>IF(OR(W152&lt;&gt;"REVIEWED",COUNTIF(BA152:BC152,"UNCLEAR")&gt;0,COUNTA(BA152:BC152)&lt;3,(COUNTIF(BA152:BC152,"0")+COUNTIF(BA152:BC152,"1")+COUNTIF(BA152:BC152,"2"))=0,AJ152=""),"",(COUNTIF(BA152:BC152,"1")+2*COUNTIF(BA152:BC152,"2"))/(2*(COUNTIF(BA152:BC152,"0")+COUNTIF(BA152:BC152,"1")+COUNTIF(BA152:BC152,"2"))))</x:f>
      </x:c>
    </x:row>
    <x:row r="153" ht="66" customHeight="1">
      <x:c r="A153" s="9" t="str">
        <x:v>BATCH_15</x:v>
      </x:c>
      <x:c r="B153" s="9" t="n">
        <x:v>147</x:v>
      </x:c>
      <x:c r="C153" s="9" t="str">
        <x:v>TRF-028</x:v>
      </x:c>
      <x:c r="D153" s="9" t="str">
        <x:v>TRAFICOM</x:v>
      </x:c>
      <x:c r="E153" s="9" t="str">
        <x:v>COMPLEX_READINESS</x:v>
      </x:c>
      <x:c r="F153" s="9" t="str">
        <x:v>RUN_01</x:v>
      </x:c>
      <x:c r="G153" s="12" t="str">
        <x:v>OFFICIAL_ELIGIBLE_OUTPUT</x:v>
      </x:c>
      <x:c r="H153" s="12" t="str">
        <x:v>SINGLESHOT_CAPTURED_DIAGNOSTIC_PASS</x:v>
      </x:c>
      <x:c r="I153" s="12" t="str">
        <x:v>PARSED</x:v>
      </x:c>
      <x:c r="J153" s="12" t="str">
        <x:v>PASS</x:v>
      </x:c>
      <x:c r="K153" s="9" t="n">
        <x:v>8</x:v>
      </x:c>
      <x:c r="L153" s="9" t="n">
        <x:v>8</x:v>
      </x:c>
      <x:c r="M153" s="9" t="n">
        <x:v>6</x:v>
      </x:c>
      <x:c r="N153" s="9" t="n">
        <x:v>0</x:v>
      </x:c>
      <x:c r="O153" s="9" t="str">
        <x:v>TRF-028-P01</x:v>
      </x:c>
      <x:c r="P153" s="9" t="str">
        <x:v>PASS</x:v>
      </x:c>
      <x:c r="Q153" s="9" t="str">
        <x:v>FAIL</x:v>
      </x:c>
      <x:c r="R153" s="9" t="str">
        <x:v>FALSE_REJECT</x:v>
      </x:c>
      <x:c r="S153" s="9" t="str">
        <x:v>TRF-028-F06</x:v>
      </x:c>
      <x:c r="T153" s="9" t="str">
        <x:v>FAIL</x:v>
      </x:c>
      <x:c r="U153" s="9" t="str">
        <x:v>FAIL</x:v>
      </x:c>
      <x:c r="V153" s="9" t="str">
        <x:v>CORRECT_BEHAVIOR</x:v>
      </x:c>
      <x:c r="W153" s="13" t="str">
        <x:v>NOT_REVIEWED</x:v>
      </x:c>
      <x:c r="X153" s="13" t="str"/>
      <x:c r="Y153" s="13" t="str"/>
      <x:c r="Z153" s="13" t="str"/>
      <x:c r="AA153" s="13" t="str"/>
      <x:c r="AB153" s="13" t="str"/>
      <x:c r="AC153" s="13" t="str"/>
      <x:c r="AD153" s="13" t="str"/>
      <x:c r="AE153" s="13" t="str"/>
      <x:c r="AF153" s="13" t="str"/>
      <x:c r="AG153" s="13" t="str"/>
      <x:c r="AH153" s="13" t="str"/>
      <x:c r="AI153" s="16" t="str">
        <x:f>IF(AND(W153="REVIEWED",X153&lt;&gt;"",Y153&lt;&gt;"",COUNTA(Z153:AF153)=7,COUNTIF(Z153:AF153,"UNCLEAR")=0,(COUNTIF(Z153:AF153,"0")+COUNTIF(Z153:AF153,"1")+COUNTIF(Z153:AF153,"2"))&gt;0,AG153&lt;&gt;"",AH153&lt;&gt;"",AJ153&lt;&gt;""),(COUNTIF(Z153:AF153,"1")+2*COUNTIF(Z153:AF153,"2"))/(2*(COUNTIF(Z153:AF153,"0")+COUNTIF(Z153:AF153,"1")+COUNTIF(Z153:AF153,"2"))),"")</x:f>
      </x:c>
      <x:c r="AJ153" s="14" t="str"/>
      <x:c r="AK153" s="14" t="str"/>
      <x:c r="AL153" s="14" t="str"/>
      <x:c r="AM153" s="9" t="str">
        <x:v>ALWAYS_FAIL; RDF_FALSE_REJECT</x:v>
      </x:c>
      <x:c r="AN153" s="9" t="str">
        <x:v>3.2.5</x:v>
      </x:c>
      <x:c r="AO153" s="9" t="str">
        <x:v>MVP/SHACL_GENERATION_PIPELINE/experiments/LUNA_CONTEXTUAL_SINGLESHOT/RUN_01/runs/RUN-TRF-028-20260831T155849615484Z/artifacts/attempt_01/extracted_shape.ttl</x:v>
      </x:c>
      <x:c r="AP153" s="9" t="str">
        <x:v>18fb2b724b400e02f20fd4f8820ba7ed0e298066b30e532c049af02feea11379</x:v>
      </x:c>
      <x:c r="AQ153" s="52" t="inlineStr">
        <x:is>
          <x:t xml:space="preserve">PASS</x:t>
        </x:is>
      </x:c>
      <x:c r="AR153" s="53" t="inlineStr">
        <x:is>
          <x:t xml:space="preserve">VALID</x:t>
        </x:is>
      </x:c>
      <x:c r="AS153" s="53" t="inlineStr">
        <x:is>
          <x:t xml:space="preserve">TRF-028-P01=ACTIVATED | TRF-028-F06=ACTIVATED</x:t>
        </x:is>
      </x:c>
      <x:c r="AT153" s="53">
        <x:v>3</x:v>
      </x:c>
      <x:c r="AU153" s="53">
        <x:v>9</x:v>
      </x:c>
      <x:c r="AV153" s="53">
        <x:v>44</x:v>
      </x:c>
      <x:c r="AW153" s="53" t="inlineStr">
        <x:is>
          <x:t xml:space="preserve">sh:class, sh:datatype, sh:hasValue, sh:maxCount, sh:minCount, sh:node, sh:or, sh:property</x:t>
        </x:is>
      </x:c>
      <x:c r="AX153" s="53">
        <x:v>0</x:v>
      </x:c>
      <x:c r="AY153" s="53">
        <x:v>1</x:v>
      </x:c>
      <x:c r="AZ153" s="53">
        <x:v>1</x:v>
      </x:c>
      <x:c r="BA153" s="54"/>
      <x:c r="BB153" s="54"/>
      <x:c r="BC153" s="54"/>
      <x:c r="BD153" s="55" t="str">
        <x:f>IF(OR(W153&lt;&gt;"REVIEWED",COUNTIF(BA153:BC153,"UNCLEAR")&gt;0,COUNTA(BA153:BC153)&lt;3,(COUNTIF(BA153:BC153,"0")+COUNTIF(BA153:BC153,"1")+COUNTIF(BA153:BC153,"2"))=0,AJ153=""),"",(COUNTIF(BA153:BC153,"1")+2*COUNTIF(BA153:BC153,"2"))/(2*(COUNTIF(BA153:BC153,"0")+COUNTIF(BA153:BC153,"1")+COUNTIF(BA153:BC153,"2"))))</x:f>
      </x:c>
    </x:row>
    <x:row r="154" ht="66" customHeight="1">
      <x:c r="A154" s="9" t="str">
        <x:v>BATCH_15</x:v>
      </x:c>
      <x:c r="B154" s="9" t="n">
        <x:v>148</x:v>
      </x:c>
      <x:c r="C154" s="9" t="str">
        <x:v>TRF-047</x:v>
      </x:c>
      <x:c r="D154" s="9" t="str">
        <x:v>TRAFICOM</x:v>
      </x:c>
      <x:c r="E154" s="9" t="str">
        <x:v>DIRECT_STATIC</x:v>
      </x:c>
      <x:c r="F154" s="9" t="str">
        <x:v>RUN_01</x:v>
      </x:c>
      <x:c r="G154" s="12" t="str">
        <x:v>NO_ELIGIBLE_OUTPUT</x:v>
      </x:c>
      <x:c r="H154" s="12" t="str">
        <x:v>SINGLESHOT_CAPTURED_DIAGNOSTIC_FAIL</x:v>
      </x:c>
      <x:c r="I154" s="12" t="str">
        <x:v>NOT_PARSED</x:v>
      </x:c>
      <x:c r="J154" s="12" t="str">
        <x:v>FAIL</x:v>
      </x:c>
      <x:c r="K154" s="9" t="n">
        <x:v>0</x:v>
      </x:c>
      <x:c r="L154" s="9" t="n">
        <x:v>8</x:v>
      </x:c>
      <x:c r="M154" s="9" t="n">
        <x:v>0</x:v>
      </x:c>
      <x:c r="N154" s="9" t="n">
        <x:v>0</x:v>
      </x:c>
      <x:c r="O154" s="9" t="str">
        <x:v>TRF-047-P02</x:v>
      </x:c>
      <x:c r="P154" s="9" t="str">
        <x:v>PASS</x:v>
      </x:c>
      <x:c r="Q154" s="9" t="str">
        <x:v>NO_VERDICT</x:v>
      </x:c>
      <x:c r="R154" s="9" t="str">
        <x:v>GENERATION_ERROR</x:v>
      </x:c>
      <x:c r="S154" s="9" t="str">
        <x:v>TRF-047-F02</x:v>
      </x:c>
      <x:c r="T154" s="9" t="str">
        <x:v>FAIL</x:v>
      </x:c>
      <x:c r="U154" s="9" t="str">
        <x:v>NO_VERDICT</x:v>
      </x:c>
      <x:c r="V154" s="9" t="str">
        <x:v>GENERATION_ERROR</x:v>
      </x:c>
      <x:c r="W154" s="13" t="str">
        <x:v>NOT_REVIEWED</x:v>
      </x:c>
      <x:c r="X154" s="13" t="str"/>
      <x:c r="Y154" s="13" t="str"/>
      <x:c r="Z154" s="13" t="str"/>
      <x:c r="AA154" s="13" t="str"/>
      <x:c r="AB154" s="13" t="str"/>
      <x:c r="AC154" s="13" t="str"/>
      <x:c r="AD154" s="13" t="str"/>
      <x:c r="AE154" s="13" t="str"/>
      <x:c r="AF154" s="13" t="str"/>
      <x:c r="AG154" s="13" t="str"/>
      <x:c r="AH154" s="13" t="str"/>
      <x:c r="AI154" s="16" t="str">
        <x:f>IF(AND(W154="REVIEWED",X154&lt;&gt;"",Y154&lt;&gt;"",COUNTA(Z154:AF154)=7,COUNTIF(Z154:AF154,"UNCLEAR")=0,(COUNTIF(Z154:AF154,"0")+COUNTIF(Z154:AF154,"1")+COUNTIF(Z154:AF154,"2"))&gt;0,AG154&lt;&gt;"",AH154&lt;&gt;"",AJ154&lt;&gt;""),(COUNTIF(Z154:AF154,"1")+2*COUNTIF(Z154:AF154,"2"))/(2*(COUNTIF(Z154:AF154,"0")+COUNTIF(Z154:AF154,"1")+COUNTIF(Z154:AF154,"2"))),"")</x:f>
      </x:c>
      <x:c r="AJ154" s="14" t="str"/>
      <x:c r="AK154" s="14" t="str"/>
      <x:c r="AL154" s="14" t="str"/>
      <x:c r="AM154" s="9" t="str">
        <x:v>DETERMINISTIC_FAIL</x:v>
      </x:c>
      <x:c r="AN154" s="9" t="str">
        <x:v>4.4.2.3</x:v>
      </x:c>
      <x:c r="AO154" s="9" t="str">
        <x:v>MVP/SHACL_GENERATION_PIPELINE/experiments/LUNA_CONTEXTUAL_SINGLESHOT/RUN_01/runs/RUN-TRF-047-20260831T160712984316Z/artifacts/attempt_01/extracted_shape.ttl</x:v>
      </x:c>
      <x:c r="AP154" s="9" t="str">
        <x:v>4fb0defe7ef581e911dd73ea6c9179c2540fe54efc4a003432e3936d44971990</x:v>
      </x:c>
      <x:c r="AQ154" s="52" t="inlineStr">
        <x:is>
          <x:t xml:space="preserve">PASS</x:t>
        </x:is>
      </x:c>
      <x:c r="AR154" s="53" t="inlineStr">
        <x:is>
          <x:t xml:space="preserve">VALID</x:t>
        </x:is>
      </x:c>
      <x:c r="AS154" s="53" t="inlineStr">
        <x:is>
          <x:t xml:space="preserve">TRF-047-P02=ACTIVATED | TRF-047-F02=ACTIVATED</x:t>
        </x:is>
      </x:c>
      <x:c r="AT154" s="53">
        <x:v>3</x:v>
      </x:c>
      <x:c r="AU154" s="53">
        <x:v>6</x:v>
      </x:c>
      <x:c r="AV154" s="53">
        <x:v>32</x:v>
      </x:c>
      <x:c r="AW154" s="53" t="inlineStr">
        <x:is>
          <x:t xml:space="preserve">sh:class, sh:datatype, sh:hasValue, sh:minCount, sh:node, sh:or, sh:property</x:t>
        </x:is>
      </x:c>
      <x:c r="AX154" s="53">
        <x:v>0</x:v>
      </x:c>
      <x:c r="AY154" s="53">
        <x:v>2</x:v>
      </x:c>
      <x:c r="AZ154" s="53">
        <x:v>1</x:v>
      </x:c>
      <x:c r="BA154" s="54"/>
      <x:c r="BB154" s="54"/>
      <x:c r="BC154" s="54"/>
      <x:c r="BD154" s="55" t="str">
        <x:f>IF(OR(W154&lt;&gt;"REVIEWED",COUNTIF(BA154:BC154,"UNCLEAR")&gt;0,COUNTA(BA154:BC154)&lt;3,(COUNTIF(BA154:BC154,"0")+COUNTIF(BA154:BC154,"1")+COUNTIF(BA154:BC154,"2"))=0,AJ154=""),"",(COUNTIF(BA154:BC154,"1")+2*COUNTIF(BA154:BC154,"2"))/(2*(COUNTIF(BA154:BC154,"0")+COUNTIF(BA154:BC154,"1")+COUNTIF(BA154:BC154,"2"))))</x:f>
      </x:c>
    </x:row>
    <x:row r="155" ht="66" customHeight="1">
      <x:c r="A155" s="9" t="str">
        <x:v>BATCH_15</x:v>
      </x:c>
      <x:c r="B155" s="9" t="n">
        <x:v>149</x:v>
      </x:c>
      <x:c r="C155" s="9" t="str">
        <x:v>I2-067</x:v>
      </x:c>
      <x:c r="D155" s="9" t="str">
        <x:v>I2</x:v>
      </x:c>
      <x:c r="E155" s="9" t="str">
        <x:v>DIRECT_STATIC</x:v>
      </x:c>
      <x:c r="F155" s="9" t="str">
        <x:v>RUN_01</x:v>
      </x:c>
      <x:c r="G155" s="12" t="str">
        <x:v>OFFICIAL_ELIGIBLE_OUTPUT</x:v>
      </x:c>
      <x:c r="H155" s="12" t="str">
        <x:v>SINGLESHOT_CAPTURED_DIAGNOSTIC_PASS</x:v>
      </x:c>
      <x:c r="I155" s="12" t="str">
        <x:v>PARSED</x:v>
      </x:c>
      <x:c r="J155" s="12" t="str">
        <x:v>PASS</x:v>
      </x:c>
      <x:c r="K155" s="9" t="n">
        <x:v>6</x:v>
      </x:c>
      <x:c r="L155" s="9" t="n">
        <x:v>6</x:v>
      </x:c>
      <x:c r="M155" s="9" t="n">
        <x:v>6</x:v>
      </x:c>
      <x:c r="N155" s="9" t="n">
        <x:v>1</x:v>
      </x:c>
      <x:c r="O155" s="9" t="str">
        <x:v>I2-067-G-P02</x:v>
      </x:c>
      <x:c r="P155" s="9" t="str">
        <x:v>PASS</x:v>
      </x:c>
      <x:c r="Q155" s="9" t="str">
        <x:v>PASS</x:v>
      </x:c>
      <x:c r="R155" s="9" t="str">
        <x:v>CORRECT_BEHAVIOR</x:v>
      </x:c>
      <x:c r="S155" s="9" t="str">
        <x:v>I2-067-G-F01</x:v>
      </x:c>
      <x:c r="T155" s="9" t="str">
        <x:v>FAIL</x:v>
      </x:c>
      <x:c r="U155" s="9" t="str">
        <x:v>FAIL</x:v>
      </x:c>
      <x:c r="V155" s="9" t="str">
        <x:v>CORRECT_BEHAVIOR</x:v>
      </x:c>
      <x:c r="W155" s="13" t="str">
        <x:v>NOT_REVIEWED</x:v>
      </x:c>
      <x:c r="X155" s="13" t="str"/>
      <x:c r="Y155" s="13" t="str"/>
      <x:c r="Z155" s="13" t="str"/>
      <x:c r="AA155" s="13" t="str"/>
      <x:c r="AB155" s="13" t="str"/>
      <x:c r="AC155" s="13" t="str"/>
      <x:c r="AD155" s="13" t="str"/>
      <x:c r="AE155" s="13" t="str"/>
      <x:c r="AF155" s="13" t="str"/>
      <x:c r="AG155" s="13" t="str"/>
      <x:c r="AH155" s="13" t="str"/>
      <x:c r="AI155" s="16" t="str">
        <x:f>IF(AND(W155="REVIEWED",X155&lt;&gt;"",Y155&lt;&gt;"",COUNTA(Z155:AF155)=7,COUNTIF(Z155:AF155,"UNCLEAR")=0,(COUNTIF(Z155:AF155,"0")+COUNTIF(Z155:AF155,"1")+COUNTIF(Z155:AF155,"2"))&gt;0,AG155&lt;&gt;"",AH155&lt;&gt;"",AJ155&lt;&gt;""),(COUNTIF(Z155:AF155,"1")+2*COUNTIF(Z155:AF155,"2"))/(2*(COUNTIF(Z155:AF155,"0")+COUNTIF(Z155:AF155,"1")+COUNTIF(Z155:AF155,"2"))),"")</x:f>
      </x:c>
      <x:c r="AJ155" s="14" t="str"/>
      <x:c r="AK155" s="14" t="str"/>
      <x:c r="AL155" s="14" t="str"/>
      <x:c r="AM155" s="9" t="str"/>
      <x:c r="AN155" s="9" t="str">
        <x:v>I2.18.2</x:v>
      </x:c>
      <x:c r="AO155" s="9" t="str">
        <x:v>MVP/SHACL_GENERATION_PIPELINE/experiments/LUNA_CONTEXTUAL_SINGLESHOT/RUN_01/runs/RUN-I2-067-20260831T145115595446Z/artifacts/attempt_01/extracted_shape.ttl</x:v>
      </x:c>
      <x:c r="AP155" s="9" t="str">
        <x:v>38003c568e4b5a6aa63fd9b3c33523216d3065f33236c920b43a633728b6cbb7</x:v>
      </x:c>
      <x:c r="AQ155" s="52" t="inlineStr">
        <x:is>
          <x:t xml:space="preserve">PASS</x:t>
        </x:is>
      </x:c>
      <x:c r="AR155" s="53" t="inlineStr">
        <x:is>
          <x:t xml:space="preserve">VALID</x:t>
        </x:is>
      </x:c>
      <x:c r="AS155" s="53" t="inlineStr">
        <x:is>
          <x:t xml:space="preserve">I2-067-G-P02=ACTIVATED | I2-067-G-F01=ACTIVATED</x:t>
        </x:is>
      </x:c>
      <x:c r="AT155" s="53">
        <x:v>1</x:v>
      </x:c>
      <x:c r="AU155" s="53">
        <x:v>2</x:v>
      </x:c>
      <x:c r="AV155" s="53">
        <x:v>9</x:v>
      </x:c>
      <x:c r="AW155" s="53" t="inlineStr">
        <x:is>
          <x:t xml:space="preserve">sh:class, sh:datatype, sh:hasValue, sh:maxCount, sh:minCount, sh:node, sh:nodeKind, sh:property</x:t>
        </x:is>
      </x:c>
      <x:c r="AX155" s="53">
        <x:v>0</x:v>
      </x:c>
      <x:c r="AY155" s="53">
        <x:v>1</x:v>
      </x:c>
      <x:c r="AZ155" s="53">
        <x:v>0</x:v>
      </x:c>
      <x:c r="BA155" s="54"/>
      <x:c r="BB155" s="54"/>
      <x:c r="BC155" s="54"/>
      <x:c r="BD155" s="55" t="str">
        <x:f>IF(OR(W155&lt;&gt;"REVIEWED",COUNTIF(BA155:BC155,"UNCLEAR")&gt;0,COUNTA(BA155:BC155)&lt;3,(COUNTIF(BA155:BC155,"0")+COUNTIF(BA155:BC155,"1")+COUNTIF(BA155:BC155,"2"))=0,AJ155=""),"",(COUNTIF(BA155:BC155,"1")+2*COUNTIF(BA155:BC155,"2"))/(2*(COUNTIF(BA155:BC155,"0")+COUNTIF(BA155:BC155,"1")+COUNTIF(BA155:BC155,"2"))))</x:f>
      </x:c>
    </x:row>
    <x:row r="156" ht="66" customHeight="1">
      <x:c r="A156" s="9" t="str">
        <x:v>BATCH_15</x:v>
      </x:c>
      <x:c r="B156" s="9" t="n">
        <x:v>150</x:v>
      </x:c>
      <x:c r="C156" s="9" t="str">
        <x:v>I2-061</x:v>
      </x:c>
      <x:c r="D156" s="9" t="str">
        <x:v>I2</x:v>
      </x:c>
      <x:c r="E156" s="9" t="str">
        <x:v>DIRECT_STATIC</x:v>
      </x:c>
      <x:c r="F156" s="9" t="str">
        <x:v>RUN_01</x:v>
      </x:c>
      <x:c r="G156" s="12" t="str">
        <x:v>OFFICIAL_ELIGIBLE_OUTPUT</x:v>
      </x:c>
      <x:c r="H156" s="12" t="str">
        <x:v>SINGLESHOT_CAPTURED_DIAGNOSTIC_PASS</x:v>
      </x:c>
      <x:c r="I156" s="12" t="str">
        <x:v>PARSED</x:v>
      </x:c>
      <x:c r="J156" s="12" t="str">
        <x:v>PASS</x:v>
      </x:c>
      <x:c r="K156" s="9" t="n">
        <x:v>6</x:v>
      </x:c>
      <x:c r="L156" s="9" t="n">
        <x:v>6</x:v>
      </x:c>
      <x:c r="M156" s="9" t="n">
        <x:v>3</x:v>
      </x:c>
      <x:c r="N156" s="9" t="n">
        <x:v>0</x:v>
      </x:c>
      <x:c r="O156" s="9" t="str">
        <x:v>I2-061-P01</x:v>
      </x:c>
      <x:c r="P156" s="9" t="str">
        <x:v>PASS</x:v>
      </x:c>
      <x:c r="Q156" s="9" t="str">
        <x:v>FAIL</x:v>
      </x:c>
      <x:c r="R156" s="9" t="str">
        <x:v>FALSE_REJECT</x:v>
      </x:c>
      <x:c r="S156" s="9" t="str">
        <x:v>I2-061-F02</x:v>
      </x:c>
      <x:c r="T156" s="9" t="str">
        <x:v>FAIL</x:v>
      </x:c>
      <x:c r="U156" s="9" t="str">
        <x:v>FAIL</x:v>
      </x:c>
      <x:c r="V156" s="9" t="str">
        <x:v>CORRECT_BEHAVIOR</x:v>
      </x:c>
      <x:c r="W156" s="13" t="str">
        <x:v>NOT_REVIEWED</x:v>
      </x:c>
      <x:c r="X156" s="13" t="str"/>
      <x:c r="Y156" s="13" t="str"/>
      <x:c r="Z156" s="13" t="str"/>
      <x:c r="AA156" s="13" t="str"/>
      <x:c r="AB156" s="13" t="str"/>
      <x:c r="AC156" s="13" t="str"/>
      <x:c r="AD156" s="13" t="str"/>
      <x:c r="AE156" s="13" t="str"/>
      <x:c r="AF156" s="13" t="str"/>
      <x:c r="AG156" s="13" t="str"/>
      <x:c r="AH156" s="13" t="str"/>
      <x:c r="AI156" s="16" t="str">
        <x:f>IF(AND(W156="REVIEWED",X156&lt;&gt;"",Y156&lt;&gt;"",COUNTA(Z156:AF156)=7,COUNTIF(Z156:AF156,"UNCLEAR")=0,(COUNTIF(Z156:AF156,"0")+COUNTIF(Z156:AF156,"1")+COUNTIF(Z156:AF156,"2"))&gt;0,AG156&lt;&gt;"",AH156&lt;&gt;"",AJ156&lt;&gt;""),(COUNTIF(Z156:AF156,"1")+2*COUNTIF(Z156:AF156,"2"))/(2*(COUNTIF(Z156:AF156,"0")+COUNTIF(Z156:AF156,"1")+COUNTIF(Z156:AF156,"2"))),"")</x:f>
      </x:c>
      <x:c r="AJ156" s="14" t="str"/>
      <x:c r="AK156" s="14" t="str"/>
      <x:c r="AL156" s="14" t="str"/>
      <x:c r="AM156" s="9" t="str">
        <x:v>ALWAYS_FAIL; RDF_FALSE_REJECT</x:v>
      </x:c>
      <x:c r="AN156" s="9" t="str">
        <x:v>I2.17.1</x:v>
      </x:c>
      <x:c r="AO156" s="9" t="str">
        <x:v>MVP/SHACL_GENERATION_PIPELINE/experiments/LUNA_CONTEXTUAL_SINGLESHOT/RUN_01/runs/RUN-I2-061-20260831T144726172423Z/artifacts/attempt_01/extracted_shape.ttl</x:v>
      </x:c>
      <x:c r="AP156" s="9" t="str">
        <x:v>e0cd66199505a942b42a6ab8ea5dfe00272c11705a2dc3e114bb8ddaa1a2fe97</x:v>
      </x:c>
      <x:c r="AQ156" s="52" t="inlineStr">
        <x:is>
          <x:t xml:space="preserve">PASS</x:t>
        </x:is>
      </x:c>
      <x:c r="AR156" s="53" t="inlineStr">
        <x:is>
          <x:t xml:space="preserve">VALID</x:t>
        </x:is>
      </x:c>
      <x:c r="AS156" s="53" t="inlineStr">
        <x:is>
          <x:t xml:space="preserve">I2-061-P01=ACTIVATED | I2-061-F02=ACTIVATED</x:t>
        </x:is>
      </x:c>
      <x:c r="AT156" s="53">
        <x:v>4</x:v>
      </x:c>
      <x:c r="AU156" s="53">
        <x:v>6</x:v>
      </x:c>
      <x:c r="AV156" s="53">
        <x:v>28</x:v>
      </x:c>
      <x:c r="AW156" s="53" t="inlineStr">
        <x:is>
          <x:t xml:space="preserve">sh:class, sh:datatype, sh:hasValue, sh:in, sh:maxCount, sh:minCount, sh:node, sh:nodeKind, sh:property</x:t>
        </x:is>
      </x:c>
      <x:c r="AX156" s="53">
        <x:v>0</x:v>
      </x:c>
      <x:c r="AY156" s="53">
        <x:v>1</x:v>
      </x:c>
      <x:c r="AZ156" s="53">
        <x:v>0</x:v>
      </x:c>
      <x:c r="BA156" s="54"/>
      <x:c r="BB156" s="54"/>
      <x:c r="BC156" s="54"/>
      <x:c r="BD156" s="55" t="str">
        <x:f>IF(OR(W156&lt;&gt;"REVIEWED",COUNTIF(BA156:BC156,"UNCLEAR")&gt;0,COUNTA(BA156:BC156)&lt;3,(COUNTIF(BA156:BC156,"0")+COUNTIF(BA156:BC156,"1")+COUNTIF(BA156:BC156,"2"))=0,AJ156=""),"",(COUNTIF(BA156:BC156,"1")+2*COUNTIF(BA156:BC156,"2"))/(2*(COUNTIF(BA156:BC156,"0")+COUNTIF(BA156:BC156,"1")+COUNTIF(BA156:BC156,"2"))))</x:f>
      </x:c>
    </x:row>
    <x:row r="157" ht="66" customHeight="1">
      <x:c r="A157" s="9" t="str">
        <x:v>BATCH_16</x:v>
      </x:c>
      <x:c r="B157" s="9" t="n">
        <x:v>151</x:v>
      </x:c>
      <x:c r="C157" s="9" t="str">
        <x:v>I2-062</x:v>
      </x:c>
      <x:c r="D157" s="9" t="str">
        <x:v>I2</x:v>
      </x:c>
      <x:c r="E157" s="9" t="str">
        <x:v>COMPLEX_READINESS</x:v>
      </x:c>
      <x:c r="F157" s="9" t="str">
        <x:v>RUN_01</x:v>
      </x:c>
      <x:c r="G157" s="12" t="str">
        <x:v>OFFICIAL_ELIGIBLE_OUTPUT</x:v>
      </x:c>
      <x:c r="H157" s="12" t="str">
        <x:v>SINGLESHOT_CAPTURED_DIAGNOSTIC_PASS</x:v>
      </x:c>
      <x:c r="I157" s="12" t="str">
        <x:v>PARSED</x:v>
      </x:c>
      <x:c r="J157" s="12" t="str">
        <x:v>PASS</x:v>
      </x:c>
      <x:c r="K157" s="9" t="n">
        <x:v>6</x:v>
      </x:c>
      <x:c r="L157" s="9" t="n">
        <x:v>6</x:v>
      </x:c>
      <x:c r="M157" s="9" t="n">
        <x:v>2</x:v>
      </x:c>
      <x:c r="N157" s="9" t="n">
        <x:v>0</x:v>
      </x:c>
      <x:c r="O157" s="9" t="str">
        <x:v>I2-062-P02</x:v>
      </x:c>
      <x:c r="P157" s="9" t="str">
        <x:v>PASS</x:v>
      </x:c>
      <x:c r="Q157" s="9" t="str">
        <x:v>FAIL</x:v>
      </x:c>
      <x:c r="R157" s="9" t="str">
        <x:v>FALSE_REJECT</x:v>
      </x:c>
      <x:c r="S157" s="9" t="str">
        <x:v>I2-062-F03</x:v>
      </x:c>
      <x:c r="T157" s="9" t="str">
        <x:v>FAIL</x:v>
      </x:c>
      <x:c r="U157" s="9" t="str">
        <x:v>PASS</x:v>
      </x:c>
      <x:c r="V157" s="9" t="str">
        <x:v>FALSE_ACCEPT</x:v>
      </x:c>
      <x:c r="W157" s="13" t="str">
        <x:v>NOT_REVIEWED</x:v>
      </x:c>
      <x:c r="X157" s="13" t="str"/>
      <x:c r="Y157" s="13" t="str"/>
      <x:c r="Z157" s="13" t="str"/>
      <x:c r="AA157" s="13" t="str"/>
      <x:c r="AB157" s="13" t="str"/>
      <x:c r="AC157" s="13" t="str"/>
      <x:c r="AD157" s="13" t="str"/>
      <x:c r="AE157" s="13" t="str"/>
      <x:c r="AF157" s="13" t="str"/>
      <x:c r="AG157" s="13" t="str"/>
      <x:c r="AH157" s="13" t="str"/>
      <x:c r="AI157" s="16" t="str">
        <x:f>IF(AND(W157="REVIEWED",X157&lt;&gt;"",Y157&lt;&gt;"",COUNTA(Z157:AF157)=7,COUNTIF(Z157:AF157,"UNCLEAR")=0,(COUNTIF(Z157:AF157,"0")+COUNTIF(Z157:AF157,"1")+COUNTIF(Z157:AF157,"2"))&gt;0,AG157&lt;&gt;"",AH157&lt;&gt;"",AJ157&lt;&gt;""),(COUNTIF(Z157:AF157,"1")+2*COUNTIF(Z157:AF157,"2"))/(2*(COUNTIF(Z157:AF157,"0")+COUNTIF(Z157:AF157,"1")+COUNTIF(Z157:AF157,"2"))),"")</x:f>
      </x:c>
      <x:c r="AJ157" s="14" t="str"/>
      <x:c r="AK157" s="14" t="str"/>
      <x:c r="AL157" s="14" t="str"/>
      <x:c r="AM157" s="9" t="str">
        <x:v>RDF_FALSE_ACCEPT; RDF_FALSE_REJECT</x:v>
      </x:c>
      <x:c r="AN157" s="9" t="str">
        <x:v>I2.17.2</x:v>
      </x:c>
      <x:c r="AO157" s="9" t="str">
        <x:v>MVP/SHACL_GENERATION_PIPELINE/experiments/LUNA_CONTEXTUAL_SINGLESHOT/RUN_01/runs/RUN-I2-062-20260831T144807229585Z/artifacts/attempt_01/extracted_shape.ttl</x:v>
      </x:c>
      <x:c r="AP157" s="9" t="str">
        <x:v>a44f4b85e483ba296b018301438ac04d0526c28ae9be518164c321688492192d</x:v>
      </x:c>
      <x:c r="AQ157" s="52" t="inlineStr">
        <x:is>
          <x:t xml:space="preserve">PASS</x:t>
        </x:is>
      </x:c>
      <x:c r="AR157" s="53" t="inlineStr">
        <x:is>
          <x:t xml:space="preserve">VALID</x:t>
        </x:is>
      </x:c>
      <x:c r="AS157" s="53" t="inlineStr">
        <x:is>
          <x:t xml:space="preserve">I2-062-P02=ACTIVATED | I2-062-F03=ACTIVATED</x:t>
        </x:is>
      </x:c>
      <x:c r="AT157" s="53">
        <x:v>1</x:v>
      </x:c>
      <x:c r="AU157" s="53">
        <x:v>2</x:v>
      </x:c>
      <x:c r="AV157" s="53">
        <x:v>5</x:v>
      </x:c>
      <x:c r="AW157" s="53" t="inlineStr">
        <x:is>
          <x:t xml:space="preserve">sh:class, sh:datatype, sh:node, sh:property</x:t>
        </x:is>
      </x:c>
      <x:c r="AX157" s="53">
        <x:v>2</x:v>
      </x:c>
      <x:c r="AY157" s="53">
        <x:v>1</x:v>
      </x:c>
      <x:c r="AZ157" s="53">
        <x:v>0</x:v>
      </x:c>
      <x:c r="BA157" s="54"/>
      <x:c r="BB157" s="54"/>
      <x:c r="BC157" s="54"/>
      <x:c r="BD157" s="55" t="str">
        <x:f>IF(OR(W157&lt;&gt;"REVIEWED",COUNTIF(BA157:BC157,"UNCLEAR")&gt;0,COUNTA(BA157:BC157)&lt;3,(COUNTIF(BA157:BC157,"0")+COUNTIF(BA157:BC157,"1")+COUNTIF(BA157:BC157,"2"))=0,AJ157=""),"",(COUNTIF(BA157:BC157,"1")+2*COUNTIF(BA157:BC157,"2"))/(2*(COUNTIF(BA157:BC157,"0")+COUNTIF(BA157:BC157,"1")+COUNTIF(BA157:BC157,"2"))))</x:f>
      </x:c>
    </x:row>
    <x:row r="158" ht="66" customHeight="1">
      <x:c r="A158" s="9" t="str">
        <x:v>BATCH_16</x:v>
      </x:c>
      <x:c r="B158" s="9" t="n">
        <x:v>152</x:v>
      </x:c>
      <x:c r="C158" s="9" t="str">
        <x:v>IMO-097</x:v>
      </x:c>
      <x:c r="D158" s="9" t="str">
        <x:v>IMO</x:v>
      </x:c>
      <x:c r="E158" s="9" t="str">
        <x:v>DIRECT_STATIC</x:v>
      </x:c>
      <x:c r="F158" s="9" t="str">
        <x:v>RUN_01</x:v>
      </x:c>
      <x:c r="G158" s="12" t="str">
        <x:v>NO_ELIGIBLE_OUTPUT</x:v>
      </x:c>
      <x:c r="H158" s="12" t="str">
        <x:v>SINGLESHOT_CAPTURED_DIAGNOSTIC_FAIL</x:v>
      </x:c>
      <x:c r="I158" s="12" t="str">
        <x:v>NOT_PARSED</x:v>
      </x:c>
      <x:c r="J158" s="12" t="str">
        <x:v>FAIL</x:v>
      </x:c>
      <x:c r="K158" s="9" t="n">
        <x:v>0</x:v>
      </x:c>
      <x:c r="L158" s="9" t="n">
        <x:v>7</x:v>
      </x:c>
      <x:c r="M158" s="9" t="n">
        <x:v>0</x:v>
      </x:c>
      <x:c r="N158" s="9" t="n">
        <x:v>0</x:v>
      </x:c>
      <x:c r="O158" s="9" t="str">
        <x:v>IMO-097-J-P01</x:v>
      </x:c>
      <x:c r="P158" s="9" t="str">
        <x:v>PASS</x:v>
      </x:c>
      <x:c r="Q158" s="9" t="str">
        <x:v>NO_VERDICT</x:v>
      </x:c>
      <x:c r="R158" s="9" t="str">
        <x:v>GENERATION_ERROR</x:v>
      </x:c>
      <x:c r="S158" s="9" t="str">
        <x:v>IMO-097-J-F01</x:v>
      </x:c>
      <x:c r="T158" s="9" t="str">
        <x:v>FAIL</x:v>
      </x:c>
      <x:c r="U158" s="9" t="str">
        <x:v>NO_VERDICT</x:v>
      </x:c>
      <x:c r="V158" s="9" t="str">
        <x:v>GENERATION_ERROR</x:v>
      </x:c>
      <x:c r="W158" s="13" t="str">
        <x:v>NOT_REVIEWED</x:v>
      </x:c>
      <x:c r="X158" s="13" t="str"/>
      <x:c r="Y158" s="13" t="str"/>
      <x:c r="Z158" s="13" t="str"/>
      <x:c r="AA158" s="13" t="str"/>
      <x:c r="AB158" s="13" t="str"/>
      <x:c r="AC158" s="13" t="str"/>
      <x:c r="AD158" s="13" t="str"/>
      <x:c r="AE158" s="13" t="str"/>
      <x:c r="AF158" s="13" t="str"/>
      <x:c r="AG158" s="13" t="str"/>
      <x:c r="AH158" s="13" t="str"/>
      <x:c r="AI158" s="16" t="str">
        <x:f>IF(AND(W158="REVIEWED",X158&lt;&gt;"",Y158&lt;&gt;"",COUNTA(Z158:AF158)=7,COUNTIF(Z158:AF158,"UNCLEAR")=0,(COUNTIF(Z158:AF158,"0")+COUNTIF(Z158:AF158,"1")+COUNTIF(Z158:AF158,"2"))&gt;0,AG158&lt;&gt;"",AH158&lt;&gt;"",AJ158&lt;&gt;""),(COUNTIF(Z158:AF158,"1")+2*COUNTIF(Z158:AF158,"2"))/(2*(COUNTIF(Z158:AF158,"0")+COUNTIF(Z158:AF158,"1")+COUNTIF(Z158:AF158,"2"))),"")</x:f>
      </x:c>
      <x:c r="AJ158" s="14" t="str"/>
      <x:c r="AK158" s="14" t="str"/>
      <x:c r="AL158" s="14" t="str"/>
      <x:c r="AM158" s="9" t="str">
        <x:v>DETERMINISTIC_FAIL</x:v>
      </x:c>
      <x:c r="AN158" s="9" t="str">
        <x:v>Part I-A 10.3.2.1</x:v>
      </x:c>
      <x:c r="AO158" s="9" t="str">
        <x:v>MVP/SHACL_GENERATION_PIPELINE/experiments/LUNA_CONTEXTUAL_SINGLESHOT/RUN_01/runs/RUN-IMO-097-20260831T152633809752Z/artifacts/attempt_01/extracted_shape.ttl</x:v>
      </x:c>
      <x:c r="AP158" s="9" t="str">
        <x:v>aa105460a217c9b1e75bbe0b7b3c5ae81f7e1aef599cde6d983745ce5e59a874</x:v>
      </x:c>
      <x:c r="AQ158" s="52" t="inlineStr">
        <x:is>
          <x:t xml:space="preserve">PASS</x:t>
        </x:is>
      </x:c>
      <x:c r="AR158" s="53" t="inlineStr">
        <x:is>
          <x:t xml:space="preserve">VALID</x:t>
        </x:is>
      </x:c>
      <x:c r="AS158" s="53" t="inlineStr">
        <x:is>
          <x:t xml:space="preserve">IMO-097-J-P01=ACTIVATED | IMO-097-J-F01=ACTIVATED</x:t>
        </x:is>
      </x:c>
      <x:c r="AT158" s="53">
        <x:v>3</x:v>
      </x:c>
      <x:c r="AU158" s="53">
        <x:v>11</x:v>
      </x:c>
      <x:c r="AV158" s="53">
        <x:v>34</x:v>
      </x:c>
      <x:c r="AW158" s="53" t="inlineStr">
        <x:is>
          <x:t xml:space="preserve">sh:class, sh:datatype, sh:hasValue, sh:minCount, sh:node, sh:or, sh:property</x:t>
        </x:is>
      </x:c>
      <x:c r="AX158" s="53">
        <x:v>0</x:v>
      </x:c>
      <x:c r="AY158" s="53">
        <x:v>1</x:v>
      </x:c>
      <x:c r="AZ158" s="53">
        <x:v>1</x:v>
      </x:c>
      <x:c r="BA158" s="54"/>
      <x:c r="BB158" s="54"/>
      <x:c r="BC158" s="54"/>
      <x:c r="BD158" s="55" t="str">
        <x:f>IF(OR(W158&lt;&gt;"REVIEWED",COUNTIF(BA158:BC158,"UNCLEAR")&gt;0,COUNTA(BA158:BC158)&lt;3,(COUNTIF(BA158:BC158,"0")+COUNTIF(BA158:BC158,"1")+COUNTIF(BA158:BC158,"2"))=0,AJ158=""),"",(COUNTIF(BA158:BC158,"1")+2*COUNTIF(BA158:BC158,"2"))/(2*(COUNTIF(BA158:BC158,"0")+COUNTIF(BA158:BC158,"1")+COUNTIF(BA158:BC158,"2"))))</x:f>
      </x:c>
    </x:row>
    <x:row r="159" ht="66" customHeight="1">
      <x:c r="A159" s="9" t="str">
        <x:v>BATCH_16</x:v>
      </x:c>
      <x:c r="B159" s="9" t="n">
        <x:v>153</x:v>
      </x:c>
      <x:c r="C159" s="9" t="str">
        <x:v>IMO-103</x:v>
      </x:c>
      <x:c r="D159" s="9" t="str">
        <x:v>IMO</x:v>
      </x:c>
      <x:c r="E159" s="9" t="str">
        <x:v>DIRECT_STATIC</x:v>
      </x:c>
      <x:c r="F159" s="9" t="str">
        <x:v>RUN_01</x:v>
      </x:c>
      <x:c r="G159" s="12" t="str">
        <x:v>OFFICIAL_ELIGIBLE_OUTPUT</x:v>
      </x:c>
      <x:c r="H159" s="12" t="str">
        <x:v>SINGLESHOT_CAPTURED_DIAGNOSTIC_PASS</x:v>
      </x:c>
      <x:c r="I159" s="12" t="str">
        <x:v>PARSED</x:v>
      </x:c>
      <x:c r="J159" s="12" t="str">
        <x:v>PASS</x:v>
      </x:c>
      <x:c r="K159" s="9" t="n">
        <x:v>11</x:v>
      </x:c>
      <x:c r="L159" s="9" t="n">
        <x:v>11</x:v>
      </x:c>
      <x:c r="M159" s="9" t="n">
        <x:v>7</x:v>
      </x:c>
      <x:c r="N159" s="9" t="n">
        <x:v>0</x:v>
      </x:c>
      <x:c r="O159" s="9" t="str">
        <x:v>IMO-103-K-P02</x:v>
      </x:c>
      <x:c r="P159" s="9" t="str">
        <x:v>PASS</x:v>
      </x:c>
      <x:c r="Q159" s="9" t="str">
        <x:v>FAIL</x:v>
      </x:c>
      <x:c r="R159" s="9" t="str">
        <x:v>FALSE_REJECT</x:v>
      </x:c>
      <x:c r="S159" s="9" t="str">
        <x:v>IMO-103-K-F02</x:v>
      </x:c>
      <x:c r="T159" s="9" t="str">
        <x:v>FAIL</x:v>
      </x:c>
      <x:c r="U159" s="9" t="str">
        <x:v>FAIL</x:v>
      </x:c>
      <x:c r="V159" s="9" t="str">
        <x:v>CORRECT_BEHAVIOR</x:v>
      </x:c>
      <x:c r="W159" s="13" t="str">
        <x:v>NOT_REVIEWED</x:v>
      </x:c>
      <x:c r="X159" s="13" t="str"/>
      <x:c r="Y159" s="13" t="str"/>
      <x:c r="Z159" s="13" t="str"/>
      <x:c r="AA159" s="13" t="str"/>
      <x:c r="AB159" s="13" t="str"/>
      <x:c r="AC159" s="13" t="str"/>
      <x:c r="AD159" s="13" t="str"/>
      <x:c r="AE159" s="13" t="str"/>
      <x:c r="AF159" s="13" t="str"/>
      <x:c r="AG159" s="13" t="str"/>
      <x:c r="AH159" s="13" t="str"/>
      <x:c r="AI159" s="16" t="str">
        <x:f>IF(AND(W159="REVIEWED",X159&lt;&gt;"",Y159&lt;&gt;"",COUNTA(Z159:AF159)=7,COUNTIF(Z159:AF159,"UNCLEAR")=0,(COUNTIF(Z159:AF159,"0")+COUNTIF(Z159:AF159,"1")+COUNTIF(Z159:AF159,"2"))&gt;0,AG159&lt;&gt;"",AH159&lt;&gt;"",AJ159&lt;&gt;""),(COUNTIF(Z159:AF159,"1")+2*COUNTIF(Z159:AF159,"2"))/(2*(COUNTIF(Z159:AF159,"0")+COUNTIF(Z159:AF159,"1")+COUNTIF(Z159:AF159,"2"))),"")</x:f>
      </x:c>
      <x:c r="AJ159" s="14" t="str"/>
      <x:c r="AK159" s="14" t="str"/>
      <x:c r="AL159" s="14" t="str"/>
      <x:c r="AM159" s="9" t="str">
        <x:v>RDF_FALSE_REJECT</x:v>
      </x:c>
      <x:c r="AN159" s="9" t="str">
        <x:v>Part I-A 12.3.2</x:v>
      </x:c>
      <x:c r="AO159" s="9" t="str">
        <x:v>MVP/SHACL_GENERATION_PIPELINE/experiments/LUNA_CONTEXTUAL_SINGLESHOT/RUN_01/runs/RUN-IMO-103-20260831T152857146414Z/artifacts/attempt_01/extracted_shape.ttl</x:v>
      </x:c>
      <x:c r="AP159" s="9" t="str">
        <x:v>ea8bd0ca1ab54a6849012fcfda2f1ea12c2039beb2004ffa811cd84666ed10f7</x:v>
      </x:c>
      <x:c r="AQ159" s="52" t="inlineStr">
        <x:is>
          <x:t xml:space="preserve">PASS</x:t>
        </x:is>
      </x:c>
      <x:c r="AR159" s="53" t="inlineStr">
        <x:is>
          <x:t xml:space="preserve">VALID</x:t>
        </x:is>
      </x:c>
      <x:c r="AS159" s="53" t="inlineStr">
        <x:is>
          <x:t xml:space="preserve">IMO-103-K-P02=ACTIVATED | IMO-103-K-F02=ACTIVATED</x:t>
        </x:is>
      </x:c>
      <x:c r="AT159" s="53">
        <x:v>7</x:v>
      </x:c>
      <x:c r="AU159" s="53">
        <x:v>23</x:v>
      </x:c>
      <x:c r="AV159" s="53">
        <x:v>121</x:v>
      </x:c>
      <x:c r="AW159" s="53" t="inlineStr">
        <x:is>
          <x:t xml:space="preserve">sh:class, sh:datatype, sh:hasValue, sh:in, sh:maxCount, sh:maxInclusive, sh:minCount, sh:minExclusive, sh:node, sh:nodeKind, sh:or, sh:property</x:t>
        </x:is>
      </x:c>
      <x:c r="AX159" s="53">
        <x:v>1</x:v>
      </x:c>
      <x:c r="AY159" s="53">
        <x:v>1</x:v>
      </x:c>
      <x:c r="AZ159" s="53">
        <x:v>1</x:v>
      </x:c>
      <x:c r="BA159" s="54"/>
      <x:c r="BB159" s="54"/>
      <x:c r="BC159" s="54"/>
      <x:c r="BD159" s="55" t="str">
        <x:f>IF(OR(W159&lt;&gt;"REVIEWED",COUNTIF(BA159:BC159,"UNCLEAR")&gt;0,COUNTA(BA159:BC159)&lt;3,(COUNTIF(BA159:BC159,"0")+COUNTIF(BA159:BC159,"1")+COUNTIF(BA159:BC159,"2"))=0,AJ159=""),"",(COUNTIF(BA159:BC159,"1")+2*COUNTIF(BA159:BC159,"2"))/(2*(COUNTIF(BA159:BC159,"0")+COUNTIF(BA159:BC159,"1")+COUNTIF(BA159:BC159,"2"))))</x:f>
      </x:c>
    </x:row>
    <x:row r="160" ht="66" customHeight="1">
      <x:c r="A160" s="9" t="str">
        <x:v>BATCH_16</x:v>
      </x:c>
      <x:c r="B160" s="9" t="n">
        <x:v>154</x:v>
      </x:c>
      <x:c r="C160" s="9" t="str">
        <x:v>I2-004</x:v>
      </x:c>
      <x:c r="D160" s="9" t="str">
        <x:v>I2</x:v>
      </x:c>
      <x:c r="E160" s="9" t="str">
        <x:v>DIRECT_STATIC</x:v>
      </x:c>
      <x:c r="F160" s="9" t="str">
        <x:v>RUN_01</x:v>
      </x:c>
      <x:c r="G160" s="12" t="str">
        <x:v>OFFICIAL_ELIGIBLE_OUTPUT</x:v>
      </x:c>
      <x:c r="H160" s="12" t="str">
        <x:v>SINGLESHOT_CAPTURED_DIAGNOSTIC_PASS</x:v>
      </x:c>
      <x:c r="I160" s="12" t="str">
        <x:v>PARSED</x:v>
      </x:c>
      <x:c r="J160" s="12" t="str">
        <x:v>PASS</x:v>
      </x:c>
      <x:c r="K160" s="9" t="n">
        <x:v>6</x:v>
      </x:c>
      <x:c r="L160" s="9" t="n">
        <x:v>6</x:v>
      </x:c>
      <x:c r="M160" s="9" t="n">
        <x:v>2</x:v>
      </x:c>
      <x:c r="N160" s="9" t="n">
        <x:v>0</x:v>
      </x:c>
      <x:c r="O160" s="9" t="str">
        <x:v>I2-004-G-P03</x:v>
      </x:c>
      <x:c r="P160" s="9" t="str">
        <x:v>PASS</x:v>
      </x:c>
      <x:c r="Q160" s="9" t="str">
        <x:v>FAIL</x:v>
      </x:c>
      <x:c r="R160" s="9" t="str">
        <x:v>FALSE_REJECT</x:v>
      </x:c>
      <x:c r="S160" s="9" t="str">
        <x:v>I2-004-G-F02</x:v>
      </x:c>
      <x:c r="T160" s="9" t="str">
        <x:v>FAIL</x:v>
      </x:c>
      <x:c r="U160" s="9" t="str">
        <x:v>FAIL</x:v>
      </x:c>
      <x:c r="V160" s="9" t="str">
        <x:v>CORRECT_BEHAVIOR</x:v>
      </x:c>
      <x:c r="W160" s="13" t="str">
        <x:v>NOT_REVIEWED</x:v>
      </x:c>
      <x:c r="X160" s="13" t="str"/>
      <x:c r="Y160" s="13" t="str"/>
      <x:c r="Z160" s="13" t="str"/>
      <x:c r="AA160" s="13" t="str"/>
      <x:c r="AB160" s="13" t="str"/>
      <x:c r="AC160" s="13" t="str"/>
      <x:c r="AD160" s="13" t="str"/>
      <x:c r="AE160" s="13" t="str"/>
      <x:c r="AF160" s="13" t="str"/>
      <x:c r="AG160" s="13" t="str"/>
      <x:c r="AH160" s="13" t="str"/>
      <x:c r="AI160" s="16" t="str">
        <x:f>IF(AND(W160="REVIEWED",X160&lt;&gt;"",Y160&lt;&gt;"",COUNTA(Z160:AF160)=7,COUNTIF(Z160:AF160,"UNCLEAR")=0,(COUNTIF(Z160:AF160,"0")+COUNTIF(Z160:AF160,"1")+COUNTIF(Z160:AF160,"2"))&gt;0,AG160&lt;&gt;"",AH160&lt;&gt;"",AJ160&lt;&gt;""),(COUNTIF(Z160:AF160,"1")+2*COUNTIF(Z160:AF160,"2"))/(2*(COUNTIF(Z160:AF160,"0")+COUNTIF(Z160:AF160,"1")+COUNTIF(Z160:AF160,"2"))),"")</x:f>
      </x:c>
      <x:c r="AJ160" s="14" t="str"/>
      <x:c r="AK160" s="14" t="str"/>
      <x:c r="AL160" s="14" t="str"/>
      <x:c r="AM160" s="9" t="str">
        <x:v>RDF_FALSE_ACCEPT; RDF_FALSE_REJECT</x:v>
      </x:c>
      <x:c r="AN160" s="9" t="str">
        <x:v>I2.1.2.2</x:v>
      </x:c>
      <x:c r="AO160" s="9" t="str">
        <x:v>MVP/SHACL_GENERATION_PIPELINE/experiments/LUNA_CONTEXTUAL_SINGLESHOT/RUN_01/runs/RUN-I2-004-20260831T142021327517Z/artifacts/attempt_01/extracted_shape.ttl</x:v>
      </x:c>
      <x:c r="AP160" s="9" t="str">
        <x:v>979865cc3d13bbe8aa63608f35026287a45464c31ff98e05ddbcd0c1b4417477</x:v>
      </x:c>
      <x:c r="AQ160" s="52" t="inlineStr">
        <x:is>
          <x:t xml:space="preserve">PASS</x:t>
        </x:is>
      </x:c>
      <x:c r="AR160" s="53" t="inlineStr">
        <x:is>
          <x:t xml:space="preserve">VALID</x:t>
        </x:is>
      </x:c>
      <x:c r="AS160" s="53" t="inlineStr">
        <x:is>
          <x:t xml:space="preserve">I2-004-G-P03=ACTIVATED | I2-004-G-F02=ACTIVATED</x:t>
        </x:is>
      </x:c>
      <x:c r="AT160" s="53">
        <x:v>1</x:v>
      </x:c>
      <x:c r="AU160" s="53">
        <x:v>7</x:v>
      </x:c>
      <x:c r="AV160" s="53">
        <x:v>30</x:v>
      </x:c>
      <x:c r="AW160" s="53" t="inlineStr">
        <x:is>
          <x:t xml:space="preserve">sh:class, sh:datatype, sh:hasValue, sh:maxCount, sh:minCount, sh:node, sh:property</x:t>
        </x:is>
      </x:c>
      <x:c r="AX160" s="53">
        <x:v>1</x:v>
      </x:c>
      <x:c r="AY160" s="53">
        <x:v>1</x:v>
      </x:c>
      <x:c r="AZ160" s="53">
        <x:v>0</x:v>
      </x:c>
      <x:c r="BA160" s="54"/>
      <x:c r="BB160" s="54"/>
      <x:c r="BC160" s="54"/>
      <x:c r="BD160" s="55" t="str">
        <x:f>IF(OR(W160&lt;&gt;"REVIEWED",COUNTIF(BA160:BC160,"UNCLEAR")&gt;0,COUNTA(BA160:BC160)&lt;3,(COUNTIF(BA160:BC160,"0")+COUNTIF(BA160:BC160,"1")+COUNTIF(BA160:BC160,"2"))=0,AJ160=""),"",(COUNTIF(BA160:BC160,"1")+2*COUNTIF(BA160:BC160,"2"))/(2*(COUNTIF(BA160:BC160,"0")+COUNTIF(BA160:BC160,"1")+COUNTIF(BA160:BC160,"2"))))</x:f>
      </x:c>
    </x:row>
    <x:row r="161" ht="66" customHeight="1">
      <x:c r="A161" s="9" t="str">
        <x:v>BATCH_16</x:v>
      </x:c>
      <x:c r="B161" s="9" t="n">
        <x:v>155</x:v>
      </x:c>
      <x:c r="C161" s="9" t="str">
        <x:v>TRF-001</x:v>
      </x:c>
      <x:c r="D161" s="9" t="str">
        <x:v>TRAFICOM</x:v>
      </x:c>
      <x:c r="E161" s="9" t="str">
        <x:v>DIRECT_STATIC</x:v>
      </x:c>
      <x:c r="F161" s="9" t="str">
        <x:v>RUN_01</x:v>
      </x:c>
      <x:c r="G161" s="12" t="str">
        <x:v>OFFICIAL_ELIGIBLE_OUTPUT</x:v>
      </x:c>
      <x:c r="H161" s="12" t="str">
        <x:v>SINGLESHOT_CAPTURED_DIAGNOSTIC_PASS</x:v>
      </x:c>
      <x:c r="I161" s="12" t="str">
        <x:v>PARSED</x:v>
      </x:c>
      <x:c r="J161" s="12" t="str">
        <x:v>PASS</x:v>
      </x:c>
      <x:c r="K161" s="9" t="n">
        <x:v>5</x:v>
      </x:c>
      <x:c r="L161" s="9" t="n">
        <x:v>5</x:v>
      </x:c>
      <x:c r="M161" s="9" t="n">
        <x:v>2</x:v>
      </x:c>
      <x:c r="N161" s="9" t="n">
        <x:v>0</x:v>
      </x:c>
      <x:c r="O161" s="9" t="str">
        <x:v>TRF-001-P01</x:v>
      </x:c>
      <x:c r="P161" s="9" t="str">
        <x:v>PASS</x:v>
      </x:c>
      <x:c r="Q161" s="9" t="str">
        <x:v>FAIL</x:v>
      </x:c>
      <x:c r="R161" s="9" t="str">
        <x:v>FALSE_REJECT</x:v>
      </x:c>
      <x:c r="S161" s="9" t="str">
        <x:v>TRF-001-F01</x:v>
      </x:c>
      <x:c r="T161" s="9" t="str">
        <x:v>FAIL</x:v>
      </x:c>
      <x:c r="U161" s="9" t="str">
        <x:v>FAIL</x:v>
      </x:c>
      <x:c r="V161" s="9" t="str">
        <x:v>CORRECT_BEHAVIOR</x:v>
      </x:c>
      <x:c r="W161" s="13" t="str">
        <x:v>NOT_REVIEWED</x:v>
      </x:c>
      <x:c r="X161" s="13" t="str"/>
      <x:c r="Y161" s="13" t="str"/>
      <x:c r="Z161" s="13" t="str"/>
      <x:c r="AA161" s="13" t="str"/>
      <x:c r="AB161" s="13" t="str"/>
      <x:c r="AC161" s="13" t="str"/>
      <x:c r="AD161" s="13" t="str"/>
      <x:c r="AE161" s="13" t="str"/>
      <x:c r="AF161" s="13" t="str"/>
      <x:c r="AG161" s="13" t="str"/>
      <x:c r="AH161" s="13" t="str"/>
      <x:c r="AI161" s="16" t="str">
        <x:f>IF(AND(W161="REVIEWED",X161&lt;&gt;"",Y161&lt;&gt;"",COUNTA(Z161:AF161)=7,COUNTIF(Z161:AF161,"UNCLEAR")=0,(COUNTIF(Z161:AF161,"0")+COUNTIF(Z161:AF161,"1")+COUNTIF(Z161:AF161,"2"))&gt;0,AG161&lt;&gt;"",AH161&lt;&gt;"",AJ161&lt;&gt;""),(COUNTIF(Z161:AF161,"1")+2*COUNTIF(Z161:AF161,"2"))/(2*(COUNTIF(Z161:AF161,"0")+COUNTIF(Z161:AF161,"1")+COUNTIF(Z161:AF161,"2"))),"")</x:f>
      </x:c>
      <x:c r="AJ161" s="14" t="str"/>
      <x:c r="AK161" s="14" t="str"/>
      <x:c r="AL161" s="14" t="str"/>
      <x:c r="AM161" s="9" t="str">
        <x:v>ALWAYS_FAIL; RDF_FALSE_REJECT</x:v>
      </x:c>
      <x:c r="AN161" s="9" t="str">
        <x:v>1.1</x:v>
      </x:c>
      <x:c r="AO161" s="9" t="str">
        <x:v>MVP/SHACL_GENERATION_PIPELINE/experiments/LUNA_CONTEXTUAL_SINGLESHOT/RUN_01/runs/RUN-TRF-001-20260831T154623114033Z/artifacts/attempt_01/extracted_shape.ttl</x:v>
      </x:c>
      <x:c r="AP161" s="9" t="str">
        <x:v>647d83ddee59fc338320b29990caf083328f95cb9f6f0b80bede97da5dbafa26</x:v>
      </x:c>
      <x:c r="AQ161" s="52" t="inlineStr">
        <x:is>
          <x:t xml:space="preserve">PASS</x:t>
        </x:is>
      </x:c>
      <x:c r="AR161" s="53" t="inlineStr">
        <x:is>
          <x:t xml:space="preserve">VALID</x:t>
        </x:is>
      </x:c>
      <x:c r="AS161" s="53" t="inlineStr">
        <x:is>
          <x:t xml:space="preserve">TRF-001-P01=ACTIVATED | TRF-001-F01=ACTIVATED</x:t>
        </x:is>
      </x:c>
      <x:c r="AT161" s="53">
        <x:v>1</x:v>
      </x:c>
      <x:c r="AU161" s="53">
        <x:v>3</x:v>
      </x:c>
      <x:c r="AV161" s="53">
        <x:v>11</x:v>
      </x:c>
      <x:c r="AW161" s="53" t="inlineStr">
        <x:is>
          <x:t xml:space="preserve">sh:class, sh:datatype, sh:in, sh:maxCount, sh:minCount, sh:nodeKind, sh:property</x:t>
        </x:is>
      </x:c>
      <x:c r="AX161" s="53">
        <x:v>1</x:v>
      </x:c>
      <x:c r="AY161" s="53">
        <x:v>1</x:v>
      </x:c>
      <x:c r="AZ161" s="53">
        <x:v>0</x:v>
      </x:c>
      <x:c r="BA161" s="54"/>
      <x:c r="BB161" s="54"/>
      <x:c r="BC161" s="54"/>
      <x:c r="BD161" s="55" t="str">
        <x:f>IF(OR(W161&lt;&gt;"REVIEWED",COUNTIF(BA161:BC161,"UNCLEAR")&gt;0,COUNTA(BA161:BC161)&lt;3,(COUNTIF(BA161:BC161,"0")+COUNTIF(BA161:BC161,"1")+COUNTIF(BA161:BC161,"2"))=0,AJ161=""),"",(COUNTIF(BA161:BC161,"1")+2*COUNTIF(BA161:BC161,"2"))/(2*(COUNTIF(BA161:BC161,"0")+COUNTIF(BA161:BC161,"1")+COUNTIF(BA161:BC161,"2"))))</x:f>
      </x:c>
    </x:row>
    <x:row r="162" ht="66" customHeight="1">
      <x:c r="A162" s="9" t="str">
        <x:v>BATCH_16</x:v>
      </x:c>
      <x:c r="B162" s="9" t="n">
        <x:v>156</x:v>
      </x:c>
      <x:c r="C162" s="9" t="str">
        <x:v>I2-017</x:v>
      </x:c>
      <x:c r="D162" s="9" t="str">
        <x:v>I2</x:v>
      </x:c>
      <x:c r="E162" s="9" t="str">
        <x:v>COMPLEX_READINESS</x:v>
      </x:c>
      <x:c r="F162" s="9" t="str">
        <x:v>RUN_01</x:v>
      </x:c>
      <x:c r="G162" s="12" t="str">
        <x:v>NO_ELIGIBLE_OUTPUT</x:v>
      </x:c>
      <x:c r="H162" s="12" t="str">
        <x:v>SINGLESHOT_CAPTURED_DIAGNOSTIC_FAIL</x:v>
      </x:c>
      <x:c r="I162" s="12" t="str">
        <x:v>NOT_PARSED</x:v>
      </x:c>
      <x:c r="J162" s="12" t="str">
        <x:v>FAIL</x:v>
      </x:c>
      <x:c r="K162" s="9" t="n">
        <x:v>0</x:v>
      </x:c>
      <x:c r="L162" s="9" t="n">
        <x:v>10</x:v>
      </x:c>
      <x:c r="M162" s="9" t="n">
        <x:v>0</x:v>
      </x:c>
      <x:c r="N162" s="9" t="n">
        <x:v>0</x:v>
      </x:c>
      <x:c r="O162" s="9" t="str">
        <x:v>I2-017-P02</x:v>
      </x:c>
      <x:c r="P162" s="9" t="str">
        <x:v>PASS</x:v>
      </x:c>
      <x:c r="Q162" s="9" t="str">
        <x:v>NO_VERDICT</x:v>
      </x:c>
      <x:c r="R162" s="9" t="str">
        <x:v>GENERATION_ERROR</x:v>
      </x:c>
      <x:c r="S162" s="9" t="str">
        <x:v>I2-017-F04</x:v>
      </x:c>
      <x:c r="T162" s="9" t="str">
        <x:v>FAIL</x:v>
      </x:c>
      <x:c r="U162" s="9" t="str">
        <x:v>NO_VERDICT</x:v>
      </x:c>
      <x:c r="V162" s="9" t="str">
        <x:v>GENERATION_ERROR</x:v>
      </x:c>
      <x:c r="W162" s="13" t="str">
        <x:v>NOT_REVIEWED</x:v>
      </x:c>
      <x:c r="X162" s="13" t="str"/>
      <x:c r="Y162" s="13" t="str"/>
      <x:c r="Z162" s="13" t="str"/>
      <x:c r="AA162" s="13" t="str"/>
      <x:c r="AB162" s="13" t="str"/>
      <x:c r="AC162" s="13" t="str"/>
      <x:c r="AD162" s="13" t="str"/>
      <x:c r="AE162" s="13" t="str"/>
      <x:c r="AF162" s="13" t="str"/>
      <x:c r="AG162" s="13" t="str"/>
      <x:c r="AH162" s="13" t="str"/>
      <x:c r="AI162" s="16" t="str">
        <x:f>IF(AND(W162="REVIEWED",X162&lt;&gt;"",Y162&lt;&gt;"",COUNTA(Z162:AF162)=7,COUNTIF(Z162:AF162,"UNCLEAR")=0,(COUNTIF(Z162:AF162,"0")+COUNTIF(Z162:AF162,"1")+COUNTIF(Z162:AF162,"2"))&gt;0,AG162&lt;&gt;"",AH162&lt;&gt;"",AJ162&lt;&gt;""),(COUNTIF(Z162:AF162,"1")+2*COUNTIF(Z162:AF162,"2"))/(2*(COUNTIF(Z162:AF162,"0")+COUNTIF(Z162:AF162,"1")+COUNTIF(Z162:AF162,"2"))),"")</x:f>
      </x:c>
      <x:c r="AJ162" s="14" t="str"/>
      <x:c r="AK162" s="14" t="str"/>
      <x:c r="AL162" s="14" t="str"/>
      <x:c r="AM162" s="9" t="str">
        <x:v>DETERMINISTIC_FAIL</x:v>
      </x:c>
      <x:c r="AN162" s="9" t="str">
        <x:v>I2.3.2.2(i)</x:v>
      </x:c>
      <x:c r="AO162" s="9" t="str">
        <x:v>MVP/SHACL_GENERATION_PIPELINE/experiments/LUNA_CONTEXTUAL_SINGLESHOT/RUN_01/runs/RUN-I2-017-20260831T142640304043Z/artifacts/attempt_01/extracted_shape.ttl</x:v>
      </x:c>
      <x:c r="AP162" s="9" t="str">
        <x:v>768d4ee8530139d5a1689f52eb1a040513fbe66bb129100355e66bfcd9d30a10</x:v>
      </x:c>
      <x:c r="AQ162" s="52" t="inlineStr">
        <x:is>
          <x:t xml:space="preserve">PASS</x:t>
        </x:is>
      </x:c>
      <x:c r="AR162" s="53" t="inlineStr">
        <x:is>
          <x:t xml:space="preserve">VALID</x:t>
        </x:is>
      </x:c>
      <x:c r="AS162" s="53" t="inlineStr">
        <x:is>
          <x:t xml:space="preserve">I2-017-P02=ACTIVATED | I2-017-F04=ACTIVATED</x:t>
        </x:is>
      </x:c>
      <x:c r="AT162" s="53">
        <x:v>1</x:v>
      </x:c>
      <x:c r="AU162" s="53">
        <x:v>23</x:v>
      </x:c>
      <x:c r="AV162" s="53">
        <x:v>99</x:v>
      </x:c>
      <x:c r="AW162" s="53" t="inlineStr">
        <x:is>
          <x:t xml:space="preserve">sh:class, sh:datatype, sh:hasValue, sh:maxCount, sh:minCount, sh:node, sh:property</x:t>
        </x:is>
      </x:c>
      <x:c r="AX162" s="53">
        <x:v>0</x:v>
      </x:c>
      <x:c r="AY162" s="53">
        <x:v>1</x:v>
      </x:c>
      <x:c r="AZ162" s="53">
        <x:v>0</x:v>
      </x:c>
      <x:c r="BA162" s="54"/>
      <x:c r="BB162" s="54"/>
      <x:c r="BC162" s="54"/>
      <x:c r="BD162" s="55" t="str">
        <x:f>IF(OR(W162&lt;&gt;"REVIEWED",COUNTIF(BA162:BC162,"UNCLEAR")&gt;0,COUNTA(BA162:BC162)&lt;3,(COUNTIF(BA162:BC162,"0")+COUNTIF(BA162:BC162,"1")+COUNTIF(BA162:BC162,"2"))=0,AJ162=""),"",(COUNTIF(BA162:BC162,"1")+2*COUNTIF(BA162:BC162,"2"))/(2*(COUNTIF(BA162:BC162,"0")+COUNTIF(BA162:BC162,"1")+COUNTIF(BA162:BC162,"2"))))</x:f>
      </x:c>
    </x:row>
    <x:row r="163" ht="66" customHeight="1">
      <x:c r="A163" s="9" t="str">
        <x:v>BATCH_16</x:v>
      </x:c>
      <x:c r="B163" s="9" t="n">
        <x:v>157</x:v>
      </x:c>
      <x:c r="C163" s="9" t="str">
        <x:v>IMO26-013</x:v>
      </x:c>
      <x:c r="D163" s="9" t="str">
        <x:v>IMO26</x:v>
      </x:c>
      <x:c r="E163" s="9" t="str">
        <x:v>DIRECT_STATIC</x:v>
      </x:c>
      <x:c r="F163" s="9" t="str">
        <x:v>RUN_01</x:v>
      </x:c>
      <x:c r="G163" s="12" t="str">
        <x:v>OFFICIAL_ELIGIBLE_OUTPUT</x:v>
      </x:c>
      <x:c r="H163" s="12" t="str">
        <x:v>SINGLESHOT_CAPTURED_DIAGNOSTIC_PASS</x:v>
      </x:c>
      <x:c r="I163" s="12" t="str">
        <x:v>PARSED</x:v>
      </x:c>
      <x:c r="J163" s="12" t="str">
        <x:v>PASS</x:v>
      </x:c>
      <x:c r="K163" s="9" t="n">
        <x:v>7</x:v>
      </x:c>
      <x:c r="L163" s="9" t="n">
        <x:v>7</x:v>
      </x:c>
      <x:c r="M163" s="9" t="n">
        <x:v>7</x:v>
      </x:c>
      <x:c r="N163" s="9" t="n">
        <x:v>1</x:v>
      </x:c>
      <x:c r="O163" s="9" t="str">
        <x:v>IMO26-013-A-P01</x:v>
      </x:c>
      <x:c r="P163" s="9" t="str">
        <x:v>PASS</x:v>
      </x:c>
      <x:c r="Q163" s="9" t="str">
        <x:v>PASS</x:v>
      </x:c>
      <x:c r="R163" s="9" t="str">
        <x:v>CORRECT_BEHAVIOR</x:v>
      </x:c>
      <x:c r="S163" s="9" t="str">
        <x:v>IMO26-013-A-F02</x:v>
      </x:c>
      <x:c r="T163" s="9" t="str">
        <x:v>FAIL</x:v>
      </x:c>
      <x:c r="U163" s="9" t="str">
        <x:v>FAIL</x:v>
      </x:c>
      <x:c r="V163" s="9" t="str">
        <x:v>CORRECT_BEHAVIOR</x:v>
      </x:c>
      <x:c r="W163" s="13" t="str">
        <x:v>NOT_REVIEWED</x:v>
      </x:c>
      <x:c r="X163" s="13" t="str"/>
      <x:c r="Y163" s="13" t="str"/>
      <x:c r="Z163" s="13" t="str"/>
      <x:c r="AA163" s="13" t="str"/>
      <x:c r="AB163" s="13" t="str"/>
      <x:c r="AC163" s="13" t="str"/>
      <x:c r="AD163" s="13" t="str"/>
      <x:c r="AE163" s="13" t="str"/>
      <x:c r="AF163" s="13" t="str"/>
      <x:c r="AG163" s="13" t="str"/>
      <x:c r="AH163" s="13" t="str"/>
      <x:c r="AI163" s="16" t="str">
        <x:f>IF(AND(W163="REVIEWED",X163&lt;&gt;"",Y163&lt;&gt;"",COUNTA(Z163:AF163)=7,COUNTIF(Z163:AF163,"UNCLEAR")=0,(COUNTIF(Z163:AF163,"0")+COUNTIF(Z163:AF163,"1")+COUNTIF(Z163:AF163,"2"))&gt;0,AG163&lt;&gt;"",AH163&lt;&gt;"",AJ163&lt;&gt;""),(COUNTIF(Z163:AF163,"1")+2*COUNTIF(Z163:AF163,"2"))/(2*(COUNTIF(Z163:AF163,"0")+COUNTIF(Z163:AF163,"1")+COUNTIF(Z163:AF163,"2"))),"")</x:f>
      </x:c>
      <x:c r="AJ163" s="14" t="str"/>
      <x:c r="AK163" s="14" t="str"/>
      <x:c r="AL163" s="14" t="str"/>
      <x:c r="AM163" s="9" t="str"/>
      <x:c r="AN163" s="9" t="str">
        <x:v>9-1.3.2.2.2</x:v>
      </x:c>
      <x:c r="AO163" s="9" t="str">
        <x:v>MVP/SHACL_GENERATION_PIPELINE/experiments/LUNA_CONTEXTUAL_SINGLESHOT/RUN_01/runs/RUN-IMO26-013-20260831T154355621201Z/artifacts/attempt_01/extracted_shape.ttl</x:v>
      </x:c>
      <x:c r="AP163" s="9" t="str">
        <x:v>26e5de80835579d59ac146e0f673589997683d468dd934ba593b86db6d3e2980</x:v>
      </x:c>
      <x:c r="AQ163" s="52" t="inlineStr">
        <x:is>
          <x:t xml:space="preserve">PASS</x:t>
        </x:is>
      </x:c>
      <x:c r="AR163" s="53" t="inlineStr">
        <x:is>
          <x:t xml:space="preserve">VALID</x:t>
        </x:is>
      </x:c>
      <x:c r="AS163" s="53" t="inlineStr">
        <x:is>
          <x:t xml:space="preserve">IMO26-013-A-P01=ACTIVATED | IMO26-013-A-F02=ACTIVATED</x:t>
        </x:is>
      </x:c>
      <x:c r="AT163" s="53">
        <x:v>1</x:v>
      </x:c>
      <x:c r="AU163" s="53">
        <x:v>4</x:v>
      </x:c>
      <x:c r="AV163" s="53">
        <x:v>14</x:v>
      </x:c>
      <x:c r="AW163" s="53" t="inlineStr">
        <x:is>
          <x:t xml:space="preserve">sh:class, sh:datatype, sh:hasValue, sh:maxCount, sh:minCount, sh:node, sh:property</x:t>
        </x:is>
      </x:c>
      <x:c r="AX163" s="53">
        <x:v>1</x:v>
      </x:c>
      <x:c r="AY163" s="53">
        <x:v>1</x:v>
      </x:c>
      <x:c r="AZ163" s="53">
        <x:v>0</x:v>
      </x:c>
      <x:c r="BA163" s="54"/>
      <x:c r="BB163" s="54"/>
      <x:c r="BC163" s="54"/>
      <x:c r="BD163" s="55" t="str">
        <x:f>IF(OR(W163&lt;&gt;"REVIEWED",COUNTIF(BA163:BC163,"UNCLEAR")&gt;0,COUNTA(BA163:BC163)&lt;3,(COUNTIF(BA163:BC163,"0")+COUNTIF(BA163:BC163,"1")+COUNTIF(BA163:BC163,"2"))=0,AJ163=""),"",(COUNTIF(BA163:BC163,"1")+2*COUNTIF(BA163:BC163,"2"))/(2*(COUNTIF(BA163:BC163,"0")+COUNTIF(BA163:BC163,"1")+COUNTIF(BA163:BC163,"2"))))</x:f>
      </x:c>
    </x:row>
    <x:row r="164" ht="66" customHeight="1">
      <x:c r="A164" s="9" t="str">
        <x:v>BATCH_16</x:v>
      </x:c>
      <x:c r="B164" s="9" t="n">
        <x:v>158</x:v>
      </x:c>
      <x:c r="C164" s="9" t="str">
        <x:v>IMO-099</x:v>
      </x:c>
      <x:c r="D164" s="9" t="str">
        <x:v>IMO</x:v>
      </x:c>
      <x:c r="E164" s="9" t="str">
        <x:v>DIRECT_STATIC</x:v>
      </x:c>
      <x:c r="F164" s="9" t="str">
        <x:v>RUN_01</x:v>
      </x:c>
      <x:c r="G164" s="12" t="str">
        <x:v>OFFICIAL_ELIGIBLE_OUTPUT</x:v>
      </x:c>
      <x:c r="H164" s="12" t="str">
        <x:v>SINGLESHOT_CAPTURED_DIAGNOSTIC_PASS</x:v>
      </x:c>
      <x:c r="I164" s="12" t="str">
        <x:v>PARSED</x:v>
      </x:c>
      <x:c r="J164" s="12" t="str">
        <x:v>PASS</x:v>
      </x:c>
      <x:c r="K164" s="9" t="n">
        <x:v>7</x:v>
      </x:c>
      <x:c r="L164" s="9" t="n">
        <x:v>7</x:v>
      </x:c>
      <x:c r="M164" s="9" t="n">
        <x:v>7</x:v>
      </x:c>
      <x:c r="N164" s="9" t="n">
        <x:v>1</x:v>
      </x:c>
      <x:c r="O164" s="9" t="str">
        <x:v>IMO-099-J-P02</x:v>
      </x:c>
      <x:c r="P164" s="9" t="str">
        <x:v>PASS</x:v>
      </x:c>
      <x:c r="Q164" s="9" t="str">
        <x:v>PASS</x:v>
      </x:c>
      <x:c r="R164" s="9" t="str">
        <x:v>CORRECT_BEHAVIOR</x:v>
      </x:c>
      <x:c r="S164" s="9" t="str">
        <x:v>IMO-099-J-F04</x:v>
      </x:c>
      <x:c r="T164" s="9" t="str">
        <x:v>FAIL</x:v>
      </x:c>
      <x:c r="U164" s="9" t="str">
        <x:v>FAIL</x:v>
      </x:c>
      <x:c r="V164" s="9" t="str">
        <x:v>CORRECT_BEHAVIOR</x:v>
      </x:c>
      <x:c r="W164" s="13" t="str">
        <x:v>NOT_REVIEWED</x:v>
      </x:c>
      <x:c r="X164" s="13" t="str"/>
      <x:c r="Y164" s="13" t="str"/>
      <x:c r="Z164" s="13" t="str"/>
      <x:c r="AA164" s="13" t="str"/>
      <x:c r="AB164" s="13" t="str"/>
      <x:c r="AC164" s="13" t="str"/>
      <x:c r="AD164" s="13" t="str"/>
      <x:c r="AE164" s="13" t="str"/>
      <x:c r="AF164" s="13" t="str"/>
      <x:c r="AG164" s="13" t="str"/>
      <x:c r="AH164" s="13" t="str"/>
      <x:c r="AI164" s="16" t="str">
        <x:f>IF(AND(W164="REVIEWED",X164&lt;&gt;"",Y164&lt;&gt;"",COUNTA(Z164:AF164)=7,COUNTIF(Z164:AF164,"UNCLEAR")=0,(COUNTIF(Z164:AF164,"0")+COUNTIF(Z164:AF164,"1")+COUNTIF(Z164:AF164,"2"))&gt;0,AG164&lt;&gt;"",AH164&lt;&gt;"",AJ164&lt;&gt;""),(COUNTIF(Z164:AF164,"1")+2*COUNTIF(Z164:AF164,"2"))/(2*(COUNTIF(Z164:AF164,"0")+COUNTIF(Z164:AF164,"1")+COUNTIF(Z164:AF164,"2"))),"")</x:f>
      </x:c>
      <x:c r="AJ164" s="14" t="str"/>
      <x:c r="AK164" s="14" t="str"/>
      <x:c r="AL164" s="14" t="str"/>
      <x:c r="AM164" s="9" t="str"/>
      <x:c r="AN164" s="9" t="str">
        <x:v>Part I-A 10.3.2.3</x:v>
      </x:c>
      <x:c r="AO164" s="9" t="str">
        <x:v>MVP/SHACL_GENERATION_PIPELINE/experiments/LUNA_CONTEXTUAL_SINGLESHOT/RUN_01/runs/RUN-IMO-099-20260831T152724714113Z/artifacts/attempt_01/extracted_shape.ttl</x:v>
      </x:c>
      <x:c r="AP164" s="9" t="str">
        <x:v>aedc1e14ef2b035849351a898a8ff895f63da45c2daef3be6bd78da91a03dbfa</x:v>
      </x:c>
      <x:c r="AQ164" s="52" t="inlineStr">
        <x:is>
          <x:t xml:space="preserve">PASS</x:t>
        </x:is>
      </x:c>
      <x:c r="AR164" s="53" t="inlineStr">
        <x:is>
          <x:t xml:space="preserve">VALID</x:t>
        </x:is>
      </x:c>
      <x:c r="AS164" s="53" t="inlineStr">
        <x:is>
          <x:t xml:space="preserve">IMO-099-J-P02=ACTIVATED | IMO-099-J-F04=ACTIVATED</x:t>
        </x:is>
      </x:c>
      <x:c r="AT164" s="53">
        <x:v>3</x:v>
      </x:c>
      <x:c r="AU164" s="53">
        <x:v>8</x:v>
      </x:c>
      <x:c r="AV164" s="53">
        <x:v>34</x:v>
      </x:c>
      <x:c r="AW164" s="53" t="inlineStr">
        <x:is>
          <x:t xml:space="preserve">sh:datatype, sh:hasValue, sh:maxCount, sh:minCount, sh:node, sh:property</x:t>
        </x:is>
      </x:c>
      <x:c r="AX164" s="53">
        <x:v>1</x:v>
      </x:c>
      <x:c r="AY164" s="53">
        <x:v>1</x:v>
      </x:c>
      <x:c r="AZ164" s="53">
        <x:v>0</x:v>
      </x:c>
      <x:c r="BA164" s="54"/>
      <x:c r="BB164" s="54"/>
      <x:c r="BC164" s="54"/>
      <x:c r="BD164" s="55" t="str">
        <x:f>IF(OR(W164&lt;&gt;"REVIEWED",COUNTIF(BA164:BC164,"UNCLEAR")&gt;0,COUNTA(BA164:BC164)&lt;3,(COUNTIF(BA164:BC164,"0")+COUNTIF(BA164:BC164,"1")+COUNTIF(BA164:BC164,"2"))=0,AJ164=""),"",(COUNTIF(BA164:BC164,"1")+2*COUNTIF(BA164:BC164,"2"))/(2*(COUNTIF(BA164:BC164,"0")+COUNTIF(BA164:BC164,"1")+COUNTIF(BA164:BC164,"2"))))</x:f>
      </x:c>
    </x:row>
    <x:row r="165" ht="66" customHeight="1">
      <x:c r="A165" s="9" t="str">
        <x:v>BATCH_16</x:v>
      </x:c>
      <x:c r="B165" s="9" t="n">
        <x:v>159</x:v>
      </x:c>
      <x:c r="C165" s="9" t="str">
        <x:v>IMO-047</x:v>
      </x:c>
      <x:c r="D165" s="9" t="str">
        <x:v>IMO</x:v>
      </x:c>
      <x:c r="E165" s="9" t="str">
        <x:v>DIRECT_STATIC</x:v>
      </x:c>
      <x:c r="F165" s="9" t="str">
        <x:v>RUN_01</x:v>
      </x:c>
      <x:c r="G165" s="12" t="str">
        <x:v>OFFICIAL_ELIGIBLE_OUTPUT</x:v>
      </x:c>
      <x:c r="H165" s="12" t="str">
        <x:v>SINGLESHOT_CAPTURED_DIAGNOSTIC_PASS</x:v>
      </x:c>
      <x:c r="I165" s="12" t="str">
        <x:v>PARSED</x:v>
      </x:c>
      <x:c r="J165" s="12" t="str">
        <x:v>PASS</x:v>
      </x:c>
      <x:c r="K165" s="9" t="n">
        <x:v>11</x:v>
      </x:c>
      <x:c r="L165" s="9" t="n">
        <x:v>11</x:v>
      </x:c>
      <x:c r="M165" s="9" t="n">
        <x:v>6</x:v>
      </x:c>
      <x:c r="N165" s="9" t="n">
        <x:v>0</x:v>
      </x:c>
      <x:c r="O165" s="9" t="str">
        <x:v>IMO-047-P04</x:v>
      </x:c>
      <x:c r="P165" s="9" t="str">
        <x:v>PASS</x:v>
      </x:c>
      <x:c r="Q165" s="9" t="str">
        <x:v>FAIL</x:v>
      </x:c>
      <x:c r="R165" s="9" t="str">
        <x:v>FALSE_REJECT</x:v>
      </x:c>
      <x:c r="S165" s="9" t="str">
        <x:v>IMO-047-F01</x:v>
      </x:c>
      <x:c r="T165" s="9" t="str">
        <x:v>FAIL</x:v>
      </x:c>
      <x:c r="U165" s="9" t="str">
        <x:v>FAIL</x:v>
      </x:c>
      <x:c r="V165" s="9" t="str">
        <x:v>CORRECT_BEHAVIOR</x:v>
      </x:c>
      <x:c r="W165" s="13" t="str">
        <x:v>NOT_REVIEWED</x:v>
      </x:c>
      <x:c r="X165" s="13" t="str"/>
      <x:c r="Y165" s="13" t="str"/>
      <x:c r="Z165" s="13" t="str"/>
      <x:c r="AA165" s="13" t="str"/>
      <x:c r="AB165" s="13" t="str"/>
      <x:c r="AC165" s="13" t="str"/>
      <x:c r="AD165" s="13" t="str"/>
      <x:c r="AE165" s="13" t="str"/>
      <x:c r="AF165" s="13" t="str"/>
      <x:c r="AG165" s="13" t="str"/>
      <x:c r="AH165" s="13" t="str"/>
      <x:c r="AI165" s="16" t="str">
        <x:f>IF(AND(W165="REVIEWED",X165&lt;&gt;"",Y165&lt;&gt;"",COUNTA(Z165:AF165)=7,COUNTIF(Z165:AF165,"UNCLEAR")=0,(COUNTIF(Z165:AF165,"0")+COUNTIF(Z165:AF165,"1")+COUNTIF(Z165:AF165,"2"))&gt;0,AG165&lt;&gt;"",AH165&lt;&gt;"",AJ165&lt;&gt;""),(COUNTIF(Z165:AF165,"1")+2*COUNTIF(Z165:AF165,"2"))/(2*(COUNTIF(Z165:AF165,"0")+COUNTIF(Z165:AF165,"1")+COUNTIF(Z165:AF165,"2"))),"")</x:f>
      </x:c>
      <x:c r="AJ165" s="14" t="str"/>
      <x:c r="AK165" s="14" t="str"/>
      <x:c r="AL165" s="14" t="str"/>
      <x:c r="AM165" s="9" t="str">
        <x:v>ALWAYS_FAIL; RDF_FALSE_REJECT</x:v>
      </x:c>
      <x:c r="AN165" s="9" t="str">
        <x:v>Part I-A 6.3.2.2</x:v>
      </x:c>
      <x:c r="AO165" s="9" t="str">
        <x:v>MVP/SHACL_GENERATION_PIPELINE/experiments/LUNA_CONTEXTUAL_SINGLESHOT/RUN_01/runs/RUN-IMO-047-20260831T151155664552Z/artifacts/attempt_01/extracted_shape.ttl</x:v>
      </x:c>
      <x:c r="AP165" s="9" t="str">
        <x:v>d225e9f13c6d0f8b063fc5257f1b72654e4a79ea8aa257847aa956eba43944b7</x:v>
      </x:c>
      <x:c r="AQ165" s="52" t="inlineStr">
        <x:is>
          <x:t xml:space="preserve">PASS</x:t>
        </x:is>
      </x:c>
      <x:c r="AR165" s="53" t="inlineStr">
        <x:is>
          <x:t xml:space="preserve">VALID</x:t>
        </x:is>
      </x:c>
      <x:c r="AS165" s="53" t="inlineStr">
        <x:is>
          <x:t xml:space="preserve">IMO-047-P04=ACTIVATED | IMO-047-F01=ACTIVATED</x:t>
        </x:is>
      </x:c>
      <x:c r="AT165" s="53">
        <x:v>1</x:v>
      </x:c>
      <x:c r="AU165" s="53">
        <x:v>11</x:v>
      </x:c>
      <x:c r="AV165" s="53">
        <x:v>44</x:v>
      </x:c>
      <x:c r="AW165" s="53" t="inlineStr">
        <x:is>
          <x:t xml:space="preserve">sh:class, sh:datatype, sh:hasValue, sh:maxCount, sh:minCount, sh:node, sh:property</x:t>
        </x:is>
      </x:c>
      <x:c r="AX165" s="53">
        <x:v>1</x:v>
      </x:c>
      <x:c r="AY165" s="53">
        <x:v>1</x:v>
      </x:c>
      <x:c r="AZ165" s="53">
        <x:v>0</x:v>
      </x:c>
      <x:c r="BA165" s="54"/>
      <x:c r="BB165" s="54"/>
      <x:c r="BC165" s="54"/>
      <x:c r="BD165" s="55" t="str">
        <x:f>IF(OR(W165&lt;&gt;"REVIEWED",COUNTIF(BA165:BC165,"UNCLEAR")&gt;0,COUNTA(BA165:BC165)&lt;3,(COUNTIF(BA165:BC165,"0")+COUNTIF(BA165:BC165,"1")+COUNTIF(BA165:BC165,"2"))=0,AJ165=""),"",(COUNTIF(BA165:BC165,"1")+2*COUNTIF(BA165:BC165,"2"))/(2*(COUNTIF(BA165:BC165,"0")+COUNTIF(BA165:BC165,"1")+COUNTIF(BA165:BC165,"2"))))</x:f>
      </x:c>
    </x:row>
    <x:row r="166" ht="66" customHeight="1">
      <x:c r="A166" s="9" t="str">
        <x:v>BATCH_16</x:v>
      </x:c>
      <x:c r="B166" s="9" t="n">
        <x:v>160</x:v>
      </x:c>
      <x:c r="C166" s="9" t="str">
        <x:v>IMO-045</x:v>
      </x:c>
      <x:c r="D166" s="9" t="str">
        <x:v>IMO</x:v>
      </x:c>
      <x:c r="E166" s="9" t="str">
        <x:v>DIRECT_STATIC</x:v>
      </x:c>
      <x:c r="F166" s="9" t="str">
        <x:v>RUN_01</x:v>
      </x:c>
      <x:c r="G166" s="12" t="str">
        <x:v>NO_ELIGIBLE_OUTPUT</x:v>
      </x:c>
      <x:c r="H166" s="12" t="str">
        <x:v>SINGLESHOT_CAPTURED_DIAGNOSTIC_FAIL</x:v>
      </x:c>
      <x:c r="I166" s="12" t="str">
        <x:v>NOT_PARSED</x:v>
      </x:c>
      <x:c r="J166" s="12" t="str">
        <x:v>FAIL</x:v>
      </x:c>
      <x:c r="K166" s="9" t="n">
        <x:v>0</x:v>
      </x:c>
      <x:c r="L166" s="9" t="n">
        <x:v>8</x:v>
      </x:c>
      <x:c r="M166" s="9" t="n">
        <x:v>0</x:v>
      </x:c>
      <x:c r="N166" s="9" t="n">
        <x:v>0</x:v>
      </x:c>
      <x:c r="O166" s="9" t="str">
        <x:v>IMO-045-P03</x:v>
      </x:c>
      <x:c r="P166" s="9" t="str">
        <x:v>PASS</x:v>
      </x:c>
      <x:c r="Q166" s="9" t="str">
        <x:v>NO_VERDICT</x:v>
      </x:c>
      <x:c r="R166" s="9" t="str">
        <x:v>GENERATION_ERROR</x:v>
      </x:c>
      <x:c r="S166" s="9" t="str">
        <x:v>IMO-045-F04</x:v>
      </x:c>
      <x:c r="T166" s="9" t="str">
        <x:v>FAIL</x:v>
      </x:c>
      <x:c r="U166" s="9" t="str">
        <x:v>NO_VERDICT</x:v>
      </x:c>
      <x:c r="V166" s="9" t="str">
        <x:v>GENERATION_ERROR</x:v>
      </x:c>
      <x:c r="W166" s="13" t="str">
        <x:v>NOT_REVIEWED</x:v>
      </x:c>
      <x:c r="X166" s="13" t="str"/>
      <x:c r="Y166" s="13" t="str"/>
      <x:c r="Z166" s="13" t="str"/>
      <x:c r="AA166" s="13" t="str"/>
      <x:c r="AB166" s="13" t="str"/>
      <x:c r="AC166" s="13" t="str"/>
      <x:c r="AD166" s="13" t="str"/>
      <x:c r="AE166" s="13" t="str"/>
      <x:c r="AF166" s="13" t="str"/>
      <x:c r="AG166" s="13" t="str"/>
      <x:c r="AH166" s="13" t="str"/>
      <x:c r="AI166" s="16" t="str">
        <x:f>IF(AND(W166="REVIEWED",X166&lt;&gt;"",Y166&lt;&gt;"",COUNTA(Z166:AF166)=7,COUNTIF(Z166:AF166,"UNCLEAR")=0,(COUNTIF(Z166:AF166,"0")+COUNTIF(Z166:AF166,"1")+COUNTIF(Z166:AF166,"2"))&gt;0,AG166&lt;&gt;"",AH166&lt;&gt;"",AJ166&lt;&gt;""),(COUNTIF(Z166:AF166,"1")+2*COUNTIF(Z166:AF166,"2"))/(2*(COUNTIF(Z166:AF166,"0")+COUNTIF(Z166:AF166,"1")+COUNTIF(Z166:AF166,"2"))),"")</x:f>
      </x:c>
      <x:c r="AJ166" s="14" t="str"/>
      <x:c r="AK166" s="14" t="str"/>
      <x:c r="AL166" s="14" t="str"/>
      <x:c r="AM166" s="9" t="str">
        <x:v>DETERMINISTIC_FAIL; NO_OUTPUT</x:v>
      </x:c>
      <x:c r="AN166" s="9" t="str">
        <x:v>Part I-A 6.3.1.3</x:v>
      </x:c>
      <x:c r="AO166" s="9" t="str">
        <x:v>MISSING</x:v>
      </x:c>
      <x:c r="AP166" s="9" t="str">
        <x:v>UNAVAILABLE</x:v>
      </x:c>
      <x:c r="AQ166" s="52" t="inlineStr">
        <x:is>
          <x:t xml:space="preserve">UNAVAILABLE</x:t>
        </x:is>
      </x:c>
      <x:c r="AR166" s="53" t="inlineStr">
        <x:is>
          <x:t xml:space="preserve">MISSING_ARTIFACT</x:t>
        </x:is>
      </x:c>
      <x:c r="AS166" s="53" t="inlineStr">
        <x:is>
          <x:t xml:space="preserve">IMO-045-P03=MISSING_ARTIFACT | IMO-045-F04=MISSING_ARTIFACT</x:t>
        </x:is>
      </x:c>
      <x:c r="AT166" s="53" t="inlineStr">
        <x:is>
          <x:t xml:space="preserve"/>
        </x:is>
      </x:c>
      <x:c r="AU166" s="53" t="inlineStr">
        <x:is>
          <x:t xml:space="preserve"/>
        </x:is>
      </x:c>
      <x:c r="AV166" s="53" t="inlineStr">
        <x:is>
          <x:t xml:space="preserve"/>
        </x:is>
      </x:c>
      <x:c r="AW166" s="53" t="inlineStr">
        <x:is>
          <x:t xml:space="preserve"/>
        </x:is>
      </x:c>
      <x:c r="AX166" s="53" t="inlineStr">
        <x:is>
          <x:t xml:space="preserve"/>
        </x:is>
      </x:c>
      <x:c r="AY166" s="53" t="inlineStr">
        <x:is>
          <x:t xml:space="preserve"/>
        </x:is>
      </x:c>
      <x:c r="AZ166" s="53" t="inlineStr">
        <x:is>
          <x:t xml:space="preserve"/>
        </x:is>
      </x:c>
      <x:c r="BA166" s="54"/>
      <x:c r="BB166" s="54"/>
      <x:c r="BC166" s="54"/>
      <x:c r="BD166" s="55" t="str">
        <x:f>IF(OR(W166&lt;&gt;"REVIEWED",COUNTIF(BA166:BC166,"UNCLEAR")&gt;0,COUNTA(BA166:BC166)&lt;3,(COUNTIF(BA166:BC166,"0")+COUNTIF(BA166:BC166,"1")+COUNTIF(BA166:BC166,"2"))=0,AJ166=""),"",(COUNTIF(BA166:BC166,"1")+2*COUNTIF(BA166:BC166,"2"))/(2*(COUNTIF(BA166:BC166,"0")+COUNTIF(BA166:BC166,"1")+COUNTIF(BA166:BC166,"2"))))</x:f>
      </x:c>
    </x:row>
    <x:row r="167" ht="66" customHeight="1">
      <x:c r="A167" s="9" t="str">
        <x:v>BATCH_17</x:v>
      </x:c>
      <x:c r="B167" s="9" t="n">
        <x:v>161</x:v>
      </x:c>
      <x:c r="C167" s="9" t="str">
        <x:v>IMO-083</x:v>
      </x:c>
      <x:c r="D167" s="9" t="str">
        <x:v>IMO</x:v>
      </x:c>
      <x:c r="E167" s="9" t="str">
        <x:v>DIRECT_STATIC</x:v>
      </x:c>
      <x:c r="F167" s="9" t="str">
        <x:v>RUN_01</x:v>
      </x:c>
      <x:c r="G167" s="12" t="str">
        <x:v>OFFICIAL_ELIGIBLE_OUTPUT</x:v>
      </x:c>
      <x:c r="H167" s="12" t="str">
        <x:v>SINGLESHOT_CAPTURED_DIAGNOSTIC_PASS</x:v>
      </x:c>
      <x:c r="I167" s="12" t="str">
        <x:v>PARSED</x:v>
      </x:c>
      <x:c r="J167" s="12" t="str">
        <x:v>PASS</x:v>
      </x:c>
      <x:c r="K167" s="9" t="n">
        <x:v>7</x:v>
      </x:c>
      <x:c r="L167" s="9" t="n">
        <x:v>7</x:v>
      </x:c>
      <x:c r="M167" s="9" t="n">
        <x:v>7</x:v>
      </x:c>
      <x:c r="N167" s="9" t="n">
        <x:v>1</x:v>
      </x:c>
      <x:c r="O167" s="9" t="str">
        <x:v>IMO-083-I-P02</x:v>
      </x:c>
      <x:c r="P167" s="9" t="str">
        <x:v>PASS</x:v>
      </x:c>
      <x:c r="Q167" s="9" t="str">
        <x:v>PASS</x:v>
      </x:c>
      <x:c r="R167" s="9" t="str">
        <x:v>CORRECT_BEHAVIOR</x:v>
      </x:c>
      <x:c r="S167" s="9" t="str">
        <x:v>IMO-083-I-F04</x:v>
      </x:c>
      <x:c r="T167" s="9" t="str">
        <x:v>FAIL</x:v>
      </x:c>
      <x:c r="U167" s="9" t="str">
        <x:v>FAIL</x:v>
      </x:c>
      <x:c r="V167" s="9" t="str">
        <x:v>CORRECT_BEHAVIOR</x:v>
      </x:c>
      <x:c r="W167" s="13" t="str">
        <x:v>NOT_REVIEWED</x:v>
      </x:c>
      <x:c r="X167" s="13" t="str"/>
      <x:c r="Y167" s="13" t="str"/>
      <x:c r="Z167" s="13" t="str"/>
      <x:c r="AA167" s="13" t="str"/>
      <x:c r="AB167" s="13" t="str"/>
      <x:c r="AC167" s="13" t="str"/>
      <x:c r="AD167" s="13" t="str"/>
      <x:c r="AE167" s="13" t="str"/>
      <x:c r="AF167" s="13" t="str"/>
      <x:c r="AG167" s="13" t="str"/>
      <x:c r="AH167" s="13" t="str"/>
      <x:c r="AI167" s="16" t="str">
        <x:f>IF(AND(W167="REVIEWED",X167&lt;&gt;"",Y167&lt;&gt;"",COUNTA(Z167:AF167)=7,COUNTIF(Z167:AF167,"UNCLEAR")=0,(COUNTIF(Z167:AF167,"0")+COUNTIF(Z167:AF167,"1")+COUNTIF(Z167:AF167,"2"))&gt;0,AG167&lt;&gt;"",AH167&lt;&gt;"",AJ167&lt;&gt;""),(COUNTIF(Z167:AF167,"1")+2*COUNTIF(Z167:AF167,"2"))/(2*(COUNTIF(Z167:AF167,"0")+COUNTIF(Z167:AF167,"1")+COUNTIF(Z167:AF167,"2"))),"")</x:f>
      </x:c>
      <x:c r="AJ167" s="14" t="str"/>
      <x:c r="AK167" s="14" t="str"/>
      <x:c r="AL167" s="14" t="str"/>
      <x:c r="AM167" s="9" t="str"/>
      <x:c r="AN167" s="9" t="str">
        <x:v>Part I-A 9.3.2.1.3</x:v>
      </x:c>
      <x:c r="AO167" s="9" t="str">
        <x:v>MVP/SHACL_GENERATION_PIPELINE/experiments/LUNA_CONTEXTUAL_SINGLESHOT/RUN_01/runs/RUN-IMO-083-20260831T152318910501Z/artifacts/attempt_01/extracted_shape.ttl</x:v>
      </x:c>
      <x:c r="AP167" s="9" t="str">
        <x:v>6b623537a237b4e936d9dd639f609cfea51eca672db50f2fba48d1b941cdfcc6</x:v>
      </x:c>
      <x:c r="AQ167" s="52" t="inlineStr">
        <x:is>
          <x:t xml:space="preserve">PASS</x:t>
        </x:is>
      </x:c>
      <x:c r="AR167" s="53" t="inlineStr">
        <x:is>
          <x:t xml:space="preserve">VALID</x:t>
        </x:is>
      </x:c>
      <x:c r="AS167" s="53" t="inlineStr">
        <x:is>
          <x:t xml:space="preserve">IMO-083-I-P02=ACTIVATED | IMO-083-I-F04=ACTIVATED</x:t>
        </x:is>
      </x:c>
      <x:c r="AT167" s="53">
        <x:v>2</x:v>
      </x:c>
      <x:c r="AU167" s="53">
        <x:v>4</x:v>
      </x:c>
      <x:c r="AV167" s="53">
        <x:v>16</x:v>
      </x:c>
      <x:c r="AW167" s="53" t="inlineStr">
        <x:is>
          <x:t xml:space="preserve">sh:class, sh:datatype, sh:hasValue, sh:minCount, sh:node, sh:or, sh:property</x:t>
        </x:is>
      </x:c>
      <x:c r="AX167" s="53">
        <x:v>0</x:v>
      </x:c>
      <x:c r="AY167" s="53">
        <x:v>1</x:v>
      </x:c>
      <x:c r="AZ167" s="53">
        <x:v>1</x:v>
      </x:c>
      <x:c r="BA167" s="54"/>
      <x:c r="BB167" s="54"/>
      <x:c r="BC167" s="54"/>
      <x:c r="BD167" s="55" t="str">
        <x:f>IF(OR(W167&lt;&gt;"REVIEWED",COUNTIF(BA167:BC167,"UNCLEAR")&gt;0,COUNTA(BA167:BC167)&lt;3,(COUNTIF(BA167:BC167,"0")+COUNTIF(BA167:BC167,"1")+COUNTIF(BA167:BC167,"2"))=0,AJ167=""),"",(COUNTIF(BA167:BC167,"1")+2*COUNTIF(BA167:BC167,"2"))/(2*(COUNTIF(BA167:BC167,"0")+COUNTIF(BA167:BC167,"1")+COUNTIF(BA167:BC167,"2"))))</x:f>
      </x:c>
    </x:row>
    <x:row r="168" ht="66" customHeight="1">
      <x:c r="A168" s="9" t="str">
        <x:v>BATCH_17</x:v>
      </x:c>
      <x:c r="B168" s="9" t="n">
        <x:v>162</x:v>
      </x:c>
      <x:c r="C168" s="9" t="str">
        <x:v>IMO-016</x:v>
      </x:c>
      <x:c r="D168" s="9" t="str">
        <x:v>IMO</x:v>
      </x:c>
      <x:c r="E168" s="9" t="str">
        <x:v>DIRECT_STATIC</x:v>
      </x:c>
      <x:c r="F168" s="9" t="str">
        <x:v>RUN_01</x:v>
      </x:c>
      <x:c r="G168" s="12" t="str">
        <x:v>OFFICIAL_ELIGIBLE_OUTPUT</x:v>
      </x:c>
      <x:c r="H168" s="12" t="str">
        <x:v>SINGLESHOT_CAPTURED_DIAGNOSTIC_PASS</x:v>
      </x:c>
      <x:c r="I168" s="12" t="str">
        <x:v>PARSED</x:v>
      </x:c>
      <x:c r="J168" s="12" t="str">
        <x:v>PASS</x:v>
      </x:c>
      <x:c r="K168" s="9" t="n">
        <x:v>7</x:v>
      </x:c>
      <x:c r="L168" s="9" t="n">
        <x:v>7</x:v>
      </x:c>
      <x:c r="M168" s="9" t="n">
        <x:v>4</x:v>
      </x:c>
      <x:c r="N168" s="9" t="n">
        <x:v>0</x:v>
      </x:c>
      <x:c r="O168" s="9" t="str">
        <x:v>IMO-016-P01</x:v>
      </x:c>
      <x:c r="P168" s="9" t="str">
        <x:v>PASS</x:v>
      </x:c>
      <x:c r="Q168" s="9" t="str">
        <x:v>FAIL</x:v>
      </x:c>
      <x:c r="R168" s="9" t="str">
        <x:v>FALSE_REJECT</x:v>
      </x:c>
      <x:c r="S168" s="9" t="str">
        <x:v>IMO-016-F04</x:v>
      </x:c>
      <x:c r="T168" s="9" t="str">
        <x:v>FAIL</x:v>
      </x:c>
      <x:c r="U168" s="9" t="str">
        <x:v>FAIL</x:v>
      </x:c>
      <x:c r="V168" s="9" t="str">
        <x:v>CORRECT_BEHAVIOR</x:v>
      </x:c>
      <x:c r="W168" s="13" t="str">
        <x:v>NOT_REVIEWED</x:v>
      </x:c>
      <x:c r="X168" s="13" t="str"/>
      <x:c r="Y168" s="13" t="str"/>
      <x:c r="Z168" s="13" t="str"/>
      <x:c r="AA168" s="13" t="str"/>
      <x:c r="AB168" s="13" t="str"/>
      <x:c r="AC168" s="13" t="str"/>
      <x:c r="AD168" s="13" t="str"/>
      <x:c r="AE168" s="13" t="str"/>
      <x:c r="AF168" s="13" t="str"/>
      <x:c r="AG168" s="13" t="str"/>
      <x:c r="AH168" s="13" t="str"/>
      <x:c r="AI168" s="16" t="str">
        <x:f>IF(AND(W168="REVIEWED",X168&lt;&gt;"",Y168&lt;&gt;"",COUNTA(Z168:AF168)=7,COUNTIF(Z168:AF168,"UNCLEAR")=0,(COUNTIF(Z168:AF168,"0")+COUNTIF(Z168:AF168,"1")+COUNTIF(Z168:AF168,"2"))&gt;0,AG168&lt;&gt;"",AH168&lt;&gt;"",AJ168&lt;&gt;""),(COUNTIF(Z168:AF168,"1")+2*COUNTIF(Z168:AF168,"2"))/(2*(COUNTIF(Z168:AF168,"0")+COUNTIF(Z168:AF168,"1")+COUNTIF(Z168:AF168,"2"))),"")</x:f>
      </x:c>
      <x:c r="AJ168" s="14" t="str"/>
      <x:c r="AK168" s="14" t="str"/>
      <x:c r="AL168" s="14" t="str"/>
      <x:c r="AM168" s="9" t="str">
        <x:v>ALWAYS_FAIL; RDF_FALSE_REJECT</x:v>
      </x:c>
      <x:c r="AN168" s="9" t="str">
        <x:v>Part I-A 1.3.5</x:v>
      </x:c>
      <x:c r="AO168" s="9" t="str">
        <x:v>MVP/SHACL_GENERATION_PIPELINE/experiments/LUNA_CONTEXTUAL_SINGLESHOT/RUN_01/runs/RUN-IMO-016-20260831T150045105832Z/artifacts/attempt_01/extracted_shape.ttl</x:v>
      </x:c>
      <x:c r="AP168" s="9" t="str">
        <x:v>91fe546176f76c640591b60e337a9660a1525cc622e6ea6e30aabea17fc33e12</x:v>
      </x:c>
      <x:c r="AQ168" s="52" t="inlineStr">
        <x:is>
          <x:t xml:space="preserve">PASS</x:t>
        </x:is>
      </x:c>
      <x:c r="AR168" s="53" t="inlineStr">
        <x:is>
          <x:t xml:space="preserve">VALID</x:t>
        </x:is>
      </x:c>
      <x:c r="AS168" s="53" t="inlineStr">
        <x:is>
          <x:t xml:space="preserve">IMO-016-P01=ACTIVATED | IMO-016-F04=ACTIVATED</x:t>
        </x:is>
      </x:c>
      <x:c r="AT168" s="53">
        <x:v>1</x:v>
      </x:c>
      <x:c r="AU168" s="53">
        <x:v>5</x:v>
      </x:c>
      <x:c r="AV168" s="53">
        <x:v>19</x:v>
      </x:c>
      <x:c r="AW168" s="53" t="inlineStr">
        <x:is>
          <x:t xml:space="preserve">sh:and, sh:class, sh:datatype, sh:hasValue, sh:in, sh:maxCount, sh:minCount, sh:node, sh:or, sh:property</x:t>
        </x:is>
      </x:c>
      <x:c r="AX168" s="53">
        <x:v>1</x:v>
      </x:c>
      <x:c r="AY168" s="53">
        <x:v>1</x:v>
      </x:c>
      <x:c r="AZ168" s="53">
        <x:v>2</x:v>
      </x:c>
      <x:c r="BA168" s="54"/>
      <x:c r="BB168" s="54"/>
      <x:c r="BC168" s="54"/>
      <x:c r="BD168" s="55" t="str">
        <x:f>IF(OR(W168&lt;&gt;"REVIEWED",COUNTIF(BA168:BC168,"UNCLEAR")&gt;0,COUNTA(BA168:BC168)&lt;3,(COUNTIF(BA168:BC168,"0")+COUNTIF(BA168:BC168,"1")+COUNTIF(BA168:BC168,"2"))=0,AJ168=""),"",(COUNTIF(BA168:BC168,"1")+2*COUNTIF(BA168:BC168,"2"))/(2*(COUNTIF(BA168:BC168,"0")+COUNTIF(BA168:BC168,"1")+COUNTIF(BA168:BC168,"2"))))</x:f>
      </x:c>
    </x:row>
    <x:row r="169" ht="66" customHeight="1">
      <x:c r="A169" s="9" t="str">
        <x:v>BATCH_17</x:v>
      </x:c>
      <x:c r="B169" s="9" t="n">
        <x:v>163</x:v>
      </x:c>
      <x:c r="C169" s="9" t="str">
        <x:v>I2-032</x:v>
      </x:c>
      <x:c r="D169" s="9" t="str">
        <x:v>I2</x:v>
      </x:c>
      <x:c r="E169" s="9" t="str">
        <x:v>DIRECT_CALCULATION</x:v>
      </x:c>
      <x:c r="F169" s="9" t="str">
        <x:v>RUN_01</x:v>
      </x:c>
      <x:c r="G169" s="12" t="str">
        <x:v>OFFICIAL_ELIGIBLE_OUTPUT</x:v>
      </x:c>
      <x:c r="H169" s="12" t="str">
        <x:v>SINGLESHOT_CAPTURED_DIAGNOSTIC_PASS</x:v>
      </x:c>
      <x:c r="I169" s="12" t="str">
        <x:v>PARSED</x:v>
      </x:c>
      <x:c r="J169" s="12" t="str">
        <x:v>PASS</x:v>
      </x:c>
      <x:c r="K169" s="9" t="n">
        <x:v>6</x:v>
      </x:c>
      <x:c r="L169" s="9" t="n">
        <x:v>6</x:v>
      </x:c>
      <x:c r="M169" s="9" t="n">
        <x:v>4</x:v>
      </x:c>
      <x:c r="N169" s="9" t="n">
        <x:v>0</x:v>
      </x:c>
      <x:c r="O169" s="9" t="str">
        <x:v>I2-032-P01</x:v>
      </x:c>
      <x:c r="P169" s="9" t="str">
        <x:v>PASS</x:v>
      </x:c>
      <x:c r="Q169" s="9" t="str">
        <x:v>FAIL</x:v>
      </x:c>
      <x:c r="R169" s="9" t="str">
        <x:v>FALSE_REJECT</x:v>
      </x:c>
      <x:c r="S169" s="9" t="str">
        <x:v>I2-032-F04</x:v>
      </x:c>
      <x:c r="T169" s="9" t="str">
        <x:v>FAIL</x:v>
      </x:c>
      <x:c r="U169" s="9" t="str">
        <x:v>FAIL</x:v>
      </x:c>
      <x:c r="V169" s="9" t="str">
        <x:v>CORRECT_BEHAVIOR</x:v>
      </x:c>
      <x:c r="W169" s="13" t="str">
        <x:v>NOT_REVIEWED</x:v>
      </x:c>
      <x:c r="X169" s="13" t="str"/>
      <x:c r="Y169" s="13" t="str"/>
      <x:c r="Z169" s="13" t="str"/>
      <x:c r="AA169" s="13" t="str"/>
      <x:c r="AB169" s="13" t="str"/>
      <x:c r="AC169" s="13" t="str"/>
      <x:c r="AD169" s="13" t="str"/>
      <x:c r="AE169" s="13" t="str"/>
      <x:c r="AF169" s="13" t="str"/>
      <x:c r="AG169" s="13" t="str"/>
      <x:c r="AH169" s="13" t="str"/>
      <x:c r="AI169" s="16" t="str">
        <x:f>IF(AND(W169="REVIEWED",X169&lt;&gt;"",Y169&lt;&gt;"",COUNTA(Z169:AF169)=7,COUNTIF(Z169:AF169,"UNCLEAR")=0,(COUNTIF(Z169:AF169,"0")+COUNTIF(Z169:AF169,"1")+COUNTIF(Z169:AF169,"2"))&gt;0,AG169&lt;&gt;"",AH169&lt;&gt;"",AJ169&lt;&gt;""),(COUNTIF(Z169:AF169,"1")+2*COUNTIF(Z169:AF169,"2"))/(2*(COUNTIF(Z169:AF169,"0")+COUNTIF(Z169:AF169,"1")+COUNTIF(Z169:AF169,"2"))),"")</x:f>
      </x:c>
      <x:c r="AJ169" s="14" t="str"/>
      <x:c r="AK169" s="14" t="str"/>
      <x:c r="AL169" s="14" t="str"/>
      <x:c r="AM169" s="9" t="str">
        <x:v>ALWAYS_FAIL; RDF_FALSE_REJECT</x:v>
      </x:c>
      <x:c r="AN169" s="9" t="str">
        <x:v>I2.6.2</x:v>
      </x:c>
      <x:c r="AO169" s="9" t="str">
        <x:v>MVP/SHACL_GENERATION_PIPELINE/experiments/LUNA_CONTEXTUAL_SINGLESHOT/RUN_01/runs/RUN-I2-032-20260831T143400112225Z/artifacts/attempt_01/extracted_shape.ttl</x:v>
      </x:c>
      <x:c r="AP169" s="9" t="str">
        <x:v>4ede0fa86a530bfca1fc07cdb6475e80d54c7821fb3cc3a32111bd44003e24b6</x:v>
      </x:c>
      <x:c r="AQ169" s="52" t="inlineStr">
        <x:is>
          <x:t xml:space="preserve">PASS</x:t>
        </x:is>
      </x:c>
      <x:c r="AR169" s="53" t="inlineStr">
        <x:is>
          <x:t xml:space="preserve">VALID</x:t>
        </x:is>
      </x:c>
      <x:c r="AS169" s="53" t="inlineStr">
        <x:is>
          <x:t xml:space="preserve">I2-032-P01=ACTIVATED | I2-032-F04=ACTIVATED</x:t>
        </x:is>
      </x:c>
      <x:c r="AT169" s="53">
        <x:v>3</x:v>
      </x:c>
      <x:c r="AU169" s="53">
        <x:v>34</x:v>
      </x:c>
      <x:c r="AV169" s="53">
        <x:v>145</x:v>
      </x:c>
      <x:c r="AW169" s="53" t="inlineStr">
        <x:is>
          <x:t xml:space="preserve">sh:class, sh:datatype, sh:hasValue, sh:maxCount, sh:minCount, sh:node, sh:property</x:t>
        </x:is>
      </x:c>
      <x:c r="AX169" s="53">
        <x:v>1</x:v>
      </x:c>
      <x:c r="AY169" s="53">
        <x:v>1</x:v>
      </x:c>
      <x:c r="AZ169" s="53">
        <x:v>0</x:v>
      </x:c>
      <x:c r="BA169" s="54"/>
      <x:c r="BB169" s="54"/>
      <x:c r="BC169" s="54"/>
      <x:c r="BD169" s="55" t="str">
        <x:f>IF(OR(W169&lt;&gt;"REVIEWED",COUNTIF(BA169:BC169,"UNCLEAR")&gt;0,COUNTA(BA169:BC169)&lt;3,(COUNTIF(BA169:BC169,"0")+COUNTIF(BA169:BC169,"1")+COUNTIF(BA169:BC169,"2"))=0,AJ169=""),"",(COUNTIF(BA169:BC169,"1")+2*COUNTIF(BA169:BC169,"2"))/(2*(COUNTIF(BA169:BC169,"0")+COUNTIF(BA169:BC169,"1")+COUNTIF(BA169:BC169,"2"))))</x:f>
      </x:c>
    </x:row>
    <x:row r="170" ht="66" customHeight="1">
      <x:c r="A170" s="9" t="str">
        <x:v>BATCH_17</x:v>
      </x:c>
      <x:c r="B170" s="9" t="n">
        <x:v>164</x:v>
      </x:c>
      <x:c r="C170" s="9" t="str">
        <x:v>TRF-130</x:v>
      </x:c>
      <x:c r="D170" s="9" t="str">
        <x:v>TRAFICOM</x:v>
      </x:c>
      <x:c r="E170" s="9" t="str">
        <x:v>DIRECT_CALCULATION</x:v>
      </x:c>
      <x:c r="F170" s="9" t="str">
        <x:v>RUN_01</x:v>
      </x:c>
      <x:c r="G170" s="12" t="str">
        <x:v>NO_ELIGIBLE_OUTPUT</x:v>
      </x:c>
      <x:c r="H170" s="12" t="str">
        <x:v>SINGLESHOT_CAPTURED_DIAGNOSTIC_FAIL</x:v>
      </x:c>
      <x:c r="I170" s="12" t="str">
        <x:v>NOT_PARSED</x:v>
      </x:c>
      <x:c r="J170" s="12" t="str">
        <x:v>FAIL</x:v>
      </x:c>
      <x:c r="K170" s="9" t="n">
        <x:v>0</x:v>
      </x:c>
      <x:c r="L170" s="9" t="n">
        <x:v>12</x:v>
      </x:c>
      <x:c r="M170" s="9" t="n">
        <x:v>0</x:v>
      </x:c>
      <x:c r="N170" s="9" t="n">
        <x:v>0</x:v>
      </x:c>
      <x:c r="O170" s="9" t="str">
        <x:v>TRF-130-P01</x:v>
      </x:c>
      <x:c r="P170" s="9" t="str">
        <x:v>PASS</x:v>
      </x:c>
      <x:c r="Q170" s="9" t="str">
        <x:v>NO_VERDICT</x:v>
      </x:c>
      <x:c r="R170" s="9" t="str">
        <x:v>GENERATION_ERROR</x:v>
      </x:c>
      <x:c r="S170" s="9" t="str">
        <x:v>TRF-130-F03</x:v>
      </x:c>
      <x:c r="T170" s="9" t="str">
        <x:v>FAIL</x:v>
      </x:c>
      <x:c r="U170" s="9" t="str">
        <x:v>NO_VERDICT</x:v>
      </x:c>
      <x:c r="V170" s="9" t="str">
        <x:v>GENERATION_ERROR</x:v>
      </x:c>
      <x:c r="W170" s="13" t="str">
        <x:v>NOT_REVIEWED</x:v>
      </x:c>
      <x:c r="X170" s="13" t="str"/>
      <x:c r="Y170" s="13" t="str"/>
      <x:c r="Z170" s="13" t="str"/>
      <x:c r="AA170" s="13" t="str"/>
      <x:c r="AB170" s="13" t="str"/>
      <x:c r="AC170" s="13" t="str"/>
      <x:c r="AD170" s="13" t="str"/>
      <x:c r="AE170" s="13" t="str"/>
      <x:c r="AF170" s="13" t="str"/>
      <x:c r="AG170" s="13" t="str"/>
      <x:c r="AH170" s="13" t="str"/>
      <x:c r="AI170" s="16" t="str">
        <x:f>IF(AND(W170="REVIEWED",X170&lt;&gt;"",Y170&lt;&gt;"",COUNTA(Z170:AF170)=7,COUNTIF(Z170:AF170,"UNCLEAR")=0,(COUNTIF(Z170:AF170,"0")+COUNTIF(Z170:AF170,"1")+COUNTIF(Z170:AF170,"2"))&gt;0,AG170&lt;&gt;"",AH170&lt;&gt;"",AJ170&lt;&gt;""),(COUNTIF(Z170:AF170,"1")+2*COUNTIF(Z170:AF170,"2"))/(2*(COUNTIF(Z170:AF170,"0")+COUNTIF(Z170:AF170,"1")+COUNTIF(Z170:AF170,"2"))),"")</x:f>
      </x:c>
      <x:c r="AJ170" s="14" t="str"/>
      <x:c r="AK170" s="14" t="str"/>
      <x:c r="AL170" s="14" t="str"/>
      <x:c r="AM170" s="9" t="str">
        <x:v>DETERMINISTIC_FAIL</x:v>
      </x:c>
      <x:c r="AN170" s="9" t="str">
        <x:v>7.2</x:v>
      </x:c>
      <x:c r="AO170" s="9" t="str">
        <x:v>MVP/SHACL_GENERATION_PIPELINE/experiments/LUNA_CONTEXTUAL_SINGLESHOT/RUN_01/runs/RUN-TRF-130-20260831T163615761422Z/artifacts/attempt_01/extracted_shape.ttl</x:v>
      </x:c>
      <x:c r="AP170" s="9" t="str">
        <x:v>7b007a6dd9ee080ee0bc05ca5efaf071ff1a60f2bfc1a7d859ffb2e14958f945</x:v>
      </x:c>
      <x:c r="AQ170" s="52" t="inlineStr">
        <x:is>
          <x:t xml:space="preserve">ERROR</x:t>
        </x:is>
      </x:c>
      <x:c r="AR170" s="53" t="inlineStr">
        <x:is>
          <x:t xml:space="preserve">ERROR</x:t>
        </x:is>
      </x:c>
      <x:c r="AS170" s="53" t="inlineStr">
        <x:is>
          <x:t xml:space="preserve">TRF-130-P01=ERROR | TRF-130-F03=ERROR</x:t>
        </x:is>
      </x:c>
      <x:c r="AT170" s="53" t="inlineStr">
        <x:is>
          <x:t xml:space="preserve"/>
        </x:is>
      </x:c>
      <x:c r="AU170" s="53" t="inlineStr">
        <x:is>
          <x:t xml:space="preserve"/>
        </x:is>
      </x:c>
      <x:c r="AV170" s="53" t="inlineStr">
        <x:is>
          <x:t xml:space="preserve"/>
        </x:is>
      </x:c>
      <x:c r="AW170" s="53" t="inlineStr">
        <x:is>
          <x:t xml:space="preserve"/>
        </x:is>
      </x:c>
      <x:c r="AX170" s="53" t="inlineStr">
        <x:is>
          <x:t xml:space="preserve"/>
        </x:is>
      </x:c>
      <x:c r="AY170" s="53" t="inlineStr">
        <x:is>
          <x:t xml:space="preserve"/>
        </x:is>
      </x:c>
      <x:c r="AZ170" s="53" t="inlineStr">
        <x:is>
          <x:t xml:space="preserve"/>
        </x:is>
      </x:c>
      <x:c r="BA170" s="54"/>
      <x:c r="BB170" s="54"/>
      <x:c r="BC170" s="54"/>
      <x:c r="BD170" s="55" t="str">
        <x:f>IF(OR(W170&lt;&gt;"REVIEWED",COUNTIF(BA170:BC170,"UNCLEAR")&gt;0,COUNTA(BA170:BC170)&lt;3,(COUNTIF(BA170:BC170,"0")+COUNTIF(BA170:BC170,"1")+COUNTIF(BA170:BC170,"2"))=0,AJ170=""),"",(COUNTIF(BA170:BC170,"1")+2*COUNTIF(BA170:BC170,"2"))/(2*(COUNTIF(BA170:BC170,"0")+COUNTIF(BA170:BC170,"1")+COUNTIF(BA170:BC170,"2"))))</x:f>
      </x:c>
    </x:row>
    <x:row r="171" ht="66" customHeight="1">
      <x:c r="A171" s="9" t="str">
        <x:v>BATCH_17</x:v>
      </x:c>
      <x:c r="B171" s="9" t="n">
        <x:v>165</x:v>
      </x:c>
      <x:c r="C171" s="9" t="str">
        <x:v>I2-043</x:v>
      </x:c>
      <x:c r="D171" s="9" t="str">
        <x:v>I2</x:v>
      </x:c>
      <x:c r="E171" s="9" t="str">
        <x:v>COMPLEX_READINESS</x:v>
      </x:c>
      <x:c r="F171" s="9" t="str">
        <x:v>RUN_01</x:v>
      </x:c>
      <x:c r="G171" s="12" t="str">
        <x:v>OFFICIAL_ELIGIBLE_OUTPUT</x:v>
      </x:c>
      <x:c r="H171" s="12" t="str">
        <x:v>SINGLESHOT_CAPTURED_DIAGNOSTIC_PASS</x:v>
      </x:c>
      <x:c r="I171" s="12" t="str">
        <x:v>PARSED</x:v>
      </x:c>
      <x:c r="J171" s="12" t="str">
        <x:v>PASS</x:v>
      </x:c>
      <x:c r="K171" s="9" t="n">
        <x:v>6</x:v>
      </x:c>
      <x:c r="L171" s="9" t="n">
        <x:v>6</x:v>
      </x:c>
      <x:c r="M171" s="9" t="n">
        <x:v>6</x:v>
      </x:c>
      <x:c r="N171" s="9" t="n">
        <x:v>1</x:v>
      </x:c>
      <x:c r="O171" s="9" t="str">
        <x:v>I2-043-P01</x:v>
      </x:c>
      <x:c r="P171" s="9" t="str">
        <x:v>PASS</x:v>
      </x:c>
      <x:c r="Q171" s="9" t="str">
        <x:v>PASS</x:v>
      </x:c>
      <x:c r="R171" s="9" t="str">
        <x:v>CORRECT_BEHAVIOR</x:v>
      </x:c>
      <x:c r="S171" s="9" t="str">
        <x:v>I2-043-F05</x:v>
      </x:c>
      <x:c r="T171" s="9" t="str">
        <x:v>FAIL</x:v>
      </x:c>
      <x:c r="U171" s="9" t="str">
        <x:v>FAIL</x:v>
      </x:c>
      <x:c r="V171" s="9" t="str">
        <x:v>CORRECT_BEHAVIOR</x:v>
      </x:c>
      <x:c r="W171" s="13" t="str">
        <x:v>NOT_REVIEWED</x:v>
      </x:c>
      <x:c r="X171" s="13" t="str"/>
      <x:c r="Y171" s="13" t="str"/>
      <x:c r="Z171" s="13" t="str"/>
      <x:c r="AA171" s="13" t="str"/>
      <x:c r="AB171" s="13" t="str"/>
      <x:c r="AC171" s="13" t="str"/>
      <x:c r="AD171" s="13" t="str"/>
      <x:c r="AE171" s="13" t="str"/>
      <x:c r="AF171" s="13" t="str"/>
      <x:c r="AG171" s="13" t="str"/>
      <x:c r="AH171" s="13" t="str"/>
      <x:c r="AI171" s="16" t="str">
        <x:f>IF(AND(W171="REVIEWED",X171&lt;&gt;"",Y171&lt;&gt;"",COUNTA(Z171:AF171)=7,COUNTIF(Z171:AF171,"UNCLEAR")=0,(COUNTIF(Z171:AF171,"0")+COUNTIF(Z171:AF171,"1")+COUNTIF(Z171:AF171,"2"))&gt;0,AG171&lt;&gt;"",AH171&lt;&gt;"",AJ171&lt;&gt;""),(COUNTIF(Z171:AF171,"1")+2*COUNTIF(Z171:AF171,"2"))/(2*(COUNTIF(Z171:AF171,"0")+COUNTIF(Z171:AF171,"1")+COUNTIF(Z171:AF171,"2"))),"")</x:f>
      </x:c>
      <x:c r="AJ171" s="14" t="str"/>
      <x:c r="AK171" s="14" t="str"/>
      <x:c r="AL171" s="14" t="str"/>
      <x:c r="AM171" s="9" t="str"/>
      <x:c r="AN171" s="9" t="str">
        <x:v>I2.9 — flange outstand</x:v>
      </x:c>
      <x:c r="AO171" s="9" t="str">
        <x:v>MVP/SHACL_GENERATION_PIPELINE/experiments/LUNA_CONTEXTUAL_SINGLESHOT/RUN_01/runs/RUN-I2-043-20260831T143742176920Z/artifacts/attempt_01/extracted_shape.ttl</x:v>
      </x:c>
      <x:c r="AP171" s="9" t="str">
        <x:v>e8a4e33cbd2bdab50bc7db85255c612e400d0c73fedeb143ed64dfdea1e7b267</x:v>
      </x:c>
      <x:c r="AQ171" s="52" t="inlineStr">
        <x:is>
          <x:t xml:space="preserve">PASS</x:t>
        </x:is>
      </x:c>
      <x:c r="AR171" s="53" t="inlineStr">
        <x:is>
          <x:t xml:space="preserve">VALID</x:t>
        </x:is>
      </x:c>
      <x:c r="AS171" s="53" t="inlineStr">
        <x:is>
          <x:t xml:space="preserve">I2-043-P01=ACTIVATED | I2-043-F05=ACTIVATED</x:t>
        </x:is>
      </x:c>
      <x:c r="AT171" s="53">
        <x:v>1</x:v>
      </x:c>
      <x:c r="AU171" s="53">
        <x:v>10</x:v>
      </x:c>
      <x:c r="AV171" s="53">
        <x:v>39</x:v>
      </x:c>
      <x:c r="AW171" s="53" t="inlineStr">
        <x:is>
          <x:t xml:space="preserve">sh:class, sh:datatype, sh:hasValue, sh:maxCount, sh:minCount, sh:node, sh:property</x:t>
        </x:is>
      </x:c>
      <x:c r="AX171" s="53">
        <x:v>0</x:v>
      </x:c>
      <x:c r="AY171" s="53">
        <x:v>1</x:v>
      </x:c>
      <x:c r="AZ171" s="53">
        <x:v>0</x:v>
      </x:c>
      <x:c r="BA171" s="54"/>
      <x:c r="BB171" s="54"/>
      <x:c r="BC171" s="54"/>
      <x:c r="BD171" s="55" t="str">
        <x:f>IF(OR(W171&lt;&gt;"REVIEWED",COUNTIF(BA171:BC171,"UNCLEAR")&gt;0,COUNTA(BA171:BC171)&lt;3,(COUNTIF(BA171:BC171,"0")+COUNTIF(BA171:BC171,"1")+COUNTIF(BA171:BC171,"2"))=0,AJ171=""),"",(COUNTIF(BA171:BC171,"1")+2*COUNTIF(BA171:BC171,"2"))/(2*(COUNTIF(BA171:BC171,"0")+COUNTIF(BA171:BC171,"1")+COUNTIF(BA171:BC171,"2"))))</x:f>
      </x:c>
    </x:row>
    <x:row r="172" ht="66" customHeight="1">
      <x:c r="A172" s="9" t="str">
        <x:v>BATCH_17</x:v>
      </x:c>
      <x:c r="B172" s="9" t="n">
        <x:v>166</x:v>
      </x:c>
      <x:c r="C172" s="9" t="str">
        <x:v>TRF-104</x:v>
      </x:c>
      <x:c r="D172" s="9" t="str">
        <x:v>TRAFICOM</x:v>
      </x:c>
      <x:c r="E172" s="9" t="str">
        <x:v>DIRECT_STATIC</x:v>
      </x:c>
      <x:c r="F172" s="9" t="str">
        <x:v>RUN_01</x:v>
      </x:c>
      <x:c r="G172" s="12" t="str">
        <x:v>OFFICIAL_ELIGIBLE_OUTPUT</x:v>
      </x:c>
      <x:c r="H172" s="12" t="str">
        <x:v>SINGLESHOT_CAPTURED_DIAGNOSTIC_PASS</x:v>
      </x:c>
      <x:c r="I172" s="12" t="str">
        <x:v>PARSED</x:v>
      </x:c>
      <x:c r="J172" s="12" t="str">
        <x:v>PASS</x:v>
      </x:c>
      <x:c r="K172" s="9" t="n">
        <x:v>5</x:v>
      </x:c>
      <x:c r="L172" s="9" t="n">
        <x:v>5</x:v>
      </x:c>
      <x:c r="M172" s="9" t="n">
        <x:v>4</x:v>
      </x:c>
      <x:c r="N172" s="9" t="n">
        <x:v>0</x:v>
      </x:c>
      <x:c r="O172" s="9" t="str">
        <x:v>TRF-104-P02</x:v>
      </x:c>
      <x:c r="P172" s="9" t="str">
        <x:v>PASS</x:v>
      </x:c>
      <x:c r="Q172" s="9" t="str">
        <x:v>PASS</x:v>
      </x:c>
      <x:c r="R172" s="9" t="str">
        <x:v>CORRECT_BEHAVIOR</x:v>
      </x:c>
      <x:c r="S172" s="9" t="str">
        <x:v>TRF-104-F02</x:v>
      </x:c>
      <x:c r="T172" s="9" t="str">
        <x:v>FAIL</x:v>
      </x:c>
      <x:c r="U172" s="9" t="str">
        <x:v>FAIL</x:v>
      </x:c>
      <x:c r="V172" s="9" t="str">
        <x:v>CORRECT_BEHAVIOR</x:v>
      </x:c>
      <x:c r="W172" s="13" t="str">
        <x:v>NOT_REVIEWED</x:v>
      </x:c>
      <x:c r="X172" s="13" t="str"/>
      <x:c r="Y172" s="13" t="str"/>
      <x:c r="Z172" s="13" t="str"/>
      <x:c r="AA172" s="13" t="str"/>
      <x:c r="AB172" s="13" t="str"/>
      <x:c r="AC172" s="13" t="str"/>
      <x:c r="AD172" s="13" t="str"/>
      <x:c r="AE172" s="13" t="str"/>
      <x:c r="AF172" s="13" t="str"/>
      <x:c r="AG172" s="13" t="str"/>
      <x:c r="AH172" s="13" t="str"/>
      <x:c r="AI172" s="16" t="str">
        <x:f>IF(AND(W172="REVIEWED",X172&lt;&gt;"",Y172&lt;&gt;"",COUNTA(Z172:AF172)=7,COUNTIF(Z172:AF172,"UNCLEAR")=0,(COUNTIF(Z172:AF172,"0")+COUNTIF(Z172:AF172,"1")+COUNTIF(Z172:AF172,"2"))&gt;0,AG172&lt;&gt;"",AH172&lt;&gt;"",AJ172&lt;&gt;""),(COUNTIF(Z172:AF172,"1")+2*COUNTIF(Z172:AF172,"2"))/(2*(COUNTIF(Z172:AF172,"0")+COUNTIF(Z172:AF172,"1")+COUNTIF(Z172:AF172,"2"))),"")</x:f>
      </x:c>
      <x:c r="AJ172" s="14" t="str"/>
      <x:c r="AK172" s="14" t="str"/>
      <x:c r="AL172" s="14" t="str"/>
      <x:c r="AM172" s="9" t="str">
        <x:v>RDF_FALSE_REJECT</x:v>
      </x:c>
      <x:c r="AN172" s="9" t="str">
        <x:v>6.6.1</x:v>
      </x:c>
      <x:c r="AO172" s="9" t="str">
        <x:v>MVP/SHACL_GENERATION_PIPELINE/experiments/LUNA_CONTEXTUAL_SINGLESHOT/RUN_01/runs/RUN-TRF-104-20260831T162928780095Z/artifacts/attempt_01/extracted_shape.ttl</x:v>
      </x:c>
      <x:c r="AP172" s="9" t="str">
        <x:v>25f959bb75d43fc2beb8825d2992b6c1278f5724d595e5c7a1e226482c6aa814</x:v>
      </x:c>
      <x:c r="AQ172" s="52" t="inlineStr">
        <x:is>
          <x:t xml:space="preserve">PASS</x:t>
        </x:is>
      </x:c>
      <x:c r="AR172" s="53" t="inlineStr">
        <x:is>
          <x:t xml:space="preserve">VALID</x:t>
        </x:is>
      </x:c>
      <x:c r="AS172" s="53" t="inlineStr">
        <x:is>
          <x:t xml:space="preserve">TRF-104-P02=ACTIVATED | TRF-104-F02=ACTIVATED</x:t>
        </x:is>
      </x:c>
      <x:c r="AT172" s="53">
        <x:v>1</x:v>
      </x:c>
      <x:c r="AU172" s="53">
        <x:v>3</x:v>
      </x:c>
      <x:c r="AV172" s="53">
        <x:v>11</x:v>
      </x:c>
      <x:c r="AW172" s="53" t="inlineStr">
        <x:is>
          <x:t xml:space="preserve">sh:class, sh:datatype, sh:hasValue, sh:maxCount, sh:minCount, sh:property</x:t>
        </x:is>
      </x:c>
      <x:c r="AX172" s="53">
        <x:v>0</x:v>
      </x:c>
      <x:c r="AY172" s="53">
        <x:v>2</x:v>
      </x:c>
      <x:c r="AZ172" s="53">
        <x:v>0</x:v>
      </x:c>
      <x:c r="BA172" s="54"/>
      <x:c r="BB172" s="54"/>
      <x:c r="BC172" s="54"/>
      <x:c r="BD172" s="55" t="str">
        <x:f>IF(OR(W172&lt;&gt;"REVIEWED",COUNTIF(BA172:BC172,"UNCLEAR")&gt;0,COUNTA(BA172:BC172)&lt;3,(COUNTIF(BA172:BC172,"0")+COUNTIF(BA172:BC172,"1")+COUNTIF(BA172:BC172,"2"))=0,AJ172=""),"",(COUNTIF(BA172:BC172,"1")+2*COUNTIF(BA172:BC172,"2"))/(2*(COUNTIF(BA172:BC172,"0")+COUNTIF(BA172:BC172,"1")+COUNTIF(BA172:BC172,"2"))))</x:f>
      </x:c>
    </x:row>
    <x:row r="173" ht="66" customHeight="1">
      <x:c r="A173" s="9" t="str">
        <x:v>BATCH_17</x:v>
      </x:c>
      <x:c r="B173" s="9" t="n">
        <x:v>167</x:v>
      </x:c>
      <x:c r="C173" s="9" t="str">
        <x:v>IMO-050</x:v>
      </x:c>
      <x:c r="D173" s="9" t="str">
        <x:v>IMO</x:v>
      </x:c>
      <x:c r="E173" s="9" t="str">
        <x:v>DIRECT_STATIC</x:v>
      </x:c>
      <x:c r="F173" s="9" t="str">
        <x:v>RUN_01</x:v>
      </x:c>
      <x:c r="G173" s="12" t="str">
        <x:v>OFFICIAL_ELIGIBLE_OUTPUT</x:v>
      </x:c>
      <x:c r="H173" s="12" t="str">
        <x:v>SINGLESHOT_CAPTURED_DIAGNOSTIC_PASS</x:v>
      </x:c>
      <x:c r="I173" s="12" t="str">
        <x:v>PARSED</x:v>
      </x:c>
      <x:c r="J173" s="12" t="str">
        <x:v>PASS</x:v>
      </x:c>
      <x:c r="K173" s="9" t="n">
        <x:v>6</x:v>
      </x:c>
      <x:c r="L173" s="9" t="n">
        <x:v>6</x:v>
      </x:c>
      <x:c r="M173" s="9" t="n">
        <x:v>6</x:v>
      </x:c>
      <x:c r="N173" s="9" t="n">
        <x:v>1</x:v>
      </x:c>
      <x:c r="O173" s="9" t="str">
        <x:v>IMO-050-P01</x:v>
      </x:c>
      <x:c r="P173" s="9" t="str">
        <x:v>PASS</x:v>
      </x:c>
      <x:c r="Q173" s="9" t="str">
        <x:v>PASS</x:v>
      </x:c>
      <x:c r="R173" s="9" t="str">
        <x:v>CORRECT_BEHAVIOR</x:v>
      </x:c>
      <x:c r="S173" s="9" t="str">
        <x:v>IMO-050-F04</x:v>
      </x:c>
      <x:c r="T173" s="9" t="str">
        <x:v>FAIL</x:v>
      </x:c>
      <x:c r="U173" s="9" t="str">
        <x:v>FAIL</x:v>
      </x:c>
      <x:c r="V173" s="9" t="str">
        <x:v>CORRECT_BEHAVIOR</x:v>
      </x:c>
      <x:c r="W173" s="13" t="str">
        <x:v>NOT_REVIEWED</x:v>
      </x:c>
      <x:c r="X173" s="13" t="str"/>
      <x:c r="Y173" s="13" t="str"/>
      <x:c r="Z173" s="13" t="str"/>
      <x:c r="AA173" s="13" t="str"/>
      <x:c r="AB173" s="13" t="str"/>
      <x:c r="AC173" s="13" t="str"/>
      <x:c r="AD173" s="13" t="str"/>
      <x:c r="AE173" s="13" t="str"/>
      <x:c r="AF173" s="13" t="str"/>
      <x:c r="AG173" s="13" t="str"/>
      <x:c r="AH173" s="13" t="str"/>
      <x:c r="AI173" s="16" t="str">
        <x:f>IF(AND(W173="REVIEWED",X173&lt;&gt;"",Y173&lt;&gt;"",COUNTA(Z173:AF173)=7,COUNTIF(Z173:AF173,"UNCLEAR")=0,(COUNTIF(Z173:AF173,"0")+COUNTIF(Z173:AF173,"1")+COUNTIF(Z173:AF173,"2"))&gt;0,AG173&lt;&gt;"",AH173&lt;&gt;"",AJ173&lt;&gt;""),(COUNTIF(Z173:AF173,"1")+2*COUNTIF(Z173:AF173,"2"))/(2*(COUNTIF(Z173:AF173,"0")+COUNTIF(Z173:AF173,"1")+COUNTIF(Z173:AF173,"2"))),"")</x:f>
      </x:c>
      <x:c r="AJ173" s="14" t="str"/>
      <x:c r="AK173" s="14" t="str"/>
      <x:c r="AL173" s="14" t="str"/>
      <x:c r="AM173" s="9" t="str"/>
      <x:c r="AN173" s="9" t="str">
        <x:v>Part I-A 7.2.1.1</x:v>
      </x:c>
      <x:c r="AO173" s="9" t="str">
        <x:v>MVP/SHACL_GENERATION_PIPELINE/experiments/LUNA_CONTEXTUAL_SINGLESHOT/RUN_01/runs/RUN-IMO-050-20260831T151346927666Z/artifacts/attempt_01/extracted_shape.ttl</x:v>
      </x:c>
      <x:c r="AP173" s="9" t="str">
        <x:v>0ac8676c2d5518577c4936f55e5f0f6496557ac10b3c02c136f6b8c939d0f2ef</x:v>
      </x:c>
      <x:c r="AQ173" s="52" t="inlineStr">
        <x:is>
          <x:t xml:space="preserve">PASS</x:t>
        </x:is>
      </x:c>
      <x:c r="AR173" s="53" t="inlineStr">
        <x:is>
          <x:t xml:space="preserve">VALID</x:t>
        </x:is>
      </x:c>
      <x:c r="AS173" s="53" t="inlineStr">
        <x:is>
          <x:t xml:space="preserve">IMO-050-P01=ACTIVATED | IMO-050-F04=ACTIVATED</x:t>
        </x:is>
      </x:c>
      <x:c r="AT173" s="53">
        <x:v>1</x:v>
      </x:c>
      <x:c r="AU173" s="53">
        <x:v>3</x:v>
      </x:c>
      <x:c r="AV173" s="53">
        <x:v>16</x:v>
      </x:c>
      <x:c r="AW173" s="53" t="inlineStr">
        <x:is>
          <x:t xml:space="preserve">sh:datatype, sh:hasValue, sh:maxCount, sh:minCount, sh:or, sh:property</x:t>
        </x:is>
      </x:c>
      <x:c r="AX173" s="53">
        <x:v>0</x:v>
      </x:c>
      <x:c r="AY173" s="53">
        <x:v>1</x:v>
      </x:c>
      <x:c r="AZ173" s="53">
        <x:v>1</x:v>
      </x:c>
      <x:c r="BA173" s="54"/>
      <x:c r="BB173" s="54"/>
      <x:c r="BC173" s="54"/>
      <x:c r="BD173" s="55" t="str">
        <x:f>IF(OR(W173&lt;&gt;"REVIEWED",COUNTIF(BA173:BC173,"UNCLEAR")&gt;0,COUNTA(BA173:BC173)&lt;3,(COUNTIF(BA173:BC173,"0")+COUNTIF(BA173:BC173,"1")+COUNTIF(BA173:BC173,"2"))=0,AJ173=""),"",(COUNTIF(BA173:BC173,"1")+2*COUNTIF(BA173:BC173,"2"))/(2*(COUNTIF(BA173:BC173,"0")+COUNTIF(BA173:BC173,"1")+COUNTIF(BA173:BC173,"2"))))</x:f>
      </x:c>
    </x:row>
    <x:row r="174" ht="66" customHeight="1">
      <x:c r="A174" s="9" t="str">
        <x:v>BATCH_17</x:v>
      </x:c>
      <x:c r="B174" s="9" t="n">
        <x:v>168</x:v>
      </x:c>
      <x:c r="C174" s="9" t="str">
        <x:v>IMO-088</x:v>
      </x:c>
      <x:c r="D174" s="9" t="str">
        <x:v>IMO</x:v>
      </x:c>
      <x:c r="E174" s="9" t="str">
        <x:v>DIRECT_STATIC</x:v>
      </x:c>
      <x:c r="F174" s="9" t="str">
        <x:v>RUN_01</x:v>
      </x:c>
      <x:c r="G174" s="12" t="str">
        <x:v>OFFICIAL_ELIGIBLE_OUTPUT</x:v>
      </x:c>
      <x:c r="H174" s="12" t="str">
        <x:v>SINGLESHOT_CAPTURED_DIAGNOSTIC_PASS</x:v>
      </x:c>
      <x:c r="I174" s="12" t="str">
        <x:v>PARSED</x:v>
      </x:c>
      <x:c r="J174" s="12" t="str">
        <x:v>PASS</x:v>
      </x:c>
      <x:c r="K174" s="9" t="n">
        <x:v>8</x:v>
      </x:c>
      <x:c r="L174" s="9" t="n">
        <x:v>8</x:v>
      </x:c>
      <x:c r="M174" s="9" t="n">
        <x:v>8</x:v>
      </x:c>
      <x:c r="N174" s="9" t="n">
        <x:v>1</x:v>
      </x:c>
      <x:c r="O174" s="9" t="str">
        <x:v>IMO-088-I-P03</x:v>
      </x:c>
      <x:c r="P174" s="9" t="str">
        <x:v>PASS</x:v>
      </x:c>
      <x:c r="Q174" s="9" t="str">
        <x:v>PASS</x:v>
      </x:c>
      <x:c r="R174" s="9" t="str">
        <x:v>CORRECT_BEHAVIOR</x:v>
      </x:c>
      <x:c r="S174" s="9" t="str">
        <x:v>IMO-088-I-F04</x:v>
      </x:c>
      <x:c r="T174" s="9" t="str">
        <x:v>FAIL</x:v>
      </x:c>
      <x:c r="U174" s="9" t="str">
        <x:v>FAIL</x:v>
      </x:c>
      <x:c r="V174" s="9" t="str">
        <x:v>CORRECT_BEHAVIOR</x:v>
      </x:c>
      <x:c r="W174" s="13" t="str">
        <x:v>NOT_REVIEWED</x:v>
      </x:c>
      <x:c r="X174" s="13" t="str"/>
      <x:c r="Y174" s="13" t="str"/>
      <x:c r="Z174" s="13" t="str"/>
      <x:c r="AA174" s="13" t="str"/>
      <x:c r="AB174" s="13" t="str"/>
      <x:c r="AC174" s="13" t="str"/>
      <x:c r="AD174" s="13" t="str"/>
      <x:c r="AE174" s="13" t="str"/>
      <x:c r="AF174" s="13" t="str"/>
      <x:c r="AG174" s="13" t="str"/>
      <x:c r="AH174" s="13" t="str"/>
      <x:c r="AI174" s="16" t="str">
        <x:f>IF(AND(W174="REVIEWED",X174&lt;&gt;"",Y174&lt;&gt;"",COUNTA(Z174:AF174)=7,COUNTIF(Z174:AF174,"UNCLEAR")=0,(COUNTIF(Z174:AF174,"0")+COUNTIF(Z174:AF174,"1")+COUNTIF(Z174:AF174,"2"))&gt;0,AG174&lt;&gt;"",AH174&lt;&gt;"",AJ174&lt;&gt;""),(COUNTIF(Z174:AF174,"1")+2*COUNTIF(Z174:AF174,"2"))/(2*(COUNTIF(Z174:AF174,"0")+COUNTIF(Z174:AF174,"1")+COUNTIF(Z174:AF174,"2"))),"")</x:f>
      </x:c>
      <x:c r="AJ174" s="14" t="str"/>
      <x:c r="AK174" s="14" t="str"/>
      <x:c r="AL174" s="14" t="str"/>
      <x:c r="AM174" s="9" t="str"/>
      <x:c r="AN174" s="9" t="str">
        <x:v>Part I-A 9.3.3.1</x:v>
      </x:c>
      <x:c r="AO174" s="9" t="str">
        <x:v>MVP/SHACL_GENERATION_PIPELINE/experiments/LUNA_CONTEXTUAL_SINGLESHOT/RUN_01/runs/RUN-IMO-088-20260831T152505593878Z/artifacts/attempt_01/extracted_shape.ttl</x:v>
      </x:c>
      <x:c r="AP174" s="9" t="str">
        <x:v>53295a555e610ec59cab36e4b4f8acffa79c6c4b584efa1fe75331545d9efe0f</x:v>
      </x:c>
      <x:c r="AQ174" s="52" t="inlineStr">
        <x:is>
          <x:t xml:space="preserve">PASS</x:t>
        </x:is>
      </x:c>
      <x:c r="AR174" s="53" t="inlineStr">
        <x:is>
          <x:t xml:space="preserve">VALID</x:t>
        </x:is>
      </x:c>
      <x:c r="AS174" s="53" t="inlineStr">
        <x:is>
          <x:t xml:space="preserve">IMO-088-I-P03=ACTIVATED | IMO-088-I-F04=ACTIVATED</x:t>
        </x:is>
      </x:c>
      <x:c r="AT174" s="53">
        <x:v>1</x:v>
      </x:c>
      <x:c r="AU174" s="53">
        <x:v>7</x:v>
      </x:c>
      <x:c r="AV174" s="53">
        <x:v>30</x:v>
      </x:c>
      <x:c r="AW174" s="53" t="inlineStr">
        <x:is>
          <x:t xml:space="preserve">sh:class, sh:datatype, sh:hasValue, sh:maxCount, sh:minCount, sh:minInclusive, sh:node, sh:nodeKind, sh:or, sh:property</x:t>
        </x:is>
      </x:c>
      <x:c r="AX174" s="53">
        <x:v>0</x:v>
      </x:c>
      <x:c r="AY174" s="53">
        <x:v>1</x:v>
      </x:c>
      <x:c r="AZ174" s="53">
        <x:v>2</x:v>
      </x:c>
      <x:c r="BA174" s="54"/>
      <x:c r="BB174" s="54"/>
      <x:c r="BC174" s="54"/>
      <x:c r="BD174" s="55" t="str">
        <x:f>IF(OR(W174&lt;&gt;"REVIEWED",COUNTIF(BA174:BC174,"UNCLEAR")&gt;0,COUNTA(BA174:BC174)&lt;3,(COUNTIF(BA174:BC174,"0")+COUNTIF(BA174:BC174,"1")+COUNTIF(BA174:BC174,"2"))=0,AJ174=""),"",(COUNTIF(BA174:BC174,"1")+2*COUNTIF(BA174:BC174,"2"))/(2*(COUNTIF(BA174:BC174,"0")+COUNTIF(BA174:BC174,"1")+COUNTIF(BA174:BC174,"2"))))</x:f>
      </x:c>
    </x:row>
    <x:row r="175" ht="66" customHeight="1">
      <x:c r="A175" s="9" t="str">
        <x:v>BATCH_17</x:v>
      </x:c>
      <x:c r="B175" s="9" t="n">
        <x:v>169</x:v>
      </x:c>
      <x:c r="C175" s="9" t="str">
        <x:v>TRF-023</x:v>
      </x:c>
      <x:c r="D175" s="9" t="str">
        <x:v>TRAFICOM</x:v>
      </x:c>
      <x:c r="E175" s="9" t="str">
        <x:v>DIRECT_STATIC</x:v>
      </x:c>
      <x:c r="F175" s="9" t="str">
        <x:v>RUN_01</x:v>
      </x:c>
      <x:c r="G175" s="12" t="str">
        <x:v>OFFICIAL_ELIGIBLE_OUTPUT</x:v>
      </x:c>
      <x:c r="H175" s="12" t="str">
        <x:v>SINGLESHOT_CAPTURED_DIAGNOSTIC_PASS</x:v>
      </x:c>
      <x:c r="I175" s="12" t="str">
        <x:v>PARSED</x:v>
      </x:c>
      <x:c r="J175" s="12" t="str">
        <x:v>PASS</x:v>
      </x:c>
      <x:c r="K175" s="9" t="n">
        <x:v>8</x:v>
      </x:c>
      <x:c r="L175" s="9" t="n">
        <x:v>8</x:v>
      </x:c>
      <x:c r="M175" s="9" t="n">
        <x:v>3</x:v>
      </x:c>
      <x:c r="N175" s="9" t="n">
        <x:v>0</x:v>
      </x:c>
      <x:c r="O175" s="9" t="str">
        <x:v>TRF-023-P01</x:v>
      </x:c>
      <x:c r="P175" s="9" t="str">
        <x:v>PASS</x:v>
      </x:c>
      <x:c r="Q175" s="9" t="str">
        <x:v>PASS</x:v>
      </x:c>
      <x:c r="R175" s="9" t="str">
        <x:v>CORRECT_BEHAVIOR</x:v>
      </x:c>
      <x:c r="S175" s="9" t="str">
        <x:v>TRF-023-F01</x:v>
      </x:c>
      <x:c r="T175" s="9" t="str">
        <x:v>FAIL</x:v>
      </x:c>
      <x:c r="U175" s="9" t="str">
        <x:v>PASS</x:v>
      </x:c>
      <x:c r="V175" s="9" t="str">
        <x:v>FALSE_ACCEPT</x:v>
      </x:c>
      <x:c r="W175" s="13" t="str">
        <x:v>NOT_REVIEWED</x:v>
      </x:c>
      <x:c r="X175" s="13" t="str"/>
      <x:c r="Y175" s="13" t="str"/>
      <x:c r="Z175" s="13" t="str"/>
      <x:c r="AA175" s="13" t="str"/>
      <x:c r="AB175" s="13" t="str"/>
      <x:c r="AC175" s="13" t="str"/>
      <x:c r="AD175" s="13" t="str"/>
      <x:c r="AE175" s="13" t="str"/>
      <x:c r="AF175" s="13" t="str"/>
      <x:c r="AG175" s="13" t="str"/>
      <x:c r="AH175" s="13" t="str"/>
      <x:c r="AI175" s="16" t="str">
        <x:f>IF(AND(W175="REVIEWED",X175&lt;&gt;"",Y175&lt;&gt;"",COUNTA(Z175:AF175)=7,COUNTIF(Z175:AF175,"UNCLEAR")=0,(COUNTIF(Z175:AF175,"0")+COUNTIF(Z175:AF175,"1")+COUNTIF(Z175:AF175,"2"))&gt;0,AG175&lt;&gt;"",AH175&lt;&gt;"",AJ175&lt;&gt;""),(COUNTIF(Z175:AF175,"1")+2*COUNTIF(Z175:AF175,"2"))/(2*(COUNTIF(Z175:AF175,"0")+COUNTIF(Z175:AF175,"1")+COUNTIF(Z175:AF175,"2"))),"")</x:f>
      </x:c>
      <x:c r="AJ175" s="14" t="str"/>
      <x:c r="AK175" s="14" t="str"/>
      <x:c r="AL175" s="14" t="str"/>
      <x:c r="AM175" s="9" t="str">
        <x:v>RDF_FALSE_ACCEPT; RDF_FALSE_REJECT</x:v>
      </x:c>
      <x:c r="AN175" s="9" t="str">
        <x:v>3.2.3 / Annex II</x:v>
      </x:c>
      <x:c r="AO175" s="9" t="str">
        <x:v>MVP/SHACL_GENERATION_PIPELINE/experiments/LUNA_CONTEXTUAL_SINGLESHOT/RUN_01/runs/RUN-TRF-023-20260831T155558493393Z/artifacts/attempt_01/extracted_shape.ttl</x:v>
      </x:c>
      <x:c r="AP175" s="9" t="str">
        <x:v>b4c6d19b2e14742e6352212c1506a53e47c504824214ad24654849345d8dfc51</x:v>
      </x:c>
      <x:c r="AQ175" s="52" t="inlineStr">
        <x:is>
          <x:t xml:space="preserve">PASS</x:t>
        </x:is>
      </x:c>
      <x:c r="AR175" s="53" t="inlineStr">
        <x:is>
          <x:t xml:space="preserve">VALID</x:t>
        </x:is>
      </x:c>
      <x:c r="AS175" s="53" t="inlineStr">
        <x:is>
          <x:t xml:space="preserve">TRF-023-P01=ACTIVATED | TRF-023-F01=ACTIVATED</x:t>
        </x:is>
      </x:c>
      <x:c r="AT175" s="53">
        <x:v>1</x:v>
      </x:c>
      <x:c r="AU175" s="53">
        <x:v>0</x:v>
      </x:c>
      <x:c r="AV175" s="53">
        <x:v>0</x:v>
      </x:c>
      <x:c r="AW175" s="53" t="inlineStr">
        <x:is>
          <x:t xml:space="preserve"/>
        </x:is>
      </x:c>
      <x:c r="AX175" s="53">
        <x:v>1</x:v>
      </x:c>
      <x:c r="AY175" s="53">
        <x:v>0</x:v>
      </x:c>
      <x:c r="AZ175" s="53">
        <x:v>0</x:v>
      </x:c>
      <x:c r="BA175" s="54"/>
      <x:c r="BB175" s="54"/>
      <x:c r="BC175" s="54"/>
      <x:c r="BD175" s="55" t="str">
        <x:f>IF(OR(W175&lt;&gt;"REVIEWED",COUNTIF(BA175:BC175,"UNCLEAR")&gt;0,COUNTA(BA175:BC175)&lt;3,(COUNTIF(BA175:BC175,"0")+COUNTIF(BA175:BC175,"1")+COUNTIF(BA175:BC175,"2"))=0,AJ175=""),"",(COUNTIF(BA175:BC175,"1")+2*COUNTIF(BA175:BC175,"2"))/(2*(COUNTIF(BA175:BC175,"0")+COUNTIF(BA175:BC175,"1")+COUNTIF(BA175:BC175,"2"))))</x:f>
      </x:c>
    </x:row>
    <x:row r="176" ht="66" customHeight="1">
      <x:c r="A176" s="9" t="str">
        <x:v>BATCH_17</x:v>
      </x:c>
      <x:c r="B176" s="9" t="n">
        <x:v>170</x:v>
      </x:c>
      <x:c r="C176" s="9" t="str">
        <x:v>I2-047</x:v>
      </x:c>
      <x:c r="D176" s="9" t="str">
        <x:v>I2</x:v>
      </x:c>
      <x:c r="E176" s="9" t="str">
        <x:v>DIRECT_CALCULATION</x:v>
      </x:c>
      <x:c r="F176" s="9" t="str">
        <x:v>RUN_01</x:v>
      </x:c>
      <x:c r="G176" s="12" t="str">
        <x:v>OFFICIAL_ELIGIBLE_OUTPUT</x:v>
      </x:c>
      <x:c r="H176" s="12" t="str">
        <x:v>SINGLESHOT_CAPTURED_DIAGNOSTIC_PASS</x:v>
      </x:c>
      <x:c r="I176" s="12" t="str">
        <x:v>PARSED</x:v>
      </x:c>
      <x:c r="J176" s="12" t="str">
        <x:v>PASS</x:v>
      </x:c>
      <x:c r="K176" s="9" t="n">
        <x:v>8</x:v>
      </x:c>
      <x:c r="L176" s="9" t="n">
        <x:v>8</x:v>
      </x:c>
      <x:c r="M176" s="9" t="n">
        <x:v>8</x:v>
      </x:c>
      <x:c r="N176" s="9" t="n">
        <x:v>1</x:v>
      </x:c>
      <x:c r="O176" s="9" t="str">
        <x:v>I2-047-G-P02</x:v>
      </x:c>
      <x:c r="P176" s="9" t="str">
        <x:v>PASS</x:v>
      </x:c>
      <x:c r="Q176" s="9" t="str">
        <x:v>PASS</x:v>
      </x:c>
      <x:c r="R176" s="9" t="str">
        <x:v>CORRECT_BEHAVIOR</x:v>
      </x:c>
      <x:c r="S176" s="9" t="str">
        <x:v>I2-047-G-F03</x:v>
      </x:c>
      <x:c r="T176" s="9" t="str">
        <x:v>FAIL</x:v>
      </x:c>
      <x:c r="U176" s="9" t="str">
        <x:v>FAIL</x:v>
      </x:c>
      <x:c r="V176" s="9" t="str">
        <x:v>CORRECT_BEHAVIOR</x:v>
      </x:c>
      <x:c r="W176" s="13" t="str">
        <x:v>NOT_REVIEWED</x:v>
      </x:c>
      <x:c r="X176" s="13" t="str"/>
      <x:c r="Y176" s="13" t="str"/>
      <x:c r="Z176" s="13" t="str"/>
      <x:c r="AA176" s="13" t="str"/>
      <x:c r="AB176" s="13" t="str"/>
      <x:c r="AC176" s="13" t="str"/>
      <x:c r="AD176" s="13" t="str"/>
      <x:c r="AE176" s="13" t="str"/>
      <x:c r="AF176" s="13" t="str"/>
      <x:c r="AG176" s="13" t="str"/>
      <x:c r="AH176" s="13" t="str"/>
      <x:c r="AI176" s="16" t="str">
        <x:f>IF(AND(W176="REVIEWED",X176&lt;&gt;"",Y176&lt;&gt;"",COUNTA(Z176:AF176)=7,COUNTIF(Z176:AF176,"UNCLEAR")=0,(COUNTIF(Z176:AF176,"0")+COUNTIF(Z176:AF176,"1")+COUNTIF(Z176:AF176,"2"))&gt;0,AG176&lt;&gt;"",AH176&lt;&gt;"",AJ176&lt;&gt;""),(COUNTIF(Z176:AF176,"1")+2*COUNTIF(Z176:AF176,"2"))/(2*(COUNTIF(Z176:AF176,"0")+COUNTIF(Z176:AF176,"1")+COUNTIF(Z176:AF176,"2"))),"")</x:f>
      </x:c>
      <x:c r="AJ176" s="14" t="str"/>
      <x:c r="AK176" s="14" t="str"/>
      <x:c r="AL176" s="14" t="str"/>
      <x:c r="AM176" s="9" t="str"/>
      <x:c r="AN176" s="9" t="str">
        <x:v>I2.11.4</x:v>
      </x:c>
      <x:c r="AO176" s="9" t="str">
        <x:v>MVP/SHACL_GENERATION_PIPELINE/experiments/LUNA_CONTEXTUAL_SINGLESHOT/RUN_01/runs/RUN-I2-047-20260831T143816530828Z/artifacts/attempt_01/extracted_shape.ttl</x:v>
      </x:c>
      <x:c r="AP176" s="9" t="str">
        <x:v>6a42fb939479bd0d546413c46eb64e60725a2f52c54b3fa0eabafaa6bd155b74</x:v>
      </x:c>
      <x:c r="AQ176" s="52" t="inlineStr">
        <x:is>
          <x:t xml:space="preserve">PASS</x:t>
        </x:is>
      </x:c>
      <x:c r="AR176" s="53" t="inlineStr">
        <x:is>
          <x:t xml:space="preserve">VALID</x:t>
        </x:is>
      </x:c>
      <x:c r="AS176" s="53" t="inlineStr">
        <x:is>
          <x:t xml:space="preserve">I2-047-G-P02=ACTIVATED | I2-047-G-F03=ACTIVATED</x:t>
        </x:is>
      </x:c>
      <x:c r="AT176" s="53">
        <x:v>1</x:v>
      </x:c>
      <x:c r="AU176" s="53">
        <x:v>7</x:v>
      </x:c>
      <x:c r="AV176" s="53">
        <x:v>25</x:v>
      </x:c>
      <x:c r="AW176" s="53" t="inlineStr">
        <x:is>
          <x:t xml:space="preserve">sh:class, sh:datatype, sh:hasValue, sh:maxCount, sh:minCount, sh:node, sh:property</x:t>
        </x:is>
      </x:c>
      <x:c r="AX176" s="53">
        <x:v>1</x:v>
      </x:c>
      <x:c r="AY176" s="53">
        <x:v>1</x:v>
      </x:c>
      <x:c r="AZ176" s="53">
        <x:v>0</x:v>
      </x:c>
      <x:c r="BA176" s="54"/>
      <x:c r="BB176" s="54"/>
      <x:c r="BC176" s="54"/>
      <x:c r="BD176" s="55" t="str">
        <x:f>IF(OR(W176&lt;&gt;"REVIEWED",COUNTIF(BA176:BC176,"UNCLEAR")&gt;0,COUNTA(BA176:BC176)&lt;3,(COUNTIF(BA176:BC176,"0")+COUNTIF(BA176:BC176,"1")+COUNTIF(BA176:BC176,"2"))=0,AJ176=""),"",(COUNTIF(BA176:BC176,"1")+2*COUNTIF(BA176:BC176,"2"))/(2*(COUNTIF(BA176:BC176,"0")+COUNTIF(BA176:BC176,"1")+COUNTIF(BA176:BC176,"2"))))</x:f>
      </x:c>
    </x:row>
    <x:row r="177" ht="66" customHeight="1">
      <x:c r="A177" s="9" t="str">
        <x:v>BATCH_18</x:v>
      </x:c>
      <x:c r="B177" s="9" t="n">
        <x:v>171</x:v>
      </x:c>
      <x:c r="C177" s="9" t="str">
        <x:v>TRF-053</x:v>
      </x:c>
      <x:c r="D177" s="9" t="str">
        <x:v>TRAFICOM</x:v>
      </x:c>
      <x:c r="E177" s="9" t="str">
        <x:v>DIRECT_CALCULATION</x:v>
      </x:c>
      <x:c r="F177" s="9" t="str">
        <x:v>RUN_01</x:v>
      </x:c>
      <x:c r="G177" s="12" t="str">
        <x:v>OFFICIAL_ELIGIBLE_OUTPUT</x:v>
      </x:c>
      <x:c r="H177" s="12" t="str">
        <x:v>SINGLESHOT_CAPTURED_DIAGNOSTIC_PASS</x:v>
      </x:c>
      <x:c r="I177" s="12" t="str">
        <x:v>PARSED</x:v>
      </x:c>
      <x:c r="J177" s="12" t="str">
        <x:v>PASS</x:v>
      </x:c>
      <x:c r="K177" s="9" t="n">
        <x:v>8</x:v>
      </x:c>
      <x:c r="L177" s="9" t="n">
        <x:v>8</x:v>
      </x:c>
      <x:c r="M177" s="9" t="n">
        <x:v>5</x:v>
      </x:c>
      <x:c r="N177" s="9" t="n">
        <x:v>0</x:v>
      </x:c>
      <x:c r="O177" s="9" t="str">
        <x:v>TRF-053-P03</x:v>
      </x:c>
      <x:c r="P177" s="9" t="str">
        <x:v>PASS</x:v>
      </x:c>
      <x:c r="Q177" s="9" t="str">
        <x:v>FAIL</x:v>
      </x:c>
      <x:c r="R177" s="9" t="str">
        <x:v>FALSE_REJECT</x:v>
      </x:c>
      <x:c r="S177" s="9" t="str">
        <x:v>TRF-053-F03</x:v>
      </x:c>
      <x:c r="T177" s="9" t="str">
        <x:v>FAIL</x:v>
      </x:c>
      <x:c r="U177" s="9" t="str">
        <x:v>FAIL</x:v>
      </x:c>
      <x:c r="V177" s="9" t="str">
        <x:v>CORRECT_BEHAVIOR</x:v>
      </x:c>
      <x:c r="W177" s="13" t="str">
        <x:v>NOT_REVIEWED</x:v>
      </x:c>
      <x:c r="X177" s="13" t="str"/>
      <x:c r="Y177" s="13" t="str"/>
      <x:c r="Z177" s="13" t="str"/>
      <x:c r="AA177" s="13" t="str"/>
      <x:c r="AB177" s="13" t="str"/>
      <x:c r="AC177" s="13" t="str"/>
      <x:c r="AD177" s="13" t="str"/>
      <x:c r="AE177" s="13" t="str"/>
      <x:c r="AF177" s="13" t="str"/>
      <x:c r="AG177" s="13" t="str"/>
      <x:c r="AH177" s="13" t="str"/>
      <x:c r="AI177" s="16" t="str">
        <x:f>IF(AND(W177="REVIEWED",X177&lt;&gt;"",Y177&lt;&gt;"",COUNTA(Z177:AF177)=7,COUNTIF(Z177:AF177,"UNCLEAR")=0,(COUNTIF(Z177:AF177,"0")+COUNTIF(Z177:AF177,"1")+COUNTIF(Z177:AF177,"2"))&gt;0,AG177&lt;&gt;"",AH177&lt;&gt;"",AJ177&lt;&gt;""),(COUNTIF(Z177:AF177,"1")+2*COUNTIF(Z177:AF177,"2"))/(2*(COUNTIF(Z177:AF177,"0")+COUNTIF(Z177:AF177,"1")+COUNTIF(Z177:AF177,"2"))),"")</x:f>
      </x:c>
      <x:c r="AJ177" s="14" t="str"/>
      <x:c r="AK177" s="14" t="str"/>
      <x:c r="AL177" s="14" t="str"/>
      <x:c r="AM177" s="9" t="str">
        <x:v>ALWAYS_FAIL; RDF_FALSE_REJECT</x:v>
      </x:c>
      <x:c r="AN177" s="9" t="str">
        <x:v>4.5.1</x:v>
      </x:c>
      <x:c r="AO177" s="9" t="str">
        <x:v>MVP/SHACL_GENERATION_PIPELINE/experiments/LUNA_CONTEXTUAL_SINGLESHOT/RUN_01/runs/RUN-TRF-053-20260831T161052906880Z/artifacts/attempt_01/extracted_shape.ttl</x:v>
      </x:c>
      <x:c r="AP177" s="9" t="str">
        <x:v>fd42282a4783c6611e29af0be104bb5e34686b13fb5ffab28735b13696fbef18</x:v>
      </x:c>
      <x:c r="AQ177" s="52" t="inlineStr">
        <x:is>
          <x:t xml:space="preserve">PASS</x:t>
        </x:is>
      </x:c>
      <x:c r="AR177" s="53" t="inlineStr">
        <x:is>
          <x:t xml:space="preserve">VALID</x:t>
        </x:is>
      </x:c>
      <x:c r="AS177" s="53" t="inlineStr">
        <x:is>
          <x:t xml:space="preserve">TRF-053-P03=ACTIVATED | TRF-053-F03=ACTIVATED</x:t>
        </x:is>
      </x:c>
      <x:c r="AT177" s="53">
        <x:v>1</x:v>
      </x:c>
      <x:c r="AU177" s="53">
        <x:v>24</x:v>
      </x:c>
      <x:c r="AV177" s="53">
        <x:v>97</x:v>
      </x:c>
      <x:c r="AW177" s="53" t="inlineStr">
        <x:is>
          <x:t xml:space="preserve">sh:datatype, sh:hasValue, sh:maxCount, sh:minCount, sh:minInclusive, sh:node, sh:property</x:t>
        </x:is>
      </x:c>
      <x:c r="AX177" s="53">
        <x:v>1</x:v>
      </x:c>
      <x:c r="AY177" s="53">
        <x:v>1</x:v>
      </x:c>
      <x:c r="AZ177" s="53">
        <x:v>0</x:v>
      </x:c>
      <x:c r="BA177" s="54"/>
      <x:c r="BB177" s="54"/>
      <x:c r="BC177" s="54"/>
      <x:c r="BD177" s="55" t="str">
        <x:f>IF(OR(W177&lt;&gt;"REVIEWED",COUNTIF(BA177:BC177,"UNCLEAR")&gt;0,COUNTA(BA177:BC177)&lt;3,(COUNTIF(BA177:BC177,"0")+COUNTIF(BA177:BC177,"1")+COUNTIF(BA177:BC177,"2"))=0,AJ177=""),"",(COUNTIF(BA177:BC177,"1")+2*COUNTIF(BA177:BC177,"2"))/(2*(COUNTIF(BA177:BC177,"0")+COUNTIF(BA177:BC177,"1")+COUNTIF(BA177:BC177,"2"))))</x:f>
      </x:c>
    </x:row>
    <x:row r="178" ht="66" customHeight="1">
      <x:c r="A178" s="9" t="str">
        <x:v>BATCH_18</x:v>
      </x:c>
      <x:c r="B178" s="9" t="n">
        <x:v>172</x:v>
      </x:c>
      <x:c r="C178" s="9" t="str">
        <x:v>TRF-091</x:v>
      </x:c>
      <x:c r="D178" s="9" t="str">
        <x:v>TRAFICOM</x:v>
      </x:c>
      <x:c r="E178" s="9" t="str">
        <x:v>DIRECT_STATIC</x:v>
      </x:c>
      <x:c r="F178" s="9" t="str">
        <x:v>RUN_01</x:v>
      </x:c>
      <x:c r="G178" s="12" t="str">
        <x:v>OFFICIAL_ELIGIBLE_OUTPUT</x:v>
      </x:c>
      <x:c r="H178" s="12" t="str">
        <x:v>SINGLESHOT_CAPTURED_DIAGNOSTIC_PASS</x:v>
      </x:c>
      <x:c r="I178" s="12" t="str">
        <x:v>PARSED</x:v>
      </x:c>
      <x:c r="J178" s="12" t="str">
        <x:v>PASS</x:v>
      </x:c>
      <x:c r="K178" s="9" t="n">
        <x:v>4</x:v>
      </x:c>
      <x:c r="L178" s="9" t="n">
        <x:v>4</x:v>
      </x:c>
      <x:c r="M178" s="9" t="n">
        <x:v>3</x:v>
      </x:c>
      <x:c r="N178" s="9" t="n">
        <x:v>0</x:v>
      </x:c>
      <x:c r="O178" s="9" t="str">
        <x:v>TRF-091-P01</x:v>
      </x:c>
      <x:c r="P178" s="9" t="str">
        <x:v>PASS</x:v>
      </x:c>
      <x:c r="Q178" s="9" t="str">
        <x:v>FAIL</x:v>
      </x:c>
      <x:c r="R178" s="9" t="str">
        <x:v>FALSE_REJECT</x:v>
      </x:c>
      <x:c r="S178" s="9" t="str">
        <x:v>TRF-091-F01</x:v>
      </x:c>
      <x:c r="T178" s="9" t="str">
        <x:v>FAIL</x:v>
      </x:c>
      <x:c r="U178" s="9" t="str">
        <x:v>FAIL</x:v>
      </x:c>
      <x:c r="V178" s="9" t="str">
        <x:v>CORRECT_BEHAVIOR</x:v>
      </x:c>
      <x:c r="W178" s="13" t="str">
        <x:v>NOT_REVIEWED</x:v>
      </x:c>
      <x:c r="X178" s="13" t="str"/>
      <x:c r="Y178" s="13" t="str"/>
      <x:c r="Z178" s="13" t="str"/>
      <x:c r="AA178" s="13" t="str"/>
      <x:c r="AB178" s="13" t="str"/>
      <x:c r="AC178" s="13" t="str"/>
      <x:c r="AD178" s="13" t="str"/>
      <x:c r="AE178" s="13" t="str"/>
      <x:c r="AF178" s="13" t="str"/>
      <x:c r="AG178" s="13" t="str"/>
      <x:c r="AH178" s="13" t="str"/>
      <x:c r="AI178" s="16" t="str">
        <x:f>IF(AND(W178="REVIEWED",X178&lt;&gt;"",Y178&lt;&gt;"",COUNTA(Z178:AF178)=7,COUNTIF(Z178:AF178,"UNCLEAR")=0,(COUNTIF(Z178:AF178,"0")+COUNTIF(Z178:AF178,"1")+COUNTIF(Z178:AF178,"2"))&gt;0,AG178&lt;&gt;"",AH178&lt;&gt;"",AJ178&lt;&gt;""),(COUNTIF(Z178:AF178,"1")+2*COUNTIF(Z178:AF178,"2"))/(2*(COUNTIF(Z178:AF178,"0")+COUNTIF(Z178:AF178,"1")+COUNTIF(Z178:AF178,"2"))),"")</x:f>
      </x:c>
      <x:c r="AJ178" s="14" t="str"/>
      <x:c r="AK178" s="14" t="str"/>
      <x:c r="AL178" s="14" t="str"/>
      <x:c r="AM178" s="9" t="str">
        <x:v>ALWAYS_FAIL; RDF_FALSE_REJECT</x:v>
      </x:c>
      <x:c r="AN178" s="9" t="str">
        <x:v>6.5.3.4</x:v>
      </x:c>
      <x:c r="AO178" s="9" t="str">
        <x:v>MVP/SHACL_GENERATION_PIPELINE/experiments/LUNA_CONTEXTUAL_SINGLESHOT/RUN_01/runs/RUN-TRF-091-20260831T162713880774Z/artifacts/attempt_01/extracted_shape.ttl</x:v>
      </x:c>
      <x:c r="AP178" s="9" t="str">
        <x:v>85889a6365db4fa147241bb93b11c0eb776b769acec5f39f1572d1ecd4af8a45</x:v>
      </x:c>
      <x:c r="AQ178" s="52" t="inlineStr">
        <x:is>
          <x:t xml:space="preserve">PASS</x:t>
        </x:is>
      </x:c>
      <x:c r="AR178" s="53" t="inlineStr">
        <x:is>
          <x:t xml:space="preserve">VALID</x:t>
        </x:is>
      </x:c>
      <x:c r="AS178" s="53" t="inlineStr">
        <x:is>
          <x:t xml:space="preserve">TRF-091-P01=ACTIVATED | TRF-091-F01=ACTIVATED</x:t>
        </x:is>
      </x:c>
      <x:c r="AT178" s="53">
        <x:v>2</x:v>
      </x:c>
      <x:c r="AU178" s="53">
        <x:v>4</x:v>
      </x:c>
      <x:c r="AV178" s="53">
        <x:v>18</x:v>
      </x:c>
      <x:c r="AW178" s="53" t="inlineStr">
        <x:is>
          <x:t xml:space="preserve">sh:class, sh:datatype, sh:hasValue, sh:maxCount, sh:minCount, sh:node, sh:nodeKind, sh:property</x:t>
        </x:is>
      </x:c>
      <x:c r="AX178" s="53">
        <x:v>0</x:v>
      </x:c>
      <x:c r="AY178" s="53">
        <x:v>1</x:v>
      </x:c>
      <x:c r="AZ178" s="53">
        <x:v>0</x:v>
      </x:c>
      <x:c r="BA178" s="54"/>
      <x:c r="BB178" s="54"/>
      <x:c r="BC178" s="54"/>
      <x:c r="BD178" s="55" t="str">
        <x:f>IF(OR(W178&lt;&gt;"REVIEWED",COUNTIF(BA178:BC178,"UNCLEAR")&gt;0,COUNTA(BA178:BC178)&lt;3,(COUNTIF(BA178:BC178,"0")+COUNTIF(BA178:BC178,"1")+COUNTIF(BA178:BC178,"2"))=0,AJ178=""),"",(COUNTIF(BA178:BC178,"1")+2*COUNTIF(BA178:BC178,"2"))/(2*(COUNTIF(BA178:BC178,"0")+COUNTIF(BA178:BC178,"1")+COUNTIF(BA178:BC178,"2"))))</x:f>
      </x:c>
    </x:row>
    <x:row r="179" ht="66" customHeight="1">
      <x:c r="A179" s="9" t="str">
        <x:v>BATCH_18</x:v>
      </x:c>
      <x:c r="B179" s="9" t="n">
        <x:v>173</x:v>
      </x:c>
      <x:c r="C179" s="9" t="str">
        <x:v>TRF-083</x:v>
      </x:c>
      <x:c r="D179" s="9" t="str">
        <x:v>TRAFICOM</x:v>
      </x:c>
      <x:c r="E179" s="9" t="str">
        <x:v>DIRECT_STATIC</x:v>
      </x:c>
      <x:c r="F179" s="9" t="str">
        <x:v>RUN_01</x:v>
      </x:c>
      <x:c r="G179" s="12" t="str">
        <x:v>OFFICIAL_ELIGIBLE_OUTPUT</x:v>
      </x:c>
      <x:c r="H179" s="12" t="str">
        <x:v>SINGLESHOT_CAPTURED_DIAGNOSTIC_PASS</x:v>
      </x:c>
      <x:c r="I179" s="12" t="str">
        <x:v>PARSED</x:v>
      </x:c>
      <x:c r="J179" s="12" t="str">
        <x:v>PASS</x:v>
      </x:c>
      <x:c r="K179" s="9" t="n">
        <x:v>4</x:v>
      </x:c>
      <x:c r="L179" s="9" t="n">
        <x:v>4</x:v>
      </x:c>
      <x:c r="M179" s="9" t="n">
        <x:v>3</x:v>
      </x:c>
      <x:c r="N179" s="9" t="n">
        <x:v>0</x:v>
      </x:c>
      <x:c r="O179" s="9" t="str">
        <x:v>TRF-083-P02</x:v>
      </x:c>
      <x:c r="P179" s="9" t="str">
        <x:v>PASS</x:v>
      </x:c>
      <x:c r="Q179" s="9" t="str">
        <x:v>PASS</x:v>
      </x:c>
      <x:c r="R179" s="9" t="str">
        <x:v>CORRECT_BEHAVIOR</x:v>
      </x:c>
      <x:c r="S179" s="9" t="str">
        <x:v>TRF-083-F01</x:v>
      </x:c>
      <x:c r="T179" s="9" t="str">
        <x:v>FAIL</x:v>
      </x:c>
      <x:c r="U179" s="9" t="str">
        <x:v>FAIL</x:v>
      </x:c>
      <x:c r="V179" s="9" t="str">
        <x:v>CORRECT_BEHAVIOR</x:v>
      </x:c>
      <x:c r="W179" s="13" t="str">
        <x:v>NOT_REVIEWED</x:v>
      </x:c>
      <x:c r="X179" s="13" t="str"/>
      <x:c r="Y179" s="13" t="str"/>
      <x:c r="Z179" s="13" t="str"/>
      <x:c r="AA179" s="13" t="str"/>
      <x:c r="AB179" s="13" t="str"/>
      <x:c r="AC179" s="13" t="str"/>
      <x:c r="AD179" s="13" t="str"/>
      <x:c r="AE179" s="13" t="str"/>
      <x:c r="AF179" s="13" t="str"/>
      <x:c r="AG179" s="13" t="str"/>
      <x:c r="AH179" s="13" t="str"/>
      <x:c r="AI179" s="16" t="str">
        <x:f>IF(AND(W179="REVIEWED",X179&lt;&gt;"",Y179&lt;&gt;"",COUNTA(Z179:AF179)=7,COUNTIF(Z179:AF179,"UNCLEAR")=0,(COUNTIF(Z179:AF179,"0")+COUNTIF(Z179:AF179,"1")+COUNTIF(Z179:AF179,"2"))&gt;0,AG179&lt;&gt;"",AH179&lt;&gt;"",AJ179&lt;&gt;""),(COUNTIF(Z179:AF179,"1")+2*COUNTIF(Z179:AF179,"2"))/(2*(COUNTIF(Z179:AF179,"0")+COUNTIF(Z179:AF179,"1")+COUNTIF(Z179:AF179,"2"))),"")</x:f>
      </x:c>
      <x:c r="AJ179" s="14" t="str"/>
      <x:c r="AK179" s="14" t="str"/>
      <x:c r="AL179" s="14" t="str"/>
      <x:c r="AM179" s="9" t="str">
        <x:v>RDF_FALSE_REJECT</x:v>
      </x:c>
      <x:c r="AN179" s="9" t="str">
        <x:v>6.5.3.1</x:v>
      </x:c>
      <x:c r="AO179" s="9" t="str">
        <x:v>MVP/SHACL_GENERATION_PIPELINE/experiments/LUNA_CONTEXTUAL_SINGLESHOT/RUN_01/runs/RUN-TRF-083-20260831T162301183948Z/artifacts/attempt_01/extracted_shape.ttl</x:v>
      </x:c>
      <x:c r="AP179" s="9" t="str">
        <x:v>7d1e9d32a38ff251efcfed6bcd01e075378d5344b8b3743bd4ce79aea01efc49</x:v>
      </x:c>
      <x:c r="AQ179" s="52" t="inlineStr">
        <x:is>
          <x:t xml:space="preserve">PASS</x:t>
        </x:is>
      </x:c>
      <x:c r="AR179" s="53" t="inlineStr">
        <x:is>
          <x:t xml:space="preserve">VALID</x:t>
        </x:is>
      </x:c>
      <x:c r="AS179" s="53" t="inlineStr">
        <x:is>
          <x:t xml:space="preserve">TRF-083-P02=ACTIVATED | TRF-083-F01=ACTIVATED</x:t>
        </x:is>
      </x:c>
      <x:c r="AT179" s="53">
        <x:v>1</x:v>
      </x:c>
      <x:c r="AU179" s="53">
        <x:v>10</x:v>
      </x:c>
      <x:c r="AV179" s="53">
        <x:v>31</x:v>
      </x:c>
      <x:c r="AW179" s="53" t="inlineStr">
        <x:is>
          <x:t xml:space="preserve">sh:class, sh:datatype, sh:hasValue, sh:minCount, sh:node, sh:or, sh:property</x:t>
        </x:is>
      </x:c>
      <x:c r="AX179" s="53">
        <x:v>0</x:v>
      </x:c>
      <x:c r="AY179" s="53">
        <x:v>1</x:v>
      </x:c>
      <x:c r="AZ179" s="53">
        <x:v>1</x:v>
      </x:c>
      <x:c r="BA179" s="54"/>
      <x:c r="BB179" s="54"/>
      <x:c r="BC179" s="54"/>
      <x:c r="BD179" s="55" t="str">
        <x:f>IF(OR(W179&lt;&gt;"REVIEWED",COUNTIF(BA179:BC179,"UNCLEAR")&gt;0,COUNTA(BA179:BC179)&lt;3,(COUNTIF(BA179:BC179,"0")+COUNTIF(BA179:BC179,"1")+COUNTIF(BA179:BC179,"2"))=0,AJ179=""),"",(COUNTIF(BA179:BC179,"1")+2*COUNTIF(BA179:BC179,"2"))/(2*(COUNTIF(BA179:BC179,"0")+COUNTIF(BA179:BC179,"1")+COUNTIF(BA179:BC179,"2"))))</x:f>
      </x:c>
    </x:row>
    <x:row r="180" ht="66" customHeight="1">
      <x:c r="A180" s="9" t="str">
        <x:v>BATCH_18</x:v>
      </x:c>
      <x:c r="B180" s="9" t="n">
        <x:v>174</x:v>
      </x:c>
      <x:c r="C180" s="9" t="str">
        <x:v>TRF-041</x:v>
      </x:c>
      <x:c r="D180" s="9" t="str">
        <x:v>TRAFICOM</x:v>
      </x:c>
      <x:c r="E180" s="9" t="str">
        <x:v>COMPLEX_READINESS</x:v>
      </x:c>
      <x:c r="F180" s="9" t="str">
        <x:v>RUN_01</x:v>
      </x:c>
      <x:c r="G180" s="12" t="str">
        <x:v>OFFICIAL_ELIGIBLE_OUTPUT</x:v>
      </x:c>
      <x:c r="H180" s="12" t="str">
        <x:v>SINGLESHOT_CAPTURED_DIAGNOSTIC_PASS</x:v>
      </x:c>
      <x:c r="I180" s="12" t="str">
        <x:v>PARSED</x:v>
      </x:c>
      <x:c r="J180" s="12" t="str">
        <x:v>PASS</x:v>
      </x:c>
      <x:c r="K180" s="9" t="n">
        <x:v>12</x:v>
      </x:c>
      <x:c r="L180" s="9" t="n">
        <x:v>12</x:v>
      </x:c>
      <x:c r="M180" s="9" t="n">
        <x:v>10</x:v>
      </x:c>
      <x:c r="N180" s="9" t="n">
        <x:v>0</x:v>
      </x:c>
      <x:c r="O180" s="9" t="str">
        <x:v>TRF-041-P01</x:v>
      </x:c>
      <x:c r="P180" s="9" t="str">
        <x:v>PASS</x:v>
      </x:c>
      <x:c r="Q180" s="9" t="str">
        <x:v>PASS</x:v>
      </x:c>
      <x:c r="R180" s="9" t="str">
        <x:v>CORRECT_BEHAVIOR</x:v>
      </x:c>
      <x:c r="S180" s="9" t="str">
        <x:v>TRF-041-F03</x:v>
      </x:c>
      <x:c r="T180" s="9" t="str">
        <x:v>FAIL</x:v>
      </x:c>
      <x:c r="U180" s="9" t="str">
        <x:v>FAIL</x:v>
      </x:c>
      <x:c r="V180" s="9" t="str">
        <x:v>CORRECT_BEHAVIOR</x:v>
      </x:c>
      <x:c r="W180" s="13" t="str">
        <x:v>NOT_REVIEWED</x:v>
      </x:c>
      <x:c r="X180" s="13" t="str"/>
      <x:c r="Y180" s="13" t="str"/>
      <x:c r="Z180" s="13" t="str"/>
      <x:c r="AA180" s="13" t="str"/>
      <x:c r="AB180" s="13" t="str"/>
      <x:c r="AC180" s="13" t="str"/>
      <x:c r="AD180" s="13" t="str"/>
      <x:c r="AE180" s="13" t="str"/>
      <x:c r="AF180" s="13" t="str"/>
      <x:c r="AG180" s="13" t="str"/>
      <x:c r="AH180" s="13" t="str"/>
      <x:c r="AI180" s="16" t="str">
        <x:f>IF(AND(W180="REVIEWED",X180&lt;&gt;"",Y180&lt;&gt;"",COUNTA(Z180:AF180)=7,COUNTIF(Z180:AF180,"UNCLEAR")=0,(COUNTIF(Z180:AF180,"0")+COUNTIF(Z180:AF180,"1")+COUNTIF(Z180:AF180,"2"))&gt;0,AG180&lt;&gt;"",AH180&lt;&gt;"",AJ180&lt;&gt;""),(COUNTIF(Z180:AF180,"1")+2*COUNTIF(Z180:AF180,"2"))/(2*(COUNTIF(Z180:AF180,"0")+COUNTIF(Z180:AF180,"1")+COUNTIF(Z180:AF180,"2"))),"")</x:f>
      </x:c>
      <x:c r="AJ180" s="14" t="str"/>
      <x:c r="AK180" s="14" t="str"/>
      <x:c r="AL180" s="14" t="str"/>
      <x:c r="AM180" s="9" t="str">
        <x:v>RDF_FALSE_ACCEPT</x:v>
      </x:c>
      <x:c r="AN180" s="9" t="str">
        <x:v>4.3.2</x:v>
      </x:c>
      <x:c r="AO180" s="9" t="str">
        <x:v>MVP/SHACL_GENERATION_PIPELINE/experiments/LUNA_CONTEXTUAL_SINGLESHOT/RUN_01/runs/RUN-TRF-041-20260831T160339292944Z/artifacts/attempt_01/extracted_shape.ttl</x:v>
      </x:c>
      <x:c r="AP180" s="9" t="str">
        <x:v>ae12c49c86bbb71b48de9c8a99278aed10d76cf7335e3a0629bada826ddaafa9</x:v>
      </x:c>
      <x:c r="AQ180" s="52" t="inlineStr">
        <x:is>
          <x:t xml:space="preserve">PASS</x:t>
        </x:is>
      </x:c>
      <x:c r="AR180" s="53" t="inlineStr">
        <x:is>
          <x:t xml:space="preserve">VALID</x:t>
        </x:is>
      </x:c>
      <x:c r="AS180" s="53" t="inlineStr">
        <x:is>
          <x:t xml:space="preserve">TRF-041-P01=ACTIVATED | TRF-041-F03=ACTIVATED</x:t>
        </x:is>
      </x:c>
      <x:c r="AT180" s="53">
        <x:v>1</x:v>
      </x:c>
      <x:c r="AU180" s="53">
        <x:v>26</x:v>
      </x:c>
      <x:c r="AV180" s="53">
        <x:v>105</x:v>
      </x:c>
      <x:c r="AW180" s="53" t="inlineStr">
        <x:is>
          <x:t xml:space="preserve">sh:datatype, sh:hasValue, sh:maxCount, sh:minCount, sh:node, sh:or, sh:property</x:t>
        </x:is>
      </x:c>
      <x:c r="AX180" s="53">
        <x:v>0</x:v>
      </x:c>
      <x:c r="AY180" s="53">
        <x:v>1</x:v>
      </x:c>
      <x:c r="AZ180" s="53">
        <x:v>1</x:v>
      </x:c>
      <x:c r="BA180" s="54"/>
      <x:c r="BB180" s="54"/>
      <x:c r="BC180" s="54"/>
      <x:c r="BD180" s="55" t="str">
        <x:f>IF(OR(W180&lt;&gt;"REVIEWED",COUNTIF(BA180:BC180,"UNCLEAR")&gt;0,COUNTA(BA180:BC180)&lt;3,(COUNTIF(BA180:BC180,"0")+COUNTIF(BA180:BC180,"1")+COUNTIF(BA180:BC180,"2"))=0,AJ180=""),"",(COUNTIF(BA180:BC180,"1")+2*COUNTIF(BA180:BC180,"2"))/(2*(COUNTIF(BA180:BC180,"0")+COUNTIF(BA180:BC180,"1")+COUNTIF(BA180:BC180,"2"))))</x:f>
      </x:c>
    </x:row>
    <x:row r="181" ht="66" customHeight="1">
      <x:c r="A181" s="9" t="str">
        <x:v>BATCH_18</x:v>
      </x:c>
      <x:c r="B181" s="9" t="n">
        <x:v>175</x:v>
      </x:c>
      <x:c r="C181" s="9" t="str">
        <x:v>TRF-004</x:v>
      </x:c>
      <x:c r="D181" s="9" t="str">
        <x:v>TRAFICOM</x:v>
      </x:c>
      <x:c r="E181" s="9" t="str">
        <x:v>DIRECT_STATIC</x:v>
      </x:c>
      <x:c r="F181" s="9" t="str">
        <x:v>RUN_01</x:v>
      </x:c>
      <x:c r="G181" s="12" t="str">
        <x:v>OFFICIAL_ELIGIBLE_OUTPUT</x:v>
      </x:c>
      <x:c r="H181" s="12" t="str">
        <x:v>SINGLESHOT_CAPTURED_DIAGNOSTIC_PASS</x:v>
      </x:c>
      <x:c r="I181" s="12" t="str">
        <x:v>PARSED</x:v>
      </x:c>
      <x:c r="J181" s="12" t="str">
        <x:v>PASS</x:v>
      </x:c>
      <x:c r="K181" s="9" t="n">
        <x:v>7</x:v>
      </x:c>
      <x:c r="L181" s="9" t="n">
        <x:v>7</x:v>
      </x:c>
      <x:c r="M181" s="9" t="n">
        <x:v>5</x:v>
      </x:c>
      <x:c r="N181" s="9" t="n">
        <x:v>0</x:v>
      </x:c>
      <x:c r="O181" s="9" t="str">
        <x:v>TRF-004-P02</x:v>
      </x:c>
      <x:c r="P181" s="9" t="str">
        <x:v>PASS</x:v>
      </x:c>
      <x:c r="Q181" s="9" t="str">
        <x:v>PASS</x:v>
      </x:c>
      <x:c r="R181" s="9" t="str">
        <x:v>CORRECT_BEHAVIOR</x:v>
      </x:c>
      <x:c r="S181" s="9" t="str">
        <x:v>TRF-004-F03</x:v>
      </x:c>
      <x:c r="T181" s="9" t="str">
        <x:v>FAIL</x:v>
      </x:c>
      <x:c r="U181" s="9" t="str">
        <x:v>PASS</x:v>
      </x:c>
      <x:c r="V181" s="9" t="str">
        <x:v>FALSE_ACCEPT</x:v>
      </x:c>
      <x:c r="W181" s="13" t="str">
        <x:v>NOT_REVIEWED</x:v>
      </x:c>
      <x:c r="X181" s="13" t="str"/>
      <x:c r="Y181" s="13" t="str"/>
      <x:c r="Z181" s="13" t="str"/>
      <x:c r="AA181" s="13" t="str"/>
      <x:c r="AB181" s="13" t="str"/>
      <x:c r="AC181" s="13" t="str"/>
      <x:c r="AD181" s="13" t="str"/>
      <x:c r="AE181" s="13" t="str"/>
      <x:c r="AF181" s="13" t="str"/>
      <x:c r="AG181" s="13" t="str"/>
      <x:c r="AH181" s="13" t="str"/>
      <x:c r="AI181" s="16" t="str">
        <x:f>IF(AND(W181="REVIEWED",X181&lt;&gt;"",Y181&lt;&gt;"",COUNTA(Z181:AF181)=7,COUNTIF(Z181:AF181,"UNCLEAR")=0,(COUNTIF(Z181:AF181,"0")+COUNTIF(Z181:AF181,"1")+COUNTIF(Z181:AF181,"2"))&gt;0,AG181&lt;&gt;"",AH181&lt;&gt;"",AJ181&lt;&gt;""),(COUNTIF(Z181:AF181,"1")+2*COUNTIF(Z181:AF181,"2"))/(2*(COUNTIF(Z181:AF181,"0")+COUNTIF(Z181:AF181,"1")+COUNTIF(Z181:AF181,"2"))),"")</x:f>
      </x:c>
      <x:c r="AJ181" s="14" t="str"/>
      <x:c r="AK181" s="14" t="str"/>
      <x:c r="AL181" s="14" t="str"/>
      <x:c r="AM181" s="9" t="str">
        <x:v>RDF_FALSE_ACCEPT</x:v>
      </x:c>
      <x:c r="AN181" s="9" t="str">
        <x:v>1.4</x:v>
      </x:c>
      <x:c r="AO181" s="9" t="str">
        <x:v>MVP/SHACL_GENERATION_PIPELINE/experiments/LUNA_CONTEXTUAL_SINGLESHOT/RUN_01/runs/RUN-TRF-004-20260831T154748503821Z/artifacts/attempt_01/extracted_shape.ttl</x:v>
      </x:c>
      <x:c r="AP181" s="9" t="str">
        <x:v>7897e8de762a216d92abbbdff57f207fb51c9346675e33abfd5cbd564c4cfa15</x:v>
      </x:c>
      <x:c r="AQ181" s="52" t="inlineStr">
        <x:is>
          <x:t xml:space="preserve">PASS</x:t>
        </x:is>
      </x:c>
      <x:c r="AR181" s="53" t="inlineStr">
        <x:is>
          <x:t xml:space="preserve">VALID</x:t>
        </x:is>
      </x:c>
      <x:c r="AS181" s="53" t="inlineStr">
        <x:is>
          <x:t xml:space="preserve">TRF-004-P02=ACTIVATED | TRF-004-F03=ACTIVATED</x:t>
        </x:is>
      </x:c>
      <x:c r="AT181" s="53">
        <x:v>1</x:v>
      </x:c>
      <x:c r="AU181" s="53">
        <x:v>1</x:v>
      </x:c>
      <x:c r="AV181" s="53">
        <x:v>3</x:v>
      </x:c>
      <x:c r="AW181" s="53" t="inlineStr">
        <x:is>
          <x:t xml:space="preserve">sh:datatype, sh:minCount, sh:property</x:t>
        </x:is>
      </x:c>
      <x:c r="AX181" s="53">
        <x:v>1</x:v>
      </x:c>
      <x:c r="AY181" s="53">
        <x:v>1</x:v>
      </x:c>
      <x:c r="AZ181" s="53">
        <x:v>0</x:v>
      </x:c>
      <x:c r="BA181" s="54"/>
      <x:c r="BB181" s="54"/>
      <x:c r="BC181" s="54"/>
      <x:c r="BD181" s="55" t="str">
        <x:f>IF(OR(W181&lt;&gt;"REVIEWED",COUNTIF(BA181:BC181,"UNCLEAR")&gt;0,COUNTA(BA181:BC181)&lt;3,(COUNTIF(BA181:BC181,"0")+COUNTIF(BA181:BC181,"1")+COUNTIF(BA181:BC181,"2"))=0,AJ181=""),"",(COUNTIF(BA181:BC181,"1")+2*COUNTIF(BA181:BC181,"2"))/(2*(COUNTIF(BA181:BC181,"0")+COUNTIF(BA181:BC181,"1")+COUNTIF(BA181:BC181,"2"))))</x:f>
      </x:c>
    </x:row>
    <x:row r="182" ht="66" customHeight="1">
      <x:c r="A182" s="9" t="str">
        <x:v>BATCH_18</x:v>
      </x:c>
      <x:c r="B182" s="9" t="n">
        <x:v>176</x:v>
      </x:c>
      <x:c r="C182" s="9" t="str">
        <x:v>I2-051</x:v>
      </x:c>
      <x:c r="D182" s="9" t="str">
        <x:v>I2</x:v>
      </x:c>
      <x:c r="E182" s="9" t="str">
        <x:v>DIRECT_CALCULATION</x:v>
      </x:c>
      <x:c r="F182" s="9" t="str">
        <x:v>RUN_01</x:v>
      </x:c>
      <x:c r="G182" s="12" t="str">
        <x:v>OFFICIAL_ELIGIBLE_OUTPUT</x:v>
      </x:c>
      <x:c r="H182" s="12" t="str">
        <x:v>SINGLESHOT_CAPTURED_DIAGNOSTIC_PASS</x:v>
      </x:c>
      <x:c r="I182" s="12" t="str">
        <x:v>PARSED</x:v>
      </x:c>
      <x:c r="J182" s="12" t="str">
        <x:v>PASS</x:v>
      </x:c>
      <x:c r="K182" s="9" t="n">
        <x:v>14</x:v>
      </x:c>
      <x:c r="L182" s="9" t="n">
        <x:v>14</x:v>
      </x:c>
      <x:c r="M182" s="9" t="n">
        <x:v>9</x:v>
      </x:c>
      <x:c r="N182" s="9" t="n">
        <x:v>0</x:v>
      </x:c>
      <x:c r="O182" s="9" t="str">
        <x:v>I2-051-I-P01</x:v>
      </x:c>
      <x:c r="P182" s="9" t="str">
        <x:v>PASS</x:v>
      </x:c>
      <x:c r="Q182" s="9" t="str">
        <x:v>FAIL</x:v>
      </x:c>
      <x:c r="R182" s="9" t="str">
        <x:v>FALSE_REJECT</x:v>
      </x:c>
      <x:c r="S182" s="9" t="str">
        <x:v>I2-051-I-F06</x:v>
      </x:c>
      <x:c r="T182" s="9" t="str">
        <x:v>FAIL</x:v>
      </x:c>
      <x:c r="U182" s="9" t="str">
        <x:v>FAIL</x:v>
      </x:c>
      <x:c r="V182" s="9" t="str">
        <x:v>CORRECT_BEHAVIOR</x:v>
      </x:c>
      <x:c r="W182" s="13" t="str">
        <x:v>NOT_REVIEWED</x:v>
      </x:c>
      <x:c r="X182" s="13" t="str"/>
      <x:c r="Y182" s="13" t="str"/>
      <x:c r="Z182" s="13" t="str"/>
      <x:c r="AA182" s="13" t="str"/>
      <x:c r="AB182" s="13" t="str"/>
      <x:c r="AC182" s="13" t="str"/>
      <x:c r="AD182" s="13" t="str"/>
      <x:c r="AE182" s="13" t="str"/>
      <x:c r="AF182" s="13" t="str"/>
      <x:c r="AG182" s="13" t="str"/>
      <x:c r="AH182" s="13" t="str"/>
      <x:c r="AI182" s="16" t="str">
        <x:f>IF(AND(W182="REVIEWED",X182&lt;&gt;"",Y182&lt;&gt;"",COUNTA(Z182:AF182)=7,COUNTIF(Z182:AF182,"UNCLEAR")=0,(COUNTIF(Z182:AF182,"0")+COUNTIF(Z182:AF182,"1")+COUNTIF(Z182:AF182,"2"))&gt;0,AG182&lt;&gt;"",AH182&lt;&gt;"",AJ182&lt;&gt;""),(COUNTIF(Z182:AF182,"1")+2*COUNTIF(Z182:AF182,"2"))/(2*(COUNTIF(Z182:AF182,"0")+COUNTIF(Z182:AF182,"1")+COUNTIF(Z182:AF182,"2"))),"")</x:f>
      </x:c>
      <x:c r="AJ182" s="14" t="str"/>
      <x:c r="AK182" s="14" t="str"/>
      <x:c r="AL182" s="14" t="str"/>
      <x:c r="AM182" s="9" t="str">
        <x:v>ALWAYS_FAIL; RDF_FALSE_REJECT</x:v>
      </x:c>
      <x:c r="AN182" s="9" t="str">
        <x:v>I2.13.3.1</x:v>
      </x:c>
      <x:c r="AO182" s="9" t="str">
        <x:v>MVP/SHACL_GENERATION_PIPELINE/experiments/LUNA_CONTEXTUAL_SINGLESHOT/RUN_01/runs/RUN-I2-051-20260831T143943696842Z/artifacts/attempt_01/extracted_shape.ttl</x:v>
      </x:c>
      <x:c r="AP182" s="9" t="str">
        <x:v>1ef3421ec897c5fec6892e7d61d443e81fa3e436045fb8ab32550ae9ca0f30cb</x:v>
      </x:c>
      <x:c r="AQ182" s="52" t="inlineStr">
        <x:is>
          <x:t xml:space="preserve">PASS</x:t>
        </x:is>
      </x:c>
      <x:c r="AR182" s="53" t="inlineStr">
        <x:is>
          <x:t xml:space="preserve">VALID</x:t>
        </x:is>
      </x:c>
      <x:c r="AS182" s="53" t="inlineStr">
        <x:is>
          <x:t xml:space="preserve">I2-051-I-P01=ACTIVATED | I2-051-I-F06=ACTIVATED</x:t>
        </x:is>
      </x:c>
      <x:c r="AT182" s="53">
        <x:v>2</x:v>
      </x:c>
      <x:c r="AU182" s="53">
        <x:v>19</x:v>
      </x:c>
      <x:c r="AV182" s="53">
        <x:v>80</x:v>
      </x:c>
      <x:c r="AW182" s="53" t="inlineStr">
        <x:is>
          <x:t xml:space="preserve">sh:class, sh:datatype, sh:hasValue, sh:maxCount, sh:maxInclusive, sh:minCount, sh:minInclusive, sh:node, sh:or, sh:property</x:t>
        </x:is>
      </x:c>
      <x:c r="AX182" s="53">
        <x:v>1</x:v>
      </x:c>
      <x:c r="AY182" s="53">
        <x:v>1</x:v>
      </x:c>
      <x:c r="AZ182" s="53">
        <x:v>1</x:v>
      </x:c>
      <x:c r="BA182" s="54"/>
      <x:c r="BB182" s="54"/>
      <x:c r="BC182" s="54"/>
      <x:c r="BD182" s="55" t="str">
        <x:f>IF(OR(W182&lt;&gt;"REVIEWED",COUNTIF(BA182:BC182,"UNCLEAR")&gt;0,COUNTA(BA182:BC182)&lt;3,(COUNTIF(BA182:BC182,"0")+COUNTIF(BA182:BC182,"1")+COUNTIF(BA182:BC182,"2"))=0,AJ182=""),"",(COUNTIF(BA182:BC182,"1")+2*COUNTIF(BA182:BC182,"2"))/(2*(COUNTIF(BA182:BC182,"0")+COUNTIF(BA182:BC182,"1")+COUNTIF(BA182:BC182,"2"))))</x:f>
      </x:c>
    </x:row>
    <x:row r="183" ht="66" customHeight="1">
      <x:c r="A183" s="9" t="str">
        <x:v>BATCH_18</x:v>
      </x:c>
      <x:c r="B183" s="9" t="n">
        <x:v>177</x:v>
      </x:c>
      <x:c r="C183" s="9" t="str">
        <x:v>IMO-041</x:v>
      </x:c>
      <x:c r="D183" s="9" t="str">
        <x:v>IMO</x:v>
      </x:c>
      <x:c r="E183" s="9" t="str">
        <x:v>DIRECT_STATIC</x:v>
      </x:c>
      <x:c r="F183" s="9" t="str">
        <x:v>RUN_01</x:v>
      </x:c>
      <x:c r="G183" s="12" t="str">
        <x:v>OFFICIAL_ELIGIBLE_OUTPUT</x:v>
      </x:c>
      <x:c r="H183" s="12" t="str">
        <x:v>SINGLESHOT_CAPTURED_DIAGNOSTIC_PASS</x:v>
      </x:c>
      <x:c r="I183" s="12" t="str">
        <x:v>PARSED</x:v>
      </x:c>
      <x:c r="J183" s="12" t="str">
        <x:v>PASS</x:v>
      </x:c>
      <x:c r="K183" s="9" t="n">
        <x:v>6</x:v>
      </x:c>
      <x:c r="L183" s="9" t="n">
        <x:v>6</x:v>
      </x:c>
      <x:c r="M183" s="9" t="n">
        <x:v>5</x:v>
      </x:c>
      <x:c r="N183" s="9" t="n">
        <x:v>0</x:v>
      </x:c>
      <x:c r="O183" s="9" t="str">
        <x:v>IMO-041-P02</x:v>
      </x:c>
      <x:c r="P183" s="9" t="str">
        <x:v>PASS</x:v>
      </x:c>
      <x:c r="Q183" s="9" t="str">
        <x:v>PASS</x:v>
      </x:c>
      <x:c r="R183" s="9" t="str">
        <x:v>CORRECT_BEHAVIOR</x:v>
      </x:c>
      <x:c r="S183" s="9" t="str">
        <x:v>IMO-041-F01</x:v>
      </x:c>
      <x:c r="T183" s="9" t="str">
        <x:v>FAIL</x:v>
      </x:c>
      <x:c r="U183" s="9" t="str">
        <x:v>FAIL</x:v>
      </x:c>
      <x:c r="V183" s="9" t="str">
        <x:v>CORRECT_BEHAVIOR</x:v>
      </x:c>
      <x:c r="W183" s="13" t="str">
        <x:v>NOT_REVIEWED</x:v>
      </x:c>
      <x:c r="X183" s="13" t="str"/>
      <x:c r="Y183" s="13" t="str"/>
      <x:c r="Z183" s="13" t="str"/>
      <x:c r="AA183" s="13" t="str"/>
      <x:c r="AB183" s="13" t="str"/>
      <x:c r="AC183" s="13" t="str"/>
      <x:c r="AD183" s="13" t="str"/>
      <x:c r="AE183" s="13" t="str"/>
      <x:c r="AF183" s="13" t="str"/>
      <x:c r="AG183" s="13" t="str"/>
      <x:c r="AH183" s="13" t="str"/>
      <x:c r="AI183" s="16" t="str">
        <x:f>IF(AND(W183="REVIEWED",X183&lt;&gt;"",Y183&lt;&gt;"",COUNTA(Z183:AF183)=7,COUNTIF(Z183:AF183,"UNCLEAR")=0,(COUNTIF(Z183:AF183,"0")+COUNTIF(Z183:AF183,"1")+COUNTIF(Z183:AF183,"2"))&gt;0,AG183&lt;&gt;"",AH183&lt;&gt;"",AJ183&lt;&gt;""),(COUNTIF(Z183:AF183,"1")+2*COUNTIF(Z183:AF183,"2"))/(2*(COUNTIF(Z183:AF183,"0")+COUNTIF(Z183:AF183,"1")+COUNTIF(Z183:AF183,"2"))),"")</x:f>
      </x:c>
      <x:c r="AJ183" s="14" t="str"/>
      <x:c r="AK183" s="14" t="str"/>
      <x:c r="AL183" s="14" t="str"/>
      <x:c r="AM183" s="9" t="str">
        <x:v>RDF_FALSE_REJECT</x:v>
      </x:c>
      <x:c r="AN183" s="9" t="str">
        <x:v>Part I-A 5.3.2.1</x:v>
      </x:c>
      <x:c r="AO183" s="9" t="str">
        <x:v>MVP/SHACL_GENERATION_PIPELINE/experiments/LUNA_CONTEXTUAL_SINGLESHOT/RUN_01/runs/RUN-IMO-041-20260831T151019005646Z/artifacts/attempt_01/extracted_shape.ttl</x:v>
      </x:c>
      <x:c r="AP183" s="9" t="str">
        <x:v>8f007c3f27439debbcca786f0205234b33e42384179fdbe95a90ebfd4923714e</x:v>
      </x:c>
      <x:c r="AQ183" s="52" t="inlineStr">
        <x:is>
          <x:t xml:space="preserve">PASS</x:t>
        </x:is>
      </x:c>
      <x:c r="AR183" s="53" t="inlineStr">
        <x:is>
          <x:t xml:space="preserve">VALID</x:t>
        </x:is>
      </x:c>
      <x:c r="AS183" s="53" t="inlineStr">
        <x:is>
          <x:t xml:space="preserve">IMO-041-P02=ACTIVATED | IMO-041-F01=ACTIVATED</x:t>
        </x:is>
      </x:c>
      <x:c r="AT183" s="53">
        <x:v>1</x:v>
      </x:c>
      <x:c r="AU183" s="53">
        <x:v>3</x:v>
      </x:c>
      <x:c r="AV183" s="53">
        <x:v>15</x:v>
      </x:c>
      <x:c r="AW183" s="53" t="inlineStr">
        <x:is>
          <x:t xml:space="preserve">sh:datatype, sh:hasValue, sh:maxCount, sh:minCount, sh:or, sh:property</x:t>
        </x:is>
      </x:c>
      <x:c r="AX183" s="53">
        <x:v>1</x:v>
      </x:c>
      <x:c r="AY183" s="53">
        <x:v>1</x:v>
      </x:c>
      <x:c r="AZ183" s="53">
        <x:v>1</x:v>
      </x:c>
      <x:c r="BA183" s="54"/>
      <x:c r="BB183" s="54"/>
      <x:c r="BC183" s="54"/>
      <x:c r="BD183" s="55" t="str">
        <x:f>IF(OR(W183&lt;&gt;"REVIEWED",COUNTIF(BA183:BC183,"UNCLEAR")&gt;0,COUNTA(BA183:BC183)&lt;3,(COUNTIF(BA183:BC183,"0")+COUNTIF(BA183:BC183,"1")+COUNTIF(BA183:BC183,"2"))=0,AJ183=""),"",(COUNTIF(BA183:BC183,"1")+2*COUNTIF(BA183:BC183,"2"))/(2*(COUNTIF(BA183:BC183,"0")+COUNTIF(BA183:BC183,"1")+COUNTIF(BA183:BC183,"2"))))</x:f>
      </x:c>
    </x:row>
    <x:row r="184" ht="66" customHeight="1">
      <x:c r="A184" s="9" t="str">
        <x:v>BATCH_18</x:v>
      </x:c>
      <x:c r="B184" s="9" t="n">
        <x:v>178</x:v>
      </x:c>
      <x:c r="C184" s="9" t="str">
        <x:v>I2-031</x:v>
      </x:c>
      <x:c r="D184" s="9" t="str">
        <x:v>I2</x:v>
      </x:c>
      <x:c r="E184" s="9" t="str">
        <x:v>DIRECT_STATIC</x:v>
      </x:c>
      <x:c r="F184" s="9" t="str">
        <x:v>RUN_01</x:v>
      </x:c>
      <x:c r="G184" s="12" t="str">
        <x:v>OFFICIAL_ELIGIBLE_OUTPUT</x:v>
      </x:c>
      <x:c r="H184" s="12" t="str">
        <x:v>SINGLESHOT_CAPTURED_DIAGNOSTIC_PASS</x:v>
      </x:c>
      <x:c r="I184" s="12" t="str">
        <x:v>PARSED</x:v>
      </x:c>
      <x:c r="J184" s="12" t="str">
        <x:v>PASS</x:v>
      </x:c>
      <x:c r="K184" s="9" t="n">
        <x:v>7</x:v>
      </x:c>
      <x:c r="L184" s="9" t="n">
        <x:v>7</x:v>
      </x:c>
      <x:c r="M184" s="9" t="n">
        <x:v>4</x:v>
      </x:c>
      <x:c r="N184" s="9" t="n">
        <x:v>0</x:v>
      </x:c>
      <x:c r="O184" s="9" t="str">
        <x:v>I2-031-P01</x:v>
      </x:c>
      <x:c r="P184" s="9" t="str">
        <x:v>PASS</x:v>
      </x:c>
      <x:c r="Q184" s="9" t="str">
        <x:v>FAIL</x:v>
      </x:c>
      <x:c r="R184" s="9" t="str">
        <x:v>FALSE_REJECT</x:v>
      </x:c>
      <x:c r="S184" s="9" t="str">
        <x:v>I2-031-F03</x:v>
      </x:c>
      <x:c r="T184" s="9" t="str">
        <x:v>FAIL</x:v>
      </x:c>
      <x:c r="U184" s="9" t="str">
        <x:v>FAIL</x:v>
      </x:c>
      <x:c r="V184" s="9" t="str">
        <x:v>CORRECT_BEHAVIOR</x:v>
      </x:c>
      <x:c r="W184" s="13" t="str">
        <x:v>NOT_REVIEWED</x:v>
      </x:c>
      <x:c r="X184" s="13" t="str"/>
      <x:c r="Y184" s="13" t="str"/>
      <x:c r="Z184" s="13" t="str"/>
      <x:c r="AA184" s="13" t="str"/>
      <x:c r="AB184" s="13" t="str"/>
      <x:c r="AC184" s="13" t="str"/>
      <x:c r="AD184" s="13" t="str"/>
      <x:c r="AE184" s="13" t="str"/>
      <x:c r="AF184" s="13" t="str"/>
      <x:c r="AG184" s="13" t="str"/>
      <x:c r="AH184" s="13" t="str"/>
      <x:c r="AI184" s="16" t="str">
        <x:f>IF(AND(W184="REVIEWED",X184&lt;&gt;"",Y184&lt;&gt;"",COUNTA(Z184:AF184)=7,COUNTIF(Z184:AF184,"UNCLEAR")=0,(COUNTIF(Z184:AF184,"0")+COUNTIF(Z184:AF184,"1")+COUNTIF(Z184:AF184,"2"))&gt;0,AG184&lt;&gt;"",AH184&lt;&gt;"",AJ184&lt;&gt;""),(COUNTIF(Z184:AF184,"1")+2*COUNTIF(Z184:AF184,"2"))/(2*(COUNTIF(Z184:AF184,"0")+COUNTIF(Z184:AF184,"1")+COUNTIF(Z184:AF184,"2"))),"")</x:f>
      </x:c>
      <x:c r="AJ184" s="14" t="str"/>
      <x:c r="AK184" s="14" t="str"/>
      <x:c r="AL184" s="14" t="str"/>
      <x:c r="AM184" s="9" t="str">
        <x:v>ALWAYS_FAIL; RDF_FALSE_REJECT</x:v>
      </x:c>
      <x:c r="AN184" s="9" t="str">
        <x:v>I2.6.1</x:v>
      </x:c>
      <x:c r="AO184" s="9" t="str">
        <x:v>MVP/SHACL_GENERATION_PIPELINE/experiments/LUNA_CONTEXTUAL_SINGLESHOT/RUN_01/runs/RUN-I2-031-20260831T143318285077Z/artifacts/attempt_01/extracted_shape.ttl</x:v>
      </x:c>
      <x:c r="AP184" s="9" t="str">
        <x:v>c0eca14d00d0a548f2cb56f9c949083745814d9e8e9bb4ef36c099122e6b9ed5</x:v>
      </x:c>
      <x:c r="AQ184" s="52" t="inlineStr">
        <x:is>
          <x:t xml:space="preserve">PASS</x:t>
        </x:is>
      </x:c>
      <x:c r="AR184" s="53" t="inlineStr">
        <x:is>
          <x:t xml:space="preserve">VALID</x:t>
        </x:is>
      </x:c>
      <x:c r="AS184" s="53" t="inlineStr">
        <x:is>
          <x:t xml:space="preserve">I2-031-P01=ACTIVATED | I2-031-F03=ACTIVATED</x:t>
        </x:is>
      </x:c>
      <x:c r="AT184" s="53">
        <x:v>4</x:v>
      </x:c>
      <x:c r="AU184" s="53">
        <x:v>13</x:v>
      </x:c>
      <x:c r="AV184" s="53">
        <x:v>51</x:v>
      </x:c>
      <x:c r="AW184" s="53" t="inlineStr">
        <x:is>
          <x:t xml:space="preserve">sh:datatype, sh:hasValue, sh:maxCount, sh:minCount, sh:node, sh:or, sh:property</x:t>
        </x:is>
      </x:c>
      <x:c r="AX184" s="53">
        <x:v>1</x:v>
      </x:c>
      <x:c r="AY184" s="53">
        <x:v>1</x:v>
      </x:c>
      <x:c r="AZ184" s="53">
        <x:v>1</x:v>
      </x:c>
      <x:c r="BA184" s="54"/>
      <x:c r="BB184" s="54"/>
      <x:c r="BC184" s="54"/>
      <x:c r="BD184" s="55" t="str">
        <x:f>IF(OR(W184&lt;&gt;"REVIEWED",COUNTIF(BA184:BC184,"UNCLEAR")&gt;0,COUNTA(BA184:BC184)&lt;3,(COUNTIF(BA184:BC184,"0")+COUNTIF(BA184:BC184,"1")+COUNTIF(BA184:BC184,"2"))=0,AJ184=""),"",(COUNTIF(BA184:BC184,"1")+2*COUNTIF(BA184:BC184,"2"))/(2*(COUNTIF(BA184:BC184,"0")+COUNTIF(BA184:BC184,"1")+COUNTIF(BA184:BC184,"2"))))</x:f>
      </x:c>
    </x:row>
    <x:row r="185" ht="66" customHeight="1">
      <x:c r="A185" s="9" t="str">
        <x:v>BATCH_18</x:v>
      </x:c>
      <x:c r="B185" s="9" t="n">
        <x:v>179</x:v>
      </x:c>
      <x:c r="C185" s="9" t="str">
        <x:v>IMO-021</x:v>
      </x:c>
      <x:c r="D185" s="9" t="str">
        <x:v>IMO</x:v>
      </x:c>
      <x:c r="E185" s="9" t="str">
        <x:v>DIRECT_STATIC</x:v>
      </x:c>
      <x:c r="F185" s="9" t="str">
        <x:v>RUN_01</x:v>
      </x:c>
      <x:c r="G185" s="12" t="str">
        <x:v>OFFICIAL_ELIGIBLE_OUTPUT</x:v>
      </x:c>
      <x:c r="H185" s="12" t="str">
        <x:v>SINGLESHOT_CAPTURED_DIAGNOSTIC_PASS</x:v>
      </x:c>
      <x:c r="I185" s="12" t="str">
        <x:v>PARSED</x:v>
      </x:c>
      <x:c r="J185" s="12" t="str">
        <x:v>PASS</x:v>
      </x:c>
      <x:c r="K185" s="9" t="n">
        <x:v>8</x:v>
      </x:c>
      <x:c r="L185" s="9" t="n">
        <x:v>8</x:v>
      </x:c>
      <x:c r="M185" s="9" t="n">
        <x:v>8</x:v>
      </x:c>
      <x:c r="N185" s="9" t="n">
        <x:v>1</x:v>
      </x:c>
      <x:c r="O185" s="9" t="str">
        <x:v>IMO-021-P01</x:v>
      </x:c>
      <x:c r="P185" s="9" t="str">
        <x:v>PASS</x:v>
      </x:c>
      <x:c r="Q185" s="9" t="str">
        <x:v>PASS</x:v>
      </x:c>
      <x:c r="R185" s="9" t="str">
        <x:v>CORRECT_BEHAVIOR</x:v>
      </x:c>
      <x:c r="S185" s="9" t="str">
        <x:v>IMO-021-F02</x:v>
      </x:c>
      <x:c r="T185" s="9" t="str">
        <x:v>FAIL</x:v>
      </x:c>
      <x:c r="U185" s="9" t="str">
        <x:v>FAIL</x:v>
      </x:c>
      <x:c r="V185" s="9" t="str">
        <x:v>CORRECT_BEHAVIOR</x:v>
      </x:c>
      <x:c r="W185" s="13" t="str">
        <x:v>NOT_REVIEWED</x:v>
      </x:c>
      <x:c r="X185" s="13" t="str"/>
      <x:c r="Y185" s="13" t="str"/>
      <x:c r="Z185" s="13" t="str"/>
      <x:c r="AA185" s="13" t="str"/>
      <x:c r="AB185" s="13" t="str"/>
      <x:c r="AC185" s="13" t="str"/>
      <x:c r="AD185" s="13" t="str"/>
      <x:c r="AE185" s="13" t="str"/>
      <x:c r="AF185" s="13" t="str"/>
      <x:c r="AG185" s="13" t="str"/>
      <x:c r="AH185" s="13" t="str"/>
      <x:c r="AI185" s="16" t="str">
        <x:f>IF(AND(W185="REVIEWED",X185&lt;&gt;"",Y185&lt;&gt;"",COUNTA(Z185:AF185)=7,COUNTIF(Z185:AF185,"UNCLEAR")=0,(COUNTIF(Z185:AF185,"0")+COUNTIF(Z185:AF185,"1")+COUNTIF(Z185:AF185,"2"))&gt;0,AG185&lt;&gt;"",AH185&lt;&gt;"",AJ185&lt;&gt;""),(COUNTIF(Z185:AF185,"1")+2*COUNTIF(Z185:AF185,"2"))/(2*(COUNTIF(Z185:AF185,"0")+COUNTIF(Z185:AF185,"1")+COUNTIF(Z185:AF185,"2"))),"")</x:f>
      </x:c>
      <x:c r="AJ185" s="14" t="str"/>
      <x:c r="AK185" s="14" t="str"/>
      <x:c r="AL185" s="14" t="str"/>
      <x:c r="AM185" s="9" t="str"/>
      <x:c r="AN185" s="9" t="str">
        <x:v>Part I-A 1.5</x:v>
      </x:c>
      <x:c r="AO185" s="9" t="str">
        <x:v>MVP/SHACL_GENERATION_PIPELINE/experiments/LUNA_CONTEXTUAL_SINGLESHOT/RUN_01/runs/RUN-IMO-021-20260831T150303098621Z/artifacts/attempt_01/extracted_shape.ttl</x:v>
      </x:c>
      <x:c r="AP185" s="9" t="str">
        <x:v>e2e500dde6b95a01035d24cc01e5df444e60c25c3638a381177e543a3164c380</x:v>
      </x:c>
      <x:c r="AQ185" s="52" t="inlineStr">
        <x:is>
          <x:t xml:space="preserve">PASS</x:t>
        </x:is>
      </x:c>
      <x:c r="AR185" s="53" t="inlineStr">
        <x:is>
          <x:t xml:space="preserve">VALID</x:t>
        </x:is>
      </x:c>
      <x:c r="AS185" s="53" t="inlineStr">
        <x:is>
          <x:t xml:space="preserve">IMO-021-P01=ACTIVATED | IMO-021-F02=ACTIVATED</x:t>
        </x:is>
      </x:c>
      <x:c r="AT185" s="53">
        <x:v>1</x:v>
      </x:c>
      <x:c r="AU185" s="53">
        <x:v>9</x:v>
      </x:c>
      <x:c r="AV185" s="53">
        <x:v>42</x:v>
      </x:c>
      <x:c r="AW185" s="53" t="inlineStr">
        <x:is>
          <x:t xml:space="preserve">sh:datatype, sh:hasValue, sh:maxCount, sh:minCount, sh:node, sh:property</x:t>
        </x:is>
      </x:c>
      <x:c r="AX185" s="53">
        <x:v>0</x:v>
      </x:c>
      <x:c r="AY185" s="53">
        <x:v>1</x:v>
      </x:c>
      <x:c r="AZ185" s="53">
        <x:v>0</x:v>
      </x:c>
      <x:c r="BA185" s="54"/>
      <x:c r="BB185" s="54"/>
      <x:c r="BC185" s="54"/>
      <x:c r="BD185" s="55" t="str">
        <x:f>IF(OR(W185&lt;&gt;"REVIEWED",COUNTIF(BA185:BC185,"UNCLEAR")&gt;0,COUNTA(BA185:BC185)&lt;3,(COUNTIF(BA185:BC185,"0")+COUNTIF(BA185:BC185,"1")+COUNTIF(BA185:BC185,"2"))=0,AJ185=""),"",(COUNTIF(BA185:BC185,"1")+2*COUNTIF(BA185:BC185,"2"))/(2*(COUNTIF(BA185:BC185,"0")+COUNTIF(BA185:BC185,"1")+COUNTIF(BA185:BC185,"2"))))</x:f>
      </x:c>
    </x:row>
    <x:row r="186" ht="66" customHeight="1">
      <x:c r="A186" s="9" t="str">
        <x:v>BATCH_18</x:v>
      </x:c>
      <x:c r="B186" s="9" t="n">
        <x:v>180</x:v>
      </x:c>
      <x:c r="C186" s="9" t="str">
        <x:v>TRF-032</x:v>
      </x:c>
      <x:c r="D186" s="9" t="str">
        <x:v>TRAFICOM</x:v>
      </x:c>
      <x:c r="E186" s="9" t="str">
        <x:v>DIRECT_STATIC</x:v>
      </x:c>
      <x:c r="F186" s="9" t="str">
        <x:v>RUN_01</x:v>
      </x:c>
      <x:c r="G186" s="12" t="str">
        <x:v>OFFICIAL_ELIGIBLE_OUTPUT</x:v>
      </x:c>
      <x:c r="H186" s="12" t="str">
        <x:v>SINGLESHOT_CAPTURED_DIAGNOSTIC_PASS</x:v>
      </x:c>
      <x:c r="I186" s="12" t="str">
        <x:v>PARSED</x:v>
      </x:c>
      <x:c r="J186" s="12" t="str">
        <x:v>PASS</x:v>
      </x:c>
      <x:c r="K186" s="9" t="n">
        <x:v>9</x:v>
      </x:c>
      <x:c r="L186" s="9" t="n">
        <x:v>9</x:v>
      </x:c>
      <x:c r="M186" s="9" t="n">
        <x:v>5</x:v>
      </x:c>
      <x:c r="N186" s="9" t="n">
        <x:v>0</x:v>
      </x:c>
      <x:c r="O186" s="9" t="str">
        <x:v>TRF-032-P03</x:v>
      </x:c>
      <x:c r="P186" s="9" t="str">
        <x:v>PASS</x:v>
      </x:c>
      <x:c r="Q186" s="9" t="str">
        <x:v>FAIL</x:v>
      </x:c>
      <x:c r="R186" s="9" t="str">
        <x:v>FALSE_REJECT</x:v>
      </x:c>
      <x:c r="S186" s="9" t="str">
        <x:v>TRF-032-F05</x:v>
      </x:c>
      <x:c r="T186" s="9" t="str">
        <x:v>FAIL</x:v>
      </x:c>
      <x:c r="U186" s="9" t="str">
        <x:v>FAIL</x:v>
      </x:c>
      <x:c r="V186" s="9" t="str">
        <x:v>CORRECT_BEHAVIOR</x:v>
      </x:c>
      <x:c r="W186" s="13" t="str">
        <x:v>NOT_REVIEWED</x:v>
      </x:c>
      <x:c r="X186" s="13" t="str"/>
      <x:c r="Y186" s="13" t="str"/>
      <x:c r="Z186" s="13" t="str"/>
      <x:c r="AA186" s="13" t="str"/>
      <x:c r="AB186" s="13" t="str"/>
      <x:c r="AC186" s="13" t="str"/>
      <x:c r="AD186" s="13" t="str"/>
      <x:c r="AE186" s="13" t="str"/>
      <x:c r="AF186" s="13" t="str"/>
      <x:c r="AG186" s="13" t="str"/>
      <x:c r="AH186" s="13" t="str"/>
      <x:c r="AI186" s="16" t="str">
        <x:f>IF(AND(W186="REVIEWED",X186&lt;&gt;"",Y186&lt;&gt;"",COUNTA(Z186:AF186)=7,COUNTIF(Z186:AF186,"UNCLEAR")=0,(COUNTIF(Z186:AF186,"0")+COUNTIF(Z186:AF186,"1")+COUNTIF(Z186:AF186,"2"))&gt;0,AG186&lt;&gt;"",AH186&lt;&gt;"",AJ186&lt;&gt;""),(COUNTIF(Z186:AF186,"1")+2*COUNTIF(Z186:AF186,"2"))/(2*(COUNTIF(Z186:AF186,"0")+COUNTIF(Z186:AF186,"1")+COUNTIF(Z186:AF186,"2"))),"")</x:f>
      </x:c>
      <x:c r="AJ186" s="14" t="str"/>
      <x:c r="AK186" s="14" t="str"/>
      <x:c r="AL186" s="14" t="str"/>
      <x:c r="AM186" s="9" t="str">
        <x:v>ALWAYS_FAIL; RDF_FALSE_REJECT</x:v>
      </x:c>
      <x:c r="AN186" s="9" t="str">
        <x:v>4.1</x:v>
      </x:c>
      <x:c r="AO186" s="9" t="str">
        <x:v>MVP/SHACL_GENERATION_PIPELINE/experiments/LUNA_CONTEXTUAL_SINGLESHOT/RUN_01/runs/RUN-TRF-032-20260831T160049194068Z/artifacts/attempt_01/extracted_shape.ttl</x:v>
      </x:c>
      <x:c r="AP186" s="9" t="str">
        <x:v>c7e5e228e104a2552d72f8a6c691d3490c0508e2af31ed5539dc8711debcb772</x:v>
      </x:c>
      <x:c r="AQ186" s="52" t="inlineStr">
        <x:is>
          <x:t xml:space="preserve">PASS</x:t>
        </x:is>
      </x:c>
      <x:c r="AR186" s="53" t="inlineStr">
        <x:is>
          <x:t xml:space="preserve">VALID</x:t>
        </x:is>
      </x:c>
      <x:c r="AS186" s="53" t="inlineStr">
        <x:is>
          <x:t xml:space="preserve">TRF-032-P03=ACTIVATED | TRF-032-F05=ACTIVATED</x:t>
        </x:is>
      </x:c>
      <x:c r="AT186" s="53">
        <x:v>1</x:v>
      </x:c>
      <x:c r="AU186" s="53">
        <x:v>9</x:v>
      </x:c>
      <x:c r="AV186" s="53">
        <x:v>42</x:v>
      </x:c>
      <x:c r="AW186" s="53" t="inlineStr">
        <x:is>
          <x:t xml:space="preserve">sh:class, sh:datatype, sh:hasValue, sh:maxCount, sh:minCount, sh:node, sh:or, sh:property</x:t>
        </x:is>
      </x:c>
      <x:c r="AX186" s="53">
        <x:v>1</x:v>
      </x:c>
      <x:c r="AY186" s="53">
        <x:v>1</x:v>
      </x:c>
      <x:c r="AZ186" s="53">
        <x:v>1</x:v>
      </x:c>
      <x:c r="BA186" s="54"/>
      <x:c r="BB186" s="54"/>
      <x:c r="BC186" s="54"/>
      <x:c r="BD186" s="55" t="str">
        <x:f>IF(OR(W186&lt;&gt;"REVIEWED",COUNTIF(BA186:BC186,"UNCLEAR")&gt;0,COUNTA(BA186:BC186)&lt;3,(COUNTIF(BA186:BC186,"0")+COUNTIF(BA186:BC186,"1")+COUNTIF(BA186:BC186,"2"))=0,AJ186=""),"",(COUNTIF(BA186:BC186,"1")+2*COUNTIF(BA186:BC186,"2"))/(2*(COUNTIF(BA186:BC186,"0")+COUNTIF(BA186:BC186,"1")+COUNTIF(BA186:BC186,"2"))))</x:f>
      </x:c>
    </x:row>
    <x:row r="187" ht="66" customHeight="1">
      <x:c r="A187" s="9" t="str">
        <x:v>BATCH_19</x:v>
      </x:c>
      <x:c r="B187" s="9" t="n">
        <x:v>181</x:v>
      </x:c>
      <x:c r="C187" s="9" t="str">
        <x:v>IMO-075</x:v>
      </x:c>
      <x:c r="D187" s="9" t="str">
        <x:v>IMO</x:v>
      </x:c>
      <x:c r="E187" s="9" t="str">
        <x:v>DIRECT_CALCULATION</x:v>
      </x:c>
      <x:c r="F187" s="9" t="str">
        <x:v>RUN_01</x:v>
      </x:c>
      <x:c r="G187" s="12" t="str">
        <x:v>OFFICIAL_ELIGIBLE_OUTPUT</x:v>
      </x:c>
      <x:c r="H187" s="12" t="str">
        <x:v>SINGLESHOT_CAPTURED_DIAGNOSTIC_PASS</x:v>
      </x:c>
      <x:c r="I187" s="12" t="str">
        <x:v>PARSED</x:v>
      </x:c>
      <x:c r="J187" s="12" t="str">
        <x:v>PASS</x:v>
      </x:c>
      <x:c r="K187" s="9" t="n">
        <x:v>9</x:v>
      </x:c>
      <x:c r="L187" s="9" t="n">
        <x:v>9</x:v>
      </x:c>
      <x:c r="M187" s="9" t="n">
        <x:v>9</x:v>
      </x:c>
      <x:c r="N187" s="9" t="n">
        <x:v>1</x:v>
      </x:c>
      <x:c r="O187" s="9" t="str">
        <x:v>IMO-075-H-P02</x:v>
      </x:c>
      <x:c r="P187" s="9" t="str">
        <x:v>PASS</x:v>
      </x:c>
      <x:c r="Q187" s="9" t="str">
        <x:v>PASS</x:v>
      </x:c>
      <x:c r="R187" s="9" t="str">
        <x:v>CORRECT_BEHAVIOR</x:v>
      </x:c>
      <x:c r="S187" s="9" t="str">
        <x:v>IMO-075-H-F05</x:v>
      </x:c>
      <x:c r="T187" s="9" t="str">
        <x:v>FAIL</x:v>
      </x:c>
      <x:c r="U187" s="9" t="str">
        <x:v>FAIL</x:v>
      </x:c>
      <x:c r="V187" s="9" t="str">
        <x:v>CORRECT_BEHAVIOR</x:v>
      </x:c>
      <x:c r="W187" s="13" t="str">
        <x:v>NOT_REVIEWED</x:v>
      </x:c>
      <x:c r="X187" s="13" t="str"/>
      <x:c r="Y187" s="13" t="str"/>
      <x:c r="Z187" s="13" t="str"/>
      <x:c r="AA187" s="13" t="str"/>
      <x:c r="AB187" s="13" t="str"/>
      <x:c r="AC187" s="13" t="str"/>
      <x:c r="AD187" s="13" t="str"/>
      <x:c r="AE187" s="13" t="str"/>
      <x:c r="AF187" s="13" t="str"/>
      <x:c r="AG187" s="13" t="str"/>
      <x:c r="AH187" s="13" t="str"/>
      <x:c r="AI187" s="16" t="str">
        <x:f>IF(AND(W187="REVIEWED",X187&lt;&gt;"",Y187&lt;&gt;"",COUNTA(Z187:AF187)=7,COUNTIF(Z187:AF187,"UNCLEAR")=0,(COUNTIF(Z187:AF187,"0")+COUNTIF(Z187:AF187,"1")+COUNTIF(Z187:AF187,"2"))&gt;0,AG187&lt;&gt;"",AH187&lt;&gt;"",AJ187&lt;&gt;""),(COUNTIF(Z187:AF187,"1")+2*COUNTIF(Z187:AF187,"2"))/(2*(COUNTIF(Z187:AF187,"0")+COUNTIF(Z187:AF187,"1")+COUNTIF(Z187:AF187,"2"))),"")</x:f>
      </x:c>
      <x:c r="AJ187" s="14" t="str"/>
      <x:c r="AK187" s="14" t="str"/>
      <x:c r="AL187" s="14" t="str"/>
      <x:c r="AM187" s="9" t="str"/>
      <x:c r="AN187" s="9" t="str">
        <x:v>Part I-A 8.3.3.3.3.2</x:v>
      </x:c>
      <x:c r="AO187" s="9" t="str">
        <x:v>MVP/SHACL_GENERATION_PIPELINE/experiments/LUNA_CONTEXTUAL_SINGLESHOT/RUN_01/runs/RUN-IMO-075-20260831T152059141863Z/artifacts/attempt_01/extracted_shape.ttl</x:v>
      </x:c>
      <x:c r="AP187" s="9" t="str">
        <x:v>ff6e905c576f67585be41e93a1f0d28c3f67fd9039984a56da6777f581798c52</x:v>
      </x:c>
      <x:c r="AQ187" s="52" t="inlineStr">
        <x:is>
          <x:t xml:space="preserve">PASS</x:t>
        </x:is>
      </x:c>
      <x:c r="AR187" s="53" t="inlineStr">
        <x:is>
          <x:t xml:space="preserve">VALID</x:t>
        </x:is>
      </x:c>
      <x:c r="AS187" s="53" t="inlineStr">
        <x:is>
          <x:t xml:space="preserve">IMO-075-H-P02=ACTIVATED | IMO-075-H-F05=ACTIVATED</x:t>
        </x:is>
      </x:c>
      <x:c r="AT187" s="53">
        <x:v>3</x:v>
      </x:c>
      <x:c r="AU187" s="53">
        <x:v>5</x:v>
      </x:c>
      <x:c r="AV187" s="53">
        <x:v>16</x:v>
      </x:c>
      <x:c r="AW187" s="53" t="inlineStr">
        <x:is>
          <x:t xml:space="preserve">sh:datatype, sh:hasValue, sh:minCount, sh:or, sh:property</x:t>
        </x:is>
      </x:c>
      <x:c r="AX187" s="53">
        <x:v>1</x:v>
      </x:c>
      <x:c r="AY187" s="53">
        <x:v>1</x:v>
      </x:c>
      <x:c r="AZ187" s="53">
        <x:v>1</x:v>
      </x:c>
      <x:c r="BA187" s="54"/>
      <x:c r="BB187" s="54"/>
      <x:c r="BC187" s="54"/>
      <x:c r="BD187" s="55" t="str">
        <x:f>IF(OR(W187&lt;&gt;"REVIEWED",COUNTIF(BA187:BC187,"UNCLEAR")&gt;0,COUNTA(BA187:BC187)&lt;3,(COUNTIF(BA187:BC187,"0")+COUNTIF(BA187:BC187,"1")+COUNTIF(BA187:BC187,"2"))=0,AJ187=""),"",(COUNTIF(BA187:BC187,"1")+2*COUNTIF(BA187:BC187,"2"))/(2*(COUNTIF(BA187:BC187,"0")+COUNTIF(BA187:BC187,"1")+COUNTIF(BA187:BC187,"2"))))</x:f>
      </x:c>
    </x:row>
    <x:row r="188" ht="66" customHeight="1">
      <x:c r="A188" s="9" t="str">
        <x:v>BATCH_19</x:v>
      </x:c>
      <x:c r="B188" s="9" t="n">
        <x:v>182</x:v>
      </x:c>
      <x:c r="C188" s="9" t="str">
        <x:v>TRF-016</x:v>
      </x:c>
      <x:c r="D188" s="9" t="str">
        <x:v>TRAFICOM</x:v>
      </x:c>
      <x:c r="E188" s="9" t="str">
        <x:v>DIRECT_CALCULATION</x:v>
      </x:c>
      <x:c r="F188" s="9" t="str">
        <x:v>RUN_01</x:v>
      </x:c>
      <x:c r="G188" s="12" t="str">
        <x:v>NO_ELIGIBLE_OUTPUT</x:v>
      </x:c>
      <x:c r="H188" s="12" t="str">
        <x:v>SINGLESHOT_CAPTURED_DIAGNOSTIC_FAIL</x:v>
      </x:c>
      <x:c r="I188" s="12" t="str">
        <x:v>NOT_PARSED</x:v>
      </x:c>
      <x:c r="J188" s="12" t="str">
        <x:v>FAIL</x:v>
      </x:c>
      <x:c r="K188" s="9" t="n">
        <x:v>0</x:v>
      </x:c>
      <x:c r="L188" s="9" t="n">
        <x:v>10</x:v>
      </x:c>
      <x:c r="M188" s="9" t="n">
        <x:v>0</x:v>
      </x:c>
      <x:c r="N188" s="9" t="n">
        <x:v>0</x:v>
      </x:c>
      <x:c r="O188" s="9" t="str">
        <x:v>TRF-016-P02</x:v>
      </x:c>
      <x:c r="P188" s="9" t="str">
        <x:v>PASS</x:v>
      </x:c>
      <x:c r="Q188" s="9" t="str">
        <x:v>NO_VERDICT</x:v>
      </x:c>
      <x:c r="R188" s="9" t="str">
        <x:v>GENERATION_ERROR</x:v>
      </x:c>
      <x:c r="S188" s="9" t="str">
        <x:v>TRF-016-F02</x:v>
      </x:c>
      <x:c r="T188" s="9" t="str">
        <x:v>FAIL</x:v>
      </x:c>
      <x:c r="U188" s="9" t="str">
        <x:v>NO_VERDICT</x:v>
      </x:c>
      <x:c r="V188" s="9" t="str">
        <x:v>GENERATION_ERROR</x:v>
      </x:c>
      <x:c r="W188" s="13" t="str">
        <x:v>NOT_REVIEWED</x:v>
      </x:c>
      <x:c r="X188" s="13" t="str"/>
      <x:c r="Y188" s="13" t="str"/>
      <x:c r="Z188" s="13" t="str"/>
      <x:c r="AA188" s="13" t="str"/>
      <x:c r="AB188" s="13" t="str"/>
      <x:c r="AC188" s="13" t="str"/>
      <x:c r="AD188" s="13" t="str"/>
      <x:c r="AE188" s="13" t="str"/>
      <x:c r="AF188" s="13" t="str"/>
      <x:c r="AG188" s="13" t="str"/>
      <x:c r="AH188" s="13" t="str"/>
      <x:c r="AI188" s="16" t="str">
        <x:f>IF(AND(W188="REVIEWED",X188&lt;&gt;"",Y188&lt;&gt;"",COUNTA(Z188:AF188)=7,COUNTIF(Z188:AF188,"UNCLEAR")=0,(COUNTIF(Z188:AF188,"0")+COUNTIF(Z188:AF188,"1")+COUNTIF(Z188:AF188,"2"))&gt;0,AG188&lt;&gt;"",AH188&lt;&gt;"",AJ188&lt;&gt;""),(COUNTIF(Z188:AF188,"1")+2*COUNTIF(Z188:AF188,"2"))/(2*(COUNTIF(Z188:AF188,"0")+COUNTIF(Z188:AF188,"1")+COUNTIF(Z188:AF188,"2"))),"")</x:f>
      </x:c>
      <x:c r="AJ188" s="14" t="str"/>
      <x:c r="AK188" s="14" t="str"/>
      <x:c r="AL188" s="14" t="str"/>
      <x:c r="AM188" s="9" t="str">
        <x:v>DETERMINISTIC_FAIL; NO_OUTPUT</x:v>
      </x:c>
      <x:c r="AN188" s="9" t="str">
        <x:v>2.2 / equation (2.1) (LIWL loading, ballast freezing prevention, propeller submergence and forward draught)</x:v>
      </x:c>
      <x:c r="AO188" s="9" t="str">
        <x:v>MISSING</x:v>
      </x:c>
      <x:c r="AP188" s="9" t="str">
        <x:v>UNAVAILABLE</x:v>
      </x:c>
      <x:c r="AQ188" s="52" t="inlineStr">
        <x:is>
          <x:t xml:space="preserve">UNAVAILABLE</x:t>
        </x:is>
      </x:c>
      <x:c r="AR188" s="53" t="inlineStr">
        <x:is>
          <x:t xml:space="preserve">MISSING_ARTIFACT</x:t>
        </x:is>
      </x:c>
      <x:c r="AS188" s="53" t="inlineStr">
        <x:is>
          <x:t xml:space="preserve">TRF-016-P02=MISSING_ARTIFACT | TRF-016-F02=MISSING_ARTIFACT</x:t>
        </x:is>
      </x:c>
      <x:c r="AT188" s="53" t="inlineStr">
        <x:is>
          <x:t xml:space="preserve"/>
        </x:is>
      </x:c>
      <x:c r="AU188" s="53" t="inlineStr">
        <x:is>
          <x:t xml:space="preserve"/>
        </x:is>
      </x:c>
      <x:c r="AV188" s="53" t="inlineStr">
        <x:is>
          <x:t xml:space="preserve"/>
        </x:is>
      </x:c>
      <x:c r="AW188" s="53" t="inlineStr">
        <x:is>
          <x:t xml:space="preserve"/>
        </x:is>
      </x:c>
      <x:c r="AX188" s="53" t="inlineStr">
        <x:is>
          <x:t xml:space="preserve"/>
        </x:is>
      </x:c>
      <x:c r="AY188" s="53" t="inlineStr">
        <x:is>
          <x:t xml:space="preserve"/>
        </x:is>
      </x:c>
      <x:c r="AZ188" s="53" t="inlineStr">
        <x:is>
          <x:t xml:space="preserve"/>
        </x:is>
      </x:c>
      <x:c r="BA188" s="54"/>
      <x:c r="BB188" s="54"/>
      <x:c r="BC188" s="54"/>
      <x:c r="BD188" s="55" t="str">
        <x:f>IF(OR(W188&lt;&gt;"REVIEWED",COUNTIF(BA188:BC188,"UNCLEAR")&gt;0,COUNTA(BA188:BC188)&lt;3,(COUNTIF(BA188:BC188,"0")+COUNTIF(BA188:BC188,"1")+COUNTIF(BA188:BC188,"2"))=0,AJ188=""),"",(COUNTIF(BA188:BC188,"1")+2*COUNTIF(BA188:BC188,"2"))/(2*(COUNTIF(BA188:BC188,"0")+COUNTIF(BA188:BC188,"1")+COUNTIF(BA188:BC188,"2"))))</x:f>
      </x:c>
    </x:row>
    <x:row r="189" ht="66" customHeight="1">
      <x:c r="A189" s="9" t="str">
        <x:v>BATCH_19</x:v>
      </x:c>
      <x:c r="B189" s="9" t="n">
        <x:v>183</x:v>
      </x:c>
      <x:c r="C189" s="9" t="str">
        <x:v>IMO-026</x:v>
      </x:c>
      <x:c r="D189" s="9" t="str">
        <x:v>IMO</x:v>
      </x:c>
      <x:c r="E189" s="9" t="str">
        <x:v>DIRECT_STATIC</x:v>
      </x:c>
      <x:c r="F189" s="9" t="str">
        <x:v>RUN_01</x:v>
      </x:c>
      <x:c r="G189" s="12" t="str">
        <x:v>OFFICIAL_ELIGIBLE_OUTPUT</x:v>
      </x:c>
      <x:c r="H189" s="12" t="str">
        <x:v>SINGLESHOT_CAPTURED_DIAGNOSTIC_PASS</x:v>
      </x:c>
      <x:c r="I189" s="12" t="str">
        <x:v>PARSED</x:v>
      </x:c>
      <x:c r="J189" s="12" t="str">
        <x:v>PASS</x:v>
      </x:c>
      <x:c r="K189" s="9" t="n">
        <x:v>4</x:v>
      </x:c>
      <x:c r="L189" s="9" t="n">
        <x:v>4</x:v>
      </x:c>
      <x:c r="M189" s="9" t="n">
        <x:v>4</x:v>
      </x:c>
      <x:c r="N189" s="9" t="n">
        <x:v>1</x:v>
      </x:c>
      <x:c r="O189" s="9" t="str">
        <x:v>IMO-026-P01</x:v>
      </x:c>
      <x:c r="P189" s="9" t="str">
        <x:v>PASS</x:v>
      </x:c>
      <x:c r="Q189" s="9" t="str">
        <x:v>PASS</x:v>
      </x:c>
      <x:c r="R189" s="9" t="str">
        <x:v>CORRECT_BEHAVIOR</x:v>
      </x:c>
      <x:c r="S189" s="9" t="str">
        <x:v>IMO-026-F02</x:v>
      </x:c>
      <x:c r="T189" s="9" t="str">
        <x:v>FAIL</x:v>
      </x:c>
      <x:c r="U189" s="9" t="str">
        <x:v>FAIL</x:v>
      </x:c>
      <x:c r="V189" s="9" t="str">
        <x:v>CORRECT_BEHAVIOR</x:v>
      </x:c>
      <x:c r="W189" s="13" t="str">
        <x:v>NOT_REVIEWED</x:v>
      </x:c>
      <x:c r="X189" s="13" t="str"/>
      <x:c r="Y189" s="13" t="str"/>
      <x:c r="Z189" s="13" t="str"/>
      <x:c r="AA189" s="13" t="str"/>
      <x:c r="AB189" s="13" t="str"/>
      <x:c r="AC189" s="13" t="str"/>
      <x:c r="AD189" s="13" t="str"/>
      <x:c r="AE189" s="13" t="str"/>
      <x:c r="AF189" s="13" t="str"/>
      <x:c r="AG189" s="13" t="str"/>
      <x:c r="AH189" s="13" t="str"/>
      <x:c r="AI189" s="16" t="str">
        <x:f>IF(AND(W189="REVIEWED",X189&lt;&gt;"",Y189&lt;&gt;"",COUNTA(Z189:AF189)=7,COUNTIF(Z189:AF189,"UNCLEAR")=0,(COUNTIF(Z189:AF189,"0")+COUNTIF(Z189:AF189,"1")+COUNTIF(Z189:AF189,"2"))&gt;0,AG189&lt;&gt;"",AH189&lt;&gt;"",AJ189&lt;&gt;""),(COUNTIF(Z189:AF189,"1")+2*COUNTIF(Z189:AF189,"2"))/(2*(COUNTIF(Z189:AF189,"0")+COUNTIF(Z189:AF189,"1")+COUNTIF(Z189:AF189,"2"))),"")</x:f>
      </x:c>
      <x:c r="AJ189" s="14" t="str"/>
      <x:c r="AK189" s="14" t="str"/>
      <x:c r="AL189" s="14" t="str"/>
      <x:c r="AM189" s="9" t="str"/>
      <x:c r="AN189" s="9" t="str">
        <x:v>Part I-A 2.3.2</x:v>
      </x:c>
      <x:c r="AO189" s="9" t="str">
        <x:v>MVP/SHACL_GENERATION_PIPELINE/experiments/LUNA_CONTEXTUAL_SINGLESHOT/RUN_01/runs/RUN-IMO-026-20260831T150358335145Z/artifacts/attempt_01/extracted_shape.ttl</x:v>
      </x:c>
      <x:c r="AP189" s="9" t="str">
        <x:v>728168ffab5aa498129842f9002cb08ff5d30f43a15d8dfcac3b6c8fd8e326ab</x:v>
      </x:c>
      <x:c r="AQ189" s="52" t="inlineStr">
        <x:is>
          <x:t xml:space="preserve">PASS</x:t>
        </x:is>
      </x:c>
      <x:c r="AR189" s="53" t="inlineStr">
        <x:is>
          <x:t xml:space="preserve">VALID</x:t>
        </x:is>
      </x:c>
      <x:c r="AS189" s="53" t="inlineStr">
        <x:is>
          <x:t xml:space="preserve">IMO-026-P01=ACTIVATED | IMO-026-F02=ACTIVATED</x:t>
        </x:is>
      </x:c>
      <x:c r="AT189" s="53">
        <x:v>1</x:v>
      </x:c>
      <x:c r="AU189" s="53">
        <x:v>4</x:v>
      </x:c>
      <x:c r="AV189" s="53">
        <x:v>14</x:v>
      </x:c>
      <x:c r="AW189" s="53" t="inlineStr">
        <x:is>
          <x:t xml:space="preserve">sh:datatype, sh:hasValue, sh:maxCount, sh:minCount, sh:or, sh:property</x:t>
        </x:is>
      </x:c>
      <x:c r="AX189" s="53">
        <x:v>0</x:v>
      </x:c>
      <x:c r="AY189" s="53">
        <x:v>1</x:v>
      </x:c>
      <x:c r="AZ189" s="53">
        <x:v>1</x:v>
      </x:c>
      <x:c r="BA189" s="54"/>
      <x:c r="BB189" s="54"/>
      <x:c r="BC189" s="54"/>
      <x:c r="BD189" s="55" t="str">
        <x:f>IF(OR(W189&lt;&gt;"REVIEWED",COUNTIF(BA189:BC189,"UNCLEAR")&gt;0,COUNTA(BA189:BC189)&lt;3,(COUNTIF(BA189:BC189,"0")+COUNTIF(BA189:BC189,"1")+COUNTIF(BA189:BC189,"2"))=0,AJ189=""),"",(COUNTIF(BA189:BC189,"1")+2*COUNTIF(BA189:BC189,"2"))/(2*(COUNTIF(BA189:BC189,"0")+COUNTIF(BA189:BC189,"1")+COUNTIF(BA189:BC189,"2"))))</x:f>
      </x:c>
    </x:row>
    <x:row r="190" ht="66" customHeight="1">
      <x:c r="A190" s="9" t="str">
        <x:v>BATCH_19</x:v>
      </x:c>
      <x:c r="B190" s="9" t="n">
        <x:v>184</x:v>
      </x:c>
      <x:c r="C190" s="9" t="str">
        <x:v>TRF-050</x:v>
      </x:c>
      <x:c r="D190" s="9" t="str">
        <x:v>TRAFICOM</x:v>
      </x:c>
      <x:c r="E190" s="9" t="str">
        <x:v>DIRECT_STATIC</x:v>
      </x:c>
      <x:c r="F190" s="9" t="str">
        <x:v>RUN_01</x:v>
      </x:c>
      <x:c r="G190" s="12" t="str">
        <x:v>OFFICIAL_ELIGIBLE_OUTPUT</x:v>
      </x:c>
      <x:c r="H190" s="12" t="str">
        <x:v>SINGLESHOT_CAPTURED_DIAGNOSTIC_PASS</x:v>
      </x:c>
      <x:c r="I190" s="12" t="str">
        <x:v>PARSED</x:v>
      </x:c>
      <x:c r="J190" s="12" t="str">
        <x:v>PASS</x:v>
      </x:c>
      <x:c r="K190" s="9" t="n">
        <x:v>7</x:v>
      </x:c>
      <x:c r="L190" s="9" t="n">
        <x:v>7</x:v>
      </x:c>
      <x:c r="M190" s="9" t="n">
        <x:v>7</x:v>
      </x:c>
      <x:c r="N190" s="9" t="n">
        <x:v>1</x:v>
      </x:c>
      <x:c r="O190" s="9" t="str">
        <x:v>TRF-050-P02</x:v>
      </x:c>
      <x:c r="P190" s="9" t="str">
        <x:v>PASS</x:v>
      </x:c>
      <x:c r="Q190" s="9" t="str">
        <x:v>PASS</x:v>
      </x:c>
      <x:c r="R190" s="9" t="str">
        <x:v>CORRECT_BEHAVIOR</x:v>
      </x:c>
      <x:c r="S190" s="9" t="str">
        <x:v>TRF-050-F01</x:v>
      </x:c>
      <x:c r="T190" s="9" t="str">
        <x:v>FAIL</x:v>
      </x:c>
      <x:c r="U190" s="9" t="str">
        <x:v>FAIL</x:v>
      </x:c>
      <x:c r="V190" s="9" t="str">
        <x:v>CORRECT_BEHAVIOR</x:v>
      </x:c>
      <x:c r="W190" s="13" t="str">
        <x:v>NOT_REVIEWED</x:v>
      </x:c>
      <x:c r="X190" s="13" t="str"/>
      <x:c r="Y190" s="13" t="str"/>
      <x:c r="Z190" s="13" t="str"/>
      <x:c r="AA190" s="13" t="str"/>
      <x:c r="AB190" s="13" t="str"/>
      <x:c r="AC190" s="13" t="str"/>
      <x:c r="AD190" s="13" t="str"/>
      <x:c r="AE190" s="13" t="str"/>
      <x:c r="AF190" s="13" t="str"/>
      <x:c r="AG190" s="13" t="str"/>
      <x:c r="AH190" s="13" t="str"/>
      <x:c r="AI190" s="16" t="str">
        <x:f>IF(AND(W190="REVIEWED",X190&lt;&gt;"",Y190&lt;&gt;"",COUNTA(Z190:AF190)=7,COUNTIF(Z190:AF190,"UNCLEAR")=0,(COUNTIF(Z190:AF190,"0")+COUNTIF(Z190:AF190,"1")+COUNTIF(Z190:AF190,"2"))&gt;0,AG190&lt;&gt;"",AH190&lt;&gt;"",AJ190&lt;&gt;""),(COUNTIF(Z190:AF190,"1")+2*COUNTIF(Z190:AF190,"2"))/(2*(COUNTIF(Z190:AF190,"0")+COUNTIF(Z190:AF190,"1")+COUNTIF(Z190:AF190,"2"))),"")</x:f>
      </x:c>
      <x:c r="AJ190" s="14" t="str"/>
      <x:c r="AK190" s="14" t="str"/>
      <x:c r="AL190" s="14" t="str"/>
      <x:c r="AM190" s="9" t="str"/>
      <x:c r="AN190" s="9" t="str">
        <x:v>4.4.4.2</x:v>
      </x:c>
      <x:c r="AO190" s="9" t="str">
        <x:v>MVP/SHACL_GENERATION_PIPELINE/experiments/LUNA_CONTEXTUAL_SINGLESHOT/RUN_01/runs/RUN-TRF-050-20260831T160926284347Z/artifacts/attempt_01/extracted_shape.ttl</x:v>
      </x:c>
      <x:c r="AP190" s="9" t="str">
        <x:v>9885efd2b2b7d79690f4bb6ded00711124276689b8e8de7092883a8217f3135a</x:v>
      </x:c>
      <x:c r="AQ190" s="52" t="inlineStr">
        <x:is>
          <x:t xml:space="preserve">PASS</x:t>
        </x:is>
      </x:c>
      <x:c r="AR190" s="53" t="inlineStr">
        <x:is>
          <x:t xml:space="preserve">VALID</x:t>
        </x:is>
      </x:c>
      <x:c r="AS190" s="53" t="inlineStr">
        <x:is>
          <x:t xml:space="preserve">TRF-050-P02=ACTIVATED | TRF-050-F01=ACTIVATED</x:t>
        </x:is>
      </x:c>
      <x:c r="AT190" s="53">
        <x:v>1</x:v>
      </x:c>
      <x:c r="AU190" s="53">
        <x:v>5</x:v>
      </x:c>
      <x:c r="AV190" s="53">
        <x:v>19</x:v>
      </x:c>
      <x:c r="AW190" s="53" t="inlineStr">
        <x:is>
          <x:t xml:space="preserve">sh:class, sh:datatype, sh:hasValue, sh:maxCount, sh:minCount, sh:or, sh:property</x:t>
        </x:is>
      </x:c>
      <x:c r="AX190" s="53">
        <x:v>1</x:v>
      </x:c>
      <x:c r="AY190" s="53">
        <x:v>1</x:v>
      </x:c>
      <x:c r="AZ190" s="53">
        <x:v>1</x:v>
      </x:c>
      <x:c r="BA190" s="54"/>
      <x:c r="BB190" s="54"/>
      <x:c r="BC190" s="54"/>
      <x:c r="BD190" s="55" t="str">
        <x:f>IF(OR(W190&lt;&gt;"REVIEWED",COUNTIF(BA190:BC190,"UNCLEAR")&gt;0,COUNTA(BA190:BC190)&lt;3,(COUNTIF(BA190:BC190,"0")+COUNTIF(BA190:BC190,"1")+COUNTIF(BA190:BC190,"2"))=0,AJ190=""),"",(COUNTIF(BA190:BC190,"1")+2*COUNTIF(BA190:BC190,"2"))/(2*(COUNTIF(BA190:BC190,"0")+COUNTIF(BA190:BC190,"1")+COUNTIF(BA190:BC190,"2"))))</x:f>
      </x:c>
    </x:row>
    <x:row r="191" ht="66" customHeight="1">
      <x:c r="A191" s="9" t="str">
        <x:v>BATCH_19</x:v>
      </x:c>
      <x:c r="B191" s="9" t="n">
        <x:v>185</x:v>
      </x:c>
      <x:c r="C191" s="9" t="str">
        <x:v>IMO26-014</x:v>
      </x:c>
      <x:c r="D191" s="9" t="str">
        <x:v>IMO26</x:v>
      </x:c>
      <x:c r="E191" s="9" t="str">
        <x:v>DIRECT_STATIC</x:v>
      </x:c>
      <x:c r="F191" s="9" t="str">
        <x:v>RUN_01</x:v>
      </x:c>
      <x:c r="G191" s="12" t="str">
        <x:v>NO_ELIGIBLE_OUTPUT</x:v>
      </x:c>
      <x:c r="H191" s="12" t="str">
        <x:v>SINGLESHOT_CAPTURED_DIAGNOSTIC_FAIL</x:v>
      </x:c>
      <x:c r="I191" s="12" t="str">
        <x:v>NOT_PARSED</x:v>
      </x:c>
      <x:c r="J191" s="12" t="str">
        <x:v>FAIL</x:v>
      </x:c>
      <x:c r="K191" s="9" t="n">
        <x:v>0</x:v>
      </x:c>
      <x:c r="L191" s="9" t="n">
        <x:v>7</x:v>
      </x:c>
      <x:c r="M191" s="9" t="n">
        <x:v>0</x:v>
      </x:c>
      <x:c r="N191" s="9" t="n">
        <x:v>0</x:v>
      </x:c>
      <x:c r="O191" s="9" t="str">
        <x:v>IMO26-014-A-P01</x:v>
      </x:c>
      <x:c r="P191" s="9" t="str">
        <x:v>PASS</x:v>
      </x:c>
      <x:c r="Q191" s="9" t="str">
        <x:v>NO_VERDICT</x:v>
      </x:c>
      <x:c r="R191" s="9" t="str">
        <x:v>GENERATION_ERROR</x:v>
      </x:c>
      <x:c r="S191" s="9" t="str">
        <x:v>IMO26-014-A-F01</x:v>
      </x:c>
      <x:c r="T191" s="9" t="str">
        <x:v>FAIL</x:v>
      </x:c>
      <x:c r="U191" s="9" t="str">
        <x:v>NO_VERDICT</x:v>
      </x:c>
      <x:c r="V191" s="9" t="str">
        <x:v>GENERATION_ERROR</x:v>
      </x:c>
      <x:c r="W191" s="13" t="str">
        <x:v>NOT_REVIEWED</x:v>
      </x:c>
      <x:c r="X191" s="13" t="str"/>
      <x:c r="Y191" s="13" t="str"/>
      <x:c r="Z191" s="13" t="str"/>
      <x:c r="AA191" s="13" t="str"/>
      <x:c r="AB191" s="13" t="str"/>
      <x:c r="AC191" s="13" t="str"/>
      <x:c r="AD191" s="13" t="str"/>
      <x:c r="AE191" s="13" t="str"/>
      <x:c r="AF191" s="13" t="str"/>
      <x:c r="AG191" s="13" t="str"/>
      <x:c r="AH191" s="13" t="str"/>
      <x:c r="AI191" s="16" t="str">
        <x:f>IF(AND(W191="REVIEWED",X191&lt;&gt;"",Y191&lt;&gt;"",COUNTA(Z191:AF191)=7,COUNTIF(Z191:AF191,"UNCLEAR")=0,(COUNTIF(Z191:AF191,"0")+COUNTIF(Z191:AF191,"1")+COUNTIF(Z191:AF191,"2"))&gt;0,AG191&lt;&gt;"",AH191&lt;&gt;"",AJ191&lt;&gt;""),(COUNTIF(Z191:AF191,"1")+2*COUNTIF(Z191:AF191,"2"))/(2*(COUNTIF(Z191:AF191,"0")+COUNTIF(Z191:AF191,"1")+COUNTIF(Z191:AF191,"2"))),"")</x:f>
      </x:c>
      <x:c r="AJ191" s="14" t="str"/>
      <x:c r="AK191" s="14" t="str"/>
      <x:c r="AL191" s="14" t="str"/>
      <x:c r="AM191" s="9" t="str">
        <x:v>DETERMINISTIC_FAIL</x:v>
      </x:c>
      <x:c r="AN191" s="9" t="str">
        <x:v>9-1.3.3</x:v>
      </x:c>
      <x:c r="AO191" s="9" t="str">
        <x:v>MVP/SHACL_GENERATION_PIPELINE/experiments/LUNA_CONTEXTUAL_SINGLESHOT/RUN_01/runs/RUN-IMO26-014-20260831T154423282191Z/artifacts/attempt_01/extracted_shape.ttl</x:v>
      </x:c>
      <x:c r="AP191" s="9" t="str">
        <x:v>96e3346a1e7c5bbd8090b583d84acf6e0f5f07ca92812ef850db0e9064fb01cc</x:v>
      </x:c>
      <x:c r="AQ191" s="52" t="inlineStr">
        <x:is>
          <x:t xml:space="preserve">ERROR</x:t>
        </x:is>
      </x:c>
      <x:c r="AR191" s="53" t="inlineStr">
        <x:is>
          <x:t xml:space="preserve">ERROR</x:t>
        </x:is>
      </x:c>
      <x:c r="AS191" s="53" t="inlineStr">
        <x:is>
          <x:t xml:space="preserve">IMO26-014-A-P01=ERROR | IMO26-014-A-F01=ERROR</x:t>
        </x:is>
      </x:c>
      <x:c r="AT191" s="53" t="inlineStr">
        <x:is>
          <x:t xml:space="preserve"/>
        </x:is>
      </x:c>
      <x:c r="AU191" s="53" t="inlineStr">
        <x:is>
          <x:t xml:space="preserve"/>
        </x:is>
      </x:c>
      <x:c r="AV191" s="53" t="inlineStr">
        <x:is>
          <x:t xml:space="preserve"/>
        </x:is>
      </x:c>
      <x:c r="AW191" s="53" t="inlineStr">
        <x:is>
          <x:t xml:space="preserve"/>
        </x:is>
      </x:c>
      <x:c r="AX191" s="53" t="inlineStr">
        <x:is>
          <x:t xml:space="preserve"/>
        </x:is>
      </x:c>
      <x:c r="AY191" s="53" t="inlineStr">
        <x:is>
          <x:t xml:space="preserve"/>
        </x:is>
      </x:c>
      <x:c r="AZ191" s="53" t="inlineStr">
        <x:is>
          <x:t xml:space="preserve"/>
        </x:is>
      </x:c>
      <x:c r="BA191" s="54"/>
      <x:c r="BB191" s="54"/>
      <x:c r="BC191" s="54"/>
      <x:c r="BD191" s="55" t="str">
        <x:f>IF(OR(W191&lt;&gt;"REVIEWED",COUNTIF(BA191:BC191,"UNCLEAR")&gt;0,COUNTA(BA191:BC191)&lt;3,(COUNTIF(BA191:BC191,"0")+COUNTIF(BA191:BC191,"1")+COUNTIF(BA191:BC191,"2"))=0,AJ191=""),"",(COUNTIF(BA191:BC191,"1")+2*COUNTIF(BA191:BC191,"2"))/(2*(COUNTIF(BA191:BC191,"0")+COUNTIF(BA191:BC191,"1")+COUNTIF(BA191:BC191,"2"))))</x:f>
      </x:c>
    </x:row>
    <x:row r="192" ht="66" customHeight="1">
      <x:c r="A192" s="9" t="str">
        <x:v>BATCH_19</x:v>
      </x:c>
      <x:c r="B192" s="9" t="n">
        <x:v>186</x:v>
      </x:c>
      <x:c r="C192" s="9" t="str">
        <x:v>IMO-118</x:v>
      </x:c>
      <x:c r="D192" s="9" t="str">
        <x:v>IMO</x:v>
      </x:c>
      <x:c r="E192" s="9" t="str">
        <x:v>DIRECT_STATIC</x:v>
      </x:c>
      <x:c r="F192" s="9" t="str">
        <x:v>RUN_01</x:v>
      </x:c>
      <x:c r="G192" s="12" t="str">
        <x:v>OFFICIAL_ELIGIBLE_OUTPUT</x:v>
      </x:c>
      <x:c r="H192" s="12" t="str">
        <x:v>SINGLESHOT_CAPTURED_DIAGNOSTIC_PASS</x:v>
      </x:c>
      <x:c r="I192" s="12" t="str">
        <x:v>PARSED</x:v>
      </x:c>
      <x:c r="J192" s="12" t="str">
        <x:v>PASS</x:v>
      </x:c>
      <x:c r="K192" s="9" t="n">
        <x:v>7</x:v>
      </x:c>
      <x:c r="L192" s="9" t="n">
        <x:v>7</x:v>
      </x:c>
      <x:c r="M192" s="9" t="n">
        <x:v>6</x:v>
      </x:c>
      <x:c r="N192" s="9" t="n">
        <x:v>0</x:v>
      </x:c>
      <x:c r="O192" s="9" t="str">
        <x:v>IMO-118-M-P02</x:v>
      </x:c>
      <x:c r="P192" s="9" t="str">
        <x:v>PASS</x:v>
      </x:c>
      <x:c r="Q192" s="9" t="str">
        <x:v>PASS</x:v>
      </x:c>
      <x:c r="R192" s="9" t="str">
        <x:v>CORRECT_BEHAVIOR</x:v>
      </x:c>
      <x:c r="S192" s="9" t="str">
        <x:v>IMO-118-M-F02</x:v>
      </x:c>
      <x:c r="T192" s="9" t="str">
        <x:v>FAIL</x:v>
      </x:c>
      <x:c r="U192" s="9" t="str">
        <x:v>FAIL</x:v>
      </x:c>
      <x:c r="V192" s="9" t="str">
        <x:v>CORRECT_BEHAVIOR</x:v>
      </x:c>
      <x:c r="W192" s="13" t="str">
        <x:v>NOT_REVIEWED</x:v>
      </x:c>
      <x:c r="X192" s="13" t="str"/>
      <x:c r="Y192" s="13" t="str"/>
      <x:c r="Z192" s="13" t="str"/>
      <x:c r="AA192" s="13" t="str"/>
      <x:c r="AB192" s="13" t="str"/>
      <x:c r="AC192" s="13" t="str"/>
      <x:c r="AD192" s="13" t="str"/>
      <x:c r="AE192" s="13" t="str"/>
      <x:c r="AF192" s="13" t="str"/>
      <x:c r="AG192" s="13" t="str"/>
      <x:c r="AH192" s="13" t="str"/>
      <x:c r="AI192" s="16" t="str">
        <x:f>IF(AND(W192="REVIEWED",X192&lt;&gt;"",Y192&lt;&gt;"",COUNTA(Z192:AF192)=7,COUNTIF(Z192:AF192,"UNCLEAR")=0,(COUNTIF(Z192:AF192,"0")+COUNTIF(Z192:AF192,"1")+COUNTIF(Z192:AF192,"2"))&gt;0,AG192&lt;&gt;"",AH192&lt;&gt;"",AJ192&lt;&gt;""),(COUNTIF(Z192:AF192,"1")+2*COUNTIF(Z192:AF192,"2"))/(2*(COUNTIF(Z192:AF192,"0")+COUNTIF(Z192:AF192,"1")+COUNTIF(Z192:AF192,"2"))),"")</x:f>
      </x:c>
      <x:c r="AJ192" s="14" t="str"/>
      <x:c r="AK192" s="14" t="str"/>
      <x:c r="AL192" s="14" t="str"/>
      <x:c r="AM192" s="9" t="str">
        <x:v>RDF_FALSE_REJECT</x:v>
      </x:c>
      <x:c r="AN192" s="9" t="str">
        <x:v>Part II-A 4.2.2</x:v>
      </x:c>
      <x:c r="AO192" s="9" t="str">
        <x:v>MVP/SHACL_GENERATION_PIPELINE/experiments/LUNA_CONTEXTUAL_SINGLESHOT/RUN_01/runs/RUN-IMO-118-20260831T153629125095Z/artifacts/attempt_01/extracted_shape.ttl</x:v>
      </x:c>
      <x:c r="AP192" s="9" t="str">
        <x:v>8165e7ee7f0f90aa8d98af7812501fa2313bcedbd7bb2876322e331cd96e8fd3</x:v>
      </x:c>
      <x:c r="AQ192" s="52" t="inlineStr">
        <x:is>
          <x:t xml:space="preserve">PASS</x:t>
        </x:is>
      </x:c>
      <x:c r="AR192" s="53" t="inlineStr">
        <x:is>
          <x:t xml:space="preserve">VALID</x:t>
        </x:is>
      </x:c>
      <x:c r="AS192" s="53" t="inlineStr">
        <x:is>
          <x:t xml:space="preserve">IMO-118-M-P02=ACTIVATED | IMO-118-M-F02=ACTIVATED</x:t>
        </x:is>
      </x:c>
      <x:c r="AT192" s="53">
        <x:v>1</x:v>
      </x:c>
      <x:c r="AU192" s="53">
        <x:v>2</x:v>
      </x:c>
      <x:c r="AV192" s="53">
        <x:v>9</x:v>
      </x:c>
      <x:c r="AW192" s="53" t="inlineStr">
        <x:is>
          <x:t xml:space="preserve">sh:class, sh:datatype, sh:in, sh:minCount, sh:nodeKind, sh:or, sh:property</x:t>
        </x:is>
      </x:c>
      <x:c r="AX192" s="53">
        <x:v>1</x:v>
      </x:c>
      <x:c r="AY192" s="53">
        <x:v>1</x:v>
      </x:c>
      <x:c r="AZ192" s="53">
        <x:v>1</x:v>
      </x:c>
      <x:c r="BA192" s="54"/>
      <x:c r="BB192" s="54"/>
      <x:c r="BC192" s="54"/>
      <x:c r="BD192" s="55" t="str">
        <x:f>IF(OR(W192&lt;&gt;"REVIEWED",COUNTIF(BA192:BC192,"UNCLEAR")&gt;0,COUNTA(BA192:BC192)&lt;3,(COUNTIF(BA192:BC192,"0")+COUNTIF(BA192:BC192,"1")+COUNTIF(BA192:BC192,"2"))=0,AJ192=""),"",(COUNTIF(BA192:BC192,"1")+2*COUNTIF(BA192:BC192,"2"))/(2*(COUNTIF(BA192:BC192,"0")+COUNTIF(BA192:BC192,"1")+COUNTIF(BA192:BC192,"2"))))</x:f>
      </x:c>
    </x:row>
    <x:row r="193" ht="66" customHeight="1">
      <x:c r="A193" s="9" t="str">
        <x:v>BATCH_19</x:v>
      </x:c>
      <x:c r="B193" s="9" t="n">
        <x:v>187</x:v>
      </x:c>
      <x:c r="C193" s="9" t="str">
        <x:v>TRF-026</x:v>
      </x:c>
      <x:c r="D193" s="9" t="str">
        <x:v>TRAFICOM</x:v>
      </x:c>
      <x:c r="E193" s="9" t="str">
        <x:v>COMPLEX_READINESS</x:v>
      </x:c>
      <x:c r="F193" s="9" t="str">
        <x:v>RUN_01</x:v>
      </x:c>
      <x:c r="G193" s="12" t="str">
        <x:v>NO_ELIGIBLE_OUTPUT</x:v>
      </x:c>
      <x:c r="H193" s="12" t="str">
        <x:v>SINGLESHOT_CAPTURED_DIAGNOSTIC_FAIL</x:v>
      </x:c>
      <x:c r="I193" s="12" t="str">
        <x:v>NOT_PARSED</x:v>
      </x:c>
      <x:c r="J193" s="12" t="str">
        <x:v>FAIL</x:v>
      </x:c>
      <x:c r="K193" s="9" t="n">
        <x:v>0</x:v>
      </x:c>
      <x:c r="L193" s="9" t="n">
        <x:v>9</x:v>
      </x:c>
      <x:c r="M193" s="9" t="n">
        <x:v>0</x:v>
      </x:c>
      <x:c r="N193" s="9" t="n">
        <x:v>0</x:v>
      </x:c>
      <x:c r="O193" s="9" t="str">
        <x:v>TRF-026-P03</x:v>
      </x:c>
      <x:c r="P193" s="9" t="str">
        <x:v>PASS</x:v>
      </x:c>
      <x:c r="Q193" s="9" t="str">
        <x:v>NO_VERDICT</x:v>
      </x:c>
      <x:c r="R193" s="9" t="str">
        <x:v>GENERATION_ERROR</x:v>
      </x:c>
      <x:c r="S193" s="9" t="str">
        <x:v>TRF-026-F06</x:v>
      </x:c>
      <x:c r="T193" s="9" t="str">
        <x:v>FAIL</x:v>
      </x:c>
      <x:c r="U193" s="9" t="str">
        <x:v>NO_VERDICT</x:v>
      </x:c>
      <x:c r="V193" s="9" t="str">
        <x:v>GENERATION_ERROR</x:v>
      </x:c>
      <x:c r="W193" s="13" t="str">
        <x:v>NOT_REVIEWED</x:v>
      </x:c>
      <x:c r="X193" s="13" t="str"/>
      <x:c r="Y193" s="13" t="str"/>
      <x:c r="Z193" s="13" t="str"/>
      <x:c r="AA193" s="13" t="str"/>
      <x:c r="AB193" s="13" t="str"/>
      <x:c r="AC193" s="13" t="str"/>
      <x:c r="AD193" s="13" t="str"/>
      <x:c r="AE193" s="13" t="str"/>
      <x:c r="AF193" s="13" t="str"/>
      <x:c r="AG193" s="13" t="str"/>
      <x:c r="AH193" s="13" t="str"/>
      <x:c r="AI193" s="16" t="str">
        <x:f>IF(AND(W193="REVIEWED",X193&lt;&gt;"",Y193&lt;&gt;"",COUNTA(Z193:AF193)=7,COUNTIF(Z193:AF193,"UNCLEAR")=0,(COUNTIF(Z193:AF193,"0")+COUNTIF(Z193:AF193,"1")+COUNTIF(Z193:AF193,"2"))&gt;0,AG193&lt;&gt;"",AH193&lt;&gt;"",AJ193&lt;&gt;""),(COUNTIF(Z193:AF193,"1")+2*COUNTIF(Z193:AF193,"2"))/(2*(COUNTIF(Z193:AF193,"0")+COUNTIF(Z193:AF193,"1")+COUNTIF(Z193:AF193,"2"))),"")</x:f>
      </x:c>
      <x:c r="AJ193" s="14" t="str"/>
      <x:c r="AK193" s="14" t="str"/>
      <x:c r="AL193" s="14" t="str"/>
      <x:c r="AM193" s="9" t="str">
        <x:v>DETERMINISTIC_FAIL</x:v>
      </x:c>
      <x:c r="AN193" s="9" t="str">
        <x:v>3.2.4 (IA Super, bulbous-bow alternative C1/C2)</x:v>
      </x:c>
      <x:c r="AO193" s="9" t="str">
        <x:v>MVP/SHACL_GENERATION_PIPELINE/experiments/LUNA_CONTEXTUAL_SINGLESHOT/RUN_01/runs/RUN-TRF-026-20260831T155738550360Z/artifacts/attempt_01/extracted_shape.ttl</x:v>
      </x:c>
      <x:c r="AP193" s="9" t="str">
        <x:v>94ea0f51e2b2867e8fac03b3d1ea2a8425b343e9c745b01ffb8a5f0f2b73fdd4</x:v>
      </x:c>
      <x:c r="AQ193" s="52" t="inlineStr">
        <x:is>
          <x:t xml:space="preserve">ERROR</x:t>
        </x:is>
      </x:c>
      <x:c r="AR193" s="53" t="inlineStr">
        <x:is>
          <x:t xml:space="preserve">ERROR</x:t>
        </x:is>
      </x:c>
      <x:c r="AS193" s="53" t="inlineStr">
        <x:is>
          <x:t xml:space="preserve">TRF-026-P03=ERROR | TRF-026-F06=ERROR</x:t>
        </x:is>
      </x:c>
      <x:c r="AT193" s="53" t="inlineStr">
        <x:is>
          <x:t xml:space="preserve"/>
        </x:is>
      </x:c>
      <x:c r="AU193" s="53" t="inlineStr">
        <x:is>
          <x:t xml:space="preserve"/>
        </x:is>
      </x:c>
      <x:c r="AV193" s="53" t="inlineStr">
        <x:is>
          <x:t xml:space="preserve"/>
        </x:is>
      </x:c>
      <x:c r="AW193" s="53" t="inlineStr">
        <x:is>
          <x:t xml:space="preserve"/>
        </x:is>
      </x:c>
      <x:c r="AX193" s="53" t="inlineStr">
        <x:is>
          <x:t xml:space="preserve"/>
        </x:is>
      </x:c>
      <x:c r="AY193" s="53" t="inlineStr">
        <x:is>
          <x:t xml:space="preserve"/>
        </x:is>
      </x:c>
      <x:c r="AZ193" s="53" t="inlineStr">
        <x:is>
          <x:t xml:space="preserve"/>
        </x:is>
      </x:c>
      <x:c r="BA193" s="54"/>
      <x:c r="BB193" s="54"/>
      <x:c r="BC193" s="54"/>
      <x:c r="BD193" s="55" t="str">
        <x:f>IF(OR(W193&lt;&gt;"REVIEWED",COUNTIF(BA193:BC193,"UNCLEAR")&gt;0,COUNTA(BA193:BC193)&lt;3,(COUNTIF(BA193:BC193,"0")+COUNTIF(BA193:BC193,"1")+COUNTIF(BA193:BC193,"2"))=0,AJ193=""),"",(COUNTIF(BA193:BC193,"1")+2*COUNTIF(BA193:BC193,"2"))/(2*(COUNTIF(BA193:BC193,"0")+COUNTIF(BA193:BC193,"1")+COUNTIF(BA193:BC193,"2"))))</x:f>
      </x:c>
    </x:row>
    <x:row r="194" ht="66" customHeight="1">
      <x:c r="A194" s="9" t="str">
        <x:v>BATCH_19</x:v>
      </x:c>
      <x:c r="B194" s="9" t="n">
        <x:v>188</x:v>
      </x:c>
      <x:c r="C194" s="9" t="str">
        <x:v>TRF-062</x:v>
      </x:c>
      <x:c r="D194" s="9" t="str">
        <x:v>TRAFICOM</x:v>
      </x:c>
      <x:c r="E194" s="9" t="str">
        <x:v>DIRECT_STATIC</x:v>
      </x:c>
      <x:c r="F194" s="9" t="str">
        <x:v>RUN_01</x:v>
      </x:c>
      <x:c r="G194" s="12" t="str">
        <x:v>OFFICIAL_ELIGIBLE_OUTPUT</x:v>
      </x:c>
      <x:c r="H194" s="12" t="str">
        <x:v>SINGLESHOT_CAPTURED_DIAGNOSTIC_PASS</x:v>
      </x:c>
      <x:c r="I194" s="12" t="str">
        <x:v>PARSED</x:v>
      </x:c>
      <x:c r="J194" s="12" t="str">
        <x:v>PASS</x:v>
      </x:c>
      <x:c r="K194" s="9" t="n">
        <x:v>6</x:v>
      </x:c>
      <x:c r="L194" s="9" t="n">
        <x:v>6</x:v>
      </x:c>
      <x:c r="M194" s="9" t="n">
        <x:v>4</x:v>
      </x:c>
      <x:c r="N194" s="9" t="n">
        <x:v>0</x:v>
      </x:c>
      <x:c r="O194" s="9" t="str">
        <x:v>TRF-062-P01</x:v>
      </x:c>
      <x:c r="P194" s="9" t="str">
        <x:v>PASS</x:v>
      </x:c>
      <x:c r="Q194" s="9" t="str">
        <x:v>PASS</x:v>
      </x:c>
      <x:c r="R194" s="9" t="str">
        <x:v>CORRECT_BEHAVIOR</x:v>
      </x:c>
      <x:c r="S194" s="9" t="str">
        <x:v>TRF-062-F02</x:v>
      </x:c>
      <x:c r="T194" s="9" t="str">
        <x:v>FAIL</x:v>
      </x:c>
      <x:c r="U194" s="9" t="str">
        <x:v>FAIL</x:v>
      </x:c>
      <x:c r="V194" s="9" t="str">
        <x:v>CORRECT_BEHAVIOR</x:v>
      </x:c>
      <x:c r="W194" s="13" t="str">
        <x:v>NOT_REVIEWED</x:v>
      </x:c>
      <x:c r="X194" s="13" t="str"/>
      <x:c r="Y194" s="13" t="str"/>
      <x:c r="Z194" s="13" t="str"/>
      <x:c r="AA194" s="13" t="str"/>
      <x:c r="AB194" s="13" t="str"/>
      <x:c r="AC194" s="13" t="str"/>
      <x:c r="AD194" s="13" t="str"/>
      <x:c r="AE194" s="13" t="str"/>
      <x:c r="AF194" s="13" t="str"/>
      <x:c r="AG194" s="13" t="str"/>
      <x:c r="AH194" s="13" t="str"/>
      <x:c r="AI194" s="16" t="str">
        <x:f>IF(AND(W194="REVIEWED",X194&lt;&gt;"",Y194&lt;&gt;"",COUNTA(Z194:AF194)=7,COUNTIF(Z194:AF194,"UNCLEAR")=0,(COUNTIF(Z194:AF194,"0")+COUNTIF(Z194:AF194,"1")+COUNTIF(Z194:AF194,"2"))&gt;0,AG194&lt;&gt;"",AH194&lt;&gt;"",AJ194&lt;&gt;""),(COUNTIF(Z194:AF194,"1")+2*COUNTIF(Z194:AF194,"2"))/(2*(COUNTIF(Z194:AF194,"0")+COUNTIF(Z194:AF194,"1")+COUNTIF(Z194:AF194,"2"))),"")</x:f>
      </x:c>
      <x:c r="AJ194" s="14" t="str"/>
      <x:c r="AK194" s="14" t="str"/>
      <x:c r="AL194" s="14" t="str"/>
      <x:c r="AM194" s="9" t="str">
        <x:v>RDF_FALSE_ACCEPT</x:v>
      </x:c>
      <x:c r="AN194" s="9" t="str">
        <x:v>4.8</x:v>
      </x:c>
      <x:c r="AO194" s="9" t="str">
        <x:v>MVP/SHACL_GENERATION_PIPELINE/experiments/LUNA_CONTEXTUAL_SINGLESHOT/RUN_01/runs/RUN-TRF-062-20260831T161515534448Z/artifacts/attempt_01/extracted_shape.ttl</x:v>
      </x:c>
      <x:c r="AP194" s="9" t="str">
        <x:v>eb7c1f9dd2a6d06666d8fc448a68098e40adee4c9b5c74ee1b9716eb4167be78</x:v>
      </x:c>
      <x:c r="AQ194" s="52" t="inlineStr">
        <x:is>
          <x:t xml:space="preserve">PASS</x:t>
        </x:is>
      </x:c>
      <x:c r="AR194" s="53" t="inlineStr">
        <x:is>
          <x:t xml:space="preserve">VALID</x:t>
        </x:is>
      </x:c>
      <x:c r="AS194" s="53" t="inlineStr">
        <x:is>
          <x:t xml:space="preserve">TRF-062-P01=ACTIVATED | TRF-062-F02=ACTIVATED</x:t>
        </x:is>
      </x:c>
      <x:c r="AT194" s="53">
        <x:v>1</x:v>
      </x:c>
      <x:c r="AU194" s="53">
        <x:v>3</x:v>
      </x:c>
      <x:c r="AV194" s="53">
        <x:v>12</x:v>
      </x:c>
      <x:c r="AW194" s="53" t="inlineStr">
        <x:is>
          <x:t xml:space="preserve">sh:datatype, sh:hasValue, sh:maxCount, sh:minCount, sh:node, sh:nodeKind, sh:property</x:t>
        </x:is>
      </x:c>
      <x:c r="AX194" s="53">
        <x:v>0</x:v>
      </x:c>
      <x:c r="AY194" s="53">
        <x:v>1</x:v>
      </x:c>
      <x:c r="AZ194" s="53">
        <x:v>0</x:v>
      </x:c>
      <x:c r="BA194" s="54"/>
      <x:c r="BB194" s="54"/>
      <x:c r="BC194" s="54"/>
      <x:c r="BD194" s="55" t="str">
        <x:f>IF(OR(W194&lt;&gt;"REVIEWED",COUNTIF(BA194:BC194,"UNCLEAR")&gt;0,COUNTA(BA194:BC194)&lt;3,(COUNTIF(BA194:BC194,"0")+COUNTIF(BA194:BC194,"1")+COUNTIF(BA194:BC194,"2"))=0,AJ194=""),"",(COUNTIF(BA194:BC194,"1")+2*COUNTIF(BA194:BC194,"2"))/(2*(COUNTIF(BA194:BC194,"0")+COUNTIF(BA194:BC194,"1")+COUNTIF(BA194:BC194,"2"))))</x:f>
      </x:c>
    </x:row>
    <x:row r="195" ht="66" customHeight="1">
      <x:c r="A195" s="9" t="str">
        <x:v>BATCH_19</x:v>
      </x:c>
      <x:c r="B195" s="9" t="n">
        <x:v>189</x:v>
      </x:c>
      <x:c r="C195" s="9" t="str">
        <x:v>TRF-014</x:v>
      </x:c>
      <x:c r="D195" s="9" t="str">
        <x:v>TRAFICOM</x:v>
      </x:c>
      <x:c r="E195" s="9" t="str">
        <x:v>DIRECT_STATIC</x:v>
      </x:c>
      <x:c r="F195" s="9" t="str">
        <x:v>RUN_01</x:v>
      </x:c>
      <x:c r="G195" s="12" t="str">
        <x:v>NO_ELIGIBLE_OUTPUT</x:v>
      </x:c>
      <x:c r="H195" s="12" t="str">
        <x:v>SINGLESHOT_CAPTURED_DIAGNOSTIC_FAIL</x:v>
      </x:c>
      <x:c r="I195" s="12" t="str">
        <x:v>NOT_PARSED</x:v>
      </x:c>
      <x:c r="J195" s="12" t="str">
        <x:v>FAIL</x:v>
      </x:c>
      <x:c r="K195" s="9" t="n">
        <x:v>0</x:v>
      </x:c>
      <x:c r="L195" s="9" t="n">
        <x:v>10</x:v>
      </x:c>
      <x:c r="M195" s="9" t="n">
        <x:v>0</x:v>
      </x:c>
      <x:c r="N195" s="9" t="n">
        <x:v>0</x:v>
      </x:c>
      <x:c r="O195" s="9" t="str">
        <x:v>TRF-014-P04</x:v>
      </x:c>
      <x:c r="P195" s="9" t="str">
        <x:v>PASS</x:v>
      </x:c>
      <x:c r="Q195" s="9" t="str">
        <x:v>NO_VERDICT</x:v>
      </x:c>
      <x:c r="R195" s="9" t="str">
        <x:v>GENERATION_ERROR</x:v>
      </x:c>
      <x:c r="S195" s="9" t="str">
        <x:v>TRF-014-F05</x:v>
      </x:c>
      <x:c r="T195" s="9" t="str">
        <x:v>FAIL</x:v>
      </x:c>
      <x:c r="U195" s="9" t="str">
        <x:v>NO_VERDICT</x:v>
      </x:c>
      <x:c r="V195" s="9" t="str">
        <x:v>GENERATION_ERROR</x:v>
      </x:c>
      <x:c r="W195" s="13" t="str">
        <x:v>NOT_REVIEWED</x:v>
      </x:c>
      <x:c r="X195" s="13" t="str"/>
      <x:c r="Y195" s="13" t="str"/>
      <x:c r="Z195" s="13" t="str"/>
      <x:c r="AA195" s="13" t="str"/>
      <x:c r="AB195" s="13" t="str"/>
      <x:c r="AC195" s="13" t="str"/>
      <x:c r="AD195" s="13" t="str"/>
      <x:c r="AE195" s="13" t="str"/>
      <x:c r="AF195" s="13" t="str"/>
      <x:c r="AG195" s="13" t="str"/>
      <x:c r="AH195" s="13" t="str"/>
      <x:c r="AI195" s="16" t="str">
        <x:f>IF(AND(W195="REVIEWED",X195&lt;&gt;"",Y195&lt;&gt;"",COUNTA(Z195:AF195)=7,COUNTIF(Z195:AF195,"UNCLEAR")=0,(COUNTIF(Z195:AF195,"0")+COUNTIF(Z195:AF195,"1")+COUNTIF(Z195:AF195,"2"))&gt;0,AG195&lt;&gt;"",AH195&lt;&gt;"",AJ195&lt;&gt;""),(COUNTIF(Z195:AF195,"1")+2*COUNTIF(Z195:AF195,"2"))/(2*(COUNTIF(Z195:AF195,"0")+COUNTIF(Z195:AF195,"1")+COUNTIF(Z195:AF195,"2"))),"")</x:f>
      </x:c>
      <x:c r="AJ195" s="14" t="str"/>
      <x:c r="AK195" s="14" t="str"/>
      <x:c r="AL195" s="14" t="str"/>
      <x:c r="AM195" s="9" t="str">
        <x:v>DETERMINISTIC_FAIL</x:v>
      </x:c>
      <x:c r="AN195" s="9" t="str">
        <x:v>2.2 (documentation, certificate and ice-draught marking obligations)</x:v>
      </x:c>
      <x:c r="AO195" s="9" t="str">
        <x:v>MVP/SHACL_GENERATION_PIPELINE/experiments/LUNA_CONTEXTUAL_SINGLESHOT/RUN_01/runs/RUN-TRF-014-20260831T155206682262Z/artifacts/attempt_01/extracted_shape.ttl</x:v>
      </x:c>
      <x:c r="AP195" s="9" t="str">
        <x:v>26f7fe850fa4ae3587692f56385c53ae57052cef77ad3fafe20f2fb1a3336dba</x:v>
      </x:c>
      <x:c r="AQ195" s="52" t="inlineStr">
        <x:is>
          <x:t xml:space="preserve">ERROR</x:t>
        </x:is>
      </x:c>
      <x:c r="AR195" s="53" t="inlineStr">
        <x:is>
          <x:t xml:space="preserve">ERROR</x:t>
        </x:is>
      </x:c>
      <x:c r="AS195" s="53" t="inlineStr">
        <x:is>
          <x:t xml:space="preserve">TRF-014-P04=ERROR | TRF-014-F05=ERROR</x:t>
        </x:is>
      </x:c>
      <x:c r="AT195" s="53" t="inlineStr">
        <x:is>
          <x:t xml:space="preserve"/>
        </x:is>
      </x:c>
      <x:c r="AU195" s="53" t="inlineStr">
        <x:is>
          <x:t xml:space="preserve"/>
        </x:is>
      </x:c>
      <x:c r="AV195" s="53" t="inlineStr">
        <x:is>
          <x:t xml:space="preserve"/>
        </x:is>
      </x:c>
      <x:c r="AW195" s="53" t="inlineStr">
        <x:is>
          <x:t xml:space="preserve"/>
        </x:is>
      </x:c>
      <x:c r="AX195" s="53" t="inlineStr">
        <x:is>
          <x:t xml:space="preserve"/>
        </x:is>
      </x:c>
      <x:c r="AY195" s="53" t="inlineStr">
        <x:is>
          <x:t xml:space="preserve"/>
        </x:is>
      </x:c>
      <x:c r="AZ195" s="53" t="inlineStr">
        <x:is>
          <x:t xml:space="preserve"/>
        </x:is>
      </x:c>
      <x:c r="BA195" s="54"/>
      <x:c r="BB195" s="54"/>
      <x:c r="BC195" s="54"/>
      <x:c r="BD195" s="55" t="str">
        <x:f>IF(OR(W195&lt;&gt;"REVIEWED",COUNTIF(BA195:BC195,"UNCLEAR")&gt;0,COUNTA(BA195:BC195)&lt;3,(COUNTIF(BA195:BC195,"0")+COUNTIF(BA195:BC195,"1")+COUNTIF(BA195:BC195,"2"))=0,AJ195=""),"",(COUNTIF(BA195:BC195,"1")+2*COUNTIF(BA195:BC195,"2"))/(2*(COUNTIF(BA195:BC195,"0")+COUNTIF(BA195:BC195,"1")+COUNTIF(BA195:BC195,"2"))))</x:f>
      </x:c>
    </x:row>
    <x:row r="196" ht="66" customHeight="1">
      <x:c r="A196" s="9" t="str">
        <x:v>BATCH_19</x:v>
      </x:c>
      <x:c r="B196" s="9" t="n">
        <x:v>190</x:v>
      </x:c>
      <x:c r="C196" s="9" t="str">
        <x:v>I2-029</x:v>
      </x:c>
      <x:c r="D196" s="9" t="str">
        <x:v>I2</x:v>
      </x:c>
      <x:c r="E196" s="9" t="str">
        <x:v>DIRECT_STATIC</x:v>
      </x:c>
      <x:c r="F196" s="9" t="str">
        <x:v>RUN_01</x:v>
      </x:c>
      <x:c r="G196" s="12" t="str">
        <x:v>OFFICIAL_ELIGIBLE_OUTPUT</x:v>
      </x:c>
      <x:c r="H196" s="12" t="str">
        <x:v>SINGLESHOT_CAPTURED_DIAGNOSTIC_PASS</x:v>
      </x:c>
      <x:c r="I196" s="12" t="str">
        <x:v>PARSED</x:v>
      </x:c>
      <x:c r="J196" s="12" t="str">
        <x:v>PASS</x:v>
      </x:c>
      <x:c r="K196" s="9" t="n">
        <x:v>6</x:v>
      </x:c>
      <x:c r="L196" s="9" t="n">
        <x:v>6</x:v>
      </x:c>
      <x:c r="M196" s="9" t="n">
        <x:v>6</x:v>
      </x:c>
      <x:c r="N196" s="9" t="n">
        <x:v>1</x:v>
      </x:c>
      <x:c r="O196" s="9" t="str">
        <x:v>I2-029-P01</x:v>
      </x:c>
      <x:c r="P196" s="9" t="str">
        <x:v>PASS</x:v>
      </x:c>
      <x:c r="Q196" s="9" t="str">
        <x:v>PASS</x:v>
      </x:c>
      <x:c r="R196" s="9" t="str">
        <x:v>CORRECT_BEHAVIOR</x:v>
      </x:c>
      <x:c r="S196" s="9" t="str">
        <x:v>I2-029-F02</x:v>
      </x:c>
      <x:c r="T196" s="9" t="str">
        <x:v>FAIL</x:v>
      </x:c>
      <x:c r="U196" s="9" t="str">
        <x:v>FAIL</x:v>
      </x:c>
      <x:c r="V196" s="9" t="str">
        <x:v>CORRECT_BEHAVIOR</x:v>
      </x:c>
      <x:c r="W196" s="13" t="str">
        <x:v>NOT_REVIEWED</x:v>
      </x:c>
      <x:c r="X196" s="13" t="str"/>
      <x:c r="Y196" s="13" t="str"/>
      <x:c r="Z196" s="13" t="str"/>
      <x:c r="AA196" s="13" t="str"/>
      <x:c r="AB196" s="13" t="str"/>
      <x:c r="AC196" s="13" t="str"/>
      <x:c r="AD196" s="13" t="str"/>
      <x:c r="AE196" s="13" t="str"/>
      <x:c r="AF196" s="13" t="str"/>
      <x:c r="AG196" s="13" t="str"/>
      <x:c r="AH196" s="13" t="str"/>
      <x:c r="AI196" s="16" t="str">
        <x:f>IF(AND(W196="REVIEWED",X196&lt;&gt;"",Y196&lt;&gt;"",COUNTA(Z196:AF196)=7,COUNTIF(Z196:AF196,"UNCLEAR")=0,(COUNTIF(Z196:AF196,"0")+COUNTIF(Z196:AF196,"1")+COUNTIF(Z196:AF196,"2"))&gt;0,AG196&lt;&gt;"",AH196&lt;&gt;"",AJ196&lt;&gt;""),(COUNTIF(Z196:AF196,"1")+2*COUNTIF(Z196:AF196,"2"))/(2*(COUNTIF(Z196:AF196,"0")+COUNTIF(Z196:AF196,"1")+COUNTIF(Z196:AF196,"2"))),"")</x:f>
      </x:c>
      <x:c r="AJ196" s="14" t="str"/>
      <x:c r="AK196" s="14" t="str"/>
      <x:c r="AL196" s="14" t="str"/>
      <x:c r="AM196" s="9" t="str"/>
      <x:c r="AN196" s="9" t="str">
        <x:v>I2.5.6</x:v>
      </x:c>
      <x:c r="AO196" s="9" t="str">
        <x:v>MVP/SHACL_GENERATION_PIPELINE/experiments/LUNA_CONTEXTUAL_SINGLESHOT/RUN_01/runs/RUN-I2-029-20260831T143156461374Z/artifacts/attempt_01/extracted_shape.ttl</x:v>
      </x:c>
      <x:c r="AP196" s="9" t="str">
        <x:v>6fa6621f8e4ad63a64ea307b75e33a50192a2f6f92c30768cd18c640f4f752dd</x:v>
      </x:c>
      <x:c r="AQ196" s="52" t="inlineStr">
        <x:is>
          <x:t xml:space="preserve">PASS</x:t>
        </x:is>
      </x:c>
      <x:c r="AR196" s="53" t="inlineStr">
        <x:is>
          <x:t xml:space="preserve">VALID</x:t>
        </x:is>
      </x:c>
      <x:c r="AS196" s="53" t="inlineStr">
        <x:is>
          <x:t xml:space="preserve">I2-029-P01=ACTIVATED | I2-029-F02=ACTIVATED</x:t>
        </x:is>
      </x:c>
      <x:c r="AT196" s="53">
        <x:v>3</x:v>
      </x:c>
      <x:c r="AU196" s="53">
        <x:v>5</x:v>
      </x:c>
      <x:c r="AV196" s="53">
        <x:v>22</x:v>
      </x:c>
      <x:c r="AW196" s="53" t="inlineStr">
        <x:is>
          <x:t xml:space="preserve">sh:class, sh:datatype, sh:hasValue, sh:maxCount, sh:minCount, sh:node, sh:property</x:t>
        </x:is>
      </x:c>
      <x:c r="AX196" s="53">
        <x:v>1</x:v>
      </x:c>
      <x:c r="AY196" s="53">
        <x:v>1</x:v>
      </x:c>
      <x:c r="AZ196" s="53">
        <x:v>0</x:v>
      </x:c>
      <x:c r="BA196" s="54"/>
      <x:c r="BB196" s="54"/>
      <x:c r="BC196" s="54"/>
      <x:c r="BD196" s="55" t="str">
        <x:f>IF(OR(W196&lt;&gt;"REVIEWED",COUNTIF(BA196:BC196,"UNCLEAR")&gt;0,COUNTA(BA196:BC196)&lt;3,(COUNTIF(BA196:BC196,"0")+COUNTIF(BA196:BC196,"1")+COUNTIF(BA196:BC196,"2"))=0,AJ196=""),"",(COUNTIF(BA196:BC196,"1")+2*COUNTIF(BA196:BC196,"2"))/(2*(COUNTIF(BA196:BC196,"0")+COUNTIF(BA196:BC196,"1")+COUNTIF(BA196:BC196,"2"))))</x:f>
      </x:c>
    </x:row>
    <x:row r="197" ht="66" customHeight="1">
      <x:c r="A197" s="9" t="str">
        <x:v>BATCH_20</x:v>
      </x:c>
      <x:c r="B197" s="9" t="n">
        <x:v>191</x:v>
      </x:c>
      <x:c r="C197" s="9" t="str">
        <x:v>TRF-131</x:v>
      </x:c>
      <x:c r="D197" s="9" t="str">
        <x:v>TRAFICOM</x:v>
      </x:c>
      <x:c r="E197" s="9" t="str">
        <x:v>DIRECT_STATIC</x:v>
      </x:c>
      <x:c r="F197" s="9" t="str">
        <x:v>RUN_01</x:v>
      </x:c>
      <x:c r="G197" s="12" t="str">
        <x:v>OFFICIAL_ELIGIBLE_OUTPUT</x:v>
      </x:c>
      <x:c r="H197" s="12" t="str">
        <x:v>SINGLESHOT_CAPTURED_DIAGNOSTIC_PASS</x:v>
      </x:c>
      <x:c r="I197" s="12" t="str">
        <x:v>PARSED</x:v>
      </x:c>
      <x:c r="J197" s="12" t="str">
        <x:v>PASS</x:v>
      </x:c>
      <x:c r="K197" s="9" t="n">
        <x:v>4</x:v>
      </x:c>
      <x:c r="L197" s="9" t="n">
        <x:v>4</x:v>
      </x:c>
      <x:c r="M197" s="9" t="n">
        <x:v>2</x:v>
      </x:c>
      <x:c r="N197" s="9" t="n">
        <x:v>0</x:v>
      </x:c>
      <x:c r="O197" s="9" t="str">
        <x:v>TRF-131-P01</x:v>
      </x:c>
      <x:c r="P197" s="9" t="str">
        <x:v>PASS</x:v>
      </x:c>
      <x:c r="Q197" s="9" t="str">
        <x:v>FAIL</x:v>
      </x:c>
      <x:c r="R197" s="9" t="str">
        <x:v>FALSE_REJECT</x:v>
      </x:c>
      <x:c r="S197" s="9" t="str">
        <x:v>TRF-131-F01</x:v>
      </x:c>
      <x:c r="T197" s="9" t="str">
        <x:v>FAIL</x:v>
      </x:c>
      <x:c r="U197" s="9" t="str">
        <x:v>FAIL</x:v>
      </x:c>
      <x:c r="V197" s="9" t="str">
        <x:v>CORRECT_BEHAVIOR</x:v>
      </x:c>
      <x:c r="W197" s="13" t="str">
        <x:v>NOT_REVIEWED</x:v>
      </x:c>
      <x:c r="X197" s="13" t="str"/>
      <x:c r="Y197" s="13" t="str"/>
      <x:c r="Z197" s="13" t="str"/>
      <x:c r="AA197" s="13" t="str"/>
      <x:c r="AB197" s="13" t="str"/>
      <x:c r="AC197" s="13" t="str"/>
      <x:c r="AD197" s="13" t="str"/>
      <x:c r="AE197" s="13" t="str"/>
      <x:c r="AF197" s="13" t="str"/>
      <x:c r="AG197" s="13" t="str"/>
      <x:c r="AH197" s="13" t="str"/>
      <x:c r="AI197" s="16" t="str">
        <x:f>IF(AND(W197="REVIEWED",X197&lt;&gt;"",Y197&lt;&gt;"",COUNTA(Z197:AF197)=7,COUNTIF(Z197:AF197,"UNCLEAR")=0,(COUNTIF(Z197:AF197,"0")+COUNTIF(Z197:AF197,"1")+COUNTIF(Z197:AF197,"2"))&gt;0,AG197&lt;&gt;"",AH197&lt;&gt;"",AJ197&lt;&gt;""),(COUNTIF(Z197:AF197,"1")+2*COUNTIF(Z197:AF197,"2"))/(2*(COUNTIF(Z197:AF197,"0")+COUNTIF(Z197:AF197,"1")+COUNTIF(Z197:AF197,"2"))),"")</x:f>
      </x:c>
      <x:c r="AJ197" s="14" t="str"/>
      <x:c r="AK197" s="14" t="str"/>
      <x:c r="AL197" s="14" t="str"/>
      <x:c r="AM197" s="9" t="str">
        <x:v>ALWAYS_FAIL; RDF_FALSE_REJECT</x:v>
      </x:c>
      <x:c r="AN197" s="9" t="str">
        <x:v>7.2</x:v>
      </x:c>
      <x:c r="AO197" s="9" t="str">
        <x:v>MVP/SHACL_GENERATION_PIPELINE/experiments/LUNA_CONTEXTUAL_SINGLESHOT/RUN_01/runs/RUN-TRF-131-20260831T163657073612Z/artifacts/attempt_01/extracted_shape.ttl</x:v>
      </x:c>
      <x:c r="AP197" s="9" t="str">
        <x:v>6595c2d1dcde21b029018a1a7ebdf865fd4b58100f988bc5089b401f3d313201</x:v>
      </x:c>
      <x:c r="AQ197" s="52" t="inlineStr">
        <x:is>
          <x:t xml:space="preserve">PASS</x:t>
        </x:is>
      </x:c>
      <x:c r="AR197" s="53" t="inlineStr">
        <x:is>
          <x:t xml:space="preserve">VALID</x:t>
        </x:is>
      </x:c>
      <x:c r="AS197" s="53" t="inlineStr">
        <x:is>
          <x:t xml:space="preserve">TRF-131-P01=ACTIVATED | TRF-131-F01=ACTIVATED</x:t>
        </x:is>
      </x:c>
      <x:c r="AT197" s="53">
        <x:v>1</x:v>
      </x:c>
      <x:c r="AU197" s="53">
        <x:v>2</x:v>
      </x:c>
      <x:c r="AV197" s="53">
        <x:v>8</x:v>
      </x:c>
      <x:c r="AW197" s="53" t="inlineStr">
        <x:is>
          <x:t xml:space="preserve">sh:class, sh:datatype, sh:hasValue, sh:maxCount, sh:minCount, sh:property</x:t>
        </x:is>
      </x:c>
      <x:c r="AX197" s="53">
        <x:v>0</x:v>
      </x:c>
      <x:c r="AY197" s="53">
        <x:v>1</x:v>
      </x:c>
      <x:c r="AZ197" s="53">
        <x:v>0</x:v>
      </x:c>
      <x:c r="BA197" s="54"/>
      <x:c r="BB197" s="54"/>
      <x:c r="BC197" s="54"/>
      <x:c r="BD197" s="55" t="str">
        <x:f>IF(OR(W197&lt;&gt;"REVIEWED",COUNTIF(BA197:BC197,"UNCLEAR")&gt;0,COUNTA(BA197:BC197)&lt;3,(COUNTIF(BA197:BC197,"0")+COUNTIF(BA197:BC197,"1")+COUNTIF(BA197:BC197,"2"))=0,AJ197=""),"",(COUNTIF(BA197:BC197,"1")+2*COUNTIF(BA197:BC197,"2"))/(2*(COUNTIF(BA197:BC197,"0")+COUNTIF(BA197:BC197,"1")+COUNTIF(BA197:BC197,"2"))))</x:f>
      </x:c>
    </x:row>
    <x:row r="198" ht="66" customHeight="1">
      <x:c r="A198" s="9" t="str">
        <x:v>BATCH_20</x:v>
      </x:c>
      <x:c r="B198" s="9" t="n">
        <x:v>192</x:v>
      </x:c>
      <x:c r="C198" s="9" t="str">
        <x:v>I2-026</x:v>
      </x:c>
      <x:c r="D198" s="9" t="str">
        <x:v>I2</x:v>
      </x:c>
      <x:c r="E198" s="9" t="str">
        <x:v>DIRECT_STATIC</x:v>
      </x:c>
      <x:c r="F198" s="9" t="str">
        <x:v>RUN_01</x:v>
      </x:c>
      <x:c r="G198" s="12" t="str">
        <x:v>OFFICIAL_ELIGIBLE_OUTPUT</x:v>
      </x:c>
      <x:c r="H198" s="12" t="str">
        <x:v>SINGLESHOT_CAPTURED_DIAGNOSTIC_PASS</x:v>
      </x:c>
      <x:c r="I198" s="12" t="str">
        <x:v>PARSED</x:v>
      </x:c>
      <x:c r="J198" s="12" t="str">
        <x:v>PASS</x:v>
      </x:c>
      <x:c r="K198" s="9" t="n">
        <x:v>8</x:v>
      </x:c>
      <x:c r="L198" s="9" t="n">
        <x:v>8</x:v>
      </x:c>
      <x:c r="M198" s="9" t="n">
        <x:v>4</x:v>
      </x:c>
      <x:c r="N198" s="9" t="n">
        <x:v>0</x:v>
      </x:c>
      <x:c r="O198" s="9" t="str">
        <x:v>I2-026-P01</x:v>
      </x:c>
      <x:c r="P198" s="9" t="str">
        <x:v>PASS</x:v>
      </x:c>
      <x:c r="Q198" s="9" t="str">
        <x:v>FAIL</x:v>
      </x:c>
      <x:c r="R198" s="9" t="str">
        <x:v>FALSE_REJECT</x:v>
      </x:c>
      <x:c r="S198" s="9" t="str">
        <x:v>I2-026-F01</x:v>
      </x:c>
      <x:c r="T198" s="9" t="str">
        <x:v>FAIL</x:v>
      </x:c>
      <x:c r="U198" s="9" t="str">
        <x:v>FAIL</x:v>
      </x:c>
      <x:c r="V198" s="9" t="str">
        <x:v>CORRECT_BEHAVIOR</x:v>
      </x:c>
      <x:c r="W198" s="13" t="str">
        <x:v>NOT_REVIEWED</x:v>
      </x:c>
      <x:c r="X198" s="13" t="str"/>
      <x:c r="Y198" s="13" t="str"/>
      <x:c r="Z198" s="13" t="str"/>
      <x:c r="AA198" s="13" t="str"/>
      <x:c r="AB198" s="13" t="str"/>
      <x:c r="AC198" s="13" t="str"/>
      <x:c r="AD198" s="13" t="str"/>
      <x:c r="AE198" s="13" t="str"/>
      <x:c r="AF198" s="13" t="str"/>
      <x:c r="AG198" s="13" t="str"/>
      <x:c r="AH198" s="13" t="str"/>
      <x:c r="AI198" s="16" t="str">
        <x:f>IF(AND(W198="REVIEWED",X198&lt;&gt;"",Y198&lt;&gt;"",COUNTA(Z198:AF198)=7,COUNTIF(Z198:AF198,"UNCLEAR")=0,(COUNTIF(Z198:AF198,"0")+COUNTIF(Z198:AF198,"1")+COUNTIF(Z198:AF198,"2"))&gt;0,AG198&lt;&gt;"",AH198&lt;&gt;"",AJ198&lt;&gt;""),(COUNTIF(Z198:AF198,"1")+2*COUNTIF(Z198:AF198,"2"))/(2*(COUNTIF(Z198:AF198,"0")+COUNTIF(Z198:AF198,"1")+COUNTIF(Z198:AF198,"2"))),"")</x:f>
      </x:c>
      <x:c r="AJ198" s="14" t="str"/>
      <x:c r="AK198" s="14" t="str"/>
      <x:c r="AL198" s="14" t="str"/>
      <x:c r="AM198" s="9" t="str">
        <x:v>ALWAYS_FAIL; RDF_FALSE_REJECT</x:v>
      </x:c>
      <x:c r="AN198" s="9" t="str">
        <x:v>I2.5.3</x:v>
      </x:c>
      <x:c r="AO198" s="9" t="str">
        <x:v>MVP/SHACL_GENERATION_PIPELINE/experiments/LUNA_CONTEXTUAL_SINGLESHOT/RUN_01/runs/RUN-I2-026-20260831T143108545841Z/artifacts/attempt_01/extracted_shape.ttl</x:v>
      </x:c>
      <x:c r="AP198" s="9" t="str">
        <x:v>a8dd05fa7f781c3078c06e94c5d01f0bf626e6a90b60d60e208ee1151df2b9ed</x:v>
      </x:c>
      <x:c r="AQ198" s="52" t="inlineStr">
        <x:is>
          <x:t xml:space="preserve">PASS</x:t>
        </x:is>
      </x:c>
      <x:c r="AR198" s="53" t="inlineStr">
        <x:is>
          <x:t xml:space="preserve">VALID</x:t>
        </x:is>
      </x:c>
      <x:c r="AS198" s="53" t="inlineStr">
        <x:is>
          <x:t xml:space="preserve">I2-026-P01=ACTIVATED | I2-026-F01=ACTIVATED</x:t>
        </x:is>
      </x:c>
      <x:c r="AT198" s="53">
        <x:v>10</x:v>
      </x:c>
      <x:c r="AU198" s="53">
        <x:v>19</x:v>
      </x:c>
      <x:c r="AV198" s="53">
        <x:v>70</x:v>
      </x:c>
      <x:c r="AW198" s="53" t="inlineStr">
        <x:is>
          <x:t xml:space="preserve">sh:class, sh:datatype, sh:hasValue, sh:maxCount, sh:minCount, sh:node, sh:or, sh:property</x:t>
        </x:is>
      </x:c>
      <x:c r="AX198" s="53">
        <x:v>0</x:v>
      </x:c>
      <x:c r="AY198" s="53">
        <x:v>1</x:v>
      </x:c>
      <x:c r="AZ198" s="53">
        <x:v>1</x:v>
      </x:c>
      <x:c r="BA198" s="54"/>
      <x:c r="BB198" s="54"/>
      <x:c r="BC198" s="54"/>
      <x:c r="BD198" s="55" t="str">
        <x:f>IF(OR(W198&lt;&gt;"REVIEWED",COUNTIF(BA198:BC198,"UNCLEAR")&gt;0,COUNTA(BA198:BC198)&lt;3,(COUNTIF(BA198:BC198,"0")+COUNTIF(BA198:BC198,"1")+COUNTIF(BA198:BC198,"2"))=0,AJ198=""),"",(COUNTIF(BA198:BC198,"1")+2*COUNTIF(BA198:BC198,"2"))/(2*(COUNTIF(BA198:BC198,"0")+COUNTIF(BA198:BC198,"1")+COUNTIF(BA198:BC198,"2"))))</x:f>
      </x:c>
    </x:row>
    <x:row r="199" ht="66" customHeight="1">
      <x:c r="A199" s="9" t="str">
        <x:v>BATCH_20</x:v>
      </x:c>
      <x:c r="B199" s="9" t="n">
        <x:v>193</x:v>
      </x:c>
      <x:c r="C199" s="9" t="str">
        <x:v>I2-023</x:v>
      </x:c>
      <x:c r="D199" s="9" t="str">
        <x:v>I2</x:v>
      </x:c>
      <x:c r="E199" s="9" t="str">
        <x:v>COMPLEX_READINESS</x:v>
      </x:c>
      <x:c r="F199" s="9" t="str">
        <x:v>RUN_01</x:v>
      </x:c>
      <x:c r="G199" s="12" t="str">
        <x:v>OFFICIAL_ELIGIBLE_OUTPUT</x:v>
      </x:c>
      <x:c r="H199" s="12" t="str">
        <x:v>SINGLESHOT_CAPTURED_DIAGNOSTIC_PASS</x:v>
      </x:c>
      <x:c r="I199" s="12" t="str">
        <x:v>PARSED</x:v>
      </x:c>
      <x:c r="J199" s="12" t="str">
        <x:v>PASS</x:v>
      </x:c>
      <x:c r="K199" s="9" t="n">
        <x:v>8</x:v>
      </x:c>
      <x:c r="L199" s="9" t="n">
        <x:v>8</x:v>
      </x:c>
      <x:c r="M199" s="9" t="n">
        <x:v>5</x:v>
      </x:c>
      <x:c r="N199" s="9" t="n">
        <x:v>0</x:v>
      </x:c>
      <x:c r="O199" s="9" t="str">
        <x:v>I2-023-P03</x:v>
      </x:c>
      <x:c r="P199" s="9" t="str">
        <x:v>PASS</x:v>
      </x:c>
      <x:c r="Q199" s="9" t="str">
        <x:v>FAIL</x:v>
      </x:c>
      <x:c r="R199" s="9" t="str">
        <x:v>FALSE_REJECT</x:v>
      </x:c>
      <x:c r="S199" s="9" t="str">
        <x:v>I2-023-F03</x:v>
      </x:c>
      <x:c r="T199" s="9" t="str">
        <x:v>FAIL</x:v>
      </x:c>
      <x:c r="U199" s="9" t="str">
        <x:v>FAIL</x:v>
      </x:c>
      <x:c r="V199" s="9" t="str">
        <x:v>CORRECT_BEHAVIOR</x:v>
      </x:c>
      <x:c r="W199" s="13" t="str">
        <x:v>NOT_REVIEWED</x:v>
      </x:c>
      <x:c r="X199" s="13" t="str"/>
      <x:c r="Y199" s="13" t="str"/>
      <x:c r="Z199" s="13" t="str"/>
      <x:c r="AA199" s="13" t="str"/>
      <x:c r="AB199" s="13" t="str"/>
      <x:c r="AC199" s="13" t="str"/>
      <x:c r="AD199" s="13" t="str"/>
      <x:c r="AE199" s="13" t="str"/>
      <x:c r="AF199" s="13" t="str"/>
      <x:c r="AG199" s="13" t="str"/>
      <x:c r="AH199" s="13" t="str"/>
      <x:c r="AI199" s="16" t="str">
        <x:f>IF(AND(W199="REVIEWED",X199&lt;&gt;"",Y199&lt;&gt;"",COUNTA(Z199:AF199)=7,COUNTIF(Z199:AF199,"UNCLEAR")=0,(COUNTIF(Z199:AF199,"0")+COUNTIF(Z199:AF199,"1")+COUNTIF(Z199:AF199,"2"))&gt;0,AG199&lt;&gt;"",AH199&lt;&gt;"",AJ199&lt;&gt;""),(COUNTIF(Z199:AF199,"1")+2*COUNTIF(Z199:AF199,"2"))/(2*(COUNTIF(Z199:AF199,"0")+COUNTIF(Z199:AF199,"1")+COUNTIF(Z199:AF199,"2"))),"")</x:f>
      </x:c>
      <x:c r="AJ199" s="14" t="str"/>
      <x:c r="AK199" s="14" t="str"/>
      <x:c r="AL199" s="14" t="str"/>
      <x:c r="AM199" s="9" t="str">
        <x:v>ALWAYS_FAIL; RDF_FALSE_REJECT</x:v>
      </x:c>
      <x:c r="AN199" s="9" t="str">
        <x:v>I2.4.2 — longitudinally framed plating</x:v>
      </x:c>
      <x:c r="AO199" s="9" t="str">
        <x:v>MVP/SHACL_GENERATION_PIPELINE/experiments/LUNA_CONTEXTUAL_SINGLESHOT/RUN_01/runs/RUN-I2-023-20260831T143001101738Z/artifacts/attempt_01/extracted_shape.ttl</x:v>
      </x:c>
      <x:c r="AP199" s="9" t="str">
        <x:v>1819e09a788b605e148ccdbd7c8a981905828e25e3698046abfdfe00960f718c</x:v>
      </x:c>
      <x:c r="AQ199" s="52" t="inlineStr">
        <x:is>
          <x:t xml:space="preserve">PASS</x:t>
        </x:is>
      </x:c>
      <x:c r="AR199" s="53" t="inlineStr">
        <x:is>
          <x:t xml:space="preserve">VALID</x:t>
        </x:is>
      </x:c>
      <x:c r="AS199" s="53" t="inlineStr">
        <x:is>
          <x:t xml:space="preserve">I2-023-P03=ACTIVATED | I2-023-F03=ACTIVATED</x:t>
        </x:is>
      </x:c>
      <x:c r="AT199" s="53">
        <x:v>1</x:v>
      </x:c>
      <x:c r="AU199" s="53">
        <x:v>29</x:v>
      </x:c>
      <x:c r="AV199" s="53">
        <x:v>126</x:v>
      </x:c>
      <x:c r="AW199" s="53" t="inlineStr">
        <x:is>
          <x:t xml:space="preserve">sh:class, sh:datatype, sh:hasValue, sh:maxCount, sh:maxInclusive, sh:minCount, sh:node, sh:property</x:t>
        </x:is>
      </x:c>
      <x:c r="AX199" s="53">
        <x:v>0</x:v>
      </x:c>
      <x:c r="AY199" s="53">
        <x:v>1</x:v>
      </x:c>
      <x:c r="AZ199" s="53">
        <x:v>0</x:v>
      </x:c>
      <x:c r="BA199" s="54"/>
      <x:c r="BB199" s="54"/>
      <x:c r="BC199" s="54"/>
      <x:c r="BD199" s="55" t="str">
        <x:f>IF(OR(W199&lt;&gt;"REVIEWED",COUNTIF(BA199:BC199,"UNCLEAR")&gt;0,COUNTA(BA199:BC199)&lt;3,(COUNTIF(BA199:BC199,"0")+COUNTIF(BA199:BC199,"1")+COUNTIF(BA199:BC199,"2"))=0,AJ199=""),"",(COUNTIF(BA199:BC199,"1")+2*COUNTIF(BA199:BC199,"2"))/(2*(COUNTIF(BA199:BC199,"0")+COUNTIF(BA199:BC199,"1")+COUNTIF(BA199:BC199,"2"))))</x:f>
      </x:c>
    </x:row>
    <x:row r="200" ht="66" customHeight="1">
      <x:c r="A200" s="9" t="str">
        <x:v>BATCH_20</x:v>
      </x:c>
      <x:c r="B200" s="9" t="n">
        <x:v>194</x:v>
      </x:c>
      <x:c r="C200" s="9" t="str">
        <x:v>TRF-057</x:v>
      </x:c>
      <x:c r="D200" s="9" t="str">
        <x:v>TRAFICOM</x:v>
      </x:c>
      <x:c r="E200" s="9" t="str">
        <x:v>DIRECT_CALCULATION</x:v>
      </x:c>
      <x:c r="F200" s="9" t="str">
        <x:v>RUN_01</x:v>
      </x:c>
      <x:c r="G200" s="12" t="str">
        <x:v>OFFICIAL_ELIGIBLE_OUTPUT</x:v>
      </x:c>
      <x:c r="H200" s="12" t="str">
        <x:v>SINGLESHOT_CAPTURED_DIAGNOSTIC_PASS</x:v>
      </x:c>
      <x:c r="I200" s="12" t="str">
        <x:v>PARSED</x:v>
      </x:c>
      <x:c r="J200" s="12" t="str">
        <x:v>PASS</x:v>
      </x:c>
      <x:c r="K200" s="9" t="n">
        <x:v>7</x:v>
      </x:c>
      <x:c r="L200" s="9" t="n">
        <x:v>7</x:v>
      </x:c>
      <x:c r="M200" s="9" t="n">
        <x:v>7</x:v>
      </x:c>
      <x:c r="N200" s="9" t="n">
        <x:v>1</x:v>
      </x:c>
      <x:c r="O200" s="9" t="str">
        <x:v>TRF-057-P01</x:v>
      </x:c>
      <x:c r="P200" s="9" t="str">
        <x:v>PASS</x:v>
      </x:c>
      <x:c r="Q200" s="9" t="str">
        <x:v>PASS</x:v>
      </x:c>
      <x:c r="R200" s="9" t="str">
        <x:v>CORRECT_BEHAVIOR</x:v>
      </x:c>
      <x:c r="S200" s="9" t="str">
        <x:v>TRF-057-F01</x:v>
      </x:c>
      <x:c r="T200" s="9" t="str">
        <x:v>FAIL</x:v>
      </x:c>
      <x:c r="U200" s="9" t="str">
        <x:v>FAIL</x:v>
      </x:c>
      <x:c r="V200" s="9" t="str">
        <x:v>CORRECT_BEHAVIOR</x:v>
      </x:c>
      <x:c r="W200" s="13" t="str">
        <x:v>NOT_REVIEWED</x:v>
      </x:c>
      <x:c r="X200" s="13" t="str"/>
      <x:c r="Y200" s="13" t="str"/>
      <x:c r="Z200" s="13" t="str"/>
      <x:c r="AA200" s="13" t="str"/>
      <x:c r="AB200" s="13" t="str"/>
      <x:c r="AC200" s="13" t="str"/>
      <x:c r="AD200" s="13" t="str"/>
      <x:c r="AE200" s="13" t="str"/>
      <x:c r="AF200" s="13" t="str"/>
      <x:c r="AG200" s="13" t="str"/>
      <x:c r="AH200" s="13" t="str"/>
      <x:c r="AI200" s="16" t="str">
        <x:f>IF(AND(W200="REVIEWED",X200&lt;&gt;"",Y200&lt;&gt;"",COUNTA(Z200:AF200)=7,COUNTIF(Z200:AF200,"UNCLEAR")=0,(COUNTIF(Z200:AF200,"0")+COUNTIF(Z200:AF200,"1")+COUNTIF(Z200:AF200,"2"))&gt;0,AG200&lt;&gt;"",AH200&lt;&gt;"",AJ200&lt;&gt;""),(COUNTIF(Z200:AF200,"1")+2*COUNTIF(Z200:AF200,"2"))/(2*(COUNTIF(Z200:AF200,"0")+COUNTIF(Z200:AF200,"1")+COUNTIF(Z200:AF200,"2"))),"")</x:f>
      </x:c>
      <x:c r="AJ200" s="14" t="str"/>
      <x:c r="AK200" s="14" t="str"/>
      <x:c r="AL200" s="14" t="str"/>
      <x:c r="AM200" s="9" t="str"/>
      <x:c r="AN200" s="9" t="str">
        <x:v>4.6.1</x:v>
      </x:c>
      <x:c r="AO200" s="9" t="str">
        <x:v>MVP/SHACL_GENERATION_PIPELINE/experiments/LUNA_CONTEXTUAL_SINGLESHOT/RUN_01/runs/RUN-TRF-057-20260831T161327892684Z/artifacts/attempt_01/extracted_shape.ttl</x:v>
      </x:c>
      <x:c r="AP200" s="9" t="str">
        <x:v>072faafdf91766575e1da3f0b10133e04bf189d53d43219adb5be36435598828</x:v>
      </x:c>
      <x:c r="AQ200" s="52" t="inlineStr">
        <x:is>
          <x:t xml:space="preserve">PASS</x:t>
        </x:is>
      </x:c>
      <x:c r="AR200" s="53" t="inlineStr">
        <x:is>
          <x:t xml:space="preserve">VALID</x:t>
        </x:is>
      </x:c>
      <x:c r="AS200" s="53" t="inlineStr">
        <x:is>
          <x:t xml:space="preserve">TRF-057-P01=ACTIVATED | TRF-057-F01=ACTIVATED</x:t>
        </x:is>
      </x:c>
      <x:c r="AT200" s="53">
        <x:v>1</x:v>
      </x:c>
      <x:c r="AU200" s="53">
        <x:v>12</x:v>
      </x:c>
      <x:c r="AV200" s="53">
        <x:v>52</x:v>
      </x:c>
      <x:c r="AW200" s="53" t="inlineStr">
        <x:is>
          <x:t xml:space="preserve">sh:class, sh:datatype, sh:hasValue, sh:maxCount, sh:minCount, sh:node, sh:property</x:t>
        </x:is>
      </x:c>
      <x:c r="AX200" s="53">
        <x:v>1</x:v>
      </x:c>
      <x:c r="AY200" s="53">
        <x:v>1</x:v>
      </x:c>
      <x:c r="AZ200" s="53">
        <x:v>0</x:v>
      </x:c>
      <x:c r="BA200" s="54"/>
      <x:c r="BB200" s="54"/>
      <x:c r="BC200" s="54"/>
      <x:c r="BD200" s="55" t="str">
        <x:f>IF(OR(W200&lt;&gt;"REVIEWED",COUNTIF(BA200:BC200,"UNCLEAR")&gt;0,COUNTA(BA200:BC200)&lt;3,(COUNTIF(BA200:BC200,"0")+COUNTIF(BA200:BC200,"1")+COUNTIF(BA200:BC200,"2"))=0,AJ200=""),"",(COUNTIF(BA200:BC200,"1")+2*COUNTIF(BA200:BC200,"2"))/(2*(COUNTIF(BA200:BC200,"0")+COUNTIF(BA200:BC200,"1")+COUNTIF(BA200:BC200,"2"))))</x:f>
      </x:c>
    </x:row>
    <x:row r="201" ht="66" customHeight="1">
      <x:c r="A201" s="9" t="str">
        <x:v>BATCH_20</x:v>
      </x:c>
      <x:c r="B201" s="9" t="n">
        <x:v>195</x:v>
      </x:c>
      <x:c r="C201" s="9" t="str">
        <x:v>IMO-011</x:v>
      </x:c>
      <x:c r="D201" s="9" t="str">
        <x:v>IMO</x:v>
      </x:c>
      <x:c r="E201" s="9" t="str">
        <x:v>COMPLEX_READINESS</x:v>
      </x:c>
      <x:c r="F201" s="9" t="str">
        <x:v>RUN_01</x:v>
      </x:c>
      <x:c r="G201" s="12" t="str">
        <x:v>OFFICIAL_ELIGIBLE_OUTPUT</x:v>
      </x:c>
      <x:c r="H201" s="12" t="str">
        <x:v>SINGLESHOT_CAPTURED_DIAGNOSTIC_PASS</x:v>
      </x:c>
      <x:c r="I201" s="12" t="str">
        <x:v>PARSED</x:v>
      </x:c>
      <x:c r="J201" s="12" t="str">
        <x:v>PASS</x:v>
      </x:c>
      <x:c r="K201" s="9" t="n">
        <x:v>10</x:v>
      </x:c>
      <x:c r="L201" s="9" t="n">
        <x:v>10</x:v>
      </x:c>
      <x:c r="M201" s="9" t="n">
        <x:v>9</x:v>
      </x:c>
      <x:c r="N201" s="9" t="n">
        <x:v>0</x:v>
      </x:c>
      <x:c r="O201" s="9" t="str">
        <x:v>IMO-011-P01</x:v>
      </x:c>
      <x:c r="P201" s="9" t="str">
        <x:v>PASS</x:v>
      </x:c>
      <x:c r="Q201" s="9" t="str">
        <x:v>PASS</x:v>
      </x:c>
      <x:c r="R201" s="9" t="str">
        <x:v>CORRECT_BEHAVIOR</x:v>
      </x:c>
      <x:c r="S201" s="9" t="str">
        <x:v>IMO-011-F01</x:v>
      </x:c>
      <x:c r="T201" s="9" t="str">
        <x:v>FAIL</x:v>
      </x:c>
      <x:c r="U201" s="9" t="str">
        <x:v>FAIL</x:v>
      </x:c>
      <x:c r="V201" s="9" t="str">
        <x:v>CORRECT_BEHAVIOR</x:v>
      </x:c>
      <x:c r="W201" s="13" t="str">
        <x:v>NOT_REVIEWED</x:v>
      </x:c>
      <x:c r="X201" s="13" t="str"/>
      <x:c r="Y201" s="13" t="str"/>
      <x:c r="Z201" s="13" t="str"/>
      <x:c r="AA201" s="13" t="str"/>
      <x:c r="AB201" s="13" t="str"/>
      <x:c r="AC201" s="13" t="str"/>
      <x:c r="AD201" s="13" t="str"/>
      <x:c r="AE201" s="13" t="str"/>
      <x:c r="AF201" s="13" t="str"/>
      <x:c r="AG201" s="13" t="str"/>
      <x:c r="AH201" s="13" t="str"/>
      <x:c r="AI201" s="16" t="str">
        <x:f>IF(AND(W201="REVIEWED",X201&lt;&gt;"",Y201&lt;&gt;"",COUNTA(Z201:AF201)=7,COUNTIF(Z201:AF201,"UNCLEAR")=0,(COUNTIF(Z201:AF201,"0")+COUNTIF(Z201:AF201,"1")+COUNTIF(Z201:AF201,"2"))&gt;0,AG201&lt;&gt;"",AH201&lt;&gt;"",AJ201&lt;&gt;""),(COUNTIF(Z201:AF201,"1")+2*COUNTIF(Z201:AF201,"2"))/(2*(COUNTIF(Z201:AF201,"0")+COUNTIF(Z201:AF201,"1")+COUNTIF(Z201:AF201,"2"))),"")</x:f>
      </x:c>
      <x:c r="AJ201" s="14" t="str"/>
      <x:c r="AK201" s="14" t="str"/>
      <x:c r="AL201" s="14" t="str"/>
      <x:c r="AM201" s="9" t="str">
        <x:v>RDF_FALSE_ACCEPT</x:v>
      </x:c>
      <x:c r="AN201" s="9" t="str">
        <x:v>Part I-A 1.2.9</x:v>
      </x:c>
      <x:c r="AO201" s="9" t="str">
        <x:v>MVP/SHACL_GENERATION_PIPELINE/experiments/LUNA_CONTEXTUAL_SINGLESHOT/RUN_01/runs/RUN-IMO-011-20260831T145930165942Z/artifacts/attempt_01/extracted_shape.ttl</x:v>
      </x:c>
      <x:c r="AP201" s="9" t="str">
        <x:v>728c85e399d6fdb2efbe5a5d29848147740952d50e284b8fa7447d8e4fc87d42</x:v>
      </x:c>
      <x:c r="AQ201" s="52" t="inlineStr">
        <x:is>
          <x:t xml:space="preserve">PASS</x:t>
        </x:is>
      </x:c>
      <x:c r="AR201" s="53" t="inlineStr">
        <x:is>
          <x:t xml:space="preserve">VALID</x:t>
        </x:is>
      </x:c>
      <x:c r="AS201" s="53" t="inlineStr">
        <x:is>
          <x:t xml:space="preserve">IMO-011-P01=ACTIVATED | IMO-011-F01=ACTIVATED</x:t>
        </x:is>
      </x:c>
      <x:c r="AT201" s="53">
        <x:v>1</x:v>
      </x:c>
      <x:c r="AU201" s="53">
        <x:v>18</x:v>
      </x:c>
      <x:c r="AV201" s="53">
        <x:v>60</x:v>
      </x:c>
      <x:c r="AW201" s="53" t="inlineStr">
        <x:is>
          <x:t xml:space="preserve">sh:class, sh:datatype, sh:hasValue, sh:maxCount, sh:maxExclusive, sh:minCount, sh:minInclusive, sh:node, sh:or, sh:property</x:t>
        </x:is>
      </x:c>
      <x:c r="AX201" s="53">
        <x:v>0</x:v>
      </x:c>
      <x:c r="AY201" s="53">
        <x:v>1</x:v>
      </x:c>
      <x:c r="AZ201" s="53">
        <x:v>1</x:v>
      </x:c>
      <x:c r="BA201" s="54"/>
      <x:c r="BB201" s="54"/>
      <x:c r="BC201" s="54"/>
      <x:c r="BD201" s="55" t="str">
        <x:f>IF(OR(W201&lt;&gt;"REVIEWED",COUNTIF(BA201:BC201,"UNCLEAR")&gt;0,COUNTA(BA201:BC201)&lt;3,(COUNTIF(BA201:BC201,"0")+COUNTIF(BA201:BC201,"1")+COUNTIF(BA201:BC201,"2"))=0,AJ201=""),"",(COUNTIF(BA201:BC201,"1")+2*COUNTIF(BA201:BC201,"2"))/(2*(COUNTIF(BA201:BC201,"0")+COUNTIF(BA201:BC201,"1")+COUNTIF(BA201:BC201,"2"))))</x:f>
      </x:c>
    </x:row>
    <x:row r="202" ht="66" customHeight="1">
      <x:c r="A202" s="9" t="str">
        <x:v>BATCH_20</x:v>
      </x:c>
      <x:c r="B202" s="9" t="n">
        <x:v>196</x:v>
      </x:c>
      <x:c r="C202" s="9" t="str">
        <x:v>IMO26-007</x:v>
      </x:c>
      <x:c r="D202" s="9" t="str">
        <x:v>IMO26</x:v>
      </x:c>
      <x:c r="E202" s="9" t="str">
        <x:v>DIRECT_STATIC</x:v>
      </x:c>
      <x:c r="F202" s="9" t="str">
        <x:v>RUN_01</x:v>
      </x:c>
      <x:c r="G202" s="12" t="str">
        <x:v>NO_ELIGIBLE_OUTPUT</x:v>
      </x:c>
      <x:c r="H202" s="12" t="str">
        <x:v>SINGLESHOT_CAPTURED_DIAGNOSTIC_FAIL</x:v>
      </x:c>
      <x:c r="I202" s="12" t="str">
        <x:v>NOT_PARSED</x:v>
      </x:c>
      <x:c r="J202" s="12" t="str">
        <x:v>FAIL</x:v>
      </x:c>
      <x:c r="K202" s="9" t="n">
        <x:v>0</x:v>
      </x:c>
      <x:c r="L202" s="9" t="n">
        <x:v>10</x:v>
      </x:c>
      <x:c r="M202" s="9" t="n">
        <x:v>0</x:v>
      </x:c>
      <x:c r="N202" s="9" t="n">
        <x:v>0</x:v>
      </x:c>
      <x:c r="O202" s="9" t="str">
        <x:v>IMO26-007-A-P03</x:v>
      </x:c>
      <x:c r="P202" s="9" t="str">
        <x:v>PASS</x:v>
      </x:c>
      <x:c r="Q202" s="9" t="str">
        <x:v>NO_VERDICT</x:v>
      </x:c>
      <x:c r="R202" s="9" t="str">
        <x:v>GENERATION_ERROR</x:v>
      </x:c>
      <x:c r="S202" s="9" t="str">
        <x:v>IMO26-007-A-F01</x:v>
      </x:c>
      <x:c r="T202" s="9" t="str">
        <x:v>FAIL</x:v>
      </x:c>
      <x:c r="U202" s="9" t="str">
        <x:v>NO_VERDICT</x:v>
      </x:c>
      <x:c r="V202" s="9" t="str">
        <x:v>GENERATION_ERROR</x:v>
      </x:c>
      <x:c r="W202" s="13" t="str">
        <x:v>NOT_REVIEWED</x:v>
      </x:c>
      <x:c r="X202" s="13" t="str"/>
      <x:c r="Y202" s="13" t="str"/>
      <x:c r="Z202" s="13" t="str"/>
      <x:c r="AA202" s="13" t="str"/>
      <x:c r="AB202" s="13" t="str"/>
      <x:c r="AC202" s="13" t="str"/>
      <x:c r="AD202" s="13" t="str"/>
      <x:c r="AE202" s="13" t="str"/>
      <x:c r="AF202" s="13" t="str"/>
      <x:c r="AG202" s="13" t="str"/>
      <x:c r="AH202" s="13" t="str"/>
      <x:c r="AI202" s="16" t="str">
        <x:f>IF(AND(W202="REVIEWED",X202&lt;&gt;"",Y202&lt;&gt;"",COUNTA(Z202:AF202)=7,COUNTIF(Z202:AF202,"UNCLEAR")=0,(COUNTIF(Z202:AF202,"0")+COUNTIF(Z202:AF202,"1")+COUNTIF(Z202:AF202,"2"))&gt;0,AG202&lt;&gt;"",AH202&lt;&gt;"",AJ202&lt;&gt;""),(COUNTIF(Z202:AF202,"1")+2*COUNTIF(Z202:AF202,"2"))/(2*(COUNTIF(Z202:AF202,"0")+COUNTIF(Z202:AF202,"1")+COUNTIF(Z202:AF202,"2"))),"")</x:f>
      </x:c>
      <x:c r="AJ202" s="14" t="str"/>
      <x:c r="AK202" s="14" t="str"/>
      <x:c r="AL202" s="14" t="str"/>
      <x:c r="AM202" s="9" t="str">
        <x:v>DETERMINISTIC_FAIL</x:v>
      </x:c>
      <x:c r="AN202" s="9" t="str">
        <x:v>9-1.3.2.1.1</x:v>
      </x:c>
      <x:c r="AO202" s="9" t="str">
        <x:v>MVP/SHACL_GENERATION_PIPELINE/experiments/LUNA_CONTEXTUAL_SINGLESHOT/RUN_01/runs/RUN-IMO26-007-20260831T154133534682Z/artifacts/attempt_01/extracted_shape.ttl</x:v>
      </x:c>
      <x:c r="AP202" s="9" t="str">
        <x:v>38fe6a71389ed1302aa22abf2462d0b3e0740d38327944a6f1c55637b4ea828f</x:v>
      </x:c>
      <x:c r="AQ202" s="52" t="inlineStr">
        <x:is>
          <x:t xml:space="preserve">ERROR</x:t>
        </x:is>
      </x:c>
      <x:c r="AR202" s="53" t="inlineStr">
        <x:is>
          <x:t xml:space="preserve">ERROR</x:t>
        </x:is>
      </x:c>
      <x:c r="AS202" s="53" t="inlineStr">
        <x:is>
          <x:t xml:space="preserve">IMO26-007-A-P03=ERROR | IMO26-007-A-F01=ERROR</x:t>
        </x:is>
      </x:c>
      <x:c r="AT202" s="53" t="inlineStr">
        <x:is>
          <x:t xml:space="preserve"/>
        </x:is>
      </x:c>
      <x:c r="AU202" s="53" t="inlineStr">
        <x:is>
          <x:t xml:space="preserve"/>
        </x:is>
      </x:c>
      <x:c r="AV202" s="53" t="inlineStr">
        <x:is>
          <x:t xml:space="preserve"/>
        </x:is>
      </x:c>
      <x:c r="AW202" s="53" t="inlineStr">
        <x:is>
          <x:t xml:space="preserve"/>
        </x:is>
      </x:c>
      <x:c r="AX202" s="53" t="inlineStr">
        <x:is>
          <x:t xml:space="preserve"/>
        </x:is>
      </x:c>
      <x:c r="AY202" s="53" t="inlineStr">
        <x:is>
          <x:t xml:space="preserve"/>
        </x:is>
      </x:c>
      <x:c r="AZ202" s="53" t="inlineStr">
        <x:is>
          <x:t xml:space="preserve"/>
        </x:is>
      </x:c>
      <x:c r="BA202" s="54"/>
      <x:c r="BB202" s="54"/>
      <x:c r="BC202" s="54"/>
      <x:c r="BD202" s="55" t="str">
        <x:f>IF(OR(W202&lt;&gt;"REVIEWED",COUNTIF(BA202:BC202,"UNCLEAR")&gt;0,COUNTA(BA202:BC202)&lt;3,(COUNTIF(BA202:BC202,"0")+COUNTIF(BA202:BC202,"1")+COUNTIF(BA202:BC202,"2"))=0,AJ202=""),"",(COUNTIF(BA202:BC202,"1")+2*COUNTIF(BA202:BC202,"2"))/(2*(COUNTIF(BA202:BC202,"0")+COUNTIF(BA202:BC202,"1")+COUNTIF(BA202:BC202,"2"))))</x:f>
      </x:c>
    </x:row>
    <x:row r="203" ht="66" customHeight="1">
      <x:c r="A203" s="9" t="str">
        <x:v>BATCH_20</x:v>
      </x:c>
      <x:c r="B203" s="9" t="n">
        <x:v>197</x:v>
      </x:c>
      <x:c r="C203" s="9" t="str">
        <x:v>TRF-088</x:v>
      </x:c>
      <x:c r="D203" s="9" t="str">
        <x:v>TRAFICOM</x:v>
      </x:c>
      <x:c r="E203" s="9" t="str">
        <x:v>DIRECT_STATIC</x:v>
      </x:c>
      <x:c r="F203" s="9" t="str">
        <x:v>RUN_01</x:v>
      </x:c>
      <x:c r="G203" s="12" t="str">
        <x:v>NO_ELIGIBLE_OUTPUT</x:v>
      </x:c>
      <x:c r="H203" s="12" t="str">
        <x:v>SINGLESHOT_CAPTURED_DIAGNOSTIC_FAIL</x:v>
      </x:c>
      <x:c r="I203" s="12" t="str">
        <x:v>NOT_PARSED</x:v>
      </x:c>
      <x:c r="J203" s="12" t="str">
        <x:v>FAIL</x:v>
      </x:c>
      <x:c r="K203" s="9" t="n">
        <x:v>0</x:v>
      </x:c>
      <x:c r="L203" s="9" t="n">
        <x:v>4</x:v>
      </x:c>
      <x:c r="M203" s="9" t="n">
        <x:v>0</x:v>
      </x:c>
      <x:c r="N203" s="9" t="n">
        <x:v>0</x:v>
      </x:c>
      <x:c r="O203" s="9" t="str">
        <x:v>TRF-088-P02</x:v>
      </x:c>
      <x:c r="P203" s="9" t="str">
        <x:v>PASS</x:v>
      </x:c>
      <x:c r="Q203" s="9" t="str">
        <x:v>NO_VERDICT</x:v>
      </x:c>
      <x:c r="R203" s="9" t="str">
        <x:v>GENERATION_ERROR</x:v>
      </x:c>
      <x:c r="S203" s="9" t="str">
        <x:v>TRF-088-F01</x:v>
      </x:c>
      <x:c r="T203" s="9" t="str">
        <x:v>FAIL</x:v>
      </x:c>
      <x:c r="U203" s="9" t="str">
        <x:v>NO_VERDICT</x:v>
      </x:c>
      <x:c r="V203" s="9" t="str">
        <x:v>GENERATION_ERROR</x:v>
      </x:c>
      <x:c r="W203" s="13" t="str">
        <x:v>NOT_REVIEWED</x:v>
      </x:c>
      <x:c r="X203" s="13" t="str"/>
      <x:c r="Y203" s="13" t="str"/>
      <x:c r="Z203" s="13" t="str"/>
      <x:c r="AA203" s="13" t="str"/>
      <x:c r="AB203" s="13" t="str"/>
      <x:c r="AC203" s="13" t="str"/>
      <x:c r="AD203" s="13" t="str"/>
      <x:c r="AE203" s="13" t="str"/>
      <x:c r="AF203" s="13" t="str"/>
      <x:c r="AG203" s="13" t="str"/>
      <x:c r="AH203" s="13" t="str"/>
      <x:c r="AI203" s="16" t="str">
        <x:f>IF(AND(W203="REVIEWED",X203&lt;&gt;"",Y203&lt;&gt;"",COUNTA(Z203:AF203)=7,COUNTIF(Z203:AF203,"UNCLEAR")=0,(COUNTIF(Z203:AF203,"0")+COUNTIF(Z203:AF203,"1")+COUNTIF(Z203:AF203,"2"))&gt;0,AG203&lt;&gt;"",AH203&lt;&gt;"",AJ203&lt;&gt;""),(COUNTIF(Z203:AF203,"1")+2*COUNTIF(Z203:AF203,"2"))/(2*(COUNTIF(Z203:AF203,"0")+COUNTIF(Z203:AF203,"1")+COUNTIF(Z203:AF203,"2"))),"")</x:f>
      </x:c>
      <x:c r="AJ203" s="14" t="str"/>
      <x:c r="AK203" s="14" t="str"/>
      <x:c r="AL203" s="14" t="str"/>
      <x:c r="AM203" s="9" t="str">
        <x:v>DETERMINISTIC_FAIL</x:v>
      </x:c>
      <x:c r="AN203" s="9" t="str">
        <x:v>6.5.3.3</x:v>
      </x:c>
      <x:c r="AO203" s="9" t="str">
        <x:v>MVP/SHACL_GENERATION_PIPELINE/experiments/LUNA_CONTEXTUAL_SINGLESHOT/RUN_01/runs/RUN-TRF-088-20260831T162644122637Z/artifacts/attempt_01/extracted_shape.ttl</x:v>
      </x:c>
      <x:c r="AP203" s="9" t="str">
        <x:v>6065976a6d238a29d98f2aefaffe1cfbb71c2e2ad603c77a31a6a50600a261b7</x:v>
      </x:c>
      <x:c r="AQ203" s="52" t="inlineStr">
        <x:is>
          <x:t xml:space="preserve">ERROR</x:t>
        </x:is>
      </x:c>
      <x:c r="AR203" s="53" t="inlineStr">
        <x:is>
          <x:t xml:space="preserve">ERROR</x:t>
        </x:is>
      </x:c>
      <x:c r="AS203" s="53" t="inlineStr">
        <x:is>
          <x:t xml:space="preserve">TRF-088-P02=ERROR | TRF-088-F01=ERROR</x:t>
        </x:is>
      </x:c>
      <x:c r="AT203" s="53" t="inlineStr">
        <x:is>
          <x:t xml:space="preserve"/>
        </x:is>
      </x:c>
      <x:c r="AU203" s="53" t="inlineStr">
        <x:is>
          <x:t xml:space="preserve"/>
        </x:is>
      </x:c>
      <x:c r="AV203" s="53" t="inlineStr">
        <x:is>
          <x:t xml:space="preserve"/>
        </x:is>
      </x:c>
      <x:c r="AW203" s="53" t="inlineStr">
        <x:is>
          <x:t xml:space="preserve"/>
        </x:is>
      </x:c>
      <x:c r="AX203" s="53" t="inlineStr">
        <x:is>
          <x:t xml:space="preserve"/>
        </x:is>
      </x:c>
      <x:c r="AY203" s="53" t="inlineStr">
        <x:is>
          <x:t xml:space="preserve"/>
        </x:is>
      </x:c>
      <x:c r="AZ203" s="53" t="inlineStr">
        <x:is>
          <x:t xml:space="preserve"/>
        </x:is>
      </x:c>
      <x:c r="BA203" s="54"/>
      <x:c r="BB203" s="54"/>
      <x:c r="BC203" s="54"/>
      <x:c r="BD203" s="55" t="str">
        <x:f>IF(OR(W203&lt;&gt;"REVIEWED",COUNTIF(BA203:BC203,"UNCLEAR")&gt;0,COUNTA(BA203:BC203)&lt;3,(COUNTIF(BA203:BC203,"0")+COUNTIF(BA203:BC203,"1")+COUNTIF(BA203:BC203,"2"))=0,AJ203=""),"",(COUNTIF(BA203:BC203,"1")+2*COUNTIF(BA203:BC203,"2"))/(2*(COUNTIF(BA203:BC203,"0")+COUNTIF(BA203:BC203,"1")+COUNTIF(BA203:BC203,"2"))))</x:f>
      </x:c>
    </x:row>
    <x:row r="204" ht="66" customHeight="1">
      <x:c r="A204" s="9" t="str">
        <x:v>BATCH_20</x:v>
      </x:c>
      <x:c r="B204" s="9" t="n">
        <x:v>198</x:v>
      </x:c>
      <x:c r="C204" s="9" t="str">
        <x:v>TRF-007</x:v>
      </x:c>
      <x:c r="D204" s="9" t="str">
        <x:v>TRAFICOM</x:v>
      </x:c>
      <x:c r="E204" s="9" t="str">
        <x:v>DIRECT_STATIC</x:v>
      </x:c>
      <x:c r="F204" s="9" t="str">
        <x:v>RUN_01</x:v>
      </x:c>
      <x:c r="G204" s="12" t="str">
        <x:v>OFFICIAL_ELIGIBLE_OUTPUT</x:v>
      </x:c>
      <x:c r="H204" s="12" t="str">
        <x:v>SINGLESHOT_CAPTURED_DIAGNOSTIC_PASS</x:v>
      </x:c>
      <x:c r="I204" s="12" t="str">
        <x:v>PARSED</x:v>
      </x:c>
      <x:c r="J204" s="12" t="str">
        <x:v>PASS</x:v>
      </x:c>
      <x:c r="K204" s="9" t="n">
        <x:v>8</x:v>
      </x:c>
      <x:c r="L204" s="9" t="n">
        <x:v>8</x:v>
      </x:c>
      <x:c r="M204" s="9" t="n">
        <x:v>6</x:v>
      </x:c>
      <x:c r="N204" s="9" t="n">
        <x:v>0</x:v>
      </x:c>
      <x:c r="O204" s="9" t="str">
        <x:v>TRF-007-P02</x:v>
      </x:c>
      <x:c r="P204" s="9" t="str">
        <x:v>PASS</x:v>
      </x:c>
      <x:c r="Q204" s="9" t="str">
        <x:v>FAIL</x:v>
      </x:c>
      <x:c r="R204" s="9" t="str">
        <x:v>FALSE_REJECT</x:v>
      </x:c>
      <x:c r="S204" s="9" t="str">
        <x:v>TRF-007-F03</x:v>
      </x:c>
      <x:c r="T204" s="9" t="str">
        <x:v>FAIL</x:v>
      </x:c>
      <x:c r="U204" s="9" t="str">
        <x:v>FAIL</x:v>
      </x:c>
      <x:c r="V204" s="9" t="str">
        <x:v>CORRECT_BEHAVIOR</x:v>
      </x:c>
      <x:c r="W204" s="13" t="str">
        <x:v>NOT_REVIEWED</x:v>
      </x:c>
      <x:c r="X204" s="13" t="str"/>
      <x:c r="Y204" s="13" t="str"/>
      <x:c r="Z204" s="13" t="str"/>
      <x:c r="AA204" s="13" t="str"/>
      <x:c r="AB204" s="13" t="str"/>
      <x:c r="AC204" s="13" t="str"/>
      <x:c r="AD204" s="13" t="str"/>
      <x:c r="AE204" s="13" t="str"/>
      <x:c r="AF204" s="13" t="str"/>
      <x:c r="AG204" s="13" t="str"/>
      <x:c r="AH204" s="13" t="str"/>
      <x:c r="AI204" s="16" t="str">
        <x:f>IF(AND(W204="REVIEWED",X204&lt;&gt;"",Y204&lt;&gt;"",COUNTA(Z204:AF204)=7,COUNTIF(Z204:AF204,"UNCLEAR")=0,(COUNTIF(Z204:AF204,"0")+COUNTIF(Z204:AF204,"1")+COUNTIF(Z204:AF204,"2"))&gt;0,AG204&lt;&gt;"",AH204&lt;&gt;"",AJ204&lt;&gt;""),(COUNTIF(Z204:AF204,"1")+2*COUNTIF(Z204:AF204,"2"))/(2*(COUNTIF(Z204:AF204,"0")+COUNTIF(Z204:AF204,"1")+COUNTIF(Z204:AF204,"2"))),"")</x:f>
      </x:c>
      <x:c r="AJ204" s="14" t="str"/>
      <x:c r="AK204" s="14" t="str"/>
      <x:c r="AL204" s="14" t="str"/>
      <x:c r="AM204" s="9" t="str">
        <x:v>RDF_FALSE_REJECT</x:v>
      </x:c>
      <x:c r="AN204" s="9" t="str">
        <x:v>1.6 (20-year IA/IA Super engine-output obligation)</x:v>
      </x:c>
      <x:c r="AO204" s="9" t="str">
        <x:v>MVP/SHACL_GENERATION_PIPELINE/experiments/LUNA_CONTEXTUAL_SINGLESHOT/RUN_01/runs/RUN-TRF-007-20260831T154927252925Z/artifacts/attempt_01/extracted_shape.ttl</x:v>
      </x:c>
      <x:c r="AP204" s="9" t="str">
        <x:v>dcc7a7cd7158f0e43655fd102e84edeead72eeeefcc1a81b9fbdddec65c918b1</x:v>
      </x:c>
      <x:c r="AQ204" s="52" t="inlineStr">
        <x:is>
          <x:t xml:space="preserve">PASS</x:t>
        </x:is>
      </x:c>
      <x:c r="AR204" s="53" t="inlineStr">
        <x:is>
          <x:t xml:space="preserve">VALID</x:t>
        </x:is>
      </x:c>
      <x:c r="AS204" s="53" t="inlineStr">
        <x:is>
          <x:t xml:space="preserve">TRF-007-P02=ACTIVATED | TRF-007-F03=ACTIVATED</x:t>
        </x:is>
      </x:c>
      <x:c r="AT204" s="53">
        <x:v>1</x:v>
      </x:c>
      <x:c r="AU204" s="53">
        <x:v>1</x:v>
      </x:c>
      <x:c r="AV204" s="53">
        <x:v>4</x:v>
      </x:c>
      <x:c r="AW204" s="53" t="inlineStr">
        <x:is>
          <x:t xml:space="preserve">sh:class, sh:minCount, sh:nodeKind, sh:property</x:t>
        </x:is>
      </x:c>
      <x:c r="AX204" s="53">
        <x:v>1</x:v>
      </x:c>
      <x:c r="AY204" s="53">
        <x:v>1</x:v>
      </x:c>
      <x:c r="AZ204" s="53">
        <x:v>0</x:v>
      </x:c>
      <x:c r="BA204" s="54"/>
      <x:c r="BB204" s="54"/>
      <x:c r="BC204" s="54"/>
      <x:c r="BD204" s="55" t="str">
        <x:f>IF(OR(W204&lt;&gt;"REVIEWED",COUNTIF(BA204:BC204,"UNCLEAR")&gt;0,COUNTA(BA204:BC204)&lt;3,(COUNTIF(BA204:BC204,"0")+COUNTIF(BA204:BC204,"1")+COUNTIF(BA204:BC204,"2"))=0,AJ204=""),"",(COUNTIF(BA204:BC204,"1")+2*COUNTIF(BA204:BC204,"2"))/(2*(COUNTIF(BA204:BC204,"0")+COUNTIF(BA204:BC204,"1")+COUNTIF(BA204:BC204,"2"))))</x:f>
      </x:c>
    </x:row>
    <x:row r="205" ht="66" customHeight="1">
      <x:c r="A205" s="9" t="str">
        <x:v>BATCH_20</x:v>
      </x:c>
      <x:c r="B205" s="9" t="n">
        <x:v>199</x:v>
      </x:c>
      <x:c r="C205" s="9" t="str">
        <x:v>TRF-078</x:v>
      </x:c>
      <x:c r="D205" s="9" t="str">
        <x:v>TRAFICOM</x:v>
      </x:c>
      <x:c r="E205" s="9" t="str">
        <x:v>DIRECT_CALCULATION</x:v>
      </x:c>
      <x:c r="F205" s="9" t="str">
        <x:v>RUN_01</x:v>
      </x:c>
      <x:c r="G205" s="12" t="str">
        <x:v>OFFICIAL_ELIGIBLE_OUTPUT</x:v>
      </x:c>
      <x:c r="H205" s="12" t="str">
        <x:v>SINGLESHOT_CAPTURED_DIAGNOSTIC_PASS</x:v>
      </x:c>
      <x:c r="I205" s="12" t="str">
        <x:v>PARSED</x:v>
      </x:c>
      <x:c r="J205" s="12" t="str">
        <x:v>PASS</x:v>
      </x:c>
      <x:c r="K205" s="9" t="n">
        <x:v>6</x:v>
      </x:c>
      <x:c r="L205" s="9" t="n">
        <x:v>6</x:v>
      </x:c>
      <x:c r="M205" s="9" t="n">
        <x:v>6</x:v>
      </x:c>
      <x:c r="N205" s="9" t="n">
        <x:v>1</x:v>
      </x:c>
      <x:c r="O205" s="9" t="str">
        <x:v>TRF-078-P01</x:v>
      </x:c>
      <x:c r="P205" s="9" t="str">
        <x:v>PASS</x:v>
      </x:c>
      <x:c r="Q205" s="9" t="str">
        <x:v>PASS</x:v>
      </x:c>
      <x:c r="R205" s="9" t="str">
        <x:v>CORRECT_BEHAVIOR</x:v>
      </x:c>
      <x:c r="S205" s="9" t="str">
        <x:v>TRF-078-F02</x:v>
      </x:c>
      <x:c r="T205" s="9" t="str">
        <x:v>FAIL</x:v>
      </x:c>
      <x:c r="U205" s="9" t="str">
        <x:v>FAIL</x:v>
      </x:c>
      <x:c r="V205" s="9" t="str">
        <x:v>CORRECT_BEHAVIOR</x:v>
      </x:c>
      <x:c r="W205" s="13" t="str">
        <x:v>NOT_REVIEWED</x:v>
      </x:c>
      <x:c r="X205" s="13" t="str"/>
      <x:c r="Y205" s="13" t="str"/>
      <x:c r="Z205" s="13" t="str"/>
      <x:c r="AA205" s="13" t="str"/>
      <x:c r="AB205" s="13" t="str"/>
      <x:c r="AC205" s="13" t="str"/>
      <x:c r="AD205" s="13" t="str"/>
      <x:c r="AE205" s="13" t="str"/>
      <x:c r="AF205" s="13" t="str"/>
      <x:c r="AG205" s="13" t="str"/>
      <x:c r="AH205" s="13" t="str"/>
      <x:c r="AI205" s="16" t="str">
        <x:f>IF(AND(W205="REVIEWED",X205&lt;&gt;"",Y205&lt;&gt;"",COUNTA(Z205:AF205)=7,COUNTIF(Z205:AF205,"UNCLEAR")=0,(COUNTIF(Z205:AF205,"0")+COUNTIF(Z205:AF205,"1")+COUNTIF(Z205:AF205,"2"))&gt;0,AG205&lt;&gt;"",AH205&lt;&gt;"",AJ205&lt;&gt;""),(COUNTIF(Z205:AF205,"1")+2*COUNTIF(Z205:AF205,"2"))/(2*(COUNTIF(Z205:AF205,"0")+COUNTIF(Z205:AF205,"1")+COUNTIF(Z205:AF205,"2"))),"")</x:f>
      </x:c>
      <x:c r="AJ205" s="14" t="str"/>
      <x:c r="AK205" s="14" t="str"/>
      <x:c r="AL205" s="14" t="str"/>
      <x:c r="AM205" s="9" t="str"/>
      <x:c r="AN205" s="9" t="str">
        <x:v>6.5.1.9</x:v>
      </x:c>
      <x:c r="AO205" s="9" t="str">
        <x:v>MVP/SHACL_GENERATION_PIPELINE/experiments/LUNA_CONTEXTUAL_SINGLESHOT/RUN_01/runs/RUN-TRF-078-20260831T162101598331Z/artifacts/attempt_01/extracted_shape.ttl</x:v>
      </x:c>
      <x:c r="AP205" s="9" t="str">
        <x:v>c7b667330c8e1a561672c9625807e32b2a8b5cc3da8efb00cdf2ac44aa9f66c5</x:v>
      </x:c>
      <x:c r="AQ205" s="52" t="inlineStr">
        <x:is>
          <x:t xml:space="preserve">PASS</x:t>
        </x:is>
      </x:c>
      <x:c r="AR205" s="53" t="inlineStr">
        <x:is>
          <x:t xml:space="preserve">VALID</x:t>
        </x:is>
      </x:c>
      <x:c r="AS205" s="53" t="inlineStr">
        <x:is>
          <x:t xml:space="preserve">TRF-078-P01=ACTIVATED | TRF-078-F02=ACTIVATED</x:t>
        </x:is>
      </x:c>
      <x:c r="AT205" s="53">
        <x:v>5</x:v>
      </x:c>
      <x:c r="AU205" s="53">
        <x:v>15</x:v>
      </x:c>
      <x:c r="AV205" s="53">
        <x:v>67</x:v>
      </x:c>
      <x:c r="AW205" s="53" t="inlineStr">
        <x:is>
          <x:t xml:space="preserve">sh:class, sh:datatype, sh:hasValue, sh:in, sh:maxCount, sh:minCount, sh:node, sh:nodeKind, sh:property, sh:qualifiedMinCount, sh:qualifiedValueShape</x:t>
        </x:is>
      </x:c>
      <x:c r="AX205" s="53">
        <x:v>1</x:v>
      </x:c>
      <x:c r="AY205" s="53">
        <x:v>1</x:v>
      </x:c>
      <x:c r="AZ205" s="53">
        <x:v>0</x:v>
      </x:c>
      <x:c r="BA205" s="54"/>
      <x:c r="BB205" s="54"/>
      <x:c r="BC205" s="54"/>
      <x:c r="BD205" s="55" t="str">
        <x:f>IF(OR(W205&lt;&gt;"REVIEWED",COUNTIF(BA205:BC205,"UNCLEAR")&gt;0,COUNTA(BA205:BC205)&lt;3,(COUNTIF(BA205:BC205,"0")+COUNTIF(BA205:BC205,"1")+COUNTIF(BA205:BC205,"2"))=0,AJ205=""),"",(COUNTIF(BA205:BC205,"1")+2*COUNTIF(BA205:BC205,"2"))/(2*(COUNTIF(BA205:BC205,"0")+COUNTIF(BA205:BC205,"1")+COUNTIF(BA205:BC205,"2"))))</x:f>
      </x:c>
    </x:row>
    <x:row r="206" ht="66" customHeight="1">
      <x:c r="A206" s="9" t="str">
        <x:v>BATCH_20</x:v>
      </x:c>
      <x:c r="B206" s="9" t="n">
        <x:v>200</x:v>
      </x:c>
      <x:c r="C206" s="9" t="str">
        <x:v>I2-022</x:v>
      </x:c>
      <x:c r="D206" s="9" t="str">
        <x:v>I2</x:v>
      </x:c>
      <x:c r="E206" s="9" t="str">
        <x:v>COMPLEX_READINESS</x:v>
      </x:c>
      <x:c r="F206" s="9" t="str">
        <x:v>RUN_01</x:v>
      </x:c>
      <x:c r="G206" s="12" t="str">
        <x:v>OFFICIAL_ELIGIBLE_OUTPUT</x:v>
      </x:c>
      <x:c r="H206" s="12" t="str">
        <x:v>SINGLESHOT_CAPTURED_DIAGNOSTIC_PASS</x:v>
      </x:c>
      <x:c r="I206" s="12" t="str">
        <x:v>PARSED</x:v>
      </x:c>
      <x:c r="J206" s="12" t="str">
        <x:v>PASS</x:v>
      </x:c>
      <x:c r="K206" s="9" t="n">
        <x:v>8</x:v>
      </x:c>
      <x:c r="L206" s="9" t="n">
        <x:v>8</x:v>
      </x:c>
      <x:c r="M206" s="9" t="n">
        <x:v>5</x:v>
      </x:c>
      <x:c r="N206" s="9" t="n">
        <x:v>0</x:v>
      </x:c>
      <x:c r="O206" s="9" t="str">
        <x:v>I2-022-P02</x:v>
      </x:c>
      <x:c r="P206" s="9" t="str">
        <x:v>PASS</x:v>
      </x:c>
      <x:c r="Q206" s="9" t="str">
        <x:v>FAIL</x:v>
      </x:c>
      <x:c r="R206" s="9" t="str">
        <x:v>FALSE_REJECT</x:v>
      </x:c>
      <x:c r="S206" s="9" t="str">
        <x:v>I2-022-F02</x:v>
      </x:c>
      <x:c r="T206" s="9" t="str">
        <x:v>FAIL</x:v>
      </x:c>
      <x:c r="U206" s="9" t="str">
        <x:v>FAIL</x:v>
      </x:c>
      <x:c r="V206" s="9" t="str">
        <x:v>CORRECT_BEHAVIOR</x:v>
      </x:c>
      <x:c r="W206" s="13" t="str">
        <x:v>NOT_REVIEWED</x:v>
      </x:c>
      <x:c r="X206" s="13" t="str"/>
      <x:c r="Y206" s="13" t="str"/>
      <x:c r="Z206" s="13" t="str"/>
      <x:c r="AA206" s="13" t="str"/>
      <x:c r="AB206" s="13" t="str"/>
      <x:c r="AC206" s="13" t="str"/>
      <x:c r="AD206" s="13" t="str"/>
      <x:c r="AE206" s="13" t="str"/>
      <x:c r="AF206" s="13" t="str"/>
      <x:c r="AG206" s="13" t="str"/>
      <x:c r="AH206" s="13" t="str"/>
      <x:c r="AI206" s="16" t="str">
        <x:f>IF(AND(W206="REVIEWED",X206&lt;&gt;"",Y206&lt;&gt;"",COUNTA(Z206:AF206)=7,COUNTIF(Z206:AF206,"UNCLEAR")=0,(COUNTIF(Z206:AF206,"0")+COUNTIF(Z206:AF206,"1")+COUNTIF(Z206:AF206,"2"))&gt;0,AG206&lt;&gt;"",AH206&lt;&gt;"",AJ206&lt;&gt;""),(COUNTIF(Z206:AF206,"1")+2*COUNTIF(Z206:AF206,"2"))/(2*(COUNTIF(Z206:AF206,"0")+COUNTIF(Z206:AF206,"1")+COUNTIF(Z206:AF206,"2"))),"")</x:f>
      </x:c>
      <x:c r="AJ206" s="14" t="str"/>
      <x:c r="AK206" s="14" t="str"/>
      <x:c r="AL206" s="14" t="str"/>
      <x:c r="AM206" s="9" t="str">
        <x:v>ALWAYS_FAIL; RDF_FALSE_REJECT</x:v>
      </x:c>
      <x:c r="AN206" s="9" t="str">
        <x:v>I2.4.2 — transversely framed plating</x:v>
      </x:c>
      <x:c r="AO206" s="9" t="str">
        <x:v>MVP/SHACL_GENERATION_PIPELINE/experiments/LUNA_CONTEXTUAL_SINGLESHOT/RUN_01/runs/RUN-I2-022-20260831T142856485081Z/artifacts/attempt_01/extracted_shape.ttl</x:v>
      </x:c>
      <x:c r="AP206" s="9" t="str">
        <x:v>77a0926085a0e12cf8ae928915c08a797959ecf15896ab228e8b235d10d9e6d7</x:v>
      </x:c>
      <x:c r="AQ206" s="52" t="inlineStr">
        <x:is>
          <x:t xml:space="preserve">PASS</x:t>
        </x:is>
      </x:c>
      <x:c r="AR206" s="53" t="inlineStr">
        <x:is>
          <x:t xml:space="preserve">VALID</x:t>
        </x:is>
      </x:c>
      <x:c r="AS206" s="53" t="inlineStr">
        <x:is>
          <x:t xml:space="preserve">I2-022-P02=ACTIVATED | I2-022-F02=ACTIVATED</x:t>
        </x:is>
      </x:c>
      <x:c r="AT206" s="53">
        <x:v>2</x:v>
      </x:c>
      <x:c r="AU206" s="53">
        <x:v>15</x:v>
      </x:c>
      <x:c r="AV206" s="53">
        <x:v>65</x:v>
      </x:c>
      <x:c r="AW206" s="53" t="inlineStr">
        <x:is>
          <x:t xml:space="preserve">sh:class, sh:datatype, sh:hasValue, sh:in, sh:maxCount, sh:minCount, sh:node, sh:or, sh:property</x:t>
        </x:is>
      </x:c>
      <x:c r="AX206" s="53">
        <x:v>3</x:v>
      </x:c>
      <x:c r="AY206" s="53">
        <x:v>1</x:v>
      </x:c>
      <x:c r="AZ206" s="53">
        <x:v>1</x:v>
      </x:c>
      <x:c r="BA206" s="54"/>
      <x:c r="BB206" s="54"/>
      <x:c r="BC206" s="54"/>
      <x:c r="BD206" s="55" t="str">
        <x:f>IF(OR(W206&lt;&gt;"REVIEWED",COUNTIF(BA206:BC206,"UNCLEAR")&gt;0,COUNTA(BA206:BC206)&lt;3,(COUNTIF(BA206:BC206,"0")+COUNTIF(BA206:BC206,"1")+COUNTIF(BA206:BC206,"2"))=0,AJ206=""),"",(COUNTIF(BA206:BC206,"1")+2*COUNTIF(BA206:BC206,"2"))/(2*(COUNTIF(BA206:BC206,"0")+COUNTIF(BA206:BC206,"1")+COUNTIF(BA206:BC206,"2"))))</x:f>
      </x:c>
    </x:row>
    <x:row r="207" ht="66" customHeight="1">
      <x:c r="A207" s="9" t="str">
        <x:v>BATCH_21</x:v>
      </x:c>
      <x:c r="B207" s="9" t="n">
        <x:v>201</x:v>
      </x:c>
      <x:c r="C207" s="9" t="str">
        <x:v>IMO-119</x:v>
      </x:c>
      <x:c r="D207" s="9" t="str">
        <x:v>IMO</x:v>
      </x:c>
      <x:c r="E207" s="9" t="str">
        <x:v>DIRECT_STATIC</x:v>
      </x:c>
      <x:c r="F207" s="9" t="str">
        <x:v>RUN_01</x:v>
      </x:c>
      <x:c r="G207" s="12" t="str">
        <x:v>OFFICIAL_ELIGIBLE_OUTPUT</x:v>
      </x:c>
      <x:c r="H207" s="12" t="str">
        <x:v>SINGLESHOT_CAPTURED_DIAGNOSTIC_PASS</x:v>
      </x:c>
      <x:c r="I207" s="12" t="str">
        <x:v>PARSED</x:v>
      </x:c>
      <x:c r="J207" s="12" t="str">
        <x:v>PASS</x:v>
      </x:c>
      <x:c r="K207" s="9" t="n">
        <x:v>9</x:v>
      </x:c>
      <x:c r="L207" s="9" t="n">
        <x:v>9</x:v>
      </x:c>
      <x:c r="M207" s="9" t="n">
        <x:v>7</x:v>
      </x:c>
      <x:c r="N207" s="9" t="n">
        <x:v>0</x:v>
      </x:c>
      <x:c r="O207" s="9" t="str">
        <x:v>IMO-119-M-P03</x:v>
      </x:c>
      <x:c r="P207" s="9" t="str">
        <x:v>PASS</x:v>
      </x:c>
      <x:c r="Q207" s="9" t="str">
        <x:v>PASS</x:v>
      </x:c>
      <x:c r="R207" s="9" t="str">
        <x:v>CORRECT_BEHAVIOR</x:v>
      </x:c>
      <x:c r="S207" s="9" t="str">
        <x:v>IMO-119-M-F01</x:v>
      </x:c>
      <x:c r="T207" s="9" t="str">
        <x:v>FAIL</x:v>
      </x:c>
      <x:c r="U207" s="9" t="str">
        <x:v>FAIL</x:v>
      </x:c>
      <x:c r="V207" s="9" t="str">
        <x:v>CORRECT_BEHAVIOR</x:v>
      </x:c>
      <x:c r="W207" s="13" t="str">
        <x:v>NOT_REVIEWED</x:v>
      </x:c>
      <x:c r="X207" s="13" t="str"/>
      <x:c r="Y207" s="13" t="str"/>
      <x:c r="Z207" s="13" t="str"/>
      <x:c r="AA207" s="13" t="str"/>
      <x:c r="AB207" s="13" t="str"/>
      <x:c r="AC207" s="13" t="str"/>
      <x:c r="AD207" s="13" t="str"/>
      <x:c r="AE207" s="13" t="str"/>
      <x:c r="AF207" s="13" t="str"/>
      <x:c r="AG207" s="13" t="str"/>
      <x:c r="AH207" s="13" t="str"/>
      <x:c r="AI207" s="16" t="str">
        <x:f>IF(AND(W207="REVIEWED",X207&lt;&gt;"",Y207&lt;&gt;"",COUNTA(Z207:AF207)=7,COUNTIF(Z207:AF207,"UNCLEAR")=0,(COUNTIF(Z207:AF207,"0")+COUNTIF(Z207:AF207,"1")+COUNTIF(Z207:AF207,"2"))&gt;0,AG207&lt;&gt;"",AH207&lt;&gt;"",AJ207&lt;&gt;""),(COUNTIF(Z207:AF207,"1")+2*COUNTIF(Z207:AF207,"2"))/(2*(COUNTIF(Z207:AF207,"0")+COUNTIF(Z207:AF207,"1")+COUNTIF(Z207:AF207,"2"))),"")</x:f>
      </x:c>
      <x:c r="AJ207" s="14" t="str"/>
      <x:c r="AK207" s="14" t="str"/>
      <x:c r="AL207" s="14" t="str"/>
      <x:c r="AM207" s="9" t="str">
        <x:v>RDF_FALSE_ACCEPT; RDF_FALSE_REJECT</x:v>
      </x:c>
      <x:c r="AN207" s="9" t="str">
        <x:v>Part II-A 4.2.3</x:v>
      </x:c>
      <x:c r="AO207" s="9" t="str">
        <x:v>MVP/SHACL_GENERATION_PIPELINE/experiments/LUNA_CONTEXTUAL_SINGLESHOT/RUN_01/runs/RUN-IMO-119-20260831T153659594457Z/artifacts/attempt_01/extracted_shape.ttl</x:v>
      </x:c>
      <x:c r="AP207" s="9" t="str">
        <x:v>dc840b9c77e13637574f9f084a9f028b533d1e6ea522409e8c636070b9c11c80</x:v>
      </x:c>
      <x:c r="AQ207" s="52" t="inlineStr">
        <x:is>
          <x:t xml:space="preserve">PASS</x:t>
        </x:is>
      </x:c>
      <x:c r="AR207" s="53" t="inlineStr">
        <x:is>
          <x:t xml:space="preserve">VALID</x:t>
        </x:is>
      </x:c>
      <x:c r="AS207" s="53" t="inlineStr">
        <x:is>
          <x:t xml:space="preserve">IMO-119-M-P03=ACTIVATED | IMO-119-M-F01=ACTIVATED</x:t>
        </x:is>
      </x:c>
      <x:c r="AT207" s="53">
        <x:v>1</x:v>
      </x:c>
      <x:c r="AU207" s="53">
        <x:v>8</x:v>
      </x:c>
      <x:c r="AV207" s="53">
        <x:v>21</x:v>
      </x:c>
      <x:c r="AW207" s="53" t="inlineStr">
        <x:is>
          <x:t xml:space="preserve">sh:class, sh:datatype, sh:hasValue, sh:in, sh:maxCount, sh:node, sh:nodeKind, sh:property</x:t>
        </x:is>
      </x:c>
      <x:c r="AX207" s="53">
        <x:v>1</x:v>
      </x:c>
      <x:c r="AY207" s="53">
        <x:v>1</x:v>
      </x:c>
      <x:c r="AZ207" s="53">
        <x:v>0</x:v>
      </x:c>
      <x:c r="BA207" s="54"/>
      <x:c r="BB207" s="54"/>
      <x:c r="BC207" s="54"/>
      <x:c r="BD207" s="55" t="str">
        <x:f>IF(OR(W207&lt;&gt;"REVIEWED",COUNTIF(BA207:BC207,"UNCLEAR")&gt;0,COUNTA(BA207:BC207)&lt;3,(COUNTIF(BA207:BC207,"0")+COUNTIF(BA207:BC207,"1")+COUNTIF(BA207:BC207,"2"))=0,AJ207=""),"",(COUNTIF(BA207:BC207,"1")+2*COUNTIF(BA207:BC207,"2"))/(2*(COUNTIF(BA207:BC207,"0")+COUNTIF(BA207:BC207,"1")+COUNTIF(BA207:BC207,"2"))))</x:f>
      </x:c>
    </x:row>
    <x:row r="208" ht="66" customHeight="1">
      <x:c r="A208" s="9" t="str">
        <x:v>BATCH_21</x:v>
      </x:c>
      <x:c r="B208" s="9" t="n">
        <x:v>202</x:v>
      </x:c>
      <x:c r="C208" s="9" t="str">
        <x:v>I2-065</x:v>
      </x:c>
      <x:c r="D208" s="9" t="str">
        <x:v>I2</x:v>
      </x:c>
      <x:c r="E208" s="9" t="str">
        <x:v>COMPLEX_READINESS</x:v>
      </x:c>
      <x:c r="F208" s="9" t="str">
        <x:v>RUN_01</x:v>
      </x:c>
      <x:c r="G208" s="12" t="str">
        <x:v>OFFICIAL_ELIGIBLE_OUTPUT</x:v>
      </x:c>
      <x:c r="H208" s="12" t="str">
        <x:v>SINGLESHOT_CAPTURED_DIAGNOSTIC_PASS</x:v>
      </x:c>
      <x:c r="I208" s="12" t="str">
        <x:v>PARSED</x:v>
      </x:c>
      <x:c r="J208" s="12" t="str">
        <x:v>PASS</x:v>
      </x:c>
      <x:c r="K208" s="9" t="n">
        <x:v>9</x:v>
      </x:c>
      <x:c r="L208" s="9" t="n">
        <x:v>9</x:v>
      </x:c>
      <x:c r="M208" s="9" t="n">
        <x:v>8</x:v>
      </x:c>
      <x:c r="N208" s="9" t="n">
        <x:v>0</x:v>
      </x:c>
      <x:c r="O208" s="9" t="str">
        <x:v>I2-065-P02</x:v>
      </x:c>
      <x:c r="P208" s="9" t="str">
        <x:v>PASS</x:v>
      </x:c>
      <x:c r="Q208" s="9" t="str">
        <x:v>PASS</x:v>
      </x:c>
      <x:c r="R208" s="9" t="str">
        <x:v>CORRECT_BEHAVIOR</x:v>
      </x:c>
      <x:c r="S208" s="9" t="str">
        <x:v>I2-065-F07</x:v>
      </x:c>
      <x:c r="T208" s="9" t="str">
        <x:v>FAIL</x:v>
      </x:c>
      <x:c r="U208" s="9" t="str">
        <x:v>FAIL</x:v>
      </x:c>
      <x:c r="V208" s="9" t="str">
        <x:v>CORRECT_BEHAVIOR</x:v>
      </x:c>
      <x:c r="W208" s="13" t="str">
        <x:v>NOT_REVIEWED</x:v>
      </x:c>
      <x:c r="X208" s="13" t="str"/>
      <x:c r="Y208" s="13" t="str"/>
      <x:c r="Z208" s="13" t="str"/>
      <x:c r="AA208" s="13" t="str"/>
      <x:c r="AB208" s="13" t="str"/>
      <x:c r="AC208" s="13" t="str"/>
      <x:c r="AD208" s="13" t="str"/>
      <x:c r="AE208" s="13" t="str"/>
      <x:c r="AF208" s="13" t="str"/>
      <x:c r="AG208" s="13" t="str"/>
      <x:c r="AH208" s="13" t="str"/>
      <x:c r="AI208" s="16" t="str">
        <x:f>IF(AND(W208="REVIEWED",X208&lt;&gt;"",Y208&lt;&gt;"",COUNTA(Z208:AF208)=7,COUNTIF(Z208:AF208,"UNCLEAR")=0,(COUNTIF(Z208:AF208,"0")+COUNTIF(Z208:AF208,"1")+COUNTIF(Z208:AF208,"2"))&gt;0,AG208&lt;&gt;"",AH208&lt;&gt;"",AJ208&lt;&gt;""),(COUNTIF(Z208:AF208,"1")+2*COUNTIF(Z208:AF208,"2"))/(2*(COUNTIF(Z208:AF208,"0")+COUNTIF(Z208:AF208,"1")+COUNTIF(Z208:AF208,"2"))),"")</x:f>
      </x:c>
      <x:c r="AJ208" s="14" t="str"/>
      <x:c r="AK208" s="14" t="str"/>
      <x:c r="AL208" s="14" t="str"/>
      <x:c r="AM208" s="9" t="str">
        <x:v>RDF_FALSE_REJECT</x:v>
      </x:c>
      <x:c r="AN208" s="9" t="str">
        <x:v>I2.17.6</x:v>
      </x:c>
      <x:c r="AO208" s="9" t="str">
        <x:v>MVP/SHACL_GENERATION_PIPELINE/experiments/LUNA_CONTEXTUAL_SINGLESHOT/RUN_01/runs/RUN-I2-065-20260831T144953713368Z/artifacts/attempt_01/extracted_shape.ttl</x:v>
      </x:c>
      <x:c r="AP208" s="9" t="str">
        <x:v>8f8045822c92fe8027d34802b8acb17c4dcf56bee98dcfed2919c88e21ea6ac8</x:v>
      </x:c>
      <x:c r="AQ208" s="52" t="inlineStr">
        <x:is>
          <x:t xml:space="preserve">PASS</x:t>
        </x:is>
      </x:c>
      <x:c r="AR208" s="53" t="inlineStr">
        <x:is>
          <x:t xml:space="preserve">VALID</x:t>
        </x:is>
      </x:c>
      <x:c r="AS208" s="53" t="inlineStr">
        <x:is>
          <x:t xml:space="preserve">I2-065-P02=ACTIVATED | I2-065-F07=ACTIVATED</x:t>
        </x:is>
      </x:c>
      <x:c r="AT208" s="53">
        <x:v>1</x:v>
      </x:c>
      <x:c r="AU208" s="53">
        <x:v>16</x:v>
      </x:c>
      <x:c r="AV208" s="53">
        <x:v>67</x:v>
      </x:c>
      <x:c r="AW208" s="53" t="inlineStr">
        <x:is>
          <x:t xml:space="preserve">sh:class, sh:datatype, sh:hasValue, sh:maxCount, sh:minCount, sh:node, sh:or, sh:property</x:t>
        </x:is>
      </x:c>
      <x:c r="AX208" s="53">
        <x:v>1</x:v>
      </x:c>
      <x:c r="AY208" s="53">
        <x:v>1</x:v>
      </x:c>
      <x:c r="AZ208" s="53">
        <x:v>1</x:v>
      </x:c>
      <x:c r="BA208" s="54"/>
      <x:c r="BB208" s="54"/>
      <x:c r="BC208" s="54"/>
      <x:c r="BD208" s="55" t="str">
        <x:f>IF(OR(W208&lt;&gt;"REVIEWED",COUNTIF(BA208:BC208,"UNCLEAR")&gt;0,COUNTA(BA208:BC208)&lt;3,(COUNTIF(BA208:BC208,"0")+COUNTIF(BA208:BC208,"1")+COUNTIF(BA208:BC208,"2"))=0,AJ208=""),"",(COUNTIF(BA208:BC208,"1")+2*COUNTIF(BA208:BC208,"2"))/(2*(COUNTIF(BA208:BC208,"0")+COUNTIF(BA208:BC208,"1")+COUNTIF(BA208:BC208,"2"))))</x:f>
      </x:c>
    </x:row>
    <x:row r="209" ht="66" customHeight="1">
      <x:c r="A209" s="9" t="str">
        <x:v>BATCH_21</x:v>
      </x:c>
      <x:c r="B209" s="9" t="n">
        <x:v>203</x:v>
      </x:c>
      <x:c r="C209" s="9" t="str">
        <x:v>TRF-118</x:v>
      </x:c>
      <x:c r="D209" s="9" t="str">
        <x:v>TRAFICOM</x:v>
      </x:c>
      <x:c r="E209" s="9" t="str">
        <x:v>COMPLEX_READINESS</x:v>
      </x:c>
      <x:c r="F209" s="9" t="str">
        <x:v>RUN_01</x:v>
      </x:c>
      <x:c r="G209" s="12" t="str">
        <x:v>OFFICIAL_ELIGIBLE_OUTPUT</x:v>
      </x:c>
      <x:c r="H209" s="12" t="str">
        <x:v>SINGLESHOT_CAPTURED_DIAGNOSTIC_PASS</x:v>
      </x:c>
      <x:c r="I209" s="12" t="str">
        <x:v>PARSED</x:v>
      </x:c>
      <x:c r="J209" s="12" t="str">
        <x:v>PASS</x:v>
      </x:c>
      <x:c r="K209" s="9" t="n">
        <x:v>5</x:v>
      </x:c>
      <x:c r="L209" s="9" t="n">
        <x:v>5</x:v>
      </x:c>
      <x:c r="M209" s="9" t="n">
        <x:v>3</x:v>
      </x:c>
      <x:c r="N209" s="9" t="n">
        <x:v>0</x:v>
      </x:c>
      <x:c r="O209" s="9" t="str">
        <x:v>TRF-118-P02</x:v>
      </x:c>
      <x:c r="P209" s="9" t="str">
        <x:v>PASS</x:v>
      </x:c>
      <x:c r="Q209" s="9" t="str">
        <x:v>FAIL</x:v>
      </x:c>
      <x:c r="R209" s="9" t="str">
        <x:v>FALSE_REJECT</x:v>
      </x:c>
      <x:c r="S209" s="9" t="str">
        <x:v>TRF-118-F02</x:v>
      </x:c>
      <x:c r="T209" s="9" t="str">
        <x:v>FAIL</x:v>
      </x:c>
      <x:c r="U209" s="9" t="str">
        <x:v>FAIL</x:v>
      </x:c>
      <x:c r="V209" s="9" t="str">
        <x:v>CORRECT_BEHAVIOR</x:v>
      </x:c>
      <x:c r="W209" s="13" t="str">
        <x:v>NOT_REVIEWED</x:v>
      </x:c>
      <x:c r="X209" s="13" t="str"/>
      <x:c r="Y209" s="13" t="str"/>
      <x:c r="Z209" s="13" t="str"/>
      <x:c r="AA209" s="13" t="str"/>
      <x:c r="AB209" s="13" t="str"/>
      <x:c r="AC209" s="13" t="str"/>
      <x:c r="AD209" s="13" t="str"/>
      <x:c r="AE209" s="13" t="str"/>
      <x:c r="AF209" s="13" t="str"/>
      <x:c r="AG209" s="13" t="str"/>
      <x:c r="AH209" s="13" t="str"/>
      <x:c r="AI209" s="16" t="str">
        <x:f>IF(AND(W209="REVIEWED",X209&lt;&gt;"",Y209&lt;&gt;"",COUNTA(Z209:AF209)=7,COUNTIF(Z209:AF209,"UNCLEAR")=0,(COUNTIF(Z209:AF209,"0")+COUNTIF(Z209:AF209,"1")+COUNTIF(Z209:AF209,"2"))&gt;0,AG209&lt;&gt;"",AH209&lt;&gt;"",AJ209&lt;&gt;""),(COUNTIF(Z209:AF209,"1")+2*COUNTIF(Z209:AF209,"2"))/(2*(COUNTIF(Z209:AF209,"0")+COUNTIF(Z209:AF209,"1")+COUNTIF(Z209:AF209,"2"))),"")</x:f>
      </x:c>
      <x:c r="AJ209" s="14" t="str"/>
      <x:c r="AK209" s="14" t="str"/>
      <x:c r="AL209" s="14" t="str"/>
      <x:c r="AM209" s="9" t="str">
        <x:v>ALWAYS_FAIL; RDF_FALSE_REJECT</x:v>
      </x:c>
      <x:c r="AN209" s="9" t="str">
        <x:v>6.6.5.4</x:v>
      </x:c>
      <x:c r="AO209" s="9" t="str">
        <x:v>MVP/SHACL_GENERATION_PIPELINE/experiments/LUNA_CONTEXTUAL_SINGLESHOT/RUN_01/runs/RUN-TRF-118-20260831T163343500422Z/artifacts/attempt_01/extracted_shape.ttl</x:v>
      </x:c>
      <x:c r="AP209" s="9" t="str">
        <x:v>4a208497f8c1b5987b0f2a498425f460a5a98e16fb9c2dfa8165ee6fe20847d9</x:v>
      </x:c>
      <x:c r="AQ209" s="52" t="inlineStr">
        <x:is>
          <x:t xml:space="preserve">PASS</x:t>
        </x:is>
      </x:c>
      <x:c r="AR209" s="53" t="inlineStr">
        <x:is>
          <x:t xml:space="preserve">VALID</x:t>
        </x:is>
      </x:c>
      <x:c r="AS209" s="53" t="inlineStr">
        <x:is>
          <x:t xml:space="preserve">TRF-118-P02=ACTIVATED | TRF-118-F02=ACTIVATED</x:t>
        </x:is>
      </x:c>
      <x:c r="AT209" s="53">
        <x:v>1</x:v>
      </x:c>
      <x:c r="AU209" s="53">
        <x:v>23</x:v>
      </x:c>
      <x:c r="AV209" s="53">
        <x:v>102</x:v>
      </x:c>
      <x:c r="AW209" s="53" t="inlineStr">
        <x:is>
          <x:t xml:space="preserve">sh:class, sh:datatype, sh:hasValue, sh:maxCount, sh:minCount, sh:node, sh:property</x:t>
        </x:is>
      </x:c>
      <x:c r="AX209" s="53">
        <x:v>0</x:v>
      </x:c>
      <x:c r="AY209" s="53">
        <x:v>1</x:v>
      </x:c>
      <x:c r="AZ209" s="53">
        <x:v>0</x:v>
      </x:c>
      <x:c r="BA209" s="54"/>
      <x:c r="BB209" s="54"/>
      <x:c r="BC209" s="54"/>
      <x:c r="BD209" s="55" t="str">
        <x:f>IF(OR(W209&lt;&gt;"REVIEWED",COUNTIF(BA209:BC209,"UNCLEAR")&gt;0,COUNTA(BA209:BC209)&lt;3,(COUNTIF(BA209:BC209,"0")+COUNTIF(BA209:BC209,"1")+COUNTIF(BA209:BC209,"2"))=0,AJ209=""),"",(COUNTIF(BA209:BC209,"1")+2*COUNTIF(BA209:BC209,"2"))/(2*(COUNTIF(BA209:BC209,"0")+COUNTIF(BA209:BC209,"1")+COUNTIF(BA209:BC209,"2"))))</x:f>
      </x:c>
    </x:row>
    <x:row r="210" ht="66" customHeight="1">
      <x:c r="A210" s="9" t="str">
        <x:v>BATCH_21</x:v>
      </x:c>
      <x:c r="B210" s="9" t="n">
        <x:v>204</x:v>
      </x:c>
      <x:c r="C210" s="9" t="str">
        <x:v>IMO-115</x:v>
      </x:c>
      <x:c r="D210" s="9" t="str">
        <x:v>IMO</x:v>
      </x:c>
      <x:c r="E210" s="9" t="str">
        <x:v>DIRECT_STATIC</x:v>
      </x:c>
      <x:c r="F210" s="9" t="str">
        <x:v>RUN_01</x:v>
      </x:c>
      <x:c r="G210" s="12" t="str">
        <x:v>OFFICIAL_ELIGIBLE_OUTPUT</x:v>
      </x:c>
      <x:c r="H210" s="12" t="str">
        <x:v>SINGLESHOT_CAPTURED_DIAGNOSTIC_PASS</x:v>
      </x:c>
      <x:c r="I210" s="12" t="str">
        <x:v>PARSED</x:v>
      </x:c>
      <x:c r="J210" s="12" t="str">
        <x:v>PASS</x:v>
      </x:c>
      <x:c r="K210" s="9" t="n">
        <x:v>7</x:v>
      </x:c>
      <x:c r="L210" s="9" t="n">
        <x:v>7</x:v>
      </x:c>
      <x:c r="M210" s="9" t="n">
        <x:v>6</x:v>
      </x:c>
      <x:c r="N210" s="9" t="n">
        <x:v>0</x:v>
      </x:c>
      <x:c r="O210" s="9" t="str">
        <x:v>IMO-115-M-P02</x:v>
      </x:c>
      <x:c r="P210" s="9" t="str">
        <x:v>PASS</x:v>
      </x:c>
      <x:c r="Q210" s="9" t="str">
        <x:v>PASS</x:v>
      </x:c>
      <x:c r="R210" s="9" t="str">
        <x:v>CORRECT_BEHAVIOR</x:v>
      </x:c>
      <x:c r="S210" s="9" t="str">
        <x:v>IMO-115-M-F04</x:v>
      </x:c>
      <x:c r="T210" s="9" t="str">
        <x:v>FAIL</x:v>
      </x:c>
      <x:c r="U210" s="9" t="str">
        <x:v>FAIL</x:v>
      </x:c>
      <x:c r="V210" s="9" t="str">
        <x:v>CORRECT_BEHAVIOR</x:v>
      </x:c>
      <x:c r="W210" s="13" t="str">
        <x:v>NOT_REVIEWED</x:v>
      </x:c>
      <x:c r="X210" s="13" t="str"/>
      <x:c r="Y210" s="13" t="str"/>
      <x:c r="Z210" s="13" t="str"/>
      <x:c r="AA210" s="13" t="str"/>
      <x:c r="AB210" s="13" t="str"/>
      <x:c r="AC210" s="13" t="str"/>
      <x:c r="AD210" s="13" t="str"/>
      <x:c r="AE210" s="13" t="str"/>
      <x:c r="AF210" s="13" t="str"/>
      <x:c r="AG210" s="13" t="str"/>
      <x:c r="AH210" s="13" t="str"/>
      <x:c r="AI210" s="16" t="str">
        <x:f>IF(AND(W210="REVIEWED",X210&lt;&gt;"",Y210&lt;&gt;"",COUNTA(Z210:AF210)=7,COUNTIF(Z210:AF210,"UNCLEAR")=0,(COUNTIF(Z210:AF210,"0")+COUNTIF(Z210:AF210,"1")+COUNTIF(Z210:AF210,"2"))&gt;0,AG210&lt;&gt;"",AH210&lt;&gt;"",AJ210&lt;&gt;""),(COUNTIF(Z210:AF210,"1")+2*COUNTIF(Z210:AF210,"2"))/(2*(COUNTIF(Z210:AF210,"0")+COUNTIF(Z210:AF210,"1")+COUNTIF(Z210:AF210,"2"))),"")</x:f>
      </x:c>
      <x:c r="AJ210" s="14" t="str"/>
      <x:c r="AK210" s="14" t="str"/>
      <x:c r="AL210" s="14" t="str"/>
      <x:c r="AM210" s="9" t="str">
        <x:v>RDF_FALSE_REJECT</x:v>
      </x:c>
      <x:c r="AN210" s="9" t="str">
        <x:v>Part II-A 4.2.1.1</x:v>
      </x:c>
      <x:c r="AO210" s="9" t="str">
        <x:v>MVP/SHACL_GENERATION_PIPELINE/experiments/LUNA_CONTEXTUAL_SINGLESHOT/RUN_01/runs/RUN-IMO-115-20260831T153456761431Z/artifacts/attempt_01/extracted_shape.ttl</x:v>
      </x:c>
      <x:c r="AP210" s="9" t="str">
        <x:v>51496064fb5654a63ab842421993a5c38acbabf2e82ba66c250b9ba09f0efe4e</x:v>
      </x:c>
      <x:c r="AQ210" s="52" t="inlineStr">
        <x:is>
          <x:t xml:space="preserve">PASS</x:t>
        </x:is>
      </x:c>
      <x:c r="AR210" s="53" t="inlineStr">
        <x:is>
          <x:t xml:space="preserve">VALID</x:t>
        </x:is>
      </x:c>
      <x:c r="AS210" s="53" t="inlineStr">
        <x:is>
          <x:t xml:space="preserve">IMO-115-M-P02=ACTIVATED | IMO-115-M-F04=ACTIVATED</x:t>
        </x:is>
      </x:c>
      <x:c r="AT210" s="53">
        <x:v>3</x:v>
      </x:c>
      <x:c r="AU210" s="53">
        <x:v>14</x:v>
      </x:c>
      <x:c r="AV210" s="53">
        <x:v>66</x:v>
      </x:c>
      <x:c r="AW210" s="53" t="inlineStr">
        <x:is>
          <x:t xml:space="preserve">sh:class, sh:datatype, sh:hasValue, sh:maxCount, sh:minCount, sh:minExclusive, sh:node, sh:or, sh:property</x:t>
        </x:is>
      </x:c>
      <x:c r="AX210" s="53">
        <x:v>1</x:v>
      </x:c>
      <x:c r="AY210" s="53">
        <x:v>1</x:v>
      </x:c>
      <x:c r="AZ210" s="53">
        <x:v>1</x:v>
      </x:c>
      <x:c r="BA210" s="54"/>
      <x:c r="BB210" s="54"/>
      <x:c r="BC210" s="54"/>
      <x:c r="BD210" s="55" t="str">
        <x:f>IF(OR(W210&lt;&gt;"REVIEWED",COUNTIF(BA210:BC210,"UNCLEAR")&gt;0,COUNTA(BA210:BC210)&lt;3,(COUNTIF(BA210:BC210,"0")+COUNTIF(BA210:BC210,"1")+COUNTIF(BA210:BC210,"2"))=0,AJ210=""),"",(COUNTIF(BA210:BC210,"1")+2*COUNTIF(BA210:BC210,"2"))/(2*(COUNTIF(BA210:BC210,"0")+COUNTIF(BA210:BC210,"1")+COUNTIF(BA210:BC210,"2"))))</x:f>
      </x:c>
    </x:row>
    <x:row r="211" ht="66" customHeight="1">
      <x:c r="A211" s="9" t="str">
        <x:v>BATCH_21</x:v>
      </x:c>
      <x:c r="B211" s="9" t="n">
        <x:v>205</x:v>
      </x:c>
      <x:c r="C211" s="9" t="str">
        <x:v>I2-066</x:v>
      </x:c>
      <x:c r="D211" s="9" t="str">
        <x:v>I2</x:v>
      </x:c>
      <x:c r="E211" s="9" t="str">
        <x:v>DIRECT_STATIC</x:v>
      </x:c>
      <x:c r="F211" s="9" t="str">
        <x:v>RUN_01</x:v>
      </x:c>
      <x:c r="G211" s="12" t="str">
        <x:v>OFFICIAL_ELIGIBLE_OUTPUT</x:v>
      </x:c>
      <x:c r="H211" s="12" t="str">
        <x:v>SINGLESHOT_CAPTURED_DIAGNOSTIC_PASS</x:v>
      </x:c>
      <x:c r="I211" s="12" t="str">
        <x:v>PARSED</x:v>
      </x:c>
      <x:c r="J211" s="12" t="str">
        <x:v>PASS</x:v>
      </x:c>
      <x:c r="K211" s="9" t="n">
        <x:v>7</x:v>
      </x:c>
      <x:c r="L211" s="9" t="n">
        <x:v>7</x:v>
      </x:c>
      <x:c r="M211" s="9" t="n">
        <x:v>7</x:v>
      </x:c>
      <x:c r="N211" s="9" t="n">
        <x:v>1</x:v>
      </x:c>
      <x:c r="O211" s="9" t="str">
        <x:v>I2-066-G-P02</x:v>
      </x:c>
      <x:c r="P211" s="9" t="str">
        <x:v>PASS</x:v>
      </x:c>
      <x:c r="Q211" s="9" t="str">
        <x:v>PASS</x:v>
      </x:c>
      <x:c r="R211" s="9" t="str">
        <x:v>CORRECT_BEHAVIOR</x:v>
      </x:c>
      <x:c r="S211" s="9" t="str">
        <x:v>I2-066-G-F01</x:v>
      </x:c>
      <x:c r="T211" s="9" t="str">
        <x:v>FAIL</x:v>
      </x:c>
      <x:c r="U211" s="9" t="str">
        <x:v>FAIL</x:v>
      </x:c>
      <x:c r="V211" s="9" t="str">
        <x:v>CORRECT_BEHAVIOR</x:v>
      </x:c>
      <x:c r="W211" s="13" t="str">
        <x:v>NOT_REVIEWED</x:v>
      </x:c>
      <x:c r="X211" s="13" t="str"/>
      <x:c r="Y211" s="13" t="str"/>
      <x:c r="Z211" s="13" t="str"/>
      <x:c r="AA211" s="13" t="str"/>
      <x:c r="AB211" s="13" t="str"/>
      <x:c r="AC211" s="13" t="str"/>
      <x:c r="AD211" s="13" t="str"/>
      <x:c r="AE211" s="13" t="str"/>
      <x:c r="AF211" s="13" t="str"/>
      <x:c r="AG211" s="13" t="str"/>
      <x:c r="AH211" s="13" t="str"/>
      <x:c r="AI211" s="16" t="str">
        <x:f>IF(AND(W211="REVIEWED",X211&lt;&gt;"",Y211&lt;&gt;"",COUNTA(Z211:AF211)=7,COUNTIF(Z211:AF211,"UNCLEAR")=0,(COUNTIF(Z211:AF211,"0")+COUNTIF(Z211:AF211,"1")+COUNTIF(Z211:AF211,"2"))&gt;0,AG211&lt;&gt;"",AH211&lt;&gt;"",AJ211&lt;&gt;""),(COUNTIF(Z211:AF211,"1")+2*COUNTIF(Z211:AF211,"2"))/(2*(COUNTIF(Z211:AF211,"0")+COUNTIF(Z211:AF211,"1")+COUNTIF(Z211:AF211,"2"))),"")</x:f>
      </x:c>
      <x:c r="AJ211" s="14" t="str"/>
      <x:c r="AK211" s="14" t="str"/>
      <x:c r="AL211" s="14" t="str"/>
      <x:c r="AM211" s="9" t="str"/>
      <x:c r="AN211" s="9" t="str">
        <x:v>I2.18.1</x:v>
      </x:c>
      <x:c r="AO211" s="9" t="str">
        <x:v>MVP/SHACL_GENERATION_PIPELINE/experiments/LUNA_CONTEXTUAL_SINGLESHOT/RUN_01/runs/RUN-I2-066-20260831T145059092237Z/artifacts/attempt_01/extracted_shape.ttl</x:v>
      </x:c>
      <x:c r="AP211" s="9" t="str">
        <x:v>a46ad60582ce1b6ac30e1c9a762a5e11bed1007470e39a9dc3f4d9026efc3a16</x:v>
      </x:c>
      <x:c r="AQ211" s="52" t="inlineStr">
        <x:is>
          <x:t xml:space="preserve">PASS</x:t>
        </x:is>
      </x:c>
      <x:c r="AR211" s="53" t="inlineStr">
        <x:is>
          <x:t xml:space="preserve">VALID</x:t>
        </x:is>
      </x:c>
      <x:c r="AS211" s="53" t="inlineStr">
        <x:is>
          <x:t xml:space="preserve">I2-066-G-P02=ACTIVATED | I2-066-G-F01=ACTIVATED</x:t>
        </x:is>
      </x:c>
      <x:c r="AT211" s="53">
        <x:v>2</x:v>
      </x:c>
      <x:c r="AU211" s="53">
        <x:v>5</x:v>
      </x:c>
      <x:c r="AV211" s="53">
        <x:v>14</x:v>
      </x:c>
      <x:c r="AW211" s="53" t="inlineStr">
        <x:is>
          <x:t xml:space="preserve">sh:datatype, sh:hasValue, sh:maxCount, sh:minCount, sh:node, sh:or, sh:property</x:t>
        </x:is>
      </x:c>
      <x:c r="AX211" s="53">
        <x:v>0</x:v>
      </x:c>
      <x:c r="AY211" s="53">
        <x:v>1</x:v>
      </x:c>
      <x:c r="AZ211" s="53">
        <x:v>1</x:v>
      </x:c>
      <x:c r="BA211" s="54"/>
      <x:c r="BB211" s="54"/>
      <x:c r="BC211" s="54"/>
      <x:c r="BD211" s="55" t="str">
        <x:f>IF(OR(W211&lt;&gt;"REVIEWED",COUNTIF(BA211:BC211,"UNCLEAR")&gt;0,COUNTA(BA211:BC211)&lt;3,(COUNTIF(BA211:BC211,"0")+COUNTIF(BA211:BC211,"1")+COUNTIF(BA211:BC211,"2"))=0,AJ211=""),"",(COUNTIF(BA211:BC211,"1")+2*COUNTIF(BA211:BC211,"2"))/(2*(COUNTIF(BA211:BC211,"0")+COUNTIF(BA211:BC211,"1")+COUNTIF(BA211:BC211,"2"))))</x:f>
      </x:c>
    </x:row>
    <x:row r="212" ht="66" customHeight="1">
      <x:c r="A212" s="9" t="str">
        <x:v>BATCH_21</x:v>
      </x:c>
      <x:c r="B212" s="9" t="n">
        <x:v>206</x:v>
      </x:c>
      <x:c r="C212" s="9" t="str">
        <x:v>IMO-051</x:v>
      </x:c>
      <x:c r="D212" s="9" t="str">
        <x:v>IMO</x:v>
      </x:c>
      <x:c r="E212" s="9" t="str">
        <x:v>DIRECT_STATIC</x:v>
      </x:c>
      <x:c r="F212" s="9" t="str">
        <x:v>RUN_01</x:v>
      </x:c>
      <x:c r="G212" s="12" t="str">
        <x:v>OFFICIAL_ELIGIBLE_OUTPUT</x:v>
      </x:c>
      <x:c r="H212" s="12" t="str">
        <x:v>SINGLESHOT_CAPTURED_DIAGNOSTIC_PASS</x:v>
      </x:c>
      <x:c r="I212" s="12" t="str">
        <x:v>PARSED</x:v>
      </x:c>
      <x:c r="J212" s="12" t="str">
        <x:v>PASS</x:v>
      </x:c>
      <x:c r="K212" s="9" t="n">
        <x:v>7</x:v>
      </x:c>
      <x:c r="L212" s="9" t="n">
        <x:v>7</x:v>
      </x:c>
      <x:c r="M212" s="9" t="n">
        <x:v>5</x:v>
      </x:c>
      <x:c r="N212" s="9" t="n">
        <x:v>0</x:v>
      </x:c>
      <x:c r="O212" s="9" t="str">
        <x:v>IMO-051-P01</x:v>
      </x:c>
      <x:c r="P212" s="9" t="str">
        <x:v>PASS</x:v>
      </x:c>
      <x:c r="Q212" s="9" t="str">
        <x:v>FAIL</x:v>
      </x:c>
      <x:c r="R212" s="9" t="str">
        <x:v>FALSE_REJECT</x:v>
      </x:c>
      <x:c r="S212" s="9" t="str">
        <x:v>IMO-051-F04</x:v>
      </x:c>
      <x:c r="T212" s="9" t="str">
        <x:v>FAIL</x:v>
      </x:c>
      <x:c r="U212" s="9" t="str">
        <x:v>FAIL</x:v>
      </x:c>
      <x:c r="V212" s="9" t="str">
        <x:v>CORRECT_BEHAVIOR</x:v>
      </x:c>
      <x:c r="W212" s="13" t="str">
        <x:v>NOT_REVIEWED</x:v>
      </x:c>
      <x:c r="X212" s="13" t="str"/>
      <x:c r="Y212" s="13" t="str"/>
      <x:c r="Z212" s="13" t="str"/>
      <x:c r="AA212" s="13" t="str"/>
      <x:c r="AB212" s="13" t="str"/>
      <x:c r="AC212" s="13" t="str"/>
      <x:c r="AD212" s="13" t="str"/>
      <x:c r="AE212" s="13" t="str"/>
      <x:c r="AF212" s="13" t="str"/>
      <x:c r="AG212" s="13" t="str"/>
      <x:c r="AH212" s="13" t="str"/>
      <x:c r="AI212" s="16" t="str">
        <x:f>IF(AND(W212="REVIEWED",X212&lt;&gt;"",Y212&lt;&gt;"",COUNTA(Z212:AF212)=7,COUNTIF(Z212:AF212,"UNCLEAR")=0,(COUNTIF(Z212:AF212,"0")+COUNTIF(Z212:AF212,"1")+COUNTIF(Z212:AF212,"2"))&gt;0,AG212&lt;&gt;"",AH212&lt;&gt;"",AJ212&lt;&gt;""),(COUNTIF(Z212:AF212,"1")+2*COUNTIF(Z212:AF212,"2"))/(2*(COUNTIF(Z212:AF212,"0")+COUNTIF(Z212:AF212,"1")+COUNTIF(Z212:AF212,"2"))),"")</x:f>
      </x:c>
      <x:c r="AJ212" s="14" t="str"/>
      <x:c r="AK212" s="14" t="str"/>
      <x:c r="AL212" s="14" t="str"/>
      <x:c r="AM212" s="9" t="str">
        <x:v>RDF_FALSE_REJECT</x:v>
      </x:c>
      <x:c r="AN212" s="9" t="str">
        <x:v>Part I-A 7.2.1.2</x:v>
      </x:c>
      <x:c r="AO212" s="9" t="str">
        <x:v>MVP/SHACL_GENERATION_PIPELINE/experiments/LUNA_CONTEXTUAL_SINGLESHOT/RUN_01/runs/RUN-IMO-051-20260831T151400199549Z/artifacts/attempt_01/extracted_shape.ttl</x:v>
      </x:c>
      <x:c r="AP212" s="9" t="str">
        <x:v>4c2293c41b9ab2584f3f80cb049b7391055437dc1c1984090d273c7721127b09</x:v>
      </x:c>
      <x:c r="AQ212" s="52" t="inlineStr">
        <x:is>
          <x:t xml:space="preserve">PASS</x:t>
        </x:is>
      </x:c>
      <x:c r="AR212" s="53" t="inlineStr">
        <x:is>
          <x:t xml:space="preserve">VALID</x:t>
        </x:is>
      </x:c>
      <x:c r="AS212" s="53" t="inlineStr">
        <x:is>
          <x:t xml:space="preserve">IMO-051-P01=ACTIVATED | IMO-051-F04=ACTIVATED</x:t>
        </x:is>
      </x:c>
      <x:c r="AT212" s="53">
        <x:v>2</x:v>
      </x:c>
      <x:c r="AU212" s="53">
        <x:v>3</x:v>
      </x:c>
      <x:c r="AV212" s="53">
        <x:v>12</x:v>
      </x:c>
      <x:c r="AW212" s="53" t="inlineStr">
        <x:is>
          <x:t xml:space="preserve">sh:datatype, sh:hasValue, sh:maxCount, sh:minCount, sh:node, sh:property</x:t>
        </x:is>
      </x:c>
      <x:c r="AX212" s="53">
        <x:v>0</x:v>
      </x:c>
      <x:c r="AY212" s="53">
        <x:v>1</x:v>
      </x:c>
      <x:c r="AZ212" s="53">
        <x:v>0</x:v>
      </x:c>
      <x:c r="BA212" s="54"/>
      <x:c r="BB212" s="54"/>
      <x:c r="BC212" s="54"/>
      <x:c r="BD212" s="55" t="str">
        <x:f>IF(OR(W212&lt;&gt;"REVIEWED",COUNTIF(BA212:BC212,"UNCLEAR")&gt;0,COUNTA(BA212:BC212)&lt;3,(COUNTIF(BA212:BC212,"0")+COUNTIF(BA212:BC212,"1")+COUNTIF(BA212:BC212,"2"))=0,AJ212=""),"",(COUNTIF(BA212:BC212,"1")+2*COUNTIF(BA212:BC212,"2"))/(2*(COUNTIF(BA212:BC212,"0")+COUNTIF(BA212:BC212,"1")+COUNTIF(BA212:BC212,"2"))))</x:f>
      </x:c>
    </x:row>
    <x:row r="213" ht="66" customHeight="1">
      <x:c r="A213" s="9" t="str">
        <x:v>BATCH_21</x:v>
      </x:c>
      <x:c r="B213" s="9" t="n">
        <x:v>207</x:v>
      </x:c>
      <x:c r="C213" s="9" t="str">
        <x:v>IMO26-018</x:v>
      </x:c>
      <x:c r="D213" s="9" t="str">
        <x:v>IMO26</x:v>
      </x:c>
      <x:c r="E213" s="9" t="str">
        <x:v>DIRECT_STATIC</x:v>
      </x:c>
      <x:c r="F213" s="9" t="str">
        <x:v>RUN_01</x:v>
      </x:c>
      <x:c r="G213" s="12" t="str">
        <x:v>OFFICIAL_ELIGIBLE_OUTPUT</x:v>
      </x:c>
      <x:c r="H213" s="12" t="str">
        <x:v>SINGLESHOT_CAPTURED_DIAGNOSTIC_PASS</x:v>
      </x:c>
      <x:c r="I213" s="12" t="str">
        <x:v>PARSED</x:v>
      </x:c>
      <x:c r="J213" s="12" t="str">
        <x:v>PASS</x:v>
      </x:c>
      <x:c r="K213" s="9" t="n">
        <x:v>9</x:v>
      </x:c>
      <x:c r="L213" s="9" t="n">
        <x:v>9</x:v>
      </x:c>
      <x:c r="M213" s="9" t="n">
        <x:v>9</x:v>
      </x:c>
      <x:c r="N213" s="9" t="n">
        <x:v>1</x:v>
      </x:c>
      <x:c r="O213" s="9" t="str">
        <x:v>IMO26-018-B-P03</x:v>
      </x:c>
      <x:c r="P213" s="9" t="str">
        <x:v>PASS</x:v>
      </x:c>
      <x:c r="Q213" s="9" t="str">
        <x:v>PASS</x:v>
      </x:c>
      <x:c r="R213" s="9" t="str">
        <x:v>CORRECT_BEHAVIOR</x:v>
      </x:c>
      <x:c r="S213" s="9" t="str">
        <x:v>IMO26-018-B-F03</x:v>
      </x:c>
      <x:c r="T213" s="9" t="str">
        <x:v>FAIL</x:v>
      </x:c>
      <x:c r="U213" s="9" t="str">
        <x:v>FAIL</x:v>
      </x:c>
      <x:c r="V213" s="9" t="str">
        <x:v>CORRECT_BEHAVIOR</x:v>
      </x:c>
      <x:c r="W213" s="13" t="str">
        <x:v>NOT_REVIEWED</x:v>
      </x:c>
      <x:c r="X213" s="13" t="str"/>
      <x:c r="Y213" s="13" t="str"/>
      <x:c r="Z213" s="13" t="str"/>
      <x:c r="AA213" s="13" t="str"/>
      <x:c r="AB213" s="13" t="str"/>
      <x:c r="AC213" s="13" t="str"/>
      <x:c r="AD213" s="13" t="str"/>
      <x:c r="AE213" s="13" t="str"/>
      <x:c r="AF213" s="13" t="str"/>
      <x:c r="AG213" s="13" t="str"/>
      <x:c r="AH213" s="13" t="str"/>
      <x:c r="AI213" s="16" t="str">
        <x:f>IF(AND(W213="REVIEWED",X213&lt;&gt;"",Y213&lt;&gt;"",COUNTA(Z213:AF213)=7,COUNTIF(Z213:AF213,"UNCLEAR")=0,(COUNTIF(Z213:AF213,"0")+COUNTIF(Z213:AF213,"1")+COUNTIF(Z213:AF213,"2"))&gt;0,AG213&lt;&gt;"",AH213&lt;&gt;"",AJ213&lt;&gt;""),(COUNTIF(Z213:AF213,"1")+2*COUNTIF(Z213:AF213,"2"))/(2*(COUNTIF(Z213:AF213,"0")+COUNTIF(Z213:AF213,"1")+COUNTIF(Z213:AF213,"2"))),"")</x:f>
      </x:c>
      <x:c r="AJ213" s="14" t="str"/>
      <x:c r="AK213" s="14" t="str"/>
      <x:c r="AL213" s="14" t="str"/>
      <x:c r="AM213" s="9" t="str"/>
      <x:c r="AN213" s="9" t="str">
        <x:v>11-1.3.1-11-1.3.9</x:v>
      </x:c>
      <x:c r="AO213" s="9" t="str">
        <x:v>MVP/SHACL_GENERATION_PIPELINE/experiments/LUNA_CONTEXTUAL_SINGLESHOT/RUN_01/runs/RUN-IMO26-018-20260831T154553395419Z/artifacts/attempt_01/extracted_shape.ttl</x:v>
      </x:c>
      <x:c r="AP213" s="9" t="str">
        <x:v>61f96fd32952a763be449ab66fb92d29dbea4c1a51f3fcdeb0cee89a3a041188</x:v>
      </x:c>
      <x:c r="AQ213" s="52" t="inlineStr">
        <x:is>
          <x:t xml:space="preserve">PASS</x:t>
        </x:is>
      </x:c>
      <x:c r="AR213" s="53" t="inlineStr">
        <x:is>
          <x:t xml:space="preserve">VALID</x:t>
        </x:is>
      </x:c>
      <x:c r="AS213" s="53" t="inlineStr">
        <x:is>
          <x:t xml:space="preserve">IMO26-018-B-P03=ACTIVATED | IMO26-018-B-F03=ACTIVATED</x:t>
        </x:is>
      </x:c>
      <x:c r="AT213" s="53">
        <x:v>1</x:v>
      </x:c>
      <x:c r="AU213" s="53">
        <x:v>6</x:v>
      </x:c>
      <x:c r="AV213" s="53">
        <x:v>32</x:v>
      </x:c>
      <x:c r="AW213" s="53" t="inlineStr">
        <x:is>
          <x:t xml:space="preserve">sh:datatype, sh:hasValue, sh:maxCount, sh:minCount, sh:or, sh:property</x:t>
        </x:is>
      </x:c>
      <x:c r="AX213" s="53">
        <x:v>0</x:v>
      </x:c>
      <x:c r="AY213" s="53">
        <x:v>1</x:v>
      </x:c>
      <x:c r="AZ213" s="53">
        <x:v>2</x:v>
      </x:c>
      <x:c r="BA213" s="54"/>
      <x:c r="BB213" s="54"/>
      <x:c r="BC213" s="54"/>
      <x:c r="BD213" s="55" t="str">
        <x:f>IF(OR(W213&lt;&gt;"REVIEWED",COUNTIF(BA213:BC213,"UNCLEAR")&gt;0,COUNTA(BA213:BC213)&lt;3,(COUNTIF(BA213:BC213,"0")+COUNTIF(BA213:BC213,"1")+COUNTIF(BA213:BC213,"2"))=0,AJ213=""),"",(COUNTIF(BA213:BC213,"1")+2*COUNTIF(BA213:BC213,"2"))/(2*(COUNTIF(BA213:BC213,"0")+COUNTIF(BA213:BC213,"1")+COUNTIF(BA213:BC213,"2"))))</x:f>
      </x:c>
    </x:row>
    <x:row r="214" ht="66" customHeight="1">
      <x:c r="A214" s="9" t="str">
        <x:v>BATCH_21</x:v>
      </x:c>
      <x:c r="B214" s="9" t="n">
        <x:v>208</x:v>
      </x:c>
      <x:c r="C214" s="9" t="str">
        <x:v>TRF-055</x:v>
      </x:c>
      <x:c r="D214" s="9" t="str">
        <x:v>TRAFICOM</x:v>
      </x:c>
      <x:c r="E214" s="9" t="str">
        <x:v>DIRECT_STATIC</x:v>
      </x:c>
      <x:c r="F214" s="9" t="str">
        <x:v>RUN_01</x:v>
      </x:c>
      <x:c r="G214" s="12" t="str">
        <x:v>OFFICIAL_ELIGIBLE_OUTPUT</x:v>
      </x:c>
      <x:c r="H214" s="12" t="str">
        <x:v>SINGLESHOT_CAPTURED_DIAGNOSTIC_PASS</x:v>
      </x:c>
      <x:c r="I214" s="12" t="str">
        <x:v>PARSED</x:v>
      </x:c>
      <x:c r="J214" s="12" t="str">
        <x:v>PASS</x:v>
      </x:c>
      <x:c r="K214" s="9" t="n">
        <x:v>9</x:v>
      </x:c>
      <x:c r="L214" s="9" t="n">
        <x:v>9</x:v>
      </x:c>
      <x:c r="M214" s="9" t="n">
        <x:v>6</x:v>
      </x:c>
      <x:c r="N214" s="9" t="n">
        <x:v>0</x:v>
      </x:c>
      <x:c r="O214" s="9" t="str">
        <x:v>TRF-055-P02</x:v>
      </x:c>
      <x:c r="P214" s="9" t="str">
        <x:v>PASS</x:v>
      </x:c>
      <x:c r="Q214" s="9" t="str">
        <x:v>FAIL</x:v>
      </x:c>
      <x:c r="R214" s="9" t="str">
        <x:v>FALSE_REJECT</x:v>
      </x:c>
      <x:c r="S214" s="9" t="str">
        <x:v>TRF-055-F05</x:v>
      </x:c>
      <x:c r="T214" s="9" t="str">
        <x:v>FAIL</x:v>
      </x:c>
      <x:c r="U214" s="9" t="str">
        <x:v>FAIL</x:v>
      </x:c>
      <x:c r="V214" s="9" t="str">
        <x:v>CORRECT_BEHAVIOR</x:v>
      </x:c>
      <x:c r="W214" s="13" t="str">
        <x:v>NOT_REVIEWED</x:v>
      </x:c>
      <x:c r="X214" s="13" t="str"/>
      <x:c r="Y214" s="13" t="str"/>
      <x:c r="Z214" s="13" t="str"/>
      <x:c r="AA214" s="13" t="str"/>
      <x:c r="AB214" s="13" t="str"/>
      <x:c r="AC214" s="13" t="str"/>
      <x:c r="AD214" s="13" t="str"/>
      <x:c r="AE214" s="13" t="str"/>
      <x:c r="AF214" s="13" t="str"/>
      <x:c r="AG214" s="13" t="str"/>
      <x:c r="AH214" s="13" t="str"/>
      <x:c r="AI214" s="16" t="str">
        <x:f>IF(AND(W214="REVIEWED",X214&lt;&gt;"",Y214&lt;&gt;"",COUNTA(Z214:AF214)=7,COUNTIF(Z214:AF214,"UNCLEAR")=0,(COUNTIF(Z214:AF214,"0")+COUNTIF(Z214:AF214,"1")+COUNTIF(Z214:AF214,"2"))&gt;0,AG214&lt;&gt;"",AH214&lt;&gt;"",AJ214&lt;&gt;""),(COUNTIF(Z214:AF214,"1")+2*COUNTIF(Z214:AF214,"2"))/(2*(COUNTIF(Z214:AF214,"0")+COUNTIF(Z214:AF214,"1")+COUNTIF(Z214:AF214,"2"))),"")</x:f>
      </x:c>
      <x:c r="AJ214" s="14" t="str"/>
      <x:c r="AK214" s="14" t="str"/>
      <x:c r="AL214" s="14" t="str"/>
      <x:c r="AM214" s="9" t="str">
        <x:v>RDF_FALSE_REJECT</x:v>
      </x:c>
      <x:c r="AN214" s="9" t="str">
        <x:v>4.5.3</x:v>
      </x:c>
      <x:c r="AO214" s="9" t="str">
        <x:v>MVP/SHACL_GENERATION_PIPELINE/experiments/LUNA_CONTEXTUAL_SINGLESHOT/RUN_01/runs/RUN-TRF-055-20260831T161206962022Z/artifacts/attempt_01/extracted_shape.ttl</x:v>
      </x:c>
      <x:c r="AP214" s="9" t="str">
        <x:v>76928656cc2cad4d8d34e712decce58e5575f62fa9441f226653e4b5ae0ecdc0</x:v>
      </x:c>
      <x:c r="AQ214" s="52" t="inlineStr">
        <x:is>
          <x:t xml:space="preserve">PASS</x:t>
        </x:is>
      </x:c>
      <x:c r="AR214" s="53" t="inlineStr">
        <x:is>
          <x:t xml:space="preserve">VALID</x:t>
        </x:is>
      </x:c>
      <x:c r="AS214" s="53" t="inlineStr">
        <x:is>
          <x:t xml:space="preserve">TRF-055-P02=ACTIVATED | TRF-055-F05=ACTIVATED</x:t>
        </x:is>
      </x:c>
      <x:c r="AT214" s="53">
        <x:v>8</x:v>
      </x:c>
      <x:c r="AU214" s="53">
        <x:v>26</x:v>
      </x:c>
      <x:c r="AV214" s="53">
        <x:v>100</x:v>
      </x:c>
      <x:c r="AW214" s="53" t="inlineStr">
        <x:is>
          <x:t xml:space="preserve">sh:class, sh:datatype, sh:hasValue, sh:maxCount, sh:maxExclusive, sh:minCount, sh:minInclusive, sh:node, sh:or, sh:property</x:t>
        </x:is>
      </x:c>
      <x:c r="AX214" s="53">
        <x:v>1</x:v>
      </x:c>
      <x:c r="AY214" s="53">
        <x:v>1</x:v>
      </x:c>
      <x:c r="AZ214" s="53">
        <x:v>1</x:v>
      </x:c>
      <x:c r="BA214" s="54"/>
      <x:c r="BB214" s="54"/>
      <x:c r="BC214" s="54"/>
      <x:c r="BD214" s="55" t="str">
        <x:f>IF(OR(W214&lt;&gt;"REVIEWED",COUNTIF(BA214:BC214,"UNCLEAR")&gt;0,COUNTA(BA214:BC214)&lt;3,(COUNTIF(BA214:BC214,"0")+COUNTIF(BA214:BC214,"1")+COUNTIF(BA214:BC214,"2"))=0,AJ214=""),"",(COUNTIF(BA214:BC214,"1")+2*COUNTIF(BA214:BC214,"2"))/(2*(COUNTIF(BA214:BC214,"0")+COUNTIF(BA214:BC214,"1")+COUNTIF(BA214:BC214,"2"))))</x:f>
      </x:c>
    </x:row>
    <x:row r="215" ht="66" customHeight="1">
      <x:c r="A215" s="9" t="str">
        <x:v>BATCH_21</x:v>
      </x:c>
      <x:c r="B215" s="9" t="n">
        <x:v>209</x:v>
      </x:c>
      <x:c r="C215" s="9" t="str">
        <x:v>IMO-112</x:v>
      </x:c>
      <x:c r="D215" s="9" t="str">
        <x:v>IMO</x:v>
      </x:c>
      <x:c r="E215" s="9" t="str">
        <x:v>DIRECT_STATIC</x:v>
      </x:c>
      <x:c r="F215" s="9" t="str">
        <x:v>RUN_01</x:v>
      </x:c>
      <x:c r="G215" s="12" t="str">
        <x:v>OFFICIAL_ELIGIBLE_OUTPUT</x:v>
      </x:c>
      <x:c r="H215" s="12" t="str">
        <x:v>SINGLESHOT_CAPTURED_DIAGNOSTIC_PASS</x:v>
      </x:c>
      <x:c r="I215" s="12" t="str">
        <x:v>PARSED</x:v>
      </x:c>
      <x:c r="J215" s="12" t="str">
        <x:v>PASS</x:v>
      </x:c>
      <x:c r="K215" s="9" t="n">
        <x:v>5</x:v>
      </x:c>
      <x:c r="L215" s="9" t="n">
        <x:v>5</x:v>
      </x:c>
      <x:c r="M215" s="9" t="n">
        <x:v>3</x:v>
      </x:c>
      <x:c r="N215" s="9" t="n">
        <x:v>0</x:v>
      </x:c>
      <x:c r="O215" s="9" t="str">
        <x:v>IMO-112-M-P02</x:v>
      </x:c>
      <x:c r="P215" s="9" t="str">
        <x:v>PASS</x:v>
      </x:c>
      <x:c r="Q215" s="9" t="str">
        <x:v>PASS</x:v>
      </x:c>
      <x:c r="R215" s="9" t="str">
        <x:v>CORRECT_BEHAVIOR</x:v>
      </x:c>
      <x:c r="S215" s="9" t="str">
        <x:v>IMO-112-M-F01</x:v>
      </x:c>
      <x:c r="T215" s="9" t="str">
        <x:v>FAIL</x:v>
      </x:c>
      <x:c r="U215" s="9" t="str">
        <x:v>PASS</x:v>
      </x:c>
      <x:c r="V215" s="9" t="str">
        <x:v>FALSE_ACCEPT</x:v>
      </x:c>
      <x:c r="W215" s="13" t="str">
        <x:v>NOT_REVIEWED</x:v>
      </x:c>
      <x:c r="X215" s="13" t="str"/>
      <x:c r="Y215" s="13" t="str"/>
      <x:c r="Z215" s="13" t="str"/>
      <x:c r="AA215" s="13" t="str"/>
      <x:c r="AB215" s="13" t="str"/>
      <x:c r="AC215" s="13" t="str"/>
      <x:c r="AD215" s="13" t="str"/>
      <x:c r="AE215" s="13" t="str"/>
      <x:c r="AF215" s="13" t="str"/>
      <x:c r="AG215" s="13" t="str"/>
      <x:c r="AH215" s="13" t="str"/>
      <x:c r="AI215" s="16" t="str">
        <x:f>IF(AND(W215="REVIEWED",X215&lt;&gt;"",Y215&lt;&gt;"",COUNTA(Z215:AF215)=7,COUNTIF(Z215:AF215,"UNCLEAR")=0,(COUNTIF(Z215:AF215,"0")+COUNTIF(Z215:AF215,"1")+COUNTIF(Z215:AF215,"2"))&gt;0,AG215&lt;&gt;"",AH215&lt;&gt;"",AJ215&lt;&gt;""),(COUNTIF(Z215:AF215,"1")+2*COUNTIF(Z215:AF215,"2"))/(2*(COUNTIF(Z215:AF215,"0")+COUNTIF(Z215:AF215,"1")+COUNTIF(Z215:AF215,"2"))),"")</x:f>
      </x:c>
      <x:c r="AJ215" s="14" t="str"/>
      <x:c r="AK215" s="14" t="str"/>
      <x:c r="AL215" s="14" t="str"/>
      <x:c r="AM215" s="9" t="str">
        <x:v>RDF_FALSE_ACCEPT</x:v>
      </x:c>
      <x:c r="AN215" s="9" t="str">
        <x:v>Part II-A 2.1.1</x:v>
      </x:c>
      <x:c r="AO215" s="9" t="str">
        <x:v>MVP/SHACL_GENERATION_PIPELINE/experiments/LUNA_CONTEXTUAL_SINGLESHOT/RUN_01/runs/RUN-IMO-112-20260831T153353708931Z/artifacts/attempt_01/extracted_shape.ttl</x:v>
      </x:c>
      <x:c r="AP215" s="9" t="str">
        <x:v>4367db27fa55e1df687799f001c4d2ed60bf60c74cbe177e0276bcaaa3df63a1</x:v>
      </x:c>
      <x:c r="AQ215" s="52" t="inlineStr">
        <x:is>
          <x:t xml:space="preserve">PASS</x:t>
        </x:is>
      </x:c>
      <x:c r="AR215" s="53" t="inlineStr">
        <x:is>
          <x:t xml:space="preserve">VALID</x:t>
        </x:is>
      </x:c>
      <x:c r="AS215" s="53" t="inlineStr">
        <x:is>
          <x:t xml:space="preserve">IMO-112-M-P02=ACTIVATED | IMO-112-M-F01=ACTIVATED</x:t>
        </x:is>
      </x:c>
      <x:c r="AT215" s="53">
        <x:v>1</x:v>
      </x:c>
      <x:c r="AU215" s="53">
        <x:v>1</x:v>
      </x:c>
      <x:c r="AV215" s="53">
        <x:v>3</x:v>
      </x:c>
      <x:c r="AW215" s="53" t="inlineStr">
        <x:is>
          <x:t xml:space="preserve">sh:datatype, sh:minCount, sh:property</x:t>
        </x:is>
      </x:c>
      <x:c r="AX215" s="53">
        <x:v>1</x:v>
      </x:c>
      <x:c r="AY215" s="53">
        <x:v>1</x:v>
      </x:c>
      <x:c r="AZ215" s="53">
        <x:v>0</x:v>
      </x:c>
      <x:c r="BA215" s="54"/>
      <x:c r="BB215" s="54"/>
      <x:c r="BC215" s="54"/>
      <x:c r="BD215" s="55" t="str">
        <x:f>IF(OR(W215&lt;&gt;"REVIEWED",COUNTIF(BA215:BC215,"UNCLEAR")&gt;0,COUNTA(BA215:BC215)&lt;3,(COUNTIF(BA215:BC215,"0")+COUNTIF(BA215:BC215,"1")+COUNTIF(BA215:BC215,"2"))=0,AJ215=""),"",(COUNTIF(BA215:BC215,"1")+2*COUNTIF(BA215:BC215,"2"))/(2*(COUNTIF(BA215:BC215,"0")+COUNTIF(BA215:BC215,"1")+COUNTIF(BA215:BC215,"2"))))</x:f>
      </x:c>
    </x:row>
    <x:row r="216" ht="66" customHeight="1">
      <x:c r="A216" s="9" t="str">
        <x:v>BATCH_21</x:v>
      </x:c>
      <x:c r="B216" s="9" t="n">
        <x:v>210</x:v>
      </x:c>
      <x:c r="C216" s="9" t="str">
        <x:v>TRF-011</x:v>
      </x:c>
      <x:c r="D216" s="9" t="str">
        <x:v>TRAFICOM</x:v>
      </x:c>
      <x:c r="E216" s="9" t="str">
        <x:v>DIRECT_STATIC</x:v>
      </x:c>
      <x:c r="F216" s="9" t="str">
        <x:v>RUN_01</x:v>
      </x:c>
      <x:c r="G216" s="12" t="str">
        <x:v>OFFICIAL_ELIGIBLE_OUTPUT</x:v>
      </x:c>
      <x:c r="H216" s="12" t="str">
        <x:v>SINGLESHOT_CAPTURED_DIAGNOSTIC_PASS</x:v>
      </x:c>
      <x:c r="I216" s="12" t="str">
        <x:v>PARSED</x:v>
      </x:c>
      <x:c r="J216" s="12" t="str">
        <x:v>PASS</x:v>
      </x:c>
      <x:c r="K216" s="9" t="n">
        <x:v>7</x:v>
      </x:c>
      <x:c r="L216" s="9" t="n">
        <x:v>7</x:v>
      </x:c>
      <x:c r="M216" s="9" t="n">
        <x:v>7</x:v>
      </x:c>
      <x:c r="N216" s="9" t="n">
        <x:v>1</x:v>
      </x:c>
      <x:c r="O216" s="9" t="str">
        <x:v>TRF-011-P01</x:v>
      </x:c>
      <x:c r="P216" s="9" t="str">
        <x:v>PASS</x:v>
      </x:c>
      <x:c r="Q216" s="9" t="str">
        <x:v>PASS</x:v>
      </x:c>
      <x:c r="R216" s="9" t="str">
        <x:v>CORRECT_BEHAVIOR</x:v>
      </x:c>
      <x:c r="S216" s="9" t="str">
        <x:v>TRF-011-F03</x:v>
      </x:c>
      <x:c r="T216" s="9" t="str">
        <x:v>FAIL</x:v>
      </x:c>
      <x:c r="U216" s="9" t="str">
        <x:v>FAIL</x:v>
      </x:c>
      <x:c r="V216" s="9" t="str">
        <x:v>CORRECT_BEHAVIOR</x:v>
      </x:c>
      <x:c r="W216" s="13" t="str">
        <x:v>NOT_REVIEWED</x:v>
      </x:c>
      <x:c r="X216" s="13" t="str"/>
      <x:c r="Y216" s="13" t="str"/>
      <x:c r="Z216" s="13" t="str"/>
      <x:c r="AA216" s="13" t="str"/>
      <x:c r="AB216" s="13" t="str"/>
      <x:c r="AC216" s="13" t="str"/>
      <x:c r="AD216" s="13" t="str"/>
      <x:c r="AE216" s="13" t="str"/>
      <x:c r="AF216" s="13" t="str"/>
      <x:c r="AG216" s="13" t="str"/>
      <x:c r="AH216" s="13" t="str"/>
      <x:c r="AI216" s="16" t="str">
        <x:f>IF(AND(W216="REVIEWED",X216&lt;&gt;"",Y216&lt;&gt;"",COUNTA(Z216:AF216)=7,COUNTIF(Z216:AF216,"UNCLEAR")=0,(COUNTIF(Z216:AF216,"0")+COUNTIF(Z216:AF216,"1")+COUNTIF(Z216:AF216,"2"))&gt;0,AG216&lt;&gt;"",AH216&lt;&gt;"",AJ216&lt;&gt;""),(COUNTIF(Z216:AF216,"1")+2*COUNTIF(Z216:AF216,"2"))/(2*(COUNTIF(Z216:AF216,"0")+COUNTIF(Z216:AF216,"1")+COUNTIF(Z216:AF216,"2"))),"")</x:f>
      </x:c>
      <x:c r="AJ216" s="14" t="str"/>
      <x:c r="AK216" s="14" t="str"/>
      <x:c r="AL216" s="14" t="str"/>
      <x:c r="AM216" s="9" t="str"/>
      <x:c r="AN216" s="9" t="str">
        <x:v>2.1 (UIWL envelope)</x:v>
      </x:c>
      <x:c r="AO216" s="9" t="str">
        <x:v>MVP/SHACL_GENERATION_PIPELINE/experiments/LUNA_CONTEXTUAL_SINGLESHOT/RUN_01/runs/RUN-TRF-011-20260831T155051040053Z/artifacts/attempt_01/extracted_shape.ttl</x:v>
      </x:c>
      <x:c r="AP216" s="9" t="str">
        <x:v>0408b85c1fd3e039642900917035de9ce99ee3e24c0b5cd43095123d6c460a9e</x:v>
      </x:c>
      <x:c r="AQ216" s="52" t="inlineStr">
        <x:is>
          <x:t xml:space="preserve">PASS</x:t>
        </x:is>
      </x:c>
      <x:c r="AR216" s="53" t="inlineStr">
        <x:is>
          <x:t xml:space="preserve">VALID</x:t>
        </x:is>
      </x:c>
      <x:c r="AS216" s="53" t="inlineStr">
        <x:is>
          <x:t xml:space="preserve">TRF-011-P01=ACTIVATED | TRF-011-F03=ACTIVATED</x:t>
        </x:is>
      </x:c>
      <x:c r="AT216" s="53">
        <x:v>4</x:v>
      </x:c>
      <x:c r="AU216" s="53">
        <x:v>7</x:v>
      </x:c>
      <x:c r="AV216" s="53">
        <x:v>36</x:v>
      </x:c>
      <x:c r="AW216" s="53" t="inlineStr">
        <x:is>
          <x:t xml:space="preserve">sh:class, sh:datatype, sh:hasValue, sh:maxCount, sh:minCount, sh:node, sh:nodeKind, sh:property</x:t>
        </x:is>
      </x:c>
      <x:c r="AX216" s="53">
        <x:v>1</x:v>
      </x:c>
      <x:c r="AY216" s="53">
        <x:v>1</x:v>
      </x:c>
      <x:c r="AZ216" s="53">
        <x:v>0</x:v>
      </x:c>
      <x:c r="BA216" s="54"/>
      <x:c r="BB216" s="54"/>
      <x:c r="BC216" s="54"/>
      <x:c r="BD216" s="55" t="str">
        <x:f>IF(OR(W216&lt;&gt;"REVIEWED",COUNTIF(BA216:BC216,"UNCLEAR")&gt;0,COUNTA(BA216:BC216)&lt;3,(COUNTIF(BA216:BC216,"0")+COUNTIF(BA216:BC216,"1")+COUNTIF(BA216:BC216,"2"))=0,AJ216=""),"",(COUNTIF(BA216:BC216,"1")+2*COUNTIF(BA216:BC216,"2"))/(2*(COUNTIF(BA216:BC216,"0")+COUNTIF(BA216:BC216,"1")+COUNTIF(BA216:BC216,"2"))))</x:f>
      </x:c>
    </x:row>
    <x:row r="217" ht="66" customHeight="1">
      <x:c r="A217" s="9" t="str">
        <x:v>BATCH_22</x:v>
      </x:c>
      <x:c r="B217" s="9" t="n">
        <x:v>211</x:v>
      </x:c>
      <x:c r="C217" s="9" t="str">
        <x:v>TRF-020</x:v>
      </x:c>
      <x:c r="D217" s="9" t="str">
        <x:v>TRAFICOM</x:v>
      </x:c>
      <x:c r="E217" s="9" t="str">
        <x:v>COMPLEX_READINESS</x:v>
      </x:c>
      <x:c r="F217" s="9" t="str">
        <x:v>RUN_01</x:v>
      </x:c>
      <x:c r="G217" s="12" t="str">
        <x:v>OFFICIAL_ELIGIBLE_OUTPUT</x:v>
      </x:c>
      <x:c r="H217" s="12" t="str">
        <x:v>SINGLESHOT_CAPTURED_DIAGNOSTIC_PASS</x:v>
      </x:c>
      <x:c r="I217" s="12" t="str">
        <x:v>PARSED</x:v>
      </x:c>
      <x:c r="J217" s="12" t="str">
        <x:v>PASS</x:v>
      </x:c>
      <x:c r="K217" s="9" t="n">
        <x:v>13</x:v>
      </x:c>
      <x:c r="L217" s="9" t="n">
        <x:v>13</x:v>
      </x:c>
      <x:c r="M217" s="9" t="n">
        <x:v>2</x:v>
      </x:c>
      <x:c r="N217" s="9" t="n">
        <x:v>0</x:v>
      </x:c>
      <x:c r="O217" s="9" t="str">
        <x:v>TRF-020-P03</x:v>
      </x:c>
      <x:c r="P217" s="9" t="str">
        <x:v>PASS</x:v>
      </x:c>
      <x:c r="Q217" s="9" t="str">
        <x:v>FAIL</x:v>
      </x:c>
      <x:c r="R217" s="9" t="str">
        <x:v>FALSE_REJECT</x:v>
      </x:c>
      <x:c r="S217" s="9" t="str">
        <x:v>TRF-020-F03</x:v>
      </x:c>
      <x:c r="T217" s="9" t="str">
        <x:v>FAIL</x:v>
      </x:c>
      <x:c r="U217" s="9" t="str">
        <x:v>PASS</x:v>
      </x:c>
      <x:c r="V217" s="9" t="str">
        <x:v>FALSE_ACCEPT</x:v>
      </x:c>
      <x:c r="W217" s="13" t="str">
        <x:v>NOT_REVIEWED</x:v>
      </x:c>
      <x:c r="X217" s="13" t="str"/>
      <x:c r="Y217" s="13" t="str"/>
      <x:c r="Z217" s="13" t="str"/>
      <x:c r="AA217" s="13" t="str"/>
      <x:c r="AB217" s="13" t="str"/>
      <x:c r="AC217" s="13" t="str"/>
      <x:c r="AD217" s="13" t="str"/>
      <x:c r="AE217" s="13" t="str"/>
      <x:c r="AF217" s="13" t="str"/>
      <x:c r="AG217" s="13" t="str"/>
      <x:c r="AH217" s="13" t="str"/>
      <x:c r="AI217" s="16" t="str">
        <x:f>IF(AND(W217="REVIEWED",X217&lt;&gt;"",Y217&lt;&gt;"",COUNTA(Z217:AF217)=7,COUNTIF(Z217:AF217,"UNCLEAR")=0,(COUNTIF(Z217:AF217,"0")+COUNTIF(Z217:AF217,"1")+COUNTIF(Z217:AF217,"2"))&gt;0,AG217&lt;&gt;"",AH217&lt;&gt;"",AJ217&lt;&gt;""),(COUNTIF(Z217:AF217,"1")+2*COUNTIF(Z217:AF217,"2"))/(2*(COUNTIF(Z217:AF217,"0")+COUNTIF(Z217:AF217,"1")+COUNTIF(Z217:AF217,"2"))),"")</x:f>
      </x:c>
      <x:c r="AJ217" s="14" t="str"/>
      <x:c r="AK217" s="14" t="str"/>
      <x:c r="AL217" s="14" t="str"/>
      <x:c r="AM217" s="9" t="str">
        <x:v>RDF_FALSE_ACCEPT; RDF_FALSE_REJECT</x:v>
      </x:c>
      <x:c r="AN217" s="9" t="str">
        <x:v>3.2.2 / equation (3.1) / Table 3-1</x:v>
      </x:c>
      <x:c r="AO217" s="9" t="str">
        <x:v>MVP/SHACL_GENERATION_PIPELINE/experiments/LUNA_CONTEXTUAL_SINGLESHOT/RUN_01/runs/RUN-TRF-020-20260831T155448589725Z/artifacts/attempt_01/extracted_shape.ttl</x:v>
      </x:c>
      <x:c r="AP217" s="9" t="str">
        <x:v>6e1bd926ad2e0164e90f46da6e825a636eb73ce0c52f0f20628b20d56b953cb7</x:v>
      </x:c>
      <x:c r="AQ217" s="52" t="inlineStr">
        <x:is>
          <x:t xml:space="preserve">PASS</x:t>
        </x:is>
      </x:c>
      <x:c r="AR217" s="53" t="inlineStr">
        <x:is>
          <x:t xml:space="preserve">VALID</x:t>
        </x:is>
      </x:c>
      <x:c r="AS217" s="53" t="inlineStr">
        <x:is>
          <x:t xml:space="preserve">TRF-020-P03=ACTIVATED | TRF-020-F03=ACTIVATED</x:t>
        </x:is>
      </x:c>
      <x:c r="AT217" s="53">
        <x:v>3</x:v>
      </x:c>
      <x:c r="AU217" s="53">
        <x:v>40</x:v>
      </x:c>
      <x:c r="AV217" s="53">
        <x:v>178</x:v>
      </x:c>
      <x:c r="AW217" s="53" t="inlineStr">
        <x:is>
          <x:t xml:space="preserve">sh:class, sh:datatype, sh:hasValue, sh:in, sh:maxCount, sh:minCount, sh:node, sh:or, sh:property</x:t>
        </x:is>
      </x:c>
      <x:c r="AX217" s="53">
        <x:v>3</x:v>
      </x:c>
      <x:c r="AY217" s="53">
        <x:v>1</x:v>
      </x:c>
      <x:c r="AZ217" s="53">
        <x:v>1</x:v>
      </x:c>
      <x:c r="BA217" s="54"/>
      <x:c r="BB217" s="54"/>
      <x:c r="BC217" s="54"/>
      <x:c r="BD217" s="55" t="str">
        <x:f>IF(OR(W217&lt;&gt;"REVIEWED",COUNTIF(BA217:BC217,"UNCLEAR")&gt;0,COUNTA(BA217:BC217)&lt;3,(COUNTIF(BA217:BC217,"0")+COUNTIF(BA217:BC217,"1")+COUNTIF(BA217:BC217,"2"))=0,AJ217=""),"",(COUNTIF(BA217:BC217,"1")+2*COUNTIF(BA217:BC217,"2"))/(2*(COUNTIF(BA217:BC217,"0")+COUNTIF(BA217:BC217,"1")+COUNTIF(BA217:BC217,"2"))))</x:f>
      </x:c>
    </x:row>
    <x:row r="218" ht="66" customHeight="1">
      <x:c r="A218" s="9" t="str">
        <x:v>BATCH_22</x:v>
      </x:c>
      <x:c r="B218" s="9" t="n">
        <x:v>212</x:v>
      </x:c>
      <x:c r="C218" s="9" t="str">
        <x:v>IMO-065</x:v>
      </x:c>
      <x:c r="D218" s="9" t="str">
        <x:v>IMO</x:v>
      </x:c>
      <x:c r="E218" s="9" t="str">
        <x:v>DIRECT_STATIC</x:v>
      </x:c>
      <x:c r="F218" s="9" t="str">
        <x:v>RUN_01</x:v>
      </x:c>
      <x:c r="G218" s="12" t="str">
        <x:v>OFFICIAL_ELIGIBLE_OUTPUT</x:v>
      </x:c>
      <x:c r="H218" s="12" t="str">
        <x:v>SINGLESHOT_CAPTURED_DIAGNOSTIC_PASS</x:v>
      </x:c>
      <x:c r="I218" s="12" t="str">
        <x:v>PARSED</x:v>
      </x:c>
      <x:c r="J218" s="12" t="str">
        <x:v>PASS</x:v>
      </x:c>
      <x:c r="K218" s="9" t="n">
        <x:v>12</x:v>
      </x:c>
      <x:c r="L218" s="9" t="n">
        <x:v>12</x:v>
      </x:c>
      <x:c r="M218" s="9" t="n">
        <x:v>12</x:v>
      </x:c>
      <x:c r="N218" s="9" t="n">
        <x:v>1</x:v>
      </x:c>
      <x:c r="O218" s="9" t="str">
        <x:v>IMO-065-P03</x:v>
      </x:c>
      <x:c r="P218" s="9" t="str">
        <x:v>PASS</x:v>
      </x:c>
      <x:c r="Q218" s="9" t="str">
        <x:v>PASS</x:v>
      </x:c>
      <x:c r="R218" s="9" t="str">
        <x:v>CORRECT_BEHAVIOR</x:v>
      </x:c>
      <x:c r="S218" s="9" t="str">
        <x:v>IMO-065-F07</x:v>
      </x:c>
      <x:c r="T218" s="9" t="str">
        <x:v>FAIL</x:v>
      </x:c>
      <x:c r="U218" s="9" t="str">
        <x:v>FAIL</x:v>
      </x:c>
      <x:c r="V218" s="9" t="str">
        <x:v>CORRECT_BEHAVIOR</x:v>
      </x:c>
      <x:c r="W218" s="13" t="str">
        <x:v>NOT_REVIEWED</x:v>
      </x:c>
      <x:c r="X218" s="13" t="str"/>
      <x:c r="Y218" s="13" t="str"/>
      <x:c r="Z218" s="13" t="str"/>
      <x:c r="AA218" s="13" t="str"/>
      <x:c r="AB218" s="13" t="str"/>
      <x:c r="AC218" s="13" t="str"/>
      <x:c r="AD218" s="13" t="str"/>
      <x:c r="AE218" s="13" t="str"/>
      <x:c r="AF218" s="13" t="str"/>
      <x:c r="AG218" s="13" t="str"/>
      <x:c r="AH218" s="13" t="str"/>
      <x:c r="AI218" s="16" t="str">
        <x:f>IF(AND(W218="REVIEWED",X218&lt;&gt;"",Y218&lt;&gt;"",COUNTA(Z218:AF218)=7,COUNTIF(Z218:AF218,"UNCLEAR")=0,(COUNTIF(Z218:AF218,"0")+COUNTIF(Z218:AF218,"1")+COUNTIF(Z218:AF218,"2"))&gt;0,AG218&lt;&gt;"",AH218&lt;&gt;"",AJ218&lt;&gt;""),(COUNTIF(Z218:AF218,"1")+2*COUNTIF(Z218:AF218,"2"))/(2*(COUNTIF(Z218:AF218,"0")+COUNTIF(Z218:AF218,"1")+COUNTIF(Z218:AF218,"2"))),"")</x:f>
      </x:c>
      <x:c r="AJ218" s="14" t="str"/>
      <x:c r="AK218" s="14" t="str"/>
      <x:c r="AL218" s="14" t="str"/>
      <x:c r="AM218" s="9" t="str"/>
      <x:c r="AN218" s="9" t="str">
        <x:v>Part I-A 8.2.3.3</x:v>
      </x:c>
      <x:c r="AO218" s="9" t="str">
        <x:v>MVP/SHACL_GENERATION_PIPELINE/experiments/LUNA_CONTEXTUAL_SINGLESHOT/RUN_01/runs/RUN-IMO-065-20260831T151738268964Z/artifacts/attempt_01/extracted_shape.ttl</x:v>
      </x:c>
      <x:c r="AP218" s="9" t="str">
        <x:v>1642ecae3fa07fc11f8d0a0ea653a9aa9b96c5232c7864ba378c98aa2f8f6199</x:v>
      </x:c>
      <x:c r="AQ218" s="52" t="inlineStr">
        <x:is>
          <x:t xml:space="preserve">PASS</x:t>
        </x:is>
      </x:c>
      <x:c r="AR218" s="53" t="inlineStr">
        <x:is>
          <x:t xml:space="preserve">VALID</x:t>
        </x:is>
      </x:c>
      <x:c r="AS218" s="53" t="inlineStr">
        <x:is>
          <x:t xml:space="preserve">IMO-065-P03=ACTIVATED | IMO-065-F07=ACTIVATED</x:t>
        </x:is>
      </x:c>
      <x:c r="AT218" s="53">
        <x:v>1</x:v>
      </x:c>
      <x:c r="AU218" s="53">
        <x:v>13</x:v>
      </x:c>
      <x:c r="AV218" s="53">
        <x:v>57</x:v>
      </x:c>
      <x:c r="AW218" s="53" t="inlineStr">
        <x:is>
          <x:t xml:space="preserve">sh:datatype, sh:hasValue, sh:maxCount, sh:minCount, sh:node, sh:property</x:t>
        </x:is>
      </x:c>
      <x:c r="AX218" s="53">
        <x:v>1</x:v>
      </x:c>
      <x:c r="AY218" s="53">
        <x:v>1</x:v>
      </x:c>
      <x:c r="AZ218" s="53">
        <x:v>0</x:v>
      </x:c>
      <x:c r="BA218" s="54"/>
      <x:c r="BB218" s="54"/>
      <x:c r="BC218" s="54"/>
      <x:c r="BD218" s="55" t="str">
        <x:f>IF(OR(W218&lt;&gt;"REVIEWED",COUNTIF(BA218:BC218,"UNCLEAR")&gt;0,COUNTA(BA218:BC218)&lt;3,(COUNTIF(BA218:BC218,"0")+COUNTIF(BA218:BC218,"1")+COUNTIF(BA218:BC218,"2"))=0,AJ218=""),"",(COUNTIF(BA218:BC218,"1")+2*COUNTIF(BA218:BC218,"2"))/(2*(COUNTIF(BA218:BC218,"0")+COUNTIF(BA218:BC218,"1")+COUNTIF(BA218:BC218,"2"))))</x:f>
      </x:c>
    </x:row>
    <x:row r="219" ht="66" customHeight="1">
      <x:c r="A219" s="9" t="str">
        <x:v>BATCH_22</x:v>
      </x:c>
      <x:c r="B219" s="9" t="n">
        <x:v>213</x:v>
      </x:c>
      <x:c r="C219" s="9" t="str">
        <x:v>IMO26-016</x:v>
      </x:c>
      <x:c r="D219" s="9" t="str">
        <x:v>IMO26</x:v>
      </x:c>
      <x:c r="E219" s="9" t="str">
        <x:v>DIRECT_STATIC</x:v>
      </x:c>
      <x:c r="F219" s="9" t="str">
        <x:v>RUN_01</x:v>
      </x:c>
      <x:c r="G219" s="12" t="str">
        <x:v>OFFICIAL_ELIGIBLE_OUTPUT</x:v>
      </x:c>
      <x:c r="H219" s="12" t="str">
        <x:v>SINGLESHOT_CAPTURED_DIAGNOSTIC_PASS</x:v>
      </x:c>
      <x:c r="I219" s="12" t="str">
        <x:v>PARSED</x:v>
      </x:c>
      <x:c r="J219" s="12" t="str">
        <x:v>PASS</x:v>
      </x:c>
      <x:c r="K219" s="9" t="n">
        <x:v>15</x:v>
      </x:c>
      <x:c r="L219" s="9" t="n">
        <x:v>15</x:v>
      </x:c>
      <x:c r="M219" s="9" t="n">
        <x:v>5</x:v>
      </x:c>
      <x:c r="N219" s="9" t="n">
        <x:v>0</x:v>
      </x:c>
      <x:c r="O219" s="9" t="str">
        <x:v>IMO26-016-B-P01</x:v>
      </x:c>
      <x:c r="P219" s="9" t="str">
        <x:v>PASS</x:v>
      </x:c>
      <x:c r="Q219" s="9" t="str">
        <x:v>FAIL</x:v>
      </x:c>
      <x:c r="R219" s="9" t="str">
        <x:v>FALSE_REJECT</x:v>
      </x:c>
      <x:c r="S219" s="9" t="str">
        <x:v>IMO26-016-B-F02</x:v>
      </x:c>
      <x:c r="T219" s="9" t="str">
        <x:v>FAIL</x:v>
      </x:c>
      <x:c r="U219" s="9" t="str">
        <x:v>PASS</x:v>
      </x:c>
      <x:c r="V219" s="9" t="str">
        <x:v>FALSE_ACCEPT</x:v>
      </x:c>
      <x:c r="W219" s="13" t="str">
        <x:v>NOT_REVIEWED</x:v>
      </x:c>
      <x:c r="X219" s="13" t="str"/>
      <x:c r="Y219" s="13" t="str"/>
      <x:c r="Z219" s="13" t="str"/>
      <x:c r="AA219" s="13" t="str"/>
      <x:c r="AB219" s="13" t="str"/>
      <x:c r="AC219" s="13" t="str"/>
      <x:c r="AD219" s="13" t="str"/>
      <x:c r="AE219" s="13" t="str"/>
      <x:c r="AF219" s="13" t="str"/>
      <x:c r="AG219" s="13" t="str"/>
      <x:c r="AH219" s="13" t="str"/>
      <x:c r="AI219" s="16" t="str">
        <x:f>IF(AND(W219="REVIEWED",X219&lt;&gt;"",Y219&lt;&gt;"",COUNTA(Z219:AF219)=7,COUNTIF(Z219:AF219,"UNCLEAR")=0,(COUNTIF(Z219:AF219,"0")+COUNTIF(Z219:AF219,"1")+COUNTIF(Z219:AF219,"2"))&gt;0,AG219&lt;&gt;"",AH219&lt;&gt;"",AJ219&lt;&gt;""),(COUNTIF(Z219:AF219,"1")+2*COUNTIF(Z219:AF219,"2"))/(2*(COUNTIF(Z219:AF219,"0")+COUNTIF(Z219:AF219,"1")+COUNTIF(Z219:AF219,"2"))),"")</x:f>
      </x:c>
      <x:c r="AJ219" s="14" t="str"/>
      <x:c r="AK219" s="14" t="str"/>
      <x:c r="AL219" s="14" t="str"/>
      <x:c r="AM219" s="9" t="str">
        <x:v>RDF_FALSE_ACCEPT; RDF_FALSE_REJECT</x:v>
      </x:c>
      <x:c r="AN219" s="9" t="str">
        <x:v>Chapter 11-1 applicability</x:v>
      </x:c>
      <x:c r="AO219" s="9" t="str">
        <x:v>MVP/SHACL_GENERATION_PIPELINE/experiments/LUNA_CONTEXTUAL_SINGLESHOT/RUN_01/runs/RUN-IMO26-016-20260831T154453665475Z/artifacts/attempt_01/extracted_shape.ttl</x:v>
      </x:c>
      <x:c r="AP219" s="9" t="str">
        <x:v>722737056a149f59bf5b89690e6a730b8545832d1c15766fa29c420a4992db09</x:v>
      </x:c>
      <x:c r="AQ219" s="52" t="inlineStr">
        <x:is>
          <x:t xml:space="preserve">PASS</x:t>
        </x:is>
      </x:c>
      <x:c r="AR219" s="53" t="inlineStr">
        <x:is>
          <x:t xml:space="preserve">VALID</x:t>
        </x:is>
      </x:c>
      <x:c r="AS219" s="53" t="inlineStr">
        <x:is>
          <x:t xml:space="preserve">IMO26-016-B-P01=ACTIVATED | IMO26-016-B-F02=ACTIVATED</x:t>
        </x:is>
      </x:c>
      <x:c r="AT219" s="53">
        <x:v>8</x:v>
      </x:c>
      <x:c r="AU219" s="53">
        <x:v>21</x:v>
      </x:c>
      <x:c r="AV219" s="53">
        <x:v>100</x:v>
      </x:c>
      <x:c r="AW219" s="53" t="inlineStr">
        <x:is>
          <x:t xml:space="preserve">sh:datatype, sh:hasValue, sh:maxCount, sh:maxExclusive, sh:minCount, sh:minInclusive, sh:node, sh:or, sh:property</x:t>
        </x:is>
      </x:c>
      <x:c r="AX219" s="53">
        <x:v>0</x:v>
      </x:c>
      <x:c r="AY219" s="53">
        <x:v>1</x:v>
      </x:c>
      <x:c r="AZ219" s="53">
        <x:v>1</x:v>
      </x:c>
      <x:c r="BA219" s="54"/>
      <x:c r="BB219" s="54"/>
      <x:c r="BC219" s="54"/>
      <x:c r="BD219" s="55" t="str">
        <x:f>IF(OR(W219&lt;&gt;"REVIEWED",COUNTIF(BA219:BC219,"UNCLEAR")&gt;0,COUNTA(BA219:BC219)&lt;3,(COUNTIF(BA219:BC219,"0")+COUNTIF(BA219:BC219,"1")+COUNTIF(BA219:BC219,"2"))=0,AJ219=""),"",(COUNTIF(BA219:BC219,"1")+2*COUNTIF(BA219:BC219,"2"))/(2*(COUNTIF(BA219:BC219,"0")+COUNTIF(BA219:BC219,"1")+COUNTIF(BA219:BC219,"2"))))</x:f>
      </x:c>
    </x:row>
    <x:row r="220" ht="66" customHeight="1">
      <x:c r="A220" s="9" t="str">
        <x:v>BATCH_22</x:v>
      </x:c>
      <x:c r="B220" s="9" t="n">
        <x:v>214</x:v>
      </x:c>
      <x:c r="C220" s="9" t="str">
        <x:v>IMO-078</x:v>
      </x:c>
      <x:c r="D220" s="9" t="str">
        <x:v>IMO</x:v>
      </x:c>
      <x:c r="E220" s="9" t="str">
        <x:v>DIRECT_STATIC</x:v>
      </x:c>
      <x:c r="F220" s="9" t="str">
        <x:v>RUN_01</x:v>
      </x:c>
      <x:c r="G220" s="12" t="str">
        <x:v>OFFICIAL_ELIGIBLE_OUTPUT</x:v>
      </x:c>
      <x:c r="H220" s="12" t="str">
        <x:v>SINGLESHOT_CAPTURED_DIAGNOSTIC_PASS</x:v>
      </x:c>
      <x:c r="I220" s="12" t="str">
        <x:v>PARSED</x:v>
      </x:c>
      <x:c r="J220" s="12" t="str">
        <x:v>PASS</x:v>
      </x:c>
      <x:c r="K220" s="9" t="n">
        <x:v>8</x:v>
      </x:c>
      <x:c r="L220" s="9" t="n">
        <x:v>8</x:v>
      </x:c>
      <x:c r="M220" s="9" t="n">
        <x:v>8</x:v>
      </x:c>
      <x:c r="N220" s="9" t="n">
        <x:v>1</x:v>
      </x:c>
      <x:c r="O220" s="9" t="str">
        <x:v>IMO-078-H-P02</x:v>
      </x:c>
      <x:c r="P220" s="9" t="str">
        <x:v>PASS</x:v>
      </x:c>
      <x:c r="Q220" s="9" t="str">
        <x:v>PASS</x:v>
      </x:c>
      <x:c r="R220" s="9" t="str">
        <x:v>CORRECT_BEHAVIOR</x:v>
      </x:c>
      <x:c r="S220" s="9" t="str">
        <x:v>IMO-078-H-F02</x:v>
      </x:c>
      <x:c r="T220" s="9" t="str">
        <x:v>FAIL</x:v>
      </x:c>
      <x:c r="U220" s="9" t="str">
        <x:v>FAIL</x:v>
      </x:c>
      <x:c r="V220" s="9" t="str">
        <x:v>CORRECT_BEHAVIOR</x:v>
      </x:c>
      <x:c r="W220" s="13" t="str">
        <x:v>NOT_REVIEWED</x:v>
      </x:c>
      <x:c r="X220" s="13" t="str"/>
      <x:c r="Y220" s="13" t="str"/>
      <x:c r="Z220" s="13" t="str"/>
      <x:c r="AA220" s="13" t="str"/>
      <x:c r="AB220" s="13" t="str"/>
      <x:c r="AC220" s="13" t="str"/>
      <x:c r="AD220" s="13" t="str"/>
      <x:c r="AE220" s="13" t="str"/>
      <x:c r="AF220" s="13" t="str"/>
      <x:c r="AG220" s="13" t="str"/>
      <x:c r="AH220" s="13" t="str"/>
      <x:c r="AI220" s="16" t="str">
        <x:f>IF(AND(W220="REVIEWED",X220&lt;&gt;"",Y220&lt;&gt;"",COUNTA(Z220:AF220)=7,COUNTIF(Z220:AF220,"UNCLEAR")=0,(COUNTIF(Z220:AF220,"0")+COUNTIF(Z220:AF220,"1")+COUNTIF(Z220:AF220,"2"))&gt;0,AG220&lt;&gt;"",AH220&lt;&gt;"",AJ220&lt;&gt;""),(COUNTIF(Z220:AF220,"1")+2*COUNTIF(Z220:AF220,"2"))/(2*(COUNTIF(Z220:AF220,"0")+COUNTIF(Z220:AF220,"1")+COUNTIF(Z220:AF220,"2"))),"")</x:f>
      </x:c>
      <x:c r="AJ220" s="14" t="str"/>
      <x:c r="AK220" s="14" t="str"/>
      <x:c r="AL220" s="14" t="str"/>
      <x:c r="AM220" s="9" t="str"/>
      <x:c r="AN220" s="9" t="str">
        <x:v>Part I-A 8.3.3.3.3.6-.7</x:v>
      </x:c>
      <x:c r="AO220" s="9" t="str">
        <x:v>MVP/SHACL_GENERATION_PIPELINE/experiments/LUNA_CONTEXTUAL_SINGLESHOT/RUN_01/runs/RUN-IMO-078-20260831T152144985982Z/artifacts/attempt_01/extracted_shape.ttl</x:v>
      </x:c>
      <x:c r="AP220" s="9" t="str">
        <x:v>da50fb31c327220fb03371b90d9ec8c8644a271d36359a71045b86dad669ccc2</x:v>
      </x:c>
      <x:c r="AQ220" s="52" t="inlineStr">
        <x:is>
          <x:t xml:space="preserve">PASS</x:t>
        </x:is>
      </x:c>
      <x:c r="AR220" s="53" t="inlineStr">
        <x:is>
          <x:t xml:space="preserve">VALID</x:t>
        </x:is>
      </x:c>
      <x:c r="AS220" s="53" t="inlineStr">
        <x:is>
          <x:t xml:space="preserve">IMO-078-H-P02=ACTIVATED | IMO-078-H-F02=ACTIVATED</x:t>
        </x:is>
      </x:c>
      <x:c r="AT220" s="53">
        <x:v>3</x:v>
      </x:c>
      <x:c r="AU220" s="53">
        <x:v>4</x:v>
      </x:c>
      <x:c r="AV220" s="53">
        <x:v>14</x:v>
      </x:c>
      <x:c r="AW220" s="53" t="inlineStr">
        <x:is>
          <x:t xml:space="preserve">sh:class, sh:datatype, sh:hasValue, sh:minCount, sh:node, sh:property</x:t>
        </x:is>
      </x:c>
      <x:c r="AX220" s="53">
        <x:v>0</x:v>
      </x:c>
      <x:c r="AY220" s="53">
        <x:v>1</x:v>
      </x:c>
      <x:c r="AZ220" s="53">
        <x:v>0</x:v>
      </x:c>
      <x:c r="BA220" s="54"/>
      <x:c r="BB220" s="54"/>
      <x:c r="BC220" s="54"/>
      <x:c r="BD220" s="55" t="str">
        <x:f>IF(OR(W220&lt;&gt;"REVIEWED",COUNTIF(BA220:BC220,"UNCLEAR")&gt;0,COUNTA(BA220:BC220)&lt;3,(COUNTIF(BA220:BC220,"0")+COUNTIF(BA220:BC220,"1")+COUNTIF(BA220:BC220,"2"))=0,AJ220=""),"",(COUNTIF(BA220:BC220,"1")+2*COUNTIF(BA220:BC220,"2"))/(2*(COUNTIF(BA220:BC220,"0")+COUNTIF(BA220:BC220,"1")+COUNTIF(BA220:BC220,"2"))))</x:f>
      </x:c>
    </x:row>
    <x:row r="221" ht="66" customHeight="1">
      <x:c r="A221" s="9" t="str">
        <x:v>BATCH_22</x:v>
      </x:c>
      <x:c r="B221" s="9" t="n">
        <x:v>215</x:v>
      </x:c>
      <x:c r="C221" s="9" t="str">
        <x:v>I2-034</x:v>
      </x:c>
      <x:c r="D221" s="9" t="str">
        <x:v>I2</x:v>
      </x:c>
      <x:c r="E221" s="9" t="str">
        <x:v>DIRECT_STATIC</x:v>
      </x:c>
      <x:c r="F221" s="9" t="str">
        <x:v>RUN_01</x:v>
      </x:c>
      <x:c r="G221" s="12" t="str">
        <x:v>NO_ELIGIBLE_OUTPUT</x:v>
      </x:c>
      <x:c r="H221" s="12" t="str">
        <x:v>SINGLESHOT_CAPTURED_DIAGNOSTIC_FAIL</x:v>
      </x:c>
      <x:c r="I221" s="12" t="str">
        <x:v>NOT_PARSED</x:v>
      </x:c>
      <x:c r="J221" s="12" t="str">
        <x:v>FAIL</x:v>
      </x:c>
      <x:c r="K221" s="9" t="n">
        <x:v>0</x:v>
      </x:c>
      <x:c r="L221" s="9" t="n">
        <x:v>6</x:v>
      </x:c>
      <x:c r="M221" s="9" t="n">
        <x:v>0</x:v>
      </x:c>
      <x:c r="N221" s="9" t="n">
        <x:v>0</x:v>
      </x:c>
      <x:c r="O221" s="9" t="str">
        <x:v>I2-034-P02</x:v>
      </x:c>
      <x:c r="P221" s="9" t="str">
        <x:v>PASS</x:v>
      </x:c>
      <x:c r="Q221" s="9" t="str">
        <x:v>NO_VERDICT</x:v>
      </x:c>
      <x:c r="R221" s="9" t="str">
        <x:v>GENERATION_ERROR</x:v>
      </x:c>
      <x:c r="S221" s="9" t="str">
        <x:v>I2-034-F01</x:v>
      </x:c>
      <x:c r="T221" s="9" t="str">
        <x:v>FAIL</x:v>
      </x:c>
      <x:c r="U221" s="9" t="str">
        <x:v>NO_VERDICT</x:v>
      </x:c>
      <x:c r="V221" s="9" t="str">
        <x:v>GENERATION_ERROR</x:v>
      </x:c>
      <x:c r="W221" s="13" t="str">
        <x:v>NOT_REVIEWED</x:v>
      </x:c>
      <x:c r="X221" s="13" t="str"/>
      <x:c r="Y221" s="13" t="str"/>
      <x:c r="Z221" s="13" t="str"/>
      <x:c r="AA221" s="13" t="str"/>
      <x:c r="AB221" s="13" t="str"/>
      <x:c r="AC221" s="13" t="str"/>
      <x:c r="AD221" s="13" t="str"/>
      <x:c r="AE221" s="13" t="str"/>
      <x:c r="AF221" s="13" t="str"/>
      <x:c r="AG221" s="13" t="str"/>
      <x:c r="AH221" s="13" t="str"/>
      <x:c r="AI221" s="16" t="str">
        <x:f>IF(AND(W221="REVIEWED",X221&lt;&gt;"",Y221&lt;&gt;"",COUNTA(Z221:AF221)=7,COUNTIF(Z221:AF221,"UNCLEAR")=0,(COUNTIF(Z221:AF221,"0")+COUNTIF(Z221:AF221,"1")+COUNTIF(Z221:AF221,"2"))&gt;0,AG221&lt;&gt;"",AH221&lt;&gt;"",AJ221&lt;&gt;""),(COUNTIF(Z221:AF221,"1")+2*COUNTIF(Z221:AF221,"2"))/(2*(COUNTIF(Z221:AF221,"0")+COUNTIF(Z221:AF221,"1")+COUNTIF(Z221:AF221,"2"))),"")</x:f>
      </x:c>
      <x:c r="AJ221" s="14" t="str"/>
      <x:c r="AK221" s="14" t="str"/>
      <x:c r="AL221" s="14" t="str"/>
      <x:c r="AM221" s="9" t="str">
        <x:v>DETERMINISTIC_FAIL</x:v>
      </x:c>
      <x:c r="AN221" s="9" t="str">
        <x:v>I2.7.1</x:v>
      </x:c>
      <x:c r="AO221" s="9" t="str">
        <x:v>MVP/SHACL_GENERATION_PIPELINE/experiments/LUNA_CONTEXTUAL_SINGLESHOT/RUN_01/runs/RUN-I2-034-20260831T143452310751Z/artifacts/attempt_01/extracted_shape.ttl</x:v>
      </x:c>
      <x:c r="AP221" s="9" t="str">
        <x:v>19e78090b7901ec224bcda53cf3278132b2072a60a9afdf52b85acaef4f63722</x:v>
      </x:c>
      <x:c r="AQ221" s="52" t="inlineStr">
        <x:is>
          <x:t xml:space="preserve">PASS</x:t>
        </x:is>
      </x:c>
      <x:c r="AR221" s="53" t="inlineStr">
        <x:is>
          <x:t xml:space="preserve">VALID</x:t>
        </x:is>
      </x:c>
      <x:c r="AS221" s="53" t="inlineStr">
        <x:is>
          <x:t xml:space="preserve">I2-034-P02=ACTIVATED | I2-034-F01=ACTIVATED</x:t>
        </x:is>
      </x:c>
      <x:c r="AT221" s="53">
        <x:v>2</x:v>
      </x:c>
      <x:c r="AU221" s="53">
        <x:v>1</x:v>
      </x:c>
      <x:c r="AV221" s="53">
        <x:v>2</x:v>
      </x:c>
      <x:c r="AW221" s="53" t="inlineStr">
        <x:is>
          <x:t xml:space="preserve">sh:node, sh:property</x:t>
        </x:is>
      </x:c>
      <x:c r="AX221" s="53">
        <x:v>1</x:v>
      </x:c>
      <x:c r="AY221" s="53">
        <x:v>1</x:v>
      </x:c>
      <x:c r="AZ221" s="53">
        <x:v>0</x:v>
      </x:c>
      <x:c r="BA221" s="54"/>
      <x:c r="BB221" s="54"/>
      <x:c r="BC221" s="54"/>
      <x:c r="BD221" s="55" t="str">
        <x:f>IF(OR(W221&lt;&gt;"REVIEWED",COUNTIF(BA221:BC221,"UNCLEAR")&gt;0,COUNTA(BA221:BC221)&lt;3,(COUNTIF(BA221:BC221,"0")+COUNTIF(BA221:BC221,"1")+COUNTIF(BA221:BC221,"2"))=0,AJ221=""),"",(COUNTIF(BA221:BC221,"1")+2*COUNTIF(BA221:BC221,"2"))/(2*(COUNTIF(BA221:BC221,"0")+COUNTIF(BA221:BC221,"1")+COUNTIF(BA221:BC221,"2"))))</x:f>
      </x:c>
    </x:row>
    <x:row r="222" ht="66" customHeight="1">
      <x:c r="A222" s="9" t="str">
        <x:v>BATCH_22</x:v>
      </x:c>
      <x:c r="B222" s="9" t="n">
        <x:v>216</x:v>
      </x:c>
      <x:c r="C222" s="9" t="str">
        <x:v>IMO-086</x:v>
      </x:c>
      <x:c r="D222" s="9" t="str">
        <x:v>IMO</x:v>
      </x:c>
      <x:c r="E222" s="9" t="str">
        <x:v>DIRECT_STATIC</x:v>
      </x:c>
      <x:c r="F222" s="9" t="str">
        <x:v>RUN_01</x:v>
      </x:c>
      <x:c r="G222" s="12" t="str">
        <x:v>OFFICIAL_ELIGIBLE_OUTPUT</x:v>
      </x:c>
      <x:c r="H222" s="12" t="str">
        <x:v>SINGLESHOT_CAPTURED_DIAGNOSTIC_PASS</x:v>
      </x:c>
      <x:c r="I222" s="12" t="str">
        <x:v>PARSED</x:v>
      </x:c>
      <x:c r="J222" s="12" t="str">
        <x:v>PASS</x:v>
      </x:c>
      <x:c r="K222" s="9" t="n">
        <x:v>7</x:v>
      </x:c>
      <x:c r="L222" s="9" t="n">
        <x:v>7</x:v>
      </x:c>
      <x:c r="M222" s="9" t="n">
        <x:v>7</x:v>
      </x:c>
      <x:c r="N222" s="9" t="n">
        <x:v>1</x:v>
      </x:c>
      <x:c r="O222" s="9" t="str">
        <x:v>IMO-086-I-P01</x:v>
      </x:c>
      <x:c r="P222" s="9" t="str">
        <x:v>PASS</x:v>
      </x:c>
      <x:c r="Q222" s="9" t="str">
        <x:v>PASS</x:v>
      </x:c>
      <x:c r="R222" s="9" t="str">
        <x:v>CORRECT_BEHAVIOR</x:v>
      </x:c>
      <x:c r="S222" s="9" t="str">
        <x:v>IMO-086-I-F01</x:v>
      </x:c>
      <x:c r="T222" s="9" t="str">
        <x:v>FAIL</x:v>
      </x:c>
      <x:c r="U222" s="9" t="str">
        <x:v>FAIL</x:v>
      </x:c>
      <x:c r="V222" s="9" t="str">
        <x:v>CORRECT_BEHAVIOR</x:v>
      </x:c>
      <x:c r="W222" s="13" t="str">
        <x:v>NOT_REVIEWED</x:v>
      </x:c>
      <x:c r="X222" s="13" t="str"/>
      <x:c r="Y222" s="13" t="str"/>
      <x:c r="Z222" s="13" t="str"/>
      <x:c r="AA222" s="13" t="str"/>
      <x:c r="AB222" s="13" t="str"/>
      <x:c r="AC222" s="13" t="str"/>
      <x:c r="AD222" s="13" t="str"/>
      <x:c r="AE222" s="13" t="str"/>
      <x:c r="AF222" s="13" t="str"/>
      <x:c r="AG222" s="13" t="str"/>
      <x:c r="AH222" s="13" t="str"/>
      <x:c r="AI222" s="16" t="str">
        <x:f>IF(AND(W222="REVIEWED",X222&lt;&gt;"",Y222&lt;&gt;"",COUNTA(Z222:AF222)=7,COUNTIF(Z222:AF222,"UNCLEAR")=0,(COUNTIF(Z222:AF222,"0")+COUNTIF(Z222:AF222,"1")+COUNTIF(Z222:AF222,"2"))&gt;0,AG222&lt;&gt;"",AH222&lt;&gt;"",AJ222&lt;&gt;""),(COUNTIF(Z222:AF222,"1")+2*COUNTIF(Z222:AF222,"2"))/(2*(COUNTIF(Z222:AF222,"0")+COUNTIF(Z222:AF222,"1")+COUNTIF(Z222:AF222,"2"))),"")</x:f>
      </x:c>
      <x:c r="AJ222" s="14" t="str"/>
      <x:c r="AK222" s="14" t="str"/>
      <x:c r="AL222" s="14" t="str"/>
      <x:c r="AM222" s="9" t="str"/>
      <x:c r="AN222" s="9" t="str">
        <x:v>Part I-A 9.3.2.2.1</x:v>
      </x:c>
      <x:c r="AO222" s="9" t="str">
        <x:v>MVP/SHACL_GENERATION_PIPELINE/experiments/LUNA_CONTEXTUAL_SINGLESHOT/RUN_01/runs/RUN-IMO-086-20260831T152419691854Z/artifacts/attempt_01/extracted_shape.ttl</x:v>
      </x:c>
      <x:c r="AP222" s="9" t="str">
        <x:v>a31dad0673d8f3b019a6eb6b3f901ee843252e13aef3ec425a3be4849341307a</x:v>
      </x:c>
      <x:c r="AQ222" s="52" t="inlineStr">
        <x:is>
          <x:t xml:space="preserve">PASS</x:t>
        </x:is>
      </x:c>
      <x:c r="AR222" s="53" t="inlineStr">
        <x:is>
          <x:t xml:space="preserve">VALID</x:t>
        </x:is>
      </x:c>
      <x:c r="AS222" s="53" t="inlineStr">
        <x:is>
          <x:t xml:space="preserve">IMO-086-I-P01=ACTIVATED | IMO-086-I-F01=ACTIVATED</x:t>
        </x:is>
      </x:c>
      <x:c r="AT222" s="53">
        <x:v>2</x:v>
      </x:c>
      <x:c r="AU222" s="53">
        <x:v>4</x:v>
      </x:c>
      <x:c r="AV222" s="53">
        <x:v>17</x:v>
      </x:c>
      <x:c r="AW222" s="53" t="inlineStr">
        <x:is>
          <x:t xml:space="preserve">sh:class, sh:minCount, sh:node, sh:nodeKind, sh:property</x:t>
        </x:is>
      </x:c>
      <x:c r="AX222" s="53">
        <x:v>1</x:v>
      </x:c>
      <x:c r="AY222" s="53">
        <x:v>1</x:v>
      </x:c>
      <x:c r="AZ222" s="53">
        <x:v>0</x:v>
      </x:c>
      <x:c r="BA222" s="54"/>
      <x:c r="BB222" s="54"/>
      <x:c r="BC222" s="54"/>
      <x:c r="BD222" s="55" t="str">
        <x:f>IF(OR(W222&lt;&gt;"REVIEWED",COUNTIF(BA222:BC222,"UNCLEAR")&gt;0,COUNTA(BA222:BC222)&lt;3,(COUNTIF(BA222:BC222,"0")+COUNTIF(BA222:BC222,"1")+COUNTIF(BA222:BC222,"2"))=0,AJ222=""),"",(COUNTIF(BA222:BC222,"1")+2*COUNTIF(BA222:BC222,"2"))/(2*(COUNTIF(BA222:BC222,"0")+COUNTIF(BA222:BC222,"1")+COUNTIF(BA222:BC222,"2"))))</x:f>
      </x:c>
    </x:row>
    <x:row r="223" ht="66" customHeight="1">
      <x:c r="A223" s="9" t="str">
        <x:v>BATCH_22</x:v>
      </x:c>
      <x:c r="B223" s="9" t="n">
        <x:v>217</x:v>
      </x:c>
      <x:c r="C223" s="9" t="str">
        <x:v>IMO-035</x:v>
      </x:c>
      <x:c r="D223" s="9" t="str">
        <x:v>IMO</x:v>
      </x:c>
      <x:c r="E223" s="9" t="str">
        <x:v>DIRECT_STATIC</x:v>
      </x:c>
      <x:c r="F223" s="9" t="str">
        <x:v>RUN_01</x:v>
      </x:c>
      <x:c r="G223" s="12" t="str">
        <x:v>NO_ELIGIBLE_OUTPUT</x:v>
      </x:c>
      <x:c r="H223" s="12" t="str">
        <x:v>SINGLESHOT_CAPTURED_DIAGNOSTIC_FAIL</x:v>
      </x:c>
      <x:c r="I223" s="12" t="str">
        <x:v>NOT_PARSED</x:v>
      </x:c>
      <x:c r="J223" s="12" t="str">
        <x:v>FAIL</x:v>
      </x:c>
      <x:c r="K223" s="9" t="n">
        <x:v>0</x:v>
      </x:c>
      <x:c r="L223" s="9" t="n">
        <x:v>7</x:v>
      </x:c>
      <x:c r="M223" s="9" t="n">
        <x:v>0</x:v>
      </x:c>
      <x:c r="N223" s="9" t="n">
        <x:v>0</x:v>
      </x:c>
      <x:c r="O223" s="9" t="str">
        <x:v>IMO-035-P01</x:v>
      </x:c>
      <x:c r="P223" s="9" t="str">
        <x:v>PASS</x:v>
      </x:c>
      <x:c r="Q223" s="9" t="str">
        <x:v>NO_VERDICT</x:v>
      </x:c>
      <x:c r="R223" s="9" t="str">
        <x:v>GENERATION_ERROR</x:v>
      </x:c>
      <x:c r="S223" s="9" t="str">
        <x:v>IMO-035-F03</x:v>
      </x:c>
      <x:c r="T223" s="9" t="str">
        <x:v>FAIL</x:v>
      </x:c>
      <x:c r="U223" s="9" t="str">
        <x:v>NO_VERDICT</x:v>
      </x:c>
      <x:c r="V223" s="9" t="str">
        <x:v>GENERATION_ERROR</x:v>
      </x:c>
      <x:c r="W223" s="13" t="str">
        <x:v>NOT_REVIEWED</x:v>
      </x:c>
      <x:c r="X223" s="13" t="str"/>
      <x:c r="Y223" s="13" t="str"/>
      <x:c r="Z223" s="13" t="str"/>
      <x:c r="AA223" s="13" t="str"/>
      <x:c r="AB223" s="13" t="str"/>
      <x:c r="AC223" s="13" t="str"/>
      <x:c r="AD223" s="13" t="str"/>
      <x:c r="AE223" s="13" t="str"/>
      <x:c r="AF223" s="13" t="str"/>
      <x:c r="AG223" s="13" t="str"/>
      <x:c r="AH223" s="13" t="str"/>
      <x:c r="AI223" s="16" t="str">
        <x:f>IF(AND(W223="REVIEWED",X223&lt;&gt;"",Y223&lt;&gt;"",COUNTA(Z223:AF223)=7,COUNTIF(Z223:AF223,"UNCLEAR")=0,(COUNTIF(Z223:AF223,"0")+COUNTIF(Z223:AF223,"1")+COUNTIF(Z223:AF223,"2"))&gt;0,AG223&lt;&gt;"",AH223&lt;&gt;"",AJ223&lt;&gt;""),(COUNTIF(Z223:AF223,"1")+2*COUNTIF(Z223:AF223,"2"))/(2*(COUNTIF(Z223:AF223,"0")+COUNTIF(Z223:AF223,"1")+COUNTIF(Z223:AF223,"2"))),"")</x:f>
      </x:c>
      <x:c r="AJ223" s="14" t="str"/>
      <x:c r="AK223" s="14" t="str"/>
      <x:c r="AL223" s="14" t="str"/>
      <x:c r="AM223" s="9" t="str">
        <x:v>DETERMINISTIC_FAIL</x:v>
      </x:c>
      <x:c r="AN223" s="9" t="str">
        <x:v>Part I-A 4.3.1.3</x:v>
      </x:c>
      <x:c r="AO223" s="9" t="str">
        <x:v>MVP/SHACL_GENERATION_PIPELINE/experiments/LUNA_CONTEXTUAL_SINGLESHOT/RUN_01/runs/RUN-IMO-035-20260831T150740653284Z/artifacts/attempt_01/extracted_shape.ttl</x:v>
      </x:c>
      <x:c r="AP223" s="9" t="str">
        <x:v>9b51a9b3125f6f9dc973ffc458688a1c568b5447f3edfb227f858d66698d81b7</x:v>
      </x:c>
      <x:c r="AQ223" s="52" t="inlineStr">
        <x:is>
          <x:t xml:space="preserve">PASS</x:t>
        </x:is>
      </x:c>
      <x:c r="AR223" s="53" t="inlineStr">
        <x:is>
          <x:t xml:space="preserve">VALID</x:t>
        </x:is>
      </x:c>
      <x:c r="AS223" s="53" t="inlineStr">
        <x:is>
          <x:t xml:space="preserve">IMO-035-P01=ACTIVATED | IMO-035-F03=ACTIVATED</x:t>
        </x:is>
      </x:c>
      <x:c r="AT223" s="53">
        <x:v>1</x:v>
      </x:c>
      <x:c r="AU223" s="53">
        <x:v>5</x:v>
      </x:c>
      <x:c r="AV223" s="53">
        <x:v>21</x:v>
      </x:c>
      <x:c r="AW223" s="53" t="inlineStr">
        <x:is>
          <x:t xml:space="preserve">sh:class, sh:datatype, sh:equals, sh:hasValue, sh:maxCount, sh:minCount, sh:property</x:t>
        </x:is>
      </x:c>
      <x:c r="AX223" s="53">
        <x:v>0</x:v>
      </x:c>
      <x:c r="AY223" s="53">
        <x:v>1</x:v>
      </x:c>
      <x:c r="AZ223" s="53">
        <x:v>0</x:v>
      </x:c>
      <x:c r="BA223" s="54"/>
      <x:c r="BB223" s="54"/>
      <x:c r="BC223" s="54"/>
      <x:c r="BD223" s="55" t="str">
        <x:f>IF(OR(W223&lt;&gt;"REVIEWED",COUNTIF(BA223:BC223,"UNCLEAR")&gt;0,COUNTA(BA223:BC223)&lt;3,(COUNTIF(BA223:BC223,"0")+COUNTIF(BA223:BC223,"1")+COUNTIF(BA223:BC223,"2"))=0,AJ223=""),"",(COUNTIF(BA223:BC223,"1")+2*COUNTIF(BA223:BC223,"2"))/(2*(COUNTIF(BA223:BC223,"0")+COUNTIF(BA223:BC223,"1")+COUNTIF(BA223:BC223,"2"))))</x:f>
      </x:c>
    </x:row>
    <x:row r="224" ht="66" customHeight="1">
      <x:c r="A224" s="9" t="str">
        <x:v>BATCH_22</x:v>
      </x:c>
      <x:c r="B224" s="9" t="n">
        <x:v>218</x:v>
      </x:c>
      <x:c r="C224" s="9" t="str">
        <x:v>IMO-105</x:v>
      </x:c>
      <x:c r="D224" s="9" t="str">
        <x:v>IMO</x:v>
      </x:c>
      <x:c r="E224" s="9" t="str">
        <x:v>DIRECT_STATIC</x:v>
      </x:c>
      <x:c r="F224" s="9" t="str">
        <x:v>RUN_01</x:v>
      </x:c>
      <x:c r="G224" s="12" t="str">
        <x:v>OFFICIAL_ELIGIBLE_OUTPUT</x:v>
      </x:c>
      <x:c r="H224" s="12" t="str">
        <x:v>SINGLESHOT_CAPTURED_DIAGNOSTIC_PASS</x:v>
      </x:c>
      <x:c r="I224" s="12" t="str">
        <x:v>PARSED</x:v>
      </x:c>
      <x:c r="J224" s="12" t="str">
        <x:v>PASS</x:v>
      </x:c>
      <x:c r="K224" s="9" t="n">
        <x:v>5</x:v>
      </x:c>
      <x:c r="L224" s="9" t="n">
        <x:v>5</x:v>
      </x:c>
      <x:c r="M224" s="9" t="n">
        <x:v>2</x:v>
      </x:c>
      <x:c r="N224" s="9" t="n">
        <x:v>0</x:v>
      </x:c>
      <x:c r="O224" s="9" t="str">
        <x:v>IMO-105-L-P02</x:v>
      </x:c>
      <x:c r="P224" s="9" t="str">
        <x:v>PASS</x:v>
      </x:c>
      <x:c r="Q224" s="9" t="str">
        <x:v>PASS</x:v>
      </x:c>
      <x:c r="R224" s="9" t="str">
        <x:v>CORRECT_BEHAVIOR</x:v>
      </x:c>
      <x:c r="S224" s="9" t="str">
        <x:v>IMO-105-L-F03</x:v>
      </x:c>
      <x:c r="T224" s="9" t="str">
        <x:v>FAIL</x:v>
      </x:c>
      <x:c r="U224" s="9" t="str">
        <x:v>PASS</x:v>
      </x:c>
      <x:c r="V224" s="9" t="str">
        <x:v>FALSE_ACCEPT</x:v>
      </x:c>
      <x:c r="W224" s="13" t="str">
        <x:v>NOT_REVIEWED</x:v>
      </x:c>
      <x:c r="X224" s="13" t="str"/>
      <x:c r="Y224" s="13" t="str"/>
      <x:c r="Z224" s="13" t="str"/>
      <x:c r="AA224" s="13" t="str"/>
      <x:c r="AB224" s="13" t="str"/>
      <x:c r="AC224" s="13" t="str"/>
      <x:c r="AD224" s="13" t="str"/>
      <x:c r="AE224" s="13" t="str"/>
      <x:c r="AF224" s="13" t="str"/>
      <x:c r="AG224" s="13" t="str"/>
      <x:c r="AH224" s="13" t="str"/>
      <x:c r="AI224" s="16" t="str">
        <x:f>IF(AND(W224="REVIEWED",X224&lt;&gt;"",Y224&lt;&gt;"",COUNTA(Z224:AF224)=7,COUNTIF(Z224:AF224,"UNCLEAR")=0,(COUNTIF(Z224:AF224,"0")+COUNTIF(Z224:AF224,"1")+COUNTIF(Z224:AF224,"2"))&gt;0,AG224&lt;&gt;"",AH224&lt;&gt;"",AJ224&lt;&gt;""),(COUNTIF(Z224:AF224,"1")+2*COUNTIF(Z224:AF224,"2"))/(2*(COUNTIF(Z224:AF224,"0")+COUNTIF(Z224:AF224,"1")+COUNTIF(Z224:AF224,"2"))),"")</x:f>
      </x:c>
      <x:c r="AJ224" s="14" t="str"/>
      <x:c r="AK224" s="14" t="str"/>
      <x:c r="AL224" s="14" t="str"/>
      <x:c r="AM224" s="9" t="str">
        <x:v>ALWAYS_PASS; RDF_FALSE_ACCEPT</x:v>
      </x:c>
      <x:c r="AN224" s="9" t="str">
        <x:v>Part II-A 1.1.1</x:v>
      </x:c>
      <x:c r="AO224" s="9" t="str">
        <x:v>MVP/SHACL_GENERATION_PIPELINE/experiments/LUNA_CONTEXTUAL_SINGLESHOT/RUN_01/runs/RUN-IMO-105-20260831T153006153123Z/artifacts/attempt_01/extracted_shape.ttl</x:v>
      </x:c>
      <x:c r="AP224" s="9" t="str">
        <x:v>75a897cd6c0d6bcd45b02084147fdb1e54bcc146c7864f95e18c04b38c82960b</x:v>
      </x:c>
      <x:c r="AQ224" s="52" t="inlineStr">
        <x:is>
          <x:t xml:space="preserve">PASS</x:t>
        </x:is>
      </x:c>
      <x:c r="AR224" s="53" t="inlineStr">
        <x:is>
          <x:t xml:space="preserve">VALID</x:t>
        </x:is>
      </x:c>
      <x:c r="AS224" s="53" t="inlineStr">
        <x:is>
          <x:t xml:space="preserve">IMO-105-L-P02=ACTIVATED | IMO-105-L-F03=ACTIVATED</x:t>
        </x:is>
      </x:c>
      <x:c r="AT224" s="53">
        <x:v>1</x:v>
      </x:c>
      <x:c r="AU224" s="53">
        <x:v>0</x:v>
      </x:c>
      <x:c r="AV224" s="53">
        <x:v>0</x:v>
      </x:c>
      <x:c r="AW224" s="53" t="inlineStr">
        <x:is>
          <x:t xml:space="preserve"/>
        </x:is>
      </x:c>
      <x:c r="AX224" s="53">
        <x:v>1</x:v>
      </x:c>
      <x:c r="AY224" s="53">
        <x:v>0</x:v>
      </x:c>
      <x:c r="AZ224" s="53">
        <x:v>0</x:v>
      </x:c>
      <x:c r="BA224" s="54"/>
      <x:c r="BB224" s="54"/>
      <x:c r="BC224" s="54"/>
      <x:c r="BD224" s="55" t="str">
        <x:f>IF(OR(W224&lt;&gt;"REVIEWED",COUNTIF(BA224:BC224,"UNCLEAR")&gt;0,COUNTA(BA224:BC224)&lt;3,(COUNTIF(BA224:BC224,"0")+COUNTIF(BA224:BC224,"1")+COUNTIF(BA224:BC224,"2"))=0,AJ224=""),"",(COUNTIF(BA224:BC224,"1")+2*COUNTIF(BA224:BC224,"2"))/(2*(COUNTIF(BA224:BC224,"0")+COUNTIF(BA224:BC224,"1")+COUNTIF(BA224:BC224,"2"))))</x:f>
      </x:c>
    </x:row>
    <x:row r="225" ht="66" customHeight="1">
      <x:c r="A225" s="9" t="str">
        <x:v>BATCH_22</x:v>
      </x:c>
      <x:c r="B225" s="9" t="n">
        <x:v>219</x:v>
      </x:c>
      <x:c r="C225" s="9" t="str">
        <x:v>IMO-122</x:v>
      </x:c>
      <x:c r="D225" s="9" t="str">
        <x:v>IMO</x:v>
      </x:c>
      <x:c r="E225" s="9" t="str">
        <x:v>DIRECT_STATIC</x:v>
      </x:c>
      <x:c r="F225" s="9" t="str">
        <x:v>RUN_01</x:v>
      </x:c>
      <x:c r="G225" s="12" t="str">
        <x:v>OFFICIAL_ELIGIBLE_OUTPUT</x:v>
      </x:c>
      <x:c r="H225" s="12" t="str">
        <x:v>SINGLESHOT_CAPTURED_DIAGNOSTIC_PASS</x:v>
      </x:c>
      <x:c r="I225" s="12" t="str">
        <x:v>PARSED</x:v>
      </x:c>
      <x:c r="J225" s="12" t="str">
        <x:v>PASS</x:v>
      </x:c>
      <x:c r="K225" s="9" t="n">
        <x:v>6</x:v>
      </x:c>
      <x:c r="L225" s="9" t="n">
        <x:v>6</x:v>
      </x:c>
      <x:c r="M225" s="9" t="n">
        <x:v>6</x:v>
      </x:c>
      <x:c r="N225" s="9" t="n">
        <x:v>1</x:v>
      </x:c>
      <x:c r="O225" s="9" t="str">
        <x:v>IMO-122-N-P01</x:v>
      </x:c>
      <x:c r="P225" s="9" t="str">
        <x:v>PASS</x:v>
      </x:c>
      <x:c r="Q225" s="9" t="str">
        <x:v>PASS</x:v>
      </x:c>
      <x:c r="R225" s="9" t="str">
        <x:v>CORRECT_BEHAVIOR</x:v>
      </x:c>
      <x:c r="S225" s="9" t="str">
        <x:v>IMO-122-N-F04</x:v>
      </x:c>
      <x:c r="T225" s="9" t="str">
        <x:v>FAIL</x:v>
      </x:c>
      <x:c r="U225" s="9" t="str">
        <x:v>FAIL</x:v>
      </x:c>
      <x:c r="V225" s="9" t="str">
        <x:v>CORRECT_BEHAVIOR</x:v>
      </x:c>
      <x:c r="W225" s="13" t="str">
        <x:v>NOT_REVIEWED</x:v>
      </x:c>
      <x:c r="X225" s="13" t="str"/>
      <x:c r="Y225" s="13" t="str"/>
      <x:c r="Z225" s="13" t="str"/>
      <x:c r="AA225" s="13" t="str"/>
      <x:c r="AB225" s="13" t="str"/>
      <x:c r="AC225" s="13" t="str"/>
      <x:c r="AD225" s="13" t="str"/>
      <x:c r="AE225" s="13" t="str"/>
      <x:c r="AF225" s="13" t="str"/>
      <x:c r="AG225" s="13" t="str"/>
      <x:c r="AH225" s="13" t="str"/>
      <x:c r="AI225" s="16" t="str">
        <x:f>IF(AND(W225="REVIEWED",X225&lt;&gt;"",Y225&lt;&gt;"",COUNTA(Z225:AF225)=7,COUNTIF(Z225:AF225,"UNCLEAR")=0,(COUNTIF(Z225:AF225,"0")+COUNTIF(Z225:AF225,"1")+COUNTIF(Z225:AF225,"2"))&gt;0,AG225&lt;&gt;"",AH225&lt;&gt;"",AJ225&lt;&gt;""),(COUNTIF(Z225:AF225,"1")+2*COUNTIF(Z225:AF225,"2"))/(2*(COUNTIF(Z225:AF225,"0")+COUNTIF(Z225:AF225,"1")+COUNTIF(Z225:AF225,"2"))),"")</x:f>
      </x:c>
      <x:c r="AJ225" s="14" t="str"/>
      <x:c r="AK225" s="14" t="str"/>
      <x:c r="AL225" s="14" t="str"/>
      <x:c r="AM225" s="9" t="str"/>
      <x:c r="AN225" s="9" t="str">
        <x:v>Part II-A 5.2.1.3-.4</x:v>
      </x:c>
      <x:c r="AO225" s="9" t="str">
        <x:v>MVP/SHACL_GENERATION_PIPELINE/experiments/LUNA_CONTEXTUAL_SINGLESHOT/RUN_01/runs/RUN-IMO-122-20260831T153841870456Z/artifacts/attempt_01/extracted_shape.ttl</x:v>
      </x:c>
      <x:c r="AP225" s="9" t="str">
        <x:v>f7b4da000771078dc91d246fe21c1f3e6c4aa342d8794950c6cb02ac9e3b32c3</x:v>
      </x:c>
      <x:c r="AQ225" s="52" t="inlineStr">
        <x:is>
          <x:t xml:space="preserve">PASS</x:t>
        </x:is>
      </x:c>
      <x:c r="AR225" s="53" t="inlineStr">
        <x:is>
          <x:t xml:space="preserve">VALID</x:t>
        </x:is>
      </x:c>
      <x:c r="AS225" s="53" t="inlineStr">
        <x:is>
          <x:t xml:space="preserve">IMO-122-N-P01=ACTIVATED | IMO-122-N-F04=ACTIVATED</x:t>
        </x:is>
      </x:c>
      <x:c r="AT225" s="53">
        <x:v>1</x:v>
      </x:c>
      <x:c r="AU225" s="53">
        <x:v>2</x:v>
      </x:c>
      <x:c r="AV225" s="53">
        <x:v>10</x:v>
      </x:c>
      <x:c r="AW225" s="53" t="inlineStr">
        <x:is>
          <x:t xml:space="preserve">sh:datatype, sh:hasValue, sh:maxCount, sh:minCount, sh:property</x:t>
        </x:is>
      </x:c>
      <x:c r="AX225" s="53">
        <x:v>0</x:v>
      </x:c>
      <x:c r="AY225" s="53">
        <x:v>1</x:v>
      </x:c>
      <x:c r="AZ225" s="53">
        <x:v>0</x:v>
      </x:c>
      <x:c r="BA225" s="54"/>
      <x:c r="BB225" s="54"/>
      <x:c r="BC225" s="54"/>
      <x:c r="BD225" s="55" t="str">
        <x:f>IF(OR(W225&lt;&gt;"REVIEWED",COUNTIF(BA225:BC225,"UNCLEAR")&gt;0,COUNTA(BA225:BC225)&lt;3,(COUNTIF(BA225:BC225,"0")+COUNTIF(BA225:BC225,"1")+COUNTIF(BA225:BC225,"2"))=0,AJ225=""),"",(COUNTIF(BA225:BC225,"1")+2*COUNTIF(BA225:BC225,"2"))/(2*(COUNTIF(BA225:BC225,"0")+COUNTIF(BA225:BC225,"1")+COUNTIF(BA225:BC225,"2"))))</x:f>
      </x:c>
    </x:row>
    <x:row r="226" ht="66" customHeight="1">
      <x:c r="A226" s="9" t="str">
        <x:v>BATCH_22</x:v>
      </x:c>
      <x:c r="B226" s="9" t="n">
        <x:v>220</x:v>
      </x:c>
      <x:c r="C226" s="9" t="str">
        <x:v>TRF-024</x:v>
      </x:c>
      <x:c r="D226" s="9" t="str">
        <x:v>TRAFICOM</x:v>
      </x:c>
      <x:c r="E226" s="9" t="str">
        <x:v>DIRECT_STATIC</x:v>
      </x:c>
      <x:c r="F226" s="9" t="str">
        <x:v>RUN_01</x:v>
      </x:c>
      <x:c r="G226" s="12" t="str">
        <x:v>OFFICIAL_ELIGIBLE_OUTPUT</x:v>
      </x:c>
      <x:c r="H226" s="12" t="str">
        <x:v>SINGLESHOT_CAPTURED_DIAGNOSTIC_PASS</x:v>
      </x:c>
      <x:c r="I226" s="12" t="str">
        <x:v>PARSED</x:v>
      </x:c>
      <x:c r="J226" s="12" t="str">
        <x:v>PASS</x:v>
      </x:c>
      <x:c r="K226" s="9" t="n">
        <x:v>8</x:v>
      </x:c>
      <x:c r="L226" s="9" t="n">
        <x:v>8</x:v>
      </x:c>
      <x:c r="M226" s="9" t="n">
        <x:v>6</x:v>
      </x:c>
      <x:c r="N226" s="9" t="n">
        <x:v>0</x:v>
      </x:c>
      <x:c r="O226" s="9" t="str">
        <x:v>TRF-024-P01</x:v>
      </x:c>
      <x:c r="P226" s="9" t="str">
        <x:v>PASS</x:v>
      </x:c>
      <x:c r="Q226" s="9" t="str">
        <x:v>FAIL</x:v>
      </x:c>
      <x:c r="R226" s="9" t="str">
        <x:v>FALSE_REJECT</x:v>
      </x:c>
      <x:c r="S226" s="9" t="str">
        <x:v>TRF-024-F02</x:v>
      </x:c>
      <x:c r="T226" s="9" t="str">
        <x:v>FAIL</x:v>
      </x:c>
      <x:c r="U226" s="9" t="str">
        <x:v>FAIL</x:v>
      </x:c>
      <x:c r="V226" s="9" t="str">
        <x:v>CORRECT_BEHAVIOR</x:v>
      </x:c>
      <x:c r="W226" s="13" t="str">
        <x:v>NOT_REVIEWED</x:v>
      </x:c>
      <x:c r="X226" s="13" t="str"/>
      <x:c r="Y226" s="13" t="str"/>
      <x:c r="Z226" s="13" t="str"/>
      <x:c r="AA226" s="13" t="str"/>
      <x:c r="AB226" s="13" t="str"/>
      <x:c r="AC226" s="13" t="str"/>
      <x:c r="AD226" s="13" t="str"/>
      <x:c r="AE226" s="13" t="str"/>
      <x:c r="AF226" s="13" t="str"/>
      <x:c r="AG226" s="13" t="str"/>
      <x:c r="AH226" s="13" t="str"/>
      <x:c r="AI226" s="16" t="str">
        <x:f>IF(AND(W226="REVIEWED",X226&lt;&gt;"",Y226&lt;&gt;"",COUNTA(Z226:AF226)=7,COUNTIF(Z226:AF226,"UNCLEAR")=0,(COUNTIF(Z226:AF226,"0")+COUNTIF(Z226:AF226,"1")+COUNTIF(Z226:AF226,"2"))&gt;0,AG226&lt;&gt;"",AH226&lt;&gt;"",AJ226&lt;&gt;""),(COUNTIF(Z226:AF226,"1")+2*COUNTIF(Z226:AF226,"2"))/(2*(COUNTIF(Z226:AF226,"0")+COUNTIF(Z226:AF226,"1")+COUNTIF(Z226:AF226,"2"))),"")</x:f>
      </x:c>
      <x:c r="AJ226" s="14" t="str"/>
      <x:c r="AK226" s="14" t="str"/>
      <x:c r="AL226" s="14" t="str"/>
      <x:c r="AM226" s="9" t="str">
        <x:v>RDF_FALSE_REJECT</x:v>
      </x:c>
      <x:c r="AN226" s="9" t="str">
        <x:v>3.2.4 (20-year retained-class obligation)</x:v>
      </x:c>
      <x:c r="AO226" s="9" t="str">
        <x:v>MVP/SHACL_GENERATION_PIPELINE/experiments/LUNA_CONTEXTUAL_SINGLESHOT/RUN_01/runs/RUN-TRF-024-20260831T155639288264Z/artifacts/attempt_01/extracted_shape.ttl</x:v>
      </x:c>
      <x:c r="AP226" s="9" t="str">
        <x:v>19f2c6a2af5038804395bcbf43c5b681d3e4c49ffb4fd972a170d6a61455220c</x:v>
      </x:c>
      <x:c r="AQ226" s="52" t="inlineStr">
        <x:is>
          <x:t xml:space="preserve">PASS</x:t>
        </x:is>
      </x:c>
      <x:c r="AR226" s="53" t="inlineStr">
        <x:is>
          <x:t xml:space="preserve">VALID</x:t>
        </x:is>
      </x:c>
      <x:c r="AS226" s="53" t="inlineStr">
        <x:is>
          <x:t xml:space="preserve">TRF-024-P01=ACTIVATED | TRF-024-F02=ACTIVATED</x:t>
        </x:is>
      </x:c>
      <x:c r="AT226" s="53">
        <x:v>1</x:v>
      </x:c>
      <x:c r="AU226" s="53">
        <x:v>6</x:v>
      </x:c>
      <x:c r="AV226" s="53">
        <x:v>21</x:v>
      </x:c>
      <x:c r="AW226" s="53" t="inlineStr">
        <x:is>
          <x:t xml:space="preserve">sh:datatype, sh:in, sh:minCount, sh:nodeKind, sh:or, sh:property</x:t>
        </x:is>
      </x:c>
      <x:c r="AX226" s="53">
        <x:v>2</x:v>
      </x:c>
      <x:c r="AY226" s="53">
        <x:v>1</x:v>
      </x:c>
      <x:c r="AZ226" s="53">
        <x:v>1</x:v>
      </x:c>
      <x:c r="BA226" s="54"/>
      <x:c r="BB226" s="54"/>
      <x:c r="BC226" s="54"/>
      <x:c r="BD226" s="55" t="str">
        <x:f>IF(OR(W226&lt;&gt;"REVIEWED",COUNTIF(BA226:BC226,"UNCLEAR")&gt;0,COUNTA(BA226:BC226)&lt;3,(COUNTIF(BA226:BC226,"0")+COUNTIF(BA226:BC226,"1")+COUNTIF(BA226:BC226,"2"))=0,AJ226=""),"",(COUNTIF(BA226:BC226,"1")+2*COUNTIF(BA226:BC226,"2"))/(2*(COUNTIF(BA226:BC226,"0")+COUNTIF(BA226:BC226,"1")+COUNTIF(BA226:BC226,"2"))))</x:f>
      </x:c>
    </x:row>
    <x:row r="227" ht="66" customHeight="1">
      <x:c r="A227" s="9" t="str">
        <x:v>BATCH_23</x:v>
      </x:c>
      <x:c r="B227" s="9" t="n">
        <x:v>221</x:v>
      </x:c>
      <x:c r="C227" s="9" t="str">
        <x:v>TRF-066</x:v>
      </x:c>
      <x:c r="D227" s="9" t="str">
        <x:v>TRAFICOM</x:v>
      </x:c>
      <x:c r="E227" s="9" t="str">
        <x:v>DIRECT_STATIC</x:v>
      </x:c>
      <x:c r="F227" s="9" t="str">
        <x:v>RUN_01</x:v>
      </x:c>
      <x:c r="G227" s="12" t="str">
        <x:v>OFFICIAL_ELIGIBLE_OUTPUT</x:v>
      </x:c>
      <x:c r="H227" s="12" t="str">
        <x:v>SINGLESHOT_CAPTURED_DIAGNOSTIC_PASS</x:v>
      </x:c>
      <x:c r="I227" s="12" t="str">
        <x:v>PARSED</x:v>
      </x:c>
      <x:c r="J227" s="12" t="str">
        <x:v>PASS</x:v>
      </x:c>
      <x:c r="K227" s="9" t="n">
        <x:v>7</x:v>
      </x:c>
      <x:c r="L227" s="9" t="n">
        <x:v>7</x:v>
      </x:c>
      <x:c r="M227" s="9" t="n">
        <x:v>4</x:v>
      </x:c>
      <x:c r="N227" s="9" t="n">
        <x:v>0</x:v>
      </x:c>
      <x:c r="O227" s="9" t="str">
        <x:v>TRF-066-P02</x:v>
      </x:c>
      <x:c r="P227" s="9" t="str">
        <x:v>PASS</x:v>
      </x:c>
      <x:c r="Q227" s="9" t="str">
        <x:v>FAIL</x:v>
      </x:c>
      <x:c r="R227" s="9" t="str">
        <x:v>FALSE_REJECT</x:v>
      </x:c>
      <x:c r="S227" s="9" t="str">
        <x:v>TRF-066-F03</x:v>
      </x:c>
      <x:c r="T227" s="9" t="str">
        <x:v>FAIL</x:v>
      </x:c>
      <x:c r="U227" s="9" t="str">
        <x:v>FAIL</x:v>
      </x:c>
      <x:c r="V227" s="9" t="str">
        <x:v>CORRECT_BEHAVIOR</x:v>
      </x:c>
      <x:c r="W227" s="13" t="str">
        <x:v>NOT_REVIEWED</x:v>
      </x:c>
      <x:c r="X227" s="13" t="str"/>
      <x:c r="Y227" s="13" t="str"/>
      <x:c r="Z227" s="13" t="str"/>
      <x:c r="AA227" s="13" t="str"/>
      <x:c r="AB227" s="13" t="str"/>
      <x:c r="AC227" s="13" t="str"/>
      <x:c r="AD227" s="13" t="str"/>
      <x:c r="AE227" s="13" t="str"/>
      <x:c r="AF227" s="13" t="str"/>
      <x:c r="AG227" s="13" t="str"/>
      <x:c r="AH227" s="13" t="str"/>
      <x:c r="AI227" s="16" t="str">
        <x:f>IF(AND(W227="REVIEWED",X227&lt;&gt;"",Y227&lt;&gt;"",COUNTA(Z227:AF227)=7,COUNTIF(Z227:AF227,"UNCLEAR")=0,(COUNTIF(Z227:AF227,"0")+COUNTIF(Z227:AF227,"1")+COUNTIF(Z227:AF227,"2"))&gt;0,AG227&lt;&gt;"",AH227&lt;&gt;"",AJ227&lt;&gt;""),(COUNTIF(Z227:AF227,"1")+2*COUNTIF(Z227:AF227,"2"))/(2*(COUNTIF(Z227:AF227,"0")+COUNTIF(Z227:AF227,"1")+COUNTIF(Z227:AF227,"2"))),"")</x:f>
      </x:c>
      <x:c r="AJ227" s="14" t="str"/>
      <x:c r="AK227" s="14" t="str"/>
      <x:c r="AL227" s="14" t="str"/>
      <x:c r="AM227" s="9" t="str">
        <x:v>ALWAYS_FAIL; RDF_FALSE_REJECT</x:v>
      </x:c>
      <x:c r="AN227" s="9" t="str">
        <x:v>5</x:v>
      </x:c>
      <x:c r="AO227" s="9" t="str">
        <x:v>MVP/SHACL_GENERATION_PIPELINE/experiments/LUNA_CONTEXTUAL_SINGLESHOT/RUN_01/runs/RUN-TRF-066-20260831T161643925381Z/artifacts/attempt_01/extracted_shape.ttl</x:v>
      </x:c>
      <x:c r="AP227" s="9" t="str">
        <x:v>94d49f7626415480b96d13916a6b0f69cf99b8d6a1c6956296d39d5985ffb8a4</x:v>
      </x:c>
      <x:c r="AQ227" s="52" t="inlineStr">
        <x:is>
          <x:t xml:space="preserve">PASS</x:t>
        </x:is>
      </x:c>
      <x:c r="AR227" s="53" t="inlineStr">
        <x:is>
          <x:t xml:space="preserve">VALID</x:t>
        </x:is>
      </x:c>
      <x:c r="AS227" s="53" t="inlineStr">
        <x:is>
          <x:t xml:space="preserve">TRF-066-P02=ACTIVATED | TRF-066-F03=ACTIVATED</x:t>
        </x:is>
      </x:c>
      <x:c r="AT227" s="53">
        <x:v>8</x:v>
      </x:c>
      <x:c r="AU227" s="53">
        <x:v>16</x:v>
      </x:c>
      <x:c r="AV227" s="53">
        <x:v>55</x:v>
      </x:c>
      <x:c r="AW227" s="53" t="inlineStr">
        <x:is>
          <x:t xml:space="preserve">sh:class, sh:datatype, sh:hasValue, sh:in, sh:maxCount, sh:minCount, sh:node, sh:or, sh:property</x:t>
        </x:is>
      </x:c>
      <x:c r="AX227" s="53">
        <x:v>0</x:v>
      </x:c>
      <x:c r="AY227" s="53">
        <x:v>1</x:v>
      </x:c>
      <x:c r="AZ227" s="53">
        <x:v>1</x:v>
      </x:c>
      <x:c r="BA227" s="54"/>
      <x:c r="BB227" s="54"/>
      <x:c r="BC227" s="54"/>
      <x:c r="BD227" s="55" t="str">
        <x:f>IF(OR(W227&lt;&gt;"REVIEWED",COUNTIF(BA227:BC227,"UNCLEAR")&gt;0,COUNTA(BA227:BC227)&lt;3,(COUNTIF(BA227:BC227,"0")+COUNTIF(BA227:BC227,"1")+COUNTIF(BA227:BC227,"2"))=0,AJ227=""),"",(COUNTIF(BA227:BC227,"1")+2*COUNTIF(BA227:BC227,"2"))/(2*(COUNTIF(BA227:BC227,"0")+COUNTIF(BA227:BC227,"1")+COUNTIF(BA227:BC227,"2"))))</x:f>
      </x:c>
    </x:row>
    <x:row r="228" ht="66" customHeight="1">
      <x:c r="A228" s="9" t="str">
        <x:v>BATCH_23</x:v>
      </x:c>
      <x:c r="B228" s="9" t="n">
        <x:v>222</x:v>
      </x:c>
      <x:c r="C228" s="9" t="str">
        <x:v>IMO-043</x:v>
      </x:c>
      <x:c r="D228" s="9" t="str">
        <x:v>IMO</x:v>
      </x:c>
      <x:c r="E228" s="9" t="str">
        <x:v>DIRECT_STATIC</x:v>
      </x:c>
      <x:c r="F228" s="9" t="str">
        <x:v>RUN_01</x:v>
      </x:c>
      <x:c r="G228" s="12" t="str">
        <x:v>OFFICIAL_ELIGIBLE_OUTPUT</x:v>
      </x:c>
      <x:c r="H228" s="12" t="str">
        <x:v>SINGLESHOT_CAPTURED_DIAGNOSTIC_PASS</x:v>
      </x:c>
      <x:c r="I228" s="12" t="str">
        <x:v>PARSED</x:v>
      </x:c>
      <x:c r="J228" s="12" t="str">
        <x:v>PASS</x:v>
      </x:c>
      <x:c r="K228" s="9" t="n">
        <x:v>9</x:v>
      </x:c>
      <x:c r="L228" s="9" t="n">
        <x:v>9</x:v>
      </x:c>
      <x:c r="M228" s="9" t="n">
        <x:v>6</x:v>
      </x:c>
      <x:c r="N228" s="9" t="n">
        <x:v>0</x:v>
      </x:c>
      <x:c r="O228" s="9" t="str">
        <x:v>IMO-043-P02</x:v>
      </x:c>
      <x:c r="P228" s="9" t="str">
        <x:v>PASS</x:v>
      </x:c>
      <x:c r="Q228" s="9" t="str">
        <x:v>FAIL</x:v>
      </x:c>
      <x:c r="R228" s="9" t="str">
        <x:v>FALSE_REJECT</x:v>
      </x:c>
      <x:c r="S228" s="9" t="str">
        <x:v>IMO-043-F01</x:v>
      </x:c>
      <x:c r="T228" s="9" t="str">
        <x:v>FAIL</x:v>
      </x:c>
      <x:c r="U228" s="9" t="str">
        <x:v>FAIL</x:v>
      </x:c>
      <x:c r="V228" s="9" t="str">
        <x:v>CORRECT_BEHAVIOR</x:v>
      </x:c>
      <x:c r="W228" s="13" t="str">
        <x:v>NOT_REVIEWED</x:v>
      </x:c>
      <x:c r="X228" s="13" t="str"/>
      <x:c r="Y228" s="13" t="str"/>
      <x:c r="Z228" s="13" t="str"/>
      <x:c r="AA228" s="13" t="str"/>
      <x:c r="AB228" s="13" t="str"/>
      <x:c r="AC228" s="13" t="str"/>
      <x:c r="AD228" s="13" t="str"/>
      <x:c r="AE228" s="13" t="str"/>
      <x:c r="AF228" s="13" t="str"/>
      <x:c r="AG228" s="13" t="str"/>
      <x:c r="AH228" s="13" t="str"/>
      <x:c r="AI228" s="16" t="str">
        <x:f>IF(AND(W228="REVIEWED",X228&lt;&gt;"",Y228&lt;&gt;"",COUNTA(Z228:AF228)=7,COUNTIF(Z228:AF228,"UNCLEAR")=0,(COUNTIF(Z228:AF228,"0")+COUNTIF(Z228:AF228,"1")+COUNTIF(Z228:AF228,"2"))&gt;0,AG228&lt;&gt;"",AH228&lt;&gt;"",AJ228&lt;&gt;""),(COUNTIF(Z228:AF228,"1")+2*COUNTIF(Z228:AF228,"2"))/(2*(COUNTIF(Z228:AF228,"0")+COUNTIF(Z228:AF228,"1")+COUNTIF(Z228:AF228,"2"))),"")</x:f>
      </x:c>
      <x:c r="AJ228" s="14" t="str"/>
      <x:c r="AK228" s="14" t="str"/>
      <x:c r="AL228" s="14" t="str"/>
      <x:c r="AM228" s="9" t="str">
        <x:v>ALWAYS_FAIL; RDF_FALSE_REJECT</x:v>
      </x:c>
      <x:c r="AN228" s="9" t="str">
        <x:v>Part I-A 6.3.1.1</x:v>
      </x:c>
      <x:c r="AO228" s="9" t="str">
        <x:v>MVP/SHACL_GENERATION_PIPELINE/experiments/LUNA_CONTEXTUAL_SINGLESHOT/RUN_01/runs/RUN-IMO-043-20260831T151055253461Z/artifacts/attempt_01/extracted_shape.ttl</x:v>
      </x:c>
      <x:c r="AP228" s="9" t="str">
        <x:v>2312c921668fecdcedbe55f6c36b3139d518d68dfcd335eab9bdbaba64f6b6a0</x:v>
      </x:c>
      <x:c r="AQ228" s="52" t="inlineStr">
        <x:is>
          <x:t xml:space="preserve">PASS</x:t>
        </x:is>
      </x:c>
      <x:c r="AR228" s="53" t="inlineStr">
        <x:is>
          <x:t xml:space="preserve">VALID</x:t>
        </x:is>
      </x:c>
      <x:c r="AS228" s="53" t="inlineStr">
        <x:is>
          <x:t xml:space="preserve">IMO-043-P02=ACTIVATED | IMO-043-F01=ACTIVATED</x:t>
        </x:is>
      </x:c>
      <x:c r="AT228" s="53">
        <x:v>1</x:v>
      </x:c>
      <x:c r="AU228" s="53">
        <x:v>5</x:v>
      </x:c>
      <x:c r="AV228" s="53">
        <x:v>13</x:v>
      </x:c>
      <x:c r="AW228" s="53" t="inlineStr">
        <x:is>
          <x:t xml:space="preserve">sh:class, sh:datatype, sh:hasValue, sh:in, sh:minCount, sh:node, sh:property</x:t>
        </x:is>
      </x:c>
      <x:c r="AX228" s="53">
        <x:v>0</x:v>
      </x:c>
      <x:c r="AY228" s="53">
        <x:v>1</x:v>
      </x:c>
      <x:c r="AZ228" s="53">
        <x:v>0</x:v>
      </x:c>
      <x:c r="BA228" s="54"/>
      <x:c r="BB228" s="54"/>
      <x:c r="BC228" s="54"/>
      <x:c r="BD228" s="55" t="str">
        <x:f>IF(OR(W228&lt;&gt;"REVIEWED",COUNTIF(BA228:BC228,"UNCLEAR")&gt;0,COUNTA(BA228:BC228)&lt;3,(COUNTIF(BA228:BC228,"0")+COUNTIF(BA228:BC228,"1")+COUNTIF(BA228:BC228,"2"))=0,AJ228=""),"",(COUNTIF(BA228:BC228,"1")+2*COUNTIF(BA228:BC228,"2"))/(2*(COUNTIF(BA228:BC228,"0")+COUNTIF(BA228:BC228,"1")+COUNTIF(BA228:BC228,"2"))))</x:f>
      </x:c>
    </x:row>
    <x:row r="229" ht="66" customHeight="1">
      <x:c r="A229" s="9" t="str">
        <x:v>BATCH_23</x:v>
      </x:c>
      <x:c r="B229" s="9" t="n">
        <x:v>223</x:v>
      </x:c>
      <x:c r="C229" s="9" t="str">
        <x:v>I2-001</x:v>
      </x:c>
      <x:c r="D229" s="9" t="str">
        <x:v>I2</x:v>
      </x:c>
      <x:c r="E229" s="9" t="str">
        <x:v>DIRECT_STATIC</x:v>
      </x:c>
      <x:c r="F229" s="9" t="str">
        <x:v>RUN_01</x:v>
      </x:c>
      <x:c r="G229" s="12" t="str">
        <x:v>OFFICIAL_ELIGIBLE_OUTPUT</x:v>
      </x:c>
      <x:c r="H229" s="12" t="str">
        <x:v>SINGLESHOT_CAPTURED_DIAGNOSTIC_PASS</x:v>
      </x:c>
      <x:c r="I229" s="12" t="str">
        <x:v>PARSED</x:v>
      </x:c>
      <x:c r="J229" s="12" t="str">
        <x:v>PASS</x:v>
      </x:c>
      <x:c r="K229" s="9" t="n">
        <x:v>6</x:v>
      </x:c>
      <x:c r="L229" s="9" t="n">
        <x:v>6</x:v>
      </x:c>
      <x:c r="M229" s="9" t="n">
        <x:v>6</x:v>
      </x:c>
      <x:c r="N229" s="9" t="n">
        <x:v>1</x:v>
      </x:c>
      <x:c r="O229" s="9" t="str">
        <x:v>I2-001-P01</x:v>
      </x:c>
      <x:c r="P229" s="9" t="str">
        <x:v>PASS</x:v>
      </x:c>
      <x:c r="Q229" s="9" t="str">
        <x:v>PASS</x:v>
      </x:c>
      <x:c r="R229" s="9" t="str">
        <x:v>CORRECT_BEHAVIOR</x:v>
      </x:c>
      <x:c r="S229" s="9" t="str">
        <x:v>I2-001-F02</x:v>
      </x:c>
      <x:c r="T229" s="9" t="str">
        <x:v>FAIL</x:v>
      </x:c>
      <x:c r="U229" s="9" t="str">
        <x:v>FAIL</x:v>
      </x:c>
      <x:c r="V229" s="9" t="str">
        <x:v>CORRECT_BEHAVIOR</x:v>
      </x:c>
      <x:c r="W229" s="13" t="str">
        <x:v>NOT_REVIEWED</x:v>
      </x:c>
      <x:c r="X229" s="13" t="str"/>
      <x:c r="Y229" s="13" t="str"/>
      <x:c r="Z229" s="13" t="str"/>
      <x:c r="AA229" s="13" t="str"/>
      <x:c r="AB229" s="13" t="str"/>
      <x:c r="AC229" s="13" t="str"/>
      <x:c r="AD229" s="13" t="str"/>
      <x:c r="AE229" s="13" t="str"/>
      <x:c r="AF229" s="13" t="str"/>
      <x:c r="AG229" s="13" t="str"/>
      <x:c r="AH229" s="13" t="str"/>
      <x:c r="AI229" s="16" t="str">
        <x:f>IF(AND(W229="REVIEWED",X229&lt;&gt;"",Y229&lt;&gt;"",COUNTA(Z229:AF229)=7,COUNTIF(Z229:AF229,"UNCLEAR")=0,(COUNTIF(Z229:AF229,"0")+COUNTIF(Z229:AF229,"1")+COUNTIF(Z229:AF229,"2"))&gt;0,AG229&lt;&gt;"",AH229&lt;&gt;"",AJ229&lt;&gt;""),(COUNTIF(Z229:AF229,"1")+2*COUNTIF(Z229:AF229,"2"))/(2*(COUNTIF(Z229:AF229,"0")+COUNTIF(Z229:AF229,"1")+COUNTIF(Z229:AF229,"2"))),"")</x:f>
      </x:c>
      <x:c r="AJ229" s="14" t="str"/>
      <x:c r="AK229" s="14" t="str"/>
      <x:c r="AL229" s="14" t="str"/>
      <x:c r="AM229" s="9" t="str"/>
      <x:c r="AN229" s="9" t="str">
        <x:v>I2.1.1 Note 6</x:v>
      </x:c>
      <x:c r="AO229" s="9" t="str">
        <x:v>MVP/SHACL_GENERATION_PIPELINE/experiments/LUNA_CONTEXTUAL_SINGLESHOT/RUN_01/runs/RUN-I2-001-20260831T141949275094Z/artifacts/attempt_01/extracted_shape.ttl</x:v>
      </x:c>
      <x:c r="AP229" s="9" t="str">
        <x:v>14796dd5743208e3b18a8cdfaf6e992d38c8bf84a50a574ddbfabd4aa7c4d5ca</x:v>
      </x:c>
      <x:c r="AQ229" s="52" t="inlineStr">
        <x:is>
          <x:t xml:space="preserve">PASS</x:t>
        </x:is>
      </x:c>
      <x:c r="AR229" s="53" t="inlineStr">
        <x:is>
          <x:t xml:space="preserve">VALID</x:t>
        </x:is>
      </x:c>
      <x:c r="AS229" s="53" t="inlineStr">
        <x:is>
          <x:t xml:space="preserve">I2-001-P01=ACTIVATED | I2-001-F02=ACTIVATED</x:t>
        </x:is>
      </x:c>
      <x:c r="AT229" s="53">
        <x:v>1</x:v>
      </x:c>
      <x:c r="AU229" s="53">
        <x:v>6</x:v>
      </x:c>
      <x:c r="AV229" s="53">
        <x:v>17</x:v>
      </x:c>
      <x:c r="AW229" s="53" t="inlineStr">
        <x:is>
          <x:t xml:space="preserve">sh:datatype, sh:hasValue, sh:maxCount, sh:maxExclusive, sh:minCount, sh:minInclusive, sh:or, sh:property</x:t>
        </x:is>
      </x:c>
      <x:c r="AX229" s="53">
        <x:v>0</x:v>
      </x:c>
      <x:c r="AY229" s="53">
        <x:v>1</x:v>
      </x:c>
      <x:c r="AZ229" s="53">
        <x:v>1</x:v>
      </x:c>
      <x:c r="BA229" s="54"/>
      <x:c r="BB229" s="54"/>
      <x:c r="BC229" s="54"/>
      <x:c r="BD229" s="55" t="str">
        <x:f>IF(OR(W229&lt;&gt;"REVIEWED",COUNTIF(BA229:BC229,"UNCLEAR")&gt;0,COUNTA(BA229:BC229)&lt;3,(COUNTIF(BA229:BC229,"0")+COUNTIF(BA229:BC229,"1")+COUNTIF(BA229:BC229,"2"))=0,AJ229=""),"",(COUNTIF(BA229:BC229,"1")+2*COUNTIF(BA229:BC229,"2"))/(2*(COUNTIF(BA229:BC229,"0")+COUNTIF(BA229:BC229,"1")+COUNTIF(BA229:BC229,"2"))))</x:f>
      </x:c>
    </x:row>
    <x:row r="230" ht="66" customHeight="1">
      <x:c r="A230" s="9" t="str">
        <x:v>BATCH_23</x:v>
      </x:c>
      <x:c r="B230" s="9" t="n">
        <x:v>224</x:v>
      </x:c>
      <x:c r="C230" s="9" t="str">
        <x:v>IMO-049</x:v>
      </x:c>
      <x:c r="D230" s="9" t="str">
        <x:v>IMO</x:v>
      </x:c>
      <x:c r="E230" s="9" t="str">
        <x:v>DIRECT_STATIC</x:v>
      </x:c>
      <x:c r="F230" s="9" t="str">
        <x:v>RUN_01</x:v>
      </x:c>
      <x:c r="G230" s="12" t="str">
        <x:v>NO_ELIGIBLE_OUTPUT</x:v>
      </x:c>
      <x:c r="H230" s="12" t="str">
        <x:v>SINGLESHOT_CAPTURED_DIAGNOSTIC_FAIL</x:v>
      </x:c>
      <x:c r="I230" s="12" t="str">
        <x:v>NOT_PARSED</x:v>
      </x:c>
      <x:c r="J230" s="12" t="str">
        <x:v>FAIL</x:v>
      </x:c>
      <x:c r="K230" s="9" t="n">
        <x:v>0</x:v>
      </x:c>
      <x:c r="L230" s="9" t="n">
        <x:v>12</x:v>
      </x:c>
      <x:c r="M230" s="9" t="n">
        <x:v>0</x:v>
      </x:c>
      <x:c r="N230" s="9" t="n">
        <x:v>0</x:v>
      </x:c>
      <x:c r="O230" s="9" t="str">
        <x:v>IMO-049-P03</x:v>
      </x:c>
      <x:c r="P230" s="9" t="str">
        <x:v>PASS</x:v>
      </x:c>
      <x:c r="Q230" s="9" t="str">
        <x:v>NO_VERDICT</x:v>
      </x:c>
      <x:c r="R230" s="9" t="str">
        <x:v>GENERATION_ERROR</x:v>
      </x:c>
      <x:c r="S230" s="9" t="str">
        <x:v>IMO-049-F06</x:v>
      </x:c>
      <x:c r="T230" s="9" t="str">
        <x:v>FAIL</x:v>
      </x:c>
      <x:c r="U230" s="9" t="str">
        <x:v>NO_VERDICT</x:v>
      </x:c>
      <x:c r="V230" s="9" t="str">
        <x:v>GENERATION_ERROR</x:v>
      </x:c>
      <x:c r="W230" s="13" t="str">
        <x:v>NOT_REVIEWED</x:v>
      </x:c>
      <x:c r="X230" s="13" t="str"/>
      <x:c r="Y230" s="13" t="str"/>
      <x:c r="Z230" s="13" t="str"/>
      <x:c r="AA230" s="13" t="str"/>
      <x:c r="AB230" s="13" t="str"/>
      <x:c r="AC230" s="13" t="str"/>
      <x:c r="AD230" s="13" t="str"/>
      <x:c r="AE230" s="13" t="str"/>
      <x:c r="AF230" s="13" t="str"/>
      <x:c r="AG230" s="13" t="str"/>
      <x:c r="AH230" s="13" t="str"/>
      <x:c r="AI230" s="16" t="str">
        <x:f>IF(AND(W230="REVIEWED",X230&lt;&gt;"",Y230&lt;&gt;"",COUNTA(Z230:AF230)=7,COUNTIF(Z230:AF230,"UNCLEAR")=0,(COUNTIF(Z230:AF230,"0")+COUNTIF(Z230:AF230,"1")+COUNTIF(Z230:AF230,"2"))&gt;0,AG230&lt;&gt;"",AH230&lt;&gt;"",AJ230&lt;&gt;""),(COUNTIF(Z230:AF230,"1")+2*COUNTIF(Z230:AF230,"2"))/(2*(COUNTIF(Z230:AF230,"0")+COUNTIF(Z230:AF230,"1")+COUNTIF(Z230:AF230,"2"))),"")</x:f>
      </x:c>
      <x:c r="AJ230" s="14" t="str"/>
      <x:c r="AK230" s="14" t="str"/>
      <x:c r="AL230" s="14" t="str"/>
      <x:c r="AM230" s="9" t="str">
        <x:v>DETERMINISTIC_FAIL</x:v>
      </x:c>
      <x:c r="AN230" s="9" t="str">
        <x:v>Part I-A 6.3.3.1-.3</x:v>
      </x:c>
      <x:c r="AO230" s="9" t="str">
        <x:v>MVP/SHACL_GENERATION_PIPELINE/experiments/LUNA_CONTEXTUAL_SINGLESHOT/RUN_01/runs/RUN-IMO-049-20260831T151301898348Z/artifacts/attempt_01/extracted_shape.ttl</x:v>
      </x:c>
      <x:c r="AP230" s="9" t="str">
        <x:v>acfd732107e912fed6159bb4e7587f6c531beb6389cc770530f6fe0a173bfb04</x:v>
      </x:c>
      <x:c r="AQ230" s="52" t="inlineStr">
        <x:is>
          <x:t xml:space="preserve">PASS</x:t>
        </x:is>
      </x:c>
      <x:c r="AR230" s="53" t="inlineStr">
        <x:is>
          <x:t xml:space="preserve">VALID</x:t>
        </x:is>
      </x:c>
      <x:c r="AS230" s="53" t="inlineStr">
        <x:is>
          <x:t xml:space="preserve">IMO-049-P03=ACTIVATED | IMO-049-F06=ACTIVATED</x:t>
        </x:is>
      </x:c>
      <x:c r="AT230" s="53">
        <x:v>7</x:v>
      </x:c>
      <x:c r="AU230" s="53">
        <x:v>22</x:v>
      </x:c>
      <x:c r="AV230" s="53">
        <x:v>83</x:v>
      </x:c>
      <x:c r="AW230" s="53" t="inlineStr">
        <x:is>
          <x:t xml:space="preserve">sh:class, sh:datatype, sh:hasValue, sh:in, sh:maxCount, sh:minCount, sh:node, sh:or, sh:property</x:t>
        </x:is>
      </x:c>
      <x:c r="AX230" s="53">
        <x:v>0</x:v>
      </x:c>
      <x:c r="AY230" s="53">
        <x:v>1</x:v>
      </x:c>
      <x:c r="AZ230" s="53">
        <x:v>1</x:v>
      </x:c>
      <x:c r="BA230" s="54"/>
      <x:c r="BB230" s="54"/>
      <x:c r="BC230" s="54"/>
      <x:c r="BD230" s="55" t="str">
        <x:f>IF(OR(W230&lt;&gt;"REVIEWED",COUNTIF(BA230:BC230,"UNCLEAR")&gt;0,COUNTA(BA230:BC230)&lt;3,(COUNTIF(BA230:BC230,"0")+COUNTIF(BA230:BC230,"1")+COUNTIF(BA230:BC230,"2"))=0,AJ230=""),"",(COUNTIF(BA230:BC230,"1")+2*COUNTIF(BA230:BC230,"2"))/(2*(COUNTIF(BA230:BC230,"0")+COUNTIF(BA230:BC230,"1")+COUNTIF(BA230:BC230,"2"))))</x:f>
      </x:c>
    </x:row>
    <x:row r="231" ht="66" customHeight="1">
      <x:c r="A231" s="9" t="str">
        <x:v>BATCH_23</x:v>
      </x:c>
      <x:c r="B231" s="9" t="n">
        <x:v>225</x:v>
      </x:c>
      <x:c r="C231" s="9" t="str">
        <x:v>IMO-027</x:v>
      </x:c>
      <x:c r="D231" s="9" t="str">
        <x:v>IMO</x:v>
      </x:c>
      <x:c r="E231" s="9" t="str">
        <x:v>DIRECT_STATIC</x:v>
      </x:c>
      <x:c r="F231" s="9" t="str">
        <x:v>RUN_01</x:v>
      </x:c>
      <x:c r="G231" s="12" t="str">
        <x:v>OFFICIAL_ELIGIBLE_OUTPUT</x:v>
      </x:c>
      <x:c r="H231" s="12" t="str">
        <x:v>SINGLESHOT_CAPTURED_DIAGNOSTIC_PASS</x:v>
      </x:c>
      <x:c r="I231" s="12" t="str">
        <x:v>PARSED</x:v>
      </x:c>
      <x:c r="J231" s="12" t="str">
        <x:v>PASS</x:v>
      </x:c>
      <x:c r="K231" s="9" t="n">
        <x:v>7</x:v>
      </x:c>
      <x:c r="L231" s="9" t="n">
        <x:v>7</x:v>
      </x:c>
      <x:c r="M231" s="9" t="n">
        <x:v>2</x:v>
      </x:c>
      <x:c r="N231" s="9" t="n">
        <x:v>0</x:v>
      </x:c>
      <x:c r="O231" s="9" t="str">
        <x:v>IMO-027-P01</x:v>
      </x:c>
      <x:c r="P231" s="9" t="str">
        <x:v>PASS</x:v>
      </x:c>
      <x:c r="Q231" s="9" t="str">
        <x:v>PASS</x:v>
      </x:c>
      <x:c r="R231" s="9" t="str">
        <x:v>CORRECT_BEHAVIOR</x:v>
      </x:c>
      <x:c r="S231" s="9" t="str">
        <x:v>IMO-027-F06</x:v>
      </x:c>
      <x:c r="T231" s="9" t="str">
        <x:v>FAIL</x:v>
      </x:c>
      <x:c r="U231" s="9" t="str">
        <x:v>FAIL</x:v>
      </x:c>
      <x:c r="V231" s="9" t="str">
        <x:v>CORRECT_BEHAVIOR</x:v>
      </x:c>
      <x:c r="W231" s="13" t="str">
        <x:v>NOT_REVIEWED</x:v>
      </x:c>
      <x:c r="X231" s="13" t="str"/>
      <x:c r="Y231" s="13" t="str"/>
      <x:c r="Z231" s="13" t="str"/>
      <x:c r="AA231" s="13" t="str"/>
      <x:c r="AB231" s="13" t="str"/>
      <x:c r="AC231" s="13" t="str"/>
      <x:c r="AD231" s="13" t="str"/>
      <x:c r="AE231" s="13" t="str"/>
      <x:c r="AF231" s="13" t="str"/>
      <x:c r="AG231" s="13" t="str"/>
      <x:c r="AH231" s="13" t="str"/>
      <x:c r="AI231" s="16" t="str">
        <x:f>IF(AND(W231="REVIEWED",X231&lt;&gt;"",Y231&lt;&gt;"",COUNTA(Z231:AF231)=7,COUNTIF(Z231:AF231,"UNCLEAR")=0,(COUNTIF(Z231:AF231,"0")+COUNTIF(Z231:AF231,"1")+COUNTIF(Z231:AF231,"2"))&gt;0,AG231&lt;&gt;"",AH231&lt;&gt;"",AJ231&lt;&gt;""),(COUNTIF(Z231:AF231,"1")+2*COUNTIF(Z231:AF231,"2"))/(2*(COUNTIF(Z231:AF231,"0")+COUNTIF(Z231:AF231,"1")+COUNTIF(Z231:AF231,"2"))),"")</x:f>
      </x:c>
      <x:c r="AJ231" s="14" t="str"/>
      <x:c r="AK231" s="14" t="str"/>
      <x:c r="AL231" s="14" t="str"/>
      <x:c r="AM231" s="9" t="str">
        <x:v>RDF_FALSE_ACCEPT</x:v>
      </x:c>
      <x:c r="AN231" s="9" t="str">
        <x:v>Part I-A 2.3.3</x:v>
      </x:c>
      <x:c r="AO231" s="9" t="str">
        <x:v>MVP/SHACL_GENERATION_PIPELINE/experiments/LUNA_CONTEXTUAL_SINGLESHOT/RUN_01/runs/RUN-IMO-027-20260831T150412971319Z/artifacts/attempt_01/extracted_shape.ttl</x:v>
      </x:c>
      <x:c r="AP231" s="9" t="str">
        <x:v>1ecdbca8c8b826a61e56d63b0bbbd85cdd26e2a4cb142d51370040b81051360b</x:v>
      </x:c>
      <x:c r="AQ231" s="52" t="inlineStr">
        <x:is>
          <x:t xml:space="preserve">PASS</x:t>
        </x:is>
      </x:c>
      <x:c r="AR231" s="53" t="inlineStr">
        <x:is>
          <x:t xml:space="preserve">VALID</x:t>
        </x:is>
      </x:c>
      <x:c r="AS231" s="53" t="inlineStr">
        <x:is>
          <x:t xml:space="preserve">IMO-027-P01=ACTIVATED | IMO-027-F06=ACTIVATED</x:t>
        </x:is>
      </x:c>
      <x:c r="AT231" s="53">
        <x:v>1</x:v>
      </x:c>
      <x:c r="AU231" s="53">
        <x:v>6</x:v>
      </x:c>
      <x:c r="AV231" s="53">
        <x:v>19</x:v>
      </x:c>
      <x:c r="AW231" s="53" t="inlineStr">
        <x:is>
          <x:t xml:space="preserve">sh:datatype, sh:hasValue, sh:minCount, sh:property</x:t>
        </x:is>
      </x:c>
      <x:c r="AX231" s="53">
        <x:v>0</x:v>
      </x:c>
      <x:c r="AY231" s="53">
        <x:v>1</x:v>
      </x:c>
      <x:c r="AZ231" s="53">
        <x:v>0</x:v>
      </x:c>
      <x:c r="BA231" s="54"/>
      <x:c r="BB231" s="54"/>
      <x:c r="BC231" s="54"/>
      <x:c r="BD231" s="55" t="str">
        <x:f>IF(OR(W231&lt;&gt;"REVIEWED",COUNTIF(BA231:BC231,"UNCLEAR")&gt;0,COUNTA(BA231:BC231)&lt;3,(COUNTIF(BA231:BC231,"0")+COUNTIF(BA231:BC231,"1")+COUNTIF(BA231:BC231,"2"))=0,AJ231=""),"",(COUNTIF(BA231:BC231,"1")+2*COUNTIF(BA231:BC231,"2"))/(2*(COUNTIF(BA231:BC231,"0")+COUNTIF(BA231:BC231,"1")+COUNTIF(BA231:BC231,"2"))))</x:f>
      </x:c>
    </x:row>
    <x:row r="232" ht="66" customHeight="1">
      <x:c r="A232" s="9" t="str">
        <x:v>BATCH_23</x:v>
      </x:c>
      <x:c r="B232" s="9" t="n">
        <x:v>226</x:v>
      </x:c>
      <x:c r="C232" s="9" t="str">
        <x:v>I2-037</x:v>
      </x:c>
      <x:c r="D232" s="9" t="str">
        <x:v>I2</x:v>
      </x:c>
      <x:c r="E232" s="9" t="str">
        <x:v>DIRECT_STATIC</x:v>
      </x:c>
      <x:c r="F232" s="9" t="str">
        <x:v>RUN_01</x:v>
      </x:c>
      <x:c r="G232" s="12" t="str">
        <x:v>NO_ELIGIBLE_OUTPUT</x:v>
      </x:c>
      <x:c r="H232" s="12" t="str">
        <x:v>SINGLESHOT_CAPTURED_DIAGNOSTIC_FAIL</x:v>
      </x:c>
      <x:c r="I232" s="12" t="str">
        <x:v>NOT_PARSED</x:v>
      </x:c>
      <x:c r="J232" s="12" t="str">
        <x:v>FAIL</x:v>
      </x:c>
      <x:c r="K232" s="9" t="n">
        <x:v>0</x:v>
      </x:c>
      <x:c r="L232" s="9" t="n">
        <x:v>5</x:v>
      </x:c>
      <x:c r="M232" s="9" t="n">
        <x:v>0</x:v>
      </x:c>
      <x:c r="N232" s="9" t="n">
        <x:v>0</x:v>
      </x:c>
      <x:c r="O232" s="9" t="str">
        <x:v>I2-037-P01</x:v>
      </x:c>
      <x:c r="P232" s="9" t="str">
        <x:v>PASS</x:v>
      </x:c>
      <x:c r="Q232" s="9" t="str">
        <x:v>NO_VERDICT</x:v>
      </x:c>
      <x:c r="R232" s="9" t="str">
        <x:v>GENERATION_ERROR</x:v>
      </x:c>
      <x:c r="S232" s="9" t="str">
        <x:v>I2-037-F03</x:v>
      </x:c>
      <x:c r="T232" s="9" t="str">
        <x:v>FAIL</x:v>
      </x:c>
      <x:c r="U232" s="9" t="str">
        <x:v>NO_VERDICT</x:v>
      </x:c>
      <x:c r="V232" s="9" t="str">
        <x:v>GENERATION_ERROR</x:v>
      </x:c>
      <x:c r="W232" s="13" t="str">
        <x:v>NOT_REVIEWED</x:v>
      </x:c>
      <x:c r="X232" s="13" t="str"/>
      <x:c r="Y232" s="13" t="str"/>
      <x:c r="Z232" s="13" t="str"/>
      <x:c r="AA232" s="13" t="str"/>
      <x:c r="AB232" s="13" t="str"/>
      <x:c r="AC232" s="13" t="str"/>
      <x:c r="AD232" s="13" t="str"/>
      <x:c r="AE232" s="13" t="str"/>
      <x:c r="AF232" s="13" t="str"/>
      <x:c r="AG232" s="13" t="str"/>
      <x:c r="AH232" s="13" t="str"/>
      <x:c r="AI232" s="16" t="str">
        <x:f>IF(AND(W232="REVIEWED",X232&lt;&gt;"",Y232&lt;&gt;"",COUNTA(Z232:AF232)=7,COUNTIF(Z232:AF232,"UNCLEAR")=0,(COUNTIF(Z232:AF232,"0")+COUNTIF(Z232:AF232,"1")+COUNTIF(Z232:AF232,"2"))&gt;0,AG232&lt;&gt;"",AH232&lt;&gt;"",AJ232&lt;&gt;""),(COUNTIF(Z232:AF232,"1")+2*COUNTIF(Z232:AF232,"2"))/(2*(COUNTIF(Z232:AF232,"0")+COUNTIF(Z232:AF232,"1")+COUNTIF(Z232:AF232,"2"))),"")</x:f>
      </x:c>
      <x:c r="AJ232" s="14" t="str"/>
      <x:c r="AK232" s="14" t="str"/>
      <x:c r="AL232" s="14" t="str"/>
      <x:c r="AM232" s="9" t="str">
        <x:v>DETERMINISTIC_FAIL</x:v>
      </x:c>
      <x:c r="AN232" s="9" t="str">
        <x:v>I2.8.1</x:v>
      </x:c>
      <x:c r="AO232" s="9" t="str">
        <x:v>MVP/SHACL_GENERATION_PIPELINE/experiments/LUNA_CONTEXTUAL_SINGLESHOT/RUN_01/runs/RUN-I2-037-20260831T143614100468Z/artifacts/attempt_01/extracted_shape.ttl</x:v>
      </x:c>
      <x:c r="AP232" s="9" t="str">
        <x:v>b22cb5fa86d8de9b4447334e18bbb529091860327010500a56943a25b26ec63e</x:v>
      </x:c>
      <x:c r="AQ232" s="52" t="inlineStr">
        <x:is>
          <x:t xml:space="preserve">PASS</x:t>
        </x:is>
      </x:c>
      <x:c r="AR232" s="53" t="inlineStr">
        <x:is>
          <x:t xml:space="preserve">VALID</x:t>
        </x:is>
      </x:c>
      <x:c r="AS232" s="53" t="inlineStr">
        <x:is>
          <x:t xml:space="preserve">I2-037-P01=ACTIVATED | I2-037-F03=ACTIVATED</x:t>
        </x:is>
      </x:c>
      <x:c r="AT232" s="53">
        <x:v>4</x:v>
      </x:c>
      <x:c r="AU232" s="53">
        <x:v>9</x:v>
      </x:c>
      <x:c r="AV232" s="53">
        <x:v>34</x:v>
      </x:c>
      <x:c r="AW232" s="53" t="inlineStr">
        <x:is>
          <x:t xml:space="preserve">sh:class, sh:datatype, sh:hasValue, sh:maxCount, sh:minCount, sh:node, sh:property</x:t>
        </x:is>
      </x:c>
      <x:c r="AX232" s="53">
        <x:v>0</x:v>
      </x:c>
      <x:c r="AY232" s="53">
        <x:v>1</x:v>
      </x:c>
      <x:c r="AZ232" s="53">
        <x:v>0</x:v>
      </x:c>
      <x:c r="BA232" s="54"/>
      <x:c r="BB232" s="54"/>
      <x:c r="BC232" s="54"/>
      <x:c r="BD232" s="55" t="str">
        <x:f>IF(OR(W232&lt;&gt;"REVIEWED",COUNTIF(BA232:BC232,"UNCLEAR")&gt;0,COUNTA(BA232:BC232)&lt;3,(COUNTIF(BA232:BC232,"0")+COUNTIF(BA232:BC232,"1")+COUNTIF(BA232:BC232,"2"))=0,AJ232=""),"",(COUNTIF(BA232:BC232,"1")+2*COUNTIF(BA232:BC232,"2"))/(2*(COUNTIF(BA232:BC232,"0")+COUNTIF(BA232:BC232,"1")+COUNTIF(BA232:BC232,"2"))))</x:f>
      </x:c>
    </x:row>
    <x:row r="233" ht="66" customHeight="1">
      <x:c r="A233" s="9" t="str">
        <x:v>BATCH_23</x:v>
      </x:c>
      <x:c r="B233" s="9" t="n">
        <x:v>227</x:v>
      </x:c>
      <x:c r="C233" s="9" t="str">
        <x:v>TRF-074</x:v>
      </x:c>
      <x:c r="D233" s="9" t="str">
        <x:v>TRAFICOM</x:v>
      </x:c>
      <x:c r="E233" s="9" t="str">
        <x:v>DIRECT_STATIC</x:v>
      </x:c>
      <x:c r="F233" s="9" t="str">
        <x:v>RUN_01</x:v>
      </x:c>
      <x:c r="G233" s="12" t="str">
        <x:v>NO_ELIGIBLE_OUTPUT</x:v>
      </x:c>
      <x:c r="H233" s="12" t="str">
        <x:v>SINGLESHOT_CAPTURED_DIAGNOSTIC_FAIL</x:v>
      </x:c>
      <x:c r="I233" s="12" t="str">
        <x:v>NOT_PARSED</x:v>
      </x:c>
      <x:c r="J233" s="12" t="str">
        <x:v>FAIL</x:v>
      </x:c>
      <x:c r="K233" s="9" t="n">
        <x:v>0</x:v>
      </x:c>
      <x:c r="L233" s="9" t="n">
        <x:v>7</x:v>
      </x:c>
      <x:c r="M233" s="9" t="n">
        <x:v>0</x:v>
      </x:c>
      <x:c r="N233" s="9" t="n">
        <x:v>0</x:v>
      </x:c>
      <x:c r="O233" s="9" t="str">
        <x:v>TRF-074-P04</x:v>
      </x:c>
      <x:c r="P233" s="9" t="str">
        <x:v>PASS</x:v>
      </x:c>
      <x:c r="Q233" s="9" t="str">
        <x:v>NO_VERDICT</x:v>
      </x:c>
      <x:c r="R233" s="9" t="str">
        <x:v>GENERATION_ERROR</x:v>
      </x:c>
      <x:c r="S233" s="9" t="str">
        <x:v>TRF-074-F02</x:v>
      </x:c>
      <x:c r="T233" s="9" t="str">
        <x:v>FAIL</x:v>
      </x:c>
      <x:c r="U233" s="9" t="str">
        <x:v>NO_VERDICT</x:v>
      </x:c>
      <x:c r="V233" s="9" t="str">
        <x:v>GENERATION_ERROR</x:v>
      </x:c>
      <x:c r="W233" s="13" t="str">
        <x:v>NOT_REVIEWED</x:v>
      </x:c>
      <x:c r="X233" s="13" t="str"/>
      <x:c r="Y233" s="13" t="str"/>
      <x:c r="Z233" s="13" t="str"/>
      <x:c r="AA233" s="13" t="str"/>
      <x:c r="AB233" s="13" t="str"/>
      <x:c r="AC233" s="13" t="str"/>
      <x:c r="AD233" s="13" t="str"/>
      <x:c r="AE233" s="13" t="str"/>
      <x:c r="AF233" s="13" t="str"/>
      <x:c r="AG233" s="13" t="str"/>
      <x:c r="AH233" s="13" t="str"/>
      <x:c r="AI233" s="16" t="str">
        <x:f>IF(AND(W233="REVIEWED",X233&lt;&gt;"",Y233&lt;&gt;"",COUNTA(Z233:AF233)=7,COUNTIF(Z233:AF233,"UNCLEAR")=0,(COUNTIF(Z233:AF233,"0")+COUNTIF(Z233:AF233,"1")+COUNTIF(Z233:AF233,"2"))&gt;0,AG233&lt;&gt;"",AH233&lt;&gt;"",AJ233&lt;&gt;""),(COUNTIF(Z233:AF233,"1")+2*COUNTIF(Z233:AF233,"2"))/(2*(COUNTIF(Z233:AF233,"0")+COUNTIF(Z233:AF233,"1")+COUNTIF(Z233:AF233,"2"))),"")</x:f>
      </x:c>
      <x:c r="AJ233" s="14" t="str"/>
      <x:c r="AK233" s="14" t="str"/>
      <x:c r="AL233" s="14" t="str"/>
      <x:c r="AM233" s="9" t="str">
        <x:v>DETERMINISTIC_FAIL</x:v>
      </x:c>
      <x:c r="AN233" s="9" t="str">
        <x:v>6.5</x:v>
      </x:c>
      <x:c r="AO233" s="9" t="str">
        <x:v>MVP/SHACL_GENERATION_PIPELINE/experiments/LUNA_CONTEXTUAL_SINGLESHOT/RUN_01/runs/RUN-TRF-074-20260831T161914116961Z/artifacts/attempt_01/extracted_shape.ttl</x:v>
      </x:c>
      <x:c r="AP233" s="9" t="str">
        <x:v>d94767b3a4d396dbfe0ce0f937189ef14920446286c2c9c985405289f70aafcb</x:v>
      </x:c>
      <x:c r="AQ233" s="52" t="inlineStr">
        <x:is>
          <x:t xml:space="preserve">ERROR</x:t>
        </x:is>
      </x:c>
      <x:c r="AR233" s="53" t="inlineStr">
        <x:is>
          <x:t xml:space="preserve">ERROR</x:t>
        </x:is>
      </x:c>
      <x:c r="AS233" s="53" t="inlineStr">
        <x:is>
          <x:t xml:space="preserve">TRF-074-P04=ERROR | TRF-074-F02=ERROR</x:t>
        </x:is>
      </x:c>
      <x:c r="AT233" s="53" t="inlineStr">
        <x:is>
          <x:t xml:space="preserve"/>
        </x:is>
      </x:c>
      <x:c r="AU233" s="53" t="inlineStr">
        <x:is>
          <x:t xml:space="preserve"/>
        </x:is>
      </x:c>
      <x:c r="AV233" s="53" t="inlineStr">
        <x:is>
          <x:t xml:space="preserve"/>
        </x:is>
      </x:c>
      <x:c r="AW233" s="53" t="inlineStr">
        <x:is>
          <x:t xml:space="preserve"/>
        </x:is>
      </x:c>
      <x:c r="AX233" s="53" t="inlineStr">
        <x:is>
          <x:t xml:space="preserve"/>
        </x:is>
      </x:c>
      <x:c r="AY233" s="53" t="inlineStr">
        <x:is>
          <x:t xml:space="preserve"/>
        </x:is>
      </x:c>
      <x:c r="AZ233" s="53" t="inlineStr">
        <x:is>
          <x:t xml:space="preserve"/>
        </x:is>
      </x:c>
      <x:c r="BA233" s="54"/>
      <x:c r="BB233" s="54"/>
      <x:c r="BC233" s="54"/>
      <x:c r="BD233" s="55" t="str">
        <x:f>IF(OR(W233&lt;&gt;"REVIEWED",COUNTIF(BA233:BC233,"UNCLEAR")&gt;0,COUNTA(BA233:BC233)&lt;3,(COUNTIF(BA233:BC233,"0")+COUNTIF(BA233:BC233,"1")+COUNTIF(BA233:BC233,"2"))=0,AJ233=""),"",(COUNTIF(BA233:BC233,"1")+2*COUNTIF(BA233:BC233,"2"))/(2*(COUNTIF(BA233:BC233,"0")+COUNTIF(BA233:BC233,"1")+COUNTIF(BA233:BC233,"2"))))</x:f>
      </x:c>
    </x:row>
    <x:row r="234" ht="66" customHeight="1">
      <x:c r="A234" s="9" t="str">
        <x:v>BATCH_23</x:v>
      </x:c>
      <x:c r="B234" s="9" t="n">
        <x:v>228</x:v>
      </x:c>
      <x:c r="C234" s="9" t="str">
        <x:v>TRF-113</x:v>
      </x:c>
      <x:c r="D234" s="9" t="str">
        <x:v>TRAFICOM</x:v>
      </x:c>
      <x:c r="E234" s="9" t="str">
        <x:v>DIRECT_STATIC</x:v>
      </x:c>
      <x:c r="F234" s="9" t="str">
        <x:v>RUN_01</x:v>
      </x:c>
      <x:c r="G234" s="12" t="str">
        <x:v>OFFICIAL_ELIGIBLE_OUTPUT</x:v>
      </x:c>
      <x:c r="H234" s="12" t="str">
        <x:v>SINGLESHOT_CAPTURED_DIAGNOSTIC_PASS</x:v>
      </x:c>
      <x:c r="I234" s="12" t="str">
        <x:v>PARSED</x:v>
      </x:c>
      <x:c r="J234" s="12" t="str">
        <x:v>PASS</x:v>
      </x:c>
      <x:c r="K234" s="9" t="n">
        <x:v>4</x:v>
      </x:c>
      <x:c r="L234" s="9" t="n">
        <x:v>4</x:v>
      </x:c>
      <x:c r="M234" s="9" t="n">
        <x:v>3</x:v>
      </x:c>
      <x:c r="N234" s="9" t="n">
        <x:v>0</x:v>
      </x:c>
      <x:c r="O234" s="9" t="str">
        <x:v>TRF-113-P01</x:v>
      </x:c>
      <x:c r="P234" s="9" t="str">
        <x:v>PASS</x:v>
      </x:c>
      <x:c r="Q234" s="9" t="str">
        <x:v>FAIL</x:v>
      </x:c>
      <x:c r="R234" s="9" t="str">
        <x:v>FALSE_REJECT</x:v>
      </x:c>
      <x:c r="S234" s="9" t="str">
        <x:v>TRF-113-F01</x:v>
      </x:c>
      <x:c r="T234" s="9" t="str">
        <x:v>FAIL</x:v>
      </x:c>
      <x:c r="U234" s="9" t="str">
        <x:v>FAIL</x:v>
      </x:c>
      <x:c r="V234" s="9" t="str">
        <x:v>CORRECT_BEHAVIOR</x:v>
      </x:c>
      <x:c r="W234" s="13" t="str">
        <x:v>NOT_REVIEWED</x:v>
      </x:c>
      <x:c r="X234" s="13" t="str"/>
      <x:c r="Y234" s="13" t="str"/>
      <x:c r="Z234" s="13" t="str"/>
      <x:c r="AA234" s="13" t="str"/>
      <x:c r="AB234" s="13" t="str"/>
      <x:c r="AC234" s="13" t="str"/>
      <x:c r="AD234" s="13" t="str"/>
      <x:c r="AE234" s="13" t="str"/>
      <x:c r="AF234" s="13" t="str"/>
      <x:c r="AG234" s="13" t="str"/>
      <x:c r="AH234" s="13" t="str"/>
      <x:c r="AI234" s="16" t="str">
        <x:f>IF(AND(W234="REVIEWED",X234&lt;&gt;"",Y234&lt;&gt;"",COUNTA(Z234:AF234)=7,COUNTIF(Z234:AF234,"UNCLEAR")=0,(COUNTIF(Z234:AF234,"0")+COUNTIF(Z234:AF234,"1")+COUNTIF(Z234:AF234,"2"))&gt;0,AG234&lt;&gt;"",AH234&lt;&gt;"",AJ234&lt;&gt;""),(COUNTIF(Z234:AF234,"1")+2*COUNTIF(Z234:AF234,"2"))/(2*(COUNTIF(Z234:AF234,"0")+COUNTIF(Z234:AF234,"1")+COUNTIF(Z234:AF234,"2"))),"")</x:f>
      </x:c>
      <x:c r="AJ234" s="14" t="str"/>
      <x:c r="AK234" s="14" t="str"/>
      <x:c r="AL234" s="14" t="str"/>
      <x:c r="AM234" s="9" t="str">
        <x:v>ALWAYS_FAIL; RDF_FALSE_REJECT</x:v>
      </x:c>
      <x:c r="AN234" s="9" t="str">
        <x:v>6.6.5.1</x:v>
      </x:c>
      <x:c r="AO234" s="9" t="str">
        <x:v>MVP/SHACL_GENERATION_PIPELINE/experiments/LUNA_CONTEXTUAL_SINGLESHOT/RUN_01/runs/RUN-TRF-113-20260831T163219631058Z/artifacts/attempt_01/extracted_shape.ttl</x:v>
      </x:c>
      <x:c r="AP234" s="9" t="str">
        <x:v>37d2f9544e1983b505c229e4b79917cafc41fe454bba90f8ba0dcdd20b34225e</x:v>
      </x:c>
      <x:c r="AQ234" s="52" t="inlineStr">
        <x:is>
          <x:t xml:space="preserve">PASS</x:t>
        </x:is>
      </x:c>
      <x:c r="AR234" s="53" t="inlineStr">
        <x:is>
          <x:t xml:space="preserve">VALID</x:t>
        </x:is>
      </x:c>
      <x:c r="AS234" s="53" t="inlineStr">
        <x:is>
          <x:t xml:space="preserve">TRF-113-P01=ACTIVATED | TRF-113-F01=ACTIVATED</x:t>
        </x:is>
      </x:c>
      <x:c r="AT234" s="53">
        <x:v>1</x:v>
      </x:c>
      <x:c r="AU234" s="53">
        <x:v>8</x:v>
      </x:c>
      <x:c r="AV234" s="53">
        <x:v>30</x:v>
      </x:c>
      <x:c r="AW234" s="53" t="inlineStr">
        <x:is>
          <x:t xml:space="preserve">sh:class, sh:datatype, sh:hasValue, sh:minCount, sh:node, sh:property</x:t>
        </x:is>
      </x:c>
      <x:c r="AX234" s="53">
        <x:v>0</x:v>
      </x:c>
      <x:c r="AY234" s="53">
        <x:v>1</x:v>
      </x:c>
      <x:c r="AZ234" s="53">
        <x:v>0</x:v>
      </x:c>
      <x:c r="BA234" s="54"/>
      <x:c r="BB234" s="54"/>
      <x:c r="BC234" s="54"/>
      <x:c r="BD234" s="55" t="str">
        <x:f>IF(OR(W234&lt;&gt;"REVIEWED",COUNTIF(BA234:BC234,"UNCLEAR")&gt;0,COUNTA(BA234:BC234)&lt;3,(COUNTIF(BA234:BC234,"0")+COUNTIF(BA234:BC234,"1")+COUNTIF(BA234:BC234,"2"))=0,AJ234=""),"",(COUNTIF(BA234:BC234,"1")+2*COUNTIF(BA234:BC234,"2"))/(2*(COUNTIF(BA234:BC234,"0")+COUNTIF(BA234:BC234,"1")+COUNTIF(BA234:BC234,"2"))))</x:f>
      </x:c>
    </x:row>
    <x:row r="235" ht="66" customHeight="1">
      <x:c r="A235" s="9" t="str">
        <x:v>BATCH_23</x:v>
      </x:c>
      <x:c r="B235" s="9" t="n">
        <x:v>229</x:v>
      </x:c>
      <x:c r="C235" s="9" t="str">
        <x:v>I2-021</x:v>
      </x:c>
      <x:c r="D235" s="9" t="str">
        <x:v>I2</x:v>
      </x:c>
      <x:c r="E235" s="9" t="str">
        <x:v>DIRECT_CALCULATION</x:v>
      </x:c>
      <x:c r="F235" s="9" t="str">
        <x:v>RUN_01</x:v>
      </x:c>
      <x:c r="G235" s="12" t="str">
        <x:v>OFFICIAL_ELIGIBLE_OUTPUT</x:v>
      </x:c>
      <x:c r="H235" s="12" t="str">
        <x:v>SINGLESHOT_CAPTURED_DIAGNOSTIC_PASS</x:v>
      </x:c>
      <x:c r="I235" s="12" t="str">
        <x:v>PARSED</x:v>
      </x:c>
      <x:c r="J235" s="12" t="str">
        <x:v>PASS</x:v>
      </x:c>
      <x:c r="K235" s="9" t="n">
        <x:v>6</x:v>
      </x:c>
      <x:c r="L235" s="9" t="n">
        <x:v>6</x:v>
      </x:c>
      <x:c r="M235" s="9" t="n">
        <x:v>6</x:v>
      </x:c>
      <x:c r="N235" s="9" t="n">
        <x:v>1</x:v>
      </x:c>
      <x:c r="O235" s="9" t="str">
        <x:v>I2-021-F-P02</x:v>
      </x:c>
      <x:c r="P235" s="9" t="str">
        <x:v>PASS</x:v>
      </x:c>
      <x:c r="Q235" s="9" t="str">
        <x:v>PASS</x:v>
      </x:c>
      <x:c r="R235" s="9" t="str">
        <x:v>CORRECT_BEHAVIOR</x:v>
      </x:c>
      <x:c r="S235" s="9" t="str">
        <x:v>I2-021-F-F01</x:v>
      </x:c>
      <x:c r="T235" s="9" t="str">
        <x:v>FAIL</x:v>
      </x:c>
      <x:c r="U235" s="9" t="str">
        <x:v>FAIL</x:v>
      </x:c>
      <x:c r="V235" s="9" t="str">
        <x:v>CORRECT_BEHAVIOR</x:v>
      </x:c>
      <x:c r="W235" s="13" t="str">
        <x:v>NOT_REVIEWED</x:v>
      </x:c>
      <x:c r="X235" s="13" t="str"/>
      <x:c r="Y235" s="13" t="str"/>
      <x:c r="Z235" s="13" t="str"/>
      <x:c r="AA235" s="13" t="str"/>
      <x:c r="AB235" s="13" t="str"/>
      <x:c r="AC235" s="13" t="str"/>
      <x:c r="AD235" s="13" t="str"/>
      <x:c r="AE235" s="13" t="str"/>
      <x:c r="AF235" s="13" t="str"/>
      <x:c r="AG235" s="13" t="str"/>
      <x:c r="AH235" s="13" t="str"/>
      <x:c r="AI235" s="16" t="str">
        <x:f>IF(AND(W235="REVIEWED",X235&lt;&gt;"",Y235&lt;&gt;"",COUNTA(Z235:AF235)=7,COUNTIF(Z235:AF235,"UNCLEAR")=0,(COUNTIF(Z235:AF235,"0")+COUNTIF(Z235:AF235,"1")+COUNTIF(Z235:AF235,"2"))&gt;0,AG235&lt;&gt;"",AH235&lt;&gt;"",AJ235&lt;&gt;""),(COUNTIF(Z235:AF235,"1")+2*COUNTIF(Z235:AF235,"2"))/(2*(COUNTIF(Z235:AF235,"0")+COUNTIF(Z235:AF235,"1")+COUNTIF(Z235:AF235,"2"))),"")</x:f>
      </x:c>
      <x:c r="AJ235" s="14" t="str"/>
      <x:c r="AK235" s="14" t="str"/>
      <x:c r="AL235" s="14" t="str"/>
      <x:c r="AM235" s="9" t="str"/>
      <x:c r="AN235" s="9" t="str">
        <x:v>I2.4.1</x:v>
      </x:c>
      <x:c r="AO235" s="9" t="str">
        <x:v>MVP/SHACL_GENERATION_PIPELINE/experiments/LUNA_CONTEXTUAL_SINGLESHOT/RUN_01/runs/RUN-I2-021-20260831T142833076191Z/artifacts/attempt_01/extracted_shape.ttl</x:v>
      </x:c>
      <x:c r="AP235" s="9" t="str">
        <x:v>8deda1bd1cf00847e3cf69811ca4651cb779b6a4e9c4c08f343bcf52c5f622f5</x:v>
      </x:c>
      <x:c r="AQ235" s="52" t="inlineStr">
        <x:is>
          <x:t xml:space="preserve">PASS</x:t>
        </x:is>
      </x:c>
      <x:c r="AR235" s="53" t="inlineStr">
        <x:is>
          <x:t xml:space="preserve">VALID</x:t>
        </x:is>
      </x:c>
      <x:c r="AS235" s="53" t="inlineStr">
        <x:is>
          <x:t xml:space="preserve">I2-021-F-P02=ACTIVATED | I2-021-F-F01=ACTIVATED</x:t>
        </x:is>
      </x:c>
      <x:c r="AT235" s="53">
        <x:v>2</x:v>
      </x:c>
      <x:c r="AU235" s="53">
        <x:v>10</x:v>
      </x:c>
      <x:c r="AV235" s="53">
        <x:v>43</x:v>
      </x:c>
      <x:c r="AW235" s="53" t="inlineStr">
        <x:is>
          <x:t xml:space="preserve">sh:class, sh:datatype, sh:hasValue, sh:maxCount, sh:minCount, sh:node, sh:property</x:t>
        </x:is>
      </x:c>
      <x:c r="AX235" s="53">
        <x:v>1</x:v>
      </x:c>
      <x:c r="AY235" s="53">
        <x:v>1</x:v>
      </x:c>
      <x:c r="AZ235" s="53">
        <x:v>0</x:v>
      </x:c>
      <x:c r="BA235" s="54"/>
      <x:c r="BB235" s="54"/>
      <x:c r="BC235" s="54"/>
      <x:c r="BD235" s="55" t="str">
        <x:f>IF(OR(W235&lt;&gt;"REVIEWED",COUNTIF(BA235:BC235,"UNCLEAR")&gt;0,COUNTA(BA235:BC235)&lt;3,(COUNTIF(BA235:BC235,"0")+COUNTIF(BA235:BC235,"1")+COUNTIF(BA235:BC235,"2"))=0,AJ235=""),"",(COUNTIF(BA235:BC235,"1")+2*COUNTIF(BA235:BC235,"2"))/(2*(COUNTIF(BA235:BC235,"0")+COUNTIF(BA235:BC235,"1")+COUNTIF(BA235:BC235,"2"))))</x:f>
      </x:c>
    </x:row>
    <x:row r="236" ht="66" customHeight="1">
      <x:c r="A236" s="9" t="str">
        <x:v>BATCH_23</x:v>
      </x:c>
      <x:c r="B236" s="9" t="n">
        <x:v>230</x:v>
      </x:c>
      <x:c r="C236" s="9" t="str">
        <x:v>IMO-092</x:v>
      </x:c>
      <x:c r="D236" s="9" t="str">
        <x:v>IMO</x:v>
      </x:c>
      <x:c r="E236" s="9" t="str">
        <x:v>DIRECT_STATIC</x:v>
      </x:c>
      <x:c r="F236" s="9" t="str">
        <x:v>RUN_01</x:v>
      </x:c>
      <x:c r="G236" s="12" t="str">
        <x:v>OFFICIAL_ELIGIBLE_OUTPUT</x:v>
      </x:c>
      <x:c r="H236" s="12" t="str">
        <x:v>SINGLESHOT_CAPTURED_DIAGNOSTIC_PASS</x:v>
      </x:c>
      <x:c r="I236" s="12" t="str">
        <x:v>PARSED</x:v>
      </x:c>
      <x:c r="J236" s="12" t="str">
        <x:v>PASS</x:v>
      </x:c>
      <x:c r="K236" s="9" t="n">
        <x:v>3</x:v>
      </x:c>
      <x:c r="L236" s="9" t="n">
        <x:v>3</x:v>
      </x:c>
      <x:c r="M236" s="9" t="n">
        <x:v>3</x:v>
      </x:c>
      <x:c r="N236" s="9" t="n">
        <x:v>1</x:v>
      </x:c>
      <x:c r="O236" s="9" t="str">
        <x:v>IMO-092-J-P01</x:v>
      </x:c>
      <x:c r="P236" s="9" t="str">
        <x:v>PASS</x:v>
      </x:c>
      <x:c r="Q236" s="9" t="str">
        <x:v>PASS</x:v>
      </x:c>
      <x:c r="R236" s="9" t="str">
        <x:v>CORRECT_BEHAVIOR</x:v>
      </x:c>
      <x:c r="S236" s="9" t="str">
        <x:v>IMO-092-J-F02</x:v>
      </x:c>
      <x:c r="T236" s="9" t="str">
        <x:v>FAIL</x:v>
      </x:c>
      <x:c r="U236" s="9" t="str">
        <x:v>FAIL</x:v>
      </x:c>
      <x:c r="V236" s="9" t="str">
        <x:v>CORRECT_BEHAVIOR</x:v>
      </x:c>
      <x:c r="W236" s="13" t="str">
        <x:v>NOT_REVIEWED</x:v>
      </x:c>
      <x:c r="X236" s="13" t="str"/>
      <x:c r="Y236" s="13" t="str"/>
      <x:c r="Z236" s="13" t="str"/>
      <x:c r="AA236" s="13" t="str"/>
      <x:c r="AB236" s="13" t="str"/>
      <x:c r="AC236" s="13" t="str"/>
      <x:c r="AD236" s="13" t="str"/>
      <x:c r="AE236" s="13" t="str"/>
      <x:c r="AF236" s="13" t="str"/>
      <x:c r="AG236" s="13" t="str"/>
      <x:c r="AH236" s="13" t="str"/>
      <x:c r="AI236" s="16" t="str">
        <x:f>IF(AND(W236="REVIEWED",X236&lt;&gt;"",Y236&lt;&gt;"",COUNTA(Z236:AF236)=7,COUNTIF(Z236:AF236,"UNCLEAR")=0,(COUNTIF(Z236:AF236,"0")+COUNTIF(Z236:AF236,"1")+COUNTIF(Z236:AF236,"2"))&gt;0,AG236&lt;&gt;"",AH236&lt;&gt;"",AJ236&lt;&gt;""),(COUNTIF(Z236:AF236,"1")+2*COUNTIF(Z236:AF236,"2"))/(2*(COUNTIF(Z236:AF236,"0")+COUNTIF(Z236:AF236,"1")+COUNTIF(Z236:AF236,"2"))),"")</x:f>
      </x:c>
      <x:c r="AJ236" s="14" t="str"/>
      <x:c r="AK236" s="14" t="str"/>
      <x:c r="AL236" s="14" t="str"/>
      <x:c r="AM236" s="9" t="str"/>
      <x:c r="AN236" s="9" t="str">
        <x:v>Part I-A 10.2.1.4</x:v>
      </x:c>
      <x:c r="AO236" s="9" t="str">
        <x:v>MVP/SHACL_GENERATION_PIPELINE/experiments/LUNA_CONTEXTUAL_SINGLESHOT/RUN_01/runs/RUN-IMO-092-20260831T152544118846Z/artifacts/attempt_01/extracted_shape.ttl</x:v>
      </x:c>
      <x:c r="AP236" s="9" t="str">
        <x:v>2cb41502f92819a08d09721dba3e944bc276cc3e5ced22f2fda55f3df7fd4c61</x:v>
      </x:c>
      <x:c r="AQ236" s="52" t="inlineStr">
        <x:is>
          <x:t xml:space="preserve">PASS</x:t>
        </x:is>
      </x:c>
      <x:c r="AR236" s="53" t="inlineStr">
        <x:is>
          <x:t xml:space="preserve">VALID</x:t>
        </x:is>
      </x:c>
      <x:c r="AS236" s="53" t="inlineStr">
        <x:is>
          <x:t xml:space="preserve">IMO-092-J-P01=ACTIVATED | IMO-092-J-F02=ACTIVATED</x:t>
        </x:is>
      </x:c>
      <x:c r="AT236" s="53">
        <x:v>1</x:v>
      </x:c>
      <x:c r="AU236" s="53">
        <x:v>1</x:v>
      </x:c>
      <x:c r="AV236" s="53">
        <x:v>5</x:v>
      </x:c>
      <x:c r="AW236" s="53" t="inlineStr">
        <x:is>
          <x:t xml:space="preserve">sh:datatype, sh:hasValue, sh:maxCount, sh:minCount, sh:property</x:t>
        </x:is>
      </x:c>
      <x:c r="AX236" s="53">
        <x:v>0</x:v>
      </x:c>
      <x:c r="AY236" s="53">
        <x:v>1</x:v>
      </x:c>
      <x:c r="AZ236" s="53">
        <x:v>0</x:v>
      </x:c>
      <x:c r="BA236" s="54"/>
      <x:c r="BB236" s="54"/>
      <x:c r="BC236" s="54"/>
      <x:c r="BD236" s="55" t="str">
        <x:f>IF(OR(W236&lt;&gt;"REVIEWED",COUNTIF(BA236:BC236,"UNCLEAR")&gt;0,COUNTA(BA236:BC236)&lt;3,(COUNTIF(BA236:BC236,"0")+COUNTIF(BA236:BC236,"1")+COUNTIF(BA236:BC236,"2"))=0,AJ236=""),"",(COUNTIF(BA236:BC236,"1")+2*COUNTIF(BA236:BC236,"2"))/(2*(COUNTIF(BA236:BC236,"0")+COUNTIF(BA236:BC236,"1")+COUNTIF(BA236:BC236,"2"))))</x:f>
      </x:c>
    </x:row>
    <x:row r="237" ht="66" customHeight="1">
      <x:c r="A237" s="9" t="str">
        <x:v>BATCH_24</x:v>
      </x:c>
      <x:c r="B237" s="9" t="n">
        <x:v>231</x:v>
      </x:c>
      <x:c r="C237" s="9" t="str">
        <x:v>TRF-018</x:v>
      </x:c>
      <x:c r="D237" s="9" t="str">
        <x:v>TRAFICOM</x:v>
      </x:c>
      <x:c r="E237" s="9" t="str">
        <x:v>DIRECT_CALCULATION</x:v>
      </x:c>
      <x:c r="F237" s="9" t="str">
        <x:v>RUN_01</x:v>
      </x:c>
      <x:c r="G237" s="12" t="str">
        <x:v>OFFICIAL_ELIGIBLE_OUTPUT</x:v>
      </x:c>
      <x:c r="H237" s="12" t="str">
        <x:v>SINGLESHOT_CAPTURED_DIAGNOSTIC_PASS</x:v>
      </x:c>
      <x:c r="I237" s="12" t="str">
        <x:v>PARSED</x:v>
      </x:c>
      <x:c r="J237" s="12" t="str">
        <x:v>PASS</x:v>
      </x:c>
      <x:c r="K237" s="9" t="n">
        <x:v>11</x:v>
      </x:c>
      <x:c r="L237" s="9" t="n">
        <x:v>11</x:v>
      </x:c>
      <x:c r="M237" s="9" t="n">
        <x:v>10</x:v>
      </x:c>
      <x:c r="N237" s="9" t="n">
        <x:v>0</x:v>
      </x:c>
      <x:c r="O237" s="9" t="str">
        <x:v>TRF-018-P06</x:v>
      </x:c>
      <x:c r="P237" s="9" t="str">
        <x:v>PASS</x:v>
      </x:c>
      <x:c r="Q237" s="9" t="str">
        <x:v>FAIL</x:v>
      </x:c>
      <x:c r="R237" s="9" t="str">
        <x:v>FALSE_REJECT</x:v>
      </x:c>
      <x:c r="S237" s="9" t="str">
        <x:v>TRF-018-F04</x:v>
      </x:c>
      <x:c r="T237" s="9" t="str">
        <x:v>FAIL</x:v>
      </x:c>
      <x:c r="U237" s="9" t="str">
        <x:v>FAIL</x:v>
      </x:c>
      <x:c r="V237" s="9" t="str">
        <x:v>CORRECT_BEHAVIOR</x:v>
      </x:c>
      <x:c r="W237" s="13" t="str">
        <x:v>NOT_REVIEWED</x:v>
      </x:c>
      <x:c r="X237" s="13" t="str"/>
      <x:c r="Y237" s="13" t="str"/>
      <x:c r="Z237" s="13" t="str"/>
      <x:c r="AA237" s="13" t="str"/>
      <x:c r="AB237" s="13" t="str"/>
      <x:c r="AC237" s="13" t="str"/>
      <x:c r="AD237" s="13" t="str"/>
      <x:c r="AE237" s="13" t="str"/>
      <x:c r="AF237" s="13" t="str"/>
      <x:c r="AG237" s="13" t="str"/>
      <x:c r="AH237" s="13" t="str"/>
      <x:c r="AI237" s="16" t="str">
        <x:f>IF(AND(W237="REVIEWED",X237&lt;&gt;"",Y237&lt;&gt;"",COUNTA(Z237:AF237)=7,COUNTIF(Z237:AF237,"UNCLEAR")=0,(COUNTIF(Z237:AF237,"0")+COUNTIF(Z237:AF237,"1")+COUNTIF(Z237:AF237,"2"))&gt;0,AG237&lt;&gt;"",AH237&lt;&gt;"",AJ237&lt;&gt;""),(COUNTIF(Z237:AF237,"1")+2*COUNTIF(Z237:AF237,"2"))/(2*(COUNTIF(Z237:AF237,"0")+COUNTIF(Z237:AF237,"1")+COUNTIF(Z237:AF237,"2"))),"")</x:f>
      </x:c>
      <x:c r="AJ237" s="14" t="str"/>
      <x:c r="AK237" s="14" t="str"/>
      <x:c r="AL237" s="14" t="str"/>
      <x:c r="AM237" s="9" t="str">
        <x:v>RDF_FALSE_REJECT</x:v>
      </x:c>
      <x:c r="AN237" s="9" t="str">
        <x:v>3.2</x:v>
      </x:c>
      <x:c r="AO237" s="9" t="str">
        <x:v>MVP/SHACL_GENERATION_PIPELINE/experiments/LUNA_CONTEXTUAL_SINGLESHOT/RUN_01/runs/RUN-TRF-018-20260831T155426197786Z/artifacts/attempt_01/extracted_shape.ttl</x:v>
      </x:c>
      <x:c r="AP237" s="9" t="str">
        <x:v>e44c60777a4589ef2e6c0c0dc1e920b3c764da868734ee5195c746884329ad17</x:v>
      </x:c>
      <x:c r="AQ237" s="52" t="inlineStr">
        <x:is>
          <x:t xml:space="preserve">PASS</x:t>
        </x:is>
      </x:c>
      <x:c r="AR237" s="53" t="inlineStr">
        <x:is>
          <x:t xml:space="preserve">VALID</x:t>
        </x:is>
      </x:c>
      <x:c r="AS237" s="53" t="inlineStr">
        <x:is>
          <x:t xml:space="preserve">TRF-018-P06=ACTIVATED | TRF-018-F04=ACTIVATED</x:t>
        </x:is>
      </x:c>
      <x:c r="AT237" s="53">
        <x:v>1</x:v>
      </x:c>
      <x:c r="AU237" s="53">
        <x:v>7</x:v>
      </x:c>
      <x:c r="AV237" s="53">
        <x:v>35</x:v>
      </x:c>
      <x:c r="AW237" s="53" t="inlineStr">
        <x:is>
          <x:t xml:space="preserve">sh:class, sh:datatype, sh:hasValue, sh:in, sh:maxCount, sh:minCount, sh:node, sh:nodeKind, sh:property</x:t>
        </x:is>
      </x:c>
      <x:c r="AX237" s="53">
        <x:v>1</x:v>
      </x:c>
      <x:c r="AY237" s="53">
        <x:v>1</x:v>
      </x:c>
      <x:c r="AZ237" s="53">
        <x:v>0</x:v>
      </x:c>
      <x:c r="BA237" s="54"/>
      <x:c r="BB237" s="54"/>
      <x:c r="BC237" s="54"/>
      <x:c r="BD237" s="55" t="str">
        <x:f>IF(OR(W237&lt;&gt;"REVIEWED",COUNTIF(BA237:BC237,"UNCLEAR")&gt;0,COUNTA(BA237:BC237)&lt;3,(COUNTIF(BA237:BC237,"0")+COUNTIF(BA237:BC237,"1")+COUNTIF(BA237:BC237,"2"))=0,AJ237=""),"",(COUNTIF(BA237:BC237,"1")+2*COUNTIF(BA237:BC237,"2"))/(2*(COUNTIF(BA237:BC237,"0")+COUNTIF(BA237:BC237,"1")+COUNTIF(BA237:BC237,"2"))))</x:f>
      </x:c>
    </x:row>
    <x:row r="238" ht="66" customHeight="1">
      <x:c r="A238" s="9" t="str">
        <x:v>BATCH_24</x:v>
      </x:c>
      <x:c r="B238" s="9" t="n">
        <x:v>232</x:v>
      </x:c>
      <x:c r="C238" s="9" t="str">
        <x:v>IMO26-010</x:v>
      </x:c>
      <x:c r="D238" s="9" t="str">
        <x:v>IMO26</x:v>
      </x:c>
      <x:c r="E238" s="9" t="str">
        <x:v>DIRECT_STATIC</x:v>
      </x:c>
      <x:c r="F238" s="9" t="str">
        <x:v>RUN_01</x:v>
      </x:c>
      <x:c r="G238" s="12" t="str">
        <x:v>NO_ELIGIBLE_OUTPUT</x:v>
      </x:c>
      <x:c r="H238" s="12" t="str">
        <x:v>SINGLESHOT_CAPTURED_DIAGNOSTIC_FAIL</x:v>
      </x:c>
      <x:c r="I238" s="12" t="str">
        <x:v>NOT_PARSED</x:v>
      </x:c>
      <x:c r="J238" s="12" t="str">
        <x:v>FAIL</x:v>
      </x:c>
      <x:c r="K238" s="9" t="n">
        <x:v>0</x:v>
      </x:c>
      <x:c r="L238" s="9" t="n">
        <x:v>5</x:v>
      </x:c>
      <x:c r="M238" s="9" t="n">
        <x:v>0</x:v>
      </x:c>
      <x:c r="N238" s="9" t="n">
        <x:v>0</x:v>
      </x:c>
      <x:c r="O238" s="9" t="str">
        <x:v>IMO26-010-A-P02</x:v>
      </x:c>
      <x:c r="P238" s="9" t="str">
        <x:v>PASS</x:v>
      </x:c>
      <x:c r="Q238" s="9" t="str">
        <x:v>NO_VERDICT</x:v>
      </x:c>
      <x:c r="R238" s="9" t="str">
        <x:v>GENERATION_ERROR</x:v>
      </x:c>
      <x:c r="S238" s="9" t="str">
        <x:v>IMO26-010-A-F02</x:v>
      </x:c>
      <x:c r="T238" s="9" t="str">
        <x:v>FAIL</x:v>
      </x:c>
      <x:c r="U238" s="9" t="str">
        <x:v>NO_VERDICT</x:v>
      </x:c>
      <x:c r="V238" s="9" t="str">
        <x:v>GENERATION_ERROR</x:v>
      </x:c>
      <x:c r="W238" s="13" t="str">
        <x:v>NOT_REVIEWED</x:v>
      </x:c>
      <x:c r="X238" s="13" t="str"/>
      <x:c r="Y238" s="13" t="str"/>
      <x:c r="Z238" s="13" t="str"/>
      <x:c r="AA238" s="13" t="str"/>
      <x:c r="AB238" s="13" t="str"/>
      <x:c r="AC238" s="13" t="str"/>
      <x:c r="AD238" s="13" t="str"/>
      <x:c r="AE238" s="13" t="str"/>
      <x:c r="AF238" s="13" t="str"/>
      <x:c r="AG238" s="13" t="str"/>
      <x:c r="AH238" s="13" t="str"/>
      <x:c r="AI238" s="16" t="str">
        <x:f>IF(AND(W238="REVIEWED",X238&lt;&gt;"",Y238&lt;&gt;"",COUNTA(Z238:AF238)=7,COUNTIF(Z238:AF238,"UNCLEAR")=0,(COUNTIF(Z238:AF238,"0")+COUNTIF(Z238:AF238,"1")+COUNTIF(Z238:AF238,"2"))&gt;0,AG238&lt;&gt;"",AH238&lt;&gt;"",AJ238&lt;&gt;""),(COUNTIF(Z238:AF238,"1")+2*COUNTIF(Z238:AF238,"2"))/(2*(COUNTIF(Z238:AF238,"0")+COUNTIF(Z238:AF238,"1")+COUNTIF(Z238:AF238,"2"))),"")</x:f>
      </x:c>
      <x:c r="AJ238" s="14" t="str"/>
      <x:c r="AK238" s="14" t="str"/>
      <x:c r="AL238" s="14" t="str"/>
      <x:c r="AM238" s="9" t="str">
        <x:v>DETERMINISTIC_FAIL</x:v>
      </x:c>
      <x:c r="AN238" s="9" t="str">
        <x:v>9-1.3.2.1.4.1</x:v>
      </x:c>
      <x:c r="AO238" s="9" t="str">
        <x:v>MVP/SHACL_GENERATION_PIPELINE/experiments/LUNA_CONTEXTUAL_SINGLESHOT/RUN_01/runs/RUN-IMO26-010-20260831T154237490681Z/artifacts/attempt_01/extracted_shape.ttl</x:v>
      </x:c>
      <x:c r="AP238" s="9" t="str">
        <x:v>04258c5e81286922a2b4980ecc366e3eb87731894e0faa00f07ac19c78229441</x:v>
      </x:c>
      <x:c r="AQ238" s="52" t="inlineStr">
        <x:is>
          <x:t xml:space="preserve">ERROR</x:t>
        </x:is>
      </x:c>
      <x:c r="AR238" s="53" t="inlineStr">
        <x:is>
          <x:t xml:space="preserve">ERROR</x:t>
        </x:is>
      </x:c>
      <x:c r="AS238" s="53" t="inlineStr">
        <x:is>
          <x:t xml:space="preserve">IMO26-010-A-P02=ERROR | IMO26-010-A-F02=ERROR</x:t>
        </x:is>
      </x:c>
      <x:c r="AT238" s="53" t="inlineStr">
        <x:is>
          <x:t xml:space="preserve"/>
        </x:is>
      </x:c>
      <x:c r="AU238" s="53" t="inlineStr">
        <x:is>
          <x:t xml:space="preserve"/>
        </x:is>
      </x:c>
      <x:c r="AV238" s="53" t="inlineStr">
        <x:is>
          <x:t xml:space="preserve"/>
        </x:is>
      </x:c>
      <x:c r="AW238" s="53" t="inlineStr">
        <x:is>
          <x:t xml:space="preserve"/>
        </x:is>
      </x:c>
      <x:c r="AX238" s="53" t="inlineStr">
        <x:is>
          <x:t xml:space="preserve"/>
        </x:is>
      </x:c>
      <x:c r="AY238" s="53" t="inlineStr">
        <x:is>
          <x:t xml:space="preserve"/>
        </x:is>
      </x:c>
      <x:c r="AZ238" s="53" t="inlineStr">
        <x:is>
          <x:t xml:space="preserve"/>
        </x:is>
      </x:c>
      <x:c r="BA238" s="54"/>
      <x:c r="BB238" s="54"/>
      <x:c r="BC238" s="54"/>
      <x:c r="BD238" s="55" t="str">
        <x:f>IF(OR(W238&lt;&gt;"REVIEWED",COUNTIF(BA238:BC238,"UNCLEAR")&gt;0,COUNTA(BA238:BC238)&lt;3,(COUNTIF(BA238:BC238,"0")+COUNTIF(BA238:BC238,"1")+COUNTIF(BA238:BC238,"2"))=0,AJ238=""),"",(COUNTIF(BA238:BC238,"1")+2*COUNTIF(BA238:BC238,"2"))/(2*(COUNTIF(BA238:BC238,"0")+COUNTIF(BA238:BC238,"1")+COUNTIF(BA238:BC238,"2"))))</x:f>
      </x:c>
    </x:row>
    <x:row r="239" ht="66" customHeight="1">
      <x:c r="A239" s="9" t="str">
        <x:v>BATCH_24</x:v>
      </x:c>
      <x:c r="B239" s="9" t="n">
        <x:v>233</x:v>
      </x:c>
      <x:c r="C239" s="9" t="str">
        <x:v>TRF-036</x:v>
      </x:c>
      <x:c r="D239" s="9" t="str">
        <x:v>TRAFICOM</x:v>
      </x:c>
      <x:c r="E239" s="9" t="str">
        <x:v>DIRECT_STATIC</x:v>
      </x:c>
      <x:c r="F239" s="9" t="str">
        <x:v>RUN_01</x:v>
      </x:c>
      <x:c r="G239" s="12" t="str">
        <x:v>OFFICIAL_ELIGIBLE_OUTPUT</x:v>
      </x:c>
      <x:c r="H239" s="12" t="str">
        <x:v>SINGLESHOT_CAPTURED_DIAGNOSTIC_PASS</x:v>
      </x:c>
      <x:c r="I239" s="12" t="str">
        <x:v>PARSED</x:v>
      </x:c>
      <x:c r="J239" s="12" t="str">
        <x:v>PASS</x:v>
      </x:c>
      <x:c r="K239" s="9" t="n">
        <x:v>10</x:v>
      </x:c>
      <x:c r="L239" s="9" t="n">
        <x:v>10</x:v>
      </x:c>
      <x:c r="M239" s="9" t="n">
        <x:v>10</x:v>
      </x:c>
      <x:c r="N239" s="9" t="n">
        <x:v>1</x:v>
      </x:c>
      <x:c r="O239" s="9" t="str">
        <x:v>TRF-036-P04</x:v>
      </x:c>
      <x:c r="P239" s="9" t="str">
        <x:v>PASS</x:v>
      </x:c>
      <x:c r="Q239" s="9" t="str">
        <x:v>PASS</x:v>
      </x:c>
      <x:c r="R239" s="9" t="str">
        <x:v>CORRECT_BEHAVIOR</x:v>
      </x:c>
      <x:c r="S239" s="9" t="str">
        <x:v>TRF-036-F03</x:v>
      </x:c>
      <x:c r="T239" s="9" t="str">
        <x:v>FAIL</x:v>
      </x:c>
      <x:c r="U239" s="9" t="str">
        <x:v>FAIL</x:v>
      </x:c>
      <x:c r="V239" s="9" t="str">
        <x:v>CORRECT_BEHAVIOR</x:v>
      </x:c>
      <x:c r="W239" s="13" t="str">
        <x:v>NOT_REVIEWED</x:v>
      </x:c>
      <x:c r="X239" s="13" t="str"/>
      <x:c r="Y239" s="13" t="str"/>
      <x:c r="Z239" s="13" t="str"/>
      <x:c r="AA239" s="13" t="str"/>
      <x:c r="AB239" s="13" t="str"/>
      <x:c r="AC239" s="13" t="str"/>
      <x:c r="AD239" s="13" t="str"/>
      <x:c r="AE239" s="13" t="str"/>
      <x:c r="AF239" s="13" t="str"/>
      <x:c r="AG239" s="13" t="str"/>
      <x:c r="AH239" s="13" t="str"/>
      <x:c r="AI239" s="16" t="str">
        <x:f>IF(AND(W239="REVIEWED",X239&lt;&gt;"",Y239&lt;&gt;"",COUNTA(Z239:AF239)=7,COUNTIF(Z239:AF239,"UNCLEAR")=0,(COUNTIF(Z239:AF239,"0")+COUNTIF(Z239:AF239,"1")+COUNTIF(Z239:AF239,"2"))&gt;0,AG239&lt;&gt;"",AH239&lt;&gt;"",AJ239&lt;&gt;""),(COUNTIF(Z239:AF239,"1")+2*COUNTIF(Z239:AF239,"2"))/(2*(COUNTIF(Z239:AF239,"0")+COUNTIF(Z239:AF239,"1")+COUNTIF(Z239:AF239,"2"))),"")</x:f>
      </x:c>
      <x:c r="AJ239" s="14" t="str"/>
      <x:c r="AK239" s="14" t="str"/>
      <x:c r="AL239" s="14" t="str"/>
      <x:c r="AM239" s="9" t="str"/>
      <x:c r="AN239" s="9" t="str">
        <x:v>4.2.1</x:v>
      </x:c>
      <x:c r="AO239" s="9" t="str">
        <x:v>MVP/SHACL_GENERATION_PIPELINE/experiments/LUNA_CONTEXTUAL_SINGLESHOT/RUN_01/runs/RUN-TRF-036-20260831T160207360916Z/artifacts/attempt_01/extracted_shape.ttl</x:v>
      </x:c>
      <x:c r="AP239" s="9" t="str">
        <x:v>be286c31c732401cafdd1b59760b197dca46e4e2c2e23b31c860dd68ff629fa5</x:v>
      </x:c>
      <x:c r="AQ239" s="52" t="inlineStr">
        <x:is>
          <x:t xml:space="preserve">PASS</x:t>
        </x:is>
      </x:c>
      <x:c r="AR239" s="53" t="inlineStr">
        <x:is>
          <x:t xml:space="preserve">VALID</x:t>
        </x:is>
      </x:c>
      <x:c r="AS239" s="53" t="inlineStr">
        <x:is>
          <x:t xml:space="preserve">TRF-036-P04=ACTIVATED | TRF-036-F03=ACTIVATED</x:t>
        </x:is>
      </x:c>
      <x:c r="AT239" s="53">
        <x:v>6</x:v>
      </x:c>
      <x:c r="AU239" s="53">
        <x:v>29</x:v>
      </x:c>
      <x:c r="AV239" s="53">
        <x:v>121</x:v>
      </x:c>
      <x:c r="AW239" s="53" t="inlineStr">
        <x:is>
          <x:t xml:space="preserve">sh:class, sh:datatype, sh:hasValue, sh:maxCount, sh:maxInclusive, sh:minCount, sh:minInclusive, sh:node, sh:nodeKind, sh:or, sh:property</x:t>
        </x:is>
      </x:c>
      <x:c r="AX239" s="53">
        <x:v>0</x:v>
      </x:c>
      <x:c r="AY239" s="53">
        <x:v>1</x:v>
      </x:c>
      <x:c r="AZ239" s="53">
        <x:v>1</x:v>
      </x:c>
      <x:c r="BA239" s="54"/>
      <x:c r="BB239" s="54"/>
      <x:c r="BC239" s="54"/>
      <x:c r="BD239" s="55" t="str">
        <x:f>IF(OR(W239&lt;&gt;"REVIEWED",COUNTIF(BA239:BC239,"UNCLEAR")&gt;0,COUNTA(BA239:BC239)&lt;3,(COUNTIF(BA239:BC239,"0")+COUNTIF(BA239:BC239,"1")+COUNTIF(BA239:BC239,"2"))=0,AJ239=""),"",(COUNTIF(BA239:BC239,"1")+2*COUNTIF(BA239:BC239,"2"))/(2*(COUNTIF(BA239:BC239,"0")+COUNTIF(BA239:BC239,"1")+COUNTIF(BA239:BC239,"2"))))</x:f>
      </x:c>
    </x:row>
    <x:row r="240" ht="66" customHeight="1">
      <x:c r="A240" s="9" t="str">
        <x:v>BATCH_24</x:v>
      </x:c>
      <x:c r="B240" s="9" t="n">
        <x:v>234</x:v>
      </x:c>
      <x:c r="C240" s="9" t="str">
        <x:v>IMO-123</x:v>
      </x:c>
      <x:c r="D240" s="9" t="str">
        <x:v>IMO</x:v>
      </x:c>
      <x:c r="E240" s="9" t="str">
        <x:v>DIRECT_STATIC</x:v>
      </x:c>
      <x:c r="F240" s="9" t="str">
        <x:v>RUN_01</x:v>
      </x:c>
      <x:c r="G240" s="12" t="str">
        <x:v>OFFICIAL_ELIGIBLE_OUTPUT</x:v>
      </x:c>
      <x:c r="H240" s="12" t="str">
        <x:v>SINGLESHOT_CAPTURED_DIAGNOSTIC_PASS</x:v>
      </x:c>
      <x:c r="I240" s="12" t="str">
        <x:v>PARSED</x:v>
      </x:c>
      <x:c r="J240" s="12" t="str">
        <x:v>PASS</x:v>
      </x:c>
      <x:c r="K240" s="9" t="n">
        <x:v>12</x:v>
      </x:c>
      <x:c r="L240" s="9" t="n">
        <x:v>12</x:v>
      </x:c>
      <x:c r="M240" s="9" t="n">
        <x:v>12</x:v>
      </x:c>
      <x:c r="N240" s="9" t="n">
        <x:v>1</x:v>
      </x:c>
      <x:c r="O240" s="9" t="str">
        <x:v>IMO-123-N-P02</x:v>
      </x:c>
      <x:c r="P240" s="9" t="str">
        <x:v>PASS</x:v>
      </x:c>
      <x:c r="Q240" s="9" t="str">
        <x:v>PASS</x:v>
      </x:c>
      <x:c r="R240" s="9" t="str">
        <x:v>CORRECT_BEHAVIOR</x:v>
      </x:c>
      <x:c r="S240" s="9" t="str">
        <x:v>IMO-123-N-F05</x:v>
      </x:c>
      <x:c r="T240" s="9" t="str">
        <x:v>FAIL</x:v>
      </x:c>
      <x:c r="U240" s="9" t="str">
        <x:v>FAIL</x:v>
      </x:c>
      <x:c r="V240" s="9" t="str">
        <x:v>CORRECT_BEHAVIOR</x:v>
      </x:c>
      <x:c r="W240" s="13" t="str">
        <x:v>NOT_REVIEWED</x:v>
      </x:c>
      <x:c r="X240" s="13" t="str"/>
      <x:c r="Y240" s="13" t="str"/>
      <x:c r="Z240" s="13" t="str"/>
      <x:c r="AA240" s="13" t="str"/>
      <x:c r="AB240" s="13" t="str"/>
      <x:c r="AC240" s="13" t="str"/>
      <x:c r="AD240" s="13" t="str"/>
      <x:c r="AE240" s="13" t="str"/>
      <x:c r="AF240" s="13" t="str"/>
      <x:c r="AG240" s="13" t="str"/>
      <x:c r="AH240" s="13" t="str"/>
      <x:c r="AI240" s="16" t="str">
        <x:f>IF(AND(W240="REVIEWED",X240&lt;&gt;"",Y240&lt;&gt;"",COUNTA(Z240:AF240)=7,COUNTIF(Z240:AF240,"UNCLEAR")=0,(COUNTIF(Z240:AF240,"0")+COUNTIF(Z240:AF240,"1")+COUNTIF(Z240:AF240,"2"))&gt;0,AG240&lt;&gt;"",AH240&lt;&gt;"",AJ240&lt;&gt;""),(COUNTIF(Z240:AF240,"1")+2*COUNTIF(Z240:AF240,"2"))/(2*(COUNTIF(Z240:AF240,"0")+COUNTIF(Z240:AF240,"1")+COUNTIF(Z240:AF240,"2"))),"")</x:f>
      </x:c>
      <x:c r="AJ240" s="14" t="str"/>
      <x:c r="AK240" s="14" t="str"/>
      <x:c r="AL240" s="14" t="str"/>
      <x:c r="AM240" s="9" t="str"/>
      <x:c r="AN240" s="9" t="str">
        <x:v>Part II-A 5.2.1.5</x:v>
      </x:c>
      <x:c r="AO240" s="9" t="str">
        <x:v>MVP/SHACL_GENERATION_PIPELINE/experiments/LUNA_CONTEXTUAL_SINGLESHOT/RUN_01/runs/RUN-IMO-123-20260831T153846017144Z/artifacts/attempt_01/extracted_shape.ttl</x:v>
      </x:c>
      <x:c r="AP240" s="9" t="str">
        <x:v>cf2efe4658c5b9f2f0ea54b3a94db679f322494ac784a7a722ea6b84d4c2aedc</x:v>
      </x:c>
      <x:c r="AQ240" s="52" t="inlineStr">
        <x:is>
          <x:t xml:space="preserve">PASS</x:t>
        </x:is>
      </x:c>
      <x:c r="AR240" s="53" t="inlineStr">
        <x:is>
          <x:t xml:space="preserve">VALID</x:t>
        </x:is>
      </x:c>
      <x:c r="AS240" s="53" t="inlineStr">
        <x:is>
          <x:t xml:space="preserve">IMO-123-N-P02=ACTIVATED | IMO-123-N-F05=ACTIVATED</x:t>
        </x:is>
      </x:c>
      <x:c r="AT240" s="53">
        <x:v>4</x:v>
      </x:c>
      <x:c r="AU240" s="53">
        <x:v>13</x:v>
      </x:c>
      <x:c r="AV240" s="53">
        <x:v>61</x:v>
      </x:c>
      <x:c r="AW240" s="53" t="inlineStr">
        <x:is>
          <x:t xml:space="preserve">sh:class, sh:datatype, sh:hasValue, sh:maxCount, sh:minCount, sh:minInclusive, sh:node, sh:property</x:t>
        </x:is>
      </x:c>
      <x:c r="AX240" s="53">
        <x:v>0</x:v>
      </x:c>
      <x:c r="AY240" s="53">
        <x:v>1</x:v>
      </x:c>
      <x:c r="AZ240" s="53">
        <x:v>0</x:v>
      </x:c>
      <x:c r="BA240" s="54"/>
      <x:c r="BB240" s="54"/>
      <x:c r="BC240" s="54"/>
      <x:c r="BD240" s="55" t="str">
        <x:f>IF(OR(W240&lt;&gt;"REVIEWED",COUNTIF(BA240:BC240,"UNCLEAR")&gt;0,COUNTA(BA240:BC240)&lt;3,(COUNTIF(BA240:BC240,"0")+COUNTIF(BA240:BC240,"1")+COUNTIF(BA240:BC240,"2"))=0,AJ240=""),"",(COUNTIF(BA240:BC240,"1")+2*COUNTIF(BA240:BC240,"2"))/(2*(COUNTIF(BA240:BC240,"0")+COUNTIF(BA240:BC240,"1")+COUNTIF(BA240:BC240,"2"))))</x:f>
      </x:c>
    </x:row>
    <x:row r="241" ht="66" customHeight="1">
      <x:c r="A241" s="9" t="str">
        <x:v>BATCH_24</x:v>
      </x:c>
      <x:c r="B241" s="9" t="n">
        <x:v>235</x:v>
      </x:c>
      <x:c r="C241" s="9" t="str">
        <x:v>IMO-031</x:v>
      </x:c>
      <x:c r="D241" s="9" t="str">
        <x:v>IMO</x:v>
      </x:c>
      <x:c r="E241" s="9" t="str">
        <x:v>DIRECT_STATIC</x:v>
      </x:c>
      <x:c r="F241" s="9" t="str">
        <x:v>RUN_01</x:v>
      </x:c>
      <x:c r="G241" s="12" t="str">
        <x:v>OFFICIAL_ELIGIBLE_OUTPUT</x:v>
      </x:c>
      <x:c r="H241" s="12" t="str">
        <x:v>SINGLESHOT_CAPTURED_DIAGNOSTIC_PASS</x:v>
      </x:c>
      <x:c r="I241" s="12" t="str">
        <x:v>PARSED</x:v>
      </x:c>
      <x:c r="J241" s="12" t="str">
        <x:v>PASS</x:v>
      </x:c>
      <x:c r="K241" s="9" t="n">
        <x:v>7</x:v>
      </x:c>
      <x:c r="L241" s="9" t="n">
        <x:v>7</x:v>
      </x:c>
      <x:c r="M241" s="9" t="n">
        <x:v>5</x:v>
      </x:c>
      <x:c r="N241" s="9" t="n">
        <x:v>0</x:v>
      </x:c>
      <x:c r="O241" s="9" t="str">
        <x:v>IMO-031-P01</x:v>
      </x:c>
      <x:c r="P241" s="9" t="str">
        <x:v>PASS</x:v>
      </x:c>
      <x:c r="Q241" s="9" t="str">
        <x:v>FAIL</x:v>
      </x:c>
      <x:c r="R241" s="9" t="str">
        <x:v>FALSE_REJECT</x:v>
      </x:c>
      <x:c r="S241" s="9" t="str">
        <x:v>IMO-031-F05</x:v>
      </x:c>
      <x:c r="T241" s="9" t="str">
        <x:v>FAIL</x:v>
      </x:c>
      <x:c r="U241" s="9" t="str">
        <x:v>FAIL</x:v>
      </x:c>
      <x:c r="V241" s="9" t="str">
        <x:v>CORRECT_BEHAVIOR</x:v>
      </x:c>
      <x:c r="W241" s="13" t="str">
        <x:v>NOT_REVIEWED</x:v>
      </x:c>
      <x:c r="X241" s="13" t="str"/>
      <x:c r="Y241" s="13" t="str"/>
      <x:c r="Z241" s="13" t="str"/>
      <x:c r="AA241" s="13" t="str"/>
      <x:c r="AB241" s="13" t="str"/>
      <x:c r="AC241" s="13" t="str"/>
      <x:c r="AD241" s="13" t="str"/>
      <x:c r="AE241" s="13" t="str"/>
      <x:c r="AF241" s="13" t="str"/>
      <x:c r="AG241" s="13" t="str"/>
      <x:c r="AH241" s="13" t="str"/>
      <x:c r="AI241" s="16" t="str">
        <x:f>IF(AND(W241="REVIEWED",X241&lt;&gt;"",Y241&lt;&gt;"",COUNTA(Z241:AF241)=7,COUNTIF(Z241:AF241,"UNCLEAR")=0,(COUNTIF(Z241:AF241,"0")+COUNTIF(Z241:AF241,"1")+COUNTIF(Z241:AF241,"2"))&gt;0,AG241&lt;&gt;"",AH241&lt;&gt;"",AJ241&lt;&gt;""),(COUNTIF(Z241:AF241,"1")+2*COUNTIF(Z241:AF241,"2"))/(2*(COUNTIF(Z241:AF241,"0")+COUNTIF(Z241:AF241,"1")+COUNTIF(Z241:AF241,"2"))),"")</x:f>
      </x:c>
      <x:c r="AJ241" s="14" t="str"/>
      <x:c r="AK241" s="14" t="str"/>
      <x:c r="AL241" s="14" t="str"/>
      <x:c r="AM241" s="9" t="str">
        <x:v>ALWAYS_FAIL; RDF_FALSE_REJECT</x:v>
      </x:c>
      <x:c r="AN241" s="9" t="str">
        <x:v>Part I-A 3.3.1</x:v>
      </x:c>
      <x:c r="AO241" s="9" t="str">
        <x:v>MVP/SHACL_GENERATION_PIPELINE/experiments/LUNA_CONTEXTUAL_SINGLESHOT/RUN_01/runs/RUN-IMO-031-20260831T150529112321Z/artifacts/attempt_01/extracted_shape.ttl</x:v>
      </x:c>
      <x:c r="AP241" s="9" t="str">
        <x:v>205b247769c8e990c29fd03178feebade4aa9229b951868d0318be5e77329aa7</x:v>
      </x:c>
      <x:c r="AQ241" s="52" t="inlineStr">
        <x:is>
          <x:t xml:space="preserve">PASS</x:t>
        </x:is>
      </x:c>
      <x:c r="AR241" s="53" t="inlineStr">
        <x:is>
          <x:t xml:space="preserve">VALID</x:t>
        </x:is>
      </x:c>
      <x:c r="AS241" s="53" t="inlineStr">
        <x:is>
          <x:t xml:space="preserve">IMO-031-P01=ACTIVATED | IMO-031-F05=ACTIVATED</x:t>
        </x:is>
      </x:c>
      <x:c r="AT241" s="53">
        <x:v>1</x:v>
      </x:c>
      <x:c r="AU241" s="53">
        <x:v>7</x:v>
      </x:c>
      <x:c r="AV241" s="53">
        <x:v>32</x:v>
      </x:c>
      <x:c r="AW241" s="53" t="inlineStr">
        <x:is>
          <x:t xml:space="preserve">sh:class, sh:datatype, sh:hasValue, sh:in, sh:maxCount, sh:minCount, sh:node, sh:property</x:t>
        </x:is>
      </x:c>
      <x:c r="AX241" s="53">
        <x:v>0</x:v>
      </x:c>
      <x:c r="AY241" s="53">
        <x:v>1</x:v>
      </x:c>
      <x:c r="AZ241" s="53">
        <x:v>0</x:v>
      </x:c>
      <x:c r="BA241" s="54"/>
      <x:c r="BB241" s="54"/>
      <x:c r="BC241" s="54"/>
      <x:c r="BD241" s="55" t="str">
        <x:f>IF(OR(W241&lt;&gt;"REVIEWED",COUNTIF(BA241:BC241,"UNCLEAR")&gt;0,COUNTA(BA241:BC241)&lt;3,(COUNTIF(BA241:BC241,"0")+COUNTIF(BA241:BC241,"1")+COUNTIF(BA241:BC241,"2"))=0,AJ241=""),"",(COUNTIF(BA241:BC241,"1")+2*COUNTIF(BA241:BC241,"2"))/(2*(COUNTIF(BA241:BC241,"0")+COUNTIF(BA241:BC241,"1")+COUNTIF(BA241:BC241,"2"))))</x:f>
      </x:c>
    </x:row>
    <x:row r="242" ht="66" customHeight="1">
      <x:c r="A242" s="9" t="str">
        <x:v>BATCH_24</x:v>
      </x:c>
      <x:c r="B242" s="9" t="n">
        <x:v>236</x:v>
      </x:c>
      <x:c r="C242" s="9" t="str">
        <x:v>IMO-003</x:v>
      </x:c>
      <x:c r="D242" s="9" t="str">
        <x:v>IMO</x:v>
      </x:c>
      <x:c r="E242" s="9" t="str">
        <x:v>DIRECT_STATIC</x:v>
      </x:c>
      <x:c r="F242" s="9" t="str">
        <x:v>RUN_01</x:v>
      </x:c>
      <x:c r="G242" s="12" t="str">
        <x:v>OFFICIAL_ELIGIBLE_OUTPUT</x:v>
      </x:c>
      <x:c r="H242" s="12" t="str">
        <x:v>SINGLESHOT_CAPTURED_DIAGNOSTIC_PASS</x:v>
      </x:c>
      <x:c r="I242" s="12" t="str">
        <x:v>PARSED</x:v>
      </x:c>
      <x:c r="J242" s="12" t="str">
        <x:v>PASS</x:v>
      </x:c>
      <x:c r="K242" s="9" t="n">
        <x:v>6</x:v>
      </x:c>
      <x:c r="L242" s="9" t="n">
        <x:v>6</x:v>
      </x:c>
      <x:c r="M242" s="9" t="n">
        <x:v>5</x:v>
      </x:c>
      <x:c r="N242" s="9" t="n">
        <x:v>0</x:v>
      </x:c>
      <x:c r="O242" s="9" t="str">
        <x:v>IMO-003-P02</x:v>
      </x:c>
      <x:c r="P242" s="9" t="str">
        <x:v>PASS</x:v>
      </x:c>
      <x:c r="Q242" s="9" t="str">
        <x:v>PASS</x:v>
      </x:c>
      <x:c r="R242" s="9" t="str">
        <x:v>CORRECT_BEHAVIOR</x:v>
      </x:c>
      <x:c r="S242" s="9" t="str">
        <x:v>IMO-003-F02</x:v>
      </x:c>
      <x:c r="T242" s="9" t="str">
        <x:v>FAIL</x:v>
      </x:c>
      <x:c r="U242" s="9" t="str">
        <x:v>FAIL</x:v>
      </x:c>
      <x:c r="V242" s="9" t="str">
        <x:v>CORRECT_BEHAVIOR</x:v>
      </x:c>
      <x:c r="W242" s="13" t="str">
        <x:v>NOT_REVIEWED</x:v>
      </x:c>
      <x:c r="X242" s="13" t="str"/>
      <x:c r="Y242" s="13" t="str"/>
      <x:c r="Z242" s="13" t="str"/>
      <x:c r="AA242" s="13" t="str"/>
      <x:c r="AB242" s="13" t="str"/>
      <x:c r="AC242" s="13" t="str"/>
      <x:c r="AD242" s="13" t="str"/>
      <x:c r="AE242" s="13" t="str"/>
      <x:c r="AF242" s="13" t="str"/>
      <x:c r="AG242" s="13" t="str"/>
      <x:c r="AH242" s="13" t="str"/>
      <x:c r="AI242" s="16" t="str">
        <x:f>IF(AND(W242="REVIEWED",X242&lt;&gt;"",Y242&lt;&gt;"",COUNTA(Z242:AF242)=7,COUNTIF(Z242:AF242,"UNCLEAR")=0,(COUNTIF(Z242:AF242,"0")+COUNTIF(Z242:AF242,"1")+COUNTIF(Z242:AF242,"2"))&gt;0,AG242&lt;&gt;"",AH242&lt;&gt;"",AJ242&lt;&gt;""),(COUNTIF(Z242:AF242,"1")+2*COUNTIF(Z242:AF242,"2"))/(2*(COUNTIF(Z242:AF242,"0")+COUNTIF(Z242:AF242,"1")+COUNTIF(Z242:AF242,"2"))),"")</x:f>
      </x:c>
      <x:c r="AJ242" s="14" t="str"/>
      <x:c r="AK242" s="14" t="str"/>
      <x:c r="AL242" s="14" t="str"/>
      <x:c r="AM242" s="9" t="str">
        <x:v>RDF_FALSE_REJECT</x:v>
      </x:c>
      <x:c r="AN242" s="9" t="str">
        <x:v>Introduction 2.3</x:v>
      </x:c>
      <x:c r="AO242" s="9" t="str">
        <x:v>MVP/SHACL_GENERATION_PIPELINE/experiments/LUNA_CONTEXTUAL_SINGLESHOT/RUN_01/runs/RUN-IMO-003-20260831T145322906890Z/artifacts/attempt_01/extracted_shape.ttl</x:v>
      </x:c>
      <x:c r="AP242" s="9" t="str">
        <x:v>6ab5fc338fd0274066af65d9e080b93ecbc3a36b4f6ad5d62707dd7c4f0014bc</x:v>
      </x:c>
      <x:c r="AQ242" s="52" t="inlineStr">
        <x:is>
          <x:t xml:space="preserve">PASS</x:t>
        </x:is>
      </x:c>
      <x:c r="AR242" s="53" t="inlineStr">
        <x:is>
          <x:t xml:space="preserve">VALID</x:t>
        </x:is>
      </x:c>
      <x:c r="AS242" s="53" t="inlineStr">
        <x:is>
          <x:t xml:space="preserve">IMO-003-P02=ACTIVATED | IMO-003-F02=ACTIVATED</x:t>
        </x:is>
      </x:c>
      <x:c r="AT242" s="53">
        <x:v>1</x:v>
      </x:c>
      <x:c r="AU242" s="53">
        <x:v>5</x:v>
      </x:c>
      <x:c r="AV242" s="53">
        <x:v>19</x:v>
      </x:c>
      <x:c r="AW242" s="53" t="inlineStr">
        <x:is>
          <x:t xml:space="preserve">sh:hasValue, sh:in, sh:minCount, sh:nodeKind, sh:or, sh:property</x:t>
        </x:is>
      </x:c>
      <x:c r="AX242" s="53">
        <x:v>0</x:v>
      </x:c>
      <x:c r="AY242" s="53">
        <x:v>1</x:v>
      </x:c>
      <x:c r="AZ242" s="53">
        <x:v>1</x:v>
      </x:c>
      <x:c r="BA242" s="54"/>
      <x:c r="BB242" s="54"/>
      <x:c r="BC242" s="54"/>
      <x:c r="BD242" s="55" t="str">
        <x:f>IF(OR(W242&lt;&gt;"REVIEWED",COUNTIF(BA242:BC242,"UNCLEAR")&gt;0,COUNTA(BA242:BC242)&lt;3,(COUNTIF(BA242:BC242,"0")+COUNTIF(BA242:BC242,"1")+COUNTIF(BA242:BC242,"2"))=0,AJ242=""),"",(COUNTIF(BA242:BC242,"1")+2*COUNTIF(BA242:BC242,"2"))/(2*(COUNTIF(BA242:BC242,"0")+COUNTIF(BA242:BC242,"1")+COUNTIF(BA242:BC242,"2"))))</x:f>
      </x:c>
    </x:row>
    <x:row r="243" ht="66" customHeight="1">
      <x:c r="A243" s="9" t="str">
        <x:v>BATCH_24</x:v>
      </x:c>
      <x:c r="B243" s="9" t="n">
        <x:v>237</x:v>
      </x:c>
      <x:c r="C243" s="9" t="str">
        <x:v>TRF-054</x:v>
      </x:c>
      <x:c r="D243" s="9" t="str">
        <x:v>TRAFICOM</x:v>
      </x:c>
      <x:c r="E243" s="9" t="str">
        <x:v>DIRECT_CALCULATION</x:v>
      </x:c>
      <x:c r="F243" s="9" t="str">
        <x:v>RUN_01</x:v>
      </x:c>
      <x:c r="G243" s="12" t="str">
        <x:v>NO_ELIGIBLE_OUTPUT</x:v>
      </x:c>
      <x:c r="H243" s="12" t="str">
        <x:v>SINGLESHOT_CAPTURED_DIAGNOSTIC_FAIL</x:v>
      </x:c>
      <x:c r="I243" s="12" t="str">
        <x:v>NOT_PARSED</x:v>
      </x:c>
      <x:c r="J243" s="12" t="str">
        <x:v>FAIL</x:v>
      </x:c>
      <x:c r="K243" s="9" t="n">
        <x:v>0</x:v>
      </x:c>
      <x:c r="L243" s="9" t="n">
        <x:v>8</x:v>
      </x:c>
      <x:c r="M243" s="9" t="n">
        <x:v>0</x:v>
      </x:c>
      <x:c r="N243" s="9" t="n">
        <x:v>0</x:v>
      </x:c>
      <x:c r="O243" s="9" t="str">
        <x:v>TRF-054-P03</x:v>
      </x:c>
      <x:c r="P243" s="9" t="str">
        <x:v>PASS</x:v>
      </x:c>
      <x:c r="Q243" s="9" t="str">
        <x:v>NO_VERDICT</x:v>
      </x:c>
      <x:c r="R243" s="9" t="str">
        <x:v>GENERATION_ERROR</x:v>
      </x:c>
      <x:c r="S243" s="9" t="str">
        <x:v>TRF-054-F02</x:v>
      </x:c>
      <x:c r="T243" s="9" t="str">
        <x:v>FAIL</x:v>
      </x:c>
      <x:c r="U243" s="9" t="str">
        <x:v>NO_VERDICT</x:v>
      </x:c>
      <x:c r="V243" s="9" t="str">
        <x:v>GENERATION_ERROR</x:v>
      </x:c>
      <x:c r="W243" s="13" t="str">
        <x:v>NOT_REVIEWED</x:v>
      </x:c>
      <x:c r="X243" s="13" t="str"/>
      <x:c r="Y243" s="13" t="str"/>
      <x:c r="Z243" s="13" t="str"/>
      <x:c r="AA243" s="13" t="str"/>
      <x:c r="AB243" s="13" t="str"/>
      <x:c r="AC243" s="13" t="str"/>
      <x:c r="AD243" s="13" t="str"/>
      <x:c r="AE243" s="13" t="str"/>
      <x:c r="AF243" s="13" t="str"/>
      <x:c r="AG243" s="13" t="str"/>
      <x:c r="AH243" s="13" t="str"/>
      <x:c r="AI243" s="16" t="str">
        <x:f>IF(AND(W243="REVIEWED",X243&lt;&gt;"",Y243&lt;&gt;"",COUNTA(Z243:AF243)=7,COUNTIF(Z243:AF243,"UNCLEAR")=0,(COUNTIF(Z243:AF243,"0")+COUNTIF(Z243:AF243,"1")+COUNTIF(Z243:AF243,"2"))&gt;0,AG243&lt;&gt;"",AH243&lt;&gt;"",AJ243&lt;&gt;""),(COUNTIF(Z243:AF243,"1")+2*COUNTIF(Z243:AF243,"2"))/(2*(COUNTIF(Z243:AF243,"0")+COUNTIF(Z243:AF243,"1")+COUNTIF(Z243:AF243,"2"))),"")</x:f>
      </x:c>
      <x:c r="AJ243" s="14" t="str"/>
      <x:c r="AK243" s="14" t="str"/>
      <x:c r="AL243" s="14" t="str"/>
      <x:c r="AM243" s="9" t="str">
        <x:v>DETERMINISTIC_FAIL</x:v>
      </x:c>
      <x:c r="AN243" s="9" t="str">
        <x:v>4.5.2</x:v>
      </x:c>
      <x:c r="AO243" s="9" t="str">
        <x:v>MVP/SHACL_GENERATION_PIPELINE/experiments/LUNA_CONTEXTUAL_SINGLESHOT/RUN_01/runs/RUN-TRF-054-20260831T161129396293Z/artifacts/attempt_01/extracted_shape.ttl</x:v>
      </x:c>
      <x:c r="AP243" s="9" t="str">
        <x:v>498cbf1c439056145441ab55b2ffe9916fb8234a87b25a10d1a7a8d729ab94a6</x:v>
      </x:c>
      <x:c r="AQ243" s="52" t="inlineStr">
        <x:is>
          <x:t xml:space="preserve">PASS</x:t>
        </x:is>
      </x:c>
      <x:c r="AR243" s="53" t="inlineStr">
        <x:is>
          <x:t xml:space="preserve">VALID</x:t>
        </x:is>
      </x:c>
      <x:c r="AS243" s="53" t="inlineStr">
        <x:is>
          <x:t xml:space="preserve">TRF-054-P03=ACTIVATED | TRF-054-F02=ACTIVATED</x:t>
        </x:is>
      </x:c>
      <x:c r="AT243" s="53">
        <x:v>1</x:v>
      </x:c>
      <x:c r="AU243" s="53">
        <x:v>33</x:v>
      </x:c>
      <x:c r="AV243" s="53">
        <x:v>154</x:v>
      </x:c>
      <x:c r="AW243" s="53" t="inlineStr">
        <x:is>
          <x:t xml:space="preserve">sh:class, sh:datatype, sh:hasValue, sh:maxCount, sh:minCount, sh:node, sh:property</x:t>
        </x:is>
      </x:c>
      <x:c r="AX243" s="53">
        <x:v>1</x:v>
      </x:c>
      <x:c r="AY243" s="53">
        <x:v>1</x:v>
      </x:c>
      <x:c r="AZ243" s="53">
        <x:v>0</x:v>
      </x:c>
      <x:c r="BA243" s="54"/>
      <x:c r="BB243" s="54"/>
      <x:c r="BC243" s="54"/>
      <x:c r="BD243" s="55" t="str">
        <x:f>IF(OR(W243&lt;&gt;"REVIEWED",COUNTIF(BA243:BC243,"UNCLEAR")&gt;0,COUNTA(BA243:BC243)&lt;3,(COUNTIF(BA243:BC243,"0")+COUNTIF(BA243:BC243,"1")+COUNTIF(BA243:BC243,"2"))=0,AJ243=""),"",(COUNTIF(BA243:BC243,"1")+2*COUNTIF(BA243:BC243,"2"))/(2*(COUNTIF(BA243:BC243,"0")+COUNTIF(BA243:BC243,"1")+COUNTIF(BA243:BC243,"2"))))</x:f>
      </x:c>
    </x:row>
    <x:row r="244" ht="66" customHeight="1">
      <x:c r="A244" s="9" t="str">
        <x:v>BATCH_24</x:v>
      </x:c>
      <x:c r="B244" s="9" t="n">
        <x:v>238</x:v>
      </x:c>
      <x:c r="C244" s="9" t="str">
        <x:v>TRF-116</x:v>
      </x:c>
      <x:c r="D244" s="9" t="str">
        <x:v>TRAFICOM</x:v>
      </x:c>
      <x:c r="E244" s="9" t="str">
        <x:v>COMPLEX_READINESS</x:v>
      </x:c>
      <x:c r="F244" s="9" t="str">
        <x:v>RUN_01</x:v>
      </x:c>
      <x:c r="G244" s="12" t="str">
        <x:v>OFFICIAL_ELIGIBLE_OUTPUT</x:v>
      </x:c>
      <x:c r="H244" s="12" t="str">
        <x:v>SINGLESHOT_CAPTURED_DIAGNOSTIC_PASS</x:v>
      </x:c>
      <x:c r="I244" s="12" t="str">
        <x:v>PARSED</x:v>
      </x:c>
      <x:c r="J244" s="12" t="str">
        <x:v>PASS</x:v>
      </x:c>
      <x:c r="K244" s="9" t="n">
        <x:v>4</x:v>
      </x:c>
      <x:c r="L244" s="9" t="n">
        <x:v>4</x:v>
      </x:c>
      <x:c r="M244" s="9" t="n">
        <x:v>4</x:v>
      </x:c>
      <x:c r="N244" s="9" t="n">
        <x:v>1</x:v>
      </x:c>
      <x:c r="O244" s="9" t="str">
        <x:v>TRF-116-P02</x:v>
      </x:c>
      <x:c r="P244" s="9" t="str">
        <x:v>PASS</x:v>
      </x:c>
      <x:c r="Q244" s="9" t="str">
        <x:v>PASS</x:v>
      </x:c>
      <x:c r="R244" s="9" t="str">
        <x:v>CORRECT_BEHAVIOR</x:v>
      </x:c>
      <x:c r="S244" s="9" t="str">
        <x:v>TRF-116-F01</x:v>
      </x:c>
      <x:c r="T244" s="9" t="str">
        <x:v>FAIL</x:v>
      </x:c>
      <x:c r="U244" s="9" t="str">
        <x:v>FAIL</x:v>
      </x:c>
      <x:c r="V244" s="9" t="str">
        <x:v>CORRECT_BEHAVIOR</x:v>
      </x:c>
      <x:c r="W244" s="13" t="str">
        <x:v>NOT_REVIEWED</x:v>
      </x:c>
      <x:c r="X244" s="13" t="str"/>
      <x:c r="Y244" s="13" t="str"/>
      <x:c r="Z244" s="13" t="str"/>
      <x:c r="AA244" s="13" t="str"/>
      <x:c r="AB244" s="13" t="str"/>
      <x:c r="AC244" s="13" t="str"/>
      <x:c r="AD244" s="13" t="str"/>
      <x:c r="AE244" s="13" t="str"/>
      <x:c r="AF244" s="13" t="str"/>
      <x:c r="AG244" s="13" t="str"/>
      <x:c r="AH244" s="13" t="str"/>
      <x:c r="AI244" s="16" t="str">
        <x:f>IF(AND(W244="REVIEWED",X244&lt;&gt;"",Y244&lt;&gt;"",COUNTA(Z244:AF244)=7,COUNTIF(Z244:AF244,"UNCLEAR")=0,(COUNTIF(Z244:AF244,"0")+COUNTIF(Z244:AF244,"1")+COUNTIF(Z244:AF244,"2"))&gt;0,AG244&lt;&gt;"",AH244&lt;&gt;"",AJ244&lt;&gt;""),(COUNTIF(Z244:AF244,"1")+2*COUNTIF(Z244:AF244,"2"))/(2*(COUNTIF(Z244:AF244,"0")+COUNTIF(Z244:AF244,"1")+COUNTIF(Z244:AF244,"2"))),"")</x:f>
      </x:c>
      <x:c r="AJ244" s="14" t="str"/>
      <x:c r="AK244" s="14" t="str"/>
      <x:c r="AL244" s="14" t="str"/>
      <x:c r="AM244" s="9" t="str"/>
      <x:c r="AN244" s="9" t="str">
        <x:v>6.6.5.2</x:v>
      </x:c>
      <x:c r="AO244" s="9" t="str">
        <x:v>MVP/SHACL_GENERATION_PIPELINE/experiments/LUNA_CONTEXTUAL_SINGLESHOT/RUN_01/runs/RUN-TRF-116-20260831T163324102125Z/artifacts/attempt_01/extracted_shape.ttl</x:v>
      </x:c>
      <x:c r="AP244" s="9" t="str">
        <x:v>aded6687e5088e46c5706ab3d101ec82fd5e33b351be9de1e37de65fe72c6dfa</x:v>
      </x:c>
      <x:c r="AQ244" s="52" t="inlineStr">
        <x:is>
          <x:t xml:space="preserve">PASS</x:t>
        </x:is>
      </x:c>
      <x:c r="AR244" s="53" t="inlineStr">
        <x:is>
          <x:t xml:space="preserve">VALID</x:t>
        </x:is>
      </x:c>
      <x:c r="AS244" s="53" t="inlineStr">
        <x:is>
          <x:t xml:space="preserve">TRF-116-P02=ACTIVATED | TRF-116-F01=ACTIVATED</x:t>
        </x:is>
      </x:c>
      <x:c r="AT244" s="53">
        <x:v>1</x:v>
      </x:c>
      <x:c r="AU244" s="53">
        <x:v>10</x:v>
      </x:c>
      <x:c r="AV244" s="53">
        <x:v>40</x:v>
      </x:c>
      <x:c r="AW244" s="53" t="inlineStr">
        <x:is>
          <x:t xml:space="preserve">sh:datatype, sh:hasValue, sh:maxCount, sh:minCount, sh:node, sh:property</x:t>
        </x:is>
      </x:c>
      <x:c r="AX244" s="53">
        <x:v>0</x:v>
      </x:c>
      <x:c r="AY244" s="53">
        <x:v>1</x:v>
      </x:c>
      <x:c r="AZ244" s="53">
        <x:v>0</x:v>
      </x:c>
      <x:c r="BA244" s="54"/>
      <x:c r="BB244" s="54"/>
      <x:c r="BC244" s="54"/>
      <x:c r="BD244" s="55" t="str">
        <x:f>IF(OR(W244&lt;&gt;"REVIEWED",COUNTIF(BA244:BC244,"UNCLEAR")&gt;0,COUNTA(BA244:BC244)&lt;3,(COUNTIF(BA244:BC244,"0")+COUNTIF(BA244:BC244,"1")+COUNTIF(BA244:BC244,"2"))=0,AJ244=""),"",(COUNTIF(BA244:BC244,"1")+2*COUNTIF(BA244:BC244,"2"))/(2*(COUNTIF(BA244:BC244,"0")+COUNTIF(BA244:BC244,"1")+COUNTIF(BA244:BC244,"2"))))</x:f>
      </x:c>
    </x:row>
    <x:row r="245" ht="66" customHeight="1">
      <x:c r="A245" s="9" t="str">
        <x:v>BATCH_24</x:v>
      </x:c>
      <x:c r="B245" s="9" t="n">
        <x:v>239</x:v>
      </x:c>
      <x:c r="C245" s="9" t="str">
        <x:v>TRF-077</x:v>
      </x:c>
      <x:c r="D245" s="9" t="str">
        <x:v>TRAFICOM</x:v>
      </x:c>
      <x:c r="E245" s="9" t="str">
        <x:v>DIRECT_STATIC</x:v>
      </x:c>
      <x:c r="F245" s="9" t="str">
        <x:v>RUN_01</x:v>
      </x:c>
      <x:c r="G245" s="12" t="str">
        <x:v>OFFICIAL_ELIGIBLE_OUTPUT</x:v>
      </x:c>
      <x:c r="H245" s="12" t="str">
        <x:v>SINGLESHOT_CAPTURED_DIAGNOSTIC_PASS</x:v>
      </x:c>
      <x:c r="I245" s="12" t="str">
        <x:v>PARSED</x:v>
      </x:c>
      <x:c r="J245" s="12" t="str">
        <x:v>PASS</x:v>
      </x:c>
      <x:c r="K245" s="9" t="n">
        <x:v>6</x:v>
      </x:c>
      <x:c r="L245" s="9" t="n">
        <x:v>6</x:v>
      </x:c>
      <x:c r="M245" s="9" t="n">
        <x:v>3</x:v>
      </x:c>
      <x:c r="N245" s="9" t="n">
        <x:v>0</x:v>
      </x:c>
      <x:c r="O245" s="9" t="str">
        <x:v>TRF-077-P03</x:v>
      </x:c>
      <x:c r="P245" s="9" t="str">
        <x:v>PASS</x:v>
      </x:c>
      <x:c r="Q245" s="9" t="str">
        <x:v>FAIL</x:v>
      </x:c>
      <x:c r="R245" s="9" t="str">
        <x:v>FALSE_REJECT</x:v>
      </x:c>
      <x:c r="S245" s="9" t="str">
        <x:v>TRF-077-F01</x:v>
      </x:c>
      <x:c r="T245" s="9" t="str">
        <x:v>FAIL</x:v>
      </x:c>
      <x:c r="U245" s="9" t="str">
        <x:v>FAIL</x:v>
      </x:c>
      <x:c r="V245" s="9" t="str">
        <x:v>CORRECT_BEHAVIOR</x:v>
      </x:c>
      <x:c r="W245" s="13" t="str">
        <x:v>NOT_REVIEWED</x:v>
      </x:c>
      <x:c r="X245" s="13" t="str"/>
      <x:c r="Y245" s="13" t="str"/>
      <x:c r="Z245" s="13" t="str"/>
      <x:c r="AA245" s="13" t="str"/>
      <x:c r="AB245" s="13" t="str"/>
      <x:c r="AC245" s="13" t="str"/>
      <x:c r="AD245" s="13" t="str"/>
      <x:c r="AE245" s="13" t="str"/>
      <x:c r="AF245" s="13" t="str"/>
      <x:c r="AG245" s="13" t="str"/>
      <x:c r="AH245" s="13" t="str"/>
      <x:c r="AI245" s="16" t="str">
        <x:f>IF(AND(W245="REVIEWED",X245&lt;&gt;"",Y245&lt;&gt;"",COUNTA(Z245:AF245)=7,COUNTIF(Z245:AF245,"UNCLEAR")=0,(COUNTIF(Z245:AF245,"0")+COUNTIF(Z245:AF245,"1")+COUNTIF(Z245:AF245,"2"))&gt;0,AG245&lt;&gt;"",AH245&lt;&gt;"",AJ245&lt;&gt;""),(COUNTIF(Z245:AF245,"1")+2*COUNTIF(Z245:AF245,"2"))/(2*(COUNTIF(Z245:AF245,"0")+COUNTIF(Z245:AF245,"1")+COUNTIF(Z245:AF245,"2"))),"")</x:f>
      </x:c>
      <x:c r="AJ245" s="14" t="str"/>
      <x:c r="AK245" s="14" t="str"/>
      <x:c r="AL245" s="14" t="str"/>
      <x:c r="AM245" s="9" t="str">
        <x:v>ALWAYS_FAIL; RDF_FALSE_REJECT</x:v>
      </x:c>
      <x:c r="AN245" s="9" t="str">
        <x:v>6.5.1.8</x:v>
      </x:c>
      <x:c r="AO245" s="9" t="str">
        <x:v>MVP/SHACL_GENERATION_PIPELINE/experiments/LUNA_CONTEXTUAL_SINGLESHOT/RUN_01/runs/RUN-TRF-077-20260831T162036078618Z/artifacts/attempt_01/extracted_shape.ttl</x:v>
      </x:c>
      <x:c r="AP245" s="9" t="str">
        <x:v>3aee002467fb2ca715879cf2f7beb86791ef67d9a368af92ae09892b78d957c0</x:v>
      </x:c>
      <x:c r="AQ245" s="52" t="inlineStr">
        <x:is>
          <x:t xml:space="preserve">PASS</x:t>
        </x:is>
      </x:c>
      <x:c r="AR245" s="53" t="inlineStr">
        <x:is>
          <x:t xml:space="preserve">VALID</x:t>
        </x:is>
      </x:c>
      <x:c r="AS245" s="53" t="inlineStr">
        <x:is>
          <x:t xml:space="preserve">TRF-077-P03=ACTIVATED | TRF-077-F01=ACTIVATED</x:t>
        </x:is>
      </x:c>
      <x:c r="AT245" s="53">
        <x:v>1</x:v>
      </x:c>
      <x:c r="AU245" s="53">
        <x:v>15</x:v>
      </x:c>
      <x:c r="AV245" s="53">
        <x:v>73</x:v>
      </x:c>
      <x:c r="AW245" s="53" t="inlineStr">
        <x:is>
          <x:t xml:space="preserve">sh:class, sh:datatype, sh:hasValue, sh:maxCount, sh:maxInclusive, sh:minCount, sh:minInclusive, sh:node, sh:or, sh:property</x:t>
        </x:is>
      </x:c>
      <x:c r="AX245" s="53">
        <x:v>1</x:v>
      </x:c>
      <x:c r="AY245" s="53">
        <x:v>1</x:v>
      </x:c>
      <x:c r="AZ245" s="53">
        <x:v>1</x:v>
      </x:c>
      <x:c r="BA245" s="54"/>
      <x:c r="BB245" s="54"/>
      <x:c r="BC245" s="54"/>
      <x:c r="BD245" s="55" t="str">
        <x:f>IF(OR(W245&lt;&gt;"REVIEWED",COUNTIF(BA245:BC245,"UNCLEAR")&gt;0,COUNTA(BA245:BC245)&lt;3,(COUNTIF(BA245:BC245,"0")+COUNTIF(BA245:BC245,"1")+COUNTIF(BA245:BC245,"2"))=0,AJ245=""),"",(COUNTIF(BA245:BC245,"1")+2*COUNTIF(BA245:BC245,"2"))/(2*(COUNTIF(BA245:BC245,"0")+COUNTIF(BA245:BC245,"1")+COUNTIF(BA245:BC245,"2"))))</x:f>
      </x:c>
    </x:row>
    <x:row r="246" ht="66" customHeight="1">
      <x:c r="A246" s="9" t="str">
        <x:v>BATCH_24</x:v>
      </x:c>
      <x:c r="B246" s="9" t="n">
        <x:v>240</x:v>
      </x:c>
      <x:c r="C246" s="9" t="str">
        <x:v>TRF-051</x:v>
      </x:c>
      <x:c r="D246" s="9" t="str">
        <x:v>TRAFICOM</x:v>
      </x:c>
      <x:c r="E246" s="9" t="str">
        <x:v>COMPLEX_READINESS</x:v>
      </x:c>
      <x:c r="F246" s="9" t="str">
        <x:v>RUN_01</x:v>
      </x:c>
      <x:c r="G246" s="12" t="str">
        <x:v>OFFICIAL_ELIGIBLE_OUTPUT</x:v>
      </x:c>
      <x:c r="H246" s="12" t="str">
        <x:v>SINGLESHOT_CAPTURED_DIAGNOSTIC_PASS</x:v>
      </x:c>
      <x:c r="I246" s="12" t="str">
        <x:v>PARSED</x:v>
      </x:c>
      <x:c r="J246" s="12" t="str">
        <x:v>PASS</x:v>
      </x:c>
      <x:c r="K246" s="9" t="n">
        <x:v>11</x:v>
      </x:c>
      <x:c r="L246" s="9" t="n">
        <x:v>11</x:v>
      </x:c>
      <x:c r="M246" s="9" t="n">
        <x:v>11</x:v>
      </x:c>
      <x:c r="N246" s="9" t="n">
        <x:v>1</x:v>
      </x:c>
      <x:c r="O246" s="9" t="str">
        <x:v>TRF-051-P01</x:v>
      </x:c>
      <x:c r="P246" s="9" t="str">
        <x:v>PASS</x:v>
      </x:c>
      <x:c r="Q246" s="9" t="str">
        <x:v>PASS</x:v>
      </x:c>
      <x:c r="R246" s="9" t="str">
        <x:v>CORRECT_BEHAVIOR</x:v>
      </x:c>
      <x:c r="S246" s="9" t="str">
        <x:v>TRF-051-F05</x:v>
      </x:c>
      <x:c r="T246" s="9" t="str">
        <x:v>FAIL</x:v>
      </x:c>
      <x:c r="U246" s="9" t="str">
        <x:v>FAIL</x:v>
      </x:c>
      <x:c r="V246" s="9" t="str">
        <x:v>CORRECT_BEHAVIOR</x:v>
      </x:c>
      <x:c r="W246" s="13" t="str">
        <x:v>NOT_REVIEWED</x:v>
      </x:c>
      <x:c r="X246" s="13" t="str"/>
      <x:c r="Y246" s="13" t="str"/>
      <x:c r="Z246" s="13" t="str"/>
      <x:c r="AA246" s="13" t="str"/>
      <x:c r="AB246" s="13" t="str"/>
      <x:c r="AC246" s="13" t="str"/>
      <x:c r="AD246" s="13" t="str"/>
      <x:c r="AE246" s="13" t="str"/>
      <x:c r="AF246" s="13" t="str"/>
      <x:c r="AG246" s="13" t="str"/>
      <x:c r="AH246" s="13" t="str"/>
      <x:c r="AI246" s="16" t="str">
        <x:f>IF(AND(W246="REVIEWED",X246&lt;&gt;"",Y246&lt;&gt;"",COUNTA(Z246:AF246)=7,COUNTIF(Z246:AF246,"UNCLEAR")=0,(COUNTIF(Z246:AF246,"0")+COUNTIF(Z246:AF246,"1")+COUNTIF(Z246:AF246,"2"))&gt;0,AG246&lt;&gt;"",AH246&lt;&gt;"",AJ246&lt;&gt;""),(COUNTIF(Z246:AF246,"1")+2*COUNTIF(Z246:AF246,"2"))/(2*(COUNTIF(Z246:AF246,"0")+COUNTIF(Z246:AF246,"1")+COUNTIF(Z246:AF246,"2"))),"")</x:f>
      </x:c>
      <x:c r="AJ246" s="14" t="str"/>
      <x:c r="AK246" s="14" t="str"/>
      <x:c r="AL246" s="14" t="str"/>
      <x:c r="AM246" s="9" t="str"/>
      <x:c r="AN246" s="9" t="str">
        <x:v>4.4.4.2</x:v>
      </x:c>
      <x:c r="AO246" s="9" t="str">
        <x:v>MVP/SHACL_GENERATION_PIPELINE/experiments/LUNA_CONTEXTUAL_SINGLESHOT/RUN_01/runs/RUN-TRF-051-20260831T160954120572Z/artifacts/attempt_01/extracted_shape.ttl</x:v>
      </x:c>
      <x:c r="AP246" s="9" t="str">
        <x:v>5a295d9588e4ed60bcc9fc49263d1331113dafe1ab561b5bc43cfa8dc47c03ab</x:v>
      </x:c>
      <x:c r="AQ246" s="52" t="inlineStr">
        <x:is>
          <x:t xml:space="preserve">PASS</x:t>
        </x:is>
      </x:c>
      <x:c r="AR246" s="53" t="inlineStr">
        <x:is>
          <x:t xml:space="preserve">VALID</x:t>
        </x:is>
      </x:c>
      <x:c r="AS246" s="53" t="inlineStr">
        <x:is>
          <x:t xml:space="preserve">TRF-051-P01=ACTIVATED | TRF-051-F05=ACTIVATED</x:t>
        </x:is>
      </x:c>
      <x:c r="AT246" s="53">
        <x:v>1</x:v>
      </x:c>
      <x:c r="AU246" s="53">
        <x:v>17</x:v>
      </x:c>
      <x:c r="AV246" s="53">
        <x:v>69</x:v>
      </x:c>
      <x:c r="AW246" s="53" t="inlineStr">
        <x:is>
          <x:t xml:space="preserve">sh:class, sh:datatype, sh:hasValue, sh:maxCount, sh:minCount, sh:minInclusive, sh:node, sh:property</x:t>
        </x:is>
      </x:c>
      <x:c r="AX246" s="53">
        <x:v>0</x:v>
      </x:c>
      <x:c r="AY246" s="53">
        <x:v>1</x:v>
      </x:c>
      <x:c r="AZ246" s="53">
        <x:v>0</x:v>
      </x:c>
      <x:c r="BA246" s="54"/>
      <x:c r="BB246" s="54"/>
      <x:c r="BC246" s="54"/>
      <x:c r="BD246" s="55" t="str">
        <x:f>IF(OR(W246&lt;&gt;"REVIEWED",COUNTIF(BA246:BC246,"UNCLEAR")&gt;0,COUNTA(BA246:BC246)&lt;3,(COUNTIF(BA246:BC246,"0")+COUNTIF(BA246:BC246,"1")+COUNTIF(BA246:BC246,"2"))=0,AJ246=""),"",(COUNTIF(BA246:BC246,"1")+2*COUNTIF(BA246:BC246,"2"))/(2*(COUNTIF(BA246:BC246,"0")+COUNTIF(BA246:BC246,"1")+COUNTIF(BA246:BC246,"2"))))</x:f>
      </x:c>
    </x:row>
    <x:row r="247" ht="66" customHeight="1">
      <x:c r="A247" s="9" t="str">
        <x:v>BATCH_25</x:v>
      </x:c>
      <x:c r="B247" s="9" t="n">
        <x:v>241</x:v>
      </x:c>
      <x:c r="C247" s="9" t="str">
        <x:v>IMO26-017</x:v>
      </x:c>
      <x:c r="D247" s="9" t="str">
        <x:v>IMO26</x:v>
      </x:c>
      <x:c r="E247" s="9" t="str">
        <x:v>DIRECT_STATIC</x:v>
      </x:c>
      <x:c r="F247" s="9" t="str">
        <x:v>RUN_01</x:v>
      </x:c>
      <x:c r="G247" s="12" t="str">
        <x:v>OFFICIAL_ELIGIBLE_OUTPUT</x:v>
      </x:c>
      <x:c r="H247" s="12" t="str">
        <x:v>SINGLESHOT_CAPTURED_DIAGNOSTIC_PASS</x:v>
      </x:c>
      <x:c r="I247" s="12" t="str">
        <x:v>PARSED</x:v>
      </x:c>
      <x:c r="J247" s="12" t="str">
        <x:v>PASS</x:v>
      </x:c>
      <x:c r="K247" s="9" t="n">
        <x:v>8</x:v>
      </x:c>
      <x:c r="L247" s="9" t="n">
        <x:v>8</x:v>
      </x:c>
      <x:c r="M247" s="9" t="n">
        <x:v>7</x:v>
      </x:c>
      <x:c r="N247" s="9" t="n">
        <x:v>0</x:v>
      </x:c>
      <x:c r="O247" s="9" t="str">
        <x:v>IMO26-017-B-P04</x:v>
      </x:c>
      <x:c r="P247" s="9" t="str">
        <x:v>PASS</x:v>
      </x:c>
      <x:c r="Q247" s="9" t="str">
        <x:v>PASS</x:v>
      </x:c>
      <x:c r="R247" s="9" t="str">
        <x:v>CORRECT_BEHAVIOR</x:v>
      </x:c>
      <x:c r="S247" s="9" t="str">
        <x:v>IMO26-017-B-F01</x:v>
      </x:c>
      <x:c r="T247" s="9" t="str">
        <x:v>FAIL</x:v>
      </x:c>
      <x:c r="U247" s="9" t="str">
        <x:v>FAIL</x:v>
      </x:c>
      <x:c r="V247" s="9" t="str">
        <x:v>CORRECT_BEHAVIOR</x:v>
      </x:c>
      <x:c r="W247" s="13" t="str">
        <x:v>NOT_REVIEWED</x:v>
      </x:c>
      <x:c r="X247" s="13" t="str"/>
      <x:c r="Y247" s="13" t="str"/>
      <x:c r="Z247" s="13" t="str"/>
      <x:c r="AA247" s="13" t="str"/>
      <x:c r="AB247" s="13" t="str"/>
      <x:c r="AC247" s="13" t="str"/>
      <x:c r="AD247" s="13" t="str"/>
      <x:c r="AE247" s="13" t="str"/>
      <x:c r="AF247" s="13" t="str"/>
      <x:c r="AG247" s="13" t="str"/>
      <x:c r="AH247" s="13" t="str"/>
      <x:c r="AI247" s="16" t="str">
        <x:f>IF(AND(W247="REVIEWED",X247&lt;&gt;"",Y247&lt;&gt;"",COUNTA(Z247:AF247)=7,COUNTIF(Z247:AF247,"UNCLEAR")=0,(COUNTIF(Z247:AF247,"0")+COUNTIF(Z247:AF247,"1")+COUNTIF(Z247:AF247,"2"))&gt;0,AG247&lt;&gt;"",AH247&lt;&gt;"",AJ247&lt;&gt;""),(COUNTIF(Z247:AF247,"1")+2*COUNTIF(Z247:AF247,"2"))/(2*(COUNTIF(Z247:AF247,"0")+COUNTIF(Z247:AF247,"1")+COUNTIF(Z247:AF247,"2"))),"")</x:f>
      </x:c>
      <x:c r="AJ247" s="14" t="str"/>
      <x:c r="AK247" s="14" t="str"/>
      <x:c r="AL247" s="14" t="str"/>
      <x:c r="AM247" s="9" t="str">
        <x:v>RDF_FALSE_REJECT</x:v>
      </x:c>
      <x:c r="AN247" s="9" t="str">
        <x:v>11-1.2</x:v>
      </x:c>
      <x:c r="AO247" s="9" t="str">
        <x:v>MVP/SHACL_GENERATION_PIPELINE/experiments/LUNA_CONTEXTUAL_SINGLESHOT/RUN_01/runs/RUN-IMO26-017-20260831T154540523616Z/artifacts/attempt_01/extracted_shape.ttl</x:v>
      </x:c>
      <x:c r="AP247" s="9" t="str">
        <x:v>77ec9cae2a5b9c9ac04f7e8f54e20bde0ebf2ab063f823bb7acf8b896b1b2ecb</x:v>
      </x:c>
      <x:c r="AQ247" s="52" t="inlineStr">
        <x:is>
          <x:t xml:space="preserve">PASS</x:t>
        </x:is>
      </x:c>
      <x:c r="AR247" s="53" t="inlineStr">
        <x:is>
          <x:t xml:space="preserve">VALID</x:t>
        </x:is>
      </x:c>
      <x:c r="AS247" s="53" t="inlineStr">
        <x:is>
          <x:t xml:space="preserve">IMO26-017-B-P04=ACTIVATED | IMO26-017-B-F01=ACTIVATED</x:t>
        </x:is>
      </x:c>
      <x:c r="AT247" s="53">
        <x:v>1</x:v>
      </x:c>
      <x:c r="AU247" s="53">
        <x:v>4</x:v>
      </x:c>
      <x:c r="AV247" s="53">
        <x:v>21</x:v>
      </x:c>
      <x:c r="AW247" s="53" t="inlineStr">
        <x:is>
          <x:t xml:space="preserve">sh:datatype, sh:hasValue, sh:maxCount, sh:minCount, sh:or, sh:property</x:t>
        </x:is>
      </x:c>
      <x:c r="AX247" s="53">
        <x:v>0</x:v>
      </x:c>
      <x:c r="AY247" s="53">
        <x:v>1</x:v>
      </x:c>
      <x:c r="AZ247" s="53">
        <x:v>1</x:v>
      </x:c>
      <x:c r="BA247" s="54"/>
      <x:c r="BB247" s="54"/>
      <x:c r="BC247" s="54"/>
      <x:c r="BD247" s="55" t="str">
        <x:f>IF(OR(W247&lt;&gt;"REVIEWED",COUNTIF(BA247:BC247,"UNCLEAR")&gt;0,COUNTA(BA247:BC247)&lt;3,(COUNTIF(BA247:BC247,"0")+COUNTIF(BA247:BC247,"1")+COUNTIF(BA247:BC247,"2"))=0,AJ247=""),"",(COUNTIF(BA247:BC247,"1")+2*COUNTIF(BA247:BC247,"2"))/(2*(COUNTIF(BA247:BC247,"0")+COUNTIF(BA247:BC247,"1")+COUNTIF(BA247:BC247,"2"))))</x:f>
      </x:c>
    </x:row>
    <x:row r="248" ht="66" customHeight="1">
      <x:c r="A248" s="9" t="str">
        <x:v>BATCH_25</x:v>
      </x:c>
      <x:c r="B248" s="9" t="n">
        <x:v>242</x:v>
      </x:c>
      <x:c r="C248" s="9" t="str">
        <x:v>IMO-107</x:v>
      </x:c>
      <x:c r="D248" s="9" t="str">
        <x:v>IMO</x:v>
      </x:c>
      <x:c r="E248" s="9" t="str">
        <x:v>DIRECT_STATIC</x:v>
      </x:c>
      <x:c r="F248" s="9" t="str">
        <x:v>RUN_01</x:v>
      </x:c>
      <x:c r="G248" s="12" t="str">
        <x:v>NO_ELIGIBLE_OUTPUT</x:v>
      </x:c>
      <x:c r="H248" s="12" t="str">
        <x:v>SINGLESHOT_CAPTURED_DIAGNOSTIC_FAIL</x:v>
      </x:c>
      <x:c r="I248" s="12" t="str">
        <x:v>NOT_PARSED</x:v>
      </x:c>
      <x:c r="J248" s="12" t="str">
        <x:v>FAIL</x:v>
      </x:c>
      <x:c r="K248" s="9" t="n">
        <x:v>0</x:v>
      </x:c>
      <x:c r="L248" s="9" t="n">
        <x:v>7</x:v>
      </x:c>
      <x:c r="M248" s="9" t="n">
        <x:v>0</x:v>
      </x:c>
      <x:c r="N248" s="9" t="n">
        <x:v>0</x:v>
      </x:c>
      <x:c r="O248" s="9" t="str">
        <x:v>IMO-107-L-P02</x:v>
      </x:c>
      <x:c r="P248" s="9" t="str">
        <x:v>PASS</x:v>
      </x:c>
      <x:c r="Q248" s="9" t="str">
        <x:v>NO_VERDICT</x:v>
      </x:c>
      <x:c r="R248" s="9" t="str">
        <x:v>GENERATION_ERROR</x:v>
      </x:c>
      <x:c r="S248" s="9" t="str">
        <x:v>IMO-107-L-F03</x:v>
      </x:c>
      <x:c r="T248" s="9" t="str">
        <x:v>FAIL</x:v>
      </x:c>
      <x:c r="U248" s="9" t="str">
        <x:v>NO_VERDICT</x:v>
      </x:c>
      <x:c r="V248" s="9" t="str">
        <x:v>GENERATION_ERROR</x:v>
      </x:c>
      <x:c r="W248" s="13" t="str">
        <x:v>NOT_REVIEWED</x:v>
      </x:c>
      <x:c r="X248" s="13" t="str"/>
      <x:c r="Y248" s="13" t="str"/>
      <x:c r="Z248" s="13" t="str"/>
      <x:c r="AA248" s="13" t="str"/>
      <x:c r="AB248" s="13" t="str"/>
      <x:c r="AC248" s="13" t="str"/>
      <x:c r="AD248" s="13" t="str"/>
      <x:c r="AE248" s="13" t="str"/>
      <x:c r="AF248" s="13" t="str"/>
      <x:c r="AG248" s="13" t="str"/>
      <x:c r="AH248" s="13" t="str"/>
      <x:c r="AI248" s="16" t="str">
        <x:f>IF(AND(W248="REVIEWED",X248&lt;&gt;"",Y248&lt;&gt;"",COUNTA(Z248:AF248)=7,COUNTIF(Z248:AF248,"UNCLEAR")=0,(COUNTIF(Z248:AF248,"0")+COUNTIF(Z248:AF248,"1")+COUNTIF(Z248:AF248,"2"))&gt;0,AG248&lt;&gt;"",AH248&lt;&gt;"",AJ248&lt;&gt;""),(COUNTIF(Z248:AF248,"1")+2*COUNTIF(Z248:AF248,"2"))/(2*(COUNTIF(Z248:AF248,"0")+COUNTIF(Z248:AF248,"1")+COUNTIF(Z248:AF248,"2"))),"")</x:f>
      </x:c>
      <x:c r="AJ248" s="14" t="str"/>
      <x:c r="AK248" s="14" t="str"/>
      <x:c r="AL248" s="14" t="str"/>
      <x:c r="AM248" s="9" t="str">
        <x:v>DETERMINISTIC_FAIL</x:v>
      </x:c>
      <x:c r="AN248" s="9" t="str">
        <x:v>Part II-A 1.1.4</x:v>
      </x:c>
      <x:c r="AO248" s="9" t="str">
        <x:v>MVP/SHACL_GENERATION_PIPELINE/experiments/LUNA_CONTEXTUAL_SINGLESHOT/RUN_01/runs/RUN-IMO-107-20260831T153056455937Z/artifacts/attempt_01/extracted_shape.ttl</x:v>
      </x:c>
      <x:c r="AP248" s="9" t="str">
        <x:v>b8ec7889d32d408b052e934ed73bbc179dcf16e166e43b82040b27a7755b49bb</x:v>
      </x:c>
      <x:c r="AQ248" s="52" t="inlineStr">
        <x:is>
          <x:t xml:space="preserve">ERROR</x:t>
        </x:is>
      </x:c>
      <x:c r="AR248" s="53" t="inlineStr">
        <x:is>
          <x:t xml:space="preserve">ERROR</x:t>
        </x:is>
      </x:c>
      <x:c r="AS248" s="53" t="inlineStr">
        <x:is>
          <x:t xml:space="preserve">IMO-107-L-P02=ERROR | IMO-107-L-F03=ERROR</x:t>
        </x:is>
      </x:c>
      <x:c r="AT248" s="53" t="inlineStr">
        <x:is>
          <x:t xml:space="preserve"/>
        </x:is>
      </x:c>
      <x:c r="AU248" s="53" t="inlineStr">
        <x:is>
          <x:t xml:space="preserve"/>
        </x:is>
      </x:c>
      <x:c r="AV248" s="53" t="inlineStr">
        <x:is>
          <x:t xml:space="preserve"/>
        </x:is>
      </x:c>
      <x:c r="AW248" s="53" t="inlineStr">
        <x:is>
          <x:t xml:space="preserve"/>
        </x:is>
      </x:c>
      <x:c r="AX248" s="53" t="inlineStr">
        <x:is>
          <x:t xml:space="preserve"/>
        </x:is>
      </x:c>
      <x:c r="AY248" s="53" t="inlineStr">
        <x:is>
          <x:t xml:space="preserve"/>
        </x:is>
      </x:c>
      <x:c r="AZ248" s="53" t="inlineStr">
        <x:is>
          <x:t xml:space="preserve"/>
        </x:is>
      </x:c>
      <x:c r="BA248" s="54"/>
      <x:c r="BB248" s="54"/>
      <x:c r="BC248" s="54"/>
      <x:c r="BD248" s="55" t="str">
        <x:f>IF(OR(W248&lt;&gt;"REVIEWED",COUNTIF(BA248:BC248,"UNCLEAR")&gt;0,COUNTA(BA248:BC248)&lt;3,(COUNTIF(BA248:BC248,"0")+COUNTIF(BA248:BC248,"1")+COUNTIF(BA248:BC248,"2"))=0,AJ248=""),"",(COUNTIF(BA248:BC248,"1")+2*COUNTIF(BA248:BC248,"2"))/(2*(COUNTIF(BA248:BC248,"0")+COUNTIF(BA248:BC248,"1")+COUNTIF(BA248:BC248,"2"))))</x:f>
      </x:c>
    </x:row>
    <x:row r="249" ht="66" customHeight="1">
      <x:c r="A249" s="9" t="str">
        <x:v>BATCH_25</x:v>
      </x:c>
      <x:c r="B249" s="9" t="n">
        <x:v>243</x:v>
      </x:c>
      <x:c r="C249" s="9" t="str">
        <x:v>TRF-003</x:v>
      </x:c>
      <x:c r="D249" s="9" t="str">
        <x:v>TRAFICOM</x:v>
      </x:c>
      <x:c r="E249" s="9" t="str">
        <x:v>DIRECT_STATIC</x:v>
      </x:c>
      <x:c r="F249" s="9" t="str">
        <x:v>RUN_01</x:v>
      </x:c>
      <x:c r="G249" s="12" t="str">
        <x:v>OFFICIAL_ELIGIBLE_OUTPUT</x:v>
      </x:c>
      <x:c r="H249" s="12" t="str">
        <x:v>SINGLESHOT_CAPTURED_DIAGNOSTIC_PASS</x:v>
      </x:c>
      <x:c r="I249" s="12" t="str">
        <x:v>PARSED</x:v>
      </x:c>
      <x:c r="J249" s="12" t="str">
        <x:v>PASS</x:v>
      </x:c>
      <x:c r="K249" s="9" t="n">
        <x:v>7</x:v>
      </x:c>
      <x:c r="L249" s="9" t="n">
        <x:v>7</x:v>
      </x:c>
      <x:c r="M249" s="9" t="n">
        <x:v>5</x:v>
      </x:c>
      <x:c r="N249" s="9" t="n">
        <x:v>0</x:v>
      </x:c>
      <x:c r="O249" s="9" t="str">
        <x:v>TRF-003-P04</x:v>
      </x:c>
      <x:c r="P249" s="9" t="str">
        <x:v>PASS</x:v>
      </x:c>
      <x:c r="Q249" s="9" t="str">
        <x:v>PASS</x:v>
      </x:c>
      <x:c r="R249" s="9" t="str">
        <x:v>CORRECT_BEHAVIOR</x:v>
      </x:c>
      <x:c r="S249" s="9" t="str">
        <x:v>TRF-003-F03</x:v>
      </x:c>
      <x:c r="T249" s="9" t="str">
        <x:v>FAIL</x:v>
      </x:c>
      <x:c r="U249" s="9" t="str">
        <x:v>PASS</x:v>
      </x:c>
      <x:c r="V249" s="9" t="str">
        <x:v>FALSE_ACCEPT</x:v>
      </x:c>
      <x:c r="W249" s="13" t="str">
        <x:v>NOT_REVIEWED</x:v>
      </x:c>
      <x:c r="X249" s="13" t="str"/>
      <x:c r="Y249" s="13" t="str"/>
      <x:c r="Z249" s="13" t="str"/>
      <x:c r="AA249" s="13" t="str"/>
      <x:c r="AB249" s="13" t="str"/>
      <x:c r="AC249" s="13" t="str"/>
      <x:c r="AD249" s="13" t="str"/>
      <x:c r="AE249" s="13" t="str"/>
      <x:c r="AF249" s="13" t="str"/>
      <x:c r="AG249" s="13" t="str"/>
      <x:c r="AH249" s="13" t="str"/>
      <x:c r="AI249" s="16" t="str">
        <x:f>IF(AND(W249="REVIEWED",X249&lt;&gt;"",Y249&lt;&gt;"",COUNTA(Z249:AF249)=7,COUNTIF(Z249:AF249,"UNCLEAR")=0,(COUNTIF(Z249:AF249,"0")+COUNTIF(Z249:AF249,"1")+COUNTIF(Z249:AF249,"2"))&gt;0,AG249&lt;&gt;"",AH249&lt;&gt;"",AJ249&lt;&gt;""),(COUNTIF(Z249:AF249,"1")+2*COUNTIF(Z249:AF249,"2"))/(2*(COUNTIF(Z249:AF249,"0")+COUNTIF(Z249:AF249,"1")+COUNTIF(Z249:AF249,"2"))),"")</x:f>
      </x:c>
      <x:c r="AJ249" s="14" t="str"/>
      <x:c r="AK249" s="14" t="str"/>
      <x:c r="AL249" s="14" t="str"/>
      <x:c r="AM249" s="9" t="str">
        <x:v>RDF_FALSE_ACCEPT</x:v>
      </x:c>
      <x:c r="AN249" s="9" t="str">
        <x:v>1.3</x:v>
      </x:c>
      <x:c r="AO249" s="9" t="str">
        <x:v>MVP/SHACL_GENERATION_PIPELINE/experiments/LUNA_CONTEXTUAL_SINGLESHOT/RUN_01/runs/RUN-TRF-003-20260831T154726155411Z/artifacts/attempt_01/extracted_shape.ttl</x:v>
      </x:c>
      <x:c r="AP249" s="9" t="str">
        <x:v>539834b4290e2555be6a4deb9b1f1878b6e895d6ef30040667fb0987bd70576a</x:v>
      </x:c>
      <x:c r="AQ249" s="52" t="inlineStr">
        <x:is>
          <x:t xml:space="preserve">PASS</x:t>
        </x:is>
      </x:c>
      <x:c r="AR249" s="53" t="inlineStr">
        <x:is>
          <x:t xml:space="preserve">VALID</x:t>
        </x:is>
      </x:c>
      <x:c r="AS249" s="53" t="inlineStr">
        <x:is>
          <x:t xml:space="preserve">TRF-003-P04=ACTIVATED | TRF-003-F03=ACTIVATED</x:t>
        </x:is>
      </x:c>
      <x:c r="AT249" s="53">
        <x:v>1</x:v>
      </x:c>
      <x:c r="AU249" s="53">
        <x:v>4</x:v>
      </x:c>
      <x:c r="AV249" s="53">
        <x:v>18</x:v>
      </x:c>
      <x:c r="AW249" s="53" t="inlineStr">
        <x:is>
          <x:t xml:space="preserve">sh:datatype, sh:hasValue, sh:maxExclusive, sh:minCount, sh:minInclusive, sh:nodeKind, sh:or, sh:property</x:t>
        </x:is>
      </x:c>
      <x:c r="AX249" s="53">
        <x:v>0</x:v>
      </x:c>
      <x:c r="AY249" s="53">
        <x:v>1</x:v>
      </x:c>
      <x:c r="AZ249" s="53">
        <x:v>1</x:v>
      </x:c>
      <x:c r="BA249" s="54"/>
      <x:c r="BB249" s="54"/>
      <x:c r="BC249" s="54"/>
      <x:c r="BD249" s="55" t="str">
        <x:f>IF(OR(W249&lt;&gt;"REVIEWED",COUNTIF(BA249:BC249,"UNCLEAR")&gt;0,COUNTA(BA249:BC249)&lt;3,(COUNTIF(BA249:BC249,"0")+COUNTIF(BA249:BC249,"1")+COUNTIF(BA249:BC249,"2"))=0,AJ249=""),"",(COUNTIF(BA249:BC249,"1")+2*COUNTIF(BA249:BC249,"2"))/(2*(COUNTIF(BA249:BC249,"0")+COUNTIF(BA249:BC249,"1")+COUNTIF(BA249:BC249,"2"))))</x:f>
      </x:c>
    </x:row>
    <x:row r="250" ht="66" customHeight="1">
      <x:c r="A250" s="9" t="str">
        <x:v>BATCH_25</x:v>
      </x:c>
      <x:c r="B250" s="9" t="n">
        <x:v>244</x:v>
      </x:c>
      <x:c r="C250" s="9" t="str">
        <x:v>TRF-084</x:v>
      </x:c>
      <x:c r="D250" s="9" t="str">
        <x:v>TRAFICOM</x:v>
      </x:c>
      <x:c r="E250" s="9" t="str">
        <x:v>DIRECT_CALCULATION</x:v>
      </x:c>
      <x:c r="F250" s="9" t="str">
        <x:v>RUN_01</x:v>
      </x:c>
      <x:c r="G250" s="12" t="str">
        <x:v>OFFICIAL_ELIGIBLE_OUTPUT</x:v>
      </x:c>
      <x:c r="H250" s="12" t="str">
        <x:v>SINGLESHOT_CAPTURED_DIAGNOSTIC_PASS</x:v>
      </x:c>
      <x:c r="I250" s="12" t="str">
        <x:v>PARSED</x:v>
      </x:c>
      <x:c r="J250" s="12" t="str">
        <x:v>PASS</x:v>
      </x:c>
      <x:c r="K250" s="9" t="n">
        <x:v>5</x:v>
      </x:c>
      <x:c r="L250" s="9" t="n">
        <x:v>5</x:v>
      </x:c>
      <x:c r="M250" s="9" t="n">
        <x:v>5</x:v>
      </x:c>
      <x:c r="N250" s="9" t="n">
        <x:v>1</x:v>
      </x:c>
      <x:c r="O250" s="9" t="str">
        <x:v>TRF-084-P01</x:v>
      </x:c>
      <x:c r="P250" s="9" t="str">
        <x:v>PASS</x:v>
      </x:c>
      <x:c r="Q250" s="9" t="str">
        <x:v>PASS</x:v>
      </x:c>
      <x:c r="R250" s="9" t="str">
        <x:v>CORRECT_BEHAVIOR</x:v>
      </x:c>
      <x:c r="S250" s="9" t="str">
        <x:v>TRF-084-F02</x:v>
      </x:c>
      <x:c r="T250" s="9" t="str">
        <x:v>FAIL</x:v>
      </x:c>
      <x:c r="U250" s="9" t="str">
        <x:v>FAIL</x:v>
      </x:c>
      <x:c r="V250" s="9" t="str">
        <x:v>CORRECT_BEHAVIOR</x:v>
      </x:c>
      <x:c r="W250" s="13" t="str">
        <x:v>NOT_REVIEWED</x:v>
      </x:c>
      <x:c r="X250" s="13" t="str"/>
      <x:c r="Y250" s="13" t="str"/>
      <x:c r="Z250" s="13" t="str"/>
      <x:c r="AA250" s="13" t="str"/>
      <x:c r="AB250" s="13" t="str"/>
      <x:c r="AC250" s="13" t="str"/>
      <x:c r="AD250" s="13" t="str"/>
      <x:c r="AE250" s="13" t="str"/>
      <x:c r="AF250" s="13" t="str"/>
      <x:c r="AG250" s="13" t="str"/>
      <x:c r="AH250" s="13" t="str"/>
      <x:c r="AI250" s="16" t="str">
        <x:f>IF(AND(W250="REVIEWED",X250&lt;&gt;"",Y250&lt;&gt;"",COUNTA(Z250:AF250)=7,COUNTIF(Z250:AF250,"UNCLEAR")=0,(COUNTIF(Z250:AF250,"0")+COUNTIF(Z250:AF250,"1")+COUNTIF(Z250:AF250,"2"))&gt;0,AG250&lt;&gt;"",AH250&lt;&gt;"",AJ250&lt;&gt;""),(COUNTIF(Z250:AF250,"1")+2*COUNTIF(Z250:AF250,"2"))/(2*(COUNTIF(Z250:AF250,"0")+COUNTIF(Z250:AF250,"1")+COUNTIF(Z250:AF250,"2"))),"")</x:f>
      </x:c>
      <x:c r="AJ250" s="14" t="str"/>
      <x:c r="AK250" s="14" t="str"/>
      <x:c r="AL250" s="14" t="str"/>
      <x:c r="AM250" s="9" t="str"/>
      <x:c r="AN250" s="9" t="str">
        <x:v>6.5.3.1</x:v>
      </x:c>
      <x:c r="AO250" s="9" t="str">
        <x:v>MVP/SHACL_GENERATION_PIPELINE/experiments/LUNA_CONTEXTUAL_SINGLESHOT/RUN_01/runs/RUN-TRF-084-20260831T162423499357Z/artifacts/attempt_01/extracted_shape.ttl</x:v>
      </x:c>
      <x:c r="AP250" s="9" t="str">
        <x:v>d8e27fa45e650478f12e27567eb409dadbbfc863fb9c3970074378408b9d9f68</x:v>
      </x:c>
      <x:c r="AQ250" s="52" t="inlineStr">
        <x:is>
          <x:t xml:space="preserve">PASS</x:t>
        </x:is>
      </x:c>
      <x:c r="AR250" s="53" t="inlineStr">
        <x:is>
          <x:t xml:space="preserve">VALID</x:t>
        </x:is>
      </x:c>
      <x:c r="AS250" s="53" t="inlineStr">
        <x:is>
          <x:t xml:space="preserve">TRF-084-P01=ACTIVATED | TRF-084-F02=ACTIVATED</x:t>
        </x:is>
      </x:c>
      <x:c r="AT250" s="53">
        <x:v>1</x:v>
      </x:c>
      <x:c r="AU250" s="53">
        <x:v>14</x:v>
      </x:c>
      <x:c r="AV250" s="53">
        <x:v>62</x:v>
      </x:c>
      <x:c r="AW250" s="53" t="inlineStr">
        <x:is>
          <x:t xml:space="preserve">sh:class, sh:datatype, sh:hasValue, sh:maxCount, sh:minCount, sh:node, sh:or, sh:property</x:t>
        </x:is>
      </x:c>
      <x:c r="AX250" s="53">
        <x:v>2</x:v>
      </x:c>
      <x:c r="AY250" s="53">
        <x:v>1</x:v>
      </x:c>
      <x:c r="AZ250" s="53">
        <x:v>1</x:v>
      </x:c>
      <x:c r="BA250" s="54"/>
      <x:c r="BB250" s="54"/>
      <x:c r="BC250" s="54"/>
      <x:c r="BD250" s="55" t="str">
        <x:f>IF(OR(W250&lt;&gt;"REVIEWED",COUNTIF(BA250:BC250,"UNCLEAR")&gt;0,COUNTA(BA250:BC250)&lt;3,(COUNTIF(BA250:BC250,"0")+COUNTIF(BA250:BC250,"1")+COUNTIF(BA250:BC250,"2"))=0,AJ250=""),"",(COUNTIF(BA250:BC250,"1")+2*COUNTIF(BA250:BC250,"2"))/(2*(COUNTIF(BA250:BC250,"0")+COUNTIF(BA250:BC250,"1")+COUNTIF(BA250:BC250,"2"))))</x:f>
      </x:c>
    </x:row>
    <x:row r="251" ht="66" customHeight="1">
      <x:c r="A251" s="9" t="str">
        <x:v>BATCH_25</x:v>
      </x:c>
      <x:c r="B251" s="9" t="n">
        <x:v>245</x:v>
      </x:c>
      <x:c r="C251" s="9" t="str">
        <x:v>I2-042</x:v>
      </x:c>
      <x:c r="D251" s="9" t="str">
        <x:v>I2</x:v>
      </x:c>
      <x:c r="E251" s="9" t="str">
        <x:v>DIRECT_CALCULATION</x:v>
      </x:c>
      <x:c r="F251" s="9" t="str">
        <x:v>RUN_01</x:v>
      </x:c>
      <x:c r="G251" s="12" t="str">
        <x:v>OFFICIAL_ELIGIBLE_OUTPUT</x:v>
      </x:c>
      <x:c r="H251" s="12" t="str">
        <x:v>SINGLESHOT_CAPTURED_DIAGNOSTIC_PASS</x:v>
      </x:c>
      <x:c r="I251" s="12" t="str">
        <x:v>PARSED</x:v>
      </x:c>
      <x:c r="J251" s="12" t="str">
        <x:v>PASS</x:v>
      </x:c>
      <x:c r="K251" s="9" t="n">
        <x:v>7</x:v>
      </x:c>
      <x:c r="L251" s="9" t="n">
        <x:v>7</x:v>
      </x:c>
      <x:c r="M251" s="9" t="n">
        <x:v>7</x:v>
      </x:c>
      <x:c r="N251" s="9" t="n">
        <x:v>1</x:v>
      </x:c>
      <x:c r="O251" s="9" t="str">
        <x:v>I2-042-G-P03</x:v>
      </x:c>
      <x:c r="P251" s="9" t="str">
        <x:v>PASS</x:v>
      </x:c>
      <x:c r="Q251" s="9" t="str">
        <x:v>PASS</x:v>
      </x:c>
      <x:c r="R251" s="9" t="str">
        <x:v>CORRECT_BEHAVIOR</x:v>
      </x:c>
      <x:c r="S251" s="9" t="str">
        <x:v>I2-042-G-F02</x:v>
      </x:c>
      <x:c r="T251" s="9" t="str">
        <x:v>FAIL</x:v>
      </x:c>
      <x:c r="U251" s="9" t="str">
        <x:v>FAIL</x:v>
      </x:c>
      <x:c r="V251" s="9" t="str">
        <x:v>CORRECT_BEHAVIOR</x:v>
      </x:c>
      <x:c r="W251" s="13" t="str">
        <x:v>NOT_REVIEWED</x:v>
      </x:c>
      <x:c r="X251" s="13" t="str"/>
      <x:c r="Y251" s="13" t="str"/>
      <x:c r="Z251" s="13" t="str"/>
      <x:c r="AA251" s="13" t="str"/>
      <x:c r="AB251" s="13" t="str"/>
      <x:c r="AC251" s="13" t="str"/>
      <x:c r="AD251" s="13" t="str"/>
      <x:c r="AE251" s="13" t="str"/>
      <x:c r="AF251" s="13" t="str"/>
      <x:c r="AG251" s="13" t="str"/>
      <x:c r="AH251" s="13" t="str"/>
      <x:c r="AI251" s="16" t="str">
        <x:f>IF(AND(W251="REVIEWED",X251&lt;&gt;"",Y251&lt;&gt;"",COUNTA(Z251:AF251)=7,COUNTIF(Z251:AF251,"UNCLEAR")=0,(COUNTIF(Z251:AF251,"0")+COUNTIF(Z251:AF251,"1")+COUNTIF(Z251:AF251,"2"))&gt;0,AG251&lt;&gt;"",AH251&lt;&gt;"",AJ251&lt;&gt;""),(COUNTIF(Z251:AF251,"1")+2*COUNTIF(Z251:AF251,"2"))/(2*(COUNTIF(Z251:AF251,"0")+COUNTIF(Z251:AF251,"1")+COUNTIF(Z251:AF251,"2"))),"")</x:f>
      </x:c>
      <x:c r="AJ251" s="14" t="str"/>
      <x:c r="AK251" s="14" t="str"/>
      <x:c r="AL251" s="14" t="str"/>
      <x:c r="AM251" s="9" t="str"/>
      <x:c r="AN251" s="9" t="str">
        <x:v>I2.9.4(i)</x:v>
      </x:c>
      <x:c r="AO251" s="9" t="str">
        <x:v>MVP/SHACL_GENERATION_PIPELINE/experiments/LUNA_CONTEXTUAL_SINGLESHOT/RUN_01/runs/RUN-I2-042-20260831T143726135897Z/artifacts/attempt_01/extracted_shape.ttl</x:v>
      </x:c>
      <x:c r="AP251" s="9" t="str">
        <x:v>e94defbe5dff62383b4b4a928d6f10094fa88a0eb377d4c2bc3bca2745884064</x:v>
      </x:c>
      <x:c r="AQ251" s="52" t="inlineStr">
        <x:is>
          <x:t xml:space="preserve">PASS</x:t>
        </x:is>
      </x:c>
      <x:c r="AR251" s="53" t="inlineStr">
        <x:is>
          <x:t xml:space="preserve">VALID</x:t>
        </x:is>
      </x:c>
      <x:c r="AS251" s="53" t="inlineStr">
        <x:is>
          <x:t xml:space="preserve">I2-042-G-P03=ACTIVATED | I2-042-G-F02=ACTIVATED</x:t>
        </x:is>
      </x:c>
      <x:c r="AT251" s="53">
        <x:v>2</x:v>
      </x:c>
      <x:c r="AU251" s="53">
        <x:v>7</x:v>
      </x:c>
      <x:c r="AV251" s="53">
        <x:v>28</x:v>
      </x:c>
      <x:c r="AW251" s="53" t="inlineStr">
        <x:is>
          <x:t xml:space="preserve">sh:class, sh:datatype, sh:hasValue, sh:maxCount, sh:minCount, sh:node, sh:property</x:t>
        </x:is>
      </x:c>
      <x:c r="AX251" s="53">
        <x:v>1</x:v>
      </x:c>
      <x:c r="AY251" s="53">
        <x:v>1</x:v>
      </x:c>
      <x:c r="AZ251" s="53">
        <x:v>0</x:v>
      </x:c>
      <x:c r="BA251" s="54"/>
      <x:c r="BB251" s="54"/>
      <x:c r="BC251" s="54"/>
      <x:c r="BD251" s="55" t="str">
        <x:f>IF(OR(W251&lt;&gt;"REVIEWED",COUNTIF(BA251:BC251,"UNCLEAR")&gt;0,COUNTA(BA251:BC251)&lt;3,(COUNTIF(BA251:BC251,"0")+COUNTIF(BA251:BC251,"1")+COUNTIF(BA251:BC251,"2"))=0,AJ251=""),"",(COUNTIF(BA251:BC251,"1")+2*COUNTIF(BA251:BC251,"2"))/(2*(COUNTIF(BA251:BC251,"0")+COUNTIF(BA251:BC251,"1")+COUNTIF(BA251:BC251,"2"))))</x:f>
      </x:c>
    </x:row>
    <x:row r="252" ht="66" customHeight="1">
      <x:c r="A252" s="9" t="str">
        <x:v>BATCH_25</x:v>
      </x:c>
      <x:c r="B252" s="9" t="n">
        <x:v>246</x:v>
      </x:c>
      <x:c r="C252" s="9" t="str">
        <x:v>IMO-064</x:v>
      </x:c>
      <x:c r="D252" s="9" t="str">
        <x:v>IMO</x:v>
      </x:c>
      <x:c r="E252" s="9" t="str">
        <x:v>DIRECT_STATIC</x:v>
      </x:c>
      <x:c r="F252" s="9" t="str">
        <x:v>RUN_01</x:v>
      </x:c>
      <x:c r="G252" s="12" t="str">
        <x:v>OFFICIAL_ELIGIBLE_OUTPUT</x:v>
      </x:c>
      <x:c r="H252" s="12" t="str">
        <x:v>SINGLESHOT_CAPTURED_DIAGNOSTIC_PASS</x:v>
      </x:c>
      <x:c r="I252" s="12" t="str">
        <x:v>PARSED</x:v>
      </x:c>
      <x:c r="J252" s="12" t="str">
        <x:v>PASS</x:v>
      </x:c>
      <x:c r="K252" s="9" t="n">
        <x:v>8</x:v>
      </x:c>
      <x:c r="L252" s="9" t="n">
        <x:v>8</x:v>
      </x:c>
      <x:c r="M252" s="9" t="n">
        <x:v>8</x:v>
      </x:c>
      <x:c r="N252" s="9" t="n">
        <x:v>1</x:v>
      </x:c>
      <x:c r="O252" s="9" t="str">
        <x:v>IMO-064-P01</x:v>
      </x:c>
      <x:c r="P252" s="9" t="str">
        <x:v>PASS</x:v>
      </x:c>
      <x:c r="Q252" s="9" t="str">
        <x:v>PASS</x:v>
      </x:c>
      <x:c r="R252" s="9" t="str">
        <x:v>CORRECT_BEHAVIOR</x:v>
      </x:c>
      <x:c r="S252" s="9" t="str">
        <x:v>IMO-064-F01</x:v>
      </x:c>
      <x:c r="T252" s="9" t="str">
        <x:v>FAIL</x:v>
      </x:c>
      <x:c r="U252" s="9" t="str">
        <x:v>FAIL</x:v>
      </x:c>
      <x:c r="V252" s="9" t="str">
        <x:v>CORRECT_BEHAVIOR</x:v>
      </x:c>
      <x:c r="W252" s="13" t="str">
        <x:v>NOT_REVIEWED</x:v>
      </x:c>
      <x:c r="X252" s="13" t="str"/>
      <x:c r="Y252" s="13" t="str"/>
      <x:c r="Z252" s="13" t="str"/>
      <x:c r="AA252" s="13" t="str"/>
      <x:c r="AB252" s="13" t="str"/>
      <x:c r="AC252" s="13" t="str"/>
      <x:c r="AD252" s="13" t="str"/>
      <x:c r="AE252" s="13" t="str"/>
      <x:c r="AF252" s="13" t="str"/>
      <x:c r="AG252" s="13" t="str"/>
      <x:c r="AH252" s="13" t="str"/>
      <x:c r="AI252" s="16" t="str">
        <x:f>IF(AND(W252="REVIEWED",X252&lt;&gt;"",Y252&lt;&gt;"",COUNTA(Z252:AF252)=7,COUNTIF(Z252:AF252,"UNCLEAR")=0,(COUNTIF(Z252:AF252,"0")+COUNTIF(Z252:AF252,"1")+COUNTIF(Z252:AF252,"2"))&gt;0,AG252&lt;&gt;"",AH252&lt;&gt;"",AJ252&lt;&gt;""),(COUNTIF(Z252:AF252,"1")+2*COUNTIF(Z252:AF252,"2"))/(2*(COUNTIF(Z252:AF252,"0")+COUNTIF(Z252:AF252,"1")+COUNTIF(Z252:AF252,"2"))),"")</x:f>
      </x:c>
      <x:c r="AJ252" s="14" t="str"/>
      <x:c r="AK252" s="14" t="str"/>
      <x:c r="AL252" s="14" t="str"/>
      <x:c r="AM252" s="9" t="str"/>
      <x:c r="AN252" s="9" t="str">
        <x:v>Part I-A 8.2.3.1</x:v>
      </x:c>
      <x:c r="AO252" s="9" t="str">
        <x:v>MVP/SHACL_GENERATION_PIPELINE/experiments/LUNA_CONTEXTUAL_SINGLESHOT/RUN_01/runs/RUN-IMO-064-20260831T151715628545Z/artifacts/attempt_01/extracted_shape.ttl</x:v>
      </x:c>
      <x:c r="AP252" s="9" t="str">
        <x:v>fa37bf80e6a58dcaeede83794796fe3030f6091d5c338a84b894564b407e9308</x:v>
      </x:c>
      <x:c r="AQ252" s="52" t="inlineStr">
        <x:is>
          <x:t xml:space="preserve">PASS</x:t>
        </x:is>
      </x:c>
      <x:c r="AR252" s="53" t="inlineStr">
        <x:is>
          <x:t xml:space="preserve">VALID</x:t>
        </x:is>
      </x:c>
      <x:c r="AS252" s="53" t="inlineStr">
        <x:is>
          <x:t xml:space="preserve">IMO-064-P01=ACTIVATED | IMO-064-F01=ACTIVATED</x:t>
        </x:is>
      </x:c>
      <x:c r="AT252" s="53">
        <x:v>1</x:v>
      </x:c>
      <x:c r="AU252" s="53">
        <x:v>7</x:v>
      </x:c>
      <x:c r="AV252" s="53">
        <x:v>23</x:v>
      </x:c>
      <x:c r="AW252" s="53" t="inlineStr">
        <x:is>
          <x:t xml:space="preserve">sh:class, sh:datatype, sh:hasValue, sh:minCount, sh:property</x:t>
        </x:is>
      </x:c>
      <x:c r="AX252" s="53">
        <x:v>0</x:v>
      </x:c>
      <x:c r="AY252" s="53">
        <x:v>1</x:v>
      </x:c>
      <x:c r="AZ252" s="53">
        <x:v>0</x:v>
      </x:c>
      <x:c r="BA252" s="54"/>
      <x:c r="BB252" s="54"/>
      <x:c r="BC252" s="54"/>
      <x:c r="BD252" s="55" t="str">
        <x:f>IF(OR(W252&lt;&gt;"REVIEWED",COUNTIF(BA252:BC252,"UNCLEAR")&gt;0,COUNTA(BA252:BC252)&lt;3,(COUNTIF(BA252:BC252,"0")+COUNTIF(BA252:BC252,"1")+COUNTIF(BA252:BC252,"2"))=0,AJ252=""),"",(COUNTIF(BA252:BC252,"1")+2*COUNTIF(BA252:BC252,"2"))/(2*(COUNTIF(BA252:BC252,"0")+COUNTIF(BA252:BC252,"1")+COUNTIF(BA252:BC252,"2"))))</x:f>
      </x:c>
    </x:row>
    <x:row r="253" ht="66" customHeight="1">
      <x:c r="A253" s="9" t="str">
        <x:v>BATCH_25</x:v>
      </x:c>
      <x:c r="B253" s="9" t="n">
        <x:v>247</x:v>
      </x:c>
      <x:c r="C253" s="9" t="str">
        <x:v>IMO26-008</x:v>
      </x:c>
      <x:c r="D253" s="9" t="str">
        <x:v>IMO26</x:v>
      </x:c>
      <x:c r="E253" s="9" t="str">
        <x:v>DIRECT_STATIC</x:v>
      </x:c>
      <x:c r="F253" s="9" t="str">
        <x:v>RUN_01</x:v>
      </x:c>
      <x:c r="G253" s="12" t="str">
        <x:v>OFFICIAL_ELIGIBLE_OUTPUT</x:v>
      </x:c>
      <x:c r="H253" s="12" t="str">
        <x:v>SINGLESHOT_CAPTURED_DIAGNOSTIC_PASS</x:v>
      </x:c>
      <x:c r="I253" s="12" t="str">
        <x:v>PARSED</x:v>
      </x:c>
      <x:c r="J253" s="12" t="str">
        <x:v>PASS</x:v>
      </x:c>
      <x:c r="K253" s="9" t="n">
        <x:v>7</x:v>
      </x:c>
      <x:c r="L253" s="9" t="n">
        <x:v>7</x:v>
      </x:c>
      <x:c r="M253" s="9" t="n">
        <x:v>7</x:v>
      </x:c>
      <x:c r="N253" s="9" t="n">
        <x:v>1</x:v>
      </x:c>
      <x:c r="O253" s="9" t="str">
        <x:v>IMO26-008-A-P01</x:v>
      </x:c>
      <x:c r="P253" s="9" t="str">
        <x:v>PASS</x:v>
      </x:c>
      <x:c r="Q253" s="9" t="str">
        <x:v>PASS</x:v>
      </x:c>
      <x:c r="R253" s="9" t="str">
        <x:v>CORRECT_BEHAVIOR</x:v>
      </x:c>
      <x:c r="S253" s="9" t="str">
        <x:v>IMO26-008-A-F02</x:v>
      </x:c>
      <x:c r="T253" s="9" t="str">
        <x:v>FAIL</x:v>
      </x:c>
      <x:c r="U253" s="9" t="str">
        <x:v>FAIL</x:v>
      </x:c>
      <x:c r="V253" s="9" t="str">
        <x:v>CORRECT_BEHAVIOR</x:v>
      </x:c>
      <x:c r="W253" s="13" t="str">
        <x:v>NOT_REVIEWED</x:v>
      </x:c>
      <x:c r="X253" s="13" t="str"/>
      <x:c r="Y253" s="13" t="str"/>
      <x:c r="Z253" s="13" t="str"/>
      <x:c r="AA253" s="13" t="str"/>
      <x:c r="AB253" s="13" t="str"/>
      <x:c r="AC253" s="13" t="str"/>
      <x:c r="AD253" s="13" t="str"/>
      <x:c r="AE253" s="13" t="str"/>
      <x:c r="AF253" s="13" t="str"/>
      <x:c r="AG253" s="13" t="str"/>
      <x:c r="AH253" s="13" t="str"/>
      <x:c r="AI253" s="16" t="str">
        <x:f>IF(AND(W253="REVIEWED",X253&lt;&gt;"",Y253&lt;&gt;"",COUNTA(Z253:AF253)=7,COUNTIF(Z253:AF253,"UNCLEAR")=0,(COUNTIF(Z253:AF253,"0")+COUNTIF(Z253:AF253,"1")+COUNTIF(Z253:AF253,"2"))&gt;0,AG253&lt;&gt;"",AH253&lt;&gt;"",AJ253&lt;&gt;""),(COUNTIF(Z253:AF253,"1")+2*COUNTIF(Z253:AF253,"2"))/(2*(COUNTIF(Z253:AF253,"0")+COUNTIF(Z253:AF253,"1")+COUNTIF(Z253:AF253,"2"))),"")</x:f>
      </x:c>
      <x:c r="AJ253" s="14" t="str"/>
      <x:c r="AK253" s="14" t="str"/>
      <x:c r="AL253" s="14" t="str"/>
      <x:c r="AM253" s="9" t="str"/>
      <x:c r="AN253" s="9" t="str">
        <x:v>9-1.3.2.1.2</x:v>
      </x:c>
      <x:c r="AO253" s="9" t="str">
        <x:v>MVP/SHACL_GENERATION_PIPELINE/experiments/LUNA_CONTEXTUAL_SINGLESHOT/RUN_01/runs/RUN-IMO26-008-20260831T154203068347Z/artifacts/attempt_01/extracted_shape.ttl</x:v>
      </x:c>
      <x:c r="AP253" s="9" t="str">
        <x:v>d1dddf2192f53d719d06ab8a9455817d273565e521f09f60509708c817700005</x:v>
      </x:c>
      <x:c r="AQ253" s="52" t="inlineStr">
        <x:is>
          <x:t xml:space="preserve">PASS</x:t>
        </x:is>
      </x:c>
      <x:c r="AR253" s="53" t="inlineStr">
        <x:is>
          <x:t xml:space="preserve">VALID</x:t>
        </x:is>
      </x:c>
      <x:c r="AS253" s="53" t="inlineStr">
        <x:is>
          <x:t xml:space="preserve">IMO26-008-A-P01=ACTIVATED | IMO26-008-A-F02=ACTIVATED</x:t>
        </x:is>
      </x:c>
      <x:c r="AT253" s="53">
        <x:v>1</x:v>
      </x:c>
      <x:c r="AU253" s="53">
        <x:v>3</x:v>
      </x:c>
      <x:c r="AV253" s="53">
        <x:v>16</x:v>
      </x:c>
      <x:c r="AW253" s="53" t="inlineStr">
        <x:is>
          <x:t xml:space="preserve">sh:datatype, sh:hasValue, sh:maxCount, sh:minCount, sh:or, sh:property</x:t>
        </x:is>
      </x:c>
      <x:c r="AX253" s="53">
        <x:v>0</x:v>
      </x:c>
      <x:c r="AY253" s="53">
        <x:v>1</x:v>
      </x:c>
      <x:c r="AZ253" s="53">
        <x:v>1</x:v>
      </x:c>
      <x:c r="BA253" s="54"/>
      <x:c r="BB253" s="54"/>
      <x:c r="BC253" s="54"/>
      <x:c r="BD253" s="55" t="str">
        <x:f>IF(OR(W253&lt;&gt;"REVIEWED",COUNTIF(BA253:BC253,"UNCLEAR")&gt;0,COUNTA(BA253:BC253)&lt;3,(COUNTIF(BA253:BC253,"0")+COUNTIF(BA253:BC253,"1")+COUNTIF(BA253:BC253,"2"))=0,AJ253=""),"",(COUNTIF(BA253:BC253,"1")+2*COUNTIF(BA253:BC253,"2"))/(2*(COUNTIF(BA253:BC253,"0")+COUNTIF(BA253:BC253,"1")+COUNTIF(BA253:BC253,"2"))))</x:f>
      </x:c>
    </x:row>
    <x:row r="254" ht="66" customHeight="1">
      <x:c r="A254" s="9" t="str">
        <x:v>BATCH_25</x:v>
      </x:c>
      <x:c r="B254" s="9" t="n">
        <x:v>248</x:v>
      </x:c>
      <x:c r="C254" s="9" t="str">
        <x:v>IMO-081</x:v>
      </x:c>
      <x:c r="D254" s="9" t="str">
        <x:v>IMO</x:v>
      </x:c>
      <x:c r="E254" s="9" t="str">
        <x:v>DIRECT_STATIC</x:v>
      </x:c>
      <x:c r="F254" s="9" t="str">
        <x:v>RUN_01</x:v>
      </x:c>
      <x:c r="G254" s="12" t="str">
        <x:v>OFFICIAL_ELIGIBLE_OUTPUT</x:v>
      </x:c>
      <x:c r="H254" s="12" t="str">
        <x:v>SINGLESHOT_CAPTURED_DIAGNOSTIC_PASS</x:v>
      </x:c>
      <x:c r="I254" s="12" t="str">
        <x:v>PARSED</x:v>
      </x:c>
      <x:c r="J254" s="12" t="str">
        <x:v>PASS</x:v>
      </x:c>
      <x:c r="K254" s="9" t="n">
        <x:v>8</x:v>
      </x:c>
      <x:c r="L254" s="9" t="n">
        <x:v>8</x:v>
      </x:c>
      <x:c r="M254" s="9" t="n">
        <x:v>8</x:v>
      </x:c>
      <x:c r="N254" s="9" t="n">
        <x:v>1</x:v>
      </x:c>
      <x:c r="O254" s="9" t="str">
        <x:v>IMO-081-I-P04</x:v>
      </x:c>
      <x:c r="P254" s="9" t="str">
        <x:v>PASS</x:v>
      </x:c>
      <x:c r="Q254" s="9" t="str">
        <x:v>PASS</x:v>
      </x:c>
      <x:c r="R254" s="9" t="str">
        <x:v>CORRECT_BEHAVIOR</x:v>
      </x:c>
      <x:c r="S254" s="9" t="str">
        <x:v>IMO-081-I-F02</x:v>
      </x:c>
      <x:c r="T254" s="9" t="str">
        <x:v>FAIL</x:v>
      </x:c>
      <x:c r="U254" s="9" t="str">
        <x:v>FAIL</x:v>
      </x:c>
      <x:c r="V254" s="9" t="str">
        <x:v>CORRECT_BEHAVIOR</x:v>
      </x:c>
      <x:c r="W254" s="13" t="str">
        <x:v>NOT_REVIEWED</x:v>
      </x:c>
      <x:c r="X254" s="13" t="str"/>
      <x:c r="Y254" s="13" t="str"/>
      <x:c r="Z254" s="13" t="str"/>
      <x:c r="AA254" s="13" t="str"/>
      <x:c r="AB254" s="13" t="str"/>
      <x:c r="AC254" s="13" t="str"/>
      <x:c r="AD254" s="13" t="str"/>
      <x:c r="AE254" s="13" t="str"/>
      <x:c r="AF254" s="13" t="str"/>
      <x:c r="AG254" s="13" t="str"/>
      <x:c r="AH254" s="13" t="str"/>
      <x:c r="AI254" s="16" t="str">
        <x:f>IF(AND(W254="REVIEWED",X254&lt;&gt;"",Y254&lt;&gt;"",COUNTA(Z254:AF254)=7,COUNTIF(Z254:AF254,"UNCLEAR")=0,(COUNTIF(Z254:AF254,"0")+COUNTIF(Z254:AF254,"1")+COUNTIF(Z254:AF254,"2"))&gt;0,AG254&lt;&gt;"",AH254&lt;&gt;"",AJ254&lt;&gt;""),(COUNTIF(Z254:AF254,"1")+2*COUNTIF(Z254:AF254,"2"))/(2*(COUNTIF(Z254:AF254,"0")+COUNTIF(Z254:AF254,"1")+COUNTIF(Z254:AF254,"2"))),"")</x:f>
      </x:c>
      <x:c r="AJ254" s="14" t="str"/>
      <x:c r="AK254" s="14" t="str"/>
      <x:c r="AL254" s="14" t="str"/>
      <x:c r="AM254" s="9" t="str"/>
      <x:c r="AN254" s="9" t="str">
        <x:v>Part I-A 9.3.2.1.1</x:v>
      </x:c>
      <x:c r="AO254" s="9" t="str">
        <x:v>MVP/SHACL_GENERATION_PIPELINE/experiments/LUNA_CONTEXTUAL_SINGLESHOT/RUN_01/runs/RUN-IMO-081-20260831T152212157085Z/artifacts/attempt_01/extracted_shape.ttl</x:v>
      </x:c>
      <x:c r="AP254" s="9" t="str">
        <x:v>de5f353a61a9cbd5e7112f3f0c0d7f09302126dc30f4eedcc03b76487cbf33e7</x:v>
      </x:c>
      <x:c r="AQ254" s="52" t="inlineStr">
        <x:is>
          <x:t xml:space="preserve">PASS</x:t>
        </x:is>
      </x:c>
      <x:c r="AR254" s="53" t="inlineStr">
        <x:is>
          <x:t xml:space="preserve">VALID</x:t>
        </x:is>
      </x:c>
      <x:c r="AS254" s="53" t="inlineStr">
        <x:is>
          <x:t xml:space="preserve">IMO-081-I-P04=ACTIVATED | IMO-081-I-F02=ACTIVATED</x:t>
        </x:is>
      </x:c>
      <x:c r="AT254" s="53">
        <x:v>5</x:v>
      </x:c>
      <x:c r="AU254" s="53">
        <x:v>11</x:v>
      </x:c>
      <x:c r="AV254" s="53">
        <x:v>37</x:v>
      </x:c>
      <x:c r="AW254" s="53" t="inlineStr">
        <x:is>
          <x:t xml:space="preserve">sh:datatype, sh:in, sh:maxExclusive, sh:minCount, sh:minInclusive, sh:or, sh:property</x:t>
        </x:is>
      </x:c>
      <x:c r="AX254" s="53">
        <x:v>0</x:v>
      </x:c>
      <x:c r="AY254" s="53">
        <x:v>1</x:v>
      </x:c>
      <x:c r="AZ254" s="53">
        <x:v>1</x:v>
      </x:c>
      <x:c r="BA254" s="54"/>
      <x:c r="BB254" s="54"/>
      <x:c r="BC254" s="54"/>
      <x:c r="BD254" s="55" t="str">
        <x:f>IF(OR(W254&lt;&gt;"REVIEWED",COUNTIF(BA254:BC254,"UNCLEAR")&gt;0,COUNTA(BA254:BC254)&lt;3,(COUNTIF(BA254:BC254,"0")+COUNTIF(BA254:BC254,"1")+COUNTIF(BA254:BC254,"2"))=0,AJ254=""),"",(COUNTIF(BA254:BC254,"1")+2*COUNTIF(BA254:BC254,"2"))/(2*(COUNTIF(BA254:BC254,"0")+COUNTIF(BA254:BC254,"1")+COUNTIF(BA254:BC254,"2"))))</x:f>
      </x:c>
    </x:row>
    <x:row r="255" ht="66" customHeight="1">
      <x:c r="A255" s="9" t="str">
        <x:v>BATCH_25</x:v>
      </x:c>
      <x:c r="B255" s="9" t="n">
        <x:v>249</x:v>
      </x:c>
      <x:c r="C255" s="9" t="str">
        <x:v>I2-041</x:v>
      </x:c>
      <x:c r="D255" s="9" t="str">
        <x:v>I2</x:v>
      </x:c>
      <x:c r="E255" s="9" t="str">
        <x:v>COMPLEX_READINESS</x:v>
      </x:c>
      <x:c r="F255" s="9" t="str">
        <x:v>RUN_01</x:v>
      </x:c>
      <x:c r="G255" s="12" t="str">
        <x:v>OFFICIAL_ELIGIBLE_OUTPUT</x:v>
      </x:c>
      <x:c r="H255" s="12" t="str">
        <x:v>SINGLESHOT_CAPTURED_DIAGNOSTIC_PASS</x:v>
      </x:c>
      <x:c r="I255" s="12" t="str">
        <x:v>PARSED</x:v>
      </x:c>
      <x:c r="J255" s="12" t="str">
        <x:v>PASS</x:v>
      </x:c>
      <x:c r="K255" s="9" t="n">
        <x:v>7</x:v>
      </x:c>
      <x:c r="L255" s="9" t="n">
        <x:v>7</x:v>
      </x:c>
      <x:c r="M255" s="9" t="n">
        <x:v>7</x:v>
      </x:c>
      <x:c r="N255" s="9" t="n">
        <x:v>1</x:v>
      </x:c>
      <x:c r="O255" s="9" t="str">
        <x:v>I2-041-G-P02</x:v>
      </x:c>
      <x:c r="P255" s="9" t="str">
        <x:v>PASS</x:v>
      </x:c>
      <x:c r="Q255" s="9" t="str">
        <x:v>PASS</x:v>
      </x:c>
      <x:c r="R255" s="9" t="str">
        <x:v>CORRECT_BEHAVIOR</x:v>
      </x:c>
      <x:c r="S255" s="9" t="str">
        <x:v>I2-041-G-F02</x:v>
      </x:c>
      <x:c r="T255" s="9" t="str">
        <x:v>FAIL</x:v>
      </x:c>
      <x:c r="U255" s="9" t="str">
        <x:v>FAIL</x:v>
      </x:c>
      <x:c r="V255" s="9" t="str">
        <x:v>CORRECT_BEHAVIOR</x:v>
      </x:c>
      <x:c r="W255" s="13" t="str">
        <x:v>NOT_REVIEWED</x:v>
      </x:c>
      <x:c r="X255" s="13" t="str"/>
      <x:c r="Y255" s="13" t="str"/>
      <x:c r="Z255" s="13" t="str"/>
      <x:c r="AA255" s="13" t="str"/>
      <x:c r="AB255" s="13" t="str"/>
      <x:c r="AC255" s="13" t="str"/>
      <x:c r="AD255" s="13" t="str"/>
      <x:c r="AE255" s="13" t="str"/>
      <x:c r="AF255" s="13" t="str"/>
      <x:c r="AG255" s="13" t="str"/>
      <x:c r="AH255" s="13" t="str"/>
      <x:c r="AI255" s="16" t="str">
        <x:f>IF(AND(W255="REVIEWED",X255&lt;&gt;"",Y255&lt;&gt;"",COUNTA(Z255:AF255)=7,COUNTIF(Z255:AF255,"UNCLEAR")=0,(COUNTIF(Z255:AF255,"0")+COUNTIF(Z255:AF255,"1")+COUNTIF(Z255:AF255,"2"))&gt;0,AG255&lt;&gt;"",AH255&lt;&gt;"",AJ255&lt;&gt;""),(COUNTIF(Z255:AF255,"1")+2*COUNTIF(Z255:AF255,"2"))/(2*(COUNTIF(Z255:AF255,"0")+COUNTIF(Z255:AF255,"1")+COUNTIF(Z255:AF255,"2"))),"")</x:f>
      </x:c>
      <x:c r="AJ255" s="14" t="str"/>
      <x:c r="AK255" s="14" t="str"/>
      <x:c r="AL255" s="14" t="str"/>
      <x:c r="AM255" s="9" t="str"/>
      <x:c r="AN255" s="9" t="str">
        <x:v>I2.9.3</x:v>
      </x:c>
      <x:c r="AO255" s="9" t="str">
        <x:v>MVP/SHACL_GENERATION_PIPELINE/experiments/LUNA_CONTEXTUAL_SINGLESHOT/RUN_01/runs/RUN-I2-041-20260831T143707699510Z/artifacts/attempt_01/extracted_shape.ttl</x:v>
      </x:c>
      <x:c r="AP255" s="9" t="str">
        <x:v>052d98a47f7273a8f88a3bce26c3b7c858a4c4c12c1ddd6bddb1b94bd6f0a850</x:v>
      </x:c>
      <x:c r="AQ255" s="52" t="inlineStr">
        <x:is>
          <x:t xml:space="preserve">PASS</x:t>
        </x:is>
      </x:c>
      <x:c r="AR255" s="53" t="inlineStr">
        <x:is>
          <x:t xml:space="preserve">VALID</x:t>
        </x:is>
      </x:c>
      <x:c r="AS255" s="53" t="inlineStr">
        <x:is>
          <x:t xml:space="preserve">I2-041-G-P02=ACTIVATED | I2-041-G-F02=ACTIVATED</x:t>
        </x:is>
      </x:c>
      <x:c r="AT255" s="53">
        <x:v>1</x:v>
      </x:c>
      <x:c r="AU255" s="53">
        <x:v>10</x:v>
      </x:c>
      <x:c r="AV255" s="53">
        <x:v>42</x:v>
      </x:c>
      <x:c r="AW255" s="53" t="inlineStr">
        <x:is>
          <x:t xml:space="preserve">sh:class, sh:datatype, sh:hasValue, sh:maxCount, sh:minCount, sh:node, sh:property</x:t>
        </x:is>
      </x:c>
      <x:c r="AX255" s="53">
        <x:v>0</x:v>
      </x:c>
      <x:c r="AY255" s="53">
        <x:v>1</x:v>
      </x:c>
      <x:c r="AZ255" s="53">
        <x:v>0</x:v>
      </x:c>
      <x:c r="BA255" s="54"/>
      <x:c r="BB255" s="54"/>
      <x:c r="BC255" s="54"/>
      <x:c r="BD255" s="55" t="str">
        <x:f>IF(OR(W255&lt;&gt;"REVIEWED",COUNTIF(BA255:BC255,"UNCLEAR")&gt;0,COUNTA(BA255:BC255)&lt;3,(COUNTIF(BA255:BC255,"0")+COUNTIF(BA255:BC255,"1")+COUNTIF(BA255:BC255,"2"))=0,AJ255=""),"",(COUNTIF(BA255:BC255,"1")+2*COUNTIF(BA255:BC255,"2"))/(2*(COUNTIF(BA255:BC255,"0")+COUNTIF(BA255:BC255,"1")+COUNTIF(BA255:BC255,"2"))))</x:f>
      </x:c>
    </x:row>
    <x:row r="256" ht="66" customHeight="1">
      <x:c r="A256" s="9" t="str">
        <x:v>BATCH_25</x:v>
      </x:c>
      <x:c r="B256" s="9" t="n">
        <x:v>250</x:v>
      </x:c>
      <x:c r="C256" s="9" t="str">
        <x:v>TRF-081</x:v>
      </x:c>
      <x:c r="D256" s="9" t="str">
        <x:v>TRAFICOM</x:v>
      </x:c>
      <x:c r="E256" s="9" t="str">
        <x:v>DIRECT_CALCULATION</x:v>
      </x:c>
      <x:c r="F256" s="9" t="str">
        <x:v>RUN_01</x:v>
      </x:c>
      <x:c r="G256" s="12" t="str">
        <x:v>OFFICIAL_ELIGIBLE_OUTPUT</x:v>
      </x:c>
      <x:c r="H256" s="12" t="str">
        <x:v>SINGLESHOT_CAPTURED_DIAGNOSTIC_PASS</x:v>
      </x:c>
      <x:c r="I256" s="12" t="str">
        <x:v>PARSED</x:v>
      </x:c>
      <x:c r="J256" s="12" t="str">
        <x:v>PASS</x:v>
      </x:c>
      <x:c r="K256" s="9" t="n">
        <x:v>6</x:v>
      </x:c>
      <x:c r="L256" s="9" t="n">
        <x:v>6</x:v>
      </x:c>
      <x:c r="M256" s="9" t="n">
        <x:v>4</x:v>
      </x:c>
      <x:c r="N256" s="9" t="n">
        <x:v>0</x:v>
      </x:c>
      <x:c r="O256" s="9" t="str">
        <x:v>TRF-081-P02</x:v>
      </x:c>
      <x:c r="P256" s="9" t="str">
        <x:v>PASS</x:v>
      </x:c>
      <x:c r="Q256" s="9" t="str">
        <x:v>FAIL</x:v>
      </x:c>
      <x:c r="R256" s="9" t="str">
        <x:v>FALSE_REJECT</x:v>
      </x:c>
      <x:c r="S256" s="9" t="str">
        <x:v>TRF-081-F03</x:v>
      </x:c>
      <x:c r="T256" s="9" t="str">
        <x:v>FAIL</x:v>
      </x:c>
      <x:c r="U256" s="9" t="str">
        <x:v>FAIL</x:v>
      </x:c>
      <x:c r="V256" s="9" t="str">
        <x:v>CORRECT_BEHAVIOR</x:v>
      </x:c>
      <x:c r="W256" s="13" t="str">
        <x:v>NOT_REVIEWED</x:v>
      </x:c>
      <x:c r="X256" s="13" t="str"/>
      <x:c r="Y256" s="13" t="str"/>
      <x:c r="Z256" s="13" t="str"/>
      <x:c r="AA256" s="13" t="str"/>
      <x:c r="AB256" s="13" t="str"/>
      <x:c r="AC256" s="13" t="str"/>
      <x:c r="AD256" s="13" t="str"/>
      <x:c r="AE256" s="13" t="str"/>
      <x:c r="AF256" s="13" t="str"/>
      <x:c r="AG256" s="13" t="str"/>
      <x:c r="AH256" s="13" t="str"/>
      <x:c r="AI256" s="16" t="str">
        <x:f>IF(AND(W256="REVIEWED",X256&lt;&gt;"",Y256&lt;&gt;"",COUNTA(Z256:AF256)=7,COUNTIF(Z256:AF256,"UNCLEAR")=0,(COUNTIF(Z256:AF256,"0")+COUNTIF(Z256:AF256,"1")+COUNTIF(Z256:AF256,"2"))&gt;0,AG256&lt;&gt;"",AH256&lt;&gt;"",AJ256&lt;&gt;""),(COUNTIF(Z256:AF256,"1")+2*COUNTIF(Z256:AF256,"2"))/(2*(COUNTIF(Z256:AF256,"0")+COUNTIF(Z256:AF256,"1")+COUNTIF(Z256:AF256,"2"))),"")</x:f>
      </x:c>
      <x:c r="AJ256" s="14" t="str"/>
      <x:c r="AK256" s="14" t="str"/>
      <x:c r="AL256" s="14" t="str"/>
      <x:c r="AM256" s="9" t="str">
        <x:v>ALWAYS_FAIL; RDF_FALSE_REJECT</x:v>
      </x:c>
      <x:c r="AN256" s="9" t="str">
        <x:v>6.5.2.1-6.5.2.2</x:v>
      </x:c>
      <x:c r="AO256" s="9" t="str">
        <x:v>MVP/SHACL_GENERATION_PIPELINE/experiments/LUNA_CONTEXTUAL_SINGLESHOT/RUN_01/runs/RUN-TRF-081-20260831T162218174084Z/artifacts/attempt_01/extracted_shape.ttl</x:v>
      </x:c>
      <x:c r="AP256" s="9" t="str">
        <x:v>15175403241cc7842f194ceeb579e991ef0d0c9105f8448c44d8d99280ee00a1</x:v>
      </x:c>
      <x:c r="AQ256" s="52" t="inlineStr">
        <x:is>
          <x:t xml:space="preserve">PASS</x:t>
        </x:is>
      </x:c>
      <x:c r="AR256" s="53" t="inlineStr">
        <x:is>
          <x:t xml:space="preserve">VALID</x:t>
        </x:is>
      </x:c>
      <x:c r="AS256" s="53" t="inlineStr">
        <x:is>
          <x:t xml:space="preserve">TRF-081-P02=ACTIVATED | TRF-081-F03=ACTIVATED</x:t>
        </x:is>
      </x:c>
      <x:c r="AT256" s="53">
        <x:v>1</x:v>
      </x:c>
      <x:c r="AU256" s="53">
        <x:v>24</x:v>
      </x:c>
      <x:c r="AV256" s="53">
        <x:v>104</x:v>
      </x:c>
      <x:c r="AW256" s="53" t="inlineStr">
        <x:is>
          <x:t xml:space="preserve">sh:class, sh:datatype, sh:hasValue, sh:maxCount, sh:minCount, sh:node, sh:property</x:t>
        </x:is>
      </x:c>
      <x:c r="AX256" s="53">
        <x:v>1</x:v>
      </x:c>
      <x:c r="AY256" s="53">
        <x:v>1</x:v>
      </x:c>
      <x:c r="AZ256" s="53">
        <x:v>0</x:v>
      </x:c>
      <x:c r="BA256" s="54"/>
      <x:c r="BB256" s="54"/>
      <x:c r="BC256" s="54"/>
      <x:c r="BD256" s="55" t="str">
        <x:f>IF(OR(W256&lt;&gt;"REVIEWED",COUNTIF(BA256:BC256,"UNCLEAR")&gt;0,COUNTA(BA256:BC256)&lt;3,(COUNTIF(BA256:BC256,"0")+COUNTIF(BA256:BC256,"1")+COUNTIF(BA256:BC256,"2"))=0,AJ256=""),"",(COUNTIF(BA256:BC256,"1")+2*COUNTIF(BA256:BC256,"2"))/(2*(COUNTIF(BA256:BC256,"0")+COUNTIF(BA256:BC256,"1")+COUNTIF(BA256:BC256,"2"))))</x:f>
      </x:c>
    </x:row>
    <x:row r="257" ht="66" customHeight="1">
      <x:c r="A257" s="9" t="str">
        <x:v>BATCH_26</x:v>
      </x:c>
      <x:c r="B257" s="9" t="n">
        <x:v>251</x:v>
      </x:c>
      <x:c r="C257" s="9" t="str">
        <x:v>TRF-111</x:v>
      </x:c>
      <x:c r="D257" s="9" t="str">
        <x:v>TRAFICOM</x:v>
      </x:c>
      <x:c r="E257" s="9" t="str">
        <x:v>COMPLEX_READINESS</x:v>
      </x:c>
      <x:c r="F257" s="9" t="str">
        <x:v>RUN_01</x:v>
      </x:c>
      <x:c r="G257" s="12" t="str">
        <x:v>NO_ELIGIBLE_OUTPUT</x:v>
      </x:c>
      <x:c r="H257" s="12" t="str">
        <x:v>SINGLESHOT_CAPTURED_DIAGNOSTIC_FAIL</x:v>
      </x:c>
      <x:c r="I257" s="12" t="str">
        <x:v>NOT_PARSED</x:v>
      </x:c>
      <x:c r="J257" s="12" t="str">
        <x:v>FAIL</x:v>
      </x:c>
      <x:c r="K257" s="9" t="n">
        <x:v>0</x:v>
      </x:c>
      <x:c r="L257" s="9" t="n">
        <x:v>6</x:v>
      </x:c>
      <x:c r="M257" s="9" t="n">
        <x:v>0</x:v>
      </x:c>
      <x:c r="N257" s="9" t="n">
        <x:v>0</x:v>
      </x:c>
      <x:c r="O257" s="9" t="str">
        <x:v>TRF-111-P02</x:v>
      </x:c>
      <x:c r="P257" s="9" t="str">
        <x:v>PASS</x:v>
      </x:c>
      <x:c r="Q257" s="9" t="str">
        <x:v>NO_VERDICT</x:v>
      </x:c>
      <x:c r="R257" s="9" t="str">
        <x:v>GENERATION_ERROR</x:v>
      </x:c>
      <x:c r="S257" s="9" t="str">
        <x:v>TRF-111-F01</x:v>
      </x:c>
      <x:c r="T257" s="9" t="str">
        <x:v>FAIL</x:v>
      </x:c>
      <x:c r="U257" s="9" t="str">
        <x:v>NO_VERDICT</x:v>
      </x:c>
      <x:c r="V257" s="9" t="str">
        <x:v>GENERATION_ERROR</x:v>
      </x:c>
      <x:c r="W257" s="13" t="str">
        <x:v>NOT_REVIEWED</x:v>
      </x:c>
      <x:c r="X257" s="13" t="str"/>
      <x:c r="Y257" s="13" t="str"/>
      <x:c r="Z257" s="13" t="str"/>
      <x:c r="AA257" s="13" t="str"/>
      <x:c r="AB257" s="13" t="str"/>
      <x:c r="AC257" s="13" t="str"/>
      <x:c r="AD257" s="13" t="str"/>
      <x:c r="AE257" s="13" t="str"/>
      <x:c r="AF257" s="13" t="str"/>
      <x:c r="AG257" s="13" t="str"/>
      <x:c r="AH257" s="13" t="str"/>
      <x:c r="AI257" s="16" t="str">
        <x:f>IF(AND(W257="REVIEWED",X257&lt;&gt;"",Y257&lt;&gt;"",COUNTA(Z257:AF257)=7,COUNTIF(Z257:AF257,"UNCLEAR")=0,(COUNTIF(Z257:AF257,"0")+COUNTIF(Z257:AF257,"1")+COUNTIF(Z257:AF257,"2"))&gt;0,AG257&lt;&gt;"",AH257&lt;&gt;"",AJ257&lt;&gt;""),(COUNTIF(Z257:AF257,"1")+2*COUNTIF(Z257:AF257,"2"))/(2*(COUNTIF(Z257:AF257,"0")+COUNTIF(Z257:AF257,"1")+COUNTIF(Z257:AF257,"2"))),"")</x:f>
      </x:c>
      <x:c r="AJ257" s="14" t="str"/>
      <x:c r="AK257" s="14" t="str"/>
      <x:c r="AL257" s="14" t="str"/>
      <x:c r="AM257" s="9" t="str">
        <x:v>DETERMINISTIC_FAIL</x:v>
      </x:c>
      <x:c r="AN257" s="9" t="str">
        <x:v>6.6.4</x:v>
      </x:c>
      <x:c r="AO257" s="9" t="str">
        <x:v>MVP/SHACL_GENERATION_PIPELINE/experiments/LUNA_CONTEXTUAL_SINGLESHOT/RUN_01/runs/RUN-TRF-111-20260831T163054293935Z/artifacts/attempt_01/extracted_shape.ttl</x:v>
      </x:c>
      <x:c r="AP257" s="9" t="str">
        <x:v>790b043e962377b1fac1e6b1b47a43240eb0caf1da491db06e1c60f31c1579fa</x:v>
      </x:c>
      <x:c r="AQ257" s="52" t="inlineStr">
        <x:is>
          <x:t xml:space="preserve">PASS</x:t>
        </x:is>
      </x:c>
      <x:c r="AR257" s="53" t="inlineStr">
        <x:is>
          <x:t xml:space="preserve">VALID</x:t>
        </x:is>
      </x:c>
      <x:c r="AS257" s="53" t="inlineStr">
        <x:is>
          <x:t xml:space="preserve">TRF-111-P02=ACTIVATED | TRF-111-F01=ACTIVATED</x:t>
        </x:is>
      </x:c>
      <x:c r="AT257" s="53">
        <x:v>1</x:v>
      </x:c>
      <x:c r="AU257" s="53">
        <x:v>14</x:v>
      </x:c>
      <x:c r="AV257" s="53">
        <x:v>62</x:v>
      </x:c>
      <x:c r="AW257" s="53" t="inlineStr">
        <x:is>
          <x:t xml:space="preserve">sh:class, sh:datatype, sh:hasValue, sh:maxCount, sh:minCount, sh:minInclusive, sh:node, sh:or, sh:property</x:t>
        </x:is>
      </x:c>
      <x:c r="AX257" s="53">
        <x:v>1</x:v>
      </x:c>
      <x:c r="AY257" s="53">
        <x:v>1</x:v>
      </x:c>
      <x:c r="AZ257" s="53">
        <x:v>1</x:v>
      </x:c>
      <x:c r="BA257" s="54"/>
      <x:c r="BB257" s="54"/>
      <x:c r="BC257" s="54"/>
      <x:c r="BD257" s="55" t="str">
        <x:f>IF(OR(W257&lt;&gt;"REVIEWED",COUNTIF(BA257:BC257,"UNCLEAR")&gt;0,COUNTA(BA257:BC257)&lt;3,(COUNTIF(BA257:BC257,"0")+COUNTIF(BA257:BC257,"1")+COUNTIF(BA257:BC257,"2"))=0,AJ257=""),"",(COUNTIF(BA257:BC257,"1")+2*COUNTIF(BA257:BC257,"2"))/(2*(COUNTIF(BA257:BC257,"0")+COUNTIF(BA257:BC257,"1")+COUNTIF(BA257:BC257,"2"))))</x:f>
      </x:c>
    </x:row>
    <x:row r="258" ht="66" customHeight="1">
      <x:c r="A258" s="9" t="str">
        <x:v>BATCH_26</x:v>
      </x:c>
      <x:c r="B258" s="9" t="n">
        <x:v>252</x:v>
      </x:c>
      <x:c r="C258" s="9" t="str">
        <x:v>TRF-002</x:v>
      </x:c>
      <x:c r="D258" s="9" t="str">
        <x:v>TRAFICOM</x:v>
      </x:c>
      <x:c r="E258" s="9" t="str">
        <x:v>DIRECT_STATIC</x:v>
      </x:c>
      <x:c r="F258" s="9" t="str">
        <x:v>RUN_01</x:v>
      </x:c>
      <x:c r="G258" s="12" t="str">
        <x:v>OFFICIAL_ELIGIBLE_OUTPUT</x:v>
      </x:c>
      <x:c r="H258" s="12" t="str">
        <x:v>SINGLESHOT_CAPTURED_DIAGNOSTIC_PASS</x:v>
      </x:c>
      <x:c r="I258" s="12" t="str">
        <x:v>PARSED</x:v>
      </x:c>
      <x:c r="J258" s="12" t="str">
        <x:v>PASS</x:v>
      </x:c>
      <x:c r="K258" s="9" t="n">
        <x:v>7</x:v>
      </x:c>
      <x:c r="L258" s="9" t="n">
        <x:v>7</x:v>
      </x:c>
      <x:c r="M258" s="9" t="n">
        <x:v>5</x:v>
      </x:c>
      <x:c r="N258" s="9" t="n">
        <x:v>0</x:v>
      </x:c>
      <x:c r="O258" s="9" t="str">
        <x:v>TRF-002-P02</x:v>
      </x:c>
      <x:c r="P258" s="9" t="str">
        <x:v>PASS</x:v>
      </x:c>
      <x:c r="Q258" s="9" t="str">
        <x:v>PASS</x:v>
      </x:c>
      <x:c r="R258" s="9" t="str">
        <x:v>CORRECT_BEHAVIOR</x:v>
      </x:c>
      <x:c r="S258" s="9" t="str">
        <x:v>TRF-002-F02</x:v>
      </x:c>
      <x:c r="T258" s="9" t="str">
        <x:v>FAIL</x:v>
      </x:c>
      <x:c r="U258" s="9" t="str">
        <x:v>PASS</x:v>
      </x:c>
      <x:c r="V258" s="9" t="str">
        <x:v>FALSE_ACCEPT</x:v>
      </x:c>
      <x:c r="W258" s="13" t="str">
        <x:v>NOT_REVIEWED</x:v>
      </x:c>
      <x:c r="X258" s="13" t="str"/>
      <x:c r="Y258" s="13" t="str"/>
      <x:c r="Z258" s="13" t="str"/>
      <x:c r="AA258" s="13" t="str"/>
      <x:c r="AB258" s="13" t="str"/>
      <x:c r="AC258" s="13" t="str"/>
      <x:c r="AD258" s="13" t="str"/>
      <x:c r="AE258" s="13" t="str"/>
      <x:c r="AF258" s="13" t="str"/>
      <x:c r="AG258" s="13" t="str"/>
      <x:c r="AH258" s="13" t="str"/>
      <x:c r="AI258" s="16" t="str">
        <x:f>IF(AND(W258="REVIEWED",X258&lt;&gt;"",Y258&lt;&gt;"",COUNTA(Z258:AF258)=7,COUNTIF(Z258:AF258,"UNCLEAR")=0,(COUNTIF(Z258:AF258,"0")+COUNTIF(Z258:AF258,"1")+COUNTIF(Z258:AF258,"2"))&gt;0,AG258&lt;&gt;"",AH258&lt;&gt;"",AJ258&lt;&gt;""),(COUNTIF(Z258:AF258,"1")+2*COUNTIF(Z258:AF258,"2"))/(2*(COUNTIF(Z258:AF258,"0")+COUNTIF(Z258:AF258,"1")+COUNTIF(Z258:AF258,"2"))),"")</x:f>
      </x:c>
      <x:c r="AJ258" s="14" t="str"/>
      <x:c r="AK258" s="14" t="str"/>
      <x:c r="AL258" s="14" t="str"/>
      <x:c r="AM258" s="9" t="str">
        <x:v>RDF_FALSE_ACCEPT</x:v>
      </x:c>
      <x:c r="AN258" s="9" t="str">
        <x:v>1.2</x:v>
      </x:c>
      <x:c r="AO258" s="9" t="str">
        <x:v>MVP/SHACL_GENERATION_PIPELINE/experiments/LUNA_CONTEXTUAL_SINGLESHOT/RUN_01/runs/RUN-TRF-002-20260831T154700059246Z/artifacts/attempt_01/extracted_shape.ttl</x:v>
      </x:c>
      <x:c r="AP258" s="9" t="str">
        <x:v>b8bd6e3ebd73653e5e541673713be96f51f259b99f708014fc3b9afc58b6e199</x:v>
      </x:c>
      <x:c r="AQ258" s="52" t="inlineStr">
        <x:is>
          <x:t xml:space="preserve">PASS</x:t>
        </x:is>
      </x:c>
      <x:c r="AR258" s="53" t="inlineStr">
        <x:is>
          <x:t xml:space="preserve">VALID</x:t>
        </x:is>
      </x:c>
      <x:c r="AS258" s="53" t="inlineStr">
        <x:is>
          <x:t xml:space="preserve">TRF-002-P02=ACTIVATED | TRF-002-F02=ACTIVATED</x:t>
        </x:is>
      </x:c>
      <x:c r="AT258" s="53">
        <x:v>1</x:v>
      </x:c>
      <x:c r="AU258" s="53">
        <x:v>2</x:v>
      </x:c>
      <x:c r="AV258" s="53">
        <x:v>5</x:v>
      </x:c>
      <x:c r="AW258" s="53" t="inlineStr">
        <x:is>
          <x:t xml:space="preserve">sh:datatype, sh:minCount, sh:nodeKind, sh:property</x:t>
        </x:is>
      </x:c>
      <x:c r="AX258" s="53">
        <x:v>1</x:v>
      </x:c>
      <x:c r="AY258" s="53">
        <x:v>1</x:v>
      </x:c>
      <x:c r="AZ258" s="53">
        <x:v>0</x:v>
      </x:c>
      <x:c r="BA258" s="54"/>
      <x:c r="BB258" s="54"/>
      <x:c r="BC258" s="54"/>
      <x:c r="BD258" s="55" t="str">
        <x:f>IF(OR(W258&lt;&gt;"REVIEWED",COUNTIF(BA258:BC258,"UNCLEAR")&gt;0,COUNTA(BA258:BC258)&lt;3,(COUNTIF(BA258:BC258,"0")+COUNTIF(BA258:BC258,"1")+COUNTIF(BA258:BC258,"2"))=0,AJ258=""),"",(COUNTIF(BA258:BC258,"1")+2*COUNTIF(BA258:BC258,"2"))/(2*(COUNTIF(BA258:BC258,"0")+COUNTIF(BA258:BC258,"1")+COUNTIF(BA258:BC258,"2"))))</x:f>
      </x:c>
    </x:row>
    <x:row r="259" ht="66" customHeight="1">
      <x:c r="A259" s="9" t="str">
        <x:v>BATCH_26</x:v>
      </x:c>
      <x:c r="B259" s="9" t="n">
        <x:v>253</x:v>
      </x:c>
      <x:c r="C259" s="9" t="str">
        <x:v>IMO-001</x:v>
      </x:c>
      <x:c r="D259" s="9" t="str">
        <x:v>IMO</x:v>
      </x:c>
      <x:c r="E259" s="9" t="str">
        <x:v>DIRECT_STATIC</x:v>
      </x:c>
      <x:c r="F259" s="9" t="str">
        <x:v>RUN_01</x:v>
      </x:c>
      <x:c r="G259" s="12" t="str">
        <x:v>OFFICIAL_ELIGIBLE_OUTPUT</x:v>
      </x:c>
      <x:c r="H259" s="12" t="str">
        <x:v>SINGLESHOT_CAPTURED_DIAGNOSTIC_PASS</x:v>
      </x:c>
      <x:c r="I259" s="12" t="str">
        <x:v>PARSED</x:v>
      </x:c>
      <x:c r="J259" s="12" t="str">
        <x:v>PASS</x:v>
      </x:c>
      <x:c r="K259" s="9" t="n">
        <x:v>5</x:v>
      </x:c>
      <x:c r="L259" s="9" t="n">
        <x:v>5</x:v>
      </x:c>
      <x:c r="M259" s="9" t="n">
        <x:v>5</x:v>
      </x:c>
      <x:c r="N259" s="9" t="n">
        <x:v>1</x:v>
      </x:c>
      <x:c r="O259" s="9" t="str">
        <x:v>IMO-001-P01</x:v>
      </x:c>
      <x:c r="P259" s="9" t="str">
        <x:v>PASS</x:v>
      </x:c>
      <x:c r="Q259" s="9" t="str">
        <x:v>PASS</x:v>
      </x:c>
      <x:c r="R259" s="9" t="str">
        <x:v>CORRECT_BEHAVIOR</x:v>
      </x:c>
      <x:c r="S259" s="9" t="str">
        <x:v>IMO-001-F02</x:v>
      </x:c>
      <x:c r="T259" s="9" t="str">
        <x:v>FAIL</x:v>
      </x:c>
      <x:c r="U259" s="9" t="str">
        <x:v>FAIL</x:v>
      </x:c>
      <x:c r="V259" s="9" t="str">
        <x:v>CORRECT_BEHAVIOR</x:v>
      </x:c>
      <x:c r="W259" s="13" t="str">
        <x:v>NOT_REVIEWED</x:v>
      </x:c>
      <x:c r="X259" s="13" t="str"/>
      <x:c r="Y259" s="13" t="str"/>
      <x:c r="Z259" s="13" t="str"/>
      <x:c r="AA259" s="13" t="str"/>
      <x:c r="AB259" s="13" t="str"/>
      <x:c r="AC259" s="13" t="str"/>
      <x:c r="AD259" s="13" t="str"/>
      <x:c r="AE259" s="13" t="str"/>
      <x:c r="AF259" s="13" t="str"/>
      <x:c r="AG259" s="13" t="str"/>
      <x:c r="AH259" s="13" t="str"/>
      <x:c r="AI259" s="16" t="str">
        <x:f>IF(AND(W259="REVIEWED",X259&lt;&gt;"",Y259&lt;&gt;"",COUNTA(Z259:AF259)=7,COUNTIF(Z259:AF259,"UNCLEAR")=0,(COUNTIF(Z259:AF259,"0")+COUNTIF(Z259:AF259,"1")+COUNTIF(Z259:AF259,"2"))&gt;0,AG259&lt;&gt;"",AH259&lt;&gt;"",AJ259&lt;&gt;""),(COUNTIF(Z259:AF259,"1")+2*COUNTIF(Z259:AF259,"2"))/(2*(COUNTIF(Z259:AF259,"0")+COUNTIF(Z259:AF259,"1")+COUNTIF(Z259:AF259,"2"))),"")</x:f>
      </x:c>
      <x:c r="AJ259" s="14" t="str"/>
      <x:c r="AK259" s="14" t="str"/>
      <x:c r="AL259" s="14" t="str"/>
      <x:c r="AM259" s="9" t="str"/>
      <x:c r="AN259" s="9" t="str">
        <x:v>Introduction 2.1</x:v>
      </x:c>
      <x:c r="AO259" s="9" t="str">
        <x:v>MVP/SHACL_GENERATION_PIPELINE/experiments/LUNA_CONTEXTUAL_SINGLESHOT/RUN_01/runs/RUN-IMO-001-20260831T145135916321Z/artifacts/attempt_01/extracted_shape.ttl</x:v>
      </x:c>
      <x:c r="AP259" s="9" t="str">
        <x:v>bd186978cf02a0443f10772af2b931b8ebb7dc9d52af064c0aaa1ac27f1b0723</x:v>
      </x:c>
      <x:c r="AQ259" s="52" t="inlineStr">
        <x:is>
          <x:t xml:space="preserve">PASS</x:t>
        </x:is>
      </x:c>
      <x:c r="AR259" s="53" t="inlineStr">
        <x:is>
          <x:t xml:space="preserve">VALID</x:t>
        </x:is>
      </x:c>
      <x:c r="AS259" s="53" t="inlineStr">
        <x:is>
          <x:t xml:space="preserve">IMO-001-P01=ACTIVATED | IMO-001-F02=ACTIVATED</x:t>
        </x:is>
      </x:c>
      <x:c r="AT259" s="53">
        <x:v>1</x:v>
      </x:c>
      <x:c r="AU259" s="53">
        <x:v>1</x:v>
      </x:c>
      <x:c r="AV259" s="53">
        <x:v>4</x:v>
      </x:c>
      <x:c r="AW259" s="53" t="inlineStr">
        <x:is>
          <x:t xml:space="preserve">sh:class, sh:minCount, sh:nodeKind, sh:property</x:t>
        </x:is>
      </x:c>
      <x:c r="AX259" s="53">
        <x:v>1</x:v>
      </x:c>
      <x:c r="AY259" s="53">
        <x:v>1</x:v>
      </x:c>
      <x:c r="AZ259" s="53">
        <x:v>0</x:v>
      </x:c>
      <x:c r="BA259" s="54"/>
      <x:c r="BB259" s="54"/>
      <x:c r="BC259" s="54"/>
      <x:c r="BD259" s="55" t="str">
        <x:f>IF(OR(W259&lt;&gt;"REVIEWED",COUNTIF(BA259:BC259,"UNCLEAR")&gt;0,COUNTA(BA259:BC259)&lt;3,(COUNTIF(BA259:BC259,"0")+COUNTIF(BA259:BC259,"1")+COUNTIF(BA259:BC259,"2"))=0,AJ259=""),"",(COUNTIF(BA259:BC259,"1")+2*COUNTIF(BA259:BC259,"2"))/(2*(COUNTIF(BA259:BC259,"0")+COUNTIF(BA259:BC259,"1")+COUNTIF(BA259:BC259,"2"))))</x:f>
      </x:c>
    </x:row>
    <x:row r="260" ht="66" customHeight="1">
      <x:c r="A260" s="9" t="str">
        <x:v>BATCH_26</x:v>
      </x:c>
      <x:c r="B260" s="9" t="n">
        <x:v>254</x:v>
      </x:c>
      <x:c r="C260" s="9" t="str">
        <x:v>TRF-133</x:v>
      </x:c>
      <x:c r="D260" s="9" t="str">
        <x:v>TRAFICOM</x:v>
      </x:c>
      <x:c r="E260" s="9" t="str">
        <x:v>DIRECT_STATIC</x:v>
      </x:c>
      <x:c r="F260" s="9" t="str">
        <x:v>RUN_01</x:v>
      </x:c>
      <x:c r="G260" s="12" t="str">
        <x:v>OFFICIAL_ELIGIBLE_OUTPUT</x:v>
      </x:c>
      <x:c r="H260" s="12" t="str">
        <x:v>SINGLESHOT_CAPTURED_DIAGNOSTIC_PASS</x:v>
      </x:c>
      <x:c r="I260" s="12" t="str">
        <x:v>PARSED</x:v>
      </x:c>
      <x:c r="J260" s="12" t="str">
        <x:v>PASS</x:v>
      </x:c>
      <x:c r="K260" s="9" t="n">
        <x:v>15</x:v>
      </x:c>
      <x:c r="L260" s="9" t="n">
        <x:v>15</x:v>
      </x:c>
      <x:c r="M260" s="9" t="n">
        <x:v>13</x:v>
      </x:c>
      <x:c r="N260" s="9" t="n">
        <x:v>0</x:v>
      </x:c>
      <x:c r="O260" s="9" t="str">
        <x:v>TRF-133-P01</x:v>
      </x:c>
      <x:c r="P260" s="9" t="str">
        <x:v>PASS</x:v>
      </x:c>
      <x:c r="Q260" s="9" t="str">
        <x:v>FAIL</x:v>
      </x:c>
      <x:c r="R260" s="9" t="str">
        <x:v>FALSE_REJECT</x:v>
      </x:c>
      <x:c r="S260" s="9" t="str">
        <x:v>TRF-133-F02</x:v>
      </x:c>
      <x:c r="T260" s="9" t="str">
        <x:v>FAIL</x:v>
      </x:c>
      <x:c r="U260" s="9" t="str">
        <x:v>FAIL</x:v>
      </x:c>
      <x:c r="V260" s="9" t="str">
        <x:v>CORRECT_BEHAVIOR</x:v>
      </x:c>
      <x:c r="W260" s="13" t="str">
        <x:v>NOT_REVIEWED</x:v>
      </x:c>
      <x:c r="X260" s="13" t="str"/>
      <x:c r="Y260" s="13" t="str"/>
      <x:c r="Z260" s="13" t="str"/>
      <x:c r="AA260" s="13" t="str"/>
      <x:c r="AB260" s="13" t="str"/>
      <x:c r="AC260" s="13" t="str"/>
      <x:c r="AD260" s="13" t="str"/>
      <x:c r="AE260" s="13" t="str"/>
      <x:c r="AF260" s="13" t="str"/>
      <x:c r="AG260" s="13" t="str"/>
      <x:c r="AH260" s="13" t="str"/>
      <x:c r="AI260" s="16" t="str">
        <x:f>IF(AND(W260="REVIEWED",X260&lt;&gt;"",Y260&lt;&gt;"",COUNTA(Z260:AF260)=7,COUNTIF(Z260:AF260,"UNCLEAR")=0,(COUNTIF(Z260:AF260,"0")+COUNTIF(Z260:AF260,"1")+COUNTIF(Z260:AF260,"2"))&gt;0,AG260&lt;&gt;"",AH260&lt;&gt;"",AJ260&lt;&gt;""),(COUNTIF(Z260:AF260,"1")+2*COUNTIF(Z260:AF260,"2"))/(2*(COUNTIF(Z260:AF260,"0")+COUNTIF(Z260:AF260,"1")+COUNTIF(Z260:AF260,"2"))),"")</x:f>
      </x:c>
      <x:c r="AJ260" s="14" t="str"/>
      <x:c r="AK260" s="14" t="str"/>
      <x:c r="AL260" s="14" t="str"/>
      <x:c r="AM260" s="9" t="str">
        <x:v>ALWAYS_FAIL; RDF_FALSE_REJECT</x:v>
      </x:c>
      <x:c r="AN260" s="9" t="str">
        <x:v>Annex III</x:v>
      </x:c>
      <x:c r="AO260" s="9" t="str">
        <x:v>MVP/SHACL_GENERATION_PIPELINE/experiments/LUNA_CONTEXTUAL_SINGLESHOT/RUN_01/runs/RUN-TRF-133-20260831T163758094616Z/artifacts/attempt_01/extracted_shape.ttl</x:v>
      </x:c>
      <x:c r="AP260" s="9" t="str">
        <x:v>7c5b0ad3cea9129308d010b0defe559d21ddcbc96e230d8ffa03674eb2ed840a</x:v>
      </x:c>
      <x:c r="AQ260" s="52" t="inlineStr">
        <x:is>
          <x:t xml:space="preserve">PASS</x:t>
        </x:is>
      </x:c>
      <x:c r="AR260" s="53" t="inlineStr">
        <x:is>
          <x:t xml:space="preserve">VALID</x:t>
        </x:is>
      </x:c>
      <x:c r="AS260" s="53" t="inlineStr">
        <x:is>
          <x:t xml:space="preserve">TRF-133-P01=ACTIVATED | TRF-133-F02=ACTIVATED</x:t>
        </x:is>
      </x:c>
      <x:c r="AT260" s="53">
        <x:v>3</x:v>
      </x:c>
      <x:c r="AU260" s="53">
        <x:v>33</x:v>
      </x:c>
      <x:c r="AV260" s="53">
        <x:v>161</x:v>
      </x:c>
      <x:c r="AW260" s="53" t="inlineStr">
        <x:is>
          <x:t xml:space="preserve">sh:class, sh:datatype, sh:hasValue, sh:in, sh:maxCount, sh:maxInclusive, sh:minCount, sh:minInclusive, sh:node, sh:nodeKind, sh:or, sh:property</x:t>
        </x:is>
      </x:c>
      <x:c r="AX260" s="53">
        <x:v>0</x:v>
      </x:c>
      <x:c r="AY260" s="53">
        <x:v>1</x:v>
      </x:c>
      <x:c r="AZ260" s="53">
        <x:v>1</x:v>
      </x:c>
      <x:c r="BA260" s="54"/>
      <x:c r="BB260" s="54"/>
      <x:c r="BC260" s="54"/>
      <x:c r="BD260" s="55" t="str">
        <x:f>IF(OR(W260&lt;&gt;"REVIEWED",COUNTIF(BA260:BC260,"UNCLEAR")&gt;0,COUNTA(BA260:BC260)&lt;3,(COUNTIF(BA260:BC260,"0")+COUNTIF(BA260:BC260,"1")+COUNTIF(BA260:BC260,"2"))=0,AJ260=""),"",(COUNTIF(BA260:BC260,"1")+2*COUNTIF(BA260:BC260,"2"))/(2*(COUNTIF(BA260:BC260,"0")+COUNTIF(BA260:BC260,"1")+COUNTIF(BA260:BC260,"2"))))</x:f>
      </x:c>
    </x:row>
    <x:row r="261" ht="66" customHeight="1">
      <x:c r="A261" s="9" t="str">
        <x:v>BATCH_26</x:v>
      </x:c>
      <x:c r="B261" s="9" t="n">
        <x:v>255</x:v>
      </x:c>
      <x:c r="C261" s="9" t="str">
        <x:v>IMO-117</x:v>
      </x:c>
      <x:c r="D261" s="9" t="str">
        <x:v>IMO</x:v>
      </x:c>
      <x:c r="E261" s="9" t="str">
        <x:v>DIRECT_STATIC</x:v>
      </x:c>
      <x:c r="F261" s="9" t="str">
        <x:v>RUN_01</x:v>
      </x:c>
      <x:c r="G261" s="12" t="str">
        <x:v>OFFICIAL_ELIGIBLE_OUTPUT</x:v>
      </x:c>
      <x:c r="H261" s="12" t="str">
        <x:v>SINGLESHOT_CAPTURED_DIAGNOSTIC_PASS</x:v>
      </x:c>
      <x:c r="I261" s="12" t="str">
        <x:v>PARSED</x:v>
      </x:c>
      <x:c r="J261" s="12" t="str">
        <x:v>PASS</x:v>
      </x:c>
      <x:c r="K261" s="9" t="n">
        <x:v>9</x:v>
      </x:c>
      <x:c r="L261" s="9" t="n">
        <x:v>9</x:v>
      </x:c>
      <x:c r="M261" s="9" t="n">
        <x:v>9</x:v>
      </x:c>
      <x:c r="N261" s="9" t="n">
        <x:v>1</x:v>
      </x:c>
      <x:c r="O261" s="9" t="str">
        <x:v>IMO-117-M-P01</x:v>
      </x:c>
      <x:c r="P261" s="9" t="str">
        <x:v>PASS</x:v>
      </x:c>
      <x:c r="Q261" s="9" t="str">
        <x:v>PASS</x:v>
      </x:c>
      <x:c r="R261" s="9" t="str">
        <x:v>CORRECT_BEHAVIOR</x:v>
      </x:c>
      <x:c r="S261" s="9" t="str">
        <x:v>IMO-117-M-F01</x:v>
      </x:c>
      <x:c r="T261" s="9" t="str">
        <x:v>FAIL</x:v>
      </x:c>
      <x:c r="U261" s="9" t="str">
        <x:v>FAIL</x:v>
      </x:c>
      <x:c r="V261" s="9" t="str">
        <x:v>CORRECT_BEHAVIOR</x:v>
      </x:c>
      <x:c r="W261" s="13" t="str">
        <x:v>NOT_REVIEWED</x:v>
      </x:c>
      <x:c r="X261" s="13" t="str"/>
      <x:c r="Y261" s="13" t="str"/>
      <x:c r="Z261" s="13" t="str"/>
      <x:c r="AA261" s="13" t="str"/>
      <x:c r="AB261" s="13" t="str"/>
      <x:c r="AC261" s="13" t="str"/>
      <x:c r="AD261" s="13" t="str"/>
      <x:c r="AE261" s="13" t="str"/>
      <x:c r="AF261" s="13" t="str"/>
      <x:c r="AG261" s="13" t="str"/>
      <x:c r="AH261" s="13" t="str"/>
      <x:c r="AI261" s="16" t="str">
        <x:f>IF(AND(W261="REVIEWED",X261&lt;&gt;"",Y261&lt;&gt;"",COUNTA(Z261:AF261)=7,COUNTIF(Z261:AF261,"UNCLEAR")=0,(COUNTIF(Z261:AF261,"0")+COUNTIF(Z261:AF261,"1")+COUNTIF(Z261:AF261,"2"))&gt;0,AG261&lt;&gt;"",AH261&lt;&gt;"",AJ261&lt;&gt;""),(COUNTIF(Z261:AF261,"1")+2*COUNTIF(Z261:AF261,"2"))/(2*(COUNTIF(Z261:AF261,"0")+COUNTIF(Z261:AF261,"1")+COUNTIF(Z261:AF261,"2"))),"")</x:f>
      </x:c>
      <x:c r="AJ261" s="14" t="str"/>
      <x:c r="AK261" s="14" t="str"/>
      <x:c r="AL261" s="14" t="str"/>
      <x:c r="AM261" s="9" t="str"/>
      <x:c r="AN261" s="9" t="str">
        <x:v>Part II-A 4.2.1.3</x:v>
      </x:c>
      <x:c r="AO261" s="9" t="str">
        <x:v>MVP/SHACL_GENERATION_PIPELINE/experiments/LUNA_CONTEXTUAL_SINGLESHOT/RUN_01/runs/RUN-IMO-117-20260831T153601180890Z/artifacts/attempt_01/extracted_shape.ttl</x:v>
      </x:c>
      <x:c r="AP261" s="9" t="str">
        <x:v>19ef995904f0d4a6e4ff869112f8a0cd22f9eedb4fb66f3e55bfd1f0573c3fa4</x:v>
      </x:c>
      <x:c r="AQ261" s="52" t="inlineStr">
        <x:is>
          <x:t xml:space="preserve">PASS</x:t>
        </x:is>
      </x:c>
      <x:c r="AR261" s="53" t="inlineStr">
        <x:is>
          <x:t xml:space="preserve">VALID</x:t>
        </x:is>
      </x:c>
      <x:c r="AS261" s="53" t="inlineStr">
        <x:is>
          <x:t xml:space="preserve">IMO-117-M-P01=ACTIVATED | IMO-117-M-F01=ACTIVATED</x:t>
        </x:is>
      </x:c>
      <x:c r="AT261" s="53">
        <x:v>5</x:v>
      </x:c>
      <x:c r="AU261" s="53">
        <x:v>13</x:v>
      </x:c>
      <x:c r="AV261" s="53">
        <x:v>57</x:v>
      </x:c>
      <x:c r="AW261" s="53" t="inlineStr">
        <x:is>
          <x:t xml:space="preserve">sh:class, sh:datatype, sh:hasValue, sh:maxCount, sh:minCount, sh:node, sh:or, sh:property</x:t>
        </x:is>
      </x:c>
      <x:c r="AX261" s="53">
        <x:v>0</x:v>
      </x:c>
      <x:c r="AY261" s="53">
        <x:v>1</x:v>
      </x:c>
      <x:c r="AZ261" s="53">
        <x:v>1</x:v>
      </x:c>
      <x:c r="BA261" s="54"/>
      <x:c r="BB261" s="54"/>
      <x:c r="BC261" s="54"/>
      <x:c r="BD261" s="55" t="str">
        <x:f>IF(OR(W261&lt;&gt;"REVIEWED",COUNTIF(BA261:BC261,"UNCLEAR")&gt;0,COUNTA(BA261:BC261)&lt;3,(COUNTIF(BA261:BC261,"0")+COUNTIF(BA261:BC261,"1")+COUNTIF(BA261:BC261,"2"))=0,AJ261=""),"",(COUNTIF(BA261:BC261,"1")+2*COUNTIF(BA261:BC261,"2"))/(2*(COUNTIF(BA261:BC261,"0")+COUNTIF(BA261:BC261,"1")+COUNTIF(BA261:BC261,"2"))))</x:f>
      </x:c>
    </x:row>
    <x:row r="262" ht="66" customHeight="1">
      <x:c r="A262" s="9" t="str">
        <x:v>BATCH_26</x:v>
      </x:c>
      <x:c r="B262" s="9" t="n">
        <x:v>256</x:v>
      </x:c>
      <x:c r="C262" s="9" t="str">
        <x:v>IMO26-005</x:v>
      </x:c>
      <x:c r="D262" s="9" t="str">
        <x:v>IMO26</x:v>
      </x:c>
      <x:c r="E262" s="9" t="str">
        <x:v>DIRECT_STATIC</x:v>
      </x:c>
      <x:c r="F262" s="9" t="str">
        <x:v>RUN_01</x:v>
      </x:c>
      <x:c r="G262" s="12" t="str">
        <x:v>OFFICIAL_ELIGIBLE_OUTPUT</x:v>
      </x:c>
      <x:c r="H262" s="12" t="str">
        <x:v>SINGLESHOT_CAPTURED_DIAGNOSTIC_PASS</x:v>
      </x:c>
      <x:c r="I262" s="12" t="str">
        <x:v>PARSED</x:v>
      </x:c>
      <x:c r="J262" s="12" t="str">
        <x:v>PASS</x:v>
      </x:c>
      <x:c r="K262" s="9" t="n">
        <x:v>6</x:v>
      </x:c>
      <x:c r="L262" s="9" t="n">
        <x:v>6</x:v>
      </x:c>
      <x:c r="M262" s="9" t="n">
        <x:v>4</x:v>
      </x:c>
      <x:c r="N262" s="9" t="n">
        <x:v>0</x:v>
      </x:c>
      <x:c r="O262" s="9" t="str">
        <x:v>IMO26-005-A-P03</x:v>
      </x:c>
      <x:c r="P262" s="9" t="str">
        <x:v>PASS</x:v>
      </x:c>
      <x:c r="Q262" s="9" t="str">
        <x:v>FAIL</x:v>
      </x:c>
      <x:c r="R262" s="9" t="str">
        <x:v>FALSE_REJECT</x:v>
      </x:c>
      <x:c r="S262" s="9" t="str">
        <x:v>IMO26-005-A-F03</x:v>
      </x:c>
      <x:c r="T262" s="9" t="str">
        <x:v>FAIL</x:v>
      </x:c>
      <x:c r="U262" s="9" t="str">
        <x:v>FAIL</x:v>
      </x:c>
      <x:c r="V262" s="9" t="str">
        <x:v>CORRECT_BEHAVIOR</x:v>
      </x:c>
      <x:c r="W262" s="13" t="str">
        <x:v>NOT_REVIEWED</x:v>
      </x:c>
      <x:c r="X262" s="13" t="str"/>
      <x:c r="Y262" s="13" t="str"/>
      <x:c r="Z262" s="13" t="str"/>
      <x:c r="AA262" s="13" t="str"/>
      <x:c r="AB262" s="13" t="str"/>
      <x:c r="AC262" s="13" t="str"/>
      <x:c r="AD262" s="13" t="str"/>
      <x:c r="AE262" s="13" t="str"/>
      <x:c r="AF262" s="13" t="str"/>
      <x:c r="AG262" s="13" t="str"/>
      <x:c r="AH262" s="13" t="str"/>
      <x:c r="AI262" s="16" t="str">
        <x:f>IF(AND(W262="REVIEWED",X262&lt;&gt;"",Y262&lt;&gt;"",COUNTA(Z262:AF262)=7,COUNTIF(Z262:AF262,"UNCLEAR")=0,(COUNTIF(Z262:AF262,"0")+COUNTIF(Z262:AF262,"1")+COUNTIF(Z262:AF262,"2"))&gt;0,AG262&lt;&gt;"",AH262&lt;&gt;"",AJ262&lt;&gt;""),(COUNTIF(Z262:AF262,"1")+2*COUNTIF(Z262:AF262,"2"))/(2*(COUNTIF(Z262:AF262,"0")+COUNTIF(Z262:AF262,"1")+COUNTIF(Z262:AF262,"2"))),"")</x:f>
      </x:c>
      <x:c r="AJ262" s="14" t="str"/>
      <x:c r="AK262" s="14" t="str"/>
      <x:c r="AL262" s="14" t="str"/>
      <x:c r="AM262" s="9" t="str">
        <x:v>RDF_FALSE_ACCEPT; RDF_FALSE_REJECT</x:v>
      </x:c>
      <x:c r="AN262" s="9" t="str">
        <x:v>9-1.2.2.2</x:v>
      </x:c>
      <x:c r="AO262" s="9" t="str">
        <x:v>MVP/SHACL_GENERATION_PIPELINE/experiments/LUNA_CONTEXTUAL_SINGLESHOT/RUN_01/runs/RUN-IMO26-005-20260831T154114004264Z/artifacts/attempt_01/extracted_shape.ttl</x:v>
      </x:c>
      <x:c r="AP262" s="9" t="str">
        <x:v>9d4f4a35c40b656c84b6c1b7a14d91acca6d4bde78698a6798e71ffa1e9faf66</x:v>
      </x:c>
      <x:c r="AQ262" s="52" t="inlineStr">
        <x:is>
          <x:t xml:space="preserve">PASS</x:t>
        </x:is>
      </x:c>
      <x:c r="AR262" s="53" t="inlineStr">
        <x:is>
          <x:t xml:space="preserve">VALID</x:t>
        </x:is>
      </x:c>
      <x:c r="AS262" s="53" t="inlineStr">
        <x:is>
          <x:t xml:space="preserve">IMO26-005-A-P03=ACTIVATED | IMO26-005-A-F03=ACTIVATED</x:t>
        </x:is>
      </x:c>
      <x:c r="AT262" s="53">
        <x:v>1</x:v>
      </x:c>
      <x:c r="AU262" s="53">
        <x:v>3</x:v>
      </x:c>
      <x:c r="AV262" s="53">
        <x:v>8</x:v>
      </x:c>
      <x:c r="AW262" s="53" t="inlineStr">
        <x:is>
          <x:t xml:space="preserve">sh:class, sh:datatype, sh:hasValue, sh:nodeKind, sh:property</x:t>
        </x:is>
      </x:c>
      <x:c r="AX262" s="53">
        <x:v>0</x:v>
      </x:c>
      <x:c r="AY262" s="53">
        <x:v>1</x:v>
      </x:c>
      <x:c r="AZ262" s="53">
        <x:v>0</x:v>
      </x:c>
      <x:c r="BA262" s="54"/>
      <x:c r="BB262" s="54"/>
      <x:c r="BC262" s="54"/>
      <x:c r="BD262" s="55" t="str">
        <x:f>IF(OR(W262&lt;&gt;"REVIEWED",COUNTIF(BA262:BC262,"UNCLEAR")&gt;0,COUNTA(BA262:BC262)&lt;3,(COUNTIF(BA262:BC262,"0")+COUNTIF(BA262:BC262,"1")+COUNTIF(BA262:BC262,"2"))=0,AJ262=""),"",(COUNTIF(BA262:BC262,"1")+2*COUNTIF(BA262:BC262,"2"))/(2*(COUNTIF(BA262:BC262,"0")+COUNTIF(BA262:BC262,"1")+COUNTIF(BA262:BC262,"2"))))</x:f>
      </x:c>
    </x:row>
    <x:row r="263" ht="66" customHeight="1">
      <x:c r="A263" s="9" t="str">
        <x:v>BATCH_26</x:v>
      </x:c>
      <x:c r="B263" s="9" t="n">
        <x:v>257</x:v>
      </x:c>
      <x:c r="C263" s="9" t="str">
        <x:v>IMO26-012</x:v>
      </x:c>
      <x:c r="D263" s="9" t="str">
        <x:v>IMO26</x:v>
      </x:c>
      <x:c r="E263" s="9" t="str">
        <x:v>DIRECT_STATIC</x:v>
      </x:c>
      <x:c r="F263" s="9" t="str">
        <x:v>RUN_01</x:v>
      </x:c>
      <x:c r="G263" s="12" t="str">
        <x:v>OFFICIAL_ELIGIBLE_OUTPUT</x:v>
      </x:c>
      <x:c r="H263" s="12" t="str">
        <x:v>SINGLESHOT_CAPTURED_DIAGNOSTIC_PASS</x:v>
      </x:c>
      <x:c r="I263" s="12" t="str">
        <x:v>PARSED</x:v>
      </x:c>
      <x:c r="J263" s="12" t="str">
        <x:v>PASS</x:v>
      </x:c>
      <x:c r="K263" s="9" t="n">
        <x:v>9</x:v>
      </x:c>
      <x:c r="L263" s="9" t="n">
        <x:v>9</x:v>
      </x:c>
      <x:c r="M263" s="9" t="n">
        <x:v>8</x:v>
      </x:c>
      <x:c r="N263" s="9" t="n">
        <x:v>0</x:v>
      </x:c>
      <x:c r="O263" s="9" t="str">
        <x:v>IMO26-012-A-P03</x:v>
      </x:c>
      <x:c r="P263" s="9" t="str">
        <x:v>PASS</x:v>
      </x:c>
      <x:c r="Q263" s="9" t="str">
        <x:v>PASS</x:v>
      </x:c>
      <x:c r="R263" s="9" t="str">
        <x:v>CORRECT_BEHAVIOR</x:v>
      </x:c>
      <x:c r="S263" s="9" t="str">
        <x:v>IMO26-012-A-F06</x:v>
      </x:c>
      <x:c r="T263" s="9" t="str">
        <x:v>FAIL</x:v>
      </x:c>
      <x:c r="U263" s="9" t="str">
        <x:v>PASS</x:v>
      </x:c>
      <x:c r="V263" s="9" t="str">
        <x:v>FALSE_ACCEPT</x:v>
      </x:c>
      <x:c r="W263" s="13" t="str">
        <x:v>NOT_REVIEWED</x:v>
      </x:c>
      <x:c r="X263" s="13" t="str"/>
      <x:c r="Y263" s="13" t="str"/>
      <x:c r="Z263" s="13" t="str"/>
      <x:c r="AA263" s="13" t="str"/>
      <x:c r="AB263" s="13" t="str"/>
      <x:c r="AC263" s="13" t="str"/>
      <x:c r="AD263" s="13" t="str"/>
      <x:c r="AE263" s="13" t="str"/>
      <x:c r="AF263" s="13" t="str"/>
      <x:c r="AG263" s="13" t="str"/>
      <x:c r="AH263" s="13" t="str"/>
      <x:c r="AI263" s="16" t="str">
        <x:f>IF(AND(W263="REVIEWED",X263&lt;&gt;"",Y263&lt;&gt;"",COUNTA(Z263:AF263)=7,COUNTIF(Z263:AF263,"UNCLEAR")=0,(COUNTIF(Z263:AF263,"0")+COUNTIF(Z263:AF263,"1")+COUNTIF(Z263:AF263,"2"))&gt;0,AG263&lt;&gt;"",AH263&lt;&gt;"",AJ263&lt;&gt;""),(COUNTIF(Z263:AF263,"1")+2*COUNTIF(Z263:AF263,"2"))/(2*(COUNTIF(Z263:AF263,"0")+COUNTIF(Z263:AF263,"1")+COUNTIF(Z263:AF263,"2"))),"")</x:f>
      </x:c>
      <x:c r="AJ263" s="14" t="str"/>
      <x:c r="AK263" s="14" t="str"/>
      <x:c r="AL263" s="14" t="str"/>
      <x:c r="AM263" s="9" t="str">
        <x:v>RDF_FALSE_ACCEPT</x:v>
      </x:c>
      <x:c r="AN263" s="9" t="str">
        <x:v>9-1.3.2.2.1</x:v>
      </x:c>
      <x:c r="AO263" s="9" t="str">
        <x:v>MVP/SHACL_GENERATION_PIPELINE/experiments/LUNA_CONTEXTUAL_SINGLESHOT/RUN_01/runs/RUN-IMO26-012-20260831T154322015062Z/artifacts/attempt_01/extracted_shape.ttl</x:v>
      </x:c>
      <x:c r="AP263" s="9" t="str">
        <x:v>860f0aed09184accafdcf6ae53a71c85bca3ee35a9b91fdb1919999810f261c7</x:v>
      </x:c>
      <x:c r="AQ263" s="52" t="inlineStr">
        <x:is>
          <x:t xml:space="preserve">PASS</x:t>
        </x:is>
      </x:c>
      <x:c r="AR263" s="53" t="inlineStr">
        <x:is>
          <x:t xml:space="preserve">VALID</x:t>
        </x:is>
      </x:c>
      <x:c r="AS263" s="53" t="inlineStr">
        <x:is>
          <x:t xml:space="preserve">IMO26-012-A-P03=ACTIVATED | IMO26-012-A-F06=ACTIVATED</x:t>
        </x:is>
      </x:c>
      <x:c r="AT263" s="53">
        <x:v>1</x:v>
      </x:c>
      <x:c r="AU263" s="53">
        <x:v>4</x:v>
      </x:c>
      <x:c r="AV263" s="53">
        <x:v>16</x:v>
      </x:c>
      <x:c r="AW263" s="53" t="inlineStr">
        <x:is>
          <x:t xml:space="preserve">sh:class, sh:minCount, sh:node, sh:nodeKind, sh:property</x:t>
        </x:is>
      </x:c>
      <x:c r="AX263" s="53">
        <x:v>1</x:v>
      </x:c>
      <x:c r="AY263" s="53">
        <x:v>1</x:v>
      </x:c>
      <x:c r="AZ263" s="53">
        <x:v>0</x:v>
      </x:c>
      <x:c r="BA263" s="54"/>
      <x:c r="BB263" s="54"/>
      <x:c r="BC263" s="54"/>
      <x:c r="BD263" s="55" t="str">
        <x:f>IF(OR(W263&lt;&gt;"REVIEWED",COUNTIF(BA263:BC263,"UNCLEAR")&gt;0,COUNTA(BA263:BC263)&lt;3,(COUNTIF(BA263:BC263,"0")+COUNTIF(BA263:BC263,"1")+COUNTIF(BA263:BC263,"2"))=0,AJ263=""),"",(COUNTIF(BA263:BC263,"1")+2*COUNTIF(BA263:BC263,"2"))/(2*(COUNTIF(BA263:BC263,"0")+COUNTIF(BA263:BC263,"1")+COUNTIF(BA263:BC263,"2"))))</x:f>
      </x:c>
    </x:row>
    <x:row r="264" ht="66" customHeight="1">
      <x:c r="A264" s="9" t="str">
        <x:v>BATCH_26</x:v>
      </x:c>
      <x:c r="B264" s="9" t="n">
        <x:v>258</x:v>
      </x:c>
      <x:c r="C264" s="9" t="str">
        <x:v>TRF-075</x:v>
      </x:c>
      <x:c r="D264" s="9" t="str">
        <x:v>TRAFICOM</x:v>
      </x:c>
      <x:c r="E264" s="9" t="str">
        <x:v>DIRECT_STATIC</x:v>
      </x:c>
      <x:c r="F264" s="9" t="str">
        <x:v>RUN_01</x:v>
      </x:c>
      <x:c r="G264" s="12" t="str">
        <x:v>OFFICIAL_ELIGIBLE_OUTPUT</x:v>
      </x:c>
      <x:c r="H264" s="12" t="str">
        <x:v>SINGLESHOT_CAPTURED_DIAGNOSTIC_PASS</x:v>
      </x:c>
      <x:c r="I264" s="12" t="str">
        <x:v>PARSED</x:v>
      </x:c>
      <x:c r="J264" s="12" t="str">
        <x:v>PASS</x:v>
      </x:c>
      <x:c r="K264" s="9" t="n">
        <x:v>6</x:v>
      </x:c>
      <x:c r="L264" s="9" t="n">
        <x:v>6</x:v>
      </x:c>
      <x:c r="M264" s="9" t="n">
        <x:v>6</x:v>
      </x:c>
      <x:c r="N264" s="9" t="n">
        <x:v>1</x:v>
      </x:c>
      <x:c r="O264" s="9" t="str">
        <x:v>TRF-075-P01</x:v>
      </x:c>
      <x:c r="P264" s="9" t="str">
        <x:v>PASS</x:v>
      </x:c>
      <x:c r="Q264" s="9" t="str">
        <x:v>PASS</x:v>
      </x:c>
      <x:c r="R264" s="9" t="str">
        <x:v>CORRECT_BEHAVIOR</x:v>
      </x:c>
      <x:c r="S264" s="9" t="str">
        <x:v>TRF-075-F02</x:v>
      </x:c>
      <x:c r="T264" s="9" t="str">
        <x:v>FAIL</x:v>
      </x:c>
      <x:c r="U264" s="9" t="str">
        <x:v>FAIL</x:v>
      </x:c>
      <x:c r="V264" s="9" t="str">
        <x:v>CORRECT_BEHAVIOR</x:v>
      </x:c>
      <x:c r="W264" s="13" t="str">
        <x:v>NOT_REVIEWED</x:v>
      </x:c>
      <x:c r="X264" s="13" t="str"/>
      <x:c r="Y264" s="13" t="str"/>
      <x:c r="Z264" s="13" t="str"/>
      <x:c r="AA264" s="13" t="str"/>
      <x:c r="AB264" s="13" t="str"/>
      <x:c r="AC264" s="13" t="str"/>
      <x:c r="AD264" s="13" t="str"/>
      <x:c r="AE264" s="13" t="str"/>
      <x:c r="AF264" s="13" t="str"/>
      <x:c r="AG264" s="13" t="str"/>
      <x:c r="AH264" s="13" t="str"/>
      <x:c r="AI264" s="16" t="str">
        <x:f>IF(AND(W264="REVIEWED",X264&lt;&gt;"",Y264&lt;&gt;"",COUNTA(Z264:AF264)=7,COUNTIF(Z264:AF264,"UNCLEAR")=0,(COUNTIF(Z264:AF264,"0")+COUNTIF(Z264:AF264,"1")+COUNTIF(Z264:AF264,"2"))&gt;0,AG264&lt;&gt;"",AH264&lt;&gt;"",AJ264&lt;&gt;""),(COUNTIF(Z264:AF264,"1")+2*COUNTIF(Z264:AF264,"2"))/(2*(COUNTIF(Z264:AF264,"0")+COUNTIF(Z264:AF264,"1")+COUNTIF(Z264:AF264,"2"))),"")</x:f>
      </x:c>
      <x:c r="AJ264" s="14" t="str"/>
      <x:c r="AK264" s="14" t="str"/>
      <x:c r="AL264" s="14" t="str"/>
      <x:c r="AM264" s="9" t="str"/>
      <x:c r="AN264" s="9" t="str">
        <x:v>6.5.1</x:v>
      </x:c>
      <x:c r="AO264" s="9" t="str">
        <x:v>MVP/SHACL_GENERATION_PIPELINE/experiments/LUNA_CONTEXTUAL_SINGLESHOT/RUN_01/runs/RUN-TRF-075-20260831T161944867884Z/artifacts/attempt_01/extracted_shape.ttl</x:v>
      </x:c>
      <x:c r="AP264" s="9" t="str">
        <x:v>8ce0011522ca3e77ba165ce3df35d1e446c040f518192bcbc106c61201100fd7</x:v>
      </x:c>
      <x:c r="AQ264" s="52" t="inlineStr">
        <x:is>
          <x:t xml:space="preserve">PASS</x:t>
        </x:is>
      </x:c>
      <x:c r="AR264" s="53" t="inlineStr">
        <x:is>
          <x:t xml:space="preserve">VALID</x:t>
        </x:is>
      </x:c>
      <x:c r="AS264" s="53" t="inlineStr">
        <x:is>
          <x:t xml:space="preserve">TRF-075-P01=ACTIVATED | TRF-075-F02=ACTIVATED</x:t>
        </x:is>
      </x:c>
      <x:c r="AT264" s="53">
        <x:v>3</x:v>
      </x:c>
      <x:c r="AU264" s="53">
        <x:v>7</x:v>
      </x:c>
      <x:c r="AV264" s="53">
        <x:v>27</x:v>
      </x:c>
      <x:c r="AW264" s="53" t="inlineStr">
        <x:is>
          <x:t xml:space="preserve">sh:class, sh:datatype, sh:hasValue, sh:maxCount, sh:minCount, sh:node, sh:property, sh:xone</x:t>
        </x:is>
      </x:c>
      <x:c r="AX264" s="53">
        <x:v>0</x:v>
      </x:c>
      <x:c r="AY264" s="53">
        <x:v>1</x:v>
      </x:c>
      <x:c r="AZ264" s="53">
        <x:v>1</x:v>
      </x:c>
      <x:c r="BA264" s="54"/>
      <x:c r="BB264" s="54"/>
      <x:c r="BC264" s="54"/>
      <x:c r="BD264" s="55" t="str">
        <x:f>IF(OR(W264&lt;&gt;"REVIEWED",COUNTIF(BA264:BC264,"UNCLEAR")&gt;0,COUNTA(BA264:BC264)&lt;3,(COUNTIF(BA264:BC264,"0")+COUNTIF(BA264:BC264,"1")+COUNTIF(BA264:BC264,"2"))=0,AJ264=""),"",(COUNTIF(BA264:BC264,"1")+2*COUNTIF(BA264:BC264,"2"))/(2*(COUNTIF(BA264:BC264,"0")+COUNTIF(BA264:BC264,"1")+COUNTIF(BA264:BC264,"2"))))</x:f>
      </x:c>
    </x:row>
    <x:row r="265" ht="66" customHeight="1">
      <x:c r="A265" s="9" t="str">
        <x:v>BATCH_26</x:v>
      </x:c>
      <x:c r="B265" s="9" t="n">
        <x:v>259</x:v>
      </x:c>
      <x:c r="C265" s="9" t="str">
        <x:v>IMO-032</x:v>
      </x:c>
      <x:c r="D265" s="9" t="str">
        <x:v>IMO</x:v>
      </x:c>
      <x:c r="E265" s="9" t="str">
        <x:v>DIRECT_STATIC</x:v>
      </x:c>
      <x:c r="F265" s="9" t="str">
        <x:v>RUN_01</x:v>
      </x:c>
      <x:c r="G265" s="12" t="str">
        <x:v>OFFICIAL_ELIGIBLE_OUTPUT</x:v>
      </x:c>
      <x:c r="H265" s="12" t="str">
        <x:v>SINGLESHOT_CAPTURED_DIAGNOSTIC_PASS</x:v>
      </x:c>
      <x:c r="I265" s="12" t="str">
        <x:v>PARSED</x:v>
      </x:c>
      <x:c r="J265" s="12" t="str">
        <x:v>PASS</x:v>
      </x:c>
      <x:c r="K265" s="9" t="n">
        <x:v>9</x:v>
      </x:c>
      <x:c r="L265" s="9" t="n">
        <x:v>9</x:v>
      </x:c>
      <x:c r="M265" s="9" t="n">
        <x:v>6</x:v>
      </x:c>
      <x:c r="N265" s="9" t="n">
        <x:v>0</x:v>
      </x:c>
      <x:c r="O265" s="9" t="str">
        <x:v>IMO-032-P01</x:v>
      </x:c>
      <x:c r="P265" s="9" t="str">
        <x:v>PASS</x:v>
      </x:c>
      <x:c r="Q265" s="9" t="str">
        <x:v>FAIL</x:v>
      </x:c>
      <x:c r="R265" s="9" t="str">
        <x:v>FALSE_REJECT</x:v>
      </x:c>
      <x:c r="S265" s="9" t="str">
        <x:v>IMO-032-F04</x:v>
      </x:c>
      <x:c r="T265" s="9" t="str">
        <x:v>FAIL</x:v>
      </x:c>
      <x:c r="U265" s="9" t="str">
        <x:v>FAIL</x:v>
      </x:c>
      <x:c r="V265" s="9" t="str">
        <x:v>CORRECT_BEHAVIOR</x:v>
      </x:c>
      <x:c r="W265" s="13" t="str">
        <x:v>NOT_REVIEWED</x:v>
      </x:c>
      <x:c r="X265" s="13" t="str"/>
      <x:c r="Y265" s="13" t="str"/>
      <x:c r="Z265" s="13" t="str"/>
      <x:c r="AA265" s="13" t="str"/>
      <x:c r="AB265" s="13" t="str"/>
      <x:c r="AC265" s="13" t="str"/>
      <x:c r="AD265" s="13" t="str"/>
      <x:c r="AE265" s="13" t="str"/>
      <x:c r="AF265" s="13" t="str"/>
      <x:c r="AG265" s="13" t="str"/>
      <x:c r="AH265" s="13" t="str"/>
      <x:c r="AI265" s="16" t="str">
        <x:f>IF(AND(W265="REVIEWED",X265&lt;&gt;"",Y265&lt;&gt;"",COUNTA(Z265:AF265)=7,COUNTIF(Z265:AF265,"UNCLEAR")=0,(COUNTIF(Z265:AF265,"0")+COUNTIF(Z265:AF265,"1")+COUNTIF(Z265:AF265,"2"))&gt;0,AG265&lt;&gt;"",AH265&lt;&gt;"",AJ265&lt;&gt;""),(COUNTIF(Z265:AF265,"1")+2*COUNTIF(Z265:AF265,"2"))/(2*(COUNTIF(Z265:AF265,"0")+COUNTIF(Z265:AF265,"1")+COUNTIF(Z265:AF265,"2"))),"")</x:f>
      </x:c>
      <x:c r="AJ265" s="14" t="str"/>
      <x:c r="AK265" s="14" t="str"/>
      <x:c r="AL265" s="14" t="str"/>
      <x:c r="AM265" s="9" t="str">
        <x:v>RDF_FALSE_REJECT</x:v>
      </x:c>
      <x:c r="AN265" s="9" t="str">
        <x:v>Part I-A 3.3.2.1-.3</x:v>
      </x:c>
      <x:c r="AO265" s="9" t="str">
        <x:v>MVP/SHACL_GENERATION_PIPELINE/experiments/LUNA_CONTEXTUAL_SINGLESHOT/RUN_01/runs/RUN-IMO-032-20260831T150557261715Z/artifacts/attempt_01/extracted_shape.ttl</x:v>
      </x:c>
      <x:c r="AP265" s="9" t="str">
        <x:v>40056a837359696d9ebca97fe4590412bde82dee896d6bcfaa0aea38cc12427a</x:v>
      </x:c>
      <x:c r="AQ265" s="52" t="inlineStr">
        <x:is>
          <x:t xml:space="preserve">PASS</x:t>
        </x:is>
      </x:c>
      <x:c r="AR265" s="53" t="inlineStr">
        <x:is>
          <x:t xml:space="preserve">VALID</x:t>
        </x:is>
      </x:c>
      <x:c r="AS265" s="53" t="inlineStr">
        <x:is>
          <x:t xml:space="preserve">IMO-032-P01=ACTIVATED | IMO-032-F04=ACTIVATED</x:t>
        </x:is>
      </x:c>
      <x:c r="AT265" s="53">
        <x:v>6</x:v>
      </x:c>
      <x:c r="AU265" s="53">
        <x:v>18</x:v>
      </x:c>
      <x:c r="AV265" s="53">
        <x:v>62</x:v>
      </x:c>
      <x:c r="AW265" s="53" t="inlineStr">
        <x:is>
          <x:t xml:space="preserve">sh:class, sh:datatype, sh:hasValue, sh:in, sh:maxCount, sh:minCount, sh:node, sh:or, sh:property</x:t>
        </x:is>
      </x:c>
      <x:c r="AX265" s="53">
        <x:v>0</x:v>
      </x:c>
      <x:c r="AY265" s="53">
        <x:v>1</x:v>
      </x:c>
      <x:c r="AZ265" s="53">
        <x:v>1</x:v>
      </x:c>
      <x:c r="BA265" s="54"/>
      <x:c r="BB265" s="54"/>
      <x:c r="BC265" s="54"/>
      <x:c r="BD265" s="55" t="str">
        <x:f>IF(OR(W265&lt;&gt;"REVIEWED",COUNTIF(BA265:BC265,"UNCLEAR")&gt;0,COUNTA(BA265:BC265)&lt;3,(COUNTIF(BA265:BC265,"0")+COUNTIF(BA265:BC265,"1")+COUNTIF(BA265:BC265,"2"))=0,AJ265=""),"",(COUNTIF(BA265:BC265,"1")+2*COUNTIF(BA265:BC265,"2"))/(2*(COUNTIF(BA265:BC265,"0")+COUNTIF(BA265:BC265,"1")+COUNTIF(BA265:BC265,"2"))))</x:f>
      </x:c>
    </x:row>
    <x:row r="266" ht="66" customHeight="1">
      <x:c r="A266" s="9" t="str">
        <x:v>BATCH_26</x:v>
      </x:c>
      <x:c r="B266" s="9" t="n">
        <x:v>260</x:v>
      </x:c>
      <x:c r="C266" s="9" t="str">
        <x:v>IMO-009</x:v>
      </x:c>
      <x:c r="D266" s="9" t="str">
        <x:v>IMO</x:v>
      </x:c>
      <x:c r="E266" s="9" t="str">
        <x:v>DIRECT_STATIC</x:v>
      </x:c>
      <x:c r="F266" s="9" t="str">
        <x:v>RUN_01</x:v>
      </x:c>
      <x:c r="G266" s="12" t="str">
        <x:v>OFFICIAL_ELIGIBLE_OUTPUT</x:v>
      </x:c>
      <x:c r="H266" s="12" t="str">
        <x:v>SINGLESHOT_CAPTURED_DIAGNOSTIC_PASS</x:v>
      </x:c>
      <x:c r="I266" s="12" t="str">
        <x:v>PARSED</x:v>
      </x:c>
      <x:c r="J266" s="12" t="str">
        <x:v>PASS</x:v>
      </x:c>
      <x:c r="K266" s="9" t="n">
        <x:v>7</x:v>
      </x:c>
      <x:c r="L266" s="9" t="n">
        <x:v>7</x:v>
      </x:c>
      <x:c r="M266" s="9" t="n">
        <x:v>7</x:v>
      </x:c>
      <x:c r="N266" s="9" t="n">
        <x:v>1</x:v>
      </x:c>
      <x:c r="O266" s="9" t="str">
        <x:v>IMO-009-P02</x:v>
      </x:c>
      <x:c r="P266" s="9" t="str">
        <x:v>PASS</x:v>
      </x:c>
      <x:c r="Q266" s="9" t="str">
        <x:v>PASS</x:v>
      </x:c>
      <x:c r="R266" s="9" t="str">
        <x:v>CORRECT_BEHAVIOR</x:v>
      </x:c>
      <x:c r="S266" s="9" t="str">
        <x:v>IMO-009-F03</x:v>
      </x:c>
      <x:c r="T266" s="9" t="str">
        <x:v>FAIL</x:v>
      </x:c>
      <x:c r="U266" s="9" t="str">
        <x:v>FAIL</x:v>
      </x:c>
      <x:c r="V266" s="9" t="str">
        <x:v>CORRECT_BEHAVIOR</x:v>
      </x:c>
      <x:c r="W266" s="13" t="str">
        <x:v>NOT_REVIEWED</x:v>
      </x:c>
      <x:c r="X266" s="13" t="str"/>
      <x:c r="Y266" s="13" t="str"/>
      <x:c r="Z266" s="13" t="str"/>
      <x:c r="AA266" s="13" t="str"/>
      <x:c r="AB266" s="13" t="str"/>
      <x:c r="AC266" s="13" t="str"/>
      <x:c r="AD266" s="13" t="str"/>
      <x:c r="AE266" s="13" t="str"/>
      <x:c r="AF266" s="13" t="str"/>
      <x:c r="AG266" s="13" t="str"/>
      <x:c r="AH266" s="13" t="str"/>
      <x:c r="AI266" s="16" t="str">
        <x:f>IF(AND(W266="REVIEWED",X266&lt;&gt;"",Y266&lt;&gt;"",COUNTA(Z266:AF266)=7,COUNTIF(Z266:AF266,"UNCLEAR")=0,(COUNTIF(Z266:AF266,"0")+COUNTIF(Z266:AF266,"1")+COUNTIF(Z266:AF266,"2"))&gt;0,AG266&lt;&gt;"",AH266&lt;&gt;"",AJ266&lt;&gt;""),(COUNTIF(Z266:AF266,"1")+2*COUNTIF(Z266:AF266,"2"))/(2*(COUNTIF(Z266:AF266,"0")+COUNTIF(Z266:AF266,"1")+COUNTIF(Z266:AF266,"2"))),"")</x:f>
      </x:c>
      <x:c r="AJ266" s="14" t="str"/>
      <x:c r="AK266" s="14" t="str"/>
      <x:c r="AL266" s="14" t="str"/>
      <x:c r="AM266" s="9" t="str"/>
      <x:c r="AN266" s="9" t="str">
        <x:v>Part I-A 1.2.1</x:v>
      </x:c>
      <x:c r="AO266" s="9" t="str">
        <x:v>MVP/SHACL_GENERATION_PIPELINE/experiments/LUNA_CONTEXTUAL_SINGLESHOT/RUN_01/runs/RUN-IMO-009-20260831T145738092135Z/artifacts/attempt_01/extracted_shape.ttl</x:v>
      </x:c>
      <x:c r="AP266" s="9" t="str">
        <x:v>5de2a51e14cbc070ac847fee34f30286c4ae8b6dc7bc55d5fc6eec1dc1099c9a</x:v>
      </x:c>
      <x:c r="AQ266" s="52" t="inlineStr">
        <x:is>
          <x:t xml:space="preserve">PASS</x:t>
        </x:is>
      </x:c>
      <x:c r="AR266" s="53" t="inlineStr">
        <x:is>
          <x:t xml:space="preserve">VALID</x:t>
        </x:is>
      </x:c>
      <x:c r="AS266" s="53" t="inlineStr">
        <x:is>
          <x:t xml:space="preserve">IMO-009-P02=ACTIVATED | IMO-009-F03=ACTIVATED</x:t>
        </x:is>
      </x:c>
      <x:c r="AT266" s="53">
        <x:v>1</x:v>
      </x:c>
      <x:c r="AU266" s="53">
        <x:v>8</x:v>
      </x:c>
      <x:c r="AV266" s="53">
        <x:v>37</x:v>
      </x:c>
      <x:c r="AW266" s="53" t="inlineStr">
        <x:is>
          <x:t xml:space="preserve">sh:class, sh:datatype, sh:hasValue, sh:maxCount, sh:maxExclusive, sh:maxInclusive, sh:minCount, sh:node, sh:or, sh:property</x:t>
        </x:is>
      </x:c>
      <x:c r="AX266" s="53">
        <x:v>1</x:v>
      </x:c>
      <x:c r="AY266" s="53">
        <x:v>1</x:v>
      </x:c>
      <x:c r="AZ266" s="53">
        <x:v>1</x:v>
      </x:c>
      <x:c r="BA266" s="54"/>
      <x:c r="BB266" s="54"/>
      <x:c r="BC266" s="54"/>
      <x:c r="BD266" s="55" t="str">
        <x:f>IF(OR(W266&lt;&gt;"REVIEWED",COUNTIF(BA266:BC266,"UNCLEAR")&gt;0,COUNTA(BA266:BC266)&lt;3,(COUNTIF(BA266:BC266,"0")+COUNTIF(BA266:BC266,"1")+COUNTIF(BA266:BC266,"2"))=0,AJ266=""),"",(COUNTIF(BA266:BC266,"1")+2*COUNTIF(BA266:BC266,"2"))/(2*(COUNTIF(BA266:BC266,"0")+COUNTIF(BA266:BC266,"1")+COUNTIF(BA266:BC266,"2"))))</x:f>
      </x:c>
    </x:row>
    <x:row r="267" ht="66" customHeight="1">
      <x:c r="A267" s="9" t="str">
        <x:v>BATCH_27</x:v>
      </x:c>
      <x:c r="B267" s="9" t="n">
        <x:v>261</x:v>
      </x:c>
      <x:c r="C267" s="9" t="str">
        <x:v>TRF-058</x:v>
      </x:c>
      <x:c r="D267" s="9" t="str">
        <x:v>TRAFICOM</x:v>
      </x:c>
      <x:c r="E267" s="9" t="str">
        <x:v>DIRECT_CALCULATION</x:v>
      </x:c>
      <x:c r="F267" s="9" t="str">
        <x:v>RUN_01</x:v>
      </x:c>
      <x:c r="G267" s="12" t="str">
        <x:v>OFFICIAL_ELIGIBLE_OUTPUT</x:v>
      </x:c>
      <x:c r="H267" s="12" t="str">
        <x:v>SINGLESHOT_CAPTURED_DIAGNOSTIC_PASS</x:v>
      </x:c>
      <x:c r="I267" s="12" t="str">
        <x:v>PARSED</x:v>
      </x:c>
      <x:c r="J267" s="12" t="str">
        <x:v>PASS</x:v>
      </x:c>
      <x:c r="K267" s="9" t="n">
        <x:v>6</x:v>
      </x:c>
      <x:c r="L267" s="9" t="n">
        <x:v>6</x:v>
      </x:c>
      <x:c r="M267" s="9" t="n">
        <x:v>4</x:v>
      </x:c>
      <x:c r="N267" s="9" t="n">
        <x:v>0</x:v>
      </x:c>
      <x:c r="O267" s="9" t="str">
        <x:v>TRF-058-P02</x:v>
      </x:c>
      <x:c r="P267" s="9" t="str">
        <x:v>PASS</x:v>
      </x:c>
      <x:c r="Q267" s="9" t="str">
        <x:v>FAIL</x:v>
      </x:c>
      <x:c r="R267" s="9" t="str">
        <x:v>FALSE_REJECT</x:v>
      </x:c>
      <x:c r="S267" s="9" t="str">
        <x:v>TRF-058-F03</x:v>
      </x:c>
      <x:c r="T267" s="9" t="str">
        <x:v>FAIL</x:v>
      </x:c>
      <x:c r="U267" s="9" t="str">
        <x:v>FAIL</x:v>
      </x:c>
      <x:c r="V267" s="9" t="str">
        <x:v>CORRECT_BEHAVIOR</x:v>
      </x:c>
      <x:c r="W267" s="13" t="str">
        <x:v>NOT_REVIEWED</x:v>
      </x:c>
      <x:c r="X267" s="13" t="str"/>
      <x:c r="Y267" s="13" t="str"/>
      <x:c r="Z267" s="13" t="str"/>
      <x:c r="AA267" s="13" t="str"/>
      <x:c r="AB267" s="13" t="str"/>
      <x:c r="AC267" s="13" t="str"/>
      <x:c r="AD267" s="13" t="str"/>
      <x:c r="AE267" s="13" t="str"/>
      <x:c r="AF267" s="13" t="str"/>
      <x:c r="AG267" s="13" t="str"/>
      <x:c r="AH267" s="13" t="str"/>
      <x:c r="AI267" s="16" t="str">
        <x:f>IF(AND(W267="REVIEWED",X267&lt;&gt;"",Y267&lt;&gt;"",COUNTA(Z267:AF267)=7,COUNTIF(Z267:AF267,"UNCLEAR")=0,(COUNTIF(Z267:AF267,"0")+COUNTIF(Z267:AF267,"1")+COUNTIF(Z267:AF267,"2"))&gt;0,AG267&lt;&gt;"",AH267&lt;&gt;"",AJ267&lt;&gt;""),(COUNTIF(Z267:AF267,"1")+2*COUNTIF(Z267:AF267,"2"))/(2*(COUNTIF(Z267:AF267,"0")+COUNTIF(Z267:AF267,"1")+COUNTIF(Z267:AF267,"2"))),"")</x:f>
      </x:c>
      <x:c r="AJ267" s="14" t="str"/>
      <x:c r="AK267" s="14" t="str"/>
      <x:c r="AL267" s="14" t="str"/>
      <x:c r="AM267" s="9" t="str">
        <x:v>ALWAYS_FAIL; RDF_FALSE_REJECT</x:v>
      </x:c>
      <x:c r="AN267" s="9" t="str">
        <x:v>4.6.1</x:v>
      </x:c>
      <x:c r="AO267" s="9" t="str">
        <x:v>MVP/SHACL_GENERATION_PIPELINE/experiments/LUNA_CONTEXTUAL_SINGLESHOT/RUN_01/runs/RUN-TRF-058-20260831T161349878556Z/artifacts/attempt_01/extracted_shape.ttl</x:v>
      </x:c>
      <x:c r="AP267" s="9" t="str">
        <x:v>c8918fe5fa6332b2ea8dde98c8bfeca942054ee1a1fb17ddbc03d3f7b7e8cbf2</x:v>
      </x:c>
      <x:c r="AQ267" s="52" t="inlineStr">
        <x:is>
          <x:t xml:space="preserve">PASS</x:t>
        </x:is>
      </x:c>
      <x:c r="AR267" s="53" t="inlineStr">
        <x:is>
          <x:t xml:space="preserve">VALID</x:t>
        </x:is>
      </x:c>
      <x:c r="AS267" s="53" t="inlineStr">
        <x:is>
          <x:t xml:space="preserve">TRF-058-P02=ACTIVATED | TRF-058-F03=ACTIVATED</x:t>
        </x:is>
      </x:c>
      <x:c r="AT267" s="53">
        <x:v>1</x:v>
      </x:c>
      <x:c r="AU267" s="53">
        <x:v>15</x:v>
      </x:c>
      <x:c r="AV267" s="53">
        <x:v>57</x:v>
      </x:c>
      <x:c r="AW267" s="53" t="inlineStr">
        <x:is>
          <x:t xml:space="preserve">sh:datatype, sh:hasValue, sh:maxCount, sh:minCount, sh:node, sh:or, sh:property</x:t>
        </x:is>
      </x:c>
      <x:c r="AX267" s="53">
        <x:v>1</x:v>
      </x:c>
      <x:c r="AY267" s="53">
        <x:v>1</x:v>
      </x:c>
      <x:c r="AZ267" s="53">
        <x:v>1</x:v>
      </x:c>
      <x:c r="BA267" s="54"/>
      <x:c r="BB267" s="54"/>
      <x:c r="BC267" s="54"/>
      <x:c r="BD267" s="55" t="str">
        <x:f>IF(OR(W267&lt;&gt;"REVIEWED",COUNTIF(BA267:BC267,"UNCLEAR")&gt;0,COUNTA(BA267:BC267)&lt;3,(COUNTIF(BA267:BC267,"0")+COUNTIF(BA267:BC267,"1")+COUNTIF(BA267:BC267,"2"))=0,AJ267=""),"",(COUNTIF(BA267:BC267,"1")+2*COUNTIF(BA267:BC267,"2"))/(2*(COUNTIF(BA267:BC267,"0")+COUNTIF(BA267:BC267,"1")+COUNTIF(BA267:BC267,"2"))))</x:f>
      </x:c>
    </x:row>
    <x:row r="268" ht="66" customHeight="1">
      <x:c r="A268" s="9" t="str">
        <x:v>BATCH_27</x:v>
      </x:c>
      <x:c r="B268" s="9" t="n">
        <x:v>262</x:v>
      </x:c>
      <x:c r="C268" s="9" t="str">
        <x:v>TRF-015</x:v>
      </x:c>
      <x:c r="D268" s="9" t="str">
        <x:v>TRAFICOM</x:v>
      </x:c>
      <x:c r="E268" s="9" t="str">
        <x:v>DIRECT_STATIC</x:v>
      </x:c>
      <x:c r="F268" s="9" t="str">
        <x:v>RUN_01</x:v>
      </x:c>
      <x:c r="G268" s="12" t="str">
        <x:v>OFFICIAL_ELIGIBLE_OUTPUT</x:v>
      </x:c>
      <x:c r="H268" s="12" t="str">
        <x:v>SINGLESHOT_CAPTURED_DIAGNOSTIC_PASS</x:v>
      </x:c>
      <x:c r="I268" s="12" t="str">
        <x:v>PARSED</x:v>
      </x:c>
      <x:c r="J268" s="12" t="str">
        <x:v>PASS</x:v>
      </x:c>
      <x:c r="K268" s="9" t="n">
        <x:v>8</x:v>
      </x:c>
      <x:c r="L268" s="9" t="n">
        <x:v>8</x:v>
      </x:c>
      <x:c r="M268" s="9" t="n">
        <x:v>7</x:v>
      </x:c>
      <x:c r="N268" s="9" t="n">
        <x:v>0</x:v>
      </x:c>
      <x:c r="O268" s="9" t="str">
        <x:v>TRF-015-P01</x:v>
      </x:c>
      <x:c r="P268" s="9" t="str">
        <x:v>PASS</x:v>
      </x:c>
      <x:c r="Q268" s="9" t="str">
        <x:v>PASS</x:v>
      </x:c>
      <x:c r="R268" s="9" t="str">
        <x:v>CORRECT_BEHAVIOR</x:v>
      </x:c>
      <x:c r="S268" s="9" t="str">
        <x:v>TRF-015-F04</x:v>
      </x:c>
      <x:c r="T268" s="9" t="str">
        <x:v>FAIL</x:v>
      </x:c>
      <x:c r="U268" s="9" t="str">
        <x:v>FAIL</x:v>
      </x:c>
      <x:c r="V268" s="9" t="str">
        <x:v>CORRECT_BEHAVIOR</x:v>
      </x:c>
      <x:c r="W268" s="13" t="str">
        <x:v>NOT_REVIEWED</x:v>
      </x:c>
      <x:c r="X268" s="13" t="str"/>
      <x:c r="Y268" s="13" t="str"/>
      <x:c r="Z268" s="13" t="str"/>
      <x:c r="AA268" s="13" t="str"/>
      <x:c r="AB268" s="13" t="str"/>
      <x:c r="AC268" s="13" t="str"/>
      <x:c r="AD268" s="13" t="str"/>
      <x:c r="AE268" s="13" t="str"/>
      <x:c r="AF268" s="13" t="str"/>
      <x:c r="AG268" s="13" t="str"/>
      <x:c r="AH268" s="13" t="str"/>
      <x:c r="AI268" s="16" t="str">
        <x:f>IF(AND(W268="REVIEWED",X268&lt;&gt;"",Y268&lt;&gt;"",COUNTA(Z268:AF268)=7,COUNTIF(Z268:AF268,"UNCLEAR")=0,(COUNTIF(Z268:AF268,"0")+COUNTIF(Z268:AF268,"1")+COUNTIF(Z268:AF268,"2"))&gt;0,AG268&lt;&gt;"",AH268&lt;&gt;"",AJ268&lt;&gt;""),(COUNTIF(Z268:AF268,"1")+2*COUNTIF(Z268:AF268,"2"))/(2*(COUNTIF(Z268:AF268,"0")+COUNTIF(Z268:AF268,"1")+COUNTIF(Z268:AF268,"2"))),"")</x:f>
      </x:c>
      <x:c r="AJ268" s="14" t="str"/>
      <x:c r="AK268" s="14" t="str"/>
      <x:c r="AL268" s="14" t="str"/>
      <x:c r="AM268" s="9" t="str">
        <x:v>RDF_FALSE_REJECT</x:v>
      </x:c>
      <x:c r="AN268" s="9" t="str">
        <x:v>2.2 (UIWL draught/trim and route-salinity loading limits)</x:v>
      </x:c>
      <x:c r="AO268" s="9" t="str">
        <x:v>MVP/SHACL_GENERATION_PIPELINE/experiments/LUNA_CONTEXTUAL_SINGLESHOT/RUN_01/runs/RUN-TRF-015-20260831T155254534819Z/artifacts/attempt_01/extracted_shape.ttl</x:v>
      </x:c>
      <x:c r="AP268" s="9" t="str">
        <x:v>a96466bbc6977bdda195da1894e6fcd6f04155fabe42026f07fd6dde92dfb7de</x:v>
      </x:c>
      <x:c r="AQ268" s="52" t="inlineStr">
        <x:is>
          <x:t xml:space="preserve">PASS</x:t>
        </x:is>
      </x:c>
      <x:c r="AR268" s="53" t="inlineStr">
        <x:is>
          <x:t xml:space="preserve">VALID</x:t>
        </x:is>
      </x:c>
      <x:c r="AS268" s="53" t="inlineStr">
        <x:is>
          <x:t xml:space="preserve">TRF-015-P01=ACTIVATED | TRF-015-F04=ACTIVATED</x:t>
        </x:is>
      </x:c>
      <x:c r="AT268" s="53">
        <x:v>1</x:v>
      </x:c>
      <x:c r="AU268" s="53">
        <x:v>21</x:v>
      </x:c>
      <x:c r="AV268" s="53">
        <x:v>93</x:v>
      </x:c>
      <x:c r="AW268" s="53" t="inlineStr">
        <x:is>
          <x:t xml:space="preserve">sh:class, sh:datatype, sh:hasValue, sh:maxCount, sh:minCount, sh:node, sh:or, sh:property</x:t>
        </x:is>
      </x:c>
      <x:c r="AX268" s="53">
        <x:v>2</x:v>
      </x:c>
      <x:c r="AY268" s="53">
        <x:v>1</x:v>
      </x:c>
      <x:c r="AZ268" s="53">
        <x:v>1</x:v>
      </x:c>
      <x:c r="BA268" s="54"/>
      <x:c r="BB268" s="54"/>
      <x:c r="BC268" s="54"/>
      <x:c r="BD268" s="55" t="str">
        <x:f>IF(OR(W268&lt;&gt;"REVIEWED",COUNTIF(BA268:BC268,"UNCLEAR")&gt;0,COUNTA(BA268:BC268)&lt;3,(COUNTIF(BA268:BC268,"0")+COUNTIF(BA268:BC268,"1")+COUNTIF(BA268:BC268,"2"))=0,AJ268=""),"",(COUNTIF(BA268:BC268,"1")+2*COUNTIF(BA268:BC268,"2"))/(2*(COUNTIF(BA268:BC268,"0")+COUNTIF(BA268:BC268,"1")+COUNTIF(BA268:BC268,"2"))))</x:f>
      </x:c>
    </x:row>
    <x:row r="269" ht="66" customHeight="1">
      <x:c r="A269" s="9" t="str">
        <x:v>BATCH_27</x:v>
      </x:c>
      <x:c r="B269" s="9" t="n">
        <x:v>263</x:v>
      </x:c>
      <x:c r="C269" s="9" t="str">
        <x:v>I2-046</x:v>
      </x:c>
      <x:c r="D269" s="9" t="str">
        <x:v>I2</x:v>
      </x:c>
      <x:c r="E269" s="9" t="str">
        <x:v>DIRECT_CALCULATION</x:v>
      </x:c>
      <x:c r="F269" s="9" t="str">
        <x:v>RUN_01</x:v>
      </x:c>
      <x:c r="G269" s="12" t="str">
        <x:v>NO_ELIGIBLE_OUTPUT</x:v>
      </x:c>
      <x:c r="H269" s="12" t="str">
        <x:v>SINGLESHOT_CAPTURED_DIAGNOSTIC_FAIL</x:v>
      </x:c>
      <x:c r="I269" s="12" t="str">
        <x:v>NOT_PARSED</x:v>
      </x:c>
      <x:c r="J269" s="12" t="str">
        <x:v>FAIL</x:v>
      </x:c>
      <x:c r="K269" s="9" t="n">
        <x:v>0</x:v>
      </x:c>
      <x:c r="L269" s="9" t="n">
        <x:v>10</x:v>
      </x:c>
      <x:c r="M269" s="9" t="n">
        <x:v>0</x:v>
      </x:c>
      <x:c r="N269" s="9" t="n">
        <x:v>0</x:v>
      </x:c>
      <x:c r="O269" s="9" t="str">
        <x:v>I2-046-G-P04</x:v>
      </x:c>
      <x:c r="P269" s="9" t="str">
        <x:v>PASS</x:v>
      </x:c>
      <x:c r="Q269" s="9" t="str">
        <x:v>NO_VERDICT</x:v>
      </x:c>
      <x:c r="R269" s="9" t="str">
        <x:v>GENERATION_ERROR</x:v>
      </x:c>
      <x:c r="S269" s="9" t="str">
        <x:v>I2-046-G-F01</x:v>
      </x:c>
      <x:c r="T269" s="9" t="str">
        <x:v>FAIL</x:v>
      </x:c>
      <x:c r="U269" s="9" t="str">
        <x:v>NO_VERDICT</x:v>
      </x:c>
      <x:c r="V269" s="9" t="str">
        <x:v>GENERATION_ERROR</x:v>
      </x:c>
      <x:c r="W269" s="13" t="str">
        <x:v>NOT_REVIEWED</x:v>
      </x:c>
      <x:c r="X269" s="13" t="str"/>
      <x:c r="Y269" s="13" t="str"/>
      <x:c r="Z269" s="13" t="str"/>
      <x:c r="AA269" s="13" t="str"/>
      <x:c r="AB269" s="13" t="str"/>
      <x:c r="AC269" s="13" t="str"/>
      <x:c r="AD269" s="13" t="str"/>
      <x:c r="AE269" s="13" t="str"/>
      <x:c r="AF269" s="13" t="str"/>
      <x:c r="AG269" s="13" t="str"/>
      <x:c r="AH269" s="13" t="str"/>
      <x:c r="AI269" s="16" t="str">
        <x:f>IF(AND(W269="REVIEWED",X269&lt;&gt;"",Y269&lt;&gt;"",COUNTA(Z269:AF269)=7,COUNTIF(Z269:AF269,"UNCLEAR")=0,(COUNTIF(Z269:AF269,"0")+COUNTIF(Z269:AF269,"1")+COUNTIF(Z269:AF269,"2"))&gt;0,AG269&lt;&gt;"",AH269&lt;&gt;"",AJ269&lt;&gt;""),(COUNTIF(Z269:AF269,"1")+2*COUNTIF(Z269:AF269,"2"))/(2*(COUNTIF(Z269:AF269,"0")+COUNTIF(Z269:AF269,"1")+COUNTIF(Z269:AF269,"2"))),"")</x:f>
      </x:c>
      <x:c r="AJ269" s="14" t="str"/>
      <x:c r="AK269" s="14" t="str"/>
      <x:c r="AL269" s="14" t="str"/>
      <x:c r="AM269" s="9" t="str">
        <x:v>DETERMINISTIC_FAIL</x:v>
      </x:c>
      <x:c r="AN269" s="9" t="str">
        <x:v>I2.11.3</x:v>
      </x:c>
      <x:c r="AO269" s="9" t="str">
        <x:v>MVP/SHACL_GENERATION_PIPELINE/experiments/LUNA_CONTEXTUAL_SINGLESHOT/RUN_01/runs/RUN-I2-046-20260831T143756121558Z/artifacts/attempt_01/extracted_shape.ttl</x:v>
      </x:c>
      <x:c r="AP269" s="9" t="str">
        <x:v>797cfaa7c446cf72b839fb7559b8d79380d6fca4c77166ce7a9b375782f056f7</x:v>
      </x:c>
      <x:c r="AQ269" s="52" t="inlineStr">
        <x:is>
          <x:t xml:space="preserve">ERROR</x:t>
        </x:is>
      </x:c>
      <x:c r="AR269" s="53" t="inlineStr">
        <x:is>
          <x:t xml:space="preserve">ERROR</x:t>
        </x:is>
      </x:c>
      <x:c r="AS269" s="53" t="inlineStr">
        <x:is>
          <x:t xml:space="preserve">I2-046-G-P04=ERROR | I2-046-G-F01=ERROR</x:t>
        </x:is>
      </x:c>
      <x:c r="AT269" s="53" t="inlineStr">
        <x:is>
          <x:t xml:space="preserve"/>
        </x:is>
      </x:c>
      <x:c r="AU269" s="53" t="inlineStr">
        <x:is>
          <x:t xml:space="preserve"/>
        </x:is>
      </x:c>
      <x:c r="AV269" s="53" t="inlineStr">
        <x:is>
          <x:t xml:space="preserve"/>
        </x:is>
      </x:c>
      <x:c r="AW269" s="53" t="inlineStr">
        <x:is>
          <x:t xml:space="preserve"/>
        </x:is>
      </x:c>
      <x:c r="AX269" s="53" t="inlineStr">
        <x:is>
          <x:t xml:space="preserve"/>
        </x:is>
      </x:c>
      <x:c r="AY269" s="53" t="inlineStr">
        <x:is>
          <x:t xml:space="preserve"/>
        </x:is>
      </x:c>
      <x:c r="AZ269" s="53" t="inlineStr">
        <x:is>
          <x:t xml:space="preserve"/>
        </x:is>
      </x:c>
      <x:c r="BA269" s="54"/>
      <x:c r="BB269" s="54"/>
      <x:c r="BC269" s="54"/>
      <x:c r="BD269" s="55" t="str">
        <x:f>IF(OR(W269&lt;&gt;"REVIEWED",COUNTIF(BA269:BC269,"UNCLEAR")&gt;0,COUNTA(BA269:BC269)&lt;3,(COUNTIF(BA269:BC269,"0")+COUNTIF(BA269:BC269,"1")+COUNTIF(BA269:BC269,"2"))=0,AJ269=""),"",(COUNTIF(BA269:BC269,"1")+2*COUNTIF(BA269:BC269,"2"))/(2*(COUNTIF(BA269:BC269,"0")+COUNTIF(BA269:BC269,"1")+COUNTIF(BA269:BC269,"2"))))</x:f>
      </x:c>
    </x:row>
    <x:row r="270" ht="66" customHeight="1">
      <x:c r="A270" s="9" t="str">
        <x:v>BATCH_27</x:v>
      </x:c>
      <x:c r="B270" s="9" t="n">
        <x:v>264</x:v>
      </x:c>
      <x:c r="C270" s="9" t="str">
        <x:v>TRF-126</x:v>
      </x:c>
      <x:c r="D270" s="9" t="str">
        <x:v>TRAFICOM</x:v>
      </x:c>
      <x:c r="E270" s="9" t="str">
        <x:v>DIRECT_STATIC</x:v>
      </x:c>
      <x:c r="F270" s="9" t="str">
        <x:v>RUN_01</x:v>
      </x:c>
      <x:c r="G270" s="12" t="str">
        <x:v>OFFICIAL_ELIGIBLE_OUTPUT</x:v>
      </x:c>
      <x:c r="H270" s="12" t="str">
        <x:v>SINGLESHOT_CAPTURED_DIAGNOSTIC_PASS</x:v>
      </x:c>
      <x:c r="I270" s="12" t="str">
        <x:v>PARSED</x:v>
      </x:c>
      <x:c r="J270" s="12" t="str">
        <x:v>PASS</x:v>
      </x:c>
      <x:c r="K270" s="9" t="n">
        <x:v>8</x:v>
      </x:c>
      <x:c r="L270" s="9" t="n">
        <x:v>8</x:v>
      </x:c>
      <x:c r="M270" s="9" t="n">
        <x:v>8</x:v>
      </x:c>
      <x:c r="N270" s="9" t="n">
        <x:v>1</x:v>
      </x:c>
      <x:c r="O270" s="9" t="str">
        <x:v>TRF-126-P01</x:v>
      </x:c>
      <x:c r="P270" s="9" t="str">
        <x:v>PASS</x:v>
      </x:c>
      <x:c r="Q270" s="9" t="str">
        <x:v>PASS</x:v>
      </x:c>
      <x:c r="R270" s="9" t="str">
        <x:v>CORRECT_BEHAVIOR</x:v>
      </x:c>
      <x:c r="S270" s="9" t="str">
        <x:v>TRF-126-F03</x:v>
      </x:c>
      <x:c r="T270" s="9" t="str">
        <x:v>FAIL</x:v>
      </x:c>
      <x:c r="U270" s="9" t="str">
        <x:v>FAIL</x:v>
      </x:c>
      <x:c r="V270" s="9" t="str">
        <x:v>CORRECT_BEHAVIOR</x:v>
      </x:c>
      <x:c r="W270" s="13" t="str">
        <x:v>NOT_REVIEWED</x:v>
      </x:c>
      <x:c r="X270" s="13" t="str"/>
      <x:c r="Y270" s="13" t="str"/>
      <x:c r="Z270" s="13" t="str"/>
      <x:c r="AA270" s="13" t="str"/>
      <x:c r="AB270" s="13" t="str"/>
      <x:c r="AC270" s="13" t="str"/>
      <x:c r="AD270" s="13" t="str"/>
      <x:c r="AE270" s="13" t="str"/>
      <x:c r="AF270" s="13" t="str"/>
      <x:c r="AG270" s="13" t="str"/>
      <x:c r="AH270" s="13" t="str"/>
      <x:c r="AI270" s="16" t="str">
        <x:f>IF(AND(W270="REVIEWED",X270&lt;&gt;"",Y270&lt;&gt;"",COUNTA(Z270:AF270)=7,COUNTIF(Z270:AF270,"UNCLEAR")=0,(COUNTIF(Z270:AF270,"0")+COUNTIF(Z270:AF270,"1")+COUNTIF(Z270:AF270,"2"))&gt;0,AG270&lt;&gt;"",AH270&lt;&gt;"",AJ270&lt;&gt;""),(COUNTIF(Z270:AF270,"1")+2*COUNTIF(Z270:AF270,"2"))/(2*(COUNTIF(Z270:AF270,"0")+COUNTIF(Z270:AF270,"1")+COUNTIF(Z270:AF270,"2"))),"")</x:f>
      </x:c>
      <x:c r="AJ270" s="14" t="str"/>
      <x:c r="AK270" s="14" t="str"/>
      <x:c r="AL270" s="14" t="str"/>
      <x:c r="AM270" s="9" t="str"/>
      <x:c r="AN270" s="9" t="str">
        <x:v>7.1</x:v>
      </x:c>
      <x:c r="AO270" s="9" t="str">
        <x:v>MVP/SHACL_GENERATION_PIPELINE/experiments/LUNA_CONTEXTUAL_SINGLESHOT/RUN_01/runs/RUN-TRF-126-20260831T163506402876Z/artifacts/attempt_01/extracted_shape.ttl</x:v>
      </x:c>
      <x:c r="AP270" s="9" t="str">
        <x:v>9e06ad4f7256f2aeb2a4bfbf1950799dd8ac9257af7aae2a78b2f7a20e13e08a</x:v>
      </x:c>
      <x:c r="AQ270" s="52" t="inlineStr">
        <x:is>
          <x:t xml:space="preserve">PASS</x:t>
        </x:is>
      </x:c>
      <x:c r="AR270" s="53" t="inlineStr">
        <x:is>
          <x:t xml:space="preserve">VALID</x:t>
        </x:is>
      </x:c>
      <x:c r="AS270" s="53" t="inlineStr">
        <x:is>
          <x:t xml:space="preserve">TRF-126-P01=ACTIVATED | TRF-126-F03=ACTIVATED</x:t>
        </x:is>
      </x:c>
      <x:c r="AT270" s="53">
        <x:v>1</x:v>
      </x:c>
      <x:c r="AU270" s="53">
        <x:v>4</x:v>
      </x:c>
      <x:c r="AV270" s="53">
        <x:v>19</x:v>
      </x:c>
      <x:c r="AW270" s="53" t="inlineStr">
        <x:is>
          <x:t xml:space="preserve">sh:datatype, sh:hasValue, sh:maxCount, sh:minCount, sh:minInclusive, sh:or, sh:property</x:t>
        </x:is>
      </x:c>
      <x:c r="AX270" s="53">
        <x:v>0</x:v>
      </x:c>
      <x:c r="AY270" s="53">
        <x:v>1</x:v>
      </x:c>
      <x:c r="AZ270" s="53">
        <x:v>1</x:v>
      </x:c>
      <x:c r="BA270" s="54"/>
      <x:c r="BB270" s="54"/>
      <x:c r="BC270" s="54"/>
      <x:c r="BD270" s="55" t="str">
        <x:f>IF(OR(W270&lt;&gt;"REVIEWED",COUNTIF(BA270:BC270,"UNCLEAR")&gt;0,COUNTA(BA270:BC270)&lt;3,(COUNTIF(BA270:BC270,"0")+COUNTIF(BA270:BC270,"1")+COUNTIF(BA270:BC270,"2"))=0,AJ270=""),"",(COUNTIF(BA270:BC270,"1")+2*COUNTIF(BA270:BC270,"2"))/(2*(COUNTIF(BA270:BC270,"0")+COUNTIF(BA270:BC270,"1")+COUNTIF(BA270:BC270,"2"))))</x:f>
      </x:c>
    </x:row>
    <x:row r="271" ht="66" customHeight="1">
      <x:c r="A271" s="9" t="str">
        <x:v>BATCH_27</x:v>
      </x:c>
      <x:c r="B271" s="9" t="n">
        <x:v>265</x:v>
      </x:c>
      <x:c r="C271" s="9" t="str">
        <x:v>TRF-027</x:v>
      </x:c>
      <x:c r="D271" s="9" t="str">
        <x:v>TRAFICOM</x:v>
      </x:c>
      <x:c r="E271" s="9" t="str">
        <x:v>DIRECT_CALCULATION</x:v>
      </x:c>
      <x:c r="F271" s="9" t="str">
        <x:v>RUN_01</x:v>
      </x:c>
      <x:c r="G271" s="12" t="str">
        <x:v>NO_ELIGIBLE_OUTPUT</x:v>
      </x:c>
      <x:c r="H271" s="12" t="str">
        <x:v>SINGLESHOT_CAPTURED_DIAGNOSTIC_FAIL</x:v>
      </x:c>
      <x:c r="I271" s="12" t="str">
        <x:v>NOT_PARSED</x:v>
      </x:c>
      <x:c r="J271" s="12" t="str">
        <x:v>FAIL</x:v>
      </x:c>
      <x:c r="K271" s="9" t="n">
        <x:v>0</x:v>
      </x:c>
      <x:c r="L271" s="9" t="n">
        <x:v>10</x:v>
      </x:c>
      <x:c r="M271" s="9" t="n">
        <x:v>0</x:v>
      </x:c>
      <x:c r="N271" s="9" t="n">
        <x:v>0</x:v>
      </x:c>
      <x:c r="O271" s="9" t="str">
        <x:v>TRF-027-P02</x:v>
      </x:c>
      <x:c r="P271" s="9" t="str">
        <x:v>PASS</x:v>
      </x:c>
      <x:c r="Q271" s="9" t="str">
        <x:v>NO_VERDICT</x:v>
      </x:c>
      <x:c r="R271" s="9" t="str">
        <x:v>GENERATION_ERROR</x:v>
      </x:c>
      <x:c r="S271" s="9" t="str">
        <x:v>TRF-027-F01</x:v>
      </x:c>
      <x:c r="T271" s="9" t="str">
        <x:v>FAIL</x:v>
      </x:c>
      <x:c r="U271" s="9" t="str">
        <x:v>NO_VERDICT</x:v>
      </x:c>
      <x:c r="V271" s="9" t="str">
        <x:v>GENERATION_ERROR</x:v>
      </x:c>
      <x:c r="W271" s="13" t="str">
        <x:v>NOT_REVIEWED</x:v>
      </x:c>
      <x:c r="X271" s="13" t="str"/>
      <x:c r="Y271" s="13" t="str"/>
      <x:c r="Z271" s="13" t="str"/>
      <x:c r="AA271" s="13" t="str"/>
      <x:c r="AB271" s="13" t="str"/>
      <x:c r="AC271" s="13" t="str"/>
      <x:c r="AD271" s="13" t="str"/>
      <x:c r="AE271" s="13" t="str"/>
      <x:c r="AF271" s="13" t="str"/>
      <x:c r="AG271" s="13" t="str"/>
      <x:c r="AH271" s="13" t="str"/>
      <x:c r="AI271" s="16" t="str">
        <x:f>IF(AND(W271="REVIEWED",X271&lt;&gt;"",Y271&lt;&gt;"",COUNTA(Z271:AF271)=7,COUNTIF(Z271:AF271,"UNCLEAR")=0,(COUNTIF(Z271:AF271,"0")+COUNTIF(Z271:AF271,"1")+COUNTIF(Z271:AF271,"2"))&gt;0,AG271&lt;&gt;"",AH271&lt;&gt;"",AJ271&lt;&gt;""),(COUNTIF(Z271:AF271,"1")+2*COUNTIF(Z271:AF271,"2"))/(2*(COUNTIF(Z271:AF271,"0")+COUNTIF(Z271:AF271,"1")+COUNTIF(Z271:AF271,"2"))),"")</x:f>
      </x:c>
      <x:c r="AJ271" s="14" t="str"/>
      <x:c r="AK271" s="14" t="str"/>
      <x:c r="AL271" s="14" t="str"/>
      <x:c r="AM271" s="9" t="str">
        <x:v>DETERMINISTIC_FAIL; NO_OUTPUT</x:v>
      </x:c>
      <x:c r="AN271" s="9" t="str">
        <x:v>3.2.4 / Table 3-3 / clamped geometry term</x:v>
      </x:c>
      <x:c r="AO271" s="9" t="str">
        <x:v>MISSING</x:v>
      </x:c>
      <x:c r="AP271" s="9" t="str">
        <x:v>UNAVAILABLE</x:v>
      </x:c>
      <x:c r="AQ271" s="52" t="inlineStr">
        <x:is>
          <x:t xml:space="preserve">UNAVAILABLE</x:t>
        </x:is>
      </x:c>
      <x:c r="AR271" s="53" t="inlineStr">
        <x:is>
          <x:t xml:space="preserve">MISSING_ARTIFACT</x:t>
        </x:is>
      </x:c>
      <x:c r="AS271" s="53" t="inlineStr">
        <x:is>
          <x:t xml:space="preserve">TRF-027-P02=MISSING_ARTIFACT | TRF-027-F01=MISSING_ARTIFACT</x:t>
        </x:is>
      </x:c>
      <x:c r="AT271" s="53" t="inlineStr">
        <x:is>
          <x:t xml:space="preserve"/>
        </x:is>
      </x:c>
      <x:c r="AU271" s="53" t="inlineStr">
        <x:is>
          <x:t xml:space="preserve"/>
        </x:is>
      </x:c>
      <x:c r="AV271" s="53" t="inlineStr">
        <x:is>
          <x:t xml:space="preserve"/>
        </x:is>
      </x:c>
      <x:c r="AW271" s="53" t="inlineStr">
        <x:is>
          <x:t xml:space="preserve"/>
        </x:is>
      </x:c>
      <x:c r="AX271" s="53" t="inlineStr">
        <x:is>
          <x:t xml:space="preserve"/>
        </x:is>
      </x:c>
      <x:c r="AY271" s="53" t="inlineStr">
        <x:is>
          <x:t xml:space="preserve"/>
        </x:is>
      </x:c>
      <x:c r="AZ271" s="53" t="inlineStr">
        <x:is>
          <x:t xml:space="preserve"/>
        </x:is>
      </x:c>
      <x:c r="BA271" s="54"/>
      <x:c r="BB271" s="54"/>
      <x:c r="BC271" s="54"/>
      <x:c r="BD271" s="55" t="str">
        <x:f>IF(OR(W271&lt;&gt;"REVIEWED",COUNTIF(BA271:BC271,"UNCLEAR")&gt;0,COUNTA(BA271:BC271)&lt;3,(COUNTIF(BA271:BC271,"0")+COUNTIF(BA271:BC271,"1")+COUNTIF(BA271:BC271,"2"))=0,AJ271=""),"",(COUNTIF(BA271:BC271,"1")+2*COUNTIF(BA271:BC271,"2"))/(2*(COUNTIF(BA271:BC271,"0")+COUNTIF(BA271:BC271,"1")+COUNTIF(BA271:BC271,"2"))))</x:f>
      </x:c>
    </x:row>
    <x:row r="272" ht="66" customHeight="1">
      <x:c r="A272" s="9" t="str">
        <x:v>BATCH_27</x:v>
      </x:c>
      <x:c r="B272" s="9" t="n">
        <x:v>266</x:v>
      </x:c>
      <x:c r="C272" s="9" t="str">
        <x:v>TRF-109</x:v>
      </x:c>
      <x:c r="D272" s="9" t="str">
        <x:v>TRAFICOM</x:v>
      </x:c>
      <x:c r="E272" s="9" t="str">
        <x:v>DIRECT_STATIC</x:v>
      </x:c>
      <x:c r="F272" s="9" t="str">
        <x:v>RUN_01</x:v>
      </x:c>
      <x:c r="G272" s="12" t="str">
        <x:v>NO_ELIGIBLE_OUTPUT</x:v>
      </x:c>
      <x:c r="H272" s="12" t="str">
        <x:v>SINGLESHOT_CAPTURED_DIAGNOSTIC_FAIL</x:v>
      </x:c>
      <x:c r="I272" s="12" t="str">
        <x:v>NOT_PARSED</x:v>
      </x:c>
      <x:c r="J272" s="12" t="str">
        <x:v>FAIL</x:v>
      </x:c>
      <x:c r="K272" s="9" t="n">
        <x:v>0</x:v>
      </x:c>
      <x:c r="L272" s="9" t="n">
        <x:v>8</x:v>
      </x:c>
      <x:c r="M272" s="9" t="n">
        <x:v>0</x:v>
      </x:c>
      <x:c r="N272" s="9" t="n">
        <x:v>0</x:v>
      </x:c>
      <x:c r="O272" s="9" t="str">
        <x:v>TRF-109-P04</x:v>
      </x:c>
      <x:c r="P272" s="9" t="str">
        <x:v>PASS</x:v>
      </x:c>
      <x:c r="Q272" s="9" t="str">
        <x:v>NO_VERDICT</x:v>
      </x:c>
      <x:c r="R272" s="9" t="str">
        <x:v>GENERATION_ERROR</x:v>
      </x:c>
      <x:c r="S272" s="9" t="str">
        <x:v>TRF-109-F01</x:v>
      </x:c>
      <x:c r="T272" s="9" t="str">
        <x:v>FAIL</x:v>
      </x:c>
      <x:c r="U272" s="9" t="str">
        <x:v>NO_VERDICT</x:v>
      </x:c>
      <x:c r="V272" s="9" t="str">
        <x:v>GENERATION_ERROR</x:v>
      </x:c>
      <x:c r="W272" s="13" t="str">
        <x:v>NOT_REVIEWED</x:v>
      </x:c>
      <x:c r="X272" s="13" t="str"/>
      <x:c r="Y272" s="13" t="str"/>
      <x:c r="Z272" s="13" t="str"/>
      <x:c r="AA272" s="13" t="str"/>
      <x:c r="AB272" s="13" t="str"/>
      <x:c r="AC272" s="13" t="str"/>
      <x:c r="AD272" s="13" t="str"/>
      <x:c r="AE272" s="13" t="str"/>
      <x:c r="AF272" s="13" t="str"/>
      <x:c r="AG272" s="13" t="str"/>
      <x:c r="AH272" s="13" t="str"/>
      <x:c r="AI272" s="16" t="str">
        <x:f>IF(AND(W272="REVIEWED",X272&lt;&gt;"",Y272&lt;&gt;"",COUNTA(Z272:AF272)=7,COUNTIF(Z272:AF272,"UNCLEAR")=0,(COUNTIF(Z272:AF272,"0")+COUNTIF(Z272:AF272,"1")+COUNTIF(Z272:AF272,"2"))&gt;0,AG272&lt;&gt;"",AH272&lt;&gt;"",AJ272&lt;&gt;""),(COUNTIF(Z272:AF272,"1")+2*COUNTIF(Z272:AF272,"2"))/(2*(COUNTIF(Z272:AF272,"0")+COUNTIF(Z272:AF272,"1")+COUNTIF(Z272:AF272,"2"))),"")</x:f>
      </x:c>
      <x:c r="AJ272" s="14" t="str"/>
      <x:c r="AK272" s="14" t="str"/>
      <x:c r="AL272" s="14" t="str"/>
      <x:c r="AM272" s="9" t="str">
        <x:v>DETERMINISTIC_FAIL; NO_OUTPUT</x:v>
      </x:c>
      <x:c r="AN272" s="9" t="str">
        <x:v>6.6.2.3</x:v>
      </x:c>
      <x:c r="AO272" s="9" t="str">
        <x:v>MISSING</x:v>
      </x:c>
      <x:c r="AP272" s="9" t="str">
        <x:v>UNAVAILABLE</x:v>
      </x:c>
      <x:c r="AQ272" s="52" t="inlineStr">
        <x:is>
          <x:t xml:space="preserve">UNAVAILABLE</x:t>
        </x:is>
      </x:c>
      <x:c r="AR272" s="53" t="inlineStr">
        <x:is>
          <x:t xml:space="preserve">MISSING_ARTIFACT</x:t>
        </x:is>
      </x:c>
      <x:c r="AS272" s="53" t="inlineStr">
        <x:is>
          <x:t xml:space="preserve">TRF-109-P04=MISSING_ARTIFACT | TRF-109-F01=MISSING_ARTIFACT</x:t>
        </x:is>
      </x:c>
      <x:c r="AT272" s="53" t="inlineStr">
        <x:is>
          <x:t xml:space="preserve"/>
        </x:is>
      </x:c>
      <x:c r="AU272" s="53" t="inlineStr">
        <x:is>
          <x:t xml:space="preserve"/>
        </x:is>
      </x:c>
      <x:c r="AV272" s="53" t="inlineStr">
        <x:is>
          <x:t xml:space="preserve"/>
        </x:is>
      </x:c>
      <x:c r="AW272" s="53" t="inlineStr">
        <x:is>
          <x:t xml:space="preserve"/>
        </x:is>
      </x:c>
      <x:c r="AX272" s="53" t="inlineStr">
        <x:is>
          <x:t xml:space="preserve"/>
        </x:is>
      </x:c>
      <x:c r="AY272" s="53" t="inlineStr">
        <x:is>
          <x:t xml:space="preserve"/>
        </x:is>
      </x:c>
      <x:c r="AZ272" s="53" t="inlineStr">
        <x:is>
          <x:t xml:space="preserve"/>
        </x:is>
      </x:c>
      <x:c r="BA272" s="54"/>
      <x:c r="BB272" s="54"/>
      <x:c r="BC272" s="54"/>
      <x:c r="BD272" s="55" t="str">
        <x:f>IF(OR(W272&lt;&gt;"REVIEWED",COUNTIF(BA272:BC272,"UNCLEAR")&gt;0,COUNTA(BA272:BC272)&lt;3,(COUNTIF(BA272:BC272,"0")+COUNTIF(BA272:BC272,"1")+COUNTIF(BA272:BC272,"2"))=0,AJ272=""),"",(COUNTIF(BA272:BC272,"1")+2*COUNTIF(BA272:BC272,"2"))/(2*(COUNTIF(BA272:BC272,"0")+COUNTIF(BA272:BC272,"1")+COUNTIF(BA272:BC272,"2"))))</x:f>
      </x:c>
    </x:row>
    <x:row r="273" ht="66" customHeight="1">
      <x:c r="A273" s="9" t="str">
        <x:v>BATCH_27</x:v>
      </x:c>
      <x:c r="B273" s="9" t="n">
        <x:v>267</x:v>
      </x:c>
      <x:c r="C273" s="9" t="str">
        <x:v>IMO-077</x:v>
      </x:c>
      <x:c r="D273" s="9" t="str">
        <x:v>IMO</x:v>
      </x:c>
      <x:c r="E273" s="9" t="str">
        <x:v>DIRECT_CALCULATION</x:v>
      </x:c>
      <x:c r="F273" s="9" t="str">
        <x:v>RUN_01</x:v>
      </x:c>
      <x:c r="G273" s="12" t="str">
        <x:v>NO_ELIGIBLE_OUTPUT</x:v>
      </x:c>
      <x:c r="H273" s="12" t="str">
        <x:v>SINGLESHOT_CAPTURED_DIAGNOSTIC_FAIL</x:v>
      </x:c>
      <x:c r="I273" s="12" t="str">
        <x:v>NOT_PARSED</x:v>
      </x:c>
      <x:c r="J273" s="12" t="str">
        <x:v>FAIL</x:v>
      </x:c>
      <x:c r="K273" s="9" t="n">
        <x:v>0</x:v>
      </x:c>
      <x:c r="L273" s="9" t="n">
        <x:v>8</x:v>
      </x:c>
      <x:c r="M273" s="9" t="n">
        <x:v>0</x:v>
      </x:c>
      <x:c r="N273" s="9" t="n">
        <x:v>0</x:v>
      </x:c>
      <x:c r="O273" s="9" t="str">
        <x:v>IMO-077-H-P03</x:v>
      </x:c>
      <x:c r="P273" s="9" t="str">
        <x:v>PASS</x:v>
      </x:c>
      <x:c r="Q273" s="9" t="str">
        <x:v>NO_VERDICT</x:v>
      </x:c>
      <x:c r="R273" s="9" t="str">
        <x:v>GENERATION_ERROR</x:v>
      </x:c>
      <x:c r="S273" s="9" t="str">
        <x:v>IMO-077-H-F02</x:v>
      </x:c>
      <x:c r="T273" s="9" t="str">
        <x:v>FAIL</x:v>
      </x:c>
      <x:c r="U273" s="9" t="str">
        <x:v>NO_VERDICT</x:v>
      </x:c>
      <x:c r="V273" s="9" t="str">
        <x:v>GENERATION_ERROR</x:v>
      </x:c>
      <x:c r="W273" s="13" t="str">
        <x:v>NOT_REVIEWED</x:v>
      </x:c>
      <x:c r="X273" s="13" t="str"/>
      <x:c r="Y273" s="13" t="str"/>
      <x:c r="Z273" s="13" t="str"/>
      <x:c r="AA273" s="13" t="str"/>
      <x:c r="AB273" s="13" t="str"/>
      <x:c r="AC273" s="13" t="str"/>
      <x:c r="AD273" s="13" t="str"/>
      <x:c r="AE273" s="13" t="str"/>
      <x:c r="AF273" s="13" t="str"/>
      <x:c r="AG273" s="13" t="str"/>
      <x:c r="AH273" s="13" t="str"/>
      <x:c r="AI273" s="16" t="str">
        <x:f>IF(AND(W273="REVIEWED",X273&lt;&gt;"",Y273&lt;&gt;"",COUNTA(Z273:AF273)=7,COUNTIF(Z273:AF273,"UNCLEAR")=0,(COUNTIF(Z273:AF273,"0")+COUNTIF(Z273:AF273,"1")+COUNTIF(Z273:AF273,"2"))&gt;0,AG273&lt;&gt;"",AH273&lt;&gt;"",AJ273&lt;&gt;""),(COUNTIF(Z273:AF273,"1")+2*COUNTIF(Z273:AF273,"2"))/(2*(COUNTIF(Z273:AF273,"0")+COUNTIF(Z273:AF273,"1")+COUNTIF(Z273:AF273,"2"))),"")</x:f>
      </x:c>
      <x:c r="AJ273" s="14" t="str"/>
      <x:c r="AK273" s="14" t="str"/>
      <x:c r="AL273" s="14" t="str"/>
      <x:c r="AM273" s="9" t="str">
        <x:v>DETERMINISTIC_FAIL</x:v>
      </x:c>
      <x:c r="AN273" s="9" t="str">
        <x:v>Part I-A 8.3.3.3.3.5</x:v>
      </x:c>
      <x:c r="AO273" s="9" t="str">
        <x:v>MVP/SHACL_GENERATION_PIPELINE/experiments/LUNA_CONTEXTUAL_SINGLESHOT/RUN_01/runs/RUN-IMO-077-20260831T152120359209Z/artifacts/attempt_01/extracted_shape.ttl</x:v>
      </x:c>
      <x:c r="AP273" s="9" t="str">
        <x:v>919ef4761f0caabb126aef10ea61daf121cf281c641bf9f69f047ed08fd94519</x:v>
      </x:c>
      <x:c r="AQ273" s="52" t="inlineStr">
        <x:is>
          <x:t xml:space="preserve">ERROR</x:t>
        </x:is>
      </x:c>
      <x:c r="AR273" s="53" t="inlineStr">
        <x:is>
          <x:t xml:space="preserve">ERROR</x:t>
        </x:is>
      </x:c>
      <x:c r="AS273" s="53" t="inlineStr">
        <x:is>
          <x:t xml:space="preserve">IMO-077-H-P03=ERROR | IMO-077-H-F02=ERROR</x:t>
        </x:is>
      </x:c>
      <x:c r="AT273" s="53" t="inlineStr">
        <x:is>
          <x:t xml:space="preserve"/>
        </x:is>
      </x:c>
      <x:c r="AU273" s="53" t="inlineStr">
        <x:is>
          <x:t xml:space="preserve"/>
        </x:is>
      </x:c>
      <x:c r="AV273" s="53" t="inlineStr">
        <x:is>
          <x:t xml:space="preserve"/>
        </x:is>
      </x:c>
      <x:c r="AW273" s="53" t="inlineStr">
        <x:is>
          <x:t xml:space="preserve"/>
        </x:is>
      </x:c>
      <x:c r="AX273" s="53" t="inlineStr">
        <x:is>
          <x:t xml:space="preserve"/>
        </x:is>
      </x:c>
      <x:c r="AY273" s="53" t="inlineStr">
        <x:is>
          <x:t xml:space="preserve"/>
        </x:is>
      </x:c>
      <x:c r="AZ273" s="53" t="inlineStr">
        <x:is>
          <x:t xml:space="preserve"/>
        </x:is>
      </x:c>
      <x:c r="BA273" s="54"/>
      <x:c r="BB273" s="54"/>
      <x:c r="BC273" s="54"/>
      <x:c r="BD273" s="55" t="str">
        <x:f>IF(OR(W273&lt;&gt;"REVIEWED",COUNTIF(BA273:BC273,"UNCLEAR")&gt;0,COUNTA(BA273:BC273)&lt;3,(COUNTIF(BA273:BC273,"0")+COUNTIF(BA273:BC273,"1")+COUNTIF(BA273:BC273,"2"))=0,AJ273=""),"",(COUNTIF(BA273:BC273,"1")+2*COUNTIF(BA273:BC273,"2"))/(2*(COUNTIF(BA273:BC273,"0")+COUNTIF(BA273:BC273,"1")+COUNTIF(BA273:BC273,"2"))))</x:f>
      </x:c>
    </x:row>
    <x:row r="274" ht="66" customHeight="1">
      <x:c r="A274" s="9" t="str">
        <x:v>BATCH_27</x:v>
      </x:c>
      <x:c r="B274" s="9" t="n">
        <x:v>268</x:v>
      </x:c>
      <x:c r="C274" s="9" t="str">
        <x:v>TRF-056</x:v>
      </x:c>
      <x:c r="D274" s="9" t="str">
        <x:v>TRAFICOM</x:v>
      </x:c>
      <x:c r="E274" s="9" t="str">
        <x:v>DIRECT_STATIC</x:v>
      </x:c>
      <x:c r="F274" s="9" t="str">
        <x:v>RUN_01</x:v>
      </x:c>
      <x:c r="G274" s="12" t="str">
        <x:v>NO_ELIGIBLE_OUTPUT</x:v>
      </x:c>
      <x:c r="H274" s="12" t="str">
        <x:v>SINGLESHOT_CAPTURED_DIAGNOSTIC_FAIL</x:v>
      </x:c>
      <x:c r="I274" s="12" t="str">
        <x:v>NOT_PARSED</x:v>
      </x:c>
      <x:c r="J274" s="12" t="str">
        <x:v>FAIL</x:v>
      </x:c>
      <x:c r="K274" s="9" t="n">
        <x:v>0</x:v>
      </x:c>
      <x:c r="L274" s="9" t="n">
        <x:v>8</x:v>
      </x:c>
      <x:c r="M274" s="9" t="n">
        <x:v>0</x:v>
      </x:c>
      <x:c r="N274" s="9" t="n">
        <x:v>0</x:v>
      </x:c>
      <x:c r="O274" s="9" t="str">
        <x:v>TRF-056-P01</x:v>
      </x:c>
      <x:c r="P274" s="9" t="str">
        <x:v>PASS</x:v>
      </x:c>
      <x:c r="Q274" s="9" t="str">
        <x:v>NO_VERDICT</x:v>
      </x:c>
      <x:c r="R274" s="9" t="str">
        <x:v>GENERATION_ERROR</x:v>
      </x:c>
      <x:c r="S274" s="9" t="str">
        <x:v>TRF-056-F05</x:v>
      </x:c>
      <x:c r="T274" s="9" t="str">
        <x:v>FAIL</x:v>
      </x:c>
      <x:c r="U274" s="9" t="str">
        <x:v>NO_VERDICT</x:v>
      </x:c>
      <x:c r="V274" s="9" t="str">
        <x:v>GENERATION_ERROR</x:v>
      </x:c>
      <x:c r="W274" s="13" t="str">
        <x:v>NOT_REVIEWED</x:v>
      </x:c>
      <x:c r="X274" s="13" t="str"/>
      <x:c r="Y274" s="13" t="str"/>
      <x:c r="Z274" s="13" t="str"/>
      <x:c r="AA274" s="13" t="str"/>
      <x:c r="AB274" s="13" t="str"/>
      <x:c r="AC274" s="13" t="str"/>
      <x:c r="AD274" s="13" t="str"/>
      <x:c r="AE274" s="13" t="str"/>
      <x:c r="AF274" s="13" t="str"/>
      <x:c r="AG274" s="13" t="str"/>
      <x:c r="AH274" s="13" t="str"/>
      <x:c r="AI274" s="16" t="str">
        <x:f>IF(AND(W274="REVIEWED",X274&lt;&gt;"",Y274&lt;&gt;"",COUNTA(Z274:AF274)=7,COUNTIF(Z274:AF274,"UNCLEAR")=0,(COUNTIF(Z274:AF274,"0")+COUNTIF(Z274:AF274,"1")+COUNTIF(Z274:AF274,"2"))&gt;0,AG274&lt;&gt;"",AH274&lt;&gt;"",AJ274&lt;&gt;""),(COUNTIF(Z274:AF274,"1")+2*COUNTIF(Z274:AF274,"2"))/(2*(COUNTIF(Z274:AF274,"0")+COUNTIF(Z274:AF274,"1")+COUNTIF(Z274:AF274,"2"))),"")</x:f>
      </x:c>
      <x:c r="AJ274" s="14" t="str"/>
      <x:c r="AK274" s="14" t="str"/>
      <x:c r="AL274" s="14" t="str"/>
      <x:c r="AM274" s="9" t="str">
        <x:v>DETERMINISTIC_FAIL; NO_OUTPUT</x:v>
      </x:c>
      <x:c r="AN274" s="9" t="str">
        <x:v>4.5.3</x:v>
      </x:c>
      <x:c r="AO274" s="9" t="str">
        <x:v>MISSING</x:v>
      </x:c>
      <x:c r="AP274" s="9" t="str">
        <x:v>UNAVAILABLE</x:v>
      </x:c>
      <x:c r="AQ274" s="56" t="inlineStr">
        <x:is>
          <x:t xml:space="preserve">UNAVAILABLE</x:t>
        </x:is>
      </x:c>
      <x:c r="AR274" s="57" t="inlineStr">
        <x:is>
          <x:t xml:space="preserve">MISSING_ARTIFACT</x:t>
        </x:is>
      </x:c>
      <x:c r="AS274" s="57" t="inlineStr">
        <x:is>
          <x:t xml:space="preserve">TRF-056-P01=MISSING_ARTIFACT | TRF-056-F05=MISSING_ARTIFACT</x:t>
        </x:is>
      </x:c>
      <x:c r="AT274" s="57" t="inlineStr">
        <x:is>
          <x:t xml:space="preserve"/>
        </x:is>
      </x:c>
      <x:c r="AU274" s="57" t="inlineStr">
        <x:is>
          <x:t xml:space="preserve"/>
        </x:is>
      </x:c>
      <x:c r="AV274" s="57" t="inlineStr">
        <x:is>
          <x:t xml:space="preserve"/>
        </x:is>
      </x:c>
      <x:c r="AW274" s="57" t="inlineStr">
        <x:is>
          <x:t xml:space="preserve"/>
        </x:is>
      </x:c>
      <x:c r="AX274" s="57" t="inlineStr">
        <x:is>
          <x:t xml:space="preserve"/>
        </x:is>
      </x:c>
      <x:c r="AY274" s="57" t="inlineStr">
        <x:is>
          <x:t xml:space="preserve"/>
        </x:is>
      </x:c>
      <x:c r="AZ274" s="57" t="inlineStr">
        <x:is>
          <x:t xml:space="preserve"/>
        </x:is>
      </x:c>
      <x:c r="BA274" s="58"/>
      <x:c r="BB274" s="58"/>
      <x:c r="BC274" s="58"/>
      <x:c r="BD274" s="59" t="str">
        <x:f>IF(OR(W274&lt;&gt;"REVIEWED",COUNTIF(BA274:BC274,"UNCLEAR")&gt;0,COUNTA(BA274:BC274)&lt;3,(COUNTIF(BA274:BC274,"0")+COUNTIF(BA274:BC274,"1")+COUNTIF(BA274:BC274,"2"))=0,AJ274=""),"",(COUNTIF(BA274:BC274,"1")+2*COUNTIF(BA274:BC274,"2"))/(2*(COUNTIF(BA274:BC274,"0")+COUNTIF(BA274:BC274,"1")+COUNTIF(BA274:BC274,"2"))))</x:f>
      </x:c>
    </x:row>
  </x:sheetData>
  <x:mergeCells>
    <x:mergeCell ref="AQ5:AZ5"/>
    <x:mergeCell ref="BA5:BD5"/>
  </x:mergeCells>
  <x:conditionalFormatting sqref="J7:J274">
    <x:cfRule type="containsText" dxfId="5" priority="1" operator="containsText" text="FAIL"/>
  </x:conditionalFormatting>
  <x:conditionalFormatting sqref="AG7:AG274">
    <x:cfRule type="containsText" dxfId="6" priority="2" operator="containsText" text="YES"/>
  </x:conditionalFormatting>
  <x:dataValidations count="8">
    <x:dataValidation type="list" sqref="W7:W274">
      <x:formula1>"NOT_REVIEWED,IN_PROGRESS,REVIEWED,NEEDS_EXPERT,NOT_ASSESSABLE"</x:formula1>
    </x:dataValidation>
    <x:dataValidation type="list" sqref="Z7:AF274">
      <x:formula1>"0,1,2,N/A,UNCLEAR"</x:formula1>
    </x:dataValidation>
    <x:dataValidation type="list" sqref="AG7:AG274">
      <x:formula1>"YES,NO,UNCLEAR"</x:formula1>
    </x:dataValidation>
    <x:dataValidation type="list" sqref="AH7:AH274">
      <x:formula1>"CORRECT,MINOR_DEFECT,MAJOR_DEFECT,NOT_ASSESSABLE,UNCLEAR"</x:formula1>
    </x:dataValidation>
    <x:dataValidation type="list" sqref="AK7:AK274">
      <x:formula1>"NONE_FOUND,CODE_DEFECT,RDF_FIXTURE_DEFECT,EXPECTED_LABEL_DEFECT,INTERPRETATION_DISAGREEMENT,EXECUTION_DEFECT,MULTIPLE,UNRESOLVED"</x:formula1>
    </x:dataValidation>
    <x:dataValidation type="list" sqref="AQ7:AR274">
      <x:formula1>"PASS,FAIL,NOT_EVALUATED,UNAVAILABLE"</x:formula1>
    </x:dataValidation>
    <x:dataValidation type="list" sqref="AS7:AS274">
      <x:formula1>"ACTIVATED_ALL,ACTIVATED_SOME,NO_TARGET,NOT_EVALUATED,UNAVAILABLE"</x:formula1>
    </x:dataValidation>
    <x:dataValidation type="list" sqref="BA7:BC274">
      <x:formula1>"0,1,2,N/A,UNCLEAR"</x:formula1>
    </x:dataValidation>
  </x:dataValidations>
  <x:pageMargins left="0.7" right="0.7" top="0.75" bottom="0.75" header="0.3" footer="0.3"/>
  <x:tableParts count="1">
    <x:tablePart xmlns:r="http://schemas.openxmlformats.org/officeDocument/2006/relationships" r:id="Rfb8f5ea1f763406c"/>
  </x:tableParts>
</x:worksheet>
</file>

<file path=xl/worksheets/sheet6.xml><?xml version="1.0" encoding="utf-8"?>
<x:worksheet xmlns:x="http://schemas.openxmlformats.org/spreadsheetml/2006/main">
  <x:sheetViews>
    <x:sheetView showGridLines="0" workbookViewId="0">
      <x:pane xSplit="3" ySplit="6" topLeftCell="D7" activePane="bottomRight" state="frozen"/>
    </x:sheetView>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64" hidden="0" customWidth="1"/>
    <x:col min="9" max="9" width="28" hidden="0" customWidth="1"/>
    <x:col min="10" max="10" width="2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70" hidden="0" customWidth="1"/>
    <x:col min="21" max="21" width="25" hidden="0" customWidth="1"/>
    <x:col min="22" max="22" width="25" hidden="0" customWidth="1"/>
  </x:cols>
  <x:sheetData>
    <x:row r="1">
      <x:c r="A1" s="1"/>
      <x:c r="B1" s="1"/>
      <x:c r="C1" s="1"/>
      <x:c r="D1" s="1"/>
      <x:c r="E1" s="1"/>
      <x:c r="F1" s="1"/>
      <x:c r="G1" s="1"/>
      <x:c r="H1" s="1"/>
      <x:c r="I1" s="1"/>
      <x:c r="J1" s="1"/>
      <x:c r="K1" s="1"/>
      <x:c r="L1" s="1"/>
      <x:c r="M1" s="1"/>
      <x:c r="N1" s="1"/>
      <x:c r="O1" s="1"/>
      <x:c r="P1" s="1"/>
      <x:c r="Q1" s="1"/>
      <x:c r="R1" s="1"/>
      <x:c r="S1" s="1"/>
      <x:c r="T1" s="1"/>
      <x:c r="U1" s="1"/>
      <x:c r="V1" s="1"/>
    </x:row>
    <x:row r="2">
      <x:c r="A2" s="2" t="str">
        <x:v>RDF case review and shared label decisions</x:v>
      </x:c>
      <x:c r="B2" s="1"/>
      <x:c r="C2" s="1"/>
      <x:c r="D2" s="1"/>
      <x:c r="E2" s="1"/>
      <x:c r="F2" s="1"/>
      <x:c r="G2" s="1"/>
      <x:c r="H2" s="1"/>
      <x:c r="I2" s="1"/>
      <x:c r="J2" s="1"/>
      <x:c r="K2" s="1"/>
      <x:c r="L2" s="1"/>
      <x:c r="M2" s="1"/>
      <x:c r="N2" s="1"/>
      <x:c r="O2" s="1"/>
      <x:c r="P2" s="1"/>
      <x:c r="Q2" s="1"/>
      <x:c r="R2" s="1"/>
      <x:c r="S2" s="1"/>
      <x:c r="T2" s="1"/>
      <x:c r="U2" s="1"/>
      <x:c r="V2" s="1"/>
    </x:row>
    <x:row r="3">
      <x:c r="A3" s="1" t="str">
        <x:v>Filter column E to 1 for the 536 selected cases. One agreed label decision applies to every architecture.</x:v>
      </x:c>
      <x:c r="B3" s="1"/>
      <x:c r="C3" s="1"/>
      <x:c r="D3" s="1"/>
      <x:c r="E3" s="1"/>
      <x:c r="F3" s="1"/>
      <x:c r="G3" s="1"/>
      <x:c r="H3" s="1"/>
      <x:c r="I3" s="1"/>
      <x:c r="J3" s="1"/>
      <x:c r="K3" s="1"/>
      <x:c r="L3" s="1"/>
      <x:c r="M3" s="1"/>
      <x:c r="N3" s="1"/>
      <x:c r="O3" s="1"/>
      <x:c r="P3" s="1"/>
      <x:c r="Q3" s="1"/>
      <x:c r="R3" s="1"/>
      <x:c r="S3" s="1"/>
      <x:c r="T3" s="1"/>
      <x:c r="U3" s="1"/>
      <x:c r="V3" s="1"/>
    </x:row>
    <x:row r="4">
      <x:c r="A4" s="3"/>
      <x:c r="B4" s="3"/>
      <x:c r="C4" s="3"/>
      <x:c r="D4" s="3"/>
      <x:c r="E4" s="3"/>
      <x:c r="F4" s="3"/>
      <x:c r="G4" s="3"/>
      <x:c r="H4" s="3"/>
      <x:c r="I4" s="3"/>
      <x:c r="J4" s="3"/>
      <x:c r="K4" s="3"/>
      <x:c r="L4" s="3"/>
      <x:c r="M4" s="3"/>
      <x:c r="N4" s="3"/>
      <x:c r="O4" s="3"/>
      <x:c r="P4" s="3"/>
      <x:c r="Q4" s="3"/>
      <x:c r="R4" s="3"/>
      <x:c r="S4" s="3"/>
      <x:c r="T4" s="3"/>
      <x:c r="U4" s="3"/>
      <x:c r="V4" s="3"/>
    </x:row>
    <x:row r="5">
      <x:c r="A5" s="1"/>
      <x:c r="B5" s="1"/>
      <x:c r="C5" s="1"/>
      <x:c r="D5" s="1"/>
      <x:c r="E5" s="1"/>
      <x:c r="F5" s="1"/>
      <x:c r="G5" s="1"/>
      <x:c r="H5" s="1"/>
      <x:c r="I5" s="1"/>
      <x:c r="J5" s="1"/>
      <x:c r="K5" s="1"/>
      <x:c r="L5" s="1"/>
      <x:c r="M5" s="1"/>
      <x:c r="N5" s="1"/>
      <x:c r="O5" s="1"/>
      <x:c r="P5" s="1"/>
      <x:c r="Q5" s="1"/>
      <x:c r="R5" s="1"/>
      <x:c r="S5" s="1"/>
      <x:c r="T5" s="1"/>
      <x:c r="U5" s="1"/>
      <x:c r="V5" s="1"/>
    </x:row>
    <x:row r="6" ht="44" customHeight="1">
      <x:c r="A6" s="8" t="str">
        <x:v>Case ID</x:v>
      </x:c>
      <x:c r="B6" s="8" t="str">
        <x:v>Requirement ID</x:v>
      </x:c>
      <x:c r="C6" s="8" t="str">
        <x:v>Batch</x:v>
      </x:c>
      <x:c r="D6" s="8" t="str">
        <x:v>Source family</x:v>
      </x:c>
      <x:c r="E6" s="8" t="str">
        <x:v>Selected for review (1/0)</x:v>
      </x:c>
      <x:c r="F6" s="8" t="str">
        <x:v>Source clause</x:v>
      </x:c>
      <x:c r="G6" s="8" t="str">
        <x:v>Original expected verdict</x:v>
      </x:c>
      <x:c r="H6" s="8" t="str">
        <x:v>Original benchmark rationale</x:v>
      </x:c>
      <x:c r="I6" s="8" t="str">
        <x:v>RDF path</x:v>
      </x:c>
      <x:c r="J6" s="8" t="str">
        <x:v>RDF SHA-256</x:v>
      </x:c>
      <x:c r="K6" s="8" t="str">
        <x:v>Review status</x:v>
      </x:c>
      <x:c r="L6" s="8" t="str">
        <x:v>Source interpretation valid?</x:v>
      </x:c>
      <x:c r="M6" s="8" t="str">
        <x:v>RDF scenario valid?</x:v>
      </x:c>
      <x:c r="N6" s="8" t="str">
        <x:v>Original label valid?</x:v>
      </x:c>
      <x:c r="O6" s="8" t="str">
        <x:v>Proposed expected verdict</x:v>
      </x:c>
      <x:c r="P6" s="8" t="str">
        <x:v>Change type</x:v>
      </x:c>
      <x:c r="Q6" s="8" t="str">
        <x:v>Decision status</x:v>
      </x:c>
      <x:c r="R6" s="8" t="str">
        <x:v>Decision reviewer</x:v>
      </x:c>
      <x:c r="S6" s="8" t="str">
        <x:v>Decision date</x:v>
      </x:c>
      <x:c r="T6" s="8" t="str">
        <x:v>Evidence / reason / source page</x:v>
      </x:c>
      <x:c r="U6" s="8" t="str">
        <x:v>Effective expected verdict</x:v>
      </x:c>
      <x:c r="V6" s="8" t="str">
        <x:v>Decision effect</x:v>
      </x:c>
    </x:row>
    <x:row r="7" ht="30" customHeight="1">
      <x:c r="A7" s="9" t="str">
        <x:v>I2-001-F01</x:v>
      </x:c>
      <x:c r="B7" s="9" t="str">
        <x:v>I2-001</x:v>
      </x:c>
      <x:c r="C7" s="9" t="str">
        <x:v>BATCH_23</x:v>
      </x:c>
      <x:c r="D7" s="9" t="str">
        <x:v>I2</x:v>
      </x:c>
      <x:c r="E7" s="9" t="n">
        <x:v>0</x:v>
      </x:c>
      <x:c r="F7" s="9" t="str">
        <x:v>I2.1.1 Note 6</x:v>
      </x:c>
      <x:c r="G7" s="9" t="str">
        <x:v>FAIL</x:v>
      </x:c>
      <x:c r="H7" s="11" t="str">
        <x:v>Boundary date requires Rev.4 applicability=true, but false is declared.</x:v>
      </x:c>
      <x:c r="I7" s="10" t="str">
        <x:v>rdf/I2/I2-001/I2-001-F01.ttl</x:v>
      </x:c>
      <x:c r="J7" s="10" t="str">
        <x:v>b52fbc47678d5f258590027c1a7bbbeb78a61ae78f392866f73279cfe98f8197</x:v>
      </x:c>
      <x:c r="K7" s="13" t="str">
        <x:v>NOT_REVIEWED</x:v>
      </x:c>
      <x:c r="L7" s="13" t="str"/>
      <x:c r="M7" s="13" t="str"/>
      <x:c r="N7" s="13" t="str"/>
      <x:c r="O7" s="13" t="str"/>
      <x:c r="P7" s="13" t="str"/>
      <x:c r="Q7" s="13" t="str"/>
      <x:c r="R7" s="13" t="str"/>
      <x:c r="S7" s="13" t="str"/>
      <x:c r="T7" s="14" t="str"/>
      <x:c r="U7" s="9" t="str">
        <x:f>IF(AND(Q7="AGREED",P7="LABEL_ONLY",OR(O7="PASS",O7="FAIL"),R7&lt;&gt;"",S7&lt;&gt;"",T7&lt;&gt;""),O7,G7)</x:f>
        <x:v>FAIL</x:v>
      </x:c>
      <x:c r="V7" s="9" t="str">
        <x:f>IF(Q7&lt;&gt;"AGREED","",IF(P7="LABEL_ONLY",IF(AND(Q7="AGREED",P7="LABEL_ONLY",OR(O7="PASS",O7="FAIL"),R7&lt;&gt;"",S7&lt;&gt;"",T7&lt;&gt;""),"LABEL_APPLIED","INCOMPLETE_DECISION"),"RERUN_REQUIRED"))</x:f>
      </x:c>
    </x:row>
    <x:row r="8" ht="30" customHeight="1">
      <x:c r="A8" s="9" t="str">
        <x:v>I2-001-F02</x:v>
      </x:c>
      <x:c r="B8" s="9" t="str">
        <x:v>I2-001</x:v>
      </x:c>
      <x:c r="C8" s="9" t="str">
        <x:v>BATCH_23</x:v>
      </x:c>
      <x:c r="D8" s="9" t="str">
        <x:v>I2</x:v>
      </x:c>
      <x:c r="E8" s="9" t="n">
        <x:v>1</x:v>
      </x:c>
      <x:c r="F8" s="9" t="str">
        <x:v>I2.1.1 Note 6</x:v>
      </x:c>
      <x:c r="G8" s="9" t="str">
        <x:v>FAIL</x:v>
      </x:c>
      <x:c r="H8" s="11" t="str">
        <x:v>Pre-threshold contract incorrectly declares Rev.4 applicable.</x:v>
      </x:c>
      <x:c r="I8" s="10" t="str">
        <x:v>rdf/I2/I2-001/I2-001-F02.ttl</x:v>
      </x:c>
      <x:c r="J8" s="10" t="str">
        <x:v>808ad8a4d7e9034eb7413e980f6db83e43ca4ba1c9ca3637ac22d880c9e752ec</x:v>
      </x:c>
      <x:c r="K8" s="13" t="str">
        <x:v>NOT_REVIEWED</x:v>
      </x:c>
      <x:c r="L8" s="13" t="str"/>
      <x:c r="M8" s="13" t="str"/>
      <x:c r="N8" s="13" t="str"/>
      <x:c r="O8" s="13"/>
      <x:c r="P8" s="13"/>
      <x:c r="Q8" s="13"/>
      <x:c r="R8" s="13"/>
      <x:c r="S8" s="13"/>
      <x:c r="T8" s="14"/>
      <x:c r="U8" s="9" t="str">
        <x:f>IF(AND(Q8="AGREED",P8="LABEL_ONLY",OR(O8="PASS",O8="FAIL"),R8&lt;&gt;"",S8&lt;&gt;"",T8&lt;&gt;""),O8,G8)</x:f>
        <x:v>FAIL</x:v>
      </x:c>
      <x:c r="V8" s="9" t="str">
        <x:f>IF(Q8&lt;&gt;"AGREED","",IF(P8="LABEL_ONLY",IF(AND(Q8="AGREED",P8="LABEL_ONLY",OR(O8="PASS",O8="FAIL"),R8&lt;&gt;"",S8&lt;&gt;"",T8&lt;&gt;""),"LABEL_APPLIED","INCOMPLETE_DECISION"),"RERUN_REQUIRED"))</x:f>
      </x:c>
    </x:row>
    <x:row r="9" ht="30" customHeight="1">
      <x:c r="A9" s="9" t="str">
        <x:v>I2-001-F03</x:v>
      </x:c>
      <x:c r="B9" s="9" t="str">
        <x:v>I2-001</x:v>
      </x:c>
      <x:c r="C9" s="9" t="str">
        <x:v>BATCH_23</x:v>
      </x:c>
      <x:c r="D9" s="9" t="str">
        <x:v>I2</x:v>
      </x:c>
      <x:c r="E9" s="9" t="n">
        <x:v>0</x:v>
      </x:c>
      <x:c r="F9" s="9" t="str">
        <x:v>I2.1.1 Note 6</x:v>
      </x:c>
      <x:c r="G9" s="9" t="str">
        <x:v>FAIL</x:v>
      </x:c>
      <x:c r="H9" s="11" t="str">
        <x:v>The applicability result is missing.</x:v>
      </x:c>
      <x:c r="I9" s="10" t="str">
        <x:v>rdf/I2/I2-001/I2-001-F03.ttl</x:v>
      </x:c>
      <x:c r="J9" s="10" t="str">
        <x:v>7f0dd59615c27792647cf9ae2d1d83b9bca87d9cec1f810253c7588c47db8228</x:v>
      </x:c>
      <x:c r="K9" s="13" t="str">
        <x:v>NOT_REVIEWED</x:v>
      </x:c>
      <x:c r="L9" s="13" t="str"/>
      <x:c r="M9" s="13" t="str"/>
      <x:c r="N9" s="13" t="str"/>
      <x:c r="O9" s="13" t="str"/>
      <x:c r="P9" s="13" t="str"/>
      <x:c r="Q9" s="13" t="str"/>
      <x:c r="R9" s="13" t="str"/>
      <x:c r="S9" s="13" t="str"/>
      <x:c r="T9" s="14" t="str"/>
      <x:c r="U9" s="9" t="str">
        <x:f>IF(AND(Q9="AGREED",P9="LABEL_ONLY",OR(O9="PASS",O9="FAIL"),R9&lt;&gt;"",S9&lt;&gt;"",T9&lt;&gt;""),O9,G9)</x:f>
        <x:v>FAIL</x:v>
      </x:c>
      <x:c r="V9" s="9" t="str">
        <x:f>IF(Q9&lt;&gt;"AGREED","",IF(P9="LABEL_ONLY",IF(AND(Q9="AGREED",P9="LABEL_ONLY",OR(O9="PASS",O9="FAIL"),R9&lt;&gt;"",S9&lt;&gt;"",T9&lt;&gt;""),"LABEL_APPLIED","INCOMPLETE_DECISION"),"RERUN_REQUIRED"))</x:f>
      </x:c>
    </x:row>
    <x:row r="10" ht="30" customHeight="1">
      <x:c r="A10" s="9" t="str">
        <x:v>I2-001-P01</x:v>
      </x:c>
      <x:c r="B10" s="9" t="str">
        <x:v>I2-001</x:v>
      </x:c>
      <x:c r="C10" s="9" t="str">
        <x:v>BATCH_23</x:v>
      </x:c>
      <x:c r="D10" s="9" t="str">
        <x:v>I2</x:v>
      </x:c>
      <x:c r="E10" s="9" t="n">
        <x:v>1</x:v>
      </x:c>
      <x:c r="F10" s="9" t="str">
        <x:v>I2.1.1 Note 6</x:v>
      </x:c>
      <x:c r="G10" s="9" t="str">
        <x:v>PASS</x:v>
      </x:c>
      <x:c r="H10" s="11" t="str">
        <x:v>Contract date is exactly 2021-01-01 and Rev.4 applicability is true.</x:v>
      </x:c>
      <x:c r="I10" s="10" t="str">
        <x:v>rdf/I2/I2-001/I2-001-P01.ttl</x:v>
      </x:c>
      <x:c r="J10" s="10" t="str">
        <x:v>94b17c0c57db5736bb6f18b6fbc741626722c29a8490e4d4209688d7c39a4db8</x:v>
      </x:c>
      <x:c r="K10" s="13" t="str">
        <x:v>NOT_REVIEWED</x:v>
      </x:c>
      <x:c r="L10" s="13" t="str"/>
      <x:c r="M10" s="13" t="str"/>
      <x:c r="N10" s="13" t="str"/>
      <x:c r="O10" s="13" t="str"/>
      <x:c r="P10" s="13" t="str"/>
      <x:c r="Q10" s="13" t="str"/>
      <x:c r="R10" s="13" t="str"/>
      <x:c r="S10" s="13" t="str"/>
      <x:c r="T10" s="14" t="str"/>
      <x:c r="U10" s="9" t="str">
        <x:f>IF(AND(Q10="AGREED",P10="LABEL_ONLY",OR(O10="PASS",O10="FAIL"),R10&lt;&gt;"",S10&lt;&gt;"",T10&lt;&gt;""),O10,G10)</x:f>
        <x:v>PASS</x:v>
      </x:c>
      <x:c r="V10" s="9" t="str">
        <x:f>IF(Q10&lt;&gt;"AGREED","",IF(P10="LABEL_ONLY",IF(AND(Q10="AGREED",P10="LABEL_ONLY",OR(O10="PASS",O10="FAIL"),R10&lt;&gt;"",S10&lt;&gt;"",T10&lt;&gt;""),"LABEL_APPLIED","INCOMPLETE_DECISION"),"RERUN_REQUIRED"))</x:f>
      </x:c>
    </x:row>
    <x:row r="11" ht="30" customHeight="1">
      <x:c r="A11" s="9" t="str">
        <x:v>I2-001-P02</x:v>
      </x:c>
      <x:c r="B11" s="9" t="str">
        <x:v>I2-001</x:v>
      </x:c>
      <x:c r="C11" s="9" t="str">
        <x:v>BATCH_23</x:v>
      </x:c>
      <x:c r="D11" s="9" t="str">
        <x:v>I2</x:v>
      </x:c>
      <x:c r="E11" s="9" t="n">
        <x:v>0</x:v>
      </x:c>
      <x:c r="F11" s="9" t="str">
        <x:v>I2.1.1 Note 6</x:v>
      </x:c>
      <x:c r="G11" s="9" t="str">
        <x:v>PASS</x:v>
      </x:c>
      <x:c r="H11" s="11" t="str">
        <x:v>Contract date is after the threshold and Rev.4 applicability is true.</x:v>
      </x:c>
      <x:c r="I11" s="10" t="str">
        <x:v>rdf/I2/I2-001/I2-001-P02.ttl</x:v>
      </x:c>
      <x:c r="J11" s="10" t="str">
        <x:v>09ca30ac6218ab6f5d95ee5651c68082b2a891ac4d259cdbeeaf45c19190331e</x:v>
      </x:c>
      <x:c r="K11" s="13" t="str">
        <x:v>NOT_REVIEWED</x:v>
      </x:c>
      <x:c r="L11" s="13" t="str"/>
      <x:c r="M11" s="13" t="str"/>
      <x:c r="N11" s="13" t="str"/>
      <x:c r="O11" s="13" t="str"/>
      <x:c r="P11" s="13" t="str"/>
      <x:c r="Q11" s="13" t="str"/>
      <x:c r="R11" s="13" t="str"/>
      <x:c r="S11" s="13" t="str"/>
      <x:c r="T11" s="14" t="str"/>
      <x:c r="U11" s="9" t="str">
        <x:f>IF(AND(Q11="AGREED",P11="LABEL_ONLY",OR(O11="PASS",O11="FAIL"),R11&lt;&gt;"",S11&lt;&gt;"",T11&lt;&gt;""),O11,G11)</x:f>
        <x:v>PASS</x:v>
      </x:c>
      <x:c r="V11" s="9" t="str">
        <x:f>IF(Q11&lt;&gt;"AGREED","",IF(P11="LABEL_ONLY",IF(AND(Q11="AGREED",P11="LABEL_ONLY",OR(O11="PASS",O11="FAIL"),R11&lt;&gt;"",S11&lt;&gt;"",T11&lt;&gt;""),"LABEL_APPLIED","INCOMPLETE_DECISION"),"RERUN_REQUIRED"))</x:f>
      </x:c>
    </x:row>
    <x:row r="12" ht="30" customHeight="1">
      <x:c r="A12" s="9" t="str">
        <x:v>I2-001-P03</x:v>
      </x:c>
      <x:c r="B12" s="9" t="str">
        <x:v>I2-001</x:v>
      </x:c>
      <x:c r="C12" s="9" t="str">
        <x:v>BATCH_23</x:v>
      </x:c>
      <x:c r="D12" s="9" t="str">
        <x:v>I2</x:v>
      </x:c>
      <x:c r="E12" s="9" t="n">
        <x:v>0</x:v>
      </x:c>
      <x:c r="F12" s="9" t="str">
        <x:v>I2.1.1 Note 6</x:v>
      </x:c>
      <x:c r="G12" s="9" t="str">
        <x:v>PASS</x:v>
      </x:c>
      <x:c r="H12" s="11" t="str">
        <x:v>Contract date precedes 2021-01-01 and Rev.4 applicability is false.</x:v>
      </x:c>
      <x:c r="I12" s="10" t="str">
        <x:v>rdf/I2/I2-001/I2-001-P03.ttl</x:v>
      </x:c>
      <x:c r="J12" s="10" t="str">
        <x:v>3b38f380b37cdf39a708dec5eb28523fab05f802aa456d05dc87c1d3a029ea3a</x:v>
      </x:c>
      <x:c r="K12" s="13" t="str">
        <x:v>NOT_REVIEWED</x:v>
      </x:c>
      <x:c r="L12" s="13" t="str"/>
      <x:c r="M12" s="13" t="str"/>
      <x:c r="N12" s="13" t="str"/>
      <x:c r="O12" s="13" t="str"/>
      <x:c r="P12" s="13" t="str"/>
      <x:c r="Q12" s="13" t="str"/>
      <x:c r="R12" s="13" t="str"/>
      <x:c r="S12" s="13" t="str"/>
      <x:c r="T12" s="14" t="str"/>
      <x:c r="U12" s="9" t="str">
        <x:f>IF(AND(Q12="AGREED",P12="LABEL_ONLY",OR(O12="PASS",O12="FAIL"),R12&lt;&gt;"",S12&lt;&gt;"",T12&lt;&gt;""),O12,G12)</x:f>
        <x:v>PASS</x:v>
      </x:c>
      <x:c r="V12" s="9" t="str">
        <x:f>IF(Q12&lt;&gt;"AGREED","",IF(P12="LABEL_ONLY",IF(AND(Q12="AGREED",P12="LABEL_ONLY",OR(O12="PASS",O12="FAIL"),R12&lt;&gt;"",S12&lt;&gt;"",T12&lt;&gt;""),"LABEL_APPLIED","INCOMPLETE_DECISION"),"RERUN_REQUIRED"))</x:f>
      </x:c>
    </x:row>
    <x:row r="13" ht="30" customHeight="1">
      <x:c r="A13" s="9" t="str">
        <x:v>I2-004-G-F01</x:v>
      </x:c>
      <x:c r="B13" s="9" t="str">
        <x:v>I2-004</x:v>
      </x:c>
      <x:c r="C13" s="9" t="str">
        <x:v>BATCH_16</x:v>
      </x:c>
      <x:c r="D13" s="9" t="str">
        <x:v>I2</x:v>
      </x:c>
      <x:c r="E13" s="9" t="n">
        <x:v>0</x:v>
      </x:c>
      <x:c r="F13" s="9" t="str">
        <x:v>I2.1.2.2</x:v>
      </x:c>
      <x:c r="G13" s="9" t="str">
        <x:v>FAIL</x:v>
      </x:c>
      <x:c r="H13" s="11" t="str">
        <x:v>upperIceWaterlineDisplacement is present but is not the greatest represented case displacement.</x:v>
      </x:c>
      <x:c r="I13" s="10" t="str">
        <x:v>rdf/I2/I2-004/I2-004-G-F01.ttl</x:v>
      </x:c>
      <x:c r="J13" s="10" t="str">
        <x:v>d508b7c59ed765f5c480a9c547d6610a89285d8574964b6f79a6c6a2ae799f3d</x:v>
      </x:c>
      <x:c r="K13" s="13" t="str">
        <x:v>NOT_REVIEWED</x:v>
      </x:c>
      <x:c r="L13" s="13" t="str"/>
      <x:c r="M13" s="13" t="str"/>
      <x:c r="N13" s="13" t="str"/>
      <x:c r="O13" s="13" t="str"/>
      <x:c r="P13" s="13" t="str"/>
      <x:c r="Q13" s="13" t="str"/>
      <x:c r="R13" s="13" t="str"/>
      <x:c r="S13" s="13" t="str"/>
      <x:c r="T13" s="14" t="str"/>
      <x:c r="U13" s="9" t="str">
        <x:f>IF(AND(Q13="AGREED",P13="LABEL_ONLY",OR(O13="PASS",O13="FAIL"),R13&lt;&gt;"",S13&lt;&gt;"",T13&lt;&gt;""),O13,G13)</x:f>
        <x:v>FAIL</x:v>
      </x:c>
      <x:c r="V13" s="9" t="str">
        <x:f>IF(Q13&lt;&gt;"AGREED","",IF(P13="LABEL_ONLY",IF(AND(Q13="AGREED",P13="LABEL_ONLY",OR(O13="PASS",O13="FAIL"),R13&lt;&gt;"",S13&lt;&gt;"",T13&lt;&gt;""),"LABEL_APPLIED","INCOMPLETE_DECISION"),"RERUN_REQUIRED"))</x:f>
      </x:c>
    </x:row>
    <x:row r="14" ht="30" customHeight="1">
      <x:c r="A14" s="9" t="str">
        <x:v>I2-004-G-F02</x:v>
      </x:c>
      <x:c r="B14" s="9" t="str">
        <x:v>I2-004</x:v>
      </x:c>
      <x:c r="C14" s="9" t="str">
        <x:v>BATCH_16</x:v>
      </x:c>
      <x:c r="D14" s="9" t="str">
        <x:v>I2</x:v>
      </x:c>
      <x:c r="E14" s="9" t="n">
        <x:v>1</x:v>
      </x:c>
      <x:c r="F14" s="9" t="str">
        <x:v>I2.1.2.2</x:v>
      </x:c>
      <x:c r="G14" s="9" t="str">
        <x:v>FAIL</x:v>
      </x:c>
      <x:c r="H14" s="11" t="str">
        <x:v>The selected UIWL displacement is missing.</x:v>
      </x:c>
      <x:c r="I14" s="10" t="str">
        <x:v>rdf/I2/I2-004/I2-004-G-F02.ttl</x:v>
      </x:c>
      <x:c r="J14" s="10" t="str">
        <x:v>db1c8ec6d576b9d44386f827b23b05b8e4a47fed4e30eaf7f19a301ec7b3a28b</x:v>
      </x:c>
      <x:c r="K14" s="13" t="str">
        <x:v>NOT_REVIEWED</x:v>
      </x:c>
      <x:c r="L14" s="13" t="str"/>
      <x:c r="M14" s="13" t="str"/>
      <x:c r="N14" s="13" t="str"/>
      <x:c r="O14" s="13" t="str"/>
      <x:c r="P14" s="13" t="str"/>
      <x:c r="Q14" s="13" t="str"/>
      <x:c r="R14" s="13" t="str"/>
      <x:c r="S14" s="13" t="str"/>
      <x:c r="T14" s="14" t="str"/>
      <x:c r="U14" s="9" t="str">
        <x:f>IF(AND(Q14="AGREED",P14="LABEL_ONLY",OR(O14="PASS",O14="FAIL"),R14&lt;&gt;"",S14&lt;&gt;"",T14&lt;&gt;""),O14,G14)</x:f>
        <x:v>FAIL</x:v>
      </x:c>
      <x:c r="V14" s="9" t="str">
        <x:f>IF(Q14&lt;&gt;"AGREED","",IF(P14="LABEL_ONLY",IF(AND(Q14="AGREED",P14="LABEL_ONLY",OR(O14="PASS",O14="FAIL"),R14&lt;&gt;"",S14&lt;&gt;"",T14&lt;&gt;""),"LABEL_APPLIED","INCOMPLETE_DECISION"),"RERUN_REQUIRED"))</x:f>
      </x:c>
    </x:row>
    <x:row r="15" ht="30" customHeight="1">
      <x:c r="A15" s="9" t="str">
        <x:v>I2-004-G-F03</x:v>
      </x:c>
      <x:c r="B15" s="9" t="str">
        <x:v>I2-004</x:v>
      </x:c>
      <x:c r="C15" s="9" t="str">
        <x:v>BATCH_16</x:v>
      </x:c>
      <x:c r="D15" s="9" t="str">
        <x:v>I2</x:v>
      </x:c>
      <x:c r="E15" s="9" t="n">
        <x:v>0</x:v>
      </x:c>
      <x:c r="F15" s="9" t="str">
        <x:v>I2.1.2.2</x:v>
      </x:c>
      <x:c r="G15" s="9" t="str">
        <x:v>FAIL</x:v>
      </x:c>
      <x:c r="H15" s="11" t="str">
        <x:v>The selected UIWL displacement uses the wrong unit instead of frozen kt.</x:v>
      </x:c>
      <x:c r="I15" s="10" t="str">
        <x:v>rdf/I2/I2-004/I2-004-G-F03.ttl</x:v>
      </x:c>
      <x:c r="J15" s="10" t="str">
        <x:v>2a98ef2ef41fcfc1030040d05b40029c69016199d60cd82cec46808df2660986</x:v>
      </x:c>
      <x:c r="K15" s="13" t="str">
        <x:v>NOT_REVIEWED</x:v>
      </x:c>
      <x:c r="L15" s="13" t="str"/>
      <x:c r="M15" s="13" t="str"/>
      <x:c r="N15" s="13" t="str"/>
      <x:c r="O15" s="13" t="str"/>
      <x:c r="P15" s="13" t="str"/>
      <x:c r="Q15" s="13" t="str"/>
      <x:c r="R15" s="13" t="str"/>
      <x:c r="S15" s="13" t="str"/>
      <x:c r="T15" s="14" t="str"/>
      <x:c r="U15" s="9" t="str">
        <x:f>IF(AND(Q15="AGREED",P15="LABEL_ONLY",OR(O15="PASS",O15="FAIL"),R15&lt;&gt;"",S15&lt;&gt;"",T15&lt;&gt;""),O15,G15)</x:f>
        <x:v>FAIL</x:v>
      </x:c>
      <x:c r="V15" s="9" t="str">
        <x:f>IF(Q15&lt;&gt;"AGREED","",IF(P15="LABEL_ONLY",IF(AND(Q15="AGREED",P15="LABEL_ONLY",OR(O15="PASS",O15="FAIL"),R15&lt;&gt;"",S15&lt;&gt;"",T15&lt;&gt;""),"LABEL_APPLIED","INCOMPLETE_DECISION"),"RERUN_REQUIRED"))</x:f>
      </x:c>
    </x:row>
    <x:row r="16" ht="30" customHeight="1">
      <x:c r="A16" s="9" t="str">
        <x:v>I2-004-G-P01</x:v>
      </x:c>
      <x:c r="B16" s="9" t="str">
        <x:v>I2-004</x:v>
      </x:c>
      <x:c r="C16" s="9" t="str">
        <x:v>BATCH_16</x:v>
      </x:c>
      <x:c r="D16" s="9" t="str">
        <x:v>I2</x:v>
      </x:c>
      <x:c r="E16" s="9" t="n">
        <x:v>0</x:v>
      </x:c>
      <x:c r="F16" s="9" t="str">
        <x:v>I2.1.2.2</x:v>
      </x:c>
      <x:c r="G16" s="9" t="str">
        <x:v>PASS</x:v>
      </x:c>
      <x:c r="H16" s="11" t="str">
        <x:v>Selected UIWL displacement equals the greatest of three represented waterline-case displacements.</x:v>
      </x:c>
      <x:c r="I16" s="10" t="str">
        <x:v>rdf/I2/I2-004/I2-004-G-P01.ttl</x:v>
      </x:c>
      <x:c r="J16" s="10" t="str">
        <x:v>d640fcf41cfab69340b262c210270c9da64ce7971e7379ddfe4da16005c12d68</x:v>
      </x:c>
      <x:c r="K16" s="13" t="str">
        <x:v>NOT_REVIEWED</x:v>
      </x:c>
      <x:c r="L16" s="13" t="str"/>
      <x:c r="M16" s="13" t="str"/>
      <x:c r="N16" s="13" t="str"/>
      <x:c r="O16" s="13" t="str"/>
      <x:c r="P16" s="13" t="str"/>
      <x:c r="Q16" s="13" t="str"/>
      <x:c r="R16" s="13" t="str"/>
      <x:c r="S16" s="13" t="str"/>
      <x:c r="T16" s="14" t="str"/>
      <x:c r="U16" s="9" t="str">
        <x:f>IF(AND(Q16="AGREED",P16="LABEL_ONLY",OR(O16="PASS",O16="FAIL"),R16&lt;&gt;"",S16&lt;&gt;"",T16&lt;&gt;""),O16,G16)</x:f>
        <x:v>PASS</x:v>
      </x:c>
      <x:c r="V16" s="9" t="str">
        <x:f>IF(Q16&lt;&gt;"AGREED","",IF(P16="LABEL_ONLY",IF(AND(Q16="AGREED",P16="LABEL_ONLY",OR(O16="PASS",O16="FAIL"),R16&lt;&gt;"",S16&lt;&gt;"",T16&lt;&gt;""),"LABEL_APPLIED","INCOMPLETE_DECISION"),"RERUN_REQUIRED"))</x:f>
      </x:c>
    </x:row>
    <x:row r="17" ht="30" customHeight="1">
      <x:c r="A17" s="9" t="str">
        <x:v>I2-004-G-P02</x:v>
      </x:c>
      <x:c r="B17" s="9" t="str">
        <x:v>I2-004</x:v>
      </x:c>
      <x:c r="C17" s="9" t="str">
        <x:v>BATCH_16</x:v>
      </x:c>
      <x:c r="D17" s="9" t="str">
        <x:v>I2</x:v>
      </x:c>
      <x:c r="E17" s="9" t="n">
        <x:v>0</x:v>
      </x:c>
      <x:c r="F17" s="9" t="str">
        <x:v>I2.1.2.2</x:v>
      </x:c>
      <x:c r="G17" s="9" t="str">
        <x:v>PASS</x:v>
      </x:c>
      <x:c r="H17" s="11" t="str">
        <x:v>Maximum selection is invariant to graph/case ordering.</x:v>
      </x:c>
      <x:c r="I17" s="10" t="str">
        <x:v>rdf/I2/I2-004/I2-004-G-P02.ttl</x:v>
      </x:c>
      <x:c r="J17" s="10" t="str">
        <x:v>b923886d92da184bcbec70855a90f5bb9b137f608590a066a205787991dd9d92</x:v>
      </x:c>
      <x:c r="K17" s="13" t="str">
        <x:v>NOT_REVIEWED</x:v>
      </x:c>
      <x:c r="L17" s="13" t="str"/>
      <x:c r="M17" s="13" t="str"/>
      <x:c r="N17" s="13" t="str"/>
      <x:c r="O17" s="13" t="str"/>
      <x:c r="P17" s="13" t="str"/>
      <x:c r="Q17" s="13" t="str"/>
      <x:c r="R17" s="13" t="str"/>
      <x:c r="S17" s="13" t="str"/>
      <x:c r="T17" s="14" t="str"/>
      <x:c r="U17" s="9" t="str">
        <x:f>IF(AND(Q17="AGREED",P17="LABEL_ONLY",OR(O17="PASS",O17="FAIL"),R17&lt;&gt;"",S17&lt;&gt;"",T17&lt;&gt;""),O17,G17)</x:f>
        <x:v>PASS</x:v>
      </x:c>
      <x:c r="V17" s="9" t="str">
        <x:f>IF(Q17&lt;&gt;"AGREED","",IF(P17="LABEL_ONLY",IF(AND(Q17="AGREED",P17="LABEL_ONLY",OR(O17="PASS",O17="FAIL"),R17&lt;&gt;"",S17&lt;&gt;"",T17&lt;&gt;""),"LABEL_APPLIED","INCOMPLETE_DECISION"),"RERUN_REQUIRED"))</x:f>
      </x:c>
    </x:row>
    <x:row r="18" ht="30" customHeight="1">
      <x:c r="A18" s="9" t="str">
        <x:v>I2-004-G-P03</x:v>
      </x:c>
      <x:c r="B18" s="9" t="str">
        <x:v>I2-004</x:v>
      </x:c>
      <x:c r="C18" s="9" t="str">
        <x:v>BATCH_16</x:v>
      </x:c>
      <x:c r="D18" s="9" t="str">
        <x:v>I2</x:v>
      </x:c>
      <x:c r="E18" s="9" t="n">
        <x:v>1</x:v>
      </x:c>
      <x:c r="F18" s="9" t="str">
        <x:v>I2.1.2.2</x:v>
      </x:c>
      <x:c r="G18" s="9" t="str">
        <x:v>PASS</x:v>
      </x:c>
      <x:c r="H18" s="11" t="str">
        <x:v>A single represented UIWL case is itself the maximum.</x:v>
      </x:c>
      <x:c r="I18" s="10" t="str">
        <x:v>rdf/I2/I2-004/I2-004-G-P03.ttl</x:v>
      </x:c>
      <x:c r="J18" s="10" t="str">
        <x:v>c6b990adc6c06c36995692a3abf0412c974bb29c8ad7c03562b6f2248a11bf22</x:v>
      </x:c>
      <x:c r="K18" s="13" t="str">
        <x:v>NOT_REVIEWED</x:v>
      </x:c>
      <x:c r="L18" s="13" t="str"/>
      <x:c r="M18" s="13" t="str"/>
      <x:c r="N18" s="13" t="str"/>
      <x:c r="O18" s="13" t="str"/>
      <x:c r="P18" s="13" t="str"/>
      <x:c r="Q18" s="13" t="str"/>
      <x:c r="R18" s="13" t="str"/>
      <x:c r="S18" s="13" t="str"/>
      <x:c r="T18" s="14" t="str"/>
      <x:c r="U18" s="9" t="str">
        <x:f>IF(AND(Q18="AGREED",P18="LABEL_ONLY",OR(O18="PASS",O18="FAIL"),R18&lt;&gt;"",S18&lt;&gt;"",T18&lt;&gt;""),O18,G18)</x:f>
        <x:v>PASS</x:v>
      </x:c>
      <x:c r="V18" s="9" t="str">
        <x:f>IF(Q18&lt;&gt;"AGREED","",IF(P18="LABEL_ONLY",IF(AND(Q18="AGREED",P18="LABEL_ONLY",OR(O18="PASS",O18="FAIL"),R18&lt;&gt;"",S18&lt;&gt;"",T18&lt;&gt;""),"LABEL_APPLIED","INCOMPLETE_DECISION"),"RERUN_REQUIRED"))</x:f>
      </x:c>
    </x:row>
    <x:row r="19" ht="30" customHeight="1">
      <x:c r="A19" s="9" t="str">
        <x:v>I2-005-G-F01</x:v>
      </x:c>
      <x:c r="B19" s="9" t="str">
        <x:v>I2-005</x:v>
      </x:c>
      <x:c r="C19" s="9" t="str">
        <x:v>BATCH_08</x:v>
      </x:c>
      <x:c r="D19" s="9" t="str">
        <x:v>I2</x:v>
      </x:c>
      <x:c r="E19" s="9" t="n">
        <x:v>1</x:v>
      </x:c>
      <x:c r="F19" s="9" t="str">
        <x:v>I2.2.5</x:v>
      </x:c>
      <x:c r="G19" s="9" t="str">
        <x:v>FAIL</x:v>
      </x:c>
      <x:c r="H19" s="11" t="str">
        <x:v>Boundary shell inclination is below the exact 7-degree requirement.</x:v>
      </x:c>
      <x:c r="I19" s="10" t="str">
        <x:v>rdf/I2/I2-005/I2-005-G-F01.ttl</x:v>
      </x:c>
      <x:c r="J19" s="10" t="str">
        <x:v>1ad11e3f3dea94ac5191ade9df4e6dc5bff612bc1d56a8204622894e9f4ca7e4</x:v>
      </x:c>
      <x:c r="K19" s="13" t="str">
        <x:v>REVIEWED</x:v>
      </x:c>
      <x:c r="L19" s="13" t="str">
        <x:v>YES</x:v>
      </x:c>
      <x:c r="M19" s="13" t="str">
        <x:v>YES</x:v>
      </x:c>
      <x:c r="N19" s="13" t="str">
        <x:v>YES</x:v>
      </x:c>
      <x:c r="O19" s="13"/>
      <x:c r="P19" s="13"/>
      <x:c r="Q19" s="13"/>
      <x:c r="R19" s="13" t="str">
        <x:v>AI-assisted draft</x:v>
      </x:c>
      <x:c r="S19" s="13" t="n">
        <x:v>46281</x:v>
      </x:c>
      <x:c r="T19" s="14" t="str">
        <x:v>IACS UR I2 2.5; 6.9 degrees is below the exact 7-degree boundary definition, so FAIL is valid.</x:v>
      </x:c>
      <x:c r="U19" s="9" t="str">
        <x:f>IF(AND(Q19="AGREED",P19="LABEL_ONLY",OR(O19="PASS",O19="FAIL"),R19&lt;&gt;"",S19&lt;&gt;"",T19&lt;&gt;""),O19,G19)</x:f>
        <x:v>FAIL</x:v>
      </x:c>
      <x:c r="V19" s="9" t="str">
        <x:f>IF(Q19&lt;&gt;"AGREED","",IF(P19="LABEL_ONLY",IF(AND(Q19="AGREED",P19="LABEL_ONLY",OR(O19="PASS",O19="FAIL"),R19&lt;&gt;"",S19&lt;&gt;"",T19&lt;&gt;""),"LABEL_APPLIED","INCOMPLETE_DECISION"),"RERUN_REQUIRED"))</x:f>
      </x:c>
    </x:row>
    <x:row r="20" ht="30" customHeight="1">
      <x:c r="A20" s="9" t="str">
        <x:v>I2-005-G-F02</x:v>
      </x:c>
      <x:c r="B20" s="9" t="str">
        <x:v>I2-005</x:v>
      </x:c>
      <x:c r="C20" s="9" t="str">
        <x:v>BATCH_08</x:v>
      </x:c>
      <x:c r="D20" s="9" t="str">
        <x:v>I2</x:v>
      </x:c>
      <x:c r="E20" s="9" t="n">
        <x:v>0</x:v>
      </x:c>
      <x:c r="F20" s="9" t="str">
        <x:v>I2.2.5</x:v>
      </x:c>
      <x:c r="G20" s="9" t="str">
        <x:v>FAIL</x:v>
      </x:c>
      <x:c r="H20" s="11" t="str">
        <x:v>Boundary shell inclination is above the exact 7-degree requirement.</x:v>
      </x:c>
      <x:c r="I20" s="10" t="str">
        <x:v>rdf/I2/I2-005/I2-005-G-F02.ttl</x:v>
      </x:c>
      <x:c r="J20" s="10" t="str">
        <x:v>f8beb37043e30b079ee4760fa2a995e1e6cff19d4bf7146fbc56f090549285cc</x:v>
      </x:c>
      <x:c r="K20" s="13" t="str">
        <x:v>NOT_REVIEWED</x:v>
      </x:c>
      <x:c r="L20" s="13" t="str"/>
      <x:c r="M20" s="13" t="str"/>
      <x:c r="N20" s="13" t="str"/>
      <x:c r="O20" s="13" t="str"/>
      <x:c r="P20" s="13" t="str"/>
      <x:c r="Q20" s="13" t="str"/>
      <x:c r="R20" s="13" t="str"/>
      <x:c r="S20" s="13" t="str"/>
      <x:c r="T20" s="14" t="str"/>
      <x:c r="U20" s="9" t="str">
        <x:f>IF(AND(Q20="AGREED",P20="LABEL_ONLY",OR(O20="PASS",O20="FAIL"),R20&lt;&gt;"",S20&lt;&gt;"",T20&lt;&gt;""),O20,G20)</x:f>
        <x:v>FAIL</x:v>
      </x:c>
      <x:c r="V20" s="9" t="str">
        <x:f>IF(Q20&lt;&gt;"AGREED","",IF(P20="LABEL_ONLY",IF(AND(Q20="AGREED",P20="LABEL_ONLY",OR(O20="PASS",O20="FAIL"),R20&lt;&gt;"",S20&lt;&gt;"",T20&lt;&gt;""),"LABEL_APPLIED","INCOMPLETE_DECISION"),"RERUN_REQUIRED"))</x:f>
      </x:c>
    </x:row>
    <x:row r="21" ht="30" customHeight="1">
      <x:c r="A21" s="9" t="str">
        <x:v>I2-005-G-F03</x:v>
      </x:c>
      <x:c r="B21" s="9" t="str">
        <x:v>I2-005</x:v>
      </x:c>
      <x:c r="C21" s="9" t="str">
        <x:v>BATCH_08</x:v>
      </x:c>
      <x:c r="D21" s="9" t="str">
        <x:v>I2</x:v>
      </x:c>
      <x:c r="E21" s="9" t="n">
        <x:v>0</x:v>
      </x:c>
      <x:c r="F21" s="9" t="str">
        <x:v>I2.2.5</x:v>
      </x:c>
      <x:c r="G21" s="9" t="str">
        <x:v>FAIL</x:v>
      </x:c>
      <x:c r="H21" s="11" t="str">
        <x:v>Boundary angle is encoded with a non-degree unit.</x:v>
      </x:c>
      <x:c r="I21" s="10" t="str">
        <x:v>rdf/I2/I2-005/I2-005-G-F03.ttl</x:v>
      </x:c>
      <x:c r="J21" s="10" t="str">
        <x:v>2738d276d3107056a533bfb62ee2e28e29f2b75f9a85ce6f2fe906731ba959ac</x:v>
      </x:c>
      <x:c r="K21" s="13" t="str">
        <x:v>NOT_REVIEWED</x:v>
      </x:c>
      <x:c r="L21" s="13" t="str"/>
      <x:c r="M21" s="13" t="str"/>
      <x:c r="N21" s="13" t="str"/>
      <x:c r="O21" s="13" t="str"/>
      <x:c r="P21" s="13" t="str"/>
      <x:c r="Q21" s="13" t="str"/>
      <x:c r="R21" s="13" t="str"/>
      <x:c r="S21" s="13" t="str"/>
      <x:c r="T21" s="14" t="str"/>
      <x:c r="U21" s="9" t="str">
        <x:f>IF(AND(Q21="AGREED",P21="LABEL_ONLY",OR(O21="PASS",O21="FAIL"),R21&lt;&gt;"",S21&lt;&gt;"",T21&lt;&gt;""),O21,G21)</x:f>
        <x:v>FAIL</x:v>
      </x:c>
      <x:c r="V21" s="9" t="str">
        <x:f>IF(Q21&lt;&gt;"AGREED","",IF(P21="LABEL_ONLY",IF(AND(Q21="AGREED",P21="LABEL_ONLY",OR(O21="PASS",O21="FAIL"),R21&lt;&gt;"",S21&lt;&gt;"",T21&lt;&gt;""),"LABEL_APPLIED","INCOMPLETE_DECISION"),"RERUN_REQUIRED"))</x:f>
      </x:c>
    </x:row>
    <x:row r="22" ht="30" customHeight="1">
      <x:c r="A22" s="9" t="str">
        <x:v>I2-005-G-F04</x:v>
      </x:c>
      <x:c r="B22" s="9" t="str">
        <x:v>I2-005</x:v>
      </x:c>
      <x:c r="C22" s="9" t="str">
        <x:v>BATCH_08</x:v>
      </x:c>
      <x:c r="D22" s="9" t="str">
        <x:v>I2</x:v>
      </x:c>
      <x:c r="E22" s="9" t="n">
        <x:v>0</x:v>
      </x:c>
      <x:c r="F22" s="9" t="str">
        <x:v>I2.2.5</x:v>
      </x:c>
      <x:c r="G22" s="9" t="str">
        <x:v>FAIL</x:v>
      </x:c>
      <x:c r="H22" s="11" t="str">
        <x:v>Required bottom/lower-region boundary point is absent.</x:v>
      </x:c>
      <x:c r="I22" s="10" t="str">
        <x:v>rdf/I2/I2-005/I2-005-G-F04.ttl</x:v>
      </x:c>
      <x:c r="J22" s="10" t="str">
        <x:v>1140ab2784432f08d358ee22a018a701056ee96bebca7319c88080ccd3b43176</x:v>
      </x:c>
      <x:c r="K22" s="13" t="str">
        <x:v>NOT_REVIEWED</x:v>
      </x:c>
      <x:c r="L22" s="13" t="str"/>
      <x:c r="M22" s="13" t="str"/>
      <x:c r="N22" s="13" t="str"/>
      <x:c r="O22" s="13" t="str"/>
      <x:c r="P22" s="13" t="str"/>
      <x:c r="Q22" s="13" t="str"/>
      <x:c r="R22" s="13" t="str"/>
      <x:c r="S22" s="13" t="str"/>
      <x:c r="T22" s="14" t="str"/>
      <x:c r="U22" s="9" t="str">
        <x:f>IF(AND(Q22="AGREED",P22="LABEL_ONLY",OR(O22="PASS",O22="FAIL"),R22&lt;&gt;"",S22&lt;&gt;"",T22&lt;&gt;""),O22,G22)</x:f>
        <x:v>FAIL</x:v>
      </x:c>
      <x:c r="V22" s="9" t="str">
        <x:f>IF(Q22&lt;&gt;"AGREED","",IF(P22="LABEL_ONLY",IF(AND(Q22="AGREED",P22="LABEL_ONLY",OR(O22="PASS",O22="FAIL"),R22&lt;&gt;"",S22&lt;&gt;"",T22&lt;&gt;""),"LABEL_APPLIED","INCOMPLETE_DECISION"),"RERUN_REQUIRED"))</x:f>
      </x:c>
    </x:row>
    <x:row r="23" ht="30" customHeight="1">
      <x:c r="A23" s="9" t="str">
        <x:v>I2-005-G-P01</x:v>
      </x:c>
      <x:c r="B23" s="9" t="str">
        <x:v>I2-005</x:v>
      </x:c>
      <x:c r="C23" s="9" t="str">
        <x:v>BATCH_08</x:v>
      </x:c>
      <x:c r="D23" s="9" t="str">
        <x:v>I2</x:v>
      </x:c>
      <x:c r="E23" s="9" t="n">
        <x:v>1</x:v>
      </x:c>
      <x:c r="F23" s="9" t="str">
        <x:v>I2.2.5</x:v>
      </x:c>
      <x:c r="G23" s="9" t="str">
        <x:v>PASS</x:v>
      </x:c>
      <x:c r="H23" s="11" t="str">
        <x:v>Bottom/lower-region boundary point has shell inclination exactly 7 degrees from horizontal.</x:v>
      </x:c>
      <x:c r="I23" s="10" t="str">
        <x:v>rdf/I2/I2-005/I2-005-G-P01.ttl</x:v>
      </x:c>
      <x:c r="J23" s="10" t="str">
        <x:v>f829c5bb00a1261a8ac53dbe6ed0fd84f23306901ff93e157f0be24daa4e240b</x:v>
      </x:c>
      <x:c r="K23" s="13" t="str">
        <x:v>REVIEWED</x:v>
      </x:c>
      <x:c r="L23" s="13" t="str">
        <x:v>YES</x:v>
      </x:c>
      <x:c r="M23" s="13" t="str">
        <x:v>YES</x:v>
      </x:c>
      <x:c r="N23" s="13" t="str">
        <x:v>YES</x:v>
      </x:c>
      <x:c r="O23" s="13"/>
      <x:c r="P23" s="13"/>
      <x:c r="Q23" s="13"/>
      <x:c r="R23" s="13" t="str">
        <x:v>AI-assisted draft</x:v>
      </x:c>
      <x:c r="S23" s="13" t="n">
        <x:v>46281</x:v>
      </x:c>
      <x:c r="T23" s="14" t="str">
        <x:v>IACS UR I2 2.5; the boundary-point shell inclination is exactly 7 degrees, so PASS is valid.</x:v>
      </x:c>
      <x:c r="U23" s="9" t="str">
        <x:f>IF(AND(Q23="AGREED",P23="LABEL_ONLY",OR(O23="PASS",O23="FAIL"),R23&lt;&gt;"",S23&lt;&gt;"",T23&lt;&gt;""),O23,G23)</x:f>
        <x:v>PASS</x:v>
      </x:c>
      <x:c r="V23" s="9" t="str">
        <x:f>IF(Q23&lt;&gt;"AGREED","",IF(P23="LABEL_ONLY",IF(AND(Q23="AGREED",P23="LABEL_ONLY",OR(O23="PASS",O23="FAIL"),R23&lt;&gt;"",S23&lt;&gt;"",T23&lt;&gt;""),"LABEL_APPLIED","INCOMPLETE_DECISION"),"RERUN_REQUIRED"))</x:f>
      </x:c>
    </x:row>
    <x:row r="24" ht="30" customHeight="1">
      <x:c r="A24" s="9" t="str">
        <x:v>I2-006-F01</x:v>
      </x:c>
      <x:c r="B24" s="9" t="str">
        <x:v>I2-006</x:v>
      </x:c>
      <x:c r="C24" s="9" t="str">
        <x:v>BATCH_04</x:v>
      </x:c>
      <x:c r="D24" s="9" t="str">
        <x:v>I2</x:v>
      </x:c>
      <x:c r="E24" s="9" t="n">
        <x:v>1</x:v>
      </x:c>
      <x:c r="F24" s="9" t="str">
        <x:v>I2.2.6</x:v>
      </x:c>
      <x:c r="G24" s="9" t="str">
        <x:v>FAIL</x:v>
      </x:c>
      <x:c r="H24" s="11" t="str">
        <x:v>Astern operation is intended but aftSectionDesignBasis is incorrect.</x:v>
      </x:c>
      <x:c r="I24" s="10" t="str">
        <x:v>rdf/I2/I2-006/I2-006-F01.ttl</x:v>
      </x:c>
      <x:c r="J24" s="10" t="str">
        <x:v>c3c41edd48580422b0f68c4b8480ba1f32c8743d4384dfbc8cdbbb73d455c0a2</x:v>
      </x:c>
      <x:c r="K24" s="13" t="str">
        <x:v>REVIEWED</x:v>
      </x:c>
      <x:c r="L24" s="13" t="str">
        <x:v>YES</x:v>
      </x:c>
      <x:c r="M24" s="13" t="str">
        <x:v>YES</x:v>
      </x:c>
      <x:c r="N24" s="13" t="str">
        <x:v>YES</x:v>
      </x:c>
      <x:c r="O24" s="13"/>
      <x:c r="P24" s="13"/>
      <x:c r="Q24" s="13"/>
      <x:c r="R24" s="13" t="str">
        <x:v>AI-assisted draft</x:v>
      </x:c>
      <x:c r="S24" s="105" t="n">
        <x:v>46281</x:v>
      </x:c>
      <x:c r="T24" s="14" t="str">
        <x:v>Valid failure: astern operation is intended but the aft-section basis explicitly uses the wrong requirement set.</x:v>
      </x:c>
      <x:c r="U24" s="9" t="str">
        <x:f>IF(AND(Q24="AGREED",P24="LABEL_ONLY",OR(O24="PASS",O24="FAIL"),R24&lt;&gt;"",S24&lt;&gt;"",T24&lt;&gt;""),O24,G24)</x:f>
        <x:v>FAIL</x:v>
      </x:c>
      <x:c r="V24" s="9" t="str">
        <x:f>IF(Q24&lt;&gt;"AGREED","",IF(P24="LABEL_ONLY",IF(AND(Q24="AGREED",P24="LABEL_ONLY",OR(O24="PASS",O24="FAIL"),R24&lt;&gt;"",S24&lt;&gt;"",T24&lt;&gt;""),"LABEL_APPLIED","INCOMPLETE_DECISION"),"RERUN_REQUIRED"))</x:f>
      </x:c>
    </x:row>
    <x:row r="25" ht="30" customHeight="1">
      <x:c r="A25" s="9" t="str">
        <x:v>I2-006-F02</x:v>
      </x:c>
      <x:c r="B25" s="9" t="str">
        <x:v>I2-006</x:v>
      </x:c>
      <x:c r="C25" s="9" t="str">
        <x:v>BATCH_04</x:v>
      </x:c>
      <x:c r="D25" s="9" t="str">
        <x:v>I2</x:v>
      </x:c>
      <x:c r="E25" s="9" t="n">
        <x:v>0</x:v>
      </x:c>
      <x:c r="F25" s="9" t="str">
        <x:v>I2.2.6</x:v>
      </x:c>
      <x:c r="G25" s="9" t="str">
        <x:v>FAIL</x:v>
      </x:c>
      <x:c r="H25" s="11" t="str">
        <x:v>Astern operation is intended but hullAreaRequirementSet is missing.</x:v>
      </x:c>
      <x:c r="I25" s="10" t="str">
        <x:v>rdf/I2/I2-006/I2-006-F02.ttl</x:v>
      </x:c>
      <x:c r="J25" s="10" t="str">
        <x:v>106fa2e293680eda5a53d5545b072c6688d0fdbe0725ae3832c84a8f4d445e58</x:v>
      </x:c>
      <x:c r="K25" s="13" t="str">
        <x:v>NOT_REVIEWED</x:v>
      </x:c>
      <x:c r="L25" s="13" t="str"/>
      <x:c r="M25" s="13" t="str"/>
      <x:c r="N25" s="13" t="str"/>
      <x:c r="O25" s="13" t="str"/>
      <x:c r="P25" s="13" t="str"/>
      <x:c r="Q25" s="13" t="str"/>
      <x:c r="R25" s="13" t="str"/>
      <x:c r="S25" s="13" t="str"/>
      <x:c r="T25" s="14" t="str"/>
      <x:c r="U25" s="9" t="str">
        <x:f>IF(AND(Q25="AGREED",P25="LABEL_ONLY",OR(O25="PASS",O25="FAIL"),R25&lt;&gt;"",S25&lt;&gt;"",T25&lt;&gt;""),O25,G25)</x:f>
        <x:v>FAIL</x:v>
      </x:c>
      <x:c r="V25" s="9" t="str">
        <x:f>IF(Q25&lt;&gt;"AGREED","",IF(P25="LABEL_ONLY",IF(AND(Q25="AGREED",P25="LABEL_ONLY",OR(O25="PASS",O25="FAIL"),R25&lt;&gt;"",S25&lt;&gt;"",T25&lt;&gt;""),"LABEL_APPLIED","INCOMPLETE_DECISION"),"RERUN_REQUIRED"))</x:f>
      </x:c>
    </x:row>
    <x:row r="26" ht="30" customHeight="1">
      <x:c r="A26" s="9" t="str">
        <x:v>I2-006-F03</x:v>
      </x:c>
      <x:c r="B26" s="9" t="str">
        <x:v>I2-006</x:v>
      </x:c>
      <x:c r="C26" s="9" t="str">
        <x:v>BATCH_04</x:v>
      </x:c>
      <x:c r="D26" s="9" t="str">
        <x:v>I2</x:v>
      </x:c>
      <x:c r="E26" s="9" t="n">
        <x:v>0</x:v>
      </x:c>
      <x:c r="F26" s="9" t="str">
        <x:v>I2.2.6</x:v>
      </x:c>
      <x:c r="G26" s="9" t="str">
        <x:v>FAIL</x:v>
      </x:c>
      <x:c r="H26" s="11" t="str">
        <x:v>Astern operation is intended but aftSectionDesignBasis is missing.</x:v>
      </x:c>
      <x:c r="I26" s="10" t="str">
        <x:v>rdf/I2/I2-006/I2-006-F03.ttl</x:v>
      </x:c>
      <x:c r="J26" s="10" t="str">
        <x:v>0f6ce8ce2cfe2da78546d38da80cbbda01ba8d1bf1eaee5951539937cc1aa0dd</x:v>
      </x:c>
      <x:c r="K26" s="13" t="str">
        <x:v>NOT_REVIEWED</x:v>
      </x:c>
      <x:c r="L26" s="13" t="str"/>
      <x:c r="M26" s="13" t="str"/>
      <x:c r="N26" s="13" t="str"/>
      <x:c r="O26" s="13" t="str"/>
      <x:c r="P26" s="13" t="str"/>
      <x:c r="Q26" s="13" t="str"/>
      <x:c r="R26" s="13" t="str"/>
      <x:c r="S26" s="13" t="str"/>
      <x:c r="T26" s="14" t="str"/>
      <x:c r="U26" s="9" t="str">
        <x:f>IF(AND(Q26="AGREED",P26="LABEL_ONLY",OR(O26="PASS",O26="FAIL"),R26&lt;&gt;"",S26&lt;&gt;"",T26&lt;&gt;""),O26,G26)</x:f>
        <x:v>FAIL</x:v>
      </x:c>
      <x:c r="V26" s="9" t="str">
        <x:f>IF(Q26&lt;&gt;"AGREED","",IF(P26="LABEL_ONLY",IF(AND(Q26="AGREED",P26="LABEL_ONLY",OR(O26="PASS",O26="FAIL"),R26&lt;&gt;"",S26&lt;&gt;"",T26&lt;&gt;""),"LABEL_APPLIED","INCOMPLETE_DECISION"),"RERUN_REQUIRED"))</x:f>
      </x:c>
    </x:row>
    <x:row r="27" ht="30" customHeight="1">
      <x:c r="A27" s="9" t="str">
        <x:v>I2-006-P01</x:v>
      </x:c>
      <x:c r="B27" s="9" t="str">
        <x:v>I2-006</x:v>
      </x:c>
      <x:c r="C27" s="9" t="str">
        <x:v>BATCH_04</x:v>
      </x:c>
      <x:c r="D27" s="9" t="str">
        <x:v>I2</x:v>
      </x:c>
      <x:c r="E27" s="9" t="n">
        <x:v>0</x:v>
      </x:c>
      <x:c r="F27" s="9" t="str">
        <x:v>I2.2.6</x:v>
      </x:c>
      <x:c r="G27" s="9" t="str">
        <x:v>PASS</x:v>
      </x:c>
      <x:c r="H27" s="11" t="str">
        <x:v>Astern ice operation is intended and aft-section design uses Bow and Bow Intermediate requirements.</x:v>
      </x:c>
      <x:c r="I27" s="10" t="str">
        <x:v>rdf/I2/I2-006/I2-006-P01.ttl</x:v>
      </x:c>
      <x:c r="J27" s="10" t="str">
        <x:v>fd4e89482b19af41e12707214366bedf4b819025c5d51eef6224edeb00695e78</x:v>
      </x:c>
      <x:c r="K27" s="13" t="str">
        <x:v>NOT_REVIEWED</x:v>
      </x:c>
      <x:c r="L27" s="13" t="str"/>
      <x:c r="M27" s="13" t="str"/>
      <x:c r="N27" s="13" t="str"/>
      <x:c r="O27" s="13" t="str"/>
      <x:c r="P27" s="13" t="str"/>
      <x:c r="Q27" s="13" t="str"/>
      <x:c r="R27" s="13" t="str"/>
      <x:c r="S27" s="13" t="str"/>
      <x:c r="T27" s="14" t="str"/>
      <x:c r="U27" s="9" t="str">
        <x:f>IF(AND(Q27="AGREED",P27="LABEL_ONLY",OR(O27="PASS",O27="FAIL"),R27&lt;&gt;"",S27&lt;&gt;"",T27&lt;&gt;""),O27,G27)</x:f>
        <x:v>PASS</x:v>
      </x:c>
      <x:c r="V27" s="9" t="str">
        <x:f>IF(Q27&lt;&gt;"AGREED","",IF(P27="LABEL_ONLY",IF(AND(Q27="AGREED",P27="LABEL_ONLY",OR(O27="PASS",O27="FAIL"),R27&lt;&gt;"",S27&lt;&gt;"",T27&lt;&gt;""),"LABEL_APPLIED","INCOMPLETE_DECISION"),"RERUN_REQUIRED"))</x:f>
      </x:c>
    </x:row>
    <x:row r="28" ht="30" customHeight="1">
      <x:c r="A28" s="9" t="str">
        <x:v>I2-006-P02</x:v>
      </x:c>
      <x:c r="B28" s="9" t="str">
        <x:v>I2-006</x:v>
      </x:c>
      <x:c r="C28" s="9" t="str">
        <x:v>BATCH_04</x:v>
      </x:c>
      <x:c r="D28" s="9" t="str">
        <x:v>I2</x:v>
      </x:c>
      <x:c r="E28" s="9" t="n">
        <x:v>1</x:v>
      </x:c>
      <x:c r="F28" s="9" t="str">
        <x:v>I2.2.6</x:v>
      </x:c>
      <x:c r="G28" s="9" t="str">
        <x:v>PASS</x:v>
      </x:c>
      <x:c r="H28" s="11" t="str">
        <x:v>Astern ice operation is not intended; conditional obligation does not apply.</x:v>
      </x:c>
      <x:c r="I28" s="10" t="str">
        <x:v>rdf/I2/I2-006/I2-006-P02.ttl</x:v>
      </x:c>
      <x:c r="J28" s="10" t="str">
        <x:v>0a37a0fc69ebc0d0b176848225b7ccd4175e509816600d79bb332e7859769e2d</x:v>
      </x:c>
      <x:c r="K28" s="13" t="str">
        <x:v>REVIEWED</x:v>
      </x:c>
      <x:c r="L28" s="13" t="str">
        <x:v>YES</x:v>
      </x:c>
      <x:c r="M28" s="13" t="str">
        <x:v>YES</x:v>
      </x:c>
      <x:c r="N28" s="13" t="str">
        <x:v>YES</x:v>
      </x:c>
      <x:c r="O28" s="13"/>
      <x:c r="P28" s="13"/>
      <x:c r="Q28" s="13"/>
      <x:c r="R28" s="13" t="str">
        <x:v>AI-assisted draft</x:v>
      </x:c>
      <x:c r="S28" s="105" t="n">
        <x:v>46281</x:v>
      </x:c>
      <x:c r="T28" s="14" t="str">
        <x:v>Valid inactive case: asternIceOperationIntended=false deactivates the aft-section design-basis obligation.</x:v>
      </x:c>
      <x:c r="U28" s="9" t="str">
        <x:f>IF(AND(Q28="AGREED",P28="LABEL_ONLY",OR(O28="PASS",O28="FAIL"),R28&lt;&gt;"",S28&lt;&gt;"",T28&lt;&gt;""),O28,G28)</x:f>
        <x:v>PASS</x:v>
      </x:c>
      <x:c r="V28" s="9" t="str">
        <x:f>IF(Q28&lt;&gt;"AGREED","",IF(P28="LABEL_ONLY",IF(AND(Q28="AGREED",P28="LABEL_ONLY",OR(O28="PASS",O28="FAIL"),R28&lt;&gt;"",S28&lt;&gt;"",T28&lt;&gt;""),"LABEL_APPLIED","INCOMPLETE_DECISION"),"RERUN_REQUIRED"))</x:f>
      </x:c>
    </x:row>
    <x:row r="29" ht="30" customHeight="1">
      <x:c r="A29" s="9" t="str">
        <x:v>I2-008-F01</x:v>
      </x:c>
      <x:c r="B29" s="9" t="str">
        <x:v>I2-008</x:v>
      </x:c>
      <x:c r="C29" s="9" t="str">
        <x:v>BATCH_02</x:v>
      </x:c>
      <x:c r="D29" s="9" t="str">
        <x:v>I2</x:v>
      </x:c>
      <x:c r="E29" s="9" t="n">
        <x:v>0</x:v>
      </x:c>
      <x:c r="F29" s="9" t="str">
        <x:v>I2.3.1(iii)</x:v>
      </x:c>
      <x:c r="G29" s="9" t="str">
        <x:v>FAIL</x:v>
      </x:c>
      <x:c r="H29" s="11" t="str">
        <x:v>Required bow-subregion readiness quantity bowShapeCoefficient is missing.</x:v>
      </x:c>
      <x:c r="I29" s="10" t="str">
        <x:v>rdf/I2/I2-008/I2-008-F01.ttl</x:v>
      </x:c>
      <x:c r="J29" s="10" t="str">
        <x:v>b25ada81c11657d23c8b2c31fcf247c9dcc34340ebfa8a3033ae46c3e33ed52b</x:v>
      </x:c>
      <x:c r="K29" s="13" t="str">
        <x:v>NOT_REVIEWED</x:v>
      </x:c>
      <x:c r="L29" s="13" t="str"/>
      <x:c r="M29" s="13" t="str"/>
      <x:c r="N29" s="13" t="str"/>
      <x:c r="O29" s="13" t="str"/>
      <x:c r="P29" s="13" t="str"/>
      <x:c r="Q29" s="13" t="str"/>
      <x:c r="R29" s="13" t="str"/>
      <x:c r="S29" s="13" t="str"/>
      <x:c r="T29" s="14" t="str"/>
      <x:c r="U29" s="9" t="str">
        <x:f>IF(AND(Q29="AGREED",P29="LABEL_ONLY",OR(O29="PASS",O29="FAIL"),R29&lt;&gt;"",S29&lt;&gt;"",T29&lt;&gt;""),O29,G29)</x:f>
        <x:v>FAIL</x:v>
      </x:c>
      <x:c r="V29" s="9" t="str">
        <x:f>IF(Q29&lt;&gt;"AGREED","",IF(P29="LABEL_ONLY",IF(AND(Q29="AGREED",P29="LABEL_ONLY",OR(O29="PASS",O29="FAIL"),R29&lt;&gt;"",S29&lt;&gt;"",T29&lt;&gt;""),"LABEL_APPLIED","INCOMPLETE_DECISION"),"RERUN_REQUIRED"))</x:f>
      </x:c>
    </x:row>
    <x:row r="30" ht="30" customHeight="1">
      <x:c r="A30" s="9" t="str">
        <x:v>I2-008-F02</x:v>
      </x:c>
      <x:c r="B30" s="9" t="str">
        <x:v>I2-008</x:v>
      </x:c>
      <x:c r="C30" s="9" t="str">
        <x:v>BATCH_02</x:v>
      </x:c>
      <x:c r="D30" s="9" t="str">
        <x:v>I2</x:v>
      </x:c>
      <x:c r="E30" s="9" t="n">
        <x:v>1</x:v>
      </x:c>
      <x:c r="F30" s="9" t="str">
        <x:v>I2.3.1(iii)</x:v>
      </x:c>
      <x:c r="G30" s="9" t="str">
        <x:v>FAIL</x:v>
      </x:c>
      <x:c r="H30" s="11" t="str">
        <x:v>Required bow-subregion readiness quantity totalGlancingImpactForce is missing.</x:v>
      </x:c>
      <x:c r="I30" s="10" t="str">
        <x:v>rdf/I2/I2-008/I2-008-F02.ttl</x:v>
      </x:c>
      <x:c r="J30" s="10" t="str">
        <x:v>1c9fa3ca34eda65f3ea6f4dfe435bba6f31e6ed76e2038cbf4aaf56e34f3d158</x:v>
      </x:c>
      <x:c r="K30" s="13" t="str">
        <x:v>REVIEWED</x:v>
      </x:c>
      <x:c r="L30" s="13" t="str">
        <x:v>YES</x:v>
      </x:c>
      <x:c r="M30" s="13" t="str">
        <x:v>NO</x:v>
      </x:c>
      <x:c r="N30" s="13" t="str">
        <x:v>YES</x:v>
      </x:c>
      <x:c r="O30" s="13" t="str">
        <x:v>FAIL</x:v>
      </x:c>
      <x:c r="P30" s="13" t="str">
        <x:v>RDF_EDIT</x:v>
      </x:c>
      <x:c r="Q30" s="13" t="str">
        <x:v>PROPOSED</x:v>
      </x:c>
      <x:c r="R30" s="13" t="str">
        <x:v>AI-assisted draft</x:v>
      </x:c>
      <x:c r="S30" s="105" t="n">
        <x:v>46281</x:v>
      </x:c>
      <x:c r="T30" s="14" t="str">
        <x:v>RDF_EDIT proposed: add actual bowShape/readiness context, but retain missing ship-owned totalGlancingImpactForce as the isolated failure.</x:v>
      </x:c>
      <x:c r="U30" s="9" t="str">
        <x:f>IF(AND(Q30="AGREED",P30="LABEL_ONLY",OR(O30="PASS",O30="FAIL"),R30&lt;&gt;"",S30&lt;&gt;"",T30&lt;&gt;""),O30,G30)</x:f>
        <x:v>FAIL</x:v>
      </x:c>
      <x:c r="V30" s="9" t="str">
        <x:f>IF(Q30&lt;&gt;"AGREED","",IF(P30="LABEL_ONLY",IF(AND(Q30="AGREED",P30="LABEL_ONLY",OR(O30="PASS",O30="FAIL"),R30&lt;&gt;"",S30&lt;&gt;"",T30&lt;&gt;""),"LABEL_APPLIED","INCOMPLETE_DECISION"),"RERUN_REQUIRED"))</x:f>
      </x:c>
    </x:row>
    <x:row r="31" ht="30" customHeight="1">
      <x:c r="A31" s="9" t="str">
        <x:v>I2-008-F03</x:v>
      </x:c>
      <x:c r="B31" s="9" t="str">
        <x:v>I2-008</x:v>
      </x:c>
      <x:c r="C31" s="9" t="str">
        <x:v>BATCH_02</x:v>
      </x:c>
      <x:c r="D31" s="9" t="str">
        <x:v>I2</x:v>
      </x:c>
      <x:c r="E31" s="9" t="n">
        <x:v>0</x:v>
      </x:c>
      <x:c r="F31" s="9" t="str">
        <x:v>I2.3.1(iii)</x:v>
      </x:c>
      <x:c r="G31" s="9" t="str">
        <x:v>FAIL</x:v>
      </x:c>
      <x:c r="H31" s="11" t="str">
        <x:v>Required bow-subregion readiness quantity glancingImpactLineLoad is missing.</x:v>
      </x:c>
      <x:c r="I31" s="10" t="str">
        <x:v>rdf/I2/I2-008/I2-008-F03.ttl</x:v>
      </x:c>
      <x:c r="J31" s="10" t="str">
        <x:v>143edcd15823496609a5c7fe2056beb28441ca482c4c9738ecdb0854eb266124</x:v>
      </x:c>
      <x:c r="K31" s="13" t="str">
        <x:v>NOT_REVIEWED</x:v>
      </x:c>
      <x:c r="L31" s="13" t="str"/>
      <x:c r="M31" s="13" t="str"/>
      <x:c r="N31" s="13" t="str"/>
      <x:c r="O31" s="13" t="str"/>
      <x:c r="P31" s="13" t="str"/>
      <x:c r="Q31" s="13" t="str"/>
      <x:c r="R31" s="13" t="str"/>
      <x:c r="S31" s="13" t="str"/>
      <x:c r="T31" s="14" t="str"/>
      <x:c r="U31" s="9" t="str">
        <x:f>IF(AND(Q31="AGREED",P31="LABEL_ONLY",OR(O31="PASS",O31="FAIL"),R31&lt;&gt;"",S31&lt;&gt;"",T31&lt;&gt;""),O31,G31)</x:f>
        <x:v>FAIL</x:v>
      </x:c>
      <x:c r="V31" s="9" t="str">
        <x:f>IF(Q31&lt;&gt;"AGREED","",IF(P31="LABEL_ONLY",IF(AND(Q31="AGREED",P31="LABEL_ONLY",OR(O31="PASS",O31="FAIL"),R31&lt;&gt;"",S31&lt;&gt;"",T31&lt;&gt;""),"LABEL_APPLIED","INCOMPLETE_DECISION"),"RERUN_REQUIRED"))</x:f>
      </x:c>
    </x:row>
    <x:row r="32" ht="30" customHeight="1">
      <x:c r="A32" s="9" t="str">
        <x:v>I2-008-F04</x:v>
      </x:c>
      <x:c r="B32" s="9" t="str">
        <x:v>I2-008</x:v>
      </x:c>
      <x:c r="C32" s="9" t="str">
        <x:v>BATCH_02</x:v>
      </x:c>
      <x:c r="D32" s="9" t="str">
        <x:v>I2</x:v>
      </x:c>
      <x:c r="E32" s="9" t="n">
        <x:v>0</x:v>
      </x:c>
      <x:c r="F32" s="9" t="str">
        <x:v>I2.3.1(iii)</x:v>
      </x:c>
      <x:c r="G32" s="9" t="str">
        <x:v>FAIL</x:v>
      </x:c>
      <x:c r="H32" s="11" t="str">
        <x:v>Required bow-subregion readiness quantity glancingImpactPressure is missing.</x:v>
      </x:c>
      <x:c r="I32" s="10" t="str">
        <x:v>rdf/I2/I2-008/I2-008-F04.ttl</x:v>
      </x:c>
      <x:c r="J32" s="10" t="str">
        <x:v>78948dcb7c5748a005eed3f7e8f893b20f9c4f1e6ddb7b44732125291cdd0446</x:v>
      </x:c>
      <x:c r="K32" s="13" t="str">
        <x:v>NOT_REVIEWED</x:v>
      </x:c>
      <x:c r="L32" s="13" t="str"/>
      <x:c r="M32" s="13" t="str"/>
      <x:c r="N32" s="13" t="str"/>
      <x:c r="O32" s="13" t="str"/>
      <x:c r="P32" s="13" t="str"/>
      <x:c r="Q32" s="13" t="str"/>
      <x:c r="R32" s="13" t="str"/>
      <x:c r="S32" s="13" t="str"/>
      <x:c r="T32" s="14" t="str"/>
      <x:c r="U32" s="9" t="str">
        <x:f>IF(AND(Q32="AGREED",P32="LABEL_ONLY",OR(O32="PASS",O32="FAIL"),R32&lt;&gt;"",S32&lt;&gt;"",T32&lt;&gt;""),O32,G32)</x:f>
        <x:v>FAIL</x:v>
      </x:c>
      <x:c r="V32" s="9" t="str">
        <x:f>IF(Q32&lt;&gt;"AGREED","",IF(P32="LABEL_ONLY",IF(AND(Q32="AGREED",P32="LABEL_ONLY",OR(O32="PASS",O32="FAIL"),R32&lt;&gt;"",S32&lt;&gt;"",T32&lt;&gt;""),"LABEL_APPLIED","INCOMPLETE_DECISION"),"RERUN_REQUIRED"))</x:f>
      </x:c>
    </x:row>
    <x:row r="33" ht="30" customHeight="1">
      <x:c r="A33" s="9" t="str">
        <x:v>I2-008-F05</x:v>
      </x:c>
      <x:c r="B33" s="9" t="str">
        <x:v>I2-008</x:v>
      </x:c>
      <x:c r="C33" s="9" t="str">
        <x:v>BATCH_02</x:v>
      </x:c>
      <x:c r="D33" s="9" t="str">
        <x:v>I2</x:v>
      </x:c>
      <x:c r="E33" s="9" t="n">
        <x:v>0</x:v>
      </x:c>
      <x:c r="F33" s="9" t="str">
        <x:v>I2.3.1(iii)</x:v>
      </x:c>
      <x:c r="G33" s="9" t="str">
        <x:v>FAIL</x:v>
      </x:c>
      <x:c r="H33" s="11" t="str">
        <x:v>glancingImpactPressure is present on the wrong owner.</x:v>
      </x:c>
      <x:c r="I33" s="10" t="str">
        <x:v>rdf/I2/I2-008/I2-008-F05.ttl</x:v>
      </x:c>
      <x:c r="J33" s="10" t="str">
        <x:v>b0fbae7e4a72be0f2bbef33f3b17dddab7c96c020bcf3693b0edcbdee6cbb3fa</x:v>
      </x:c>
      <x:c r="K33" s="13" t="str">
        <x:v>NOT_REVIEWED</x:v>
      </x:c>
      <x:c r="L33" s="13" t="str"/>
      <x:c r="M33" s="13" t="str"/>
      <x:c r="N33" s="13" t="str"/>
      <x:c r="O33" s="13" t="str"/>
      <x:c r="P33" s="13" t="str"/>
      <x:c r="Q33" s="13" t="str"/>
      <x:c r="R33" s="13" t="str"/>
      <x:c r="S33" s="13" t="str"/>
      <x:c r="T33" s="14" t="str"/>
      <x:c r="U33" s="9" t="str">
        <x:f>IF(AND(Q33="AGREED",P33="LABEL_ONLY",OR(O33="PASS",O33="FAIL"),R33&lt;&gt;"",S33&lt;&gt;"",T33&lt;&gt;""),O33,G33)</x:f>
        <x:v>FAIL</x:v>
      </x:c>
      <x:c r="V33" s="9" t="str">
        <x:f>IF(Q33&lt;&gt;"AGREED","",IF(P33="LABEL_ONLY",IF(AND(Q33="AGREED",P33="LABEL_ONLY",OR(O33="PASS",O33="FAIL"),R33&lt;&gt;"",S33&lt;&gt;"",T33&lt;&gt;""),"LABEL_APPLIED","INCOMPLETE_DECISION"),"RERUN_REQUIRED"))</x:f>
      </x:c>
    </x:row>
    <x:row r="34" ht="30" customHeight="1">
      <x:c r="A34" s="9" t="str">
        <x:v>I2-008-F06</x:v>
      </x:c>
      <x:c r="B34" s="9" t="str">
        <x:v>I2-008</x:v>
      </x:c>
      <x:c r="C34" s="9" t="str">
        <x:v>BATCH_02</x:v>
      </x:c>
      <x:c r="D34" s="9" t="str">
        <x:v>I2</x:v>
      </x:c>
      <x:c r="E34" s="9" t="n">
        <x:v>0</x:v>
      </x:c>
      <x:c r="F34" s="9" t="str">
        <x:v>I2.3.1(iii)</x:v>
      </x:c>
      <x:c r="G34" s="9" t="str">
        <x:v>FAIL</x:v>
      </x:c>
      <x:c r="H34" s="11" t="str">
        <x:v>Bow calculation node exists but ship-to-case relationship is missing.</x:v>
      </x:c>
      <x:c r="I34" s="10" t="str">
        <x:v>rdf/I2/I2-008/I2-008-F06.ttl</x:v>
      </x:c>
      <x:c r="J34" s="10" t="str">
        <x:v>ef63a9aa4a8558f53b46662fb6df88cb9978ef01dba0c870ed9d44a97f9ee579</x:v>
      </x:c>
      <x:c r="K34" s="13" t="str">
        <x:v>NOT_REVIEWED</x:v>
      </x:c>
      <x:c r="L34" s="13" t="str"/>
      <x:c r="M34" s="13" t="str"/>
      <x:c r="N34" s="13" t="str"/>
      <x:c r="O34" s="13" t="str"/>
      <x:c r="P34" s="13" t="str"/>
      <x:c r="Q34" s="13" t="str"/>
      <x:c r="R34" s="13" t="str"/>
      <x:c r="S34" s="13" t="str"/>
      <x:c r="T34" s="14" t="str"/>
      <x:c r="U34" s="9" t="str">
        <x:f>IF(AND(Q34="AGREED",P34="LABEL_ONLY",OR(O34="PASS",O34="FAIL"),R34&lt;&gt;"",S34&lt;&gt;"",T34&lt;&gt;""),O34,G34)</x:f>
        <x:v>FAIL</x:v>
      </x:c>
      <x:c r="V34" s="9" t="str">
        <x:f>IF(Q34&lt;&gt;"AGREED","",IF(P34="LABEL_ONLY",IF(AND(Q34="AGREED",P34="LABEL_ONLY",OR(O34="PASS",O34="FAIL"),R34&lt;&gt;"",S34&lt;&gt;"",T34&lt;&gt;""),"LABEL_APPLIED","INCOMPLETE_DECISION"),"RERUN_REQUIRED"))</x:f>
      </x:c>
    </x:row>
    <x:row r="35" ht="30" customHeight="1">
      <x:c r="A35" s="9" t="str">
        <x:v>I2-008-P01</x:v>
      </x:c>
      <x:c r="B35" s="9" t="str">
        <x:v>I2-008</x:v>
      </x:c>
      <x:c r="C35" s="9" t="str">
        <x:v>BATCH_02</x:v>
      </x:c>
      <x:c r="D35" s="9" t="str">
        <x:v>I2</x:v>
      </x:c>
      <x:c r="E35" s="9" t="n">
        <x:v>1</x:v>
      </x:c>
      <x:c r="F35" s="9" t="str">
        <x:v>I2.3.1(iii)</x:v>
      </x:c>
      <x:c r="G35" s="9" t="str">
        <x:v>PASS</x:v>
      </x:c>
      <x:c r="H35" s="11" t="str">
        <x:v>Polar Class ship has a complete bow-subregion readiness case.</x:v>
      </x:c>
      <x:c r="I35" s="10" t="str">
        <x:v>rdf/I2/I2-008/I2-008-P01.ttl</x:v>
      </x:c>
      <x:c r="J35" s="10" t="str">
        <x:v>edf0487292f166e263fa3ceebc0ad6c6018e374a334e879e53d8c9533cd2914f</x:v>
      </x:c>
      <x:c r="K35" s="13" t="str">
        <x:v>REVIEWED</x:v>
      </x:c>
      <x:c r="L35" s="13" t="str">
        <x:v>YES</x:v>
      </x:c>
      <x:c r="M35" s="13" t="str">
        <x:v>NO</x:v>
      </x:c>
      <x:c r="N35" s="13" t="str">
        <x:v>YES</x:v>
      </x:c>
      <x:c r="O35" s="13" t="str">
        <x:v>PASS</x:v>
      </x:c>
      <x:c r="P35" s="13" t="str">
        <x:v>RDF_EDIT</x:v>
      </x:c>
      <x:c r="Q35" s="13" t="str">
        <x:v>PROPOSED</x:v>
      </x:c>
      <x:c r="R35" s="13" t="str">
        <x:v>AI-assisted draft</x:v>
      </x:c>
      <x:c r="S35" s="105" t="n">
        <x:v>46281</x:v>
      </x:c>
      <x:c r="T35" s="14" t="str">
        <x:v>RDF_EDIT proposed: add actual bowShape and COMPLETE readiness operands; place totalGlancingImpactForce on its locked ship owner while retaining case-level coefficient, line load and pressure.</x:v>
      </x:c>
      <x:c r="U35" s="9" t="str">
        <x:f>IF(AND(Q35="AGREED",P35="LABEL_ONLY",OR(O35="PASS",O35="FAIL"),R35&lt;&gt;"",S35&lt;&gt;"",T35&lt;&gt;""),O35,G35)</x:f>
        <x:v>PASS</x:v>
      </x:c>
      <x:c r="V35" s="9" t="str">
        <x:f>IF(Q35&lt;&gt;"AGREED","",IF(P35="LABEL_ONLY",IF(AND(Q35="AGREED",P35="LABEL_ONLY",OR(O35="PASS",O35="FAIL"),R35&lt;&gt;"",S35&lt;&gt;"",T35&lt;&gt;""),"LABEL_APPLIED","INCOMPLETE_DECISION"),"RERUN_REQUIRED"))</x:f>
      </x:c>
    </x:row>
    <x:row r="36" ht="30" customHeight="1">
      <x:c r="A36" s="9" t="str">
        <x:v>I2-009-F01</x:v>
      </x:c>
      <x:c r="B36" s="9" t="str">
        <x:v>I2-009</x:v>
      </x:c>
      <x:c r="C36" s="9" t="str">
        <x:v>BATCH_10</x:v>
      </x:c>
      <x:c r="D36" s="9" t="str">
        <x:v>I2</x:v>
      </x:c>
      <x:c r="E36" s="9" t="n">
        <x:v>0</x:v>
      </x:c>
      <x:c r="F36" s="9" t="str">
        <x:v>I2.3.1(iv)-(v)</x:v>
      </x:c>
      <x:c r="G36" s="9" t="str">
        <x:v>FAIL</x:v>
      </x:c>
      <x:c r="H36" s="11" t="str">
        <x:v>Other ice-strengthened area uses AR other than the fixed value 3.6.</x:v>
      </x:c>
      <x:c r="I36" s="10" t="str">
        <x:v>rdf/I2/I2-009/I2-009-F01.ttl</x:v>
      </x:c>
      <x:c r="J36" s="10" t="str">
        <x:v>4279ffad00997472b075f9ab25a17e35793dc6fdf1c00167befcba454d318f70</x:v>
      </x:c>
      <x:c r="K36" s="13" t="str">
        <x:v>NOT_REVIEWED</x:v>
      </x:c>
      <x:c r="L36" s="13" t="str"/>
      <x:c r="M36" s="13" t="str"/>
      <x:c r="N36" s="13" t="str"/>
      <x:c r="O36" s="13" t="str"/>
      <x:c r="P36" s="13" t="str"/>
      <x:c r="Q36" s="13" t="str"/>
      <x:c r="R36" s="13" t="str"/>
      <x:c r="S36" s="13" t="str"/>
      <x:c r="T36" s="14" t="str"/>
      <x:c r="U36" s="9" t="str">
        <x:f>IF(AND(Q36="AGREED",P36="LABEL_ONLY",OR(O36="PASS",O36="FAIL"),R36&lt;&gt;"",S36&lt;&gt;"",T36&lt;&gt;""),O36,G36)</x:f>
        <x:v>FAIL</x:v>
      </x:c>
      <x:c r="V36" s="9" t="str">
        <x:f>IF(Q36&lt;&gt;"AGREED","",IF(P36="LABEL_ONLY",IF(AND(Q36="AGREED",P36="LABEL_ONLY",OR(O36="PASS",O36="FAIL"),R36&lt;&gt;"",S36&lt;&gt;"",T36&lt;&gt;""),"LABEL_APPLIED","INCOMPLETE_DECISION"),"RERUN_REQUIRED"))</x:f>
      </x:c>
    </x:row>
    <x:row r="37" ht="30" customHeight="1">
      <x:c r="A37" s="9" t="str">
        <x:v>I2-009-F02</x:v>
      </x:c>
      <x:c r="B37" s="9" t="str">
        <x:v>I2-009</x:v>
      </x:c>
      <x:c r="C37" s="9" t="str">
        <x:v>BATCH_10</x:v>
      </x:c>
      <x:c r="D37" s="9" t="str">
        <x:v>I2</x:v>
      </x:c>
      <x:c r="E37" s="9" t="n">
        <x:v>1</x:v>
      </x:c>
      <x:c r="F37" s="9" t="str">
        <x:v>I2.3.1(iv)-(v)</x:v>
      </x:c>
      <x:c r="G37" s="9" t="str">
        <x:v>FAIL</x:v>
      </x:c>
      <x:c r="H37" s="11" t="str">
        <x:v>Other-area assignment node is not linked from the ship.</x:v>
      </x:c>
      <x:c r="I37" s="10" t="str">
        <x:v>rdf/I2/I2-009/I2-009-F02.ttl</x:v>
      </x:c>
      <x:c r="J37" s="10" t="str">
        <x:v>63d3b2cd8b0acfd5cd82bfc344b24e9f89ff500ec80596f2ec28c70320aeaaa2</x:v>
      </x:c>
      <x:c r="K37" s="13" t="str">
        <x:v>REVIEWED</x:v>
      </x:c>
      <x:c r="L37" s="13" t="str">
        <x:v>YES</x:v>
      </x:c>
      <x:c r="M37" s="13" t="str">
        <x:v>YES</x:v>
      </x:c>
      <x:c r="N37" s="13" t="str">
        <x:v>YES</x:v>
      </x:c>
      <x:c r="O37" s="13"/>
      <x:c r="P37" s="13"/>
      <x:c r="Q37" s="13"/>
      <x:c r="R37" s="13" t="str">
        <x:v>AI-assisted draft</x:v>
      </x:c>
      <x:c r="S37" s="13" t="n">
        <x:v>46281</x:v>
      </x:c>
      <x:c r="T37" s="14" t="str">
        <x:v>IACS UR I2 3.1(iv); the other-area assignment exists but is not linked from the ship, so FAIL is valid.</x:v>
      </x:c>
      <x:c r="U37" s="9" t="str">
        <x:f>IF(AND(Q37="AGREED",P37="LABEL_ONLY",OR(O37="PASS",O37="FAIL"),R37&lt;&gt;"",S37&lt;&gt;"",T37&lt;&gt;""),O37,G37)</x:f>
        <x:v>FAIL</x:v>
      </x:c>
      <x:c r="V37" s="9" t="str">
        <x:f>IF(Q37&lt;&gt;"AGREED","",IF(P37="LABEL_ONLY",IF(AND(Q37="AGREED",P37="LABEL_ONLY",OR(O37="PASS",O37="FAIL"),R37&lt;&gt;"",S37&lt;&gt;"",T37&lt;&gt;""),"LABEL_APPLIED","INCOMPLETE_DECISION"),"RERUN_REQUIRED"))</x:f>
      </x:c>
    </x:row>
    <x:row r="38" ht="30" customHeight="1">
      <x:c r="A38" s="9" t="str">
        <x:v>I2-009-F03</x:v>
      </x:c>
      <x:c r="B38" s="9" t="str">
        <x:v>I2-009</x:v>
      </x:c>
      <x:c r="C38" s="9" t="str">
        <x:v>BATCH_10</x:v>
      </x:c>
      <x:c r="D38" s="9" t="str">
        <x:v>I2</x:v>
      </x:c>
      <x:c r="E38" s="9" t="n">
        <x:v>0</x:v>
      </x:c>
      <x:c r="F38" s="9" t="str">
        <x:v>I2.3.1(iv)-(v)</x:v>
      </x:c>
      <x:c r="G38" s="9" t="str">
        <x:v>FAIL</x:v>
      </x:c>
      <x:c r="H38" s="11" t="str">
        <x:v>Hull-area assignment targets the Bow region instead of the frozen other-ice-strengthened-area value.</x:v>
      </x:c>
      <x:c r="I38" s="10" t="str">
        <x:v>rdf/I2/I2-009/I2-009-F03.ttl</x:v>
      </x:c>
      <x:c r="J38" s="10" t="str">
        <x:v>feed4f0611b4f6ccd7662156a570d6554f664dec5c0ce1a83f984fbfe55172f5</x:v>
      </x:c>
      <x:c r="K38" s="13" t="str">
        <x:v>NOT_REVIEWED</x:v>
      </x:c>
      <x:c r="L38" s="13" t="str"/>
      <x:c r="M38" s="13" t="str"/>
      <x:c r="N38" s="13" t="str"/>
      <x:c r="O38" s="13" t="str"/>
      <x:c r="P38" s="13" t="str"/>
      <x:c r="Q38" s="13" t="str"/>
      <x:c r="R38" s="13" t="str"/>
      <x:c r="S38" s="13" t="str"/>
      <x:c r="T38" s="14" t="str"/>
      <x:c r="U38" s="9" t="str">
        <x:f>IF(AND(Q38="AGREED",P38="LABEL_ONLY",OR(O38="PASS",O38="FAIL"),R38&lt;&gt;"",S38&lt;&gt;"",T38&lt;&gt;""),O38,G38)</x:f>
        <x:v>FAIL</x:v>
      </x:c>
      <x:c r="V38" s="9" t="str">
        <x:f>IF(Q38&lt;&gt;"AGREED","",IF(P38="LABEL_ONLY",IF(AND(Q38="AGREED",P38="LABEL_ONLY",OR(O38="PASS",O38="FAIL"),R38&lt;&gt;"",S38&lt;&gt;"",T38&lt;&gt;""),"LABEL_APPLIED","INCOMPLETE_DECISION"),"RERUN_REQUIRED"))</x:f>
      </x:c>
    </x:row>
    <x:row r="39" ht="30" customHeight="1">
      <x:c r="A39" s="9" t="str">
        <x:v>I2-009-F04</x:v>
      </x:c>
      <x:c r="B39" s="9" t="str">
        <x:v>I2-009</x:v>
      </x:c>
      <x:c r="C39" s="9" t="str">
        <x:v>BATCH_10</x:v>
      </x:c>
      <x:c r="D39" s="9" t="str">
        <x:v>I2</x:v>
      </x:c>
      <x:c r="E39" s="9" t="n">
        <x:v>0</x:v>
      </x:c>
      <x:c r="F39" s="9" t="str">
        <x:v>I2.3.1(iv)-(v)</x:v>
      </x:c>
      <x:c r="G39" s="9" t="str">
        <x:v>FAIL</x:v>
      </x:c>
      <x:c r="H39" s="11" t="str">
        <x:v>buttockAngle=0 is outside the strict positive range but applicability is declared true.</x:v>
      </x:c>
      <x:c r="I39" s="10" t="str">
        <x:v>rdf/I2/I2-009/I2-009-F04.ttl</x:v>
      </x:c>
      <x:c r="J39" s="10" t="str">
        <x:v>f2e9df0fee2c8a130fd54be293ba6d4b237393d2af131c329db4526b93a14c0d</x:v>
      </x:c>
      <x:c r="K39" s="13" t="str">
        <x:v>NOT_REVIEWED</x:v>
      </x:c>
      <x:c r="L39" s="13" t="str"/>
      <x:c r="M39" s="13" t="str"/>
      <x:c r="N39" s="13" t="str"/>
      <x:c r="O39" s="13" t="str"/>
      <x:c r="P39" s="13" t="str"/>
      <x:c r="Q39" s="13" t="str"/>
      <x:c r="R39" s="13" t="str"/>
      <x:c r="S39" s="13" t="str"/>
      <x:c r="T39" s="14" t="str"/>
      <x:c r="U39" s="9" t="str">
        <x:f>IF(AND(Q39="AGREED",P39="LABEL_ONLY",OR(O39="PASS",O39="FAIL"),R39&lt;&gt;"",S39&lt;&gt;"",T39&lt;&gt;""),O39,G39)</x:f>
        <x:v>FAIL</x:v>
      </x:c>
      <x:c r="V39" s="9" t="str">
        <x:f>IF(Q39&lt;&gt;"AGREED","",IF(P39="LABEL_ONLY",IF(AND(Q39="AGREED",P39="LABEL_ONLY",OR(O39="PASS",O39="FAIL"),R39&lt;&gt;"",S39&lt;&gt;"",T39&lt;&gt;""),"LABEL_APPLIED","INCOMPLETE_DECISION"),"RERUN_REQUIRED"))</x:f>
      </x:c>
    </x:row>
    <x:row r="40" ht="30" customHeight="1">
      <x:c r="A40" s="9" t="str">
        <x:v>I2-009-F05</x:v>
      </x:c>
      <x:c r="B40" s="9" t="str">
        <x:v>I2-009</x:v>
      </x:c>
      <x:c r="C40" s="9" t="str">
        <x:v>BATCH_10</x:v>
      </x:c>
      <x:c r="D40" s="9" t="str">
        <x:v>I2</x:v>
      </x:c>
      <x:c r="E40" s="9" t="n">
        <x:v>0</x:v>
      </x:c>
      <x:c r="F40" s="9" t="str">
        <x:v>I2.3.1(iv)-(v)</x:v>
      </x:c>
      <x:c r="G40" s="9" t="str">
        <x:v>FAIL</x:v>
      </x:c>
      <x:c r="H40" s="11" t="str">
        <x:v>buttockAngle=80 is outside the strict upper bound but applicability is declared true.</x:v>
      </x:c>
      <x:c r="I40" s="10" t="str">
        <x:v>rdf/I2/I2-009/I2-009-F05.ttl</x:v>
      </x:c>
      <x:c r="J40" s="10" t="str">
        <x:v>ab128dfc6df68c584da9a82e9a4004218f260dcbb9320cd824eae0900922868c</x:v>
      </x:c>
      <x:c r="K40" s="13" t="str">
        <x:v>NOT_REVIEWED</x:v>
      </x:c>
      <x:c r="L40" s="13" t="str"/>
      <x:c r="M40" s="13" t="str"/>
      <x:c r="N40" s="13" t="str"/>
      <x:c r="O40" s="13" t="str"/>
      <x:c r="P40" s="13" t="str"/>
      <x:c r="Q40" s="13" t="str"/>
      <x:c r="R40" s="13" t="str"/>
      <x:c r="S40" s="13" t="str"/>
      <x:c r="T40" s="14" t="str"/>
      <x:c r="U40" s="9" t="str">
        <x:f>IF(AND(Q40="AGREED",P40="LABEL_ONLY",OR(O40="PASS",O40="FAIL"),R40&lt;&gt;"",S40&lt;&gt;"",T40&lt;&gt;""),O40,G40)</x:f>
        <x:v>FAIL</x:v>
      </x:c>
      <x:c r="V40" s="9" t="str">
        <x:f>IF(Q40&lt;&gt;"AGREED","",IF(P40="LABEL_ONLY",IF(AND(Q40="AGREED",P40="LABEL_ONLY",OR(O40="PASS",O40="FAIL"),R40&lt;&gt;"",S40&lt;&gt;"",T40&lt;&gt;""),"LABEL_APPLIED","INCOMPLETE_DECISION"),"RERUN_REQUIRED"))</x:f>
      </x:c>
    </x:row>
    <x:row r="41" ht="30" customHeight="1">
      <x:c r="A41" s="9" t="str">
        <x:v>I2-009-F06</x:v>
      </x:c>
      <x:c r="B41" s="9" t="str">
        <x:v>I2-009</x:v>
      </x:c>
      <x:c r="C41" s="9" t="str">
        <x:v>BATCH_10</x:v>
      </x:c>
      <x:c r="D41" s="9" t="str">
        <x:v>I2</x:v>
      </x:c>
      <x:c r="E41" s="9" t="n">
        <x:v>0</x:v>
      </x:c>
      <x:c r="F41" s="9" t="str">
        <x:v>I2.3.1(iv)-(v)</x:v>
      </x:c>
      <x:c r="G41" s="9" t="str">
        <x:v>FAIL</x:v>
      </x:c>
      <x:c r="H41" s="11" t="str">
        <x:v>normalFrameAngle=10 does not satisfy the strict &gt;10 requirement but applicability is declared true.</x:v>
      </x:c>
      <x:c r="I41" s="10" t="str">
        <x:v>rdf/I2/I2-009/I2-009-F06.ttl</x:v>
      </x:c>
      <x:c r="J41" s="10" t="str">
        <x:v>d55a8e489c75a005f8b32dc6e200dc5ec0dd38ab801d074036bf63177fce09cd</x:v>
      </x:c>
      <x:c r="K41" s="13" t="str">
        <x:v>NOT_REVIEWED</x:v>
      </x:c>
      <x:c r="L41" s="13" t="str"/>
      <x:c r="M41" s="13" t="str"/>
      <x:c r="N41" s="13" t="str"/>
      <x:c r="O41" s="13" t="str"/>
      <x:c r="P41" s="13" t="str"/>
      <x:c r="Q41" s="13" t="str"/>
      <x:c r="R41" s="13" t="str"/>
      <x:c r="S41" s="13" t="str"/>
      <x:c r="T41" s="14" t="str"/>
      <x:c r="U41" s="9" t="str">
        <x:f>IF(AND(Q41="AGREED",P41="LABEL_ONLY",OR(O41="PASS",O41="FAIL"),R41&lt;&gt;"",S41&lt;&gt;"",T41&lt;&gt;""),O41,G41)</x:f>
        <x:v>FAIL</x:v>
      </x:c>
      <x:c r="V41" s="9" t="str">
        <x:f>IF(Q41&lt;&gt;"AGREED","",IF(P41="LABEL_ONLY",IF(AND(Q41="AGREED",P41="LABEL_ONLY",OR(O41="PASS",O41="FAIL"),R41&lt;&gt;"",S41&lt;&gt;"",T41&lt;&gt;""),"LABEL_APPLIED","INCOMPLETE_DECISION"),"RERUN_REQUIRED"))</x:f>
      </x:c>
    </x:row>
    <x:row r="42" ht="30" customHeight="1">
      <x:c r="A42" s="9" t="str">
        <x:v>I2-009-F07</x:v>
      </x:c>
      <x:c r="B42" s="9" t="str">
        <x:v>I2-009</x:v>
      </x:c>
      <x:c r="C42" s="9" t="str">
        <x:v>BATCH_10</x:v>
      </x:c>
      <x:c r="D42" s="9" t="str">
        <x:v>I2</x:v>
      </x:c>
      <x:c r="E42" s="9" t="n">
        <x:v>0</x:v>
      </x:c>
      <x:c r="F42" s="9" t="str">
        <x:v>I2.3.1(iv)-(v)</x:v>
      </x:c>
      <x:c r="G42" s="9" t="str">
        <x:v>FAIL</x:v>
      </x:c>
      <x:c r="H42" s="11" t="str">
        <x:v>Angles satisfy the source branch but bowFormApplicability is declared false.</x:v>
      </x:c>
      <x:c r="I42" s="10" t="str">
        <x:v>rdf/I2/I2-009/I2-009-F07.ttl</x:v>
      </x:c>
      <x:c r="J42" s="10" t="str">
        <x:v>2908ca738d0f72e23802c103ea594f0b8eb8e2bb64e07a714fb62d8d89b31a4e</x:v>
      </x:c>
      <x:c r="K42" s="13" t="str">
        <x:v>NOT_REVIEWED</x:v>
      </x:c>
      <x:c r="L42" s="13" t="str"/>
      <x:c r="M42" s="13" t="str"/>
      <x:c r="N42" s="13" t="str"/>
      <x:c r="O42" s="13" t="str"/>
      <x:c r="P42" s="13" t="str"/>
      <x:c r="Q42" s="13" t="str"/>
      <x:c r="R42" s="13" t="str"/>
      <x:c r="S42" s="13" t="str"/>
      <x:c r="T42" s="14" t="str"/>
      <x:c r="U42" s="9" t="str">
        <x:f>IF(AND(Q42="AGREED",P42="LABEL_ONLY",OR(O42="PASS",O42="FAIL"),R42&lt;&gt;"",S42&lt;&gt;"",T42&lt;&gt;""),O42,G42)</x:f>
        <x:v>FAIL</x:v>
      </x:c>
      <x:c r="V42" s="9" t="str">
        <x:f>IF(Q42&lt;&gt;"AGREED","",IF(P42="LABEL_ONLY",IF(AND(Q42="AGREED",P42="LABEL_ONLY",OR(O42="PASS",O42="FAIL"),R42&lt;&gt;"",S42&lt;&gt;"",T42&lt;&gt;""),"LABEL_APPLIED","INCOMPLETE_DECISION"),"RERUN_REQUIRED"))</x:f>
      </x:c>
    </x:row>
    <x:row r="43" ht="30" customHeight="1">
      <x:c r="A43" s="9" t="str">
        <x:v>I2-009-P01</x:v>
      </x:c>
      <x:c r="B43" s="9" t="str">
        <x:v>I2-009</x:v>
      </x:c>
      <x:c r="C43" s="9" t="str">
        <x:v>BATCH_10</x:v>
      </x:c>
      <x:c r="D43" s="9" t="str">
        <x:v>I2</x:v>
      </x:c>
      <x:c r="E43" s="9" t="n">
        <x:v>1</x:v>
      </x:c>
      <x:c r="F43" s="9" t="str">
        <x:v>I2.3.1(iv)-(v)</x:v>
      </x:c>
      <x:c r="G43" s="9" t="str">
        <x:v>PASS</x:v>
      </x:c>
      <x:c r="H43" s="11" t="str">
        <x:v>Other ice-strengthened area uses the fixed non-bow aspect ratio AR=3.6 with consistent dimensions.</x:v>
      </x:c>
      <x:c r="I43" s="10" t="str">
        <x:v>rdf/I2/I2-009/I2-009-P01.ttl</x:v>
      </x:c>
      <x:c r="J43" s="10" t="str">
        <x:v>2a2120849229e659a6e35bf2177c35a4350c7a3885230d6df1ea8b86b0fd4c01</x:v>
      </x:c>
      <x:c r="K43" s="13" t="str">
        <x:v>REVIEWED</x:v>
      </x:c>
      <x:c r="L43" s="13" t="str">
        <x:v>YES</x:v>
      </x:c>
      <x:c r="M43" s="13" t="str">
        <x:v>YES</x:v>
      </x:c>
      <x:c r="N43" s="13" t="str">
        <x:v>YES</x:v>
      </x:c>
      <x:c r="O43" s="13"/>
      <x:c r="P43" s="13"/>
      <x:c r="Q43" s="13"/>
      <x:c r="R43" s="13" t="str">
        <x:v>AI-assisted draft</x:v>
      </x:c>
      <x:c r="S43" s="13" t="n">
        <x:v>46281</x:v>
      </x:c>
      <x:c r="T43" s="14" t="str">
        <x:v>IACS UR I2 3.1(iv); the other-area assignment, pressure, non-bow dimensions, and fixed AR=3.6 are complete. Bow-angle evidence belongs to the independent clause-(v) route and is not mandatory here.</x:v>
      </x:c>
      <x:c r="U43" s="9" t="str">
        <x:f>IF(AND(Q43="AGREED",P43="LABEL_ONLY",OR(O43="PASS",O43="FAIL"),R43&lt;&gt;"",S43&lt;&gt;"",T43&lt;&gt;""),O43,G43)</x:f>
        <x:v>PASS</x:v>
      </x:c>
      <x:c r="V43" s="9" t="str">
        <x:f>IF(Q43&lt;&gt;"AGREED","",IF(P43="LABEL_ONLY",IF(AND(Q43="AGREED",P43="LABEL_ONLY",OR(O43="PASS",O43="FAIL"),R43&lt;&gt;"",S43&lt;&gt;"",T43&lt;&gt;""),"LABEL_APPLIED","INCOMPLETE_DECISION"),"RERUN_REQUIRED"))</x:f>
      </x:c>
    </x:row>
    <x:row r="44" ht="30" customHeight="1">
      <x:c r="A44" s="9" t="str">
        <x:v>I2-009-P02</x:v>
      </x:c>
      <x:c r="B44" s="9" t="str">
        <x:v>I2-009</x:v>
      </x:c>
      <x:c r="C44" s="9" t="str">
        <x:v>BATCH_10</x:v>
      </x:c>
      <x:c r="D44" s="9" t="str">
        <x:v>I2</x:v>
      </x:c>
      <x:c r="E44" s="9" t="n">
        <x:v>0</x:v>
      </x:c>
      <x:c r="F44" s="9" t="str">
        <x:v>I2.3.1(iv)-(v)</x:v>
      </x:c>
      <x:c r="G44" s="9" t="str">
        <x:v>PASS</x:v>
      </x:c>
      <x:c r="H44" s="11" t="str">
        <x:v>Bow form satisfies 0&lt;buttockAngle&lt;80 and normalFrameAngle&gt;10, and applicability is declared true.</x:v>
      </x:c>
      <x:c r="I44" s="10" t="str">
        <x:v>rdf/I2/I2-009/I2-009-P02.ttl</x:v>
      </x:c>
      <x:c r="J44" s="10" t="str">
        <x:v>0f7840dac2c6bbddd50378e8c87c2d623759450c9c8f2451095f550fb915ba10</x:v>
      </x:c>
      <x:c r="K44" s="13" t="str">
        <x:v>NOT_REVIEWED</x:v>
      </x:c>
      <x:c r="L44" s="13" t="str"/>
      <x:c r="M44" s="13" t="str"/>
      <x:c r="N44" s="13" t="str"/>
      <x:c r="O44" s="13" t="str"/>
      <x:c r="P44" s="13" t="str"/>
      <x:c r="Q44" s="13" t="str"/>
      <x:c r="R44" s="13" t="str"/>
      <x:c r="S44" s="13" t="str"/>
      <x:c r="T44" s="14" t="str"/>
      <x:c r="U44" s="9" t="str">
        <x:f>IF(AND(Q44="AGREED",P44="LABEL_ONLY",OR(O44="PASS",O44="FAIL"),R44&lt;&gt;"",S44&lt;&gt;"",T44&lt;&gt;""),O44,G44)</x:f>
        <x:v>PASS</x:v>
      </x:c>
      <x:c r="V44" s="9" t="str">
        <x:f>IF(Q44&lt;&gt;"AGREED","",IF(P44="LABEL_ONLY",IF(AND(Q44="AGREED",P44="LABEL_ONLY",OR(O44="PASS",O44="FAIL"),R44&lt;&gt;"",S44&lt;&gt;"",T44&lt;&gt;""),"LABEL_APPLIED","INCOMPLETE_DECISION"),"RERUN_REQUIRED"))</x:f>
      </x:c>
    </x:row>
    <x:row r="45" ht="30" customHeight="1">
      <x:c r="A45" s="9" t="str">
        <x:v>I2-009-P03</x:v>
      </x:c>
      <x:c r="B45" s="9" t="str">
        <x:v>I2-009</x:v>
      </x:c>
      <x:c r="C45" s="9" t="str">
        <x:v>BATCH_10</x:v>
      </x:c>
      <x:c r="D45" s="9" t="str">
        <x:v>I2</x:v>
      </x:c>
      <x:c r="E45" s="9" t="n">
        <x:v>0</x:v>
      </x:c>
      <x:c r="F45" s="9" t="str">
        <x:v>I2.3.1(iv)-(v)</x:v>
      </x:c>
      <x:c r="G45" s="9" t="str">
        <x:v>PASS</x:v>
      </x:c>
      <x:c r="H45" s="11" t="str">
        <x:v>Bow-form applicability holds immediately inside both strict boundaries.</x:v>
      </x:c>
      <x:c r="I45" s="10" t="str">
        <x:v>rdf/I2/I2-009/I2-009-P03.ttl</x:v>
      </x:c>
      <x:c r="J45" s="10" t="str">
        <x:v>a78ea5ebfa83932f033c1d168478924491b11585264e74d1ed6ee7bcbd6808ec</x:v>
      </x:c>
      <x:c r="K45" s="13" t="str">
        <x:v>NOT_REVIEWED</x:v>
      </x:c>
      <x:c r="L45" s="13" t="str"/>
      <x:c r="M45" s="13" t="str"/>
      <x:c r="N45" s="13" t="str"/>
      <x:c r="O45" s="13" t="str"/>
      <x:c r="P45" s="13" t="str"/>
      <x:c r="Q45" s="13" t="str"/>
      <x:c r="R45" s="13" t="str"/>
      <x:c r="S45" s="13" t="str"/>
      <x:c r="T45" s="14" t="str"/>
      <x:c r="U45" s="9" t="str">
        <x:f>IF(AND(Q45="AGREED",P45="LABEL_ONLY",OR(O45="PASS",O45="FAIL"),R45&lt;&gt;"",S45&lt;&gt;"",T45&lt;&gt;""),O45,G45)</x:f>
        <x:v>PASS</x:v>
      </x:c>
      <x:c r="V45" s="9" t="str">
        <x:f>IF(Q45&lt;&gt;"AGREED","",IF(P45="LABEL_ONLY",IF(AND(Q45="AGREED",P45="LABEL_ONLY",OR(O45="PASS",O45="FAIL"),R45&lt;&gt;"",S45&lt;&gt;"",T45&lt;&gt;""),"LABEL_APPLIED","INCOMPLETE_DECISION"),"RERUN_REQUIRED"))</x:f>
      </x:c>
    </x:row>
    <x:row r="46" ht="30" customHeight="1">
      <x:c r="A46" s="9" t="str">
        <x:v>I2-009-P04</x:v>
      </x:c>
      <x:c r="B46" s="9" t="str">
        <x:v>I2-009</x:v>
      </x:c>
      <x:c r="C46" s="9" t="str">
        <x:v>BATCH_10</x:v>
      </x:c>
      <x:c r="D46" s="9" t="str">
        <x:v>I2</x:v>
      </x:c>
      <x:c r="E46" s="9" t="n">
        <x:v>0</x:v>
      </x:c>
      <x:c r="F46" s="9" t="str">
        <x:v>I2.3.1(iv)-(v)</x:v>
      </x:c>
      <x:c r="G46" s="9" t="str">
        <x:v>PASS</x:v>
      </x:c>
      <x:c r="H46" s="11" t="str">
        <x:v>At buttockAngle=80 the I2.3.1(v) bow branch is non-applicable and is declared false.</x:v>
      </x:c>
      <x:c r="I46" s="10" t="str">
        <x:v>rdf/I2/I2-009/I2-009-P04.ttl</x:v>
      </x:c>
      <x:c r="J46" s="10" t="str">
        <x:v>c878b1e197d7df30cea51f023f4cd6e05c29a6c9f2441d9e1a349f08cd73d3ab</x:v>
      </x:c>
      <x:c r="K46" s="13" t="str">
        <x:v>NOT_REVIEWED</x:v>
      </x:c>
      <x:c r="L46" s="13" t="str"/>
      <x:c r="M46" s="13" t="str"/>
      <x:c r="N46" s="13" t="str"/>
      <x:c r="O46" s="13" t="str"/>
      <x:c r="P46" s="13" t="str"/>
      <x:c r="Q46" s="13" t="str"/>
      <x:c r="R46" s="13" t="str"/>
      <x:c r="S46" s="13" t="str"/>
      <x:c r="T46" s="14" t="str"/>
      <x:c r="U46" s="9" t="str">
        <x:f>IF(AND(Q46="AGREED",P46="LABEL_ONLY",OR(O46="PASS",O46="FAIL"),R46&lt;&gt;"",S46&lt;&gt;"",T46&lt;&gt;""),O46,G46)</x:f>
        <x:v>PASS</x:v>
      </x:c>
      <x:c r="V46" s="9" t="str">
        <x:f>IF(Q46&lt;&gt;"AGREED","",IF(P46="LABEL_ONLY",IF(AND(Q46="AGREED",P46="LABEL_ONLY",OR(O46="PASS",O46="FAIL"),R46&lt;&gt;"",S46&lt;&gt;"",T46&lt;&gt;""),"LABEL_APPLIED","INCOMPLETE_DECISION"),"RERUN_REQUIRED"))</x:f>
      </x:c>
    </x:row>
    <x:row r="47" ht="30" customHeight="1">
      <x:c r="A47" s="9" t="str">
        <x:v>I2-010-F01</x:v>
      </x:c>
      <x:c r="B47" s="9" t="str">
        <x:v>I2-010</x:v>
      </x:c>
      <x:c r="C47" s="9" t="str">
        <x:v>BATCH_07</x:v>
      </x:c>
      <x:c r="D47" s="9" t="str">
        <x:v>I2</x:v>
      </x:c>
      <x:c r="E47" s="9" t="n">
        <x:v>0</x:v>
      </x:c>
      <x:c r="F47" s="9" t="str">
        <x:v>I2.3.1(vi)</x:v>
      </x:c>
      <x:c r="G47" s="9" t="str">
        <x:v>FAIL</x:v>
      </x:c>
      <x:c r="H47" s="11" t="str">
        <x:v>Method (iv) is incorrectly asserted for PC5.</x:v>
      </x:c>
      <x:c r="I47" s="10" t="str">
        <x:v>rdf/I2/I2-010/I2-010-F01.ttl</x:v>
      </x:c>
      <x:c r="J47" s="10" t="str">
        <x:v>7bb664ee869c008422032ba3f427dc74006c420228b97d9810a0a144d000c86c</x:v>
      </x:c>
      <x:c r="K47" s="13" t="str">
        <x:v>NOT_REVIEWED</x:v>
      </x:c>
      <x:c r="L47" s="13" t="str"/>
      <x:c r="M47" s="13" t="str"/>
      <x:c r="N47" s="13" t="str"/>
      <x:c r="O47" s="13" t="str"/>
      <x:c r="P47" s="13" t="str"/>
      <x:c r="Q47" s="13" t="str"/>
      <x:c r="R47" s="13" t="str"/>
      <x:c r="S47" s="13" t="str"/>
      <x:c r="T47" s="14" t="str"/>
      <x:c r="U47" s="9" t="str">
        <x:f>IF(AND(Q47="AGREED",P47="LABEL_ONLY",OR(O47="PASS",O47="FAIL"),R47&lt;&gt;"",S47&lt;&gt;"",T47&lt;&gt;""),O47,G47)</x:f>
        <x:v>FAIL</x:v>
      </x:c>
      <x:c r="V47" s="9" t="str">
        <x:f>IF(Q47&lt;&gt;"AGREED","",IF(P47="LABEL_ONLY",IF(AND(Q47="AGREED",P47="LABEL_ONLY",OR(O47="PASS",O47="FAIL"),R47&lt;&gt;"",S47&lt;&gt;"",T47&lt;&gt;""),"LABEL_APPLIED","INCOMPLETE_DECISION"),"RERUN_REQUIRED"))</x:f>
      </x:c>
    </x:row>
    <x:row r="48" ht="30" customHeight="1">
      <x:c r="A48" s="9" t="str">
        <x:v>I2-010-F02</x:v>
      </x:c>
      <x:c r="B48" s="9" t="str">
        <x:v>I2-010</x:v>
      </x:c>
      <x:c r="C48" s="9" t="str">
        <x:v>BATCH_07</x:v>
      </x:c>
      <x:c r="D48" s="9" t="str">
        <x:v>I2</x:v>
      </x:c>
      <x:c r="E48" s="9" t="n">
        <x:v>1</x:v>
      </x:c>
      <x:c r="F48" s="9" t="str">
        <x:v>I2.3.1(vi)</x:v>
      </x:c>
      <x:c r="G48" s="9" t="str">
        <x:v>FAIL</x:v>
      </x:c>
      <x:c r="H48" s="11" t="str">
        <x:v>Method (iv) is asserted for beta'=11, outside the inclusive 0-10 range.</x:v>
      </x:c>
      <x:c r="I48" s="10" t="str">
        <x:v>rdf/I2/I2-010/I2-010-F02.ttl</x:v>
      </x:c>
      <x:c r="J48" s="10" t="str">
        <x:v>608d0f51084bfd7b391884d46cf65fae8c2c3f0ff23bcbdaf25ce372b14148b1</x:v>
      </x:c>
      <x:c r="K48" s="13" t="str">
        <x:v>NOT_REVIEWED</x:v>
      </x:c>
      <x:c r="L48" s="13" t="str"/>
      <x:c r="M48" s="13" t="str"/>
      <x:c r="N48" s="13" t="str"/>
      <x:c r="O48" s="13" t="str"/>
      <x:c r="P48" s="13" t="str"/>
      <x:c r="Q48" s="13" t="str"/>
      <x:c r="R48" s="13" t="str"/>
      <x:c r="S48" s="13" t="str"/>
      <x:c r="T48" s="14" t="str"/>
      <x:c r="U48" s="9" t="str">
        <x:f>IF(AND(Q48="AGREED",P48="LABEL_ONLY",OR(O48="PASS",O48="FAIL"),R48&lt;&gt;"",S48&lt;&gt;"",T48&lt;&gt;""),O48,G48)</x:f>
        <x:v>FAIL</x:v>
      </x:c>
      <x:c r="V48" s="9" t="str">
        <x:f>IF(Q48&lt;&gt;"AGREED","",IF(P48="LABEL_ONLY",IF(AND(Q48="AGREED",P48="LABEL_ONLY",OR(O48="PASS",O48="FAIL"),R48&lt;&gt;"",S48&lt;&gt;"",T48&lt;&gt;""),"LABEL_APPLIED","INCOMPLETE_DECISION"),"RERUN_REQUIRED"))</x:f>
      </x:c>
    </x:row>
    <x:row r="49" ht="30" customHeight="1">
      <x:c r="A49" s="9" t="str">
        <x:v>I2-010-F03</x:v>
      </x:c>
      <x:c r="B49" s="9" t="str">
        <x:v>I2-010</x:v>
      </x:c>
      <x:c r="C49" s="9" t="str">
        <x:v>BATCH_07</x:v>
      </x:c>
      <x:c r="D49" s="9" t="str">
        <x:v>I2</x:v>
      </x:c>
      <x:c r="E49" s="9" t="n">
        <x:v>0</x:v>
      </x:c>
      <x:c r="F49" s="9" t="str">
        <x:v>I2.3.1(vi)</x:v>
      </x:c>
      <x:c r="G49" s="9" t="str">
        <x:v>FAIL</x:v>
      </x:c>
      <x:c r="H49" s="11" t="str">
        <x:v>Applicable PC6 vertical-sided bow is missing the required method selection.</x:v>
      </x:c>
      <x:c r="I49" s="10" t="str">
        <x:v>rdf/I2/I2-010/I2-010-F03.ttl</x:v>
      </x:c>
      <x:c r="J49" s="10" t="str">
        <x:v>ffea710da475038a37876915334efc7eb08e2d61828276f2d3ca77b91fe46fa5</x:v>
      </x:c>
      <x:c r="K49" s="13" t="str">
        <x:v>NOT_REVIEWED</x:v>
      </x:c>
      <x:c r="L49" s="13" t="str"/>
      <x:c r="M49" s="13" t="str"/>
      <x:c r="N49" s="13" t="str"/>
      <x:c r="O49" s="13" t="str"/>
      <x:c r="P49" s="13" t="str"/>
      <x:c r="Q49" s="13" t="str"/>
      <x:c r="R49" s="13" t="str"/>
      <x:c r="S49" s="13" t="str"/>
      <x:c r="T49" s="14" t="str"/>
      <x:c r="U49" s="9" t="str">
        <x:f>IF(AND(Q49="AGREED",P49="LABEL_ONLY",OR(O49="PASS",O49="FAIL"),R49&lt;&gt;"",S49&lt;&gt;"",T49&lt;&gt;""),O49,G49)</x:f>
        <x:v>FAIL</x:v>
      </x:c>
      <x:c r="V49" s="9" t="str">
        <x:f>IF(Q49&lt;&gt;"AGREED","",IF(P49="LABEL_ONLY",IF(AND(Q49="AGREED",P49="LABEL_ONLY",OR(O49="PASS",O49="FAIL"),R49&lt;&gt;"",S49&lt;&gt;"",T49&lt;&gt;""),"LABEL_APPLIED","INCOMPLETE_DECISION"),"RERUN_REQUIRED"))</x:f>
      </x:c>
    </x:row>
    <x:row r="50" ht="30" customHeight="1">
      <x:c r="A50" s="9" t="str">
        <x:v>I2-010-F04</x:v>
      </x:c>
      <x:c r="B50" s="9" t="str">
        <x:v>I2-010</x:v>
      </x:c>
      <x:c r="C50" s="9" t="str">
        <x:v>BATCH_07</x:v>
      </x:c>
      <x:c r="D50" s="9" t="str">
        <x:v>I2</x:v>
      </x:c>
      <x:c r="E50" s="9" t="n">
        <x:v>0</x:v>
      </x:c>
      <x:c r="F50" s="9" t="str">
        <x:v>I2.3.1(vi)</x:v>
      </x:c>
      <x:c r="G50" s="9" t="str">
        <x:v>FAIL</x:v>
      </x:c>
      <x:c r="H50" s="11" t="str">
        <x:v>Applicable PC7 vertical-sided bow selects method (iii) instead of method (iv).</x:v>
      </x:c>
      <x:c r="I50" s="10" t="str">
        <x:v>rdf/I2/I2-010/I2-010-F04.ttl</x:v>
      </x:c>
      <x:c r="J50" s="10" t="str">
        <x:v>3d0dcf992256b0674afad5b56eb55c85a154cfc26caf8c6456e4eafe33220e68</x:v>
      </x:c>
      <x:c r="K50" s="13" t="str">
        <x:v>NOT_REVIEWED</x:v>
      </x:c>
      <x:c r="L50" s="13" t="str"/>
      <x:c r="M50" s="13" t="str"/>
      <x:c r="N50" s="13" t="str"/>
      <x:c r="O50" s="13" t="str"/>
      <x:c r="P50" s="13" t="str"/>
      <x:c r="Q50" s="13" t="str"/>
      <x:c r="R50" s="13" t="str"/>
      <x:c r="S50" s="13" t="str"/>
      <x:c r="T50" s="14" t="str"/>
      <x:c r="U50" s="9" t="str">
        <x:f>IF(AND(Q50="AGREED",P50="LABEL_ONLY",OR(O50="PASS",O50="FAIL"),R50&lt;&gt;"",S50&lt;&gt;"",T50&lt;&gt;""),O50,G50)</x:f>
        <x:v>FAIL</x:v>
      </x:c>
      <x:c r="V50" s="9" t="str">
        <x:f>IF(Q50&lt;&gt;"AGREED","",IF(P50="LABEL_ONLY",IF(AND(Q50="AGREED",P50="LABEL_ONLY",OR(O50="PASS",O50="FAIL"),R50&lt;&gt;"",S50&lt;&gt;"",T50&lt;&gt;""),"LABEL_APPLIED","INCOMPLETE_DECISION"),"RERUN_REQUIRED"))</x:f>
      </x:c>
    </x:row>
    <x:row r="51" ht="30" customHeight="1">
      <x:c r="A51" s="9" t="str">
        <x:v>I2-010-F05</x:v>
      </x:c>
      <x:c r="B51" s="9" t="str">
        <x:v>I2-010</x:v>
      </x:c>
      <x:c r="C51" s="9" t="str">
        <x:v>BATCH_07</x:v>
      </x:c>
      <x:c r="D51" s="9" t="str">
        <x:v>I2</x:v>
      </x:c>
      <x:c r="E51" s="9" t="n">
        <x:v>0</x:v>
      </x:c>
      <x:c r="F51" s="9" t="str">
        <x:v>I2.3.1(vi)</x:v>
      </x:c>
      <x:c r="G51" s="9" t="str">
        <x:v>FAIL</x:v>
      </x:c>
      <x:c r="H51" s="11" t="str">
        <x:v>Vertical-sided-bow status contradicts the verticalSidedBowForm selector.</x:v>
      </x:c>
      <x:c r="I51" s="10" t="str">
        <x:v>rdf/I2/I2-010/I2-010-F05.ttl</x:v>
      </x:c>
      <x:c r="J51" s="10" t="str">
        <x:v>260444fe7a9b5655227adfdd54c48b9271bf73394822d64f25936edf696803a2</x:v>
      </x:c>
      <x:c r="K51" s="13" t="str">
        <x:v>NOT_REVIEWED</x:v>
      </x:c>
      <x:c r="L51" s="13" t="str"/>
      <x:c r="M51" s="13" t="str"/>
      <x:c r="N51" s="13" t="str"/>
      <x:c r="O51" s="13" t="str"/>
      <x:c r="P51" s="13" t="str"/>
      <x:c r="Q51" s="13" t="str"/>
      <x:c r="R51" s="13" t="str"/>
      <x:c r="S51" s="13" t="str"/>
      <x:c r="T51" s="14" t="str"/>
      <x:c r="U51" s="9" t="str">
        <x:f>IF(AND(Q51="AGREED",P51="LABEL_ONLY",OR(O51="PASS",O51="FAIL"),R51&lt;&gt;"",S51&lt;&gt;"",T51&lt;&gt;""),O51,G51)</x:f>
        <x:v>FAIL</x:v>
      </x:c>
      <x:c r="V51" s="9" t="str">
        <x:f>IF(Q51&lt;&gt;"AGREED","",IF(P51="LABEL_ONLY",IF(AND(Q51="AGREED",P51="LABEL_ONLY",OR(O51="PASS",O51="FAIL"),R51&lt;&gt;"",S51&lt;&gt;"",T51&lt;&gt;""),"LABEL_APPLIED","INCOMPLETE_DECISION"),"RERUN_REQUIRED"))</x:f>
      </x:c>
    </x:row>
    <x:row r="52" ht="30" customHeight="1">
      <x:c r="A52" s="9" t="str">
        <x:v>I2-010-F06</x:v>
      </x:c>
      <x:c r="B52" s="9" t="str">
        <x:v>I2-010</x:v>
      </x:c>
      <x:c r="C52" s="9" t="str">
        <x:v>BATCH_07</x:v>
      </x:c>
      <x:c r="D52" s="9" t="str">
        <x:v>I2</x:v>
      </x:c>
      <x:c r="E52" s="9" t="n">
        <x:v>0</x:v>
      </x:c>
      <x:c r="F52" s="9" t="str">
        <x:v>I2.3.1(vi)</x:v>
      </x:c>
      <x:c r="G52" s="9" t="str">
        <x:v>FAIL</x:v>
      </x:c>
      <x:c r="H52" s="11" t="str">
        <x:v>Polar Class selector is missing.</x:v>
      </x:c>
      <x:c r="I52" s="10" t="str">
        <x:v>rdf/I2/I2-010/I2-010-F06.ttl</x:v>
      </x:c>
      <x:c r="J52" s="10" t="str">
        <x:v>27bb6089953a74557cdb7b2f305a15462dee62da9a2eb427afc9419e730955de</x:v>
      </x:c>
      <x:c r="K52" s="13" t="str">
        <x:v>NOT_REVIEWED</x:v>
      </x:c>
      <x:c r="L52" s="13" t="str"/>
      <x:c r="M52" s="13" t="str"/>
      <x:c r="N52" s="13" t="str"/>
      <x:c r="O52" s="13" t="str"/>
      <x:c r="P52" s="13" t="str"/>
      <x:c r="Q52" s="13" t="str"/>
      <x:c r="R52" s="13" t="str"/>
      <x:c r="S52" s="13" t="str"/>
      <x:c r="T52" s="14" t="str"/>
      <x:c r="U52" s="9" t="str">
        <x:f>IF(AND(Q52="AGREED",P52="LABEL_ONLY",OR(O52="PASS",O52="FAIL"),R52&lt;&gt;"",S52&lt;&gt;"",T52&lt;&gt;""),O52,G52)</x:f>
        <x:v>FAIL</x:v>
      </x:c>
      <x:c r="V52" s="9" t="str">
        <x:f>IF(Q52&lt;&gt;"AGREED","",IF(P52="LABEL_ONLY",IF(AND(Q52="AGREED",P52="LABEL_ONLY",OR(O52="PASS",O52="FAIL"),R52&lt;&gt;"",S52&lt;&gt;"",T52&lt;&gt;""),"LABEL_APPLIED","INCOMPLETE_DECISION"),"RERUN_REQUIRED"))</x:f>
      </x:c>
    </x:row>
    <x:row r="53" ht="30" customHeight="1">
      <x:c r="A53" s="9" t="str">
        <x:v>I2-010-P01</x:v>
      </x:c>
      <x:c r="B53" s="9" t="str">
        <x:v>I2-010</x:v>
      </x:c>
      <x:c r="C53" s="9" t="str">
        <x:v>BATCH_07</x:v>
      </x:c>
      <x:c r="D53" s="9" t="str">
        <x:v>I2</x:v>
      </x:c>
      <x:c r="E53" s="9" t="n">
        <x:v>0</x:v>
      </x:c>
      <x:c r="F53" s="9" t="str">
        <x:v>I2.3.1(vi)</x:v>
      </x:c>
      <x:c r="G53" s="9" t="str">
        <x:v>PASS</x:v>
      </x:c>
      <x:c r="H53" s="11" t="str">
        <x:v>PC6 vertical-sided bow at lower boundary beta'=0 uses method I2.3.2.1(iv).</x:v>
      </x:c>
      <x:c r="I53" s="10" t="str">
        <x:v>rdf/I2/I2-010/I2-010-P01.ttl</x:v>
      </x:c>
      <x:c r="J53" s="10" t="str">
        <x:v>78d23d923155ec3c6eedbb4c1c943d55b7b5176622f40921c47b0f406d8bb131</x:v>
      </x:c>
      <x:c r="K53" s="13" t="str">
        <x:v>NOT_REVIEWED</x:v>
      </x:c>
      <x:c r="L53" s="13" t="str"/>
      <x:c r="M53" s="13" t="str"/>
      <x:c r="N53" s="13" t="str"/>
      <x:c r="O53" s="13" t="str"/>
      <x:c r="P53" s="13" t="str"/>
      <x:c r="Q53" s="13" t="str"/>
      <x:c r="R53" s="13" t="str"/>
      <x:c r="S53" s="13" t="str"/>
      <x:c r="T53" s="14" t="str"/>
      <x:c r="U53" s="9" t="str">
        <x:f>IF(AND(Q53="AGREED",P53="LABEL_ONLY",OR(O53="PASS",O53="FAIL"),R53&lt;&gt;"",S53&lt;&gt;"",T53&lt;&gt;""),O53,G53)</x:f>
        <x:v>PASS</x:v>
      </x:c>
      <x:c r="V53" s="9" t="str">
        <x:f>IF(Q53&lt;&gt;"AGREED","",IF(P53="LABEL_ONLY",IF(AND(Q53="AGREED",P53="LABEL_ONLY",OR(O53="PASS",O53="FAIL"),R53&lt;&gt;"",S53&lt;&gt;"",T53&lt;&gt;""),"LABEL_APPLIED","INCOMPLETE_DECISION"),"RERUN_REQUIRED"))</x:f>
      </x:c>
    </x:row>
    <x:row r="54" ht="30" customHeight="1">
      <x:c r="A54" s="9" t="str">
        <x:v>I2-010-P02</x:v>
      </x:c>
      <x:c r="B54" s="9" t="str">
        <x:v>I2-010</x:v>
      </x:c>
      <x:c r="C54" s="9" t="str">
        <x:v>BATCH_07</x:v>
      </x:c>
      <x:c r="D54" s="9" t="str">
        <x:v>I2</x:v>
      </x:c>
      <x:c r="E54" s="9" t="n">
        <x:v>1</x:v>
      </x:c>
      <x:c r="F54" s="9" t="str">
        <x:v>I2.3.1(vi)</x:v>
      </x:c>
      <x:c r="G54" s="9" t="str">
        <x:v>PASS</x:v>
      </x:c>
      <x:c r="H54" s="11" t="str">
        <x:v>PC7 vertical-sided bow at inclusive upper boundary beta'=10 uses method I2.3.2.1(iv).</x:v>
      </x:c>
      <x:c r="I54" s="10" t="str">
        <x:v>rdf/I2/I2-010/I2-010-P02.ttl</x:v>
      </x:c>
      <x:c r="J54" s="10" t="str">
        <x:v>378b92c151bae09100ba55a9551ce5c8d2cd061bd0a620b811ffecfb6ebdc19f</x:v>
      </x:c>
      <x:c r="K54" s="13" t="str">
        <x:v>NOT_REVIEWED</x:v>
      </x:c>
      <x:c r="L54" s="13" t="str"/>
      <x:c r="M54" s="13" t="str"/>
      <x:c r="N54" s="13" t="str"/>
      <x:c r="O54" s="13" t="str"/>
      <x:c r="P54" s="13" t="str"/>
      <x:c r="Q54" s="13" t="str"/>
      <x:c r="R54" s="13" t="str"/>
      <x:c r="S54" s="13" t="str"/>
      <x:c r="T54" s="14" t="str"/>
      <x:c r="U54" s="9" t="str">
        <x:f>IF(AND(Q54="AGREED",P54="LABEL_ONLY",OR(O54="PASS",O54="FAIL"),R54&lt;&gt;"",S54&lt;&gt;"",T54&lt;&gt;""),O54,G54)</x:f>
        <x:v>PASS</x:v>
      </x:c>
      <x:c r="V54" s="9" t="str">
        <x:f>IF(Q54&lt;&gt;"AGREED","",IF(P54="LABEL_ONLY",IF(AND(Q54="AGREED",P54="LABEL_ONLY",OR(O54="PASS",O54="FAIL"),R54&lt;&gt;"",S54&lt;&gt;"",T54&lt;&gt;""),"LABEL_APPLIED","INCOMPLETE_DECISION"),"RERUN_REQUIRED"))</x:f>
      </x:c>
    </x:row>
    <x:row r="55" ht="30" customHeight="1">
      <x:c r="A55" s="9" t="str">
        <x:v>I2-010-P03</x:v>
      </x:c>
      <x:c r="B55" s="9" t="str">
        <x:v>I2-010</x:v>
      </x:c>
      <x:c r="C55" s="9" t="str">
        <x:v>BATCH_07</x:v>
      </x:c>
      <x:c r="D55" s="9" t="str">
        <x:v>I2</x:v>
      </x:c>
      <x:c r="E55" s="9" t="n">
        <x:v>0</x:v>
      </x:c>
      <x:c r="F55" s="9" t="str">
        <x:v>I2.3.1(vi)</x:v>
      </x:c>
      <x:c r="G55" s="9" t="str">
        <x:v>PASS</x:v>
      </x:c>
      <x:c r="H55" s="11" t="str">
        <x:v>PC6 vertical-sided bow inside the 0-10 degree interval uses method (iv).</x:v>
      </x:c>
      <x:c r="I55" s="10" t="str">
        <x:v>rdf/I2/I2-010/I2-010-P03.ttl</x:v>
      </x:c>
      <x:c r="J55" s="10" t="str">
        <x:v>e35884d93eebd20bfee4ba7c233523b7363962317876989cc2c4f4f8e02214a4</x:v>
      </x:c>
      <x:c r="K55" s="13" t="str">
        <x:v>NOT_REVIEWED</x:v>
      </x:c>
      <x:c r="L55" s="13" t="str"/>
      <x:c r="M55" s="13" t="str"/>
      <x:c r="N55" s="13" t="str"/>
      <x:c r="O55" s="13" t="str"/>
      <x:c r="P55" s="13" t="str"/>
      <x:c r="Q55" s="13" t="str"/>
      <x:c r="R55" s="13" t="str"/>
      <x:c r="S55" s="13" t="str"/>
      <x:c r="T55" s="14" t="str"/>
      <x:c r="U55" s="9" t="str">
        <x:f>IF(AND(Q55="AGREED",P55="LABEL_ONLY",OR(O55="PASS",O55="FAIL"),R55&lt;&gt;"",S55&lt;&gt;"",T55&lt;&gt;""),O55,G55)</x:f>
        <x:v>PASS</x:v>
      </x:c>
      <x:c r="V55" s="9" t="str">
        <x:f>IF(Q55&lt;&gt;"AGREED","",IF(P55="LABEL_ONLY",IF(AND(Q55="AGREED",P55="LABEL_ONLY",OR(O55="PASS",O55="FAIL"),R55&lt;&gt;"",S55&lt;&gt;"",T55&lt;&gt;""),"LABEL_APPLIED","INCOMPLETE_DECISION"),"RERUN_REQUIRED"))</x:f>
      </x:c>
    </x:row>
    <x:row r="56" ht="30" customHeight="1">
      <x:c r="A56" s="9" t="str">
        <x:v>I2-010-P04</x:v>
      </x:c>
      <x:c r="B56" s="9" t="str">
        <x:v>I2-010</x:v>
      </x:c>
      <x:c r="C56" s="9" t="str">
        <x:v>BATCH_07</x:v>
      </x:c>
      <x:c r="D56" s="9" t="str">
        <x:v>I2</x:v>
      </x:c>
      <x:c r="E56" s="9" t="n">
        <x:v>0</x:v>
      </x:c>
      <x:c r="F56" s="9" t="str">
        <x:v>I2.3.1(vi)</x:v>
      </x:c>
      <x:c r="G56" s="9" t="str">
        <x:v>PASS</x:v>
      </x:c>
      <x:c r="H56" s="11" t="str">
        <x:v>PC5 is outside the PC6/PC7 applicability branch when method (iv) is not asserted.</x:v>
      </x:c>
      <x:c r="I56" s="10" t="str">
        <x:v>rdf/I2/I2-010/I2-010-P04.ttl</x:v>
      </x:c>
      <x:c r="J56" s="10" t="str">
        <x:v>eac3f566e2a967b9e91c1e663bc80d917c8a1f5db8b36b1e94f50fd042994296</x:v>
      </x:c>
      <x:c r="K56" s="13" t="str">
        <x:v>NOT_REVIEWED</x:v>
      </x:c>
      <x:c r="L56" s="13" t="str"/>
      <x:c r="M56" s="13" t="str"/>
      <x:c r="N56" s="13" t="str"/>
      <x:c r="O56" s="13" t="str"/>
      <x:c r="P56" s="13" t="str"/>
      <x:c r="Q56" s="13" t="str"/>
      <x:c r="R56" s="13" t="str"/>
      <x:c r="S56" s="13" t="str"/>
      <x:c r="T56" s="14" t="str"/>
      <x:c r="U56" s="9" t="str">
        <x:f>IF(AND(Q56="AGREED",P56="LABEL_ONLY",OR(O56="PASS",O56="FAIL"),R56&lt;&gt;"",S56&lt;&gt;"",T56&lt;&gt;""),O56,G56)</x:f>
        <x:v>PASS</x:v>
      </x:c>
      <x:c r="V56" s="9" t="str">
        <x:f>IF(Q56&lt;&gt;"AGREED","",IF(P56="LABEL_ONLY",IF(AND(Q56="AGREED",P56="LABEL_ONLY",OR(O56="PASS",O56="FAIL"),R56&lt;&gt;"",S56&lt;&gt;"",T56&lt;&gt;""),"LABEL_APPLIED","INCOMPLETE_DECISION"),"RERUN_REQUIRED"))</x:f>
      </x:c>
    </x:row>
    <x:row r="57" ht="30" customHeight="1">
      <x:c r="A57" s="9" t="str">
        <x:v>I2-010-P05</x:v>
      </x:c>
      <x:c r="B57" s="9" t="str">
        <x:v>I2-010</x:v>
      </x:c>
      <x:c r="C57" s="9" t="str">
        <x:v>BATCH_07</x:v>
      </x:c>
      <x:c r="D57" s="9" t="str">
        <x:v>I2</x:v>
      </x:c>
      <x:c r="E57" s="9" t="n">
        <x:v>0</x:v>
      </x:c>
      <x:c r="F57" s="9" t="str">
        <x:v>I2.3.1(vi)</x:v>
      </x:c>
      <x:c r="G57" s="9" t="str">
        <x:v>PASS</x:v>
      </x:c>
      <x:c r="H57" s="11" t="str">
        <x:v>PC6 ship without a vertical-sided bow is outside this specific source branch.</x:v>
      </x:c>
      <x:c r="I57" s="10" t="str">
        <x:v>rdf/I2/I2-010/I2-010-P05.ttl</x:v>
      </x:c>
      <x:c r="J57" s="10" t="str">
        <x:v>71d563ac769b5c922afa1d7d3e42784a2c0b9fa88bd88e1c6c33810e53dd69cb</x:v>
      </x:c>
      <x:c r="K57" s="13" t="str">
        <x:v>NOT_REVIEWED</x:v>
      </x:c>
      <x:c r="L57" s="13" t="str"/>
      <x:c r="M57" s="13" t="str"/>
      <x:c r="N57" s="13" t="str"/>
      <x:c r="O57" s="13" t="str"/>
      <x:c r="P57" s="13" t="str"/>
      <x:c r="Q57" s="13" t="str"/>
      <x:c r="R57" s="13" t="str"/>
      <x:c r="S57" s="13" t="str"/>
      <x:c r="T57" s="14" t="str"/>
      <x:c r="U57" s="9" t="str">
        <x:f>IF(AND(Q57="AGREED",P57="LABEL_ONLY",OR(O57="PASS",O57="FAIL"),R57&lt;&gt;"",S57&lt;&gt;"",T57&lt;&gt;""),O57,G57)</x:f>
        <x:v>PASS</x:v>
      </x:c>
      <x:c r="V57" s="9" t="str">
        <x:f>IF(Q57&lt;&gt;"AGREED","",IF(P57="LABEL_ONLY",IF(AND(Q57="AGREED",P57="LABEL_ONLY",OR(O57="PASS",O57="FAIL"),R57&lt;&gt;"",S57&lt;&gt;"",T57&lt;&gt;""),"LABEL_APPLIED","INCOMPLETE_DECISION"),"RERUN_REQUIRED"))</x:f>
      </x:c>
    </x:row>
    <x:row r="58" ht="30" customHeight="1">
      <x:c r="A58" s="9" t="str">
        <x:v>I2-011-F01</x:v>
      </x:c>
      <x:c r="B58" s="9" t="str">
        <x:v>I2-011</x:v>
      </x:c>
      <x:c r="C58" s="9" t="str">
        <x:v>BATCH_07</x:v>
      </x:c>
      <x:c r="D58" s="9" t="str">
        <x:v>I2</x:v>
      </x:c>
      <x:c r="E58" s="9" t="n">
        <x:v>0</x:v>
      </x:c>
      <x:c r="F58" s="9" t="str">
        <x:v>I2.3.1(vii)</x:v>
      </x:c>
      <x:c r="G58" s="9" t="str">
        <x:v>FAIL</x:v>
      </x:c>
      <x:c r="H58" s="11" t="str">
        <x:v>Applicable bulbous-bow case uses shape coefficient other than the mandated 0.6 floor assumption.</x:v>
      </x:c>
      <x:c r="I58" s="10" t="str">
        <x:v>rdf/I2/I2-011/I2-011-F01.ttl</x:v>
      </x:c>
      <x:c r="J58" s="10" t="str">
        <x:v>ae4e321ac5066b4d8d9e194ac742055767de30d1f24e1747f8d0fe6918827b85</x:v>
      </x:c>
      <x:c r="K58" s="13" t="str">
        <x:v>NOT_REVIEWED</x:v>
      </x:c>
      <x:c r="L58" s="13" t="str"/>
      <x:c r="M58" s="13" t="str"/>
      <x:c r="N58" s="13" t="str"/>
      <x:c r="O58" s="13" t="str"/>
      <x:c r="P58" s="13" t="str"/>
      <x:c r="Q58" s="13" t="str"/>
      <x:c r="R58" s="13" t="str"/>
      <x:c r="S58" s="13" t="str"/>
      <x:c r="T58" s="14" t="str"/>
      <x:c r="U58" s="9" t="str">
        <x:f>IF(AND(Q58="AGREED",P58="LABEL_ONLY",OR(O58="PASS",O58="FAIL"),R58&lt;&gt;"",S58&lt;&gt;"",T58&lt;&gt;""),O58,G58)</x:f>
        <x:v>FAIL</x:v>
      </x:c>
      <x:c r="V58" s="9" t="str">
        <x:f>IF(Q58&lt;&gt;"AGREED","",IF(P58="LABEL_ONLY",IF(AND(Q58="AGREED",P58="LABEL_ONLY",OR(O58="PASS",O58="FAIL"),R58&lt;&gt;"",S58&lt;&gt;"",T58&lt;&gt;""),"LABEL_APPLIED","INCOMPLETE_DECISION"),"RERUN_REQUIRED"))</x:f>
      </x:c>
    </x:row>
    <x:row r="59" ht="30" customHeight="1">
      <x:c r="A59" s="9" t="str">
        <x:v>I2-011-F02</x:v>
      </x:c>
      <x:c r="B59" s="9" t="str">
        <x:v>I2-011</x:v>
      </x:c>
      <x:c r="C59" s="9" t="str">
        <x:v>BATCH_07</x:v>
      </x:c>
      <x:c r="D59" s="9" t="str">
        <x:v>I2</x:v>
      </x:c>
      <x:c r="E59" s="9" t="n">
        <x:v>1</x:v>
      </x:c>
      <x:c r="F59" s="9" t="str">
        <x:v>I2.3.1(vii)</x:v>
      </x:c>
      <x:c r="G59" s="9" t="str">
        <x:v>FAIL</x:v>
      </x:c>
      <x:c r="H59" s="11" t="str">
        <x:v>Applicable bulbous-bow case uses load-patch aspect ratio other than 1.3 for the method-(iii) floor.</x:v>
      </x:c>
      <x:c r="I59" s="10" t="str">
        <x:v>rdf/I2/I2-011/I2-011-F02.ttl</x:v>
      </x:c>
      <x:c r="J59" s="10" t="str">
        <x:v>11be91d16dd304d91520a679e3b8192f8ac2597220a6b1bfc22628b22077e3bf</x:v>
      </x:c>
      <x:c r="K59" s="13" t="str">
        <x:v>NOT_REVIEWED</x:v>
      </x:c>
      <x:c r="L59" s="13" t="str"/>
      <x:c r="M59" s="13" t="str"/>
      <x:c r="N59" s="13" t="str"/>
      <x:c r="O59" s="13" t="str"/>
      <x:c r="P59" s="13" t="str"/>
      <x:c r="Q59" s="13" t="str"/>
      <x:c r="R59" s="13" t="str"/>
      <x:c r="S59" s="13" t="str"/>
      <x:c r="T59" s="14" t="str"/>
      <x:c r="U59" s="9" t="str">
        <x:f>IF(AND(Q59="AGREED",P59="LABEL_ONLY",OR(O59="PASS",O59="FAIL"),R59&lt;&gt;"",S59&lt;&gt;"",T59&lt;&gt;""),O59,G59)</x:f>
        <x:v>FAIL</x:v>
      </x:c>
      <x:c r="V59" s="9" t="str">
        <x:f>IF(Q59&lt;&gt;"AGREED","",IF(P59="LABEL_ONLY",IF(AND(Q59="AGREED",P59="LABEL_ONLY",OR(O59="PASS",O59="FAIL"),R59&lt;&gt;"",S59&lt;&gt;"",T59&lt;&gt;""),"LABEL_APPLIED","INCOMPLETE_DECISION"),"RERUN_REQUIRED"))</x:f>
      </x:c>
    </x:row>
    <x:row r="60" ht="30" customHeight="1">
      <x:c r="A60" s="9" t="str">
        <x:v>I2-011-F03</x:v>
      </x:c>
      <x:c r="B60" s="9" t="str">
        <x:v>I2-011</x:v>
      </x:c>
      <x:c r="C60" s="9" t="str">
        <x:v>BATCH_07</x:v>
      </x:c>
      <x:c r="D60" s="9" t="str">
        <x:v>I2</x:v>
      </x:c>
      <x:c r="E60" s="9" t="n">
        <x:v>0</x:v>
      </x:c>
      <x:c r="F60" s="9" t="str">
        <x:v>I2.3.1(vii)</x:v>
      </x:c>
      <x:c r="G60" s="9" t="str">
        <x:v>FAIL</x:v>
      </x:c>
      <x:c r="H60" s="11" t="str">
        <x:v>Final design force is below the method-(iii) floor.</x:v>
      </x:c>
      <x:c r="I60" s="10" t="str">
        <x:v>rdf/I2/I2-011/I2-011-F03.ttl</x:v>
      </x:c>
      <x:c r="J60" s="10" t="str">
        <x:v>141b96d0509af7978cff7d86eb73592fc735becfe111df0666c271cc2b86fae1</x:v>
      </x:c>
      <x:c r="K60" s="13" t="str">
        <x:v>NOT_REVIEWED</x:v>
      </x:c>
      <x:c r="L60" s="13" t="str"/>
      <x:c r="M60" s="13" t="str"/>
      <x:c r="N60" s="13" t="str"/>
      <x:c r="O60" s="13" t="str"/>
      <x:c r="P60" s="13" t="str"/>
      <x:c r="Q60" s="13" t="str"/>
      <x:c r="R60" s="13" t="str"/>
      <x:c r="S60" s="13" t="str"/>
      <x:c r="T60" s="14" t="str"/>
      <x:c r="U60" s="9" t="str">
        <x:f>IF(AND(Q60="AGREED",P60="LABEL_ONLY",OR(O60="PASS",O60="FAIL"),R60&lt;&gt;"",S60&lt;&gt;"",T60&lt;&gt;""),O60,G60)</x:f>
        <x:v>FAIL</x:v>
      </x:c>
      <x:c r="V60" s="9" t="str">
        <x:f>IF(Q60&lt;&gt;"AGREED","",IF(P60="LABEL_ONLY",IF(AND(Q60="AGREED",P60="LABEL_ONLY",OR(O60="PASS",O60="FAIL"),R60&lt;&gt;"",S60&lt;&gt;"",T60&lt;&gt;""),"LABEL_APPLIED","INCOMPLETE_DECISION"),"RERUN_REQUIRED"))</x:f>
      </x:c>
    </x:row>
    <x:row r="61" ht="30" customHeight="1">
      <x:c r="A61" s="9" t="str">
        <x:v>I2-011-F04</x:v>
      </x:c>
      <x:c r="B61" s="9" t="str">
        <x:v>I2-011</x:v>
      </x:c>
      <x:c r="C61" s="9" t="str">
        <x:v>BATCH_07</x:v>
      </x:c>
      <x:c r="D61" s="9" t="str">
        <x:v>I2</x:v>
      </x:c>
      <x:c r="E61" s="9" t="n">
        <x:v>0</x:v>
      </x:c>
      <x:c r="F61" s="9" t="str">
        <x:v>I2.3.1(vii)</x:v>
      </x:c>
      <x:c r="G61" s="9" t="str">
        <x:v>FAIL</x:v>
      </x:c>
      <x:c r="H61" s="11" t="str">
        <x:v>Method-(iv) candidate governs but final design force does not equal the governing value.</x:v>
      </x:c>
      <x:c r="I61" s="10" t="str">
        <x:v>rdf/I2/I2-011/I2-011-F04.ttl</x:v>
      </x:c>
      <x:c r="J61" s="10" t="str">
        <x:v>b23a7f5cfeba023be77fd98cc60932205d48b52fa909ea9789777616851e0fbb</x:v>
      </x:c>
      <x:c r="K61" s="13" t="str">
        <x:v>NOT_REVIEWED</x:v>
      </x:c>
      <x:c r="L61" s="13" t="str"/>
      <x:c r="M61" s="13" t="str"/>
      <x:c r="N61" s="13" t="str"/>
      <x:c r="O61" s="13" t="str"/>
      <x:c r="P61" s="13" t="str"/>
      <x:c r="Q61" s="13" t="str"/>
      <x:c r="R61" s="13" t="str"/>
      <x:c r="S61" s="13" t="str"/>
      <x:c r="T61" s="14" t="str"/>
      <x:c r="U61" s="9" t="str">
        <x:f>IF(AND(Q61="AGREED",P61="LABEL_ONLY",OR(O61="PASS",O61="FAIL"),R61&lt;&gt;"",S61&lt;&gt;"",T61&lt;&gt;""),O61,G61)</x:f>
        <x:v>FAIL</x:v>
      </x:c>
      <x:c r="V61" s="9" t="str">
        <x:f>IF(Q61&lt;&gt;"AGREED","",IF(P61="LABEL_ONLY",IF(AND(Q61="AGREED",P61="LABEL_ONLY",OR(O61="PASS",O61="FAIL"),R61&lt;&gt;"",S61&lt;&gt;"",T61&lt;&gt;""),"LABEL_APPLIED","INCOMPLETE_DECISION"),"RERUN_REQUIRED"))</x:f>
      </x:c>
    </x:row>
    <x:row r="62" ht="30" customHeight="1">
      <x:c r="A62" s="9" t="str">
        <x:v>I2-011-F05</x:v>
      </x:c>
      <x:c r="B62" s="9" t="str">
        <x:v>I2-011</x:v>
      </x:c>
      <x:c r="C62" s="9" t="str">
        <x:v>BATCH_07</x:v>
      </x:c>
      <x:c r="D62" s="9" t="str">
        <x:v>I2</x:v>
      </x:c>
      <x:c r="E62" s="9" t="n">
        <x:v>0</x:v>
      </x:c>
      <x:c r="F62" s="9" t="str">
        <x:v>I2.3.1(vii)</x:v>
      </x:c>
      <x:c r="G62" s="9" t="str">
        <x:v>FAIL</x:v>
      </x:c>
      <x:c r="H62" s="11" t="str">
        <x:v>Applicable case is missing the method-(iii) comparison-force operand.</x:v>
      </x:c>
      <x:c r="I62" s="10" t="str">
        <x:v>rdf/I2/I2-011/I2-011-F05.ttl</x:v>
      </x:c>
      <x:c r="J62" s="10" t="str">
        <x:v>5947c48446f742d372e6289c25ef45a2a8a55214e20fd1f82afd6b281c11e4de</x:v>
      </x:c>
      <x:c r="K62" s="13" t="str">
        <x:v>NOT_REVIEWED</x:v>
      </x:c>
      <x:c r="L62" s="13" t="str"/>
      <x:c r="M62" s="13" t="str"/>
      <x:c r="N62" s="13" t="str"/>
      <x:c r="O62" s="13" t="str"/>
      <x:c r="P62" s="13" t="str"/>
      <x:c r="Q62" s="13" t="str"/>
      <x:c r="R62" s="13" t="str"/>
      <x:c r="S62" s="13" t="str"/>
      <x:c r="T62" s="14" t="str"/>
      <x:c r="U62" s="9" t="str">
        <x:f>IF(AND(Q62="AGREED",P62="LABEL_ONLY",OR(O62="PASS",O62="FAIL"),R62&lt;&gt;"",S62&lt;&gt;"",T62&lt;&gt;""),O62,G62)</x:f>
        <x:v>FAIL</x:v>
      </x:c>
      <x:c r="V62" s="9" t="str">
        <x:f>IF(Q62&lt;&gt;"AGREED","",IF(P62="LABEL_ONLY",IF(AND(Q62="AGREED",P62="LABEL_ONLY",OR(O62="PASS",O62="FAIL"),R62&lt;&gt;"",S62&lt;&gt;"",T62&lt;&gt;""),"LABEL_APPLIED","INCOMPLETE_DECISION"),"RERUN_REQUIRED"))</x:f>
      </x:c>
    </x:row>
    <x:row r="63" ht="30" customHeight="1">
      <x:c r="A63" s="9" t="str">
        <x:v>I2-011-F06</x:v>
      </x:c>
      <x:c r="B63" s="9" t="str">
        <x:v>I2-011</x:v>
      </x:c>
      <x:c r="C63" s="9" t="str">
        <x:v>BATCH_07</x:v>
      </x:c>
      <x:c r="D63" s="9" t="str">
        <x:v>I2</x:v>
      </x:c>
      <x:c r="E63" s="9" t="n">
        <x:v>0</x:v>
      </x:c>
      <x:c r="F63" s="9" t="str">
        <x:v>I2.3.1(vii)</x:v>
      </x:c>
      <x:c r="G63" s="9" t="str">
        <x:v>FAIL</x:v>
      </x:c>
      <x:c r="H63" s="11" t="str">
        <x:v>Method-(iv) force has the wrong unit.</x:v>
      </x:c>
      <x:c r="I63" s="10" t="str">
        <x:v>rdf/I2/I2-011/I2-011-F06.ttl</x:v>
      </x:c>
      <x:c r="J63" s="10" t="str">
        <x:v>a085e07de093b9a9e56adbfdc78c9565053901750d1d0f3c26f2a214d288fe56</x:v>
      </x:c>
      <x:c r="K63" s="13" t="str">
        <x:v>NOT_REVIEWED</x:v>
      </x:c>
      <x:c r="L63" s="13" t="str"/>
      <x:c r="M63" s="13" t="str"/>
      <x:c r="N63" s="13" t="str"/>
      <x:c r="O63" s="13" t="str"/>
      <x:c r="P63" s="13" t="str"/>
      <x:c r="Q63" s="13" t="str"/>
      <x:c r="R63" s="13" t="str"/>
      <x:c r="S63" s="13" t="str"/>
      <x:c r="T63" s="14" t="str"/>
      <x:c r="U63" s="9" t="str">
        <x:f>IF(AND(Q63="AGREED",P63="LABEL_ONLY",OR(O63="PASS",O63="FAIL"),R63&lt;&gt;"",S63&lt;&gt;"",T63&lt;&gt;""),O63,G63)</x:f>
        <x:v>FAIL</x:v>
      </x:c>
      <x:c r="V63" s="9" t="str">
        <x:f>IF(Q63&lt;&gt;"AGREED","",IF(P63="LABEL_ONLY",IF(AND(Q63="AGREED",P63="LABEL_ONLY",OR(O63="PASS",O63="FAIL"),R63&lt;&gt;"",S63&lt;&gt;"",T63&lt;&gt;""),"LABEL_APPLIED","INCOMPLETE_DECISION"),"RERUN_REQUIRED"))</x:f>
      </x:c>
    </x:row>
    <x:row r="64" ht="30" customHeight="1">
      <x:c r="A64" s="9" t="str">
        <x:v>I2-011-P01</x:v>
      </x:c>
      <x:c r="B64" s="9" t="str">
        <x:v>I2-011</x:v>
      </x:c>
      <x:c r="C64" s="9" t="str">
        <x:v>BATCH_07</x:v>
      </x:c>
      <x:c r="D64" s="9" t="str">
        <x:v>I2</x:v>
      </x:c>
      <x:c r="E64" s="9" t="n">
        <x:v>0</x:v>
      </x:c>
      <x:c r="F64" s="9" t="str">
        <x:v>I2.3.1(vii)</x:v>
      </x:c>
      <x:c r="G64" s="9" t="str">
        <x:v>PASS</x:v>
      </x:c>
      <x:c r="H64" s="11" t="str">
        <x:v>PC6 bulbous bow: method-(iv) candidate governs and final design force equals the greater candidate.</x:v>
      </x:c>
      <x:c r="I64" s="10" t="str">
        <x:v>rdf/I2/I2-011/I2-011-P01.ttl</x:v>
      </x:c>
      <x:c r="J64" s="10" t="str">
        <x:v>298f0ca45b32c826243e3eb3d97974d4fa5ba28684b2b3cc1fbf503c4792a3f6</x:v>
      </x:c>
      <x:c r="K64" s="13" t="str">
        <x:v>NOT_REVIEWED</x:v>
      </x:c>
      <x:c r="L64" s="13" t="str"/>
      <x:c r="M64" s="13" t="str"/>
      <x:c r="N64" s="13" t="str"/>
      <x:c r="O64" s="13" t="str"/>
      <x:c r="P64" s="13" t="str"/>
      <x:c r="Q64" s="13" t="str"/>
      <x:c r="R64" s="13" t="str"/>
      <x:c r="S64" s="13" t="str"/>
      <x:c r="T64" s="14" t="str"/>
      <x:c r="U64" s="9" t="str">
        <x:f>IF(AND(Q64="AGREED",P64="LABEL_ONLY",OR(O64="PASS",O64="FAIL"),R64&lt;&gt;"",S64&lt;&gt;"",T64&lt;&gt;""),O64,G64)</x:f>
        <x:v>PASS</x:v>
      </x:c>
      <x:c r="V64" s="9" t="str">
        <x:f>IF(Q64&lt;&gt;"AGREED","",IF(P64="LABEL_ONLY",IF(AND(Q64="AGREED",P64="LABEL_ONLY",OR(O64="PASS",O64="FAIL"),R64&lt;&gt;"",S64&lt;&gt;"",T64&lt;&gt;""),"LABEL_APPLIED","INCOMPLETE_DECISION"),"RERUN_REQUIRED"))</x:f>
      </x:c>
    </x:row>
    <x:row r="65" ht="30" customHeight="1">
      <x:c r="A65" s="9" t="str">
        <x:v>I2-011-P02</x:v>
      </x:c>
      <x:c r="B65" s="9" t="str">
        <x:v>I2-011</x:v>
      </x:c>
      <x:c r="C65" s="9" t="str">
        <x:v>BATCH_07</x:v>
      </x:c>
      <x:c r="D65" s="9" t="str">
        <x:v>I2</x:v>
      </x:c>
      <x:c r="E65" s="9" t="n">
        <x:v>0</x:v>
      </x:c>
      <x:c r="F65" s="9" t="str">
        <x:v>I2.3.1(vii)</x:v>
      </x:c>
      <x:c r="G65" s="9" t="str">
        <x:v>PASS</x:v>
      </x:c>
      <x:c r="H65" s="11" t="str">
        <x:v>PC7 bulbous bow: method-(iii) floor governs and final design force respects the floor.</x:v>
      </x:c>
      <x:c r="I65" s="10" t="str">
        <x:v>rdf/I2/I2-011/I2-011-P02.ttl</x:v>
      </x:c>
      <x:c r="J65" s="10" t="str">
        <x:v>9cdfd56db93b37855237cc76f25843e2ee0cbdce18c4b657a3a604435dcfb0fc</x:v>
      </x:c>
      <x:c r="K65" s="13" t="str">
        <x:v>NOT_REVIEWED</x:v>
      </x:c>
      <x:c r="L65" s="13" t="str"/>
      <x:c r="M65" s="13" t="str"/>
      <x:c r="N65" s="13" t="str"/>
      <x:c r="O65" s="13" t="str"/>
      <x:c r="P65" s="13" t="str"/>
      <x:c r="Q65" s="13" t="str"/>
      <x:c r="R65" s="13" t="str"/>
      <x:c r="S65" s="13" t="str"/>
      <x:c r="T65" s="14" t="str"/>
      <x:c r="U65" s="9" t="str">
        <x:f>IF(AND(Q65="AGREED",P65="LABEL_ONLY",OR(O65="PASS",O65="FAIL"),R65&lt;&gt;"",S65&lt;&gt;"",T65&lt;&gt;""),O65,G65)</x:f>
        <x:v>PASS</x:v>
      </x:c>
      <x:c r="V65" s="9" t="str">
        <x:f>IF(Q65&lt;&gt;"AGREED","",IF(P65="LABEL_ONLY",IF(AND(Q65="AGREED",P65="LABEL_ONLY",OR(O65="PASS",O65="FAIL"),R65&lt;&gt;"",S65&lt;&gt;"",T65&lt;&gt;""),"LABEL_APPLIED","INCOMPLETE_DECISION"),"RERUN_REQUIRED"))</x:f>
      </x:c>
    </x:row>
    <x:row r="66" ht="30" customHeight="1">
      <x:c r="A66" s="9" t="str">
        <x:v>I2-011-P03</x:v>
      </x:c>
      <x:c r="B66" s="9" t="str">
        <x:v>I2-011</x:v>
      </x:c>
      <x:c r="C66" s="9" t="str">
        <x:v>BATCH_07</x:v>
      </x:c>
      <x:c r="D66" s="9" t="str">
        <x:v>I2</x:v>
      </x:c>
      <x:c r="E66" s="9" t="n">
        <x:v>0</x:v>
      </x:c>
      <x:c r="F66" s="9" t="str">
        <x:v>I2.3.1(vii)</x:v>
      </x:c>
      <x:c r="G66" s="9" t="str">
        <x:v>PASS</x:v>
      </x:c>
      <x:c r="H66" s="11" t="str">
        <x:v>Non-PC6/PC7 bulbous bow is outside the source applicability branch.</x:v>
      </x:c>
      <x:c r="I66" s="10" t="str">
        <x:v>rdf/I2/I2-011/I2-011-P03.ttl</x:v>
      </x:c>
      <x:c r="J66" s="10" t="str">
        <x:v>1e826a8c58923c70bdd2fa307c78e2440de4d48e357afc9bd5ceaf906c9ac8cd</x:v>
      </x:c>
      <x:c r="K66" s="13" t="str">
        <x:v>NOT_REVIEWED</x:v>
      </x:c>
      <x:c r="L66" s="13" t="str"/>
      <x:c r="M66" s="13" t="str"/>
      <x:c r="N66" s="13" t="str"/>
      <x:c r="O66" s="13" t="str"/>
      <x:c r="P66" s="13" t="str"/>
      <x:c r="Q66" s="13" t="str"/>
      <x:c r="R66" s="13" t="str"/>
      <x:c r="S66" s="13" t="str"/>
      <x:c r="T66" s="14" t="str"/>
      <x:c r="U66" s="9" t="str">
        <x:f>IF(AND(Q66="AGREED",P66="LABEL_ONLY",OR(O66="PASS",O66="FAIL"),R66&lt;&gt;"",S66&lt;&gt;"",T66&lt;&gt;""),O66,G66)</x:f>
        <x:v>PASS</x:v>
      </x:c>
      <x:c r="V66" s="9" t="str">
        <x:f>IF(Q66&lt;&gt;"AGREED","",IF(P66="LABEL_ONLY",IF(AND(Q66="AGREED",P66="LABEL_ONLY",OR(O66="PASS",O66="FAIL"),R66&lt;&gt;"",S66&lt;&gt;"",T66&lt;&gt;""),"LABEL_APPLIED","INCOMPLETE_DECISION"),"RERUN_REQUIRED"))</x:f>
      </x:c>
    </x:row>
    <x:row r="67" ht="30" customHeight="1">
      <x:c r="A67" s="9" t="str">
        <x:v>I2-011-P04</x:v>
      </x:c>
      <x:c r="B67" s="9" t="str">
        <x:v>I2-011</x:v>
      </x:c>
      <x:c r="C67" s="9" t="str">
        <x:v>BATCH_07</x:v>
      </x:c>
      <x:c r="D67" s="9" t="str">
        <x:v>I2</x:v>
      </x:c>
      <x:c r="E67" s="9" t="n">
        <x:v>1</x:v>
      </x:c>
      <x:c r="F67" s="9" t="str">
        <x:v>I2.3.1(vii)</x:v>
      </x:c>
      <x:c r="G67" s="9" t="str">
        <x:v>PASS</x:v>
      </x:c>
      <x:c r="H67" s="11" t="str">
        <x:v>PC6 without a bulbous bow is outside the source applicability branch.</x:v>
      </x:c>
      <x:c r="I67" s="10" t="str">
        <x:v>rdf/I2/I2-011/I2-011-P04.ttl</x:v>
      </x:c>
      <x:c r="J67" s="10" t="str">
        <x:v>fcfd4c1b6b1cd4d85b2b06866aeb5198270dc093c1483ae62669902098eddf88</x:v>
      </x:c>
      <x:c r="K67" s="13" t="str">
        <x:v>NOT_REVIEWED</x:v>
      </x:c>
      <x:c r="L67" s="13" t="str"/>
      <x:c r="M67" s="13" t="str"/>
      <x:c r="N67" s="13" t="str"/>
      <x:c r="O67" s="13" t="str"/>
      <x:c r="P67" s="13" t="str"/>
      <x:c r="Q67" s="13" t="str"/>
      <x:c r="R67" s="13" t="str"/>
      <x:c r="S67" s="13" t="str"/>
      <x:c r="T67" s="14" t="str"/>
      <x:c r="U67" s="9" t="str">
        <x:f>IF(AND(Q67="AGREED",P67="LABEL_ONLY",OR(O67="PASS",O67="FAIL"),R67&lt;&gt;"",S67&lt;&gt;"",T67&lt;&gt;""),O67,G67)</x:f>
        <x:v>PASS</x:v>
      </x:c>
      <x:c r="V67" s="9" t="str">
        <x:f>IF(Q67&lt;&gt;"AGREED","",IF(P67="LABEL_ONLY",IF(AND(Q67="AGREED",P67="LABEL_ONLY",OR(O67="PASS",O67="FAIL"),R67&lt;&gt;"",S67&lt;&gt;"",T67&lt;&gt;""),"LABEL_APPLIED","INCOMPLETE_DECISION"),"RERUN_REQUIRED"))</x:f>
      </x:c>
    </x:row>
    <x:row r="68" ht="30" customHeight="1">
      <x:c r="A68" s="9" t="str">
        <x:v>I2-013-F01</x:v>
      </x:c>
      <x:c r="B68" s="9" t="str">
        <x:v>I2-013</x:v>
      </x:c>
      <x:c r="C68" s="9" t="str">
        <x:v>BATCH_13</x:v>
      </x:c>
      <x:c r="D68" s="9" t="str">
        <x:v>I2</x:v>
      </x:c>
      <x:c r="E68" s="9" t="n">
        <x:v>0</x:v>
      </x:c>
      <x:c r="F68" s="9" t="str">
        <x:v>I2.3.1(ix)</x:v>
      </x:c>
      <x:c r="G68" s="9" t="str">
        <x:v>FAIL</x:v>
      </x:c>
      <x:c r="H68" s="11" t="str">
        <x:v>Classification-Society acceleration evidence is missing.</x:v>
      </x:c>
      <x:c r="I68" s="10" t="str">
        <x:v>rdf/I2/I2-013/I2-013-F01.ttl</x:v>
      </x:c>
      <x:c r="J68" s="10" t="str">
        <x:v>ccfa84321a02b3791b488a4198ddfbe9ffd6c5bcbf899234fa4667a2e740f0ce</x:v>
      </x:c>
      <x:c r="K68" s="13" t="str">
        <x:v>NOT_REVIEWED</x:v>
      </x:c>
      <x:c r="L68" s="13" t="str"/>
      <x:c r="M68" s="13" t="str"/>
      <x:c r="N68" s="13" t="str"/>
      <x:c r="O68" s="13" t="str"/>
      <x:c r="P68" s="13" t="str"/>
      <x:c r="Q68" s="13" t="str"/>
      <x:c r="R68" s="13" t="str"/>
      <x:c r="S68" s="13" t="str"/>
      <x:c r="T68" s="14" t="str"/>
      <x:c r="U68" s="9" t="str">
        <x:f>IF(AND(Q68="AGREED",P68="LABEL_ONLY",OR(O68="PASS",O68="FAIL"),R68&lt;&gt;"",S68&lt;&gt;"",T68&lt;&gt;""),O68,G68)</x:f>
        <x:v>FAIL</x:v>
      </x:c>
      <x:c r="V68" s="9" t="str">
        <x:f>IF(Q68&lt;&gt;"AGREED","",IF(P68="LABEL_ONLY",IF(AND(Q68="AGREED",P68="LABEL_ONLY",OR(O68="PASS",O68="FAIL"),R68&lt;&gt;"",S68&lt;&gt;"",T68&lt;&gt;""),"LABEL_APPLIED","INCOMPLETE_DECISION"),"RERUN_REQUIRED"))</x:f>
      </x:c>
    </x:row>
    <x:row r="69" ht="30" customHeight="1">
      <x:c r="A69" s="9" t="str">
        <x:v>I2-013-F02</x:v>
      </x:c>
      <x:c r="B69" s="9" t="str">
        <x:v>I2-013</x:v>
      </x:c>
      <x:c r="C69" s="9" t="str">
        <x:v>BATCH_13</x:v>
      </x:c>
      <x:c r="D69" s="9" t="str">
        <x:v>I2</x:v>
      </x:c>
      <x:c r="E69" s="9" t="n">
        <x:v>1</x:v>
      </x:c>
      <x:c r="F69" s="9" t="str">
        <x:v>I2.3.1(ix)</x:v>
      </x:c>
      <x:c r="G69" s="9" t="str">
        <x:v>FAIL</x:v>
      </x:c>
      <x:c r="H69" s="11" t="str">
        <x:v>Evidence that inertial loads were considered in design is missing.</x:v>
      </x:c>
      <x:c r="I69" s="10" t="str">
        <x:v>rdf/I2/I2-013/I2-013-F02.ttl</x:v>
      </x:c>
      <x:c r="J69" s="10" t="str">
        <x:v>b23c15e1fde1115a337402647eae5582fb33f938aa1b2a568a652c309a51a4ed</x:v>
      </x:c>
      <x:c r="K69" s="13" t="str">
        <x:v>NOT_REVIEWED</x:v>
      </x:c>
      <x:c r="L69" s="13" t="str"/>
      <x:c r="M69" s="13" t="str"/>
      <x:c r="N69" s="13" t="str"/>
      <x:c r="O69" s="13" t="str"/>
      <x:c r="P69" s="13" t="str"/>
      <x:c r="Q69" s="13" t="str"/>
      <x:c r="R69" s="13" t="str"/>
      <x:c r="S69" s="13" t="str"/>
      <x:c r="T69" s="14" t="str"/>
      <x:c r="U69" s="9" t="str">
        <x:f>IF(AND(Q69="AGREED",P69="LABEL_ONLY",OR(O69="PASS",O69="FAIL"),R69&lt;&gt;"",S69&lt;&gt;"",T69&lt;&gt;""),O69,G69)</x:f>
        <x:v>FAIL</x:v>
      </x:c>
      <x:c r="V69" s="9" t="str">
        <x:f>IF(Q69&lt;&gt;"AGREED","",IF(P69="LABEL_ONLY",IF(AND(Q69="AGREED",P69="LABEL_ONLY",OR(O69="PASS",O69="FAIL"),R69&lt;&gt;"",S69&lt;&gt;"",T69&lt;&gt;""),"LABEL_APPLIED","INCOMPLETE_DECISION"),"RERUN_REQUIRED"))</x:f>
      </x:c>
    </x:row>
    <x:row r="70" ht="30" customHeight="1">
      <x:c r="A70" s="9" t="str">
        <x:v>I2-013-F03</x:v>
      </x:c>
      <x:c r="B70" s="9" t="str">
        <x:v>I2-013</x:v>
      </x:c>
      <x:c r="C70" s="9" t="str">
        <x:v>BATCH_13</x:v>
      </x:c>
      <x:c r="D70" s="9" t="str">
        <x:v>I2</x:v>
      </x:c>
      <x:c r="E70" s="9" t="n">
        <x:v>0</x:v>
      </x:c>
      <x:c r="F70" s="9" t="str">
        <x:v>I2.3.1(ix)</x:v>
      </x:c>
      <x:c r="G70" s="9" t="str">
        <x:v>FAIL</x:v>
      </x:c>
      <x:c r="H70" s="11" t="str">
        <x:v>Both evidence items exist but are attached to a different owner rather than the ship.</x:v>
      </x:c>
      <x:c r="I70" s="10" t="str">
        <x:v>rdf/I2/I2-013/I2-013-F03.ttl</x:v>
      </x:c>
      <x:c r="J70" s="10" t="str">
        <x:v>da7068ce31fc8d4ce6152a7689c76fbbcfb9724baf16f5fd5a47c78d844b90ce</x:v>
      </x:c>
      <x:c r="K70" s="13" t="str">
        <x:v>NOT_REVIEWED</x:v>
      </x:c>
      <x:c r="L70" s="13" t="str"/>
      <x:c r="M70" s="13" t="str"/>
      <x:c r="N70" s="13" t="str"/>
      <x:c r="O70" s="13" t="str"/>
      <x:c r="P70" s="13" t="str"/>
      <x:c r="Q70" s="13" t="str"/>
      <x:c r="R70" s="13" t="str"/>
      <x:c r="S70" s="13" t="str"/>
      <x:c r="T70" s="14" t="str"/>
      <x:c r="U70" s="9" t="str">
        <x:f>IF(AND(Q70="AGREED",P70="LABEL_ONLY",OR(O70="PASS",O70="FAIL"),R70&lt;&gt;"",S70&lt;&gt;"",T70&lt;&gt;""),O70,G70)</x:f>
        <x:v>FAIL</x:v>
      </x:c>
      <x:c r="V70" s="9" t="str">
        <x:f>IF(Q70&lt;&gt;"AGREED","",IF(P70="LABEL_ONLY",IF(AND(Q70="AGREED",P70="LABEL_ONLY",OR(O70="PASS",O70="FAIL"),R70&lt;&gt;"",S70&lt;&gt;"",T70&lt;&gt;""),"LABEL_APPLIED","INCOMPLETE_DECISION"),"RERUN_REQUIRED"))</x:f>
      </x:c>
    </x:row>
    <x:row r="71" ht="30" customHeight="1">
      <x:c r="A71" s="9" t="str">
        <x:v>I2-013-P01</x:v>
      </x:c>
      <x:c r="B71" s="9" t="str">
        <x:v>I2-013</x:v>
      </x:c>
      <x:c r="C71" s="9" t="str">
        <x:v>BATCH_13</x:v>
      </x:c>
      <x:c r="D71" s="9" t="str">
        <x:v>I2</x:v>
      </x:c>
      <x:c r="E71" s="9" t="n">
        <x:v>1</x:v>
      </x:c>
      <x:c r="F71" s="9" t="str">
        <x:v>I2.3.1(ix)</x:v>
      </x:c>
      <x:c r="G71" s="9" t="str">
        <x:v>PASS</x:v>
      </x:c>
      <x:c r="H71" s="11" t="str">
        <x:v>Both required evidence links are present on the ship.</x:v>
      </x:c>
      <x:c r="I71" s="10" t="str">
        <x:v>rdf/I2/I2-013/I2-013-P01.ttl</x:v>
      </x:c>
      <x:c r="J71" s="10" t="str">
        <x:v>f12e5e04a4269573d739c624d3509de2421632887ad3f58ce1ac7f8173e62cc2</x:v>
      </x:c>
      <x:c r="K71" s="13" t="str">
        <x:v>NOT_REVIEWED</x:v>
      </x:c>
      <x:c r="L71" s="13" t="str"/>
      <x:c r="M71" s="13" t="str"/>
      <x:c r="N71" s="13" t="str"/>
      <x:c r="O71" s="13" t="str"/>
      <x:c r="P71" s="13" t="str"/>
      <x:c r="Q71" s="13" t="str"/>
      <x:c r="R71" s="13" t="str"/>
      <x:c r="S71" s="13" t="str"/>
      <x:c r="T71" s="14" t="str"/>
      <x:c r="U71" s="9" t="str">
        <x:f>IF(AND(Q71="AGREED",P71="LABEL_ONLY",OR(O71="PASS",O71="FAIL"),R71&lt;&gt;"",S71&lt;&gt;"",T71&lt;&gt;""),O71,G71)</x:f>
        <x:v>PASS</x:v>
      </x:c>
      <x:c r="V71" s="9" t="str">
        <x:f>IF(Q71&lt;&gt;"AGREED","",IF(P71="LABEL_ONLY",IF(AND(Q71="AGREED",P71="LABEL_ONLY",OR(O71="PASS",O71="FAIL"),R71&lt;&gt;"",S71&lt;&gt;"",T71&lt;&gt;""),"LABEL_APPLIED","INCOMPLETE_DECISION"),"RERUN_REQUIRED"))</x:f>
      </x:c>
    </x:row>
    <x:row r="72" ht="30" customHeight="1">
      <x:c r="A72" s="9" t="str">
        <x:v>I2-014-E-F01</x:v>
      </x:c>
      <x:c r="B72" s="9" t="str">
        <x:v>I2-014</x:v>
      </x:c>
      <x:c r="C72" s="9" t="str">
        <x:v>BATCH_01</x:v>
      </x:c>
      <x:c r="D72" s="9" t="str">
        <x:v>I2</x:v>
      </x:c>
      <x:c r="E72" s="9" t="n">
        <x:v>0</x:v>
      </x:c>
      <x:c r="F72" s="9" t="str">
        <x:v>I2.3.2.1(ii)</x:v>
      </x:c>
      <x:c r="G72" s="9" t="str">
        <x:v>FAIL</x:v>
      </x:c>
      <x:c r="H72" s="11" t="str">
        <x:v>Only three bow subregion calculation cases are represented instead of four.</x:v>
      </x:c>
      <x:c r="I72" s="10" t="str">
        <x:v>rdf/I2/I2-014/I2-014-E-F01.ttl</x:v>
      </x:c>
      <x:c r="J72" s="10" t="str">
        <x:v>983fc769258667ecfd7d94558430a9d7aa310f3c74ee643ea187470cf08f4e30</x:v>
      </x:c>
      <x:c r="K72" s="13" t="str">
        <x:v>NOT_REVIEWED</x:v>
      </x:c>
      <x:c r="L72" s="13" t="str"/>
      <x:c r="M72" s="13" t="str"/>
      <x:c r="N72" s="13" t="str"/>
      <x:c r="O72" s="13" t="str"/>
      <x:c r="P72" s="13" t="str"/>
      <x:c r="Q72" s="13" t="str"/>
      <x:c r="R72" s="13" t="str"/>
      <x:c r="S72" s="13" t="str"/>
      <x:c r="T72" s="14" t="str"/>
      <x:c r="U72" s="9" t="str">
        <x:f>IF(AND(Q72="AGREED",P72="LABEL_ONLY",OR(O72="PASS",O72="FAIL"),R72&lt;&gt;"",S72&lt;&gt;"",T72&lt;&gt;""),O72,G72)</x:f>
        <x:v>FAIL</x:v>
      </x:c>
      <x:c r="V72" s="9" t="str">
        <x:f>IF(Q72&lt;&gt;"AGREED","",IF(P72="LABEL_ONLY",IF(AND(Q72="AGREED",P72="LABEL_ONLY",OR(O72="PASS",O72="FAIL"),R72&lt;&gt;"",S72&lt;&gt;"",T72&lt;&gt;""),"LABEL_APPLIED","INCOMPLETE_DECISION"),"RERUN_REQUIRED"))</x:f>
      </x:c>
    </x:row>
    <x:row r="73" ht="30" customHeight="1">
      <x:c r="A73" s="9" t="str">
        <x:v>I2-014-E-F02</x:v>
      </x:c>
      <x:c r="B73" s="9" t="str">
        <x:v>I2-014</x:v>
      </x:c>
      <x:c r="C73" s="9" t="str">
        <x:v>BATCH_01</x:v>
      </x:c>
      <x:c r="D73" s="9" t="str">
        <x:v>I2</x:v>
      </x:c>
      <x:c r="E73" s="9" t="n">
        <x:v>0</x:v>
      </x:c>
      <x:c r="F73" s="9" t="str">
        <x:v>I2.3.2.1(ii)</x:v>
      </x:c>
      <x:c r="G73" s="9" t="str">
        <x:v>FAIL</x:v>
      </x:c>
      <x:c r="H73" s="11" t="str">
        <x:v>One bow subregion is missing its calculation-evidence artifact.</x:v>
      </x:c>
      <x:c r="I73" s="10" t="str">
        <x:v>rdf/I2/I2-014/I2-014-E-F02.ttl</x:v>
      </x:c>
      <x:c r="J73" s="10" t="str">
        <x:v>d284a26101e78e119a829cf9361c4cc505123bdd29eda0200ee3444b46777757</x:v>
      </x:c>
      <x:c r="K73" s="13" t="str">
        <x:v>NOT_REVIEWED</x:v>
      </x:c>
      <x:c r="L73" s="13" t="str"/>
      <x:c r="M73" s="13" t="str"/>
      <x:c r="N73" s="13" t="str"/>
      <x:c r="O73" s="13" t="str"/>
      <x:c r="P73" s="13" t="str"/>
      <x:c r="Q73" s="13" t="str"/>
      <x:c r="R73" s="13" t="str"/>
      <x:c r="S73" s="13" t="str"/>
      <x:c r="T73" s="14" t="str"/>
      <x:c r="U73" s="9" t="str">
        <x:f>IF(AND(Q73="AGREED",P73="LABEL_ONLY",OR(O73="PASS",O73="FAIL"),R73&lt;&gt;"",S73&lt;&gt;"",T73&lt;&gt;""),O73,G73)</x:f>
        <x:v>FAIL</x:v>
      </x:c>
      <x:c r="V73" s="9" t="str">
        <x:f>IF(Q73&lt;&gt;"AGREED","",IF(P73="LABEL_ONLY",IF(AND(Q73="AGREED",P73="LABEL_ONLY",OR(O73="PASS",O73="FAIL"),R73&lt;&gt;"",S73&lt;&gt;"",T73&lt;&gt;""),"LABEL_APPLIED","INCOMPLETE_DECISION"),"RERUN_REQUIRED"))</x:f>
      </x:c>
    </x:row>
    <x:row r="74" ht="30" customHeight="1">
      <x:c r="A74" s="9" t="str">
        <x:v>I2-014-E-F03</x:v>
      </x:c>
      <x:c r="B74" s="9" t="str">
        <x:v>I2-014</x:v>
      </x:c>
      <x:c r="C74" s="9" t="str">
        <x:v>BATCH_01</x:v>
      </x:c>
      <x:c r="D74" s="9" t="str">
        <x:v>I2</x:v>
      </x:c>
      <x:c r="E74" s="9" t="n">
        <x:v>0</x:v>
      </x:c>
      <x:c r="F74" s="9" t="str">
        <x:v>I2.3.2.1(ii)</x:v>
      </x:c>
      <x:c r="G74" s="9" t="str">
        <x:v>FAIL</x:v>
      </x:c>
      <x:c r="H74" s="11" t="str">
        <x:v>One bow subregion is missing its aspect-ratio result.</x:v>
      </x:c>
      <x:c r="I74" s="10" t="str">
        <x:v>rdf/I2/I2-014/I2-014-E-F03.ttl</x:v>
      </x:c>
      <x:c r="J74" s="10" t="str">
        <x:v>6610b8d9f1219c228d5eaf15371574fa5ac8d80ca7d1806c4a82b29d5bf3e32d</x:v>
      </x:c>
      <x:c r="K74" s="13" t="str">
        <x:v>NOT_REVIEWED</x:v>
      </x:c>
      <x:c r="L74" s="13" t="str"/>
      <x:c r="M74" s="13" t="str"/>
      <x:c r="N74" s="13" t="str"/>
      <x:c r="O74" s="13" t="str"/>
      <x:c r="P74" s="13" t="str"/>
      <x:c r="Q74" s="13" t="str"/>
      <x:c r="R74" s="13" t="str"/>
      <x:c r="S74" s="13" t="str"/>
      <x:c r="T74" s="14" t="str"/>
      <x:c r="U74" s="9" t="str">
        <x:f>IF(AND(Q74="AGREED",P74="LABEL_ONLY",OR(O74="PASS",O74="FAIL"),R74&lt;&gt;"",S74&lt;&gt;"",T74&lt;&gt;""),O74,G74)</x:f>
        <x:v>FAIL</x:v>
      </x:c>
      <x:c r="V74" s="9" t="str">
        <x:f>IF(Q74&lt;&gt;"AGREED","",IF(P74="LABEL_ONLY",IF(AND(Q74="AGREED",P74="LABEL_ONLY",OR(O74="PASS",O74="FAIL"),R74&lt;&gt;"",S74&lt;&gt;"",T74&lt;&gt;""),"LABEL_APPLIED","INCOMPLETE_DECISION"),"RERUN_REQUIRED"))</x:f>
      </x:c>
    </x:row>
    <x:row r="75" ht="30" customHeight="1">
      <x:c r="A75" s="9" t="str">
        <x:v>I2-014-E-F04</x:v>
      </x:c>
      <x:c r="B75" s="9" t="str">
        <x:v>I2-014</x:v>
      </x:c>
      <x:c r="C75" s="9" t="str">
        <x:v>BATCH_01</x:v>
      </x:c>
      <x:c r="D75" s="9" t="str">
        <x:v>I2</x:v>
      </x:c>
      <x:c r="E75" s="9" t="n">
        <x:v>0</x:v>
      </x:c>
      <x:c r="F75" s="9" t="str">
        <x:v>I2.3.2.1(ii)</x:v>
      </x:c>
      <x:c r="G75" s="9" t="str">
        <x:v>FAIL</x:v>
      </x:c>
      <x:c r="H75" s="11" t="str">
        <x:v>Selected maximum bow force is not the maximum of the four reported subregion forces.</x:v>
      </x:c>
      <x:c r="I75" s="10" t="str">
        <x:v>rdf/I2/I2-014/I2-014-E-F04.ttl</x:v>
      </x:c>
      <x:c r="J75" s="10" t="str">
        <x:v>76162580151782f63887564fd6912f516b5c5bdeb170d202cb31fdc3c5b17c8a</x:v>
      </x:c>
      <x:c r="K75" s="13" t="str">
        <x:v>NOT_REVIEWED</x:v>
      </x:c>
      <x:c r="L75" s="13" t="str"/>
      <x:c r="M75" s="13" t="str"/>
      <x:c r="N75" s="13" t="str"/>
      <x:c r="O75" s="13" t="str"/>
      <x:c r="P75" s="13" t="str"/>
      <x:c r="Q75" s="13" t="str"/>
      <x:c r="R75" s="13" t="str"/>
      <x:c r="S75" s="13" t="str"/>
      <x:c r="T75" s="14" t="str"/>
      <x:c r="U75" s="9" t="str">
        <x:f>IF(AND(Q75="AGREED",P75="LABEL_ONLY",OR(O75="PASS",O75="FAIL"),R75&lt;&gt;"",S75&lt;&gt;"",T75&lt;&gt;""),O75,G75)</x:f>
        <x:v>FAIL</x:v>
      </x:c>
      <x:c r="V75" s="9" t="str">
        <x:f>IF(Q75&lt;&gt;"AGREED","",IF(P75="LABEL_ONLY",IF(AND(Q75="AGREED",P75="LABEL_ONLY",OR(O75="PASS",O75="FAIL"),R75&lt;&gt;"",S75&lt;&gt;"",T75&lt;&gt;""),"LABEL_APPLIED","INCOMPLETE_DECISION"),"RERUN_REQUIRED"))</x:f>
      </x:c>
    </x:row>
    <x:row r="76" ht="30" customHeight="1">
      <x:c r="A76" s="9" t="str">
        <x:v>I2-014-E-F05</x:v>
      </x:c>
      <x:c r="B76" s="9" t="str">
        <x:v>I2-014</x:v>
      </x:c>
      <x:c r="C76" s="9" t="str">
        <x:v>BATCH_01</x:v>
      </x:c>
      <x:c r="D76" s="9" t="str">
        <x:v>I2</x:v>
      </x:c>
      <x:c r="E76" s="9" t="n">
        <x:v>0</x:v>
      </x:c>
      <x:c r="F76" s="9" t="str">
        <x:v>I2.3.2.1(ii)</x:v>
      </x:c>
      <x:c r="G76" s="9" t="str">
        <x:v>FAIL</x:v>
      </x:c>
      <x:c r="H76" s="11" t="str">
        <x:v>Selected maximum bow line load is incorrect.</x:v>
      </x:c>
      <x:c r="I76" s="10" t="str">
        <x:v>rdf/I2/I2-014/I2-014-E-F05.ttl</x:v>
      </x:c>
      <x:c r="J76" s="10" t="str">
        <x:v>61afa0d0d2271d0bd71fc666c3c1f00d6775ed58c801584de4388b9365d9712a</x:v>
      </x:c>
      <x:c r="K76" s="13" t="str">
        <x:v>NOT_REVIEWED</x:v>
      </x:c>
      <x:c r="L76" s="13" t="str"/>
      <x:c r="M76" s="13" t="str"/>
      <x:c r="N76" s="13" t="str"/>
      <x:c r="O76" s="13" t="str"/>
      <x:c r="P76" s="13" t="str"/>
      <x:c r="Q76" s="13" t="str"/>
      <x:c r="R76" s="13" t="str"/>
      <x:c r="S76" s="13" t="str"/>
      <x:c r="T76" s="14" t="str"/>
      <x:c r="U76" s="9" t="str">
        <x:f>IF(AND(Q76="AGREED",P76="LABEL_ONLY",OR(O76="PASS",O76="FAIL"),R76&lt;&gt;"",S76&lt;&gt;"",T76&lt;&gt;""),O76,G76)</x:f>
        <x:v>FAIL</x:v>
      </x:c>
      <x:c r="V76" s="9" t="str">
        <x:f>IF(Q76&lt;&gt;"AGREED","",IF(P76="LABEL_ONLY",IF(AND(Q76="AGREED",P76="LABEL_ONLY",OR(O76="PASS",O76="FAIL"),R76&lt;&gt;"",S76&lt;&gt;"",T76&lt;&gt;""),"LABEL_APPLIED","INCOMPLETE_DECISION"),"RERUN_REQUIRED"))</x:f>
      </x:c>
    </x:row>
    <x:row r="77" ht="30" customHeight="1">
      <x:c r="A77" s="9" t="str">
        <x:v>I2-014-E-F06</x:v>
      </x:c>
      <x:c r="B77" s="9" t="str">
        <x:v>I2-014</x:v>
      </x:c>
      <x:c r="C77" s="9" t="str">
        <x:v>BATCH_01</x:v>
      </x:c>
      <x:c r="D77" s="9" t="str">
        <x:v>I2</x:v>
      </x:c>
      <x:c r="E77" s="9" t="n">
        <x:v>0</x:v>
      </x:c>
      <x:c r="F77" s="9" t="str">
        <x:v>I2.3.2.1(ii)</x:v>
      </x:c>
      <x:c r="G77" s="9" t="str">
        <x:v>FAIL</x:v>
      </x:c>
      <x:c r="H77" s="11" t="str">
        <x:v>Selected maximum bow pressure is incorrect.</x:v>
      </x:c>
      <x:c r="I77" s="10" t="str">
        <x:v>rdf/I2/I2-014/I2-014-E-F06.ttl</x:v>
      </x:c>
      <x:c r="J77" s="10" t="str">
        <x:v>4e6b232737e6948d62790ed49a75af769c948d3ebbde11d9ba214921da7b4d09</x:v>
      </x:c>
      <x:c r="K77" s="13" t="str">
        <x:v>NOT_REVIEWED</x:v>
      </x:c>
      <x:c r="L77" s="13" t="str"/>
      <x:c r="M77" s="13" t="str"/>
      <x:c r="N77" s="13" t="str"/>
      <x:c r="O77" s="13" t="str"/>
      <x:c r="P77" s="13" t="str"/>
      <x:c r="Q77" s="13" t="str"/>
      <x:c r="R77" s="13" t="str"/>
      <x:c r="S77" s="13" t="str"/>
      <x:c r="T77" s="14" t="str"/>
      <x:c r="U77" s="9" t="str">
        <x:f>IF(AND(Q77="AGREED",P77="LABEL_ONLY",OR(O77="PASS",O77="FAIL"),R77&lt;&gt;"",S77&lt;&gt;"",T77&lt;&gt;""),O77,G77)</x:f>
        <x:v>FAIL</x:v>
      </x:c>
      <x:c r="V77" s="9" t="str">
        <x:f>IF(Q77&lt;&gt;"AGREED","",IF(P77="LABEL_ONLY",IF(AND(Q77="AGREED",P77="LABEL_ONLY",OR(O77="PASS",O77="FAIL"),R77&lt;&gt;"",S77&lt;&gt;"",T77&lt;&gt;""),"LABEL_APPLIED","INCOMPLETE_DECISION"),"RERUN_REQUIRED"))</x:f>
      </x:c>
    </x:row>
    <x:row r="78" ht="30" customHeight="1">
      <x:c r="A78" s="9" t="str">
        <x:v>I2-014-E-F07</x:v>
      </x:c>
      <x:c r="B78" s="9" t="str">
        <x:v>I2-014</x:v>
      </x:c>
      <x:c r="C78" s="9" t="str">
        <x:v>BATCH_01</x:v>
      </x:c>
      <x:c r="D78" s="9" t="str">
        <x:v>I2</x:v>
      </x:c>
      <x:c r="E78" s="9" t="n">
        <x:v>1</x:v>
      </x:c>
      <x:c r="F78" s="9" t="str">
        <x:v>I2.3.2.1(ii)</x:v>
      </x:c>
      <x:c r="G78" s="9" t="str">
        <x:v>FAIL</x:v>
      </x:c>
      <x:c r="H78" s="11" t="str">
        <x:v>Four midpoint positions are not equally spaced, violating equal-length subregion structure.</x:v>
      </x:c>
      <x:c r="I78" s="10" t="str">
        <x:v>rdf/I2/I2-014/I2-014-E-F07.ttl</x:v>
      </x:c>
      <x:c r="J78" s="10" t="str">
        <x:v>376e92cf866a1d3d1d9f1a0aed0fdc8144a0a28fa5c7799a863129bff4187f4a</x:v>
      </x:c>
      <x:c r="K78" s="13" t="str">
        <x:v>NOT_REVIEWED</x:v>
      </x:c>
      <x:c r="L78" s="13" t="str"/>
      <x:c r="M78" s="13" t="str"/>
      <x:c r="N78" s="13" t="str"/>
      <x:c r="O78" s="13" t="str"/>
      <x:c r="P78" s="13" t="str"/>
      <x:c r="Q78" s="13" t="str"/>
      <x:c r="R78" s="13" t="str"/>
      <x:c r="S78" s="13" t="str"/>
      <x:c r="T78" s="14" t="str"/>
      <x:c r="U78" s="9" t="str">
        <x:f>IF(AND(Q78="AGREED",P78="LABEL_ONLY",OR(O78="PASS",O78="FAIL"),R78&lt;&gt;"",S78&lt;&gt;"",T78&lt;&gt;""),O78,G78)</x:f>
        <x:v>FAIL</x:v>
      </x:c>
      <x:c r="V78" s="9" t="str">
        <x:f>IF(Q78&lt;&gt;"AGREED","",IF(P78="LABEL_ONLY",IF(AND(Q78="AGREED",P78="LABEL_ONLY",OR(O78="PASS",O78="FAIL"),R78&lt;&gt;"",S78&lt;&gt;"",T78&lt;&gt;""),"LABEL_APPLIED","INCOMPLETE_DECISION"),"RERUN_REQUIRED"))</x:f>
      </x:c>
    </x:row>
    <x:row r="79" ht="30" customHeight="1">
      <x:c r="A79" s="9" t="str">
        <x:v>I2-014-E-P01</x:v>
      </x:c>
      <x:c r="B79" s="9" t="str">
        <x:v>I2-014</x:v>
      </x:c>
      <x:c r="C79" s="9" t="str">
        <x:v>BATCH_01</x:v>
      </x:c>
      <x:c r="D79" s="9" t="str">
        <x:v>I2</x:v>
      </x:c>
      <x:c r="E79" s="9" t="n">
        <x:v>0</x:v>
      </x:c>
      <x:c r="F79" s="9" t="str">
        <x:v>I2.3.2.1(ii)</x:v>
      </x:c>
      <x:c r="G79" s="9" t="str">
        <x:v>PASS</x:v>
      </x:c>
      <x:c r="H79" s="11" t="str">
        <x:v>Exactly four equally spaced bow subregion midpoint cases carry evidence, F/Q/P/AR results, and correct selected maxima.</x:v>
      </x:c>
      <x:c r="I79" s="10" t="str">
        <x:v>rdf/I2/I2-014/I2-014-E-P01.ttl</x:v>
      </x:c>
      <x:c r="J79" s="10" t="str">
        <x:v>dc455e0a1cae1949d3f317a05c1be5aefdcd5793c7975e59e22d0567e59759e6</x:v>
      </x:c>
      <x:c r="K79" s="13" t="str">
        <x:v>NOT_REVIEWED</x:v>
      </x:c>
      <x:c r="L79" s="13" t="str"/>
      <x:c r="M79" s="13" t="str"/>
      <x:c r="N79" s="13" t="str"/>
      <x:c r="O79" s="13" t="str"/>
      <x:c r="P79" s="13" t="str"/>
      <x:c r="Q79" s="13" t="str"/>
      <x:c r="R79" s="13" t="str"/>
      <x:c r="S79" s="13" t="str"/>
      <x:c r="T79" s="14" t="str"/>
      <x:c r="U79" s="9" t="str">
        <x:f>IF(AND(Q79="AGREED",P79="LABEL_ONLY",OR(O79="PASS",O79="FAIL"),R79&lt;&gt;"",S79&lt;&gt;"",T79&lt;&gt;""),O79,G79)</x:f>
        <x:v>PASS</x:v>
      </x:c>
      <x:c r="V79" s="9" t="str">
        <x:f>IF(Q79&lt;&gt;"AGREED","",IF(P79="LABEL_ONLY",IF(AND(Q79="AGREED",P79="LABEL_ONLY",OR(O79="PASS",O79="FAIL"),R79&lt;&gt;"",S79&lt;&gt;"",T79&lt;&gt;""),"LABEL_APPLIED","INCOMPLETE_DECISION"),"RERUN_REQUIRED"))</x:f>
      </x:c>
    </x:row>
    <x:row r="80" ht="30" customHeight="1">
      <x:c r="A80" s="9" t="str">
        <x:v>I2-014-E-P02</x:v>
      </x:c>
      <x:c r="B80" s="9" t="str">
        <x:v>I2-014</x:v>
      </x:c>
      <x:c r="C80" s="9" t="str">
        <x:v>BATCH_01</x:v>
      </x:c>
      <x:c r="D80" s="9" t="str">
        <x:v>I2</x:v>
      </x:c>
      <x:c r="E80" s="9" t="n">
        <x:v>1</x:v>
      </x:c>
      <x:c r="F80" s="9" t="str">
        <x:v>I2.3.2.1(ii)</x:v>
      </x:c>
      <x:c r="G80" s="9" t="str">
        <x:v>PASS</x:v>
      </x:c>
      <x:c r="H80" s="11" t="str">
        <x:v>RDF link ordering is irrelevant; four complete subregions in reverse insertion order still produce the same maxima.</x:v>
      </x:c>
      <x:c r="I80" s="10" t="str">
        <x:v>rdf/I2/I2-014/I2-014-E-P02.ttl</x:v>
      </x:c>
      <x:c r="J80" s="10" t="str">
        <x:v>be26aa67da2a89318f4e739de7ccbfc39dd073a831e5b7ae85cf9709a4dc43ad</x:v>
      </x:c>
      <x:c r="K80" s="13" t="str">
        <x:v>NOT_REVIEWED</x:v>
      </x:c>
      <x:c r="L80" s="13" t="str"/>
      <x:c r="M80" s="13" t="str"/>
      <x:c r="N80" s="13" t="str"/>
      <x:c r="O80" s="13" t="str"/>
      <x:c r="P80" s="13" t="str"/>
      <x:c r="Q80" s="13" t="str"/>
      <x:c r="R80" s="13" t="str"/>
      <x:c r="S80" s="13" t="str"/>
      <x:c r="T80" s="14" t="str"/>
      <x:c r="U80" s="9" t="str">
        <x:f>IF(AND(Q80="AGREED",P80="LABEL_ONLY",OR(O80="PASS",O80="FAIL"),R80&lt;&gt;"",S80&lt;&gt;"",T80&lt;&gt;""),O80,G80)</x:f>
        <x:v>PASS</x:v>
      </x:c>
      <x:c r="V80" s="9" t="str">
        <x:f>IF(Q80&lt;&gt;"AGREED","",IF(P80="LABEL_ONLY",IF(AND(Q80="AGREED",P80="LABEL_ONLY",OR(O80="PASS",O80="FAIL"),R80&lt;&gt;"",S80&lt;&gt;"",T80&lt;&gt;""),"LABEL_APPLIED","INCOMPLETE_DECISION"),"RERUN_REQUIRED"))</x:f>
      </x:c>
    </x:row>
    <x:row r="81" ht="30" customHeight="1">
      <x:c r="A81" s="9" t="str">
        <x:v>I2-015-E-F01</x:v>
      </x:c>
      <x:c r="B81" s="9" t="str">
        <x:v>I2-015</x:v>
      </x:c>
      <x:c r="C81" s="9" t="str">
        <x:v>BATCH_06</x:v>
      </x:c>
      <x:c r="D81" s="9" t="str">
        <x:v>I2</x:v>
      </x:c>
      <x:c r="E81" s="9" t="n">
        <x:v>0</x:v>
      </x:c>
      <x:c r="F81" s="9" t="str">
        <x:v>I2.3.2.1(iii)(a)</x:v>
      </x:c>
      <x:c r="G81" s="9" t="str">
        <x:v>FAIL</x:v>
      </x:c>
      <x:c r="H81" s="11" t="str">
        <x:v>Required readiness term bowSubregionMidLengthPosition is missing.</x:v>
      </x:c>
      <x:c r="I81" s="10" t="str">
        <x:v>rdf/I2/I2-015/I2-015-E-F01.ttl</x:v>
      </x:c>
      <x:c r="J81" s="10" t="str">
        <x:v>97945da82c4d8399eadc0974370d73780411eef72d0f0b8e882e2c6441846c3d</x:v>
      </x:c>
      <x:c r="K81" s="13" t="str">
        <x:v>NOT_REVIEWED</x:v>
      </x:c>
      <x:c r="L81" s="13" t="str"/>
      <x:c r="M81" s="13" t="str"/>
      <x:c r="N81" s="13" t="str"/>
      <x:c r="O81" s="13" t="str"/>
      <x:c r="P81" s="13" t="str"/>
      <x:c r="Q81" s="13" t="str"/>
      <x:c r="R81" s="13" t="str"/>
      <x:c r="S81" s="13" t="str"/>
      <x:c r="T81" s="14" t="str"/>
      <x:c r="U81" s="9" t="str">
        <x:f>IF(AND(Q81="AGREED",P81="LABEL_ONLY",OR(O81="PASS",O81="FAIL"),R81&lt;&gt;"",S81&lt;&gt;"",T81&lt;&gt;""),O81,G81)</x:f>
        <x:v>FAIL</x:v>
      </x:c>
      <x:c r="V81" s="9" t="str">
        <x:f>IF(Q81&lt;&gt;"AGREED","",IF(P81="LABEL_ONLY",IF(AND(Q81="AGREED",P81="LABEL_ONLY",OR(O81="PASS",O81="FAIL"),R81&lt;&gt;"",S81&lt;&gt;"",T81&lt;&gt;""),"LABEL_APPLIED","INCOMPLETE_DECISION"),"RERUN_REQUIRED"))</x:f>
      </x:c>
    </x:row>
    <x:row r="82" ht="30" customHeight="1">
      <x:c r="A82" s="9" t="str">
        <x:v>I2-015-E-F02</x:v>
      </x:c>
      <x:c r="B82" s="9" t="str">
        <x:v>I2-015</x:v>
      </x:c>
      <x:c r="C82" s="9" t="str">
        <x:v>BATCH_06</x:v>
      </x:c>
      <x:c r="D82" s="9" t="str">
        <x:v>I2</x:v>
      </x:c>
      <x:c r="E82" s="9" t="n">
        <x:v>0</x:v>
      </x:c>
      <x:c r="F82" s="9" t="str">
        <x:v>I2.3.2.1(iii)(a)</x:v>
      </x:c>
      <x:c r="G82" s="9" t="str">
        <x:v>FAIL</x:v>
      </x:c>
      <x:c r="H82" s="11" t="str">
        <x:v>Required readiness term upperIceWaterlineLengthLUI is missing.</x:v>
      </x:c>
      <x:c r="I82" s="10" t="str">
        <x:v>rdf/I2/I2-015/I2-015-E-F02.ttl</x:v>
      </x:c>
      <x:c r="J82" s="10" t="str">
        <x:v>97e49501a41431abd286c5ae2234aebefdf061b4f043d2fe13f5bb7fd7f58dc6</x:v>
      </x:c>
      <x:c r="K82" s="13" t="str">
        <x:v>NOT_REVIEWED</x:v>
      </x:c>
      <x:c r="L82" s="13" t="str"/>
      <x:c r="M82" s="13" t="str"/>
      <x:c r="N82" s="13" t="str"/>
      <x:c r="O82" s="13" t="str"/>
      <x:c r="P82" s="13" t="str"/>
      <x:c r="Q82" s="13" t="str"/>
      <x:c r="R82" s="13" t="str"/>
      <x:c r="S82" s="13" t="str"/>
      <x:c r="T82" s="14" t="str"/>
      <x:c r="U82" s="9" t="str">
        <x:f>IF(AND(Q82="AGREED",P82="LABEL_ONLY",OR(O82="PASS",O82="FAIL"),R82&lt;&gt;"",S82&lt;&gt;"",T82&lt;&gt;""),O82,G82)</x:f>
        <x:v>FAIL</x:v>
      </x:c>
      <x:c r="V82" s="9" t="str">
        <x:f>IF(Q82&lt;&gt;"AGREED","",IF(P82="LABEL_ONLY",IF(AND(Q82="AGREED",P82="LABEL_ONLY",OR(O82="PASS",O82="FAIL"),R82&lt;&gt;"",S82&lt;&gt;"",T82&lt;&gt;""),"LABEL_APPLIED","INCOMPLETE_DECISION"),"RERUN_REQUIRED"))</x:f>
      </x:c>
    </x:row>
    <x:row r="83" ht="30" customHeight="1">
      <x:c r="A83" s="9" t="str">
        <x:v>I2-015-E-F03</x:v>
      </x:c>
      <x:c r="B83" s="9" t="str">
        <x:v>I2-015</x:v>
      </x:c>
      <x:c r="C83" s="9" t="str">
        <x:v>BATCH_06</x:v>
      </x:c>
      <x:c r="D83" s="9" t="str">
        <x:v>I2</x:v>
      </x:c>
      <x:c r="E83" s="9" t="n">
        <x:v>0</x:v>
      </x:c>
      <x:c r="F83" s="9" t="str">
        <x:v>I2.3.2.1(iii)(a)</x:v>
      </x:c>
      <x:c r="G83" s="9" t="str">
        <x:v>FAIL</x:v>
      </x:c>
      <x:c r="H83" s="11" t="str">
        <x:v>Required readiness term bowSubregionWaterlineAngle is missing.</x:v>
      </x:c>
      <x:c r="I83" s="10" t="str">
        <x:v>rdf/I2/I2-015/I2-015-E-F03.ttl</x:v>
      </x:c>
      <x:c r="J83" s="10" t="str">
        <x:v>753b1af931d1540d79008d807ed9b46c6702d28966f57d5788b7d7afb7cfac11</x:v>
      </x:c>
      <x:c r="K83" s="13" t="str">
        <x:v>NOT_REVIEWED</x:v>
      </x:c>
      <x:c r="L83" s="13" t="str"/>
      <x:c r="M83" s="13" t="str"/>
      <x:c r="N83" s="13" t="str"/>
      <x:c r="O83" s="13" t="str"/>
      <x:c r="P83" s="13" t="str"/>
      <x:c r="Q83" s="13" t="str"/>
      <x:c r="R83" s="13" t="str"/>
      <x:c r="S83" s="13" t="str"/>
      <x:c r="T83" s="14" t="str"/>
      <x:c r="U83" s="9" t="str">
        <x:f>IF(AND(Q83="AGREED",P83="LABEL_ONLY",OR(O83="PASS",O83="FAIL"),R83&lt;&gt;"",S83&lt;&gt;"",T83&lt;&gt;""),O83,G83)</x:f>
        <x:v>FAIL</x:v>
      </x:c>
      <x:c r="V83" s="9" t="str">
        <x:f>IF(Q83&lt;&gt;"AGREED","",IF(P83="LABEL_ONLY",IF(AND(Q83="AGREED",P83="LABEL_ONLY",OR(O83="PASS",O83="FAIL"),R83&lt;&gt;"",S83&lt;&gt;"",T83&lt;&gt;""),"LABEL_APPLIED","INCOMPLETE_DECISION"),"RERUN_REQUIRED"))</x:f>
      </x:c>
    </x:row>
    <x:row r="84" ht="30" customHeight="1">
      <x:c r="A84" s="9" t="str">
        <x:v>I2-015-E-F04</x:v>
      </x:c>
      <x:c r="B84" s="9" t="str">
        <x:v>I2-015</x:v>
      </x:c>
      <x:c r="C84" s="9" t="str">
        <x:v>BATCH_06</x:v>
      </x:c>
      <x:c r="D84" s="9" t="str">
        <x:v>I2</x:v>
      </x:c>
      <x:c r="E84" s="9" t="n">
        <x:v>0</x:v>
      </x:c>
      <x:c r="F84" s="9" t="str">
        <x:v>I2.3.2.1(iii)(a)</x:v>
      </x:c>
      <x:c r="G84" s="9" t="str">
        <x:v>FAIL</x:v>
      </x:c>
      <x:c r="H84" s="11" t="str">
        <x:v>Required readiness term betaIPrime is missing.</x:v>
      </x:c>
      <x:c r="I84" s="10" t="str">
        <x:v>rdf/I2/I2-015/I2-015-E-F04.ttl</x:v>
      </x:c>
      <x:c r="J84" s="10" t="str">
        <x:v>77e5ad44a49722a7376471ec568a2155613a9c8691d18e9b61c9b6d85cd486f3</x:v>
      </x:c>
      <x:c r="K84" s="13" t="str">
        <x:v>NOT_REVIEWED</x:v>
      </x:c>
      <x:c r="L84" s="13" t="str"/>
      <x:c r="M84" s="13" t="str"/>
      <x:c r="N84" s="13" t="str"/>
      <x:c r="O84" s="13" t="str"/>
      <x:c r="P84" s="13" t="str"/>
      <x:c r="Q84" s="13" t="str"/>
      <x:c r="R84" s="13" t="str"/>
      <x:c r="S84" s="13" t="str"/>
      <x:c r="T84" s="14" t="str"/>
      <x:c r="U84" s="9" t="str">
        <x:f>IF(AND(Q84="AGREED",P84="LABEL_ONLY",OR(O84="PASS",O84="FAIL"),R84&lt;&gt;"",S84&lt;&gt;"",T84&lt;&gt;""),O84,G84)</x:f>
        <x:v>FAIL</x:v>
      </x:c>
      <x:c r="V84" s="9" t="str">
        <x:f>IF(Q84&lt;&gt;"AGREED","",IF(P84="LABEL_ONLY",IF(AND(Q84="AGREED",P84="LABEL_ONLY",OR(O84="PASS",O84="FAIL"),R84&lt;&gt;"",S84&lt;&gt;"",T84&lt;&gt;""),"LABEL_APPLIED","INCOMPLETE_DECISION"),"RERUN_REQUIRED"))</x:f>
      </x:c>
    </x:row>
    <x:row r="85" ht="30" customHeight="1">
      <x:c r="A85" s="9" t="str">
        <x:v>I2-015-E-F05</x:v>
      </x:c>
      <x:c r="B85" s="9" t="str">
        <x:v>I2-015</x:v>
      </x:c>
      <x:c r="C85" s="9" t="str">
        <x:v>BATCH_06</x:v>
      </x:c>
      <x:c r="D85" s="9" t="str">
        <x:v>I2</x:v>
      </x:c>
      <x:c r="E85" s="9" t="n">
        <x:v>0</x:v>
      </x:c>
      <x:c r="F85" s="9" t="str">
        <x:v>I2.3.2.1(iii)(a)</x:v>
      </x:c>
      <x:c r="G85" s="9" t="str">
        <x:v>FAIL</x:v>
      </x:c>
      <x:c r="H85" s="11" t="str">
        <x:v>Required readiness term flexuralFailureClassFactor is missing.</x:v>
      </x:c>
      <x:c r="I85" s="10" t="str">
        <x:v>rdf/I2/I2-015/I2-015-E-F05.ttl</x:v>
      </x:c>
      <x:c r="J85" s="10" t="str">
        <x:v>4d9557f61d0812e8d56863a61f970fc76da089866f39b8bb26e31aec5bc98bca</x:v>
      </x:c>
      <x:c r="K85" s="13" t="str">
        <x:v>NOT_REVIEWED</x:v>
      </x:c>
      <x:c r="L85" s="13" t="str"/>
      <x:c r="M85" s="13" t="str"/>
      <x:c r="N85" s="13" t="str"/>
      <x:c r="O85" s="13" t="str"/>
      <x:c r="P85" s="13" t="str"/>
      <x:c r="Q85" s="13" t="str"/>
      <x:c r="R85" s="13" t="str"/>
      <x:c r="S85" s="13" t="str"/>
      <x:c r="T85" s="14" t="str"/>
      <x:c r="U85" s="9" t="str">
        <x:f>IF(AND(Q85="AGREED",P85="LABEL_ONLY",OR(O85="PASS",O85="FAIL"),R85&lt;&gt;"",S85&lt;&gt;"",T85&lt;&gt;""),O85,G85)</x:f>
        <x:v>FAIL</x:v>
      </x:c>
      <x:c r="V85" s="9" t="str">
        <x:f>IF(Q85&lt;&gt;"AGREED","",IF(P85="LABEL_ONLY",IF(AND(Q85="AGREED",P85="LABEL_ONLY",OR(O85="PASS",O85="FAIL"),R85&lt;&gt;"",S85&lt;&gt;"",T85&lt;&gt;""),"LABEL_APPLIED","INCOMPLETE_DECISION"),"RERUN_REQUIRED"))</x:f>
      </x:c>
    </x:row>
    <x:row r="86" ht="30" customHeight="1">
      <x:c r="A86" s="9" t="str">
        <x:v>I2-015-E-F06</x:v>
      </x:c>
      <x:c r="B86" s="9" t="str">
        <x:v>I2-015</x:v>
      </x:c>
      <x:c r="C86" s="9" t="str">
        <x:v>BATCH_06</x:v>
      </x:c>
      <x:c r="D86" s="9" t="str">
        <x:v>I2</x:v>
      </x:c>
      <x:c r="E86" s="9" t="n">
        <x:v>1</x:v>
      </x:c>
      <x:c r="F86" s="9" t="str">
        <x:v>I2.3.2.1(iii)(a)</x:v>
      </x:c>
      <x:c r="G86" s="9" t="str">
        <x:v>FAIL</x:v>
      </x:c>
      <x:c r="H86" s="11" t="str">
        <x:v>Required readiness term crushingFailureClassFactor is missing.</x:v>
      </x:c>
      <x:c r="I86" s="10" t="str">
        <x:v>rdf/I2/I2-015/I2-015-E-F06.ttl</x:v>
      </x:c>
      <x:c r="J86" s="10" t="str">
        <x:v>cac8c10e66a08ba0e7ffae78291f0e7ce17f2726f115fd72abf4ba79c038c1ca</x:v>
      </x:c>
      <x:c r="K86" s="13" t="str">
        <x:v>NOT_REVIEWED</x:v>
      </x:c>
      <x:c r="L86" s="13" t="str"/>
      <x:c r="M86" s="13" t="str"/>
      <x:c r="N86" s="13" t="str"/>
      <x:c r="O86" s="13" t="str"/>
      <x:c r="P86" s="13" t="str"/>
      <x:c r="Q86" s="13" t="str"/>
      <x:c r="R86" s="13" t="str"/>
      <x:c r="S86" s="13" t="str"/>
      <x:c r="T86" s="14" t="str"/>
      <x:c r="U86" s="9" t="str">
        <x:f>IF(AND(Q86="AGREED",P86="LABEL_ONLY",OR(O86="PASS",O86="FAIL"),R86&lt;&gt;"",S86&lt;&gt;"",T86&lt;&gt;""),O86,G86)</x:f>
        <x:v>FAIL</x:v>
      </x:c>
      <x:c r="V86" s="9" t="str">
        <x:f>IF(Q86&lt;&gt;"AGREED","",IF(P86="LABEL_ONLY",IF(AND(Q86="AGREED",P86="LABEL_ONLY",OR(O86="PASS",O86="FAIL"),R86&lt;&gt;"",S86&lt;&gt;"",T86&lt;&gt;""),"LABEL_APPLIED","INCOMPLETE_DECISION"),"RERUN_REQUIRED"))</x:f>
      </x:c>
    </x:row>
    <x:row r="87" ht="30" customHeight="1">
      <x:c r="A87" s="9" t="str">
        <x:v>I2-015-E-F07</x:v>
      </x:c>
      <x:c r="B87" s="9" t="str">
        <x:v>I2-015</x:v>
      </x:c>
      <x:c r="C87" s="9" t="str">
        <x:v>BATCH_06</x:v>
      </x:c>
      <x:c r="D87" s="9" t="str">
        <x:v>I2</x:v>
      </x:c>
      <x:c r="E87" s="9" t="n">
        <x:v>0</x:v>
      </x:c>
      <x:c r="F87" s="9" t="str">
        <x:v>I2.3.2.1(iii)(a)</x:v>
      </x:c>
      <x:c r="G87" s="9" t="str">
        <x:v>FAIL</x:v>
      </x:c>
      <x:c r="H87" s="11" t="str">
        <x:v>Required readiness term bowShapeCoefficient is missing.</x:v>
      </x:c>
      <x:c r="I87" s="10" t="str">
        <x:v>rdf/I2/I2-015/I2-015-E-F07.ttl</x:v>
      </x:c>
      <x:c r="J87" s="10" t="str">
        <x:v>8c7cc6f9d44f5d988c84f4b705d9faf99ea926cdb1c02344ae4dd32f037ff5eb</x:v>
      </x:c>
      <x:c r="K87" s="13" t="str">
        <x:v>NOT_REVIEWED</x:v>
      </x:c>
      <x:c r="L87" s="13" t="str"/>
      <x:c r="M87" s="13" t="str"/>
      <x:c r="N87" s="13" t="str"/>
      <x:c r="O87" s="13" t="str"/>
      <x:c r="P87" s="13" t="str"/>
      <x:c r="Q87" s="13" t="str"/>
      <x:c r="R87" s="13" t="str"/>
      <x:c r="S87" s="13" t="str"/>
      <x:c r="T87" s="14" t="str"/>
      <x:c r="U87" s="9" t="str">
        <x:f>IF(AND(Q87="AGREED",P87="LABEL_ONLY",OR(O87="PASS",O87="FAIL"),R87&lt;&gt;"",S87&lt;&gt;"",T87&lt;&gt;""),O87,G87)</x:f>
        <x:v>FAIL</x:v>
      </x:c>
      <x:c r="V87" s="9" t="str">
        <x:f>IF(Q87&lt;&gt;"AGREED","",IF(P87="LABEL_ONLY",IF(AND(Q87="AGREED",P87="LABEL_ONLY",OR(O87="PASS",O87="FAIL"),R87&lt;&gt;"",S87&lt;&gt;"",T87&lt;&gt;""),"LABEL_APPLIED","INCOMPLETE_DECISION"),"RERUN_REQUIRED"))</x:f>
      </x:c>
    </x:row>
    <x:row r="88" ht="30" customHeight="1">
      <x:c r="A88" s="9" t="str">
        <x:v>I2-015-E-F08</x:v>
      </x:c>
      <x:c r="B88" s="9" t="str">
        <x:v>I2-015</x:v>
      </x:c>
      <x:c r="C88" s="9" t="str">
        <x:v>BATCH_06</x:v>
      </x:c>
      <x:c r="D88" s="9" t="str">
        <x:v>I2</x:v>
      </x:c>
      <x:c r="E88" s="9" t="n">
        <x:v>0</x:v>
      </x:c>
      <x:c r="F88" s="9" t="str">
        <x:v>I2.3.2.1(iii)(a)</x:v>
      </x:c>
      <x:c r="G88" s="9" t="str">
        <x:v>FAIL</x:v>
      </x:c>
      <x:c r="H88" s="11" t="str">
        <x:v>Bow subregion case is not linked from the ship via hasBowSubregionCalculationCase.</x:v>
      </x:c>
      <x:c r="I88" s="10" t="str">
        <x:v>rdf/I2/I2-015/I2-015-E-F08.ttl</x:v>
      </x:c>
      <x:c r="J88" s="10" t="str">
        <x:v>d8d08870cec60638b1b5cd21f2e344f575c96347f55da4e9bdd59334038ed4f9</x:v>
      </x:c>
      <x:c r="K88" s="13" t="str">
        <x:v>NOT_REVIEWED</x:v>
      </x:c>
      <x:c r="L88" s="13" t="str"/>
      <x:c r="M88" s="13" t="str"/>
      <x:c r="N88" s="13" t="str"/>
      <x:c r="O88" s="13" t="str"/>
      <x:c r="P88" s="13" t="str"/>
      <x:c r="Q88" s="13" t="str"/>
      <x:c r="R88" s="13" t="str"/>
      <x:c r="S88" s="13" t="str"/>
      <x:c r="T88" s="14" t="str"/>
      <x:c r="U88" s="9" t="str">
        <x:f>IF(AND(Q88="AGREED",P88="LABEL_ONLY",OR(O88="PASS",O88="FAIL"),R88&lt;&gt;"",S88&lt;&gt;"",T88&lt;&gt;""),O88,G88)</x:f>
        <x:v>FAIL</x:v>
      </x:c>
      <x:c r="V88" s="9" t="str">
        <x:f>IF(Q88&lt;&gt;"AGREED","",IF(P88="LABEL_ONLY",IF(AND(Q88="AGREED",P88="LABEL_ONLY",OR(O88="PASS",O88="FAIL"),R88&lt;&gt;"",S88&lt;&gt;"",T88&lt;&gt;""),"LABEL_APPLIED","INCOMPLETE_DECISION"),"RERUN_REQUIRED"))</x:f>
      </x:c>
    </x:row>
    <x:row r="89" ht="30" customHeight="1">
      <x:c r="A89" s="9" t="str">
        <x:v>I2-015-E-P01</x:v>
      </x:c>
      <x:c r="B89" s="9" t="str">
        <x:v>I2-015</x:v>
      </x:c>
      <x:c r="C89" s="9" t="str">
        <x:v>BATCH_06</x:v>
      </x:c>
      <x:c r="D89" s="9" t="str">
        <x:v>I2</x:v>
      </x:c>
      <x:c r="E89" s="9" t="n">
        <x:v>1</x:v>
      </x:c>
      <x:c r="F89" s="9" t="str">
        <x:v>I2.3.2.1(iii)(a)</x:v>
      </x:c>
      <x:c r="G89" s="9" t="str">
        <x:v>PASS</x:v>
      </x:c>
      <x:c r="H89" s="11" t="str">
        <x:v>Applicable I2.3.1(v) bow case contains the complete frozen R13 readiness interface.</x:v>
      </x:c>
      <x:c r="I89" s="10" t="str">
        <x:v>rdf/I2/I2-015/I2-015-E-P01.ttl</x:v>
      </x:c>
      <x:c r="J89" s="10" t="str">
        <x:v>8a445fc67c6f101b8caa66419ed7421423c8c0b6c5d3287c157d75334f43a462</x:v>
      </x:c>
      <x:c r="K89" s="13" t="str">
        <x:v>NOT_REVIEWED</x:v>
      </x:c>
      <x:c r="L89" s="13" t="str"/>
      <x:c r="M89" s="13" t="str"/>
      <x:c r="N89" s="13" t="str"/>
      <x:c r="O89" s="13" t="str"/>
      <x:c r="P89" s="13" t="str"/>
      <x:c r="Q89" s="13" t="str"/>
      <x:c r="R89" s="13" t="str"/>
      <x:c r="S89" s="13" t="str"/>
      <x:c r="T89" s="14" t="str"/>
      <x:c r="U89" s="9" t="str">
        <x:f>IF(AND(Q89="AGREED",P89="LABEL_ONLY",OR(O89="PASS",O89="FAIL"),R89&lt;&gt;"",S89&lt;&gt;"",T89&lt;&gt;""),O89,G89)</x:f>
        <x:v>PASS</x:v>
      </x:c>
      <x:c r="V89" s="9" t="str">
        <x:f>IF(Q89&lt;&gt;"AGREED","",IF(P89="LABEL_ONLY",IF(AND(Q89="AGREED",P89="LABEL_ONLY",OR(O89="PASS",O89="FAIL"),R89&lt;&gt;"",S89&lt;&gt;"",T89&lt;&gt;""),"LABEL_APPLIED","INCOMPLETE_DECISION"),"RERUN_REQUIRED"))</x:f>
      </x:c>
    </x:row>
    <x:row r="90" ht="30" customHeight="1">
      <x:c r="A90" s="9" t="str">
        <x:v>I2-017-F01</x:v>
      </x:c>
      <x:c r="B90" s="9" t="str">
        <x:v>I2-017</x:v>
      </x:c>
      <x:c r="C90" s="9" t="str">
        <x:v>BATCH_16</x:v>
      </x:c>
      <x:c r="D90" s="9" t="str">
        <x:v>I2</x:v>
      </x:c>
      <x:c r="E90" s="9" t="n">
        <x:v>0</x:v>
      </x:c>
      <x:c r="F90" s="9" t="str">
        <x:v>I2.3.2.2(i)</x:v>
      </x:c>
      <x:c r="G90" s="9" t="str">
        <x:v>FAIL</x:v>
      </x:c>
      <x:c r="H90" s="11" t="str">
        <x:v>Required non-bow readiness term upperIceWaterlineDraughtDUI is missing.</x:v>
      </x:c>
      <x:c r="I90" s="10" t="str">
        <x:v>rdf/I2/I2-017/I2-017-F01.ttl</x:v>
      </x:c>
      <x:c r="J90" s="10" t="str">
        <x:v>fd7bf83b40dce7c52ecb05b18ec65290ea22f118e3605b214ae6c23c03c4c2b2</x:v>
      </x:c>
      <x:c r="K90" s="13" t="str">
        <x:v>NOT_REVIEWED</x:v>
      </x:c>
      <x:c r="L90" s="13" t="str"/>
      <x:c r="M90" s="13" t="str"/>
      <x:c r="N90" s="13" t="str"/>
      <x:c r="O90" s="13" t="str"/>
      <x:c r="P90" s="13" t="str"/>
      <x:c r="Q90" s="13" t="str"/>
      <x:c r="R90" s="13" t="str"/>
      <x:c r="S90" s="13" t="str"/>
      <x:c r="T90" s="14" t="str"/>
      <x:c r="U90" s="9" t="str">
        <x:f>IF(AND(Q90="AGREED",P90="LABEL_ONLY",OR(O90="PASS",O90="FAIL"),R90&lt;&gt;"",S90&lt;&gt;"",T90&lt;&gt;""),O90,G90)</x:f>
        <x:v>FAIL</x:v>
      </x:c>
      <x:c r="V90" s="9" t="str">
        <x:f>IF(Q90&lt;&gt;"AGREED","",IF(P90="LABEL_ONLY",IF(AND(Q90="AGREED",P90="LABEL_ONLY",OR(O90="PASS",O90="FAIL"),R90&lt;&gt;"",S90&lt;&gt;"",T90&lt;&gt;""),"LABEL_APPLIED","INCOMPLETE_DECISION"),"RERUN_REQUIRED"))</x:f>
      </x:c>
    </x:row>
    <x:row r="91" ht="30" customHeight="1">
      <x:c r="A91" s="9" t="str">
        <x:v>I2-017-F02</x:v>
      </x:c>
      <x:c r="B91" s="9" t="str">
        <x:v>I2-017</x:v>
      </x:c>
      <x:c r="C91" s="9" t="str">
        <x:v>BATCH_16</x:v>
      </x:c>
      <x:c r="D91" s="9" t="str">
        <x:v>I2</x:v>
      </x:c>
      <x:c r="E91" s="9" t="n">
        <x:v>0</x:v>
      </x:c>
      <x:c r="F91" s="9" t="str">
        <x:v>I2.3.2.2(i)</x:v>
      </x:c>
      <x:c r="G91" s="9" t="str">
        <x:v>FAIL</x:v>
      </x:c>
      <x:c r="H91" s="11" t="str">
        <x:v>Required non-bow readiness term displacementFactorThreshold is missing.</x:v>
      </x:c>
      <x:c r="I91" s="10" t="str">
        <x:v>rdf/I2/I2-017/I2-017-F02.ttl</x:v>
      </x:c>
      <x:c r="J91" s="10" t="str">
        <x:v>cd813bace5786554ecb94b4405ed0faed6ec81bbbdb058355586303a87dd9c18</x:v>
      </x:c>
      <x:c r="K91" s="13" t="str">
        <x:v>NOT_REVIEWED</x:v>
      </x:c>
      <x:c r="L91" s="13" t="str"/>
      <x:c r="M91" s="13" t="str"/>
      <x:c r="N91" s="13" t="str"/>
      <x:c r="O91" s="13" t="str"/>
      <x:c r="P91" s="13" t="str"/>
      <x:c r="Q91" s="13" t="str"/>
      <x:c r="R91" s="13" t="str"/>
      <x:c r="S91" s="13" t="str"/>
      <x:c r="T91" s="14" t="str"/>
      <x:c r="U91" s="9" t="str">
        <x:f>IF(AND(Q91="AGREED",P91="LABEL_ONLY",OR(O91="PASS",O91="FAIL"),R91&lt;&gt;"",S91&lt;&gt;"",T91&lt;&gt;""),O91,G91)</x:f>
        <x:v>FAIL</x:v>
      </x:c>
      <x:c r="V91" s="9" t="str">
        <x:f>IF(Q91&lt;&gt;"AGREED","",IF(P91="LABEL_ONLY",IF(AND(Q91="AGREED",P91="LABEL_ONLY",OR(O91="PASS",O91="FAIL"),R91&lt;&gt;"",S91&lt;&gt;"",T91&lt;&gt;""),"LABEL_APPLIED","INCOMPLETE_DECISION"),"RERUN_REQUIRED"))</x:f>
      </x:c>
    </x:row>
    <x:row r="92" ht="30" customHeight="1">
      <x:c r="A92" s="9" t="str">
        <x:v>I2-017-F03</x:v>
      </x:c>
      <x:c r="B92" s="9" t="str">
        <x:v>I2-017</x:v>
      </x:c>
      <x:c r="C92" s="9" t="str">
        <x:v>BATCH_16</x:v>
      </x:c>
      <x:c r="D92" s="9" t="str">
        <x:v>I2</x:v>
      </x:c>
      <x:c r="E92" s="9" t="n">
        <x:v>0</x:v>
      </x:c>
      <x:c r="F92" s="9" t="str">
        <x:v>I2.3.2.2(i)</x:v>
      </x:c>
      <x:c r="G92" s="9" t="str">
        <x:v>FAIL</x:v>
      </x:c>
      <x:c r="H92" s="11" t="str">
        <x:v>Required non-bow readiness term crushingFailureClassFactor is missing.</x:v>
      </x:c>
      <x:c r="I92" s="10" t="str">
        <x:v>rdf/I2/I2-017/I2-017-F03.ttl</x:v>
      </x:c>
      <x:c r="J92" s="10" t="str">
        <x:v>ef8f62fc6d5d3d18e8a37f9150ff359e9bc7efc862e481f913e1d276aac78e4d</x:v>
      </x:c>
      <x:c r="K92" s="13" t="str">
        <x:v>NOT_REVIEWED</x:v>
      </x:c>
      <x:c r="L92" s="13" t="str"/>
      <x:c r="M92" s="13" t="str"/>
      <x:c r="N92" s="13" t="str"/>
      <x:c r="O92" s="13" t="str"/>
      <x:c r="P92" s="13" t="str"/>
      <x:c r="Q92" s="13" t="str"/>
      <x:c r="R92" s="13" t="str"/>
      <x:c r="S92" s="13" t="str"/>
      <x:c r="T92" s="14" t="str"/>
      <x:c r="U92" s="9" t="str">
        <x:f>IF(AND(Q92="AGREED",P92="LABEL_ONLY",OR(O92="PASS",O92="FAIL"),R92&lt;&gt;"",S92&lt;&gt;"",T92&lt;&gt;""),O92,G92)</x:f>
        <x:v>FAIL</x:v>
      </x:c>
      <x:c r="V92" s="9" t="str">
        <x:f>IF(Q92&lt;&gt;"AGREED","",IF(P92="LABEL_ONLY",IF(AND(Q92="AGREED",P92="LABEL_ONLY",OR(O92="PASS",O92="FAIL"),R92&lt;&gt;"",S92&lt;&gt;"",T92&lt;&gt;""),"LABEL_APPLIED","INCOMPLETE_DECISION"),"RERUN_REQUIRED"))</x:f>
      </x:c>
    </x:row>
    <x:row r="93" ht="30" customHeight="1">
      <x:c r="A93" s="9" t="str">
        <x:v>I2-017-F04</x:v>
      </x:c>
      <x:c r="B93" s="9" t="str">
        <x:v>I2-017</x:v>
      </x:c>
      <x:c r="C93" s="9" t="str">
        <x:v>BATCH_16</x:v>
      </x:c>
      <x:c r="D93" s="9" t="str">
        <x:v>I2</x:v>
      </x:c>
      <x:c r="E93" s="9" t="n">
        <x:v>1</x:v>
      </x:c>
      <x:c r="F93" s="9" t="str">
        <x:v>I2.3.2.2(i)</x:v>
      </x:c>
      <x:c r="G93" s="9" t="str">
        <x:v>FAIL</x:v>
      </x:c>
      <x:c r="H93" s="11" t="str">
        <x:v>Required non-bow readiness term loadPatchDimensionClassFactor is missing.</x:v>
      </x:c>
      <x:c r="I93" s="10" t="str">
        <x:v>rdf/I2/I2-017/I2-017-F04.ttl</x:v>
      </x:c>
      <x:c r="J93" s="10" t="str">
        <x:v>3118b43a67a77fe25d6b8776adce8f141990b51a708750a417140054ee6dcff3</x:v>
      </x:c>
      <x:c r="K93" s="13" t="str">
        <x:v>NOT_REVIEWED</x:v>
      </x:c>
      <x:c r="L93" s="13" t="str"/>
      <x:c r="M93" s="13" t="str"/>
      <x:c r="N93" s="13" t="str"/>
      <x:c r="O93" s="13" t="str"/>
      <x:c r="P93" s="13" t="str"/>
      <x:c r="Q93" s="13" t="str"/>
      <x:c r="R93" s="13" t="str"/>
      <x:c r="S93" s="13" t="str"/>
      <x:c r="T93" s="14" t="str"/>
      <x:c r="U93" s="9" t="str">
        <x:f>IF(AND(Q93="AGREED",P93="LABEL_ONLY",OR(O93="PASS",O93="FAIL"),R93&lt;&gt;"",S93&lt;&gt;"",T93&lt;&gt;""),O93,G93)</x:f>
        <x:v>FAIL</x:v>
      </x:c>
      <x:c r="V93" s="9" t="str">
        <x:f>IF(Q93&lt;&gt;"AGREED","",IF(P93="LABEL_ONLY",IF(AND(Q93="AGREED",P93="LABEL_ONLY",OR(O93="PASS",O93="FAIL"),R93&lt;&gt;"",S93&lt;&gt;"",T93&lt;&gt;""),"LABEL_APPLIED","INCOMPLETE_DECISION"),"RERUN_REQUIRED"))</x:f>
      </x:c>
    </x:row>
    <x:row r="94" ht="30" customHeight="1">
      <x:c r="A94" s="9" t="str">
        <x:v>I2-017-F05</x:v>
      </x:c>
      <x:c r="B94" s="9" t="str">
        <x:v>I2-017</x:v>
      </x:c>
      <x:c r="C94" s="9" t="str">
        <x:v>BATCH_16</x:v>
      </x:c>
      <x:c r="D94" s="9" t="str">
        <x:v>I2</x:v>
      </x:c>
      <x:c r="E94" s="9" t="n">
        <x:v>0</x:v>
      </x:c>
      <x:c r="F94" s="9" t="str">
        <x:v>I2.3.2.2(i)</x:v>
      </x:c>
      <x:c r="G94" s="9" t="str">
        <x:v>FAIL</x:v>
      </x:c>
      <x:c r="H94" s="11" t="str">
        <x:v>Required non-bow readiness term shipDisplacementFactor is missing.</x:v>
      </x:c>
      <x:c r="I94" s="10" t="str">
        <x:v>rdf/I2/I2-017/I2-017-F05.ttl</x:v>
      </x:c>
      <x:c r="J94" s="10" t="str">
        <x:v>e2105674d99d4c473738b856ba344c3a40b11bb787ebd9648717acc28d561d7c</x:v>
      </x:c>
      <x:c r="K94" s="13" t="str">
        <x:v>NOT_REVIEWED</x:v>
      </x:c>
      <x:c r="L94" s="13" t="str"/>
      <x:c r="M94" s="13" t="str"/>
      <x:c r="N94" s="13" t="str"/>
      <x:c r="O94" s="13" t="str"/>
      <x:c r="P94" s="13" t="str"/>
      <x:c r="Q94" s="13" t="str"/>
      <x:c r="R94" s="13" t="str"/>
      <x:c r="S94" s="13" t="str"/>
      <x:c r="T94" s="14" t="str"/>
      <x:c r="U94" s="9" t="str">
        <x:f>IF(AND(Q94="AGREED",P94="LABEL_ONLY",OR(O94="PASS",O94="FAIL"),R94&lt;&gt;"",S94&lt;&gt;"",T94&lt;&gt;""),O94,G94)</x:f>
        <x:v>FAIL</x:v>
      </x:c>
      <x:c r="V94" s="9" t="str">
        <x:f>IF(Q94&lt;&gt;"AGREED","",IF(P94="LABEL_ONLY",IF(AND(Q94="AGREED",P94="LABEL_ONLY",OR(O94="PASS",O94="FAIL"),R94&lt;&gt;"",S94&lt;&gt;"",T94&lt;&gt;""),"LABEL_APPLIED","INCOMPLETE_DECISION"),"RERUN_REQUIRED"))</x:f>
      </x:c>
    </x:row>
    <x:row r="95" ht="30" customHeight="1">
      <x:c r="A95" s="9" t="str">
        <x:v>I2-017-F06</x:v>
      </x:c>
      <x:c r="B95" s="9" t="str">
        <x:v>I2-017</x:v>
      </x:c>
      <x:c r="C95" s="9" t="str">
        <x:v>BATCH_16</x:v>
      </x:c>
      <x:c r="D95" s="9" t="str">
        <x:v>I2</x:v>
      </x:c>
      <x:c r="E95" s="9" t="n">
        <x:v>0</x:v>
      </x:c>
      <x:c r="F95" s="9" t="str">
        <x:v>I2.3.2.2(i)</x:v>
      </x:c>
      <x:c r="G95" s="9" t="str">
        <x:v>FAIL</x:v>
      </x:c>
      <x:c r="H95" s="11" t="str">
        <x:v>Required non-bow readiness term nonBowIceForce is missing.</x:v>
      </x:c>
      <x:c r="I95" s="10" t="str">
        <x:v>rdf/I2/I2-017/I2-017-F06.ttl</x:v>
      </x:c>
      <x:c r="J95" s="10" t="str">
        <x:v>a5221ea1582e42a6205f8f595a8a09d4fa59f938202d6a40a36927a9986d1040</x:v>
      </x:c>
      <x:c r="K95" s="13" t="str">
        <x:v>NOT_REVIEWED</x:v>
      </x:c>
      <x:c r="L95" s="13" t="str"/>
      <x:c r="M95" s="13" t="str"/>
      <x:c r="N95" s="13" t="str"/>
      <x:c r="O95" s="13" t="str"/>
      <x:c r="P95" s="13" t="str"/>
      <x:c r="Q95" s="13" t="str"/>
      <x:c r="R95" s="13" t="str"/>
      <x:c r="S95" s="13" t="str"/>
      <x:c r="T95" s="14" t="str"/>
      <x:c r="U95" s="9" t="str">
        <x:f>IF(AND(Q95="AGREED",P95="LABEL_ONLY",OR(O95="PASS",O95="FAIL"),R95&lt;&gt;"",S95&lt;&gt;"",T95&lt;&gt;""),O95,G95)</x:f>
        <x:v>FAIL</x:v>
      </x:c>
      <x:c r="V95" s="9" t="str">
        <x:f>IF(Q95&lt;&gt;"AGREED","",IF(P95="LABEL_ONLY",IF(AND(Q95="AGREED",P95="LABEL_ONLY",OR(O95="PASS",O95="FAIL"),R95&lt;&gt;"",S95&lt;&gt;"",T95&lt;&gt;""),"LABEL_APPLIED","INCOMPLETE_DECISION"),"RERUN_REQUIRED"))</x:f>
      </x:c>
    </x:row>
    <x:row r="96" ht="30" customHeight="1">
      <x:c r="A96" s="9" t="str">
        <x:v>I2-017-F07</x:v>
      </x:c>
      <x:c r="B96" s="9" t="str">
        <x:v>I2-017</x:v>
      </x:c>
      <x:c r="C96" s="9" t="str">
        <x:v>BATCH_16</x:v>
      </x:c>
      <x:c r="D96" s="9" t="str">
        <x:v>I2</x:v>
      </x:c>
      <x:c r="E96" s="9" t="n">
        <x:v>0</x:v>
      </x:c>
      <x:c r="F96" s="9" t="str">
        <x:v>I2.3.2.2(i)</x:v>
      </x:c>
      <x:c r="G96" s="9" t="str">
        <x:v>FAIL</x:v>
      </x:c>
      <x:c r="H96" s="11" t="str">
        <x:v>Required non-bow readiness term nonBowIceLineLoad is missing.</x:v>
      </x:c>
      <x:c r="I96" s="10" t="str">
        <x:v>rdf/I2/I2-017/I2-017-F07.ttl</x:v>
      </x:c>
      <x:c r="J96" s="10" t="str">
        <x:v>fe860cbbd7a418f33ea798be62df34bcfcb97b2b73686363bba187981f902616</x:v>
      </x:c>
      <x:c r="K96" s="13" t="str">
        <x:v>NOT_REVIEWED</x:v>
      </x:c>
      <x:c r="L96" s="13" t="str"/>
      <x:c r="M96" s="13" t="str"/>
      <x:c r="N96" s="13" t="str"/>
      <x:c r="O96" s="13" t="str"/>
      <x:c r="P96" s="13" t="str"/>
      <x:c r="Q96" s="13" t="str"/>
      <x:c r="R96" s="13" t="str"/>
      <x:c r="S96" s="13" t="str"/>
      <x:c r="T96" s="14" t="str"/>
      <x:c r="U96" s="9" t="str">
        <x:f>IF(AND(Q96="AGREED",P96="LABEL_ONLY",OR(O96="PASS",O96="FAIL"),R96&lt;&gt;"",S96&lt;&gt;"",T96&lt;&gt;""),O96,G96)</x:f>
        <x:v>FAIL</x:v>
      </x:c>
      <x:c r="V96" s="9" t="str">
        <x:f>IF(Q96&lt;&gt;"AGREED","",IF(P96="LABEL_ONLY",IF(AND(Q96="AGREED",P96="LABEL_ONLY",OR(O96="PASS",O96="FAIL"),R96&lt;&gt;"",S96&lt;&gt;"",T96&lt;&gt;""),"LABEL_APPLIED","INCOMPLETE_DECISION"),"RERUN_REQUIRED"))</x:f>
      </x:c>
    </x:row>
    <x:row r="97" ht="30" customHeight="1">
      <x:c r="A97" s="9" t="str">
        <x:v>I2-017-F08</x:v>
      </x:c>
      <x:c r="B97" s="9" t="str">
        <x:v>I2-017</x:v>
      </x:c>
      <x:c r="C97" s="9" t="str">
        <x:v>BATCH_16</x:v>
      </x:c>
      <x:c r="D97" s="9" t="str">
        <x:v>I2</x:v>
      </x:c>
      <x:c r="E97" s="9" t="n">
        <x:v>0</x:v>
      </x:c>
      <x:c r="F97" s="9" t="str">
        <x:v>I2.3.2.2(i)</x:v>
      </x:c>
      <x:c r="G97" s="9" t="str">
        <x:v>FAIL</x:v>
      </x:c>
      <x:c r="H97" s="11" t="str">
        <x:v>Non-bow calculation case exists but is not linked from the ship.</x:v>
      </x:c>
      <x:c r="I97" s="10" t="str">
        <x:v>rdf/I2/I2-017/I2-017-F08.ttl</x:v>
      </x:c>
      <x:c r="J97" s="10" t="str">
        <x:v>1c138275615a60e35e91001b9ed44f559a151afc7c4e951ca602e147d923b14f</x:v>
      </x:c>
      <x:c r="K97" s="13" t="str">
        <x:v>NOT_REVIEWED</x:v>
      </x:c>
      <x:c r="L97" s="13" t="str"/>
      <x:c r="M97" s="13" t="str"/>
      <x:c r="N97" s="13" t="str"/>
      <x:c r="O97" s="13" t="str"/>
      <x:c r="P97" s="13" t="str"/>
      <x:c r="Q97" s="13" t="str"/>
      <x:c r="R97" s="13" t="str"/>
      <x:c r="S97" s="13" t="str"/>
      <x:c r="T97" s="14" t="str"/>
      <x:c r="U97" s="9" t="str">
        <x:f>IF(AND(Q97="AGREED",P97="LABEL_ONLY",OR(O97="PASS",O97="FAIL"),R97&lt;&gt;"",S97&lt;&gt;"",T97&lt;&gt;""),O97,G97)</x:f>
        <x:v>FAIL</x:v>
      </x:c>
      <x:c r="V97" s="9" t="str">
        <x:f>IF(Q97&lt;&gt;"AGREED","",IF(P97="LABEL_ONLY",IF(AND(Q97="AGREED",P97="LABEL_ONLY",OR(O97="PASS",O97="FAIL"),R97&lt;&gt;"",S97&lt;&gt;"",T97&lt;&gt;""),"LABEL_APPLIED","INCOMPLETE_DECISION"),"RERUN_REQUIRED"))</x:f>
      </x:c>
    </x:row>
    <x:row r="98" ht="30" customHeight="1">
      <x:c r="A98" s="9" t="str">
        <x:v>I2-017-P01</x:v>
      </x:c>
      <x:c r="B98" s="9" t="str">
        <x:v>I2-017</x:v>
      </x:c>
      <x:c r="C98" s="9" t="str">
        <x:v>BATCH_16</x:v>
      </x:c>
      <x:c r="D98" s="9" t="str">
        <x:v>I2</x:v>
      </x:c>
      <x:c r="E98" s="9" t="n">
        <x:v>0</x:v>
      </x:c>
      <x:c r="F98" s="9" t="str">
        <x:v>I2.3.2.2(i)</x:v>
      </x:c>
      <x:c r="G98" s="9" t="str">
        <x:v>PASS</x:v>
      </x:c>
      <x:c r="H98" s="11" t="str">
        <x:v>Complete non-bow readiness case with D_UI below the displacement-factor threshold.</x:v>
      </x:c>
      <x:c r="I98" s="10" t="str">
        <x:v>rdf/I2/I2-017/I2-017-P01.ttl</x:v>
      </x:c>
      <x:c r="J98" s="10" t="str">
        <x:v>4825abd296d20cac35830141228354f33c521f40d9916eabc87e1531af0bdd21</x:v>
      </x:c>
      <x:c r="K98" s="13" t="str">
        <x:v>NOT_REVIEWED</x:v>
      </x:c>
      <x:c r="L98" s="13" t="str"/>
      <x:c r="M98" s="13" t="str"/>
      <x:c r="N98" s="13" t="str"/>
      <x:c r="O98" s="13" t="str"/>
      <x:c r="P98" s="13" t="str"/>
      <x:c r="Q98" s="13" t="str"/>
      <x:c r="R98" s="13" t="str"/>
      <x:c r="S98" s="13" t="str"/>
      <x:c r="T98" s="14" t="str"/>
      <x:c r="U98" s="9" t="str">
        <x:f>IF(AND(Q98="AGREED",P98="LABEL_ONLY",OR(O98="PASS",O98="FAIL"),R98&lt;&gt;"",S98&lt;&gt;"",T98&lt;&gt;""),O98,G98)</x:f>
        <x:v>PASS</x:v>
      </x:c>
      <x:c r="V98" s="9" t="str">
        <x:f>IF(Q98&lt;&gt;"AGREED","",IF(P98="LABEL_ONLY",IF(AND(Q98="AGREED",P98="LABEL_ONLY",OR(O98="PASS",O98="FAIL"),R98&lt;&gt;"",S98&lt;&gt;"",T98&lt;&gt;""),"LABEL_APPLIED","INCOMPLETE_DECISION"),"RERUN_REQUIRED"))</x:f>
      </x:c>
    </x:row>
    <x:row r="99" ht="30" customHeight="1">
      <x:c r="A99" s="9" t="str">
        <x:v>I2-017-P02</x:v>
      </x:c>
      <x:c r="B99" s="9" t="str">
        <x:v>I2-017</x:v>
      </x:c>
      <x:c r="C99" s="9" t="str">
        <x:v>BATCH_16</x:v>
      </x:c>
      <x:c r="D99" s="9" t="str">
        <x:v>I2</x:v>
      </x:c>
      <x:c r="E99" s="9" t="n">
        <x:v>1</x:v>
      </x:c>
      <x:c r="F99" s="9" t="str">
        <x:v>I2.3.2.2(i)</x:v>
      </x:c>
      <x:c r="G99" s="9" t="str">
        <x:v>PASS</x:v>
      </x:c>
      <x:c r="H99" s="11" t="str">
        <x:v>Complete non-bow readiness case with D_UI above the displacement-factor threshold.</x:v>
      </x:c>
      <x:c r="I99" s="10" t="str">
        <x:v>rdf/I2/I2-017/I2-017-P02.ttl</x:v>
      </x:c>
      <x:c r="J99" s="10" t="str">
        <x:v>67e62e0f69634151103c5690587ab8b5d355890441ef75c8c771226935a9cc4f</x:v>
      </x:c>
      <x:c r="K99" s="13" t="str">
        <x:v>NOT_REVIEWED</x:v>
      </x:c>
      <x:c r="L99" s="13" t="str"/>
      <x:c r="M99" s="13" t="str"/>
      <x:c r="N99" s="13" t="str"/>
      <x:c r="O99" s="13" t="str"/>
      <x:c r="P99" s="13" t="str"/>
      <x:c r="Q99" s="13" t="str"/>
      <x:c r="R99" s="13" t="str"/>
      <x:c r="S99" s="13" t="str"/>
      <x:c r="T99" s="14" t="str"/>
      <x:c r="U99" s="9" t="str">
        <x:f>IF(AND(Q99="AGREED",P99="LABEL_ONLY",OR(O99="PASS",O99="FAIL"),R99&lt;&gt;"",S99&lt;&gt;"",T99&lt;&gt;""),O99,G99)</x:f>
        <x:v>PASS</x:v>
      </x:c>
      <x:c r="V99" s="9" t="str">
        <x:f>IF(Q99&lt;&gt;"AGREED","",IF(P99="LABEL_ONLY",IF(AND(Q99="AGREED",P99="LABEL_ONLY",OR(O99="PASS",O99="FAIL"),R99&lt;&gt;"",S99&lt;&gt;"",T99&lt;&gt;""),"LABEL_APPLIED","INCOMPLETE_DECISION"),"RERUN_REQUIRED"))</x:f>
      </x:c>
    </x:row>
    <x:row r="100" ht="30" customHeight="1">
      <x:c r="A100" s="9" t="str">
        <x:v>I2-018-F01</x:v>
      </x:c>
      <x:c r="B100" s="9" t="str">
        <x:v>I2-018</x:v>
      </x:c>
      <x:c r="C100" s="9" t="str">
        <x:v>BATCH_01</x:v>
      </x:c>
      <x:c r="D100" s="9" t="str">
        <x:v>I2</x:v>
      </x:c>
      <x:c r="E100" s="9" t="n">
        <x:v>0</x:v>
      </x:c>
      <x:c r="F100" s="9" t="str">
        <x:v>I2.3.4(i)-(ii), Table 3</x:v>
      </x:c>
      <x:c r="G100" s="9" t="str">
        <x:v>FAIL</x:v>
      </x:c>
      <x:c r="H100" s="11" t="str">
        <x:v>Average pressure does not equal F/(b*w) after R13 kN-to-source-MPa conversion.</x:v>
      </x:c>
      <x:c r="I100" s="10" t="str">
        <x:v>rdf/I2/I2-018/I2-018-F01.ttl</x:v>
      </x:c>
      <x:c r="J100" s="10" t="str">
        <x:v>5382870cf3b820cf46381b83138de4739e859d2b8e4544fcde52d0c3adaa534e</x:v>
      </x:c>
      <x:c r="K100" s="13" t="str">
        <x:v>NOT_REVIEWED</x:v>
      </x:c>
      <x:c r="L100" s="13" t="str"/>
      <x:c r="M100" s="13" t="str"/>
      <x:c r="N100" s="13" t="str"/>
      <x:c r="O100" s="13" t="str"/>
      <x:c r="P100" s="13" t="str"/>
      <x:c r="Q100" s="13" t="str"/>
      <x:c r="R100" s="13" t="str"/>
      <x:c r="S100" s="13" t="str"/>
      <x:c r="T100" s="14" t="str"/>
      <x:c r="U100" s="9" t="str">
        <x:f>IF(AND(Q100="AGREED",P100="LABEL_ONLY",OR(O100="PASS",O100="FAIL"),R100&lt;&gt;"",S100&lt;&gt;"",T100&lt;&gt;""),O100,G100)</x:f>
        <x:v>FAIL</x:v>
      </x:c>
      <x:c r="V100" s="9" t="str">
        <x:f>IF(Q100&lt;&gt;"AGREED","",IF(P100="LABEL_ONLY",IF(AND(Q100="AGREED",P100="LABEL_ONLY",OR(O100="PASS",O100="FAIL"),R100&lt;&gt;"",S100&lt;&gt;"",T100&lt;&gt;""),"LABEL_APPLIED","INCOMPLETE_DECISION"),"RERUN_REQUIRED"))</x:f>
      </x:c>
    </x:row>
    <x:row r="101" ht="30" customHeight="1">
      <x:c r="A101" s="9" t="str">
        <x:v>I2-018-F02</x:v>
      </x:c>
      <x:c r="B101" s="9" t="str">
        <x:v>I2-018</x:v>
      </x:c>
      <x:c r="C101" s="9" t="str">
        <x:v>BATCH_01</x:v>
      </x:c>
      <x:c r="D101" s="9" t="str">
        <x:v>I2</x:v>
      </x:c>
      <x:c r="E101" s="9" t="n">
        <x:v>0</x:v>
      </x:c>
      <x:c r="F101" s="9" t="str">
        <x:v>I2.3.4(i)-(ii), Table 3</x:v>
      </x:c>
      <x:c r="G101" s="9" t="str">
        <x:v>FAIL</x:v>
      </x:c>
      <x:c r="H101" s="11" t="str">
        <x:v>Bottom-structure Table-3 peak-pressure factor is incorrect.</x:v>
      </x:c>
      <x:c r="I101" s="10" t="str">
        <x:v>rdf/I2/I2-018/I2-018-F02.ttl</x:v>
      </x:c>
      <x:c r="J101" s="10" t="str">
        <x:v>8d3c729501def0ab9d30ac4c70a889aa78398e4fb8b0bb6fc095566a6c9dfacd</x:v>
      </x:c>
      <x:c r="K101" s="13" t="str">
        <x:v>NOT_REVIEWED</x:v>
      </x:c>
      <x:c r="L101" s="13" t="str"/>
      <x:c r="M101" s="13" t="str"/>
      <x:c r="N101" s="13" t="str"/>
      <x:c r="O101" s="13" t="str"/>
      <x:c r="P101" s="13" t="str"/>
      <x:c r="Q101" s="13" t="str"/>
      <x:c r="R101" s="13" t="str"/>
      <x:c r="S101" s="13" t="str"/>
      <x:c r="T101" s="14" t="str"/>
      <x:c r="U101" s="9" t="str">
        <x:f>IF(AND(Q101="AGREED",P101="LABEL_ONLY",OR(O101="PASS",O101="FAIL"),R101&lt;&gt;"",S101&lt;&gt;"",T101&lt;&gt;""),O101,G101)</x:f>
        <x:v>FAIL</x:v>
      </x:c>
      <x:c r="V101" s="9" t="str">
        <x:f>IF(Q101&lt;&gt;"AGREED","",IF(P101="LABEL_ONLY",IF(AND(Q101="AGREED",P101="LABEL_ONLY",OR(O101="PASS",O101="FAIL"),R101&lt;&gt;"",S101&lt;&gt;"",T101&lt;&gt;""),"LABEL_APPLIED","INCOMPLETE_DECISION"),"RERUN_REQUIRED"))</x:f>
      </x:c>
    </x:row>
    <x:row r="102" ht="30" customHeight="1">
      <x:c r="A102" s="9" t="str">
        <x:v>I2-018-F03</x:v>
      </x:c>
      <x:c r="B102" s="9" t="str">
        <x:v>I2-018</x:v>
      </x:c>
      <x:c r="C102" s="9" t="str">
        <x:v>BATCH_01</x:v>
      </x:c>
      <x:c r="D102" s="9" t="str">
        <x:v>I2</x:v>
      </x:c>
      <x:c r="E102" s="9" t="n">
        <x:v>0</x:v>
      </x:c>
      <x:c r="F102" s="9" t="str">
        <x:v>I2.3.4(i)-(ii), Table 3</x:v>
      </x:c>
      <x:c r="G102" s="9" t="str">
        <x:v>FAIL</x:v>
      </x:c>
      <x:c r="H102" s="11" t="str">
        <x:v>IACS UR I2 Table 3 reference is missing.</x:v>
      </x:c>
      <x:c r="I102" s="10" t="str">
        <x:v>rdf/I2/I2-018/I2-018-F03.ttl</x:v>
      </x:c>
      <x:c r="J102" s="10" t="str">
        <x:v>de6891bb7902e9f9af694e138f51ee2ef7b11c8c74521eedf1707f7d2ff6fd10</x:v>
      </x:c>
      <x:c r="K102" s="13" t="str">
        <x:v>NOT_REVIEWED</x:v>
      </x:c>
      <x:c r="L102" s="13" t="str"/>
      <x:c r="M102" s="13" t="str"/>
      <x:c r="N102" s="13" t="str"/>
      <x:c r="O102" s="13" t="str"/>
      <x:c r="P102" s="13" t="str"/>
      <x:c r="Q102" s="13" t="str"/>
      <x:c r="R102" s="13" t="str"/>
      <x:c r="S102" s="13" t="str"/>
      <x:c r="T102" s="14" t="str"/>
      <x:c r="U102" s="9" t="str">
        <x:f>IF(AND(Q102="AGREED",P102="LABEL_ONLY",OR(O102="PASS",O102="FAIL"),R102&lt;&gt;"",S102&lt;&gt;"",T102&lt;&gt;""),O102,G102)</x:f>
        <x:v>FAIL</x:v>
      </x:c>
      <x:c r="V102" s="9" t="str">
        <x:f>IF(Q102&lt;&gt;"AGREED","",IF(P102="LABEL_ONLY",IF(AND(Q102="AGREED",P102="LABEL_ONLY",OR(O102="PASS",O102="FAIL"),R102&lt;&gt;"",S102&lt;&gt;"",T102&lt;&gt;""),"LABEL_APPLIED","INCOMPLETE_DECISION"),"RERUN_REQUIRED"))</x:f>
      </x:c>
    </x:row>
    <x:row r="103" ht="30" customHeight="1">
      <x:c r="A103" s="9" t="str">
        <x:v>I2-018-F04</x:v>
      </x:c>
      <x:c r="B103" s="9" t="str">
        <x:v>I2-018</x:v>
      </x:c>
      <x:c r="C103" s="9" t="str">
        <x:v>BATCH_01</x:v>
      </x:c>
      <x:c r="D103" s="9" t="str">
        <x:v>I2</x:v>
      </x:c>
      <x:c r="E103" s="9" t="n">
        <x:v>1</x:v>
      </x:c>
      <x:c r="F103" s="9" t="str">
        <x:v>I2.3.4(i)-(ii), Table 3</x:v>
      </x:c>
      <x:c r="G103" s="9" t="str">
        <x:v>FAIL</x:v>
      </x:c>
      <x:c r="H103" s="11" t="str">
        <x:v>Localized structural-member category selector is missing.</x:v>
      </x:c>
      <x:c r="I103" s="10" t="str">
        <x:v>rdf/I2/I2-018/I2-018-F04.ttl</x:v>
      </x:c>
      <x:c r="J103" s="10" t="str">
        <x:v>3173c133a436b6edd690c3d55e2652637eaa615a547947c2d88761d894782003</x:v>
      </x:c>
      <x:c r="K103" s="13" t="str">
        <x:v>NOT_REVIEWED</x:v>
      </x:c>
      <x:c r="L103" s="13" t="str"/>
      <x:c r="M103" s="13" t="str"/>
      <x:c r="N103" s="13" t="str"/>
      <x:c r="O103" s="13" t="str"/>
      <x:c r="P103" s="13" t="str"/>
      <x:c r="Q103" s="13" t="str"/>
      <x:c r="R103" s="13" t="str"/>
      <x:c r="S103" s="13" t="str"/>
      <x:c r="T103" s="14" t="str"/>
      <x:c r="U103" s="9" t="str">
        <x:f>IF(AND(Q103="AGREED",P103="LABEL_ONLY",OR(O103="PASS",O103="FAIL"),R103&lt;&gt;"",S103&lt;&gt;"",T103&lt;&gt;""),O103,G103)</x:f>
        <x:v>FAIL</x:v>
      </x:c>
      <x:c r="V103" s="9" t="str">
        <x:f>IF(Q103&lt;&gt;"AGREED","",IF(P103="LABEL_ONLY",IF(AND(Q103="AGREED",P103="LABEL_ONLY",OR(O103="PASS",O103="FAIL"),R103&lt;&gt;"",S103&lt;&gt;"",T103&lt;&gt;""),"LABEL_APPLIED","INCOMPLETE_DECISION"),"RERUN_REQUIRED"))</x:f>
      </x:c>
    </x:row>
    <x:row r="104" ht="30" customHeight="1">
      <x:c r="A104" s="9" t="str">
        <x:v>I2-018-F05</x:v>
      </x:c>
      <x:c r="B104" s="9" t="str">
        <x:v>I2-018</x:v>
      </x:c>
      <x:c r="C104" s="9" t="str">
        <x:v>BATCH_01</x:v>
      </x:c>
      <x:c r="D104" s="9" t="str">
        <x:v>I2</x:v>
      </x:c>
      <x:c r="E104" s="9" t="n">
        <x:v>0</x:v>
      </x:c>
      <x:c r="F104" s="9" t="str">
        <x:v>I2.3.4(i)-(ii), Table 3</x:v>
      </x:c>
      <x:c r="G104" s="9" t="str">
        <x:v>FAIL</x:v>
      </x:c>
      <x:c r="H104" s="11" t="str">
        <x:v>Table-lookup selection evidence is missing.</x:v>
      </x:c>
      <x:c r="I104" s="10" t="str">
        <x:v>rdf/I2/I2-018/I2-018-F05.ttl</x:v>
      </x:c>
      <x:c r="J104" s="10" t="str">
        <x:v>2b47a10b500d3fef50767fc7e291f117c75bb89dcac605fa50821047007e1315</x:v>
      </x:c>
      <x:c r="K104" s="13" t="str">
        <x:v>NOT_REVIEWED</x:v>
      </x:c>
      <x:c r="L104" s="13" t="str"/>
      <x:c r="M104" s="13" t="str"/>
      <x:c r="N104" s="13" t="str"/>
      <x:c r="O104" s="13" t="str"/>
      <x:c r="P104" s="13" t="str"/>
      <x:c r="Q104" s="13" t="str"/>
      <x:c r="R104" s="13" t="str"/>
      <x:c r="S104" s="13" t="str"/>
      <x:c r="T104" s="14" t="str"/>
      <x:c r="U104" s="9" t="str">
        <x:f>IF(AND(Q104="AGREED",P104="LABEL_ONLY",OR(O104="PASS",O104="FAIL"),R104&lt;&gt;"",S104&lt;&gt;"",T104&lt;&gt;""),O104,G104)</x:f>
        <x:v>FAIL</x:v>
      </x:c>
      <x:c r="V104" s="9" t="str">
        <x:f>IF(Q104&lt;&gt;"AGREED","",IF(P104="LABEL_ONLY",IF(AND(Q104="AGREED",P104="LABEL_ONLY",OR(O104="PASS",O104="FAIL"),R104&lt;&gt;"",S104&lt;&gt;"",T104&lt;&gt;""),"LABEL_APPLIED","INCOMPLETE_DECISION"),"RERUN_REQUIRED"))</x:f>
      </x:c>
    </x:row>
    <x:row r="105" ht="30" customHeight="1">
      <x:c r="A105" s="9" t="str">
        <x:v>I2-018-F06</x:v>
      </x:c>
      <x:c r="B105" s="9" t="str">
        <x:v>I2-018</x:v>
      </x:c>
      <x:c r="C105" s="9" t="str">
        <x:v>BATCH_01</x:v>
      </x:c>
      <x:c r="D105" s="9" t="str">
        <x:v>I2</x:v>
      </x:c>
      <x:c r="E105" s="9" t="n">
        <x:v>0</x:v>
      </x:c>
      <x:c r="F105" s="9" t="str">
        <x:v>I2.3.4(i)-(ii), Table 3</x:v>
      </x:c>
      <x:c r="G105" s="9" t="str">
        <x:v>FAIL</x:v>
      </x:c>
      <x:c r="H105" s="11" t="str">
        <x:v>Lookup case references the wrong IACS table.</x:v>
      </x:c>
      <x:c r="I105" s="10" t="str">
        <x:v>rdf/I2/I2-018/I2-018-F06.ttl</x:v>
      </x:c>
      <x:c r="J105" s="10" t="str">
        <x:v>75ede266cbba4e1deead37b2f0d2e33cef5813077fabf27f1f8eb03948fbc5ac</x:v>
      </x:c>
      <x:c r="K105" s="13" t="str">
        <x:v>NOT_REVIEWED</x:v>
      </x:c>
      <x:c r="L105" s="13" t="str"/>
      <x:c r="M105" s="13" t="str"/>
      <x:c r="N105" s="13" t="str"/>
      <x:c r="O105" s="13" t="str"/>
      <x:c r="P105" s="13" t="str"/>
      <x:c r="Q105" s="13" t="str"/>
      <x:c r="R105" s="13" t="str"/>
      <x:c r="S105" s="13" t="str"/>
      <x:c r="T105" s="14" t="str"/>
      <x:c r="U105" s="9" t="str">
        <x:f>IF(AND(Q105="AGREED",P105="LABEL_ONLY",OR(O105="PASS",O105="FAIL"),R105&lt;&gt;"",S105&lt;&gt;"",T105&lt;&gt;""),O105,G105)</x:f>
        <x:v>FAIL</x:v>
      </x:c>
      <x:c r="V105" s="9" t="str">
        <x:f>IF(Q105&lt;&gt;"AGREED","",IF(P105="LABEL_ONLY",IF(AND(Q105="AGREED",P105="LABEL_ONLY",OR(O105="PASS",O105="FAIL"),R105&lt;&gt;"",S105&lt;&gt;"",T105&lt;&gt;""),"LABEL_APPLIED","INCOMPLETE_DECISION"),"RERUN_REQUIRED"))</x:f>
      </x:c>
    </x:row>
    <x:row r="106" ht="30" customHeight="1">
      <x:c r="A106" s="9" t="str">
        <x:v>I2-018-P01</x:v>
      </x:c>
      <x:c r="B106" s="9" t="str">
        <x:v>I2-018</x:v>
      </x:c>
      <x:c r="C106" s="9" t="str">
        <x:v>BATCH_01</x:v>
      </x:c>
      <x:c r="D106" s="9" t="str">
        <x:v>I2</x:v>
      </x:c>
      <x:c r="E106" s="9" t="n">
        <x:v>0</x:v>
      </x:c>
      <x:c r="F106" s="9" t="str">
        <x:v>I2.3.4(i)-(ii), Table 3</x:v>
      </x:c>
      <x:c r="G106" s="9" t="str">
        <x:v>PASS</x:v>
      </x:c>
      <x:c r="H106" s="11" t="str">
        <x:v>Bottom-structure frame Table-3 case has correct Pavg and constant PPFs=1.0 with frozen table reference and evidence.</x:v>
      </x:c>
      <x:c r="I106" s="10" t="str">
        <x:v>rdf/I2/I2-018/I2-018-P01.ttl</x:v>
      </x:c>
      <x:c r="J106" s="10" t="str">
        <x:v>9b5cd28b13a9a7afb6607199f6604d1d64d68a95071d5e20940b5baff96aa222</x:v>
      </x:c>
      <x:c r="K106" s="13" t="str">
        <x:v>NOT_REVIEWED</x:v>
      </x:c>
      <x:c r="L106" s="13" t="str"/>
      <x:c r="M106" s="13" t="str"/>
      <x:c r="N106" s="13" t="str"/>
      <x:c r="O106" s="13" t="str"/>
      <x:c r="P106" s="13" t="str"/>
      <x:c r="Q106" s="13" t="str"/>
      <x:c r="R106" s="13" t="str"/>
      <x:c r="S106" s="13" t="str"/>
      <x:c r="T106" s="14" t="str"/>
      <x:c r="U106" s="9" t="str">
        <x:f>IF(AND(Q106="AGREED",P106="LABEL_ONLY",OR(O106="PASS",O106="FAIL"),R106&lt;&gt;"",S106&lt;&gt;"",T106&lt;&gt;""),O106,G106)</x:f>
        <x:v>PASS</x:v>
      </x:c>
      <x:c r="V106" s="9" t="str">
        <x:f>IF(Q106&lt;&gt;"AGREED","",IF(P106="LABEL_ONLY",IF(AND(Q106="AGREED",P106="LABEL_ONLY",OR(O106="PASS",O106="FAIL"),R106&lt;&gt;"",S106&lt;&gt;"",T106&lt;&gt;""),"LABEL_APPLIED","INCOMPLETE_DECISION"),"RERUN_REQUIRED"))</x:f>
      </x:c>
    </x:row>
    <x:row r="107" ht="30" customHeight="1">
      <x:c r="A107" s="9" t="str">
        <x:v>I2-018-P02</x:v>
      </x:c>
      <x:c r="B107" s="9" t="str">
        <x:v>I2-018</x:v>
      </x:c>
      <x:c r="C107" s="9" t="str">
        <x:v>BATCH_01</x:v>
      </x:c>
      <x:c r="D107" s="9" t="str">
        <x:v>I2</x:v>
      </x:c>
      <x:c r="E107" s="9" t="n">
        <x:v>1</x:v>
      </x:c>
      <x:c r="F107" s="9" t="str">
        <x:v>I2.3.4(i)-(ii), Table 3</x:v>
      </x:c>
      <x:c r="G107" s="9" t="str">
        <x:v>PASS</x:v>
      </x:c>
      <x:c r="H107" s="11" t="str">
        <x:v>Different load-patch dimensions preserve Pavg=F/(b*w) and the bottom-structure Table-3 PPF of 1.0.</x:v>
      </x:c>
      <x:c r="I107" s="10" t="str">
        <x:v>rdf/I2/I2-018/I2-018-P02.ttl</x:v>
      </x:c>
      <x:c r="J107" s="10" t="str">
        <x:v>40528a87a85f8cc3d6bd642ff252b33db00304d9edf5f32b9698a81a4d1049d5</x:v>
      </x:c>
      <x:c r="K107" s="13" t="str">
        <x:v>NOT_REVIEWED</x:v>
      </x:c>
      <x:c r="L107" s="13" t="str"/>
      <x:c r="M107" s="13" t="str"/>
      <x:c r="N107" s="13" t="str"/>
      <x:c r="O107" s="13" t="str"/>
      <x:c r="P107" s="13" t="str"/>
      <x:c r="Q107" s="13" t="str"/>
      <x:c r="R107" s="13" t="str"/>
      <x:c r="S107" s="13" t="str"/>
      <x:c r="T107" s="14" t="str"/>
      <x:c r="U107" s="9" t="str">
        <x:f>IF(AND(Q107="AGREED",P107="LABEL_ONLY",OR(O107="PASS",O107="FAIL"),R107&lt;&gt;"",S107&lt;&gt;"",T107&lt;&gt;""),O107,G107)</x:f>
        <x:v>PASS</x:v>
      </x:c>
      <x:c r="V107" s="9" t="str">
        <x:f>IF(Q107&lt;&gt;"AGREED","",IF(P107="LABEL_ONLY",IF(AND(Q107="AGREED",P107="LABEL_ONLY",OR(O107="PASS",O107="FAIL"),R107&lt;&gt;"",S107&lt;&gt;"",T107&lt;&gt;""),"LABEL_APPLIED","INCOMPLETE_DECISION"),"RERUN_REQUIRED"))</x:f>
      </x:c>
    </x:row>
    <x:row r="108" ht="30" customHeight="1">
      <x:c r="A108" s="9" t="str">
        <x:v>I2-019-F01</x:v>
      </x:c>
      <x:c r="B108" s="9" t="str">
        <x:v>I2-019</x:v>
      </x:c>
      <x:c r="C108" s="9" t="str">
        <x:v>BATCH_04</x:v>
      </x:c>
      <x:c r="D108" s="9" t="str">
        <x:v>I2</x:v>
      </x:c>
      <x:c r="E108" s="9" t="n">
        <x:v>0</x:v>
      </x:c>
      <x:c r="F108" s="9" t="str">
        <x:v>I2.3.5(ii)</x:v>
      </x:c>
      <x:c r="G108" s="9" t="str">
        <x:v>FAIL</x:v>
      </x:c>
      <x:c r="H108" s="11" t="str">
        <x:v>Selected factor 1.2 is below a represented maximum of 1.4.</x:v>
      </x:c>
      <x:c r="I108" s="10" t="str">
        <x:v>rdf/I2/I2-019/I2-019-F01.ttl</x:v>
      </x:c>
      <x:c r="J108" s="10" t="str">
        <x:v>eb99e281ba0c253938e5970033c181bb1fe53f3f22063450fedf4f9d6cc8b66a</x:v>
      </x:c>
      <x:c r="K108" s="13" t="str">
        <x:v>NOT_REVIEWED</x:v>
      </x:c>
      <x:c r="L108" s="13" t="str"/>
      <x:c r="M108" s="13" t="str"/>
      <x:c r="N108" s="13" t="str"/>
      <x:c r="O108" s="13" t="str"/>
      <x:c r="P108" s="13" t="str"/>
      <x:c r="Q108" s="13" t="str"/>
      <x:c r="R108" s="13" t="str"/>
      <x:c r="S108" s="13" t="str"/>
      <x:c r="T108" s="14" t="str"/>
      <x:c r="U108" s="9" t="str">
        <x:f>IF(AND(Q108="AGREED",P108="LABEL_ONLY",OR(O108="PASS",O108="FAIL"),R108&lt;&gt;"",S108&lt;&gt;"",T108&lt;&gt;""),O108,G108)</x:f>
        <x:v>FAIL</x:v>
      </x:c>
      <x:c r="V108" s="9" t="str">
        <x:f>IF(Q108&lt;&gt;"AGREED","",IF(P108="LABEL_ONLY",IF(AND(Q108="AGREED",P108="LABEL_ONLY",OR(O108="PASS",O108="FAIL"),R108&lt;&gt;"",S108&lt;&gt;"",T108&lt;&gt;""),"LABEL_APPLIED","INCOMPLETE_DECISION"),"RERUN_REQUIRED"))</x:f>
      </x:c>
    </x:row>
    <x:row r="109" ht="30" customHeight="1">
      <x:c r="A109" s="9" t="str">
        <x:v>I2-019-F02</x:v>
      </x:c>
      <x:c r="B109" s="9" t="str">
        <x:v>I2-019</x:v>
      </x:c>
      <x:c r="C109" s="9" t="str">
        <x:v>BATCH_04</x:v>
      </x:c>
      <x:c r="D109" s="9" t="str">
        <x:v>I2</x:v>
      </x:c>
      <x:c r="E109" s="9" t="n">
        <x:v>1</x:v>
      </x:c>
      <x:c r="F109" s="9" t="str">
        <x:v>I2.3.5(ii)</x:v>
      </x:c>
      <x:c r="G109" s="9" t="str">
        <x:v>FAIL</x:v>
      </x:c>
      <x:c r="H109" s="11" t="str">
        <x:v>Selected factor 1.6 is not equal to the represented maximum 1.4.</x:v>
      </x:c>
      <x:c r="I109" s="10" t="str">
        <x:v>rdf/I2/I2-019/I2-019-F02.ttl</x:v>
      </x:c>
      <x:c r="J109" s="10" t="str">
        <x:v>4cd0b229c0aed766e2ae52758c184d59fa65a0a5f3f009aafb2aca7b22b162fa</x:v>
      </x:c>
      <x:c r="K109" s="13" t="str">
        <x:v>REVIEWED</x:v>
      </x:c>
      <x:c r="L109" s="13" t="str">
        <x:v>YES</x:v>
      </x:c>
      <x:c r="M109" s="13" t="str">
        <x:v>YES</x:v>
      </x:c>
      <x:c r="N109" s="13" t="str">
        <x:v>YES</x:v>
      </x:c>
      <x:c r="O109" s="13"/>
      <x:c r="P109" s="13"/>
      <x:c r="Q109" s="13"/>
      <x:c r="R109" s="13" t="str">
        <x:v>AI-assisted draft</x:v>
      </x:c>
      <x:c r="S109" s="105" t="n">
        <x:v>46281</x:v>
      </x:c>
      <x:c r="T109" s="14" t="str">
        <x:v>Valid failure: the selected factor is lower than the maximum factor among the spanned areas.</x:v>
      </x:c>
      <x:c r="U109" s="9" t="str">
        <x:f>IF(AND(Q109="AGREED",P109="LABEL_ONLY",OR(O109="PASS",O109="FAIL"),R109&lt;&gt;"",S109&lt;&gt;"",T109&lt;&gt;""),O109,G109)</x:f>
        <x:v>FAIL</x:v>
      </x:c>
      <x:c r="V109" s="9" t="str">
        <x:f>IF(Q109&lt;&gt;"AGREED","",IF(P109="LABEL_ONLY",IF(AND(Q109="AGREED",P109="LABEL_ONLY",OR(O109="PASS",O109="FAIL"),R109&lt;&gt;"",S109&lt;&gt;"",T109&lt;&gt;""),"LABEL_APPLIED","INCOMPLETE_DECISION"),"RERUN_REQUIRED"))</x:f>
      </x:c>
    </x:row>
    <x:row r="110" ht="30" customHeight="1">
      <x:c r="A110" s="9" t="str">
        <x:v>I2-019-F03</x:v>
      </x:c>
      <x:c r="B110" s="9" t="str">
        <x:v>I2-019</x:v>
      </x:c>
      <x:c r="C110" s="9" t="str">
        <x:v>BATCH_04</x:v>
      </x:c>
      <x:c r="D110" s="9" t="str">
        <x:v>I2</x:v>
      </x:c>
      <x:c r="E110" s="9" t="n">
        <x:v>0</x:v>
      </x:c>
      <x:c r="F110" s="9" t="str">
        <x:v>I2.3.5(ii)</x:v>
      </x:c>
      <x:c r="G110" s="9" t="str">
        <x:v>FAIL</x:v>
      </x:c>
      <x:c r="H110" s="11" t="str">
        <x:v>The required selectedHullAreaFactor result is missing.</x:v>
      </x:c>
      <x:c r="I110" s="10" t="str">
        <x:v>rdf/I2/I2-019/I2-019-F03.ttl</x:v>
      </x:c>
      <x:c r="J110" s="10" t="str">
        <x:v>cd41094a7642fe690e78bdc61e5b1c90672d76f22abb2258817c8d4560b1fe3c</x:v>
      </x:c>
      <x:c r="K110" s="13" t="str">
        <x:v>NOT_REVIEWED</x:v>
      </x:c>
      <x:c r="L110" s="13" t="str"/>
      <x:c r="M110" s="13" t="str"/>
      <x:c r="N110" s="13" t="str"/>
      <x:c r="O110" s="13" t="str"/>
      <x:c r="P110" s="13" t="str"/>
      <x:c r="Q110" s="13" t="str"/>
      <x:c r="R110" s="13" t="str"/>
      <x:c r="S110" s="13" t="str"/>
      <x:c r="T110" s="14" t="str"/>
      <x:c r="U110" s="9" t="str">
        <x:f>IF(AND(Q110="AGREED",P110="LABEL_ONLY",OR(O110="PASS",O110="FAIL"),R110&lt;&gt;"",S110&lt;&gt;"",T110&lt;&gt;""),O110,G110)</x:f>
        <x:v>FAIL</x:v>
      </x:c>
      <x:c r="V110" s="9" t="str">
        <x:f>IF(Q110&lt;&gt;"AGREED","",IF(P110="LABEL_ONLY",IF(AND(Q110="AGREED",P110="LABEL_ONLY",OR(O110="PASS",O110="FAIL"),R110&lt;&gt;"",S110&lt;&gt;"",T110&lt;&gt;""),"LABEL_APPLIED","INCOMPLETE_DECISION"),"RERUN_REQUIRED"))</x:f>
      </x:c>
    </x:row>
    <x:row r="111" ht="30" customHeight="1">
      <x:c r="A111" s="9" t="str">
        <x:v>I2-019-F04</x:v>
      </x:c>
      <x:c r="B111" s="9" t="str">
        <x:v>I2-019</x:v>
      </x:c>
      <x:c r="C111" s="9" t="str">
        <x:v>BATCH_04</x:v>
      </x:c>
      <x:c r="D111" s="9" t="str">
        <x:v>I2</x:v>
      </x:c>
      <x:c r="E111" s="9" t="n">
        <x:v>0</x:v>
      </x:c>
      <x:c r="F111" s="9" t="str">
        <x:v>I2.3.5(ii)</x:v>
      </x:c>
      <x:c r="G111" s="9" t="str">
        <x:v>FAIL</x:v>
      </x:c>
      <x:c r="H111" s="11" t="str">
        <x:v>One spanned area lacks its factor because that factor is attached to the ship instead of the hullAreaValue.</x:v>
      </x:c>
      <x:c r="I111" s="10" t="str">
        <x:v>rdf/I2/I2-019/I2-019-F04.ttl</x:v>
      </x:c>
      <x:c r="J111" s="10" t="str">
        <x:v>cdbf99d4713ff3fa04ad61244563ba889ab1a9a69ce24b483746850e907403b2</x:v>
      </x:c>
      <x:c r="K111" s="13" t="str">
        <x:v>NOT_REVIEWED</x:v>
      </x:c>
      <x:c r="L111" s="13" t="str"/>
      <x:c r="M111" s="13" t="str"/>
      <x:c r="N111" s="13" t="str"/>
      <x:c r="O111" s="13" t="str"/>
      <x:c r="P111" s="13" t="str"/>
      <x:c r="Q111" s="13" t="str"/>
      <x:c r="R111" s="13" t="str"/>
      <x:c r="S111" s="13" t="str"/>
      <x:c r="T111" s="14" t="str"/>
      <x:c r="U111" s="9" t="str">
        <x:f>IF(AND(Q111="AGREED",P111="LABEL_ONLY",OR(O111="PASS",O111="FAIL"),R111&lt;&gt;"",S111&lt;&gt;"",T111&lt;&gt;""),O111,G111)</x:f>
        <x:v>FAIL</x:v>
      </x:c>
      <x:c r="V111" s="9" t="str">
        <x:f>IF(Q111&lt;&gt;"AGREED","",IF(P111="LABEL_ONLY",IF(AND(Q111="AGREED",P111="LABEL_ONLY",OR(O111="PASS",O111="FAIL"),R111&lt;&gt;"",S111&lt;&gt;"",T111&lt;&gt;""),"LABEL_APPLIED","INCOMPLETE_DECISION"),"RERUN_REQUIRED"))</x:f>
      </x:c>
    </x:row>
    <x:row r="112" ht="30" customHeight="1">
      <x:c r="A112" s="9" t="str">
        <x:v>I2-019-P01</x:v>
      </x:c>
      <x:c r="B112" s="9" t="str">
        <x:v>I2-019</x:v>
      </x:c>
      <x:c r="C112" s="9" t="str">
        <x:v>BATCH_04</x:v>
      </x:c>
      <x:c r="D112" s="9" t="str">
        <x:v>I2</x:v>
      </x:c>
      <x:c r="E112" s="9" t="n">
        <x:v>0</x:v>
      </x:c>
      <x:c r="F112" s="9" t="str">
        <x:v>I2.3.5(ii)</x:v>
      </x:c>
      <x:c r="G112" s="9" t="str">
        <x:v>PASS</x:v>
      </x:c>
      <x:c r="H112" s="11" t="str">
        <x:v>A member spanning one represented area selects that area's factor.</x:v>
      </x:c>
      <x:c r="I112" s="10" t="str">
        <x:v>rdf/I2/I2-019/I2-019-P01.ttl</x:v>
      </x:c>
      <x:c r="J112" s="10" t="str">
        <x:v>733a3a7d0afda9b7be1f3cb82a9e65bd072051b0b8abd4ca4217745d7e8c80d8</x:v>
      </x:c>
      <x:c r="K112" s="13" t="str">
        <x:v>NOT_REVIEWED</x:v>
      </x:c>
      <x:c r="L112" s="13" t="str"/>
      <x:c r="M112" s="13" t="str"/>
      <x:c r="N112" s="13" t="str"/>
      <x:c r="O112" s="13" t="str"/>
      <x:c r="P112" s="13" t="str"/>
      <x:c r="Q112" s="13" t="str"/>
      <x:c r="R112" s="13" t="str"/>
      <x:c r="S112" s="13" t="str"/>
      <x:c r="T112" s="14" t="str"/>
      <x:c r="U112" s="9" t="str">
        <x:f>IF(AND(Q112="AGREED",P112="LABEL_ONLY",OR(O112="PASS",O112="FAIL"),R112&lt;&gt;"",S112&lt;&gt;"",T112&lt;&gt;""),O112,G112)</x:f>
        <x:v>PASS</x:v>
      </x:c>
      <x:c r="V112" s="9" t="str">
        <x:f>IF(Q112&lt;&gt;"AGREED","",IF(P112="LABEL_ONLY",IF(AND(Q112="AGREED",P112="LABEL_ONLY",OR(O112="PASS",O112="FAIL"),R112&lt;&gt;"",S112&lt;&gt;"",T112&lt;&gt;""),"LABEL_APPLIED","INCOMPLETE_DECISION"),"RERUN_REQUIRED"))</x:f>
      </x:c>
    </x:row>
    <x:row r="113" ht="30" customHeight="1">
      <x:c r="A113" s="9" t="str">
        <x:v>I2-019-P02</x:v>
      </x:c>
      <x:c r="B113" s="9" t="str">
        <x:v>I2-019</x:v>
      </x:c>
      <x:c r="C113" s="9" t="str">
        <x:v>BATCH_04</x:v>
      </x:c>
      <x:c r="D113" s="9" t="str">
        <x:v>I2</x:v>
      </x:c>
      <x:c r="E113" s="9" t="n">
        <x:v>1</x:v>
      </x:c>
      <x:c r="F113" s="9" t="str">
        <x:v>I2.3.5(ii)</x:v>
      </x:c>
      <x:c r="G113" s="9" t="str">
        <x:v>PASS</x:v>
      </x:c>
      <x:c r="H113" s="11" t="str">
        <x:v>A member spanning factors 1.0, 1.4 and 1.2 selects the maximum 1.4.</x:v>
      </x:c>
      <x:c r="I113" s="10" t="str">
        <x:v>rdf/I2/I2-019/I2-019-P02.ttl</x:v>
      </x:c>
      <x:c r="J113" s="10" t="str">
        <x:v>28881496ac61dc69758d285ebd3285d279c2c714e58a9def2a54fdeec74130f9</x:v>
      </x:c>
      <x:c r="K113" s="13" t="str">
        <x:v>REVIEWED</x:v>
      </x:c>
      <x:c r="L113" s="13" t="str">
        <x:v>YES</x:v>
      </x:c>
      <x:c r="M113" s="13" t="str">
        <x:v>YES</x:v>
      </x:c>
      <x:c r="N113" s="13" t="str">
        <x:v>YES</x:v>
      </x:c>
      <x:c r="O113" s="13"/>
      <x:c r="P113" s="13"/>
      <x:c r="Q113" s="13"/>
      <x:c r="R113" s="13" t="str">
        <x:v>AI-assisted draft</x:v>
      </x:c>
      <x:c r="S113" s="105" t="n">
        <x:v>46281</x:v>
      </x:c>
      <x:c r="T113" s="14" t="str">
        <x:v>Valid PASS: the selected hull-area factor equals the largest factor among the two spanned areas.</x:v>
      </x:c>
      <x:c r="U113" s="9" t="str">
        <x:f>IF(AND(Q113="AGREED",P113="LABEL_ONLY",OR(O113="PASS",O113="FAIL"),R113&lt;&gt;"",S113&lt;&gt;"",T113&lt;&gt;""),O113,G113)</x:f>
        <x:v>PASS</x:v>
      </x:c>
      <x:c r="V113" s="9" t="str">
        <x:f>IF(Q113&lt;&gt;"AGREED","",IF(P113="LABEL_ONLY",IF(AND(Q113="AGREED",P113="LABEL_ONLY",OR(O113="PASS",O113="FAIL"),R113&lt;&gt;"",S113&lt;&gt;"",T113&lt;&gt;""),"LABEL_APPLIED","INCOMPLETE_DECISION"),"RERUN_REQUIRED"))</x:f>
      </x:c>
    </x:row>
    <x:row r="114" ht="30" customHeight="1">
      <x:c r="A114" s="9" t="str">
        <x:v>I2-021-F-F01</x:v>
      </x:c>
      <x:c r="B114" s="9" t="str">
        <x:v>I2-021</x:v>
      </x:c>
      <x:c r="C114" s="9" t="str">
        <x:v>BATCH_23</x:v>
      </x:c>
      <x:c r="D114" s="9" t="str">
        <x:v>I2</x:v>
      </x:c>
      <x:c r="E114" s="9" t="n">
        <x:v>1</x:v>
      </x:c>
      <x:c r="F114" s="9" t="str">
        <x:v>I2.4.1</x:v>
      </x:c>
      <x:c r="G114" s="9" t="str">
        <x:v>FAIL</x:v>
      </x:c>
      <x:c r="H114" s="11" t="str">
        <x:v>Reported shell thickness is below tnet+ts.</x:v>
      </x:c>
      <x:c r="I114" s="10" t="str">
        <x:v>rdf/I2/I2-021/I2-021-F-F01.ttl</x:v>
      </x:c>
      <x:c r="J114" s="10" t="str">
        <x:v>0e736c0ccea552bbb3bceb85e13701beff0c576fc878146cd47ccfcedc136e73</x:v>
      </x:c>
      <x:c r="K114" s="13" t="str">
        <x:v>NOT_REVIEWED</x:v>
      </x:c>
      <x:c r="L114" s="13" t="str"/>
      <x:c r="M114" s="13" t="str"/>
      <x:c r="N114" s="13" t="str"/>
      <x:c r="O114" s="13" t="str"/>
      <x:c r="P114" s="13" t="str"/>
      <x:c r="Q114" s="13" t="str"/>
      <x:c r="R114" s="13" t="str"/>
      <x:c r="S114" s="13" t="str"/>
      <x:c r="T114" s="14" t="str"/>
      <x:c r="U114" s="9" t="str">
        <x:f>IF(AND(Q114="AGREED",P114="LABEL_ONLY",OR(O114="PASS",O114="FAIL"),R114&lt;&gt;"",S114&lt;&gt;"",T114&lt;&gt;""),O114,G114)</x:f>
        <x:v>FAIL</x:v>
      </x:c>
      <x:c r="V114" s="9" t="str">
        <x:f>IF(Q114&lt;&gt;"AGREED","",IF(P114="LABEL_ONLY",IF(AND(Q114="AGREED",P114="LABEL_ONLY",OR(O114="PASS",O114="FAIL"),R114&lt;&gt;"",S114&lt;&gt;"",T114&lt;&gt;""),"LABEL_APPLIED","INCOMPLETE_DECISION"),"RERUN_REQUIRED"))</x:f>
      </x:c>
    </x:row>
    <x:row r="115" ht="30" customHeight="1">
      <x:c r="A115" s="9" t="str">
        <x:v>I2-021-F-F02</x:v>
      </x:c>
      <x:c r="B115" s="9" t="str">
        <x:v>I2-021</x:v>
      </x:c>
      <x:c r="C115" s="9" t="str">
        <x:v>BATCH_23</x:v>
      </x:c>
      <x:c r="D115" s="9" t="str">
        <x:v>I2</x:v>
      </x:c>
      <x:c r="E115" s="9" t="n">
        <x:v>0</x:v>
      </x:c>
      <x:c r="F115" s="9" t="str">
        <x:v>I2.4.1</x:v>
      </x:c>
      <x:c r="G115" s="9" t="str">
        <x:v>FAIL</x:v>
      </x:c>
      <x:c r="H115" s="11" t="str">
        <x:v>Reported shell thickness is above tnet+ts rather than equal to the required expression.</x:v>
      </x:c>
      <x:c r="I115" s="10" t="str">
        <x:v>rdf/I2/I2-021/I2-021-F-F02.ttl</x:v>
      </x:c>
      <x:c r="J115" s="10" t="str">
        <x:v>1298fb8165b649d79551a229e372c63f8cc657bbaf332710ccd6a647b257fdb2</x:v>
      </x:c>
      <x:c r="K115" s="13" t="str">
        <x:v>NOT_REVIEWED</x:v>
      </x:c>
      <x:c r="L115" s="13" t="str"/>
      <x:c r="M115" s="13" t="str"/>
      <x:c r="N115" s="13" t="str"/>
      <x:c r="O115" s="13" t="str"/>
      <x:c r="P115" s="13" t="str"/>
      <x:c r="Q115" s="13" t="str"/>
      <x:c r="R115" s="13" t="str"/>
      <x:c r="S115" s="13" t="str"/>
      <x:c r="T115" s="14" t="str"/>
      <x:c r="U115" s="9" t="str">
        <x:f>IF(AND(Q115="AGREED",P115="LABEL_ONLY",OR(O115="PASS",O115="FAIL"),R115&lt;&gt;"",S115&lt;&gt;"",T115&lt;&gt;""),O115,G115)</x:f>
        <x:v>FAIL</x:v>
      </x:c>
      <x:c r="V115" s="9" t="str">
        <x:f>IF(Q115&lt;&gt;"AGREED","",IF(P115="LABEL_ONLY",IF(AND(Q115="AGREED",P115="LABEL_ONLY",OR(O115="PASS",O115="FAIL"),R115&lt;&gt;"",S115&lt;&gt;"",T115&lt;&gt;""),"LABEL_APPLIED","INCOMPLETE_DECISION"),"RERUN_REQUIRED"))</x:f>
      </x:c>
    </x:row>
    <x:row r="116" ht="30" customHeight="1">
      <x:c r="A116" s="9" t="str">
        <x:v>I2-021-F-F03</x:v>
      </x:c>
      <x:c r="B116" s="9" t="str">
        <x:v>I2-021</x:v>
      </x:c>
      <x:c r="C116" s="9" t="str">
        <x:v>BATCH_23</x:v>
      </x:c>
      <x:c r="D116" s="9" t="str">
        <x:v>I2</x:v>
      </x:c>
      <x:c r="E116" s="9" t="n">
        <x:v>0</x:v>
      </x:c>
      <x:c r="F116" s="9" t="str">
        <x:v>I2.4.1</x:v>
      </x:c>
      <x:c r="G116" s="9" t="str">
        <x:v>FAIL</x:v>
      </x:c>
      <x:c r="H116" s="11" t="str">
        <x:v>Required corrosion/abrasion allowance operand is missing.</x:v>
      </x:c>
      <x:c r="I116" s="10" t="str">
        <x:v>rdf/I2/I2-021/I2-021-F-F03.ttl</x:v>
      </x:c>
      <x:c r="J116" s="10" t="str">
        <x:v>8bf1808290e73dd9f2fde188359809c235f37a6af630d70fca66cf60fd96f845</x:v>
      </x:c>
      <x:c r="K116" s="13" t="str">
        <x:v>NOT_REVIEWED</x:v>
      </x:c>
      <x:c r="L116" s="13" t="str"/>
      <x:c r="M116" s="13" t="str"/>
      <x:c r="N116" s="13" t="str"/>
      <x:c r="O116" s="13" t="str"/>
      <x:c r="P116" s="13" t="str"/>
      <x:c r="Q116" s="13" t="str"/>
      <x:c r="R116" s="13" t="str"/>
      <x:c r="S116" s="13" t="str"/>
      <x:c r="T116" s="14" t="str"/>
      <x:c r="U116" s="9" t="str">
        <x:f>IF(AND(Q116="AGREED",P116="LABEL_ONLY",OR(O116="PASS",O116="FAIL"),R116&lt;&gt;"",S116&lt;&gt;"",T116&lt;&gt;""),O116,G116)</x:f>
        <x:v>FAIL</x:v>
      </x:c>
      <x:c r="V116" s="9" t="str">
        <x:f>IF(Q116&lt;&gt;"AGREED","",IF(P116="LABEL_ONLY",IF(AND(Q116="AGREED",P116="LABEL_ONLY",OR(O116="PASS",O116="FAIL"),R116&lt;&gt;"",S116&lt;&gt;"",T116&lt;&gt;""),"LABEL_APPLIED","INCOMPLETE_DECISION"),"RERUN_REQUIRED"))</x:f>
      </x:c>
    </x:row>
    <x:row r="117" ht="30" customHeight="1">
      <x:c r="A117" s="9" t="str">
        <x:v>I2-021-F-F04</x:v>
      </x:c>
      <x:c r="B117" s="9" t="str">
        <x:v>I2-021</x:v>
      </x:c>
      <x:c r="C117" s="9" t="str">
        <x:v>BATCH_23</x:v>
      </x:c>
      <x:c r="D117" s="9" t="str">
        <x:v>I2</x:v>
      </x:c>
      <x:c r="E117" s="9" t="n">
        <x:v>0</x:v>
      </x:c>
      <x:c r="F117" s="9" t="str">
        <x:v>I2.4.1</x:v>
      </x:c>
      <x:c r="G117" s="9" t="str">
        <x:v>FAIL</x:v>
      </x:c>
      <x:c r="H117" s="11" t="str">
        <x:v>Thickness result is encoded with the wrong unit.</x:v>
      </x:c>
      <x:c r="I117" s="10" t="str">
        <x:v>rdf/I2/I2-021/I2-021-F-F04.ttl</x:v>
      </x:c>
      <x:c r="J117" s="10" t="str">
        <x:v>230f2477a2fb399737dc76d5b137f04738963b68cf46695f46b6f41f985675bc</x:v>
      </x:c>
      <x:c r="K117" s="13" t="str">
        <x:v>NOT_REVIEWED</x:v>
      </x:c>
      <x:c r="L117" s="13" t="str"/>
      <x:c r="M117" s="13" t="str"/>
      <x:c r="N117" s="13" t="str"/>
      <x:c r="O117" s="13" t="str"/>
      <x:c r="P117" s="13" t="str"/>
      <x:c r="Q117" s="13" t="str"/>
      <x:c r="R117" s="13" t="str"/>
      <x:c r="S117" s="13" t="str"/>
      <x:c r="T117" s="14" t="str"/>
      <x:c r="U117" s="9" t="str">
        <x:f>IF(AND(Q117="AGREED",P117="LABEL_ONLY",OR(O117="PASS",O117="FAIL"),R117&lt;&gt;"",S117&lt;&gt;"",T117&lt;&gt;""),O117,G117)</x:f>
        <x:v>FAIL</x:v>
      </x:c>
      <x:c r="V117" s="9" t="str">
        <x:f>IF(Q117&lt;&gt;"AGREED","",IF(P117="LABEL_ONLY",IF(AND(Q117="AGREED",P117="LABEL_ONLY",OR(O117="PASS",O117="FAIL"),R117&lt;&gt;"",S117&lt;&gt;"",T117&lt;&gt;""),"LABEL_APPLIED","INCOMPLETE_DECISION"),"RERUN_REQUIRED"))</x:f>
      </x:c>
    </x:row>
    <x:row r="118" ht="30" customHeight="1">
      <x:c r="A118" s="9" t="str">
        <x:v>I2-021-F-P01</x:v>
      </x:c>
      <x:c r="B118" s="9" t="str">
        <x:v>I2-021</x:v>
      </x:c>
      <x:c r="C118" s="9" t="str">
        <x:v>BATCH_23</x:v>
      </x:c>
      <x:c r="D118" s="9" t="str">
        <x:v>I2</x:v>
      </x:c>
      <x:c r="E118" s="9" t="n">
        <x:v>0</x:v>
      </x:c>
      <x:c r="F118" s="9" t="str">
        <x:v>I2.4.1</x:v>
      </x:c>
      <x:c r="G118" s="9" t="str">
        <x:v>PASS</x:v>
      </x:c>
      <x:c r="H118" s="11" t="str">
        <x:v>Shell thickness equals tnet plus corrosion/abrasion allowance after mm-to-m conversion required by frozen R13 units.</x:v>
      </x:c>
      <x:c r="I118" s="10" t="str">
        <x:v>rdf/I2/I2-021/I2-021-F-P01.ttl</x:v>
      </x:c>
      <x:c r="J118" s="10" t="str">
        <x:v>6e39b8ee3e2293d139dff6dbf838893027bb6aa68a42c03bae0a9a4c7de5f642</x:v>
      </x:c>
      <x:c r="K118" s="13" t="str">
        <x:v>NOT_REVIEWED</x:v>
      </x:c>
      <x:c r="L118" s="13" t="str"/>
      <x:c r="M118" s="13" t="str"/>
      <x:c r="N118" s="13" t="str"/>
      <x:c r="O118" s="13" t="str"/>
      <x:c r="P118" s="13" t="str"/>
      <x:c r="Q118" s="13" t="str"/>
      <x:c r="R118" s="13" t="str"/>
      <x:c r="S118" s="13" t="str"/>
      <x:c r="T118" s="14" t="str"/>
      <x:c r="U118" s="9" t="str">
        <x:f>IF(AND(Q118="AGREED",P118="LABEL_ONLY",OR(O118="PASS",O118="FAIL"),R118&lt;&gt;"",S118&lt;&gt;"",T118&lt;&gt;""),O118,G118)</x:f>
        <x:v>PASS</x:v>
      </x:c>
      <x:c r="V118" s="9" t="str">
        <x:f>IF(Q118&lt;&gt;"AGREED","",IF(P118="LABEL_ONLY",IF(AND(Q118="AGREED",P118="LABEL_ONLY",OR(O118="PASS",O118="FAIL"),R118&lt;&gt;"",S118&lt;&gt;"",T118&lt;&gt;""),"LABEL_APPLIED","INCOMPLETE_DECISION"),"RERUN_REQUIRED"))</x:f>
      </x:c>
    </x:row>
    <x:row r="119" ht="30" customHeight="1">
      <x:c r="A119" s="9" t="str">
        <x:v>I2-021-F-P02</x:v>
      </x:c>
      <x:c r="B119" s="9" t="str">
        <x:v>I2-021</x:v>
      </x:c>
      <x:c r="C119" s="9" t="str">
        <x:v>BATCH_23</x:v>
      </x:c>
      <x:c r="D119" s="9" t="str">
        <x:v>I2</x:v>
      </x:c>
      <x:c r="E119" s="9" t="n">
        <x:v>1</x:v>
      </x:c>
      <x:c r="F119" s="9" t="str">
        <x:v>I2.4.1</x:v>
      </x:c>
      <x:c r="G119" s="9" t="str">
        <x:v>PASS</x:v>
      </x:c>
      <x:c r="H119" s="11" t="str">
        <x:v>Zero corrosion allowance gives thickness exactly equal to net ice-load thickness.</x:v>
      </x:c>
      <x:c r="I119" s="10" t="str">
        <x:v>rdf/I2/I2-021/I2-021-F-P02.ttl</x:v>
      </x:c>
      <x:c r="J119" s="10" t="str">
        <x:v>ea65c3c02a95d6b66e02f98db1d8c44fb1ae63d951b73f61c3410c1172f296da</x:v>
      </x:c>
      <x:c r="K119" s="13" t="str">
        <x:v>NOT_REVIEWED</x:v>
      </x:c>
      <x:c r="L119" s="13" t="str"/>
      <x:c r="M119" s="13" t="str"/>
      <x:c r="N119" s="13" t="str"/>
      <x:c r="O119" s="13" t="str"/>
      <x:c r="P119" s="13" t="str"/>
      <x:c r="Q119" s="13" t="str"/>
      <x:c r="R119" s="13" t="str"/>
      <x:c r="S119" s="13" t="str"/>
      <x:c r="T119" s="14" t="str"/>
      <x:c r="U119" s="9" t="str">
        <x:f>IF(AND(Q119="AGREED",P119="LABEL_ONLY",OR(O119="PASS",O119="FAIL"),R119&lt;&gt;"",S119&lt;&gt;"",T119&lt;&gt;""),O119,G119)</x:f>
        <x:v>PASS</x:v>
      </x:c>
      <x:c r="V119" s="9" t="str">
        <x:f>IF(Q119&lt;&gt;"AGREED","",IF(P119="LABEL_ONLY",IF(AND(Q119="AGREED",P119="LABEL_ONLY",OR(O119="PASS",O119="FAIL"),R119&lt;&gt;"",S119&lt;&gt;"",T119&lt;&gt;""),"LABEL_APPLIED","INCOMPLETE_DECISION"),"RERUN_REQUIRED"))</x:f>
      </x:c>
    </x:row>
    <x:row r="120" ht="30" customHeight="1">
      <x:c r="A120" s="9" t="str">
        <x:v>I2-022-F01</x:v>
      </x:c>
      <x:c r="B120" s="9" t="str">
        <x:v>I2-022</x:v>
      </x:c>
      <x:c r="C120" s="9" t="str">
        <x:v>BATCH_20</x:v>
      </x:c>
      <x:c r="D120" s="9" t="str">
        <x:v>I2</x:v>
      </x:c>
      <x:c r="E120" s="9" t="n">
        <x:v>0</x:v>
      </x:c>
      <x:c r="F120" s="9" t="str">
        <x:v>I2.4.2 — transversely framed plating</x:v>
      </x:c>
      <x:c r="G120" s="9" t="str">
        <x:v>FAIL</x:v>
      </x:c>
      <x:c r="H120" s="11" t="str">
        <x:v>Applicable transverse plating is missing frameSpacing.</x:v>
      </x:c>
      <x:c r="I120" s="10" t="str">
        <x:v>rdf/I2/I2-022/I2-022-F01.ttl</x:v>
      </x:c>
      <x:c r="J120" s="10" t="str">
        <x:v>1cdaa5ce48b6ff4c276d7a6d04d36fdd42cdba3d03043cb60155bbf6760b2181</x:v>
      </x:c>
      <x:c r="K120" s="13" t="str">
        <x:v>NOT_REVIEWED</x:v>
      </x:c>
      <x:c r="L120" s="13" t="str"/>
      <x:c r="M120" s="13" t="str"/>
      <x:c r="N120" s="13" t="str"/>
      <x:c r="O120" s="13" t="str"/>
      <x:c r="P120" s="13" t="str"/>
      <x:c r="Q120" s="13" t="str"/>
      <x:c r="R120" s="13" t="str"/>
      <x:c r="S120" s="13" t="str"/>
      <x:c r="T120" s="14" t="str"/>
      <x:c r="U120" s="9" t="str">
        <x:f>IF(AND(Q120="AGREED",P120="LABEL_ONLY",OR(O120="PASS",O120="FAIL"),R120&lt;&gt;"",S120&lt;&gt;"",T120&lt;&gt;""),O120,G120)</x:f>
        <x:v>FAIL</x:v>
      </x:c>
      <x:c r="V120" s="9" t="str">
        <x:f>IF(Q120&lt;&gt;"AGREED","",IF(P120="LABEL_ONLY",IF(AND(Q120="AGREED",P120="LABEL_ONLY",OR(O120="PASS",O120="FAIL"),R120&lt;&gt;"",S120&lt;&gt;"",T120&lt;&gt;""),"LABEL_APPLIED","INCOMPLETE_DECISION"),"RERUN_REQUIRED"))</x:f>
      </x:c>
    </x:row>
    <x:row r="121" ht="30" customHeight="1">
      <x:c r="A121" s="9" t="str">
        <x:v>I2-022-F02</x:v>
      </x:c>
      <x:c r="B121" s="9" t="str">
        <x:v>I2-022</x:v>
      </x:c>
      <x:c r="C121" s="9" t="str">
        <x:v>BATCH_20</x:v>
      </x:c>
      <x:c r="D121" s="9" t="str">
        <x:v>I2</x:v>
      </x:c>
      <x:c r="E121" s="9" t="n">
        <x:v>1</x:v>
      </x:c>
      <x:c r="F121" s="9" t="str">
        <x:v>I2.4.2 — transversely framed plating</x:v>
      </x:c>
      <x:c r="G121" s="9" t="str">
        <x:v>FAIL</x:v>
      </x:c>
      <x:c r="H121" s="11" t="str">
        <x:v>Applicable transverse plating is missing the net-thickness result.</x:v>
      </x:c>
      <x:c r="I121" s="10" t="str">
        <x:v>rdf/I2/I2-022/I2-022-F02.ttl</x:v>
      </x:c>
      <x:c r="J121" s="10" t="str">
        <x:v>64a0e82f1ab7e3940d65fdeed0c9b0f6ad3d5362f1e7878effdea6071cc88f50</x:v>
      </x:c>
      <x:c r="K121" s="13" t="str">
        <x:v>NOT_REVIEWED</x:v>
      </x:c>
      <x:c r="L121" s="13" t="str"/>
      <x:c r="M121" s="13" t="str"/>
      <x:c r="N121" s="13" t="str"/>
      <x:c r="O121" s="13" t="str"/>
      <x:c r="P121" s="13" t="str"/>
      <x:c r="Q121" s="13" t="str"/>
      <x:c r="R121" s="13" t="str"/>
      <x:c r="S121" s="13" t="str"/>
      <x:c r="T121" s="14" t="str"/>
      <x:c r="U121" s="9" t="str">
        <x:f>IF(AND(Q121="AGREED",P121="LABEL_ONLY",OR(O121="PASS",O121="FAIL"),R121&lt;&gt;"",S121&lt;&gt;"",T121&lt;&gt;""),O121,G121)</x:f>
        <x:v>FAIL</x:v>
      </x:c>
      <x:c r="V121" s="9" t="str">
        <x:f>IF(Q121&lt;&gt;"AGREED","",IF(P121="LABEL_ONLY",IF(AND(Q121="AGREED",P121="LABEL_ONLY",OR(O121="PASS",O121="FAIL"),R121&lt;&gt;"",S121&lt;&gt;"",T121&lt;&gt;""),"LABEL_APPLIED","INCOMPLETE_DECISION"),"RERUN_REQUIRED"))</x:f>
      </x:c>
    </x:row>
    <x:row r="122" ht="30" customHeight="1">
      <x:c r="A122" s="9" t="str">
        <x:v>I2-022-F03</x:v>
      </x:c>
      <x:c r="B122" s="9" t="str">
        <x:v>I2-022</x:v>
      </x:c>
      <x:c r="C122" s="9" t="str">
        <x:v>BATCH_20</x:v>
      </x:c>
      <x:c r="D122" s="9" t="str">
        <x:v>I2</x:v>
      </x:c>
      <x:c r="E122" s="9" t="n">
        <x:v>0</x:v>
      </x:c>
      <x:c r="F122" s="9" t="str">
        <x:v>I2.4.2 — transversely framed plating</x:v>
      </x:c>
      <x:c r="G122" s="9" t="str">
        <x:v>FAIL</x:v>
      </x:c>
      <x:c r="H122" s="11" t="str">
        <x:v>Applicable transverse plating is missing peakPressureFactor.</x:v>
      </x:c>
      <x:c r="I122" s="10" t="str">
        <x:v>rdf/I2/I2-022/I2-022-F03.ttl</x:v>
      </x:c>
      <x:c r="J122" s="10" t="str">
        <x:v>1ccb9481fab77b2db9209ec4b2b8b0d6bce9a088dfa12085d00a05fbe6f1ddc6</x:v>
      </x:c>
      <x:c r="K122" s="13" t="str">
        <x:v>NOT_REVIEWED</x:v>
      </x:c>
      <x:c r="L122" s="13" t="str"/>
      <x:c r="M122" s="13" t="str"/>
      <x:c r="N122" s="13" t="str"/>
      <x:c r="O122" s="13" t="str"/>
      <x:c r="P122" s="13" t="str"/>
      <x:c r="Q122" s="13" t="str"/>
      <x:c r="R122" s="13" t="str"/>
      <x:c r="S122" s="13" t="str"/>
      <x:c r="T122" s="14" t="str"/>
      <x:c r="U122" s="9" t="str">
        <x:f>IF(AND(Q122="AGREED",P122="LABEL_ONLY",OR(O122="PASS",O122="FAIL"),R122&lt;&gt;"",S122&lt;&gt;"",T122&lt;&gt;""),O122,G122)</x:f>
        <x:v>FAIL</x:v>
      </x:c>
      <x:c r="V122" s="9" t="str">
        <x:f>IF(Q122&lt;&gt;"AGREED","",IF(P122="LABEL_ONLY",IF(AND(Q122="AGREED",P122="LABEL_ONLY",OR(O122="PASS",O122="FAIL"),R122&lt;&gt;"",S122&lt;&gt;"",T122&lt;&gt;""),"LABEL_APPLIED","INCOMPLETE_DECISION"),"RERUN_REQUIRED"))</x:f>
      </x:c>
    </x:row>
    <x:row r="123" ht="30" customHeight="1">
      <x:c r="A123" s="9" t="str">
        <x:v>I2-022-F04</x:v>
      </x:c>
      <x:c r="B123" s="9" t="str">
        <x:v>I2-022</x:v>
      </x:c>
      <x:c r="C123" s="9" t="str">
        <x:v>BATCH_20</x:v>
      </x:c>
      <x:c r="D123" s="9" t="str">
        <x:v>I2</x:v>
      </x:c>
      <x:c r="E123" s="9" t="n">
        <x:v>0</x:v>
      </x:c>
      <x:c r="F123" s="9" t="str">
        <x:v>I2.4.2 — transversely framed plating</x:v>
      </x:c>
      <x:c r="G123" s="9" t="str">
        <x:v>FAIL</x:v>
      </x:c>
      <x:c r="H123" s="11" t="str">
        <x:v>frameSpacing exists but is attached to the wrong owner.</x:v>
      </x:c>
      <x:c r="I123" s="10" t="str">
        <x:v>rdf/I2/I2-022/I2-022-F04.ttl</x:v>
      </x:c>
      <x:c r="J123" s="10" t="str">
        <x:v>9f1cc8d1c100e20ebe16ed7893af15c57b5e5d856e515487e481aef6472182eb</x:v>
      </x:c>
      <x:c r="K123" s="13" t="str">
        <x:v>NOT_REVIEWED</x:v>
      </x:c>
      <x:c r="L123" s="13" t="str"/>
      <x:c r="M123" s="13" t="str"/>
      <x:c r="N123" s="13" t="str"/>
      <x:c r="O123" s="13" t="str"/>
      <x:c r="P123" s="13" t="str"/>
      <x:c r="Q123" s="13" t="str"/>
      <x:c r="R123" s="13" t="str"/>
      <x:c r="S123" s="13" t="str"/>
      <x:c r="T123" s="14" t="str"/>
      <x:c r="U123" s="9" t="str">
        <x:f>IF(AND(Q123="AGREED",P123="LABEL_ONLY",OR(O123="PASS",O123="FAIL"),R123&lt;&gt;"",S123&lt;&gt;"",T123&lt;&gt;""),O123,G123)</x:f>
        <x:v>FAIL</x:v>
      </x:c>
      <x:c r="V123" s="9" t="str">
        <x:f>IF(Q123&lt;&gt;"AGREED","",IF(P123="LABEL_ONLY",IF(AND(Q123="AGREED",P123="LABEL_ONLY",OR(O123="PASS",O123="FAIL"),R123&lt;&gt;"",S123&lt;&gt;"",T123&lt;&gt;""),"LABEL_APPLIED","INCOMPLETE_DECISION"),"RERUN_REQUIRED"))</x:f>
      </x:c>
    </x:row>
    <x:row r="124" ht="30" customHeight="1">
      <x:c r="A124" s="9" t="str">
        <x:v>I2-022-F05</x:v>
      </x:c>
      <x:c r="B124" s="9" t="str">
        <x:v>I2-022</x:v>
      </x:c>
      <x:c r="C124" s="9" t="str">
        <x:v>BATCH_20</x:v>
      </x:c>
      <x:c r="D124" s="9" t="str">
        <x:v>I2</x:v>
      </x:c>
      <x:c r="E124" s="9" t="n">
        <x:v>0</x:v>
      </x:c>
      <x:c r="F124" s="9" t="str">
        <x:v>I2.4.2 — transversely framed plating</x:v>
      </x:c>
      <x:c r="G124" s="9" t="str">
        <x:v>FAIL</x:v>
      </x:c>
      <x:c r="H124" s="11" t="str">
        <x:v>Net-thickness result uses the wrong unit.</x:v>
      </x:c>
      <x:c r="I124" s="10" t="str">
        <x:v>rdf/I2/I2-022/I2-022-F05.ttl</x:v>
      </x:c>
      <x:c r="J124" s="10" t="str">
        <x:v>78e4e0f9db39946991dcf68a52b8aaae68151d24270d41e83c9dad420daf8dfa</x:v>
      </x:c>
      <x:c r="K124" s="13" t="str">
        <x:v>NOT_REVIEWED</x:v>
      </x:c>
      <x:c r="L124" s="13" t="str"/>
      <x:c r="M124" s="13" t="str"/>
      <x:c r="N124" s="13" t="str"/>
      <x:c r="O124" s="13" t="str"/>
      <x:c r="P124" s="13" t="str"/>
      <x:c r="Q124" s="13" t="str"/>
      <x:c r="R124" s="13" t="str"/>
      <x:c r="S124" s="13" t="str"/>
      <x:c r="T124" s="14" t="str"/>
      <x:c r="U124" s="9" t="str">
        <x:f>IF(AND(Q124="AGREED",P124="LABEL_ONLY",OR(O124="PASS",O124="FAIL"),R124&lt;&gt;"",S124&lt;&gt;"",T124&lt;&gt;""),O124,G124)</x:f>
        <x:v>FAIL</x:v>
      </x:c>
      <x:c r="V124" s="9" t="str">
        <x:f>IF(Q124&lt;&gt;"AGREED","",IF(P124="LABEL_ONLY",IF(AND(Q124="AGREED",P124="LABEL_ONLY",OR(O124="PASS",O124="FAIL"),R124&lt;&gt;"",S124&lt;&gt;"",T124&lt;&gt;""),"LABEL_APPLIED","INCOMPLETE_DECISION"),"RERUN_REQUIRED"))</x:f>
      </x:c>
    </x:row>
    <x:row r="125" ht="30" customHeight="1">
      <x:c r="A125" s="9" t="str">
        <x:v>I2-022-P01</x:v>
      </x:c>
      <x:c r="B125" s="9" t="str">
        <x:v>I2-022</x:v>
      </x:c>
      <x:c r="C125" s="9" t="str">
        <x:v>BATCH_20</x:v>
      </x:c>
      <x:c r="D125" s="9" t="str">
        <x:v>I2</x:v>
      </x:c>
      <x:c r="E125" s="9" t="n">
        <x:v>0</x:v>
      </x:c>
      <x:c r="F125" s="9" t="str">
        <x:v>I2.4.2 — transversely framed plating</x:v>
      </x:c>
      <x:c r="G125" s="9" t="str">
        <x:v>PASS</x:v>
      </x:c>
      <x:c r="H125" s="11" t="str">
        <x:v>Omega 90 deg; applicable transverse plating has complete readiness data.</x:v>
      </x:c>
      <x:c r="I125" s="10" t="str">
        <x:v>rdf/I2/I2-022/I2-022-P01.ttl</x:v>
      </x:c>
      <x:c r="J125" s="10" t="str">
        <x:v>fc44144337290e27bce5ea7a62f9aed2d4aecf03dbf18798194fc9da916f1a85</x:v>
      </x:c>
      <x:c r="K125" s="13" t="str">
        <x:v>NOT_REVIEWED</x:v>
      </x:c>
      <x:c r="L125" s="13" t="str"/>
      <x:c r="M125" s="13" t="str"/>
      <x:c r="N125" s="13" t="str"/>
      <x:c r="O125" s="13" t="str"/>
      <x:c r="P125" s="13" t="str"/>
      <x:c r="Q125" s="13" t="str"/>
      <x:c r="R125" s="13" t="str"/>
      <x:c r="S125" s="13" t="str"/>
      <x:c r="T125" s="14" t="str"/>
      <x:c r="U125" s="9" t="str">
        <x:f>IF(AND(Q125="AGREED",P125="LABEL_ONLY",OR(O125="PASS",O125="FAIL"),R125&lt;&gt;"",S125&lt;&gt;"",T125&lt;&gt;""),O125,G125)</x:f>
        <x:v>PASS</x:v>
      </x:c>
      <x:c r="V125" s="9" t="str">
        <x:f>IF(Q125&lt;&gt;"AGREED","",IF(P125="LABEL_ONLY",IF(AND(Q125="AGREED",P125="LABEL_ONLY",OR(O125="PASS",O125="FAIL"),R125&lt;&gt;"",S125&lt;&gt;"",T125&lt;&gt;""),"LABEL_APPLIED","INCOMPLETE_DECISION"),"RERUN_REQUIRED"))</x:f>
      </x:c>
    </x:row>
    <x:row r="126" ht="30" customHeight="1">
      <x:c r="A126" s="9" t="str">
        <x:v>I2-022-P02</x:v>
      </x:c>
      <x:c r="B126" s="9" t="str">
        <x:v>I2-022</x:v>
      </x:c>
      <x:c r="C126" s="9" t="str">
        <x:v>BATCH_20</x:v>
      </x:c>
      <x:c r="D126" s="9" t="str">
        <x:v>I2</x:v>
      </x:c>
      <x:c r="E126" s="9" t="n">
        <x:v>1</x:v>
      </x:c>
      <x:c r="F126" s="9" t="str">
        <x:v>I2.4.2 — transversely framed plating</x:v>
      </x:c>
      <x:c r="G126" s="9" t="str">
        <x:v>PASS</x:v>
      </x:c>
      <x:c r="H126" s="11" t="str">
        <x:v>Omega 70 deg boundary is applicable and complete.</x:v>
      </x:c>
      <x:c r="I126" s="10" t="str">
        <x:v>rdf/I2/I2-022/I2-022-P02.ttl</x:v>
      </x:c>
      <x:c r="J126" s="10" t="str">
        <x:v>b52acefbf3a70692d6a22298828c1a5d3821c3443a035ae2c0a32d77f7f17e1e</x:v>
      </x:c>
      <x:c r="K126" s="13" t="str">
        <x:v>NOT_REVIEWED</x:v>
      </x:c>
      <x:c r="L126" s="13" t="str"/>
      <x:c r="M126" s="13" t="str"/>
      <x:c r="N126" s="13" t="str"/>
      <x:c r="O126" s="13" t="str"/>
      <x:c r="P126" s="13" t="str"/>
      <x:c r="Q126" s="13" t="str"/>
      <x:c r="R126" s="13" t="str"/>
      <x:c r="S126" s="13" t="str"/>
      <x:c r="T126" s="14" t="str"/>
      <x:c r="U126" s="9" t="str">
        <x:f>IF(AND(Q126="AGREED",P126="LABEL_ONLY",OR(O126="PASS",O126="FAIL"),R126&lt;&gt;"",S126&lt;&gt;"",T126&lt;&gt;""),O126,G126)</x:f>
        <x:v>PASS</x:v>
      </x:c>
      <x:c r="V126" s="9" t="str">
        <x:f>IF(Q126&lt;&gt;"AGREED","",IF(P126="LABEL_ONLY",IF(AND(Q126="AGREED",P126="LABEL_ONLY",OR(O126="PASS",O126="FAIL"),R126&lt;&gt;"",S126&lt;&gt;"",T126&lt;&gt;""),"LABEL_APPLIED","INCOMPLETE_DECISION"),"RERUN_REQUIRED"))</x:f>
      </x:c>
    </x:row>
    <x:row r="127" ht="30" customHeight="1">
      <x:c r="A127" s="9" t="str">
        <x:v>I2-022-P03</x:v>
      </x:c>
      <x:c r="B127" s="9" t="str">
        <x:v>I2-022</x:v>
      </x:c>
      <x:c r="C127" s="9" t="str">
        <x:v>BATCH_20</x:v>
      </x:c>
      <x:c r="D127" s="9" t="str">
        <x:v>I2</x:v>
      </x:c>
      <x:c r="E127" s="9" t="n">
        <x:v>0</x:v>
      </x:c>
      <x:c r="F127" s="9" t="str">
        <x:v>I2.4.2 — transversely framed plating</x:v>
      </x:c>
      <x:c r="G127" s="9" t="str">
        <x:v>PASS</x:v>
      </x:c>
      <x:c r="H127" s="11" t="str">
        <x:v>Omega 45 deg is outside transverse applicability; missing readiness fields do not violate I2-022.</x:v>
      </x:c>
      <x:c r="I127" s="10" t="str">
        <x:v>rdf/I2/I2-022/I2-022-P03.ttl</x:v>
      </x:c>
      <x:c r="J127" s="10" t="str">
        <x:v>3d62f63e31030361003604d4183a6ebe4ed6a8d3f1d19c6dbc7eb96ce183c5b4</x:v>
      </x:c>
      <x:c r="K127" s="13" t="str">
        <x:v>NOT_REVIEWED</x:v>
      </x:c>
      <x:c r="L127" s="13" t="str"/>
      <x:c r="M127" s="13" t="str"/>
      <x:c r="N127" s="13" t="str"/>
      <x:c r="O127" s="13" t="str"/>
      <x:c r="P127" s="13" t="str"/>
      <x:c r="Q127" s="13" t="str"/>
      <x:c r="R127" s="13" t="str"/>
      <x:c r="S127" s="13" t="str"/>
      <x:c r="T127" s="14" t="str"/>
      <x:c r="U127" s="9" t="str">
        <x:f>IF(AND(Q127="AGREED",P127="LABEL_ONLY",OR(O127="PASS",O127="FAIL"),R127&lt;&gt;"",S127&lt;&gt;"",T127&lt;&gt;""),O127,G127)</x:f>
        <x:v>PASS</x:v>
      </x:c>
      <x:c r="V127" s="9" t="str">
        <x:f>IF(Q127&lt;&gt;"AGREED","",IF(P127="LABEL_ONLY",IF(AND(Q127="AGREED",P127="LABEL_ONLY",OR(O127="PASS",O127="FAIL"),R127&lt;&gt;"",S127&lt;&gt;"",T127&lt;&gt;""),"LABEL_APPLIED","INCOMPLETE_DECISION"),"RERUN_REQUIRED"))</x:f>
      </x:c>
    </x:row>
    <x:row r="128" ht="30" customHeight="1">
      <x:c r="A128" s="9" t="str">
        <x:v>I2-023-F01</x:v>
      </x:c>
      <x:c r="B128" s="9" t="str">
        <x:v>I2-023</x:v>
      </x:c>
      <x:c r="C128" s="9" t="str">
        <x:v>BATCH_20</x:v>
      </x:c>
      <x:c r="D128" s="9" t="str">
        <x:v>I2</x:v>
      </x:c>
      <x:c r="E128" s="9" t="n">
        <x:v>0</x:v>
      </x:c>
      <x:c r="F128" s="9" t="str">
        <x:v>I2.4.2 — longitudinally framed plating</x:v>
      </x:c>
      <x:c r="G128" s="9" t="str">
        <x:v>FAIL</x:v>
      </x:c>
      <x:c r="H128" s="11" t="str">
        <x:v>Applicable longitudinal plating is missing frameSpan.</x:v>
      </x:c>
      <x:c r="I128" s="10" t="str">
        <x:v>rdf/I2/I2-023/I2-023-F01.ttl</x:v>
      </x:c>
      <x:c r="J128" s="10" t="str">
        <x:v>6d10daed97645dfe9366a0c3def621715884626fa0725065bc4594d0e2603881</x:v>
      </x:c>
      <x:c r="K128" s="13" t="str">
        <x:v>NOT_REVIEWED</x:v>
      </x:c>
      <x:c r="L128" s="13" t="str"/>
      <x:c r="M128" s="13" t="str"/>
      <x:c r="N128" s="13" t="str"/>
      <x:c r="O128" s="13" t="str"/>
      <x:c r="P128" s="13" t="str"/>
      <x:c r="Q128" s="13" t="str"/>
      <x:c r="R128" s="13" t="str"/>
      <x:c r="S128" s="13" t="str"/>
      <x:c r="T128" s="14" t="str"/>
      <x:c r="U128" s="9" t="str">
        <x:f>IF(AND(Q128="AGREED",P128="LABEL_ONLY",OR(O128="PASS",O128="FAIL"),R128&lt;&gt;"",S128&lt;&gt;"",T128&lt;&gt;""),O128,G128)</x:f>
        <x:v>FAIL</x:v>
      </x:c>
      <x:c r="V128" s="9" t="str">
        <x:f>IF(Q128&lt;&gt;"AGREED","",IF(P128="LABEL_ONLY",IF(AND(Q128="AGREED",P128="LABEL_ONLY",OR(O128="PASS",O128="FAIL"),R128&lt;&gt;"",S128&lt;&gt;"",T128&lt;&gt;""),"LABEL_APPLIED","INCOMPLETE_DECISION"),"RERUN_REQUIRED"))</x:f>
      </x:c>
    </x:row>
    <x:row r="129" ht="30" customHeight="1">
      <x:c r="A129" s="9" t="str">
        <x:v>I2-023-F02</x:v>
      </x:c>
      <x:c r="B129" s="9" t="str">
        <x:v>I2-023</x:v>
      </x:c>
      <x:c r="C129" s="9" t="str">
        <x:v>BATCH_20</x:v>
      </x:c>
      <x:c r="D129" s="9" t="str">
        <x:v>I2</x:v>
      </x:c>
      <x:c r="E129" s="9" t="n">
        <x:v>0</x:v>
      </x:c>
      <x:c r="F129" s="9" t="str">
        <x:v>I2.4.2 — longitudinally framed plating</x:v>
      </x:c>
      <x:c r="G129" s="9" t="str">
        <x:v>FAIL</x:v>
      </x:c>
      <x:c r="H129" s="11" t="str">
        <x:v>Applicable longitudinal plating is missing loadPatchHeight.</x:v>
      </x:c>
      <x:c r="I129" s="10" t="str">
        <x:v>rdf/I2/I2-023/I2-023-F02.ttl</x:v>
      </x:c>
      <x:c r="J129" s="10" t="str">
        <x:v>476a966e0554a370e59da6b16b68dcab183a0c693d4a291caf9b4bf22fffa012</x:v>
      </x:c>
      <x:c r="K129" s="13" t="str">
        <x:v>NOT_REVIEWED</x:v>
      </x:c>
      <x:c r="L129" s="13" t="str"/>
      <x:c r="M129" s="13" t="str"/>
      <x:c r="N129" s="13" t="str"/>
      <x:c r="O129" s="13" t="str"/>
      <x:c r="P129" s="13" t="str"/>
      <x:c r="Q129" s="13" t="str"/>
      <x:c r="R129" s="13" t="str"/>
      <x:c r="S129" s="13" t="str"/>
      <x:c r="T129" s="14" t="str"/>
      <x:c r="U129" s="9" t="str">
        <x:f>IF(AND(Q129="AGREED",P129="LABEL_ONLY",OR(O129="PASS",O129="FAIL"),R129&lt;&gt;"",S129&lt;&gt;"",T129&lt;&gt;""),O129,G129)</x:f>
        <x:v>FAIL</x:v>
      </x:c>
      <x:c r="V129" s="9" t="str">
        <x:f>IF(Q129&lt;&gt;"AGREED","",IF(P129="LABEL_ONLY",IF(AND(Q129="AGREED",P129="LABEL_ONLY",OR(O129="PASS",O129="FAIL"),R129&lt;&gt;"",S129&lt;&gt;"",T129&lt;&gt;""),"LABEL_APPLIED","INCOMPLETE_DECISION"),"RERUN_REQUIRED"))</x:f>
      </x:c>
    </x:row>
    <x:row r="130" ht="30" customHeight="1">
      <x:c r="A130" s="9" t="str">
        <x:v>I2-023-F03</x:v>
      </x:c>
      <x:c r="B130" s="9" t="str">
        <x:v>I2-023</x:v>
      </x:c>
      <x:c r="C130" s="9" t="str">
        <x:v>BATCH_20</x:v>
      </x:c>
      <x:c r="D130" s="9" t="str">
        <x:v>I2</x:v>
      </x:c>
      <x:c r="E130" s="9" t="n">
        <x:v>1</x:v>
      </x:c>
      <x:c r="F130" s="9" t="str">
        <x:v>I2.4.2 — longitudinally framed plating</x:v>
      </x:c>
      <x:c r="G130" s="9" t="str">
        <x:v>FAIL</x:v>
      </x:c>
      <x:c r="H130" s="11" t="str">
        <x:v>Applicable longitudinal plating is missing the net-thickness result.</x:v>
      </x:c>
      <x:c r="I130" s="10" t="str">
        <x:v>rdf/I2/I2-023/I2-023-F03.ttl</x:v>
      </x:c>
      <x:c r="J130" s="10" t="str">
        <x:v>cd00d54ad90f7b542c5c2022c8e1b67cbaa4e2015e7250580ed7e4379097df46</x:v>
      </x:c>
      <x:c r="K130" s="13" t="str">
        <x:v>NOT_REVIEWED</x:v>
      </x:c>
      <x:c r="L130" s="13" t="str"/>
      <x:c r="M130" s="13" t="str"/>
      <x:c r="N130" s="13" t="str"/>
      <x:c r="O130" s="13" t="str"/>
      <x:c r="P130" s="13" t="str"/>
      <x:c r="Q130" s="13" t="str"/>
      <x:c r="R130" s="13" t="str"/>
      <x:c r="S130" s="13" t="str"/>
      <x:c r="T130" s="14" t="str"/>
      <x:c r="U130" s="9" t="str">
        <x:f>IF(AND(Q130="AGREED",P130="LABEL_ONLY",OR(O130="PASS",O130="FAIL"),R130&lt;&gt;"",S130&lt;&gt;"",T130&lt;&gt;""),O130,G130)</x:f>
        <x:v>FAIL</x:v>
      </x:c>
      <x:c r="V130" s="9" t="str">
        <x:f>IF(Q130&lt;&gt;"AGREED","",IF(P130="LABEL_ONLY",IF(AND(Q130="AGREED",P130="LABEL_ONLY",OR(O130="PASS",O130="FAIL"),R130&lt;&gt;"",S130&lt;&gt;"",T130&lt;&gt;""),"LABEL_APPLIED","INCOMPLETE_DECISION"),"RERUN_REQUIRED"))</x:f>
      </x:c>
    </x:row>
    <x:row r="131" ht="30" customHeight="1">
      <x:c r="A131" s="9" t="str">
        <x:v>I2-023-F04</x:v>
      </x:c>
      <x:c r="B131" s="9" t="str">
        <x:v>I2-023</x:v>
      </x:c>
      <x:c r="C131" s="9" t="str">
        <x:v>BATCH_20</x:v>
      </x:c>
      <x:c r="D131" s="9" t="str">
        <x:v>I2</x:v>
      </x:c>
      <x:c r="E131" s="9" t="n">
        <x:v>0</x:v>
      </x:c>
      <x:c r="F131" s="9" t="str">
        <x:v>I2.4.2 — longitudinally framed plating</x:v>
      </x:c>
      <x:c r="G131" s="9" t="str">
        <x:v>FAIL</x:v>
      </x:c>
      <x:c r="H131" s="11" t="str">
        <x:v>selectedHullAreaFactor is attached to the wrong owner.</x:v>
      </x:c>
      <x:c r="I131" s="10" t="str">
        <x:v>rdf/I2/I2-023/I2-023-F04.ttl</x:v>
      </x:c>
      <x:c r="J131" s="10" t="str">
        <x:v>37e09d7cdd960ebb833a828eb9ba57fce572be28f1d2957e685642c5242c33ff</x:v>
      </x:c>
      <x:c r="K131" s="13" t="str">
        <x:v>NOT_REVIEWED</x:v>
      </x:c>
      <x:c r="L131" s="13" t="str"/>
      <x:c r="M131" s="13" t="str"/>
      <x:c r="N131" s="13" t="str"/>
      <x:c r="O131" s="13" t="str"/>
      <x:c r="P131" s="13" t="str"/>
      <x:c r="Q131" s="13" t="str"/>
      <x:c r="R131" s="13" t="str"/>
      <x:c r="S131" s="13" t="str"/>
      <x:c r="T131" s="14" t="str"/>
      <x:c r="U131" s="9" t="str">
        <x:f>IF(AND(Q131="AGREED",P131="LABEL_ONLY",OR(O131="PASS",O131="FAIL"),R131&lt;&gt;"",S131&lt;&gt;"",T131&lt;&gt;""),O131,G131)</x:f>
        <x:v>FAIL</x:v>
      </x:c>
      <x:c r="V131" s="9" t="str">
        <x:f>IF(Q131&lt;&gt;"AGREED","",IF(P131="LABEL_ONLY",IF(AND(Q131="AGREED",P131="LABEL_ONLY",OR(O131="PASS",O131="FAIL"),R131&lt;&gt;"",S131&lt;&gt;"",T131&lt;&gt;""),"LABEL_APPLIED","INCOMPLETE_DECISION"),"RERUN_REQUIRED"))</x:f>
      </x:c>
    </x:row>
    <x:row r="132" ht="30" customHeight="1">
      <x:c r="A132" s="9" t="str">
        <x:v>I2-023-F05</x:v>
      </x:c>
      <x:c r="B132" s="9" t="str">
        <x:v>I2-023</x:v>
      </x:c>
      <x:c r="C132" s="9" t="str">
        <x:v>BATCH_20</x:v>
      </x:c>
      <x:c r="D132" s="9" t="str">
        <x:v>I2</x:v>
      </x:c>
      <x:c r="E132" s="9" t="n">
        <x:v>0</x:v>
      </x:c>
      <x:c r="F132" s="9" t="str">
        <x:v>I2.4.2 — longitudinally framed plating</x:v>
      </x:c>
      <x:c r="G132" s="9" t="str">
        <x:v>FAIL</x:v>
      </x:c>
      <x:c r="H132" s="11" t="str">
        <x:v>Net-thickness result has the wrong unit.</x:v>
      </x:c>
      <x:c r="I132" s="10" t="str">
        <x:v>rdf/I2/I2-023/I2-023-F05.ttl</x:v>
      </x:c>
      <x:c r="J132" s="10" t="str">
        <x:v>cb2fe5ebfb76c713074a00d449f2ae53f01397db967009eb9992fc9a368491ed</x:v>
      </x:c>
      <x:c r="K132" s="13" t="str">
        <x:v>NOT_REVIEWED</x:v>
      </x:c>
      <x:c r="L132" s="13" t="str"/>
      <x:c r="M132" s="13" t="str"/>
      <x:c r="N132" s="13" t="str"/>
      <x:c r="O132" s="13" t="str"/>
      <x:c r="P132" s="13" t="str"/>
      <x:c r="Q132" s="13" t="str"/>
      <x:c r="R132" s="13" t="str"/>
      <x:c r="S132" s="13" t="str"/>
      <x:c r="T132" s="14" t="str"/>
      <x:c r="U132" s="9" t="str">
        <x:f>IF(AND(Q132="AGREED",P132="LABEL_ONLY",OR(O132="PASS",O132="FAIL"),R132&lt;&gt;"",S132&lt;&gt;"",T132&lt;&gt;""),O132,G132)</x:f>
        <x:v>FAIL</x:v>
      </x:c>
      <x:c r="V132" s="9" t="str">
        <x:f>IF(Q132&lt;&gt;"AGREED","",IF(P132="LABEL_ONLY",IF(AND(Q132="AGREED",P132="LABEL_ONLY",OR(O132="PASS",O132="FAIL"),R132&lt;&gt;"",S132&lt;&gt;"",T132&lt;&gt;""),"LABEL_APPLIED","INCOMPLETE_DECISION"),"RERUN_REQUIRED"))</x:f>
      </x:c>
    </x:row>
    <x:row r="133" ht="30" customHeight="1">
      <x:c r="A133" s="9" t="str">
        <x:v>I2-023-P01</x:v>
      </x:c>
      <x:c r="B133" s="9" t="str">
        <x:v>I2-023</x:v>
      </x:c>
      <x:c r="C133" s="9" t="str">
        <x:v>BATCH_20</x:v>
      </x:c>
      <x:c r="D133" s="9" t="str">
        <x:v>I2</x:v>
      </x:c>
      <x:c r="E133" s="9" t="n">
        <x:v>0</x:v>
      </x:c>
      <x:c r="F133" s="9" t="str">
        <x:v>I2.4.2 — longitudinally framed plating</x:v>
      </x:c>
      <x:c r="G133" s="9" t="str">
        <x:v>PASS</x:v>
      </x:c>
      <x:c r="H133" s="11" t="str">
        <x:v>Omega 0 deg longitudinal plating has complete readiness data.</x:v>
      </x:c>
      <x:c r="I133" s="10" t="str">
        <x:v>rdf/I2/I2-023/I2-023-P01.ttl</x:v>
      </x:c>
      <x:c r="J133" s="10" t="str">
        <x:v>c99752be070d8cd4a86a555de2e28b7f2f3f75b4fc8379ca62d2a25b6499263f</x:v>
      </x:c>
      <x:c r="K133" s="13" t="str">
        <x:v>NOT_REVIEWED</x:v>
      </x:c>
      <x:c r="L133" s="13" t="str"/>
      <x:c r="M133" s="13" t="str"/>
      <x:c r="N133" s="13" t="str"/>
      <x:c r="O133" s="13" t="str"/>
      <x:c r="P133" s="13" t="str"/>
      <x:c r="Q133" s="13" t="str"/>
      <x:c r="R133" s="13" t="str"/>
      <x:c r="S133" s="13" t="str"/>
      <x:c r="T133" s="14" t="str"/>
      <x:c r="U133" s="9" t="str">
        <x:f>IF(AND(Q133="AGREED",P133="LABEL_ONLY",OR(O133="PASS",O133="FAIL"),R133&lt;&gt;"",S133&lt;&gt;"",T133&lt;&gt;""),O133,G133)</x:f>
        <x:v>PASS</x:v>
      </x:c>
      <x:c r="V133" s="9" t="str">
        <x:f>IF(Q133&lt;&gt;"AGREED","",IF(P133="LABEL_ONLY",IF(AND(Q133="AGREED",P133="LABEL_ONLY",OR(O133="PASS",O133="FAIL"),R133&lt;&gt;"",S133&lt;&gt;"",T133&lt;&gt;""),"LABEL_APPLIED","INCOMPLETE_DECISION"),"RERUN_REQUIRED"))</x:f>
      </x:c>
    </x:row>
    <x:row r="134" ht="30" customHeight="1">
      <x:c r="A134" s="9" t="str">
        <x:v>I2-023-P02</x:v>
      </x:c>
      <x:c r="B134" s="9" t="str">
        <x:v>I2-023</x:v>
      </x:c>
      <x:c r="C134" s="9" t="str">
        <x:v>BATCH_20</x:v>
      </x:c>
      <x:c r="D134" s="9" t="str">
        <x:v>I2</x:v>
      </x:c>
      <x:c r="E134" s="9" t="n">
        <x:v>0</x:v>
      </x:c>
      <x:c r="F134" s="9" t="str">
        <x:v>I2.4.2 — longitudinally framed plating</x:v>
      </x:c>
      <x:c r="G134" s="9" t="str">
        <x:v>PASS</x:v>
      </x:c>
      <x:c r="H134" s="11" t="str">
        <x:v>Omega 20 deg boundary is applicable and complete.</x:v>
      </x:c>
      <x:c r="I134" s="10" t="str">
        <x:v>rdf/I2/I2-023/I2-023-P02.ttl</x:v>
      </x:c>
      <x:c r="J134" s="10" t="str">
        <x:v>03664f040b5edd9308ea2dd87aebea46d03568783e1c51594dab777bf6971f02</x:v>
      </x:c>
      <x:c r="K134" s="13" t="str">
        <x:v>NOT_REVIEWED</x:v>
      </x:c>
      <x:c r="L134" s="13" t="str"/>
      <x:c r="M134" s="13" t="str"/>
      <x:c r="N134" s="13" t="str"/>
      <x:c r="O134" s="13" t="str"/>
      <x:c r="P134" s="13" t="str"/>
      <x:c r="Q134" s="13" t="str"/>
      <x:c r="R134" s="13" t="str"/>
      <x:c r="S134" s="13" t="str"/>
      <x:c r="T134" s="14" t="str"/>
      <x:c r="U134" s="9" t="str">
        <x:f>IF(AND(Q134="AGREED",P134="LABEL_ONLY",OR(O134="PASS",O134="FAIL"),R134&lt;&gt;"",S134&lt;&gt;"",T134&lt;&gt;""),O134,G134)</x:f>
        <x:v>PASS</x:v>
      </x:c>
      <x:c r="V134" s="9" t="str">
        <x:f>IF(Q134&lt;&gt;"AGREED","",IF(P134="LABEL_ONLY",IF(AND(Q134="AGREED",P134="LABEL_ONLY",OR(O134="PASS",O134="FAIL"),R134&lt;&gt;"",S134&lt;&gt;"",T134&lt;&gt;""),"LABEL_APPLIED","INCOMPLETE_DECISION"),"RERUN_REQUIRED"))</x:f>
      </x:c>
    </x:row>
    <x:row r="135" ht="30" customHeight="1">
      <x:c r="A135" s="9" t="str">
        <x:v>I2-023-P03</x:v>
      </x:c>
      <x:c r="B135" s="9" t="str">
        <x:v>I2-023</x:v>
      </x:c>
      <x:c r="C135" s="9" t="str">
        <x:v>BATCH_20</x:v>
      </x:c>
      <x:c r="D135" s="9" t="str">
        <x:v>I2</x:v>
      </x:c>
      <x:c r="E135" s="9" t="n">
        <x:v>1</x:v>
      </x:c>
      <x:c r="F135" s="9" t="str">
        <x:v>I2.4.2 — longitudinally framed plating</x:v>
      </x:c>
      <x:c r="G135" s="9" t="str">
        <x:v>PASS</x:v>
      </x:c>
      <x:c r="H135" s="11" t="str">
        <x:v>Omega 45 deg is outside longitudinal applicability; readiness fields are not required by I2-023.</x:v>
      </x:c>
      <x:c r="I135" s="10" t="str">
        <x:v>rdf/I2/I2-023/I2-023-P03.ttl</x:v>
      </x:c>
      <x:c r="J135" s="10" t="str">
        <x:v>b587b27a3012e22b0ecd171e7122fe827a8429f5a61975bc5534da6da17dd429</x:v>
      </x:c>
      <x:c r="K135" s="13" t="str">
        <x:v>NOT_REVIEWED</x:v>
      </x:c>
      <x:c r="L135" s="13" t="str"/>
      <x:c r="M135" s="13" t="str"/>
      <x:c r="N135" s="13" t="str"/>
      <x:c r="O135" s="13" t="str"/>
      <x:c r="P135" s="13" t="str"/>
      <x:c r="Q135" s="13" t="str"/>
      <x:c r="R135" s="13" t="str"/>
      <x:c r="S135" s="13" t="str"/>
      <x:c r="T135" s="14" t="str"/>
      <x:c r="U135" s="9" t="str">
        <x:f>IF(AND(Q135="AGREED",P135="LABEL_ONLY",OR(O135="PASS",O135="FAIL"),R135&lt;&gt;"",S135&lt;&gt;"",T135&lt;&gt;""),O135,G135)</x:f>
        <x:v>PASS</x:v>
      </x:c>
      <x:c r="V135" s="9" t="str">
        <x:f>IF(Q135&lt;&gt;"AGREED","",IF(P135="LABEL_ONLY",IF(AND(Q135="AGREED",P135="LABEL_ONLY",OR(O135="PASS",O135="FAIL"),R135&lt;&gt;"",S135&lt;&gt;"",T135&lt;&gt;""),"LABEL_APPLIED","INCOMPLETE_DECISION"),"RERUN_REQUIRED"))</x:f>
      </x:c>
    </x:row>
    <x:row r="136" ht="30" customHeight="1">
      <x:c r="A136" s="9" t="str">
        <x:v>I2-024-F01</x:v>
      </x:c>
      <x:c r="B136" s="9" t="str">
        <x:v>I2-024</x:v>
      </x:c>
      <x:c r="C136" s="9" t="str">
        <x:v>BATCH_12</x:v>
      </x:c>
      <x:c r="D136" s="9" t="str">
        <x:v>I2</x:v>
      </x:c>
      <x:c r="E136" s="9" t="n">
        <x:v>0</x:v>
      </x:c>
      <x:c r="F136" s="9" t="str">
        <x:v>I2.4.2 — obliquely framed plating</x:v>
      </x:c>
      <x:c r="G136" s="9" t="str">
        <x:v>FAIL</x:v>
      </x:c>
      <x:c r="H136" s="11" t="str">
        <x:v>Applicable oblique case is missing the lower interpolation-point coordinate.</x:v>
      </x:c>
      <x:c r="I136" s="10" t="str">
        <x:v>rdf/I2/I2-024/I2-024-F01.ttl</x:v>
      </x:c>
      <x:c r="J136" s="10" t="str">
        <x:v>7afd4ff97ff650cbc32f2b9ce6e66b66a229bdc31d2ca8bbb26ad03e9dae4c92</x:v>
      </x:c>
      <x:c r="K136" s="13" t="str">
        <x:v>NOT_REVIEWED</x:v>
      </x:c>
      <x:c r="L136" s="13" t="str"/>
      <x:c r="M136" s="13" t="str"/>
      <x:c r="N136" s="13" t="str"/>
      <x:c r="O136" s="13" t="str"/>
      <x:c r="P136" s="13" t="str"/>
      <x:c r="Q136" s="13" t="str"/>
      <x:c r="R136" s="13" t="str"/>
      <x:c r="S136" s="13" t="str"/>
      <x:c r="T136" s="14" t="str"/>
      <x:c r="U136" s="9" t="str">
        <x:f>IF(AND(Q136="AGREED",P136="LABEL_ONLY",OR(O136="PASS",O136="FAIL"),R136&lt;&gt;"",S136&lt;&gt;"",T136&lt;&gt;""),O136,G136)</x:f>
        <x:v>FAIL</x:v>
      </x:c>
      <x:c r="V136" s="9" t="str">
        <x:f>IF(Q136&lt;&gt;"AGREED","",IF(P136="LABEL_ONLY",IF(AND(Q136="AGREED",P136="LABEL_ONLY",OR(O136="PASS",O136="FAIL"),R136&lt;&gt;"",S136&lt;&gt;"",T136&lt;&gt;""),"LABEL_APPLIED","INCOMPLETE_DECISION"),"RERUN_REQUIRED"))</x:f>
      </x:c>
    </x:row>
    <x:row r="137" ht="30" customHeight="1">
      <x:c r="A137" s="9" t="str">
        <x:v>I2-024-F02</x:v>
      </x:c>
      <x:c r="B137" s="9" t="str">
        <x:v>I2-024</x:v>
      </x:c>
      <x:c r="C137" s="9" t="str">
        <x:v>BATCH_12</x:v>
      </x:c>
      <x:c r="D137" s="9" t="str">
        <x:v>I2</x:v>
      </x:c>
      <x:c r="E137" s="9" t="n">
        <x:v>0</x:v>
      </x:c>
      <x:c r="F137" s="9" t="str">
        <x:v>I2.4.2 — obliquely framed plating</x:v>
      </x:c>
      <x:c r="G137" s="9" t="str">
        <x:v>FAIL</x:v>
      </x:c>
      <x:c r="H137" s="11" t="str">
        <x:v>Applicable oblique case is missing interpolatedNetPlateThickness.</x:v>
      </x:c>
      <x:c r="I137" s="10" t="str">
        <x:v>rdf/I2/I2-024/I2-024-F02.ttl</x:v>
      </x:c>
      <x:c r="J137" s="10" t="str">
        <x:v>b4cb1df4648bbb3852b71c8c8c375af50a4ec04e7c2ca49824017f6a9b899a5e</x:v>
      </x:c>
      <x:c r="K137" s="13" t="str">
        <x:v>NOT_REVIEWED</x:v>
      </x:c>
      <x:c r="L137" s="13" t="str"/>
      <x:c r="M137" s="13" t="str"/>
      <x:c r="N137" s="13" t="str"/>
      <x:c r="O137" s="13" t="str"/>
      <x:c r="P137" s="13" t="str"/>
      <x:c r="Q137" s="13" t="str"/>
      <x:c r="R137" s="13" t="str"/>
      <x:c r="S137" s="13" t="str"/>
      <x:c r="T137" s="14" t="str"/>
      <x:c r="U137" s="9" t="str">
        <x:f>IF(AND(Q137="AGREED",P137="LABEL_ONLY",OR(O137="PASS",O137="FAIL"),R137&lt;&gt;"",S137&lt;&gt;"",T137&lt;&gt;""),O137,G137)</x:f>
        <x:v>FAIL</x:v>
      </x:c>
      <x:c r="V137" s="9" t="str">
        <x:f>IF(Q137&lt;&gt;"AGREED","",IF(P137="LABEL_ONLY",IF(AND(Q137="AGREED",P137="LABEL_ONLY",OR(O137="PASS",O137="FAIL"),R137&lt;&gt;"",S137&lt;&gt;"",T137&lt;&gt;""),"LABEL_APPLIED","INCOMPLETE_DECISION"),"RERUN_REQUIRED"))</x:f>
      </x:c>
    </x:row>
    <x:row r="138" ht="30" customHeight="1">
      <x:c r="A138" s="9" t="str">
        <x:v>I2-024-F03</x:v>
      </x:c>
      <x:c r="B138" s="9" t="str">
        <x:v>I2-024</x:v>
      </x:c>
      <x:c r="C138" s="9" t="str">
        <x:v>BATCH_12</x:v>
      </x:c>
      <x:c r="D138" s="9" t="str">
        <x:v>I2</x:v>
      </x:c>
      <x:c r="E138" s="9" t="n">
        <x:v>0</x:v>
      </x:c>
      <x:c r="F138" s="9" t="str">
        <x:v>I2.4.2 — obliquely framed plating</x:v>
      </x:c>
      <x:c r="G138" s="9" t="str">
        <x:v>FAIL</x:v>
      </x:c>
      <x:c r="H138" s="11" t="str">
        <x:v>framingAngle is attached to the wrong owner.</x:v>
      </x:c>
      <x:c r="I138" s="10" t="str">
        <x:v>rdf/I2/I2-024/I2-024-F03.ttl</x:v>
      </x:c>
      <x:c r="J138" s="10" t="str">
        <x:v>3aafc84a138d9f1baac107b4b1d9fd7e4e00e70b40ece8737f63e6340e12cb8e</x:v>
      </x:c>
      <x:c r="K138" s="13" t="str">
        <x:v>NOT_REVIEWED</x:v>
      </x:c>
      <x:c r="L138" s="13" t="str"/>
      <x:c r="M138" s="13" t="str"/>
      <x:c r="N138" s="13" t="str"/>
      <x:c r="O138" s="13" t="str"/>
      <x:c r="P138" s="13" t="str"/>
      <x:c r="Q138" s="13" t="str"/>
      <x:c r="R138" s="13" t="str"/>
      <x:c r="S138" s="13" t="str"/>
      <x:c r="T138" s="14" t="str"/>
      <x:c r="U138" s="9" t="str">
        <x:f>IF(AND(Q138="AGREED",P138="LABEL_ONLY",OR(O138="PASS",O138="FAIL"),R138&lt;&gt;"",S138&lt;&gt;"",T138&lt;&gt;""),O138,G138)</x:f>
        <x:v>FAIL</x:v>
      </x:c>
      <x:c r="V138" s="9" t="str">
        <x:f>IF(Q138&lt;&gt;"AGREED","",IF(P138="LABEL_ONLY",IF(AND(Q138="AGREED",P138="LABEL_ONLY",OR(O138="PASS",O138="FAIL"),R138&lt;&gt;"",S138&lt;&gt;"",T138&lt;&gt;""),"LABEL_APPLIED","INCOMPLETE_DECISION"),"RERUN_REQUIRED"))</x:f>
      </x:c>
    </x:row>
    <x:row r="139" ht="30" customHeight="1">
      <x:c r="A139" s="9" t="str">
        <x:v>I2-024-F04</x:v>
      </x:c>
      <x:c r="B139" s="9" t="str">
        <x:v>I2-024</x:v>
      </x:c>
      <x:c r="C139" s="9" t="str">
        <x:v>BATCH_12</x:v>
      </x:c>
      <x:c r="D139" s="9" t="str">
        <x:v>I2</x:v>
      </x:c>
      <x:c r="E139" s="9" t="n">
        <x:v>0</x:v>
      </x:c>
      <x:c r="F139" s="9" t="str">
        <x:v>I2.4.2 — obliquely framed plating</x:v>
      </x:c>
      <x:c r="G139" s="9" t="str">
        <x:v>FAIL</x:v>
      </x:c>
      <x:c r="H139" s="11" t="str">
        <x:v>Applicable interpolation case is missing longitudinal-framing endpoint thickness.</x:v>
      </x:c>
      <x:c r="I139" s="10" t="str">
        <x:v>rdf/I2/I2-024/I2-024-F04.ttl</x:v>
      </x:c>
      <x:c r="J139" s="10" t="str">
        <x:v>d3c91ceebc728ea85e2b087c5d491f944a3f7a8bde13c492673eb238b15ad112</x:v>
      </x:c>
      <x:c r="K139" s="13" t="str">
        <x:v>NOT_REVIEWED</x:v>
      </x:c>
      <x:c r="L139" s="13" t="str"/>
      <x:c r="M139" s="13" t="str"/>
      <x:c r="N139" s="13" t="str"/>
      <x:c r="O139" s="13" t="str"/>
      <x:c r="P139" s="13" t="str"/>
      <x:c r="Q139" s="13" t="str"/>
      <x:c r="R139" s="13" t="str"/>
      <x:c r="S139" s="13" t="str"/>
      <x:c r="T139" s="14" t="str"/>
      <x:c r="U139" s="9" t="str">
        <x:f>IF(AND(Q139="AGREED",P139="LABEL_ONLY",OR(O139="PASS",O139="FAIL"),R139&lt;&gt;"",S139&lt;&gt;"",T139&lt;&gt;""),O139,G139)</x:f>
        <x:v>FAIL</x:v>
      </x:c>
      <x:c r="V139" s="9" t="str">
        <x:f>IF(Q139&lt;&gt;"AGREED","",IF(P139="LABEL_ONLY",IF(AND(Q139="AGREED",P139="LABEL_ONLY",OR(O139="PASS",O139="FAIL"),R139&lt;&gt;"",S139&lt;&gt;"",T139&lt;&gt;""),"LABEL_APPLIED","INCOMPLETE_DECISION"),"RERUN_REQUIRED"))</x:f>
      </x:c>
    </x:row>
    <x:row r="140" ht="30" customHeight="1">
      <x:c r="A140" s="9" t="str">
        <x:v>I2-024-F05</x:v>
      </x:c>
      <x:c r="B140" s="9" t="str">
        <x:v>I2-024</x:v>
      </x:c>
      <x:c r="C140" s="9" t="str">
        <x:v>BATCH_12</x:v>
      </x:c>
      <x:c r="D140" s="9" t="str">
        <x:v>I2</x:v>
      </x:c>
      <x:c r="E140" s="9" t="n">
        <x:v>1</x:v>
      </x:c>
      <x:c r="F140" s="9" t="str">
        <x:v>I2.4.2 — obliquely framed plating</x:v>
      </x:c>
      <x:c r="G140" s="9" t="str">
        <x:v>FAIL</x:v>
      </x:c>
      <x:c r="H140" s="11" t="str">
        <x:v>Applicable interpolation case is missing its upper-endpoint relation.</x:v>
      </x:c>
      <x:c r="I140" s="10" t="str">
        <x:v>rdf/I2/I2-024/I2-024-F05.ttl</x:v>
      </x:c>
      <x:c r="J140" s="10" t="str">
        <x:v>93c94e85219def98b355f6f43c21344d4d3611a7ad217433fd4d5a18237abfd4</x:v>
      </x:c>
      <x:c r="K140" s="13" t="str">
        <x:v>NOT_REVIEWED</x:v>
      </x:c>
      <x:c r="L140" s="13" t="str"/>
      <x:c r="M140" s="13" t="str"/>
      <x:c r="N140" s="13" t="str"/>
      <x:c r="O140" s="13" t="str"/>
      <x:c r="P140" s="13" t="str"/>
      <x:c r="Q140" s="13" t="str"/>
      <x:c r="R140" s="13" t="str"/>
      <x:c r="S140" s="13" t="str"/>
      <x:c r="T140" s="14" t="str"/>
      <x:c r="U140" s="9" t="str">
        <x:f>IF(AND(Q140="AGREED",P140="LABEL_ONLY",OR(O140="PASS",O140="FAIL"),R140&lt;&gt;"",S140&lt;&gt;"",T140&lt;&gt;""),O140,G140)</x:f>
        <x:v>FAIL</x:v>
      </x:c>
      <x:c r="V140" s="9" t="str">
        <x:f>IF(Q140&lt;&gt;"AGREED","",IF(P140="LABEL_ONLY",IF(AND(Q140="AGREED",P140="LABEL_ONLY",OR(O140="PASS",O140="FAIL"),R140&lt;&gt;"",S140&lt;&gt;"",T140&lt;&gt;""),"LABEL_APPLIED","INCOMPLETE_DECISION"),"RERUN_REQUIRED"))</x:f>
      </x:c>
    </x:row>
    <x:row r="141" ht="30" customHeight="1">
      <x:c r="A141" s="9" t="str">
        <x:v>I2-024-P01</x:v>
      </x:c>
      <x:c r="B141" s="9" t="str">
        <x:v>I2-024</x:v>
      </x:c>
      <x:c r="C141" s="9" t="str">
        <x:v>BATCH_12</x:v>
      </x:c>
      <x:c r="D141" s="9" t="str">
        <x:v>I2</x:v>
      </x:c>
      <x:c r="E141" s="9" t="n">
        <x:v>0</x:v>
      </x:c>
      <x:c r="F141" s="9" t="str">
        <x:v>I2.4.2 — obliquely framed plating</x:v>
      </x:c>
      <x:c r="G141" s="9" t="str">
        <x:v>PASS</x:v>
      </x:c>
      <x:c r="H141" s="11" t="str">
        <x:v>45 deg oblique case has complete interpolation readiness structure.</x:v>
      </x:c>
      <x:c r="I141" s="10" t="str">
        <x:v>rdf/I2/I2-024/I2-024-P01.ttl</x:v>
      </x:c>
      <x:c r="J141" s="10" t="str">
        <x:v>0a494cf26a44da779dfd521af708382948e88a2f426a65a84bab77c0d18a9919</x:v>
      </x:c>
      <x:c r="K141" s="13" t="str">
        <x:v>NOT_REVIEWED</x:v>
      </x:c>
      <x:c r="L141" s="13" t="str"/>
      <x:c r="M141" s="13" t="str"/>
      <x:c r="N141" s="13" t="str"/>
      <x:c r="O141" s="13" t="str"/>
      <x:c r="P141" s="13" t="str"/>
      <x:c r="Q141" s="13" t="str"/>
      <x:c r="R141" s="13" t="str"/>
      <x:c r="S141" s="13" t="str"/>
      <x:c r="T141" s="14" t="str"/>
      <x:c r="U141" s="9" t="str">
        <x:f>IF(AND(Q141="AGREED",P141="LABEL_ONLY",OR(O141="PASS",O141="FAIL"),R141&lt;&gt;"",S141&lt;&gt;"",T141&lt;&gt;""),O141,G141)</x:f>
        <x:v>PASS</x:v>
      </x:c>
      <x:c r="V141" s="9" t="str">
        <x:f>IF(Q141&lt;&gt;"AGREED","",IF(P141="LABEL_ONLY",IF(AND(Q141="AGREED",P141="LABEL_ONLY",OR(O141="PASS",O141="FAIL"),R141&lt;&gt;"",S141&lt;&gt;"",T141&lt;&gt;""),"LABEL_APPLIED","INCOMPLETE_DECISION"),"RERUN_REQUIRED"))</x:f>
      </x:c>
    </x:row>
    <x:row r="142" ht="30" customHeight="1">
      <x:c r="A142" s="9" t="str">
        <x:v>I2-024-P02</x:v>
      </x:c>
      <x:c r="B142" s="9" t="str">
        <x:v>I2-024</x:v>
      </x:c>
      <x:c r="C142" s="9" t="str">
        <x:v>BATCH_12</x:v>
      </x:c>
      <x:c r="D142" s="9" t="str">
        <x:v>I2</x:v>
      </x:c>
      <x:c r="E142" s="9" t="n">
        <x:v>1</x:v>
      </x:c>
      <x:c r="F142" s="9" t="str">
        <x:v>I2.4.2 — obliquely framed plating</x:v>
      </x:c>
      <x:c r="G142" s="9" t="str">
        <x:v>PASS</x:v>
      </x:c>
      <x:c r="H142" s="11" t="str">
        <x:v>21 deg lies inside the oblique interval and has complete readiness data.</x:v>
      </x:c>
      <x:c r="I142" s="10" t="str">
        <x:v>rdf/I2/I2-024/I2-024-P02.ttl</x:v>
      </x:c>
      <x:c r="J142" s="10" t="str">
        <x:v>14fec856d4e18af3dedac0e3f0a3c612c78f328e6e265b96ac44500513e1b5ee</x:v>
      </x:c>
      <x:c r="K142" s="13" t="str">
        <x:v>NOT_REVIEWED</x:v>
      </x:c>
      <x:c r="L142" s="13" t="str"/>
      <x:c r="M142" s="13" t="str"/>
      <x:c r="N142" s="13" t="str"/>
      <x:c r="O142" s="13" t="str"/>
      <x:c r="P142" s="13" t="str"/>
      <x:c r="Q142" s="13" t="str"/>
      <x:c r="R142" s="13" t="str"/>
      <x:c r="S142" s="13" t="str"/>
      <x:c r="T142" s="14" t="str"/>
      <x:c r="U142" s="9" t="str">
        <x:f>IF(AND(Q142="AGREED",P142="LABEL_ONLY",OR(O142="PASS",O142="FAIL"),R142&lt;&gt;"",S142&lt;&gt;"",T142&lt;&gt;""),O142,G142)</x:f>
        <x:v>PASS</x:v>
      </x:c>
      <x:c r="V142" s="9" t="str">
        <x:f>IF(Q142&lt;&gt;"AGREED","",IF(P142="LABEL_ONLY",IF(AND(Q142="AGREED",P142="LABEL_ONLY",OR(O142="PASS",O142="FAIL"),R142&lt;&gt;"",S142&lt;&gt;"",T142&lt;&gt;""),"LABEL_APPLIED","INCOMPLETE_DECISION"),"RERUN_REQUIRED"))</x:f>
      </x:c>
    </x:row>
    <x:row r="143" ht="30" customHeight="1">
      <x:c r="A143" s="9" t="str">
        <x:v>I2-024-P03</x:v>
      </x:c>
      <x:c r="B143" s="9" t="str">
        <x:v>I2-024</x:v>
      </x:c>
      <x:c r="C143" s="9" t="str">
        <x:v>BATCH_12</x:v>
      </x:c>
      <x:c r="D143" s="9" t="str">
        <x:v>I2</x:v>
      </x:c>
      <x:c r="E143" s="9" t="n">
        <x:v>0</x:v>
      </x:c>
      <x:c r="F143" s="9" t="str">
        <x:v>I2.4.2 — obliquely framed plating</x:v>
      </x:c>
      <x:c r="G143" s="9" t="str">
        <x:v>PASS</x:v>
      </x:c>
      <x:c r="H143" s="11" t="str">
        <x:v>20 deg is not oblique under the strict 20 &lt; angle &lt; 70 condition.</x:v>
      </x:c>
      <x:c r="I143" s="10" t="str">
        <x:v>rdf/I2/I2-024/I2-024-P03.ttl</x:v>
      </x:c>
      <x:c r="J143" s="10" t="str">
        <x:v>a537da3b828929f16723d26b83873960fd7a8aa2c60cd55503040708a95932eb</x:v>
      </x:c>
      <x:c r="K143" s="13" t="str">
        <x:v>NOT_REVIEWED</x:v>
      </x:c>
      <x:c r="L143" s="13" t="str"/>
      <x:c r="M143" s="13" t="str"/>
      <x:c r="N143" s="13" t="str"/>
      <x:c r="O143" s="13" t="str"/>
      <x:c r="P143" s="13" t="str"/>
      <x:c r="Q143" s="13" t="str"/>
      <x:c r="R143" s="13" t="str"/>
      <x:c r="S143" s="13" t="str"/>
      <x:c r="T143" s="14" t="str"/>
      <x:c r="U143" s="9" t="str">
        <x:f>IF(AND(Q143="AGREED",P143="LABEL_ONLY",OR(O143="PASS",O143="FAIL"),R143&lt;&gt;"",S143&lt;&gt;"",T143&lt;&gt;""),O143,G143)</x:f>
        <x:v>PASS</x:v>
      </x:c>
      <x:c r="V143" s="9" t="str">
        <x:f>IF(Q143&lt;&gt;"AGREED","",IF(P143="LABEL_ONLY",IF(AND(Q143="AGREED",P143="LABEL_ONLY",OR(O143="PASS",O143="FAIL"),R143&lt;&gt;"",S143&lt;&gt;"",T143&lt;&gt;""),"LABEL_APPLIED","INCOMPLETE_DECISION"),"RERUN_REQUIRED"))</x:f>
      </x:c>
    </x:row>
    <x:row r="144" ht="30" customHeight="1">
      <x:c r="A144" s="9" t="str">
        <x:v>I2-024-P04</x:v>
      </x:c>
      <x:c r="B144" s="9" t="str">
        <x:v>I2-024</x:v>
      </x:c>
      <x:c r="C144" s="9" t="str">
        <x:v>BATCH_12</x:v>
      </x:c>
      <x:c r="D144" s="9" t="str">
        <x:v>I2</x:v>
      </x:c>
      <x:c r="E144" s="9" t="n">
        <x:v>0</x:v>
      </x:c>
      <x:c r="F144" s="9" t="str">
        <x:v>I2.4.2 — obliquely framed plating</x:v>
      </x:c>
      <x:c r="G144" s="9" t="str">
        <x:v>PASS</x:v>
      </x:c>
      <x:c r="H144" s="11" t="str">
        <x:v>70 deg is not oblique under the strict 20 &lt; angle &lt; 70 condition.</x:v>
      </x:c>
      <x:c r="I144" s="10" t="str">
        <x:v>rdf/I2/I2-024/I2-024-P04.ttl</x:v>
      </x:c>
      <x:c r="J144" s="10" t="str">
        <x:v>9481ba2fa57aeda54199bc6d1abadda974ecef307bd9efcb9a20aa153ad538ac</x:v>
      </x:c>
      <x:c r="K144" s="13" t="str">
        <x:v>NOT_REVIEWED</x:v>
      </x:c>
      <x:c r="L144" s="13" t="str"/>
      <x:c r="M144" s="13" t="str"/>
      <x:c r="N144" s="13" t="str"/>
      <x:c r="O144" s="13" t="str"/>
      <x:c r="P144" s="13" t="str"/>
      <x:c r="Q144" s="13" t="str"/>
      <x:c r="R144" s="13" t="str"/>
      <x:c r="S144" s="13" t="str"/>
      <x:c r="T144" s="14" t="str"/>
      <x:c r="U144" s="9" t="str">
        <x:f>IF(AND(Q144="AGREED",P144="LABEL_ONLY",OR(O144="PASS",O144="FAIL"),R144&lt;&gt;"",S144&lt;&gt;"",T144&lt;&gt;""),O144,G144)</x:f>
        <x:v>PASS</x:v>
      </x:c>
      <x:c r="V144" s="9" t="str">
        <x:f>IF(Q144&lt;&gt;"AGREED","",IF(P144="LABEL_ONLY",IF(AND(Q144="AGREED",P144="LABEL_ONLY",OR(O144="PASS",O144="FAIL"),R144&lt;&gt;"",S144&lt;&gt;"",T144&lt;&gt;""),"LABEL_APPLIED","INCOMPLETE_DECISION"),"RERUN_REQUIRED"))</x:f>
      </x:c>
    </x:row>
    <x:row r="145" ht="30" customHeight="1">
      <x:c r="A145" s="9" t="str">
        <x:v>I2-026-F01</x:v>
      </x:c>
      <x:c r="B145" s="9" t="str">
        <x:v>I2-026</x:v>
      </x:c>
      <x:c r="C145" s="9" t="str">
        <x:v>BATCH_20</x:v>
      </x:c>
      <x:c r="D145" s="9" t="str">
        <x:v>I2</x:v>
      </x:c>
      <x:c r="E145" s="9" t="n">
        <x:v>1</x:v>
      </x:c>
      <x:c r="F145" s="9" t="str">
        <x:v>I2.5.3</x:v>
      </x:c>
      <x:c r="G145" s="9" t="str">
        <x:v>FAIL</x:v>
      </x:c>
      <x:c r="H145" s="11" t="str">
        <x:v>Fixed support is claimed without continuity, bracket, or demonstrated restraint evidence.</x:v>
      </x:c>
      <x:c r="I145" s="10" t="str">
        <x:v>rdf/I2/I2-026/I2-026-F01.ttl</x:v>
      </x:c>
      <x:c r="J145" s="10" t="str">
        <x:v>7625685fa0ed53c52053429ecdef028084ba02c655373b509c616d631a30d291</x:v>
      </x:c>
      <x:c r="K145" s="13" t="str">
        <x:v>NOT_REVIEWED</x:v>
      </x:c>
      <x:c r="L145" s="13" t="str"/>
      <x:c r="M145" s="13" t="str"/>
      <x:c r="N145" s="13" t="str"/>
      <x:c r="O145" s="13" t="str"/>
      <x:c r="P145" s="13" t="str"/>
      <x:c r="Q145" s="13" t="str"/>
      <x:c r="R145" s="13" t="str"/>
      <x:c r="S145" s="13" t="str"/>
      <x:c r="T145" s="14" t="str"/>
      <x:c r="U145" s="9" t="str">
        <x:f>IF(AND(Q145="AGREED",P145="LABEL_ONLY",OR(O145="PASS",O145="FAIL"),R145&lt;&gt;"",S145&lt;&gt;"",T145&lt;&gt;""),O145,G145)</x:f>
        <x:v>FAIL</x:v>
      </x:c>
      <x:c r="V145" s="9" t="str">
        <x:f>IF(Q145&lt;&gt;"AGREED","",IF(P145="LABEL_ONLY",IF(AND(Q145="AGREED",P145="LABEL_ONLY",OR(O145="PASS",O145="FAIL"),R145&lt;&gt;"",S145&lt;&gt;"",T145&lt;&gt;""),"LABEL_APPLIED","INCOMPLETE_DECISION"),"RERUN_REQUIRED"))</x:f>
      </x:c>
    </x:row>
    <x:row r="146" ht="30" customHeight="1">
      <x:c r="A146" s="9" t="str">
        <x:v>I2-026-F02</x:v>
      </x:c>
      <x:c r="B146" s="9" t="str">
        <x:v>I2-026</x:v>
      </x:c>
      <x:c r="C146" s="9" t="str">
        <x:v>BATCH_20</x:v>
      </x:c>
      <x:c r="D146" s="9" t="str">
        <x:v>I2</x:v>
      </x:c>
      <x:c r="E146" s="9" t="n">
        <x:v>0</x:v>
      </x:c>
      <x:c r="F146" s="9" t="str">
        <x:v>I2.5.3</x:v>
      </x:c>
      <x:c r="G146" s="9" t="str">
        <x:v>FAIL</x:v>
      </x:c>
      <x:c r="H146" s="11" t="str">
        <x:v>Rotational restraint is claimed but significant-restraint evidence is missing.</x:v>
      </x:c>
      <x:c r="I146" s="10" t="str">
        <x:v>rdf/I2/I2-026/I2-026-F02.ttl</x:v>
      </x:c>
      <x:c r="J146" s="10" t="str">
        <x:v>413d3d07bf21054a2608aa3edff88a0ca83a685573b697d260f3fb06a70464e6</x:v>
      </x:c>
      <x:c r="K146" s="13" t="str">
        <x:v>NOT_REVIEWED</x:v>
      </x:c>
      <x:c r="L146" s="13" t="str"/>
      <x:c r="M146" s="13" t="str"/>
      <x:c r="N146" s="13" t="str"/>
      <x:c r="O146" s="13" t="str"/>
      <x:c r="P146" s="13" t="str"/>
      <x:c r="Q146" s="13" t="str"/>
      <x:c r="R146" s="13" t="str"/>
      <x:c r="S146" s="13" t="str"/>
      <x:c r="T146" s="14" t="str"/>
      <x:c r="U146" s="9" t="str">
        <x:f>IF(AND(Q146="AGREED",P146="LABEL_ONLY",OR(O146="PASS",O146="FAIL"),R146&lt;&gt;"",S146&lt;&gt;"",T146&lt;&gt;""),O146,G146)</x:f>
        <x:v>FAIL</x:v>
      </x:c>
      <x:c r="V146" s="9" t="str">
        <x:f>IF(Q146&lt;&gt;"AGREED","",IF(P146="LABEL_ONLY",IF(AND(Q146="AGREED",P146="LABEL_ONLY",OR(O146="PASS",O146="FAIL"),R146&lt;&gt;"",S146&lt;&gt;"",T146&lt;&gt;""),"LABEL_APPLIED","INCOMPLETE_DECISION"),"RERUN_REQUIRED"))</x:f>
      </x:c>
    </x:row>
    <x:row r="147" ht="30" customHeight="1">
      <x:c r="A147" s="9" t="str">
        <x:v>I2-026-F03</x:v>
      </x:c>
      <x:c r="B147" s="9" t="str">
        <x:v>I2-026</x:v>
      </x:c>
      <x:c r="C147" s="9" t="str">
        <x:v>BATCH_20</x:v>
      </x:c>
      <x:c r="D147" s="9" t="str">
        <x:v>I2</x:v>
      </x:c>
      <x:c r="E147" s="9" t="n">
        <x:v>0</x:v>
      </x:c>
      <x:c r="F147" s="9" t="str">
        <x:v>I2.5.3</x:v>
      </x:c>
      <x:c r="G147" s="9" t="str">
        <x:v>FAIL</x:v>
      </x:c>
      <x:c r="H147" s="11" t="str">
        <x:v>Framing terminating within an ice-strengthened area is represented as simply supported.</x:v>
      </x:c>
      <x:c r="I147" s="10" t="str">
        <x:v>rdf/I2/I2-026/I2-026-F03.ttl</x:v>
      </x:c>
      <x:c r="J147" s="10" t="str">
        <x:v>409068965c9243987667854aadb3bff4ce691dc434b89a1e67aa9e9258cc9159</x:v>
      </x:c>
      <x:c r="K147" s="13" t="str">
        <x:v>NOT_REVIEWED</x:v>
      </x:c>
      <x:c r="L147" s="13" t="str"/>
      <x:c r="M147" s="13" t="str"/>
      <x:c r="N147" s="13" t="str"/>
      <x:c r="O147" s="13" t="str"/>
      <x:c r="P147" s="13" t="str"/>
      <x:c r="Q147" s="13" t="str"/>
      <x:c r="R147" s="13" t="str"/>
      <x:c r="S147" s="13" t="str"/>
      <x:c r="T147" s="14" t="str"/>
      <x:c r="U147" s="9" t="str">
        <x:f>IF(AND(Q147="AGREED",P147="LABEL_ONLY",OR(O147="PASS",O147="FAIL"),R147&lt;&gt;"",S147&lt;&gt;"",T147&lt;&gt;""),O147,G147)</x:f>
        <x:v>FAIL</x:v>
      </x:c>
      <x:c r="V147" s="9" t="str">
        <x:f>IF(Q147&lt;&gt;"AGREED","",IF(P147="LABEL_ONLY",IF(AND(Q147="AGREED",P147="LABEL_ONLY",OR(O147="PASS",O147="FAIL"),R147&lt;&gt;"",S147&lt;&gt;"",T147&lt;&gt;""),"LABEL_APPLIED","INCOMPLETE_DECISION"),"RERUN_REQUIRED"))</x:f>
      </x:c>
    </x:row>
    <x:row r="148" ht="30" customHeight="1">
      <x:c r="A148" s="9" t="str">
        <x:v>I2-026-F04</x:v>
      </x:c>
      <x:c r="B148" s="9" t="str">
        <x:v>I2-026</x:v>
      </x:c>
      <x:c r="C148" s="9" t="str">
        <x:v>BATCH_20</x:v>
      </x:c>
      <x:c r="D148" s="9" t="str">
        <x:v>I2</x:v>
      </x:c>
      <x:c r="E148" s="9" t="n">
        <x:v>0</x:v>
      </x:c>
      <x:c r="F148" s="9" t="str">
        <x:v>I2.5.3</x:v>
      </x:c>
      <x:c r="G148" s="9" t="str">
        <x:v>FAIL</x:v>
      </x:c>
      <x:c r="H148" s="11" t="str">
        <x:v>Member support node is not connected through the frozen hasMemberSupport path.</x:v>
      </x:c>
      <x:c r="I148" s="10" t="str">
        <x:v>rdf/I2/I2-026/I2-026-F04.ttl</x:v>
      </x:c>
      <x:c r="J148" s="10" t="str">
        <x:v>ae5576947dde47e7e425170ab192a496f4fdb9e0852ec461ccc1c3d76f91b440</x:v>
      </x:c>
      <x:c r="K148" s="13" t="str">
        <x:v>NOT_REVIEWED</x:v>
      </x:c>
      <x:c r="L148" s="13" t="str"/>
      <x:c r="M148" s="13" t="str"/>
      <x:c r="N148" s="13" t="str"/>
      <x:c r="O148" s="13" t="str"/>
      <x:c r="P148" s="13" t="str"/>
      <x:c r="Q148" s="13" t="str"/>
      <x:c r="R148" s="13" t="str"/>
      <x:c r="S148" s="13" t="str"/>
      <x:c r="T148" s="14" t="str"/>
      <x:c r="U148" s="9" t="str">
        <x:f>IF(AND(Q148="AGREED",P148="LABEL_ONLY",OR(O148="PASS",O148="FAIL"),R148&lt;&gt;"",S148&lt;&gt;"",T148&lt;&gt;""),O148,G148)</x:f>
        <x:v>FAIL</x:v>
      </x:c>
      <x:c r="V148" s="9" t="str">
        <x:f>IF(Q148&lt;&gt;"AGREED","",IF(P148="LABEL_ONLY",IF(AND(Q148="AGREED",P148="LABEL_ONLY",OR(O148="PASS",O148="FAIL"),R148&lt;&gt;"",S148&lt;&gt;"",T148&lt;&gt;""),"LABEL_APPLIED","INCOMPLETE_DECISION"),"RERUN_REQUIRED"))</x:f>
      </x:c>
    </x:row>
    <x:row r="149" ht="30" customHeight="1">
      <x:c r="A149" s="9" t="str">
        <x:v>I2-026-P01</x:v>
      </x:c>
      <x:c r="B149" s="9" t="str">
        <x:v>I2-026</x:v>
      </x:c>
      <x:c r="C149" s="9" t="str">
        <x:v>BATCH_20</x:v>
      </x:c>
      <x:c r="D149" s="9" t="str">
        <x:v>I2</x:v>
      </x:c>
      <x:c r="E149" s="9" t="n">
        <x:v>1</x:v>
      </x:c>
      <x:c r="F149" s="9" t="str">
        <x:v>I2.5.3</x:v>
      </x:c>
      <x:c r="G149" s="9" t="str">
        <x:v>PASS</x:v>
      </x:c>
      <x:c r="H149" s="11" t="str">
        <x:v>Continuous-through-support framing is represented with fixed support.</x:v>
      </x:c>
      <x:c r="I149" s="10" t="str">
        <x:v>rdf/I2/I2-026/I2-026-P01.ttl</x:v>
      </x:c>
      <x:c r="J149" s="10" t="str">
        <x:v>3b43ded077a9a88b86b2d3e335c4244dec2985e262e4f2ea4e967907df75b8e3</x:v>
      </x:c>
      <x:c r="K149" s="13" t="str">
        <x:v>NOT_REVIEWED</x:v>
      </x:c>
      <x:c r="L149" s="13" t="str"/>
      <x:c r="M149" s="13" t="str"/>
      <x:c r="N149" s="13" t="str"/>
      <x:c r="O149" s="13" t="str"/>
      <x:c r="P149" s="13" t="str"/>
      <x:c r="Q149" s="13" t="str"/>
      <x:c r="R149" s="13" t="str"/>
      <x:c r="S149" s="13" t="str"/>
      <x:c r="T149" s="14" t="str"/>
      <x:c r="U149" s="9" t="str">
        <x:f>IF(AND(Q149="AGREED",P149="LABEL_ONLY",OR(O149="PASS",O149="FAIL"),R149&lt;&gt;"",S149&lt;&gt;"",T149&lt;&gt;""),O149,G149)</x:f>
        <x:v>PASS</x:v>
      </x:c>
      <x:c r="V149" s="9" t="str">
        <x:f>IF(Q149&lt;&gt;"AGREED","",IF(P149="LABEL_ONLY",IF(AND(Q149="AGREED",P149="LABEL_ONLY",OR(O149="PASS",O149="FAIL"),R149&lt;&gt;"",S149&lt;&gt;"",T149&lt;&gt;""),"LABEL_APPLIED","INCOMPLETE_DECISION"),"RERUN_REQUIRED"))</x:f>
      </x:c>
    </x:row>
    <x:row r="150" ht="30" customHeight="1">
      <x:c r="A150" s="9" t="str">
        <x:v>I2-026-P02</x:v>
      </x:c>
      <x:c r="B150" s="9" t="str">
        <x:v>I2-026</x:v>
      </x:c>
      <x:c r="C150" s="9" t="str">
        <x:v>BATCH_20</x:v>
      </x:c>
      <x:c r="D150" s="9" t="str">
        <x:v>I2</x:v>
      </x:c>
      <x:c r="E150" s="9" t="n">
        <x:v>0</x:v>
      </x:c>
      <x:c r="F150" s="9" t="str">
        <x:v>I2.5.3</x:v>
      </x:c>
      <x:c r="G150" s="9" t="str">
        <x:v>PASS</x:v>
      </x:c>
      <x:c r="H150" s="11" t="str">
        <x:v>Connection bracket provides a source-grounded basis for fixed support.</x:v>
      </x:c>
      <x:c r="I150" s="10" t="str">
        <x:v>rdf/I2/I2-026/I2-026-P02.ttl</x:v>
      </x:c>
      <x:c r="J150" s="10" t="str">
        <x:v>a169dd83fa186f26494e247aa0b044859f4fdab80dccfc9e8ca2dd88d4a644a7</x:v>
      </x:c>
      <x:c r="K150" s="13" t="str">
        <x:v>NOT_REVIEWED</x:v>
      </x:c>
      <x:c r="L150" s="13" t="str"/>
      <x:c r="M150" s="13" t="str"/>
      <x:c r="N150" s="13" t="str"/>
      <x:c r="O150" s="13" t="str"/>
      <x:c r="P150" s="13" t="str"/>
      <x:c r="Q150" s="13" t="str"/>
      <x:c r="R150" s="13" t="str"/>
      <x:c r="S150" s="13" t="str"/>
      <x:c r="T150" s="14" t="str"/>
      <x:c r="U150" s="9" t="str">
        <x:f>IF(AND(Q150="AGREED",P150="LABEL_ONLY",OR(O150="PASS",O150="FAIL"),R150&lt;&gt;"",S150&lt;&gt;"",T150&lt;&gt;""),O150,G150)</x:f>
        <x:v>PASS</x:v>
      </x:c>
      <x:c r="V150" s="9" t="str">
        <x:f>IF(Q150&lt;&gt;"AGREED","",IF(P150="LABEL_ONLY",IF(AND(Q150="AGREED",P150="LABEL_ONLY",OR(O150="PASS",O150="FAIL"),R150&lt;&gt;"",S150&lt;&gt;"",T150&lt;&gt;""),"LABEL_APPLIED","INCOMPLETE_DECISION"),"RERUN_REQUIRED"))</x:f>
      </x:c>
    </x:row>
    <x:row r="151" ht="30" customHeight="1">
      <x:c r="A151" s="9" t="str">
        <x:v>I2-026-P03</x:v>
      </x:c>
      <x:c r="B151" s="9" t="str">
        <x:v>I2-026</x:v>
      </x:c>
      <x:c r="C151" s="9" t="str">
        <x:v>BATCH_20</x:v>
      </x:c>
      <x:c r="D151" s="9" t="str">
        <x:v>I2</x:v>
      </x:c>
      <x:c r="E151" s="9" t="n">
        <x:v>0</x:v>
      </x:c>
      <x:c r="F151" s="9" t="str">
        <x:v>I2.5.3</x:v>
      </x:c>
      <x:c r="G151" s="9" t="str">
        <x:v>PASS</x:v>
      </x:c>
      <x:c r="H151" s="11" t="str">
        <x:v>Without a fixity basis, simple support is conservatively assumed.</x:v>
      </x:c>
      <x:c r="I151" s="10" t="str">
        <x:v>rdf/I2/I2-026/I2-026-P03.ttl</x:v>
      </x:c>
      <x:c r="J151" s="10" t="str">
        <x:v>009d46f750f66991be5a04d53785fba9bf8dadc7355c326e5ced0947b25d39c1</x:v>
      </x:c>
      <x:c r="K151" s="13" t="str">
        <x:v>NOT_REVIEWED</x:v>
      </x:c>
      <x:c r="L151" s="13" t="str"/>
      <x:c r="M151" s="13" t="str"/>
      <x:c r="N151" s="13" t="str"/>
      <x:c r="O151" s="13" t="str"/>
      <x:c r="P151" s="13" t="str"/>
      <x:c r="Q151" s="13" t="str"/>
      <x:c r="R151" s="13" t="str"/>
      <x:c r="S151" s="13" t="str"/>
      <x:c r="T151" s="14" t="str"/>
      <x:c r="U151" s="9" t="str">
        <x:f>IF(AND(Q151="AGREED",P151="LABEL_ONLY",OR(O151="PASS",O151="FAIL"),R151&lt;&gt;"",S151&lt;&gt;"",T151&lt;&gt;""),O151,G151)</x:f>
        <x:v>PASS</x:v>
      </x:c>
      <x:c r="V151" s="9" t="str">
        <x:f>IF(Q151&lt;&gt;"AGREED","",IF(P151="LABEL_ONLY",IF(AND(Q151="AGREED",P151="LABEL_ONLY",OR(O151="PASS",O151="FAIL"),R151&lt;&gt;"",S151&lt;&gt;"",T151&lt;&gt;""),"LABEL_APPLIED","INCOMPLETE_DECISION"),"RERUN_REQUIRED"))</x:f>
      </x:c>
    </x:row>
    <x:row r="152" ht="30" customHeight="1">
      <x:c r="A152" s="9" t="str">
        <x:v>I2-026-P04</x:v>
      </x:c>
      <x:c r="B152" s="9" t="str">
        <x:v>I2-026</x:v>
      </x:c>
      <x:c r="C152" s="9" t="str">
        <x:v>BATCH_20</x:v>
      </x:c>
      <x:c r="D152" s="9" t="str">
        <x:v>I2</x:v>
      </x:c>
      <x:c r="E152" s="9" t="n">
        <x:v>0</x:v>
      </x:c>
      <x:c r="F152" s="9" t="str">
        <x:v>I2.5.3</x:v>
      </x:c>
      <x:c r="G152" s="9" t="str">
        <x:v>PASS</x:v>
      </x:c>
      <x:c r="H152" s="11" t="str">
        <x:v>Demonstrated rotational restraint plus evidence provides a basis for fixed support.</x:v>
      </x:c>
      <x:c r="I152" s="10" t="str">
        <x:v>rdf/I2/I2-026/I2-026-P04.ttl</x:v>
      </x:c>
      <x:c r="J152" s="10" t="str">
        <x:v>d9589052176fd07407a9786203acf4be21b7cd35c5b627d229235cb8ba616638</x:v>
      </x:c>
      <x:c r="K152" s="13" t="str">
        <x:v>NOT_REVIEWED</x:v>
      </x:c>
      <x:c r="L152" s="13" t="str"/>
      <x:c r="M152" s="13" t="str"/>
      <x:c r="N152" s="13" t="str"/>
      <x:c r="O152" s="13" t="str"/>
      <x:c r="P152" s="13" t="str"/>
      <x:c r="Q152" s="13" t="str"/>
      <x:c r="R152" s="13" t="str"/>
      <x:c r="S152" s="13" t="str"/>
      <x:c r="T152" s="14" t="str"/>
      <x:c r="U152" s="9" t="str">
        <x:f>IF(AND(Q152="AGREED",P152="LABEL_ONLY",OR(O152="PASS",O152="FAIL"),R152&lt;&gt;"",S152&lt;&gt;"",T152&lt;&gt;""),O152,G152)</x:f>
        <x:v>PASS</x:v>
      </x:c>
      <x:c r="V152" s="9" t="str">
        <x:f>IF(Q152&lt;&gt;"AGREED","",IF(P152="LABEL_ONLY",IF(AND(Q152="AGREED",P152="LABEL_ONLY",OR(O152="PASS",O152="FAIL"),R152&lt;&gt;"",S152&lt;&gt;"",T152&lt;&gt;""),"LABEL_APPLIED","INCOMPLETE_DECISION"),"RERUN_REQUIRED"))</x:f>
      </x:c>
    </x:row>
    <x:row r="153" ht="30" customHeight="1">
      <x:c r="A153" s="9" t="str">
        <x:v>I2-029-F01</x:v>
      </x:c>
      <x:c r="B153" s="9" t="str">
        <x:v>I2-029</x:v>
      </x:c>
      <x:c r="C153" s="9" t="str">
        <x:v>BATCH_19</x:v>
      </x:c>
      <x:c r="D153" s="9" t="str">
        <x:v>I2</x:v>
      </x:c>
      <x:c r="E153" s="9" t="n">
        <x:v>0</x:v>
      </x:c>
      <x:c r="F153" s="9" t="str">
        <x:v>I2.5.6</x:v>
      </x:c>
      <x:c r="G153" s="9" t="str">
        <x:v>FAIL</x:v>
      </x:c>
      <x:c r="H153" s="11" t="str">
        <x:v>attachedShellPlatingIncludedInSectionModulus is false.</x:v>
      </x:c>
      <x:c r="I153" s="10" t="str">
        <x:v>rdf/I2/I2-029/I2-029-F01.ttl</x:v>
      </x:c>
      <x:c r="J153" s="10" t="str">
        <x:v>edd2a7b42979b62bc16c2507b2ea4cc97a8609d48e662e9975a798d0111a55a7</x:v>
      </x:c>
      <x:c r="K153" s="13" t="str">
        <x:v>NOT_REVIEWED</x:v>
      </x:c>
      <x:c r="L153" s="13" t="str"/>
      <x:c r="M153" s="13" t="str"/>
      <x:c r="N153" s="13" t="str"/>
      <x:c r="O153" s="13" t="str"/>
      <x:c r="P153" s="13" t="str"/>
      <x:c r="Q153" s="13" t="str"/>
      <x:c r="R153" s="13" t="str"/>
      <x:c r="S153" s="13" t="str"/>
      <x:c r="T153" s="14" t="str"/>
      <x:c r="U153" s="9" t="str">
        <x:f>IF(AND(Q153="AGREED",P153="LABEL_ONLY",OR(O153="PASS",O153="FAIL"),R153&lt;&gt;"",S153&lt;&gt;"",T153&lt;&gt;""),O153,G153)</x:f>
        <x:v>FAIL</x:v>
      </x:c>
      <x:c r="V153" s="9" t="str">
        <x:f>IF(Q153&lt;&gt;"AGREED","",IF(P153="LABEL_ONLY",IF(AND(Q153="AGREED",P153="LABEL_ONLY",OR(O153="PASS",O153="FAIL"),R153&lt;&gt;"",S153&lt;&gt;"",T153&lt;&gt;""),"LABEL_APPLIED","INCOMPLETE_DECISION"),"RERUN_REQUIRED"))</x:f>
      </x:c>
    </x:row>
    <x:row r="154" ht="30" customHeight="1">
      <x:c r="A154" s="9" t="str">
        <x:v>I2-029-F02</x:v>
      </x:c>
      <x:c r="B154" s="9" t="str">
        <x:v>I2-029</x:v>
      </x:c>
      <x:c r="C154" s="9" t="str">
        <x:v>BATCH_19</x:v>
      </x:c>
      <x:c r="D154" s="9" t="str">
        <x:v>I2</x:v>
      </x:c>
      <x:c r="E154" s="9" t="n">
        <x:v>1</x:v>
      </x:c>
      <x:c r="F154" s="9" t="str">
        <x:v>I2.5.6</x:v>
      </x:c>
      <x:c r="G154" s="9" t="str">
        <x:v>FAIL</x:v>
      </x:c>
      <x:c r="H154" s="11" t="str">
        <x:v>attachedShellPlatingExcludedFromShearArea is false.</x:v>
      </x:c>
      <x:c r="I154" s="10" t="str">
        <x:v>rdf/I2/I2-029/I2-029-F02.ttl</x:v>
      </x:c>
      <x:c r="J154" s="10" t="str">
        <x:v>ccc41bd4b43e3324779bfdd237a67da36e5a0744c2dfb7c2a4301ba94633b176</x:v>
      </x:c>
      <x:c r="K154" s="13" t="str">
        <x:v>NOT_REVIEWED</x:v>
      </x:c>
      <x:c r="L154" s="13" t="str"/>
      <x:c r="M154" s="13" t="str"/>
      <x:c r="N154" s="13" t="str"/>
      <x:c r="O154" s="13" t="str"/>
      <x:c r="P154" s="13" t="str"/>
      <x:c r="Q154" s="13" t="str"/>
      <x:c r="R154" s="13" t="str"/>
      <x:c r="S154" s="13" t="str"/>
      <x:c r="T154" s="14" t="str"/>
      <x:c r="U154" s="9" t="str">
        <x:f>IF(AND(Q154="AGREED",P154="LABEL_ONLY",OR(O154="PASS",O154="FAIL"),R154&lt;&gt;"",S154&lt;&gt;"",T154&lt;&gt;""),O154,G154)</x:f>
        <x:v>FAIL</x:v>
      </x:c>
      <x:c r="V154" s="9" t="str">
        <x:f>IF(Q154&lt;&gt;"AGREED","",IF(P154="LABEL_ONLY",IF(AND(Q154="AGREED",P154="LABEL_ONLY",OR(O154="PASS",O154="FAIL"),R154&lt;&gt;"",S154&lt;&gt;"",T154&lt;&gt;""),"LABEL_APPLIED","INCOMPLETE_DECISION"),"RERUN_REQUIRED"))</x:f>
      </x:c>
    </x:row>
    <x:row r="155" ht="30" customHeight="1">
      <x:c r="A155" s="9" t="str">
        <x:v>I2-029-F03</x:v>
      </x:c>
      <x:c r="B155" s="9" t="str">
        <x:v>I2-029</x:v>
      </x:c>
      <x:c r="C155" s="9" t="str">
        <x:v>BATCH_19</x:v>
      </x:c>
      <x:c r="D155" s="9" t="str">
        <x:v>I2</x:v>
      </x:c>
      <x:c r="E155" s="9" t="n">
        <x:v>0</x:v>
      </x:c>
      <x:c r="F155" s="9" t="str">
        <x:v>I2.5.6</x:v>
      </x:c>
      <x:c r="G155" s="9" t="str">
        <x:v>FAIL</x:v>
      </x:c>
      <x:c r="H155" s="11" t="str">
        <x:v>Flange material is included in shear area but the linked member has no fitted flange.</x:v>
      </x:c>
      <x:c r="I155" s="10" t="str">
        <x:v>rdf/I2/I2-029/I2-029-F03.ttl</x:v>
      </x:c>
      <x:c r="J155" s="10" t="str">
        <x:v>40ed1f5541d9a80eac0ce8a8769f8e2e86c8c0a9869ae84af9cbfc490b7f841c</x:v>
      </x:c>
      <x:c r="K155" s="13" t="str">
        <x:v>NOT_REVIEWED</x:v>
      </x:c>
      <x:c r="L155" s="13" t="str"/>
      <x:c r="M155" s="13" t="str"/>
      <x:c r="N155" s="13" t="str"/>
      <x:c r="O155" s="13" t="str"/>
      <x:c r="P155" s="13" t="str"/>
      <x:c r="Q155" s="13" t="str"/>
      <x:c r="R155" s="13" t="str"/>
      <x:c r="S155" s="13" t="str"/>
      <x:c r="T155" s="14" t="str"/>
      <x:c r="U155" s="9" t="str">
        <x:f>IF(AND(Q155="AGREED",P155="LABEL_ONLY",OR(O155="PASS",O155="FAIL"),R155&lt;&gt;"",S155&lt;&gt;"",T155&lt;&gt;""),O155,G155)</x:f>
        <x:v>FAIL</x:v>
      </x:c>
      <x:c r="V155" s="9" t="str">
        <x:f>IF(Q155&lt;&gt;"AGREED","",IF(P155="LABEL_ONLY",IF(AND(Q155="AGREED",P155="LABEL_ONLY",OR(O155="PASS",O155="FAIL"),R155&lt;&gt;"",S155&lt;&gt;"",T155&lt;&gt;""),"LABEL_APPLIED","INCOMPLETE_DECISION"),"RERUN_REQUIRED"))</x:f>
      </x:c>
    </x:row>
    <x:row r="156" ht="30" customHeight="1">
      <x:c r="A156" s="9" t="str">
        <x:v>I2-029-F04</x:v>
      </x:c>
      <x:c r="B156" s="9" t="str">
        <x:v>I2-029</x:v>
      </x:c>
      <x:c r="C156" s="9" t="str">
        <x:v>BATCH_19</x:v>
      </x:c>
      <x:c r="D156" s="9" t="str">
        <x:v>I2</x:v>
      </x:c>
      <x:c r="E156" s="9" t="n">
        <x:v>0</x:v>
      </x:c>
      <x:c r="F156" s="9" t="str">
        <x:v>I2.5.6</x:v>
      </x:c>
      <x:c r="G156" s="9" t="str">
        <x:v>FAIL</x:v>
      </x:c>
      <x:c r="H156" s="11" t="str">
        <x:v>The required explicit flangeMaterialIncludedInShearArea statement is missing.</x:v>
      </x:c>
      <x:c r="I156" s="10" t="str">
        <x:v>rdf/I2/I2-029/I2-029-F04.ttl</x:v>
      </x:c>
      <x:c r="J156" s="10" t="str">
        <x:v>c5ab7407de817c226308866da453cda516a1e6abbe0a9e20cedc47bddd4fe913</x:v>
      </x:c>
      <x:c r="K156" s="13" t="str">
        <x:v>NOT_REVIEWED</x:v>
      </x:c>
      <x:c r="L156" s="13" t="str"/>
      <x:c r="M156" s="13" t="str"/>
      <x:c r="N156" s="13" t="str"/>
      <x:c r="O156" s="13" t="str"/>
      <x:c r="P156" s="13" t="str"/>
      <x:c r="Q156" s="13" t="str"/>
      <x:c r="R156" s="13" t="str"/>
      <x:c r="S156" s="13" t="str"/>
      <x:c r="T156" s="14" t="str"/>
      <x:c r="U156" s="9" t="str">
        <x:f>IF(AND(Q156="AGREED",P156="LABEL_ONLY",OR(O156="PASS",O156="FAIL"),R156&lt;&gt;"",S156&lt;&gt;"",T156&lt;&gt;""),O156,G156)</x:f>
        <x:v>FAIL</x:v>
      </x:c>
      <x:c r="V156" s="9" t="str">
        <x:f>IF(Q156&lt;&gt;"AGREED","",IF(P156="LABEL_ONLY",IF(AND(Q156="AGREED",P156="LABEL_ONLY",OR(O156="PASS",O156="FAIL"),R156&lt;&gt;"",S156&lt;&gt;"",T156&lt;&gt;""),"LABEL_APPLIED","INCOMPLETE_DECISION"),"RERUN_REQUIRED"))</x:f>
      </x:c>
    </x:row>
    <x:row r="157" ht="30" customHeight="1">
      <x:c r="A157" s="9" t="str">
        <x:v>I2-029-P01</x:v>
      </x:c>
      <x:c r="B157" s="9" t="str">
        <x:v>I2-029</x:v>
      </x:c>
      <x:c r="C157" s="9" t="str">
        <x:v>BATCH_19</x:v>
      </x:c>
      <x:c r="D157" s="9" t="str">
        <x:v>I2</x:v>
      </x:c>
      <x:c r="E157" s="9" t="n">
        <x:v>1</x:v>
      </x:c>
      <x:c r="F157" s="9" t="str">
        <x:v>I2.5.6</x:v>
      </x:c>
      <x:c r="G157" s="9" t="str">
        <x:v>PASS</x:v>
      </x:c>
      <x:c r="H157" s="11" t="str">
        <x:v>Attached plating is treated correctly and flange material is included only with a fitted flange.</x:v>
      </x:c>
      <x:c r="I157" s="10" t="str">
        <x:v>rdf/I2/I2-029/I2-029-P01.ttl</x:v>
      </x:c>
      <x:c r="J157" s="10" t="str">
        <x:v>d3bf3b979fde92763ce736a4fc9204d4ab4bddd7c97f1462c05008e6062c6d78</x:v>
      </x:c>
      <x:c r="K157" s="13" t="str">
        <x:v>NOT_REVIEWED</x:v>
      </x:c>
      <x:c r="L157" s="13" t="str"/>
      <x:c r="M157" s="13" t="str"/>
      <x:c r="N157" s="13" t="str"/>
      <x:c r="O157" s="13" t="str"/>
      <x:c r="P157" s="13" t="str"/>
      <x:c r="Q157" s="13" t="str"/>
      <x:c r="R157" s="13" t="str"/>
      <x:c r="S157" s="13" t="str"/>
      <x:c r="T157" s="14" t="str"/>
      <x:c r="U157" s="9" t="str">
        <x:f>IF(AND(Q157="AGREED",P157="LABEL_ONLY",OR(O157="PASS",O157="FAIL"),R157&lt;&gt;"",S157&lt;&gt;"",T157&lt;&gt;""),O157,G157)</x:f>
        <x:v>PASS</x:v>
      </x:c>
      <x:c r="V157" s="9" t="str">
        <x:f>IF(Q157&lt;&gt;"AGREED","",IF(P157="LABEL_ONLY",IF(AND(Q157="AGREED",P157="LABEL_ONLY",OR(O157="PASS",O157="FAIL"),R157&lt;&gt;"",S157&lt;&gt;"",T157&lt;&gt;""),"LABEL_APPLIED","INCOMPLETE_DECISION"),"RERUN_REQUIRED"))</x:f>
      </x:c>
    </x:row>
    <x:row r="158" ht="30" customHeight="1">
      <x:c r="A158" s="9" t="str">
        <x:v>I2-029-P02</x:v>
      </x:c>
      <x:c r="B158" s="9" t="str">
        <x:v>I2-029</x:v>
      </x:c>
      <x:c r="C158" s="9" t="str">
        <x:v>BATCH_19</x:v>
      </x:c>
      <x:c r="D158" s="9" t="str">
        <x:v>I2</x:v>
      </x:c>
      <x:c r="E158" s="9" t="n">
        <x:v>0</x:v>
      </x:c>
      <x:c r="F158" s="9" t="str">
        <x:v>I2.5.6</x:v>
      </x:c>
      <x:c r="G158" s="9" t="str">
        <x:v>PASS</x:v>
      </x:c>
      <x:c r="H158" s="11" t="str">
        <x:v>Flange material is explicitly not included; the other required section/shear-area statements are satisfied.</x:v>
      </x:c>
      <x:c r="I158" s="10" t="str">
        <x:v>rdf/I2/I2-029/I2-029-P02.ttl</x:v>
      </x:c>
      <x:c r="J158" s="10" t="str">
        <x:v>330ac7c81a940f28fad07f910257783219b7292ec66ffda6d591b63cf459a5be</x:v>
      </x:c>
      <x:c r="K158" s="13" t="str">
        <x:v>NOT_REVIEWED</x:v>
      </x:c>
      <x:c r="L158" s="13" t="str"/>
      <x:c r="M158" s="13" t="str"/>
      <x:c r="N158" s="13" t="str"/>
      <x:c r="O158" s="13" t="str"/>
      <x:c r="P158" s="13" t="str"/>
      <x:c r="Q158" s="13" t="str"/>
      <x:c r="R158" s="13" t="str"/>
      <x:c r="S158" s="13" t="str"/>
      <x:c r="T158" s="14" t="str"/>
      <x:c r="U158" s="9" t="str">
        <x:f>IF(AND(Q158="AGREED",P158="LABEL_ONLY",OR(O158="PASS",O158="FAIL"),R158&lt;&gt;"",S158&lt;&gt;"",T158&lt;&gt;""),O158,G158)</x:f>
        <x:v>PASS</x:v>
      </x:c>
      <x:c r="V158" s="9" t="str">
        <x:f>IF(Q158&lt;&gt;"AGREED","",IF(P158="LABEL_ONLY",IF(AND(Q158="AGREED",P158="LABEL_ONLY",OR(O158="PASS",O158="FAIL"),R158&lt;&gt;"",S158&lt;&gt;"",T158&lt;&gt;""),"LABEL_APPLIED","INCOMPLETE_DECISION"),"RERUN_REQUIRED"))</x:f>
      </x:c>
    </x:row>
    <x:row r="159" ht="30" customHeight="1">
      <x:c r="A159" s="9" t="str">
        <x:v>I2-030-F01</x:v>
      </x:c>
      <x:c r="B159" s="9" t="str">
        <x:v>I2-030</x:v>
      </x:c>
      <x:c r="C159" s="9" t="str">
        <x:v>BATCH_02</x:v>
      </x:c>
      <x:c r="D159" s="9" t="str">
        <x:v>I2</x:v>
      </x:c>
      <x:c r="E159" s="9" t="n">
        <x:v>0</x:v>
      </x:c>
      <x:c r="F159" s="9" t="str">
        <x:v>I2.5.8-I2.5.9</x:v>
      </x:c>
      <x:c r="G159" s="9" t="str">
        <x:v>FAIL</x:v>
      </x:c>
      <x:c r="H159" s="11" t="str">
        <x:v>Branch selector netLocalFrameFlangeArea is missing.</x:v>
      </x:c>
      <x:c r="I159" s="10" t="str">
        <x:v>rdf/I2/I2-030/I2-030-F01.ttl</x:v>
      </x:c>
      <x:c r="J159" s="10" t="str">
        <x:v>58d2031001191bd57db247c1599df9bf7131e729d72e60448114250fe205aa50</x:v>
      </x:c>
      <x:c r="K159" s="13" t="str">
        <x:v>NOT_REVIEWED</x:v>
      </x:c>
      <x:c r="L159" s="13" t="str"/>
      <x:c r="M159" s="13" t="str"/>
      <x:c r="N159" s="13" t="str"/>
      <x:c r="O159" s="13" t="str"/>
      <x:c r="P159" s="13" t="str"/>
      <x:c r="Q159" s="13" t="str"/>
      <x:c r="R159" s="13" t="str"/>
      <x:c r="S159" s="13" t="str"/>
      <x:c r="T159" s="14" t="str"/>
      <x:c r="U159" s="9" t="str">
        <x:f>IF(AND(Q159="AGREED",P159="LABEL_ONLY",OR(O159="PASS",O159="FAIL"),R159&lt;&gt;"",S159&lt;&gt;"",T159&lt;&gt;""),O159,G159)</x:f>
        <x:v>FAIL</x:v>
      </x:c>
      <x:c r="V159" s="9" t="str">
        <x:f>IF(Q159&lt;&gt;"AGREED","",IF(P159="LABEL_ONLY",IF(AND(Q159="AGREED",P159="LABEL_ONLY",OR(O159="PASS",O159="FAIL"),R159&lt;&gt;"",S159&lt;&gt;"",T159&lt;&gt;""),"LABEL_APPLIED","INCOMPLETE_DECISION"),"RERUN_REQUIRED"))</x:f>
      </x:c>
    </x:row>
    <x:row r="160" ht="30" customHeight="1">
      <x:c r="A160" s="9" t="str">
        <x:v>I2-030-F02</x:v>
      </x:c>
      <x:c r="B160" s="9" t="str">
        <x:v>I2-030</x:v>
      </x:c>
      <x:c r="C160" s="9" t="str">
        <x:v>BATCH_02</x:v>
      </x:c>
      <x:c r="D160" s="9" t="str">
        <x:v>I2</x:v>
      </x:c>
      <x:c r="E160" s="9" t="n">
        <x:v>0</x:v>
      </x:c>
      <x:c r="F160" s="9" t="str">
        <x:v>I2.5.8-I2.5.9</x:v>
      </x:c>
      <x:c r="G160" s="9" t="str">
        <x:v>FAIL</x:v>
      </x:c>
      <x:c r="H160" s="11" t="str">
        <x:v>Required net attached shell-plate thickness is missing.</x:v>
      </x:c>
      <x:c r="I160" s="10" t="str">
        <x:v>rdf/I2/I2-030/I2-030-F02.ttl</x:v>
      </x:c>
      <x:c r="J160" s="10" t="str">
        <x:v>d7514631c921d4b039cbb00793ef8e25f29120ad8d0ba908f68bc2bf48d04b84</x:v>
      </x:c>
      <x:c r="K160" s="13" t="str">
        <x:v>NOT_REVIEWED</x:v>
      </x:c>
      <x:c r="L160" s="13" t="str"/>
      <x:c r="M160" s="13" t="str"/>
      <x:c r="N160" s="13" t="str"/>
      <x:c r="O160" s="13" t="str"/>
      <x:c r="P160" s="13" t="str"/>
      <x:c r="Q160" s="13" t="str"/>
      <x:c r="R160" s="13" t="str"/>
      <x:c r="S160" s="13" t="str"/>
      <x:c r="T160" s="14" t="str"/>
      <x:c r="U160" s="9" t="str">
        <x:f>IF(AND(Q160="AGREED",P160="LABEL_ONLY",OR(O160="PASS",O160="FAIL"),R160&lt;&gt;"",S160&lt;&gt;"",T160&lt;&gt;""),O160,G160)</x:f>
        <x:v>FAIL</x:v>
      </x:c>
      <x:c r="V160" s="9" t="str">
        <x:f>IF(Q160&lt;&gt;"AGREED","",IF(P160="LABEL_ONLY",IF(AND(Q160="AGREED",P160="LABEL_ONLY",OR(O160="PASS",O160="FAIL"),R160&lt;&gt;"",S160&lt;&gt;"",T160&lt;&gt;""),"LABEL_APPLIED","INCOMPLETE_DECISION"),"RERUN_REQUIRED"))</x:f>
      </x:c>
    </x:row>
    <x:row r="161" ht="30" customHeight="1">
      <x:c r="A161" s="9" t="str">
        <x:v>I2-030-F03</x:v>
      </x:c>
      <x:c r="B161" s="9" t="str">
        <x:v>I2-030</x:v>
      </x:c>
      <x:c r="C161" s="9" t="str">
        <x:v>BATCH_02</x:v>
      </x:c>
      <x:c r="D161" s="9" t="str">
        <x:v>I2</x:v>
      </x:c>
      <x:c r="E161" s="9" t="n">
        <x:v>0</x:v>
      </x:c>
      <x:c r="F161" s="9" t="str">
        <x:v>I2.5.8-I2.5.9</x:v>
      </x:c>
      <x:c r="G161" s="9" t="str">
        <x:v>FAIL</x:v>
      </x:c>
      <x:c r="H161" s="11" t="str">
        <x:v>Required webHeight operand is missing.</x:v>
      </x:c>
      <x:c r="I161" s="10" t="str">
        <x:v>rdf/I2/I2-030/I2-030-F03.ttl</x:v>
      </x:c>
      <x:c r="J161" s="10" t="str">
        <x:v>13940658ae7d93f0e078d4a76e7ed0c69eef6f9aeeb4e49dfd4bc208a8453c01</x:v>
      </x:c>
      <x:c r="K161" s="13" t="str">
        <x:v>NOT_REVIEWED</x:v>
      </x:c>
      <x:c r="L161" s="13" t="str"/>
      <x:c r="M161" s="13" t="str"/>
      <x:c r="N161" s="13" t="str"/>
      <x:c r="O161" s="13" t="str"/>
      <x:c r="P161" s="13" t="str"/>
      <x:c r="Q161" s="13" t="str"/>
      <x:c r="R161" s="13" t="str"/>
      <x:c r="S161" s="13" t="str"/>
      <x:c r="T161" s="14" t="str"/>
      <x:c r="U161" s="9" t="str">
        <x:f>IF(AND(Q161="AGREED",P161="LABEL_ONLY",OR(O161="PASS",O161="FAIL"),R161&lt;&gt;"",S161&lt;&gt;"",T161&lt;&gt;""),O161,G161)</x:f>
        <x:v>FAIL</x:v>
      </x:c>
      <x:c r="V161" s="9" t="str">
        <x:f>IF(Q161&lt;&gt;"AGREED","",IF(P161="LABEL_ONLY",IF(AND(Q161="AGREED",P161="LABEL_ONLY",OR(O161="PASS",O161="FAIL"),R161&lt;&gt;"",S161&lt;&gt;"",T161&lt;&gt;""),"LABEL_APPLIED","INCOMPLETE_DECISION"),"RERUN_REQUIRED"))</x:f>
      </x:c>
    </x:row>
    <x:row r="162" ht="30" customHeight="1">
      <x:c r="A162" s="9" t="str">
        <x:v>I2-030-F04</x:v>
      </x:c>
      <x:c r="B162" s="9" t="str">
        <x:v>I2-030</x:v>
      </x:c>
      <x:c r="C162" s="9" t="str">
        <x:v>BATCH_02</x:v>
      </x:c>
      <x:c r="D162" s="9" t="str">
        <x:v>I2</x:v>
      </x:c>
      <x:c r="E162" s="9" t="n">
        <x:v>0</x:v>
      </x:c>
      <x:c r="F162" s="9" t="str">
        <x:v>I2.5.8-I2.5.9</x:v>
      </x:c>
      <x:c r="G162" s="9" t="str">
        <x:v>FAIL</x:v>
      </x:c>
      <x:c r="H162" s="11" t="str">
        <x:v>Required net effective plastic section modulus result is missing.</x:v>
      </x:c>
      <x:c r="I162" s="10" t="str">
        <x:v>rdf/I2/I2-030/I2-030-F04.ttl</x:v>
      </x:c>
      <x:c r="J162" s="10" t="str">
        <x:v>d7a5961df2e147ff95e704be5dee0f081a63da4d289b10b83faff42b4f505e35</x:v>
      </x:c>
      <x:c r="K162" s="13" t="str">
        <x:v>NOT_REVIEWED</x:v>
      </x:c>
      <x:c r="L162" s="13" t="str"/>
      <x:c r="M162" s="13" t="str"/>
      <x:c r="N162" s="13" t="str"/>
      <x:c r="O162" s="13" t="str"/>
      <x:c r="P162" s="13" t="str"/>
      <x:c r="Q162" s="13" t="str"/>
      <x:c r="R162" s="13" t="str"/>
      <x:c r="S162" s="13" t="str"/>
      <x:c r="T162" s="14" t="str"/>
      <x:c r="U162" s="9" t="str">
        <x:f>IF(AND(Q162="AGREED",P162="LABEL_ONLY",OR(O162="PASS",O162="FAIL"),R162&lt;&gt;"",S162&lt;&gt;"",T162&lt;&gt;""),O162,G162)</x:f>
        <x:v>FAIL</x:v>
      </x:c>
      <x:c r="V162" s="9" t="str">
        <x:f>IF(Q162&lt;&gt;"AGREED","",IF(P162="LABEL_ONLY",IF(AND(Q162="AGREED",P162="LABEL_ONLY",OR(O162="PASS",O162="FAIL"),R162&lt;&gt;"",S162&lt;&gt;"",T162&lt;&gt;""),"LABEL_APPLIED","INCOMPLETE_DECISION"),"RERUN_REQUIRED"))</x:f>
      </x:c>
    </x:row>
    <x:row r="163" ht="30" customHeight="1">
      <x:c r="A163" s="9" t="str">
        <x:v>I2-030-F05</x:v>
      </x:c>
      <x:c r="B163" s="9" t="str">
        <x:v>I2-030</x:v>
      </x:c>
      <x:c r="C163" s="9" t="str">
        <x:v>BATCH_02</x:v>
      </x:c>
      <x:c r="D163" s="9" t="str">
        <x:v>I2</x:v>
      </x:c>
      <x:c r="E163" s="9" t="n">
        <x:v>1</x:v>
      </x:c>
      <x:c r="F163" s="9" t="str">
        <x:v>I2.5.8-I2.5.9</x:v>
      </x:c>
      <x:c r="G163" s="9" t="str">
        <x:v>FAIL</x:v>
      </x:c>
      <x:c r="H163" s="11" t="str">
        <x:v>Calculation case is not linked to plating through sectionCalculationCasePlating.</x:v>
      </x:c>
      <x:c r="I163" s="10" t="str">
        <x:v>rdf/I2/I2-030/I2-030-F05.ttl</x:v>
      </x:c>
      <x:c r="J163" s="10" t="str">
        <x:v>6477b6195a51607234a1669cd9399649a24075ca95e0dbf4c46903ad7f5ceeda</x:v>
      </x:c>
      <x:c r="K163" s="13" t="str">
        <x:v>REVIEWED</x:v>
      </x:c>
      <x:c r="L163" s="13" t="str">
        <x:v>YES</x:v>
      </x:c>
      <x:c r="M163" s="13" t="str">
        <x:v>YES</x:v>
      </x:c>
      <x:c r="N163" s="13" t="str">
        <x:v>YES</x:v>
      </x:c>
      <x:c r="O163" s="13"/>
      <x:c r="P163" s="13"/>
      <x:c r="Q163" s="13"/>
      <x:c r="R163" s="13" t="str">
        <x:v>AI-assisted draft</x:v>
      </x:c>
      <x:c r="S163" s="105" t="n">
        <x:v>46281</x:v>
      </x:c>
      <x:c r="T163" s="14" t="str">
        <x:v>Fixture correctly isolates the missing sectionCalculationCasePlating relationship.</x:v>
      </x:c>
      <x:c r="U163" s="9" t="str">
        <x:f>IF(AND(Q163="AGREED",P163="LABEL_ONLY",OR(O163="PASS",O163="FAIL"),R163&lt;&gt;"",S163&lt;&gt;"",T163&lt;&gt;""),O163,G163)</x:f>
        <x:v>FAIL</x:v>
      </x:c>
      <x:c r="V163" s="9" t="str">
        <x:f>IF(Q163&lt;&gt;"AGREED","",IF(P163="LABEL_ONLY",IF(AND(Q163="AGREED",P163="LABEL_ONLY",OR(O163="PASS",O163="FAIL"),R163&lt;&gt;"",S163&lt;&gt;"",T163&lt;&gt;""),"LABEL_APPLIED","INCOMPLETE_DECISION"),"RERUN_REQUIRED"))</x:f>
      </x:c>
    </x:row>
    <x:row r="164" ht="30" customHeight="1">
      <x:c r="A164" s="9" t="str">
        <x:v>I2-030-F06</x:v>
      </x:c>
      <x:c r="B164" s="9" t="str">
        <x:v>I2-030</x:v>
      </x:c>
      <x:c r="C164" s="9" t="str">
        <x:v>BATCH_02</x:v>
      </x:c>
      <x:c r="D164" s="9" t="str">
        <x:v>I2</x:v>
      </x:c>
      <x:c r="E164" s="9" t="n">
        <x:v>0</x:v>
      </x:c>
      <x:c r="F164" s="9" t="str">
        <x:v>I2.5.8-I2.5.9</x:v>
      </x:c>
      <x:c r="G164" s="9" t="str">
        <x:v>FAIL</x:v>
      </x:c>
      <x:c r="H164" s="11" t="str">
        <x:v>Oblique case is missing the lower interpolation endpoint relationship.</x:v>
      </x:c>
      <x:c r="I164" s="10" t="str">
        <x:v>rdf/I2/I2-030/I2-030-F06.ttl</x:v>
      </x:c>
      <x:c r="J164" s="10" t="str">
        <x:v>c18638c6d14e0317bdc777473cf537ae0f0765ebe4410226fe4de9a7844101fe</x:v>
      </x:c>
      <x:c r="K164" s="13" t="str">
        <x:v>NOT_REVIEWED</x:v>
      </x:c>
      <x:c r="L164" s="13" t="str"/>
      <x:c r="M164" s="13" t="str"/>
      <x:c r="N164" s="13" t="str"/>
      <x:c r="O164" s="13" t="str"/>
      <x:c r="P164" s="13" t="str"/>
      <x:c r="Q164" s="13" t="str"/>
      <x:c r="R164" s="13" t="str"/>
      <x:c r="S164" s="13" t="str"/>
      <x:c r="T164" s="14" t="str"/>
      <x:c r="U164" s="9" t="str">
        <x:f>IF(AND(Q164="AGREED",P164="LABEL_ONLY",OR(O164="PASS",O164="FAIL"),R164&lt;&gt;"",S164&lt;&gt;"",T164&lt;&gt;""),O164,G164)</x:f>
        <x:v>FAIL</x:v>
      </x:c>
      <x:c r="V164" s="9" t="str">
        <x:f>IF(Q164&lt;&gt;"AGREED","",IF(P164="LABEL_ONLY",IF(AND(Q164="AGREED",P164="LABEL_ONLY",OR(O164="PASS",O164="FAIL"),R164&lt;&gt;"",S164&lt;&gt;"",T164&lt;&gt;""),"LABEL_APPLIED","INCOMPLETE_DECISION"),"RERUN_REQUIRED"))</x:f>
      </x:c>
    </x:row>
    <x:row r="165" ht="30" customHeight="1">
      <x:c r="A165" s="9" t="str">
        <x:v>I2-030-F07</x:v>
      </x:c>
      <x:c r="B165" s="9" t="str">
        <x:v>I2-030</x:v>
      </x:c>
      <x:c r="C165" s="9" t="str">
        <x:v>BATCH_02</x:v>
      </x:c>
      <x:c r="D165" s="9" t="str">
        <x:v>I2</x:v>
      </x:c>
      <x:c r="E165" s="9" t="n">
        <x:v>0</x:v>
      </x:c>
      <x:c r="F165" s="9" t="str">
        <x:v>I2.5.8-I2.5.9</x:v>
      </x:c>
      <x:c r="G165" s="9" t="str">
        <x:v>FAIL</x:v>
      </x:c>
      <x:c r="H165" s="11" t="str">
        <x:v>Oblique case is missing an interpolation-point result.</x:v>
      </x:c>
      <x:c r="I165" s="10" t="str">
        <x:v>rdf/I2/I2-030/I2-030-F07.ttl</x:v>
      </x:c>
      <x:c r="J165" s="10" t="str">
        <x:v>36ae7cbc1d6a65748119c4d85b5d2d6a992672997d5a2137c88b6c5e542a87dd</x:v>
      </x:c>
      <x:c r="K165" s="13" t="str">
        <x:v>NOT_REVIEWED</x:v>
      </x:c>
      <x:c r="L165" s="13" t="str"/>
      <x:c r="M165" s="13" t="str"/>
      <x:c r="N165" s="13" t="str"/>
      <x:c r="O165" s="13" t="str"/>
      <x:c r="P165" s="13" t="str"/>
      <x:c r="Q165" s="13" t="str"/>
      <x:c r="R165" s="13" t="str"/>
      <x:c r="S165" s="13" t="str"/>
      <x:c r="T165" s="14" t="str"/>
      <x:c r="U165" s="9" t="str">
        <x:f>IF(AND(Q165="AGREED",P165="LABEL_ONLY",OR(O165="PASS",O165="FAIL"),R165&lt;&gt;"",S165&lt;&gt;"",T165&lt;&gt;""),O165,G165)</x:f>
        <x:v>FAIL</x:v>
      </x:c>
      <x:c r="V165" s="9" t="str">
        <x:f>IF(Q165&lt;&gt;"AGREED","",IF(P165="LABEL_ONLY",IF(AND(Q165="AGREED",P165="LABEL_ONLY",OR(O165="PASS",O165="FAIL"),R165&lt;&gt;"",S165&lt;&gt;"",T165&lt;&gt;""),"LABEL_APPLIED","INCOMPLETE_DECISION"),"RERUN_REQUIRED"))</x:f>
      </x:c>
    </x:row>
    <x:row r="166" ht="30" customHeight="1">
      <x:c r="A166" s="9" t="str">
        <x:v>I2-030-P01</x:v>
      </x:c>
      <x:c r="B166" s="9" t="str">
        <x:v>I2-030</x:v>
      </x:c>
      <x:c r="C166" s="9" t="str">
        <x:v>BATCH_02</x:v>
      </x:c>
      <x:c r="D166" s="9" t="str">
        <x:v>I2</x:v>
      </x:c>
      <x:c r="E166" s="9" t="n">
        <x:v>0</x:v>
      </x:c>
      <x:c r="F166" s="9" t="str">
        <x:v>I2.5.8-I2.5.9</x:v>
      </x:c>
      <x:c r="G166" s="9" t="str">
        <x:v>PASS</x:v>
      </x:c>
      <x:c r="H166" s="11" t="str">
        <x:v>Non-oblique z_na branch has all selectors, operands, relationships and results required by frozen R13 readiness.</x:v>
      </x:c>
      <x:c r="I166" s="10" t="str">
        <x:v>rdf/I2/I2-030/I2-030-P01.ttl</x:v>
      </x:c>
      <x:c r="J166" s="10" t="str">
        <x:v>7fa6df2794e85911a1d7aad6c0a880ff3a2aefc49a24888dc73dec19046e0baf</x:v>
      </x:c>
      <x:c r="K166" s="13" t="str">
        <x:v>NOT_REVIEWED</x:v>
      </x:c>
      <x:c r="L166" s="13" t="str"/>
      <x:c r="M166" s="13" t="str"/>
      <x:c r="N166" s="13" t="str"/>
      <x:c r="O166" s="13" t="str"/>
      <x:c r="P166" s="13" t="str"/>
      <x:c r="Q166" s="13" t="str"/>
      <x:c r="R166" s="13" t="str"/>
      <x:c r="S166" s="13" t="str"/>
      <x:c r="T166" s="14" t="str"/>
      <x:c r="U166" s="9" t="str">
        <x:f>IF(AND(Q166="AGREED",P166="LABEL_ONLY",OR(O166="PASS",O166="FAIL"),R166&lt;&gt;"",S166&lt;&gt;"",T166&lt;&gt;""),O166,G166)</x:f>
        <x:v>PASS</x:v>
      </x:c>
      <x:c r="V166" s="9" t="str">
        <x:f>IF(Q166&lt;&gt;"AGREED","",IF(P166="LABEL_ONLY",IF(AND(Q166="AGREED",P166="LABEL_ONLY",OR(O166="PASS",O166="FAIL"),R166&lt;&gt;"",S166&lt;&gt;"",T166&lt;&gt;""),"LABEL_APPLIED","INCOMPLETE_DECISION"),"RERUN_REQUIRED"))</x:f>
      </x:c>
    </x:row>
    <x:row r="167" ht="30" customHeight="1">
      <x:c r="A167" s="9" t="str">
        <x:v>I2-030-P02</x:v>
      </x:c>
      <x:c r="B167" s="9" t="str">
        <x:v>I2-030</x:v>
      </x:c>
      <x:c r="C167" s="9" t="str">
        <x:v>BATCH_02</x:v>
      </x:c>
      <x:c r="D167" s="9" t="str">
        <x:v>I2</x:v>
      </x:c>
      <x:c r="E167" s="9" t="n">
        <x:v>1</x:v>
      </x:c>
      <x:c r="F167" s="9" t="str">
        <x:v>I2.5.8-I2.5.9</x:v>
      </x:c>
      <x:c r="G167" s="9" t="str">
        <x:v>PASS</x:v>
      </x:c>
      <x:c r="H167" s="11" t="str">
        <x:v>Oblique 45-degree case includes both interpolation endpoints and context-specific section-modulus values.</x:v>
      </x:c>
      <x:c r="I167" s="10" t="str">
        <x:v>rdf/I2/I2-030/I2-030-P02.ttl</x:v>
      </x:c>
      <x:c r="J167" s="10" t="str">
        <x:v>e2a612ebceafc67fe51a72719d5b66e4b58b105ac00f02cd300b084a862c1ca3</x:v>
      </x:c>
      <x:c r="K167" s="13" t="str">
        <x:v>REVIEWED</x:v>
      </x:c>
      <x:c r="L167" s="13" t="str">
        <x:v>YES</x:v>
      </x:c>
      <x:c r="M167" s="13" t="str">
        <x:v>YES</x:v>
      </x:c>
      <x:c r="N167" s="13" t="str">
        <x:v>YES</x:v>
      </x:c>
      <x:c r="O167" s="13"/>
      <x:c r="P167" s="13"/>
      <x:c r="Q167" s="13"/>
      <x:c r="R167" s="13" t="str">
        <x:v>AI-assisted draft</x:v>
      </x:c>
      <x:c r="S167" s="105" t="n">
        <x:v>46281</x:v>
      </x:c>
      <x:c r="T167" s="14" t="str">
        <x:v>Fixture follows locked modelPaths through the calculation case and includes both interpolation endpoints for Omega=45.</x:v>
      </x:c>
      <x:c r="U167" s="9" t="str">
        <x:f>IF(AND(Q167="AGREED",P167="LABEL_ONLY",OR(O167="PASS",O167="FAIL"),R167&lt;&gt;"",S167&lt;&gt;"",T167&lt;&gt;""),O167,G167)</x:f>
        <x:v>PASS</x:v>
      </x:c>
      <x:c r="V167" s="9" t="str">
        <x:f>IF(Q167&lt;&gt;"AGREED","",IF(P167="LABEL_ONLY",IF(AND(Q167="AGREED",P167="LABEL_ONLY",OR(O167="PASS",O167="FAIL"),R167&lt;&gt;"",S167&lt;&gt;"",T167&lt;&gt;""),"LABEL_APPLIED","INCOMPLETE_DECISION"),"RERUN_REQUIRED"))</x:f>
      </x:c>
    </x:row>
    <x:row r="168" ht="30" customHeight="1">
      <x:c r="A168" s="9" t="str">
        <x:v>I2-031-F01</x:v>
      </x:c>
      <x:c r="B168" s="9" t="str">
        <x:v>I2-031</x:v>
      </x:c>
      <x:c r="C168" s="9" t="str">
        <x:v>BATCH_18</x:v>
      </x:c>
      <x:c r="D168" s="9" t="str">
        <x:v>I2</x:v>
      </x:c>
      <x:c r="E168" s="9" t="n">
        <x:v>0</x:v>
      </x:c>
      <x:c r="F168" s="9" t="str">
        <x:v>I2.6.1</x:v>
      </x:c>
      <x:c r="G168" s="9" t="str">
        <x:v>FAIL</x:v>
      </x:c>
      <x:c r="H168" s="11" t="str">
        <x:v>Applicable local-frame demand exceeds plastic strength.</x:v>
      </x:c>
      <x:c r="I168" s="10" t="str">
        <x:v>rdf/I2/I2-031/I2-031-F01.ttl</x:v>
      </x:c>
      <x:c r="J168" s="10" t="str">
        <x:v>67a4f9788b5261da1e6ad51583efbc615e256544722d394e0bffef092471674f</x:v>
      </x:c>
      <x:c r="K168" s="13" t="str">
        <x:v>NOT_REVIEWED</x:v>
      </x:c>
      <x:c r="L168" s="13" t="str"/>
      <x:c r="M168" s="13" t="str"/>
      <x:c r="N168" s="13" t="str"/>
      <x:c r="O168" s="13" t="str"/>
      <x:c r="P168" s="13" t="str"/>
      <x:c r="Q168" s="13" t="str"/>
      <x:c r="R168" s="13" t="str"/>
      <x:c r="S168" s="13" t="str"/>
      <x:c r="T168" s="14" t="str"/>
      <x:c r="U168" s="9" t="str">
        <x:f>IF(AND(Q168="AGREED",P168="LABEL_ONLY",OR(O168="PASS",O168="FAIL"),R168&lt;&gt;"",S168&lt;&gt;"",T168&lt;&gt;""),O168,G168)</x:f>
        <x:v>FAIL</x:v>
      </x:c>
      <x:c r="V168" s="9" t="str">
        <x:f>IF(Q168&lt;&gt;"AGREED","",IF(P168="LABEL_ONLY",IF(AND(Q168="AGREED",P168="LABEL_ONLY",OR(O168="PASS",O168="FAIL"),R168&lt;&gt;"",S168&lt;&gt;"",T168&lt;&gt;""),"LABEL_APPLIED","INCOMPLETE_DECISION"),"RERUN_REQUIRED"))</x:f>
      </x:c>
    </x:row>
    <x:row r="169" ht="30" customHeight="1">
      <x:c r="A169" s="9" t="str">
        <x:v>I2-031-F02</x:v>
      </x:c>
      <x:c r="B169" s="9" t="str">
        <x:v>I2-031</x:v>
      </x:c>
      <x:c r="C169" s="9" t="str">
        <x:v>BATCH_18</x:v>
      </x:c>
      <x:c r="D169" s="9" t="str">
        <x:v>I2</x:v>
      </x:c>
      <x:c r="E169" s="9" t="n">
        <x:v>0</x:v>
      </x:c>
      <x:c r="F169" s="9" t="str">
        <x:v>I2.6.1</x:v>
      </x:c>
      <x:c r="G169" s="9" t="str">
        <x:v>FAIL</x:v>
      </x:c>
      <x:c r="H169" s="11" t="str">
        <x:v>Bottom-structure patch orientation is not parallel to the frame direction.</x:v>
      </x:c>
      <x:c r="I169" s="10" t="str">
        <x:v>rdf/I2/I2-031/I2-031-F02.ttl</x:v>
      </x:c>
      <x:c r="J169" s="10" t="str">
        <x:v>0cb1620e472dbccaf91ba6e2a7207157bf764f055ee92422a1c189dc194b67fd</x:v>
      </x:c>
      <x:c r="K169" s="13" t="str">
        <x:v>NOT_REVIEWED</x:v>
      </x:c>
      <x:c r="L169" s="13" t="str"/>
      <x:c r="M169" s="13" t="str"/>
      <x:c r="N169" s="13" t="str"/>
      <x:c r="O169" s="13" t="str"/>
      <x:c r="P169" s="13" t="str"/>
      <x:c r="Q169" s="13" t="str"/>
      <x:c r="R169" s="13" t="str"/>
      <x:c r="S169" s="13" t="str"/>
      <x:c r="T169" s="14" t="str"/>
      <x:c r="U169" s="9" t="str">
        <x:f>IF(AND(Q169="AGREED",P169="LABEL_ONLY",OR(O169="PASS",O169="FAIL"),R169&lt;&gt;"",S169&lt;&gt;"",T169&lt;&gt;""),O169,G169)</x:f>
        <x:v>FAIL</x:v>
      </x:c>
      <x:c r="V169" s="9" t="str">
        <x:f>IF(Q169&lt;&gt;"AGREED","",IF(P169="LABEL_ONLY",IF(AND(Q169="AGREED",P169="LABEL_ONLY",OR(O169="PASS",O169="FAIL"),R169&lt;&gt;"",S169&lt;&gt;"",T169&lt;&gt;""),"LABEL_APPLIED","INCOMPLETE_DECISION"),"RERUN_REQUIRED"))</x:f>
      </x:c>
    </x:row>
    <x:row r="170" ht="30" customHeight="1">
      <x:c r="A170" s="9" t="str">
        <x:v>I2-031-F03</x:v>
      </x:c>
      <x:c r="B170" s="9" t="str">
        <x:v>I2-031</x:v>
      </x:c>
      <x:c r="C170" s="9" t="str">
        <x:v>BATCH_18</x:v>
      </x:c>
      <x:c r="D170" s="9" t="str">
        <x:v>I2</x:v>
      </x:c>
      <x:c r="E170" s="9" t="n">
        <x:v>1</x:v>
      </x:c>
      <x:c r="F170" s="9" t="str">
        <x:v>I2.6.1</x:v>
      </x:c>
      <x:c r="G170" s="9" t="str">
        <x:v>FAIL</x:v>
      </x:c>
      <x:c r="H170" s="11" t="str">
        <x:v>Plastic strength/midspan-collapse evidence is incomplete.</x:v>
      </x:c>
      <x:c r="I170" s="10" t="str">
        <x:v>rdf/I2/I2-031/I2-031-F03.ttl</x:v>
      </x:c>
      <x:c r="J170" s="10" t="str">
        <x:v>38aafe921607bfb9288679182c7e010623f61de6863282c62ca968aeec991e16</x:v>
      </x:c>
      <x:c r="K170" s="13" t="str">
        <x:v>NOT_REVIEWED</x:v>
      </x:c>
      <x:c r="L170" s="13" t="str"/>
      <x:c r="M170" s="13" t="str"/>
      <x:c r="N170" s="13" t="str"/>
      <x:c r="O170" s="13" t="str"/>
      <x:c r="P170" s="13" t="str"/>
      <x:c r="Q170" s="13" t="str"/>
      <x:c r="R170" s="13" t="str"/>
      <x:c r="S170" s="13" t="str"/>
      <x:c r="T170" s="14" t="str"/>
      <x:c r="U170" s="9" t="str">
        <x:f>IF(AND(Q170="AGREED",P170="LABEL_ONLY",OR(O170="PASS",O170="FAIL"),R170&lt;&gt;"",S170&lt;&gt;"",T170&lt;&gt;""),O170,G170)</x:f>
        <x:v>FAIL</x:v>
      </x:c>
      <x:c r="V170" s="9" t="str">
        <x:f>IF(Q170&lt;&gt;"AGREED","",IF(P170="LABEL_ONLY",IF(AND(Q170="AGREED",P170="LABEL_ONLY",OR(O170="PASS",O170="FAIL"),R170&lt;&gt;"",S170&lt;&gt;"",T170&lt;&gt;""),"LABEL_APPLIED","INCOMPLETE_DECISION"),"RERUN_REQUIRED"))</x:f>
      </x:c>
    </x:row>
    <x:row r="171" ht="30" customHeight="1">
      <x:c r="A171" s="9" t="str">
        <x:v>I2-031-F04</x:v>
      </x:c>
      <x:c r="B171" s="9" t="str">
        <x:v>I2-031</x:v>
      </x:c>
      <x:c r="C171" s="9" t="str">
        <x:v>BATCH_18</x:v>
      </x:c>
      <x:c r="D171" s="9" t="str">
        <x:v>I2</x:v>
      </x:c>
      <x:c r="E171" s="9" t="n">
        <x:v>0</x:v>
      </x:c>
      <x:c r="F171" s="9" t="str">
        <x:v>I2.6.1</x:v>
      </x:c>
      <x:c r="G171" s="9" t="str">
        <x:v>FAIL</x:v>
      </x:c>
      <x:c r="H171" s="11" t="str">
        <x:v>Applicable load case is missing combined shear-and-bending demand.</x:v>
      </x:c>
      <x:c r="I171" s="10" t="str">
        <x:v>rdf/I2/I2-031/I2-031-F04.ttl</x:v>
      </x:c>
      <x:c r="J171" s="10" t="str">
        <x:v>785d4a48cb53c791146a220bc634f329bf6ff886c5b04d0e086e9881972921e3</x:v>
      </x:c>
      <x:c r="K171" s="13" t="str">
        <x:v>NOT_REVIEWED</x:v>
      </x:c>
      <x:c r="L171" s="13" t="str"/>
      <x:c r="M171" s="13" t="str"/>
      <x:c r="N171" s="13" t="str"/>
      <x:c r="O171" s="13" t="str"/>
      <x:c r="P171" s="13" t="str"/>
      <x:c r="Q171" s="13" t="str"/>
      <x:c r="R171" s="13" t="str"/>
      <x:c r="S171" s="13" t="str"/>
      <x:c r="T171" s="14" t="str"/>
      <x:c r="U171" s="9" t="str">
        <x:f>IF(AND(Q171="AGREED",P171="LABEL_ONLY",OR(O171="PASS",O171="FAIL"),R171&lt;&gt;"",S171&lt;&gt;"",T171&lt;&gt;""),O171,G171)</x:f>
        <x:v>FAIL</x:v>
      </x:c>
      <x:c r="V171" s="9" t="str">
        <x:f>IF(Q171&lt;&gt;"AGREED","",IF(P171="LABEL_ONLY",IF(AND(Q171="AGREED",P171="LABEL_ONLY",OR(O171="PASS",O171="FAIL"),R171&lt;&gt;"",S171&lt;&gt;"",T171&lt;&gt;""),"LABEL_APPLIED","INCOMPLETE_DECISION"),"RERUN_REQUIRED"))</x:f>
      </x:c>
    </x:row>
    <x:row r="172" ht="30" customHeight="1">
      <x:c r="A172" s="9" t="str">
        <x:v>I2-031-P01</x:v>
      </x:c>
      <x:c r="B172" s="9" t="str">
        <x:v>I2-031</x:v>
      </x:c>
      <x:c r="C172" s="9" t="str">
        <x:v>BATCH_18</x:v>
      </x:c>
      <x:c r="D172" s="9" t="str">
        <x:v>I2</x:v>
      </x:c>
      <x:c r="E172" s="9" t="n">
        <x:v>1</x:v>
      </x:c>
      <x:c r="F172" s="9" t="str">
        <x:v>I2.6.1</x:v>
      </x:c>
      <x:c r="G172" s="9" t="str">
        <x:v>PASS</x:v>
      </x:c>
      <x:c r="H172" s="11" t="str">
        <x:v>Bottom local frame at capacity has correct patch orientation and demand equal to plastic strength.</x:v>
      </x:c>
      <x:c r="I172" s="10" t="str">
        <x:v>rdf/I2/I2-031/I2-031-P01.ttl</x:v>
      </x:c>
      <x:c r="J172" s="10" t="str">
        <x:v>0df3aa860878ec3186e547b446e434e771971c3431d6c133d02cfc7757fdb0a3</x:v>
      </x:c>
      <x:c r="K172" s="13" t="str">
        <x:v>NOT_REVIEWED</x:v>
      </x:c>
      <x:c r="L172" s="13" t="str"/>
      <x:c r="M172" s="13" t="str"/>
      <x:c r="N172" s="13" t="str"/>
      <x:c r="O172" s="13" t="str"/>
      <x:c r="P172" s="13" t="str"/>
      <x:c r="Q172" s="13" t="str"/>
      <x:c r="R172" s="13" t="str"/>
      <x:c r="S172" s="13" t="str"/>
      <x:c r="T172" s="14" t="str"/>
      <x:c r="U172" s="9" t="str">
        <x:f>IF(AND(Q172="AGREED",P172="LABEL_ONLY",OR(O172="PASS",O172="FAIL"),R172&lt;&gt;"",S172&lt;&gt;"",T172&lt;&gt;""),O172,G172)</x:f>
        <x:v>PASS</x:v>
      </x:c>
      <x:c r="V172" s="9" t="str">
        <x:f>IF(Q172&lt;&gt;"AGREED","",IF(P172="LABEL_ONLY",IF(AND(Q172="AGREED",P172="LABEL_ONLY",OR(O172="PASS",O172="FAIL"),R172&lt;&gt;"",S172&lt;&gt;"",T172&lt;&gt;""),"LABEL_APPLIED","INCOMPLETE_DECISION"),"RERUN_REQUIRED"))</x:f>
      </x:c>
    </x:row>
    <x:row r="173" ht="30" customHeight="1">
      <x:c r="A173" s="9" t="str">
        <x:v>I2-031-P02</x:v>
      </x:c>
      <x:c r="B173" s="9" t="str">
        <x:v>I2-031</x:v>
      </x:c>
      <x:c r="C173" s="9" t="str">
        <x:v>BATCH_18</x:v>
      </x:c>
      <x:c r="D173" s="9" t="str">
        <x:v>I2</x:v>
      </x:c>
      <x:c r="E173" s="9" t="n">
        <x:v>0</x:v>
      </x:c>
      <x:c r="F173" s="9" t="str">
        <x:v>I2.6.1</x:v>
      </x:c>
      <x:c r="G173" s="9" t="str">
        <x:v>PASS</x:v>
      </x:c>
      <x:c r="H173" s="11" t="str">
        <x:v>Transverse local frame in side structure has demand below plastic strength.</x:v>
      </x:c>
      <x:c r="I173" s="10" t="str">
        <x:v>rdf/I2/I2-031/I2-031-P02.ttl</x:v>
      </x:c>
      <x:c r="J173" s="10" t="str">
        <x:v>d3477352af97832757e384bff0983d580e736861bc2cad69f568c6a80674cb47</x:v>
      </x:c>
      <x:c r="K173" s="13" t="str">
        <x:v>NOT_REVIEWED</x:v>
      </x:c>
      <x:c r="L173" s="13" t="str"/>
      <x:c r="M173" s="13" t="str"/>
      <x:c r="N173" s="13" t="str"/>
      <x:c r="O173" s="13" t="str"/>
      <x:c r="P173" s="13" t="str"/>
      <x:c r="Q173" s="13" t="str"/>
      <x:c r="R173" s="13" t="str"/>
      <x:c r="S173" s="13" t="str"/>
      <x:c r="T173" s="14" t="str"/>
      <x:c r="U173" s="9" t="str">
        <x:f>IF(AND(Q173="AGREED",P173="LABEL_ONLY",OR(O173="PASS",O173="FAIL"),R173&lt;&gt;"",S173&lt;&gt;"",T173&lt;&gt;""),O173,G173)</x:f>
        <x:v>PASS</x:v>
      </x:c>
      <x:c r="V173" s="9" t="str">
        <x:f>IF(Q173&lt;&gt;"AGREED","",IF(P173="LABEL_ONLY",IF(AND(Q173="AGREED",P173="LABEL_ONLY",OR(O173="PASS",O173="FAIL"),R173&lt;&gt;"",S173&lt;&gt;"",T173&lt;&gt;""),"LABEL_APPLIED","INCOMPLETE_DECISION"),"RERUN_REQUIRED"))</x:f>
      </x:c>
    </x:row>
    <x:row r="174" ht="30" customHeight="1">
      <x:c r="A174" s="9" t="str">
        <x:v>I2-031-P03</x:v>
      </x:c>
      <x:c r="B174" s="9" t="str">
        <x:v>I2-031</x:v>
      </x:c>
      <x:c r="C174" s="9" t="str">
        <x:v>BATCH_18</x:v>
      </x:c>
      <x:c r="D174" s="9" t="str">
        <x:v>I2</x:v>
      </x:c>
      <x:c r="E174" s="9" t="n">
        <x:v>0</x:v>
      </x:c>
      <x:c r="F174" s="9" t="str">
        <x:v>I2.6.1</x:v>
      </x:c>
      <x:c r="G174" s="9" t="str">
        <x:v>PASS</x:v>
      </x:c>
      <x:c r="H174" s="11" t="str">
        <x:v>Universal clause does not invent a local frame when none is represented.</x:v>
      </x:c>
      <x:c r="I174" s="10" t="str">
        <x:v>rdf/I2/I2-031/I2-031-P03.ttl</x:v>
      </x:c>
      <x:c r="J174" s="10" t="str">
        <x:v>944ee2ab088c49dffdda749c37c55f68cb60462087469b4d5b293b08cfd0716e</x:v>
      </x:c>
      <x:c r="K174" s="13" t="str">
        <x:v>NOT_REVIEWED</x:v>
      </x:c>
      <x:c r="L174" s="13" t="str"/>
      <x:c r="M174" s="13" t="str"/>
      <x:c r="N174" s="13" t="str"/>
      <x:c r="O174" s="13" t="str"/>
      <x:c r="P174" s="13" t="str"/>
      <x:c r="Q174" s="13" t="str"/>
      <x:c r="R174" s="13" t="str"/>
      <x:c r="S174" s="13" t="str"/>
      <x:c r="T174" s="14" t="str"/>
      <x:c r="U174" s="9" t="str">
        <x:f>IF(AND(Q174="AGREED",P174="LABEL_ONLY",OR(O174="PASS",O174="FAIL"),R174&lt;&gt;"",S174&lt;&gt;"",T174&lt;&gt;""),O174,G174)</x:f>
        <x:v>PASS</x:v>
      </x:c>
      <x:c r="V174" s="9" t="str">
        <x:f>IF(Q174&lt;&gt;"AGREED","",IF(P174="LABEL_ONLY",IF(AND(Q174="AGREED",P174="LABEL_ONLY",OR(O174="PASS",O174="FAIL"),R174&lt;&gt;"",S174&lt;&gt;"",T174&lt;&gt;""),"LABEL_APPLIED","INCOMPLETE_DECISION"),"RERUN_REQUIRED"))</x:f>
      </x:c>
    </x:row>
    <x:row r="175" ht="30" customHeight="1">
      <x:c r="A175" s="9" t="str">
        <x:v>I2-032-F01</x:v>
      </x:c>
      <x:c r="B175" s="9" t="str">
        <x:v>I2-032</x:v>
      </x:c>
      <x:c r="C175" s="9" t="str">
        <x:v>BATCH_17</x:v>
      </x:c>
      <x:c r="D175" s="9" t="str">
        <x:v>I2</x:v>
      </x:c>
      <x:c r="E175" s="9" t="n">
        <x:v>0</x:v>
      </x:c>
      <x:c r="F175" s="9" t="str">
        <x:v>I2.6.2</x:v>
      </x:c>
      <x:c r="G175" s="9" t="str">
        <x:v>FAIL</x:v>
      </x:c>
      <x:c r="H175" s="11" t="str">
        <x:v>Actual shear area is below required At.</x:v>
      </x:c>
      <x:c r="I175" s="10" t="str">
        <x:v>rdf/I2/I2-032/I2-032-F01.ttl</x:v>
      </x:c>
      <x:c r="J175" s="10" t="str">
        <x:v>ee1bf812eb729279de566884d803e92e834a2768cbc99bc01c13a33c6684ea15</x:v>
      </x:c>
      <x:c r="K175" s="13" t="str">
        <x:v>NOT_REVIEWED</x:v>
      </x:c>
      <x:c r="L175" s="13" t="str"/>
      <x:c r="M175" s="13" t="str"/>
      <x:c r="N175" s="13" t="str"/>
      <x:c r="O175" s="13" t="str"/>
      <x:c r="P175" s="13" t="str"/>
      <x:c r="Q175" s="13" t="str"/>
      <x:c r="R175" s="13" t="str"/>
      <x:c r="S175" s="13" t="str"/>
      <x:c r="T175" s="14" t="str"/>
      <x:c r="U175" s="9" t="str">
        <x:f>IF(AND(Q175="AGREED",P175="LABEL_ONLY",OR(O175="PASS",O175="FAIL"),R175&lt;&gt;"",S175&lt;&gt;"",T175&lt;&gt;""),O175,G175)</x:f>
        <x:v>FAIL</x:v>
      </x:c>
      <x:c r="V175" s="9" t="str">
        <x:f>IF(Q175&lt;&gt;"AGREED","",IF(P175="LABEL_ONLY",IF(AND(Q175="AGREED",P175="LABEL_ONLY",OR(O175="PASS",O175="FAIL"),R175&lt;&gt;"",S175&lt;&gt;"",T175&lt;&gt;""),"LABEL_APPLIED","INCOMPLETE_DECISION"),"RERUN_REQUIRED"))</x:f>
      </x:c>
    </x:row>
    <x:row r="176" ht="30" customHeight="1">
      <x:c r="A176" s="9" t="str">
        <x:v>I2-032-F02</x:v>
      </x:c>
      <x:c r="B176" s="9" t="str">
        <x:v>I2-032</x:v>
      </x:c>
      <x:c r="C176" s="9" t="str">
        <x:v>BATCH_17</x:v>
      </x:c>
      <x:c r="D176" s="9" t="str">
        <x:v>I2</x:v>
      </x:c>
      <x:c r="E176" s="9" t="n">
        <x:v>0</x:v>
      </x:c>
      <x:c r="F176" s="9" t="str">
        <x:v>I2.6.2</x:v>
      </x:c>
      <x:c r="G176" s="9" t="str">
        <x:v>FAIL</x:v>
      </x:c>
      <x:c r="H176" s="11" t="str">
        <x:v>Stored requiredTransverseFrameShearArea does not equal the source equation.</x:v>
      </x:c>
      <x:c r="I176" s="10" t="str">
        <x:v>rdf/I2/I2-032/I2-032-F02.ttl</x:v>
      </x:c>
      <x:c r="J176" s="10" t="str">
        <x:v>2f9aff6bdfc8cbf38cb653a4c4e69ea0af6bbe335ca5e87f96745fec6abf0ac9</x:v>
      </x:c>
      <x:c r="K176" s="13" t="str">
        <x:v>NOT_REVIEWED</x:v>
      </x:c>
      <x:c r="L176" s="13" t="str"/>
      <x:c r="M176" s="13" t="str"/>
      <x:c r="N176" s="13" t="str"/>
      <x:c r="O176" s="13" t="str"/>
      <x:c r="P176" s="13" t="str"/>
      <x:c r="Q176" s="13" t="str"/>
      <x:c r="R176" s="13" t="str"/>
      <x:c r="S176" s="13" t="str"/>
      <x:c r="T176" s="14" t="str"/>
      <x:c r="U176" s="9" t="str">
        <x:f>IF(AND(Q176="AGREED",P176="LABEL_ONLY",OR(O176="PASS",O176="FAIL"),R176&lt;&gt;"",S176&lt;&gt;"",T176&lt;&gt;""),O176,G176)</x:f>
        <x:v>FAIL</x:v>
      </x:c>
      <x:c r="V176" s="9" t="str">
        <x:f>IF(Q176&lt;&gt;"AGREED","",IF(P176="LABEL_ONLY",IF(AND(Q176="AGREED",P176="LABEL_ONLY",OR(O176="PASS",O176="FAIL"),R176&lt;&gt;"",S176&lt;&gt;"",T176&lt;&gt;""),"LABEL_APPLIED","INCOMPLETE_DECISION"),"RERUN_REQUIRED"))</x:f>
      </x:c>
    </x:row>
    <x:row r="177" ht="30" customHeight="1">
      <x:c r="A177" s="9" t="str">
        <x:v>I2-032-F03</x:v>
      </x:c>
      <x:c r="B177" s="9" t="str">
        <x:v>I2-032</x:v>
      </x:c>
      <x:c r="C177" s="9" t="str">
        <x:v>BATCH_17</x:v>
      </x:c>
      <x:c r="D177" s="9" t="str">
        <x:v>I2</x:v>
      </x:c>
      <x:c r="E177" s="9" t="n">
        <x:v>0</x:v>
      </x:c>
      <x:c r="F177" s="9" t="str">
        <x:v>I2.6.2</x:v>
      </x:c>
      <x:c r="G177" s="9" t="str">
        <x:v>FAIL</x:v>
      </x:c>
      <x:c r="H177" s="11" t="str">
        <x:v>Formula operand loadPatchHeight is missing.</x:v>
      </x:c>
      <x:c r="I177" s="10" t="str">
        <x:v>rdf/I2/I2-032/I2-032-F03.ttl</x:v>
      </x:c>
      <x:c r="J177" s="10" t="str">
        <x:v>00047efadc5a3e0fd1d7e4fb374028b0b0aaa3d38b06725170e18e9e1b030bf4</x:v>
      </x:c>
      <x:c r="K177" s="13" t="str">
        <x:v>NOT_REVIEWED</x:v>
      </x:c>
      <x:c r="L177" s="13" t="str"/>
      <x:c r="M177" s="13" t="str"/>
      <x:c r="N177" s="13" t="str"/>
      <x:c r="O177" s="13" t="str"/>
      <x:c r="P177" s="13" t="str"/>
      <x:c r="Q177" s="13" t="str"/>
      <x:c r="R177" s="13" t="str"/>
      <x:c r="S177" s="13" t="str"/>
      <x:c r="T177" s="14" t="str"/>
      <x:c r="U177" s="9" t="str">
        <x:f>IF(AND(Q177="AGREED",P177="LABEL_ONLY",OR(O177="PASS",O177="FAIL"),R177&lt;&gt;"",S177&lt;&gt;"",T177&lt;&gt;""),O177,G177)</x:f>
        <x:v>FAIL</x:v>
      </x:c>
      <x:c r="V177" s="9" t="str">
        <x:f>IF(Q177&lt;&gt;"AGREED","",IF(P177="LABEL_ONLY",IF(AND(Q177="AGREED",P177="LABEL_ONLY",OR(O177="PASS",O177="FAIL"),R177&lt;&gt;"",S177&lt;&gt;"",T177&lt;&gt;""),"LABEL_APPLIED","INCOMPLETE_DECISION"),"RERUN_REQUIRED"))</x:f>
      </x:c>
    </x:row>
    <x:row r="178" ht="30" customHeight="1">
      <x:c r="A178" s="9" t="str">
        <x:v>I2-032-F04</x:v>
      </x:c>
      <x:c r="B178" s="9" t="str">
        <x:v>I2-032</x:v>
      </x:c>
      <x:c r="C178" s="9" t="str">
        <x:v>BATCH_17</x:v>
      </x:c>
      <x:c r="D178" s="9" t="str">
        <x:v>I2</x:v>
      </x:c>
      <x:c r="E178" s="9" t="n">
        <x:v>1</x:v>
      </x:c>
      <x:c r="F178" s="9" t="str">
        <x:v>I2.6.2</x:v>
      </x:c>
      <x:c r="G178" s="9" t="str">
        <x:v>FAIL</x:v>
      </x:c>
      <x:c r="H178" s="11" t="str">
        <x:v>Required transverse-frame shear-area result uses the wrong unit.</x:v>
      </x:c>
      <x:c r="I178" s="10" t="str">
        <x:v>rdf/I2/I2-032/I2-032-F04.ttl</x:v>
      </x:c>
      <x:c r="J178" s="10" t="str">
        <x:v>505f9345b5569157c914906de329389fb424e29387f81e0505d9ded7d6394618</x:v>
      </x:c>
      <x:c r="K178" s="13" t="str">
        <x:v>NOT_REVIEWED</x:v>
      </x:c>
      <x:c r="L178" s="13" t="str"/>
      <x:c r="M178" s="13" t="str"/>
      <x:c r="N178" s="13" t="str"/>
      <x:c r="O178" s="13" t="str"/>
      <x:c r="P178" s="13" t="str"/>
      <x:c r="Q178" s="13" t="str"/>
      <x:c r="R178" s="13" t="str"/>
      <x:c r="S178" s="13" t="str"/>
      <x:c r="T178" s="14" t="str"/>
      <x:c r="U178" s="9" t="str">
        <x:f>IF(AND(Q178="AGREED",P178="LABEL_ONLY",OR(O178="PASS",O178="FAIL"),R178&lt;&gt;"",S178&lt;&gt;"",T178&lt;&gt;""),O178,G178)</x:f>
        <x:v>FAIL</x:v>
      </x:c>
      <x:c r="V178" s="9" t="str">
        <x:f>IF(Q178&lt;&gt;"AGREED","",IF(P178="LABEL_ONLY",IF(AND(Q178="AGREED",P178="LABEL_ONLY",OR(O178="PASS",O178="FAIL"),R178&lt;&gt;"",S178&lt;&gt;"",T178&lt;&gt;""),"LABEL_APPLIED","INCOMPLETE_DECISION"),"RERUN_REQUIRED"))</x:f>
      </x:c>
    </x:row>
    <x:row r="179" ht="30" customHeight="1">
      <x:c r="A179" s="9" t="str">
        <x:v>I2-032-P01</x:v>
      </x:c>
      <x:c r="B179" s="9" t="str">
        <x:v>I2-032</x:v>
      </x:c>
      <x:c r="C179" s="9" t="str">
        <x:v>BATCH_17</x:v>
      </x:c>
      <x:c r="D179" s="9" t="str">
        <x:v>I2</x:v>
      </x:c>
      <x:c r="E179" s="9" t="n">
        <x:v>1</x:v>
      </x:c>
      <x:c r="F179" s="9" t="str">
        <x:v>I2.6.2</x:v>
      </x:c>
      <x:c r="G179" s="9" t="str">
        <x:v>PASS</x:v>
      </x:c>
      <x:c r="H179" s="11" t="str">
        <x:v>Transverse-frame shear area equals required At with LL governed by load-patch height b&lt;a.</x:v>
      </x:c>
      <x:c r="I179" s="10" t="str">
        <x:v>rdf/I2/I2-032/I2-032-P01.ttl</x:v>
      </x:c>
      <x:c r="J179" s="10" t="str">
        <x:v>2470059c425a19f0957276e325fa468d81299d3208002e5005519c3c0de95620</x:v>
      </x:c>
      <x:c r="K179" s="13" t="str">
        <x:v>NOT_REVIEWED</x:v>
      </x:c>
      <x:c r="L179" s="13" t="str"/>
      <x:c r="M179" s="13" t="str"/>
      <x:c r="N179" s="13" t="str"/>
      <x:c r="O179" s="13" t="str"/>
      <x:c r="P179" s="13" t="str"/>
      <x:c r="Q179" s="13" t="str"/>
      <x:c r="R179" s="13" t="str"/>
      <x:c r="S179" s="13" t="str"/>
      <x:c r="T179" s="14" t="str"/>
      <x:c r="U179" s="9" t="str">
        <x:f>IF(AND(Q179="AGREED",P179="LABEL_ONLY",OR(O179="PASS",O179="FAIL"),R179&lt;&gt;"",S179&lt;&gt;"",T179&lt;&gt;""),O179,G179)</x:f>
        <x:v>PASS</x:v>
      </x:c>
      <x:c r="V179" s="9" t="str">
        <x:f>IF(Q179&lt;&gt;"AGREED","",IF(P179="LABEL_ONLY",IF(AND(Q179="AGREED",P179="LABEL_ONLY",OR(O179="PASS",O179="FAIL"),R179&lt;&gt;"",S179&lt;&gt;"",T179&lt;&gt;""),"LABEL_APPLIED","INCOMPLETE_DECISION"),"RERUN_REQUIRED"))</x:f>
      </x:c>
    </x:row>
    <x:row r="180" ht="30" customHeight="1">
      <x:c r="A180" s="9" t="str">
        <x:v>I2-032-P02</x:v>
      </x:c>
      <x:c r="B180" s="9" t="str">
        <x:v>I2-032</x:v>
      </x:c>
      <x:c r="C180" s="9" t="str">
        <x:v>BATCH_17</x:v>
      </x:c>
      <x:c r="D180" s="9" t="str">
        <x:v>I2</x:v>
      </x:c>
      <x:c r="E180" s="9" t="n">
        <x:v>0</x:v>
      </x:c>
      <x:c r="F180" s="9" t="str">
        <x:v>I2.6.2</x:v>
      </x:c>
      <x:c r="G180" s="9" t="str">
        <x:v>PASS</x:v>
      </x:c>
      <x:c r="H180" s="11" t="str">
        <x:v>Actual shear area exceeds required At with LL governed by frame span a&lt;b.</x:v>
      </x:c>
      <x:c r="I180" s="10" t="str">
        <x:v>rdf/I2/I2-032/I2-032-P02.ttl</x:v>
      </x:c>
      <x:c r="J180" s="10" t="str">
        <x:v>c26ba21e2a4fde09c9296768d05a48aeae3da6078e9c28988e67c221839af73f</x:v>
      </x:c>
      <x:c r="K180" s="13" t="str">
        <x:v>NOT_REVIEWED</x:v>
      </x:c>
      <x:c r="L180" s="13" t="str"/>
      <x:c r="M180" s="13" t="str"/>
      <x:c r="N180" s="13" t="str"/>
      <x:c r="O180" s="13" t="str"/>
      <x:c r="P180" s="13" t="str"/>
      <x:c r="Q180" s="13" t="str"/>
      <x:c r="R180" s="13" t="str"/>
      <x:c r="S180" s="13" t="str"/>
      <x:c r="T180" s="14" t="str"/>
      <x:c r="U180" s="9" t="str">
        <x:f>IF(AND(Q180="AGREED",P180="LABEL_ONLY",OR(O180="PASS",O180="FAIL"),R180&lt;&gt;"",S180&lt;&gt;"",T180&lt;&gt;""),O180,G180)</x:f>
        <x:v>PASS</x:v>
      </x:c>
      <x:c r="V180" s="9" t="str">
        <x:f>IF(Q180&lt;&gt;"AGREED","",IF(P180="LABEL_ONLY",IF(AND(Q180="AGREED",P180="LABEL_ONLY",OR(O180="PASS",O180="FAIL"),R180&lt;&gt;"",S180&lt;&gt;"",T180&lt;&gt;""),"LABEL_APPLIED","INCOMPLETE_DECISION"),"RERUN_REQUIRED"))</x:f>
      </x:c>
    </x:row>
    <x:row r="181" ht="30" customHeight="1">
      <x:c r="A181" s="9" t="str">
        <x:v>I2-034-F01</x:v>
      </x:c>
      <x:c r="B181" s="9" t="str">
        <x:v>I2-034</x:v>
      </x:c>
      <x:c r="C181" s="9" t="str">
        <x:v>BATCH_22</x:v>
      </x:c>
      <x:c r="D181" s="9" t="str">
        <x:v>I2</x:v>
      </x:c>
      <x:c r="E181" s="9" t="n">
        <x:v>1</x:v>
      </x:c>
      <x:c r="F181" s="9" t="str">
        <x:v>I2.7.1</x:v>
      </x:c>
      <x:c r="G181" s="9" t="str">
        <x:v>FAIL</x:v>
      </x:c>
      <x:c r="H181" s="11" t="str">
        <x:v>One longitudinal side-frame load case exceeds plastic strength.</x:v>
      </x:c>
      <x:c r="I181" s="10" t="str">
        <x:v>rdf/I2/I2-034/I2-034-F01.ttl</x:v>
      </x:c>
      <x:c r="J181" s="10" t="str">
        <x:v>ad7ff177efeffac03d4e9174792b25028f67289d817a3ea9f679ca797557ed99</x:v>
      </x:c>
      <x:c r="K181" s="13" t="str">
        <x:v>NOT_REVIEWED</x:v>
      </x:c>
      <x:c r="L181" s="13" t="str"/>
      <x:c r="M181" s="13" t="str"/>
      <x:c r="N181" s="13" t="str"/>
      <x:c r="O181" s="13" t="str"/>
      <x:c r="P181" s="13" t="str"/>
      <x:c r="Q181" s="13" t="str"/>
      <x:c r="R181" s="13" t="str"/>
      <x:c r="S181" s="13" t="str"/>
      <x:c r="T181" s="14" t="str"/>
      <x:c r="U181" s="9" t="str">
        <x:f>IF(AND(Q181="AGREED",P181="LABEL_ONLY",OR(O181="PASS",O181="FAIL"),R181&lt;&gt;"",S181&lt;&gt;"",T181&lt;&gt;""),O181,G181)</x:f>
        <x:v>FAIL</x:v>
      </x:c>
      <x:c r="V181" s="9" t="str">
        <x:f>IF(Q181&lt;&gt;"AGREED","",IF(P181="LABEL_ONLY",IF(AND(Q181="AGREED",P181="LABEL_ONLY",OR(O181="PASS",O181="FAIL"),R181&lt;&gt;"",S181&lt;&gt;"",T181&lt;&gt;""),"LABEL_APPLIED","INCOMPLETE_DECISION"),"RERUN_REQUIRED"))</x:f>
      </x:c>
    </x:row>
    <x:row r="182" ht="30" customHeight="1">
      <x:c r="A182" s="9" t="str">
        <x:v>I2-034-F02</x:v>
      </x:c>
      <x:c r="B182" s="9" t="str">
        <x:v>I2-034</x:v>
      </x:c>
      <x:c r="C182" s="9" t="str">
        <x:v>BATCH_22</x:v>
      </x:c>
      <x:c r="D182" s="9" t="str">
        <x:v>I2</x:v>
      </x:c>
      <x:c r="E182" s="9" t="n">
        <x:v>0</x:v>
      </x:c>
      <x:c r="F182" s="9" t="str">
        <x:v>I2.7.1</x:v>
      </x:c>
      <x:c r="G182" s="9" t="str">
        <x:v>FAIL</x:v>
      </x:c>
      <x:c r="H182" s="11" t="str">
        <x:v>Plastic-strength definition is missing the midspan-collapse load.</x:v>
      </x:c>
      <x:c r="I182" s="10" t="str">
        <x:v>rdf/I2/I2-034/I2-034-F02.ttl</x:v>
      </x:c>
      <x:c r="J182" s="10" t="str">
        <x:v>9b626ff05fb52e811dc00f39fa557a9dc75d469ae7464899ee6d28d9b2d15847</x:v>
      </x:c>
      <x:c r="K182" s="13" t="str">
        <x:v>NOT_REVIEWED</x:v>
      </x:c>
      <x:c r="L182" s="13" t="str"/>
      <x:c r="M182" s="13" t="str"/>
      <x:c r="N182" s="13" t="str"/>
      <x:c r="O182" s="13" t="str"/>
      <x:c r="P182" s="13" t="str"/>
      <x:c r="Q182" s="13" t="str"/>
      <x:c r="R182" s="13" t="str"/>
      <x:c r="S182" s="13" t="str"/>
      <x:c r="T182" s="14" t="str"/>
      <x:c r="U182" s="9" t="str">
        <x:f>IF(AND(Q182="AGREED",P182="LABEL_ONLY",OR(O182="PASS",O182="FAIL"),R182&lt;&gt;"",S182&lt;&gt;"",T182&lt;&gt;""),O182,G182)</x:f>
        <x:v>FAIL</x:v>
      </x:c>
      <x:c r="V182" s="9" t="str">
        <x:f>IF(Q182&lt;&gt;"AGREED","",IF(P182="LABEL_ONLY",IF(AND(Q182="AGREED",P182="LABEL_ONLY",OR(O182="PASS",O182="FAIL"),R182&lt;&gt;"",S182&lt;&gt;"",T182&lt;&gt;""),"LABEL_APPLIED","INCOMPLETE_DECISION"),"RERUN_REQUIRED"))</x:f>
      </x:c>
    </x:row>
    <x:row r="183" ht="30" customHeight="1">
      <x:c r="A183" s="9" t="str">
        <x:v>I2-034-F03</x:v>
      </x:c>
      <x:c r="B183" s="9" t="str">
        <x:v>I2-034</x:v>
      </x:c>
      <x:c r="C183" s="9" t="str">
        <x:v>BATCH_22</x:v>
      </x:c>
      <x:c r="D183" s="9" t="str">
        <x:v>I2</x:v>
      </x:c>
      <x:c r="E183" s="9" t="n">
        <x:v>0</x:v>
      </x:c>
      <x:c r="F183" s="9" t="str">
        <x:v>I2.7.1</x:v>
      </x:c>
      <x:c r="G183" s="9" t="str">
        <x:v>FAIL</x:v>
      </x:c>
      <x:c r="H183" s="11" t="str">
        <x:v>Applicable longitudinal side frame is missing plasticStrength.</x:v>
      </x:c>
      <x:c r="I183" s="10" t="str">
        <x:v>rdf/I2/I2-034/I2-034-F03.ttl</x:v>
      </x:c>
      <x:c r="J183" s="10" t="str">
        <x:v>f35a065f7f9332aea271c5db76d91f696f4c8bd0eac4bbb04ab8fc606d2c7c6d</x:v>
      </x:c>
      <x:c r="K183" s="13" t="str">
        <x:v>NOT_REVIEWED</x:v>
      </x:c>
      <x:c r="L183" s="13" t="str"/>
      <x:c r="M183" s="13" t="str"/>
      <x:c r="N183" s="13" t="str"/>
      <x:c r="O183" s="13" t="str"/>
      <x:c r="P183" s="13" t="str"/>
      <x:c r="Q183" s="13" t="str"/>
      <x:c r="R183" s="13" t="str"/>
      <x:c r="S183" s="13" t="str"/>
      <x:c r="T183" s="14" t="str"/>
      <x:c r="U183" s="9" t="str">
        <x:f>IF(AND(Q183="AGREED",P183="LABEL_ONLY",OR(O183="PASS",O183="FAIL"),R183&lt;&gt;"",S183&lt;&gt;"",T183&lt;&gt;""),O183,G183)</x:f>
        <x:v>FAIL</x:v>
      </x:c>
      <x:c r="V183" s="9" t="str">
        <x:f>IF(Q183&lt;&gt;"AGREED","",IF(P183="LABEL_ONLY",IF(AND(Q183="AGREED",P183="LABEL_ONLY",OR(O183="PASS",O183="FAIL"),R183&lt;&gt;"",S183&lt;&gt;"",T183&lt;&gt;""),"LABEL_APPLIED","INCOMPLETE_DECISION"),"RERUN_REQUIRED"))</x:f>
      </x:c>
    </x:row>
    <x:row r="184" ht="30" customHeight="1">
      <x:c r="A184" s="9" t="str">
        <x:v>I2-034-P01</x:v>
      </x:c>
      <x:c r="B184" s="9" t="str">
        <x:v>I2-034</x:v>
      </x:c>
      <x:c r="C184" s="9" t="str">
        <x:v>BATCH_22</x:v>
      </x:c>
      <x:c r="D184" s="9" t="str">
        <x:v>I2</x:v>
      </x:c>
      <x:c r="E184" s="9" t="n">
        <x:v>0</x:v>
      </x:c>
      <x:c r="F184" s="9" t="str">
        <x:v>I2.7.1</x:v>
      </x:c>
      <x:c r="G184" s="9" t="str">
        <x:v>PASS</x:v>
      </x:c>
      <x:c r="H184" s="11" t="str">
        <x:v>Longitudinal side local frame has demand below plastic strength.</x:v>
      </x:c>
      <x:c r="I184" s="10" t="str">
        <x:v>rdf/I2/I2-034/I2-034-P01.ttl</x:v>
      </x:c>
      <x:c r="J184" s="10" t="str">
        <x:v>a313d7423fac6ebcebde0e164fec39593374096b3845e284dc08b20f38066a0c</x:v>
      </x:c>
      <x:c r="K184" s="13" t="str">
        <x:v>NOT_REVIEWED</x:v>
      </x:c>
      <x:c r="L184" s="13" t="str"/>
      <x:c r="M184" s="13" t="str"/>
      <x:c r="N184" s="13" t="str"/>
      <x:c r="O184" s="13" t="str"/>
      <x:c r="P184" s="13" t="str"/>
      <x:c r="Q184" s="13" t="str"/>
      <x:c r="R184" s="13" t="str"/>
      <x:c r="S184" s="13" t="str"/>
      <x:c r="T184" s="14" t="str"/>
      <x:c r="U184" s="9" t="str">
        <x:f>IF(AND(Q184="AGREED",P184="LABEL_ONLY",OR(O184="PASS",O184="FAIL"),R184&lt;&gt;"",S184&lt;&gt;"",T184&lt;&gt;""),O184,G184)</x:f>
        <x:v>PASS</x:v>
      </x:c>
      <x:c r="V184" s="9" t="str">
        <x:f>IF(Q184&lt;&gt;"AGREED","",IF(P184="LABEL_ONLY",IF(AND(Q184="AGREED",P184="LABEL_ONLY",OR(O184="PASS",O184="FAIL"),R184&lt;&gt;"",S184&lt;&gt;"",T184&lt;&gt;""),"LABEL_APPLIED","INCOMPLETE_DECISION"),"RERUN_REQUIRED"))</x:f>
      </x:c>
    </x:row>
    <x:row r="185" ht="30" customHeight="1">
      <x:c r="A185" s="9" t="str">
        <x:v>I2-034-P02</x:v>
      </x:c>
      <x:c r="B185" s="9" t="str">
        <x:v>I2-034</x:v>
      </x:c>
      <x:c r="C185" s="9" t="str">
        <x:v>BATCH_22</x:v>
      </x:c>
      <x:c r="D185" s="9" t="str">
        <x:v>I2</x:v>
      </x:c>
      <x:c r="E185" s="9" t="n">
        <x:v>1</x:v>
      </x:c>
      <x:c r="F185" s="9" t="str">
        <x:v>I2.7.1</x:v>
      </x:c>
      <x:c r="G185" s="9" t="str">
        <x:v>PASS</x:v>
      </x:c>
      <x:c r="H185" s="11" t="str">
        <x:v>All represented load cases for a longitudinal side local frame satisfy the universal comparison.</x:v>
      </x:c>
      <x:c r="I185" s="10" t="str">
        <x:v>rdf/I2/I2-034/I2-034-P02.ttl</x:v>
      </x:c>
      <x:c r="J185" s="10" t="str">
        <x:v>743617d77824d29f98b9e0ff134021a240d2dce84adbbb218a6238eb76100e62</x:v>
      </x:c>
      <x:c r="K185" s="13" t="str">
        <x:v>NOT_REVIEWED</x:v>
      </x:c>
      <x:c r="L185" s="13" t="str"/>
      <x:c r="M185" s="13" t="str"/>
      <x:c r="N185" s="13" t="str"/>
      <x:c r="O185" s="13" t="str"/>
      <x:c r="P185" s="13" t="str"/>
      <x:c r="Q185" s="13" t="str"/>
      <x:c r="R185" s="13" t="str"/>
      <x:c r="S185" s="13" t="str"/>
      <x:c r="T185" s="14" t="str"/>
      <x:c r="U185" s="9" t="str">
        <x:f>IF(AND(Q185="AGREED",P185="LABEL_ONLY",OR(O185="PASS",O185="FAIL"),R185&lt;&gt;"",S185&lt;&gt;"",T185&lt;&gt;""),O185,G185)</x:f>
        <x:v>PASS</x:v>
      </x:c>
      <x:c r="V185" s="9" t="str">
        <x:f>IF(Q185&lt;&gt;"AGREED","",IF(P185="LABEL_ONLY",IF(AND(Q185="AGREED",P185="LABEL_ONLY",OR(O185="PASS",O185="FAIL"),R185&lt;&gt;"",S185&lt;&gt;"",T185&lt;&gt;""),"LABEL_APPLIED","INCOMPLETE_DECISION"),"RERUN_REQUIRED"))</x:f>
      </x:c>
    </x:row>
    <x:row r="186" ht="30" customHeight="1">
      <x:c r="A186" s="9" t="str">
        <x:v>I2-034-P03</x:v>
      </x:c>
      <x:c r="B186" s="9" t="str">
        <x:v>I2-034</x:v>
      </x:c>
      <x:c r="C186" s="9" t="str">
        <x:v>BATCH_22</x:v>
      </x:c>
      <x:c r="D186" s="9" t="str">
        <x:v>I2</x:v>
      </x:c>
      <x:c r="E186" s="9" t="n">
        <x:v>0</x:v>
      </x:c>
      <x:c r="F186" s="9" t="str">
        <x:v>I2.7.1</x:v>
      </x:c>
      <x:c r="G186" s="9" t="str">
        <x:v>PASS</x:v>
      </x:c>
      <x:c r="H186" s="11" t="str">
        <x:v>Universal clause does not require inventing a longitudinal frame when none is represented.</x:v>
      </x:c>
      <x:c r="I186" s="10" t="str">
        <x:v>rdf/I2/I2-034/I2-034-P03.ttl</x:v>
      </x:c>
      <x:c r="J186" s="10" t="str">
        <x:v>812e18a9ac381dfb6a61fb91cdad652bf627d005ea976db16f4d82da8c1eb81c</x:v>
      </x:c>
      <x:c r="K186" s="13" t="str">
        <x:v>NOT_REVIEWED</x:v>
      </x:c>
      <x:c r="L186" s="13" t="str"/>
      <x:c r="M186" s="13" t="str"/>
      <x:c r="N186" s="13" t="str"/>
      <x:c r="O186" s="13" t="str"/>
      <x:c r="P186" s="13" t="str"/>
      <x:c r="Q186" s="13" t="str"/>
      <x:c r="R186" s="13" t="str"/>
      <x:c r="S186" s="13" t="str"/>
      <x:c r="T186" s="14" t="str"/>
      <x:c r="U186" s="9" t="str">
        <x:f>IF(AND(Q186="AGREED",P186="LABEL_ONLY",OR(O186="PASS",O186="FAIL"),R186&lt;&gt;"",S186&lt;&gt;"",T186&lt;&gt;""),O186,G186)</x:f>
        <x:v>PASS</x:v>
      </x:c>
      <x:c r="V186" s="9" t="str">
        <x:f>IF(Q186&lt;&gt;"AGREED","",IF(P186="LABEL_ONLY",IF(AND(Q186="AGREED",P186="LABEL_ONLY",OR(O186="PASS",O186="FAIL"),R186&lt;&gt;"",S186&lt;&gt;"",T186&lt;&gt;""),"LABEL_APPLIED","INCOMPLETE_DECISION"),"RERUN_REQUIRED"))</x:f>
      </x:c>
    </x:row>
    <x:row r="187" ht="30" customHeight="1">
      <x:c r="A187" s="9" t="str">
        <x:v>I2-035-F01</x:v>
      </x:c>
      <x:c r="B187" s="9" t="str">
        <x:v>I2-035</x:v>
      </x:c>
      <x:c r="C187" s="9" t="str">
        <x:v>BATCH_05</x:v>
      </x:c>
      <x:c r="D187" s="9" t="str">
        <x:v>I2</x:v>
      </x:c>
      <x:c r="E187" s="9" t="n">
        <x:v>1</x:v>
      </x:c>
      <x:c r="F187" s="9" t="str">
        <x:v>I2.7.2</x:v>
      </x:c>
      <x:c r="G187" s="9" t="str">
        <x:v>FAIL</x:v>
      </x:c>
      <x:c r="H187" s="11" t="str">
        <x:v>Actual longitudinal shear area is below required AL.</x:v>
      </x:c>
      <x:c r="I187" s="10" t="str">
        <x:v>rdf/I2/I2-035/I2-035-F01.ttl</x:v>
      </x:c>
      <x:c r="J187" s="10" t="str">
        <x:v>398950dc4479d50e5276c61c3aeb7ce730f5498ac41077d1c0202318e0f208dc</x:v>
      </x:c>
      <x:c r="K187" s="13" t="str">
        <x:v>REVIEWED</x:v>
      </x:c>
      <x:c r="L187" s="13" t="str">
        <x:v>YES</x:v>
      </x:c>
      <x:c r="M187" s="13" t="str">
        <x:v>NO</x:v>
      </x:c>
      <x:c r="N187" s="13" t="str">
        <x:v>YES</x:v>
      </x:c>
      <x:c r="O187" s="13" t="str">
        <x:v>FAIL</x:v>
      </x:c>
      <x:c r="P187" s="13" t="str">
        <x:v>RDF_EDIT</x:v>
      </x:c>
      <x:c r="Q187" s="13" t="str">
        <x:v>PROPOSED</x:v>
      </x:c>
      <x:c r="R187" s="13" t="str">
        <x:v>AI-assisted draft</x:v>
      </x:c>
      <x:c r="S187" s="105" t="n">
        <x:v>46281</x:v>
      </x:c>
      <x:c r="T187" s="14" t="str">
        <x:v>RDF_EDIT proposed: make the same canonical structural-member ownership correction as P01, while retaining the below-required actual shear area as the single intended failure.</x:v>
      </x:c>
      <x:c r="U187" s="9" t="str">
        <x:f>IF(AND(Q187="AGREED",P187="LABEL_ONLY",OR(O187="PASS",O187="FAIL"),R187&lt;&gt;"",S187&lt;&gt;"",T187&lt;&gt;""),O187,G187)</x:f>
        <x:v>FAIL</x:v>
      </x:c>
      <x:c r="V187" s="9" t="str">
        <x:f>IF(Q187&lt;&gt;"AGREED","",IF(P187="LABEL_ONLY",IF(AND(Q187="AGREED",P187="LABEL_ONLY",OR(O187="PASS",O187="FAIL"),R187&lt;&gt;"",S187&lt;&gt;"",T187&lt;&gt;""),"LABEL_APPLIED","INCOMPLETE_DECISION"),"RERUN_REQUIRED"))</x:f>
      </x:c>
    </x:row>
    <x:row r="188" ht="30" customHeight="1">
      <x:c r="A188" s="9" t="str">
        <x:v>I2-035-F02</x:v>
      </x:c>
      <x:c r="B188" s="9" t="str">
        <x:v>I2-035</x:v>
      </x:c>
      <x:c r="C188" s="9" t="str">
        <x:v>BATCH_05</x:v>
      </x:c>
      <x:c r="D188" s="9" t="str">
        <x:v>I2</x:v>
      </x:c>
      <x:c r="E188" s="9" t="n">
        <x:v>0</x:v>
      </x:c>
      <x:c r="F188" s="9" t="str">
        <x:v>I2.7.2</x:v>
      </x:c>
      <x:c r="G188" s="9" t="str">
        <x:v>FAIL</x:v>
      </x:c>
      <x:c r="H188" s="11" t="str">
        <x:v>Stored requiredLongitudinalFrameShearArea does not equal the source piecewise equation.</x:v>
      </x:c>
      <x:c r="I188" s="10" t="str">
        <x:v>rdf/I2/I2-035/I2-035-F02.ttl</x:v>
      </x:c>
      <x:c r="J188" s="10" t="str">
        <x:v>e0238e5e0416d532269b456fd1f0d48161c532c071bf4a48baa0b0357fbdb615</x:v>
      </x:c>
      <x:c r="K188" s="13" t="str">
        <x:v>NOT_REVIEWED</x:v>
      </x:c>
      <x:c r="L188" s="13" t="str"/>
      <x:c r="M188" s="13" t="str"/>
      <x:c r="N188" s="13" t="str"/>
      <x:c r="O188" s="13" t="str"/>
      <x:c r="P188" s="13" t="str"/>
      <x:c r="Q188" s="13" t="str"/>
      <x:c r="R188" s="13" t="str"/>
      <x:c r="S188" s="13" t="str"/>
      <x:c r="T188" s="14" t="str"/>
      <x:c r="U188" s="9" t="str">
        <x:f>IF(AND(Q188="AGREED",P188="LABEL_ONLY",OR(O188="PASS",O188="FAIL"),R188&lt;&gt;"",S188&lt;&gt;"",T188&lt;&gt;""),O188,G188)</x:f>
        <x:v>FAIL</x:v>
      </x:c>
      <x:c r="V188" s="9" t="str">
        <x:f>IF(Q188&lt;&gt;"AGREED","",IF(P188="LABEL_ONLY",IF(AND(Q188="AGREED",P188="LABEL_ONLY",OR(O188="PASS",O188="FAIL"),R188&lt;&gt;"",S188&lt;&gt;"",T188&lt;&gt;""),"LABEL_APPLIED","INCOMPLETE_DECISION"),"RERUN_REQUIRED"))</x:f>
      </x:c>
    </x:row>
    <x:row r="189" ht="30" customHeight="1">
      <x:c r="A189" s="9" t="str">
        <x:v>I2-035-F03</x:v>
      </x:c>
      <x:c r="B189" s="9" t="str">
        <x:v>I2-035</x:v>
      </x:c>
      <x:c r="C189" s="9" t="str">
        <x:v>BATCH_05</x:v>
      </x:c>
      <x:c r="D189" s="9" t="str">
        <x:v>I2</x:v>
      </x:c>
      <x:c r="E189" s="9" t="n">
        <x:v>0</x:v>
      </x:c>
      <x:c r="F189" s="9" t="str">
        <x:v>I2.7.2</x:v>
      </x:c>
      <x:c r="G189" s="9" t="str">
        <x:v>FAIL</x:v>
      </x:c>
      <x:c r="H189" s="11" t="str">
        <x:v>Peak-pressure-factor operand is missing.</x:v>
      </x:c>
      <x:c r="I189" s="10" t="str">
        <x:v>rdf/I2/I2-035/I2-035-F03.ttl</x:v>
      </x:c>
      <x:c r="J189" s="10" t="str">
        <x:v>85c8947e90c65f62504e43e51ca87d45dccd83addb8b13c1c422e4ca45e37c54</x:v>
      </x:c>
      <x:c r="K189" s="13" t="str">
        <x:v>NOT_REVIEWED</x:v>
      </x:c>
      <x:c r="L189" s="13" t="str"/>
      <x:c r="M189" s="13" t="str"/>
      <x:c r="N189" s="13" t="str"/>
      <x:c r="O189" s="13" t="str"/>
      <x:c r="P189" s="13" t="str"/>
      <x:c r="Q189" s="13" t="str"/>
      <x:c r="R189" s="13" t="str"/>
      <x:c r="S189" s="13" t="str"/>
      <x:c r="T189" s="14" t="str"/>
      <x:c r="U189" s="9" t="str">
        <x:f>IF(AND(Q189="AGREED",P189="LABEL_ONLY",OR(O189="PASS",O189="FAIL"),R189&lt;&gt;"",S189&lt;&gt;"",T189&lt;&gt;""),O189,G189)</x:f>
        <x:v>FAIL</x:v>
      </x:c>
      <x:c r="V189" s="9" t="str">
        <x:f>IF(Q189&lt;&gt;"AGREED","",IF(P189="LABEL_ONLY",IF(AND(Q189="AGREED",P189="LABEL_ONLY",OR(O189="PASS",O189="FAIL"),R189&lt;&gt;"",S189&lt;&gt;"",T189&lt;&gt;""),"LABEL_APPLIED","INCOMPLETE_DECISION"),"RERUN_REQUIRED"))</x:f>
      </x:c>
    </x:row>
    <x:row r="190" ht="30" customHeight="1">
      <x:c r="A190" s="9" t="str">
        <x:v>I2-035-F04</x:v>
      </x:c>
      <x:c r="B190" s="9" t="str">
        <x:v>I2-035</x:v>
      </x:c>
      <x:c r="C190" s="9" t="str">
        <x:v>BATCH_05</x:v>
      </x:c>
      <x:c r="D190" s="9" t="str">
        <x:v>I2</x:v>
      </x:c>
      <x:c r="E190" s="9" t="n">
        <x:v>0</x:v>
      </x:c>
      <x:c r="F190" s="9" t="str">
        <x:v>I2.7.2</x:v>
      </x:c>
      <x:c r="G190" s="9" t="str">
        <x:v>FAIL</x:v>
      </x:c>
      <x:c r="H190" s="11" t="str">
        <x:v>Load-patch height needed by the source b/s branch is missing from the RDF case.</x:v>
      </x:c>
      <x:c r="I190" s="10" t="str">
        <x:v>rdf/I2/I2-035/I2-035-F04.ttl</x:v>
      </x:c>
      <x:c r="J190" s="10" t="str">
        <x:v>00d65d1ce07cd581499543f662577734059e8fbff7ce8a0730c987e5e9c8f6f2</x:v>
      </x:c>
      <x:c r="K190" s="13" t="str">
        <x:v>NOT_REVIEWED</x:v>
      </x:c>
      <x:c r="L190" s="13" t="str"/>
      <x:c r="M190" s="13" t="str"/>
      <x:c r="N190" s="13" t="str"/>
      <x:c r="O190" s="13" t="str"/>
      <x:c r="P190" s="13" t="str"/>
      <x:c r="Q190" s="13" t="str"/>
      <x:c r="R190" s="13" t="str"/>
      <x:c r="S190" s="13" t="str"/>
      <x:c r="T190" s="14" t="str"/>
      <x:c r="U190" s="9" t="str">
        <x:f>IF(AND(Q190="AGREED",P190="LABEL_ONLY",OR(O190="PASS",O190="FAIL"),R190&lt;&gt;"",S190&lt;&gt;"",T190&lt;&gt;""),O190,G190)</x:f>
        <x:v>FAIL</x:v>
      </x:c>
      <x:c r="V190" s="9" t="str">
        <x:f>IF(Q190&lt;&gt;"AGREED","",IF(P190="LABEL_ONLY",IF(AND(Q190="AGREED",P190="LABEL_ONLY",OR(O190="PASS",O190="FAIL"),R190&lt;&gt;"",S190&lt;&gt;"",T190&lt;&gt;""),"LABEL_APPLIED","INCOMPLETE_DECISION"),"RERUN_REQUIRED"))</x:f>
      </x:c>
    </x:row>
    <x:row r="191" ht="30" customHeight="1">
      <x:c r="A191" s="9" t="str">
        <x:v>I2-035-P01</x:v>
      </x:c>
      <x:c r="B191" s="9" t="str">
        <x:v>I2-035</x:v>
      </x:c>
      <x:c r="C191" s="9" t="str">
        <x:v>BATCH_05</x:v>
      </x:c>
      <x:c r="D191" s="9" t="str">
        <x:v>I2</x:v>
      </x:c>
      <x:c r="E191" s="9" t="n">
        <x:v>1</x:v>
      </x:c>
      <x:c r="F191" s="9" t="str">
        <x:v>I2.7.2</x:v>
      </x:c>
      <x:c r="G191" s="9" t="str">
        <x:v>PASS</x:v>
      </x:c>
      <x:c r="H191" s="11" t="str">
        <x:v>Longitudinal shear-area branch with b/s&lt;2 satisfies Aw=AL.</x:v>
      </x:c>
      <x:c r="I191" s="10" t="str">
        <x:v>rdf/I2/I2-035/I2-035-P01.ttl</x:v>
      </x:c>
      <x:c r="J191" s="10" t="str">
        <x:v>8d0e5a172f316da568fc137fb04b1736a3cf87d94ff75f61c60e685c7646a016</x:v>
      </x:c>
      <x:c r="K191" s="13" t="str">
        <x:v>REVIEWED</x:v>
      </x:c>
      <x:c r="L191" s="13" t="str">
        <x:v>YES</x:v>
      </x:c>
      <x:c r="M191" s="13" t="str">
        <x:v>NO</x:v>
      </x:c>
      <x:c r="N191" s="13" t="str">
        <x:v>YES</x:v>
      </x:c>
      <x:c r="O191" s="13" t="str">
        <x:v>PASS</x:v>
      </x:c>
      <x:c r="P191" s="13" t="str">
        <x:v>RDF_EDIT</x:v>
      </x:c>
      <x:c r="Q191" s="13" t="str">
        <x:v>PROPOSED</x:v>
      </x:c>
      <x:c r="R191" s="13" t="str">
        <x:v>AI-assisted draft</x:v>
      </x:c>
      <x:c r="S191" s="105" t="n">
        <x:v>46281</x:v>
      </x:c>
      <x:c r="T191" s="14" t="str">
        <x:v>RDF_EDIT proposed: keep PASS, add a structuralMember linked through hasStructuralMember, and move frameSpacing, selectedHullAreaFactor and requiredLongitudinalFrameShearArea from the ship to that member. Their locked requiredOwner is structuralMember.</x:v>
      </x:c>
      <x:c r="U191" s="9" t="str">
        <x:f>IF(AND(Q191="AGREED",P191="LABEL_ONLY",OR(O191="PASS",O191="FAIL"),R191&lt;&gt;"",S191&lt;&gt;"",T191&lt;&gt;""),O191,G191)</x:f>
        <x:v>PASS</x:v>
      </x:c>
      <x:c r="V191" s="9" t="str">
        <x:f>IF(Q191&lt;&gt;"AGREED","",IF(P191="LABEL_ONLY",IF(AND(Q191="AGREED",P191="LABEL_ONLY",OR(O191="PASS",O191="FAIL"),R191&lt;&gt;"",S191&lt;&gt;"",T191&lt;&gt;""),"LABEL_APPLIED","INCOMPLETE_DECISION"),"RERUN_REQUIRED"))</x:f>
      </x:c>
    </x:row>
    <x:row r="192" ht="30" customHeight="1">
      <x:c r="A192" s="9" t="str">
        <x:v>I2-035-P02</x:v>
      </x:c>
      <x:c r="B192" s="9" t="str">
        <x:v>I2-035</x:v>
      </x:c>
      <x:c r="C192" s="9" t="str">
        <x:v>BATCH_05</x:v>
      </x:c>
      <x:c r="D192" s="9" t="str">
        <x:v>I2</x:v>
      </x:c>
      <x:c r="E192" s="9" t="n">
        <x:v>0</x:v>
      </x:c>
      <x:c r="F192" s="9" t="str">
        <x:v>I2.7.2</x:v>
      </x:c>
      <x:c r="G192" s="9" t="str">
        <x:v>PASS</x:v>
      </x:c>
      <x:c r="H192" s="11" t="str">
        <x:v>Boundary b/s=2 uses the b2=s branch and actual shear area exceeds AL.</x:v>
      </x:c>
      <x:c r="I192" s="10" t="str">
        <x:v>rdf/I2/I2-035/I2-035-P02.ttl</x:v>
      </x:c>
      <x:c r="J192" s="10" t="str">
        <x:v>19d8fe6203b1e909cfb2b4408f2eb86590087f7871757f562812f9ef8a0ba442</x:v>
      </x:c>
      <x:c r="K192" s="13" t="str">
        <x:v>NOT_REVIEWED</x:v>
      </x:c>
      <x:c r="L192" s="13" t="str"/>
      <x:c r="M192" s="13" t="str"/>
      <x:c r="N192" s="13" t="str"/>
      <x:c r="O192" s="13" t="str"/>
      <x:c r="P192" s="13" t="str"/>
      <x:c r="Q192" s="13" t="str"/>
      <x:c r="R192" s="13" t="str"/>
      <x:c r="S192" s="13" t="str"/>
      <x:c r="T192" s="14" t="str"/>
      <x:c r="U192" s="9" t="str">
        <x:f>IF(AND(Q192="AGREED",P192="LABEL_ONLY",OR(O192="PASS",O192="FAIL"),R192&lt;&gt;"",S192&lt;&gt;"",T192&lt;&gt;""),O192,G192)</x:f>
        <x:v>PASS</x:v>
      </x:c>
      <x:c r="V192" s="9" t="str">
        <x:f>IF(Q192&lt;&gt;"AGREED","",IF(P192="LABEL_ONLY",IF(AND(Q192="AGREED",P192="LABEL_ONLY",OR(O192="PASS",O192="FAIL"),R192&lt;&gt;"",S192&lt;&gt;"",T192&lt;&gt;""),"LABEL_APPLIED","INCOMPLETE_DECISION"),"RERUN_REQUIRED"))</x:f>
      </x:c>
    </x:row>
    <x:row r="193" ht="30" customHeight="1">
      <x:c r="A193" s="9" t="str">
        <x:v>I2-037-F01</x:v>
      </x:c>
      <x:c r="B193" s="9" t="str">
        <x:v>I2-037</x:v>
      </x:c>
      <x:c r="C193" s="9" t="str">
        <x:v>BATCH_23</x:v>
      </x:c>
      <x:c r="D193" s="9" t="str">
        <x:v>I2</x:v>
      </x:c>
      <x:c r="E193" s="9" t="n">
        <x:v>0</x:v>
      </x:c>
      <x:c r="F193" s="9" t="str">
        <x:v>I2.8.1</x:v>
      </x:c>
      <x:c r="G193" s="9" t="str">
        <x:v>FAIL</x:v>
      </x:c>
      <x:c r="H193" s="11" t="str">
        <x:v>Applicable structural member has no structural-member load case.</x:v>
      </x:c>
      <x:c r="I193" s="10" t="str">
        <x:v>rdf/I2/I2-037/I2-037-F01.ttl</x:v>
      </x:c>
      <x:c r="J193" s="10" t="str">
        <x:v>09b25b4bc08b8de8692acbab892b5b4f2b9321a020930055aee13896c819f95e</x:v>
      </x:c>
      <x:c r="K193" s="13" t="str">
        <x:v>NOT_REVIEWED</x:v>
      </x:c>
      <x:c r="L193" s="13" t="str"/>
      <x:c r="M193" s="13" t="str"/>
      <x:c r="N193" s="13" t="str"/>
      <x:c r="O193" s="13" t="str"/>
      <x:c r="P193" s="13" t="str"/>
      <x:c r="Q193" s="13" t="str"/>
      <x:c r="R193" s="13" t="str"/>
      <x:c r="S193" s="13" t="str"/>
      <x:c r="T193" s="14" t="str"/>
      <x:c r="U193" s="9" t="str">
        <x:f>IF(AND(Q193="AGREED",P193="LABEL_ONLY",OR(O193="PASS",O193="FAIL"),R193&lt;&gt;"",S193&lt;&gt;"",T193&lt;&gt;""),O193,G193)</x:f>
        <x:v>FAIL</x:v>
      </x:c>
      <x:c r="V193" s="9" t="str">
        <x:f>IF(Q193&lt;&gt;"AGREED","",IF(P193="LABEL_ONLY",IF(AND(Q193="AGREED",P193="LABEL_ONLY",OR(O193="PASS",O193="FAIL"),R193&lt;&gt;"",S193&lt;&gt;"",T193&lt;&gt;""),"LABEL_APPLIED","INCOMPLETE_DECISION"),"RERUN_REQUIRED"))</x:f>
      </x:c>
    </x:row>
    <x:row r="194" ht="30" customHeight="1">
      <x:c r="A194" s="9" t="str">
        <x:v>I2-037-F02</x:v>
      </x:c>
      <x:c r="B194" s="9" t="str">
        <x:v>I2-037</x:v>
      </x:c>
      <x:c r="C194" s="9" t="str">
        <x:v>BATCH_23</x:v>
      </x:c>
      <x:c r="D194" s="9" t="str">
        <x:v>I2</x:v>
      </x:c>
      <x:c r="E194" s="9" t="n">
        <x:v>0</x:v>
      </x:c>
      <x:c r="F194" s="9" t="str">
        <x:v>I2.8.1</x:v>
      </x:c>
      <x:c r="G194" s="9" t="str">
        <x:v>FAIL</x:v>
      </x:c>
      <x:c r="H194" s="11" t="str">
        <x:v>Ship has no represented I2.3 ice-load-patch design case.</x:v>
      </x:c>
      <x:c r="I194" s="10" t="str">
        <x:v>rdf/I2/I2-037/I2-037-F02.ttl</x:v>
      </x:c>
      <x:c r="J194" s="10" t="str">
        <x:v>bf559e2206c73becf95dbe8efd39b5e987864891f1012272e14fcde197e437c2</x:v>
      </x:c>
      <x:c r="K194" s="13" t="str">
        <x:v>NOT_REVIEWED</x:v>
      </x:c>
      <x:c r="L194" s="13" t="str"/>
      <x:c r="M194" s="13" t="str"/>
      <x:c r="N194" s="13" t="str"/>
      <x:c r="O194" s="13" t="str"/>
      <x:c r="P194" s="13" t="str"/>
      <x:c r="Q194" s="13" t="str"/>
      <x:c r="R194" s="13" t="str"/>
      <x:c r="S194" s="13" t="str"/>
      <x:c r="T194" s="14" t="str"/>
      <x:c r="U194" s="9" t="str">
        <x:f>IF(AND(Q194="AGREED",P194="LABEL_ONLY",OR(O194="PASS",O194="FAIL"),R194&lt;&gt;"",S194&lt;&gt;"",T194&lt;&gt;""),O194,G194)</x:f>
        <x:v>FAIL</x:v>
      </x:c>
      <x:c r="V194" s="9" t="str">
        <x:f>IF(Q194&lt;&gt;"AGREED","",IF(P194="LABEL_ONLY",IF(AND(Q194="AGREED",P194="LABEL_ONLY",OR(O194="PASS",O194="FAIL"),R194&lt;&gt;"",S194&lt;&gt;"",T194&lt;&gt;""),"LABEL_APPLIED","INCOMPLETE_DECISION"),"RERUN_REQUIRED"))</x:f>
      </x:c>
    </x:row>
    <x:row r="195" ht="30" customHeight="1">
      <x:c r="A195" s="9" t="str">
        <x:v>I2-037-F03</x:v>
      </x:c>
      <x:c r="B195" s="9" t="str">
        <x:v>I2-037</x:v>
      </x:c>
      <x:c r="C195" s="9" t="str">
        <x:v>BATCH_23</x:v>
      </x:c>
      <x:c r="D195" s="9" t="str">
        <x:v>I2</x:v>
      </x:c>
      <x:c r="E195" s="9" t="n">
        <x:v>1</x:v>
      </x:c>
      <x:c r="F195" s="9" t="str">
        <x:v>I2.8.1</x:v>
      </x:c>
      <x:c r="G195" s="9" t="str">
        <x:v>FAIL</x:v>
      </x:c>
      <x:c r="H195" s="11" t="str">
        <x:v>The represented load case explicitly says capacity minimization was not confirmed.</x:v>
      </x:c>
      <x:c r="I195" s="10" t="str">
        <x:v>rdf/I2/I2-037/I2-037-F03.ttl</x:v>
      </x:c>
      <x:c r="J195" s="10" t="str">
        <x:v>90c4c17db92c0e6f3ffb2cda90453bfffa33e02f15fd561ea67c706bf0732f1c</x:v>
      </x:c>
      <x:c r="K195" s="13" t="str">
        <x:v>NOT_REVIEWED</x:v>
      </x:c>
      <x:c r="L195" s="13" t="str"/>
      <x:c r="M195" s="13" t="str"/>
      <x:c r="N195" s="13" t="str"/>
      <x:c r="O195" s="13" t="str"/>
      <x:c r="P195" s="13" t="str"/>
      <x:c r="Q195" s="13" t="str"/>
      <x:c r="R195" s="13" t="str"/>
      <x:c r="S195" s="13" t="str"/>
      <x:c r="T195" s="14" t="str"/>
      <x:c r="U195" s="9" t="str">
        <x:f>IF(AND(Q195="AGREED",P195="LABEL_ONLY",OR(O195="PASS",O195="FAIL"),R195&lt;&gt;"",S195&lt;&gt;"",T195&lt;&gt;""),O195,G195)</x:f>
        <x:v>FAIL</x:v>
      </x:c>
      <x:c r="V195" s="9" t="str">
        <x:f>IF(Q195&lt;&gt;"AGREED","",IF(P195="LABEL_ONLY",IF(AND(Q195="AGREED",P195="LABEL_ONLY",OR(O195="PASS",O195="FAIL"),R195&lt;&gt;"",S195&lt;&gt;"",T195&lt;&gt;""),"LABEL_APPLIED","INCOMPLETE_DECISION"),"RERUN_REQUIRED"))</x:f>
      </x:c>
    </x:row>
    <x:row r="196" ht="30" customHeight="1">
      <x:c r="A196" s="9" t="str">
        <x:v>I2-037-P01</x:v>
      </x:c>
      <x:c r="B196" s="9" t="str">
        <x:v>I2-037</x:v>
      </x:c>
      <x:c r="C196" s="9" t="str">
        <x:v>BATCH_23</x:v>
      </x:c>
      <x:c r="D196" s="9" t="str">
        <x:v>I2</x:v>
      </x:c>
      <x:c r="E196" s="9" t="n">
        <x:v>1</x:v>
      </x:c>
      <x:c r="F196" s="9" t="str">
        <x:v>I2.8.1</x:v>
      </x:c>
      <x:c r="G196" s="9" t="str">
        <x:v>PASS</x:v>
      </x:c>
      <x:c r="H196" s="11" t="str">
        <x:v>Web frame has a represented load case, ice-load-patch design case, and confirmed minimum-capacity application location.</x:v>
      </x:c>
      <x:c r="I196" s="10" t="str">
        <x:v>rdf/I2/I2-037/I2-037-P01.ttl</x:v>
      </x:c>
      <x:c r="J196" s="10" t="str">
        <x:v>f91ac9ba1f12e672475b0d9931aac0d3e6d80c082767906517a13007cfa0dfa8</x:v>
      </x:c>
      <x:c r="K196" s="13" t="str">
        <x:v>NOT_REVIEWED</x:v>
      </x:c>
      <x:c r="L196" s="13" t="str"/>
      <x:c r="M196" s="13" t="str"/>
      <x:c r="N196" s="13" t="str"/>
      <x:c r="O196" s="13" t="str"/>
      <x:c r="P196" s="13" t="str"/>
      <x:c r="Q196" s="13" t="str"/>
      <x:c r="R196" s="13" t="str"/>
      <x:c r="S196" s="13" t="str"/>
      <x:c r="T196" s="14" t="str"/>
      <x:c r="U196" s="9" t="str">
        <x:f>IF(AND(Q196="AGREED",P196="LABEL_ONLY",OR(O196="PASS",O196="FAIL"),R196&lt;&gt;"",S196&lt;&gt;"",T196&lt;&gt;""),O196,G196)</x:f>
        <x:v>PASS</x:v>
      </x:c>
      <x:c r="V196" s="9" t="str">
        <x:f>IF(Q196&lt;&gt;"AGREED","",IF(P196="LABEL_ONLY",IF(AND(Q196="AGREED",P196="LABEL_ONLY",OR(O196="PASS",O196="FAIL"),R196&lt;&gt;"",S196&lt;&gt;"",T196&lt;&gt;""),"LABEL_APPLIED","INCOMPLETE_DECISION"),"RERUN_REQUIRED"))</x:f>
      </x:c>
    </x:row>
    <x:row r="197" ht="30" customHeight="1">
      <x:c r="A197" s="9" t="str">
        <x:v>I2-037-P02</x:v>
      </x:c>
      <x:c r="B197" s="9" t="str">
        <x:v>I2-037</x:v>
      </x:c>
      <x:c r="C197" s="9" t="str">
        <x:v>BATCH_23</x:v>
      </x:c>
      <x:c r="D197" s="9" t="str">
        <x:v>I2</x:v>
      </x:c>
      <x:c r="E197" s="9" t="n">
        <x:v>0</x:v>
      </x:c>
      <x:c r="F197" s="9" t="str">
        <x:v>I2.8.1</x:v>
      </x:c>
      <x:c r="G197" s="9" t="str">
        <x:v>PASS</x:v>
      </x:c>
      <x:c r="H197" s="11" t="str">
        <x:v>Load-carrying stringer has the required load-case and load-patch readiness with minimization confirmed.</x:v>
      </x:c>
      <x:c r="I197" s="10" t="str">
        <x:v>rdf/I2/I2-037/I2-037-P02.ttl</x:v>
      </x:c>
      <x:c r="J197" s="10" t="str">
        <x:v>5c70c890083821bc7c34e39ed98a9b5037169f2ea36c898add9f5d472756ff5a</x:v>
      </x:c>
      <x:c r="K197" s="13" t="str">
        <x:v>NOT_REVIEWED</x:v>
      </x:c>
      <x:c r="L197" s="13" t="str"/>
      <x:c r="M197" s="13" t="str"/>
      <x:c r="N197" s="13" t="str"/>
      <x:c r="O197" s="13" t="str"/>
      <x:c r="P197" s="13" t="str"/>
      <x:c r="Q197" s="13" t="str"/>
      <x:c r="R197" s="13" t="str"/>
      <x:c r="S197" s="13" t="str"/>
      <x:c r="T197" s="14" t="str"/>
      <x:c r="U197" s="9" t="str">
        <x:f>IF(AND(Q197="AGREED",P197="LABEL_ONLY",OR(O197="PASS",O197="FAIL"),R197&lt;&gt;"",S197&lt;&gt;"",T197&lt;&gt;""),O197,G197)</x:f>
        <x:v>PASS</x:v>
      </x:c>
      <x:c r="V197" s="9" t="str">
        <x:f>IF(Q197&lt;&gt;"AGREED","",IF(P197="LABEL_ONLY",IF(AND(Q197="AGREED",P197="LABEL_ONLY",OR(O197="PASS",O197="FAIL"),R197&lt;&gt;"",S197&lt;&gt;"",T197&lt;&gt;""),"LABEL_APPLIED","INCOMPLETE_DECISION"),"RERUN_REQUIRED"))</x:f>
      </x:c>
    </x:row>
    <x:row r="198" ht="30" customHeight="1">
      <x:c r="A198" s="9" t="str">
        <x:v>I2-040-F01</x:v>
      </x:c>
      <x:c r="B198" s="9" t="str">
        <x:v>I2-040</x:v>
      </x:c>
      <x:c r="C198" s="9" t="str">
        <x:v>BATCH_07</x:v>
      </x:c>
      <x:c r="D198" s="9" t="str">
        <x:v>I2</x:v>
      </x:c>
      <x:c r="E198" s="9" t="n">
        <x:v>0</x:v>
      </x:c>
      <x:c r="F198" s="9" t="str">
        <x:v>I2.9 — local web buckling</x:v>
      </x:c>
      <x:c r="G198" s="9" t="str">
        <x:v>FAIL</x:v>
      </x:c>
      <x:c r="H198" s="11" t="str">
        <x:v>structuralSectionType is missing.</x:v>
      </x:c>
      <x:c r="I198" s="10" t="str">
        <x:v>rdf/I2/I2-040/I2-040-F01.ttl</x:v>
      </x:c>
      <x:c r="J198" s="10" t="str">
        <x:v>2e0a0daa302a126bccb991f12977400d0f10a9277cb554e91567df900d67000c</x:v>
      </x:c>
      <x:c r="K198" s="13" t="str">
        <x:v>NOT_REVIEWED</x:v>
      </x:c>
      <x:c r="L198" s="13" t="str"/>
      <x:c r="M198" s="13" t="str"/>
      <x:c r="N198" s="13" t="str"/>
      <x:c r="O198" s="13" t="str"/>
      <x:c r="P198" s="13" t="str"/>
      <x:c r="Q198" s="13" t="str"/>
      <x:c r="R198" s="13" t="str"/>
      <x:c r="S198" s="13" t="str"/>
      <x:c r="T198" s="14" t="str"/>
      <x:c r="U198" s="9" t="str">
        <x:f>IF(AND(Q198="AGREED",P198="LABEL_ONLY",OR(O198="PASS",O198="FAIL"),R198&lt;&gt;"",S198&lt;&gt;"",T198&lt;&gt;""),O198,G198)</x:f>
        <x:v>FAIL</x:v>
      </x:c>
      <x:c r="V198" s="9" t="str">
        <x:f>IF(Q198&lt;&gt;"AGREED","",IF(P198="LABEL_ONLY",IF(AND(Q198="AGREED",P198="LABEL_ONLY",OR(O198="PASS",O198="FAIL"),R198&lt;&gt;"",S198&lt;&gt;"",T198&lt;&gt;""),"LABEL_APPLIED","INCOMPLETE_DECISION"),"RERUN_REQUIRED"))</x:f>
      </x:c>
    </x:row>
    <x:row r="199" ht="30" customHeight="1">
      <x:c r="A199" s="9" t="str">
        <x:v>I2-040-F02</x:v>
      </x:c>
      <x:c r="B199" s="9" t="str">
        <x:v>I2-040</x:v>
      </x:c>
      <x:c r="C199" s="9" t="str">
        <x:v>BATCH_07</x:v>
      </x:c>
      <x:c r="D199" s="9" t="str">
        <x:v>I2</x:v>
      </x:c>
      <x:c r="E199" s="9" t="n">
        <x:v>0</x:v>
      </x:c>
      <x:c r="F199" s="9" t="str">
        <x:v>I2.9 — local web buckling</x:v>
      </x:c>
      <x:c r="G199" s="9" t="str">
        <x:v>FAIL</x:v>
      </x:c>
      <x:c r="H199" s="11" t="str">
        <x:v>webHeight is missing.</x:v>
      </x:c>
      <x:c r="I199" s="10" t="str">
        <x:v>rdf/I2/I2-040/I2-040-F02.ttl</x:v>
      </x:c>
      <x:c r="J199" s="10" t="str">
        <x:v>0c784d187d7015592e17f18e2dd2543ebbb795b7e7b1419f223fe7564b924552</x:v>
      </x:c>
      <x:c r="K199" s="13" t="str">
        <x:v>NOT_REVIEWED</x:v>
      </x:c>
      <x:c r="L199" s="13" t="str"/>
      <x:c r="M199" s="13" t="str"/>
      <x:c r="N199" s="13" t="str"/>
      <x:c r="O199" s="13" t="str"/>
      <x:c r="P199" s="13" t="str"/>
      <x:c r="Q199" s="13" t="str"/>
      <x:c r="R199" s="13" t="str"/>
      <x:c r="S199" s="13" t="str"/>
      <x:c r="T199" s="14" t="str"/>
      <x:c r="U199" s="9" t="str">
        <x:f>IF(AND(Q199="AGREED",P199="LABEL_ONLY",OR(O199="PASS",O199="FAIL"),R199&lt;&gt;"",S199&lt;&gt;"",T199&lt;&gt;""),O199,G199)</x:f>
        <x:v>FAIL</x:v>
      </x:c>
      <x:c r="V199" s="9" t="str">
        <x:f>IF(Q199&lt;&gt;"AGREED","",IF(P199="LABEL_ONLY",IF(AND(Q199="AGREED",P199="LABEL_ONLY",OR(O199="PASS",O199="FAIL"),R199&lt;&gt;"",S199&lt;&gt;"",T199&lt;&gt;""),"LABEL_APPLIED","INCOMPLETE_DECISION"),"RERUN_REQUIRED"))</x:f>
      </x:c>
    </x:row>
    <x:row r="200" ht="30" customHeight="1">
      <x:c r="A200" s="9" t="str">
        <x:v>I2-040-F03</x:v>
      </x:c>
      <x:c r="B200" s="9" t="str">
        <x:v>I2-040</x:v>
      </x:c>
      <x:c r="C200" s="9" t="str">
        <x:v>BATCH_07</x:v>
      </x:c>
      <x:c r="D200" s="9" t="str">
        <x:v>I2</x:v>
      </x:c>
      <x:c r="E200" s="9" t="n">
        <x:v>1</x:v>
      </x:c>
      <x:c r="F200" s="9" t="str">
        <x:v>I2.9 — local web buckling</x:v>
      </x:c>
      <x:c r="G200" s="9" t="str">
        <x:v>FAIL</x:v>
      </x:c>
      <x:c r="H200" s="11" t="str">
        <x:v>webHeight is attached to the wrong owner.</x:v>
      </x:c>
      <x:c r="I200" s="10" t="str">
        <x:v>rdf/I2/I2-040/I2-040-F03.ttl</x:v>
      </x:c>
      <x:c r="J200" s="10" t="str">
        <x:v>e9adddecb8e9f584ad623061cd6678079255fc3b20e7fe95dacc054f02f6b113</x:v>
      </x:c>
      <x:c r="K200" s="13" t="str">
        <x:v>NOT_REVIEWED</x:v>
      </x:c>
      <x:c r="L200" s="13" t="str"/>
      <x:c r="M200" s="13" t="str"/>
      <x:c r="N200" s="13" t="str"/>
      <x:c r="O200" s="13" t="str"/>
      <x:c r="P200" s="13" t="str"/>
      <x:c r="Q200" s="13" t="str"/>
      <x:c r="R200" s="13" t="str"/>
      <x:c r="S200" s="13" t="str"/>
      <x:c r="T200" s="14" t="str"/>
      <x:c r="U200" s="9" t="str">
        <x:f>IF(AND(Q200="AGREED",P200="LABEL_ONLY",OR(O200="PASS",O200="FAIL"),R200&lt;&gt;"",S200&lt;&gt;"",T200&lt;&gt;""),O200,G200)</x:f>
        <x:v>FAIL</x:v>
      </x:c>
      <x:c r="V200" s="9" t="str">
        <x:f>IF(Q200&lt;&gt;"AGREED","",IF(P200="LABEL_ONLY",IF(AND(Q200="AGREED",P200="LABEL_ONLY",OR(O200="PASS",O200="FAIL"),R200&lt;&gt;"",S200&lt;&gt;"",T200&lt;&gt;""),"LABEL_APPLIED","INCOMPLETE_DECISION"),"RERUN_REQUIRED"))</x:f>
      </x:c>
    </x:row>
    <x:row r="201" ht="30" customHeight="1">
      <x:c r="A201" s="9" t="str">
        <x:v>I2-040-F04</x:v>
      </x:c>
      <x:c r="B201" s="9" t="str">
        <x:v>I2-040</x:v>
      </x:c>
      <x:c r="C201" s="9" t="str">
        <x:v>BATCH_07</x:v>
      </x:c>
      <x:c r="D201" s="9" t="str">
        <x:v>I2</x:v>
      </x:c>
      <x:c r="E201" s="9" t="n">
        <x:v>0</x:v>
      </x:c>
      <x:c r="F201" s="9" t="str">
        <x:v>I2.9 — local web buckling</x:v>
      </x:c>
      <x:c r="G201" s="9" t="str">
        <x:v>FAIL</x:v>
      </x:c>
      <x:c r="H201" s="11" t="str">
        <x:v>yieldStrength uses an incorrect unit.</x:v>
      </x:c>
      <x:c r="I201" s="10" t="str">
        <x:v>rdf/I2/I2-040/I2-040-F04.ttl</x:v>
      </x:c>
      <x:c r="J201" s="10" t="str">
        <x:v>db03f370388022ed3da953bdabde992e1cb03e6ace0ce79e10cca9edefd22976</x:v>
      </x:c>
      <x:c r="K201" s="13" t="str">
        <x:v>NOT_REVIEWED</x:v>
      </x:c>
      <x:c r="L201" s="13" t="str"/>
      <x:c r="M201" s="13" t="str"/>
      <x:c r="N201" s="13" t="str"/>
      <x:c r="O201" s="13" t="str"/>
      <x:c r="P201" s="13" t="str"/>
      <x:c r="Q201" s="13" t="str"/>
      <x:c r="R201" s="13" t="str"/>
      <x:c r="S201" s="13" t="str"/>
      <x:c r="T201" s="14" t="str"/>
      <x:c r="U201" s="9" t="str">
        <x:f>IF(AND(Q201="AGREED",P201="LABEL_ONLY",OR(O201="PASS",O201="FAIL"),R201&lt;&gt;"",S201&lt;&gt;"",T201&lt;&gt;""),O201,G201)</x:f>
        <x:v>FAIL</x:v>
      </x:c>
      <x:c r="V201" s="9" t="str">
        <x:f>IF(Q201&lt;&gt;"AGREED","",IF(P201="LABEL_ONLY",IF(AND(Q201="AGREED",P201="LABEL_ONLY",OR(O201="PASS",O201="FAIL"),R201&lt;&gt;"",S201&lt;&gt;"",T201&lt;&gt;""),"LABEL_APPLIED","INCOMPLETE_DECISION"),"RERUN_REQUIRED"))</x:f>
      </x:c>
    </x:row>
    <x:row r="202" ht="30" customHeight="1">
      <x:c r="A202" s="9" t="str">
        <x:v>I2-040-P01</x:v>
      </x:c>
      <x:c r="B202" s="9" t="str">
        <x:v>I2-040</x:v>
      </x:c>
      <x:c r="C202" s="9" t="str">
        <x:v>BATCH_07</x:v>
      </x:c>
      <x:c r="D202" s="9" t="str">
        <x:v>I2</x:v>
      </x:c>
      <x:c r="E202" s="9" t="n">
        <x:v>0</x:v>
      </x:c>
      <x:c r="F202" s="9" t="str">
        <x:v>I2.9 — local web buckling</x:v>
      </x:c>
      <x:c r="G202" s="9" t="str">
        <x:v>PASS</x:v>
      </x:c>
      <x:c r="H202" s="11" t="str">
        <x:v>flatBarStructuralSection contains all required web-buckling readiness quantities.</x:v>
      </x:c>
      <x:c r="I202" s="10" t="str">
        <x:v>rdf/I2/I2-040/I2-040-P01.ttl</x:v>
      </x:c>
      <x:c r="J202" s="10" t="str">
        <x:v>369edc9b054b5e9fd2ec56aa24afbed29ab7947e01402c5b5fe0bb3be9c05daf</x:v>
      </x:c>
      <x:c r="K202" s="13" t="str">
        <x:v>NOT_REVIEWED</x:v>
      </x:c>
      <x:c r="L202" s="13" t="str"/>
      <x:c r="M202" s="13" t="str"/>
      <x:c r="N202" s="13" t="str"/>
      <x:c r="O202" s="13" t="str"/>
      <x:c r="P202" s="13" t="str"/>
      <x:c r="Q202" s="13" t="str"/>
      <x:c r="R202" s="13" t="str"/>
      <x:c r="S202" s="13" t="str"/>
      <x:c r="T202" s="14" t="str"/>
      <x:c r="U202" s="9" t="str">
        <x:f>IF(AND(Q202="AGREED",P202="LABEL_ONLY",OR(O202="PASS",O202="FAIL"),R202&lt;&gt;"",S202&lt;&gt;"",T202&lt;&gt;""),O202,G202)</x:f>
        <x:v>PASS</x:v>
      </x:c>
      <x:c r="V202" s="9" t="str">
        <x:f>IF(Q202&lt;&gt;"AGREED","",IF(P202="LABEL_ONLY",IF(AND(Q202="AGREED",P202="LABEL_ONLY",OR(O202="PASS",O202="FAIL"),R202&lt;&gt;"",S202&lt;&gt;"",T202&lt;&gt;""),"LABEL_APPLIED","INCOMPLETE_DECISION"),"RERUN_REQUIRED"))</x:f>
      </x:c>
    </x:row>
    <x:row r="203" ht="30" customHeight="1">
      <x:c r="A203" s="9" t="str">
        <x:v>I2-040-P02</x:v>
      </x:c>
      <x:c r="B203" s="9" t="str">
        <x:v>I2-040</x:v>
      </x:c>
      <x:c r="C203" s="9" t="str">
        <x:v>BATCH_07</x:v>
      </x:c>
      <x:c r="D203" s="9" t="str">
        <x:v>I2</x:v>
      </x:c>
      <x:c r="E203" s="9" t="n">
        <x:v>0</x:v>
      </x:c>
      <x:c r="F203" s="9" t="str">
        <x:v>I2.9 — local web buckling</x:v>
      </x:c>
      <x:c r="G203" s="9" t="str">
        <x:v>PASS</x:v>
      </x:c>
      <x:c r="H203" s="11" t="str">
        <x:v>bulbSection contains all required web-buckling readiness quantities.</x:v>
      </x:c>
      <x:c r="I203" s="10" t="str">
        <x:v>rdf/I2/I2-040/I2-040-P02.ttl</x:v>
      </x:c>
      <x:c r="J203" s="10" t="str">
        <x:v>7f02b09ca64bd663116a15ad8e1e8c7f63aaeb31d83e561d4d843faa5824d89a</x:v>
      </x:c>
      <x:c r="K203" s="13" t="str">
        <x:v>NOT_REVIEWED</x:v>
      </x:c>
      <x:c r="L203" s="13" t="str"/>
      <x:c r="M203" s="13" t="str"/>
      <x:c r="N203" s="13" t="str"/>
      <x:c r="O203" s="13" t="str"/>
      <x:c r="P203" s="13" t="str"/>
      <x:c r="Q203" s="13" t="str"/>
      <x:c r="R203" s="13" t="str"/>
      <x:c r="S203" s="13" t="str"/>
      <x:c r="T203" s="14" t="str"/>
      <x:c r="U203" s="9" t="str">
        <x:f>IF(AND(Q203="AGREED",P203="LABEL_ONLY",OR(O203="PASS",O203="FAIL"),R203&lt;&gt;"",S203&lt;&gt;"",T203&lt;&gt;""),O203,G203)</x:f>
        <x:v>PASS</x:v>
      </x:c>
      <x:c r="V203" s="9" t="str">
        <x:f>IF(Q203&lt;&gt;"AGREED","",IF(P203="LABEL_ONLY",IF(AND(Q203="AGREED",P203="LABEL_ONLY",OR(O203="PASS",O203="FAIL"),R203&lt;&gt;"",S203&lt;&gt;"",T203&lt;&gt;""),"LABEL_APPLIED","INCOMPLETE_DECISION"),"RERUN_REQUIRED"))</x:f>
      </x:c>
    </x:row>
    <x:row r="204" ht="30" customHeight="1">
      <x:c r="A204" s="9" t="str">
        <x:v>I2-040-P03</x:v>
      </x:c>
      <x:c r="B204" s="9" t="str">
        <x:v>I2-040</x:v>
      </x:c>
      <x:c r="C204" s="9" t="str">
        <x:v>BATCH_07</x:v>
      </x:c>
      <x:c r="D204" s="9" t="str">
        <x:v>I2</x:v>
      </x:c>
      <x:c r="E204" s="9" t="n">
        <x:v>1</x:v>
      </x:c>
      <x:c r="F204" s="9" t="str">
        <x:v>I2.9 — local web buckling</x:v>
      </x:c>
      <x:c r="G204" s="9" t="str">
        <x:v>PASS</x:v>
      </x:c>
      <x:c r="H204" s="11" t="str">
        <x:v>teeSection contains all required web-buckling readiness quantities.</x:v>
      </x:c>
      <x:c r="I204" s="10" t="str">
        <x:v>rdf/I2/I2-040/I2-040-P03.ttl</x:v>
      </x:c>
      <x:c r="J204" s="10" t="str">
        <x:v>f4c26728e1f5c9513dd64c8e2b58c7175804941614053ea8b4b0fea9a1831f85</x:v>
      </x:c>
      <x:c r="K204" s="13" t="str">
        <x:v>NOT_REVIEWED</x:v>
      </x:c>
      <x:c r="L204" s="13" t="str"/>
      <x:c r="M204" s="13" t="str"/>
      <x:c r="N204" s="13" t="str"/>
      <x:c r="O204" s="13" t="str"/>
      <x:c r="P204" s="13" t="str"/>
      <x:c r="Q204" s="13" t="str"/>
      <x:c r="R204" s="13" t="str"/>
      <x:c r="S204" s="13" t="str"/>
      <x:c r="T204" s="14" t="str"/>
      <x:c r="U204" s="9" t="str">
        <x:f>IF(AND(Q204="AGREED",P204="LABEL_ONLY",OR(O204="PASS",O204="FAIL"),R204&lt;&gt;"",S204&lt;&gt;"",T204&lt;&gt;""),O204,G204)</x:f>
        <x:v>PASS</x:v>
      </x:c>
      <x:c r="V204" s="9" t="str">
        <x:f>IF(Q204&lt;&gt;"AGREED","",IF(P204="LABEL_ONLY",IF(AND(Q204="AGREED",P204="LABEL_ONLY",OR(O204="PASS",O204="FAIL"),R204&lt;&gt;"",S204&lt;&gt;"",T204&lt;&gt;""),"LABEL_APPLIED","INCOMPLETE_DECISION"),"RERUN_REQUIRED"))</x:f>
      </x:c>
    </x:row>
    <x:row r="205" ht="30" customHeight="1">
      <x:c r="A205" s="9" t="str">
        <x:v>I2-040-P04</x:v>
      </x:c>
      <x:c r="B205" s="9" t="str">
        <x:v>I2-040</x:v>
      </x:c>
      <x:c r="C205" s="9" t="str">
        <x:v>BATCH_07</x:v>
      </x:c>
      <x:c r="D205" s="9" t="str">
        <x:v>I2</x:v>
      </x:c>
      <x:c r="E205" s="9" t="n">
        <x:v>0</x:v>
      </x:c>
      <x:c r="F205" s="9" t="str">
        <x:v>I2.9 — local web buckling</x:v>
      </x:c>
      <x:c r="G205" s="9" t="str">
        <x:v>PASS</x:v>
      </x:c>
      <x:c r="H205" s="11" t="str">
        <x:v>angleSection contains all required web-buckling readiness quantities.</x:v>
      </x:c>
      <x:c r="I205" s="10" t="str">
        <x:v>rdf/I2/I2-040/I2-040-P04.ttl</x:v>
      </x:c>
      <x:c r="J205" s="10" t="str">
        <x:v>020f169a8adc3076214598ca6c4c8406acbacb29802c1a494869fe5f11c96aee</x:v>
      </x:c>
      <x:c r="K205" s="13" t="str">
        <x:v>NOT_REVIEWED</x:v>
      </x:c>
      <x:c r="L205" s="13" t="str"/>
      <x:c r="M205" s="13" t="str"/>
      <x:c r="N205" s="13" t="str"/>
      <x:c r="O205" s="13" t="str"/>
      <x:c r="P205" s="13" t="str"/>
      <x:c r="Q205" s="13" t="str"/>
      <x:c r="R205" s="13" t="str"/>
      <x:c r="S205" s="13" t="str"/>
      <x:c r="T205" s="14" t="str"/>
      <x:c r="U205" s="9" t="str">
        <x:f>IF(AND(Q205="AGREED",P205="LABEL_ONLY",OR(O205="PASS",O205="FAIL"),R205&lt;&gt;"",S205&lt;&gt;"",T205&lt;&gt;""),O205,G205)</x:f>
        <x:v>PASS</x:v>
      </x:c>
      <x:c r="V205" s="9" t="str">
        <x:f>IF(Q205&lt;&gt;"AGREED","",IF(P205="LABEL_ONLY",IF(AND(Q205="AGREED",P205="LABEL_ONLY",OR(O205="PASS",O205="FAIL"),R205&lt;&gt;"",S205&lt;&gt;"",T205&lt;&gt;""),"LABEL_APPLIED","INCOMPLETE_DECISION"),"RERUN_REQUIRED"))</x:f>
      </x:c>
    </x:row>
    <x:row r="206" ht="30" customHeight="1">
      <x:c r="A206" s="9" t="str">
        <x:v>I2-041-G-F01</x:v>
      </x:c>
      <x:c r="B206" s="9" t="str">
        <x:v>I2-041</x:v>
      </x:c>
      <x:c r="C206" s="9" t="str">
        <x:v>BATCH_25</x:v>
      </x:c>
      <x:c r="D206" s="9" t="str">
        <x:v>I2</x:v>
      </x:c>
      <x:c r="E206" s="9" t="n">
        <x:v>0</x:v>
      </x:c>
      <x:c r="F206" s="9" t="str">
        <x:v>I2.9.3</x:v>
      </x:c>
      <x:c r="G206" s="9" t="str">
        <x:v>FAIL</x:v>
      </x:c>
      <x:c r="H206" s="11" t="str">
        <x:v>netAttachedShellPlateThickness readiness operand is missing.</x:v>
      </x:c>
      <x:c r="I206" s="10" t="str">
        <x:v>rdf/I2/I2-041/I2-041-G-F01.ttl</x:v>
      </x:c>
      <x:c r="J206" s="10" t="str">
        <x:v>c2424ab07ab4aa71af6413e60d706217fe47cd6d8dece5d0d00817b60a652925</x:v>
      </x:c>
      <x:c r="K206" s="13" t="str">
        <x:v>NOT_REVIEWED</x:v>
      </x:c>
      <x:c r="L206" s="13" t="str"/>
      <x:c r="M206" s="13" t="str"/>
      <x:c r="N206" s="13" t="str"/>
      <x:c r="O206" s="13" t="str"/>
      <x:c r="P206" s="13" t="str"/>
      <x:c r="Q206" s="13" t="str"/>
      <x:c r="R206" s="13" t="str"/>
      <x:c r="S206" s="13" t="str"/>
      <x:c r="T206" s="14" t="str"/>
      <x:c r="U206" s="9" t="str">
        <x:f>IF(AND(Q206="AGREED",P206="LABEL_ONLY",OR(O206="PASS",O206="FAIL"),R206&lt;&gt;"",S206&lt;&gt;"",T206&lt;&gt;""),O206,G206)</x:f>
        <x:v>FAIL</x:v>
      </x:c>
      <x:c r="V206" s="9" t="str">
        <x:f>IF(Q206&lt;&gt;"AGREED","",IF(P206="LABEL_ONLY",IF(AND(Q206="AGREED",P206="LABEL_ONLY",OR(O206="PASS",O206="FAIL"),R206&lt;&gt;"",S206&lt;&gt;"",T206&lt;&gt;""),"LABEL_APPLIED","INCOMPLETE_DECISION"),"RERUN_REQUIRED"))</x:f>
      </x:c>
    </x:row>
    <x:row r="207" ht="30" customHeight="1">
      <x:c r="A207" s="9" t="str">
        <x:v>I2-041-G-F02</x:v>
      </x:c>
      <x:c r="B207" s="9" t="str">
        <x:v>I2-041</x:v>
      </x:c>
      <x:c r="C207" s="9" t="str">
        <x:v>BATCH_25</x:v>
      </x:c>
      <x:c r="D207" s="9" t="str">
        <x:v>I2</x:v>
      </x:c>
      <x:c r="E207" s="9" t="n">
        <x:v>1</x:v>
      </x:c>
      <x:c r="F207" s="9" t="str">
        <x:v>I2.9.3</x:v>
      </x:c>
      <x:c r="G207" s="9" t="str">
        <x:v>FAIL</x:v>
      </x:c>
      <x:c r="H207" s="11" t="str">
        <x:v>yieldStrength readiness operand is missing.</x:v>
      </x:c>
      <x:c r="I207" s="10" t="str">
        <x:v>rdf/I2/I2-041/I2-041-G-F02.ttl</x:v>
      </x:c>
      <x:c r="J207" s="10" t="str">
        <x:v>24a3d1effd71d3f9192e8cb8526e9cb81720a94997048b89145831384056c752</x:v>
      </x:c>
      <x:c r="K207" s="13" t="str">
        <x:v>NOT_REVIEWED</x:v>
      </x:c>
      <x:c r="L207" s="13" t="str"/>
      <x:c r="M207" s="13" t="str"/>
      <x:c r="N207" s="13" t="str"/>
      <x:c r="O207" s="13" t="str"/>
      <x:c r="P207" s="13" t="str"/>
      <x:c r="Q207" s="13" t="str"/>
      <x:c r="R207" s="13" t="str"/>
      <x:c r="S207" s="13" t="str"/>
      <x:c r="T207" s="14" t="str"/>
      <x:c r="U207" s="9" t="str">
        <x:f>IF(AND(Q207="AGREED",P207="LABEL_ONLY",OR(O207="PASS",O207="FAIL"),R207&lt;&gt;"",S207&lt;&gt;"",T207&lt;&gt;""),O207,G207)</x:f>
        <x:v>FAIL</x:v>
      </x:c>
      <x:c r="V207" s="9" t="str">
        <x:f>IF(Q207&lt;&gt;"AGREED","",IF(P207="LABEL_ONLY",IF(AND(Q207="AGREED",P207="LABEL_ONLY",OR(O207="PASS",O207="FAIL"),R207&lt;&gt;"",S207&lt;&gt;"",T207&lt;&gt;""),"LABEL_APPLIED","INCOMPLETE_DECISION"),"RERUN_REQUIRED"))</x:f>
      </x:c>
    </x:row>
    <x:row r="208" ht="30" customHeight="1">
      <x:c r="A208" s="9" t="str">
        <x:v>I2-041-G-F03</x:v>
      </x:c>
      <x:c r="B208" s="9" t="str">
        <x:v>I2-041</x:v>
      </x:c>
      <x:c r="C208" s="9" t="str">
        <x:v>BATCH_25</x:v>
      </x:c>
      <x:c r="D208" s="9" t="str">
        <x:v>I2</x:v>
      </x:c>
      <x:c r="E208" s="9" t="n">
        <x:v>0</x:v>
      </x:c>
      <x:c r="F208" s="9" t="str">
        <x:v>I2.9.3</x:v>
      </x:c>
      <x:c r="G208" s="9" t="str">
        <x:v>FAIL</x:v>
      </x:c>
      <x:c r="H208" s="11" t="str">
        <x:v>netWebThickness readiness result is missing.</x:v>
      </x:c>
      <x:c r="I208" s="10" t="str">
        <x:v>rdf/I2/I2-041/I2-041-G-F03.ttl</x:v>
      </x:c>
      <x:c r="J208" s="10" t="str">
        <x:v>ffb527640bf50b02cebe88efc12f7d662b525313602815e15ef9073382004c94</x:v>
      </x:c>
      <x:c r="K208" s="13" t="str">
        <x:v>NOT_REVIEWED</x:v>
      </x:c>
      <x:c r="L208" s="13" t="str"/>
      <x:c r="M208" s="13" t="str"/>
      <x:c r="N208" s="13" t="str"/>
      <x:c r="O208" s="13" t="str"/>
      <x:c r="P208" s="13" t="str"/>
      <x:c r="Q208" s="13" t="str"/>
      <x:c r="R208" s="13" t="str"/>
      <x:c r="S208" s="13" t="str"/>
      <x:c r="T208" s="14" t="str"/>
      <x:c r="U208" s="9" t="str">
        <x:f>IF(AND(Q208="AGREED",P208="LABEL_ONLY",OR(O208="PASS",O208="FAIL"),R208&lt;&gt;"",S208&lt;&gt;"",T208&lt;&gt;""),O208,G208)</x:f>
        <x:v>FAIL</x:v>
      </x:c>
      <x:c r="V208" s="9" t="str">
        <x:f>IF(Q208&lt;&gt;"AGREED","",IF(P208="LABEL_ONLY",IF(AND(Q208="AGREED",P208="LABEL_ONLY",OR(O208="PASS",O208="FAIL"),R208&lt;&gt;"",S208&lt;&gt;"",T208&lt;&gt;""),"LABEL_APPLIED","INCOMPLETE_DECISION"),"RERUN_REQUIRED"))</x:f>
      </x:c>
    </x:row>
    <x:row r="209" ht="30" customHeight="1">
      <x:c r="A209" s="9" t="str">
        <x:v>I2-041-G-F04</x:v>
      </x:c>
      <x:c r="B209" s="9" t="str">
        <x:v>I2-041</x:v>
      </x:c>
      <x:c r="C209" s="9" t="str">
        <x:v>BATCH_25</x:v>
      </x:c>
      <x:c r="D209" s="9" t="str">
        <x:v>I2</x:v>
      </x:c>
      <x:c r="E209" s="9" t="n">
        <x:v>0</x:v>
      </x:c>
      <x:c r="F209" s="9" t="str">
        <x:v>I2.9.3</x:v>
      </x:c>
      <x:c r="G209" s="9" t="str">
        <x:v>FAIL</x:v>
      </x:c>
      <x:c r="H209" s="11" t="str">
        <x:v>netWebThickness is attached to ship instead of the linked structural member.</x:v>
      </x:c>
      <x:c r="I209" s="10" t="str">
        <x:v>rdf/I2/I2-041/I2-041-G-F04.ttl</x:v>
      </x:c>
      <x:c r="J209" s="10" t="str">
        <x:v>61ff9cd9052b5c8a9e5723fc5915501380dced6b2bc990bd52333e56d339233f</x:v>
      </x:c>
      <x:c r="K209" s="13" t="str">
        <x:v>NOT_REVIEWED</x:v>
      </x:c>
      <x:c r="L209" s="13" t="str"/>
      <x:c r="M209" s="13" t="str"/>
      <x:c r="N209" s="13" t="str"/>
      <x:c r="O209" s="13" t="str"/>
      <x:c r="P209" s="13" t="str"/>
      <x:c r="Q209" s="13" t="str"/>
      <x:c r="R209" s="13" t="str"/>
      <x:c r="S209" s="13" t="str"/>
      <x:c r="T209" s="14" t="str"/>
      <x:c r="U209" s="9" t="str">
        <x:f>IF(AND(Q209="AGREED",P209="LABEL_ONLY",OR(O209="PASS",O209="FAIL"),R209&lt;&gt;"",S209&lt;&gt;"",T209&lt;&gt;""),O209,G209)</x:f>
        <x:v>FAIL</x:v>
      </x:c>
      <x:c r="V209" s="9" t="str">
        <x:f>IF(Q209&lt;&gt;"AGREED","",IF(P209="LABEL_ONLY",IF(AND(Q209="AGREED",P209="LABEL_ONLY",OR(O209="PASS",O209="FAIL"),R209&lt;&gt;"",S209&lt;&gt;"",T209&lt;&gt;""),"LABEL_APPLIED","INCOMPLETE_DECISION"),"RERUN_REQUIRED"))</x:f>
      </x:c>
    </x:row>
    <x:row r="210" ht="30" customHeight="1">
      <x:c r="A210" s="9" t="str">
        <x:v>I2-041-G-P01</x:v>
      </x:c>
      <x:c r="B210" s="9" t="str">
        <x:v>I2-041</x:v>
      </x:c>
      <x:c r="C210" s="9" t="str">
        <x:v>BATCH_25</x:v>
      </x:c>
      <x:c r="D210" s="9" t="str">
        <x:v>I2</x:v>
      </x:c>
      <x:c r="E210" s="9" t="n">
        <x:v>0</x:v>
      </x:c>
      <x:c r="F210" s="9" t="str">
        <x:v>I2.9.3</x:v>
      </x:c>
      <x:c r="G210" s="9" t="str">
        <x:v>PASS</x:v>
      </x:c>
      <x:c r="H210" s="11" t="str">
        <x:v>Structural-member readiness includes tpn, yield strength and twn with correct owners and units.</x:v>
      </x:c>
      <x:c r="I210" s="10" t="str">
        <x:v>rdf/I2/I2-041/I2-041-G-P01.ttl</x:v>
      </x:c>
      <x:c r="J210" s="10" t="str">
        <x:v>343b6fd925fb277bc76f8eb0e2263a89610af316ee3e9a45d4b1bfdbe032f8ab</x:v>
      </x:c>
      <x:c r="K210" s="13" t="str">
        <x:v>NOT_REVIEWED</x:v>
      </x:c>
      <x:c r="L210" s="13" t="str"/>
      <x:c r="M210" s="13" t="str"/>
      <x:c r="N210" s="13" t="str"/>
      <x:c r="O210" s="13" t="str"/>
      <x:c r="P210" s="13" t="str"/>
      <x:c r="Q210" s="13" t="str"/>
      <x:c r="R210" s="13" t="str"/>
      <x:c r="S210" s="13" t="str"/>
      <x:c r="T210" s="14" t="str"/>
      <x:c r="U210" s="9" t="str">
        <x:f>IF(AND(Q210="AGREED",P210="LABEL_ONLY",OR(O210="PASS",O210="FAIL"),R210&lt;&gt;"",S210&lt;&gt;"",T210&lt;&gt;""),O210,G210)</x:f>
        <x:v>PASS</x:v>
      </x:c>
      <x:c r="V210" s="9" t="str">
        <x:f>IF(Q210&lt;&gt;"AGREED","",IF(P210="LABEL_ONLY",IF(AND(Q210="AGREED",P210="LABEL_ONLY",OR(O210="PASS",O210="FAIL"),R210&lt;&gt;"",S210&lt;&gt;"",T210&lt;&gt;""),"LABEL_APPLIED","INCOMPLETE_DECISION"),"RERUN_REQUIRED"))</x:f>
      </x:c>
    </x:row>
    <x:row r="211" ht="30" customHeight="1">
      <x:c r="A211" s="9" t="str">
        <x:v>I2-041-G-P02</x:v>
      </x:c>
      <x:c r="B211" s="9" t="str">
        <x:v>I2-041</x:v>
      </x:c>
      <x:c r="C211" s="9" t="str">
        <x:v>BATCH_25</x:v>
      </x:c>
      <x:c r="D211" s="9" t="str">
        <x:v>I2</x:v>
      </x:c>
      <x:c r="E211" s="9" t="n">
        <x:v>1</x:v>
      </x:c>
      <x:c r="F211" s="9" t="str">
        <x:v>I2.9.3</x:v>
      </x:c>
      <x:c r="G211" s="9" t="str">
        <x:v>PASS</x:v>
      </x:c>
      <x:c r="H211" s="11" t="str">
        <x:v>R13 classifies I2-041 as COMPLEX_READINESS; a numerically low twn remains a complete interface case rather than executing the square-root inequality.</x:v>
      </x:c>
      <x:c r="I211" s="10" t="str">
        <x:v>rdf/I2/I2-041/I2-041-G-P02.ttl</x:v>
      </x:c>
      <x:c r="J211" s="10" t="str">
        <x:v>44f119d56a890b05a05252d2a0b9c4b76401fe1edccf6af12c988e7d90309376</x:v>
      </x:c>
      <x:c r="K211" s="13" t="str">
        <x:v>NOT_REVIEWED</x:v>
      </x:c>
      <x:c r="L211" s="13" t="str"/>
      <x:c r="M211" s="13" t="str"/>
      <x:c r="N211" s="13" t="str"/>
      <x:c r="O211" s="13" t="str"/>
      <x:c r="P211" s="13" t="str"/>
      <x:c r="Q211" s="13" t="str"/>
      <x:c r="R211" s="13" t="str"/>
      <x:c r="S211" s="13" t="str"/>
      <x:c r="T211" s="14" t="str"/>
      <x:c r="U211" s="9" t="str">
        <x:f>IF(AND(Q211="AGREED",P211="LABEL_ONLY",OR(O211="PASS",O211="FAIL"),R211&lt;&gt;"",S211&lt;&gt;"",T211&lt;&gt;""),O211,G211)</x:f>
        <x:v>PASS</x:v>
      </x:c>
      <x:c r="V211" s="9" t="str">
        <x:f>IF(Q211&lt;&gt;"AGREED","",IF(P211="LABEL_ONLY",IF(AND(Q211="AGREED",P211="LABEL_ONLY",OR(O211="PASS",O211="FAIL"),R211&lt;&gt;"",S211&lt;&gt;"",T211&lt;&gt;""),"LABEL_APPLIED","INCOMPLETE_DECISION"),"RERUN_REQUIRED"))</x:f>
      </x:c>
    </x:row>
    <x:row r="212" ht="30" customHeight="1">
      <x:c r="A212" s="9" t="str">
        <x:v>I2-041-G-P03</x:v>
      </x:c>
      <x:c r="B212" s="9" t="str">
        <x:v>I2-041</x:v>
      </x:c>
      <x:c r="C212" s="9" t="str">
        <x:v>BATCH_25</x:v>
      </x:c>
      <x:c r="D212" s="9" t="str">
        <x:v>I2</x:v>
      </x:c>
      <x:c r="E212" s="9" t="n">
        <x:v>0</x:v>
      </x:c>
      <x:c r="F212" s="9" t="str">
        <x:v>I2.9.3</x:v>
      </x:c>
      <x:c r="G212" s="9" t="str">
        <x:v>PASS</x:v>
      </x:c>
      <x:c r="H212" s="11" t="str">
        <x:v>Universal readiness clause does not invent a structural member when none is represented.</x:v>
      </x:c>
      <x:c r="I212" s="10" t="str">
        <x:v>rdf/I2/I2-041/I2-041-G-P03.ttl</x:v>
      </x:c>
      <x:c r="J212" s="10" t="str">
        <x:v>b99288e5170cdb5ad8926851bb82714b0c4ab9da18aa05475035b5074fbb4054</x:v>
      </x:c>
      <x:c r="K212" s="13" t="str">
        <x:v>NOT_REVIEWED</x:v>
      </x:c>
      <x:c r="L212" s="13" t="str"/>
      <x:c r="M212" s="13" t="str"/>
      <x:c r="N212" s="13" t="str"/>
      <x:c r="O212" s="13" t="str"/>
      <x:c r="P212" s="13" t="str"/>
      <x:c r="Q212" s="13" t="str"/>
      <x:c r="R212" s="13" t="str"/>
      <x:c r="S212" s="13" t="str"/>
      <x:c r="T212" s="14" t="str"/>
      <x:c r="U212" s="9" t="str">
        <x:f>IF(AND(Q212="AGREED",P212="LABEL_ONLY",OR(O212="PASS",O212="FAIL"),R212&lt;&gt;"",S212&lt;&gt;"",T212&lt;&gt;""),O212,G212)</x:f>
        <x:v>PASS</x:v>
      </x:c>
      <x:c r="V212" s="9" t="str">
        <x:f>IF(Q212&lt;&gt;"AGREED","",IF(P212="LABEL_ONLY",IF(AND(Q212="AGREED",P212="LABEL_ONLY",OR(O212="PASS",O212="FAIL"),R212&lt;&gt;"",S212&lt;&gt;"",T212&lt;&gt;""),"LABEL_APPLIED","INCOMPLETE_DECISION"),"RERUN_REQUIRED"))</x:f>
      </x:c>
    </x:row>
    <x:row r="213" ht="30" customHeight="1">
      <x:c r="A213" s="9" t="str">
        <x:v>I2-042-G-F01</x:v>
      </x:c>
      <x:c r="B213" s="9" t="str">
        <x:v>I2-042</x:v>
      </x:c>
      <x:c r="C213" s="9" t="str">
        <x:v>BATCH_25</x:v>
      </x:c>
      <x:c r="D213" s="9" t="str">
        <x:v>I2</x:v>
      </x:c>
      <x:c r="E213" s="9" t="n">
        <x:v>0</x:v>
      </x:c>
      <x:c r="F213" s="9" t="str">
        <x:v>I2.9.4(i)</x:v>
      </x:c>
      <x:c r="G213" s="9" t="str">
        <x:v>FAIL</x:v>
      </x:c>
      <x:c r="H213" s="11" t="str">
        <x:v>Flange width is below 5*twn.</x:v>
      </x:c>
      <x:c r="I213" s="10" t="str">
        <x:v>rdf/I2/I2-042/I2-042-G-F01.ttl</x:v>
      </x:c>
      <x:c r="J213" s="10" t="str">
        <x:v>8526df936bbf628ef98cb6f711a06f8486ba3739248c40feec68ee3f250e56b6</x:v>
      </x:c>
      <x:c r="K213" s="13" t="str">
        <x:v>NOT_REVIEWED</x:v>
      </x:c>
      <x:c r="L213" s="13" t="str"/>
      <x:c r="M213" s="13" t="str"/>
      <x:c r="N213" s="13" t="str"/>
      <x:c r="O213" s="13" t="str"/>
      <x:c r="P213" s="13" t="str"/>
      <x:c r="Q213" s="13" t="str"/>
      <x:c r="R213" s="13" t="str"/>
      <x:c r="S213" s="13" t="str"/>
      <x:c r="T213" s="14" t="str"/>
      <x:c r="U213" s="9" t="str">
        <x:f>IF(AND(Q213="AGREED",P213="LABEL_ONLY",OR(O213="PASS",O213="FAIL"),R213&lt;&gt;"",S213&lt;&gt;"",T213&lt;&gt;""),O213,G213)</x:f>
        <x:v>FAIL</x:v>
      </x:c>
      <x:c r="V213" s="9" t="str">
        <x:f>IF(Q213&lt;&gt;"AGREED","",IF(P213="LABEL_ONLY",IF(AND(Q213="AGREED",P213="LABEL_ONLY",OR(O213="PASS",O213="FAIL"),R213&lt;&gt;"",S213&lt;&gt;"",T213&lt;&gt;""),"LABEL_APPLIED","INCOMPLETE_DECISION"),"RERUN_REQUIRED"))</x:f>
      </x:c>
    </x:row>
    <x:row r="214" ht="30" customHeight="1">
      <x:c r="A214" s="9" t="str">
        <x:v>I2-042-G-F02</x:v>
      </x:c>
      <x:c r="B214" s="9" t="str">
        <x:v>I2-042</x:v>
      </x:c>
      <x:c r="C214" s="9" t="str">
        <x:v>BATCH_25</x:v>
      </x:c>
      <x:c r="D214" s="9" t="str">
        <x:v>I2</x:v>
      </x:c>
      <x:c r="E214" s="9" t="n">
        <x:v>1</x:v>
      </x:c>
      <x:c r="F214" s="9" t="str">
        <x:v>I2.9.4(i)</x:v>
      </x:c>
      <x:c r="G214" s="9" t="str">
        <x:v>FAIL</x:v>
      </x:c>
      <x:c r="H214" s="11" t="str">
        <x:v>Required flangeWidth result is missing.</x:v>
      </x:c>
      <x:c r="I214" s="10" t="str">
        <x:v>rdf/I2/I2-042/I2-042-G-F02.ttl</x:v>
      </x:c>
      <x:c r="J214" s="10" t="str">
        <x:v>89cde2839e5379a25daa40128d3ce2b9f3873f799cc945d1830f7f3451050666</x:v>
      </x:c>
      <x:c r="K214" s="13" t="str">
        <x:v>NOT_REVIEWED</x:v>
      </x:c>
      <x:c r="L214" s="13" t="str"/>
      <x:c r="M214" s="13" t="str"/>
      <x:c r="N214" s="13" t="str"/>
      <x:c r="O214" s="13" t="str"/>
      <x:c r="P214" s="13" t="str"/>
      <x:c r="Q214" s="13" t="str"/>
      <x:c r="R214" s="13" t="str"/>
      <x:c r="S214" s="13" t="str"/>
      <x:c r="T214" s="14" t="str"/>
      <x:c r="U214" s="9" t="str">
        <x:f>IF(AND(Q214="AGREED",P214="LABEL_ONLY",OR(O214="PASS",O214="FAIL"),R214&lt;&gt;"",S214&lt;&gt;"",T214&lt;&gt;""),O214,G214)</x:f>
        <x:v>FAIL</x:v>
      </x:c>
      <x:c r="V214" s="9" t="str">
        <x:f>IF(Q214&lt;&gt;"AGREED","",IF(P214="LABEL_ONLY",IF(AND(Q214="AGREED",P214="LABEL_ONLY",OR(O214="PASS",O214="FAIL"),R214&lt;&gt;"",S214&lt;&gt;"",T214&lt;&gt;""),"LABEL_APPLIED","INCOMPLETE_DECISION"),"RERUN_REQUIRED"))</x:f>
      </x:c>
    </x:row>
    <x:row r="215" ht="30" customHeight="1">
      <x:c r="A215" s="9" t="str">
        <x:v>I2-042-G-F03</x:v>
      </x:c>
      <x:c r="B215" s="9" t="str">
        <x:v>I2-042</x:v>
      </x:c>
      <x:c r="C215" s="9" t="str">
        <x:v>BATCH_25</x:v>
      </x:c>
      <x:c r="D215" s="9" t="str">
        <x:v>I2</x:v>
      </x:c>
      <x:c r="E215" s="9" t="n">
        <x:v>0</x:v>
      </x:c>
      <x:c r="F215" s="9" t="str">
        <x:v>I2.9.4(i)</x:v>
      </x:c>
      <x:c r="G215" s="9" t="str">
        <x:v>FAIL</x:v>
      </x:c>
      <x:c r="H215" s="11" t="str">
        <x:v>Required netWebThickness operand is missing.</x:v>
      </x:c>
      <x:c r="I215" s="10" t="str">
        <x:v>rdf/I2/I2-042/I2-042-G-F03.ttl</x:v>
      </x:c>
      <x:c r="J215" s="10" t="str">
        <x:v>89cc27f90d4a2e8b5319a6d92d08d30a17facb2a50470732309f80c8af85c4f5</x:v>
      </x:c>
      <x:c r="K215" s="13" t="str">
        <x:v>NOT_REVIEWED</x:v>
      </x:c>
      <x:c r="L215" s="13" t="str"/>
      <x:c r="M215" s="13" t="str"/>
      <x:c r="N215" s="13" t="str"/>
      <x:c r="O215" s="13" t="str"/>
      <x:c r="P215" s="13" t="str"/>
      <x:c r="Q215" s="13" t="str"/>
      <x:c r="R215" s="13" t="str"/>
      <x:c r="S215" s="13" t="str"/>
      <x:c r="T215" s="14" t="str"/>
      <x:c r="U215" s="9" t="str">
        <x:f>IF(AND(Q215="AGREED",P215="LABEL_ONLY",OR(O215="PASS",O215="FAIL"),R215&lt;&gt;"",S215&lt;&gt;"",T215&lt;&gt;""),O215,G215)</x:f>
        <x:v>FAIL</x:v>
      </x:c>
      <x:c r="V215" s="9" t="str">
        <x:f>IF(Q215&lt;&gt;"AGREED","",IF(P215="LABEL_ONLY",IF(AND(Q215="AGREED",P215="LABEL_ONLY",OR(O215="PASS",O215="FAIL"),R215&lt;&gt;"",S215&lt;&gt;"",T215&lt;&gt;""),"LABEL_APPLIED","INCOMPLETE_DECISION"),"RERUN_REQUIRED"))</x:f>
      </x:c>
    </x:row>
    <x:row r="216" ht="30" customHeight="1">
      <x:c r="A216" s="9" t="str">
        <x:v>I2-042-G-F04</x:v>
      </x:c>
      <x:c r="B216" s="9" t="str">
        <x:v>I2-042</x:v>
      </x:c>
      <x:c r="C216" s="9" t="str">
        <x:v>BATCH_25</x:v>
      </x:c>
      <x:c r="D216" s="9" t="str">
        <x:v>I2</x:v>
      </x:c>
      <x:c r="E216" s="9" t="n">
        <x:v>0</x:v>
      </x:c>
      <x:c r="F216" s="9" t="str">
        <x:v>I2.9.4(i)</x:v>
      </x:c>
      <x:c r="G216" s="9" t="str">
        <x:v>FAIL</x:v>
      </x:c>
      <x:c r="H216" s="11" t="str">
        <x:v>flangeWidth is encoded with the wrong unit.</x:v>
      </x:c>
      <x:c r="I216" s="10" t="str">
        <x:v>rdf/I2/I2-042/I2-042-G-F04.ttl</x:v>
      </x:c>
      <x:c r="J216" s="10" t="str">
        <x:v>12689f092e488373744baa160da777c001921c76a2c44f04efae7dc44194e345</x:v>
      </x:c>
      <x:c r="K216" s="13" t="str">
        <x:v>NOT_REVIEWED</x:v>
      </x:c>
      <x:c r="L216" s="13" t="str"/>
      <x:c r="M216" s="13" t="str"/>
      <x:c r="N216" s="13" t="str"/>
      <x:c r="O216" s="13" t="str"/>
      <x:c r="P216" s="13" t="str"/>
      <x:c r="Q216" s="13" t="str"/>
      <x:c r="R216" s="13" t="str"/>
      <x:c r="S216" s="13" t="str"/>
      <x:c r="T216" s="14" t="str"/>
      <x:c r="U216" s="9" t="str">
        <x:f>IF(AND(Q216="AGREED",P216="LABEL_ONLY",OR(O216="PASS",O216="FAIL"),R216&lt;&gt;"",S216&lt;&gt;"",T216&lt;&gt;""),O216,G216)</x:f>
        <x:v>FAIL</x:v>
      </x:c>
      <x:c r="V216" s="9" t="str">
        <x:f>IF(Q216&lt;&gt;"AGREED","",IF(P216="LABEL_ONLY",IF(AND(Q216="AGREED",P216="LABEL_ONLY",OR(O216="PASS",O216="FAIL"),R216&lt;&gt;"",S216&lt;&gt;"",T216&lt;&gt;""),"LABEL_APPLIED","INCOMPLETE_DECISION"),"RERUN_REQUIRED"))</x:f>
      </x:c>
    </x:row>
    <x:row r="217" ht="30" customHeight="1">
      <x:c r="A217" s="9" t="str">
        <x:v>I2-042-G-P01</x:v>
      </x:c>
      <x:c r="B217" s="9" t="str">
        <x:v>I2-042</x:v>
      </x:c>
      <x:c r="C217" s="9" t="str">
        <x:v>BATCH_25</x:v>
      </x:c>
      <x:c r="D217" s="9" t="str">
        <x:v>I2</x:v>
      </x:c>
      <x:c r="E217" s="9" t="n">
        <x:v>0</x:v>
      </x:c>
      <x:c r="F217" s="9" t="str">
        <x:v>I2.9.4(i)</x:v>
      </x:c>
      <x:c r="G217" s="9" t="str">
        <x:v>PASS</x:v>
      </x:c>
      <x:c r="H217" s="11" t="str">
        <x:v>Flange width equals the exact boundary 5*twn.</x:v>
      </x:c>
      <x:c r="I217" s="10" t="str">
        <x:v>rdf/I2/I2-042/I2-042-G-P01.ttl</x:v>
      </x:c>
      <x:c r="J217" s="10" t="str">
        <x:v>3dca07fdf615f5d0321f60ec41937d352f3f5a7fe997a0145ee368fa65fb9931</x:v>
      </x:c>
      <x:c r="K217" s="13" t="str">
        <x:v>NOT_REVIEWED</x:v>
      </x:c>
      <x:c r="L217" s="13" t="str"/>
      <x:c r="M217" s="13" t="str"/>
      <x:c r="N217" s="13" t="str"/>
      <x:c r="O217" s="13" t="str"/>
      <x:c r="P217" s="13" t="str"/>
      <x:c r="Q217" s="13" t="str"/>
      <x:c r="R217" s="13" t="str"/>
      <x:c r="S217" s="13" t="str"/>
      <x:c r="T217" s="14" t="str"/>
      <x:c r="U217" s="9" t="str">
        <x:f>IF(AND(Q217="AGREED",P217="LABEL_ONLY",OR(O217="PASS",O217="FAIL"),R217&lt;&gt;"",S217&lt;&gt;"",T217&lt;&gt;""),O217,G217)</x:f>
        <x:v>PASS</x:v>
      </x:c>
      <x:c r="V217" s="9" t="str">
        <x:f>IF(Q217&lt;&gt;"AGREED","",IF(P217="LABEL_ONLY",IF(AND(Q217="AGREED",P217="LABEL_ONLY",OR(O217="PASS",O217="FAIL"),R217&lt;&gt;"",S217&lt;&gt;"",T217&lt;&gt;""),"LABEL_APPLIED","INCOMPLETE_DECISION"),"RERUN_REQUIRED"))</x:f>
      </x:c>
    </x:row>
    <x:row r="218" ht="30" customHeight="1">
      <x:c r="A218" s="9" t="str">
        <x:v>I2-042-G-P02</x:v>
      </x:c>
      <x:c r="B218" s="9" t="str">
        <x:v>I2-042</x:v>
      </x:c>
      <x:c r="C218" s="9" t="str">
        <x:v>BATCH_25</x:v>
      </x:c>
      <x:c r="D218" s="9" t="str">
        <x:v>I2</x:v>
      </x:c>
      <x:c r="E218" s="9" t="n">
        <x:v>0</x:v>
      </x:c>
      <x:c r="F218" s="9" t="str">
        <x:v>I2.9.4(i)</x:v>
      </x:c>
      <x:c r="G218" s="9" t="str">
        <x:v>PASS</x:v>
      </x:c>
      <x:c r="H218" s="11" t="str">
        <x:v>Flange width above 5*twn satisfies the minimum-width rule.</x:v>
      </x:c>
      <x:c r="I218" s="10" t="str">
        <x:v>rdf/I2/I2-042/I2-042-G-P02.ttl</x:v>
      </x:c>
      <x:c r="J218" s="10" t="str">
        <x:v>376c02c8c3c93f15f7db217fc0061be983b212dde26e0f689d6f74641df91df1</x:v>
      </x:c>
      <x:c r="K218" s="13" t="str">
        <x:v>NOT_REVIEWED</x:v>
      </x:c>
      <x:c r="L218" s="13" t="str"/>
      <x:c r="M218" s="13" t="str"/>
      <x:c r="N218" s="13" t="str"/>
      <x:c r="O218" s="13" t="str"/>
      <x:c r="P218" s="13" t="str"/>
      <x:c r="Q218" s="13" t="str"/>
      <x:c r="R218" s="13" t="str"/>
      <x:c r="S218" s="13" t="str"/>
      <x:c r="T218" s="14" t="str"/>
      <x:c r="U218" s="9" t="str">
        <x:f>IF(AND(Q218="AGREED",P218="LABEL_ONLY",OR(O218="PASS",O218="FAIL"),R218&lt;&gt;"",S218&lt;&gt;"",T218&lt;&gt;""),O218,G218)</x:f>
        <x:v>PASS</x:v>
      </x:c>
      <x:c r="V218" s="9" t="str">
        <x:f>IF(Q218&lt;&gt;"AGREED","",IF(P218="LABEL_ONLY",IF(AND(Q218="AGREED",P218="LABEL_ONLY",OR(O218="PASS",O218="FAIL"),R218&lt;&gt;"",S218&lt;&gt;"",T218&lt;&gt;""),"LABEL_APPLIED","INCOMPLETE_DECISION"),"RERUN_REQUIRED"))</x:f>
      </x:c>
    </x:row>
    <x:row r="219" ht="30" customHeight="1">
      <x:c r="A219" s="9" t="str">
        <x:v>I2-042-G-P03</x:v>
      </x:c>
      <x:c r="B219" s="9" t="str">
        <x:v>I2-042</x:v>
      </x:c>
      <x:c r="C219" s="9" t="str">
        <x:v>BATCH_25</x:v>
      </x:c>
      <x:c r="D219" s="9" t="str">
        <x:v>I2</x:v>
      </x:c>
      <x:c r="E219" s="9" t="n">
        <x:v>1</x:v>
      </x:c>
      <x:c r="F219" s="9" t="str">
        <x:v>I2.9.4(i)</x:v>
      </x:c>
      <x:c r="G219" s="9" t="str">
        <x:v>PASS</x:v>
      </x:c>
      <x:c r="H219" s="11" t="str">
        <x:v>Universal clause does not impose a structural-member existence requirement.</x:v>
      </x:c>
      <x:c r="I219" s="10" t="str">
        <x:v>rdf/I2/I2-042/I2-042-G-P03.ttl</x:v>
      </x:c>
      <x:c r="J219" s="10" t="str">
        <x:v>952269345219ee3666b349530c95831dfedb35a56f8c46b879cf6406719b8fca</x:v>
      </x:c>
      <x:c r="K219" s="13" t="str">
        <x:v>NOT_REVIEWED</x:v>
      </x:c>
      <x:c r="L219" s="13" t="str"/>
      <x:c r="M219" s="13" t="str"/>
      <x:c r="N219" s="13" t="str"/>
      <x:c r="O219" s="13" t="str"/>
      <x:c r="P219" s="13" t="str"/>
      <x:c r="Q219" s="13" t="str"/>
      <x:c r="R219" s="13" t="str"/>
      <x:c r="S219" s="13" t="str"/>
      <x:c r="T219" s="14" t="str"/>
      <x:c r="U219" s="9" t="str">
        <x:f>IF(AND(Q219="AGREED",P219="LABEL_ONLY",OR(O219="PASS",O219="FAIL"),R219&lt;&gt;"",S219&lt;&gt;"",T219&lt;&gt;""),O219,G219)</x:f>
        <x:v>PASS</x:v>
      </x:c>
      <x:c r="V219" s="9" t="str">
        <x:f>IF(Q219&lt;&gt;"AGREED","",IF(P219="LABEL_ONLY",IF(AND(Q219="AGREED",P219="LABEL_ONLY",OR(O219="PASS",O219="FAIL"),R219&lt;&gt;"",S219&lt;&gt;"",T219&lt;&gt;""),"LABEL_APPLIED","INCOMPLETE_DECISION"),"RERUN_REQUIRED"))</x:f>
      </x:c>
    </x:row>
    <x:row r="220" ht="30" customHeight="1">
      <x:c r="A220" s="9" t="str">
        <x:v>I2-043-F01</x:v>
      </x:c>
      <x:c r="B220" s="9" t="str">
        <x:v>I2-043</x:v>
      </x:c>
      <x:c r="C220" s="9" t="str">
        <x:v>BATCH_17</x:v>
      </x:c>
      <x:c r="D220" s="9" t="str">
        <x:v>I2</x:v>
      </x:c>
      <x:c r="E220" s="9" t="n">
        <x:v>0</x:v>
      </x:c>
      <x:c r="F220" s="9" t="str">
        <x:v>I2.9 — flange outstand</x:v>
      </x:c>
      <x:c r="G220" s="9" t="str">
        <x:v>FAIL</x:v>
      </x:c>
      <x:c r="H220" s="11" t="str">
        <x:v>netFlangeThickness is missing.</x:v>
      </x:c>
      <x:c r="I220" s="10" t="str">
        <x:v>rdf/I2/I2-043/I2-043-F01.ttl</x:v>
      </x:c>
      <x:c r="J220" s="10" t="str">
        <x:v>69e1bf8a1c3a6670ec0423d5f21a26e5f6691e5e7cf1b4134c801bdb8cd5f864</x:v>
      </x:c>
      <x:c r="K220" s="13" t="str">
        <x:v>NOT_REVIEWED</x:v>
      </x:c>
      <x:c r="L220" s="13" t="str"/>
      <x:c r="M220" s="13" t="str"/>
      <x:c r="N220" s="13" t="str"/>
      <x:c r="O220" s="13" t="str"/>
      <x:c r="P220" s="13" t="str"/>
      <x:c r="Q220" s="13" t="str"/>
      <x:c r="R220" s="13" t="str"/>
      <x:c r="S220" s="13" t="str"/>
      <x:c r="T220" s="14" t="str"/>
      <x:c r="U220" s="9" t="str">
        <x:f>IF(AND(Q220="AGREED",P220="LABEL_ONLY",OR(O220="PASS",O220="FAIL"),R220&lt;&gt;"",S220&lt;&gt;"",T220&lt;&gt;""),O220,G220)</x:f>
        <x:v>FAIL</x:v>
      </x:c>
      <x:c r="V220" s="9" t="str">
        <x:f>IF(Q220&lt;&gt;"AGREED","",IF(P220="LABEL_ONLY",IF(AND(Q220="AGREED",P220="LABEL_ONLY",OR(O220="PASS",O220="FAIL"),R220&lt;&gt;"",S220&lt;&gt;"",T220&lt;&gt;""),"LABEL_APPLIED","INCOMPLETE_DECISION"),"RERUN_REQUIRED"))</x:f>
      </x:c>
    </x:row>
    <x:row r="221" ht="30" customHeight="1">
      <x:c r="A221" s="9" t="str">
        <x:v>I2-043-F02</x:v>
      </x:c>
      <x:c r="B221" s="9" t="str">
        <x:v>I2-043</x:v>
      </x:c>
      <x:c r="C221" s="9" t="str">
        <x:v>BATCH_17</x:v>
      </x:c>
      <x:c r="D221" s="9" t="str">
        <x:v>I2</x:v>
      </x:c>
      <x:c r="E221" s="9" t="n">
        <x:v>0</x:v>
      </x:c>
      <x:c r="F221" s="9" t="str">
        <x:v>I2.9 — flange outstand</x:v>
      </x:c>
      <x:c r="G221" s="9" t="str">
        <x:v>FAIL</x:v>
      </x:c>
      <x:c r="H221" s="11" t="str">
        <x:v>yieldStrength is missing.</x:v>
      </x:c>
      <x:c r="I221" s="10" t="str">
        <x:v>rdf/I2/I2-043/I2-043-F02.ttl</x:v>
      </x:c>
      <x:c r="J221" s="10" t="str">
        <x:v>b1635e6f808ea078b3a5a222378f9a502d2995dcc988f0ff6145d57d0781b1e3</x:v>
      </x:c>
      <x:c r="K221" s="13" t="str">
        <x:v>NOT_REVIEWED</x:v>
      </x:c>
      <x:c r="L221" s="13" t="str"/>
      <x:c r="M221" s="13" t="str"/>
      <x:c r="N221" s="13" t="str"/>
      <x:c r="O221" s="13" t="str"/>
      <x:c r="P221" s="13" t="str"/>
      <x:c r="Q221" s="13" t="str"/>
      <x:c r="R221" s="13" t="str"/>
      <x:c r="S221" s="13" t="str"/>
      <x:c r="T221" s="14" t="str"/>
      <x:c r="U221" s="9" t="str">
        <x:f>IF(AND(Q221="AGREED",P221="LABEL_ONLY",OR(O221="PASS",O221="FAIL"),R221&lt;&gt;"",S221&lt;&gt;"",T221&lt;&gt;""),O221,G221)</x:f>
        <x:v>FAIL</x:v>
      </x:c>
      <x:c r="V221" s="9" t="str">
        <x:f>IF(Q221&lt;&gt;"AGREED","",IF(P221="LABEL_ONLY",IF(AND(Q221="AGREED",P221="LABEL_ONLY",OR(O221="PASS",O221="FAIL"),R221&lt;&gt;"",S221&lt;&gt;"",T221&lt;&gt;""),"LABEL_APPLIED","INCOMPLETE_DECISION"),"RERUN_REQUIRED"))</x:f>
      </x:c>
    </x:row>
    <x:row r="222" ht="30" customHeight="1">
      <x:c r="A222" s="9" t="str">
        <x:v>I2-043-F03</x:v>
      </x:c>
      <x:c r="B222" s="9" t="str">
        <x:v>I2-043</x:v>
      </x:c>
      <x:c r="C222" s="9" t="str">
        <x:v>BATCH_17</x:v>
      </x:c>
      <x:c r="D222" s="9" t="str">
        <x:v>I2</x:v>
      </x:c>
      <x:c r="E222" s="9" t="n">
        <x:v>0</x:v>
      </x:c>
      <x:c r="F222" s="9" t="str">
        <x:v>I2.9 — flange outstand</x:v>
      </x:c>
      <x:c r="G222" s="9" t="str">
        <x:v>FAIL</x:v>
      </x:c>
      <x:c r="H222" s="11" t="str">
        <x:v>flangeOutstand result is missing.</x:v>
      </x:c>
      <x:c r="I222" s="10" t="str">
        <x:v>rdf/I2/I2-043/I2-043-F03.ttl</x:v>
      </x:c>
      <x:c r="J222" s="10" t="str">
        <x:v>359b7d7a0d45d265081264bea6725bc219c049f615a42738a94375dd427900a6</x:v>
      </x:c>
      <x:c r="K222" s="13" t="str">
        <x:v>NOT_REVIEWED</x:v>
      </x:c>
      <x:c r="L222" s="13" t="str"/>
      <x:c r="M222" s="13" t="str"/>
      <x:c r="N222" s="13" t="str"/>
      <x:c r="O222" s="13" t="str"/>
      <x:c r="P222" s="13" t="str"/>
      <x:c r="Q222" s="13" t="str"/>
      <x:c r="R222" s="13" t="str"/>
      <x:c r="S222" s="13" t="str"/>
      <x:c r="T222" s="14" t="str"/>
      <x:c r="U222" s="9" t="str">
        <x:f>IF(AND(Q222="AGREED",P222="LABEL_ONLY",OR(O222="PASS",O222="FAIL"),R222&lt;&gt;"",S222&lt;&gt;"",T222&lt;&gt;""),O222,G222)</x:f>
        <x:v>FAIL</x:v>
      </x:c>
      <x:c r="V222" s="9" t="str">
        <x:f>IF(Q222&lt;&gt;"AGREED","",IF(P222="LABEL_ONLY",IF(AND(Q222="AGREED",P222="LABEL_ONLY",OR(O222="PASS",O222="FAIL"),R222&lt;&gt;"",S222&lt;&gt;"",T222&lt;&gt;""),"LABEL_APPLIED","INCOMPLETE_DECISION"),"RERUN_REQUIRED"))</x:f>
      </x:c>
    </x:row>
    <x:row r="223" ht="30" customHeight="1">
      <x:c r="A223" s="9" t="str">
        <x:v>I2-043-F04</x:v>
      </x:c>
      <x:c r="B223" s="9" t="str">
        <x:v>I2-043</x:v>
      </x:c>
      <x:c r="C223" s="9" t="str">
        <x:v>BATCH_17</x:v>
      </x:c>
      <x:c r="D223" s="9" t="str">
        <x:v>I2</x:v>
      </x:c>
      <x:c r="E223" s="9" t="n">
        <x:v>0</x:v>
      </x:c>
      <x:c r="F223" s="9" t="str">
        <x:v>I2.9 — flange outstand</x:v>
      </x:c>
      <x:c r="G223" s="9" t="str">
        <x:v>FAIL</x:v>
      </x:c>
      <x:c r="H223" s="11" t="str">
        <x:v>flangeOutstand is attached to the wrong owner.</x:v>
      </x:c>
      <x:c r="I223" s="10" t="str">
        <x:v>rdf/I2/I2-043/I2-043-F04.ttl</x:v>
      </x:c>
      <x:c r="J223" s="10" t="str">
        <x:v>96d2ea46c89de5929fa6ed659f0c7d9bebf0f8e1dbc4784f4bc1b9f4eed4268e</x:v>
      </x:c>
      <x:c r="K223" s="13" t="str">
        <x:v>NOT_REVIEWED</x:v>
      </x:c>
      <x:c r="L223" s="13" t="str"/>
      <x:c r="M223" s="13" t="str"/>
      <x:c r="N223" s="13" t="str"/>
      <x:c r="O223" s="13" t="str"/>
      <x:c r="P223" s="13" t="str"/>
      <x:c r="Q223" s="13" t="str"/>
      <x:c r="R223" s="13" t="str"/>
      <x:c r="S223" s="13" t="str"/>
      <x:c r="T223" s="14" t="str"/>
      <x:c r="U223" s="9" t="str">
        <x:f>IF(AND(Q223="AGREED",P223="LABEL_ONLY",OR(O223="PASS",O223="FAIL"),R223&lt;&gt;"",S223&lt;&gt;"",T223&lt;&gt;""),O223,G223)</x:f>
        <x:v>FAIL</x:v>
      </x:c>
      <x:c r="V223" s="9" t="str">
        <x:f>IF(Q223&lt;&gt;"AGREED","",IF(P223="LABEL_ONLY",IF(AND(Q223="AGREED",P223="LABEL_ONLY",OR(O223="PASS",O223="FAIL"),R223&lt;&gt;"",S223&lt;&gt;"",T223&lt;&gt;""),"LABEL_APPLIED","INCOMPLETE_DECISION"),"RERUN_REQUIRED"))</x:f>
      </x:c>
    </x:row>
    <x:row r="224" ht="30" customHeight="1">
      <x:c r="A224" s="9" t="str">
        <x:v>I2-043-F05</x:v>
      </x:c>
      <x:c r="B224" s="9" t="str">
        <x:v>I2-043</x:v>
      </x:c>
      <x:c r="C224" s="9" t="str">
        <x:v>BATCH_17</x:v>
      </x:c>
      <x:c r="D224" s="9" t="str">
        <x:v>I2</x:v>
      </x:c>
      <x:c r="E224" s="9" t="n">
        <x:v>1</x:v>
      </x:c>
      <x:c r="F224" s="9" t="str">
        <x:v>I2.9 — flange outstand</x:v>
      </x:c>
      <x:c r="G224" s="9" t="str">
        <x:v>FAIL</x:v>
      </x:c>
      <x:c r="H224" s="11" t="str">
        <x:v>flangeOutstand uses the wrong unit.</x:v>
      </x:c>
      <x:c r="I224" s="10" t="str">
        <x:v>rdf/I2/I2-043/I2-043-F05.ttl</x:v>
      </x:c>
      <x:c r="J224" s="10" t="str">
        <x:v>2a6ee1e938fc5781e9580af5c7d9289efa196d27730b72e31563fcf516648f57</x:v>
      </x:c>
      <x:c r="K224" s="13" t="str">
        <x:v>NOT_REVIEWED</x:v>
      </x:c>
      <x:c r="L224" s="13" t="str"/>
      <x:c r="M224" s="13" t="str"/>
      <x:c r="N224" s="13" t="str"/>
      <x:c r="O224" s="13" t="str"/>
      <x:c r="P224" s="13" t="str"/>
      <x:c r="Q224" s="13" t="str"/>
      <x:c r="R224" s="13" t="str"/>
      <x:c r="S224" s="13" t="str"/>
      <x:c r="T224" s="14" t="str"/>
      <x:c r="U224" s="9" t="str">
        <x:f>IF(AND(Q224="AGREED",P224="LABEL_ONLY",OR(O224="PASS",O224="FAIL"),R224&lt;&gt;"",S224&lt;&gt;"",T224&lt;&gt;""),O224,G224)</x:f>
        <x:v>FAIL</x:v>
      </x:c>
      <x:c r="V224" s="9" t="str">
        <x:f>IF(Q224&lt;&gt;"AGREED","",IF(P224="LABEL_ONLY",IF(AND(Q224="AGREED",P224="LABEL_ONLY",OR(O224="PASS",O224="FAIL"),R224&lt;&gt;"",S224&lt;&gt;"",T224&lt;&gt;""),"LABEL_APPLIED","INCOMPLETE_DECISION"),"RERUN_REQUIRED"))</x:f>
      </x:c>
    </x:row>
    <x:row r="225" ht="30" customHeight="1">
      <x:c r="A225" s="9" t="str">
        <x:v>I2-043-P01</x:v>
      </x:c>
      <x:c r="B225" s="9" t="str">
        <x:v>I2-043</x:v>
      </x:c>
      <x:c r="C225" s="9" t="str">
        <x:v>BATCH_17</x:v>
      </x:c>
      <x:c r="D225" s="9" t="str">
        <x:v>I2</x:v>
      </x:c>
      <x:c r="E225" s="9" t="n">
        <x:v>1</x:v>
      </x:c>
      <x:c r="F225" s="9" t="str">
        <x:v>I2.9 — flange outstand</x:v>
      </x:c>
      <x:c r="G225" s="9" t="str">
        <x:v>PASS</x:v>
      </x:c>
      <x:c r="H225" s="11" t="str">
        <x:v>All flange-outstand readiness quantities are present on the structural member.</x:v>
      </x:c>
      <x:c r="I225" s="10" t="str">
        <x:v>rdf/I2/I2-043/I2-043-P01.ttl</x:v>
      </x:c>
      <x:c r="J225" s="10" t="str">
        <x:v>699e6c359506758ba17be10eee12f08476ef351b17ca07ab76c8e33e9fdba088</x:v>
      </x:c>
      <x:c r="K225" s="13" t="str">
        <x:v>NOT_REVIEWED</x:v>
      </x:c>
      <x:c r="L225" s="13" t="str"/>
      <x:c r="M225" s="13" t="str"/>
      <x:c r="N225" s="13" t="str"/>
      <x:c r="O225" s="13" t="str"/>
      <x:c r="P225" s="13" t="str"/>
      <x:c r="Q225" s="13" t="str"/>
      <x:c r="R225" s="13" t="str"/>
      <x:c r="S225" s="13" t="str"/>
      <x:c r="T225" s="14" t="str"/>
      <x:c r="U225" s="9" t="str">
        <x:f>IF(AND(Q225="AGREED",P225="LABEL_ONLY",OR(O225="PASS",O225="FAIL"),R225&lt;&gt;"",S225&lt;&gt;"",T225&lt;&gt;""),O225,G225)</x:f>
        <x:v>PASS</x:v>
      </x:c>
      <x:c r="V225" s="9" t="str">
        <x:f>IF(Q225&lt;&gt;"AGREED","",IF(P225="LABEL_ONLY",IF(AND(Q225="AGREED",P225="LABEL_ONLY",OR(O225="PASS",O225="FAIL"),R225&lt;&gt;"",S225&lt;&gt;"",T225&lt;&gt;""),"LABEL_APPLIED","INCOMPLETE_DECISION"),"RERUN_REQUIRED"))</x:f>
      </x:c>
    </x:row>
    <x:row r="226" ht="30" customHeight="1">
      <x:c r="A226" s="9" t="str">
        <x:v>I2-046-G-F01</x:v>
      </x:c>
      <x:c r="B226" s="9" t="str">
        <x:v>I2-046</x:v>
      </x:c>
      <x:c r="C226" s="9" t="str">
        <x:v>BATCH_27</x:v>
      </x:c>
      <x:c r="D226" s="9" t="str">
        <x:v>I2</x:v>
      </x:c>
      <x:c r="E226" s="9" t="n">
        <x:v>1</x:v>
      </x:c>
      <x:c r="F226" s="9" t="str">
        <x:v>I2.11.3</x:v>
      </x:c>
      <x:c r="G226" s="9" t="str">
        <x:v>FAIL</x:v>
      </x:c>
      <x:c r="H226" s="11" t="str">
        <x:v>Applicable internal structure has corrosion/abrasion addition below 1.0 mm.</x:v>
      </x:c>
      <x:c r="I226" s="10" t="str">
        <x:v>rdf/I2/I2-046/I2-046-G-F01.ttl</x:v>
      </x:c>
      <x:c r="J226" s="10" t="str">
        <x:v>6db6704e83eeadf8e0e21fff468287ee088df1bd6ee315ec792abf508e483ef7</x:v>
      </x:c>
      <x:c r="K226" s="13" t="str">
        <x:v>NOT_REVIEWED</x:v>
      </x:c>
      <x:c r="L226" s="13" t="str"/>
      <x:c r="M226" s="13" t="str"/>
      <x:c r="N226" s="13" t="str"/>
      <x:c r="O226" s="13" t="str"/>
      <x:c r="P226" s="13" t="str"/>
      <x:c r="Q226" s="13" t="str"/>
      <x:c r="R226" s="13" t="str"/>
      <x:c r="S226" s="13" t="str"/>
      <x:c r="T226" s="14" t="str"/>
      <x:c r="U226" s="9" t="str">
        <x:f>IF(AND(Q226="AGREED",P226="LABEL_ONLY",OR(O226="PASS",O226="FAIL"),R226&lt;&gt;"",S226&lt;&gt;"",T226&lt;&gt;""),O226,G226)</x:f>
        <x:v>FAIL</x:v>
      </x:c>
      <x:c r="V226" s="9" t="str">
        <x:f>IF(Q226&lt;&gt;"AGREED","",IF(P226="LABEL_ONLY",IF(AND(Q226="AGREED",P226="LABEL_ONLY",OR(O226="PASS",O226="FAIL"),R226&lt;&gt;"",S226&lt;&gt;"",T226&lt;&gt;""),"LABEL_APPLIED","INCOMPLETE_DECISION"),"RERUN_REQUIRED"))</x:f>
      </x:c>
    </x:row>
    <x:row r="227" ht="30" customHeight="1">
      <x:c r="A227" s="9" t="str">
        <x:v>I2-046-G-F02</x:v>
      </x:c>
      <x:c r="B227" s="9" t="str">
        <x:v>I2-046</x:v>
      </x:c>
      <x:c r="C227" s="9" t="str">
        <x:v>BATCH_27</x:v>
      </x:c>
      <x:c r="D227" s="9" t="str">
        <x:v>I2</x:v>
      </x:c>
      <x:c r="E227" s="9" t="n">
        <x:v>0</x:v>
      </x:c>
      <x:c r="F227" s="9" t="str">
        <x:v>I2.11.3</x:v>
      </x:c>
      <x:c r="G227" s="9" t="str">
        <x:v>FAIL</x:v>
      </x:c>
      <x:c r="H227" s="11" t="str">
        <x:v>Applicable linked structure is missing its corrosion/abrasion-addition QuantityValue.</x:v>
      </x:c>
      <x:c r="I227" s="10" t="str">
        <x:v>rdf/I2/I2-046/I2-046-G-F02.ttl</x:v>
      </x:c>
      <x:c r="J227" s="10" t="str">
        <x:v>c94c1a492ec29e64cca9a1e9154360234ea47662ca0bc24390bb92dd3d35c6ab</x:v>
      </x:c>
      <x:c r="K227" s="13" t="str">
        <x:v>NOT_REVIEWED</x:v>
      </x:c>
      <x:c r="L227" s="13" t="str"/>
      <x:c r="M227" s="13" t="str"/>
      <x:c r="N227" s="13" t="str"/>
      <x:c r="O227" s="13" t="str"/>
      <x:c r="P227" s="13" t="str"/>
      <x:c r="Q227" s="13" t="str"/>
      <x:c r="R227" s="13" t="str"/>
      <x:c r="S227" s="13" t="str"/>
      <x:c r="T227" s="14" t="str"/>
      <x:c r="U227" s="9" t="str">
        <x:f>IF(AND(Q227="AGREED",P227="LABEL_ONLY",OR(O227="PASS",O227="FAIL"),R227&lt;&gt;"",S227&lt;&gt;"",T227&lt;&gt;""),O227,G227)</x:f>
        <x:v>FAIL</x:v>
      </x:c>
      <x:c r="V227" s="9" t="str">
        <x:f>IF(Q227&lt;&gt;"AGREED","",IF(P227="LABEL_ONLY",IF(AND(Q227="AGREED",P227="LABEL_ONLY",OR(O227="PASS",O227="FAIL"),R227&lt;&gt;"",S227&lt;&gt;"",T227&lt;&gt;""),"LABEL_APPLIED","INCOMPLETE_DECISION"),"RERUN_REQUIRED"))</x:f>
      </x:c>
    </x:row>
    <x:row r="228" ht="30" customHeight="1">
      <x:c r="A228" s="9" t="str">
        <x:v>I2-046-G-F03</x:v>
      </x:c>
      <x:c r="B228" s="9" t="str">
        <x:v>I2-046</x:v>
      </x:c>
      <x:c r="C228" s="9" t="str">
        <x:v>BATCH_27</x:v>
      </x:c>
      <x:c r="D228" s="9" t="str">
        <x:v>I2</x:v>
      </x:c>
      <x:c r="E228" s="9" t="n">
        <x:v>0</x:v>
      </x:c>
      <x:c r="F228" s="9" t="str">
        <x:v>I2.11.3</x:v>
      </x:c>
      <x:c r="G228" s="9" t="str">
        <x:v>FAIL</x:v>
      </x:c>
      <x:c r="H228" s="11" t="str">
        <x:v>Applicable internal-structure addition uses the wrong unit.</x:v>
      </x:c>
      <x:c r="I228" s="10" t="str">
        <x:v>rdf/I2/I2-046/I2-046-G-F03.ttl</x:v>
      </x:c>
      <x:c r="J228" s="10" t="str">
        <x:v>1713b88380c418922e3c753872732c84cab5c22d9e78a2c862c9458c3396adda</x:v>
      </x:c>
      <x:c r="K228" s="13" t="str">
        <x:v>NOT_REVIEWED</x:v>
      </x:c>
      <x:c r="L228" s="13" t="str"/>
      <x:c r="M228" s="13" t="str"/>
      <x:c r="N228" s="13" t="str"/>
      <x:c r="O228" s="13" t="str"/>
      <x:c r="P228" s="13" t="str"/>
      <x:c r="Q228" s="13" t="str"/>
      <x:c r="R228" s="13" t="str"/>
      <x:c r="S228" s="13" t="str"/>
      <x:c r="T228" s="14" t="str"/>
      <x:c r="U228" s="9" t="str">
        <x:f>IF(AND(Q228="AGREED",P228="LABEL_ONLY",OR(O228="PASS",O228="FAIL"),R228&lt;&gt;"",S228&lt;&gt;"",T228&lt;&gt;""),O228,G228)</x:f>
        <x:v>FAIL</x:v>
      </x:c>
      <x:c r="V228" s="9" t="str">
        <x:f>IF(Q228&lt;&gt;"AGREED","",IF(P228="LABEL_ONLY",IF(AND(Q228="AGREED",P228="LABEL_ONLY",OR(O228="PASS",O228="FAIL"),R228&lt;&gt;"",S228&lt;&gt;"",T228&lt;&gt;""),"LABEL_APPLIED","INCOMPLETE_DECISION"),"RERUN_REQUIRED"))</x:f>
      </x:c>
    </x:row>
    <x:row r="229" ht="30" customHeight="1">
      <x:c r="A229" s="9" t="str">
        <x:v>I2-046-G-F04</x:v>
      </x:c>
      <x:c r="B229" s="9" t="str">
        <x:v>I2-046</x:v>
      </x:c>
      <x:c r="C229" s="9" t="str">
        <x:v>BATCH_27</x:v>
      </x:c>
      <x:c r="D229" s="9" t="str">
        <x:v>I2</x:v>
      </x:c>
      <x:c r="E229" s="9" t="n">
        <x:v>0</x:v>
      </x:c>
      <x:c r="F229" s="9" t="str">
        <x:v>I2.11.3</x:v>
      </x:c>
      <x:c r="G229" s="9" t="str">
        <x:v>FAIL</x:v>
      </x:c>
      <x:c r="H229" s="11" t="str">
        <x:v>Explicit applicability selector is missing; R13 requires exactly one boolean.</x:v>
      </x:c>
      <x:c r="I229" s="10" t="str">
        <x:v>rdf/I2/I2-046/I2-046-G-F04.ttl</x:v>
      </x:c>
      <x:c r="J229" s="10" t="str">
        <x:v>2b2e13b77a682afd9dc8ec65c6f6fce8588d6a79447c1de6bd1986f62fdbd677</x:v>
      </x:c>
      <x:c r="K229" s="13" t="str">
        <x:v>NOT_REVIEWED</x:v>
      </x:c>
      <x:c r="L229" s="13" t="str"/>
      <x:c r="M229" s="13" t="str"/>
      <x:c r="N229" s="13" t="str"/>
      <x:c r="O229" s="13" t="str"/>
      <x:c r="P229" s="13" t="str"/>
      <x:c r="Q229" s="13" t="str"/>
      <x:c r="R229" s="13" t="str"/>
      <x:c r="S229" s="13" t="str"/>
      <x:c r="T229" s="14" t="str"/>
      <x:c r="U229" s="9" t="str">
        <x:f>IF(AND(Q229="AGREED",P229="LABEL_ONLY",OR(O229="PASS",O229="FAIL"),R229&lt;&gt;"",S229&lt;&gt;"",T229&lt;&gt;""),O229,G229)</x:f>
        <x:v>FAIL</x:v>
      </x:c>
      <x:c r="V229" s="9" t="str">
        <x:f>IF(Q229&lt;&gt;"AGREED","",IF(P229="LABEL_ONLY",IF(AND(Q229="AGREED",P229="LABEL_ONLY",OR(O229="PASS",O229="FAIL"),R229&lt;&gt;"",S229&lt;&gt;"",T229&lt;&gt;""),"LABEL_APPLIED","INCOMPLETE_DECISION"),"RERUN_REQUIRED"))</x:f>
      </x:c>
    </x:row>
    <x:row r="230" ht="30" customHeight="1">
      <x:c r="A230" s="9" t="str">
        <x:v>I2-046-G-F05</x:v>
      </x:c>
      <x:c r="B230" s="9" t="str">
        <x:v>I2-046</x:v>
      </x:c>
      <x:c r="C230" s="9" t="str">
        <x:v>BATCH_27</x:v>
      </x:c>
      <x:c r="D230" s="9" t="str">
        <x:v>I2</x:v>
      </x:c>
      <x:c r="E230" s="9" t="n">
        <x:v>0</x:v>
      </x:c>
      <x:c r="F230" s="9" t="str">
        <x:v>I2.11.3</x:v>
      </x:c>
      <x:c r="G230" s="9" t="str">
        <x:v>FAIL</x:v>
      </x:c>
      <x:c r="H230" s="11" t="str">
        <x:v>Applicable branch lacks required Polar Class evidence.</x:v>
      </x:c>
      <x:c r="I230" s="10" t="str">
        <x:v>rdf/I2/I2-046/I2-046-G-F05.ttl</x:v>
      </x:c>
      <x:c r="J230" s="10" t="str">
        <x:v>7a480c02d421eded7cc311fcd2e3b8f9086a5f78d2f5ee0fecefb51a72d58eb7</x:v>
      </x:c>
      <x:c r="K230" s="13" t="str">
        <x:v>NOT_REVIEWED</x:v>
      </x:c>
      <x:c r="L230" s="13" t="str"/>
      <x:c r="M230" s="13" t="str"/>
      <x:c r="N230" s="13" t="str"/>
      <x:c r="O230" s="13" t="str"/>
      <x:c r="P230" s="13" t="str"/>
      <x:c r="Q230" s="13" t="str"/>
      <x:c r="R230" s="13" t="str"/>
      <x:c r="S230" s="13" t="str"/>
      <x:c r="T230" s="14" t="str"/>
      <x:c r="U230" s="9" t="str">
        <x:f>IF(AND(Q230="AGREED",P230="LABEL_ONLY",OR(O230="PASS",O230="FAIL"),R230&lt;&gt;"",S230&lt;&gt;"",T230&lt;&gt;""),O230,G230)</x:f>
        <x:v>FAIL</x:v>
      </x:c>
      <x:c r="V230" s="9" t="str">
        <x:f>IF(Q230&lt;&gt;"AGREED","",IF(P230="LABEL_ONLY",IF(AND(Q230="AGREED",P230="LABEL_ONLY",OR(O230="PASS",O230="FAIL"),R230&lt;&gt;"",S230&lt;&gt;"",T230&lt;&gt;""),"LABEL_APPLIED","INCOMPLETE_DECISION"),"RERUN_REQUIRED"))</x:f>
      </x:c>
    </x:row>
    <x:row r="231" ht="30" customHeight="1">
      <x:c r="A231" s="9" t="str">
        <x:v>I2-046-G-F06</x:v>
      </x:c>
      <x:c r="B231" s="9" t="str">
        <x:v>I2-046</x:v>
      </x:c>
      <x:c r="C231" s="9" t="str">
        <x:v>BATCH_27</x:v>
      </x:c>
      <x:c r="D231" s="9" t="str">
        <x:v>I2</x:v>
      </x:c>
      <x:c r="E231" s="9" t="n">
        <x:v>0</x:v>
      </x:c>
      <x:c r="F231" s="9" t="str">
        <x:v>I2.11.3</x:v>
      </x:c>
      <x:c r="G231" s="9" t="str">
        <x:v>FAIL</x:v>
      </x:c>
      <x:c r="H231" s="11" t="str">
        <x:v>Applicability selector has conflicting duplicate boolean values rather than exactly one value.</x:v>
      </x:c>
      <x:c r="I231" s="10" t="str">
        <x:v>rdf/I2/I2-046/I2-046-G-F06.ttl</x:v>
      </x:c>
      <x:c r="J231" s="10" t="str">
        <x:v>418cc05940a1ae3b114220f13ecb87a237edb19f3fb1a70172127f4e20a44077</x:v>
      </x:c>
      <x:c r="K231" s="13" t="str">
        <x:v>NOT_REVIEWED</x:v>
      </x:c>
      <x:c r="L231" s="13" t="str"/>
      <x:c r="M231" s="13" t="str"/>
      <x:c r="N231" s="13" t="str"/>
      <x:c r="O231" s="13" t="str"/>
      <x:c r="P231" s="13" t="str"/>
      <x:c r="Q231" s="13" t="str"/>
      <x:c r="R231" s="13" t="str"/>
      <x:c r="S231" s="13" t="str"/>
      <x:c r="T231" s="14" t="str"/>
      <x:c r="U231" s="9" t="str">
        <x:f>IF(AND(Q231="AGREED",P231="LABEL_ONLY",OR(O231="PASS",O231="FAIL"),R231&lt;&gt;"",S231&lt;&gt;"",T231&lt;&gt;""),O231,G231)</x:f>
        <x:v>FAIL</x:v>
      </x:c>
      <x:c r="V231" s="9" t="str">
        <x:f>IF(Q231&lt;&gt;"AGREED","",IF(P231="LABEL_ONLY",IF(AND(Q231="AGREED",P231="LABEL_ONLY",OR(O231="PASS",O231="FAIL"),R231&lt;&gt;"",S231&lt;&gt;"",T231&lt;&gt;""),"LABEL_APPLIED","INCOMPLETE_DECISION"),"RERUN_REQUIRED"))</x:f>
      </x:c>
    </x:row>
    <x:row r="232" ht="30" customHeight="1">
      <x:c r="A232" s="9" t="str">
        <x:v>I2-046-G-P01</x:v>
      </x:c>
      <x:c r="B232" s="9" t="str">
        <x:v>I2-046</x:v>
      </x:c>
      <x:c r="C232" s="9" t="str">
        <x:v>BATCH_27</x:v>
      </x:c>
      <x:c r="D232" s="9" t="str">
        <x:v>I2</x:v>
      </x:c>
      <x:c r="E232" s="9" t="n">
        <x:v>0</x:v>
      </x:c>
      <x:c r="F232" s="9" t="str">
        <x:v>I2.11.3</x:v>
      </x:c>
      <x:c r="G232" s="9" t="str">
        <x:v>PASS</x:v>
      </x:c>
      <x:c r="H232" s="11" t="str">
        <x:v>Applicable Polar-Class context has one internal structure at the exact 1.0 mm corrosion/abrasion-addition boundary.</x:v>
      </x:c>
      <x:c r="I232" s="10" t="str">
        <x:v>rdf/I2/I2-046/I2-046-G-P01.ttl</x:v>
      </x:c>
      <x:c r="J232" s="10" t="str">
        <x:v>49d0cadec31e4d95c26a207c7efcc91a985daca1631554ab97acc8c66ed11332</x:v>
      </x:c>
      <x:c r="K232" s="13" t="str">
        <x:v>NOT_REVIEWED</x:v>
      </x:c>
      <x:c r="L232" s="13" t="str"/>
      <x:c r="M232" s="13" t="str"/>
      <x:c r="N232" s="13" t="str"/>
      <x:c r="O232" s="13" t="str"/>
      <x:c r="P232" s="13" t="str"/>
      <x:c r="Q232" s="13" t="str"/>
      <x:c r="R232" s="13" t="str"/>
      <x:c r="S232" s="13" t="str"/>
      <x:c r="T232" s="14" t="str"/>
      <x:c r="U232" s="9" t="str">
        <x:f>IF(AND(Q232="AGREED",P232="LABEL_ONLY",OR(O232="PASS",O232="FAIL"),R232&lt;&gt;"",S232&lt;&gt;"",T232&lt;&gt;""),O232,G232)</x:f>
        <x:v>PASS</x:v>
      </x:c>
      <x:c r="V232" s="9" t="str">
        <x:f>IF(Q232&lt;&gt;"AGREED","",IF(P232="LABEL_ONLY",IF(AND(Q232="AGREED",P232="LABEL_ONLY",OR(O232="PASS",O232="FAIL"),R232&lt;&gt;"",S232&lt;&gt;"",T232&lt;&gt;""),"LABEL_APPLIED","INCOMPLETE_DECISION"),"RERUN_REQUIRED"))</x:f>
      </x:c>
    </x:row>
    <x:row r="233" ht="30" customHeight="1">
      <x:c r="A233" s="9" t="str">
        <x:v>I2-046-G-P02</x:v>
      </x:c>
      <x:c r="B233" s="9" t="str">
        <x:v>I2-046</x:v>
      </x:c>
      <x:c r="C233" s="9" t="str">
        <x:v>BATCH_27</x:v>
      </x:c>
      <x:c r="D233" s="9" t="str">
        <x:v>I2</x:v>
      </x:c>
      <x:c r="E233" s="9" t="n">
        <x:v>0</x:v>
      </x:c>
      <x:c r="F233" s="9" t="str">
        <x:v>I2.11.3</x:v>
      </x:c>
      <x:c r="G233" s="9" t="str">
        <x:v>PASS</x:v>
      </x:c>
      <x:c r="H233" s="11" t="str">
        <x:v>Applicable context may exceed the 1.0 mm minimum.</x:v>
      </x:c>
      <x:c r="I233" s="10" t="str">
        <x:v>rdf/I2/I2-046/I2-046-G-P02.ttl</x:v>
      </x:c>
      <x:c r="J233" s="10" t="str">
        <x:v>9fc26f4aa0204df54e867619b415b5febd3ea15e07ed400abd410e503c3d75c5</x:v>
      </x:c>
      <x:c r="K233" s="13" t="str">
        <x:v>NOT_REVIEWED</x:v>
      </x:c>
      <x:c r="L233" s="13" t="str"/>
      <x:c r="M233" s="13" t="str"/>
      <x:c r="N233" s="13" t="str"/>
      <x:c r="O233" s="13" t="str"/>
      <x:c r="P233" s="13" t="str"/>
      <x:c r="Q233" s="13" t="str"/>
      <x:c r="R233" s="13" t="str"/>
      <x:c r="S233" s="13" t="str"/>
      <x:c r="T233" s="14" t="str"/>
      <x:c r="U233" s="9" t="str">
        <x:f>IF(AND(Q233="AGREED",P233="LABEL_ONLY",OR(O233="PASS",O233="FAIL"),R233&lt;&gt;"",S233&lt;&gt;"",T233&lt;&gt;""),O233,G233)</x:f>
        <x:v>PASS</x:v>
      </x:c>
      <x:c r="V233" s="9" t="str">
        <x:f>IF(Q233&lt;&gt;"AGREED","",IF(P233="LABEL_ONLY",IF(AND(Q233="AGREED",P233="LABEL_ONLY",OR(O233="PASS",O233="FAIL"),R233&lt;&gt;"",S233&lt;&gt;"",T233&lt;&gt;""),"LABEL_APPLIED","INCOMPLETE_DECISION"),"RERUN_REQUIRED"))</x:f>
      </x:c>
    </x:row>
    <x:row r="234" ht="30" customHeight="1">
      <x:c r="A234" s="9" t="str">
        <x:v>I2-046-G-P03</x:v>
      </x:c>
      <x:c r="B234" s="9" t="str">
        <x:v>I2-046</x:v>
      </x:c>
      <x:c r="C234" s="9" t="str">
        <x:v>BATCH_27</x:v>
      </x:c>
      <x:c r="D234" s="9" t="str">
        <x:v>I2</x:v>
      </x:c>
      <x:c r="E234" s="9" t="n">
        <x:v>0</x:v>
      </x:c>
      <x:c r="F234" s="9" t="str">
        <x:v>I2.11.3</x:v>
      </x:c>
      <x:c r="G234" s="9" t="str">
        <x:v>PASS</x:v>
      </x:c>
      <x:c r="H234" s="11" t="str">
        <x:v>Explicit false applicability makes the I2.11.3 obligation non-applicable even if a represented structure has a smaller value.</x:v>
      </x:c>
      <x:c r="I234" s="10" t="str">
        <x:v>rdf/I2/I2-046/I2-046-G-P03.ttl</x:v>
      </x:c>
      <x:c r="J234" s="10" t="str">
        <x:v>1c2e6bcee3e3cc4362abf955f406b0c4e37df76e84c923a2b5de52f38bd31588</x:v>
      </x:c>
      <x:c r="K234" s="13" t="str">
        <x:v>NOT_REVIEWED</x:v>
      </x:c>
      <x:c r="L234" s="13" t="str"/>
      <x:c r="M234" s="13" t="str"/>
      <x:c r="N234" s="13" t="str"/>
      <x:c r="O234" s="13" t="str"/>
      <x:c r="P234" s="13" t="str"/>
      <x:c r="Q234" s="13" t="str"/>
      <x:c r="R234" s="13" t="str"/>
      <x:c r="S234" s="13" t="str"/>
      <x:c r="T234" s="14" t="str"/>
      <x:c r="U234" s="9" t="str">
        <x:f>IF(AND(Q234="AGREED",P234="LABEL_ONLY",OR(O234="PASS",O234="FAIL"),R234&lt;&gt;"",S234&lt;&gt;"",T234&lt;&gt;""),O234,G234)</x:f>
        <x:v>PASS</x:v>
      </x:c>
      <x:c r="V234" s="9" t="str">
        <x:f>IF(Q234&lt;&gt;"AGREED","",IF(P234="LABEL_ONLY",IF(AND(Q234="AGREED",P234="LABEL_ONLY",OR(O234="PASS",O234="FAIL"),R234&lt;&gt;"",S234&lt;&gt;"",T234&lt;&gt;""),"LABEL_APPLIED","INCOMPLETE_DECISION"),"RERUN_REQUIRED"))</x:f>
      </x:c>
    </x:row>
    <x:row r="235" ht="30" customHeight="1">
      <x:c r="A235" s="9" t="str">
        <x:v>I2-046-G-P04</x:v>
      </x:c>
      <x:c r="B235" s="9" t="str">
        <x:v>I2-046</x:v>
      </x:c>
      <x:c r="C235" s="9" t="str">
        <x:v>BATCH_27</x:v>
      </x:c>
      <x:c r="D235" s="9" t="str">
        <x:v>I2</x:v>
      </x:c>
      <x:c r="E235" s="9" t="n">
        <x:v>1</x:v>
      </x:c>
      <x:c r="F235" s="9" t="str">
        <x:v>I2.11.3</x:v>
      </x:c>
      <x:c r="G235" s="9" t="str">
        <x:v>PASS</x:v>
      </x:c>
      <x:c r="H235" s="11" t="str">
        <x:v>R13 explicitly treats the linked structures universally and does not require inventing an internal-structure instance.</x:v>
      </x:c>
      <x:c r="I235" s="10" t="str">
        <x:v>rdf/I2/I2-046/I2-046-G-P04.ttl</x:v>
      </x:c>
      <x:c r="J235" s="10" t="str">
        <x:v>e5fd2e452f253f94384b479b6424c36f238f27b4b3231690000b3a2aac37d359</x:v>
      </x:c>
      <x:c r="K235" s="13" t="str">
        <x:v>NOT_REVIEWED</x:v>
      </x:c>
      <x:c r="L235" s="13" t="str"/>
      <x:c r="M235" s="13" t="str"/>
      <x:c r="N235" s="13" t="str"/>
      <x:c r="O235" s="13" t="str"/>
      <x:c r="P235" s="13" t="str"/>
      <x:c r="Q235" s="13" t="str"/>
      <x:c r="R235" s="13" t="str"/>
      <x:c r="S235" s="13" t="str"/>
      <x:c r="T235" s="14" t="str"/>
      <x:c r="U235" s="9" t="str">
        <x:f>IF(AND(Q235="AGREED",P235="LABEL_ONLY",OR(O235="PASS",O235="FAIL"),R235&lt;&gt;"",S235&lt;&gt;"",T235&lt;&gt;""),O235,G235)</x:f>
        <x:v>PASS</x:v>
      </x:c>
      <x:c r="V235" s="9" t="str">
        <x:f>IF(Q235&lt;&gt;"AGREED","",IF(P235="LABEL_ONLY",IF(AND(Q235="AGREED",P235="LABEL_ONLY",OR(O235="PASS",O235="FAIL"),R235&lt;&gt;"",S235&lt;&gt;"",T235&lt;&gt;""),"LABEL_APPLIED","INCOMPLETE_DECISION"),"RERUN_REQUIRED"))</x:f>
      </x:c>
    </x:row>
    <x:row r="236" ht="30" customHeight="1">
      <x:c r="A236" s="9" t="str">
        <x:v>I2-047-G-F01</x:v>
      </x:c>
      <x:c r="B236" s="9" t="str">
        <x:v>I2-047</x:v>
      </x:c>
      <x:c r="C236" s="9" t="str">
        <x:v>BATCH_17</x:v>
      </x:c>
      <x:c r="D236" s="9" t="str">
        <x:v>I2</x:v>
      </x:c>
      <x:c r="E236" s="9" t="n">
        <x:v>0</x:v>
      </x:c>
      <x:c r="F236" s="9" t="str">
        <x:v>I2.11.4</x:v>
      </x:c>
      <x:c r="G236" s="9" t="str">
        <x:v>FAIL</x:v>
      </x:c>
      <x:c r="H236" s="11" t="str">
        <x:v>Below-threshold case incorrectly records renewalRequired=false.</x:v>
      </x:c>
      <x:c r="I236" s="10" t="str">
        <x:v>rdf/I2/I2-047/I2-047-G-F01.ttl</x:v>
      </x:c>
      <x:c r="J236" s="10" t="str">
        <x:v>9916d61fccab86ec3b63a0437672ed37e94e00dce8357eaf5ab181f3c707e77f</x:v>
      </x:c>
      <x:c r="K236" s="13" t="str">
        <x:v>NOT_REVIEWED</x:v>
      </x:c>
      <x:c r="L236" s="13" t="str"/>
      <x:c r="M236" s="13" t="str"/>
      <x:c r="N236" s="13" t="str"/>
      <x:c r="O236" s="13" t="str"/>
      <x:c r="P236" s="13" t="str"/>
      <x:c r="Q236" s="13" t="str"/>
      <x:c r="R236" s="13" t="str"/>
      <x:c r="S236" s="13" t="str"/>
      <x:c r="T236" s="14" t="str"/>
      <x:c r="U236" s="9" t="str">
        <x:f>IF(AND(Q236="AGREED",P236="LABEL_ONLY",OR(O236="PASS",O236="FAIL"),R236&lt;&gt;"",S236&lt;&gt;"",T236&lt;&gt;""),O236,G236)</x:f>
        <x:v>FAIL</x:v>
      </x:c>
      <x:c r="V236" s="9" t="str">
        <x:f>IF(Q236&lt;&gt;"AGREED","",IF(P236="LABEL_ONLY",IF(AND(Q236="AGREED",P236="LABEL_ONLY",OR(O236="PASS",O236="FAIL"),R236&lt;&gt;"",S236&lt;&gt;"",T236&lt;&gt;""),"LABEL_APPLIED","INCOMPLETE_DECISION"),"RERUN_REQUIRED"))</x:f>
      </x:c>
    </x:row>
    <x:row r="237" ht="30" customHeight="1">
      <x:c r="A237" s="9" t="str">
        <x:v>I2-047-G-F02</x:v>
      </x:c>
      <x:c r="B237" s="9" t="str">
        <x:v>I2-047</x:v>
      </x:c>
      <x:c r="C237" s="9" t="str">
        <x:v>BATCH_17</x:v>
      </x:c>
      <x:c r="D237" s="9" t="str">
        <x:v>I2</x:v>
      </x:c>
      <x:c r="E237" s="9" t="n">
        <x:v>0</x:v>
      </x:c>
      <x:c r="F237" s="9" t="str">
        <x:v>I2.11.4</x:v>
      </x:c>
      <x:c r="G237" s="9" t="str">
        <x:v>FAIL</x:v>
      </x:c>
      <x:c r="H237" s="11" t="str">
        <x:v>Above-threshold case incorrectly records renewalRequired=true.</x:v>
      </x:c>
      <x:c r="I237" s="10" t="str">
        <x:v>rdf/I2/I2-047/I2-047-G-F02.ttl</x:v>
      </x:c>
      <x:c r="J237" s="10" t="str">
        <x:v>8f80bf6888029b84754b52fcf042e0ce369dc462d4ed90c11327b2f32fb7a96e</x:v>
      </x:c>
      <x:c r="K237" s="13" t="str">
        <x:v>NOT_REVIEWED</x:v>
      </x:c>
      <x:c r="L237" s="13" t="str"/>
      <x:c r="M237" s="13" t="str"/>
      <x:c r="N237" s="13" t="str"/>
      <x:c r="O237" s="13" t="str"/>
      <x:c r="P237" s="13" t="str"/>
      <x:c r="Q237" s="13" t="str"/>
      <x:c r="R237" s="13" t="str"/>
      <x:c r="S237" s="13" t="str"/>
      <x:c r="T237" s="14" t="str"/>
      <x:c r="U237" s="9" t="str">
        <x:f>IF(AND(Q237="AGREED",P237="LABEL_ONLY",OR(O237="PASS",O237="FAIL"),R237&lt;&gt;"",S237&lt;&gt;"",T237&lt;&gt;""),O237,G237)</x:f>
        <x:v>FAIL</x:v>
      </x:c>
      <x:c r="V237" s="9" t="str">
        <x:f>IF(Q237&lt;&gt;"AGREED","",IF(P237="LABEL_ONLY",IF(AND(Q237="AGREED",P237="LABEL_ONLY",OR(O237="PASS",O237="FAIL"),R237&lt;&gt;"",S237&lt;&gt;"",T237&lt;&gt;""),"LABEL_APPLIED","INCOMPLETE_DECISION"),"RERUN_REQUIRED"))</x:f>
      </x:c>
    </x:row>
    <x:row r="238" ht="30" customHeight="1">
      <x:c r="A238" s="9" t="str">
        <x:v>I2-047-G-F03</x:v>
      </x:c>
      <x:c r="B238" s="9" t="str">
        <x:v>I2-047</x:v>
      </x:c>
      <x:c r="C238" s="9" t="str">
        <x:v>BATCH_17</x:v>
      </x:c>
      <x:c r="D238" s="9" t="str">
        <x:v>I2</x:v>
      </x:c>
      <x:c r="E238" s="9" t="n">
        <x:v>1</x:v>
      </x:c>
      <x:c r="F238" s="9" t="str">
        <x:v>I2.11.4</x:v>
      </x:c>
      <x:c r="G238" s="9" t="str">
        <x:v>FAIL</x:v>
      </x:c>
      <x:c r="H238" s="11" t="str">
        <x:v>gaugedThickness operand is missing.</x:v>
      </x:c>
      <x:c r="I238" s="10" t="str">
        <x:v>rdf/I2/I2-047/I2-047-G-F03.ttl</x:v>
      </x:c>
      <x:c r="J238" s="10" t="str">
        <x:v>e7923b0344e0cc96bfd406e64386c7f084760af042726c2e19e85a825c9509a5</x:v>
      </x:c>
      <x:c r="K238" s="13" t="str">
        <x:v>NOT_REVIEWED</x:v>
      </x:c>
      <x:c r="L238" s="13" t="str"/>
      <x:c r="M238" s="13" t="str"/>
      <x:c r="N238" s="13" t="str"/>
      <x:c r="O238" s="13" t="str"/>
      <x:c r="P238" s="13" t="str"/>
      <x:c r="Q238" s="13" t="str"/>
      <x:c r="R238" s="13" t="str"/>
      <x:c r="S238" s="13" t="str"/>
      <x:c r="T238" s="14" t="str"/>
      <x:c r="U238" s="9" t="str">
        <x:f>IF(AND(Q238="AGREED",P238="LABEL_ONLY",OR(O238="PASS",O238="FAIL"),R238&lt;&gt;"",S238&lt;&gt;"",T238&lt;&gt;""),O238,G238)</x:f>
        <x:v>FAIL</x:v>
      </x:c>
      <x:c r="V238" s="9" t="str">
        <x:f>IF(Q238&lt;&gt;"AGREED","",IF(P238="LABEL_ONLY",IF(AND(Q238="AGREED",P238="LABEL_ONLY",OR(O238="PASS",O238="FAIL"),R238&lt;&gt;"",S238&lt;&gt;"",T238&lt;&gt;""),"LABEL_APPLIED","INCOMPLETE_DECISION"),"RERUN_REQUIRED"))</x:f>
      </x:c>
    </x:row>
    <x:row r="239" ht="30" customHeight="1">
      <x:c r="A239" s="9" t="str">
        <x:v>I2-047-G-F04</x:v>
      </x:c>
      <x:c r="B239" s="9" t="str">
        <x:v>I2-047</x:v>
      </x:c>
      <x:c r="C239" s="9" t="str">
        <x:v>BATCH_17</x:v>
      </x:c>
      <x:c r="D239" s="9" t="str">
        <x:v>I2</x:v>
      </x:c>
      <x:c r="E239" s="9" t="n">
        <x:v>0</x:v>
      </x:c>
      <x:c r="F239" s="9" t="str">
        <x:v>I2.11.4</x:v>
      </x:c>
      <x:c r="G239" s="9" t="str">
        <x:v>FAIL</x:v>
      </x:c>
      <x:c r="H239" s="11" t="str">
        <x:v>steelRenewalRequired result is missing.</x:v>
      </x:c>
      <x:c r="I239" s="10" t="str">
        <x:v>rdf/I2/I2-047/I2-047-G-F04.ttl</x:v>
      </x:c>
      <x:c r="J239" s="10" t="str">
        <x:v>ffdf15524d0fc863855575b8d0d15ba345f56b7267f0aa3806bb8d6f92aff5ed</x:v>
      </x:c>
      <x:c r="K239" s="13" t="str">
        <x:v>NOT_REVIEWED</x:v>
      </x:c>
      <x:c r="L239" s="13" t="str"/>
      <x:c r="M239" s="13" t="str"/>
      <x:c r="N239" s="13" t="str"/>
      <x:c r="O239" s="13" t="str"/>
      <x:c r="P239" s="13" t="str"/>
      <x:c r="Q239" s="13" t="str"/>
      <x:c r="R239" s="13" t="str"/>
      <x:c r="S239" s="13" t="str"/>
      <x:c r="T239" s="14" t="str"/>
      <x:c r="U239" s="9" t="str">
        <x:f>IF(AND(Q239="AGREED",P239="LABEL_ONLY",OR(O239="PASS",O239="FAIL"),R239&lt;&gt;"",S239&lt;&gt;"",T239&lt;&gt;""),O239,G239)</x:f>
        <x:v>FAIL</x:v>
      </x:c>
      <x:c r="V239" s="9" t="str">
        <x:f>IF(Q239&lt;&gt;"AGREED","",IF(P239="LABEL_ONLY",IF(AND(Q239="AGREED",P239="LABEL_ONLY",OR(O239="PASS",O239="FAIL"),R239&lt;&gt;"",S239&lt;&gt;"",T239&lt;&gt;""),"LABEL_APPLIED","INCOMPLETE_DECISION"),"RERUN_REQUIRED"))</x:f>
      </x:c>
    </x:row>
    <x:row r="240" ht="30" customHeight="1">
      <x:c r="A240" s="9" t="str">
        <x:v>I2-047-G-F05</x:v>
      </x:c>
      <x:c r="B240" s="9" t="str">
        <x:v>I2-047</x:v>
      </x:c>
      <x:c r="C240" s="9" t="str">
        <x:v>BATCH_17</x:v>
      </x:c>
      <x:c r="D240" s="9" t="str">
        <x:v>I2</x:v>
      </x:c>
      <x:c r="E240" s="9" t="n">
        <x:v>0</x:v>
      </x:c>
      <x:c r="F240" s="9" t="str">
        <x:v>I2.11.4</x:v>
      </x:c>
      <x:c r="G240" s="9" t="str">
        <x:v>FAIL</x:v>
      </x:c>
      <x:c r="H240" s="11" t="str">
        <x:v>gaugedThickness is encoded with the wrong unit.</x:v>
      </x:c>
      <x:c r="I240" s="10" t="str">
        <x:v>rdf/I2/I2-047/I2-047-G-F05.ttl</x:v>
      </x:c>
      <x:c r="J240" s="10" t="str">
        <x:v>67b6c5c879122042f8528d1b3ffdefbaacaa39c293164161b156fb03a3133bb1</x:v>
      </x:c>
      <x:c r="K240" s="13" t="str">
        <x:v>NOT_REVIEWED</x:v>
      </x:c>
      <x:c r="L240" s="13" t="str"/>
      <x:c r="M240" s="13" t="str"/>
      <x:c r="N240" s="13" t="str"/>
      <x:c r="O240" s="13" t="str"/>
      <x:c r="P240" s="13" t="str"/>
      <x:c r="Q240" s="13" t="str"/>
      <x:c r="R240" s="13" t="str"/>
      <x:c r="S240" s="13" t="str"/>
      <x:c r="T240" s="14" t="str"/>
      <x:c r="U240" s="9" t="str">
        <x:f>IF(AND(Q240="AGREED",P240="LABEL_ONLY",OR(O240="PASS",O240="FAIL"),R240&lt;&gt;"",S240&lt;&gt;"",T240&lt;&gt;""),O240,G240)</x:f>
        <x:v>FAIL</x:v>
      </x:c>
      <x:c r="V240" s="9" t="str">
        <x:f>IF(Q240&lt;&gt;"AGREED","",IF(P240="LABEL_ONLY",IF(AND(Q240="AGREED",P240="LABEL_ONLY",OR(O240="PASS",O240="FAIL"),R240&lt;&gt;"",S240&lt;&gt;"",T240&lt;&gt;""),"LABEL_APPLIED","INCOMPLETE_DECISION"),"RERUN_REQUIRED"))</x:f>
      </x:c>
    </x:row>
    <x:row r="241" ht="30" customHeight="1">
      <x:c r="A241" s="9" t="str">
        <x:v>I2-047-G-P01</x:v>
      </x:c>
      <x:c r="B241" s="9" t="str">
        <x:v>I2-047</x:v>
      </x:c>
      <x:c r="C241" s="9" t="str">
        <x:v>BATCH_17</x:v>
      </x:c>
      <x:c r="D241" s="9" t="str">
        <x:v>I2</x:v>
      </x:c>
      <x:c r="E241" s="9" t="n">
        <x:v>0</x:v>
      </x:c>
      <x:c r="F241" s="9" t="str">
        <x:v>I2.11.4</x:v>
      </x:c>
      <x:c r="G241" s="9" t="str">
        <x:v>PASS</x:v>
      </x:c>
      <x:c r="H241" s="11" t="str">
        <x:v>Gauged thickness below tnet+0.5 mm correctly requires renewal.</x:v>
      </x:c>
      <x:c r="I241" s="10" t="str">
        <x:v>rdf/I2/I2-047/I2-047-G-P01.ttl</x:v>
      </x:c>
      <x:c r="J241" s="10" t="str">
        <x:v>b496734e7a923b9fc80d2b6c53392bb0019bd7e7e66bba3d7d62514aa46c95be</x:v>
      </x:c>
      <x:c r="K241" s="13" t="str">
        <x:v>NOT_REVIEWED</x:v>
      </x:c>
      <x:c r="L241" s="13" t="str"/>
      <x:c r="M241" s="13" t="str"/>
      <x:c r="N241" s="13" t="str"/>
      <x:c r="O241" s="13" t="str"/>
      <x:c r="P241" s="13" t="str"/>
      <x:c r="Q241" s="13" t="str"/>
      <x:c r="R241" s="13" t="str"/>
      <x:c r="S241" s="13" t="str"/>
      <x:c r="T241" s="14" t="str"/>
      <x:c r="U241" s="9" t="str">
        <x:f>IF(AND(Q241="AGREED",P241="LABEL_ONLY",OR(O241="PASS",O241="FAIL"),R241&lt;&gt;"",S241&lt;&gt;"",T241&lt;&gt;""),O241,G241)</x:f>
        <x:v>PASS</x:v>
      </x:c>
      <x:c r="V241" s="9" t="str">
        <x:f>IF(Q241&lt;&gt;"AGREED","",IF(P241="LABEL_ONLY",IF(AND(Q241="AGREED",P241="LABEL_ONLY",OR(O241="PASS",O241="FAIL"),R241&lt;&gt;"",S241&lt;&gt;"",T241&lt;&gt;""),"LABEL_APPLIED","INCOMPLETE_DECISION"),"RERUN_REQUIRED"))</x:f>
      </x:c>
    </x:row>
    <x:row r="242" ht="30" customHeight="1">
      <x:c r="A242" s="9" t="str">
        <x:v>I2-047-G-P02</x:v>
      </x:c>
      <x:c r="B242" s="9" t="str">
        <x:v>I2-047</x:v>
      </x:c>
      <x:c r="C242" s="9" t="str">
        <x:v>BATCH_17</x:v>
      </x:c>
      <x:c r="D242" s="9" t="str">
        <x:v>I2</x:v>
      </x:c>
      <x:c r="E242" s="9" t="n">
        <x:v>1</x:v>
      </x:c>
      <x:c r="F242" s="9" t="str">
        <x:v>I2.11.4</x:v>
      </x:c>
      <x:c r="G242" s="9" t="str">
        <x:v>PASS</x:v>
      </x:c>
      <x:c r="H242" s="11" t="str">
        <x:v>At exactly tnet+0.5 mm the strict-less-than renewal trigger is not active.</x:v>
      </x:c>
      <x:c r="I242" s="10" t="str">
        <x:v>rdf/I2/I2-047/I2-047-G-P02.ttl</x:v>
      </x:c>
      <x:c r="J242" s="10" t="str">
        <x:v>b070f91da915aae1cdf78e43f6b8c552ed6baaf8c5c9df864b85381d20cb4dbc</x:v>
      </x:c>
      <x:c r="K242" s="13" t="str">
        <x:v>NOT_REVIEWED</x:v>
      </x:c>
      <x:c r="L242" s="13" t="str"/>
      <x:c r="M242" s="13" t="str"/>
      <x:c r="N242" s="13" t="str"/>
      <x:c r="O242" s="13" t="str"/>
      <x:c r="P242" s="13" t="str"/>
      <x:c r="Q242" s="13" t="str"/>
      <x:c r="R242" s="13" t="str"/>
      <x:c r="S242" s="13" t="str"/>
      <x:c r="T242" s="14" t="str"/>
      <x:c r="U242" s="9" t="str">
        <x:f>IF(AND(Q242="AGREED",P242="LABEL_ONLY",OR(O242="PASS",O242="FAIL"),R242&lt;&gt;"",S242&lt;&gt;"",T242&lt;&gt;""),O242,G242)</x:f>
        <x:v>PASS</x:v>
      </x:c>
      <x:c r="V242" s="9" t="str">
        <x:f>IF(Q242&lt;&gt;"AGREED","",IF(P242="LABEL_ONLY",IF(AND(Q242="AGREED",P242="LABEL_ONLY",OR(O242="PASS",O242="FAIL"),R242&lt;&gt;"",S242&lt;&gt;"",T242&lt;&gt;""),"LABEL_APPLIED","INCOMPLETE_DECISION"),"RERUN_REQUIRED"))</x:f>
      </x:c>
    </x:row>
    <x:row r="243" ht="30" customHeight="1">
      <x:c r="A243" s="9" t="str">
        <x:v>I2-047-G-P03</x:v>
      </x:c>
      <x:c r="B243" s="9" t="str">
        <x:v>I2-047</x:v>
      </x:c>
      <x:c r="C243" s="9" t="str">
        <x:v>BATCH_17</x:v>
      </x:c>
      <x:c r="D243" s="9" t="str">
        <x:v>I2</x:v>
      </x:c>
      <x:c r="E243" s="9" t="n">
        <x:v>0</x:v>
      </x:c>
      <x:c r="F243" s="9" t="str">
        <x:v>I2.11.4</x:v>
      </x:c>
      <x:c r="G243" s="9" t="str">
        <x:v>PASS</x:v>
      </x:c>
      <x:c r="H243" s="11" t="str">
        <x:v>Above tnet+0.5 mm renewal is not required.</x:v>
      </x:c>
      <x:c r="I243" s="10" t="str">
        <x:v>rdf/I2/I2-047/I2-047-G-P03.ttl</x:v>
      </x:c>
      <x:c r="J243" s="10" t="str">
        <x:v>a3ee08bd5a570a57395cfeb75ac2a65867922a8b3b415deac50761f365e4a80b</x:v>
      </x:c>
      <x:c r="K243" s="13" t="str">
        <x:v>NOT_REVIEWED</x:v>
      </x:c>
      <x:c r="L243" s="13" t="str"/>
      <x:c r="M243" s="13" t="str"/>
      <x:c r="N243" s="13" t="str"/>
      <x:c r="O243" s="13" t="str"/>
      <x:c r="P243" s="13" t="str"/>
      <x:c r="Q243" s="13" t="str"/>
      <x:c r="R243" s="13" t="str"/>
      <x:c r="S243" s="13" t="str"/>
      <x:c r="T243" s="14" t="str"/>
      <x:c r="U243" s="9" t="str">
        <x:f>IF(AND(Q243="AGREED",P243="LABEL_ONLY",OR(O243="PASS",O243="FAIL"),R243&lt;&gt;"",S243&lt;&gt;"",T243&lt;&gt;""),O243,G243)</x:f>
        <x:v>PASS</x:v>
      </x:c>
      <x:c r="V243" s="9" t="str">
        <x:f>IF(Q243&lt;&gt;"AGREED","",IF(P243="LABEL_ONLY",IF(AND(Q243="AGREED",P243="LABEL_ONLY",OR(O243="PASS",O243="FAIL"),R243&lt;&gt;"",S243&lt;&gt;"",T243&lt;&gt;""),"LABEL_APPLIED","INCOMPLETE_DECISION"),"RERUN_REQUIRED"))</x:f>
      </x:c>
    </x:row>
    <x:row r="244" ht="30" customHeight="1">
      <x:c r="A244" s="9" t="str">
        <x:v>I2-048-H-B01</x:v>
      </x:c>
      <x:c r="B244" s="9" t="str">
        <x:v>I2-048</x:v>
      </x:c>
      <x:c r="C244" s="9" t="str">
        <x:v>BATCH_14</x:v>
      </x:c>
      <x:c r="D244" s="9" t="str">
        <x:v>I2</x:v>
      </x:c>
      <x:c r="E244" s="9" t="n">
        <x:v>0</x:v>
      </x:c>
      <x:c r="F244" s="9" t="str">
        <x:v>I2.12.1 / I2.12.4 Table 8</x:v>
      </x:c>
      <x:c r="G244" s="9" t="str">
        <x:v>PASS</x:v>
      </x:c>
      <x:c r="H244" s="11" t="str">
        <x:v>Thickness 10.0001 mm is just above the lower-exclusive boundary 10 mm and selects the next Table-8 band.</x:v>
      </x:c>
      <x:c r="I244" s="10" t="str">
        <x:v>rdf/I2/I2-048/I2-048-H-B01.ttl</x:v>
      </x:c>
      <x:c r="J244" s="10" t="str">
        <x:v>888b92332b6d50d516d0900df666a8e4d96c7e6d5ee15ceee8f87027c75b1a32</x:v>
      </x:c>
      <x:c r="K244" s="13" t="str">
        <x:v>NOT_REVIEWED</x:v>
      </x:c>
      <x:c r="L244" s="13" t="str"/>
      <x:c r="M244" s="13" t="str"/>
      <x:c r="N244" s="13" t="str"/>
      <x:c r="O244" s="13" t="str"/>
      <x:c r="P244" s="13" t="str"/>
      <x:c r="Q244" s="13" t="str"/>
      <x:c r="R244" s="13" t="str"/>
      <x:c r="S244" s="13" t="str"/>
      <x:c r="T244" s="14" t="str"/>
      <x:c r="U244" s="9" t="str">
        <x:f>IF(AND(Q244="AGREED",P244="LABEL_ONLY",OR(O244="PASS",O244="FAIL"),R244&lt;&gt;"",S244&lt;&gt;"",T244&lt;&gt;""),O244,G244)</x:f>
        <x:v>PASS</x:v>
      </x:c>
      <x:c r="V244" s="9" t="str">
        <x:f>IF(Q244&lt;&gt;"AGREED","",IF(P244="LABEL_ONLY",IF(AND(Q244="AGREED",P244="LABEL_ONLY",OR(O244="PASS",O244="FAIL"),R244&lt;&gt;"",S244&lt;&gt;"",T244&lt;&gt;""),"LABEL_APPLIED","INCOMPLETE_DECISION"),"RERUN_REQUIRED"))</x:f>
      </x:c>
    </x:row>
    <x:row r="245" ht="30" customHeight="1">
      <x:c r="A245" s="9" t="str">
        <x:v>I2-048-H-B02</x:v>
      </x:c>
      <x:c r="B245" s="9" t="str">
        <x:v>I2-048</x:v>
      </x:c>
      <x:c r="C245" s="9" t="str">
        <x:v>BATCH_14</x:v>
      </x:c>
      <x:c r="D245" s="9" t="str">
        <x:v>I2</x:v>
      </x:c>
      <x:c r="E245" s="9" t="n">
        <x:v>0</x:v>
      </x:c>
      <x:c r="F245" s="9" t="str">
        <x:v>I2.12.1 / I2.12.4 Table 8</x:v>
      </x:c>
      <x:c r="G245" s="9" t="str">
        <x:v>PASS</x:v>
      </x:c>
      <x:c r="H245" s="11" t="str">
        <x:v>Thickness 15.0001 mm is just above the lower-exclusive boundary 15 mm and selects the next Table-8 band.</x:v>
      </x:c>
      <x:c r="I245" s="10" t="str">
        <x:v>rdf/I2/I2-048/I2-048-H-B02.ttl</x:v>
      </x:c>
      <x:c r="J245" s="10" t="str">
        <x:v>5651e2fb743225984205357ec74424f9c37b68778d6488319544609693e24acd</x:v>
      </x:c>
      <x:c r="K245" s="13" t="str">
        <x:v>NOT_REVIEWED</x:v>
      </x:c>
      <x:c r="L245" s="13" t="str"/>
      <x:c r="M245" s="13" t="str"/>
      <x:c r="N245" s="13" t="str"/>
      <x:c r="O245" s="13" t="str"/>
      <x:c r="P245" s="13" t="str"/>
      <x:c r="Q245" s="13" t="str"/>
      <x:c r="R245" s="13" t="str"/>
      <x:c r="S245" s="13" t="str"/>
      <x:c r="T245" s="14" t="str"/>
      <x:c r="U245" s="9" t="str">
        <x:f>IF(AND(Q245="AGREED",P245="LABEL_ONLY",OR(O245="PASS",O245="FAIL"),R245&lt;&gt;"",S245&lt;&gt;"",T245&lt;&gt;""),O245,G245)</x:f>
        <x:v>PASS</x:v>
      </x:c>
      <x:c r="V245" s="9" t="str">
        <x:f>IF(Q245&lt;&gt;"AGREED","",IF(P245="LABEL_ONLY",IF(AND(Q245="AGREED",P245="LABEL_ONLY",OR(O245="PASS",O245="FAIL"),R245&lt;&gt;"",S245&lt;&gt;"",T245&lt;&gt;""),"LABEL_APPLIED","INCOMPLETE_DECISION"),"RERUN_REQUIRED"))</x:f>
      </x:c>
    </x:row>
    <x:row r="246" ht="30" customHeight="1">
      <x:c r="A246" s="9" t="str">
        <x:v>I2-048-H-B03</x:v>
      </x:c>
      <x:c r="B246" s="9" t="str">
        <x:v>I2-048</x:v>
      </x:c>
      <x:c r="C246" s="9" t="str">
        <x:v>BATCH_14</x:v>
      </x:c>
      <x:c r="D246" s="9" t="str">
        <x:v>I2</x:v>
      </x:c>
      <x:c r="E246" s="9" t="n">
        <x:v>0</x:v>
      </x:c>
      <x:c r="F246" s="9" t="str">
        <x:v>I2.12.1 / I2.12.4 Table 8</x:v>
      </x:c>
      <x:c r="G246" s="9" t="str">
        <x:v>PASS</x:v>
      </x:c>
      <x:c r="H246" s="11" t="str">
        <x:v>Thickness 20.0001 mm is just above the lower-exclusive boundary 20 mm and selects the next Table-8 band.</x:v>
      </x:c>
      <x:c r="I246" s="10" t="str">
        <x:v>rdf/I2/I2-048/I2-048-H-B03.ttl</x:v>
      </x:c>
      <x:c r="J246" s="10" t="str">
        <x:v>673627205155c0f6d2f5d7564d54b16e07b6b652d37bfd1e2ff1f0db6145de5c</x:v>
      </x:c>
      <x:c r="K246" s="13" t="str">
        <x:v>NOT_REVIEWED</x:v>
      </x:c>
      <x:c r="L246" s="13" t="str"/>
      <x:c r="M246" s="13" t="str"/>
      <x:c r="N246" s="13" t="str"/>
      <x:c r="O246" s="13" t="str"/>
      <x:c r="P246" s="13" t="str"/>
      <x:c r="Q246" s="13" t="str"/>
      <x:c r="R246" s="13" t="str"/>
      <x:c r="S246" s="13" t="str"/>
      <x:c r="T246" s="14" t="str"/>
      <x:c r="U246" s="9" t="str">
        <x:f>IF(AND(Q246="AGREED",P246="LABEL_ONLY",OR(O246="PASS",O246="FAIL"),R246&lt;&gt;"",S246&lt;&gt;"",T246&lt;&gt;""),O246,G246)</x:f>
        <x:v>PASS</x:v>
      </x:c>
      <x:c r="V246" s="9" t="str">
        <x:f>IF(Q246&lt;&gt;"AGREED","",IF(P246="LABEL_ONLY",IF(AND(Q246="AGREED",P246="LABEL_ONLY",OR(O246="PASS",O246="FAIL"),R246&lt;&gt;"",S246&lt;&gt;"",T246&lt;&gt;""),"LABEL_APPLIED","INCOMPLETE_DECISION"),"RERUN_REQUIRED"))</x:f>
      </x:c>
    </x:row>
    <x:row r="247" ht="30" customHeight="1">
      <x:c r="A247" s="9" t="str">
        <x:v>I2-048-H-B04</x:v>
      </x:c>
      <x:c r="B247" s="9" t="str">
        <x:v>I2-048</x:v>
      </x:c>
      <x:c r="C247" s="9" t="str">
        <x:v>BATCH_14</x:v>
      </x:c>
      <x:c r="D247" s="9" t="str">
        <x:v>I2</x:v>
      </x:c>
      <x:c r="E247" s="9" t="n">
        <x:v>0</x:v>
      </x:c>
      <x:c r="F247" s="9" t="str">
        <x:v>I2.12.1 / I2.12.4 Table 8</x:v>
      </x:c>
      <x:c r="G247" s="9" t="str">
        <x:v>PASS</x:v>
      </x:c>
      <x:c r="H247" s="11" t="str">
        <x:v>Thickness 25.0001 mm is just above the lower-exclusive boundary 25 mm and selects the next Table-8 band.</x:v>
      </x:c>
      <x:c r="I247" s="10" t="str">
        <x:v>rdf/I2/I2-048/I2-048-H-B04.ttl</x:v>
      </x:c>
      <x:c r="J247" s="10" t="str">
        <x:v>60037b202766034ac99380cf54d8cb4957e1279b4e66ba3c911a9a0963e52e1f</x:v>
      </x:c>
      <x:c r="K247" s="13" t="str">
        <x:v>NOT_REVIEWED</x:v>
      </x:c>
      <x:c r="L247" s="13" t="str"/>
      <x:c r="M247" s="13" t="str"/>
      <x:c r="N247" s="13" t="str"/>
      <x:c r="O247" s="13" t="str"/>
      <x:c r="P247" s="13" t="str"/>
      <x:c r="Q247" s="13" t="str"/>
      <x:c r="R247" s="13" t="str"/>
      <x:c r="S247" s="13" t="str"/>
      <x:c r="T247" s="14" t="str"/>
      <x:c r="U247" s="9" t="str">
        <x:f>IF(AND(Q247="AGREED",P247="LABEL_ONLY",OR(O247="PASS",O247="FAIL"),R247&lt;&gt;"",S247&lt;&gt;"",T247&lt;&gt;""),O247,G247)</x:f>
        <x:v>PASS</x:v>
      </x:c>
      <x:c r="V247" s="9" t="str">
        <x:f>IF(Q247&lt;&gt;"AGREED","",IF(P247="LABEL_ONLY",IF(AND(Q247="AGREED",P247="LABEL_ONLY",OR(O247="PASS",O247="FAIL"),R247&lt;&gt;"",S247&lt;&gt;"",T247&lt;&gt;""),"LABEL_APPLIED","INCOMPLETE_DECISION"),"RERUN_REQUIRED"))</x:f>
      </x:c>
    </x:row>
    <x:row r="248" ht="30" customHeight="1">
      <x:c r="A248" s="9" t="str">
        <x:v>I2-048-H-B05</x:v>
      </x:c>
      <x:c r="B248" s="9" t="str">
        <x:v>I2-048</x:v>
      </x:c>
      <x:c r="C248" s="9" t="str">
        <x:v>BATCH_14</x:v>
      </x:c>
      <x:c r="D248" s="9" t="str">
        <x:v>I2</x:v>
      </x:c>
      <x:c r="E248" s="9" t="n">
        <x:v>0</x:v>
      </x:c>
      <x:c r="F248" s="9" t="str">
        <x:v>I2.12.1 / I2.12.4 Table 8</x:v>
      </x:c>
      <x:c r="G248" s="9" t="str">
        <x:v>PASS</x:v>
      </x:c>
      <x:c r="H248" s="11" t="str">
        <x:v>Thickness 30.0001 mm is just above the lower-exclusive boundary 30 mm and selects the next Table-8 band.</x:v>
      </x:c>
      <x:c r="I248" s="10" t="str">
        <x:v>rdf/I2/I2-048/I2-048-H-B05.ttl</x:v>
      </x:c>
      <x:c r="J248" s="10" t="str">
        <x:v>76e93224d8171c454f9f8007567e652b338876baef4d578a0fb4a2105c5393b1</x:v>
      </x:c>
      <x:c r="K248" s="13" t="str">
        <x:v>NOT_REVIEWED</x:v>
      </x:c>
      <x:c r="L248" s="13" t="str"/>
      <x:c r="M248" s="13" t="str"/>
      <x:c r="N248" s="13" t="str"/>
      <x:c r="O248" s="13" t="str"/>
      <x:c r="P248" s="13" t="str"/>
      <x:c r="Q248" s="13" t="str"/>
      <x:c r="R248" s="13" t="str"/>
      <x:c r="S248" s="13" t="str"/>
      <x:c r="T248" s="14" t="str"/>
      <x:c r="U248" s="9" t="str">
        <x:f>IF(AND(Q248="AGREED",P248="LABEL_ONLY",OR(O248="PASS",O248="FAIL"),R248&lt;&gt;"",S248&lt;&gt;"",T248&lt;&gt;""),O248,G248)</x:f>
        <x:v>PASS</x:v>
      </x:c>
      <x:c r="V248" s="9" t="str">
        <x:f>IF(Q248&lt;&gt;"AGREED","",IF(P248="LABEL_ONLY",IF(AND(Q248="AGREED",P248="LABEL_ONLY",OR(O248="PASS",O248="FAIL"),R248&lt;&gt;"",S248&lt;&gt;"",T248&lt;&gt;""),"LABEL_APPLIED","INCOMPLETE_DECISION"),"RERUN_REQUIRED"))</x:f>
      </x:c>
    </x:row>
    <x:row r="249" ht="30" customHeight="1">
      <x:c r="A249" s="9" t="str">
        <x:v>I2-048-H-B06</x:v>
      </x:c>
      <x:c r="B249" s="9" t="str">
        <x:v>I2-048</x:v>
      </x:c>
      <x:c r="C249" s="9" t="str">
        <x:v>BATCH_14</x:v>
      </x:c>
      <x:c r="D249" s="9" t="str">
        <x:v>I2</x:v>
      </x:c>
      <x:c r="E249" s="9" t="n">
        <x:v>0</x:v>
      </x:c>
      <x:c r="F249" s="9" t="str">
        <x:v>I2.12.1 / I2.12.4 Table 8</x:v>
      </x:c>
      <x:c r="G249" s="9" t="str">
        <x:v>PASS</x:v>
      </x:c>
      <x:c r="H249" s="11" t="str">
        <x:v>Thickness 35.0001 mm is just above the lower-exclusive boundary 35 mm and selects the next Table-8 band.</x:v>
      </x:c>
      <x:c r="I249" s="10" t="str">
        <x:v>rdf/I2/I2-048/I2-048-H-B06.ttl</x:v>
      </x:c>
      <x:c r="J249" s="10" t="str">
        <x:v>aaaaa13488724c1662aac3e45a5205bb6f114344aca6d9fcba512845c2957788</x:v>
      </x:c>
      <x:c r="K249" s="13" t="str">
        <x:v>NOT_REVIEWED</x:v>
      </x:c>
      <x:c r="L249" s="13" t="str"/>
      <x:c r="M249" s="13" t="str"/>
      <x:c r="N249" s="13" t="str"/>
      <x:c r="O249" s="13" t="str"/>
      <x:c r="P249" s="13" t="str"/>
      <x:c r="Q249" s="13" t="str"/>
      <x:c r="R249" s="13" t="str"/>
      <x:c r="S249" s="13" t="str"/>
      <x:c r="T249" s="14" t="str"/>
      <x:c r="U249" s="9" t="str">
        <x:f>IF(AND(Q249="AGREED",P249="LABEL_ONLY",OR(O249="PASS",O249="FAIL"),R249&lt;&gt;"",S249&lt;&gt;"",T249&lt;&gt;""),O249,G249)</x:f>
        <x:v>PASS</x:v>
      </x:c>
      <x:c r="V249" s="9" t="str">
        <x:f>IF(Q249&lt;&gt;"AGREED","",IF(P249="LABEL_ONLY",IF(AND(Q249="AGREED",P249="LABEL_ONLY",OR(O249="PASS",O249="FAIL"),R249&lt;&gt;"",S249&lt;&gt;"",T249&lt;&gt;""),"LABEL_APPLIED","INCOMPLETE_DECISION"),"RERUN_REQUIRED"))</x:f>
      </x:c>
    </x:row>
    <x:row r="250" ht="30" customHeight="1">
      <x:c r="A250" s="9" t="str">
        <x:v>I2-048-H-B07</x:v>
      </x:c>
      <x:c r="B250" s="9" t="str">
        <x:v>I2-048</x:v>
      </x:c>
      <x:c r="C250" s="9" t="str">
        <x:v>BATCH_14</x:v>
      </x:c>
      <x:c r="D250" s="9" t="str">
        <x:v>I2</x:v>
      </x:c>
      <x:c r="E250" s="9" t="n">
        <x:v>0</x:v>
      </x:c>
      <x:c r="F250" s="9" t="str">
        <x:v>I2.12.1 / I2.12.4 Table 8</x:v>
      </x:c>
      <x:c r="G250" s="9" t="str">
        <x:v>PASS</x:v>
      </x:c>
      <x:c r="H250" s="11" t="str">
        <x:v>Thickness 40.0001 mm is just above the lower-exclusive boundary 40 mm and selects the next Table-8 band.</x:v>
      </x:c>
      <x:c r="I250" s="10" t="str">
        <x:v>rdf/I2/I2-048/I2-048-H-B07.ttl</x:v>
      </x:c>
      <x:c r="J250" s="10" t="str">
        <x:v>c2e0271094e6c5d76f988f7652fa9aabc2f845f202ae63235097bbfd76e4f587</x:v>
      </x:c>
      <x:c r="K250" s="13" t="str">
        <x:v>NOT_REVIEWED</x:v>
      </x:c>
      <x:c r="L250" s="13" t="str"/>
      <x:c r="M250" s="13" t="str"/>
      <x:c r="N250" s="13" t="str"/>
      <x:c r="O250" s="13" t="str"/>
      <x:c r="P250" s="13" t="str"/>
      <x:c r="Q250" s="13" t="str"/>
      <x:c r="R250" s="13" t="str"/>
      <x:c r="S250" s="13" t="str"/>
      <x:c r="T250" s="14" t="str"/>
      <x:c r="U250" s="9" t="str">
        <x:f>IF(AND(Q250="AGREED",P250="LABEL_ONLY",OR(O250="PASS",O250="FAIL"),R250&lt;&gt;"",S250&lt;&gt;"",T250&lt;&gt;""),O250,G250)</x:f>
        <x:v>PASS</x:v>
      </x:c>
      <x:c r="V250" s="9" t="str">
        <x:f>IF(Q250&lt;&gt;"AGREED","",IF(P250="LABEL_ONLY",IF(AND(Q250="AGREED",P250="LABEL_ONLY",OR(O250="PASS",O250="FAIL"),R250&lt;&gt;"",S250&lt;&gt;"",T250&lt;&gt;""),"LABEL_APPLIED","INCOMPLETE_DECISION"),"RERUN_REQUIRED"))</x:f>
      </x:c>
    </x:row>
    <x:row r="251" ht="30" customHeight="1">
      <x:c r="A251" s="9" t="str">
        <x:v>I2-048-H-B08</x:v>
      </x:c>
      <x:c r="B251" s="9" t="str">
        <x:v>I2-048</x:v>
      </x:c>
      <x:c r="C251" s="9" t="str">
        <x:v>BATCH_14</x:v>
      </x:c>
      <x:c r="D251" s="9" t="str">
        <x:v>I2</x:v>
      </x:c>
      <x:c r="E251" s="9" t="n">
        <x:v>0</x:v>
      </x:c>
      <x:c r="F251" s="9" t="str">
        <x:v>I2.12.1 / I2.12.4 Table 8</x:v>
      </x:c>
      <x:c r="G251" s="9" t="str">
        <x:v>PASS</x:v>
      </x:c>
      <x:c r="H251" s="11" t="str">
        <x:v>Thickness 45.0001 mm is just above the lower-exclusive boundary 45 mm and selects the next Table-8 band.</x:v>
      </x:c>
      <x:c r="I251" s="10" t="str">
        <x:v>rdf/I2/I2-048/I2-048-H-B08.ttl</x:v>
      </x:c>
      <x:c r="J251" s="10" t="str">
        <x:v>6e7f6d24fe159c74f90d4f09ea512cfe61ddea94a8f03b80f865347d29d942ef</x:v>
      </x:c>
      <x:c r="K251" s="13" t="str">
        <x:v>NOT_REVIEWED</x:v>
      </x:c>
      <x:c r="L251" s="13" t="str"/>
      <x:c r="M251" s="13" t="str"/>
      <x:c r="N251" s="13" t="str"/>
      <x:c r="O251" s="13" t="str"/>
      <x:c r="P251" s="13" t="str"/>
      <x:c r="Q251" s="13" t="str"/>
      <x:c r="R251" s="13" t="str"/>
      <x:c r="S251" s="13" t="str"/>
      <x:c r="T251" s="14" t="str"/>
      <x:c r="U251" s="9" t="str">
        <x:f>IF(AND(Q251="AGREED",P251="LABEL_ONLY",OR(O251="PASS",O251="FAIL"),R251&lt;&gt;"",S251&lt;&gt;"",T251&lt;&gt;""),O251,G251)</x:f>
        <x:v>PASS</x:v>
      </x:c>
      <x:c r="V251" s="9" t="str">
        <x:f>IF(Q251&lt;&gt;"AGREED","",IF(P251="LABEL_ONLY",IF(AND(Q251="AGREED",P251="LABEL_ONLY",OR(O251="PASS",O251="FAIL"),R251&lt;&gt;"",S251&lt;&gt;"",T251&lt;&gt;""),"LABEL_APPLIED","INCOMPLETE_DECISION"),"RERUN_REQUIRED"))</x:f>
      </x:c>
    </x:row>
    <x:row r="252" ht="30" customHeight="1">
      <x:c r="A252" s="9" t="str">
        <x:v>I2-048-H-F001</x:v>
      </x:c>
      <x:c r="B252" s="9" t="str">
        <x:v>I2-048</x:v>
      </x:c>
      <x:c r="C252" s="9" t="str">
        <x:v>BATCH_14</x:v>
      </x:c>
      <x:c r="D252" s="9" t="str">
        <x:v>I2</x:v>
      </x:c>
      <x:c r="E252" s="9" t="n">
        <x:v>0</x:v>
      </x:c>
      <x:c r="F252" s="9" t="str">
        <x:v>I2.12.1 / I2.12.4 Table 8</x:v>
      </x:c>
      <x:c r="G252" s="9" t="str">
        <x:v>FAIL</x:v>
      </x:c>
      <x:c r="H252" s="11" t="str">
        <x:v>Ship Polar Class selector is missing.</x:v>
      </x:c>
      <x:c r="I252" s="10" t="str">
        <x:v>rdf/I2/I2-048/I2-048-H-F001.ttl</x:v>
      </x:c>
      <x:c r="J252" s="10" t="str">
        <x:v>416e0954f92081920250f363cc1a276502747611a3828d3c85eb35860e948979</x:v>
      </x:c>
      <x:c r="K252" s="13" t="str">
        <x:v>NOT_REVIEWED</x:v>
      </x:c>
      <x:c r="L252" s="13" t="str"/>
      <x:c r="M252" s="13" t="str"/>
      <x:c r="N252" s="13" t="str"/>
      <x:c r="O252" s="13" t="str"/>
      <x:c r="P252" s="13" t="str"/>
      <x:c r="Q252" s="13" t="str"/>
      <x:c r="R252" s="13" t="str"/>
      <x:c r="S252" s="13" t="str"/>
      <x:c r="T252" s="14" t="str"/>
      <x:c r="U252" s="9" t="str">
        <x:f>IF(AND(Q252="AGREED",P252="LABEL_ONLY",OR(O252="PASS",O252="FAIL"),R252&lt;&gt;"",S252&lt;&gt;"",T252&lt;&gt;""),O252,G252)</x:f>
        <x:v>FAIL</x:v>
      </x:c>
      <x:c r="V252" s="9" t="str">
        <x:f>IF(Q252&lt;&gt;"AGREED","",IF(P252="LABEL_ONLY",IF(AND(Q252="AGREED",P252="LABEL_ONLY",OR(O252="PASS",O252="FAIL"),R252&lt;&gt;"",S252&lt;&gt;"",T252&lt;&gt;""),"LABEL_APPLIED","INCOMPLETE_DECISION"),"RERUN_REQUIRED"))</x:f>
      </x:c>
    </x:row>
    <x:row r="253" ht="30" customHeight="1">
      <x:c r="A253" s="9" t="str">
        <x:v>I2-048-H-F002</x:v>
      </x:c>
      <x:c r="B253" s="9" t="str">
        <x:v>I2-048</x:v>
      </x:c>
      <x:c r="C253" s="9" t="str">
        <x:v>BATCH_14</x:v>
      </x:c>
      <x:c r="D253" s="9" t="str">
        <x:v>I2</x:v>
      </x:c>
      <x:c r="E253" s="9" t="n">
        <x:v>0</x:v>
      </x:c>
      <x:c r="F253" s="9" t="str">
        <x:v>I2.12.1 / I2.12.4 Table 8</x:v>
      </x:c>
      <x:c r="G253" s="9" t="str">
        <x:v>FAIL</x:v>
      </x:c>
      <x:c r="H253" s="11" t="str">
        <x:v>steelGradeRequirementCase is not linked to its plating owner.</x:v>
      </x:c>
      <x:c r="I253" s="10" t="str">
        <x:v>rdf/I2/I2-048/I2-048-H-F002.ttl</x:v>
      </x:c>
      <x:c r="J253" s="10" t="str">
        <x:v>b163a9b17b7ff49bd5420e94b9c78502d564b885e6a832ccc6e0d406c021c85d</x:v>
      </x:c>
      <x:c r="K253" s="13" t="str">
        <x:v>NOT_REVIEWED</x:v>
      </x:c>
      <x:c r="L253" s="13" t="str"/>
      <x:c r="M253" s="13" t="str"/>
      <x:c r="N253" s="13" t="str"/>
      <x:c r="O253" s="13" t="str"/>
      <x:c r="P253" s="13" t="str"/>
      <x:c r="Q253" s="13" t="str"/>
      <x:c r="R253" s="13" t="str"/>
      <x:c r="S253" s="13" t="str"/>
      <x:c r="T253" s="14" t="str"/>
      <x:c r="U253" s="9" t="str">
        <x:f>IF(AND(Q253="AGREED",P253="LABEL_ONLY",OR(O253="PASS",O253="FAIL"),R253&lt;&gt;"",S253&lt;&gt;"",T253&lt;&gt;""),O253,G253)</x:f>
        <x:v>FAIL</x:v>
      </x:c>
      <x:c r="V253" s="9" t="str">
        <x:f>IF(Q253&lt;&gt;"AGREED","",IF(P253="LABEL_ONLY",IF(AND(Q253="AGREED",P253="LABEL_ONLY",OR(O253="PASS",O253="FAIL"),R253&lt;&gt;"",S253&lt;&gt;"",T253&lt;&gt;""),"LABEL_APPLIED","INCOMPLETE_DECISION"),"RERUN_REQUIRED"))</x:f>
      </x:c>
    </x:row>
    <x:row r="254" ht="30" customHeight="1">
      <x:c r="A254" s="9" t="str">
        <x:v>I2-048-H-F003</x:v>
      </x:c>
      <x:c r="B254" s="9" t="str">
        <x:v>I2-048</x:v>
      </x:c>
      <x:c r="C254" s="9" t="str">
        <x:v>BATCH_14</x:v>
      </x:c>
      <x:c r="D254" s="9" t="str">
        <x:v>I2</x:v>
      </x:c>
      <x:c r="E254" s="9" t="n">
        <x:v>0</x:v>
      </x:c>
      <x:c r="F254" s="9" t="str">
        <x:v>I2.12.1 / I2.12.4 Table 8</x:v>
      </x:c>
      <x:c r="G254" s="9" t="str">
        <x:v>FAIL</x:v>
      </x:c>
      <x:c r="H254" s="11" t="str">
        <x:v>asBuiltPlateThickness selector is missing.</x:v>
      </x:c>
      <x:c r="I254" s="10" t="str">
        <x:v>rdf/I2/I2-048/I2-048-H-F003.ttl</x:v>
      </x:c>
      <x:c r="J254" s="10" t="str">
        <x:v>254e7d060f0aab11f2c0cc82de8fe129091e97fe6eefe6f241d89fab4550f56f</x:v>
      </x:c>
      <x:c r="K254" s="13" t="str">
        <x:v>NOT_REVIEWED</x:v>
      </x:c>
      <x:c r="L254" s="13" t="str"/>
      <x:c r="M254" s="13" t="str"/>
      <x:c r="N254" s="13" t="str"/>
      <x:c r="O254" s="13" t="str"/>
      <x:c r="P254" s="13" t="str"/>
      <x:c r="Q254" s="13" t="str"/>
      <x:c r="R254" s="13" t="str"/>
      <x:c r="S254" s="13" t="str"/>
      <x:c r="T254" s="14" t="str"/>
      <x:c r="U254" s="9" t="str">
        <x:f>IF(AND(Q254="AGREED",P254="LABEL_ONLY",OR(O254="PASS",O254="FAIL"),R254&lt;&gt;"",S254&lt;&gt;"",T254&lt;&gt;""),O254,G254)</x:f>
        <x:v>FAIL</x:v>
      </x:c>
      <x:c r="V254" s="9" t="str">
        <x:f>IF(Q254&lt;&gt;"AGREED","",IF(P254="LABEL_ONLY",IF(AND(Q254="AGREED",P254="LABEL_ONLY",OR(O254="PASS",O254="FAIL"),R254&lt;&gt;"",S254&lt;&gt;"",T254&lt;&gt;""),"LABEL_APPLIED","INCOMPLETE_DECISION"),"RERUN_REQUIRED"))</x:f>
      </x:c>
    </x:row>
    <x:row r="255" ht="30" customHeight="1">
      <x:c r="A255" s="9" t="str">
        <x:v>I2-048-H-F004</x:v>
      </x:c>
      <x:c r="B255" s="9" t="str">
        <x:v>I2-048</x:v>
      </x:c>
      <x:c r="C255" s="9" t="str">
        <x:v>BATCH_14</x:v>
      </x:c>
      <x:c r="D255" s="9" t="str">
        <x:v>I2</x:v>
      </x:c>
      <x:c r="E255" s="9" t="n">
        <x:v>0</x:v>
      </x:c>
      <x:c r="F255" s="9" t="str">
        <x:v>I2.12.1 / I2.12.4 Table 8</x:v>
      </x:c>
      <x:c r="G255" s="9" t="str">
        <x:v>FAIL</x:v>
      </x:c>
      <x:c r="H255" s="11" t="str">
        <x:v>asBuiltPlateThickness uses the wrong unit rather than millimetres.</x:v>
      </x:c>
      <x:c r="I255" s="10" t="str">
        <x:v>rdf/I2/I2-048/I2-048-H-F004.ttl</x:v>
      </x:c>
      <x:c r="J255" s="10" t="str">
        <x:v>fe8c171419e469e58183582137da78c87d7d45063f456878e03ae9b38d18bae4</x:v>
      </x:c>
      <x:c r="K255" s="13" t="str">
        <x:v>NOT_REVIEWED</x:v>
      </x:c>
      <x:c r="L255" s="13" t="str"/>
      <x:c r="M255" s="13" t="str"/>
      <x:c r="N255" s="13" t="str"/>
      <x:c r="O255" s="13" t="str"/>
      <x:c r="P255" s="13" t="str"/>
      <x:c r="Q255" s="13" t="str"/>
      <x:c r="R255" s="13" t="str"/>
      <x:c r="S255" s="13" t="str"/>
      <x:c r="T255" s="14" t="str"/>
      <x:c r="U255" s="9" t="str">
        <x:f>IF(AND(Q255="AGREED",P255="LABEL_ONLY",OR(O255="PASS",O255="FAIL"),R255&lt;&gt;"",S255&lt;&gt;"",T255&lt;&gt;""),O255,G255)</x:f>
        <x:v>FAIL</x:v>
      </x:c>
      <x:c r="V255" s="9" t="str">
        <x:f>IF(Q255&lt;&gt;"AGREED","",IF(P255="LABEL_ONLY",IF(AND(Q255="AGREED",P255="LABEL_ONLY",OR(O255="PASS",O255="FAIL"),R255&lt;&gt;"",S255&lt;&gt;"",T255&lt;&gt;""),"LABEL_APPLIED","INCOMPLETE_DECISION"),"RERUN_REQUIRED"))</x:f>
      </x:c>
    </x:row>
    <x:row r="256" ht="30" customHeight="1">
      <x:c r="A256" s="9" t="str">
        <x:v>I2-048-H-F005</x:v>
      </x:c>
      <x:c r="B256" s="9" t="str">
        <x:v>I2-048</x:v>
      </x:c>
      <x:c r="C256" s="9" t="str">
        <x:v>BATCH_14</x:v>
      </x:c>
      <x:c r="D256" s="9" t="str">
        <x:v>I2</x:v>
      </x:c>
      <x:c r="E256" s="9" t="n">
        <x:v>0</x:v>
      </x:c>
      <x:c r="F256" s="9" t="str">
        <x:v>I2.12.1 / I2.12.4 Table 8</x:v>
      </x:c>
      <x:c r="G256" s="9" t="str">
        <x:v>FAIL</x:v>
      </x:c>
      <x:c r="H256" s="11" t="str">
        <x:v>steelMaterialClass selector is missing.</x:v>
      </x:c>
      <x:c r="I256" s="10" t="str">
        <x:v>rdf/I2/I2-048/I2-048-H-F005.ttl</x:v>
      </x:c>
      <x:c r="J256" s="10" t="str">
        <x:v>474604d4738c2e140800b0447818d0f3c0a908a04cfd4747f964d8309e1f4d19</x:v>
      </x:c>
      <x:c r="K256" s="13" t="str">
        <x:v>NOT_REVIEWED</x:v>
      </x:c>
      <x:c r="L256" s="13" t="str"/>
      <x:c r="M256" s="13" t="str"/>
      <x:c r="N256" s="13" t="str"/>
      <x:c r="O256" s="13" t="str"/>
      <x:c r="P256" s="13" t="str"/>
      <x:c r="Q256" s="13" t="str"/>
      <x:c r="R256" s="13" t="str"/>
      <x:c r="S256" s="13" t="str"/>
      <x:c r="T256" s="14" t="str"/>
      <x:c r="U256" s="9" t="str">
        <x:f>IF(AND(Q256="AGREED",P256="LABEL_ONLY",OR(O256="PASS",O256="FAIL"),R256&lt;&gt;"",S256&lt;&gt;"",T256&lt;&gt;""),O256,G256)</x:f>
        <x:v>FAIL</x:v>
      </x:c>
      <x:c r="V256" s="9" t="str">
        <x:f>IF(Q256&lt;&gt;"AGREED","",IF(P256="LABEL_ONLY",IF(AND(Q256="AGREED",P256="LABEL_ONLY",OR(O256="PASS",O256="FAIL"),R256&lt;&gt;"",S256&lt;&gt;"",T256&lt;&gt;""),"LABEL_APPLIED","INCOMPLETE_DECISION"),"RERUN_REQUIRED"))</x:f>
      </x:c>
    </x:row>
    <x:row r="257" ht="30" customHeight="1">
      <x:c r="A257" s="9" t="str">
        <x:v>I2-048-H-F006</x:v>
      </x:c>
      <x:c r="B257" s="9" t="str">
        <x:v>I2-048</x:v>
      </x:c>
      <x:c r="C257" s="9" t="str">
        <x:v>BATCH_14</x:v>
      </x:c>
      <x:c r="D257" s="9" t="str">
        <x:v>I2</x:v>
      </x:c>
      <x:c r="E257" s="9" t="n">
        <x:v>0</x:v>
      </x:c>
      <x:c r="F257" s="9" t="str">
        <x:v>I2.12.1 / I2.12.4 Table 8</x:v>
      </x:c>
      <x:c r="G257" s="9" t="str">
        <x:v>FAIL</x:v>
      </x:c>
      <x:c r="H257" s="11" t="str">
        <x:v>steelMaterialClass violates frozen exact-cardinality by carrying two values.</x:v>
      </x:c>
      <x:c r="I257" s="10" t="str">
        <x:v>rdf/I2/I2-048/I2-048-H-F006.ttl</x:v>
      </x:c>
      <x:c r="J257" s="10" t="str">
        <x:v>b71d468c758365d3ceb643de2487ceb22f7ad32f055eb7a05cb46943f61ee89f</x:v>
      </x:c>
      <x:c r="K257" s="13" t="str">
        <x:v>NOT_REVIEWED</x:v>
      </x:c>
      <x:c r="L257" s="13" t="str"/>
      <x:c r="M257" s="13" t="str"/>
      <x:c r="N257" s="13" t="str"/>
      <x:c r="O257" s="13" t="str"/>
      <x:c r="P257" s="13" t="str"/>
      <x:c r="Q257" s="13" t="str"/>
      <x:c r="R257" s="13" t="str"/>
      <x:c r="S257" s="13" t="str"/>
      <x:c r="T257" s="14" t="str"/>
      <x:c r="U257" s="9" t="str">
        <x:f>IF(AND(Q257="AGREED",P257="LABEL_ONLY",OR(O257="PASS",O257="FAIL"),R257&lt;&gt;"",S257&lt;&gt;"",T257&lt;&gt;""),O257,G257)</x:f>
        <x:v>FAIL</x:v>
      </x:c>
      <x:c r="V257" s="9" t="str">
        <x:f>IF(Q257&lt;&gt;"AGREED","",IF(P257="LABEL_ONLY",IF(AND(Q257="AGREED",P257="LABEL_ONLY",OR(O257="PASS",O257="FAIL"),R257&lt;&gt;"",S257&lt;&gt;"",T257&lt;&gt;""),"LABEL_APPLIED","INCOMPLETE_DECISION"),"RERUN_REQUIRED"))</x:f>
      </x:c>
    </x:row>
    <x:row r="258" ht="30" customHeight="1">
      <x:c r="A258" s="9" t="str">
        <x:v>I2-048-H-F007</x:v>
      </x:c>
      <x:c r="B258" s="9" t="str">
        <x:v>I2-048</x:v>
      </x:c>
      <x:c r="C258" s="9" t="str">
        <x:v>BATCH_14</x:v>
      </x:c>
      <x:c r="D258" s="9" t="str">
        <x:v>I2</x:v>
      </x:c>
      <x:c r="E258" s="9" t="n">
        <x:v>0</x:v>
      </x:c>
      <x:c r="F258" s="9" t="str">
        <x:v>I2.12.1 / I2.12.4 Table 8</x:v>
      </x:c>
      <x:c r="G258" s="9" t="str">
        <x:v>FAIL</x:v>
      </x:c>
      <x:c r="H258" s="11" t="str">
        <x:v>steelStrengthCategory selector is missing.</x:v>
      </x:c>
      <x:c r="I258" s="10" t="str">
        <x:v>rdf/I2/I2-048/I2-048-H-F007.ttl</x:v>
      </x:c>
      <x:c r="J258" s="10" t="str">
        <x:v>c9f32c9ba2d2ba6367fe108ed511933a25713fb20bfee72d851be87f0857f8c1</x:v>
      </x:c>
      <x:c r="K258" s="13" t="str">
        <x:v>NOT_REVIEWED</x:v>
      </x:c>
      <x:c r="L258" s="13" t="str"/>
      <x:c r="M258" s="13" t="str"/>
      <x:c r="N258" s="13" t="str"/>
      <x:c r="O258" s="13" t="str"/>
      <x:c r="P258" s="13" t="str"/>
      <x:c r="Q258" s="13" t="str"/>
      <x:c r="R258" s="13" t="str"/>
      <x:c r="S258" s="13" t="str"/>
      <x:c r="T258" s="14" t="str"/>
      <x:c r="U258" s="9" t="str">
        <x:f>IF(AND(Q258="AGREED",P258="LABEL_ONLY",OR(O258="PASS",O258="FAIL"),R258&lt;&gt;"",S258&lt;&gt;"",T258&lt;&gt;""),O258,G258)</x:f>
        <x:v>FAIL</x:v>
      </x:c>
      <x:c r="V258" s="9" t="str">
        <x:f>IF(Q258&lt;&gt;"AGREED","",IF(P258="LABEL_ONLY",IF(AND(Q258="AGREED",P258="LABEL_ONLY",OR(O258="PASS",O258="FAIL"),R258&lt;&gt;"",S258&lt;&gt;"",T258&lt;&gt;""),"LABEL_APPLIED","INCOMPLETE_DECISION"),"RERUN_REQUIRED"))</x:f>
      </x:c>
    </x:row>
    <x:row r="259" ht="30" customHeight="1">
      <x:c r="A259" s="9" t="str">
        <x:v>I2-048-H-F008</x:v>
      </x:c>
      <x:c r="B259" s="9" t="str">
        <x:v>I2-048</x:v>
      </x:c>
      <x:c r="C259" s="9" t="str">
        <x:v>BATCH_14</x:v>
      </x:c>
      <x:c r="D259" s="9" t="str">
        <x:v>I2</x:v>
      </x:c>
      <x:c r="E259" s="9" t="n">
        <x:v>0</x:v>
      </x:c>
      <x:c r="F259" s="9" t="str">
        <x:v>I2.12.1 / I2.12.4 Table 8</x:v>
      </x:c>
      <x:c r="G259" s="9" t="str">
        <x:v>FAIL</x:v>
      </x:c>
      <x:c r="H259" s="11" t="str">
        <x:v>tableReference is not the canonical iacsUrI2Table8 individual.</x:v>
      </x:c>
      <x:c r="I259" s="10" t="str">
        <x:v>rdf/I2/I2-048/I2-048-H-F008.ttl</x:v>
      </x:c>
      <x:c r="J259" s="10" t="str">
        <x:v>83d0333b7269cf6536c679199cc7581c41fbc1eca6716a866eae96b2b2aa8051</x:v>
      </x:c>
      <x:c r="K259" s="13" t="str">
        <x:v>NOT_REVIEWED</x:v>
      </x:c>
      <x:c r="L259" s="13" t="str"/>
      <x:c r="M259" s="13" t="str"/>
      <x:c r="N259" s="13" t="str"/>
      <x:c r="O259" s="13" t="str"/>
      <x:c r="P259" s="13" t="str"/>
      <x:c r="Q259" s="13" t="str"/>
      <x:c r="R259" s="13" t="str"/>
      <x:c r="S259" s="13" t="str"/>
      <x:c r="T259" s="14" t="str"/>
      <x:c r="U259" s="9" t="str">
        <x:f>IF(AND(Q259="AGREED",P259="LABEL_ONLY",OR(O259="PASS",O259="FAIL"),R259&lt;&gt;"",S259&lt;&gt;"",T259&lt;&gt;""),O259,G259)</x:f>
        <x:v>FAIL</x:v>
      </x:c>
      <x:c r="V259" s="9" t="str">
        <x:f>IF(Q259&lt;&gt;"AGREED","",IF(P259="LABEL_ONLY",IF(AND(Q259="AGREED",P259="LABEL_ONLY",OR(O259="PASS",O259="FAIL"),R259&lt;&gt;"",S259&lt;&gt;"",T259&lt;&gt;""),"LABEL_APPLIED","INCOMPLETE_DECISION"),"RERUN_REQUIRED"))</x:f>
      </x:c>
    </x:row>
    <x:row r="260" ht="30" customHeight="1">
      <x:c r="A260" s="9" t="str">
        <x:v>I2-048-H-F009</x:v>
      </x:c>
      <x:c r="B260" s="9" t="str">
        <x:v>I2-048</x:v>
      </x:c>
      <x:c r="C260" s="9" t="str">
        <x:v>BATCH_14</x:v>
      </x:c>
      <x:c r="D260" s="9" t="str">
        <x:v>I2</x:v>
      </x:c>
      <x:c r="E260" s="9" t="n">
        <x:v>0</x:v>
      </x:c>
      <x:c r="F260" s="9" t="str">
        <x:v>I2.12.1 / I2.12.4 Table 8</x:v>
      </x:c>
      <x:c r="G260" s="9" t="str">
        <x:v>FAIL</x:v>
      </x:c>
      <x:c r="H260" s="11" t="str">
        <x:v>Actual hull structural steel grade is missing despite frozen minCount=1.</x:v>
      </x:c>
      <x:c r="I260" s="10" t="str">
        <x:v>rdf/I2/I2-048/I2-048-H-F009.ttl</x:v>
      </x:c>
      <x:c r="J260" s="10" t="str">
        <x:v>89dca1a8bd811d607303574a564dbbf4a996058078f61bf150d58b28be529fd8</x:v>
      </x:c>
      <x:c r="K260" s="13" t="str">
        <x:v>NOT_REVIEWED</x:v>
      </x:c>
      <x:c r="L260" s="13" t="str"/>
      <x:c r="M260" s="13" t="str"/>
      <x:c r="N260" s="13" t="str"/>
      <x:c r="O260" s="13" t="str"/>
      <x:c r="P260" s="13" t="str"/>
      <x:c r="Q260" s="13" t="str"/>
      <x:c r="R260" s="13" t="str"/>
      <x:c r="S260" s="13" t="str"/>
      <x:c r="T260" s="14" t="str"/>
      <x:c r="U260" s="9" t="str">
        <x:f>IF(AND(Q260="AGREED",P260="LABEL_ONLY",OR(O260="PASS",O260="FAIL"),R260&lt;&gt;"",S260&lt;&gt;"",T260&lt;&gt;""),O260,G260)</x:f>
        <x:v>FAIL</x:v>
      </x:c>
      <x:c r="V260" s="9" t="str">
        <x:f>IF(Q260&lt;&gt;"AGREED","",IF(P260="LABEL_ONLY",IF(AND(Q260="AGREED",P260="LABEL_ONLY",OR(O260="PASS",O260="FAIL"),R260&lt;&gt;"",S260&lt;&gt;"",T260&lt;&gt;""),"LABEL_APPLIED","INCOMPLETE_DECISION"),"RERUN_REQUIRED"))</x:f>
      </x:c>
    </x:row>
    <x:row r="261" ht="30" customHeight="1">
      <x:c r="A261" s="9" t="str">
        <x:v>I2-048-H-F010</x:v>
      </x:c>
      <x:c r="B261" s="9" t="str">
        <x:v>I2-048</x:v>
      </x:c>
      <x:c r="C261" s="9" t="str">
        <x:v>BATCH_14</x:v>
      </x:c>
      <x:c r="D261" s="9" t="str">
        <x:v>I2</x:v>
      </x:c>
      <x:c r="E261" s="9" t="n">
        <x:v>0</x:v>
      </x:c>
      <x:c r="F261" s="9" t="str">
        <x:v>I2.12.1 / I2.12.4 Table 8</x:v>
      </x:c>
      <x:c r="G261" s="9" t="str">
        <x:v>FAIL</x:v>
      </x:c>
      <x:c r="H261" s="11" t="str">
        <x:v>Applicable Table-8 cell lacks the exact required grade result.</x:v>
      </x:c>
      <x:c r="I261" s="10" t="str">
        <x:v>rdf/I2/I2-048/I2-048-H-F010.ttl</x:v>
      </x:c>
      <x:c r="J261" s="10" t="str">
        <x:v>d1a0225f60bdef2646b7bb452dd7304038e48ba3475ac2fd5d5252f9d09dceec</x:v>
      </x:c>
      <x:c r="K261" s="13" t="str">
        <x:v>NOT_REVIEWED</x:v>
      </x:c>
      <x:c r="L261" s="13" t="str"/>
      <x:c r="M261" s="13" t="str"/>
      <x:c r="N261" s="13" t="str"/>
      <x:c r="O261" s="13" t="str"/>
      <x:c r="P261" s="13" t="str"/>
      <x:c r="Q261" s="13" t="str"/>
      <x:c r="R261" s="13" t="str"/>
      <x:c r="S261" s="13" t="str"/>
      <x:c r="T261" s="14" t="str"/>
      <x:c r="U261" s="9" t="str">
        <x:f>IF(AND(Q261="AGREED",P261="LABEL_ONLY",OR(O261="PASS",O261="FAIL"),R261&lt;&gt;"",S261&lt;&gt;"",T261&lt;&gt;""),O261,G261)</x:f>
        <x:v>FAIL</x:v>
      </x:c>
      <x:c r="V261" s="9" t="str">
        <x:f>IF(Q261&lt;&gt;"AGREED","",IF(P261="LABEL_ONLY",IF(AND(Q261="AGREED",P261="LABEL_ONLY",OR(O261="PASS",O261="FAIL"),R261&lt;&gt;"",S261&lt;&gt;"",T261&lt;&gt;""),"LABEL_APPLIED","INCOMPLETE_DECISION"),"RERUN_REQUIRED"))</x:f>
      </x:c>
    </x:row>
    <x:row r="262" ht="30" customHeight="1">
      <x:c r="A262" s="9" t="str">
        <x:v>I2-048-H-F011</x:v>
      </x:c>
      <x:c r="B262" s="9" t="str">
        <x:v>I2-048</x:v>
      </x:c>
      <x:c r="C262" s="9" t="str">
        <x:v>BATCH_14</x:v>
      </x:c>
      <x:c r="D262" s="9" t="str">
        <x:v>I2</x:v>
      </x:c>
      <x:c r="E262" s="9" t="n">
        <x:v>0</x:v>
      </x:c>
      <x:c r="F262" s="9" t="str">
        <x:v>I2.12.1 / I2.12.4 Table 8</x:v>
      </x:c>
      <x:c r="G262" s="9" t="str">
        <x:v>FAIL</x:v>
      </x:c>
      <x:c r="H262" s="11" t="str">
        <x:v>Stored required grade does not equal the source Table-8 selection.</x:v>
      </x:c>
      <x:c r="I262" s="10" t="str">
        <x:v>rdf/I2/I2-048/I2-048-H-F011.ttl</x:v>
      </x:c>
      <x:c r="J262" s="10" t="str">
        <x:v>7488729a14e05ffcec9df11607e89f44a22ebdc2eb2e1e2a906da6e642dc30ab</x:v>
      </x:c>
      <x:c r="K262" s="13" t="str">
        <x:v>NOT_REVIEWED</x:v>
      </x:c>
      <x:c r="L262" s="13" t="str"/>
      <x:c r="M262" s="13" t="str"/>
      <x:c r="N262" s="13" t="str"/>
      <x:c r="O262" s="13" t="str"/>
      <x:c r="P262" s="13" t="str"/>
      <x:c r="Q262" s="13" t="str"/>
      <x:c r="R262" s="13" t="str"/>
      <x:c r="S262" s="13" t="str"/>
      <x:c r="T262" s="14" t="str"/>
      <x:c r="U262" s="9" t="str">
        <x:f>IF(AND(Q262="AGREED",P262="LABEL_ONLY",OR(O262="PASS",O262="FAIL"),R262&lt;&gt;"",S262&lt;&gt;"",T262&lt;&gt;""),O262,G262)</x:f>
        <x:v>FAIL</x:v>
      </x:c>
      <x:c r="V262" s="9" t="str">
        <x:f>IF(Q262&lt;&gt;"AGREED","",IF(P262="LABEL_ONLY",IF(AND(Q262="AGREED",P262="LABEL_ONLY",OR(O262="PASS",O262="FAIL"),R262&lt;&gt;"",S262&lt;&gt;"",T262&lt;&gt;""),"LABEL_APPLIED","INCOMPLETE_DECISION"),"RERUN_REQUIRED"))</x:f>
      </x:c>
    </x:row>
    <x:row r="263" ht="30" customHeight="1">
      <x:c r="A263" s="9" t="str">
        <x:v>I2-048-H-F012</x:v>
      </x:c>
      <x:c r="B263" s="9" t="str">
        <x:v>I2-048</x:v>
      </x:c>
      <x:c r="C263" s="9" t="str">
        <x:v>BATCH_14</x:v>
      </x:c>
      <x:c r="D263" s="9" t="str">
        <x:v>I2</x:v>
      </x:c>
      <x:c r="E263" s="9" t="n">
        <x:v>0</x:v>
      </x:c>
      <x:c r="F263" s="9" t="str">
        <x:v>I2.12.1 / I2.12.4 Table 8</x:v>
      </x:c>
      <x:c r="G263" s="9" t="str">
        <x:v>FAIL</x:v>
      </x:c>
      <x:c r="H263" s="11" t="str">
        <x:v>Actual grade B is below required grade D within the normal-strength family.</x:v>
      </x:c>
      <x:c r="I263" s="10" t="str">
        <x:v>rdf/I2/I2-048/I2-048-H-F012.ttl</x:v>
      </x:c>
      <x:c r="J263" s="10" t="str">
        <x:v>fe891a941e68f3f7371174f17d8a7aa0411b0f58ae54bd6c4c3a2de1b2047265</x:v>
      </x:c>
      <x:c r="K263" s="13" t="str">
        <x:v>NOT_REVIEWED</x:v>
      </x:c>
      <x:c r="L263" s="13" t="str"/>
      <x:c r="M263" s="13" t="str"/>
      <x:c r="N263" s="13" t="str"/>
      <x:c r="O263" s="13" t="str"/>
      <x:c r="P263" s="13" t="str"/>
      <x:c r="Q263" s="13" t="str"/>
      <x:c r="R263" s="13" t="str"/>
      <x:c r="S263" s="13" t="str"/>
      <x:c r="T263" s="14" t="str"/>
      <x:c r="U263" s="9" t="str">
        <x:f>IF(AND(Q263="AGREED",P263="LABEL_ONLY",OR(O263="PASS",O263="FAIL"),R263&lt;&gt;"",S263&lt;&gt;"",T263&lt;&gt;""),O263,G263)</x:f>
        <x:v>FAIL</x:v>
      </x:c>
      <x:c r="V263" s="9" t="str">
        <x:f>IF(Q263&lt;&gt;"AGREED","",IF(P263="LABEL_ONLY",IF(AND(Q263="AGREED",P263="LABEL_ONLY",OR(O263="PASS",O263="FAIL"),R263&lt;&gt;"",S263&lt;&gt;"",T263&lt;&gt;""),"LABEL_APPLIED","INCOMPLETE_DECISION"),"RERUN_REQUIRED"))</x:f>
      </x:c>
    </x:row>
    <x:row r="264" ht="30" customHeight="1">
      <x:c r="A264" s="9" t="str">
        <x:v>I2-048-H-F013</x:v>
      </x:c>
      <x:c r="B264" s="9" t="str">
        <x:v>I2-048</x:v>
      </x:c>
      <x:c r="C264" s="9" t="str">
        <x:v>BATCH_14</x:v>
      </x:c>
      <x:c r="D264" s="9" t="str">
        <x:v>I2</x:v>
      </x:c>
      <x:c r="E264" s="9" t="n">
        <x:v>0</x:v>
      </x:c>
      <x:c r="F264" s="9" t="str">
        <x:v>I2.12.1 / I2.12.4 Table 8</x:v>
      </x:c>
      <x:c r="G264" s="9" t="str">
        <x:v>FAIL</x:v>
      </x:c>
      <x:c r="H264" s="11" t="str">
        <x:v>Actual high-tensile grade is not rank-comparable with a normal-strength required grade.</x:v>
      </x:c>
      <x:c r="I264" s="10" t="str">
        <x:v>rdf/I2/I2-048/I2-048-H-F013.ttl</x:v>
      </x:c>
      <x:c r="J264" s="10" t="str">
        <x:v>bf00213ffd82ecc7f241a41a9a855a4b5cf14f502960d5a389c5d6b55d7654c5</x:v>
      </x:c>
      <x:c r="K264" s="13" t="str">
        <x:v>NOT_REVIEWED</x:v>
      </x:c>
      <x:c r="L264" s="13" t="str"/>
      <x:c r="M264" s="13" t="str"/>
      <x:c r="N264" s="13" t="str"/>
      <x:c r="O264" s="13" t="str"/>
      <x:c r="P264" s="13" t="str"/>
      <x:c r="Q264" s="13" t="str"/>
      <x:c r="R264" s="13" t="str"/>
      <x:c r="S264" s="13" t="str"/>
      <x:c r="T264" s="14" t="str"/>
      <x:c r="U264" s="9" t="str">
        <x:f>IF(AND(Q264="AGREED",P264="LABEL_ONLY",OR(O264="PASS",O264="FAIL"),R264&lt;&gt;"",S264&lt;&gt;"",T264&lt;&gt;""),O264,G264)</x:f>
        <x:v>FAIL</x:v>
      </x:c>
      <x:c r="V264" s="9" t="str">
        <x:f>IF(Q264&lt;&gt;"AGREED","",IF(P264="LABEL_ONLY",IF(AND(Q264="AGREED",P264="LABEL_ONLY",OR(O264="PASS",O264="FAIL"),R264&lt;&gt;"",S264&lt;&gt;"",T264&lt;&gt;""),"LABEL_APPLIED","INCOMPLETE_DECISION"),"RERUN_REQUIRED"))</x:f>
      </x:c>
    </x:row>
    <x:row r="265" ht="30" customHeight="1">
      <x:c r="A265" s="9" t="str">
        <x:v>I2-048-H-F014</x:v>
      </x:c>
      <x:c r="B265" s="9" t="str">
        <x:v>I2-048</x:v>
      </x:c>
      <x:c r="C265" s="9" t="str">
        <x:v>BATCH_14</x:v>
      </x:c>
      <x:c r="D265" s="9" t="str">
        <x:v>I2</x:v>
      </x:c>
      <x:c r="E265" s="9" t="n">
        <x:v>0</x:v>
      </x:c>
      <x:c r="F265" s="9" t="str">
        <x:v>I2.12.1 / I2.12.4 Table 8</x:v>
      </x:c>
      <x:c r="G265" s="9" t="str">
        <x:v>FAIL</x:v>
      </x:c>
      <x:c r="H265" s="11" t="str">
        <x:v>NOT_APPLICABLE Table-8 combination incorrectly carries a required grade result.</x:v>
      </x:c>
      <x:c r="I265" s="10" t="str">
        <x:v>rdf/I2/I2-048/I2-048-H-F014.ttl</x:v>
      </x:c>
      <x:c r="J265" s="10" t="str">
        <x:v>6a952fe1ec181e616cf8238369a18e507cd9481a01cfb7b5a4d5c5762187f122</x:v>
      </x:c>
      <x:c r="K265" s="13" t="str">
        <x:v>NOT_REVIEWED</x:v>
      </x:c>
      <x:c r="L265" s="13" t="str"/>
      <x:c r="M265" s="13" t="str"/>
      <x:c r="N265" s="13" t="str"/>
      <x:c r="O265" s="13" t="str"/>
      <x:c r="P265" s="13" t="str"/>
      <x:c r="Q265" s="13" t="str"/>
      <x:c r="R265" s="13" t="str"/>
      <x:c r="S265" s="13" t="str"/>
      <x:c r="T265" s="14" t="str"/>
      <x:c r="U265" s="9" t="str">
        <x:f>IF(AND(Q265="AGREED",P265="LABEL_ONLY",OR(O265="PASS",O265="FAIL"),R265&lt;&gt;"",S265&lt;&gt;"",T265&lt;&gt;""),O265,G265)</x:f>
        <x:v>FAIL</x:v>
      </x:c>
      <x:c r="V265" s="9" t="str">
        <x:f>IF(Q265&lt;&gt;"AGREED","",IF(P265="LABEL_ONLY",IF(AND(Q265="AGREED",P265="LABEL_ONLY",OR(O265="PASS",O265="FAIL"),R265&lt;&gt;"",S265&lt;&gt;"",T265&lt;&gt;""),"LABEL_APPLIED","INCOMPLETE_DECISION"),"RERUN_REQUIRED"))</x:f>
      </x:c>
    </x:row>
    <x:row r="266" ht="30" customHeight="1">
      <x:c r="A266" s="9" t="str">
        <x:v>I2-048-H-F015</x:v>
      </x:c>
      <x:c r="B266" s="9" t="str">
        <x:v>I2-048</x:v>
      </x:c>
      <x:c r="C266" s="9" t="str">
        <x:v>BATCH_14</x:v>
      </x:c>
      <x:c r="D266" s="9" t="str">
        <x:v>I2</x:v>
      </x:c>
      <x:c r="E266" s="9" t="n">
        <x:v>1</x:v>
      </x:c>
      <x:c r="F266" s="9" t="str">
        <x:v>I2.12.1 / I2.12.4 Table 8</x:v>
      </x:c>
      <x:c r="G266" s="9" t="str">
        <x:v>FAIL</x:v>
      </x:c>
      <x:c r="H266" s="11" t="str">
        <x:v>tableReference violates exact-cardinality by carrying two values.</x:v>
      </x:c>
      <x:c r="I266" s="10" t="str">
        <x:v>rdf/I2/I2-048/I2-048-H-F015.ttl</x:v>
      </x:c>
      <x:c r="J266" s="10" t="str">
        <x:v>42467319384c1c6c80a295d8653d978f56af0e3813be1edc706645ede4c38dd6</x:v>
      </x:c>
      <x:c r="K266" s="13" t="str">
        <x:v>NOT_REVIEWED</x:v>
      </x:c>
      <x:c r="L266" s="13" t="str"/>
      <x:c r="M266" s="13" t="str"/>
      <x:c r="N266" s="13" t="str"/>
      <x:c r="O266" s="13" t="str"/>
      <x:c r="P266" s="13" t="str"/>
      <x:c r="Q266" s="13" t="str"/>
      <x:c r="R266" s="13" t="str"/>
      <x:c r="S266" s="13" t="str"/>
      <x:c r="T266" s="14" t="str"/>
      <x:c r="U266" s="9" t="str">
        <x:f>IF(AND(Q266="AGREED",P266="LABEL_ONLY",OR(O266="PASS",O266="FAIL"),R266&lt;&gt;"",S266&lt;&gt;"",T266&lt;&gt;""),O266,G266)</x:f>
        <x:v>FAIL</x:v>
      </x:c>
      <x:c r="V266" s="9" t="str">
        <x:f>IF(Q266&lt;&gt;"AGREED","",IF(P266="LABEL_ONLY",IF(AND(Q266="AGREED",P266="LABEL_ONLY",OR(O266="PASS",O266="FAIL"),R266&lt;&gt;"",S266&lt;&gt;"",T266&lt;&gt;""),"LABEL_APPLIED","INCOMPLETE_DECISION"),"RERUN_REQUIRED"))</x:f>
      </x:c>
    </x:row>
    <x:row r="267" ht="30" customHeight="1">
      <x:c r="A267" s="9" t="str">
        <x:v>I2-048-H-PH01</x:v>
      </x:c>
      <x:c r="B267" s="9" t="str">
        <x:v>I2-048</x:v>
      </x:c>
      <x:c r="C267" s="9" t="str">
        <x:v>BATCH_14</x:v>
      </x:c>
      <x:c r="D267" s="9" t="str">
        <x:v>I2</x:v>
      </x:c>
      <x:c r="E267" s="9" t="n">
        <x:v>0</x:v>
      </x:c>
      <x:c r="F267" s="9" t="str">
        <x:v>I2.12.1 / I2.12.4 Table 8</x:v>
      </x:c>
      <x:c r="G267" s="9" t="str">
        <x:v>PASS</x:v>
      </x:c>
      <x:c r="H267" s="11" t="str">
        <x:v>A higher normal-strength grade in the same family satisfies a required grade D.</x:v>
      </x:c>
      <x:c r="I267" s="10" t="str">
        <x:v>rdf/I2/I2-048/I2-048-H-PH01.ttl</x:v>
      </x:c>
      <x:c r="J267" s="10" t="str">
        <x:v>e5f2fbb0408386365c477d405261d22c9799287c220daa36391baf5ac0d17fd1</x:v>
      </x:c>
      <x:c r="K267" s="13" t="str">
        <x:v>NOT_REVIEWED</x:v>
      </x:c>
      <x:c r="L267" s="13" t="str"/>
      <x:c r="M267" s="13" t="str"/>
      <x:c r="N267" s="13" t="str"/>
      <x:c r="O267" s="13" t="str"/>
      <x:c r="P267" s="13" t="str"/>
      <x:c r="Q267" s="13" t="str"/>
      <x:c r="R267" s="13" t="str"/>
      <x:c r="S267" s="13" t="str"/>
      <x:c r="T267" s="14" t="str"/>
      <x:c r="U267" s="9" t="str">
        <x:f>IF(AND(Q267="AGREED",P267="LABEL_ONLY",OR(O267="PASS",O267="FAIL"),R267&lt;&gt;"",S267&lt;&gt;"",T267&lt;&gt;""),O267,G267)</x:f>
        <x:v>PASS</x:v>
      </x:c>
      <x:c r="V267" s="9" t="str">
        <x:f>IF(Q267&lt;&gt;"AGREED","",IF(P267="LABEL_ONLY",IF(AND(Q267="AGREED",P267="LABEL_ONLY",OR(O267="PASS",O267="FAIL"),R267&lt;&gt;"",S267&lt;&gt;"",T267&lt;&gt;""),"LABEL_APPLIED","INCOMPLETE_DECISION"),"RERUN_REQUIRED"))</x:f>
      </x:c>
    </x:row>
    <x:row r="268" ht="30" customHeight="1">
      <x:c r="A268" s="9" t="str">
        <x:v>I2-048-H-PH02</x:v>
      </x:c>
      <x:c r="B268" s="9" t="str">
        <x:v>I2-048</x:v>
      </x:c>
      <x:c r="C268" s="9" t="str">
        <x:v>BATCH_14</x:v>
      </x:c>
      <x:c r="D268" s="9" t="str">
        <x:v>I2</x:v>
      </x:c>
      <x:c r="E268" s="9" t="n">
        <x:v>0</x:v>
      </x:c>
      <x:c r="F268" s="9" t="str">
        <x:v>I2.12.1 / I2.12.4 Table 8</x:v>
      </x:c>
      <x:c r="G268" s="9" t="str">
        <x:v>PASS</x:v>
      </x:c>
      <x:c r="H268" s="11" t="str">
        <x:v>A higher high-tensile grade in the same family satisfies a required grade DH.</x:v>
      </x:c>
      <x:c r="I268" s="10" t="str">
        <x:v>rdf/I2/I2-048/I2-048-H-PH02.ttl</x:v>
      </x:c>
      <x:c r="J268" s="10" t="str">
        <x:v>e4e9ab3c7d4a5c23fd1bf4f45e5bbeeaa14a819ef6951dc7795e7cbc4bbde103</x:v>
      </x:c>
      <x:c r="K268" s="13" t="str">
        <x:v>NOT_REVIEWED</x:v>
      </x:c>
      <x:c r="L268" s="13" t="str"/>
      <x:c r="M268" s="13" t="str"/>
      <x:c r="N268" s="13" t="str"/>
      <x:c r="O268" s="13" t="str"/>
      <x:c r="P268" s="13" t="str"/>
      <x:c r="Q268" s="13" t="str"/>
      <x:c r="R268" s="13" t="str"/>
      <x:c r="S268" s="13" t="str"/>
      <x:c r="T268" s="14" t="str"/>
      <x:c r="U268" s="9" t="str">
        <x:f>IF(AND(Q268="AGREED",P268="LABEL_ONLY",OR(O268="PASS",O268="FAIL"),R268&lt;&gt;"",S268&lt;&gt;"",T268&lt;&gt;""),O268,G268)</x:f>
        <x:v>PASS</x:v>
      </x:c>
      <x:c r="V268" s="9" t="str">
        <x:f>IF(Q268&lt;&gt;"AGREED","",IF(P268="LABEL_ONLY",IF(AND(Q268="AGREED",P268="LABEL_ONLY",OR(O268="PASS",O268="FAIL"),R268&lt;&gt;"",S268&lt;&gt;"",T268&lt;&gt;""),"LABEL_APPLIED","INCOMPLETE_DECISION"),"RERUN_REQUIRED"))</x:f>
      </x:c>
    </x:row>
    <x:row r="269" ht="30" customHeight="1">
      <x:c r="A269" s="9" t="str">
        <x:v>I2-048-H-PZERO</x:v>
      </x:c>
      <x:c r="B269" s="9" t="str">
        <x:v>I2-048</x:v>
      </x:c>
      <x:c r="C269" s="9" t="str">
        <x:v>BATCH_14</x:v>
      </x:c>
      <x:c r="D269" s="9" t="str">
        <x:v>I2</x:v>
      </x:c>
      <x:c r="E269" s="9" t="n">
        <x:v>0</x:v>
      </x:c>
      <x:c r="F269" s="9" t="str">
        <x:v>I2.12.1 / I2.12.4 Table 8</x:v>
      </x:c>
      <x:c r="G269" s="9" t="str">
        <x:v>PASS</x:v>
      </x:c>
      <x:c r="H269" s="11" t="str">
        <x:v>Frozen R13 validates every represented steel-grade case but does not impose top-level case existence.</x:v>
      </x:c>
      <x:c r="I269" s="10" t="str">
        <x:v>rdf/I2/I2-048/I2-048-H-PZERO.ttl</x:v>
      </x:c>
      <x:c r="J269" s="10" t="str">
        <x:v>677e2ecb8c90b8a28ddc50f99c4e0457439ab40638664d3450cb91b84d2d2ee3</x:v>
      </x:c>
      <x:c r="K269" s="13" t="str">
        <x:v>NOT_REVIEWED</x:v>
      </x:c>
      <x:c r="L269" s="13" t="str"/>
      <x:c r="M269" s="13" t="str"/>
      <x:c r="N269" s="13" t="str"/>
      <x:c r="O269" s="13" t="str"/>
      <x:c r="P269" s="13" t="str"/>
      <x:c r="Q269" s="13" t="str"/>
      <x:c r="R269" s="13" t="str"/>
      <x:c r="S269" s="13" t="str"/>
      <x:c r="T269" s="14" t="str"/>
      <x:c r="U269" s="9" t="str">
        <x:f>IF(AND(Q269="AGREED",P269="LABEL_ONLY",OR(O269="PASS",O269="FAIL"),R269&lt;&gt;"",S269&lt;&gt;"",T269&lt;&gt;""),O269,G269)</x:f>
        <x:v>PASS</x:v>
      </x:c>
      <x:c r="V269" s="9" t="str">
        <x:f>IF(Q269&lt;&gt;"AGREED","",IF(P269="LABEL_ONLY",IF(AND(Q269="AGREED",P269="LABEL_ONLY",OR(O269="PASS",O269="FAIL"),R269&lt;&gt;"",S269&lt;&gt;"",T269&lt;&gt;""),"LABEL_APPLIED","INCOMPLETE_DECISION"),"RERUN_REQUIRED"))</x:f>
      </x:c>
    </x:row>
    <x:row r="270" ht="30" customHeight="1">
      <x:c r="A270" s="9" t="str">
        <x:v>I2-048-H-T001</x:v>
      </x:c>
      <x:c r="B270" s="9" t="str">
        <x:v>I2-048</x:v>
      </x:c>
      <x:c r="C270" s="9" t="str">
        <x:v>BATCH_14</x:v>
      </x:c>
      <x:c r="D270" s="9" t="str">
        <x:v>I2</x:v>
      </x:c>
      <x:c r="E270" s="9" t="n">
        <x:v>0</x:v>
      </x:c>
      <x:c r="F270" s="9" t="str">
        <x:v>I2.12.1 / I2.12.4 Table 8</x:v>
      </x:c>
      <x:c r="G270" s="9" t="str">
        <x:v>PASS</x:v>
      </x:c>
      <x:c r="H270" s="11" t="str">
        <x:v>Exact IACS Table 8 cell 1/126: t=5.0 mm, PC1, steelMaterialClassOne, normalStrengthSteelCategory selects steelGradeB and actual grade equals the requirement.</x:v>
      </x:c>
      <x:c r="I270" s="10" t="str">
        <x:v>rdf/I2/I2-048/I2-048-H-T001.ttl</x:v>
      </x:c>
      <x:c r="J270" s="10" t="str">
        <x:v>89aaee5e13bc6896f1729103b77e32af62833805e49a02ebc168fe011ab3b7b2</x:v>
      </x:c>
      <x:c r="K270" s="13" t="str">
        <x:v>NOT_REVIEWED</x:v>
      </x:c>
      <x:c r="L270" s="13" t="str"/>
      <x:c r="M270" s="13" t="str"/>
      <x:c r="N270" s="13" t="str"/>
      <x:c r="O270" s="13" t="str"/>
      <x:c r="P270" s="13" t="str"/>
      <x:c r="Q270" s="13" t="str"/>
      <x:c r="R270" s="13" t="str"/>
      <x:c r="S270" s="13" t="str"/>
      <x:c r="T270" s="14" t="str"/>
      <x:c r="U270" s="9" t="str">
        <x:f>IF(AND(Q270="AGREED",P270="LABEL_ONLY",OR(O270="PASS",O270="FAIL"),R270&lt;&gt;"",S270&lt;&gt;"",T270&lt;&gt;""),O270,G270)</x:f>
        <x:v>PASS</x:v>
      </x:c>
      <x:c r="V270" s="9" t="str">
        <x:f>IF(Q270&lt;&gt;"AGREED","",IF(P270="LABEL_ONLY",IF(AND(Q270="AGREED",P270="LABEL_ONLY",OR(O270="PASS",O270="FAIL"),R270&lt;&gt;"",S270&lt;&gt;"",T270&lt;&gt;""),"LABEL_APPLIED","INCOMPLETE_DECISION"),"RERUN_REQUIRED"))</x:f>
      </x:c>
    </x:row>
    <x:row r="271" ht="30" customHeight="1">
      <x:c r="A271" s="9" t="str">
        <x:v>I2-048-H-T002</x:v>
      </x:c>
      <x:c r="B271" s="9" t="str">
        <x:v>I2-048</x:v>
      </x:c>
      <x:c r="C271" s="9" t="str">
        <x:v>BATCH_14</x:v>
      </x:c>
      <x:c r="D271" s="9" t="str">
        <x:v>I2</x:v>
      </x:c>
      <x:c r="E271" s="9" t="n">
        <x:v>0</x:v>
      </x:c>
      <x:c r="F271" s="9" t="str">
        <x:v>I2.12.1 / I2.12.4 Table 8</x:v>
      </x:c>
      <x:c r="G271" s="9" t="str">
        <x:v>PASS</x:v>
      </x:c>
      <x:c r="H271" s="11" t="str">
        <x:v>Exact IACS Table 8 cell 2/126: t=5.0 mm, PC2, steelMaterialClassOne, highTensileSteelCategory selects steelGradeAh and actual grade equals the requirement.</x:v>
      </x:c>
      <x:c r="I271" s="10" t="str">
        <x:v>rdf/I2/I2-048/I2-048-H-T002.ttl</x:v>
      </x:c>
      <x:c r="J271" s="10" t="str">
        <x:v>da0d5db85a77797bef9f820f6cbb855fb246edcf2c4cb240fa3522b135b7f577</x:v>
      </x:c>
      <x:c r="K271" s="13" t="str">
        <x:v>NOT_REVIEWED</x:v>
      </x:c>
      <x:c r="L271" s="13" t="str"/>
      <x:c r="M271" s="13" t="str"/>
      <x:c r="N271" s="13" t="str"/>
      <x:c r="O271" s="13" t="str"/>
      <x:c r="P271" s="13" t="str"/>
      <x:c r="Q271" s="13" t="str"/>
      <x:c r="R271" s="13" t="str"/>
      <x:c r="S271" s="13" t="str"/>
      <x:c r="T271" s="14" t="str"/>
      <x:c r="U271" s="9" t="str">
        <x:f>IF(AND(Q271="AGREED",P271="LABEL_ONLY",OR(O271="PASS",O271="FAIL"),R271&lt;&gt;"",S271&lt;&gt;"",T271&lt;&gt;""),O271,G271)</x:f>
        <x:v>PASS</x:v>
      </x:c>
      <x:c r="V271" s="9" t="str">
        <x:f>IF(Q271&lt;&gt;"AGREED","",IF(P271="LABEL_ONLY",IF(AND(Q271="AGREED",P271="LABEL_ONLY",OR(O271="PASS",O271="FAIL"),R271&lt;&gt;"",S271&lt;&gt;"",T271&lt;&gt;""),"LABEL_APPLIED","INCOMPLETE_DECISION"),"RERUN_REQUIRED"))</x:f>
      </x:c>
    </x:row>
    <x:row r="272" ht="30" customHeight="1">
      <x:c r="A272" s="9" t="str">
        <x:v>I2-048-H-T003</x:v>
      </x:c>
      <x:c r="B272" s="9" t="str">
        <x:v>I2-048</x:v>
      </x:c>
      <x:c r="C272" s="9" t="str">
        <x:v>BATCH_14</x:v>
      </x:c>
      <x:c r="D272" s="9" t="str">
        <x:v>I2</x:v>
      </x:c>
      <x:c r="E272" s="9" t="n">
        <x:v>0</x:v>
      </x:c>
      <x:c r="F272" s="9" t="str">
        <x:v>I2.12.1 / I2.12.4 Table 8</x:v>
      </x:c>
      <x:c r="G272" s="9" t="str">
        <x:v>PASS</x:v>
      </x:c>
      <x:c r="H272" s="11" t="str">
        <x:v>Exact IACS Table 8 cell 3/126: t=5.0 mm, PC6, steelMaterialClassOne, normalStrengthSteelCategory selects steelGradeB and actual grade equals the requirement.</x:v>
      </x:c>
      <x:c r="I272" s="10" t="str">
        <x:v>rdf/I2/I2-048/I2-048-H-T003.ttl</x:v>
      </x:c>
      <x:c r="J272" s="10" t="str">
        <x:v>20f49a86e0d9e0bb70d4c8c619d89819bc9c91f61a3b7170330af974154bef9c</x:v>
      </x:c>
      <x:c r="K272" s="13" t="str">
        <x:v>NOT_REVIEWED</x:v>
      </x:c>
      <x:c r="L272" s="13" t="str"/>
      <x:c r="M272" s="13" t="str"/>
      <x:c r="N272" s="13" t="str"/>
      <x:c r="O272" s="13" t="str"/>
      <x:c r="P272" s="13" t="str"/>
      <x:c r="Q272" s="13" t="str"/>
      <x:c r="R272" s="13" t="str"/>
      <x:c r="S272" s="13" t="str"/>
      <x:c r="T272" s="14" t="str"/>
      <x:c r="U272" s="9" t="str">
        <x:f>IF(AND(Q272="AGREED",P272="LABEL_ONLY",OR(O272="PASS",O272="FAIL"),R272&lt;&gt;"",S272&lt;&gt;"",T272&lt;&gt;""),O272,G272)</x:f>
        <x:v>PASS</x:v>
      </x:c>
      <x:c r="V272" s="9" t="str">
        <x:f>IF(Q272&lt;&gt;"AGREED","",IF(P272="LABEL_ONLY",IF(AND(Q272="AGREED",P272="LABEL_ONLY",OR(O272="PASS",O272="FAIL"),R272&lt;&gt;"",S272&lt;&gt;"",T272&lt;&gt;""),"LABEL_APPLIED","INCOMPLETE_DECISION"),"RERUN_REQUIRED"))</x:f>
      </x:c>
    </x:row>
    <x:row r="273" ht="30" customHeight="1">
      <x:c r="A273" s="9" t="str">
        <x:v>I2-048-H-T004</x:v>
      </x:c>
      <x:c r="B273" s="9" t="str">
        <x:v>I2-048</x:v>
      </x:c>
      <x:c r="C273" s="9" t="str">
        <x:v>BATCH_14</x:v>
      </x:c>
      <x:c r="D273" s="9" t="str">
        <x:v>I2</x:v>
      </x:c>
      <x:c r="E273" s="9" t="n">
        <x:v>0</x:v>
      </x:c>
      <x:c r="F273" s="9" t="str">
        <x:v>I2.12.1 / I2.12.4 Table 8</x:v>
      </x:c>
      <x:c r="G273" s="9" t="str">
        <x:v>PASS</x:v>
      </x:c>
      <x:c r="H273" s="11" t="str">
        <x:v>Exact IACS Table 8 cell 4/126: t=5.0 mm, PC7, steelMaterialClassOne, highTensileSteelCategory selects steelGradeAh and actual grade equals the requirement.</x:v>
      </x:c>
      <x:c r="I273" s="10" t="str">
        <x:v>rdf/I2/I2-048/I2-048-H-T004.ttl</x:v>
      </x:c>
      <x:c r="J273" s="10" t="str">
        <x:v>9df5cf28acbaa486f00c6630412ee6c02265cb5eb09654438459a690a2898813</x:v>
      </x:c>
      <x:c r="K273" s="13" t="str">
        <x:v>NOT_REVIEWED</x:v>
      </x:c>
      <x:c r="L273" s="13" t="str"/>
      <x:c r="M273" s="13" t="str"/>
      <x:c r="N273" s="13" t="str"/>
      <x:c r="O273" s="13" t="str"/>
      <x:c r="P273" s="13" t="str"/>
      <x:c r="Q273" s="13" t="str"/>
      <x:c r="R273" s="13" t="str"/>
      <x:c r="S273" s="13" t="str"/>
      <x:c r="T273" s="14" t="str"/>
      <x:c r="U273" s="9" t="str">
        <x:f>IF(AND(Q273="AGREED",P273="LABEL_ONLY",OR(O273="PASS",O273="FAIL"),R273&lt;&gt;"",S273&lt;&gt;"",T273&lt;&gt;""),O273,G273)</x:f>
        <x:v>PASS</x:v>
      </x:c>
      <x:c r="V273" s="9" t="str">
        <x:f>IF(Q273&lt;&gt;"AGREED","",IF(P273="LABEL_ONLY",IF(AND(Q273="AGREED",P273="LABEL_ONLY",OR(O273="PASS",O273="FAIL"),R273&lt;&gt;"",S273&lt;&gt;"",T273&lt;&gt;""),"LABEL_APPLIED","INCOMPLETE_DECISION"),"RERUN_REQUIRED"))</x:f>
      </x:c>
    </x:row>
    <x:row r="274" ht="30" customHeight="1">
      <x:c r="A274" s="9" t="str">
        <x:v>I2-048-H-T005</x:v>
      </x:c>
      <x:c r="B274" s="9" t="str">
        <x:v>I2-048</x:v>
      </x:c>
      <x:c r="C274" s="9" t="str">
        <x:v>BATCH_14</x:v>
      </x:c>
      <x:c r="D274" s="9" t="str">
        <x:v>I2</x:v>
      </x:c>
      <x:c r="E274" s="9" t="n">
        <x:v>0</x:v>
      </x:c>
      <x:c r="F274" s="9" t="str">
        <x:v>I2.12.1 / I2.12.4 Table 8</x:v>
      </x:c>
      <x:c r="G274" s="9" t="str">
        <x:v>PASS</x:v>
      </x:c>
      <x:c r="H274" s="11" t="str">
        <x:v>Exact IACS Table 8 cell 5/126: t=5.0 mm, PC5, steelMaterialClassTwo, normalStrengthSteelCategory selects steelGradeB and actual grade equals the requirement.</x:v>
      </x:c>
      <x:c r="I274" s="10" t="str">
        <x:v>rdf/I2/I2-048/I2-048-H-T005.ttl</x:v>
      </x:c>
      <x:c r="J274" s="10" t="str">
        <x:v>6662a77e930ee21b3f2f83c77ab1d1d135d0a8764865ab34148956217f9b1f60</x:v>
      </x:c>
      <x:c r="K274" s="13" t="str">
        <x:v>NOT_REVIEWED</x:v>
      </x:c>
      <x:c r="L274" s="13" t="str"/>
      <x:c r="M274" s="13" t="str"/>
      <x:c r="N274" s="13" t="str"/>
      <x:c r="O274" s="13" t="str"/>
      <x:c r="P274" s="13" t="str"/>
      <x:c r="Q274" s="13" t="str"/>
      <x:c r="R274" s="13" t="str"/>
      <x:c r="S274" s="13" t="str"/>
      <x:c r="T274" s="14" t="str"/>
      <x:c r="U274" s="9" t="str">
        <x:f>IF(AND(Q274="AGREED",P274="LABEL_ONLY",OR(O274="PASS",O274="FAIL"),R274&lt;&gt;"",S274&lt;&gt;"",T274&lt;&gt;""),O274,G274)</x:f>
        <x:v>PASS</x:v>
      </x:c>
      <x:c r="V274" s="9" t="str">
        <x:f>IF(Q274&lt;&gt;"AGREED","",IF(P274="LABEL_ONLY",IF(AND(Q274="AGREED",P274="LABEL_ONLY",OR(O274="PASS",O274="FAIL"),R274&lt;&gt;"",S274&lt;&gt;"",T274&lt;&gt;""),"LABEL_APPLIED","INCOMPLETE_DECISION"),"RERUN_REQUIRED"))</x:f>
      </x:c>
    </x:row>
    <x:row r="275" ht="30" customHeight="1">
      <x:c r="A275" s="9" t="str">
        <x:v>I2-048-H-T006</x:v>
      </x:c>
      <x:c r="B275" s="9" t="str">
        <x:v>I2-048</x:v>
      </x:c>
      <x:c r="C275" s="9" t="str">
        <x:v>BATCH_14</x:v>
      </x:c>
      <x:c r="D275" s="9" t="str">
        <x:v>I2</x:v>
      </x:c>
      <x:c r="E275" s="9" t="n">
        <x:v>0</x:v>
      </x:c>
      <x:c r="F275" s="9" t="str">
        <x:v>I2.12.1 / I2.12.4 Table 8</x:v>
      </x:c>
      <x:c r="G275" s="9" t="str">
        <x:v>PASS</x:v>
      </x:c>
      <x:c r="H275" s="11" t="str">
        <x:v>Exact IACS Table 8 cell 6/126: t=5.0 mm, PC1, steelMaterialClassTwo, highTensileSteelCategory selects steelGradeAh and actual grade equals the requirement.</x:v>
      </x:c>
      <x:c r="I275" s="10" t="str">
        <x:v>rdf/I2/I2-048/I2-048-H-T006.ttl</x:v>
      </x:c>
      <x:c r="J275" s="10" t="str">
        <x:v>df80187338786695474a5136d010aa167abe872813df38fbe8a804684ed85e55</x:v>
      </x:c>
      <x:c r="K275" s="13" t="str">
        <x:v>NOT_REVIEWED</x:v>
      </x:c>
      <x:c r="L275" s="13" t="str"/>
      <x:c r="M275" s="13" t="str"/>
      <x:c r="N275" s="13" t="str"/>
      <x:c r="O275" s="13" t="str"/>
      <x:c r="P275" s="13" t="str"/>
      <x:c r="Q275" s="13" t="str"/>
      <x:c r="R275" s="13" t="str"/>
      <x:c r="S275" s="13" t="str"/>
      <x:c r="T275" s="14" t="str"/>
      <x:c r="U275" s="9" t="str">
        <x:f>IF(AND(Q275="AGREED",P275="LABEL_ONLY",OR(O275="PASS",O275="FAIL"),R275&lt;&gt;"",S275&lt;&gt;"",T275&lt;&gt;""),O275,G275)</x:f>
        <x:v>PASS</x:v>
      </x:c>
      <x:c r="V275" s="9" t="str">
        <x:f>IF(Q275&lt;&gt;"AGREED","",IF(P275="LABEL_ONLY",IF(AND(Q275="AGREED",P275="LABEL_ONLY",OR(O275="PASS",O275="FAIL"),R275&lt;&gt;"",S275&lt;&gt;"",T275&lt;&gt;""),"LABEL_APPLIED","INCOMPLETE_DECISION"),"RERUN_REQUIRED"))</x:f>
      </x:c>
    </x:row>
    <x:row r="276" ht="30" customHeight="1">
      <x:c r="A276" s="9" t="str">
        <x:v>I2-048-H-T007</x:v>
      </x:c>
      <x:c r="B276" s="9" t="str">
        <x:v>I2-048</x:v>
      </x:c>
      <x:c r="C276" s="9" t="str">
        <x:v>BATCH_14</x:v>
      </x:c>
      <x:c r="D276" s="9" t="str">
        <x:v>I2</x:v>
      </x:c>
      <x:c r="E276" s="9" t="n">
        <x:v>0</x:v>
      </x:c>
      <x:c r="F276" s="9" t="str">
        <x:v>I2.12.1 / I2.12.4 Table 8</x:v>
      </x:c>
      <x:c r="G276" s="9" t="str">
        <x:v>PASS</x:v>
      </x:c>
      <x:c r="H276" s="11" t="str">
        <x:v>Exact IACS Table 8 cell 7/126: t=5.0 mm, PC6, steelMaterialClassTwo, normalStrengthSteelCategory selects steelGradeB and actual grade equals the requirement.</x:v>
      </x:c>
      <x:c r="I276" s="10" t="str">
        <x:v>rdf/I2/I2-048/I2-048-H-T007.ttl</x:v>
      </x:c>
      <x:c r="J276" s="10" t="str">
        <x:v>c9175323f5b1f1dd574aee3a365995bdd7e312971c4d33594d69cfd525a285a7</x:v>
      </x:c>
      <x:c r="K276" s="13" t="str">
        <x:v>NOT_REVIEWED</x:v>
      </x:c>
      <x:c r="L276" s="13" t="str"/>
      <x:c r="M276" s="13" t="str"/>
      <x:c r="N276" s="13" t="str"/>
      <x:c r="O276" s="13" t="str"/>
      <x:c r="P276" s="13" t="str"/>
      <x:c r="Q276" s="13" t="str"/>
      <x:c r="R276" s="13" t="str"/>
      <x:c r="S276" s="13" t="str"/>
      <x:c r="T276" s="14" t="str"/>
      <x:c r="U276" s="9" t="str">
        <x:f>IF(AND(Q276="AGREED",P276="LABEL_ONLY",OR(O276="PASS",O276="FAIL"),R276&lt;&gt;"",S276&lt;&gt;"",T276&lt;&gt;""),O276,G276)</x:f>
        <x:v>PASS</x:v>
      </x:c>
      <x:c r="V276" s="9" t="str">
        <x:f>IF(Q276&lt;&gt;"AGREED","",IF(P276="LABEL_ONLY",IF(AND(Q276="AGREED",P276="LABEL_ONLY",OR(O276="PASS",O276="FAIL"),R276&lt;&gt;"",S276&lt;&gt;"",T276&lt;&gt;""),"LABEL_APPLIED","INCOMPLETE_DECISION"),"RERUN_REQUIRED"))</x:f>
      </x:c>
    </x:row>
    <x:row r="277" ht="30" customHeight="1">
      <x:c r="A277" s="9" t="str">
        <x:v>I2-048-H-T008</x:v>
      </x:c>
      <x:c r="B277" s="9" t="str">
        <x:v>I2-048</x:v>
      </x:c>
      <x:c r="C277" s="9" t="str">
        <x:v>BATCH_14</x:v>
      </x:c>
      <x:c r="D277" s="9" t="str">
        <x:v>I2</x:v>
      </x:c>
      <x:c r="E277" s="9" t="n">
        <x:v>0</x:v>
      </x:c>
      <x:c r="F277" s="9" t="str">
        <x:v>I2.12.1 / I2.12.4 Table 8</x:v>
      </x:c>
      <x:c r="G277" s="9" t="str">
        <x:v>PASS</x:v>
      </x:c>
      <x:c r="H277" s="11" t="str">
        <x:v>Exact IACS Table 8 cell 8/126: t=5.0 mm, PC7, steelMaterialClassTwo, highTensileSteelCategory selects steelGradeAh and actual grade equals the requirement.</x:v>
      </x:c>
      <x:c r="I277" s="10" t="str">
        <x:v>rdf/I2/I2-048/I2-048-H-T008.ttl</x:v>
      </x:c>
      <x:c r="J277" s="10" t="str">
        <x:v>854c248e94e304f4031745a3b430adf5ce5a5235f2c941876155c3972d3ec0f3</x:v>
      </x:c>
      <x:c r="K277" s="13" t="str">
        <x:v>NOT_REVIEWED</x:v>
      </x:c>
      <x:c r="L277" s="13" t="str"/>
      <x:c r="M277" s="13" t="str"/>
      <x:c r="N277" s="13" t="str"/>
      <x:c r="O277" s="13" t="str"/>
      <x:c r="P277" s="13" t="str"/>
      <x:c r="Q277" s="13" t="str"/>
      <x:c r="R277" s="13" t="str"/>
      <x:c r="S277" s="13" t="str"/>
      <x:c r="T277" s="14" t="str"/>
      <x:c r="U277" s="9" t="str">
        <x:f>IF(AND(Q277="AGREED",P277="LABEL_ONLY",OR(O277="PASS",O277="FAIL"),R277&lt;&gt;"",S277&lt;&gt;"",T277&lt;&gt;""),O277,G277)</x:f>
        <x:v>PASS</x:v>
      </x:c>
      <x:c r="V277" s="9" t="str">
        <x:f>IF(Q277&lt;&gt;"AGREED","",IF(P277="LABEL_ONLY",IF(AND(Q277="AGREED",P277="LABEL_ONLY",OR(O277="PASS",O277="FAIL"),R277&lt;&gt;"",S277&lt;&gt;"",T277&lt;&gt;""),"LABEL_APPLIED","INCOMPLETE_DECISION"),"RERUN_REQUIRED"))</x:f>
      </x:c>
    </x:row>
    <x:row r="278" ht="30" customHeight="1">
      <x:c r="A278" s="9" t="str">
        <x:v>I2-048-H-T009</x:v>
      </x:c>
      <x:c r="B278" s="9" t="str">
        <x:v>I2-048</x:v>
      </x:c>
      <x:c r="C278" s="9" t="str">
        <x:v>BATCH_14</x:v>
      </x:c>
      <x:c r="D278" s="9" t="str">
        <x:v>I2</x:v>
      </x:c>
      <x:c r="E278" s="9" t="n">
        <x:v>0</x:v>
      </x:c>
      <x:c r="F278" s="9" t="str">
        <x:v>I2.12.1 / I2.12.4 Table 8</x:v>
      </x:c>
      <x:c r="G278" s="9" t="str">
        <x:v>PASS</x:v>
      </x:c>
      <x:c r="H278" s="11" t="str">
        <x:v>Exact IACS Table 8 cell 9/126: t=5.0 mm, PC3, steelMaterialClassThree, normalStrengthSteelCategory selects steelGradeE and actual grade equals the requirement.</x:v>
      </x:c>
      <x:c r="I278" s="10" t="str">
        <x:v>rdf/I2/I2-048/I2-048-H-T009.ttl</x:v>
      </x:c>
      <x:c r="J278" s="10" t="str">
        <x:v>c08de797df4f541f084d7fb914bcefc8d7d3f04c4c178f1649583e5ffb12dcd9</x:v>
      </x:c>
      <x:c r="K278" s="13" t="str">
        <x:v>NOT_REVIEWED</x:v>
      </x:c>
      <x:c r="L278" s="13" t="str"/>
      <x:c r="M278" s="13" t="str"/>
      <x:c r="N278" s="13" t="str"/>
      <x:c r="O278" s="13" t="str"/>
      <x:c r="P278" s="13" t="str"/>
      <x:c r="Q278" s="13" t="str"/>
      <x:c r="R278" s="13" t="str"/>
      <x:c r="S278" s="13" t="str"/>
      <x:c r="T278" s="14" t="str"/>
      <x:c r="U278" s="9" t="str">
        <x:f>IF(AND(Q278="AGREED",P278="LABEL_ONLY",OR(O278="PASS",O278="FAIL"),R278&lt;&gt;"",S278&lt;&gt;"",T278&lt;&gt;""),O278,G278)</x:f>
        <x:v>PASS</x:v>
      </x:c>
      <x:c r="V278" s="9" t="str">
        <x:f>IF(Q278&lt;&gt;"AGREED","",IF(P278="LABEL_ONLY",IF(AND(Q278="AGREED",P278="LABEL_ONLY",OR(O278="PASS",O278="FAIL"),R278&lt;&gt;"",S278&lt;&gt;"",T278&lt;&gt;""),"LABEL_APPLIED","INCOMPLETE_DECISION"),"RERUN_REQUIRED"))</x:f>
      </x:c>
    </x:row>
    <x:row r="279" ht="30" customHeight="1">
      <x:c r="A279" s="9" t="str">
        <x:v>I2-048-H-T010</x:v>
      </x:c>
      <x:c r="B279" s="9" t="str">
        <x:v>I2-048</x:v>
      </x:c>
      <x:c r="C279" s="9" t="str">
        <x:v>BATCH_14</x:v>
      </x:c>
      <x:c r="D279" s="9" t="str">
        <x:v>I2</x:v>
      </x:c>
      <x:c r="E279" s="9" t="n">
        <x:v>0</x:v>
      </x:c>
      <x:c r="F279" s="9" t="str">
        <x:v>I2.12.1 / I2.12.4 Table 8</x:v>
      </x:c>
      <x:c r="G279" s="9" t="str">
        <x:v>PASS</x:v>
      </x:c>
      <x:c r="H279" s="11" t="str">
        <x:v>Exact IACS Table 8 cell 10/126: t=5.0 mm, PC1, steelMaterialClassThree, highTensileSteelCategory selects steelGradeEh and actual grade equals the requirement.</x:v>
      </x:c>
      <x:c r="I279" s="10" t="str">
        <x:v>rdf/I2/I2-048/I2-048-H-T010.ttl</x:v>
      </x:c>
      <x:c r="J279" s="10" t="str">
        <x:v>2b61d690f4afadc1aaa448ecfdaffa13066ffdc73758e08793d8afd8f7c89d9b</x:v>
      </x:c>
      <x:c r="K279" s="13" t="str">
        <x:v>NOT_REVIEWED</x:v>
      </x:c>
      <x:c r="L279" s="13" t="str"/>
      <x:c r="M279" s="13" t="str"/>
      <x:c r="N279" s="13" t="str"/>
      <x:c r="O279" s="13" t="str"/>
      <x:c r="P279" s="13" t="str"/>
      <x:c r="Q279" s="13" t="str"/>
      <x:c r="R279" s="13" t="str"/>
      <x:c r="S279" s="13" t="str"/>
      <x:c r="T279" s="14" t="str"/>
      <x:c r="U279" s="9" t="str">
        <x:f>IF(AND(Q279="AGREED",P279="LABEL_ONLY",OR(O279="PASS",O279="FAIL"),R279&lt;&gt;"",S279&lt;&gt;"",T279&lt;&gt;""),O279,G279)</x:f>
        <x:v>PASS</x:v>
      </x:c>
      <x:c r="V279" s="9" t="str">
        <x:f>IF(Q279&lt;&gt;"AGREED","",IF(P279="LABEL_ONLY",IF(AND(Q279="AGREED",P279="LABEL_ONLY",OR(O279="PASS",O279="FAIL"),R279&lt;&gt;"",S279&lt;&gt;"",T279&lt;&gt;""),"LABEL_APPLIED","INCOMPLETE_DECISION"),"RERUN_REQUIRED"))</x:f>
      </x:c>
    </x:row>
    <x:row r="280" ht="30" customHeight="1">
      <x:c r="A280" s="9" t="str">
        <x:v>I2-048-H-T011</x:v>
      </x:c>
      <x:c r="B280" s="9" t="str">
        <x:v>I2-048</x:v>
      </x:c>
      <x:c r="C280" s="9" t="str">
        <x:v>BATCH_14</x:v>
      </x:c>
      <x:c r="D280" s="9" t="str">
        <x:v>I2</x:v>
      </x:c>
      <x:c r="E280" s="9" t="n">
        <x:v>0</x:v>
      </x:c>
      <x:c r="F280" s="9" t="str">
        <x:v>I2.12.1 / I2.12.4 Table 8</x:v>
      </x:c>
      <x:c r="G280" s="9" t="str">
        <x:v>PASS</x:v>
      </x:c>
      <x:c r="H280" s="11" t="str">
        <x:v>Exact IACS Table 8 cell 11/126: t=5.0 mm, PC4, steelMaterialClassThree, normalStrengthSteelCategory selects steelGradeE and actual grade equals the requirement.</x:v>
      </x:c>
      <x:c r="I280" s="10" t="str">
        <x:v>rdf/I2/I2-048/I2-048-H-T011.ttl</x:v>
      </x:c>
      <x:c r="J280" s="10" t="str">
        <x:v>cde45ffca864f8ecc11cd6ee5c2b9629969c0d17b0b36fa6b099be8ca0ea1966</x:v>
      </x:c>
      <x:c r="K280" s="13" t="str">
        <x:v>NOT_REVIEWED</x:v>
      </x:c>
      <x:c r="L280" s="13" t="str"/>
      <x:c r="M280" s="13" t="str"/>
      <x:c r="N280" s="13" t="str"/>
      <x:c r="O280" s="13" t="str"/>
      <x:c r="P280" s="13" t="str"/>
      <x:c r="Q280" s="13" t="str"/>
      <x:c r="R280" s="13" t="str"/>
      <x:c r="S280" s="13" t="str"/>
      <x:c r="T280" s="14" t="str"/>
      <x:c r="U280" s="9" t="str">
        <x:f>IF(AND(Q280="AGREED",P280="LABEL_ONLY",OR(O280="PASS",O280="FAIL"),R280&lt;&gt;"",S280&lt;&gt;"",T280&lt;&gt;""),O280,G280)</x:f>
        <x:v>PASS</x:v>
      </x:c>
      <x:c r="V280" s="9" t="str">
        <x:f>IF(Q280&lt;&gt;"AGREED","",IF(P280="LABEL_ONLY",IF(AND(Q280="AGREED",P280="LABEL_ONLY",OR(O280="PASS",O280="FAIL"),R280&lt;&gt;"",S280&lt;&gt;"",T280&lt;&gt;""),"LABEL_APPLIED","INCOMPLETE_DECISION"),"RERUN_REQUIRED"))</x:f>
      </x:c>
    </x:row>
    <x:row r="281" ht="30" customHeight="1">
      <x:c r="A281" s="9" t="str">
        <x:v>I2-048-H-T012</x:v>
      </x:c>
      <x:c r="B281" s="9" t="str">
        <x:v>I2-048</x:v>
      </x:c>
      <x:c r="C281" s="9" t="str">
        <x:v>BATCH_14</x:v>
      </x:c>
      <x:c r="D281" s="9" t="str">
        <x:v>I2</x:v>
      </x:c>
      <x:c r="E281" s="9" t="n">
        <x:v>0</x:v>
      </x:c>
      <x:c r="F281" s="9" t="str">
        <x:v>I2.12.1 / I2.12.4 Table 8</x:v>
      </x:c>
      <x:c r="G281" s="9" t="str">
        <x:v>PASS</x:v>
      </x:c>
      <x:c r="H281" s="11" t="str">
        <x:v>Exact IACS Table 8 cell 12/126: t=5.0 mm, PC5, steelMaterialClassThree, highTensileSteelCategory selects steelGradeEh and actual grade equals the requirement.</x:v>
      </x:c>
      <x:c r="I281" s="10" t="str">
        <x:v>rdf/I2/I2-048/I2-048-H-T012.ttl</x:v>
      </x:c>
      <x:c r="J281" s="10" t="str">
        <x:v>1f1018d803e5b5c5fa8d7842809a57ff2d48acc9a045ecf677d38e09cc6eb0da</x:v>
      </x:c>
      <x:c r="K281" s="13" t="str">
        <x:v>NOT_REVIEWED</x:v>
      </x:c>
      <x:c r="L281" s="13" t="str"/>
      <x:c r="M281" s="13" t="str"/>
      <x:c r="N281" s="13" t="str"/>
      <x:c r="O281" s="13" t="str"/>
      <x:c r="P281" s="13" t="str"/>
      <x:c r="Q281" s="13" t="str"/>
      <x:c r="R281" s="13" t="str"/>
      <x:c r="S281" s="13" t="str"/>
      <x:c r="T281" s="14" t="str"/>
      <x:c r="U281" s="9" t="str">
        <x:f>IF(AND(Q281="AGREED",P281="LABEL_ONLY",OR(O281="PASS",O281="FAIL"),R281&lt;&gt;"",S281&lt;&gt;"",T281&lt;&gt;""),O281,G281)</x:f>
        <x:v>PASS</x:v>
      </x:c>
      <x:c r="V281" s="9" t="str">
        <x:f>IF(Q281&lt;&gt;"AGREED","",IF(P281="LABEL_ONLY",IF(AND(Q281="AGREED",P281="LABEL_ONLY",OR(O281="PASS",O281="FAIL"),R281&lt;&gt;"",S281&lt;&gt;"",T281&lt;&gt;""),"LABEL_APPLIED","INCOMPLETE_DECISION"),"RERUN_REQUIRED"))</x:f>
      </x:c>
    </x:row>
    <x:row r="282" ht="30" customHeight="1">
      <x:c r="A282" s="9" t="str">
        <x:v>I2-048-H-T013</x:v>
      </x:c>
      <x:c r="B282" s="9" t="str">
        <x:v>I2-048</x:v>
      </x:c>
      <x:c r="C282" s="9" t="str">
        <x:v>BATCH_14</x:v>
      </x:c>
      <x:c r="D282" s="9" t="str">
        <x:v>I2</x:v>
      </x:c>
      <x:c r="E282" s="9" t="n">
        <x:v>0</x:v>
      </x:c>
      <x:c r="F282" s="9" t="str">
        <x:v>I2.12.1 / I2.12.4 Table 8</x:v>
      </x:c>
      <x:c r="G282" s="9" t="str">
        <x:v>PASS</x:v>
      </x:c>
      <x:c r="H282" s="11" t="str">
        <x:v>Exact IACS Table 8 cell 13/126: t=5.0 mm, PC6, steelMaterialClassThree, normalStrengthSteelCategory selects steelGradeB and actual grade equals the requirement.</x:v>
      </x:c>
      <x:c r="I282" s="10" t="str">
        <x:v>rdf/I2/I2-048/I2-048-H-T013.ttl</x:v>
      </x:c>
      <x:c r="J282" s="10" t="str">
        <x:v>9f9908d4ca0d03b8a3617fef20ba0bde5de93e6b0c8efcf3a62729e1248a106d</x:v>
      </x:c>
      <x:c r="K282" s="13" t="str">
        <x:v>NOT_REVIEWED</x:v>
      </x:c>
      <x:c r="L282" s="13" t="str"/>
      <x:c r="M282" s="13" t="str"/>
      <x:c r="N282" s="13" t="str"/>
      <x:c r="O282" s="13" t="str"/>
      <x:c r="P282" s="13" t="str"/>
      <x:c r="Q282" s="13" t="str"/>
      <x:c r="R282" s="13" t="str"/>
      <x:c r="S282" s="13" t="str"/>
      <x:c r="T282" s="14" t="str"/>
      <x:c r="U282" s="9" t="str">
        <x:f>IF(AND(Q282="AGREED",P282="LABEL_ONLY",OR(O282="PASS",O282="FAIL"),R282&lt;&gt;"",S282&lt;&gt;"",T282&lt;&gt;""),O282,G282)</x:f>
        <x:v>PASS</x:v>
      </x:c>
      <x:c r="V282" s="9" t="str">
        <x:f>IF(Q282&lt;&gt;"AGREED","",IF(P282="LABEL_ONLY",IF(AND(Q282="AGREED",P282="LABEL_ONLY",OR(O282="PASS",O282="FAIL"),R282&lt;&gt;"",S282&lt;&gt;"",T282&lt;&gt;""),"LABEL_APPLIED","INCOMPLETE_DECISION"),"RERUN_REQUIRED"))</x:f>
      </x:c>
    </x:row>
    <x:row r="283" ht="30" customHeight="1">
      <x:c r="A283" s="9" t="str">
        <x:v>I2-048-H-T014</x:v>
      </x:c>
      <x:c r="B283" s="9" t="str">
        <x:v>I2-048</x:v>
      </x:c>
      <x:c r="C283" s="9" t="str">
        <x:v>BATCH_14</x:v>
      </x:c>
      <x:c r="D283" s="9" t="str">
        <x:v>I2</x:v>
      </x:c>
      <x:c r="E283" s="9" t="n">
        <x:v>0</x:v>
      </x:c>
      <x:c r="F283" s="9" t="str">
        <x:v>I2.12.1 / I2.12.4 Table 8</x:v>
      </x:c>
      <x:c r="G283" s="9" t="str">
        <x:v>PASS</x:v>
      </x:c>
      <x:c r="H283" s="11" t="str">
        <x:v>Exact IACS Table 8 cell 14/126: t=5.0 mm, PC7, steelMaterialClassThree, highTensileSteelCategory selects steelGradeAh and actual grade equals the requirement.</x:v>
      </x:c>
      <x:c r="I283" s="10" t="str">
        <x:v>rdf/I2/I2-048/I2-048-H-T014.ttl</x:v>
      </x:c>
      <x:c r="J283" s="10" t="str">
        <x:v>b5072954f9426584efbc559c209b1b5d1b3b20b223232294d8058420f12a366e</x:v>
      </x:c>
      <x:c r="K283" s="13" t="str">
        <x:v>NOT_REVIEWED</x:v>
      </x:c>
      <x:c r="L283" s="13" t="str"/>
      <x:c r="M283" s="13" t="str"/>
      <x:c r="N283" s="13" t="str"/>
      <x:c r="O283" s="13" t="str"/>
      <x:c r="P283" s="13" t="str"/>
      <x:c r="Q283" s="13" t="str"/>
      <x:c r="R283" s="13" t="str"/>
      <x:c r="S283" s="13" t="str"/>
      <x:c r="T283" s="14" t="str"/>
      <x:c r="U283" s="9" t="str">
        <x:f>IF(AND(Q283="AGREED",P283="LABEL_ONLY",OR(O283="PASS",O283="FAIL"),R283&lt;&gt;"",S283&lt;&gt;"",T283&lt;&gt;""),O283,G283)</x:f>
        <x:v>PASS</x:v>
      </x:c>
      <x:c r="V283" s="9" t="str">
        <x:f>IF(Q283&lt;&gt;"AGREED","",IF(P283="LABEL_ONLY",IF(AND(Q283="AGREED",P283="LABEL_ONLY",OR(O283="PASS",O283="FAIL"),R283&lt;&gt;"",S283&lt;&gt;"",T283&lt;&gt;""),"LABEL_APPLIED","INCOMPLETE_DECISION"),"RERUN_REQUIRED"))</x:f>
      </x:c>
    </x:row>
    <x:row r="284" ht="30" customHeight="1">
      <x:c r="A284" s="9" t="str">
        <x:v>I2-048-H-T015</x:v>
      </x:c>
      <x:c r="B284" s="9" t="str">
        <x:v>I2-048</x:v>
      </x:c>
      <x:c r="C284" s="9" t="str">
        <x:v>BATCH_14</x:v>
      </x:c>
      <x:c r="D284" s="9" t="str">
        <x:v>I2</x:v>
      </x:c>
      <x:c r="E284" s="9" t="n">
        <x:v>0</x:v>
      </x:c>
      <x:c r="F284" s="9" t="str">
        <x:v>I2.12.1 / I2.12.4 Table 8</x:v>
      </x:c>
      <x:c r="G284" s="9" t="str">
        <x:v>PASS</x:v>
      </x:c>
      <x:c r="H284" s="11" t="str">
        <x:v>Exact IACS Table 8 cell 15/126: t=12.5 mm, PC2, steelMaterialClassOne, normalStrengthSteelCategory selects steelGradeB and actual grade equals the requirement.</x:v>
      </x:c>
      <x:c r="I284" s="10" t="str">
        <x:v>rdf/I2/I2-048/I2-048-H-T015.ttl</x:v>
      </x:c>
      <x:c r="J284" s="10" t="str">
        <x:v>8d090cc20d87b47ce96514da3b4b574637354dd1b0c88ad3bd682d5254baaaa5</x:v>
      </x:c>
      <x:c r="K284" s="13" t="str">
        <x:v>NOT_REVIEWED</x:v>
      </x:c>
      <x:c r="L284" s="13" t="str"/>
      <x:c r="M284" s="13" t="str"/>
      <x:c r="N284" s="13" t="str"/>
      <x:c r="O284" s="13" t="str"/>
      <x:c r="P284" s="13" t="str"/>
      <x:c r="Q284" s="13" t="str"/>
      <x:c r="R284" s="13" t="str"/>
      <x:c r="S284" s="13" t="str"/>
      <x:c r="T284" s="14" t="str"/>
      <x:c r="U284" s="9" t="str">
        <x:f>IF(AND(Q284="AGREED",P284="LABEL_ONLY",OR(O284="PASS",O284="FAIL"),R284&lt;&gt;"",S284&lt;&gt;"",T284&lt;&gt;""),O284,G284)</x:f>
        <x:v>PASS</x:v>
      </x:c>
      <x:c r="V284" s="9" t="str">
        <x:f>IF(Q284&lt;&gt;"AGREED","",IF(P284="LABEL_ONLY",IF(AND(Q284="AGREED",P284="LABEL_ONLY",OR(O284="PASS",O284="FAIL"),R284&lt;&gt;"",S284&lt;&gt;"",T284&lt;&gt;""),"LABEL_APPLIED","INCOMPLETE_DECISION"),"RERUN_REQUIRED"))</x:f>
      </x:c>
    </x:row>
    <x:row r="285" ht="30" customHeight="1">
      <x:c r="A285" s="9" t="str">
        <x:v>I2-048-H-T016</x:v>
      </x:c>
      <x:c r="B285" s="9" t="str">
        <x:v>I2-048</x:v>
      </x:c>
      <x:c r="C285" s="9" t="str">
        <x:v>BATCH_14</x:v>
      </x:c>
      <x:c r="D285" s="9" t="str">
        <x:v>I2</x:v>
      </x:c>
      <x:c r="E285" s="9" t="n">
        <x:v>0</x:v>
      </x:c>
      <x:c r="F285" s="9" t="str">
        <x:v>I2.12.1 / I2.12.4 Table 8</x:v>
      </x:c>
      <x:c r="G285" s="9" t="str">
        <x:v>PASS</x:v>
      </x:c>
      <x:c r="H285" s="11" t="str">
        <x:v>Exact IACS Table 8 cell 16/126: t=12.5 mm, PC3, steelMaterialClassOne, highTensileSteelCategory selects steelGradeAh and actual grade equals the requirement.</x:v>
      </x:c>
      <x:c r="I285" s="10" t="str">
        <x:v>rdf/I2/I2-048/I2-048-H-T016.ttl</x:v>
      </x:c>
      <x:c r="J285" s="10" t="str">
        <x:v>947c9816bd50642565ab517f6c2613159bd57343c9c6cb698ca6dd4734979b6e</x:v>
      </x:c>
      <x:c r="K285" s="13" t="str">
        <x:v>NOT_REVIEWED</x:v>
      </x:c>
      <x:c r="L285" s="13" t="str"/>
      <x:c r="M285" s="13" t="str"/>
      <x:c r="N285" s="13" t="str"/>
      <x:c r="O285" s="13" t="str"/>
      <x:c r="P285" s="13" t="str"/>
      <x:c r="Q285" s="13" t="str"/>
      <x:c r="R285" s="13" t="str"/>
      <x:c r="S285" s="13" t="str"/>
      <x:c r="T285" s="14" t="str"/>
      <x:c r="U285" s="9" t="str">
        <x:f>IF(AND(Q285="AGREED",P285="LABEL_ONLY",OR(O285="PASS",O285="FAIL"),R285&lt;&gt;"",S285&lt;&gt;"",T285&lt;&gt;""),O285,G285)</x:f>
        <x:v>PASS</x:v>
      </x:c>
      <x:c r="V285" s="9" t="str">
        <x:f>IF(Q285&lt;&gt;"AGREED","",IF(P285="LABEL_ONLY",IF(AND(Q285="AGREED",P285="LABEL_ONLY",OR(O285="PASS",O285="FAIL"),R285&lt;&gt;"",S285&lt;&gt;"",T285&lt;&gt;""),"LABEL_APPLIED","INCOMPLETE_DECISION"),"RERUN_REQUIRED"))</x:f>
      </x:c>
    </x:row>
    <x:row r="286" ht="30" customHeight="1">
      <x:c r="A286" s="9" t="str">
        <x:v>I2-048-H-T017</x:v>
      </x:c>
      <x:c r="B286" s="9" t="str">
        <x:v>I2-048</x:v>
      </x:c>
      <x:c r="C286" s="9" t="str">
        <x:v>BATCH_14</x:v>
      </x:c>
      <x:c r="D286" s="9" t="str">
        <x:v>I2</x:v>
      </x:c>
      <x:c r="E286" s="9" t="n">
        <x:v>0</x:v>
      </x:c>
      <x:c r="F286" s="9" t="str">
        <x:v>I2.12.1 / I2.12.4 Table 8</x:v>
      </x:c>
      <x:c r="G286" s="9" t="str">
        <x:v>PASS</x:v>
      </x:c>
      <x:c r="H286" s="11" t="str">
        <x:v>Exact IACS Table 8 cell 17/126: t=12.5 mm, PC7, steelMaterialClassOne, normalStrengthSteelCategory selects steelGradeB and actual grade equals the requirement.</x:v>
      </x:c>
      <x:c r="I286" s="10" t="str">
        <x:v>rdf/I2/I2-048/I2-048-H-T017.ttl</x:v>
      </x:c>
      <x:c r="J286" s="10" t="str">
        <x:v>f0828aa2519f77242b7d24bfe100296a9f679ef2ac839b7769a7670139daa179</x:v>
      </x:c>
      <x:c r="K286" s="13" t="str">
        <x:v>NOT_REVIEWED</x:v>
      </x:c>
      <x:c r="L286" s="13" t="str"/>
      <x:c r="M286" s="13" t="str"/>
      <x:c r="N286" s="13" t="str"/>
      <x:c r="O286" s="13" t="str"/>
      <x:c r="P286" s="13" t="str"/>
      <x:c r="Q286" s="13" t="str"/>
      <x:c r="R286" s="13" t="str"/>
      <x:c r="S286" s="13" t="str"/>
      <x:c r="T286" s="14" t="str"/>
      <x:c r="U286" s="9" t="str">
        <x:f>IF(AND(Q286="AGREED",P286="LABEL_ONLY",OR(O286="PASS",O286="FAIL"),R286&lt;&gt;"",S286&lt;&gt;"",T286&lt;&gt;""),O286,G286)</x:f>
        <x:v>PASS</x:v>
      </x:c>
      <x:c r="V286" s="9" t="str">
        <x:f>IF(Q286&lt;&gt;"AGREED","",IF(P286="LABEL_ONLY",IF(AND(Q286="AGREED",P286="LABEL_ONLY",OR(O286="PASS",O286="FAIL"),R286&lt;&gt;"",S286&lt;&gt;"",T286&lt;&gt;""),"LABEL_APPLIED","INCOMPLETE_DECISION"),"RERUN_REQUIRED"))</x:f>
      </x:c>
    </x:row>
    <x:row r="287" ht="30" customHeight="1">
      <x:c r="A287" s="9" t="str">
        <x:v>I2-048-H-T018</x:v>
      </x:c>
      <x:c r="B287" s="9" t="str">
        <x:v>I2-048</x:v>
      </x:c>
      <x:c r="C287" s="9" t="str">
        <x:v>BATCH_14</x:v>
      </x:c>
      <x:c r="D287" s="9" t="str">
        <x:v>I2</x:v>
      </x:c>
      <x:c r="E287" s="9" t="n">
        <x:v>0</x:v>
      </x:c>
      <x:c r="F287" s="9" t="str">
        <x:v>I2.12.1 / I2.12.4 Table 8</x:v>
      </x:c>
      <x:c r="G287" s="9" t="str">
        <x:v>PASS</x:v>
      </x:c>
      <x:c r="H287" s="11" t="str">
        <x:v>Exact IACS Table 8 cell 18/126: t=12.5 mm, PC6, steelMaterialClassOne, highTensileSteelCategory selects steelGradeAh and actual grade equals the requirement.</x:v>
      </x:c>
      <x:c r="I287" s="10" t="str">
        <x:v>rdf/I2/I2-048/I2-048-H-T018.ttl</x:v>
      </x:c>
      <x:c r="J287" s="10" t="str">
        <x:v>5a68c467a3d8e5dd6af255fa1736c36aadb3a4f0d980cb7157c8bd58564b33de</x:v>
      </x:c>
      <x:c r="K287" s="13" t="str">
        <x:v>NOT_REVIEWED</x:v>
      </x:c>
      <x:c r="L287" s="13" t="str"/>
      <x:c r="M287" s="13" t="str"/>
      <x:c r="N287" s="13" t="str"/>
      <x:c r="O287" s="13" t="str"/>
      <x:c r="P287" s="13" t="str"/>
      <x:c r="Q287" s="13" t="str"/>
      <x:c r="R287" s="13" t="str"/>
      <x:c r="S287" s="13" t="str"/>
      <x:c r="T287" s="14" t="str"/>
      <x:c r="U287" s="9" t="str">
        <x:f>IF(AND(Q287="AGREED",P287="LABEL_ONLY",OR(O287="PASS",O287="FAIL"),R287&lt;&gt;"",S287&lt;&gt;"",T287&lt;&gt;""),O287,G287)</x:f>
        <x:v>PASS</x:v>
      </x:c>
      <x:c r="V287" s="9" t="str">
        <x:f>IF(Q287&lt;&gt;"AGREED","",IF(P287="LABEL_ONLY",IF(AND(Q287="AGREED",P287="LABEL_ONLY",OR(O287="PASS",O287="FAIL"),R287&lt;&gt;"",S287&lt;&gt;"",T287&lt;&gt;""),"LABEL_APPLIED","INCOMPLETE_DECISION"),"RERUN_REQUIRED"))</x:f>
      </x:c>
    </x:row>
    <x:row r="288" ht="30" customHeight="1">
      <x:c r="A288" s="9" t="str">
        <x:v>I2-048-H-T019</x:v>
      </x:c>
      <x:c r="B288" s="9" t="str">
        <x:v>I2-048</x:v>
      </x:c>
      <x:c r="C288" s="9" t="str">
        <x:v>BATCH_14</x:v>
      </x:c>
      <x:c r="D288" s="9" t="str">
        <x:v>I2</x:v>
      </x:c>
      <x:c r="E288" s="9" t="n">
        <x:v>0</x:v>
      </x:c>
      <x:c r="F288" s="9" t="str">
        <x:v>I2.12.1 / I2.12.4 Table 8</x:v>
      </x:c>
      <x:c r="G288" s="9" t="str">
        <x:v>PASS</x:v>
      </x:c>
      <x:c r="H288" s="11" t="str">
        <x:v>Exact IACS Table 8 cell 19/126: t=12.5 mm, PC1, steelMaterialClassTwo, normalStrengthSteelCategory selects steelGradeD and actual grade equals the requirement.</x:v>
      </x:c>
      <x:c r="I288" s="10" t="str">
        <x:v>rdf/I2/I2-048/I2-048-H-T019.ttl</x:v>
      </x:c>
      <x:c r="J288" s="10" t="str">
        <x:v>02f2f311c556542ed65385d4b136522538fc6bc3c3229c67a073497e9c564f71</x:v>
      </x:c>
      <x:c r="K288" s="13" t="str">
        <x:v>NOT_REVIEWED</x:v>
      </x:c>
      <x:c r="L288" s="13" t="str"/>
      <x:c r="M288" s="13" t="str"/>
      <x:c r="N288" s="13" t="str"/>
      <x:c r="O288" s="13" t="str"/>
      <x:c r="P288" s="13" t="str"/>
      <x:c r="Q288" s="13" t="str"/>
      <x:c r="R288" s="13" t="str"/>
      <x:c r="S288" s="13" t="str"/>
      <x:c r="T288" s="14" t="str"/>
      <x:c r="U288" s="9" t="str">
        <x:f>IF(AND(Q288="AGREED",P288="LABEL_ONLY",OR(O288="PASS",O288="FAIL"),R288&lt;&gt;"",S288&lt;&gt;"",T288&lt;&gt;""),O288,G288)</x:f>
        <x:v>PASS</x:v>
      </x:c>
      <x:c r="V288" s="9" t="str">
        <x:f>IF(Q288&lt;&gt;"AGREED","",IF(P288="LABEL_ONLY",IF(AND(Q288="AGREED",P288="LABEL_ONLY",OR(O288="PASS",O288="FAIL"),R288&lt;&gt;"",S288&lt;&gt;"",T288&lt;&gt;""),"LABEL_APPLIED","INCOMPLETE_DECISION"),"RERUN_REQUIRED"))</x:f>
      </x:c>
    </x:row>
    <x:row r="289" ht="30" customHeight="1">
      <x:c r="A289" s="9" t="str">
        <x:v>I2-048-H-T020</x:v>
      </x:c>
      <x:c r="B289" s="9" t="str">
        <x:v>I2-048</x:v>
      </x:c>
      <x:c r="C289" s="9" t="str">
        <x:v>BATCH_14</x:v>
      </x:c>
      <x:c r="D289" s="9" t="str">
        <x:v>I2</x:v>
      </x:c>
      <x:c r="E289" s="9" t="n">
        <x:v>0</x:v>
      </x:c>
      <x:c r="F289" s="9" t="str">
        <x:v>I2.12.1 / I2.12.4 Table 8</x:v>
      </x:c>
      <x:c r="G289" s="9" t="str">
        <x:v>PASS</x:v>
      </x:c>
      <x:c r="H289" s="11" t="str">
        <x:v>Exact IACS Table 8 cell 20/126: t=12.5 mm, PC2, steelMaterialClassTwo, highTensileSteelCategory selects steelGradeDh and actual grade equals the requirement.</x:v>
      </x:c>
      <x:c r="I289" s="10" t="str">
        <x:v>rdf/I2/I2-048/I2-048-H-T020.ttl</x:v>
      </x:c>
      <x:c r="J289" s="10" t="str">
        <x:v>6ed18df015f8982b3d6d1f41e7d080bad31a62fd41ddf4591ad1c58128f1bfa0</x:v>
      </x:c>
      <x:c r="K289" s="13" t="str">
        <x:v>NOT_REVIEWED</x:v>
      </x:c>
      <x:c r="L289" s="13" t="str"/>
      <x:c r="M289" s="13" t="str"/>
      <x:c r="N289" s="13" t="str"/>
      <x:c r="O289" s="13" t="str"/>
      <x:c r="P289" s="13" t="str"/>
      <x:c r="Q289" s="13" t="str"/>
      <x:c r="R289" s="13" t="str"/>
      <x:c r="S289" s="13" t="str"/>
      <x:c r="T289" s="14" t="str"/>
      <x:c r="U289" s="9" t="str">
        <x:f>IF(AND(Q289="AGREED",P289="LABEL_ONLY",OR(O289="PASS",O289="FAIL"),R289&lt;&gt;"",S289&lt;&gt;"",T289&lt;&gt;""),O289,G289)</x:f>
        <x:v>PASS</x:v>
      </x:c>
      <x:c r="V289" s="9" t="str">
        <x:f>IF(Q289&lt;&gt;"AGREED","",IF(P289="LABEL_ONLY",IF(AND(Q289="AGREED",P289="LABEL_ONLY",OR(O289="PASS",O289="FAIL"),R289&lt;&gt;"",S289&lt;&gt;"",T289&lt;&gt;""),"LABEL_APPLIED","INCOMPLETE_DECISION"),"RERUN_REQUIRED"))</x:f>
      </x:c>
    </x:row>
    <x:row r="290" ht="30" customHeight="1">
      <x:c r="A290" s="9" t="str">
        <x:v>I2-048-H-T021</x:v>
      </x:c>
      <x:c r="B290" s="9" t="str">
        <x:v>I2-048</x:v>
      </x:c>
      <x:c r="C290" s="9" t="str">
        <x:v>BATCH_14</x:v>
      </x:c>
      <x:c r="D290" s="9" t="str">
        <x:v>I2</x:v>
      </x:c>
      <x:c r="E290" s="9" t="n">
        <x:v>0</x:v>
      </x:c>
      <x:c r="F290" s="9" t="str">
        <x:v>I2.12.1 / I2.12.4 Table 8</x:v>
      </x:c>
      <x:c r="G290" s="9" t="str">
        <x:v>PASS</x:v>
      </x:c>
      <x:c r="H290" s="11" t="str">
        <x:v>Exact IACS Table 8 cell 21/126: t=12.5 mm, PC7, steelMaterialClassTwo, normalStrengthSteelCategory selects steelGradeB and actual grade equals the requirement.</x:v>
      </x:c>
      <x:c r="I290" s="10" t="str">
        <x:v>rdf/I2/I2-048/I2-048-H-T021.ttl</x:v>
      </x:c>
      <x:c r="J290" s="10" t="str">
        <x:v>4e6b9670ca0b0cc01ff34a996b3540c60800bea2585a132ce2c029c154980e6f</x:v>
      </x:c>
      <x:c r="K290" s="13" t="str">
        <x:v>NOT_REVIEWED</x:v>
      </x:c>
      <x:c r="L290" s="13" t="str"/>
      <x:c r="M290" s="13" t="str"/>
      <x:c r="N290" s="13" t="str"/>
      <x:c r="O290" s="13" t="str"/>
      <x:c r="P290" s="13" t="str"/>
      <x:c r="Q290" s="13" t="str"/>
      <x:c r="R290" s="13" t="str"/>
      <x:c r="S290" s="13" t="str"/>
      <x:c r="T290" s="14" t="str"/>
      <x:c r="U290" s="9" t="str">
        <x:f>IF(AND(Q290="AGREED",P290="LABEL_ONLY",OR(O290="PASS",O290="FAIL"),R290&lt;&gt;"",S290&lt;&gt;"",T290&lt;&gt;""),O290,G290)</x:f>
        <x:v>PASS</x:v>
      </x:c>
      <x:c r="V290" s="9" t="str">
        <x:f>IF(Q290&lt;&gt;"AGREED","",IF(P290="LABEL_ONLY",IF(AND(Q290="AGREED",P290="LABEL_ONLY",OR(O290="PASS",O290="FAIL"),R290&lt;&gt;"",S290&lt;&gt;"",T290&lt;&gt;""),"LABEL_APPLIED","INCOMPLETE_DECISION"),"RERUN_REQUIRED"))</x:f>
      </x:c>
    </x:row>
    <x:row r="291" ht="30" customHeight="1">
      <x:c r="A291" s="9" t="str">
        <x:v>I2-048-H-T022</x:v>
      </x:c>
      <x:c r="B291" s="9" t="str">
        <x:v>I2-048</x:v>
      </x:c>
      <x:c r="C291" s="9" t="str">
        <x:v>BATCH_14</x:v>
      </x:c>
      <x:c r="D291" s="9" t="str">
        <x:v>I2</x:v>
      </x:c>
      <x:c r="E291" s="9" t="n">
        <x:v>0</x:v>
      </x:c>
      <x:c r="F291" s="9" t="str">
        <x:v>I2.12.1 / I2.12.4 Table 8</x:v>
      </x:c>
      <x:c r="G291" s="9" t="str">
        <x:v>PASS</x:v>
      </x:c>
      <x:c r="H291" s="11" t="str">
        <x:v>Exact IACS Table 8 cell 22/126: t=12.5 mm, PC6, steelMaterialClassTwo, highTensileSteelCategory selects steelGradeAh and actual grade equals the requirement.</x:v>
      </x:c>
      <x:c r="I291" s="10" t="str">
        <x:v>rdf/I2/I2-048/I2-048-H-T022.ttl</x:v>
      </x:c>
      <x:c r="J291" s="10" t="str">
        <x:v>41aaa3aa3b3eb8dedffeabe517d53dd5aae33d219c713e7482887d85538e223b</x:v>
      </x:c>
      <x:c r="K291" s="13" t="str">
        <x:v>NOT_REVIEWED</x:v>
      </x:c>
      <x:c r="L291" s="13" t="str"/>
      <x:c r="M291" s="13" t="str"/>
      <x:c r="N291" s="13" t="str"/>
      <x:c r="O291" s="13" t="str"/>
      <x:c r="P291" s="13" t="str"/>
      <x:c r="Q291" s="13" t="str"/>
      <x:c r="R291" s="13" t="str"/>
      <x:c r="S291" s="13" t="str"/>
      <x:c r="T291" s="14" t="str"/>
      <x:c r="U291" s="9" t="str">
        <x:f>IF(AND(Q291="AGREED",P291="LABEL_ONLY",OR(O291="PASS",O291="FAIL"),R291&lt;&gt;"",S291&lt;&gt;"",T291&lt;&gt;""),O291,G291)</x:f>
        <x:v>PASS</x:v>
      </x:c>
      <x:c r="V291" s="9" t="str">
        <x:f>IF(Q291&lt;&gt;"AGREED","",IF(P291="LABEL_ONLY",IF(AND(Q291="AGREED",P291="LABEL_ONLY",OR(O291="PASS",O291="FAIL"),R291&lt;&gt;"",S291&lt;&gt;"",T291&lt;&gt;""),"LABEL_APPLIED","INCOMPLETE_DECISION"),"RERUN_REQUIRED"))</x:f>
      </x:c>
    </x:row>
    <x:row r="292" ht="30" customHeight="1">
      <x:c r="A292" s="9" t="str">
        <x:v>I2-048-H-T023</x:v>
      </x:c>
      <x:c r="B292" s="9" t="str">
        <x:v>I2-048</x:v>
      </x:c>
      <x:c r="C292" s="9" t="str">
        <x:v>BATCH_14</x:v>
      </x:c>
      <x:c r="D292" s="9" t="str">
        <x:v>I2</x:v>
      </x:c>
      <x:c r="E292" s="9" t="n">
        <x:v>1</x:v>
      </x:c>
      <x:c r="F292" s="9" t="str">
        <x:v>I2.12.1 / I2.12.4 Table 8</x:v>
      </x:c>
      <x:c r="G292" s="9" t="str">
        <x:v>PASS</x:v>
      </x:c>
      <x:c r="H292" s="11" t="str">
        <x:v>Exact IACS Table 8 cell 23/126: t=12.5 mm, PC1, steelMaterialClassThree, normalStrengthSteelCategory selects steelGradeE and actual grade equals the requirement.</x:v>
      </x:c>
      <x:c r="I292" s="10" t="str">
        <x:v>rdf/I2/I2-048/I2-048-H-T023.ttl</x:v>
      </x:c>
      <x:c r="J292" s="10" t="str">
        <x:v>87e25505bf15d6b063d1a707a2965fcf6ebbae6f54afb0bb14abc20efe5200ed</x:v>
      </x:c>
      <x:c r="K292" s="13" t="str">
        <x:v>NOT_REVIEWED</x:v>
      </x:c>
      <x:c r="L292" s="13" t="str"/>
      <x:c r="M292" s="13" t="str"/>
      <x:c r="N292" s="13" t="str"/>
      <x:c r="O292" s="13" t="str"/>
      <x:c r="P292" s="13" t="str"/>
      <x:c r="Q292" s="13" t="str"/>
      <x:c r="R292" s="13" t="str"/>
      <x:c r="S292" s="13" t="str"/>
      <x:c r="T292" s="14" t="str"/>
      <x:c r="U292" s="9" t="str">
        <x:f>IF(AND(Q292="AGREED",P292="LABEL_ONLY",OR(O292="PASS",O292="FAIL"),R292&lt;&gt;"",S292&lt;&gt;"",T292&lt;&gt;""),O292,G292)</x:f>
        <x:v>PASS</x:v>
      </x:c>
      <x:c r="V292" s="9" t="str">
        <x:f>IF(Q292&lt;&gt;"AGREED","",IF(P292="LABEL_ONLY",IF(AND(Q292="AGREED",P292="LABEL_ONLY",OR(O292="PASS",O292="FAIL"),R292&lt;&gt;"",S292&lt;&gt;"",T292&lt;&gt;""),"LABEL_APPLIED","INCOMPLETE_DECISION"),"RERUN_REQUIRED"))</x:f>
      </x:c>
    </x:row>
    <x:row r="293" ht="30" customHeight="1">
      <x:c r="A293" s="9" t="str">
        <x:v>I2-048-H-T024</x:v>
      </x:c>
      <x:c r="B293" s="9" t="str">
        <x:v>I2-048</x:v>
      </x:c>
      <x:c r="C293" s="9" t="str">
        <x:v>BATCH_14</x:v>
      </x:c>
      <x:c r="D293" s="9" t="str">
        <x:v>I2</x:v>
      </x:c>
      <x:c r="E293" s="9" t="n">
        <x:v>0</x:v>
      </x:c>
      <x:c r="F293" s="9" t="str">
        <x:v>I2.12.1 / I2.12.4 Table 8</x:v>
      </x:c>
      <x:c r="G293" s="9" t="str">
        <x:v>PASS</x:v>
      </x:c>
      <x:c r="H293" s="11" t="str">
        <x:v>Exact IACS Table 8 cell 24/126: t=12.5 mm, PC2, steelMaterialClassThree, highTensileSteelCategory selects steelGradeEh and actual grade equals the requirement.</x:v>
      </x:c>
      <x:c r="I293" s="10" t="str">
        <x:v>rdf/I2/I2-048/I2-048-H-T024.ttl</x:v>
      </x:c>
      <x:c r="J293" s="10" t="str">
        <x:v>9a746d9a3587a44f6549b4fe946da08783618eeb11d6d083eca0cc8b0f062187</x:v>
      </x:c>
      <x:c r="K293" s="13" t="str">
        <x:v>NOT_REVIEWED</x:v>
      </x:c>
      <x:c r="L293" s="13" t="str"/>
      <x:c r="M293" s="13" t="str"/>
      <x:c r="N293" s="13" t="str"/>
      <x:c r="O293" s="13" t="str"/>
      <x:c r="P293" s="13" t="str"/>
      <x:c r="Q293" s="13" t="str"/>
      <x:c r="R293" s="13" t="str"/>
      <x:c r="S293" s="13" t="str"/>
      <x:c r="T293" s="14" t="str"/>
      <x:c r="U293" s="9" t="str">
        <x:f>IF(AND(Q293="AGREED",P293="LABEL_ONLY",OR(O293="PASS",O293="FAIL"),R293&lt;&gt;"",S293&lt;&gt;"",T293&lt;&gt;""),O293,G293)</x:f>
        <x:v>PASS</x:v>
      </x:c>
      <x:c r="V293" s="9" t="str">
        <x:f>IF(Q293&lt;&gt;"AGREED","",IF(P293="LABEL_ONLY",IF(AND(Q293="AGREED",P293="LABEL_ONLY",OR(O293="PASS",O293="FAIL"),R293&lt;&gt;"",S293&lt;&gt;"",T293&lt;&gt;""),"LABEL_APPLIED","INCOMPLETE_DECISION"),"RERUN_REQUIRED"))</x:f>
      </x:c>
    </x:row>
    <x:row r="294" ht="30" customHeight="1">
      <x:c r="A294" s="9" t="str">
        <x:v>I2-048-H-T025</x:v>
      </x:c>
      <x:c r="B294" s="9" t="str">
        <x:v>I2-048</x:v>
      </x:c>
      <x:c r="C294" s="9" t="str">
        <x:v>BATCH_14</x:v>
      </x:c>
      <x:c r="D294" s="9" t="str">
        <x:v>I2</x:v>
      </x:c>
      <x:c r="E294" s="9" t="n">
        <x:v>0</x:v>
      </x:c>
      <x:c r="F294" s="9" t="str">
        <x:v>I2.12.1 / I2.12.4 Table 8</x:v>
      </x:c>
      <x:c r="G294" s="9" t="str">
        <x:v>PASS</x:v>
      </x:c>
      <x:c r="H294" s="11" t="str">
        <x:v>Exact IACS Table 8 cell 25/126: t=12.5 mm, PC5, steelMaterialClassThree, normalStrengthSteelCategory selects steelGradeE and actual grade equals the requirement.</x:v>
      </x:c>
      <x:c r="I294" s="10" t="str">
        <x:v>rdf/I2/I2-048/I2-048-H-T025.ttl</x:v>
      </x:c>
      <x:c r="J294" s="10" t="str">
        <x:v>63d23df49f38ac22c7100f9d894adb174eb83f43a5e46bf6dad9a9125253fad9</x:v>
      </x:c>
      <x:c r="K294" s="13" t="str">
        <x:v>NOT_REVIEWED</x:v>
      </x:c>
      <x:c r="L294" s="13" t="str"/>
      <x:c r="M294" s="13" t="str"/>
      <x:c r="N294" s="13" t="str"/>
      <x:c r="O294" s="13" t="str"/>
      <x:c r="P294" s="13" t="str"/>
      <x:c r="Q294" s="13" t="str"/>
      <x:c r="R294" s="13" t="str"/>
      <x:c r="S294" s="13" t="str"/>
      <x:c r="T294" s="14" t="str"/>
      <x:c r="U294" s="9" t="str">
        <x:f>IF(AND(Q294="AGREED",P294="LABEL_ONLY",OR(O294="PASS",O294="FAIL"),R294&lt;&gt;"",S294&lt;&gt;"",T294&lt;&gt;""),O294,G294)</x:f>
        <x:v>PASS</x:v>
      </x:c>
      <x:c r="V294" s="9" t="str">
        <x:f>IF(Q294&lt;&gt;"AGREED","",IF(P294="LABEL_ONLY",IF(AND(Q294="AGREED",P294="LABEL_ONLY",OR(O294="PASS",O294="FAIL"),R294&lt;&gt;"",S294&lt;&gt;"",T294&lt;&gt;""),"LABEL_APPLIED","INCOMPLETE_DECISION"),"RERUN_REQUIRED"))</x:f>
      </x:c>
    </x:row>
    <x:row r="295" ht="30" customHeight="1">
      <x:c r="A295" s="9" t="str">
        <x:v>I2-048-H-T026</x:v>
      </x:c>
      <x:c r="B295" s="9" t="str">
        <x:v>I2-048</x:v>
      </x:c>
      <x:c r="C295" s="9" t="str">
        <x:v>BATCH_14</x:v>
      </x:c>
      <x:c r="D295" s="9" t="str">
        <x:v>I2</x:v>
      </x:c>
      <x:c r="E295" s="9" t="n">
        <x:v>0</x:v>
      </x:c>
      <x:c r="F295" s="9" t="str">
        <x:v>I2.12.1 / I2.12.4 Table 8</x:v>
      </x:c>
      <x:c r="G295" s="9" t="str">
        <x:v>PASS</x:v>
      </x:c>
      <x:c r="H295" s="11" t="str">
        <x:v>Exact IACS Table 8 cell 26/126: t=12.5 mm, PC4, steelMaterialClassThree, highTensileSteelCategory selects steelGradeEh and actual grade equals the requirement.</x:v>
      </x:c>
      <x:c r="I295" s="10" t="str">
        <x:v>rdf/I2/I2-048/I2-048-H-T026.ttl</x:v>
      </x:c>
      <x:c r="J295" s="10" t="str">
        <x:v>1be567398cf8fc56e68e8b79247d33dec0f73cf3461df38acc24c7e6b1f75177</x:v>
      </x:c>
      <x:c r="K295" s="13" t="str">
        <x:v>NOT_REVIEWED</x:v>
      </x:c>
      <x:c r="L295" s="13" t="str"/>
      <x:c r="M295" s="13" t="str"/>
      <x:c r="N295" s="13" t="str"/>
      <x:c r="O295" s="13" t="str"/>
      <x:c r="P295" s="13" t="str"/>
      <x:c r="Q295" s="13" t="str"/>
      <x:c r="R295" s="13" t="str"/>
      <x:c r="S295" s="13" t="str"/>
      <x:c r="T295" s="14" t="str"/>
      <x:c r="U295" s="9" t="str">
        <x:f>IF(AND(Q295="AGREED",P295="LABEL_ONLY",OR(O295="PASS",O295="FAIL"),R295&lt;&gt;"",S295&lt;&gt;"",T295&lt;&gt;""),O295,G295)</x:f>
        <x:v>PASS</x:v>
      </x:c>
      <x:c r="V295" s="9" t="str">
        <x:f>IF(Q295&lt;&gt;"AGREED","",IF(P295="LABEL_ONLY",IF(AND(Q295="AGREED",P295="LABEL_ONLY",OR(O295="PASS",O295="FAIL"),R295&lt;&gt;"",S295&lt;&gt;"",T295&lt;&gt;""),"LABEL_APPLIED","INCOMPLETE_DECISION"),"RERUN_REQUIRED"))</x:f>
      </x:c>
    </x:row>
    <x:row r="296" ht="30" customHeight="1">
      <x:c r="A296" s="9" t="str">
        <x:v>I2-048-H-T027</x:v>
      </x:c>
      <x:c r="B296" s="9" t="str">
        <x:v>I2-048</x:v>
      </x:c>
      <x:c r="C296" s="9" t="str">
        <x:v>BATCH_14</x:v>
      </x:c>
      <x:c r="D296" s="9" t="str">
        <x:v>I2</x:v>
      </x:c>
      <x:c r="E296" s="9" t="n">
        <x:v>0</x:v>
      </x:c>
      <x:c r="F296" s="9" t="str">
        <x:v>I2.12.1 / I2.12.4 Table 8</x:v>
      </x:c>
      <x:c r="G296" s="9" t="str">
        <x:v>PASS</x:v>
      </x:c>
      <x:c r="H296" s="11" t="str">
        <x:v>Exact IACS Table 8 cell 27/126: t=12.5 mm, PC7, steelMaterialClassThree, normalStrengthSteelCategory selects steelGradeD and actual grade equals the requirement.</x:v>
      </x:c>
      <x:c r="I296" s="10" t="str">
        <x:v>rdf/I2/I2-048/I2-048-H-T027.ttl</x:v>
      </x:c>
      <x:c r="J296" s="10" t="str">
        <x:v>f08d55e6c88e597799e4a062383954bbf70934677a2431cc30c358d6013c4663</x:v>
      </x:c>
      <x:c r="K296" s="13" t="str">
        <x:v>NOT_REVIEWED</x:v>
      </x:c>
      <x:c r="L296" s="13" t="str"/>
      <x:c r="M296" s="13" t="str"/>
      <x:c r="N296" s="13" t="str"/>
      <x:c r="O296" s="13" t="str"/>
      <x:c r="P296" s="13" t="str"/>
      <x:c r="Q296" s="13" t="str"/>
      <x:c r="R296" s="13" t="str"/>
      <x:c r="S296" s="13" t="str"/>
      <x:c r="T296" s="14" t="str"/>
      <x:c r="U296" s="9" t="str">
        <x:f>IF(AND(Q296="AGREED",P296="LABEL_ONLY",OR(O296="PASS",O296="FAIL"),R296&lt;&gt;"",S296&lt;&gt;"",T296&lt;&gt;""),O296,G296)</x:f>
        <x:v>PASS</x:v>
      </x:c>
      <x:c r="V296" s="9" t="str">
        <x:f>IF(Q296&lt;&gt;"AGREED","",IF(P296="LABEL_ONLY",IF(AND(Q296="AGREED",P296="LABEL_ONLY",OR(O296="PASS",O296="FAIL"),R296&lt;&gt;"",S296&lt;&gt;"",T296&lt;&gt;""),"LABEL_APPLIED","INCOMPLETE_DECISION"),"RERUN_REQUIRED"))</x:f>
      </x:c>
    </x:row>
    <x:row r="297" ht="30" customHeight="1">
      <x:c r="A297" s="9" t="str">
        <x:v>I2-048-H-T028</x:v>
      </x:c>
      <x:c r="B297" s="9" t="str">
        <x:v>I2-048</x:v>
      </x:c>
      <x:c r="C297" s="9" t="str">
        <x:v>BATCH_14</x:v>
      </x:c>
      <x:c r="D297" s="9" t="str">
        <x:v>I2</x:v>
      </x:c>
      <x:c r="E297" s="9" t="n">
        <x:v>0</x:v>
      </x:c>
      <x:c r="F297" s="9" t="str">
        <x:v>I2.12.1 / I2.12.4 Table 8</x:v>
      </x:c>
      <x:c r="G297" s="9" t="str">
        <x:v>PASS</x:v>
      </x:c>
      <x:c r="H297" s="11" t="str">
        <x:v>Exact IACS Table 8 cell 28/126: t=12.5 mm, PC6, steelMaterialClassThree, highTensileSteelCategory selects steelGradeDh and actual grade equals the requirement.</x:v>
      </x:c>
      <x:c r="I297" s="10" t="str">
        <x:v>rdf/I2/I2-048/I2-048-H-T028.ttl</x:v>
      </x:c>
      <x:c r="J297" s="10" t="str">
        <x:v>44f149631ff6fe75b6aca53dd94d305f0333754a8b6e1817b6ed98487acb5700</x:v>
      </x:c>
      <x:c r="K297" s="13" t="str">
        <x:v>NOT_REVIEWED</x:v>
      </x:c>
      <x:c r="L297" s="13" t="str"/>
      <x:c r="M297" s="13" t="str"/>
      <x:c r="N297" s="13" t="str"/>
      <x:c r="O297" s="13" t="str"/>
      <x:c r="P297" s="13" t="str"/>
      <x:c r="Q297" s="13" t="str"/>
      <x:c r="R297" s="13" t="str"/>
      <x:c r="S297" s="13" t="str"/>
      <x:c r="T297" s="14" t="str"/>
      <x:c r="U297" s="9" t="str">
        <x:f>IF(AND(Q297="AGREED",P297="LABEL_ONLY",OR(O297="PASS",O297="FAIL"),R297&lt;&gt;"",S297&lt;&gt;"",T297&lt;&gt;""),O297,G297)</x:f>
        <x:v>PASS</x:v>
      </x:c>
      <x:c r="V297" s="9" t="str">
        <x:f>IF(Q297&lt;&gt;"AGREED","",IF(P297="LABEL_ONLY",IF(AND(Q297="AGREED",P297="LABEL_ONLY",OR(O297="PASS",O297="FAIL"),R297&lt;&gt;"",S297&lt;&gt;"",T297&lt;&gt;""),"LABEL_APPLIED","INCOMPLETE_DECISION"),"RERUN_REQUIRED"))</x:f>
      </x:c>
    </x:row>
    <x:row r="298" ht="30" customHeight="1">
      <x:c r="A298" s="9" t="str">
        <x:v>I2-048-H-T029</x:v>
      </x:c>
      <x:c r="B298" s="9" t="str">
        <x:v>I2-048</x:v>
      </x:c>
      <x:c r="C298" s="9" t="str">
        <x:v>BATCH_14</x:v>
      </x:c>
      <x:c r="D298" s="9" t="str">
        <x:v>I2</x:v>
      </x:c>
      <x:c r="E298" s="9" t="n">
        <x:v>0</x:v>
      </x:c>
      <x:c r="F298" s="9" t="str">
        <x:v>I2.12.1 / I2.12.4 Table 8</x:v>
      </x:c>
      <x:c r="G298" s="9" t="str">
        <x:v>PASS</x:v>
      </x:c>
      <x:c r="H298" s="11" t="str">
        <x:v>Exact IACS Table 8 cell 29/126: t=17.5 mm, PC3, steelMaterialClassOne, normalStrengthSteelCategory selects steelGradeD and actual grade equals the requirement.</x:v>
      </x:c>
      <x:c r="I298" s="10" t="str">
        <x:v>rdf/I2/I2-048/I2-048-H-T029.ttl</x:v>
      </x:c>
      <x:c r="J298" s="10" t="str">
        <x:v>2a1a5a86d8fc4f4fe648863c3e28c025b0071728bf63aadcb29fc08d57b6d526</x:v>
      </x:c>
      <x:c r="K298" s="13" t="str">
        <x:v>NOT_REVIEWED</x:v>
      </x:c>
      <x:c r="L298" s="13" t="str"/>
      <x:c r="M298" s="13" t="str"/>
      <x:c r="N298" s="13" t="str"/>
      <x:c r="O298" s="13" t="str"/>
      <x:c r="P298" s="13" t="str"/>
      <x:c r="Q298" s="13" t="str"/>
      <x:c r="R298" s="13" t="str"/>
      <x:c r="S298" s="13" t="str"/>
      <x:c r="T298" s="14" t="str"/>
      <x:c r="U298" s="9" t="str">
        <x:f>IF(AND(Q298="AGREED",P298="LABEL_ONLY",OR(O298="PASS",O298="FAIL"),R298&lt;&gt;"",S298&lt;&gt;"",T298&lt;&gt;""),O298,G298)</x:f>
        <x:v>PASS</x:v>
      </x:c>
      <x:c r="V298" s="9" t="str">
        <x:f>IF(Q298&lt;&gt;"AGREED","",IF(P298="LABEL_ONLY",IF(AND(Q298="AGREED",P298="LABEL_ONLY",OR(O298="PASS",O298="FAIL"),R298&lt;&gt;"",S298&lt;&gt;"",T298&lt;&gt;""),"LABEL_APPLIED","INCOMPLETE_DECISION"),"RERUN_REQUIRED"))</x:f>
      </x:c>
    </x:row>
    <x:row r="299" ht="30" customHeight="1">
      <x:c r="A299" s="9" t="str">
        <x:v>I2-048-H-T030</x:v>
      </x:c>
      <x:c r="B299" s="9" t="str">
        <x:v>I2-048</x:v>
      </x:c>
      <x:c r="C299" s="9" t="str">
        <x:v>BATCH_14</x:v>
      </x:c>
      <x:c r="D299" s="9" t="str">
        <x:v>I2</x:v>
      </x:c>
      <x:c r="E299" s="9" t="n">
        <x:v>0</x:v>
      </x:c>
      <x:c r="F299" s="9" t="str">
        <x:v>I2.12.1 / I2.12.4 Table 8</x:v>
      </x:c>
      <x:c r="G299" s="9" t="str">
        <x:v>PASS</x:v>
      </x:c>
      <x:c r="H299" s="11" t="str">
        <x:v>Exact IACS Table 8 cell 30/126: t=17.5 mm, PC4, steelMaterialClassOne, highTensileSteelCategory selects steelGradeDh and actual grade equals the requirement.</x:v>
      </x:c>
      <x:c r="I299" s="10" t="str">
        <x:v>rdf/I2/I2-048/I2-048-H-T030.ttl</x:v>
      </x:c>
      <x:c r="J299" s="10" t="str">
        <x:v>573c3beeef9c61edd148ee67123d7537459504b407f1ff967dc0b665ea36ad98</x:v>
      </x:c>
      <x:c r="K299" s="13" t="str">
        <x:v>NOT_REVIEWED</x:v>
      </x:c>
      <x:c r="L299" s="13" t="str"/>
      <x:c r="M299" s="13" t="str"/>
      <x:c r="N299" s="13" t="str"/>
      <x:c r="O299" s="13" t="str"/>
      <x:c r="P299" s="13" t="str"/>
      <x:c r="Q299" s="13" t="str"/>
      <x:c r="R299" s="13" t="str"/>
      <x:c r="S299" s="13" t="str"/>
      <x:c r="T299" s="14" t="str"/>
      <x:c r="U299" s="9" t="str">
        <x:f>IF(AND(Q299="AGREED",P299="LABEL_ONLY",OR(O299="PASS",O299="FAIL"),R299&lt;&gt;"",S299&lt;&gt;"",T299&lt;&gt;""),O299,G299)</x:f>
        <x:v>PASS</x:v>
      </x:c>
      <x:c r="V299" s="9" t="str">
        <x:f>IF(Q299&lt;&gt;"AGREED","",IF(P299="LABEL_ONLY",IF(AND(Q299="AGREED",P299="LABEL_ONLY",OR(O299="PASS",O299="FAIL"),R299&lt;&gt;"",S299&lt;&gt;"",T299&lt;&gt;""),"LABEL_APPLIED","INCOMPLETE_DECISION"),"RERUN_REQUIRED"))</x:f>
      </x:c>
    </x:row>
    <x:row r="300" ht="30" customHeight="1">
      <x:c r="A300" s="9" t="str">
        <x:v>I2-048-H-T031</x:v>
      </x:c>
      <x:c r="B300" s="9" t="str">
        <x:v>I2-048</x:v>
      </x:c>
      <x:c r="C300" s="9" t="str">
        <x:v>BATCH_14</x:v>
      </x:c>
      <x:c r="D300" s="9" t="str">
        <x:v>I2</x:v>
      </x:c>
      <x:c r="E300" s="9" t="n">
        <x:v>0</x:v>
      </x:c>
      <x:c r="F300" s="9" t="str">
        <x:v>I2.12.1 / I2.12.4 Table 8</x:v>
      </x:c>
      <x:c r="G300" s="9" t="str">
        <x:v>PASS</x:v>
      </x:c>
      <x:c r="H300" s="11" t="str">
        <x:v>Exact IACS Table 8 cell 31/126: t=17.5 mm, PC6, steelMaterialClassOne, normalStrengthSteelCategory selects steelGradeB and actual grade equals the requirement.</x:v>
      </x:c>
      <x:c r="I300" s="10" t="str">
        <x:v>rdf/I2/I2-048/I2-048-H-T031.ttl</x:v>
      </x:c>
      <x:c r="J300" s="10" t="str">
        <x:v>8c95a8c84ef7a3e9972efe7d71b747082b0eefb101a8be67f3ec589505e67998</x:v>
      </x:c>
      <x:c r="K300" s="13" t="str">
        <x:v>NOT_REVIEWED</x:v>
      </x:c>
      <x:c r="L300" s="13" t="str"/>
      <x:c r="M300" s="13" t="str"/>
      <x:c r="N300" s="13" t="str"/>
      <x:c r="O300" s="13" t="str"/>
      <x:c r="P300" s="13" t="str"/>
      <x:c r="Q300" s="13" t="str"/>
      <x:c r="R300" s="13" t="str"/>
      <x:c r="S300" s="13" t="str"/>
      <x:c r="T300" s="14" t="str"/>
      <x:c r="U300" s="9" t="str">
        <x:f>IF(AND(Q300="AGREED",P300="LABEL_ONLY",OR(O300="PASS",O300="FAIL"),R300&lt;&gt;"",S300&lt;&gt;"",T300&lt;&gt;""),O300,G300)</x:f>
        <x:v>PASS</x:v>
      </x:c>
      <x:c r="V300" s="9" t="str">
        <x:f>IF(Q300&lt;&gt;"AGREED","",IF(P300="LABEL_ONLY",IF(AND(Q300="AGREED",P300="LABEL_ONLY",OR(O300="PASS",O300="FAIL"),R300&lt;&gt;"",S300&lt;&gt;"",T300&lt;&gt;""),"LABEL_APPLIED","INCOMPLETE_DECISION"),"RERUN_REQUIRED"))</x:f>
      </x:c>
    </x:row>
    <x:row r="301" ht="30" customHeight="1">
      <x:c r="A301" s="9" t="str">
        <x:v>I2-048-H-T032</x:v>
      </x:c>
      <x:c r="B301" s="9" t="str">
        <x:v>I2-048</x:v>
      </x:c>
      <x:c r="C301" s="9" t="str">
        <x:v>BATCH_14</x:v>
      </x:c>
      <x:c r="D301" s="9" t="str">
        <x:v>I2</x:v>
      </x:c>
      <x:c r="E301" s="9" t="n">
        <x:v>0</x:v>
      </x:c>
      <x:c r="F301" s="9" t="str">
        <x:v>I2.12.1 / I2.12.4 Table 8</x:v>
      </x:c>
      <x:c r="G301" s="9" t="str">
        <x:v>PASS</x:v>
      </x:c>
      <x:c r="H301" s="11" t="str">
        <x:v>Exact IACS Table 8 cell 32/126: t=17.5 mm, PC7, steelMaterialClassOne, highTensileSteelCategory selects steelGradeAh and actual grade equals the requirement.</x:v>
      </x:c>
      <x:c r="I301" s="10" t="str">
        <x:v>rdf/I2/I2-048/I2-048-H-T032.ttl</x:v>
      </x:c>
      <x:c r="J301" s="10" t="str">
        <x:v>4ef6f0bc3888ab4fc3ca3a557e3299b2150075aeb668e9a42d0a434220645f94</x:v>
      </x:c>
      <x:c r="K301" s="13" t="str">
        <x:v>NOT_REVIEWED</x:v>
      </x:c>
      <x:c r="L301" s="13" t="str"/>
      <x:c r="M301" s="13" t="str"/>
      <x:c r="N301" s="13" t="str"/>
      <x:c r="O301" s="13" t="str"/>
      <x:c r="P301" s="13" t="str"/>
      <x:c r="Q301" s="13" t="str"/>
      <x:c r="R301" s="13" t="str"/>
      <x:c r="S301" s="13" t="str"/>
      <x:c r="T301" s="14" t="str"/>
      <x:c r="U301" s="9" t="str">
        <x:f>IF(AND(Q301="AGREED",P301="LABEL_ONLY",OR(O301="PASS",O301="FAIL"),R301&lt;&gt;"",S301&lt;&gt;"",T301&lt;&gt;""),O301,G301)</x:f>
        <x:v>PASS</x:v>
      </x:c>
      <x:c r="V301" s="9" t="str">
        <x:f>IF(Q301&lt;&gt;"AGREED","",IF(P301="LABEL_ONLY",IF(AND(Q301="AGREED",P301="LABEL_ONLY",OR(O301="PASS",O301="FAIL"),R301&lt;&gt;"",S301&lt;&gt;"",T301&lt;&gt;""),"LABEL_APPLIED","INCOMPLETE_DECISION"),"RERUN_REQUIRED"))</x:f>
      </x:c>
    </x:row>
    <x:row r="302" ht="30" customHeight="1">
      <x:c r="A302" s="9" t="str">
        <x:v>I2-048-H-T033</x:v>
      </x:c>
      <x:c r="B302" s="9" t="str">
        <x:v>I2-048</x:v>
      </x:c>
      <x:c r="C302" s="9" t="str">
        <x:v>BATCH_14</x:v>
      </x:c>
      <x:c r="D302" s="9" t="str">
        <x:v>I2</x:v>
      </x:c>
      <x:c r="E302" s="9" t="n">
        <x:v>0</x:v>
      </x:c>
      <x:c r="F302" s="9" t="str">
        <x:v>I2.12.1 / I2.12.4 Table 8</x:v>
      </x:c>
      <x:c r="G302" s="9" t="str">
        <x:v>PASS</x:v>
      </x:c>
      <x:c r="H302" s="11" t="str">
        <x:v>Exact IACS Table 8 cell 33/126: t=17.5 mm, PC2, steelMaterialClassTwo, normalStrengthSteelCategory selects steelGradeD and actual grade equals the requirement.</x:v>
      </x:c>
      <x:c r="I302" s="10" t="str">
        <x:v>rdf/I2/I2-048/I2-048-H-T033.ttl</x:v>
      </x:c>
      <x:c r="J302" s="10" t="str">
        <x:v>a89b25e98fd65a4a7f843f76781739f79c4bbabfd3c779f45d4702835b4a96cc</x:v>
      </x:c>
      <x:c r="K302" s="13" t="str">
        <x:v>NOT_REVIEWED</x:v>
      </x:c>
      <x:c r="L302" s="13" t="str"/>
      <x:c r="M302" s="13" t="str"/>
      <x:c r="N302" s="13" t="str"/>
      <x:c r="O302" s="13" t="str"/>
      <x:c r="P302" s="13" t="str"/>
      <x:c r="Q302" s="13" t="str"/>
      <x:c r="R302" s="13" t="str"/>
      <x:c r="S302" s="13" t="str"/>
      <x:c r="T302" s="14" t="str"/>
      <x:c r="U302" s="9" t="str">
        <x:f>IF(AND(Q302="AGREED",P302="LABEL_ONLY",OR(O302="PASS",O302="FAIL"),R302&lt;&gt;"",S302&lt;&gt;"",T302&lt;&gt;""),O302,G302)</x:f>
        <x:v>PASS</x:v>
      </x:c>
      <x:c r="V302" s="9" t="str">
        <x:f>IF(Q302&lt;&gt;"AGREED","",IF(P302="LABEL_ONLY",IF(AND(Q302="AGREED",P302="LABEL_ONLY",OR(O302="PASS",O302="FAIL"),R302&lt;&gt;"",S302&lt;&gt;"",T302&lt;&gt;""),"LABEL_APPLIED","INCOMPLETE_DECISION"),"RERUN_REQUIRED"))</x:f>
      </x:c>
    </x:row>
    <x:row r="303" ht="30" customHeight="1">
      <x:c r="A303" s="9" t="str">
        <x:v>I2-048-H-T034</x:v>
      </x:c>
      <x:c r="B303" s="9" t="str">
        <x:v>I2-048</x:v>
      </x:c>
      <x:c r="C303" s="9" t="str">
        <x:v>BATCH_14</x:v>
      </x:c>
      <x:c r="D303" s="9" t="str">
        <x:v>I2</x:v>
      </x:c>
      <x:c r="E303" s="9" t="n">
        <x:v>0</x:v>
      </x:c>
      <x:c r="F303" s="9" t="str">
        <x:v>I2.12.1 / I2.12.4 Table 8</x:v>
      </x:c>
      <x:c r="G303" s="9" t="str">
        <x:v>PASS</x:v>
      </x:c>
      <x:c r="H303" s="11" t="str">
        <x:v>Exact IACS Table 8 cell 34/126: t=17.5 mm, PC3, steelMaterialClassTwo, highTensileSteelCategory selects steelGradeDh and actual grade equals the requirement.</x:v>
      </x:c>
      <x:c r="I303" s="10" t="str">
        <x:v>rdf/I2/I2-048/I2-048-H-T034.ttl</x:v>
      </x:c>
      <x:c r="J303" s="10" t="str">
        <x:v>db54542f880b108c766875590837a09e416d4188e035f7a020b6ac300ccc3468</x:v>
      </x:c>
      <x:c r="K303" s="13" t="str">
        <x:v>NOT_REVIEWED</x:v>
      </x:c>
      <x:c r="L303" s="13" t="str"/>
      <x:c r="M303" s="13" t="str"/>
      <x:c r="N303" s="13" t="str"/>
      <x:c r="O303" s="13" t="str"/>
      <x:c r="P303" s="13" t="str"/>
      <x:c r="Q303" s="13" t="str"/>
      <x:c r="R303" s="13" t="str"/>
      <x:c r="S303" s="13" t="str"/>
      <x:c r="T303" s="14" t="str"/>
      <x:c r="U303" s="9" t="str">
        <x:f>IF(AND(Q303="AGREED",P303="LABEL_ONLY",OR(O303="PASS",O303="FAIL"),R303&lt;&gt;"",S303&lt;&gt;"",T303&lt;&gt;""),O303,G303)</x:f>
        <x:v>PASS</x:v>
      </x:c>
      <x:c r="V303" s="9" t="str">
        <x:f>IF(Q303&lt;&gt;"AGREED","",IF(P303="LABEL_ONLY",IF(AND(Q303="AGREED",P303="LABEL_ONLY",OR(O303="PASS",O303="FAIL"),R303&lt;&gt;"",S303&lt;&gt;"",T303&lt;&gt;""),"LABEL_APPLIED","INCOMPLETE_DECISION"),"RERUN_REQUIRED"))</x:f>
      </x:c>
    </x:row>
    <x:row r="304" ht="30" customHeight="1">
      <x:c r="A304" s="9" t="str">
        <x:v>I2-048-H-T035</x:v>
      </x:c>
      <x:c r="B304" s="9" t="str">
        <x:v>I2-048</x:v>
      </x:c>
      <x:c r="C304" s="9" t="str">
        <x:v>BATCH_14</x:v>
      </x:c>
      <x:c r="D304" s="9" t="str">
        <x:v>I2</x:v>
      </x:c>
      <x:c r="E304" s="9" t="n">
        <x:v>0</x:v>
      </x:c>
      <x:c r="F304" s="9" t="str">
        <x:v>I2.12.1 / I2.12.4 Table 8</x:v>
      </x:c>
      <x:c r="G304" s="9" t="str">
        <x:v>PASS</x:v>
      </x:c>
      <x:c r="H304" s="11" t="str">
        <x:v>Exact IACS Table 8 cell 35/126: t=17.5 mm, PC6, steelMaterialClassTwo, normalStrengthSteelCategory selects steelGradeB and actual grade equals the requirement.</x:v>
      </x:c>
      <x:c r="I304" s="10" t="str">
        <x:v>rdf/I2/I2-048/I2-048-H-T035.ttl</x:v>
      </x:c>
      <x:c r="J304" s="10" t="str">
        <x:v>e80a9bf063560bc8eb27128592b4cb2028a811520083f61a51b66b9af1b22a7d</x:v>
      </x:c>
      <x:c r="K304" s="13" t="str">
        <x:v>NOT_REVIEWED</x:v>
      </x:c>
      <x:c r="L304" s="13" t="str"/>
      <x:c r="M304" s="13" t="str"/>
      <x:c r="N304" s="13" t="str"/>
      <x:c r="O304" s="13" t="str"/>
      <x:c r="P304" s="13" t="str"/>
      <x:c r="Q304" s="13" t="str"/>
      <x:c r="R304" s="13" t="str"/>
      <x:c r="S304" s="13" t="str"/>
      <x:c r="T304" s="14" t="str"/>
      <x:c r="U304" s="9" t="str">
        <x:f>IF(AND(Q304="AGREED",P304="LABEL_ONLY",OR(O304="PASS",O304="FAIL"),R304&lt;&gt;"",S304&lt;&gt;"",T304&lt;&gt;""),O304,G304)</x:f>
        <x:v>PASS</x:v>
      </x:c>
      <x:c r="V304" s="9" t="str">
        <x:f>IF(Q304&lt;&gt;"AGREED","",IF(P304="LABEL_ONLY",IF(AND(Q304="AGREED",P304="LABEL_ONLY",OR(O304="PASS",O304="FAIL"),R304&lt;&gt;"",S304&lt;&gt;"",T304&lt;&gt;""),"LABEL_APPLIED","INCOMPLETE_DECISION"),"RERUN_REQUIRED"))</x:f>
      </x:c>
    </x:row>
    <x:row r="305" ht="30" customHeight="1">
      <x:c r="A305" s="9" t="str">
        <x:v>I2-048-H-T036</x:v>
      </x:c>
      <x:c r="B305" s="9" t="str">
        <x:v>I2-048</x:v>
      </x:c>
      <x:c r="C305" s="9" t="str">
        <x:v>BATCH_14</x:v>
      </x:c>
      <x:c r="D305" s="9" t="str">
        <x:v>I2</x:v>
      </x:c>
      <x:c r="E305" s="9" t="n">
        <x:v>0</x:v>
      </x:c>
      <x:c r="F305" s="9" t="str">
        <x:v>I2.12.1 / I2.12.4 Table 8</x:v>
      </x:c>
      <x:c r="G305" s="9" t="str">
        <x:v>PASS</x:v>
      </x:c>
      <x:c r="H305" s="11" t="str">
        <x:v>Exact IACS Table 8 cell 36/126: t=17.5 mm, PC7, steelMaterialClassTwo, highTensileSteelCategory selects steelGradeAh and actual grade equals the requirement.</x:v>
      </x:c>
      <x:c r="I305" s="10" t="str">
        <x:v>rdf/I2/I2-048/I2-048-H-T036.ttl</x:v>
      </x:c>
      <x:c r="J305" s="10" t="str">
        <x:v>94ed4b1bef832db7e93b714d8e1e7d1a0a83267c366967742fb5602f3e3421a4</x:v>
      </x:c>
      <x:c r="K305" s="13" t="str">
        <x:v>NOT_REVIEWED</x:v>
      </x:c>
      <x:c r="L305" s="13" t="str"/>
      <x:c r="M305" s="13" t="str"/>
      <x:c r="N305" s="13" t="str"/>
      <x:c r="O305" s="13" t="str"/>
      <x:c r="P305" s="13" t="str"/>
      <x:c r="Q305" s="13" t="str"/>
      <x:c r="R305" s="13" t="str"/>
      <x:c r="S305" s="13" t="str"/>
      <x:c r="T305" s="14" t="str"/>
      <x:c r="U305" s="9" t="str">
        <x:f>IF(AND(Q305="AGREED",P305="LABEL_ONLY",OR(O305="PASS",O305="FAIL"),R305&lt;&gt;"",S305&lt;&gt;"",T305&lt;&gt;""),O305,G305)</x:f>
        <x:v>PASS</x:v>
      </x:c>
      <x:c r="V305" s="9" t="str">
        <x:f>IF(Q305&lt;&gt;"AGREED","",IF(P305="LABEL_ONLY",IF(AND(Q305="AGREED",P305="LABEL_ONLY",OR(O305="PASS",O305="FAIL"),R305&lt;&gt;"",S305&lt;&gt;"",T305&lt;&gt;""),"LABEL_APPLIED","INCOMPLETE_DECISION"),"RERUN_REQUIRED"))</x:f>
      </x:c>
    </x:row>
    <x:row r="306" ht="30" customHeight="1">
      <x:c r="A306" s="9" t="str">
        <x:v>I2-048-H-T037</x:v>
      </x:c>
      <x:c r="B306" s="9" t="str">
        <x:v>I2-048</x:v>
      </x:c>
      <x:c r="C306" s="9" t="str">
        <x:v>BATCH_14</x:v>
      </x:c>
      <x:c r="D306" s="9" t="str">
        <x:v>I2</x:v>
      </x:c>
      <x:c r="E306" s="9" t="n">
        <x:v>0</x:v>
      </x:c>
      <x:c r="F306" s="9" t="str">
        <x:v>I2.12.1 / I2.12.4 Table 8</x:v>
      </x:c>
      <x:c r="G306" s="9" t="str">
        <x:v>PASS</x:v>
      </x:c>
      <x:c r="H306" s="11" t="str">
        <x:v>Exact IACS Table 8 cell 37/126: t=17.5 mm, PC2, steelMaterialClassThree, normalStrengthSteelCategory selects steelGradeE and actual grade equals the requirement.</x:v>
      </x:c>
      <x:c r="I306" s="10" t="str">
        <x:v>rdf/I2/I2-048/I2-048-H-T037.ttl</x:v>
      </x:c>
      <x:c r="J306" s="10" t="str">
        <x:v>dba4c107ea2ba50e799a012740a5bff813ebad739a5483bed854da2a82677806</x:v>
      </x:c>
      <x:c r="K306" s="13" t="str">
        <x:v>NOT_REVIEWED</x:v>
      </x:c>
      <x:c r="L306" s="13" t="str"/>
      <x:c r="M306" s="13" t="str"/>
      <x:c r="N306" s="13" t="str"/>
      <x:c r="O306" s="13" t="str"/>
      <x:c r="P306" s="13" t="str"/>
      <x:c r="Q306" s="13" t="str"/>
      <x:c r="R306" s="13" t="str"/>
      <x:c r="S306" s="13" t="str"/>
      <x:c r="T306" s="14" t="str"/>
      <x:c r="U306" s="9" t="str">
        <x:f>IF(AND(Q306="AGREED",P306="LABEL_ONLY",OR(O306="PASS",O306="FAIL"),R306&lt;&gt;"",S306&lt;&gt;"",T306&lt;&gt;""),O306,G306)</x:f>
        <x:v>PASS</x:v>
      </x:c>
      <x:c r="V306" s="9" t="str">
        <x:f>IF(Q306&lt;&gt;"AGREED","",IF(P306="LABEL_ONLY",IF(AND(Q306="AGREED",P306="LABEL_ONLY",OR(O306="PASS",O306="FAIL"),R306&lt;&gt;"",S306&lt;&gt;"",T306&lt;&gt;""),"LABEL_APPLIED","INCOMPLETE_DECISION"),"RERUN_REQUIRED"))</x:f>
      </x:c>
    </x:row>
    <x:row r="307" ht="30" customHeight="1">
      <x:c r="A307" s="9" t="str">
        <x:v>I2-048-H-T038</x:v>
      </x:c>
      <x:c r="B307" s="9" t="str">
        <x:v>I2-048</x:v>
      </x:c>
      <x:c r="C307" s="9" t="str">
        <x:v>BATCH_14</x:v>
      </x:c>
      <x:c r="D307" s="9" t="str">
        <x:v>I2</x:v>
      </x:c>
      <x:c r="E307" s="9" t="n">
        <x:v>0</x:v>
      </x:c>
      <x:c r="F307" s="9" t="str">
        <x:v>I2.12.1 / I2.12.4 Table 8</x:v>
      </x:c>
      <x:c r="G307" s="9" t="str">
        <x:v>PASS</x:v>
      </x:c>
      <x:c r="H307" s="11" t="str">
        <x:v>Exact IACS Table 8 cell 38/126: t=17.5 mm, PC3, steelMaterialClassThree, highTensileSteelCategory selects steelGradeEh and actual grade equals the requirement.</x:v>
      </x:c>
      <x:c r="I307" s="10" t="str">
        <x:v>rdf/I2/I2-048/I2-048-H-T038.ttl</x:v>
      </x:c>
      <x:c r="J307" s="10" t="str">
        <x:v>82278064c649f8a6ae1d654129d603afabbb6acc105f014ea8fe5b32d2f9bd9f</x:v>
      </x:c>
      <x:c r="K307" s="13" t="str">
        <x:v>NOT_REVIEWED</x:v>
      </x:c>
      <x:c r="L307" s="13" t="str"/>
      <x:c r="M307" s="13" t="str"/>
      <x:c r="N307" s="13" t="str"/>
      <x:c r="O307" s="13" t="str"/>
      <x:c r="P307" s="13" t="str"/>
      <x:c r="Q307" s="13" t="str"/>
      <x:c r="R307" s="13" t="str"/>
      <x:c r="S307" s="13" t="str"/>
      <x:c r="T307" s="14" t="str"/>
      <x:c r="U307" s="9" t="str">
        <x:f>IF(AND(Q307="AGREED",P307="LABEL_ONLY",OR(O307="PASS",O307="FAIL"),R307&lt;&gt;"",S307&lt;&gt;"",T307&lt;&gt;""),O307,G307)</x:f>
        <x:v>PASS</x:v>
      </x:c>
      <x:c r="V307" s="9" t="str">
        <x:f>IF(Q307&lt;&gt;"AGREED","",IF(P307="LABEL_ONLY",IF(AND(Q307="AGREED",P307="LABEL_ONLY",OR(O307="PASS",O307="FAIL"),R307&lt;&gt;"",S307&lt;&gt;"",T307&lt;&gt;""),"LABEL_APPLIED","INCOMPLETE_DECISION"),"RERUN_REQUIRED"))</x:f>
      </x:c>
    </x:row>
    <x:row r="308" ht="30" customHeight="1">
      <x:c r="A308" s="9" t="str">
        <x:v>I2-048-H-T039</x:v>
      </x:c>
      <x:c r="B308" s="9" t="str">
        <x:v>I2-048</x:v>
      </x:c>
      <x:c r="C308" s="9" t="str">
        <x:v>BATCH_14</x:v>
      </x:c>
      <x:c r="D308" s="9" t="str">
        <x:v>I2</x:v>
      </x:c>
      <x:c r="E308" s="9" t="n">
        <x:v>0</x:v>
      </x:c>
      <x:c r="F308" s="9" t="str">
        <x:v>I2.12.1 / I2.12.4 Table 8</x:v>
      </x:c>
      <x:c r="G308" s="9" t="str">
        <x:v>PASS</x:v>
      </x:c>
      <x:c r="H308" s="11" t="str">
        <x:v>Exact IACS Table 8 cell 39/126: t=17.5 mm, PC4, steelMaterialClassThree, normalStrengthSteelCategory selects steelGradeE and actual grade equals the requirement.</x:v>
      </x:c>
      <x:c r="I308" s="10" t="str">
        <x:v>rdf/I2/I2-048/I2-048-H-T039.ttl</x:v>
      </x:c>
      <x:c r="J308" s="10" t="str">
        <x:v>2c7612f9df8b9fb394ee6eb63a15287f99c78ec260d6607863124d7971197c3c</x:v>
      </x:c>
      <x:c r="K308" s="13" t="str">
        <x:v>NOT_REVIEWED</x:v>
      </x:c>
      <x:c r="L308" s="13" t="str"/>
      <x:c r="M308" s="13" t="str"/>
      <x:c r="N308" s="13" t="str"/>
      <x:c r="O308" s="13" t="str"/>
      <x:c r="P308" s="13" t="str"/>
      <x:c r="Q308" s="13" t="str"/>
      <x:c r="R308" s="13" t="str"/>
      <x:c r="S308" s="13" t="str"/>
      <x:c r="T308" s="14" t="str"/>
      <x:c r="U308" s="9" t="str">
        <x:f>IF(AND(Q308="AGREED",P308="LABEL_ONLY",OR(O308="PASS",O308="FAIL"),R308&lt;&gt;"",S308&lt;&gt;"",T308&lt;&gt;""),O308,G308)</x:f>
        <x:v>PASS</x:v>
      </x:c>
      <x:c r="V308" s="9" t="str">
        <x:f>IF(Q308&lt;&gt;"AGREED","",IF(P308="LABEL_ONLY",IF(AND(Q308="AGREED",P308="LABEL_ONLY",OR(O308="PASS",O308="FAIL"),R308&lt;&gt;"",S308&lt;&gt;"",T308&lt;&gt;""),"LABEL_APPLIED","INCOMPLETE_DECISION"),"RERUN_REQUIRED"))</x:f>
      </x:c>
    </x:row>
    <x:row r="309" ht="30" customHeight="1">
      <x:c r="A309" s="9" t="str">
        <x:v>I2-048-H-T040</x:v>
      </x:c>
      <x:c r="B309" s="9" t="str">
        <x:v>I2-048</x:v>
      </x:c>
      <x:c r="C309" s="9" t="str">
        <x:v>BATCH_14</x:v>
      </x:c>
      <x:c r="D309" s="9" t="str">
        <x:v>I2</x:v>
      </x:c>
      <x:c r="E309" s="9" t="n">
        <x:v>0</x:v>
      </x:c>
      <x:c r="F309" s="9" t="str">
        <x:v>I2.12.1 / I2.12.4 Table 8</x:v>
      </x:c>
      <x:c r="G309" s="9" t="str">
        <x:v>PASS</x:v>
      </x:c>
      <x:c r="H309" s="11" t="str">
        <x:v>Exact IACS Table 8 cell 40/126: t=17.5 mm, PC5, steelMaterialClassThree, highTensileSteelCategory selects steelGradeEh and actual grade equals the requirement.</x:v>
      </x:c>
      <x:c r="I309" s="10" t="str">
        <x:v>rdf/I2/I2-048/I2-048-H-T040.ttl</x:v>
      </x:c>
      <x:c r="J309" s="10" t="str">
        <x:v>0bc253e911f889bb3bb1a255267a9644f246514c3ece9a6ec9d63e2cfa01087d</x:v>
      </x:c>
      <x:c r="K309" s="13" t="str">
        <x:v>NOT_REVIEWED</x:v>
      </x:c>
      <x:c r="L309" s="13" t="str"/>
      <x:c r="M309" s="13" t="str"/>
      <x:c r="N309" s="13" t="str"/>
      <x:c r="O309" s="13" t="str"/>
      <x:c r="P309" s="13" t="str"/>
      <x:c r="Q309" s="13" t="str"/>
      <x:c r="R309" s="13" t="str"/>
      <x:c r="S309" s="13" t="str"/>
      <x:c r="T309" s="14" t="str"/>
      <x:c r="U309" s="9" t="str">
        <x:f>IF(AND(Q309="AGREED",P309="LABEL_ONLY",OR(O309="PASS",O309="FAIL"),R309&lt;&gt;"",S309&lt;&gt;"",T309&lt;&gt;""),O309,G309)</x:f>
        <x:v>PASS</x:v>
      </x:c>
      <x:c r="V309" s="9" t="str">
        <x:f>IF(Q309&lt;&gt;"AGREED","",IF(P309="LABEL_ONLY",IF(AND(Q309="AGREED",P309="LABEL_ONLY",OR(O309="PASS",O309="FAIL"),R309&lt;&gt;"",S309&lt;&gt;"",T309&lt;&gt;""),"LABEL_APPLIED","INCOMPLETE_DECISION"),"RERUN_REQUIRED"))</x:f>
      </x:c>
    </x:row>
    <x:row r="310" ht="30" customHeight="1">
      <x:c r="A310" s="9" t="str">
        <x:v>I2-048-H-T041</x:v>
      </x:c>
      <x:c r="B310" s="9" t="str">
        <x:v>I2-048</x:v>
      </x:c>
      <x:c r="C310" s="9" t="str">
        <x:v>BATCH_14</x:v>
      </x:c>
      <x:c r="D310" s="9" t="str">
        <x:v>I2</x:v>
      </x:c>
      <x:c r="E310" s="9" t="n">
        <x:v>0</x:v>
      </x:c>
      <x:c r="F310" s="9" t="str">
        <x:v>I2.12.1 / I2.12.4 Table 8</x:v>
      </x:c>
      <x:c r="G310" s="9" t="str">
        <x:v>PASS</x:v>
      </x:c>
      <x:c r="H310" s="11" t="str">
        <x:v>Exact IACS Table 8 cell 41/126: t=17.5 mm, PC6, steelMaterialClassThree, normalStrengthSteelCategory selects steelGradeD and actual grade equals the requirement.</x:v>
      </x:c>
      <x:c r="I310" s="10" t="str">
        <x:v>rdf/I2/I2-048/I2-048-H-T041.ttl</x:v>
      </x:c>
      <x:c r="J310" s="10" t="str">
        <x:v>17782dcd2945059da54d3aa816bdbf1bd93dcda7ee0f0ecad79063a17baa11b4</x:v>
      </x:c>
      <x:c r="K310" s="13" t="str">
        <x:v>NOT_REVIEWED</x:v>
      </x:c>
      <x:c r="L310" s="13" t="str"/>
      <x:c r="M310" s="13" t="str"/>
      <x:c r="N310" s="13" t="str"/>
      <x:c r="O310" s="13" t="str"/>
      <x:c r="P310" s="13" t="str"/>
      <x:c r="Q310" s="13" t="str"/>
      <x:c r="R310" s="13" t="str"/>
      <x:c r="S310" s="13" t="str"/>
      <x:c r="T310" s="14" t="str"/>
      <x:c r="U310" s="9" t="str">
        <x:f>IF(AND(Q310="AGREED",P310="LABEL_ONLY",OR(O310="PASS",O310="FAIL"),R310&lt;&gt;"",S310&lt;&gt;"",T310&lt;&gt;""),O310,G310)</x:f>
        <x:v>PASS</x:v>
      </x:c>
      <x:c r="V310" s="9" t="str">
        <x:f>IF(Q310&lt;&gt;"AGREED","",IF(P310="LABEL_ONLY",IF(AND(Q310="AGREED",P310="LABEL_ONLY",OR(O310="PASS",O310="FAIL"),R310&lt;&gt;"",S310&lt;&gt;"",T310&lt;&gt;""),"LABEL_APPLIED","INCOMPLETE_DECISION"),"RERUN_REQUIRED"))</x:f>
      </x:c>
    </x:row>
    <x:row r="311" ht="30" customHeight="1">
      <x:c r="A311" s="9" t="str">
        <x:v>I2-048-H-T042</x:v>
      </x:c>
      <x:c r="B311" s="9" t="str">
        <x:v>I2-048</x:v>
      </x:c>
      <x:c r="C311" s="9" t="str">
        <x:v>BATCH_14</x:v>
      </x:c>
      <x:c r="D311" s="9" t="str">
        <x:v>I2</x:v>
      </x:c>
      <x:c r="E311" s="9" t="n">
        <x:v>0</x:v>
      </x:c>
      <x:c r="F311" s="9" t="str">
        <x:v>I2.12.1 / I2.12.4 Table 8</x:v>
      </x:c>
      <x:c r="G311" s="9" t="str">
        <x:v>PASS</x:v>
      </x:c>
      <x:c r="H311" s="11" t="str">
        <x:v>Exact IACS Table 8 cell 42/126: t=17.5 mm, PC7, steelMaterialClassThree, highTensileSteelCategory selects steelGradeDh and actual grade equals the requirement.</x:v>
      </x:c>
      <x:c r="I311" s="10" t="str">
        <x:v>rdf/I2/I2-048/I2-048-H-T042.ttl</x:v>
      </x:c>
      <x:c r="J311" s="10" t="str">
        <x:v>bd6371c99438c4dc9bfec44de8bde7d3093e625a95817ee0af63b84dc66fd013</x:v>
      </x:c>
      <x:c r="K311" s="13" t="str">
        <x:v>NOT_REVIEWED</x:v>
      </x:c>
      <x:c r="L311" s="13" t="str"/>
      <x:c r="M311" s="13" t="str"/>
      <x:c r="N311" s="13" t="str"/>
      <x:c r="O311" s="13" t="str"/>
      <x:c r="P311" s="13" t="str"/>
      <x:c r="Q311" s="13" t="str"/>
      <x:c r="R311" s="13" t="str"/>
      <x:c r="S311" s="13" t="str"/>
      <x:c r="T311" s="14" t="str"/>
      <x:c r="U311" s="9" t="str">
        <x:f>IF(AND(Q311="AGREED",P311="LABEL_ONLY",OR(O311="PASS",O311="FAIL"),R311&lt;&gt;"",S311&lt;&gt;"",T311&lt;&gt;""),O311,G311)</x:f>
        <x:v>PASS</x:v>
      </x:c>
      <x:c r="V311" s="9" t="str">
        <x:f>IF(Q311&lt;&gt;"AGREED","",IF(P311="LABEL_ONLY",IF(AND(Q311="AGREED",P311="LABEL_ONLY",OR(O311="PASS",O311="FAIL"),R311&lt;&gt;"",S311&lt;&gt;"",T311&lt;&gt;""),"LABEL_APPLIED","INCOMPLETE_DECISION"),"RERUN_REQUIRED"))</x:f>
      </x:c>
    </x:row>
    <x:row r="312" ht="30" customHeight="1">
      <x:c r="A312" s="9" t="str">
        <x:v>I2-048-H-T043</x:v>
      </x:c>
      <x:c r="B312" s="9" t="str">
        <x:v>I2-048</x:v>
      </x:c>
      <x:c r="C312" s="9" t="str">
        <x:v>BATCH_14</x:v>
      </x:c>
      <x:c r="D312" s="9" t="str">
        <x:v>I2</x:v>
      </x:c>
      <x:c r="E312" s="9" t="n">
        <x:v>0</x:v>
      </x:c>
      <x:c r="F312" s="9" t="str">
        <x:v>I2.12.1 / I2.12.4 Table 8</x:v>
      </x:c>
      <x:c r="G312" s="9" t="str">
        <x:v>PASS</x:v>
      </x:c>
      <x:c r="H312" s="11" t="str">
        <x:v>Exact IACS Table 8 cell 43/126: t=22.5 mm, PC4, steelMaterialClassOne, normalStrengthSteelCategory selects steelGradeD and actual grade equals the requirement.</x:v>
      </x:c>
      <x:c r="I312" s="10" t="str">
        <x:v>rdf/I2/I2-048/I2-048-H-T043.ttl</x:v>
      </x:c>
      <x:c r="J312" s="10" t="str">
        <x:v>a73957e603c36a7686e1bcd5ac7a3088d8d4f4e4ad8f29786c2979336c9a4fd2</x:v>
      </x:c>
      <x:c r="K312" s="13" t="str">
        <x:v>NOT_REVIEWED</x:v>
      </x:c>
      <x:c r="L312" s="13" t="str"/>
      <x:c r="M312" s="13" t="str"/>
      <x:c r="N312" s="13" t="str"/>
      <x:c r="O312" s="13" t="str"/>
      <x:c r="P312" s="13" t="str"/>
      <x:c r="Q312" s="13" t="str"/>
      <x:c r="R312" s="13" t="str"/>
      <x:c r="S312" s="13" t="str"/>
      <x:c r="T312" s="14" t="str"/>
      <x:c r="U312" s="9" t="str">
        <x:f>IF(AND(Q312="AGREED",P312="LABEL_ONLY",OR(O312="PASS",O312="FAIL"),R312&lt;&gt;"",S312&lt;&gt;"",T312&lt;&gt;""),O312,G312)</x:f>
        <x:v>PASS</x:v>
      </x:c>
      <x:c r="V312" s="9" t="str">
        <x:f>IF(Q312&lt;&gt;"AGREED","",IF(P312="LABEL_ONLY",IF(AND(Q312="AGREED",P312="LABEL_ONLY",OR(O312="PASS",O312="FAIL"),R312&lt;&gt;"",S312&lt;&gt;"",T312&lt;&gt;""),"LABEL_APPLIED","INCOMPLETE_DECISION"),"RERUN_REQUIRED"))</x:f>
      </x:c>
    </x:row>
    <x:row r="313" ht="30" customHeight="1">
      <x:c r="A313" s="9" t="str">
        <x:v>I2-048-H-T044</x:v>
      </x:c>
      <x:c r="B313" s="9" t="str">
        <x:v>I2-048</x:v>
      </x:c>
      <x:c r="C313" s="9" t="str">
        <x:v>BATCH_14</x:v>
      </x:c>
      <x:c r="D313" s="9" t="str">
        <x:v>I2</x:v>
      </x:c>
      <x:c r="E313" s="9" t="n">
        <x:v>0</x:v>
      </x:c>
      <x:c r="F313" s="9" t="str">
        <x:v>I2.12.1 / I2.12.4 Table 8</x:v>
      </x:c>
      <x:c r="G313" s="9" t="str">
        <x:v>PASS</x:v>
      </x:c>
      <x:c r="H313" s="11" t="str">
        <x:v>Exact IACS Table 8 cell 44/126: t=22.5 mm, PC5, steelMaterialClassOne, highTensileSteelCategory selects steelGradeDh and actual grade equals the requirement.</x:v>
      </x:c>
      <x:c r="I313" s="10" t="str">
        <x:v>rdf/I2/I2-048/I2-048-H-T044.ttl</x:v>
      </x:c>
      <x:c r="J313" s="10" t="str">
        <x:v>e1374f320b5da9925347f1838a1d8b7931cabd4738fb426c452cccee50554f3e</x:v>
      </x:c>
      <x:c r="K313" s="13" t="str">
        <x:v>NOT_REVIEWED</x:v>
      </x:c>
      <x:c r="L313" s="13" t="str"/>
      <x:c r="M313" s="13" t="str"/>
      <x:c r="N313" s="13" t="str"/>
      <x:c r="O313" s="13" t="str"/>
      <x:c r="P313" s="13" t="str"/>
      <x:c r="Q313" s="13" t="str"/>
      <x:c r="R313" s="13" t="str"/>
      <x:c r="S313" s="13" t="str"/>
      <x:c r="T313" s="14" t="str"/>
      <x:c r="U313" s="9" t="str">
        <x:f>IF(AND(Q313="AGREED",P313="LABEL_ONLY",OR(O313="PASS",O313="FAIL"),R313&lt;&gt;"",S313&lt;&gt;"",T313&lt;&gt;""),O313,G313)</x:f>
        <x:v>PASS</x:v>
      </x:c>
      <x:c r="V313" s="9" t="str">
        <x:f>IF(Q313&lt;&gt;"AGREED","",IF(P313="LABEL_ONLY",IF(AND(Q313="AGREED",P313="LABEL_ONLY",OR(O313="PASS",O313="FAIL"),R313&lt;&gt;"",S313&lt;&gt;"",T313&lt;&gt;""),"LABEL_APPLIED","INCOMPLETE_DECISION"),"RERUN_REQUIRED"))</x:f>
      </x:c>
    </x:row>
    <x:row r="314" ht="30" customHeight="1">
      <x:c r="A314" s="9" t="str">
        <x:v>I2-048-H-T045</x:v>
      </x:c>
      <x:c r="B314" s="9" t="str">
        <x:v>I2-048</x:v>
      </x:c>
      <x:c r="C314" s="9" t="str">
        <x:v>BATCH_14</x:v>
      </x:c>
      <x:c r="D314" s="9" t="str">
        <x:v>I2</x:v>
      </x:c>
      <x:c r="E314" s="9" t="n">
        <x:v>0</x:v>
      </x:c>
      <x:c r="F314" s="9" t="str">
        <x:v>I2.12.1 / I2.12.4 Table 8</x:v>
      </x:c>
      <x:c r="G314" s="9" t="str">
        <x:v>PASS</x:v>
      </x:c>
      <x:c r="H314" s="11" t="str">
        <x:v>Exact IACS Table 8 cell 45/126: t=22.5 mm, PC7, steelMaterialClassOne, normalStrengthSteelCategory selects steelGradeB and actual grade equals the requirement.</x:v>
      </x:c>
      <x:c r="I314" s="10" t="str">
        <x:v>rdf/I2/I2-048/I2-048-H-T045.ttl</x:v>
      </x:c>
      <x:c r="J314" s="10" t="str">
        <x:v>1305c8007d78e30dc04aec1514b6737942caeec98568810a45f7cf84d3796d58</x:v>
      </x:c>
      <x:c r="K314" s="13" t="str">
        <x:v>NOT_REVIEWED</x:v>
      </x:c>
      <x:c r="L314" s="13" t="str"/>
      <x:c r="M314" s="13" t="str"/>
      <x:c r="N314" s="13" t="str"/>
      <x:c r="O314" s="13" t="str"/>
      <x:c r="P314" s="13" t="str"/>
      <x:c r="Q314" s="13" t="str"/>
      <x:c r="R314" s="13" t="str"/>
      <x:c r="S314" s="13" t="str"/>
      <x:c r="T314" s="14" t="str"/>
      <x:c r="U314" s="9" t="str">
        <x:f>IF(AND(Q314="AGREED",P314="LABEL_ONLY",OR(O314="PASS",O314="FAIL"),R314&lt;&gt;"",S314&lt;&gt;"",T314&lt;&gt;""),O314,G314)</x:f>
        <x:v>PASS</x:v>
      </x:c>
      <x:c r="V314" s="9" t="str">
        <x:f>IF(Q314&lt;&gt;"AGREED","",IF(P314="LABEL_ONLY",IF(AND(Q314="AGREED",P314="LABEL_ONLY",OR(O314="PASS",O314="FAIL"),R314&lt;&gt;"",S314&lt;&gt;"",T314&lt;&gt;""),"LABEL_APPLIED","INCOMPLETE_DECISION"),"RERUN_REQUIRED"))</x:f>
      </x:c>
    </x:row>
    <x:row r="315" ht="30" customHeight="1">
      <x:c r="A315" s="9" t="str">
        <x:v>I2-048-H-T046</x:v>
      </x:c>
      <x:c r="B315" s="9" t="str">
        <x:v>I2-048</x:v>
      </x:c>
      <x:c r="C315" s="9" t="str">
        <x:v>BATCH_14</x:v>
      </x:c>
      <x:c r="D315" s="9" t="str">
        <x:v>I2</x:v>
      </x:c>
      <x:c r="E315" s="9" t="n">
        <x:v>0</x:v>
      </x:c>
      <x:c r="F315" s="9" t="str">
        <x:v>I2.12.1 / I2.12.4 Table 8</x:v>
      </x:c>
      <x:c r="G315" s="9" t="str">
        <x:v>PASS</x:v>
      </x:c>
      <x:c r="H315" s="11" t="str">
        <x:v>Exact IACS Table 8 cell 46/126: t=22.5 mm, PC6, steelMaterialClassOne, highTensileSteelCategory selects steelGradeAh and actual grade equals the requirement.</x:v>
      </x:c>
      <x:c r="I315" s="10" t="str">
        <x:v>rdf/I2/I2-048/I2-048-H-T046.ttl</x:v>
      </x:c>
      <x:c r="J315" s="10" t="str">
        <x:v>8a4bb3a698fa4d4c693c253fe838aeb33e62c5f3dcbab3c4719e2a62ba124b39</x:v>
      </x:c>
      <x:c r="K315" s="13" t="str">
        <x:v>NOT_REVIEWED</x:v>
      </x:c>
      <x:c r="L315" s="13" t="str"/>
      <x:c r="M315" s="13" t="str"/>
      <x:c r="N315" s="13" t="str"/>
      <x:c r="O315" s="13" t="str"/>
      <x:c r="P315" s="13" t="str"/>
      <x:c r="Q315" s="13" t="str"/>
      <x:c r="R315" s="13" t="str"/>
      <x:c r="S315" s="13" t="str"/>
      <x:c r="T315" s="14" t="str"/>
      <x:c r="U315" s="9" t="str">
        <x:f>IF(AND(Q315="AGREED",P315="LABEL_ONLY",OR(O315="PASS",O315="FAIL"),R315&lt;&gt;"",S315&lt;&gt;"",T315&lt;&gt;""),O315,G315)</x:f>
        <x:v>PASS</x:v>
      </x:c>
      <x:c r="V315" s="9" t="str">
        <x:f>IF(Q315&lt;&gt;"AGREED","",IF(P315="LABEL_ONLY",IF(AND(Q315="AGREED",P315="LABEL_ONLY",OR(O315="PASS",O315="FAIL"),R315&lt;&gt;"",S315&lt;&gt;"",T315&lt;&gt;""),"LABEL_APPLIED","INCOMPLETE_DECISION"),"RERUN_REQUIRED"))</x:f>
      </x:c>
    </x:row>
    <x:row r="316" ht="30" customHeight="1">
      <x:c r="A316" s="9" t="str">
        <x:v>I2-048-H-T047</x:v>
      </x:c>
      <x:c r="B316" s="9" t="str">
        <x:v>I2-048</x:v>
      </x:c>
      <x:c r="C316" s="9" t="str">
        <x:v>BATCH_14</x:v>
      </x:c>
      <x:c r="D316" s="9" t="str">
        <x:v>I2</x:v>
      </x:c>
      <x:c r="E316" s="9" t="n">
        <x:v>0</x:v>
      </x:c>
      <x:c r="F316" s="9" t="str">
        <x:v>I2.12.1 / I2.12.4 Table 8</x:v>
      </x:c>
      <x:c r="G316" s="9" t="str">
        <x:v>PASS</x:v>
      </x:c>
      <x:c r="H316" s="11" t="str">
        <x:v>Exact IACS Table 8 cell 47/126: t=22.5 mm, PC3, steelMaterialClassTwo, normalStrengthSteelCategory selects steelGradeD and actual grade equals the requirement.</x:v>
      </x:c>
      <x:c r="I316" s="10" t="str">
        <x:v>rdf/I2/I2-048/I2-048-H-T047.ttl</x:v>
      </x:c>
      <x:c r="J316" s="10" t="str">
        <x:v>76d87072177de538a245d24396efa63fdbe98f58cbcb14bfcfd1d5cf94518cf2</x:v>
      </x:c>
      <x:c r="K316" s="13" t="str">
        <x:v>NOT_REVIEWED</x:v>
      </x:c>
      <x:c r="L316" s="13" t="str"/>
      <x:c r="M316" s="13" t="str"/>
      <x:c r="N316" s="13" t="str"/>
      <x:c r="O316" s="13" t="str"/>
      <x:c r="P316" s="13" t="str"/>
      <x:c r="Q316" s="13" t="str"/>
      <x:c r="R316" s="13" t="str"/>
      <x:c r="S316" s="13" t="str"/>
      <x:c r="T316" s="14" t="str"/>
      <x:c r="U316" s="9" t="str">
        <x:f>IF(AND(Q316="AGREED",P316="LABEL_ONLY",OR(O316="PASS",O316="FAIL"),R316&lt;&gt;"",S316&lt;&gt;"",T316&lt;&gt;""),O316,G316)</x:f>
        <x:v>PASS</x:v>
      </x:c>
      <x:c r="V316" s="9" t="str">
        <x:f>IF(Q316&lt;&gt;"AGREED","",IF(P316="LABEL_ONLY",IF(AND(Q316="AGREED",P316="LABEL_ONLY",OR(O316="PASS",O316="FAIL"),R316&lt;&gt;"",S316&lt;&gt;"",T316&lt;&gt;""),"LABEL_APPLIED","INCOMPLETE_DECISION"),"RERUN_REQUIRED"))</x:f>
      </x:c>
    </x:row>
    <x:row r="317" ht="30" customHeight="1">
      <x:c r="A317" s="9" t="str">
        <x:v>I2-048-H-T048</x:v>
      </x:c>
      <x:c r="B317" s="9" t="str">
        <x:v>I2-048</x:v>
      </x:c>
      <x:c r="C317" s="9" t="str">
        <x:v>BATCH_14</x:v>
      </x:c>
      <x:c r="D317" s="9" t="str">
        <x:v>I2</x:v>
      </x:c>
      <x:c r="E317" s="9" t="n">
        <x:v>0</x:v>
      </x:c>
      <x:c r="F317" s="9" t="str">
        <x:v>I2.12.1 / I2.12.4 Table 8</x:v>
      </x:c>
      <x:c r="G317" s="9" t="str">
        <x:v>PASS</x:v>
      </x:c>
      <x:c r="H317" s="11" t="str">
        <x:v>Exact IACS Table 8 cell 48/126: t=22.5 mm, PC4, steelMaterialClassTwo, highTensileSteelCategory selects steelGradeDh and actual grade equals the requirement.</x:v>
      </x:c>
      <x:c r="I317" s="10" t="str">
        <x:v>rdf/I2/I2-048/I2-048-H-T048.ttl</x:v>
      </x:c>
      <x:c r="J317" s="10" t="str">
        <x:v>98a992f0e6f80ded4974e6805affeaa30e28ad3a0d8f6211fe28ca73163cf717</x:v>
      </x:c>
      <x:c r="K317" s="13" t="str">
        <x:v>NOT_REVIEWED</x:v>
      </x:c>
      <x:c r="L317" s="13" t="str"/>
      <x:c r="M317" s="13" t="str"/>
      <x:c r="N317" s="13" t="str"/>
      <x:c r="O317" s="13" t="str"/>
      <x:c r="P317" s="13" t="str"/>
      <x:c r="Q317" s="13" t="str"/>
      <x:c r="R317" s="13" t="str"/>
      <x:c r="S317" s="13" t="str"/>
      <x:c r="T317" s="14" t="str"/>
      <x:c r="U317" s="9" t="str">
        <x:f>IF(AND(Q317="AGREED",P317="LABEL_ONLY",OR(O317="PASS",O317="FAIL"),R317&lt;&gt;"",S317&lt;&gt;"",T317&lt;&gt;""),O317,G317)</x:f>
        <x:v>PASS</x:v>
      </x:c>
      <x:c r="V317" s="9" t="str">
        <x:f>IF(Q317&lt;&gt;"AGREED","",IF(P317="LABEL_ONLY",IF(AND(Q317="AGREED",P317="LABEL_ONLY",OR(O317="PASS",O317="FAIL"),R317&lt;&gt;"",S317&lt;&gt;"",T317&lt;&gt;""),"LABEL_APPLIED","INCOMPLETE_DECISION"),"RERUN_REQUIRED"))</x:f>
      </x:c>
    </x:row>
    <x:row r="318" ht="30" customHeight="1">
      <x:c r="A318" s="9" t="str">
        <x:v>I2-048-H-T049</x:v>
      </x:c>
      <x:c r="B318" s="9" t="str">
        <x:v>I2-048</x:v>
      </x:c>
      <x:c r="C318" s="9" t="str">
        <x:v>BATCH_14</x:v>
      </x:c>
      <x:c r="D318" s="9" t="str">
        <x:v>I2</x:v>
      </x:c>
      <x:c r="E318" s="9" t="n">
        <x:v>0</x:v>
      </x:c>
      <x:c r="F318" s="9" t="str">
        <x:v>I2.12.1 / I2.12.4 Table 8</x:v>
      </x:c>
      <x:c r="G318" s="9" t="str">
        <x:v>PASS</x:v>
      </x:c>
      <x:c r="H318" s="11" t="str">
        <x:v>Exact IACS Table 8 cell 49/126: t=22.5 mm, PC7, steelMaterialClassTwo, normalStrengthSteelCategory selects steelGradeB and actual grade equals the requirement.</x:v>
      </x:c>
      <x:c r="I318" s="10" t="str">
        <x:v>rdf/I2/I2-048/I2-048-H-T049.ttl</x:v>
      </x:c>
      <x:c r="J318" s="10" t="str">
        <x:v>70174d61168241baabb29a6631fcc04e60388f2e0fea10abaaa62eb75d335c6b</x:v>
      </x:c>
      <x:c r="K318" s="13" t="str">
        <x:v>NOT_REVIEWED</x:v>
      </x:c>
      <x:c r="L318" s="13" t="str"/>
      <x:c r="M318" s="13" t="str"/>
      <x:c r="N318" s="13" t="str"/>
      <x:c r="O318" s="13" t="str"/>
      <x:c r="P318" s="13" t="str"/>
      <x:c r="Q318" s="13" t="str"/>
      <x:c r="R318" s="13" t="str"/>
      <x:c r="S318" s="13" t="str"/>
      <x:c r="T318" s="14" t="str"/>
      <x:c r="U318" s="9" t="str">
        <x:f>IF(AND(Q318="AGREED",P318="LABEL_ONLY",OR(O318="PASS",O318="FAIL"),R318&lt;&gt;"",S318&lt;&gt;"",T318&lt;&gt;""),O318,G318)</x:f>
        <x:v>PASS</x:v>
      </x:c>
      <x:c r="V318" s="9" t="str">
        <x:f>IF(Q318&lt;&gt;"AGREED","",IF(P318="LABEL_ONLY",IF(AND(Q318="AGREED",P318="LABEL_ONLY",OR(O318="PASS",O318="FAIL"),R318&lt;&gt;"",S318&lt;&gt;"",T318&lt;&gt;""),"LABEL_APPLIED","INCOMPLETE_DECISION"),"RERUN_REQUIRED"))</x:f>
      </x:c>
    </x:row>
    <x:row r="319" ht="30" customHeight="1">
      <x:c r="A319" s="9" t="str">
        <x:v>I2-048-H-T050</x:v>
      </x:c>
      <x:c r="B319" s="9" t="str">
        <x:v>I2-048</x:v>
      </x:c>
      <x:c r="C319" s="9" t="str">
        <x:v>BATCH_14</x:v>
      </x:c>
      <x:c r="D319" s="9" t="str">
        <x:v>I2</x:v>
      </x:c>
      <x:c r="E319" s="9" t="n">
        <x:v>0</x:v>
      </x:c>
      <x:c r="F319" s="9" t="str">
        <x:v>I2.12.1 / I2.12.4 Table 8</x:v>
      </x:c>
      <x:c r="G319" s="9" t="str">
        <x:v>PASS</x:v>
      </x:c>
      <x:c r="H319" s="11" t="str">
        <x:v>Exact IACS Table 8 cell 50/126: t=22.5 mm, PC6, steelMaterialClassTwo, highTensileSteelCategory selects steelGradeAh and actual grade equals the requirement.</x:v>
      </x:c>
      <x:c r="I319" s="10" t="str">
        <x:v>rdf/I2/I2-048/I2-048-H-T050.ttl</x:v>
      </x:c>
      <x:c r="J319" s="10" t="str">
        <x:v>132de265bacbf2532a1756c2d62314caabef386cad2996c764d1ece38870ea49</x:v>
      </x:c>
      <x:c r="K319" s="13" t="str">
        <x:v>NOT_REVIEWED</x:v>
      </x:c>
      <x:c r="L319" s="13" t="str"/>
      <x:c r="M319" s="13" t="str"/>
      <x:c r="N319" s="13" t="str"/>
      <x:c r="O319" s="13" t="str"/>
      <x:c r="P319" s="13" t="str"/>
      <x:c r="Q319" s="13" t="str"/>
      <x:c r="R319" s="13" t="str"/>
      <x:c r="S319" s="13" t="str"/>
      <x:c r="T319" s="14" t="str"/>
      <x:c r="U319" s="9" t="str">
        <x:f>IF(AND(Q319="AGREED",P319="LABEL_ONLY",OR(O319="PASS",O319="FAIL"),R319&lt;&gt;"",S319&lt;&gt;"",T319&lt;&gt;""),O319,G319)</x:f>
        <x:v>PASS</x:v>
      </x:c>
      <x:c r="V319" s="9" t="str">
        <x:f>IF(Q319&lt;&gt;"AGREED","",IF(P319="LABEL_ONLY",IF(AND(Q319="AGREED",P319="LABEL_ONLY",OR(O319="PASS",O319="FAIL"),R319&lt;&gt;"",S319&lt;&gt;"",T319&lt;&gt;""),"LABEL_APPLIED","INCOMPLETE_DECISION"),"RERUN_REQUIRED"))</x:f>
      </x:c>
    </x:row>
    <x:row r="320" ht="30" customHeight="1">
      <x:c r="A320" s="9" t="str">
        <x:v>I2-048-H-T051</x:v>
      </x:c>
      <x:c r="B320" s="9" t="str">
        <x:v>I2-048</x:v>
      </x:c>
      <x:c r="C320" s="9" t="str">
        <x:v>BATCH_14</x:v>
      </x:c>
      <x:c r="D320" s="9" t="str">
        <x:v>I2</x:v>
      </x:c>
      <x:c r="E320" s="9" t="n">
        <x:v>0</x:v>
      </x:c>
      <x:c r="F320" s="9" t="str">
        <x:v>I2.12.1 / I2.12.4 Table 8</x:v>
      </x:c>
      <x:c r="G320" s="9" t="str">
        <x:v>PASS</x:v>
      </x:c>
      <x:c r="H320" s="11" t="str">
        <x:v>Exact IACS Table 8 cell 51/126: t=22.5 mm, PC3, steelMaterialClassThree, normalStrengthSteelCategory selects steelGradeE and actual grade equals the requirement.</x:v>
      </x:c>
      <x:c r="I320" s="10" t="str">
        <x:v>rdf/I2/I2-048/I2-048-H-T051.ttl</x:v>
      </x:c>
      <x:c r="J320" s="10" t="str">
        <x:v>a4a2b204eb852623e007b23b9da87f9ed55f22178a39f3bfb0561b086fbbc0f5</x:v>
      </x:c>
      <x:c r="K320" s="13" t="str">
        <x:v>NOT_REVIEWED</x:v>
      </x:c>
      <x:c r="L320" s="13" t="str"/>
      <x:c r="M320" s="13" t="str"/>
      <x:c r="N320" s="13" t="str"/>
      <x:c r="O320" s="13" t="str"/>
      <x:c r="P320" s="13" t="str"/>
      <x:c r="Q320" s="13" t="str"/>
      <x:c r="R320" s="13" t="str"/>
      <x:c r="S320" s="13" t="str"/>
      <x:c r="T320" s="14" t="str"/>
      <x:c r="U320" s="9" t="str">
        <x:f>IF(AND(Q320="AGREED",P320="LABEL_ONLY",OR(O320="PASS",O320="FAIL"),R320&lt;&gt;"",S320&lt;&gt;"",T320&lt;&gt;""),O320,G320)</x:f>
        <x:v>PASS</x:v>
      </x:c>
      <x:c r="V320" s="9" t="str">
        <x:f>IF(Q320&lt;&gt;"AGREED","",IF(P320="LABEL_ONLY",IF(AND(Q320="AGREED",P320="LABEL_ONLY",OR(O320="PASS",O320="FAIL"),R320&lt;&gt;"",S320&lt;&gt;"",T320&lt;&gt;""),"LABEL_APPLIED","INCOMPLETE_DECISION"),"RERUN_REQUIRED"))</x:f>
      </x:c>
    </x:row>
    <x:row r="321" ht="30" customHeight="1">
      <x:c r="A321" s="9" t="str">
        <x:v>I2-048-H-T052</x:v>
      </x:c>
      <x:c r="B321" s="9" t="str">
        <x:v>I2-048</x:v>
      </x:c>
      <x:c r="C321" s="9" t="str">
        <x:v>BATCH_14</x:v>
      </x:c>
      <x:c r="D321" s="9" t="str">
        <x:v>I2</x:v>
      </x:c>
      <x:c r="E321" s="9" t="n">
        <x:v>0</x:v>
      </x:c>
      <x:c r="F321" s="9" t="str">
        <x:v>I2.12.1 / I2.12.4 Table 8</x:v>
      </x:c>
      <x:c r="G321" s="9" t="str">
        <x:v>PASS</x:v>
      </x:c>
      <x:c r="H321" s="11" t="str">
        <x:v>Exact IACS Table 8 cell 52/126: t=22.5 mm, PC1, steelMaterialClassThree, highTensileSteelCategory selects steelGradeEh and actual grade equals the requirement.</x:v>
      </x:c>
      <x:c r="I321" s="10" t="str">
        <x:v>rdf/I2/I2-048/I2-048-H-T052.ttl</x:v>
      </x:c>
      <x:c r="J321" s="10" t="str">
        <x:v>e62985454c49adeb66cf7cc58da72949b31b93ab0d9791036a50eac6d877dd35</x:v>
      </x:c>
      <x:c r="K321" s="13" t="str">
        <x:v>NOT_REVIEWED</x:v>
      </x:c>
      <x:c r="L321" s="13" t="str"/>
      <x:c r="M321" s="13" t="str"/>
      <x:c r="N321" s="13" t="str"/>
      <x:c r="O321" s="13" t="str"/>
      <x:c r="P321" s="13" t="str"/>
      <x:c r="Q321" s="13" t="str"/>
      <x:c r="R321" s="13" t="str"/>
      <x:c r="S321" s="13" t="str"/>
      <x:c r="T321" s="14" t="str"/>
      <x:c r="U321" s="9" t="str">
        <x:f>IF(AND(Q321="AGREED",P321="LABEL_ONLY",OR(O321="PASS",O321="FAIL"),R321&lt;&gt;"",S321&lt;&gt;"",T321&lt;&gt;""),O321,G321)</x:f>
        <x:v>PASS</x:v>
      </x:c>
      <x:c r="V321" s="9" t="str">
        <x:f>IF(Q321&lt;&gt;"AGREED","",IF(P321="LABEL_ONLY",IF(AND(Q321="AGREED",P321="LABEL_ONLY",OR(O321="PASS",O321="FAIL"),R321&lt;&gt;"",S321&lt;&gt;"",T321&lt;&gt;""),"LABEL_APPLIED","INCOMPLETE_DECISION"),"RERUN_REQUIRED"))</x:f>
      </x:c>
    </x:row>
    <x:row r="322" ht="30" customHeight="1">
      <x:c r="A322" s="9" t="str">
        <x:v>I2-048-H-T053</x:v>
      </x:c>
      <x:c r="B322" s="9" t="str">
        <x:v>I2-048</x:v>
      </x:c>
      <x:c r="C322" s="9" t="str">
        <x:v>BATCH_14</x:v>
      </x:c>
      <x:c r="D322" s="9" t="str">
        <x:v>I2</x:v>
      </x:c>
      <x:c r="E322" s="9" t="n">
        <x:v>0</x:v>
      </x:c>
      <x:c r="F322" s="9" t="str">
        <x:v>I2.12.1 / I2.12.4 Table 8</x:v>
      </x:c>
      <x:c r="G322" s="9" t="str">
        <x:v>PASS</x:v>
      </x:c>
      <x:c r="H322" s="11" t="str">
        <x:v>Exact IACS Table 8 cell 53/126: t=22.5 mm, PC5, steelMaterialClassThree, normalStrengthSteelCategory selects steelGradeE and actual grade equals the requirement.</x:v>
      </x:c>
      <x:c r="I322" s="10" t="str">
        <x:v>rdf/I2/I2-048/I2-048-H-T053.ttl</x:v>
      </x:c>
      <x:c r="J322" s="10" t="str">
        <x:v>c587f3070e0b40d26c93e9d96d39074474735a59185323744336d5498eda8401</x:v>
      </x:c>
      <x:c r="K322" s="13" t="str">
        <x:v>NOT_REVIEWED</x:v>
      </x:c>
      <x:c r="L322" s="13" t="str"/>
      <x:c r="M322" s="13" t="str"/>
      <x:c r="N322" s="13" t="str"/>
      <x:c r="O322" s="13" t="str"/>
      <x:c r="P322" s="13" t="str"/>
      <x:c r="Q322" s="13" t="str"/>
      <x:c r="R322" s="13" t="str"/>
      <x:c r="S322" s="13" t="str"/>
      <x:c r="T322" s="14" t="str"/>
      <x:c r="U322" s="9" t="str">
        <x:f>IF(AND(Q322="AGREED",P322="LABEL_ONLY",OR(O322="PASS",O322="FAIL"),R322&lt;&gt;"",S322&lt;&gt;"",T322&lt;&gt;""),O322,G322)</x:f>
        <x:v>PASS</x:v>
      </x:c>
      <x:c r="V322" s="9" t="str">
        <x:f>IF(Q322&lt;&gt;"AGREED","",IF(P322="LABEL_ONLY",IF(AND(Q322="AGREED",P322="LABEL_ONLY",OR(O322="PASS",O322="FAIL"),R322&lt;&gt;"",S322&lt;&gt;"",T322&lt;&gt;""),"LABEL_APPLIED","INCOMPLETE_DECISION"),"RERUN_REQUIRED"))</x:f>
      </x:c>
    </x:row>
    <x:row r="323" ht="30" customHeight="1">
      <x:c r="A323" s="9" t="str">
        <x:v>I2-048-H-T054</x:v>
      </x:c>
      <x:c r="B323" s="9" t="str">
        <x:v>I2-048</x:v>
      </x:c>
      <x:c r="C323" s="9" t="str">
        <x:v>BATCH_14</x:v>
      </x:c>
      <x:c r="D323" s="9" t="str">
        <x:v>I2</x:v>
      </x:c>
      <x:c r="E323" s="9" t="n">
        <x:v>0</x:v>
      </x:c>
      <x:c r="F323" s="9" t="str">
        <x:v>I2.12.1 / I2.12.4 Table 8</x:v>
      </x:c>
      <x:c r="G323" s="9" t="str">
        <x:v>PASS</x:v>
      </x:c>
      <x:c r="H323" s="11" t="str">
        <x:v>Exact IACS Table 8 cell 54/126: t=22.5 mm, PC4, steelMaterialClassThree, highTensileSteelCategory selects steelGradeEh and actual grade equals the requirement.</x:v>
      </x:c>
      <x:c r="I323" s="10" t="str">
        <x:v>rdf/I2/I2-048/I2-048-H-T054.ttl</x:v>
      </x:c>
      <x:c r="J323" s="10" t="str">
        <x:v>3770e2e85b6cb60f053c8a85d882e8a69087657b8a1722d6b641b18a57e219cc</x:v>
      </x:c>
      <x:c r="K323" s="13" t="str">
        <x:v>NOT_REVIEWED</x:v>
      </x:c>
      <x:c r="L323" s="13" t="str"/>
      <x:c r="M323" s="13" t="str"/>
      <x:c r="N323" s="13" t="str"/>
      <x:c r="O323" s="13" t="str"/>
      <x:c r="P323" s="13" t="str"/>
      <x:c r="Q323" s="13" t="str"/>
      <x:c r="R323" s="13" t="str"/>
      <x:c r="S323" s="13" t="str"/>
      <x:c r="T323" s="14" t="str"/>
      <x:c r="U323" s="9" t="str">
        <x:f>IF(AND(Q323="AGREED",P323="LABEL_ONLY",OR(O323="PASS",O323="FAIL"),R323&lt;&gt;"",S323&lt;&gt;"",T323&lt;&gt;""),O323,G323)</x:f>
        <x:v>PASS</x:v>
      </x:c>
      <x:c r="V323" s="9" t="str">
        <x:f>IF(Q323&lt;&gt;"AGREED","",IF(P323="LABEL_ONLY",IF(AND(Q323="AGREED",P323="LABEL_ONLY",OR(O323="PASS",O323="FAIL"),R323&lt;&gt;"",S323&lt;&gt;"",T323&lt;&gt;""),"LABEL_APPLIED","INCOMPLETE_DECISION"),"RERUN_REQUIRED"))</x:f>
      </x:c>
    </x:row>
    <x:row r="324" ht="30" customHeight="1">
      <x:c r="A324" s="9" t="str">
        <x:v>I2-048-H-T055</x:v>
      </x:c>
      <x:c r="B324" s="9" t="str">
        <x:v>I2-048</x:v>
      </x:c>
      <x:c r="C324" s="9" t="str">
        <x:v>BATCH_14</x:v>
      </x:c>
      <x:c r="D324" s="9" t="str">
        <x:v>I2</x:v>
      </x:c>
      <x:c r="E324" s="9" t="n">
        <x:v>0</x:v>
      </x:c>
      <x:c r="F324" s="9" t="str">
        <x:v>I2.12.1 / I2.12.4 Table 8</x:v>
      </x:c>
      <x:c r="G324" s="9" t="str">
        <x:v>PASS</x:v>
      </x:c>
      <x:c r="H324" s="11" t="str">
        <x:v>Exact IACS Table 8 cell 55/126: t=22.5 mm, PC7, steelMaterialClassThree, normalStrengthSteelCategory selects steelGradeD and actual grade equals the requirement.</x:v>
      </x:c>
      <x:c r="I324" s="10" t="str">
        <x:v>rdf/I2/I2-048/I2-048-H-T055.ttl</x:v>
      </x:c>
      <x:c r="J324" s="10" t="str">
        <x:v>8d8dcc3322dfca6468e68bc7595be89c60d406a84c28b991d082ad7e04ecff19</x:v>
      </x:c>
      <x:c r="K324" s="13" t="str">
        <x:v>NOT_REVIEWED</x:v>
      </x:c>
      <x:c r="L324" s="13" t="str"/>
      <x:c r="M324" s="13" t="str"/>
      <x:c r="N324" s="13" t="str"/>
      <x:c r="O324" s="13" t="str"/>
      <x:c r="P324" s="13" t="str"/>
      <x:c r="Q324" s="13" t="str"/>
      <x:c r="R324" s="13" t="str"/>
      <x:c r="S324" s="13" t="str"/>
      <x:c r="T324" s="14" t="str"/>
      <x:c r="U324" s="9" t="str">
        <x:f>IF(AND(Q324="AGREED",P324="LABEL_ONLY",OR(O324="PASS",O324="FAIL"),R324&lt;&gt;"",S324&lt;&gt;"",T324&lt;&gt;""),O324,G324)</x:f>
        <x:v>PASS</x:v>
      </x:c>
      <x:c r="V324" s="9" t="str">
        <x:f>IF(Q324&lt;&gt;"AGREED","",IF(P324="LABEL_ONLY",IF(AND(Q324="AGREED",P324="LABEL_ONLY",OR(O324="PASS",O324="FAIL"),R324&lt;&gt;"",S324&lt;&gt;"",T324&lt;&gt;""),"LABEL_APPLIED","INCOMPLETE_DECISION"),"RERUN_REQUIRED"))</x:f>
      </x:c>
    </x:row>
    <x:row r="325" ht="30" customHeight="1">
      <x:c r="A325" s="9" t="str">
        <x:v>I2-048-H-T056</x:v>
      </x:c>
      <x:c r="B325" s="9" t="str">
        <x:v>I2-048</x:v>
      </x:c>
      <x:c r="C325" s="9" t="str">
        <x:v>BATCH_14</x:v>
      </x:c>
      <x:c r="D325" s="9" t="str">
        <x:v>I2</x:v>
      </x:c>
      <x:c r="E325" s="9" t="n">
        <x:v>0</x:v>
      </x:c>
      <x:c r="F325" s="9" t="str">
        <x:v>I2.12.1 / I2.12.4 Table 8</x:v>
      </x:c>
      <x:c r="G325" s="9" t="str">
        <x:v>PASS</x:v>
      </x:c>
      <x:c r="H325" s="11" t="str">
        <x:v>Exact IACS Table 8 cell 56/126: t=22.5 mm, PC6, steelMaterialClassThree, highTensileSteelCategory selects steelGradeDh and actual grade equals the requirement.</x:v>
      </x:c>
      <x:c r="I325" s="10" t="str">
        <x:v>rdf/I2/I2-048/I2-048-H-T056.ttl</x:v>
      </x:c>
      <x:c r="J325" s="10" t="str">
        <x:v>0486554c89f0f1090952ccf279e9bf2df7005fd400923d48ca414d26a2bf82d5</x:v>
      </x:c>
      <x:c r="K325" s="13" t="str">
        <x:v>NOT_REVIEWED</x:v>
      </x:c>
      <x:c r="L325" s="13" t="str"/>
      <x:c r="M325" s="13" t="str"/>
      <x:c r="N325" s="13" t="str"/>
      <x:c r="O325" s="13" t="str"/>
      <x:c r="P325" s="13" t="str"/>
      <x:c r="Q325" s="13" t="str"/>
      <x:c r="R325" s="13" t="str"/>
      <x:c r="S325" s="13" t="str"/>
      <x:c r="T325" s="14" t="str"/>
      <x:c r="U325" s="9" t="str">
        <x:f>IF(AND(Q325="AGREED",P325="LABEL_ONLY",OR(O325="PASS",O325="FAIL"),R325&lt;&gt;"",S325&lt;&gt;"",T325&lt;&gt;""),O325,G325)</x:f>
        <x:v>PASS</x:v>
      </x:c>
      <x:c r="V325" s="9" t="str">
        <x:f>IF(Q325&lt;&gt;"AGREED","",IF(P325="LABEL_ONLY",IF(AND(Q325="AGREED",P325="LABEL_ONLY",OR(O325="PASS",O325="FAIL"),R325&lt;&gt;"",S325&lt;&gt;"",T325&lt;&gt;""),"LABEL_APPLIED","INCOMPLETE_DECISION"),"RERUN_REQUIRED"))</x:f>
      </x:c>
    </x:row>
    <x:row r="326" ht="30" customHeight="1">
      <x:c r="A326" s="9" t="str">
        <x:v>I2-048-H-T057</x:v>
      </x:c>
      <x:c r="B326" s="9" t="str">
        <x:v>I2-048</x:v>
      </x:c>
      <x:c r="C326" s="9" t="str">
        <x:v>BATCH_14</x:v>
      </x:c>
      <x:c r="D326" s="9" t="str">
        <x:v>I2</x:v>
      </x:c>
      <x:c r="E326" s="9" t="n">
        <x:v>0</x:v>
      </x:c>
      <x:c r="F326" s="9" t="str">
        <x:v>I2.12.1 / I2.12.4 Table 8</x:v>
      </x:c>
      <x:c r="G326" s="9" t="str">
        <x:v>PASS</x:v>
      </x:c>
      <x:c r="H326" s="11" t="str">
        <x:v>Exact IACS Table 8 cell 57/126: t=27.5 mm, PC5, steelMaterialClassOne, normalStrengthSteelCategory selects steelGradeD and actual grade equals the requirement.</x:v>
      </x:c>
      <x:c r="I326" s="10" t="str">
        <x:v>rdf/I2/I2-048/I2-048-H-T057.ttl</x:v>
      </x:c>
      <x:c r="J326" s="10" t="str">
        <x:v>bae817c7fd2e72f431f1694acc43af82436d82b9d7749c34611c77a140d5ecb3</x:v>
      </x:c>
      <x:c r="K326" s="13" t="str">
        <x:v>NOT_REVIEWED</x:v>
      </x:c>
      <x:c r="L326" s="13" t="str"/>
      <x:c r="M326" s="13" t="str"/>
      <x:c r="N326" s="13" t="str"/>
      <x:c r="O326" s="13" t="str"/>
      <x:c r="P326" s="13" t="str"/>
      <x:c r="Q326" s="13" t="str"/>
      <x:c r="R326" s="13" t="str"/>
      <x:c r="S326" s="13" t="str"/>
      <x:c r="T326" s="14" t="str"/>
      <x:c r="U326" s="9" t="str">
        <x:f>IF(AND(Q326="AGREED",P326="LABEL_ONLY",OR(O326="PASS",O326="FAIL"),R326&lt;&gt;"",S326&lt;&gt;"",T326&lt;&gt;""),O326,G326)</x:f>
        <x:v>PASS</x:v>
      </x:c>
      <x:c r="V326" s="9" t="str">
        <x:f>IF(Q326&lt;&gt;"AGREED","",IF(P326="LABEL_ONLY",IF(AND(Q326="AGREED",P326="LABEL_ONLY",OR(O326="PASS",O326="FAIL"),R326&lt;&gt;"",S326&lt;&gt;"",T326&lt;&gt;""),"LABEL_APPLIED","INCOMPLETE_DECISION"),"RERUN_REQUIRED"))</x:f>
      </x:c>
    </x:row>
    <x:row r="327" ht="30" customHeight="1">
      <x:c r="A327" s="9" t="str">
        <x:v>I2-048-H-T058</x:v>
      </x:c>
      <x:c r="B327" s="9" t="str">
        <x:v>I2-048</x:v>
      </x:c>
      <x:c r="C327" s="9" t="str">
        <x:v>BATCH_14</x:v>
      </x:c>
      <x:c r="D327" s="9" t="str">
        <x:v>I2</x:v>
      </x:c>
      <x:c r="E327" s="9" t="n">
        <x:v>0</x:v>
      </x:c>
      <x:c r="F327" s="9" t="str">
        <x:v>I2.12.1 / I2.12.4 Table 8</x:v>
      </x:c>
      <x:c r="G327" s="9" t="str">
        <x:v>PASS</x:v>
      </x:c>
      <x:c r="H327" s="11" t="str">
        <x:v>Exact IACS Table 8 cell 58/126: t=27.5 mm, PC1, steelMaterialClassOne, highTensileSteelCategory selects steelGradeDh and actual grade equals the requirement.</x:v>
      </x:c>
      <x:c r="I327" s="10" t="str">
        <x:v>rdf/I2/I2-048/I2-048-H-T058.ttl</x:v>
      </x:c>
      <x:c r="J327" s="10" t="str">
        <x:v>caad726d4975bf60730aa4d164f62d2913ee82ff89a5345ce3a6b6ff60983b72</x:v>
      </x:c>
      <x:c r="K327" s="13" t="str">
        <x:v>NOT_REVIEWED</x:v>
      </x:c>
      <x:c r="L327" s="13" t="str"/>
      <x:c r="M327" s="13" t="str"/>
      <x:c r="N327" s="13" t="str"/>
      <x:c r="O327" s="13" t="str"/>
      <x:c r="P327" s="13" t="str"/>
      <x:c r="Q327" s="13" t="str"/>
      <x:c r="R327" s="13" t="str"/>
      <x:c r="S327" s="13" t="str"/>
      <x:c r="T327" s="14" t="str"/>
      <x:c r="U327" s="9" t="str">
        <x:f>IF(AND(Q327="AGREED",P327="LABEL_ONLY",OR(O327="PASS",O327="FAIL"),R327&lt;&gt;"",S327&lt;&gt;"",T327&lt;&gt;""),O327,G327)</x:f>
        <x:v>PASS</x:v>
      </x:c>
      <x:c r="V327" s="9" t="str">
        <x:f>IF(Q327&lt;&gt;"AGREED","",IF(P327="LABEL_ONLY",IF(AND(Q327="AGREED",P327="LABEL_ONLY",OR(O327="PASS",O327="FAIL"),R327&lt;&gt;"",S327&lt;&gt;"",T327&lt;&gt;""),"LABEL_APPLIED","INCOMPLETE_DECISION"),"RERUN_REQUIRED"))</x:f>
      </x:c>
    </x:row>
    <x:row r="328" ht="30" customHeight="1">
      <x:c r="A328" s="9" t="str">
        <x:v>I2-048-H-T059</x:v>
      </x:c>
      <x:c r="B328" s="9" t="str">
        <x:v>I2-048</x:v>
      </x:c>
      <x:c r="C328" s="9" t="str">
        <x:v>BATCH_14</x:v>
      </x:c>
      <x:c r="D328" s="9" t="str">
        <x:v>I2</x:v>
      </x:c>
      <x:c r="E328" s="9" t="n">
        <x:v>0</x:v>
      </x:c>
      <x:c r="F328" s="9" t="str">
        <x:v>I2.12.1 / I2.12.4 Table 8</x:v>
      </x:c>
      <x:c r="G328" s="9" t="str">
        <x:v>PASS</x:v>
      </x:c>
      <x:c r="H328" s="11" t="str">
        <x:v>Exact IACS Table 8 cell 59/126: t=27.5 mm, PC6, steelMaterialClassOne, normalStrengthSteelCategory selects steelGradeB and actual grade equals the requirement.</x:v>
      </x:c>
      <x:c r="I328" s="10" t="str">
        <x:v>rdf/I2/I2-048/I2-048-H-T059.ttl</x:v>
      </x:c>
      <x:c r="J328" s="10" t="str">
        <x:v>aae61b8815626958f94b81bbf2ded8615f6b6e66137798f519f897e0d8feeca1</x:v>
      </x:c>
      <x:c r="K328" s="13" t="str">
        <x:v>NOT_REVIEWED</x:v>
      </x:c>
      <x:c r="L328" s="13" t="str"/>
      <x:c r="M328" s="13" t="str"/>
      <x:c r="N328" s="13" t="str"/>
      <x:c r="O328" s="13" t="str"/>
      <x:c r="P328" s="13" t="str"/>
      <x:c r="Q328" s="13" t="str"/>
      <x:c r="R328" s="13" t="str"/>
      <x:c r="S328" s="13" t="str"/>
      <x:c r="T328" s="14" t="str"/>
      <x:c r="U328" s="9" t="str">
        <x:f>IF(AND(Q328="AGREED",P328="LABEL_ONLY",OR(O328="PASS",O328="FAIL"),R328&lt;&gt;"",S328&lt;&gt;"",T328&lt;&gt;""),O328,G328)</x:f>
        <x:v>PASS</x:v>
      </x:c>
      <x:c r="V328" s="9" t="str">
        <x:f>IF(Q328&lt;&gt;"AGREED","",IF(P328="LABEL_ONLY",IF(AND(Q328="AGREED",P328="LABEL_ONLY",OR(O328="PASS",O328="FAIL"),R328&lt;&gt;"",S328&lt;&gt;"",T328&lt;&gt;""),"LABEL_APPLIED","INCOMPLETE_DECISION"),"RERUN_REQUIRED"))</x:f>
      </x:c>
    </x:row>
    <x:row r="329" ht="30" customHeight="1">
      <x:c r="A329" s="9" t="str">
        <x:v>I2-048-H-T060</x:v>
      </x:c>
      <x:c r="B329" s="9" t="str">
        <x:v>I2-048</x:v>
      </x:c>
      <x:c r="C329" s="9" t="str">
        <x:v>BATCH_14</x:v>
      </x:c>
      <x:c r="D329" s="9" t="str">
        <x:v>I2</x:v>
      </x:c>
      <x:c r="E329" s="9" t="n">
        <x:v>0</x:v>
      </x:c>
      <x:c r="F329" s="9" t="str">
        <x:v>I2.12.1 / I2.12.4 Table 8</x:v>
      </x:c>
      <x:c r="G329" s="9" t="str">
        <x:v>PASS</x:v>
      </x:c>
      <x:c r="H329" s="11" t="str">
        <x:v>Exact IACS Table 8 cell 60/126: t=27.5 mm, PC7, steelMaterialClassOne, highTensileSteelCategory selects steelGradeAh and actual grade equals the requirement.</x:v>
      </x:c>
      <x:c r="I329" s="10" t="str">
        <x:v>rdf/I2/I2-048/I2-048-H-T060.ttl</x:v>
      </x:c>
      <x:c r="J329" s="10" t="str">
        <x:v>d3e67e3d40b1b47638de5443f5e312ad04863630c1e5dc4f925524867a6db8eb</x:v>
      </x:c>
      <x:c r="K329" s="13" t="str">
        <x:v>NOT_REVIEWED</x:v>
      </x:c>
      <x:c r="L329" s="13" t="str"/>
      <x:c r="M329" s="13" t="str"/>
      <x:c r="N329" s="13" t="str"/>
      <x:c r="O329" s="13" t="str"/>
      <x:c r="P329" s="13" t="str"/>
      <x:c r="Q329" s="13" t="str"/>
      <x:c r="R329" s="13" t="str"/>
      <x:c r="S329" s="13" t="str"/>
      <x:c r="T329" s="14" t="str"/>
      <x:c r="U329" s="9" t="str">
        <x:f>IF(AND(Q329="AGREED",P329="LABEL_ONLY",OR(O329="PASS",O329="FAIL"),R329&lt;&gt;"",S329&lt;&gt;"",T329&lt;&gt;""),O329,G329)</x:f>
        <x:v>PASS</x:v>
      </x:c>
      <x:c r="V329" s="9" t="str">
        <x:f>IF(Q329&lt;&gt;"AGREED","",IF(P329="LABEL_ONLY",IF(AND(Q329="AGREED",P329="LABEL_ONLY",OR(O329="PASS",O329="FAIL"),R329&lt;&gt;"",S329&lt;&gt;"",T329&lt;&gt;""),"LABEL_APPLIED","INCOMPLETE_DECISION"),"RERUN_REQUIRED"))</x:f>
      </x:c>
    </x:row>
    <x:row r="330" ht="30" customHeight="1">
      <x:c r="A330" s="9" t="str">
        <x:v>I2-048-H-T061</x:v>
      </x:c>
      <x:c r="B330" s="9" t="str">
        <x:v>I2-048</x:v>
      </x:c>
      <x:c r="C330" s="9" t="str">
        <x:v>BATCH_14</x:v>
      </x:c>
      <x:c r="D330" s="9" t="str">
        <x:v>I2</x:v>
      </x:c>
      <x:c r="E330" s="9" t="n">
        <x:v>0</x:v>
      </x:c>
      <x:c r="F330" s="9" t="str">
        <x:v>I2.12.1 / I2.12.4 Table 8</x:v>
      </x:c>
      <x:c r="G330" s="9" t="str">
        <x:v>PASS</x:v>
      </x:c>
      <x:c r="H330" s="11" t="str">
        <x:v>Exact IACS Table 8 cell 61/126: t=27.5 mm, PC4, steelMaterialClassTwo, normalStrengthSteelCategory selects steelGradeE and actual grade equals the requirement.</x:v>
      </x:c>
      <x:c r="I330" s="10" t="str">
        <x:v>rdf/I2/I2-048/I2-048-H-T061.ttl</x:v>
      </x:c>
      <x:c r="J330" s="10" t="str">
        <x:v>87e3f99f08b750b36d8febe3ca944ab8273ef15d85864c4c170774704137d9c3</x:v>
      </x:c>
      <x:c r="K330" s="13" t="str">
        <x:v>NOT_REVIEWED</x:v>
      </x:c>
      <x:c r="L330" s="13" t="str"/>
      <x:c r="M330" s="13" t="str"/>
      <x:c r="N330" s="13" t="str"/>
      <x:c r="O330" s="13" t="str"/>
      <x:c r="P330" s="13" t="str"/>
      <x:c r="Q330" s="13" t="str"/>
      <x:c r="R330" s="13" t="str"/>
      <x:c r="S330" s="13" t="str"/>
      <x:c r="T330" s="14" t="str"/>
      <x:c r="U330" s="9" t="str">
        <x:f>IF(AND(Q330="AGREED",P330="LABEL_ONLY",OR(O330="PASS",O330="FAIL"),R330&lt;&gt;"",S330&lt;&gt;"",T330&lt;&gt;""),O330,G330)</x:f>
        <x:v>PASS</x:v>
      </x:c>
      <x:c r="V330" s="9" t="str">
        <x:f>IF(Q330&lt;&gt;"AGREED","",IF(P330="LABEL_ONLY",IF(AND(Q330="AGREED",P330="LABEL_ONLY",OR(O330="PASS",O330="FAIL"),R330&lt;&gt;"",S330&lt;&gt;"",T330&lt;&gt;""),"LABEL_APPLIED","INCOMPLETE_DECISION"),"RERUN_REQUIRED"))</x:f>
      </x:c>
    </x:row>
    <x:row r="331" ht="30" customHeight="1">
      <x:c r="A331" s="9" t="str">
        <x:v>I2-048-H-T062</x:v>
      </x:c>
      <x:c r="B331" s="9" t="str">
        <x:v>I2-048</x:v>
      </x:c>
      <x:c r="C331" s="9" t="str">
        <x:v>BATCH_14</x:v>
      </x:c>
      <x:c r="D331" s="9" t="str">
        <x:v>I2</x:v>
      </x:c>
      <x:c r="E331" s="9" t="n">
        <x:v>0</x:v>
      </x:c>
      <x:c r="F331" s="9" t="str">
        <x:v>I2.12.1 / I2.12.4 Table 8</x:v>
      </x:c>
      <x:c r="G331" s="9" t="str">
        <x:v>PASS</x:v>
      </x:c>
      <x:c r="H331" s="11" t="str">
        <x:v>Exact IACS Table 8 cell 62/126: t=27.5 mm, PC5, steelMaterialClassTwo, highTensileSteelCategory selects steelGradeEh and actual grade equals the requirement.</x:v>
      </x:c>
      <x:c r="I331" s="10" t="str">
        <x:v>rdf/I2/I2-048/I2-048-H-T062.ttl</x:v>
      </x:c>
      <x:c r="J331" s="10" t="str">
        <x:v>3ee7b97a0a005ddf8f0287c8b22e97221191563a188fb4ab77ea29359c9bb7a2</x:v>
      </x:c>
      <x:c r="K331" s="13" t="str">
        <x:v>NOT_REVIEWED</x:v>
      </x:c>
      <x:c r="L331" s="13" t="str"/>
      <x:c r="M331" s="13" t="str"/>
      <x:c r="N331" s="13" t="str"/>
      <x:c r="O331" s="13" t="str"/>
      <x:c r="P331" s="13" t="str"/>
      <x:c r="Q331" s="13" t="str"/>
      <x:c r="R331" s="13" t="str"/>
      <x:c r="S331" s="13" t="str"/>
      <x:c r="T331" s="14" t="str"/>
      <x:c r="U331" s="9" t="str">
        <x:f>IF(AND(Q331="AGREED",P331="LABEL_ONLY",OR(O331="PASS",O331="FAIL"),R331&lt;&gt;"",S331&lt;&gt;"",T331&lt;&gt;""),O331,G331)</x:f>
        <x:v>PASS</x:v>
      </x:c>
      <x:c r="V331" s="9" t="str">
        <x:f>IF(Q331&lt;&gt;"AGREED","",IF(P331="LABEL_ONLY",IF(AND(Q331="AGREED",P331="LABEL_ONLY",OR(O331="PASS",O331="FAIL"),R331&lt;&gt;"",S331&lt;&gt;"",T331&lt;&gt;""),"LABEL_APPLIED","INCOMPLETE_DECISION"),"RERUN_REQUIRED"))</x:f>
      </x:c>
    </x:row>
    <x:row r="332" ht="30" customHeight="1">
      <x:c r="A332" s="9" t="str">
        <x:v>I2-048-H-T063</x:v>
      </x:c>
      <x:c r="B332" s="9" t="str">
        <x:v>I2-048</x:v>
      </x:c>
      <x:c r="C332" s="9" t="str">
        <x:v>BATCH_14</x:v>
      </x:c>
      <x:c r="D332" s="9" t="str">
        <x:v>I2</x:v>
      </x:c>
      <x:c r="E332" s="9" t="n">
        <x:v>0</x:v>
      </x:c>
      <x:c r="F332" s="9" t="str">
        <x:v>I2.12.1 / I2.12.4 Table 8</x:v>
      </x:c>
      <x:c r="G332" s="9" t="str">
        <x:v>PASS</x:v>
      </x:c>
      <x:c r="H332" s="11" t="str">
        <x:v>Exact IACS Table 8 cell 63/126: t=27.5 mm, PC6, steelMaterialClassTwo, normalStrengthSteelCategory selects steelGradeD and actual grade equals the requirement.</x:v>
      </x:c>
      <x:c r="I332" s="10" t="str">
        <x:v>rdf/I2/I2-048/I2-048-H-T063.ttl</x:v>
      </x:c>
      <x:c r="J332" s="10" t="str">
        <x:v>3b906dc147f5a48e0fde98d90a0d3786345b168394f107bff42f7108479b17b0</x:v>
      </x:c>
      <x:c r="K332" s="13" t="str">
        <x:v>NOT_REVIEWED</x:v>
      </x:c>
      <x:c r="L332" s="13" t="str"/>
      <x:c r="M332" s="13" t="str"/>
      <x:c r="N332" s="13" t="str"/>
      <x:c r="O332" s="13" t="str"/>
      <x:c r="P332" s="13" t="str"/>
      <x:c r="Q332" s="13" t="str"/>
      <x:c r="R332" s="13" t="str"/>
      <x:c r="S332" s="13" t="str"/>
      <x:c r="T332" s="14" t="str"/>
      <x:c r="U332" s="9" t="str">
        <x:f>IF(AND(Q332="AGREED",P332="LABEL_ONLY",OR(O332="PASS",O332="FAIL"),R332&lt;&gt;"",S332&lt;&gt;"",T332&lt;&gt;""),O332,G332)</x:f>
        <x:v>PASS</x:v>
      </x:c>
      <x:c r="V332" s="9" t="str">
        <x:f>IF(Q332&lt;&gt;"AGREED","",IF(P332="LABEL_ONLY",IF(AND(Q332="AGREED",P332="LABEL_ONLY",OR(O332="PASS",O332="FAIL"),R332&lt;&gt;"",S332&lt;&gt;"",T332&lt;&gt;""),"LABEL_APPLIED","INCOMPLETE_DECISION"),"RERUN_REQUIRED"))</x:f>
      </x:c>
    </x:row>
    <x:row r="333" ht="30" customHeight="1">
      <x:c r="A333" s="9" t="str">
        <x:v>I2-048-H-T064</x:v>
      </x:c>
      <x:c r="B333" s="9" t="str">
        <x:v>I2-048</x:v>
      </x:c>
      <x:c r="C333" s="9" t="str">
        <x:v>BATCH_14</x:v>
      </x:c>
      <x:c r="D333" s="9" t="str">
        <x:v>I2</x:v>
      </x:c>
      <x:c r="E333" s="9" t="n">
        <x:v>0</x:v>
      </x:c>
      <x:c r="F333" s="9" t="str">
        <x:v>I2.12.1 / I2.12.4 Table 8</x:v>
      </x:c>
      <x:c r="G333" s="9" t="str">
        <x:v>PASS</x:v>
      </x:c>
      <x:c r="H333" s="11" t="str">
        <x:v>Exact IACS Table 8 cell 64/126: t=27.5 mm, PC7, steelMaterialClassTwo, highTensileSteelCategory selects steelGradeDh and actual grade equals the requirement.</x:v>
      </x:c>
      <x:c r="I333" s="10" t="str">
        <x:v>rdf/I2/I2-048/I2-048-H-T064.ttl</x:v>
      </x:c>
      <x:c r="J333" s="10" t="str">
        <x:v>a0f48535338ce6bfd6daa22bfd47bcd06d7ce8676506db43121e1e74be7148b4</x:v>
      </x:c>
      <x:c r="K333" s="13" t="str">
        <x:v>NOT_REVIEWED</x:v>
      </x:c>
      <x:c r="L333" s="13" t="str"/>
      <x:c r="M333" s="13" t="str"/>
      <x:c r="N333" s="13" t="str"/>
      <x:c r="O333" s="13" t="str"/>
      <x:c r="P333" s="13" t="str"/>
      <x:c r="Q333" s="13" t="str"/>
      <x:c r="R333" s="13" t="str"/>
      <x:c r="S333" s="13" t="str"/>
      <x:c r="T333" s="14" t="str"/>
      <x:c r="U333" s="9" t="str">
        <x:f>IF(AND(Q333="AGREED",P333="LABEL_ONLY",OR(O333="PASS",O333="FAIL"),R333&lt;&gt;"",S333&lt;&gt;"",T333&lt;&gt;""),O333,G333)</x:f>
        <x:v>PASS</x:v>
      </x:c>
      <x:c r="V333" s="9" t="str">
        <x:f>IF(Q333&lt;&gt;"AGREED","",IF(P333="LABEL_ONLY",IF(AND(Q333="AGREED",P333="LABEL_ONLY",OR(O333="PASS",O333="FAIL"),R333&lt;&gt;"",S333&lt;&gt;"",T333&lt;&gt;""),"LABEL_APPLIED","INCOMPLETE_DECISION"),"RERUN_REQUIRED"))</x:f>
      </x:c>
    </x:row>
    <x:row r="334" ht="30" customHeight="1">
      <x:c r="A334" s="9" t="str">
        <x:v>I2-048-H-T065</x:v>
      </x:c>
      <x:c r="B334" s="9" t="str">
        <x:v>I2-048</x:v>
      </x:c>
      <x:c r="C334" s="9" t="str">
        <x:v>BATCH_14</x:v>
      </x:c>
      <x:c r="D334" s="9" t="str">
        <x:v>I2</x:v>
      </x:c>
      <x:c r="E334" s="9" t="n">
        <x:v>0</x:v>
      </x:c>
      <x:c r="F334" s="9" t="str">
        <x:v>I2.12.1 / I2.12.4 Table 8</x:v>
      </x:c>
      <x:c r="G334" s="9" t="str">
        <x:v>PASS</x:v>
      </x:c>
      <x:c r="H334" s="11" t="str">
        <x:v>Exact IACS Table 8 cell 65/126: t=27.5 mm, PC1, steelMaterialClassThree, normalStrengthSteelCategory selects steelGradeE and actual grade equals the requirement.</x:v>
      </x:c>
      <x:c r="I334" s="10" t="str">
        <x:v>rdf/I2/I2-048/I2-048-H-T065.ttl</x:v>
      </x:c>
      <x:c r="J334" s="10" t="str">
        <x:v>08c06aec830179c42566486999f8f0156ee09eb0ee28623b79ccc12c633bf5ea</x:v>
      </x:c>
      <x:c r="K334" s="13" t="str">
        <x:v>NOT_REVIEWED</x:v>
      </x:c>
      <x:c r="L334" s="13" t="str"/>
      <x:c r="M334" s="13" t="str"/>
      <x:c r="N334" s="13" t="str"/>
      <x:c r="O334" s="13" t="str"/>
      <x:c r="P334" s="13" t="str"/>
      <x:c r="Q334" s="13" t="str"/>
      <x:c r="R334" s="13" t="str"/>
      <x:c r="S334" s="13" t="str"/>
      <x:c r="T334" s="14" t="str"/>
      <x:c r="U334" s="9" t="str">
        <x:f>IF(AND(Q334="AGREED",P334="LABEL_ONLY",OR(O334="PASS",O334="FAIL"),R334&lt;&gt;"",S334&lt;&gt;"",T334&lt;&gt;""),O334,G334)</x:f>
        <x:v>PASS</x:v>
      </x:c>
      <x:c r="V334" s="9" t="str">
        <x:f>IF(Q334&lt;&gt;"AGREED","",IF(P334="LABEL_ONLY",IF(AND(Q334="AGREED",P334="LABEL_ONLY",OR(O334="PASS",O334="FAIL"),R334&lt;&gt;"",S334&lt;&gt;"",T334&lt;&gt;""),"LABEL_APPLIED","INCOMPLETE_DECISION"),"RERUN_REQUIRED"))</x:f>
      </x:c>
    </x:row>
    <x:row r="335" ht="30" customHeight="1">
      <x:c r="A335" s="9" t="str">
        <x:v>I2-048-H-T066</x:v>
      </x:c>
      <x:c r="B335" s="9" t="str">
        <x:v>I2-048</x:v>
      </x:c>
      <x:c r="C335" s="9" t="str">
        <x:v>BATCH_14</x:v>
      </x:c>
      <x:c r="D335" s="9" t="str">
        <x:v>I2</x:v>
      </x:c>
      <x:c r="E335" s="9" t="n">
        <x:v>0</x:v>
      </x:c>
      <x:c r="F335" s="9" t="str">
        <x:v>I2.12.1 / I2.12.4 Table 8</x:v>
      </x:c>
      <x:c r="G335" s="9" t="str">
        <x:v>PASS</x:v>
      </x:c>
      <x:c r="H335" s="11" t="str">
        <x:v>Exact IACS Table 8 cell 66/126: t=27.5 mm, PC2, steelMaterialClassThree, highTensileSteelCategory selects steelGradeEh and actual grade equals the requirement.</x:v>
      </x:c>
      <x:c r="I335" s="10" t="str">
        <x:v>rdf/I2/I2-048/I2-048-H-T066.ttl</x:v>
      </x:c>
      <x:c r="J335" s="10" t="str">
        <x:v>e7565e2a25e783921084d69a22ef72fd435339a192b086d601af3a51fbc1f1c7</x:v>
      </x:c>
      <x:c r="K335" s="13" t="str">
        <x:v>NOT_REVIEWED</x:v>
      </x:c>
      <x:c r="L335" s="13" t="str"/>
      <x:c r="M335" s="13" t="str"/>
      <x:c r="N335" s="13" t="str"/>
      <x:c r="O335" s="13" t="str"/>
      <x:c r="P335" s="13" t="str"/>
      <x:c r="Q335" s="13" t="str"/>
      <x:c r="R335" s="13" t="str"/>
      <x:c r="S335" s="13" t="str"/>
      <x:c r="T335" s="14" t="str"/>
      <x:c r="U335" s="9" t="str">
        <x:f>IF(AND(Q335="AGREED",P335="LABEL_ONLY",OR(O335="PASS",O335="FAIL"),R335&lt;&gt;"",S335&lt;&gt;"",T335&lt;&gt;""),O335,G335)</x:f>
        <x:v>PASS</x:v>
      </x:c>
      <x:c r="V335" s="9" t="str">
        <x:f>IF(Q335&lt;&gt;"AGREED","",IF(P335="LABEL_ONLY",IF(AND(Q335="AGREED",P335="LABEL_ONLY",OR(O335="PASS",O335="FAIL"),R335&lt;&gt;"",S335&lt;&gt;"",T335&lt;&gt;""),"LABEL_APPLIED","INCOMPLETE_DECISION"),"RERUN_REQUIRED"))</x:f>
      </x:c>
    </x:row>
    <x:row r="336" ht="30" customHeight="1">
      <x:c r="A336" s="9" t="str">
        <x:v>I2-048-H-T067</x:v>
      </x:c>
      <x:c r="B336" s="9" t="str">
        <x:v>I2-048</x:v>
      </x:c>
      <x:c r="C336" s="9" t="str">
        <x:v>BATCH_14</x:v>
      </x:c>
      <x:c r="D336" s="9" t="str">
        <x:v>I2</x:v>
      </x:c>
      <x:c r="E336" s="9" t="n">
        <x:v>0</x:v>
      </x:c>
      <x:c r="F336" s="9" t="str">
        <x:v>I2.12.1 / I2.12.4 Table 8</x:v>
      </x:c>
      <x:c r="G336" s="9" t="str">
        <x:v>PASS</x:v>
      </x:c>
      <x:c r="H336" s="11" t="str">
        <x:v>Exact IACS Table 8 cell 67/126: t=27.5 mm, PC4, steelMaterialClassThree, normalStrengthSteelCategory selects steelGradeE and actual grade equals the requirement.</x:v>
      </x:c>
      <x:c r="I336" s="10" t="str">
        <x:v>rdf/I2/I2-048/I2-048-H-T067.ttl</x:v>
      </x:c>
      <x:c r="J336" s="10" t="str">
        <x:v>56515aceee35a043f49e0afee50b2129b8f2889988fec18c00760367d4f03ae0</x:v>
      </x:c>
      <x:c r="K336" s="13" t="str">
        <x:v>NOT_REVIEWED</x:v>
      </x:c>
      <x:c r="L336" s="13" t="str"/>
      <x:c r="M336" s="13" t="str"/>
      <x:c r="N336" s="13" t="str"/>
      <x:c r="O336" s="13" t="str"/>
      <x:c r="P336" s="13" t="str"/>
      <x:c r="Q336" s="13" t="str"/>
      <x:c r="R336" s="13" t="str"/>
      <x:c r="S336" s="13" t="str"/>
      <x:c r="T336" s="14" t="str"/>
      <x:c r="U336" s="9" t="str">
        <x:f>IF(AND(Q336="AGREED",P336="LABEL_ONLY",OR(O336="PASS",O336="FAIL"),R336&lt;&gt;"",S336&lt;&gt;"",T336&lt;&gt;""),O336,G336)</x:f>
        <x:v>PASS</x:v>
      </x:c>
      <x:c r="V336" s="9" t="str">
        <x:f>IF(Q336&lt;&gt;"AGREED","",IF(P336="LABEL_ONLY",IF(AND(Q336="AGREED",P336="LABEL_ONLY",OR(O336="PASS",O336="FAIL"),R336&lt;&gt;"",S336&lt;&gt;"",T336&lt;&gt;""),"LABEL_APPLIED","INCOMPLETE_DECISION"),"RERUN_REQUIRED"))</x:f>
      </x:c>
    </x:row>
    <x:row r="337" ht="30" customHeight="1">
      <x:c r="A337" s="9" t="str">
        <x:v>I2-048-H-T068</x:v>
      </x:c>
      <x:c r="B337" s="9" t="str">
        <x:v>I2-048</x:v>
      </x:c>
      <x:c r="C337" s="9" t="str">
        <x:v>BATCH_14</x:v>
      </x:c>
      <x:c r="D337" s="9" t="str">
        <x:v>I2</x:v>
      </x:c>
      <x:c r="E337" s="9" t="n">
        <x:v>0</x:v>
      </x:c>
      <x:c r="F337" s="9" t="str">
        <x:v>I2.12.1 / I2.12.4 Table 8</x:v>
      </x:c>
      <x:c r="G337" s="9" t="str">
        <x:v>PASS</x:v>
      </x:c>
      <x:c r="H337" s="11" t="str">
        <x:v>Exact IACS Table 8 cell 68/126: t=27.5 mm, PC5, steelMaterialClassThree, highTensileSteelCategory selects steelGradeEh and actual grade equals the requirement.</x:v>
      </x:c>
      <x:c r="I337" s="10" t="str">
        <x:v>rdf/I2/I2-048/I2-048-H-T068.ttl</x:v>
      </x:c>
      <x:c r="J337" s="10" t="str">
        <x:v>82890fa0b6a318432fba367541957d8f2c90f9552dedf44be64ca1a6b524a4b0</x:v>
      </x:c>
      <x:c r="K337" s="13" t="str">
        <x:v>NOT_REVIEWED</x:v>
      </x:c>
      <x:c r="L337" s="13" t="str"/>
      <x:c r="M337" s="13" t="str"/>
      <x:c r="N337" s="13" t="str"/>
      <x:c r="O337" s="13" t="str"/>
      <x:c r="P337" s="13" t="str"/>
      <x:c r="Q337" s="13" t="str"/>
      <x:c r="R337" s="13" t="str"/>
      <x:c r="S337" s="13" t="str"/>
      <x:c r="T337" s="14" t="str"/>
      <x:c r="U337" s="9" t="str">
        <x:f>IF(AND(Q337="AGREED",P337="LABEL_ONLY",OR(O337="PASS",O337="FAIL"),R337&lt;&gt;"",S337&lt;&gt;"",T337&lt;&gt;""),O337,G337)</x:f>
        <x:v>PASS</x:v>
      </x:c>
      <x:c r="V337" s="9" t="str">
        <x:f>IF(Q337&lt;&gt;"AGREED","",IF(P337="LABEL_ONLY",IF(AND(Q337="AGREED",P337="LABEL_ONLY",OR(O337="PASS",O337="FAIL"),R337&lt;&gt;"",S337&lt;&gt;"",T337&lt;&gt;""),"LABEL_APPLIED","INCOMPLETE_DECISION"),"RERUN_REQUIRED"))</x:f>
      </x:c>
    </x:row>
    <x:row r="338" ht="30" customHeight="1">
      <x:c r="A338" s="9" t="str">
        <x:v>I2-048-H-T069</x:v>
      </x:c>
      <x:c r="B338" s="9" t="str">
        <x:v>I2-048</x:v>
      </x:c>
      <x:c r="C338" s="9" t="str">
        <x:v>BATCH_14</x:v>
      </x:c>
      <x:c r="D338" s="9" t="str">
        <x:v>I2</x:v>
      </x:c>
      <x:c r="E338" s="9" t="n">
        <x:v>0</x:v>
      </x:c>
      <x:c r="F338" s="9" t="str">
        <x:v>I2.12.1 / I2.12.4 Table 8</x:v>
      </x:c>
      <x:c r="G338" s="9" t="str">
        <x:v>PASS</x:v>
      </x:c>
      <x:c r="H338" s="11" t="str">
        <x:v>Exact IACS Table 8 cell 69/126: t=27.5 mm, PC6, steelMaterialClassThree, normalStrengthSteelCategory selects steelGradeE and actual grade equals the requirement.</x:v>
      </x:c>
      <x:c r="I338" s="10" t="str">
        <x:v>rdf/I2/I2-048/I2-048-H-T069.ttl</x:v>
      </x:c>
      <x:c r="J338" s="10" t="str">
        <x:v>35660d5d627567b5992a5a071b9aa714eaa75acc6ab7c60cb759d65a51e03c98</x:v>
      </x:c>
      <x:c r="K338" s="13" t="str">
        <x:v>NOT_REVIEWED</x:v>
      </x:c>
      <x:c r="L338" s="13" t="str"/>
      <x:c r="M338" s="13" t="str"/>
      <x:c r="N338" s="13" t="str"/>
      <x:c r="O338" s="13" t="str"/>
      <x:c r="P338" s="13" t="str"/>
      <x:c r="Q338" s="13" t="str"/>
      <x:c r="R338" s="13" t="str"/>
      <x:c r="S338" s="13" t="str"/>
      <x:c r="T338" s="14" t="str"/>
      <x:c r="U338" s="9" t="str">
        <x:f>IF(AND(Q338="AGREED",P338="LABEL_ONLY",OR(O338="PASS",O338="FAIL"),R338&lt;&gt;"",S338&lt;&gt;"",T338&lt;&gt;""),O338,G338)</x:f>
        <x:v>PASS</x:v>
      </x:c>
      <x:c r="V338" s="9" t="str">
        <x:f>IF(Q338&lt;&gt;"AGREED","",IF(P338="LABEL_ONLY",IF(AND(Q338="AGREED",P338="LABEL_ONLY",OR(O338="PASS",O338="FAIL"),R338&lt;&gt;"",S338&lt;&gt;"",T338&lt;&gt;""),"LABEL_APPLIED","INCOMPLETE_DECISION"),"RERUN_REQUIRED"))</x:f>
      </x:c>
    </x:row>
    <x:row r="339" ht="30" customHeight="1">
      <x:c r="A339" s="9" t="str">
        <x:v>I2-048-H-T070</x:v>
      </x:c>
      <x:c r="B339" s="9" t="str">
        <x:v>I2-048</x:v>
      </x:c>
      <x:c r="C339" s="9" t="str">
        <x:v>BATCH_14</x:v>
      </x:c>
      <x:c r="D339" s="9" t="str">
        <x:v>I2</x:v>
      </x:c>
      <x:c r="E339" s="9" t="n">
        <x:v>0</x:v>
      </x:c>
      <x:c r="F339" s="9" t="str">
        <x:v>I2.12.1 / I2.12.4 Table 8</x:v>
      </x:c>
      <x:c r="G339" s="9" t="str">
        <x:v>PASS</x:v>
      </x:c>
      <x:c r="H339" s="11" t="str">
        <x:v>Exact IACS Table 8 cell 70/126: t=27.5 mm, PC7, steelMaterialClassThree, highTensileSteelCategory selects steelGradeEh and actual grade equals the requirement.</x:v>
      </x:c>
      <x:c r="I339" s="10" t="str">
        <x:v>rdf/I2/I2-048/I2-048-H-T070.ttl</x:v>
      </x:c>
      <x:c r="J339" s="10" t="str">
        <x:v>bdcc2b68fbce77878276b7b0ee5d000ef92911b209c3bef03df9719781848293</x:v>
      </x:c>
      <x:c r="K339" s="13" t="str">
        <x:v>NOT_REVIEWED</x:v>
      </x:c>
      <x:c r="L339" s="13" t="str"/>
      <x:c r="M339" s="13" t="str"/>
      <x:c r="N339" s="13" t="str"/>
      <x:c r="O339" s="13" t="str"/>
      <x:c r="P339" s="13" t="str"/>
      <x:c r="Q339" s="13" t="str"/>
      <x:c r="R339" s="13" t="str"/>
      <x:c r="S339" s="13" t="str"/>
      <x:c r="T339" s="14" t="str"/>
      <x:c r="U339" s="9" t="str">
        <x:f>IF(AND(Q339="AGREED",P339="LABEL_ONLY",OR(O339="PASS",O339="FAIL"),R339&lt;&gt;"",S339&lt;&gt;"",T339&lt;&gt;""),O339,G339)</x:f>
        <x:v>PASS</x:v>
      </x:c>
      <x:c r="V339" s="9" t="str">
        <x:f>IF(Q339&lt;&gt;"AGREED","",IF(P339="LABEL_ONLY",IF(AND(Q339="AGREED",P339="LABEL_ONLY",OR(O339="PASS",O339="FAIL"),R339&lt;&gt;"",S339&lt;&gt;"",T339&lt;&gt;""),"LABEL_APPLIED","INCOMPLETE_DECISION"),"RERUN_REQUIRED"))</x:f>
      </x:c>
    </x:row>
    <x:row r="340" ht="30" customHeight="1">
      <x:c r="A340" s="9" t="str">
        <x:v>I2-048-H-T071</x:v>
      </x:c>
      <x:c r="B340" s="9" t="str">
        <x:v>I2-048</x:v>
      </x:c>
      <x:c r="C340" s="9" t="str">
        <x:v>BATCH_14</x:v>
      </x:c>
      <x:c r="D340" s="9" t="str">
        <x:v>I2</x:v>
      </x:c>
      <x:c r="E340" s="9" t="n">
        <x:v>0</x:v>
      </x:c>
      <x:c r="F340" s="9" t="str">
        <x:v>I2.12.1 / I2.12.4 Table 8</x:v>
      </x:c>
      <x:c r="G340" s="9" t="str">
        <x:v>PASS</x:v>
      </x:c>
      <x:c r="H340" s="11" t="str">
        <x:v>Exact IACS Table 8 cell 71/126: t=32.5 mm, PC1, steelMaterialClassOne, normalStrengthSteelCategory selects steelGradeD and actual grade equals the requirement.</x:v>
      </x:c>
      <x:c r="I340" s="10" t="str">
        <x:v>rdf/I2/I2-048/I2-048-H-T071.ttl</x:v>
      </x:c>
      <x:c r="J340" s="10" t="str">
        <x:v>a00b3819a73dd21385ee43247e9fa1cda326aef2b86e42ac43f76f8e028ca429</x:v>
      </x:c>
      <x:c r="K340" s="13" t="str">
        <x:v>NOT_REVIEWED</x:v>
      </x:c>
      <x:c r="L340" s="13" t="str"/>
      <x:c r="M340" s="13" t="str"/>
      <x:c r="N340" s="13" t="str"/>
      <x:c r="O340" s="13" t="str"/>
      <x:c r="P340" s="13" t="str"/>
      <x:c r="Q340" s="13" t="str"/>
      <x:c r="R340" s="13" t="str"/>
      <x:c r="S340" s="13" t="str"/>
      <x:c r="T340" s="14" t="str"/>
      <x:c r="U340" s="9" t="str">
        <x:f>IF(AND(Q340="AGREED",P340="LABEL_ONLY",OR(O340="PASS",O340="FAIL"),R340&lt;&gt;"",S340&lt;&gt;"",T340&lt;&gt;""),O340,G340)</x:f>
        <x:v>PASS</x:v>
      </x:c>
      <x:c r="V340" s="9" t="str">
        <x:f>IF(Q340&lt;&gt;"AGREED","",IF(P340="LABEL_ONLY",IF(AND(Q340="AGREED",P340="LABEL_ONLY",OR(O340="PASS",O340="FAIL"),R340&lt;&gt;"",S340&lt;&gt;"",T340&lt;&gt;""),"LABEL_APPLIED","INCOMPLETE_DECISION"),"RERUN_REQUIRED"))</x:f>
      </x:c>
    </x:row>
    <x:row r="341" ht="30" customHeight="1">
      <x:c r="A341" s="9" t="str">
        <x:v>I2-048-H-T072</x:v>
      </x:c>
      <x:c r="B341" s="9" t="str">
        <x:v>I2-048</x:v>
      </x:c>
      <x:c r="C341" s="9" t="str">
        <x:v>BATCH_14</x:v>
      </x:c>
      <x:c r="D341" s="9" t="str">
        <x:v>I2</x:v>
      </x:c>
      <x:c r="E341" s="9" t="n">
        <x:v>0</x:v>
      </x:c>
      <x:c r="F341" s="9" t="str">
        <x:v>I2.12.1 / I2.12.4 Table 8</x:v>
      </x:c>
      <x:c r="G341" s="9" t="str">
        <x:v>PASS</x:v>
      </x:c>
      <x:c r="H341" s="11" t="str">
        <x:v>Exact IACS Table 8 cell 72/126: t=32.5 mm, PC2, steelMaterialClassOne, highTensileSteelCategory selects steelGradeDh and actual grade equals the requirement.</x:v>
      </x:c>
      <x:c r="I341" s="10" t="str">
        <x:v>rdf/I2/I2-048/I2-048-H-T072.ttl</x:v>
      </x:c>
      <x:c r="J341" s="10" t="str">
        <x:v>1a972a041b61e1be4d5aa4d987385bf4085c72a4e847e191ddde6b7cb6da3557</x:v>
      </x:c>
      <x:c r="K341" s="13" t="str">
        <x:v>NOT_REVIEWED</x:v>
      </x:c>
      <x:c r="L341" s="13" t="str"/>
      <x:c r="M341" s="13" t="str"/>
      <x:c r="N341" s="13" t="str"/>
      <x:c r="O341" s="13" t="str"/>
      <x:c r="P341" s="13" t="str"/>
      <x:c r="Q341" s="13" t="str"/>
      <x:c r="R341" s="13" t="str"/>
      <x:c r="S341" s="13" t="str"/>
      <x:c r="T341" s="14" t="str"/>
      <x:c r="U341" s="9" t="str">
        <x:f>IF(AND(Q341="AGREED",P341="LABEL_ONLY",OR(O341="PASS",O341="FAIL"),R341&lt;&gt;"",S341&lt;&gt;"",T341&lt;&gt;""),O341,G341)</x:f>
        <x:v>PASS</x:v>
      </x:c>
      <x:c r="V341" s="9" t="str">
        <x:f>IF(Q341&lt;&gt;"AGREED","",IF(P341="LABEL_ONLY",IF(AND(Q341="AGREED",P341="LABEL_ONLY",OR(O341="PASS",O341="FAIL"),R341&lt;&gt;"",S341&lt;&gt;"",T341&lt;&gt;""),"LABEL_APPLIED","INCOMPLETE_DECISION"),"RERUN_REQUIRED"))</x:f>
      </x:c>
    </x:row>
    <x:row r="342" ht="30" customHeight="1">
      <x:c r="A342" s="9" t="str">
        <x:v>I2-048-H-T073</x:v>
      </x:c>
      <x:c r="B342" s="9" t="str">
        <x:v>I2-048</x:v>
      </x:c>
      <x:c r="C342" s="9" t="str">
        <x:v>BATCH_14</x:v>
      </x:c>
      <x:c r="D342" s="9" t="str">
        <x:v>I2</x:v>
      </x:c>
      <x:c r="E342" s="9" t="n">
        <x:v>0</x:v>
      </x:c>
      <x:c r="F342" s="9" t="str">
        <x:v>I2.12.1 / I2.12.4 Table 8</x:v>
      </x:c>
      <x:c r="G342" s="9" t="str">
        <x:v>PASS</x:v>
      </x:c>
      <x:c r="H342" s="11" t="str">
        <x:v>Exact IACS Table 8 cell 73/126: t=32.5 mm, PC7, steelMaterialClassOne, normalStrengthSteelCategory selects steelGradeB and actual grade equals the requirement.</x:v>
      </x:c>
      <x:c r="I342" s="10" t="str">
        <x:v>rdf/I2/I2-048/I2-048-H-T073.ttl</x:v>
      </x:c>
      <x:c r="J342" s="10" t="str">
        <x:v>b7ef47d634f9d3ba25fdad13bd5f69ba83f4de7e8d97631318ede8e9b19358a3</x:v>
      </x:c>
      <x:c r="K342" s="13" t="str">
        <x:v>NOT_REVIEWED</x:v>
      </x:c>
      <x:c r="L342" s="13" t="str"/>
      <x:c r="M342" s="13" t="str"/>
      <x:c r="N342" s="13" t="str"/>
      <x:c r="O342" s="13" t="str"/>
      <x:c r="P342" s="13" t="str"/>
      <x:c r="Q342" s="13" t="str"/>
      <x:c r="R342" s="13" t="str"/>
      <x:c r="S342" s="13" t="str"/>
      <x:c r="T342" s="14" t="str"/>
      <x:c r="U342" s="9" t="str">
        <x:f>IF(AND(Q342="AGREED",P342="LABEL_ONLY",OR(O342="PASS",O342="FAIL"),R342&lt;&gt;"",S342&lt;&gt;"",T342&lt;&gt;""),O342,G342)</x:f>
        <x:v>PASS</x:v>
      </x:c>
      <x:c r="V342" s="9" t="str">
        <x:f>IF(Q342&lt;&gt;"AGREED","",IF(P342="LABEL_ONLY",IF(AND(Q342="AGREED",P342="LABEL_ONLY",OR(O342="PASS",O342="FAIL"),R342&lt;&gt;"",S342&lt;&gt;"",T342&lt;&gt;""),"LABEL_APPLIED","INCOMPLETE_DECISION"),"RERUN_REQUIRED"))</x:f>
      </x:c>
    </x:row>
    <x:row r="343" ht="30" customHeight="1">
      <x:c r="A343" s="9" t="str">
        <x:v>I2-048-H-T074</x:v>
      </x:c>
      <x:c r="B343" s="9" t="str">
        <x:v>I2-048</x:v>
      </x:c>
      <x:c r="C343" s="9" t="str">
        <x:v>BATCH_14</x:v>
      </x:c>
      <x:c r="D343" s="9" t="str">
        <x:v>I2</x:v>
      </x:c>
      <x:c r="E343" s="9" t="n">
        <x:v>0</x:v>
      </x:c>
      <x:c r="F343" s="9" t="str">
        <x:v>I2.12.1 / I2.12.4 Table 8</x:v>
      </x:c>
      <x:c r="G343" s="9" t="str">
        <x:v>PASS</x:v>
      </x:c>
      <x:c r="H343" s="11" t="str">
        <x:v>Exact IACS Table 8 cell 74/126: t=32.5 mm, PC6, steelMaterialClassOne, highTensileSteelCategory selects steelGradeAh and actual grade equals the requirement.</x:v>
      </x:c>
      <x:c r="I343" s="10" t="str">
        <x:v>rdf/I2/I2-048/I2-048-H-T074.ttl</x:v>
      </x:c>
      <x:c r="J343" s="10" t="str">
        <x:v>04b9d79b63eca178b94a2fd4fc48ab01ee5d13830d2ea4bb499fbfbe85938742</x:v>
      </x:c>
      <x:c r="K343" s="13" t="str">
        <x:v>NOT_REVIEWED</x:v>
      </x:c>
      <x:c r="L343" s="13" t="str"/>
      <x:c r="M343" s="13" t="str"/>
      <x:c r="N343" s="13" t="str"/>
      <x:c r="O343" s="13" t="str"/>
      <x:c r="P343" s="13" t="str"/>
      <x:c r="Q343" s="13" t="str"/>
      <x:c r="R343" s="13" t="str"/>
      <x:c r="S343" s="13" t="str"/>
      <x:c r="T343" s="14" t="str"/>
      <x:c r="U343" s="9" t="str">
        <x:f>IF(AND(Q343="AGREED",P343="LABEL_ONLY",OR(O343="PASS",O343="FAIL"),R343&lt;&gt;"",S343&lt;&gt;"",T343&lt;&gt;""),O343,G343)</x:f>
        <x:v>PASS</x:v>
      </x:c>
      <x:c r="V343" s="9" t="str">
        <x:f>IF(Q343&lt;&gt;"AGREED","",IF(P343="LABEL_ONLY",IF(AND(Q343="AGREED",P343="LABEL_ONLY",OR(O343="PASS",O343="FAIL"),R343&lt;&gt;"",S343&lt;&gt;"",T343&lt;&gt;""),"LABEL_APPLIED","INCOMPLETE_DECISION"),"RERUN_REQUIRED"))</x:f>
      </x:c>
    </x:row>
    <x:row r="344" ht="30" customHeight="1">
      <x:c r="A344" s="9" t="str">
        <x:v>I2-048-H-T075</x:v>
      </x:c>
      <x:c r="B344" s="9" t="str">
        <x:v>I2-048</x:v>
      </x:c>
      <x:c r="C344" s="9" t="str">
        <x:v>BATCH_14</x:v>
      </x:c>
      <x:c r="D344" s="9" t="str">
        <x:v>I2</x:v>
      </x:c>
      <x:c r="E344" s="9" t="n">
        <x:v>0</x:v>
      </x:c>
      <x:c r="F344" s="9" t="str">
        <x:v>I2.12.1 / I2.12.4 Table 8</x:v>
      </x:c>
      <x:c r="G344" s="9" t="str">
        <x:v>PASS</x:v>
      </x:c>
      <x:c r="H344" s="11" t="str">
        <x:v>Exact IACS Table 8 cell 75/126: t=32.5 mm, PC5, steelMaterialClassTwo, normalStrengthSteelCategory selects steelGradeE and actual grade equals the requirement.</x:v>
      </x:c>
      <x:c r="I344" s="10" t="str">
        <x:v>rdf/I2/I2-048/I2-048-H-T075.ttl</x:v>
      </x:c>
      <x:c r="J344" s="10" t="str">
        <x:v>39fcda718cbd4672f080de8fdf5b5563f7f1613c822fcb693686e4d48a4b3a6e</x:v>
      </x:c>
      <x:c r="K344" s="13" t="str">
        <x:v>NOT_REVIEWED</x:v>
      </x:c>
      <x:c r="L344" s="13" t="str"/>
      <x:c r="M344" s="13" t="str"/>
      <x:c r="N344" s="13" t="str"/>
      <x:c r="O344" s="13" t="str"/>
      <x:c r="P344" s="13" t="str"/>
      <x:c r="Q344" s="13" t="str"/>
      <x:c r="R344" s="13" t="str"/>
      <x:c r="S344" s="13" t="str"/>
      <x:c r="T344" s="14" t="str"/>
      <x:c r="U344" s="9" t="str">
        <x:f>IF(AND(Q344="AGREED",P344="LABEL_ONLY",OR(O344="PASS",O344="FAIL"),R344&lt;&gt;"",S344&lt;&gt;"",T344&lt;&gt;""),O344,G344)</x:f>
        <x:v>PASS</x:v>
      </x:c>
      <x:c r="V344" s="9" t="str">
        <x:f>IF(Q344&lt;&gt;"AGREED","",IF(P344="LABEL_ONLY",IF(AND(Q344="AGREED",P344="LABEL_ONLY",OR(O344="PASS",O344="FAIL"),R344&lt;&gt;"",S344&lt;&gt;"",T344&lt;&gt;""),"LABEL_APPLIED","INCOMPLETE_DECISION"),"RERUN_REQUIRED"))</x:f>
      </x:c>
    </x:row>
    <x:row r="345" ht="30" customHeight="1">
      <x:c r="A345" s="9" t="str">
        <x:v>I2-048-H-T076</x:v>
      </x:c>
      <x:c r="B345" s="9" t="str">
        <x:v>I2-048</x:v>
      </x:c>
      <x:c r="C345" s="9" t="str">
        <x:v>BATCH_14</x:v>
      </x:c>
      <x:c r="D345" s="9" t="str">
        <x:v>I2</x:v>
      </x:c>
      <x:c r="E345" s="9" t="n">
        <x:v>0</x:v>
      </x:c>
      <x:c r="F345" s="9" t="str">
        <x:v>I2.12.1 / I2.12.4 Table 8</x:v>
      </x:c>
      <x:c r="G345" s="9" t="str">
        <x:v>PASS</x:v>
      </x:c>
      <x:c r="H345" s="11" t="str">
        <x:v>Exact IACS Table 8 cell 76/126: t=32.5 mm, PC1, steelMaterialClassTwo, highTensileSteelCategory selects steelGradeEh and actual grade equals the requirement.</x:v>
      </x:c>
      <x:c r="I345" s="10" t="str">
        <x:v>rdf/I2/I2-048/I2-048-H-T076.ttl</x:v>
      </x:c>
      <x:c r="J345" s="10" t="str">
        <x:v>8f903599813c10ccc01414eeab5b5c7ed0fd75718be79b1c6e746449f33154bf</x:v>
      </x:c>
      <x:c r="K345" s="13" t="str">
        <x:v>NOT_REVIEWED</x:v>
      </x:c>
      <x:c r="L345" s="13" t="str"/>
      <x:c r="M345" s="13" t="str"/>
      <x:c r="N345" s="13" t="str"/>
      <x:c r="O345" s="13" t="str"/>
      <x:c r="P345" s="13" t="str"/>
      <x:c r="Q345" s="13" t="str"/>
      <x:c r="R345" s="13" t="str"/>
      <x:c r="S345" s="13" t="str"/>
      <x:c r="T345" s="14" t="str"/>
      <x:c r="U345" s="9" t="str">
        <x:f>IF(AND(Q345="AGREED",P345="LABEL_ONLY",OR(O345="PASS",O345="FAIL"),R345&lt;&gt;"",S345&lt;&gt;"",T345&lt;&gt;""),O345,G345)</x:f>
        <x:v>PASS</x:v>
      </x:c>
      <x:c r="V345" s="9" t="str">
        <x:f>IF(Q345&lt;&gt;"AGREED","",IF(P345="LABEL_ONLY",IF(AND(Q345="AGREED",P345="LABEL_ONLY",OR(O345="PASS",O345="FAIL"),R345&lt;&gt;"",S345&lt;&gt;"",T345&lt;&gt;""),"LABEL_APPLIED","INCOMPLETE_DECISION"),"RERUN_REQUIRED"))</x:f>
      </x:c>
    </x:row>
    <x:row r="346" ht="30" customHeight="1">
      <x:c r="A346" s="9" t="str">
        <x:v>I2-048-H-T077</x:v>
      </x:c>
      <x:c r="B346" s="9" t="str">
        <x:v>I2-048</x:v>
      </x:c>
      <x:c r="C346" s="9" t="str">
        <x:v>BATCH_14</x:v>
      </x:c>
      <x:c r="D346" s="9" t="str">
        <x:v>I2</x:v>
      </x:c>
      <x:c r="E346" s="9" t="n">
        <x:v>0</x:v>
      </x:c>
      <x:c r="F346" s="9" t="str">
        <x:v>I2.12.1 / I2.12.4 Table 8</x:v>
      </x:c>
      <x:c r="G346" s="9" t="str">
        <x:v>PASS</x:v>
      </x:c>
      <x:c r="H346" s="11" t="str">
        <x:v>Exact IACS Table 8 cell 77/126: t=32.5 mm, PC7, steelMaterialClassTwo, normalStrengthSteelCategory selects steelGradeD and actual grade equals the requirement.</x:v>
      </x:c>
      <x:c r="I346" s="10" t="str">
        <x:v>rdf/I2/I2-048/I2-048-H-T077.ttl</x:v>
      </x:c>
      <x:c r="J346" s="10" t="str">
        <x:v>d0e18d3466654bf9fbb6ec5c36c0292994737e447e1a37e7b771b99b0167b772</x:v>
      </x:c>
      <x:c r="K346" s="13" t="str">
        <x:v>NOT_REVIEWED</x:v>
      </x:c>
      <x:c r="L346" s="13" t="str"/>
      <x:c r="M346" s="13" t="str"/>
      <x:c r="N346" s="13" t="str"/>
      <x:c r="O346" s="13" t="str"/>
      <x:c r="P346" s="13" t="str"/>
      <x:c r="Q346" s="13" t="str"/>
      <x:c r="R346" s="13" t="str"/>
      <x:c r="S346" s="13" t="str"/>
      <x:c r="T346" s="14" t="str"/>
      <x:c r="U346" s="9" t="str">
        <x:f>IF(AND(Q346="AGREED",P346="LABEL_ONLY",OR(O346="PASS",O346="FAIL"),R346&lt;&gt;"",S346&lt;&gt;"",T346&lt;&gt;""),O346,G346)</x:f>
        <x:v>PASS</x:v>
      </x:c>
      <x:c r="V346" s="9" t="str">
        <x:f>IF(Q346&lt;&gt;"AGREED","",IF(P346="LABEL_ONLY",IF(AND(Q346="AGREED",P346="LABEL_ONLY",OR(O346="PASS",O346="FAIL"),R346&lt;&gt;"",S346&lt;&gt;"",T346&lt;&gt;""),"LABEL_APPLIED","INCOMPLETE_DECISION"),"RERUN_REQUIRED"))</x:f>
      </x:c>
    </x:row>
    <x:row r="347" ht="30" customHeight="1">
      <x:c r="A347" s="9" t="str">
        <x:v>I2-048-H-T078</x:v>
      </x:c>
      <x:c r="B347" s="9" t="str">
        <x:v>I2-048</x:v>
      </x:c>
      <x:c r="C347" s="9" t="str">
        <x:v>BATCH_14</x:v>
      </x:c>
      <x:c r="D347" s="9" t="str">
        <x:v>I2</x:v>
      </x:c>
      <x:c r="E347" s="9" t="n">
        <x:v>0</x:v>
      </x:c>
      <x:c r="F347" s="9" t="str">
        <x:v>I2.12.1 / I2.12.4 Table 8</x:v>
      </x:c>
      <x:c r="G347" s="9" t="str">
        <x:v>PASS</x:v>
      </x:c>
      <x:c r="H347" s="11" t="str">
        <x:v>Exact IACS Table 8 cell 78/126: t=32.5 mm, PC6, steelMaterialClassTwo, highTensileSteelCategory selects steelGradeDh and actual grade equals the requirement.</x:v>
      </x:c>
      <x:c r="I347" s="10" t="str">
        <x:v>rdf/I2/I2-048/I2-048-H-T078.ttl</x:v>
      </x:c>
      <x:c r="J347" s="10" t="str">
        <x:v>9c3f8efa3bec362392b7caa392accc62cec2ffef6915a4a2c40e0ec103463797</x:v>
      </x:c>
      <x:c r="K347" s="13" t="str">
        <x:v>NOT_REVIEWED</x:v>
      </x:c>
      <x:c r="L347" s="13" t="str"/>
      <x:c r="M347" s="13" t="str"/>
      <x:c r="N347" s="13" t="str"/>
      <x:c r="O347" s="13" t="str"/>
      <x:c r="P347" s="13" t="str"/>
      <x:c r="Q347" s="13" t="str"/>
      <x:c r="R347" s="13" t="str"/>
      <x:c r="S347" s="13" t="str"/>
      <x:c r="T347" s="14" t="str"/>
      <x:c r="U347" s="9" t="str">
        <x:f>IF(AND(Q347="AGREED",P347="LABEL_ONLY",OR(O347="PASS",O347="FAIL"),R347&lt;&gt;"",S347&lt;&gt;"",T347&lt;&gt;""),O347,G347)</x:f>
        <x:v>PASS</x:v>
      </x:c>
      <x:c r="V347" s="9" t="str">
        <x:f>IF(Q347&lt;&gt;"AGREED","",IF(P347="LABEL_ONLY",IF(AND(Q347="AGREED",P347="LABEL_ONLY",OR(O347="PASS",O347="FAIL"),R347&lt;&gt;"",S347&lt;&gt;"",T347&lt;&gt;""),"LABEL_APPLIED","INCOMPLETE_DECISION"),"RERUN_REQUIRED"))</x:f>
      </x:c>
    </x:row>
    <x:row r="348" ht="30" customHeight="1">
      <x:c r="A348" s="9" t="str">
        <x:v>I2-048-H-T079</x:v>
      </x:c>
      <x:c r="B348" s="9" t="str">
        <x:v>I2-048</x:v>
      </x:c>
      <x:c r="C348" s="9" t="str">
        <x:v>BATCH_14</x:v>
      </x:c>
      <x:c r="D348" s="9" t="str">
        <x:v>I2</x:v>
      </x:c>
      <x:c r="E348" s="9" t="n">
        <x:v>0</x:v>
      </x:c>
      <x:c r="F348" s="9" t="str">
        <x:v>I2.12.1 / I2.12.4 Table 8</x:v>
      </x:c>
      <x:c r="G348" s="9" t="str">
        <x:v>PASS</x:v>
      </x:c>
      <x:c r="H348" s="11" t="str">
        <x:v>Exact IACS Table 8 cell 79/126: t=32.5 mm, PC2, steelMaterialClassThree, normalStrengthSteelCategory selects steelGradeE and actual grade equals the requirement.</x:v>
      </x:c>
      <x:c r="I348" s="10" t="str">
        <x:v>rdf/I2/I2-048/I2-048-H-T079.ttl</x:v>
      </x:c>
      <x:c r="J348" s="10" t="str">
        <x:v>3255fd10a5076d2bfed2ce272036e9f58b7621e775bb7f24e42a591745051607</x:v>
      </x:c>
      <x:c r="K348" s="13" t="str">
        <x:v>NOT_REVIEWED</x:v>
      </x:c>
      <x:c r="L348" s="13" t="str"/>
      <x:c r="M348" s="13" t="str"/>
      <x:c r="N348" s="13" t="str"/>
      <x:c r="O348" s="13" t="str"/>
      <x:c r="P348" s="13" t="str"/>
      <x:c r="Q348" s="13" t="str"/>
      <x:c r="R348" s="13" t="str"/>
      <x:c r="S348" s="13" t="str"/>
      <x:c r="T348" s="14" t="str"/>
      <x:c r="U348" s="9" t="str">
        <x:f>IF(AND(Q348="AGREED",P348="LABEL_ONLY",OR(O348="PASS",O348="FAIL"),R348&lt;&gt;"",S348&lt;&gt;"",T348&lt;&gt;""),O348,G348)</x:f>
        <x:v>PASS</x:v>
      </x:c>
      <x:c r="V348" s="9" t="str">
        <x:f>IF(Q348&lt;&gt;"AGREED","",IF(P348="LABEL_ONLY",IF(AND(Q348="AGREED",P348="LABEL_ONLY",OR(O348="PASS",O348="FAIL"),R348&lt;&gt;"",S348&lt;&gt;"",T348&lt;&gt;""),"LABEL_APPLIED","INCOMPLETE_DECISION"),"RERUN_REQUIRED"))</x:f>
      </x:c>
    </x:row>
    <x:row r="349" ht="30" customHeight="1">
      <x:c r="A349" s="9" t="str">
        <x:v>I2-048-H-T080</x:v>
      </x:c>
      <x:c r="B349" s="9" t="str">
        <x:v>I2-048</x:v>
      </x:c>
      <x:c r="C349" s="9" t="str">
        <x:v>BATCH_14</x:v>
      </x:c>
      <x:c r="D349" s="9" t="str">
        <x:v>I2</x:v>
      </x:c>
      <x:c r="E349" s="9" t="n">
        <x:v>0</x:v>
      </x:c>
      <x:c r="F349" s="9" t="str">
        <x:v>I2.12.1 / I2.12.4 Table 8</x:v>
      </x:c>
      <x:c r="G349" s="9" t="str">
        <x:v>PASS</x:v>
      </x:c>
      <x:c r="H349" s="11" t="str">
        <x:v>Exact IACS Table 8 cell 80/126: t=32.5 mm, PC3, steelMaterialClassThree, highTensileSteelCategory selects steelGradeEh and actual grade equals the requirement.</x:v>
      </x:c>
      <x:c r="I349" s="10" t="str">
        <x:v>rdf/I2/I2-048/I2-048-H-T080.ttl</x:v>
      </x:c>
      <x:c r="J349" s="10" t="str">
        <x:v>73f2c965ca61feec35bda2408200812c261b4c425211f3ceb2ab445d3bf9d2cf</x:v>
      </x:c>
      <x:c r="K349" s="13" t="str">
        <x:v>NOT_REVIEWED</x:v>
      </x:c>
      <x:c r="L349" s="13" t="str"/>
      <x:c r="M349" s="13" t="str"/>
      <x:c r="N349" s="13" t="str"/>
      <x:c r="O349" s="13" t="str"/>
      <x:c r="P349" s="13" t="str"/>
      <x:c r="Q349" s="13" t="str"/>
      <x:c r="R349" s="13" t="str"/>
      <x:c r="S349" s="13" t="str"/>
      <x:c r="T349" s="14" t="str"/>
      <x:c r="U349" s="9" t="str">
        <x:f>IF(AND(Q349="AGREED",P349="LABEL_ONLY",OR(O349="PASS",O349="FAIL"),R349&lt;&gt;"",S349&lt;&gt;"",T349&lt;&gt;""),O349,G349)</x:f>
        <x:v>PASS</x:v>
      </x:c>
      <x:c r="V349" s="9" t="str">
        <x:f>IF(Q349&lt;&gt;"AGREED","",IF(P349="LABEL_ONLY",IF(AND(Q349="AGREED",P349="LABEL_ONLY",OR(O349="PASS",O349="FAIL"),R349&lt;&gt;"",S349&lt;&gt;"",T349&lt;&gt;""),"LABEL_APPLIED","INCOMPLETE_DECISION"),"RERUN_REQUIRED"))</x:f>
      </x:c>
    </x:row>
    <x:row r="350" ht="30" customHeight="1">
      <x:c r="A350" s="9" t="str">
        <x:v>I2-048-H-T081</x:v>
      </x:c>
      <x:c r="B350" s="9" t="str">
        <x:v>I2-048</x:v>
      </x:c>
      <x:c r="C350" s="9" t="str">
        <x:v>BATCH_14</x:v>
      </x:c>
      <x:c r="D350" s="9" t="str">
        <x:v>I2</x:v>
      </x:c>
      <x:c r="E350" s="9" t="n">
        <x:v>0</x:v>
      </x:c>
      <x:c r="F350" s="9" t="str">
        <x:v>I2.12.1 / I2.12.4 Table 8</x:v>
      </x:c>
      <x:c r="G350" s="9" t="str">
        <x:v>PASS</x:v>
      </x:c>
      <x:c r="H350" s="11" t="str">
        <x:v>Exact IACS Table 8 cell 81/126: t=32.5 mm, PC5, steelMaterialClassThree, normalStrengthSteelCategory selects steelGradeE and actual grade equals the requirement.</x:v>
      </x:c>
      <x:c r="I350" s="10" t="str">
        <x:v>rdf/I2/I2-048/I2-048-H-T081.ttl</x:v>
      </x:c>
      <x:c r="J350" s="10" t="str">
        <x:v>ee6efb0b44a19f1b6fad01cb11a2c10d4d77ff162e9aee7339644a134201cd36</x:v>
      </x:c>
      <x:c r="K350" s="13" t="str">
        <x:v>NOT_REVIEWED</x:v>
      </x:c>
      <x:c r="L350" s="13" t="str"/>
      <x:c r="M350" s="13" t="str"/>
      <x:c r="N350" s="13" t="str"/>
      <x:c r="O350" s="13" t="str"/>
      <x:c r="P350" s="13" t="str"/>
      <x:c r="Q350" s="13" t="str"/>
      <x:c r="R350" s="13" t="str"/>
      <x:c r="S350" s="13" t="str"/>
      <x:c r="T350" s="14" t="str"/>
      <x:c r="U350" s="9" t="str">
        <x:f>IF(AND(Q350="AGREED",P350="LABEL_ONLY",OR(O350="PASS",O350="FAIL"),R350&lt;&gt;"",S350&lt;&gt;"",T350&lt;&gt;""),O350,G350)</x:f>
        <x:v>PASS</x:v>
      </x:c>
      <x:c r="V350" s="9" t="str">
        <x:f>IF(Q350&lt;&gt;"AGREED","",IF(P350="LABEL_ONLY",IF(AND(Q350="AGREED",P350="LABEL_ONLY",OR(O350="PASS",O350="FAIL"),R350&lt;&gt;"",S350&lt;&gt;"",T350&lt;&gt;""),"LABEL_APPLIED","INCOMPLETE_DECISION"),"RERUN_REQUIRED"))</x:f>
      </x:c>
    </x:row>
    <x:row r="351" ht="30" customHeight="1">
      <x:c r="A351" s="9" t="str">
        <x:v>I2-048-H-T082</x:v>
      </x:c>
      <x:c r="B351" s="9" t="str">
        <x:v>I2-048</x:v>
      </x:c>
      <x:c r="C351" s="9" t="str">
        <x:v>BATCH_14</x:v>
      </x:c>
      <x:c r="D351" s="9" t="str">
        <x:v>I2</x:v>
      </x:c>
      <x:c r="E351" s="9" t="n">
        <x:v>0</x:v>
      </x:c>
      <x:c r="F351" s="9" t="str">
        <x:v>I2.12.1 / I2.12.4 Table 8</x:v>
      </x:c>
      <x:c r="G351" s="9" t="str">
        <x:v>PASS</x:v>
      </x:c>
      <x:c r="H351" s="11" t="str">
        <x:v>Exact IACS Table 8 cell 82/126: t=32.5 mm, PC4, steelMaterialClassThree, highTensileSteelCategory selects steelGradeEh and actual grade equals the requirement.</x:v>
      </x:c>
      <x:c r="I351" s="10" t="str">
        <x:v>rdf/I2/I2-048/I2-048-H-T082.ttl</x:v>
      </x:c>
      <x:c r="J351" s="10" t="str">
        <x:v>8a339a5f3b066c94357d1f32da8cbe8b10ad8ed233573043907430f968d46d4c</x:v>
      </x:c>
      <x:c r="K351" s="13" t="str">
        <x:v>NOT_REVIEWED</x:v>
      </x:c>
      <x:c r="L351" s="13" t="str"/>
      <x:c r="M351" s="13" t="str"/>
      <x:c r="N351" s="13" t="str"/>
      <x:c r="O351" s="13" t="str"/>
      <x:c r="P351" s="13" t="str"/>
      <x:c r="Q351" s="13" t="str"/>
      <x:c r="R351" s="13" t="str"/>
      <x:c r="S351" s="13" t="str"/>
      <x:c r="T351" s="14" t="str"/>
      <x:c r="U351" s="9" t="str">
        <x:f>IF(AND(Q351="AGREED",P351="LABEL_ONLY",OR(O351="PASS",O351="FAIL"),R351&lt;&gt;"",S351&lt;&gt;"",T351&lt;&gt;""),O351,G351)</x:f>
        <x:v>PASS</x:v>
      </x:c>
      <x:c r="V351" s="9" t="str">
        <x:f>IF(Q351&lt;&gt;"AGREED","",IF(P351="LABEL_ONLY",IF(AND(Q351="AGREED",P351="LABEL_ONLY",OR(O351="PASS",O351="FAIL"),R351&lt;&gt;"",S351&lt;&gt;"",T351&lt;&gt;""),"LABEL_APPLIED","INCOMPLETE_DECISION"),"RERUN_REQUIRED"))</x:f>
      </x:c>
    </x:row>
    <x:row r="352" ht="30" customHeight="1">
      <x:c r="A352" s="9" t="str">
        <x:v>I2-048-H-T083</x:v>
      </x:c>
      <x:c r="B352" s="9" t="str">
        <x:v>I2-048</x:v>
      </x:c>
      <x:c r="C352" s="9" t="str">
        <x:v>BATCH_14</x:v>
      </x:c>
      <x:c r="D352" s="9" t="str">
        <x:v>I2</x:v>
      </x:c>
      <x:c r="E352" s="9" t="n">
        <x:v>0</x:v>
      </x:c>
      <x:c r="F352" s="9" t="str">
        <x:v>I2.12.1 / I2.12.4 Table 8</x:v>
      </x:c>
      <x:c r="G352" s="9" t="str">
        <x:v>PASS</x:v>
      </x:c>
      <x:c r="H352" s="11" t="str">
        <x:v>Exact IACS Table 8 cell 83/126: t=32.5 mm, PC7, steelMaterialClassThree, normalStrengthSteelCategory selects steelGradeE and actual grade equals the requirement.</x:v>
      </x:c>
      <x:c r="I352" s="10" t="str">
        <x:v>rdf/I2/I2-048/I2-048-H-T083.ttl</x:v>
      </x:c>
      <x:c r="J352" s="10" t="str">
        <x:v>7ec3460498d24f072104464126685c42066d9759dd34bc46b85a28b06d9a09f6</x:v>
      </x:c>
      <x:c r="K352" s="13" t="str">
        <x:v>NOT_REVIEWED</x:v>
      </x:c>
      <x:c r="L352" s="13" t="str"/>
      <x:c r="M352" s="13" t="str"/>
      <x:c r="N352" s="13" t="str"/>
      <x:c r="O352" s="13" t="str"/>
      <x:c r="P352" s="13" t="str"/>
      <x:c r="Q352" s="13" t="str"/>
      <x:c r="R352" s="13" t="str"/>
      <x:c r="S352" s="13" t="str"/>
      <x:c r="T352" s="14" t="str"/>
      <x:c r="U352" s="9" t="str">
        <x:f>IF(AND(Q352="AGREED",P352="LABEL_ONLY",OR(O352="PASS",O352="FAIL"),R352&lt;&gt;"",S352&lt;&gt;"",T352&lt;&gt;""),O352,G352)</x:f>
        <x:v>PASS</x:v>
      </x:c>
      <x:c r="V352" s="9" t="str">
        <x:f>IF(Q352&lt;&gt;"AGREED","",IF(P352="LABEL_ONLY",IF(AND(Q352="AGREED",P352="LABEL_ONLY",OR(O352="PASS",O352="FAIL"),R352&lt;&gt;"",S352&lt;&gt;"",T352&lt;&gt;""),"LABEL_APPLIED","INCOMPLETE_DECISION"),"RERUN_REQUIRED"))</x:f>
      </x:c>
    </x:row>
    <x:row r="353" ht="30" customHeight="1">
      <x:c r="A353" s="9" t="str">
        <x:v>I2-048-H-T084</x:v>
      </x:c>
      <x:c r="B353" s="9" t="str">
        <x:v>I2-048</x:v>
      </x:c>
      <x:c r="C353" s="9" t="str">
        <x:v>BATCH_14</x:v>
      </x:c>
      <x:c r="D353" s="9" t="str">
        <x:v>I2</x:v>
      </x:c>
      <x:c r="E353" s="9" t="n">
        <x:v>0</x:v>
      </x:c>
      <x:c r="F353" s="9" t="str">
        <x:v>I2.12.1 / I2.12.4 Table 8</x:v>
      </x:c>
      <x:c r="G353" s="9" t="str">
        <x:v>PASS</x:v>
      </x:c>
      <x:c r="H353" s="11" t="str">
        <x:v>Exact IACS Table 8 cell 84/126: t=32.5 mm, PC6, steelMaterialClassThree, highTensileSteelCategory selects steelGradeEh and actual grade equals the requirement.</x:v>
      </x:c>
      <x:c r="I353" s="10" t="str">
        <x:v>rdf/I2/I2-048/I2-048-H-T084.ttl</x:v>
      </x:c>
      <x:c r="J353" s="10" t="str">
        <x:v>45d98c83e40dc753cdd41aa9acf37c333e4025c7ab3adf5f363f7235d2147cb3</x:v>
      </x:c>
      <x:c r="K353" s="13" t="str">
        <x:v>NOT_REVIEWED</x:v>
      </x:c>
      <x:c r="L353" s="13" t="str"/>
      <x:c r="M353" s="13" t="str"/>
      <x:c r="N353" s="13" t="str"/>
      <x:c r="O353" s="13" t="str"/>
      <x:c r="P353" s="13" t="str"/>
      <x:c r="Q353" s="13" t="str"/>
      <x:c r="R353" s="13" t="str"/>
      <x:c r="S353" s="13" t="str"/>
      <x:c r="T353" s="14" t="str"/>
      <x:c r="U353" s="9" t="str">
        <x:f>IF(AND(Q353="AGREED",P353="LABEL_ONLY",OR(O353="PASS",O353="FAIL"),R353&lt;&gt;"",S353&lt;&gt;"",T353&lt;&gt;""),O353,G353)</x:f>
        <x:v>PASS</x:v>
      </x:c>
      <x:c r="V353" s="9" t="str">
        <x:f>IF(Q353&lt;&gt;"AGREED","",IF(P353="LABEL_ONLY",IF(AND(Q353="AGREED",P353="LABEL_ONLY",OR(O353="PASS",O353="FAIL"),R353&lt;&gt;"",S353&lt;&gt;"",T353&lt;&gt;""),"LABEL_APPLIED","INCOMPLETE_DECISION"),"RERUN_REQUIRED"))</x:f>
      </x:c>
    </x:row>
    <x:row r="354" ht="30" customHeight="1">
      <x:c r="A354" s="9" t="str">
        <x:v>I2-048-H-T085</x:v>
      </x:c>
      <x:c r="B354" s="9" t="str">
        <x:v>I2-048</x:v>
      </x:c>
      <x:c r="C354" s="9" t="str">
        <x:v>BATCH_14</x:v>
      </x:c>
      <x:c r="D354" s="9" t="str">
        <x:v>I2</x:v>
      </x:c>
      <x:c r="E354" s="9" t="n">
        <x:v>0</x:v>
      </x:c>
      <x:c r="F354" s="9" t="str">
        <x:v>I2.12.1 / I2.12.4 Table 8</x:v>
      </x:c>
      <x:c r="G354" s="9" t="str">
        <x:v>PASS</x:v>
      </x:c>
      <x:c r="H354" s="11" t="str">
        <x:v>Exact IACS Table 8 cell 85/126: t=37.5 mm, PC2, steelMaterialClassOne, normalStrengthSteelCategory selects steelGradeD and actual grade equals the requirement.</x:v>
      </x:c>
      <x:c r="I354" s="10" t="str">
        <x:v>rdf/I2/I2-048/I2-048-H-T085.ttl</x:v>
      </x:c>
      <x:c r="J354" s="10" t="str">
        <x:v>bf4aae7157a1ec90448d53aaf72959ce1cc1cc07b0ce4edb219a59e44740eaed</x:v>
      </x:c>
      <x:c r="K354" s="13" t="str">
        <x:v>NOT_REVIEWED</x:v>
      </x:c>
      <x:c r="L354" s="13" t="str"/>
      <x:c r="M354" s="13" t="str"/>
      <x:c r="N354" s="13" t="str"/>
      <x:c r="O354" s="13" t="str"/>
      <x:c r="P354" s="13" t="str"/>
      <x:c r="Q354" s="13" t="str"/>
      <x:c r="R354" s="13" t="str"/>
      <x:c r="S354" s="13" t="str"/>
      <x:c r="T354" s="14" t="str"/>
      <x:c r="U354" s="9" t="str">
        <x:f>IF(AND(Q354="AGREED",P354="LABEL_ONLY",OR(O354="PASS",O354="FAIL"),R354&lt;&gt;"",S354&lt;&gt;"",T354&lt;&gt;""),O354,G354)</x:f>
        <x:v>PASS</x:v>
      </x:c>
      <x:c r="V354" s="9" t="str">
        <x:f>IF(Q354&lt;&gt;"AGREED","",IF(P354="LABEL_ONLY",IF(AND(Q354="AGREED",P354="LABEL_ONLY",OR(O354="PASS",O354="FAIL"),R354&lt;&gt;"",S354&lt;&gt;"",T354&lt;&gt;""),"LABEL_APPLIED","INCOMPLETE_DECISION"),"RERUN_REQUIRED"))</x:f>
      </x:c>
    </x:row>
    <x:row r="355" ht="30" customHeight="1">
      <x:c r="A355" s="9" t="str">
        <x:v>I2-048-H-T086</x:v>
      </x:c>
      <x:c r="B355" s="9" t="str">
        <x:v>I2-048</x:v>
      </x:c>
      <x:c r="C355" s="9" t="str">
        <x:v>BATCH_14</x:v>
      </x:c>
      <x:c r="D355" s="9" t="str">
        <x:v>I2</x:v>
      </x:c>
      <x:c r="E355" s="9" t="n">
        <x:v>0</x:v>
      </x:c>
      <x:c r="F355" s="9" t="str">
        <x:v>I2.12.1 / I2.12.4 Table 8</x:v>
      </x:c>
      <x:c r="G355" s="9" t="str">
        <x:v>PASS</x:v>
      </x:c>
      <x:c r="H355" s="11" t="str">
        <x:v>Exact IACS Table 8 cell 86/126: t=37.5 mm, PC3, steelMaterialClassOne, highTensileSteelCategory selects steelGradeDh and actual grade equals the requirement.</x:v>
      </x:c>
      <x:c r="I355" s="10" t="str">
        <x:v>rdf/I2/I2-048/I2-048-H-T086.ttl</x:v>
      </x:c>
      <x:c r="J355" s="10" t="str">
        <x:v>ecb3b9441af0aeaf42b57f8405c4fa83c0104baddcbbfce5cf5eeaab8bc611f9</x:v>
      </x:c>
      <x:c r="K355" s="13" t="str">
        <x:v>NOT_REVIEWED</x:v>
      </x:c>
      <x:c r="L355" s="13" t="str"/>
      <x:c r="M355" s="13" t="str"/>
      <x:c r="N355" s="13" t="str"/>
      <x:c r="O355" s="13" t="str"/>
      <x:c r="P355" s="13" t="str"/>
      <x:c r="Q355" s="13" t="str"/>
      <x:c r="R355" s="13" t="str"/>
      <x:c r="S355" s="13" t="str"/>
      <x:c r="T355" s="14" t="str"/>
      <x:c r="U355" s="9" t="str">
        <x:f>IF(AND(Q355="AGREED",P355="LABEL_ONLY",OR(O355="PASS",O355="FAIL"),R355&lt;&gt;"",S355&lt;&gt;"",T355&lt;&gt;""),O355,G355)</x:f>
        <x:v>PASS</x:v>
      </x:c>
      <x:c r="V355" s="9" t="str">
        <x:f>IF(Q355&lt;&gt;"AGREED","",IF(P355="LABEL_ONLY",IF(AND(Q355="AGREED",P355="LABEL_ONLY",OR(O355="PASS",O355="FAIL"),R355&lt;&gt;"",S355&lt;&gt;"",T355&lt;&gt;""),"LABEL_APPLIED","INCOMPLETE_DECISION"),"RERUN_REQUIRED"))</x:f>
      </x:c>
    </x:row>
    <x:row r="356" ht="30" customHeight="1">
      <x:c r="A356" s="9" t="str">
        <x:v>I2-048-H-T087</x:v>
      </x:c>
      <x:c r="B356" s="9" t="str">
        <x:v>I2-048</x:v>
      </x:c>
      <x:c r="C356" s="9" t="str">
        <x:v>BATCH_14</x:v>
      </x:c>
      <x:c r="D356" s="9" t="str">
        <x:v>I2</x:v>
      </x:c>
      <x:c r="E356" s="9" t="n">
        <x:v>0</x:v>
      </x:c>
      <x:c r="F356" s="9" t="str">
        <x:v>I2.12.1 / I2.12.4 Table 8</x:v>
      </x:c>
      <x:c r="G356" s="9" t="str">
        <x:v>PASS</x:v>
      </x:c>
      <x:c r="H356" s="11" t="str">
        <x:v>Exact IACS Table 8 cell 87/126: t=37.5 mm, PC6, steelMaterialClassOne, normalStrengthSteelCategory selects steelGradeD and actual grade equals the requirement.</x:v>
      </x:c>
      <x:c r="I356" s="10" t="str">
        <x:v>rdf/I2/I2-048/I2-048-H-T087.ttl</x:v>
      </x:c>
      <x:c r="J356" s="10" t="str">
        <x:v>7525f7fe3fa8b9691066edbed88dfd31ecf3a1317e2c2e5ed7eb38542f76412a</x:v>
      </x:c>
      <x:c r="K356" s="13" t="str">
        <x:v>NOT_REVIEWED</x:v>
      </x:c>
      <x:c r="L356" s="13" t="str"/>
      <x:c r="M356" s="13" t="str"/>
      <x:c r="N356" s="13" t="str"/>
      <x:c r="O356" s="13" t="str"/>
      <x:c r="P356" s="13" t="str"/>
      <x:c r="Q356" s="13" t="str"/>
      <x:c r="R356" s="13" t="str"/>
      <x:c r="S356" s="13" t="str"/>
      <x:c r="T356" s="14" t="str"/>
      <x:c r="U356" s="9" t="str">
        <x:f>IF(AND(Q356="AGREED",P356="LABEL_ONLY",OR(O356="PASS",O356="FAIL"),R356&lt;&gt;"",S356&lt;&gt;"",T356&lt;&gt;""),O356,G356)</x:f>
        <x:v>PASS</x:v>
      </x:c>
      <x:c r="V356" s="9" t="str">
        <x:f>IF(Q356&lt;&gt;"AGREED","",IF(P356="LABEL_ONLY",IF(AND(Q356="AGREED",P356="LABEL_ONLY",OR(O356="PASS",O356="FAIL"),R356&lt;&gt;"",S356&lt;&gt;"",T356&lt;&gt;""),"LABEL_APPLIED","INCOMPLETE_DECISION"),"RERUN_REQUIRED"))</x:f>
      </x:c>
    </x:row>
    <x:row r="357" ht="30" customHeight="1">
      <x:c r="A357" s="9" t="str">
        <x:v>I2-048-H-T088</x:v>
      </x:c>
      <x:c r="B357" s="9" t="str">
        <x:v>I2-048</x:v>
      </x:c>
      <x:c r="C357" s="9" t="str">
        <x:v>BATCH_14</x:v>
      </x:c>
      <x:c r="D357" s="9" t="str">
        <x:v>I2</x:v>
      </x:c>
      <x:c r="E357" s="9" t="n">
        <x:v>0</x:v>
      </x:c>
      <x:c r="F357" s="9" t="str">
        <x:v>I2.12.1 / I2.12.4 Table 8</x:v>
      </x:c>
      <x:c r="G357" s="9" t="str">
        <x:v>PASS</x:v>
      </x:c>
      <x:c r="H357" s="11" t="str">
        <x:v>Exact IACS Table 8 cell 88/126: t=37.5 mm, PC7, steelMaterialClassOne, highTensileSteelCategory selects steelGradeDh and actual grade equals the requirement.</x:v>
      </x:c>
      <x:c r="I357" s="10" t="str">
        <x:v>rdf/I2/I2-048/I2-048-H-T088.ttl</x:v>
      </x:c>
      <x:c r="J357" s="10" t="str">
        <x:v>e6b8390b4073329176f3662f5fe14444c7abbebd5ba473a44bf02a357038d90d</x:v>
      </x:c>
      <x:c r="K357" s="13" t="str">
        <x:v>NOT_REVIEWED</x:v>
      </x:c>
      <x:c r="L357" s="13" t="str"/>
      <x:c r="M357" s="13" t="str"/>
      <x:c r="N357" s="13" t="str"/>
      <x:c r="O357" s="13" t="str"/>
      <x:c r="P357" s="13" t="str"/>
      <x:c r="Q357" s="13" t="str"/>
      <x:c r="R357" s="13" t="str"/>
      <x:c r="S357" s="13" t="str"/>
      <x:c r="T357" s="14" t="str"/>
      <x:c r="U357" s="9" t="str">
        <x:f>IF(AND(Q357="AGREED",P357="LABEL_ONLY",OR(O357="PASS",O357="FAIL"),R357&lt;&gt;"",S357&lt;&gt;"",T357&lt;&gt;""),O357,G357)</x:f>
        <x:v>PASS</x:v>
      </x:c>
      <x:c r="V357" s="9" t="str">
        <x:f>IF(Q357&lt;&gt;"AGREED","",IF(P357="LABEL_ONLY",IF(AND(Q357="AGREED",P357="LABEL_ONLY",OR(O357="PASS",O357="FAIL"),R357&lt;&gt;"",S357&lt;&gt;"",T357&lt;&gt;""),"LABEL_APPLIED","INCOMPLETE_DECISION"),"RERUN_REQUIRED"))</x:f>
      </x:c>
    </x:row>
    <x:row r="358" ht="30" customHeight="1">
      <x:c r="A358" s="9" t="str">
        <x:v>I2-048-H-T089</x:v>
      </x:c>
      <x:c r="B358" s="9" t="str">
        <x:v>I2-048</x:v>
      </x:c>
      <x:c r="C358" s="9" t="str">
        <x:v>BATCH_14</x:v>
      </x:c>
      <x:c r="D358" s="9" t="str">
        <x:v>I2</x:v>
      </x:c>
      <x:c r="E358" s="9" t="n">
        <x:v>0</x:v>
      </x:c>
      <x:c r="F358" s="9" t="str">
        <x:v>I2.12.1 / I2.12.4 Table 8</x:v>
      </x:c>
      <x:c r="G358" s="9" t="str">
        <x:v>PASS</x:v>
      </x:c>
      <x:c r="H358" s="11" t="str">
        <x:v>Exact IACS Table 8 cell 89/126: t=37.5 mm, PC1, steelMaterialClassTwo, normalStrengthSteelCategory selects steelGradeE and actual grade equals the requirement.</x:v>
      </x:c>
      <x:c r="I358" s="10" t="str">
        <x:v>rdf/I2/I2-048/I2-048-H-T089.ttl</x:v>
      </x:c>
      <x:c r="J358" s="10" t="str">
        <x:v>831d4d1b03f05d114ca623204e9f14a3bc17fdca29d37cf0ba08ce31facda4c9</x:v>
      </x:c>
      <x:c r="K358" s="13" t="str">
        <x:v>NOT_REVIEWED</x:v>
      </x:c>
      <x:c r="L358" s="13" t="str"/>
      <x:c r="M358" s="13" t="str"/>
      <x:c r="N358" s="13" t="str"/>
      <x:c r="O358" s="13" t="str"/>
      <x:c r="P358" s="13" t="str"/>
      <x:c r="Q358" s="13" t="str"/>
      <x:c r="R358" s="13" t="str"/>
      <x:c r="S358" s="13" t="str"/>
      <x:c r="T358" s="14" t="str"/>
      <x:c r="U358" s="9" t="str">
        <x:f>IF(AND(Q358="AGREED",P358="LABEL_ONLY",OR(O358="PASS",O358="FAIL"),R358&lt;&gt;"",S358&lt;&gt;"",T358&lt;&gt;""),O358,G358)</x:f>
        <x:v>PASS</x:v>
      </x:c>
      <x:c r="V358" s="9" t="str">
        <x:f>IF(Q358&lt;&gt;"AGREED","",IF(P358="LABEL_ONLY",IF(AND(Q358="AGREED",P358="LABEL_ONLY",OR(O358="PASS",O358="FAIL"),R358&lt;&gt;"",S358&lt;&gt;"",T358&lt;&gt;""),"LABEL_APPLIED","INCOMPLETE_DECISION"),"RERUN_REQUIRED"))</x:f>
      </x:c>
    </x:row>
    <x:row r="359" ht="30" customHeight="1">
      <x:c r="A359" s="9" t="str">
        <x:v>I2-048-H-T090</x:v>
      </x:c>
      <x:c r="B359" s="9" t="str">
        <x:v>I2-048</x:v>
      </x:c>
      <x:c r="C359" s="9" t="str">
        <x:v>BATCH_14</x:v>
      </x:c>
      <x:c r="D359" s="9" t="str">
        <x:v>I2</x:v>
      </x:c>
      <x:c r="E359" s="9" t="n">
        <x:v>0</x:v>
      </x:c>
      <x:c r="F359" s="9" t="str">
        <x:v>I2.12.1 / I2.12.4 Table 8</x:v>
      </x:c>
      <x:c r="G359" s="9" t="str">
        <x:v>PASS</x:v>
      </x:c>
      <x:c r="H359" s="11" t="str">
        <x:v>Exact IACS Table 8 cell 90/126: t=37.5 mm, PC2, steelMaterialClassTwo, highTensileSteelCategory selects steelGradeEh and actual grade equals the requirement.</x:v>
      </x:c>
      <x:c r="I359" s="10" t="str">
        <x:v>rdf/I2/I2-048/I2-048-H-T090.ttl</x:v>
      </x:c>
      <x:c r="J359" s="10" t="str">
        <x:v>0193dd01794647b9ce0a04f63c610ee53dcf3360795b13eaeef887e3151d2b73</x:v>
      </x:c>
      <x:c r="K359" s="13" t="str">
        <x:v>NOT_REVIEWED</x:v>
      </x:c>
      <x:c r="L359" s="13" t="str"/>
      <x:c r="M359" s="13" t="str"/>
      <x:c r="N359" s="13" t="str"/>
      <x:c r="O359" s="13" t="str"/>
      <x:c r="P359" s="13" t="str"/>
      <x:c r="Q359" s="13" t="str"/>
      <x:c r="R359" s="13" t="str"/>
      <x:c r="S359" s="13" t="str"/>
      <x:c r="T359" s="14" t="str"/>
      <x:c r="U359" s="9" t="str">
        <x:f>IF(AND(Q359="AGREED",P359="LABEL_ONLY",OR(O359="PASS",O359="FAIL"),R359&lt;&gt;"",S359&lt;&gt;"",T359&lt;&gt;""),O359,G359)</x:f>
        <x:v>PASS</x:v>
      </x:c>
      <x:c r="V359" s="9" t="str">
        <x:f>IF(Q359&lt;&gt;"AGREED","",IF(P359="LABEL_ONLY",IF(AND(Q359="AGREED",P359="LABEL_ONLY",OR(O359="PASS",O359="FAIL"),R359&lt;&gt;"",S359&lt;&gt;"",T359&lt;&gt;""),"LABEL_APPLIED","INCOMPLETE_DECISION"),"RERUN_REQUIRED"))</x:f>
      </x:c>
    </x:row>
    <x:row r="360" ht="30" customHeight="1">
      <x:c r="A360" s="9" t="str">
        <x:v>I2-048-H-T091</x:v>
      </x:c>
      <x:c r="B360" s="9" t="str">
        <x:v>I2-048</x:v>
      </x:c>
      <x:c r="C360" s="9" t="str">
        <x:v>BATCH_14</x:v>
      </x:c>
      <x:c r="D360" s="9" t="str">
        <x:v>I2</x:v>
      </x:c>
      <x:c r="E360" s="9" t="n">
        <x:v>0</x:v>
      </x:c>
      <x:c r="F360" s="9" t="str">
        <x:v>I2.12.1 / I2.12.4 Table 8</x:v>
      </x:c>
      <x:c r="G360" s="9" t="str">
        <x:v>PASS</x:v>
      </x:c>
      <x:c r="H360" s="11" t="str">
        <x:v>Exact IACS Table 8 cell 91/126: t=37.5 mm, PC6, steelMaterialClassTwo, normalStrengthSteelCategory selects steelGradeD and actual grade equals the requirement.</x:v>
      </x:c>
      <x:c r="I360" s="10" t="str">
        <x:v>rdf/I2/I2-048/I2-048-H-T091.ttl</x:v>
      </x:c>
      <x:c r="J360" s="10" t="str">
        <x:v>e34679baf0a10cbecd1ba00c382edf62893a406d56ec3cdc8b6a69892378c6b0</x:v>
      </x:c>
      <x:c r="K360" s="13" t="str">
        <x:v>NOT_REVIEWED</x:v>
      </x:c>
      <x:c r="L360" s="13" t="str"/>
      <x:c r="M360" s="13" t="str"/>
      <x:c r="N360" s="13" t="str"/>
      <x:c r="O360" s="13" t="str"/>
      <x:c r="P360" s="13" t="str"/>
      <x:c r="Q360" s="13" t="str"/>
      <x:c r="R360" s="13" t="str"/>
      <x:c r="S360" s="13" t="str"/>
      <x:c r="T360" s="14" t="str"/>
      <x:c r="U360" s="9" t="str">
        <x:f>IF(AND(Q360="AGREED",P360="LABEL_ONLY",OR(O360="PASS",O360="FAIL"),R360&lt;&gt;"",S360&lt;&gt;"",T360&lt;&gt;""),O360,G360)</x:f>
        <x:v>PASS</x:v>
      </x:c>
      <x:c r="V360" s="9" t="str">
        <x:f>IF(Q360&lt;&gt;"AGREED","",IF(P360="LABEL_ONLY",IF(AND(Q360="AGREED",P360="LABEL_ONLY",OR(O360="PASS",O360="FAIL"),R360&lt;&gt;"",S360&lt;&gt;"",T360&lt;&gt;""),"LABEL_APPLIED","INCOMPLETE_DECISION"),"RERUN_REQUIRED"))</x:f>
      </x:c>
    </x:row>
    <x:row r="361" ht="30" customHeight="1">
      <x:c r="A361" s="9" t="str">
        <x:v>I2-048-H-T092</x:v>
      </x:c>
      <x:c r="B361" s="9" t="str">
        <x:v>I2-048</x:v>
      </x:c>
      <x:c r="C361" s="9" t="str">
        <x:v>BATCH_14</x:v>
      </x:c>
      <x:c r="D361" s="9" t="str">
        <x:v>I2</x:v>
      </x:c>
      <x:c r="E361" s="9" t="n">
        <x:v>0</x:v>
      </x:c>
      <x:c r="F361" s="9" t="str">
        <x:v>I2.12.1 / I2.12.4 Table 8</x:v>
      </x:c>
      <x:c r="G361" s="9" t="str">
        <x:v>PASS</x:v>
      </x:c>
      <x:c r="H361" s="11" t="str">
        <x:v>Exact IACS Table 8 cell 92/126: t=37.5 mm, PC7, steelMaterialClassTwo, highTensileSteelCategory selects steelGradeDh and actual grade equals the requirement.</x:v>
      </x:c>
      <x:c r="I361" s="10" t="str">
        <x:v>rdf/I2/I2-048/I2-048-H-T092.ttl</x:v>
      </x:c>
      <x:c r="J361" s="10" t="str">
        <x:v>18f2916725a9b188c8c047e7f087c1c30465f02369c7af3345633b41dd15d9f5</x:v>
      </x:c>
      <x:c r="K361" s="13" t="str">
        <x:v>NOT_REVIEWED</x:v>
      </x:c>
      <x:c r="L361" s="13" t="str"/>
      <x:c r="M361" s="13" t="str"/>
      <x:c r="N361" s="13" t="str"/>
      <x:c r="O361" s="13" t="str"/>
      <x:c r="P361" s="13" t="str"/>
      <x:c r="Q361" s="13" t="str"/>
      <x:c r="R361" s="13" t="str"/>
      <x:c r="S361" s="13" t="str"/>
      <x:c r="T361" s="14" t="str"/>
      <x:c r="U361" s="9" t="str">
        <x:f>IF(AND(Q361="AGREED",P361="LABEL_ONLY",OR(O361="PASS",O361="FAIL"),R361&lt;&gt;"",S361&lt;&gt;"",T361&lt;&gt;""),O361,G361)</x:f>
        <x:v>PASS</x:v>
      </x:c>
      <x:c r="V361" s="9" t="str">
        <x:f>IF(Q361&lt;&gt;"AGREED","",IF(P361="LABEL_ONLY",IF(AND(Q361="AGREED",P361="LABEL_ONLY",OR(O361="PASS",O361="FAIL"),R361&lt;&gt;"",S361&lt;&gt;"",T361&lt;&gt;""),"LABEL_APPLIED","INCOMPLETE_DECISION"),"RERUN_REQUIRED"))</x:f>
      </x:c>
    </x:row>
    <x:row r="362" ht="30" customHeight="1">
      <x:c r="A362" s="9" t="str">
        <x:v>I2-048-H-T093</x:v>
      </x:c>
      <x:c r="B362" s="9" t="str">
        <x:v>I2-048</x:v>
      </x:c>
      <x:c r="C362" s="9" t="str">
        <x:v>BATCH_14</x:v>
      </x:c>
      <x:c r="D362" s="9" t="str">
        <x:v>I2</x:v>
      </x:c>
      <x:c r="E362" s="9" t="n">
        <x:v>0</x:v>
      </x:c>
      <x:c r="F362" s="9" t="str">
        <x:v>I2.12.1 / I2.12.4 Table 8</x:v>
      </x:c>
      <x:c r="G362" s="9" t="str">
        <x:v>PASS</x:v>
      </x:c>
      <x:c r="H362" s="11" t="str">
        <x:v>Exact IACS Table 8 NOT_APPLICABLE cell 93/126: t=37.5 mm, PC3, steelMaterialClassThree, normalStrengthSteelCategory has no required grade result.</x:v>
      </x:c>
      <x:c r="I362" s="10" t="str">
        <x:v>rdf/I2/I2-048/I2-048-H-T093.ttl</x:v>
      </x:c>
      <x:c r="J362" s="10" t="str">
        <x:v>3a4ba41af1b7f4b5bbaa62a04848a4004095471bd2417e76c5500d4578a62fcc</x:v>
      </x:c>
      <x:c r="K362" s="13" t="str">
        <x:v>NOT_REVIEWED</x:v>
      </x:c>
      <x:c r="L362" s="13" t="str"/>
      <x:c r="M362" s="13" t="str"/>
      <x:c r="N362" s="13" t="str"/>
      <x:c r="O362" s="13" t="str"/>
      <x:c r="P362" s="13" t="str"/>
      <x:c r="Q362" s="13" t="str"/>
      <x:c r="R362" s="13" t="str"/>
      <x:c r="S362" s="13" t="str"/>
      <x:c r="T362" s="14" t="str"/>
      <x:c r="U362" s="9" t="str">
        <x:f>IF(AND(Q362="AGREED",P362="LABEL_ONLY",OR(O362="PASS",O362="FAIL"),R362&lt;&gt;"",S362&lt;&gt;"",T362&lt;&gt;""),O362,G362)</x:f>
        <x:v>PASS</x:v>
      </x:c>
      <x:c r="V362" s="9" t="str">
        <x:f>IF(Q362&lt;&gt;"AGREED","",IF(P362="LABEL_ONLY",IF(AND(Q362="AGREED",P362="LABEL_ONLY",OR(O362="PASS",O362="FAIL"),R362&lt;&gt;"",S362&lt;&gt;"",T362&lt;&gt;""),"LABEL_APPLIED","INCOMPLETE_DECISION"),"RERUN_REQUIRED"))</x:f>
      </x:c>
    </x:row>
    <x:row r="363" ht="30" customHeight="1">
      <x:c r="A363" s="9" t="str">
        <x:v>I2-048-H-T094</x:v>
      </x:c>
      <x:c r="B363" s="9" t="str">
        <x:v>I2-048</x:v>
      </x:c>
      <x:c r="C363" s="9" t="str">
        <x:v>BATCH_14</x:v>
      </x:c>
      <x:c r="D363" s="9" t="str">
        <x:v>I2</x:v>
      </x:c>
      <x:c r="E363" s="9" t="n">
        <x:v>0</x:v>
      </x:c>
      <x:c r="F363" s="9" t="str">
        <x:v>I2.12.1 / I2.12.4 Table 8</x:v>
      </x:c>
      <x:c r="G363" s="9" t="str">
        <x:v>PASS</x:v>
      </x:c>
      <x:c r="H363" s="11" t="str">
        <x:v>Exact IACS Table 8 cell 94/126: t=37.5 mm, PC1, steelMaterialClassThree, highTensileSteelCategory selects steelGradeFh and actual grade equals the requirement.</x:v>
      </x:c>
      <x:c r="I363" s="10" t="str">
        <x:v>rdf/I2/I2-048/I2-048-H-T094.ttl</x:v>
      </x:c>
      <x:c r="J363" s="10" t="str">
        <x:v>887716b478bbd34aee8a771a66d6bda100cbe0acc0af7b7dbc51e551d0a9002c</x:v>
      </x:c>
      <x:c r="K363" s="13" t="str">
        <x:v>NOT_REVIEWED</x:v>
      </x:c>
      <x:c r="L363" s="13" t="str"/>
      <x:c r="M363" s="13" t="str"/>
      <x:c r="N363" s="13" t="str"/>
      <x:c r="O363" s="13" t="str"/>
      <x:c r="P363" s="13" t="str"/>
      <x:c r="Q363" s="13" t="str"/>
      <x:c r="R363" s="13" t="str"/>
      <x:c r="S363" s="13" t="str"/>
      <x:c r="T363" s="14" t="str"/>
      <x:c r="U363" s="9" t="str">
        <x:f>IF(AND(Q363="AGREED",P363="LABEL_ONLY",OR(O363="PASS",O363="FAIL"),R363&lt;&gt;"",S363&lt;&gt;"",T363&lt;&gt;""),O363,G363)</x:f>
        <x:v>PASS</x:v>
      </x:c>
      <x:c r="V363" s="9" t="str">
        <x:f>IF(Q363&lt;&gt;"AGREED","",IF(P363="LABEL_ONLY",IF(AND(Q363="AGREED",P363="LABEL_ONLY",OR(O363="PASS",O363="FAIL"),R363&lt;&gt;"",S363&lt;&gt;"",T363&lt;&gt;""),"LABEL_APPLIED","INCOMPLETE_DECISION"),"RERUN_REQUIRED"))</x:f>
      </x:c>
    </x:row>
    <x:row r="364" ht="30" customHeight="1">
      <x:c r="A364" s="9" t="str">
        <x:v>I2-048-H-T095</x:v>
      </x:c>
      <x:c r="B364" s="9" t="str">
        <x:v>I2-048</x:v>
      </x:c>
      <x:c r="C364" s="9" t="str">
        <x:v>BATCH_14</x:v>
      </x:c>
      <x:c r="D364" s="9" t="str">
        <x:v>I2</x:v>
      </x:c>
      <x:c r="E364" s="9" t="n">
        <x:v>0</x:v>
      </x:c>
      <x:c r="F364" s="9" t="str">
        <x:v>I2.12.1 / I2.12.4 Table 8</x:v>
      </x:c>
      <x:c r="G364" s="9" t="str">
        <x:v>PASS</x:v>
      </x:c>
      <x:c r="H364" s="11" t="str">
        <x:v>Exact IACS Table 8 cell 95/126: t=37.5 mm, PC4, steelMaterialClassThree, normalStrengthSteelCategory selects steelGradeE and actual grade equals the requirement.</x:v>
      </x:c>
      <x:c r="I364" s="10" t="str">
        <x:v>rdf/I2/I2-048/I2-048-H-T095.ttl</x:v>
      </x:c>
      <x:c r="J364" s="10" t="str">
        <x:v>f3a8be8e218c00f68127b624f4e5d47abf5cbfe3fb1f2b054d73d275eca775e0</x:v>
      </x:c>
      <x:c r="K364" s="13" t="str">
        <x:v>NOT_REVIEWED</x:v>
      </x:c>
      <x:c r="L364" s="13" t="str"/>
      <x:c r="M364" s="13" t="str"/>
      <x:c r="N364" s="13" t="str"/>
      <x:c r="O364" s="13" t="str"/>
      <x:c r="P364" s="13" t="str"/>
      <x:c r="Q364" s="13" t="str"/>
      <x:c r="R364" s="13" t="str"/>
      <x:c r="S364" s="13" t="str"/>
      <x:c r="T364" s="14" t="str"/>
      <x:c r="U364" s="9" t="str">
        <x:f>IF(AND(Q364="AGREED",P364="LABEL_ONLY",OR(O364="PASS",O364="FAIL"),R364&lt;&gt;"",S364&lt;&gt;"",T364&lt;&gt;""),O364,G364)</x:f>
        <x:v>PASS</x:v>
      </x:c>
      <x:c r="V364" s="9" t="str">
        <x:f>IF(Q364&lt;&gt;"AGREED","",IF(P364="LABEL_ONLY",IF(AND(Q364="AGREED",P364="LABEL_ONLY",OR(O364="PASS",O364="FAIL"),R364&lt;&gt;"",S364&lt;&gt;"",T364&lt;&gt;""),"LABEL_APPLIED","INCOMPLETE_DECISION"),"RERUN_REQUIRED"))</x:f>
      </x:c>
    </x:row>
    <x:row r="365" ht="30" customHeight="1">
      <x:c r="A365" s="9" t="str">
        <x:v>I2-048-H-T096</x:v>
      </x:c>
      <x:c r="B365" s="9" t="str">
        <x:v>I2-048</x:v>
      </x:c>
      <x:c r="C365" s="9" t="str">
        <x:v>BATCH_14</x:v>
      </x:c>
      <x:c r="D365" s="9" t="str">
        <x:v>I2</x:v>
      </x:c>
      <x:c r="E365" s="9" t="n">
        <x:v>0</x:v>
      </x:c>
      <x:c r="F365" s="9" t="str">
        <x:v>I2.12.1 / I2.12.4 Table 8</x:v>
      </x:c>
      <x:c r="G365" s="9" t="str">
        <x:v>PASS</x:v>
      </x:c>
      <x:c r="H365" s="11" t="str">
        <x:v>Exact IACS Table 8 cell 96/126: t=37.5 mm, PC5, steelMaterialClassThree, highTensileSteelCategory selects steelGradeEh and actual grade equals the requirement.</x:v>
      </x:c>
      <x:c r="I365" s="10" t="str">
        <x:v>rdf/I2/I2-048/I2-048-H-T096.ttl</x:v>
      </x:c>
      <x:c r="J365" s="10" t="str">
        <x:v>c6737958c1a341de6e6d4493de4f0f938d78f5252173100aa290dc9bc13c7beb</x:v>
      </x:c>
      <x:c r="K365" s="13" t="str">
        <x:v>NOT_REVIEWED</x:v>
      </x:c>
      <x:c r="L365" s="13" t="str"/>
      <x:c r="M365" s="13" t="str"/>
      <x:c r="N365" s="13" t="str"/>
      <x:c r="O365" s="13" t="str"/>
      <x:c r="P365" s="13" t="str"/>
      <x:c r="Q365" s="13" t="str"/>
      <x:c r="R365" s="13" t="str"/>
      <x:c r="S365" s="13" t="str"/>
      <x:c r="T365" s="14" t="str"/>
      <x:c r="U365" s="9" t="str">
        <x:f>IF(AND(Q365="AGREED",P365="LABEL_ONLY",OR(O365="PASS",O365="FAIL"),R365&lt;&gt;"",S365&lt;&gt;"",T365&lt;&gt;""),O365,G365)</x:f>
        <x:v>PASS</x:v>
      </x:c>
      <x:c r="V365" s="9" t="str">
        <x:f>IF(Q365&lt;&gt;"AGREED","",IF(P365="LABEL_ONLY",IF(AND(Q365="AGREED",P365="LABEL_ONLY",OR(O365="PASS",O365="FAIL"),R365&lt;&gt;"",S365&lt;&gt;"",T365&lt;&gt;""),"LABEL_APPLIED","INCOMPLETE_DECISION"),"RERUN_REQUIRED"))</x:f>
      </x:c>
    </x:row>
    <x:row r="366" ht="30" customHeight="1">
      <x:c r="A366" s="9" t="str">
        <x:v>I2-048-H-T097</x:v>
      </x:c>
      <x:c r="B366" s="9" t="str">
        <x:v>I2-048</x:v>
      </x:c>
      <x:c r="C366" s="9" t="str">
        <x:v>BATCH_14</x:v>
      </x:c>
      <x:c r="D366" s="9" t="str">
        <x:v>I2</x:v>
      </x:c>
      <x:c r="E366" s="9" t="n">
        <x:v>0</x:v>
      </x:c>
      <x:c r="F366" s="9" t="str">
        <x:v>I2.12.1 / I2.12.4 Table 8</x:v>
      </x:c>
      <x:c r="G366" s="9" t="str">
        <x:v>PASS</x:v>
      </x:c>
      <x:c r="H366" s="11" t="str">
        <x:v>Exact IACS Table 8 cell 97/126: t=37.5 mm, PC6, steelMaterialClassThree, normalStrengthSteelCategory selects steelGradeE and actual grade equals the requirement.</x:v>
      </x:c>
      <x:c r="I366" s="10" t="str">
        <x:v>rdf/I2/I2-048/I2-048-H-T097.ttl</x:v>
      </x:c>
      <x:c r="J366" s="10" t="str">
        <x:v>2adc716c4dd3a4fef5d53ce36ac08d8c849a9f6570e9a18607124a07fb0c8ff3</x:v>
      </x:c>
      <x:c r="K366" s="13" t="str">
        <x:v>NOT_REVIEWED</x:v>
      </x:c>
      <x:c r="L366" s="13" t="str"/>
      <x:c r="M366" s="13" t="str"/>
      <x:c r="N366" s="13" t="str"/>
      <x:c r="O366" s="13" t="str"/>
      <x:c r="P366" s="13" t="str"/>
      <x:c r="Q366" s="13" t="str"/>
      <x:c r="R366" s="13" t="str"/>
      <x:c r="S366" s="13" t="str"/>
      <x:c r="T366" s="14" t="str"/>
      <x:c r="U366" s="9" t="str">
        <x:f>IF(AND(Q366="AGREED",P366="LABEL_ONLY",OR(O366="PASS",O366="FAIL"),R366&lt;&gt;"",S366&lt;&gt;"",T366&lt;&gt;""),O366,G366)</x:f>
        <x:v>PASS</x:v>
      </x:c>
      <x:c r="V366" s="9" t="str">
        <x:f>IF(Q366&lt;&gt;"AGREED","",IF(P366="LABEL_ONLY",IF(AND(Q366="AGREED",P366="LABEL_ONLY",OR(O366="PASS",O366="FAIL"),R366&lt;&gt;"",S366&lt;&gt;"",T366&lt;&gt;""),"LABEL_APPLIED","INCOMPLETE_DECISION"),"RERUN_REQUIRED"))</x:f>
      </x:c>
    </x:row>
    <x:row r="367" ht="30" customHeight="1">
      <x:c r="A367" s="9" t="str">
        <x:v>I2-048-H-T098</x:v>
      </x:c>
      <x:c r="B367" s="9" t="str">
        <x:v>I2-048</x:v>
      </x:c>
      <x:c r="C367" s="9" t="str">
        <x:v>BATCH_14</x:v>
      </x:c>
      <x:c r="D367" s="9" t="str">
        <x:v>I2</x:v>
      </x:c>
      <x:c r="E367" s="9" t="n">
        <x:v>0</x:v>
      </x:c>
      <x:c r="F367" s="9" t="str">
        <x:v>I2.12.1 / I2.12.4 Table 8</x:v>
      </x:c>
      <x:c r="G367" s="9" t="str">
        <x:v>PASS</x:v>
      </x:c>
      <x:c r="H367" s="11" t="str">
        <x:v>Exact IACS Table 8 cell 98/126: t=37.5 mm, PC7, steelMaterialClassThree, highTensileSteelCategory selects steelGradeEh and actual grade equals the requirement.</x:v>
      </x:c>
      <x:c r="I367" s="10" t="str">
        <x:v>rdf/I2/I2-048/I2-048-H-T098.ttl</x:v>
      </x:c>
      <x:c r="J367" s="10" t="str">
        <x:v>e3e958ba858b9bae2e54f85f7160b3903566dbfa902a1e4995426d8d97da91d7</x:v>
      </x:c>
      <x:c r="K367" s="13" t="str">
        <x:v>NOT_REVIEWED</x:v>
      </x:c>
      <x:c r="L367" s="13" t="str"/>
      <x:c r="M367" s="13" t="str"/>
      <x:c r="N367" s="13" t="str"/>
      <x:c r="O367" s="13" t="str"/>
      <x:c r="P367" s="13" t="str"/>
      <x:c r="Q367" s="13" t="str"/>
      <x:c r="R367" s="13" t="str"/>
      <x:c r="S367" s="13" t="str"/>
      <x:c r="T367" s="14" t="str"/>
      <x:c r="U367" s="9" t="str">
        <x:f>IF(AND(Q367="AGREED",P367="LABEL_ONLY",OR(O367="PASS",O367="FAIL"),R367&lt;&gt;"",S367&lt;&gt;"",T367&lt;&gt;""),O367,G367)</x:f>
        <x:v>PASS</x:v>
      </x:c>
      <x:c r="V367" s="9" t="str">
        <x:f>IF(Q367&lt;&gt;"AGREED","",IF(P367="LABEL_ONLY",IF(AND(Q367="AGREED",P367="LABEL_ONLY",OR(O367="PASS",O367="FAIL"),R367&lt;&gt;"",S367&lt;&gt;"",T367&lt;&gt;""),"LABEL_APPLIED","INCOMPLETE_DECISION"),"RERUN_REQUIRED"))</x:f>
      </x:c>
    </x:row>
    <x:row r="368" ht="30" customHeight="1">
      <x:c r="A368" s="9" t="str">
        <x:v>I2-048-H-T099</x:v>
      </x:c>
      <x:c r="B368" s="9" t="str">
        <x:v>I2-048</x:v>
      </x:c>
      <x:c r="C368" s="9" t="str">
        <x:v>BATCH_14</x:v>
      </x:c>
      <x:c r="D368" s="9" t="str">
        <x:v>I2</x:v>
      </x:c>
      <x:c r="E368" s="9" t="n">
        <x:v>0</x:v>
      </x:c>
      <x:c r="F368" s="9" t="str">
        <x:v>I2.12.1 / I2.12.4 Table 8</x:v>
      </x:c>
      <x:c r="G368" s="9" t="str">
        <x:v>PASS</x:v>
      </x:c>
      <x:c r="H368" s="11" t="str">
        <x:v>Exact IACS Table 8 cell 99/126: t=42.5 mm, PC3, steelMaterialClassOne, normalStrengthSteelCategory selects steelGradeE and actual grade equals the requirement.</x:v>
      </x:c>
      <x:c r="I368" s="10" t="str">
        <x:v>rdf/I2/I2-048/I2-048-H-T099.ttl</x:v>
      </x:c>
      <x:c r="J368" s="10" t="str">
        <x:v>58649c445d7dd97d0c89c13ddb9d9775b6f706c4f448e89151efc14ff72b6842</x:v>
      </x:c>
      <x:c r="K368" s="13" t="str">
        <x:v>NOT_REVIEWED</x:v>
      </x:c>
      <x:c r="L368" s="13" t="str"/>
      <x:c r="M368" s="13" t="str"/>
      <x:c r="N368" s="13" t="str"/>
      <x:c r="O368" s="13" t="str"/>
      <x:c r="P368" s="13" t="str"/>
      <x:c r="Q368" s="13" t="str"/>
      <x:c r="R368" s="13" t="str"/>
      <x:c r="S368" s="13" t="str"/>
      <x:c r="T368" s="14" t="str"/>
      <x:c r="U368" s="9" t="str">
        <x:f>IF(AND(Q368="AGREED",P368="LABEL_ONLY",OR(O368="PASS",O368="FAIL"),R368&lt;&gt;"",S368&lt;&gt;"",T368&lt;&gt;""),O368,G368)</x:f>
        <x:v>PASS</x:v>
      </x:c>
      <x:c r="V368" s="9" t="str">
        <x:f>IF(Q368&lt;&gt;"AGREED","",IF(P368="LABEL_ONLY",IF(AND(Q368="AGREED",P368="LABEL_ONLY",OR(O368="PASS",O368="FAIL"),R368&lt;&gt;"",S368&lt;&gt;"",T368&lt;&gt;""),"LABEL_APPLIED","INCOMPLETE_DECISION"),"RERUN_REQUIRED"))</x:f>
      </x:c>
    </x:row>
    <x:row r="369" ht="30" customHeight="1">
      <x:c r="A369" s="9" t="str">
        <x:v>I2-048-H-T100</x:v>
      </x:c>
      <x:c r="B369" s="9" t="str">
        <x:v>I2-048</x:v>
      </x:c>
      <x:c r="C369" s="9" t="str">
        <x:v>BATCH_14</x:v>
      </x:c>
      <x:c r="D369" s="9" t="str">
        <x:v>I2</x:v>
      </x:c>
      <x:c r="E369" s="9" t="n">
        <x:v>0</x:v>
      </x:c>
      <x:c r="F369" s="9" t="str">
        <x:v>I2.12.1 / I2.12.4 Table 8</x:v>
      </x:c>
      <x:c r="G369" s="9" t="str">
        <x:v>PASS</x:v>
      </x:c>
      <x:c r="H369" s="11" t="str">
        <x:v>Exact IACS Table 8 cell 100/126: t=42.5 mm, PC4, steelMaterialClassOne, highTensileSteelCategory selects steelGradeEh and actual grade equals the requirement.</x:v>
      </x:c>
      <x:c r="I369" s="10" t="str">
        <x:v>rdf/I2/I2-048/I2-048-H-T100.ttl</x:v>
      </x:c>
      <x:c r="J369" s="10" t="str">
        <x:v>07ba2bfad54cff2853c7bbd4d251cc2912544262522251c387c1ac7a5a1d541f</x:v>
      </x:c>
      <x:c r="K369" s="13" t="str">
        <x:v>NOT_REVIEWED</x:v>
      </x:c>
      <x:c r="L369" s="13" t="str"/>
      <x:c r="M369" s="13" t="str"/>
      <x:c r="N369" s="13" t="str"/>
      <x:c r="O369" s="13" t="str"/>
      <x:c r="P369" s="13" t="str"/>
      <x:c r="Q369" s="13" t="str"/>
      <x:c r="R369" s="13" t="str"/>
      <x:c r="S369" s="13" t="str"/>
      <x:c r="T369" s="14" t="str"/>
      <x:c r="U369" s="9" t="str">
        <x:f>IF(AND(Q369="AGREED",P369="LABEL_ONLY",OR(O369="PASS",O369="FAIL"),R369&lt;&gt;"",S369&lt;&gt;"",T369&lt;&gt;""),O369,G369)</x:f>
        <x:v>PASS</x:v>
      </x:c>
      <x:c r="V369" s="9" t="str">
        <x:f>IF(Q369&lt;&gt;"AGREED","",IF(P369="LABEL_ONLY",IF(AND(Q369="AGREED",P369="LABEL_ONLY",OR(O369="PASS",O369="FAIL"),R369&lt;&gt;"",S369&lt;&gt;"",T369&lt;&gt;""),"LABEL_APPLIED","INCOMPLETE_DECISION"),"RERUN_REQUIRED"))</x:f>
      </x:c>
    </x:row>
    <x:row r="370" ht="30" customHeight="1">
      <x:c r="A370" s="9" t="str">
        <x:v>I2-048-H-T101</x:v>
      </x:c>
      <x:c r="B370" s="9" t="str">
        <x:v>I2-048</x:v>
      </x:c>
      <x:c r="C370" s="9" t="str">
        <x:v>BATCH_14</x:v>
      </x:c>
      <x:c r="D370" s="9" t="str">
        <x:v>I2</x:v>
      </x:c>
      <x:c r="E370" s="9" t="n">
        <x:v>0</x:v>
      </x:c>
      <x:c r="F370" s="9" t="str">
        <x:v>I2.12.1 / I2.12.4 Table 8</x:v>
      </x:c>
      <x:c r="G370" s="9" t="str">
        <x:v>PASS</x:v>
      </x:c>
      <x:c r="H370" s="11" t="str">
        <x:v>Exact IACS Table 8 cell 101/126: t=42.5 mm, PC7, steelMaterialClassOne, normalStrengthSteelCategory selects steelGradeD and actual grade equals the requirement.</x:v>
      </x:c>
      <x:c r="I370" s="10" t="str">
        <x:v>rdf/I2/I2-048/I2-048-H-T101.ttl</x:v>
      </x:c>
      <x:c r="J370" s="10" t="str">
        <x:v>481288c0dcf3e5e5b06a09f5ea0059052219a63740dfeaf3dd8a7746c9425850</x:v>
      </x:c>
      <x:c r="K370" s="13" t="str">
        <x:v>NOT_REVIEWED</x:v>
      </x:c>
      <x:c r="L370" s="13" t="str"/>
      <x:c r="M370" s="13" t="str"/>
      <x:c r="N370" s="13" t="str"/>
      <x:c r="O370" s="13" t="str"/>
      <x:c r="P370" s="13" t="str"/>
      <x:c r="Q370" s="13" t="str"/>
      <x:c r="R370" s="13" t="str"/>
      <x:c r="S370" s="13" t="str"/>
      <x:c r="T370" s="14" t="str"/>
      <x:c r="U370" s="9" t="str">
        <x:f>IF(AND(Q370="AGREED",P370="LABEL_ONLY",OR(O370="PASS",O370="FAIL"),R370&lt;&gt;"",S370&lt;&gt;"",T370&lt;&gt;""),O370,G370)</x:f>
        <x:v>PASS</x:v>
      </x:c>
      <x:c r="V370" s="9" t="str">
        <x:f>IF(Q370&lt;&gt;"AGREED","",IF(P370="LABEL_ONLY",IF(AND(Q370="AGREED",P370="LABEL_ONLY",OR(O370="PASS",O370="FAIL"),R370&lt;&gt;"",S370&lt;&gt;"",T370&lt;&gt;""),"LABEL_APPLIED","INCOMPLETE_DECISION"),"RERUN_REQUIRED"))</x:f>
      </x:c>
    </x:row>
    <x:row r="371" ht="30" customHeight="1">
      <x:c r="A371" s="9" t="str">
        <x:v>I2-048-H-T102</x:v>
      </x:c>
      <x:c r="B371" s="9" t="str">
        <x:v>I2-048</x:v>
      </x:c>
      <x:c r="C371" s="9" t="str">
        <x:v>BATCH_14</x:v>
      </x:c>
      <x:c r="D371" s="9" t="str">
        <x:v>I2</x:v>
      </x:c>
      <x:c r="E371" s="9" t="n">
        <x:v>0</x:v>
      </x:c>
      <x:c r="F371" s="9" t="str">
        <x:v>I2.12.1 / I2.12.4 Table 8</x:v>
      </x:c>
      <x:c r="G371" s="9" t="str">
        <x:v>PASS</x:v>
      </x:c>
      <x:c r="H371" s="11" t="str">
        <x:v>Exact IACS Table 8 cell 102/126: t=42.5 mm, PC6, steelMaterialClassOne, highTensileSteelCategory selects steelGradeDh and actual grade equals the requirement.</x:v>
      </x:c>
      <x:c r="I371" s="10" t="str">
        <x:v>rdf/I2/I2-048/I2-048-H-T102.ttl</x:v>
      </x:c>
      <x:c r="J371" s="10" t="str">
        <x:v>4f6194dcc5a0c6c0115de4875a5e84af1500c6e941ee31841ba9b74c026cd1f2</x:v>
      </x:c>
      <x:c r="K371" s="13" t="str">
        <x:v>NOT_REVIEWED</x:v>
      </x:c>
      <x:c r="L371" s="13" t="str"/>
      <x:c r="M371" s="13" t="str"/>
      <x:c r="N371" s="13" t="str"/>
      <x:c r="O371" s="13" t="str"/>
      <x:c r="P371" s="13" t="str"/>
      <x:c r="Q371" s="13" t="str"/>
      <x:c r="R371" s="13" t="str"/>
      <x:c r="S371" s="13" t="str"/>
      <x:c r="T371" s="14" t="str"/>
      <x:c r="U371" s="9" t="str">
        <x:f>IF(AND(Q371="AGREED",P371="LABEL_ONLY",OR(O371="PASS",O371="FAIL"),R371&lt;&gt;"",S371&lt;&gt;"",T371&lt;&gt;""),O371,G371)</x:f>
        <x:v>PASS</x:v>
      </x:c>
      <x:c r="V371" s="9" t="str">
        <x:f>IF(Q371&lt;&gt;"AGREED","",IF(P371="LABEL_ONLY",IF(AND(Q371="AGREED",P371="LABEL_ONLY",OR(O371="PASS",O371="FAIL"),R371&lt;&gt;"",S371&lt;&gt;"",T371&lt;&gt;""),"LABEL_APPLIED","INCOMPLETE_DECISION"),"RERUN_REQUIRED"))</x:f>
      </x:c>
    </x:row>
    <x:row r="372" ht="30" customHeight="1">
      <x:c r="A372" s="9" t="str">
        <x:v>I2-048-H-T103</x:v>
      </x:c>
      <x:c r="B372" s="9" t="str">
        <x:v>I2-048</x:v>
      </x:c>
      <x:c r="C372" s="9" t="str">
        <x:v>BATCH_14</x:v>
      </x:c>
      <x:c r="D372" s="9" t="str">
        <x:v>I2</x:v>
      </x:c>
      <x:c r="E372" s="9" t="n">
        <x:v>0</x:v>
      </x:c>
      <x:c r="F372" s="9" t="str">
        <x:v>I2.12.1 / I2.12.4 Table 8</x:v>
      </x:c>
      <x:c r="G372" s="9" t="str">
        <x:v>PASS</x:v>
      </x:c>
      <x:c r="H372" s="11" t="str">
        <x:v>Exact IACS Table 8 cell 103/126: t=42.5 mm, PC2, steelMaterialClassTwo, normalStrengthSteelCategory selects steelGradeE and actual grade equals the requirement.</x:v>
      </x:c>
      <x:c r="I372" s="10" t="str">
        <x:v>rdf/I2/I2-048/I2-048-H-T103.ttl</x:v>
      </x:c>
      <x:c r="J372" s="10" t="str">
        <x:v>1996ee31df33b063673a415866c5522cc2a9ddc25718bce933e33816d23d99d7</x:v>
      </x:c>
      <x:c r="K372" s="13" t="str">
        <x:v>NOT_REVIEWED</x:v>
      </x:c>
      <x:c r="L372" s="13" t="str"/>
      <x:c r="M372" s="13" t="str"/>
      <x:c r="N372" s="13" t="str"/>
      <x:c r="O372" s="13" t="str"/>
      <x:c r="P372" s="13" t="str"/>
      <x:c r="Q372" s="13" t="str"/>
      <x:c r="R372" s="13" t="str"/>
      <x:c r="S372" s="13" t="str"/>
      <x:c r="T372" s="14" t="str"/>
      <x:c r="U372" s="9" t="str">
        <x:f>IF(AND(Q372="AGREED",P372="LABEL_ONLY",OR(O372="PASS",O372="FAIL"),R372&lt;&gt;"",S372&lt;&gt;"",T372&lt;&gt;""),O372,G372)</x:f>
        <x:v>PASS</x:v>
      </x:c>
      <x:c r="V372" s="9" t="str">
        <x:f>IF(Q372&lt;&gt;"AGREED","",IF(P372="LABEL_ONLY",IF(AND(Q372="AGREED",P372="LABEL_ONLY",OR(O372="PASS",O372="FAIL"),R372&lt;&gt;"",S372&lt;&gt;"",T372&lt;&gt;""),"LABEL_APPLIED","INCOMPLETE_DECISION"),"RERUN_REQUIRED"))</x:f>
      </x:c>
    </x:row>
    <x:row r="373" ht="30" customHeight="1">
      <x:c r="A373" s="9" t="str">
        <x:v>I2-048-H-T104</x:v>
      </x:c>
      <x:c r="B373" s="9" t="str">
        <x:v>I2-048</x:v>
      </x:c>
      <x:c r="C373" s="9" t="str">
        <x:v>BATCH_14</x:v>
      </x:c>
      <x:c r="D373" s="9" t="str">
        <x:v>I2</x:v>
      </x:c>
      <x:c r="E373" s="9" t="n">
        <x:v>0</x:v>
      </x:c>
      <x:c r="F373" s="9" t="str">
        <x:v>I2.12.1 / I2.12.4 Table 8</x:v>
      </x:c>
      <x:c r="G373" s="9" t="str">
        <x:v>PASS</x:v>
      </x:c>
      <x:c r="H373" s="11" t="str">
        <x:v>Exact IACS Table 8 cell 104/126: t=42.5 mm, PC3, steelMaterialClassTwo, highTensileSteelCategory selects steelGradeEh and actual grade equals the requirement.</x:v>
      </x:c>
      <x:c r="I373" s="10" t="str">
        <x:v>rdf/I2/I2-048/I2-048-H-T104.ttl</x:v>
      </x:c>
      <x:c r="J373" s="10" t="str">
        <x:v>c6dd4b5bfd008de6245c5c26f38fb6ffbc06d8f6ef4743802c66535b83c3ebc6</x:v>
      </x:c>
      <x:c r="K373" s="13" t="str">
        <x:v>NOT_REVIEWED</x:v>
      </x:c>
      <x:c r="L373" s="13" t="str"/>
      <x:c r="M373" s="13" t="str"/>
      <x:c r="N373" s="13" t="str"/>
      <x:c r="O373" s="13" t="str"/>
      <x:c r="P373" s="13" t="str"/>
      <x:c r="Q373" s="13" t="str"/>
      <x:c r="R373" s="13" t="str"/>
      <x:c r="S373" s="13" t="str"/>
      <x:c r="T373" s="14" t="str"/>
      <x:c r="U373" s="9" t="str">
        <x:f>IF(AND(Q373="AGREED",P373="LABEL_ONLY",OR(O373="PASS",O373="FAIL"),R373&lt;&gt;"",S373&lt;&gt;"",T373&lt;&gt;""),O373,G373)</x:f>
        <x:v>PASS</x:v>
      </x:c>
      <x:c r="V373" s="9" t="str">
        <x:f>IF(Q373&lt;&gt;"AGREED","",IF(P373="LABEL_ONLY",IF(AND(Q373="AGREED",P373="LABEL_ONLY",OR(O373="PASS",O373="FAIL"),R373&lt;&gt;"",S373&lt;&gt;"",T373&lt;&gt;""),"LABEL_APPLIED","INCOMPLETE_DECISION"),"RERUN_REQUIRED"))</x:f>
      </x:c>
    </x:row>
    <x:row r="374" ht="30" customHeight="1">
      <x:c r="A374" s="9" t="str">
        <x:v>I2-048-H-T105</x:v>
      </x:c>
      <x:c r="B374" s="9" t="str">
        <x:v>I2-048</x:v>
      </x:c>
      <x:c r="C374" s="9" t="str">
        <x:v>BATCH_14</x:v>
      </x:c>
      <x:c r="D374" s="9" t="str">
        <x:v>I2</x:v>
      </x:c>
      <x:c r="E374" s="9" t="n">
        <x:v>0</x:v>
      </x:c>
      <x:c r="F374" s="9" t="str">
        <x:v>I2.12.1 / I2.12.4 Table 8</x:v>
      </x:c>
      <x:c r="G374" s="9" t="str">
        <x:v>PASS</x:v>
      </x:c>
      <x:c r="H374" s="11" t="str">
        <x:v>Exact IACS Table 8 cell 105/126: t=42.5 mm, PC7, steelMaterialClassTwo, normalStrengthSteelCategory selects steelGradeD and actual grade equals the requirement.</x:v>
      </x:c>
      <x:c r="I374" s="10" t="str">
        <x:v>rdf/I2/I2-048/I2-048-H-T105.ttl</x:v>
      </x:c>
      <x:c r="J374" s="10" t="str">
        <x:v>43a8b89e7809b709ceb8b4e7e0820c013763ebbb54d8734ed7f43a34fb068a2a</x:v>
      </x:c>
      <x:c r="K374" s="13" t="str">
        <x:v>NOT_REVIEWED</x:v>
      </x:c>
      <x:c r="L374" s="13" t="str"/>
      <x:c r="M374" s="13" t="str"/>
      <x:c r="N374" s="13" t="str"/>
      <x:c r="O374" s="13" t="str"/>
      <x:c r="P374" s="13" t="str"/>
      <x:c r="Q374" s="13" t="str"/>
      <x:c r="R374" s="13" t="str"/>
      <x:c r="S374" s="13" t="str"/>
      <x:c r="T374" s="14" t="str"/>
      <x:c r="U374" s="9" t="str">
        <x:f>IF(AND(Q374="AGREED",P374="LABEL_ONLY",OR(O374="PASS",O374="FAIL"),R374&lt;&gt;"",S374&lt;&gt;"",T374&lt;&gt;""),O374,G374)</x:f>
        <x:v>PASS</x:v>
      </x:c>
      <x:c r="V374" s="9" t="str">
        <x:f>IF(Q374&lt;&gt;"AGREED","",IF(P374="LABEL_ONLY",IF(AND(Q374="AGREED",P374="LABEL_ONLY",OR(O374="PASS",O374="FAIL"),R374&lt;&gt;"",S374&lt;&gt;"",T374&lt;&gt;""),"LABEL_APPLIED","INCOMPLETE_DECISION"),"RERUN_REQUIRED"))</x:f>
      </x:c>
    </x:row>
    <x:row r="375" ht="30" customHeight="1">
      <x:c r="A375" s="9" t="str">
        <x:v>I2-048-H-T106</x:v>
      </x:c>
      <x:c r="B375" s="9" t="str">
        <x:v>I2-048</x:v>
      </x:c>
      <x:c r="C375" s="9" t="str">
        <x:v>BATCH_14</x:v>
      </x:c>
      <x:c r="D375" s="9" t="str">
        <x:v>I2</x:v>
      </x:c>
      <x:c r="E375" s="9" t="n">
        <x:v>0</x:v>
      </x:c>
      <x:c r="F375" s="9" t="str">
        <x:v>I2.12.1 / I2.12.4 Table 8</x:v>
      </x:c>
      <x:c r="G375" s="9" t="str">
        <x:v>PASS</x:v>
      </x:c>
      <x:c r="H375" s="11" t="str">
        <x:v>Exact IACS Table 8 cell 106/126: t=42.5 mm, PC6, steelMaterialClassTwo, highTensileSteelCategory selects steelGradeDh and actual grade equals the requirement.</x:v>
      </x:c>
      <x:c r="I375" s="10" t="str">
        <x:v>rdf/I2/I2-048/I2-048-H-T106.ttl</x:v>
      </x:c>
      <x:c r="J375" s="10" t="str">
        <x:v>58227499b2738141574dac85acc7441bf6480d50a0ea5c43f2de3fdb19dfe78e</x:v>
      </x:c>
      <x:c r="K375" s="13" t="str">
        <x:v>NOT_REVIEWED</x:v>
      </x:c>
      <x:c r="L375" s="13" t="str"/>
      <x:c r="M375" s="13" t="str"/>
      <x:c r="N375" s="13" t="str"/>
      <x:c r="O375" s="13" t="str"/>
      <x:c r="P375" s="13" t="str"/>
      <x:c r="Q375" s="13" t="str"/>
      <x:c r="R375" s="13" t="str"/>
      <x:c r="S375" s="13" t="str"/>
      <x:c r="T375" s="14" t="str"/>
      <x:c r="U375" s="9" t="str">
        <x:f>IF(AND(Q375="AGREED",P375="LABEL_ONLY",OR(O375="PASS",O375="FAIL"),R375&lt;&gt;"",S375&lt;&gt;"",T375&lt;&gt;""),O375,G375)</x:f>
        <x:v>PASS</x:v>
      </x:c>
      <x:c r="V375" s="9" t="str">
        <x:f>IF(Q375&lt;&gt;"AGREED","",IF(P375="LABEL_ONLY",IF(AND(Q375="AGREED",P375="LABEL_ONLY",OR(O375="PASS",O375="FAIL"),R375&lt;&gt;"",S375&lt;&gt;"",T375&lt;&gt;""),"LABEL_APPLIED","INCOMPLETE_DECISION"),"RERUN_REQUIRED"))</x:f>
      </x:c>
    </x:row>
    <x:row r="376" ht="30" customHeight="1">
      <x:c r="A376" s="9" t="str">
        <x:v>I2-048-H-T107</x:v>
      </x:c>
      <x:c r="B376" s="9" t="str">
        <x:v>I2-048</x:v>
      </x:c>
      <x:c r="C376" s="9" t="str">
        <x:v>BATCH_14</x:v>
      </x:c>
      <x:c r="D376" s="9" t="str">
        <x:v>I2</x:v>
      </x:c>
      <x:c r="E376" s="9" t="n">
        <x:v>0</x:v>
      </x:c>
      <x:c r="F376" s="9" t="str">
        <x:v>I2.12.1 / I2.12.4 Table 8</x:v>
      </x:c>
      <x:c r="G376" s="9" t="str">
        <x:v>PASS</x:v>
      </x:c>
      <x:c r="H376" s="11" t="str">
        <x:v>Exact IACS Table 8 NOT_APPLICABLE cell 107/126: t=42.5 mm, PC1, steelMaterialClassThree, normalStrengthSteelCategory has no required grade result.</x:v>
      </x:c>
      <x:c r="I376" s="10" t="str">
        <x:v>rdf/I2/I2-048/I2-048-H-T107.ttl</x:v>
      </x:c>
      <x:c r="J376" s="10" t="str">
        <x:v>7e1fd5f3fd5cf921d60c621fa2ce56807729aa7d40145dce40f191f8b715302d</x:v>
      </x:c>
      <x:c r="K376" s="13" t="str">
        <x:v>NOT_REVIEWED</x:v>
      </x:c>
      <x:c r="L376" s="13" t="str"/>
      <x:c r="M376" s="13" t="str"/>
      <x:c r="N376" s="13" t="str"/>
      <x:c r="O376" s="13" t="str"/>
      <x:c r="P376" s="13" t="str"/>
      <x:c r="Q376" s="13" t="str"/>
      <x:c r="R376" s="13" t="str"/>
      <x:c r="S376" s="13" t="str"/>
      <x:c r="T376" s="14" t="str"/>
      <x:c r="U376" s="9" t="str">
        <x:f>IF(AND(Q376="AGREED",P376="LABEL_ONLY",OR(O376="PASS",O376="FAIL"),R376&lt;&gt;"",S376&lt;&gt;"",T376&lt;&gt;""),O376,G376)</x:f>
        <x:v>PASS</x:v>
      </x:c>
      <x:c r="V376" s="9" t="str">
        <x:f>IF(Q376&lt;&gt;"AGREED","",IF(P376="LABEL_ONLY",IF(AND(Q376="AGREED",P376="LABEL_ONLY",OR(O376="PASS",O376="FAIL"),R376&lt;&gt;"",S376&lt;&gt;"",T376&lt;&gt;""),"LABEL_APPLIED","INCOMPLETE_DECISION"),"RERUN_REQUIRED"))</x:f>
      </x:c>
    </x:row>
    <x:row r="377" ht="30" customHeight="1">
      <x:c r="A377" s="9" t="str">
        <x:v>I2-048-H-T108</x:v>
      </x:c>
      <x:c r="B377" s="9" t="str">
        <x:v>I2-048</x:v>
      </x:c>
      <x:c r="C377" s="9" t="str">
        <x:v>BATCH_14</x:v>
      </x:c>
      <x:c r="D377" s="9" t="str">
        <x:v>I2</x:v>
      </x:c>
      <x:c r="E377" s="9" t="n">
        <x:v>0</x:v>
      </x:c>
      <x:c r="F377" s="9" t="str">
        <x:v>I2.12.1 / I2.12.4 Table 8</x:v>
      </x:c>
      <x:c r="G377" s="9" t="str">
        <x:v>PASS</x:v>
      </x:c>
      <x:c r="H377" s="11" t="str">
        <x:v>Exact IACS Table 8 cell 108/126: t=42.5 mm, PC2, steelMaterialClassThree, highTensileSteelCategory selects steelGradeFh and actual grade equals the requirement.</x:v>
      </x:c>
      <x:c r="I377" s="10" t="str">
        <x:v>rdf/I2/I2-048/I2-048-H-T108.ttl</x:v>
      </x:c>
      <x:c r="J377" s="10" t="str">
        <x:v>dd1c11b74188eebdcf1ff6e7ab47a2d16858501089f6ee05d397d96bfe0d367b</x:v>
      </x:c>
      <x:c r="K377" s="13" t="str">
        <x:v>NOT_REVIEWED</x:v>
      </x:c>
      <x:c r="L377" s="13" t="str"/>
      <x:c r="M377" s="13" t="str"/>
      <x:c r="N377" s="13" t="str"/>
      <x:c r="O377" s="13" t="str"/>
      <x:c r="P377" s="13" t="str"/>
      <x:c r="Q377" s="13" t="str"/>
      <x:c r="R377" s="13" t="str"/>
      <x:c r="S377" s="13" t="str"/>
      <x:c r="T377" s="14" t="str"/>
      <x:c r="U377" s="9" t="str">
        <x:f>IF(AND(Q377="AGREED",P377="LABEL_ONLY",OR(O377="PASS",O377="FAIL"),R377&lt;&gt;"",S377&lt;&gt;"",T377&lt;&gt;""),O377,G377)</x:f>
        <x:v>PASS</x:v>
      </x:c>
      <x:c r="V377" s="9" t="str">
        <x:f>IF(Q377&lt;&gt;"AGREED","",IF(P377="LABEL_ONLY",IF(AND(Q377="AGREED",P377="LABEL_ONLY",OR(O377="PASS",O377="FAIL"),R377&lt;&gt;"",S377&lt;&gt;"",T377&lt;&gt;""),"LABEL_APPLIED","INCOMPLETE_DECISION"),"RERUN_REQUIRED"))</x:f>
      </x:c>
    </x:row>
    <x:row r="378" ht="30" customHeight="1">
      <x:c r="A378" s="9" t="str">
        <x:v>I2-048-H-T109</x:v>
      </x:c>
      <x:c r="B378" s="9" t="str">
        <x:v>I2-048</x:v>
      </x:c>
      <x:c r="C378" s="9" t="str">
        <x:v>BATCH_14</x:v>
      </x:c>
      <x:c r="D378" s="9" t="str">
        <x:v>I2</x:v>
      </x:c>
      <x:c r="E378" s="9" t="n">
        <x:v>0</x:v>
      </x:c>
      <x:c r="F378" s="9" t="str">
        <x:v>I2.12.1 / I2.12.4 Table 8</x:v>
      </x:c>
      <x:c r="G378" s="9" t="str">
        <x:v>PASS</x:v>
      </x:c>
      <x:c r="H378" s="11" t="str">
        <x:v>Exact IACS Table 8 cell 109/126: t=42.5 mm, PC5, steelMaterialClassThree, normalStrengthSteelCategory selects steelGradeE and actual grade equals the requirement.</x:v>
      </x:c>
      <x:c r="I378" s="10" t="str">
        <x:v>rdf/I2/I2-048/I2-048-H-T109.ttl</x:v>
      </x:c>
      <x:c r="J378" s="10" t="str">
        <x:v>790a29bfd1ec0491fe67eb30617b53695ec1b74a2aa134f96da76aaf772fbb4e</x:v>
      </x:c>
      <x:c r="K378" s="13" t="str">
        <x:v>NOT_REVIEWED</x:v>
      </x:c>
      <x:c r="L378" s="13" t="str"/>
      <x:c r="M378" s="13" t="str"/>
      <x:c r="N378" s="13" t="str"/>
      <x:c r="O378" s="13" t="str"/>
      <x:c r="P378" s="13" t="str"/>
      <x:c r="Q378" s="13" t="str"/>
      <x:c r="R378" s="13" t="str"/>
      <x:c r="S378" s="13" t="str"/>
      <x:c r="T378" s="14" t="str"/>
      <x:c r="U378" s="9" t="str">
        <x:f>IF(AND(Q378="AGREED",P378="LABEL_ONLY",OR(O378="PASS",O378="FAIL"),R378&lt;&gt;"",S378&lt;&gt;"",T378&lt;&gt;""),O378,G378)</x:f>
        <x:v>PASS</x:v>
      </x:c>
      <x:c r="V378" s="9" t="str">
        <x:f>IF(Q378&lt;&gt;"AGREED","",IF(P378="LABEL_ONLY",IF(AND(Q378="AGREED",P378="LABEL_ONLY",OR(O378="PASS",O378="FAIL"),R378&lt;&gt;"",S378&lt;&gt;"",T378&lt;&gt;""),"LABEL_APPLIED","INCOMPLETE_DECISION"),"RERUN_REQUIRED"))</x:f>
      </x:c>
    </x:row>
    <x:row r="379" ht="30" customHeight="1">
      <x:c r="A379" s="9" t="str">
        <x:v>I2-048-H-T110</x:v>
      </x:c>
      <x:c r="B379" s="9" t="str">
        <x:v>I2-048</x:v>
      </x:c>
      <x:c r="C379" s="9" t="str">
        <x:v>BATCH_14</x:v>
      </x:c>
      <x:c r="D379" s="9" t="str">
        <x:v>I2</x:v>
      </x:c>
      <x:c r="E379" s="9" t="n">
        <x:v>0</x:v>
      </x:c>
      <x:c r="F379" s="9" t="str">
        <x:v>I2.12.1 / I2.12.4 Table 8</x:v>
      </x:c>
      <x:c r="G379" s="9" t="str">
        <x:v>PASS</x:v>
      </x:c>
      <x:c r="H379" s="11" t="str">
        <x:v>Exact IACS Table 8 cell 110/126: t=42.5 mm, PC4, steelMaterialClassThree, highTensileSteelCategory selects steelGradeEh and actual grade equals the requirement.</x:v>
      </x:c>
      <x:c r="I379" s="10" t="str">
        <x:v>rdf/I2/I2-048/I2-048-H-T110.ttl</x:v>
      </x:c>
      <x:c r="J379" s="10" t="str">
        <x:v>a84da697a90bda33c5287f25672efd68038b6b88f0f84ad4085b6f9332786ba1</x:v>
      </x:c>
      <x:c r="K379" s="13" t="str">
        <x:v>NOT_REVIEWED</x:v>
      </x:c>
      <x:c r="L379" s="13" t="str"/>
      <x:c r="M379" s="13" t="str"/>
      <x:c r="N379" s="13" t="str"/>
      <x:c r="O379" s="13" t="str"/>
      <x:c r="P379" s="13" t="str"/>
      <x:c r="Q379" s="13" t="str"/>
      <x:c r="R379" s="13" t="str"/>
      <x:c r="S379" s="13" t="str"/>
      <x:c r="T379" s="14" t="str"/>
      <x:c r="U379" s="9" t="str">
        <x:f>IF(AND(Q379="AGREED",P379="LABEL_ONLY",OR(O379="PASS",O379="FAIL"),R379&lt;&gt;"",S379&lt;&gt;"",T379&lt;&gt;""),O379,G379)</x:f>
        <x:v>PASS</x:v>
      </x:c>
      <x:c r="V379" s="9" t="str">
        <x:f>IF(Q379&lt;&gt;"AGREED","",IF(P379="LABEL_ONLY",IF(AND(Q379="AGREED",P379="LABEL_ONLY",OR(O379="PASS",O379="FAIL"),R379&lt;&gt;"",S379&lt;&gt;"",T379&lt;&gt;""),"LABEL_APPLIED","INCOMPLETE_DECISION"),"RERUN_REQUIRED"))</x:f>
      </x:c>
    </x:row>
    <x:row r="380" ht="30" customHeight="1">
      <x:c r="A380" s="9" t="str">
        <x:v>I2-048-H-T111</x:v>
      </x:c>
      <x:c r="B380" s="9" t="str">
        <x:v>I2-048</x:v>
      </x:c>
      <x:c r="C380" s="9" t="str">
        <x:v>BATCH_14</x:v>
      </x:c>
      <x:c r="D380" s="9" t="str">
        <x:v>I2</x:v>
      </x:c>
      <x:c r="E380" s="9" t="n">
        <x:v>0</x:v>
      </x:c>
      <x:c r="F380" s="9" t="str">
        <x:v>I2.12.1 / I2.12.4 Table 8</x:v>
      </x:c>
      <x:c r="G380" s="9" t="str">
        <x:v>PASS</x:v>
      </x:c>
      <x:c r="H380" s="11" t="str">
        <x:v>Exact IACS Table 8 cell 111/126: t=42.5 mm, PC7, steelMaterialClassThree, normalStrengthSteelCategory selects steelGradeE and actual grade equals the requirement.</x:v>
      </x:c>
      <x:c r="I380" s="10" t="str">
        <x:v>rdf/I2/I2-048/I2-048-H-T111.ttl</x:v>
      </x:c>
      <x:c r="J380" s="10" t="str">
        <x:v>520ee23b3f4b3a15bffe2ff21e5ac8b29b06c220bb44de52a5ab1e51cb396270</x:v>
      </x:c>
      <x:c r="K380" s="13" t="str">
        <x:v>NOT_REVIEWED</x:v>
      </x:c>
      <x:c r="L380" s="13" t="str"/>
      <x:c r="M380" s="13" t="str"/>
      <x:c r="N380" s="13" t="str"/>
      <x:c r="O380" s="13" t="str"/>
      <x:c r="P380" s="13" t="str"/>
      <x:c r="Q380" s="13" t="str"/>
      <x:c r="R380" s="13" t="str"/>
      <x:c r="S380" s="13" t="str"/>
      <x:c r="T380" s="14" t="str"/>
      <x:c r="U380" s="9" t="str">
        <x:f>IF(AND(Q380="AGREED",P380="LABEL_ONLY",OR(O380="PASS",O380="FAIL"),R380&lt;&gt;"",S380&lt;&gt;"",T380&lt;&gt;""),O380,G380)</x:f>
        <x:v>PASS</x:v>
      </x:c>
      <x:c r="V380" s="9" t="str">
        <x:f>IF(Q380&lt;&gt;"AGREED","",IF(P380="LABEL_ONLY",IF(AND(Q380="AGREED",P380="LABEL_ONLY",OR(O380="PASS",O380="FAIL"),R380&lt;&gt;"",S380&lt;&gt;"",T380&lt;&gt;""),"LABEL_APPLIED","INCOMPLETE_DECISION"),"RERUN_REQUIRED"))</x:f>
      </x:c>
    </x:row>
    <x:row r="381" ht="30" customHeight="1">
      <x:c r="A381" s="9" t="str">
        <x:v>I2-048-H-T112</x:v>
      </x:c>
      <x:c r="B381" s="9" t="str">
        <x:v>I2-048</x:v>
      </x:c>
      <x:c r="C381" s="9" t="str">
        <x:v>BATCH_14</x:v>
      </x:c>
      <x:c r="D381" s="9" t="str">
        <x:v>I2</x:v>
      </x:c>
      <x:c r="E381" s="9" t="n">
        <x:v>0</x:v>
      </x:c>
      <x:c r="F381" s="9" t="str">
        <x:v>I2.12.1 / I2.12.4 Table 8</x:v>
      </x:c>
      <x:c r="G381" s="9" t="str">
        <x:v>PASS</x:v>
      </x:c>
      <x:c r="H381" s="11" t="str">
        <x:v>Exact IACS Table 8 cell 112/126: t=42.5 mm, PC6, steelMaterialClassThree, highTensileSteelCategory selects steelGradeEh and actual grade equals the requirement.</x:v>
      </x:c>
      <x:c r="I381" s="10" t="str">
        <x:v>rdf/I2/I2-048/I2-048-H-T112.ttl</x:v>
      </x:c>
      <x:c r="J381" s="10" t="str">
        <x:v>d7abf13259c7a9c9fe649ff122c101f262741abe7cdc162e08274456a5e94cf8</x:v>
      </x:c>
      <x:c r="K381" s="13" t="str">
        <x:v>NOT_REVIEWED</x:v>
      </x:c>
      <x:c r="L381" s="13" t="str"/>
      <x:c r="M381" s="13" t="str"/>
      <x:c r="N381" s="13" t="str"/>
      <x:c r="O381" s="13" t="str"/>
      <x:c r="P381" s="13" t="str"/>
      <x:c r="Q381" s="13" t="str"/>
      <x:c r="R381" s="13" t="str"/>
      <x:c r="S381" s="13" t="str"/>
      <x:c r="T381" s="14" t="str"/>
      <x:c r="U381" s="9" t="str">
        <x:f>IF(AND(Q381="AGREED",P381="LABEL_ONLY",OR(O381="PASS",O381="FAIL"),R381&lt;&gt;"",S381&lt;&gt;"",T381&lt;&gt;""),O381,G381)</x:f>
        <x:v>PASS</x:v>
      </x:c>
      <x:c r="V381" s="9" t="str">
        <x:f>IF(Q381&lt;&gt;"AGREED","",IF(P381="LABEL_ONLY",IF(AND(Q381="AGREED",P381="LABEL_ONLY",OR(O381="PASS",O381="FAIL"),R381&lt;&gt;"",S381&lt;&gt;"",T381&lt;&gt;""),"LABEL_APPLIED","INCOMPLETE_DECISION"),"RERUN_REQUIRED"))</x:f>
      </x:c>
    </x:row>
    <x:row r="382" ht="30" customHeight="1">
      <x:c r="A382" s="9" t="str">
        <x:v>I2-048-H-T113</x:v>
      </x:c>
      <x:c r="B382" s="9" t="str">
        <x:v>I2-048</x:v>
      </x:c>
      <x:c r="C382" s="9" t="str">
        <x:v>BATCH_14</x:v>
      </x:c>
      <x:c r="D382" s="9" t="str">
        <x:v>I2</x:v>
      </x:c>
      <x:c r="E382" s="9" t="n">
        <x:v>0</x:v>
      </x:c>
      <x:c r="F382" s="9" t="str">
        <x:v>I2.12.1 / I2.12.4 Table 8</x:v>
      </x:c>
      <x:c r="G382" s="9" t="str">
        <x:v>PASS</x:v>
      </x:c>
      <x:c r="H382" s="11" t="str">
        <x:v>Exact IACS Table 8 cell 113/126: t=47.5 mm, PC4, steelMaterialClassOne, normalStrengthSteelCategory selects steelGradeE and actual grade equals the requirement.</x:v>
      </x:c>
      <x:c r="I382" s="10" t="str">
        <x:v>rdf/I2/I2-048/I2-048-H-T113.ttl</x:v>
      </x:c>
      <x:c r="J382" s="10" t="str">
        <x:v>8086fc3f5869766293f60b82b9f5b6c6fbaaaaea43f4d45f157572c236141fd5</x:v>
      </x:c>
      <x:c r="K382" s="13" t="str">
        <x:v>NOT_REVIEWED</x:v>
      </x:c>
      <x:c r="L382" s="13" t="str"/>
      <x:c r="M382" s="13" t="str"/>
      <x:c r="N382" s="13" t="str"/>
      <x:c r="O382" s="13" t="str"/>
      <x:c r="P382" s="13" t="str"/>
      <x:c r="Q382" s="13" t="str"/>
      <x:c r="R382" s="13" t="str"/>
      <x:c r="S382" s="13" t="str"/>
      <x:c r="T382" s="14" t="str"/>
      <x:c r="U382" s="9" t="str">
        <x:f>IF(AND(Q382="AGREED",P382="LABEL_ONLY",OR(O382="PASS",O382="FAIL"),R382&lt;&gt;"",S382&lt;&gt;"",T382&lt;&gt;""),O382,G382)</x:f>
        <x:v>PASS</x:v>
      </x:c>
      <x:c r="V382" s="9" t="str">
        <x:f>IF(Q382&lt;&gt;"AGREED","",IF(P382="LABEL_ONLY",IF(AND(Q382="AGREED",P382="LABEL_ONLY",OR(O382="PASS",O382="FAIL"),R382&lt;&gt;"",S382&lt;&gt;"",T382&lt;&gt;""),"LABEL_APPLIED","INCOMPLETE_DECISION"),"RERUN_REQUIRED"))</x:f>
      </x:c>
    </x:row>
    <x:row r="383" ht="30" customHeight="1">
      <x:c r="A383" s="9" t="str">
        <x:v>I2-048-H-T114</x:v>
      </x:c>
      <x:c r="B383" s="9" t="str">
        <x:v>I2-048</x:v>
      </x:c>
      <x:c r="C383" s="9" t="str">
        <x:v>BATCH_14</x:v>
      </x:c>
      <x:c r="D383" s="9" t="str">
        <x:v>I2</x:v>
      </x:c>
      <x:c r="E383" s="9" t="n">
        <x:v>0</x:v>
      </x:c>
      <x:c r="F383" s="9" t="str">
        <x:v>I2.12.1 / I2.12.4 Table 8</x:v>
      </x:c>
      <x:c r="G383" s="9" t="str">
        <x:v>PASS</x:v>
      </x:c>
      <x:c r="H383" s="11" t="str">
        <x:v>Exact IACS Table 8 cell 114/126: t=47.5 mm, PC5, steelMaterialClassOne, highTensileSteelCategory selects steelGradeEh and actual grade equals the requirement.</x:v>
      </x:c>
      <x:c r="I383" s="10" t="str">
        <x:v>rdf/I2/I2-048/I2-048-H-T114.ttl</x:v>
      </x:c>
      <x:c r="J383" s="10" t="str">
        <x:v>8be73d2cc6e37b3692cde78887d5f7e8e9fead53202d22ddb872837bbbb5942f</x:v>
      </x:c>
      <x:c r="K383" s="13" t="str">
        <x:v>NOT_REVIEWED</x:v>
      </x:c>
      <x:c r="L383" s="13" t="str"/>
      <x:c r="M383" s="13" t="str"/>
      <x:c r="N383" s="13" t="str"/>
      <x:c r="O383" s="13" t="str"/>
      <x:c r="P383" s="13" t="str"/>
      <x:c r="Q383" s="13" t="str"/>
      <x:c r="R383" s="13" t="str"/>
      <x:c r="S383" s="13" t="str"/>
      <x:c r="T383" s="14" t="str"/>
      <x:c r="U383" s="9" t="str">
        <x:f>IF(AND(Q383="AGREED",P383="LABEL_ONLY",OR(O383="PASS",O383="FAIL"),R383&lt;&gt;"",S383&lt;&gt;"",T383&lt;&gt;""),O383,G383)</x:f>
        <x:v>PASS</x:v>
      </x:c>
      <x:c r="V383" s="9" t="str">
        <x:f>IF(Q383&lt;&gt;"AGREED","",IF(P383="LABEL_ONLY",IF(AND(Q383="AGREED",P383="LABEL_ONLY",OR(O383="PASS",O383="FAIL"),R383&lt;&gt;"",S383&lt;&gt;"",T383&lt;&gt;""),"LABEL_APPLIED","INCOMPLETE_DECISION"),"RERUN_REQUIRED"))</x:f>
      </x:c>
    </x:row>
    <x:row r="384" ht="30" customHeight="1">
      <x:c r="A384" s="9" t="str">
        <x:v>I2-048-H-T115</x:v>
      </x:c>
      <x:c r="B384" s="9" t="str">
        <x:v>I2-048</x:v>
      </x:c>
      <x:c r="C384" s="9" t="str">
        <x:v>BATCH_14</x:v>
      </x:c>
      <x:c r="D384" s="9" t="str">
        <x:v>I2</x:v>
      </x:c>
      <x:c r="E384" s="9" t="n">
        <x:v>0</x:v>
      </x:c>
      <x:c r="F384" s="9" t="str">
        <x:v>I2.12.1 / I2.12.4 Table 8</x:v>
      </x:c>
      <x:c r="G384" s="9" t="str">
        <x:v>PASS</x:v>
      </x:c>
      <x:c r="H384" s="11" t="str">
        <x:v>Exact IACS Table 8 cell 115/126: t=47.5 mm, PC6, steelMaterialClassOne, normalStrengthSteelCategory selects steelGradeD and actual grade equals the requirement.</x:v>
      </x:c>
      <x:c r="I384" s="10" t="str">
        <x:v>rdf/I2/I2-048/I2-048-H-T115.ttl</x:v>
      </x:c>
      <x:c r="J384" s="10" t="str">
        <x:v>d26ff0a916eb71aad2bf823c6ae7ee48872932358f13b9a45fa084802b88e093</x:v>
      </x:c>
      <x:c r="K384" s="13" t="str">
        <x:v>NOT_REVIEWED</x:v>
      </x:c>
      <x:c r="L384" s="13" t="str"/>
      <x:c r="M384" s="13" t="str"/>
      <x:c r="N384" s="13" t="str"/>
      <x:c r="O384" s="13" t="str"/>
      <x:c r="P384" s="13" t="str"/>
      <x:c r="Q384" s="13" t="str"/>
      <x:c r="R384" s="13" t="str"/>
      <x:c r="S384" s="13" t="str"/>
      <x:c r="T384" s="14" t="str"/>
      <x:c r="U384" s="9" t="str">
        <x:f>IF(AND(Q384="AGREED",P384="LABEL_ONLY",OR(O384="PASS",O384="FAIL"),R384&lt;&gt;"",S384&lt;&gt;"",T384&lt;&gt;""),O384,G384)</x:f>
        <x:v>PASS</x:v>
      </x:c>
      <x:c r="V384" s="9" t="str">
        <x:f>IF(Q384&lt;&gt;"AGREED","",IF(P384="LABEL_ONLY",IF(AND(Q384="AGREED",P384="LABEL_ONLY",OR(O384="PASS",O384="FAIL"),R384&lt;&gt;"",S384&lt;&gt;"",T384&lt;&gt;""),"LABEL_APPLIED","INCOMPLETE_DECISION"),"RERUN_REQUIRED"))</x:f>
      </x:c>
    </x:row>
    <x:row r="385" ht="30" customHeight="1">
      <x:c r="A385" s="9" t="str">
        <x:v>I2-048-H-T116</x:v>
      </x:c>
      <x:c r="B385" s="9" t="str">
        <x:v>I2-048</x:v>
      </x:c>
      <x:c r="C385" s="9" t="str">
        <x:v>BATCH_14</x:v>
      </x:c>
      <x:c r="D385" s="9" t="str">
        <x:v>I2</x:v>
      </x:c>
      <x:c r="E385" s="9" t="n">
        <x:v>0</x:v>
      </x:c>
      <x:c r="F385" s="9" t="str">
        <x:v>I2.12.1 / I2.12.4 Table 8</x:v>
      </x:c>
      <x:c r="G385" s="9" t="str">
        <x:v>PASS</x:v>
      </x:c>
      <x:c r="H385" s="11" t="str">
        <x:v>Exact IACS Table 8 cell 116/126: t=47.5 mm, PC7, steelMaterialClassOne, highTensileSteelCategory selects steelGradeDh and actual grade equals the requirement.</x:v>
      </x:c>
      <x:c r="I385" s="10" t="str">
        <x:v>rdf/I2/I2-048/I2-048-H-T116.ttl</x:v>
      </x:c>
      <x:c r="J385" s="10" t="str">
        <x:v>59f5c68db1edd8df472ba21f165938a391bf8a377a67988121770221acef1f33</x:v>
      </x:c>
      <x:c r="K385" s="13" t="str">
        <x:v>NOT_REVIEWED</x:v>
      </x:c>
      <x:c r="L385" s="13" t="str"/>
      <x:c r="M385" s="13" t="str"/>
      <x:c r="N385" s="13" t="str"/>
      <x:c r="O385" s="13" t="str"/>
      <x:c r="P385" s="13" t="str"/>
      <x:c r="Q385" s="13" t="str"/>
      <x:c r="R385" s="13" t="str"/>
      <x:c r="S385" s="13" t="str"/>
      <x:c r="T385" s="14" t="str"/>
      <x:c r="U385" s="9" t="str">
        <x:f>IF(AND(Q385="AGREED",P385="LABEL_ONLY",OR(O385="PASS",O385="FAIL"),R385&lt;&gt;"",S385&lt;&gt;"",T385&lt;&gt;""),O385,G385)</x:f>
        <x:v>PASS</x:v>
      </x:c>
      <x:c r="V385" s="9" t="str">
        <x:f>IF(Q385&lt;&gt;"AGREED","",IF(P385="LABEL_ONLY",IF(AND(Q385="AGREED",P385="LABEL_ONLY",OR(O385="PASS",O385="FAIL"),R385&lt;&gt;"",S385&lt;&gt;"",T385&lt;&gt;""),"LABEL_APPLIED","INCOMPLETE_DECISION"),"RERUN_REQUIRED"))</x:f>
      </x:c>
    </x:row>
    <x:row r="386" ht="30" customHeight="1">
      <x:c r="A386" s="9" t="str">
        <x:v>I2-048-H-T117</x:v>
      </x:c>
      <x:c r="B386" s="9" t="str">
        <x:v>I2-048</x:v>
      </x:c>
      <x:c r="C386" s="9" t="str">
        <x:v>BATCH_14</x:v>
      </x:c>
      <x:c r="D386" s="9" t="str">
        <x:v>I2</x:v>
      </x:c>
      <x:c r="E386" s="9" t="n">
        <x:v>0</x:v>
      </x:c>
      <x:c r="F386" s="9" t="str">
        <x:v>I2.12.1 / I2.12.4 Table 8</x:v>
      </x:c>
      <x:c r="G386" s="9" t="str">
        <x:v>PASS</x:v>
      </x:c>
      <x:c r="H386" s="11" t="str">
        <x:v>Exact IACS Table 8 cell 117/126: t=47.5 mm, PC3, steelMaterialClassTwo, normalStrengthSteelCategory selects steelGradeE and actual grade equals the requirement.</x:v>
      </x:c>
      <x:c r="I386" s="10" t="str">
        <x:v>rdf/I2/I2-048/I2-048-H-T117.ttl</x:v>
      </x:c>
      <x:c r="J386" s="10" t="str">
        <x:v>62978bc264924abe21667ab9aef1235dd14d6a6ea2988d6bb524143c207e90db</x:v>
      </x:c>
      <x:c r="K386" s="13" t="str">
        <x:v>NOT_REVIEWED</x:v>
      </x:c>
      <x:c r="L386" s="13" t="str"/>
      <x:c r="M386" s="13" t="str"/>
      <x:c r="N386" s="13" t="str"/>
      <x:c r="O386" s="13" t="str"/>
      <x:c r="P386" s="13" t="str"/>
      <x:c r="Q386" s="13" t="str"/>
      <x:c r="R386" s="13" t="str"/>
      <x:c r="S386" s="13" t="str"/>
      <x:c r="T386" s="14" t="str"/>
      <x:c r="U386" s="9" t="str">
        <x:f>IF(AND(Q386="AGREED",P386="LABEL_ONLY",OR(O386="PASS",O386="FAIL"),R386&lt;&gt;"",S386&lt;&gt;"",T386&lt;&gt;""),O386,G386)</x:f>
        <x:v>PASS</x:v>
      </x:c>
      <x:c r="V386" s="9" t="str">
        <x:f>IF(Q386&lt;&gt;"AGREED","",IF(P386="LABEL_ONLY",IF(AND(Q386="AGREED",P386="LABEL_ONLY",OR(O386="PASS",O386="FAIL"),R386&lt;&gt;"",S386&lt;&gt;"",T386&lt;&gt;""),"LABEL_APPLIED","INCOMPLETE_DECISION"),"RERUN_REQUIRED"))</x:f>
      </x:c>
    </x:row>
    <x:row r="387" ht="30" customHeight="1">
      <x:c r="A387" s="9" t="str">
        <x:v>I2-048-H-T118</x:v>
      </x:c>
      <x:c r="B387" s="9" t="str">
        <x:v>I2-048</x:v>
      </x:c>
      <x:c r="C387" s="9" t="str">
        <x:v>BATCH_14</x:v>
      </x:c>
      <x:c r="D387" s="9" t="str">
        <x:v>I2</x:v>
      </x:c>
      <x:c r="E387" s="9" t="n">
        <x:v>0</x:v>
      </x:c>
      <x:c r="F387" s="9" t="str">
        <x:v>I2.12.1 / I2.12.4 Table 8</x:v>
      </x:c>
      <x:c r="G387" s="9" t="str">
        <x:v>PASS</x:v>
      </x:c>
      <x:c r="H387" s="11" t="str">
        <x:v>Exact IACS Table 8 cell 118/126: t=47.5 mm, PC4, steelMaterialClassTwo, highTensileSteelCategory selects steelGradeEh and actual grade equals the requirement.</x:v>
      </x:c>
      <x:c r="I387" s="10" t="str">
        <x:v>rdf/I2/I2-048/I2-048-H-T118.ttl</x:v>
      </x:c>
      <x:c r="J387" s="10" t="str">
        <x:v>a84c7d4630aef16c2c279b602036a3368811c7146fc0a1c82ce9f092ffe5f41e</x:v>
      </x:c>
      <x:c r="K387" s="13" t="str">
        <x:v>NOT_REVIEWED</x:v>
      </x:c>
      <x:c r="L387" s="13" t="str"/>
      <x:c r="M387" s="13" t="str"/>
      <x:c r="N387" s="13" t="str"/>
      <x:c r="O387" s="13" t="str"/>
      <x:c r="P387" s="13" t="str"/>
      <x:c r="Q387" s="13" t="str"/>
      <x:c r="R387" s="13" t="str"/>
      <x:c r="S387" s="13" t="str"/>
      <x:c r="T387" s="14" t="str"/>
      <x:c r="U387" s="9" t="str">
        <x:f>IF(AND(Q387="AGREED",P387="LABEL_ONLY",OR(O387="PASS",O387="FAIL"),R387&lt;&gt;"",S387&lt;&gt;"",T387&lt;&gt;""),O387,G387)</x:f>
        <x:v>PASS</x:v>
      </x:c>
      <x:c r="V387" s="9" t="str">
        <x:f>IF(Q387&lt;&gt;"AGREED","",IF(P387="LABEL_ONLY",IF(AND(Q387="AGREED",P387="LABEL_ONLY",OR(O387="PASS",O387="FAIL"),R387&lt;&gt;"",S387&lt;&gt;"",T387&lt;&gt;""),"LABEL_APPLIED","INCOMPLETE_DECISION"),"RERUN_REQUIRED"))</x:f>
      </x:c>
    </x:row>
    <x:row r="388" ht="30" customHeight="1">
      <x:c r="A388" s="9" t="str">
        <x:v>I2-048-H-T119</x:v>
      </x:c>
      <x:c r="B388" s="9" t="str">
        <x:v>I2-048</x:v>
      </x:c>
      <x:c r="C388" s="9" t="str">
        <x:v>BATCH_14</x:v>
      </x:c>
      <x:c r="D388" s="9" t="str">
        <x:v>I2</x:v>
      </x:c>
      <x:c r="E388" s="9" t="n">
        <x:v>0</x:v>
      </x:c>
      <x:c r="F388" s="9" t="str">
        <x:v>I2.12.1 / I2.12.4 Table 8</x:v>
      </x:c>
      <x:c r="G388" s="9" t="str">
        <x:v>PASS</x:v>
      </x:c>
      <x:c r="H388" s="11" t="str">
        <x:v>Exact IACS Table 8 cell 119/126: t=47.5 mm, PC6, steelMaterialClassTwo, normalStrengthSteelCategory selects steelGradeD and actual grade equals the requirement.</x:v>
      </x:c>
      <x:c r="I388" s="10" t="str">
        <x:v>rdf/I2/I2-048/I2-048-H-T119.ttl</x:v>
      </x:c>
      <x:c r="J388" s="10" t="str">
        <x:v>6c84b6ca31d4cdbf6e98fbad3716d01fa38dade60d344f5d31298221c962c406</x:v>
      </x:c>
      <x:c r="K388" s="13" t="str">
        <x:v>NOT_REVIEWED</x:v>
      </x:c>
      <x:c r="L388" s="13" t="str"/>
      <x:c r="M388" s="13" t="str"/>
      <x:c r="N388" s="13" t="str"/>
      <x:c r="O388" s="13" t="str"/>
      <x:c r="P388" s="13" t="str"/>
      <x:c r="Q388" s="13" t="str"/>
      <x:c r="R388" s="13" t="str"/>
      <x:c r="S388" s="13" t="str"/>
      <x:c r="T388" s="14" t="str"/>
      <x:c r="U388" s="9" t="str">
        <x:f>IF(AND(Q388="AGREED",P388="LABEL_ONLY",OR(O388="PASS",O388="FAIL"),R388&lt;&gt;"",S388&lt;&gt;"",T388&lt;&gt;""),O388,G388)</x:f>
        <x:v>PASS</x:v>
      </x:c>
      <x:c r="V388" s="9" t="str">
        <x:f>IF(Q388&lt;&gt;"AGREED","",IF(P388="LABEL_ONLY",IF(AND(Q388="AGREED",P388="LABEL_ONLY",OR(O388="PASS",O388="FAIL"),R388&lt;&gt;"",S388&lt;&gt;"",T388&lt;&gt;""),"LABEL_APPLIED","INCOMPLETE_DECISION"),"RERUN_REQUIRED"))</x:f>
      </x:c>
    </x:row>
    <x:row r="389" ht="30" customHeight="1">
      <x:c r="A389" s="9" t="str">
        <x:v>I2-048-H-T120</x:v>
      </x:c>
      <x:c r="B389" s="9" t="str">
        <x:v>I2-048</x:v>
      </x:c>
      <x:c r="C389" s="9" t="str">
        <x:v>BATCH_14</x:v>
      </x:c>
      <x:c r="D389" s="9" t="str">
        <x:v>I2</x:v>
      </x:c>
      <x:c r="E389" s="9" t="n">
        <x:v>0</x:v>
      </x:c>
      <x:c r="F389" s="9" t="str">
        <x:v>I2.12.1 / I2.12.4 Table 8</x:v>
      </x:c>
      <x:c r="G389" s="9" t="str">
        <x:v>PASS</x:v>
      </x:c>
      <x:c r="H389" s="11" t="str">
        <x:v>Exact IACS Table 8 cell 120/126: t=47.5 mm, PC7, steelMaterialClassTwo, highTensileSteelCategory selects steelGradeDh and actual grade equals the requirement.</x:v>
      </x:c>
      <x:c r="I389" s="10" t="str">
        <x:v>rdf/I2/I2-048/I2-048-H-T120.ttl</x:v>
      </x:c>
      <x:c r="J389" s="10" t="str">
        <x:v>8986763fbffea9258143d7bab2e3aace07cc2e61ca02bca89ee111de7140b118</x:v>
      </x:c>
      <x:c r="K389" s="13" t="str">
        <x:v>NOT_REVIEWED</x:v>
      </x:c>
      <x:c r="L389" s="13" t="str"/>
      <x:c r="M389" s="13" t="str"/>
      <x:c r="N389" s="13" t="str"/>
      <x:c r="O389" s="13" t="str"/>
      <x:c r="P389" s="13" t="str"/>
      <x:c r="Q389" s="13" t="str"/>
      <x:c r="R389" s="13" t="str"/>
      <x:c r="S389" s="13" t="str"/>
      <x:c r="T389" s="14" t="str"/>
      <x:c r="U389" s="9" t="str">
        <x:f>IF(AND(Q389="AGREED",P389="LABEL_ONLY",OR(O389="PASS",O389="FAIL"),R389&lt;&gt;"",S389&lt;&gt;"",T389&lt;&gt;""),O389,G389)</x:f>
        <x:v>PASS</x:v>
      </x:c>
      <x:c r="V389" s="9" t="str">
        <x:f>IF(Q389&lt;&gt;"AGREED","",IF(P389="LABEL_ONLY",IF(AND(Q389="AGREED",P389="LABEL_ONLY",OR(O389="PASS",O389="FAIL"),R389&lt;&gt;"",S389&lt;&gt;"",T389&lt;&gt;""),"LABEL_APPLIED","INCOMPLETE_DECISION"),"RERUN_REQUIRED"))</x:f>
      </x:c>
    </x:row>
    <x:row r="390" ht="30" customHeight="1">
      <x:c r="A390" s="9" t="str">
        <x:v>I2-048-H-T121</x:v>
      </x:c>
      <x:c r="B390" s="9" t="str">
        <x:v>I2-048</x:v>
      </x:c>
      <x:c r="C390" s="9" t="str">
        <x:v>BATCH_14</x:v>
      </x:c>
      <x:c r="D390" s="9" t="str">
        <x:v>I2</x:v>
      </x:c>
      <x:c r="E390" s="9" t="n">
        <x:v>0</x:v>
      </x:c>
      <x:c r="F390" s="9" t="str">
        <x:v>I2.12.1 / I2.12.4 Table 8</x:v>
      </x:c>
      <x:c r="G390" s="9" t="str">
        <x:v>PASS</x:v>
      </x:c>
      <x:c r="H390" s="11" t="str">
        <x:v>Exact IACS Table 8 NOT_APPLICABLE cell 121/126: t=47.5 mm, PC2, steelMaterialClassThree, normalStrengthSteelCategory has no required grade result.</x:v>
      </x:c>
      <x:c r="I390" s="10" t="str">
        <x:v>rdf/I2/I2-048/I2-048-H-T121.ttl</x:v>
      </x:c>
      <x:c r="J390" s="10" t="str">
        <x:v>410ca3f7f2e2b67c10fc6124525ca064169c80d403e69b13277a3d5b8d4b733f</x:v>
      </x:c>
      <x:c r="K390" s="13" t="str">
        <x:v>NOT_REVIEWED</x:v>
      </x:c>
      <x:c r="L390" s="13" t="str"/>
      <x:c r="M390" s="13" t="str"/>
      <x:c r="N390" s="13" t="str"/>
      <x:c r="O390" s="13" t="str"/>
      <x:c r="P390" s="13" t="str"/>
      <x:c r="Q390" s="13" t="str"/>
      <x:c r="R390" s="13" t="str"/>
      <x:c r="S390" s="13" t="str"/>
      <x:c r="T390" s="14" t="str"/>
      <x:c r="U390" s="9" t="str">
        <x:f>IF(AND(Q390="AGREED",P390="LABEL_ONLY",OR(O390="PASS",O390="FAIL"),R390&lt;&gt;"",S390&lt;&gt;"",T390&lt;&gt;""),O390,G390)</x:f>
        <x:v>PASS</x:v>
      </x:c>
      <x:c r="V390" s="9" t="str">
        <x:f>IF(Q390&lt;&gt;"AGREED","",IF(P390="LABEL_ONLY",IF(AND(Q390="AGREED",P390="LABEL_ONLY",OR(O390="PASS",O390="FAIL"),R390&lt;&gt;"",S390&lt;&gt;"",T390&lt;&gt;""),"LABEL_APPLIED","INCOMPLETE_DECISION"),"RERUN_REQUIRED"))</x:f>
      </x:c>
    </x:row>
    <x:row r="391" ht="30" customHeight="1">
      <x:c r="A391" s="9" t="str">
        <x:v>I2-048-H-T122</x:v>
      </x:c>
      <x:c r="B391" s="9" t="str">
        <x:v>I2-048</x:v>
      </x:c>
      <x:c r="C391" s="9" t="str">
        <x:v>BATCH_14</x:v>
      </x:c>
      <x:c r="D391" s="9" t="str">
        <x:v>I2</x:v>
      </x:c>
      <x:c r="E391" s="9" t="n">
        <x:v>0</x:v>
      </x:c>
      <x:c r="F391" s="9" t="str">
        <x:v>I2.12.1 / I2.12.4 Table 8</x:v>
      </x:c>
      <x:c r="G391" s="9" t="str">
        <x:v>PASS</x:v>
      </x:c>
      <x:c r="H391" s="11" t="str">
        <x:v>Exact IACS Table 8 cell 122/126: t=47.5 mm, PC3, steelMaterialClassThree, highTensileSteelCategory selects steelGradeFh and actual grade equals the requirement.</x:v>
      </x:c>
      <x:c r="I391" s="10" t="str">
        <x:v>rdf/I2/I2-048/I2-048-H-T122.ttl</x:v>
      </x:c>
      <x:c r="J391" s="10" t="str">
        <x:v>d1b684fdadb3f510b1e483ef2ae1c0496ebf183731a4f3dce41b677a90a481c8</x:v>
      </x:c>
      <x:c r="K391" s="13" t="str">
        <x:v>NOT_REVIEWED</x:v>
      </x:c>
      <x:c r="L391" s="13" t="str"/>
      <x:c r="M391" s="13" t="str"/>
      <x:c r="N391" s="13" t="str"/>
      <x:c r="O391" s="13" t="str"/>
      <x:c r="P391" s="13" t="str"/>
      <x:c r="Q391" s="13" t="str"/>
      <x:c r="R391" s="13" t="str"/>
      <x:c r="S391" s="13" t="str"/>
      <x:c r="T391" s="14" t="str"/>
      <x:c r="U391" s="9" t="str">
        <x:f>IF(AND(Q391="AGREED",P391="LABEL_ONLY",OR(O391="PASS",O391="FAIL"),R391&lt;&gt;"",S391&lt;&gt;"",T391&lt;&gt;""),O391,G391)</x:f>
        <x:v>PASS</x:v>
      </x:c>
      <x:c r="V391" s="9" t="str">
        <x:f>IF(Q391&lt;&gt;"AGREED","",IF(P391="LABEL_ONLY",IF(AND(Q391="AGREED",P391="LABEL_ONLY",OR(O391="PASS",O391="FAIL"),R391&lt;&gt;"",S391&lt;&gt;"",T391&lt;&gt;""),"LABEL_APPLIED","INCOMPLETE_DECISION"),"RERUN_REQUIRED"))</x:f>
      </x:c>
    </x:row>
    <x:row r="392" ht="30" customHeight="1">
      <x:c r="A392" s="9" t="str">
        <x:v>I2-048-H-T123</x:v>
      </x:c>
      <x:c r="B392" s="9" t="str">
        <x:v>I2-048</x:v>
      </x:c>
      <x:c r="C392" s="9" t="str">
        <x:v>BATCH_14</x:v>
      </x:c>
      <x:c r="D392" s="9" t="str">
        <x:v>I2</x:v>
      </x:c>
      <x:c r="E392" s="9" t="n">
        <x:v>0</x:v>
      </x:c>
      <x:c r="F392" s="9" t="str">
        <x:v>I2.12.1 / I2.12.4 Table 8</x:v>
      </x:c>
      <x:c r="G392" s="9" t="str">
        <x:v>PASS</x:v>
      </x:c>
      <x:c r="H392" s="11" t="str">
        <x:v>Exact IACS Table 8 NOT_APPLICABLE cell 123/126: t=47.5 mm, PC4, steelMaterialClassThree, normalStrengthSteelCategory has no required grade result.</x:v>
      </x:c>
      <x:c r="I392" s="10" t="str">
        <x:v>rdf/I2/I2-048/I2-048-H-T123.ttl</x:v>
      </x:c>
      <x:c r="J392" s="10" t="str">
        <x:v>971aaf019e9a42f233edf813a5aa218aca80db71a71935e3dbbff0b983ac3b7d</x:v>
      </x:c>
      <x:c r="K392" s="13" t="str">
        <x:v>NOT_REVIEWED</x:v>
      </x:c>
      <x:c r="L392" s="13" t="str"/>
      <x:c r="M392" s="13" t="str"/>
      <x:c r="N392" s="13" t="str"/>
      <x:c r="O392" s="13" t="str"/>
      <x:c r="P392" s="13" t="str"/>
      <x:c r="Q392" s="13" t="str"/>
      <x:c r="R392" s="13" t="str"/>
      <x:c r="S392" s="13" t="str"/>
      <x:c r="T392" s="14" t="str"/>
      <x:c r="U392" s="9" t="str">
        <x:f>IF(AND(Q392="AGREED",P392="LABEL_ONLY",OR(O392="PASS",O392="FAIL"),R392&lt;&gt;"",S392&lt;&gt;"",T392&lt;&gt;""),O392,G392)</x:f>
        <x:v>PASS</x:v>
      </x:c>
      <x:c r="V392" s="9" t="str">
        <x:f>IF(Q392&lt;&gt;"AGREED","",IF(P392="LABEL_ONLY",IF(AND(Q392="AGREED",P392="LABEL_ONLY",OR(O392="PASS",O392="FAIL"),R392&lt;&gt;"",S392&lt;&gt;"",T392&lt;&gt;""),"LABEL_APPLIED","INCOMPLETE_DECISION"),"RERUN_REQUIRED"))</x:f>
      </x:c>
    </x:row>
    <x:row r="393" ht="30" customHeight="1">
      <x:c r="A393" s="9" t="str">
        <x:v>I2-048-H-T124</x:v>
      </x:c>
      <x:c r="B393" s="9" t="str">
        <x:v>I2-048</x:v>
      </x:c>
      <x:c r="C393" s="9" t="str">
        <x:v>BATCH_14</x:v>
      </x:c>
      <x:c r="D393" s="9" t="str">
        <x:v>I2</x:v>
      </x:c>
      <x:c r="E393" s="9" t="n">
        <x:v>0</x:v>
      </x:c>
      <x:c r="F393" s="9" t="str">
        <x:v>I2.12.1 / I2.12.4 Table 8</x:v>
      </x:c>
      <x:c r="G393" s="9" t="str">
        <x:v>PASS</x:v>
      </x:c>
      <x:c r="H393" s="11" t="str">
        <x:v>Exact IACS Table 8 cell 124/126: t=47.5 mm, PC5, steelMaterialClassThree, highTensileSteelCategory selects steelGradeFh and actual grade equals the requirement.</x:v>
      </x:c>
      <x:c r="I393" s="10" t="str">
        <x:v>rdf/I2/I2-048/I2-048-H-T124.ttl</x:v>
      </x:c>
      <x:c r="J393" s="10" t="str">
        <x:v>4bb41cb7c76f68ac09ff291102ea03d9966f51dc02993a397c63575122744f34</x:v>
      </x:c>
      <x:c r="K393" s="13" t="str">
        <x:v>NOT_REVIEWED</x:v>
      </x:c>
      <x:c r="L393" s="13" t="str"/>
      <x:c r="M393" s="13" t="str"/>
      <x:c r="N393" s="13" t="str"/>
      <x:c r="O393" s="13" t="str"/>
      <x:c r="P393" s="13" t="str"/>
      <x:c r="Q393" s="13" t="str"/>
      <x:c r="R393" s="13" t="str"/>
      <x:c r="S393" s="13" t="str"/>
      <x:c r="T393" s="14" t="str"/>
      <x:c r="U393" s="9" t="str">
        <x:f>IF(AND(Q393="AGREED",P393="LABEL_ONLY",OR(O393="PASS",O393="FAIL"),R393&lt;&gt;"",S393&lt;&gt;"",T393&lt;&gt;""),O393,G393)</x:f>
        <x:v>PASS</x:v>
      </x:c>
      <x:c r="V393" s="9" t="str">
        <x:f>IF(Q393&lt;&gt;"AGREED","",IF(P393="LABEL_ONLY",IF(AND(Q393="AGREED",P393="LABEL_ONLY",OR(O393="PASS",O393="FAIL"),R393&lt;&gt;"",S393&lt;&gt;"",T393&lt;&gt;""),"LABEL_APPLIED","INCOMPLETE_DECISION"),"RERUN_REQUIRED"))</x:f>
      </x:c>
    </x:row>
    <x:row r="394" ht="30" customHeight="1">
      <x:c r="A394" s="9" t="str">
        <x:v>I2-048-H-T125</x:v>
      </x:c>
      <x:c r="B394" s="9" t="str">
        <x:v>I2-048</x:v>
      </x:c>
      <x:c r="C394" s="9" t="str">
        <x:v>BATCH_14</x:v>
      </x:c>
      <x:c r="D394" s="9" t="str">
        <x:v>I2</x:v>
      </x:c>
      <x:c r="E394" s="9" t="n">
        <x:v>0</x:v>
      </x:c>
      <x:c r="F394" s="9" t="str">
        <x:v>I2.12.1 / I2.12.4 Table 8</x:v>
      </x:c>
      <x:c r="G394" s="9" t="str">
        <x:v>PASS</x:v>
      </x:c>
      <x:c r="H394" s="11" t="str">
        <x:v>Exact IACS Table 8 cell 125/126: t=47.5 mm, PC6, steelMaterialClassThree, normalStrengthSteelCategory selects steelGradeE and actual grade equals the requirement.</x:v>
      </x:c>
      <x:c r="I394" s="10" t="str">
        <x:v>rdf/I2/I2-048/I2-048-H-T125.ttl</x:v>
      </x:c>
      <x:c r="J394" s="10" t="str">
        <x:v>1b9305bc150bed256e486016b0f574c0b04f1b64809775304fa6b0a4f12b0873</x:v>
      </x:c>
      <x:c r="K394" s="13" t="str">
        <x:v>NOT_REVIEWED</x:v>
      </x:c>
      <x:c r="L394" s="13" t="str"/>
      <x:c r="M394" s="13" t="str"/>
      <x:c r="N394" s="13" t="str"/>
      <x:c r="O394" s="13" t="str"/>
      <x:c r="P394" s="13" t="str"/>
      <x:c r="Q394" s="13" t="str"/>
      <x:c r="R394" s="13" t="str"/>
      <x:c r="S394" s="13" t="str"/>
      <x:c r="T394" s="14" t="str"/>
      <x:c r="U394" s="9" t="str">
        <x:f>IF(AND(Q394="AGREED",P394="LABEL_ONLY",OR(O394="PASS",O394="FAIL"),R394&lt;&gt;"",S394&lt;&gt;"",T394&lt;&gt;""),O394,G394)</x:f>
        <x:v>PASS</x:v>
      </x:c>
      <x:c r="V394" s="9" t="str">
        <x:f>IF(Q394&lt;&gt;"AGREED","",IF(P394="LABEL_ONLY",IF(AND(Q394="AGREED",P394="LABEL_ONLY",OR(O394="PASS",O394="FAIL"),R394&lt;&gt;"",S394&lt;&gt;"",T394&lt;&gt;""),"LABEL_APPLIED","INCOMPLETE_DECISION"),"RERUN_REQUIRED"))</x:f>
      </x:c>
    </x:row>
    <x:row r="395" ht="30" customHeight="1">
      <x:c r="A395" s="9" t="str">
        <x:v>I2-048-H-T126</x:v>
      </x:c>
      <x:c r="B395" s="9" t="str">
        <x:v>I2-048</x:v>
      </x:c>
      <x:c r="C395" s="9" t="str">
        <x:v>BATCH_14</x:v>
      </x:c>
      <x:c r="D395" s="9" t="str">
        <x:v>I2</x:v>
      </x:c>
      <x:c r="E395" s="9" t="n">
        <x:v>0</x:v>
      </x:c>
      <x:c r="F395" s="9" t="str">
        <x:v>I2.12.1 / I2.12.4 Table 8</x:v>
      </x:c>
      <x:c r="G395" s="9" t="str">
        <x:v>PASS</x:v>
      </x:c>
      <x:c r="H395" s="11" t="str">
        <x:v>Exact IACS Table 8 cell 126/126: t=47.5 mm, PC7, steelMaterialClassThree, highTensileSteelCategory selects steelGradeEh and actual grade equals the requirement.</x:v>
      </x:c>
      <x:c r="I395" s="10" t="str">
        <x:v>rdf/I2/I2-048/I2-048-H-T126.ttl</x:v>
      </x:c>
      <x:c r="J395" s="10" t="str">
        <x:v>658ff9e8bdb015ac3e6d0bb0fc4d068e99dd78be4a5c387c377e64859c28ec4b</x:v>
      </x:c>
      <x:c r="K395" s="13" t="str">
        <x:v>NOT_REVIEWED</x:v>
      </x:c>
      <x:c r="L395" s="13" t="str"/>
      <x:c r="M395" s="13" t="str"/>
      <x:c r="N395" s="13" t="str"/>
      <x:c r="O395" s="13" t="str"/>
      <x:c r="P395" s="13" t="str"/>
      <x:c r="Q395" s="13" t="str"/>
      <x:c r="R395" s="13" t="str"/>
      <x:c r="S395" s="13" t="str"/>
      <x:c r="T395" s="14" t="str"/>
      <x:c r="U395" s="9" t="str">
        <x:f>IF(AND(Q395="AGREED",P395="LABEL_ONLY",OR(O395="PASS",O395="FAIL"),R395&lt;&gt;"",S395&lt;&gt;"",T395&lt;&gt;""),O395,G395)</x:f>
        <x:v>PASS</x:v>
      </x:c>
      <x:c r="V395" s="9" t="str">
        <x:f>IF(Q395&lt;&gt;"AGREED","",IF(P395="LABEL_ONLY",IF(AND(Q395="AGREED",P395="LABEL_ONLY",OR(O395="PASS",O395="FAIL"),R395&lt;&gt;"",S395&lt;&gt;"",T395&lt;&gt;""),"LABEL_APPLIED","INCOMPLETE_DECISION"),"RERUN_REQUIRED"))</x:f>
      </x:c>
    </x:row>
    <x:row r="396" ht="30" customHeight="1">
      <x:c r="A396" s="9" t="str">
        <x:v>I2-050-I-F01</x:v>
      </x:c>
      <x:c r="B396" s="9" t="str">
        <x:v>I2-050</x:v>
      </x:c>
      <x:c r="C396" s="9" t="str">
        <x:v>BATCH_14</x:v>
      </x:c>
      <x:c r="D396" s="9" t="str">
        <x:v>I2</x:v>
      </x:c>
      <x:c r="E396" s="9" t="n">
        <x:v>0</x:v>
      </x:c>
      <x:c r="F396" s="9" t="str">
        <x:v>I2.13.2.1</x:v>
      </x:c>
      <x:c r="G396" s="9" t="str">
        <x:v>FAIL</x:v>
      </x:c>
      <x:c r="H396" s="11" t="str">
        <x:v>Required readiness term crushingFailureClassFactor is missing.</x:v>
      </x:c>
      <x:c r="I396" s="10" t="str">
        <x:v>rdf/I2/I2-050/I2-050-I-F01.ttl</x:v>
      </x:c>
      <x:c r="J396" s="10" t="str">
        <x:v>6bc6eea3f938679c99c1eb03048b7f9ee751ef216426fc2a38b14de4f1c17fa9</x:v>
      </x:c>
      <x:c r="K396" s="13" t="str">
        <x:v>NOT_REVIEWED</x:v>
      </x:c>
      <x:c r="L396" s="13" t="str"/>
      <x:c r="M396" s="13" t="str"/>
      <x:c r="N396" s="13" t="str"/>
      <x:c r="O396" s="13" t="str"/>
      <x:c r="P396" s="13" t="str"/>
      <x:c r="Q396" s="13" t="str"/>
      <x:c r="R396" s="13" t="str"/>
      <x:c r="S396" s="13" t="str"/>
      <x:c r="T396" s="14" t="str"/>
      <x:c r="U396" s="9" t="str">
        <x:f>IF(AND(Q396="AGREED",P396="LABEL_ONLY",OR(O396="PASS",O396="FAIL"),R396&lt;&gt;"",S396&lt;&gt;"",T396&lt;&gt;""),O396,G396)</x:f>
        <x:v>FAIL</x:v>
      </x:c>
      <x:c r="V396" s="9" t="str">
        <x:f>IF(Q396&lt;&gt;"AGREED","",IF(P396="LABEL_ONLY",IF(AND(Q396="AGREED",P396="LABEL_ONLY",OR(O396="PASS",O396="FAIL"),R396&lt;&gt;"",S396&lt;&gt;"",T396&lt;&gt;""),"LABEL_APPLIED","INCOMPLETE_DECISION"),"RERUN_REQUIRED"))</x:f>
      </x:c>
    </x:row>
    <x:row r="397" ht="30" customHeight="1">
      <x:c r="A397" s="9" t="str">
        <x:v>I2-050-I-F02</x:v>
      </x:c>
      <x:c r="B397" s="9" t="str">
        <x:v>I2-050</x:v>
      </x:c>
      <x:c r="C397" s="9" t="str">
        <x:v>BATCH_14</x:v>
      </x:c>
      <x:c r="D397" s="9" t="str">
        <x:v>I2</x:v>
      </x:c>
      <x:c r="E397" s="9" t="n">
        <x:v>0</x:v>
      </x:c>
      <x:c r="F397" s="9" t="str">
        <x:v>I2.13.2.1</x:v>
      </x:c>
      <x:c r="G397" s="9" t="str">
        <x:v>FAIL</x:v>
      </x:c>
      <x:c r="H397" s="11" t="str">
        <x:v>Required readiness term flexuralFailureClassFactor is missing.</x:v>
      </x:c>
      <x:c r="I397" s="10" t="str">
        <x:v>rdf/I2/I2-050/I2-050-I-F02.ttl</x:v>
      </x:c>
      <x:c r="J397" s="10" t="str">
        <x:v>4bfda55aba7ce9720a123f4efc79e79f77d03886fecb46e219ab0babdb6a0c00</x:v>
      </x:c>
      <x:c r="K397" s="13" t="str">
        <x:v>NOT_REVIEWED</x:v>
      </x:c>
      <x:c r="L397" s="13" t="str"/>
      <x:c r="M397" s="13" t="str"/>
      <x:c r="N397" s="13" t="str"/>
      <x:c r="O397" s="13" t="str"/>
      <x:c r="P397" s="13" t="str"/>
      <x:c r="Q397" s="13" t="str"/>
      <x:c r="R397" s="13" t="str"/>
      <x:c r="S397" s="13" t="str"/>
      <x:c r="T397" s="14" t="str"/>
      <x:c r="U397" s="9" t="str">
        <x:f>IF(AND(Q397="AGREED",P397="LABEL_ONLY",OR(O397="PASS",O397="FAIL"),R397&lt;&gt;"",S397&lt;&gt;"",T397&lt;&gt;""),O397,G397)</x:f>
        <x:v>FAIL</x:v>
      </x:c>
      <x:c r="V397" s="9" t="str">
        <x:f>IF(Q397&lt;&gt;"AGREED","",IF(P397="LABEL_ONLY",IF(AND(Q397="AGREED",P397="LABEL_ONLY",OR(O397="PASS",O397="FAIL"),R397&lt;&gt;"",S397&lt;&gt;"",T397&lt;&gt;""),"LABEL_APPLIED","INCOMPLETE_DECISION"),"RERUN_REQUIRED"))</x:f>
      </x:c>
    </x:row>
    <x:row r="398" ht="30" customHeight="1">
      <x:c r="A398" s="9" t="str">
        <x:v>I2-050-I-F03</x:v>
      </x:c>
      <x:c r="B398" s="9" t="str">
        <x:v>I2-050</x:v>
      </x:c>
      <x:c r="C398" s="9" t="str">
        <x:v>BATCH_14</x:v>
      </x:c>
      <x:c r="D398" s="9" t="str">
        <x:v>I2</x:v>
      </x:c>
      <x:c r="E398" s="9" t="n">
        <x:v>0</x:v>
      </x:c>
      <x:c r="F398" s="9" t="str">
        <x:v>I2.13.2.1</x:v>
      </x:c>
      <x:c r="G398" s="9" t="str">
        <x:v>FAIL</x:v>
      </x:c>
      <x:c r="H398" s="11" t="str">
        <x:v>Required readiness term hullFormCoefficientKh is missing.</x:v>
      </x:c>
      <x:c r="I398" s="10" t="str">
        <x:v>rdf/I2/I2-050/I2-050-I-F03.ttl</x:v>
      </x:c>
      <x:c r="J398" s="10" t="str">
        <x:v>a9d7a7b9f20e6429622970769b537a9adf121f891421da4c45f608c57cd0ef92</x:v>
      </x:c>
      <x:c r="K398" s="13" t="str">
        <x:v>NOT_REVIEWED</x:v>
      </x:c>
      <x:c r="L398" s="13" t="str"/>
      <x:c r="M398" s="13" t="str"/>
      <x:c r="N398" s="13" t="str"/>
      <x:c r="O398" s="13" t="str"/>
      <x:c r="P398" s="13" t="str"/>
      <x:c r="Q398" s="13" t="str"/>
      <x:c r="R398" s="13" t="str"/>
      <x:c r="S398" s="13" t="str"/>
      <x:c r="T398" s="14" t="str"/>
      <x:c r="U398" s="9" t="str">
        <x:f>IF(AND(Q398="AGREED",P398="LABEL_ONLY",OR(O398="PASS",O398="FAIL"),R398&lt;&gt;"",S398&lt;&gt;"",T398&lt;&gt;""),O398,G398)</x:f>
        <x:v>FAIL</x:v>
      </x:c>
      <x:c r="V398" s="9" t="str">
        <x:f>IF(Q398&lt;&gt;"AGREED","",IF(P398="LABEL_ONLY",IF(AND(Q398="AGREED",P398="LABEL_ONLY",OR(O398="PASS",O398="FAIL"),R398&lt;&gt;"",S398&lt;&gt;"",T398&lt;&gt;""),"LABEL_APPLIED","INCOMPLETE_DECISION"),"RERUN_REQUIRED"))</x:f>
      </x:c>
    </x:row>
    <x:row r="399" ht="30" customHeight="1">
      <x:c r="A399" s="9" t="str">
        <x:v>I2-050-I-F04</x:v>
      </x:c>
      <x:c r="B399" s="9" t="str">
        <x:v>I2-050</x:v>
      </x:c>
      <x:c r="C399" s="9" t="str">
        <x:v>BATCH_14</x:v>
      </x:c>
      <x:c r="D399" s="9" t="str">
        <x:v>I2</x:v>
      </x:c>
      <x:c r="E399" s="9" t="n">
        <x:v>0</x:v>
      </x:c>
      <x:c r="F399" s="9" t="str">
        <x:v>I2.13.2.1</x:v>
      </x:c>
      <x:c r="G399" s="9" t="str">
        <x:v>FAIL</x:v>
      </x:c>
      <x:c r="H399" s="11" t="str">
        <x:v>Required readiness term iceStrengthCoefficientKI is missing.</x:v>
      </x:c>
      <x:c r="I399" s="10" t="str">
        <x:v>rdf/I2/I2-050/I2-050-I-F04.ttl</x:v>
      </x:c>
      <x:c r="J399" s="10" t="str">
        <x:v>fccc47d16c2acf7b33895e6ba6cc3cedd183672fc7908265295a3e609b706349</x:v>
      </x:c>
      <x:c r="K399" s="13" t="str">
        <x:v>NOT_REVIEWED</x:v>
      </x:c>
      <x:c r="L399" s="13" t="str"/>
      <x:c r="M399" s="13" t="str"/>
      <x:c r="N399" s="13" t="str"/>
      <x:c r="O399" s="13" t="str"/>
      <x:c r="P399" s="13" t="str"/>
      <x:c r="Q399" s="13" t="str"/>
      <x:c r="R399" s="13" t="str"/>
      <x:c r="S399" s="13" t="str"/>
      <x:c r="T399" s="14" t="str"/>
      <x:c r="U399" s="9" t="str">
        <x:f>IF(AND(Q399="AGREED",P399="LABEL_ONLY",OR(O399="PASS",O399="FAIL"),R399&lt;&gt;"",S399&lt;&gt;"",T399&lt;&gt;""),O399,G399)</x:f>
        <x:v>FAIL</x:v>
      </x:c>
      <x:c r="V399" s="9" t="str">
        <x:f>IF(Q399&lt;&gt;"AGREED","",IF(P399="LABEL_ONLY",IF(AND(Q399="AGREED",P399="LABEL_ONLY",OR(O399="PASS",O399="FAIL"),R399&lt;&gt;"",S399&lt;&gt;"",T399&lt;&gt;""),"LABEL_APPLIED","INCOMPLETE_DECISION"),"RERUN_REQUIRED"))</x:f>
      </x:c>
    </x:row>
    <x:row r="400" ht="30" customHeight="1">
      <x:c r="A400" s="9" t="str">
        <x:v>I2-050-I-F05</x:v>
      </x:c>
      <x:c r="B400" s="9" t="str">
        <x:v>I2-050</x:v>
      </x:c>
      <x:c r="C400" s="9" t="str">
        <x:v>BATCH_14</x:v>
      </x:c>
      <x:c r="D400" s="9" t="str">
        <x:v>I2</x:v>
      </x:c>
      <x:c r="E400" s="9" t="n">
        <x:v>0</x:v>
      </x:c>
      <x:c r="F400" s="9" t="str">
        <x:v>I2.13.2.1</x:v>
      </x:c>
      <x:c r="G400" s="9" t="str">
        <x:v>FAIL</x:v>
      </x:c>
      <x:c r="H400" s="11" t="str">
        <x:v>Required readiness term longitudinalStrengthClassFactor is missing.</x:v>
      </x:c>
      <x:c r="I400" s="10" t="str">
        <x:v>rdf/I2/I2-050/I2-050-I-F05.ttl</x:v>
      </x:c>
      <x:c r="J400" s="10" t="str">
        <x:v>ed804e7810c2580c02e555b040edcbf65ec1fd74b398ce0662c217a7da2125dc</x:v>
      </x:c>
      <x:c r="K400" s="13" t="str">
        <x:v>NOT_REVIEWED</x:v>
      </x:c>
      <x:c r="L400" s="13" t="str"/>
      <x:c r="M400" s="13" t="str"/>
      <x:c r="N400" s="13" t="str"/>
      <x:c r="O400" s="13" t="str"/>
      <x:c r="P400" s="13" t="str"/>
      <x:c r="Q400" s="13" t="str"/>
      <x:c r="R400" s="13" t="str"/>
      <x:c r="S400" s="13" t="str"/>
      <x:c r="T400" s="14" t="str"/>
      <x:c r="U400" s="9" t="str">
        <x:f>IF(AND(Q400="AGREED",P400="LABEL_ONLY",OR(O400="PASS",O400="FAIL"),R400&lt;&gt;"",S400&lt;&gt;"",T400&lt;&gt;""),O400,G400)</x:f>
        <x:v>FAIL</x:v>
      </x:c>
      <x:c r="V400" s="9" t="str">
        <x:f>IF(Q400&lt;&gt;"AGREED","",IF(P400="LABEL_ONLY",IF(AND(Q400="AGREED",P400="LABEL_ONLY",OR(O400="PASS",O400="FAIL"),R400&lt;&gt;"",S400&lt;&gt;"",T400&lt;&gt;""),"LABEL_APPLIED","INCOMPLETE_DECISION"),"RERUN_REQUIRED"))</x:f>
      </x:c>
    </x:row>
    <x:row r="401" ht="30" customHeight="1">
      <x:c r="A401" s="9" t="str">
        <x:v>I2-050-I-F06</x:v>
      </x:c>
      <x:c r="B401" s="9" t="str">
        <x:v>I2-050</x:v>
      </x:c>
      <x:c r="C401" s="9" t="str">
        <x:v>BATCH_14</x:v>
      </x:c>
      <x:c r="D401" s="9" t="str">
        <x:v>I2</x:v>
      </x:c>
      <x:c r="E401" s="9" t="n">
        <x:v>0</x:v>
      </x:c>
      <x:c r="F401" s="9" t="str">
        <x:v>I2.13.2.1</x:v>
      </x:c>
      <x:c r="G401" s="9" t="str">
        <x:v>FAIL</x:v>
      </x:c>
      <x:c r="H401" s="11" t="str">
        <x:v>Required readiness term stemAngle is missing.</x:v>
      </x:c>
      <x:c r="I401" s="10" t="str">
        <x:v>rdf/I2/I2-050/I2-050-I-F06.ttl</x:v>
      </x:c>
      <x:c r="J401" s="10" t="str">
        <x:v>031ec060b1c9c013ce0c46f912573450b6a0084193504358f0d50ba7b7530f09</x:v>
      </x:c>
      <x:c r="K401" s="13" t="str">
        <x:v>NOT_REVIEWED</x:v>
      </x:c>
      <x:c r="L401" s="13" t="str"/>
      <x:c r="M401" s="13" t="str"/>
      <x:c r="N401" s="13" t="str"/>
      <x:c r="O401" s="13" t="str"/>
      <x:c r="P401" s="13" t="str"/>
      <x:c r="Q401" s="13" t="str"/>
      <x:c r="R401" s="13" t="str"/>
      <x:c r="S401" s="13" t="str"/>
      <x:c r="T401" s="14" t="str"/>
      <x:c r="U401" s="9" t="str">
        <x:f>IF(AND(Q401="AGREED",P401="LABEL_ONLY",OR(O401="PASS",O401="FAIL"),R401&lt;&gt;"",S401&lt;&gt;"",T401&lt;&gt;""),O401,G401)</x:f>
        <x:v>FAIL</x:v>
      </x:c>
      <x:c r="V401" s="9" t="str">
        <x:f>IF(Q401&lt;&gt;"AGREED","",IF(P401="LABEL_ONLY",IF(AND(Q401="AGREED",P401="LABEL_ONLY",OR(O401="PASS",O401="FAIL"),R401&lt;&gt;"",S401&lt;&gt;"",T401&lt;&gt;""),"LABEL_APPLIED","INCOMPLETE_DECISION"),"RERUN_REQUIRED"))</x:f>
      </x:c>
    </x:row>
    <x:row r="402" ht="30" customHeight="1">
      <x:c r="A402" s="9" t="str">
        <x:v>I2-050-I-F07</x:v>
      </x:c>
      <x:c r="B402" s="9" t="str">
        <x:v>I2-050</x:v>
      </x:c>
      <x:c r="C402" s="9" t="str">
        <x:v>BATCH_14</x:v>
      </x:c>
      <x:c r="D402" s="9" t="str">
        <x:v>I2</x:v>
      </x:c>
      <x:c r="E402" s="9" t="n">
        <x:v>0</x:v>
      </x:c>
      <x:c r="F402" s="9" t="str">
        <x:v>I2.13.2.1</x:v>
      </x:c>
      <x:c r="G402" s="9" t="str">
        <x:v>FAIL</x:v>
      </x:c>
      <x:c r="H402" s="11" t="str">
        <x:v>Required readiness term upperIceWaterlineDraughtDUI is missing.</x:v>
      </x:c>
      <x:c r="I402" s="10" t="str">
        <x:v>rdf/I2/I2-050/I2-050-I-F07.ttl</x:v>
      </x:c>
      <x:c r="J402" s="10" t="str">
        <x:v>7f187eddda23f52d16aa559cc34138427a53469d600208beee699c3f85d10836</x:v>
      </x:c>
      <x:c r="K402" s="13" t="str">
        <x:v>NOT_REVIEWED</x:v>
      </x:c>
      <x:c r="L402" s="13" t="str"/>
      <x:c r="M402" s="13" t="str"/>
      <x:c r="N402" s="13" t="str"/>
      <x:c r="O402" s="13" t="str"/>
      <x:c r="P402" s="13" t="str"/>
      <x:c r="Q402" s="13" t="str"/>
      <x:c r="R402" s="13" t="str"/>
      <x:c r="S402" s="13" t="str"/>
      <x:c r="T402" s="14" t="str"/>
      <x:c r="U402" s="9" t="str">
        <x:f>IF(AND(Q402="AGREED",P402="LABEL_ONLY",OR(O402="PASS",O402="FAIL"),R402&lt;&gt;"",S402&lt;&gt;"",T402&lt;&gt;""),O402,G402)</x:f>
        <x:v>FAIL</x:v>
      </x:c>
      <x:c r="V402" s="9" t="str">
        <x:f>IF(Q402&lt;&gt;"AGREED","",IF(P402="LABEL_ONLY",IF(AND(Q402="AGREED",P402="LABEL_ONLY",OR(O402="PASS",O402="FAIL"),R402&lt;&gt;"",S402&lt;&gt;"",T402&lt;&gt;""),"LABEL_APPLIED","INCOMPLETE_DECISION"),"RERUN_REQUIRED"))</x:f>
      </x:c>
    </x:row>
    <x:row r="403" ht="30" customHeight="1">
      <x:c r="A403" s="9" t="str">
        <x:v>I2-050-I-F08</x:v>
      </x:c>
      <x:c r="B403" s="9" t="str">
        <x:v>I2-050</x:v>
      </x:c>
      <x:c r="C403" s="9" t="str">
        <x:v>BATCH_14</x:v>
      </x:c>
      <x:c r="D403" s="9" t="str">
        <x:v>I2</x:v>
      </x:c>
      <x:c r="E403" s="9" t="n">
        <x:v>0</x:v>
      </x:c>
      <x:c r="F403" s="9" t="str">
        <x:v>I2.13.2.1</x:v>
      </x:c>
      <x:c r="G403" s="9" t="str">
        <x:v>FAIL</x:v>
      </x:c>
      <x:c r="H403" s="11" t="str">
        <x:v>Required readiness term designVerticalIceForceAtBow is missing.</x:v>
      </x:c>
      <x:c r="I403" s="10" t="str">
        <x:v>rdf/I2/I2-050/I2-050-I-F08.ttl</x:v>
      </x:c>
      <x:c r="J403" s="10" t="str">
        <x:v>f5125b2ec2b5a066c6cb2b2be6b0276c451c557d60af025919dfe8e7dc4c7dcf</x:v>
      </x:c>
      <x:c r="K403" s="13" t="str">
        <x:v>NOT_REVIEWED</x:v>
      </x:c>
      <x:c r="L403" s="13" t="str"/>
      <x:c r="M403" s="13" t="str"/>
      <x:c r="N403" s="13" t="str"/>
      <x:c r="O403" s="13" t="str"/>
      <x:c r="P403" s="13" t="str"/>
      <x:c r="Q403" s="13" t="str"/>
      <x:c r="R403" s="13" t="str"/>
      <x:c r="S403" s="13" t="str"/>
      <x:c r="T403" s="14" t="str"/>
      <x:c r="U403" s="9" t="str">
        <x:f>IF(AND(Q403="AGREED",P403="LABEL_ONLY",OR(O403="PASS",O403="FAIL"),R403&lt;&gt;"",S403&lt;&gt;"",T403&lt;&gt;""),O403,G403)</x:f>
        <x:v>FAIL</x:v>
      </x:c>
      <x:c r="V403" s="9" t="str">
        <x:f>IF(Q403&lt;&gt;"AGREED","",IF(P403="LABEL_ONLY",IF(AND(Q403="AGREED",P403="LABEL_ONLY",OR(O403="PASS",O403="FAIL"),R403&lt;&gt;"",S403&lt;&gt;"",T403&lt;&gt;""),"LABEL_APPLIED","INCOMPLETE_DECISION"),"RERUN_REQUIRED"))</x:f>
      </x:c>
    </x:row>
    <x:row r="404" ht="30" customHeight="1">
      <x:c r="A404" s="9" t="str">
        <x:v>I2-050-I-F09</x:v>
      </x:c>
      <x:c r="B404" s="9" t="str">
        <x:v>I2-050</x:v>
      </x:c>
      <x:c r="C404" s="9" t="str">
        <x:v>BATCH_14</x:v>
      </x:c>
      <x:c r="D404" s="9" t="str">
        <x:v>I2</x:v>
      </x:c>
      <x:c r="E404" s="9" t="n">
        <x:v>0</x:v>
      </x:c>
      <x:c r="F404" s="9" t="str">
        <x:v>I2.13.2.1</x:v>
      </x:c>
      <x:c r="G404" s="9" t="str">
        <x:v>FAIL</x:v>
      </x:c>
      <x:c r="H404" s="11" t="str">
        <x:v>Required readiness term designVerticalIceForceAtBowCandidateOne is missing.</x:v>
      </x:c>
      <x:c r="I404" s="10" t="str">
        <x:v>rdf/I2/I2-050/I2-050-I-F09.ttl</x:v>
      </x:c>
      <x:c r="J404" s="10" t="str">
        <x:v>c5c5a8013ab1137f1d2f3fb3269079383486dd04ea81bba067d7bde048620129</x:v>
      </x:c>
      <x:c r="K404" s="13" t="str">
        <x:v>NOT_REVIEWED</x:v>
      </x:c>
      <x:c r="L404" s="13" t="str"/>
      <x:c r="M404" s="13" t="str"/>
      <x:c r="N404" s="13" t="str"/>
      <x:c r="O404" s="13" t="str"/>
      <x:c r="P404" s="13" t="str"/>
      <x:c r="Q404" s="13" t="str"/>
      <x:c r="R404" s="13" t="str"/>
      <x:c r="S404" s="13" t="str"/>
      <x:c r="T404" s="14" t="str"/>
      <x:c r="U404" s="9" t="str">
        <x:f>IF(AND(Q404="AGREED",P404="LABEL_ONLY",OR(O404="PASS",O404="FAIL"),R404&lt;&gt;"",S404&lt;&gt;"",T404&lt;&gt;""),O404,G404)</x:f>
        <x:v>FAIL</x:v>
      </x:c>
      <x:c r="V404" s="9" t="str">
        <x:f>IF(Q404&lt;&gt;"AGREED","",IF(P404="LABEL_ONLY",IF(AND(Q404="AGREED",P404="LABEL_ONLY",OR(O404="PASS",O404="FAIL"),R404&lt;&gt;"",S404&lt;&gt;"",T404&lt;&gt;""),"LABEL_APPLIED","INCOMPLETE_DECISION"),"RERUN_REQUIRED"))</x:f>
      </x:c>
    </x:row>
    <x:row r="405" ht="30" customHeight="1">
      <x:c r="A405" s="9" t="str">
        <x:v>I2-050-I-F10</x:v>
      </x:c>
      <x:c r="B405" s="9" t="str">
        <x:v>I2-050</x:v>
      </x:c>
      <x:c r="C405" s="9" t="str">
        <x:v>BATCH_14</x:v>
      </x:c>
      <x:c r="D405" s="9" t="str">
        <x:v>I2</x:v>
      </x:c>
      <x:c r="E405" s="9" t="n">
        <x:v>1</x:v>
      </x:c>
      <x:c r="F405" s="9" t="str">
        <x:v>I2.13.2.1</x:v>
      </x:c>
      <x:c r="G405" s="9" t="str">
        <x:v>FAIL</x:v>
      </x:c>
      <x:c r="H405" s="11" t="str">
        <x:v>Required readiness term designVerticalIceForceAtBowCandidateTwo is missing.</x:v>
      </x:c>
      <x:c r="I405" s="10" t="str">
        <x:v>rdf/I2/I2-050/I2-050-I-F10.ttl</x:v>
      </x:c>
      <x:c r="J405" s="10" t="str">
        <x:v>5f77dfa90a74ca55f0d8541023a0c082886a1a988a8860204467a999e3a05c56</x:v>
      </x:c>
      <x:c r="K405" s="13" t="str">
        <x:v>NOT_REVIEWED</x:v>
      </x:c>
      <x:c r="L405" s="13" t="str"/>
      <x:c r="M405" s="13" t="str"/>
      <x:c r="N405" s="13" t="str"/>
      <x:c r="O405" s="13" t="str"/>
      <x:c r="P405" s="13" t="str"/>
      <x:c r="Q405" s="13" t="str"/>
      <x:c r="R405" s="13" t="str"/>
      <x:c r="S405" s="13" t="str"/>
      <x:c r="T405" s="14" t="str"/>
      <x:c r="U405" s="9" t="str">
        <x:f>IF(AND(Q405="AGREED",P405="LABEL_ONLY",OR(O405="PASS",O405="FAIL"),R405&lt;&gt;"",S405&lt;&gt;"",T405&lt;&gt;""),O405,G405)</x:f>
        <x:v>FAIL</x:v>
      </x:c>
      <x:c r="V405" s="9" t="str">
        <x:f>IF(Q405&lt;&gt;"AGREED","",IF(P405="LABEL_ONLY",IF(AND(Q405="AGREED",P405="LABEL_ONLY",OR(O405="PASS",O405="FAIL"),R405&lt;&gt;"",S405&lt;&gt;"",T405&lt;&gt;""),"LABEL_APPLIED","INCOMPLETE_DECISION"),"RERUN_REQUIRED"))</x:f>
      </x:c>
    </x:row>
    <x:row r="406" ht="30" customHeight="1">
      <x:c r="A406" s="9" t="str">
        <x:v>I2-050-I-F11</x:v>
      </x:c>
      <x:c r="B406" s="9" t="str">
        <x:v>I2-050</x:v>
      </x:c>
      <x:c r="C406" s="9" t="str">
        <x:v>BATCH_14</x:v>
      </x:c>
      <x:c r="D406" s="9" t="str">
        <x:v>I2</x:v>
      </x:c>
      <x:c r="E406" s="9" t="n">
        <x:v>0</x:v>
      </x:c>
      <x:c r="F406" s="9" t="str">
        <x:v>I2.13.2.1</x:v>
      </x:c>
      <x:c r="G406" s="9" t="str">
        <x:v>FAIL</x:v>
      </x:c>
      <x:c r="H406" s="11" t="str">
        <x:v>designVerticalIceForceAtBow is attached to a calculation node instead of its frozen ship owner.</x:v>
      </x:c>
      <x:c r="I406" s="10" t="str">
        <x:v>rdf/I2/I2-050/I2-050-I-F11.ttl</x:v>
      </x:c>
      <x:c r="J406" s="10" t="str">
        <x:v>bcf1b5209f983274ca84120c757cd3c8c5a3c71302e49f6e62d29715107a7c9f</x:v>
      </x:c>
      <x:c r="K406" s="13" t="str">
        <x:v>NOT_REVIEWED</x:v>
      </x:c>
      <x:c r="L406" s="13" t="str"/>
      <x:c r="M406" s="13" t="str"/>
      <x:c r="N406" s="13" t="str"/>
      <x:c r="O406" s="13" t="str"/>
      <x:c r="P406" s="13" t="str"/>
      <x:c r="Q406" s="13" t="str"/>
      <x:c r="R406" s="13" t="str"/>
      <x:c r="S406" s="13" t="str"/>
      <x:c r="T406" s="14" t="str"/>
      <x:c r="U406" s="9" t="str">
        <x:f>IF(AND(Q406="AGREED",P406="LABEL_ONLY",OR(O406="PASS",O406="FAIL"),R406&lt;&gt;"",S406&lt;&gt;"",T406&lt;&gt;""),O406,G406)</x:f>
        <x:v>FAIL</x:v>
      </x:c>
      <x:c r="V406" s="9" t="str">
        <x:f>IF(Q406&lt;&gt;"AGREED","",IF(P406="LABEL_ONLY",IF(AND(Q406="AGREED",P406="LABEL_ONLY",OR(O406="PASS",O406="FAIL"),R406&lt;&gt;"",S406&lt;&gt;"",T406&lt;&gt;""),"LABEL_APPLIED","INCOMPLETE_DECISION"),"RERUN_REQUIRED"))</x:f>
      </x:c>
    </x:row>
    <x:row r="407" ht="30" customHeight="1">
      <x:c r="A407" s="9" t="str">
        <x:v>I2-050-I-F12</x:v>
      </x:c>
      <x:c r="B407" s="9" t="str">
        <x:v>I2-050</x:v>
      </x:c>
      <x:c r="C407" s="9" t="str">
        <x:v>BATCH_14</x:v>
      </x:c>
      <x:c r="D407" s="9" t="str">
        <x:v>I2</x:v>
      </x:c>
      <x:c r="E407" s="9" t="n">
        <x:v>0</x:v>
      </x:c>
      <x:c r="F407" s="9" t="str">
        <x:v>I2.13.2.1</x:v>
      </x:c>
      <x:c r="G407" s="9" t="str">
        <x:v>FAIL</x:v>
      </x:c>
      <x:c r="H407" s="11" t="str">
        <x:v>stemAngle uses the wrong QUDT unit.</x:v>
      </x:c>
      <x:c r="I407" s="10" t="str">
        <x:v>rdf/I2/I2-050/I2-050-I-F12.ttl</x:v>
      </x:c>
      <x:c r="J407" s="10" t="str">
        <x:v>69e076b56f6551724fe463d62d45702663e16978c671bd6bc04c22e6f3b82cd6</x:v>
      </x:c>
      <x:c r="K407" s="13" t="str">
        <x:v>NOT_REVIEWED</x:v>
      </x:c>
      <x:c r="L407" s="13" t="str"/>
      <x:c r="M407" s="13" t="str"/>
      <x:c r="N407" s="13" t="str"/>
      <x:c r="O407" s="13" t="str"/>
      <x:c r="P407" s="13" t="str"/>
      <x:c r="Q407" s="13" t="str"/>
      <x:c r="R407" s="13" t="str"/>
      <x:c r="S407" s="13" t="str"/>
      <x:c r="T407" s="14" t="str"/>
      <x:c r="U407" s="9" t="str">
        <x:f>IF(AND(Q407="AGREED",P407="LABEL_ONLY",OR(O407="PASS",O407="FAIL"),R407&lt;&gt;"",S407&lt;&gt;"",T407&lt;&gt;""),O407,G407)</x:f>
        <x:v>FAIL</x:v>
      </x:c>
      <x:c r="V407" s="9" t="str">
        <x:f>IF(Q407&lt;&gt;"AGREED","",IF(P407="LABEL_ONLY",IF(AND(Q407="AGREED",P407="LABEL_ONLY",OR(O407="PASS",O407="FAIL"),R407&lt;&gt;"",S407&lt;&gt;"",T407&lt;&gt;""),"LABEL_APPLIED","INCOMPLETE_DECISION"),"RERUN_REQUIRED"))</x:f>
      </x:c>
    </x:row>
    <x:row r="408" ht="30" customHeight="1">
      <x:c r="A408" s="9" t="str">
        <x:v>I2-050-I-P01</x:v>
      </x:c>
      <x:c r="B408" s="9" t="str">
        <x:v>I2-050</x:v>
      </x:c>
      <x:c r="C408" s="9" t="str">
        <x:v>BATCH_14</x:v>
      </x:c>
      <x:c r="D408" s="9" t="str">
        <x:v>I2</x:v>
      </x:c>
      <x:c r="E408" s="9" t="n">
        <x:v>1</x:v>
      </x:c>
      <x:c r="F408" s="9" t="str">
        <x:v>I2.13.2.1</x:v>
      </x:c>
      <x:c r="G408" s="9" t="str">
        <x:v>PASS</x:v>
      </x:c>
      <x:c r="H408" s="11" t="str">
        <x:v>Complete frozen R13 readiness interface for both F_IB candidates and selected design force.</x:v>
      </x:c>
      <x:c r="I408" s="10" t="str">
        <x:v>rdf/I2/I2-050/I2-050-I-P01.ttl</x:v>
      </x:c>
      <x:c r="J408" s="10" t="str">
        <x:v>3a504db6104df93136e2a89a5316ac4e7d6b0e6c24a0a9d61257d7eab96d3943</x:v>
      </x:c>
      <x:c r="K408" s="13" t="str">
        <x:v>NOT_REVIEWED</x:v>
      </x:c>
      <x:c r="L408" s="13" t="str"/>
      <x:c r="M408" s="13" t="str"/>
      <x:c r="N408" s="13" t="str"/>
      <x:c r="O408" s="13" t="str"/>
      <x:c r="P408" s="13" t="str"/>
      <x:c r="Q408" s="13" t="str"/>
      <x:c r="R408" s="13" t="str"/>
      <x:c r="S408" s="13" t="str"/>
      <x:c r="T408" s="14" t="str"/>
      <x:c r="U408" s="9" t="str">
        <x:f>IF(AND(Q408="AGREED",P408="LABEL_ONLY",OR(O408="PASS",O408="FAIL"),R408&lt;&gt;"",S408&lt;&gt;"",T408&lt;&gt;""),O408,G408)</x:f>
        <x:v>PASS</x:v>
      </x:c>
      <x:c r="V408" s="9" t="str">
        <x:f>IF(Q408&lt;&gt;"AGREED","",IF(P408="LABEL_ONLY",IF(AND(Q408="AGREED",P408="LABEL_ONLY",OR(O408="PASS",O408="FAIL"),R408&lt;&gt;"",S408&lt;&gt;"",T408&lt;&gt;""),"LABEL_APPLIED","INCOMPLETE_DECISION"),"RERUN_REQUIRED"))</x:f>
      </x:c>
    </x:row>
    <x:row r="409" ht="30" customHeight="1">
      <x:c r="A409" s="9" t="str">
        <x:v>I2-050-I-P02</x:v>
      </x:c>
      <x:c r="B409" s="9" t="str">
        <x:v>I2-050</x:v>
      </x:c>
      <x:c r="C409" s="9" t="str">
        <x:v>BATCH_14</x:v>
      </x:c>
      <x:c r="D409" s="9" t="str">
        <x:v>I2</x:v>
      </x:c>
      <x:c r="E409" s="9" t="n">
        <x:v>0</x:v>
      </x:c>
      <x:c r="F409" s="9" t="str">
        <x:v>I2.13.2.1</x:v>
      </x:c>
      <x:c r="G409" s="9" t="str">
        <x:v>PASS</x:v>
      </x:c>
      <x:c r="H409" s="11" t="str">
        <x:v>R13 classifies I2-050 as COMPLEX_READINESS with formulaExecutionRequired=false; deliberately formula-inconsistent result values still provide the complete reviewable interface.</x:v>
      </x:c>
      <x:c r="I409" s="10" t="str">
        <x:v>rdf/I2/I2-050/I2-050-I-P02.ttl</x:v>
      </x:c>
      <x:c r="J409" s="10" t="str">
        <x:v>b47ead4862c67f2438a41b3d29f30d2633f228b74ed6a2f94397bacad7ecdec6</x:v>
      </x:c>
      <x:c r="K409" s="13" t="str">
        <x:v>NOT_REVIEWED</x:v>
      </x:c>
      <x:c r="L409" s="13" t="str"/>
      <x:c r="M409" s="13" t="str"/>
      <x:c r="N409" s="13" t="str"/>
      <x:c r="O409" s="13" t="str"/>
      <x:c r="P409" s="13" t="str"/>
      <x:c r="Q409" s="13" t="str"/>
      <x:c r="R409" s="13" t="str"/>
      <x:c r="S409" s="13" t="str"/>
      <x:c r="T409" s="14" t="str"/>
      <x:c r="U409" s="9" t="str">
        <x:f>IF(AND(Q409="AGREED",P409="LABEL_ONLY",OR(O409="PASS",O409="FAIL"),R409&lt;&gt;"",S409&lt;&gt;"",T409&lt;&gt;""),O409,G409)</x:f>
        <x:v>PASS</x:v>
      </x:c>
      <x:c r="V409" s="9" t="str">
        <x:f>IF(Q409&lt;&gt;"AGREED","",IF(P409="LABEL_ONLY",IF(AND(Q409="AGREED",P409="LABEL_ONLY",OR(O409="PASS",O409="FAIL"),R409&lt;&gt;"",S409&lt;&gt;"",T409&lt;&gt;""),"LABEL_APPLIED","INCOMPLETE_DECISION"),"RERUN_REQUIRED"))</x:f>
      </x:c>
    </x:row>
    <x:row r="410" ht="30" customHeight="1">
      <x:c r="A410" s="9" t="str">
        <x:v>I2-051-I-F01</x:v>
      </x:c>
      <x:c r="B410" s="9" t="str">
        <x:v>I2-051</x:v>
      </x:c>
      <x:c r="C410" s="9" t="str">
        <x:v>BATCH_18</x:v>
      </x:c>
      <x:c r="D410" s="9" t="str">
        <x:v>I2</x:v>
      </x:c>
      <x:c r="E410" s="9" t="n">
        <x:v>0</x:v>
      </x:c>
      <x:c r="F410" s="9" t="str">
        <x:v>I2.13.3.1</x:v>
      </x:c>
      <x:c r="G410" s="9" t="str">
        <x:v>FAIL</x:v>
      </x:c>
      <x:c r="H410" s="11" t="str">
        <x:v>Interpolated positive-shear distribution factor is numerically wrong.</x:v>
      </x:c>
      <x:c r="I410" s="10" t="str">
        <x:v>rdf/I2/I2-051/I2-051-I-F01.ttl</x:v>
      </x:c>
      <x:c r="J410" s="10" t="str">
        <x:v>5634ae7e67f4a3d0724306bcec0bf26f4c443359ce160a9cbb6f8d932522fb5d</x:v>
      </x:c>
      <x:c r="K410" s="13" t="str">
        <x:v>NOT_REVIEWED</x:v>
      </x:c>
      <x:c r="L410" s="13" t="str"/>
      <x:c r="M410" s="13" t="str"/>
      <x:c r="N410" s="13" t="str"/>
      <x:c r="O410" s="13" t="str"/>
      <x:c r="P410" s="13" t="str"/>
      <x:c r="Q410" s="13" t="str"/>
      <x:c r="R410" s="13" t="str"/>
      <x:c r="S410" s="13" t="str"/>
      <x:c r="T410" s="14" t="str"/>
      <x:c r="U410" s="9" t="str">
        <x:f>IF(AND(Q410="AGREED",P410="LABEL_ONLY",OR(O410="PASS",O410="FAIL"),R410&lt;&gt;"",S410&lt;&gt;"",T410&lt;&gt;""),O410,G410)</x:f>
        <x:v>FAIL</x:v>
      </x:c>
      <x:c r="V410" s="9" t="str">
        <x:f>IF(Q410&lt;&gt;"AGREED","",IF(P410="LABEL_ONLY",IF(AND(Q410="AGREED",P410="LABEL_ONLY",OR(O410="PASS",O410="FAIL"),R410&lt;&gt;"",S410&lt;&gt;"",T410&lt;&gt;""),"LABEL_APPLIED","INCOMPLETE_DECISION"),"RERUN_REQUIRED"))</x:f>
      </x:c>
    </x:row>
    <x:row r="411" ht="30" customHeight="1">
      <x:c r="A411" s="9" t="str">
        <x:v>I2-051-I-F02</x:v>
      </x:c>
      <x:c r="B411" s="9" t="str">
        <x:v>I2-051</x:v>
      </x:c>
      <x:c r="C411" s="9" t="str">
        <x:v>BATCH_18</x:v>
      </x:c>
      <x:c r="D411" s="9" t="str">
        <x:v>I2</x:v>
      </x:c>
      <x:c r="E411" s="9" t="n">
        <x:v>0</x:v>
      </x:c>
      <x:c r="F411" s="9" t="str">
        <x:v>I2.13.3.1</x:v>
      </x:c>
      <x:c r="G411" s="9" t="str">
        <x:v>FAIL</x:v>
      </x:c>
      <x:c r="H411" s="11" t="str">
        <x:v>Vertical ice shear force does not equal Cf*FIB after MN-to-kN unit conversion.</x:v>
      </x:c>
      <x:c r="I411" s="10" t="str">
        <x:v>rdf/I2/I2-051/I2-051-I-F02.ttl</x:v>
      </x:c>
      <x:c r="J411" s="10" t="str">
        <x:v>65067dfecb66cad78624763e9f684806503e2bdf56e8500c689ddc7f4a0415e4</x:v>
      </x:c>
      <x:c r="K411" s="13" t="str">
        <x:v>NOT_REVIEWED</x:v>
      </x:c>
      <x:c r="L411" s="13" t="str"/>
      <x:c r="M411" s="13" t="str"/>
      <x:c r="N411" s="13" t="str"/>
      <x:c r="O411" s="13" t="str"/>
      <x:c r="P411" s="13" t="str"/>
      <x:c r="Q411" s="13" t="str"/>
      <x:c r="R411" s="13" t="str"/>
      <x:c r="S411" s="13" t="str"/>
      <x:c r="T411" s="14" t="str"/>
      <x:c r="U411" s="9" t="str">
        <x:f>IF(AND(Q411="AGREED",P411="LABEL_ONLY",OR(O411="PASS",O411="FAIL"),R411&lt;&gt;"",S411&lt;&gt;"",T411&lt;&gt;""),O411,G411)</x:f>
        <x:v>FAIL</x:v>
      </x:c>
      <x:c r="V411" s="9" t="str">
        <x:f>IF(Q411&lt;&gt;"AGREED","",IF(P411="LABEL_ONLY",IF(AND(Q411="AGREED",P411="LABEL_ONLY",OR(O411="PASS",O411="FAIL"),R411&lt;&gt;"",S411&lt;&gt;"",T411&lt;&gt;""),"LABEL_APPLIED","INCOMPLETE_DECISION"),"RERUN_REQUIRED"))</x:f>
      </x:c>
    </x:row>
    <x:row r="412" ht="30" customHeight="1">
      <x:c r="A412" s="9" t="str">
        <x:v>I2-051-I-F03</x:v>
      </x:c>
      <x:c r="B412" s="9" t="str">
        <x:v>I2-051</x:v>
      </x:c>
      <x:c r="C412" s="9" t="str">
        <x:v>BATCH_18</x:v>
      </x:c>
      <x:c r="D412" s="9" t="str">
        <x:v>I2</x:v>
      </x:c>
      <x:c r="E412" s="9" t="n">
        <x:v>0</x:v>
      </x:c>
      <x:c r="F412" s="9" t="str">
        <x:v>I2.13.3.1</x:v>
      </x:c>
      <x:c r="G412" s="9" t="str">
        <x:v>FAIL</x:v>
      </x:c>
      <x:c r="H412" s="11" t="str">
        <x:v>Frozen positive-shear selector shearForceDirection is missing.</x:v>
      </x:c>
      <x:c r="I412" s="10" t="str">
        <x:v>rdf/I2/I2-051/I2-051-I-F03.ttl</x:v>
      </x:c>
      <x:c r="J412" s="10" t="str">
        <x:v>da4dd18d540f26566ebdd9b04a6c2786d36d1b944f5a0bd540f72e80d9df8e08</x:v>
      </x:c>
      <x:c r="K412" s="13" t="str">
        <x:v>NOT_REVIEWED</x:v>
      </x:c>
      <x:c r="L412" s="13" t="str"/>
      <x:c r="M412" s="13" t="str"/>
      <x:c r="N412" s="13" t="str"/>
      <x:c r="O412" s="13" t="str"/>
      <x:c r="P412" s="13" t="str"/>
      <x:c r="Q412" s="13" t="str"/>
      <x:c r="R412" s="13" t="str"/>
      <x:c r="S412" s="13" t="str"/>
      <x:c r="T412" s="14" t="str"/>
      <x:c r="U412" s="9" t="str">
        <x:f>IF(AND(Q412="AGREED",P412="LABEL_ONLY",OR(O412="PASS",O412="FAIL"),R412&lt;&gt;"",S412&lt;&gt;"",T412&lt;&gt;""),O412,G412)</x:f>
        <x:v>FAIL</x:v>
      </x:c>
      <x:c r="V412" s="9" t="str">
        <x:f>IF(Q412&lt;&gt;"AGREED","",IF(P412="LABEL_ONLY",IF(AND(Q412="AGREED",P412="LABEL_ONLY",OR(O412="PASS",O412="FAIL"),R412&lt;&gt;"",S412&lt;&gt;"",T412&lt;&gt;""),"LABEL_APPLIED","INCOMPLETE_DECISION"),"RERUN_REQUIRED"))</x:f>
      </x:c>
    </x:row>
    <x:row r="413" ht="30" customHeight="1">
      <x:c r="A413" s="9" t="str">
        <x:v>I2-051-I-F04</x:v>
      </x:c>
      <x:c r="B413" s="9" t="str">
        <x:v>I2-051</x:v>
      </x:c>
      <x:c r="C413" s="9" t="str">
        <x:v>BATCH_18</x:v>
      </x:c>
      <x:c r="D413" s="9" t="str">
        <x:v>I2</x:v>
      </x:c>
      <x:c r="E413" s="9" t="n">
        <x:v>0</x:v>
      </x:c>
      <x:c r="F413" s="9" t="str">
        <x:v>I2.13.3.1</x:v>
      </x:c>
      <x:c r="G413" s="9" t="str">
        <x:v>FAIL</x:v>
      </x:c>
      <x:c r="H413" s="11" t="str">
        <x:v>Hull-girder longitudinal position is missing from the calculation case.</x:v>
      </x:c>
      <x:c r="I413" s="10" t="str">
        <x:v>rdf/I2/I2-051/I2-051-I-F04.ttl</x:v>
      </x:c>
      <x:c r="J413" s="10" t="str">
        <x:v>57a6373d48b1812153d86af4fab9dd9d09d71d9793c0fda772ec6b3e8bb54a4a</x:v>
      </x:c>
      <x:c r="K413" s="13" t="str">
        <x:v>NOT_REVIEWED</x:v>
      </x:c>
      <x:c r="L413" s="13" t="str"/>
      <x:c r="M413" s="13" t="str"/>
      <x:c r="N413" s="13" t="str"/>
      <x:c r="O413" s="13" t="str"/>
      <x:c r="P413" s="13" t="str"/>
      <x:c r="Q413" s="13" t="str"/>
      <x:c r="R413" s="13" t="str"/>
      <x:c r="S413" s="13" t="str"/>
      <x:c r="T413" s="14" t="str"/>
      <x:c r="U413" s="9" t="str">
        <x:f>IF(AND(Q413="AGREED",P413="LABEL_ONLY",OR(O413="PASS",O413="FAIL"),R413&lt;&gt;"",S413&lt;&gt;"",T413&lt;&gt;""),O413,G413)</x:f>
        <x:v>FAIL</x:v>
      </x:c>
      <x:c r="V413" s="9" t="str">
        <x:f>IF(Q413&lt;&gt;"AGREED","",IF(P413="LABEL_ONLY",IF(AND(Q413="AGREED",P413="LABEL_ONLY",OR(O413="PASS",O413="FAIL"),R413&lt;&gt;"",S413&lt;&gt;"",T413&lt;&gt;""),"LABEL_APPLIED","INCOMPLETE_DECISION"),"RERUN_REQUIRED"))</x:f>
      </x:c>
    </x:row>
    <x:row r="414" ht="30" customHeight="1">
      <x:c r="A414" s="9" t="str">
        <x:v>I2-051-I-F05</x:v>
      </x:c>
      <x:c r="B414" s="9" t="str">
        <x:v>I2-051</x:v>
      </x:c>
      <x:c r="C414" s="9" t="str">
        <x:v>BATCH_18</x:v>
      </x:c>
      <x:c r="D414" s="9" t="str">
        <x:v>I2</x:v>
      </x:c>
      <x:c r="E414" s="9" t="n">
        <x:v>0</x:v>
      </x:c>
      <x:c r="F414" s="9" t="str">
        <x:v>I2.13.3.1</x:v>
      </x:c>
      <x:c r="G414" s="9" t="str">
        <x:v>FAIL</x:v>
      </x:c>
      <x:c r="H414" s="11" t="str">
        <x:v>Global design vertical ice force at bow is missing.</x:v>
      </x:c>
      <x:c r="I414" s="10" t="str">
        <x:v>rdf/I2/I2-051/I2-051-I-F05.ttl</x:v>
      </x:c>
      <x:c r="J414" s="10" t="str">
        <x:v>67e14712f1f8cc88f400b56ee9e33e3c0dd37024c96ee961b3a10385e2f5c59b</x:v>
      </x:c>
      <x:c r="K414" s="13" t="str">
        <x:v>NOT_REVIEWED</x:v>
      </x:c>
      <x:c r="L414" s="13" t="str"/>
      <x:c r="M414" s="13" t="str"/>
      <x:c r="N414" s="13" t="str"/>
      <x:c r="O414" s="13" t="str"/>
      <x:c r="P414" s="13" t="str"/>
      <x:c r="Q414" s="13" t="str"/>
      <x:c r="R414" s="13" t="str"/>
      <x:c r="S414" s="13" t="str"/>
      <x:c r="T414" s="14" t="str"/>
      <x:c r="U414" s="9" t="str">
        <x:f>IF(AND(Q414="AGREED",P414="LABEL_ONLY",OR(O414="PASS",O414="FAIL"),R414&lt;&gt;"",S414&lt;&gt;"",T414&lt;&gt;""),O414,G414)</x:f>
        <x:v>FAIL</x:v>
      </x:c>
      <x:c r="V414" s="9" t="str">
        <x:f>IF(Q414&lt;&gt;"AGREED","",IF(P414="LABEL_ONLY",IF(AND(Q414="AGREED",P414="LABEL_ONLY",OR(O414="PASS",O414="FAIL"),R414&lt;&gt;"",S414&lt;&gt;"",T414&lt;&gt;""),"LABEL_APPLIED","INCOMPLETE_DECISION"),"RERUN_REQUIRED"))</x:f>
      </x:c>
    </x:row>
    <x:row r="415" ht="30" customHeight="1">
      <x:c r="A415" s="9" t="str">
        <x:v>I2-051-I-F06</x:v>
      </x:c>
      <x:c r="B415" s="9" t="str">
        <x:v>I2-051</x:v>
      </x:c>
      <x:c r="C415" s="9" t="str">
        <x:v>BATCH_18</x:v>
      </x:c>
      <x:c r="D415" s="9" t="str">
        <x:v>I2</x:v>
      </x:c>
      <x:c r="E415" s="9" t="n">
        <x:v>1</x:v>
      </x:c>
      <x:c r="F415" s="9" t="str">
        <x:v>I2.13.3.1</x:v>
      </x:c>
      <x:c r="G415" s="9" t="str">
        <x:v>FAIL</x:v>
      </x:c>
      <x:c r="H415" s="11" t="str">
        <x:v>Global upper-ice-waterline length is missing.</x:v>
      </x:c>
      <x:c r="I415" s="10" t="str">
        <x:v>rdf/I2/I2-051/I2-051-I-F06.ttl</x:v>
      </x:c>
      <x:c r="J415" s="10" t="str">
        <x:v>e12789a31864d76360619ec72b65823c3f1434f89ea0803947e5d344a80c2332</x:v>
      </x:c>
      <x:c r="K415" s="13" t="str">
        <x:v>NOT_REVIEWED</x:v>
      </x:c>
      <x:c r="L415" s="13" t="str"/>
      <x:c r="M415" s="13" t="str"/>
      <x:c r="N415" s="13" t="str"/>
      <x:c r="O415" s="13" t="str"/>
      <x:c r="P415" s="13" t="str"/>
      <x:c r="Q415" s="13" t="str"/>
      <x:c r="R415" s="13" t="str"/>
      <x:c r="S415" s="13" t="str"/>
      <x:c r="T415" s="14" t="str"/>
      <x:c r="U415" s="9" t="str">
        <x:f>IF(AND(Q415="AGREED",P415="LABEL_ONLY",OR(O415="PASS",O415="FAIL"),R415&lt;&gt;"",S415&lt;&gt;"",T415&lt;&gt;""),O415,G415)</x:f>
        <x:v>FAIL</x:v>
      </x:c>
      <x:c r="V415" s="9" t="str">
        <x:f>IF(Q415&lt;&gt;"AGREED","",IF(P415="LABEL_ONLY",IF(AND(Q415="AGREED",P415="LABEL_ONLY",OR(O415="PASS",O415="FAIL"),R415&lt;&gt;"",S415&lt;&gt;"",T415&lt;&gt;""),"LABEL_APPLIED","INCOMPLETE_DECISION"),"RERUN_REQUIRED"))</x:f>
      </x:c>
    </x:row>
    <x:row r="416" ht="30" customHeight="1">
      <x:c r="A416" s="9" t="str">
        <x:v>I2-051-I-F07</x:v>
      </x:c>
      <x:c r="B416" s="9" t="str">
        <x:v>I2-051</x:v>
      </x:c>
      <x:c r="C416" s="9" t="str">
        <x:v>BATCH_18</x:v>
      </x:c>
      <x:c r="D416" s="9" t="str">
        <x:v>I2</x:v>
      </x:c>
      <x:c r="E416" s="9" t="n">
        <x:v>0</x:v>
      </x:c>
      <x:c r="F416" s="9" t="str">
        <x:v>I2.13.3.1</x:v>
      </x:c>
      <x:c r="G416" s="9" t="str">
        <x:v>FAIL</x:v>
      </x:c>
      <x:c r="H416" s="11" t="str">
        <x:v>designVerticalIceShearForce is encoded with the wrong unit.</x:v>
      </x:c>
      <x:c r="I416" s="10" t="str">
        <x:v>rdf/I2/I2-051/I2-051-I-F07.ttl</x:v>
      </x:c>
      <x:c r="J416" s="10" t="str">
        <x:v>eed5da24cbd6c951c7d1d035cf3d392555a9befc2d86ccdb8f16843b48f6a516</x:v>
      </x:c>
      <x:c r="K416" s="13" t="str">
        <x:v>NOT_REVIEWED</x:v>
      </x:c>
      <x:c r="L416" s="13" t="str"/>
      <x:c r="M416" s="13" t="str"/>
      <x:c r="N416" s="13" t="str"/>
      <x:c r="O416" s="13" t="str"/>
      <x:c r="P416" s="13" t="str"/>
      <x:c r="Q416" s="13" t="str"/>
      <x:c r="R416" s="13" t="str"/>
      <x:c r="S416" s="13" t="str"/>
      <x:c r="T416" s="14" t="str"/>
      <x:c r="U416" s="9" t="str">
        <x:f>IF(AND(Q416="AGREED",P416="LABEL_ONLY",OR(O416="PASS",O416="FAIL"),R416&lt;&gt;"",S416&lt;&gt;"",T416&lt;&gt;""),O416,G416)</x:f>
        <x:v>FAIL</x:v>
      </x:c>
      <x:c r="V416" s="9" t="str">
        <x:f>IF(Q416&lt;&gt;"AGREED","",IF(P416="LABEL_ONLY",IF(AND(Q416="AGREED",P416="LABEL_ONLY",OR(O416="PASS",O416="FAIL"),R416&lt;&gt;"",S416&lt;&gt;"",T416&lt;&gt;""),"LABEL_APPLIED","INCOMPLETE_DECISION"),"RERUN_REQUIRED"))</x:f>
      </x:c>
    </x:row>
    <x:row r="417" ht="30" customHeight="1">
      <x:c r="A417" s="9" t="str">
        <x:v>I2-051-I-F08</x:v>
      </x:c>
      <x:c r="B417" s="9" t="str">
        <x:v>I2-051</x:v>
      </x:c>
      <x:c r="C417" s="9" t="str">
        <x:v>BATCH_18</x:v>
      </x:c>
      <x:c r="D417" s="9" t="str">
        <x:v>I2</x:v>
      </x:c>
      <x:c r="E417" s="9" t="n">
        <x:v>0</x:v>
      </x:c>
      <x:c r="F417" s="9" t="str">
        <x:v>I2.13.3.1</x:v>
      </x:c>
      <x:c r="G417" s="9" t="str">
        <x:v>FAIL</x:v>
      </x:c>
      <x:c r="H417" s="11" t="str">
        <x:v>Longitudinal position lies beyond the represented LUI domain.</x:v>
      </x:c>
      <x:c r="I417" s="10" t="str">
        <x:v>rdf/I2/I2-051/I2-051-I-F08.ttl</x:v>
      </x:c>
      <x:c r="J417" s="10" t="str">
        <x:v>363349c7836ec49ddc26b7c5c46e2443b9cd8478da46cdce25d86eed9774a948</x:v>
      </x:c>
      <x:c r="K417" s="13" t="str">
        <x:v>NOT_REVIEWED</x:v>
      </x:c>
      <x:c r="L417" s="13" t="str"/>
      <x:c r="M417" s="13" t="str"/>
      <x:c r="N417" s="13" t="str"/>
      <x:c r="O417" s="13" t="str"/>
      <x:c r="P417" s="13" t="str"/>
      <x:c r="Q417" s="13" t="str"/>
      <x:c r="R417" s="13" t="str"/>
      <x:c r="S417" s="13" t="str"/>
      <x:c r="T417" s="14" t="str"/>
      <x:c r="U417" s="9" t="str">
        <x:f>IF(AND(Q417="AGREED",P417="LABEL_ONLY",OR(O417="PASS",O417="FAIL"),R417&lt;&gt;"",S417&lt;&gt;"",T417&lt;&gt;""),O417,G417)</x:f>
        <x:v>FAIL</x:v>
      </x:c>
      <x:c r="V417" s="9" t="str">
        <x:f>IF(Q417&lt;&gt;"AGREED","",IF(P417="LABEL_ONLY",IF(AND(Q417="AGREED",P417="LABEL_ONLY",OR(O417="PASS",O417="FAIL"),R417&lt;&gt;"",S417&lt;&gt;"",T417&lt;&gt;""),"LABEL_APPLIED","INCOMPLETE_DECISION"),"RERUN_REQUIRED"))</x:f>
      </x:c>
    </x:row>
    <x:row r="418" ht="30" customHeight="1">
      <x:c r="A418" s="9" t="str">
        <x:v>I2-051-I-F09</x:v>
      </x:c>
      <x:c r="B418" s="9" t="str">
        <x:v>I2-051</x:v>
      </x:c>
      <x:c r="C418" s="9" t="str">
        <x:v>BATCH_18</x:v>
      </x:c>
      <x:c r="D418" s="9" t="str">
        <x:v>I2</x:v>
      </x:c>
      <x:c r="E418" s="9" t="n">
        <x:v>0</x:v>
      </x:c>
      <x:c r="F418" s="9" t="str">
        <x:v>I2.13.3.1</x:v>
      </x:c>
      <x:c r="G418" s="9" t="str">
        <x:v>FAIL</x:v>
      </x:c>
      <x:c r="H418" s="11" t="str">
        <x:v>Calculation case exists but ship-to-case relationship is absent.</x:v>
      </x:c>
      <x:c r="I418" s="10" t="str">
        <x:v>rdf/I2/I2-051/I2-051-I-F09.ttl</x:v>
      </x:c>
      <x:c r="J418" s="10" t="str">
        <x:v>61f7e29f1cac266f5e3c3addfa891d92addc28c46595f66c94ea6ea4b097aa16</x:v>
      </x:c>
      <x:c r="K418" s="13" t="str">
        <x:v>NOT_REVIEWED</x:v>
      </x:c>
      <x:c r="L418" s="13" t="str"/>
      <x:c r="M418" s="13" t="str"/>
      <x:c r="N418" s="13" t="str"/>
      <x:c r="O418" s="13" t="str"/>
      <x:c r="P418" s="13" t="str"/>
      <x:c r="Q418" s="13" t="str"/>
      <x:c r="R418" s="13" t="str"/>
      <x:c r="S418" s="13" t="str"/>
      <x:c r="T418" s="14" t="str"/>
      <x:c r="U418" s="9" t="str">
        <x:f>IF(AND(Q418="AGREED",P418="LABEL_ONLY",OR(O418="PASS",O418="FAIL"),R418&lt;&gt;"",S418&lt;&gt;"",T418&lt;&gt;""),O418,G418)</x:f>
        <x:v>FAIL</x:v>
      </x:c>
      <x:c r="V418" s="9" t="str">
        <x:f>IF(Q418&lt;&gt;"AGREED","",IF(P418="LABEL_ONLY",IF(AND(Q418="AGREED",P418="LABEL_ONLY",OR(O418="PASS",O418="FAIL"),R418&lt;&gt;"",S418&lt;&gt;"",T418&lt;&gt;""),"LABEL_APPLIED","INCOMPLETE_DECISION"),"RERUN_REQUIRED"))</x:f>
      </x:c>
    </x:row>
    <x:row r="419" ht="30" customHeight="1">
      <x:c r="A419" s="9" t="str">
        <x:v>I2-051-I-P01</x:v>
      </x:c>
      <x:c r="B419" s="9" t="str">
        <x:v>I2-051</x:v>
      </x:c>
      <x:c r="C419" s="9" t="str">
        <x:v>BATCH_18</x:v>
      </x:c>
      <x:c r="D419" s="9" t="str">
        <x:v>I2</x:v>
      </x:c>
      <x:c r="E419" s="9" t="n">
        <x:v>1</x:v>
      </x:c>
      <x:c r="F419" s="9" t="str">
        <x:v>I2.13.3.1</x:v>
      </x:c>
      <x:c r="G419" s="9" t="str">
        <x:v>PASS</x:v>
      </x:c>
      <x:c r="H419" s="11" t="str">
        <x:v>Positive-shear branch at x=0 m uses the correct source-defined distribution factor Cf=0 and FI=Cf*FIB.</x:v>
      </x:c>
      <x:c r="I419" s="10" t="str">
        <x:v>rdf/I2/I2-051/I2-051-I-P01.ttl</x:v>
      </x:c>
      <x:c r="J419" s="10" t="str">
        <x:v>4a1e7d04e0c9211c622c3f34194d44d712b084d14366684dd4c138887a5f90a6</x:v>
      </x:c>
      <x:c r="K419" s="13" t="str">
        <x:v>NOT_REVIEWED</x:v>
      </x:c>
      <x:c r="L419" s="13" t="str"/>
      <x:c r="M419" s="13" t="str"/>
      <x:c r="N419" s="13" t="str"/>
      <x:c r="O419" s="13" t="str"/>
      <x:c r="P419" s="13" t="str"/>
      <x:c r="Q419" s="13" t="str"/>
      <x:c r="R419" s="13" t="str"/>
      <x:c r="S419" s="13" t="str"/>
      <x:c r="T419" s="14" t="str"/>
      <x:c r="U419" s="9" t="str">
        <x:f>IF(AND(Q419="AGREED",P419="LABEL_ONLY",OR(O419="PASS",O419="FAIL"),R419&lt;&gt;"",S419&lt;&gt;"",T419&lt;&gt;""),O419,G419)</x:f>
        <x:v>PASS</x:v>
      </x:c>
      <x:c r="V419" s="9" t="str">
        <x:f>IF(Q419&lt;&gt;"AGREED","",IF(P419="LABEL_ONLY",IF(AND(Q419="AGREED",P419="LABEL_ONLY",OR(O419="PASS",O419="FAIL"),R419&lt;&gt;"",S419&lt;&gt;"",T419&lt;&gt;""),"LABEL_APPLIED","INCOMPLETE_DECISION"),"RERUN_REQUIRED"))</x:f>
      </x:c>
    </x:row>
    <x:row r="420" ht="30" customHeight="1">
      <x:c r="A420" s="9" t="str">
        <x:v>I2-051-I-P02</x:v>
      </x:c>
      <x:c r="B420" s="9" t="str">
        <x:v>I2-051</x:v>
      </x:c>
      <x:c r="C420" s="9" t="str">
        <x:v>BATCH_18</x:v>
      </x:c>
      <x:c r="D420" s="9" t="str">
        <x:v>I2</x:v>
      </x:c>
      <x:c r="E420" s="9" t="n">
        <x:v>0</x:v>
      </x:c>
      <x:c r="F420" s="9" t="str">
        <x:v>I2.13.3.1</x:v>
      </x:c>
      <x:c r="G420" s="9" t="str">
        <x:v>PASS</x:v>
      </x:c>
      <x:c r="H420" s="11" t="str">
        <x:v>Positive-shear branch at x=60 m uses the correct source-defined distribution factor Cf=0 and FI=Cf*FIB.</x:v>
      </x:c>
      <x:c r="I420" s="10" t="str">
        <x:v>rdf/I2/I2-051/I2-051-I-P02.ttl</x:v>
      </x:c>
      <x:c r="J420" s="10" t="str">
        <x:v>7df60f6b953d6a981865329c25769765c8005ddd183c6b987d5379ffd37414a8</x:v>
      </x:c>
      <x:c r="K420" s="13" t="str">
        <x:v>NOT_REVIEWED</x:v>
      </x:c>
      <x:c r="L420" s="13" t="str"/>
      <x:c r="M420" s="13" t="str"/>
      <x:c r="N420" s="13" t="str"/>
      <x:c r="O420" s="13" t="str"/>
      <x:c r="P420" s="13" t="str"/>
      <x:c r="Q420" s="13" t="str"/>
      <x:c r="R420" s="13" t="str"/>
      <x:c r="S420" s="13" t="str"/>
      <x:c r="T420" s="14" t="str"/>
      <x:c r="U420" s="9" t="str">
        <x:f>IF(AND(Q420="AGREED",P420="LABEL_ONLY",OR(O420="PASS",O420="FAIL"),R420&lt;&gt;"",S420&lt;&gt;"",T420&lt;&gt;""),O420,G420)</x:f>
        <x:v>PASS</x:v>
      </x:c>
      <x:c r="V420" s="9" t="str">
        <x:f>IF(Q420&lt;&gt;"AGREED","",IF(P420="LABEL_ONLY",IF(AND(Q420="AGREED",P420="LABEL_ONLY",OR(O420="PASS",O420="FAIL"),R420&lt;&gt;"",S420&lt;&gt;"",T420&lt;&gt;""),"LABEL_APPLIED","INCOMPLETE_DECISION"),"RERUN_REQUIRED"))</x:f>
      </x:c>
    </x:row>
    <x:row r="421" ht="30" customHeight="1">
      <x:c r="A421" s="9" t="str">
        <x:v>I2-051-I-P03</x:v>
      </x:c>
      <x:c r="B421" s="9" t="str">
        <x:v>I2-051</x:v>
      </x:c>
      <x:c r="C421" s="9" t="str">
        <x:v>BATCH_18</x:v>
      </x:c>
      <x:c r="D421" s="9" t="str">
        <x:v>I2</x:v>
      </x:c>
      <x:c r="E421" s="9" t="n">
        <x:v>0</x:v>
      </x:c>
      <x:c r="F421" s="9" t="str">
        <x:v>I2.13.3.1</x:v>
      </x:c>
      <x:c r="G421" s="9" t="str">
        <x:v>PASS</x:v>
      </x:c>
      <x:c r="H421" s="11" t="str">
        <x:v>Positive-shear branch at x=75 m uses the correct source-defined distribution factor Cf=0.5 and FI=Cf*FIB.</x:v>
      </x:c>
      <x:c r="I421" s="10" t="str">
        <x:v>rdf/I2/I2-051/I2-051-I-P03.ttl</x:v>
      </x:c>
      <x:c r="J421" s="10" t="str">
        <x:v>831948faafae3a9e88a2e7a050b9f8f8ee61ba340261128af0430cbc5e285cfa</x:v>
      </x:c>
      <x:c r="K421" s="13" t="str">
        <x:v>NOT_REVIEWED</x:v>
      </x:c>
      <x:c r="L421" s="13" t="str"/>
      <x:c r="M421" s="13" t="str"/>
      <x:c r="N421" s="13" t="str"/>
      <x:c r="O421" s="13" t="str"/>
      <x:c r="P421" s="13" t="str"/>
      <x:c r="Q421" s="13" t="str"/>
      <x:c r="R421" s="13" t="str"/>
      <x:c r="S421" s="13" t="str"/>
      <x:c r="T421" s="14" t="str"/>
      <x:c r="U421" s="9" t="str">
        <x:f>IF(AND(Q421="AGREED",P421="LABEL_ONLY",OR(O421="PASS",O421="FAIL"),R421&lt;&gt;"",S421&lt;&gt;"",T421&lt;&gt;""),O421,G421)</x:f>
        <x:v>PASS</x:v>
      </x:c>
      <x:c r="V421" s="9" t="str">
        <x:f>IF(Q421&lt;&gt;"AGREED","",IF(P421="LABEL_ONLY",IF(AND(Q421="AGREED",P421="LABEL_ONLY",OR(O421="PASS",O421="FAIL"),R421&lt;&gt;"",S421&lt;&gt;"",T421&lt;&gt;""),"LABEL_APPLIED","INCOMPLETE_DECISION"),"RERUN_REQUIRED"))</x:f>
      </x:c>
    </x:row>
    <x:row r="422" ht="30" customHeight="1">
      <x:c r="A422" s="9" t="str">
        <x:v>I2-051-I-P04</x:v>
      </x:c>
      <x:c r="B422" s="9" t="str">
        <x:v>I2-051</x:v>
      </x:c>
      <x:c r="C422" s="9" t="str">
        <x:v>BATCH_18</x:v>
      </x:c>
      <x:c r="D422" s="9" t="str">
        <x:v>I2</x:v>
      </x:c>
      <x:c r="E422" s="9" t="n">
        <x:v>0</x:v>
      </x:c>
      <x:c r="F422" s="9" t="str">
        <x:v>I2.13.3.1</x:v>
      </x:c>
      <x:c r="G422" s="9" t="str">
        <x:v>PASS</x:v>
      </x:c>
      <x:c r="H422" s="11" t="str">
        <x:v>Positive-shear branch at x=90 m uses the correct source-defined distribution factor Cf=1 and FI=Cf*FIB.</x:v>
      </x:c>
      <x:c r="I422" s="10" t="str">
        <x:v>rdf/I2/I2-051/I2-051-I-P04.ttl</x:v>
      </x:c>
      <x:c r="J422" s="10" t="str">
        <x:v>bc67593a00df13cb7559a6062be28c39f2f76bbfbf51187cfccd7cf2b7a51895</x:v>
      </x:c>
      <x:c r="K422" s="13" t="str">
        <x:v>NOT_REVIEWED</x:v>
      </x:c>
      <x:c r="L422" s="13" t="str"/>
      <x:c r="M422" s="13" t="str"/>
      <x:c r="N422" s="13" t="str"/>
      <x:c r="O422" s="13" t="str"/>
      <x:c r="P422" s="13" t="str"/>
      <x:c r="Q422" s="13" t="str"/>
      <x:c r="R422" s="13" t="str"/>
      <x:c r="S422" s="13" t="str"/>
      <x:c r="T422" s="14" t="str"/>
      <x:c r="U422" s="9" t="str">
        <x:f>IF(AND(Q422="AGREED",P422="LABEL_ONLY",OR(O422="PASS",O422="FAIL"),R422&lt;&gt;"",S422&lt;&gt;"",T422&lt;&gt;""),O422,G422)</x:f>
        <x:v>PASS</x:v>
      </x:c>
      <x:c r="V422" s="9" t="str">
        <x:f>IF(Q422&lt;&gt;"AGREED","",IF(P422="LABEL_ONLY",IF(AND(Q422="AGREED",P422="LABEL_ONLY",OR(O422="PASS",O422="FAIL"),R422&lt;&gt;"",S422&lt;&gt;"",T422&lt;&gt;""),"LABEL_APPLIED","INCOMPLETE_DECISION"),"RERUN_REQUIRED"))</x:f>
      </x:c>
    </x:row>
    <x:row r="423" ht="30" customHeight="1">
      <x:c r="A423" s="9" t="str">
        <x:v>I2-051-I-P05</x:v>
      </x:c>
      <x:c r="B423" s="9" t="str">
        <x:v>I2-051</x:v>
      </x:c>
      <x:c r="C423" s="9" t="str">
        <x:v>BATCH_18</x:v>
      </x:c>
      <x:c r="D423" s="9" t="str">
        <x:v>I2</x:v>
      </x:c>
      <x:c r="E423" s="9" t="n">
        <x:v>0</x:v>
      </x:c>
      <x:c r="F423" s="9" t="str">
        <x:v>I2.13.3.1</x:v>
      </x:c>
      <x:c r="G423" s="9" t="str">
        <x:v>PASS</x:v>
      </x:c>
      <x:c r="H423" s="11" t="str">
        <x:v>Positive-shear branch at x=100 m uses the correct source-defined distribution factor Cf=1 and FI=Cf*FIB.</x:v>
      </x:c>
      <x:c r="I423" s="10" t="str">
        <x:v>rdf/I2/I2-051/I2-051-I-P05.ttl</x:v>
      </x:c>
      <x:c r="J423" s="10" t="str">
        <x:v>0b78ad3331bc5ce43b3052dd9a4f9512d4e6f023a75cc45fb131775e1986bf22</x:v>
      </x:c>
      <x:c r="K423" s="13" t="str">
        <x:v>NOT_REVIEWED</x:v>
      </x:c>
      <x:c r="L423" s="13" t="str"/>
      <x:c r="M423" s="13" t="str"/>
      <x:c r="N423" s="13" t="str"/>
      <x:c r="O423" s="13" t="str"/>
      <x:c r="P423" s="13" t="str"/>
      <x:c r="Q423" s="13" t="str"/>
      <x:c r="R423" s="13" t="str"/>
      <x:c r="S423" s="13" t="str"/>
      <x:c r="T423" s="14" t="str"/>
      <x:c r="U423" s="9" t="str">
        <x:f>IF(AND(Q423="AGREED",P423="LABEL_ONLY",OR(O423="PASS",O423="FAIL"),R423&lt;&gt;"",S423&lt;&gt;"",T423&lt;&gt;""),O423,G423)</x:f>
        <x:v>PASS</x:v>
      </x:c>
      <x:c r="V423" s="9" t="str">
        <x:f>IF(Q423&lt;&gt;"AGREED","",IF(P423="LABEL_ONLY",IF(AND(Q423="AGREED",P423="LABEL_ONLY",OR(O423="PASS",O423="FAIL"),R423&lt;&gt;"",S423&lt;&gt;"",T423&lt;&gt;""),"LABEL_APPLIED","INCOMPLETE_DECISION"),"RERUN_REQUIRED"))</x:f>
      </x:c>
    </x:row>
    <x:row r="424" ht="30" customHeight="1">
      <x:c r="A424" s="9" t="str">
        <x:v>I2-052-I-F01</x:v>
      </x:c>
      <x:c r="B424" s="9" t="str">
        <x:v>I2-052</x:v>
      </x:c>
      <x:c r="C424" s="9" t="str">
        <x:v>BATCH_12</x:v>
      </x:c>
      <x:c r="D424" s="9" t="str">
        <x:v>I2</x:v>
      </x:c>
      <x:c r="E424" s="9" t="n">
        <x:v>0</x:v>
      </x:c>
      <x:c r="F424" s="9" t="str">
        <x:v>I2.13.3.1 (intermediate values by linear interpolation)</x:v>
      </x:c>
      <x:c r="G424" s="9" t="str">
        <x:v>FAIL</x:v>
      </x:c>
      <x:c r="H424" s="11" t="str">
        <x:v>Lower interpolation endpoint relationship is missing.</x:v>
      </x:c>
      <x:c r="I424" s="10" t="str">
        <x:v>rdf/I2/I2-052/I2-052-I-F01.ttl</x:v>
      </x:c>
      <x:c r="J424" s="10" t="str">
        <x:v>0c5872771f74dcb483a7994bbe0a446d58a685bcf92cec30b4dd2ea35f44e2c7</x:v>
      </x:c>
      <x:c r="K424" s="13" t="str">
        <x:v>NOT_REVIEWED</x:v>
      </x:c>
      <x:c r="L424" s="13" t="str"/>
      <x:c r="M424" s="13" t="str"/>
      <x:c r="N424" s="13" t="str"/>
      <x:c r="O424" s="13" t="str"/>
      <x:c r="P424" s="13" t="str"/>
      <x:c r="Q424" s="13" t="str"/>
      <x:c r="R424" s="13" t="str"/>
      <x:c r="S424" s="13" t="str"/>
      <x:c r="T424" s="14" t="str"/>
      <x:c r="U424" s="9" t="str">
        <x:f>IF(AND(Q424="AGREED",P424="LABEL_ONLY",OR(O424="PASS",O424="FAIL"),R424&lt;&gt;"",S424&lt;&gt;"",T424&lt;&gt;""),O424,G424)</x:f>
        <x:v>FAIL</x:v>
      </x:c>
      <x:c r="V424" s="9" t="str">
        <x:f>IF(Q424&lt;&gt;"AGREED","",IF(P424="LABEL_ONLY",IF(AND(Q424="AGREED",P424="LABEL_ONLY",OR(O424="PASS",O424="FAIL"),R424&lt;&gt;"",S424&lt;&gt;"",T424&lt;&gt;""),"LABEL_APPLIED","INCOMPLETE_DECISION"),"RERUN_REQUIRED"))</x:f>
      </x:c>
    </x:row>
    <x:row r="425" ht="30" customHeight="1">
      <x:c r="A425" s="9" t="str">
        <x:v>I2-052-I-F02</x:v>
      </x:c>
      <x:c r="B425" s="9" t="str">
        <x:v>I2-052</x:v>
      </x:c>
      <x:c r="C425" s="9" t="str">
        <x:v>BATCH_12</x:v>
      </x:c>
      <x:c r="D425" s="9" t="str">
        <x:v>I2</x:v>
      </x:c>
      <x:c r="E425" s="9" t="n">
        <x:v>0</x:v>
      </x:c>
      <x:c r="F425" s="9" t="str">
        <x:v>I2.13.3.1 (intermediate values by linear interpolation)</x:v>
      </x:c>
      <x:c r="G425" s="9" t="str">
        <x:v>FAIL</x:v>
      </x:c>
      <x:c r="H425" s="11" t="str">
        <x:v>Upper interpolation endpoint relationship is missing.</x:v>
      </x:c>
      <x:c r="I425" s="10" t="str">
        <x:v>rdf/I2/I2-052/I2-052-I-F02.ttl</x:v>
      </x:c>
      <x:c r="J425" s="10" t="str">
        <x:v>6e3f0b78d3779dde7bcdaac6421e38a8f6541799256bb44756a75c28e88d1c14</x:v>
      </x:c>
      <x:c r="K425" s="13" t="str">
        <x:v>NOT_REVIEWED</x:v>
      </x:c>
      <x:c r="L425" s="13" t="str"/>
      <x:c r="M425" s="13" t="str"/>
      <x:c r="N425" s="13" t="str"/>
      <x:c r="O425" s="13" t="str"/>
      <x:c r="P425" s="13" t="str"/>
      <x:c r="Q425" s="13" t="str"/>
      <x:c r="R425" s="13" t="str"/>
      <x:c r="S425" s="13" t="str"/>
      <x:c r="T425" s="14" t="str"/>
      <x:c r="U425" s="9" t="str">
        <x:f>IF(AND(Q425="AGREED",P425="LABEL_ONLY",OR(O425="PASS",O425="FAIL"),R425&lt;&gt;"",S425&lt;&gt;"",T425&lt;&gt;""),O425,G425)</x:f>
        <x:v>FAIL</x:v>
      </x:c>
      <x:c r="V425" s="9" t="str">
        <x:f>IF(Q425&lt;&gt;"AGREED","",IF(P425="LABEL_ONLY",IF(AND(Q425="AGREED",P425="LABEL_ONLY",OR(O425="PASS",O425="FAIL"),R425&lt;&gt;"",S425&lt;&gt;"",T425&lt;&gt;""),"LABEL_APPLIED","INCOMPLETE_DECISION"),"RERUN_REQUIRED"))</x:f>
      </x:c>
    </x:row>
    <x:row r="426" ht="30" customHeight="1">
      <x:c r="A426" s="9" t="str">
        <x:v>I2-052-I-F03</x:v>
      </x:c>
      <x:c r="B426" s="9" t="str">
        <x:v>I2-052</x:v>
      </x:c>
      <x:c r="C426" s="9" t="str">
        <x:v>BATCH_12</x:v>
      </x:c>
      <x:c r="D426" s="9" t="str">
        <x:v>I2</x:v>
      </x:c>
      <x:c r="E426" s="9" t="n">
        <x:v>0</x:v>
      </x:c>
      <x:c r="F426" s="9" t="str">
        <x:v>I2.13.3.1 (intermediate values by linear interpolation)</x:v>
      </x:c>
      <x:c r="G426" s="9" t="str">
        <x:v>FAIL</x:v>
      </x:c>
      <x:c r="H426" s="11" t="str">
        <x:v>Lower endpoint is not included through hasInterpolationPoint.</x:v>
      </x:c>
      <x:c r="I426" s="10" t="str">
        <x:v>rdf/I2/I2-052/I2-052-I-F03.ttl</x:v>
      </x:c>
      <x:c r="J426" s="10" t="str">
        <x:v>779a2d106ce432e8a5f6d3a17b064dcef9107443cb114560500a4655baf7d4df</x:v>
      </x:c>
      <x:c r="K426" s="13" t="str">
        <x:v>NOT_REVIEWED</x:v>
      </x:c>
      <x:c r="L426" s="13" t="str"/>
      <x:c r="M426" s="13" t="str"/>
      <x:c r="N426" s="13" t="str"/>
      <x:c r="O426" s="13" t="str"/>
      <x:c r="P426" s="13" t="str"/>
      <x:c r="Q426" s="13" t="str"/>
      <x:c r="R426" s="13" t="str"/>
      <x:c r="S426" s="13" t="str"/>
      <x:c r="T426" s="14" t="str"/>
      <x:c r="U426" s="9" t="str">
        <x:f>IF(AND(Q426="AGREED",P426="LABEL_ONLY",OR(O426="PASS",O426="FAIL"),R426&lt;&gt;"",S426&lt;&gt;"",T426&lt;&gt;""),O426,G426)</x:f>
        <x:v>FAIL</x:v>
      </x:c>
      <x:c r="V426" s="9" t="str">
        <x:f>IF(Q426&lt;&gt;"AGREED","",IF(P426="LABEL_ONLY",IF(AND(Q426="AGREED",P426="LABEL_ONLY",OR(O426="PASS",O426="FAIL"),R426&lt;&gt;"",S426&lt;&gt;"",T426&lt;&gt;""),"LABEL_APPLIED","INCOMPLETE_DECISION"),"RERUN_REQUIRED"))</x:f>
      </x:c>
    </x:row>
    <x:row r="427" ht="30" customHeight="1">
      <x:c r="A427" s="9" t="str">
        <x:v>I2-052-I-F04</x:v>
      </x:c>
      <x:c r="B427" s="9" t="str">
        <x:v>I2-052</x:v>
      </x:c>
      <x:c r="C427" s="9" t="str">
        <x:v>BATCH_12</x:v>
      </x:c>
      <x:c r="D427" s="9" t="str">
        <x:v>I2</x:v>
      </x:c>
      <x:c r="E427" s="9" t="n">
        <x:v>0</x:v>
      </x:c>
      <x:c r="F427" s="9" t="str">
        <x:v>I2.13.3.1 (intermediate values by linear interpolation)</x:v>
      </x:c>
      <x:c r="G427" s="9" t="str">
        <x:v>FAIL</x:v>
      </x:c>
      <x:c r="H427" s="11" t="str">
        <x:v>Lower endpoint lacks interpolationCoordinate.</x:v>
      </x:c>
      <x:c r="I427" s="10" t="str">
        <x:v>rdf/I2/I2-052/I2-052-I-F04.ttl</x:v>
      </x:c>
      <x:c r="J427" s="10" t="str">
        <x:v>402822a2c60ae3c0edcc228c9fb87a55079e014b9850260cad3ca60e04170fb9</x:v>
      </x:c>
      <x:c r="K427" s="13" t="str">
        <x:v>NOT_REVIEWED</x:v>
      </x:c>
      <x:c r="L427" s="13" t="str"/>
      <x:c r="M427" s="13" t="str"/>
      <x:c r="N427" s="13" t="str"/>
      <x:c r="O427" s="13" t="str"/>
      <x:c r="P427" s="13" t="str"/>
      <x:c r="Q427" s="13" t="str"/>
      <x:c r="R427" s="13" t="str"/>
      <x:c r="S427" s="13" t="str"/>
      <x:c r="T427" s="14" t="str"/>
      <x:c r="U427" s="9" t="str">
        <x:f>IF(AND(Q427="AGREED",P427="LABEL_ONLY",OR(O427="PASS",O427="FAIL"),R427&lt;&gt;"",S427&lt;&gt;"",T427&lt;&gt;""),O427,G427)</x:f>
        <x:v>FAIL</x:v>
      </x:c>
      <x:c r="V427" s="9" t="str">
        <x:f>IF(Q427&lt;&gt;"AGREED","",IF(P427="LABEL_ONLY",IF(AND(Q427="AGREED",P427="LABEL_ONLY",OR(O427="PASS",O427="FAIL"),R427&lt;&gt;"",S427&lt;&gt;"",T427&lt;&gt;""),"LABEL_APPLIED","INCOMPLETE_DECISION"),"RERUN_REQUIRED"))</x:f>
      </x:c>
    </x:row>
    <x:row r="428" ht="30" customHeight="1">
      <x:c r="A428" s="9" t="str">
        <x:v>I2-052-I-F05</x:v>
      </x:c>
      <x:c r="B428" s="9" t="str">
        <x:v>I2-052</x:v>
      </x:c>
      <x:c r="C428" s="9" t="str">
        <x:v>BATCH_12</x:v>
      </x:c>
      <x:c r="D428" s="9" t="str">
        <x:v>I2</x:v>
      </x:c>
      <x:c r="E428" s="9" t="n">
        <x:v>0</x:v>
      </x:c>
      <x:c r="F428" s="9" t="str">
        <x:v>I2.13.3.1 (intermediate values by linear interpolation)</x:v>
      </x:c>
      <x:c r="G428" s="9" t="str">
        <x:v>FAIL</x:v>
      </x:c>
      <x:c r="H428" s="11" t="str">
        <x:v>Upper endpoint lacks interpolationPointValue.</x:v>
      </x:c>
      <x:c r="I428" s="10" t="str">
        <x:v>rdf/I2/I2-052/I2-052-I-F05.ttl</x:v>
      </x:c>
      <x:c r="J428" s="10" t="str">
        <x:v>34e2c9603797a682d78bae9149109c819aeedbe633bae251b45946fc3011d731</x:v>
      </x:c>
      <x:c r="K428" s="13" t="str">
        <x:v>NOT_REVIEWED</x:v>
      </x:c>
      <x:c r="L428" s="13" t="str"/>
      <x:c r="M428" s="13" t="str"/>
      <x:c r="N428" s="13" t="str"/>
      <x:c r="O428" s="13" t="str"/>
      <x:c r="P428" s="13" t="str"/>
      <x:c r="Q428" s="13" t="str"/>
      <x:c r="R428" s="13" t="str"/>
      <x:c r="S428" s="13" t="str"/>
      <x:c r="T428" s="14" t="str"/>
      <x:c r="U428" s="9" t="str">
        <x:f>IF(AND(Q428="AGREED",P428="LABEL_ONLY",OR(O428="PASS",O428="FAIL"),R428&lt;&gt;"",S428&lt;&gt;"",T428&lt;&gt;""),O428,G428)</x:f>
        <x:v>FAIL</x:v>
      </x:c>
      <x:c r="V428" s="9" t="str">
        <x:f>IF(Q428&lt;&gt;"AGREED","",IF(P428="LABEL_ONLY",IF(AND(Q428="AGREED",P428="LABEL_ONLY",OR(O428="PASS",O428="FAIL"),R428&lt;&gt;"",S428&lt;&gt;"",T428&lt;&gt;""),"LABEL_APPLIED","INCOMPLETE_DECISION"),"RERUN_REQUIRED"))</x:f>
      </x:c>
    </x:row>
    <x:row r="429" ht="30" customHeight="1">
      <x:c r="A429" s="9" t="str">
        <x:v>I2-052-I-F06</x:v>
      </x:c>
      <x:c r="B429" s="9" t="str">
        <x:v>I2-052</x:v>
      </x:c>
      <x:c r="C429" s="9" t="str">
        <x:v>BATCH_12</x:v>
      </x:c>
      <x:c r="D429" s="9" t="str">
        <x:v>I2</x:v>
      </x:c>
      <x:c r="E429" s="9" t="n">
        <x:v>1</x:v>
      </x:c>
      <x:c r="F429" s="9" t="str">
        <x:v>I2.13.3.1 (intermediate values by linear interpolation)</x:v>
      </x:c>
      <x:c r="G429" s="9" t="str">
        <x:v>FAIL</x:v>
      </x:c>
      <x:c r="H429" s="11" t="str">
        <x:v>Interpolated longitudinal distribution factor result is missing.</x:v>
      </x:c>
      <x:c r="I429" s="10" t="str">
        <x:v>rdf/I2/I2-052/I2-052-I-F06.ttl</x:v>
      </x:c>
      <x:c r="J429" s="10" t="str">
        <x:v>6da965c10447116b5158f1bb9335e06e510662f0af68585b475ed2aa4d33d8f2</x:v>
      </x:c>
      <x:c r="K429" s="13" t="str">
        <x:v>NOT_REVIEWED</x:v>
      </x:c>
      <x:c r="L429" s="13" t="str"/>
      <x:c r="M429" s="13" t="str"/>
      <x:c r="N429" s="13" t="str"/>
      <x:c r="O429" s="13" t="str"/>
      <x:c r="P429" s="13" t="str"/>
      <x:c r="Q429" s="13" t="str"/>
      <x:c r="R429" s="13" t="str"/>
      <x:c r="S429" s="13" t="str"/>
      <x:c r="T429" s="14" t="str"/>
      <x:c r="U429" s="9" t="str">
        <x:f>IF(AND(Q429="AGREED",P429="LABEL_ONLY",OR(O429="PASS",O429="FAIL"),R429&lt;&gt;"",S429&lt;&gt;"",T429&lt;&gt;""),O429,G429)</x:f>
        <x:v>FAIL</x:v>
      </x:c>
      <x:c r="V429" s="9" t="str">
        <x:f>IF(Q429&lt;&gt;"AGREED","",IF(P429="LABEL_ONLY",IF(AND(Q429="AGREED",P429="LABEL_ONLY",OR(O429="PASS",O429="FAIL"),R429&lt;&gt;"",S429&lt;&gt;"",T429&lt;&gt;""),"LABEL_APPLIED","INCOMPLETE_DECISION"),"RERUN_REQUIRED"))</x:f>
      </x:c>
    </x:row>
    <x:row r="430" ht="30" customHeight="1">
      <x:c r="A430" s="9" t="str">
        <x:v>I2-052-I-F07</x:v>
      </x:c>
      <x:c r="B430" s="9" t="str">
        <x:v>I2-052</x:v>
      </x:c>
      <x:c r="C430" s="9" t="str">
        <x:v>BATCH_12</x:v>
      </x:c>
      <x:c r="D430" s="9" t="str">
        <x:v>I2</x:v>
      </x:c>
      <x:c r="E430" s="9" t="n">
        <x:v>0</x:v>
      </x:c>
      <x:c r="F430" s="9" t="str">
        <x:v>I2.13.3.1 (intermediate values by linear interpolation)</x:v>
      </x:c>
      <x:c r="G430" s="9" t="str">
        <x:v>FAIL</x:v>
      </x:c>
      <x:c r="H430" s="11" t="str">
        <x:v>Generic interpolatedValue result is missing.</x:v>
      </x:c>
      <x:c r="I430" s="10" t="str">
        <x:v>rdf/I2/I2-052/I2-052-I-F07.ttl</x:v>
      </x:c>
      <x:c r="J430" s="10" t="str">
        <x:v>af904a62e2695e2944c271cf9ae23e2b71b458b99cadf0d4ed218a5786dd0e20</x:v>
      </x:c>
      <x:c r="K430" s="13" t="str">
        <x:v>NOT_REVIEWED</x:v>
      </x:c>
      <x:c r="L430" s="13" t="str"/>
      <x:c r="M430" s="13" t="str"/>
      <x:c r="N430" s="13" t="str"/>
      <x:c r="O430" s="13" t="str"/>
      <x:c r="P430" s="13" t="str"/>
      <x:c r="Q430" s="13" t="str"/>
      <x:c r="R430" s="13" t="str"/>
      <x:c r="S430" s="13" t="str"/>
      <x:c r="T430" s="14" t="str"/>
      <x:c r="U430" s="9" t="str">
        <x:f>IF(AND(Q430="AGREED",P430="LABEL_ONLY",OR(O430="PASS",O430="FAIL"),R430&lt;&gt;"",S430&lt;&gt;"",T430&lt;&gt;""),O430,G430)</x:f>
        <x:v>FAIL</x:v>
      </x:c>
      <x:c r="V430" s="9" t="str">
        <x:f>IF(Q430&lt;&gt;"AGREED","",IF(P430="LABEL_ONLY",IF(AND(Q430="AGREED",P430="LABEL_ONLY",OR(O430="PASS",O430="FAIL"),R430&lt;&gt;"",S430&lt;&gt;"",T430&lt;&gt;""),"LABEL_APPLIED","INCOMPLETE_DECISION"),"RERUN_REQUIRED"))</x:f>
      </x:c>
    </x:row>
    <x:row r="431" ht="30" customHeight="1">
      <x:c r="A431" s="9" t="str">
        <x:v>I2-052-I-F08</x:v>
      </x:c>
      <x:c r="B431" s="9" t="str">
        <x:v>I2-052</x:v>
      </x:c>
      <x:c r="C431" s="9" t="str">
        <x:v>BATCH_12</x:v>
      </x:c>
      <x:c r="D431" s="9" t="str">
        <x:v>I2</x:v>
      </x:c>
      <x:c r="E431" s="9" t="n">
        <x:v>0</x:v>
      </x:c>
      <x:c r="F431" s="9" t="str">
        <x:v>I2.13.3.1 (intermediate values by linear interpolation)</x:v>
      </x:c>
      <x:c r="G431" s="9" t="str">
        <x:v>FAIL</x:v>
      </x:c>
      <x:c r="H431" s="11" t="str">
        <x:v>Lower and upper interpolation endpoints collapse to the same point.</x:v>
      </x:c>
      <x:c r="I431" s="10" t="str">
        <x:v>rdf/I2/I2-052/I2-052-I-F08.ttl</x:v>
      </x:c>
      <x:c r="J431" s="10" t="str">
        <x:v>c79d858ae263209abfc38a88362ce6e8b334206646bcd42ce44018ab1a0e266b</x:v>
      </x:c>
      <x:c r="K431" s="13" t="str">
        <x:v>NOT_REVIEWED</x:v>
      </x:c>
      <x:c r="L431" s="13" t="str"/>
      <x:c r="M431" s="13" t="str"/>
      <x:c r="N431" s="13" t="str"/>
      <x:c r="O431" s="13" t="str"/>
      <x:c r="P431" s="13" t="str"/>
      <x:c r="Q431" s="13" t="str"/>
      <x:c r="R431" s="13" t="str"/>
      <x:c r="S431" s="13" t="str"/>
      <x:c r="T431" s="14" t="str"/>
      <x:c r="U431" s="9" t="str">
        <x:f>IF(AND(Q431="AGREED",P431="LABEL_ONLY",OR(O431="PASS",O431="FAIL"),R431&lt;&gt;"",S431&lt;&gt;"",T431&lt;&gt;""),O431,G431)</x:f>
        <x:v>FAIL</x:v>
      </x:c>
      <x:c r="V431" s="9" t="str">
        <x:f>IF(Q431&lt;&gt;"AGREED","",IF(P431="LABEL_ONLY",IF(AND(Q431="AGREED",P431="LABEL_ONLY",OR(O431="PASS",O431="FAIL"),R431&lt;&gt;"",S431&lt;&gt;"",T431&lt;&gt;""),"LABEL_APPLIED","INCOMPLETE_DECISION"),"RERUN_REQUIRED"))</x:f>
      </x:c>
    </x:row>
    <x:row r="432" ht="30" customHeight="1">
      <x:c r="A432" s="9" t="str">
        <x:v>I2-052-I-F09</x:v>
      </x:c>
      <x:c r="B432" s="9" t="str">
        <x:v>I2-052</x:v>
      </x:c>
      <x:c r="C432" s="9" t="str">
        <x:v>BATCH_12</x:v>
      </x:c>
      <x:c r="D432" s="9" t="str">
        <x:v>I2</x:v>
      </x:c>
      <x:c r="E432" s="9" t="n">
        <x:v>0</x:v>
      </x:c>
      <x:c r="F432" s="9" t="str">
        <x:v>I2.13.3.1 (intermediate values by linear interpolation)</x:v>
      </x:c>
      <x:c r="G432" s="9" t="str">
        <x:v>FAIL</x:v>
      </x:c>
      <x:c r="H432" s="11" t="str">
        <x:v>Interpolation-point coordinate has the wrong contextual unit.</x:v>
      </x:c>
      <x:c r="I432" s="10" t="str">
        <x:v>rdf/I2/I2-052/I2-052-I-F09.ttl</x:v>
      </x:c>
      <x:c r="J432" s="10" t="str">
        <x:v>61957f6d25f3ab8a38893c2534970505f8ffa81f99706b25cd8b4a8635fec798</x:v>
      </x:c>
      <x:c r="K432" s="13" t="str">
        <x:v>NOT_REVIEWED</x:v>
      </x:c>
      <x:c r="L432" s="13" t="str"/>
      <x:c r="M432" s="13" t="str"/>
      <x:c r="N432" s="13" t="str"/>
      <x:c r="O432" s="13" t="str"/>
      <x:c r="P432" s="13" t="str"/>
      <x:c r="Q432" s="13" t="str"/>
      <x:c r="R432" s="13" t="str"/>
      <x:c r="S432" s="13" t="str"/>
      <x:c r="T432" s="14" t="str"/>
      <x:c r="U432" s="9" t="str">
        <x:f>IF(AND(Q432="AGREED",P432="LABEL_ONLY",OR(O432="PASS",O432="FAIL"),R432&lt;&gt;"",S432&lt;&gt;"",T432&lt;&gt;""),O432,G432)</x:f>
        <x:v>FAIL</x:v>
      </x:c>
      <x:c r="V432" s="9" t="str">
        <x:f>IF(Q432&lt;&gt;"AGREED","",IF(P432="LABEL_ONLY",IF(AND(Q432="AGREED",P432="LABEL_ONLY",OR(O432="PASS",O432="FAIL"),R432&lt;&gt;"",S432&lt;&gt;"",T432&lt;&gt;""),"LABEL_APPLIED","INCOMPLETE_DECISION"),"RERUN_REQUIRED"))</x:f>
      </x:c>
    </x:row>
    <x:row r="433" ht="30" customHeight="1">
      <x:c r="A433" s="9" t="str">
        <x:v>I2-052-I-P01</x:v>
      </x:c>
      <x:c r="B433" s="9" t="str">
        <x:v>I2-052</x:v>
      </x:c>
      <x:c r="C433" s="9" t="str">
        <x:v>BATCH_12</x:v>
      </x:c>
      <x:c r="D433" s="9" t="str">
        <x:v>I2</x:v>
      </x:c>
      <x:c r="E433" s="9" t="n">
        <x:v>1</x:v>
      </x:c>
      <x:c r="F433" s="9" t="str">
        <x:v>I2.13.3.1 (intermediate values by linear interpolation)</x:v>
      </x:c>
      <x:c r="G433" s="9" t="str">
        <x:v>PASS</x:v>
      </x:c>
      <x:c r="H433" s="11" t="str">
        <x:v>Complete interpolation-readiness graph contains input position, lower/upper endpoints, point coordinates/values and result fields.</x:v>
      </x:c>
      <x:c r="I433" s="10" t="str">
        <x:v>rdf/I2/I2-052/I2-052-I-P01.ttl</x:v>
      </x:c>
      <x:c r="J433" s="10" t="str">
        <x:v>ff98950136e5eb5783ac8dc79363edbbef3ab9121e2f61850448177a5283d24b</x:v>
      </x:c>
      <x:c r="K433" s="13" t="str">
        <x:v>NOT_REVIEWED</x:v>
      </x:c>
      <x:c r="L433" s="13" t="str"/>
      <x:c r="M433" s="13" t="str"/>
      <x:c r="N433" s="13" t="str"/>
      <x:c r="O433" s="13" t="str"/>
      <x:c r="P433" s="13" t="str"/>
      <x:c r="Q433" s="13" t="str"/>
      <x:c r="R433" s="13" t="str"/>
      <x:c r="S433" s="13" t="str"/>
      <x:c r="T433" s="14" t="str"/>
      <x:c r="U433" s="9" t="str">
        <x:f>IF(AND(Q433="AGREED",P433="LABEL_ONLY",OR(O433="PASS",O433="FAIL"),R433&lt;&gt;"",S433&lt;&gt;"",T433&lt;&gt;""),O433,G433)</x:f>
        <x:v>PASS</x:v>
      </x:c>
      <x:c r="V433" s="9" t="str">
        <x:f>IF(Q433&lt;&gt;"AGREED","",IF(P433="LABEL_ONLY",IF(AND(Q433="AGREED",P433="LABEL_ONLY",OR(O433="PASS",O433="FAIL"),R433&lt;&gt;"",S433&lt;&gt;"",T433&lt;&gt;""),"LABEL_APPLIED","INCOMPLETE_DECISION"),"RERUN_REQUIRED"))</x:f>
      </x:c>
    </x:row>
    <x:row r="434" ht="30" customHeight="1">
      <x:c r="A434" s="9" t="str">
        <x:v>I2-052-I-P02</x:v>
      </x:c>
      <x:c r="B434" s="9" t="str">
        <x:v>I2-052</x:v>
      </x:c>
      <x:c r="C434" s="9" t="str">
        <x:v>BATCH_12</x:v>
      </x:c>
      <x:c r="D434" s="9" t="str">
        <x:v>I2</x:v>
      </x:c>
      <x:c r="E434" s="9" t="n">
        <x:v>0</x:v>
      </x:c>
      <x:c r="F434" s="9" t="str">
        <x:v>I2.13.3.1 (intermediate values by linear interpolation)</x:v>
      </x:c>
      <x:c r="G434" s="9" t="str">
        <x:v>PASS</x:v>
      </x:c>
      <x:c r="H434" s="11" t="str">
        <x:v>Readiness-only policy does not recompute interpolation; numerically inconsistent interpolated result remains structurally complete for expert/external execution.</x:v>
      </x:c>
      <x:c r="I434" s="10" t="str">
        <x:v>rdf/I2/I2-052/I2-052-I-P02.ttl</x:v>
      </x:c>
      <x:c r="J434" s="10" t="str">
        <x:v>a346126cb193e614d008eeac3e9b3f7d1e9a2ea4a64e4212ef8e489139b742fe</x:v>
      </x:c>
      <x:c r="K434" s="13" t="str">
        <x:v>NOT_REVIEWED</x:v>
      </x:c>
      <x:c r="L434" s="13" t="str"/>
      <x:c r="M434" s="13" t="str"/>
      <x:c r="N434" s="13" t="str"/>
      <x:c r="O434" s="13" t="str"/>
      <x:c r="P434" s="13" t="str"/>
      <x:c r="Q434" s="13" t="str"/>
      <x:c r="R434" s="13" t="str"/>
      <x:c r="S434" s="13" t="str"/>
      <x:c r="T434" s="14" t="str"/>
      <x:c r="U434" s="9" t="str">
        <x:f>IF(AND(Q434="AGREED",P434="LABEL_ONLY",OR(O434="PASS",O434="FAIL"),R434&lt;&gt;"",S434&lt;&gt;"",T434&lt;&gt;""),O434,G434)</x:f>
        <x:v>PASS</x:v>
      </x:c>
      <x:c r="V434" s="9" t="str">
        <x:f>IF(Q434&lt;&gt;"AGREED","",IF(P434="LABEL_ONLY",IF(AND(Q434="AGREED",P434="LABEL_ONLY",OR(O434="PASS",O434="FAIL"),R434&lt;&gt;"",S434&lt;&gt;"",T434&lt;&gt;""),"LABEL_APPLIED","INCOMPLETE_DECISION"),"RERUN_REQUIRED"))</x:f>
      </x:c>
    </x:row>
    <x:row r="435" ht="30" customHeight="1">
      <x:c r="A435" s="9" t="str">
        <x:v>I2-052-I-P03</x:v>
      </x:c>
      <x:c r="B435" s="9" t="str">
        <x:v>I2-052</x:v>
      </x:c>
      <x:c r="C435" s="9" t="str">
        <x:v>BATCH_12</x:v>
      </x:c>
      <x:c r="D435" s="9" t="str">
        <x:v>I2</x:v>
      </x:c>
      <x:c r="E435" s="9" t="n">
        <x:v>0</x:v>
      </x:c>
      <x:c r="F435" s="9" t="str">
        <x:v>I2.13.3.1 (intermediate values by linear interpolation)</x:v>
      </x:c>
      <x:c r="G435" s="9" t="str">
        <x:v>PASS</x:v>
      </x:c>
      <x:c r="H435" s="11" t="str">
        <x:v>Additional well-formed interpolation point does not invalidate the required lower/upper endpoint structure.</x:v>
      </x:c>
      <x:c r="I435" s="10" t="str">
        <x:v>rdf/I2/I2-052/I2-052-I-P03.ttl</x:v>
      </x:c>
      <x:c r="J435" s="10" t="str">
        <x:v>f6f6c3be96c992dc4d4dc5814aefae142f8ea45c45f683f2e2f74eeec48a6b5b</x:v>
      </x:c>
      <x:c r="K435" s="13" t="str">
        <x:v>NOT_REVIEWED</x:v>
      </x:c>
      <x:c r="L435" s="13" t="str"/>
      <x:c r="M435" s="13" t="str"/>
      <x:c r="N435" s="13" t="str"/>
      <x:c r="O435" s="13" t="str"/>
      <x:c r="P435" s="13" t="str"/>
      <x:c r="Q435" s="13" t="str"/>
      <x:c r="R435" s="13" t="str"/>
      <x:c r="S435" s="13" t="str"/>
      <x:c r="T435" s="14" t="str"/>
      <x:c r="U435" s="9" t="str">
        <x:f>IF(AND(Q435="AGREED",P435="LABEL_ONLY",OR(O435="PASS",O435="FAIL"),R435&lt;&gt;"",S435&lt;&gt;"",T435&lt;&gt;""),O435,G435)</x:f>
        <x:v>PASS</x:v>
      </x:c>
      <x:c r="V435" s="9" t="str">
        <x:f>IF(Q435&lt;&gt;"AGREED","",IF(P435="LABEL_ONLY",IF(AND(Q435="AGREED",P435="LABEL_ONLY",OR(O435="PASS",O435="FAIL"),R435&lt;&gt;"",S435&lt;&gt;"",T435&lt;&gt;""),"LABEL_APPLIED","INCOMPLETE_DECISION"),"RERUN_REQUIRED"))</x:f>
      </x:c>
    </x:row>
    <x:row r="436" ht="30" customHeight="1">
      <x:c r="A436" s="9" t="str">
        <x:v>I2-054-I-F01</x:v>
      </x:c>
      <x:c r="B436" s="9" t="str">
        <x:v>I2-054</x:v>
      </x:c>
      <x:c r="C436" s="9" t="str">
        <x:v>BATCH_13</x:v>
      </x:c>
      <x:c r="D436" s="9" t="str">
        <x:v>I2</x:v>
      </x:c>
      <x:c r="E436" s="9" t="n">
        <x:v>0</x:v>
      </x:c>
      <x:c r="F436" s="9" t="str">
        <x:v>I2.13.4.1</x:v>
      </x:c>
      <x:c r="G436" s="9" t="str">
        <x:v>FAIL</x:v>
      </x:c>
      <x:c r="H436" s="11" t="str">
        <x:v>Required bending-moment readiness term upperIceWaterlineLengthLUI is missing.</x:v>
      </x:c>
      <x:c r="I436" s="10" t="str">
        <x:v>rdf/I2/I2-054/I2-054-I-F01.ttl</x:v>
      </x:c>
      <x:c r="J436" s="10" t="str">
        <x:v>f1997d5507aacb6cd3063922b4734fdf7d8b68c7f9d559f08240f7b9432406de</x:v>
      </x:c>
      <x:c r="K436" s="13" t="str">
        <x:v>NOT_REVIEWED</x:v>
      </x:c>
      <x:c r="L436" s="13" t="str"/>
      <x:c r="M436" s="13" t="str"/>
      <x:c r="N436" s="13" t="str"/>
      <x:c r="O436" s="13" t="str"/>
      <x:c r="P436" s="13" t="str"/>
      <x:c r="Q436" s="13" t="str"/>
      <x:c r="R436" s="13" t="str"/>
      <x:c r="S436" s="13" t="str"/>
      <x:c r="T436" s="14" t="str"/>
      <x:c r="U436" s="9" t="str">
        <x:f>IF(AND(Q436="AGREED",P436="LABEL_ONLY",OR(O436="PASS",O436="FAIL"),R436&lt;&gt;"",S436&lt;&gt;"",T436&lt;&gt;""),O436,G436)</x:f>
        <x:v>FAIL</x:v>
      </x:c>
      <x:c r="V436" s="9" t="str">
        <x:f>IF(Q436&lt;&gt;"AGREED","",IF(P436="LABEL_ONLY",IF(AND(Q436="AGREED",P436="LABEL_ONLY",OR(O436="PASS",O436="FAIL"),R436&lt;&gt;"",S436&lt;&gt;"",T436&lt;&gt;""),"LABEL_APPLIED","INCOMPLETE_DECISION"),"RERUN_REQUIRED"))</x:f>
      </x:c>
    </x:row>
    <x:row r="437" ht="30" customHeight="1">
      <x:c r="A437" s="9" t="str">
        <x:v>I2-054-I-F02</x:v>
      </x:c>
      <x:c r="B437" s="9" t="str">
        <x:v>I2-054</x:v>
      </x:c>
      <x:c r="C437" s="9" t="str">
        <x:v>BATCH_13</x:v>
      </x:c>
      <x:c r="D437" s="9" t="str">
        <x:v>I2</x:v>
      </x:c>
      <x:c r="E437" s="9" t="n">
        <x:v>0</x:v>
      </x:c>
      <x:c r="F437" s="9" t="str">
        <x:v>I2.13.4.1</x:v>
      </x:c>
      <x:c r="G437" s="9" t="str">
        <x:v>FAIL</x:v>
      </x:c>
      <x:c r="H437" s="11" t="str">
        <x:v>Required bending-moment readiness term stemAngle is missing.</x:v>
      </x:c>
      <x:c r="I437" s="10" t="str">
        <x:v>rdf/I2/I2-054/I2-054-I-F02.ttl</x:v>
      </x:c>
      <x:c r="J437" s="10" t="str">
        <x:v>265a96ecfbbf939c647c92cb22c0895ba08c5e1796477e32644861886ab85587</x:v>
      </x:c>
      <x:c r="K437" s="13" t="str">
        <x:v>NOT_REVIEWED</x:v>
      </x:c>
      <x:c r="L437" s="13" t="str"/>
      <x:c r="M437" s="13" t="str"/>
      <x:c r="N437" s="13" t="str"/>
      <x:c r="O437" s="13" t="str"/>
      <x:c r="P437" s="13" t="str"/>
      <x:c r="Q437" s="13" t="str"/>
      <x:c r="R437" s="13" t="str"/>
      <x:c r="S437" s="13" t="str"/>
      <x:c r="T437" s="14" t="str"/>
      <x:c r="U437" s="9" t="str">
        <x:f>IF(AND(Q437="AGREED",P437="LABEL_ONLY",OR(O437="PASS",O437="FAIL"),R437&lt;&gt;"",S437&lt;&gt;"",T437&lt;&gt;""),O437,G437)</x:f>
        <x:v>FAIL</x:v>
      </x:c>
      <x:c r="V437" s="9" t="str">
        <x:f>IF(Q437&lt;&gt;"AGREED","",IF(P437="LABEL_ONLY",IF(AND(Q437="AGREED",P437="LABEL_ONLY",OR(O437="PASS",O437="FAIL"),R437&lt;&gt;"",S437&lt;&gt;"",T437&lt;&gt;""),"LABEL_APPLIED","INCOMPLETE_DECISION"),"RERUN_REQUIRED"))</x:f>
      </x:c>
    </x:row>
    <x:row r="438" ht="30" customHeight="1">
      <x:c r="A438" s="9" t="str">
        <x:v>I2-054-I-F03</x:v>
      </x:c>
      <x:c r="B438" s="9" t="str">
        <x:v>I2-054</x:v>
      </x:c>
      <x:c r="C438" s="9" t="str">
        <x:v>BATCH_13</x:v>
      </x:c>
      <x:c r="D438" s="9" t="str">
        <x:v>I2</x:v>
      </x:c>
      <x:c r="E438" s="9" t="n">
        <x:v>0</x:v>
      </x:c>
      <x:c r="F438" s="9" t="str">
        <x:v>I2.13.4.1</x:v>
      </x:c>
      <x:c r="G438" s="9" t="str">
        <x:v>FAIL</x:v>
      </x:c>
      <x:c r="H438" s="11" t="str">
        <x:v>Required bending-moment readiness term designVerticalIceForceAtBow is missing.</x:v>
      </x:c>
      <x:c r="I438" s="10" t="str">
        <x:v>rdf/I2/I2-054/I2-054-I-F03.ttl</x:v>
      </x:c>
      <x:c r="J438" s="10" t="str">
        <x:v>6d53c29b0a4e63cf86afa39cae5e89a4f2223983c67ac60d688109137f46f822</x:v>
      </x:c>
      <x:c r="K438" s="13" t="str">
        <x:v>NOT_REVIEWED</x:v>
      </x:c>
      <x:c r="L438" s="13" t="str"/>
      <x:c r="M438" s="13" t="str"/>
      <x:c r="N438" s="13" t="str"/>
      <x:c r="O438" s="13" t="str"/>
      <x:c r="P438" s="13" t="str"/>
      <x:c r="Q438" s="13" t="str"/>
      <x:c r="R438" s="13" t="str"/>
      <x:c r="S438" s="13" t="str"/>
      <x:c r="T438" s="14" t="str"/>
      <x:c r="U438" s="9" t="str">
        <x:f>IF(AND(Q438="AGREED",P438="LABEL_ONLY",OR(O438="PASS",O438="FAIL"),R438&lt;&gt;"",S438&lt;&gt;"",T438&lt;&gt;""),O438,G438)</x:f>
        <x:v>FAIL</x:v>
      </x:c>
      <x:c r="V438" s="9" t="str">
        <x:f>IF(Q438&lt;&gt;"AGREED","",IF(P438="LABEL_ONLY",IF(AND(Q438="AGREED",P438="LABEL_ONLY",OR(O438="PASS",O438="FAIL"),R438&lt;&gt;"",S438&lt;&gt;"",T438&lt;&gt;""),"LABEL_APPLIED","INCOMPLETE_DECISION"),"RERUN_REQUIRED"))</x:f>
      </x:c>
    </x:row>
    <x:row r="439" ht="30" customHeight="1">
      <x:c r="A439" s="9" t="str">
        <x:v>I2-054-I-F04</x:v>
      </x:c>
      <x:c r="B439" s="9" t="str">
        <x:v>I2-054</x:v>
      </x:c>
      <x:c r="C439" s="9" t="str">
        <x:v>BATCH_13</x:v>
      </x:c>
      <x:c r="D439" s="9" t="str">
        <x:v>I2</x:v>
      </x:c>
      <x:c r="E439" s="9" t="n">
        <x:v>1</x:v>
      </x:c>
      <x:c r="F439" s="9" t="str">
        <x:v>I2.13.4.1</x:v>
      </x:c>
      <x:c r="G439" s="9" t="str">
        <x:v>FAIL</x:v>
      </x:c>
      <x:c r="H439" s="11" t="str">
        <x:v>Required bending-moment readiness term caseHullGirderLongitudinalPositionFromAft is missing.</x:v>
      </x:c>
      <x:c r="I439" s="10" t="str">
        <x:v>rdf/I2/I2-054/I2-054-I-F04.ttl</x:v>
      </x:c>
      <x:c r="J439" s="10" t="str">
        <x:v>06c223494c1d0519938eef98168f4e216684dbdbeadbe009c03ef79a463602f9</x:v>
      </x:c>
      <x:c r="K439" s="13" t="str">
        <x:v>NOT_REVIEWED</x:v>
      </x:c>
      <x:c r="L439" s="13" t="str"/>
      <x:c r="M439" s="13" t="str"/>
      <x:c r="N439" s="13" t="str"/>
      <x:c r="O439" s="13" t="str"/>
      <x:c r="P439" s="13" t="str"/>
      <x:c r="Q439" s="13" t="str"/>
      <x:c r="R439" s="13" t="str"/>
      <x:c r="S439" s="13" t="str"/>
      <x:c r="T439" s="14" t="str"/>
      <x:c r="U439" s="9" t="str">
        <x:f>IF(AND(Q439="AGREED",P439="LABEL_ONLY",OR(O439="PASS",O439="FAIL"),R439&lt;&gt;"",S439&lt;&gt;"",T439&lt;&gt;""),O439,G439)</x:f>
        <x:v>FAIL</x:v>
      </x:c>
      <x:c r="V439" s="9" t="str">
        <x:f>IF(Q439&lt;&gt;"AGREED","",IF(P439="LABEL_ONLY",IF(AND(Q439="AGREED",P439="LABEL_ONLY",OR(O439="PASS",O439="FAIL"),R439&lt;&gt;"",S439&lt;&gt;"",T439&lt;&gt;""),"LABEL_APPLIED","INCOMPLETE_DECISION"),"RERUN_REQUIRED"))</x:f>
      </x:c>
    </x:row>
    <x:row r="440" ht="30" customHeight="1">
      <x:c r="A440" s="9" t="str">
        <x:v>I2-054-I-F05</x:v>
      </x:c>
      <x:c r="B440" s="9" t="str">
        <x:v>I2-054</x:v>
      </x:c>
      <x:c r="C440" s="9" t="str">
        <x:v>BATCH_13</x:v>
      </x:c>
      <x:c r="D440" s="9" t="str">
        <x:v>I2</x:v>
      </x:c>
      <x:c r="E440" s="9" t="n">
        <x:v>0</x:v>
      </x:c>
      <x:c r="F440" s="9" t="str">
        <x:v>I2.13.4.1</x:v>
      </x:c>
      <x:c r="G440" s="9" t="str">
        <x:v>FAIL</x:v>
      </x:c>
      <x:c r="H440" s="11" t="str">
        <x:v>Required bending-moment readiness term caseBendingMomentDistributionFactor is missing.</x:v>
      </x:c>
      <x:c r="I440" s="10" t="str">
        <x:v>rdf/I2/I2-054/I2-054-I-F05.ttl</x:v>
      </x:c>
      <x:c r="J440" s="10" t="str">
        <x:v>9fb2220bea2b3cb4fa6d717ca8c7a93803d917e5fd82b919bb6ebff846a239b6</x:v>
      </x:c>
      <x:c r="K440" s="13" t="str">
        <x:v>NOT_REVIEWED</x:v>
      </x:c>
      <x:c r="L440" s="13" t="str"/>
      <x:c r="M440" s="13" t="str"/>
      <x:c r="N440" s="13" t="str"/>
      <x:c r="O440" s="13" t="str"/>
      <x:c r="P440" s="13" t="str"/>
      <x:c r="Q440" s="13" t="str"/>
      <x:c r="R440" s="13" t="str"/>
      <x:c r="S440" s="13" t="str"/>
      <x:c r="T440" s="14" t="str"/>
      <x:c r="U440" s="9" t="str">
        <x:f>IF(AND(Q440="AGREED",P440="LABEL_ONLY",OR(O440="PASS",O440="FAIL"),R440&lt;&gt;"",S440&lt;&gt;"",T440&lt;&gt;""),O440,G440)</x:f>
        <x:v>FAIL</x:v>
      </x:c>
      <x:c r="V440" s="9" t="str">
        <x:f>IF(Q440&lt;&gt;"AGREED","",IF(P440="LABEL_ONLY",IF(AND(Q440="AGREED",P440="LABEL_ONLY",OR(O440="PASS",O440="FAIL"),R440&lt;&gt;"",S440&lt;&gt;"",T440&lt;&gt;""),"LABEL_APPLIED","INCOMPLETE_DECISION"),"RERUN_REQUIRED"))</x:f>
      </x:c>
    </x:row>
    <x:row r="441" ht="30" customHeight="1">
      <x:c r="A441" s="9" t="str">
        <x:v>I2-054-I-F06</x:v>
      </x:c>
      <x:c r="B441" s="9" t="str">
        <x:v>I2-054</x:v>
      </x:c>
      <x:c r="C441" s="9" t="str">
        <x:v>BATCH_13</x:v>
      </x:c>
      <x:c r="D441" s="9" t="str">
        <x:v>I2</x:v>
      </x:c>
      <x:c r="E441" s="9" t="n">
        <x:v>0</x:v>
      </x:c>
      <x:c r="F441" s="9" t="str">
        <x:v>I2.13.4.1</x:v>
      </x:c>
      <x:c r="G441" s="9" t="str">
        <x:v>FAIL</x:v>
      </x:c>
      <x:c r="H441" s="11" t="str">
        <x:v>Required bending-moment readiness term caseDesignVerticalIceBendingMoment is missing.</x:v>
      </x:c>
      <x:c r="I441" s="10" t="str">
        <x:v>rdf/I2/I2-054/I2-054-I-F06.ttl</x:v>
      </x:c>
      <x:c r="J441" s="10" t="str">
        <x:v>469bfbdbf1abebd4f21cfda166b2537e047df5dc9c2be697b277264ca19f05a5</x:v>
      </x:c>
      <x:c r="K441" s="13" t="str">
        <x:v>NOT_REVIEWED</x:v>
      </x:c>
      <x:c r="L441" s="13" t="str"/>
      <x:c r="M441" s="13" t="str"/>
      <x:c r="N441" s="13" t="str"/>
      <x:c r="O441" s="13" t="str"/>
      <x:c r="P441" s="13" t="str"/>
      <x:c r="Q441" s="13" t="str"/>
      <x:c r="R441" s="13" t="str"/>
      <x:c r="S441" s="13" t="str"/>
      <x:c r="T441" s="14" t="str"/>
      <x:c r="U441" s="9" t="str">
        <x:f>IF(AND(Q441="AGREED",P441="LABEL_ONLY",OR(O441="PASS",O441="FAIL"),R441&lt;&gt;"",S441&lt;&gt;"",T441&lt;&gt;""),O441,G441)</x:f>
        <x:v>FAIL</x:v>
      </x:c>
      <x:c r="V441" s="9" t="str">
        <x:f>IF(Q441&lt;&gt;"AGREED","",IF(P441="LABEL_ONLY",IF(AND(Q441="AGREED",P441="LABEL_ONLY",OR(O441="PASS",O441="FAIL"),R441&lt;&gt;"",S441&lt;&gt;"",T441&lt;&gt;""),"LABEL_APPLIED","INCOMPLETE_DECISION"),"RERUN_REQUIRED"))</x:f>
      </x:c>
    </x:row>
    <x:row r="442" ht="30" customHeight="1">
      <x:c r="A442" s="9" t="str">
        <x:v>I2-054-I-F07</x:v>
      </x:c>
      <x:c r="B442" s="9" t="str">
        <x:v>I2-054</x:v>
      </x:c>
      <x:c r="C442" s="9" t="str">
        <x:v>BATCH_13</x:v>
      </x:c>
      <x:c r="D442" s="9" t="str">
        <x:v>I2</x:v>
      </x:c>
      <x:c r="E442" s="9" t="n">
        <x:v>0</x:v>
      </x:c>
      <x:c r="F442" s="9" t="str">
        <x:v>I2.13.4.1</x:v>
      </x:c>
      <x:c r="G442" s="9" t="str">
        <x:v>FAIL</x:v>
      </x:c>
      <x:c r="H442" s="11" t="str">
        <x:v>Generic ship-to-calculationCase relationship is missing.</x:v>
      </x:c>
      <x:c r="I442" s="10" t="str">
        <x:v>rdf/I2/I2-054/I2-054-I-F07.ttl</x:v>
      </x:c>
      <x:c r="J442" s="10" t="str">
        <x:v>8b0b0d36826449d7a8f13acb00325c1afca2d013723b1d013483fa28ff01d1dd</x:v>
      </x:c>
      <x:c r="K442" s="13" t="str">
        <x:v>NOT_REVIEWED</x:v>
      </x:c>
      <x:c r="L442" s="13" t="str"/>
      <x:c r="M442" s="13" t="str"/>
      <x:c r="N442" s="13" t="str"/>
      <x:c r="O442" s="13" t="str"/>
      <x:c r="P442" s="13" t="str"/>
      <x:c r="Q442" s="13" t="str"/>
      <x:c r="R442" s="13" t="str"/>
      <x:c r="S442" s="13" t="str"/>
      <x:c r="T442" s="14" t="str"/>
      <x:c r="U442" s="9" t="str">
        <x:f>IF(AND(Q442="AGREED",P442="LABEL_ONLY",OR(O442="PASS",O442="FAIL"),R442&lt;&gt;"",S442&lt;&gt;"",T442&lt;&gt;""),O442,G442)</x:f>
        <x:v>FAIL</x:v>
      </x:c>
      <x:c r="V442" s="9" t="str">
        <x:f>IF(Q442&lt;&gt;"AGREED","",IF(P442="LABEL_ONLY",IF(AND(Q442="AGREED",P442="LABEL_ONLY",OR(O442="PASS",O442="FAIL"),R442&lt;&gt;"",S442&lt;&gt;"",T442&lt;&gt;""),"LABEL_APPLIED","INCOMPLETE_DECISION"),"RERUN_REQUIRED"))</x:f>
      </x:c>
    </x:row>
    <x:row r="443" ht="30" customHeight="1">
      <x:c r="A443" s="9" t="str">
        <x:v>I2-054-I-F08</x:v>
      </x:c>
      <x:c r="B443" s="9" t="str">
        <x:v>I2-054</x:v>
      </x:c>
      <x:c r="C443" s="9" t="str">
        <x:v>BATCH_13</x:v>
      </x:c>
      <x:c r="D443" s="9" t="str">
        <x:v>I2</x:v>
      </x:c>
      <x:c r="E443" s="9" t="n">
        <x:v>0</x:v>
      </x:c>
      <x:c r="F443" s="9" t="str">
        <x:v>I2.13.4.1</x:v>
      </x:c>
      <x:c r="G443" s="9" t="str">
        <x:v>FAIL</x:v>
      </x:c>
      <x:c r="H443" s="11" t="str">
        <x:v>Dedicated hasHullGirderBendingMomentCalculationCase relationship is missing.</x:v>
      </x:c>
      <x:c r="I443" s="10" t="str">
        <x:v>rdf/I2/I2-054/I2-054-I-F08.ttl</x:v>
      </x:c>
      <x:c r="J443" s="10" t="str">
        <x:v>9d1844ffddb32532f5033d2b98d9676d94f2767e9d70db47b9ae890d6b4cede0</x:v>
      </x:c>
      <x:c r="K443" s="13" t="str">
        <x:v>NOT_REVIEWED</x:v>
      </x:c>
      <x:c r="L443" s="13" t="str"/>
      <x:c r="M443" s="13" t="str"/>
      <x:c r="N443" s="13" t="str"/>
      <x:c r="O443" s="13" t="str"/>
      <x:c r="P443" s="13" t="str"/>
      <x:c r="Q443" s="13" t="str"/>
      <x:c r="R443" s="13" t="str"/>
      <x:c r="S443" s="13" t="str"/>
      <x:c r="T443" s="14" t="str"/>
      <x:c r="U443" s="9" t="str">
        <x:f>IF(AND(Q443="AGREED",P443="LABEL_ONLY",OR(O443="PASS",O443="FAIL"),R443&lt;&gt;"",S443&lt;&gt;"",T443&lt;&gt;""),O443,G443)</x:f>
        <x:v>FAIL</x:v>
      </x:c>
      <x:c r="V443" s="9" t="str">
        <x:f>IF(Q443&lt;&gt;"AGREED","",IF(P443="LABEL_ONLY",IF(AND(Q443="AGREED",P443="LABEL_ONLY",OR(O443="PASS",O443="FAIL"),R443&lt;&gt;"",S443&lt;&gt;"",T443&lt;&gt;""),"LABEL_APPLIED","INCOMPLETE_DECISION"),"RERUN_REQUIRED"))</x:f>
      </x:c>
    </x:row>
    <x:row r="444" ht="30" customHeight="1">
      <x:c r="A444" s="9" t="str">
        <x:v>I2-054-I-F09</x:v>
      </x:c>
      <x:c r="B444" s="9" t="str">
        <x:v>I2-054</x:v>
      </x:c>
      <x:c r="C444" s="9" t="str">
        <x:v>BATCH_13</x:v>
      </x:c>
      <x:c r="D444" s="9" t="str">
        <x:v>I2</x:v>
      </x:c>
      <x:c r="E444" s="9" t="n">
        <x:v>0</x:v>
      </x:c>
      <x:c r="F444" s="9" t="str">
        <x:v>I2.13.4.1</x:v>
      </x:c>
      <x:c r="G444" s="9" t="str">
        <x:v>FAIL</x:v>
      </x:c>
      <x:c r="H444" s="11" t="str">
        <x:v>Bending-moment result uses the wrong QUDT unit.</x:v>
      </x:c>
      <x:c r="I444" s="10" t="str">
        <x:v>rdf/I2/I2-054/I2-054-I-F09.ttl</x:v>
      </x:c>
      <x:c r="J444" s="10" t="str">
        <x:v>27e879161c71d472ec6af85ebb69154a6c62d0ffd45b2af027d237c0eb63d86f</x:v>
      </x:c>
      <x:c r="K444" s="13" t="str">
        <x:v>NOT_REVIEWED</x:v>
      </x:c>
      <x:c r="L444" s="13" t="str"/>
      <x:c r="M444" s="13" t="str"/>
      <x:c r="N444" s="13" t="str"/>
      <x:c r="O444" s="13" t="str"/>
      <x:c r="P444" s="13" t="str"/>
      <x:c r="Q444" s="13" t="str"/>
      <x:c r="R444" s="13" t="str"/>
      <x:c r="S444" s="13" t="str"/>
      <x:c r="T444" s="14" t="str"/>
      <x:c r="U444" s="9" t="str">
        <x:f>IF(AND(Q444="AGREED",P444="LABEL_ONLY",OR(O444="PASS",O444="FAIL"),R444&lt;&gt;"",S444&lt;&gt;"",T444&lt;&gt;""),O444,G444)</x:f>
        <x:v>FAIL</x:v>
      </x:c>
      <x:c r="V444" s="9" t="str">
        <x:f>IF(Q444&lt;&gt;"AGREED","",IF(P444="LABEL_ONLY",IF(AND(Q444="AGREED",P444="LABEL_ONLY",OR(O444="PASS",O444="FAIL"),R444&lt;&gt;"",S444&lt;&gt;"",T444&lt;&gt;""),"LABEL_APPLIED","INCOMPLETE_DECISION"),"RERUN_REQUIRED"))</x:f>
      </x:c>
    </x:row>
    <x:row r="445" ht="30" customHeight="1">
      <x:c r="A445" s="9" t="str">
        <x:v>I2-054-I-P01</x:v>
      </x:c>
      <x:c r="B445" s="9" t="str">
        <x:v>I2-054</x:v>
      </x:c>
      <x:c r="C445" s="9" t="str">
        <x:v>BATCH_13</x:v>
      </x:c>
      <x:c r="D445" s="9" t="str">
        <x:v>I2</x:v>
      </x:c>
      <x:c r="E445" s="9" t="n">
        <x:v>1</x:v>
      </x:c>
      <x:c r="F445" s="9" t="str">
        <x:v>I2.13.4.1</x:v>
      </x:c>
      <x:c r="G445" s="9" t="str">
        <x:v>PASS</x:v>
      </x:c>
      <x:c r="H445" s="11" t="str">
        <x:v>Complete bending-moment readiness case at a source-defined plateau contains global operands, case operands and result.</x:v>
      </x:c>
      <x:c r="I445" s="10" t="str">
        <x:v>rdf/I2/I2-054/I2-054-I-P01.ttl</x:v>
      </x:c>
      <x:c r="J445" s="10" t="str">
        <x:v>fa3004d04ed4aa8152c895ad048bf6a91cca750e92367577dfa8877c07eec703</x:v>
      </x:c>
      <x:c r="K445" s="13" t="str">
        <x:v>NOT_REVIEWED</x:v>
      </x:c>
      <x:c r="L445" s="13" t="str"/>
      <x:c r="M445" s="13" t="str"/>
      <x:c r="N445" s="13" t="str"/>
      <x:c r="O445" s="13" t="str"/>
      <x:c r="P445" s="13" t="str"/>
      <x:c r="Q445" s="13" t="str"/>
      <x:c r="R445" s="13" t="str"/>
      <x:c r="S445" s="13" t="str"/>
      <x:c r="T445" s="14" t="str"/>
      <x:c r="U445" s="9" t="str">
        <x:f>IF(AND(Q445="AGREED",P445="LABEL_ONLY",OR(O445="PASS",O445="FAIL"),R445&lt;&gt;"",S445&lt;&gt;"",T445&lt;&gt;""),O445,G445)</x:f>
        <x:v>PASS</x:v>
      </x:c>
      <x:c r="V445" s="9" t="str">
        <x:f>IF(Q445&lt;&gt;"AGREED","",IF(P445="LABEL_ONLY",IF(AND(Q445="AGREED",P445="LABEL_ONLY",OR(O445="PASS",O445="FAIL"),R445&lt;&gt;"",S445&lt;&gt;"",T445&lt;&gt;""),"LABEL_APPLIED","INCOMPLETE_DECISION"),"RERUN_REQUIRED"))</x:f>
      </x:c>
    </x:row>
    <x:row r="446" ht="30" customHeight="1">
      <x:c r="A446" s="9" t="str">
        <x:v>I2-054-I-P02</x:v>
      </x:c>
      <x:c r="B446" s="9" t="str">
        <x:v>I2-054</x:v>
      </x:c>
      <x:c r="C446" s="9" t="str">
        <x:v>BATCH_13</x:v>
      </x:c>
      <x:c r="D446" s="9" t="str">
        <x:v>I2</x:v>
      </x:c>
      <x:c r="E446" s="9" t="n">
        <x:v>0</x:v>
      </x:c>
      <x:c r="F446" s="9" t="str">
        <x:v>I2.13.4.1</x:v>
      </x:c>
      <x:c r="G446" s="9" t="str">
        <x:v>PASS</x:v>
      </x:c>
      <x:c r="H446" s="11" t="str">
        <x:v>Intermediate bending-moment case includes well-formed interpolation-point context.</x:v>
      </x:c>
      <x:c r="I446" s="10" t="str">
        <x:v>rdf/I2/I2-054/I2-054-I-P02.ttl</x:v>
      </x:c>
      <x:c r="J446" s="10" t="str">
        <x:v>5018e26bc0ca1de57368c4a56689b922a93d1efa19fdf0701abaf4ee7c76226a</x:v>
      </x:c>
      <x:c r="K446" s="13" t="str">
        <x:v>NOT_REVIEWED</x:v>
      </x:c>
      <x:c r="L446" s="13" t="str"/>
      <x:c r="M446" s="13" t="str"/>
      <x:c r="N446" s="13" t="str"/>
      <x:c r="O446" s="13" t="str"/>
      <x:c r="P446" s="13" t="str"/>
      <x:c r="Q446" s="13" t="str"/>
      <x:c r="R446" s="13" t="str"/>
      <x:c r="S446" s="13" t="str"/>
      <x:c r="T446" s="14" t="str"/>
      <x:c r="U446" s="9" t="str">
        <x:f>IF(AND(Q446="AGREED",P446="LABEL_ONLY",OR(O446="PASS",O446="FAIL"),R446&lt;&gt;"",S446&lt;&gt;"",T446&lt;&gt;""),O446,G446)</x:f>
        <x:v>PASS</x:v>
      </x:c>
      <x:c r="V446" s="9" t="str">
        <x:f>IF(Q446&lt;&gt;"AGREED","",IF(P446="LABEL_ONLY",IF(AND(Q446="AGREED",P446="LABEL_ONLY",OR(O446="PASS",O446="FAIL"),R446&lt;&gt;"",S446&lt;&gt;"",T446&lt;&gt;""),"LABEL_APPLIED","INCOMPLETE_DECISION"),"RERUN_REQUIRED"))</x:f>
      </x:c>
    </x:row>
    <x:row r="447" ht="30" customHeight="1">
      <x:c r="A447" s="9" t="str">
        <x:v>I2-054-I-P03</x:v>
      </x:c>
      <x:c r="B447" s="9" t="str">
        <x:v>I2-054</x:v>
      </x:c>
      <x:c r="C447" s="9" t="str">
        <x:v>BATCH_13</x:v>
      </x:c>
      <x:c r="D447" s="9" t="str">
        <x:v>I2</x:v>
      </x:c>
      <x:c r="E447" s="9" t="n">
        <x:v>0</x:v>
      </x:c>
      <x:c r="F447" s="9" t="str">
        <x:v>I2.13.4.1</x:v>
      </x:c>
      <x:c r="G447" s="9" t="str">
        <x:v>PASS</x:v>
      </x:c>
      <x:c r="H447" s="11" t="str">
        <x:v>R13 marks I2-054 as COMPLEX_READINESS; deliberately formula-inconsistent Cm/MI values remain a complete frozen interface rather than being numerically recomputed.</x:v>
      </x:c>
      <x:c r="I447" s="10" t="str">
        <x:v>rdf/I2/I2-054/I2-054-I-P03.ttl</x:v>
      </x:c>
      <x:c r="J447" s="10" t="str">
        <x:v>d27400d9c825d6368ab7fc6de2ace74a1c76e39d2d741bc036e3a3ef85f29406</x:v>
      </x:c>
      <x:c r="K447" s="13" t="str">
        <x:v>NOT_REVIEWED</x:v>
      </x:c>
      <x:c r="L447" s="13" t="str"/>
      <x:c r="M447" s="13" t="str"/>
      <x:c r="N447" s="13" t="str"/>
      <x:c r="O447" s="13" t="str"/>
      <x:c r="P447" s="13" t="str"/>
      <x:c r="Q447" s="13" t="str"/>
      <x:c r="R447" s="13" t="str"/>
      <x:c r="S447" s="13" t="str"/>
      <x:c r="T447" s="14" t="str"/>
      <x:c r="U447" s="9" t="str">
        <x:f>IF(AND(Q447="AGREED",P447="LABEL_ONLY",OR(O447="PASS",O447="FAIL"),R447&lt;&gt;"",S447&lt;&gt;"",T447&lt;&gt;""),O447,G447)</x:f>
        <x:v>PASS</x:v>
      </x:c>
      <x:c r="V447" s="9" t="str">
        <x:f>IF(Q447&lt;&gt;"AGREED","",IF(P447="LABEL_ONLY",IF(AND(Q447="AGREED",P447="LABEL_ONLY",OR(O447="PASS",O447="FAIL"),R447&lt;&gt;"",S447&lt;&gt;"",T447&lt;&gt;""),"LABEL_APPLIED","INCOMPLETE_DECISION"),"RERUN_REQUIRED"))</x:f>
      </x:c>
    </x:row>
    <x:row r="448" ht="30" customHeight="1">
      <x:c r="A448" s="9" t="str">
        <x:v>I2-055-I-F01</x:v>
      </x:c>
      <x:c r="B448" s="9" t="str">
        <x:v>I2-055</x:v>
      </x:c>
      <x:c r="C448" s="9" t="str">
        <x:v>BATCH_14</x:v>
      </x:c>
      <x:c r="D448" s="9" t="str">
        <x:v>I2</x:v>
      </x:c>
      <x:c r="E448" s="9" t="n">
        <x:v>1</x:v>
      </x:c>
      <x:c r="F448" s="9" t="str">
        <x:v>I2.13.5.1</x:v>
      </x:c>
      <x:c r="G448" s="9" t="str">
        <x:v>FAIL</x:v>
      </x:c>
      <x:c r="H448" s="11" t="str">
        <x:v>Design stress exceeds permissible stress even though status is incorrectly asserted true.</x:v>
      </x:c>
      <x:c r="I448" s="10" t="str">
        <x:v>rdf/I2/I2-055/I2-055-I-F01.ttl</x:v>
      </x:c>
      <x:c r="J448" s="10" t="str">
        <x:v>224f5bf26ea491ca4212c51d6b481758c668023e30eaca506ff4812e9299a86e</x:v>
      </x:c>
      <x:c r="K448" s="13" t="str">
        <x:v>NOT_REVIEWED</x:v>
      </x:c>
      <x:c r="L448" s="13" t="str"/>
      <x:c r="M448" s="13" t="str"/>
      <x:c r="N448" s="13" t="str"/>
      <x:c r="O448" s="13" t="str"/>
      <x:c r="P448" s="13" t="str"/>
      <x:c r="Q448" s="13" t="str"/>
      <x:c r="R448" s="13" t="str"/>
      <x:c r="S448" s="13" t="str"/>
      <x:c r="T448" s="14" t="str"/>
      <x:c r="U448" s="9" t="str">
        <x:f>IF(AND(Q448="AGREED",P448="LABEL_ONLY",OR(O448="PASS",O448="FAIL"),R448&lt;&gt;"",S448&lt;&gt;"",T448&lt;&gt;""),O448,G448)</x:f>
        <x:v>FAIL</x:v>
      </x:c>
      <x:c r="V448" s="9" t="str">
        <x:f>IF(Q448&lt;&gt;"AGREED","",IF(P448="LABEL_ONLY",IF(AND(Q448="AGREED",P448="LABEL_ONLY",OR(O448="PASS",O448="FAIL"),R448&lt;&gt;"",S448&lt;&gt;"",T448&lt;&gt;""),"LABEL_APPLIED","INCOMPLETE_DECISION"),"RERUN_REQUIRED"))</x:f>
      </x:c>
    </x:row>
    <x:row r="449" ht="30" customHeight="1">
      <x:c r="A449" s="9" t="str">
        <x:v>I2-055-I-F02</x:v>
      </x:c>
      <x:c r="B449" s="9" t="str">
        <x:v>I2-055</x:v>
      </x:c>
      <x:c r="C449" s="9" t="str">
        <x:v>BATCH_14</x:v>
      </x:c>
      <x:c r="D449" s="9" t="str">
        <x:v>I2</x:v>
      </x:c>
      <x:c r="E449" s="9" t="n">
        <x:v>0</x:v>
      </x:c>
      <x:c r="F449" s="9" t="str">
        <x:v>I2.13.5.1</x:v>
      </x:c>
      <x:c r="G449" s="9" t="str">
        <x:v>FAIL</x:v>
      </x:c>
      <x:c r="H449" s="11" t="str">
        <x:v>A below-limit stress pair with strengthCriterionStatus=false is not a compliant case.</x:v>
      </x:c>
      <x:c r="I449" s="10" t="str">
        <x:v>rdf/I2/I2-055/I2-055-I-F02.ttl</x:v>
      </x:c>
      <x:c r="J449" s="10" t="str">
        <x:v>f8e1cd380528f1bf2051ae90bbd81165b9cfb1d569706558b2ab03573b6e1a09</x:v>
      </x:c>
      <x:c r="K449" s="13" t="str">
        <x:v>NOT_REVIEWED</x:v>
      </x:c>
      <x:c r="L449" s="13" t="str"/>
      <x:c r="M449" s="13" t="str"/>
      <x:c r="N449" s="13" t="str"/>
      <x:c r="O449" s="13" t="str"/>
      <x:c r="P449" s="13" t="str"/>
      <x:c r="Q449" s="13" t="str"/>
      <x:c r="R449" s="13" t="str"/>
      <x:c r="S449" s="13" t="str"/>
      <x:c r="T449" s="14" t="str"/>
      <x:c r="U449" s="9" t="str">
        <x:f>IF(AND(Q449="AGREED",P449="LABEL_ONLY",OR(O449="PASS",O449="FAIL"),R449&lt;&gt;"",S449&lt;&gt;"",T449&lt;&gt;""),O449,G449)</x:f>
        <x:v>FAIL</x:v>
      </x:c>
      <x:c r="V449" s="9" t="str">
        <x:f>IF(Q449&lt;&gt;"AGREED","",IF(P449="LABEL_ONLY",IF(AND(Q449="AGREED",P449="LABEL_ONLY",OR(O449="PASS",O449="FAIL"),R449&lt;&gt;"",S449&lt;&gt;"",T449&lt;&gt;""),"LABEL_APPLIED","INCOMPLETE_DECISION"),"RERUN_REQUIRED"))</x:f>
      </x:c>
    </x:row>
    <x:row r="450" ht="30" customHeight="1">
      <x:c r="A450" s="9" t="str">
        <x:v>I2-055-I-F03</x:v>
      </x:c>
      <x:c r="B450" s="9" t="str">
        <x:v>I2-055</x:v>
      </x:c>
      <x:c r="C450" s="9" t="str">
        <x:v>BATCH_14</x:v>
      </x:c>
      <x:c r="D450" s="9" t="str">
        <x:v>I2</x:v>
      </x:c>
      <x:c r="E450" s="9" t="n">
        <x:v>0</x:v>
      </x:c>
      <x:c r="F450" s="9" t="str">
        <x:v>I2.13.5.1</x:v>
      </x:c>
      <x:c r="G450" s="9" t="str">
        <x:v>FAIL</x:v>
      </x:c>
      <x:c r="H450" s="11" t="str">
        <x:v>An above-limit stress pair remains non-compliant when status=false.</x:v>
      </x:c>
      <x:c r="I450" s="10" t="str">
        <x:v>rdf/I2/I2-055/I2-055-I-F03.ttl</x:v>
      </x:c>
      <x:c r="J450" s="10" t="str">
        <x:v>4820ea0d1b993c5808504114386f1eca8e9e9f99d1e5f7059091f0e334f0eeb4</x:v>
      </x:c>
      <x:c r="K450" s="13" t="str">
        <x:v>NOT_REVIEWED</x:v>
      </x:c>
      <x:c r="L450" s="13" t="str"/>
      <x:c r="M450" s="13" t="str"/>
      <x:c r="N450" s="13" t="str"/>
      <x:c r="O450" s="13" t="str"/>
      <x:c r="P450" s="13" t="str"/>
      <x:c r="Q450" s="13" t="str"/>
      <x:c r="R450" s="13" t="str"/>
      <x:c r="S450" s="13" t="str"/>
      <x:c r="T450" s="14" t="str"/>
      <x:c r="U450" s="9" t="str">
        <x:f>IF(AND(Q450="AGREED",P450="LABEL_ONLY",OR(O450="PASS",O450="FAIL"),R450&lt;&gt;"",S450&lt;&gt;"",T450&lt;&gt;""),O450,G450)</x:f>
        <x:v>FAIL</x:v>
      </x:c>
      <x:c r="V450" s="9" t="str">
        <x:f>IF(Q450&lt;&gt;"AGREED","",IF(P450="LABEL_ONLY",IF(AND(Q450="AGREED",P450="LABEL_ONLY",OR(O450="PASS",O450="FAIL"),R450&lt;&gt;"",S450&lt;&gt;"",T450&lt;&gt;""),"LABEL_APPLIED","INCOMPLETE_DECISION"),"RERUN_REQUIRED"))</x:f>
      </x:c>
    </x:row>
    <x:row r="451" ht="30" customHeight="1">
      <x:c r="A451" s="9" t="str">
        <x:v>I2-055-I-F04</x:v>
      </x:c>
      <x:c r="B451" s="9" t="str">
        <x:v>I2-055</x:v>
      </x:c>
      <x:c r="C451" s="9" t="str">
        <x:v>BATCH_14</x:v>
      </x:c>
      <x:c r="D451" s="9" t="str">
        <x:v>I2</x:v>
      </x:c>
      <x:c r="E451" s="9" t="n">
        <x:v>0</x:v>
      </x:c>
      <x:c r="F451" s="9" t="str">
        <x:v>I2.13.5.1</x:v>
      </x:c>
      <x:c r="G451" s="9" t="str">
        <x:v>FAIL</x:v>
      </x:c>
      <x:c r="H451" s="11" t="str">
        <x:v>designStress is missing.</x:v>
      </x:c>
      <x:c r="I451" s="10" t="str">
        <x:v>rdf/I2/I2-055/I2-055-I-F04.ttl</x:v>
      </x:c>
      <x:c r="J451" s="10" t="str">
        <x:v>32f7335ad5a4e75978493413734863f802dfabba086ac59f0287a205fb8477ed</x:v>
      </x:c>
      <x:c r="K451" s="13" t="str">
        <x:v>NOT_REVIEWED</x:v>
      </x:c>
      <x:c r="L451" s="13" t="str"/>
      <x:c r="M451" s="13" t="str"/>
      <x:c r="N451" s="13" t="str"/>
      <x:c r="O451" s="13" t="str"/>
      <x:c r="P451" s="13" t="str"/>
      <x:c r="Q451" s="13" t="str"/>
      <x:c r="R451" s="13" t="str"/>
      <x:c r="S451" s="13" t="str"/>
      <x:c r="T451" s="14" t="str"/>
      <x:c r="U451" s="9" t="str">
        <x:f>IF(AND(Q451="AGREED",P451="LABEL_ONLY",OR(O451="PASS",O451="FAIL"),R451&lt;&gt;"",S451&lt;&gt;"",T451&lt;&gt;""),O451,G451)</x:f>
        <x:v>FAIL</x:v>
      </x:c>
      <x:c r="V451" s="9" t="str">
        <x:f>IF(Q451&lt;&gt;"AGREED","",IF(P451="LABEL_ONLY",IF(AND(Q451="AGREED",P451="LABEL_ONLY",OR(O451="PASS",O451="FAIL"),R451&lt;&gt;"",S451&lt;&gt;"",T451&lt;&gt;""),"LABEL_APPLIED","INCOMPLETE_DECISION"),"RERUN_REQUIRED"))</x:f>
      </x:c>
    </x:row>
    <x:row r="452" ht="30" customHeight="1">
      <x:c r="A452" s="9" t="str">
        <x:v>I2-055-I-F05</x:v>
      </x:c>
      <x:c r="B452" s="9" t="str">
        <x:v>I2-055</x:v>
      </x:c>
      <x:c r="C452" s="9" t="str">
        <x:v>BATCH_14</x:v>
      </x:c>
      <x:c r="D452" s="9" t="str">
        <x:v>I2</x:v>
      </x:c>
      <x:c r="E452" s="9" t="n">
        <x:v>0</x:v>
      </x:c>
      <x:c r="F452" s="9" t="str">
        <x:v>I2.13.5.1</x:v>
      </x:c>
      <x:c r="G452" s="9" t="str">
        <x:v>FAIL</x:v>
      </x:c>
      <x:c r="H452" s="11" t="str">
        <x:v>permissibleStress is missing.</x:v>
      </x:c>
      <x:c r="I452" s="10" t="str">
        <x:v>rdf/I2/I2-055/I2-055-I-F05.ttl</x:v>
      </x:c>
      <x:c r="J452" s="10" t="str">
        <x:v>35f40ddc09c6e32bf3881e057d37ce61ff2a194ef7e0f7f887101279c8f31643</x:v>
      </x:c>
      <x:c r="K452" s="13" t="str">
        <x:v>NOT_REVIEWED</x:v>
      </x:c>
      <x:c r="L452" s="13" t="str"/>
      <x:c r="M452" s="13" t="str"/>
      <x:c r="N452" s="13" t="str"/>
      <x:c r="O452" s="13" t="str"/>
      <x:c r="P452" s="13" t="str"/>
      <x:c r="Q452" s="13" t="str"/>
      <x:c r="R452" s="13" t="str"/>
      <x:c r="S452" s="13" t="str"/>
      <x:c r="T452" s="14" t="str"/>
      <x:c r="U452" s="9" t="str">
        <x:f>IF(AND(Q452="AGREED",P452="LABEL_ONLY",OR(O452="PASS",O452="FAIL"),R452&lt;&gt;"",S452&lt;&gt;"",T452&lt;&gt;""),O452,G452)</x:f>
        <x:v>FAIL</x:v>
      </x:c>
      <x:c r="V452" s="9" t="str">
        <x:f>IF(Q452&lt;&gt;"AGREED","",IF(P452="LABEL_ONLY",IF(AND(Q452="AGREED",P452="LABEL_ONLY",OR(O452="PASS",O452="FAIL"),R452&lt;&gt;"",S452&lt;&gt;"",T452&lt;&gt;""),"LABEL_APPLIED","INCOMPLETE_DECISION"),"RERUN_REQUIRED"))</x:f>
      </x:c>
    </x:row>
    <x:row r="453" ht="30" customHeight="1">
      <x:c r="A453" s="9" t="str">
        <x:v>I2-055-I-F06</x:v>
      </x:c>
      <x:c r="B453" s="9" t="str">
        <x:v>I2-055</x:v>
      </x:c>
      <x:c r="C453" s="9" t="str">
        <x:v>BATCH_14</x:v>
      </x:c>
      <x:c r="D453" s="9" t="str">
        <x:v>I2</x:v>
      </x:c>
      <x:c r="E453" s="9" t="n">
        <x:v>0</x:v>
      </x:c>
      <x:c r="F453" s="9" t="str">
        <x:v>I2.13.5.1</x:v>
      </x:c>
      <x:c r="G453" s="9" t="str">
        <x:v>FAIL</x:v>
      </x:c>
      <x:c r="H453" s="11" t="str">
        <x:v>strengthCriterionStatus is missing.</x:v>
      </x:c>
      <x:c r="I453" s="10" t="str">
        <x:v>rdf/I2/I2-055/I2-055-I-F06.ttl</x:v>
      </x:c>
      <x:c r="J453" s="10" t="str">
        <x:v>c5f7151567b4aac81162531dcd8227d201ac50aec3576026a1be7ac6dfb95fb3</x:v>
      </x:c>
      <x:c r="K453" s="13" t="str">
        <x:v>NOT_REVIEWED</x:v>
      </x:c>
      <x:c r="L453" s="13" t="str"/>
      <x:c r="M453" s="13" t="str"/>
      <x:c r="N453" s="13" t="str"/>
      <x:c r="O453" s="13" t="str"/>
      <x:c r="P453" s="13" t="str"/>
      <x:c r="Q453" s="13" t="str"/>
      <x:c r="R453" s="13" t="str"/>
      <x:c r="S453" s="13" t="str"/>
      <x:c r="T453" s="14" t="str"/>
      <x:c r="U453" s="9" t="str">
        <x:f>IF(AND(Q453="AGREED",P453="LABEL_ONLY",OR(O453="PASS",O453="FAIL"),R453&lt;&gt;"",S453&lt;&gt;"",T453&lt;&gt;""),O453,G453)</x:f>
        <x:v>FAIL</x:v>
      </x:c>
      <x:c r="V453" s="9" t="str">
        <x:f>IF(Q453&lt;&gt;"AGREED","",IF(P453="LABEL_ONLY",IF(AND(Q453="AGREED",P453="LABEL_ONLY",OR(O453="PASS",O453="FAIL"),R453&lt;&gt;"",S453&lt;&gt;"",T453&lt;&gt;""),"LABEL_APPLIED","INCOMPLETE_DECISION"),"RERUN_REQUIRED"))</x:f>
      </x:c>
    </x:row>
    <x:row r="454" ht="30" customHeight="1">
      <x:c r="A454" s="9" t="str">
        <x:v>I2-055-I-F07</x:v>
      </x:c>
      <x:c r="B454" s="9" t="str">
        <x:v>I2-055</x:v>
      </x:c>
      <x:c r="C454" s="9" t="str">
        <x:v>BATCH_14</x:v>
      </x:c>
      <x:c r="D454" s="9" t="str">
        <x:v>I2</x:v>
      </x:c>
      <x:c r="E454" s="9" t="n">
        <x:v>0</x:v>
      </x:c>
      <x:c r="F454" s="9" t="str">
        <x:v>I2.13.5.1</x:v>
      </x:c>
      <x:c r="G454" s="9" t="str">
        <x:v>FAIL</x:v>
      </x:c>
      <x:c r="H454" s="11" t="str">
        <x:v>designStress is encoded with the wrong QUDT unit.</x:v>
      </x:c>
      <x:c r="I454" s="10" t="str">
        <x:v>rdf/I2/I2-055/I2-055-I-F07.ttl</x:v>
      </x:c>
      <x:c r="J454" s="10" t="str">
        <x:v>e491ef639f0a264f6134b9a19e7de7c56c1efda7b0ec8874f7bc256753e00b54</x:v>
      </x:c>
      <x:c r="K454" s="13" t="str">
        <x:v>NOT_REVIEWED</x:v>
      </x:c>
      <x:c r="L454" s="13" t="str"/>
      <x:c r="M454" s="13" t="str"/>
      <x:c r="N454" s="13" t="str"/>
      <x:c r="O454" s="13" t="str"/>
      <x:c r="P454" s="13" t="str"/>
      <x:c r="Q454" s="13" t="str"/>
      <x:c r="R454" s="13" t="str"/>
      <x:c r="S454" s="13" t="str"/>
      <x:c r="T454" s="14" t="str"/>
      <x:c r="U454" s="9" t="str">
        <x:f>IF(AND(Q454="AGREED",P454="LABEL_ONLY",OR(O454="PASS",O454="FAIL"),R454&lt;&gt;"",S454&lt;&gt;"",T454&lt;&gt;""),O454,G454)</x:f>
        <x:v>FAIL</x:v>
      </x:c>
      <x:c r="V454" s="9" t="str">
        <x:f>IF(Q454&lt;&gt;"AGREED","",IF(P454="LABEL_ONLY",IF(AND(Q454="AGREED",P454="LABEL_ONLY",OR(O454="PASS",O454="FAIL"),R454&lt;&gt;"",S454&lt;&gt;"",T454&lt;&gt;""),"LABEL_APPLIED","INCOMPLETE_DECISION"),"RERUN_REQUIRED"))</x:f>
      </x:c>
    </x:row>
    <x:row r="455" ht="30" customHeight="1">
      <x:c r="A455" s="9" t="str">
        <x:v>I2-055-I-P01</x:v>
      </x:c>
      <x:c r="B455" s="9" t="str">
        <x:v>I2-055</x:v>
      </x:c>
      <x:c r="C455" s="9" t="str">
        <x:v>BATCH_14</x:v>
      </x:c>
      <x:c r="D455" s="9" t="str">
        <x:v>I2</x:v>
      </x:c>
      <x:c r="E455" s="9" t="n">
        <x:v>1</x:v>
      </x:c>
      <x:c r="F455" s="9" t="str">
        <x:v>I2.13.5.1</x:v>
      </x:c>
      <x:c r="G455" s="9" t="str">
        <x:v>PASS</x:v>
      </x:c>
      <x:c r="H455" s="11" t="str">
        <x:v>Design stress exactly equals permissible stress and criterion status is satisfied.</x:v>
      </x:c>
      <x:c r="I455" s="10" t="str">
        <x:v>rdf/I2/I2-055/I2-055-I-P01.ttl</x:v>
      </x:c>
      <x:c r="J455" s="10" t="str">
        <x:v>847e6fdacd2a71350482b2604028a94f3d4911fff59e6bb8c9facfa8626e04a5</x:v>
      </x:c>
      <x:c r="K455" s="13" t="str">
        <x:v>NOT_REVIEWED</x:v>
      </x:c>
      <x:c r="L455" s="13" t="str"/>
      <x:c r="M455" s="13" t="str"/>
      <x:c r="N455" s="13" t="str"/>
      <x:c r="O455" s="13" t="str"/>
      <x:c r="P455" s="13" t="str"/>
      <x:c r="Q455" s="13" t="str"/>
      <x:c r="R455" s="13" t="str"/>
      <x:c r="S455" s="13" t="str"/>
      <x:c r="T455" s="14" t="str"/>
      <x:c r="U455" s="9" t="str">
        <x:f>IF(AND(Q455="AGREED",P455="LABEL_ONLY",OR(O455="PASS",O455="FAIL"),R455&lt;&gt;"",S455&lt;&gt;"",T455&lt;&gt;""),O455,G455)</x:f>
        <x:v>PASS</x:v>
      </x:c>
      <x:c r="V455" s="9" t="str">
        <x:f>IF(Q455&lt;&gt;"AGREED","",IF(P455="LABEL_ONLY",IF(AND(Q455="AGREED",P455="LABEL_ONLY",OR(O455="PASS",O455="FAIL"),R455&lt;&gt;"",S455&lt;&gt;"",T455&lt;&gt;""),"LABEL_APPLIED","INCOMPLETE_DECISION"),"RERUN_REQUIRED"))</x:f>
      </x:c>
    </x:row>
    <x:row r="456" ht="30" customHeight="1">
      <x:c r="A456" s="9" t="str">
        <x:v>I2-055-I-P02</x:v>
      </x:c>
      <x:c r="B456" s="9" t="str">
        <x:v>I2-055</x:v>
      </x:c>
      <x:c r="C456" s="9" t="str">
        <x:v>BATCH_14</x:v>
      </x:c>
      <x:c r="D456" s="9" t="str">
        <x:v>I2</x:v>
      </x:c>
      <x:c r="E456" s="9" t="n">
        <x:v>0</x:v>
      </x:c>
      <x:c r="F456" s="9" t="str">
        <x:v>I2.13.5.1</x:v>
      </x:c>
      <x:c r="G456" s="9" t="str">
        <x:v>PASS</x:v>
      </x:c>
      <x:c r="H456" s="11" t="str">
        <x:v>Design stress below permissible stress satisfies the direct criterion.</x:v>
      </x:c>
      <x:c r="I456" s="10" t="str">
        <x:v>rdf/I2/I2-055/I2-055-I-P02.ttl</x:v>
      </x:c>
      <x:c r="J456" s="10" t="str">
        <x:v>9e934c00fd2bbc25f530c3fec4aefd6c4d314a241baa2d6f034b26b35a4182cb</x:v>
      </x:c>
      <x:c r="K456" s="13" t="str">
        <x:v>NOT_REVIEWED</x:v>
      </x:c>
      <x:c r="L456" s="13" t="str"/>
      <x:c r="M456" s="13" t="str"/>
      <x:c r="N456" s="13" t="str"/>
      <x:c r="O456" s="13" t="str"/>
      <x:c r="P456" s="13" t="str"/>
      <x:c r="Q456" s="13" t="str"/>
      <x:c r="R456" s="13" t="str"/>
      <x:c r="S456" s="13" t="str"/>
      <x:c r="T456" s="14" t="str"/>
      <x:c r="U456" s="9" t="str">
        <x:f>IF(AND(Q456="AGREED",P456="LABEL_ONLY",OR(O456="PASS",O456="FAIL"),R456&lt;&gt;"",S456&lt;&gt;"",T456&lt;&gt;""),O456,G456)</x:f>
        <x:v>PASS</x:v>
      </x:c>
      <x:c r="V456" s="9" t="str">
        <x:f>IF(Q456&lt;&gt;"AGREED","",IF(P456="LABEL_ONLY",IF(AND(Q456="AGREED",P456="LABEL_ONLY",OR(O456="PASS",O456="FAIL"),R456&lt;&gt;"",S456&lt;&gt;"",T456&lt;&gt;""),"LABEL_APPLIED","INCOMPLETE_DECISION"),"RERUN_REQUIRED"))</x:f>
      </x:c>
    </x:row>
    <x:row r="457" ht="30" customHeight="1">
      <x:c r="A457" s="9" t="str">
        <x:v>I2-060-F01</x:v>
      </x:c>
      <x:c r="B457" s="9" t="str">
        <x:v>I2-060</x:v>
      </x:c>
      <x:c r="C457" s="9" t="str">
        <x:v>BATCH_01</x:v>
      </x:c>
      <x:c r="D457" s="9" t="str">
        <x:v>I2</x:v>
      </x:c>
      <x:c r="E457" s="9" t="n">
        <x:v>1</x:v>
      </x:c>
      <x:c r="F457" s="9" t="str">
        <x:v>I2.16.2</x:v>
      </x:c>
      <x:c r="G457" s="9" t="str">
        <x:v>FAIL</x:v>
      </x:c>
      <x:c r="H457" s="11" t="str">
        <x:v>Member in way of cut-out is explicitly unstable.</x:v>
      </x:c>
      <x:c r="I457" s="10" t="str">
        <x:v>rdf/I2/I2-060/I2-060-F01.ttl</x:v>
      </x:c>
      <x:c r="J457" s="10" t="str">
        <x:v>e5f71a979a39303d550e6e3dd7e89b88a4e41ab0e69c3fed701d3520021c9eb7</x:v>
      </x:c>
      <x:c r="K457" s="13" t="str">
        <x:v>NOT_REVIEWED</x:v>
      </x:c>
      <x:c r="L457" s="13" t="str"/>
      <x:c r="M457" s="13" t="str"/>
      <x:c r="N457" s="13" t="str"/>
      <x:c r="O457" s="13" t="str"/>
      <x:c r="P457" s="13" t="str"/>
      <x:c r="Q457" s="13" t="str"/>
      <x:c r="R457" s="13" t="str"/>
      <x:c r="S457" s="13" t="str"/>
      <x:c r="T457" s="14" t="str"/>
      <x:c r="U457" s="9" t="str">
        <x:f>IF(AND(Q457="AGREED",P457="LABEL_ONLY",OR(O457="PASS",O457="FAIL"),R457&lt;&gt;"",S457&lt;&gt;"",T457&lt;&gt;""),O457,G457)</x:f>
        <x:v>FAIL</x:v>
      </x:c>
      <x:c r="V457" s="9" t="str">
        <x:f>IF(Q457&lt;&gt;"AGREED","",IF(P457="LABEL_ONLY",IF(AND(Q457="AGREED",P457="LABEL_ONLY",OR(O457="PASS",O457="FAIL"),R457&lt;&gt;"",S457&lt;&gt;"",T457&lt;&gt;""),"LABEL_APPLIED","INCOMPLETE_DECISION"),"RERUN_REQUIRED"))</x:f>
      </x:c>
    </x:row>
    <x:row r="458" ht="30" customHeight="1">
      <x:c r="A458" s="9" t="str">
        <x:v>I2-060-F02</x:v>
      </x:c>
      <x:c r="B458" s="9" t="str">
        <x:v>I2-060</x:v>
      </x:c>
      <x:c r="C458" s="9" t="str">
        <x:v>BATCH_01</x:v>
      </x:c>
      <x:c r="D458" s="9" t="str">
        <x:v>I2</x:v>
      </x:c>
      <x:c r="E458" s="9" t="n">
        <x:v>0</x:v>
      </x:c>
      <x:c r="F458" s="9" t="str">
        <x:v>I2.16.2</x:v>
      </x:c>
      <x:c r="G458" s="9" t="str">
        <x:v>FAIL</x:v>
      </x:c>
      <x:c r="H458" s="11" t="str">
        <x:v>Applicable member lacks memberInstability assessment.</x:v>
      </x:c>
      <x:c r="I458" s="10" t="str">
        <x:v>rdf/I2/I2-060/I2-060-F02.ttl</x:v>
      </x:c>
      <x:c r="J458" s="10" t="str">
        <x:v>647f33ede74fb073bbdc9fd78929524811b38d1d8d91400e727a963ad4c6b005</x:v>
      </x:c>
      <x:c r="K458" s="13" t="str">
        <x:v>NOT_REVIEWED</x:v>
      </x:c>
      <x:c r="L458" s="13" t="str"/>
      <x:c r="M458" s="13" t="str"/>
      <x:c r="N458" s="13" t="str"/>
      <x:c r="O458" s="13" t="str"/>
      <x:c r="P458" s="13" t="str"/>
      <x:c r="Q458" s="13" t="str"/>
      <x:c r="R458" s="13" t="str"/>
      <x:c r="S458" s="13" t="str"/>
      <x:c r="T458" s="14" t="str"/>
      <x:c r="U458" s="9" t="str">
        <x:f>IF(AND(Q458="AGREED",P458="LABEL_ONLY",OR(O458="PASS",O458="FAIL"),R458&lt;&gt;"",S458&lt;&gt;"",T458&lt;&gt;""),O458,G458)</x:f>
        <x:v>FAIL</x:v>
      </x:c>
      <x:c r="V458" s="9" t="str">
        <x:f>IF(Q458&lt;&gt;"AGREED","",IF(P458="LABEL_ONLY",IF(AND(Q458="AGREED",P458="LABEL_ONLY",OR(O458="PASS",O458="FAIL"),R458&lt;&gt;"",S458&lt;&gt;"",T458&lt;&gt;""),"LABEL_APPLIED","INCOMPLETE_DECISION"),"RERUN_REQUIRED"))</x:f>
      </x:c>
    </x:row>
    <x:row r="459" ht="30" customHeight="1">
      <x:c r="A459" s="9" t="str">
        <x:v>I2-060-F03</x:v>
      </x:c>
      <x:c r="B459" s="9" t="str">
        <x:v>I2-060</x:v>
      </x:c>
      <x:c r="C459" s="9" t="str">
        <x:v>BATCH_01</x:v>
      </x:c>
      <x:c r="D459" s="9" t="str">
        <x:v>I2</x:v>
      </x:c>
      <x:c r="E459" s="9" t="n">
        <x:v>0</x:v>
      </x:c>
      <x:c r="F459" s="9" t="str">
        <x:v>I2.16.2</x:v>
      </x:c>
      <x:c r="G459" s="9" t="str">
        <x:v>FAIL</x:v>
      </x:c>
      <x:c r="H459" s="11" t="str">
        <x:v>Applicable member lacks stiffeningNecessary assessment.</x:v>
      </x:c>
      <x:c r="I459" s="10" t="str">
        <x:v>rdf/I2/I2-060/I2-060-F03.ttl</x:v>
      </x:c>
      <x:c r="J459" s="10" t="str">
        <x:v>baca1b155d0dd0f225aa0fb9226d96fa595cc9e3fa824ffe52ce8f80623dd508</x:v>
      </x:c>
      <x:c r="K459" s="13" t="str">
        <x:v>NOT_REVIEWED</x:v>
      </x:c>
      <x:c r="L459" s="13" t="str"/>
      <x:c r="M459" s="13" t="str"/>
      <x:c r="N459" s="13" t="str"/>
      <x:c r="O459" s="13" t="str"/>
      <x:c r="P459" s="13" t="str"/>
      <x:c r="Q459" s="13" t="str"/>
      <x:c r="R459" s="13" t="str"/>
      <x:c r="S459" s="13" t="str"/>
      <x:c r="T459" s="14" t="str"/>
      <x:c r="U459" s="9" t="str">
        <x:f>IF(AND(Q459="AGREED",P459="LABEL_ONLY",OR(O459="PASS",O459="FAIL"),R459&lt;&gt;"",S459&lt;&gt;"",T459&lt;&gt;""),O459,G459)</x:f>
        <x:v>FAIL</x:v>
      </x:c>
      <x:c r="V459" s="9" t="str">
        <x:f>IF(Q459&lt;&gt;"AGREED","",IF(P459="LABEL_ONLY",IF(AND(Q459="AGREED",P459="LABEL_ONLY",OR(O459="PASS",O459="FAIL"),R459&lt;&gt;"",S459&lt;&gt;"",T459&lt;&gt;""),"LABEL_APPLIED","INCOMPLETE_DECISION"),"RERUN_REQUIRED"))</x:f>
      </x:c>
    </x:row>
    <x:row r="460" ht="30" customHeight="1">
      <x:c r="A460" s="9" t="str">
        <x:v>I2-060-F04</x:v>
      </x:c>
      <x:c r="B460" s="9" t="str">
        <x:v>I2-060</x:v>
      </x:c>
      <x:c r="C460" s="9" t="str">
        <x:v>BATCH_01</x:v>
      </x:c>
      <x:c r="D460" s="9" t="str">
        <x:v>I2</x:v>
      </x:c>
      <x:c r="E460" s="9" t="n">
        <x:v>0</x:v>
      </x:c>
      <x:c r="F460" s="9" t="str">
        <x:v>I2.16.2</x:v>
      </x:c>
      <x:c r="G460" s="9" t="str">
        <x:v>FAIL</x:v>
      </x:c>
      <x:c r="H460" s="11" t="str">
        <x:v>memberInWayOfCutout is attached to the wrong owner.</x:v>
      </x:c>
      <x:c r="I460" s="10" t="str">
        <x:v>rdf/I2/I2-060/I2-060-F04.ttl</x:v>
      </x:c>
      <x:c r="J460" s="10" t="str">
        <x:v>097b4f5bebedafbdd19aa4d01c294968f4cf846dd6b00a0c402f16451eeea1cf</x:v>
      </x:c>
      <x:c r="K460" s="13" t="str">
        <x:v>NOT_REVIEWED</x:v>
      </x:c>
      <x:c r="L460" s="13" t="str"/>
      <x:c r="M460" s="13" t="str"/>
      <x:c r="N460" s="13" t="str"/>
      <x:c r="O460" s="13" t="str"/>
      <x:c r="P460" s="13" t="str"/>
      <x:c r="Q460" s="13" t="str"/>
      <x:c r="R460" s="13" t="str"/>
      <x:c r="S460" s="13" t="str"/>
      <x:c r="T460" s="14" t="str"/>
      <x:c r="U460" s="9" t="str">
        <x:f>IF(AND(Q460="AGREED",P460="LABEL_ONLY",OR(O460="PASS",O460="FAIL"),R460&lt;&gt;"",S460&lt;&gt;"",T460&lt;&gt;""),O460,G460)</x:f>
        <x:v>FAIL</x:v>
      </x:c>
      <x:c r="V460" s="9" t="str">
        <x:f>IF(Q460&lt;&gt;"AGREED","",IF(P460="LABEL_ONLY",IF(AND(Q460="AGREED",P460="LABEL_ONLY",OR(O460="PASS",O460="FAIL"),R460&lt;&gt;"",S460&lt;&gt;"",T460&lt;&gt;""),"LABEL_APPLIED","INCOMPLETE_DECISION"),"RERUN_REQUIRED"))</x:f>
      </x:c>
    </x:row>
    <x:row r="461" ht="30" customHeight="1">
      <x:c r="A461" s="9" t="str">
        <x:v>I2-060-P01</x:v>
      </x:c>
      <x:c r="B461" s="9" t="str">
        <x:v>I2-060</x:v>
      </x:c>
      <x:c r="C461" s="9" t="str">
        <x:v>BATCH_01</x:v>
      </x:c>
      <x:c r="D461" s="9" t="str">
        <x:v>I2</x:v>
      </x:c>
      <x:c r="E461" s="9" t="n">
        <x:v>1</x:v>
      </x:c>
      <x:c r="F461" s="9" t="str">
        <x:v>I2.16.2</x:v>
      </x:c>
      <x:c r="G461" s="9" t="str">
        <x:v>PASS</x:v>
      </x:c>
      <x:c r="H461" s="11" t="str">
        <x:v>Member in way of cut-out is stable and stiffening is explicitly assessed as unnecessary.</x:v>
      </x:c>
      <x:c r="I461" s="10" t="str">
        <x:v>rdf/I2/I2-060/I2-060-P01.ttl</x:v>
      </x:c>
      <x:c r="J461" s="10" t="str">
        <x:v>9131dd5501902b043957d51bd23450518fe3a5fa787285722002987553da4664</x:v>
      </x:c>
      <x:c r="K461" s="13" t="str">
        <x:v>NOT_REVIEWED</x:v>
      </x:c>
      <x:c r="L461" s="13" t="str"/>
      <x:c r="M461" s="13" t="str"/>
      <x:c r="N461" s="13" t="str"/>
      <x:c r="O461" s="13" t="str"/>
      <x:c r="P461" s="13" t="str"/>
      <x:c r="Q461" s="13" t="str"/>
      <x:c r="R461" s="13" t="str"/>
      <x:c r="S461" s="13" t="str"/>
      <x:c r="T461" s="14" t="str"/>
      <x:c r="U461" s="9" t="str">
        <x:f>IF(AND(Q461="AGREED",P461="LABEL_ONLY",OR(O461="PASS",O461="FAIL"),R461&lt;&gt;"",S461&lt;&gt;"",T461&lt;&gt;""),O461,G461)</x:f>
        <x:v>PASS</x:v>
      </x:c>
      <x:c r="V461" s="9" t="str">
        <x:f>IF(Q461&lt;&gt;"AGREED","",IF(P461="LABEL_ONLY",IF(AND(Q461="AGREED",P461="LABEL_ONLY",OR(O461="PASS",O461="FAIL"),R461&lt;&gt;"",S461&lt;&gt;"",T461&lt;&gt;""),"LABEL_APPLIED","INCOMPLETE_DECISION"),"RERUN_REQUIRED"))</x:f>
      </x:c>
    </x:row>
    <x:row r="462" ht="30" customHeight="1">
      <x:c r="A462" s="9" t="str">
        <x:v>I2-060-P02</x:v>
      </x:c>
      <x:c r="B462" s="9" t="str">
        <x:v>I2-060</x:v>
      </x:c>
      <x:c r="C462" s="9" t="str">
        <x:v>BATCH_01</x:v>
      </x:c>
      <x:c r="D462" s="9" t="str">
        <x:v>I2</x:v>
      </x:c>
      <x:c r="E462" s="9" t="n">
        <x:v>0</x:v>
      </x:c>
      <x:c r="F462" s="9" t="str">
        <x:v>I2.16.2</x:v>
      </x:c>
      <x:c r="G462" s="9" t="str">
        <x:v>PASS</x:v>
      </x:c>
      <x:c r="H462" s="11" t="str">
        <x:v>Member is explicitly not in way of a cut-out; cut-out constraint is non-applicable.</x:v>
      </x:c>
      <x:c r="I462" s="10" t="str">
        <x:v>rdf/I2/I2-060/I2-060-P02.ttl</x:v>
      </x:c>
      <x:c r="J462" s="10" t="str">
        <x:v>afca7068cea939a10daf99615f11cf752cec7a8b626396ffb6843426793f241b</x:v>
      </x:c>
      <x:c r="K462" s="13" t="str">
        <x:v>NOT_REVIEWED</x:v>
      </x:c>
      <x:c r="L462" s="13" t="str"/>
      <x:c r="M462" s="13" t="str"/>
      <x:c r="N462" s="13" t="str"/>
      <x:c r="O462" s="13" t="str"/>
      <x:c r="P462" s="13" t="str"/>
      <x:c r="Q462" s="13" t="str"/>
      <x:c r="R462" s="13" t="str"/>
      <x:c r="S462" s="13" t="str"/>
      <x:c r="T462" s="14" t="str"/>
      <x:c r="U462" s="9" t="str">
        <x:f>IF(AND(Q462="AGREED",P462="LABEL_ONLY",OR(O462="PASS",O462="FAIL"),R462&lt;&gt;"",S462&lt;&gt;"",T462&lt;&gt;""),O462,G462)</x:f>
        <x:v>PASS</x:v>
      </x:c>
      <x:c r="V462" s="9" t="str">
        <x:f>IF(Q462&lt;&gt;"AGREED","",IF(P462="LABEL_ONLY",IF(AND(Q462="AGREED",P462="LABEL_ONLY",OR(O462="PASS",O462="FAIL"),R462&lt;&gt;"",S462&lt;&gt;"",T462&lt;&gt;""),"LABEL_APPLIED","INCOMPLETE_DECISION"),"RERUN_REQUIRED"))</x:f>
      </x:c>
    </x:row>
    <x:row r="463" ht="30" customHeight="1">
      <x:c r="A463" s="9" t="str">
        <x:v>I2-061-F01</x:v>
      </x:c>
      <x:c r="B463" s="9" t="str">
        <x:v>I2-061</x:v>
      </x:c>
      <x:c r="C463" s="9" t="str">
        <x:v>BATCH_15</x:v>
      </x:c>
      <x:c r="D463" s="9" t="str">
        <x:v>I2</x:v>
      </x:c>
      <x:c r="E463" s="9" t="n">
        <x:v>0</x:v>
      </x:c>
      <x:c r="F463" s="9" t="str">
        <x:v>I2.17.1</x:v>
      </x:c>
      <x:c r="G463" s="9" t="str">
        <x:v>FAIL</x:v>
      </x:c>
      <x:c r="H463" s="11" t="str">
        <x:v>Direct calculation is used as an alternative for plating.</x:v>
      </x:c>
      <x:c r="I463" s="10" t="str">
        <x:v>rdf/I2/I2-061/I2-061-F01.ttl</x:v>
      </x:c>
      <x:c r="J463" s="10" t="str">
        <x:v>43536fcf0781a0956af61117408823de5aa59d0c5bbdaf82c63c4ad122ce0889</x:v>
      </x:c>
      <x:c r="K463" s="13" t="str">
        <x:v>NOT_REVIEWED</x:v>
      </x:c>
      <x:c r="L463" s="13" t="str"/>
      <x:c r="M463" s="13" t="str"/>
      <x:c r="N463" s="13" t="str"/>
      <x:c r="O463" s="13" t="str"/>
      <x:c r="P463" s="13" t="str"/>
      <x:c r="Q463" s="13" t="str"/>
      <x:c r="R463" s="13" t="str"/>
      <x:c r="S463" s="13" t="str"/>
      <x:c r="T463" s="14" t="str"/>
      <x:c r="U463" s="9" t="str">
        <x:f>IF(AND(Q463="AGREED",P463="LABEL_ONLY",OR(O463="PASS",O463="FAIL"),R463&lt;&gt;"",S463&lt;&gt;"",T463&lt;&gt;""),O463,G463)</x:f>
        <x:v>FAIL</x:v>
      </x:c>
      <x:c r="V463" s="9" t="str">
        <x:f>IF(Q463&lt;&gt;"AGREED","",IF(P463="LABEL_ONLY",IF(AND(Q463="AGREED",P463="LABEL_ONLY",OR(O463="PASS",O463="FAIL"),R463&lt;&gt;"",S463&lt;&gt;"",T463&lt;&gt;""),"LABEL_APPLIED","INCOMPLETE_DECISION"),"RERUN_REQUIRED"))</x:f>
      </x:c>
    </x:row>
    <x:row r="464" ht="30" customHeight="1">
      <x:c r="A464" s="9" t="str">
        <x:v>I2-061-F02</x:v>
      </x:c>
      <x:c r="B464" s="9" t="str">
        <x:v>I2-061</x:v>
      </x:c>
      <x:c r="C464" s="9" t="str">
        <x:v>BATCH_15</x:v>
      </x:c>
      <x:c r="D464" s="9" t="str">
        <x:v>I2</x:v>
      </x:c>
      <x:c r="E464" s="9" t="n">
        <x:v>1</x:v>
      </x:c>
      <x:c r="F464" s="9" t="str">
        <x:v>I2.17.1</x:v>
      </x:c>
      <x:c r="G464" s="9" t="str">
        <x:v>FAIL</x:v>
      </x:c>
      <x:c r="H464" s="11" t="str">
        <x:v>Direct calculation is used as an alternative for a local-frame structural member.</x:v>
      </x:c>
      <x:c r="I464" s="10" t="str">
        <x:v>rdf/I2/I2-061/I2-061-F02.ttl</x:v>
      </x:c>
      <x:c r="J464" s="10" t="str">
        <x:v>927b2aa76b9a4aba8c9c2838ba864be30ae4eb749fb0563564f4c8c4d38d62b0</x:v>
      </x:c>
      <x:c r="K464" s="13" t="str">
        <x:v>NOT_REVIEWED</x:v>
      </x:c>
      <x:c r="L464" s="13" t="str"/>
      <x:c r="M464" s="13" t="str"/>
      <x:c r="N464" s="13" t="str"/>
      <x:c r="O464" s="13" t="str"/>
      <x:c r="P464" s="13" t="str"/>
      <x:c r="Q464" s="13" t="str"/>
      <x:c r="R464" s="13" t="str"/>
      <x:c r="S464" s="13" t="str"/>
      <x:c r="T464" s="14" t="str"/>
      <x:c r="U464" s="9" t="str">
        <x:f>IF(AND(Q464="AGREED",P464="LABEL_ONLY",OR(O464="PASS",O464="FAIL"),R464&lt;&gt;"",S464&lt;&gt;"",T464&lt;&gt;""),O464,G464)</x:f>
        <x:v>FAIL</x:v>
      </x:c>
      <x:c r="V464" s="9" t="str">
        <x:f>IF(Q464&lt;&gt;"AGREED","",IF(P464="LABEL_ONLY",IF(AND(Q464="AGREED",P464="LABEL_ONLY",OR(O464="PASS",O464="FAIL"),R464&lt;&gt;"",S464&lt;&gt;"",T464&lt;&gt;""),"LABEL_APPLIED","INCOMPLETE_DECISION"),"RERUN_REQUIRED"))</x:f>
      </x:c>
    </x:row>
    <x:row r="465" ht="30" customHeight="1">
      <x:c r="A465" s="9" t="str">
        <x:v>I2-061-F03</x:v>
      </x:c>
      <x:c r="B465" s="9" t="str">
        <x:v>I2-061</x:v>
      </x:c>
      <x:c r="C465" s="9" t="str">
        <x:v>BATCH_15</x:v>
      </x:c>
      <x:c r="D465" s="9" t="str">
        <x:v>I2</x:v>
      </x:c>
      <x:c r="E465" s="9" t="n">
        <x:v>0</x:v>
      </x:c>
      <x:c r="F465" s="9" t="str">
        <x:v>I2.17.1</x:v>
      </x:c>
      <x:c r="G465" s="9" t="str">
        <x:v>FAIL</x:v>
      </x:c>
      <x:c r="H465" s="11" t="str">
        <x:v>Applicable calculation case has no calculationMethod.</x:v>
      </x:c>
      <x:c r="I465" s="10" t="str">
        <x:v>rdf/I2/I2-061/I2-061-F03.ttl</x:v>
      </x:c>
      <x:c r="J465" s="10" t="str">
        <x:v>a1c8f489888425d154ff7d4288576063d22ea04e9ee2d146c3deb2eb75517647</x:v>
      </x:c>
      <x:c r="K465" s="13" t="str">
        <x:v>NOT_REVIEWED</x:v>
      </x:c>
      <x:c r="L465" s="13" t="str"/>
      <x:c r="M465" s="13" t="str"/>
      <x:c r="N465" s="13" t="str"/>
      <x:c r="O465" s="13" t="str"/>
      <x:c r="P465" s="13" t="str"/>
      <x:c r="Q465" s="13" t="str"/>
      <x:c r="R465" s="13" t="str"/>
      <x:c r="S465" s="13" t="str"/>
      <x:c r="T465" s="14" t="str"/>
      <x:c r="U465" s="9" t="str">
        <x:f>IF(AND(Q465="AGREED",P465="LABEL_ONLY",OR(O465="PASS",O465="FAIL"),R465&lt;&gt;"",S465&lt;&gt;"",T465&lt;&gt;""),O465,G465)</x:f>
        <x:v>FAIL</x:v>
      </x:c>
      <x:c r="V465" s="9" t="str">
        <x:f>IF(Q465&lt;&gt;"AGREED","",IF(P465="LABEL_ONLY",IF(AND(Q465="AGREED",P465="LABEL_ONLY",OR(O465="PASS",O465="FAIL"),R465&lt;&gt;"",S465&lt;&gt;"",T465&lt;&gt;""),"LABEL_APPLIED","INCOMPLETE_DECISION"),"RERUN_REQUIRED"))</x:f>
      </x:c>
    </x:row>
    <x:row r="466" ht="30" customHeight="1">
      <x:c r="A466" s="9" t="str">
        <x:v>I2-061-P01</x:v>
      </x:c>
      <x:c r="B466" s="9" t="str">
        <x:v>I2-061</x:v>
      </x:c>
      <x:c r="C466" s="9" t="str">
        <x:v>BATCH_15</x:v>
      </x:c>
      <x:c r="D466" s="9" t="str">
        <x:v>I2</x:v>
      </x:c>
      <x:c r="E466" s="9" t="n">
        <x:v>1</x:v>
      </x:c>
      <x:c r="F466" s="9" t="str">
        <x:v>I2.17.1</x:v>
      </x:c>
      <x:c r="G466" s="9" t="str">
        <x:v>PASS</x:v>
      </x:c>
      <x:c r="H466" s="11" t="str">
        <x:v>A plating calculation case uses the prescribed analytical procedure.</x:v>
      </x:c>
      <x:c r="I466" s="10" t="str">
        <x:v>rdf/I2/I2-061/I2-061-P01.ttl</x:v>
      </x:c>
      <x:c r="J466" s="10" t="str">
        <x:v>13e299168380a9b14939711a14f0d93feb02d31c713fba9e5bce552e8386a523</x:v>
      </x:c>
      <x:c r="K466" s="13" t="str">
        <x:v>NOT_REVIEWED</x:v>
      </x:c>
      <x:c r="L466" s="13" t="str"/>
      <x:c r="M466" s="13" t="str"/>
      <x:c r="N466" s="13" t="str"/>
      <x:c r="O466" s="13" t="str"/>
      <x:c r="P466" s="13" t="str"/>
      <x:c r="Q466" s="13" t="str"/>
      <x:c r="R466" s="13" t="str"/>
      <x:c r="S466" s="13" t="str"/>
      <x:c r="T466" s="14" t="str"/>
      <x:c r="U466" s="9" t="str">
        <x:f>IF(AND(Q466="AGREED",P466="LABEL_ONLY",OR(O466="PASS",O466="FAIL"),R466&lt;&gt;"",S466&lt;&gt;"",T466&lt;&gt;""),O466,G466)</x:f>
        <x:v>PASS</x:v>
      </x:c>
      <x:c r="V466" s="9" t="str">
        <x:f>IF(Q466&lt;&gt;"AGREED","",IF(P466="LABEL_ONLY",IF(AND(Q466="AGREED",P466="LABEL_ONLY",OR(O466="PASS",O466="FAIL"),R466&lt;&gt;"",S466&lt;&gt;"",T466&lt;&gt;""),"LABEL_APPLIED","INCOMPLETE_DECISION"),"RERUN_REQUIRED"))</x:f>
      </x:c>
    </x:row>
    <x:row r="467" ht="30" customHeight="1">
      <x:c r="A467" s="9" t="str">
        <x:v>I2-061-P02</x:v>
      </x:c>
      <x:c r="B467" s="9" t="str">
        <x:v>I2-061</x:v>
      </x:c>
      <x:c r="C467" s="9" t="str">
        <x:v>BATCH_15</x:v>
      </x:c>
      <x:c r="D467" s="9" t="str">
        <x:v>I2</x:v>
      </x:c>
      <x:c r="E467" s="9" t="n">
        <x:v>0</x:v>
      </x:c>
      <x:c r="F467" s="9" t="str">
        <x:v>I2.17.1</x:v>
      </x:c>
      <x:c r="G467" s="9" t="str">
        <x:v>PASS</x:v>
      </x:c>
      <x:c r="H467" s="11" t="str">
        <x:v>A local-frame/structural-member calculation case uses the prescribed analytical procedure.</x:v>
      </x:c>
      <x:c r="I467" s="10" t="str">
        <x:v>rdf/I2/I2-061/I2-061-P02.ttl</x:v>
      </x:c>
      <x:c r="J467" s="10" t="str">
        <x:v>538beb171f7d6a1072f1f86d905cd9350da813c9c7ede29302db44839d48f230</x:v>
      </x:c>
      <x:c r="K467" s="13" t="str">
        <x:v>NOT_REVIEWED</x:v>
      </x:c>
      <x:c r="L467" s="13" t="str"/>
      <x:c r="M467" s="13" t="str"/>
      <x:c r="N467" s="13" t="str"/>
      <x:c r="O467" s="13" t="str"/>
      <x:c r="P467" s="13" t="str"/>
      <x:c r="Q467" s="13" t="str"/>
      <x:c r="R467" s="13" t="str"/>
      <x:c r="S467" s="13" t="str"/>
      <x:c r="T467" s="14" t="str"/>
      <x:c r="U467" s="9" t="str">
        <x:f>IF(AND(Q467="AGREED",P467="LABEL_ONLY",OR(O467="PASS",O467="FAIL"),R467&lt;&gt;"",S467&lt;&gt;"",T467&lt;&gt;""),O467,G467)</x:f>
        <x:v>PASS</x:v>
      </x:c>
      <x:c r="V467" s="9" t="str">
        <x:f>IF(Q467&lt;&gt;"AGREED","",IF(P467="LABEL_ONLY",IF(AND(Q467="AGREED",P467="LABEL_ONLY",OR(O467="PASS",O467="FAIL"),R467&lt;&gt;"",S467&lt;&gt;"",T467&lt;&gt;""),"LABEL_APPLIED","INCOMPLETE_DECISION"),"RERUN_REQUIRED"))</x:f>
      </x:c>
    </x:row>
    <x:row r="468" ht="30" customHeight="1">
      <x:c r="A468" s="9" t="str">
        <x:v>I2-061-P03</x:v>
      </x:c>
      <x:c r="B468" s="9" t="str">
        <x:v>I2-061</x:v>
      </x:c>
      <x:c r="C468" s="9" t="str">
        <x:v>BATCH_15</x:v>
      </x:c>
      <x:c r="D468" s="9" t="str">
        <x:v>I2</x:v>
      </x:c>
      <x:c r="E468" s="9" t="n">
        <x:v>0</x:v>
      </x:c>
      <x:c r="F468" s="9" t="str">
        <x:v>I2.17.1</x:v>
      </x:c>
      <x:c r="G468" s="9" t="str">
        <x:v>PASS</x:v>
      </x:c>
      <x:c r="H468" s="11" t="str">
        <x:v>A generic hullStructure not typed as plating or structuralMember is outside this benchmark clause's explicit scope.</x:v>
      </x:c>
      <x:c r="I468" s="10" t="str">
        <x:v>rdf/I2/I2-061/I2-061-P03.ttl</x:v>
      </x:c>
      <x:c r="J468" s="10" t="str">
        <x:v>bf66909964be358c770f2fe5034860443e346bf3d4e565cde98d88db2864fd80</x:v>
      </x:c>
      <x:c r="K468" s="13" t="str">
        <x:v>NOT_REVIEWED</x:v>
      </x:c>
      <x:c r="L468" s="13" t="str"/>
      <x:c r="M468" s="13" t="str"/>
      <x:c r="N468" s="13" t="str"/>
      <x:c r="O468" s="13" t="str"/>
      <x:c r="P468" s="13" t="str"/>
      <x:c r="Q468" s="13" t="str"/>
      <x:c r="R468" s="13" t="str"/>
      <x:c r="S468" s="13" t="str"/>
      <x:c r="T468" s="14" t="str"/>
      <x:c r="U468" s="9" t="str">
        <x:f>IF(AND(Q468="AGREED",P468="LABEL_ONLY",OR(O468="PASS",O468="FAIL"),R468&lt;&gt;"",S468&lt;&gt;"",T468&lt;&gt;""),O468,G468)</x:f>
        <x:v>PASS</x:v>
      </x:c>
      <x:c r="V468" s="9" t="str">
        <x:f>IF(Q468&lt;&gt;"AGREED","",IF(P468="LABEL_ONLY",IF(AND(Q468="AGREED",P468="LABEL_ONLY",OR(O468="PASS",O468="FAIL"),R468&lt;&gt;"",S468&lt;&gt;"",T468&lt;&gt;""),"LABEL_APPLIED","INCOMPLETE_DECISION"),"RERUN_REQUIRED"))</x:f>
      </x:c>
    </x:row>
    <x:row r="469" ht="30" customHeight="1">
      <x:c r="A469" s="9" t="str">
        <x:v>I2-062-F01</x:v>
      </x:c>
      <x:c r="B469" s="9" t="str">
        <x:v>I2-062</x:v>
      </x:c>
      <x:c r="C469" s="9" t="str">
        <x:v>BATCH_16</x:v>
      </x:c>
      <x:c r="D469" s="9" t="str">
        <x:v>I2</x:v>
      </x:c>
      <x:c r="E469" s="9" t="n">
        <x:v>0</x:v>
      </x:c>
      <x:c r="F469" s="9" t="str">
        <x:v>I2.17.2</x:v>
      </x:c>
      <x:c r="G469" s="9" t="str">
        <x:v>FAIL</x:v>
      </x:c>
      <x:c r="H469" s="11" t="str">
        <x:v>Web frame in grillage explicitly records directCalculationUsed=false.</x:v>
      </x:c>
      <x:c r="I469" s="10" t="str">
        <x:v>rdf/I2/I2-062/I2-062-F01.ttl</x:v>
      </x:c>
      <x:c r="J469" s="10" t="str">
        <x:v>054904d9bdbcd5dc752bdeac170e5abae83abeb5932d02cfe4764bd25bfe2eba</x:v>
      </x:c>
      <x:c r="K469" s="13" t="str">
        <x:v>NOT_REVIEWED</x:v>
      </x:c>
      <x:c r="L469" s="13" t="str"/>
      <x:c r="M469" s="13" t="str"/>
      <x:c r="N469" s="13" t="str"/>
      <x:c r="O469" s="13" t="str"/>
      <x:c r="P469" s="13" t="str"/>
      <x:c r="Q469" s="13" t="str"/>
      <x:c r="R469" s="13" t="str"/>
      <x:c r="S469" s="13" t="str"/>
      <x:c r="T469" s="14" t="str"/>
      <x:c r="U469" s="9" t="str">
        <x:f>IF(AND(Q469="AGREED",P469="LABEL_ONLY",OR(O469="PASS",O469="FAIL"),R469&lt;&gt;"",S469&lt;&gt;"",T469&lt;&gt;""),O469,G469)</x:f>
        <x:v>FAIL</x:v>
      </x:c>
      <x:c r="V469" s="9" t="str">
        <x:f>IF(Q469&lt;&gt;"AGREED","",IF(P469="LABEL_ONLY",IF(AND(Q469="AGREED",P469="LABEL_ONLY",OR(O469="PASS",O469="FAIL"),R469&lt;&gt;"",S469&lt;&gt;"",T469&lt;&gt;""),"LABEL_APPLIED","INCOMPLETE_DECISION"),"RERUN_REQUIRED"))</x:f>
      </x:c>
    </x:row>
    <x:row r="470" ht="30" customHeight="1">
      <x:c r="A470" s="9" t="str">
        <x:v>I2-062-F02</x:v>
      </x:c>
      <x:c r="B470" s="9" t="str">
        <x:v>I2-062</x:v>
      </x:c>
      <x:c r="C470" s="9" t="str">
        <x:v>BATCH_16</x:v>
      </x:c>
      <x:c r="D470" s="9" t="str">
        <x:v>I2</x:v>
      </x:c>
      <x:c r="E470" s="9" t="n">
        <x:v>0</x:v>
      </x:c>
      <x:c r="F470" s="9" t="str">
        <x:v>I2.17.2</x:v>
      </x:c>
      <x:c r="G470" s="9" t="str">
        <x:v>FAIL</x:v>
      </x:c>
      <x:c r="H470" s="11" t="str">
        <x:v>Load-carrying stringer in grillage lacks directCalculationUsed result.</x:v>
      </x:c>
      <x:c r="I470" s="10" t="str">
        <x:v>rdf/I2/I2-062/I2-062-F02.ttl</x:v>
      </x:c>
      <x:c r="J470" s="10" t="str">
        <x:v>98e175f69bfc3dcbbaf95286f4e0c77a9ec0f23e5816c8611b336dac49e48e14</x:v>
      </x:c>
      <x:c r="K470" s="13" t="str">
        <x:v>NOT_REVIEWED</x:v>
      </x:c>
      <x:c r="L470" s="13" t="str"/>
      <x:c r="M470" s="13" t="str"/>
      <x:c r="N470" s="13" t="str"/>
      <x:c r="O470" s="13" t="str"/>
      <x:c r="P470" s="13" t="str"/>
      <x:c r="Q470" s="13" t="str"/>
      <x:c r="R470" s="13" t="str"/>
      <x:c r="S470" s="13" t="str"/>
      <x:c r="T470" s="14" t="str"/>
      <x:c r="U470" s="9" t="str">
        <x:f>IF(AND(Q470="AGREED",P470="LABEL_ONLY",OR(O470="PASS",O470="FAIL"),R470&lt;&gt;"",S470&lt;&gt;"",T470&lt;&gt;""),O470,G470)</x:f>
        <x:v>FAIL</x:v>
      </x:c>
      <x:c r="V470" s="9" t="str">
        <x:f>IF(Q470&lt;&gt;"AGREED","",IF(P470="LABEL_ONLY",IF(AND(Q470="AGREED",P470="LABEL_ONLY",OR(O470="PASS",O470="FAIL"),R470&lt;&gt;"",S470&lt;&gt;"",T470&lt;&gt;""),"LABEL_APPLIED","INCOMPLETE_DECISION"),"RERUN_REQUIRED"))</x:f>
      </x:c>
    </x:row>
    <x:row r="471" ht="30" customHeight="1">
      <x:c r="A471" s="9" t="str">
        <x:v>I2-062-F03</x:v>
      </x:c>
      <x:c r="B471" s="9" t="str">
        <x:v>I2-062</x:v>
      </x:c>
      <x:c r="C471" s="9" t="str">
        <x:v>BATCH_16</x:v>
      </x:c>
      <x:c r="D471" s="9" t="str">
        <x:v>I2</x:v>
      </x:c>
      <x:c r="E471" s="9" t="n">
        <x:v>1</x:v>
      </x:c>
      <x:c r="F471" s="9" t="str">
        <x:v>I2.17.2</x:v>
      </x:c>
      <x:c r="G471" s="9" t="str">
        <x:v>FAIL</x:v>
      </x:c>
      <x:c r="H471" s="11" t="str">
        <x:v>Direct-calculation result is attached to ship rather than applicable grillage member.</x:v>
      </x:c>
      <x:c r="I471" s="10" t="str">
        <x:v>rdf/I2/I2-062/I2-062-F03.ttl</x:v>
      </x:c>
      <x:c r="J471" s="10" t="str">
        <x:v>a2f526925223473ec62edf3b983c4316335799a3d5d46635d4b400b1e8be816b</x:v>
      </x:c>
      <x:c r="K471" s="13" t="str">
        <x:v>NOT_REVIEWED</x:v>
      </x:c>
      <x:c r="L471" s="13" t="str"/>
      <x:c r="M471" s="13" t="str"/>
      <x:c r="N471" s="13" t="str"/>
      <x:c r="O471" s="13" t="str"/>
      <x:c r="P471" s="13" t="str"/>
      <x:c r="Q471" s="13" t="str"/>
      <x:c r="R471" s="13" t="str"/>
      <x:c r="S471" s="13" t="str"/>
      <x:c r="T471" s="14" t="str"/>
      <x:c r="U471" s="9" t="str">
        <x:f>IF(AND(Q471="AGREED",P471="LABEL_ONLY",OR(O471="PASS",O471="FAIL"),R471&lt;&gt;"",S471&lt;&gt;"",T471&lt;&gt;""),O471,G471)</x:f>
        <x:v>FAIL</x:v>
      </x:c>
      <x:c r="V471" s="9" t="str">
        <x:f>IF(Q471&lt;&gt;"AGREED","",IF(P471="LABEL_ONLY",IF(AND(Q471="AGREED",P471="LABEL_ONLY",OR(O471="PASS",O471="FAIL"),R471&lt;&gt;"",S471&lt;&gt;"",T471&lt;&gt;""),"LABEL_APPLIED","INCOMPLETE_DECISION"),"RERUN_REQUIRED"))</x:f>
      </x:c>
    </x:row>
    <x:row r="472" ht="30" customHeight="1">
      <x:c r="A472" s="9" t="str">
        <x:v>I2-062-P01</x:v>
      </x:c>
      <x:c r="B472" s="9" t="str">
        <x:v>I2-062</x:v>
      </x:c>
      <x:c r="C472" s="9" t="str">
        <x:v>BATCH_16</x:v>
      </x:c>
      <x:c r="D472" s="9" t="str">
        <x:v>I2</x:v>
      </x:c>
      <x:c r="E472" s="9" t="n">
        <x:v>0</x:v>
      </x:c>
      <x:c r="F472" s="9" t="str">
        <x:v>I2.17.2</x:v>
      </x:c>
      <x:c r="G472" s="9" t="str">
        <x:v>PASS</x:v>
      </x:c>
      <x:c r="H472" s="11" t="str">
        <x:v>Web frame in grillage system records direct calculation used.</x:v>
      </x:c>
      <x:c r="I472" s="10" t="str">
        <x:v>rdf/I2/I2-062/I2-062-P01.ttl</x:v>
      </x:c>
      <x:c r="J472" s="10" t="str">
        <x:v>2a9499b23a5db1d674a920fc7103d7f6e3187f20c03eecd247e2a1b17cccb8b9</x:v>
      </x:c>
      <x:c r="K472" s="13" t="str">
        <x:v>NOT_REVIEWED</x:v>
      </x:c>
      <x:c r="L472" s="13" t="str"/>
      <x:c r="M472" s="13" t="str"/>
      <x:c r="N472" s="13" t="str"/>
      <x:c r="O472" s="13" t="str"/>
      <x:c r="P472" s="13" t="str"/>
      <x:c r="Q472" s="13" t="str"/>
      <x:c r="R472" s="13" t="str"/>
      <x:c r="S472" s="13" t="str"/>
      <x:c r="T472" s="14" t="str"/>
      <x:c r="U472" s="9" t="str">
        <x:f>IF(AND(Q472="AGREED",P472="LABEL_ONLY",OR(O472="PASS",O472="FAIL"),R472&lt;&gt;"",S472&lt;&gt;"",T472&lt;&gt;""),O472,G472)</x:f>
        <x:v>PASS</x:v>
      </x:c>
      <x:c r="V472" s="9" t="str">
        <x:f>IF(Q472&lt;&gt;"AGREED","",IF(P472="LABEL_ONLY",IF(AND(Q472="AGREED",P472="LABEL_ONLY",OR(O472="PASS",O472="FAIL"),R472&lt;&gt;"",S472&lt;&gt;"",T472&lt;&gt;""),"LABEL_APPLIED","INCOMPLETE_DECISION"),"RERUN_REQUIRED"))</x:f>
      </x:c>
    </x:row>
    <x:row r="473" ht="30" customHeight="1">
      <x:c r="A473" s="9" t="str">
        <x:v>I2-062-P02</x:v>
      </x:c>
      <x:c r="B473" s="9" t="str">
        <x:v>I2-062</x:v>
      </x:c>
      <x:c r="C473" s="9" t="str">
        <x:v>BATCH_16</x:v>
      </x:c>
      <x:c r="D473" s="9" t="str">
        <x:v>I2</x:v>
      </x:c>
      <x:c r="E473" s="9" t="n">
        <x:v>1</x:v>
      </x:c>
      <x:c r="F473" s="9" t="str">
        <x:v>I2.17.2</x:v>
      </x:c>
      <x:c r="G473" s="9" t="str">
        <x:v>PASS</x:v>
      </x:c>
      <x:c r="H473" s="11" t="str">
        <x:v>Load-carrying stringer in grillage system records direct calculation used.</x:v>
      </x:c>
      <x:c r="I473" s="10" t="str">
        <x:v>rdf/I2/I2-062/I2-062-P02.ttl</x:v>
      </x:c>
      <x:c r="J473" s="10" t="str">
        <x:v>cd864b97a882b4a2d901bfdab99fb6255f7906185d94c8121f89c9eb8269687c</x:v>
      </x:c>
      <x:c r="K473" s="13" t="str">
        <x:v>NOT_REVIEWED</x:v>
      </x:c>
      <x:c r="L473" s="13" t="str"/>
      <x:c r="M473" s="13" t="str"/>
      <x:c r="N473" s="13" t="str"/>
      <x:c r="O473" s="13" t="str"/>
      <x:c r="P473" s="13" t="str"/>
      <x:c r="Q473" s="13" t="str"/>
      <x:c r="R473" s="13" t="str"/>
      <x:c r="S473" s="13" t="str"/>
      <x:c r="T473" s="14" t="str"/>
      <x:c r="U473" s="9" t="str">
        <x:f>IF(AND(Q473="AGREED",P473="LABEL_ONLY",OR(O473="PASS",O473="FAIL"),R473&lt;&gt;"",S473&lt;&gt;"",T473&lt;&gt;""),O473,G473)</x:f>
        <x:v>PASS</x:v>
      </x:c>
      <x:c r="V473" s="9" t="str">
        <x:f>IF(Q473&lt;&gt;"AGREED","",IF(P473="LABEL_ONLY",IF(AND(Q473="AGREED",P473="LABEL_ONLY",OR(O473="PASS",O473="FAIL"),R473&lt;&gt;"",S473&lt;&gt;"",T473&lt;&gt;""),"LABEL_APPLIED","INCOMPLETE_DECISION"),"RERUN_REQUIRED"))</x:f>
      </x:c>
    </x:row>
    <x:row r="474" ht="30" customHeight="1">
      <x:c r="A474" s="9" t="str">
        <x:v>I2-062-P03</x:v>
      </x:c>
      <x:c r="B474" s="9" t="str">
        <x:v>I2-062</x:v>
      </x:c>
      <x:c r="C474" s="9" t="str">
        <x:v>BATCH_16</x:v>
      </x:c>
      <x:c r="D474" s="9" t="str">
        <x:v>I2</x:v>
      </x:c>
      <x:c r="E474" s="9" t="n">
        <x:v>0</x:v>
      </x:c>
      <x:c r="F474" s="9" t="str">
        <x:v>I2.17.2</x:v>
      </x:c>
      <x:c r="G474" s="9" t="str">
        <x:v>PASS</x:v>
      </x:c>
      <x:c r="H474" s="11" t="str">
        <x:v>Web frame not represented as part of a grillage system is outside this conditional obligation.</x:v>
      </x:c>
      <x:c r="I474" s="10" t="str">
        <x:v>rdf/I2/I2-062/I2-062-P03.ttl</x:v>
      </x:c>
      <x:c r="J474" s="10" t="str">
        <x:v>8e8e9761a8c758b0e8921750471707bc7b0a83702d2a7a109c6deefada58236c</x:v>
      </x:c>
      <x:c r="K474" s="13" t="str">
        <x:v>NOT_REVIEWED</x:v>
      </x:c>
      <x:c r="L474" s="13" t="str"/>
      <x:c r="M474" s="13" t="str"/>
      <x:c r="N474" s="13" t="str"/>
      <x:c r="O474" s="13" t="str"/>
      <x:c r="P474" s="13" t="str"/>
      <x:c r="Q474" s="13" t="str"/>
      <x:c r="R474" s="13" t="str"/>
      <x:c r="S474" s="13" t="str"/>
      <x:c r="T474" s="14" t="str"/>
      <x:c r="U474" s="9" t="str">
        <x:f>IF(AND(Q474="AGREED",P474="LABEL_ONLY",OR(O474="PASS",O474="FAIL"),R474&lt;&gt;"",S474&lt;&gt;"",T474&lt;&gt;""),O474,G474)</x:f>
        <x:v>PASS</x:v>
      </x:c>
      <x:c r="V474" s="9" t="str">
        <x:f>IF(Q474&lt;&gt;"AGREED","",IF(P474="LABEL_ONLY",IF(AND(Q474="AGREED",P474="LABEL_ONLY",OR(O474="PASS",O474="FAIL"),R474&lt;&gt;"",S474&lt;&gt;"",T474&lt;&gt;""),"LABEL_APPLIED","INCOMPLETE_DECISION"),"RERUN_REQUIRED"))</x:f>
      </x:c>
    </x:row>
    <x:row r="475" ht="30" customHeight="1">
      <x:c r="A475" s="9" t="str">
        <x:v>I2-064-F01</x:v>
      </x:c>
      <x:c r="B475" s="9" t="str">
        <x:v>I2-064</x:v>
      </x:c>
      <x:c r="C475" s="9" t="str">
        <x:v>BATCH_10</x:v>
      </x:c>
      <x:c r="D475" s="9" t="str">
        <x:v>I2</x:v>
      </x:c>
      <x:c r="E475" s="9" t="n">
        <x:v>0</x:v>
      </x:c>
      <x:c r="F475" s="9" t="str">
        <x:v>I2.17.5</x:v>
      </x:c>
      <x:c r="G475" s="9" t="str">
        <x:v>FAIL</x:v>
      </x:c>
      <x:c r="H475" s="11" t="str">
        <x:v>calculationMethod selector is missing.</x:v>
      </x:c>
      <x:c r="I475" s="10" t="str">
        <x:v>rdf/I2/I2-064/I2-064-F01.ttl</x:v>
      </x:c>
      <x:c r="J475" s="10" t="str">
        <x:v>58e66db2f872055975884de797a9c100f82174600fe98e25ba2e27a77daafbfc</x:v>
      </x:c>
      <x:c r="K475" s="13" t="str">
        <x:v>NOT_REVIEWED</x:v>
      </x:c>
      <x:c r="L475" s="13" t="str"/>
      <x:c r="M475" s="13" t="str"/>
      <x:c r="N475" s="13" t="str"/>
      <x:c r="O475" s="13" t="str"/>
      <x:c r="P475" s="13" t="str"/>
      <x:c r="Q475" s="13" t="str"/>
      <x:c r="R475" s="13" t="str"/>
      <x:c r="S475" s="13" t="str"/>
      <x:c r="T475" s="14" t="str"/>
      <x:c r="U475" s="9" t="str">
        <x:f>IF(AND(Q475="AGREED",P475="LABEL_ONLY",OR(O475="PASS",O475="FAIL"),R475&lt;&gt;"",S475&lt;&gt;"",T475&lt;&gt;""),O475,G475)</x:f>
        <x:v>FAIL</x:v>
      </x:c>
      <x:c r="V475" s="9" t="str">
        <x:f>IF(Q475&lt;&gt;"AGREED","",IF(P475="LABEL_ONLY",IF(AND(Q475="AGREED",P475="LABEL_ONLY",OR(O475="PASS",O475="FAIL"),R475&lt;&gt;"",S475&lt;&gt;"",T475&lt;&gt;""),"LABEL_APPLIED","INCOMPLETE_DECISION"),"RERUN_REQUIRED"))</x:f>
      </x:c>
    </x:row>
    <x:row r="476" ht="30" customHeight="1">
      <x:c r="A476" s="9" t="str">
        <x:v>I2-064-F02</x:v>
      </x:c>
      <x:c r="B476" s="9" t="str">
        <x:v>I2-064</x:v>
      </x:c>
      <x:c r="C476" s="9" t="str">
        <x:v>BATCH_10</x:v>
      </x:c>
      <x:c r="D476" s="9" t="str">
        <x:v>I2</x:v>
      </x:c>
      <x:c r="E476" s="9" t="n">
        <x:v>0</x:v>
      </x:c>
      <x:c r="F476" s="9" t="str">
        <x:v>I2.17.5</x:v>
      </x:c>
      <x:c r="G476" s="9" t="str">
        <x:v>FAIL</x:v>
      </x:c>
      <x:c r="H476" s="11" t="str">
        <x:v>Linear case is missing structural-member web relationship.</x:v>
      </x:c>
      <x:c r="I476" s="10" t="str">
        <x:v>rdf/I2/I2-064/I2-064-F02.ttl</x:v>
      </x:c>
      <x:c r="J476" s="10" t="str">
        <x:v>dafc39acaeee82c7acb302f6af0ce4f31f86af25b510856306c3a311537bdebd</x:v>
      </x:c>
      <x:c r="K476" s="13" t="str">
        <x:v>NOT_REVIEWED</x:v>
      </x:c>
      <x:c r="L476" s="13" t="str"/>
      <x:c r="M476" s="13" t="str"/>
      <x:c r="N476" s="13" t="str"/>
      <x:c r="O476" s="13" t="str"/>
      <x:c r="P476" s="13" t="str"/>
      <x:c r="Q476" s="13" t="str"/>
      <x:c r="R476" s="13" t="str"/>
      <x:c r="S476" s="13" t="str"/>
      <x:c r="T476" s="14" t="str"/>
      <x:c r="U476" s="9" t="str">
        <x:f>IF(AND(Q476="AGREED",P476="LABEL_ONLY",OR(O476="PASS",O476="FAIL"),R476&lt;&gt;"",S476&lt;&gt;"",T476&lt;&gt;""),O476,G476)</x:f>
        <x:v>FAIL</x:v>
      </x:c>
      <x:c r="V476" s="9" t="str">
        <x:f>IF(Q476&lt;&gt;"AGREED","",IF(P476="LABEL_ONLY",IF(AND(Q476="AGREED",P476="LABEL_ONLY",OR(O476="PASS",O476="FAIL"),R476&lt;&gt;"",S476&lt;&gt;"",T476&lt;&gt;""),"LABEL_APPLIED","INCOMPLETE_DECISION"),"RERUN_REQUIRED"))</x:f>
      </x:c>
    </x:row>
    <x:row r="477" ht="30" customHeight="1">
      <x:c r="A477" s="9" t="str">
        <x:v>I2-064-F03</x:v>
      </x:c>
      <x:c r="B477" s="9" t="str">
        <x:v>I2-064</x:v>
      </x:c>
      <x:c r="C477" s="9" t="str">
        <x:v>BATCH_10</x:v>
      </x:c>
      <x:c r="D477" s="9" t="str">
        <x:v>I2</x:v>
      </x:c>
      <x:c r="E477" s="9" t="n">
        <x:v>0</x:v>
      </x:c>
      <x:c r="F477" s="9" t="str">
        <x:v>I2.17.5</x:v>
      </x:c>
      <x:c r="G477" s="9" t="str">
        <x:v>FAIL</x:v>
      </x:c>
      <x:c r="H477" s="11" t="str">
        <x:v>Linear case is missing structural-member flange relationship.</x:v>
      </x:c>
      <x:c r="I477" s="10" t="str">
        <x:v>rdf/I2/I2-064/I2-064-F03.ttl</x:v>
      </x:c>
      <x:c r="J477" s="10" t="str">
        <x:v>abfa10b38e5155ca605fb873734855740e4593891f18075d3ee4c04a95a48ff4</x:v>
      </x:c>
      <x:c r="K477" s="13" t="str">
        <x:v>NOT_REVIEWED</x:v>
      </x:c>
      <x:c r="L477" s="13" t="str"/>
      <x:c r="M477" s="13" t="str"/>
      <x:c r="N477" s="13" t="str"/>
      <x:c r="O477" s="13" t="str"/>
      <x:c r="P477" s="13" t="str"/>
      <x:c r="Q477" s="13" t="str"/>
      <x:c r="R477" s="13" t="str"/>
      <x:c r="S477" s="13" t="str"/>
      <x:c r="T477" s="14" t="str"/>
      <x:c r="U477" s="9" t="str">
        <x:f>IF(AND(Q477="AGREED",P477="LABEL_ONLY",OR(O477="PASS",O477="FAIL"),R477&lt;&gt;"",S477&lt;&gt;"",T477&lt;&gt;""),O477,G477)</x:f>
        <x:v>FAIL</x:v>
      </x:c>
      <x:c r="V477" s="9" t="str">
        <x:f>IF(Q477&lt;&gt;"AGREED","",IF(P477="LABEL_ONLY",IF(AND(Q477="AGREED",P477="LABEL_ONLY",OR(O477="PASS",O477="FAIL"),R477&lt;&gt;"",S477&lt;&gt;"",T477&lt;&gt;""),"LABEL_APPLIED","INCOMPLETE_DECISION"),"RERUN_REQUIRED"))</x:f>
      </x:c>
    </x:row>
    <x:row r="478" ht="30" customHeight="1">
      <x:c r="A478" s="9" t="str">
        <x:v>I2-064-F04</x:v>
      </x:c>
      <x:c r="B478" s="9" t="str">
        <x:v>I2-064</x:v>
      </x:c>
      <x:c r="C478" s="9" t="str">
        <x:v>BATCH_10</x:v>
      </x:c>
      <x:c r="D478" s="9" t="str">
        <x:v>I2</x:v>
      </x:c>
      <x:c r="E478" s="9" t="n">
        <x:v>0</x:v>
      </x:c>
      <x:c r="F478" s="9" t="str">
        <x:v>I2.17.5</x:v>
      </x:c>
      <x:c r="G478" s="9" t="str">
        <x:v>FAIL</x:v>
      </x:c>
      <x:c r="H478" s="11" t="str">
        <x:v>Linear case is missing nominal shear stress.</x:v>
      </x:c>
      <x:c r="I478" s="10" t="str">
        <x:v>rdf/I2/I2-064/I2-064-F04.ttl</x:v>
      </x:c>
      <x:c r="J478" s="10" t="str">
        <x:v>54ef6d64e6af440480bf9717320f10bb176ae8b052345c1975e84109b06a8185</x:v>
      </x:c>
      <x:c r="K478" s="13" t="str">
        <x:v>NOT_REVIEWED</x:v>
      </x:c>
      <x:c r="L478" s="13" t="str"/>
      <x:c r="M478" s="13" t="str"/>
      <x:c r="N478" s="13" t="str"/>
      <x:c r="O478" s="13" t="str"/>
      <x:c r="P478" s="13" t="str"/>
      <x:c r="Q478" s="13" t="str"/>
      <x:c r="R478" s="13" t="str"/>
      <x:c r="S478" s="13" t="str"/>
      <x:c r="T478" s="14" t="str"/>
      <x:c r="U478" s="9" t="str">
        <x:f>IF(AND(Q478="AGREED",P478="LABEL_ONLY",OR(O478="PASS",O478="FAIL"),R478&lt;&gt;"",S478&lt;&gt;"",T478&lt;&gt;""),O478,G478)</x:f>
        <x:v>FAIL</x:v>
      </x:c>
      <x:c r="V478" s="9" t="str">
        <x:f>IF(Q478&lt;&gt;"AGREED","",IF(P478="LABEL_ONLY",IF(AND(Q478="AGREED",P478="LABEL_ONLY",OR(O478="PASS",O478="FAIL"),R478&lt;&gt;"",S478&lt;&gt;"",T478&lt;&gt;""),"LABEL_APPLIED","INCOMPLETE_DECISION"),"RERUN_REQUIRED"))</x:f>
      </x:c>
    </x:row>
    <x:row r="479" ht="30" customHeight="1">
      <x:c r="A479" s="9" t="str">
        <x:v>I2-064-F05</x:v>
      </x:c>
      <x:c r="B479" s="9" t="str">
        <x:v>I2-064</x:v>
      </x:c>
      <x:c r="C479" s="9" t="str">
        <x:v>BATCH_10</x:v>
      </x:c>
      <x:c r="D479" s="9" t="str">
        <x:v>I2</x:v>
      </x:c>
      <x:c r="E479" s="9" t="n">
        <x:v>0</x:v>
      </x:c>
      <x:c r="F479" s="9" t="str">
        <x:v>I2.17.5</x:v>
      </x:c>
      <x:c r="G479" s="9" t="str">
        <x:v>FAIL</x:v>
      </x:c>
      <x:c r="H479" s="11" t="str">
        <x:v>Linear case is missing nominal flange von Mises stress.</x:v>
      </x:c>
      <x:c r="I479" s="10" t="str">
        <x:v>rdf/I2/I2-064/I2-064-F05.ttl</x:v>
      </x:c>
      <x:c r="J479" s="10" t="str">
        <x:v>545b073369a0a1798929ed6dcf00a3cba5fe44602da862bf2a1f1ff5742fcbae</x:v>
      </x:c>
      <x:c r="K479" s="13" t="str">
        <x:v>NOT_REVIEWED</x:v>
      </x:c>
      <x:c r="L479" s="13" t="str"/>
      <x:c r="M479" s="13" t="str"/>
      <x:c r="N479" s="13" t="str"/>
      <x:c r="O479" s="13" t="str"/>
      <x:c r="P479" s="13" t="str"/>
      <x:c r="Q479" s="13" t="str"/>
      <x:c r="R479" s="13" t="str"/>
      <x:c r="S479" s="13" t="str"/>
      <x:c r="T479" s="14" t="str"/>
      <x:c r="U479" s="9" t="str">
        <x:f>IF(AND(Q479="AGREED",P479="LABEL_ONLY",OR(O479="PASS",O479="FAIL"),R479&lt;&gt;"",S479&lt;&gt;"",T479&lt;&gt;""),O479,G479)</x:f>
        <x:v>FAIL</x:v>
      </x:c>
      <x:c r="V479" s="9" t="str">
        <x:f>IF(Q479&lt;&gt;"AGREED","",IF(P479="LABEL_ONLY",IF(AND(Q479="AGREED",P479="LABEL_ONLY",OR(O479="PASS",O479="FAIL"),R479&lt;&gt;"",S479&lt;&gt;"",T479&lt;&gt;""),"LABEL_APPLIED","INCOMPLETE_DECISION"),"RERUN_REQUIRED"))</x:f>
      </x:c>
    </x:row>
    <x:row r="480" ht="30" customHeight="1">
      <x:c r="A480" s="9" t="str">
        <x:v>I2-064-F06</x:v>
      </x:c>
      <x:c r="B480" s="9" t="str">
        <x:v>I2-064</x:v>
      </x:c>
      <x:c r="C480" s="9" t="str">
        <x:v>BATCH_10</x:v>
      </x:c>
      <x:c r="D480" s="9" t="str">
        <x:v>I2</x:v>
      </x:c>
      <x:c r="E480" s="9" t="n">
        <x:v>1</x:v>
      </x:c>
      <x:c r="F480" s="9" t="str">
        <x:v>I2.17.5</x:v>
      </x:c>
      <x:c r="G480" s="9" t="str">
        <x:v>FAIL</x:v>
      </x:c>
      <x:c r="H480" s="11" t="str">
        <x:v>Buckling-criteria assessment is explicitly false.</x:v>
      </x:c>
      <x:c r="I480" s="10" t="str">
        <x:v>rdf/I2/I2-064/I2-064-F06.ttl</x:v>
      </x:c>
      <x:c r="J480" s="10" t="str">
        <x:v>9a04fdc6380697be6777a43798daca907a450e439059fd02d3f15954e8896e97</x:v>
      </x:c>
      <x:c r="K480" s="13" t="str">
        <x:v>REVIEWED</x:v>
      </x:c>
      <x:c r="L480" s="13" t="str">
        <x:v>YES</x:v>
      </x:c>
      <x:c r="M480" s="13" t="str">
        <x:v>NO</x:v>
      </x:c>
      <x:c r="N480" s="13" t="str">
        <x:v>YES</x:v>
      </x:c>
      <x:c r="O480" s="13" t="str">
        <x:v>FAIL</x:v>
      </x:c>
      <x:c r="P480" s="13" t="str">
        <x:v>RDF_EDIT</x:v>
      </x:c>
      <x:c r="Q480" s="13" t="str">
        <x:v>PROPOSED</x:v>
      </x:c>
      <x:c r="R480" s="13" t="str">
        <x:v>AI-assisted draft</x:v>
      </x:c>
      <x:c r="S480" s="13" t="n">
        <x:v>46281</x:v>
      </x:c>
      <x:c r="T480" s="14" t="str">
        <x:v>IACS UR I2 17.5 and the locked R13 vocabulary place yieldStrength on ship. This RDF places it on ex:member. The false bucklingCriteriaSatisfied value still expresses a FAIL intent, but the ownership error must be repaired first.</x:v>
      </x:c>
      <x:c r="U480" s="9" t="str">
        <x:f>IF(AND(Q480="AGREED",P480="LABEL_ONLY",OR(O480="PASS",O480="FAIL"),R480&lt;&gt;"",S480&lt;&gt;"",T480&lt;&gt;""),O480,G480)</x:f>
        <x:v>FAIL</x:v>
      </x:c>
      <x:c r="V480" s="9" t="str">
        <x:f>IF(Q480&lt;&gt;"AGREED","",IF(P480="LABEL_ONLY",IF(AND(Q480="AGREED",P480="LABEL_ONLY",OR(O480="PASS",O480="FAIL"),R480&lt;&gt;"",S480&lt;&gt;"",T480&lt;&gt;""),"LABEL_APPLIED","INCOMPLETE_DECISION"),"RERUN_REQUIRED"))</x:f>
      </x:c>
    </x:row>
    <x:row r="481" ht="30" customHeight="1">
      <x:c r="A481" s="9" t="str">
        <x:v>I2-064-F07</x:v>
      </x:c>
      <x:c r="B481" s="9" t="str">
        <x:v>I2-064</x:v>
      </x:c>
      <x:c r="C481" s="9" t="str">
        <x:v>BATCH_10</x:v>
      </x:c>
      <x:c r="D481" s="9" t="str">
        <x:v>I2</x:v>
      </x:c>
      <x:c r="E481" s="9" t="n">
        <x:v>0</x:v>
      </x:c>
      <x:c r="F481" s="9" t="str">
        <x:v>I2.17.5</x:v>
      </x:c>
      <x:c r="G481" s="9" t="str">
        <x:v>FAIL</x:v>
      </x:c>
      <x:c r="H481" s="11" t="str">
        <x:v>Linear readiness case is missing yieldStrength.</x:v>
      </x:c>
      <x:c r="I481" s="10" t="str">
        <x:v>rdf/I2/I2-064/I2-064-F07.ttl</x:v>
      </x:c>
      <x:c r="J481" s="10" t="str">
        <x:v>46611c3e0359ad251ac610b6a769d9c51c8ccbe40185ac7ed83ffc72b3a41d75</x:v>
      </x:c>
      <x:c r="K481" s="13" t="str">
        <x:v>NOT_REVIEWED</x:v>
      </x:c>
      <x:c r="L481" s="13" t="str"/>
      <x:c r="M481" s="13" t="str"/>
      <x:c r="N481" s="13" t="str"/>
      <x:c r="O481" s="13" t="str"/>
      <x:c r="P481" s="13" t="str"/>
      <x:c r="Q481" s="13" t="str"/>
      <x:c r="R481" s="13" t="str"/>
      <x:c r="S481" s="13" t="str"/>
      <x:c r="T481" s="14" t="str"/>
      <x:c r="U481" s="9" t="str">
        <x:f>IF(AND(Q481="AGREED",P481="LABEL_ONLY",OR(O481="PASS",O481="FAIL"),R481&lt;&gt;"",S481&lt;&gt;"",T481&lt;&gt;""),O481,G481)</x:f>
        <x:v>FAIL</x:v>
      </x:c>
      <x:c r="V481" s="9" t="str">
        <x:f>IF(Q481&lt;&gt;"AGREED","",IF(P481="LABEL_ONLY",IF(AND(Q481="AGREED",P481="LABEL_ONLY",OR(O481="PASS",O481="FAIL"),R481&lt;&gt;"",S481&lt;&gt;"",T481&lt;&gt;""),"LABEL_APPLIED","INCOMPLETE_DECISION"),"RERUN_REQUIRED"))</x:f>
      </x:c>
    </x:row>
    <x:row r="482" ht="30" customHeight="1">
      <x:c r="A482" s="9" t="str">
        <x:v>I2-064-P01</x:v>
      </x:c>
      <x:c r="B482" s="9" t="str">
        <x:v>I2-064</x:v>
      </x:c>
      <x:c r="C482" s="9" t="str">
        <x:v>BATCH_10</x:v>
      </x:c>
      <x:c r="D482" s="9" t="str">
        <x:v>I2</x:v>
      </x:c>
      <x:c r="E482" s="9" t="n">
        <x:v>1</x:v>
      </x:c>
      <x:c r="F482" s="9" t="str">
        <x:v>I2.17.5</x:v>
      </x:c>
      <x:c r="G482" s="9" t="str">
        <x:v>PASS</x:v>
      </x:c>
      <x:c r="H482" s="11" t="str">
        <x:v>Linear calculation has complete web/flange/buckling/stress readiness evidence.</x:v>
      </x:c>
      <x:c r="I482" s="10" t="str">
        <x:v>rdf/I2/I2-064/I2-064-P01.ttl</x:v>
      </x:c>
      <x:c r="J482" s="10" t="str">
        <x:v>6e0f831b28bb11538a4d61542abde324ae9a4ad4c890f874ac9e00d1edb318ca</x:v>
      </x:c>
      <x:c r="K482" s="13" t="str">
        <x:v>REVIEWED</x:v>
      </x:c>
      <x:c r="L482" s="13" t="str">
        <x:v>YES</x:v>
      </x:c>
      <x:c r="M482" s="13" t="str">
        <x:v>NO</x:v>
      </x:c>
      <x:c r="N482" s="13" t="str">
        <x:v>YES</x:v>
      </x:c>
      <x:c r="O482" s="13" t="str">
        <x:v>PASS</x:v>
      </x:c>
      <x:c r="P482" s="13" t="str">
        <x:v>RDF_EDIT</x:v>
      </x:c>
      <x:c r="Q482" s="13" t="str">
        <x:v>PROPOSED</x:v>
      </x:c>
      <x:c r="R482" s="13" t="str">
        <x:v>AI-assisted draft</x:v>
      </x:c>
      <x:c r="S482" s="13" t="n">
        <x:v>46281</x:v>
      </x:c>
      <x:c r="T482" s="14" t="str">
        <x:v>IACS UR I2 17.5 and the locked R13 vocabulary place yieldStrength on ship. This RDF places yieldStrength on ex:member. Move that property to ex:ship before using the case to judge any architecture; the intended PASS label can remain.</x:v>
      </x:c>
      <x:c r="U482" s="9" t="str">
        <x:f>IF(AND(Q482="AGREED",P482="LABEL_ONLY",OR(O482="PASS",O482="FAIL"),R482&lt;&gt;"",S482&lt;&gt;"",T482&lt;&gt;""),O482,G482)</x:f>
        <x:v>PASS</x:v>
      </x:c>
      <x:c r="V482" s="9" t="str">
        <x:f>IF(Q482&lt;&gt;"AGREED","",IF(P482="LABEL_ONLY",IF(AND(Q482="AGREED",P482="LABEL_ONLY",OR(O482="PASS",O482="FAIL"),R482&lt;&gt;"",S482&lt;&gt;"",T482&lt;&gt;""),"LABEL_APPLIED","INCOMPLETE_DECISION"),"RERUN_REQUIRED"))</x:f>
      </x:c>
    </x:row>
    <x:row r="483" ht="30" customHeight="1">
      <x:c r="A483" s="9" t="str">
        <x:v>I2-064-P02</x:v>
      </x:c>
      <x:c r="B483" s="9" t="str">
        <x:v>I2-064</x:v>
      </x:c>
      <x:c r="C483" s="9" t="str">
        <x:v>BATCH_10</x:v>
      </x:c>
      <x:c r="D483" s="9" t="str">
        <x:v>I2</x:v>
      </x:c>
      <x:c r="E483" s="9" t="n">
        <x:v>0</x:v>
      </x:c>
      <x:c r="F483" s="9" t="str">
        <x:v>I2.17.5</x:v>
      </x:c>
      <x:c r="G483" s="9" t="str">
        <x:v>PASS</x:v>
      </x:c>
      <x:c r="H483" s="11" t="str">
        <x:v>Nonlinear calculation does not activate the I2-064 linear-analysis readiness branch.</x:v>
      </x:c>
      <x:c r="I483" s="10" t="str">
        <x:v>rdf/I2/I2-064/I2-064-P02.ttl</x:v>
      </x:c>
      <x:c r="J483" s="10" t="str">
        <x:v>9a6b55fcf03e49e0a7774be1d84423ab44533c5da543829f990c93c7c4b59b36</x:v>
      </x:c>
      <x:c r="K483" s="13" t="str">
        <x:v>NOT_REVIEWED</x:v>
      </x:c>
      <x:c r="L483" s="13" t="str"/>
      <x:c r="M483" s="13" t="str"/>
      <x:c r="N483" s="13" t="str"/>
      <x:c r="O483" s="13" t="str"/>
      <x:c r="P483" s="13" t="str"/>
      <x:c r="Q483" s="13" t="str"/>
      <x:c r="R483" s="13" t="str"/>
      <x:c r="S483" s="13" t="str"/>
      <x:c r="T483" s="14" t="str"/>
      <x:c r="U483" s="9" t="str">
        <x:f>IF(AND(Q483="AGREED",P483="LABEL_ONLY",OR(O483="PASS",O483="FAIL"),R483&lt;&gt;"",S483&lt;&gt;"",T483&lt;&gt;""),O483,G483)</x:f>
        <x:v>PASS</x:v>
      </x:c>
      <x:c r="V483" s="9" t="str">
        <x:f>IF(Q483&lt;&gt;"AGREED","",IF(P483="LABEL_ONLY",IF(AND(Q483="AGREED",P483="LABEL_ONLY",OR(O483="PASS",O483="FAIL"),R483&lt;&gt;"",S483&lt;&gt;"",T483&lt;&gt;""),"LABEL_APPLIED","INCOMPLETE_DECISION"),"RERUN_REQUIRED"))</x:f>
      </x:c>
    </x:row>
    <x:row r="484" ht="30" customHeight="1">
      <x:c r="A484" s="9" t="str">
        <x:v>I2-065-F01</x:v>
      </x:c>
      <x:c r="B484" s="9" t="str">
        <x:v>I2-065</x:v>
      </x:c>
      <x:c r="C484" s="9" t="str">
        <x:v>BATCH_21</x:v>
      </x:c>
      <x:c r="D484" s="9" t="str">
        <x:v>I2</x:v>
      </x:c>
      <x:c r="E484" s="9" t="n">
        <x:v>0</x:v>
      </x:c>
      <x:c r="F484" s="9" t="str">
        <x:v>I2.17.6</x:v>
      </x:c>
      <x:c r="G484" s="9" t="str">
        <x:v>FAIL</x:v>
      </x:c>
      <x:c r="H484" s="11" t="str">
        <x:v>Nonlinear case is missing acceptance evidence.</x:v>
      </x:c>
      <x:c r="I484" s="10" t="str">
        <x:v>rdf/I2/I2-065/I2-065-F01.ttl</x:v>
      </x:c>
      <x:c r="J484" s="10" t="str">
        <x:v>d344e8ed57fc5f6d0f309f4d008c5b48eba083d2ab2e818656dc95b860a41e15</x:v>
      </x:c>
      <x:c r="K484" s="13" t="str">
        <x:v>NOT_REVIEWED</x:v>
      </x:c>
      <x:c r="L484" s="13" t="str"/>
      <x:c r="M484" s="13" t="str"/>
      <x:c r="N484" s="13" t="str"/>
      <x:c r="O484" s="13" t="str"/>
      <x:c r="P484" s="13" t="str"/>
      <x:c r="Q484" s="13" t="str"/>
      <x:c r="R484" s="13" t="str"/>
      <x:c r="S484" s="13" t="str"/>
      <x:c r="T484" s="14" t="str"/>
      <x:c r="U484" s="9" t="str">
        <x:f>IF(AND(Q484="AGREED",P484="LABEL_ONLY",OR(O484="PASS",O484="FAIL"),R484&lt;&gt;"",S484&lt;&gt;"",T484&lt;&gt;""),O484,G484)</x:f>
        <x:v>FAIL</x:v>
      </x:c>
      <x:c r="V484" s="9" t="str">
        <x:f>IF(Q484&lt;&gt;"AGREED","",IF(P484="LABEL_ONLY",IF(AND(Q484="AGREED",P484="LABEL_ONLY",OR(O484="PASS",O484="FAIL"),R484&lt;&gt;"",S484&lt;&gt;"",T484&lt;&gt;""),"LABEL_APPLIED","INCOMPLETE_DECISION"),"RERUN_REQUIRED"))</x:f>
      </x:c>
    </x:row>
    <x:row r="485" ht="30" customHeight="1">
      <x:c r="A485" s="9" t="str">
        <x:v>I2-065-F02</x:v>
      </x:c>
      <x:c r="B485" s="9" t="str">
        <x:v>I2-065</x:v>
      </x:c>
      <x:c r="C485" s="9" t="str">
        <x:v>BATCH_21</x:v>
      </x:c>
      <x:c r="D485" s="9" t="str">
        <x:v>I2</x:v>
      </x:c>
      <x:c r="E485" s="9" t="n">
        <x:v>0</x:v>
      </x:c>
      <x:c r="F485" s="9" t="str">
        <x:v>I2.17.6</x:v>
      </x:c>
      <x:c r="G485" s="9" t="str">
        <x:v>FAIL</x:v>
      </x:c>
      <x:c r="H485" s="11" t="str">
        <x:v>Minor permanent-deformation assessment is explicitly false.</x:v>
      </x:c>
      <x:c r="I485" s="10" t="str">
        <x:v>rdf/I2/I2-065/I2-065-F02.ttl</x:v>
      </x:c>
      <x:c r="J485" s="10" t="str">
        <x:v>901e76f12998db75dc6ae097bede71d1fda55988a27a91463722c5c976ab1b60</x:v>
      </x:c>
      <x:c r="K485" s="13" t="str">
        <x:v>NOT_REVIEWED</x:v>
      </x:c>
      <x:c r="L485" s="13" t="str"/>
      <x:c r="M485" s="13" t="str"/>
      <x:c r="N485" s="13" t="str"/>
      <x:c r="O485" s="13" t="str"/>
      <x:c r="P485" s="13" t="str"/>
      <x:c r="Q485" s="13" t="str"/>
      <x:c r="R485" s="13" t="str"/>
      <x:c r="S485" s="13" t="str"/>
      <x:c r="T485" s="14" t="str"/>
      <x:c r="U485" s="9" t="str">
        <x:f>IF(AND(Q485="AGREED",P485="LABEL_ONLY",OR(O485="PASS",O485="FAIL"),R485&lt;&gt;"",S485&lt;&gt;"",T485&lt;&gt;""),O485,G485)</x:f>
        <x:v>FAIL</x:v>
      </x:c>
      <x:c r="V485" s="9" t="str">
        <x:f>IF(Q485&lt;&gt;"AGREED","",IF(P485="LABEL_ONLY",IF(AND(Q485="AGREED",P485="LABEL_ONLY",OR(O485="PASS",O485="FAIL"),R485&lt;&gt;"",S485&lt;&gt;"",T485&lt;&gt;""),"LABEL_APPLIED","INCOMPLETE_DECISION"),"RERUN_REQUIRED"))</x:f>
      </x:c>
    </x:row>
    <x:row r="486" ht="30" customHeight="1">
      <x:c r="A486" s="9" t="str">
        <x:v>I2-065-F03</x:v>
      </x:c>
      <x:c r="B486" s="9" t="str">
        <x:v>I2-065</x:v>
      </x:c>
      <x:c r="C486" s="9" t="str">
        <x:v>BATCH_21</x:v>
      </x:c>
      <x:c r="D486" s="9" t="str">
        <x:v>I2</x:v>
      </x:c>
      <x:c r="E486" s="9" t="n">
        <x:v>0</x:v>
      </x:c>
      <x:c r="F486" s="9" t="str">
        <x:v>I2.17.6</x:v>
      </x:c>
      <x:c r="G486" s="9" t="str">
        <x:v>FAIL</x:v>
      </x:c>
      <x:c r="H486" s="11" t="str">
        <x:v>Permanent lateral deformation quantity is missing.</x:v>
      </x:c>
      <x:c r="I486" s="10" t="str">
        <x:v>rdf/I2/I2-065/I2-065-F03.ttl</x:v>
      </x:c>
      <x:c r="J486" s="10" t="str">
        <x:v>f35d897cbd8a7ec989238211c671f25f3ed41f14cc32965beb89fe7331275663</x:v>
      </x:c>
      <x:c r="K486" s="13" t="str">
        <x:v>NOT_REVIEWED</x:v>
      </x:c>
      <x:c r="L486" s="13" t="str"/>
      <x:c r="M486" s="13" t="str"/>
      <x:c r="N486" s="13" t="str"/>
      <x:c r="O486" s="13" t="str"/>
      <x:c r="P486" s="13" t="str"/>
      <x:c r="Q486" s="13" t="str"/>
      <x:c r="R486" s="13" t="str"/>
      <x:c r="S486" s="13" t="str"/>
      <x:c r="T486" s="14" t="str"/>
      <x:c r="U486" s="9" t="str">
        <x:f>IF(AND(Q486="AGREED",P486="LABEL_ONLY",OR(O486="PASS",O486="FAIL"),R486&lt;&gt;"",S486&lt;&gt;"",T486&lt;&gt;""),O486,G486)</x:f>
        <x:v>FAIL</x:v>
      </x:c>
      <x:c r="V486" s="9" t="str">
        <x:f>IF(Q486&lt;&gt;"AGREED","",IF(P486="LABEL_ONLY",IF(AND(Q486="AGREED",P486="LABEL_ONLY",OR(O486="PASS",O486="FAIL"),R486&lt;&gt;"",S486&lt;&gt;"",T486&lt;&gt;""),"LABEL_APPLIED","INCOMPLETE_DECISION"),"RERUN_REQUIRED"))</x:f>
      </x:c>
    </x:row>
    <x:row r="487" ht="30" customHeight="1">
      <x:c r="A487" s="9" t="str">
        <x:v>I2-065-F04</x:v>
      </x:c>
      <x:c r="B487" s="9" t="str">
        <x:v>I2-065</x:v>
      </x:c>
      <x:c r="C487" s="9" t="str">
        <x:v>BATCH_21</x:v>
      </x:c>
      <x:c r="D487" s="9" t="str">
        <x:v>I2</x:v>
      </x:c>
      <x:c r="E487" s="9" t="n">
        <x:v>0</x:v>
      </x:c>
      <x:c r="F487" s="9" t="str">
        <x:v>I2.17.6</x:v>
      </x:c>
      <x:c r="G487" s="9" t="str">
        <x:v>FAIL</x:v>
      </x:c>
      <x:c r="H487" s="11" t="str">
        <x:v>Permanent out-of-plane deformation quantity is missing.</x:v>
      </x:c>
      <x:c r="I487" s="10" t="str">
        <x:v>rdf/I2/I2-065/I2-065-F04.ttl</x:v>
      </x:c>
      <x:c r="J487" s="10" t="str">
        <x:v>680b98bee7e5aad647a1e364ad47ce0eba3694c7df93374ee22f41b5691e5065</x:v>
      </x:c>
      <x:c r="K487" s="13" t="str">
        <x:v>NOT_REVIEWED</x:v>
      </x:c>
      <x:c r="L487" s="13" t="str"/>
      <x:c r="M487" s="13" t="str"/>
      <x:c r="N487" s="13" t="str"/>
      <x:c r="O487" s="13" t="str"/>
      <x:c r="P487" s="13" t="str"/>
      <x:c r="Q487" s="13" t="str"/>
      <x:c r="R487" s="13" t="str"/>
      <x:c r="S487" s="13" t="str"/>
      <x:c r="T487" s="14" t="str"/>
      <x:c r="U487" s="9" t="str">
        <x:f>IF(AND(Q487="AGREED",P487="LABEL_ONLY",OR(O487="PASS",O487="FAIL"),R487&lt;&gt;"",S487&lt;&gt;"",T487&lt;&gt;""),O487,G487)</x:f>
        <x:v>FAIL</x:v>
      </x:c>
      <x:c r="V487" s="9" t="str">
        <x:f>IF(Q487&lt;&gt;"AGREED","",IF(P487="LABEL_ONLY",IF(AND(Q487="AGREED",P487="LABEL_ONLY",OR(O487="PASS",O487="FAIL"),R487&lt;&gt;"",S487&lt;&gt;"",T487&lt;&gt;""),"LABEL_APPLIED","INCOMPLETE_DECISION"),"RERUN_REQUIRED"))</x:f>
      </x:c>
    </x:row>
    <x:row r="488" ht="30" customHeight="1">
      <x:c r="A488" s="9" t="str">
        <x:v>I2-065-F05</x:v>
      </x:c>
      <x:c r="B488" s="9" t="str">
        <x:v>I2-065</x:v>
      </x:c>
      <x:c r="C488" s="9" t="str">
        <x:v>BATCH_21</x:v>
      </x:c>
      <x:c r="D488" s="9" t="str">
        <x:v>I2</x:v>
      </x:c>
      <x:c r="E488" s="9" t="n">
        <x:v>0</x:v>
      </x:c>
      <x:c r="F488" s="9" t="str">
        <x:v>I2.17.6</x:v>
      </x:c>
      <x:c r="G488" s="9" t="str">
        <x:v>FAIL</x:v>
      </x:c>
      <x:c r="H488" s="11" t="str">
        <x:v>Relevant structural dimension is missing.</x:v>
      </x:c>
      <x:c r="I488" s="10" t="str">
        <x:v>rdf/I2/I2-065/I2-065-F05.ttl</x:v>
      </x:c>
      <x:c r="J488" s="10" t="str">
        <x:v>8a9b0f54eb42d7c4f09d330f3d2e545282974d9dbefab943693bc56616ef820d</x:v>
      </x:c>
      <x:c r="K488" s="13" t="str">
        <x:v>NOT_REVIEWED</x:v>
      </x:c>
      <x:c r="L488" s="13" t="str"/>
      <x:c r="M488" s="13" t="str"/>
      <x:c r="N488" s="13" t="str"/>
      <x:c r="O488" s="13" t="str"/>
      <x:c r="P488" s="13" t="str"/>
      <x:c r="Q488" s="13" t="str"/>
      <x:c r="R488" s="13" t="str"/>
      <x:c r="S488" s="13" t="str"/>
      <x:c r="T488" s="14" t="str"/>
      <x:c r="U488" s="9" t="str">
        <x:f>IF(AND(Q488="AGREED",P488="LABEL_ONLY",OR(O488="PASS",O488="FAIL"),R488&lt;&gt;"",S488&lt;&gt;"",T488&lt;&gt;""),O488,G488)</x:f>
        <x:v>FAIL</x:v>
      </x:c>
      <x:c r="V488" s="9" t="str">
        <x:f>IF(Q488&lt;&gt;"AGREED","",IF(P488="LABEL_ONLY",IF(AND(Q488="AGREED",P488="LABEL_ONLY",OR(O488="PASS",O488="FAIL"),R488&lt;&gt;"",S488&lt;&gt;"",T488&lt;&gt;""),"LABEL_APPLIED","INCOMPLETE_DECISION"),"RERUN_REQUIRED"))</x:f>
      </x:c>
    </x:row>
    <x:row r="489" ht="30" customHeight="1">
      <x:c r="A489" s="9" t="str">
        <x:v>I2-065-F06</x:v>
      </x:c>
      <x:c r="B489" s="9" t="str">
        <x:v>I2-065</x:v>
      </x:c>
      <x:c r="C489" s="9" t="str">
        <x:v>BATCH_21</x:v>
      </x:c>
      <x:c r="D489" s="9" t="str">
        <x:v>I2</x:v>
      </x:c>
      <x:c r="E489" s="9" t="n">
        <x:v>0</x:v>
      </x:c>
      <x:c r="F489" s="9" t="str">
        <x:v>I2.17.6</x:v>
      </x:c>
      <x:c r="G489" s="9" t="str">
        <x:v>FAIL</x:v>
      </x:c>
      <x:c r="H489" s="11" t="str">
        <x:v>Fracture margin is missing.</x:v>
      </x:c>
      <x:c r="I489" s="10" t="str">
        <x:v>rdf/I2/I2-065/I2-065-F06.ttl</x:v>
      </x:c>
      <x:c r="J489" s="10" t="str">
        <x:v>503974af25aa94890a9b25ee3b036b171d9cb655eade8b74f8d7161a217051df</x:v>
      </x:c>
      <x:c r="K489" s="13" t="str">
        <x:v>NOT_REVIEWED</x:v>
      </x:c>
      <x:c r="L489" s="13" t="str"/>
      <x:c r="M489" s="13" t="str"/>
      <x:c r="N489" s="13" t="str"/>
      <x:c r="O489" s="13" t="str"/>
      <x:c r="P489" s="13" t="str"/>
      <x:c r="Q489" s="13" t="str"/>
      <x:c r="R489" s="13" t="str"/>
      <x:c r="S489" s="13" t="str"/>
      <x:c r="T489" s="14" t="str"/>
      <x:c r="U489" s="9" t="str">
        <x:f>IF(AND(Q489="AGREED",P489="LABEL_ONLY",OR(O489="PASS",O489="FAIL"),R489&lt;&gt;"",S489&lt;&gt;"",T489&lt;&gt;""),O489,G489)</x:f>
        <x:v>FAIL</x:v>
      </x:c>
      <x:c r="V489" s="9" t="str">
        <x:f>IF(Q489&lt;&gt;"AGREED","",IF(P489="LABEL_ONLY",IF(AND(Q489="AGREED",P489="LABEL_ONLY",OR(O489="PASS",O489="FAIL"),R489&lt;&gt;"",S489&lt;&gt;"",T489&lt;&gt;""),"LABEL_APPLIED","INCOMPLETE_DECISION"),"RERUN_REQUIRED"))</x:f>
      </x:c>
    </x:row>
    <x:row r="490" ht="30" customHeight="1">
      <x:c r="A490" s="9" t="str">
        <x:v>I2-065-F07</x:v>
      </x:c>
      <x:c r="B490" s="9" t="str">
        <x:v>I2-065</x:v>
      </x:c>
      <x:c r="C490" s="9" t="str">
        <x:v>BATCH_21</x:v>
      </x:c>
      <x:c r="D490" s="9" t="str">
        <x:v>I2</x:v>
      </x:c>
      <x:c r="E490" s="9" t="n">
        <x:v>1</x:v>
      </x:c>
      <x:c r="F490" s="9" t="str">
        <x:v>I2.17.6</x:v>
      </x:c>
      <x:c r="G490" s="9" t="str">
        <x:v>FAIL</x:v>
      </x:c>
      <x:c r="H490" s="11" t="str">
        <x:v>Nonlinear acceptance evidence is attached to wrong owner.</x:v>
      </x:c>
      <x:c r="I490" s="10" t="str">
        <x:v>rdf/I2/I2-065/I2-065-F07.ttl</x:v>
      </x:c>
      <x:c r="J490" s="10" t="str">
        <x:v>a3420cb2e7165d9116f08809d9e33fe3a639efc4094f73727617e656c741b7d4</x:v>
      </x:c>
      <x:c r="K490" s="13" t="str">
        <x:v>NOT_REVIEWED</x:v>
      </x:c>
      <x:c r="L490" s="13" t="str"/>
      <x:c r="M490" s="13" t="str"/>
      <x:c r="N490" s="13" t="str"/>
      <x:c r="O490" s="13" t="str"/>
      <x:c r="P490" s="13" t="str"/>
      <x:c r="Q490" s="13" t="str"/>
      <x:c r="R490" s="13" t="str"/>
      <x:c r="S490" s="13" t="str"/>
      <x:c r="T490" s="14" t="str"/>
      <x:c r="U490" s="9" t="str">
        <x:f>IF(AND(Q490="AGREED",P490="LABEL_ONLY",OR(O490="PASS",O490="FAIL"),R490&lt;&gt;"",S490&lt;&gt;"",T490&lt;&gt;""),O490,G490)</x:f>
        <x:v>FAIL</x:v>
      </x:c>
      <x:c r="V490" s="9" t="str">
        <x:f>IF(Q490&lt;&gt;"AGREED","",IF(P490="LABEL_ONLY",IF(AND(Q490="AGREED",P490="LABEL_ONLY",OR(O490="PASS",O490="FAIL"),R490&lt;&gt;"",S490&lt;&gt;"",T490&lt;&gt;""),"LABEL_APPLIED","INCOMPLETE_DECISION"),"RERUN_REQUIRED"))</x:f>
      </x:c>
    </x:row>
    <x:row r="491" ht="30" customHeight="1">
      <x:c r="A491" s="9" t="str">
        <x:v>I2-065-P01</x:v>
      </x:c>
      <x:c r="B491" s="9" t="str">
        <x:v>I2-065</x:v>
      </x:c>
      <x:c r="C491" s="9" t="str">
        <x:v>BATCH_21</x:v>
      </x:c>
      <x:c r="D491" s="9" t="str">
        <x:v>I2</x:v>
      </x:c>
      <x:c r="E491" s="9" t="n">
        <x:v>0</x:v>
      </x:c>
      <x:c r="F491" s="9" t="str">
        <x:v>I2.17.6</x:v>
      </x:c>
      <x:c r="G491" s="9" t="str">
        <x:v>PASS</x:v>
      </x:c>
      <x:c r="H491" s="11" t="str">
        <x:v>Nonlinear calculation has complete margins, deformation quantities, explicit assessment and evidence.</x:v>
      </x:c>
      <x:c r="I491" s="10" t="str">
        <x:v>rdf/I2/I2-065/I2-065-P01.ttl</x:v>
      </x:c>
      <x:c r="J491" s="10" t="str">
        <x:v>e80d883c3570fdf75e43e7388b469d982098aa13dcf2e375e59ac56273114385</x:v>
      </x:c>
      <x:c r="K491" s="13" t="str">
        <x:v>NOT_REVIEWED</x:v>
      </x:c>
      <x:c r="L491" s="13" t="str"/>
      <x:c r="M491" s="13" t="str"/>
      <x:c r="N491" s="13" t="str"/>
      <x:c r="O491" s="13" t="str"/>
      <x:c r="P491" s="13" t="str"/>
      <x:c r="Q491" s="13" t="str"/>
      <x:c r="R491" s="13" t="str"/>
      <x:c r="S491" s="13" t="str"/>
      <x:c r="T491" s="14" t="str"/>
      <x:c r="U491" s="9" t="str">
        <x:f>IF(AND(Q491="AGREED",P491="LABEL_ONLY",OR(O491="PASS",O491="FAIL"),R491&lt;&gt;"",S491&lt;&gt;"",T491&lt;&gt;""),O491,G491)</x:f>
        <x:v>PASS</x:v>
      </x:c>
      <x:c r="V491" s="9" t="str">
        <x:f>IF(Q491&lt;&gt;"AGREED","",IF(P491="LABEL_ONLY",IF(AND(Q491="AGREED",P491="LABEL_ONLY",OR(O491="PASS",O491="FAIL"),R491&lt;&gt;"",S491&lt;&gt;"",T491&lt;&gt;""),"LABEL_APPLIED","INCOMPLETE_DECISION"),"RERUN_REQUIRED"))</x:f>
      </x:c>
    </x:row>
    <x:row r="492" ht="30" customHeight="1">
      <x:c r="A492" s="9" t="str">
        <x:v>I2-065-P02</x:v>
      </x:c>
      <x:c r="B492" s="9" t="str">
        <x:v>I2-065</x:v>
      </x:c>
      <x:c r="C492" s="9" t="str">
        <x:v>BATCH_21</x:v>
      </x:c>
      <x:c r="D492" s="9" t="str">
        <x:v>I2</x:v>
      </x:c>
      <x:c r="E492" s="9" t="n">
        <x:v>1</x:v>
      </x:c>
      <x:c r="F492" s="9" t="str">
        <x:v>I2.17.6</x:v>
      </x:c>
      <x:c r="G492" s="9" t="str">
        <x:v>PASS</x:v>
      </x:c>
      <x:c r="H492" s="11" t="str">
        <x:v>Linear calculation does not activate I2-065 nonlinear readiness requirements.</x:v>
      </x:c>
      <x:c r="I492" s="10" t="str">
        <x:v>rdf/I2/I2-065/I2-065-P02.ttl</x:v>
      </x:c>
      <x:c r="J492" s="10" t="str">
        <x:v>8b50d6896cc084e435a2516381cdba5cb2e6ea97ffb45b03da5b74d3bec23430</x:v>
      </x:c>
      <x:c r="K492" s="13" t="str">
        <x:v>NOT_REVIEWED</x:v>
      </x:c>
      <x:c r="L492" s="13" t="str"/>
      <x:c r="M492" s="13" t="str"/>
      <x:c r="N492" s="13" t="str"/>
      <x:c r="O492" s="13" t="str"/>
      <x:c r="P492" s="13" t="str"/>
      <x:c r="Q492" s="13" t="str"/>
      <x:c r="R492" s="13" t="str"/>
      <x:c r="S492" s="13" t="str"/>
      <x:c r="T492" s="14" t="str"/>
      <x:c r="U492" s="9" t="str">
        <x:f>IF(AND(Q492="AGREED",P492="LABEL_ONLY",OR(O492="PASS",O492="FAIL"),R492&lt;&gt;"",S492&lt;&gt;"",T492&lt;&gt;""),O492,G492)</x:f>
        <x:v>PASS</x:v>
      </x:c>
      <x:c r="V492" s="9" t="str">
        <x:f>IF(Q492&lt;&gt;"AGREED","",IF(P492="LABEL_ONLY",IF(AND(Q492="AGREED",P492="LABEL_ONLY",OR(O492="PASS",O492="FAIL"),R492&lt;&gt;"",S492&lt;&gt;"",T492&lt;&gt;""),"LABEL_APPLIED","INCOMPLETE_DECISION"),"RERUN_REQUIRED"))</x:f>
      </x:c>
    </x:row>
    <x:row r="493" ht="30" customHeight="1">
      <x:c r="A493" s="9" t="str">
        <x:v>I2-066-G-F01</x:v>
      </x:c>
      <x:c r="B493" s="9" t="str">
        <x:v>I2-066</x:v>
      </x:c>
      <x:c r="C493" s="9" t="str">
        <x:v>BATCH_21</x:v>
      </x:c>
      <x:c r="D493" s="9" t="str">
        <x:v>I2</x:v>
      </x:c>
      <x:c r="E493" s="9" t="n">
        <x:v>1</x:v>
      </x:c>
      <x:c r="F493" s="9" t="str">
        <x:v>I2.18.1</x:v>
      </x:c>
      <x:c r="G493" s="9" t="str">
        <x:v>FAIL</x:v>
      </x:c>
      <x:c r="H493" s="11" t="str">
        <x:v>In-scope weld has a non-double-continuous weld type.</x:v>
      </x:c>
      <x:c r="I493" s="10" t="str">
        <x:v>rdf/I2/I2-066/I2-066-G-F01.ttl</x:v>
      </x:c>
      <x:c r="J493" s="10" t="str">
        <x:v>b288e3be212923c0eea4f03464bf2b8ac6a18c065a2427d4c8088ab0de5c84e9</x:v>
      </x:c>
      <x:c r="K493" s="13" t="str">
        <x:v>NOT_REVIEWED</x:v>
      </x:c>
      <x:c r="L493" s="13" t="str"/>
      <x:c r="M493" s="13" t="str"/>
      <x:c r="N493" s="13" t="str"/>
      <x:c r="O493" s="13" t="str"/>
      <x:c r="P493" s="13" t="str"/>
      <x:c r="Q493" s="13" t="str"/>
      <x:c r="R493" s="13" t="str"/>
      <x:c r="S493" s="13" t="str"/>
      <x:c r="T493" s="14" t="str"/>
      <x:c r="U493" s="9" t="str">
        <x:f>IF(AND(Q493="AGREED",P493="LABEL_ONLY",OR(O493="PASS",O493="FAIL"),R493&lt;&gt;"",S493&lt;&gt;"",T493&lt;&gt;""),O493,G493)</x:f>
        <x:v>FAIL</x:v>
      </x:c>
      <x:c r="V493" s="9" t="str">
        <x:f>IF(Q493&lt;&gt;"AGREED","",IF(P493="LABEL_ONLY",IF(AND(Q493="AGREED",P493="LABEL_ONLY",OR(O493="PASS",O493="FAIL"),R493&lt;&gt;"",S493&lt;&gt;"",T493&lt;&gt;""),"LABEL_APPLIED","INCOMPLETE_DECISION"),"RERUN_REQUIRED"))</x:f>
      </x:c>
    </x:row>
    <x:row r="494" ht="30" customHeight="1">
      <x:c r="A494" s="9" t="str">
        <x:v>I2-066-G-F02</x:v>
      </x:c>
      <x:c r="B494" s="9" t="str">
        <x:v>I2-066</x:v>
      </x:c>
      <x:c r="C494" s="9" t="str">
        <x:v>BATCH_21</x:v>
      </x:c>
      <x:c r="D494" s="9" t="str">
        <x:v>I2</x:v>
      </x:c>
      <x:c r="E494" s="9" t="n">
        <x:v>0</x:v>
      </x:c>
      <x:c r="F494" s="9" t="str">
        <x:v>I2.18.1</x:v>
      </x:c>
      <x:c r="G494" s="9" t="str">
        <x:v>FAIL</x:v>
      </x:c>
      <x:c r="H494" s="11" t="str">
        <x:v>In-scope weld is missing weldType.</x:v>
      </x:c>
      <x:c r="I494" s="10" t="str">
        <x:v>rdf/I2/I2-066/I2-066-G-F02.ttl</x:v>
      </x:c>
      <x:c r="J494" s="10" t="str">
        <x:v>c19ba7c51d2dd95a39efd0d297baf5284af6ff226d28a5a8ed1865a1511c6e9d</x:v>
      </x:c>
      <x:c r="K494" s="13" t="str">
        <x:v>NOT_REVIEWED</x:v>
      </x:c>
      <x:c r="L494" s="13" t="str"/>
      <x:c r="M494" s="13" t="str"/>
      <x:c r="N494" s="13" t="str"/>
      <x:c r="O494" s="13" t="str"/>
      <x:c r="P494" s="13" t="str"/>
      <x:c r="Q494" s="13" t="str"/>
      <x:c r="R494" s="13" t="str"/>
      <x:c r="S494" s="13" t="str"/>
      <x:c r="T494" s="14" t="str"/>
      <x:c r="U494" s="9" t="str">
        <x:f>IF(AND(Q494="AGREED",P494="LABEL_ONLY",OR(O494="PASS",O494="FAIL"),R494&lt;&gt;"",S494&lt;&gt;"",T494&lt;&gt;""),O494,G494)</x:f>
        <x:v>FAIL</x:v>
      </x:c>
      <x:c r="V494" s="9" t="str">
        <x:f>IF(Q494&lt;&gt;"AGREED","",IF(P494="LABEL_ONLY",IF(AND(Q494="AGREED",P494="LABEL_ONLY",OR(O494="PASS",O494="FAIL"),R494&lt;&gt;"",S494&lt;&gt;"",T494&lt;&gt;""),"LABEL_APPLIED","INCOMPLETE_DECISION"),"RERUN_REQUIRED"))</x:f>
      </x:c>
    </x:row>
    <x:row r="495" ht="30" customHeight="1">
      <x:c r="A495" s="9" t="str">
        <x:v>I2-066-G-F03</x:v>
      </x:c>
      <x:c r="B495" s="9" t="str">
        <x:v>I2-066</x:v>
      </x:c>
      <x:c r="C495" s="9" t="str">
        <x:v>BATCH_21</x:v>
      </x:c>
      <x:c r="D495" s="9" t="str">
        <x:v>I2</x:v>
      </x:c>
      <x:c r="E495" s="9" t="n">
        <x:v>0</x:v>
      </x:c>
      <x:c r="F495" s="9" t="str">
        <x:v>I2.18.1</x:v>
      </x:c>
      <x:c r="G495" s="9" t="str">
        <x:v>FAIL</x:v>
      </x:c>
      <x:c r="H495" s="11" t="str">
        <x:v>withinIceStrengthenedArea selector is missing; frozen R13 treats missing evidence as violation.</x:v>
      </x:c>
      <x:c r="I495" s="10" t="str">
        <x:v>rdf/I2/I2-066/I2-066-G-F03.ttl</x:v>
      </x:c>
      <x:c r="J495" s="10" t="str">
        <x:v>c8890bbc1d3b38d74e4218936427f6ebc9625d7178e94973f80dbb45503c4a59</x:v>
      </x:c>
      <x:c r="K495" s="13" t="str">
        <x:v>NOT_REVIEWED</x:v>
      </x:c>
      <x:c r="L495" s="13" t="str"/>
      <x:c r="M495" s="13" t="str"/>
      <x:c r="N495" s="13" t="str"/>
      <x:c r="O495" s="13" t="str"/>
      <x:c r="P495" s="13" t="str"/>
      <x:c r="Q495" s="13" t="str"/>
      <x:c r="R495" s="13" t="str"/>
      <x:c r="S495" s="13" t="str"/>
      <x:c r="T495" s="14" t="str"/>
      <x:c r="U495" s="9" t="str">
        <x:f>IF(AND(Q495="AGREED",P495="LABEL_ONLY",OR(O495="PASS",O495="FAIL"),R495&lt;&gt;"",S495&lt;&gt;"",T495&lt;&gt;""),O495,G495)</x:f>
        <x:v>FAIL</x:v>
      </x:c>
      <x:c r="V495" s="9" t="str">
        <x:f>IF(Q495&lt;&gt;"AGREED","",IF(P495="LABEL_ONLY",IF(AND(Q495="AGREED",P495="LABEL_ONLY",OR(O495="PASS",O495="FAIL"),R495&lt;&gt;"",S495&lt;&gt;"",T495&lt;&gt;""),"LABEL_APPLIED","INCOMPLETE_DECISION"),"RERUN_REQUIRED"))</x:f>
      </x:c>
    </x:row>
    <x:row r="496" ht="30" customHeight="1">
      <x:c r="A496" s="9" t="str">
        <x:v>I2-066-G-F04</x:v>
      </x:c>
      <x:c r="B496" s="9" t="str">
        <x:v>I2-066</x:v>
      </x:c>
      <x:c r="C496" s="9" t="str">
        <x:v>BATCH_21</x:v>
      </x:c>
      <x:c r="D496" s="9" t="str">
        <x:v>I2</x:v>
      </x:c>
      <x:c r="E496" s="9" t="n">
        <x:v>0</x:v>
      </x:c>
      <x:c r="F496" s="9" t="str">
        <x:v>I2.18.1</x:v>
      </x:c>
      <x:c r="G496" s="9" t="str">
        <x:v>FAIL</x:v>
      </x:c>
      <x:c r="H496" s="11" t="str">
        <x:v>A mixed set contains one in-scope weld with the wrong type.</x:v>
      </x:c>
      <x:c r="I496" s="10" t="str">
        <x:v>rdf/I2/I2-066/I2-066-G-F04.ttl</x:v>
      </x:c>
      <x:c r="J496" s="10" t="str">
        <x:v>f3b267aac107b4de7efa033455739293dfc3b1412cedf7ff89117c6f1129217a</x:v>
      </x:c>
      <x:c r="K496" s="13" t="str">
        <x:v>NOT_REVIEWED</x:v>
      </x:c>
      <x:c r="L496" s="13" t="str"/>
      <x:c r="M496" s="13" t="str"/>
      <x:c r="N496" s="13" t="str"/>
      <x:c r="O496" s="13" t="str"/>
      <x:c r="P496" s="13" t="str"/>
      <x:c r="Q496" s="13" t="str"/>
      <x:c r="R496" s="13" t="str"/>
      <x:c r="S496" s="13" t="str"/>
      <x:c r="T496" s="14" t="str"/>
      <x:c r="U496" s="9" t="str">
        <x:f>IF(AND(Q496="AGREED",P496="LABEL_ONLY",OR(O496="PASS",O496="FAIL"),R496&lt;&gt;"",S496&lt;&gt;"",T496&lt;&gt;""),O496,G496)</x:f>
        <x:v>FAIL</x:v>
      </x:c>
      <x:c r="V496" s="9" t="str">
        <x:f>IF(Q496&lt;&gt;"AGREED","",IF(P496="LABEL_ONLY",IF(AND(Q496="AGREED",P496="LABEL_ONLY",OR(O496="PASS",O496="FAIL"),R496&lt;&gt;"",S496&lt;&gt;"",T496&lt;&gt;""),"LABEL_APPLIED","INCOMPLETE_DECISION"),"RERUN_REQUIRED"))</x:f>
      </x:c>
    </x:row>
    <x:row r="497" ht="30" customHeight="1">
      <x:c r="A497" s="9" t="str">
        <x:v>I2-066-G-P01</x:v>
      </x:c>
      <x:c r="B497" s="9" t="str">
        <x:v>I2-066</x:v>
      </x:c>
      <x:c r="C497" s="9" t="str">
        <x:v>BATCH_21</x:v>
      </x:c>
      <x:c r="D497" s="9" t="str">
        <x:v>I2</x:v>
      </x:c>
      <x:c r="E497" s="9" t="n">
        <x:v>0</x:v>
      </x:c>
      <x:c r="F497" s="9" t="str">
        <x:v>I2.18.1</x:v>
      </x:c>
      <x:c r="G497" s="9" t="str">
        <x:v>PASS</x:v>
      </x:c>
      <x:c r="H497" s="11" t="str">
        <x:v>Weld within ice-strengthened area is explicitly double continuous.</x:v>
      </x:c>
      <x:c r="I497" s="10" t="str">
        <x:v>rdf/I2/I2-066/I2-066-G-P01.ttl</x:v>
      </x:c>
      <x:c r="J497" s="10" t="str">
        <x:v>78e07abcf08ed3531359eab43c84c8e097a37fdecb95a352d33a8890b18adcae</x:v>
      </x:c>
      <x:c r="K497" s="13" t="str">
        <x:v>NOT_REVIEWED</x:v>
      </x:c>
      <x:c r="L497" s="13" t="str"/>
      <x:c r="M497" s="13" t="str"/>
      <x:c r="N497" s="13" t="str"/>
      <x:c r="O497" s="13" t="str"/>
      <x:c r="P497" s="13" t="str"/>
      <x:c r="Q497" s="13" t="str"/>
      <x:c r="R497" s="13" t="str"/>
      <x:c r="S497" s="13" t="str"/>
      <x:c r="T497" s="14" t="str"/>
      <x:c r="U497" s="9" t="str">
        <x:f>IF(AND(Q497="AGREED",P497="LABEL_ONLY",OR(O497="PASS",O497="FAIL"),R497&lt;&gt;"",S497&lt;&gt;"",T497&lt;&gt;""),O497,G497)</x:f>
        <x:v>PASS</x:v>
      </x:c>
      <x:c r="V497" s="9" t="str">
        <x:f>IF(Q497&lt;&gt;"AGREED","",IF(P497="LABEL_ONLY",IF(AND(Q497="AGREED",P497="LABEL_ONLY",OR(O497="PASS",O497="FAIL"),R497&lt;&gt;"",S497&lt;&gt;"",T497&lt;&gt;""),"LABEL_APPLIED","INCOMPLETE_DECISION"),"RERUN_REQUIRED"))</x:f>
      </x:c>
    </x:row>
    <x:row r="498" ht="30" customHeight="1">
      <x:c r="A498" s="9" t="str">
        <x:v>I2-066-G-P02</x:v>
      </x:c>
      <x:c r="B498" s="9" t="str">
        <x:v>I2-066</x:v>
      </x:c>
      <x:c r="C498" s="9" t="str">
        <x:v>BATCH_21</x:v>
      </x:c>
      <x:c r="D498" s="9" t="str">
        <x:v>I2</x:v>
      </x:c>
      <x:c r="E498" s="9" t="n">
        <x:v>1</x:v>
      </x:c>
      <x:c r="F498" s="9" t="str">
        <x:v>I2.18.1</x:v>
      </x:c>
      <x:c r="G498" s="9" t="str">
        <x:v>PASS</x:v>
      </x:c>
      <x:c r="H498" s="11" t="str">
        <x:v>Out-of-scope weld is not over-constrained to the double-continuous type.</x:v>
      </x:c>
      <x:c r="I498" s="10" t="str">
        <x:v>rdf/I2/I2-066/I2-066-G-P02.ttl</x:v>
      </x:c>
      <x:c r="J498" s="10" t="str">
        <x:v>3a85a3780ba935637a2743643fa044b5167537df40c6617be5245a12ce564aac</x:v>
      </x:c>
      <x:c r="K498" s="13" t="str">
        <x:v>NOT_REVIEWED</x:v>
      </x:c>
      <x:c r="L498" s="13" t="str"/>
      <x:c r="M498" s="13" t="str"/>
      <x:c r="N498" s="13" t="str"/>
      <x:c r="O498" s="13" t="str"/>
      <x:c r="P498" s="13" t="str"/>
      <x:c r="Q498" s="13" t="str"/>
      <x:c r="R498" s="13" t="str"/>
      <x:c r="S498" s="13" t="str"/>
      <x:c r="T498" s="14" t="str"/>
      <x:c r="U498" s="9" t="str">
        <x:f>IF(AND(Q498="AGREED",P498="LABEL_ONLY",OR(O498="PASS",O498="FAIL"),R498&lt;&gt;"",S498&lt;&gt;"",T498&lt;&gt;""),O498,G498)</x:f>
        <x:v>PASS</x:v>
      </x:c>
      <x:c r="V498" s="9" t="str">
        <x:f>IF(Q498&lt;&gt;"AGREED","",IF(P498="LABEL_ONLY",IF(AND(Q498="AGREED",P498="LABEL_ONLY",OR(O498="PASS",O498="FAIL"),R498&lt;&gt;"",S498&lt;&gt;"",T498&lt;&gt;""),"LABEL_APPLIED","INCOMPLETE_DECISION"),"RERUN_REQUIRED"))</x:f>
      </x:c>
    </x:row>
    <x:row r="499" ht="30" customHeight="1">
      <x:c r="A499" s="9" t="str">
        <x:v>I2-066-G-P03</x:v>
      </x:c>
      <x:c r="B499" s="9" t="str">
        <x:v>I2-066</x:v>
      </x:c>
      <x:c r="C499" s="9" t="str">
        <x:v>BATCH_21</x:v>
      </x:c>
      <x:c r="D499" s="9" t="str">
        <x:v>I2</x:v>
      </x:c>
      <x:c r="E499" s="9" t="n">
        <x:v>0</x:v>
      </x:c>
      <x:c r="F499" s="9" t="str">
        <x:v>I2.18.1</x:v>
      </x:c>
      <x:c r="G499" s="9" t="str">
        <x:v>PASS</x:v>
      </x:c>
      <x:c r="H499" s="11" t="str">
        <x:v>Universal weld rule does not create a weld where none is represented.</x:v>
      </x:c>
      <x:c r="I499" s="10" t="str">
        <x:v>rdf/I2/I2-066/I2-066-G-P03.ttl</x:v>
      </x:c>
      <x:c r="J499" s="10" t="str">
        <x:v>d5c74d3040ff728e56250b193ec9a785e44ef459f7b741f978659b4d507c3193</x:v>
      </x:c>
      <x:c r="K499" s="13" t="str">
        <x:v>NOT_REVIEWED</x:v>
      </x:c>
      <x:c r="L499" s="13" t="str"/>
      <x:c r="M499" s="13" t="str"/>
      <x:c r="N499" s="13" t="str"/>
      <x:c r="O499" s="13" t="str"/>
      <x:c r="P499" s="13" t="str"/>
      <x:c r="Q499" s="13" t="str"/>
      <x:c r="R499" s="13" t="str"/>
      <x:c r="S499" s="13" t="str"/>
      <x:c r="T499" s="14" t="str"/>
      <x:c r="U499" s="9" t="str">
        <x:f>IF(AND(Q499="AGREED",P499="LABEL_ONLY",OR(O499="PASS",O499="FAIL"),R499&lt;&gt;"",S499&lt;&gt;"",T499&lt;&gt;""),O499,G499)</x:f>
        <x:v>PASS</x:v>
      </x:c>
      <x:c r="V499" s="9" t="str">
        <x:f>IF(Q499&lt;&gt;"AGREED","",IF(P499="LABEL_ONLY",IF(AND(Q499="AGREED",P499="LABEL_ONLY",OR(O499="PASS",O499="FAIL"),R499&lt;&gt;"",S499&lt;&gt;"",T499&lt;&gt;""),"LABEL_APPLIED","INCOMPLETE_DECISION"),"RERUN_REQUIRED"))</x:f>
      </x:c>
    </x:row>
    <x:row r="500" ht="30" customHeight="1">
      <x:c r="A500" s="9" t="str">
        <x:v>I2-067-G-F01</x:v>
      </x:c>
      <x:c r="B500" s="9" t="str">
        <x:v>I2-067</x:v>
      </x:c>
      <x:c r="C500" s="9" t="str">
        <x:v>BATCH_15</x:v>
      </x:c>
      <x:c r="D500" s="9" t="str">
        <x:v>I2</x:v>
      </x:c>
      <x:c r="E500" s="9" t="n">
        <x:v>1</x:v>
      </x:c>
      <x:c r="F500" s="9" t="str">
        <x:v>I2.18.2</x:v>
      </x:c>
      <x:c r="G500" s="9" t="str">
        <x:v>FAIL</x:v>
      </x:c>
      <x:c r="H500" s="11" t="str">
        <x:v>A represented structural connection explicitly lacks continuity of strength.</x:v>
      </x:c>
      <x:c r="I500" s="10" t="str">
        <x:v>rdf/I2/I2-067/I2-067-G-F01.ttl</x:v>
      </x:c>
      <x:c r="J500" s="10" t="str">
        <x:v>5d2025f1e9032bdee80e5848017041e21dd71ee03a5cf858ee28cf6e23f8968c</x:v>
      </x:c>
      <x:c r="K500" s="13" t="str">
        <x:v>NOT_REVIEWED</x:v>
      </x:c>
      <x:c r="L500" s="13" t="str"/>
      <x:c r="M500" s="13" t="str"/>
      <x:c r="N500" s="13" t="str"/>
      <x:c r="O500" s="13" t="str"/>
      <x:c r="P500" s="13" t="str"/>
      <x:c r="Q500" s="13" t="str"/>
      <x:c r="R500" s="13" t="str"/>
      <x:c r="S500" s="13" t="str"/>
      <x:c r="T500" s="14" t="str"/>
      <x:c r="U500" s="9" t="str">
        <x:f>IF(AND(Q500="AGREED",P500="LABEL_ONLY",OR(O500="PASS",O500="FAIL"),R500&lt;&gt;"",S500&lt;&gt;"",T500&lt;&gt;""),O500,G500)</x:f>
        <x:v>FAIL</x:v>
      </x:c>
      <x:c r="V500" s="9" t="str">
        <x:f>IF(Q500&lt;&gt;"AGREED","",IF(P500="LABEL_ONLY",IF(AND(Q500="AGREED",P500="LABEL_ONLY",OR(O500="PASS",O500="FAIL"),R500&lt;&gt;"",S500&lt;&gt;"",T500&lt;&gt;""),"LABEL_APPLIED","INCOMPLETE_DECISION"),"RERUN_REQUIRED"))</x:f>
      </x:c>
    </x:row>
    <x:row r="501" ht="30" customHeight="1">
      <x:c r="A501" s="9" t="str">
        <x:v>I2-067-G-F02</x:v>
      </x:c>
      <x:c r="B501" s="9" t="str">
        <x:v>I2-067</x:v>
      </x:c>
      <x:c r="C501" s="9" t="str">
        <x:v>BATCH_15</x:v>
      </x:c>
      <x:c r="D501" s="9" t="str">
        <x:v>I2</x:v>
      </x:c>
      <x:c r="E501" s="9" t="n">
        <x:v>0</x:v>
      </x:c>
      <x:c r="F501" s="9" t="str">
        <x:v>I2.18.2</x:v>
      </x:c>
      <x:c r="G501" s="9" t="str">
        <x:v>FAIL</x:v>
      </x:c>
      <x:c r="H501" s="11" t="str">
        <x:v>Mixed connections include one non-continuous connection.</x:v>
      </x:c>
      <x:c r="I501" s="10" t="str">
        <x:v>rdf/I2/I2-067/I2-067-G-F02.ttl</x:v>
      </x:c>
      <x:c r="J501" s="10" t="str">
        <x:v>6f108d7d47614cd72d4952213669b6ec12c72d3c8bafb8a2a528e7a4deeda3ab</x:v>
      </x:c>
      <x:c r="K501" s="13" t="str">
        <x:v>NOT_REVIEWED</x:v>
      </x:c>
      <x:c r="L501" s="13" t="str"/>
      <x:c r="M501" s="13" t="str"/>
      <x:c r="N501" s="13" t="str"/>
      <x:c r="O501" s="13" t="str"/>
      <x:c r="P501" s="13" t="str"/>
      <x:c r="Q501" s="13" t="str"/>
      <x:c r="R501" s="13" t="str"/>
      <x:c r="S501" s="13" t="str"/>
      <x:c r="T501" s="14" t="str"/>
      <x:c r="U501" s="9" t="str">
        <x:f>IF(AND(Q501="AGREED",P501="LABEL_ONLY",OR(O501="PASS",O501="FAIL"),R501&lt;&gt;"",S501&lt;&gt;"",T501&lt;&gt;""),O501,G501)</x:f>
        <x:v>FAIL</x:v>
      </x:c>
      <x:c r="V501" s="9" t="str">
        <x:f>IF(Q501&lt;&gt;"AGREED","",IF(P501="LABEL_ONLY",IF(AND(Q501="AGREED",P501="LABEL_ONLY",OR(O501="PASS",O501="FAIL"),R501&lt;&gt;"",S501&lt;&gt;"",T501&lt;&gt;""),"LABEL_APPLIED","INCOMPLETE_DECISION"),"RERUN_REQUIRED"))</x:f>
      </x:c>
    </x:row>
    <x:row r="502" ht="30" customHeight="1">
      <x:c r="A502" s="9" t="str">
        <x:v>I2-067-G-F03</x:v>
      </x:c>
      <x:c r="B502" s="9" t="str">
        <x:v>I2-067</x:v>
      </x:c>
      <x:c r="C502" s="9" t="str">
        <x:v>BATCH_15</x:v>
      </x:c>
      <x:c r="D502" s="9" t="str">
        <x:v>I2</x:v>
      </x:c>
      <x:c r="E502" s="9" t="n">
        <x:v>0</x:v>
      </x:c>
      <x:c r="F502" s="9" t="str">
        <x:v>I2.18.2</x:v>
      </x:c>
      <x:c r="G502" s="9" t="str">
        <x:v>FAIL</x:v>
      </x:c>
      <x:c r="H502" s="11" t="str">
        <x:v>Represented structural connection is missing strengthContinuityStatus.</x:v>
      </x:c>
      <x:c r="I502" s="10" t="str">
        <x:v>rdf/I2/I2-067/I2-067-G-F03.ttl</x:v>
      </x:c>
      <x:c r="J502" s="10" t="str">
        <x:v>15253b179d675be04bec3d542a0c54b12339f3a231aaeb729dd8d37397ad988f</x:v>
      </x:c>
      <x:c r="K502" s="13" t="str">
        <x:v>NOT_REVIEWED</x:v>
      </x:c>
      <x:c r="L502" s="13" t="str"/>
      <x:c r="M502" s="13" t="str"/>
      <x:c r="N502" s="13" t="str"/>
      <x:c r="O502" s="13" t="str"/>
      <x:c r="P502" s="13" t="str"/>
      <x:c r="Q502" s="13" t="str"/>
      <x:c r="R502" s="13" t="str"/>
      <x:c r="S502" s="13" t="str"/>
      <x:c r="T502" s="14" t="str"/>
      <x:c r="U502" s="9" t="str">
        <x:f>IF(AND(Q502="AGREED",P502="LABEL_ONLY",OR(O502="PASS",O502="FAIL"),R502&lt;&gt;"",S502&lt;&gt;"",T502&lt;&gt;""),O502,G502)</x:f>
        <x:v>FAIL</x:v>
      </x:c>
      <x:c r="V502" s="9" t="str">
        <x:f>IF(Q502&lt;&gt;"AGREED","",IF(P502="LABEL_ONLY",IF(AND(Q502="AGREED",P502="LABEL_ONLY",OR(O502="PASS",O502="FAIL"),R502&lt;&gt;"",S502&lt;&gt;"",T502&lt;&gt;""),"LABEL_APPLIED","INCOMPLETE_DECISION"),"RERUN_REQUIRED"))</x:f>
      </x:c>
    </x:row>
    <x:row r="503" ht="30" customHeight="1">
      <x:c r="A503" s="9" t="str">
        <x:v>I2-067-G-P01</x:v>
      </x:c>
      <x:c r="B503" s="9" t="str">
        <x:v>I2-067</x:v>
      </x:c>
      <x:c r="C503" s="9" t="str">
        <x:v>BATCH_15</x:v>
      </x:c>
      <x:c r="D503" s="9" t="str">
        <x:v>I2</x:v>
      </x:c>
      <x:c r="E503" s="9" t="n">
        <x:v>0</x:v>
      </x:c>
      <x:c r="F503" s="9" t="str">
        <x:v>I2.18.2</x:v>
      </x:c>
      <x:c r="G503" s="9" t="str">
        <x:v>PASS</x:v>
      </x:c>
      <x:c r="H503" s="11" t="str">
        <x:v>One represented structural connection has continuity of strength confirmed.</x:v>
      </x:c>
      <x:c r="I503" s="10" t="str">
        <x:v>rdf/I2/I2-067/I2-067-G-P01.ttl</x:v>
      </x:c>
      <x:c r="J503" s="10" t="str">
        <x:v>7b7e629467b53cb497d8883c8e131e91d29dcc700d609e21e84d44e3bec76b0f</x:v>
      </x:c>
      <x:c r="K503" s="13" t="str">
        <x:v>NOT_REVIEWED</x:v>
      </x:c>
      <x:c r="L503" s="13" t="str"/>
      <x:c r="M503" s="13" t="str"/>
      <x:c r="N503" s="13" t="str"/>
      <x:c r="O503" s="13" t="str"/>
      <x:c r="P503" s="13" t="str"/>
      <x:c r="Q503" s="13" t="str"/>
      <x:c r="R503" s="13" t="str"/>
      <x:c r="S503" s="13" t="str"/>
      <x:c r="T503" s="14" t="str"/>
      <x:c r="U503" s="9" t="str">
        <x:f>IF(AND(Q503="AGREED",P503="LABEL_ONLY",OR(O503="PASS",O503="FAIL"),R503&lt;&gt;"",S503&lt;&gt;"",T503&lt;&gt;""),O503,G503)</x:f>
        <x:v>PASS</x:v>
      </x:c>
      <x:c r="V503" s="9" t="str">
        <x:f>IF(Q503&lt;&gt;"AGREED","",IF(P503="LABEL_ONLY",IF(AND(Q503="AGREED",P503="LABEL_ONLY",OR(O503="PASS",O503="FAIL"),R503&lt;&gt;"",S503&lt;&gt;"",T503&lt;&gt;""),"LABEL_APPLIED","INCOMPLETE_DECISION"),"RERUN_REQUIRED"))</x:f>
      </x:c>
    </x:row>
    <x:row r="504" ht="30" customHeight="1">
      <x:c r="A504" s="9" t="str">
        <x:v>I2-067-G-P02</x:v>
      </x:c>
      <x:c r="B504" s="9" t="str">
        <x:v>I2-067</x:v>
      </x:c>
      <x:c r="C504" s="9" t="str">
        <x:v>BATCH_15</x:v>
      </x:c>
      <x:c r="D504" s="9" t="str">
        <x:v>I2</x:v>
      </x:c>
      <x:c r="E504" s="9" t="n">
        <x:v>1</x:v>
      </x:c>
      <x:c r="F504" s="9" t="str">
        <x:v>I2.18.2</x:v>
      </x:c>
      <x:c r="G504" s="9" t="str">
        <x:v>PASS</x:v>
      </x:c>
      <x:c r="H504" s="11" t="str">
        <x:v>All represented structural connections confirm continuity of strength.</x:v>
      </x:c>
      <x:c r="I504" s="10" t="str">
        <x:v>rdf/I2/I2-067/I2-067-G-P02.ttl</x:v>
      </x:c>
      <x:c r="J504" s="10" t="str">
        <x:v>69f2cc50ebc1832dc647ae9b9215af8a5d92739a96f657c5e2e2d2396b4fb345</x:v>
      </x:c>
      <x:c r="K504" s="13" t="str">
        <x:v>NOT_REVIEWED</x:v>
      </x:c>
      <x:c r="L504" s="13" t="str"/>
      <x:c r="M504" s="13" t="str"/>
      <x:c r="N504" s="13" t="str"/>
      <x:c r="O504" s="13" t="str"/>
      <x:c r="P504" s="13" t="str"/>
      <x:c r="Q504" s="13" t="str"/>
      <x:c r="R504" s="13" t="str"/>
      <x:c r="S504" s="13" t="str"/>
      <x:c r="T504" s="14" t="str"/>
      <x:c r="U504" s="9" t="str">
        <x:f>IF(AND(Q504="AGREED",P504="LABEL_ONLY",OR(O504="PASS",O504="FAIL"),R504&lt;&gt;"",S504&lt;&gt;"",T504&lt;&gt;""),O504,G504)</x:f>
        <x:v>PASS</x:v>
      </x:c>
      <x:c r="V504" s="9" t="str">
        <x:f>IF(Q504&lt;&gt;"AGREED","",IF(P504="LABEL_ONLY",IF(AND(Q504="AGREED",P504="LABEL_ONLY",OR(O504="PASS",O504="FAIL"),R504&lt;&gt;"",S504&lt;&gt;"",T504&lt;&gt;""),"LABEL_APPLIED","INCOMPLETE_DECISION"),"RERUN_REQUIRED"))</x:f>
      </x:c>
    </x:row>
    <x:row r="505" ht="30" customHeight="1">
      <x:c r="A505" s="9" t="str">
        <x:v>I2-067-G-P03</x:v>
      </x:c>
      <x:c r="B505" s="9" t="str">
        <x:v>I2-067</x:v>
      </x:c>
      <x:c r="C505" s="9" t="str">
        <x:v>BATCH_15</x:v>
      </x:c>
      <x:c r="D505" s="9" t="str">
        <x:v>I2</x:v>
      </x:c>
      <x:c r="E505" s="9" t="n">
        <x:v>0</x:v>
      </x:c>
      <x:c r="F505" s="9" t="str">
        <x:v>I2.18.2</x:v>
      </x:c>
      <x:c r="G505" s="9" t="str">
        <x:v>PASS</x:v>
      </x:c>
      <x:c r="H505" s="11" t="str">
        <x:v>Universal continuity clause does not impose a connection-existence requirement.</x:v>
      </x:c>
      <x:c r="I505" s="10" t="str">
        <x:v>rdf/I2/I2-067/I2-067-G-P03.ttl</x:v>
      </x:c>
      <x:c r="J505" s="10" t="str">
        <x:v>2ff639f632304b09aceaa33a73e8753b6e4db0a6844e8bddf200e28722994dc8</x:v>
      </x:c>
      <x:c r="K505" s="13" t="str">
        <x:v>NOT_REVIEWED</x:v>
      </x:c>
      <x:c r="L505" s="13" t="str"/>
      <x:c r="M505" s="13" t="str"/>
      <x:c r="N505" s="13" t="str"/>
      <x:c r="O505" s="13" t="str"/>
      <x:c r="P505" s="13" t="str"/>
      <x:c r="Q505" s="13" t="str"/>
      <x:c r="R505" s="13" t="str"/>
      <x:c r="S505" s="13" t="str"/>
      <x:c r="T505" s="14" t="str"/>
      <x:c r="U505" s="9" t="str">
        <x:f>IF(AND(Q505="AGREED",P505="LABEL_ONLY",OR(O505="PASS",O505="FAIL"),R505&lt;&gt;"",S505&lt;&gt;"",T505&lt;&gt;""),O505,G505)</x:f>
        <x:v>PASS</x:v>
      </x:c>
      <x:c r="V505" s="9" t="str">
        <x:f>IF(Q505&lt;&gt;"AGREED","",IF(P505="LABEL_ONLY",IF(AND(Q505="AGREED",P505="LABEL_ONLY",OR(O505="PASS",O505="FAIL"),R505&lt;&gt;"",S505&lt;&gt;"",T505&lt;&gt;""),"LABEL_APPLIED","INCOMPLETE_DECISION"),"RERUN_REQUIRED"))</x:f>
      </x:c>
    </x:row>
    <x:row r="506" ht="30" customHeight="1">
      <x:c r="A506" s="9" t="str">
        <x:v>IMO-001-F01</x:v>
      </x:c>
      <x:c r="B506" s="9" t="str">
        <x:v>IMO-001</x:v>
      </x:c>
      <x:c r="C506" s="9" t="str">
        <x:v>BATCH_26</x:v>
      </x:c>
      <x:c r="D506" s="9" t="str">
        <x:v>IMO</x:v>
      </x:c>
      <x:c r="E506" s="9" t="n">
        <x:v>0</x:v>
      </x:c>
      <x:c r="F506" s="9" t="str">
        <x:v>Introduction 2.1</x:v>
      </x:c>
      <x:c r="G506" s="9" t="str">
        <x:v>FAIL</x:v>
      </x:c>
      <x:c r="H506" s="11" t="str">
        <x:v>Medium first-year condition incorrectly categorized C.</x:v>
      </x:c>
      <x:c r="I506" s="10" t="str">
        <x:v>rdf/IMO/IMO-001/IMO-001-F01.ttl</x:v>
      </x:c>
      <x:c r="J506" s="10" t="str">
        <x:v>7b137b5039fbc66760ab6eb10147d7d5fd0f6466a49a40ae6c2980fc31a85d54</x:v>
      </x:c>
      <x:c r="K506" s="13" t="str">
        <x:v>NOT_REVIEWED</x:v>
      </x:c>
      <x:c r="L506" s="13" t="str"/>
      <x:c r="M506" s="13" t="str"/>
      <x:c r="N506" s="13" t="str"/>
      <x:c r="O506" s="13" t="str"/>
      <x:c r="P506" s="13" t="str"/>
      <x:c r="Q506" s="13" t="str"/>
      <x:c r="R506" s="13" t="str"/>
      <x:c r="S506" s="13" t="str"/>
      <x:c r="T506" s="14" t="str"/>
      <x:c r="U506" s="9" t="str">
        <x:f>IF(AND(Q506="AGREED",P506="LABEL_ONLY",OR(O506="PASS",O506="FAIL"),R506&lt;&gt;"",S506&lt;&gt;"",T506&lt;&gt;""),O506,G506)</x:f>
        <x:v>FAIL</x:v>
      </x:c>
      <x:c r="V506" s="9" t="str">
        <x:f>IF(Q506&lt;&gt;"AGREED","",IF(P506="LABEL_ONLY",IF(AND(Q506="AGREED",P506="LABEL_ONLY",OR(O506="PASS",O506="FAIL"),R506&lt;&gt;"",S506&lt;&gt;"",T506&lt;&gt;""),"LABEL_APPLIED","INCOMPLETE_DECISION"),"RERUN_REQUIRED"))</x:f>
      </x:c>
    </x:row>
    <x:row r="507" ht="30" customHeight="1">
      <x:c r="A507" s="9" t="str">
        <x:v>IMO-001-F02</x:v>
      </x:c>
      <x:c r="B507" s="9" t="str">
        <x:v>IMO-001</x:v>
      </x:c>
      <x:c r="C507" s="9" t="str">
        <x:v>BATCH_26</x:v>
      </x:c>
      <x:c r="D507" s="9" t="str">
        <x:v>IMO</x:v>
      </x:c>
      <x:c r="E507" s="9" t="n">
        <x:v>1</x:v>
      </x:c>
      <x:c r="F507" s="9" t="str">
        <x:v>Introduction 2.1</x:v>
      </x:c>
      <x:c r="G507" s="9" t="str">
        <x:v>FAIL</x:v>
      </x:c>
      <x:c r="H507" s="11" t="str">
        <x:v>Applicable category value missing.</x:v>
      </x:c>
      <x:c r="I507" s="10" t="str">
        <x:v>rdf/IMO/IMO-001/IMO-001-F02.ttl</x:v>
      </x:c>
      <x:c r="J507" s="10" t="str">
        <x:v>fd96f685f20d5c1c38a63c739e2ec1116eecb2f7a35298694eab1c57a0de0489</x:v>
      </x:c>
      <x:c r="K507" s="13" t="str">
        <x:v>NOT_REVIEWED</x:v>
      </x:c>
      <x:c r="L507" s="13" t="str"/>
      <x:c r="M507" s="13" t="str"/>
      <x:c r="N507" s="13" t="str"/>
      <x:c r="O507" s="13" t="str"/>
      <x:c r="P507" s="13" t="str"/>
      <x:c r="Q507" s="13" t="str"/>
      <x:c r="R507" s="13" t="str"/>
      <x:c r="S507" s="13" t="str"/>
      <x:c r="T507" s="14" t="str"/>
      <x:c r="U507" s="9" t="str">
        <x:f>IF(AND(Q507="AGREED",P507="LABEL_ONLY",OR(O507="PASS",O507="FAIL"),R507&lt;&gt;"",S507&lt;&gt;"",T507&lt;&gt;""),O507,G507)</x:f>
        <x:v>FAIL</x:v>
      </x:c>
      <x:c r="V507" s="9" t="str">
        <x:f>IF(Q507&lt;&gt;"AGREED","",IF(P507="LABEL_ONLY",IF(AND(Q507="AGREED",P507="LABEL_ONLY",OR(O507="PASS",O507="FAIL"),R507&lt;&gt;"",S507&lt;&gt;"",T507&lt;&gt;""),"LABEL_APPLIED","INCOMPLETE_DECISION"),"RERUN_REQUIRED"))</x:f>
      </x:c>
    </x:row>
    <x:row r="508" ht="30" customHeight="1">
      <x:c r="A508" s="9" t="str">
        <x:v>IMO-001-F03</x:v>
      </x:c>
      <x:c r="B508" s="9" t="str">
        <x:v>IMO-001</x:v>
      </x:c>
      <x:c r="C508" s="9" t="str">
        <x:v>BATCH_26</x:v>
      </x:c>
      <x:c r="D508" s="9" t="str">
        <x:v>IMO</x:v>
      </x:c>
      <x:c r="E508" s="9" t="n">
        <x:v>0</x:v>
      </x:c>
      <x:c r="F508" s="9" t="str">
        <x:v>Introduction 2.1</x:v>
      </x:c>
      <x:c r="G508" s="9" t="str">
        <x:v>FAIL</x:v>
      </x:c>
      <x:c r="H508" s="11" t="str">
        <x:v>Design-ice-condition selector missing.</x:v>
      </x:c>
      <x:c r="I508" s="10" t="str">
        <x:v>rdf/IMO/IMO-001/IMO-001-F03.ttl</x:v>
      </x:c>
      <x:c r="J508" s="10" t="str">
        <x:v>cadef446ffecf1975cba9434c139f3dc1d721b4fcca48d3b573981f028bc1a69</x:v>
      </x:c>
      <x:c r="K508" s="13" t="str">
        <x:v>NOT_REVIEWED</x:v>
      </x:c>
      <x:c r="L508" s="13" t="str"/>
      <x:c r="M508" s="13" t="str"/>
      <x:c r="N508" s="13" t="str"/>
      <x:c r="O508" s="13" t="str"/>
      <x:c r="P508" s="13" t="str"/>
      <x:c r="Q508" s="13" t="str"/>
      <x:c r="R508" s="13" t="str"/>
      <x:c r="S508" s="13" t="str"/>
      <x:c r="T508" s="14" t="str"/>
      <x:c r="U508" s="9" t="str">
        <x:f>IF(AND(Q508="AGREED",P508="LABEL_ONLY",OR(O508="PASS",O508="FAIL"),R508&lt;&gt;"",S508&lt;&gt;"",T508&lt;&gt;""),O508,G508)</x:f>
        <x:v>FAIL</x:v>
      </x:c>
      <x:c r="V508" s="9" t="str">
        <x:f>IF(Q508&lt;&gt;"AGREED","",IF(P508="LABEL_ONLY",IF(AND(Q508="AGREED",P508="LABEL_ONLY",OR(O508="PASS",O508="FAIL"),R508&lt;&gt;"",S508&lt;&gt;"",T508&lt;&gt;""),"LABEL_APPLIED","INCOMPLETE_DECISION"),"RERUN_REQUIRED"))</x:f>
      </x:c>
    </x:row>
    <x:row r="509" ht="30" customHeight="1">
      <x:c r="A509" s="9" t="str">
        <x:v>IMO-001-P01</x:v>
      </x:c>
      <x:c r="B509" s="9" t="str">
        <x:v>IMO-001</x:v>
      </x:c>
      <x:c r="C509" s="9" t="str">
        <x:v>BATCH_26</x:v>
      </x:c>
      <x:c r="D509" s="9" t="str">
        <x:v>IMO</x:v>
      </x:c>
      <x:c r="E509" s="9" t="n">
        <x:v>1</x:v>
      </x:c>
      <x:c r="F509" s="9" t="str">
        <x:v>Introduction 2.1</x:v>
      </x:c>
      <x:c r="G509" s="9" t="str">
        <x:v>PASS</x:v>
      </x:c>
      <x:c r="H509" s="11" t="str">
        <x:v>Medium first-year design condition maps to category A.</x:v>
      </x:c>
      <x:c r="I509" s="10" t="str">
        <x:v>rdf/IMO/IMO-001/IMO-001-P01.ttl</x:v>
      </x:c>
      <x:c r="J509" s="10" t="str">
        <x:v>d35416f2158478818689e4fce4af7faa10ed351328d98d43eb43030f73fe429e</x:v>
      </x:c>
      <x:c r="K509" s="13" t="str">
        <x:v>NOT_REVIEWED</x:v>
      </x:c>
      <x:c r="L509" s="13" t="str"/>
      <x:c r="M509" s="13" t="str"/>
      <x:c r="N509" s="13" t="str"/>
      <x:c r="O509" s="13" t="str"/>
      <x:c r="P509" s="13" t="str"/>
      <x:c r="Q509" s="13" t="str"/>
      <x:c r="R509" s="13" t="str"/>
      <x:c r="S509" s="13" t="str"/>
      <x:c r="T509" s="14" t="str"/>
      <x:c r="U509" s="9" t="str">
        <x:f>IF(AND(Q509="AGREED",P509="LABEL_ONLY",OR(O509="PASS",O509="FAIL"),R509&lt;&gt;"",S509&lt;&gt;"",T509&lt;&gt;""),O509,G509)</x:f>
        <x:v>PASS</x:v>
      </x:c>
      <x:c r="V509" s="9" t="str">
        <x:f>IF(Q509&lt;&gt;"AGREED","",IF(P509="LABEL_ONLY",IF(AND(Q509="AGREED",P509="LABEL_ONLY",OR(O509="PASS",O509="FAIL"),R509&lt;&gt;"",S509&lt;&gt;"",T509&lt;&gt;""),"LABEL_APPLIED","INCOMPLETE_DECISION"),"RERUN_REQUIRED"))</x:f>
      </x:c>
    </x:row>
    <x:row r="510" ht="30" customHeight="1">
      <x:c r="A510" s="9" t="str">
        <x:v>IMO-001-P02</x:v>
      </x:c>
      <x:c r="B510" s="9" t="str">
        <x:v>IMO-001</x:v>
      </x:c>
      <x:c r="C510" s="9" t="str">
        <x:v>BATCH_26</x:v>
      </x:c>
      <x:c r="D510" s="9" t="str">
        <x:v>IMO</x:v>
      </x:c>
      <x:c r="E510" s="9" t="n">
        <x:v>0</x:v>
      </x:c>
      <x:c r="F510" s="9" t="str">
        <x:v>Introduction 2.1</x:v>
      </x:c>
      <x:c r="G510" s="9" t="str">
        <x:v>PASS</x:v>
      </x:c>
      <x:c r="H510" s="11" t="str">
        <x:v>Different design condition does not activate category-A implication.</x:v>
      </x:c>
      <x:c r="I510" s="10" t="str">
        <x:v>rdf/IMO/IMO-001/IMO-001-P02.ttl</x:v>
      </x:c>
      <x:c r="J510" s="10" t="str">
        <x:v>73f7aa62c8154bd15acd0fa242e30e46106d1e21b55b4bc5cdb6bfbb9f91e488</x:v>
      </x:c>
      <x:c r="K510" s="13" t="str">
        <x:v>NOT_REVIEWED</x:v>
      </x:c>
      <x:c r="L510" s="13" t="str"/>
      <x:c r="M510" s="13" t="str"/>
      <x:c r="N510" s="13" t="str"/>
      <x:c r="O510" s="13" t="str"/>
      <x:c r="P510" s="13" t="str"/>
      <x:c r="Q510" s="13" t="str"/>
      <x:c r="R510" s="13" t="str"/>
      <x:c r="S510" s="13" t="str"/>
      <x:c r="T510" s="14" t="str"/>
      <x:c r="U510" s="9" t="str">
        <x:f>IF(AND(Q510="AGREED",P510="LABEL_ONLY",OR(O510="PASS",O510="FAIL"),R510&lt;&gt;"",S510&lt;&gt;"",T510&lt;&gt;""),O510,G510)</x:f>
        <x:v>PASS</x:v>
      </x:c>
      <x:c r="V510" s="9" t="str">
        <x:f>IF(Q510&lt;&gt;"AGREED","",IF(P510="LABEL_ONLY",IF(AND(Q510="AGREED",P510="LABEL_ONLY",OR(O510="PASS",O510="FAIL"),R510&lt;&gt;"",S510&lt;&gt;"",T510&lt;&gt;""),"LABEL_APPLIED","INCOMPLETE_DECISION"),"RERUN_REQUIRED"))</x:f>
      </x:c>
    </x:row>
    <x:row r="511" ht="30" customHeight="1">
      <x:c r="A511" s="9" t="str">
        <x:v>IMO-002-F01</x:v>
      </x:c>
      <x:c r="B511" s="9" t="str">
        <x:v>IMO-002</x:v>
      </x:c>
      <x:c r="C511" s="9" t="str">
        <x:v>BATCH_13</x:v>
      </x:c>
      <x:c r="D511" s="9" t="str">
        <x:v>IMO</x:v>
      </x:c>
      <x:c r="E511" s="9" t="n">
        <x:v>1</x:v>
      </x:c>
      <x:c r="F511" s="9" t="str">
        <x:v>Introduction 2.2</x:v>
      </x:c>
      <x:c r="G511" s="9" t="str">
        <x:v>FAIL</x:v>
      </x:c>
      <x:c r="H511" s="11" t="str">
        <x:v>Thin first-year non-A ship incorrectly categorized C.</x:v>
      </x:c>
      <x:c r="I511" s="10" t="str">
        <x:v>rdf/IMO/IMO-002/IMO-002-F01.ttl</x:v>
      </x:c>
      <x:c r="J511" s="10" t="str">
        <x:v>0df9fd2bccc1185bbc8cad120ea9df3c3e861ae035ec5eb811a7604840948ca5</x:v>
      </x:c>
      <x:c r="K511" s="13" t="str">
        <x:v>NOT_REVIEWED</x:v>
      </x:c>
      <x:c r="L511" s="13" t="str"/>
      <x:c r="M511" s="13" t="str"/>
      <x:c r="N511" s="13" t="str"/>
      <x:c r="O511" s="13" t="str"/>
      <x:c r="P511" s="13" t="str"/>
      <x:c r="Q511" s="13" t="str"/>
      <x:c r="R511" s="13" t="str"/>
      <x:c r="S511" s="13" t="str"/>
      <x:c r="T511" s="14" t="str"/>
      <x:c r="U511" s="9" t="str">
        <x:f>IF(AND(Q511="AGREED",P511="LABEL_ONLY",OR(O511="PASS",O511="FAIL"),R511&lt;&gt;"",S511&lt;&gt;"",T511&lt;&gt;""),O511,G511)</x:f>
        <x:v>FAIL</x:v>
      </x:c>
      <x:c r="V511" s="9" t="str">
        <x:f>IF(Q511&lt;&gt;"AGREED","",IF(P511="LABEL_ONLY",IF(AND(Q511="AGREED",P511="LABEL_ONLY",OR(O511="PASS",O511="FAIL"),R511&lt;&gt;"",S511&lt;&gt;"",T511&lt;&gt;""),"LABEL_APPLIED","INCOMPLETE_DECISION"),"RERUN_REQUIRED"))</x:f>
      </x:c>
    </x:row>
    <x:row r="512" ht="30" customHeight="1">
      <x:c r="A512" s="9" t="str">
        <x:v>IMO-002-F02</x:v>
      </x:c>
      <x:c r="B512" s="9" t="str">
        <x:v>IMO-002</x:v>
      </x:c>
      <x:c r="C512" s="9" t="str">
        <x:v>BATCH_13</x:v>
      </x:c>
      <x:c r="D512" s="9" t="str">
        <x:v>IMO</x:v>
      </x:c>
      <x:c r="E512" s="9" t="n">
        <x:v>0</x:v>
      </x:c>
      <x:c r="F512" s="9" t="str">
        <x:v>Introduction 2.2</x:v>
      </x:c>
      <x:c r="G512" s="9" t="str">
        <x:v>FAIL</x:v>
      </x:c>
      <x:c r="H512" s="11" t="str">
        <x:v>Thin first-year branch lacks category evidence.</x:v>
      </x:c>
      <x:c r="I512" s="10" t="str">
        <x:v>rdf/IMO/IMO-002/IMO-002-F02.ttl</x:v>
      </x:c>
      <x:c r="J512" s="10" t="str">
        <x:v>7d56e3329710b736845435253ca45771712413f8eb4037cceb1f6b1ce4a20892</x:v>
      </x:c>
      <x:c r="K512" s="13" t="str">
        <x:v>NOT_REVIEWED</x:v>
      </x:c>
      <x:c r="L512" s="13" t="str"/>
      <x:c r="M512" s="13" t="str"/>
      <x:c r="N512" s="13" t="str"/>
      <x:c r="O512" s="13" t="str"/>
      <x:c r="P512" s="13" t="str"/>
      <x:c r="Q512" s="13" t="str"/>
      <x:c r="R512" s="13" t="str"/>
      <x:c r="S512" s="13" t="str"/>
      <x:c r="T512" s="14" t="str"/>
      <x:c r="U512" s="9" t="str">
        <x:f>IF(AND(Q512="AGREED",P512="LABEL_ONLY",OR(O512="PASS",O512="FAIL"),R512&lt;&gt;"",S512&lt;&gt;"",T512&lt;&gt;""),O512,G512)</x:f>
        <x:v>FAIL</x:v>
      </x:c>
      <x:c r="V512" s="9" t="str">
        <x:f>IF(Q512&lt;&gt;"AGREED","",IF(P512="LABEL_ONLY",IF(AND(Q512="AGREED",P512="LABEL_ONLY",OR(O512="PASS",O512="FAIL"),R512&lt;&gt;"",S512&lt;&gt;"",T512&lt;&gt;""),"LABEL_APPLIED","INCOMPLETE_DECISION"),"RERUN_REQUIRED"))</x:f>
      </x:c>
    </x:row>
    <x:row r="513" ht="30" customHeight="1">
      <x:c r="A513" s="9" t="str">
        <x:v>IMO-002-P01</x:v>
      </x:c>
      <x:c r="B513" s="9" t="str">
        <x:v>IMO-002</x:v>
      </x:c>
      <x:c r="C513" s="9" t="str">
        <x:v>BATCH_13</x:v>
      </x:c>
      <x:c r="D513" s="9" t="str">
        <x:v>IMO</x:v>
      </x:c>
      <x:c r="E513" s="9" t="n">
        <x:v>1</x:v>
      </x:c>
      <x:c r="F513" s="9" t="str">
        <x:v>Introduction 2.2</x:v>
      </x:c>
      <x:c r="G513" s="9" t="str">
        <x:v>PASS</x:v>
      </x:c>
      <x:c r="H513" s="11" t="str">
        <x:v>Thin first-year design condition maps non-category-A ship to category B.</x:v>
      </x:c>
      <x:c r="I513" s="10" t="str">
        <x:v>rdf/IMO/IMO-002/IMO-002-P01.ttl</x:v>
      </x:c>
      <x:c r="J513" s="10" t="str">
        <x:v>8b119c86dcec8238652cd53ec0532ebb9ccded235cb0a2d7e9839e49ea591927</x:v>
      </x:c>
      <x:c r="K513" s="13" t="str">
        <x:v>NOT_REVIEWED</x:v>
      </x:c>
      <x:c r="L513" s="13" t="str"/>
      <x:c r="M513" s="13" t="str"/>
      <x:c r="N513" s="13" t="str"/>
      <x:c r="O513" s="13" t="str"/>
      <x:c r="P513" s="13" t="str"/>
      <x:c r="Q513" s="13" t="str"/>
      <x:c r="R513" s="13" t="str"/>
      <x:c r="S513" s="13" t="str"/>
      <x:c r="T513" s="14" t="str"/>
      <x:c r="U513" s="9" t="str">
        <x:f>IF(AND(Q513="AGREED",P513="LABEL_ONLY",OR(O513="PASS",O513="FAIL"),R513&lt;&gt;"",S513&lt;&gt;"",T513&lt;&gt;""),O513,G513)</x:f>
        <x:v>PASS</x:v>
      </x:c>
      <x:c r="V513" s="9" t="str">
        <x:f>IF(Q513&lt;&gt;"AGREED","",IF(P513="LABEL_ONLY",IF(AND(Q513="AGREED",P513="LABEL_ONLY",OR(O513="PASS",O513="FAIL"),R513&lt;&gt;"",S513&lt;&gt;"",T513&lt;&gt;""),"LABEL_APPLIED","INCOMPLETE_DECISION"),"RERUN_REQUIRED"))</x:f>
      </x:c>
    </x:row>
    <x:row r="514" ht="30" customHeight="1">
      <x:c r="A514" s="9" t="str">
        <x:v>IMO-002-P02</x:v>
      </x:c>
      <x:c r="B514" s="9" t="str">
        <x:v>IMO-002</x:v>
      </x:c>
      <x:c r="C514" s="9" t="str">
        <x:v>BATCH_13</x:v>
      </x:c>
      <x:c r="D514" s="9" t="str">
        <x:v>IMO</x:v>
      </x:c>
      <x:c r="E514" s="9" t="n">
        <x:v>0</x:v>
      </x:c>
      <x:c r="F514" s="9" t="str">
        <x:v>Introduction 2.2</x:v>
      </x:c>
      <x:c r="G514" s="9" t="str">
        <x:v>PASS</x:v>
      </x:c>
      <x:c r="H514" s="11" t="str">
        <x:v>Category A ship is outside the not-category-A branch.</x:v>
      </x:c>
      <x:c r="I514" s="10" t="str">
        <x:v>rdf/IMO/IMO-002/IMO-002-P02.ttl</x:v>
      </x:c>
      <x:c r="J514" s="10" t="str">
        <x:v>40a250f94bf2a0e787889521c07bdca36f216b2a3975af8821e8a432e4830497</x:v>
      </x:c>
      <x:c r="K514" s="13" t="str">
        <x:v>NOT_REVIEWED</x:v>
      </x:c>
      <x:c r="L514" s="13" t="str"/>
      <x:c r="M514" s="13" t="str"/>
      <x:c r="N514" s="13" t="str"/>
      <x:c r="O514" s="13" t="str"/>
      <x:c r="P514" s="13" t="str"/>
      <x:c r="Q514" s="13" t="str"/>
      <x:c r="R514" s="13" t="str"/>
      <x:c r="S514" s="13" t="str"/>
      <x:c r="T514" s="14" t="str"/>
      <x:c r="U514" s="9" t="str">
        <x:f>IF(AND(Q514="AGREED",P514="LABEL_ONLY",OR(O514="PASS",O514="FAIL"),R514&lt;&gt;"",S514&lt;&gt;"",T514&lt;&gt;""),O514,G514)</x:f>
        <x:v>PASS</x:v>
      </x:c>
      <x:c r="V514" s="9" t="str">
        <x:f>IF(Q514&lt;&gt;"AGREED","",IF(P514="LABEL_ONLY",IF(AND(Q514="AGREED",P514="LABEL_ONLY",OR(O514="PASS",O514="FAIL"),R514&lt;&gt;"",S514&lt;&gt;"",T514&lt;&gt;""),"LABEL_APPLIED","INCOMPLETE_DECISION"),"RERUN_REQUIRED"))</x:f>
      </x:c>
    </x:row>
    <x:row r="515" ht="30" customHeight="1">
      <x:c r="A515" s="9" t="str">
        <x:v>IMO-002-P03</x:v>
      </x:c>
      <x:c r="B515" s="9" t="str">
        <x:v>IMO-002</x:v>
      </x:c>
      <x:c r="C515" s="9" t="str">
        <x:v>BATCH_13</x:v>
      </x:c>
      <x:c r="D515" s="9" t="str">
        <x:v>IMO</x:v>
      </x:c>
      <x:c r="E515" s="9" t="n">
        <x:v>0</x:v>
      </x:c>
      <x:c r="F515" s="9" t="str">
        <x:v>Introduction 2.2</x:v>
      </x:c>
      <x:c r="G515" s="9" t="str">
        <x:v>PASS</x:v>
      </x:c>
      <x:c r="H515" s="11" t="str">
        <x:v>Different design condition does not activate category-B implication.</x:v>
      </x:c>
      <x:c r="I515" s="10" t="str">
        <x:v>rdf/IMO/IMO-002/IMO-002-P03.ttl</x:v>
      </x:c>
      <x:c r="J515" s="10" t="str">
        <x:v>a9aaf535962192827c63a1fc950c67566a8d2ff55e527ef759fecf0f19b4cc8d</x:v>
      </x:c>
      <x:c r="K515" s="13" t="str">
        <x:v>NOT_REVIEWED</x:v>
      </x:c>
      <x:c r="L515" s="13" t="str"/>
      <x:c r="M515" s="13" t="str"/>
      <x:c r="N515" s="13" t="str"/>
      <x:c r="O515" s="13" t="str"/>
      <x:c r="P515" s="13" t="str"/>
      <x:c r="Q515" s="13" t="str"/>
      <x:c r="R515" s="13" t="str"/>
      <x:c r="S515" s="13" t="str"/>
      <x:c r="T515" s="14" t="str"/>
      <x:c r="U515" s="9" t="str">
        <x:f>IF(AND(Q515="AGREED",P515="LABEL_ONLY",OR(O515="PASS",O515="FAIL"),R515&lt;&gt;"",S515&lt;&gt;"",T515&lt;&gt;""),O515,G515)</x:f>
        <x:v>PASS</x:v>
      </x:c>
      <x:c r="V515" s="9" t="str">
        <x:f>IF(Q515&lt;&gt;"AGREED","",IF(P515="LABEL_ONLY",IF(AND(Q515="AGREED",P515="LABEL_ONLY",OR(O515="PASS",O515="FAIL"),R515&lt;&gt;"",S515&lt;&gt;"",T515&lt;&gt;""),"LABEL_APPLIED","INCOMPLETE_DECISION"),"RERUN_REQUIRED"))</x:f>
      </x:c>
    </x:row>
    <x:row r="516" ht="30" customHeight="1">
      <x:c r="A516" s="9" t="str">
        <x:v>IMO-003-F01</x:v>
      </x:c>
      <x:c r="B516" s="9" t="str">
        <x:v>IMO-003</x:v>
      </x:c>
      <x:c r="C516" s="9" t="str">
        <x:v>BATCH_24</x:v>
      </x:c>
      <x:c r="D516" s="9" t="str">
        <x:v>IMO</x:v>
      </x:c>
      <x:c r="E516" s="9" t="n">
        <x:v>0</x:v>
      </x:c>
      <x:c r="F516" s="9" t="str">
        <x:v>Introduction 2.3</x:v>
      </x:c>
      <x:c r="G516" s="9" t="str">
        <x:v>FAIL</x:v>
      </x:c>
      <x:c r="H516" s="11" t="str">
        <x:v>Open-water design condition incorrectly categorized B.</x:v>
      </x:c>
      <x:c r="I516" s="10" t="str">
        <x:v>rdf/IMO/IMO-003/IMO-003-F01.ttl</x:v>
      </x:c>
      <x:c r="J516" s="10" t="str">
        <x:v>cc5637239c98102a3e0aebcae9400a600e3957dccd7f912f22cea73be311a6f3</x:v>
      </x:c>
      <x:c r="K516" s="13" t="str">
        <x:v>NOT_REVIEWED</x:v>
      </x:c>
      <x:c r="L516" s="13" t="str"/>
      <x:c r="M516" s="13" t="str"/>
      <x:c r="N516" s="13" t="str"/>
      <x:c r="O516" s="13" t="str"/>
      <x:c r="P516" s="13" t="str"/>
      <x:c r="Q516" s="13" t="str"/>
      <x:c r="R516" s="13" t="str"/>
      <x:c r="S516" s="13" t="str"/>
      <x:c r="T516" s="14" t="str"/>
      <x:c r="U516" s="9" t="str">
        <x:f>IF(AND(Q516="AGREED",P516="LABEL_ONLY",OR(O516="PASS",O516="FAIL"),R516&lt;&gt;"",S516&lt;&gt;"",T516&lt;&gt;""),O516,G516)</x:f>
        <x:v>FAIL</x:v>
      </x:c>
      <x:c r="V516" s="9" t="str">
        <x:f>IF(Q516&lt;&gt;"AGREED","",IF(P516="LABEL_ONLY",IF(AND(Q516="AGREED",P516="LABEL_ONLY",OR(O516="PASS",O516="FAIL"),R516&lt;&gt;"",S516&lt;&gt;"",T516&lt;&gt;""),"LABEL_APPLIED","INCOMPLETE_DECISION"),"RERUN_REQUIRED"))</x:f>
      </x:c>
    </x:row>
    <x:row r="517" ht="30" customHeight="1">
      <x:c r="A517" s="9" t="str">
        <x:v>IMO-003-F02</x:v>
      </x:c>
      <x:c r="B517" s="9" t="str">
        <x:v>IMO-003</x:v>
      </x:c>
      <x:c r="C517" s="9" t="str">
        <x:v>BATCH_24</x:v>
      </x:c>
      <x:c r="D517" s="9" t="str">
        <x:v>IMO</x:v>
      </x:c>
      <x:c r="E517" s="9" t="n">
        <x:v>1</x:v>
      </x:c>
      <x:c r="F517" s="9" t="str">
        <x:v>Introduction 2.3</x:v>
      </x:c>
      <x:c r="G517" s="9" t="str">
        <x:v>FAIL</x:v>
      </x:c>
      <x:c r="H517" s="11" t="str">
        <x:v>Less-severe design condition lacks category.</x:v>
      </x:c>
      <x:c r="I517" s="10" t="str">
        <x:v>rdf/IMO/IMO-003/IMO-003-F02.ttl</x:v>
      </x:c>
      <x:c r="J517" s="10" t="str">
        <x:v>6a3d174726f45e056658a15866eff0e9be893954cd71c9c069bc4f1f371ecf41</x:v>
      </x:c>
      <x:c r="K517" s="13" t="str">
        <x:v>NOT_REVIEWED</x:v>
      </x:c>
      <x:c r="L517" s="13" t="str"/>
      <x:c r="M517" s="13" t="str"/>
      <x:c r="N517" s="13" t="str"/>
      <x:c r="O517" s="13" t="str"/>
      <x:c r="P517" s="13" t="str"/>
      <x:c r="Q517" s="13" t="str"/>
      <x:c r="R517" s="13" t="str"/>
      <x:c r="S517" s="13" t="str"/>
      <x:c r="T517" s="14" t="str"/>
      <x:c r="U517" s="9" t="str">
        <x:f>IF(AND(Q517="AGREED",P517="LABEL_ONLY",OR(O517="PASS",O517="FAIL"),R517&lt;&gt;"",S517&lt;&gt;"",T517&lt;&gt;""),O517,G517)</x:f>
        <x:v>FAIL</x:v>
      </x:c>
      <x:c r="V517" s="9" t="str">
        <x:f>IF(Q517&lt;&gt;"AGREED","",IF(P517="LABEL_ONLY",IF(AND(Q517="AGREED",P517="LABEL_ONLY",OR(O517="PASS",O517="FAIL"),R517&lt;&gt;"",S517&lt;&gt;"",T517&lt;&gt;""),"LABEL_APPLIED","INCOMPLETE_DECISION"),"RERUN_REQUIRED"))</x:f>
      </x:c>
    </x:row>
    <x:row r="518" ht="30" customHeight="1">
      <x:c r="A518" s="9" t="str">
        <x:v>IMO-003-F03</x:v>
      </x:c>
      <x:c r="B518" s="9" t="str">
        <x:v>IMO-003</x:v>
      </x:c>
      <x:c r="C518" s="9" t="str">
        <x:v>BATCH_24</x:v>
      </x:c>
      <x:c r="D518" s="9" t="str">
        <x:v>IMO</x:v>
      </x:c>
      <x:c r="E518" s="9" t="n">
        <x:v>0</x:v>
      </x:c>
      <x:c r="F518" s="9" t="str">
        <x:v>Introduction 2.3</x:v>
      </x:c>
      <x:c r="G518" s="9" t="str">
        <x:v>FAIL</x:v>
      </x:c>
      <x:c r="H518" s="11" t="str">
        <x:v>Design condition selector missing.</x:v>
      </x:c>
      <x:c r="I518" s="10" t="str">
        <x:v>rdf/IMO/IMO-003/IMO-003-F03.ttl</x:v>
      </x:c>
      <x:c r="J518" s="10" t="str">
        <x:v>43156c53391a7211fc371a4fef11892571755a26634de076be3ab31d111a17e1</x:v>
      </x:c>
      <x:c r="K518" s="13" t="str">
        <x:v>NOT_REVIEWED</x:v>
      </x:c>
      <x:c r="L518" s="13" t="str"/>
      <x:c r="M518" s="13" t="str"/>
      <x:c r="N518" s="13" t="str"/>
      <x:c r="O518" s="13" t="str"/>
      <x:c r="P518" s="13" t="str"/>
      <x:c r="Q518" s="13" t="str"/>
      <x:c r="R518" s="13" t="str"/>
      <x:c r="S518" s="13" t="str"/>
      <x:c r="T518" s="14" t="str"/>
      <x:c r="U518" s="9" t="str">
        <x:f>IF(AND(Q518="AGREED",P518="LABEL_ONLY",OR(O518="PASS",O518="FAIL"),R518&lt;&gt;"",S518&lt;&gt;"",T518&lt;&gt;""),O518,G518)</x:f>
        <x:v>FAIL</x:v>
      </x:c>
      <x:c r="V518" s="9" t="str">
        <x:f>IF(Q518&lt;&gt;"AGREED","",IF(P518="LABEL_ONLY",IF(AND(Q518="AGREED",P518="LABEL_ONLY",OR(O518="PASS",O518="FAIL"),R518&lt;&gt;"",S518&lt;&gt;"",T518&lt;&gt;""),"LABEL_APPLIED","INCOMPLETE_DECISION"),"RERUN_REQUIRED"))</x:f>
      </x:c>
    </x:row>
    <x:row r="519" ht="30" customHeight="1">
      <x:c r="A519" s="9" t="str">
        <x:v>IMO-003-P01</x:v>
      </x:c>
      <x:c r="B519" s="9" t="str">
        <x:v>IMO-003</x:v>
      </x:c>
      <x:c r="C519" s="9" t="str">
        <x:v>BATCH_24</x:v>
      </x:c>
      <x:c r="D519" s="9" t="str">
        <x:v>IMO</x:v>
      </x:c>
      <x:c r="E519" s="9" t="n">
        <x:v>0</x:v>
      </x:c>
      <x:c r="F519" s="9" t="str">
        <x:v>Introduction 2.3</x:v>
      </x:c>
      <x:c r="G519" s="9" t="str">
        <x:v>PASS</x:v>
      </x:c>
      <x:c r="H519" s="11" t="str">
        <x:v>Open-water design condition maps to category C.</x:v>
      </x:c>
      <x:c r="I519" s="10" t="str">
        <x:v>rdf/IMO/IMO-003/IMO-003-P01.ttl</x:v>
      </x:c>
      <x:c r="J519" s="10" t="str">
        <x:v>05e1c83830bfa43984c5e7add2d241df7aa79422bfa141c9c96eb92a7584fc94</x:v>
      </x:c>
      <x:c r="K519" s="13" t="str">
        <x:v>NOT_REVIEWED</x:v>
      </x:c>
      <x:c r="L519" s="13" t="str"/>
      <x:c r="M519" s="13" t="str"/>
      <x:c r="N519" s="13" t="str"/>
      <x:c r="O519" s="13" t="str"/>
      <x:c r="P519" s="13" t="str"/>
      <x:c r="Q519" s="13" t="str"/>
      <x:c r="R519" s="13" t="str"/>
      <x:c r="S519" s="13" t="str"/>
      <x:c r="T519" s="14" t="str"/>
      <x:c r="U519" s="9" t="str">
        <x:f>IF(AND(Q519="AGREED",P519="LABEL_ONLY",OR(O519="PASS",O519="FAIL"),R519&lt;&gt;"",S519&lt;&gt;"",T519&lt;&gt;""),O519,G519)</x:f>
        <x:v>PASS</x:v>
      </x:c>
      <x:c r="V519" s="9" t="str">
        <x:f>IF(Q519&lt;&gt;"AGREED","",IF(P519="LABEL_ONLY",IF(AND(Q519="AGREED",P519="LABEL_ONLY",OR(O519="PASS",O519="FAIL"),R519&lt;&gt;"",S519&lt;&gt;"",T519&lt;&gt;""),"LABEL_APPLIED","INCOMPLETE_DECISION"),"RERUN_REQUIRED"))</x:f>
      </x:c>
    </x:row>
    <x:row r="520" ht="30" customHeight="1">
      <x:c r="A520" s="9" t="str">
        <x:v>IMO-003-P02</x:v>
      </x:c>
      <x:c r="B520" s="9" t="str">
        <x:v>IMO-003</x:v>
      </x:c>
      <x:c r="C520" s="9" t="str">
        <x:v>BATCH_24</x:v>
      </x:c>
      <x:c r="D520" s="9" t="str">
        <x:v>IMO</x:v>
      </x:c>
      <x:c r="E520" s="9" t="n">
        <x:v>1</x:v>
      </x:c>
      <x:c r="F520" s="9" t="str">
        <x:v>Introduction 2.3</x:v>
      </x:c>
      <x:c r="G520" s="9" t="str">
        <x:v>PASS</x:v>
      </x:c>
      <x:c r="H520" s="11" t="str">
        <x:v>Less-severe-than-A/B condition maps to category C.</x:v>
      </x:c>
      <x:c r="I520" s="10" t="str">
        <x:v>rdf/IMO/IMO-003/IMO-003-P02.ttl</x:v>
      </x:c>
      <x:c r="J520" s="10" t="str">
        <x:v>84d684e8b8be6db4e012d6605ecefaae14b22ebdfd1373f4af86122571a5fb5c</x:v>
      </x:c>
      <x:c r="K520" s="13" t="str">
        <x:v>NOT_REVIEWED</x:v>
      </x:c>
      <x:c r="L520" s="13" t="str"/>
      <x:c r="M520" s="13" t="str"/>
      <x:c r="N520" s="13" t="str"/>
      <x:c r="O520" s="13" t="str"/>
      <x:c r="P520" s="13" t="str"/>
      <x:c r="Q520" s="13" t="str"/>
      <x:c r="R520" s="13" t="str"/>
      <x:c r="S520" s="13" t="str"/>
      <x:c r="T520" s="14" t="str"/>
      <x:c r="U520" s="9" t="str">
        <x:f>IF(AND(Q520="AGREED",P520="LABEL_ONLY",OR(O520="PASS",O520="FAIL"),R520&lt;&gt;"",S520&lt;&gt;"",T520&lt;&gt;""),O520,G520)</x:f>
        <x:v>PASS</x:v>
      </x:c>
      <x:c r="V520" s="9" t="str">
        <x:f>IF(Q520&lt;&gt;"AGREED","",IF(P520="LABEL_ONLY",IF(AND(Q520="AGREED",P520="LABEL_ONLY",OR(O520="PASS",O520="FAIL"),R520&lt;&gt;"",S520&lt;&gt;"",T520&lt;&gt;""),"LABEL_APPLIED","INCOMPLETE_DECISION"),"RERUN_REQUIRED"))</x:f>
      </x:c>
    </x:row>
    <x:row r="521" ht="30" customHeight="1">
      <x:c r="A521" s="9" t="str">
        <x:v>IMO-003-P03</x:v>
      </x:c>
      <x:c r="B521" s="9" t="str">
        <x:v>IMO-003</x:v>
      </x:c>
      <x:c r="C521" s="9" t="str">
        <x:v>BATCH_24</x:v>
      </x:c>
      <x:c r="D521" s="9" t="str">
        <x:v>IMO</x:v>
      </x:c>
      <x:c r="E521" s="9" t="n">
        <x:v>0</x:v>
      </x:c>
      <x:c r="F521" s="9" t="str">
        <x:v>Introduction 2.3</x:v>
      </x:c>
      <x:c r="G521" s="9" t="str">
        <x:v>PASS</x:v>
      </x:c>
      <x:c r="H521" s="11" t="str">
        <x:v>Different design condition does not activate category-C implication.</x:v>
      </x:c>
      <x:c r="I521" s="10" t="str">
        <x:v>rdf/IMO/IMO-003/IMO-003-P03.ttl</x:v>
      </x:c>
      <x:c r="J521" s="10" t="str">
        <x:v>6cbadf0d7f94d4cb54c59be23b519aa659450dd4f7d46f1f73ed3b67edfb72c3</x:v>
      </x:c>
      <x:c r="K521" s="13" t="str">
        <x:v>NOT_REVIEWED</x:v>
      </x:c>
      <x:c r="L521" s="13" t="str"/>
      <x:c r="M521" s="13" t="str"/>
      <x:c r="N521" s="13" t="str"/>
      <x:c r="O521" s="13" t="str"/>
      <x:c r="P521" s="13" t="str"/>
      <x:c r="Q521" s="13" t="str"/>
      <x:c r="R521" s="13" t="str"/>
      <x:c r="S521" s="13" t="str"/>
      <x:c r="T521" s="14" t="str"/>
      <x:c r="U521" s="9" t="str">
        <x:f>IF(AND(Q521="AGREED",P521="LABEL_ONLY",OR(O521="PASS",O521="FAIL"),R521&lt;&gt;"",S521&lt;&gt;"",T521&lt;&gt;""),O521,G521)</x:f>
        <x:v>PASS</x:v>
      </x:c>
      <x:c r="V521" s="9" t="str">
        <x:f>IF(Q521&lt;&gt;"AGREED","",IF(P521="LABEL_ONLY",IF(AND(Q521="AGREED",P521="LABEL_ONLY",OR(O521="PASS",O521="FAIL"),R521&lt;&gt;"",S521&lt;&gt;"",T521&lt;&gt;""),"LABEL_APPLIED","INCOMPLETE_DECISION"),"RERUN_REQUIRED"))</x:f>
      </x:c>
    </x:row>
    <x:row r="522" ht="30" customHeight="1">
      <x:c r="A522" s="9" t="str">
        <x:v>IMO-004-F01</x:v>
      </x:c>
      <x:c r="B522" s="9" t="str">
        <x:v>IMO-004</x:v>
      </x:c>
      <x:c r="C522" s="9" t="str">
        <x:v>BATCH_06</x:v>
      </x:c>
      <x:c r="D522" s="9" t="str">
        <x:v>IMO</x:v>
      </x:c>
      <x:c r="E522" s="9" t="n">
        <x:v>0</x:v>
      </x:c>
      <x:c r="F522" s="9" t="str">
        <x:v>Introduction 2.4</x:v>
      </x:c>
      <x:c r="G522" s="9" t="str">
        <x:v>FAIL</x:v>
      </x:c>
      <x:c r="H522" s="11" t="str">
        <x:v>Qualifying first-year ice not classified as first-year ice.</x:v>
      </x:c>
      <x:c r="I522" s="10" t="str">
        <x:v>rdf/IMO/IMO-004/IMO-004-F01.ttl</x:v>
      </x:c>
      <x:c r="J522" s="10" t="str">
        <x:v>2ae560a3ad3f4181b7911222ffce4b422fcb1b6c42ec142fabcd17be810db98c</x:v>
      </x:c>
      <x:c r="K522" s="13" t="str">
        <x:v>NOT_REVIEWED</x:v>
      </x:c>
      <x:c r="L522" s="13" t="str"/>
      <x:c r="M522" s="13" t="str"/>
      <x:c r="N522" s="13" t="str"/>
      <x:c r="O522" s="13" t="str"/>
      <x:c r="P522" s="13" t="str"/>
      <x:c r="Q522" s="13" t="str"/>
      <x:c r="R522" s="13" t="str"/>
      <x:c r="S522" s="13" t="str"/>
      <x:c r="T522" s="14" t="str"/>
      <x:c r="U522" s="9" t="str">
        <x:f>IF(AND(Q522="AGREED",P522="LABEL_ONLY",OR(O522="PASS",O522="FAIL"),R522&lt;&gt;"",S522&lt;&gt;"",T522&lt;&gt;""),O522,G522)</x:f>
        <x:v>FAIL</x:v>
      </x:c>
      <x:c r="V522" s="9" t="str">
        <x:f>IF(Q522&lt;&gt;"AGREED","",IF(P522="LABEL_ONLY",IF(AND(Q522="AGREED",P522="LABEL_ONLY",OR(O522="PASS",O522="FAIL"),R522&lt;&gt;"",S522&lt;&gt;"",T522&lt;&gt;""),"LABEL_APPLIED","INCOMPLETE_DECISION"),"RERUN_REQUIRED"))</x:f>
      </x:c>
    </x:row>
    <x:row r="523" ht="30" customHeight="1">
      <x:c r="A523" s="9" t="str">
        <x:v>IMO-004-F02</x:v>
      </x:c>
      <x:c r="B523" s="9" t="str">
        <x:v>IMO-004</x:v>
      </x:c>
      <x:c r="C523" s="9" t="str">
        <x:v>BATCH_06</x:v>
      </x:c>
      <x:c r="D523" s="9" t="str">
        <x:v>IMO</x:v>
      </x:c>
      <x:c r="E523" s="9" t="n">
        <x:v>0</x:v>
      </x:c>
      <x:c r="F523" s="9" t="str">
        <x:v>Introduction 2.4</x:v>
      </x:c>
      <x:c r="G523" s="9" t="str">
        <x:v>FAIL</x:v>
      </x:c>
      <x:c r="H523" s="11" t="str">
        <x:v>Qualifying case lacks classification evidence.</x:v>
      </x:c>
      <x:c r="I523" s="10" t="str">
        <x:v>rdf/IMO/IMO-004/IMO-004-F02.ttl</x:v>
      </x:c>
      <x:c r="J523" s="10" t="str">
        <x:v>0a9fa1f15f1ba6af1b7d393a54ac2221367640e4ba555071ad6fe6422f517af0</x:v>
      </x:c>
      <x:c r="K523" s="13" t="str">
        <x:v>NOT_REVIEWED</x:v>
      </x:c>
      <x:c r="L523" s="13" t="str"/>
      <x:c r="M523" s="13" t="str"/>
      <x:c r="N523" s="13" t="str"/>
      <x:c r="O523" s="13" t="str"/>
      <x:c r="P523" s="13" t="str"/>
      <x:c r="Q523" s="13" t="str"/>
      <x:c r="R523" s="13" t="str"/>
      <x:c r="S523" s="13" t="str"/>
      <x:c r="T523" s="14" t="str"/>
      <x:c r="U523" s="9" t="str">
        <x:f>IF(AND(Q523="AGREED",P523="LABEL_ONLY",OR(O523="PASS",O523="FAIL"),R523&lt;&gt;"",S523&lt;&gt;"",T523&lt;&gt;""),O523,G523)</x:f>
        <x:v>FAIL</x:v>
      </x:c>
      <x:c r="V523" s="9" t="str">
        <x:f>IF(Q523&lt;&gt;"AGREED","",IF(P523="LABEL_ONLY",IF(AND(Q523="AGREED",P523="LABEL_ONLY",OR(O523="PASS",O523="FAIL"),R523&lt;&gt;"",S523&lt;&gt;"",T523&lt;&gt;""),"LABEL_APPLIED","INCOMPLETE_DECISION"),"RERUN_REQUIRED"))</x:f>
      </x:c>
    </x:row>
    <x:row r="524" ht="30" customHeight="1">
      <x:c r="A524" s="9" t="str">
        <x:v>IMO-004-F03</x:v>
      </x:c>
      <x:c r="B524" s="9" t="str">
        <x:v>IMO-004</x:v>
      </x:c>
      <x:c r="C524" s="9" t="str">
        <x:v>BATCH_06</x:v>
      </x:c>
      <x:c r="D524" s="9" t="str">
        <x:v>IMO</x:v>
      </x:c>
      <x:c r="E524" s="9" t="n">
        <x:v>1</x:v>
      </x:c>
      <x:c r="F524" s="9" t="str">
        <x:v>Introduction 2.4</x:v>
      </x:c>
      <x:c r="G524" s="9" t="str">
        <x:v>FAIL</x:v>
      </x:c>
      <x:c r="H524" s="11" t="str">
        <x:v>Thickness required to evaluate first-year definition is missing.</x:v>
      </x:c>
      <x:c r="I524" s="10" t="str">
        <x:v>rdf/IMO/IMO-004/IMO-004-F03.ttl</x:v>
      </x:c>
      <x:c r="J524" s="10" t="str">
        <x:v>8c22fd3161c5b1815c4cb737b586a65b7ce0a5d6a44a7397533cfc8f653ab42b</x:v>
      </x:c>
      <x:c r="K524" s="13" t="str">
        <x:v>NOT_REVIEWED</x:v>
      </x:c>
      <x:c r="L524" s="13" t="str"/>
      <x:c r="M524" s="13" t="str"/>
      <x:c r="N524" s="13" t="str"/>
      <x:c r="O524" s="13" t="str"/>
      <x:c r="P524" s="13" t="str"/>
      <x:c r="Q524" s="13" t="str"/>
      <x:c r="R524" s="13" t="str"/>
      <x:c r="S524" s="13" t="str"/>
      <x:c r="T524" s="14" t="str"/>
      <x:c r="U524" s="9" t="str">
        <x:f>IF(AND(Q524="AGREED",P524="LABEL_ONLY",OR(O524="PASS",O524="FAIL"),R524&lt;&gt;"",S524&lt;&gt;"",T524&lt;&gt;""),O524,G524)</x:f>
        <x:v>FAIL</x:v>
      </x:c>
      <x:c r="V524" s="9" t="str">
        <x:f>IF(Q524&lt;&gt;"AGREED","",IF(P524="LABEL_ONLY",IF(AND(Q524="AGREED",P524="LABEL_ONLY",OR(O524="PASS",O524="FAIL"),R524&lt;&gt;"",S524&lt;&gt;"",T524&lt;&gt;""),"LABEL_APPLIED","INCOMPLETE_DECISION"),"RERUN_REQUIRED"))</x:f>
      </x:c>
    </x:row>
    <x:row r="525" ht="30" customHeight="1">
      <x:c r="A525" s="9" t="str">
        <x:v>IMO-004-P01</x:v>
      </x:c>
      <x:c r="B525" s="9" t="str">
        <x:v>IMO-004</x:v>
      </x:c>
      <x:c r="C525" s="9" t="str">
        <x:v>BATCH_06</x:v>
      </x:c>
      <x:c r="D525" s="9" t="str">
        <x:v>IMO</x:v>
      </x:c>
      <x:c r="E525" s="9" t="n">
        <x:v>1</x:v>
      </x:c>
      <x:c r="F525" s="9" t="str">
        <x:v>Introduction 2.4</x:v>
      </x:c>
      <x:c r="G525" s="9" t="str">
        <x:v>PASS</x:v>
      </x:c>
      <x:c r="H525" s="11" t="str">
        <x:v>First-year-ice thickness boundary/interior with sea origin and one winter growth.</x:v>
      </x:c>
      <x:c r="I525" s="10" t="str">
        <x:v>rdf/IMO/IMO-004/IMO-004-P01.ttl</x:v>
      </x:c>
      <x:c r="J525" s="10" t="str">
        <x:v>a3a33d5634720aab889e4d77d21db00d90e0fd03d9589b11cf1c82014896ae16</x:v>
      </x:c>
      <x:c r="K525" s="13" t="str">
        <x:v>NOT_REVIEWED</x:v>
      </x:c>
      <x:c r="L525" s="13" t="str"/>
      <x:c r="M525" s="13" t="str"/>
      <x:c r="N525" s="13" t="str"/>
      <x:c r="O525" s="13" t="str"/>
      <x:c r="P525" s="13" t="str"/>
      <x:c r="Q525" s="13" t="str"/>
      <x:c r="R525" s="13" t="str"/>
      <x:c r="S525" s="13" t="str"/>
      <x:c r="T525" s="14" t="str"/>
      <x:c r="U525" s="9" t="str">
        <x:f>IF(AND(Q525="AGREED",P525="LABEL_ONLY",OR(O525="PASS",O525="FAIL"),R525&lt;&gt;"",S525&lt;&gt;"",T525&lt;&gt;""),O525,G525)</x:f>
        <x:v>PASS</x:v>
      </x:c>
      <x:c r="V525" s="9" t="str">
        <x:f>IF(Q525&lt;&gt;"AGREED","",IF(P525="LABEL_ONLY",IF(AND(Q525="AGREED",P525="LABEL_ONLY",OR(O525="PASS",O525="FAIL"),R525&lt;&gt;"",S525&lt;&gt;"",T525&lt;&gt;""),"LABEL_APPLIED","INCOMPLETE_DECISION"),"RERUN_REQUIRED"))</x:f>
      </x:c>
    </x:row>
    <x:row r="526" ht="30" customHeight="1">
      <x:c r="A526" s="9" t="str">
        <x:v>IMO-004-P02</x:v>
      </x:c>
      <x:c r="B526" s="9" t="str">
        <x:v>IMO-004</x:v>
      </x:c>
      <x:c r="C526" s="9" t="str">
        <x:v>BATCH_06</x:v>
      </x:c>
      <x:c r="D526" s="9" t="str">
        <x:v>IMO</x:v>
      </x:c>
      <x:c r="E526" s="9" t="n">
        <x:v>0</x:v>
      </x:c>
      <x:c r="F526" s="9" t="str">
        <x:v>Introduction 2.4</x:v>
      </x:c>
      <x:c r="G526" s="9" t="str">
        <x:v>PASS</x:v>
      </x:c>
      <x:c r="H526" s="11" t="str">
        <x:v>First-year-ice thickness boundary/interior with sea origin and one winter growth.</x:v>
      </x:c>
      <x:c r="I526" s="10" t="str">
        <x:v>rdf/IMO/IMO-004/IMO-004-P02.ttl</x:v>
      </x:c>
      <x:c r="J526" s="10" t="str">
        <x:v>151830c47cf7da8ab2cff1c03cfdd869d86ca1d930cc18578f0848454644a99e</x:v>
      </x:c>
      <x:c r="K526" s="13" t="str">
        <x:v>NOT_REVIEWED</x:v>
      </x:c>
      <x:c r="L526" s="13" t="str"/>
      <x:c r="M526" s="13" t="str"/>
      <x:c r="N526" s="13" t="str"/>
      <x:c r="O526" s="13" t="str"/>
      <x:c r="P526" s="13" t="str"/>
      <x:c r="Q526" s="13" t="str"/>
      <x:c r="R526" s="13" t="str"/>
      <x:c r="S526" s="13" t="str"/>
      <x:c r="T526" s="14" t="str"/>
      <x:c r="U526" s="9" t="str">
        <x:f>IF(AND(Q526="AGREED",P526="LABEL_ONLY",OR(O526="PASS",O526="FAIL"),R526&lt;&gt;"",S526&lt;&gt;"",T526&lt;&gt;""),O526,G526)</x:f>
        <x:v>PASS</x:v>
      </x:c>
      <x:c r="V526" s="9" t="str">
        <x:f>IF(Q526&lt;&gt;"AGREED","",IF(P526="LABEL_ONLY",IF(AND(Q526="AGREED",P526="LABEL_ONLY",OR(O526="PASS",O526="FAIL"),R526&lt;&gt;"",S526&lt;&gt;"",T526&lt;&gt;""),"LABEL_APPLIED","INCOMPLETE_DECISION"),"RERUN_REQUIRED"))</x:f>
      </x:c>
    </x:row>
    <x:row r="527" ht="30" customHeight="1">
      <x:c r="A527" s="9" t="str">
        <x:v>IMO-004-P03</x:v>
      </x:c>
      <x:c r="B527" s="9" t="str">
        <x:v>IMO-004</x:v>
      </x:c>
      <x:c r="C527" s="9" t="str">
        <x:v>BATCH_06</x:v>
      </x:c>
      <x:c r="D527" s="9" t="str">
        <x:v>IMO</x:v>
      </x:c>
      <x:c r="E527" s="9" t="n">
        <x:v>0</x:v>
      </x:c>
      <x:c r="F527" s="9" t="str">
        <x:v>Introduction 2.4</x:v>
      </x:c>
      <x:c r="G527" s="9" t="str">
        <x:v>PASS</x:v>
      </x:c>
      <x:c r="H527" s="11" t="str">
        <x:v>First-year-ice thickness boundary/interior with sea origin and one winter growth.</x:v>
      </x:c>
      <x:c r="I527" s="10" t="str">
        <x:v>rdf/IMO/IMO-004/IMO-004-P03.ttl</x:v>
      </x:c>
      <x:c r="J527" s="10" t="str">
        <x:v>fa291ae018bf9b0d92010b4ecf800e82076dd29016dd246ecb715adb8e8152e3</x:v>
      </x:c>
      <x:c r="K527" s="13" t="str">
        <x:v>NOT_REVIEWED</x:v>
      </x:c>
      <x:c r="L527" s="13" t="str"/>
      <x:c r="M527" s="13" t="str"/>
      <x:c r="N527" s="13" t="str"/>
      <x:c r="O527" s="13" t="str"/>
      <x:c r="P527" s="13" t="str"/>
      <x:c r="Q527" s="13" t="str"/>
      <x:c r="R527" s="13" t="str"/>
      <x:c r="S527" s="13" t="str"/>
      <x:c r="T527" s="14" t="str"/>
      <x:c r="U527" s="9" t="str">
        <x:f>IF(AND(Q527="AGREED",P527="LABEL_ONLY",OR(O527="PASS",O527="FAIL"),R527&lt;&gt;"",S527&lt;&gt;"",T527&lt;&gt;""),O527,G527)</x:f>
        <x:v>PASS</x:v>
      </x:c>
      <x:c r="V527" s="9" t="str">
        <x:f>IF(Q527&lt;&gt;"AGREED","",IF(P527="LABEL_ONLY",IF(AND(Q527="AGREED",P527="LABEL_ONLY",OR(O527="PASS",O527="FAIL"),R527&lt;&gt;"",S527&lt;&gt;"",T527&lt;&gt;""),"LABEL_APPLIED","INCOMPLETE_DECISION"),"RERUN_REQUIRED"))</x:f>
      </x:c>
    </x:row>
    <x:row r="528" ht="30" customHeight="1">
      <x:c r="A528" s="9" t="str">
        <x:v>IMO-004-P04</x:v>
      </x:c>
      <x:c r="B528" s="9" t="str">
        <x:v>IMO-004</x:v>
      </x:c>
      <x:c r="C528" s="9" t="str">
        <x:v>BATCH_06</x:v>
      </x:c>
      <x:c r="D528" s="9" t="str">
        <x:v>IMO</x:v>
      </x:c>
      <x:c r="E528" s="9" t="n">
        <x:v>0</x:v>
      </x:c>
      <x:c r="F528" s="9" t="str">
        <x:v>Introduction 2.4</x:v>
      </x:c>
      <x:c r="G528" s="9" t="str">
        <x:v>PASS</x:v>
      </x:c>
      <x:c r="H528" s="11" t="str">
        <x:v>Non-sea origin does not activate first-year classification implication.</x:v>
      </x:c>
      <x:c r="I528" s="10" t="str">
        <x:v>rdf/IMO/IMO-004/IMO-004-P04.ttl</x:v>
      </x:c>
      <x:c r="J528" s="10" t="str">
        <x:v>81b76a19cdf97575510a46568cc7ab9441ad860c7a72738294d4109256335dfc</x:v>
      </x:c>
      <x:c r="K528" s="13" t="str">
        <x:v>NOT_REVIEWED</x:v>
      </x:c>
      <x:c r="L528" s="13" t="str"/>
      <x:c r="M528" s="13" t="str"/>
      <x:c r="N528" s="13" t="str"/>
      <x:c r="O528" s="13" t="str"/>
      <x:c r="P528" s="13" t="str"/>
      <x:c r="Q528" s="13" t="str"/>
      <x:c r="R528" s="13" t="str"/>
      <x:c r="S528" s="13" t="str"/>
      <x:c r="T528" s="14" t="str"/>
      <x:c r="U528" s="9" t="str">
        <x:f>IF(AND(Q528="AGREED",P528="LABEL_ONLY",OR(O528="PASS",O528="FAIL"),R528&lt;&gt;"",S528&lt;&gt;"",T528&lt;&gt;""),O528,G528)</x:f>
        <x:v>PASS</x:v>
      </x:c>
      <x:c r="V528" s="9" t="str">
        <x:f>IF(Q528&lt;&gt;"AGREED","",IF(P528="LABEL_ONLY",IF(AND(Q528="AGREED",P528="LABEL_ONLY",OR(O528="PASS",O528="FAIL"),R528&lt;&gt;"",S528&lt;&gt;"",T528&lt;&gt;""),"LABEL_APPLIED","INCOMPLETE_DECISION"),"RERUN_REQUIRED"))</x:f>
      </x:c>
    </x:row>
    <x:row r="529" ht="30" customHeight="1">
      <x:c r="A529" s="9" t="str">
        <x:v>IMO-005-F01</x:v>
      </x:c>
      <x:c r="B529" s="9" t="str">
        <x:v>IMO-005</x:v>
      </x:c>
      <x:c r="C529" s="9" t="str">
        <x:v>BATCH_02</x:v>
      </x:c>
      <x:c r="D529" s="9" t="str">
        <x:v>IMO</x:v>
      </x:c>
      <x:c r="E529" s="9" t="n">
        <x:v>1</x:v>
      </x:c>
      <x:c r="F529" s="9" t="str">
        <x:v>Introduction 2.5</x:v>
      </x:c>
      <x:c r="G529" s="9" t="str">
        <x:v>FAIL</x:v>
      </x:c>
      <x:c r="H529" s="11" t="str">
        <x:v>Ice-free waters label used while ice is present.</x:v>
      </x:c>
      <x:c r="I529" s="10" t="str">
        <x:v>rdf/IMO/IMO-005/IMO-005-F01.ttl</x:v>
      </x:c>
      <x:c r="J529" s="10" t="str">
        <x:v>044b5851950bdf12eac13a5b57f870c245f61e7d32279c6cb9a2544e19d49a73</x:v>
      </x:c>
      <x:c r="K529" s="13" t="str">
        <x:v>REVIEWED</x:v>
      </x:c>
      <x:c r="L529" s="13" t="str">
        <x:v>YES</x:v>
      </x:c>
      <x:c r="M529" s="13" t="str">
        <x:v>YES</x:v>
      </x:c>
      <x:c r="N529" s="13" t="str">
        <x:v>YES</x:v>
      </x:c>
      <x:c r="O529" s="13"/>
      <x:c r="P529" s="13"/>
      <x:c r="Q529" s="13"/>
      <x:c r="R529" s="13" t="str">
        <x:v>AI-assisted draft</x:v>
      </x:c>
      <x:c r="S529" s="105" t="n">
        <x:v>46281</x:v>
      </x:c>
      <x:c r="T529" s="14" t="str">
        <x:v>Source and fixture align: ice-free wording is used while ice is present.</x:v>
      </x:c>
      <x:c r="U529" s="9" t="str">
        <x:f>IF(AND(Q529="AGREED",P529="LABEL_ONLY",OR(O529="PASS",O529="FAIL"),R529&lt;&gt;"",S529&lt;&gt;"",T529&lt;&gt;""),O529,G529)</x:f>
        <x:v>FAIL</x:v>
      </x:c>
      <x:c r="V529" s="9" t="str">
        <x:f>IF(Q529&lt;&gt;"AGREED","",IF(P529="LABEL_ONLY",IF(AND(Q529="AGREED",P529="LABEL_ONLY",OR(O529="PASS",O529="FAIL"),R529&lt;&gt;"",S529&lt;&gt;"",T529&lt;&gt;""),"LABEL_APPLIED","INCOMPLETE_DECISION"),"RERUN_REQUIRED"))</x:f>
      </x:c>
    </x:row>
    <x:row r="530" ht="30" customHeight="1">
      <x:c r="A530" s="9" t="str">
        <x:v>IMO-005-F02</x:v>
      </x:c>
      <x:c r="B530" s="9" t="str">
        <x:v>IMO-005</x:v>
      </x:c>
      <x:c r="C530" s="9" t="str">
        <x:v>BATCH_02</x:v>
      </x:c>
      <x:c r="D530" s="9" t="str">
        <x:v>IMO</x:v>
      </x:c>
      <x:c r="E530" s="9" t="n">
        <x:v>0</x:v>
      </x:c>
      <x:c r="F530" s="9" t="str">
        <x:v>Introduction 2.5</x:v>
      </x:c>
      <x:c r="G530" s="9" t="str">
        <x:v>FAIL</x:v>
      </x:c>
      <x:c r="H530" s="11" t="str">
        <x:v>Ice-free waters lacks total-ice evidence.</x:v>
      </x:c>
      <x:c r="I530" s="10" t="str">
        <x:v>rdf/IMO/IMO-005/IMO-005-F02.ttl</x:v>
      </x:c>
      <x:c r="J530" s="10" t="str">
        <x:v>5dc27554e866d60bdc4c277ccc043ee957cc365fd6b014fc0424cba5b6080f11</x:v>
      </x:c>
      <x:c r="K530" s="13" t="str">
        <x:v>NOT_REVIEWED</x:v>
      </x:c>
      <x:c r="L530" s="13" t="str"/>
      <x:c r="M530" s="13" t="str"/>
      <x:c r="N530" s="13" t="str"/>
      <x:c r="O530" s="13" t="str"/>
      <x:c r="P530" s="13" t="str"/>
      <x:c r="Q530" s="13" t="str"/>
      <x:c r="R530" s="13" t="str"/>
      <x:c r="S530" s="13" t="str"/>
      <x:c r="T530" s="14" t="str"/>
      <x:c r="U530" s="9" t="str">
        <x:f>IF(AND(Q530="AGREED",P530="LABEL_ONLY",OR(O530="PASS",O530="FAIL"),R530&lt;&gt;"",S530&lt;&gt;"",T530&lt;&gt;""),O530,G530)</x:f>
        <x:v>FAIL</x:v>
      </x:c>
      <x:c r="V530" s="9" t="str">
        <x:f>IF(Q530&lt;&gt;"AGREED","",IF(P530="LABEL_ONLY",IF(AND(Q530="AGREED",P530="LABEL_ONLY",OR(O530="PASS",O530="FAIL"),R530&lt;&gt;"",S530&lt;&gt;"",T530&lt;&gt;""),"LABEL_APPLIED","INCOMPLETE_DECISION"),"RERUN_REQUIRED"))</x:f>
      </x:c>
    </x:row>
    <x:row r="531" ht="30" customHeight="1">
      <x:c r="A531" s="9" t="str">
        <x:v>IMO-005-F03</x:v>
      </x:c>
      <x:c r="B531" s="9" t="str">
        <x:v>IMO-005</x:v>
      </x:c>
      <x:c r="C531" s="9" t="str">
        <x:v>BATCH_02</x:v>
      </x:c>
      <x:c r="D531" s="9" t="str">
        <x:v>IMO</x:v>
      </x:c>
      <x:c r="E531" s="9" t="n">
        <x:v>0</x:v>
      </x:c>
      <x:c r="F531" s="9" t="str">
        <x:v>Introduction 2.5</x:v>
      </x:c>
      <x:c r="G531" s="9" t="str">
        <x:v>FAIL</x:v>
      </x:c>
      <x:c r="H531" s="11" t="str">
        <x:v>Ice-condition label missing.</x:v>
      </x:c>
      <x:c r="I531" s="10" t="str">
        <x:v>rdf/IMO/IMO-005/IMO-005-F03.ttl</x:v>
      </x:c>
      <x:c r="J531" s="10" t="str">
        <x:v>48490ef8a3651fe4394b8a5e232aaabd670986e2dc05672fdb232052bb45b146</x:v>
      </x:c>
      <x:c r="K531" s="13" t="str">
        <x:v>NOT_REVIEWED</x:v>
      </x:c>
      <x:c r="L531" s="13" t="str"/>
      <x:c r="M531" s="13" t="str"/>
      <x:c r="N531" s="13" t="str"/>
      <x:c r="O531" s="13" t="str"/>
      <x:c r="P531" s="13" t="str"/>
      <x:c r="Q531" s="13" t="str"/>
      <x:c r="R531" s="13" t="str"/>
      <x:c r="S531" s="13" t="str"/>
      <x:c r="T531" s="14" t="str"/>
      <x:c r="U531" s="9" t="str">
        <x:f>IF(AND(Q531="AGREED",P531="LABEL_ONLY",OR(O531="PASS",O531="FAIL"),R531&lt;&gt;"",S531&lt;&gt;"",T531&lt;&gt;""),O531,G531)</x:f>
        <x:v>FAIL</x:v>
      </x:c>
      <x:c r="V531" s="9" t="str">
        <x:f>IF(Q531&lt;&gt;"AGREED","",IF(P531="LABEL_ONLY",IF(AND(Q531="AGREED",P531="LABEL_ONLY",OR(O531="PASS",O531="FAIL"),R531&lt;&gt;"",S531&lt;&gt;"",T531&lt;&gt;""),"LABEL_APPLIED","INCOMPLETE_DECISION"),"RERUN_REQUIRED"))</x:f>
      </x:c>
    </x:row>
    <x:row r="532" ht="30" customHeight="1">
      <x:c r="A532" s="9" t="str">
        <x:v>IMO-005-P01</x:v>
      </x:c>
      <x:c r="B532" s="9" t="str">
        <x:v>IMO-005</x:v>
      </x:c>
      <x:c r="C532" s="9" t="str">
        <x:v>BATCH_02</x:v>
      </x:c>
      <x:c r="D532" s="9" t="str">
        <x:v>IMO</x:v>
      </x:c>
      <x:c r="E532" s="9" t="n">
        <x:v>1</x:v>
      </x:c>
      <x:c r="F532" s="9" t="str">
        <x:v>Introduction 2.5</x:v>
      </x:c>
      <x:c r="G532" s="9" t="str">
        <x:v>PASS</x:v>
      </x:c>
      <x:c r="H532" s="11" t="str">
        <x:v>Ice-free waters with no ice present.</x:v>
      </x:c>
      <x:c r="I532" s="10" t="str">
        <x:v>rdf/IMO/IMO-005/IMO-005-P01.ttl</x:v>
      </x:c>
      <x:c r="J532" s="10" t="str">
        <x:v>546825f3de0a93b94594d9385848d160c019e3369bbbaf37588a9fee9cf5e5ec</x:v>
      </x:c>
      <x:c r="K532" s="13" t="str">
        <x:v>REVIEWED</x:v>
      </x:c>
      <x:c r="L532" s="13" t="str">
        <x:v>YES</x:v>
      </x:c>
      <x:c r="M532" s="13" t="str">
        <x:v>YES</x:v>
      </x:c>
      <x:c r="N532" s="13" t="str">
        <x:v>YES</x:v>
      </x:c>
      <x:c r="O532" s="13"/>
      <x:c r="P532" s="13"/>
      <x:c r="Q532" s="13"/>
      <x:c r="R532" s="13" t="str">
        <x:v>AI-assisted draft</x:v>
      </x:c>
      <x:c r="S532" s="105" t="n">
        <x:v>46281</x:v>
      </x:c>
      <x:c r="T532" s="14" t="str">
        <x:v>Source and fixture align: ice-free waters is paired with totalIcePresent=false.</x:v>
      </x:c>
      <x:c r="U532" s="9" t="str">
        <x:f>IF(AND(Q532="AGREED",P532="LABEL_ONLY",OR(O532="PASS",O532="FAIL"),R532&lt;&gt;"",S532&lt;&gt;"",T532&lt;&gt;""),O532,G532)</x:f>
        <x:v>PASS</x:v>
      </x:c>
      <x:c r="V532" s="9" t="str">
        <x:f>IF(Q532&lt;&gt;"AGREED","",IF(P532="LABEL_ONLY",IF(AND(Q532="AGREED",P532="LABEL_ONLY",OR(O532="PASS",O532="FAIL"),R532&lt;&gt;"",S532&lt;&gt;"",T532&lt;&gt;""),"LABEL_APPLIED","INCOMPLETE_DECISION"),"RERUN_REQUIRED"))</x:f>
      </x:c>
    </x:row>
    <x:row r="533" ht="30" customHeight="1">
      <x:c r="A533" s="9" t="str">
        <x:v>IMO-005-P02</x:v>
      </x:c>
      <x:c r="B533" s="9" t="str">
        <x:v>IMO-005</x:v>
      </x:c>
      <x:c r="C533" s="9" t="str">
        <x:v>BATCH_02</x:v>
      </x:c>
      <x:c r="D533" s="9" t="str">
        <x:v>IMO</x:v>
      </x:c>
      <x:c r="E533" s="9" t="n">
        <x:v>0</x:v>
      </x:c>
      <x:c r="F533" s="9" t="str">
        <x:v>Introduction 2.5</x:v>
      </x:c>
      <x:c r="G533" s="9" t="str">
        <x:v>PASS</x:v>
      </x:c>
      <x:c r="H533" s="11" t="str">
        <x:v>Different ice condition is not constrained by ice-free implication.</x:v>
      </x:c>
      <x:c r="I533" s="10" t="str">
        <x:v>rdf/IMO/IMO-005/IMO-005-P02.ttl</x:v>
      </x:c>
      <x:c r="J533" s="10" t="str">
        <x:v>6cb6f31d83b57dc4ce121fb6127e4bfd9deb7c9699c3b1074059bca5da611340</x:v>
      </x:c>
      <x:c r="K533" s="13" t="str">
        <x:v>NOT_REVIEWED</x:v>
      </x:c>
      <x:c r="L533" s="13" t="str"/>
      <x:c r="M533" s="13" t="str"/>
      <x:c r="N533" s="13" t="str"/>
      <x:c r="O533" s="13" t="str"/>
      <x:c r="P533" s="13" t="str"/>
      <x:c r="Q533" s="13" t="str"/>
      <x:c r="R533" s="13" t="str"/>
      <x:c r="S533" s="13" t="str"/>
      <x:c r="T533" s="14" t="str"/>
      <x:c r="U533" s="9" t="str">
        <x:f>IF(AND(Q533="AGREED",P533="LABEL_ONLY",OR(O533="PASS",O533="FAIL"),R533&lt;&gt;"",S533&lt;&gt;"",T533&lt;&gt;""),O533,G533)</x:f>
        <x:v>PASS</x:v>
      </x:c>
      <x:c r="V533" s="9" t="str">
        <x:f>IF(Q533&lt;&gt;"AGREED","",IF(P533="LABEL_ONLY",IF(AND(Q533="AGREED",P533="LABEL_ONLY",OR(O533="PASS",O533="FAIL"),R533&lt;&gt;"",S533&lt;&gt;"",T533&lt;&gt;""),"LABEL_APPLIED","INCOMPLETE_DECISION"),"RERUN_REQUIRED"))</x:f>
      </x:c>
    </x:row>
    <x:row r="534" ht="30" customHeight="1">
      <x:c r="A534" s="9" t="str">
        <x:v>IMO-006-F01</x:v>
      </x:c>
      <x:c r="B534" s="9" t="str">
        <x:v>IMO-006</x:v>
      </x:c>
      <x:c r="C534" s="9" t="str">
        <x:v>BATCH_03</x:v>
      </x:c>
      <x:c r="D534" s="9" t="str">
        <x:v>IMO</x:v>
      </x:c>
      <x:c r="E534" s="9" t="n">
        <x:v>1</x:v>
      </x:c>
      <x:c r="F534" s="9" t="str">
        <x:v>Introduction 2.8</x:v>
      </x:c>
      <x:c r="G534" s="9" t="str">
        <x:v>FAIL</x:v>
      </x:c>
      <x:c r="H534" s="11" t="str">
        <x:v>Medium first-year ice below 0.7 m.</x:v>
      </x:c>
      <x:c r="I534" s="10" t="str">
        <x:v>rdf/IMO/IMO-006/IMO-006-F01.ttl</x:v>
      </x:c>
      <x:c r="J534" s="10" t="str">
        <x:v>5ebf382fd3a4069b39780ab8a70dcd84b0c8f9872fe9df01882871599bfede4a</x:v>
      </x:c>
      <x:c r="K534" s="13" t="str">
        <x:v>REVIEWED</x:v>
      </x:c>
      <x:c r="L534" s="13" t="str">
        <x:v>YES</x:v>
      </x:c>
      <x:c r="M534" s="13" t="str">
        <x:v>YES</x:v>
      </x:c>
      <x:c r="N534" s="13" t="str">
        <x:v>YES</x:v>
      </x:c>
      <x:c r="O534" s="13"/>
      <x:c r="P534" s="13"/>
      <x:c r="Q534" s="13"/>
      <x:c r="R534" s="13" t="str">
        <x:v>AI-assisted draft</x:v>
      </x:c>
      <x:c r="S534" s="105" t="n">
        <x:v>46281</x:v>
      </x:c>
      <x:c r="T534" s="14" t="str">
        <x:v>Valid failure: 0.69 m is below the inclusive 0.7 m minimum.</x:v>
      </x:c>
      <x:c r="U534" s="9" t="str">
        <x:f>IF(AND(Q534="AGREED",P534="LABEL_ONLY",OR(O534="PASS",O534="FAIL"),R534&lt;&gt;"",S534&lt;&gt;"",T534&lt;&gt;""),O534,G534)</x:f>
        <x:v>FAIL</x:v>
      </x:c>
      <x:c r="V534" s="9" t="str">
        <x:f>IF(Q534&lt;&gt;"AGREED","",IF(P534="LABEL_ONLY",IF(AND(Q534="AGREED",P534="LABEL_ONLY",OR(O534="PASS",O534="FAIL"),R534&lt;&gt;"",S534&lt;&gt;"",T534&lt;&gt;""),"LABEL_APPLIED","INCOMPLETE_DECISION"),"RERUN_REQUIRED"))</x:f>
      </x:c>
    </x:row>
    <x:row r="535" ht="30" customHeight="1">
      <x:c r="A535" s="9" t="str">
        <x:v>IMO-006-F02</x:v>
      </x:c>
      <x:c r="B535" s="9" t="str">
        <x:v>IMO-006</x:v>
      </x:c>
      <x:c r="C535" s="9" t="str">
        <x:v>BATCH_03</x:v>
      </x:c>
      <x:c r="D535" s="9" t="str">
        <x:v>IMO</x:v>
      </x:c>
      <x:c r="E535" s="9" t="n">
        <x:v>0</x:v>
      </x:c>
      <x:c r="F535" s="9" t="str">
        <x:v>Introduction 2.8</x:v>
      </x:c>
      <x:c r="G535" s="9" t="str">
        <x:v>FAIL</x:v>
      </x:c>
      <x:c r="H535" s="11" t="str">
        <x:v>Medium first-year ice above 1.2 m.</x:v>
      </x:c>
      <x:c r="I535" s="10" t="str">
        <x:v>rdf/IMO/IMO-006/IMO-006-F02.ttl</x:v>
      </x:c>
      <x:c r="J535" s="10" t="str">
        <x:v>edf593b858264f5ce37e6dd430c67f39f69af61271d685a72f7b0b1073d0ed3b</x:v>
      </x:c>
      <x:c r="K535" s="13" t="str">
        <x:v>NOT_REVIEWED</x:v>
      </x:c>
      <x:c r="L535" s="13" t="str"/>
      <x:c r="M535" s="13" t="str"/>
      <x:c r="N535" s="13" t="str"/>
      <x:c r="O535" s="13" t="str"/>
      <x:c r="P535" s="13" t="str"/>
      <x:c r="Q535" s="13" t="str"/>
      <x:c r="R535" s="13" t="str"/>
      <x:c r="S535" s="13" t="str"/>
      <x:c r="T535" s="14" t="str"/>
      <x:c r="U535" s="9" t="str">
        <x:f>IF(AND(Q535="AGREED",P535="LABEL_ONLY",OR(O535="PASS",O535="FAIL"),R535&lt;&gt;"",S535&lt;&gt;"",T535&lt;&gt;""),O535,G535)</x:f>
        <x:v>FAIL</x:v>
      </x:c>
      <x:c r="V535" s="9" t="str">
        <x:f>IF(Q535&lt;&gt;"AGREED","",IF(P535="LABEL_ONLY",IF(AND(Q535="AGREED",P535="LABEL_ONLY",OR(O535="PASS",O535="FAIL"),R535&lt;&gt;"",S535&lt;&gt;"",T535&lt;&gt;""),"LABEL_APPLIED","INCOMPLETE_DECISION"),"RERUN_REQUIRED"))</x:f>
      </x:c>
    </x:row>
    <x:row r="536" ht="30" customHeight="1">
      <x:c r="A536" s="9" t="str">
        <x:v>IMO-006-F03</x:v>
      </x:c>
      <x:c r="B536" s="9" t="str">
        <x:v>IMO-006</x:v>
      </x:c>
      <x:c r="C536" s="9" t="str">
        <x:v>BATCH_03</x:v>
      </x:c>
      <x:c r="D536" s="9" t="str">
        <x:v>IMO</x:v>
      </x:c>
      <x:c r="E536" s="9" t="n">
        <x:v>0</x:v>
      </x:c>
      <x:c r="F536" s="9" t="str">
        <x:v>Introduction 2.8</x:v>
      </x:c>
      <x:c r="G536" s="9" t="str">
        <x:v>FAIL</x:v>
      </x:c>
      <x:c r="H536" s="11" t="str">
        <x:v>Medium first-year ice thickness missing.</x:v>
      </x:c>
      <x:c r="I536" s="10" t="str">
        <x:v>rdf/IMO/IMO-006/IMO-006-F03.ttl</x:v>
      </x:c>
      <x:c r="J536" s="10" t="str">
        <x:v>14306a5aaf8f05799ddd13fef37f522672dcad5ccfae4d6b23db515e7366c087</x:v>
      </x:c>
      <x:c r="K536" s="13" t="str">
        <x:v>NOT_REVIEWED</x:v>
      </x:c>
      <x:c r="L536" s="13" t="str"/>
      <x:c r="M536" s="13" t="str"/>
      <x:c r="N536" s="13" t="str"/>
      <x:c r="O536" s="13" t="str"/>
      <x:c r="P536" s="13" t="str"/>
      <x:c r="Q536" s="13" t="str"/>
      <x:c r="R536" s="13" t="str"/>
      <x:c r="S536" s="13" t="str"/>
      <x:c r="T536" s="14" t="str"/>
      <x:c r="U536" s="9" t="str">
        <x:f>IF(AND(Q536="AGREED",P536="LABEL_ONLY",OR(O536="PASS",O536="FAIL"),R536&lt;&gt;"",S536&lt;&gt;"",T536&lt;&gt;""),O536,G536)</x:f>
        <x:v>FAIL</x:v>
      </x:c>
      <x:c r="V536" s="9" t="str">
        <x:f>IF(Q536&lt;&gt;"AGREED","",IF(P536="LABEL_ONLY",IF(AND(Q536="AGREED",P536="LABEL_ONLY",OR(O536="PASS",O536="FAIL"),R536&lt;&gt;"",S536&lt;&gt;"",T536&lt;&gt;""),"LABEL_APPLIED","INCOMPLETE_DECISION"),"RERUN_REQUIRED"))</x:f>
      </x:c>
    </x:row>
    <x:row r="537" ht="30" customHeight="1">
      <x:c r="A537" s="9" t="str">
        <x:v>IMO-006-P01</x:v>
      </x:c>
      <x:c r="B537" s="9" t="str">
        <x:v>IMO-006</x:v>
      </x:c>
      <x:c r="C537" s="9" t="str">
        <x:v>BATCH_03</x:v>
      </x:c>
      <x:c r="D537" s="9" t="str">
        <x:v>IMO</x:v>
      </x:c>
      <x:c r="E537" s="9" t="n">
        <x:v>0</x:v>
      </x:c>
      <x:c r="F537" s="9" t="str">
        <x:v>Introduction 2.8</x:v>
      </x:c>
      <x:c r="G537" s="9" t="str">
        <x:v>PASS</x:v>
      </x:c>
      <x:c r="H537" s="11" t="str">
        <x:v>Medium first-year-ice thickness boundary/interior.</x:v>
      </x:c>
      <x:c r="I537" s="10" t="str">
        <x:v>rdf/IMO/IMO-006/IMO-006-P01.ttl</x:v>
      </x:c>
      <x:c r="J537" s="10" t="str">
        <x:v>db66a182686c26f6aeaeb08c13aba645f7cbd199ee83c9c24f8b8fbe4bd04cbb</x:v>
      </x:c>
      <x:c r="K537" s="13" t="str">
        <x:v>NOT_REVIEWED</x:v>
      </x:c>
      <x:c r="L537" s="13" t="str"/>
      <x:c r="M537" s="13" t="str"/>
      <x:c r="N537" s="13" t="str"/>
      <x:c r="O537" s="13" t="str"/>
      <x:c r="P537" s="13" t="str"/>
      <x:c r="Q537" s="13" t="str"/>
      <x:c r="R537" s="13" t="str"/>
      <x:c r="S537" s="13" t="str"/>
      <x:c r="T537" s="14" t="str"/>
      <x:c r="U537" s="9" t="str">
        <x:f>IF(AND(Q537="AGREED",P537="LABEL_ONLY",OR(O537="PASS",O537="FAIL"),R537&lt;&gt;"",S537&lt;&gt;"",T537&lt;&gt;""),O537,G537)</x:f>
        <x:v>PASS</x:v>
      </x:c>
      <x:c r="V537" s="9" t="str">
        <x:f>IF(Q537&lt;&gt;"AGREED","",IF(P537="LABEL_ONLY",IF(AND(Q537="AGREED",P537="LABEL_ONLY",OR(O537="PASS",O537="FAIL"),R537&lt;&gt;"",S537&lt;&gt;"",T537&lt;&gt;""),"LABEL_APPLIED","INCOMPLETE_DECISION"),"RERUN_REQUIRED"))</x:f>
      </x:c>
    </x:row>
    <x:row r="538" ht="30" customHeight="1">
      <x:c r="A538" s="9" t="str">
        <x:v>IMO-006-P02</x:v>
      </x:c>
      <x:c r="B538" s="9" t="str">
        <x:v>IMO-006</x:v>
      </x:c>
      <x:c r="C538" s="9" t="str">
        <x:v>BATCH_03</x:v>
      </x:c>
      <x:c r="D538" s="9" t="str">
        <x:v>IMO</x:v>
      </x:c>
      <x:c r="E538" s="9" t="n">
        <x:v>0</x:v>
      </x:c>
      <x:c r="F538" s="9" t="str">
        <x:v>Introduction 2.8</x:v>
      </x:c>
      <x:c r="G538" s="9" t="str">
        <x:v>PASS</x:v>
      </x:c>
      <x:c r="H538" s="11" t="str">
        <x:v>Medium first-year-ice thickness boundary/interior.</x:v>
      </x:c>
      <x:c r="I538" s="10" t="str">
        <x:v>rdf/IMO/IMO-006/IMO-006-P02.ttl</x:v>
      </x:c>
      <x:c r="J538" s="10" t="str">
        <x:v>cdf191f395c2eaad580a049fda0753961b991bd8da8c949330d710243dc803e8</x:v>
      </x:c>
      <x:c r="K538" s="13" t="str">
        <x:v>NOT_REVIEWED</x:v>
      </x:c>
      <x:c r="L538" s="13" t="str"/>
      <x:c r="M538" s="13" t="str"/>
      <x:c r="N538" s="13" t="str"/>
      <x:c r="O538" s="13" t="str"/>
      <x:c r="P538" s="13" t="str"/>
      <x:c r="Q538" s="13" t="str"/>
      <x:c r="R538" s="13" t="str"/>
      <x:c r="S538" s="13" t="str"/>
      <x:c r="T538" s="14" t="str"/>
      <x:c r="U538" s="9" t="str">
        <x:f>IF(AND(Q538="AGREED",P538="LABEL_ONLY",OR(O538="PASS",O538="FAIL"),R538&lt;&gt;"",S538&lt;&gt;"",T538&lt;&gt;""),O538,G538)</x:f>
        <x:v>PASS</x:v>
      </x:c>
      <x:c r="V538" s="9" t="str">
        <x:f>IF(Q538&lt;&gt;"AGREED","",IF(P538="LABEL_ONLY",IF(AND(Q538="AGREED",P538="LABEL_ONLY",OR(O538="PASS",O538="FAIL"),R538&lt;&gt;"",S538&lt;&gt;"",T538&lt;&gt;""),"LABEL_APPLIED","INCOMPLETE_DECISION"),"RERUN_REQUIRED"))</x:f>
      </x:c>
    </x:row>
    <x:row r="539" ht="30" customHeight="1">
      <x:c r="A539" s="9" t="str">
        <x:v>IMO-006-P03</x:v>
      </x:c>
      <x:c r="B539" s="9" t="str">
        <x:v>IMO-006</x:v>
      </x:c>
      <x:c r="C539" s="9" t="str">
        <x:v>BATCH_03</x:v>
      </x:c>
      <x:c r="D539" s="9" t="str">
        <x:v>IMO</x:v>
      </x:c>
      <x:c r="E539" s="9" t="n">
        <x:v>1</x:v>
      </x:c>
      <x:c r="F539" s="9" t="str">
        <x:v>Introduction 2.8</x:v>
      </x:c>
      <x:c r="G539" s="9" t="str">
        <x:v>PASS</x:v>
      </x:c>
      <x:c r="H539" s="11" t="str">
        <x:v>Medium first-year-ice thickness boundary/interior.</x:v>
      </x:c>
      <x:c r="I539" s="10" t="str">
        <x:v>rdf/IMO/IMO-006/IMO-006-P03.ttl</x:v>
      </x:c>
      <x:c r="J539" s="10" t="str">
        <x:v>46093a0709fec351aa2e4e93b6c5ee68c155fcb96f1fc90dd7571bf1c062b295</x:v>
      </x:c>
      <x:c r="K539" s="13" t="str">
        <x:v>REVIEWED</x:v>
      </x:c>
      <x:c r="L539" s="13" t="str">
        <x:v>YES</x:v>
      </x:c>
      <x:c r="M539" s="13" t="str">
        <x:v>YES</x:v>
      </x:c>
      <x:c r="N539" s="13" t="str">
        <x:v>YES</x:v>
      </x:c>
      <x:c r="O539" s="13"/>
      <x:c r="P539" s="13"/>
      <x:c r="Q539" s="13"/>
      <x:c r="R539" s="13" t="str">
        <x:v>AI-assisted draft</x:v>
      </x:c>
      <x:c r="S539" s="105" t="n">
        <x:v>46281</x:v>
      </x:c>
      <x:c r="T539" s="14" t="str">
        <x:v>Valid PASS: 1.2 m is the inclusive upper boundary for medium first-year ice.</x:v>
      </x:c>
      <x:c r="U539" s="9" t="str">
        <x:f>IF(AND(Q539="AGREED",P539="LABEL_ONLY",OR(O539="PASS",O539="FAIL"),R539&lt;&gt;"",S539&lt;&gt;"",T539&lt;&gt;""),O539,G539)</x:f>
        <x:v>PASS</x:v>
      </x:c>
      <x:c r="V539" s="9" t="str">
        <x:f>IF(Q539&lt;&gt;"AGREED","",IF(P539="LABEL_ONLY",IF(AND(Q539="AGREED",P539="LABEL_ONLY",OR(O539="PASS",O539="FAIL"),R539&lt;&gt;"",S539&lt;&gt;"",T539&lt;&gt;""),"LABEL_APPLIED","INCOMPLETE_DECISION"),"RERUN_REQUIRED"))</x:f>
      </x:c>
    </x:row>
    <x:row r="540" ht="30" customHeight="1">
      <x:c r="A540" s="9" t="str">
        <x:v>IMO-006-P04</x:v>
      </x:c>
      <x:c r="B540" s="9" t="str">
        <x:v>IMO-006</x:v>
      </x:c>
      <x:c r="C540" s="9" t="str">
        <x:v>BATCH_03</x:v>
      </x:c>
      <x:c r="D540" s="9" t="str">
        <x:v>IMO</x:v>
      </x:c>
      <x:c r="E540" s="9" t="n">
        <x:v>0</x:v>
      </x:c>
      <x:c r="F540" s="9" t="str">
        <x:v>Introduction 2.8</x:v>
      </x:c>
      <x:c r="G540" s="9" t="str">
        <x:v>PASS</x:v>
      </x:c>
      <x:c r="H540" s="11" t="str">
        <x:v>Different ice type does not activate medium-first-year range.</x:v>
      </x:c>
      <x:c r="I540" s="10" t="str">
        <x:v>rdf/IMO/IMO-006/IMO-006-P04.ttl</x:v>
      </x:c>
      <x:c r="J540" s="10" t="str">
        <x:v>736e522b1856f7dd52d46a10953c43c937b5dfb9924ff6bb80b28d5cffb3f57e</x:v>
      </x:c>
      <x:c r="K540" s="13" t="str">
        <x:v>NOT_REVIEWED</x:v>
      </x:c>
      <x:c r="L540" s="13" t="str"/>
      <x:c r="M540" s="13" t="str"/>
      <x:c r="N540" s="13" t="str"/>
      <x:c r="O540" s="13" t="str"/>
      <x:c r="P540" s="13" t="str"/>
      <x:c r="Q540" s="13" t="str"/>
      <x:c r="R540" s="13" t="str"/>
      <x:c r="S540" s="13" t="str"/>
      <x:c r="T540" s="14" t="str"/>
      <x:c r="U540" s="9" t="str">
        <x:f>IF(AND(Q540="AGREED",P540="LABEL_ONLY",OR(O540="PASS",O540="FAIL"),R540&lt;&gt;"",S540&lt;&gt;"",T540&lt;&gt;""),O540,G540)</x:f>
        <x:v>PASS</x:v>
      </x:c>
      <x:c r="V540" s="9" t="str">
        <x:f>IF(Q540&lt;&gt;"AGREED","",IF(P540="LABEL_ONLY",IF(AND(Q540="AGREED",P540="LABEL_ONLY",OR(O540="PASS",O540="FAIL"),R540&lt;&gt;"",S540&lt;&gt;"",T540&lt;&gt;""),"LABEL_APPLIED","INCOMPLETE_DECISION"),"RERUN_REQUIRED"))</x:f>
      </x:c>
    </x:row>
    <x:row r="541" ht="30" customHeight="1">
      <x:c r="A541" s="9" t="str">
        <x:v>IMO-007-F01</x:v>
      </x:c>
      <x:c r="B541" s="9" t="str">
        <x:v>IMO-007</x:v>
      </x:c>
      <x:c r="C541" s="9" t="str">
        <x:v>BATCH_06</x:v>
      </x:c>
      <x:c r="D541" s="9" t="str">
        <x:v>IMO</x:v>
      </x:c>
      <x:c r="E541" s="9" t="n">
        <x:v>1</x:v>
      </x:c>
      <x:c r="F541" s="9" t="str">
        <x:v>Introduction 2.10</x:v>
      </x:c>
      <x:c r="G541" s="9" t="str">
        <x:v>FAIL</x:v>
      </x:c>
      <x:c r="H541" s="11" t="str">
        <x:v>Open water has sea-ice concentration at 1/10.</x:v>
      </x:c>
      <x:c r="I541" s="10" t="str">
        <x:v>rdf/IMO/IMO-007/IMO-007-F01.ttl</x:v>
      </x:c>
      <x:c r="J541" s="10" t="str">
        <x:v>bf62696f1b7195934bb34eef2d8a95da8d36a99e5eaa9b41d70285410fc5021a</x:v>
      </x:c>
      <x:c r="K541" s="13" t="str">
        <x:v>NOT_REVIEWED</x:v>
      </x:c>
      <x:c r="L541" s="13" t="str"/>
      <x:c r="M541" s="13" t="str"/>
      <x:c r="N541" s="13" t="str"/>
      <x:c r="O541" s="13" t="str"/>
      <x:c r="P541" s="13" t="str"/>
      <x:c r="Q541" s="13" t="str"/>
      <x:c r="R541" s="13" t="str"/>
      <x:c r="S541" s="13" t="str"/>
      <x:c r="T541" s="14" t="str"/>
      <x:c r="U541" s="9" t="str">
        <x:f>IF(AND(Q541="AGREED",P541="LABEL_ONLY",OR(O541="PASS",O541="FAIL"),R541&lt;&gt;"",S541&lt;&gt;"",T541&lt;&gt;""),O541,G541)</x:f>
        <x:v>FAIL</x:v>
      </x:c>
      <x:c r="V541" s="9" t="str">
        <x:f>IF(Q541&lt;&gt;"AGREED","",IF(P541="LABEL_ONLY",IF(AND(Q541="AGREED",P541="LABEL_ONLY",OR(O541="PASS",O541="FAIL"),R541&lt;&gt;"",S541&lt;&gt;"",T541&lt;&gt;""),"LABEL_APPLIED","INCOMPLETE_DECISION"),"RERUN_REQUIRED"))</x:f>
      </x:c>
    </x:row>
    <x:row r="542" ht="30" customHeight="1">
      <x:c r="A542" s="9" t="str">
        <x:v>IMO-007-F02</x:v>
      </x:c>
      <x:c r="B542" s="9" t="str">
        <x:v>IMO-007</x:v>
      </x:c>
      <x:c r="C542" s="9" t="str">
        <x:v>BATCH_06</x:v>
      </x:c>
      <x:c r="D542" s="9" t="str">
        <x:v>IMO</x:v>
      </x:c>
      <x:c r="E542" s="9" t="n">
        <x:v>0</x:v>
      </x:c>
      <x:c r="F542" s="9" t="str">
        <x:v>Introduction 2.10</x:v>
      </x:c>
      <x:c r="G542" s="9" t="str">
        <x:v>FAIL</x:v>
      </x:c>
      <x:c r="H542" s="11" t="str">
        <x:v>Open water contains land-origin ice.</x:v>
      </x:c>
      <x:c r="I542" s="10" t="str">
        <x:v>rdf/IMO/IMO-007/IMO-007-F02.ttl</x:v>
      </x:c>
      <x:c r="J542" s="10" t="str">
        <x:v>2050bcbc0dd37237c826fe2074494af9a3ac77d848ec5151ed638eaa604e5e65</x:v>
      </x:c>
      <x:c r="K542" s="13" t="str">
        <x:v>NOT_REVIEWED</x:v>
      </x:c>
      <x:c r="L542" s="13" t="str"/>
      <x:c r="M542" s="13" t="str"/>
      <x:c r="N542" s="13" t="str"/>
      <x:c r="O542" s="13" t="str"/>
      <x:c r="P542" s="13" t="str"/>
      <x:c r="Q542" s="13" t="str"/>
      <x:c r="R542" s="13" t="str"/>
      <x:c r="S542" s="13" t="str"/>
      <x:c r="T542" s="14" t="str"/>
      <x:c r="U542" s="9" t="str">
        <x:f>IF(AND(Q542="AGREED",P542="LABEL_ONLY",OR(O542="PASS",O542="FAIL"),R542&lt;&gt;"",S542&lt;&gt;"",T542&lt;&gt;""),O542,G542)</x:f>
        <x:v>FAIL</x:v>
      </x:c>
      <x:c r="V542" s="9" t="str">
        <x:f>IF(Q542&lt;&gt;"AGREED","",IF(P542="LABEL_ONLY",IF(AND(Q542="AGREED",P542="LABEL_ONLY",OR(O542="PASS",O542="FAIL"),R542&lt;&gt;"",S542&lt;&gt;"",T542&lt;&gt;""),"LABEL_APPLIED","INCOMPLETE_DECISION"),"RERUN_REQUIRED"))</x:f>
      </x:c>
    </x:row>
    <x:row r="543" ht="30" customHeight="1">
      <x:c r="A543" s="9" t="str">
        <x:v>IMO-007-F03</x:v>
      </x:c>
      <x:c r="B543" s="9" t="str">
        <x:v>IMO-007</x:v>
      </x:c>
      <x:c r="C543" s="9" t="str">
        <x:v>BATCH_06</x:v>
      </x:c>
      <x:c r="D543" s="9" t="str">
        <x:v>IMO</x:v>
      </x:c>
      <x:c r="E543" s="9" t="n">
        <x:v>0</x:v>
      </x:c>
      <x:c r="F543" s="9" t="str">
        <x:v>Introduction 2.10</x:v>
      </x:c>
      <x:c r="G543" s="9" t="str">
        <x:v>FAIL</x:v>
      </x:c>
      <x:c r="H543" s="11" t="str">
        <x:v>Open-water concentration missing.</x:v>
      </x:c>
      <x:c r="I543" s="10" t="str">
        <x:v>rdf/IMO/IMO-007/IMO-007-F03.ttl</x:v>
      </x:c>
      <x:c r="J543" s="10" t="str">
        <x:v>e722c50a26d294e531b4a8ab689a70d879522a47332413832a95f731d580a18c</x:v>
      </x:c>
      <x:c r="K543" s="13" t="str">
        <x:v>NOT_REVIEWED</x:v>
      </x:c>
      <x:c r="L543" s="13" t="str"/>
      <x:c r="M543" s="13" t="str"/>
      <x:c r="N543" s="13" t="str"/>
      <x:c r="O543" s="13" t="str"/>
      <x:c r="P543" s="13" t="str"/>
      <x:c r="Q543" s="13" t="str"/>
      <x:c r="R543" s="13" t="str"/>
      <x:c r="S543" s="13" t="str"/>
      <x:c r="T543" s="14" t="str"/>
      <x:c r="U543" s="9" t="str">
        <x:f>IF(AND(Q543="AGREED",P543="LABEL_ONLY",OR(O543="PASS",O543="FAIL"),R543&lt;&gt;"",S543&lt;&gt;"",T543&lt;&gt;""),O543,G543)</x:f>
        <x:v>FAIL</x:v>
      </x:c>
      <x:c r="V543" s="9" t="str">
        <x:f>IF(Q543&lt;&gt;"AGREED","",IF(P543="LABEL_ONLY",IF(AND(Q543="AGREED",P543="LABEL_ONLY",OR(O543="PASS",O543="FAIL"),R543&lt;&gt;"",S543&lt;&gt;"",T543&lt;&gt;""),"LABEL_APPLIED","INCOMPLETE_DECISION"),"RERUN_REQUIRED"))</x:f>
      </x:c>
    </x:row>
    <x:row r="544" ht="30" customHeight="1">
      <x:c r="A544" s="9" t="str">
        <x:v>IMO-007-F04</x:v>
      </x:c>
      <x:c r="B544" s="9" t="str">
        <x:v>IMO-007</x:v>
      </x:c>
      <x:c r="C544" s="9" t="str">
        <x:v>BATCH_06</x:v>
      </x:c>
      <x:c r="D544" s="9" t="str">
        <x:v>IMO</x:v>
      </x:c>
      <x:c r="E544" s="9" t="n">
        <x:v>0</x:v>
      </x:c>
      <x:c r="F544" s="9" t="str">
        <x:v>Introduction 2.10</x:v>
      </x:c>
      <x:c r="G544" s="9" t="str">
        <x:v>FAIL</x:v>
      </x:c>
      <x:c r="H544" s="11" t="str">
        <x:v>Open-water land-origin-ice flag missing.</x:v>
      </x:c>
      <x:c r="I544" s="10" t="str">
        <x:v>rdf/IMO/IMO-007/IMO-007-F04.ttl</x:v>
      </x:c>
      <x:c r="J544" s="10" t="str">
        <x:v>c08ac36af1189dc57598053c94b0a8d05b3c5479d82093a73e07deb9c5e1d5b4</x:v>
      </x:c>
      <x:c r="K544" s="13" t="str">
        <x:v>NOT_REVIEWED</x:v>
      </x:c>
      <x:c r="L544" s="13" t="str"/>
      <x:c r="M544" s="13" t="str"/>
      <x:c r="N544" s="13" t="str"/>
      <x:c r="O544" s="13" t="str"/>
      <x:c r="P544" s="13" t="str"/>
      <x:c r="Q544" s="13" t="str"/>
      <x:c r="R544" s="13" t="str"/>
      <x:c r="S544" s="13" t="str"/>
      <x:c r="T544" s="14" t="str"/>
      <x:c r="U544" s="9" t="str">
        <x:f>IF(AND(Q544="AGREED",P544="LABEL_ONLY",OR(O544="PASS",O544="FAIL"),R544&lt;&gt;"",S544&lt;&gt;"",T544&lt;&gt;""),O544,G544)</x:f>
        <x:v>FAIL</x:v>
      </x:c>
      <x:c r="V544" s="9" t="str">
        <x:f>IF(Q544&lt;&gt;"AGREED","",IF(P544="LABEL_ONLY",IF(AND(Q544="AGREED",P544="LABEL_ONLY",OR(O544="PASS",O544="FAIL"),R544&lt;&gt;"",S544&lt;&gt;"",T544&lt;&gt;""),"LABEL_APPLIED","INCOMPLETE_DECISION"),"RERUN_REQUIRED"))</x:f>
      </x:c>
    </x:row>
    <x:row r="545" ht="30" customHeight="1">
      <x:c r="A545" s="9" t="str">
        <x:v>IMO-007-P01</x:v>
      </x:c>
      <x:c r="B545" s="9" t="str">
        <x:v>IMO-007</x:v>
      </x:c>
      <x:c r="C545" s="9" t="str">
        <x:v>BATCH_06</x:v>
      </x:c>
      <x:c r="D545" s="9" t="str">
        <x:v>IMO</x:v>
      </x:c>
      <x:c r="E545" s="9" t="n">
        <x:v>0</x:v>
      </x:c>
      <x:c r="F545" s="9" t="str">
        <x:v>Introduction 2.10</x:v>
      </x:c>
      <x:c r="G545" s="9" t="str">
        <x:v>PASS</x:v>
      </x:c>
      <x:c r="H545" s="11" t="str">
        <x:v>Open water with zero sea-ice concentration and no land-origin ice.</x:v>
      </x:c>
      <x:c r="I545" s="10" t="str">
        <x:v>rdf/IMO/IMO-007/IMO-007-P01.ttl</x:v>
      </x:c>
      <x:c r="J545" s="10" t="str">
        <x:v>9bf3d0bb35091dd7d4aa88dec3489a49f12f5e8e3b9b8af8a3d3ca952af96a65</x:v>
      </x:c>
      <x:c r="K545" s="13" t="str">
        <x:v>NOT_REVIEWED</x:v>
      </x:c>
      <x:c r="L545" s="13" t="str"/>
      <x:c r="M545" s="13" t="str"/>
      <x:c r="N545" s="13" t="str"/>
      <x:c r="O545" s="13" t="str"/>
      <x:c r="P545" s="13" t="str"/>
      <x:c r="Q545" s="13" t="str"/>
      <x:c r="R545" s="13" t="str"/>
      <x:c r="S545" s="13" t="str"/>
      <x:c r="T545" s="14" t="str"/>
      <x:c r="U545" s="9" t="str">
        <x:f>IF(AND(Q545="AGREED",P545="LABEL_ONLY",OR(O545="PASS",O545="FAIL"),R545&lt;&gt;"",S545&lt;&gt;"",T545&lt;&gt;""),O545,G545)</x:f>
        <x:v>PASS</x:v>
      </x:c>
      <x:c r="V545" s="9" t="str">
        <x:f>IF(Q545&lt;&gt;"AGREED","",IF(P545="LABEL_ONLY",IF(AND(Q545="AGREED",P545="LABEL_ONLY",OR(O545="PASS",O545="FAIL"),R545&lt;&gt;"",S545&lt;&gt;"",T545&lt;&gt;""),"LABEL_APPLIED","INCOMPLETE_DECISION"),"RERUN_REQUIRED"))</x:f>
      </x:c>
    </x:row>
    <x:row r="546" ht="30" customHeight="1">
      <x:c r="A546" s="9" t="str">
        <x:v>IMO-007-P02</x:v>
      </x:c>
      <x:c r="B546" s="9" t="str">
        <x:v>IMO-007</x:v>
      </x:c>
      <x:c r="C546" s="9" t="str">
        <x:v>BATCH_06</x:v>
      </x:c>
      <x:c r="D546" s="9" t="str">
        <x:v>IMO</x:v>
      </x:c>
      <x:c r="E546" s="9" t="n">
        <x:v>1</x:v>
      </x:c>
      <x:c r="F546" s="9" t="str">
        <x:v>Introduction 2.10</x:v>
      </x:c>
      <x:c r="G546" s="9" t="str">
        <x:v>PASS</x:v>
      </x:c>
      <x:c r="H546" s="11" t="str">
        <x:v>Open water just below 1/10 concentration and no land-origin ice.</x:v>
      </x:c>
      <x:c r="I546" s="10" t="str">
        <x:v>rdf/IMO/IMO-007/IMO-007-P02.ttl</x:v>
      </x:c>
      <x:c r="J546" s="10" t="str">
        <x:v>bbe662da706817ec1d872220c3188c8c464bb4a0ae8c6d307af031fd736674c3</x:v>
      </x:c>
      <x:c r="K546" s="13" t="str">
        <x:v>NOT_REVIEWED</x:v>
      </x:c>
      <x:c r="L546" s="13" t="str"/>
      <x:c r="M546" s="13" t="str"/>
      <x:c r="N546" s="13" t="str"/>
      <x:c r="O546" s="13" t="str"/>
      <x:c r="P546" s="13" t="str"/>
      <x:c r="Q546" s="13" t="str"/>
      <x:c r="R546" s="13" t="str"/>
      <x:c r="S546" s="13" t="str"/>
      <x:c r="T546" s="14" t="str"/>
      <x:c r="U546" s="9" t="str">
        <x:f>IF(AND(Q546="AGREED",P546="LABEL_ONLY",OR(O546="PASS",O546="FAIL"),R546&lt;&gt;"",S546&lt;&gt;"",T546&lt;&gt;""),O546,G546)</x:f>
        <x:v>PASS</x:v>
      </x:c>
      <x:c r="V546" s="9" t="str">
        <x:f>IF(Q546&lt;&gt;"AGREED","",IF(P546="LABEL_ONLY",IF(AND(Q546="AGREED",P546="LABEL_ONLY",OR(O546="PASS",O546="FAIL"),R546&lt;&gt;"",S546&lt;&gt;"",T546&lt;&gt;""),"LABEL_APPLIED","INCOMPLETE_DECISION"),"RERUN_REQUIRED"))</x:f>
      </x:c>
    </x:row>
    <x:row r="547" ht="30" customHeight="1">
      <x:c r="A547" s="9" t="str">
        <x:v>IMO-007-P03</x:v>
      </x:c>
      <x:c r="B547" s="9" t="str">
        <x:v>IMO-007</x:v>
      </x:c>
      <x:c r="C547" s="9" t="str">
        <x:v>BATCH_06</x:v>
      </x:c>
      <x:c r="D547" s="9" t="str">
        <x:v>IMO</x:v>
      </x:c>
      <x:c r="E547" s="9" t="n">
        <x:v>0</x:v>
      </x:c>
      <x:c r="F547" s="9" t="str">
        <x:v>Introduction 2.10</x:v>
      </x:c>
      <x:c r="G547" s="9" t="str">
        <x:v>PASS</x:v>
      </x:c>
      <x:c r="H547" s="11" t="str">
        <x:v>Different ice-condition classification does not activate open-water limits.</x:v>
      </x:c>
      <x:c r="I547" s="10" t="str">
        <x:v>rdf/IMO/IMO-007/IMO-007-P03.ttl</x:v>
      </x:c>
      <x:c r="J547" s="10" t="str">
        <x:v>80b97a2ef209f21448aabeb5f5f813948f8338f4ad6f9486d4236574fdd3c6c0</x:v>
      </x:c>
      <x:c r="K547" s="13" t="str">
        <x:v>NOT_REVIEWED</x:v>
      </x:c>
      <x:c r="L547" s="13" t="str"/>
      <x:c r="M547" s="13" t="str"/>
      <x:c r="N547" s="13" t="str"/>
      <x:c r="O547" s="13" t="str"/>
      <x:c r="P547" s="13" t="str"/>
      <x:c r="Q547" s="13" t="str"/>
      <x:c r="R547" s="13" t="str"/>
      <x:c r="S547" s="13" t="str"/>
      <x:c r="T547" s="14" t="str"/>
      <x:c r="U547" s="9" t="str">
        <x:f>IF(AND(Q547="AGREED",P547="LABEL_ONLY",OR(O547="PASS",O547="FAIL"),R547&lt;&gt;"",S547&lt;&gt;"",T547&lt;&gt;""),O547,G547)</x:f>
        <x:v>PASS</x:v>
      </x:c>
      <x:c r="V547" s="9" t="str">
        <x:f>IF(Q547&lt;&gt;"AGREED","",IF(P547="LABEL_ONLY",IF(AND(Q547="AGREED",P547="LABEL_ONLY",OR(O547="PASS",O547="FAIL"),R547&lt;&gt;"",S547&lt;&gt;"",T547&lt;&gt;""),"LABEL_APPLIED","INCOMPLETE_DECISION"),"RERUN_REQUIRED"))</x:f>
      </x:c>
    </x:row>
    <x:row r="548" ht="30" customHeight="1">
      <x:c r="A548" s="9" t="str">
        <x:v>IMO-008-F01</x:v>
      </x:c>
      <x:c r="B548" s="9" t="str">
        <x:v>IMO-008</x:v>
      </x:c>
      <x:c r="C548" s="9" t="str">
        <x:v>BATCH_09</x:v>
      </x:c>
      <x:c r="D548" s="9" t="str">
        <x:v>IMO</x:v>
      </x:c>
      <x:c r="E548" s="9" t="n">
        <x:v>0</x:v>
      </x:c>
      <x:c r="F548" s="9" t="str">
        <x:v>Introduction 2.15</x:v>
      </x:c>
      <x:c r="G548" s="9" t="str">
        <x:v>FAIL</x:v>
      </x:c>
      <x:c r="H548" s="11" t="str">
        <x:v>Thin first-year ice below 0.3 m.</x:v>
      </x:c>
      <x:c r="I548" s="10" t="str">
        <x:v>rdf/IMO/IMO-008/IMO-008-F01.ttl</x:v>
      </x:c>
      <x:c r="J548" s="10" t="str">
        <x:v>5c04e8b18ed9ed5428eb57d211ddc62770b7b421629aa95e5ccce9424d100e23</x:v>
      </x:c>
      <x:c r="K548" s="13" t="str">
        <x:v>NOT_REVIEWED</x:v>
      </x:c>
      <x:c r="L548" s="13" t="str"/>
      <x:c r="M548" s="13" t="str"/>
      <x:c r="N548" s="13" t="str"/>
      <x:c r="O548" s="13" t="str"/>
      <x:c r="P548" s="13" t="str"/>
      <x:c r="Q548" s="13" t="str"/>
      <x:c r="R548" s="13" t="str"/>
      <x:c r="S548" s="13" t="str"/>
      <x:c r="T548" s="14" t="str"/>
      <x:c r="U548" s="9" t="str">
        <x:f>IF(AND(Q548="AGREED",P548="LABEL_ONLY",OR(O548="PASS",O548="FAIL"),R548&lt;&gt;"",S548&lt;&gt;"",T548&lt;&gt;""),O548,G548)</x:f>
        <x:v>FAIL</x:v>
      </x:c>
      <x:c r="V548" s="9" t="str">
        <x:f>IF(Q548&lt;&gt;"AGREED","",IF(P548="LABEL_ONLY",IF(AND(Q548="AGREED",P548="LABEL_ONLY",OR(O548="PASS",O548="FAIL"),R548&lt;&gt;"",S548&lt;&gt;"",T548&lt;&gt;""),"LABEL_APPLIED","INCOMPLETE_DECISION"),"RERUN_REQUIRED"))</x:f>
      </x:c>
    </x:row>
    <x:row r="549" ht="30" customHeight="1">
      <x:c r="A549" s="9" t="str">
        <x:v>IMO-008-F02</x:v>
      </x:c>
      <x:c r="B549" s="9" t="str">
        <x:v>IMO-008</x:v>
      </x:c>
      <x:c r="C549" s="9" t="str">
        <x:v>BATCH_09</x:v>
      </x:c>
      <x:c r="D549" s="9" t="str">
        <x:v>IMO</x:v>
      </x:c>
      <x:c r="E549" s="9" t="n">
        <x:v>1</x:v>
      </x:c>
      <x:c r="F549" s="9" t="str">
        <x:v>Introduction 2.15</x:v>
      </x:c>
      <x:c r="G549" s="9" t="str">
        <x:v>FAIL</x:v>
      </x:c>
      <x:c r="H549" s="11" t="str">
        <x:v>Thin first-year ice above 0.7 m.</x:v>
      </x:c>
      <x:c r="I549" s="10" t="str">
        <x:v>rdf/IMO/IMO-008/IMO-008-F02.ttl</x:v>
      </x:c>
      <x:c r="J549" s="10" t="str">
        <x:v>af4b40b2f1e6790c3c56328725ac54c6ed6954a1b5f448bdd7fc66a601247cb2</x:v>
      </x:c>
      <x:c r="K549" s="13" t="str">
        <x:v>REVIEWED</x:v>
      </x:c>
      <x:c r="L549" s="13" t="str">
        <x:v>YES</x:v>
      </x:c>
      <x:c r="M549" s="13" t="str">
        <x:v>YES</x:v>
      </x:c>
      <x:c r="N549" s="13" t="str">
        <x:v>YES</x:v>
      </x:c>
      <x:c r="O549" s="13"/>
      <x:c r="P549" s="13"/>
      <x:c r="Q549" s="13"/>
      <x:c r="R549" s="13" t="str">
        <x:v>AI-assisted draft</x:v>
      </x:c>
      <x:c r="S549" s="13" t="n">
        <x:v>46281</x:v>
      </x:c>
      <x:c r="T549" s="14" t="str">
        <x:v>Polar Code definition 2.15; 0.71 m exceeds the inclusive 0.7 m upper boundary, so FAIL is valid.</x:v>
      </x:c>
      <x:c r="U549" s="9" t="str">
        <x:f>IF(AND(Q549="AGREED",P549="LABEL_ONLY",OR(O549="PASS",O549="FAIL"),R549&lt;&gt;"",S549&lt;&gt;"",T549&lt;&gt;""),O549,G549)</x:f>
        <x:v>FAIL</x:v>
      </x:c>
      <x:c r="V549" s="9" t="str">
        <x:f>IF(Q549&lt;&gt;"AGREED","",IF(P549="LABEL_ONLY",IF(AND(Q549="AGREED",P549="LABEL_ONLY",OR(O549="PASS",O549="FAIL"),R549&lt;&gt;"",S549&lt;&gt;"",T549&lt;&gt;""),"LABEL_APPLIED","INCOMPLETE_DECISION"),"RERUN_REQUIRED"))</x:f>
      </x:c>
    </x:row>
    <x:row r="550" ht="30" customHeight="1">
      <x:c r="A550" s="9" t="str">
        <x:v>IMO-008-F03</x:v>
      </x:c>
      <x:c r="B550" s="9" t="str">
        <x:v>IMO-008</x:v>
      </x:c>
      <x:c r="C550" s="9" t="str">
        <x:v>BATCH_09</x:v>
      </x:c>
      <x:c r="D550" s="9" t="str">
        <x:v>IMO</x:v>
      </x:c>
      <x:c r="E550" s="9" t="n">
        <x:v>0</x:v>
      </x:c>
      <x:c r="F550" s="9" t="str">
        <x:v>Introduction 2.15</x:v>
      </x:c>
      <x:c r="G550" s="9" t="str">
        <x:v>FAIL</x:v>
      </x:c>
      <x:c r="H550" s="11" t="str">
        <x:v>Thin first-year ice thickness missing.</x:v>
      </x:c>
      <x:c r="I550" s="10" t="str">
        <x:v>rdf/IMO/IMO-008/IMO-008-F03.ttl</x:v>
      </x:c>
      <x:c r="J550" s="10" t="str">
        <x:v>62b0405041e5082662dff2bd459a28c3f1fb025fb2d709fe0ae0bf425e62e997</x:v>
      </x:c>
      <x:c r="K550" s="13" t="str">
        <x:v>NOT_REVIEWED</x:v>
      </x:c>
      <x:c r="L550" s="13" t="str"/>
      <x:c r="M550" s="13" t="str"/>
      <x:c r="N550" s="13" t="str"/>
      <x:c r="O550" s="13" t="str"/>
      <x:c r="P550" s="13" t="str"/>
      <x:c r="Q550" s="13" t="str"/>
      <x:c r="R550" s="13" t="str"/>
      <x:c r="S550" s="13" t="str"/>
      <x:c r="T550" s="14" t="str"/>
      <x:c r="U550" s="9" t="str">
        <x:f>IF(AND(Q550="AGREED",P550="LABEL_ONLY",OR(O550="PASS",O550="FAIL"),R550&lt;&gt;"",S550&lt;&gt;"",T550&lt;&gt;""),O550,G550)</x:f>
        <x:v>FAIL</x:v>
      </x:c>
      <x:c r="V550" s="9" t="str">
        <x:f>IF(Q550&lt;&gt;"AGREED","",IF(P550="LABEL_ONLY",IF(AND(Q550="AGREED",P550="LABEL_ONLY",OR(O550="PASS",O550="FAIL"),R550&lt;&gt;"",S550&lt;&gt;"",T550&lt;&gt;""),"LABEL_APPLIED","INCOMPLETE_DECISION"),"RERUN_REQUIRED"))</x:f>
      </x:c>
    </x:row>
    <x:row r="551" ht="30" customHeight="1">
      <x:c r="A551" s="9" t="str">
        <x:v>IMO-008-P01</x:v>
      </x:c>
      <x:c r="B551" s="9" t="str">
        <x:v>IMO-008</x:v>
      </x:c>
      <x:c r="C551" s="9" t="str">
        <x:v>BATCH_09</x:v>
      </x:c>
      <x:c r="D551" s="9" t="str">
        <x:v>IMO</x:v>
      </x:c>
      <x:c r="E551" s="9" t="n">
        <x:v>1</x:v>
      </x:c>
      <x:c r="F551" s="9" t="str">
        <x:v>Introduction 2.15</x:v>
      </x:c>
      <x:c r="G551" s="9" t="str">
        <x:v>PASS</x:v>
      </x:c>
      <x:c r="H551" s="11" t="str">
        <x:v>Thin first-year-ice thickness boundary/interior.</x:v>
      </x:c>
      <x:c r="I551" s="10" t="str">
        <x:v>rdf/IMO/IMO-008/IMO-008-P01.ttl</x:v>
      </x:c>
      <x:c r="J551" s="10" t="str">
        <x:v>82bfe36d234857d719712f75a6f12e7888f5a3caa0b58daa0e32a17d210a219f</x:v>
      </x:c>
      <x:c r="K551" s="13" t="str">
        <x:v>REVIEWED</x:v>
      </x:c>
      <x:c r="L551" s="13" t="str">
        <x:v>YES</x:v>
      </x:c>
      <x:c r="M551" s="13" t="str">
        <x:v>YES</x:v>
      </x:c>
      <x:c r="N551" s="13" t="str">
        <x:v>YES</x:v>
      </x:c>
      <x:c r="O551" s="13"/>
      <x:c r="P551" s="13"/>
      <x:c r="Q551" s="13"/>
      <x:c r="R551" s="13" t="str">
        <x:v>AI-assisted draft</x:v>
      </x:c>
      <x:c r="S551" s="13" t="n">
        <x:v>46281</x:v>
      </x:c>
      <x:c r="T551" s="14" t="str">
        <x:v>Polar Code definition 2.15; thin first-year ice at the inclusive 0.3 m lower boundary is a valid PASS.</x:v>
      </x:c>
      <x:c r="U551" s="9" t="str">
        <x:f>IF(AND(Q551="AGREED",P551="LABEL_ONLY",OR(O551="PASS",O551="FAIL"),R551&lt;&gt;"",S551&lt;&gt;"",T551&lt;&gt;""),O551,G551)</x:f>
        <x:v>PASS</x:v>
      </x:c>
      <x:c r="V551" s="9" t="str">
        <x:f>IF(Q551&lt;&gt;"AGREED","",IF(P551="LABEL_ONLY",IF(AND(Q551="AGREED",P551="LABEL_ONLY",OR(O551="PASS",O551="FAIL"),R551&lt;&gt;"",S551&lt;&gt;"",T551&lt;&gt;""),"LABEL_APPLIED","INCOMPLETE_DECISION"),"RERUN_REQUIRED"))</x:f>
      </x:c>
    </x:row>
    <x:row r="552" ht="30" customHeight="1">
      <x:c r="A552" s="9" t="str">
        <x:v>IMO-008-P02</x:v>
      </x:c>
      <x:c r="B552" s="9" t="str">
        <x:v>IMO-008</x:v>
      </x:c>
      <x:c r="C552" s="9" t="str">
        <x:v>BATCH_09</x:v>
      </x:c>
      <x:c r="D552" s="9" t="str">
        <x:v>IMO</x:v>
      </x:c>
      <x:c r="E552" s="9" t="n">
        <x:v>0</x:v>
      </x:c>
      <x:c r="F552" s="9" t="str">
        <x:v>Introduction 2.15</x:v>
      </x:c>
      <x:c r="G552" s="9" t="str">
        <x:v>PASS</x:v>
      </x:c>
      <x:c r="H552" s="11" t="str">
        <x:v>Thin first-year-ice thickness boundary/interior.</x:v>
      </x:c>
      <x:c r="I552" s="10" t="str">
        <x:v>rdf/IMO/IMO-008/IMO-008-P02.ttl</x:v>
      </x:c>
      <x:c r="J552" s="10" t="str">
        <x:v>4e4b67b9b7cc6436fa04c6b25945abc97e4d9b0e85404c51a5970879055f608b</x:v>
      </x:c>
      <x:c r="K552" s="13" t="str">
        <x:v>NOT_REVIEWED</x:v>
      </x:c>
      <x:c r="L552" s="13" t="str"/>
      <x:c r="M552" s="13" t="str"/>
      <x:c r="N552" s="13" t="str"/>
      <x:c r="O552" s="13" t="str"/>
      <x:c r="P552" s="13" t="str"/>
      <x:c r="Q552" s="13" t="str"/>
      <x:c r="R552" s="13" t="str"/>
      <x:c r="S552" s="13" t="str"/>
      <x:c r="T552" s="14" t="str"/>
      <x:c r="U552" s="9" t="str">
        <x:f>IF(AND(Q552="AGREED",P552="LABEL_ONLY",OR(O552="PASS",O552="FAIL"),R552&lt;&gt;"",S552&lt;&gt;"",T552&lt;&gt;""),O552,G552)</x:f>
        <x:v>PASS</x:v>
      </x:c>
      <x:c r="V552" s="9" t="str">
        <x:f>IF(Q552&lt;&gt;"AGREED","",IF(P552="LABEL_ONLY",IF(AND(Q552="AGREED",P552="LABEL_ONLY",OR(O552="PASS",O552="FAIL"),R552&lt;&gt;"",S552&lt;&gt;"",T552&lt;&gt;""),"LABEL_APPLIED","INCOMPLETE_DECISION"),"RERUN_REQUIRED"))</x:f>
      </x:c>
    </x:row>
    <x:row r="553" ht="30" customHeight="1">
      <x:c r="A553" s="9" t="str">
        <x:v>IMO-008-P03</x:v>
      </x:c>
      <x:c r="B553" s="9" t="str">
        <x:v>IMO-008</x:v>
      </x:c>
      <x:c r="C553" s="9" t="str">
        <x:v>BATCH_09</x:v>
      </x:c>
      <x:c r="D553" s="9" t="str">
        <x:v>IMO</x:v>
      </x:c>
      <x:c r="E553" s="9" t="n">
        <x:v>0</x:v>
      </x:c>
      <x:c r="F553" s="9" t="str">
        <x:v>Introduction 2.15</x:v>
      </x:c>
      <x:c r="G553" s="9" t="str">
        <x:v>PASS</x:v>
      </x:c>
      <x:c r="H553" s="11" t="str">
        <x:v>Thin first-year-ice thickness boundary/interior.</x:v>
      </x:c>
      <x:c r="I553" s="10" t="str">
        <x:v>rdf/IMO/IMO-008/IMO-008-P03.ttl</x:v>
      </x:c>
      <x:c r="J553" s="10" t="str">
        <x:v>2e94683e4180d67b1eae5450a6210379a75a03593e48d3ac5eba2a6f92361e70</x:v>
      </x:c>
      <x:c r="K553" s="13" t="str">
        <x:v>NOT_REVIEWED</x:v>
      </x:c>
      <x:c r="L553" s="13" t="str"/>
      <x:c r="M553" s="13" t="str"/>
      <x:c r="N553" s="13" t="str"/>
      <x:c r="O553" s="13" t="str"/>
      <x:c r="P553" s="13" t="str"/>
      <x:c r="Q553" s="13" t="str"/>
      <x:c r="R553" s="13" t="str"/>
      <x:c r="S553" s="13" t="str"/>
      <x:c r="T553" s="14" t="str"/>
      <x:c r="U553" s="9" t="str">
        <x:f>IF(AND(Q553="AGREED",P553="LABEL_ONLY",OR(O553="PASS",O553="FAIL"),R553&lt;&gt;"",S553&lt;&gt;"",T553&lt;&gt;""),O553,G553)</x:f>
        <x:v>PASS</x:v>
      </x:c>
      <x:c r="V553" s="9" t="str">
        <x:f>IF(Q553&lt;&gt;"AGREED","",IF(P553="LABEL_ONLY",IF(AND(Q553="AGREED",P553="LABEL_ONLY",OR(O553="PASS",O553="FAIL"),R553&lt;&gt;"",S553&lt;&gt;"",T553&lt;&gt;""),"LABEL_APPLIED","INCOMPLETE_DECISION"),"RERUN_REQUIRED"))</x:f>
      </x:c>
    </x:row>
    <x:row r="554" ht="30" customHeight="1">
      <x:c r="A554" s="9" t="str">
        <x:v>IMO-008-P04</x:v>
      </x:c>
      <x:c r="B554" s="9" t="str">
        <x:v>IMO-008</x:v>
      </x:c>
      <x:c r="C554" s="9" t="str">
        <x:v>BATCH_09</x:v>
      </x:c>
      <x:c r="D554" s="9" t="str">
        <x:v>IMO</x:v>
      </x:c>
      <x:c r="E554" s="9" t="n">
        <x:v>0</x:v>
      </x:c>
      <x:c r="F554" s="9" t="str">
        <x:v>Introduction 2.15</x:v>
      </x:c>
      <x:c r="G554" s="9" t="str">
        <x:v>PASS</x:v>
      </x:c>
      <x:c r="H554" s="11" t="str">
        <x:v>Different ice type does not activate thin-first-year range.</x:v>
      </x:c>
      <x:c r="I554" s="10" t="str">
        <x:v>rdf/IMO/IMO-008/IMO-008-P04.ttl</x:v>
      </x:c>
      <x:c r="J554" s="10" t="str">
        <x:v>d6442ead651cac35a3649f9148821390c783f2453e342db43d8d94953ed40b4f</x:v>
      </x:c>
      <x:c r="K554" s="13" t="str">
        <x:v>NOT_REVIEWED</x:v>
      </x:c>
      <x:c r="L554" s="13" t="str"/>
      <x:c r="M554" s="13" t="str"/>
      <x:c r="N554" s="13" t="str"/>
      <x:c r="O554" s="13" t="str"/>
      <x:c r="P554" s="13" t="str"/>
      <x:c r="Q554" s="13" t="str"/>
      <x:c r="R554" s="13" t="str"/>
      <x:c r="S554" s="13" t="str"/>
      <x:c r="T554" s="14" t="str"/>
      <x:c r="U554" s="9" t="str">
        <x:f>IF(AND(Q554="AGREED",P554="LABEL_ONLY",OR(O554="PASS",O554="FAIL"),R554&lt;&gt;"",S554&lt;&gt;"",T554&lt;&gt;""),O554,G554)</x:f>
        <x:v>PASS</x:v>
      </x:c>
      <x:c r="V554" s="9" t="str">
        <x:f>IF(Q554&lt;&gt;"AGREED","",IF(P554="LABEL_ONLY",IF(AND(Q554="AGREED",P554="LABEL_ONLY",OR(O554="PASS",O554="FAIL"),R554&lt;&gt;"",S554&lt;&gt;"",T554&lt;&gt;""),"LABEL_APPLIED","INCOMPLETE_DECISION"),"RERUN_REQUIRED"))</x:f>
      </x:c>
    </x:row>
    <x:row r="555" ht="30" customHeight="1">
      <x:c r="A555" s="9" t="str">
        <x:v>IMO-009-F01</x:v>
      </x:c>
      <x:c r="B555" s="9" t="str">
        <x:v>IMO-009</x:v>
      </x:c>
      <x:c r="C555" s="9" t="str">
        <x:v>BATCH_26</x:v>
      </x:c>
      <x:c r="D555" s="9" t="str">
        <x:v>IMO</x:v>
      </x:c>
      <x:c r="E555" s="9" t="n">
        <x:v>0</x:v>
      </x:c>
      <x:c r="F555" s="9" t="str">
        <x:v>Part I-A 1.2.1</x:v>
      </x:c>
      <x:c r="G555" s="9" t="str">
        <x:v>FAIL</x:v>
      </x:c>
      <x:c r="H555" s="11" t="str">
        <x:v>Land-origin ice concentration reaches 1/10.</x:v>
      </x:c>
      <x:c r="I555" s="10" t="str">
        <x:v>rdf/IMO/IMO-009/IMO-009-F01.ttl</x:v>
      </x:c>
      <x:c r="J555" s="10" t="str">
        <x:v>daf3c5ec227285e81c16cd0492b161ef4df5b987000503a463689067b561320c</x:v>
      </x:c>
      <x:c r="K555" s="13" t="str">
        <x:v>NOT_REVIEWED</x:v>
      </x:c>
      <x:c r="L555" s="13" t="str"/>
      <x:c r="M555" s="13" t="str"/>
      <x:c r="N555" s="13" t="str"/>
      <x:c r="O555" s="13" t="str"/>
      <x:c r="P555" s="13" t="str"/>
      <x:c r="Q555" s="13" t="str"/>
      <x:c r="R555" s="13" t="str"/>
      <x:c r="S555" s="13" t="str"/>
      <x:c r="T555" s="14" t="str"/>
      <x:c r="U555" s="9" t="str">
        <x:f>IF(AND(Q555="AGREED",P555="LABEL_ONLY",OR(O555="PASS",O555="FAIL"),R555&lt;&gt;"",S555&lt;&gt;"",T555&lt;&gt;""),O555,G555)</x:f>
        <x:v>FAIL</x:v>
      </x:c>
      <x:c r="V555" s="9" t="str">
        <x:f>IF(Q555&lt;&gt;"AGREED","",IF(P555="LABEL_ONLY",IF(AND(Q555="AGREED",P555="LABEL_ONLY",OR(O555="PASS",O555="FAIL"),R555&lt;&gt;"",S555&lt;&gt;"",T555&lt;&gt;""),"LABEL_APPLIED","INCOMPLETE_DECISION"),"RERUN_REQUIRED"))</x:f>
      </x:c>
    </x:row>
    <x:row r="556" ht="30" customHeight="1">
      <x:c r="A556" s="9" t="str">
        <x:v>IMO-009-F02</x:v>
      </x:c>
      <x:c r="B556" s="9" t="str">
        <x:v>IMO-009</x:v>
      </x:c>
      <x:c r="C556" s="9" t="str">
        <x:v>BATCH_26</x:v>
      </x:c>
      <x:c r="D556" s="9" t="str">
        <x:v>IMO</x:v>
      </x:c>
      <x:c r="E556" s="9" t="n">
        <x:v>0</x:v>
      </x:c>
      <x:c r="F556" s="9" t="str">
        <x:v>Part I-A 1.2.1</x:v>
      </x:c>
      <x:c r="G556" s="9" t="str">
        <x:v>FAIL</x:v>
      </x:c>
      <x:c r="H556" s="11" t="str">
        <x:v>Total ice concentration exceeds 1/10.</x:v>
      </x:c>
      <x:c r="I556" s="10" t="str">
        <x:v>rdf/IMO/IMO-009/IMO-009-F02.ttl</x:v>
      </x:c>
      <x:c r="J556" s="10" t="str">
        <x:v>44a59e33128a3d81fb579c1f3f8b2cfab78f24c50bb003f3ff5cc6864afef3a7</x:v>
      </x:c>
      <x:c r="K556" s="13" t="str">
        <x:v>NOT_REVIEWED</x:v>
      </x:c>
      <x:c r="L556" s="13" t="str"/>
      <x:c r="M556" s="13" t="str"/>
      <x:c r="N556" s="13" t="str"/>
      <x:c r="O556" s="13" t="str"/>
      <x:c r="P556" s="13" t="str"/>
      <x:c r="Q556" s="13" t="str"/>
      <x:c r="R556" s="13" t="str"/>
      <x:c r="S556" s="13" t="str"/>
      <x:c r="T556" s="14" t="str"/>
      <x:c r="U556" s="9" t="str">
        <x:f>IF(AND(Q556="AGREED",P556="LABEL_ONLY",OR(O556="PASS",O556="FAIL"),R556&lt;&gt;"",S556&lt;&gt;"",T556&lt;&gt;""),O556,G556)</x:f>
        <x:v>FAIL</x:v>
      </x:c>
      <x:c r="V556" s="9" t="str">
        <x:f>IF(Q556&lt;&gt;"AGREED","",IF(P556="LABEL_ONLY",IF(AND(Q556="AGREED",P556="LABEL_ONLY",OR(O556="PASS",O556="FAIL"),R556&lt;&gt;"",S556&lt;&gt;"",T556&lt;&gt;""),"LABEL_APPLIED","INCOMPLETE_DECISION"),"RERUN_REQUIRED"))</x:f>
      </x:c>
    </x:row>
    <x:row r="557" ht="30" customHeight="1">
      <x:c r="A557" s="9" t="str">
        <x:v>IMO-009-F03</x:v>
      </x:c>
      <x:c r="B557" s="9" t="str">
        <x:v>IMO-009</x:v>
      </x:c>
      <x:c r="C557" s="9" t="str">
        <x:v>BATCH_26</x:v>
      </x:c>
      <x:c r="D557" s="9" t="str">
        <x:v>IMO</x:v>
      </x:c>
      <x:c r="E557" s="9" t="n">
        <x:v>1</x:v>
      </x:c>
      <x:c r="F557" s="9" t="str">
        <x:v>Part I-A 1.2.1</x:v>
      </x:c>
      <x:c r="G557" s="9" t="str">
        <x:v>FAIL</x:v>
      </x:c>
      <x:c r="H557" s="11" t="str">
        <x:v>Bergy-waters land-origin concentration missing.</x:v>
      </x:c>
      <x:c r="I557" s="10" t="str">
        <x:v>rdf/IMO/IMO-009/IMO-009-F03.ttl</x:v>
      </x:c>
      <x:c r="J557" s="10" t="str">
        <x:v>c9513dee220e276feb3b6f5676e3cb5cedc9c7628a60e7c166b45a0ea77969b4</x:v>
      </x:c>
      <x:c r="K557" s="13" t="str">
        <x:v>NOT_REVIEWED</x:v>
      </x:c>
      <x:c r="L557" s="13" t="str"/>
      <x:c r="M557" s="13" t="str"/>
      <x:c r="N557" s="13" t="str"/>
      <x:c r="O557" s="13" t="str"/>
      <x:c r="P557" s="13" t="str"/>
      <x:c r="Q557" s="13" t="str"/>
      <x:c r="R557" s="13" t="str"/>
      <x:c r="S557" s="13" t="str"/>
      <x:c r="T557" s="14" t="str"/>
      <x:c r="U557" s="9" t="str">
        <x:f>IF(AND(Q557="AGREED",P557="LABEL_ONLY",OR(O557="PASS",O557="FAIL"),R557&lt;&gt;"",S557&lt;&gt;"",T557&lt;&gt;""),O557,G557)</x:f>
        <x:v>FAIL</x:v>
      </x:c>
      <x:c r="V557" s="9" t="str">
        <x:f>IF(Q557&lt;&gt;"AGREED","",IF(P557="LABEL_ONLY",IF(AND(Q557="AGREED",P557="LABEL_ONLY",OR(O557="PASS",O557="FAIL"),R557&lt;&gt;"",S557&lt;&gt;"",T557&lt;&gt;""),"LABEL_APPLIED","INCOMPLETE_DECISION"),"RERUN_REQUIRED"))</x:f>
      </x:c>
    </x:row>
    <x:row r="558" ht="30" customHeight="1">
      <x:c r="A558" s="9" t="str">
        <x:v>IMO-009-F04</x:v>
      </x:c>
      <x:c r="B558" s="9" t="str">
        <x:v>IMO-009</x:v>
      </x:c>
      <x:c r="C558" s="9" t="str">
        <x:v>BATCH_26</x:v>
      </x:c>
      <x:c r="D558" s="9" t="str">
        <x:v>IMO</x:v>
      </x:c>
      <x:c r="E558" s="9" t="n">
        <x:v>0</x:v>
      </x:c>
      <x:c r="F558" s="9" t="str">
        <x:v>Part I-A 1.2.1</x:v>
      </x:c>
      <x:c r="G558" s="9" t="str">
        <x:v>FAIL</x:v>
      </x:c>
      <x:c r="H558" s="11" t="str">
        <x:v>Bergy-waters total concentration missing.</x:v>
      </x:c>
      <x:c r="I558" s="10" t="str">
        <x:v>rdf/IMO/IMO-009/IMO-009-F04.ttl</x:v>
      </x:c>
      <x:c r="J558" s="10" t="str">
        <x:v>1beb0ff7591ae5f3699dbc3ba62583ccdd79d4062ec7f72e52c8580fb6a11222</x:v>
      </x:c>
      <x:c r="K558" s="13" t="str">
        <x:v>NOT_REVIEWED</x:v>
      </x:c>
      <x:c r="L558" s="13" t="str"/>
      <x:c r="M558" s="13" t="str"/>
      <x:c r="N558" s="13" t="str"/>
      <x:c r="O558" s="13" t="str"/>
      <x:c r="P558" s="13" t="str"/>
      <x:c r="Q558" s="13" t="str"/>
      <x:c r="R558" s="13" t="str"/>
      <x:c r="S558" s="13" t="str"/>
      <x:c r="T558" s="14" t="str"/>
      <x:c r="U558" s="9" t="str">
        <x:f>IF(AND(Q558="AGREED",P558="LABEL_ONLY",OR(O558="PASS",O558="FAIL"),R558&lt;&gt;"",S558&lt;&gt;"",T558&lt;&gt;""),O558,G558)</x:f>
        <x:v>FAIL</x:v>
      </x:c>
      <x:c r="V558" s="9" t="str">
        <x:f>IF(Q558&lt;&gt;"AGREED","",IF(P558="LABEL_ONLY",IF(AND(Q558="AGREED",P558="LABEL_ONLY",OR(O558="PASS",O558="FAIL"),R558&lt;&gt;"",S558&lt;&gt;"",T558&lt;&gt;""),"LABEL_APPLIED","INCOMPLETE_DECISION"),"RERUN_REQUIRED"))</x:f>
      </x:c>
    </x:row>
    <x:row r="559" ht="30" customHeight="1">
      <x:c r="A559" s="9" t="str">
        <x:v>IMO-009-P01</x:v>
      </x:c>
      <x:c r="B559" s="9" t="str">
        <x:v>IMO-009</x:v>
      </x:c>
      <x:c r="C559" s="9" t="str">
        <x:v>BATCH_26</x:v>
      </x:c>
      <x:c r="D559" s="9" t="str">
        <x:v>IMO</x:v>
      </x:c>
      <x:c r="E559" s="9" t="n">
        <x:v>0</x:v>
      </x:c>
      <x:c r="F559" s="9" t="str">
        <x:v>Part I-A 1.2.1</x:v>
      </x:c>
      <x:c r="G559" s="9" t="str">
        <x:v>PASS</x:v>
      </x:c>
      <x:c r="H559" s="11" t="str">
        <x:v>Bergy waters satisfies land-origin and total concentration limits.</x:v>
      </x:c>
      <x:c r="I559" s="10" t="str">
        <x:v>rdf/IMO/IMO-009/IMO-009-P01.ttl</x:v>
      </x:c>
      <x:c r="J559" s="10" t="str">
        <x:v>a30b7f0c79866758fb6fdd2d287e3a5bae9565e02bee541b9cc17e5414c0f3cd</x:v>
      </x:c>
      <x:c r="K559" s="13" t="str">
        <x:v>NOT_REVIEWED</x:v>
      </x:c>
      <x:c r="L559" s="13" t="str"/>
      <x:c r="M559" s="13" t="str"/>
      <x:c r="N559" s="13" t="str"/>
      <x:c r="O559" s="13" t="str"/>
      <x:c r="P559" s="13" t="str"/>
      <x:c r="Q559" s="13" t="str"/>
      <x:c r="R559" s="13" t="str"/>
      <x:c r="S559" s="13" t="str"/>
      <x:c r="T559" s="14" t="str"/>
      <x:c r="U559" s="9" t="str">
        <x:f>IF(AND(Q559="AGREED",P559="LABEL_ONLY",OR(O559="PASS",O559="FAIL"),R559&lt;&gt;"",S559&lt;&gt;"",T559&lt;&gt;""),O559,G559)</x:f>
        <x:v>PASS</x:v>
      </x:c>
      <x:c r="V559" s="9" t="str">
        <x:f>IF(Q559&lt;&gt;"AGREED","",IF(P559="LABEL_ONLY",IF(AND(Q559="AGREED",P559="LABEL_ONLY",OR(O559="PASS",O559="FAIL"),R559&lt;&gt;"",S559&lt;&gt;"",T559&lt;&gt;""),"LABEL_APPLIED","INCOMPLETE_DECISION"),"RERUN_REQUIRED"))</x:f>
      </x:c>
    </x:row>
    <x:row r="560" ht="30" customHeight="1">
      <x:c r="A560" s="9" t="str">
        <x:v>IMO-009-P02</x:v>
      </x:c>
      <x:c r="B560" s="9" t="str">
        <x:v>IMO-009</x:v>
      </x:c>
      <x:c r="C560" s="9" t="str">
        <x:v>BATCH_26</x:v>
      </x:c>
      <x:c r="D560" s="9" t="str">
        <x:v>IMO</x:v>
      </x:c>
      <x:c r="E560" s="9" t="n">
        <x:v>1</x:v>
      </x:c>
      <x:c r="F560" s="9" t="str">
        <x:v>Part I-A 1.2.1</x:v>
      </x:c>
      <x:c r="G560" s="9" t="str">
        <x:v>PASS</x:v>
      </x:c>
      <x:c r="H560" s="11" t="str">
        <x:v>Bergy waters with no land-origin concentration represented and total below limit.</x:v>
      </x:c>
      <x:c r="I560" s="10" t="str">
        <x:v>rdf/IMO/IMO-009/IMO-009-P02.ttl</x:v>
      </x:c>
      <x:c r="J560" s="10" t="str">
        <x:v>19cd4942d3d174e995059c42c59f0d58765a527b039cbe0b7b3c36ae26128dda</x:v>
      </x:c>
      <x:c r="K560" s="13" t="str">
        <x:v>NOT_REVIEWED</x:v>
      </x:c>
      <x:c r="L560" s="13" t="str"/>
      <x:c r="M560" s="13" t="str"/>
      <x:c r="N560" s="13" t="str"/>
      <x:c r="O560" s="13" t="str"/>
      <x:c r="P560" s="13" t="str"/>
      <x:c r="Q560" s="13" t="str"/>
      <x:c r="R560" s="13" t="str"/>
      <x:c r="S560" s="13" t="str"/>
      <x:c r="T560" s="14" t="str"/>
      <x:c r="U560" s="9" t="str">
        <x:f>IF(AND(Q560="AGREED",P560="LABEL_ONLY",OR(O560="PASS",O560="FAIL"),R560&lt;&gt;"",S560&lt;&gt;"",T560&lt;&gt;""),O560,G560)</x:f>
        <x:v>PASS</x:v>
      </x:c>
      <x:c r="V560" s="9" t="str">
        <x:f>IF(Q560&lt;&gt;"AGREED","",IF(P560="LABEL_ONLY",IF(AND(Q560="AGREED",P560="LABEL_ONLY",OR(O560="PASS",O560="FAIL"),R560&lt;&gt;"",S560&lt;&gt;"",T560&lt;&gt;""),"LABEL_APPLIED","INCOMPLETE_DECISION"),"RERUN_REQUIRED"))</x:f>
      </x:c>
    </x:row>
    <x:row r="561" ht="30" customHeight="1">
      <x:c r="A561" s="9" t="str">
        <x:v>IMO-009-P03</x:v>
      </x:c>
      <x:c r="B561" s="9" t="str">
        <x:v>IMO-009</x:v>
      </x:c>
      <x:c r="C561" s="9" t="str">
        <x:v>BATCH_26</x:v>
      </x:c>
      <x:c r="D561" s="9" t="str">
        <x:v>IMO</x:v>
      </x:c>
      <x:c r="E561" s="9" t="n">
        <x:v>0</x:v>
      </x:c>
      <x:c r="F561" s="9" t="str">
        <x:v>Part I-A 1.2.1</x:v>
      </x:c>
      <x:c r="G561" s="9" t="str">
        <x:v>PASS</x:v>
      </x:c>
      <x:c r="H561" s="11" t="str">
        <x:v>Different condition does not activate bergy-waters thresholds.</x:v>
      </x:c>
      <x:c r="I561" s="10" t="str">
        <x:v>rdf/IMO/IMO-009/IMO-009-P03.ttl</x:v>
      </x:c>
      <x:c r="J561" s="10" t="str">
        <x:v>82b808c9be040ba6a43c7d1f8918413659151c0e08a025915f0396574a41ecaf</x:v>
      </x:c>
      <x:c r="K561" s="13" t="str">
        <x:v>NOT_REVIEWED</x:v>
      </x:c>
      <x:c r="L561" s="13" t="str"/>
      <x:c r="M561" s="13" t="str"/>
      <x:c r="N561" s="13" t="str"/>
      <x:c r="O561" s="13" t="str"/>
      <x:c r="P561" s="13" t="str"/>
      <x:c r="Q561" s="13" t="str"/>
      <x:c r="R561" s="13" t="str"/>
      <x:c r="S561" s="13" t="str"/>
      <x:c r="T561" s="14" t="str"/>
      <x:c r="U561" s="9" t="str">
        <x:f>IF(AND(Q561="AGREED",P561="LABEL_ONLY",OR(O561="PASS",O561="FAIL"),R561&lt;&gt;"",S561&lt;&gt;"",T561&lt;&gt;""),O561,G561)</x:f>
        <x:v>PASS</x:v>
      </x:c>
      <x:c r="V561" s="9" t="str">
        <x:f>IF(Q561&lt;&gt;"AGREED","",IF(P561="LABEL_ONLY",IF(AND(Q561="AGREED",P561="LABEL_ONLY",OR(O561="PASS",O561="FAIL"),R561&lt;&gt;"",S561&lt;&gt;"",T561&lt;&gt;""),"LABEL_APPLIED","INCOMPLETE_DECISION"),"RERUN_REQUIRED"))</x:f>
      </x:c>
    </x:row>
    <x:row r="562" ht="30" customHeight="1">
      <x:c r="A562" s="9" t="str">
        <x:v>IMO-010-F01</x:v>
      </x:c>
      <x:c r="B562" s="9" t="str">
        <x:v>IMO-010</x:v>
      </x:c>
      <x:c r="C562" s="9" t="str">
        <x:v>BATCH_06</x:v>
      </x:c>
      <x:c r="D562" s="9" t="str">
        <x:v>IMO</x:v>
      </x:c>
      <x:c r="E562" s="9" t="n">
        <x:v>1</x:v>
      </x:c>
      <x:c r="F562" s="9" t="str">
        <x:v>Part I-A 1.2.7</x:v>
      </x:c>
      <x:c r="G562" s="9" t="str">
        <x:v>FAIL</x:v>
      </x:c>
      <x:c r="H562" s="11" t="str">
        <x:v>Maximum expected rescue time five-day minimum boundary.</x:v>
      </x:c>
      <x:c r="I562" s="10" t="str">
        <x:v>rdf/IMO/IMO-010/IMO-010-F01.ttl</x:v>
      </x:c>
      <x:c r="J562" s="10" t="str">
        <x:v>ebe866633af7d8e323e8457d810c6d2006ef452b16e702aad8b2a9db5c53a4c3</x:v>
      </x:c>
      <x:c r="K562" s="13" t="str">
        <x:v>NOT_REVIEWED</x:v>
      </x:c>
      <x:c r="L562" s="13" t="str"/>
      <x:c r="M562" s="13" t="str"/>
      <x:c r="N562" s="13" t="str"/>
      <x:c r="O562" s="13" t="str"/>
      <x:c r="P562" s="13" t="str"/>
      <x:c r="Q562" s="13" t="str"/>
      <x:c r="R562" s="13" t="str"/>
      <x:c r="S562" s="13" t="str"/>
      <x:c r="T562" s="14" t="str"/>
      <x:c r="U562" s="9" t="str">
        <x:f>IF(AND(Q562="AGREED",P562="LABEL_ONLY",OR(O562="PASS",O562="FAIL"),R562&lt;&gt;"",S562&lt;&gt;"",T562&lt;&gt;""),O562,G562)</x:f>
        <x:v>FAIL</x:v>
      </x:c>
      <x:c r="V562" s="9" t="str">
        <x:f>IF(Q562&lt;&gt;"AGREED","",IF(P562="LABEL_ONLY",IF(AND(Q562="AGREED",P562="LABEL_ONLY",OR(O562="PASS",O562="FAIL"),R562&lt;&gt;"",S562&lt;&gt;"",T562&lt;&gt;""),"LABEL_APPLIED","INCOMPLETE_DECISION"),"RERUN_REQUIRED"))</x:f>
      </x:c>
    </x:row>
    <x:row r="563" ht="30" customHeight="1">
      <x:c r="A563" s="9" t="str">
        <x:v>IMO-010-F02</x:v>
      </x:c>
      <x:c r="B563" s="9" t="str">
        <x:v>IMO-010</x:v>
      </x:c>
      <x:c r="C563" s="9" t="str">
        <x:v>BATCH_06</x:v>
      </x:c>
      <x:c r="D563" s="9" t="str">
        <x:v>IMO</x:v>
      </x:c>
      <x:c r="E563" s="9" t="n">
        <x:v>0</x:v>
      </x:c>
      <x:c r="F563" s="9" t="str">
        <x:v>Part I-A 1.2.7</x:v>
      </x:c>
      <x:c r="G563" s="9" t="str">
        <x:v>FAIL</x:v>
      </x:c>
      <x:c r="H563" s="11" t="str">
        <x:v>Maximum expected rescue time missing.</x:v>
      </x:c>
      <x:c r="I563" s="10" t="str">
        <x:v>rdf/IMO/IMO-010/IMO-010-F02.ttl</x:v>
      </x:c>
      <x:c r="J563" s="10" t="str">
        <x:v>48212ff3390b31130f5cfb4fb3e5cd5fc7101f2abe7b65c5572d2d612a1b7cca</x:v>
      </x:c>
      <x:c r="K563" s="13" t="str">
        <x:v>NOT_REVIEWED</x:v>
      </x:c>
      <x:c r="L563" s="13" t="str"/>
      <x:c r="M563" s="13" t="str"/>
      <x:c r="N563" s="13" t="str"/>
      <x:c r="O563" s="13" t="str"/>
      <x:c r="P563" s="13" t="str"/>
      <x:c r="Q563" s="13" t="str"/>
      <x:c r="R563" s="13" t="str"/>
      <x:c r="S563" s="13" t="str"/>
      <x:c r="T563" s="14" t="str"/>
      <x:c r="U563" s="9" t="str">
        <x:f>IF(AND(Q563="AGREED",P563="LABEL_ONLY",OR(O563="PASS",O563="FAIL"),R563&lt;&gt;"",S563&lt;&gt;"",T563&lt;&gt;""),O563,G563)</x:f>
        <x:v>FAIL</x:v>
      </x:c>
      <x:c r="V563" s="9" t="str">
        <x:f>IF(Q563&lt;&gt;"AGREED","",IF(P563="LABEL_ONLY",IF(AND(Q563="AGREED",P563="LABEL_ONLY",OR(O563="PASS",O563="FAIL"),R563&lt;&gt;"",S563&lt;&gt;"",T563&lt;&gt;""),"LABEL_APPLIED","INCOMPLETE_DECISION"),"RERUN_REQUIRED"))</x:f>
      </x:c>
    </x:row>
    <x:row r="564" ht="30" customHeight="1">
      <x:c r="A564" s="9" t="str">
        <x:v>IMO-010-P01</x:v>
      </x:c>
      <x:c r="B564" s="9" t="str">
        <x:v>IMO-010</x:v>
      </x:c>
      <x:c r="C564" s="9" t="str">
        <x:v>BATCH_06</x:v>
      </x:c>
      <x:c r="D564" s="9" t="str">
        <x:v>IMO</x:v>
      </x:c>
      <x:c r="E564" s="9" t="n">
        <x:v>1</x:v>
      </x:c>
      <x:c r="F564" s="9" t="str">
        <x:v>Part I-A 1.2.7</x:v>
      </x:c>
      <x:c r="G564" s="9" t="str">
        <x:v>PASS</x:v>
      </x:c>
      <x:c r="H564" s="11" t="str">
        <x:v>Maximum expected rescue time five-day minimum boundary.</x:v>
      </x:c>
      <x:c r="I564" s="10" t="str">
        <x:v>rdf/IMO/IMO-010/IMO-010-P01.ttl</x:v>
      </x:c>
      <x:c r="J564" s="10" t="str">
        <x:v>3a672f441a23f908258572a1225f3a3c3ccb210d15f1039be81f5d8af59d38a0</x:v>
      </x:c>
      <x:c r="K564" s="13" t="str">
        <x:v>NOT_REVIEWED</x:v>
      </x:c>
      <x:c r="L564" s="13" t="str"/>
      <x:c r="M564" s="13" t="str"/>
      <x:c r="N564" s="13" t="str"/>
      <x:c r="O564" s="13" t="str"/>
      <x:c r="P564" s="13" t="str"/>
      <x:c r="Q564" s="13" t="str"/>
      <x:c r="R564" s="13" t="str"/>
      <x:c r="S564" s="13" t="str"/>
      <x:c r="T564" s="14" t="str"/>
      <x:c r="U564" s="9" t="str">
        <x:f>IF(AND(Q564="AGREED",P564="LABEL_ONLY",OR(O564="PASS",O564="FAIL"),R564&lt;&gt;"",S564&lt;&gt;"",T564&lt;&gt;""),O564,G564)</x:f>
        <x:v>PASS</x:v>
      </x:c>
      <x:c r="V564" s="9" t="str">
        <x:f>IF(Q564&lt;&gt;"AGREED","",IF(P564="LABEL_ONLY",IF(AND(Q564="AGREED",P564="LABEL_ONLY",OR(O564="PASS",O564="FAIL"),R564&lt;&gt;"",S564&lt;&gt;"",T564&lt;&gt;""),"LABEL_APPLIED","INCOMPLETE_DECISION"),"RERUN_REQUIRED"))</x:f>
      </x:c>
    </x:row>
    <x:row r="565" ht="30" customHeight="1">
      <x:c r="A565" s="9" t="str">
        <x:v>IMO-010-P02</x:v>
      </x:c>
      <x:c r="B565" s="9" t="str">
        <x:v>IMO-010</x:v>
      </x:c>
      <x:c r="C565" s="9" t="str">
        <x:v>BATCH_06</x:v>
      </x:c>
      <x:c r="D565" s="9" t="str">
        <x:v>IMO</x:v>
      </x:c>
      <x:c r="E565" s="9" t="n">
        <x:v>0</x:v>
      </x:c>
      <x:c r="F565" s="9" t="str">
        <x:v>Part I-A 1.2.7</x:v>
      </x:c>
      <x:c r="G565" s="9" t="str">
        <x:v>PASS</x:v>
      </x:c>
      <x:c r="H565" s="11" t="str">
        <x:v>Maximum expected rescue time five-day minimum boundary.</x:v>
      </x:c>
      <x:c r="I565" s="10" t="str">
        <x:v>rdf/IMO/IMO-010/IMO-010-P02.ttl</x:v>
      </x:c>
      <x:c r="J565" s="10" t="str">
        <x:v>919fd657906806f93c08ad695c078b0a375bd31b6614ccc09644d07026665479</x:v>
      </x:c>
      <x:c r="K565" s="13" t="str">
        <x:v>NOT_REVIEWED</x:v>
      </x:c>
      <x:c r="L565" s="13" t="str"/>
      <x:c r="M565" s="13" t="str"/>
      <x:c r="N565" s="13" t="str"/>
      <x:c r="O565" s="13" t="str"/>
      <x:c r="P565" s="13" t="str"/>
      <x:c r="Q565" s="13" t="str"/>
      <x:c r="R565" s="13" t="str"/>
      <x:c r="S565" s="13" t="str"/>
      <x:c r="T565" s="14" t="str"/>
      <x:c r="U565" s="9" t="str">
        <x:f>IF(AND(Q565="AGREED",P565="LABEL_ONLY",OR(O565="PASS",O565="FAIL"),R565&lt;&gt;"",S565&lt;&gt;"",T565&lt;&gt;""),O565,G565)</x:f>
        <x:v>PASS</x:v>
      </x:c>
      <x:c r="V565" s="9" t="str">
        <x:f>IF(Q565&lt;&gt;"AGREED","",IF(P565="LABEL_ONLY",IF(AND(Q565="AGREED",P565="LABEL_ONLY",OR(O565="PASS",O565="FAIL"),R565&lt;&gt;"",S565&lt;&gt;"",T565&lt;&gt;""),"LABEL_APPLIED","INCOMPLETE_DECISION"),"RERUN_REQUIRED"))</x:f>
      </x:c>
    </x:row>
    <x:row r="566" ht="30" customHeight="1">
      <x:c r="A566" s="9" t="str">
        <x:v>IMO-011-F01</x:v>
      </x:c>
      <x:c r="B566" s="9" t="str">
        <x:v>IMO-011</x:v>
      </x:c>
      <x:c r="C566" s="9" t="str">
        <x:v>BATCH_20</x:v>
      </x:c>
      <x:c r="D566" s="9" t="str">
        <x:v>IMO</x:v>
      </x:c>
      <x:c r="E566" s="9" t="n">
        <x:v>1</x:v>
      </x:c>
      <x:c r="F566" s="9" t="str">
        <x:v>Part I-A 1.2.9</x:v>
      </x:c>
      <x:c r="G566" s="9" t="str">
        <x:v>FAIL</x:v>
      </x:c>
      <x:c r="H566" s="11" t="str">
        <x:v>Observation date missing.</x:v>
      </x:c>
      <x:c r="I566" s="10" t="str">
        <x:v>rdf/IMO/IMO-011/IMO-011-F01.ttl</x:v>
      </x:c>
      <x:c r="J566" s="10" t="str">
        <x:v>213cbd8720e7b77ad7a272d981e296a49b3a077b89d8f190d0e8de2ec5e8f5df</x:v>
      </x:c>
      <x:c r="K566" s="13" t="str">
        <x:v>NOT_REVIEWED</x:v>
      </x:c>
      <x:c r="L566" s="13" t="str"/>
      <x:c r="M566" s="13" t="str"/>
      <x:c r="N566" s="13" t="str"/>
      <x:c r="O566" s="13" t="str"/>
      <x:c r="P566" s="13" t="str"/>
      <x:c r="Q566" s="13" t="str"/>
      <x:c r="R566" s="13" t="str"/>
      <x:c r="S566" s="13" t="str"/>
      <x:c r="T566" s="14" t="str"/>
      <x:c r="U566" s="9" t="str">
        <x:f>IF(AND(Q566="AGREED",P566="LABEL_ONLY",OR(O566="PASS",O566="FAIL"),R566&lt;&gt;"",S566&lt;&gt;"",T566&lt;&gt;""),O566,G566)</x:f>
        <x:v>FAIL</x:v>
      </x:c>
      <x:c r="V566" s="9" t="str">
        <x:f>IF(Q566&lt;&gt;"AGREED","",IF(P566="LABEL_ONLY",IF(AND(Q566="AGREED",P566="LABEL_ONLY",OR(O566="PASS",O566="FAIL"),R566&lt;&gt;"",S566&lt;&gt;"",T566&lt;&gt;""),"LABEL_APPLIED","INCOMPLETE_DECISION"),"RERUN_REQUIRED"))</x:f>
      </x:c>
    </x:row>
    <x:row r="567" ht="30" customHeight="1">
      <x:c r="A567" s="9" t="str">
        <x:v>IMO-011-F02</x:v>
      </x:c>
      <x:c r="B567" s="9" t="str">
        <x:v>IMO-011</x:v>
      </x:c>
      <x:c r="C567" s="9" t="str">
        <x:v>BATCH_20</x:v>
      </x:c>
      <x:c r="D567" s="9" t="str">
        <x:v>IMO</x:v>
      </x:c>
      <x:c r="E567" s="9" t="n">
        <x:v>0</x:v>
      </x:c>
      <x:c r="F567" s="9" t="str">
        <x:v>Part I-A 1.2.9</x:v>
      </x:c>
      <x:c r="G567" s="9" t="str">
        <x:v>FAIL</x:v>
      </x:c>
      <x:c r="H567" s="11" t="str">
        <x:v>Daily low temperature missing.</x:v>
      </x:c>
      <x:c r="I567" s="10" t="str">
        <x:v>rdf/IMO/IMO-011/IMO-011-F02.ttl</x:v>
      </x:c>
      <x:c r="J567" s="10" t="str">
        <x:v>cafe2e591650030e9fe1bbe8d8942e54ac3aca79d5ff712a3f9c6161a6bb406c</x:v>
      </x:c>
      <x:c r="K567" s="13" t="str">
        <x:v>NOT_REVIEWED</x:v>
      </x:c>
      <x:c r="L567" s="13" t="str"/>
      <x:c r="M567" s="13" t="str"/>
      <x:c r="N567" s="13" t="str"/>
      <x:c r="O567" s="13" t="str"/>
      <x:c r="P567" s="13" t="str"/>
      <x:c r="Q567" s="13" t="str"/>
      <x:c r="R567" s="13" t="str"/>
      <x:c r="S567" s="13" t="str"/>
      <x:c r="T567" s="14" t="str"/>
      <x:c r="U567" s="9" t="str">
        <x:f>IF(AND(Q567="AGREED",P567="LABEL_ONLY",OR(O567="PASS",O567="FAIL"),R567&lt;&gt;"",S567&lt;&gt;"",T567&lt;&gt;""),O567,G567)</x:f>
        <x:v>FAIL</x:v>
      </x:c>
      <x:c r="V567" s="9" t="str">
        <x:f>IF(Q567&lt;&gt;"AGREED","",IF(P567="LABEL_ONLY",IF(AND(Q567="AGREED",P567="LABEL_ONLY",OR(O567="PASS",O567="FAIL"),R567&lt;&gt;"",S567&lt;&gt;"",T567&lt;&gt;""),"LABEL_APPLIED","INCOMPLETE_DECISION"),"RERUN_REQUIRED"))</x:f>
      </x:c>
    </x:row>
    <x:row r="568" ht="30" customHeight="1">
      <x:c r="A568" s="9" t="str">
        <x:v>IMO-011-F03</x:v>
      </x:c>
      <x:c r="B568" s="9" t="str">
        <x:v>IMO-011</x:v>
      </x:c>
      <x:c r="C568" s="9" t="str">
        <x:v>BATCH_20</x:v>
      </x:c>
      <x:c r="D568" s="9" t="str">
        <x:v>IMO</x:v>
      </x:c>
      <x:c r="E568" s="9" t="n">
        <x:v>0</x:v>
      </x:c>
      <x:c r="F568" s="9" t="str">
        <x:v>Part I-A 1.2.9</x:v>
      </x:c>
      <x:c r="G568" s="9" t="str">
        <x:v>FAIL</x:v>
      </x:c>
      <x:c r="H568" s="11" t="str">
        <x:v>MDLT result missing.</x:v>
      </x:c>
      <x:c r="I568" s="10" t="str">
        <x:v>rdf/IMO/IMO-011/IMO-011-F03.ttl</x:v>
      </x:c>
      <x:c r="J568" s="10" t="str">
        <x:v>60deb49c92c0ea56cd545393172c9ecb8c17f22122b58943aead65b360842fd8</x:v>
      </x:c>
      <x:c r="K568" s="13" t="str">
        <x:v>NOT_REVIEWED</x:v>
      </x:c>
      <x:c r="L568" s="13" t="str"/>
      <x:c r="M568" s="13" t="str"/>
      <x:c r="N568" s="13" t="str"/>
      <x:c r="O568" s="13" t="str"/>
      <x:c r="P568" s="13" t="str"/>
      <x:c r="Q568" s="13" t="str"/>
      <x:c r="R568" s="13" t="str"/>
      <x:c r="S568" s="13" t="str"/>
      <x:c r="T568" s="14" t="str"/>
      <x:c r="U568" s="9" t="str">
        <x:f>IF(AND(Q568="AGREED",P568="LABEL_ONLY",OR(O568="PASS",O568="FAIL"),R568&lt;&gt;"",S568&lt;&gt;"",T568&lt;&gt;""),O568,G568)</x:f>
        <x:v>FAIL</x:v>
      </x:c>
      <x:c r="V568" s="9" t="str">
        <x:f>IF(Q568&lt;&gt;"AGREED","",IF(P568="LABEL_ONLY",IF(AND(Q568="AGREED",P568="LABEL_ONLY",OR(O568="PASS",O568="FAIL"),R568&lt;&gt;"",S568&lt;&gt;"",T568&lt;&gt;""),"LABEL_APPLIED","INCOMPLETE_DECISION"),"RERUN_REQUIRED"))</x:f>
      </x:c>
    </x:row>
    <x:row r="569" ht="30" customHeight="1">
      <x:c r="A569" s="9" t="str">
        <x:v>IMO-011-F04</x:v>
      </x:c>
      <x:c r="B569" s="9" t="str">
        <x:v>IMO-011</x:v>
      </x:c>
      <x:c r="C569" s="9" t="str">
        <x:v>BATCH_20</x:v>
      </x:c>
      <x:c r="D569" s="9" t="str">
        <x:v>IMO</x:v>
      </x:c>
      <x:c r="E569" s="9" t="n">
        <x:v>0</x:v>
      </x:c>
      <x:c r="F569" s="9" t="str">
        <x:v>Part I-A 1.2.9</x:v>
      </x:c>
      <x:c r="G569" s="9" t="str">
        <x:v>FAIL</x:v>
      </x:c>
      <x:c r="H569" s="11" t="str">
        <x:v>Data period missing.</x:v>
      </x:c>
      <x:c r="I569" s="10" t="str">
        <x:v>rdf/IMO/IMO-011/IMO-011-F04.ttl</x:v>
      </x:c>
      <x:c r="J569" s="10" t="str">
        <x:v>824935acda161985064c13b0b7e8cd9489c3106b130d2dda7bc30b6bb2952464</x:v>
      </x:c>
      <x:c r="K569" s="13" t="str">
        <x:v>NOT_REVIEWED</x:v>
      </x:c>
      <x:c r="L569" s="13" t="str"/>
      <x:c r="M569" s="13" t="str"/>
      <x:c r="N569" s="13" t="str"/>
      <x:c r="O569" s="13" t="str"/>
      <x:c r="P569" s="13" t="str"/>
      <x:c r="Q569" s="13" t="str"/>
      <x:c r="R569" s="13" t="str"/>
      <x:c r="S569" s="13" t="str"/>
      <x:c r="T569" s="14" t="str"/>
      <x:c r="U569" s="9" t="str">
        <x:f>IF(AND(Q569="AGREED",P569="LABEL_ONLY",OR(O569="PASS",O569="FAIL"),R569&lt;&gt;"",S569&lt;&gt;"",T569&lt;&gt;""),O569,G569)</x:f>
        <x:v>FAIL</x:v>
      </x:c>
      <x:c r="V569" s="9" t="str">
        <x:f>IF(Q569&lt;&gt;"AGREED","",IF(P569="LABEL_ONLY",IF(AND(Q569="AGREED",P569="LABEL_ONLY",OR(O569="PASS",O569="FAIL"),R569&lt;&gt;"",S569&lt;&gt;"",T569&lt;&gt;""),"LABEL_APPLIED","INCOMPLETE_DECISION"),"RERUN_REQUIRED"))</x:f>
      </x:c>
    </x:row>
    <x:row r="570" ht="30" customHeight="1">
      <x:c r="A570" s="9" t="str">
        <x:v>IMO-011-F05</x:v>
      </x:c>
      <x:c r="B570" s="9" t="str">
        <x:v>IMO-011</x:v>
      </x:c>
      <x:c r="C570" s="9" t="str">
        <x:v>BATCH_20</x:v>
      </x:c>
      <x:c r="D570" s="9" t="str">
        <x:v>IMO</x:v>
      </x:c>
      <x:c r="E570" s="9" t="n">
        <x:v>0</x:v>
      </x:c>
      <x:c r="F570" s="9" t="str">
        <x:v>Part I-A 1.2.9</x:v>
      </x:c>
      <x:c r="G570" s="9" t="str">
        <x:v>FAIL</x:v>
      </x:c>
      <x:c r="H570" s="11" t="str">
        <x:v>Short dataset lacks Administration approval evidence.</x:v>
      </x:c>
      <x:c r="I570" s="10" t="str">
        <x:v>rdf/IMO/IMO-011/IMO-011-F05.ttl</x:v>
      </x:c>
      <x:c r="J570" s="10" t="str">
        <x:v>f7e83e4db461a85c811b3f57d2258c705ab165245f625337e8044e7d8ad296af</x:v>
      </x:c>
      <x:c r="K570" s="13" t="str">
        <x:v>NOT_REVIEWED</x:v>
      </x:c>
      <x:c r="L570" s="13" t="str"/>
      <x:c r="M570" s="13" t="str"/>
      <x:c r="N570" s="13" t="str"/>
      <x:c r="O570" s="13" t="str"/>
      <x:c r="P570" s="13" t="str"/>
      <x:c r="Q570" s="13" t="str"/>
      <x:c r="R570" s="13" t="str"/>
      <x:c r="S570" s="13" t="str"/>
      <x:c r="T570" s="14" t="str"/>
      <x:c r="U570" s="9" t="str">
        <x:f>IF(AND(Q570="AGREED",P570="LABEL_ONLY",OR(O570="PASS",O570="FAIL"),R570&lt;&gt;"",S570&lt;&gt;"",T570&lt;&gt;""),O570,G570)</x:f>
        <x:v>FAIL</x:v>
      </x:c>
      <x:c r="V570" s="9" t="str">
        <x:f>IF(Q570&lt;&gt;"AGREED","",IF(P570="LABEL_ONLY",IF(AND(Q570="AGREED",P570="LABEL_ONLY",OR(O570="PASS",O570="FAIL"),R570&lt;&gt;"",S570&lt;&gt;"",T570&lt;&gt;""),"LABEL_APPLIED","INCOMPLETE_DECISION"),"RERUN_REQUIRED"))</x:f>
      </x:c>
    </x:row>
    <x:row r="571" ht="30" customHeight="1">
      <x:c r="A571" s="9" t="str">
        <x:v>IMO-011-F06</x:v>
      </x:c>
      <x:c r="B571" s="9" t="str">
        <x:v>IMO-011</x:v>
      </x:c>
      <x:c r="C571" s="9" t="str">
        <x:v>BATCH_20</x:v>
      </x:c>
      <x:c r="D571" s="9" t="str">
        <x:v>IMO</x:v>
      </x:c>
      <x:c r="E571" s="9" t="n">
        <x:v>0</x:v>
      </x:c>
      <x:c r="F571" s="9" t="str">
        <x:v>Part I-A 1.2.9</x:v>
      </x:c>
      <x:c r="G571" s="9" t="str">
        <x:v>FAIL</x:v>
      </x:c>
      <x:c r="H571" s="11" t="str">
        <x:v>Short dataset has non-approved evidence state.</x:v>
      </x:c>
      <x:c r="I571" s="10" t="str">
        <x:v>rdf/IMO/IMO-011/IMO-011-F06.ttl</x:v>
      </x:c>
      <x:c r="J571" s="10" t="str">
        <x:v>b75cb601af1d66eec49457f6eee91f3145c043f80a79bd5aadb08e9347c32ac2</x:v>
      </x:c>
      <x:c r="K571" s="13" t="str">
        <x:v>NOT_REVIEWED</x:v>
      </x:c>
      <x:c r="L571" s="13" t="str"/>
      <x:c r="M571" s="13" t="str"/>
      <x:c r="N571" s="13" t="str"/>
      <x:c r="O571" s="13" t="str"/>
      <x:c r="P571" s="13" t="str"/>
      <x:c r="Q571" s="13" t="str"/>
      <x:c r="R571" s="13" t="str"/>
      <x:c r="S571" s="13" t="str"/>
      <x:c r="T571" s="14" t="str"/>
      <x:c r="U571" s="9" t="str">
        <x:f>IF(AND(Q571="AGREED",P571="LABEL_ONLY",OR(O571="PASS",O571="FAIL"),R571&lt;&gt;"",S571&lt;&gt;"",T571&lt;&gt;""),O571,G571)</x:f>
        <x:v>FAIL</x:v>
      </x:c>
      <x:c r="V571" s="9" t="str">
        <x:f>IF(Q571&lt;&gt;"AGREED","",IF(P571="LABEL_ONLY",IF(AND(Q571="AGREED",P571="LABEL_ONLY",OR(O571="PASS",O571="FAIL"),R571&lt;&gt;"",S571&lt;&gt;"",T571&lt;&gt;""),"LABEL_APPLIED","INCOMPLETE_DECISION"),"RERUN_REQUIRED"))</x:f>
      </x:c>
    </x:row>
    <x:row r="572" ht="30" customHeight="1">
      <x:c r="A572" s="9" t="str">
        <x:v>IMO-011-F07</x:v>
      </x:c>
      <x:c r="B572" s="9" t="str">
        <x:v>IMO-011</x:v>
      </x:c>
      <x:c r="C572" s="9" t="str">
        <x:v>BATCH_20</x:v>
      </x:c>
      <x:c r="D572" s="9" t="str">
        <x:v>IMO</x:v>
      </x:c>
      <x:c r="E572" s="9" t="n">
        <x:v>0</x:v>
      </x:c>
      <x:c r="F572" s="9" t="str">
        <x:v>Part I-A 1.2.9</x:v>
      </x:c>
      <x:c r="G572" s="9" t="str">
        <x:v>FAIL</x:v>
      </x:c>
      <x:c r="H572" s="11" t="str">
        <x:v>Observation exists but ship-to-observation path is missing.</x:v>
      </x:c>
      <x:c r="I572" s="10" t="str">
        <x:v>rdf/IMO/IMO-011/IMO-011-F07.ttl</x:v>
      </x:c>
      <x:c r="J572" s="10" t="str">
        <x:v>98b772f7c4450ec8e4050491a30649bfe37b98380c5f94bde5cb3461f693e0a1</x:v>
      </x:c>
      <x:c r="K572" s="13" t="str">
        <x:v>NOT_REVIEWED</x:v>
      </x:c>
      <x:c r="L572" s="13" t="str"/>
      <x:c r="M572" s="13" t="str"/>
      <x:c r="N572" s="13" t="str"/>
      <x:c r="O572" s="13" t="str"/>
      <x:c r="P572" s="13" t="str"/>
      <x:c r="Q572" s="13" t="str"/>
      <x:c r="R572" s="13" t="str"/>
      <x:c r="S572" s="13" t="str"/>
      <x:c r="T572" s="14" t="str"/>
      <x:c r="U572" s="9" t="str">
        <x:f>IF(AND(Q572="AGREED",P572="LABEL_ONLY",OR(O572="PASS",O572="FAIL"),R572&lt;&gt;"",S572&lt;&gt;"",T572&lt;&gt;""),O572,G572)</x:f>
        <x:v>FAIL</x:v>
      </x:c>
      <x:c r="V572" s="9" t="str">
        <x:f>IF(Q572&lt;&gt;"AGREED","",IF(P572="LABEL_ONLY",IF(AND(Q572="AGREED",P572="LABEL_ONLY",OR(O572="PASS",O572="FAIL"),R572&lt;&gt;"",S572&lt;&gt;"",T572&lt;&gt;""),"LABEL_APPLIED","INCOMPLETE_DECISION"),"RERUN_REQUIRED"))</x:f>
      </x:c>
    </x:row>
    <x:row r="573" ht="30" customHeight="1">
      <x:c r="A573" s="9" t="str">
        <x:v>IMO-011-P01</x:v>
      </x:c>
      <x:c r="B573" s="9" t="str">
        <x:v>IMO-011</x:v>
      </x:c>
      <x:c r="C573" s="9" t="str">
        <x:v>BATCH_20</x:v>
      </x:c>
      <x:c r="D573" s="9" t="str">
        <x:v>IMO</x:v>
      </x:c>
      <x:c r="E573" s="9" t="n">
        <x:v>1</x:v>
      </x:c>
      <x:c r="F573" s="9" t="str">
        <x:v>Part I-A 1.2.9</x:v>
      </x:c>
      <x:c r="G573" s="9" t="str">
        <x:v>PASS</x:v>
      </x:c>
      <x:c r="H573" s="11" t="str">
        <x:v>Ten-year dated observation readiness with MDLT result.</x:v>
      </x:c>
      <x:c r="I573" s="10" t="str">
        <x:v>rdf/IMO/IMO-011/IMO-011-P01.ttl</x:v>
      </x:c>
      <x:c r="J573" s="10" t="str">
        <x:v>1b6f6f0d5a1b054efbc8da7096060a0d3b263413857c0ad5da3bdc9924af710c</x:v>
      </x:c>
      <x:c r="K573" s="13" t="str">
        <x:v>NOT_REVIEWED</x:v>
      </x:c>
      <x:c r="L573" s="13" t="str"/>
      <x:c r="M573" s="13" t="str"/>
      <x:c r="N573" s="13" t="str"/>
      <x:c r="O573" s="13" t="str"/>
      <x:c r="P573" s="13" t="str"/>
      <x:c r="Q573" s="13" t="str"/>
      <x:c r="R573" s="13" t="str"/>
      <x:c r="S573" s="13" t="str"/>
      <x:c r="T573" s="14" t="str"/>
      <x:c r="U573" s="9" t="str">
        <x:f>IF(AND(Q573="AGREED",P573="LABEL_ONLY",OR(O573="PASS",O573="FAIL"),R573&lt;&gt;"",S573&lt;&gt;"",T573&lt;&gt;""),O573,G573)</x:f>
        <x:v>PASS</x:v>
      </x:c>
      <x:c r="V573" s="9" t="str">
        <x:f>IF(Q573&lt;&gt;"AGREED","",IF(P573="LABEL_ONLY",IF(AND(Q573="AGREED",P573="LABEL_ONLY",OR(O573="PASS",O573="FAIL"),R573&lt;&gt;"",S573&lt;&gt;"",T573&lt;&gt;""),"LABEL_APPLIED","INCOMPLETE_DECISION"),"RERUN_REQUIRED"))</x:f>
      </x:c>
    </x:row>
    <x:row r="574" ht="30" customHeight="1">
      <x:c r="A574" s="9" t="str">
        <x:v>IMO-011-P02</x:v>
      </x:c>
      <x:c r="B574" s="9" t="str">
        <x:v>IMO-011</x:v>
      </x:c>
      <x:c r="C574" s="9" t="str">
        <x:v>BATCH_20</x:v>
      </x:c>
      <x:c r="D574" s="9" t="str">
        <x:v>IMO</x:v>
      </x:c>
      <x:c r="E574" s="9" t="n">
        <x:v>0</x:v>
      </x:c>
      <x:c r="F574" s="9" t="str">
        <x:v>Part I-A 1.2.9</x:v>
      </x:c>
      <x:c r="G574" s="9" t="str">
        <x:v>PASS</x:v>
      </x:c>
      <x:c r="H574" s="11" t="str">
        <x:v>Shorter approved dataset represented with Administration approval evidence.</x:v>
      </x:c>
      <x:c r="I574" s="10" t="str">
        <x:v>rdf/IMO/IMO-011/IMO-011-P02.ttl</x:v>
      </x:c>
      <x:c r="J574" s="10" t="str">
        <x:v>c4c3cd7a1c321be7bfb39ee8a4901442cbe2db57992296ff9094f9bfdc456e4e</x:v>
      </x:c>
      <x:c r="K574" s="13" t="str">
        <x:v>NOT_REVIEWED</x:v>
      </x:c>
      <x:c r="L574" s="13" t="str"/>
      <x:c r="M574" s="13" t="str"/>
      <x:c r="N574" s="13" t="str"/>
      <x:c r="O574" s="13" t="str"/>
      <x:c r="P574" s="13" t="str"/>
      <x:c r="Q574" s="13" t="str"/>
      <x:c r="R574" s="13" t="str"/>
      <x:c r="S574" s="13" t="str"/>
      <x:c r="T574" s="14" t="str"/>
      <x:c r="U574" s="9" t="str">
        <x:f>IF(AND(Q574="AGREED",P574="LABEL_ONLY",OR(O574="PASS",O574="FAIL"),R574&lt;&gt;"",S574&lt;&gt;"",T574&lt;&gt;""),O574,G574)</x:f>
        <x:v>PASS</x:v>
      </x:c>
      <x:c r="V574" s="9" t="str">
        <x:f>IF(Q574&lt;&gt;"AGREED","",IF(P574="LABEL_ONLY",IF(AND(Q574="AGREED",P574="LABEL_ONLY",OR(O574="PASS",O574="FAIL"),R574&lt;&gt;"",S574&lt;&gt;"",T574&lt;&gt;""),"LABEL_APPLIED","INCOMPLETE_DECISION"),"RERUN_REQUIRED"))</x:f>
      </x:c>
    </x:row>
    <x:row r="575" ht="30" customHeight="1">
      <x:c r="A575" s="9" t="str">
        <x:v>IMO-011-P03</x:v>
      </x:c>
      <x:c r="B575" s="9" t="str">
        <x:v>IMO-011</x:v>
      </x:c>
      <x:c r="C575" s="9" t="str">
        <x:v>BATCH_20</x:v>
      </x:c>
      <x:c r="D575" s="9" t="str">
        <x:v>IMO</x:v>
      </x:c>
      <x:c r="E575" s="9" t="n">
        <x:v>0</x:v>
      </x:c>
      <x:c r="F575" s="9" t="str">
        <x:v>Part I-A 1.2.9</x:v>
      </x:c>
      <x:c r="G575" s="9" t="str">
        <x:v>PASS</x:v>
      </x:c>
      <x:c r="H575" s="11" t="str">
        <x:v>Longer-than-ten-year dataset requires no short-dataset approval.</x:v>
      </x:c>
      <x:c r="I575" s="10" t="str">
        <x:v>rdf/IMO/IMO-011/IMO-011-P03.ttl</x:v>
      </x:c>
      <x:c r="J575" s="10" t="str">
        <x:v>465adb7de1296555ad09698969f213308f101ef4b4f340dcc21f0300ea792337</x:v>
      </x:c>
      <x:c r="K575" s="13" t="str">
        <x:v>NOT_REVIEWED</x:v>
      </x:c>
      <x:c r="L575" s="13" t="str"/>
      <x:c r="M575" s="13" t="str"/>
      <x:c r="N575" s="13" t="str"/>
      <x:c r="O575" s="13" t="str"/>
      <x:c r="P575" s="13" t="str"/>
      <x:c r="Q575" s="13" t="str"/>
      <x:c r="R575" s="13" t="str"/>
      <x:c r="S575" s="13" t="str"/>
      <x:c r="T575" s="14" t="str"/>
      <x:c r="U575" s="9" t="str">
        <x:f>IF(AND(Q575="AGREED",P575="LABEL_ONLY",OR(O575="PASS",O575="FAIL"),R575&lt;&gt;"",S575&lt;&gt;"",T575&lt;&gt;""),O575,G575)</x:f>
        <x:v>PASS</x:v>
      </x:c>
      <x:c r="V575" s="9" t="str">
        <x:f>IF(Q575&lt;&gt;"AGREED","",IF(P575="LABEL_ONLY",IF(AND(Q575="AGREED",P575="LABEL_ONLY",OR(O575="PASS",O575="FAIL"),R575&lt;&gt;"",S575&lt;&gt;"",T575&lt;&gt;""),"LABEL_APPLIED","INCOMPLETE_DECISION"),"RERUN_REQUIRED"))</x:f>
      </x:c>
    </x:row>
    <x:row r="576" ht="30" customHeight="1">
      <x:c r="A576" s="9" t="str">
        <x:v>IMO-012-F01</x:v>
      </x:c>
      <x:c r="B576" s="9" t="str">
        <x:v>IMO-012</x:v>
      </x:c>
      <x:c r="C576" s="9" t="str">
        <x:v>BATCH_03</x:v>
      </x:c>
      <x:c r="D576" s="9" t="str">
        <x:v>IMO</x:v>
      </x:c>
      <x:c r="E576" s="9" t="n">
        <x:v>0</x:v>
      </x:c>
      <x:c r="F576" s="9" t="str">
        <x:v>Part I-A 1.2.11</x:v>
      </x:c>
      <x:c r="G576" s="9" t="str">
        <x:v>FAIL</x:v>
      </x:c>
      <x:c r="H576" s="11" t="str">
        <x:v>PST is not at least 10 C below MDLT.</x:v>
      </x:c>
      <x:c r="I576" s="10" t="str">
        <x:v>rdf/IMO/IMO-012/IMO-012-F01.ttl</x:v>
      </x:c>
      <x:c r="J576" s="10" t="str">
        <x:v>4fde4321f610f3396634fc05898843f8843afdb302a5ebcddacf4a68ab30bec4</x:v>
      </x:c>
      <x:c r="K576" s="13" t="str">
        <x:v>NOT_REVIEWED</x:v>
      </x:c>
      <x:c r="L576" s="13" t="str"/>
      <x:c r="M576" s="13" t="str"/>
      <x:c r="N576" s="13" t="str"/>
      <x:c r="O576" s="13" t="str"/>
      <x:c r="P576" s="13" t="str"/>
      <x:c r="Q576" s="13" t="str"/>
      <x:c r="R576" s="13" t="str"/>
      <x:c r="S576" s="13" t="str"/>
      <x:c r="T576" s="14" t="str"/>
      <x:c r="U576" s="9" t="str">
        <x:f>IF(AND(Q576="AGREED",P576="LABEL_ONLY",OR(O576="PASS",O576="FAIL"),R576&lt;&gt;"",S576&lt;&gt;"",T576&lt;&gt;""),O576,G576)</x:f>
        <x:v>FAIL</x:v>
      </x:c>
      <x:c r="V576" s="9" t="str">
        <x:f>IF(Q576&lt;&gt;"AGREED","",IF(P576="LABEL_ONLY",IF(AND(Q576="AGREED",P576="LABEL_ONLY",OR(O576="PASS",O576="FAIL"),R576&lt;&gt;"",S576&lt;&gt;"",T576&lt;&gt;""),"LABEL_APPLIED","INCOMPLETE_DECISION"),"RERUN_REQUIRED"))</x:f>
      </x:c>
    </x:row>
    <x:row r="577" ht="30" customHeight="1">
      <x:c r="A577" s="9" t="str">
        <x:v>IMO-012-F02</x:v>
      </x:c>
      <x:c r="B577" s="9" t="str">
        <x:v>IMO-012</x:v>
      </x:c>
      <x:c r="C577" s="9" t="str">
        <x:v>BATCH_03</x:v>
      </x:c>
      <x:c r="D577" s="9" t="str">
        <x:v>IMO</x:v>
      </x:c>
      <x:c r="E577" s="9" t="n">
        <x:v>1</x:v>
      </x:c>
      <x:c r="F577" s="9" t="str">
        <x:v>Part I-A 1.2.11</x:v>
      </x:c>
      <x:c r="G577" s="9" t="str">
        <x:v>FAIL</x:v>
      </x:c>
      <x:c r="H577" s="11" t="str">
        <x:v>Lowest MDLT missing.</x:v>
      </x:c>
      <x:c r="I577" s="10" t="str">
        <x:v>rdf/IMO/IMO-012/IMO-012-F02.ttl</x:v>
      </x:c>
      <x:c r="J577" s="10" t="str">
        <x:v>5627ce8fb805217ea72772221900ca64a892454680c9ba903d6cee84122a6eb8</x:v>
      </x:c>
      <x:c r="K577" s="13" t="str">
        <x:v>REVIEWED</x:v>
      </x:c>
      <x:c r="L577" s="13" t="str">
        <x:v>YES</x:v>
      </x:c>
      <x:c r="M577" s="13" t="str">
        <x:v>YES</x:v>
      </x:c>
      <x:c r="N577" s="13" t="str">
        <x:v>YES</x:v>
      </x:c>
      <x:c r="O577" s="13"/>
      <x:c r="P577" s="13"/>
      <x:c r="Q577" s="13"/>
      <x:c r="R577" s="13" t="str">
        <x:v>AI-assisted draft</x:v>
      </x:c>
      <x:c r="S577" s="105" t="n">
        <x:v>46281</x:v>
      </x:c>
      <x:c r="T577" s="14" t="str">
        <x:v>Valid failure: lowestMdlt is a mandatory comparison operand and is absent.</x:v>
      </x:c>
      <x:c r="U577" s="9" t="str">
        <x:f>IF(AND(Q577="AGREED",P577="LABEL_ONLY",OR(O577="PASS",O577="FAIL"),R577&lt;&gt;"",S577&lt;&gt;"",T577&lt;&gt;""),O577,G577)</x:f>
        <x:v>FAIL</x:v>
      </x:c>
      <x:c r="V577" s="9" t="str">
        <x:f>IF(Q577&lt;&gt;"AGREED","",IF(P577="LABEL_ONLY",IF(AND(Q577="AGREED",P577="LABEL_ONLY",OR(O577="PASS",O577="FAIL"),R577&lt;&gt;"",S577&lt;&gt;"",T577&lt;&gt;""),"LABEL_APPLIED","INCOMPLETE_DECISION"),"RERUN_REQUIRED"))</x:f>
      </x:c>
    </x:row>
    <x:row r="578" ht="30" customHeight="1">
      <x:c r="A578" s="9" t="str">
        <x:v>IMO-012-F03</x:v>
      </x:c>
      <x:c r="B578" s="9" t="str">
        <x:v>IMO-012</x:v>
      </x:c>
      <x:c r="C578" s="9" t="str">
        <x:v>BATCH_03</x:v>
      </x:c>
      <x:c r="D578" s="9" t="str">
        <x:v>IMO</x:v>
      </x:c>
      <x:c r="E578" s="9" t="n">
        <x:v>0</x:v>
      </x:c>
      <x:c r="F578" s="9" t="str">
        <x:v>Part I-A 1.2.11</x:v>
      </x:c>
      <x:c r="G578" s="9" t="str">
        <x:v>FAIL</x:v>
      </x:c>
      <x:c r="H578" s="11" t="str">
        <x:v>PST missing.</x:v>
      </x:c>
      <x:c r="I578" s="10" t="str">
        <x:v>rdf/IMO/IMO-012/IMO-012-F03.ttl</x:v>
      </x:c>
      <x:c r="J578" s="10" t="str">
        <x:v>162fa4b79e0e2b1408c569275f4103ca97d446070872a83e3bdecef731d18e58</x:v>
      </x:c>
      <x:c r="K578" s="13" t="str">
        <x:v>NOT_REVIEWED</x:v>
      </x:c>
      <x:c r="L578" s="13" t="str"/>
      <x:c r="M578" s="13" t="str"/>
      <x:c r="N578" s="13" t="str"/>
      <x:c r="O578" s="13" t="str"/>
      <x:c r="P578" s="13" t="str"/>
      <x:c r="Q578" s="13" t="str"/>
      <x:c r="R578" s="13" t="str"/>
      <x:c r="S578" s="13" t="str"/>
      <x:c r="T578" s="14" t="str"/>
      <x:c r="U578" s="9" t="str">
        <x:f>IF(AND(Q578="AGREED",P578="LABEL_ONLY",OR(O578="PASS",O578="FAIL"),R578&lt;&gt;"",S578&lt;&gt;"",T578&lt;&gt;""),O578,G578)</x:f>
        <x:v>FAIL</x:v>
      </x:c>
      <x:c r="V578" s="9" t="str">
        <x:f>IF(Q578&lt;&gt;"AGREED","",IF(P578="LABEL_ONLY",IF(AND(Q578="AGREED",P578="LABEL_ONLY",OR(O578="PASS",O578="FAIL"),R578&lt;&gt;"",S578&lt;&gt;"",T578&lt;&gt;""),"LABEL_APPLIED","INCOMPLETE_DECISION"),"RERUN_REQUIRED"))</x:f>
      </x:c>
    </x:row>
    <x:row r="579" ht="30" customHeight="1">
      <x:c r="A579" s="9" t="str">
        <x:v>IMO-012-F04</x:v>
      </x:c>
      <x:c r="B579" s="9" t="str">
        <x:v>IMO-012</x:v>
      </x:c>
      <x:c r="C579" s="9" t="str">
        <x:v>BATCH_03</x:v>
      </x:c>
      <x:c r="D579" s="9" t="str">
        <x:v>IMO</x:v>
      </x:c>
      <x:c r="E579" s="9" t="n">
        <x:v>0</x:v>
      </x:c>
      <x:c r="F579" s="9" t="str">
        <x:v>Part I-A 1.2.11</x:v>
      </x:c>
      <x:c r="G579" s="9" t="str">
        <x:v>FAIL</x:v>
      </x:c>
      <x:c r="H579" s="11" t="str">
        <x:v>Lowest MDLT encoded with wrong unit.</x:v>
      </x:c>
      <x:c r="I579" s="10" t="str">
        <x:v>rdf/IMO/IMO-012/IMO-012-F04.ttl</x:v>
      </x:c>
      <x:c r="J579" s="10" t="str">
        <x:v>7e967274bf0e9e5db982fc886f7316c23b95024f75dc27b936075d464c200303</x:v>
      </x:c>
      <x:c r="K579" s="13" t="str">
        <x:v>NOT_REVIEWED</x:v>
      </x:c>
      <x:c r="L579" s="13" t="str"/>
      <x:c r="M579" s="13" t="str"/>
      <x:c r="N579" s="13" t="str"/>
      <x:c r="O579" s="13" t="str"/>
      <x:c r="P579" s="13" t="str"/>
      <x:c r="Q579" s="13" t="str"/>
      <x:c r="R579" s="13" t="str"/>
      <x:c r="S579" s="13" t="str"/>
      <x:c r="T579" s="14" t="str"/>
      <x:c r="U579" s="9" t="str">
        <x:f>IF(AND(Q579="AGREED",P579="LABEL_ONLY",OR(O579="PASS",O579="FAIL"),R579&lt;&gt;"",S579&lt;&gt;"",T579&lt;&gt;""),O579,G579)</x:f>
        <x:v>FAIL</x:v>
      </x:c>
      <x:c r="V579" s="9" t="str">
        <x:f>IF(Q579&lt;&gt;"AGREED","",IF(P579="LABEL_ONLY",IF(AND(Q579="AGREED",P579="LABEL_ONLY",OR(O579="PASS",O579="FAIL"),R579&lt;&gt;"",S579&lt;&gt;"",T579&lt;&gt;""),"LABEL_APPLIED","INCOMPLETE_DECISION"),"RERUN_REQUIRED"))</x:f>
      </x:c>
    </x:row>
    <x:row r="580" ht="30" customHeight="1">
      <x:c r="A580" s="9" t="str">
        <x:v>IMO-012-P01</x:v>
      </x:c>
      <x:c r="B580" s="9" t="str">
        <x:v>IMO-012</x:v>
      </x:c>
      <x:c r="C580" s="9" t="str">
        <x:v>BATCH_03</x:v>
      </x:c>
      <x:c r="D580" s="9" t="str">
        <x:v>IMO</x:v>
      </x:c>
      <x:c r="E580" s="9" t="n">
        <x:v>0</x:v>
      </x:c>
      <x:c r="F580" s="9" t="str">
        <x:v>Part I-A 1.2.11</x:v>
      </x:c>
      <x:c r="G580" s="9" t="str">
        <x:v>PASS</x:v>
      </x:c>
      <x:c r="H580" s="11" t="str">
        <x:v>PST exactly 10 C below lowest MDLT.</x:v>
      </x:c>
      <x:c r="I580" s="10" t="str">
        <x:v>rdf/IMO/IMO-012/IMO-012-P01.ttl</x:v>
      </x:c>
      <x:c r="J580" s="10" t="str">
        <x:v>c33f23eadc68ae5e821289d452d812bc3616865a2a14b7c62adce30e0a2195d2</x:v>
      </x:c>
      <x:c r="K580" s="13" t="str">
        <x:v>NOT_REVIEWED</x:v>
      </x:c>
      <x:c r="L580" s="13" t="str"/>
      <x:c r="M580" s="13" t="str"/>
      <x:c r="N580" s="13" t="str"/>
      <x:c r="O580" s="13" t="str"/>
      <x:c r="P580" s="13" t="str"/>
      <x:c r="Q580" s="13" t="str"/>
      <x:c r="R580" s="13" t="str"/>
      <x:c r="S580" s="13" t="str"/>
      <x:c r="T580" s="14" t="str"/>
      <x:c r="U580" s="9" t="str">
        <x:f>IF(AND(Q580="AGREED",P580="LABEL_ONLY",OR(O580="PASS",O580="FAIL"),R580&lt;&gt;"",S580&lt;&gt;"",T580&lt;&gt;""),O580,G580)</x:f>
        <x:v>PASS</x:v>
      </x:c>
      <x:c r="V580" s="9" t="str">
        <x:f>IF(Q580&lt;&gt;"AGREED","",IF(P580="LABEL_ONLY",IF(AND(Q580="AGREED",P580="LABEL_ONLY",OR(O580="PASS",O580="FAIL"),R580&lt;&gt;"",S580&lt;&gt;"",T580&lt;&gt;""),"LABEL_APPLIED","INCOMPLETE_DECISION"),"RERUN_REQUIRED"))</x:f>
      </x:c>
    </x:row>
    <x:row r="581" ht="30" customHeight="1">
      <x:c r="A581" s="9" t="str">
        <x:v>IMO-012-P02</x:v>
      </x:c>
      <x:c r="B581" s="9" t="str">
        <x:v>IMO-012</x:v>
      </x:c>
      <x:c r="C581" s="9" t="str">
        <x:v>BATCH_03</x:v>
      </x:c>
      <x:c r="D581" s="9" t="str">
        <x:v>IMO</x:v>
      </x:c>
      <x:c r="E581" s="9" t="n">
        <x:v>1</x:v>
      </x:c>
      <x:c r="F581" s="9" t="str">
        <x:v>Part I-A 1.2.11</x:v>
      </x:c>
      <x:c r="G581" s="9" t="str">
        <x:v>PASS</x:v>
      </x:c>
      <x:c r="H581" s="11" t="str">
        <x:v>PST more conservative than 10 C below MDLT.</x:v>
      </x:c>
      <x:c r="I581" s="10" t="str">
        <x:v>rdf/IMO/IMO-012/IMO-012-P02.ttl</x:v>
      </x:c>
      <x:c r="J581" s="10" t="str">
        <x:v>c5689e33beb690cac4c47c64cb85cea46f255e25628539e63de0b04c9cf6fc5c</x:v>
      </x:c>
      <x:c r="K581" s="13" t="str">
        <x:v>REVIEWED</x:v>
      </x:c>
      <x:c r="L581" s="13" t="str">
        <x:v>YES</x:v>
      </x:c>
      <x:c r="M581" s="13" t="str">
        <x:v>YES</x:v>
      </x:c>
      <x:c r="N581" s="13" t="str">
        <x:v>YES</x:v>
      </x:c>
      <x:c r="O581" s="13"/>
      <x:c r="P581" s="13"/>
      <x:c r="Q581" s="13"/>
      <x:c r="R581" s="13" t="str">
        <x:v>AI-assisted draft</x:v>
      </x:c>
      <x:c r="S581" s="105" t="n">
        <x:v>46281</x:v>
      </x:c>
      <x:c r="T581" s="14" t="str">
        <x:v>Valid PASS: -30 deg C is at least 10 deg C below a lowest MDLT of -15 deg C.</x:v>
      </x:c>
      <x:c r="U581" s="9" t="str">
        <x:f>IF(AND(Q581="AGREED",P581="LABEL_ONLY",OR(O581="PASS",O581="FAIL"),R581&lt;&gt;"",S581&lt;&gt;"",T581&lt;&gt;""),O581,G581)</x:f>
        <x:v>PASS</x:v>
      </x:c>
      <x:c r="V581" s="9" t="str">
        <x:f>IF(Q581&lt;&gt;"AGREED","",IF(P581="LABEL_ONLY",IF(AND(Q581="AGREED",P581="LABEL_ONLY",OR(O581="PASS",O581="FAIL"),R581&lt;&gt;"",S581&lt;&gt;"",T581&lt;&gt;""),"LABEL_APPLIED","INCOMPLETE_DECISION"),"RERUN_REQUIRED"))</x:f>
      </x:c>
    </x:row>
    <x:row r="582" ht="30" customHeight="1">
      <x:c r="A582" s="9" t="str">
        <x:v>IMO-013-F01</x:v>
      </x:c>
      <x:c r="B582" s="9" t="str">
        <x:v>IMO-013</x:v>
      </x:c>
      <x:c r="C582" s="9" t="str">
        <x:v>BATCH_12</x:v>
      </x:c>
      <x:c r="D582" s="9" t="str">
        <x:v>IMO</x:v>
      </x:c>
      <x:c r="E582" s="9" t="n">
        <x:v>0</x:v>
      </x:c>
      <x:c r="F582" s="9" t="str">
        <x:v>Part I-A 1.2.12</x:v>
      </x:c>
      <x:c r="G582" s="9" t="str">
        <x:v>FAIL</x:v>
      </x:c>
      <x:c r="H582" s="11" t="str">
        <x:v>Low-air-temperature classification around -10 C boundary.</x:v>
      </x:c>
      <x:c r="I582" s="10" t="str">
        <x:v>rdf/IMO/IMO-013/IMO-013-F01.ttl</x:v>
      </x:c>
      <x:c r="J582" s="10" t="str">
        <x:v>1e19566b5d8697670a39f58b81dfeb86c52882dcf998a5a79d63010465a98706</x:v>
      </x:c>
      <x:c r="K582" s="13" t="str">
        <x:v>NOT_REVIEWED</x:v>
      </x:c>
      <x:c r="L582" s="13" t="str"/>
      <x:c r="M582" s="13" t="str"/>
      <x:c r="N582" s="13" t="str"/>
      <x:c r="O582" s="13" t="str"/>
      <x:c r="P582" s="13" t="str"/>
      <x:c r="Q582" s="13" t="str"/>
      <x:c r="R582" s="13" t="str"/>
      <x:c r="S582" s="13" t="str"/>
      <x:c r="T582" s="14" t="str"/>
      <x:c r="U582" s="9" t="str">
        <x:f>IF(AND(Q582="AGREED",P582="LABEL_ONLY",OR(O582="PASS",O582="FAIL"),R582&lt;&gt;"",S582&lt;&gt;"",T582&lt;&gt;""),O582,G582)</x:f>
        <x:v>FAIL</x:v>
      </x:c>
      <x:c r="V582" s="9" t="str">
        <x:f>IF(Q582&lt;&gt;"AGREED","",IF(P582="LABEL_ONLY",IF(AND(Q582="AGREED",P582="LABEL_ONLY",OR(O582="PASS",O582="FAIL"),R582&lt;&gt;"",S582&lt;&gt;"",T582&lt;&gt;""),"LABEL_APPLIED","INCOMPLETE_DECISION"),"RERUN_REQUIRED"))</x:f>
      </x:c>
    </x:row>
    <x:row r="583" ht="30" customHeight="1">
      <x:c r="A583" s="9" t="str">
        <x:v>IMO-013-F02</x:v>
      </x:c>
      <x:c r="B583" s="9" t="str">
        <x:v>IMO-013</x:v>
      </x:c>
      <x:c r="C583" s="9" t="str">
        <x:v>BATCH_12</x:v>
      </x:c>
      <x:c r="D583" s="9" t="str">
        <x:v>IMO</x:v>
      </x:c>
      <x:c r="E583" s="9" t="n">
        <x:v>1</x:v>
      </x:c>
      <x:c r="F583" s="9" t="str">
        <x:v>Part I-A 1.2.12</x:v>
      </x:c>
      <x:c r="G583" s="9" t="str">
        <x:v>FAIL</x:v>
      </x:c>
      <x:c r="H583" s="11" t="str">
        <x:v>Low-air-temperature classification around -10 C boundary.</x:v>
      </x:c>
      <x:c r="I583" s="10" t="str">
        <x:v>rdf/IMO/IMO-013/IMO-013-F02.ttl</x:v>
      </x:c>
      <x:c r="J583" s="10" t="str">
        <x:v>f89e5b9a8d63285ce0ca0cd5735b3b6e1b63aebc6fa27c6e98f67ab3e83ca1d1</x:v>
      </x:c>
      <x:c r="K583" s="13" t="str">
        <x:v>NOT_REVIEWED</x:v>
      </x:c>
      <x:c r="L583" s="13" t="str"/>
      <x:c r="M583" s="13" t="str"/>
      <x:c r="N583" s="13" t="str"/>
      <x:c r="O583" s="13" t="str"/>
      <x:c r="P583" s="13" t="str"/>
      <x:c r="Q583" s="13" t="str"/>
      <x:c r="R583" s="13" t="str"/>
      <x:c r="S583" s="13" t="str"/>
      <x:c r="T583" s="14" t="str"/>
      <x:c r="U583" s="9" t="str">
        <x:f>IF(AND(Q583="AGREED",P583="LABEL_ONLY",OR(O583="PASS",O583="FAIL"),R583&lt;&gt;"",S583&lt;&gt;"",T583&lt;&gt;""),O583,G583)</x:f>
        <x:v>FAIL</x:v>
      </x:c>
      <x:c r="V583" s="9" t="str">
        <x:f>IF(Q583&lt;&gt;"AGREED","",IF(P583="LABEL_ONLY",IF(AND(Q583="AGREED",P583="LABEL_ONLY",OR(O583="PASS",O583="FAIL"),R583&lt;&gt;"",S583&lt;&gt;"",T583&lt;&gt;""),"LABEL_APPLIED","INCOMPLETE_DECISION"),"RERUN_REQUIRED"))</x:f>
      </x:c>
    </x:row>
    <x:row r="584" ht="30" customHeight="1">
      <x:c r="A584" s="9" t="str">
        <x:v>IMO-013-F03</x:v>
      </x:c>
      <x:c r="B584" s="9" t="str">
        <x:v>IMO-013</x:v>
      </x:c>
      <x:c r="C584" s="9" t="str">
        <x:v>BATCH_12</x:v>
      </x:c>
      <x:c r="D584" s="9" t="str">
        <x:v>IMO</x:v>
      </x:c>
      <x:c r="E584" s="9" t="n">
        <x:v>0</x:v>
      </x:c>
      <x:c r="F584" s="9" t="str">
        <x:v>Part I-A 1.2.12</x:v>
      </x:c>
      <x:c r="G584" s="9" t="str">
        <x:v>FAIL</x:v>
      </x:c>
      <x:c r="H584" s="11" t="str">
        <x:v>Low-air-temperature classification result missing.</x:v>
      </x:c>
      <x:c r="I584" s="10" t="str">
        <x:v>rdf/IMO/IMO-013/IMO-013-F03.ttl</x:v>
      </x:c>
      <x:c r="J584" s="10" t="str">
        <x:v>bab748eb59e00b2cd7730cae149fad9276315665375d80cac2ba83e90d3b52a7</x:v>
      </x:c>
      <x:c r="K584" s="13" t="str">
        <x:v>NOT_REVIEWED</x:v>
      </x:c>
      <x:c r="L584" s="13" t="str"/>
      <x:c r="M584" s="13" t="str"/>
      <x:c r="N584" s="13" t="str"/>
      <x:c r="O584" s="13" t="str"/>
      <x:c r="P584" s="13" t="str"/>
      <x:c r="Q584" s="13" t="str"/>
      <x:c r="R584" s="13" t="str"/>
      <x:c r="S584" s="13" t="str"/>
      <x:c r="T584" s="14" t="str"/>
      <x:c r="U584" s="9" t="str">
        <x:f>IF(AND(Q584="AGREED",P584="LABEL_ONLY",OR(O584="PASS",O584="FAIL"),R584&lt;&gt;"",S584&lt;&gt;"",T584&lt;&gt;""),O584,G584)</x:f>
        <x:v>FAIL</x:v>
      </x:c>
      <x:c r="V584" s="9" t="str">
        <x:f>IF(Q584&lt;&gt;"AGREED","",IF(P584="LABEL_ONLY",IF(AND(Q584="AGREED",P584="LABEL_ONLY",OR(O584="PASS",O584="FAIL"),R584&lt;&gt;"",S584&lt;&gt;"",T584&lt;&gt;""),"LABEL_APPLIED","INCOMPLETE_DECISION"),"RERUN_REQUIRED"))</x:f>
      </x:c>
    </x:row>
    <x:row r="585" ht="30" customHeight="1">
      <x:c r="A585" s="9" t="str">
        <x:v>IMO-013-P01</x:v>
      </x:c>
      <x:c r="B585" s="9" t="str">
        <x:v>IMO-013</x:v>
      </x:c>
      <x:c r="C585" s="9" t="str">
        <x:v>BATCH_12</x:v>
      </x:c>
      <x:c r="D585" s="9" t="str">
        <x:v>IMO</x:v>
      </x:c>
      <x:c r="E585" s="9" t="n">
        <x:v>1</x:v>
      </x:c>
      <x:c r="F585" s="9" t="str">
        <x:v>Part I-A 1.2.12</x:v>
      </x:c>
      <x:c r="G585" s="9" t="str">
        <x:v>PASS</x:v>
      </x:c>
      <x:c r="H585" s="11" t="str">
        <x:v>Low-air-temperature classification around -10 C boundary.</x:v>
      </x:c>
      <x:c r="I585" s="10" t="str">
        <x:v>rdf/IMO/IMO-013/IMO-013-P01.ttl</x:v>
      </x:c>
      <x:c r="J585" s="10" t="str">
        <x:v>b543ff33deab6bf965e2932f46e1ddf29618c431c51fbf8887f9b860a27f236d</x:v>
      </x:c>
      <x:c r="K585" s="13" t="str">
        <x:v>NOT_REVIEWED</x:v>
      </x:c>
      <x:c r="L585" s="13" t="str"/>
      <x:c r="M585" s="13" t="str"/>
      <x:c r="N585" s="13" t="str"/>
      <x:c r="O585" s="13" t="str"/>
      <x:c r="P585" s="13" t="str"/>
      <x:c r="Q585" s="13" t="str"/>
      <x:c r="R585" s="13" t="str"/>
      <x:c r="S585" s="13" t="str"/>
      <x:c r="T585" s="14" t="str"/>
      <x:c r="U585" s="9" t="str">
        <x:f>IF(AND(Q585="AGREED",P585="LABEL_ONLY",OR(O585="PASS",O585="FAIL"),R585&lt;&gt;"",S585&lt;&gt;"",T585&lt;&gt;""),O585,G585)</x:f>
        <x:v>PASS</x:v>
      </x:c>
      <x:c r="V585" s="9" t="str">
        <x:f>IF(Q585&lt;&gt;"AGREED","",IF(P585="LABEL_ONLY",IF(AND(Q585="AGREED",P585="LABEL_ONLY",OR(O585="PASS",O585="FAIL"),R585&lt;&gt;"",S585&lt;&gt;"",T585&lt;&gt;""),"LABEL_APPLIED","INCOMPLETE_DECISION"),"RERUN_REQUIRED"))</x:f>
      </x:c>
    </x:row>
    <x:row r="586" ht="30" customHeight="1">
      <x:c r="A586" s="9" t="str">
        <x:v>IMO-013-P02</x:v>
      </x:c>
      <x:c r="B586" s="9" t="str">
        <x:v>IMO-013</x:v>
      </x:c>
      <x:c r="C586" s="9" t="str">
        <x:v>BATCH_12</x:v>
      </x:c>
      <x:c r="D586" s="9" t="str">
        <x:v>IMO</x:v>
      </x:c>
      <x:c r="E586" s="9" t="n">
        <x:v>0</x:v>
      </x:c>
      <x:c r="F586" s="9" t="str">
        <x:v>Part I-A 1.2.12</x:v>
      </x:c>
      <x:c r="G586" s="9" t="str">
        <x:v>PASS</x:v>
      </x:c>
      <x:c r="H586" s="11" t="str">
        <x:v>Low-air-temperature classification around -10 C boundary.</x:v>
      </x:c>
      <x:c r="I586" s="10" t="str">
        <x:v>rdf/IMO/IMO-013/IMO-013-P02.ttl</x:v>
      </x:c>
      <x:c r="J586" s="10" t="str">
        <x:v>adbff35c55026a46c17ef87822352fb0fc085329f6be3a4b968f4889a803a0b5</x:v>
      </x:c>
      <x:c r="K586" s="13" t="str">
        <x:v>NOT_REVIEWED</x:v>
      </x:c>
      <x:c r="L586" s="13" t="str"/>
      <x:c r="M586" s="13" t="str"/>
      <x:c r="N586" s="13" t="str"/>
      <x:c r="O586" s="13" t="str"/>
      <x:c r="P586" s="13" t="str"/>
      <x:c r="Q586" s="13" t="str"/>
      <x:c r="R586" s="13" t="str"/>
      <x:c r="S586" s="13" t="str"/>
      <x:c r="T586" s="14" t="str"/>
      <x:c r="U586" s="9" t="str">
        <x:f>IF(AND(Q586="AGREED",P586="LABEL_ONLY",OR(O586="PASS",O586="FAIL"),R586&lt;&gt;"",S586&lt;&gt;"",T586&lt;&gt;""),O586,G586)</x:f>
        <x:v>PASS</x:v>
      </x:c>
      <x:c r="V586" s="9" t="str">
        <x:f>IF(Q586&lt;&gt;"AGREED","",IF(P586="LABEL_ONLY",IF(AND(Q586="AGREED",P586="LABEL_ONLY",OR(O586="PASS",O586="FAIL"),R586&lt;&gt;"",S586&lt;&gt;"",T586&lt;&gt;""),"LABEL_APPLIED","INCOMPLETE_DECISION"),"RERUN_REQUIRED"))</x:f>
      </x:c>
    </x:row>
    <x:row r="587" ht="30" customHeight="1">
      <x:c r="A587" s="9" t="str">
        <x:v>IMO-013-P03</x:v>
      </x:c>
      <x:c r="B587" s="9" t="str">
        <x:v>IMO-013</x:v>
      </x:c>
      <x:c r="C587" s="9" t="str">
        <x:v>BATCH_12</x:v>
      </x:c>
      <x:c r="D587" s="9" t="str">
        <x:v>IMO</x:v>
      </x:c>
      <x:c r="E587" s="9" t="n">
        <x:v>0</x:v>
      </x:c>
      <x:c r="F587" s="9" t="str">
        <x:v>Part I-A 1.2.12</x:v>
      </x:c>
      <x:c r="G587" s="9" t="str">
        <x:v>PASS</x:v>
      </x:c>
      <x:c r="H587" s="11" t="str">
        <x:v>Low-air-temperature classification around -10 C boundary.</x:v>
      </x:c>
      <x:c r="I587" s="10" t="str">
        <x:v>rdf/IMO/IMO-013/IMO-013-P03.ttl</x:v>
      </x:c>
      <x:c r="J587" s="10" t="str">
        <x:v>26a47bed6f50514cce854e71affccf9f56a09958bac551327e960069fa93c4fa</x:v>
      </x:c>
      <x:c r="K587" s="13" t="str">
        <x:v>NOT_REVIEWED</x:v>
      </x:c>
      <x:c r="L587" s="13" t="str"/>
      <x:c r="M587" s="13" t="str"/>
      <x:c r="N587" s="13" t="str"/>
      <x:c r="O587" s="13" t="str"/>
      <x:c r="P587" s="13" t="str"/>
      <x:c r="Q587" s="13" t="str"/>
      <x:c r="R587" s="13" t="str"/>
      <x:c r="S587" s="13" t="str"/>
      <x:c r="T587" s="14" t="str"/>
      <x:c r="U587" s="9" t="str">
        <x:f>IF(AND(Q587="AGREED",P587="LABEL_ONLY",OR(O587="PASS",O587="FAIL"),R587&lt;&gt;"",S587&lt;&gt;"",T587&lt;&gt;""),O587,G587)</x:f>
        <x:v>PASS</x:v>
      </x:c>
      <x:c r="V587" s="9" t="str">
        <x:f>IF(Q587&lt;&gt;"AGREED","",IF(P587="LABEL_ONLY",IF(AND(Q587="AGREED",P587="LABEL_ONLY",OR(O587="PASS",O587="FAIL"),R587&lt;&gt;"",S587&lt;&gt;"",T587&lt;&gt;""),"LABEL_APPLIED","INCOMPLETE_DECISION"),"RERUN_REQUIRED"))</x:f>
      </x:c>
    </x:row>
    <x:row r="588" ht="30" customHeight="1">
      <x:c r="A588" s="9" t="str">
        <x:v>IMO-013-P04</x:v>
      </x:c>
      <x:c r="B588" s="9" t="str">
        <x:v>IMO-013</x:v>
      </x:c>
      <x:c r="C588" s="9" t="str">
        <x:v>BATCH_12</x:v>
      </x:c>
      <x:c r="D588" s="9" t="str">
        <x:v>IMO</x:v>
      </x:c>
      <x:c r="E588" s="9" t="n">
        <x:v>0</x:v>
      </x:c>
      <x:c r="F588" s="9" t="str">
        <x:v>Part I-A 1.2.12</x:v>
      </x:c>
      <x:c r="G588" s="9" t="str">
        <x:v>PASS</x:v>
      </x:c>
      <x:c r="H588" s="11" t="str">
        <x:v>Low-air-temperature classification around -10 C boundary.</x:v>
      </x:c>
      <x:c r="I588" s="10" t="str">
        <x:v>rdf/IMO/IMO-013/IMO-013-P04.ttl</x:v>
      </x:c>
      <x:c r="J588" s="10" t="str">
        <x:v>0d4820e9209c927b9d8ac8fd9c6d890fb743aa2c2c365f7e30d7dd3770d19d5f</x:v>
      </x:c>
      <x:c r="K588" s="13" t="str">
        <x:v>NOT_REVIEWED</x:v>
      </x:c>
      <x:c r="L588" s="13" t="str"/>
      <x:c r="M588" s="13" t="str"/>
      <x:c r="N588" s="13" t="str"/>
      <x:c r="O588" s="13" t="str"/>
      <x:c r="P588" s="13" t="str"/>
      <x:c r="Q588" s="13" t="str"/>
      <x:c r="R588" s="13" t="str"/>
      <x:c r="S588" s="13" t="str"/>
      <x:c r="T588" s="14" t="str"/>
      <x:c r="U588" s="9" t="str">
        <x:f>IF(AND(Q588="AGREED",P588="LABEL_ONLY",OR(O588="PASS",O588="FAIL"),R588&lt;&gt;"",S588&lt;&gt;"",T588&lt;&gt;""),O588,G588)</x:f>
        <x:v>PASS</x:v>
      </x:c>
      <x:c r="V588" s="9" t="str">
        <x:f>IF(Q588&lt;&gt;"AGREED","",IF(P588="LABEL_ONLY",IF(AND(Q588="AGREED",P588="LABEL_ONLY",OR(O588="PASS",O588="FAIL"),R588&lt;&gt;"",S588&lt;&gt;"",T588&lt;&gt;""),"LABEL_APPLIED","INCOMPLETE_DECISION"),"RERUN_REQUIRED"))</x:f>
      </x:c>
    </x:row>
    <x:row r="589" ht="30" customHeight="1">
      <x:c r="A589" s="9" t="str">
        <x:v>IMO-014-F01</x:v>
      </x:c>
      <x:c r="B589" s="9" t="str">
        <x:v>IMO-014</x:v>
      </x:c>
      <x:c r="C589" s="9" t="str">
        <x:v>BATCH_06</x:v>
      </x:c>
      <x:c r="D589" s="9" t="str">
        <x:v>IMO</x:v>
      </x:c>
      <x:c r="E589" s="9" t="n">
        <x:v>0</x:v>
      </x:c>
      <x:c r="F589" s="9" t="str">
        <x:v>Part I-A 1.3.1</x:v>
      </x:c>
      <x:c r="G589" s="9" t="str">
        <x:v>FAIL</x:v>
      </x:c>
      <x:c r="H589" s="11" t="str">
        <x:v>Applicable ship lacks certificate.</x:v>
      </x:c>
      <x:c r="I589" s="10" t="str">
        <x:v>rdf/IMO/IMO-014/IMO-014-F01.ttl</x:v>
      </x:c>
      <x:c r="J589" s="10" t="str">
        <x:v>ddc2f9120ad6c98fa4fd7501732664449c3227b521ec9ee143faf3728739121b</x:v>
      </x:c>
      <x:c r="K589" s="13" t="str">
        <x:v>NOT_REVIEWED</x:v>
      </x:c>
      <x:c r="L589" s="13" t="str"/>
      <x:c r="M589" s="13" t="str"/>
      <x:c r="N589" s="13" t="str"/>
      <x:c r="O589" s="13" t="str"/>
      <x:c r="P589" s="13" t="str"/>
      <x:c r="Q589" s="13" t="str"/>
      <x:c r="R589" s="13" t="str"/>
      <x:c r="S589" s="13" t="str"/>
      <x:c r="T589" s="14" t="str"/>
      <x:c r="U589" s="9" t="str">
        <x:f>IF(AND(Q589="AGREED",P589="LABEL_ONLY",OR(O589="PASS",O589="FAIL"),R589&lt;&gt;"",S589&lt;&gt;"",T589&lt;&gt;""),O589,G589)</x:f>
        <x:v>FAIL</x:v>
      </x:c>
      <x:c r="V589" s="9" t="str">
        <x:f>IF(Q589&lt;&gt;"AGREED","",IF(P589="LABEL_ONLY",IF(AND(Q589="AGREED",P589="LABEL_ONLY",OR(O589="PASS",O589="FAIL"),R589&lt;&gt;"",S589&lt;&gt;"",T589&lt;&gt;""),"LABEL_APPLIED","INCOMPLETE_DECISION"),"RERUN_REQUIRED"))</x:f>
      </x:c>
    </x:row>
    <x:row r="590" ht="30" customHeight="1">
      <x:c r="A590" s="9" t="str">
        <x:v>IMO-014-F02</x:v>
      </x:c>
      <x:c r="B590" s="9" t="str">
        <x:v>IMO-014</x:v>
      </x:c>
      <x:c r="C590" s="9" t="str">
        <x:v>BATCH_06</x:v>
      </x:c>
      <x:c r="D590" s="9" t="str">
        <x:v>IMO</x:v>
      </x:c>
      <x:c r="E590" s="9" t="n">
        <x:v>1</x:v>
      </x:c>
      <x:c r="F590" s="9" t="str">
        <x:v>Part I-A 1.3.1</x:v>
      </x:c>
      <x:c r="G590" s="9" t="str">
        <x:v>FAIL</x:v>
      </x:c>
      <x:c r="H590" s="11" t="str">
        <x:v>Applicable ship certificate is not valid.</x:v>
      </x:c>
      <x:c r="I590" s="10" t="str">
        <x:v>rdf/IMO/IMO-014/IMO-014-F02.ttl</x:v>
      </x:c>
      <x:c r="J590" s="10" t="str">
        <x:v>89eacf97c5b33528ee72f22cc7634e225c49ef5a9010b6f7f53ff5a9a77cb841</x:v>
      </x:c>
      <x:c r="K590" s="13" t="str">
        <x:v>NOT_REVIEWED</x:v>
      </x:c>
      <x:c r="L590" s="13" t="str"/>
      <x:c r="M590" s="13" t="str"/>
      <x:c r="N590" s="13" t="str"/>
      <x:c r="O590" s="13" t="str"/>
      <x:c r="P590" s="13" t="str"/>
      <x:c r="Q590" s="13" t="str"/>
      <x:c r="R590" s="13" t="str"/>
      <x:c r="S590" s="13" t="str"/>
      <x:c r="T590" s="14" t="str"/>
      <x:c r="U590" s="9" t="str">
        <x:f>IF(AND(Q590="AGREED",P590="LABEL_ONLY",OR(O590="PASS",O590="FAIL"),R590&lt;&gt;"",S590&lt;&gt;"",T590&lt;&gt;""),O590,G590)</x:f>
        <x:v>FAIL</x:v>
      </x:c>
      <x:c r="V590" s="9" t="str">
        <x:f>IF(Q590&lt;&gt;"AGREED","",IF(P590="LABEL_ONLY",IF(AND(Q590="AGREED",P590="LABEL_ONLY",OR(O590="PASS",O590="FAIL"),R590&lt;&gt;"",S590&lt;&gt;"",T590&lt;&gt;""),"LABEL_APPLIED","INCOMPLETE_DECISION"),"RERUN_REQUIRED"))</x:f>
      </x:c>
    </x:row>
    <x:row r="591" ht="30" customHeight="1">
      <x:c r="A591" s="9" t="str">
        <x:v>IMO-014-F03</x:v>
      </x:c>
      <x:c r="B591" s="9" t="str">
        <x:v>IMO-014</x:v>
      </x:c>
      <x:c r="C591" s="9" t="str">
        <x:v>BATCH_06</x:v>
      </x:c>
      <x:c r="D591" s="9" t="str">
        <x:v>IMO</x:v>
      </x:c>
      <x:c r="E591" s="9" t="n">
        <x:v>0</x:v>
      </x:c>
      <x:c r="F591" s="9" t="str">
        <x:v>Part I-A 1.3.1</x:v>
      </x:c>
      <x:c r="G591" s="9" t="str">
        <x:v>FAIL</x:v>
      </x:c>
      <x:c r="H591" s="11" t="str">
        <x:v>Polar-Code applicability evidence missing.</x:v>
      </x:c>
      <x:c r="I591" s="10" t="str">
        <x:v>rdf/IMO/IMO-014/IMO-014-F03.ttl</x:v>
      </x:c>
      <x:c r="J591" s="10" t="str">
        <x:v>9ed1fdf163f2a60251973fb5ac968e27457c75eb45fcf9fe41c565a1443c3198</x:v>
      </x:c>
      <x:c r="K591" s="13" t="str">
        <x:v>NOT_REVIEWED</x:v>
      </x:c>
      <x:c r="L591" s="13" t="str"/>
      <x:c r="M591" s="13" t="str"/>
      <x:c r="N591" s="13" t="str"/>
      <x:c r="O591" s="13" t="str"/>
      <x:c r="P591" s="13" t="str"/>
      <x:c r="Q591" s="13" t="str"/>
      <x:c r="R591" s="13" t="str"/>
      <x:c r="S591" s="13" t="str"/>
      <x:c r="T591" s="14" t="str"/>
      <x:c r="U591" s="9" t="str">
        <x:f>IF(AND(Q591="AGREED",P591="LABEL_ONLY",OR(O591="PASS",O591="FAIL"),R591&lt;&gt;"",S591&lt;&gt;"",T591&lt;&gt;""),O591,G591)</x:f>
        <x:v>FAIL</x:v>
      </x:c>
      <x:c r="V591" s="9" t="str">
        <x:f>IF(Q591&lt;&gt;"AGREED","",IF(P591="LABEL_ONLY",IF(AND(Q591="AGREED",P591="LABEL_ONLY",OR(O591="PASS",O591="FAIL"),R591&lt;&gt;"",S591&lt;&gt;"",T591&lt;&gt;""),"LABEL_APPLIED","INCOMPLETE_DECISION"),"RERUN_REQUIRED"))</x:f>
      </x:c>
    </x:row>
    <x:row r="592" ht="30" customHeight="1">
      <x:c r="A592" s="9" t="str">
        <x:v>IMO-014-P01</x:v>
      </x:c>
      <x:c r="B592" s="9" t="str">
        <x:v>IMO-014</x:v>
      </x:c>
      <x:c r="C592" s="9" t="str">
        <x:v>BATCH_06</x:v>
      </x:c>
      <x:c r="D592" s="9" t="str">
        <x:v>IMO</x:v>
      </x:c>
      <x:c r="E592" s="9" t="n">
        <x:v>0</x:v>
      </x:c>
      <x:c r="F592" s="9" t="str">
        <x:v>Part I-A 1.3.1</x:v>
      </x:c>
      <x:c r="G592" s="9" t="str">
        <x:v>PASS</x:v>
      </x:c>
      <x:c r="H592" s="11" t="str">
        <x:v>Applicable ship carries valid Polar Ship Certificate.</x:v>
      </x:c>
      <x:c r="I592" s="10" t="str">
        <x:v>rdf/IMO/IMO-014/IMO-014-P01.ttl</x:v>
      </x:c>
      <x:c r="J592" s="10" t="str">
        <x:v>d292c32c84b29d2094e7da74cad65b60fc290dd840671349a8d8a68bbbf2988c</x:v>
      </x:c>
      <x:c r="K592" s="13" t="str">
        <x:v>NOT_REVIEWED</x:v>
      </x:c>
      <x:c r="L592" s="13" t="str"/>
      <x:c r="M592" s="13" t="str"/>
      <x:c r="N592" s="13" t="str"/>
      <x:c r="O592" s="13" t="str"/>
      <x:c r="P592" s="13" t="str"/>
      <x:c r="Q592" s="13" t="str"/>
      <x:c r="R592" s="13" t="str"/>
      <x:c r="S592" s="13" t="str"/>
      <x:c r="T592" s="14" t="str"/>
      <x:c r="U592" s="9" t="str">
        <x:f>IF(AND(Q592="AGREED",P592="LABEL_ONLY",OR(O592="PASS",O592="FAIL"),R592&lt;&gt;"",S592&lt;&gt;"",T592&lt;&gt;""),O592,G592)</x:f>
        <x:v>PASS</x:v>
      </x:c>
      <x:c r="V592" s="9" t="str">
        <x:f>IF(Q592&lt;&gt;"AGREED","",IF(P592="LABEL_ONLY",IF(AND(Q592="AGREED",P592="LABEL_ONLY",OR(O592="PASS",O592="FAIL"),R592&lt;&gt;"",S592&lt;&gt;"",T592&lt;&gt;""),"LABEL_APPLIED","INCOMPLETE_DECISION"),"RERUN_REQUIRED"))</x:f>
      </x:c>
    </x:row>
    <x:row r="593" ht="30" customHeight="1">
      <x:c r="A593" s="9" t="str">
        <x:v>IMO-014-P02</x:v>
      </x:c>
      <x:c r="B593" s="9" t="str">
        <x:v>IMO-014</x:v>
      </x:c>
      <x:c r="C593" s="9" t="str">
        <x:v>BATCH_06</x:v>
      </x:c>
      <x:c r="D593" s="9" t="str">
        <x:v>IMO</x:v>
      </x:c>
      <x:c r="E593" s="9" t="n">
        <x:v>1</x:v>
      </x:c>
      <x:c r="F593" s="9" t="str">
        <x:v>Part I-A 1.3.1</x:v>
      </x:c>
      <x:c r="G593" s="9" t="str">
        <x:v>PASS</x:v>
      </x:c>
      <x:c r="H593" s="11" t="str">
        <x:v>Polar Code not applicable; certificate obligation inactive.</x:v>
      </x:c>
      <x:c r="I593" s="10" t="str">
        <x:v>rdf/IMO/IMO-014/IMO-014-P02.ttl</x:v>
      </x:c>
      <x:c r="J593" s="10" t="str">
        <x:v>841af9e7938700b3536b9b34095da2b8a33ab3ae728cd55dad1b3ca62d676b8d</x:v>
      </x:c>
      <x:c r="K593" s="13" t="str">
        <x:v>NOT_REVIEWED</x:v>
      </x:c>
      <x:c r="L593" s="13" t="str"/>
      <x:c r="M593" s="13" t="str"/>
      <x:c r="N593" s="13" t="str"/>
      <x:c r="O593" s="13" t="str"/>
      <x:c r="P593" s="13" t="str"/>
      <x:c r="Q593" s="13" t="str"/>
      <x:c r="R593" s="13" t="str"/>
      <x:c r="S593" s="13" t="str"/>
      <x:c r="T593" s="14" t="str"/>
      <x:c r="U593" s="9" t="str">
        <x:f>IF(AND(Q593="AGREED",P593="LABEL_ONLY",OR(O593="PASS",O593="FAIL"),R593&lt;&gt;"",S593&lt;&gt;"",T593&lt;&gt;""),O593,G593)</x:f>
        <x:v>PASS</x:v>
      </x:c>
      <x:c r="V593" s="9" t="str">
        <x:f>IF(Q593&lt;&gt;"AGREED","",IF(P593="LABEL_ONLY",IF(AND(Q593="AGREED",P593="LABEL_ONLY",OR(O593="PASS",O593="FAIL"),R593&lt;&gt;"",S593&lt;&gt;"",T593&lt;&gt;""),"LABEL_APPLIED","INCOMPLETE_DECISION"),"RERUN_REQUIRED"))</x:f>
      </x:c>
    </x:row>
    <x:row r="594" ht="30" customHeight="1">
      <x:c r="A594" s="9" t="str">
        <x:v>IMO-016-F01</x:v>
      </x:c>
      <x:c r="B594" s="9" t="str">
        <x:v>IMO-016</x:v>
      </x:c>
      <x:c r="C594" s="9" t="str">
        <x:v>BATCH_17</x:v>
      </x:c>
      <x:c r="D594" s="9" t="str">
        <x:v>IMO</x:v>
      </x:c>
      <x:c r="E594" s="9" t="n">
        <x:v>0</x:v>
      </x:c>
      <x:c r="F594" s="9" t="str">
        <x:v>Part I-A 1.3.5</x:v>
      </x:c>
      <x:c r="G594" s="9" t="str">
        <x:v>FAIL</x:v>
      </x:c>
      <x:c r="H594" s="11" t="str">
        <x:v>Non-approved-language original lacks required translation.</x:v>
      </x:c>
      <x:c r="I594" s="10" t="str">
        <x:v>rdf/IMO/IMO-016/IMO-016-F01.ttl</x:v>
      </x:c>
      <x:c r="J594" s="10" t="str">
        <x:v>0aa1683ff59d0a26e1b54683621c8bbc49f25c0c2c09ae294328eab3d533c3a4</x:v>
      </x:c>
      <x:c r="K594" s="13" t="str">
        <x:v>NOT_REVIEWED</x:v>
      </x:c>
      <x:c r="L594" s="13" t="str"/>
      <x:c r="M594" s="13" t="str"/>
      <x:c r="N594" s="13" t="str"/>
      <x:c r="O594" s="13" t="str"/>
      <x:c r="P594" s="13" t="str"/>
      <x:c r="Q594" s="13" t="str"/>
      <x:c r="R594" s="13" t="str"/>
      <x:c r="S594" s="13" t="str"/>
      <x:c r="T594" s="14" t="str"/>
      <x:c r="U594" s="9" t="str">
        <x:f>IF(AND(Q594="AGREED",P594="LABEL_ONLY",OR(O594="PASS",O594="FAIL"),R594&lt;&gt;"",S594&lt;&gt;"",T594&lt;&gt;""),O594,G594)</x:f>
        <x:v>FAIL</x:v>
      </x:c>
      <x:c r="V594" s="9" t="str">
        <x:f>IF(Q594&lt;&gt;"AGREED","",IF(P594="LABEL_ONLY",IF(AND(Q594="AGREED",P594="LABEL_ONLY",OR(O594="PASS",O594="FAIL"),R594&lt;&gt;"",S594&lt;&gt;"",T594&lt;&gt;""),"LABEL_APPLIED","INCOMPLETE_DECISION"),"RERUN_REQUIRED"))</x:f>
      </x:c>
    </x:row>
    <x:row r="595" ht="30" customHeight="1">
      <x:c r="A595" s="9" t="str">
        <x:v>IMO-016-F02</x:v>
      </x:c>
      <x:c r="B595" s="9" t="str">
        <x:v>IMO-016</x:v>
      </x:c>
      <x:c r="C595" s="9" t="str">
        <x:v>BATCH_17</x:v>
      </x:c>
      <x:c r="D595" s="9" t="str">
        <x:v>IMO</x:v>
      </x:c>
      <x:c r="E595" s="9" t="n">
        <x:v>0</x:v>
      </x:c>
      <x:c r="F595" s="9" t="str">
        <x:v>Part I-A 1.3.5</x:v>
      </x:c>
      <x:c r="G595" s="9" t="str">
        <x:v>FAIL</x:v>
      </x:c>
      <x:c r="H595" s="11" t="str">
        <x:v>Certificate does not use Appendix I model.</x:v>
      </x:c>
      <x:c r="I595" s="10" t="str">
        <x:v>rdf/IMO/IMO-016/IMO-016-F02.ttl</x:v>
      </x:c>
      <x:c r="J595" s="10" t="str">
        <x:v>8e80cf336044f05e0e8115c56a5066e77ea3b0f73d19f51bb853867a8f49bfb3</x:v>
      </x:c>
      <x:c r="K595" s="13" t="str">
        <x:v>NOT_REVIEWED</x:v>
      </x:c>
      <x:c r="L595" s="13" t="str"/>
      <x:c r="M595" s="13" t="str"/>
      <x:c r="N595" s="13" t="str"/>
      <x:c r="O595" s="13" t="str"/>
      <x:c r="P595" s="13" t="str"/>
      <x:c r="Q595" s="13" t="str"/>
      <x:c r="R595" s="13" t="str"/>
      <x:c r="S595" s="13" t="str"/>
      <x:c r="T595" s="14" t="str"/>
      <x:c r="U595" s="9" t="str">
        <x:f>IF(AND(Q595="AGREED",P595="LABEL_ONLY",OR(O595="PASS",O595="FAIL"),R595&lt;&gt;"",S595&lt;&gt;"",T595&lt;&gt;""),O595,G595)</x:f>
        <x:v>FAIL</x:v>
      </x:c>
      <x:c r="V595" s="9" t="str">
        <x:f>IF(Q595&lt;&gt;"AGREED","",IF(P595="LABEL_ONLY",IF(AND(Q595="AGREED",P595="LABEL_ONLY",OR(O595="PASS",O595="FAIL"),R595&lt;&gt;"",S595&lt;&gt;"",T595&lt;&gt;""),"LABEL_APPLIED","INCOMPLETE_DECISION"),"RERUN_REQUIRED"))</x:f>
      </x:c>
    </x:row>
    <x:row r="596" ht="30" customHeight="1">
      <x:c r="A596" s="9" t="str">
        <x:v>IMO-016-F03</x:v>
      </x:c>
      <x:c r="B596" s="9" t="str">
        <x:v>IMO-016</x:v>
      </x:c>
      <x:c r="C596" s="9" t="str">
        <x:v>BATCH_17</x:v>
      </x:c>
      <x:c r="D596" s="9" t="str">
        <x:v>IMO</x:v>
      </x:c>
      <x:c r="E596" s="9" t="n">
        <x:v>0</x:v>
      </x:c>
      <x:c r="F596" s="9" t="str">
        <x:v>Part I-A 1.3.5</x:v>
      </x:c>
      <x:c r="G596" s="9" t="str">
        <x:v>FAIL</x:v>
      </x:c>
      <x:c r="H596" s="11" t="str">
        <x:v>Certificate language missing.</x:v>
      </x:c>
      <x:c r="I596" s="10" t="str">
        <x:v>rdf/IMO/IMO-016/IMO-016-F03.ttl</x:v>
      </x:c>
      <x:c r="J596" s="10" t="str">
        <x:v>1a19fd56ec546f2e83f931982b85ae593968c86cb642d85169b6ca65fd02e2f0</x:v>
      </x:c>
      <x:c r="K596" s="13" t="str">
        <x:v>NOT_REVIEWED</x:v>
      </x:c>
      <x:c r="L596" s="13" t="str"/>
      <x:c r="M596" s="13" t="str"/>
      <x:c r="N596" s="13" t="str"/>
      <x:c r="O596" s="13" t="str"/>
      <x:c r="P596" s="13" t="str"/>
      <x:c r="Q596" s="13" t="str"/>
      <x:c r="R596" s="13" t="str"/>
      <x:c r="S596" s="13" t="str"/>
      <x:c r="T596" s="14" t="str"/>
      <x:c r="U596" s="9" t="str">
        <x:f>IF(AND(Q596="AGREED",P596="LABEL_ONLY",OR(O596="PASS",O596="FAIL"),R596&lt;&gt;"",S596&lt;&gt;"",T596&lt;&gt;""),O596,G596)</x:f>
        <x:v>FAIL</x:v>
      </x:c>
      <x:c r="V596" s="9" t="str">
        <x:f>IF(Q596&lt;&gt;"AGREED","",IF(P596="LABEL_ONLY",IF(AND(Q596="AGREED",P596="LABEL_ONLY",OR(O596="PASS",O596="FAIL"),R596&lt;&gt;"",S596&lt;&gt;"",T596&lt;&gt;""),"LABEL_APPLIED","INCOMPLETE_DECISION"),"RERUN_REQUIRED"))</x:f>
      </x:c>
    </x:row>
    <x:row r="597" ht="30" customHeight="1">
      <x:c r="A597" s="9" t="str">
        <x:v>IMO-016-F04</x:v>
      </x:c>
      <x:c r="B597" s="9" t="str">
        <x:v>IMO-016</x:v>
      </x:c>
      <x:c r="C597" s="9" t="str">
        <x:v>BATCH_17</x:v>
      </x:c>
      <x:c r="D597" s="9" t="str">
        <x:v>IMO</x:v>
      </x:c>
      <x:c r="E597" s="9" t="n">
        <x:v>1</x:v>
      </x:c>
      <x:c r="F597" s="9" t="str">
        <x:v>Part I-A 1.3.5</x:v>
      </x:c>
      <x:c r="G597" s="9" t="str">
        <x:v>FAIL</x:v>
      </x:c>
      <x:c r="H597" s="11" t="str">
        <x:v>Ship-to-certificate path missing.</x:v>
      </x:c>
      <x:c r="I597" s="10" t="str">
        <x:v>rdf/IMO/IMO-016/IMO-016-F04.ttl</x:v>
      </x:c>
      <x:c r="J597" s="10" t="str">
        <x:v>a52d89be5bb9743d565b92b21cce5e5844add78ab4d47ecf39593f80e667fbd4</x:v>
      </x:c>
      <x:c r="K597" s="13" t="str">
        <x:v>NOT_REVIEWED</x:v>
      </x:c>
      <x:c r="L597" s="13" t="str"/>
      <x:c r="M597" s="13" t="str"/>
      <x:c r="N597" s="13" t="str"/>
      <x:c r="O597" s="13" t="str"/>
      <x:c r="P597" s="13" t="str"/>
      <x:c r="Q597" s="13" t="str"/>
      <x:c r="R597" s="13" t="str"/>
      <x:c r="S597" s="13" t="str"/>
      <x:c r="T597" s="14" t="str"/>
      <x:c r="U597" s="9" t="str">
        <x:f>IF(AND(Q597="AGREED",P597="LABEL_ONLY",OR(O597="PASS",O597="FAIL"),R597&lt;&gt;"",S597&lt;&gt;"",T597&lt;&gt;""),O597,G597)</x:f>
        <x:v>FAIL</x:v>
      </x:c>
      <x:c r="V597" s="9" t="str">
        <x:f>IF(Q597&lt;&gt;"AGREED","",IF(P597="LABEL_ONLY",IF(AND(Q597="AGREED",P597="LABEL_ONLY",OR(O597="PASS",O597="FAIL"),R597&lt;&gt;"",S597&lt;&gt;"",T597&lt;&gt;""),"LABEL_APPLIED","INCOMPLETE_DECISION"),"RERUN_REQUIRED"))</x:f>
      </x:c>
    </x:row>
    <x:row r="598" ht="30" customHeight="1">
      <x:c r="A598" s="9" t="str">
        <x:v>IMO-016-P01</x:v>
      </x:c>
      <x:c r="B598" s="9" t="str">
        <x:v>IMO-016</x:v>
      </x:c>
      <x:c r="C598" s="9" t="str">
        <x:v>BATCH_17</x:v>
      </x:c>
      <x:c r="D598" s="9" t="str">
        <x:v>IMO</x:v>
      </x:c>
      <x:c r="E598" s="9" t="n">
        <x:v>1</x:v>
      </x:c>
      <x:c r="F598" s="9" t="str">
        <x:v>Part I-A 1.3.5</x:v>
      </x:c>
      <x:c r="G598" s="9" t="str">
        <x:v>PASS</x:v>
      </x:c>
      <x:c r="H598" s="11" t="str">
        <x:v>Appendix I model certificate in English.</x:v>
      </x:c>
      <x:c r="I598" s="10" t="str">
        <x:v>rdf/IMO/IMO-016/IMO-016-P01.ttl</x:v>
      </x:c>
      <x:c r="J598" s="10" t="str">
        <x:v>7ab956b83d216e6bcdd643dbc09dee12ca266d0c682c9b5dafa32e22d0a78ce2</x:v>
      </x:c>
      <x:c r="K598" s="13" t="str">
        <x:v>NOT_REVIEWED</x:v>
      </x:c>
      <x:c r="L598" s="13" t="str"/>
      <x:c r="M598" s="13" t="str"/>
      <x:c r="N598" s="13" t="str"/>
      <x:c r="O598" s="13" t="str"/>
      <x:c r="P598" s="13" t="str"/>
      <x:c r="Q598" s="13" t="str"/>
      <x:c r="R598" s="13" t="str"/>
      <x:c r="S598" s="13" t="str"/>
      <x:c r="T598" s="14" t="str"/>
      <x:c r="U598" s="9" t="str">
        <x:f>IF(AND(Q598="AGREED",P598="LABEL_ONLY",OR(O598="PASS",O598="FAIL"),R598&lt;&gt;"",S598&lt;&gt;"",T598&lt;&gt;""),O598,G598)</x:f>
        <x:v>PASS</x:v>
      </x:c>
      <x:c r="V598" s="9" t="str">
        <x:f>IF(Q598&lt;&gt;"AGREED","",IF(P598="LABEL_ONLY",IF(AND(Q598="AGREED",P598="LABEL_ONLY",OR(O598="PASS",O598="FAIL"),R598&lt;&gt;"",S598&lt;&gt;"",T598&lt;&gt;""),"LABEL_APPLIED","INCOMPLETE_DECISION"),"RERUN_REQUIRED"))</x:f>
      </x:c>
    </x:row>
    <x:row r="599" ht="30" customHeight="1">
      <x:c r="A599" s="9" t="str">
        <x:v>IMO-016-P02</x:v>
      </x:c>
      <x:c r="B599" s="9" t="str">
        <x:v>IMO-016</x:v>
      </x:c>
      <x:c r="C599" s="9" t="str">
        <x:v>BATCH_17</x:v>
      </x:c>
      <x:c r="D599" s="9" t="str">
        <x:v>IMO</x:v>
      </x:c>
      <x:c r="E599" s="9" t="n">
        <x:v>0</x:v>
      </x:c>
      <x:c r="F599" s="9" t="str">
        <x:v>Part I-A 1.3.5</x:v>
      </x:c>
      <x:c r="G599" s="9" t="str">
        <x:v>PASS</x:v>
      </x:c>
      <x:c r="H599" s="11" t="str">
        <x:v>Appendix I model certificate in French.</x:v>
      </x:c>
      <x:c r="I599" s="10" t="str">
        <x:v>rdf/IMO/IMO-016/IMO-016-P02.ttl</x:v>
      </x:c>
      <x:c r="J599" s="10" t="str">
        <x:v>58297562e90dec587a7988a61e00d75687b84eb892d9e6515ea07f70e24f6261</x:v>
      </x:c>
      <x:c r="K599" s="13" t="str">
        <x:v>NOT_REVIEWED</x:v>
      </x:c>
      <x:c r="L599" s="13" t="str"/>
      <x:c r="M599" s="13" t="str"/>
      <x:c r="N599" s="13" t="str"/>
      <x:c r="O599" s="13" t="str"/>
      <x:c r="P599" s="13" t="str"/>
      <x:c r="Q599" s="13" t="str"/>
      <x:c r="R599" s="13" t="str"/>
      <x:c r="S599" s="13" t="str"/>
      <x:c r="T599" s="14" t="str"/>
      <x:c r="U599" s="9" t="str">
        <x:f>IF(AND(Q599="AGREED",P599="LABEL_ONLY",OR(O599="PASS",O599="FAIL"),R599&lt;&gt;"",S599&lt;&gt;"",T599&lt;&gt;""),O599,G599)</x:f>
        <x:v>PASS</x:v>
      </x:c>
      <x:c r="V599" s="9" t="str">
        <x:f>IF(Q599&lt;&gt;"AGREED","",IF(P599="LABEL_ONLY",IF(AND(Q599="AGREED",P599="LABEL_ONLY",OR(O599="PASS",O599="FAIL"),R599&lt;&gt;"",S599&lt;&gt;"",T599&lt;&gt;""),"LABEL_APPLIED","INCOMPLETE_DECISION"),"RERUN_REQUIRED"))</x:f>
      </x:c>
    </x:row>
    <x:row r="600" ht="30" customHeight="1">
      <x:c r="A600" s="9" t="str">
        <x:v>IMO-016-P03</x:v>
      </x:c>
      <x:c r="B600" s="9" t="str">
        <x:v>IMO-016</x:v>
      </x:c>
      <x:c r="C600" s="9" t="str">
        <x:v>BATCH_17</x:v>
      </x:c>
      <x:c r="D600" s="9" t="str">
        <x:v>IMO</x:v>
      </x:c>
      <x:c r="E600" s="9" t="n">
        <x:v>0</x:v>
      </x:c>
      <x:c r="F600" s="9" t="str">
        <x:v>Part I-A 1.3.5</x:v>
      </x:c>
      <x:c r="G600" s="9" t="str">
        <x:v>PASS</x:v>
      </x:c>
      <x:c r="H600" s="11" t="str">
        <x:v>Non-approved-language original includes approved-language translation.</x:v>
      </x:c>
      <x:c r="I600" s="10" t="str">
        <x:v>rdf/IMO/IMO-016/IMO-016-P03.ttl</x:v>
      </x:c>
      <x:c r="J600" s="10" t="str">
        <x:v>f9029139289504b1229135d8de746b8fedb9fabae12aaf7cf7c5a0275d719a5a</x:v>
      </x:c>
      <x:c r="K600" s="13" t="str">
        <x:v>NOT_REVIEWED</x:v>
      </x:c>
      <x:c r="L600" s="13" t="str"/>
      <x:c r="M600" s="13" t="str"/>
      <x:c r="N600" s="13" t="str"/>
      <x:c r="O600" s="13" t="str"/>
      <x:c r="P600" s="13" t="str"/>
      <x:c r="Q600" s="13" t="str"/>
      <x:c r="R600" s="13" t="str"/>
      <x:c r="S600" s="13" t="str"/>
      <x:c r="T600" s="14" t="str"/>
      <x:c r="U600" s="9" t="str">
        <x:f>IF(AND(Q600="AGREED",P600="LABEL_ONLY",OR(O600="PASS",O600="FAIL"),R600&lt;&gt;"",S600&lt;&gt;"",T600&lt;&gt;""),O600,G600)</x:f>
        <x:v>PASS</x:v>
      </x:c>
      <x:c r="V600" s="9" t="str">
        <x:f>IF(Q600&lt;&gt;"AGREED","",IF(P600="LABEL_ONLY",IF(AND(Q600="AGREED",P600="LABEL_ONLY",OR(O600="PASS",O600="FAIL"),R600&lt;&gt;"",S600&lt;&gt;"",T600&lt;&gt;""),"LABEL_APPLIED","INCOMPLETE_DECISION"),"RERUN_REQUIRED"))</x:f>
      </x:c>
    </x:row>
    <x:row r="601" ht="30" customHeight="1">
      <x:c r="A601" s="9" t="str">
        <x:v>IMO-017-F01</x:v>
      </x:c>
      <x:c r="B601" s="9" t="str">
        <x:v>IMO-017</x:v>
      </x:c>
      <x:c r="C601" s="9" t="str">
        <x:v>BATCH_09</x:v>
      </x:c>
      <x:c r="D601" s="9" t="str">
        <x:v>IMO</x:v>
      </x:c>
      <x:c r="E601" s="9" t="n">
        <x:v>0</x:v>
      </x:c>
      <x:c r="F601" s="9" t="str">
        <x:v>Part I-A 1.3.6</x:v>
      </x:c>
      <x:c r="G601" s="9" t="str">
        <x:v>FAIL</x:v>
      </x:c>
      <x:c r="H601" s="11" t="str">
        <x:v>Polar validity date mismatches SOLAS schedule.</x:v>
      </x:c>
      <x:c r="I601" s="10" t="str">
        <x:v>rdf/IMO/IMO-017/IMO-017-F01.ttl</x:v>
      </x:c>
      <x:c r="J601" s="10" t="str">
        <x:v>a758f19b5e4d0144ca9627801e2455842322b86839fc111ad3bab0955addd514</x:v>
      </x:c>
      <x:c r="K601" s="13" t="str">
        <x:v>NOT_REVIEWED</x:v>
      </x:c>
      <x:c r="L601" s="13" t="str"/>
      <x:c r="M601" s="13" t="str"/>
      <x:c r="N601" s="13" t="str"/>
      <x:c r="O601" s="13" t="str"/>
      <x:c r="P601" s="13" t="str"/>
      <x:c r="Q601" s="13" t="str"/>
      <x:c r="R601" s="13" t="str"/>
      <x:c r="S601" s="13" t="str"/>
      <x:c r="T601" s="14" t="str"/>
      <x:c r="U601" s="9" t="str">
        <x:f>IF(AND(Q601="AGREED",P601="LABEL_ONLY",OR(O601="PASS",O601="FAIL"),R601&lt;&gt;"",S601&lt;&gt;"",T601&lt;&gt;""),O601,G601)</x:f>
        <x:v>FAIL</x:v>
      </x:c>
      <x:c r="V601" s="9" t="str">
        <x:f>IF(Q601&lt;&gt;"AGREED","",IF(P601="LABEL_ONLY",IF(AND(Q601="AGREED",P601="LABEL_ONLY",OR(O601="PASS",O601="FAIL"),R601&lt;&gt;"",S601&lt;&gt;"",T601&lt;&gt;""),"LABEL_APPLIED","INCOMPLETE_DECISION"),"RERUN_REQUIRED"))</x:f>
      </x:c>
    </x:row>
    <x:row r="602" ht="30" customHeight="1">
      <x:c r="A602" s="9" t="str">
        <x:v>IMO-017-F02</x:v>
      </x:c>
      <x:c r="B602" s="9" t="str">
        <x:v>IMO-017</x:v>
      </x:c>
      <x:c r="C602" s="9" t="str">
        <x:v>BATCH_09</x:v>
      </x:c>
      <x:c r="D602" s="9" t="str">
        <x:v>IMO</x:v>
      </x:c>
      <x:c r="E602" s="9" t="n">
        <x:v>0</x:v>
      </x:c>
      <x:c r="F602" s="9" t="str">
        <x:v>Part I-A 1.3.6</x:v>
      </x:c>
      <x:c r="G602" s="9" t="str">
        <x:v>FAIL</x:v>
      </x:c>
      <x:c r="H602" s="11" t="str">
        <x:v>SOLAS schedule relationship missing.</x:v>
      </x:c>
      <x:c r="I602" s="10" t="str">
        <x:v>rdf/IMO/IMO-017/IMO-017-F02.ttl</x:v>
      </x:c>
      <x:c r="J602" s="10" t="str">
        <x:v>cb0503cb20b27f535e9cfb3629428baefd117e698cfb52d6668e60f736fc62d3</x:v>
      </x:c>
      <x:c r="K602" s="13" t="str">
        <x:v>NOT_REVIEWED</x:v>
      </x:c>
      <x:c r="L602" s="13" t="str"/>
      <x:c r="M602" s="13" t="str"/>
      <x:c r="N602" s="13" t="str"/>
      <x:c r="O602" s="13" t="str"/>
      <x:c r="P602" s="13" t="str"/>
      <x:c r="Q602" s="13" t="str"/>
      <x:c r="R602" s="13" t="str"/>
      <x:c r="S602" s="13" t="str"/>
      <x:c r="T602" s="14" t="str"/>
      <x:c r="U602" s="9" t="str">
        <x:f>IF(AND(Q602="AGREED",P602="LABEL_ONLY",OR(O602="PASS",O602="FAIL"),R602&lt;&gt;"",S602&lt;&gt;"",T602&lt;&gt;""),O602,G602)</x:f>
        <x:v>FAIL</x:v>
      </x:c>
      <x:c r="V602" s="9" t="str">
        <x:f>IF(Q602&lt;&gt;"AGREED","",IF(P602="LABEL_ONLY",IF(AND(Q602="AGREED",P602="LABEL_ONLY",OR(O602="PASS",O602="FAIL"),R602&lt;&gt;"",S602&lt;&gt;"",T602&lt;&gt;""),"LABEL_APPLIED","INCOMPLETE_DECISION"),"RERUN_REQUIRED"))</x:f>
      </x:c>
    </x:row>
    <x:row r="603" ht="30" customHeight="1">
      <x:c r="A603" s="9" t="str">
        <x:v>IMO-017-F03</x:v>
      </x:c>
      <x:c r="B603" s="9" t="str">
        <x:v>IMO-017</x:v>
      </x:c>
      <x:c r="C603" s="9" t="str">
        <x:v>BATCH_09</x:v>
      </x:c>
      <x:c r="D603" s="9" t="str">
        <x:v>IMO</x:v>
      </x:c>
      <x:c r="E603" s="9" t="n">
        <x:v>0</x:v>
      </x:c>
      <x:c r="F603" s="9" t="str">
        <x:v>Part I-A 1.3.6</x:v>
      </x:c>
      <x:c r="G603" s="9" t="str">
        <x:v>FAIL</x:v>
      </x:c>
      <x:c r="H603" s="11" t="str">
        <x:v>Polar certificate supplement missing.</x:v>
      </x:c>
      <x:c r="I603" s="10" t="str">
        <x:v>rdf/IMO/IMO-017/IMO-017-F03.ttl</x:v>
      </x:c>
      <x:c r="J603" s="10" t="str">
        <x:v>9d6e1c0ab63d906728b8c9b0e96d9a0029bad7da61ad49a887ae4282e731dfda</x:v>
      </x:c>
      <x:c r="K603" s="13" t="str">
        <x:v>NOT_REVIEWED</x:v>
      </x:c>
      <x:c r="L603" s="13" t="str"/>
      <x:c r="M603" s="13" t="str"/>
      <x:c r="N603" s="13" t="str"/>
      <x:c r="O603" s="13" t="str"/>
      <x:c r="P603" s="13" t="str"/>
      <x:c r="Q603" s="13" t="str"/>
      <x:c r="R603" s="13" t="str"/>
      <x:c r="S603" s="13" t="str"/>
      <x:c r="T603" s="14" t="str"/>
      <x:c r="U603" s="9" t="str">
        <x:f>IF(AND(Q603="AGREED",P603="LABEL_ONLY",OR(O603="PASS",O603="FAIL"),R603&lt;&gt;"",S603&lt;&gt;"",T603&lt;&gt;""),O603,G603)</x:f>
        <x:v>FAIL</x:v>
      </x:c>
      <x:c r="V603" s="9" t="str">
        <x:f>IF(Q603&lt;&gt;"AGREED","",IF(P603="LABEL_ONLY",IF(AND(Q603="AGREED",P603="LABEL_ONLY",OR(O603="PASS",O603="FAIL"),R603&lt;&gt;"",S603&lt;&gt;"",T603&lt;&gt;""),"LABEL_APPLIED","INCOMPLETE_DECISION"),"RERUN_REQUIRED"))</x:f>
      </x:c>
    </x:row>
    <x:row r="604" ht="30" customHeight="1">
      <x:c r="A604" s="9" t="str">
        <x:v>IMO-017-F04</x:v>
      </x:c>
      <x:c r="B604" s="9" t="str">
        <x:v>IMO-017</x:v>
      </x:c>
      <x:c r="C604" s="9" t="str">
        <x:v>BATCH_09</x:v>
      </x:c>
      <x:c r="D604" s="9" t="str">
        <x:v>IMO</x:v>
      </x:c>
      <x:c r="E604" s="9" t="n">
        <x:v>0</x:v>
      </x:c>
      <x:c r="F604" s="9" t="str">
        <x:v>Part I-A 1.3.6</x:v>
      </x:c>
      <x:c r="G604" s="9" t="str">
        <x:v>FAIL</x:v>
      </x:c>
      <x:c r="H604" s="11" t="str">
        <x:v>Required equipment records missing from supplement.</x:v>
      </x:c>
      <x:c r="I604" s="10" t="str">
        <x:v>rdf/IMO/IMO-017/IMO-017-F04.ttl</x:v>
      </x:c>
      <x:c r="J604" s="10" t="str">
        <x:v>d2a485720c68d52b0652c51c59a11b0c5cd6a01510c58d69e9620f0c3373bd2b</x:v>
      </x:c>
      <x:c r="K604" s="13" t="str">
        <x:v>NOT_REVIEWED</x:v>
      </x:c>
      <x:c r="L604" s="13" t="str"/>
      <x:c r="M604" s="13" t="str"/>
      <x:c r="N604" s="13" t="str"/>
      <x:c r="O604" s="13" t="str"/>
      <x:c r="P604" s="13" t="str"/>
      <x:c r="Q604" s="13" t="str"/>
      <x:c r="R604" s="13" t="str"/>
      <x:c r="S604" s="13" t="str"/>
      <x:c r="T604" s="14" t="str"/>
      <x:c r="U604" s="9" t="str">
        <x:f>IF(AND(Q604="AGREED",P604="LABEL_ONLY",OR(O604="PASS",O604="FAIL"),R604&lt;&gt;"",S604&lt;&gt;"",T604&lt;&gt;""),O604,G604)</x:f>
        <x:v>FAIL</x:v>
      </x:c>
      <x:c r="V604" s="9" t="str">
        <x:f>IF(Q604&lt;&gt;"AGREED","",IF(P604="LABEL_ONLY",IF(AND(Q604="AGREED",P604="LABEL_ONLY",OR(O604="PASS",O604="FAIL"),R604&lt;&gt;"",S604&lt;&gt;"",T604&lt;&gt;""),"LABEL_APPLIED","INCOMPLETE_DECISION"),"RERUN_REQUIRED"))</x:f>
      </x:c>
    </x:row>
    <x:row r="605" ht="30" customHeight="1">
      <x:c r="A605" s="9" t="str">
        <x:v>IMO-017-F05</x:v>
      </x:c>
      <x:c r="B605" s="9" t="str">
        <x:v>IMO-017</x:v>
      </x:c>
      <x:c r="C605" s="9" t="str">
        <x:v>BATCH_09</x:v>
      </x:c>
      <x:c r="D605" s="9" t="str">
        <x:v>IMO</x:v>
      </x:c>
      <x:c r="E605" s="9" t="n">
        <x:v>0</x:v>
      </x:c>
      <x:c r="F605" s="9" t="str">
        <x:v>Part I-A 1.3.6</x:v>
      </x:c>
      <x:c r="G605" s="9" t="str">
        <x:v>FAIL</x:v>
      </x:c>
      <x:c r="H605" s="11" t="str">
        <x:v>Survey-date schedule record missing.</x:v>
      </x:c>
      <x:c r="I605" s="10" t="str">
        <x:v>rdf/IMO/IMO-017/IMO-017-F05.ttl</x:v>
      </x:c>
      <x:c r="J605" s="10" t="str">
        <x:v>be4d37566b43375ebb2f73ac358f5eebf423d2cebe9bfc62095c4790049eacda</x:v>
      </x:c>
      <x:c r="K605" s="13" t="str">
        <x:v>NOT_REVIEWED</x:v>
      </x:c>
      <x:c r="L605" s="13" t="str"/>
      <x:c r="M605" s="13" t="str"/>
      <x:c r="N605" s="13" t="str"/>
      <x:c r="O605" s="13" t="str"/>
      <x:c r="P605" s="13" t="str"/>
      <x:c r="Q605" s="13" t="str"/>
      <x:c r="R605" s="13" t="str"/>
      <x:c r="S605" s="13" t="str"/>
      <x:c r="T605" s="14" t="str"/>
      <x:c r="U605" s="9" t="str">
        <x:f>IF(AND(Q605="AGREED",P605="LABEL_ONLY",OR(O605="PASS",O605="FAIL"),R605&lt;&gt;"",S605&lt;&gt;"",T605&lt;&gt;""),O605,G605)</x:f>
        <x:v>FAIL</x:v>
      </x:c>
      <x:c r="V605" s="9" t="str">
        <x:f>IF(Q605&lt;&gt;"AGREED","",IF(P605="LABEL_ONLY",IF(AND(Q605="AGREED",P605="LABEL_ONLY",OR(O605="PASS",O605="FAIL"),R605&lt;&gt;"",S605&lt;&gt;"",T605&lt;&gt;""),"LABEL_APPLIED","INCOMPLETE_DECISION"),"RERUN_REQUIRED"))</x:f>
      </x:c>
    </x:row>
    <x:row r="606" ht="30" customHeight="1">
      <x:c r="A606" s="9" t="str">
        <x:v>IMO-017-F06</x:v>
      </x:c>
      <x:c r="B606" s="9" t="str">
        <x:v>IMO-017</x:v>
      </x:c>
      <x:c r="C606" s="9" t="str">
        <x:v>BATCH_09</x:v>
      </x:c>
      <x:c r="D606" s="9" t="str">
        <x:v>IMO</x:v>
      </x:c>
      <x:c r="E606" s="9" t="n">
        <x:v>1</x:v>
      </x:c>
      <x:c r="F606" s="9" t="str">
        <x:v>Part I-A 1.3.6</x:v>
      </x:c>
      <x:c r="G606" s="9" t="str">
        <x:v>FAIL</x:v>
      </x:c>
      <x:c r="H606" s="11" t="str">
        <x:v>Polar Ship Certificate relationship missing.</x:v>
      </x:c>
      <x:c r="I606" s="10" t="str">
        <x:v>rdf/IMO/IMO-017/IMO-017-F06.ttl</x:v>
      </x:c>
      <x:c r="J606" s="10" t="str">
        <x:v>9924de4009a15ced55ce22429d36fee2ec001f842e5a15c51276d4a84510a1af</x:v>
      </x:c>
      <x:c r="K606" s="13" t="str">
        <x:v>REVIEWED</x:v>
      </x:c>
      <x:c r="L606" s="13" t="str">
        <x:v>YES</x:v>
      </x:c>
      <x:c r="M606" s="13" t="str">
        <x:v>YES</x:v>
      </x:c>
      <x:c r="N606" s="13" t="str">
        <x:v>YES</x:v>
      </x:c>
      <x:c r="O606" s="13"/>
      <x:c r="P606" s="13"/>
      <x:c r="Q606" s="13"/>
      <x:c r="R606" s="13" t="str">
        <x:v>AI-assisted draft</x:v>
      </x:c>
      <x:c r="S606" s="13" t="n">
        <x:v>46281</x:v>
      </x:c>
      <x:c r="T606" s="14" t="str">
        <x:v>Polar Code I-A 1.3.6; the Polar Ship Certificate relationship is absent, so FAIL is valid.</x:v>
      </x:c>
      <x:c r="U606" s="9" t="str">
        <x:f>IF(AND(Q606="AGREED",P606="LABEL_ONLY",OR(O606="PASS",O606="FAIL"),R606&lt;&gt;"",S606&lt;&gt;"",T606&lt;&gt;""),O606,G606)</x:f>
        <x:v>FAIL</x:v>
      </x:c>
      <x:c r="V606" s="9" t="str">
        <x:f>IF(Q606&lt;&gt;"AGREED","",IF(P606="LABEL_ONLY",IF(AND(Q606="AGREED",P606="LABEL_ONLY",OR(O606="PASS",O606="FAIL"),R606&lt;&gt;"",S606&lt;&gt;"",T606&lt;&gt;""),"LABEL_APPLIED","INCOMPLETE_DECISION"),"RERUN_REQUIRED"))</x:f>
      </x:c>
    </x:row>
    <x:row r="607" ht="30" customHeight="1">
      <x:c r="A607" s="9" t="str">
        <x:v>IMO-017-P01</x:v>
      </x:c>
      <x:c r="B607" s="9" t="str">
        <x:v>IMO-017</x:v>
      </x:c>
      <x:c r="C607" s="9" t="str">
        <x:v>BATCH_09</x:v>
      </x:c>
      <x:c r="D607" s="9" t="str">
        <x:v>IMO</x:v>
      </x:c>
      <x:c r="E607" s="9" t="n">
        <x:v>1</x:v>
      </x:c>
      <x:c r="F607" s="9" t="str">
        <x:v>Part I-A 1.3.6</x:v>
      </x:c>
      <x:c r="G607" s="9" t="str">
        <x:v>PASS</x:v>
      </x:c>
      <x:c r="H607" s="11" t="str">
        <x:v>Polar certificate dates match SOLAS schedule and supplement records equipment.</x:v>
      </x:c>
      <x:c r="I607" s="10" t="str">
        <x:v>rdf/IMO/IMO-017/IMO-017-P01.ttl</x:v>
      </x:c>
      <x:c r="J607" s="10" t="str">
        <x:v>7732632ba99c52ee9055f33989c4e2ac7d9f03e42a2d5eeb91bb83d2946f19c7</x:v>
      </x:c>
      <x:c r="K607" s="13" t="str">
        <x:v>REVIEWED</x:v>
      </x:c>
      <x:c r="L607" s="13" t="str">
        <x:v>YES</x:v>
      </x:c>
      <x:c r="M607" s="13" t="str">
        <x:v>YES</x:v>
      </x:c>
      <x:c r="N607" s="13" t="str">
        <x:v>YES</x:v>
      </x:c>
      <x:c r="O607" s="13"/>
      <x:c r="P607" s="13"/>
      <x:c r="Q607" s="13"/>
      <x:c r="R607" s="13" t="str">
        <x:v>AI-assisted draft</x:v>
      </x:c>
      <x:c r="S607" s="13" t="n">
        <x:v>46281</x:v>
      </x:c>
      <x:c r="T607" s="14" t="str">
        <x:v>Polar Code I-A 1.3.6; certificate and SOLAS dates align and the supplement contains required equipment records, so PASS is valid.</x:v>
      </x:c>
      <x:c r="U607" s="9" t="str">
        <x:f>IF(AND(Q607="AGREED",P607="LABEL_ONLY",OR(O607="PASS",O607="FAIL"),R607&lt;&gt;"",S607&lt;&gt;"",T607&lt;&gt;""),O607,G607)</x:f>
        <x:v>PASS</x:v>
      </x:c>
      <x:c r="V607" s="9" t="str">
        <x:f>IF(Q607&lt;&gt;"AGREED","",IF(P607="LABEL_ONLY",IF(AND(Q607="AGREED",P607="LABEL_ONLY",OR(O607="PASS",O607="FAIL"),R607&lt;&gt;"",S607&lt;&gt;"",T607&lt;&gt;""),"LABEL_APPLIED","INCOMPLETE_DECISION"),"RERUN_REQUIRED"))</x:f>
      </x:c>
    </x:row>
    <x:row r="608" ht="30" customHeight="1">
      <x:c r="A608" s="9" t="str">
        <x:v>IMO-018-F01</x:v>
      </x:c>
      <x:c r="B608" s="9" t="str">
        <x:v>IMO-018</x:v>
      </x:c>
      <x:c r="C608" s="9" t="str">
        <x:v>BATCH_14</x:v>
      </x:c>
      <x:c r="D608" s="9" t="str">
        <x:v>IMO</x:v>
      </x:c>
      <x:c r="E608" s="9" t="n">
        <x:v>0</x:v>
      </x:c>
      <x:c r="F608" s="9" t="str">
        <x:v>Part I-A 1.3.7</x:v>
      </x:c>
      <x:c r="G608" s="9" t="str">
        <x:v>FAIL</x:v>
      </x:c>
      <x:c r="H608" s="11" t="str">
        <x:v>Applicable methodology reference missing.</x:v>
      </x:c>
      <x:c r="I608" s="10" t="str">
        <x:v>rdf/IMO/IMO-018/IMO-018-F01.ttl</x:v>
      </x:c>
      <x:c r="J608" s="10" t="str">
        <x:v>d5ef58b3d5c0678a7f97385ee1dd6f053a38a2d65f5c96c56682085c44135b94</x:v>
      </x:c>
      <x:c r="K608" s="13" t="str">
        <x:v>NOT_REVIEWED</x:v>
      </x:c>
      <x:c r="L608" s="13" t="str"/>
      <x:c r="M608" s="13" t="str"/>
      <x:c r="N608" s="13" t="str"/>
      <x:c r="O608" s="13" t="str"/>
      <x:c r="P608" s="13" t="str"/>
      <x:c r="Q608" s="13" t="str"/>
      <x:c r="R608" s="13" t="str"/>
      <x:c r="S608" s="13" t="str"/>
      <x:c r="T608" s="14" t="str"/>
      <x:c r="U608" s="9" t="str">
        <x:f>IF(AND(Q608="AGREED",P608="LABEL_ONLY",OR(O608="PASS",O608="FAIL"),R608&lt;&gt;"",S608&lt;&gt;"",T608&lt;&gt;""),O608,G608)</x:f>
        <x:v>FAIL</x:v>
      </x:c>
      <x:c r="V608" s="9" t="str">
        <x:f>IF(Q608&lt;&gt;"AGREED","",IF(P608="LABEL_ONLY",IF(AND(Q608="AGREED",P608="LABEL_ONLY",OR(O608="PASS",O608="FAIL"),R608&lt;&gt;"",S608&lt;&gt;"",T608&lt;&gt;""),"LABEL_APPLIED","INCOMPLETE_DECISION"),"RERUN_REQUIRED"))</x:f>
      </x:c>
    </x:row>
    <x:row r="609" ht="30" customHeight="1">
      <x:c r="A609" s="9" t="str">
        <x:v>IMO-018-F02</x:v>
      </x:c>
      <x:c r="B609" s="9" t="str">
        <x:v>IMO-018</x:v>
      </x:c>
      <x:c r="C609" s="9" t="str">
        <x:v>BATCH_14</x:v>
      </x:c>
      <x:c r="D609" s="9" t="str">
        <x:v>IMO</x:v>
      </x:c>
      <x:c r="E609" s="9" t="n">
        <x:v>1</x:v>
      </x:c>
      <x:c r="F609" s="9" t="str">
        <x:v>Part I-A 1.3.7</x:v>
      </x:c>
      <x:c r="G609" s="9" t="str">
        <x:v>FAIL</x:v>
      </x:c>
      <x:c r="H609" s="11" t="str">
        <x:v>Administration acceptance absent.</x:v>
      </x:c>
      <x:c r="I609" s="10" t="str">
        <x:v>rdf/IMO/IMO-018/IMO-018-F02.ttl</x:v>
      </x:c>
      <x:c r="J609" s="10" t="str">
        <x:v>47bb63911d0b98aeae200926aa172cb2175cb0957fe9a2d5d02ec0941b30c9a6</x:v>
      </x:c>
      <x:c r="K609" s="13" t="str">
        <x:v>NOT_REVIEWED</x:v>
      </x:c>
      <x:c r="L609" s="13" t="str"/>
      <x:c r="M609" s="13" t="str"/>
      <x:c r="N609" s="13" t="str"/>
      <x:c r="O609" s="13" t="str"/>
      <x:c r="P609" s="13" t="str"/>
      <x:c r="Q609" s="13" t="str"/>
      <x:c r="R609" s="13" t="str"/>
      <x:c r="S609" s="13" t="str"/>
      <x:c r="T609" s="14" t="str"/>
      <x:c r="U609" s="9" t="str">
        <x:f>IF(AND(Q609="AGREED",P609="LABEL_ONLY",OR(O609="PASS",O609="FAIL"),R609&lt;&gt;"",S609&lt;&gt;"",T609&lt;&gt;""),O609,G609)</x:f>
        <x:v>FAIL</x:v>
      </x:c>
      <x:c r="V609" s="9" t="str">
        <x:f>IF(Q609&lt;&gt;"AGREED","",IF(P609="LABEL_ONLY",IF(AND(Q609="AGREED",P609="LABEL_ONLY",OR(O609="PASS",O609="FAIL"),R609&lt;&gt;"",S609&lt;&gt;"",T609&lt;&gt;""),"LABEL_APPLIED","INCOMPLETE_DECISION"),"RERUN_REQUIRED"))</x:f>
      </x:c>
    </x:row>
    <x:row r="610" ht="30" customHeight="1">
      <x:c r="A610" s="9" t="str">
        <x:v>IMO-018-F03</x:v>
      </x:c>
      <x:c r="B610" s="9" t="str">
        <x:v>IMO-018</x:v>
      </x:c>
      <x:c r="C610" s="9" t="str">
        <x:v>BATCH_14</x:v>
      </x:c>
      <x:c r="D610" s="9" t="str">
        <x:v>IMO</x:v>
      </x:c>
      <x:c r="E610" s="9" t="n">
        <x:v>0</x:v>
      </x:c>
      <x:c r="F610" s="9" t="str">
        <x:v>Part I-A 1.3.7</x:v>
      </x:c>
      <x:c r="G610" s="9" t="str">
        <x:v>FAIL</x:v>
      </x:c>
      <x:c r="H610" s="11" t="str">
        <x:v>Applicability selector missing.</x:v>
      </x:c>
      <x:c r="I610" s="10" t="str">
        <x:v>rdf/IMO/IMO-018/IMO-018-F03.ttl</x:v>
      </x:c>
      <x:c r="J610" s="10" t="str">
        <x:v>632dcd9bf8eae56aead05650b38102e3b0af0bb2a8d5f23ab5d4bbaeb96186d3</x:v>
      </x:c>
      <x:c r="K610" s="13" t="str">
        <x:v>NOT_REVIEWED</x:v>
      </x:c>
      <x:c r="L610" s="13" t="str"/>
      <x:c r="M610" s="13" t="str"/>
      <x:c r="N610" s="13" t="str"/>
      <x:c r="O610" s="13" t="str"/>
      <x:c r="P610" s="13" t="str"/>
      <x:c r="Q610" s="13" t="str"/>
      <x:c r="R610" s="13" t="str"/>
      <x:c r="S610" s="13" t="str"/>
      <x:c r="T610" s="14" t="str"/>
      <x:c r="U610" s="9" t="str">
        <x:f>IF(AND(Q610="AGREED",P610="LABEL_ONLY",OR(O610="PASS",O610="FAIL"),R610&lt;&gt;"",S610&lt;&gt;"",T610&lt;&gt;""),O610,G610)</x:f>
        <x:v>FAIL</x:v>
      </x:c>
      <x:c r="V610" s="9" t="str">
        <x:f>IF(Q610&lt;&gt;"AGREED","",IF(P610="LABEL_ONLY",IF(AND(Q610="AGREED",P610="LABEL_ONLY",OR(O610="PASS",O610="FAIL"),R610&lt;&gt;"",S610&lt;&gt;"",T610&lt;&gt;""),"LABEL_APPLIED","INCOMPLETE_DECISION"),"RERUN_REQUIRED"))</x:f>
      </x:c>
    </x:row>
    <x:row r="611" ht="30" customHeight="1">
      <x:c r="A611" s="9" t="str">
        <x:v>IMO-018-P01</x:v>
      </x:c>
      <x:c r="B611" s="9" t="str">
        <x:v>IMO-018</x:v>
      </x:c>
      <x:c r="C611" s="9" t="str">
        <x:v>BATCH_14</x:v>
      </x:c>
      <x:c r="D611" s="9" t="str">
        <x:v>IMO</x:v>
      </x:c>
      <x:c r="E611" s="9" t="n">
        <x:v>1</x:v>
      </x:c>
      <x:c r="F611" s="9" t="str">
        <x:v>Part I-A 1.3.7</x:v>
      </x:c>
      <x:c r="G611" s="9" t="str">
        <x:v>PASS</x:v>
      </x:c>
      <x:c r="H611" s="11" t="str">
        <x:v>Applicable ice-capability methodology is referenced and accepted.</x:v>
      </x:c>
      <x:c r="I611" s="10" t="str">
        <x:v>rdf/IMO/IMO-018/IMO-018-P01.ttl</x:v>
      </x:c>
      <x:c r="J611" s="10" t="str">
        <x:v>51835790b49058cefbe699fd8dd314bec6d1dca3fc258f386eb710033f8e6362</x:v>
      </x:c>
      <x:c r="K611" s="13" t="str">
        <x:v>NOT_REVIEWED</x:v>
      </x:c>
      <x:c r="L611" s="13" t="str"/>
      <x:c r="M611" s="13" t="str"/>
      <x:c r="N611" s="13" t="str"/>
      <x:c r="O611" s="13" t="str"/>
      <x:c r="P611" s="13" t="str"/>
      <x:c r="Q611" s="13" t="str"/>
      <x:c r="R611" s="13" t="str"/>
      <x:c r="S611" s="13" t="str"/>
      <x:c r="T611" s="14" t="str"/>
      <x:c r="U611" s="9" t="str">
        <x:f>IF(AND(Q611="AGREED",P611="LABEL_ONLY",OR(O611="PASS",O611="FAIL"),R611&lt;&gt;"",S611&lt;&gt;"",T611&lt;&gt;""),O611,G611)</x:f>
        <x:v>PASS</x:v>
      </x:c>
      <x:c r="V611" s="9" t="str">
        <x:f>IF(Q611&lt;&gt;"AGREED","",IF(P611="LABEL_ONLY",IF(AND(Q611="AGREED",P611="LABEL_ONLY",OR(O611="PASS",O611="FAIL"),R611&lt;&gt;"",S611&lt;&gt;"",T611&lt;&gt;""),"LABEL_APPLIED","INCOMPLETE_DECISION"),"RERUN_REQUIRED"))</x:f>
      </x:c>
    </x:row>
    <x:row r="612" ht="30" customHeight="1">
      <x:c r="A612" s="9" t="str">
        <x:v>IMO-018-P02</x:v>
      </x:c>
      <x:c r="B612" s="9" t="str">
        <x:v>IMO-018</x:v>
      </x:c>
      <x:c r="C612" s="9" t="str">
        <x:v>BATCH_14</x:v>
      </x:c>
      <x:c r="D612" s="9" t="str">
        <x:v>IMO</x:v>
      </x:c>
      <x:c r="E612" s="9" t="n">
        <x:v>0</x:v>
      </x:c>
      <x:c r="F612" s="9" t="str">
        <x:v>Part I-A 1.3.7</x:v>
      </x:c>
      <x:c r="G612" s="9" t="str">
        <x:v>PASS</x:v>
      </x:c>
      <x:c r="H612" s="11" t="str">
        <x:v>Methodology not applicable; conditional reference obligation inactive.</x:v>
      </x:c>
      <x:c r="I612" s="10" t="str">
        <x:v>rdf/IMO/IMO-018/IMO-018-P02.ttl</x:v>
      </x:c>
      <x:c r="J612" s="10" t="str">
        <x:v>111537fb826ae57d52ebaa36cdcc9b0566b665f153fbf1d802abeee651be37b5</x:v>
      </x:c>
      <x:c r="K612" s="13" t="str">
        <x:v>NOT_REVIEWED</x:v>
      </x:c>
      <x:c r="L612" s="13" t="str"/>
      <x:c r="M612" s="13" t="str"/>
      <x:c r="N612" s="13" t="str"/>
      <x:c r="O612" s="13" t="str"/>
      <x:c r="P612" s="13" t="str"/>
      <x:c r="Q612" s="13" t="str"/>
      <x:c r="R612" s="13" t="str"/>
      <x:c r="S612" s="13" t="str"/>
      <x:c r="T612" s="14" t="str"/>
      <x:c r="U612" s="9" t="str">
        <x:f>IF(AND(Q612="AGREED",P612="LABEL_ONLY",OR(O612="PASS",O612="FAIL"),R612&lt;&gt;"",S612&lt;&gt;"",T612&lt;&gt;""),O612,G612)</x:f>
        <x:v>PASS</x:v>
      </x:c>
      <x:c r="V612" s="9" t="str">
        <x:f>IF(Q612&lt;&gt;"AGREED","",IF(P612="LABEL_ONLY",IF(AND(Q612="AGREED",P612="LABEL_ONLY",OR(O612="PASS",O612="FAIL"),R612&lt;&gt;"",S612&lt;&gt;"",T612&lt;&gt;""),"LABEL_APPLIED","INCOMPLETE_DECISION"),"RERUN_REQUIRED"))</x:f>
      </x:c>
    </x:row>
    <x:row r="613" ht="30" customHeight="1">
      <x:c r="A613" s="9" t="str">
        <x:v>IMO-019-F01</x:v>
      </x:c>
      <x:c r="B613" s="9" t="str">
        <x:v>IMO-019</x:v>
      </x:c>
      <x:c r="C613" s="9" t="str">
        <x:v>BATCH_11</x:v>
      </x:c>
      <x:c r="D613" s="9" t="str">
        <x:v>IMO</x:v>
      </x:c>
      <x:c r="E613" s="9" t="n">
        <x:v>1</x:v>
      </x:c>
      <x:c r="F613" s="9" t="str">
        <x:v>Part I-A 1.4.2</x:v>
      </x:c>
      <x:c r="G613" s="9" t="str">
        <x:v>FAIL</x:v>
      </x:c>
      <x:c r="H613" s="11" t="str">
        <x:v>PST is too warm relative to MDLT.</x:v>
      </x:c>
      <x:c r="I613" s="10" t="str">
        <x:v>rdf/IMO/IMO-019/IMO-019-F01.ttl</x:v>
      </x:c>
      <x:c r="J613" s="10" t="str">
        <x:v>d867fdc05bf50111633e96e9cab9dce7acd63ac8282b9e03b3b5a89a709335c5</x:v>
      </x:c>
      <x:c r="K613" s="13" t="str">
        <x:v>NOT_REVIEWED</x:v>
      </x:c>
      <x:c r="L613" s="13" t="str"/>
      <x:c r="M613" s="13" t="str"/>
      <x:c r="N613" s="13" t="str"/>
      <x:c r="O613" s="13" t="str"/>
      <x:c r="P613" s="13" t="str"/>
      <x:c r="Q613" s="13" t="str"/>
      <x:c r="R613" s="13" t="str"/>
      <x:c r="S613" s="13" t="str"/>
      <x:c r="T613" s="14" t="str"/>
      <x:c r="U613" s="9" t="str">
        <x:f>IF(AND(Q613="AGREED",P613="LABEL_ONLY",OR(O613="PASS",O613="FAIL"),R613&lt;&gt;"",S613&lt;&gt;"",T613&lt;&gt;""),O613,G613)</x:f>
        <x:v>FAIL</x:v>
      </x:c>
      <x:c r="V613" s="9" t="str">
        <x:f>IF(Q613&lt;&gt;"AGREED","",IF(P613="LABEL_ONLY",IF(AND(Q613="AGREED",P613="LABEL_ONLY",OR(O613="PASS",O613="FAIL"),R613&lt;&gt;"",S613&lt;&gt;"",T613&lt;&gt;""),"LABEL_APPLIED","INCOMPLETE_DECISION"),"RERUN_REQUIRED"))</x:f>
      </x:c>
    </x:row>
    <x:row r="614" ht="30" customHeight="1">
      <x:c r="A614" s="9" t="str">
        <x:v>IMO-019-F02</x:v>
      </x:c>
      <x:c r="B614" s="9" t="str">
        <x:v>IMO-019</x:v>
      </x:c>
      <x:c r="C614" s="9" t="str">
        <x:v>BATCH_11</x:v>
      </x:c>
      <x:c r="D614" s="9" t="str">
        <x:v>IMO</x:v>
      </x:c>
      <x:c r="E614" s="9" t="n">
        <x:v>0</x:v>
      </x:c>
      <x:c r="F614" s="9" t="str">
        <x:v>Part I-A 1.4.2</x:v>
      </x:c>
      <x:c r="G614" s="9" t="str">
        <x:v>FAIL</x:v>
      </x:c>
      <x:c r="H614" s="11" t="str">
        <x:v>Required systems not functional at PST.</x:v>
      </x:c>
      <x:c r="I614" s="10" t="str">
        <x:v>rdf/IMO/IMO-019/IMO-019-F02.ttl</x:v>
      </x:c>
      <x:c r="J614" s="10" t="str">
        <x:v>f3494d58edd3da145a761f15d06870e3242d3d196abbd481426d173545b313ba</x:v>
      </x:c>
      <x:c r="K614" s="13" t="str">
        <x:v>NOT_REVIEWED</x:v>
      </x:c>
      <x:c r="L614" s="13" t="str"/>
      <x:c r="M614" s="13" t="str"/>
      <x:c r="N614" s="13" t="str"/>
      <x:c r="O614" s="13" t="str"/>
      <x:c r="P614" s="13" t="str"/>
      <x:c r="Q614" s="13" t="str"/>
      <x:c r="R614" s="13" t="str"/>
      <x:c r="S614" s="13" t="str"/>
      <x:c r="T614" s="14" t="str"/>
      <x:c r="U614" s="9" t="str">
        <x:f>IF(AND(Q614="AGREED",P614="LABEL_ONLY",OR(O614="PASS",O614="FAIL"),R614&lt;&gt;"",S614&lt;&gt;"",T614&lt;&gt;""),O614,G614)</x:f>
        <x:v>FAIL</x:v>
      </x:c>
      <x:c r="V614" s="9" t="str">
        <x:f>IF(Q614&lt;&gt;"AGREED","",IF(P614="LABEL_ONLY",IF(AND(Q614="AGREED",P614="LABEL_ONLY",OR(O614="PASS",O614="FAIL"),R614&lt;&gt;"",S614&lt;&gt;"",T614&lt;&gt;""),"LABEL_APPLIED","INCOMPLETE_DECISION"),"RERUN_REQUIRED"))</x:f>
      </x:c>
    </x:row>
    <x:row r="615" ht="30" customHeight="1">
      <x:c r="A615" s="9" t="str">
        <x:v>IMO-019-F03</x:v>
      </x:c>
      <x:c r="B615" s="9" t="str">
        <x:v>IMO-019</x:v>
      </x:c>
      <x:c r="C615" s="9" t="str">
        <x:v>BATCH_11</x:v>
      </x:c>
      <x:c r="D615" s="9" t="str">
        <x:v>IMO</x:v>
      </x:c>
      <x:c r="E615" s="9" t="n">
        <x:v>0</x:v>
      </x:c>
      <x:c r="F615" s="9" t="str">
        <x:v>Part I-A 1.4.2</x:v>
      </x:c>
      <x:c r="G615" s="9" t="str">
        <x:v>FAIL</x:v>
      </x:c>
      <x:c r="H615" s="11" t="str">
        <x:v>PST missing for applicable ship.</x:v>
      </x:c>
      <x:c r="I615" s="10" t="str">
        <x:v>rdf/IMO/IMO-019/IMO-019-F03.ttl</x:v>
      </x:c>
      <x:c r="J615" s="10" t="str">
        <x:v>e0b9d03f57bb41083856efbaeaa239d7c2ee5161b108d1f9cd1d3362ca519eef</x:v>
      </x:c>
      <x:c r="K615" s="13" t="str">
        <x:v>NOT_REVIEWED</x:v>
      </x:c>
      <x:c r="L615" s="13" t="str"/>
      <x:c r="M615" s="13" t="str"/>
      <x:c r="N615" s="13" t="str"/>
      <x:c r="O615" s="13" t="str"/>
      <x:c r="P615" s="13" t="str"/>
      <x:c r="Q615" s="13" t="str"/>
      <x:c r="R615" s="13" t="str"/>
      <x:c r="S615" s="13" t="str"/>
      <x:c r="T615" s="14" t="str"/>
      <x:c r="U615" s="9" t="str">
        <x:f>IF(AND(Q615="AGREED",P615="LABEL_ONLY",OR(O615="PASS",O615="FAIL"),R615&lt;&gt;"",S615&lt;&gt;"",T615&lt;&gt;""),O615,G615)</x:f>
        <x:v>FAIL</x:v>
      </x:c>
      <x:c r="V615" s="9" t="str">
        <x:f>IF(Q615&lt;&gt;"AGREED","",IF(P615="LABEL_ONLY",IF(AND(Q615="AGREED",P615="LABEL_ONLY",OR(O615="PASS",O615="FAIL"),R615&lt;&gt;"",S615&lt;&gt;"",T615&lt;&gt;""),"LABEL_APPLIED","INCOMPLETE_DECISION"),"RERUN_REQUIRED"))</x:f>
      </x:c>
    </x:row>
    <x:row r="616" ht="30" customHeight="1">
      <x:c r="A616" s="9" t="str">
        <x:v>IMO-019-F04</x:v>
      </x:c>
      <x:c r="B616" s="9" t="str">
        <x:v>IMO-019</x:v>
      </x:c>
      <x:c r="C616" s="9" t="str">
        <x:v>BATCH_11</x:v>
      </x:c>
      <x:c r="D616" s="9" t="str">
        <x:v>IMO</x:v>
      </x:c>
      <x:c r="E616" s="9" t="n">
        <x:v>0</x:v>
      </x:c>
      <x:c r="F616" s="9" t="str">
        <x:v>Part I-A 1.4.2</x:v>
      </x:c>
      <x:c r="G616" s="9" t="str">
        <x:v>FAIL</x:v>
      </x:c>
      <x:c r="H616" s="11" t="str">
        <x:v>Lowest MDLT missing for applicable ship.</x:v>
      </x:c>
      <x:c r="I616" s="10" t="str">
        <x:v>rdf/IMO/IMO-019/IMO-019-F04.ttl</x:v>
      </x:c>
      <x:c r="J616" s="10" t="str">
        <x:v>61b17a5c219487eef19cf70973706be817f6bbdf3782f30a713a793ed3125fb1</x:v>
      </x:c>
      <x:c r="K616" s="13" t="str">
        <x:v>NOT_REVIEWED</x:v>
      </x:c>
      <x:c r="L616" s="13" t="str"/>
      <x:c r="M616" s="13" t="str"/>
      <x:c r="N616" s="13" t="str"/>
      <x:c r="O616" s="13" t="str"/>
      <x:c r="P616" s="13" t="str"/>
      <x:c r="Q616" s="13" t="str"/>
      <x:c r="R616" s="13" t="str"/>
      <x:c r="S616" s="13" t="str"/>
      <x:c r="T616" s="14" t="str"/>
      <x:c r="U616" s="9" t="str">
        <x:f>IF(AND(Q616="AGREED",P616="LABEL_ONLY",OR(O616="PASS",O616="FAIL"),R616&lt;&gt;"",S616&lt;&gt;"",T616&lt;&gt;""),O616,G616)</x:f>
        <x:v>FAIL</x:v>
      </x:c>
      <x:c r="V616" s="9" t="str">
        <x:f>IF(Q616&lt;&gt;"AGREED","",IF(P616="LABEL_ONLY",IF(AND(Q616="AGREED",P616="LABEL_ONLY",OR(O616="PASS",O616="FAIL"),R616&lt;&gt;"",S616&lt;&gt;"",T616&lt;&gt;""),"LABEL_APPLIED","INCOMPLETE_DECISION"),"RERUN_REQUIRED"))</x:f>
      </x:c>
    </x:row>
    <x:row r="617" ht="30" customHeight="1">
      <x:c r="A617" s="9" t="str">
        <x:v>IMO-019-P01</x:v>
      </x:c>
      <x:c r="B617" s="9" t="str">
        <x:v>IMO-019</x:v>
      </x:c>
      <x:c r="C617" s="9" t="str">
        <x:v>BATCH_11</x:v>
      </x:c>
      <x:c r="D617" s="9" t="str">
        <x:v>IMO</x:v>
      </x:c>
      <x:c r="E617" s="9" t="n">
        <x:v>0</x:v>
      </x:c>
      <x:c r="F617" s="9" t="str">
        <x:v>Part I-A 1.4.2</x:v>
      </x:c>
      <x:c r="G617" s="9" t="str">
        <x:v>PASS</x:v>
      </x:c>
      <x:c r="H617" s="11" t="str">
        <x:v>Low-air-temperature ship has compliant PST and functional systems.</x:v>
      </x:c>
      <x:c r="I617" s="10" t="str">
        <x:v>rdf/IMO/IMO-019/IMO-019-P01.ttl</x:v>
      </x:c>
      <x:c r="J617" s="10" t="str">
        <x:v>14f9fc91edd059bc3ba8788809404116b0098ff935423414b8351178982b5879</x:v>
      </x:c>
      <x:c r="K617" s="13" t="str">
        <x:v>NOT_REVIEWED</x:v>
      </x:c>
      <x:c r="L617" s="13" t="str"/>
      <x:c r="M617" s="13" t="str"/>
      <x:c r="N617" s="13" t="str"/>
      <x:c r="O617" s="13" t="str"/>
      <x:c r="P617" s="13" t="str"/>
      <x:c r="Q617" s="13" t="str"/>
      <x:c r="R617" s="13" t="str"/>
      <x:c r="S617" s="13" t="str"/>
      <x:c r="T617" s="14" t="str"/>
      <x:c r="U617" s="9" t="str">
        <x:f>IF(AND(Q617="AGREED",P617="LABEL_ONLY",OR(O617="PASS",O617="FAIL"),R617&lt;&gt;"",S617&lt;&gt;"",T617&lt;&gt;""),O617,G617)</x:f>
        <x:v>PASS</x:v>
      </x:c>
      <x:c r="V617" s="9" t="str">
        <x:f>IF(Q617&lt;&gt;"AGREED","",IF(P617="LABEL_ONLY",IF(AND(Q617="AGREED",P617="LABEL_ONLY",OR(O617="PASS",O617="FAIL"),R617&lt;&gt;"",S617&lt;&gt;"",T617&lt;&gt;""),"LABEL_APPLIED","INCOMPLETE_DECISION"),"RERUN_REQUIRED"))</x:f>
      </x:c>
    </x:row>
    <x:row r="618" ht="30" customHeight="1">
      <x:c r="A618" s="9" t="str">
        <x:v>IMO-019-P02</x:v>
      </x:c>
      <x:c r="B618" s="9" t="str">
        <x:v>IMO-019</x:v>
      </x:c>
      <x:c r="C618" s="9" t="str">
        <x:v>BATCH_11</x:v>
      </x:c>
      <x:c r="D618" s="9" t="str">
        <x:v>IMO</x:v>
      </x:c>
      <x:c r="E618" s="9" t="n">
        <x:v>1</x:v>
      </x:c>
      <x:c r="F618" s="9" t="str">
        <x:v>Part I-A 1.4.2</x:v>
      </x:c>
      <x:c r="G618" s="9" t="str">
        <x:v>PASS</x:v>
      </x:c>
      <x:c r="H618" s="11" t="str">
        <x:v>PST more conservative than required.</x:v>
      </x:c>
      <x:c r="I618" s="10" t="str">
        <x:v>rdf/IMO/IMO-019/IMO-019-P02.ttl</x:v>
      </x:c>
      <x:c r="J618" s="10" t="str">
        <x:v>c4526825d377a96ebb3b2a3b81de97f4426d28e6307219e51668cb0d5b4a10f2</x:v>
      </x:c>
      <x:c r="K618" s="13" t="str">
        <x:v>NOT_REVIEWED</x:v>
      </x:c>
      <x:c r="L618" s="13" t="str"/>
      <x:c r="M618" s="13" t="str"/>
      <x:c r="N618" s="13" t="str"/>
      <x:c r="O618" s="13" t="str"/>
      <x:c r="P618" s="13" t="str"/>
      <x:c r="Q618" s="13" t="str"/>
      <x:c r="R618" s="13" t="str"/>
      <x:c r="S618" s="13" t="str"/>
      <x:c r="T618" s="14" t="str"/>
      <x:c r="U618" s="9" t="str">
        <x:f>IF(AND(Q618="AGREED",P618="LABEL_ONLY",OR(O618="PASS",O618="FAIL"),R618&lt;&gt;"",S618&lt;&gt;"",T618&lt;&gt;""),O618,G618)</x:f>
        <x:v>PASS</x:v>
      </x:c>
      <x:c r="V618" s="9" t="str">
        <x:f>IF(Q618&lt;&gt;"AGREED","",IF(P618="LABEL_ONLY",IF(AND(Q618="AGREED",P618="LABEL_ONLY",OR(O618="PASS",O618="FAIL"),R618&lt;&gt;"",S618&lt;&gt;"",T618&lt;&gt;""),"LABEL_APPLIED","INCOMPLETE_DECISION"),"RERUN_REQUIRED"))</x:f>
      </x:c>
    </x:row>
    <x:row r="619" ht="30" customHeight="1">
      <x:c r="A619" s="9" t="str">
        <x:v>IMO-019-P03</x:v>
      </x:c>
      <x:c r="B619" s="9" t="str">
        <x:v>IMO-019</x:v>
      </x:c>
      <x:c r="C619" s="9" t="str">
        <x:v>BATCH_11</x:v>
      </x:c>
      <x:c r="D619" s="9" t="str">
        <x:v>IMO</x:v>
      </x:c>
      <x:c r="E619" s="9" t="n">
        <x:v>0</x:v>
      </x:c>
      <x:c r="F619" s="9" t="str">
        <x:v>Part I-A 1.4.2</x:v>
      </x:c>
      <x:c r="G619" s="9" t="str">
        <x:v>PASS</x:v>
      </x:c>
      <x:c r="H619" s="11" t="str">
        <x:v>Ship not operating in low air temperature; conditional requirement inactive.</x:v>
      </x:c>
      <x:c r="I619" s="10" t="str">
        <x:v>rdf/IMO/IMO-019/IMO-019-P03.ttl</x:v>
      </x:c>
      <x:c r="J619" s="10" t="str">
        <x:v>2643269cc0576d88f74066717bba8ca6368bcca71c8faa9666aa5105e036faf6</x:v>
      </x:c>
      <x:c r="K619" s="13" t="str">
        <x:v>NOT_REVIEWED</x:v>
      </x:c>
      <x:c r="L619" s="13" t="str"/>
      <x:c r="M619" s="13" t="str"/>
      <x:c r="N619" s="13" t="str"/>
      <x:c r="O619" s="13" t="str"/>
      <x:c r="P619" s="13" t="str"/>
      <x:c r="Q619" s="13" t="str"/>
      <x:c r="R619" s="13" t="str"/>
      <x:c r="S619" s="13" t="str"/>
      <x:c r="T619" s="14" t="str"/>
      <x:c r="U619" s="9" t="str">
        <x:f>IF(AND(Q619="AGREED",P619="LABEL_ONLY",OR(O619="PASS",O619="FAIL"),R619&lt;&gt;"",S619&lt;&gt;"",T619&lt;&gt;""),O619,G619)</x:f>
        <x:v>PASS</x:v>
      </x:c>
      <x:c r="V619" s="9" t="str">
        <x:f>IF(Q619&lt;&gt;"AGREED","",IF(P619="LABEL_ONLY",IF(AND(Q619="AGREED",P619="LABEL_ONLY",OR(O619="PASS",O619="FAIL"),R619&lt;&gt;"",S619&lt;&gt;"",T619&lt;&gt;""),"LABEL_APPLIED","INCOMPLETE_DECISION"),"RERUN_REQUIRED"))</x:f>
      </x:c>
    </x:row>
    <x:row r="620" ht="30" customHeight="1">
      <x:c r="A620" s="9" t="str">
        <x:v>IMO-021-F01</x:v>
      </x:c>
      <x:c r="B620" s="9" t="str">
        <x:v>IMO-021</x:v>
      </x:c>
      <x:c r="C620" s="9" t="str">
        <x:v>BATCH_18</x:v>
      </x:c>
      <x:c r="D620" s="9" t="str">
        <x:v>IMO</x:v>
      </x:c>
      <x:c r="E620" s="9" t="n">
        <x:v>0</x:v>
      </x:c>
      <x:c r="F620" s="9" t="str">
        <x:v>Part I-A 1.5</x:v>
      </x:c>
      <x:c r="G620" s="9" t="str">
        <x:v>FAIL</x:v>
      </x:c>
      <x:c r="H620" s="11" t="str">
        <x:v>Operational assessment field operationalAssessmentPresent not satisfied.</x:v>
      </x:c>
      <x:c r="I620" s="10" t="str">
        <x:v>rdf/IMO/IMO-021/IMO-021-F01.ttl</x:v>
      </x:c>
      <x:c r="J620" s="10" t="str">
        <x:v>727abe29a314873d020ae4b983b3f42c862abe3cf20dc9128d3a256098292cd5</x:v>
      </x:c>
      <x:c r="K620" s="13" t="str">
        <x:v>NOT_REVIEWED</x:v>
      </x:c>
      <x:c r="L620" s="13" t="str"/>
      <x:c r="M620" s="13" t="str"/>
      <x:c r="N620" s="13" t="str"/>
      <x:c r="O620" s="13" t="str"/>
      <x:c r="P620" s="13" t="str"/>
      <x:c r="Q620" s="13" t="str"/>
      <x:c r="R620" s="13" t="str"/>
      <x:c r="S620" s="13" t="str"/>
      <x:c r="T620" s="14" t="str"/>
      <x:c r="U620" s="9" t="str">
        <x:f>IF(AND(Q620="AGREED",P620="LABEL_ONLY",OR(O620="PASS",O620="FAIL"),R620&lt;&gt;"",S620&lt;&gt;"",T620&lt;&gt;""),O620,G620)</x:f>
        <x:v>FAIL</x:v>
      </x:c>
      <x:c r="V620" s="9" t="str">
        <x:f>IF(Q620&lt;&gt;"AGREED","",IF(P620="LABEL_ONLY",IF(AND(Q620="AGREED",P620="LABEL_ONLY",OR(O620="PASS",O620="FAIL"),R620&lt;&gt;"",S620&lt;&gt;"",T620&lt;&gt;""),"LABEL_APPLIED","INCOMPLETE_DECISION"),"RERUN_REQUIRED"))</x:f>
      </x:c>
    </x:row>
    <x:row r="621" ht="30" customHeight="1">
      <x:c r="A621" s="9" t="str">
        <x:v>IMO-021-F02</x:v>
      </x:c>
      <x:c r="B621" s="9" t="str">
        <x:v>IMO-021</x:v>
      </x:c>
      <x:c r="C621" s="9" t="str">
        <x:v>BATCH_18</x:v>
      </x:c>
      <x:c r="D621" s="9" t="str">
        <x:v>IMO</x:v>
      </x:c>
      <x:c r="E621" s="9" t="n">
        <x:v>1</x:v>
      </x:c>
      <x:c r="F621" s="9" t="str">
        <x:v>Part I-A 1.5</x:v>
      </x:c>
      <x:c r="G621" s="9" t="str">
        <x:v>FAIL</x:v>
      </x:c>
      <x:c r="H621" s="11" t="str">
        <x:v>Operational assessment field assessedIceOperation not satisfied.</x:v>
      </x:c>
      <x:c r="I621" s="10" t="str">
        <x:v>rdf/IMO/IMO-021/IMO-021-F02.ttl</x:v>
      </x:c>
      <x:c r="J621" s="10" t="str">
        <x:v>6c38c2bf3ee12bdb92d7bb4204ea93a42eaa00c529408f99e6fcb5479dc0d6a0</x:v>
      </x:c>
      <x:c r="K621" s="13" t="str">
        <x:v>NOT_REVIEWED</x:v>
      </x:c>
      <x:c r="L621" s="13" t="str"/>
      <x:c r="M621" s="13" t="str"/>
      <x:c r="N621" s="13" t="str"/>
      <x:c r="O621" s="13" t="str"/>
      <x:c r="P621" s="13" t="str"/>
      <x:c r="Q621" s="13" t="str"/>
      <x:c r="R621" s="13" t="str"/>
      <x:c r="S621" s="13" t="str"/>
      <x:c r="T621" s="14" t="str"/>
      <x:c r="U621" s="9" t="str">
        <x:f>IF(AND(Q621="AGREED",P621="LABEL_ONLY",OR(O621="PASS",O621="FAIL"),R621&lt;&gt;"",S621&lt;&gt;"",T621&lt;&gt;""),O621,G621)</x:f>
        <x:v>FAIL</x:v>
      </x:c>
      <x:c r="V621" s="9" t="str">
        <x:f>IF(Q621&lt;&gt;"AGREED","",IF(P621="LABEL_ONLY",IF(AND(Q621="AGREED",P621="LABEL_ONLY",OR(O621="PASS",O621="FAIL"),R621&lt;&gt;"",S621&lt;&gt;"",T621&lt;&gt;""),"LABEL_APPLIED","INCOMPLETE_DECISION"),"RERUN_REQUIRED"))</x:f>
      </x:c>
    </x:row>
    <x:row r="622" ht="30" customHeight="1">
      <x:c r="A622" s="9" t="str">
        <x:v>IMO-021-F03</x:v>
      </x:c>
      <x:c r="B622" s="9" t="str">
        <x:v>IMO-021</x:v>
      </x:c>
      <x:c r="C622" s="9" t="str">
        <x:v>BATCH_18</x:v>
      </x:c>
      <x:c r="D622" s="9" t="str">
        <x:v>IMO</x:v>
      </x:c>
      <x:c r="E622" s="9" t="n">
        <x:v>0</x:v>
      </x:c>
      <x:c r="F622" s="9" t="str">
        <x:v>Part I-A 1.5</x:v>
      </x:c>
      <x:c r="G622" s="9" t="str">
        <x:v>FAIL</x:v>
      </x:c>
      <x:c r="H622" s="11" t="str">
        <x:v>Operational assessment field assessedHighLatitude not satisfied.</x:v>
      </x:c>
      <x:c r="I622" s="10" t="str">
        <x:v>rdf/IMO/IMO-021/IMO-021-F03.ttl</x:v>
      </x:c>
      <x:c r="J622" s="10" t="str">
        <x:v>b91a4cd953b215a908e63949fddc8df189bd69358d6072b08a8e51c166a4f706</x:v>
      </x:c>
      <x:c r="K622" s="13" t="str">
        <x:v>NOT_REVIEWED</x:v>
      </x:c>
      <x:c r="L622" s="13" t="str"/>
      <x:c r="M622" s="13" t="str"/>
      <x:c r="N622" s="13" t="str"/>
      <x:c r="O622" s="13" t="str"/>
      <x:c r="P622" s="13" t="str"/>
      <x:c r="Q622" s="13" t="str"/>
      <x:c r="R622" s="13" t="str"/>
      <x:c r="S622" s="13" t="str"/>
      <x:c r="T622" s="14" t="str"/>
      <x:c r="U622" s="9" t="str">
        <x:f>IF(AND(Q622="AGREED",P622="LABEL_ONLY",OR(O622="PASS",O622="FAIL"),R622&lt;&gt;"",S622&lt;&gt;"",T622&lt;&gt;""),O622,G622)</x:f>
        <x:v>FAIL</x:v>
      </x:c>
      <x:c r="V622" s="9" t="str">
        <x:f>IF(Q622&lt;&gt;"AGREED","",IF(P622="LABEL_ONLY",IF(AND(Q622="AGREED",P622="LABEL_ONLY",OR(O622="PASS",O622="FAIL"),R622&lt;&gt;"",S622&lt;&gt;"",T622&lt;&gt;""),"LABEL_APPLIED","INCOMPLETE_DECISION"),"RERUN_REQUIRED"))</x:f>
      </x:c>
    </x:row>
    <x:row r="623" ht="30" customHeight="1">
      <x:c r="A623" s="9" t="str">
        <x:v>IMO-021-F04</x:v>
      </x:c>
      <x:c r="B623" s="9" t="str">
        <x:v>IMO-021</x:v>
      </x:c>
      <x:c r="C623" s="9" t="str">
        <x:v>BATCH_18</x:v>
      </x:c>
      <x:c r="D623" s="9" t="str">
        <x:v>IMO</x:v>
      </x:c>
      <x:c r="E623" s="9" t="n">
        <x:v>0</x:v>
      </x:c>
      <x:c r="F623" s="9" t="str">
        <x:v>Part I-A 1.5</x:v>
      </x:c>
      <x:c r="G623" s="9" t="str">
        <x:v>FAIL</x:v>
      </x:c>
      <x:c r="H623" s="11" t="str">
        <x:v>Operational assessment field assessedAbandonment not satisfied.</x:v>
      </x:c>
      <x:c r="I623" s="10" t="str">
        <x:v>rdf/IMO/IMO-021/IMO-021-F04.ttl</x:v>
      </x:c>
      <x:c r="J623" s="10" t="str">
        <x:v>14aaa158d016bff2f3d996d6d354e7bf81b241e96ab5a34a3ab07f7a1e39b734</x:v>
      </x:c>
      <x:c r="K623" s="13" t="str">
        <x:v>NOT_REVIEWED</x:v>
      </x:c>
      <x:c r="L623" s="13" t="str"/>
      <x:c r="M623" s="13" t="str"/>
      <x:c r="N623" s="13" t="str"/>
      <x:c r="O623" s="13" t="str"/>
      <x:c r="P623" s="13" t="str"/>
      <x:c r="Q623" s="13" t="str"/>
      <x:c r="R623" s="13" t="str"/>
      <x:c r="S623" s="13" t="str"/>
      <x:c r="T623" s="14" t="str"/>
      <x:c r="U623" s="9" t="str">
        <x:f>IF(AND(Q623="AGREED",P623="LABEL_ONLY",OR(O623="PASS",O623="FAIL"),R623&lt;&gt;"",S623&lt;&gt;"",T623&lt;&gt;""),O623,G623)</x:f>
        <x:v>FAIL</x:v>
      </x:c>
      <x:c r="V623" s="9" t="str">
        <x:f>IF(Q623&lt;&gt;"AGREED","",IF(P623="LABEL_ONLY",IF(AND(Q623="AGREED",P623="LABEL_ONLY",OR(O623="PASS",O623="FAIL"),R623&lt;&gt;"",S623&lt;&gt;"",T623&lt;&gt;""),"LABEL_APPLIED","INCOMPLETE_DECISION"),"RERUN_REQUIRED"))</x:f>
      </x:c>
    </x:row>
    <x:row r="624" ht="30" customHeight="1">
      <x:c r="A624" s="9" t="str">
        <x:v>IMO-021-F05</x:v>
      </x:c>
      <x:c r="B624" s="9" t="str">
        <x:v>IMO-021</x:v>
      </x:c>
      <x:c r="C624" s="9" t="str">
        <x:v>BATCH_18</x:v>
      </x:c>
      <x:c r="D624" s="9" t="str">
        <x:v>IMO</x:v>
      </x:c>
      <x:c r="E624" s="9" t="n">
        <x:v>0</x:v>
      </x:c>
      <x:c r="F624" s="9" t="str">
        <x:v>Part I-A 1.5</x:v>
      </x:c>
      <x:c r="G624" s="9" t="str">
        <x:v>FAIL</x:v>
      </x:c>
      <x:c r="H624" s="11" t="str">
        <x:v>Operational assessment field assessedCodeHazards not satisfied.</x:v>
      </x:c>
      <x:c r="I624" s="10" t="str">
        <x:v>rdf/IMO/IMO-021/IMO-021-F05.ttl</x:v>
      </x:c>
      <x:c r="J624" s="10" t="str">
        <x:v>a79b161cfe34ee2504a582a963c9ebc3f2df3d45a7cb6671ead9657cf7faba0a</x:v>
      </x:c>
      <x:c r="K624" s="13" t="str">
        <x:v>NOT_REVIEWED</x:v>
      </x:c>
      <x:c r="L624" s="13" t="str"/>
      <x:c r="M624" s="13" t="str"/>
      <x:c r="N624" s="13" t="str"/>
      <x:c r="O624" s="13" t="str"/>
      <x:c r="P624" s="13" t="str"/>
      <x:c r="Q624" s="13" t="str"/>
      <x:c r="R624" s="13" t="str"/>
      <x:c r="S624" s="13" t="str"/>
      <x:c r="T624" s="14" t="str"/>
      <x:c r="U624" s="9" t="str">
        <x:f>IF(AND(Q624="AGREED",P624="LABEL_ONLY",OR(O624="PASS",O624="FAIL"),R624&lt;&gt;"",S624&lt;&gt;"",T624&lt;&gt;""),O624,G624)</x:f>
        <x:v>FAIL</x:v>
      </x:c>
      <x:c r="V624" s="9" t="str">
        <x:f>IF(Q624&lt;&gt;"AGREED","",IF(P624="LABEL_ONLY",IF(AND(Q624="AGREED",P624="LABEL_ONLY",OR(O624="PASS",O624="FAIL"),R624&lt;&gt;"",S624&lt;&gt;"",T624&lt;&gt;""),"LABEL_APPLIED","INCOMPLETE_DECISION"),"RERUN_REQUIRED"))</x:f>
      </x:c>
    </x:row>
    <x:row r="625" ht="30" customHeight="1">
      <x:c r="A625" s="9" t="str">
        <x:v>IMO-021-F06</x:v>
      </x:c>
      <x:c r="B625" s="9" t="str">
        <x:v>IMO-021</x:v>
      </x:c>
      <x:c r="C625" s="9" t="str">
        <x:v>BATCH_18</x:v>
      </x:c>
      <x:c r="D625" s="9" t="str">
        <x:v>IMO</x:v>
      </x:c>
      <x:c r="E625" s="9" t="n">
        <x:v>0</x:v>
      </x:c>
      <x:c r="F625" s="9" t="str">
        <x:v>Part I-A 1.5</x:v>
      </x:c>
      <x:c r="G625" s="9" t="str">
        <x:v>FAIL</x:v>
      </x:c>
      <x:c r="H625" s="11" t="str">
        <x:v>Operational assessment field assessedAdditionalHazards not satisfied.</x:v>
      </x:c>
      <x:c r="I625" s="10" t="str">
        <x:v>rdf/IMO/IMO-021/IMO-021-F06.ttl</x:v>
      </x:c>
      <x:c r="J625" s="10" t="str">
        <x:v>f4e3e8cef81092acc84dc59dafeed7d4c15fe1ba8e397c742af1f72a2f11dc1c</x:v>
      </x:c>
      <x:c r="K625" s="13" t="str">
        <x:v>NOT_REVIEWED</x:v>
      </x:c>
      <x:c r="L625" s="13" t="str"/>
      <x:c r="M625" s="13" t="str"/>
      <x:c r="N625" s="13" t="str"/>
      <x:c r="O625" s="13" t="str"/>
      <x:c r="P625" s="13" t="str"/>
      <x:c r="Q625" s="13" t="str"/>
      <x:c r="R625" s="13" t="str"/>
      <x:c r="S625" s="13" t="str"/>
      <x:c r="T625" s="14" t="str"/>
      <x:c r="U625" s="9" t="str">
        <x:f>IF(AND(Q625="AGREED",P625="LABEL_ONLY",OR(O625="PASS",O625="FAIL"),R625&lt;&gt;"",S625&lt;&gt;"",T625&lt;&gt;""),O625,G625)</x:f>
        <x:v>FAIL</x:v>
      </x:c>
      <x:c r="V625" s="9" t="str">
        <x:f>IF(Q625&lt;&gt;"AGREED","",IF(P625="LABEL_ONLY",IF(AND(Q625="AGREED",P625="LABEL_ONLY",OR(O625="PASS",O625="FAIL"),R625&lt;&gt;"",S625&lt;&gt;"",T625&lt;&gt;""),"LABEL_APPLIED","INCOMPLETE_DECISION"),"RERUN_REQUIRED"))</x:f>
      </x:c>
    </x:row>
    <x:row r="626" ht="30" customHeight="1">
      <x:c r="A626" s="9" t="str">
        <x:v>IMO-021-F07</x:v>
      </x:c>
      <x:c r="B626" s="9" t="str">
        <x:v>IMO-021</x:v>
      </x:c>
      <x:c r="C626" s="9" t="str">
        <x:v>BATCH_18</x:v>
      </x:c>
      <x:c r="D626" s="9" t="str">
        <x:v>IMO</x:v>
      </x:c>
      <x:c r="E626" s="9" t="n">
        <x:v>0</x:v>
      </x:c>
      <x:c r="F626" s="9" t="str">
        <x:v>Part I-A 1.5</x:v>
      </x:c>
      <x:c r="G626" s="9" t="str">
        <x:v>FAIL</x:v>
      </x:c>
      <x:c r="H626" s="11" t="str">
        <x:v>Low-air-temperature assessment quantity missing.</x:v>
      </x:c>
      <x:c r="I626" s="10" t="str">
        <x:v>rdf/IMO/IMO-021/IMO-021-F07.ttl</x:v>
      </x:c>
      <x:c r="J626" s="10" t="str">
        <x:v>f9ec0d4581d26ae2d37397a20760f5c24069a483c3f52d8c2df2e40f1a06d5fd</x:v>
      </x:c>
      <x:c r="K626" s="13" t="str">
        <x:v>NOT_REVIEWED</x:v>
      </x:c>
      <x:c r="L626" s="13" t="str"/>
      <x:c r="M626" s="13" t="str"/>
      <x:c r="N626" s="13" t="str"/>
      <x:c r="O626" s="13" t="str"/>
      <x:c r="P626" s="13" t="str"/>
      <x:c r="Q626" s="13" t="str"/>
      <x:c r="R626" s="13" t="str"/>
      <x:c r="S626" s="13" t="str"/>
      <x:c r="T626" s="14" t="str"/>
      <x:c r="U626" s="9" t="str">
        <x:f>IF(AND(Q626="AGREED",P626="LABEL_ONLY",OR(O626="PASS",O626="FAIL"),R626&lt;&gt;"",S626&lt;&gt;"",T626&lt;&gt;""),O626,G626)</x:f>
        <x:v>FAIL</x:v>
      </x:c>
      <x:c r="V626" s="9" t="str">
        <x:f>IF(Q626&lt;&gt;"AGREED","",IF(P626="LABEL_ONLY",IF(AND(Q626="AGREED",P626="LABEL_ONLY",OR(O626="PASS",O626="FAIL"),R626&lt;&gt;"",S626&lt;&gt;"",T626&lt;&gt;""),"LABEL_APPLIED","INCOMPLETE_DECISION"),"RERUN_REQUIRED"))</x:f>
      </x:c>
    </x:row>
    <x:row r="627" ht="30" customHeight="1">
      <x:c r="A627" s="9" t="str">
        <x:v>IMO-021-P01</x:v>
      </x:c>
      <x:c r="B627" s="9" t="str">
        <x:v>IMO-021</x:v>
      </x:c>
      <x:c r="C627" s="9" t="str">
        <x:v>BATCH_18</x:v>
      </x:c>
      <x:c r="D627" s="9" t="str">
        <x:v>IMO</x:v>
      </x:c>
      <x:c r="E627" s="9" t="n">
        <x:v>1</x:v>
      </x:c>
      <x:c r="F627" s="9" t="str">
        <x:v>Part I-A 1.5</x:v>
      </x:c>
      <x:c r="G627" s="9" t="str">
        <x:v>PASS</x:v>
      </x:c>
      <x:c r="H627" s="11" t="str">
        <x:v>Operational assessment covers all frozen R13 hazard domains.</x:v>
      </x:c>
      <x:c r="I627" s="10" t="str">
        <x:v>rdf/IMO/IMO-021/IMO-021-P01.ttl</x:v>
      </x:c>
      <x:c r="J627" s="10" t="str">
        <x:v>a1c758248341231a7278cee19919f198d461e16f7cde6952993d593756cc379e</x:v>
      </x:c>
      <x:c r="K627" s="13" t="str">
        <x:v>NOT_REVIEWED</x:v>
      </x:c>
      <x:c r="L627" s="13" t="str"/>
      <x:c r="M627" s="13" t="str"/>
      <x:c r="N627" s="13" t="str"/>
      <x:c r="O627" s="13" t="str"/>
      <x:c r="P627" s="13" t="str"/>
      <x:c r="Q627" s="13" t="str"/>
      <x:c r="R627" s="13" t="str"/>
      <x:c r="S627" s="13" t="str"/>
      <x:c r="T627" s="14" t="str"/>
      <x:c r="U627" s="9" t="str">
        <x:f>IF(AND(Q627="AGREED",P627="LABEL_ONLY",OR(O627="PASS",O627="FAIL"),R627&lt;&gt;"",S627&lt;&gt;"",T627&lt;&gt;""),O627,G627)</x:f>
        <x:v>PASS</x:v>
      </x:c>
      <x:c r="V627" s="9" t="str">
        <x:f>IF(Q627&lt;&gt;"AGREED","",IF(P627="LABEL_ONLY",IF(AND(Q627="AGREED",P627="LABEL_ONLY",OR(O627="PASS",O627="FAIL"),R627&lt;&gt;"",S627&lt;&gt;"",T627&lt;&gt;""),"LABEL_APPLIED","INCOMPLETE_DECISION"),"RERUN_REQUIRED"))</x:f>
      </x:c>
    </x:row>
    <x:row r="628" ht="30" customHeight="1">
      <x:c r="A628" s="9" t="str">
        <x:v>IMO-022-F01</x:v>
      </x:c>
      <x:c r="B628" s="9" t="str">
        <x:v>IMO-022</x:v>
      </x:c>
      <x:c r="C628" s="9" t="str">
        <x:v>BATCH_10</x:v>
      </x:c>
      <x:c r="D628" s="9" t="str">
        <x:v>IMO</x:v>
      </x:c>
      <x:c r="E628" s="9" t="n">
        <x:v>1</x:v>
      </x:c>
      <x:c r="F628" s="9" t="str">
        <x:v>Part I-A 2.2.2</x:v>
      </x:c>
      <x:c r="G628" s="9" t="str">
        <x:v>FAIL</x:v>
      </x:c>
      <x:c r="H628" s="11" t="str">
        <x:v>PWOM presence flag false.</x:v>
      </x:c>
      <x:c r="I628" s="10" t="str">
        <x:v>rdf/IMO/IMO-022/IMO-022-F01.ttl</x:v>
      </x:c>
      <x:c r="J628" s="10" t="str">
        <x:v>541f81988bd9fac140ad72d10023600faaa9e8d6c8954e06d99d25a23c10f017</x:v>
      </x:c>
      <x:c r="K628" s="13" t="str">
        <x:v>REVIEWED</x:v>
      </x:c>
      <x:c r="L628" s="13" t="str">
        <x:v>YES</x:v>
      </x:c>
      <x:c r="M628" s="13" t="str">
        <x:v>YES</x:v>
      </x:c>
      <x:c r="N628" s="13" t="str">
        <x:v>YES</x:v>
      </x:c>
      <x:c r="O628" s="13"/>
      <x:c r="P628" s="13"/>
      <x:c r="Q628" s="13"/>
      <x:c r="R628" s="13" t="str">
        <x:v>AI-assisted draft</x:v>
      </x:c>
      <x:c r="S628" s="13" t="n">
        <x:v>46281</x:v>
      </x:c>
      <x:c r="T628" s="14" t="str">
        <x:v>Polar Code I-A 2.3; the PWOM-present indicator is false, so FAIL is valid.</x:v>
      </x:c>
      <x:c r="U628" s="9" t="str">
        <x:f>IF(AND(Q628="AGREED",P628="LABEL_ONLY",OR(O628="PASS",O628="FAIL"),R628&lt;&gt;"",S628&lt;&gt;"",T628&lt;&gt;""),O628,G628)</x:f>
        <x:v>FAIL</x:v>
      </x:c>
      <x:c r="V628" s="9" t="str">
        <x:f>IF(Q628&lt;&gt;"AGREED","",IF(P628="LABEL_ONLY",IF(AND(Q628="AGREED",P628="LABEL_ONLY",OR(O628="PASS",O628="FAIL"),R628&lt;&gt;"",S628&lt;&gt;"",T628&lt;&gt;""),"LABEL_APPLIED","INCOMPLETE_DECISION"),"RERUN_REQUIRED"))</x:f>
      </x:c>
    </x:row>
    <x:row r="629" ht="30" customHeight="1">
      <x:c r="A629" s="9" t="str">
        <x:v>IMO-022-F02</x:v>
      </x:c>
      <x:c r="B629" s="9" t="str">
        <x:v>IMO-022</x:v>
      </x:c>
      <x:c r="C629" s="9" t="str">
        <x:v>BATCH_10</x:v>
      </x:c>
      <x:c r="D629" s="9" t="str">
        <x:v>IMO</x:v>
      </x:c>
      <x:c r="E629" s="9" t="n">
        <x:v>0</x:v>
      </x:c>
      <x:c r="F629" s="9" t="str">
        <x:v>Part I-A 2.2.2</x:v>
      </x:c>
      <x:c r="G629" s="9" t="str">
        <x:v>FAIL</x:v>
      </x:c>
      <x:c r="H629" s="11" t="str">
        <x:v>Capabilities section absent.</x:v>
      </x:c>
      <x:c r="I629" s="10" t="str">
        <x:v>rdf/IMO/IMO-022/IMO-022-F02.ttl</x:v>
      </x:c>
      <x:c r="J629" s="10" t="str">
        <x:v>4fa7a77b46f13c82866565ae3d699338f6ce6363f371f07c31a088fe025cd891</x:v>
      </x:c>
      <x:c r="K629" s="13" t="str">
        <x:v>NOT_REVIEWED</x:v>
      </x:c>
      <x:c r="L629" s="13" t="str"/>
      <x:c r="M629" s="13" t="str"/>
      <x:c r="N629" s="13" t="str"/>
      <x:c r="O629" s="13" t="str"/>
      <x:c r="P629" s="13" t="str"/>
      <x:c r="Q629" s="13" t="str"/>
      <x:c r="R629" s="13" t="str"/>
      <x:c r="S629" s="13" t="str"/>
      <x:c r="T629" s="14" t="str"/>
      <x:c r="U629" s="9" t="str">
        <x:f>IF(AND(Q629="AGREED",P629="LABEL_ONLY",OR(O629="PASS",O629="FAIL"),R629&lt;&gt;"",S629&lt;&gt;"",T629&lt;&gt;""),O629,G629)</x:f>
        <x:v>FAIL</x:v>
      </x:c>
      <x:c r="V629" s="9" t="str">
        <x:f>IF(Q629&lt;&gt;"AGREED","",IF(P629="LABEL_ONLY",IF(AND(Q629="AGREED",P629="LABEL_ONLY",OR(O629="PASS",O629="FAIL"),R629&lt;&gt;"",S629&lt;&gt;"",T629&lt;&gt;""),"LABEL_APPLIED","INCOMPLETE_DECISION"),"RERUN_REQUIRED"))</x:f>
      </x:c>
    </x:row>
    <x:row r="630" ht="30" customHeight="1">
      <x:c r="A630" s="9" t="str">
        <x:v>IMO-022-F03</x:v>
      </x:c>
      <x:c r="B630" s="9" t="str">
        <x:v>IMO-022</x:v>
      </x:c>
      <x:c r="C630" s="9" t="str">
        <x:v>BATCH_10</x:v>
      </x:c>
      <x:c r="D630" s="9" t="str">
        <x:v>IMO</x:v>
      </x:c>
      <x:c r="E630" s="9" t="n">
        <x:v>0</x:v>
      </x:c>
      <x:c r="F630" s="9" t="str">
        <x:v>Part I-A 2.2.2</x:v>
      </x:c>
      <x:c r="G630" s="9" t="str">
        <x:v>FAIL</x:v>
      </x:c>
      <x:c r="H630" s="11" t="str">
        <x:v>Limitations section absent.</x:v>
      </x:c>
      <x:c r="I630" s="10" t="str">
        <x:v>rdf/IMO/IMO-022/IMO-022-F03.ttl</x:v>
      </x:c>
      <x:c r="J630" s="10" t="str">
        <x:v>cb347e049000834c8ca373db52ab016fb38e3d807b265b4194fc9a2f15d8b1ab</x:v>
      </x:c>
      <x:c r="K630" s="13" t="str">
        <x:v>NOT_REVIEWED</x:v>
      </x:c>
      <x:c r="L630" s="13" t="str"/>
      <x:c r="M630" s="13" t="str"/>
      <x:c r="N630" s="13" t="str"/>
      <x:c r="O630" s="13" t="str"/>
      <x:c r="P630" s="13" t="str"/>
      <x:c r="Q630" s="13" t="str"/>
      <x:c r="R630" s="13" t="str"/>
      <x:c r="S630" s="13" t="str"/>
      <x:c r="T630" s="14" t="str"/>
      <x:c r="U630" s="9" t="str">
        <x:f>IF(AND(Q630="AGREED",P630="LABEL_ONLY",OR(O630="PASS",O630="FAIL"),R630&lt;&gt;"",S630&lt;&gt;"",T630&lt;&gt;""),O630,G630)</x:f>
        <x:v>FAIL</x:v>
      </x:c>
      <x:c r="V630" s="9" t="str">
        <x:f>IF(Q630&lt;&gt;"AGREED","",IF(P630="LABEL_ONLY",IF(AND(Q630="AGREED",P630="LABEL_ONLY",OR(O630="PASS",O630="FAIL"),R630&lt;&gt;"",S630&lt;&gt;"",T630&lt;&gt;""),"LABEL_APPLIED","INCOMPLETE_DECISION"),"RERUN_REQUIRED"))</x:f>
      </x:c>
    </x:row>
    <x:row r="631" ht="30" customHeight="1">
      <x:c r="A631" s="9" t="str">
        <x:v>IMO-022-F04</x:v>
      </x:c>
      <x:c r="B631" s="9" t="str">
        <x:v>IMO-022</x:v>
      </x:c>
      <x:c r="C631" s="9" t="str">
        <x:v>BATCH_10</x:v>
      </x:c>
      <x:c r="D631" s="9" t="str">
        <x:v>IMO</x:v>
      </x:c>
      <x:c r="E631" s="9" t="n">
        <x:v>0</x:v>
      </x:c>
      <x:c r="F631" s="9" t="str">
        <x:v>Part I-A 2.2.2</x:v>
      </x:c>
      <x:c r="G631" s="9" t="str">
        <x:v>FAIL</x:v>
      </x:c>
      <x:c r="H631" s="11" t="str">
        <x:v>Operational-assessment reference missing.</x:v>
      </x:c>
      <x:c r="I631" s="10" t="str">
        <x:v>rdf/IMO/IMO-022/IMO-022-F04.ttl</x:v>
      </x:c>
      <x:c r="J631" s="10" t="str">
        <x:v>8580a824fc4f4ece4eac831c80d1f1a40cdb6826bd49ab24ed827ae46024b0da</x:v>
      </x:c>
      <x:c r="K631" s="13" t="str">
        <x:v>NOT_REVIEWED</x:v>
      </x:c>
      <x:c r="L631" s="13" t="str"/>
      <x:c r="M631" s="13" t="str"/>
      <x:c r="N631" s="13" t="str"/>
      <x:c r="O631" s="13" t="str"/>
      <x:c r="P631" s="13" t="str"/>
      <x:c r="Q631" s="13" t="str"/>
      <x:c r="R631" s="13" t="str"/>
      <x:c r="S631" s="13" t="str"/>
      <x:c r="T631" s="14" t="str"/>
      <x:c r="U631" s="9" t="str">
        <x:f>IF(AND(Q631="AGREED",P631="LABEL_ONLY",OR(O631="PASS",O631="FAIL"),R631&lt;&gt;"",S631&lt;&gt;"",T631&lt;&gt;""),O631,G631)</x:f>
        <x:v>FAIL</x:v>
      </x:c>
      <x:c r="V631" s="9" t="str">
        <x:f>IF(Q631&lt;&gt;"AGREED","",IF(P631="LABEL_ONLY",IF(AND(Q631="AGREED",P631="LABEL_ONLY",OR(O631="PASS",O631="FAIL"),R631&lt;&gt;"",S631&lt;&gt;"",T631&lt;&gt;""),"LABEL_APPLIED","INCOMPLETE_DECISION"),"RERUN_REQUIRED"))</x:f>
      </x:c>
    </x:row>
    <x:row r="632" ht="30" customHeight="1">
      <x:c r="A632" s="9" t="str">
        <x:v>IMO-022-P01</x:v>
      </x:c>
      <x:c r="B632" s="9" t="str">
        <x:v>IMO-022</x:v>
      </x:c>
      <x:c r="C632" s="9" t="str">
        <x:v>BATCH_10</x:v>
      </x:c>
      <x:c r="D632" s="9" t="str">
        <x:v>IMO</x:v>
      </x:c>
      <x:c r="E632" s="9" t="n">
        <x:v>1</x:v>
      </x:c>
      <x:c r="F632" s="9" t="str">
        <x:v>Part I-A 2.2.2</x:v>
      </x:c>
      <x:c r="G632" s="9" t="str">
        <x:v>PASS</x:v>
      </x:c>
      <x:c r="H632" s="11" t="str">
        <x:v>PWOM contains capabilities, limitations and operational-assessment reference.</x:v>
      </x:c>
      <x:c r="I632" s="10" t="str">
        <x:v>rdf/IMO/IMO-022/IMO-022-P01.ttl</x:v>
      </x:c>
      <x:c r="J632" s="10" t="str">
        <x:v>4b6952ac768d484b6711c6e12ed0cac618ace3aba17a4e9cf61caedeecc20b87</x:v>
      </x:c>
      <x:c r="K632" s="13" t="str">
        <x:v>REVIEWED</x:v>
      </x:c>
      <x:c r="L632" s="13" t="str">
        <x:v>YES</x:v>
      </x:c>
      <x:c r="M632" s="13" t="str">
        <x:v>YES</x:v>
      </x:c>
      <x:c r="N632" s="13" t="str">
        <x:v>YES</x:v>
      </x:c>
      <x:c r="O632" s="13"/>
      <x:c r="P632" s="13"/>
      <x:c r="Q632" s="13"/>
      <x:c r="R632" s="13" t="str">
        <x:v>AI-assisted draft</x:v>
      </x:c>
      <x:c r="S632" s="13" t="n">
        <x:v>46281</x:v>
      </x:c>
      <x:c r="T632" s="14" t="str">
        <x:v>Polar Code I-A 2.3; PWOM presence, capabilities, limitations, and the operational-assessment reference are complete, so PASS is valid.</x:v>
      </x:c>
      <x:c r="U632" s="9" t="str">
        <x:f>IF(AND(Q632="AGREED",P632="LABEL_ONLY",OR(O632="PASS",O632="FAIL"),R632&lt;&gt;"",S632&lt;&gt;"",T632&lt;&gt;""),O632,G632)</x:f>
        <x:v>PASS</x:v>
      </x:c>
      <x:c r="V632" s="9" t="str">
        <x:f>IF(Q632&lt;&gt;"AGREED","",IF(P632="LABEL_ONLY",IF(AND(Q632="AGREED",P632="LABEL_ONLY",OR(O632="PASS",O632="FAIL"),R632&lt;&gt;"",S632&lt;&gt;"",T632&lt;&gt;""),"LABEL_APPLIED","INCOMPLETE_DECISION"),"RERUN_REQUIRED"))</x:f>
      </x:c>
    </x:row>
    <x:row r="633" ht="30" customHeight="1">
      <x:c r="A633" s="9" t="str">
        <x:v>IMO-023-F01</x:v>
      </x:c>
      <x:c r="B633" s="9" t="str">
        <x:v>IMO-023</x:v>
      </x:c>
      <x:c r="C633" s="9" t="str">
        <x:v>BATCH_11</x:v>
      </x:c>
      <x:c r="D633" s="9" t="str">
        <x:v>IMO</x:v>
      </x:c>
      <x:c r="E633" s="9" t="n">
        <x:v>0</x:v>
      </x:c>
      <x:c r="F633" s="9" t="str">
        <x:v>Part I-A 2.2.3</x:v>
      </x:c>
      <x:c r="G633" s="9" t="str">
        <x:v>FAIL</x:v>
      </x:c>
      <x:c r="H633" s="11" t="str">
        <x:v>Normal-operation procedure absent.</x:v>
      </x:c>
      <x:c r="I633" s="10" t="str">
        <x:v>rdf/IMO/IMO-023/IMO-023-F01.ttl</x:v>
      </x:c>
      <x:c r="J633" s="10" t="str">
        <x:v>7ee3fba976c81d4baf55baddc5183fe06840215929cfb4b6e2df8d103584d241</x:v>
      </x:c>
      <x:c r="K633" s="13" t="str">
        <x:v>NOT_REVIEWED</x:v>
      </x:c>
      <x:c r="L633" s="13" t="str"/>
      <x:c r="M633" s="13" t="str"/>
      <x:c r="N633" s="13" t="str"/>
      <x:c r="O633" s="13" t="str"/>
      <x:c r="P633" s="13" t="str"/>
      <x:c r="Q633" s="13" t="str"/>
      <x:c r="R633" s="13" t="str"/>
      <x:c r="S633" s="13" t="str"/>
      <x:c r="T633" s="14" t="str"/>
      <x:c r="U633" s="9" t="str">
        <x:f>IF(AND(Q633="AGREED",P633="LABEL_ONLY",OR(O633="PASS",O633="FAIL"),R633&lt;&gt;"",S633&lt;&gt;"",T633&lt;&gt;""),O633,G633)</x:f>
        <x:v>FAIL</x:v>
      </x:c>
      <x:c r="V633" s="9" t="str">
        <x:f>IF(Q633&lt;&gt;"AGREED","",IF(P633="LABEL_ONLY",IF(AND(Q633="AGREED",P633="LABEL_ONLY",OR(O633="PASS",O633="FAIL"),R633&lt;&gt;"",S633&lt;&gt;"",T633&lt;&gt;""),"LABEL_APPLIED","INCOMPLETE_DECISION"),"RERUN_REQUIRED"))</x:f>
      </x:c>
    </x:row>
    <x:row r="634" ht="30" customHeight="1">
      <x:c r="A634" s="9" t="str">
        <x:v>IMO-023-F02</x:v>
      </x:c>
      <x:c r="B634" s="9" t="str">
        <x:v>IMO-023</x:v>
      </x:c>
      <x:c r="C634" s="9" t="str">
        <x:v>BATCH_11</x:v>
      </x:c>
      <x:c r="D634" s="9" t="str">
        <x:v>IMO</x:v>
      </x:c>
      <x:c r="E634" s="9" t="n">
        <x:v>0</x:v>
      </x:c>
      <x:c r="F634" s="9" t="str">
        <x:v>Part I-A 2.2.3</x:v>
      </x:c>
      <x:c r="G634" s="9" t="str">
        <x:v>FAIL</x:v>
      </x:c>
      <x:c r="H634" s="11" t="str">
        <x:v>Capability-exceedance avoidance procedure absent.</x:v>
      </x:c>
      <x:c r="I634" s="10" t="str">
        <x:v>rdf/IMO/IMO-023/IMO-023-F02.ttl</x:v>
      </x:c>
      <x:c r="J634" s="10" t="str">
        <x:v>5f85ee681b3c389a59557bd30a78be0058dd0e3dad5b19ceea4d3e493e8c1e6c</x:v>
      </x:c>
      <x:c r="K634" s="13" t="str">
        <x:v>NOT_REVIEWED</x:v>
      </x:c>
      <x:c r="L634" s="13" t="str"/>
      <x:c r="M634" s="13" t="str"/>
      <x:c r="N634" s="13" t="str"/>
      <x:c r="O634" s="13" t="str"/>
      <x:c r="P634" s="13" t="str"/>
      <x:c r="Q634" s="13" t="str"/>
      <x:c r="R634" s="13" t="str"/>
      <x:c r="S634" s="13" t="str"/>
      <x:c r="T634" s="14" t="str"/>
      <x:c r="U634" s="9" t="str">
        <x:f>IF(AND(Q634="AGREED",P634="LABEL_ONLY",OR(O634="PASS",O634="FAIL"),R634&lt;&gt;"",S634&lt;&gt;"",T634&lt;&gt;""),O634,G634)</x:f>
        <x:v>FAIL</x:v>
      </x:c>
      <x:c r="V634" s="9" t="str">
        <x:f>IF(Q634&lt;&gt;"AGREED","",IF(P634="LABEL_ONLY",IF(AND(Q634="AGREED",P634="LABEL_ONLY",OR(O634="PASS",O634="FAIL"),R634&lt;&gt;"",S634&lt;&gt;"",T634&lt;&gt;""),"LABEL_APPLIED","INCOMPLETE_DECISION"),"RERUN_REQUIRED"))</x:f>
      </x:c>
    </x:row>
    <x:row r="635" ht="30" customHeight="1">
      <x:c r="A635" s="9" t="str">
        <x:v>IMO-023-F03</x:v>
      </x:c>
      <x:c r="B635" s="9" t="str">
        <x:v>IMO-023</x:v>
      </x:c>
      <x:c r="C635" s="9" t="str">
        <x:v>BATCH_11</x:v>
      </x:c>
      <x:c r="D635" s="9" t="str">
        <x:v>IMO</x:v>
      </x:c>
      <x:c r="E635" s="9" t="n">
        <x:v>1</x:v>
      </x:c>
      <x:c r="F635" s="9" t="str">
        <x:v>Part I-A 2.2.3</x:v>
      </x:c>
      <x:c r="G635" s="9" t="str">
        <x:v>FAIL</x:v>
      </x:c>
      <x:c r="H635" s="11" t="str">
        <x:v>Normal-operation procedure evidence missing.</x:v>
      </x:c>
      <x:c r="I635" s="10" t="str">
        <x:v>rdf/IMO/IMO-023/IMO-023-F03.ttl</x:v>
      </x:c>
      <x:c r="J635" s="10" t="str">
        <x:v>150ebffd5a49d26e63291b9b2bbed94e88939a6b133157f2182ffa0b0ab6e320</x:v>
      </x:c>
      <x:c r="K635" s="13" t="str">
        <x:v>NOT_REVIEWED</x:v>
      </x:c>
      <x:c r="L635" s="13" t="str"/>
      <x:c r="M635" s="13" t="str"/>
      <x:c r="N635" s="13" t="str"/>
      <x:c r="O635" s="13" t="str"/>
      <x:c r="P635" s="13" t="str"/>
      <x:c r="Q635" s="13" t="str"/>
      <x:c r="R635" s="13" t="str"/>
      <x:c r="S635" s="13" t="str"/>
      <x:c r="T635" s="14" t="str"/>
      <x:c r="U635" s="9" t="str">
        <x:f>IF(AND(Q635="AGREED",P635="LABEL_ONLY",OR(O635="PASS",O635="FAIL"),R635&lt;&gt;"",S635&lt;&gt;"",T635&lt;&gt;""),O635,G635)</x:f>
        <x:v>FAIL</x:v>
      </x:c>
      <x:c r="V635" s="9" t="str">
        <x:f>IF(Q635&lt;&gt;"AGREED","",IF(P635="LABEL_ONLY",IF(AND(Q635="AGREED",P635="LABEL_ONLY",OR(O635="PASS",O635="FAIL"),R635&lt;&gt;"",S635&lt;&gt;"",T635&lt;&gt;""),"LABEL_APPLIED","INCOMPLETE_DECISION"),"RERUN_REQUIRED"))</x:f>
      </x:c>
    </x:row>
    <x:row r="636" ht="30" customHeight="1">
      <x:c r="A636" s="9" t="str">
        <x:v>IMO-023-P01</x:v>
      </x:c>
      <x:c r="B636" s="9" t="str">
        <x:v>IMO-023</x:v>
      </x:c>
      <x:c r="C636" s="9" t="str">
        <x:v>BATCH_11</x:v>
      </x:c>
      <x:c r="D636" s="9" t="str">
        <x:v>IMO</x:v>
      </x:c>
      <x:c r="E636" s="9" t="n">
        <x:v>1</x:v>
      </x:c>
      <x:c r="F636" s="9" t="str">
        <x:v>Part I-A 2.2.3</x:v>
      </x:c>
      <x:c r="G636" s="9" t="str">
        <x:v>PASS</x:v>
      </x:c>
      <x:c r="H636" s="11" t="str">
        <x:v>Normal-operation and capability-exceedance-avoidance procedures present.</x:v>
      </x:c>
      <x:c r="I636" s="10" t="str">
        <x:v>rdf/IMO/IMO-023/IMO-023-P01.ttl</x:v>
      </x:c>
      <x:c r="J636" s="10" t="str">
        <x:v>094d23f89856772335adc1c5ed653c4bcfed8a1ae2a83ed7e74d984be2d3f7f7</x:v>
      </x:c>
      <x:c r="K636" s="13" t="str">
        <x:v>NOT_REVIEWED</x:v>
      </x:c>
      <x:c r="L636" s="13" t="str"/>
      <x:c r="M636" s="13" t="str"/>
      <x:c r="N636" s="13" t="str"/>
      <x:c r="O636" s="13" t="str"/>
      <x:c r="P636" s="13" t="str"/>
      <x:c r="Q636" s="13" t="str"/>
      <x:c r="R636" s="13" t="str"/>
      <x:c r="S636" s="13" t="str"/>
      <x:c r="T636" s="14" t="str"/>
      <x:c r="U636" s="9" t="str">
        <x:f>IF(AND(Q636="AGREED",P636="LABEL_ONLY",OR(O636="PASS",O636="FAIL"),R636&lt;&gt;"",S636&lt;&gt;"",T636&lt;&gt;""),O636,G636)</x:f>
        <x:v>PASS</x:v>
      </x:c>
      <x:c r="V636" s="9" t="str">
        <x:f>IF(Q636&lt;&gt;"AGREED","",IF(P636="LABEL_ONLY",IF(AND(Q636="AGREED",P636="LABEL_ONLY",OR(O636="PASS",O636="FAIL"),R636&lt;&gt;"",S636&lt;&gt;"",T636&lt;&gt;""),"LABEL_APPLIED","INCOMPLETE_DECISION"),"RERUN_REQUIRED"))</x:f>
      </x:c>
    </x:row>
    <x:row r="637" ht="30" customHeight="1">
      <x:c r="A637" s="9" t="str">
        <x:v>IMO-024-F01</x:v>
      </x:c>
      <x:c r="B637" s="9" t="str">
        <x:v>IMO-024</x:v>
      </x:c>
      <x:c r="C637" s="9" t="str">
        <x:v>BATCH_11</x:v>
      </x:c>
      <x:c r="D637" s="9" t="str">
        <x:v>IMO</x:v>
      </x:c>
      <x:c r="E637" s="9" t="n">
        <x:v>1</x:v>
      </x:c>
      <x:c r="F637" s="9" t="str">
        <x:v>Part I-A 2.2.4</x:v>
      </x:c>
      <x:c r="G637" s="9" t="str">
        <x:v>FAIL</x:v>
      </x:c>
      <x:c r="H637" s="11" t="str">
        <x:v>Polar-water incident procedure false.</x:v>
      </x:c>
      <x:c r="I637" s="10" t="str">
        <x:v>rdf/IMO/IMO-024/IMO-024-F01.ttl</x:v>
      </x:c>
      <x:c r="J637" s="10" t="str">
        <x:v>4c0a11e031f6463b1e2f38a107b39d0943d869d452b824688333f57ae973760b</x:v>
      </x:c>
      <x:c r="K637" s="13" t="str">
        <x:v>NOT_REVIEWED</x:v>
      </x:c>
      <x:c r="L637" s="13" t="str"/>
      <x:c r="M637" s="13" t="str"/>
      <x:c r="N637" s="13" t="str"/>
      <x:c r="O637" s="13" t="str"/>
      <x:c r="P637" s="13" t="str"/>
      <x:c r="Q637" s="13" t="str"/>
      <x:c r="R637" s="13" t="str"/>
      <x:c r="S637" s="13" t="str"/>
      <x:c r="T637" s="14" t="str"/>
      <x:c r="U637" s="9" t="str">
        <x:f>IF(AND(Q637="AGREED",P637="LABEL_ONLY",OR(O637="PASS",O637="FAIL"),R637&lt;&gt;"",S637&lt;&gt;"",T637&lt;&gt;""),O637,G637)</x:f>
        <x:v>FAIL</x:v>
      </x:c>
      <x:c r="V637" s="9" t="str">
        <x:f>IF(Q637&lt;&gt;"AGREED","",IF(P637="LABEL_ONLY",IF(AND(Q637="AGREED",P637="LABEL_ONLY",OR(O637="PASS",O637="FAIL"),R637&lt;&gt;"",S637&lt;&gt;"",T637&lt;&gt;""),"LABEL_APPLIED","INCOMPLETE_DECISION"),"RERUN_REQUIRED"))</x:f>
      </x:c>
    </x:row>
    <x:row r="638" ht="30" customHeight="1">
      <x:c r="A638" s="9" t="str">
        <x:v>IMO-024-F02</x:v>
      </x:c>
      <x:c r="B638" s="9" t="str">
        <x:v>IMO-024</x:v>
      </x:c>
      <x:c r="C638" s="9" t="str">
        <x:v>BATCH_11</x:v>
      </x:c>
      <x:c r="D638" s="9" t="str">
        <x:v>IMO</x:v>
      </x:c>
      <x:c r="E638" s="9" t="n">
        <x:v>0</x:v>
      </x:c>
      <x:c r="F638" s="9" t="str">
        <x:v>Part I-A 2.2.4</x:v>
      </x:c>
      <x:c r="G638" s="9" t="str">
        <x:v>FAIL</x:v>
      </x:c>
      <x:c r="H638" s="11" t="str">
        <x:v>Polar-water incident procedure missing.</x:v>
      </x:c>
      <x:c r="I638" s="10" t="str">
        <x:v>rdf/IMO/IMO-024/IMO-024-F02.ttl</x:v>
      </x:c>
      <x:c r="J638" s="10" t="str">
        <x:v>75801b1483236d791cfa0fe1baaba6cf7b705dd48caccbf35edd679021160b54</x:v>
      </x:c>
      <x:c r="K638" s="13" t="str">
        <x:v>NOT_REVIEWED</x:v>
      </x:c>
      <x:c r="L638" s="13" t="str"/>
      <x:c r="M638" s="13" t="str"/>
      <x:c r="N638" s="13" t="str"/>
      <x:c r="O638" s="13" t="str"/>
      <x:c r="P638" s="13" t="str"/>
      <x:c r="Q638" s="13" t="str"/>
      <x:c r="R638" s="13" t="str"/>
      <x:c r="S638" s="13" t="str"/>
      <x:c r="T638" s="14" t="str"/>
      <x:c r="U638" s="9" t="str">
        <x:f>IF(AND(Q638="AGREED",P638="LABEL_ONLY",OR(O638="PASS",O638="FAIL"),R638&lt;&gt;"",S638&lt;&gt;"",T638&lt;&gt;""),O638,G638)</x:f>
        <x:v>FAIL</x:v>
      </x:c>
      <x:c r="V638" s="9" t="str">
        <x:f>IF(Q638&lt;&gt;"AGREED","",IF(P638="LABEL_ONLY",IF(AND(Q638="AGREED",P638="LABEL_ONLY",OR(O638="PASS",O638="FAIL"),R638&lt;&gt;"",S638&lt;&gt;"",T638&lt;&gt;""),"LABEL_APPLIED","INCOMPLETE_DECISION"),"RERUN_REQUIRED"))</x:f>
      </x:c>
    </x:row>
    <x:row r="639" ht="30" customHeight="1">
      <x:c r="A639" s="9" t="str">
        <x:v>IMO-024-P01</x:v>
      </x:c>
      <x:c r="B639" s="9" t="str">
        <x:v>IMO-024</x:v>
      </x:c>
      <x:c r="C639" s="9" t="str">
        <x:v>BATCH_11</x:v>
      </x:c>
      <x:c r="D639" s="9" t="str">
        <x:v>IMO</x:v>
      </x:c>
      <x:c r="E639" s="9" t="n">
        <x:v>1</x:v>
      </x:c>
      <x:c r="F639" s="9" t="str">
        <x:v>Part I-A 2.2.4</x:v>
      </x:c>
      <x:c r="G639" s="9" t="str">
        <x:v>PASS</x:v>
      </x:c>
      <x:c r="H639" s="11" t="str">
        <x:v>Polar-water incident procedure present.</x:v>
      </x:c>
      <x:c r="I639" s="10" t="str">
        <x:v>rdf/IMO/IMO-024/IMO-024-P01.ttl</x:v>
      </x:c>
      <x:c r="J639" s="10" t="str">
        <x:v>aff71b1bdaee96c2be193447b001c8a0e07319d0025a763c60a1331a5e24d15c</x:v>
      </x:c>
      <x:c r="K639" s="13" t="str">
        <x:v>NOT_REVIEWED</x:v>
      </x:c>
      <x:c r="L639" s="13" t="str"/>
      <x:c r="M639" s="13" t="str"/>
      <x:c r="N639" s="13" t="str"/>
      <x:c r="O639" s="13" t="str"/>
      <x:c r="P639" s="13" t="str"/>
      <x:c r="Q639" s="13" t="str"/>
      <x:c r="R639" s="13" t="str"/>
      <x:c r="S639" s="13" t="str"/>
      <x:c r="T639" s="14" t="str"/>
      <x:c r="U639" s="9" t="str">
        <x:f>IF(AND(Q639="AGREED",P639="LABEL_ONLY",OR(O639="PASS",O639="FAIL"),R639&lt;&gt;"",S639&lt;&gt;"",T639&lt;&gt;""),O639,G639)</x:f>
        <x:v>PASS</x:v>
      </x:c>
      <x:c r="V639" s="9" t="str">
        <x:f>IF(Q639&lt;&gt;"AGREED","",IF(P639="LABEL_ONLY",IF(AND(Q639="AGREED",P639="LABEL_ONLY",OR(O639="PASS",O639="FAIL"),R639&lt;&gt;"",S639&lt;&gt;"",T639&lt;&gt;""),"LABEL_APPLIED","INCOMPLETE_DECISION"),"RERUN_REQUIRED"))</x:f>
      </x:c>
    </x:row>
    <x:row r="640" ht="30" customHeight="1">
      <x:c r="A640" s="9" t="str">
        <x:v>IMO-025-F01</x:v>
      </x:c>
      <x:c r="B640" s="9" t="str">
        <x:v>IMO-025</x:v>
      </x:c>
      <x:c r="C640" s="9" t="str">
        <x:v>BATCH_15</x:v>
      </x:c>
      <x:c r="D640" s="9" t="str">
        <x:v>IMO</x:v>
      </x:c>
      <x:c r="E640" s="9" t="n">
        <x:v>0</x:v>
      </x:c>
      <x:c r="F640" s="9" t="str">
        <x:v>Part I-A 2.3.1</x:v>
      </x:c>
      <x:c r="G640" s="9" t="str">
        <x:v>FAIL</x:v>
      </x:c>
      <x:c r="H640" s="11" t="str">
        <x:v>PWOM not carried on board.</x:v>
      </x:c>
      <x:c r="I640" s="10" t="str">
        <x:v>rdf/IMO/IMO-025/IMO-025-F01.ttl</x:v>
      </x:c>
      <x:c r="J640" s="10" t="str">
        <x:v>30b48f381fbb9aff8bd1d788b0a4e7d03bc543f88eca722dbb4b804f2c58acf3</x:v>
      </x:c>
      <x:c r="K640" s="13" t="str">
        <x:v>NOT_REVIEWED</x:v>
      </x:c>
      <x:c r="L640" s="13" t="str"/>
      <x:c r="M640" s="13" t="str"/>
      <x:c r="N640" s="13" t="str"/>
      <x:c r="O640" s="13" t="str"/>
      <x:c r="P640" s="13" t="str"/>
      <x:c r="Q640" s="13" t="str"/>
      <x:c r="R640" s="13" t="str"/>
      <x:c r="S640" s="13" t="str"/>
      <x:c r="T640" s="14" t="str"/>
      <x:c r="U640" s="9" t="str">
        <x:f>IF(AND(Q640="AGREED",P640="LABEL_ONLY",OR(O640="PASS",O640="FAIL"),R640&lt;&gt;"",S640&lt;&gt;"",T640&lt;&gt;""),O640,G640)</x:f>
        <x:v>FAIL</x:v>
      </x:c>
      <x:c r="V640" s="9" t="str">
        <x:f>IF(Q640&lt;&gt;"AGREED","",IF(P640="LABEL_ONLY",IF(AND(Q640="AGREED",P640="LABEL_ONLY",OR(O640="PASS",O640="FAIL"),R640&lt;&gt;"",S640&lt;&gt;"",T640&lt;&gt;""),"LABEL_APPLIED","INCOMPLETE_DECISION"),"RERUN_REQUIRED"))</x:f>
      </x:c>
    </x:row>
    <x:row r="641" ht="30" customHeight="1">
      <x:c r="A641" s="9" t="str">
        <x:v>IMO-025-F02</x:v>
      </x:c>
      <x:c r="B641" s="9" t="str">
        <x:v>IMO-025</x:v>
      </x:c>
      <x:c r="C641" s="9" t="str">
        <x:v>BATCH_15</x:v>
      </x:c>
      <x:c r="D641" s="9" t="str">
        <x:v>IMO</x:v>
      </x:c>
      <x:c r="E641" s="9" t="n">
        <x:v>1</x:v>
      </x:c>
      <x:c r="F641" s="9" t="str">
        <x:v>Part I-A 2.3.1</x:v>
      </x:c>
      <x:c r="G641" s="9" t="str">
        <x:v>FAIL</x:v>
      </x:c>
      <x:c r="H641" s="11" t="str">
        <x:v>PWOM-on-board evidence missing.</x:v>
      </x:c>
      <x:c r="I641" s="10" t="str">
        <x:v>rdf/IMO/IMO-025/IMO-025-F02.ttl</x:v>
      </x:c>
      <x:c r="J641" s="10" t="str">
        <x:v>676de1d0c9f04f554eb24f784399ebc84f2658099e3f7bb95a7d68c32e4b5242</x:v>
      </x:c>
      <x:c r="K641" s="13" t="str">
        <x:v>NOT_REVIEWED</x:v>
      </x:c>
      <x:c r="L641" s="13" t="str"/>
      <x:c r="M641" s="13" t="str"/>
      <x:c r="N641" s="13" t="str"/>
      <x:c r="O641" s="13" t="str"/>
      <x:c r="P641" s="13" t="str"/>
      <x:c r="Q641" s="13" t="str"/>
      <x:c r="R641" s="13" t="str"/>
      <x:c r="S641" s="13" t="str"/>
      <x:c r="T641" s="14" t="str"/>
      <x:c r="U641" s="9" t="str">
        <x:f>IF(AND(Q641="AGREED",P641="LABEL_ONLY",OR(O641="PASS",O641="FAIL"),R641&lt;&gt;"",S641&lt;&gt;"",T641&lt;&gt;""),O641,G641)</x:f>
        <x:v>FAIL</x:v>
      </x:c>
      <x:c r="V641" s="9" t="str">
        <x:f>IF(Q641&lt;&gt;"AGREED","",IF(P641="LABEL_ONLY",IF(AND(Q641="AGREED",P641="LABEL_ONLY",OR(O641="PASS",O641="FAIL"),R641&lt;&gt;"",S641&lt;&gt;"",T641&lt;&gt;""),"LABEL_APPLIED","INCOMPLETE_DECISION"),"RERUN_REQUIRED"))</x:f>
      </x:c>
    </x:row>
    <x:row r="642" ht="30" customHeight="1">
      <x:c r="A642" s="9" t="str">
        <x:v>IMO-025-P01</x:v>
      </x:c>
      <x:c r="B642" s="9" t="str">
        <x:v>IMO-025</x:v>
      </x:c>
      <x:c r="C642" s="9" t="str">
        <x:v>BATCH_15</x:v>
      </x:c>
      <x:c r="D642" s="9" t="str">
        <x:v>IMO</x:v>
      </x:c>
      <x:c r="E642" s="9" t="n">
        <x:v>1</x:v>
      </x:c>
      <x:c r="F642" s="9" t="str">
        <x:v>Part I-A 2.3.1</x:v>
      </x:c>
      <x:c r="G642" s="9" t="str">
        <x:v>PASS</x:v>
      </x:c>
      <x:c r="H642" s="11" t="str">
        <x:v>PWOM carried on board.</x:v>
      </x:c>
      <x:c r="I642" s="10" t="str">
        <x:v>rdf/IMO/IMO-025/IMO-025-P01.ttl</x:v>
      </x:c>
      <x:c r="J642" s="10" t="str">
        <x:v>8190e25e9b0ee4b37bfe144127d4f0f72cbc78b5895ea51dbe2fecb646d30ca4</x:v>
      </x:c>
      <x:c r="K642" s="13" t="str">
        <x:v>NOT_REVIEWED</x:v>
      </x:c>
      <x:c r="L642" s="13" t="str"/>
      <x:c r="M642" s="13" t="str"/>
      <x:c r="N642" s="13" t="str"/>
      <x:c r="O642" s="13" t="str"/>
      <x:c r="P642" s="13" t="str"/>
      <x:c r="Q642" s="13" t="str"/>
      <x:c r="R642" s="13" t="str"/>
      <x:c r="S642" s="13" t="str"/>
      <x:c r="T642" s="14" t="str"/>
      <x:c r="U642" s="9" t="str">
        <x:f>IF(AND(Q642="AGREED",P642="LABEL_ONLY",OR(O642="PASS",O642="FAIL"),R642&lt;&gt;"",S642&lt;&gt;"",T642&lt;&gt;""),O642,G642)</x:f>
        <x:v>PASS</x:v>
      </x:c>
      <x:c r="V642" s="9" t="str">
        <x:f>IF(Q642&lt;&gt;"AGREED","",IF(P642="LABEL_ONLY",IF(AND(Q642="AGREED",P642="LABEL_ONLY",OR(O642="PASS",O642="FAIL"),R642&lt;&gt;"",S642&lt;&gt;"",T642&lt;&gt;""),"LABEL_APPLIED","INCOMPLETE_DECISION"),"RERUN_REQUIRED"))</x:f>
      </x:c>
    </x:row>
    <x:row r="643" ht="30" customHeight="1">
      <x:c r="A643" s="9" t="str">
        <x:v>IMO-026-F01</x:v>
      </x:c>
      <x:c r="B643" s="9" t="str">
        <x:v>IMO-026</x:v>
      </x:c>
      <x:c r="C643" s="9" t="str">
        <x:v>BATCH_19</x:v>
      </x:c>
      <x:c r="D643" s="9" t="str">
        <x:v>IMO</x:v>
      </x:c>
      <x:c r="E643" s="9" t="n">
        <x:v>0</x:v>
      </x:c>
      <x:c r="F643" s="9" t="str">
        <x:v>Part I-A 2.3.2</x:v>
      </x:c>
      <x:c r="G643" s="9" t="str">
        <x:v>FAIL</x:v>
      </x:c>
      <x:c r="H643" s="11" t="str">
        <x:v>Applicable methodology section absent.</x:v>
      </x:c>
      <x:c r="I643" s="10" t="str">
        <x:v>rdf/IMO/IMO-026/IMO-026-F01.ttl</x:v>
      </x:c>
      <x:c r="J643" s="10" t="str">
        <x:v>aae5e6a4be2cc148da7e7fb5adec11df2ae3386a0a12743193af12c1483f337b</x:v>
      </x:c>
      <x:c r="K643" s="13" t="str">
        <x:v>NOT_REVIEWED</x:v>
      </x:c>
      <x:c r="L643" s="13" t="str"/>
      <x:c r="M643" s="13" t="str"/>
      <x:c r="N643" s="13" t="str"/>
      <x:c r="O643" s="13" t="str"/>
      <x:c r="P643" s="13" t="str"/>
      <x:c r="Q643" s="13" t="str"/>
      <x:c r="R643" s="13" t="str"/>
      <x:c r="S643" s="13" t="str"/>
      <x:c r="T643" s="14" t="str"/>
      <x:c r="U643" s="9" t="str">
        <x:f>IF(AND(Q643="AGREED",P643="LABEL_ONLY",OR(O643="PASS",O643="FAIL"),R643&lt;&gt;"",S643&lt;&gt;"",T643&lt;&gt;""),O643,G643)</x:f>
        <x:v>FAIL</x:v>
      </x:c>
      <x:c r="V643" s="9" t="str">
        <x:f>IF(Q643&lt;&gt;"AGREED","",IF(P643="LABEL_ONLY",IF(AND(Q643="AGREED",P643="LABEL_ONLY",OR(O643="PASS",O643="FAIL"),R643&lt;&gt;"",S643&lt;&gt;"",T643&lt;&gt;""),"LABEL_APPLIED","INCOMPLETE_DECISION"),"RERUN_REQUIRED"))</x:f>
      </x:c>
    </x:row>
    <x:row r="644" ht="30" customHeight="1">
      <x:c r="A644" s="9" t="str">
        <x:v>IMO-026-F02</x:v>
      </x:c>
      <x:c r="B644" s="9" t="str">
        <x:v>IMO-026</x:v>
      </x:c>
      <x:c r="C644" s="9" t="str">
        <x:v>BATCH_19</x:v>
      </x:c>
      <x:c r="D644" s="9" t="str">
        <x:v>IMO</x:v>
      </x:c>
      <x:c r="E644" s="9" t="n">
        <x:v>1</x:v>
      </x:c>
      <x:c r="F644" s="9" t="str">
        <x:v>Part I-A 2.3.2</x:v>
      </x:c>
      <x:c r="G644" s="9" t="str">
        <x:v>FAIL</x:v>
      </x:c>
      <x:c r="H644" s="11" t="str">
        <x:v>Methodology applicability evidence missing.</x:v>
      </x:c>
      <x:c r="I644" s="10" t="str">
        <x:v>rdf/IMO/IMO-026/IMO-026-F02.ttl</x:v>
      </x:c>
      <x:c r="J644" s="10" t="str">
        <x:v>d905e57db96709db65417b2bf20e377585b473771f8cee34e9565e86b6045a81</x:v>
      </x:c>
      <x:c r="K644" s="13" t="str">
        <x:v>NOT_REVIEWED</x:v>
      </x:c>
      <x:c r="L644" s="13" t="str"/>
      <x:c r="M644" s="13" t="str"/>
      <x:c r="N644" s="13" t="str"/>
      <x:c r="O644" s="13" t="str"/>
      <x:c r="P644" s="13" t="str"/>
      <x:c r="Q644" s="13" t="str"/>
      <x:c r="R644" s="13" t="str"/>
      <x:c r="S644" s="13" t="str"/>
      <x:c r="T644" s="14" t="str"/>
      <x:c r="U644" s="9" t="str">
        <x:f>IF(AND(Q644="AGREED",P644="LABEL_ONLY",OR(O644="PASS",O644="FAIL"),R644&lt;&gt;"",S644&lt;&gt;"",T644&lt;&gt;""),O644,G644)</x:f>
        <x:v>FAIL</x:v>
      </x:c>
      <x:c r="V644" s="9" t="str">
        <x:f>IF(Q644&lt;&gt;"AGREED","",IF(P644="LABEL_ONLY",IF(AND(Q644="AGREED",P644="LABEL_ONLY",OR(O644="PASS",O644="FAIL"),R644&lt;&gt;"",S644&lt;&gt;"",T644&lt;&gt;""),"LABEL_APPLIED","INCOMPLETE_DECISION"),"RERUN_REQUIRED"))</x:f>
      </x:c>
    </x:row>
    <x:row r="645" ht="30" customHeight="1">
      <x:c r="A645" s="9" t="str">
        <x:v>IMO-026-P01</x:v>
      </x:c>
      <x:c r="B645" s="9" t="str">
        <x:v>IMO-026</x:v>
      </x:c>
      <x:c r="C645" s="9" t="str">
        <x:v>BATCH_19</x:v>
      </x:c>
      <x:c r="D645" s="9" t="str">
        <x:v>IMO</x:v>
      </x:c>
      <x:c r="E645" s="9" t="n">
        <x:v>1</x:v>
      </x:c>
      <x:c r="F645" s="9" t="str">
        <x:v>Part I-A 2.3.2</x:v>
      </x:c>
      <x:c r="G645" s="9" t="str">
        <x:v>PASS</x:v>
      </x:c>
      <x:c r="H645" s="11" t="str">
        <x:v>Applicable ice-capability methodology included in PWOM.</x:v>
      </x:c>
      <x:c r="I645" s="10" t="str">
        <x:v>rdf/IMO/IMO-026/IMO-026-P01.ttl</x:v>
      </x:c>
      <x:c r="J645" s="10" t="str">
        <x:v>29f858bdcd1588e38f2fce1ee5c119926303e599c905ed137a7bb53337651064</x:v>
      </x:c>
      <x:c r="K645" s="13" t="str">
        <x:v>NOT_REVIEWED</x:v>
      </x:c>
      <x:c r="L645" s="13" t="str"/>
      <x:c r="M645" s="13" t="str"/>
      <x:c r="N645" s="13" t="str"/>
      <x:c r="O645" s="13" t="str"/>
      <x:c r="P645" s="13" t="str"/>
      <x:c r="Q645" s="13" t="str"/>
      <x:c r="R645" s="13" t="str"/>
      <x:c r="S645" s="13" t="str"/>
      <x:c r="T645" s="14" t="str"/>
      <x:c r="U645" s="9" t="str">
        <x:f>IF(AND(Q645="AGREED",P645="LABEL_ONLY",OR(O645="PASS",O645="FAIL"),R645&lt;&gt;"",S645&lt;&gt;"",T645&lt;&gt;""),O645,G645)</x:f>
        <x:v>PASS</x:v>
      </x:c>
      <x:c r="V645" s="9" t="str">
        <x:f>IF(Q645&lt;&gt;"AGREED","",IF(P645="LABEL_ONLY",IF(AND(Q645="AGREED",P645="LABEL_ONLY",OR(O645="PASS",O645="FAIL"),R645&lt;&gt;"",S645&lt;&gt;"",T645&lt;&gt;""),"LABEL_APPLIED","INCOMPLETE_DECISION"),"RERUN_REQUIRED"))</x:f>
      </x:c>
    </x:row>
    <x:row r="646" ht="30" customHeight="1">
      <x:c r="A646" s="9" t="str">
        <x:v>IMO-026-P02</x:v>
      </x:c>
      <x:c r="B646" s="9" t="str">
        <x:v>IMO-026</x:v>
      </x:c>
      <x:c r="C646" s="9" t="str">
        <x:v>BATCH_19</x:v>
      </x:c>
      <x:c r="D646" s="9" t="str">
        <x:v>IMO</x:v>
      </x:c>
      <x:c r="E646" s="9" t="n">
        <x:v>0</x:v>
      </x:c>
      <x:c r="F646" s="9" t="str">
        <x:v>Part I-A 2.3.2</x:v>
      </x:c>
      <x:c r="G646" s="9" t="str">
        <x:v>PASS</x:v>
      </x:c>
      <x:c r="H646" s="11" t="str">
        <x:v>Methodology not applicable; conditional section inactive.</x:v>
      </x:c>
      <x:c r="I646" s="10" t="str">
        <x:v>rdf/IMO/IMO-026/IMO-026-P02.ttl</x:v>
      </x:c>
      <x:c r="J646" s="10" t="str">
        <x:v>6e2efeb24c815228379a4baa22bdda82f6e23e39f74632c17a9276369991864b</x:v>
      </x:c>
      <x:c r="K646" s="13" t="str">
        <x:v>NOT_REVIEWED</x:v>
      </x:c>
      <x:c r="L646" s="13" t="str"/>
      <x:c r="M646" s="13" t="str"/>
      <x:c r="N646" s="13" t="str"/>
      <x:c r="O646" s="13" t="str"/>
      <x:c r="P646" s="13" t="str"/>
      <x:c r="Q646" s="13" t="str"/>
      <x:c r="R646" s="13" t="str"/>
      <x:c r="S646" s="13" t="str"/>
      <x:c r="T646" s="14" t="str"/>
      <x:c r="U646" s="9" t="str">
        <x:f>IF(AND(Q646="AGREED",P646="LABEL_ONLY",OR(O646="PASS",O646="FAIL"),R646&lt;&gt;"",S646&lt;&gt;"",T646&lt;&gt;""),O646,G646)</x:f>
        <x:v>PASS</x:v>
      </x:c>
      <x:c r="V646" s="9" t="str">
        <x:f>IF(Q646&lt;&gt;"AGREED","",IF(P646="LABEL_ONLY",IF(AND(Q646="AGREED",P646="LABEL_ONLY",OR(O646="PASS",O646="FAIL"),R646&lt;&gt;"",S646&lt;&gt;"",T646&lt;&gt;""),"LABEL_APPLIED","INCOMPLETE_DECISION"),"RERUN_REQUIRED"))</x:f>
      </x:c>
    </x:row>
    <x:row r="647" ht="30" customHeight="1">
      <x:c r="A647" s="9" t="str">
        <x:v>IMO-027-F01</x:v>
      </x:c>
      <x:c r="B647" s="9" t="str">
        <x:v>IMO-027</x:v>
      </x:c>
      <x:c r="C647" s="9" t="str">
        <x:v>BATCH_23</x:v>
      </x:c>
      <x:c r="D647" s="9" t="str">
        <x:v>IMO</x:v>
      </x:c>
      <x:c r="E647" s="9" t="n">
        <x:v>0</x:v>
      </x:c>
      <x:c r="F647" s="9" t="str">
        <x:v>Part I-A 2.3.3</x:v>
      </x:c>
      <x:c r="G647" s="9" t="str">
        <x:v>FAIL</x:v>
      </x:c>
      <x:c r="H647" s="11" t="str">
        <x:v>PWOM risk-procedure element voyageLimitAvoidance not satisfied.</x:v>
      </x:c>
      <x:c r="I647" s="10" t="str">
        <x:v>rdf/IMO/IMO-027/IMO-027-F01.ttl</x:v>
      </x:c>
      <x:c r="J647" s="10" t="str">
        <x:v>6f341fc52a953ab44c00f5fe78104bf95c64952a6a7931f3b26b335549352f82</x:v>
      </x:c>
      <x:c r="K647" s="13" t="str">
        <x:v>NOT_REVIEWED</x:v>
      </x:c>
      <x:c r="L647" s="13" t="str"/>
      <x:c r="M647" s="13" t="str"/>
      <x:c r="N647" s="13" t="str"/>
      <x:c r="O647" s="13" t="str"/>
      <x:c r="P647" s="13" t="str"/>
      <x:c r="Q647" s="13" t="str"/>
      <x:c r="R647" s="13" t="str"/>
      <x:c r="S647" s="13" t="str"/>
      <x:c r="T647" s="14" t="str"/>
      <x:c r="U647" s="9" t="str">
        <x:f>IF(AND(Q647="AGREED",P647="LABEL_ONLY",OR(O647="PASS",O647="FAIL"),R647&lt;&gt;"",S647&lt;&gt;"",T647&lt;&gt;""),O647,G647)</x:f>
        <x:v>FAIL</x:v>
      </x:c>
      <x:c r="V647" s="9" t="str">
        <x:f>IF(Q647&lt;&gt;"AGREED","",IF(P647="LABEL_ONLY",IF(AND(Q647="AGREED",P647="LABEL_ONLY",OR(O647="PASS",O647="FAIL"),R647&lt;&gt;"",S647&lt;&gt;"",T647&lt;&gt;""),"LABEL_APPLIED","INCOMPLETE_DECISION"),"RERUN_REQUIRED"))</x:f>
      </x:c>
    </x:row>
    <x:row r="648" ht="30" customHeight="1">
      <x:c r="A648" s="9" t="str">
        <x:v>IMO-027-F02</x:v>
      </x:c>
      <x:c r="B648" s="9" t="str">
        <x:v>IMO-027</x:v>
      </x:c>
      <x:c r="C648" s="9" t="str">
        <x:v>BATCH_23</x:v>
      </x:c>
      <x:c r="D648" s="9" t="str">
        <x:v>IMO</x:v>
      </x:c>
      <x:c r="E648" s="9" t="n">
        <x:v>0</x:v>
      </x:c>
      <x:c r="F648" s="9" t="str">
        <x:v>Part I-A 2.3.3</x:v>
      </x:c>
      <x:c r="G648" s="9" t="str">
        <x:v>FAIL</x:v>
      </x:c>
      <x:c r="H648" s="11" t="str">
        <x:v>PWOM risk-procedure element environmentalForecastArrangements not satisfied.</x:v>
      </x:c>
      <x:c r="I648" s="10" t="str">
        <x:v>rdf/IMO/IMO-027/IMO-027-F02.ttl</x:v>
      </x:c>
      <x:c r="J648" s="10" t="str">
        <x:v>54b9ea6827462a0ddd714efc28154d141a50f9070b37dd9546572d25cae82396</x:v>
      </x:c>
      <x:c r="K648" s="13" t="str">
        <x:v>NOT_REVIEWED</x:v>
      </x:c>
      <x:c r="L648" s="13" t="str"/>
      <x:c r="M648" s="13" t="str"/>
      <x:c r="N648" s="13" t="str"/>
      <x:c r="O648" s="13" t="str"/>
      <x:c r="P648" s="13" t="str"/>
      <x:c r="Q648" s="13" t="str"/>
      <x:c r="R648" s="13" t="str"/>
      <x:c r="S648" s="13" t="str"/>
      <x:c r="T648" s="14" t="str"/>
      <x:c r="U648" s="9" t="str">
        <x:f>IF(AND(Q648="AGREED",P648="LABEL_ONLY",OR(O648="PASS",O648="FAIL"),R648&lt;&gt;"",S648&lt;&gt;"",T648&lt;&gt;""),O648,G648)</x:f>
        <x:v>FAIL</x:v>
      </x:c>
      <x:c r="V648" s="9" t="str">
        <x:f>IF(Q648&lt;&gt;"AGREED","",IF(P648="LABEL_ONLY",IF(AND(Q648="AGREED",P648="LABEL_ONLY",OR(O648="PASS",O648="FAIL"),R648&lt;&gt;"",S648&lt;&gt;"",T648&lt;&gt;""),"LABEL_APPLIED","INCOMPLETE_DECISION"),"RERUN_REQUIRED"))</x:f>
      </x:c>
    </x:row>
    <x:row r="649" ht="30" customHeight="1">
      <x:c r="A649" s="9" t="str">
        <x:v>IMO-027-F03</x:v>
      </x:c>
      <x:c r="B649" s="9" t="str">
        <x:v>IMO-027</x:v>
      </x:c>
      <x:c r="C649" s="9" t="str">
        <x:v>BATCH_23</x:v>
      </x:c>
      <x:c r="D649" s="9" t="str">
        <x:v>IMO</x:v>
      </x:c>
      <x:c r="E649" s="9" t="n">
        <x:v>0</x:v>
      </x:c>
      <x:c r="F649" s="9" t="str">
        <x:v>Part I-A 2.3.3</x:v>
      </x:c>
      <x:c r="G649" s="9" t="str">
        <x:v>FAIL</x:v>
      </x:c>
      <x:c r="H649" s="11" t="str">
        <x:v>PWOM risk-procedure element informationLimitationMeasures not satisfied.</x:v>
      </x:c>
      <x:c r="I649" s="10" t="str">
        <x:v>rdf/IMO/IMO-027/IMO-027-F03.ttl</x:v>
      </x:c>
      <x:c r="J649" s="10" t="str">
        <x:v>4294eb02abdad22f7724d8a4ebf77f42e35817835221be9c89647aa0d8855a1c</x:v>
      </x:c>
      <x:c r="K649" s="13" t="str">
        <x:v>NOT_REVIEWED</x:v>
      </x:c>
      <x:c r="L649" s="13" t="str"/>
      <x:c r="M649" s="13" t="str"/>
      <x:c r="N649" s="13" t="str"/>
      <x:c r="O649" s="13" t="str"/>
      <x:c r="P649" s="13" t="str"/>
      <x:c r="Q649" s="13" t="str"/>
      <x:c r="R649" s="13" t="str"/>
      <x:c r="S649" s="13" t="str"/>
      <x:c r="T649" s="14" t="str"/>
      <x:c r="U649" s="9" t="str">
        <x:f>IF(AND(Q649="AGREED",P649="LABEL_ONLY",OR(O649="PASS",O649="FAIL"),R649&lt;&gt;"",S649&lt;&gt;"",T649&lt;&gt;""),O649,G649)</x:f>
        <x:v>FAIL</x:v>
      </x:c>
      <x:c r="V649" s="9" t="str">
        <x:f>IF(Q649&lt;&gt;"AGREED","",IF(P649="LABEL_ONLY",IF(AND(Q649="AGREED",P649="LABEL_ONLY",OR(O649="PASS",O649="FAIL"),R649&lt;&gt;"",S649&lt;&gt;"",T649&lt;&gt;""),"LABEL_APPLIED","INCOMPLETE_DECISION"),"RERUN_REQUIRED"))</x:f>
      </x:c>
    </x:row>
    <x:row r="650" ht="30" customHeight="1">
      <x:c r="A650" s="9" t="str">
        <x:v>IMO-027-F04</x:v>
      </x:c>
      <x:c r="B650" s="9" t="str">
        <x:v>IMO-027</x:v>
      </x:c>
      <x:c r="C650" s="9" t="str">
        <x:v>BATCH_23</x:v>
      </x:c>
      <x:c r="D650" s="9" t="str">
        <x:v>IMO</x:v>
      </x:c>
      <x:c r="E650" s="9" t="n">
        <x:v>0</x:v>
      </x:c>
      <x:c r="F650" s="9" t="str">
        <x:v>Part I-A 2.3.3</x:v>
      </x:c>
      <x:c r="G650" s="9" t="str">
        <x:v>FAIL</x:v>
      </x:c>
      <x:c r="H650" s="11" t="str">
        <x:v>PWOM risk-procedure element requiredEquipmentOperation not satisfied.</x:v>
      </x:c>
      <x:c r="I650" s="10" t="str">
        <x:v>rdf/IMO/IMO-027/IMO-027-F04.ttl</x:v>
      </x:c>
      <x:c r="J650" s="10" t="str">
        <x:v>daa62d17c42933323cf0421df78a7439e51e1a8e416932da6ff686a3586e3bf8</x:v>
      </x:c>
      <x:c r="K650" s="13" t="str">
        <x:v>NOT_REVIEWED</x:v>
      </x:c>
      <x:c r="L650" s="13" t="str"/>
      <x:c r="M650" s="13" t="str"/>
      <x:c r="N650" s="13" t="str"/>
      <x:c r="O650" s="13" t="str"/>
      <x:c r="P650" s="13" t="str"/>
      <x:c r="Q650" s="13" t="str"/>
      <x:c r="R650" s="13" t="str"/>
      <x:c r="S650" s="13" t="str"/>
      <x:c r="T650" s="14" t="str"/>
      <x:c r="U650" s="9" t="str">
        <x:f>IF(AND(Q650="AGREED",P650="LABEL_ONLY",OR(O650="PASS",O650="FAIL"),R650&lt;&gt;"",S650&lt;&gt;"",T650&lt;&gt;""),O650,G650)</x:f>
        <x:v>FAIL</x:v>
      </x:c>
      <x:c r="V650" s="9" t="str">
        <x:f>IF(Q650&lt;&gt;"AGREED","",IF(P650="LABEL_ONLY",IF(AND(Q650="AGREED",P650="LABEL_ONLY",OR(O650="PASS",O650="FAIL"),R650&lt;&gt;"",S650&lt;&gt;"",T650&lt;&gt;""),"LABEL_APPLIED","INCOMPLETE_DECISION"),"RERUN_REQUIRED"))</x:f>
      </x:c>
    </x:row>
    <x:row r="651" ht="30" customHeight="1">
      <x:c r="A651" s="9" t="str">
        <x:v>IMO-027-F05</x:v>
      </x:c>
      <x:c r="B651" s="9" t="str">
        <x:v>IMO-027</x:v>
      </x:c>
      <x:c r="C651" s="9" t="str">
        <x:v>BATCH_23</x:v>
      </x:c>
      <x:c r="D651" s="9" t="str">
        <x:v>IMO</x:v>
      </x:c>
      <x:c r="E651" s="9" t="n">
        <x:v>0</x:v>
      </x:c>
      <x:c r="F651" s="9" t="str">
        <x:v>Part I-A 2.3.3</x:v>
      </x:c>
      <x:c r="G651" s="9" t="str">
        <x:v>FAIL</x:v>
      </x:c>
      <x:c r="H651" s="11" t="str">
        <x:v>PWOM risk-procedure element environmentalFunctionalityMeasures not satisfied.</x:v>
      </x:c>
      <x:c r="I651" s="10" t="str">
        <x:v>rdf/IMO/IMO-027/IMO-027-F05.ttl</x:v>
      </x:c>
      <x:c r="J651" s="10" t="str">
        <x:v>4e33e0b0354c5668dae4f253c2bde1638ca0bcbdaa6ce594f18a9c2b0a9e9d79</x:v>
      </x:c>
      <x:c r="K651" s="13" t="str">
        <x:v>NOT_REVIEWED</x:v>
      </x:c>
      <x:c r="L651" s="13" t="str"/>
      <x:c r="M651" s="13" t="str"/>
      <x:c r="N651" s="13" t="str"/>
      <x:c r="O651" s="13" t="str"/>
      <x:c r="P651" s="13" t="str"/>
      <x:c r="Q651" s="13" t="str"/>
      <x:c r="R651" s="13" t="str"/>
      <x:c r="S651" s="13" t="str"/>
      <x:c r="T651" s="14" t="str"/>
      <x:c r="U651" s="9" t="str">
        <x:f>IF(AND(Q651="AGREED",P651="LABEL_ONLY",OR(O651="PASS",O651="FAIL"),R651&lt;&gt;"",S651&lt;&gt;"",T651&lt;&gt;""),O651,G651)</x:f>
        <x:v>FAIL</x:v>
      </x:c>
      <x:c r="V651" s="9" t="str">
        <x:f>IF(Q651&lt;&gt;"AGREED","",IF(P651="LABEL_ONLY",IF(AND(Q651="AGREED",P651="LABEL_ONLY",OR(O651="PASS",O651="FAIL"),R651&lt;&gt;"",S651&lt;&gt;"",T651&lt;&gt;""),"LABEL_APPLIED","INCOMPLETE_DECISION"),"RERUN_REQUIRED"))</x:f>
      </x:c>
    </x:row>
    <x:row r="652" ht="30" customHeight="1">
      <x:c r="A652" s="9" t="str">
        <x:v>IMO-027-F06</x:v>
      </x:c>
      <x:c r="B652" s="9" t="str">
        <x:v>IMO-027</x:v>
      </x:c>
      <x:c r="C652" s="9" t="str">
        <x:v>BATCH_23</x:v>
      </x:c>
      <x:c r="D652" s="9" t="str">
        <x:v>IMO</x:v>
      </x:c>
      <x:c r="E652" s="9" t="n">
        <x:v>1</x:v>
      </x:c>
      <x:c r="F652" s="9" t="str">
        <x:v>Part I-A 2.3.3</x:v>
      </x:c>
      <x:c r="G652" s="9" t="str">
        <x:v>FAIL</x:v>
      </x:c>
      <x:c r="H652" s="11" t="str">
        <x:v>PWOM risk-procedure element polarWaterOperationalManualRiskProcedureCoverage not satisfied.</x:v>
      </x:c>
      <x:c r="I652" s="10" t="str">
        <x:v>rdf/IMO/IMO-027/IMO-027-F06.ttl</x:v>
      </x:c>
      <x:c r="J652" s="10" t="str">
        <x:v>98099f229e6d9844701b83a30445e8a8dec5248dcdc9f631fbc43a1eaa825daa</x:v>
      </x:c>
      <x:c r="K652" s="13" t="str">
        <x:v>NOT_REVIEWED</x:v>
      </x:c>
      <x:c r="L652" s="13" t="str"/>
      <x:c r="M652" s="13" t="str"/>
      <x:c r="N652" s="13" t="str"/>
      <x:c r="O652" s="13" t="str"/>
      <x:c r="P652" s="13" t="str"/>
      <x:c r="Q652" s="13" t="str"/>
      <x:c r="R652" s="13" t="str"/>
      <x:c r="S652" s="13" t="str"/>
      <x:c r="T652" s="14" t="str"/>
      <x:c r="U652" s="9" t="str">
        <x:f>IF(AND(Q652="AGREED",P652="LABEL_ONLY",OR(O652="PASS",O652="FAIL"),R652&lt;&gt;"",S652&lt;&gt;"",T652&lt;&gt;""),O652,G652)</x:f>
        <x:v>FAIL</x:v>
      </x:c>
      <x:c r="V652" s="9" t="str">
        <x:f>IF(Q652&lt;&gt;"AGREED","",IF(P652="LABEL_ONLY",IF(AND(Q652="AGREED",P652="LABEL_ONLY",OR(O652="PASS",O652="FAIL"),R652&lt;&gt;"",S652&lt;&gt;"",T652&lt;&gt;""),"LABEL_APPLIED","INCOMPLETE_DECISION"),"RERUN_REQUIRED"))</x:f>
      </x:c>
    </x:row>
    <x:row r="653" ht="30" customHeight="1">
      <x:c r="A653" s="9" t="str">
        <x:v>IMO-027-P01</x:v>
      </x:c>
      <x:c r="B653" s="9" t="str">
        <x:v>IMO-027</x:v>
      </x:c>
      <x:c r="C653" s="9" t="str">
        <x:v>BATCH_23</x:v>
      </x:c>
      <x:c r="D653" s="9" t="str">
        <x:v>IMO</x:v>
      </x:c>
      <x:c r="E653" s="9" t="n">
        <x:v>1</x:v>
      </x:c>
      <x:c r="F653" s="9" t="str">
        <x:v>Part I-A 2.3.3</x:v>
      </x:c>
      <x:c r="G653" s="9" t="str">
        <x:v>PASS</x:v>
      </x:c>
      <x:c r="H653" s="11" t="str">
        <x:v>Risk-based PWOM procedure coverage contains every frozen R13 element.</x:v>
      </x:c>
      <x:c r="I653" s="10" t="str">
        <x:v>rdf/IMO/IMO-027/IMO-027-P01.ttl</x:v>
      </x:c>
      <x:c r="J653" s="10" t="str">
        <x:v>151eda93e87a9720df3113695a65ffb1347b7b6a401e9f8f41d82fd709d690de</x:v>
      </x:c>
      <x:c r="K653" s="13" t="str">
        <x:v>NOT_REVIEWED</x:v>
      </x:c>
      <x:c r="L653" s="13" t="str"/>
      <x:c r="M653" s="13" t="str"/>
      <x:c r="N653" s="13" t="str"/>
      <x:c r="O653" s="13" t="str"/>
      <x:c r="P653" s="13" t="str"/>
      <x:c r="Q653" s="13" t="str"/>
      <x:c r="R653" s="13" t="str"/>
      <x:c r="S653" s="13" t="str"/>
      <x:c r="T653" s="14" t="str"/>
      <x:c r="U653" s="9" t="str">
        <x:f>IF(AND(Q653="AGREED",P653="LABEL_ONLY",OR(O653="PASS",O653="FAIL"),R653&lt;&gt;"",S653&lt;&gt;"",T653&lt;&gt;""),O653,G653)</x:f>
        <x:v>PASS</x:v>
      </x:c>
      <x:c r="V653" s="9" t="str">
        <x:f>IF(Q653&lt;&gt;"AGREED","",IF(P653="LABEL_ONLY",IF(AND(Q653="AGREED",P653="LABEL_ONLY",OR(O653="PASS",O653="FAIL"),R653&lt;&gt;"",S653&lt;&gt;"",T653&lt;&gt;""),"LABEL_APPLIED","INCOMPLETE_DECISION"),"RERUN_REQUIRED"))</x:f>
      </x:c>
    </x:row>
    <x:row r="654" ht="30" customHeight="1">
      <x:c r="A654" s="9" t="str">
        <x:v>IMO-028-F01</x:v>
      </x:c>
      <x:c r="B654" s="9" t="str">
        <x:v>IMO-028</x:v>
      </x:c>
      <x:c r="C654" s="9" t="str">
        <x:v>BATCH_02</x:v>
      </x:c>
      <x:c r="D654" s="9" t="str">
        <x:v>IMO</x:v>
      </x:c>
      <x:c r="E654" s="9" t="n">
        <x:v>0</x:v>
      </x:c>
      <x:c r="F654" s="9" t="str">
        <x:v>Part I-A 2.3.4</x:v>
      </x:c>
      <x:c r="G654" s="9" t="str">
        <x:v>FAIL</x:v>
      </x:c>
      <x:c r="H654" s="11" t="str">
        <x:v>Emergency-provider contact procedure absent.</x:v>
      </x:c>
      <x:c r="I654" s="10" t="str">
        <x:v>rdf/IMO/IMO-028/IMO-028-F01.ttl</x:v>
      </x:c>
      <x:c r="J654" s="10" t="str">
        <x:v>83011fbc845391c847888540993a4c89bf6302ec0aba29df3b531a2af6c28e5a</x:v>
      </x:c>
      <x:c r="K654" s="13" t="str">
        <x:v>NOT_REVIEWED</x:v>
      </x:c>
      <x:c r="L654" s="13" t="str"/>
      <x:c r="M654" s="13" t="str"/>
      <x:c r="N654" s="13" t="str"/>
      <x:c r="O654" s="13" t="str"/>
      <x:c r="P654" s="13" t="str"/>
      <x:c r="Q654" s="13" t="str"/>
      <x:c r="R654" s="13" t="str"/>
      <x:c r="S654" s="13" t="str"/>
      <x:c r="T654" s="14" t="str"/>
      <x:c r="U654" s="9" t="str">
        <x:f>IF(AND(Q654="AGREED",P654="LABEL_ONLY",OR(O654="PASS",O654="FAIL"),R654&lt;&gt;"",S654&lt;&gt;"",T654&lt;&gt;""),O654,G654)</x:f>
        <x:v>FAIL</x:v>
      </x:c>
      <x:c r="V654" s="9" t="str">
        <x:f>IF(Q654&lt;&gt;"AGREED","",IF(P654="LABEL_ONLY",IF(AND(Q654="AGREED",P654="LABEL_ONLY",OR(O654="PASS",O654="FAIL"),R654&lt;&gt;"",S654&lt;&gt;"",T654&lt;&gt;""),"LABEL_APPLIED","INCOMPLETE_DECISION"),"RERUN_REQUIRED"))</x:f>
      </x:c>
    </x:row>
    <x:row r="655" ht="30" customHeight="1">
      <x:c r="A655" s="9" t="str">
        <x:v>IMO-028-F02</x:v>
      </x:c>
      <x:c r="B655" s="9" t="str">
        <x:v>IMO-028</x:v>
      </x:c>
      <x:c r="C655" s="9" t="str">
        <x:v>BATCH_02</x:v>
      </x:c>
      <x:c r="D655" s="9" t="str">
        <x:v>IMO</x:v>
      </x:c>
      <x:c r="E655" s="9" t="n">
        <x:v>0</x:v>
      </x:c>
      <x:c r="F655" s="9" t="str">
        <x:v>Part I-A 2.3.4</x:v>
      </x:c>
      <x:c r="G655" s="9" t="str">
        <x:v>FAIL</x:v>
      </x:c>
      <x:c r="H655" s="11" t="str">
        <x:v>Ice-strengthened ship lacks prolonged-entrapment procedure.</x:v>
      </x:c>
      <x:c r="I655" s="10" t="str">
        <x:v>rdf/IMO/IMO-028/IMO-028-F02.ttl</x:v>
      </x:c>
      <x:c r="J655" s="10" t="str">
        <x:v>17c1ff72dfbc3d657ec2ccf630c8850311b698f29b6e88b36d22f2d1b99948ab</x:v>
      </x:c>
      <x:c r="K655" s="13" t="str">
        <x:v>NOT_REVIEWED</x:v>
      </x:c>
      <x:c r="L655" s="13" t="str"/>
      <x:c r="M655" s="13" t="str"/>
      <x:c r="N655" s="13" t="str"/>
      <x:c r="O655" s="13" t="str"/>
      <x:c r="P655" s="13" t="str"/>
      <x:c r="Q655" s="13" t="str"/>
      <x:c r="R655" s="13" t="str"/>
      <x:c r="S655" s="13" t="str"/>
      <x:c r="T655" s="14" t="str"/>
      <x:c r="U655" s="9" t="str">
        <x:f>IF(AND(Q655="AGREED",P655="LABEL_ONLY",OR(O655="PASS",O655="FAIL"),R655&lt;&gt;"",S655&lt;&gt;"",T655&lt;&gt;""),O655,G655)</x:f>
        <x:v>FAIL</x:v>
      </x:c>
      <x:c r="V655" s="9" t="str">
        <x:f>IF(Q655&lt;&gt;"AGREED","",IF(P655="LABEL_ONLY",IF(AND(Q655="AGREED",P655="LABEL_ONLY",OR(O655="PASS",O655="FAIL"),R655&lt;&gt;"",S655&lt;&gt;"",T655&lt;&gt;""),"LABEL_APPLIED","INCOMPLETE_DECISION"),"RERUN_REQUIRED"))</x:f>
      </x:c>
    </x:row>
    <x:row r="656" ht="30" customHeight="1">
      <x:c r="A656" s="9" t="str">
        <x:v>IMO-028-F03</x:v>
      </x:c>
      <x:c r="B656" s="9" t="str">
        <x:v>IMO-028</x:v>
      </x:c>
      <x:c r="C656" s="9" t="str">
        <x:v>BATCH_02</x:v>
      </x:c>
      <x:c r="D656" s="9" t="str">
        <x:v>IMO</x:v>
      </x:c>
      <x:c r="E656" s="9" t="n">
        <x:v>1</x:v>
      </x:c>
      <x:c r="F656" s="9" t="str">
        <x:v>Part I-A 2.3.4</x:v>
      </x:c>
      <x:c r="G656" s="9" t="str">
        <x:v>FAIL</x:v>
      </x:c>
      <x:c r="H656" s="11" t="str">
        <x:v>Ice-strengthening selector missing.</x:v>
      </x:c>
      <x:c r="I656" s="10" t="str">
        <x:v>rdf/IMO/IMO-028/IMO-028-F03.ttl</x:v>
      </x:c>
      <x:c r="J656" s="10" t="str">
        <x:v>10055c053e700b41ead92a04916a5d9de3f7b91d6033c2911559bf3ed3406c50</x:v>
      </x:c>
      <x:c r="K656" s="13" t="str">
        <x:v>REVIEWED</x:v>
      </x:c>
      <x:c r="L656" s="13" t="str">
        <x:v>YES</x:v>
      </x:c>
      <x:c r="M656" s="13" t="str">
        <x:v>YES</x:v>
      </x:c>
      <x:c r="N656" s="13" t="str">
        <x:v>YES</x:v>
      </x:c>
      <x:c r="O656" s="13"/>
      <x:c r="P656" s="13"/>
      <x:c r="Q656" s="13"/>
      <x:c r="R656" s="13" t="str">
        <x:v>AI-assisted draft</x:v>
      </x:c>
      <x:c r="S656" s="105" t="n">
        <x:v>46281</x:v>
      </x:c>
      <x:c r="T656" s="14" t="str">
        <x:v>Source and fixture align: the ice-strengthening selector required to resolve the conditional branch is absent.</x:v>
      </x:c>
      <x:c r="U656" s="9" t="str">
        <x:f>IF(AND(Q656="AGREED",P656="LABEL_ONLY",OR(O656="PASS",O656="FAIL"),R656&lt;&gt;"",S656&lt;&gt;"",T656&lt;&gt;""),O656,G656)</x:f>
        <x:v>FAIL</x:v>
      </x:c>
      <x:c r="V656" s="9" t="str">
        <x:f>IF(Q656&lt;&gt;"AGREED","",IF(P656="LABEL_ONLY",IF(AND(Q656="AGREED",P656="LABEL_ONLY",OR(O656="PASS",O656="FAIL"),R656&lt;&gt;"",S656&lt;&gt;"",T656&lt;&gt;""),"LABEL_APPLIED","INCOMPLETE_DECISION"),"RERUN_REQUIRED"))</x:f>
      </x:c>
    </x:row>
    <x:row r="657" ht="30" customHeight="1">
      <x:c r="A657" s="9" t="str">
        <x:v>IMO-028-P01</x:v>
      </x:c>
      <x:c r="B657" s="9" t="str">
        <x:v>IMO-028</x:v>
      </x:c>
      <x:c r="C657" s="9" t="str">
        <x:v>BATCH_02</x:v>
      </x:c>
      <x:c r="D657" s="9" t="str">
        <x:v>IMO</x:v>
      </x:c>
      <x:c r="E657" s="9" t="n">
        <x:v>0</x:v>
      </x:c>
      <x:c r="F657" s="9" t="str">
        <x:v>Part I-A 2.3.4</x:v>
      </x:c>
      <x:c r="G657" s="9" t="str">
        <x:v>PASS</x:v>
      </x:c>
      <x:c r="H657" s="11" t="str">
        <x:v>Ice-strengthened ship includes emergency-provider and prolonged-entrapment procedures.</x:v>
      </x:c>
      <x:c r="I657" s="10" t="str">
        <x:v>rdf/IMO/IMO-028/IMO-028-P01.ttl</x:v>
      </x:c>
      <x:c r="J657" s="10" t="str">
        <x:v>6980f390d9a821f371b90e05748dcbd3843ea91ff1e62d994ba8d876819c15c2</x:v>
      </x:c>
      <x:c r="K657" s="13" t="str">
        <x:v>NOT_REVIEWED</x:v>
      </x:c>
      <x:c r="L657" s="13" t="str"/>
      <x:c r="M657" s="13" t="str"/>
      <x:c r="N657" s="13" t="str"/>
      <x:c r="O657" s="13" t="str"/>
      <x:c r="P657" s="13" t="str"/>
      <x:c r="Q657" s="13" t="str"/>
      <x:c r="R657" s="13" t="str"/>
      <x:c r="S657" s="13" t="str"/>
      <x:c r="T657" s="14" t="str"/>
      <x:c r="U657" s="9" t="str">
        <x:f>IF(AND(Q657="AGREED",P657="LABEL_ONLY",OR(O657="PASS",O657="FAIL"),R657&lt;&gt;"",S657&lt;&gt;"",T657&lt;&gt;""),O657,G657)</x:f>
        <x:v>PASS</x:v>
      </x:c>
      <x:c r="V657" s="9" t="str">
        <x:f>IF(Q657&lt;&gt;"AGREED","",IF(P657="LABEL_ONLY",IF(AND(Q657="AGREED",P657="LABEL_ONLY",OR(O657="PASS",O657="FAIL"),R657&lt;&gt;"",S657&lt;&gt;"",T657&lt;&gt;""),"LABEL_APPLIED","INCOMPLETE_DECISION"),"RERUN_REQUIRED"))</x:f>
      </x:c>
    </x:row>
    <x:row r="658" ht="30" customHeight="1">
      <x:c r="A658" s="9" t="str">
        <x:v>IMO-028-P02</x:v>
      </x:c>
      <x:c r="B658" s="9" t="str">
        <x:v>IMO-028</x:v>
      </x:c>
      <x:c r="C658" s="9" t="str">
        <x:v>BATCH_02</x:v>
      </x:c>
      <x:c r="D658" s="9" t="str">
        <x:v>IMO</x:v>
      </x:c>
      <x:c r="E658" s="9" t="n">
        <x:v>1</x:v>
      </x:c>
      <x:c r="F658" s="9" t="str">
        <x:v>Part I-A 2.3.4</x:v>
      </x:c>
      <x:c r="G658" s="9" t="str">
        <x:v>PASS</x:v>
      </x:c>
      <x:c r="H658" s="11" t="str">
        <x:v>Non-ice-strengthened ship includes emergency-provider procedure; entrapment branch inactive.</x:v>
      </x:c>
      <x:c r="I658" s="10" t="str">
        <x:v>rdf/IMO/IMO-028/IMO-028-P02.ttl</x:v>
      </x:c>
      <x:c r="J658" s="10" t="str">
        <x:v>64a664bd78b6d0f4e3496e14b07053e79e7cf362cb2d5e31cce93b848d636003</x:v>
      </x:c>
      <x:c r="K658" s="13" t="str">
        <x:v>REVIEWED</x:v>
      </x:c>
      <x:c r="L658" s="13" t="str">
        <x:v>YES</x:v>
      </x:c>
      <x:c r="M658" s="13" t="str">
        <x:v>YES</x:v>
      </x:c>
      <x:c r="N658" s="13" t="str">
        <x:v>YES</x:v>
      </x:c>
      <x:c r="O658" s="13"/>
      <x:c r="P658" s="13"/>
      <x:c r="Q658" s="13"/>
      <x:c r="R658" s="13" t="str">
        <x:v>AI-assisted draft</x:v>
      </x:c>
      <x:c r="S658" s="105" t="n">
        <x:v>46281</x:v>
      </x:c>
      <x:c r="T658" s="14" t="str">
        <x:v>Source and fixture align: emergency-provider procedure is present and the non-ice-strengthened branch is inactive.</x:v>
      </x:c>
      <x:c r="U658" s="9" t="str">
        <x:f>IF(AND(Q658="AGREED",P658="LABEL_ONLY",OR(O658="PASS",O658="FAIL"),R658&lt;&gt;"",S658&lt;&gt;"",T658&lt;&gt;""),O658,G658)</x:f>
        <x:v>PASS</x:v>
      </x:c>
      <x:c r="V658" s="9" t="str">
        <x:f>IF(Q658&lt;&gt;"AGREED","",IF(P658="LABEL_ONLY",IF(AND(Q658="AGREED",P658="LABEL_ONLY",OR(O658="PASS",O658="FAIL"),R658&lt;&gt;"",S658&lt;&gt;"",T658&lt;&gt;""),"LABEL_APPLIED","INCOMPLETE_DECISION"),"RERUN_REQUIRED"))</x:f>
      </x:c>
    </x:row>
    <x:row r="659" ht="30" customHeight="1">
      <x:c r="A659" s="9" t="str">
        <x:v>IMO-029-F01</x:v>
      </x:c>
      <x:c r="B659" s="9" t="str">
        <x:v>IMO-029</x:v>
      </x:c>
      <x:c r="C659" s="9" t="str">
        <x:v>BATCH_11</x:v>
      </x:c>
      <x:c r="D659" s="9" t="str">
        <x:v>IMO</x:v>
      </x:c>
      <x:c r="E659" s="9" t="n">
        <x:v>0</x:v>
      </x:c>
      <x:c r="F659" s="9" t="str">
        <x:v>Part I-A 2.3.5</x:v>
      </x:c>
      <x:c r="G659" s="9" t="str">
        <x:v>FAIL</x:v>
      </x:c>
      <x:c r="H659" s="11" t="str">
        <x:v>Exceedance-response procedure false.</x:v>
      </x:c>
      <x:c r="I659" s="10" t="str">
        <x:v>rdf/IMO/IMO-029/IMO-029-F01.ttl</x:v>
      </x:c>
      <x:c r="J659" s="10" t="str">
        <x:v>16b7929bd1252e3ceb83736249b45108bb6a4b486cd74ff01e4bc43d9ee06cf5</x:v>
      </x:c>
      <x:c r="K659" s="13" t="str">
        <x:v>NOT_REVIEWED</x:v>
      </x:c>
      <x:c r="L659" s="13" t="str"/>
      <x:c r="M659" s="13" t="str"/>
      <x:c r="N659" s="13" t="str"/>
      <x:c r="O659" s="13" t="str"/>
      <x:c r="P659" s="13" t="str"/>
      <x:c r="Q659" s="13" t="str"/>
      <x:c r="R659" s="13" t="str"/>
      <x:c r="S659" s="13" t="str"/>
      <x:c r="T659" s="14" t="str"/>
      <x:c r="U659" s="9" t="str">
        <x:f>IF(AND(Q659="AGREED",P659="LABEL_ONLY",OR(O659="PASS",O659="FAIL"),R659&lt;&gt;"",S659&lt;&gt;"",T659&lt;&gt;""),O659,G659)</x:f>
        <x:v>FAIL</x:v>
      </x:c>
      <x:c r="V659" s="9" t="str">
        <x:f>IF(Q659&lt;&gt;"AGREED","",IF(P659="LABEL_ONLY",IF(AND(Q659="AGREED",P659="LABEL_ONLY",OR(O659="PASS",O659="FAIL"),R659&lt;&gt;"",S659&lt;&gt;"",T659&lt;&gt;""),"LABEL_APPLIED","INCOMPLETE_DECISION"),"RERUN_REQUIRED"))</x:f>
      </x:c>
    </x:row>
    <x:row r="660" ht="30" customHeight="1">
      <x:c r="A660" s="9" t="str">
        <x:v>IMO-029-F02</x:v>
      </x:c>
      <x:c r="B660" s="9" t="str">
        <x:v>IMO-029</x:v>
      </x:c>
      <x:c r="C660" s="9" t="str">
        <x:v>BATCH_11</x:v>
      </x:c>
      <x:c r="D660" s="9" t="str">
        <x:v>IMO</x:v>
      </x:c>
      <x:c r="E660" s="9" t="n">
        <x:v>1</x:v>
      </x:c>
      <x:c r="F660" s="9" t="str">
        <x:v>Part I-A 2.3.5</x:v>
      </x:c>
      <x:c r="G660" s="9" t="str">
        <x:v>FAIL</x:v>
      </x:c>
      <x:c r="H660" s="11" t="str">
        <x:v>Exceedance-response procedure missing.</x:v>
      </x:c>
      <x:c r="I660" s="10" t="str">
        <x:v>rdf/IMO/IMO-029/IMO-029-F02.ttl</x:v>
      </x:c>
      <x:c r="J660" s="10" t="str">
        <x:v>d25c4be8ebcc3349699b31645294a0b6c6bf61b6f830e2ec92564fc6dd054f87</x:v>
      </x:c>
      <x:c r="K660" s="13" t="str">
        <x:v>NOT_REVIEWED</x:v>
      </x:c>
      <x:c r="L660" s="13" t="str"/>
      <x:c r="M660" s="13" t="str"/>
      <x:c r="N660" s="13" t="str"/>
      <x:c r="O660" s="13" t="str"/>
      <x:c r="P660" s="13" t="str"/>
      <x:c r="Q660" s="13" t="str"/>
      <x:c r="R660" s="13" t="str"/>
      <x:c r="S660" s="13" t="str"/>
      <x:c r="T660" s="14" t="str"/>
      <x:c r="U660" s="9" t="str">
        <x:f>IF(AND(Q660="AGREED",P660="LABEL_ONLY",OR(O660="PASS",O660="FAIL"),R660&lt;&gt;"",S660&lt;&gt;"",T660&lt;&gt;""),O660,G660)</x:f>
        <x:v>FAIL</x:v>
      </x:c>
      <x:c r="V660" s="9" t="str">
        <x:f>IF(Q660&lt;&gt;"AGREED","",IF(P660="LABEL_ONLY",IF(AND(Q660="AGREED",P660="LABEL_ONLY",OR(O660="PASS",O660="FAIL"),R660&lt;&gt;"",S660&lt;&gt;"",T660&lt;&gt;""),"LABEL_APPLIED","INCOMPLETE_DECISION"),"RERUN_REQUIRED"))</x:f>
      </x:c>
    </x:row>
    <x:row r="661" ht="30" customHeight="1">
      <x:c r="A661" s="9" t="str">
        <x:v>IMO-029-P01</x:v>
      </x:c>
      <x:c r="B661" s="9" t="str">
        <x:v>IMO-029</x:v>
      </x:c>
      <x:c r="C661" s="9" t="str">
        <x:v>BATCH_11</x:v>
      </x:c>
      <x:c r="D661" s="9" t="str">
        <x:v>IMO</x:v>
      </x:c>
      <x:c r="E661" s="9" t="n">
        <x:v>1</x:v>
      </x:c>
      <x:c r="F661" s="9" t="str">
        <x:v>Part I-A 2.3.5</x:v>
      </x:c>
      <x:c r="G661" s="9" t="str">
        <x:v>PASS</x:v>
      </x:c>
      <x:c r="H661" s="11" t="str">
        <x:v>Exceedance-response procedure present.</x:v>
      </x:c>
      <x:c r="I661" s="10" t="str">
        <x:v>rdf/IMO/IMO-029/IMO-029-P01.ttl</x:v>
      </x:c>
      <x:c r="J661" s="10" t="str">
        <x:v>e1fa25be8c64f8b898d0322c6c8ef8eb1c4cfc6a5c13ff857291f1c69350be50</x:v>
      </x:c>
      <x:c r="K661" s="13" t="str">
        <x:v>NOT_REVIEWED</x:v>
      </x:c>
      <x:c r="L661" s="13" t="str"/>
      <x:c r="M661" s="13" t="str"/>
      <x:c r="N661" s="13" t="str"/>
      <x:c r="O661" s="13" t="str"/>
      <x:c r="P661" s="13" t="str"/>
      <x:c r="Q661" s="13" t="str"/>
      <x:c r="R661" s="13" t="str"/>
      <x:c r="S661" s="13" t="str"/>
      <x:c r="T661" s="14" t="str"/>
      <x:c r="U661" s="9" t="str">
        <x:f>IF(AND(Q661="AGREED",P661="LABEL_ONLY",OR(O661="PASS",O661="FAIL"),R661&lt;&gt;"",S661&lt;&gt;"",T661&lt;&gt;""),O661,G661)</x:f>
        <x:v>PASS</x:v>
      </x:c>
      <x:c r="V661" s="9" t="str">
        <x:f>IF(Q661&lt;&gt;"AGREED","",IF(P661="LABEL_ONLY",IF(AND(Q661="AGREED",P661="LABEL_ONLY",OR(O661="PASS",O661="FAIL"),R661&lt;&gt;"",S661&lt;&gt;"",T661&lt;&gt;""),"LABEL_APPLIED","INCOMPLETE_DECISION"),"RERUN_REQUIRED"))</x:f>
      </x:c>
    </x:row>
    <x:row r="662" ht="30" customHeight="1">
      <x:c r="A662" s="9" t="str">
        <x:v>IMO-030-F01</x:v>
      </x:c>
      <x:c r="B662" s="9" t="str">
        <x:v>IMO-030</x:v>
      </x:c>
      <x:c r="C662" s="9" t="str">
        <x:v>BATCH_01</x:v>
      </x:c>
      <x:c r="D662" s="9" t="str">
        <x:v>IMO</x:v>
      </x:c>
      <x:c r="E662" s="9" t="n">
        <x:v>0</x:v>
      </x:c>
      <x:c r="F662" s="9" t="str">
        <x:v>Part I-A 2.3.6</x:v>
      </x:c>
      <x:c r="G662" s="9" t="str">
        <x:v>FAIL</x:v>
      </x:c>
      <x:c r="H662" s="11" t="str">
        <x:v>Ice-operation monitoring procedure absent.</x:v>
      </x:c>
      <x:c r="I662" s="10" t="str">
        <x:v>rdf/IMO/IMO-030/IMO-030-F01.ttl</x:v>
      </x:c>
      <x:c r="J662" s="10" t="str">
        <x:v>f8a3474f7e3bfd405fb04797e8c361c1cafd858e61d10be231770f81c9c105f4</x:v>
      </x:c>
      <x:c r="K662" s="13" t="str">
        <x:v>NOT_REVIEWED</x:v>
      </x:c>
      <x:c r="L662" s="13" t="str"/>
      <x:c r="M662" s="13" t="str"/>
      <x:c r="N662" s="13" t="str"/>
      <x:c r="O662" s="13" t="str"/>
      <x:c r="P662" s="13" t="str"/>
      <x:c r="Q662" s="13" t="str"/>
      <x:c r="R662" s="13" t="str"/>
      <x:c r="S662" s="13" t="str"/>
      <x:c r="T662" s="14" t="str"/>
      <x:c r="U662" s="9" t="str">
        <x:f>IF(AND(Q662="AGREED",P662="LABEL_ONLY",OR(O662="PASS",O662="FAIL"),R662&lt;&gt;"",S662&lt;&gt;"",T662&lt;&gt;""),O662,G662)</x:f>
        <x:v>FAIL</x:v>
      </x:c>
      <x:c r="V662" s="9" t="str">
        <x:f>IF(Q662&lt;&gt;"AGREED","",IF(P662="LABEL_ONLY",IF(AND(Q662="AGREED",P662="LABEL_ONLY",OR(O662="PASS",O662="FAIL"),R662&lt;&gt;"",S662&lt;&gt;"",T662&lt;&gt;""),"LABEL_APPLIED","INCOMPLETE_DECISION"),"RERUN_REQUIRED"))</x:f>
      </x:c>
    </x:row>
    <x:row r="663" ht="30" customHeight="1">
      <x:c r="A663" s="9" t="str">
        <x:v>IMO-030-F02</x:v>
      </x:c>
      <x:c r="B663" s="9" t="str">
        <x:v>IMO-030</x:v>
      </x:c>
      <x:c r="C663" s="9" t="str">
        <x:v>BATCH_01</x:v>
      </x:c>
      <x:c r="D663" s="9" t="str">
        <x:v>IMO</x:v>
      </x:c>
      <x:c r="E663" s="9" t="n">
        <x:v>0</x:v>
      </x:c>
      <x:c r="F663" s="9" t="str">
        <x:v>Part I-A 2.3.6</x:v>
      </x:c>
      <x:c r="G663" s="9" t="str">
        <x:v>FAIL</x:v>
      </x:c>
      <x:c r="H663" s="11" t="str">
        <x:v>Escort/icebreaker requirements absent.</x:v>
      </x:c>
      <x:c r="I663" s="10" t="str">
        <x:v>rdf/IMO/IMO-030/IMO-030-F02.ttl</x:v>
      </x:c>
      <x:c r="J663" s="10" t="str">
        <x:v>848f4910c4555be123d0e258dd6224183913a81c03772829ce26a4baa2ee4a37</x:v>
      </x:c>
      <x:c r="K663" s="13" t="str">
        <x:v>NOT_REVIEWED</x:v>
      </x:c>
      <x:c r="L663" s="13" t="str"/>
      <x:c r="M663" s="13" t="str"/>
      <x:c r="N663" s="13" t="str"/>
      <x:c r="O663" s="13" t="str"/>
      <x:c r="P663" s="13" t="str"/>
      <x:c r="Q663" s="13" t="str"/>
      <x:c r="R663" s="13" t="str"/>
      <x:c r="S663" s="13" t="str"/>
      <x:c r="T663" s="14" t="str"/>
      <x:c r="U663" s="9" t="str">
        <x:f>IF(AND(Q663="AGREED",P663="LABEL_ONLY",OR(O663="PASS",O663="FAIL"),R663&lt;&gt;"",S663&lt;&gt;"",T663&lt;&gt;""),O663,G663)</x:f>
        <x:v>FAIL</x:v>
      </x:c>
      <x:c r="V663" s="9" t="str">
        <x:f>IF(Q663&lt;&gt;"AGREED","",IF(P663="LABEL_ONLY",IF(AND(Q663="AGREED",P663="LABEL_ONLY",OR(O663="PASS",O663="FAIL"),R663&lt;&gt;"",S663&lt;&gt;"",T663&lt;&gt;""),"LABEL_APPLIED","INCOMPLETE_DECISION"),"RERUN_REQUIRED"))</x:f>
      </x:c>
    </x:row>
    <x:row r="664" ht="30" customHeight="1">
      <x:c r="A664" s="9" t="str">
        <x:v>IMO-030-F03</x:v>
      </x:c>
      <x:c r="B664" s="9" t="str">
        <x:v>IMO-030</x:v>
      </x:c>
      <x:c r="C664" s="9" t="str">
        <x:v>BATCH_01</x:v>
      </x:c>
      <x:c r="D664" s="9" t="str">
        <x:v>IMO</x:v>
      </x:c>
      <x:c r="E664" s="9" t="n">
        <x:v>1</x:v>
      </x:c>
      <x:c r="F664" s="9" t="str">
        <x:v>Part I-A 2.3.6</x:v>
      </x:c>
      <x:c r="G664" s="9" t="str">
        <x:v>FAIL</x:v>
      </x:c>
      <x:c r="H664" s="11" t="str">
        <x:v>Independent-operation limitations missing.</x:v>
      </x:c>
      <x:c r="I664" s="10" t="str">
        <x:v>rdf/IMO/IMO-030/IMO-030-F03.ttl</x:v>
      </x:c>
      <x:c r="J664" s="10" t="str">
        <x:v>e3b67ff638e72a03629e0b54ff178b2a0f507673f79b28f6191ec899d957a552</x:v>
      </x:c>
      <x:c r="K664" s="13" t="str">
        <x:v>NOT_REVIEWED</x:v>
      </x:c>
      <x:c r="L664" s="13" t="str"/>
      <x:c r="M664" s="13" t="str"/>
      <x:c r="N664" s="13" t="str"/>
      <x:c r="O664" s="13" t="str"/>
      <x:c r="P664" s="13" t="str"/>
      <x:c r="Q664" s="13" t="str"/>
      <x:c r="R664" s="13" t="str"/>
      <x:c r="S664" s="13" t="str"/>
      <x:c r="T664" s="14" t="str"/>
      <x:c r="U664" s="9" t="str">
        <x:f>IF(AND(Q664="AGREED",P664="LABEL_ONLY",OR(O664="PASS",O664="FAIL"),R664&lt;&gt;"",S664&lt;&gt;"",T664&lt;&gt;""),O664,G664)</x:f>
        <x:v>FAIL</x:v>
      </x:c>
      <x:c r="V664" s="9" t="str">
        <x:f>IF(Q664&lt;&gt;"AGREED","",IF(P664="LABEL_ONLY",IF(AND(Q664="AGREED",P664="LABEL_ONLY",OR(O664="PASS",O664="FAIL"),R664&lt;&gt;"",S664&lt;&gt;"",T664&lt;&gt;""),"LABEL_APPLIED","INCOMPLETE_DECISION"),"RERUN_REQUIRED"))</x:f>
      </x:c>
    </x:row>
    <x:row r="665" ht="30" customHeight="1">
      <x:c r="A665" s="9" t="str">
        <x:v>IMO-030-F04</x:v>
      </x:c>
      <x:c r="B665" s="9" t="str">
        <x:v>IMO-030</x:v>
      </x:c>
      <x:c r="C665" s="9" t="str">
        <x:v>BATCH_01</x:v>
      </x:c>
      <x:c r="D665" s="9" t="str">
        <x:v>IMO</x:v>
      </x:c>
      <x:c r="E665" s="9" t="n">
        <x:v>0</x:v>
      </x:c>
      <x:c r="F665" s="9" t="str">
        <x:v>Part I-A 2.3.6</x:v>
      </x:c>
      <x:c r="G665" s="9" t="str">
        <x:v>FAIL</x:v>
      </x:c>
      <x:c r="H665" s="11" t="str">
        <x:v>Escorted-operation limitations missing.</x:v>
      </x:c>
      <x:c r="I665" s="10" t="str">
        <x:v>rdf/IMO/IMO-030/IMO-030-F04.ttl</x:v>
      </x:c>
      <x:c r="J665" s="10" t="str">
        <x:v>c1f5750cfcb6b9e4d3ec82961526f8afb2a084c4e5c73f988d1214c66d78bbd0</x:v>
      </x:c>
      <x:c r="K665" s="13" t="str">
        <x:v>NOT_REVIEWED</x:v>
      </x:c>
      <x:c r="L665" s="13" t="str"/>
      <x:c r="M665" s="13" t="str"/>
      <x:c r="N665" s="13" t="str"/>
      <x:c r="O665" s="13" t="str"/>
      <x:c r="P665" s="13" t="str"/>
      <x:c r="Q665" s="13" t="str"/>
      <x:c r="R665" s="13" t="str"/>
      <x:c r="S665" s="13" t="str"/>
      <x:c r="T665" s="14" t="str"/>
      <x:c r="U665" s="9" t="str">
        <x:f>IF(AND(Q665="AGREED",P665="LABEL_ONLY",OR(O665="PASS",O665="FAIL"),R665&lt;&gt;"",S665&lt;&gt;"",T665&lt;&gt;""),O665,G665)</x:f>
        <x:v>FAIL</x:v>
      </x:c>
      <x:c r="V665" s="9" t="str">
        <x:f>IF(Q665&lt;&gt;"AGREED","",IF(P665="LABEL_ONLY",IF(AND(Q665="AGREED",P665="LABEL_ONLY",OR(O665="PASS",O665="FAIL"),R665&lt;&gt;"",S665&lt;&gt;"",T665&lt;&gt;""),"LABEL_APPLIED","INCOMPLETE_DECISION"),"RERUN_REQUIRED"))</x:f>
      </x:c>
    </x:row>
    <x:row r="666" ht="30" customHeight="1">
      <x:c r="A666" s="9" t="str">
        <x:v>IMO-030-F05</x:v>
      </x:c>
      <x:c r="B666" s="9" t="str">
        <x:v>IMO-030</x:v>
      </x:c>
      <x:c r="C666" s="9" t="str">
        <x:v>BATCH_01</x:v>
      </x:c>
      <x:c r="D666" s="9" t="str">
        <x:v>IMO</x:v>
      </x:c>
      <x:c r="E666" s="9" t="n">
        <x:v>0</x:v>
      </x:c>
      <x:c r="F666" s="9" t="str">
        <x:v>Part I-A 2.3.6</x:v>
      </x:c>
      <x:c r="G666" s="9" t="str">
        <x:v>FAIL</x:v>
      </x:c>
      <x:c r="H666" s="11" t="str">
        <x:v>Ice-operation applicability selector missing.</x:v>
      </x:c>
      <x:c r="I666" s="10" t="str">
        <x:v>rdf/IMO/IMO-030/IMO-030-F05.ttl</x:v>
      </x:c>
      <x:c r="J666" s="10" t="str">
        <x:v>eda3f7c94e98bb9f936f52cffc0b7c1b0dece02368f73c0081b0429bddd6510a</x:v>
      </x:c>
      <x:c r="K666" s="13" t="str">
        <x:v>NOT_REVIEWED</x:v>
      </x:c>
      <x:c r="L666" s="13" t="str"/>
      <x:c r="M666" s="13" t="str"/>
      <x:c r="N666" s="13" t="str"/>
      <x:c r="O666" s="13" t="str"/>
      <x:c r="P666" s="13" t="str"/>
      <x:c r="Q666" s="13" t="str"/>
      <x:c r="R666" s="13" t="str"/>
      <x:c r="S666" s="13" t="str"/>
      <x:c r="T666" s="14" t="str"/>
      <x:c r="U666" s="9" t="str">
        <x:f>IF(AND(Q666="AGREED",P666="LABEL_ONLY",OR(O666="PASS",O666="FAIL"),R666&lt;&gt;"",S666&lt;&gt;"",T666&lt;&gt;""),O666,G666)</x:f>
        <x:v>FAIL</x:v>
      </x:c>
      <x:c r="V666" s="9" t="str">
        <x:f>IF(Q666&lt;&gt;"AGREED","",IF(P666="LABEL_ONLY",IF(AND(Q666="AGREED",P666="LABEL_ONLY",OR(O666="PASS",O666="FAIL"),R666&lt;&gt;"",S666&lt;&gt;"",T666&lt;&gt;""),"LABEL_APPLIED","INCOMPLETE_DECISION"),"RERUN_REQUIRED"))</x:f>
      </x:c>
    </x:row>
    <x:row r="667" ht="30" customHeight="1">
      <x:c r="A667" s="9" t="str">
        <x:v>IMO-030-P01</x:v>
      </x:c>
      <x:c r="B667" s="9" t="str">
        <x:v>IMO-030</x:v>
      </x:c>
      <x:c r="C667" s="9" t="str">
        <x:v>BATCH_01</x:v>
      </x:c>
      <x:c r="D667" s="9" t="str">
        <x:v>IMO</x:v>
      </x:c>
      <x:c r="E667" s="9" t="n">
        <x:v>1</x:v>
      </x:c>
      <x:c r="F667" s="9" t="str">
        <x:v>Part I-A 2.3.6</x:v>
      </x:c>
      <x:c r="G667" s="9" t="str">
        <x:v>PASS</x:v>
      </x:c>
      <x:c r="H667" s="11" t="str">
        <x:v>Applicable ice operation has monitoring, escort requirements and both operating-mode limitations.</x:v>
      </x:c>
      <x:c r="I667" s="10" t="str">
        <x:v>rdf/IMO/IMO-030/IMO-030-P01.ttl</x:v>
      </x:c>
      <x:c r="J667" s="10" t="str">
        <x:v>8cb7ee6b97ceef9fe382c7e2808be784ffca3d43cb674c25a28905e947892b6c</x:v>
      </x:c>
      <x:c r="K667" s="13" t="str">
        <x:v>NOT_REVIEWED</x:v>
      </x:c>
      <x:c r="L667" s="13" t="str"/>
      <x:c r="M667" s="13" t="str"/>
      <x:c r="N667" s="13" t="str"/>
      <x:c r="O667" s="13" t="str"/>
      <x:c r="P667" s="13" t="str"/>
      <x:c r="Q667" s="13" t="str"/>
      <x:c r="R667" s="13" t="str"/>
      <x:c r="S667" s="13" t="str"/>
      <x:c r="T667" s="14" t="str"/>
      <x:c r="U667" s="9" t="str">
        <x:f>IF(AND(Q667="AGREED",P667="LABEL_ONLY",OR(O667="PASS",O667="FAIL"),R667&lt;&gt;"",S667&lt;&gt;"",T667&lt;&gt;""),O667,G667)</x:f>
        <x:v>PASS</x:v>
      </x:c>
      <x:c r="V667" s="9" t="str">
        <x:f>IF(Q667&lt;&gt;"AGREED","",IF(P667="LABEL_ONLY",IF(AND(Q667="AGREED",P667="LABEL_ONLY",OR(O667="PASS",O667="FAIL"),R667&lt;&gt;"",S667&lt;&gt;"",T667&lt;&gt;""),"LABEL_APPLIED","INCOMPLETE_DECISION"),"RERUN_REQUIRED"))</x:f>
      </x:c>
    </x:row>
    <x:row r="668" ht="30" customHeight="1">
      <x:c r="A668" s="9" t="str">
        <x:v>IMO-030-P02</x:v>
      </x:c>
      <x:c r="B668" s="9" t="str">
        <x:v>IMO-030</x:v>
      </x:c>
      <x:c r="C668" s="9" t="str">
        <x:v>BATCH_01</x:v>
      </x:c>
      <x:c r="D668" s="9" t="str">
        <x:v>IMO</x:v>
      </x:c>
      <x:c r="E668" s="9" t="n">
        <x:v>0</x:v>
      </x:c>
      <x:c r="F668" s="9" t="str">
        <x:v>Part I-A 2.3.6</x:v>
      </x:c>
      <x:c r="G668" s="9" t="str">
        <x:v>PASS</x:v>
      </x:c>
      <x:c r="H668" s="11" t="str">
        <x:v>Ice operation not applicable; conditional procedure requirement inactive.</x:v>
      </x:c>
      <x:c r="I668" s="10" t="str">
        <x:v>rdf/IMO/IMO-030/IMO-030-P02.ttl</x:v>
      </x:c>
      <x:c r="J668" s="10" t="str">
        <x:v>87ad705a3bc36cf82a187aa3c1082715d53ff7e062e1224ff97cc6e201ac1fe4</x:v>
      </x:c>
      <x:c r="K668" s="13" t="str">
        <x:v>NOT_REVIEWED</x:v>
      </x:c>
      <x:c r="L668" s="13" t="str"/>
      <x:c r="M668" s="13" t="str"/>
      <x:c r="N668" s="13" t="str"/>
      <x:c r="O668" s="13" t="str"/>
      <x:c r="P668" s="13" t="str"/>
      <x:c r="Q668" s="13" t="str"/>
      <x:c r="R668" s="13" t="str"/>
      <x:c r="S668" s="13" t="str"/>
      <x:c r="T668" s="14" t="str"/>
      <x:c r="U668" s="9" t="str">
        <x:f>IF(AND(Q668="AGREED",P668="LABEL_ONLY",OR(O668="PASS",O668="FAIL"),R668&lt;&gt;"",S668&lt;&gt;"",T668&lt;&gt;""),O668,G668)</x:f>
        <x:v>PASS</x:v>
      </x:c>
      <x:c r="V668" s="9" t="str">
        <x:f>IF(Q668&lt;&gt;"AGREED","",IF(P668="LABEL_ONLY",IF(AND(Q668="AGREED",P668="LABEL_ONLY",OR(O668="PASS",O668="FAIL"),R668&lt;&gt;"",S668&lt;&gt;"",T668&lt;&gt;""),"LABEL_APPLIED","INCOMPLETE_DECISION"),"RERUN_REQUIRED"))</x:f>
      </x:c>
    </x:row>
    <x:row r="669" ht="30" customHeight="1">
      <x:c r="A669" s="9" t="str">
        <x:v>IMO-031-F01</x:v>
      </x:c>
      <x:c r="B669" s="9" t="str">
        <x:v>IMO-031</x:v>
      </x:c>
      <x:c r="C669" s="9" t="str">
        <x:v>BATCH_24</x:v>
      </x:c>
      <x:c r="D669" s="9" t="str">
        <x:v>IMO</x:v>
      </x:c>
      <x:c r="E669" s="9" t="n">
        <x:v>0</x:v>
      </x:c>
      <x:c r="F669" s="9" t="str">
        <x:v>Part I-A 3.3.1</x:v>
      </x:c>
      <x:c r="G669" s="9" t="str">
        <x:v>FAIL</x:v>
      </x:c>
      <x:c r="H669" s="11" t="str">
        <x:v>Unauthorized approving authority.</x:v>
      </x:c>
      <x:c r="I669" s="10" t="str">
        <x:v>rdf/IMO/IMO-031/IMO-031-F01.ttl</x:v>
      </x:c>
      <x:c r="J669" s="10" t="str">
        <x:v>1c422cfad86ac3402b8c17d742c9663727320874e0ce8b232c2b81a53e74e825</x:v>
      </x:c>
      <x:c r="K669" s="13" t="str">
        <x:v>NOT_REVIEWED</x:v>
      </x:c>
      <x:c r="L669" s="13" t="str"/>
      <x:c r="M669" s="13" t="str"/>
      <x:c r="N669" s="13" t="str"/>
      <x:c r="O669" s="13" t="str"/>
      <x:c r="P669" s="13" t="str"/>
      <x:c r="Q669" s="13" t="str"/>
      <x:c r="R669" s="13" t="str"/>
      <x:c r="S669" s="13" t="str"/>
      <x:c r="T669" s="14" t="str"/>
      <x:c r="U669" s="9" t="str">
        <x:f>IF(AND(Q669="AGREED",P669="LABEL_ONLY",OR(O669="PASS",O669="FAIL"),R669&lt;&gt;"",S669&lt;&gt;"",T669&lt;&gt;""),O669,G669)</x:f>
        <x:v>FAIL</x:v>
      </x:c>
      <x:c r="V669" s="9" t="str">
        <x:f>IF(Q669&lt;&gt;"AGREED","",IF(P669="LABEL_ONLY",IF(AND(Q669="AGREED",P669="LABEL_ONLY",OR(O669="PASS",O669="FAIL"),R669&lt;&gt;"",S669&lt;&gt;"",T669&lt;&gt;""),"LABEL_APPLIED","INCOMPLETE_DECISION"),"RERUN_REQUIRED"))</x:f>
      </x:c>
    </x:row>
    <x:row r="670" ht="30" customHeight="1">
      <x:c r="A670" s="9" t="str">
        <x:v>IMO-031-F02</x:v>
      </x:c>
      <x:c r="B670" s="9" t="str">
        <x:v>IMO-031</x:v>
      </x:c>
      <x:c r="C670" s="9" t="str">
        <x:v>BATCH_24</x:v>
      </x:c>
      <x:c r="D670" s="9" t="str">
        <x:v>IMO</x:v>
      </x:c>
      <x:c r="E670" s="9" t="n">
        <x:v>0</x:v>
      </x:c>
      <x:c r="F670" s="9" t="str">
        <x:v>Part I-A 3.3.1</x:v>
      </x:c>
      <x:c r="G670" s="9" t="str">
        <x:v>FAIL</x:v>
      </x:c>
      <x:c r="H670" s="11" t="str">
        <x:v>Unapproved standard route.</x:v>
      </x:c>
      <x:c r="I670" s="10" t="str">
        <x:v>rdf/IMO/IMO-031/IMO-031-F02.ttl</x:v>
      </x:c>
      <x:c r="J670" s="10" t="str">
        <x:v>69889c06911d663277f849054ec3e1df890c8a3c3b64e157d0718db08dfcc105</x:v>
      </x:c>
      <x:c r="K670" s="13" t="str">
        <x:v>NOT_REVIEWED</x:v>
      </x:c>
      <x:c r="L670" s="13" t="str"/>
      <x:c r="M670" s="13" t="str"/>
      <x:c r="N670" s="13" t="str"/>
      <x:c r="O670" s="13" t="str"/>
      <x:c r="P670" s="13" t="str"/>
      <x:c r="Q670" s="13" t="str"/>
      <x:c r="R670" s="13" t="str"/>
      <x:c r="S670" s="13" t="str"/>
      <x:c r="T670" s="14" t="str"/>
      <x:c r="U670" s="9" t="str">
        <x:f>IF(AND(Q670="AGREED",P670="LABEL_ONLY",OR(O670="PASS",O670="FAIL"),R670&lt;&gt;"",S670&lt;&gt;"",T670&lt;&gt;""),O670,G670)</x:f>
        <x:v>FAIL</x:v>
      </x:c>
      <x:c r="V670" s="9" t="str">
        <x:f>IF(Q670&lt;&gt;"AGREED","",IF(P670="LABEL_ONLY",IF(AND(Q670="AGREED",P670="LABEL_ONLY",OR(O670="PASS",O670="FAIL"),R670&lt;&gt;"",S670&lt;&gt;"",T670&lt;&gt;""),"LABEL_APPLIED","INCOMPLETE_DECISION"),"RERUN_REQUIRED"))</x:f>
      </x:c>
    </x:row>
    <x:row r="671" ht="30" customHeight="1">
      <x:c r="A671" s="9" t="str">
        <x:v>IMO-031-F03</x:v>
      </x:c>
      <x:c r="B671" s="9" t="str">
        <x:v>IMO-031</x:v>
      </x:c>
      <x:c r="C671" s="9" t="str">
        <x:v>BATCH_24</x:v>
      </x:c>
      <x:c r="D671" s="9" t="str">
        <x:v>IMO</x:v>
      </x:c>
      <x:c r="E671" s="9" t="n">
        <x:v>0</x:v>
      </x:c>
      <x:c r="F671" s="9" t="str">
        <x:v>Part I-A 3.3.1</x:v>
      </x:c>
      <x:c r="G671" s="9" t="str">
        <x:v>FAIL</x:v>
      </x:c>
      <x:c r="H671" s="11" t="str">
        <x:v>Material approval status is not approved.</x:v>
      </x:c>
      <x:c r="I671" s="10" t="str">
        <x:v>rdf/IMO/IMO-031/IMO-031-F03.ttl</x:v>
      </x:c>
      <x:c r="J671" s="10" t="str">
        <x:v>129283a70d9e8200ece0ea87324746660c5e0c9d8dff4ea66dec5a931455f3cf</x:v>
      </x:c>
      <x:c r="K671" s="13" t="str">
        <x:v>NOT_REVIEWED</x:v>
      </x:c>
      <x:c r="L671" s="13" t="str"/>
      <x:c r="M671" s="13" t="str"/>
      <x:c r="N671" s="13" t="str"/>
      <x:c r="O671" s="13" t="str"/>
      <x:c r="P671" s="13" t="str"/>
      <x:c r="Q671" s="13" t="str"/>
      <x:c r="R671" s="13" t="str"/>
      <x:c r="S671" s="13" t="str"/>
      <x:c r="T671" s="14" t="str"/>
      <x:c r="U671" s="9" t="str">
        <x:f>IF(AND(Q671="AGREED",P671="LABEL_ONLY",OR(O671="PASS",O671="FAIL"),R671&lt;&gt;"",S671&lt;&gt;"",T671&lt;&gt;""),O671,G671)</x:f>
        <x:v>FAIL</x:v>
      </x:c>
      <x:c r="V671" s="9" t="str">
        <x:f>IF(Q671&lt;&gt;"AGREED","",IF(P671="LABEL_ONLY",IF(AND(Q671="AGREED",P671="LABEL_ONLY",OR(O671="PASS",O671="FAIL"),R671&lt;&gt;"",S671&lt;&gt;"",T671&lt;&gt;""),"LABEL_APPLIED","INCOMPLETE_DECISION"),"RERUN_REQUIRED"))</x:f>
      </x:c>
    </x:row>
    <x:row r="672" ht="30" customHeight="1">
      <x:c r="A672" s="9" t="str">
        <x:v>IMO-031-F04</x:v>
      </x:c>
      <x:c r="B672" s="9" t="str">
        <x:v>IMO-031</x:v>
      </x:c>
      <x:c r="C672" s="9" t="str">
        <x:v>BATCH_24</x:v>
      </x:c>
      <x:c r="D672" s="9" t="str">
        <x:v>IMO</x:v>
      </x:c>
      <x:c r="E672" s="9" t="n">
        <x:v>0</x:v>
      </x:c>
      <x:c r="F672" s="9" t="str">
        <x:v>Part I-A 3.3.1</x:v>
      </x:c>
      <x:c r="G672" s="9" t="str">
        <x:v>FAIL</x:v>
      </x:c>
      <x:c r="H672" s="11" t="str">
        <x:v>PST basis missing.</x:v>
      </x:c>
      <x:c r="I672" s="10" t="str">
        <x:v>rdf/IMO/IMO-031/IMO-031-F04.ttl</x:v>
      </x:c>
      <x:c r="J672" s="10" t="str">
        <x:v>9794bda43b2288786569909072b41b605686ad320a56ab4f13a8e1875544c9dc</x:v>
      </x:c>
      <x:c r="K672" s="13" t="str">
        <x:v>NOT_REVIEWED</x:v>
      </x:c>
      <x:c r="L672" s="13" t="str"/>
      <x:c r="M672" s="13" t="str"/>
      <x:c r="N672" s="13" t="str"/>
      <x:c r="O672" s="13" t="str"/>
      <x:c r="P672" s="13" t="str"/>
      <x:c r="Q672" s="13" t="str"/>
      <x:c r="R672" s="13" t="str"/>
      <x:c r="S672" s="13" t="str"/>
      <x:c r="T672" s="14" t="str"/>
      <x:c r="U672" s="9" t="str">
        <x:f>IF(AND(Q672="AGREED",P672="LABEL_ONLY",OR(O672="PASS",O672="FAIL"),R672&lt;&gt;"",S672&lt;&gt;"",T672&lt;&gt;""),O672,G672)</x:f>
        <x:v>FAIL</x:v>
      </x:c>
      <x:c r="V672" s="9" t="str">
        <x:f>IF(Q672&lt;&gt;"AGREED","",IF(P672="LABEL_ONLY",IF(AND(Q672="AGREED",P672="LABEL_ONLY",OR(O672="PASS",O672="FAIL"),R672&lt;&gt;"",S672&lt;&gt;"",T672&lt;&gt;""),"LABEL_APPLIED","INCOMPLETE_DECISION"),"RERUN_REQUIRED"))</x:f>
      </x:c>
    </x:row>
    <x:row r="673" ht="30" customHeight="1">
      <x:c r="A673" s="9" t="str">
        <x:v>IMO-031-F05</x:v>
      </x:c>
      <x:c r="B673" s="9" t="str">
        <x:v>IMO-031</x:v>
      </x:c>
      <x:c r="C673" s="9" t="str">
        <x:v>BATCH_24</x:v>
      </x:c>
      <x:c r="D673" s="9" t="str">
        <x:v>IMO</x:v>
      </x:c>
      <x:c r="E673" s="9" t="n">
        <x:v>1</x:v>
      </x:c>
      <x:c r="F673" s="9" t="str">
        <x:v>Part I-A 3.3.1</x:v>
      </x:c>
      <x:c r="G673" s="9" t="str">
        <x:v>FAIL</x:v>
      </x:c>
      <x:c r="H673" s="11" t="str">
        <x:v>Applicable exposed material identifier missing.</x:v>
      </x:c>
      <x:c r="I673" s="10" t="str">
        <x:v>rdf/IMO/IMO-031/IMO-031-F05.ttl</x:v>
      </x:c>
      <x:c r="J673" s="10" t="str">
        <x:v>6c173647635d168833f487a5b9eb2deba511c1fef6c7835c0ee2b83c19abefd8</x:v>
      </x:c>
      <x:c r="K673" s="13" t="str">
        <x:v>NOT_REVIEWED</x:v>
      </x:c>
      <x:c r="L673" s="13" t="str"/>
      <x:c r="M673" s="13" t="str"/>
      <x:c r="N673" s="13" t="str"/>
      <x:c r="O673" s="13" t="str"/>
      <x:c r="P673" s="13" t="str"/>
      <x:c r="Q673" s="13" t="str"/>
      <x:c r="R673" s="13" t="str"/>
      <x:c r="S673" s="13" t="str"/>
      <x:c r="T673" s="14" t="str"/>
      <x:c r="U673" s="9" t="str">
        <x:f>IF(AND(Q673="AGREED",P673="LABEL_ONLY",OR(O673="PASS",O673="FAIL"),R673&lt;&gt;"",S673&lt;&gt;"",T673&lt;&gt;""),O673,G673)</x:f>
        <x:v>FAIL</x:v>
      </x:c>
      <x:c r="V673" s="9" t="str">
        <x:f>IF(Q673&lt;&gt;"AGREED","",IF(P673="LABEL_ONLY",IF(AND(Q673="AGREED",P673="LABEL_ONLY",OR(O673="PASS",O673="FAIL"),R673&lt;&gt;"",S673&lt;&gt;"",T673&lt;&gt;""),"LABEL_APPLIED","INCOMPLETE_DECISION"),"RERUN_REQUIRED"))</x:f>
      </x:c>
    </x:row>
    <x:row r="674" ht="30" customHeight="1">
      <x:c r="A674" s="9" t="str">
        <x:v>IMO-031-P01</x:v>
      </x:c>
      <x:c r="B674" s="9" t="str">
        <x:v>IMO-031</x:v>
      </x:c>
      <x:c r="C674" s="9" t="str">
        <x:v>BATCH_24</x:v>
      </x:c>
      <x:c r="D674" s="9" t="str">
        <x:v>IMO</x:v>
      </x:c>
      <x:c r="E674" s="9" t="n">
        <x:v>1</x:v>
      </x:c>
      <x:c r="F674" s="9" t="str">
        <x:v>Part I-A 3.3.1</x:v>
      </x:c>
      <x:c r="G674" s="9" t="str">
        <x:v>PASS</x:v>
      </x:c>
      <x:c r="H674" s="11" t="str">
        <x:v>Administration approval, acceptable standard and PST basis.</x:v>
      </x:c>
      <x:c r="I674" s="10" t="str">
        <x:v>rdf/IMO/IMO-031/IMO-031-P01.ttl</x:v>
      </x:c>
      <x:c r="J674" s="10" t="str">
        <x:v>0a88436d839b2aa98c4c086063518cefd76880cceb9362727ac0969ab0fde3a1</x:v>
      </x:c>
      <x:c r="K674" s="13" t="str">
        <x:v>NOT_REVIEWED</x:v>
      </x:c>
      <x:c r="L674" s="13" t="str"/>
      <x:c r="M674" s="13" t="str"/>
      <x:c r="N674" s="13" t="str"/>
      <x:c r="O674" s="13" t="str"/>
      <x:c r="P674" s="13" t="str"/>
      <x:c r="Q674" s="13" t="str"/>
      <x:c r="R674" s="13" t="str"/>
      <x:c r="S674" s="13" t="str"/>
      <x:c r="T674" s="14" t="str"/>
      <x:c r="U674" s="9" t="str">
        <x:f>IF(AND(Q674="AGREED",P674="LABEL_ONLY",OR(O674="PASS",O674="FAIL"),R674&lt;&gt;"",S674&lt;&gt;"",T674&lt;&gt;""),O674,G674)</x:f>
        <x:v>PASS</x:v>
      </x:c>
      <x:c r="V674" s="9" t="str">
        <x:f>IF(Q674&lt;&gt;"AGREED","",IF(P674="LABEL_ONLY",IF(AND(Q674="AGREED",P674="LABEL_ONLY",OR(O674="PASS",O674="FAIL"),R674&lt;&gt;"",S674&lt;&gt;"",T674&lt;&gt;""),"LABEL_APPLIED","INCOMPLETE_DECISION"),"RERUN_REQUIRED"))</x:f>
      </x:c>
    </x:row>
    <x:row r="675" ht="30" customHeight="1">
      <x:c r="A675" s="9" t="str">
        <x:v>IMO-031-P02</x:v>
      </x:c>
      <x:c r="B675" s="9" t="str">
        <x:v>IMO-031</x:v>
      </x:c>
      <x:c r="C675" s="9" t="str">
        <x:v>BATCH_24</x:v>
      </x:c>
      <x:c r="D675" s="9" t="str">
        <x:v>IMO</x:v>
      </x:c>
      <x:c r="E675" s="9" t="n">
        <x:v>0</x:v>
      </x:c>
      <x:c r="F675" s="9" t="str">
        <x:v>Part I-A 3.3.1</x:v>
      </x:c>
      <x:c r="G675" s="9" t="str">
        <x:v>PASS</x:v>
      </x:c>
      <x:c r="H675" s="11" t="str">
        <x:v>Recognized-organization/equivalent-safety branch.</x:v>
      </x:c>
      <x:c r="I675" s="10" t="str">
        <x:v>rdf/IMO/IMO-031/IMO-031-P02.ttl</x:v>
      </x:c>
      <x:c r="J675" s="10" t="str">
        <x:v>1d8bece78aa702b68fefc778951edfcba42da3404fe81029414c8be93ed1a975</x:v>
      </x:c>
      <x:c r="K675" s="13" t="str">
        <x:v>NOT_REVIEWED</x:v>
      </x:c>
      <x:c r="L675" s="13" t="str"/>
      <x:c r="M675" s="13" t="str"/>
      <x:c r="N675" s="13" t="str"/>
      <x:c r="O675" s="13" t="str"/>
      <x:c r="P675" s="13" t="str"/>
      <x:c r="Q675" s="13" t="str"/>
      <x:c r="R675" s="13" t="str"/>
      <x:c r="S675" s="13" t="str"/>
      <x:c r="T675" s="14" t="str"/>
      <x:c r="U675" s="9" t="str">
        <x:f>IF(AND(Q675="AGREED",P675="LABEL_ONLY",OR(O675="PASS",O675="FAIL"),R675&lt;&gt;"",S675&lt;&gt;"",T675&lt;&gt;""),O675,G675)</x:f>
        <x:v>PASS</x:v>
      </x:c>
      <x:c r="V675" s="9" t="str">
        <x:f>IF(Q675&lt;&gt;"AGREED","",IF(P675="LABEL_ONLY",IF(AND(Q675="AGREED",P675="LABEL_ONLY",OR(O675="PASS",O675="FAIL"),R675&lt;&gt;"",S675&lt;&gt;"",T675&lt;&gt;""),"LABEL_APPLIED","INCOMPLETE_DECISION"),"RERUN_REQUIRED"))</x:f>
      </x:c>
    </x:row>
    <x:row r="676" ht="30" customHeight="1">
      <x:c r="A676" s="9" t="str">
        <x:v>IMO-032-F01</x:v>
      </x:c>
      <x:c r="B676" s="9" t="str">
        <x:v>IMO-032</x:v>
      </x:c>
      <x:c r="C676" s="9" t="str">
        <x:v>BATCH_26</x:v>
      </x:c>
      <x:c r="D676" s="9" t="str">
        <x:v>IMO</x:v>
      </x:c>
      <x:c r="E676" s="9" t="n">
        <x:v>0</x:v>
      </x:c>
      <x:c r="F676" s="9" t="str">
        <x:v>Part I-A 3.3.2.1-.3</x:v>
      </x:c>
      <x:c r="G676" s="9" t="str">
        <x:v>FAIL</x:v>
      </x:c>
      <x:c r="H676" s="11" t="str">
        <x:v>Applicable Category A approval record missing.</x:v>
      </x:c>
      <x:c r="I676" s="10" t="str">
        <x:v>rdf/IMO/IMO-032/IMO-032-F01.ttl</x:v>
      </x:c>
      <x:c r="J676" s="10" t="str">
        <x:v>81e9f29ad7f19468dd13934e0ce7e91cbfadb370734ac4c46e9fb69e44fc8962</x:v>
      </x:c>
      <x:c r="K676" s="13" t="str">
        <x:v>NOT_REVIEWED</x:v>
      </x:c>
      <x:c r="L676" s="13" t="str"/>
      <x:c r="M676" s="13" t="str"/>
      <x:c r="N676" s="13" t="str"/>
      <x:c r="O676" s="13" t="str"/>
      <x:c r="P676" s="13" t="str"/>
      <x:c r="Q676" s="13" t="str"/>
      <x:c r="R676" s="13" t="str"/>
      <x:c r="S676" s="13" t="str"/>
      <x:c r="T676" s="14" t="str"/>
      <x:c r="U676" s="9" t="str">
        <x:f>IF(AND(Q676="AGREED",P676="LABEL_ONLY",OR(O676="PASS",O676="FAIL"),R676&lt;&gt;"",S676&lt;&gt;"",T676&lt;&gt;""),O676,G676)</x:f>
        <x:v>FAIL</x:v>
      </x:c>
      <x:c r="V676" s="9" t="str">
        <x:f>IF(Q676&lt;&gt;"AGREED","",IF(P676="LABEL_ONLY",IF(AND(Q676="AGREED",P676="LABEL_ONLY",OR(O676="PASS",O676="FAIL"),R676&lt;&gt;"",S676&lt;&gt;"",T676&lt;&gt;""),"LABEL_APPLIED","INCOMPLETE_DECISION"),"RERUN_REQUIRED"))</x:f>
      </x:c>
    </x:row>
    <x:row r="677" ht="30" customHeight="1">
      <x:c r="A677" s="9" t="str">
        <x:v>IMO-032-F02</x:v>
      </x:c>
      <x:c r="B677" s="9" t="str">
        <x:v>IMO-032</x:v>
      </x:c>
      <x:c r="C677" s="9" t="str">
        <x:v>BATCH_26</x:v>
      </x:c>
      <x:c r="D677" s="9" t="str">
        <x:v>IMO</x:v>
      </x:c>
      <x:c r="E677" s="9" t="n">
        <x:v>0</x:v>
      </x:c>
      <x:c r="F677" s="9" t="str">
        <x:v>Part I-A 3.3.2.1-.3</x:v>
      </x:c>
      <x:c r="G677" s="9" t="str">
        <x:v>FAIL</x:v>
      </x:c>
      <x:c r="H677" s="11" t="str">
        <x:v>Unauthorized authority for Category B.</x:v>
      </x:c>
      <x:c r="I677" s="10" t="str">
        <x:v>rdf/IMO/IMO-032/IMO-032-F02.ttl</x:v>
      </x:c>
      <x:c r="J677" s="10" t="str">
        <x:v>b1ed97b18ed601d551261645c89479aa6bd44dfeff58a4b49073c3e86dee57c3</x:v>
      </x:c>
      <x:c r="K677" s="13" t="str">
        <x:v>NOT_REVIEWED</x:v>
      </x:c>
      <x:c r="L677" s="13" t="str"/>
      <x:c r="M677" s="13" t="str"/>
      <x:c r="N677" s="13" t="str"/>
      <x:c r="O677" s="13" t="str"/>
      <x:c r="P677" s="13" t="str"/>
      <x:c r="Q677" s="13" t="str"/>
      <x:c r="R677" s="13" t="str"/>
      <x:c r="S677" s="13" t="str"/>
      <x:c r="T677" s="14" t="str"/>
      <x:c r="U677" s="9" t="str">
        <x:f>IF(AND(Q677="AGREED",P677="LABEL_ONLY",OR(O677="PASS",O677="FAIL"),R677&lt;&gt;"",S677&lt;&gt;"",T677&lt;&gt;""),O677,G677)</x:f>
        <x:v>FAIL</x:v>
      </x:c>
      <x:c r="V677" s="9" t="str">
        <x:f>IF(Q677&lt;&gt;"AGREED","",IF(P677="LABEL_ONLY",IF(AND(Q677="AGREED",P677="LABEL_ONLY",OR(O677="PASS",O677="FAIL"),R677&lt;&gt;"",S677&lt;&gt;"",T677&lt;&gt;""),"LABEL_APPLIED","INCOMPLETE_DECISION"),"RERUN_REQUIRED"))</x:f>
      </x:c>
    </x:row>
    <x:row r="678" ht="30" customHeight="1">
      <x:c r="A678" s="9" t="str">
        <x:v>IMO-032-F03</x:v>
      </x:c>
      <x:c r="B678" s="9" t="str">
        <x:v>IMO-032</x:v>
      </x:c>
      <x:c r="C678" s="9" t="str">
        <x:v>BATCH_26</x:v>
      </x:c>
      <x:c r="D678" s="9" t="str">
        <x:v>IMO</x:v>
      </x:c>
      <x:c r="E678" s="9" t="n">
        <x:v>0</x:v>
      </x:c>
      <x:c r="F678" s="9" t="str">
        <x:v>Part I-A 3.3.2.1-.3</x:v>
      </x:c>
      <x:c r="G678" s="9" t="str">
        <x:v>FAIL</x:v>
      </x:c>
      <x:c r="H678" s="11" t="str">
        <x:v>Category C branch does not admit the A/B equivalent-safety alternative.</x:v>
      </x:c>
      <x:c r="I678" s="10" t="str">
        <x:v>rdf/IMO/IMO-032/IMO-032-F03.ttl</x:v>
      </x:c>
      <x:c r="J678" s="10" t="str">
        <x:v>b7ed6f47850ff9f379a55123a3f1759de4ae44418dd644799ece8dd8a93b7646</x:v>
      </x:c>
      <x:c r="K678" s="13" t="str">
        <x:v>NOT_REVIEWED</x:v>
      </x:c>
      <x:c r="L678" s="13" t="str"/>
      <x:c r="M678" s="13" t="str"/>
      <x:c r="N678" s="13" t="str"/>
      <x:c r="O678" s="13" t="str"/>
      <x:c r="P678" s="13" t="str"/>
      <x:c r="Q678" s="13" t="str"/>
      <x:c r="R678" s="13" t="str"/>
      <x:c r="S678" s="13" t="str"/>
      <x:c r="T678" s="14" t="str"/>
      <x:c r="U678" s="9" t="str">
        <x:f>IF(AND(Q678="AGREED",P678="LABEL_ONLY",OR(O678="PASS",O678="FAIL"),R678&lt;&gt;"",S678&lt;&gt;"",T678&lt;&gt;""),O678,G678)</x:f>
        <x:v>FAIL</x:v>
      </x:c>
      <x:c r="V678" s="9" t="str">
        <x:f>IF(Q678&lt;&gt;"AGREED","",IF(P678="LABEL_ONLY",IF(AND(Q678="AGREED",P678="LABEL_ONLY",OR(O678="PASS",O678="FAIL"),R678&lt;&gt;"",S678&lt;&gt;"",T678&lt;&gt;""),"LABEL_APPLIED","INCOMPLETE_DECISION"),"RERUN_REQUIRED"))</x:f>
      </x:c>
    </x:row>
    <x:row r="679" ht="30" customHeight="1">
      <x:c r="A679" s="9" t="str">
        <x:v>IMO-032-F04</x:v>
      </x:c>
      <x:c r="B679" s="9" t="str">
        <x:v>IMO-032</x:v>
      </x:c>
      <x:c r="C679" s="9" t="str">
        <x:v>BATCH_26</x:v>
      </x:c>
      <x:c r="D679" s="9" t="str">
        <x:v>IMO</x:v>
      </x:c>
      <x:c r="E679" s="9" t="n">
        <x:v>1</x:v>
      </x:c>
      <x:c r="F679" s="9" t="str">
        <x:v>Part I-A 3.3.2.1-.3</x:v>
      </x:c>
      <x:c r="G679" s="9" t="str">
        <x:v>FAIL</x:v>
      </x:c>
      <x:c r="H679" s="11" t="str">
        <x:v>Category C ice-concentration context missing.</x:v>
      </x:c>
      <x:c r="I679" s="10" t="str">
        <x:v>rdf/IMO/IMO-032/IMO-032-F04.ttl</x:v>
      </x:c>
      <x:c r="J679" s="10" t="str">
        <x:v>3166a503809af245c5cf40c7729c31b0d62163407278d6fff66f94d1f097a7c1</x:v>
      </x:c>
      <x:c r="K679" s="13" t="str">
        <x:v>NOT_REVIEWED</x:v>
      </x:c>
      <x:c r="L679" s="13" t="str"/>
      <x:c r="M679" s="13" t="str"/>
      <x:c r="N679" s="13" t="str"/>
      <x:c r="O679" s="13" t="str"/>
      <x:c r="P679" s="13" t="str"/>
      <x:c r="Q679" s="13" t="str"/>
      <x:c r="R679" s="13" t="str"/>
      <x:c r="S679" s="13" t="str"/>
      <x:c r="T679" s="14" t="str"/>
      <x:c r="U679" s="9" t="str">
        <x:f>IF(AND(Q679="AGREED",P679="LABEL_ONLY",OR(O679="PASS",O679="FAIL"),R679&lt;&gt;"",S679&lt;&gt;"",T679&lt;&gt;""),O679,G679)</x:f>
        <x:v>FAIL</x:v>
      </x:c>
      <x:c r="V679" s="9" t="str">
        <x:f>IF(Q679&lt;&gt;"AGREED","",IF(P679="LABEL_ONLY",IF(AND(Q679="AGREED",P679="LABEL_ONLY",OR(O679="PASS",O679="FAIL"),R679&lt;&gt;"",S679&lt;&gt;"",T679&lt;&gt;""),"LABEL_APPLIED","INCOMPLETE_DECISION"),"RERUN_REQUIRED"))</x:f>
      </x:c>
    </x:row>
    <x:row r="680" ht="30" customHeight="1">
      <x:c r="A680" s="9" t="str">
        <x:v>IMO-032-F05</x:v>
      </x:c>
      <x:c r="B680" s="9" t="str">
        <x:v>IMO-032</x:v>
      </x:c>
      <x:c r="C680" s="9" t="str">
        <x:v>BATCH_26</x:v>
      </x:c>
      <x:c r="D680" s="9" t="str">
        <x:v>IMO</x:v>
      </x:c>
      <x:c r="E680" s="9" t="n">
        <x:v>0</x:v>
      </x:c>
      <x:c r="F680" s="9" t="str">
        <x:v>Part I-A 3.3.2.1-.3</x:v>
      </x:c>
      <x:c r="G680" s="9" t="str">
        <x:v>FAIL</x:v>
      </x:c>
      <x:c r="H680" s="11" t="str">
        <x:v>Scantling approval state is not approved.</x:v>
      </x:c>
      <x:c r="I680" s="10" t="str">
        <x:v>rdf/IMO/IMO-032/IMO-032-F05.ttl</x:v>
      </x:c>
      <x:c r="J680" s="10" t="str">
        <x:v>fbb045a663bb7cead8662cc751346d2ad576e267cb709cb45d3e56ba05baec4a</x:v>
      </x:c>
      <x:c r="K680" s="13" t="str">
        <x:v>NOT_REVIEWED</x:v>
      </x:c>
      <x:c r="L680" s="13" t="str"/>
      <x:c r="M680" s="13" t="str"/>
      <x:c r="N680" s="13" t="str"/>
      <x:c r="O680" s="13" t="str"/>
      <x:c r="P680" s="13" t="str"/>
      <x:c r="Q680" s="13" t="str"/>
      <x:c r="R680" s="13" t="str"/>
      <x:c r="S680" s="13" t="str"/>
      <x:c r="T680" s="14" t="str"/>
      <x:c r="U680" s="9" t="str">
        <x:f>IF(AND(Q680="AGREED",P680="LABEL_ONLY",OR(O680="PASS",O680="FAIL"),R680&lt;&gt;"",S680&lt;&gt;"",T680&lt;&gt;""),O680,G680)</x:f>
        <x:v>FAIL</x:v>
      </x:c>
      <x:c r="V680" s="9" t="str">
        <x:f>IF(Q680&lt;&gt;"AGREED","",IF(P680="LABEL_ONLY",IF(AND(Q680="AGREED",P680="LABEL_ONLY",OR(O680="PASS",O680="FAIL"),R680&lt;&gt;"",S680&lt;&gt;"",T680&lt;&gt;""),"LABEL_APPLIED","INCOMPLETE_DECISION"),"RERUN_REQUIRED"))</x:f>
      </x:c>
    </x:row>
    <x:row r="681" ht="30" customHeight="1">
      <x:c r="A681" s="9" t="str">
        <x:v>IMO-032-P01</x:v>
      </x:c>
      <x:c r="B681" s="9" t="str">
        <x:v>IMO-032</x:v>
      </x:c>
      <x:c r="C681" s="9" t="str">
        <x:v>BATCH_26</x:v>
      </x:c>
      <x:c r="D681" s="9" t="str">
        <x:v>IMO</x:v>
      </x:c>
      <x:c r="E681" s="9" t="n">
        <x:v>1</x:v>
      </x:c>
      <x:c r="F681" s="9" t="str">
        <x:v>Part I-A 3.3.2.1-.3</x:v>
      </x:c>
      <x:c r="G681" s="9" t="str">
        <x:v>PASS</x:v>
      </x:c>
      <x:c r="H681" s="11" t="str">
        <x:v>Category A approval via Administration.</x:v>
      </x:c>
      <x:c r="I681" s="10" t="str">
        <x:v>rdf/IMO/IMO-032/IMO-032-P01.ttl</x:v>
      </x:c>
      <x:c r="J681" s="10" t="str">
        <x:v>316a1ee3221befee12fed06e9c34cc2772b80d340ba5abeb287e4fdc43202b25</x:v>
      </x:c>
      <x:c r="K681" s="13" t="str">
        <x:v>NOT_REVIEWED</x:v>
      </x:c>
      <x:c r="L681" s="13" t="str"/>
      <x:c r="M681" s="13" t="str"/>
      <x:c r="N681" s="13" t="str"/>
      <x:c r="O681" s="13" t="str"/>
      <x:c r="P681" s="13" t="str"/>
      <x:c r="Q681" s="13" t="str"/>
      <x:c r="R681" s="13" t="str"/>
      <x:c r="S681" s="13" t="str"/>
      <x:c r="T681" s="14" t="str"/>
      <x:c r="U681" s="9" t="str">
        <x:f>IF(AND(Q681="AGREED",P681="LABEL_ONLY",OR(O681="PASS",O681="FAIL"),R681&lt;&gt;"",S681&lt;&gt;"",T681&lt;&gt;""),O681,G681)</x:f>
        <x:v>PASS</x:v>
      </x:c>
      <x:c r="V681" s="9" t="str">
        <x:f>IF(Q681&lt;&gt;"AGREED","",IF(P681="LABEL_ONLY",IF(AND(Q681="AGREED",P681="LABEL_ONLY",OR(O681="PASS",O681="FAIL"),R681&lt;&gt;"",S681&lt;&gt;"",T681&lt;&gt;""),"LABEL_APPLIED","INCOMPLETE_DECISION"),"RERUN_REQUIRED"))</x:f>
      </x:c>
    </x:row>
    <x:row r="682" ht="30" customHeight="1">
      <x:c r="A682" s="9" t="str">
        <x:v>IMO-032-P02</x:v>
      </x:c>
      <x:c r="B682" s="9" t="str">
        <x:v>IMO-032</x:v>
      </x:c>
      <x:c r="C682" s="9" t="str">
        <x:v>BATCH_26</x:v>
      </x:c>
      <x:c r="D682" s="9" t="str">
        <x:v>IMO</x:v>
      </x:c>
      <x:c r="E682" s="9" t="n">
        <x:v>0</x:v>
      </x:c>
      <x:c r="F682" s="9" t="str">
        <x:v>Part I-A 3.3.2.1-.3</x:v>
      </x:c>
      <x:c r="G682" s="9" t="str">
        <x:v>PASS</x:v>
      </x:c>
      <x:c r="H682" s="11" t="str">
        <x:v>Category B recognized-organization/equivalent-safety route.</x:v>
      </x:c>
      <x:c r="I682" s="10" t="str">
        <x:v>rdf/IMO/IMO-032/IMO-032-P02.ttl</x:v>
      </x:c>
      <x:c r="J682" s="10" t="str">
        <x:v>266f4f971511a8dece300a35f600fd80723bc71c9a65e5d31b18fa80a499b502</x:v>
      </x:c>
      <x:c r="K682" s="13" t="str">
        <x:v>NOT_REVIEWED</x:v>
      </x:c>
      <x:c r="L682" s="13" t="str"/>
      <x:c r="M682" s="13" t="str"/>
      <x:c r="N682" s="13" t="str"/>
      <x:c r="O682" s="13" t="str"/>
      <x:c r="P682" s="13" t="str"/>
      <x:c r="Q682" s="13" t="str"/>
      <x:c r="R682" s="13" t="str"/>
      <x:c r="S682" s="13" t="str"/>
      <x:c r="T682" s="14" t="str"/>
      <x:c r="U682" s="9" t="str">
        <x:f>IF(AND(Q682="AGREED",P682="LABEL_ONLY",OR(O682="PASS",O682="FAIL"),R682&lt;&gt;"",S682&lt;&gt;"",T682&lt;&gt;""),O682,G682)</x:f>
        <x:v>PASS</x:v>
      </x:c>
      <x:c r="V682" s="9" t="str">
        <x:f>IF(Q682&lt;&gt;"AGREED","",IF(P682="LABEL_ONLY",IF(AND(Q682="AGREED",P682="LABEL_ONLY",OR(O682="PASS",O682="FAIL"),R682&lt;&gt;"",S682&lt;&gt;"",T682&lt;&gt;""),"LABEL_APPLIED","INCOMPLETE_DECISION"),"RERUN_REQUIRED"))</x:f>
      </x:c>
    </x:row>
    <x:row r="683" ht="30" customHeight="1">
      <x:c r="A683" s="9" t="str">
        <x:v>IMO-032-P03</x:v>
      </x:c>
      <x:c r="B683" s="9" t="str">
        <x:v>IMO-032</x:v>
      </x:c>
      <x:c r="C683" s="9" t="str">
        <x:v>BATCH_26</x:v>
      </x:c>
      <x:c r="D683" s="9" t="str">
        <x:v>IMO</x:v>
      </x:c>
      <x:c r="E683" s="9" t="n">
        <x:v>0</x:v>
      </x:c>
      <x:c r="F683" s="9" t="str">
        <x:v>Part I-A 3.3.2.1-.3</x:v>
      </x:c>
      <x:c r="G683" s="9" t="str">
        <x:v>PASS</x:v>
      </x:c>
      <x:c r="H683" s="11" t="str">
        <x:v>Ice-strengthened Category C with adequate ice-specific standard.</x:v>
      </x:c>
      <x:c r="I683" s="10" t="str">
        <x:v>rdf/IMO/IMO-032/IMO-032-P03.ttl</x:v>
      </x:c>
      <x:c r="J683" s="10" t="str">
        <x:v>caf82d2796fa87e00aeafa9d687bc73ff2727dd149e5fd115bf6d3ab64394fcd</x:v>
      </x:c>
      <x:c r="K683" s="13" t="str">
        <x:v>NOT_REVIEWED</x:v>
      </x:c>
      <x:c r="L683" s="13" t="str"/>
      <x:c r="M683" s="13" t="str"/>
      <x:c r="N683" s="13" t="str"/>
      <x:c r="O683" s="13" t="str"/>
      <x:c r="P683" s="13" t="str"/>
      <x:c r="Q683" s="13" t="str"/>
      <x:c r="R683" s="13" t="str"/>
      <x:c r="S683" s="13" t="str"/>
      <x:c r="T683" s="14" t="str"/>
      <x:c r="U683" s="9" t="str">
        <x:f>IF(AND(Q683="AGREED",P683="LABEL_ONLY",OR(O683="PASS",O683="FAIL"),R683&lt;&gt;"",S683&lt;&gt;"",T683&lt;&gt;""),O683,G683)</x:f>
        <x:v>PASS</x:v>
      </x:c>
      <x:c r="V683" s="9" t="str">
        <x:f>IF(Q683&lt;&gt;"AGREED","",IF(P683="LABEL_ONLY",IF(AND(Q683="AGREED",P683="LABEL_ONLY",OR(O683="PASS",O683="FAIL"),R683&lt;&gt;"",S683&lt;&gt;"",T683&lt;&gt;""),"LABEL_APPLIED","INCOMPLETE_DECISION"),"RERUN_REQUIRED"))</x:f>
      </x:c>
    </x:row>
    <x:row r="684" ht="30" customHeight="1">
      <x:c r="A684" s="9" t="str">
        <x:v>IMO-032-P04</x:v>
      </x:c>
      <x:c r="B684" s="9" t="str">
        <x:v>IMO-032</x:v>
      </x:c>
      <x:c r="C684" s="9" t="str">
        <x:v>BATCH_26</x:v>
      </x:c>
      <x:c r="D684" s="9" t="str">
        <x:v>IMO</x:v>
      </x:c>
      <x:c r="E684" s="9" t="n">
        <x:v>0</x:v>
      </x:c>
      <x:c r="F684" s="9" t="str">
        <x:v>Part I-A 3.3.2.1-.3</x:v>
      </x:c>
      <x:c r="G684" s="9" t="str">
        <x:v>PASS</x:v>
      </x:c>
      <x:c r="H684" s="11" t="str">
        <x:v>Category C not ice strengthened: R13 branch not applicable.</x:v>
      </x:c>
      <x:c r="I684" s="10" t="str">
        <x:v>rdf/IMO/IMO-032/IMO-032-P04.ttl</x:v>
      </x:c>
      <x:c r="J684" s="10" t="str">
        <x:v>55910f99111d99557669190340d782e80f74fec2424da3301744939b8b86b2a1</x:v>
      </x:c>
      <x:c r="K684" s="13" t="str">
        <x:v>NOT_REVIEWED</x:v>
      </x:c>
      <x:c r="L684" s="13" t="str"/>
      <x:c r="M684" s="13" t="str"/>
      <x:c r="N684" s="13" t="str"/>
      <x:c r="O684" s="13" t="str"/>
      <x:c r="P684" s="13" t="str"/>
      <x:c r="Q684" s="13" t="str"/>
      <x:c r="R684" s="13" t="str"/>
      <x:c r="S684" s="13" t="str"/>
      <x:c r="T684" s="14" t="str"/>
      <x:c r="U684" s="9" t="str">
        <x:f>IF(AND(Q684="AGREED",P684="LABEL_ONLY",OR(O684="PASS",O684="FAIL"),R684&lt;&gt;"",S684&lt;&gt;"",T684&lt;&gt;""),O684,G684)</x:f>
        <x:v>PASS</x:v>
      </x:c>
      <x:c r="V684" s="9" t="str">
        <x:f>IF(Q684&lt;&gt;"AGREED","",IF(P684="LABEL_ONLY",IF(AND(Q684="AGREED",P684="LABEL_ONLY",OR(O684="PASS",O684="FAIL"),R684&lt;&gt;"",S684&lt;&gt;"",T684&lt;&gt;""),"LABEL_APPLIED","INCOMPLETE_DECISION"),"RERUN_REQUIRED"))</x:f>
      </x:c>
    </x:row>
    <x:row r="685" ht="30" customHeight="1">
      <x:c r="A685" s="9" t="str">
        <x:v>IMO-033-F01</x:v>
      </x:c>
      <x:c r="B685" s="9" t="str">
        <x:v>IMO-033</x:v>
      </x:c>
      <x:c r="C685" s="9" t="str">
        <x:v>BATCH_04</x:v>
      </x:c>
      <x:c r="D685" s="9" t="str">
        <x:v>IMO</x:v>
      </x:c>
      <x:c r="E685" s="9" t="n">
        <x:v>1</x:v>
      </x:c>
      <x:c r="F685" s="9" t="str">
        <x:v>Part I-A 4.3.1.1</x:v>
      </x:c>
      <x:c r="G685" s="9" t="str">
        <x:v>FAIL</x:v>
      </x:c>
      <x:c r="H685" s="11" t="str">
        <x:v>Deck icing allowance below prescribed 30 kg/m2.</x:v>
      </x:c>
      <x:c r="I685" s="10" t="str">
        <x:v>rdf/IMO/IMO-033/IMO-033-F01.ttl</x:v>
      </x:c>
      <x:c r="J685" s="10" t="str">
        <x:v>29b8b83e67d06ef7eb0f8bcc3dbfea5c29eeae5e1a363c1b1e2f3ed5c3068632</x:v>
      </x:c>
      <x:c r="K685" s="13" t="str">
        <x:v>REVIEWED</x:v>
      </x:c>
      <x:c r="L685" s="13" t="str">
        <x:v>YES</x:v>
      </x:c>
      <x:c r="M685" s="13" t="str">
        <x:v>YES</x:v>
      </x:c>
      <x:c r="N685" s="13" t="str">
        <x:v>YES</x:v>
      </x:c>
      <x:c r="O685" s="13"/>
      <x:c r="P685" s="13"/>
      <x:c r="Q685" s="13"/>
      <x:c r="R685" s="13" t="str">
        <x:v>AI-assisted draft</x:v>
      </x:c>
      <x:c r="S685" s="105" t="n">
        <x:v>46281</x:v>
      </x:c>
      <x:c r="T685" s="14" t="str">
        <x:v>Valid failure: the deck allowance is 29.9 kg/m2, below the required 30 kg/m2, while the remaining values are coherent.</x:v>
      </x:c>
      <x:c r="U685" s="9" t="str">
        <x:f>IF(AND(Q685="AGREED",P685="LABEL_ONLY",OR(O685="PASS",O685="FAIL"),R685&lt;&gt;"",S685&lt;&gt;"",T685&lt;&gt;""),O685,G685)</x:f>
        <x:v>FAIL</x:v>
      </x:c>
      <x:c r="V685" s="9" t="str">
        <x:f>IF(Q685&lt;&gt;"AGREED","",IF(P685="LABEL_ONLY",IF(AND(Q685="AGREED",P685="LABEL_ONLY",OR(O685="PASS",O685="FAIL"),R685&lt;&gt;"",S685&lt;&gt;"",T685&lt;&gt;""),"LABEL_APPLIED","INCOMPLETE_DECISION"),"RERUN_REQUIRED"))</x:f>
      </x:c>
    </x:row>
    <x:row r="686" ht="30" customHeight="1">
      <x:c r="A686" s="9" t="str">
        <x:v>IMO-033-F02</x:v>
      </x:c>
      <x:c r="B686" s="9" t="str">
        <x:v>IMO-033</x:v>
      </x:c>
      <x:c r="C686" s="9" t="str">
        <x:v>BATCH_04</x:v>
      </x:c>
      <x:c r="D686" s="9" t="str">
        <x:v>IMO</x:v>
      </x:c>
      <x:c r="E686" s="9" t="n">
        <x:v>0</x:v>
      </x:c>
      <x:c r="F686" s="9" t="str">
        <x:v>Part I-A 4.3.1.1</x:v>
      </x:c>
      <x:c r="G686" s="9" t="str">
        <x:v>FAIL</x:v>
      </x:c>
      <x:c r="H686" s="11" t="str">
        <x:v>Side icing allowance differs from 7.5 kg/m2.</x:v>
      </x:c>
      <x:c r="I686" s="10" t="str">
        <x:v>rdf/IMO/IMO-033/IMO-033-F02.ttl</x:v>
      </x:c>
      <x:c r="J686" s="10" t="str">
        <x:v>faf57e90c30fbcd2e85b7ccd5149285af1658ebc4cc4736d3e29f97969032bde</x:v>
      </x:c>
      <x:c r="K686" s="13" t="str">
        <x:v>NOT_REVIEWED</x:v>
      </x:c>
      <x:c r="L686" s="13" t="str"/>
      <x:c r="M686" s="13" t="str"/>
      <x:c r="N686" s="13" t="str"/>
      <x:c r="O686" s="13" t="str"/>
      <x:c r="P686" s="13" t="str"/>
      <x:c r="Q686" s="13" t="str"/>
      <x:c r="R686" s="13" t="str"/>
      <x:c r="S686" s="13" t="str"/>
      <x:c r="T686" s="14" t="str"/>
      <x:c r="U686" s="9" t="str">
        <x:f>IF(AND(Q686="AGREED",P686="LABEL_ONLY",OR(O686="PASS",O686="FAIL"),R686&lt;&gt;"",S686&lt;&gt;"",T686&lt;&gt;""),O686,G686)</x:f>
        <x:v>FAIL</x:v>
      </x:c>
      <x:c r="V686" s="9" t="str">
        <x:f>IF(Q686&lt;&gt;"AGREED","",IF(P686="LABEL_ONLY",IF(AND(Q686="AGREED",P686="LABEL_ONLY",OR(O686="PASS",O686="FAIL"),R686&lt;&gt;"",S686&lt;&gt;"",T686&lt;&gt;""),"LABEL_APPLIED","INCOMPLETE_DECISION"),"RERUN_REQUIRED"))</x:f>
      </x:c>
    </x:row>
    <x:row r="687" ht="30" customHeight="1">
      <x:c r="A687" s="9" t="str">
        <x:v>IMO-033-F03</x:v>
      </x:c>
      <x:c r="B687" s="9" t="str">
        <x:v>IMO-033</x:v>
      </x:c>
      <x:c r="C687" s="9" t="str">
        <x:v>BATCH_04</x:v>
      </x:c>
      <x:c r="D687" s="9" t="str">
        <x:v>IMO</x:v>
      </x:c>
      <x:c r="E687" s="9" t="n">
        <x:v>0</x:v>
      </x:c>
      <x:c r="F687" s="9" t="str">
        <x:v>Part I-A 4.3.1.1</x:v>
      </x:c>
      <x:c r="G687" s="9" t="str">
        <x:v>FAIL</x:v>
      </x:c>
      <x:c r="H687" s="11" t="str">
        <x:v>Projected-area 5% increase calculated incorrectly.</x:v>
      </x:c>
      <x:c r="I687" s="10" t="str">
        <x:v>rdf/IMO/IMO-033/IMO-033-F03.ttl</x:v>
      </x:c>
      <x:c r="J687" s="10" t="str">
        <x:v>eb2e17c317ca08cdccfba881806e87a105cb7c00f5845362b9c9bbfe0022736f</x:v>
      </x:c>
      <x:c r="K687" s="13" t="str">
        <x:v>NOT_REVIEWED</x:v>
      </x:c>
      <x:c r="L687" s="13" t="str"/>
      <x:c r="M687" s="13" t="str"/>
      <x:c r="N687" s="13" t="str"/>
      <x:c r="O687" s="13" t="str"/>
      <x:c r="P687" s="13" t="str"/>
      <x:c r="Q687" s="13" t="str"/>
      <x:c r="R687" s="13" t="str"/>
      <x:c r="S687" s="13" t="str"/>
      <x:c r="T687" s="14" t="str"/>
      <x:c r="U687" s="9" t="str">
        <x:f>IF(AND(Q687="AGREED",P687="LABEL_ONLY",OR(O687="PASS",O687="FAIL"),R687&lt;&gt;"",S687&lt;&gt;"",T687&lt;&gt;""),O687,G687)</x:f>
        <x:v>FAIL</x:v>
      </x:c>
      <x:c r="V687" s="9" t="str">
        <x:f>IF(Q687&lt;&gt;"AGREED","",IF(P687="LABEL_ONLY",IF(AND(Q687="AGREED",P687="LABEL_ONLY",OR(O687="PASS",O687="FAIL"),R687&lt;&gt;"",S687&lt;&gt;"",T687&lt;&gt;""),"LABEL_APPLIED","INCOMPLETE_DECISION"),"RERUN_REQUIRED"))</x:f>
      </x:c>
    </x:row>
    <x:row r="688" ht="30" customHeight="1">
      <x:c r="A688" s="9" t="str">
        <x:v>IMO-033-F04</x:v>
      </x:c>
      <x:c r="B688" s="9" t="str">
        <x:v>IMO-033</x:v>
      </x:c>
      <x:c r="C688" s="9" t="str">
        <x:v>BATCH_04</x:v>
      </x:c>
      <x:c r="D688" s="9" t="str">
        <x:v>IMO</x:v>
      </x:c>
      <x:c r="E688" s="9" t="n">
        <x:v>0</x:v>
      </x:c>
      <x:c r="F688" s="9" t="str">
        <x:v>Part I-A 4.3.1.1</x:v>
      </x:c>
      <x:c r="G688" s="9" t="str">
        <x:v>FAIL</x:v>
      </x:c>
      <x:c r="H688" s="11" t="str">
        <x:v>Static-moment 10% increase calculated incorrectly.</x:v>
      </x:c>
      <x:c r="I688" s="10" t="str">
        <x:v>rdf/IMO/IMO-033/IMO-033-F04.ttl</x:v>
      </x:c>
      <x:c r="J688" s="10" t="str">
        <x:v>681d17f2ec4929fc2ac88b7d1b98d413cb925ce03d17d6a9e6b4f743002c77c0</x:v>
      </x:c>
      <x:c r="K688" s="13" t="str">
        <x:v>NOT_REVIEWED</x:v>
      </x:c>
      <x:c r="L688" s="13" t="str"/>
      <x:c r="M688" s="13" t="str"/>
      <x:c r="N688" s="13" t="str"/>
      <x:c r="O688" s="13" t="str"/>
      <x:c r="P688" s="13" t="str"/>
      <x:c r="Q688" s="13" t="str"/>
      <x:c r="R688" s="13" t="str"/>
      <x:c r="S688" s="13" t="str"/>
      <x:c r="T688" s="14" t="str"/>
      <x:c r="U688" s="9" t="str">
        <x:f>IF(AND(Q688="AGREED",P688="LABEL_ONLY",OR(O688="PASS",O688="FAIL"),R688&lt;&gt;"",S688&lt;&gt;"",T688&lt;&gt;""),O688,G688)</x:f>
        <x:v>FAIL</x:v>
      </x:c>
      <x:c r="V688" s="9" t="str">
        <x:f>IF(Q688&lt;&gt;"AGREED","",IF(P688="LABEL_ONLY",IF(AND(Q688="AGREED",P688="LABEL_ONLY",OR(O688="PASS",O688="FAIL"),R688&lt;&gt;"",S688&lt;&gt;"",T688&lt;&gt;""),"LABEL_APPLIED","INCOMPLETE_DECISION"),"RERUN_REQUIRED"))</x:f>
      </x:c>
    </x:row>
    <x:row r="689" ht="30" customHeight="1">
      <x:c r="A689" s="9" t="str">
        <x:v>IMO-033-F05</x:v>
      </x:c>
      <x:c r="B689" s="9" t="str">
        <x:v>IMO-033</x:v>
      </x:c>
      <x:c r="C689" s="9" t="str">
        <x:v>BATCH_04</x:v>
      </x:c>
      <x:c r="D689" s="9" t="str">
        <x:v>IMO</x:v>
      </x:c>
      <x:c r="E689" s="9" t="n">
        <x:v>0</x:v>
      </x:c>
      <x:c r="F689" s="9" t="str">
        <x:v>Part I-A 4.3.1.1</x:v>
      </x:c>
      <x:c r="G689" s="9" t="str">
        <x:v>FAIL</x:v>
      </x:c>
      <x:c r="H689" s="11" t="str">
        <x:v>Formula operand missing.</x:v>
      </x:c>
      <x:c r="I689" s="10" t="str">
        <x:v>rdf/IMO/IMO-033/IMO-033-F05.ttl</x:v>
      </x:c>
      <x:c r="J689" s="10" t="str">
        <x:v>7bb47796c98a73827889d4517341a3a2818cbb2aaa3d50b1ece41179a73cb53d</x:v>
      </x:c>
      <x:c r="K689" s="13" t="str">
        <x:v>NOT_REVIEWED</x:v>
      </x:c>
      <x:c r="L689" s="13" t="str"/>
      <x:c r="M689" s="13" t="str"/>
      <x:c r="N689" s="13" t="str"/>
      <x:c r="O689" s="13" t="str"/>
      <x:c r="P689" s="13" t="str"/>
      <x:c r="Q689" s="13" t="str"/>
      <x:c r="R689" s="13" t="str"/>
      <x:c r="S689" s="13" t="str"/>
      <x:c r="T689" s="14" t="str"/>
      <x:c r="U689" s="9" t="str">
        <x:f>IF(AND(Q689="AGREED",P689="LABEL_ONLY",OR(O689="PASS",O689="FAIL"),R689&lt;&gt;"",S689&lt;&gt;"",T689&lt;&gt;""),O689,G689)</x:f>
        <x:v>FAIL</x:v>
      </x:c>
      <x:c r="V689" s="9" t="str">
        <x:f>IF(Q689&lt;&gt;"AGREED","",IF(P689="LABEL_ONLY",IF(AND(Q689="AGREED",P689="LABEL_ONLY",OR(O689="PASS",O689="FAIL"),R689&lt;&gt;"",S689&lt;&gt;"",T689&lt;&gt;""),"LABEL_APPLIED","INCOMPLETE_DECISION"),"RERUN_REQUIRED"))</x:f>
      </x:c>
    </x:row>
    <x:row r="690" ht="30" customHeight="1">
      <x:c r="A690" s="9" t="str">
        <x:v>IMO-033-F06</x:v>
      </x:c>
      <x:c r="B690" s="9" t="str">
        <x:v>IMO-033</x:v>
      </x:c>
      <x:c r="C690" s="9" t="str">
        <x:v>BATCH_04</x:v>
      </x:c>
      <x:c r="D690" s="9" t="str">
        <x:v>IMO</x:v>
      </x:c>
      <x:c r="E690" s="9" t="n">
        <x:v>0</x:v>
      </x:c>
      <x:c r="F690" s="9" t="str">
        <x:v>Part I-A 4.3.1.1</x:v>
      </x:c>
      <x:c r="G690" s="9" t="str">
        <x:v>FAIL</x:v>
      </x:c>
      <x:c r="H690" s="11" t="str">
        <x:v>Formula result missing.</x:v>
      </x:c>
      <x:c r="I690" s="10" t="str">
        <x:v>rdf/IMO/IMO-033/IMO-033-F06.ttl</x:v>
      </x:c>
      <x:c r="J690" s="10" t="str">
        <x:v>10e0777023da9ac05dfe453b14e19380e519ae8802e433be3681cf7c2c106115</x:v>
      </x:c>
      <x:c r="K690" s="13" t="str">
        <x:v>NOT_REVIEWED</x:v>
      </x:c>
      <x:c r="L690" s="13" t="str"/>
      <x:c r="M690" s="13" t="str"/>
      <x:c r="N690" s="13" t="str"/>
      <x:c r="O690" s="13" t="str"/>
      <x:c r="P690" s="13" t="str"/>
      <x:c r="Q690" s="13" t="str"/>
      <x:c r="R690" s="13" t="str"/>
      <x:c r="S690" s="13" t="str"/>
      <x:c r="T690" s="14" t="str"/>
      <x:c r="U690" s="9" t="str">
        <x:f>IF(AND(Q690="AGREED",P690="LABEL_ONLY",OR(O690="PASS",O690="FAIL"),R690&lt;&gt;"",S690&lt;&gt;"",T690&lt;&gt;""),O690,G690)</x:f>
        <x:v>FAIL</x:v>
      </x:c>
      <x:c r="V690" s="9" t="str">
        <x:f>IF(Q690&lt;&gt;"AGREED","",IF(P690="LABEL_ONLY",IF(AND(Q690="AGREED",P690="LABEL_ONLY",OR(O690="PASS",O690="FAIL"),R690&lt;&gt;"",S690&lt;&gt;"",T690&lt;&gt;""),"LABEL_APPLIED","INCOMPLETE_DECISION"),"RERUN_REQUIRED"))</x:f>
      </x:c>
    </x:row>
    <x:row r="691" ht="30" customHeight="1">
      <x:c r="A691" s="9" t="str">
        <x:v>IMO-033-F07</x:v>
      </x:c>
      <x:c r="B691" s="9" t="str">
        <x:v>IMO-033</x:v>
      </x:c>
      <x:c r="C691" s="9" t="str">
        <x:v>BATCH_04</x:v>
      </x:c>
      <x:c r="D691" s="9" t="str">
        <x:v>IMO</x:v>
      </x:c>
      <x:c r="E691" s="9" t="n">
        <x:v>0</x:v>
      </x:c>
      <x:c r="F691" s="9" t="str">
        <x:v>Part I-A 4.3.1.1</x:v>
      </x:c>
      <x:c r="G691" s="9" t="str">
        <x:v>FAIL</x:v>
      </x:c>
      <x:c r="H691" s="11" t="str">
        <x:v>Wrong QUDT unit on deck icing allowance.</x:v>
      </x:c>
      <x:c r="I691" s="10" t="str">
        <x:v>rdf/IMO/IMO-033/IMO-033-F07.ttl</x:v>
      </x:c>
      <x:c r="J691" s="10" t="str">
        <x:v>406149771ec4735ac1a08e5bcf5eba54f7ffd2d4b060e2daa742f4d0bcd3f9d8</x:v>
      </x:c>
      <x:c r="K691" s="13" t="str">
        <x:v>NOT_REVIEWED</x:v>
      </x:c>
      <x:c r="L691" s="13" t="str"/>
      <x:c r="M691" s="13" t="str"/>
      <x:c r="N691" s="13" t="str"/>
      <x:c r="O691" s="13" t="str"/>
      <x:c r="P691" s="13" t="str"/>
      <x:c r="Q691" s="13" t="str"/>
      <x:c r="R691" s="13" t="str"/>
      <x:c r="S691" s="13" t="str"/>
      <x:c r="T691" s="14" t="str"/>
      <x:c r="U691" s="9" t="str">
        <x:f>IF(AND(Q691="AGREED",P691="LABEL_ONLY",OR(O691="PASS",O691="FAIL"),R691&lt;&gt;"",S691&lt;&gt;"",T691&lt;&gt;""),O691,G691)</x:f>
        <x:v>FAIL</x:v>
      </x:c>
      <x:c r="V691" s="9" t="str">
        <x:f>IF(Q691&lt;&gt;"AGREED","",IF(P691="LABEL_ONLY",IF(AND(Q691="AGREED",P691="LABEL_ONLY",OR(O691="PASS",O691="FAIL"),R691&lt;&gt;"",S691&lt;&gt;"",T691&lt;&gt;""),"LABEL_APPLIED","INCOMPLETE_DECISION"),"RERUN_REQUIRED"))</x:f>
      </x:c>
    </x:row>
    <x:row r="692" ht="30" customHeight="1">
      <x:c r="A692" s="9" t="str">
        <x:v>IMO-033-P01</x:v>
      </x:c>
      <x:c r="B692" s="9" t="str">
        <x:v>IMO-033</x:v>
      </x:c>
      <x:c r="C692" s="9" t="str">
        <x:v>BATCH_04</x:v>
      </x:c>
      <x:c r="D692" s="9" t="str">
        <x:v>IMO</x:v>
      </x:c>
      <x:c r="E692" s="9" t="n">
        <x:v>0</x:v>
      </x:c>
      <x:c r="F692" s="9" t="str">
        <x:v>Part I-A 4.3.1.1</x:v>
      </x:c>
      <x:c r="G692" s="9" t="str">
        <x:v>PASS</x:v>
      </x:c>
      <x:c r="H692" s="11" t="str">
        <x:v>Exact icing allowances and 5%/10% formula results.</x:v>
      </x:c>
      <x:c r="I692" s="10" t="str">
        <x:v>rdf/IMO/IMO-033/IMO-033-P01.ttl</x:v>
      </x:c>
      <x:c r="J692" s="10" t="str">
        <x:v>64a79d1637cc2e0e97e8d6f6f68a269a850b0175f336eb070dc81b183a4979cc</x:v>
      </x:c>
      <x:c r="K692" s="13" t="str">
        <x:v>NOT_REVIEWED</x:v>
      </x:c>
      <x:c r="L692" s="13" t="str"/>
      <x:c r="M692" s="13" t="str"/>
      <x:c r="N692" s="13" t="str"/>
      <x:c r="O692" s="13" t="str"/>
      <x:c r="P692" s="13" t="str"/>
      <x:c r="Q692" s="13" t="str"/>
      <x:c r="R692" s="13" t="str"/>
      <x:c r="S692" s="13" t="str"/>
      <x:c r="T692" s="14" t="str"/>
      <x:c r="U692" s="9" t="str">
        <x:f>IF(AND(Q692="AGREED",P692="LABEL_ONLY",OR(O692="PASS",O692="FAIL"),R692&lt;&gt;"",S692&lt;&gt;"",T692&lt;&gt;""),O692,G692)</x:f>
        <x:v>PASS</x:v>
      </x:c>
      <x:c r="V692" s="9" t="str">
        <x:f>IF(Q692&lt;&gt;"AGREED","",IF(P692="LABEL_ONLY",IF(AND(Q692="AGREED",P692="LABEL_ONLY",OR(O692="PASS",O692="FAIL"),R692&lt;&gt;"",S692&lt;&gt;"",T692&lt;&gt;""),"LABEL_APPLIED","INCOMPLETE_DECISION"),"RERUN_REQUIRED"))</x:f>
      </x:c>
    </x:row>
    <x:row r="693" ht="30" customHeight="1">
      <x:c r="A693" s="9" t="str">
        <x:v>IMO-033-P02</x:v>
      </x:c>
      <x:c r="B693" s="9" t="str">
        <x:v>IMO-033</x:v>
      </x:c>
      <x:c r="C693" s="9" t="str">
        <x:v>BATCH_04</x:v>
      </x:c>
      <x:c r="D693" s="9" t="str">
        <x:v>IMO</x:v>
      </x:c>
      <x:c r="E693" s="9" t="n">
        <x:v>0</x:v>
      </x:c>
      <x:c r="F693" s="9" t="str">
        <x:v>Part I-A 4.3.1.1</x:v>
      </x:c>
      <x:c r="G693" s="9" t="str">
        <x:v>PASS</x:v>
      </x:c>
      <x:c r="H693" s="11" t="str">
        <x:v>Independent numeric formula instance.</x:v>
      </x:c>
      <x:c r="I693" s="10" t="str">
        <x:v>rdf/IMO/IMO-033/IMO-033-P02.ttl</x:v>
      </x:c>
      <x:c r="J693" s="10" t="str">
        <x:v>acf7cfdce521b2fc4a5ecf46ea8fe49658247d9508c7828b659bfc9695ed5ab4</x:v>
      </x:c>
      <x:c r="K693" s="13" t="str">
        <x:v>NOT_REVIEWED</x:v>
      </x:c>
      <x:c r="L693" s="13" t="str"/>
      <x:c r="M693" s="13" t="str"/>
      <x:c r="N693" s="13" t="str"/>
      <x:c r="O693" s="13" t="str"/>
      <x:c r="P693" s="13" t="str"/>
      <x:c r="Q693" s="13" t="str"/>
      <x:c r="R693" s="13" t="str"/>
      <x:c r="S693" s="13" t="str"/>
      <x:c r="T693" s="14" t="str"/>
      <x:c r="U693" s="9" t="str">
        <x:f>IF(AND(Q693="AGREED",P693="LABEL_ONLY",OR(O693="PASS",O693="FAIL"),R693&lt;&gt;"",S693&lt;&gt;"",T693&lt;&gt;""),O693,G693)</x:f>
        <x:v>PASS</x:v>
      </x:c>
      <x:c r="V693" s="9" t="str">
        <x:f>IF(Q693&lt;&gt;"AGREED","",IF(P693="LABEL_ONLY",IF(AND(Q693="AGREED",P693="LABEL_ONLY",OR(O693="PASS",O693="FAIL"),R693&lt;&gt;"",S693&lt;&gt;"",T693&lt;&gt;""),"LABEL_APPLIED","INCOMPLETE_DECISION"),"RERUN_REQUIRED"))</x:f>
      </x:c>
    </x:row>
    <x:row r="694" ht="30" customHeight="1">
      <x:c r="A694" s="9" t="str">
        <x:v>IMO-033-P03</x:v>
      </x:c>
      <x:c r="B694" s="9" t="str">
        <x:v>IMO-033</x:v>
      </x:c>
      <x:c r="C694" s="9" t="str">
        <x:v>BATCH_04</x:v>
      </x:c>
      <x:c r="D694" s="9" t="str">
        <x:v>IMO</x:v>
      </x:c>
      <x:c r="E694" s="9" t="n">
        <x:v>1</x:v>
      </x:c>
      <x:c r="F694" s="9" t="str">
        <x:v>Part I-A 4.3.1.1</x:v>
      </x:c>
      <x:c r="G694" s="9" t="str">
        <x:v>PASS</x:v>
      </x:c>
      <x:c r="H694" s="11" t="str">
        <x:v>Ice accretion not likely: conditional calculation inactive.</x:v>
      </x:c>
      <x:c r="I694" s="10" t="str">
        <x:v>rdf/IMO/IMO-033/IMO-033-P03.ttl</x:v>
      </x:c>
      <x:c r="J694" s="10" t="str">
        <x:v>d561550d4e36e226fd078b06344d7a3fc851f7a97987dc7984f830abf4787cd2</x:v>
      </x:c>
      <x:c r="K694" s="13" t="str">
        <x:v>REVIEWED</x:v>
      </x:c>
      <x:c r="L694" s="13" t="str">
        <x:v>YES</x:v>
      </x:c>
      <x:c r="M694" s="13" t="str">
        <x:v>YES</x:v>
      </x:c>
      <x:c r="N694" s="13" t="str">
        <x:v>YES</x:v>
      </x:c>
      <x:c r="O694" s="13"/>
      <x:c r="P694" s="13"/>
      <x:c r="Q694" s="13"/>
      <x:c r="R694" s="13" t="str">
        <x:v>AI-assisted draft</x:v>
      </x:c>
      <x:c r="S694" s="105" t="n">
        <x:v>46281</x:v>
      </x:c>
      <x:c r="T694" s="14" t="str">
        <x:v>Valid inactive case: iceAccretionLikely=false deactivates all icing-allowance obligations.</x:v>
      </x:c>
      <x:c r="U694" s="9" t="str">
        <x:f>IF(AND(Q694="AGREED",P694="LABEL_ONLY",OR(O694="PASS",O694="FAIL"),R694&lt;&gt;"",S694&lt;&gt;"",T694&lt;&gt;""),O694,G694)</x:f>
        <x:v>PASS</x:v>
      </x:c>
      <x:c r="V694" s="9" t="str">
        <x:f>IF(Q694&lt;&gt;"AGREED","",IF(P694="LABEL_ONLY",IF(AND(Q694="AGREED",P694="LABEL_ONLY",OR(O694="PASS",O694="FAIL"),R694&lt;&gt;"",S694&lt;&gt;"",T694&lt;&gt;""),"LABEL_APPLIED","INCOMPLETE_DECISION"),"RERUN_REQUIRED"))</x:f>
      </x:c>
    </x:row>
    <x:row r="695" ht="30" customHeight="1">
      <x:c r="A695" s="9" t="str">
        <x:v>IMO-034-F01</x:v>
      </x:c>
      <x:c r="B695" s="9" t="str">
        <x:v>IMO-034</x:v>
      </x:c>
      <x:c r="C695" s="9" t="str">
        <x:v>BATCH_03</x:v>
      </x:c>
      <x:c r="D695" s="9" t="str">
        <x:v>IMO</x:v>
      </x:c>
      <x:c r="E695" s="9" t="n">
        <x:v>1</x:v>
      </x:c>
      <x:c r="F695" s="9" t="str">
        <x:v>Part I-A 4.3.1.2</x:v>
      </x:c>
      <x:c r="G695" s="9" t="str">
        <x:v>FAIL</x:v>
      </x:c>
      <x:c r="H695" s="11" t="str">
        <x:v>Ice-accretion minimization design absent.</x:v>
      </x:c>
      <x:c r="I695" s="10" t="str">
        <x:v>rdf/IMO/IMO-034/IMO-034-F01.ttl</x:v>
      </x:c>
      <x:c r="J695" s="10" t="str">
        <x:v>6c37ae60cb0a75fa35205d269c7f0a37f262947370a82225009fcacdadfd26c0</x:v>
      </x:c>
      <x:c r="K695" s="13" t="str">
        <x:v>REVIEWED</x:v>
      </x:c>
      <x:c r="L695" s="13" t="str">
        <x:v>YES</x:v>
      </x:c>
      <x:c r="M695" s="13" t="str">
        <x:v>YES</x:v>
      </x:c>
      <x:c r="N695" s="13" t="str">
        <x:v>YES</x:v>
      </x:c>
      <x:c r="O695" s="13"/>
      <x:c r="P695" s="13"/>
      <x:c r="Q695" s="13"/>
      <x:c r="R695" s="13" t="str">
        <x:v>AI-assisted draft</x:v>
      </x:c>
      <x:c r="S695" s="105" t="n">
        <x:v>46281</x:v>
      </x:c>
      <x:c r="T695" s="14" t="str">
        <x:v>Valid failure: ice accretion is likely but the minimization-design result is false.</x:v>
      </x:c>
      <x:c r="U695" s="9" t="str">
        <x:f>IF(AND(Q695="AGREED",P695="LABEL_ONLY",OR(O695="PASS",O695="FAIL"),R695&lt;&gt;"",S695&lt;&gt;"",T695&lt;&gt;""),O695,G695)</x:f>
        <x:v>FAIL</x:v>
      </x:c>
      <x:c r="V695" s="9" t="str">
        <x:f>IF(Q695&lt;&gt;"AGREED","",IF(P695="LABEL_ONLY",IF(AND(Q695="AGREED",P695="LABEL_ONLY",OR(O695="PASS",O695="FAIL"),R695&lt;&gt;"",S695&lt;&gt;"",T695&lt;&gt;""),"LABEL_APPLIED","INCOMPLETE_DECISION"),"RERUN_REQUIRED"))</x:f>
      </x:c>
    </x:row>
    <x:row r="696" ht="30" customHeight="1">
      <x:c r="A696" s="9" t="str">
        <x:v>IMO-034-F02</x:v>
      </x:c>
      <x:c r="B696" s="9" t="str">
        <x:v>IMO-034</x:v>
      </x:c>
      <x:c r="C696" s="9" t="str">
        <x:v>BATCH_03</x:v>
      </x:c>
      <x:c r="D696" s="9" t="str">
        <x:v>IMO</x:v>
      </x:c>
      <x:c r="E696" s="9" t="n">
        <x:v>0</x:v>
      </x:c>
      <x:c r="F696" s="9" t="str">
        <x:v>Part I-A 4.3.1.2</x:v>
      </x:c>
      <x:c r="G696" s="9" t="str">
        <x:v>FAIL</x:v>
      </x:c>
      <x:c r="H696" s="11" t="str">
        <x:v>Required ice-removal means absent.</x:v>
      </x:c>
      <x:c r="I696" s="10" t="str">
        <x:v>rdf/IMO/IMO-034/IMO-034-F02.ttl</x:v>
      </x:c>
      <x:c r="J696" s="10" t="str">
        <x:v>067ef25607d23cf41c54834d43028efa65ed3915ec740263385f1a2253526ee4</x:v>
      </x:c>
      <x:c r="K696" s="13" t="str">
        <x:v>NOT_REVIEWED</x:v>
      </x:c>
      <x:c r="L696" s="13" t="str"/>
      <x:c r="M696" s="13" t="str"/>
      <x:c r="N696" s="13" t="str"/>
      <x:c r="O696" s="13" t="str"/>
      <x:c r="P696" s="13" t="str"/>
      <x:c r="Q696" s="13" t="str"/>
      <x:c r="R696" s="13" t="str"/>
      <x:c r="S696" s="13" t="str"/>
      <x:c r="T696" s="14" t="str"/>
      <x:c r="U696" s="9" t="str">
        <x:f>IF(AND(Q696="AGREED",P696="LABEL_ONLY",OR(O696="PASS",O696="FAIL"),R696&lt;&gt;"",S696&lt;&gt;"",T696&lt;&gt;""),O696,G696)</x:f>
        <x:v>FAIL</x:v>
      </x:c>
      <x:c r="V696" s="9" t="str">
        <x:f>IF(Q696&lt;&gt;"AGREED","",IF(P696="LABEL_ONLY",IF(AND(Q696="AGREED",P696="LABEL_ONLY",OR(O696="PASS",O696="FAIL"),R696&lt;&gt;"",S696&lt;&gt;"",T696&lt;&gt;""),"LABEL_APPLIED","INCOMPLETE_DECISION"),"RERUN_REQUIRED"))</x:f>
      </x:c>
    </x:row>
    <x:row r="697" ht="30" customHeight="1">
      <x:c r="A697" s="9" t="str">
        <x:v>IMO-034-F03</x:v>
      </x:c>
      <x:c r="B697" s="9" t="str">
        <x:v>IMO-034</x:v>
      </x:c>
      <x:c r="C697" s="9" t="str">
        <x:v>BATCH_03</x:v>
      </x:c>
      <x:c r="D697" s="9" t="str">
        <x:v>IMO</x:v>
      </x:c>
      <x:c r="E697" s="9" t="n">
        <x:v>0</x:v>
      </x:c>
      <x:c r="F697" s="9" t="str">
        <x:v>Part I-A 4.3.1.2</x:v>
      </x:c>
      <x:c r="G697" s="9" t="str">
        <x:v>FAIL</x:v>
      </x:c>
      <x:c r="H697" s="11" t="str">
        <x:v>Required boolean result missing.</x:v>
      </x:c>
      <x:c r="I697" s="10" t="str">
        <x:v>rdf/IMO/IMO-034/IMO-034-F03.ttl</x:v>
      </x:c>
      <x:c r="J697" s="10" t="str">
        <x:v>8c77fdee9bb1a788bf8be07f6f0bfb04a581365d47cd0e2e39fe7ec285cca7f9</x:v>
      </x:c>
      <x:c r="K697" s="13" t="str">
        <x:v>NOT_REVIEWED</x:v>
      </x:c>
      <x:c r="L697" s="13" t="str"/>
      <x:c r="M697" s="13" t="str"/>
      <x:c r="N697" s="13" t="str"/>
      <x:c r="O697" s="13" t="str"/>
      <x:c r="P697" s="13" t="str"/>
      <x:c r="Q697" s="13" t="str"/>
      <x:c r="R697" s="13" t="str"/>
      <x:c r="S697" s="13" t="str"/>
      <x:c r="T697" s="14" t="str"/>
      <x:c r="U697" s="9" t="str">
        <x:f>IF(AND(Q697="AGREED",P697="LABEL_ONLY",OR(O697="PASS",O697="FAIL"),R697&lt;&gt;"",S697&lt;&gt;"",T697&lt;&gt;""),O697,G697)</x:f>
        <x:v>FAIL</x:v>
      </x:c>
      <x:c r="V697" s="9" t="str">
        <x:f>IF(Q697&lt;&gt;"AGREED","",IF(P697="LABEL_ONLY",IF(AND(Q697="AGREED",P697="LABEL_ONLY",OR(O697="PASS",O697="FAIL"),R697&lt;&gt;"",S697&lt;&gt;"",T697&lt;&gt;""),"LABEL_APPLIED","INCOMPLETE_DECISION"),"RERUN_REQUIRED"))</x:f>
      </x:c>
    </x:row>
    <x:row r="698" ht="30" customHeight="1">
      <x:c r="A698" s="9" t="str">
        <x:v>IMO-034-P01</x:v>
      </x:c>
      <x:c r="B698" s="9" t="str">
        <x:v>IMO-034</x:v>
      </x:c>
      <x:c r="C698" s="9" t="str">
        <x:v>BATCH_03</x:v>
      </x:c>
      <x:c r="D698" s="9" t="str">
        <x:v>IMO</x:v>
      </x:c>
      <x:c r="E698" s="9" t="n">
        <x:v>0</x:v>
      </x:c>
      <x:c r="F698" s="9" t="str">
        <x:v>Part I-A 4.3.1.2</x:v>
      </x:c>
      <x:c r="G698" s="9" t="str">
        <x:v>PASS</x:v>
      </x:c>
      <x:c r="H698" s="11" t="str">
        <x:v>Ice-accretion design and removal means both present.</x:v>
      </x:c>
      <x:c r="I698" s="10" t="str">
        <x:v>rdf/IMO/IMO-034/IMO-034-P01.ttl</x:v>
      </x:c>
      <x:c r="J698" s="10" t="str">
        <x:v>8d2693d2e6717946ceeb72e4a61a7858c848696ca827b77d29c4bac09477ef2b</x:v>
      </x:c>
      <x:c r="K698" s="13" t="str">
        <x:v>NOT_REVIEWED</x:v>
      </x:c>
      <x:c r="L698" s="13" t="str"/>
      <x:c r="M698" s="13" t="str"/>
      <x:c r="N698" s="13" t="str"/>
      <x:c r="O698" s="13" t="str"/>
      <x:c r="P698" s="13" t="str"/>
      <x:c r="Q698" s="13" t="str"/>
      <x:c r="R698" s="13" t="str"/>
      <x:c r="S698" s="13" t="str"/>
      <x:c r="T698" s="14" t="str"/>
      <x:c r="U698" s="9" t="str">
        <x:f>IF(AND(Q698="AGREED",P698="LABEL_ONLY",OR(O698="PASS",O698="FAIL"),R698&lt;&gt;"",S698&lt;&gt;"",T698&lt;&gt;""),O698,G698)</x:f>
        <x:v>PASS</x:v>
      </x:c>
      <x:c r="V698" s="9" t="str">
        <x:f>IF(Q698&lt;&gt;"AGREED","",IF(P698="LABEL_ONLY",IF(AND(Q698="AGREED",P698="LABEL_ONLY",OR(O698="PASS",O698="FAIL"),R698&lt;&gt;"",S698&lt;&gt;"",T698&lt;&gt;""),"LABEL_APPLIED","INCOMPLETE_DECISION"),"RERUN_REQUIRED"))</x:f>
      </x:c>
    </x:row>
    <x:row r="699" ht="30" customHeight="1">
      <x:c r="A699" s="9" t="str">
        <x:v>IMO-034-P02</x:v>
      </x:c>
      <x:c r="B699" s="9" t="str">
        <x:v>IMO-034</x:v>
      </x:c>
      <x:c r="C699" s="9" t="str">
        <x:v>BATCH_03</x:v>
      </x:c>
      <x:c r="D699" s="9" t="str">
        <x:v>IMO</x:v>
      </x:c>
      <x:c r="E699" s="9" t="n">
        <x:v>1</x:v>
      </x:c>
      <x:c r="F699" s="9" t="str">
        <x:v>Part I-A 4.3.1.2</x:v>
      </x:c>
      <x:c r="G699" s="9" t="str">
        <x:v>PASS</x:v>
      </x:c>
      <x:c r="H699" s="11" t="str">
        <x:v>No ice-accretion trigger.</x:v>
      </x:c>
      <x:c r="I699" s="10" t="str">
        <x:v>rdf/IMO/IMO-034/IMO-034-P02.ttl</x:v>
      </x:c>
      <x:c r="J699" s="10" t="str">
        <x:v>d409ec8a77f7b2433b3c11e0b6c3ce75309a430b4399dac674255e8735943560</x:v>
      </x:c>
      <x:c r="K699" s="13" t="str">
        <x:v>REVIEWED</x:v>
      </x:c>
      <x:c r="L699" s="13" t="str">
        <x:v>YES</x:v>
      </x:c>
      <x:c r="M699" s="13" t="str">
        <x:v>YES</x:v>
      </x:c>
      <x:c r="N699" s="13" t="str">
        <x:v>YES</x:v>
      </x:c>
      <x:c r="O699" s="13"/>
      <x:c r="P699" s="13"/>
      <x:c r="Q699" s="13"/>
      <x:c r="R699" s="13" t="str">
        <x:v>AI-assisted draft</x:v>
      </x:c>
      <x:c r="S699" s="105" t="n">
        <x:v>46281</x:v>
      </x:c>
      <x:c r="T699" s="14" t="str">
        <x:v>Valid inactive case: iceAccretionLikely=false deactivates design and removal-means obligations.</x:v>
      </x:c>
      <x:c r="U699" s="9" t="str">
        <x:f>IF(AND(Q699="AGREED",P699="LABEL_ONLY",OR(O699="PASS",O699="FAIL"),R699&lt;&gt;"",S699&lt;&gt;"",T699&lt;&gt;""),O699,G699)</x:f>
        <x:v>PASS</x:v>
      </x:c>
      <x:c r="V699" s="9" t="str">
        <x:f>IF(Q699&lt;&gt;"AGREED","",IF(P699="LABEL_ONLY",IF(AND(Q699="AGREED",P699="LABEL_ONLY",OR(O699="PASS",O699="FAIL"),R699&lt;&gt;"",S699&lt;&gt;"",T699&lt;&gt;""),"LABEL_APPLIED","INCOMPLETE_DECISION"),"RERUN_REQUIRED"))</x:f>
      </x:c>
    </x:row>
    <x:row r="700" ht="30" customHeight="1">
      <x:c r="A700" s="9" t="str">
        <x:v>IMO-035-F01</x:v>
      </x:c>
      <x:c r="B700" s="9" t="str">
        <x:v>IMO-035</x:v>
      </x:c>
      <x:c r="C700" s="9" t="str">
        <x:v>BATCH_22</x:v>
      </x:c>
      <x:c r="D700" s="9" t="str">
        <x:v>IMO</x:v>
      </x:c>
      <x:c r="E700" s="9" t="n">
        <x:v>0</x:v>
      </x:c>
      <x:c r="F700" s="9" t="str">
        <x:v>Part I-A 4.3.1.3</x:v>
      </x:c>
      <x:c r="G700" s="9" t="str">
        <x:v>FAIL</x:v>
      </x:c>
      <x:c r="H700" s="11" t="str">
        <x:v>PWOM icing information presence flag false.</x:v>
      </x:c>
      <x:c r="I700" s="10" t="str">
        <x:v>rdf/IMO/IMO-035/IMO-035-F01.ttl</x:v>
      </x:c>
      <x:c r="J700" s="10" t="str">
        <x:v>5971f91170da6d41af67c7b74a4f9dd5144099e4c018fae88d46132cd9c321e1</x:v>
      </x:c>
      <x:c r="K700" s="13" t="str">
        <x:v>NOT_REVIEWED</x:v>
      </x:c>
      <x:c r="L700" s="13" t="str"/>
      <x:c r="M700" s="13" t="str"/>
      <x:c r="N700" s="13" t="str"/>
      <x:c r="O700" s="13" t="str"/>
      <x:c r="P700" s="13" t="str"/>
      <x:c r="Q700" s="13" t="str"/>
      <x:c r="R700" s="13" t="str"/>
      <x:c r="S700" s="13" t="str"/>
      <x:c r="T700" s="14" t="str"/>
      <x:c r="U700" s="9" t="str">
        <x:f>IF(AND(Q700="AGREED",P700="LABEL_ONLY",OR(O700="PASS",O700="FAIL"),R700&lt;&gt;"",S700&lt;&gt;"",T700&lt;&gt;""),O700,G700)</x:f>
        <x:v>FAIL</x:v>
      </x:c>
      <x:c r="V700" s="9" t="str">
        <x:f>IF(Q700&lt;&gt;"AGREED","",IF(P700="LABEL_ONLY",IF(AND(Q700="AGREED",P700="LABEL_ONLY",OR(O700="PASS",O700="FAIL"),R700&lt;&gt;"",S700&lt;&gt;"",T700&lt;&gt;""),"LABEL_APPLIED","INCOMPLETE_DECISION"),"RERUN_REQUIRED"))</x:f>
      </x:c>
    </x:row>
    <x:row r="701" ht="30" customHeight="1">
      <x:c r="A701" s="9" t="str">
        <x:v>IMO-035-F02</x:v>
      </x:c>
      <x:c r="B701" s="9" t="str">
        <x:v>IMO-035</x:v>
      </x:c>
      <x:c r="C701" s="9" t="str">
        <x:v>BATCH_22</x:v>
      </x:c>
      <x:c r="D701" s="9" t="str">
        <x:v>IMO</x:v>
      </x:c>
      <x:c r="E701" s="9" t="n">
        <x:v>0</x:v>
      </x:c>
      <x:c r="F701" s="9" t="str">
        <x:v>Part I-A 4.3.1.3</x:v>
      </x:c>
      <x:c r="G701" s="9" t="str">
        <x:v>FAIL</x:v>
      </x:c>
      <x:c r="H701" s="11" t="str">
        <x:v>PWOM values do not match stability calculation.</x:v>
      </x:c>
      <x:c r="I701" s="10" t="str">
        <x:v>rdf/IMO/IMO-035/IMO-035-F02.ttl</x:v>
      </x:c>
      <x:c r="J701" s="10" t="str">
        <x:v>f95b2bd5371ef419e1b08f69327262238091d94f1942408d05f26473f491420e</x:v>
      </x:c>
      <x:c r="K701" s="13" t="str">
        <x:v>NOT_REVIEWED</x:v>
      </x:c>
      <x:c r="L701" s="13" t="str"/>
      <x:c r="M701" s="13" t="str"/>
      <x:c r="N701" s="13" t="str"/>
      <x:c r="O701" s="13" t="str"/>
      <x:c r="P701" s="13" t="str"/>
      <x:c r="Q701" s="13" t="str"/>
      <x:c r="R701" s="13" t="str"/>
      <x:c r="S701" s="13" t="str"/>
      <x:c r="T701" s="14" t="str"/>
      <x:c r="U701" s="9" t="str">
        <x:f>IF(AND(Q701="AGREED",P701="LABEL_ONLY",OR(O701="PASS",O701="FAIL"),R701&lt;&gt;"",S701&lt;&gt;"",T701&lt;&gt;""),O701,G701)</x:f>
        <x:v>FAIL</x:v>
      </x:c>
      <x:c r="V701" s="9" t="str">
        <x:f>IF(Q701&lt;&gt;"AGREED","",IF(P701="LABEL_ONLY",IF(AND(Q701="AGREED",P701="LABEL_ONLY",OR(O701="PASS",O701="FAIL"),R701&lt;&gt;"",S701&lt;&gt;"",T701&lt;&gt;""),"LABEL_APPLIED","INCOMPLETE_DECISION"),"RERUN_REQUIRED"))</x:f>
      </x:c>
    </x:row>
    <x:row r="702" ht="30" customHeight="1">
      <x:c r="A702" s="9" t="str">
        <x:v>IMO-035-F03</x:v>
      </x:c>
      <x:c r="B702" s="9" t="str">
        <x:v>IMO-035</x:v>
      </x:c>
      <x:c r="C702" s="9" t="str">
        <x:v>BATCH_22</x:v>
      </x:c>
      <x:c r="D702" s="9" t="str">
        <x:v>IMO</x:v>
      </x:c>
      <x:c r="E702" s="9" t="n">
        <x:v>1</x:v>
      </x:c>
      <x:c r="F702" s="9" t="str">
        <x:v>Part I-A 4.3.1.3</x:v>
      </x:c>
      <x:c r="G702" s="9" t="str">
        <x:v>FAIL</x:v>
      </x:c>
      <x:c r="H702" s="11" t="str">
        <x:v>PWOM record path missing.</x:v>
      </x:c>
      <x:c r="I702" s="10" t="str">
        <x:v>rdf/IMO/IMO-035/IMO-035-F03.ttl</x:v>
      </x:c>
      <x:c r="J702" s="10" t="str">
        <x:v>f7883c53c3ab117c567e560deb2db6e41622b7552672979f38c94a74716eea5a</x:v>
      </x:c>
      <x:c r="K702" s="13" t="str">
        <x:v>NOT_REVIEWED</x:v>
      </x:c>
      <x:c r="L702" s="13" t="str"/>
      <x:c r="M702" s="13" t="str"/>
      <x:c r="N702" s="13" t="str"/>
      <x:c r="O702" s="13" t="str"/>
      <x:c r="P702" s="13" t="str"/>
      <x:c r="Q702" s="13" t="str"/>
      <x:c r="R702" s="13" t="str"/>
      <x:c r="S702" s="13" t="str"/>
      <x:c r="T702" s="14" t="str"/>
      <x:c r="U702" s="9" t="str">
        <x:f>IF(AND(Q702="AGREED",P702="LABEL_ONLY",OR(O702="PASS",O702="FAIL"),R702&lt;&gt;"",S702&lt;&gt;"",T702&lt;&gt;""),O702,G702)</x:f>
        <x:v>FAIL</x:v>
      </x:c>
      <x:c r="V702" s="9" t="str">
        <x:f>IF(Q702&lt;&gt;"AGREED","",IF(P702="LABEL_ONLY",IF(AND(Q702="AGREED",P702="LABEL_ONLY",OR(O702="PASS",O702="FAIL"),R702&lt;&gt;"",S702&lt;&gt;"",T702&lt;&gt;""),"LABEL_APPLIED","INCOMPLETE_DECISION"),"RERUN_REQUIRED"))</x:f>
      </x:c>
    </x:row>
    <x:row r="703" ht="30" customHeight="1">
      <x:c r="A703" s="9" t="str">
        <x:v>IMO-035-F04</x:v>
      </x:c>
      <x:c r="B703" s="9" t="str">
        <x:v>IMO-035</x:v>
      </x:c>
      <x:c r="C703" s="9" t="str">
        <x:v>BATCH_22</x:v>
      </x:c>
      <x:c r="D703" s="9" t="str">
        <x:v>IMO</x:v>
      </x:c>
      <x:c r="E703" s="9" t="n">
        <x:v>0</x:v>
      </x:c>
      <x:c r="F703" s="9" t="str">
        <x:v>Part I-A 4.3.1.3</x:v>
      </x:c>
      <x:c r="G703" s="9" t="str">
        <x:v>FAIL</x:v>
      </x:c>
      <x:c r="H703" s="11" t="str">
        <x:v>Stability-calculation record path missing.</x:v>
      </x:c>
      <x:c r="I703" s="10" t="str">
        <x:v>rdf/IMO/IMO-035/IMO-035-F04.ttl</x:v>
      </x:c>
      <x:c r="J703" s="10" t="str">
        <x:v>b7c19926fb36a04e66808ed35b4bee0a9b559f7e0f17af41fc4413c3520c0fa5</x:v>
      </x:c>
      <x:c r="K703" s="13" t="str">
        <x:v>NOT_REVIEWED</x:v>
      </x:c>
      <x:c r="L703" s="13" t="str"/>
      <x:c r="M703" s="13" t="str"/>
      <x:c r="N703" s="13" t="str"/>
      <x:c r="O703" s="13" t="str"/>
      <x:c r="P703" s="13" t="str"/>
      <x:c r="Q703" s="13" t="str"/>
      <x:c r="R703" s="13" t="str"/>
      <x:c r="S703" s="13" t="str"/>
      <x:c r="T703" s="14" t="str"/>
      <x:c r="U703" s="9" t="str">
        <x:f>IF(AND(Q703="AGREED",P703="LABEL_ONLY",OR(O703="PASS",O703="FAIL"),R703&lt;&gt;"",S703&lt;&gt;"",T703&lt;&gt;""),O703,G703)</x:f>
        <x:v>FAIL</x:v>
      </x:c>
      <x:c r="V703" s="9" t="str">
        <x:f>IF(Q703&lt;&gt;"AGREED","",IF(P703="LABEL_ONLY",IF(AND(Q703="AGREED",P703="LABEL_ONLY",OR(O703="PASS",O703="FAIL"),R703&lt;&gt;"",S703&lt;&gt;"",T703&lt;&gt;""),"LABEL_APPLIED","INCOMPLETE_DECISION"),"RERUN_REQUIRED"))</x:f>
      </x:c>
    </x:row>
    <x:row r="704" ht="30" customHeight="1">
      <x:c r="A704" s="9" t="str">
        <x:v>IMO-035-F05</x:v>
      </x:c>
      <x:c r="B704" s="9" t="str">
        <x:v>IMO-035</x:v>
      </x:c>
      <x:c r="C704" s="9" t="str">
        <x:v>BATCH_22</x:v>
      </x:c>
      <x:c r="D704" s="9" t="str">
        <x:v>IMO</x:v>
      </x:c>
      <x:c r="E704" s="9" t="n">
        <x:v>0</x:v>
      </x:c>
      <x:c r="F704" s="9" t="str">
        <x:v>Part I-A 4.3.1.3</x:v>
      </x:c>
      <x:c r="G704" s="9" t="str">
        <x:v>FAIL</x:v>
      </x:c>
      <x:c r="H704" s="11" t="str">
        <x:v>PWOM icing facts placed on wrong owner rather than linked record.</x:v>
      </x:c>
      <x:c r="I704" s="10" t="str">
        <x:v>rdf/IMO/IMO-035/IMO-035-F05.ttl</x:v>
      </x:c>
      <x:c r="J704" s="10" t="str">
        <x:v>4cdf277113d2190cfb54406714ce242fbb83d71001f2b8235d71e206c4610a74</x:v>
      </x:c>
      <x:c r="K704" s="13" t="str">
        <x:v>NOT_REVIEWED</x:v>
      </x:c>
      <x:c r="L704" s="13" t="str"/>
      <x:c r="M704" s="13" t="str"/>
      <x:c r="N704" s="13" t="str"/>
      <x:c r="O704" s="13" t="str"/>
      <x:c r="P704" s="13" t="str"/>
      <x:c r="Q704" s="13" t="str"/>
      <x:c r="R704" s="13" t="str"/>
      <x:c r="S704" s="13" t="str"/>
      <x:c r="T704" s="14" t="str"/>
      <x:c r="U704" s="9" t="str">
        <x:f>IF(AND(Q704="AGREED",P704="LABEL_ONLY",OR(O704="PASS",O704="FAIL"),R704&lt;&gt;"",S704&lt;&gt;"",T704&lt;&gt;""),O704,G704)</x:f>
        <x:v>FAIL</x:v>
      </x:c>
      <x:c r="V704" s="9" t="str">
        <x:f>IF(Q704&lt;&gt;"AGREED","",IF(P704="LABEL_ONLY",IF(AND(Q704="AGREED",P704="LABEL_ONLY",OR(O704="PASS",O704="FAIL"),R704&lt;&gt;"",S704&lt;&gt;"",T704&lt;&gt;""),"LABEL_APPLIED","INCOMPLETE_DECISION"),"RERUN_REQUIRED"))</x:f>
      </x:c>
    </x:row>
    <x:row r="705" ht="30" customHeight="1">
      <x:c r="A705" s="9" t="str">
        <x:v>IMO-035-P01</x:v>
      </x:c>
      <x:c r="B705" s="9" t="str">
        <x:v>IMO-035</x:v>
      </x:c>
      <x:c r="C705" s="9" t="str">
        <x:v>BATCH_22</x:v>
      </x:c>
      <x:c r="D705" s="9" t="str">
        <x:v>IMO</x:v>
      </x:c>
      <x:c r="E705" s="9" t="n">
        <x:v>1</x:v>
      </x:c>
      <x:c r="F705" s="9" t="str">
        <x:v>Part I-A 4.3.1.3</x:v>
      </x:c>
      <x:c r="G705" s="9" t="str">
        <x:v>PASS</x:v>
      </x:c>
      <x:c r="H705" s="11" t="str">
        <x:v>PWOM carries icing information matching stability calculation.</x:v>
      </x:c>
      <x:c r="I705" s="10" t="str">
        <x:v>rdf/IMO/IMO-035/IMO-035-P01.ttl</x:v>
      </x:c>
      <x:c r="J705" s="10" t="str">
        <x:v>1400f9fe2c83bddd95f7c3d074b818ea5f69f6a6f60a47b39cef8153f9da56fc</x:v>
      </x:c>
      <x:c r="K705" s="13" t="str">
        <x:v>NOT_REVIEWED</x:v>
      </x:c>
      <x:c r="L705" s="13" t="str"/>
      <x:c r="M705" s="13" t="str"/>
      <x:c r="N705" s="13" t="str"/>
      <x:c r="O705" s="13" t="str"/>
      <x:c r="P705" s="13" t="str"/>
      <x:c r="Q705" s="13" t="str"/>
      <x:c r="R705" s="13" t="str"/>
      <x:c r="S705" s="13" t="str"/>
      <x:c r="T705" s="14" t="str"/>
      <x:c r="U705" s="9" t="str">
        <x:f>IF(AND(Q705="AGREED",P705="LABEL_ONLY",OR(O705="PASS",O705="FAIL"),R705&lt;&gt;"",S705&lt;&gt;"",T705&lt;&gt;""),O705,G705)</x:f>
        <x:v>PASS</x:v>
      </x:c>
      <x:c r="V705" s="9" t="str">
        <x:f>IF(Q705&lt;&gt;"AGREED","",IF(P705="LABEL_ONLY",IF(AND(Q705="AGREED",P705="LABEL_ONLY",OR(O705="PASS",O705="FAIL"),R705&lt;&gt;"",S705&lt;&gt;"",T705&lt;&gt;""),"LABEL_APPLIED","INCOMPLETE_DECISION"),"RERUN_REQUIRED"))</x:f>
      </x:c>
    </x:row>
    <x:row r="706" ht="30" customHeight="1">
      <x:c r="A706" s="9" t="str">
        <x:v>IMO-035-P02</x:v>
      </x:c>
      <x:c r="B706" s="9" t="str">
        <x:v>IMO-035</x:v>
      </x:c>
      <x:c r="C706" s="9" t="str">
        <x:v>BATCH_22</x:v>
      </x:c>
      <x:c r="D706" s="9" t="str">
        <x:v>IMO</x:v>
      </x:c>
      <x:c r="E706" s="9" t="n">
        <x:v>0</x:v>
      </x:c>
      <x:c r="F706" s="9" t="str">
        <x:v>Part I-A 4.3.1.3</x:v>
      </x:c>
      <x:c r="G706" s="9" t="str">
        <x:v>PASS</x:v>
      </x:c>
      <x:c r="H706" s="11" t="str">
        <x:v>Second matching document-value representation.</x:v>
      </x:c>
      <x:c r="I706" s="10" t="str">
        <x:v>rdf/IMO/IMO-035/IMO-035-P02.ttl</x:v>
      </x:c>
      <x:c r="J706" s="10" t="str">
        <x:v>315ab5e54da075d13212b4284324b2ac5851ec5b7531e01225ea2253b9e60fe4</x:v>
      </x:c>
      <x:c r="K706" s="13" t="str">
        <x:v>NOT_REVIEWED</x:v>
      </x:c>
      <x:c r="L706" s="13" t="str"/>
      <x:c r="M706" s="13" t="str"/>
      <x:c r="N706" s="13" t="str"/>
      <x:c r="O706" s="13" t="str"/>
      <x:c r="P706" s="13" t="str"/>
      <x:c r="Q706" s="13" t="str"/>
      <x:c r="R706" s="13" t="str"/>
      <x:c r="S706" s="13" t="str"/>
      <x:c r="T706" s="14" t="str"/>
      <x:c r="U706" s="9" t="str">
        <x:f>IF(AND(Q706="AGREED",P706="LABEL_ONLY",OR(O706="PASS",O706="FAIL"),R706&lt;&gt;"",S706&lt;&gt;"",T706&lt;&gt;""),O706,G706)</x:f>
        <x:v>PASS</x:v>
      </x:c>
      <x:c r="V706" s="9" t="str">
        <x:f>IF(Q706&lt;&gt;"AGREED","",IF(P706="LABEL_ONLY",IF(AND(Q706="AGREED",P706="LABEL_ONLY",OR(O706="PASS",O706="FAIL"),R706&lt;&gt;"",S706&lt;&gt;"",T706&lt;&gt;""),"LABEL_APPLIED","INCOMPLETE_DECISION"),"RERUN_REQUIRED"))</x:f>
      </x:c>
    </x:row>
    <x:row r="707" ht="30" customHeight="1">
      <x:c r="A707" s="9" t="str">
        <x:v>IMO-037-F01</x:v>
      </x:c>
      <x:c r="B707" s="9" t="str">
        <x:v>IMO-037</x:v>
      </x:c>
      <x:c r="C707" s="9" t="str">
        <x:v>BATCH_05</x:v>
      </x:c>
      <x:c r="D707" s="9" t="str">
        <x:v>IMO</x:v>
      </x:c>
      <x:c r="E707" s="9" t="n">
        <x:v>0</x:v>
      </x:c>
      <x:c r="F707" s="9" t="str">
        <x:v>Part I-A 4.3.2.1</x:v>
      </x:c>
      <x:c r="G707" s="9" t="str">
        <x:v>FAIL</x:v>
      </x:c>
      <x:c r="H707" s="11" t="str">
        <x:v>Applicable ship has no loading-condition readiness case.</x:v>
      </x:c>
      <x:c r="I707" s="10" t="str">
        <x:v>rdf/IMO/IMO-037/IMO-037-F01.ttl</x:v>
      </x:c>
      <x:c r="J707" s="10" t="str">
        <x:v>dbeb595c7c74f9e3ce3fdcf58e3aa9829f8547f660090f22ee6e3c2b511fdc0c</x:v>
      </x:c>
      <x:c r="K707" s="13" t="str">
        <x:v>NOT_REVIEWED</x:v>
      </x:c>
      <x:c r="L707" s="13" t="str"/>
      <x:c r="M707" s="13" t="str"/>
      <x:c r="N707" s="13" t="str"/>
      <x:c r="O707" s="13" t="str"/>
      <x:c r="P707" s="13" t="str"/>
      <x:c r="Q707" s="13" t="str"/>
      <x:c r="R707" s="13" t="str"/>
      <x:c r="S707" s="13" t="str"/>
      <x:c r="T707" s="14" t="str"/>
      <x:c r="U707" s="9" t="str">
        <x:f>IF(AND(Q707="AGREED",P707="LABEL_ONLY",OR(O707="PASS",O707="FAIL"),R707&lt;&gt;"",S707&lt;&gt;"",T707&lt;&gt;""),O707,G707)</x:f>
        <x:v>FAIL</x:v>
      </x:c>
      <x:c r="V707" s="9" t="str">
        <x:f>IF(Q707&lt;&gt;"AGREED","",IF(P707="LABEL_ONLY",IF(AND(Q707="AGREED",P707="LABEL_ONLY",OR(O707="PASS",O707="FAIL"),R707&lt;&gt;"",S707&lt;&gt;"",T707&lt;&gt;""),"LABEL_APPLIED","INCOMPLETE_DECISION"),"RERUN_REQUIRED"))</x:f>
      </x:c>
    </x:row>
    <x:row r="708" ht="30" customHeight="1">
      <x:c r="A708" s="9" t="str">
        <x:v>IMO-037-F02</x:v>
      </x:c>
      <x:c r="B708" s="9" t="str">
        <x:v>IMO-037</x:v>
      </x:c>
      <x:c r="C708" s="9" t="str">
        <x:v>BATCH_05</x:v>
      </x:c>
      <x:c r="D708" s="9" t="str">
        <x:v>IMO</x:v>
      </x:c>
      <x:c r="E708" s="9" t="n">
        <x:v>0</x:v>
      </x:c>
      <x:c r="F708" s="9" t="str">
        <x:v>Part I-A 4.3.2.1</x:v>
      </x:c>
      <x:c r="G708" s="9" t="str">
        <x:v>FAIL</x:v>
      </x:c>
      <x:c r="H708" s="11" t="str">
        <x:v>Loading-condition identifier operand missing.</x:v>
      </x:c>
      <x:c r="I708" s="10" t="str">
        <x:v>rdf/IMO/IMO-037/IMO-037-F02.ttl</x:v>
      </x:c>
      <x:c r="J708" s="10" t="str">
        <x:v>3ee13cd153fcbe2f9de5d1e1466ac23d962a0284de7650227b8b9f27869763fd</x:v>
      </x:c>
      <x:c r="K708" s="13" t="str">
        <x:v>NOT_REVIEWED</x:v>
      </x:c>
      <x:c r="L708" s="13" t="str"/>
      <x:c r="M708" s="13" t="str"/>
      <x:c r="N708" s="13" t="str"/>
      <x:c r="O708" s="13" t="str"/>
      <x:c r="P708" s="13" t="str"/>
      <x:c r="Q708" s="13" t="str"/>
      <x:c r="R708" s="13" t="str"/>
      <x:c r="S708" s="13" t="str"/>
      <x:c r="T708" s="14" t="str"/>
      <x:c r="U708" s="9" t="str">
        <x:f>IF(AND(Q708="AGREED",P708="LABEL_ONLY",OR(O708="PASS",O708="FAIL"),R708&lt;&gt;"",S708&lt;&gt;"",T708&lt;&gt;""),O708,G708)</x:f>
        <x:v>FAIL</x:v>
      </x:c>
      <x:c r="V708" s="9" t="str">
        <x:f>IF(Q708&lt;&gt;"AGREED","",IF(P708="LABEL_ONLY",IF(AND(Q708="AGREED",P708="LABEL_ONLY",OR(O708="PASS",O708="FAIL"),R708&lt;&gt;"",S708&lt;&gt;"",T708&lt;&gt;""),"LABEL_APPLIED","INCOMPLETE_DECISION"),"RERUN_REQUIRED"))</x:f>
      </x:c>
    </x:row>
    <x:row r="709" ht="30" customHeight="1">
      <x:c r="A709" s="9" t="str">
        <x:v>IMO-037-F03</x:v>
      </x:c>
      <x:c r="B709" s="9" t="str">
        <x:v>IMO-037</x:v>
      </x:c>
      <x:c r="C709" s="9" t="str">
        <x:v>BATCH_05</x:v>
      </x:c>
      <x:c r="D709" s="9" t="str">
        <x:v>IMO</x:v>
      </x:c>
      <x:c r="E709" s="9" t="n">
        <x:v>0</x:v>
      </x:c>
      <x:c r="F709" s="9" t="str">
        <x:v>Part I-A 4.3.2.1</x:v>
      </x:c>
      <x:c r="G709" s="9" t="str">
        <x:v>FAIL</x:v>
      </x:c>
      <x:c r="H709" s="11" t="str">
        <x:v>Required residual-stability result interface missing.</x:v>
      </x:c>
      <x:c r="I709" s="10" t="str">
        <x:v>rdf/IMO/IMO-037/IMO-037-F03.ttl</x:v>
      </x:c>
      <x:c r="J709" s="10" t="str">
        <x:v>865e66a2a7739ad6b115851c9d1465b9880c0c40e301367a59aaec5c1c956e66</x:v>
      </x:c>
      <x:c r="K709" s="13" t="str">
        <x:v>NOT_REVIEWED</x:v>
      </x:c>
      <x:c r="L709" s="13" t="str"/>
      <x:c r="M709" s="13" t="str"/>
      <x:c r="N709" s="13" t="str"/>
      <x:c r="O709" s="13" t="str"/>
      <x:c r="P709" s="13" t="str"/>
      <x:c r="Q709" s="13" t="str"/>
      <x:c r="R709" s="13" t="str"/>
      <x:c r="S709" s="13" t="str"/>
      <x:c r="T709" s="14" t="str"/>
      <x:c r="U709" s="9" t="str">
        <x:f>IF(AND(Q709="AGREED",P709="LABEL_ONLY",OR(O709="PASS",O709="FAIL"),R709&lt;&gt;"",S709&lt;&gt;"",T709&lt;&gt;""),O709,G709)</x:f>
        <x:v>FAIL</x:v>
      </x:c>
      <x:c r="V709" s="9" t="str">
        <x:f>IF(Q709&lt;&gt;"AGREED","",IF(P709="LABEL_ONLY",IF(AND(Q709="AGREED",P709="LABEL_ONLY",OR(O709="PASS",O709="FAIL"),R709&lt;&gt;"",S709&lt;&gt;"",T709&lt;&gt;""),"LABEL_APPLIED","INCOMPLETE_DECISION"),"RERUN_REQUIRED"))</x:f>
      </x:c>
    </x:row>
    <x:row r="710" ht="30" customHeight="1">
      <x:c r="A710" s="9" t="str">
        <x:v>IMO-037-F04</x:v>
      </x:c>
      <x:c r="B710" s="9" t="str">
        <x:v>IMO-037</x:v>
      </x:c>
      <x:c r="C710" s="9" t="str">
        <x:v>BATCH_05</x:v>
      </x:c>
      <x:c r="D710" s="9" t="str">
        <x:v>IMO</x:v>
      </x:c>
      <x:c r="E710" s="9" t="n">
        <x:v>0</x:v>
      </x:c>
      <x:c r="F710" s="9" t="str">
        <x:v>Part I-A 4.3.2.1</x:v>
      </x:c>
      <x:c r="G710" s="9" t="str">
        <x:v>FAIL</x:v>
      </x:c>
      <x:c r="H710" s="11" t="str">
        <x:v>Alternative instrument route represented as non-compliant.</x:v>
      </x:c>
      <x:c r="I710" s="10" t="str">
        <x:v>rdf/IMO/IMO-037/IMO-037-F04.ttl</x:v>
      </x:c>
      <x:c r="J710" s="10" t="str">
        <x:v>314166abe6b97cac00a882b2d8682806cd7ec1110d7daa23e4b8ac5a7e210e38</x:v>
      </x:c>
      <x:c r="K710" s="13" t="str">
        <x:v>NOT_REVIEWED</x:v>
      </x:c>
      <x:c r="L710" s="13" t="str"/>
      <x:c r="M710" s="13" t="str"/>
      <x:c r="N710" s="13" t="str"/>
      <x:c r="O710" s="13" t="str"/>
      <x:c r="P710" s="13" t="str"/>
      <x:c r="Q710" s="13" t="str"/>
      <x:c r="R710" s="13" t="str"/>
      <x:c r="S710" s="13" t="str"/>
      <x:c r="T710" s="14" t="str"/>
      <x:c r="U710" s="9" t="str">
        <x:f>IF(AND(Q710="AGREED",P710="LABEL_ONLY",OR(O710="PASS",O710="FAIL"),R710&lt;&gt;"",S710&lt;&gt;"",T710&lt;&gt;""),O710,G710)</x:f>
        <x:v>FAIL</x:v>
      </x:c>
      <x:c r="V710" s="9" t="str">
        <x:f>IF(Q710&lt;&gt;"AGREED","",IF(P710="LABEL_ONLY",IF(AND(Q710="AGREED",P710="LABEL_ONLY",OR(O710="PASS",O710="FAIL"),R710&lt;&gt;"",S710&lt;&gt;"",T710&lt;&gt;""),"LABEL_APPLIED","INCOMPLETE_DECISION"),"RERUN_REQUIRED"))</x:f>
      </x:c>
    </x:row>
    <x:row r="711" ht="30" customHeight="1">
      <x:c r="A711" s="9" t="str">
        <x:v>IMO-037-F05</x:v>
      </x:c>
      <x:c r="B711" s="9" t="str">
        <x:v>IMO-037</x:v>
      </x:c>
      <x:c r="C711" s="9" t="str">
        <x:v>BATCH_05</x:v>
      </x:c>
      <x:c r="D711" s="9" t="str">
        <x:v>IMO</x:v>
      </x:c>
      <x:c r="E711" s="9" t="n">
        <x:v>0</x:v>
      </x:c>
      <x:c r="F711" s="9" t="str">
        <x:v>Part I-A 4.3.2.1</x:v>
      </x:c>
      <x:c r="G711" s="9" t="str">
        <x:v>FAIL</x:v>
      </x:c>
      <x:c r="H711" s="11" t="str">
        <x:v>Required loading-condition result evidence path missing.</x:v>
      </x:c>
      <x:c r="I711" s="10" t="str">
        <x:v>rdf/IMO/IMO-037/IMO-037-F05.ttl</x:v>
      </x:c>
      <x:c r="J711" s="10" t="str">
        <x:v>04b00950844d6a50beb3bb7cd38bc5f8f524790678c9f993f9713fa9d160d8cc</x:v>
      </x:c>
      <x:c r="K711" s="13" t="str">
        <x:v>NOT_REVIEWED</x:v>
      </x:c>
      <x:c r="L711" s="13" t="str"/>
      <x:c r="M711" s="13" t="str"/>
      <x:c r="N711" s="13" t="str"/>
      <x:c r="O711" s="13" t="str"/>
      <x:c r="P711" s="13" t="str"/>
      <x:c r="Q711" s="13" t="str"/>
      <x:c r="R711" s="13" t="str"/>
      <x:c r="S711" s="13" t="str"/>
      <x:c r="T711" s="14" t="str"/>
      <x:c r="U711" s="9" t="str">
        <x:f>IF(AND(Q711="AGREED",P711="LABEL_ONLY",OR(O711="PASS",O711="FAIL"),R711&lt;&gt;"",S711&lt;&gt;"",T711&lt;&gt;""),O711,G711)</x:f>
        <x:v>FAIL</x:v>
      </x:c>
      <x:c r="V711" s="9" t="str">
        <x:f>IF(Q711&lt;&gt;"AGREED","",IF(P711="LABEL_ONLY",IF(AND(Q711="AGREED",P711="LABEL_ONLY",OR(O711="PASS",O711="FAIL"),R711&lt;&gt;"",S711&lt;&gt;"",T711&lt;&gt;""),"LABEL_APPLIED","INCOMPLETE_DECISION"),"RERUN_REQUIRED"))</x:f>
      </x:c>
    </x:row>
    <x:row r="712" ht="30" customHeight="1">
      <x:c r="A712" s="9" t="str">
        <x:v>IMO-037-F06</x:v>
      </x:c>
      <x:c r="B712" s="9" t="str">
        <x:v>IMO-037</x:v>
      </x:c>
      <x:c r="C712" s="9" t="str">
        <x:v>BATCH_05</x:v>
      </x:c>
      <x:c r="D712" s="9" t="str">
        <x:v>IMO</x:v>
      </x:c>
      <x:c r="E712" s="9" t="n">
        <x:v>0</x:v>
      </x:c>
      <x:c r="F712" s="9" t="str">
        <x:v>Part I-A 4.3.2.1</x:v>
      </x:c>
      <x:c r="G712" s="9" t="str">
        <x:v>FAIL</x:v>
      </x:c>
      <x:c r="H712" s="11" t="str">
        <x:v>Result evidence attached to ship instead of loadingConditionCase.</x:v>
      </x:c>
      <x:c r="I712" s="10" t="str">
        <x:v>rdf/IMO/IMO-037/IMO-037-F06.ttl</x:v>
      </x:c>
      <x:c r="J712" s="10" t="str">
        <x:v>73d29c7eac455080e75f45d774fe90c59a27391e250f47eb25f61c990cc06832</x:v>
      </x:c>
      <x:c r="K712" s="13" t="str">
        <x:v>NOT_REVIEWED</x:v>
      </x:c>
      <x:c r="L712" s="13" t="str"/>
      <x:c r="M712" s="13" t="str"/>
      <x:c r="N712" s="13" t="str"/>
      <x:c r="O712" s="13" t="str"/>
      <x:c r="P712" s="13" t="str"/>
      <x:c r="Q712" s="13" t="str"/>
      <x:c r="R712" s="13" t="str"/>
      <x:c r="S712" s="13" t="str"/>
      <x:c r="T712" s="14" t="str"/>
      <x:c r="U712" s="9" t="str">
        <x:f>IF(AND(Q712="AGREED",P712="LABEL_ONLY",OR(O712="PASS",O712="FAIL"),R712&lt;&gt;"",S712&lt;&gt;"",T712&lt;&gt;""),O712,G712)</x:f>
        <x:v>FAIL</x:v>
      </x:c>
      <x:c r="V712" s="9" t="str">
        <x:f>IF(Q712&lt;&gt;"AGREED","",IF(P712="LABEL_ONLY",IF(AND(Q712="AGREED",P712="LABEL_ONLY",OR(O712="PASS",O712="FAIL"),R712&lt;&gt;"",S712&lt;&gt;"",T712&lt;&gt;""),"LABEL_APPLIED","INCOMPLETE_DECISION"),"RERUN_REQUIRED"))</x:f>
      </x:c>
    </x:row>
    <x:row r="713" ht="30" customHeight="1">
      <x:c r="A713" s="9" t="str">
        <x:v>IMO-037-F07</x:v>
      </x:c>
      <x:c r="B713" s="9" t="str">
        <x:v>IMO-037</x:v>
      </x:c>
      <x:c r="C713" s="9" t="str">
        <x:v>BATCH_05</x:v>
      </x:c>
      <x:c r="D713" s="9" t="str">
        <x:v>IMO</x:v>
      </x:c>
      <x:c r="E713" s="9" t="n">
        <x:v>1</x:v>
      </x:c>
      <x:c r="F713" s="9" t="str">
        <x:v>Part I-A 4.3.2.1</x:v>
      </x:c>
      <x:c r="G713" s="9" t="str">
        <x:v>FAIL</x:v>
      </x:c>
      <x:c r="H713" s="11" t="str">
        <x:v>Universal readiness fails when one represented loading condition has no valid route.</x:v>
      </x:c>
      <x:c r="I713" s="10" t="str">
        <x:v>rdf/IMO/IMO-037/IMO-037-F07.ttl</x:v>
      </x:c>
      <x:c r="J713" s="10" t="str">
        <x:v>895c9320202115067dcf0ed23d9fb4ba2b5a90fbf3fd5e269d82ab25427a3f4e</x:v>
      </x:c>
      <x:c r="K713" s="13" t="str">
        <x:v>REVIEWED</x:v>
      </x:c>
      <x:c r="L713" s="13" t="str">
        <x:v>YES</x:v>
      </x:c>
      <x:c r="M713" s="13" t="str">
        <x:v>YES</x:v>
      </x:c>
      <x:c r="N713" s="13" t="str">
        <x:v>YES</x:v>
      </x:c>
      <x:c r="O713" s="13"/>
      <x:c r="P713" s="13"/>
      <x:c r="Q713" s="13"/>
      <x:c r="R713" s="13" t="str">
        <x:v>AI-assisted draft</x:v>
      </x:c>
      <x:c r="S713" s="105" t="n">
        <x:v>46281</x:v>
      </x:c>
      <x:c r="T713" s="14" t="str">
        <x:v>Valid failure: one represented loading condition selects the alternative route but records a non-compliant alternative residual-stability status.</x:v>
      </x:c>
      <x:c r="U713" s="9" t="str">
        <x:f>IF(AND(Q713="AGREED",P713="LABEL_ONLY",OR(O713="PASS",O713="FAIL"),R713&lt;&gt;"",S713&lt;&gt;"",T713&lt;&gt;""),O713,G713)</x:f>
        <x:v>FAIL</x:v>
      </x:c>
      <x:c r="V713" s="9" t="str">
        <x:f>IF(Q713&lt;&gt;"AGREED","",IF(P713="LABEL_ONLY",IF(AND(Q713="AGREED",P713="LABEL_ONLY",OR(O713="PASS",O713="FAIL"),R713&lt;&gt;"",S713&lt;&gt;"",T713&lt;&gt;""),"LABEL_APPLIED","INCOMPLETE_DECISION"),"RERUN_REQUIRED"))</x:f>
      </x:c>
    </x:row>
    <x:row r="714" ht="30" customHeight="1">
      <x:c r="A714" s="9" t="str">
        <x:v>IMO-037-P01</x:v>
      </x:c>
      <x:c r="B714" s="9" t="str">
        <x:v>IMO-037</x:v>
      </x:c>
      <x:c r="C714" s="9" t="str">
        <x:v>BATCH_05</x:v>
      </x:c>
      <x:c r="D714" s="9" t="str">
        <x:v>IMO</x:v>
      </x:c>
      <x:c r="E714" s="9" t="n">
        <x:v>0</x:v>
      </x:c>
      <x:c r="F714" s="9" t="str">
        <x:v>Part I-A 4.3.2.1</x:v>
      </x:c>
      <x:c r="G714" s="9" t="str">
        <x:v>PASS</x:v>
      </x:c>
      <x:c r="H714" s="11" t="str">
        <x:v>Applicable standard route with complete R13 readiness interface.</x:v>
      </x:c>
      <x:c r="I714" s="10" t="str">
        <x:v>rdf/IMO/IMO-037/IMO-037-P01.ttl</x:v>
      </x:c>
      <x:c r="J714" s="10" t="str">
        <x:v>1ce27cfb831f6437e16748383e976ea422b89ca08c705a12335491a1de5eab40</x:v>
      </x:c>
      <x:c r="K714" s="13" t="str">
        <x:v>NOT_REVIEWED</x:v>
      </x:c>
      <x:c r="L714" s="13" t="str"/>
      <x:c r="M714" s="13" t="str"/>
      <x:c r="N714" s="13" t="str"/>
      <x:c r="O714" s="13" t="str"/>
      <x:c r="P714" s="13" t="str"/>
      <x:c r="Q714" s="13" t="str"/>
      <x:c r="R714" s="13" t="str"/>
      <x:c r="S714" s="13" t="str"/>
      <x:c r="T714" s="14" t="str"/>
      <x:c r="U714" s="9" t="str">
        <x:f>IF(AND(Q714="AGREED",P714="LABEL_ONLY",OR(O714="PASS",O714="FAIL"),R714&lt;&gt;"",S714&lt;&gt;"",T714&lt;&gt;""),O714,G714)</x:f>
        <x:v>PASS</x:v>
      </x:c>
      <x:c r="V714" s="9" t="str">
        <x:f>IF(Q714&lt;&gt;"AGREED","",IF(P714="LABEL_ONLY",IF(AND(Q714="AGREED",P714="LABEL_ONLY",OR(O714="PASS",O714="FAIL"),R714&lt;&gt;"",S714&lt;&gt;"",T714&lt;&gt;""),"LABEL_APPLIED","INCOMPLETE_DECISION"),"RERUN_REQUIRED"))</x:f>
      </x:c>
    </x:row>
    <x:row r="715" ht="30" customHeight="1">
      <x:c r="A715" s="9" t="str">
        <x:v>IMO-037-P02</x:v>
      </x:c>
      <x:c r="B715" s="9" t="str">
        <x:v>IMO-037</x:v>
      </x:c>
      <x:c r="C715" s="9" t="str">
        <x:v>BATCH_05</x:v>
      </x:c>
      <x:c r="D715" s="9" t="str">
        <x:v>IMO</x:v>
      </x:c>
      <x:c r="E715" s="9" t="n">
        <x:v>1</x:v>
      </x:c>
      <x:c r="F715" s="9" t="str">
        <x:v>Part I-A 4.3.2.1</x:v>
      </x:c>
      <x:c r="G715" s="9" t="str">
        <x:v>PASS</x:v>
      </x:c>
      <x:c r="H715" s="11" t="str">
        <x:v>Alternative-instrument route with compliant result interface.</x:v>
      </x:c>
      <x:c r="I715" s="10" t="str">
        <x:v>rdf/IMO/IMO-037/IMO-037-P02.ttl</x:v>
      </x:c>
      <x:c r="J715" s="10" t="str">
        <x:v>5829effe541287177c42918866fb87668238db98311f441aecabd5a8070a02fe</x:v>
      </x:c>
      <x:c r="K715" s="13" t="str">
        <x:v>REVIEWED</x:v>
      </x:c>
      <x:c r="L715" s="13" t="str">
        <x:v>YES</x:v>
      </x:c>
      <x:c r="M715" s="13" t="str">
        <x:v>YES</x:v>
      </x:c>
      <x:c r="N715" s="13" t="str">
        <x:v>YES</x:v>
      </x:c>
      <x:c r="O715" s="13"/>
      <x:c r="P715" s="13"/>
      <x:c r="Q715" s="13"/>
      <x:c r="R715" s="13" t="str">
        <x:v>AI-assisted draft</x:v>
      </x:c>
      <x:c r="S715" s="105" t="n">
        <x:v>46281</x:v>
      </x:c>
      <x:c r="T715" s="14" t="str">
        <x:v>Valid PASS: the applicable Category B ship uses the permitted alternative-instrument route with compliant status and result evidence.</x:v>
      </x:c>
      <x:c r="U715" s="9" t="str">
        <x:f>IF(AND(Q715="AGREED",P715="LABEL_ONLY",OR(O715="PASS",O715="FAIL"),R715&lt;&gt;"",S715&lt;&gt;"",T715&lt;&gt;""),O715,G715)</x:f>
        <x:v>PASS</x:v>
      </x:c>
      <x:c r="V715" s="9" t="str">
        <x:f>IF(Q715&lt;&gt;"AGREED","",IF(P715="LABEL_ONLY",IF(AND(Q715="AGREED",P715="LABEL_ONLY",OR(O715="PASS",O715="FAIL"),R715&lt;&gt;"",S715&lt;&gt;"",T715&lt;&gt;""),"LABEL_APPLIED","INCOMPLETE_DECISION"),"RERUN_REQUIRED"))</x:f>
      </x:c>
    </x:row>
    <x:row r="716" ht="30" customHeight="1">
      <x:c r="A716" s="9" t="str">
        <x:v>IMO-037-P03</x:v>
      </x:c>
      <x:c r="B716" s="9" t="str">
        <x:v>IMO-037</x:v>
      </x:c>
      <x:c r="C716" s="9" t="str">
        <x:v>BATCH_05</x:v>
      </x:c>
      <x:c r="D716" s="9" t="str">
        <x:v>IMO</x:v>
      </x:c>
      <x:c r="E716" s="9" t="n">
        <x:v>0</x:v>
      </x:c>
      <x:c r="F716" s="9" t="str">
        <x:v>Part I-A 4.3.2.1</x:v>
      </x:c>
      <x:c r="G716" s="9" t="str">
        <x:v>PASS</x:v>
      </x:c>
      <x:c r="H716" s="11" t="str">
        <x:v>Deliberately formula/value-inconsistent residual factor retained as PASS: R13 marks this COMPLEX_READINESS with formulaExecutionRequired=false.</x:v>
      </x:c>
      <x:c r="I716" s="10" t="str">
        <x:v>rdf/IMO/IMO-037/IMO-037-P03.ttl</x:v>
      </x:c>
      <x:c r="J716" s="10" t="str">
        <x:v>beff630d6366f7b593c4e58f5e498f27bf52e9599b031ada01282820902035f5</x:v>
      </x:c>
      <x:c r="K716" s="13" t="str">
        <x:v>NOT_REVIEWED</x:v>
      </x:c>
      <x:c r="L716" s="13" t="str"/>
      <x:c r="M716" s="13" t="str"/>
      <x:c r="N716" s="13" t="str"/>
      <x:c r="O716" s="13" t="str"/>
      <x:c r="P716" s="13" t="str"/>
      <x:c r="Q716" s="13" t="str"/>
      <x:c r="R716" s="13" t="str"/>
      <x:c r="S716" s="13" t="str"/>
      <x:c r="T716" s="14" t="str"/>
      <x:c r="U716" s="9" t="str">
        <x:f>IF(AND(Q716="AGREED",P716="LABEL_ONLY",OR(O716="PASS",O716="FAIL"),R716&lt;&gt;"",S716&lt;&gt;"",T716&lt;&gt;""),O716,G716)</x:f>
        <x:v>PASS</x:v>
      </x:c>
      <x:c r="V716" s="9" t="str">
        <x:f>IF(Q716&lt;&gt;"AGREED","",IF(P716="LABEL_ONLY",IF(AND(Q716="AGREED",P716="LABEL_ONLY",OR(O716="PASS",O716="FAIL"),R716&lt;&gt;"",S716&lt;&gt;"",T716&lt;&gt;""),"LABEL_APPLIED","INCOMPLETE_DECISION"),"RERUN_REQUIRED"))</x:f>
      </x:c>
    </x:row>
    <x:row r="717" ht="30" customHeight="1">
      <x:c r="A717" s="9" t="str">
        <x:v>IMO-037-P04</x:v>
      </x:c>
      <x:c r="B717" s="9" t="str">
        <x:v>IMO-037</x:v>
      </x:c>
      <x:c r="C717" s="9" t="str">
        <x:v>BATCH_05</x:v>
      </x:c>
      <x:c r="D717" s="9" t="str">
        <x:v>IMO</x:v>
      </x:c>
      <x:c r="E717" s="9" t="n">
        <x:v>0</x:v>
      </x:c>
      <x:c r="F717" s="9" t="str">
        <x:v>Part I-A 4.3.2.1</x:v>
      </x:c>
      <x:c r="G717" s="9" t="str">
        <x:v>PASS</x:v>
      </x:c>
      <x:c r="H717" s="11" t="str">
        <x:v>Category C lies outside A/B damaged-stability cohort.</x:v>
      </x:c>
      <x:c r="I717" s="10" t="str">
        <x:v>rdf/IMO/IMO-037/IMO-037-P04.ttl</x:v>
      </x:c>
      <x:c r="J717" s="10" t="str">
        <x:v>be7f6c1482ce1f516fe11c8d8e6547eb79ce260d98581f098637e475b4c7f9cc</x:v>
      </x:c>
      <x:c r="K717" s="13" t="str">
        <x:v>NOT_REVIEWED</x:v>
      </x:c>
      <x:c r="L717" s="13" t="str"/>
      <x:c r="M717" s="13" t="str"/>
      <x:c r="N717" s="13" t="str"/>
      <x:c r="O717" s="13" t="str"/>
      <x:c r="P717" s="13" t="str"/>
      <x:c r="Q717" s="13" t="str"/>
      <x:c r="R717" s="13" t="str"/>
      <x:c r="S717" s="13" t="str"/>
      <x:c r="T717" s="14" t="str"/>
      <x:c r="U717" s="9" t="str">
        <x:f>IF(AND(Q717="AGREED",P717="LABEL_ONLY",OR(O717="PASS",O717="FAIL"),R717&lt;&gt;"",S717&lt;&gt;"",T717&lt;&gt;""),O717,G717)</x:f>
        <x:v>PASS</x:v>
      </x:c>
      <x:c r="V717" s="9" t="str">
        <x:f>IF(Q717&lt;&gt;"AGREED","",IF(P717="LABEL_ONLY",IF(AND(Q717="AGREED",P717="LABEL_ONLY",OR(O717="PASS",O717="FAIL"),R717&lt;&gt;"",S717&lt;&gt;"",T717&lt;&gt;""),"LABEL_APPLIED","INCOMPLETE_DECISION"),"RERUN_REQUIRED"))</x:f>
      </x:c>
    </x:row>
    <x:row r="718" ht="30" customHeight="1">
      <x:c r="A718" s="9" t="str">
        <x:v>IMO-037-P05</x:v>
      </x:c>
      <x:c r="B718" s="9" t="str">
        <x:v>IMO-037</x:v>
      </x:c>
      <x:c r="C718" s="9" t="str">
        <x:v>BATCH_05</x:v>
      </x:c>
      <x:c r="D718" s="9" t="str">
        <x:v>IMO</x:v>
      </x:c>
      <x:c r="E718" s="9" t="n">
        <x:v>0</x:v>
      </x:c>
      <x:c r="F718" s="9" t="str">
        <x:v>Part I-A 4.3.2.1</x:v>
      </x:c>
      <x:c r="G718" s="9" t="str">
        <x:v>PASS</x:v>
      </x:c>
      <x:c r="H718" s="11" t="str">
        <x:v>Pre-2017 construction lies outside applicability cohort.</x:v>
      </x:c>
      <x:c r="I718" s="10" t="str">
        <x:v>rdf/IMO/IMO-037/IMO-037-P05.ttl</x:v>
      </x:c>
      <x:c r="J718" s="10" t="str">
        <x:v>cb88dba1eb2083e556389821759194e0620c57a2df810ce654c869ad544cf4c9</x:v>
      </x:c>
      <x:c r="K718" s="13" t="str">
        <x:v>NOT_REVIEWED</x:v>
      </x:c>
      <x:c r="L718" s="13" t="str"/>
      <x:c r="M718" s="13" t="str"/>
      <x:c r="N718" s="13" t="str"/>
      <x:c r="O718" s="13" t="str"/>
      <x:c r="P718" s="13" t="str"/>
      <x:c r="Q718" s="13" t="str"/>
      <x:c r="R718" s="13" t="str"/>
      <x:c r="S718" s="13" t="str"/>
      <x:c r="T718" s="14" t="str"/>
      <x:c r="U718" s="9" t="str">
        <x:f>IF(AND(Q718="AGREED",P718="LABEL_ONLY",OR(O718="PASS",O718="FAIL"),R718&lt;&gt;"",S718&lt;&gt;"",T718&lt;&gt;""),O718,G718)</x:f>
        <x:v>PASS</x:v>
      </x:c>
      <x:c r="V718" s="9" t="str">
        <x:f>IF(Q718&lt;&gt;"AGREED","",IF(P718="LABEL_ONLY",IF(AND(Q718="AGREED",P718="LABEL_ONLY",OR(O718="PASS",O718="FAIL"),R718&lt;&gt;"",S718&lt;&gt;"",T718&lt;&gt;""),"LABEL_APPLIED","INCOMPLETE_DECISION"),"RERUN_REQUIRED"))</x:f>
      </x:c>
    </x:row>
    <x:row r="719" ht="30" customHeight="1">
      <x:c r="A719" s="9" t="str">
        <x:v>IMO-038-F01</x:v>
      </x:c>
      <x:c r="B719" s="9" t="str">
        <x:v>IMO-038</x:v>
      </x:c>
      <x:c r="C719" s="9" t="str">
        <x:v>BATCH_03</x:v>
      </x:c>
      <x:c r="D719" s="9" t="str">
        <x:v>IMO</x:v>
      </x:c>
      <x:c r="E719" s="9" t="n">
        <x:v>0</x:v>
      </x:c>
      <x:c r="F719" s="9" t="str">
        <x:v>Part I-A 4.3.2.2</x:v>
      </x:c>
      <x:c r="G719" s="9" t="str">
        <x:v>FAIL</x:v>
      </x:c>
      <x:c r="H719" s="11" t="str">
        <x:v>Wrong forward longitudinal damage extent.</x:v>
      </x:c>
      <x:c r="I719" s="10" t="str">
        <x:v>rdf/IMO/IMO-038/IMO-038-F01.ttl</x:v>
      </x:c>
      <x:c r="J719" s="10" t="str">
        <x:v>d51b9a998983cdbd2ec7ce010cc9fc89330ecd79364110685d90da95761237a1</x:v>
      </x:c>
      <x:c r="K719" s="13" t="str">
        <x:v>NOT_REVIEWED</x:v>
      </x:c>
      <x:c r="L719" s="13" t="str"/>
      <x:c r="M719" s="13" t="str"/>
      <x:c r="N719" s="13" t="str"/>
      <x:c r="O719" s="13" t="str"/>
      <x:c r="P719" s="13" t="str"/>
      <x:c r="Q719" s="13" t="str"/>
      <x:c r="R719" s="13" t="str"/>
      <x:c r="S719" s="13" t="str"/>
      <x:c r="T719" s="14" t="str"/>
      <x:c r="U719" s="9" t="str">
        <x:f>IF(AND(Q719="AGREED",P719="LABEL_ONLY",OR(O719="PASS",O719="FAIL"),R719&lt;&gt;"",S719&lt;&gt;"",T719&lt;&gt;""),O719,G719)</x:f>
        <x:v>FAIL</x:v>
      </x:c>
      <x:c r="V719" s="9" t="str">
        <x:f>IF(Q719&lt;&gt;"AGREED","",IF(P719="LABEL_ONLY",IF(AND(Q719="AGREED",P719="LABEL_ONLY",OR(O719="PASS",O719="FAIL"),R719&lt;&gt;"",S719&lt;&gt;"",T719&lt;&gt;""),"LABEL_APPLIED","INCOMPLETE_DECISION"),"RERUN_REQUIRED"))</x:f>
      </x:c>
    </x:row>
    <x:row r="720" ht="30" customHeight="1">
      <x:c r="A720" s="9" t="str">
        <x:v>IMO-038-F02</x:v>
      </x:c>
      <x:c r="B720" s="9" t="str">
        <x:v>IMO-038</x:v>
      </x:c>
      <x:c r="C720" s="9" t="str">
        <x:v>BATCH_03</x:v>
      </x:c>
      <x:c r="D720" s="9" t="str">
        <x:v>IMO</x:v>
      </x:c>
      <x:c r="E720" s="9" t="n">
        <x:v>0</x:v>
      </x:c>
      <x:c r="F720" s="9" t="str">
        <x:v>Part I-A 4.3.2.2</x:v>
      </x:c>
      <x:c r="G720" s="9" t="str">
        <x:v>FAIL</x:v>
      </x:c>
      <x:c r="H720" s="11" t="str">
        <x:v>Transverse penetration must be 760 mm.</x:v>
      </x:c>
      <x:c r="I720" s="10" t="str">
        <x:v>rdf/IMO/IMO-038/IMO-038-F02.ttl</x:v>
      </x:c>
      <x:c r="J720" s="10" t="str">
        <x:v>138bcbad2fa397dc87eaf1eb1b4ecd3c68b0c452a852b1353d7b3ac47eece4f0</x:v>
      </x:c>
      <x:c r="K720" s="13" t="str">
        <x:v>NOT_REVIEWED</x:v>
      </x:c>
      <x:c r="L720" s="13" t="str"/>
      <x:c r="M720" s="13" t="str"/>
      <x:c r="N720" s="13" t="str"/>
      <x:c r="O720" s="13" t="str"/>
      <x:c r="P720" s="13" t="str"/>
      <x:c r="Q720" s="13" t="str"/>
      <x:c r="R720" s="13" t="str"/>
      <x:c r="S720" s="13" t="str"/>
      <x:c r="T720" s="14" t="str"/>
      <x:c r="U720" s="9" t="str">
        <x:f>IF(AND(Q720="AGREED",P720="LABEL_ONLY",OR(O720="PASS",O720="FAIL"),R720&lt;&gt;"",S720&lt;&gt;"",T720&lt;&gt;""),O720,G720)</x:f>
        <x:v>FAIL</x:v>
      </x:c>
      <x:c r="V720" s="9" t="str">
        <x:f>IF(Q720&lt;&gt;"AGREED","",IF(P720="LABEL_ONLY",IF(AND(Q720="AGREED",P720="LABEL_ONLY",OR(O720="PASS",O720="FAIL"),R720&lt;&gt;"",S720&lt;&gt;"",T720&lt;&gt;""),"LABEL_APPLIED","INCOMPLETE_DECISION"),"RERUN_REQUIRED"))</x:f>
      </x:c>
    </x:row>
    <x:row r="721" ht="30" customHeight="1">
      <x:c r="A721" s="9" t="str">
        <x:v>IMO-038-F03</x:v>
      </x:c>
      <x:c r="B721" s="9" t="str">
        <x:v>IMO-038</x:v>
      </x:c>
      <x:c r="C721" s="9" t="str">
        <x:v>BATCH_03</x:v>
      </x:c>
      <x:c r="D721" s="9" t="str">
        <x:v>IMO</x:v>
      </x:c>
      <x:c r="E721" s="9" t="n">
        <x:v>0</x:v>
      </x:c>
      <x:c r="F721" s="9" t="str">
        <x:v>Part I-A 4.3.2.2</x:v>
      </x:c>
      <x:c r="G721" s="9" t="str">
        <x:v>FAIL</x:v>
      </x:c>
      <x:c r="H721" s="11" t="str">
        <x:v>Vertical damage extent not equal to required minimum.</x:v>
      </x:c>
      <x:c r="I721" s="10" t="str">
        <x:v>rdf/IMO/IMO-038/IMO-038-F03.ttl</x:v>
      </x:c>
      <x:c r="J721" s="10" t="str">
        <x:v>8e13d7a9c0c31a9f353aba29b61aaeb04253545288fdcc828462a0a0e1e8a6f6</x:v>
      </x:c>
      <x:c r="K721" s="13" t="str">
        <x:v>NOT_REVIEWED</x:v>
      </x:c>
      <x:c r="L721" s="13" t="str"/>
      <x:c r="M721" s="13" t="str"/>
      <x:c r="N721" s="13" t="str"/>
      <x:c r="O721" s="13" t="str"/>
      <x:c r="P721" s="13" t="str"/>
      <x:c r="Q721" s="13" t="str"/>
      <x:c r="R721" s="13" t="str"/>
      <x:c r="S721" s="13" t="str"/>
      <x:c r="T721" s="14" t="str"/>
      <x:c r="U721" s="9" t="str">
        <x:f>IF(AND(Q721="AGREED",P721="LABEL_ONLY",OR(O721="PASS",O721="FAIL"),R721&lt;&gt;"",S721&lt;&gt;"",T721&lt;&gt;""),O721,G721)</x:f>
        <x:v>FAIL</x:v>
      </x:c>
      <x:c r="V721" s="9" t="str">
        <x:f>IF(Q721&lt;&gt;"AGREED","",IF(P721="LABEL_ONLY",IF(AND(Q721="AGREED",P721="LABEL_ONLY",OR(O721="PASS",O721="FAIL"),R721&lt;&gt;"",S721&lt;&gt;"",T721&lt;&gt;""),"LABEL_APPLIED","INCOMPLETE_DECISION"),"RERUN_REQUIRED"))</x:f>
      </x:c>
    </x:row>
    <x:row r="722" ht="30" customHeight="1">
      <x:c r="A722" s="9" t="str">
        <x:v>IMO-038-F04</x:v>
      </x:c>
      <x:c r="B722" s="9" t="str">
        <x:v>IMO-038</x:v>
      </x:c>
      <x:c r="C722" s="9" t="str">
        <x:v>BATCH_03</x:v>
      </x:c>
      <x:c r="D722" s="9" t="str">
        <x:v>IMO</x:v>
      </x:c>
      <x:c r="E722" s="9" t="n">
        <x:v>0</x:v>
      </x:c>
      <x:c r="F722" s="9" t="str">
        <x:v>Part I-A 4.3.2.2</x:v>
      </x:c>
      <x:c r="G722" s="9" t="str">
        <x:v>FAIL</x:v>
      </x:c>
      <x:c r="H722" s="11" t="str">
        <x:v>Selected vertical position below keel.</x:v>
      </x:c>
      <x:c r="I722" s="10" t="str">
        <x:v>rdf/IMO/IMO-038/IMO-038-F04.ttl</x:v>
      </x:c>
      <x:c r="J722" s="10" t="str">
        <x:v>c317f319faadc8e7b6418bc0d7a53c8df4a9315e63a9ecd882c8461bc6489298</x:v>
      </x:c>
      <x:c r="K722" s="13" t="str">
        <x:v>NOT_REVIEWED</x:v>
      </x:c>
      <x:c r="L722" s="13" t="str"/>
      <x:c r="M722" s="13" t="str"/>
      <x:c r="N722" s="13" t="str"/>
      <x:c r="O722" s="13" t="str"/>
      <x:c r="P722" s="13" t="str"/>
      <x:c r="Q722" s="13" t="str"/>
      <x:c r="R722" s="13" t="str"/>
      <x:c r="S722" s="13" t="str"/>
      <x:c r="T722" s="14" t="str"/>
      <x:c r="U722" s="9" t="str">
        <x:f>IF(AND(Q722="AGREED",P722="LABEL_ONLY",OR(O722="PASS",O722="FAIL"),R722&lt;&gt;"",S722&lt;&gt;"",T722&lt;&gt;""),O722,G722)</x:f>
        <x:v>FAIL</x:v>
      </x:c>
      <x:c r="V722" s="9" t="str">
        <x:f>IF(Q722&lt;&gt;"AGREED","",IF(P722="LABEL_ONLY",IF(AND(Q722="AGREED",P722="LABEL_ONLY",OR(O722="PASS",O722="FAIL"),R722&lt;&gt;"",S722&lt;&gt;"",T722&lt;&gt;""),"LABEL_APPLIED","INCOMPLETE_DECISION"),"RERUN_REQUIRED"))</x:f>
      </x:c>
    </x:row>
    <x:row r="723" ht="30" customHeight="1">
      <x:c r="A723" s="9" t="str">
        <x:v>IMO-038-F05</x:v>
      </x:c>
      <x:c r="B723" s="9" t="str">
        <x:v>IMO-038</x:v>
      </x:c>
      <x:c r="C723" s="9" t="str">
        <x:v>BATCH_03</x:v>
      </x:c>
      <x:c r="D723" s="9" t="str">
        <x:v>IMO</x:v>
      </x:c>
      <x:c r="E723" s="9" t="n">
        <x:v>0</x:v>
      </x:c>
      <x:c r="F723" s="9" t="str">
        <x:v>Part I-A 4.3.2.2</x:v>
      </x:c>
      <x:c r="G723" s="9" t="str">
        <x:v>FAIL</x:v>
      </x:c>
      <x:c r="H723" s="11" t="str">
        <x:v>Selected vertical position above 120% UIWL draught.</x:v>
      </x:c>
      <x:c r="I723" s="10" t="str">
        <x:v>rdf/IMO/IMO-038/IMO-038-F05.ttl</x:v>
      </x:c>
      <x:c r="J723" s="10" t="str">
        <x:v>48dd459b6efe64a4699d32b2a9c9ed3edeef49c3a813d3105a7715fc9284dbb5</x:v>
      </x:c>
      <x:c r="K723" s="13" t="str">
        <x:v>NOT_REVIEWED</x:v>
      </x:c>
      <x:c r="L723" s="13" t="str"/>
      <x:c r="M723" s="13" t="str"/>
      <x:c r="N723" s="13" t="str"/>
      <x:c r="O723" s="13" t="str"/>
      <x:c r="P723" s="13" t="str"/>
      <x:c r="Q723" s="13" t="str"/>
      <x:c r="R723" s="13" t="str"/>
      <x:c r="S723" s="13" t="str"/>
      <x:c r="T723" s="14" t="str"/>
      <x:c r="U723" s="9" t="str">
        <x:f>IF(AND(Q723="AGREED",P723="LABEL_ONLY",OR(O723="PASS",O723="FAIL"),R723&lt;&gt;"",S723&lt;&gt;"",T723&lt;&gt;""),O723,G723)</x:f>
        <x:v>FAIL</x:v>
      </x:c>
      <x:c r="V723" s="9" t="str">
        <x:f>IF(Q723&lt;&gt;"AGREED","",IF(P723="LABEL_ONLY",IF(AND(Q723="AGREED",P723="LABEL_ONLY",OR(O723="PASS",O723="FAIL"),R723&lt;&gt;"",S723&lt;&gt;"",T723&lt;&gt;""),"LABEL_APPLIED","INCOMPLETE_DECISION"),"RERUN_REQUIRED"))</x:f>
      </x:c>
    </x:row>
    <x:row r="724" ht="30" customHeight="1">
      <x:c r="A724" s="9" t="str">
        <x:v>IMO-038-F06</x:v>
      </x:c>
      <x:c r="B724" s="9" t="str">
        <x:v>IMO-038</x:v>
      </x:c>
      <x:c r="C724" s="9" t="str">
        <x:v>BATCH_03</x:v>
      </x:c>
      <x:c r="D724" s="9" t="str">
        <x:v>IMO</x:v>
      </x:c>
      <x:c r="E724" s="9" t="n">
        <x:v>0</x:v>
      </x:c>
      <x:c r="F724" s="9" t="str">
        <x:v>Part I-A 4.3.2.2</x:v>
      </x:c>
      <x:c r="G724" s="9" t="str">
        <x:v>FAIL</x:v>
      </x:c>
      <x:c r="H724" s="11" t="str">
        <x:v>Required formula operand missing.</x:v>
      </x:c>
      <x:c r="I724" s="10" t="str">
        <x:v>rdf/IMO/IMO-038/IMO-038-F06.ttl</x:v>
      </x:c>
      <x:c r="J724" s="10" t="str">
        <x:v>9180b1acd13f72fe672dd999409ed38979d8a273fe0cfd4e1c85cbe97277267b</x:v>
      </x:c>
      <x:c r="K724" s="13" t="str">
        <x:v>NOT_REVIEWED</x:v>
      </x:c>
      <x:c r="L724" s="13" t="str"/>
      <x:c r="M724" s="13" t="str"/>
      <x:c r="N724" s="13" t="str"/>
      <x:c r="O724" s="13" t="str"/>
      <x:c r="P724" s="13" t="str"/>
      <x:c r="Q724" s="13" t="str"/>
      <x:c r="R724" s="13" t="str"/>
      <x:c r="S724" s="13" t="str"/>
      <x:c r="T724" s="14" t="str"/>
      <x:c r="U724" s="9" t="str">
        <x:f>IF(AND(Q724="AGREED",P724="LABEL_ONLY",OR(O724="PASS",O724="FAIL"),R724&lt;&gt;"",S724&lt;&gt;"",T724&lt;&gt;""),O724,G724)</x:f>
        <x:v>FAIL</x:v>
      </x:c>
      <x:c r="V724" s="9" t="str">
        <x:f>IF(Q724&lt;&gt;"AGREED","",IF(P724="LABEL_ONLY",IF(AND(Q724="AGREED",P724="LABEL_ONLY",OR(O724="PASS",O724="FAIL"),R724&lt;&gt;"",S724&lt;&gt;"",T724&lt;&gt;""),"LABEL_APPLIED","INCOMPLETE_DECISION"),"RERUN_REQUIRED"))</x:f>
      </x:c>
    </x:row>
    <x:row r="725" ht="30" customHeight="1">
      <x:c r="A725" s="9" t="str">
        <x:v>IMO-038-F07</x:v>
      </x:c>
      <x:c r="B725" s="9" t="str">
        <x:v>IMO-038</x:v>
      </x:c>
      <x:c r="C725" s="9" t="str">
        <x:v>BATCH_03</x:v>
      </x:c>
      <x:c r="D725" s="9" t="str">
        <x:v>IMO</x:v>
      </x:c>
      <x:c r="E725" s="9" t="n">
        <x:v>1</x:v>
      </x:c>
      <x:c r="F725" s="9" t="str">
        <x:v>Part I-A 4.3.2.2</x:v>
      </x:c>
      <x:c r="G725" s="9" t="str">
        <x:v>FAIL</x:v>
      </x:c>
      <x:c r="H725" s="11" t="str">
        <x:v>Required formula result missing.</x:v>
      </x:c>
      <x:c r="I725" s="10" t="str">
        <x:v>rdf/IMO/IMO-038/IMO-038-F07.ttl</x:v>
      </x:c>
      <x:c r="J725" s="10" t="str">
        <x:v>3e15eae1688756aee3dcd8c571f0df641c463a6854683a6959535c206dcbce5e</x:v>
      </x:c>
      <x:c r="K725" s="13" t="str">
        <x:v>REVIEWED</x:v>
      </x:c>
      <x:c r="L725" s="13" t="str">
        <x:v>YES</x:v>
      </x:c>
      <x:c r="M725" s="13" t="str">
        <x:v>YES</x:v>
      </x:c>
      <x:c r="N725" s="13" t="str">
        <x:v>YES</x:v>
      </x:c>
      <x:c r="O725" s="13"/>
      <x:c r="P725" s="13"/>
      <x:c r="Q725" s="13"/>
      <x:c r="R725" s="13" t="str">
        <x:v>AI-assisted draft</x:v>
      </x:c>
      <x:c r="S725" s="105" t="n">
        <x:v>46281</x:v>
      </x:c>
      <x:c r="T725" s="14" t="str">
        <x:v>Valid failure: the required verticalDamageExtent result is absent while the remaining operands are coherent.</x:v>
      </x:c>
      <x:c r="U725" s="9" t="str">
        <x:f>IF(AND(Q725="AGREED",P725="LABEL_ONLY",OR(O725="PASS",O725="FAIL"),R725&lt;&gt;"",S725&lt;&gt;"",T725&lt;&gt;""),O725,G725)</x:f>
        <x:v>FAIL</x:v>
      </x:c>
      <x:c r="V725" s="9" t="str">
        <x:f>IF(Q725&lt;&gt;"AGREED","",IF(P725="LABEL_ONLY",IF(AND(Q725="AGREED",P725="LABEL_ONLY",OR(O725="PASS",O725="FAIL"),R725&lt;&gt;"",S725&lt;&gt;"",T725&lt;&gt;""),"LABEL_APPLIED","INCOMPLETE_DECISION"),"RERUN_REQUIRED"))</x:f>
      </x:c>
    </x:row>
    <x:row r="726" ht="30" customHeight="1">
      <x:c r="A726" s="9" t="str">
        <x:v>IMO-038-F08</x:v>
      </x:c>
      <x:c r="B726" s="9" t="str">
        <x:v>IMO-038</x:v>
      </x:c>
      <x:c r="C726" s="9" t="str">
        <x:v>BATCH_03</x:v>
      </x:c>
      <x:c r="D726" s="9" t="str">
        <x:v>IMO</x:v>
      </x:c>
      <x:c r="E726" s="9" t="n">
        <x:v>0</x:v>
      </x:c>
      <x:c r="F726" s="9" t="str">
        <x:v>Part I-A 4.3.2.2</x:v>
      </x:c>
      <x:c r="G726" s="9" t="str">
        <x:v>FAIL</x:v>
      </x:c>
      <x:c r="H726" s="11" t="str">
        <x:v>Wrong unit on longitudinal damage extent.</x:v>
      </x:c>
      <x:c r="I726" s="10" t="str">
        <x:v>rdf/IMO/IMO-038/IMO-038-F08.ttl</x:v>
      </x:c>
      <x:c r="J726" s="10" t="str">
        <x:v>86366b065bbbc8b19cf0b6069e76b1d204f49fd05d54b86ef0cbe55c28c49712</x:v>
      </x:c>
      <x:c r="K726" s="13" t="str">
        <x:v>NOT_REVIEWED</x:v>
      </x:c>
      <x:c r="L726" s="13" t="str"/>
      <x:c r="M726" s="13" t="str"/>
      <x:c r="N726" s="13" t="str"/>
      <x:c r="O726" s="13" t="str"/>
      <x:c r="P726" s="13" t="str"/>
      <x:c r="Q726" s="13" t="str"/>
      <x:c r="R726" s="13" t="str"/>
      <x:c r="S726" s="13" t="str"/>
      <x:c r="T726" s="14" t="str"/>
      <x:c r="U726" s="9" t="str">
        <x:f>IF(AND(Q726="AGREED",P726="LABEL_ONLY",OR(O726="PASS",O726="FAIL"),R726&lt;&gt;"",S726&lt;&gt;"",T726&lt;&gt;""),O726,G726)</x:f>
        <x:v>FAIL</x:v>
      </x:c>
      <x:c r="V726" s="9" t="str">
        <x:f>IF(Q726&lt;&gt;"AGREED","",IF(P726="LABEL_ONLY",IF(AND(Q726="AGREED",P726="LABEL_ONLY",OR(O726="PASS",O726="FAIL"),R726&lt;&gt;"",S726&lt;&gt;"",T726&lt;&gt;""),"LABEL_APPLIED","INCOMPLETE_DECISION"),"RERUN_REQUIRED"))</x:f>
      </x:c>
    </x:row>
    <x:row r="727" ht="30" customHeight="1">
      <x:c r="A727" s="9" t="str">
        <x:v>IMO-038-P01</x:v>
      </x:c>
      <x:c r="B727" s="9" t="str">
        <x:v>IMO-038</x:v>
      </x:c>
      <x:c r="C727" s="9" t="str">
        <x:v>BATCH_03</x:v>
      </x:c>
      <x:c r="D727" s="9" t="str">
        <x:v>IMO</x:v>
      </x:c>
      <x:c r="E727" s="9" t="n">
        <x:v>0</x:v>
      </x:c>
      <x:c r="F727" s="9" t="str">
        <x:v>Part I-A 4.3.2.2</x:v>
      </x:c>
      <x:c r="G727" s="9" t="str">
        <x:v>PASS</x:v>
      </x:c>
      <x:c r="H727" s="11" t="str">
        <x:v>Forward branch and lower inclusive vertical-position boundary.</x:v>
      </x:c>
      <x:c r="I727" s="10" t="str">
        <x:v>rdf/IMO/IMO-038/IMO-038-P01.ttl</x:v>
      </x:c>
      <x:c r="J727" s="10" t="str">
        <x:v>0c542c978312bc77e508ab090afe4906806b851726b49e8a322517c83265d86b</x:v>
      </x:c>
      <x:c r="K727" s="13" t="str">
        <x:v>NOT_REVIEWED</x:v>
      </x:c>
      <x:c r="L727" s="13" t="str"/>
      <x:c r="M727" s="13" t="str"/>
      <x:c r="N727" s="13" t="str"/>
      <x:c r="O727" s="13" t="str"/>
      <x:c r="P727" s="13" t="str"/>
      <x:c r="Q727" s="13" t="str"/>
      <x:c r="R727" s="13" t="str"/>
      <x:c r="S727" s="13" t="str"/>
      <x:c r="T727" s="14" t="str"/>
      <x:c r="U727" s="9" t="str">
        <x:f>IF(AND(Q727="AGREED",P727="LABEL_ONLY",OR(O727="PASS",O727="FAIL"),R727&lt;&gt;"",S727&lt;&gt;"",T727&lt;&gt;""),O727,G727)</x:f>
        <x:v>PASS</x:v>
      </x:c>
      <x:c r="V727" s="9" t="str">
        <x:f>IF(Q727&lt;&gt;"AGREED","",IF(P727="LABEL_ONLY",IF(AND(Q727="AGREED",P727="LABEL_ONLY",OR(O727="PASS",O727="FAIL"),R727&lt;&gt;"",S727&lt;&gt;"",T727&lt;&gt;""),"LABEL_APPLIED","INCOMPLETE_DECISION"),"RERUN_REQUIRED"))</x:f>
      </x:c>
    </x:row>
    <x:row r="728" ht="30" customHeight="1">
      <x:c r="A728" s="9" t="str">
        <x:v>IMO-038-P02</x:v>
      </x:c>
      <x:c r="B728" s="9" t="str">
        <x:v>IMO-038</x:v>
      </x:c>
      <x:c r="C728" s="9" t="str">
        <x:v>BATCH_03</x:v>
      </x:c>
      <x:c r="D728" s="9" t="str">
        <x:v>IMO</x:v>
      </x:c>
      <x:c r="E728" s="9" t="n">
        <x:v>0</x:v>
      </x:c>
      <x:c r="F728" s="9" t="str">
        <x:v>Part I-A 4.3.2.2</x:v>
      </x:c>
      <x:c r="G728" s="9" t="str">
        <x:v>PASS</x:v>
      </x:c>
      <x:c r="H728" s="11" t="str">
        <x:v>Upper inclusive vertical-position boundary at 1.20 draught.</x:v>
      </x:c>
      <x:c r="I728" s="10" t="str">
        <x:v>rdf/IMO/IMO-038/IMO-038-P02.ttl</x:v>
      </x:c>
      <x:c r="J728" s="10" t="str">
        <x:v>85ac3846d6dbf857d7a0a646b92e2e8e6a58a3e85e9adf653185c3e53685343a</x:v>
      </x:c>
      <x:c r="K728" s="13" t="str">
        <x:v>NOT_REVIEWED</x:v>
      </x:c>
      <x:c r="L728" s="13" t="str"/>
      <x:c r="M728" s="13" t="str"/>
      <x:c r="N728" s="13" t="str"/>
      <x:c r="O728" s="13" t="str"/>
      <x:c r="P728" s="13" t="str"/>
      <x:c r="Q728" s="13" t="str"/>
      <x:c r="R728" s="13" t="str"/>
      <x:c r="S728" s="13" t="str"/>
      <x:c r="T728" s="14" t="str"/>
      <x:c r="U728" s="9" t="str">
        <x:f>IF(AND(Q728="AGREED",P728="LABEL_ONLY",OR(O728="PASS",O728="FAIL"),R728&lt;&gt;"",S728&lt;&gt;"",T728&lt;&gt;""),O728,G728)</x:f>
        <x:v>PASS</x:v>
      </x:c>
      <x:c r="V728" s="9" t="str">
        <x:f>IF(Q728&lt;&gt;"AGREED","",IF(P728="LABEL_ONLY",IF(AND(Q728="AGREED",P728="LABEL_ONLY",OR(O728="PASS",O728="FAIL"),R728&lt;&gt;"",S728&lt;&gt;"",T728&lt;&gt;""),"LABEL_APPLIED","INCOMPLETE_DECISION"),"RERUN_REQUIRED"))</x:f>
      </x:c>
    </x:row>
    <x:row r="729" ht="30" customHeight="1">
      <x:c r="A729" s="9" t="str">
        <x:v>IMO-038-P03</x:v>
      </x:c>
      <x:c r="B729" s="9" t="str">
        <x:v>IMO-038</x:v>
      </x:c>
      <x:c r="C729" s="9" t="str">
        <x:v>BATCH_03</x:v>
      </x:c>
      <x:c r="D729" s="9" t="str">
        <x:v>IMO</x:v>
      </x:c>
      <x:c r="E729" s="9" t="n">
        <x:v>0</x:v>
      </x:c>
      <x:c r="F729" s="9" t="str">
        <x:v>Part I-A 4.3.2.2</x:v>
      </x:c>
      <x:c r="G729" s="9" t="str">
        <x:v>PASS</x:v>
      </x:c>
      <x:c r="H729" s="11" t="str">
        <x:v>Aft/non-forward 1.5% longitudinal branch.</x:v>
      </x:c>
      <x:c r="I729" s="10" t="str">
        <x:v>rdf/IMO/IMO-038/IMO-038-P03.ttl</x:v>
      </x:c>
      <x:c r="J729" s="10" t="str">
        <x:v>717ffee3e6305b9c15f13e85e1b8a4e8a2b224cf05ac05734e843cb8ca12a322</x:v>
      </x:c>
      <x:c r="K729" s="13" t="str">
        <x:v>NOT_REVIEWED</x:v>
      </x:c>
      <x:c r="L729" s="13" t="str"/>
      <x:c r="M729" s="13" t="str"/>
      <x:c r="N729" s="13" t="str"/>
      <x:c r="O729" s="13" t="str"/>
      <x:c r="P729" s="13" t="str"/>
      <x:c r="Q729" s="13" t="str"/>
      <x:c r="R729" s="13" t="str"/>
      <x:c r="S729" s="13" t="str"/>
      <x:c r="T729" s="14" t="str"/>
      <x:c r="U729" s="9" t="str">
        <x:f>IF(AND(Q729="AGREED",P729="LABEL_ONLY",OR(O729="PASS",O729="FAIL"),R729&lt;&gt;"",S729&lt;&gt;"",T729&lt;&gt;""),O729,G729)</x:f>
        <x:v>PASS</x:v>
      </x:c>
      <x:c r="V729" s="9" t="str">
        <x:f>IF(Q729&lt;&gt;"AGREED","",IF(P729="LABEL_ONLY",IF(AND(Q729="AGREED",P729="LABEL_ONLY",OR(O729="PASS",O729="FAIL"),R729&lt;&gt;"",S729&lt;&gt;"",T729&lt;&gt;""),"LABEL_APPLIED","INCOMPLETE_DECISION"),"RERUN_REQUIRED"))</x:f>
      </x:c>
    </x:row>
    <x:row r="730" ht="30" customHeight="1">
      <x:c r="A730" s="9" t="str">
        <x:v>IMO-038-P04</x:v>
      </x:c>
      <x:c r="B730" s="9" t="str">
        <x:v>IMO-038</x:v>
      </x:c>
      <x:c r="C730" s="9" t="str">
        <x:v>BATCH_03</x:v>
      </x:c>
      <x:c r="D730" s="9" t="str">
        <x:v>IMO</x:v>
      </x:c>
      <x:c r="E730" s="9" t="n">
        <x:v>1</x:v>
      </x:c>
      <x:c r="F730" s="9" t="str">
        <x:v>Part I-A 4.3.2.2</x:v>
      </x:c>
      <x:c r="G730" s="9" t="str">
        <x:v>PASS</x:v>
      </x:c>
      <x:c r="H730" s="11" t="str">
        <x:v>Case where 20% draught governs vertical damage extent.</x:v>
      </x:c>
      <x:c r="I730" s="10" t="str">
        <x:v>rdf/IMO/IMO-038/IMO-038-P04.ttl</x:v>
      </x:c>
      <x:c r="J730" s="10" t="str">
        <x:v>620efb8b37a648d5d446c939859351954d825d6e0c8830651b0e74f88cbbb1ee</x:v>
      </x:c>
      <x:c r="K730" s="13" t="str">
        <x:v>REVIEWED</x:v>
      </x:c>
      <x:c r="L730" s="13" t="str">
        <x:v>YES</x:v>
      </x:c>
      <x:c r="M730" s="13" t="str">
        <x:v>YES</x:v>
      </x:c>
      <x:c r="N730" s="13" t="str">
        <x:v>YES</x:v>
      </x:c>
      <x:c r="O730" s="13"/>
      <x:c r="P730" s="13"/>
      <x:c r="Q730" s="13"/>
      <x:c r="R730" s="13" t="str">
        <x:v>AI-assisted draft</x:v>
      </x:c>
      <x:c r="S730" s="105" t="n">
        <x:v>46281</x:v>
      </x:c>
      <x:c r="T730" s="14" t="str">
        <x:v>Valid PASS: 1.5% of 300 m is 4.5 m, 20% of 5 m is the governing 1.0 m vertical extent, penetration is 760 mm and position 3 m is within 0-6 m.</x:v>
      </x:c>
      <x:c r="U730" s="9" t="str">
        <x:f>IF(AND(Q730="AGREED",P730="LABEL_ONLY",OR(O730="PASS",O730="FAIL"),R730&lt;&gt;"",S730&lt;&gt;"",T730&lt;&gt;""),O730,G730)</x:f>
        <x:v>PASS</x:v>
      </x:c>
      <x:c r="V730" s="9" t="str">
        <x:f>IF(Q730&lt;&gt;"AGREED","",IF(P730="LABEL_ONLY",IF(AND(Q730="AGREED",P730="LABEL_ONLY",OR(O730="PASS",O730="FAIL"),R730&lt;&gt;"",S730&lt;&gt;"",T730&lt;&gt;""),"LABEL_APPLIED","INCOMPLETE_DECISION"),"RERUN_REQUIRED"))</x:f>
      </x:c>
    </x:row>
    <x:row r="731" ht="30" customHeight="1">
      <x:c r="A731" s="9" t="str">
        <x:v>IMO-040-F01</x:v>
      </x:c>
      <x:c r="B731" s="9" t="str">
        <x:v>IMO-040</x:v>
      </x:c>
      <x:c r="C731" s="9" t="str">
        <x:v>BATCH_11</x:v>
      </x:c>
      <x:c r="D731" s="9" t="str">
        <x:v>IMO</x:v>
      </x:c>
      <x:c r="E731" s="9" t="n">
        <x:v>0</x:v>
      </x:c>
      <x:c r="F731" s="9" t="str">
        <x:v>Part I-A 5.3.1</x:v>
      </x:c>
      <x:c r="G731" s="9" t="str">
        <x:v>FAIL</x:v>
      </x:c>
      <x:c r="H731" s="11" t="str">
        <x:v>Applicable hatch lacks protection means.</x:v>
      </x:c>
      <x:c r="I731" s="10" t="str">
        <x:v>rdf/IMO/IMO-040/IMO-040-F01.ttl</x:v>
      </x:c>
      <x:c r="J731" s="10" t="str">
        <x:v>d57a30a35a5a18073f55e7b146b79c722304f2f5619ecf29b2b3de7ab1e02f12</x:v>
      </x:c>
      <x:c r="K731" s="13" t="str">
        <x:v>NOT_REVIEWED</x:v>
      </x:c>
      <x:c r="L731" s="13" t="str"/>
      <x:c r="M731" s="13" t="str"/>
      <x:c r="N731" s="13" t="str"/>
      <x:c r="O731" s="13" t="str"/>
      <x:c r="P731" s="13" t="str"/>
      <x:c r="Q731" s="13" t="str"/>
      <x:c r="R731" s="13" t="str"/>
      <x:c r="S731" s="13" t="str"/>
      <x:c r="T731" s="14" t="str"/>
      <x:c r="U731" s="9" t="str">
        <x:f>IF(AND(Q731="AGREED",P731="LABEL_ONLY",OR(O731="PASS",O731="FAIL"),R731&lt;&gt;"",S731&lt;&gt;"",T731&lt;&gt;""),O731,G731)</x:f>
        <x:v>FAIL</x:v>
      </x:c>
      <x:c r="V731" s="9" t="str">
        <x:f>IF(Q731&lt;&gt;"AGREED","",IF(P731="LABEL_ONLY",IF(AND(Q731="AGREED",P731="LABEL_ONLY",OR(O731="PASS",O731="FAIL"),R731&lt;&gt;"",S731&lt;&gt;"",T731&lt;&gt;""),"LABEL_APPLIED","INCOMPLETE_DECISION"),"RERUN_REQUIRED"))</x:f>
      </x:c>
    </x:row>
    <x:row r="732" ht="30" customHeight="1">
      <x:c r="A732" s="9" t="str">
        <x:v>IMO-040-F02</x:v>
      </x:c>
      <x:c r="B732" s="9" t="str">
        <x:v>IMO-040</x:v>
      </x:c>
      <x:c r="C732" s="9" t="str">
        <x:v>BATCH_11</x:v>
      </x:c>
      <x:c r="D732" s="9" t="str">
        <x:v>IMO</x:v>
      </x:c>
      <x:c r="E732" s="9" t="n">
        <x:v>1</x:v>
      </x:c>
      <x:c r="F732" s="9" t="str">
        <x:v>Part I-A 5.3.1</x:v>
      </x:c>
      <x:c r="G732" s="9" t="str">
        <x:v>FAIL</x:v>
      </x:c>
      <x:c r="H732" s="11" t="str">
        <x:v>One of multiple relevant closures is unprotected.</x:v>
      </x:c>
      <x:c r="I732" s="10" t="str">
        <x:v>rdf/IMO/IMO-040/IMO-040-F02.ttl</x:v>
      </x:c>
      <x:c r="J732" s="10" t="str">
        <x:v>a78f3f2996c62fe2d36abc984ee483a1d38b34c52b3c6b8dc2178d63ebceeebc</x:v>
      </x:c>
      <x:c r="K732" s="13" t="str">
        <x:v>NOT_REVIEWED</x:v>
      </x:c>
      <x:c r="L732" s="13" t="str"/>
      <x:c r="M732" s="13" t="str"/>
      <x:c r="N732" s="13" t="str"/>
      <x:c r="O732" s="13" t="str"/>
      <x:c r="P732" s="13" t="str"/>
      <x:c r="Q732" s="13" t="str"/>
      <x:c r="R732" s="13" t="str"/>
      <x:c r="S732" s="13" t="str"/>
      <x:c r="T732" s="14" t="str"/>
      <x:c r="U732" s="9" t="str">
        <x:f>IF(AND(Q732="AGREED",P732="LABEL_ONLY",OR(O732="PASS",O732="FAIL"),R732&lt;&gt;"",S732&lt;&gt;"",T732&lt;&gt;""),O732,G732)</x:f>
        <x:v>FAIL</x:v>
      </x:c>
      <x:c r="V732" s="9" t="str">
        <x:f>IF(Q732&lt;&gt;"AGREED","",IF(P732="LABEL_ONLY",IF(AND(Q732="AGREED",P732="LABEL_ONLY",OR(O732="PASS",O732="FAIL"),R732&lt;&gt;"",S732&lt;&gt;"",T732&lt;&gt;""),"LABEL_APPLIED","INCOMPLETE_DECISION"),"RERUN_REQUIRED"))</x:f>
      </x:c>
    </x:row>
    <x:row r="733" ht="30" customHeight="1">
      <x:c r="A733" s="9" t="str">
        <x:v>IMO-040-F03</x:v>
      </x:c>
      <x:c r="B733" s="9" t="str">
        <x:v>IMO-040</x:v>
      </x:c>
      <x:c r="C733" s="9" t="str">
        <x:v>BATCH_11</x:v>
      </x:c>
      <x:c r="D733" s="9" t="str">
        <x:v>IMO</x:v>
      </x:c>
      <x:c r="E733" s="9" t="n">
        <x:v>0</x:v>
      </x:c>
      <x:c r="F733" s="9" t="str">
        <x:v>Part I-A 5.3.1</x:v>
      </x:c>
      <x:c r="G733" s="9" t="str">
        <x:v>FAIL</x:v>
      </x:c>
      <x:c r="H733" s="11" t="str">
        <x:v>Protection means exists but is attached to wrong owner/path.</x:v>
      </x:c>
      <x:c r="I733" s="10" t="str">
        <x:v>rdf/IMO/IMO-040/IMO-040-F03.ttl</x:v>
      </x:c>
      <x:c r="J733" s="10" t="str">
        <x:v>7b9288962f15e529fe1b1d03dc27fba9c1158630726dd26855661bc822eabb29</x:v>
      </x:c>
      <x:c r="K733" s="13" t="str">
        <x:v>NOT_REVIEWED</x:v>
      </x:c>
      <x:c r="L733" s="13" t="str"/>
      <x:c r="M733" s="13" t="str"/>
      <x:c r="N733" s="13" t="str"/>
      <x:c r="O733" s="13" t="str"/>
      <x:c r="P733" s="13" t="str"/>
      <x:c r="Q733" s="13" t="str"/>
      <x:c r="R733" s="13" t="str"/>
      <x:c r="S733" s="13" t="str"/>
      <x:c r="T733" s="14" t="str"/>
      <x:c r="U733" s="9" t="str">
        <x:f>IF(AND(Q733="AGREED",P733="LABEL_ONLY",OR(O733="PASS",O733="FAIL"),R733&lt;&gt;"",S733&lt;&gt;"",T733&lt;&gt;""),O733,G733)</x:f>
        <x:v>FAIL</x:v>
      </x:c>
      <x:c r="V733" s="9" t="str">
        <x:f>IF(Q733&lt;&gt;"AGREED","",IF(P733="LABEL_ONLY",IF(AND(Q733="AGREED",P733="LABEL_ONLY",OR(O733="PASS",O733="FAIL"),R733&lt;&gt;"",S733&lt;&gt;"",T733&lt;&gt;""),"LABEL_APPLIED","INCOMPLETE_DECISION"),"RERUN_REQUIRED"))</x:f>
      </x:c>
    </x:row>
    <x:row r="734" ht="30" customHeight="1">
      <x:c r="A734" s="9" t="str">
        <x:v>IMO-040-P01</x:v>
      </x:c>
      <x:c r="B734" s="9" t="str">
        <x:v>IMO-040</x:v>
      </x:c>
      <x:c r="C734" s="9" t="str">
        <x:v>BATCH_11</x:v>
      </x:c>
      <x:c r="D734" s="9" t="str">
        <x:v>IMO</x:v>
      </x:c>
      <x:c r="E734" s="9" t="n">
        <x:v>0</x:v>
      </x:c>
      <x:c r="F734" s="9" t="str">
        <x:v>Part I-A 5.3.1</x:v>
      </x:c>
      <x:c r="G734" s="9" t="str">
        <x:v>PASS</x:v>
      </x:c>
      <x:c r="H734" s="11" t="str">
        <x:v>Applicable hatch has linked ice/snow removal or prevention means.</x:v>
      </x:c>
      <x:c r="I734" s="10" t="str">
        <x:v>rdf/IMO/IMO-040/IMO-040-P01.ttl</x:v>
      </x:c>
      <x:c r="J734" s="10" t="str">
        <x:v>8c8739927221af8f0b6c6c8846e072f9ad3243f409a421d33449a671044f0871</x:v>
      </x:c>
      <x:c r="K734" s="13" t="str">
        <x:v>NOT_REVIEWED</x:v>
      </x:c>
      <x:c r="L734" s="13" t="str"/>
      <x:c r="M734" s="13" t="str"/>
      <x:c r="N734" s="13" t="str"/>
      <x:c r="O734" s="13" t="str"/>
      <x:c r="P734" s="13" t="str"/>
      <x:c r="Q734" s="13" t="str"/>
      <x:c r="R734" s="13" t="str"/>
      <x:c r="S734" s="13" t="str"/>
      <x:c r="T734" s="14" t="str"/>
      <x:c r="U734" s="9" t="str">
        <x:f>IF(AND(Q734="AGREED",P734="LABEL_ONLY",OR(O734="PASS",O734="FAIL"),R734&lt;&gt;"",S734&lt;&gt;"",T734&lt;&gt;""),O734,G734)</x:f>
        <x:v>PASS</x:v>
      </x:c>
      <x:c r="V734" s="9" t="str">
        <x:f>IF(Q734&lt;&gt;"AGREED","",IF(P734="LABEL_ONLY",IF(AND(Q734="AGREED",P734="LABEL_ONLY",OR(O734="PASS",O734="FAIL"),R734&lt;&gt;"",S734&lt;&gt;"",T734&lt;&gt;""),"LABEL_APPLIED","INCOMPLETE_DECISION"),"RERUN_REQUIRED"))</x:f>
      </x:c>
    </x:row>
    <x:row r="735" ht="30" customHeight="1">
      <x:c r="A735" s="9" t="str">
        <x:v>IMO-040-P02</x:v>
      </x:c>
      <x:c r="B735" s="9" t="str">
        <x:v>IMO-040</x:v>
      </x:c>
      <x:c r="C735" s="9" t="str">
        <x:v>BATCH_11</x:v>
      </x:c>
      <x:c r="D735" s="9" t="str">
        <x:v>IMO</x:v>
      </x:c>
      <x:c r="E735" s="9" t="n">
        <x:v>0</x:v>
      </x:c>
      <x:c r="F735" s="9" t="str">
        <x:v>Part I-A 5.3.1</x:v>
      </x:c>
      <x:c r="G735" s="9" t="str">
        <x:v>PASS</x:v>
      </x:c>
      <x:c r="H735" s="11" t="str">
        <x:v>Multiple relevant closures all protected.</x:v>
      </x:c>
      <x:c r="I735" s="10" t="str">
        <x:v>rdf/IMO/IMO-040/IMO-040-P02.ttl</x:v>
      </x:c>
      <x:c r="J735" s="10" t="str">
        <x:v>a05964bd16bb0a4648200a930870508086e0d856d5028184b6cb1e5ac8424616</x:v>
      </x:c>
      <x:c r="K735" s="13" t="str">
        <x:v>NOT_REVIEWED</x:v>
      </x:c>
      <x:c r="L735" s="13" t="str"/>
      <x:c r="M735" s="13" t="str"/>
      <x:c r="N735" s="13" t="str"/>
      <x:c r="O735" s="13" t="str"/>
      <x:c r="P735" s="13" t="str"/>
      <x:c r="Q735" s="13" t="str"/>
      <x:c r="R735" s="13" t="str"/>
      <x:c r="S735" s="13" t="str"/>
      <x:c r="T735" s="14" t="str"/>
      <x:c r="U735" s="9" t="str">
        <x:f>IF(AND(Q735="AGREED",P735="LABEL_ONLY",OR(O735="PASS",O735="FAIL"),R735&lt;&gt;"",S735&lt;&gt;"",T735&lt;&gt;""),O735,G735)</x:f>
        <x:v>PASS</x:v>
      </x:c>
      <x:c r="V735" s="9" t="str">
        <x:f>IF(Q735&lt;&gt;"AGREED","",IF(P735="LABEL_ONLY",IF(AND(Q735="AGREED",P735="LABEL_ONLY",OR(O735="PASS",O735="FAIL"),R735&lt;&gt;"",S735&lt;&gt;"",T735&lt;&gt;""),"LABEL_APPLIED","INCOMPLETE_DECISION"),"RERUN_REQUIRED"))</x:f>
      </x:c>
    </x:row>
    <x:row r="736" ht="30" customHeight="1">
      <x:c r="A736" s="9" t="str">
        <x:v>IMO-040-P03</x:v>
      </x:c>
      <x:c r="B736" s="9" t="str">
        <x:v>IMO-040</x:v>
      </x:c>
      <x:c r="C736" s="9" t="str">
        <x:v>BATCH_11</x:v>
      </x:c>
      <x:c r="D736" s="9" t="str">
        <x:v>IMO</x:v>
      </x:c>
      <x:c r="E736" s="9" t="n">
        <x:v>0</x:v>
      </x:c>
      <x:c r="F736" s="9" t="str">
        <x:v>Part I-A 5.3.1</x:v>
      </x:c>
      <x:c r="G736" s="9" t="str">
        <x:v>PASS</x:v>
      </x:c>
      <x:c r="H736" s="11" t="str">
        <x:v>No ice-accretion trigger; closure protection obligation inactive.</x:v>
      </x:c>
      <x:c r="I736" s="10" t="str">
        <x:v>rdf/IMO/IMO-040/IMO-040-P03.ttl</x:v>
      </x:c>
      <x:c r="J736" s="10" t="str">
        <x:v>5a1e2434fee415f0eb28f66027542af41382fbc96dafdf3bd3aad07c7adff8a4</x:v>
      </x:c>
      <x:c r="K736" s="13" t="str">
        <x:v>NOT_REVIEWED</x:v>
      </x:c>
      <x:c r="L736" s="13" t="str"/>
      <x:c r="M736" s="13" t="str"/>
      <x:c r="N736" s="13" t="str"/>
      <x:c r="O736" s="13" t="str"/>
      <x:c r="P736" s="13" t="str"/>
      <x:c r="Q736" s="13" t="str"/>
      <x:c r="R736" s="13" t="str"/>
      <x:c r="S736" s="13" t="str"/>
      <x:c r="T736" s="14" t="str"/>
      <x:c r="U736" s="9" t="str">
        <x:f>IF(AND(Q736="AGREED",P736="LABEL_ONLY",OR(O736="PASS",O736="FAIL"),R736&lt;&gt;"",S736&lt;&gt;"",T736&lt;&gt;""),O736,G736)</x:f>
        <x:v>PASS</x:v>
      </x:c>
      <x:c r="V736" s="9" t="str">
        <x:f>IF(Q736&lt;&gt;"AGREED","",IF(P736="LABEL_ONLY",IF(AND(Q736="AGREED",P736="LABEL_ONLY",OR(O736="PASS",O736="FAIL"),R736&lt;&gt;"",S736&lt;&gt;"",T736&lt;&gt;""),"LABEL_APPLIED","INCOMPLETE_DECISION"),"RERUN_REQUIRED"))</x:f>
      </x:c>
    </x:row>
    <x:row r="737" ht="30" customHeight="1">
      <x:c r="A737" s="9" t="str">
        <x:v>IMO-040-P04</x:v>
      </x:c>
      <x:c r="B737" s="9" t="str">
        <x:v>IMO-040</x:v>
      </x:c>
      <x:c r="C737" s="9" t="str">
        <x:v>BATCH_11</x:v>
      </x:c>
      <x:c r="D737" s="9" t="str">
        <x:v>IMO</x:v>
      </x:c>
      <x:c r="E737" s="9" t="n">
        <x:v>1</x:v>
      </x:c>
      <x:c r="F737" s="9" t="str">
        <x:v>Part I-A 5.3.1</x:v>
      </x:c>
      <x:c r="G737" s="9" t="str">
        <x:v>PASS</x:v>
      </x:c>
      <x:c r="H737" s="11" t="str">
        <x:v>No represented relevant closure: universal condition is vacuously satisfied.</x:v>
      </x:c>
      <x:c r="I737" s="10" t="str">
        <x:v>rdf/IMO/IMO-040/IMO-040-P04.ttl</x:v>
      </x:c>
      <x:c r="J737" s="10" t="str">
        <x:v>a7a18de4bd03ae1a6e6dcde7d1a8b9367c9fd4135424d3e59da8d071e1878108</x:v>
      </x:c>
      <x:c r="K737" s="13" t="str">
        <x:v>NOT_REVIEWED</x:v>
      </x:c>
      <x:c r="L737" s="13" t="str"/>
      <x:c r="M737" s="13" t="str"/>
      <x:c r="N737" s="13" t="str"/>
      <x:c r="O737" s="13" t="str"/>
      <x:c r="P737" s="13" t="str"/>
      <x:c r="Q737" s="13" t="str"/>
      <x:c r="R737" s="13" t="str"/>
      <x:c r="S737" s="13" t="str"/>
      <x:c r="T737" s="14" t="str"/>
      <x:c r="U737" s="9" t="str">
        <x:f>IF(AND(Q737="AGREED",P737="LABEL_ONLY",OR(O737="PASS",O737="FAIL"),R737&lt;&gt;"",S737&lt;&gt;"",T737&lt;&gt;""),O737,G737)</x:f>
        <x:v>PASS</x:v>
      </x:c>
      <x:c r="V737" s="9" t="str">
        <x:f>IF(Q737&lt;&gt;"AGREED","",IF(P737="LABEL_ONLY",IF(AND(Q737="AGREED",P737="LABEL_ONLY",OR(O737="PASS",O737="FAIL"),R737&lt;&gt;"",S737&lt;&gt;"",T737&lt;&gt;""),"LABEL_APPLIED","INCOMPLETE_DECISION"),"RERUN_REQUIRED"))</x:f>
      </x:c>
    </x:row>
    <x:row r="738" ht="30" customHeight="1">
      <x:c r="A738" s="9" t="str">
        <x:v>IMO-041-F01</x:v>
      </x:c>
      <x:c r="B738" s="9" t="str">
        <x:v>IMO-041</x:v>
      </x:c>
      <x:c r="C738" s="9" t="str">
        <x:v>BATCH_18</x:v>
      </x:c>
      <x:c r="D738" s="9" t="str">
        <x:v>IMO</x:v>
      </x:c>
      <x:c r="E738" s="9" t="n">
        <x:v>1</x:v>
      </x:c>
      <x:c r="F738" s="9" t="str">
        <x:v>Part I-A 5.3.2.1</x:v>
      </x:c>
      <x:c r="G738" s="9" t="str">
        <x:v>FAIL</x:v>
      </x:c>
      <x:c r="H738" s="11" t="str">
        <x:v>Hydraulic opening lacks required fluid control.</x:v>
      </x:c>
      <x:c r="I738" s="10" t="str">
        <x:v>rdf/IMO/IMO-041/IMO-041-F01.ttl</x:v>
      </x:c>
      <x:c r="J738" s="10" t="str">
        <x:v>4359a8626bc999663df5c3c21c71cc3fd757a4f3f39f16caf17b2b931388f66a</x:v>
      </x:c>
      <x:c r="K738" s="13" t="str">
        <x:v>NOT_REVIEWED</x:v>
      </x:c>
      <x:c r="L738" s="13" t="str"/>
      <x:c r="M738" s="13" t="str"/>
      <x:c r="N738" s="13" t="str"/>
      <x:c r="O738" s="13" t="str"/>
      <x:c r="P738" s="13" t="str"/>
      <x:c r="Q738" s="13" t="str"/>
      <x:c r="R738" s="13" t="str"/>
      <x:c r="S738" s="13" t="str"/>
      <x:c r="T738" s="14" t="str"/>
      <x:c r="U738" s="9" t="str">
        <x:f>IF(AND(Q738="AGREED",P738="LABEL_ONLY",OR(O738="PASS",O738="FAIL"),R738&lt;&gt;"",S738&lt;&gt;"",T738&lt;&gt;""),O738,G738)</x:f>
        <x:v>FAIL</x:v>
      </x:c>
      <x:c r="V738" s="9" t="str">
        <x:f>IF(Q738&lt;&gt;"AGREED","",IF(P738="LABEL_ONLY",IF(AND(Q738="AGREED",P738="LABEL_ONLY",OR(O738="PASS",O738="FAIL"),R738&lt;&gt;"",S738&lt;&gt;"",T738&lt;&gt;""),"LABEL_APPLIED","INCOMPLETE_DECISION"),"RERUN_REQUIRED"))</x:f>
      </x:c>
    </x:row>
    <x:row r="739" ht="30" customHeight="1">
      <x:c r="A739" s="9" t="str">
        <x:v>IMO-041-F02</x:v>
      </x:c>
      <x:c r="B739" s="9" t="str">
        <x:v>IMO-041</x:v>
      </x:c>
      <x:c r="C739" s="9" t="str">
        <x:v>BATCH_18</x:v>
      </x:c>
      <x:c r="D739" s="9" t="str">
        <x:v>IMO</x:v>
      </x:c>
      <x:c r="E739" s="9" t="n">
        <x:v>0</x:v>
      </x:c>
      <x:c r="F739" s="9" t="str">
        <x:v>Part I-A 5.3.2.1</x:v>
      </x:c>
      <x:c r="G739" s="9" t="str">
        <x:v>FAIL</x:v>
      </x:c>
      <x:c r="H739" s="11" t="str">
        <x:v>Hydraulic control evidence value missing.</x:v>
      </x:c>
      <x:c r="I739" s="10" t="str">
        <x:v>rdf/IMO/IMO-041/IMO-041-F02.ttl</x:v>
      </x:c>
      <x:c r="J739" s="10" t="str">
        <x:v>921ce6f7bd9701e9d6ec4143dd792d2a2a8711c1de4c67a2008a09a1f513f72c</x:v>
      </x:c>
      <x:c r="K739" s="13" t="str">
        <x:v>NOT_REVIEWED</x:v>
      </x:c>
      <x:c r="L739" s="13" t="str"/>
      <x:c r="M739" s="13" t="str"/>
      <x:c r="N739" s="13" t="str"/>
      <x:c r="O739" s="13" t="str"/>
      <x:c r="P739" s="13" t="str"/>
      <x:c r="Q739" s="13" t="str"/>
      <x:c r="R739" s="13" t="str"/>
      <x:c r="S739" s="13" t="str"/>
      <x:c r="T739" s="14" t="str"/>
      <x:c r="U739" s="9" t="str">
        <x:f>IF(AND(Q739="AGREED",P739="LABEL_ONLY",OR(O739="PASS",O739="FAIL"),R739&lt;&gt;"",S739&lt;&gt;"",T739&lt;&gt;""),O739,G739)</x:f>
        <x:v>FAIL</x:v>
      </x:c>
      <x:c r="V739" s="9" t="str">
        <x:f>IF(Q739&lt;&gt;"AGREED","",IF(P739="LABEL_ONLY",IF(AND(Q739="AGREED",P739="LABEL_ONLY",OR(O739="PASS",O739="FAIL"),R739&lt;&gt;"",S739&lt;&gt;"",T739&lt;&gt;""),"LABEL_APPLIED","INCOMPLETE_DECISION"),"RERUN_REQUIRED"))</x:f>
      </x:c>
    </x:row>
    <x:row r="740" ht="30" customHeight="1">
      <x:c r="A740" s="9" t="str">
        <x:v>IMO-041-F03</x:v>
      </x:c>
      <x:c r="B740" s="9" t="str">
        <x:v>IMO-041</x:v>
      </x:c>
      <x:c r="C740" s="9" t="str">
        <x:v>BATCH_18</x:v>
      </x:c>
      <x:c r="D740" s="9" t="str">
        <x:v>IMO</x:v>
      </x:c>
      <x:c r="E740" s="9" t="n">
        <x:v>0</x:v>
      </x:c>
      <x:c r="F740" s="9" t="str">
        <x:v>Part I-A 5.3.2.1</x:v>
      </x:c>
      <x:c r="G740" s="9" t="str">
        <x:v>FAIL</x:v>
      </x:c>
      <x:c r="H740" s="11" t="str">
        <x:v>Actuation selector missing.</x:v>
      </x:c>
      <x:c r="I740" s="10" t="str">
        <x:v>rdf/IMO/IMO-041/IMO-041-F03.ttl</x:v>
      </x:c>
      <x:c r="J740" s="10" t="str">
        <x:v>a54044bc59eb8793831b52bcb4cd96193bd773b648857259ae53923d9bae184c</x:v>
      </x:c>
      <x:c r="K740" s="13" t="str">
        <x:v>NOT_REVIEWED</x:v>
      </x:c>
      <x:c r="L740" s="13" t="str"/>
      <x:c r="M740" s="13" t="str"/>
      <x:c r="N740" s="13" t="str"/>
      <x:c r="O740" s="13" t="str"/>
      <x:c r="P740" s="13" t="str"/>
      <x:c r="Q740" s="13" t="str"/>
      <x:c r="R740" s="13" t="str"/>
      <x:c r="S740" s="13" t="str"/>
      <x:c r="T740" s="14" t="str"/>
      <x:c r="U740" s="9" t="str">
        <x:f>IF(AND(Q740="AGREED",P740="LABEL_ONLY",OR(O740="PASS",O740="FAIL"),R740&lt;&gt;"",S740&lt;&gt;"",T740&lt;&gt;""),O740,G740)</x:f>
        <x:v>FAIL</x:v>
      </x:c>
      <x:c r="V740" s="9" t="str">
        <x:f>IF(Q740&lt;&gt;"AGREED","",IF(P740="LABEL_ONLY",IF(AND(Q740="AGREED",P740="LABEL_ONLY",OR(O740="PASS",O740="FAIL"),R740&lt;&gt;"",S740&lt;&gt;"",T740&lt;&gt;""),"LABEL_APPLIED","INCOMPLETE_DECISION"),"RERUN_REQUIRED"))</x:f>
      </x:c>
    </x:row>
    <x:row r="741" ht="30" customHeight="1">
      <x:c r="A741" s="9" t="str">
        <x:v>IMO-041-P01</x:v>
      </x:c>
      <x:c r="B741" s="9" t="str">
        <x:v>IMO-041</x:v>
      </x:c>
      <x:c r="C741" s="9" t="str">
        <x:v>BATCH_18</x:v>
      </x:c>
      <x:c r="D741" s="9" t="str">
        <x:v>IMO</x:v>
      </x:c>
      <x:c r="E741" s="9" t="n">
        <x:v>0</x:v>
      </x:c>
      <x:c r="F741" s="9" t="str">
        <x:v>Part I-A 5.3.2.1</x:v>
      </x:c>
      <x:c r="G741" s="9" t="str">
        <x:v>PASS</x:v>
      </x:c>
      <x:c r="H741" s="11" t="str">
        <x:v>Hydraulic opening has freezing/viscosity control.</x:v>
      </x:c>
      <x:c r="I741" s="10" t="str">
        <x:v>rdf/IMO/IMO-041/IMO-041-P01.ttl</x:v>
      </x:c>
      <x:c r="J741" s="10" t="str">
        <x:v>e5ea4f0cc0a693c0d2e5c5b87b6f074664f3bdcda671602dbfd96ba0e1fb8d43</x:v>
      </x:c>
      <x:c r="K741" s="13" t="str">
        <x:v>NOT_REVIEWED</x:v>
      </x:c>
      <x:c r="L741" s="13" t="str"/>
      <x:c r="M741" s="13" t="str"/>
      <x:c r="N741" s="13" t="str"/>
      <x:c r="O741" s="13" t="str"/>
      <x:c r="P741" s="13" t="str"/>
      <x:c r="Q741" s="13" t="str"/>
      <x:c r="R741" s="13" t="str"/>
      <x:c r="S741" s="13" t="str"/>
      <x:c r="T741" s="14" t="str"/>
      <x:c r="U741" s="9" t="str">
        <x:f>IF(AND(Q741="AGREED",P741="LABEL_ONLY",OR(O741="PASS",O741="FAIL"),R741&lt;&gt;"",S741&lt;&gt;"",T741&lt;&gt;""),O741,G741)</x:f>
        <x:v>PASS</x:v>
      </x:c>
      <x:c r="V741" s="9" t="str">
        <x:f>IF(Q741&lt;&gt;"AGREED","",IF(P741="LABEL_ONLY",IF(AND(Q741="AGREED",P741="LABEL_ONLY",OR(O741="PASS",O741="FAIL"),R741&lt;&gt;"",S741&lt;&gt;"",T741&lt;&gt;""),"LABEL_APPLIED","INCOMPLETE_DECISION"),"RERUN_REQUIRED"))</x:f>
      </x:c>
    </x:row>
    <x:row r="742" ht="30" customHeight="1">
      <x:c r="A742" s="9" t="str">
        <x:v>IMO-041-P02</x:v>
      </x:c>
      <x:c r="B742" s="9" t="str">
        <x:v>IMO-041</x:v>
      </x:c>
      <x:c r="C742" s="9" t="str">
        <x:v>BATCH_18</x:v>
      </x:c>
      <x:c r="D742" s="9" t="str">
        <x:v>IMO</x:v>
      </x:c>
      <x:c r="E742" s="9" t="n">
        <x:v>1</x:v>
      </x:c>
      <x:c r="F742" s="9" t="str">
        <x:v>Part I-A 5.3.2.1</x:v>
      </x:c>
      <x:c r="G742" s="9" t="str">
        <x:v>PASS</x:v>
      </x:c>
      <x:c r="H742" s="11" t="str">
        <x:v>Non-hydraulic opening is outside the conditional trigger.</x:v>
      </x:c>
      <x:c r="I742" s="10" t="str">
        <x:v>rdf/IMO/IMO-041/IMO-041-P02.ttl</x:v>
      </x:c>
      <x:c r="J742" s="10" t="str">
        <x:v>26025b5875d547a20e48ba7a6f0648da5d56ecbc665d1f1d8499f0f8eac88c8f</x:v>
      </x:c>
      <x:c r="K742" s="13" t="str">
        <x:v>NOT_REVIEWED</x:v>
      </x:c>
      <x:c r="L742" s="13" t="str"/>
      <x:c r="M742" s="13" t="str"/>
      <x:c r="N742" s="13" t="str"/>
      <x:c r="O742" s="13" t="str"/>
      <x:c r="P742" s="13" t="str"/>
      <x:c r="Q742" s="13" t="str"/>
      <x:c r="R742" s="13" t="str"/>
      <x:c r="S742" s="13" t="str"/>
      <x:c r="T742" s="14" t="str"/>
      <x:c r="U742" s="9" t="str">
        <x:f>IF(AND(Q742="AGREED",P742="LABEL_ONLY",OR(O742="PASS",O742="FAIL"),R742&lt;&gt;"",S742&lt;&gt;"",T742&lt;&gt;""),O742,G742)</x:f>
        <x:v>PASS</x:v>
      </x:c>
      <x:c r="V742" s="9" t="str">
        <x:f>IF(Q742&lt;&gt;"AGREED","",IF(P742="LABEL_ONLY",IF(AND(Q742="AGREED",P742="LABEL_ONLY",OR(O742="PASS",O742="FAIL"),R742&lt;&gt;"",S742&lt;&gt;"",T742&lt;&gt;""),"LABEL_APPLIED","INCOMPLETE_DECISION"),"RERUN_REQUIRED"))</x:f>
      </x:c>
    </x:row>
    <x:row r="743" ht="30" customHeight="1">
      <x:c r="A743" s="9" t="str">
        <x:v>IMO-041-P03</x:v>
      </x:c>
      <x:c r="B743" s="9" t="str">
        <x:v>IMO-041</x:v>
      </x:c>
      <x:c r="C743" s="9" t="str">
        <x:v>BATCH_18</x:v>
      </x:c>
      <x:c r="D743" s="9" t="str">
        <x:v>IMO</x:v>
      </x:c>
      <x:c r="E743" s="9" t="n">
        <x:v>0</x:v>
      </x:c>
      <x:c r="F743" s="9" t="str">
        <x:v>Part I-A 5.3.2.1</x:v>
      </x:c>
      <x:c r="G743" s="9" t="str">
        <x:v>PASS</x:v>
      </x:c>
      <x:c r="H743" s="11" t="str">
        <x:v>Electric actuation does not activate hydraulic-fluid requirement.</x:v>
      </x:c>
      <x:c r="I743" s="10" t="str">
        <x:v>rdf/IMO/IMO-041/IMO-041-P03.ttl</x:v>
      </x:c>
      <x:c r="J743" s="10" t="str">
        <x:v>003c073053b81211d37d2ca7fd55b8e519232abfe38575c4d3b0a1547bb486e4</x:v>
      </x:c>
      <x:c r="K743" s="13" t="str">
        <x:v>NOT_REVIEWED</x:v>
      </x:c>
      <x:c r="L743" s="13" t="str"/>
      <x:c r="M743" s="13" t="str"/>
      <x:c r="N743" s="13" t="str"/>
      <x:c r="O743" s="13" t="str"/>
      <x:c r="P743" s="13" t="str"/>
      <x:c r="Q743" s="13" t="str"/>
      <x:c r="R743" s="13" t="str"/>
      <x:c r="S743" s="13" t="str"/>
      <x:c r="T743" s="14" t="str"/>
      <x:c r="U743" s="9" t="str">
        <x:f>IF(AND(Q743="AGREED",P743="LABEL_ONLY",OR(O743="PASS",O743="FAIL"),R743&lt;&gt;"",S743&lt;&gt;"",T743&lt;&gt;""),O743,G743)</x:f>
        <x:v>PASS</x:v>
      </x:c>
      <x:c r="V743" s="9" t="str">
        <x:f>IF(Q743&lt;&gt;"AGREED","",IF(P743="LABEL_ONLY",IF(AND(Q743="AGREED",P743="LABEL_ONLY",OR(O743="PASS",O743="FAIL"),R743&lt;&gt;"",S743&lt;&gt;"",T743&lt;&gt;""),"LABEL_APPLIED","INCOMPLETE_DECISION"),"RERUN_REQUIRED"))</x:f>
      </x:c>
    </x:row>
    <x:row r="744" ht="30" customHeight="1">
      <x:c r="A744" s="9" t="str">
        <x:v>IMO-043-F01</x:v>
      </x:c>
      <x:c r="B744" s="9" t="str">
        <x:v>IMO-043</x:v>
      </x:c>
      <x:c r="C744" s="9" t="str">
        <x:v>BATCH_23</x:v>
      </x:c>
      <x:c r="D744" s="9" t="str">
        <x:v>IMO</x:v>
      </x:c>
      <x:c r="E744" s="9" t="n">
        <x:v>1</x:v>
      </x:c>
      <x:c r="F744" s="9" t="str">
        <x:v>Part I-A 6.3.1.1</x:v>
      </x:c>
      <x:c r="G744" s="9" t="str">
        <x:v>FAIL</x:v>
      </x:c>
      <x:c r="H744" s="11" t="str">
        <x:v>One required environmental hazard is missing.</x:v>
      </x:c>
      <x:c r="I744" s="10" t="str">
        <x:v>rdf/IMO/IMO-043/IMO-043-F01.ttl</x:v>
      </x:c>
      <x:c r="J744" s="10" t="str">
        <x:v>f6bf73df71ca2c13d0703af90b76ade1e184a923ffe395673e9480ed580ec664</x:v>
      </x:c>
      <x:c r="K744" s="13" t="str">
        <x:v>NOT_REVIEWED</x:v>
      </x:c>
      <x:c r="L744" s="13" t="str"/>
      <x:c r="M744" s="13" t="str"/>
      <x:c r="N744" s="13" t="str"/>
      <x:c r="O744" s="13" t="str"/>
      <x:c r="P744" s="13" t="str"/>
      <x:c r="Q744" s="13" t="str"/>
      <x:c r="R744" s="13" t="str"/>
      <x:c r="S744" s="13" t="str"/>
      <x:c r="T744" s="14" t="str"/>
      <x:c r="U744" s="9" t="str">
        <x:f>IF(AND(Q744="AGREED",P744="LABEL_ONLY",OR(O744="PASS",O744="FAIL"),R744&lt;&gt;"",S744&lt;&gt;"",T744&lt;&gt;""),O744,G744)</x:f>
        <x:v>FAIL</x:v>
      </x:c>
      <x:c r="V744" s="9" t="str">
        <x:f>IF(Q744&lt;&gt;"AGREED","",IF(P744="LABEL_ONLY",IF(AND(Q744="AGREED",P744="LABEL_ONLY",OR(O744="PASS",O744="FAIL"),R744&lt;&gt;"",S744&lt;&gt;"",T744&lt;&gt;""),"LABEL_APPLIED","INCOMPLETE_DECISION"),"RERUN_REQUIRED"))</x:f>
      </x:c>
    </x:row>
    <x:row r="745" ht="30" customHeight="1">
      <x:c r="A745" s="9" t="str">
        <x:v>IMO-043-F02</x:v>
      </x:c>
      <x:c r="B745" s="9" t="str">
        <x:v>IMO-043</x:v>
      </x:c>
      <x:c r="C745" s="9" t="str">
        <x:v>BATCH_23</x:v>
      </x:c>
      <x:c r="D745" s="9" t="str">
        <x:v>IMO</x:v>
      </x:c>
      <x:c r="E745" s="9" t="n">
        <x:v>0</x:v>
      </x:c>
      <x:c r="F745" s="9" t="str">
        <x:v>Part I-A 6.3.1.1</x:v>
      </x:c>
      <x:c r="G745" s="9" t="str">
        <x:v>FAIL</x:v>
      </x:c>
      <x:c r="H745" s="11" t="str">
        <x:v>Hazard protection evidence missing.</x:v>
      </x:c>
      <x:c r="I745" s="10" t="str">
        <x:v>rdf/IMO/IMO-043/IMO-043-F02.ttl</x:v>
      </x:c>
      <x:c r="J745" s="10" t="str">
        <x:v>ed0000543e82fabd58d80e761fbac09616033acb65a209b1aac1553765bc8e74</x:v>
      </x:c>
      <x:c r="K745" s="13" t="str">
        <x:v>NOT_REVIEWED</x:v>
      </x:c>
      <x:c r="L745" s="13" t="str"/>
      <x:c r="M745" s="13" t="str"/>
      <x:c r="N745" s="13" t="str"/>
      <x:c r="O745" s="13" t="str"/>
      <x:c r="P745" s="13" t="str"/>
      <x:c r="Q745" s="13" t="str"/>
      <x:c r="R745" s="13" t="str"/>
      <x:c r="S745" s="13" t="str"/>
      <x:c r="T745" s="14" t="str"/>
      <x:c r="U745" s="9" t="str">
        <x:f>IF(AND(Q745="AGREED",P745="LABEL_ONLY",OR(O745="PASS",O745="FAIL"),R745&lt;&gt;"",S745&lt;&gt;"",T745&lt;&gt;""),O745,G745)</x:f>
        <x:v>FAIL</x:v>
      </x:c>
      <x:c r="V745" s="9" t="str">
        <x:f>IF(Q745&lt;&gt;"AGREED","",IF(P745="LABEL_ONLY",IF(AND(Q745="AGREED",P745="LABEL_ONLY",OR(O745="PASS",O745="FAIL"),R745&lt;&gt;"",S745&lt;&gt;"",T745&lt;&gt;""),"LABEL_APPLIED","INCOMPLETE_DECISION"),"RERUN_REQUIRED"))</x:f>
      </x:c>
    </x:row>
    <x:row r="746" ht="30" customHeight="1">
      <x:c r="A746" s="9" t="str">
        <x:v>IMO-043-F03</x:v>
      </x:c>
      <x:c r="B746" s="9" t="str">
        <x:v>IMO-043</x:v>
      </x:c>
      <x:c r="C746" s="9" t="str">
        <x:v>BATCH_23</x:v>
      </x:c>
      <x:c r="D746" s="9" t="str">
        <x:v>IMO</x:v>
      </x:c>
      <x:c r="E746" s="9" t="n">
        <x:v>0</x:v>
      </x:c>
      <x:c r="F746" s="9" t="str">
        <x:v>Part I-A 6.3.1.1</x:v>
      </x:c>
      <x:c r="G746" s="9" t="str">
        <x:v>FAIL</x:v>
      </x:c>
      <x:c r="H746" s="11" t="str">
        <x:v>Hazard protection evidence does not establish coverage.</x:v>
      </x:c>
      <x:c r="I746" s="10" t="str">
        <x:v>rdf/IMO/IMO-043/IMO-043-F03.ttl</x:v>
      </x:c>
      <x:c r="J746" s="10" t="str">
        <x:v>ce7a507c9221be97ed16ba861db516c350d40796b6c1562d523ed5d2069f80ab</x:v>
      </x:c>
      <x:c r="K746" s="13" t="str">
        <x:v>NOT_REVIEWED</x:v>
      </x:c>
      <x:c r="L746" s="13" t="str"/>
      <x:c r="M746" s="13" t="str"/>
      <x:c r="N746" s="13" t="str"/>
      <x:c r="O746" s="13" t="str"/>
      <x:c r="P746" s="13" t="str"/>
      <x:c r="Q746" s="13" t="str"/>
      <x:c r="R746" s="13" t="str"/>
      <x:c r="S746" s="13" t="str"/>
      <x:c r="T746" s="14" t="str"/>
      <x:c r="U746" s="9" t="str">
        <x:f>IF(AND(Q746="AGREED",P746="LABEL_ONLY",OR(O746="PASS",O746="FAIL"),R746&lt;&gt;"",S746&lt;&gt;"",T746&lt;&gt;""),O746,G746)</x:f>
        <x:v>FAIL</x:v>
      </x:c>
      <x:c r="V746" s="9" t="str">
        <x:f>IF(Q746&lt;&gt;"AGREED","",IF(P746="LABEL_ONLY",IF(AND(Q746="AGREED",P746="LABEL_ONLY",OR(O746="PASS",O746="FAIL"),R746&lt;&gt;"",S746&lt;&gt;"",T746&lt;&gt;""),"LABEL_APPLIED","INCOMPLETE_DECISION"),"RERUN_REQUIRED"))</x:f>
      </x:c>
    </x:row>
    <x:row r="747" ht="30" customHeight="1">
      <x:c r="A747" s="9" t="str">
        <x:v>IMO-043-F04</x:v>
      </x:c>
      <x:c r="B747" s="9" t="str">
        <x:v>IMO-043</x:v>
      </x:c>
      <x:c r="C747" s="9" t="str">
        <x:v>BATCH_23</x:v>
      </x:c>
      <x:c r="D747" s="9" t="str">
        <x:v>IMO</x:v>
      </x:c>
      <x:c r="E747" s="9" t="n">
        <x:v>0</x:v>
      </x:c>
      <x:c r="F747" s="9" t="str">
        <x:v>Part I-A 6.3.1.1</x:v>
      </x:c>
      <x:c r="G747" s="9" t="str">
        <x:v>FAIL</x:v>
      </x:c>
      <x:c r="H747" s="11" t="str">
        <x:v>Associated equipment path omitted from represented installation.</x:v>
      </x:c>
      <x:c r="I747" s="10" t="str">
        <x:v>rdf/IMO/IMO-043/IMO-043-F04.ttl</x:v>
      </x:c>
      <x:c r="J747" s="10" t="str">
        <x:v>1fa8bba0474f9eff4af6b69210a95b9ee5e4267786a78af957294ac2b63cc8e2</x:v>
      </x:c>
      <x:c r="K747" s="13" t="str">
        <x:v>NOT_REVIEWED</x:v>
      </x:c>
      <x:c r="L747" s="13" t="str"/>
      <x:c r="M747" s="13" t="str"/>
      <x:c r="N747" s="13" t="str"/>
      <x:c r="O747" s="13" t="str"/>
      <x:c r="P747" s="13" t="str"/>
      <x:c r="Q747" s="13" t="str"/>
      <x:c r="R747" s="13" t="str"/>
      <x:c r="S747" s="13" t="str"/>
      <x:c r="T747" s="14" t="str"/>
      <x:c r="U747" s="9" t="str">
        <x:f>IF(AND(Q747="AGREED",P747="LABEL_ONLY",OR(O747="PASS",O747="FAIL"),R747&lt;&gt;"",S747&lt;&gt;"",T747&lt;&gt;""),O747,G747)</x:f>
        <x:v>FAIL</x:v>
      </x:c>
      <x:c r="V747" s="9" t="str">
        <x:f>IF(Q747&lt;&gt;"AGREED","",IF(P747="LABEL_ONLY",IF(AND(Q747="AGREED",P747="LABEL_ONLY",OR(O747="PASS",O747="FAIL"),R747&lt;&gt;"",S747&lt;&gt;"",T747&lt;&gt;""),"LABEL_APPLIED","INCOMPLETE_DECISION"),"RERUN_REQUIRED"))</x:f>
      </x:c>
    </x:row>
    <x:row r="748" ht="30" customHeight="1">
      <x:c r="A748" s="9" t="str">
        <x:v>IMO-043-F05</x:v>
      </x:c>
      <x:c r="B748" s="9" t="str">
        <x:v>IMO-043</x:v>
      </x:c>
      <x:c r="C748" s="9" t="str">
        <x:v>BATCH_23</x:v>
      </x:c>
      <x:c r="D748" s="9" t="str">
        <x:v>IMO</x:v>
      </x:c>
      <x:c r="E748" s="9" t="n">
        <x:v>0</x:v>
      </x:c>
      <x:c r="F748" s="9" t="str">
        <x:v>Part I-A 6.3.1.1</x:v>
      </x:c>
      <x:c r="G748" s="9" t="str">
        <x:v>FAIL</x:v>
      </x:c>
      <x:c r="H748" s="11" t="str">
        <x:v>Evidence attached to ship instead of machinery installation.</x:v>
      </x:c>
      <x:c r="I748" s="10" t="str">
        <x:v>rdf/IMO/IMO-043/IMO-043-F05.ttl</x:v>
      </x:c>
      <x:c r="J748" s="10" t="str">
        <x:v>7bc01b77082c7e1f627992cf9107d32ec5d963c4f9c9134b164c44f22cb67e94</x:v>
      </x:c>
      <x:c r="K748" s="13" t="str">
        <x:v>NOT_REVIEWED</x:v>
      </x:c>
      <x:c r="L748" s="13" t="str"/>
      <x:c r="M748" s="13" t="str"/>
      <x:c r="N748" s="13" t="str"/>
      <x:c r="O748" s="13" t="str"/>
      <x:c r="P748" s="13" t="str"/>
      <x:c r="Q748" s="13" t="str"/>
      <x:c r="R748" s="13" t="str"/>
      <x:c r="S748" s="13" t="str"/>
      <x:c r="T748" s="14" t="str"/>
      <x:c r="U748" s="9" t="str">
        <x:f>IF(AND(Q748="AGREED",P748="LABEL_ONLY",OR(O748="PASS",O748="FAIL"),R748&lt;&gt;"",S748&lt;&gt;"",T748&lt;&gt;""),O748,G748)</x:f>
        <x:v>FAIL</x:v>
      </x:c>
      <x:c r="V748" s="9" t="str">
        <x:f>IF(Q748&lt;&gt;"AGREED","",IF(P748="LABEL_ONLY",IF(AND(Q748="AGREED",P748="LABEL_ONLY",OR(O748="PASS",O748="FAIL"),R748&lt;&gt;"",S748&lt;&gt;"",T748&lt;&gt;""),"LABEL_APPLIED","INCOMPLETE_DECISION"),"RERUN_REQUIRED"))</x:f>
      </x:c>
    </x:row>
    <x:row r="749" ht="30" customHeight="1">
      <x:c r="A749" s="9" t="str">
        <x:v>IMO-043-F06</x:v>
      </x:c>
      <x:c r="B749" s="9" t="str">
        <x:v>IMO-043</x:v>
      </x:c>
      <x:c r="C749" s="9" t="str">
        <x:v>BATCH_23</x:v>
      </x:c>
      <x:c r="D749" s="9" t="str">
        <x:v>IMO</x:v>
      </x:c>
      <x:c r="E749" s="9" t="n">
        <x:v>0</x:v>
      </x:c>
      <x:c r="F749" s="9" t="str">
        <x:v>Part I-A 6.3.1.1</x:v>
      </x:c>
      <x:c r="G749" s="9" t="str">
        <x:v>FAIL</x:v>
      </x:c>
      <x:c r="H749" s="11" t="str">
        <x:v>Universal coverage fails when one represented installation is incomplete.</x:v>
      </x:c>
      <x:c r="I749" s="10" t="str">
        <x:v>rdf/IMO/IMO-043/IMO-043-F06.ttl</x:v>
      </x:c>
      <x:c r="J749" s="10" t="str">
        <x:v>a72e48d01ce5af4dd82bfc2f5fd06c5af1dbbba24b945347d9320aa9e961c748</x:v>
      </x:c>
      <x:c r="K749" s="13" t="str">
        <x:v>NOT_REVIEWED</x:v>
      </x:c>
      <x:c r="L749" s="13" t="str"/>
      <x:c r="M749" s="13" t="str"/>
      <x:c r="N749" s="13" t="str"/>
      <x:c r="O749" s="13" t="str"/>
      <x:c r="P749" s="13" t="str"/>
      <x:c r="Q749" s="13" t="str"/>
      <x:c r="R749" s="13" t="str"/>
      <x:c r="S749" s="13" t="str"/>
      <x:c r="T749" s="14" t="str"/>
      <x:c r="U749" s="9" t="str">
        <x:f>IF(AND(Q749="AGREED",P749="LABEL_ONLY",OR(O749="PASS",O749="FAIL"),R749&lt;&gt;"",S749&lt;&gt;"",T749&lt;&gt;""),O749,G749)</x:f>
        <x:v>FAIL</x:v>
      </x:c>
      <x:c r="V749" s="9" t="str">
        <x:f>IF(Q749&lt;&gt;"AGREED","",IF(P749="LABEL_ONLY",IF(AND(Q749="AGREED",P749="LABEL_ONLY",OR(O749="PASS",O749="FAIL"),R749&lt;&gt;"",S749&lt;&gt;"",T749&lt;&gt;""),"LABEL_APPLIED","INCOMPLETE_DECISION"),"RERUN_REQUIRED"))</x:f>
      </x:c>
    </x:row>
    <x:row r="750" ht="30" customHeight="1">
      <x:c r="A750" s="9" t="str">
        <x:v>IMO-043-P01</x:v>
      </x:c>
      <x:c r="B750" s="9" t="str">
        <x:v>IMO-043</x:v>
      </x:c>
      <x:c r="C750" s="9" t="str">
        <x:v>BATCH_23</x:v>
      </x:c>
      <x:c r="D750" s="9" t="str">
        <x:v>IMO</x:v>
      </x:c>
      <x:c r="E750" s="9" t="n">
        <x:v>0</x:v>
      </x:c>
      <x:c r="F750" s="9" t="str">
        <x:v>Part I-A 6.3.1.1</x:v>
      </x:c>
      <x:c r="G750" s="9" t="str">
        <x:v>PASS</x:v>
      </x:c>
      <x:c r="H750" s="11" t="str">
        <x:v>One machinery installation has complete six-hazard protection coverage and evidence.</x:v>
      </x:c>
      <x:c r="I750" s="10" t="str">
        <x:v>rdf/IMO/IMO-043/IMO-043-P01.ttl</x:v>
      </x:c>
      <x:c r="J750" s="10" t="str">
        <x:v>232dd06c24d004cb9283d4060b28ec3dc023ec2fb4499f91ac2b0e1b4e032e41</x:v>
      </x:c>
      <x:c r="K750" s="13" t="str">
        <x:v>NOT_REVIEWED</x:v>
      </x:c>
      <x:c r="L750" s="13" t="str"/>
      <x:c r="M750" s="13" t="str"/>
      <x:c r="N750" s="13" t="str"/>
      <x:c r="O750" s="13" t="str"/>
      <x:c r="P750" s="13" t="str"/>
      <x:c r="Q750" s="13" t="str"/>
      <x:c r="R750" s="13" t="str"/>
      <x:c r="S750" s="13" t="str"/>
      <x:c r="T750" s="14" t="str"/>
      <x:c r="U750" s="9" t="str">
        <x:f>IF(AND(Q750="AGREED",P750="LABEL_ONLY",OR(O750="PASS",O750="FAIL"),R750&lt;&gt;"",S750&lt;&gt;"",T750&lt;&gt;""),O750,G750)</x:f>
        <x:v>PASS</x:v>
      </x:c>
      <x:c r="V750" s="9" t="str">
        <x:f>IF(Q750&lt;&gt;"AGREED","",IF(P750="LABEL_ONLY",IF(AND(Q750="AGREED",P750="LABEL_ONLY",OR(O750="PASS",O750="FAIL"),R750&lt;&gt;"",S750&lt;&gt;"",T750&lt;&gt;""),"LABEL_APPLIED","INCOMPLETE_DECISION"),"RERUN_REQUIRED"))</x:f>
      </x:c>
    </x:row>
    <x:row r="751" ht="30" customHeight="1">
      <x:c r="A751" s="9" t="str">
        <x:v>IMO-043-P02</x:v>
      </x:c>
      <x:c r="B751" s="9" t="str">
        <x:v>IMO-043</x:v>
      </x:c>
      <x:c r="C751" s="9" t="str">
        <x:v>BATCH_23</x:v>
      </x:c>
      <x:c r="D751" s="9" t="str">
        <x:v>IMO</x:v>
      </x:c>
      <x:c r="E751" s="9" t="n">
        <x:v>1</x:v>
      </x:c>
      <x:c r="F751" s="9" t="str">
        <x:v>Part I-A 6.3.1.1</x:v>
      </x:c>
      <x:c r="G751" s="9" t="str">
        <x:v>PASS</x:v>
      </x:c>
      <x:c r="H751" s="11" t="str">
        <x:v>Multiple installations independently satisfy complete hazard coverage.</x:v>
      </x:c>
      <x:c r="I751" s="10" t="str">
        <x:v>rdf/IMO/IMO-043/IMO-043-P02.ttl</x:v>
      </x:c>
      <x:c r="J751" s="10" t="str">
        <x:v>a51336e554a99f83fdeef38c270b6c717e0a4acabb65b567f83dcfc4a1dfbbd0</x:v>
      </x:c>
      <x:c r="K751" s="13" t="str">
        <x:v>NOT_REVIEWED</x:v>
      </x:c>
      <x:c r="L751" s="13" t="str"/>
      <x:c r="M751" s="13" t="str"/>
      <x:c r="N751" s="13" t="str"/>
      <x:c r="O751" s="13" t="str"/>
      <x:c r="P751" s="13" t="str"/>
      <x:c r="Q751" s="13" t="str"/>
      <x:c r="R751" s="13" t="str"/>
      <x:c r="S751" s="13" t="str"/>
      <x:c r="T751" s="14" t="str"/>
      <x:c r="U751" s="9" t="str">
        <x:f>IF(AND(Q751="AGREED",P751="LABEL_ONLY",OR(O751="PASS",O751="FAIL"),R751&lt;&gt;"",S751&lt;&gt;"",T751&lt;&gt;""),O751,G751)</x:f>
        <x:v>PASS</x:v>
      </x:c>
      <x:c r="V751" s="9" t="str">
        <x:f>IF(Q751&lt;&gt;"AGREED","",IF(P751="LABEL_ONLY",IF(AND(Q751="AGREED",P751="LABEL_ONLY",OR(O751="PASS",O751="FAIL"),R751&lt;&gt;"",S751&lt;&gt;"",T751&lt;&gt;""),"LABEL_APPLIED","INCOMPLETE_DECISION"),"RERUN_REQUIRED"))</x:f>
      </x:c>
    </x:row>
    <x:row r="752" ht="30" customHeight="1">
      <x:c r="A752" s="9" t="str">
        <x:v>IMO-043-P03</x:v>
      </x:c>
      <x:c r="B752" s="9" t="str">
        <x:v>IMO-043</x:v>
      </x:c>
      <x:c r="C752" s="9" t="str">
        <x:v>BATCH_23</x:v>
      </x:c>
      <x:c r="D752" s="9" t="str">
        <x:v>IMO</x:v>
      </x:c>
      <x:c r="E752" s="9" t="n">
        <x:v>0</x:v>
      </x:c>
      <x:c r="F752" s="9" t="str">
        <x:v>Part I-A 6.3.1.1</x:v>
      </x:c>
      <x:c r="G752" s="9" t="str">
        <x:v>PASS</x:v>
      </x:c>
      <x:c r="H752" s="11" t="str">
        <x:v>No represented machinery installation; no unsupported existence cardinality is invented.</x:v>
      </x:c>
      <x:c r="I752" s="10" t="str">
        <x:v>rdf/IMO/IMO-043/IMO-043-P03.ttl</x:v>
      </x:c>
      <x:c r="J752" s="10" t="str">
        <x:v>3665233633bf91376e9753e877bb3b01b59457bcf15eab9a1708a79b6d7b6697</x:v>
      </x:c>
      <x:c r="K752" s="13" t="str">
        <x:v>NOT_REVIEWED</x:v>
      </x:c>
      <x:c r="L752" s="13" t="str"/>
      <x:c r="M752" s="13" t="str"/>
      <x:c r="N752" s="13" t="str"/>
      <x:c r="O752" s="13" t="str"/>
      <x:c r="P752" s="13" t="str"/>
      <x:c r="Q752" s="13" t="str"/>
      <x:c r="R752" s="13" t="str"/>
      <x:c r="S752" s="13" t="str"/>
      <x:c r="T752" s="14" t="str"/>
      <x:c r="U752" s="9" t="str">
        <x:f>IF(AND(Q752="AGREED",P752="LABEL_ONLY",OR(O752="PASS",O752="FAIL"),R752&lt;&gt;"",S752&lt;&gt;"",T752&lt;&gt;""),O752,G752)</x:f>
        <x:v>PASS</x:v>
      </x:c>
      <x:c r="V752" s="9" t="str">
        <x:f>IF(Q752&lt;&gt;"AGREED","",IF(P752="LABEL_ONLY",IF(AND(Q752="AGREED",P752="LABEL_ONLY",OR(O752="PASS",O752="FAIL"),R752&lt;&gt;"",S752&lt;&gt;"",T752&lt;&gt;""),"LABEL_APPLIED","INCOMPLETE_DECISION"),"RERUN_REQUIRED"))</x:f>
      </x:c>
    </x:row>
    <x:row r="753" ht="30" customHeight="1">
      <x:c r="A753" s="9" t="str">
        <x:v>IMO-045-F01</x:v>
      </x:c>
      <x:c r="B753" s="9" t="str">
        <x:v>IMO-045</x:v>
      </x:c>
      <x:c r="C753" s="9" t="str">
        <x:v>BATCH_16</x:v>
      </x:c>
      <x:c r="D753" s="9" t="str">
        <x:v>IMO</x:v>
      </x:c>
      <x:c r="E753" s="9" t="n">
        <x:v>0</x:v>
      </x:c>
      <x:c r="F753" s="9" t="str">
        <x:v>Part I-A 6.3.1.3</x:v>
      </x:c>
      <x:c r="G753" s="9" t="str">
        <x:v>FAIL</x:v>
      </x:c>
      <x:c r="H753" s="11" t="str">
        <x:v>Neither allowed functionality route present.</x:v>
      </x:c>
      <x:c r="I753" s="10" t="str">
        <x:v>rdf/IMO/IMO-045/IMO-045-F01.ttl</x:v>
      </x:c>
      <x:c r="J753" s="10" t="str">
        <x:v>c32cbf86ca134ffc8b3170744b7052581cb7fdd7bdaefa760410a6e463e4bab2</x:v>
      </x:c>
      <x:c r="K753" s="13" t="str">
        <x:v>NOT_REVIEWED</x:v>
      </x:c>
      <x:c r="L753" s="13" t="str"/>
      <x:c r="M753" s="13" t="str"/>
      <x:c r="N753" s="13" t="str"/>
      <x:c r="O753" s="13" t="str"/>
      <x:c r="P753" s="13" t="str"/>
      <x:c r="Q753" s="13" t="str"/>
      <x:c r="R753" s="13" t="str"/>
      <x:c r="S753" s="13" t="str"/>
      <x:c r="T753" s="14" t="str"/>
      <x:c r="U753" s="9" t="str">
        <x:f>IF(AND(Q753="AGREED",P753="LABEL_ONLY",OR(O753="PASS",O753="FAIL"),R753&lt;&gt;"",S753&lt;&gt;"",T753&lt;&gt;""),O753,G753)</x:f>
        <x:v>FAIL</x:v>
      </x:c>
      <x:c r="V753" s="9" t="str">
        <x:f>IF(Q753&lt;&gt;"AGREED","",IF(P753="LABEL_ONLY",IF(AND(Q753="AGREED",P753="LABEL_ONLY",OR(O753="PASS",O753="FAIL"),R753&lt;&gt;"",S753&lt;&gt;"",T753&lt;&gt;""),"LABEL_APPLIED","INCOMPLETE_DECISION"),"RERUN_REQUIRED"))</x:f>
      </x:c>
    </x:row>
    <x:row r="754" ht="30" customHeight="1">
      <x:c r="A754" s="9" t="str">
        <x:v>IMO-045-F02</x:v>
      </x:c>
      <x:c r="B754" s="9" t="str">
        <x:v>IMO-045</x:v>
      </x:c>
      <x:c r="C754" s="9" t="str">
        <x:v>BATCH_16</x:v>
      </x:c>
      <x:c r="D754" s="9" t="str">
        <x:v>IMO</x:v>
      </x:c>
      <x:c r="E754" s="9" t="n">
        <x:v>0</x:v>
      </x:c>
      <x:c r="F754" s="9" t="str">
        <x:v>Part I-A 6.3.1.3</x:v>
      </x:c>
      <x:c r="G754" s="9" t="str">
        <x:v>FAIL</x:v>
      </x:c>
      <x:c r="H754" s="11" t="str">
        <x:v>Alternate arrangement is not approved.</x:v>
      </x:c>
      <x:c r="I754" s="10" t="str">
        <x:v>rdf/IMO/IMO-045/IMO-045-F02.ttl</x:v>
      </x:c>
      <x:c r="J754" s="10" t="str">
        <x:v>dadc009cf141a934b6ff5e1004e7be3672e77ebfd9f5053e3b4ff1cabbd5dee0</x:v>
      </x:c>
      <x:c r="K754" s="13" t="str">
        <x:v>NOT_REVIEWED</x:v>
      </x:c>
      <x:c r="L754" s="13" t="str"/>
      <x:c r="M754" s="13" t="str"/>
      <x:c r="N754" s="13" t="str"/>
      <x:c r="O754" s="13" t="str"/>
      <x:c r="P754" s="13" t="str"/>
      <x:c r="Q754" s="13" t="str"/>
      <x:c r="R754" s="13" t="str"/>
      <x:c r="S754" s="13" t="str"/>
      <x:c r="T754" s="14" t="str"/>
      <x:c r="U754" s="9" t="str">
        <x:f>IF(AND(Q754="AGREED",P754="LABEL_ONLY",OR(O754="PASS",O754="FAIL"),R754&lt;&gt;"",S754&lt;&gt;"",T754&lt;&gt;""),O754,G754)</x:f>
        <x:v>FAIL</x:v>
      </x:c>
      <x:c r="V754" s="9" t="str">
        <x:f>IF(Q754&lt;&gt;"AGREED","",IF(P754="LABEL_ONLY",IF(AND(Q754="AGREED",P754="LABEL_ONLY",OR(O754="PASS",O754="FAIL"),R754&lt;&gt;"",S754&lt;&gt;"",T754&lt;&gt;""),"LABEL_APPLIED","INCOMPLETE_DECISION"),"RERUN_REQUIRED"))</x:f>
      </x:c>
    </x:row>
    <x:row r="755" ht="30" customHeight="1">
      <x:c r="A755" s="9" t="str">
        <x:v>IMO-045-F03</x:v>
      </x:c>
      <x:c r="B755" s="9" t="str">
        <x:v>IMO-045</x:v>
      </x:c>
      <x:c r="C755" s="9" t="str">
        <x:v>BATCH_16</x:v>
      </x:c>
      <x:c r="D755" s="9" t="str">
        <x:v>IMO</x:v>
      </x:c>
      <x:c r="E755" s="9" t="n">
        <x:v>0</x:v>
      </x:c>
      <x:c r="F755" s="9" t="str">
        <x:v>Part I-A 6.3.1.3</x:v>
      </x:c>
      <x:c r="G755" s="9" t="str">
        <x:v>FAIL</x:v>
      </x:c>
      <x:c r="H755" s="11" t="str">
        <x:v>Required route state is absent and no approved alternate exists.</x:v>
      </x:c>
      <x:c r="I755" s="10" t="str">
        <x:v>rdf/IMO/IMO-045/IMO-045-F03.ttl</x:v>
      </x:c>
      <x:c r="J755" s="10" t="str">
        <x:v>bb7c7aa62e24828497c7aef3978ac31bc439a40c8b12f6c86479503ea3800d35</x:v>
      </x:c>
      <x:c r="K755" s="13" t="str">
        <x:v>NOT_REVIEWED</x:v>
      </x:c>
      <x:c r="L755" s="13" t="str"/>
      <x:c r="M755" s="13" t="str"/>
      <x:c r="N755" s="13" t="str"/>
      <x:c r="O755" s="13" t="str"/>
      <x:c r="P755" s="13" t="str"/>
      <x:c r="Q755" s="13" t="str"/>
      <x:c r="R755" s="13" t="str"/>
      <x:c r="S755" s="13" t="str"/>
      <x:c r="T755" s="14" t="str"/>
      <x:c r="U755" s="9" t="str">
        <x:f>IF(AND(Q755="AGREED",P755="LABEL_ONLY",OR(O755="PASS",O755="FAIL"),R755&lt;&gt;"",S755&lt;&gt;"",T755&lt;&gt;""),O755,G755)</x:f>
        <x:v>FAIL</x:v>
      </x:c>
      <x:c r="V755" s="9" t="str">
        <x:f>IF(Q755&lt;&gt;"AGREED","",IF(P755="LABEL_ONLY",IF(AND(Q755="AGREED",P755="LABEL_ONLY",OR(O755="PASS",O755="FAIL"),R755&lt;&gt;"",S755&lt;&gt;"",T755&lt;&gt;""),"LABEL_APPLIED","INCOMPLETE_DECISION"),"RERUN_REQUIRED"))</x:f>
      </x:c>
    </x:row>
    <x:row r="756" ht="30" customHeight="1">
      <x:c r="A756" s="9" t="str">
        <x:v>IMO-045-F04</x:v>
      </x:c>
      <x:c r="B756" s="9" t="str">
        <x:v>IMO-045</x:v>
      </x:c>
      <x:c r="C756" s="9" t="str">
        <x:v>BATCH_16</x:v>
      </x:c>
      <x:c r="D756" s="9" t="str">
        <x:v>IMO</x:v>
      </x:c>
      <x:c r="E756" s="9" t="n">
        <x:v>1</x:v>
      </x:c>
      <x:c r="F756" s="9" t="str">
        <x:v>Part I-A 6.3.1.3</x:v>
      </x:c>
      <x:c r="G756" s="9" t="str">
        <x:v>FAIL</x:v>
      </x:c>
      <x:c r="H756" s="11" t="str">
        <x:v>Applicability/supply state missing.</x:v>
      </x:c>
      <x:c r="I756" s="10" t="str">
        <x:v>rdf/IMO/IMO-045/IMO-045-F04.ttl</x:v>
      </x:c>
      <x:c r="J756" s="10" t="str">
        <x:v>9f9919ab24963e1ffb6f183b4f97b1150bc409970d16d20938678cee56056b7f</x:v>
      </x:c>
      <x:c r="K756" s="13" t="str">
        <x:v>NOT_REVIEWED</x:v>
      </x:c>
      <x:c r="L756" s="13" t="str"/>
      <x:c r="M756" s="13" t="str"/>
      <x:c r="N756" s="13" t="str"/>
      <x:c r="O756" s="13" t="str"/>
      <x:c r="P756" s="13" t="str"/>
      <x:c r="Q756" s="13" t="str"/>
      <x:c r="R756" s="13" t="str"/>
      <x:c r="S756" s="13" t="str"/>
      <x:c r="T756" s="14" t="str"/>
      <x:c r="U756" s="9" t="str">
        <x:f>IF(AND(Q756="AGREED",P756="LABEL_ONLY",OR(O756="PASS",O756="FAIL"),R756&lt;&gt;"",S756&lt;&gt;"",T756&lt;&gt;""),O756,G756)</x:f>
        <x:v>FAIL</x:v>
      </x:c>
      <x:c r="V756" s="9" t="str">
        <x:f>IF(Q756&lt;&gt;"AGREED","",IF(P756="LABEL_ONLY",IF(AND(Q756="AGREED",P756="LABEL_ONLY",OR(O756="PASS",O756="FAIL"),R756&lt;&gt;"",S756&lt;&gt;"",T756&lt;&gt;""),"LABEL_APPLIED","INCOMPLETE_DECISION"),"RERUN_REQUIRED"))</x:f>
      </x:c>
    </x:row>
    <x:row r="757" ht="30" customHeight="1">
      <x:c r="A757" s="9" t="str">
        <x:v>IMO-045-P01</x:v>
      </x:c>
      <x:c r="B757" s="9" t="str">
        <x:v>IMO-045</x:v>
      </x:c>
      <x:c r="C757" s="9" t="str">
        <x:v>BATCH_16</x:v>
      </x:c>
      <x:c r="D757" s="9" t="str">
        <x:v>IMO</x:v>
      </x:c>
      <x:c r="E757" s="9" t="n">
        <x:v>0</x:v>
      </x:c>
      <x:c r="F757" s="9" t="str">
        <x:v>Part I-A 6.3.1.3</x:v>
      </x:c>
      <x:c r="G757" s="9" t="str">
        <x:v>PASS</x:v>
      </x:c>
      <x:c r="H757" s="11" t="str">
        <x:v>Ice-ingestion-prevention route.</x:v>
      </x:c>
      <x:c r="I757" s="10" t="str">
        <x:v>rdf/IMO/IMO-045/IMO-045-P01.ttl</x:v>
      </x:c>
      <x:c r="J757" s="10" t="str">
        <x:v>95815e269b7b6fb9fb10563a0ee99265aa9f4d48d34715f800f9967d8f210cb0</x:v>
      </x:c>
      <x:c r="K757" s="13" t="str">
        <x:v>NOT_REVIEWED</x:v>
      </x:c>
      <x:c r="L757" s="13" t="str"/>
      <x:c r="M757" s="13" t="str"/>
      <x:c r="N757" s="13" t="str"/>
      <x:c r="O757" s="13" t="str"/>
      <x:c r="P757" s="13" t="str"/>
      <x:c r="Q757" s="13" t="str"/>
      <x:c r="R757" s="13" t="str"/>
      <x:c r="S757" s="13" t="str"/>
      <x:c r="T757" s="14" t="str"/>
      <x:c r="U757" s="9" t="str">
        <x:f>IF(AND(Q757="AGREED",P757="LABEL_ONLY",OR(O757="PASS",O757="FAIL"),R757&lt;&gt;"",S757&lt;&gt;"",T757&lt;&gt;""),O757,G757)</x:f>
        <x:v>PASS</x:v>
      </x:c>
      <x:c r="V757" s="9" t="str">
        <x:f>IF(Q757&lt;&gt;"AGREED","",IF(P757="LABEL_ONLY",IF(AND(Q757="AGREED",P757="LABEL_ONLY",OR(O757="PASS",O757="FAIL"),R757&lt;&gt;"",S757&lt;&gt;"",T757&lt;&gt;""),"LABEL_APPLIED","INCOMPLETE_DECISION"),"RERUN_REQUIRED"))</x:f>
      </x:c>
    </x:row>
    <x:row r="758" ht="30" customHeight="1">
      <x:c r="A758" s="9" t="str">
        <x:v>IMO-045-P02</x:v>
      </x:c>
      <x:c r="B758" s="9" t="str">
        <x:v>IMO-045</x:v>
      </x:c>
      <x:c r="C758" s="9" t="str">
        <x:v>BATCH_16</x:v>
      </x:c>
      <x:c r="D758" s="9" t="str">
        <x:v>IMO</x:v>
      </x:c>
      <x:c r="E758" s="9" t="n">
        <x:v>0</x:v>
      </x:c>
      <x:c r="F758" s="9" t="str">
        <x:v>Part I-A 6.3.1.3</x:v>
      </x:c>
      <x:c r="G758" s="9" t="str">
        <x:v>PASS</x:v>
      </x:c>
      <x:c r="H758" s="11" t="str">
        <x:v>Approved alternate-functionality route.</x:v>
      </x:c>
      <x:c r="I758" s="10" t="str">
        <x:v>rdf/IMO/IMO-045/IMO-045-P02.ttl</x:v>
      </x:c>
      <x:c r="J758" s="10" t="str">
        <x:v>dca4dc49cb321625c4a15815e94fa55b45ea5d9680f301b8c6d67742079a7701</x:v>
      </x:c>
      <x:c r="K758" s="13" t="str">
        <x:v>NOT_REVIEWED</x:v>
      </x:c>
      <x:c r="L758" s="13" t="str"/>
      <x:c r="M758" s="13" t="str"/>
      <x:c r="N758" s="13" t="str"/>
      <x:c r="O758" s="13" t="str"/>
      <x:c r="P758" s="13" t="str"/>
      <x:c r="Q758" s="13" t="str"/>
      <x:c r="R758" s="13" t="str"/>
      <x:c r="S758" s="13" t="str"/>
      <x:c r="T758" s="14" t="str"/>
      <x:c r="U758" s="9" t="str">
        <x:f>IF(AND(Q758="AGREED",P758="LABEL_ONLY",OR(O758="PASS",O758="FAIL"),R758&lt;&gt;"",S758&lt;&gt;"",T758&lt;&gt;""),O758,G758)</x:f>
        <x:v>PASS</x:v>
      </x:c>
      <x:c r="V758" s="9" t="str">
        <x:f>IF(Q758&lt;&gt;"AGREED","",IF(P758="LABEL_ONLY",IF(AND(Q758="AGREED",P758="LABEL_ONLY",OR(O758="PASS",O758="FAIL"),R758&lt;&gt;"",S758&lt;&gt;"",T758&lt;&gt;""),"LABEL_APPLIED","INCOMPLETE_DECISION"),"RERUN_REQUIRED"))</x:f>
      </x:c>
    </x:row>
    <x:row r="759" ht="30" customHeight="1">
      <x:c r="A759" s="9" t="str">
        <x:v>IMO-045-P03</x:v>
      </x:c>
      <x:c r="B759" s="9" t="str">
        <x:v>IMO-045</x:v>
      </x:c>
      <x:c r="C759" s="9" t="str">
        <x:v>BATCH_16</x:v>
      </x:c>
      <x:c r="D759" s="9" t="str">
        <x:v>IMO</x:v>
      </x:c>
      <x:c r="E759" s="9" t="n">
        <x:v>1</x:v>
      </x:c>
      <x:c r="F759" s="9" t="str">
        <x:v>Part I-A 6.3.1.3</x:v>
      </x:c>
      <x:c r="G759" s="9" t="str">
        <x:v>PASS</x:v>
      </x:c>
      <x:c r="H759" s="11" t="str">
        <x:v>Both valid routes represented.</x:v>
      </x:c>
      <x:c r="I759" s="10" t="str">
        <x:v>rdf/IMO/IMO-045/IMO-045-P03.ttl</x:v>
      </x:c>
      <x:c r="J759" s="10" t="str">
        <x:v>f11e141aa39fa2c917b97b4c84455bb6ae1c4d6dc247270a159ec51988870941</x:v>
      </x:c>
      <x:c r="K759" s="13" t="str">
        <x:v>NOT_REVIEWED</x:v>
      </x:c>
      <x:c r="L759" s="13" t="str"/>
      <x:c r="M759" s="13" t="str"/>
      <x:c r="N759" s="13" t="str"/>
      <x:c r="O759" s="13" t="str"/>
      <x:c r="P759" s="13" t="str"/>
      <x:c r="Q759" s="13" t="str"/>
      <x:c r="R759" s="13" t="str"/>
      <x:c r="S759" s="13" t="str"/>
      <x:c r="T759" s="14" t="str"/>
      <x:c r="U759" s="9" t="str">
        <x:f>IF(AND(Q759="AGREED",P759="LABEL_ONLY",OR(O759="PASS",O759="FAIL"),R759&lt;&gt;"",S759&lt;&gt;"",T759&lt;&gt;""),O759,G759)</x:f>
        <x:v>PASS</x:v>
      </x:c>
      <x:c r="V759" s="9" t="str">
        <x:f>IF(Q759&lt;&gt;"AGREED","",IF(P759="LABEL_ONLY",IF(AND(Q759="AGREED",P759="LABEL_ONLY",OR(O759="PASS",O759="FAIL"),R759&lt;&gt;"",S759&lt;&gt;"",T759&lt;&gt;""),"LABEL_APPLIED","INCOMPLETE_DECISION"),"RERUN_REQUIRED"))</x:f>
      </x:c>
    </x:row>
    <x:row r="760" ht="30" customHeight="1">
      <x:c r="A760" s="9" t="str">
        <x:v>IMO-045-P04</x:v>
      </x:c>
      <x:c r="B760" s="9" t="str">
        <x:v>IMO-045</x:v>
      </x:c>
      <x:c r="C760" s="9" t="str">
        <x:v>BATCH_16</x:v>
      </x:c>
      <x:c r="D760" s="9" t="str">
        <x:v>IMO</x:v>
      </x:c>
      <x:c r="E760" s="9" t="n">
        <x:v>0</x:v>
      </x:c>
      <x:c r="F760" s="9" t="str">
        <x:v>Part I-A 6.3.1.3</x:v>
      </x:c>
      <x:c r="G760" s="9" t="str">
        <x:v>PASS</x:v>
      </x:c>
      <x:c r="H760" s="11" t="str">
        <x:v>No machinery seawater supply represented as applicable.</x:v>
      </x:c>
      <x:c r="I760" s="10" t="str">
        <x:v>rdf/IMO/IMO-045/IMO-045-P04.ttl</x:v>
      </x:c>
      <x:c r="J760" s="10" t="str">
        <x:v>cf2a6385f088e635bd9df2b2133922b996bcec98e1a34758cdada0dd124b6f76</x:v>
      </x:c>
      <x:c r="K760" s="13" t="str">
        <x:v>NOT_REVIEWED</x:v>
      </x:c>
      <x:c r="L760" s="13" t="str"/>
      <x:c r="M760" s="13" t="str"/>
      <x:c r="N760" s="13" t="str"/>
      <x:c r="O760" s="13" t="str"/>
      <x:c r="P760" s="13" t="str"/>
      <x:c r="Q760" s="13" t="str"/>
      <x:c r="R760" s="13" t="str"/>
      <x:c r="S760" s="13" t="str"/>
      <x:c r="T760" s="14" t="str"/>
      <x:c r="U760" s="9" t="str">
        <x:f>IF(AND(Q760="AGREED",P760="LABEL_ONLY",OR(O760="PASS",O760="FAIL"),R760&lt;&gt;"",S760&lt;&gt;"",T760&lt;&gt;""),O760,G760)</x:f>
        <x:v>PASS</x:v>
      </x:c>
      <x:c r="V760" s="9" t="str">
        <x:f>IF(Q760&lt;&gt;"AGREED","",IF(P760="LABEL_ONLY",IF(AND(Q760="AGREED",P760="LABEL_ONLY",OR(O760="PASS",O760="FAIL"),R760&lt;&gt;"",S760&lt;&gt;"",T760&lt;&gt;""),"LABEL_APPLIED","INCOMPLETE_DECISION"),"RERUN_REQUIRED"))</x:f>
      </x:c>
    </x:row>
    <x:row r="761" ht="30" customHeight="1">
      <x:c r="A761" s="9" t="str">
        <x:v>IMO-047-F01</x:v>
      </x:c>
      <x:c r="B761" s="9" t="str">
        <x:v>IMO-047</x:v>
      </x:c>
      <x:c r="C761" s="9" t="str">
        <x:v>BATCH_16</x:v>
      </x:c>
      <x:c r="D761" s="9" t="str">
        <x:v>IMO</x:v>
      </x:c>
      <x:c r="E761" s="9" t="n">
        <x:v>1</x:v>
      </x:c>
      <x:c r="F761" s="9" t="str">
        <x:v>Part I-A 6.3.2.2</x:v>
      </x:c>
      <x:c r="G761" s="9" t="str">
        <x:v>FAIL</x:v>
      </x:c>
      <x:c r="H761" s="11" t="str">
        <x:v>Combustion-air temperature control absent.</x:v>
      </x:c>
      <x:c r="I761" s="10" t="str">
        <x:v>rdf/IMO/IMO-047/IMO-047-F01.ttl</x:v>
      </x:c>
      <x:c r="J761" s="10" t="str">
        <x:v>5cc995d2303c725a8a96e986088d24000a414098ced5e08fcd0be3d7d738b1a7</x:v>
      </x:c>
      <x:c r="K761" s="13" t="str">
        <x:v>NOT_REVIEWED</x:v>
      </x:c>
      <x:c r="L761" s="13" t="str"/>
      <x:c r="M761" s="13" t="str"/>
      <x:c r="N761" s="13" t="str"/>
      <x:c r="O761" s="13" t="str"/>
      <x:c r="P761" s="13" t="str"/>
      <x:c r="Q761" s="13" t="str"/>
      <x:c r="R761" s="13" t="str"/>
      <x:c r="S761" s="13" t="str"/>
      <x:c r="T761" s="14" t="str"/>
      <x:c r="U761" s="9" t="str">
        <x:f>IF(AND(Q761="AGREED",P761="LABEL_ONLY",OR(O761="PASS",O761="FAIL"),R761&lt;&gt;"",S761&lt;&gt;"",T761&lt;&gt;""),O761,G761)</x:f>
        <x:v>FAIL</x:v>
      </x:c>
      <x:c r="V761" s="9" t="str">
        <x:f>IF(Q761&lt;&gt;"AGREED","",IF(P761="LABEL_ONLY",IF(AND(Q761="AGREED",P761="LABEL_ONLY",OR(O761="PASS",O761="FAIL"),R761&lt;&gt;"",S761&lt;&gt;"",T761&lt;&gt;""),"LABEL_APPLIED","INCOMPLETE_DECISION"),"RERUN_REQUIRED"))</x:f>
      </x:c>
    </x:row>
    <x:row r="762" ht="30" customHeight="1">
      <x:c r="A762" s="9" t="str">
        <x:v>IMO-047-F02</x:v>
      </x:c>
      <x:c r="B762" s="9" t="str">
        <x:v>IMO-047</x:v>
      </x:c>
      <x:c r="C762" s="9" t="str">
        <x:v>BATCH_16</x:v>
      </x:c>
      <x:c r="D762" s="9" t="str">
        <x:v>IMO</x:v>
      </x:c>
      <x:c r="E762" s="9" t="n">
        <x:v>0</x:v>
      </x:c>
      <x:c r="F762" s="9" t="str">
        <x:v>Part I-A 6.3.2.2</x:v>
      </x:c>
      <x:c r="G762" s="9" t="str">
        <x:v>FAIL</x:v>
      </x:c>
      <x:c r="H762" s="11" t="str">
        <x:v>Air temperature below manufacturer minimum.</x:v>
      </x:c>
      <x:c r="I762" s="10" t="str">
        <x:v>rdf/IMO/IMO-047/IMO-047-F02.ttl</x:v>
      </x:c>
      <x:c r="J762" s="10" t="str">
        <x:v>348c6a6050daa11221f626215072652fcee998daffe15eaf5f35dd6fa20e3004</x:v>
      </x:c>
      <x:c r="K762" s="13" t="str">
        <x:v>NOT_REVIEWED</x:v>
      </x:c>
      <x:c r="L762" s="13" t="str"/>
      <x:c r="M762" s="13" t="str"/>
      <x:c r="N762" s="13" t="str"/>
      <x:c r="O762" s="13" t="str"/>
      <x:c r="P762" s="13" t="str"/>
      <x:c r="Q762" s="13" t="str"/>
      <x:c r="R762" s="13" t="str"/>
      <x:c r="S762" s="13" t="str"/>
      <x:c r="T762" s="14" t="str"/>
      <x:c r="U762" s="9" t="str">
        <x:f>IF(AND(Q762="AGREED",P762="LABEL_ONLY",OR(O762="PASS",O762="FAIL"),R762&lt;&gt;"",S762&lt;&gt;"",T762&lt;&gt;""),O762,G762)</x:f>
        <x:v>FAIL</x:v>
      </x:c>
      <x:c r="V762" s="9" t="str">
        <x:f>IF(Q762&lt;&gt;"AGREED","",IF(P762="LABEL_ONLY",IF(AND(Q762="AGREED",P762="LABEL_ONLY",OR(O762="PASS",O762="FAIL"),R762&lt;&gt;"",S762&lt;&gt;"",T762&lt;&gt;""),"LABEL_APPLIED","INCOMPLETE_DECISION"),"RERUN_REQUIRED"))</x:f>
      </x:c>
    </x:row>
    <x:row r="763" ht="30" customHeight="1">
      <x:c r="A763" s="9" t="str">
        <x:v>IMO-047-F03</x:v>
      </x:c>
      <x:c r="B763" s="9" t="str">
        <x:v>IMO-047</x:v>
      </x:c>
      <x:c r="C763" s="9" t="str">
        <x:v>BATCH_16</x:v>
      </x:c>
      <x:c r="D763" s="9" t="str">
        <x:v>IMO</x:v>
      </x:c>
      <x:c r="E763" s="9" t="n">
        <x:v>0</x:v>
      </x:c>
      <x:c r="F763" s="9" t="str">
        <x:v>Part I-A 6.3.2.2</x:v>
      </x:c>
      <x:c r="G763" s="9" t="str">
        <x:v>FAIL</x:v>
      </x:c>
      <x:c r="H763" s="11" t="str">
        <x:v>Air temperature above manufacturer maximum.</x:v>
      </x:c>
      <x:c r="I763" s="10" t="str">
        <x:v>rdf/IMO/IMO-047/IMO-047-F03.ttl</x:v>
      </x:c>
      <x:c r="J763" s="10" t="str">
        <x:v>23c92c42ac2d62dbabc500cb78ce1b001323088218f7c17085c3538f38614bc1</x:v>
      </x:c>
      <x:c r="K763" s="13" t="str">
        <x:v>NOT_REVIEWED</x:v>
      </x:c>
      <x:c r="L763" s="13" t="str"/>
      <x:c r="M763" s="13" t="str"/>
      <x:c r="N763" s="13" t="str"/>
      <x:c r="O763" s="13" t="str"/>
      <x:c r="P763" s="13" t="str"/>
      <x:c r="Q763" s="13" t="str"/>
      <x:c r="R763" s="13" t="str"/>
      <x:c r="S763" s="13" t="str"/>
      <x:c r="T763" s="14" t="str"/>
      <x:c r="U763" s="9" t="str">
        <x:f>IF(AND(Q763="AGREED",P763="LABEL_ONLY",OR(O763="PASS",O763="FAIL"),R763&lt;&gt;"",S763&lt;&gt;"",T763&lt;&gt;""),O763,G763)</x:f>
        <x:v>FAIL</x:v>
      </x:c>
      <x:c r="V763" s="9" t="str">
        <x:f>IF(Q763&lt;&gt;"AGREED","",IF(P763="LABEL_ONLY",IF(AND(Q763="AGREED",P763="LABEL_ONLY",OR(O763="PASS",O763="FAIL"),R763&lt;&gt;"",S763&lt;&gt;"",T763&lt;&gt;""),"LABEL_APPLIED","INCOMPLETE_DECISION"),"RERUN_REQUIRED"))</x:f>
      </x:c>
    </x:row>
    <x:row r="764" ht="30" customHeight="1">
      <x:c r="A764" s="9" t="str">
        <x:v>IMO-047-F04</x:v>
      </x:c>
      <x:c r="B764" s="9" t="str">
        <x:v>IMO-047</x:v>
      </x:c>
      <x:c r="C764" s="9" t="str">
        <x:v>BATCH_16</x:v>
      </x:c>
      <x:c r="D764" s="9" t="str">
        <x:v>IMO</x:v>
      </x:c>
      <x:c r="E764" s="9" t="n">
        <x:v>0</x:v>
      </x:c>
      <x:c r="F764" s="9" t="str">
        <x:v>Part I-A 6.3.2.2</x:v>
      </x:c>
      <x:c r="G764" s="9" t="str">
        <x:v>FAIL</x:v>
      </x:c>
      <x:c r="H764" s="11" t="str">
        <x:v>Manufacturer criterion boundary missing.</x:v>
      </x:c>
      <x:c r="I764" s="10" t="str">
        <x:v>rdf/IMO/IMO-047/IMO-047-F04.ttl</x:v>
      </x:c>
      <x:c r="J764" s="10" t="str">
        <x:v>57a27e47c9f29cc532d1596e1735e90f4278365e8fb524e3a921f5c8c997cb27</x:v>
      </x:c>
      <x:c r="K764" s="13" t="str">
        <x:v>NOT_REVIEWED</x:v>
      </x:c>
      <x:c r="L764" s="13" t="str"/>
      <x:c r="M764" s="13" t="str"/>
      <x:c r="N764" s="13" t="str"/>
      <x:c r="O764" s="13" t="str"/>
      <x:c r="P764" s="13" t="str"/>
      <x:c r="Q764" s="13" t="str"/>
      <x:c r="R764" s="13" t="str"/>
      <x:c r="S764" s="13" t="str"/>
      <x:c r="T764" s="14" t="str"/>
      <x:c r="U764" s="9" t="str">
        <x:f>IF(AND(Q764="AGREED",P764="LABEL_ONLY",OR(O764="PASS",O764="FAIL"),R764&lt;&gt;"",S764&lt;&gt;"",T764&lt;&gt;""),O764,G764)</x:f>
        <x:v>FAIL</x:v>
      </x:c>
      <x:c r="V764" s="9" t="str">
        <x:f>IF(Q764&lt;&gt;"AGREED","",IF(P764="LABEL_ONLY",IF(AND(Q764="AGREED",P764="LABEL_ONLY",OR(O764="PASS",O764="FAIL"),R764&lt;&gt;"",S764&lt;&gt;"",T764&lt;&gt;""),"LABEL_APPLIED","INCOMPLETE_DECISION"),"RERUN_REQUIRED"))</x:f>
      </x:c>
    </x:row>
    <x:row r="765" ht="30" customHeight="1">
      <x:c r="A765" s="9" t="str">
        <x:v>IMO-047-F05</x:v>
      </x:c>
      <x:c r="B765" s="9" t="str">
        <x:v>IMO-047</x:v>
      </x:c>
      <x:c r="C765" s="9" t="str">
        <x:v>BATCH_16</x:v>
      </x:c>
      <x:c r="D765" s="9" t="str">
        <x:v>IMO</x:v>
      </x:c>
      <x:c r="E765" s="9" t="n">
        <x:v>0</x:v>
      </x:c>
      <x:c r="F765" s="9" t="str">
        <x:v>Part I-A 6.3.2.2</x:v>
      </x:c>
      <x:c r="G765" s="9" t="str">
        <x:v>FAIL</x:v>
      </x:c>
      <x:c r="H765" s="11" t="str">
        <x:v>Combustion-air temperature uses wrong unit.</x:v>
      </x:c>
      <x:c r="I765" s="10" t="str">
        <x:v>rdf/IMO/IMO-047/IMO-047-F05.ttl</x:v>
      </x:c>
      <x:c r="J765" s="10" t="str">
        <x:v>4652415bb3f54d0c74f6ef33f2bf34a8dab7918b1f334a86e7a89ec19af47445</x:v>
      </x:c>
      <x:c r="K765" s="13" t="str">
        <x:v>NOT_REVIEWED</x:v>
      </x:c>
      <x:c r="L765" s="13" t="str"/>
      <x:c r="M765" s="13" t="str"/>
      <x:c r="N765" s="13" t="str"/>
      <x:c r="O765" s="13" t="str"/>
      <x:c r="P765" s="13" t="str"/>
      <x:c r="Q765" s="13" t="str"/>
      <x:c r="R765" s="13" t="str"/>
      <x:c r="S765" s="13" t="str"/>
      <x:c r="T765" s="14" t="str"/>
      <x:c r="U765" s="9" t="str">
        <x:f>IF(AND(Q765="AGREED",P765="LABEL_ONLY",OR(O765="PASS",O765="FAIL"),R765&lt;&gt;"",S765&lt;&gt;"",T765&lt;&gt;""),O765,G765)</x:f>
        <x:v>FAIL</x:v>
      </x:c>
      <x:c r="V765" s="9" t="str">
        <x:f>IF(Q765&lt;&gt;"AGREED","",IF(P765="LABEL_ONLY",IF(AND(Q765="AGREED",P765="LABEL_ONLY",OR(O765="PASS",O765="FAIL"),R765&lt;&gt;"",S765&lt;&gt;"",T765&lt;&gt;""),"LABEL_APPLIED","INCOMPLETE_DECISION"),"RERUN_REQUIRED"))</x:f>
      </x:c>
    </x:row>
    <x:row r="766" ht="30" customHeight="1">
      <x:c r="A766" s="9" t="str">
        <x:v>IMO-047-F06</x:v>
      </x:c>
      <x:c r="B766" s="9" t="str">
        <x:v>IMO-047</x:v>
      </x:c>
      <x:c r="C766" s="9" t="str">
        <x:v>BATCH_16</x:v>
      </x:c>
      <x:c r="D766" s="9" t="str">
        <x:v>IMO</x:v>
      </x:c>
      <x:c r="E766" s="9" t="n">
        <x:v>0</x:v>
      </x:c>
      <x:c r="F766" s="9" t="str">
        <x:v>Part I-A 6.3.2.2</x:v>
      </x:c>
      <x:c r="G766" s="9" t="str">
        <x:v>FAIL</x:v>
      </x:c>
      <x:c r="H766" s="11" t="str">
        <x:v>One of multiple essential engines violates manufacturer criteria.</x:v>
      </x:c>
      <x:c r="I766" s="10" t="str">
        <x:v>rdf/IMO/IMO-047/IMO-047-F06.ttl</x:v>
      </x:c>
      <x:c r="J766" s="10" t="str">
        <x:v>72a8d746d1afb41f29d9ec045fdd921c3a3803c72e691657dafa7d9b9880c60d</x:v>
      </x:c>
      <x:c r="K766" s="13" t="str">
        <x:v>NOT_REVIEWED</x:v>
      </x:c>
      <x:c r="L766" s="13" t="str"/>
      <x:c r="M766" s="13" t="str"/>
      <x:c r="N766" s="13" t="str"/>
      <x:c r="O766" s="13" t="str"/>
      <x:c r="P766" s="13" t="str"/>
      <x:c r="Q766" s="13" t="str"/>
      <x:c r="R766" s="13" t="str"/>
      <x:c r="S766" s="13" t="str"/>
      <x:c r="T766" s="14" t="str"/>
      <x:c r="U766" s="9" t="str">
        <x:f>IF(AND(Q766="AGREED",P766="LABEL_ONLY",OR(O766="PASS",O766="FAIL"),R766&lt;&gt;"",S766&lt;&gt;"",T766&lt;&gt;""),O766,G766)</x:f>
        <x:v>FAIL</x:v>
      </x:c>
      <x:c r="V766" s="9" t="str">
        <x:f>IF(Q766&lt;&gt;"AGREED","",IF(P766="LABEL_ONLY",IF(AND(Q766="AGREED",P766="LABEL_ONLY",OR(O766="PASS",O766="FAIL"),R766&lt;&gt;"",S766&lt;&gt;"",T766&lt;&gt;""),"LABEL_APPLIED","INCOMPLETE_DECISION"),"RERUN_REQUIRED"))</x:f>
      </x:c>
    </x:row>
    <x:row r="767" ht="30" customHeight="1">
      <x:c r="A767" s="9" t="str">
        <x:v>IMO-047-P01</x:v>
      </x:c>
      <x:c r="B767" s="9" t="str">
        <x:v>IMO-047</x:v>
      </x:c>
      <x:c r="C767" s="9" t="str">
        <x:v>BATCH_16</x:v>
      </x:c>
      <x:c r="D767" s="9" t="str">
        <x:v>IMO</x:v>
      </x:c>
      <x:c r="E767" s="9" t="n">
        <x:v>0</x:v>
      </x:c>
      <x:c r="F767" s="9" t="str">
        <x:v>Part I-A 6.3.2.2</x:v>
      </x:c>
      <x:c r="G767" s="9" t="str">
        <x:v>PASS</x:v>
      </x:c>
      <x:c r="H767" s="11" t="str">
        <x:v>Controlled combustion-air temperature within manufacturer criteria.</x:v>
      </x:c>
      <x:c r="I767" s="10" t="str">
        <x:v>rdf/IMO/IMO-047/IMO-047-P01.ttl</x:v>
      </x:c>
      <x:c r="J767" s="10" t="str">
        <x:v>f0c484d2f12fe15ffe7e806a087522935fe0b4a8ddb5eebd030dd3778023e657</x:v>
      </x:c>
      <x:c r="K767" s="13" t="str">
        <x:v>NOT_REVIEWED</x:v>
      </x:c>
      <x:c r="L767" s="13" t="str"/>
      <x:c r="M767" s="13" t="str"/>
      <x:c r="N767" s="13" t="str"/>
      <x:c r="O767" s="13" t="str"/>
      <x:c r="P767" s="13" t="str"/>
      <x:c r="Q767" s="13" t="str"/>
      <x:c r="R767" s="13" t="str"/>
      <x:c r="S767" s="13" t="str"/>
      <x:c r="T767" s="14" t="str"/>
      <x:c r="U767" s="9" t="str">
        <x:f>IF(AND(Q767="AGREED",P767="LABEL_ONLY",OR(O767="PASS",O767="FAIL"),R767&lt;&gt;"",S767&lt;&gt;"",T767&lt;&gt;""),O767,G767)</x:f>
        <x:v>PASS</x:v>
      </x:c>
      <x:c r="V767" s="9" t="str">
        <x:f>IF(Q767&lt;&gt;"AGREED","",IF(P767="LABEL_ONLY",IF(AND(Q767="AGREED",P767="LABEL_ONLY",OR(O767="PASS",O767="FAIL"),R767&lt;&gt;"",S767&lt;&gt;"",T767&lt;&gt;""),"LABEL_APPLIED","INCOMPLETE_DECISION"),"RERUN_REQUIRED"))</x:f>
      </x:c>
    </x:row>
    <x:row r="768" ht="30" customHeight="1">
      <x:c r="A768" s="9" t="str">
        <x:v>IMO-047-P02</x:v>
      </x:c>
      <x:c r="B768" s="9" t="str">
        <x:v>IMO-047</x:v>
      </x:c>
      <x:c r="C768" s="9" t="str">
        <x:v>BATCH_16</x:v>
      </x:c>
      <x:c r="D768" s="9" t="str">
        <x:v>IMO</x:v>
      </x:c>
      <x:c r="E768" s="9" t="n">
        <x:v>0</x:v>
      </x:c>
      <x:c r="F768" s="9" t="str">
        <x:v>Part I-A 6.3.2.2</x:v>
      </x:c>
      <x:c r="G768" s="9" t="str">
        <x:v>PASS</x:v>
      </x:c>
      <x:c r="H768" s="11" t="str">
        <x:v>Lower manufacturer limit is inclusive.</x:v>
      </x:c>
      <x:c r="I768" s="10" t="str">
        <x:v>rdf/IMO/IMO-047/IMO-047-P02.ttl</x:v>
      </x:c>
      <x:c r="J768" s="10" t="str">
        <x:v>f7af1d5f2b9effd456e08df917ca95b624cced89d79e878a3a1c50a962ce5964</x:v>
      </x:c>
      <x:c r="K768" s="13" t="str">
        <x:v>NOT_REVIEWED</x:v>
      </x:c>
      <x:c r="L768" s="13" t="str"/>
      <x:c r="M768" s="13" t="str"/>
      <x:c r="N768" s="13" t="str"/>
      <x:c r="O768" s="13" t="str"/>
      <x:c r="P768" s="13" t="str"/>
      <x:c r="Q768" s="13" t="str"/>
      <x:c r="R768" s="13" t="str"/>
      <x:c r="S768" s="13" t="str"/>
      <x:c r="T768" s="14" t="str"/>
      <x:c r="U768" s="9" t="str">
        <x:f>IF(AND(Q768="AGREED",P768="LABEL_ONLY",OR(O768="PASS",O768="FAIL"),R768&lt;&gt;"",S768&lt;&gt;"",T768&lt;&gt;""),O768,G768)</x:f>
        <x:v>PASS</x:v>
      </x:c>
      <x:c r="V768" s="9" t="str">
        <x:f>IF(Q768&lt;&gt;"AGREED","",IF(P768="LABEL_ONLY",IF(AND(Q768="AGREED",P768="LABEL_ONLY",OR(O768="PASS",O768="FAIL"),R768&lt;&gt;"",S768&lt;&gt;"",T768&lt;&gt;""),"LABEL_APPLIED","INCOMPLETE_DECISION"),"RERUN_REQUIRED"))</x:f>
      </x:c>
    </x:row>
    <x:row r="769" ht="30" customHeight="1">
      <x:c r="A769" s="9" t="str">
        <x:v>IMO-047-P03</x:v>
      </x:c>
      <x:c r="B769" s="9" t="str">
        <x:v>IMO-047</x:v>
      </x:c>
      <x:c r="C769" s="9" t="str">
        <x:v>BATCH_16</x:v>
      </x:c>
      <x:c r="D769" s="9" t="str">
        <x:v>IMO</x:v>
      </x:c>
      <x:c r="E769" s="9" t="n">
        <x:v>0</x:v>
      </x:c>
      <x:c r="F769" s="9" t="str">
        <x:v>Part I-A 6.3.2.2</x:v>
      </x:c>
      <x:c r="G769" s="9" t="str">
        <x:v>PASS</x:v>
      </x:c>
      <x:c r="H769" s="11" t="str">
        <x:v>Upper manufacturer limit is inclusive.</x:v>
      </x:c>
      <x:c r="I769" s="10" t="str">
        <x:v>rdf/IMO/IMO-047/IMO-047-P03.ttl</x:v>
      </x:c>
      <x:c r="J769" s="10" t="str">
        <x:v>b8d46635b09e99a56c14735bbd823f926f52d97dc9bda4ae3b5822deeb97a610</x:v>
      </x:c>
      <x:c r="K769" s="13" t="str">
        <x:v>NOT_REVIEWED</x:v>
      </x:c>
      <x:c r="L769" s="13" t="str"/>
      <x:c r="M769" s="13" t="str"/>
      <x:c r="N769" s="13" t="str"/>
      <x:c r="O769" s="13" t="str"/>
      <x:c r="P769" s="13" t="str"/>
      <x:c r="Q769" s="13" t="str"/>
      <x:c r="R769" s="13" t="str"/>
      <x:c r="S769" s="13" t="str"/>
      <x:c r="T769" s="14" t="str"/>
      <x:c r="U769" s="9" t="str">
        <x:f>IF(AND(Q769="AGREED",P769="LABEL_ONLY",OR(O769="PASS",O769="FAIL"),R769&lt;&gt;"",S769&lt;&gt;"",T769&lt;&gt;""),O769,G769)</x:f>
        <x:v>PASS</x:v>
      </x:c>
      <x:c r="V769" s="9" t="str">
        <x:f>IF(Q769&lt;&gt;"AGREED","",IF(P769="LABEL_ONLY",IF(AND(Q769="AGREED",P769="LABEL_ONLY",OR(O769="PASS",O769="FAIL"),R769&lt;&gt;"",S769&lt;&gt;"",T769&lt;&gt;""),"LABEL_APPLIED","INCOMPLETE_DECISION"),"RERUN_REQUIRED"))</x:f>
      </x:c>
    </x:row>
    <x:row r="770" ht="30" customHeight="1">
      <x:c r="A770" s="9" t="str">
        <x:v>IMO-047-P04</x:v>
      </x:c>
      <x:c r="B770" s="9" t="str">
        <x:v>IMO-047</x:v>
      </x:c>
      <x:c r="C770" s="9" t="str">
        <x:v>BATCH_16</x:v>
      </x:c>
      <x:c r="D770" s="9" t="str">
        <x:v>IMO</x:v>
      </x:c>
      <x:c r="E770" s="9" t="n">
        <x:v>1</x:v>
      </x:c>
      <x:c r="F770" s="9" t="str">
        <x:v>Part I-A 6.3.2.2</x:v>
      </x:c>
      <x:c r="G770" s="9" t="str">
        <x:v>PASS</x:v>
      </x:c>
      <x:c r="H770" s="11" t="str">
        <x:v>Multiple essential engines all compliant.</x:v>
      </x:c>
      <x:c r="I770" s="10" t="str">
        <x:v>rdf/IMO/IMO-047/IMO-047-P04.ttl</x:v>
      </x:c>
      <x:c r="J770" s="10" t="str">
        <x:v>54cc9ac1cd7351fd18977106588f502fc9cba82e711617e5cfad227c93c7e6c2</x:v>
      </x:c>
      <x:c r="K770" s="13" t="str">
        <x:v>NOT_REVIEWED</x:v>
      </x:c>
      <x:c r="L770" s="13" t="str"/>
      <x:c r="M770" s="13" t="str"/>
      <x:c r="N770" s="13" t="str"/>
      <x:c r="O770" s="13" t="str"/>
      <x:c r="P770" s="13" t="str"/>
      <x:c r="Q770" s="13" t="str"/>
      <x:c r="R770" s="13" t="str"/>
      <x:c r="S770" s="13" t="str"/>
      <x:c r="T770" s="14" t="str"/>
      <x:c r="U770" s="9" t="str">
        <x:f>IF(AND(Q770="AGREED",P770="LABEL_ONLY",OR(O770="PASS",O770="FAIL"),R770&lt;&gt;"",S770&lt;&gt;"",T770&lt;&gt;""),O770,G770)</x:f>
        <x:v>PASS</x:v>
      </x:c>
      <x:c r="V770" s="9" t="str">
        <x:f>IF(Q770&lt;&gt;"AGREED","",IF(P770="LABEL_ONLY",IF(AND(Q770="AGREED",P770="LABEL_ONLY",OR(O770="PASS",O770="FAIL"),R770&lt;&gt;"",S770&lt;&gt;"",T770&lt;&gt;""),"LABEL_APPLIED","INCOMPLETE_DECISION"),"RERUN_REQUIRED"))</x:f>
      </x:c>
    </x:row>
    <x:row r="771" ht="30" customHeight="1">
      <x:c r="A771" s="9" t="str">
        <x:v>IMO-047-P05</x:v>
      </x:c>
      <x:c r="B771" s="9" t="str">
        <x:v>IMO-047</x:v>
      </x:c>
      <x:c r="C771" s="9" t="str">
        <x:v>BATCH_16</x:v>
      </x:c>
      <x:c r="D771" s="9" t="str">
        <x:v>IMO</x:v>
      </x:c>
      <x:c r="E771" s="9" t="n">
        <x:v>0</x:v>
      </x:c>
      <x:c r="F771" s="9" t="str">
        <x:v>Part I-A 6.3.2.2</x:v>
      </x:c>
      <x:c r="G771" s="9" t="str">
        <x:v>PASS</x:v>
      </x:c>
      <x:c r="H771" s="11" t="str">
        <x:v>No represented essential internal-combustion engine: universal condition vacuous.</x:v>
      </x:c>
      <x:c r="I771" s="10" t="str">
        <x:v>rdf/IMO/IMO-047/IMO-047-P05.ttl</x:v>
      </x:c>
      <x:c r="J771" s="10" t="str">
        <x:v>91ce4713fc48b57e4277588420d204774acf0b27a30dbedb0727161fcb321bc3</x:v>
      </x:c>
      <x:c r="K771" s="13" t="str">
        <x:v>NOT_REVIEWED</x:v>
      </x:c>
      <x:c r="L771" s="13" t="str"/>
      <x:c r="M771" s="13" t="str"/>
      <x:c r="N771" s="13" t="str"/>
      <x:c r="O771" s="13" t="str"/>
      <x:c r="P771" s="13" t="str"/>
      <x:c r="Q771" s="13" t="str"/>
      <x:c r="R771" s="13" t="str"/>
      <x:c r="S771" s="13" t="str"/>
      <x:c r="T771" s="14" t="str"/>
      <x:c r="U771" s="9" t="str">
        <x:f>IF(AND(Q771="AGREED",P771="LABEL_ONLY",OR(O771="PASS",O771="FAIL"),R771&lt;&gt;"",S771&lt;&gt;"",T771&lt;&gt;""),O771,G771)</x:f>
        <x:v>PASS</x:v>
      </x:c>
      <x:c r="V771" s="9" t="str">
        <x:f>IF(Q771&lt;&gt;"AGREED","",IF(P771="LABEL_ONLY",IF(AND(Q771="AGREED",P771="LABEL_ONLY",OR(O771="PASS",O771="FAIL"),R771&lt;&gt;"",S771&lt;&gt;"",T771&lt;&gt;""),"LABEL_APPLIED","INCOMPLETE_DECISION"),"RERUN_REQUIRED"))</x:f>
      </x:c>
    </x:row>
    <x:row r="772" ht="30" customHeight="1">
      <x:c r="A772" s="9" t="str">
        <x:v>IMO-048-F01</x:v>
      </x:c>
      <x:c r="B772" s="9" t="str">
        <x:v>IMO-048</x:v>
      </x:c>
      <x:c r="C772" s="9" t="str">
        <x:v>BATCH_08</x:v>
      </x:c>
      <x:c r="D772" s="9" t="str">
        <x:v>IMO</x:v>
      </x:c>
      <x:c r="E772" s="9" t="n">
        <x:v>1</x:v>
      </x:c>
      <x:c r="F772" s="9" t="str">
        <x:v>Part I-A 6.3.2.3</x:v>
      </x:c>
      <x:c r="G772" s="9" t="str">
        <x:v>FAIL</x:v>
      </x:c>
      <x:c r="H772" s="11" t="str">
        <x:v>Unauthorized authority.</x:v>
      </x:c>
      <x:c r="I772" s="10" t="str">
        <x:v>rdf/IMO/IMO-048/IMO-048-F01.ttl</x:v>
      </x:c>
      <x:c r="J772" s="10" t="str">
        <x:v>cc0de06ed72f99b7059ee1230883b976b8f29c24deefe5dd26ac280b05d4b50f</x:v>
      </x:c>
      <x:c r="K772" s="13" t="str">
        <x:v>REVIEWED</x:v>
      </x:c>
      <x:c r="L772" s="13" t="str">
        <x:v>YES</x:v>
      </x:c>
      <x:c r="M772" s="13" t="str">
        <x:v>YES</x:v>
      </x:c>
      <x:c r="N772" s="13" t="str">
        <x:v>YES</x:v>
      </x:c>
      <x:c r="O772" s="13"/>
      <x:c r="P772" s="13"/>
      <x:c r="Q772" s="13"/>
      <x:c r="R772" s="13" t="str">
        <x:v>AI-assisted draft</x:v>
      </x:c>
      <x:c r="S772" s="13" t="n">
        <x:v>46281</x:v>
      </x:c>
      <x:c r="T772" s="14" t="str">
        <x:v>Polar Code I-A 6.3.2.3; manufacturer is not an authorized approving authority, so FAIL is valid.</x:v>
      </x:c>
      <x:c r="U772" s="9" t="str">
        <x:f>IF(AND(Q772="AGREED",P772="LABEL_ONLY",OR(O772="PASS",O772="FAIL"),R772&lt;&gt;"",S772&lt;&gt;"",T772&lt;&gt;""),O772,G772)</x:f>
        <x:v>FAIL</x:v>
      </x:c>
      <x:c r="V772" s="9" t="str">
        <x:f>IF(Q772&lt;&gt;"AGREED","",IF(P772="LABEL_ONLY",IF(AND(Q772="AGREED",P772="LABEL_ONLY",OR(O772="PASS",O772="FAIL"),R772&lt;&gt;"",S772&lt;&gt;"",T772&lt;&gt;""),"LABEL_APPLIED","INCOMPLETE_DECISION"),"RERUN_REQUIRED"))</x:f>
      </x:c>
    </x:row>
    <x:row r="773" ht="30" customHeight="1">
      <x:c r="A773" s="9" t="str">
        <x:v>IMO-048-F02</x:v>
      </x:c>
      <x:c r="B773" s="9" t="str">
        <x:v>IMO-048</x:v>
      </x:c>
      <x:c r="C773" s="9" t="str">
        <x:v>BATCH_08</x:v>
      </x:c>
      <x:c r="D773" s="9" t="str">
        <x:v>IMO</x:v>
      </x:c>
      <x:c r="E773" s="9" t="n">
        <x:v>0</x:v>
      </x:c>
      <x:c r="F773" s="9" t="str">
        <x:v>Part I-A 6.3.2.3</x:v>
      </x:c>
      <x:c r="G773" s="9" t="str">
        <x:v>FAIL</x:v>
      </x:c>
      <x:c r="H773" s="11" t="str">
        <x:v>Unapproved material standard.</x:v>
      </x:c>
      <x:c r="I773" s="10" t="str">
        <x:v>rdf/IMO/IMO-048/IMO-048-F02.ttl</x:v>
      </x:c>
      <x:c r="J773" s="10" t="str">
        <x:v>7913504c99f1e295489ae46af9afada501e1d55b02d3d5c20f90851d1b3d2d41</x:v>
      </x:c>
      <x:c r="K773" s="13" t="str">
        <x:v>NOT_REVIEWED</x:v>
      </x:c>
      <x:c r="L773" s="13" t="str"/>
      <x:c r="M773" s="13" t="str"/>
      <x:c r="N773" s="13" t="str"/>
      <x:c r="O773" s="13" t="str"/>
      <x:c r="P773" s="13" t="str"/>
      <x:c r="Q773" s="13" t="str"/>
      <x:c r="R773" s="13" t="str"/>
      <x:c r="S773" s="13" t="str"/>
      <x:c r="T773" s="14" t="str"/>
      <x:c r="U773" s="9" t="str">
        <x:f>IF(AND(Q773="AGREED",P773="LABEL_ONLY",OR(O773="PASS",O773="FAIL"),R773&lt;&gt;"",S773&lt;&gt;"",T773&lt;&gt;""),O773,G773)</x:f>
        <x:v>FAIL</x:v>
      </x:c>
      <x:c r="V773" s="9" t="str">
        <x:f>IF(Q773&lt;&gt;"AGREED","",IF(P773="LABEL_ONLY",IF(AND(Q773="AGREED",P773="LABEL_ONLY",OR(O773="PASS",O773="FAIL"),R773&lt;&gt;"",S773&lt;&gt;"",T773&lt;&gt;""),"LABEL_APPLIED","INCOMPLETE_DECISION"),"RERUN_REQUIRED"))</x:f>
      </x:c>
    </x:row>
    <x:row r="774" ht="30" customHeight="1">
      <x:c r="A774" s="9" t="str">
        <x:v>IMO-048-F03</x:v>
      </x:c>
      <x:c r="B774" s="9" t="str">
        <x:v>IMO-048</x:v>
      </x:c>
      <x:c r="C774" s="9" t="str">
        <x:v>BATCH_08</x:v>
      </x:c>
      <x:c r="D774" s="9" t="str">
        <x:v>IMO</x:v>
      </x:c>
      <x:c r="E774" s="9" t="n">
        <x:v>0</x:v>
      </x:c>
      <x:c r="F774" s="9" t="str">
        <x:v>Part I-A 6.3.2.3</x:v>
      </x:c>
      <x:c r="G774" s="9" t="str">
        <x:v>FAIL</x:v>
      </x:c>
      <x:c r="H774" s="11" t="str">
        <x:v>Material approval status rejected.</x:v>
      </x:c>
      <x:c r="I774" s="10" t="str">
        <x:v>rdf/IMO/IMO-048/IMO-048-F03.ttl</x:v>
      </x:c>
      <x:c r="J774" s="10" t="str">
        <x:v>1e7f329f92d6116d06a9b2451db24f61dbc7f4c93024597e1bbb288df1a08edb</x:v>
      </x:c>
      <x:c r="K774" s="13" t="str">
        <x:v>NOT_REVIEWED</x:v>
      </x:c>
      <x:c r="L774" s="13" t="str"/>
      <x:c r="M774" s="13" t="str"/>
      <x:c r="N774" s="13" t="str"/>
      <x:c r="O774" s="13" t="str"/>
      <x:c r="P774" s="13" t="str"/>
      <x:c r="Q774" s="13" t="str"/>
      <x:c r="R774" s="13" t="str"/>
      <x:c r="S774" s="13" t="str"/>
      <x:c r="T774" s="14" t="str"/>
      <x:c r="U774" s="9" t="str">
        <x:f>IF(AND(Q774="AGREED",P774="LABEL_ONLY",OR(O774="PASS",O774="FAIL"),R774&lt;&gt;"",S774&lt;&gt;"",T774&lt;&gt;""),O774,G774)</x:f>
        <x:v>FAIL</x:v>
      </x:c>
      <x:c r="V774" s="9" t="str">
        <x:f>IF(Q774&lt;&gt;"AGREED","",IF(P774="LABEL_ONLY",IF(AND(Q774="AGREED",P774="LABEL_ONLY",OR(O774="PASS",O774="FAIL"),R774&lt;&gt;"",S774&lt;&gt;"",T774&lt;&gt;""),"LABEL_APPLIED","INCOMPLETE_DECISION"),"RERUN_REQUIRED"))</x:f>
      </x:c>
    </x:row>
    <x:row r="775" ht="30" customHeight="1">
      <x:c r="A775" s="9" t="str">
        <x:v>IMO-048-F04</x:v>
      </x:c>
      <x:c r="B775" s="9" t="str">
        <x:v>IMO-048</x:v>
      </x:c>
      <x:c r="C775" s="9" t="str">
        <x:v>BATCH_08</x:v>
      </x:c>
      <x:c r="D775" s="9" t="str">
        <x:v>IMO</x:v>
      </x:c>
      <x:c r="E775" s="9" t="n">
        <x:v>0</x:v>
      </x:c>
      <x:c r="F775" s="9" t="str">
        <x:v>Part I-A 6.3.2.3</x:v>
      </x:c>
      <x:c r="G775" s="9" t="str">
        <x:v>FAIL</x:v>
      </x:c>
      <x:c r="H775" s="11" t="str">
        <x:v>PST basis missing.</x:v>
      </x:c>
      <x:c r="I775" s="10" t="str">
        <x:v>rdf/IMO/IMO-048/IMO-048-F04.ttl</x:v>
      </x:c>
      <x:c r="J775" s="10" t="str">
        <x:v>aed26d8c18060a303d0b5887e2db0e5cf85d48c410fcc1d5ed8759dcd32b3320</x:v>
      </x:c>
      <x:c r="K775" s="13" t="str">
        <x:v>NOT_REVIEWED</x:v>
      </x:c>
      <x:c r="L775" s="13" t="str"/>
      <x:c r="M775" s="13" t="str"/>
      <x:c r="N775" s="13" t="str"/>
      <x:c r="O775" s="13" t="str"/>
      <x:c r="P775" s="13" t="str"/>
      <x:c r="Q775" s="13" t="str"/>
      <x:c r="R775" s="13" t="str"/>
      <x:c r="S775" s="13" t="str"/>
      <x:c r="T775" s="14" t="str"/>
      <x:c r="U775" s="9" t="str">
        <x:f>IF(AND(Q775="AGREED",P775="LABEL_ONLY",OR(O775="PASS",O775="FAIL"),R775&lt;&gt;"",S775&lt;&gt;"",T775&lt;&gt;""),O775,G775)</x:f>
        <x:v>FAIL</x:v>
      </x:c>
      <x:c r="V775" s="9" t="str">
        <x:f>IF(Q775&lt;&gt;"AGREED","",IF(P775="LABEL_ONLY",IF(AND(Q775="AGREED",P775="LABEL_ONLY",OR(O775="PASS",O775="FAIL"),R775&lt;&gt;"",S775&lt;&gt;"",T775&lt;&gt;""),"LABEL_APPLIED","INCOMPLETE_DECISION"),"RERUN_REQUIRED"))</x:f>
      </x:c>
    </x:row>
    <x:row r="776" ht="30" customHeight="1">
      <x:c r="A776" s="9" t="str">
        <x:v>IMO-048-F05</x:v>
      </x:c>
      <x:c r="B776" s="9" t="str">
        <x:v>IMO-048</x:v>
      </x:c>
      <x:c r="C776" s="9" t="str">
        <x:v>BATCH_08</x:v>
      </x:c>
      <x:c r="D776" s="9" t="str">
        <x:v>IMO</x:v>
      </x:c>
      <x:c r="E776" s="9" t="n">
        <x:v>0</x:v>
      </x:c>
      <x:c r="F776" s="9" t="str">
        <x:v>Part I-A 6.3.2.3</x:v>
      </x:c>
      <x:c r="G776" s="9" t="str">
        <x:v>FAIL</x:v>
      </x:c>
      <x:c r="H776" s="11" t="str">
        <x:v>Applicable exposed machinery/foundation material missing.</x:v>
      </x:c>
      <x:c r="I776" s="10" t="str">
        <x:v>rdf/IMO/IMO-048/IMO-048-F05.ttl</x:v>
      </x:c>
      <x:c r="J776" s="10" t="str">
        <x:v>80231f888bdfe707f17fba455e86e8056945abfefa095760111fa53af7edeb85</x:v>
      </x:c>
      <x:c r="K776" s="13" t="str">
        <x:v>NOT_REVIEWED</x:v>
      </x:c>
      <x:c r="L776" s="13" t="str"/>
      <x:c r="M776" s="13" t="str"/>
      <x:c r="N776" s="13" t="str"/>
      <x:c r="O776" s="13" t="str"/>
      <x:c r="P776" s="13" t="str"/>
      <x:c r="Q776" s="13" t="str"/>
      <x:c r="R776" s="13" t="str"/>
      <x:c r="S776" s="13" t="str"/>
      <x:c r="T776" s="14" t="str"/>
      <x:c r="U776" s="9" t="str">
        <x:f>IF(AND(Q776="AGREED",P776="LABEL_ONLY",OR(O776="PASS",O776="FAIL"),R776&lt;&gt;"",S776&lt;&gt;"",T776&lt;&gt;""),O776,G776)</x:f>
        <x:v>FAIL</x:v>
      </x:c>
      <x:c r="V776" s="9" t="str">
        <x:f>IF(Q776&lt;&gt;"AGREED","",IF(P776="LABEL_ONLY",IF(AND(Q776="AGREED",P776="LABEL_ONLY",OR(O776="PASS",O776="FAIL"),R776&lt;&gt;"",S776&lt;&gt;"",T776&lt;&gt;""),"LABEL_APPLIED","INCOMPLETE_DECISION"),"RERUN_REQUIRED"))</x:f>
      </x:c>
    </x:row>
    <x:row r="777" ht="30" customHeight="1">
      <x:c r="A777" s="9" t="str">
        <x:v>IMO-048-P01</x:v>
      </x:c>
      <x:c r="B777" s="9" t="str">
        <x:v>IMO-048</x:v>
      </x:c>
      <x:c r="C777" s="9" t="str">
        <x:v>BATCH_08</x:v>
      </x:c>
      <x:c r="D777" s="9" t="str">
        <x:v>IMO</x:v>
      </x:c>
      <x:c r="E777" s="9" t="n">
        <x:v>1</x:v>
      </x:c>
      <x:c r="F777" s="9" t="str">
        <x:v>Part I-A 6.3.2.3</x:v>
      </x:c>
      <x:c r="G777" s="9" t="str">
        <x:v>PASS</x:v>
      </x:c>
      <x:c r="H777" s="11" t="str">
        <x:v>Administration approval with Organization-acceptable standard.</x:v>
      </x:c>
      <x:c r="I777" s="10" t="str">
        <x:v>rdf/IMO/IMO-048/IMO-048-P01.ttl</x:v>
      </x:c>
      <x:c r="J777" s="10" t="str">
        <x:v>53eeb30d58f625a31e85e2ad265886427bcbf26e6f63f163652b6fcf50f8df06</x:v>
      </x:c>
      <x:c r="K777" s="13" t="str">
        <x:v>REVIEWED</x:v>
      </x:c>
      <x:c r="L777" s="13" t="str">
        <x:v>YES</x:v>
      </x:c>
      <x:c r="M777" s="13" t="str">
        <x:v>YES</x:v>
      </x:c>
      <x:c r="N777" s="13" t="str">
        <x:v>YES</x:v>
      </x:c>
      <x:c r="O777" s="13"/>
      <x:c r="P777" s="13"/>
      <x:c r="Q777" s="13"/>
      <x:c r="R777" s="13" t="str">
        <x:v>AI-assisted draft</x:v>
      </x:c>
      <x:c r="S777" s="13" t="n">
        <x:v>46281</x:v>
      </x:c>
      <x:c r="T777" s="14" t="str">
        <x:v>Polar Code I-A 6.3.2.3; Administration approval, acceptable standard, approved status, exposed material, and PST evidence are complete, so PASS is valid.</x:v>
      </x:c>
      <x:c r="U777" s="9" t="str">
        <x:f>IF(AND(Q777="AGREED",P777="LABEL_ONLY",OR(O777="PASS",O777="FAIL"),R777&lt;&gt;"",S777&lt;&gt;"",T777&lt;&gt;""),O777,G777)</x:f>
        <x:v>PASS</x:v>
      </x:c>
      <x:c r="V777" s="9" t="str">
        <x:f>IF(Q777&lt;&gt;"AGREED","",IF(P777="LABEL_ONLY",IF(AND(Q777="AGREED",P777="LABEL_ONLY",OR(O777="PASS",O777="FAIL"),R777&lt;&gt;"",S777&lt;&gt;"",T777&lt;&gt;""),"LABEL_APPLIED","INCOMPLETE_DECISION"),"RERUN_REQUIRED"))</x:f>
      </x:c>
    </x:row>
    <x:row r="778" ht="30" customHeight="1">
      <x:c r="A778" s="9" t="str">
        <x:v>IMO-048-P02</x:v>
      </x:c>
      <x:c r="B778" s="9" t="str">
        <x:v>IMO-048</x:v>
      </x:c>
      <x:c r="C778" s="9" t="str">
        <x:v>BATCH_08</x:v>
      </x:c>
      <x:c r="D778" s="9" t="str">
        <x:v>IMO</x:v>
      </x:c>
      <x:c r="E778" s="9" t="n">
        <x:v>0</x:v>
      </x:c>
      <x:c r="F778" s="9" t="str">
        <x:v>Part I-A 6.3.2.3</x:v>
      </x:c>
      <x:c r="G778" s="9" t="str">
        <x:v>PASS</x:v>
      </x:c>
      <x:c r="H778" s="11" t="str">
        <x:v>Recognized organization and equivalent-safety standard route.</x:v>
      </x:c>
      <x:c r="I778" s="10" t="str">
        <x:v>rdf/IMO/IMO-048/IMO-048-P02.ttl</x:v>
      </x:c>
      <x:c r="J778" s="10" t="str">
        <x:v>fd49cb0338d51f03a12355c30641060db081e62a91d78cde3cfec62508b3807c</x:v>
      </x:c>
      <x:c r="K778" s="13" t="str">
        <x:v>NOT_REVIEWED</x:v>
      </x:c>
      <x:c r="L778" s="13" t="str"/>
      <x:c r="M778" s="13" t="str"/>
      <x:c r="N778" s="13" t="str"/>
      <x:c r="O778" s="13" t="str"/>
      <x:c r="P778" s="13" t="str"/>
      <x:c r="Q778" s="13" t="str"/>
      <x:c r="R778" s="13" t="str"/>
      <x:c r="S778" s="13" t="str"/>
      <x:c r="T778" s="14" t="str"/>
      <x:c r="U778" s="9" t="str">
        <x:f>IF(AND(Q778="AGREED",P778="LABEL_ONLY",OR(O778="PASS",O778="FAIL"),R778&lt;&gt;"",S778&lt;&gt;"",T778&lt;&gt;""),O778,G778)</x:f>
        <x:v>PASS</x:v>
      </x:c>
      <x:c r="V778" s="9" t="str">
        <x:f>IF(Q778&lt;&gt;"AGREED","",IF(P778="LABEL_ONLY",IF(AND(Q778="AGREED",P778="LABEL_ONLY",OR(O778="PASS",O778="FAIL"),R778&lt;&gt;"",S778&lt;&gt;"",T778&lt;&gt;""),"LABEL_APPLIED","INCOMPLETE_DECISION"),"RERUN_REQUIRED"))</x:f>
      </x:c>
    </x:row>
    <x:row r="779" ht="30" customHeight="1">
      <x:c r="A779" s="9" t="str">
        <x:v>IMO-049-F01</x:v>
      </x:c>
      <x:c r="B779" s="9" t="str">
        <x:v>IMO-049</x:v>
      </x:c>
      <x:c r="C779" s="9" t="str">
        <x:v>BATCH_23</x:v>
      </x:c>
      <x:c r="D779" s="9" t="str">
        <x:v>IMO</x:v>
      </x:c>
      <x:c r="E779" s="9" t="n">
        <x:v>0</x:v>
      </x:c>
      <x:c r="F779" s="9" t="str">
        <x:v>Part I-A 6.3.3.1-.3</x:v>
      </x:c>
      <x:c r="G779" s="9" t="str">
        <x:v>FAIL</x:v>
      </x:c>
      <x:c r="H779" s="11" t="str">
        <x:v>Applicable machinery component approval record missing.</x:v>
      </x:c>
      <x:c r="I779" s="10" t="str">
        <x:v>rdf/IMO/IMO-049/IMO-049-F01.ttl</x:v>
      </x:c>
      <x:c r="J779" s="10" t="str">
        <x:v>d228341f3cbedd53c318ea88cda8ac22c92a8823d5556b745e83daed26eba5e4</x:v>
      </x:c>
      <x:c r="K779" s="13" t="str">
        <x:v>NOT_REVIEWED</x:v>
      </x:c>
      <x:c r="L779" s="13" t="str"/>
      <x:c r="M779" s="13" t="str"/>
      <x:c r="N779" s="13" t="str"/>
      <x:c r="O779" s="13" t="str"/>
      <x:c r="P779" s="13" t="str"/>
      <x:c r="Q779" s="13" t="str"/>
      <x:c r="R779" s="13" t="str"/>
      <x:c r="S779" s="13" t="str"/>
      <x:c r="T779" s="14" t="str"/>
      <x:c r="U779" s="9" t="str">
        <x:f>IF(AND(Q779="AGREED",P779="LABEL_ONLY",OR(O779="PASS",O779="FAIL"),R779&lt;&gt;"",S779&lt;&gt;"",T779&lt;&gt;""),O779,G779)</x:f>
        <x:v>FAIL</x:v>
      </x:c>
      <x:c r="V779" s="9" t="str">
        <x:f>IF(Q779&lt;&gt;"AGREED","",IF(P779="LABEL_ONLY",IF(AND(Q779="AGREED",P779="LABEL_ONLY",OR(O779="PASS",O779="FAIL"),R779&lt;&gt;"",S779&lt;&gt;"",T779&lt;&gt;""),"LABEL_APPLIED","INCOMPLETE_DECISION"),"RERUN_REQUIRED"))</x:f>
      </x:c>
    </x:row>
    <x:row r="780" ht="30" customHeight="1">
      <x:c r="A780" s="9" t="str">
        <x:v>IMO-049-F02</x:v>
      </x:c>
      <x:c r="B780" s="9" t="str">
        <x:v>IMO-049</x:v>
      </x:c>
      <x:c r="C780" s="9" t="str">
        <x:v>BATCH_23</x:v>
      </x:c>
      <x:c r="D780" s="9" t="str">
        <x:v>IMO</x:v>
      </x:c>
      <x:c r="E780" s="9" t="n">
        <x:v>0</x:v>
      </x:c>
      <x:c r="F780" s="9" t="str">
        <x:v>Part I-A 6.3.3.1-.3</x:v>
      </x:c>
      <x:c r="G780" s="9" t="str">
        <x:v>FAIL</x:v>
      </x:c>
      <x:c r="H780" s="11" t="str">
        <x:v>Unauthorized approving authority.</x:v>
      </x:c>
      <x:c r="I780" s="10" t="str">
        <x:v>rdf/IMO/IMO-049/IMO-049-F02.ttl</x:v>
      </x:c>
      <x:c r="J780" s="10" t="str">
        <x:v>5cdaff6c7be1ac60d3026e3545ad854a11106f9555031aa95221bd2f9ba0b899</x:v>
      </x:c>
      <x:c r="K780" s="13" t="str">
        <x:v>NOT_REVIEWED</x:v>
      </x:c>
      <x:c r="L780" s="13" t="str"/>
      <x:c r="M780" s="13" t="str"/>
      <x:c r="N780" s="13" t="str"/>
      <x:c r="O780" s="13" t="str"/>
      <x:c r="P780" s="13" t="str"/>
      <x:c r="Q780" s="13" t="str"/>
      <x:c r="R780" s="13" t="str"/>
      <x:c r="S780" s="13" t="str"/>
      <x:c r="T780" s="14" t="str"/>
      <x:c r="U780" s="9" t="str">
        <x:f>IF(AND(Q780="AGREED",P780="LABEL_ONLY",OR(O780="PASS",O780="FAIL"),R780&lt;&gt;"",S780&lt;&gt;"",T780&lt;&gt;""),O780,G780)</x:f>
        <x:v>FAIL</x:v>
      </x:c>
      <x:c r="V780" s="9" t="str">
        <x:f>IF(Q780&lt;&gt;"AGREED","",IF(P780="LABEL_ONLY",IF(AND(Q780="AGREED",P780="LABEL_ONLY",OR(O780="PASS",O780="FAIL"),R780&lt;&gt;"",S780&lt;&gt;"",T780&lt;&gt;""),"LABEL_APPLIED","INCOMPLETE_DECISION"),"RERUN_REQUIRED"))</x:f>
      </x:c>
    </x:row>
    <x:row r="781" ht="30" customHeight="1">
      <x:c r="A781" s="9" t="str">
        <x:v>IMO-049-F03</x:v>
      </x:c>
      <x:c r="B781" s="9" t="str">
        <x:v>IMO-049</x:v>
      </x:c>
      <x:c r="C781" s="9" t="str">
        <x:v>BATCH_23</x:v>
      </x:c>
      <x:c r="D781" s="9" t="str">
        <x:v>IMO</x:v>
      </x:c>
      <x:c r="E781" s="9" t="n">
        <x:v>0</x:v>
      </x:c>
      <x:c r="F781" s="9" t="str">
        <x:v>Part I-A 6.3.3.1-.3</x:v>
      </x:c>
      <x:c r="G781" s="9" t="str">
        <x:v>FAIL</x:v>
      </x:c>
      <x:c r="H781" s="11" t="str">
        <x:v>Category C branch incorrectly uses A/B equivalent-safety alternative.</x:v>
      </x:c>
      <x:c r="I781" s="10" t="str">
        <x:v>rdf/IMO/IMO-049/IMO-049-F03.ttl</x:v>
      </x:c>
      <x:c r="J781" s="10" t="str">
        <x:v>595f0f56636438f800e1529cfd286037d25ebc39e607533a2289daa6f75dda28</x:v>
      </x:c>
      <x:c r="K781" s="13" t="str">
        <x:v>NOT_REVIEWED</x:v>
      </x:c>
      <x:c r="L781" s="13" t="str"/>
      <x:c r="M781" s="13" t="str"/>
      <x:c r="N781" s="13" t="str"/>
      <x:c r="O781" s="13" t="str"/>
      <x:c r="P781" s="13" t="str"/>
      <x:c r="Q781" s="13" t="str"/>
      <x:c r="R781" s="13" t="str"/>
      <x:c r="S781" s="13" t="str"/>
      <x:c r="T781" s="14" t="str"/>
      <x:c r="U781" s="9" t="str">
        <x:f>IF(AND(Q781="AGREED",P781="LABEL_ONLY",OR(O781="PASS",O781="FAIL"),R781&lt;&gt;"",S781&lt;&gt;"",T781&lt;&gt;""),O781,G781)</x:f>
        <x:v>FAIL</x:v>
      </x:c>
      <x:c r="V781" s="9" t="str">
        <x:f>IF(Q781&lt;&gt;"AGREED","",IF(P781="LABEL_ONLY",IF(AND(Q781="AGREED",P781="LABEL_ONLY",OR(O781="PASS",O781="FAIL"),R781&lt;&gt;"",S781&lt;&gt;"",T781&lt;&gt;""),"LABEL_APPLIED","INCOMPLETE_DECISION"),"RERUN_REQUIRED"))</x:f>
      </x:c>
    </x:row>
    <x:row r="782" ht="30" customHeight="1">
      <x:c r="A782" s="9" t="str">
        <x:v>IMO-049-F04</x:v>
      </x:c>
      <x:c r="B782" s="9" t="str">
        <x:v>IMO-049</x:v>
      </x:c>
      <x:c r="C782" s="9" t="str">
        <x:v>BATCH_23</x:v>
      </x:c>
      <x:c r="D782" s="9" t="str">
        <x:v>IMO</x:v>
      </x:c>
      <x:c r="E782" s="9" t="n">
        <x:v>0</x:v>
      </x:c>
      <x:c r="F782" s="9" t="str">
        <x:v>Part I-A 6.3.3.1-.3</x:v>
      </x:c>
      <x:c r="G782" s="9" t="str">
        <x:v>FAIL</x:v>
      </x:c>
      <x:c r="H782" s="11" t="str">
        <x:v>Category C operating-ice-type context missing.</x:v>
      </x:c>
      <x:c r="I782" s="10" t="str">
        <x:v>rdf/IMO/IMO-049/IMO-049-F04.ttl</x:v>
      </x:c>
      <x:c r="J782" s="10" t="str">
        <x:v>b0f386c8d64aa0693f60fa3b2e683bb78ef2cfd59f6d8655804831700cd6e0f6</x:v>
      </x:c>
      <x:c r="K782" s="13" t="str">
        <x:v>NOT_REVIEWED</x:v>
      </x:c>
      <x:c r="L782" s="13" t="str"/>
      <x:c r="M782" s="13" t="str"/>
      <x:c r="N782" s="13" t="str"/>
      <x:c r="O782" s="13" t="str"/>
      <x:c r="P782" s="13" t="str"/>
      <x:c r="Q782" s="13" t="str"/>
      <x:c r="R782" s="13" t="str"/>
      <x:c r="S782" s="13" t="str"/>
      <x:c r="T782" s="14" t="str"/>
      <x:c r="U782" s="9" t="str">
        <x:f>IF(AND(Q782="AGREED",P782="LABEL_ONLY",OR(O782="PASS",O782="FAIL"),R782&lt;&gt;"",S782&lt;&gt;"",T782&lt;&gt;""),O782,G782)</x:f>
        <x:v>FAIL</x:v>
      </x:c>
      <x:c r="V782" s="9" t="str">
        <x:f>IF(Q782&lt;&gt;"AGREED","",IF(P782="LABEL_ONLY",IF(AND(Q782="AGREED",P782="LABEL_ONLY",OR(O782="PASS",O782="FAIL"),R782&lt;&gt;"",S782&lt;&gt;"",T782&lt;&gt;""),"LABEL_APPLIED","INCOMPLETE_DECISION"),"RERUN_REQUIRED"))</x:f>
      </x:c>
    </x:row>
    <x:row r="783" ht="30" customHeight="1">
      <x:c r="A783" s="9" t="str">
        <x:v>IMO-049-F05</x:v>
      </x:c>
      <x:c r="B783" s="9" t="str">
        <x:v>IMO-049</x:v>
      </x:c>
      <x:c r="C783" s="9" t="str">
        <x:v>BATCH_23</x:v>
      </x:c>
      <x:c r="D783" s="9" t="str">
        <x:v>IMO</x:v>
      </x:c>
      <x:c r="E783" s="9" t="n">
        <x:v>0</x:v>
      </x:c>
      <x:c r="F783" s="9" t="str">
        <x:v>Part I-A 6.3.3.1-.3</x:v>
      </x:c>
      <x:c r="G783" s="9" t="str">
        <x:v>FAIL</x:v>
      </x:c>
      <x:c r="H783" s="11" t="str">
        <x:v>Scantling approval state is not approved.</x:v>
      </x:c>
      <x:c r="I783" s="10" t="str">
        <x:v>rdf/IMO/IMO-049/IMO-049-F05.ttl</x:v>
      </x:c>
      <x:c r="J783" s="10" t="str">
        <x:v>b0a1e383d8e9d6a9a66f02ce591892608f8c396234880c5c5a981cb36c852cda</x:v>
      </x:c>
      <x:c r="K783" s="13" t="str">
        <x:v>NOT_REVIEWED</x:v>
      </x:c>
      <x:c r="L783" s="13" t="str"/>
      <x:c r="M783" s="13" t="str"/>
      <x:c r="N783" s="13" t="str"/>
      <x:c r="O783" s="13" t="str"/>
      <x:c r="P783" s="13" t="str"/>
      <x:c r="Q783" s="13" t="str"/>
      <x:c r="R783" s="13" t="str"/>
      <x:c r="S783" s="13" t="str"/>
      <x:c r="T783" s="14" t="str"/>
      <x:c r="U783" s="9" t="str">
        <x:f>IF(AND(Q783="AGREED",P783="LABEL_ONLY",OR(O783="PASS",O783="FAIL"),R783&lt;&gt;"",S783&lt;&gt;"",T783&lt;&gt;""),O783,G783)</x:f>
        <x:v>FAIL</x:v>
      </x:c>
      <x:c r="V783" s="9" t="str">
        <x:f>IF(Q783&lt;&gt;"AGREED","",IF(P783="LABEL_ONLY",IF(AND(Q783="AGREED",P783="LABEL_ONLY",OR(O783="PASS",O783="FAIL"),R783&lt;&gt;"",S783&lt;&gt;"",T783&lt;&gt;""),"LABEL_APPLIED","INCOMPLETE_DECISION"),"RERUN_REQUIRED"))</x:f>
      </x:c>
    </x:row>
    <x:row r="784" ht="30" customHeight="1">
      <x:c r="A784" s="9" t="str">
        <x:v>IMO-049-F06</x:v>
      </x:c>
      <x:c r="B784" s="9" t="str">
        <x:v>IMO-049</x:v>
      </x:c>
      <x:c r="C784" s="9" t="str">
        <x:v>BATCH_23</x:v>
      </x:c>
      <x:c r="D784" s="9" t="str">
        <x:v>IMO</x:v>
      </x:c>
      <x:c r="E784" s="9" t="n">
        <x:v>1</x:v>
      </x:c>
      <x:c r="F784" s="9" t="str">
        <x:v>Part I-A 6.3.3.1-.3</x:v>
      </x:c>
      <x:c r="G784" s="9" t="str">
        <x:v>FAIL</x:v>
      </x:c>
      <x:c r="H784" s="11" t="str">
        <x:v>Universal approval fails when one applicable component is invalid.</x:v>
      </x:c>
      <x:c r="I784" s="10" t="str">
        <x:v>rdf/IMO/IMO-049/IMO-049-F06.ttl</x:v>
      </x:c>
      <x:c r="J784" s="10" t="str">
        <x:v>7baecc20936a84b64108438d2aa5c2f701a7d877dbc6abd49f53c73848d0d158</x:v>
      </x:c>
      <x:c r="K784" s="13" t="str">
        <x:v>NOT_REVIEWED</x:v>
      </x:c>
      <x:c r="L784" s="13" t="str"/>
      <x:c r="M784" s="13" t="str"/>
      <x:c r="N784" s="13" t="str"/>
      <x:c r="O784" s="13" t="str"/>
      <x:c r="P784" s="13" t="str"/>
      <x:c r="Q784" s="13" t="str"/>
      <x:c r="R784" s="13" t="str"/>
      <x:c r="S784" s="13" t="str"/>
      <x:c r="T784" s="14" t="str"/>
      <x:c r="U784" s="9" t="str">
        <x:f>IF(AND(Q784="AGREED",P784="LABEL_ONLY",OR(O784="PASS",O784="FAIL"),R784&lt;&gt;"",S784&lt;&gt;"",T784&lt;&gt;""),O784,G784)</x:f>
        <x:v>FAIL</x:v>
      </x:c>
      <x:c r="V784" s="9" t="str">
        <x:f>IF(Q784&lt;&gt;"AGREED","",IF(P784="LABEL_ONLY",IF(AND(Q784="AGREED",P784="LABEL_ONLY",OR(O784="PASS",O784="FAIL"),R784&lt;&gt;"",S784&lt;&gt;"",T784&lt;&gt;""),"LABEL_APPLIED","INCOMPLETE_DECISION"),"RERUN_REQUIRED"))</x:f>
      </x:c>
    </x:row>
    <x:row r="785" ht="30" customHeight="1">
      <x:c r="A785" s="9" t="str">
        <x:v>IMO-049-P01</x:v>
      </x:c>
      <x:c r="B785" s="9" t="str">
        <x:v>IMO-049</x:v>
      </x:c>
      <x:c r="C785" s="9" t="str">
        <x:v>BATCH_23</x:v>
      </x:c>
      <x:c r="D785" s="9" t="str">
        <x:v>IMO</x:v>
      </x:c>
      <x:c r="E785" s="9" t="n">
        <x:v>0</x:v>
      </x:c>
      <x:c r="F785" s="9" t="str">
        <x:v>Part I-A 6.3.3.1-.3</x:v>
      </x:c>
      <x:c r="G785" s="9" t="str">
        <x:v>PASS</x:v>
      </x:c>
      <x:c r="H785" s="11" t="str">
        <x:v>Category A propeller blade approval.</x:v>
      </x:c>
      <x:c r="I785" s="10" t="str">
        <x:v>rdf/IMO/IMO-049/IMO-049-P01.ttl</x:v>
      </x:c>
      <x:c r="J785" s="10" t="str">
        <x:v>0b621ffd8760d04168f3e07e7d77c4601906daea946dc54ac03967e28377067d</x:v>
      </x:c>
      <x:c r="K785" s="13" t="str">
        <x:v>NOT_REVIEWED</x:v>
      </x:c>
      <x:c r="L785" s="13" t="str"/>
      <x:c r="M785" s="13" t="str"/>
      <x:c r="N785" s="13" t="str"/>
      <x:c r="O785" s="13" t="str"/>
      <x:c r="P785" s="13" t="str"/>
      <x:c r="Q785" s="13" t="str"/>
      <x:c r="R785" s="13" t="str"/>
      <x:c r="S785" s="13" t="str"/>
      <x:c r="T785" s="14" t="str"/>
      <x:c r="U785" s="9" t="str">
        <x:f>IF(AND(Q785="AGREED",P785="LABEL_ONLY",OR(O785="PASS",O785="FAIL"),R785&lt;&gt;"",S785&lt;&gt;"",T785&lt;&gt;""),O785,G785)</x:f>
        <x:v>PASS</x:v>
      </x:c>
      <x:c r="V785" s="9" t="str">
        <x:f>IF(Q785&lt;&gt;"AGREED","",IF(P785="LABEL_ONLY",IF(AND(Q785="AGREED",P785="LABEL_ONLY",OR(O785="PASS",O785="FAIL"),R785&lt;&gt;"",S785&lt;&gt;"",T785&lt;&gt;""),"LABEL_APPLIED","INCOMPLETE_DECISION"),"RERUN_REQUIRED"))</x:f>
      </x:c>
    </x:row>
    <x:row r="786" ht="30" customHeight="1">
      <x:c r="A786" s="9" t="str">
        <x:v>IMO-049-P02</x:v>
      </x:c>
      <x:c r="B786" s="9" t="str">
        <x:v>IMO-049</x:v>
      </x:c>
      <x:c r="C786" s="9" t="str">
        <x:v>BATCH_23</x:v>
      </x:c>
      <x:c r="D786" s="9" t="str">
        <x:v>IMO</x:v>
      </x:c>
      <x:c r="E786" s="9" t="n">
        <x:v>0</x:v>
      </x:c>
      <x:c r="F786" s="9" t="str">
        <x:v>Part I-A 6.3.3.1-.3</x:v>
      </x:c>
      <x:c r="G786" s="9" t="str">
        <x:v>PASS</x:v>
      </x:c>
      <x:c r="H786" s="11" t="str">
        <x:v>Category B recognized-organization/equivalent-safety route.</x:v>
      </x:c>
      <x:c r="I786" s="10" t="str">
        <x:v>rdf/IMO/IMO-049/IMO-049-P02.ttl</x:v>
      </x:c>
      <x:c r="J786" s="10" t="str">
        <x:v>b392c6fcd6cbe55189350ef07b39d049f299d22d9a228d77db251d040d8f3574</x:v>
      </x:c>
      <x:c r="K786" s="13" t="str">
        <x:v>NOT_REVIEWED</x:v>
      </x:c>
      <x:c r="L786" s="13" t="str"/>
      <x:c r="M786" s="13" t="str"/>
      <x:c r="N786" s="13" t="str"/>
      <x:c r="O786" s="13" t="str"/>
      <x:c r="P786" s="13" t="str"/>
      <x:c r="Q786" s="13" t="str"/>
      <x:c r="R786" s="13" t="str"/>
      <x:c r="S786" s="13" t="str"/>
      <x:c r="T786" s="14" t="str"/>
      <x:c r="U786" s="9" t="str">
        <x:f>IF(AND(Q786="AGREED",P786="LABEL_ONLY",OR(O786="PASS",O786="FAIL"),R786&lt;&gt;"",S786&lt;&gt;"",T786&lt;&gt;""),O786,G786)</x:f>
        <x:v>PASS</x:v>
      </x:c>
      <x:c r="V786" s="9" t="str">
        <x:f>IF(Q786&lt;&gt;"AGREED","",IF(P786="LABEL_ONLY",IF(AND(Q786="AGREED",P786="LABEL_ONLY",OR(O786="PASS",O786="FAIL"),R786&lt;&gt;"",S786&lt;&gt;"",T786&lt;&gt;""),"LABEL_APPLIED","INCOMPLETE_DECISION"),"RERUN_REQUIRED"))</x:f>
      </x:c>
    </x:row>
    <x:row r="787" ht="30" customHeight="1">
      <x:c r="A787" s="9" t="str">
        <x:v>IMO-049-P03</x:v>
      </x:c>
      <x:c r="B787" s="9" t="str">
        <x:v>IMO-049</x:v>
      </x:c>
      <x:c r="C787" s="9" t="str">
        <x:v>BATCH_23</x:v>
      </x:c>
      <x:c r="D787" s="9" t="str">
        <x:v>IMO</x:v>
      </x:c>
      <x:c r="E787" s="9" t="n">
        <x:v>1</x:v>
      </x:c>
      <x:c r="F787" s="9" t="str">
        <x:v>Part I-A 6.3.3.1-.3</x:v>
      </x:c>
      <x:c r="G787" s="9" t="str">
        <x:v>PASS</x:v>
      </x:c>
      <x:c r="H787" s="11" t="str">
        <x:v>Ice-strengthened Category C with adequate ice-specific approval context.</x:v>
      </x:c>
      <x:c r="I787" s="10" t="str">
        <x:v>rdf/IMO/IMO-049/IMO-049-P03.ttl</x:v>
      </x:c>
      <x:c r="J787" s="10" t="str">
        <x:v>695f27b9e0e9b32a1830fd152cb1e1423de696810d2dbff743f9812df5f16aa5</x:v>
      </x:c>
      <x:c r="K787" s="13" t="str">
        <x:v>NOT_REVIEWED</x:v>
      </x:c>
      <x:c r="L787" s="13" t="str"/>
      <x:c r="M787" s="13" t="str"/>
      <x:c r="N787" s="13" t="str"/>
      <x:c r="O787" s="13" t="str"/>
      <x:c r="P787" s="13" t="str"/>
      <x:c r="Q787" s="13" t="str"/>
      <x:c r="R787" s="13" t="str"/>
      <x:c r="S787" s="13" t="str"/>
      <x:c r="T787" s="14" t="str"/>
      <x:c r="U787" s="9" t="str">
        <x:f>IF(AND(Q787="AGREED",P787="LABEL_ONLY",OR(O787="PASS",O787="FAIL"),R787&lt;&gt;"",S787&lt;&gt;"",T787&lt;&gt;""),O787,G787)</x:f>
        <x:v>PASS</x:v>
      </x:c>
      <x:c r="V787" s="9" t="str">
        <x:f>IF(Q787&lt;&gt;"AGREED","",IF(P787="LABEL_ONLY",IF(AND(Q787="AGREED",P787="LABEL_ONLY",OR(O787="PASS",O787="FAIL"),R787&lt;&gt;"",S787&lt;&gt;"",T787&lt;&gt;""),"LABEL_APPLIED","INCOMPLETE_DECISION"),"RERUN_REQUIRED"))</x:f>
      </x:c>
    </x:row>
    <x:row r="788" ht="30" customHeight="1">
      <x:c r="A788" s="9" t="str">
        <x:v>IMO-049-P04</x:v>
      </x:c>
      <x:c r="B788" s="9" t="str">
        <x:v>IMO-049</x:v>
      </x:c>
      <x:c r="C788" s="9" t="str">
        <x:v>BATCH_23</x:v>
      </x:c>
      <x:c r="D788" s="9" t="str">
        <x:v>IMO</x:v>
      </x:c>
      <x:c r="E788" s="9" t="n">
        <x:v>0</x:v>
      </x:c>
      <x:c r="F788" s="9" t="str">
        <x:v>Part I-A 6.3.3.1-.3</x:v>
      </x:c>
      <x:c r="G788" s="9" t="str">
        <x:v>PASS</x:v>
      </x:c>
      <x:c r="H788" s="11" t="str">
        <x:v>Ship not ice strengthened: chapter-3 machinery scantling branch inactive.</x:v>
      </x:c>
      <x:c r="I788" s="10" t="str">
        <x:v>rdf/IMO/IMO-049/IMO-049-P04.ttl</x:v>
      </x:c>
      <x:c r="J788" s="10" t="str">
        <x:v>e77538f0456d105d2a6c2159eaadeaad18047b578ca1e654c7693546650f9c29</x:v>
      </x:c>
      <x:c r="K788" s="13" t="str">
        <x:v>NOT_REVIEWED</x:v>
      </x:c>
      <x:c r="L788" s="13" t="str"/>
      <x:c r="M788" s="13" t="str"/>
      <x:c r="N788" s="13" t="str"/>
      <x:c r="O788" s="13" t="str"/>
      <x:c r="P788" s="13" t="str"/>
      <x:c r="Q788" s="13" t="str"/>
      <x:c r="R788" s="13" t="str"/>
      <x:c r="S788" s="13" t="str"/>
      <x:c r="T788" s="14" t="str"/>
      <x:c r="U788" s="9" t="str">
        <x:f>IF(AND(Q788="AGREED",P788="LABEL_ONLY",OR(O788="PASS",O788="FAIL"),R788&lt;&gt;"",S788&lt;&gt;"",T788&lt;&gt;""),O788,G788)</x:f>
        <x:v>PASS</x:v>
      </x:c>
      <x:c r="V788" s="9" t="str">
        <x:f>IF(Q788&lt;&gt;"AGREED","",IF(P788="LABEL_ONLY",IF(AND(Q788="AGREED",P788="LABEL_ONLY",OR(O788="PASS",O788="FAIL"),R788&lt;&gt;"",S788&lt;&gt;"",T788&lt;&gt;""),"LABEL_APPLIED","INCOMPLETE_DECISION"),"RERUN_REQUIRED"))</x:f>
      </x:c>
    </x:row>
    <x:row r="789" ht="30" customHeight="1">
      <x:c r="A789" s="9" t="str">
        <x:v>IMO-049-P05</x:v>
      </x:c>
      <x:c r="B789" s="9" t="str">
        <x:v>IMO-049</x:v>
      </x:c>
      <x:c r="C789" s="9" t="str">
        <x:v>BATCH_23</x:v>
      </x:c>
      <x:c r="D789" s="9" t="str">
        <x:v>IMO</x:v>
      </x:c>
      <x:c r="E789" s="9" t="n">
        <x:v>0</x:v>
      </x:c>
      <x:c r="F789" s="9" t="str">
        <x:v>Part I-A 6.3.3.1-.3</x:v>
      </x:c>
      <x:c r="G789" s="9" t="str">
        <x:v>PASS</x:v>
      </x:c>
      <x:c r="H789" s="11" t="str">
        <x:v>Non-target machinery component type does not activate listed scantling approval branch.</x:v>
      </x:c>
      <x:c r="I789" s="10" t="str">
        <x:v>rdf/IMO/IMO-049/IMO-049-P05.ttl</x:v>
      </x:c>
      <x:c r="J789" s="10" t="str">
        <x:v>230e09767b4dcf2a76074b1ef878aab3d5df55f75cf42febf126ddeebe936908</x:v>
      </x:c>
      <x:c r="K789" s="13" t="str">
        <x:v>NOT_REVIEWED</x:v>
      </x:c>
      <x:c r="L789" s="13" t="str"/>
      <x:c r="M789" s="13" t="str"/>
      <x:c r="N789" s="13" t="str"/>
      <x:c r="O789" s="13" t="str"/>
      <x:c r="P789" s="13" t="str"/>
      <x:c r="Q789" s="13" t="str"/>
      <x:c r="R789" s="13" t="str"/>
      <x:c r="S789" s="13" t="str"/>
      <x:c r="T789" s="14" t="str"/>
      <x:c r="U789" s="9" t="str">
        <x:f>IF(AND(Q789="AGREED",P789="LABEL_ONLY",OR(O789="PASS",O789="FAIL"),R789&lt;&gt;"",S789&lt;&gt;"",T789&lt;&gt;""),O789,G789)</x:f>
        <x:v>PASS</x:v>
      </x:c>
      <x:c r="V789" s="9" t="str">
        <x:f>IF(Q789&lt;&gt;"AGREED","",IF(P789="LABEL_ONLY",IF(AND(Q789="AGREED",P789="LABEL_ONLY",OR(O789="PASS",O789="FAIL"),R789&lt;&gt;"",S789&lt;&gt;"",T789&lt;&gt;""),"LABEL_APPLIED","INCOMPLETE_DECISION"),"RERUN_REQUIRED"))</x:f>
      </x:c>
    </x:row>
    <x:row r="790" ht="30" customHeight="1">
      <x:c r="A790" s="9" t="str">
        <x:v>IMO-049-P06</x:v>
      </x:c>
      <x:c r="B790" s="9" t="str">
        <x:v>IMO-049</x:v>
      </x:c>
      <x:c r="C790" s="9" t="str">
        <x:v>BATCH_23</x:v>
      </x:c>
      <x:c r="D790" s="9" t="str">
        <x:v>IMO</x:v>
      </x:c>
      <x:c r="E790" s="9" t="n">
        <x:v>0</x:v>
      </x:c>
      <x:c r="F790" s="9" t="str">
        <x:v>Part I-A 6.3.3.1-.3</x:v>
      </x:c>
      <x:c r="G790" s="9" t="str">
        <x:v>PASS</x:v>
      </x:c>
      <x:c r="H790" s="11" t="str">
        <x:v>Multiple applicable components independently approved.</x:v>
      </x:c>
      <x:c r="I790" s="10" t="str">
        <x:v>rdf/IMO/IMO-049/IMO-049-P06.ttl</x:v>
      </x:c>
      <x:c r="J790" s="10" t="str">
        <x:v>9523ef1e2aa15e2ca088be638fccdf8933578c012e1917dda6e5456698ca5fe5</x:v>
      </x:c>
      <x:c r="K790" s="13" t="str">
        <x:v>NOT_REVIEWED</x:v>
      </x:c>
      <x:c r="L790" s="13" t="str"/>
      <x:c r="M790" s="13" t="str"/>
      <x:c r="N790" s="13" t="str"/>
      <x:c r="O790" s="13" t="str"/>
      <x:c r="P790" s="13" t="str"/>
      <x:c r="Q790" s="13" t="str"/>
      <x:c r="R790" s="13" t="str"/>
      <x:c r="S790" s="13" t="str"/>
      <x:c r="T790" s="14" t="str"/>
      <x:c r="U790" s="9" t="str">
        <x:f>IF(AND(Q790="AGREED",P790="LABEL_ONLY",OR(O790="PASS",O790="FAIL"),R790&lt;&gt;"",S790&lt;&gt;"",T790&lt;&gt;""),O790,G790)</x:f>
        <x:v>PASS</x:v>
      </x:c>
      <x:c r="V790" s="9" t="str">
        <x:f>IF(Q790&lt;&gt;"AGREED","",IF(P790="LABEL_ONLY",IF(AND(Q790="AGREED",P790="LABEL_ONLY",OR(O790="PASS",O790="FAIL"),R790&lt;&gt;"",S790&lt;&gt;"",T790&lt;&gt;""),"LABEL_APPLIED","INCOMPLETE_DECISION"),"RERUN_REQUIRED"))</x:f>
      </x:c>
    </x:row>
    <x:row r="791" ht="30" customHeight="1">
      <x:c r="A791" s="9" t="str">
        <x:v>IMO-050-F01</x:v>
      </x:c>
      <x:c r="B791" s="9" t="str">
        <x:v>IMO-050</x:v>
      </x:c>
      <x:c r="C791" s="9" t="str">
        <x:v>BATCH_17</x:v>
      </x:c>
      <x:c r="D791" s="9" t="str">
        <x:v>IMO</x:v>
      </x:c>
      <x:c r="E791" s="9" t="n">
        <x:v>0</x:v>
      </x:c>
      <x:c r="F791" s="9" t="str">
        <x:v>Part I-A 7.2.1.1</x:v>
      </x:c>
      <x:c r="G791" s="9" t="str">
        <x:v>FAIL</x:v>
      </x:c>
      <x:c r="H791" s="11" t="str">
        <x:v>Exposed fire-safety component lacks protection.</x:v>
      </x:c>
      <x:c r="I791" s="10" t="str">
        <x:v>rdf/IMO/IMO-050/IMO-050-F01.ttl</x:v>
      </x:c>
      <x:c r="J791" s="10" t="str">
        <x:v>f0dd651d688e050a436f262092b242d0331e78523efba934a16210bc4db9546e</x:v>
      </x:c>
      <x:c r="K791" s="13" t="str">
        <x:v>NOT_REVIEWED</x:v>
      </x:c>
      <x:c r="L791" s="13" t="str"/>
      <x:c r="M791" s="13" t="str"/>
      <x:c r="N791" s="13" t="str"/>
      <x:c r="O791" s="13" t="str"/>
      <x:c r="P791" s="13" t="str"/>
      <x:c r="Q791" s="13" t="str"/>
      <x:c r="R791" s="13" t="str"/>
      <x:c r="S791" s="13" t="str"/>
      <x:c r="T791" s="14" t="str"/>
      <x:c r="U791" s="9" t="str">
        <x:f>IF(AND(Q791="AGREED",P791="LABEL_ONLY",OR(O791="PASS",O791="FAIL"),R791&lt;&gt;"",S791&lt;&gt;"",T791&lt;&gt;""),O791,G791)</x:f>
        <x:v>FAIL</x:v>
      </x:c>
      <x:c r="V791" s="9" t="str">
        <x:f>IF(Q791&lt;&gt;"AGREED","",IF(P791="LABEL_ONLY",IF(AND(Q791="AGREED",P791="LABEL_ONLY",OR(O791="PASS",O791="FAIL"),R791&lt;&gt;"",S791&lt;&gt;"",T791&lt;&gt;""),"LABEL_APPLIED","INCOMPLETE_DECISION"),"RERUN_REQUIRED"))</x:f>
      </x:c>
    </x:row>
    <x:row r="792" ht="30" customHeight="1">
      <x:c r="A792" s="9" t="str">
        <x:v>IMO-050-F02</x:v>
      </x:c>
      <x:c r="B792" s="9" t="str">
        <x:v>IMO-050</x:v>
      </x:c>
      <x:c r="C792" s="9" t="str">
        <x:v>BATCH_17</x:v>
      </x:c>
      <x:c r="D792" s="9" t="str">
        <x:v>IMO</x:v>
      </x:c>
      <x:c r="E792" s="9" t="n">
        <x:v>0</x:v>
      </x:c>
      <x:c r="F792" s="9" t="str">
        <x:v>Part I-A 7.2.1.1</x:v>
      </x:c>
      <x:c r="G792" s="9" t="str">
        <x:v>FAIL</x:v>
      </x:c>
      <x:c r="H792" s="11" t="str">
        <x:v>Required protection state missing on applicable case.</x:v>
      </x:c>
      <x:c r="I792" s="10" t="str">
        <x:v>rdf/IMO/IMO-050/IMO-050-F02.ttl</x:v>
      </x:c>
      <x:c r="J792" s="10" t="str">
        <x:v>9283c199f5d9c2fd80393b5ba63060638b5cca8b2ba3a56f953d4a211ecdf60c</x:v>
      </x:c>
      <x:c r="K792" s="13" t="str">
        <x:v>NOT_REVIEWED</x:v>
      </x:c>
      <x:c r="L792" s="13" t="str"/>
      <x:c r="M792" s="13" t="str"/>
      <x:c r="N792" s="13" t="str"/>
      <x:c r="O792" s="13" t="str"/>
      <x:c r="P792" s="13" t="str"/>
      <x:c r="Q792" s="13" t="str"/>
      <x:c r="R792" s="13" t="str"/>
      <x:c r="S792" s="13" t="str"/>
      <x:c r="T792" s="14" t="str"/>
      <x:c r="U792" s="9" t="str">
        <x:f>IF(AND(Q792="AGREED",P792="LABEL_ONLY",OR(O792="PASS",O792="FAIL"),R792&lt;&gt;"",S792&lt;&gt;"",T792&lt;&gt;""),O792,G792)</x:f>
        <x:v>FAIL</x:v>
      </x:c>
      <x:c r="V792" s="9" t="str">
        <x:f>IF(Q792&lt;&gt;"AGREED","",IF(P792="LABEL_ONLY",IF(AND(Q792="AGREED",P792="LABEL_ONLY",OR(O792="PASS",O792="FAIL"),R792&lt;&gt;"",S792&lt;&gt;"",T792&lt;&gt;""),"LABEL_APPLIED","INCOMPLETE_DECISION"),"RERUN_REQUIRED"))</x:f>
      </x:c>
    </x:row>
    <x:row r="793" ht="30" customHeight="1">
      <x:c r="A793" s="9" t="str">
        <x:v>IMO-050-F03</x:v>
      </x:c>
      <x:c r="B793" s="9" t="str">
        <x:v>IMO-050</x:v>
      </x:c>
      <x:c r="C793" s="9" t="str">
        <x:v>BATCH_17</x:v>
      </x:c>
      <x:c r="D793" s="9" t="str">
        <x:v>IMO</x:v>
      </x:c>
      <x:c r="E793" s="9" t="n">
        <x:v>0</x:v>
      </x:c>
      <x:c r="F793" s="9" t="str">
        <x:v>Part I-A 7.2.1.1</x:v>
      </x:c>
      <x:c r="G793" s="9" t="str">
        <x:v>FAIL</x:v>
      </x:c>
      <x:c r="H793" s="11" t="str">
        <x:v>Applicability selector missing.</x:v>
      </x:c>
      <x:c r="I793" s="10" t="str">
        <x:v>rdf/IMO/IMO-050/IMO-050-F03.ttl</x:v>
      </x:c>
      <x:c r="J793" s="10" t="str">
        <x:v>bb855942bf5452f8d0bab6b9b7d454c0a3614dcbae61bd29ae5b6766990703ed</x:v>
      </x:c>
      <x:c r="K793" s="13" t="str">
        <x:v>NOT_REVIEWED</x:v>
      </x:c>
      <x:c r="L793" s="13" t="str"/>
      <x:c r="M793" s="13" t="str"/>
      <x:c r="N793" s="13" t="str"/>
      <x:c r="O793" s="13" t="str"/>
      <x:c r="P793" s="13" t="str"/>
      <x:c r="Q793" s="13" t="str"/>
      <x:c r="R793" s="13" t="str"/>
      <x:c r="S793" s="13" t="str"/>
      <x:c r="T793" s="14" t="str"/>
      <x:c r="U793" s="9" t="str">
        <x:f>IF(AND(Q793="AGREED",P793="LABEL_ONLY",OR(O793="PASS",O793="FAIL"),R793&lt;&gt;"",S793&lt;&gt;"",T793&lt;&gt;""),O793,G793)</x:f>
        <x:v>FAIL</x:v>
      </x:c>
      <x:c r="V793" s="9" t="str">
        <x:f>IF(Q793&lt;&gt;"AGREED","",IF(P793="LABEL_ONLY",IF(AND(Q793="AGREED",P793="LABEL_ONLY",OR(O793="PASS",O793="FAIL"),R793&lt;&gt;"",S793&lt;&gt;"",T793&lt;&gt;""),"LABEL_APPLIED","INCOMPLETE_DECISION"),"RERUN_REQUIRED"))</x:f>
      </x:c>
    </x:row>
    <x:row r="794" ht="30" customHeight="1">
      <x:c r="A794" s="9" t="str">
        <x:v>IMO-050-F04</x:v>
      </x:c>
      <x:c r="B794" s="9" t="str">
        <x:v>IMO-050</x:v>
      </x:c>
      <x:c r="C794" s="9" t="str">
        <x:v>BATCH_17</x:v>
      </x:c>
      <x:c r="D794" s="9" t="str">
        <x:v>IMO</x:v>
      </x:c>
      <x:c r="E794" s="9" t="n">
        <x:v>1</x:v>
      </x:c>
      <x:c r="F794" s="9" t="str">
        <x:v>Part I-A 7.2.1.1</x:v>
      </x:c>
      <x:c r="G794" s="9" t="str">
        <x:v>FAIL</x:v>
      </x:c>
      <x:c r="H794" s="11" t="str">
        <x:v>Single semantic violation of mandatory protection.</x:v>
      </x:c>
      <x:c r="I794" s="10" t="str">
        <x:v>rdf/IMO/IMO-050/IMO-050-F04.ttl</x:v>
      </x:c>
      <x:c r="J794" s="10" t="str">
        <x:v>52bd2a358d6b3cd805446f4d1a2ede3b16877d5ec58eae6d5f35715c4e408ba6</x:v>
      </x:c>
      <x:c r="K794" s="13" t="str">
        <x:v>NOT_REVIEWED</x:v>
      </x:c>
      <x:c r="L794" s="13" t="str"/>
      <x:c r="M794" s="13" t="str"/>
      <x:c r="N794" s="13" t="str"/>
      <x:c r="O794" s="13" t="str"/>
      <x:c r="P794" s="13" t="str"/>
      <x:c r="Q794" s="13" t="str"/>
      <x:c r="R794" s="13" t="str"/>
      <x:c r="S794" s="13" t="str"/>
      <x:c r="T794" s="14" t="str"/>
      <x:c r="U794" s="9" t="str">
        <x:f>IF(AND(Q794="AGREED",P794="LABEL_ONLY",OR(O794="PASS",O794="FAIL"),R794&lt;&gt;"",S794&lt;&gt;"",T794&lt;&gt;""),O794,G794)</x:f>
        <x:v>FAIL</x:v>
      </x:c>
      <x:c r="V794" s="9" t="str">
        <x:f>IF(Q794&lt;&gt;"AGREED","",IF(P794="LABEL_ONLY",IF(AND(Q794="AGREED",P794="LABEL_ONLY",OR(O794="PASS",O794="FAIL"),R794&lt;&gt;"",S794&lt;&gt;"",T794&lt;&gt;""),"LABEL_APPLIED","INCOMPLETE_DECISION"),"RERUN_REQUIRED"))</x:f>
      </x:c>
    </x:row>
    <x:row r="795" ht="30" customHeight="1">
      <x:c r="A795" s="9" t="str">
        <x:v>IMO-050-P01</x:v>
      </x:c>
      <x:c r="B795" s="9" t="str">
        <x:v>IMO-050</x:v>
      </x:c>
      <x:c r="C795" s="9" t="str">
        <x:v>BATCH_17</x:v>
      </x:c>
      <x:c r="D795" s="9" t="str">
        <x:v>IMO</x:v>
      </x:c>
      <x:c r="E795" s="9" t="n">
        <x:v>1</x:v>
      </x:c>
      <x:c r="F795" s="9" t="str">
        <x:v>Part I-A 7.2.1.1</x:v>
      </x:c>
      <x:c r="G795" s="9" t="str">
        <x:v>PASS</x:v>
      </x:c>
      <x:c r="H795" s="11" t="str">
        <x:v>Exposed fire-safety component has ice/snow protection.</x:v>
      </x:c>
      <x:c r="I795" s="10" t="str">
        <x:v>rdf/IMO/IMO-050/IMO-050-P01.ttl</x:v>
      </x:c>
      <x:c r="J795" s="10" t="str">
        <x:v>6b9f94aa7db331f5bcc7b2e501a0ae44ec8ad5818f5a6dfc24f684ccf2ae568d</x:v>
      </x:c>
      <x:c r="K795" s="13" t="str">
        <x:v>NOT_REVIEWED</x:v>
      </x:c>
      <x:c r="L795" s="13" t="str"/>
      <x:c r="M795" s="13" t="str"/>
      <x:c r="N795" s="13" t="str"/>
      <x:c r="O795" s="13" t="str"/>
      <x:c r="P795" s="13" t="str"/>
      <x:c r="Q795" s="13" t="str"/>
      <x:c r="R795" s="13" t="str"/>
      <x:c r="S795" s="13" t="str"/>
      <x:c r="T795" s="14" t="str"/>
      <x:c r="U795" s="9" t="str">
        <x:f>IF(AND(Q795="AGREED",P795="LABEL_ONLY",OR(O795="PASS",O795="FAIL"),R795&lt;&gt;"",S795&lt;&gt;"",T795&lt;&gt;""),O795,G795)</x:f>
        <x:v>PASS</x:v>
      </x:c>
      <x:c r="V795" s="9" t="str">
        <x:f>IF(Q795&lt;&gt;"AGREED","",IF(P795="LABEL_ONLY",IF(AND(Q795="AGREED",P795="LABEL_ONLY",OR(O795="PASS",O795="FAIL"),R795&lt;&gt;"",S795&lt;&gt;"",T795&lt;&gt;""),"LABEL_APPLIED","INCOMPLETE_DECISION"),"RERUN_REQUIRED"))</x:f>
      </x:c>
    </x:row>
    <x:row r="796" ht="30" customHeight="1">
      <x:c r="A796" s="9" t="str">
        <x:v>IMO-050-P02</x:v>
      </x:c>
      <x:c r="B796" s="9" t="str">
        <x:v>IMO-050</x:v>
      </x:c>
      <x:c r="C796" s="9" t="str">
        <x:v>BATCH_17</x:v>
      </x:c>
      <x:c r="D796" s="9" t="str">
        <x:v>IMO</x:v>
      </x:c>
      <x:c r="E796" s="9" t="n">
        <x:v>0</x:v>
      </x:c>
      <x:c r="F796" s="9" t="str">
        <x:v>Part I-A 7.2.1.1</x:v>
      </x:c>
      <x:c r="G796" s="9" t="str">
        <x:v>PASS</x:v>
      </x:c>
      <x:c r="H796" s="11" t="str">
        <x:v>Non-exposed component does not activate protection obligation.</x:v>
      </x:c>
      <x:c r="I796" s="10" t="str">
        <x:v>rdf/IMO/IMO-050/IMO-050-P02.ttl</x:v>
      </x:c>
      <x:c r="J796" s="10" t="str">
        <x:v>7eb8ee816ac07b70b097bf8a3c7364f8d1789e6f18425bbccec8a2bc8891d19c</x:v>
      </x:c>
      <x:c r="K796" s="13" t="str">
        <x:v>NOT_REVIEWED</x:v>
      </x:c>
      <x:c r="L796" s="13" t="str"/>
      <x:c r="M796" s="13" t="str"/>
      <x:c r="N796" s="13" t="str"/>
      <x:c r="O796" s="13" t="str"/>
      <x:c r="P796" s="13" t="str"/>
      <x:c r="Q796" s="13" t="str"/>
      <x:c r="R796" s="13" t="str"/>
      <x:c r="S796" s="13" t="str"/>
      <x:c r="T796" s="14" t="str"/>
      <x:c r="U796" s="9" t="str">
        <x:f>IF(AND(Q796="AGREED",P796="LABEL_ONLY",OR(O796="PASS",O796="FAIL"),R796&lt;&gt;"",S796&lt;&gt;"",T796&lt;&gt;""),O796,G796)</x:f>
        <x:v>PASS</x:v>
      </x:c>
      <x:c r="V796" s="9" t="str">
        <x:f>IF(Q796&lt;&gt;"AGREED","",IF(P796="LABEL_ONLY",IF(AND(Q796="AGREED",P796="LABEL_ONLY",OR(O796="PASS",O796="FAIL"),R796&lt;&gt;"",S796&lt;&gt;"",T796&lt;&gt;""),"LABEL_APPLIED","INCOMPLETE_DECISION"),"RERUN_REQUIRED"))</x:f>
      </x:c>
    </x:row>
    <x:row r="797" ht="30" customHeight="1">
      <x:c r="A797" s="9" t="str">
        <x:v>IMO-051-F01</x:v>
      </x:c>
      <x:c r="B797" s="9" t="str">
        <x:v>IMO-051</x:v>
      </x:c>
      <x:c r="C797" s="9" t="str">
        <x:v>BATCH_21</x:v>
      </x:c>
      <x:c r="D797" s="9" t="str">
        <x:v>IMO</x:v>
      </x:c>
      <x:c r="E797" s="9" t="n">
        <x:v>0</x:v>
      </x:c>
      <x:c r="F797" s="9" t="str">
        <x:v>Part I-A 7.2.1.2</x:v>
      </x:c>
      <x:c r="G797" s="9" t="str">
        <x:v>FAIL</x:v>
      </x:c>
      <x:c r="H797" s="11" t="str">
        <x:v>Protection against freezing/snow/ice absent.</x:v>
      </x:c>
      <x:c r="I797" s="10" t="str">
        <x:v>rdf/IMO/IMO-051/IMO-051-F01.ttl</x:v>
      </x:c>
      <x:c r="J797" s="10" t="str">
        <x:v>bd620ea3bb31c23a1090809957544ef6cdcb77bccb137a4d413f854e69b0ebe7</x:v>
      </x:c>
      <x:c r="K797" s="13" t="str">
        <x:v>NOT_REVIEWED</x:v>
      </x:c>
      <x:c r="L797" s="13" t="str"/>
      <x:c r="M797" s="13" t="str"/>
      <x:c r="N797" s="13" t="str"/>
      <x:c r="O797" s="13" t="str"/>
      <x:c r="P797" s="13" t="str"/>
      <x:c r="Q797" s="13" t="str"/>
      <x:c r="R797" s="13" t="str"/>
      <x:c r="S797" s="13" t="str"/>
      <x:c r="T797" s="14" t="str"/>
      <x:c r="U797" s="9" t="str">
        <x:f>IF(AND(Q797="AGREED",P797="LABEL_ONLY",OR(O797="PASS",O797="FAIL"),R797&lt;&gt;"",S797&lt;&gt;"",T797&lt;&gt;""),O797,G797)</x:f>
        <x:v>FAIL</x:v>
      </x:c>
      <x:c r="V797" s="9" t="str">
        <x:f>IF(Q797&lt;&gt;"AGREED","",IF(P797="LABEL_ONLY",IF(AND(Q797="AGREED",P797="LABEL_ONLY",OR(O797="PASS",O797="FAIL"),R797&lt;&gt;"",S797&lt;&gt;"",T797&lt;&gt;""),"LABEL_APPLIED","INCOMPLETE_DECISION"),"RERUN_REQUIRED"))</x:f>
      </x:c>
    </x:row>
    <x:row r="798" ht="30" customHeight="1">
      <x:c r="A798" s="9" t="str">
        <x:v>IMO-051-F02</x:v>
      </x:c>
      <x:c r="B798" s="9" t="str">
        <x:v>IMO-051</x:v>
      </x:c>
      <x:c r="C798" s="9" t="str">
        <x:v>BATCH_21</x:v>
      </x:c>
      <x:c r="D798" s="9" t="str">
        <x:v>IMO</x:v>
      </x:c>
      <x:c r="E798" s="9" t="n">
        <x:v>0</x:v>
      </x:c>
      <x:c r="F798" s="9" t="str">
        <x:v>Part I-A 7.2.1.2</x:v>
      </x:c>
      <x:c r="G798" s="9" t="str">
        <x:v>FAIL</x:v>
      </x:c>
      <x:c r="H798" s="11" t="str">
        <x:v>Control is not continuously accessible.</x:v>
      </x:c>
      <x:c r="I798" s="10" t="str">
        <x:v>rdf/IMO/IMO-051/IMO-051-F02.ttl</x:v>
      </x:c>
      <x:c r="J798" s="10" t="str">
        <x:v>e5080e5f726073c7d5fb686ec2f7539b57f8da184b5729067e5a25581f2dd4c4</x:v>
      </x:c>
      <x:c r="K798" s="13" t="str">
        <x:v>NOT_REVIEWED</x:v>
      </x:c>
      <x:c r="L798" s="13" t="str"/>
      <x:c r="M798" s="13" t="str"/>
      <x:c r="N798" s="13" t="str"/>
      <x:c r="O798" s="13" t="str"/>
      <x:c r="P798" s="13" t="str"/>
      <x:c r="Q798" s="13" t="str"/>
      <x:c r="R798" s="13" t="str"/>
      <x:c r="S798" s="13" t="str"/>
      <x:c r="T798" s="14" t="str"/>
      <x:c r="U798" s="9" t="str">
        <x:f>IF(AND(Q798="AGREED",P798="LABEL_ONLY",OR(O798="PASS",O798="FAIL"),R798&lt;&gt;"",S798&lt;&gt;"",T798&lt;&gt;""),O798,G798)</x:f>
        <x:v>FAIL</x:v>
      </x:c>
      <x:c r="V798" s="9" t="str">
        <x:f>IF(Q798&lt;&gt;"AGREED","",IF(P798="LABEL_ONLY",IF(AND(Q798="AGREED",P798="LABEL_ONLY",OR(O798="PASS",O798="FAIL"),R798&lt;&gt;"",S798&lt;&gt;"",T798&lt;&gt;""),"LABEL_APPLIED","INCOMPLETE_DECISION"),"RERUN_REQUIRED"))</x:f>
      </x:c>
    </x:row>
    <x:row r="799" ht="30" customHeight="1">
      <x:c r="A799" s="9" t="str">
        <x:v>IMO-051-F03</x:v>
      </x:c>
      <x:c r="B799" s="9" t="str">
        <x:v>IMO-051</x:v>
      </x:c>
      <x:c r="C799" s="9" t="str">
        <x:v>BATCH_21</x:v>
      </x:c>
      <x:c r="D799" s="9" t="str">
        <x:v>IMO</x:v>
      </x:c>
      <x:c r="E799" s="9" t="n">
        <x:v>0</x:v>
      </x:c>
      <x:c r="F799" s="9" t="str">
        <x:v>Part I-A 7.2.1.2</x:v>
      </x:c>
      <x:c r="G799" s="9" t="str">
        <x:v>FAIL</x:v>
      </x:c>
      <x:c r="H799" s="11" t="str">
        <x:v>Accessibility state missing.</x:v>
      </x:c>
      <x:c r="I799" s="10" t="str">
        <x:v>rdf/IMO/IMO-051/IMO-051-F03.ttl</x:v>
      </x:c>
      <x:c r="J799" s="10" t="str">
        <x:v>36fce591b33943440cf4aeb9347d4415e0dd32e36bfc789df4d5334ef856ebd7</x:v>
      </x:c>
      <x:c r="K799" s="13" t="str">
        <x:v>NOT_REVIEWED</x:v>
      </x:c>
      <x:c r="L799" s="13" t="str"/>
      <x:c r="M799" s="13" t="str"/>
      <x:c r="N799" s="13" t="str"/>
      <x:c r="O799" s="13" t="str"/>
      <x:c r="P799" s="13" t="str"/>
      <x:c r="Q799" s="13" t="str"/>
      <x:c r="R799" s="13" t="str"/>
      <x:c r="S799" s="13" t="str"/>
      <x:c r="T799" s="14" t="str"/>
      <x:c r="U799" s="9" t="str">
        <x:f>IF(AND(Q799="AGREED",P799="LABEL_ONLY",OR(O799="PASS",O799="FAIL"),R799&lt;&gt;"",S799&lt;&gt;"",T799&lt;&gt;""),O799,G799)</x:f>
        <x:v>FAIL</x:v>
      </x:c>
      <x:c r="V799" s="9" t="str">
        <x:f>IF(Q799&lt;&gt;"AGREED","",IF(P799="LABEL_ONLY",IF(AND(Q799="AGREED",P799="LABEL_ONLY",OR(O799="PASS",O799="FAIL"),R799&lt;&gt;"",S799&lt;&gt;"",T799&lt;&gt;""),"LABEL_APPLIED","INCOMPLETE_DECISION"),"RERUN_REQUIRED"))</x:f>
      </x:c>
    </x:row>
    <x:row r="800" ht="30" customHeight="1">
      <x:c r="A800" s="9" t="str">
        <x:v>IMO-051-F04</x:v>
      </x:c>
      <x:c r="B800" s="9" t="str">
        <x:v>IMO-051</x:v>
      </x:c>
      <x:c r="C800" s="9" t="str">
        <x:v>BATCH_21</x:v>
      </x:c>
      <x:c r="D800" s="9" t="str">
        <x:v>IMO</x:v>
      </x:c>
      <x:c r="E800" s="9" t="n">
        <x:v>1</x:v>
      </x:c>
      <x:c r="F800" s="9" t="str">
        <x:v>Part I-A 7.2.1.2</x:v>
      </x:c>
      <x:c r="G800" s="9" t="str">
        <x:v>FAIL</x:v>
      </x:c>
      <x:c r="H800" s="11" t="str">
        <x:v>Universal condition fails when one represented control is invalid.</x:v>
      </x:c>
      <x:c r="I800" s="10" t="str">
        <x:v>rdf/IMO/IMO-051/IMO-051-F04.ttl</x:v>
      </x:c>
      <x:c r="J800" s="10" t="str">
        <x:v>d6cc02ebe4d071a1903cd7dd92f4e00e187cdd6395447f31eff5ae48c51268e4</x:v>
      </x:c>
      <x:c r="K800" s="13" t="str">
        <x:v>NOT_REVIEWED</x:v>
      </x:c>
      <x:c r="L800" s="13" t="str"/>
      <x:c r="M800" s="13" t="str"/>
      <x:c r="N800" s="13" t="str"/>
      <x:c r="O800" s="13" t="str"/>
      <x:c r="P800" s="13" t="str"/>
      <x:c r="Q800" s="13" t="str"/>
      <x:c r="R800" s="13" t="str"/>
      <x:c r="S800" s="13" t="str"/>
      <x:c r="T800" s="14" t="str"/>
      <x:c r="U800" s="9" t="str">
        <x:f>IF(AND(Q800="AGREED",P800="LABEL_ONLY",OR(O800="PASS",O800="FAIL"),R800&lt;&gt;"",S800&lt;&gt;"",T800&lt;&gt;""),O800,G800)</x:f>
        <x:v>FAIL</x:v>
      </x:c>
      <x:c r="V800" s="9" t="str">
        <x:f>IF(Q800&lt;&gt;"AGREED","",IF(P800="LABEL_ONLY",IF(AND(Q800="AGREED",P800="LABEL_ONLY",OR(O800="PASS",O800="FAIL"),R800&lt;&gt;"",S800&lt;&gt;"",T800&lt;&gt;""),"LABEL_APPLIED","INCOMPLETE_DECISION"),"RERUN_REQUIRED"))</x:f>
      </x:c>
    </x:row>
    <x:row r="801" ht="30" customHeight="1">
      <x:c r="A801" s="9" t="str">
        <x:v>IMO-051-P01</x:v>
      </x:c>
      <x:c r="B801" s="9" t="str">
        <x:v>IMO-051</x:v>
      </x:c>
      <x:c r="C801" s="9" t="str">
        <x:v>BATCH_21</x:v>
      </x:c>
      <x:c r="D801" s="9" t="str">
        <x:v>IMO</x:v>
      </x:c>
      <x:c r="E801" s="9" t="n">
        <x:v>1</x:v>
      </x:c>
      <x:c r="F801" s="9" t="str">
        <x:v>Part I-A 7.2.1.2</x:v>
      </x:c>
      <x:c r="G801" s="9" t="str">
        <x:v>PASS</x:v>
      </x:c>
      <x:c r="H801" s="11" t="str">
        <x:v>One local control is protected and continuously accessible.</x:v>
      </x:c>
      <x:c r="I801" s="10" t="str">
        <x:v>rdf/IMO/IMO-051/IMO-051-P01.ttl</x:v>
      </x:c>
      <x:c r="J801" s="10" t="str">
        <x:v>7a826e3cf64771bdd46348fd3b504bd5d75172e01fe8a7b288e27d3575cabf8c</x:v>
      </x:c>
      <x:c r="K801" s="13" t="str">
        <x:v>NOT_REVIEWED</x:v>
      </x:c>
      <x:c r="L801" s="13" t="str"/>
      <x:c r="M801" s="13" t="str"/>
      <x:c r="N801" s="13" t="str"/>
      <x:c r="O801" s="13" t="str"/>
      <x:c r="P801" s="13" t="str"/>
      <x:c r="Q801" s="13" t="str"/>
      <x:c r="R801" s="13" t="str"/>
      <x:c r="S801" s="13" t="str"/>
      <x:c r="T801" s="14" t="str"/>
      <x:c r="U801" s="9" t="str">
        <x:f>IF(AND(Q801="AGREED",P801="LABEL_ONLY",OR(O801="PASS",O801="FAIL"),R801&lt;&gt;"",S801&lt;&gt;"",T801&lt;&gt;""),O801,G801)</x:f>
        <x:v>PASS</x:v>
      </x:c>
      <x:c r="V801" s="9" t="str">
        <x:f>IF(Q801&lt;&gt;"AGREED","",IF(P801="LABEL_ONLY",IF(AND(Q801="AGREED",P801="LABEL_ONLY",OR(O801="PASS",O801="FAIL"),R801&lt;&gt;"",S801&lt;&gt;"",T801&lt;&gt;""),"LABEL_APPLIED","INCOMPLETE_DECISION"),"RERUN_REQUIRED"))</x:f>
      </x:c>
    </x:row>
    <x:row r="802" ht="30" customHeight="1">
      <x:c r="A802" s="9" t="str">
        <x:v>IMO-051-P02</x:v>
      </x:c>
      <x:c r="B802" s="9" t="str">
        <x:v>IMO-051</x:v>
      </x:c>
      <x:c r="C802" s="9" t="str">
        <x:v>BATCH_21</x:v>
      </x:c>
      <x:c r="D802" s="9" t="str">
        <x:v>IMO</x:v>
      </x:c>
      <x:c r="E802" s="9" t="n">
        <x:v>0</x:v>
      </x:c>
      <x:c r="F802" s="9" t="str">
        <x:v>Part I-A 7.2.1.2</x:v>
      </x:c>
      <x:c r="G802" s="9" t="str">
        <x:v>PASS</x:v>
      </x:c>
      <x:c r="H802" s="11" t="str">
        <x:v>Multiple represented controls all comply.</x:v>
      </x:c>
      <x:c r="I802" s="10" t="str">
        <x:v>rdf/IMO/IMO-051/IMO-051-P02.ttl</x:v>
      </x:c>
      <x:c r="J802" s="10" t="str">
        <x:v>691e2839fdb69c50a3fe2ed66790a6340b2f6a258c64a58f6de6dbd9cfc554c5</x:v>
      </x:c>
      <x:c r="K802" s="13" t="str">
        <x:v>NOT_REVIEWED</x:v>
      </x:c>
      <x:c r="L802" s="13" t="str"/>
      <x:c r="M802" s="13" t="str"/>
      <x:c r="N802" s="13" t="str"/>
      <x:c r="O802" s="13" t="str"/>
      <x:c r="P802" s="13" t="str"/>
      <x:c r="Q802" s="13" t="str"/>
      <x:c r="R802" s="13" t="str"/>
      <x:c r="S802" s="13" t="str"/>
      <x:c r="T802" s="14" t="str"/>
      <x:c r="U802" s="9" t="str">
        <x:f>IF(AND(Q802="AGREED",P802="LABEL_ONLY",OR(O802="PASS",O802="FAIL"),R802&lt;&gt;"",S802&lt;&gt;"",T802&lt;&gt;""),O802,G802)</x:f>
        <x:v>PASS</x:v>
      </x:c>
      <x:c r="V802" s="9" t="str">
        <x:f>IF(Q802&lt;&gt;"AGREED","",IF(P802="LABEL_ONLY",IF(AND(Q802="AGREED",P802="LABEL_ONLY",OR(O802="PASS",O802="FAIL"),R802&lt;&gt;"",S802&lt;&gt;"",T802&lt;&gt;""),"LABEL_APPLIED","INCOMPLETE_DECISION"),"RERUN_REQUIRED"))</x:f>
      </x:c>
    </x:row>
    <x:row r="803" ht="30" customHeight="1">
      <x:c r="A803" s="9" t="str">
        <x:v>IMO-051-P03</x:v>
      </x:c>
      <x:c r="B803" s="9" t="str">
        <x:v>IMO-051</x:v>
      </x:c>
      <x:c r="C803" s="9" t="str">
        <x:v>BATCH_21</x:v>
      </x:c>
      <x:c r="D803" s="9" t="str">
        <x:v>IMO</x:v>
      </x:c>
      <x:c r="E803" s="9" t="n">
        <x:v>0</x:v>
      </x:c>
      <x:c r="F803" s="9" t="str">
        <x:v>Part I-A 7.2.1.2</x:v>
      </x:c>
      <x:c r="G803" s="9" t="str">
        <x:v>PASS</x:v>
      </x:c>
      <x:c r="H803" s="11" t="str">
        <x:v>No represented local-control item; no existence cardinality invented by this requirement.</x:v>
      </x:c>
      <x:c r="I803" s="10" t="str">
        <x:v>rdf/IMO/IMO-051/IMO-051-P03.ttl</x:v>
      </x:c>
      <x:c r="J803" s="10" t="str">
        <x:v>4c6ad3ae3f93979ef66d1fbcc5ac1700d7527e1eed0a4b0d5ff0a4b91444be9c</x:v>
      </x:c>
      <x:c r="K803" s="13" t="str">
        <x:v>NOT_REVIEWED</x:v>
      </x:c>
      <x:c r="L803" s="13" t="str"/>
      <x:c r="M803" s="13" t="str"/>
      <x:c r="N803" s="13" t="str"/>
      <x:c r="O803" s="13" t="str"/>
      <x:c r="P803" s="13" t="str"/>
      <x:c r="Q803" s="13" t="str"/>
      <x:c r="R803" s="13" t="str"/>
      <x:c r="S803" s="13" t="str"/>
      <x:c r="T803" s="14" t="str"/>
      <x:c r="U803" s="9" t="str">
        <x:f>IF(AND(Q803="AGREED",P803="LABEL_ONLY",OR(O803="PASS",O803="FAIL"),R803&lt;&gt;"",S803&lt;&gt;"",T803&lt;&gt;""),O803,G803)</x:f>
        <x:v>PASS</x:v>
      </x:c>
      <x:c r="V803" s="9" t="str">
        <x:f>IF(Q803&lt;&gt;"AGREED","",IF(P803="LABEL_ONLY",IF(AND(Q803="AGREED",P803="LABEL_ONLY",OR(O803="PASS",O803="FAIL"),R803&lt;&gt;"",S803&lt;&gt;"",T803&lt;&gt;""),"LABEL_APPLIED","INCOMPLETE_DECISION"),"RERUN_REQUIRED"))</x:f>
      </x:c>
    </x:row>
    <x:row r="804" ht="30" customHeight="1">
      <x:c r="A804" s="9" t="str">
        <x:v>IMO-052-F01</x:v>
      </x:c>
      <x:c r="B804" s="9" t="str">
        <x:v>IMO-052</x:v>
      </x:c>
      <x:c r="C804" s="9" t="str">
        <x:v>BATCH_15</x:v>
      </x:c>
      <x:c r="D804" s="9" t="str">
        <x:v>IMO</x:v>
      </x:c>
      <x:c r="E804" s="9" t="n">
        <x:v>0</x:v>
      </x:c>
      <x:c r="F804" s="9" t="str">
        <x:v>Part I-A 7.2.1.4</x:v>
      </x:c>
      <x:c r="G804" s="9" t="str">
        <x:v>FAIL</x:v>
      </x:c>
      <x:c r="H804" s="11" t="str">
        <x:v>Required access lacks associated means.</x:v>
      </x:c>
      <x:c r="I804" s="10" t="str">
        <x:v>rdf/IMO/IMO-052/IMO-052-F01.ttl</x:v>
      </x:c>
      <x:c r="J804" s="10" t="str">
        <x:v>69d0a8f8ea918cdd8f5397e6c763c8e9ca7d18e693bf4284e4f1c576b8bdf943</x:v>
      </x:c>
      <x:c r="K804" s="13" t="str">
        <x:v>NOT_REVIEWED</x:v>
      </x:c>
      <x:c r="L804" s="13" t="str"/>
      <x:c r="M804" s="13" t="str"/>
      <x:c r="N804" s="13" t="str"/>
      <x:c r="O804" s="13" t="str"/>
      <x:c r="P804" s="13" t="str"/>
      <x:c r="Q804" s="13" t="str"/>
      <x:c r="R804" s="13" t="str"/>
      <x:c r="S804" s="13" t="str"/>
      <x:c r="T804" s="14" t="str"/>
      <x:c r="U804" s="9" t="str">
        <x:f>IF(AND(Q804="AGREED",P804="LABEL_ONLY",OR(O804="PASS",O804="FAIL"),R804&lt;&gt;"",S804&lt;&gt;"",T804&lt;&gt;""),O804,G804)</x:f>
        <x:v>FAIL</x:v>
      </x:c>
      <x:c r="V804" s="9" t="str">
        <x:f>IF(Q804&lt;&gt;"AGREED","",IF(P804="LABEL_ONLY",IF(AND(Q804="AGREED",P804="LABEL_ONLY",OR(O804="PASS",O804="FAIL"),R804&lt;&gt;"",S804&lt;&gt;"",T804&lt;&gt;""),"LABEL_APPLIED","INCOMPLETE_DECISION"),"RERUN_REQUIRED"))</x:f>
      </x:c>
    </x:row>
    <x:row r="805" ht="30" customHeight="1">
      <x:c r="A805" s="9" t="str">
        <x:v>IMO-052-F02</x:v>
      </x:c>
      <x:c r="B805" s="9" t="str">
        <x:v>IMO-052</x:v>
      </x:c>
      <x:c r="C805" s="9" t="str">
        <x:v>BATCH_15</x:v>
      </x:c>
      <x:c r="D805" s="9" t="str">
        <x:v>IMO</x:v>
      </x:c>
      <x:c r="E805" s="9" t="n">
        <x:v>1</x:v>
      </x:c>
      <x:c r="F805" s="9" t="str">
        <x:v>Part I-A 7.2.1.4</x:v>
      </x:c>
      <x:c r="G805" s="9" t="str">
        <x:v>FAIL</x:v>
      </x:c>
      <x:c r="H805" s="11" t="str">
        <x:v>One of multiple required accesses lacks means.</x:v>
      </x:c>
      <x:c r="I805" s="10" t="str">
        <x:v>rdf/IMO/IMO-052/IMO-052-F02.ttl</x:v>
      </x:c>
      <x:c r="J805" s="10" t="str">
        <x:v>74e041c3ae90e6a48f89252b631679d2bc578e5f18e43d38ddf4fad588f4b6c8</x:v>
      </x:c>
      <x:c r="K805" s="13" t="str">
        <x:v>NOT_REVIEWED</x:v>
      </x:c>
      <x:c r="L805" s="13" t="str"/>
      <x:c r="M805" s="13" t="str"/>
      <x:c r="N805" s="13" t="str"/>
      <x:c r="O805" s="13" t="str"/>
      <x:c r="P805" s="13" t="str"/>
      <x:c r="Q805" s="13" t="str"/>
      <x:c r="R805" s="13" t="str"/>
      <x:c r="S805" s="13" t="str"/>
      <x:c r="T805" s="14" t="str"/>
      <x:c r="U805" s="9" t="str">
        <x:f>IF(AND(Q805="AGREED",P805="LABEL_ONLY",OR(O805="PASS",O805="FAIL"),R805&lt;&gt;"",S805&lt;&gt;"",T805&lt;&gt;""),O805,G805)</x:f>
        <x:v>FAIL</x:v>
      </x:c>
      <x:c r="V805" s="9" t="str">
        <x:f>IF(Q805&lt;&gt;"AGREED","",IF(P805="LABEL_ONLY",IF(AND(Q805="AGREED",P805="LABEL_ONLY",OR(O805="PASS",O805="FAIL"),R805&lt;&gt;"",S805&lt;&gt;"",T805&lt;&gt;""),"LABEL_APPLIED","INCOMPLETE_DECISION"),"RERUN_REQUIRED"))</x:f>
      </x:c>
    </x:row>
    <x:row r="806" ht="30" customHeight="1">
      <x:c r="A806" s="9" t="str">
        <x:v>IMO-052-F03</x:v>
      </x:c>
      <x:c r="B806" s="9" t="str">
        <x:v>IMO-052</x:v>
      </x:c>
      <x:c r="C806" s="9" t="str">
        <x:v>BATCH_15</x:v>
      </x:c>
      <x:c r="D806" s="9" t="str">
        <x:v>IMO</x:v>
      </x:c>
      <x:c r="E806" s="9" t="n">
        <x:v>0</x:v>
      </x:c>
      <x:c r="F806" s="9" t="str">
        <x:v>Part I-A 7.2.1.4</x:v>
      </x:c>
      <x:c r="G806" s="9" t="str">
        <x:v>FAIL</x:v>
      </x:c>
      <x:c r="H806" s="11" t="str">
        <x:v>Means exists but is connected through the wrong owner/path.</x:v>
      </x:c>
      <x:c r="I806" s="10" t="str">
        <x:v>rdf/IMO/IMO-052/IMO-052-F03.ttl</x:v>
      </x:c>
      <x:c r="J806" s="10" t="str">
        <x:v>ea6a7e12d659818efd75f095f30fe94bcde8fd7cb33b119aee1c5b86c5179db4</x:v>
      </x:c>
      <x:c r="K806" s="13" t="str">
        <x:v>NOT_REVIEWED</x:v>
      </x:c>
      <x:c r="L806" s="13" t="str"/>
      <x:c r="M806" s="13" t="str"/>
      <x:c r="N806" s="13" t="str"/>
      <x:c r="O806" s="13" t="str"/>
      <x:c r="P806" s="13" t="str"/>
      <x:c r="Q806" s="13" t="str"/>
      <x:c r="R806" s="13" t="str"/>
      <x:c r="S806" s="13" t="str"/>
      <x:c r="T806" s="14" t="str"/>
      <x:c r="U806" s="9" t="str">
        <x:f>IF(AND(Q806="AGREED",P806="LABEL_ONLY",OR(O806="PASS",O806="FAIL"),R806&lt;&gt;"",S806&lt;&gt;"",T806&lt;&gt;""),O806,G806)</x:f>
        <x:v>FAIL</x:v>
      </x:c>
      <x:c r="V806" s="9" t="str">
        <x:f>IF(Q806&lt;&gt;"AGREED","",IF(P806="LABEL_ONLY",IF(AND(Q806="AGREED",P806="LABEL_ONLY",OR(O806="PASS",O806="FAIL"),R806&lt;&gt;"",S806&lt;&gt;"",T806&lt;&gt;""),"LABEL_APPLIED","INCOMPLETE_DECISION"),"RERUN_REQUIRED"))</x:f>
      </x:c>
    </x:row>
    <x:row r="807" ht="30" customHeight="1">
      <x:c r="A807" s="9" t="str">
        <x:v>IMO-052-F04</x:v>
      </x:c>
      <x:c r="B807" s="9" t="str">
        <x:v>IMO-052</x:v>
      </x:c>
      <x:c r="C807" s="9" t="str">
        <x:v>BATCH_15</x:v>
      </x:c>
      <x:c r="D807" s="9" t="str">
        <x:v>IMO</x:v>
      </x:c>
      <x:c r="E807" s="9" t="n">
        <x:v>0</x:v>
      </x:c>
      <x:c r="F807" s="9" t="str">
        <x:v>Part I-A 7.2.1.4</x:v>
      </x:c>
      <x:c r="G807" s="9" t="str">
        <x:v>FAIL</x:v>
      </x:c>
      <x:c r="H807" s="11" t="str">
        <x:v>Per-item relationship requirement is not satisfied.</x:v>
      </x:c>
      <x:c r="I807" s="10" t="str">
        <x:v>rdf/IMO/IMO-052/IMO-052-F04.ttl</x:v>
      </x:c>
      <x:c r="J807" s="10" t="str">
        <x:v>4b60875ab0bdd2d13c1f76434e19440207ea408dba1c101b2e1dccd6045b7ed7</x:v>
      </x:c>
      <x:c r="K807" s="13" t="str">
        <x:v>NOT_REVIEWED</x:v>
      </x:c>
      <x:c r="L807" s="13" t="str"/>
      <x:c r="M807" s="13" t="str"/>
      <x:c r="N807" s="13" t="str"/>
      <x:c r="O807" s="13" t="str"/>
      <x:c r="P807" s="13" t="str"/>
      <x:c r="Q807" s="13" t="str"/>
      <x:c r="R807" s="13" t="str"/>
      <x:c r="S807" s="13" t="str"/>
      <x:c r="T807" s="14" t="str"/>
      <x:c r="U807" s="9" t="str">
        <x:f>IF(AND(Q807="AGREED",P807="LABEL_ONLY",OR(O807="PASS",O807="FAIL"),R807&lt;&gt;"",S807&lt;&gt;"",T807&lt;&gt;""),O807,G807)</x:f>
        <x:v>FAIL</x:v>
      </x:c>
      <x:c r="V807" s="9" t="str">
        <x:f>IF(Q807&lt;&gt;"AGREED","",IF(P807="LABEL_ONLY",IF(AND(Q807="AGREED",P807="LABEL_ONLY",OR(O807="PASS",O807="FAIL"),R807&lt;&gt;"",S807&lt;&gt;"",T807&lt;&gt;""),"LABEL_APPLIED","INCOMPLETE_DECISION"),"RERUN_REQUIRED"))</x:f>
      </x:c>
    </x:row>
    <x:row r="808" ht="30" customHeight="1">
      <x:c r="A808" s="9" t="str">
        <x:v>IMO-052-P01</x:v>
      </x:c>
      <x:c r="B808" s="9" t="str">
        <x:v>IMO-052</x:v>
      </x:c>
      <x:c r="C808" s="9" t="str">
        <x:v>BATCH_15</x:v>
      </x:c>
      <x:c r="D808" s="9" t="str">
        <x:v>IMO</x:v>
      </x:c>
      <x:c r="E808" s="9" t="n">
        <x:v>0</x:v>
      </x:c>
      <x:c r="F808" s="9" t="str">
        <x:v>Part I-A 7.2.1.4</x:v>
      </x:c>
      <x:c r="G808" s="9" t="str">
        <x:v>PASS</x:v>
      </x:c>
      <x:c r="H808" s="11" t="str">
        <x:v>Required access has associated ice/snow removal or prevention means.</x:v>
      </x:c>
      <x:c r="I808" s="10" t="str">
        <x:v>rdf/IMO/IMO-052/IMO-052-P01.ttl</x:v>
      </x:c>
      <x:c r="J808" s="10" t="str">
        <x:v>2ead17233caf9ffe45e0343b106ec9f1de1f7d76024b677b1020c55628e7f833</x:v>
      </x:c>
      <x:c r="K808" s="13" t="str">
        <x:v>NOT_REVIEWED</x:v>
      </x:c>
      <x:c r="L808" s="13" t="str"/>
      <x:c r="M808" s="13" t="str"/>
      <x:c r="N808" s="13" t="str"/>
      <x:c r="O808" s="13" t="str"/>
      <x:c r="P808" s="13" t="str"/>
      <x:c r="Q808" s="13" t="str"/>
      <x:c r="R808" s="13" t="str"/>
      <x:c r="S808" s="13" t="str"/>
      <x:c r="T808" s="14" t="str"/>
      <x:c r="U808" s="9" t="str">
        <x:f>IF(AND(Q808="AGREED",P808="LABEL_ONLY",OR(O808="PASS",O808="FAIL"),R808&lt;&gt;"",S808&lt;&gt;"",T808&lt;&gt;""),O808,G808)</x:f>
        <x:v>PASS</x:v>
      </x:c>
      <x:c r="V808" s="9" t="str">
        <x:f>IF(Q808&lt;&gt;"AGREED","",IF(P808="LABEL_ONLY",IF(AND(Q808="AGREED",P808="LABEL_ONLY",OR(O808="PASS",O808="FAIL"),R808&lt;&gt;"",S808&lt;&gt;"",T808&lt;&gt;""),"LABEL_APPLIED","INCOMPLETE_DECISION"),"RERUN_REQUIRED"))</x:f>
      </x:c>
    </x:row>
    <x:row r="809" ht="30" customHeight="1">
      <x:c r="A809" s="9" t="str">
        <x:v>IMO-052-P02</x:v>
      </x:c>
      <x:c r="B809" s="9" t="str">
        <x:v>IMO-052</x:v>
      </x:c>
      <x:c r="C809" s="9" t="str">
        <x:v>BATCH_15</x:v>
      </x:c>
      <x:c r="D809" s="9" t="str">
        <x:v>IMO</x:v>
      </x:c>
      <x:c r="E809" s="9" t="n">
        <x:v>0</x:v>
      </x:c>
      <x:c r="F809" s="9" t="str">
        <x:v>Part I-A 7.2.1.4</x:v>
      </x:c>
      <x:c r="G809" s="9" t="str">
        <x:v>PASS</x:v>
      </x:c>
      <x:c r="H809" s="11" t="str">
        <x:v>Multiple required accesses each have associated means.</x:v>
      </x:c>
      <x:c r="I809" s="10" t="str">
        <x:v>rdf/IMO/IMO-052/IMO-052-P02.ttl</x:v>
      </x:c>
      <x:c r="J809" s="10" t="str">
        <x:v>1c2067eead645078de7c2fa2e67a17c434828ee2188337d6d95bcde547c5ef22</x:v>
      </x:c>
      <x:c r="K809" s="13" t="str">
        <x:v>NOT_REVIEWED</x:v>
      </x:c>
      <x:c r="L809" s="13" t="str"/>
      <x:c r="M809" s="13" t="str"/>
      <x:c r="N809" s="13" t="str"/>
      <x:c r="O809" s="13" t="str"/>
      <x:c r="P809" s="13" t="str"/>
      <x:c r="Q809" s="13" t="str"/>
      <x:c r="R809" s="13" t="str"/>
      <x:c r="S809" s="13" t="str"/>
      <x:c r="T809" s="14" t="str"/>
      <x:c r="U809" s="9" t="str">
        <x:f>IF(AND(Q809="AGREED",P809="LABEL_ONLY",OR(O809="PASS",O809="FAIL"),R809&lt;&gt;"",S809&lt;&gt;"",T809&lt;&gt;""),O809,G809)</x:f>
        <x:v>PASS</x:v>
      </x:c>
      <x:c r="V809" s="9" t="str">
        <x:f>IF(Q809&lt;&gt;"AGREED","",IF(P809="LABEL_ONLY",IF(AND(Q809="AGREED",P809="LABEL_ONLY",OR(O809="PASS",O809="FAIL"),R809&lt;&gt;"",S809&lt;&gt;"",T809&lt;&gt;""),"LABEL_APPLIED","INCOMPLETE_DECISION"),"RERUN_REQUIRED"))</x:f>
      </x:c>
    </x:row>
    <x:row r="810" ht="30" customHeight="1">
      <x:c r="A810" s="9" t="str">
        <x:v>IMO-052-P03</x:v>
      </x:c>
      <x:c r="B810" s="9" t="str">
        <x:v>IMO-052</x:v>
      </x:c>
      <x:c r="C810" s="9" t="str">
        <x:v>BATCH_15</x:v>
      </x:c>
      <x:c r="D810" s="9" t="str">
        <x:v>IMO</x:v>
      </x:c>
      <x:c r="E810" s="9" t="n">
        <x:v>1</x:v>
      </x:c>
      <x:c r="F810" s="9" t="str">
        <x:v>Part I-A 7.2.1.4</x:v>
      </x:c>
      <x:c r="G810" s="9" t="str">
        <x:v>PASS</x:v>
      </x:c>
      <x:c r="H810" s="11" t="str">
        <x:v>No required-access item represented; universal condition is vacuous.</x:v>
      </x:c>
      <x:c r="I810" s="10" t="str">
        <x:v>rdf/IMO/IMO-052/IMO-052-P03.ttl</x:v>
      </x:c>
      <x:c r="J810" s="10" t="str">
        <x:v>56a54dfc5b6960d33ec6519c7c396a797552142d576cc78e82019ff0f789821f</x:v>
      </x:c>
      <x:c r="K810" s="13" t="str">
        <x:v>NOT_REVIEWED</x:v>
      </x:c>
      <x:c r="L810" s="13" t="str"/>
      <x:c r="M810" s="13" t="str"/>
      <x:c r="N810" s="13" t="str"/>
      <x:c r="O810" s="13" t="str"/>
      <x:c r="P810" s="13" t="str"/>
      <x:c r="Q810" s="13" t="str"/>
      <x:c r="R810" s="13" t="str"/>
      <x:c r="S810" s="13" t="str"/>
      <x:c r="T810" s="14" t="str"/>
      <x:c r="U810" s="9" t="str">
        <x:f>IF(AND(Q810="AGREED",P810="LABEL_ONLY",OR(O810="PASS",O810="FAIL"),R810&lt;&gt;"",S810&lt;&gt;"",T810&lt;&gt;""),O810,G810)</x:f>
        <x:v>PASS</x:v>
      </x:c>
      <x:c r="V810" s="9" t="str">
        <x:f>IF(Q810&lt;&gt;"AGREED","",IF(P810="LABEL_ONLY",IF(AND(Q810="AGREED",P810="LABEL_ONLY",OR(O810="PASS",O810="FAIL"),R810&lt;&gt;"",S810&lt;&gt;"",T810&lt;&gt;""),"LABEL_APPLIED","INCOMPLETE_DECISION"),"RERUN_REQUIRED"))</x:f>
      </x:c>
    </x:row>
    <x:row r="811" ht="30" customHeight="1">
      <x:c r="A811" s="9" t="str">
        <x:v>IMO-053-F01</x:v>
      </x:c>
      <x:c r="B811" s="9" t="str">
        <x:v>IMO-053</x:v>
      </x:c>
      <x:c r="C811" s="9" t="str">
        <x:v>BATCH_04</x:v>
      </x:c>
      <x:c r="D811" s="9" t="str">
        <x:v>IMO</x:v>
      </x:c>
      <x:c r="E811" s="9" t="n">
        <x:v>0</x:v>
      </x:c>
      <x:c r="F811" s="9" t="str">
        <x:v>Part I-A 7.2.1.5</x:v>
      </x:c>
      <x:c r="G811" s="9" t="str">
        <x:v>FAIL</x:v>
      </x:c>
      <x:c r="H811" s="11" t="str">
        <x:v>Medium is not compatible with intended operation.</x:v>
      </x:c>
      <x:c r="I811" s="10" t="str">
        <x:v>rdf/IMO/IMO-053/IMO-053-F01.ttl</x:v>
      </x:c>
      <x:c r="J811" s="10" t="str">
        <x:v>9fdf5e946d4b623a70f765ebe0caa753238199e167409cd17d4dd848367891f0</x:v>
      </x:c>
      <x:c r="K811" s="13" t="str">
        <x:v>NOT_REVIEWED</x:v>
      </x:c>
      <x:c r="L811" s="13" t="str"/>
      <x:c r="M811" s="13" t="str"/>
      <x:c r="N811" s="13" t="str"/>
      <x:c r="O811" s="13" t="str"/>
      <x:c r="P811" s="13" t="str"/>
      <x:c r="Q811" s="13" t="str"/>
      <x:c r="R811" s="13" t="str"/>
      <x:c r="S811" s="13" t="str"/>
      <x:c r="T811" s="14" t="str"/>
      <x:c r="U811" s="9" t="str">
        <x:f>IF(AND(Q811="AGREED",P811="LABEL_ONLY",OR(O811="PASS",O811="FAIL"),R811&lt;&gt;"",S811&lt;&gt;"",T811&lt;&gt;""),O811,G811)</x:f>
        <x:v>FAIL</x:v>
      </x:c>
      <x:c r="V811" s="9" t="str">
        <x:f>IF(Q811&lt;&gt;"AGREED","",IF(P811="LABEL_ONLY",IF(AND(Q811="AGREED",P811="LABEL_ONLY",OR(O811="PASS",O811="FAIL"),R811&lt;&gt;"",S811&lt;&gt;"",T811&lt;&gt;""),"LABEL_APPLIED","INCOMPLETE_DECISION"),"RERUN_REQUIRED"))</x:f>
      </x:c>
    </x:row>
    <x:row r="812" ht="30" customHeight="1">
      <x:c r="A812" s="9" t="str">
        <x:v>IMO-053-F02</x:v>
      </x:c>
      <x:c r="B812" s="9" t="str">
        <x:v>IMO-053</x:v>
      </x:c>
      <x:c r="C812" s="9" t="str">
        <x:v>BATCH_04</x:v>
      </x:c>
      <x:c r="D812" s="9" t="str">
        <x:v>IMO</x:v>
      </x:c>
      <x:c r="E812" s="9" t="n">
        <x:v>1</x:v>
      </x:c>
      <x:c r="F812" s="9" t="str">
        <x:v>Part I-A 7.2.1.5</x:v>
      </x:c>
      <x:c r="G812" s="9" t="str">
        <x:v>FAIL</x:v>
      </x:c>
      <x:c r="H812" s="11" t="str">
        <x:v>Compatibility state missing.</x:v>
      </x:c>
      <x:c r="I812" s="10" t="str">
        <x:v>rdf/IMO/IMO-053/IMO-053-F02.ttl</x:v>
      </x:c>
      <x:c r="J812" s="10" t="str">
        <x:v>ebd92f7215139d1980120d6a1ec0227b5ba2568dddcbca70cd2298f40ca46283</x:v>
      </x:c>
      <x:c r="K812" s="13" t="str">
        <x:v>REVIEWED</x:v>
      </x:c>
      <x:c r="L812" s="13" t="str">
        <x:v>YES</x:v>
      </x:c>
      <x:c r="M812" s="13" t="str">
        <x:v>YES</x:v>
      </x:c>
      <x:c r="N812" s="13" t="str">
        <x:v>YES</x:v>
      </x:c>
      <x:c r="O812" s="13"/>
      <x:c r="P812" s="13"/>
      <x:c r="Q812" s="13"/>
      <x:c r="R812" s="13" t="str">
        <x:v>AI-assisted draft</x:v>
      </x:c>
      <x:c r="S812" s="105" t="n">
        <x:v>46281</x:v>
      </x:c>
      <x:c r="T812" s="14" t="str">
        <x:v>Valid failure: the canonical intended-operation compatibility status is absent.</x:v>
      </x:c>
      <x:c r="U812" s="9" t="str">
        <x:f>IF(AND(Q812="AGREED",P812="LABEL_ONLY",OR(O812="PASS",O812="FAIL"),R812&lt;&gt;"",S812&lt;&gt;"",T812&lt;&gt;""),O812,G812)</x:f>
        <x:v>FAIL</x:v>
      </x:c>
      <x:c r="V812" s="9" t="str">
        <x:f>IF(Q812&lt;&gt;"AGREED","",IF(P812="LABEL_ONLY",IF(AND(Q812="AGREED",P812="LABEL_ONLY",OR(O812="PASS",O812="FAIL"),R812&lt;&gt;"",S812&lt;&gt;"",T812&lt;&gt;""),"LABEL_APPLIED","INCOMPLETE_DECISION"),"RERUN_REQUIRED"))</x:f>
      </x:c>
    </x:row>
    <x:row r="813" ht="30" customHeight="1">
      <x:c r="A813" s="9" t="str">
        <x:v>IMO-053-F03</x:v>
      </x:c>
      <x:c r="B813" s="9" t="str">
        <x:v>IMO-053</x:v>
      </x:c>
      <x:c r="C813" s="9" t="str">
        <x:v>BATCH_04</x:v>
      </x:c>
      <x:c r="D813" s="9" t="str">
        <x:v>IMO</x:v>
      </x:c>
      <x:c r="E813" s="9" t="n">
        <x:v>0</x:v>
      </x:c>
      <x:c r="F813" s="9" t="str">
        <x:v>Part I-A 7.2.1.5</x:v>
      </x:c>
      <x:c r="G813" s="9" t="str">
        <x:v>FAIL</x:v>
      </x:c>
      <x:c r="H813" s="11" t="str">
        <x:v>Universal condition fails for mixed valid/invalid media.</x:v>
      </x:c>
      <x:c r="I813" s="10" t="str">
        <x:v>rdf/IMO/IMO-053/IMO-053-F03.ttl</x:v>
      </x:c>
      <x:c r="J813" s="10" t="str">
        <x:v>fbe8d24ea825fd7c10bfdab100d87af851e9771a68d2577f9ab897e2dacac31b</x:v>
      </x:c>
      <x:c r="K813" s="13" t="str">
        <x:v>NOT_REVIEWED</x:v>
      </x:c>
      <x:c r="L813" s="13" t="str"/>
      <x:c r="M813" s="13" t="str"/>
      <x:c r="N813" s="13" t="str"/>
      <x:c r="O813" s="13" t="str"/>
      <x:c r="P813" s="13" t="str"/>
      <x:c r="Q813" s="13" t="str"/>
      <x:c r="R813" s="13" t="str"/>
      <x:c r="S813" s="13" t="str"/>
      <x:c r="T813" s="14" t="str"/>
      <x:c r="U813" s="9" t="str">
        <x:f>IF(AND(Q813="AGREED",P813="LABEL_ONLY",OR(O813="PASS",O813="FAIL"),R813&lt;&gt;"",S813&lt;&gt;"",T813&lt;&gt;""),O813,G813)</x:f>
        <x:v>FAIL</x:v>
      </x:c>
      <x:c r="V813" s="9" t="str">
        <x:f>IF(Q813&lt;&gt;"AGREED","",IF(P813="LABEL_ONLY",IF(AND(Q813="AGREED",P813="LABEL_ONLY",OR(O813="PASS",O813="FAIL"),R813&lt;&gt;"",S813&lt;&gt;"",T813&lt;&gt;""),"LABEL_APPLIED","INCOMPLETE_DECISION"),"RERUN_REQUIRED"))</x:f>
      </x:c>
    </x:row>
    <x:row r="814" ht="30" customHeight="1">
      <x:c r="A814" s="9" t="str">
        <x:v>IMO-053-P01</x:v>
      </x:c>
      <x:c r="B814" s="9" t="str">
        <x:v>IMO-053</x:v>
      </x:c>
      <x:c r="C814" s="9" t="str">
        <x:v>BATCH_04</x:v>
      </x:c>
      <x:c r="D814" s="9" t="str">
        <x:v>IMO</x:v>
      </x:c>
      <x:c r="E814" s="9" t="n">
        <x:v>1</x:v>
      </x:c>
      <x:c r="F814" s="9" t="str">
        <x:v>Part I-A 7.2.1.5</x:v>
      </x:c>
      <x:c r="G814" s="9" t="str">
        <x:v>PASS</x:v>
      </x:c>
      <x:c r="H814" s="11" t="str">
        <x:v>Extinguishing medium is approved for intended operation.</x:v>
      </x:c>
      <x:c r="I814" s="10" t="str">
        <x:v>rdf/IMO/IMO-053/IMO-053-P01.ttl</x:v>
      </x:c>
      <x:c r="J814" s="10" t="str">
        <x:v>191abc0c1759299057169f7c99bc2ce06286592b233f01ad5ac919ec5da93818</x:v>
      </x:c>
      <x:c r="K814" s="13" t="str">
        <x:v>REVIEWED</x:v>
      </x:c>
      <x:c r="L814" s="13" t="str">
        <x:v>YES</x:v>
      </x:c>
      <x:c r="M814" s="13" t="str">
        <x:v>YES</x:v>
      </x:c>
      <x:c r="N814" s="13" t="str">
        <x:v>YES</x:v>
      </x:c>
      <x:c r="O814" s="13"/>
      <x:c r="P814" s="13"/>
      <x:c r="Q814" s="13"/>
      <x:c r="R814" s="13" t="str">
        <x:v>AI-assisted draft</x:v>
      </x:c>
      <x:c r="S814" s="105" t="n">
        <x:v>46281</x:v>
      </x:c>
      <x:c r="T814" s="14" t="str">
        <x:v>Valid PASS: the existing extinguishing-medium item is explicitly suitable for the intended operation through the canonical compatibility status.</x:v>
      </x:c>
      <x:c r="U814" s="9" t="str">
        <x:f>IF(AND(Q814="AGREED",P814="LABEL_ONLY",OR(O814="PASS",O814="FAIL"),R814&lt;&gt;"",S814&lt;&gt;"",T814&lt;&gt;""),O814,G814)</x:f>
        <x:v>PASS</x:v>
      </x:c>
      <x:c r="V814" s="9" t="str">
        <x:f>IF(Q814&lt;&gt;"AGREED","",IF(P814="LABEL_ONLY",IF(AND(Q814="AGREED",P814="LABEL_ONLY",OR(O814="PASS",O814="FAIL"),R814&lt;&gt;"",S814&lt;&gt;"",T814&lt;&gt;""),"LABEL_APPLIED","INCOMPLETE_DECISION"),"RERUN_REQUIRED"))</x:f>
      </x:c>
    </x:row>
    <x:row r="815" ht="30" customHeight="1">
      <x:c r="A815" s="9" t="str">
        <x:v>IMO-053-P02</x:v>
      </x:c>
      <x:c r="B815" s="9" t="str">
        <x:v>IMO-053</x:v>
      </x:c>
      <x:c r="C815" s="9" t="str">
        <x:v>BATCH_04</x:v>
      </x:c>
      <x:c r="D815" s="9" t="str">
        <x:v>IMO</x:v>
      </x:c>
      <x:c r="E815" s="9" t="n">
        <x:v>0</x:v>
      </x:c>
      <x:c r="F815" s="9" t="str">
        <x:v>Part I-A 7.2.1.5</x:v>
      </x:c>
      <x:c r="G815" s="9" t="str">
        <x:v>PASS</x:v>
      </x:c>
      <x:c r="H815" s="11" t="str">
        <x:v>Multiple media all have approved compatibility.</x:v>
      </x:c>
      <x:c r="I815" s="10" t="str">
        <x:v>rdf/IMO/IMO-053/IMO-053-P02.ttl</x:v>
      </x:c>
      <x:c r="J815" s="10" t="str">
        <x:v>668b8808c13237d66863550deedc163e9a957f790f6107d7c11f5abcf82e9b1a</x:v>
      </x:c>
      <x:c r="K815" s="13" t="str">
        <x:v>NOT_REVIEWED</x:v>
      </x:c>
      <x:c r="L815" s="13" t="str"/>
      <x:c r="M815" s="13" t="str"/>
      <x:c r="N815" s="13" t="str"/>
      <x:c r="O815" s="13" t="str"/>
      <x:c r="P815" s="13" t="str"/>
      <x:c r="Q815" s="13" t="str"/>
      <x:c r="R815" s="13" t="str"/>
      <x:c r="S815" s="13" t="str"/>
      <x:c r="T815" s="14" t="str"/>
      <x:c r="U815" s="9" t="str">
        <x:f>IF(AND(Q815="AGREED",P815="LABEL_ONLY",OR(O815="PASS",O815="FAIL"),R815&lt;&gt;"",S815&lt;&gt;"",T815&lt;&gt;""),O815,G815)</x:f>
        <x:v>PASS</x:v>
      </x:c>
      <x:c r="V815" s="9" t="str">
        <x:f>IF(Q815&lt;&gt;"AGREED","",IF(P815="LABEL_ONLY",IF(AND(Q815="AGREED",P815="LABEL_ONLY",OR(O815="PASS",O815="FAIL"),R815&lt;&gt;"",S815&lt;&gt;"",T815&lt;&gt;""),"LABEL_APPLIED","INCOMPLETE_DECISION"),"RERUN_REQUIRED"))</x:f>
      </x:c>
    </x:row>
    <x:row r="816" ht="30" customHeight="1">
      <x:c r="A816" s="9" t="str">
        <x:v>IMO-053-P03</x:v>
      </x:c>
      <x:c r="B816" s="9" t="str">
        <x:v>IMO-053</x:v>
      </x:c>
      <x:c r="C816" s="9" t="str">
        <x:v>BATCH_04</x:v>
      </x:c>
      <x:c r="D816" s="9" t="str">
        <x:v>IMO</x:v>
      </x:c>
      <x:c r="E816" s="9" t="n">
        <x:v>0</x:v>
      </x:c>
      <x:c r="F816" s="9" t="str">
        <x:v>Part I-A 7.2.1.5</x:v>
      </x:c>
      <x:c r="G816" s="9" t="str">
        <x:v>PASS</x:v>
      </x:c>
      <x:c r="H816" s="11" t="str">
        <x:v>No extinguishing medium represented; no unsupported existence cardinality added.</x:v>
      </x:c>
      <x:c r="I816" s="10" t="str">
        <x:v>rdf/IMO/IMO-053/IMO-053-P03.ttl</x:v>
      </x:c>
      <x:c r="J816" s="10" t="str">
        <x:v>541211534eb18133851aa4061d79cef885df1b65f5ae57e1a9e90e86fd5c5827</x:v>
      </x:c>
      <x:c r="K816" s="13" t="str">
        <x:v>NOT_REVIEWED</x:v>
      </x:c>
      <x:c r="L816" s="13" t="str"/>
      <x:c r="M816" s="13" t="str"/>
      <x:c r="N816" s="13" t="str"/>
      <x:c r="O816" s="13" t="str"/>
      <x:c r="P816" s="13" t="str"/>
      <x:c r="Q816" s="13" t="str"/>
      <x:c r="R816" s="13" t="str"/>
      <x:c r="S816" s="13" t="str"/>
      <x:c r="T816" s="14" t="str"/>
      <x:c r="U816" s="9" t="str">
        <x:f>IF(AND(Q816="AGREED",P816="LABEL_ONLY",OR(O816="PASS",O816="FAIL"),R816&lt;&gt;"",S816&lt;&gt;"",T816&lt;&gt;""),O816,G816)</x:f>
        <x:v>PASS</x:v>
      </x:c>
      <x:c r="V816" s="9" t="str">
        <x:f>IF(Q816&lt;&gt;"AGREED","",IF(P816="LABEL_ONLY",IF(AND(Q816="AGREED",P816="LABEL_ONLY",OR(O816="PASS",O816="FAIL"),R816&lt;&gt;"",S816&lt;&gt;"",T816&lt;&gt;""),"LABEL_APPLIED","INCOMPLETE_DECISION"),"RERUN_REQUIRED"))</x:f>
      </x:c>
    </x:row>
    <x:row r="817" ht="30" customHeight="1">
      <x:c r="A817" s="9" t="str">
        <x:v>IMO-055-F01</x:v>
      </x:c>
      <x:c r="B817" s="9" t="str">
        <x:v>IMO-055</x:v>
      </x:c>
      <x:c r="C817" s="9" t="str">
        <x:v>BATCH_12</x:v>
      </x:c>
      <x:c r="D817" s="9" t="str">
        <x:v>IMO</x:v>
      </x:c>
      <x:c r="E817" s="9" t="n">
        <x:v>0</x:v>
      </x:c>
      <x:c r="F817" s="9" t="str">
        <x:v>Part I-A 7.3.1.1</x:v>
      </x:c>
      <x:c r="G817" s="9" t="str">
        <x:v>FAIL</x:v>
      </x:c>
      <x:c r="H817" s="11" t="str">
        <x:v>Triggered valve lacks ice-accretion protection.</x:v>
      </x:c>
      <x:c r="I817" s="10" t="str">
        <x:v>rdf/IMO/IMO-055/IMO-055-F01.ttl</x:v>
      </x:c>
      <x:c r="J817" s="10" t="str">
        <x:v>a1d4d2b18ceba90999442e0882b2913ba74317fb50a857660d03b52a6f543582</x:v>
      </x:c>
      <x:c r="K817" s="13" t="str">
        <x:v>NOT_REVIEWED</x:v>
      </x:c>
      <x:c r="L817" s="13" t="str"/>
      <x:c r="M817" s="13" t="str"/>
      <x:c r="N817" s="13" t="str"/>
      <x:c r="O817" s="13" t="str"/>
      <x:c r="P817" s="13" t="str"/>
      <x:c r="Q817" s="13" t="str"/>
      <x:c r="R817" s="13" t="str"/>
      <x:c r="S817" s="13" t="str"/>
      <x:c r="T817" s="14" t="str"/>
      <x:c r="U817" s="9" t="str">
        <x:f>IF(AND(Q817="AGREED",P817="LABEL_ONLY",OR(O817="PASS",O817="FAIL"),R817&lt;&gt;"",S817&lt;&gt;"",T817&lt;&gt;""),O817,G817)</x:f>
        <x:v>FAIL</x:v>
      </x:c>
      <x:c r="V817" s="9" t="str">
        <x:f>IF(Q817&lt;&gt;"AGREED","",IF(P817="LABEL_ONLY",IF(AND(Q817="AGREED",P817="LABEL_ONLY",OR(O817="PASS",O817="FAIL"),R817&lt;&gt;"",S817&lt;&gt;"",T817&lt;&gt;""),"LABEL_APPLIED","INCOMPLETE_DECISION"),"RERUN_REQUIRED"))</x:f>
      </x:c>
    </x:row>
    <x:row r="818" ht="30" customHeight="1">
      <x:c r="A818" s="9" t="str">
        <x:v>IMO-055-F02</x:v>
      </x:c>
      <x:c r="B818" s="9" t="str">
        <x:v>IMO-055</x:v>
      </x:c>
      <x:c r="C818" s="9" t="str">
        <x:v>BATCH_12</x:v>
      </x:c>
      <x:c r="D818" s="9" t="str">
        <x:v>IMO</x:v>
      </x:c>
      <x:c r="E818" s="9" t="n">
        <x:v>0</x:v>
      </x:c>
      <x:c r="F818" s="9" t="str">
        <x:v>Part I-A 7.3.1.1</x:v>
      </x:c>
      <x:c r="G818" s="9" t="str">
        <x:v>FAIL</x:v>
      </x:c>
      <x:c r="H818" s="11" t="str">
        <x:v>Triggered valve is not continuously accessible.</x:v>
      </x:c>
      <x:c r="I818" s="10" t="str">
        <x:v>rdf/IMO/IMO-055/IMO-055-F02.ttl</x:v>
      </x:c>
      <x:c r="J818" s="10" t="str">
        <x:v>043cd4a6aca567bb0c1557dd26cf55a24196fee4c80eccc5179c684062acd0e1</x:v>
      </x:c>
      <x:c r="K818" s="13" t="str">
        <x:v>NOT_REVIEWED</x:v>
      </x:c>
      <x:c r="L818" s="13" t="str"/>
      <x:c r="M818" s="13" t="str"/>
      <x:c r="N818" s="13" t="str"/>
      <x:c r="O818" s="13" t="str"/>
      <x:c r="P818" s="13" t="str"/>
      <x:c r="Q818" s="13" t="str"/>
      <x:c r="R818" s="13" t="str"/>
      <x:c r="S818" s="13" t="str"/>
      <x:c r="T818" s="14" t="str"/>
      <x:c r="U818" s="9" t="str">
        <x:f>IF(AND(Q818="AGREED",P818="LABEL_ONLY",OR(O818="PASS",O818="FAIL"),R818&lt;&gt;"",S818&lt;&gt;"",T818&lt;&gt;""),O818,G818)</x:f>
        <x:v>FAIL</x:v>
      </x:c>
      <x:c r="V818" s="9" t="str">
        <x:f>IF(Q818&lt;&gt;"AGREED","",IF(P818="LABEL_ONLY",IF(AND(Q818="AGREED",P818="LABEL_ONLY",OR(O818="PASS",O818="FAIL"),R818&lt;&gt;"",S818&lt;&gt;"",T818&lt;&gt;""),"LABEL_APPLIED","INCOMPLETE_DECISION"),"RERUN_REQUIRED"))</x:f>
      </x:c>
    </x:row>
    <x:row r="819" ht="30" customHeight="1">
      <x:c r="A819" s="9" t="str">
        <x:v>IMO-055-F03</x:v>
      </x:c>
      <x:c r="B819" s="9" t="str">
        <x:v>IMO-055</x:v>
      </x:c>
      <x:c r="C819" s="9" t="str">
        <x:v>BATCH_12</x:v>
      </x:c>
      <x:c r="D819" s="9" t="str">
        <x:v>IMO</x:v>
      </x:c>
      <x:c r="E819" s="9" t="n">
        <x:v>0</x:v>
      </x:c>
      <x:c r="F819" s="9" t="str">
        <x:v>Part I-A 7.3.1.1</x:v>
      </x:c>
      <x:c r="G819" s="9" t="str">
        <x:v>FAIL</x:v>
      </x:c>
      <x:c r="H819" s="11" t="str">
        <x:v>Valve-type selector missing.</x:v>
      </x:c>
      <x:c r="I819" s="10" t="str">
        <x:v>rdf/IMO/IMO-055/IMO-055-F03.ttl</x:v>
      </x:c>
      <x:c r="J819" s="10" t="str">
        <x:v>917a9a81467e6265b1280fdd0d704806889d9f7c0349c8abf0b07089498955b2</x:v>
      </x:c>
      <x:c r="K819" s="13" t="str">
        <x:v>NOT_REVIEWED</x:v>
      </x:c>
      <x:c r="L819" s="13" t="str"/>
      <x:c r="M819" s="13" t="str"/>
      <x:c r="N819" s="13" t="str"/>
      <x:c r="O819" s="13" t="str"/>
      <x:c r="P819" s="13" t="str"/>
      <x:c r="Q819" s="13" t="str"/>
      <x:c r="R819" s="13" t="str"/>
      <x:c r="S819" s="13" t="str"/>
      <x:c r="T819" s="14" t="str"/>
      <x:c r="U819" s="9" t="str">
        <x:f>IF(AND(Q819="AGREED",P819="LABEL_ONLY",OR(O819="PASS",O819="FAIL"),R819&lt;&gt;"",S819&lt;&gt;"",T819&lt;&gt;""),O819,G819)</x:f>
        <x:v>FAIL</x:v>
      </x:c>
      <x:c r="V819" s="9" t="str">
        <x:f>IF(Q819&lt;&gt;"AGREED","",IF(P819="LABEL_ONLY",IF(AND(Q819="AGREED",P819="LABEL_ONLY",OR(O819="PASS",O819="FAIL"),R819&lt;&gt;"",S819&lt;&gt;"",T819&lt;&gt;""),"LABEL_APPLIED","INCOMPLETE_DECISION"),"RERUN_REQUIRED"))</x:f>
      </x:c>
    </x:row>
    <x:row r="820" ht="30" customHeight="1">
      <x:c r="A820" s="9" t="str">
        <x:v>IMO-055-F04</x:v>
      </x:c>
      <x:c r="B820" s="9" t="str">
        <x:v>IMO-055</x:v>
      </x:c>
      <x:c r="C820" s="9" t="str">
        <x:v>BATCH_12</x:v>
      </x:c>
      <x:c r="D820" s="9" t="str">
        <x:v>IMO</x:v>
      </x:c>
      <x:c r="E820" s="9" t="n">
        <x:v>1</x:v>
      </x:c>
      <x:c r="F820" s="9" t="str">
        <x:v>Part I-A 7.3.1.1</x:v>
      </x:c>
      <x:c r="G820" s="9" t="str">
        <x:v>FAIL</x:v>
      </x:c>
      <x:c r="H820" s="11" t="str">
        <x:v>Exposure selector missing.</x:v>
      </x:c>
      <x:c r="I820" s="10" t="str">
        <x:v>rdf/IMO/IMO-055/IMO-055-F04.ttl</x:v>
      </x:c>
      <x:c r="J820" s="10" t="str">
        <x:v>a0166575225786902b6b91d5199abcc59f9fd6a40afdf622801764c1a4fc76cc</x:v>
      </x:c>
      <x:c r="K820" s="13" t="str">
        <x:v>NOT_REVIEWED</x:v>
      </x:c>
      <x:c r="L820" s="13" t="str"/>
      <x:c r="M820" s="13" t="str"/>
      <x:c r="N820" s="13" t="str"/>
      <x:c r="O820" s="13" t="str"/>
      <x:c r="P820" s="13" t="str"/>
      <x:c r="Q820" s="13" t="str"/>
      <x:c r="R820" s="13" t="str"/>
      <x:c r="S820" s="13" t="str"/>
      <x:c r="T820" s="14" t="str"/>
      <x:c r="U820" s="9" t="str">
        <x:f>IF(AND(Q820="AGREED",P820="LABEL_ONLY",OR(O820="PASS",O820="FAIL"),R820&lt;&gt;"",S820&lt;&gt;"",T820&lt;&gt;""),O820,G820)</x:f>
        <x:v>FAIL</x:v>
      </x:c>
      <x:c r="V820" s="9" t="str">
        <x:f>IF(Q820&lt;&gt;"AGREED","",IF(P820="LABEL_ONLY",IF(AND(Q820="AGREED",P820="LABEL_ONLY",OR(O820="PASS",O820="FAIL"),R820&lt;&gt;"",S820&lt;&gt;"",T820&lt;&gt;""),"LABEL_APPLIED","INCOMPLETE_DECISION"),"RERUN_REQUIRED"))</x:f>
      </x:c>
    </x:row>
    <x:row r="821" ht="30" customHeight="1">
      <x:c r="A821" s="9" t="str">
        <x:v>IMO-055-P01</x:v>
      </x:c>
      <x:c r="B821" s="9" t="str">
        <x:v>IMO-055</x:v>
      </x:c>
      <x:c r="C821" s="9" t="str">
        <x:v>BATCH_12</x:v>
      </x:c>
      <x:c r="D821" s="9" t="str">
        <x:v>IMO</x:v>
      </x:c>
      <x:c r="E821" s="9" t="n">
        <x:v>0</x:v>
      </x:c>
      <x:c r="F821" s="9" t="str">
        <x:v>Part I-A 7.3.1.1</x:v>
      </x:c>
      <x:c r="G821" s="9" t="str">
        <x:v>PASS</x:v>
      </x:c>
      <x:c r="H821" s="11" t="str">
        <x:v>Exposed isolating valve protected and accessible.</x:v>
      </x:c>
      <x:c r="I821" s="10" t="str">
        <x:v>rdf/IMO/IMO-055/IMO-055-P01.ttl</x:v>
      </x:c>
      <x:c r="J821" s="10" t="str">
        <x:v>f28d2426620ed4ada591b85998dc336ac73d810eb4416ad48cfe57b34600d102</x:v>
      </x:c>
      <x:c r="K821" s="13" t="str">
        <x:v>NOT_REVIEWED</x:v>
      </x:c>
      <x:c r="L821" s="13" t="str"/>
      <x:c r="M821" s="13" t="str"/>
      <x:c r="N821" s="13" t="str"/>
      <x:c r="O821" s="13" t="str"/>
      <x:c r="P821" s="13" t="str"/>
      <x:c r="Q821" s="13" t="str"/>
      <x:c r="R821" s="13" t="str"/>
      <x:c r="S821" s="13" t="str"/>
      <x:c r="T821" s="14" t="str"/>
      <x:c r="U821" s="9" t="str">
        <x:f>IF(AND(Q821="AGREED",P821="LABEL_ONLY",OR(O821="PASS",O821="FAIL"),R821&lt;&gt;"",S821&lt;&gt;"",T821&lt;&gt;""),O821,G821)</x:f>
        <x:v>PASS</x:v>
      </x:c>
      <x:c r="V821" s="9" t="str">
        <x:f>IF(Q821&lt;&gt;"AGREED","",IF(P821="LABEL_ONLY",IF(AND(Q821="AGREED",P821="LABEL_ONLY",OR(O821="PASS",O821="FAIL"),R821&lt;&gt;"",S821&lt;&gt;"",T821&lt;&gt;""),"LABEL_APPLIED","INCOMPLETE_DECISION"),"RERUN_REQUIRED"))</x:f>
      </x:c>
    </x:row>
    <x:row r="822" ht="30" customHeight="1">
      <x:c r="A822" s="9" t="str">
        <x:v>IMO-055-P02</x:v>
      </x:c>
      <x:c r="B822" s="9" t="str">
        <x:v>IMO-055</x:v>
      </x:c>
      <x:c r="C822" s="9" t="str">
        <x:v>BATCH_12</x:v>
      </x:c>
      <x:c r="D822" s="9" t="str">
        <x:v>IMO</x:v>
      </x:c>
      <x:c r="E822" s="9" t="n">
        <x:v>0</x:v>
      </x:c>
      <x:c r="F822" s="9" t="str">
        <x:v>Part I-A 7.3.1.1</x:v>
      </x:c>
      <x:c r="G822" s="9" t="str">
        <x:v>PASS</x:v>
      </x:c>
      <x:c r="H822" s="11" t="str">
        <x:v>Exposed pressure valve protected and accessible.</x:v>
      </x:c>
      <x:c r="I822" s="10" t="str">
        <x:v>rdf/IMO/IMO-055/IMO-055-P02.ttl</x:v>
      </x:c>
      <x:c r="J822" s="10" t="str">
        <x:v>210aed52384425fcdc9475feb021d0fb955ffb1359aa5d2aa9a758da1291ed5e</x:v>
      </x:c>
      <x:c r="K822" s="13" t="str">
        <x:v>NOT_REVIEWED</x:v>
      </x:c>
      <x:c r="L822" s="13" t="str"/>
      <x:c r="M822" s="13" t="str"/>
      <x:c r="N822" s="13" t="str"/>
      <x:c r="O822" s="13" t="str"/>
      <x:c r="P822" s="13" t="str"/>
      <x:c r="Q822" s="13" t="str"/>
      <x:c r="R822" s="13" t="str"/>
      <x:c r="S822" s="13" t="str"/>
      <x:c r="T822" s="14" t="str"/>
      <x:c r="U822" s="9" t="str">
        <x:f>IF(AND(Q822="AGREED",P822="LABEL_ONLY",OR(O822="PASS",O822="FAIL"),R822&lt;&gt;"",S822&lt;&gt;"",T822&lt;&gt;""),O822,G822)</x:f>
        <x:v>PASS</x:v>
      </x:c>
      <x:c r="V822" s="9" t="str">
        <x:f>IF(Q822&lt;&gt;"AGREED","",IF(P822="LABEL_ONLY",IF(AND(Q822="AGREED",P822="LABEL_ONLY",OR(O822="PASS",O822="FAIL"),R822&lt;&gt;"",S822&lt;&gt;"",T822&lt;&gt;""),"LABEL_APPLIED","INCOMPLETE_DECISION"),"RERUN_REQUIRED"))</x:f>
      </x:c>
    </x:row>
    <x:row r="823" ht="30" customHeight="1">
      <x:c r="A823" s="9" t="str">
        <x:v>IMO-055-P03</x:v>
      </x:c>
      <x:c r="B823" s="9" t="str">
        <x:v>IMO-055</x:v>
      </x:c>
      <x:c r="C823" s="9" t="str">
        <x:v>BATCH_12</x:v>
      </x:c>
      <x:c r="D823" s="9" t="str">
        <x:v>IMO</x:v>
      </x:c>
      <x:c r="E823" s="9" t="n">
        <x:v>0</x:v>
      </x:c>
      <x:c r="F823" s="9" t="str">
        <x:v>Part I-A 7.3.1.1</x:v>
      </x:c>
      <x:c r="G823" s="9" t="str">
        <x:v>PASS</x:v>
      </x:c>
      <x:c r="H823" s="11" t="str">
        <x:v>Exposed vacuum valve protected and accessible.</x:v>
      </x:c>
      <x:c r="I823" s="10" t="str">
        <x:v>rdf/IMO/IMO-055/IMO-055-P03.ttl</x:v>
      </x:c>
      <x:c r="J823" s="10" t="str">
        <x:v>322f8d978a9fd3b96f8699342a301dee214cc5739236f1b25a45610cb775d099</x:v>
      </x:c>
      <x:c r="K823" s="13" t="str">
        <x:v>NOT_REVIEWED</x:v>
      </x:c>
      <x:c r="L823" s="13" t="str"/>
      <x:c r="M823" s="13" t="str"/>
      <x:c r="N823" s="13" t="str"/>
      <x:c r="O823" s="13" t="str"/>
      <x:c r="P823" s="13" t="str"/>
      <x:c r="Q823" s="13" t="str"/>
      <x:c r="R823" s="13" t="str"/>
      <x:c r="S823" s="13" t="str"/>
      <x:c r="T823" s="14" t="str"/>
      <x:c r="U823" s="9" t="str">
        <x:f>IF(AND(Q823="AGREED",P823="LABEL_ONLY",OR(O823="PASS",O823="FAIL"),R823&lt;&gt;"",S823&lt;&gt;"",T823&lt;&gt;""),O823,G823)</x:f>
        <x:v>PASS</x:v>
      </x:c>
      <x:c r="V823" s="9" t="str">
        <x:f>IF(Q823&lt;&gt;"AGREED","",IF(P823="LABEL_ONLY",IF(AND(Q823="AGREED",P823="LABEL_ONLY",OR(O823="PASS",O823="FAIL"),R823&lt;&gt;"",S823&lt;&gt;"",T823&lt;&gt;""),"LABEL_APPLIED","INCOMPLETE_DECISION"),"RERUN_REQUIRED"))</x:f>
      </x:c>
    </x:row>
    <x:row r="824" ht="30" customHeight="1">
      <x:c r="A824" s="9" t="str">
        <x:v>IMO-055-P04</x:v>
      </x:c>
      <x:c r="B824" s="9" t="str">
        <x:v>IMO-055</x:v>
      </x:c>
      <x:c r="C824" s="9" t="str">
        <x:v>BATCH_12</x:v>
      </x:c>
      <x:c r="D824" s="9" t="str">
        <x:v>IMO</x:v>
      </x:c>
      <x:c r="E824" s="9" t="n">
        <x:v>1</x:v>
      </x:c>
      <x:c r="F824" s="9" t="str">
        <x:v>Part I-A 7.3.1.1</x:v>
      </x:c>
      <x:c r="G824" s="9" t="str">
        <x:v>PASS</x:v>
      </x:c>
      <x:c r="H824" s="11" t="str">
        <x:v>Non-exposed valve is outside trigger.</x:v>
      </x:c>
      <x:c r="I824" s="10" t="str">
        <x:v>rdf/IMO/IMO-055/IMO-055-P04.ttl</x:v>
      </x:c>
      <x:c r="J824" s="10" t="str">
        <x:v>1a84ad1535db466c31c60519983e6325a56270d23c938b77cdc61e6c061cea44</x:v>
      </x:c>
      <x:c r="K824" s="13" t="str">
        <x:v>NOT_REVIEWED</x:v>
      </x:c>
      <x:c r="L824" s="13" t="str"/>
      <x:c r="M824" s="13" t="str"/>
      <x:c r="N824" s="13" t="str"/>
      <x:c r="O824" s="13" t="str"/>
      <x:c r="P824" s="13" t="str"/>
      <x:c r="Q824" s="13" t="str"/>
      <x:c r="R824" s="13" t="str"/>
      <x:c r="S824" s="13" t="str"/>
      <x:c r="T824" s="14" t="str"/>
      <x:c r="U824" s="9" t="str">
        <x:f>IF(AND(Q824="AGREED",P824="LABEL_ONLY",OR(O824="PASS",O824="FAIL"),R824&lt;&gt;"",S824&lt;&gt;"",T824&lt;&gt;""),O824,G824)</x:f>
        <x:v>PASS</x:v>
      </x:c>
      <x:c r="V824" s="9" t="str">
        <x:f>IF(Q824&lt;&gt;"AGREED","",IF(P824="LABEL_ONLY",IF(AND(Q824="AGREED",P824="LABEL_ONLY",OR(O824="PASS",O824="FAIL"),R824&lt;&gt;"",S824&lt;&gt;"",T824&lt;&gt;""),"LABEL_APPLIED","INCOMPLETE_DECISION"),"RERUN_REQUIRED"))</x:f>
      </x:c>
    </x:row>
    <x:row r="825" ht="30" customHeight="1">
      <x:c r="A825" s="9" t="str">
        <x:v>IMO-055-P05</x:v>
      </x:c>
      <x:c r="B825" s="9" t="str">
        <x:v>IMO-055</x:v>
      </x:c>
      <x:c r="C825" s="9" t="str">
        <x:v>BATCH_12</x:v>
      </x:c>
      <x:c r="D825" s="9" t="str">
        <x:v>IMO</x:v>
      </x:c>
      <x:c r="E825" s="9" t="n">
        <x:v>0</x:v>
      </x:c>
      <x:c r="F825" s="9" t="str">
        <x:v>Part I-A 7.3.1.1</x:v>
      </x:c>
      <x:c r="G825" s="9" t="str">
        <x:v>PASS</x:v>
      </x:c>
      <x:c r="H825" s="11" t="str">
        <x:v>Other valve type is outside enumerated trigger.</x:v>
      </x:c>
      <x:c r="I825" s="10" t="str">
        <x:v>rdf/IMO/IMO-055/IMO-055-P05.ttl</x:v>
      </x:c>
      <x:c r="J825" s="10" t="str">
        <x:v>82d9c7f57e1bb663cca60714db8245e6370b04d48edd8436fd7a414321e13388</x:v>
      </x:c>
      <x:c r="K825" s="13" t="str">
        <x:v>NOT_REVIEWED</x:v>
      </x:c>
      <x:c r="L825" s="13" t="str"/>
      <x:c r="M825" s="13" t="str"/>
      <x:c r="N825" s="13" t="str"/>
      <x:c r="O825" s="13" t="str"/>
      <x:c r="P825" s="13" t="str"/>
      <x:c r="Q825" s="13" t="str"/>
      <x:c r="R825" s="13" t="str"/>
      <x:c r="S825" s="13" t="str"/>
      <x:c r="T825" s="14" t="str"/>
      <x:c r="U825" s="9" t="str">
        <x:f>IF(AND(Q825="AGREED",P825="LABEL_ONLY",OR(O825="PASS",O825="FAIL"),R825&lt;&gt;"",S825&lt;&gt;"",T825&lt;&gt;""),O825,G825)</x:f>
        <x:v>PASS</x:v>
      </x:c>
      <x:c r="V825" s="9" t="str">
        <x:f>IF(Q825&lt;&gt;"AGREED","",IF(P825="LABEL_ONLY",IF(AND(Q825="AGREED",P825="LABEL_ONLY",OR(O825="PASS",O825="FAIL"),R825&lt;&gt;"",S825&lt;&gt;"",T825&lt;&gt;""),"LABEL_APPLIED","INCOMPLETE_DECISION"),"RERUN_REQUIRED"))</x:f>
      </x:c>
    </x:row>
    <x:row r="826" ht="30" customHeight="1">
      <x:c r="A826" s="9" t="str">
        <x:v>IMO-057-F01</x:v>
      </x:c>
      <x:c r="B826" s="9" t="str">
        <x:v>IMO-057</x:v>
      </x:c>
      <x:c r="C826" s="9" t="str">
        <x:v>BATCH_03</x:v>
      </x:c>
      <x:c r="D826" s="9" t="str">
        <x:v>IMO</x:v>
      </x:c>
      <x:c r="E826" s="9" t="n">
        <x:v>1</x:v>
      </x:c>
      <x:c r="F826" s="9" t="str">
        <x:v>Part I-A 7.3.2.1</x:v>
      </x:c>
      <x:c r="G826" s="9" t="str">
        <x:v>FAIL</x:v>
      </x:c>
      <x:c r="H826" s="11" t="str">
        <x:v>Exactly freezing is not above freezing.</x:v>
      </x:c>
      <x:c r="I826" s="10" t="str">
        <x:v>rdf/IMO/IMO-057/IMO-057-F01.ttl</x:v>
      </x:c>
      <x:c r="J826" s="10" t="str">
        <x:v>44b59a8443acd838a7cec7e517a1e88f446cfe61c5cb4277dc893b9ac89b2177</x:v>
      </x:c>
      <x:c r="K826" s="13" t="str">
        <x:v>REVIEWED</x:v>
      </x:c>
      <x:c r="L826" s="13" t="str">
        <x:v>YES</x:v>
      </x:c>
      <x:c r="M826" s="13" t="str">
        <x:v>YES</x:v>
      </x:c>
      <x:c r="N826" s="13" t="str">
        <x:v>YES</x:v>
      </x:c>
      <x:c r="O826" s="13"/>
      <x:c r="P826" s="13"/>
      <x:c r="Q826" s="13"/>
      <x:c r="R826" s="13" t="str">
        <x:v>AI-assisted draft</x:v>
      </x:c>
      <x:c r="S826" s="105" t="n">
        <x:v>46281</x:v>
      </x:c>
      <x:c r="T826" s="14" t="str">
        <x:v>Valid failure: 0 deg C is not strictly above freezing.</x:v>
      </x:c>
      <x:c r="U826" s="9" t="str">
        <x:f>IF(AND(Q826="AGREED",P826="LABEL_ONLY",OR(O826="PASS",O826="FAIL"),R826&lt;&gt;"",S826&lt;&gt;"",T826&lt;&gt;""),O826,G826)</x:f>
        <x:v>FAIL</x:v>
      </x:c>
      <x:c r="V826" s="9" t="str">
        <x:f>IF(Q826&lt;&gt;"AGREED","",IF(P826="LABEL_ONLY",IF(AND(Q826="AGREED",P826="LABEL_ONLY",OR(O826="PASS",O826="FAIL"),R826&lt;&gt;"",S826&lt;&gt;"",T826&lt;&gt;""),"LABEL_APPLIED","INCOMPLETE_DECISION"),"RERUN_REQUIRED"))</x:f>
      </x:c>
    </x:row>
    <x:row r="827" ht="30" customHeight="1">
      <x:c r="A827" s="9" t="str">
        <x:v>IMO-057-F02</x:v>
      </x:c>
      <x:c r="B827" s="9" t="str">
        <x:v>IMO-057</x:v>
      </x:c>
      <x:c r="C827" s="9" t="str">
        <x:v>BATCH_03</x:v>
      </x:c>
      <x:c r="D827" s="9" t="str">
        <x:v>IMO</x:v>
      </x:c>
      <x:c r="E827" s="9" t="n">
        <x:v>0</x:v>
      </x:c>
      <x:c r="F827" s="9" t="str">
        <x:v>Part I-A 7.3.2.1</x:v>
      </x:c>
      <x:c r="G827" s="9" t="str">
        <x:v>FAIL</x:v>
      </x:c>
      <x:c r="H827" s="11" t="str">
        <x:v>Pump compartment below freezing.</x:v>
      </x:c>
      <x:c r="I827" s="10" t="str">
        <x:v>rdf/IMO/IMO-057/IMO-057-F02.ttl</x:v>
      </x:c>
      <x:c r="J827" s="10" t="str">
        <x:v>abac9d1f0c09f589d1d4bad57aa7ac983cd366dae3b4012849c571eb7584fb23</x:v>
      </x:c>
      <x:c r="K827" s="13" t="str">
        <x:v>NOT_REVIEWED</x:v>
      </x:c>
      <x:c r="L827" s="13" t="str"/>
      <x:c r="M827" s="13" t="str"/>
      <x:c r="N827" s="13" t="str"/>
      <x:c r="O827" s="13" t="str"/>
      <x:c r="P827" s="13" t="str"/>
      <x:c r="Q827" s="13" t="str"/>
      <x:c r="R827" s="13" t="str"/>
      <x:c r="S827" s="13" t="str"/>
      <x:c r="T827" s="14" t="str"/>
      <x:c r="U827" s="9" t="str">
        <x:f>IF(AND(Q827="AGREED",P827="LABEL_ONLY",OR(O827="PASS",O827="FAIL"),R827&lt;&gt;"",S827&lt;&gt;"",T827&lt;&gt;""),O827,G827)</x:f>
        <x:v>FAIL</x:v>
      </x:c>
      <x:c r="V827" s="9" t="str">
        <x:f>IF(Q827&lt;&gt;"AGREED","",IF(P827="LABEL_ONLY",IF(AND(Q827="AGREED",P827="LABEL_ONLY",OR(O827="PASS",O827="FAIL"),R827&lt;&gt;"",S827&lt;&gt;"",T827&lt;&gt;""),"LABEL_APPLIED","INCOMPLETE_DECISION"),"RERUN_REQUIRED"))</x:f>
      </x:c>
    </x:row>
    <x:row r="828" ht="30" customHeight="1">
      <x:c r="A828" s="9" t="str">
        <x:v>IMO-057-F03</x:v>
      </x:c>
      <x:c r="B828" s="9" t="str">
        <x:v>IMO-057</x:v>
      </x:c>
      <x:c r="C828" s="9" t="str">
        <x:v>BATCH_03</x:v>
      </x:c>
      <x:c r="D828" s="9" t="str">
        <x:v>IMO</x:v>
      </x:c>
      <x:c r="E828" s="9" t="n">
        <x:v>0</x:v>
      </x:c>
      <x:c r="F828" s="9" t="str">
        <x:v>Part I-A 7.3.2.1</x:v>
      </x:c>
      <x:c r="G828" s="9" t="str">
        <x:v>FAIL</x:v>
      </x:c>
      <x:c r="H828" s="11" t="str">
        <x:v>Maintained temperature missing.</x:v>
      </x:c>
      <x:c r="I828" s="10" t="str">
        <x:v>rdf/IMO/IMO-057/IMO-057-F03.ttl</x:v>
      </x:c>
      <x:c r="J828" s="10" t="str">
        <x:v>956f4b75031f767bd40e5ae27599e34a005f1798b9390de5afbda0d9b121e4ad</x:v>
      </x:c>
      <x:c r="K828" s="13" t="str">
        <x:v>NOT_REVIEWED</x:v>
      </x:c>
      <x:c r="L828" s="13" t="str"/>
      <x:c r="M828" s="13" t="str"/>
      <x:c r="N828" s="13" t="str"/>
      <x:c r="O828" s="13" t="str"/>
      <x:c r="P828" s="13" t="str"/>
      <x:c r="Q828" s="13" t="str"/>
      <x:c r="R828" s="13" t="str"/>
      <x:c r="S828" s="13" t="str"/>
      <x:c r="T828" s="14" t="str"/>
      <x:c r="U828" s="9" t="str">
        <x:f>IF(AND(Q828="AGREED",P828="LABEL_ONLY",OR(O828="PASS",O828="FAIL"),R828&lt;&gt;"",S828&lt;&gt;"",T828&lt;&gt;""),O828,G828)</x:f>
        <x:v>FAIL</x:v>
      </x:c>
      <x:c r="V828" s="9" t="str">
        <x:f>IF(Q828&lt;&gt;"AGREED","",IF(P828="LABEL_ONLY",IF(AND(Q828="AGREED",P828="LABEL_ONLY",OR(O828="PASS",O828="FAIL"),R828&lt;&gt;"",S828&lt;&gt;"",T828&lt;&gt;""),"LABEL_APPLIED","INCOMPLETE_DECISION"),"RERUN_REQUIRED"))</x:f>
      </x:c>
    </x:row>
    <x:row r="829" ht="30" customHeight="1">
      <x:c r="A829" s="9" t="str">
        <x:v>IMO-057-F04</x:v>
      </x:c>
      <x:c r="B829" s="9" t="str">
        <x:v>IMO-057</x:v>
      </x:c>
      <x:c r="C829" s="9" t="str">
        <x:v>BATCH_03</x:v>
      </x:c>
      <x:c r="D829" s="9" t="str">
        <x:v>IMO</x:v>
      </x:c>
      <x:c r="E829" s="9" t="n">
        <x:v>0</x:v>
      </x:c>
      <x:c r="F829" s="9" t="str">
        <x:v>Part I-A 7.3.2.1</x:v>
      </x:c>
      <x:c r="G829" s="9" t="str">
        <x:v>FAIL</x:v>
      </x:c>
      <x:c r="H829" s="11" t="str">
        <x:v>Containing-compartment path missing.</x:v>
      </x:c>
      <x:c r="I829" s="10" t="str">
        <x:v>rdf/IMO/IMO-057/IMO-057-F04.ttl</x:v>
      </x:c>
      <x:c r="J829" s="10" t="str">
        <x:v>a5c2bdd778fca61deeb7f90cb5d8a5327ac0ea1c373026f179dae92db2321671</x:v>
      </x:c>
      <x:c r="K829" s="13" t="str">
        <x:v>NOT_REVIEWED</x:v>
      </x:c>
      <x:c r="L829" s="13" t="str"/>
      <x:c r="M829" s="13" t="str"/>
      <x:c r="N829" s="13" t="str"/>
      <x:c r="O829" s="13" t="str"/>
      <x:c r="P829" s="13" t="str"/>
      <x:c r="Q829" s="13" t="str"/>
      <x:c r="R829" s="13" t="str"/>
      <x:c r="S829" s="13" t="str"/>
      <x:c r="T829" s="14" t="str"/>
      <x:c r="U829" s="9" t="str">
        <x:f>IF(AND(Q829="AGREED",P829="LABEL_ONLY",OR(O829="PASS",O829="FAIL"),R829&lt;&gt;"",S829&lt;&gt;"",T829&lt;&gt;""),O829,G829)</x:f>
        <x:v>FAIL</x:v>
      </x:c>
      <x:c r="V829" s="9" t="str">
        <x:f>IF(Q829&lt;&gt;"AGREED","",IF(P829="LABEL_ONLY",IF(AND(Q829="AGREED",P829="LABEL_ONLY",OR(O829="PASS",O829="FAIL"),R829&lt;&gt;"",S829&lt;&gt;"",T829&lt;&gt;""),"LABEL_APPLIED","INCOMPLETE_DECISION"),"RERUN_REQUIRED"))</x:f>
      </x:c>
    </x:row>
    <x:row r="830" ht="30" customHeight="1">
      <x:c r="A830" s="9" t="str">
        <x:v>IMO-057-F05</x:v>
      </x:c>
      <x:c r="B830" s="9" t="str">
        <x:v>IMO-057</x:v>
      </x:c>
      <x:c r="C830" s="9" t="str">
        <x:v>BATCH_03</x:v>
      </x:c>
      <x:c r="D830" s="9" t="str">
        <x:v>IMO</x:v>
      </x:c>
      <x:c r="E830" s="9" t="n">
        <x:v>0</x:v>
      </x:c>
      <x:c r="F830" s="9" t="str">
        <x:v>Part I-A 7.3.2.1</x:v>
      </x:c>
      <x:c r="G830" s="9" t="str">
        <x:v>FAIL</x:v>
      </x:c>
      <x:c r="H830" s="11" t="str">
        <x:v>Maintained temperature encoded in wrong frozen R13 unit.</x:v>
      </x:c>
      <x:c r="I830" s="10" t="str">
        <x:v>rdf/IMO/IMO-057/IMO-057-F05.ttl</x:v>
      </x:c>
      <x:c r="J830" s="10" t="str">
        <x:v>b46f64e6ced77bf1feaa50faab393a778dad1a50e1ef6eafcf83b6d74308cdad</x:v>
      </x:c>
      <x:c r="K830" s="13" t="str">
        <x:v>NOT_REVIEWED</x:v>
      </x:c>
      <x:c r="L830" s="13" t="str"/>
      <x:c r="M830" s="13" t="str"/>
      <x:c r="N830" s="13" t="str"/>
      <x:c r="O830" s="13" t="str"/>
      <x:c r="P830" s="13" t="str"/>
      <x:c r="Q830" s="13" t="str"/>
      <x:c r="R830" s="13" t="str"/>
      <x:c r="S830" s="13" t="str"/>
      <x:c r="T830" s="14" t="str"/>
      <x:c r="U830" s="9" t="str">
        <x:f>IF(AND(Q830="AGREED",P830="LABEL_ONLY",OR(O830="PASS",O830="FAIL"),R830&lt;&gt;"",S830&lt;&gt;"",T830&lt;&gt;""),O830,G830)</x:f>
        <x:v>FAIL</x:v>
      </x:c>
      <x:c r="V830" s="9" t="str">
        <x:f>IF(Q830&lt;&gt;"AGREED","",IF(P830="LABEL_ONLY",IF(AND(Q830="AGREED",P830="LABEL_ONLY",OR(O830="PASS",O830="FAIL"),R830&lt;&gt;"",S830&lt;&gt;"",T830&lt;&gt;""),"LABEL_APPLIED","INCOMPLETE_DECISION"),"RERUN_REQUIRED"))</x:f>
      </x:c>
    </x:row>
    <x:row r="831" ht="30" customHeight="1">
      <x:c r="A831" s="9" t="str">
        <x:v>IMO-057-F06</x:v>
      </x:c>
      <x:c r="B831" s="9" t="str">
        <x:v>IMO-057</x:v>
      </x:c>
      <x:c r="C831" s="9" t="str">
        <x:v>BATCH_03</x:v>
      </x:c>
      <x:c r="D831" s="9" t="str">
        <x:v>IMO</x:v>
      </x:c>
      <x:c r="E831" s="9" t="n">
        <x:v>0</x:v>
      </x:c>
      <x:c r="F831" s="9" t="str">
        <x:v>Part I-A 7.3.2.1</x:v>
      </x:c>
      <x:c r="G831" s="9" t="str">
        <x:v>FAIL</x:v>
      </x:c>
      <x:c r="H831" s="11" t="str">
        <x:v>One of multiple target pumps violates the requirement.</x:v>
      </x:c>
      <x:c r="I831" s="10" t="str">
        <x:v>rdf/IMO/IMO-057/IMO-057-F06.ttl</x:v>
      </x:c>
      <x:c r="J831" s="10" t="str">
        <x:v>604b5e1d47a2545cb9f2e23f8a3ac194f5e8022855dba0791894d9255c192cce</x:v>
      </x:c>
      <x:c r="K831" s="13" t="str">
        <x:v>NOT_REVIEWED</x:v>
      </x:c>
      <x:c r="L831" s="13" t="str"/>
      <x:c r="M831" s="13" t="str"/>
      <x:c r="N831" s="13" t="str"/>
      <x:c r="O831" s="13" t="str"/>
      <x:c r="P831" s="13" t="str"/>
      <x:c r="Q831" s="13" t="str"/>
      <x:c r="R831" s="13" t="str"/>
      <x:c r="S831" s="13" t="str"/>
      <x:c r="T831" s="14" t="str"/>
      <x:c r="U831" s="9" t="str">
        <x:f>IF(AND(Q831="AGREED",P831="LABEL_ONLY",OR(O831="PASS",O831="FAIL"),R831&lt;&gt;"",S831&lt;&gt;"",T831&lt;&gt;""),O831,G831)</x:f>
        <x:v>FAIL</x:v>
      </x:c>
      <x:c r="V831" s="9" t="str">
        <x:f>IF(Q831&lt;&gt;"AGREED","",IF(P831="LABEL_ONLY",IF(AND(Q831="AGREED",P831="LABEL_ONLY",OR(O831="PASS",O831="FAIL"),R831&lt;&gt;"",S831&lt;&gt;"",T831&lt;&gt;""),"LABEL_APPLIED","INCOMPLETE_DECISION"),"RERUN_REQUIRED"))</x:f>
      </x:c>
    </x:row>
    <x:row r="832" ht="30" customHeight="1">
      <x:c r="A832" s="9" t="str">
        <x:v>IMO-057-P01</x:v>
      </x:c>
      <x:c r="B832" s="9" t="str">
        <x:v>IMO-057</x:v>
      </x:c>
      <x:c r="C832" s="9" t="str">
        <x:v>BATCH_03</x:v>
      </x:c>
      <x:c r="D832" s="9" t="str">
        <x:v>IMO</x:v>
      </x:c>
      <x:c r="E832" s="9" t="n">
        <x:v>0</x:v>
      </x:c>
      <x:c r="F832" s="9" t="str">
        <x:v>Part I-A 7.3.2.1</x:v>
      </x:c>
      <x:c r="G832" s="9" t="str">
        <x:v>PASS</x:v>
      </x:c>
      <x:c r="H832" s="11" t="str">
        <x:v>Fire pump compartment is above freezing.</x:v>
      </x:c>
      <x:c r="I832" s="10" t="str">
        <x:v>rdf/IMO/IMO-057/IMO-057-P01.ttl</x:v>
      </x:c>
      <x:c r="J832" s="10" t="str">
        <x:v>638c08c067679fbf56fb0279d3b6514aaeecad73901ce11824b1a17fc39b5058</x:v>
      </x:c>
      <x:c r="K832" s="13" t="str">
        <x:v>NOT_REVIEWED</x:v>
      </x:c>
      <x:c r="L832" s="13" t="str"/>
      <x:c r="M832" s="13" t="str"/>
      <x:c r="N832" s="13" t="str"/>
      <x:c r="O832" s="13" t="str"/>
      <x:c r="P832" s="13" t="str"/>
      <x:c r="Q832" s="13" t="str"/>
      <x:c r="R832" s="13" t="str"/>
      <x:c r="S832" s="13" t="str"/>
      <x:c r="T832" s="14" t="str"/>
      <x:c r="U832" s="9" t="str">
        <x:f>IF(AND(Q832="AGREED",P832="LABEL_ONLY",OR(O832="PASS",O832="FAIL"),R832&lt;&gt;"",S832&lt;&gt;"",T832&lt;&gt;""),O832,G832)</x:f>
        <x:v>PASS</x:v>
      </x:c>
      <x:c r="V832" s="9" t="str">
        <x:f>IF(Q832&lt;&gt;"AGREED","",IF(P832="LABEL_ONLY",IF(AND(Q832="AGREED",P832="LABEL_ONLY",OR(O832="PASS",O832="FAIL"),R832&lt;&gt;"",S832&lt;&gt;"",T832&lt;&gt;""),"LABEL_APPLIED","INCOMPLETE_DECISION"),"RERUN_REQUIRED"))</x:f>
      </x:c>
    </x:row>
    <x:row r="833" ht="30" customHeight="1">
      <x:c r="A833" s="9" t="str">
        <x:v>IMO-057-P02</x:v>
      </x:c>
      <x:c r="B833" s="9" t="str">
        <x:v>IMO-057</x:v>
      </x:c>
      <x:c r="C833" s="9" t="str">
        <x:v>BATCH_03</x:v>
      </x:c>
      <x:c r="D833" s="9" t="str">
        <x:v>IMO</x:v>
      </x:c>
      <x:c r="E833" s="9" t="n">
        <x:v>0</x:v>
      </x:c>
      <x:c r="F833" s="9" t="str">
        <x:v>Part I-A 7.3.2.1</x:v>
      </x:c>
      <x:c r="G833" s="9" t="str">
        <x:v>PASS</x:v>
      </x:c>
      <x:c r="H833" s="11" t="str">
        <x:v>Emergency fire pump satisfies same temperature rule.</x:v>
      </x:c>
      <x:c r="I833" s="10" t="str">
        <x:v>rdf/IMO/IMO-057/IMO-057-P02.ttl</x:v>
      </x:c>
      <x:c r="J833" s="10" t="str">
        <x:v>4f7d6439b9ee370c3df91500c24d6ff8d6444eb0bd2f59db1fd53350d113fe82</x:v>
      </x:c>
      <x:c r="K833" s="13" t="str">
        <x:v>NOT_REVIEWED</x:v>
      </x:c>
      <x:c r="L833" s="13" t="str"/>
      <x:c r="M833" s="13" t="str"/>
      <x:c r="N833" s="13" t="str"/>
      <x:c r="O833" s="13" t="str"/>
      <x:c r="P833" s="13" t="str"/>
      <x:c r="Q833" s="13" t="str"/>
      <x:c r="R833" s="13" t="str"/>
      <x:c r="S833" s="13" t="str"/>
      <x:c r="T833" s="14" t="str"/>
      <x:c r="U833" s="9" t="str">
        <x:f>IF(AND(Q833="AGREED",P833="LABEL_ONLY",OR(O833="PASS",O833="FAIL"),R833&lt;&gt;"",S833&lt;&gt;"",T833&lt;&gt;""),O833,G833)</x:f>
        <x:v>PASS</x:v>
      </x:c>
      <x:c r="V833" s="9" t="str">
        <x:f>IF(Q833&lt;&gt;"AGREED","",IF(P833="LABEL_ONLY",IF(AND(Q833="AGREED",P833="LABEL_ONLY",OR(O833="PASS",O833="FAIL"),R833&lt;&gt;"",S833&lt;&gt;"",T833&lt;&gt;""),"LABEL_APPLIED","INCOMPLETE_DECISION"),"RERUN_REQUIRED"))</x:f>
      </x:c>
    </x:row>
    <x:row r="834" ht="30" customHeight="1">
      <x:c r="A834" s="9" t="str">
        <x:v>IMO-057-P03</x:v>
      </x:c>
      <x:c r="B834" s="9" t="str">
        <x:v>IMO-057</x:v>
      </x:c>
      <x:c r="C834" s="9" t="str">
        <x:v>BATCH_03</x:v>
      </x:c>
      <x:c r="D834" s="9" t="str">
        <x:v>IMO</x:v>
      </x:c>
      <x:c r="E834" s="9" t="n">
        <x:v>0</x:v>
      </x:c>
      <x:c r="F834" s="9" t="str">
        <x:v>Part I-A 7.3.2.1</x:v>
      </x:c>
      <x:c r="G834" s="9" t="str">
        <x:v>PASS</x:v>
      </x:c>
      <x:c r="H834" s="11" t="str">
        <x:v>Water-mist pump satisfies temperature rule.</x:v>
      </x:c>
      <x:c r="I834" s="10" t="str">
        <x:v>rdf/IMO/IMO-057/IMO-057-P03.ttl</x:v>
      </x:c>
      <x:c r="J834" s="10" t="str">
        <x:v>6d9780dd2878887c1fa2458da2cd59fcc81449b4347c87d13ed6307fab85a70b</x:v>
      </x:c>
      <x:c r="K834" s="13" t="str">
        <x:v>NOT_REVIEWED</x:v>
      </x:c>
      <x:c r="L834" s="13" t="str"/>
      <x:c r="M834" s="13" t="str"/>
      <x:c r="N834" s="13" t="str"/>
      <x:c r="O834" s="13" t="str"/>
      <x:c r="P834" s="13" t="str"/>
      <x:c r="Q834" s="13" t="str"/>
      <x:c r="R834" s="13" t="str"/>
      <x:c r="S834" s="13" t="str"/>
      <x:c r="T834" s="14" t="str"/>
      <x:c r="U834" s="9" t="str">
        <x:f>IF(AND(Q834="AGREED",P834="LABEL_ONLY",OR(O834="PASS",O834="FAIL"),R834&lt;&gt;"",S834&lt;&gt;"",T834&lt;&gt;""),O834,G834)</x:f>
        <x:v>PASS</x:v>
      </x:c>
      <x:c r="V834" s="9" t="str">
        <x:f>IF(Q834&lt;&gt;"AGREED","",IF(P834="LABEL_ONLY",IF(AND(Q834="AGREED",P834="LABEL_ONLY",OR(O834="PASS",O834="FAIL"),R834&lt;&gt;"",S834&lt;&gt;"",T834&lt;&gt;""),"LABEL_APPLIED","INCOMPLETE_DECISION"),"RERUN_REQUIRED"))</x:f>
      </x:c>
    </x:row>
    <x:row r="835" ht="30" customHeight="1">
      <x:c r="A835" s="9" t="str">
        <x:v>IMO-057-P04</x:v>
      </x:c>
      <x:c r="B835" s="9" t="str">
        <x:v>IMO-057</x:v>
      </x:c>
      <x:c r="C835" s="9" t="str">
        <x:v>BATCH_03</x:v>
      </x:c>
      <x:c r="D835" s="9" t="str">
        <x:v>IMO</x:v>
      </x:c>
      <x:c r="E835" s="9" t="n">
        <x:v>0</x:v>
      </x:c>
      <x:c r="F835" s="9" t="str">
        <x:v>Part I-A 7.3.2.1</x:v>
      </x:c>
      <x:c r="G835" s="9" t="str">
        <x:v>PASS</x:v>
      </x:c>
      <x:c r="H835" s="11" t="str">
        <x:v>Water-spray pump just above freezing passes.</x:v>
      </x:c>
      <x:c r="I835" s="10" t="str">
        <x:v>rdf/IMO/IMO-057/IMO-057-P04.ttl</x:v>
      </x:c>
      <x:c r="J835" s="10" t="str">
        <x:v>f6a19b367513897f43f2569d45a290f1ba8098c5654323d88cac68faea4b5ed1</x:v>
      </x:c>
      <x:c r="K835" s="13" t="str">
        <x:v>NOT_REVIEWED</x:v>
      </x:c>
      <x:c r="L835" s="13" t="str"/>
      <x:c r="M835" s="13" t="str"/>
      <x:c r="N835" s="13" t="str"/>
      <x:c r="O835" s="13" t="str"/>
      <x:c r="P835" s="13" t="str"/>
      <x:c r="Q835" s="13" t="str"/>
      <x:c r="R835" s="13" t="str"/>
      <x:c r="S835" s="13" t="str"/>
      <x:c r="T835" s="14" t="str"/>
      <x:c r="U835" s="9" t="str">
        <x:f>IF(AND(Q835="AGREED",P835="LABEL_ONLY",OR(O835="PASS",O835="FAIL"),R835&lt;&gt;"",S835&lt;&gt;"",T835&lt;&gt;""),O835,G835)</x:f>
        <x:v>PASS</x:v>
      </x:c>
      <x:c r="V835" s="9" t="str">
        <x:f>IF(Q835&lt;&gt;"AGREED","",IF(P835="LABEL_ONLY",IF(AND(Q835="AGREED",P835="LABEL_ONLY",OR(O835="PASS",O835="FAIL"),R835&lt;&gt;"",S835&lt;&gt;"",T835&lt;&gt;""),"LABEL_APPLIED","INCOMPLETE_DECISION"),"RERUN_REQUIRED"))</x:f>
      </x:c>
    </x:row>
    <x:row r="836" ht="30" customHeight="1">
      <x:c r="A836" s="9" t="str">
        <x:v>IMO-057-P05</x:v>
      </x:c>
      <x:c r="B836" s="9" t="str">
        <x:v>IMO-057</x:v>
      </x:c>
      <x:c r="C836" s="9" t="str">
        <x:v>BATCH_03</x:v>
      </x:c>
      <x:c r="D836" s="9" t="str">
        <x:v>IMO</x:v>
      </x:c>
      <x:c r="E836" s="9" t="n">
        <x:v>0</x:v>
      </x:c>
      <x:c r="F836" s="9" t="str">
        <x:v>Part I-A 7.3.2.1</x:v>
      </x:c>
      <x:c r="G836" s="9" t="str">
        <x:v>PASS</x:v>
      </x:c>
      <x:c r="H836" s="11" t="str">
        <x:v>Multiple target pumps all located above freezing.</x:v>
      </x:c>
      <x:c r="I836" s="10" t="str">
        <x:v>rdf/IMO/IMO-057/IMO-057-P05.ttl</x:v>
      </x:c>
      <x:c r="J836" s="10" t="str">
        <x:v>f1893102c685608daede67152180e62fe4218c58bca0d55b3ca2f27f93990e78</x:v>
      </x:c>
      <x:c r="K836" s="13" t="str">
        <x:v>NOT_REVIEWED</x:v>
      </x:c>
      <x:c r="L836" s="13" t="str"/>
      <x:c r="M836" s="13" t="str"/>
      <x:c r="N836" s="13" t="str"/>
      <x:c r="O836" s="13" t="str"/>
      <x:c r="P836" s="13" t="str"/>
      <x:c r="Q836" s="13" t="str"/>
      <x:c r="R836" s="13" t="str"/>
      <x:c r="S836" s="13" t="str"/>
      <x:c r="T836" s="14" t="str"/>
      <x:c r="U836" s="9" t="str">
        <x:f>IF(AND(Q836="AGREED",P836="LABEL_ONLY",OR(O836="PASS",O836="FAIL"),R836&lt;&gt;"",S836&lt;&gt;"",T836&lt;&gt;""),O836,G836)</x:f>
        <x:v>PASS</x:v>
      </x:c>
      <x:c r="V836" s="9" t="str">
        <x:f>IF(Q836&lt;&gt;"AGREED","",IF(P836="LABEL_ONLY",IF(AND(Q836="AGREED",P836="LABEL_ONLY",OR(O836="PASS",O836="FAIL"),R836&lt;&gt;"",S836&lt;&gt;"",T836&lt;&gt;""),"LABEL_APPLIED","INCOMPLETE_DECISION"),"RERUN_REQUIRED"))</x:f>
      </x:c>
    </x:row>
    <x:row r="837" ht="30" customHeight="1">
      <x:c r="A837" s="9" t="str">
        <x:v>IMO-057-P06</x:v>
      </x:c>
      <x:c r="B837" s="9" t="str">
        <x:v>IMO-057</x:v>
      </x:c>
      <x:c r="C837" s="9" t="str">
        <x:v>BATCH_03</x:v>
      </x:c>
      <x:c r="D837" s="9" t="str">
        <x:v>IMO</x:v>
      </x:c>
      <x:c r="E837" s="9" t="n">
        <x:v>1</x:v>
      </x:c>
      <x:c r="F837" s="9" t="str">
        <x:v>Part I-A 7.3.2.1</x:v>
      </x:c>
      <x:c r="G837" s="9" t="str">
        <x:v>PASS</x:v>
      </x:c>
      <x:c r="H837" s="11" t="str">
        <x:v>No target pump represented; this requirement does not create pump existence.</x:v>
      </x:c>
      <x:c r="I837" s="10" t="str">
        <x:v>rdf/IMO/IMO-057/IMO-057-P06.ttl</x:v>
      </x:c>
      <x:c r="J837" s="10" t="str">
        <x:v>089f956aefbca8887c22e7081f38d84bed24d4934b89666332ab48a198d2432e</x:v>
      </x:c>
      <x:c r="K837" s="13" t="str">
        <x:v>REVIEWED</x:v>
      </x:c>
      <x:c r="L837" s="13" t="str">
        <x:v>YES</x:v>
      </x:c>
      <x:c r="M837" s="13" t="str">
        <x:v>YES</x:v>
      </x:c>
      <x:c r="N837" s="13" t="str">
        <x:v>YES</x:v>
      </x:c>
      <x:c r="O837" s="13"/>
      <x:c r="P837" s="13"/>
      <x:c r="Q837" s="13"/>
      <x:c r="R837" s="13" t="str">
        <x:v>AI-assisted draft</x:v>
      </x:c>
      <x:c r="S837" s="105" t="n">
        <x:v>46281</x:v>
      </x:c>
      <x:c r="T837" s="14" t="str">
        <x:v>Valid PASS: the requirement constrains existing pumps but does not create a pump-existence obligation.</x:v>
      </x:c>
      <x:c r="U837" s="9" t="str">
        <x:f>IF(AND(Q837="AGREED",P837="LABEL_ONLY",OR(O837="PASS",O837="FAIL"),R837&lt;&gt;"",S837&lt;&gt;"",T837&lt;&gt;""),O837,G837)</x:f>
        <x:v>PASS</x:v>
      </x:c>
      <x:c r="V837" s="9" t="str">
        <x:f>IF(Q837&lt;&gt;"AGREED","",IF(P837="LABEL_ONLY",IF(AND(Q837="AGREED",P837="LABEL_ONLY",OR(O837="PASS",O837="FAIL"),R837&lt;&gt;"",S837&lt;&gt;"",T837&lt;&gt;""),"LABEL_APPLIED","INCOMPLETE_DECISION"),"RERUN_REQUIRED"))</x:f>
      </x:c>
    </x:row>
    <x:row r="838" ht="30" customHeight="1">
      <x:c r="A838" s="9" t="str">
        <x:v>IMO-058-F01</x:v>
      </x:c>
      <x:c r="B838" s="9" t="str">
        <x:v>IMO-058</x:v>
      </x:c>
      <x:c r="C838" s="9" t="str">
        <x:v>BATCH_02</x:v>
      </x:c>
      <x:c r="D838" s="9" t="str">
        <x:v>IMO</x:v>
      </x:c>
      <x:c r="E838" s="9" t="n">
        <x:v>0</x:v>
      </x:c>
      <x:c r="F838" s="9" t="str">
        <x:v>Part I-A 7.3.2.2</x:v>
      </x:c>
      <x:c r="G838" s="9" t="str">
        <x:v>FAIL</x:v>
      </x:c>
      <x:c r="H838" s="11" t="str">
        <x:v>Isolation capability absent.</x:v>
      </x:c>
      <x:c r="I838" s="10" t="str">
        <x:v>rdf/IMO/IMO-058/IMO-058-F01.ttl</x:v>
      </x:c>
      <x:c r="J838" s="10" t="str">
        <x:v>272386fea2e3b7da4af2bafeb26800ba1405cac0947b18c3e0308ea94b2666b1</x:v>
      </x:c>
      <x:c r="K838" s="13" t="str">
        <x:v>NOT_REVIEWED</x:v>
      </x:c>
      <x:c r="L838" s="13" t="str"/>
      <x:c r="M838" s="13" t="str"/>
      <x:c r="N838" s="13" t="str"/>
      <x:c r="O838" s="13" t="str"/>
      <x:c r="P838" s="13" t="str"/>
      <x:c r="Q838" s="13" t="str"/>
      <x:c r="R838" s="13" t="str"/>
      <x:c r="S838" s="13" t="str"/>
      <x:c r="T838" s="14" t="str"/>
      <x:c r="U838" s="9" t="str">
        <x:f>IF(AND(Q838="AGREED",P838="LABEL_ONLY",OR(O838="PASS",O838="FAIL"),R838&lt;&gt;"",S838&lt;&gt;"",T838&lt;&gt;""),O838,G838)</x:f>
        <x:v>FAIL</x:v>
      </x:c>
      <x:c r="V838" s="9" t="str">
        <x:f>IF(Q838&lt;&gt;"AGREED","",IF(P838="LABEL_ONLY",IF(AND(Q838="AGREED",P838="LABEL_ONLY",OR(O838="PASS",O838="FAIL"),R838&lt;&gt;"",S838&lt;&gt;"",T838&lt;&gt;""),"LABEL_APPLIED","INCOMPLETE_DECISION"),"RERUN_REQUIRED"))</x:f>
      </x:c>
    </x:row>
    <x:row r="839" ht="30" customHeight="1">
      <x:c r="A839" s="9" t="str">
        <x:v>IMO-058-F02</x:v>
      </x:c>
      <x:c r="B839" s="9" t="str">
        <x:v>IMO-058</x:v>
      </x:c>
      <x:c r="C839" s="9" t="str">
        <x:v>BATCH_02</x:v>
      </x:c>
      <x:c r="D839" s="9" t="str">
        <x:v>IMO</x:v>
      </x:c>
      <x:c r="E839" s="9" t="n">
        <x:v>1</x:v>
      </x:c>
      <x:c r="F839" s="9" t="str">
        <x:v>Part I-A 7.3.2.2</x:v>
      </x:c>
      <x:c r="G839" s="9" t="str">
        <x:v>FAIL</x:v>
      </x:c>
      <x:c r="H839" s="11" t="str">
        <x:v>Drainage means absent.</x:v>
      </x:c>
      <x:c r="I839" s="10" t="str">
        <x:v>rdf/IMO/IMO-058/IMO-058-F02.ttl</x:v>
      </x:c>
      <x:c r="J839" s="10" t="str">
        <x:v>11c3cb443846b100b9dd355b5c8e27aed5c8ac1473b112622f449fb7da88f48b</x:v>
      </x:c>
      <x:c r="K839" s="13" t="str">
        <x:v>REVIEWED</x:v>
      </x:c>
      <x:c r="L839" s="13" t="str">
        <x:v>YES</x:v>
      </x:c>
      <x:c r="M839" s="13" t="str">
        <x:v>NO</x:v>
      </x:c>
      <x:c r="N839" s="13" t="str">
        <x:v>YES</x:v>
      </x:c>
      <x:c r="O839" s="13" t="str">
        <x:v>FAIL</x:v>
      </x:c>
      <x:c r="P839" s="13" t="str">
        <x:v>RDF_EDIT</x:v>
      </x:c>
      <x:c r="Q839" s="13" t="str">
        <x:v>PROPOSED</x:v>
      </x:c>
      <x:c r="R839" s="13" t="str">
        <x:v>AI-assisted draft</x:v>
      </x:c>
      <x:c r="S839" s="105" t="n">
        <x:v>46281</x:v>
      </x:c>
      <x:c r="T839" s="14" t="str">
        <x:v>RDF_EDIT proposed: use canonical fire-main properties and keep drainage absent as the isolated failure.</x:v>
      </x:c>
      <x:c r="U839" s="9" t="str">
        <x:f>IF(AND(Q839="AGREED",P839="LABEL_ONLY",OR(O839="PASS",O839="FAIL"),R839&lt;&gt;"",S839&lt;&gt;"",T839&lt;&gt;""),O839,G839)</x:f>
        <x:v>FAIL</x:v>
      </x:c>
      <x:c r="V839" s="9" t="str">
        <x:f>IF(Q839&lt;&gt;"AGREED","",IF(P839="LABEL_ONLY",IF(AND(Q839="AGREED",P839="LABEL_ONLY",OR(O839="PASS",O839="FAIL"),R839&lt;&gt;"",S839&lt;&gt;"",T839&lt;&gt;""),"LABEL_APPLIED","INCOMPLETE_DECISION"),"RERUN_REQUIRED"))</x:f>
      </x:c>
    </x:row>
    <x:row r="840" ht="30" customHeight="1">
      <x:c r="A840" s="9" t="str">
        <x:v>IMO-058-F03</x:v>
      </x:c>
      <x:c r="B840" s="9" t="str">
        <x:v>IMO-058</x:v>
      </x:c>
      <x:c r="C840" s="9" t="str">
        <x:v>BATCH_02</x:v>
      </x:c>
      <x:c r="D840" s="9" t="str">
        <x:v>IMO</x:v>
      </x:c>
      <x:c r="E840" s="9" t="n">
        <x:v>0</x:v>
      </x:c>
      <x:c r="F840" s="9" t="str">
        <x:v>Part I-A 7.3.2.2</x:v>
      </x:c>
      <x:c r="G840" s="9" t="str">
        <x:v>FAIL</x:v>
      </x:c>
      <x:c r="H840" s="11" t="str">
        <x:v>Drainage state missing.</x:v>
      </x:c>
      <x:c r="I840" s="10" t="str">
        <x:v>rdf/IMO/IMO-058/IMO-058-F03.ttl</x:v>
      </x:c>
      <x:c r="J840" s="10" t="str">
        <x:v>21bcf66f0363424d4290a6323bdeb5c1ae3e98c9335e845df36d3f65461905d2</x:v>
      </x:c>
      <x:c r="K840" s="13" t="str">
        <x:v>NOT_REVIEWED</x:v>
      </x:c>
      <x:c r="L840" s="13" t="str"/>
      <x:c r="M840" s="13" t="str"/>
      <x:c r="N840" s="13" t="str"/>
      <x:c r="O840" s="13" t="str"/>
      <x:c r="P840" s="13" t="str"/>
      <x:c r="Q840" s="13" t="str"/>
      <x:c r="R840" s="13" t="str"/>
      <x:c r="S840" s="13" t="str"/>
      <x:c r="T840" s="14" t="str"/>
      <x:c r="U840" s="9" t="str">
        <x:f>IF(AND(Q840="AGREED",P840="LABEL_ONLY",OR(O840="PASS",O840="FAIL"),R840&lt;&gt;"",S840&lt;&gt;"",T840&lt;&gt;""),O840,G840)</x:f>
        <x:v>FAIL</x:v>
      </x:c>
      <x:c r="V840" s="9" t="str">
        <x:f>IF(Q840&lt;&gt;"AGREED","",IF(P840="LABEL_ONLY",IF(AND(Q840="AGREED",P840="LABEL_ONLY",OR(O840="PASS",O840="FAIL"),R840&lt;&gt;"",S840&lt;&gt;"",T840&lt;&gt;""),"LABEL_APPLIED","INCOMPLETE_DECISION"),"RERUN_REQUIRED"))</x:f>
      </x:c>
    </x:row>
    <x:row r="841" ht="30" customHeight="1">
      <x:c r="A841" s="9" t="str">
        <x:v>IMO-058-F04</x:v>
      </x:c>
      <x:c r="B841" s="9" t="str">
        <x:v>IMO-058</x:v>
      </x:c>
      <x:c r="C841" s="9" t="str">
        <x:v>BATCH_02</x:v>
      </x:c>
      <x:c r="D841" s="9" t="str">
        <x:v>IMO</x:v>
      </x:c>
      <x:c r="E841" s="9" t="n">
        <x:v>0</x:v>
      </x:c>
      <x:c r="F841" s="9" t="str">
        <x:v>Part I-A 7.3.2.2</x:v>
      </x:c>
      <x:c r="G841" s="9" t="str">
        <x:v>FAIL</x:v>
      </x:c>
      <x:c r="H841" s="11" t="str">
        <x:v>Universal condition fails when one exposed section is invalid.</x:v>
      </x:c>
      <x:c r="I841" s="10" t="str">
        <x:v>rdf/IMO/IMO-058/IMO-058-F04.ttl</x:v>
      </x:c>
      <x:c r="J841" s="10" t="str">
        <x:v>8cb875362b8ef5f4afac49efed361a11f6819bbcf458fafe9fc20f2a23b42888</x:v>
      </x:c>
      <x:c r="K841" s="13" t="str">
        <x:v>NOT_REVIEWED</x:v>
      </x:c>
      <x:c r="L841" s="13" t="str"/>
      <x:c r="M841" s="13" t="str"/>
      <x:c r="N841" s="13" t="str"/>
      <x:c r="O841" s="13" t="str"/>
      <x:c r="P841" s="13" t="str"/>
      <x:c r="Q841" s="13" t="str"/>
      <x:c r="R841" s="13" t="str"/>
      <x:c r="S841" s="13" t="str"/>
      <x:c r="T841" s="14" t="str"/>
      <x:c r="U841" s="9" t="str">
        <x:f>IF(AND(Q841="AGREED",P841="LABEL_ONLY",OR(O841="PASS",O841="FAIL"),R841&lt;&gt;"",S841&lt;&gt;"",T841&lt;&gt;""),O841,G841)</x:f>
        <x:v>FAIL</x:v>
      </x:c>
      <x:c r="V841" s="9" t="str">
        <x:f>IF(Q841&lt;&gt;"AGREED","",IF(P841="LABEL_ONLY",IF(AND(Q841="AGREED",P841="LABEL_ONLY",OR(O841="PASS",O841="FAIL"),R841&lt;&gt;"",S841&lt;&gt;"",T841&lt;&gt;""),"LABEL_APPLIED","INCOMPLETE_DECISION"),"RERUN_REQUIRED"))</x:f>
      </x:c>
    </x:row>
    <x:row r="842" ht="30" customHeight="1">
      <x:c r="A842" s="9" t="str">
        <x:v>IMO-058-P01</x:v>
      </x:c>
      <x:c r="B842" s="9" t="str">
        <x:v>IMO-058</x:v>
      </x:c>
      <x:c r="C842" s="9" t="str">
        <x:v>BATCH_02</x:v>
      </x:c>
      <x:c r="D842" s="9" t="str">
        <x:v>IMO</x:v>
      </x:c>
      <x:c r="E842" s="9" t="n">
        <x:v>0</x:v>
      </x:c>
      <x:c r="F842" s="9" t="str">
        <x:v>Part I-A 7.3.2.2</x:v>
      </x:c>
      <x:c r="G842" s="9" t="str">
        <x:v>PASS</x:v>
      </x:c>
      <x:c r="H842" s="11" t="str">
        <x:v>Exposed fire-main section can be isolated and drained.</x:v>
      </x:c>
      <x:c r="I842" s="10" t="str">
        <x:v>rdf/IMO/IMO-058/IMO-058-P01.ttl</x:v>
      </x:c>
      <x:c r="J842" s="10" t="str">
        <x:v>f667845ee66da59abf3b9f168968be42471c7424c871508f981009029eab2f42</x:v>
      </x:c>
      <x:c r="K842" s="13" t="str">
        <x:v>NOT_REVIEWED</x:v>
      </x:c>
      <x:c r="L842" s="13" t="str"/>
      <x:c r="M842" s="13" t="str"/>
      <x:c r="N842" s="13" t="str"/>
      <x:c r="O842" s="13" t="str"/>
      <x:c r="P842" s="13" t="str"/>
      <x:c r="Q842" s="13" t="str"/>
      <x:c r="R842" s="13" t="str"/>
      <x:c r="S842" s="13" t="str"/>
      <x:c r="T842" s="14" t="str"/>
      <x:c r="U842" s="9" t="str">
        <x:f>IF(AND(Q842="AGREED",P842="LABEL_ONLY",OR(O842="PASS",O842="FAIL"),R842&lt;&gt;"",S842&lt;&gt;"",T842&lt;&gt;""),O842,G842)</x:f>
        <x:v>PASS</x:v>
      </x:c>
      <x:c r="V842" s="9" t="str">
        <x:f>IF(Q842&lt;&gt;"AGREED","",IF(P842="LABEL_ONLY",IF(AND(Q842="AGREED",P842="LABEL_ONLY",OR(O842="PASS",O842="FAIL"),R842&lt;&gt;"",S842&lt;&gt;"",T842&lt;&gt;""),"LABEL_APPLIED","INCOMPLETE_DECISION"),"RERUN_REQUIRED"))</x:f>
      </x:c>
    </x:row>
    <x:row r="843" ht="30" customHeight="1">
      <x:c r="A843" s="9" t="str">
        <x:v>IMO-058-P02</x:v>
      </x:c>
      <x:c r="B843" s="9" t="str">
        <x:v>IMO-058</x:v>
      </x:c>
      <x:c r="C843" s="9" t="str">
        <x:v>BATCH_02</x:v>
      </x:c>
      <x:c r="D843" s="9" t="str">
        <x:v>IMO</x:v>
      </x:c>
      <x:c r="E843" s="9" t="n">
        <x:v>1</x:v>
      </x:c>
      <x:c r="F843" s="9" t="str">
        <x:v>Part I-A 7.3.2.2</x:v>
      </x:c>
      <x:c r="G843" s="9" t="str">
        <x:v>PASS</x:v>
      </x:c>
      <x:c r="H843" s="11" t="str">
        <x:v>Multiple exposed sections all comply.</x:v>
      </x:c>
      <x:c r="I843" s="10" t="str">
        <x:v>rdf/IMO/IMO-058/IMO-058-P02.ttl</x:v>
      </x:c>
      <x:c r="J843" s="10" t="str">
        <x:v>b56d1e17da61f381caf6b2c07e3b48effb0af96e8e29da83feb302a477e92273</x:v>
      </x:c>
      <x:c r="K843" s="13" t="str">
        <x:v>REVIEWED</x:v>
      </x:c>
      <x:c r="L843" s="13" t="str">
        <x:v>YES</x:v>
      </x:c>
      <x:c r="M843" s="13" t="str">
        <x:v>NO</x:v>
      </x:c>
      <x:c r="N843" s="13" t="str">
        <x:v>YES</x:v>
      </x:c>
      <x:c r="O843" s="13" t="str">
        <x:v>PASS</x:v>
      </x:c>
      <x:c r="P843" s="13" t="str">
        <x:v>RDF_EDIT</x:v>
      </x:c>
      <x:c r="Q843" s="13" t="str">
        <x:v>PROPOSED</x:v>
      </x:c>
      <x:c r="R843" s="13" t="str">
        <x:v>AI-assisted draft</x:v>
      </x:c>
      <x:c r="S843" s="105" t="n">
        <x:v>46281</x:v>
      </x:c>
      <x:c r="T843" s="14" t="str">
        <x:v>RDF_EDIT proposed: replace legacy isolationCapability/drainageMeansPresent with canonical fireMainSectionIsolationCapability/fireMainSectionDrainageMeansPresent.</x:v>
      </x:c>
      <x:c r="U843" s="9" t="str">
        <x:f>IF(AND(Q843="AGREED",P843="LABEL_ONLY",OR(O843="PASS",O843="FAIL"),R843&lt;&gt;"",S843&lt;&gt;"",T843&lt;&gt;""),O843,G843)</x:f>
        <x:v>PASS</x:v>
      </x:c>
      <x:c r="V843" s="9" t="str">
        <x:f>IF(Q843&lt;&gt;"AGREED","",IF(P843="LABEL_ONLY",IF(AND(Q843="AGREED",P843="LABEL_ONLY",OR(O843="PASS",O843="FAIL"),R843&lt;&gt;"",S843&lt;&gt;"",T843&lt;&gt;""),"LABEL_APPLIED","INCOMPLETE_DECISION"),"RERUN_REQUIRED"))</x:f>
      </x:c>
    </x:row>
    <x:row r="844" ht="30" customHeight="1">
      <x:c r="A844" s="9" t="str">
        <x:v>IMO-058-P03</x:v>
      </x:c>
      <x:c r="B844" s="9" t="str">
        <x:v>IMO-058</x:v>
      </x:c>
      <x:c r="C844" s="9" t="str">
        <x:v>BATCH_02</x:v>
      </x:c>
      <x:c r="D844" s="9" t="str">
        <x:v>IMO</x:v>
      </x:c>
      <x:c r="E844" s="9" t="n">
        <x:v>0</x:v>
      </x:c>
      <x:c r="F844" s="9" t="str">
        <x:v>Part I-A 7.3.2.2</x:v>
      </x:c>
      <x:c r="G844" s="9" t="str">
        <x:v>PASS</x:v>
      </x:c>
      <x:c r="H844" s="11" t="str">
        <x:v>No exposed fire-main section represented; no existence requirement invented.</x:v>
      </x:c>
      <x:c r="I844" s="10" t="str">
        <x:v>rdf/IMO/IMO-058/IMO-058-P03.ttl</x:v>
      </x:c>
      <x:c r="J844" s="10" t="str">
        <x:v>20cb105e51c8fc68ca50cb5471fde132bd05ad5aef9141a7d2ad271017079b3c</x:v>
      </x:c>
      <x:c r="K844" s="13" t="str">
        <x:v>NOT_REVIEWED</x:v>
      </x:c>
      <x:c r="L844" s="13" t="str"/>
      <x:c r="M844" s="13" t="str"/>
      <x:c r="N844" s="13" t="str"/>
      <x:c r="O844" s="13" t="str"/>
      <x:c r="P844" s="13" t="str"/>
      <x:c r="Q844" s="13" t="str"/>
      <x:c r="R844" s="13" t="str"/>
      <x:c r="S844" s="13" t="str"/>
      <x:c r="T844" s="14" t="str"/>
      <x:c r="U844" s="9" t="str">
        <x:f>IF(AND(Q844="AGREED",P844="LABEL_ONLY",OR(O844="PASS",O844="FAIL"),R844&lt;&gt;"",S844&lt;&gt;"",T844&lt;&gt;""),O844,G844)</x:f>
        <x:v>PASS</x:v>
      </x:c>
      <x:c r="V844" s="9" t="str">
        <x:f>IF(Q844&lt;&gt;"AGREED","",IF(P844="LABEL_ONLY",IF(AND(Q844="AGREED",P844="LABEL_ONLY",OR(O844="PASS",O844="FAIL"),R844&lt;&gt;"",S844&lt;&gt;"",T844&lt;&gt;""),"LABEL_APPLIED","INCOMPLETE_DECISION"),"RERUN_REQUIRED"))</x:f>
      </x:c>
    </x:row>
    <x:row r="845" ht="30" customHeight="1">
      <x:c r="A845" s="9" t="str">
        <x:v>IMO-059-F01</x:v>
      </x:c>
      <x:c r="B845" s="9" t="str">
        <x:v>IMO-059</x:v>
      </x:c>
      <x:c r="C845" s="9" t="str">
        <x:v>BATCH_04</x:v>
      </x:c>
      <x:c r="D845" s="9" t="str">
        <x:v>IMO</x:v>
      </x:c>
      <x:c r="E845" s="9" t="n">
        <x:v>1</x:v>
      </x:c>
      <x:c r="F845" s="9" t="str">
        <x:v>Part I-A 7.3.2.3</x:v>
      </x:c>
      <x:c r="G845" s="9" t="str">
        <x:v>FAIL</x:v>
      </x:c>
      <x:c r="H845" s="11" t="str">
        <x:v>Outfit storage is not warm-class.</x:v>
      </x:c>
      <x:c r="I845" s="10" t="str">
        <x:v>rdf/IMO/IMO-059/IMO-059-F01.ttl</x:v>
      </x:c>
      <x:c r="J845" s="10" t="str">
        <x:v>6551c6088a4d2124ce2066b783926089e1cfafad886b52fa4033c9589f903805</x:v>
      </x:c>
      <x:c r="K845" s="13" t="str">
        <x:v>REVIEWED</x:v>
      </x:c>
      <x:c r="L845" s="13" t="str">
        <x:v>YES</x:v>
      </x:c>
      <x:c r="M845" s="13" t="str">
        <x:v>YES</x:v>
      </x:c>
      <x:c r="N845" s="13" t="str">
        <x:v>YES</x:v>
      </x:c>
      <x:c r="O845" s="13"/>
      <x:c r="P845" s="13"/>
      <x:c r="Q845" s="13"/>
      <x:c r="R845" s="13" t="str">
        <x:v>AI-assisted draft</x:v>
      </x:c>
      <x:c r="S845" s="105" t="n">
        <x:v>46281</x:v>
      </x:c>
      <x:c r="T845" s="14" t="str">
        <x:v>Valid failure: an existing outfit is stored in a location classified as cold instead of warm.</x:v>
      </x:c>
      <x:c r="U845" s="9" t="str">
        <x:f>IF(AND(Q845="AGREED",P845="LABEL_ONLY",OR(O845="PASS",O845="FAIL"),R845&lt;&gt;"",S845&lt;&gt;"",T845&lt;&gt;""),O845,G845)</x:f>
        <x:v>FAIL</x:v>
      </x:c>
      <x:c r="V845" s="9" t="str">
        <x:f>IF(Q845&lt;&gt;"AGREED","",IF(P845="LABEL_ONLY",IF(AND(Q845="AGREED",P845="LABEL_ONLY",OR(O845="PASS",O845="FAIL"),R845&lt;&gt;"",S845&lt;&gt;"",T845&lt;&gt;""),"LABEL_APPLIED","INCOMPLETE_DECISION"),"RERUN_REQUIRED"))</x:f>
      </x:c>
    </x:row>
    <x:row r="846" ht="30" customHeight="1">
      <x:c r="A846" s="9" t="str">
        <x:v>IMO-059-F02</x:v>
      </x:c>
      <x:c r="B846" s="9" t="str">
        <x:v>IMO-059</x:v>
      </x:c>
      <x:c r="C846" s="9" t="str">
        <x:v>BATCH_04</x:v>
      </x:c>
      <x:c r="D846" s="9" t="str">
        <x:v>IMO</x:v>
      </x:c>
      <x:c r="E846" s="9" t="n">
        <x:v>0</x:v>
      </x:c>
      <x:c r="F846" s="9" t="str">
        <x:v>Part I-A 7.3.2.3</x:v>
      </x:c>
      <x:c r="G846" s="9" t="str">
        <x:v>FAIL</x:v>
      </x:c>
      <x:c r="H846" s="11" t="str">
        <x:v>Storage-location relationship missing.</x:v>
      </x:c>
      <x:c r="I846" s="10" t="str">
        <x:v>rdf/IMO/IMO-059/IMO-059-F02.ttl</x:v>
      </x:c>
      <x:c r="J846" s="10" t="str">
        <x:v>b2f7dc739e0b24ee96471f7696dd2f1d1a49982c80d25da2b89a7d665b00860c</x:v>
      </x:c>
      <x:c r="K846" s="13" t="str">
        <x:v>NOT_REVIEWED</x:v>
      </x:c>
      <x:c r="L846" s="13" t="str"/>
      <x:c r="M846" s="13" t="str"/>
      <x:c r="N846" s="13" t="str"/>
      <x:c r="O846" s="13" t="str"/>
      <x:c r="P846" s="13" t="str"/>
      <x:c r="Q846" s="13" t="str"/>
      <x:c r="R846" s="13" t="str"/>
      <x:c r="S846" s="13" t="str"/>
      <x:c r="T846" s="14" t="str"/>
      <x:c r="U846" s="9" t="str">
        <x:f>IF(AND(Q846="AGREED",P846="LABEL_ONLY",OR(O846="PASS",O846="FAIL"),R846&lt;&gt;"",S846&lt;&gt;"",T846&lt;&gt;""),O846,G846)</x:f>
        <x:v>FAIL</x:v>
      </x:c>
      <x:c r="V846" s="9" t="str">
        <x:f>IF(Q846&lt;&gt;"AGREED","",IF(P846="LABEL_ONLY",IF(AND(Q846="AGREED",P846="LABEL_ONLY",OR(O846="PASS",O846="FAIL"),R846&lt;&gt;"",S846&lt;&gt;"",T846&lt;&gt;""),"LABEL_APPLIED","INCOMPLETE_DECISION"),"RERUN_REQUIRED"))</x:f>
      </x:c>
    </x:row>
    <x:row r="847" ht="30" customHeight="1">
      <x:c r="A847" s="9" t="str">
        <x:v>IMO-059-F03</x:v>
      </x:c>
      <x:c r="B847" s="9" t="str">
        <x:v>IMO-059</x:v>
      </x:c>
      <x:c r="C847" s="9" t="str">
        <x:v>BATCH_04</x:v>
      </x:c>
      <x:c r="D847" s="9" t="str">
        <x:v>IMO</x:v>
      </x:c>
      <x:c r="E847" s="9" t="n">
        <x:v>0</x:v>
      </x:c>
      <x:c r="F847" s="9" t="str">
        <x:v>Part I-A 7.3.2.3</x:v>
      </x:c>
      <x:c r="G847" s="9" t="str">
        <x:v>FAIL</x:v>
      </x:c>
      <x:c r="H847" s="11" t="str">
        <x:v>Storage temperature class missing.</x:v>
      </x:c>
      <x:c r="I847" s="10" t="str">
        <x:v>rdf/IMO/IMO-059/IMO-059-F03.ttl</x:v>
      </x:c>
      <x:c r="J847" s="10" t="str">
        <x:v>e570ea301810602bda235d83b3ab3f125a71e29cfbb1e6a76db1f08db7cbc516</x:v>
      </x:c>
      <x:c r="K847" s="13" t="str">
        <x:v>NOT_REVIEWED</x:v>
      </x:c>
      <x:c r="L847" s="13" t="str"/>
      <x:c r="M847" s="13" t="str"/>
      <x:c r="N847" s="13" t="str"/>
      <x:c r="O847" s="13" t="str"/>
      <x:c r="P847" s="13" t="str"/>
      <x:c r="Q847" s="13" t="str"/>
      <x:c r="R847" s="13" t="str"/>
      <x:c r="S847" s="13" t="str"/>
      <x:c r="T847" s="14" t="str"/>
      <x:c r="U847" s="9" t="str">
        <x:f>IF(AND(Q847="AGREED",P847="LABEL_ONLY",OR(O847="PASS",O847="FAIL"),R847&lt;&gt;"",S847&lt;&gt;"",T847&lt;&gt;""),O847,G847)</x:f>
        <x:v>FAIL</x:v>
      </x:c>
      <x:c r="V847" s="9" t="str">
        <x:f>IF(Q847&lt;&gt;"AGREED","",IF(P847="LABEL_ONLY",IF(AND(Q847="AGREED",P847="LABEL_ONLY",OR(O847="PASS",O847="FAIL"),R847&lt;&gt;"",S847&lt;&gt;"",T847&lt;&gt;""),"LABEL_APPLIED","INCOMPLETE_DECISION"),"RERUN_REQUIRED"))</x:f>
      </x:c>
    </x:row>
    <x:row r="848" ht="30" customHeight="1">
      <x:c r="A848" s="9" t="str">
        <x:v>IMO-059-F04</x:v>
      </x:c>
      <x:c r="B848" s="9" t="str">
        <x:v>IMO-059</x:v>
      </x:c>
      <x:c r="C848" s="9" t="str">
        <x:v>BATCH_04</x:v>
      </x:c>
      <x:c r="D848" s="9" t="str">
        <x:v>IMO</x:v>
      </x:c>
      <x:c r="E848" s="9" t="n">
        <x:v>0</x:v>
      </x:c>
      <x:c r="F848" s="9" t="str">
        <x:v>Part I-A 7.3.2.3</x:v>
      </x:c>
      <x:c r="G848" s="9" t="str">
        <x:v>FAIL</x:v>
      </x:c>
      <x:c r="H848" s="11" t="str">
        <x:v>Universal storage condition fails for one invalid outfit.</x:v>
      </x:c>
      <x:c r="I848" s="10" t="str">
        <x:v>rdf/IMO/IMO-059/IMO-059-F04.ttl</x:v>
      </x:c>
      <x:c r="J848" s="10" t="str">
        <x:v>dda4fa042958940e55d20fc269999734811fcf4dd18bec4388c995b9a824adf6</x:v>
      </x:c>
      <x:c r="K848" s="13" t="str">
        <x:v>NOT_REVIEWED</x:v>
      </x:c>
      <x:c r="L848" s="13" t="str"/>
      <x:c r="M848" s="13" t="str"/>
      <x:c r="N848" s="13" t="str"/>
      <x:c r="O848" s="13" t="str"/>
      <x:c r="P848" s="13" t="str"/>
      <x:c r="Q848" s="13" t="str"/>
      <x:c r="R848" s="13" t="str"/>
      <x:c r="S848" s="13" t="str"/>
      <x:c r="T848" s="14" t="str"/>
      <x:c r="U848" s="9" t="str">
        <x:f>IF(AND(Q848="AGREED",P848="LABEL_ONLY",OR(O848="PASS",O848="FAIL"),R848&lt;&gt;"",S848&lt;&gt;"",T848&lt;&gt;""),O848,G848)</x:f>
        <x:v>FAIL</x:v>
      </x:c>
      <x:c r="V848" s="9" t="str">
        <x:f>IF(Q848&lt;&gt;"AGREED","",IF(P848="LABEL_ONLY",IF(AND(Q848="AGREED",P848="LABEL_ONLY",OR(O848="PASS",O848="FAIL"),R848&lt;&gt;"",S848&lt;&gt;"",T848&lt;&gt;""),"LABEL_APPLIED","INCOMPLETE_DECISION"),"RERUN_REQUIRED"))</x:f>
      </x:c>
    </x:row>
    <x:row r="849" ht="30" customHeight="1">
      <x:c r="A849" s="9" t="str">
        <x:v>IMO-059-P01</x:v>
      </x:c>
      <x:c r="B849" s="9" t="str">
        <x:v>IMO-059</x:v>
      </x:c>
      <x:c r="C849" s="9" t="str">
        <x:v>BATCH_04</x:v>
      </x:c>
      <x:c r="D849" s="9" t="str">
        <x:v>IMO</x:v>
      </x:c>
      <x:c r="E849" s="9" t="n">
        <x:v>0</x:v>
      </x:c>
      <x:c r="F849" s="9" t="str">
        <x:v>Part I-A 7.3.2.3</x:v>
      </x:c>
      <x:c r="G849" s="9" t="str">
        <x:v>PASS</x:v>
      </x:c>
      <x:c r="H849" s="11" t="str">
        <x:v>Firefighter outfit stored at warm-class location.</x:v>
      </x:c>
      <x:c r="I849" s="10" t="str">
        <x:v>rdf/IMO/IMO-059/IMO-059-P01.ttl</x:v>
      </x:c>
      <x:c r="J849" s="10" t="str">
        <x:v>0ba32e20bcb8f6e4c93b0cf66d6a2b1af7f4835fd48371e04b39d5666e369524</x:v>
      </x:c>
      <x:c r="K849" s="13" t="str">
        <x:v>NOT_REVIEWED</x:v>
      </x:c>
      <x:c r="L849" s="13" t="str"/>
      <x:c r="M849" s="13" t="str"/>
      <x:c r="N849" s="13" t="str"/>
      <x:c r="O849" s="13" t="str"/>
      <x:c r="P849" s="13" t="str"/>
      <x:c r="Q849" s="13" t="str"/>
      <x:c r="R849" s="13" t="str"/>
      <x:c r="S849" s="13" t="str"/>
      <x:c r="T849" s="14" t="str"/>
      <x:c r="U849" s="9" t="str">
        <x:f>IF(AND(Q849="AGREED",P849="LABEL_ONLY",OR(O849="PASS",O849="FAIL"),R849&lt;&gt;"",S849&lt;&gt;"",T849&lt;&gt;""),O849,G849)</x:f>
        <x:v>PASS</x:v>
      </x:c>
      <x:c r="V849" s="9" t="str">
        <x:f>IF(Q849&lt;&gt;"AGREED","",IF(P849="LABEL_ONLY",IF(AND(Q849="AGREED",P849="LABEL_ONLY",OR(O849="PASS",O849="FAIL"),R849&lt;&gt;"",S849&lt;&gt;"",T849&lt;&gt;""),"LABEL_APPLIED","INCOMPLETE_DECISION"),"RERUN_REQUIRED"))</x:f>
      </x:c>
    </x:row>
    <x:row r="850" ht="30" customHeight="1">
      <x:c r="A850" s="9" t="str">
        <x:v>IMO-059-P02</x:v>
      </x:c>
      <x:c r="B850" s="9" t="str">
        <x:v>IMO-059</x:v>
      </x:c>
      <x:c r="C850" s="9" t="str">
        <x:v>BATCH_04</x:v>
      </x:c>
      <x:c r="D850" s="9" t="str">
        <x:v>IMO</x:v>
      </x:c>
      <x:c r="E850" s="9" t="n">
        <x:v>0</x:v>
      </x:c>
      <x:c r="F850" s="9" t="str">
        <x:v>Part I-A 7.3.2.3</x:v>
      </x:c>
      <x:c r="G850" s="9" t="str">
        <x:v>PASS</x:v>
      </x:c>
      <x:c r="H850" s="11" t="str">
        <x:v>Multiple outfits each have warm storage.</x:v>
      </x:c>
      <x:c r="I850" s="10" t="str">
        <x:v>rdf/IMO/IMO-059/IMO-059-P02.ttl</x:v>
      </x:c>
      <x:c r="J850" s="10" t="str">
        <x:v>0457a7251c32bf8562b57d86da7af9abb6a0662027b34182e38a4f3ac5f0ffd6</x:v>
      </x:c>
      <x:c r="K850" s="13" t="str">
        <x:v>NOT_REVIEWED</x:v>
      </x:c>
      <x:c r="L850" s="13" t="str"/>
      <x:c r="M850" s="13" t="str"/>
      <x:c r="N850" s="13" t="str"/>
      <x:c r="O850" s="13" t="str"/>
      <x:c r="P850" s="13" t="str"/>
      <x:c r="Q850" s="13" t="str"/>
      <x:c r="R850" s="13" t="str"/>
      <x:c r="S850" s="13" t="str"/>
      <x:c r="T850" s="14" t="str"/>
      <x:c r="U850" s="9" t="str">
        <x:f>IF(AND(Q850="AGREED",P850="LABEL_ONLY",OR(O850="PASS",O850="FAIL"),R850&lt;&gt;"",S850&lt;&gt;"",T850&lt;&gt;""),O850,G850)</x:f>
        <x:v>PASS</x:v>
      </x:c>
      <x:c r="V850" s="9" t="str">
        <x:f>IF(Q850&lt;&gt;"AGREED","",IF(P850="LABEL_ONLY",IF(AND(Q850="AGREED",P850="LABEL_ONLY",OR(O850="PASS",O850="FAIL"),R850&lt;&gt;"",S850&lt;&gt;"",T850&lt;&gt;""),"LABEL_APPLIED","INCOMPLETE_DECISION"),"RERUN_REQUIRED"))</x:f>
      </x:c>
    </x:row>
    <x:row r="851" ht="30" customHeight="1">
      <x:c r="A851" s="9" t="str">
        <x:v>IMO-059-P03</x:v>
      </x:c>
      <x:c r="B851" s="9" t="str">
        <x:v>IMO-059</x:v>
      </x:c>
      <x:c r="C851" s="9" t="str">
        <x:v>BATCH_04</x:v>
      </x:c>
      <x:c r="D851" s="9" t="str">
        <x:v>IMO</x:v>
      </x:c>
      <x:c r="E851" s="9" t="n">
        <x:v>1</x:v>
      </x:c>
      <x:c r="F851" s="9" t="str">
        <x:v>Part I-A 7.3.2.3</x:v>
      </x:c>
      <x:c r="G851" s="9" t="str">
        <x:v>PASS</x:v>
      </x:c>
      <x:c r="H851" s="11" t="str">
        <x:v>No firefighter outfit represented; no existence cardinality created.</x:v>
      </x:c>
      <x:c r="I851" s="10" t="str">
        <x:v>rdf/IMO/IMO-059/IMO-059-P03.ttl</x:v>
      </x:c>
      <x:c r="J851" s="10" t="str">
        <x:v>f471f2922488b4113142a75816783698d522fcd34222595c43125e93bf2429b2</x:v>
      </x:c>
      <x:c r="K851" s="13" t="str">
        <x:v>REVIEWED</x:v>
      </x:c>
      <x:c r="L851" s="13" t="str">
        <x:v>YES</x:v>
      </x:c>
      <x:c r="M851" s="13" t="str">
        <x:v>YES</x:v>
      </x:c>
      <x:c r="N851" s="13" t="str">
        <x:v>YES</x:v>
      </x:c>
      <x:c r="O851" s="13"/>
      <x:c r="P851" s="13"/>
      <x:c r="Q851" s="13"/>
      <x:c r="R851" s="13" t="str">
        <x:v>AI-assisted draft</x:v>
      </x:c>
      <x:c r="S851" s="105" t="n">
        <x:v>46281</x:v>
      </x:c>
      <x:c r="T851" s="14" t="str">
        <x:v>Valid PASS: no fire-fighter outfit is linked, and the source constrains storage of existing outfits rather than creating one.</x:v>
      </x:c>
      <x:c r="U851" s="9" t="str">
        <x:f>IF(AND(Q851="AGREED",P851="LABEL_ONLY",OR(O851="PASS",O851="FAIL"),R851&lt;&gt;"",S851&lt;&gt;"",T851&lt;&gt;""),O851,G851)</x:f>
        <x:v>PASS</x:v>
      </x:c>
      <x:c r="V851" s="9" t="str">
        <x:f>IF(Q851&lt;&gt;"AGREED","",IF(P851="LABEL_ONLY",IF(AND(Q851="AGREED",P851="LABEL_ONLY",OR(O851="PASS",O851="FAIL"),R851&lt;&gt;"",S851&lt;&gt;"",T851&lt;&gt;""),"LABEL_APPLIED","INCOMPLETE_DECISION"),"RERUN_REQUIRED"))</x:f>
      </x:c>
    </x:row>
    <x:row r="852" ht="30" customHeight="1">
      <x:c r="A852" s="9" t="str">
        <x:v>IMO-060-F01</x:v>
      </x:c>
      <x:c r="B852" s="9" t="str">
        <x:v>IMO-060</x:v>
      </x:c>
      <x:c r="C852" s="9" t="str">
        <x:v>BATCH_10</x:v>
      </x:c>
      <x:c r="D852" s="9" t="str">
        <x:v>IMO</x:v>
      </x:c>
      <x:c r="E852" s="9" t="n">
        <x:v>1</x:v>
      </x:c>
      <x:c r="F852" s="9" t="str">
        <x:v>Part I-A 7.3.2.4</x:v>
      </x:c>
      <x:c r="G852" s="9" t="str">
        <x:v>FAIL</x:v>
      </x:c>
      <x:c r="H852" s="11" t="str">
        <x:v>Triggered sea suction cannot be cleared of ice.</x:v>
      </x:c>
      <x:c r="I852" s="10" t="str">
        <x:v>rdf/IMO/IMO-060/IMO-060-F01.ttl</x:v>
      </x:c>
      <x:c r="J852" s="10" t="str">
        <x:v>04e60ddeccb3b8ed7b8226352496de6dea5dfaaab7a2ea451df7e361b3fcbe44</x:v>
      </x:c>
      <x:c r="K852" s="13" t="str">
        <x:v>REVIEWED</x:v>
      </x:c>
      <x:c r="L852" s="13" t="str">
        <x:v>YES</x:v>
      </x:c>
      <x:c r="M852" s="13" t="str">
        <x:v>YES</x:v>
      </x:c>
      <x:c r="N852" s="13" t="str">
        <x:v>YES</x:v>
      </x:c>
      <x:c r="O852" s="13"/>
      <x:c r="P852" s="13"/>
      <x:c r="Q852" s="13"/>
      <x:c r="R852" s="13" t="str">
        <x:v>AI-assisted draft</x:v>
      </x:c>
      <x:c r="S852" s="13" t="n">
        <x:v>46281</x:v>
      </x:c>
      <x:c r="T852" s="14" t="str">
        <x:v>Polar Code I-A 7.3.2.2; both applicability inputs are true but clearing capability is false, so FAIL is valid.</x:v>
      </x:c>
      <x:c r="U852" s="9" t="str">
        <x:f>IF(AND(Q852="AGREED",P852="LABEL_ONLY",OR(O852="PASS",O852="FAIL"),R852&lt;&gt;"",S852&lt;&gt;"",T852&lt;&gt;""),O852,G852)</x:f>
        <x:v>FAIL</x:v>
      </x:c>
      <x:c r="V852" s="9" t="str">
        <x:f>IF(Q852&lt;&gt;"AGREED","",IF(P852="LABEL_ONLY",IF(AND(Q852="AGREED",P852="LABEL_ONLY",OR(O852="PASS",O852="FAIL"),R852&lt;&gt;"",S852&lt;&gt;"",T852&lt;&gt;""),"LABEL_APPLIED","INCOMPLETE_DECISION"),"RERUN_REQUIRED"))</x:f>
      </x:c>
    </x:row>
    <x:row r="853" ht="30" customHeight="1">
      <x:c r="A853" s="9" t="str">
        <x:v>IMO-060-F02</x:v>
      </x:c>
      <x:c r="B853" s="9" t="str">
        <x:v>IMO-060</x:v>
      </x:c>
      <x:c r="C853" s="9" t="str">
        <x:v>BATCH_10</x:v>
      </x:c>
      <x:c r="D853" s="9" t="str">
        <x:v>IMO</x:v>
      </x:c>
      <x:c r="E853" s="9" t="n">
        <x:v>0</x:v>
      </x:c>
      <x:c r="F853" s="9" t="str">
        <x:v>Part I-A 7.3.2.4</x:v>
      </x:c>
      <x:c r="G853" s="9" t="str">
        <x:v>FAIL</x:v>
      </x:c>
      <x:c r="H853" s="11" t="str">
        <x:v>Triggered result state missing.</x:v>
      </x:c>
      <x:c r="I853" s="10" t="str">
        <x:v>rdf/IMO/IMO-060/IMO-060-F02.ttl</x:v>
      </x:c>
      <x:c r="J853" s="10" t="str">
        <x:v>0198060a51451f1815af6d5173e66b2a3e16fca9297206cdac2fd131d3ced463</x:v>
      </x:c>
      <x:c r="K853" s="13" t="str">
        <x:v>NOT_REVIEWED</x:v>
      </x:c>
      <x:c r="L853" s="13" t="str"/>
      <x:c r="M853" s="13" t="str"/>
      <x:c r="N853" s="13" t="str"/>
      <x:c r="O853" s="13" t="str"/>
      <x:c r="P853" s="13" t="str"/>
      <x:c r="Q853" s="13" t="str"/>
      <x:c r="R853" s="13" t="str"/>
      <x:c r="S853" s="13" t="str"/>
      <x:c r="T853" s="14" t="str"/>
      <x:c r="U853" s="9" t="str">
        <x:f>IF(AND(Q853="AGREED",P853="LABEL_ONLY",OR(O853="PASS",O853="FAIL"),R853&lt;&gt;"",S853&lt;&gt;"",T853&lt;&gt;""),O853,G853)</x:f>
        <x:v>FAIL</x:v>
      </x:c>
      <x:c r="V853" s="9" t="str">
        <x:f>IF(Q853&lt;&gt;"AGREED","",IF(P853="LABEL_ONLY",IF(AND(Q853="AGREED",P853="LABEL_ONLY",OR(O853="PASS",O853="FAIL"),R853&lt;&gt;"",S853&lt;&gt;"",T853&lt;&gt;""),"LABEL_APPLIED","INCOMPLETE_DECISION"),"RERUN_REQUIRED"))</x:f>
      </x:c>
    </x:row>
    <x:row r="854" ht="30" customHeight="1">
      <x:c r="A854" s="9" t="str">
        <x:v>IMO-060-F03</x:v>
      </x:c>
      <x:c r="B854" s="9" t="str">
        <x:v>IMO-060</x:v>
      </x:c>
      <x:c r="C854" s="9" t="str">
        <x:v>BATCH_10</x:v>
      </x:c>
      <x:c r="D854" s="9" t="str">
        <x:v>IMO</x:v>
      </x:c>
      <x:c r="E854" s="9" t="n">
        <x:v>0</x:v>
      </x:c>
      <x:c r="F854" s="9" t="str">
        <x:v>Part I-A 7.3.2.4</x:v>
      </x:c>
      <x:c r="G854" s="9" t="str">
        <x:v>FAIL</x:v>
      </x:c>
      <x:c r="H854" s="11" t="str">
        <x:v>Conditional selector missing.</x:v>
      </x:c>
      <x:c r="I854" s="10" t="str">
        <x:v>rdf/IMO/IMO-060/IMO-060-F03.ttl</x:v>
      </x:c>
      <x:c r="J854" s="10" t="str">
        <x:v>6344aed8f30f93427fdc1475054ba2332efc3e842e9fd5a7e9de1cd4f353e7f2</x:v>
      </x:c>
      <x:c r="K854" s="13" t="str">
        <x:v>NOT_REVIEWED</x:v>
      </x:c>
      <x:c r="L854" s="13" t="str"/>
      <x:c r="M854" s="13" t="str"/>
      <x:c r="N854" s="13" t="str"/>
      <x:c r="O854" s="13" t="str"/>
      <x:c r="P854" s="13" t="str"/>
      <x:c r="Q854" s="13" t="str"/>
      <x:c r="R854" s="13" t="str"/>
      <x:c r="S854" s="13" t="str"/>
      <x:c r="T854" s="14" t="str"/>
      <x:c r="U854" s="9" t="str">
        <x:f>IF(AND(Q854="AGREED",P854="LABEL_ONLY",OR(O854="PASS",O854="FAIL"),R854&lt;&gt;"",S854&lt;&gt;"",T854&lt;&gt;""),O854,G854)</x:f>
        <x:v>FAIL</x:v>
      </x:c>
      <x:c r="V854" s="9" t="str">
        <x:f>IF(Q854&lt;&gt;"AGREED","",IF(P854="LABEL_ONLY",IF(AND(Q854="AGREED",P854="LABEL_ONLY",OR(O854="PASS",O854="FAIL"),R854&lt;&gt;"",S854&lt;&gt;"",T854&lt;&gt;""),"LABEL_APPLIED","INCOMPLETE_DECISION"),"RERUN_REQUIRED"))</x:f>
      </x:c>
    </x:row>
    <x:row r="855" ht="30" customHeight="1">
      <x:c r="A855" s="9" t="str">
        <x:v>IMO-060-P01</x:v>
      </x:c>
      <x:c r="B855" s="9" t="str">
        <x:v>IMO-060</x:v>
      </x:c>
      <x:c r="C855" s="9" t="str">
        <x:v>BATCH_10</x:v>
      </x:c>
      <x:c r="D855" s="9" t="str">
        <x:v>IMO</x:v>
      </x:c>
      <x:c r="E855" s="9" t="n">
        <x:v>0</x:v>
      </x:c>
      <x:c r="F855" s="9" t="str">
        <x:v>Part I-A 7.3.2.4</x:v>
      </x:c>
      <x:c r="G855" s="9" t="str">
        <x:v>PASS</x:v>
      </x:c>
      <x:c r="H855" s="11" t="str">
        <x:v>Separate fixed-water system with independent suction has ice-clearing capability.</x:v>
      </x:c>
      <x:c r="I855" s="10" t="str">
        <x:v>rdf/IMO/IMO-060/IMO-060-P01.ttl</x:v>
      </x:c>
      <x:c r="J855" s="10" t="str">
        <x:v>9549a1e4d675087fe0f8f326d0fc0e270f68deddb4ab00f2c5295a77c32bfecd</x:v>
      </x:c>
      <x:c r="K855" s="13" t="str">
        <x:v>NOT_REVIEWED</x:v>
      </x:c>
      <x:c r="L855" s="13" t="str"/>
      <x:c r="M855" s="13" t="str"/>
      <x:c r="N855" s="13" t="str"/>
      <x:c r="O855" s="13" t="str"/>
      <x:c r="P855" s="13" t="str"/>
      <x:c r="Q855" s="13" t="str"/>
      <x:c r="R855" s="13" t="str"/>
      <x:c r="S855" s="13" t="str"/>
      <x:c r="T855" s="14" t="str"/>
      <x:c r="U855" s="9" t="str">
        <x:f>IF(AND(Q855="AGREED",P855="LABEL_ONLY",OR(O855="PASS",O855="FAIL"),R855&lt;&gt;"",S855&lt;&gt;"",T855&lt;&gt;""),O855,G855)</x:f>
        <x:v>PASS</x:v>
      </x:c>
      <x:c r="V855" s="9" t="str">
        <x:f>IF(Q855&lt;&gt;"AGREED","",IF(P855="LABEL_ONLY",IF(AND(Q855="AGREED",P855="LABEL_ONLY",OR(O855="PASS",O855="FAIL"),R855&lt;&gt;"",S855&lt;&gt;"",T855&lt;&gt;""),"LABEL_APPLIED","INCOMPLETE_DECISION"),"RERUN_REQUIRED"))</x:f>
      </x:c>
    </x:row>
    <x:row r="856" ht="30" customHeight="1">
      <x:c r="A856" s="9" t="str">
        <x:v>IMO-060-P02</x:v>
      </x:c>
      <x:c r="B856" s="9" t="str">
        <x:v>IMO-060</x:v>
      </x:c>
      <x:c r="C856" s="9" t="str">
        <x:v>BATCH_10</x:v>
      </x:c>
      <x:c r="D856" s="9" t="str">
        <x:v>IMO</x:v>
      </x:c>
      <x:c r="E856" s="9" t="n">
        <x:v>1</x:v>
      </x:c>
      <x:c r="F856" s="9" t="str">
        <x:v>Part I-A 7.3.2.4</x:v>
      </x:c>
      <x:c r="G856" s="9" t="str">
        <x:v>PASS</x:v>
      </x:c>
      <x:c r="H856" s="11" t="str">
        <x:v>System not separate from main pumps: conditional obligation inactive.</x:v>
      </x:c>
      <x:c r="I856" s="10" t="str">
        <x:v>rdf/IMO/IMO-060/IMO-060-P02.ttl</x:v>
      </x:c>
      <x:c r="J856" s="10" t="str">
        <x:v>e77ed33d822ba5fe53e341eed980aaacb0cc2bc808b03cda35a0a7bec155d102</x:v>
      </x:c>
      <x:c r="K856" s="13" t="str">
        <x:v>REVIEWED</x:v>
      </x:c>
      <x:c r="L856" s="13" t="str">
        <x:v>YES</x:v>
      </x:c>
      <x:c r="M856" s="13" t="str">
        <x:v>YES</x:v>
      </x:c>
      <x:c r="N856" s="13" t="str">
        <x:v>YES</x:v>
      </x:c>
      <x:c r="O856" s="13"/>
      <x:c r="P856" s="13"/>
      <x:c r="Q856" s="13"/>
      <x:c r="R856" s="13" t="str">
        <x:v>AI-assisted draft</x:v>
      </x:c>
      <x:c r="S856" s="13" t="n">
        <x:v>46281</x:v>
      </x:c>
      <x:c r="T856" s="14" t="str">
        <x:v>Polar Code I-A 7.3.2.2; the separate-system selector is false, so the clearing obligation is inactive and PASS is valid.</x:v>
      </x:c>
      <x:c r="U856" s="9" t="str">
        <x:f>IF(AND(Q856="AGREED",P856="LABEL_ONLY",OR(O856="PASS",O856="FAIL"),R856&lt;&gt;"",S856&lt;&gt;"",T856&lt;&gt;""),O856,G856)</x:f>
        <x:v>PASS</x:v>
      </x:c>
      <x:c r="V856" s="9" t="str">
        <x:f>IF(Q856&lt;&gt;"AGREED","",IF(P856="LABEL_ONLY",IF(AND(Q856="AGREED",P856="LABEL_ONLY",OR(O856="PASS",O856="FAIL"),R856&lt;&gt;"",S856&lt;&gt;"",T856&lt;&gt;""),"LABEL_APPLIED","INCOMPLETE_DECISION"),"RERUN_REQUIRED"))</x:f>
      </x:c>
    </x:row>
    <x:row r="857" ht="30" customHeight="1">
      <x:c r="A857" s="9" t="str">
        <x:v>IMO-060-P03</x:v>
      </x:c>
      <x:c r="B857" s="9" t="str">
        <x:v>IMO-060</x:v>
      </x:c>
      <x:c r="C857" s="9" t="str">
        <x:v>BATCH_10</x:v>
      </x:c>
      <x:c r="D857" s="9" t="str">
        <x:v>IMO</x:v>
      </x:c>
      <x:c r="E857" s="9" t="n">
        <x:v>0</x:v>
      </x:c>
      <x:c r="F857" s="9" t="str">
        <x:v>Part I-A 7.3.2.4</x:v>
      </x:c>
      <x:c r="G857" s="9" t="str">
        <x:v>PASS</x:v>
      </x:c>
      <x:c r="H857" s="11" t="str">
        <x:v>Independent sea suction not used: conditional obligation inactive.</x:v>
      </x:c>
      <x:c r="I857" s="10" t="str">
        <x:v>rdf/IMO/IMO-060/IMO-060-P03.ttl</x:v>
      </x:c>
      <x:c r="J857" s="10" t="str">
        <x:v>ee7d858087f9a75ae58980ef194dad706bb160ca366a12f74d425cb70c03488d</x:v>
      </x:c>
      <x:c r="K857" s="13" t="str">
        <x:v>NOT_REVIEWED</x:v>
      </x:c>
      <x:c r="L857" s="13" t="str"/>
      <x:c r="M857" s="13" t="str"/>
      <x:c r="N857" s="13" t="str"/>
      <x:c r="O857" s="13" t="str"/>
      <x:c r="P857" s="13" t="str"/>
      <x:c r="Q857" s="13" t="str"/>
      <x:c r="R857" s="13" t="str"/>
      <x:c r="S857" s="13" t="str"/>
      <x:c r="T857" s="14" t="str"/>
      <x:c r="U857" s="9" t="str">
        <x:f>IF(AND(Q857="AGREED",P857="LABEL_ONLY",OR(O857="PASS",O857="FAIL"),R857&lt;&gt;"",S857&lt;&gt;"",T857&lt;&gt;""),O857,G857)</x:f>
        <x:v>PASS</x:v>
      </x:c>
      <x:c r="V857" s="9" t="str">
        <x:f>IF(Q857&lt;&gt;"AGREED","",IF(P857="LABEL_ONLY",IF(AND(Q857="AGREED",P857="LABEL_ONLY",OR(O857="PASS",O857="FAIL"),R857&lt;&gt;"",S857&lt;&gt;"",T857&lt;&gt;""),"LABEL_APPLIED","INCOMPLETE_DECISION"),"RERUN_REQUIRED"))</x:f>
      </x:c>
    </x:row>
    <x:row r="858" ht="30" customHeight="1">
      <x:c r="A858" s="9" t="str">
        <x:v>IMO-060-P04</x:v>
      </x:c>
      <x:c r="B858" s="9" t="str">
        <x:v>IMO-060</x:v>
      </x:c>
      <x:c r="C858" s="9" t="str">
        <x:v>BATCH_10</x:v>
      </x:c>
      <x:c r="D858" s="9" t="str">
        <x:v>IMO</x:v>
      </x:c>
      <x:c r="E858" s="9" t="n">
        <x:v>0</x:v>
      </x:c>
      <x:c r="F858" s="9" t="str">
        <x:v>Part I-A 7.3.2.4</x:v>
      </x:c>
      <x:c r="G858" s="9" t="str">
        <x:v>PASS</x:v>
      </x:c>
      <x:c r="H858" s="11" t="str">
        <x:v>Both trigger conditions false.</x:v>
      </x:c>
      <x:c r="I858" s="10" t="str">
        <x:v>rdf/IMO/IMO-060/IMO-060-P04.ttl</x:v>
      </x:c>
      <x:c r="J858" s="10" t="str">
        <x:v>31f495d79a64dcdf105c1274c5365339f9f8e832de7aab3c7f746d91fa16c030</x:v>
      </x:c>
      <x:c r="K858" s="13" t="str">
        <x:v>NOT_REVIEWED</x:v>
      </x:c>
      <x:c r="L858" s="13" t="str"/>
      <x:c r="M858" s="13" t="str"/>
      <x:c r="N858" s="13" t="str"/>
      <x:c r="O858" s="13" t="str"/>
      <x:c r="P858" s="13" t="str"/>
      <x:c r="Q858" s="13" t="str"/>
      <x:c r="R858" s="13" t="str"/>
      <x:c r="S858" s="13" t="str"/>
      <x:c r="T858" s="14" t="str"/>
      <x:c r="U858" s="9" t="str">
        <x:f>IF(AND(Q858="AGREED",P858="LABEL_ONLY",OR(O858="PASS",O858="FAIL"),R858&lt;&gt;"",S858&lt;&gt;"",T858&lt;&gt;""),O858,G858)</x:f>
        <x:v>PASS</x:v>
      </x:c>
      <x:c r="V858" s="9" t="str">
        <x:f>IF(Q858&lt;&gt;"AGREED","",IF(P858="LABEL_ONLY",IF(AND(Q858="AGREED",P858="LABEL_ONLY",OR(O858="PASS",O858="FAIL"),R858&lt;&gt;"",S858&lt;&gt;"",T858&lt;&gt;""),"LABEL_APPLIED","INCOMPLETE_DECISION"),"RERUN_REQUIRED"))</x:f>
      </x:c>
    </x:row>
    <x:row r="859" ht="30" customHeight="1">
      <x:c r="A859" s="9" t="str">
        <x:v>IMO-062-F01</x:v>
      </x:c>
      <x:c r="B859" s="9" t="str">
        <x:v>IMO-062</x:v>
      </x:c>
      <x:c r="C859" s="9" t="str">
        <x:v>BATCH_14</x:v>
      </x:c>
      <x:c r="D859" s="9" t="str">
        <x:v>IMO</x:v>
      </x:c>
      <x:c r="E859" s="9" t="n">
        <x:v>0</x:v>
      </x:c>
      <x:c r="F859" s="9" t="str">
        <x:v>Part I-A 8.2.1.1</x:v>
      </x:c>
      <x:c r="G859" s="9" t="str">
        <x:v>FAIL</x:v>
      </x:c>
      <x:c r="H859" s="11" t="str">
        <x:v>Route is not accessible.</x:v>
      </x:c>
      <x:c r="I859" s="10" t="str">
        <x:v>rdf/IMO/IMO-062/IMO-062-F01.ttl</x:v>
      </x:c>
      <x:c r="J859" s="10" t="str">
        <x:v>bafe5e35dbd4611722d2b97abf74f2d46396e327315fb1738bb821124b79db40</x:v>
      </x:c>
      <x:c r="K859" s="13" t="str">
        <x:v>NOT_REVIEWED</x:v>
      </x:c>
      <x:c r="L859" s="13" t="str"/>
      <x:c r="M859" s="13" t="str"/>
      <x:c r="N859" s="13" t="str"/>
      <x:c r="O859" s="13" t="str"/>
      <x:c r="P859" s="13" t="str"/>
      <x:c r="Q859" s="13" t="str"/>
      <x:c r="R859" s="13" t="str"/>
      <x:c r="S859" s="13" t="str"/>
      <x:c r="T859" s="14" t="str"/>
      <x:c r="U859" s="9" t="str">
        <x:f>IF(AND(Q859="AGREED",P859="LABEL_ONLY",OR(O859="PASS",O859="FAIL"),R859&lt;&gt;"",S859&lt;&gt;"",T859&lt;&gt;""),O859,G859)</x:f>
        <x:v>FAIL</x:v>
      </x:c>
      <x:c r="V859" s="9" t="str">
        <x:f>IF(Q859&lt;&gt;"AGREED","",IF(P859="LABEL_ONLY",IF(AND(Q859="AGREED",P859="LABEL_ONLY",OR(O859="PASS",O859="FAIL"),R859&lt;&gt;"",S859&lt;&gt;"",T859&lt;&gt;""),"LABEL_APPLIED","INCOMPLETE_DECISION"),"RERUN_REQUIRED"))</x:f>
      </x:c>
    </x:row>
    <x:row r="860" ht="30" customHeight="1">
      <x:c r="A860" s="9" t="str">
        <x:v>IMO-062-F02</x:v>
      </x:c>
      <x:c r="B860" s="9" t="str">
        <x:v>IMO-062</x:v>
      </x:c>
      <x:c r="C860" s="9" t="str">
        <x:v>BATCH_14</x:v>
      </x:c>
      <x:c r="D860" s="9" t="str">
        <x:v>IMO</x:v>
      </x:c>
      <x:c r="E860" s="9" t="n">
        <x:v>0</x:v>
      </x:c>
      <x:c r="F860" s="9" t="str">
        <x:v>Part I-A 8.2.1.1</x:v>
      </x:c>
      <x:c r="G860" s="9" t="str">
        <x:v>FAIL</x:v>
      </x:c>
      <x:c r="H860" s="11" t="str">
        <x:v>Route is not safe.</x:v>
      </x:c>
      <x:c r="I860" s="10" t="str">
        <x:v>rdf/IMO/IMO-062/IMO-062-F02.ttl</x:v>
      </x:c>
      <x:c r="J860" s="10" t="str">
        <x:v>7850e2a4cc815958f41e4f4291ed24c77ab5f569c9d95403624b267247c0e3bb</x:v>
      </x:c>
      <x:c r="K860" s="13" t="str">
        <x:v>NOT_REVIEWED</x:v>
      </x:c>
      <x:c r="L860" s="13" t="str"/>
      <x:c r="M860" s="13" t="str"/>
      <x:c r="N860" s="13" t="str"/>
      <x:c r="O860" s="13" t="str"/>
      <x:c r="P860" s="13" t="str"/>
      <x:c r="Q860" s="13" t="str"/>
      <x:c r="R860" s="13" t="str"/>
      <x:c r="S860" s="13" t="str"/>
      <x:c r="T860" s="14" t="str"/>
      <x:c r="U860" s="9" t="str">
        <x:f>IF(AND(Q860="AGREED",P860="LABEL_ONLY",OR(O860="PASS",O860="FAIL"),R860&lt;&gt;"",S860&lt;&gt;"",T860&lt;&gt;""),O860,G860)</x:f>
        <x:v>FAIL</x:v>
      </x:c>
      <x:c r="V860" s="9" t="str">
        <x:f>IF(Q860&lt;&gt;"AGREED","",IF(P860="LABEL_ONLY",IF(AND(Q860="AGREED",P860="LABEL_ONLY",OR(O860="PASS",O860="FAIL"),R860&lt;&gt;"",S860&lt;&gt;"",T860&lt;&gt;""),"LABEL_APPLIED","INCOMPLETE_DECISION"),"RERUN_REQUIRED"))</x:f>
      </x:c>
    </x:row>
    <x:row r="861" ht="30" customHeight="1">
      <x:c r="A861" s="9" t="str">
        <x:v>IMO-062-F03</x:v>
      </x:c>
      <x:c r="B861" s="9" t="str">
        <x:v>IMO-062</x:v>
      </x:c>
      <x:c r="C861" s="9" t="str">
        <x:v>BATCH_14</x:v>
      </x:c>
      <x:c r="D861" s="9" t="str">
        <x:v>IMO</x:v>
      </x:c>
      <x:c r="E861" s="9" t="n">
        <x:v>0</x:v>
      </x:c>
      <x:c r="F861" s="9" t="str">
        <x:v>Part I-A 8.2.1.1</x:v>
      </x:c>
      <x:c r="G861" s="9" t="str">
        <x:v>FAIL</x:v>
      </x:c>
      <x:c r="H861" s="11" t="str">
        <x:v>Ice/snow mitigation evidence relationship missing.</x:v>
      </x:c>
      <x:c r="I861" s="10" t="str">
        <x:v>rdf/IMO/IMO-062/IMO-062-F03.ttl</x:v>
      </x:c>
      <x:c r="J861" s="10" t="str">
        <x:v>c11b70eb4f0626b0ce0487a6e48e8b5628aac747f4ce76939d61ec1e9ad560ea</x:v>
      </x:c>
      <x:c r="K861" s="13" t="str">
        <x:v>NOT_REVIEWED</x:v>
      </x:c>
      <x:c r="L861" s="13" t="str"/>
      <x:c r="M861" s="13" t="str"/>
      <x:c r="N861" s="13" t="str"/>
      <x:c r="O861" s="13" t="str"/>
      <x:c r="P861" s="13" t="str"/>
      <x:c r="Q861" s="13" t="str"/>
      <x:c r="R861" s="13" t="str"/>
      <x:c r="S861" s="13" t="str"/>
      <x:c r="T861" s="14" t="str"/>
      <x:c r="U861" s="9" t="str">
        <x:f>IF(AND(Q861="AGREED",P861="LABEL_ONLY",OR(O861="PASS",O861="FAIL"),R861&lt;&gt;"",S861&lt;&gt;"",T861&lt;&gt;""),O861,G861)</x:f>
        <x:v>FAIL</x:v>
      </x:c>
      <x:c r="V861" s="9" t="str">
        <x:f>IF(Q861&lt;&gt;"AGREED","",IF(P861="LABEL_ONLY",IF(AND(Q861="AGREED",P861="LABEL_ONLY",OR(O861="PASS",O861="FAIL"),R861&lt;&gt;"",S861&lt;&gt;"",T861&lt;&gt;""),"LABEL_APPLIED","INCOMPLETE_DECISION"),"RERUN_REQUIRED"))</x:f>
      </x:c>
    </x:row>
    <x:row r="862" ht="30" customHeight="1">
      <x:c r="A862" s="9" t="str">
        <x:v>IMO-062-F04</x:v>
      </x:c>
      <x:c r="B862" s="9" t="str">
        <x:v>IMO-062</x:v>
      </x:c>
      <x:c r="C862" s="9" t="str">
        <x:v>BATCH_14</x:v>
      </x:c>
      <x:c r="D862" s="9" t="str">
        <x:v>IMO</x:v>
      </x:c>
      <x:c r="E862" s="9" t="n">
        <x:v>0</x:v>
      </x:c>
      <x:c r="F862" s="9" t="str">
        <x:v>Part I-A 8.2.1.1</x:v>
      </x:c>
      <x:c r="G862" s="9" t="str">
        <x:v>FAIL</x:v>
      </x:c>
      <x:c r="H862" s="11" t="str">
        <x:v>Mitigation evidence does not establish coverage.</x:v>
      </x:c>
      <x:c r="I862" s="10" t="str">
        <x:v>rdf/IMO/IMO-062/IMO-062-F04.ttl</x:v>
      </x:c>
      <x:c r="J862" s="10" t="str">
        <x:v>0146310ba68213a9dd16773c7e28de75ff935573b10b5ec64222c03f7a9640f8</x:v>
      </x:c>
      <x:c r="K862" s="13" t="str">
        <x:v>NOT_REVIEWED</x:v>
      </x:c>
      <x:c r="L862" s="13" t="str"/>
      <x:c r="M862" s="13" t="str"/>
      <x:c r="N862" s="13" t="str"/>
      <x:c r="O862" s="13" t="str"/>
      <x:c r="P862" s="13" t="str"/>
      <x:c r="Q862" s="13" t="str"/>
      <x:c r="R862" s="13" t="str"/>
      <x:c r="S862" s="13" t="str"/>
      <x:c r="T862" s="14" t="str"/>
      <x:c r="U862" s="9" t="str">
        <x:f>IF(AND(Q862="AGREED",P862="LABEL_ONLY",OR(O862="PASS",O862="FAIL"),R862&lt;&gt;"",S862&lt;&gt;"",T862&lt;&gt;""),O862,G862)</x:f>
        <x:v>FAIL</x:v>
      </x:c>
      <x:c r="V862" s="9" t="str">
        <x:f>IF(Q862&lt;&gt;"AGREED","",IF(P862="LABEL_ONLY",IF(AND(Q862="AGREED",P862="LABEL_ONLY",OR(O862="PASS",O862="FAIL"),R862&lt;&gt;"",S862&lt;&gt;"",T862&lt;&gt;""),"LABEL_APPLIED","INCOMPLETE_DECISION"),"RERUN_REQUIRED"))</x:f>
      </x:c>
    </x:row>
    <x:row r="863" ht="30" customHeight="1">
      <x:c r="A863" s="9" t="str">
        <x:v>IMO-062-F05</x:v>
      </x:c>
      <x:c r="B863" s="9" t="str">
        <x:v>IMO-062</x:v>
      </x:c>
      <x:c r="C863" s="9" t="str">
        <x:v>BATCH_14</x:v>
      </x:c>
      <x:c r="D863" s="9" t="str">
        <x:v>IMO</x:v>
      </x:c>
      <x:c r="E863" s="9" t="n">
        <x:v>0</x:v>
      </x:c>
      <x:c r="F863" s="9" t="str">
        <x:v>Part I-A 8.2.1.1</x:v>
      </x:c>
      <x:c r="G863" s="9" t="str">
        <x:v>FAIL</x:v>
      </x:c>
      <x:c r="H863" s="11" t="str">
        <x:v>Evidence exists but on wrong owner/path.</x:v>
      </x:c>
      <x:c r="I863" s="10" t="str">
        <x:v>rdf/IMO/IMO-062/IMO-062-F05.ttl</x:v>
      </x:c>
      <x:c r="J863" s="10" t="str">
        <x:v>1a92b57eacb0bfda98c974db70114820b24f7c155dccfb11aafd0f80c0a09ee9</x:v>
      </x:c>
      <x:c r="K863" s="13" t="str">
        <x:v>NOT_REVIEWED</x:v>
      </x:c>
      <x:c r="L863" s="13" t="str"/>
      <x:c r="M863" s="13" t="str"/>
      <x:c r="N863" s="13" t="str"/>
      <x:c r="O863" s="13" t="str"/>
      <x:c r="P863" s="13" t="str"/>
      <x:c r="Q863" s="13" t="str"/>
      <x:c r="R863" s="13" t="str"/>
      <x:c r="S863" s="13" t="str"/>
      <x:c r="T863" s="14" t="str"/>
      <x:c r="U863" s="9" t="str">
        <x:f>IF(AND(Q863="AGREED",P863="LABEL_ONLY",OR(O863="PASS",O863="FAIL"),R863&lt;&gt;"",S863&lt;&gt;"",T863&lt;&gt;""),O863,G863)</x:f>
        <x:v>FAIL</x:v>
      </x:c>
      <x:c r="V863" s="9" t="str">
        <x:f>IF(Q863&lt;&gt;"AGREED","",IF(P863="LABEL_ONLY",IF(AND(Q863="AGREED",P863="LABEL_ONLY",OR(O863="PASS",O863="FAIL"),R863&lt;&gt;"",S863&lt;&gt;"",T863&lt;&gt;""),"LABEL_APPLIED","INCOMPLETE_DECISION"),"RERUN_REQUIRED"))</x:f>
      </x:c>
    </x:row>
    <x:row r="864" ht="30" customHeight="1">
      <x:c r="A864" s="9" t="str">
        <x:v>IMO-062-F06</x:v>
      </x:c>
      <x:c r="B864" s="9" t="str">
        <x:v>IMO-062</x:v>
      </x:c>
      <x:c r="C864" s="9" t="str">
        <x:v>BATCH_14</x:v>
      </x:c>
      <x:c r="D864" s="9" t="str">
        <x:v>IMO</x:v>
      </x:c>
      <x:c r="E864" s="9" t="n">
        <x:v>1</x:v>
      </x:c>
      <x:c r="F864" s="9" t="str">
        <x:v>Part I-A 8.2.1.1</x:v>
      </x:c>
      <x:c r="G864" s="9" t="str">
        <x:v>FAIL</x:v>
      </x:c>
      <x:c r="H864" s="11" t="str">
        <x:v>Universal route condition fails when one represented route is unsafe.</x:v>
      </x:c>
      <x:c r="I864" s="10" t="str">
        <x:v>rdf/IMO/IMO-062/IMO-062-F06.ttl</x:v>
      </x:c>
      <x:c r="J864" s="10" t="str">
        <x:v>7ecca22b61ef226e235afb44e2b3a3ea4920ae3ab3656a7b392d6b310c7ec2d8</x:v>
      </x:c>
      <x:c r="K864" s="13" t="str">
        <x:v>NOT_REVIEWED</x:v>
      </x:c>
      <x:c r="L864" s="13" t="str"/>
      <x:c r="M864" s="13" t="str"/>
      <x:c r="N864" s="13" t="str"/>
      <x:c r="O864" s="13" t="str"/>
      <x:c r="P864" s="13" t="str"/>
      <x:c r="Q864" s="13" t="str"/>
      <x:c r="R864" s="13" t="str"/>
      <x:c r="S864" s="13" t="str"/>
      <x:c r="T864" s="14" t="str"/>
      <x:c r="U864" s="9" t="str">
        <x:f>IF(AND(Q864="AGREED",P864="LABEL_ONLY",OR(O864="PASS",O864="FAIL"),R864&lt;&gt;"",S864&lt;&gt;"",T864&lt;&gt;""),O864,G864)</x:f>
        <x:v>FAIL</x:v>
      </x:c>
      <x:c r="V864" s="9" t="str">
        <x:f>IF(Q864&lt;&gt;"AGREED","",IF(P864="LABEL_ONLY",IF(AND(Q864="AGREED",P864="LABEL_ONLY",OR(O864="PASS",O864="FAIL"),R864&lt;&gt;"",S864&lt;&gt;"",T864&lt;&gt;""),"LABEL_APPLIED","INCOMPLETE_DECISION"),"RERUN_REQUIRED"))</x:f>
      </x:c>
    </x:row>
    <x:row r="865" ht="30" customHeight="1">
      <x:c r="A865" s="9" t="str">
        <x:v>IMO-062-P01</x:v>
      </x:c>
      <x:c r="B865" s="9" t="str">
        <x:v>IMO-062</x:v>
      </x:c>
      <x:c r="C865" s="9" t="str">
        <x:v>BATCH_14</x:v>
      </x:c>
      <x:c r="D865" s="9" t="str">
        <x:v>IMO</x:v>
      </x:c>
      <x:c r="E865" s="9" t="n">
        <x:v>0</x:v>
      </x:c>
      <x:c r="F865" s="9" t="str">
        <x:v>Part I-A 8.2.1.1</x:v>
      </x:c>
      <x:c r="G865" s="9" t="str">
        <x:v>PASS</x:v>
      </x:c>
      <x:c r="H865" s="11" t="str">
        <x:v>Exposed escape route accessible, safe and supported by mitigation evidence.</x:v>
      </x:c>
      <x:c r="I865" s="10" t="str">
        <x:v>rdf/IMO/IMO-062/IMO-062-P01.ttl</x:v>
      </x:c>
      <x:c r="J865" s="10" t="str">
        <x:v>64205367b7c12e4885ac699dd8109f21e12492fe96771d9cb55f91e53e41c4c4</x:v>
      </x:c>
      <x:c r="K865" s="13" t="str">
        <x:v>NOT_REVIEWED</x:v>
      </x:c>
      <x:c r="L865" s="13" t="str"/>
      <x:c r="M865" s="13" t="str"/>
      <x:c r="N865" s="13" t="str"/>
      <x:c r="O865" s="13" t="str"/>
      <x:c r="P865" s="13" t="str"/>
      <x:c r="Q865" s="13" t="str"/>
      <x:c r="R865" s="13" t="str"/>
      <x:c r="S865" s="13" t="str"/>
      <x:c r="T865" s="14" t="str"/>
      <x:c r="U865" s="9" t="str">
        <x:f>IF(AND(Q865="AGREED",P865="LABEL_ONLY",OR(O865="PASS",O865="FAIL"),R865&lt;&gt;"",S865&lt;&gt;"",T865&lt;&gt;""),O865,G865)</x:f>
        <x:v>PASS</x:v>
      </x:c>
      <x:c r="V865" s="9" t="str">
        <x:f>IF(Q865&lt;&gt;"AGREED","",IF(P865="LABEL_ONLY",IF(AND(Q865="AGREED",P865="LABEL_ONLY",OR(O865="PASS",O865="FAIL"),R865&lt;&gt;"",S865&lt;&gt;"",T865&lt;&gt;""),"LABEL_APPLIED","INCOMPLETE_DECISION"),"RERUN_REQUIRED"))</x:f>
      </x:c>
    </x:row>
    <x:row r="866" ht="30" customHeight="1">
      <x:c r="A866" s="9" t="str">
        <x:v>IMO-062-P02</x:v>
      </x:c>
      <x:c r="B866" s="9" t="str">
        <x:v>IMO-062</x:v>
      </x:c>
      <x:c r="C866" s="9" t="str">
        <x:v>BATCH_14</x:v>
      </x:c>
      <x:c r="D866" s="9" t="str">
        <x:v>IMO</x:v>
      </x:c>
      <x:c r="E866" s="9" t="n">
        <x:v>1</x:v>
      </x:c>
      <x:c r="F866" s="9" t="str">
        <x:v>Part I-A 8.2.1.1</x:v>
      </x:c>
      <x:c r="G866" s="9" t="str">
        <x:v>PASS</x:v>
      </x:c>
      <x:c r="H866" s="11" t="str">
        <x:v>Multiple exposed escape routes all satisfy evidence/status requirements.</x:v>
      </x:c>
      <x:c r="I866" s="10" t="str">
        <x:v>rdf/IMO/IMO-062/IMO-062-P02.ttl</x:v>
      </x:c>
      <x:c r="J866" s="10" t="str">
        <x:v>149706dc1a1558a471abd2549d0d0dbe3f1bf7761ba0dd87f92e2189584c2c94</x:v>
      </x:c>
      <x:c r="K866" s="13" t="str">
        <x:v>NOT_REVIEWED</x:v>
      </x:c>
      <x:c r="L866" s="13" t="str"/>
      <x:c r="M866" s="13" t="str"/>
      <x:c r="N866" s="13" t="str"/>
      <x:c r="O866" s="13" t="str"/>
      <x:c r="P866" s="13" t="str"/>
      <x:c r="Q866" s="13" t="str"/>
      <x:c r="R866" s="13" t="str"/>
      <x:c r="S866" s="13" t="str"/>
      <x:c r="T866" s="14" t="str"/>
      <x:c r="U866" s="9" t="str">
        <x:f>IF(AND(Q866="AGREED",P866="LABEL_ONLY",OR(O866="PASS",O866="FAIL"),R866&lt;&gt;"",S866&lt;&gt;"",T866&lt;&gt;""),O866,G866)</x:f>
        <x:v>PASS</x:v>
      </x:c>
      <x:c r="V866" s="9" t="str">
        <x:f>IF(Q866&lt;&gt;"AGREED","",IF(P866="LABEL_ONLY",IF(AND(Q866="AGREED",P866="LABEL_ONLY",OR(O866="PASS",O866="FAIL"),R866&lt;&gt;"",S866&lt;&gt;"",T866&lt;&gt;""),"LABEL_APPLIED","INCOMPLETE_DECISION"),"RERUN_REQUIRED"))</x:f>
      </x:c>
    </x:row>
    <x:row r="867" ht="30" customHeight="1">
      <x:c r="A867" s="9" t="str">
        <x:v>IMO-062-P03</x:v>
      </x:c>
      <x:c r="B867" s="9" t="str">
        <x:v>IMO-062</x:v>
      </x:c>
      <x:c r="C867" s="9" t="str">
        <x:v>BATCH_14</x:v>
      </x:c>
      <x:c r="D867" s="9" t="str">
        <x:v>IMO</x:v>
      </x:c>
      <x:c r="E867" s="9" t="n">
        <x:v>0</x:v>
      </x:c>
      <x:c r="F867" s="9" t="str">
        <x:v>Part I-A 8.2.1.1</x:v>
      </x:c>
      <x:c r="G867" s="9" t="str">
        <x:v>PASS</x:v>
      </x:c>
      <x:c r="H867" s="11" t="str">
        <x:v>No exposed escape route represented; no route existence cardinality invented.</x:v>
      </x:c>
      <x:c r="I867" s="10" t="str">
        <x:v>rdf/IMO/IMO-062/IMO-062-P03.ttl</x:v>
      </x:c>
      <x:c r="J867" s="10" t="str">
        <x:v>7ea4adf54187b6f09f1016f00318e2d82313d2157dd87bb1beedbddc8d2860d9</x:v>
      </x:c>
      <x:c r="K867" s="13" t="str">
        <x:v>NOT_REVIEWED</x:v>
      </x:c>
      <x:c r="L867" s="13" t="str"/>
      <x:c r="M867" s="13" t="str"/>
      <x:c r="N867" s="13" t="str"/>
      <x:c r="O867" s="13" t="str"/>
      <x:c r="P867" s="13" t="str"/>
      <x:c r="Q867" s="13" t="str"/>
      <x:c r="R867" s="13" t="str"/>
      <x:c r="S867" s="13" t="str"/>
      <x:c r="T867" s="14" t="str"/>
      <x:c r="U867" s="9" t="str">
        <x:f>IF(AND(Q867="AGREED",P867="LABEL_ONLY",OR(O867="PASS",O867="FAIL"),R867&lt;&gt;"",S867&lt;&gt;"",T867&lt;&gt;""),O867,G867)</x:f>
        <x:v>PASS</x:v>
      </x:c>
      <x:c r="V867" s="9" t="str">
        <x:f>IF(Q867&lt;&gt;"AGREED","",IF(P867="LABEL_ONLY",IF(AND(Q867="AGREED",P867="LABEL_ONLY",OR(O867="PASS",O867="FAIL"),R867&lt;&gt;"",S867&lt;&gt;"",T867&lt;&gt;""),"LABEL_APPLIED","INCOMPLETE_DECISION"),"RERUN_REQUIRED"))</x:f>
      </x:c>
    </x:row>
    <x:row r="868" ht="30" customHeight="1">
      <x:c r="A868" s="9" t="str">
        <x:v>IMO-064-F01</x:v>
      </x:c>
      <x:c r="B868" s="9" t="str">
        <x:v>IMO-064</x:v>
      </x:c>
      <x:c r="C868" s="9" t="str">
        <x:v>BATCH_25</x:v>
      </x:c>
      <x:c r="D868" s="9" t="str">
        <x:v>IMO</x:v>
      </x:c>
      <x:c r="E868" s="9" t="n">
        <x:v>1</x:v>
      </x:c>
      <x:c r="F868" s="9" t="str">
        <x:v>Part I-A 8.2.3.1</x:v>
      </x:c>
      <x:c r="G868" s="9" t="str">
        <x:v>FAIL</x:v>
      </x:c>
      <x:c r="H868" s="11" t="str">
        <x:v>Thermal protection not assigned.</x:v>
      </x:c>
      <x:c r="I868" s="10" t="str">
        <x:v>rdf/IMO/IMO-064/IMO-064-F01.ttl</x:v>
      </x:c>
      <x:c r="J868" s="10" t="str">
        <x:v>cf10cdb20931a9f58c568227944f8cd191905dc651a0b0ee766af0ac44b65a8e</x:v>
      </x:c>
      <x:c r="K868" s="13" t="str">
        <x:v>NOT_REVIEWED</x:v>
      </x:c>
      <x:c r="L868" s="13" t="str"/>
      <x:c r="M868" s="13" t="str"/>
      <x:c r="N868" s="13" t="str"/>
      <x:c r="O868" s="13" t="str"/>
      <x:c r="P868" s="13" t="str"/>
      <x:c r="Q868" s="13" t="str"/>
      <x:c r="R868" s="13" t="str"/>
      <x:c r="S868" s="13" t="str"/>
      <x:c r="T868" s="14" t="str"/>
      <x:c r="U868" s="9" t="str">
        <x:f>IF(AND(Q868="AGREED",P868="LABEL_ONLY",OR(O868="PASS",O868="FAIL"),R868&lt;&gt;"",S868&lt;&gt;"",T868&lt;&gt;""),O868,G868)</x:f>
        <x:v>FAIL</x:v>
      </x:c>
      <x:c r="V868" s="9" t="str">
        <x:f>IF(Q868&lt;&gt;"AGREED","",IF(P868="LABEL_ONLY",IF(AND(Q868="AGREED",P868="LABEL_ONLY",OR(O868="PASS",O868="FAIL"),R868&lt;&gt;"",S868&lt;&gt;"",T868&lt;&gt;""),"LABEL_APPLIED","INCOMPLETE_DECISION"),"RERUN_REQUIRED"))</x:f>
      </x:c>
    </x:row>
    <x:row r="869" ht="30" customHeight="1">
      <x:c r="A869" s="9" t="str">
        <x:v>IMO-064-F02</x:v>
      </x:c>
      <x:c r="B869" s="9" t="str">
        <x:v>IMO-064</x:v>
      </x:c>
      <x:c r="C869" s="9" t="str">
        <x:v>BATCH_25</x:v>
      </x:c>
      <x:c r="D869" s="9" t="str">
        <x:v>IMO</x:v>
      </x:c>
      <x:c r="E869" s="9" t="n">
        <x:v>0</x:v>
      </x:c>
      <x:c r="F869" s="9" t="str">
        <x:v>Part I-A 8.2.3.1</x:v>
      </x:c>
      <x:c r="G869" s="9" t="str">
        <x:v>FAIL</x:v>
      </x:c>
      <x:c r="H869" s="11" t="str">
        <x:v>Thermal-protection adequacy approval rejected.</x:v>
      </x:c>
      <x:c r="I869" s="10" t="str">
        <x:v>rdf/IMO/IMO-064/IMO-064-F02.ttl</x:v>
      </x:c>
      <x:c r="J869" s="10" t="str">
        <x:v>3ac109818e54ff3433ef003797f5be0b4a0a6450fd5e65c499e139ee2f82fffe</x:v>
      </x:c>
      <x:c r="K869" s="13" t="str">
        <x:v>NOT_REVIEWED</x:v>
      </x:c>
      <x:c r="L869" s="13" t="str"/>
      <x:c r="M869" s="13" t="str"/>
      <x:c r="N869" s="13" t="str"/>
      <x:c r="O869" s="13" t="str"/>
      <x:c r="P869" s="13" t="str"/>
      <x:c r="Q869" s="13" t="str"/>
      <x:c r="R869" s="13" t="str"/>
      <x:c r="S869" s="13" t="str"/>
      <x:c r="T869" s="14" t="str"/>
      <x:c r="U869" s="9" t="str">
        <x:f>IF(AND(Q869="AGREED",P869="LABEL_ONLY",OR(O869="PASS",O869="FAIL"),R869&lt;&gt;"",S869&lt;&gt;"",T869&lt;&gt;""),O869,G869)</x:f>
        <x:v>FAIL</x:v>
      </x:c>
      <x:c r="V869" s="9" t="str">
        <x:f>IF(Q869&lt;&gt;"AGREED","",IF(P869="LABEL_ONLY",IF(AND(Q869="AGREED",P869="LABEL_ONLY",OR(O869="PASS",O869="FAIL"),R869&lt;&gt;"",S869&lt;&gt;"",T869&lt;&gt;""),"LABEL_APPLIED","INCOMPLETE_DECISION"),"RERUN_REQUIRED"))</x:f>
      </x:c>
    </x:row>
    <x:row r="870" ht="30" customHeight="1">
      <x:c r="A870" s="9" t="str">
        <x:v>IMO-064-F03</x:v>
      </x:c>
      <x:c r="B870" s="9" t="str">
        <x:v>IMO-064</x:v>
      </x:c>
      <x:c r="C870" s="9" t="str">
        <x:v>BATCH_25</x:v>
      </x:c>
      <x:c r="D870" s="9" t="str">
        <x:v>IMO</x:v>
      </x:c>
      <x:c r="E870" s="9" t="n">
        <x:v>0</x:v>
      </x:c>
      <x:c r="F870" s="9" t="str">
        <x:v>Part I-A 8.2.3.1</x:v>
      </x:c>
      <x:c r="G870" s="9" t="str">
        <x:v>FAIL</x:v>
      </x:c>
      <x:c r="H870" s="11" t="str">
        <x:v>Intended-voyage context missing.</x:v>
      </x:c>
      <x:c r="I870" s="10" t="str">
        <x:v>rdf/IMO/IMO-064/IMO-064-F03.ttl</x:v>
      </x:c>
      <x:c r="J870" s="10" t="str">
        <x:v>7bed645d6b6cd1f60dfb51563497f91dd70c1c034b0804769f7e7abc0af432a0</x:v>
      </x:c>
      <x:c r="K870" s="13" t="str">
        <x:v>NOT_REVIEWED</x:v>
      </x:c>
      <x:c r="L870" s="13" t="str"/>
      <x:c r="M870" s="13" t="str"/>
      <x:c r="N870" s="13" t="str"/>
      <x:c r="O870" s="13" t="str"/>
      <x:c r="P870" s="13" t="str"/>
      <x:c r="Q870" s="13" t="str"/>
      <x:c r="R870" s="13" t="str"/>
      <x:c r="S870" s="13" t="str"/>
      <x:c r="T870" s="14" t="str"/>
      <x:c r="U870" s="9" t="str">
        <x:f>IF(AND(Q870="AGREED",P870="LABEL_ONLY",OR(O870="PASS",O870="FAIL"),R870&lt;&gt;"",S870&lt;&gt;"",T870&lt;&gt;""),O870,G870)</x:f>
        <x:v>FAIL</x:v>
      </x:c>
      <x:c r="V870" s="9" t="str">
        <x:f>IF(Q870&lt;&gt;"AGREED","",IF(P870="LABEL_ONLY",IF(AND(Q870="AGREED",P870="LABEL_ONLY",OR(O870="PASS",O870="FAIL"),R870&lt;&gt;"",S870&lt;&gt;"",T870&lt;&gt;""),"LABEL_APPLIED","INCOMPLETE_DECISION"),"RERUN_REQUIRED"))</x:f>
      </x:c>
    </x:row>
    <x:row r="871" ht="30" customHeight="1">
      <x:c r="A871" s="9" t="str">
        <x:v>IMO-064-F04</x:v>
      </x:c>
      <x:c r="B871" s="9" t="str">
        <x:v>IMO-064</x:v>
      </x:c>
      <x:c r="C871" s="9" t="str">
        <x:v>BATCH_25</x:v>
      </x:c>
      <x:c r="D871" s="9" t="str">
        <x:v>IMO</x:v>
      </x:c>
      <x:c r="E871" s="9" t="n">
        <x:v>0</x:v>
      </x:c>
      <x:c r="F871" s="9" t="str">
        <x:v>Part I-A 8.2.3.1</x:v>
      </x:c>
      <x:c r="G871" s="9" t="str">
        <x:v>FAIL</x:v>
      </x:c>
      <x:c r="H871" s="11" t="str">
        <x:v>Anticipated-cold context missing.</x:v>
      </x:c>
      <x:c r="I871" s="10" t="str">
        <x:v>rdf/IMO/IMO-064/IMO-064-F04.ttl</x:v>
      </x:c>
      <x:c r="J871" s="10" t="str">
        <x:v>843076503f66d1cea0c2dd0872d3f469937d3dc813bca4d345ad9b7fee531e87</x:v>
      </x:c>
      <x:c r="K871" s="13" t="str">
        <x:v>NOT_REVIEWED</x:v>
      </x:c>
      <x:c r="L871" s="13" t="str"/>
      <x:c r="M871" s="13" t="str"/>
      <x:c r="N871" s="13" t="str"/>
      <x:c r="O871" s="13" t="str"/>
      <x:c r="P871" s="13" t="str"/>
      <x:c r="Q871" s="13" t="str"/>
      <x:c r="R871" s="13" t="str"/>
      <x:c r="S871" s="13" t="str"/>
      <x:c r="T871" s="14" t="str"/>
      <x:c r="U871" s="9" t="str">
        <x:f>IF(AND(Q871="AGREED",P871="LABEL_ONLY",OR(O871="PASS",O871="FAIL"),R871&lt;&gt;"",S871&lt;&gt;"",T871&lt;&gt;""),O871,G871)</x:f>
        <x:v>FAIL</x:v>
      </x:c>
      <x:c r="V871" s="9" t="str">
        <x:f>IF(Q871&lt;&gt;"AGREED","",IF(P871="LABEL_ONLY",IF(AND(Q871="AGREED",P871="LABEL_ONLY",OR(O871="PASS",O871="FAIL"),R871&lt;&gt;"",S871&lt;&gt;"",T871&lt;&gt;""),"LABEL_APPLIED","INCOMPLETE_DECISION"),"RERUN_REQUIRED"))</x:f>
      </x:c>
    </x:row>
    <x:row r="872" ht="30" customHeight="1">
      <x:c r="A872" s="9" t="str">
        <x:v>IMO-064-F05</x:v>
      </x:c>
      <x:c r="B872" s="9" t="str">
        <x:v>IMO-064</x:v>
      </x:c>
      <x:c r="C872" s="9" t="str">
        <x:v>BATCH_25</x:v>
      </x:c>
      <x:c r="D872" s="9" t="str">
        <x:v>IMO</x:v>
      </x:c>
      <x:c r="E872" s="9" t="n">
        <x:v>0</x:v>
      </x:c>
      <x:c r="F872" s="9" t="str">
        <x:v>Part I-A 8.2.3.1</x:v>
      </x:c>
      <x:c r="G872" s="9" t="str">
        <x:v>FAIL</x:v>
      </x:c>
      <x:c r="H872" s="11" t="str">
        <x:v>Anticipated-wind context missing.</x:v>
      </x:c>
      <x:c r="I872" s="10" t="str">
        <x:v>rdf/IMO/IMO-064/IMO-064-F05.ttl</x:v>
      </x:c>
      <x:c r="J872" s="10" t="str">
        <x:v>8172a9e4076d3a1168326b834d1cfbb7ff718aeb018ae18b33ee90c3bbb5b7a4</x:v>
      </x:c>
      <x:c r="K872" s="13" t="str">
        <x:v>NOT_REVIEWED</x:v>
      </x:c>
      <x:c r="L872" s="13" t="str"/>
      <x:c r="M872" s="13" t="str"/>
      <x:c r="N872" s="13" t="str"/>
      <x:c r="O872" s="13" t="str"/>
      <x:c r="P872" s="13" t="str"/>
      <x:c r="Q872" s="13" t="str"/>
      <x:c r="R872" s="13" t="str"/>
      <x:c r="S872" s="13" t="str"/>
      <x:c r="T872" s="14" t="str"/>
      <x:c r="U872" s="9" t="str">
        <x:f>IF(AND(Q872="AGREED",P872="LABEL_ONLY",OR(O872="PASS",O872="FAIL"),R872&lt;&gt;"",S872&lt;&gt;"",T872&lt;&gt;""),O872,G872)</x:f>
        <x:v>FAIL</x:v>
      </x:c>
      <x:c r="V872" s="9" t="str">
        <x:f>IF(Q872&lt;&gt;"AGREED","",IF(P872="LABEL_ONLY",IF(AND(Q872="AGREED",P872="LABEL_ONLY",OR(O872="PASS",O872="FAIL"),R872&lt;&gt;"",S872&lt;&gt;"",T872&lt;&gt;""),"LABEL_APPLIED","INCOMPLETE_DECISION"),"RERUN_REQUIRED"))</x:f>
      </x:c>
    </x:row>
    <x:row r="873" ht="30" customHeight="1">
      <x:c r="A873" s="9" t="str">
        <x:v>IMO-064-F06</x:v>
      </x:c>
      <x:c r="B873" s="9" t="str">
        <x:v>IMO-064</x:v>
      </x:c>
      <x:c r="C873" s="9" t="str">
        <x:v>BATCH_25</x:v>
      </x:c>
      <x:c r="D873" s="9" t="str">
        <x:v>IMO</x:v>
      </x:c>
      <x:c r="E873" s="9" t="n">
        <x:v>0</x:v>
      </x:c>
      <x:c r="F873" s="9" t="str">
        <x:v>Part I-A 8.2.3.1</x:v>
      </x:c>
      <x:c r="G873" s="9" t="str">
        <x:v>FAIL</x:v>
      </x:c>
      <x:c r="H873" s="11" t="str">
        <x:v>Adequacy approval status missing.</x:v>
      </x:c>
      <x:c r="I873" s="10" t="str">
        <x:v>rdf/IMO/IMO-064/IMO-064-F06.ttl</x:v>
      </x:c>
      <x:c r="J873" s="10" t="str">
        <x:v>4670c58f0f8eac3b139c32ba84d901894d8fa305a34f8993fc5d6037af3efabc</x:v>
      </x:c>
      <x:c r="K873" s="13" t="str">
        <x:v>NOT_REVIEWED</x:v>
      </x:c>
      <x:c r="L873" s="13" t="str"/>
      <x:c r="M873" s="13" t="str"/>
      <x:c r="N873" s="13" t="str"/>
      <x:c r="O873" s="13" t="str"/>
      <x:c r="P873" s="13" t="str"/>
      <x:c r="Q873" s="13" t="str"/>
      <x:c r="R873" s="13" t="str"/>
      <x:c r="S873" s="13" t="str"/>
      <x:c r="T873" s="14" t="str"/>
      <x:c r="U873" s="9" t="str">
        <x:f>IF(AND(Q873="AGREED",P873="LABEL_ONLY",OR(O873="PASS",O873="FAIL"),R873&lt;&gt;"",S873&lt;&gt;"",T873&lt;&gt;""),O873,G873)</x:f>
        <x:v>FAIL</x:v>
      </x:c>
      <x:c r="V873" s="9" t="str">
        <x:f>IF(Q873&lt;&gt;"AGREED","",IF(P873="LABEL_ONLY",IF(AND(Q873="AGREED",P873="LABEL_ONLY",OR(O873="PASS",O873="FAIL"),R873&lt;&gt;"",S873&lt;&gt;"",T873&lt;&gt;""),"LABEL_APPLIED","INCOMPLETE_DECISION"),"RERUN_REQUIRED"))</x:f>
      </x:c>
    </x:row>
    <x:row r="874" ht="30" customHeight="1">
      <x:c r="A874" s="9" t="str">
        <x:v>IMO-064-P01</x:v>
      </x:c>
      <x:c r="B874" s="9" t="str">
        <x:v>IMO-064</x:v>
      </x:c>
      <x:c r="C874" s="9" t="str">
        <x:v>BATCH_25</x:v>
      </x:c>
      <x:c r="D874" s="9" t="str">
        <x:v>IMO</x:v>
      </x:c>
      <x:c r="E874" s="9" t="n">
        <x:v>1</x:v>
      </x:c>
      <x:c r="F874" s="9" t="str">
        <x:v>Part I-A 8.2.3.1</x:v>
      </x:c>
      <x:c r="G874" s="9" t="str">
        <x:v>PASS</x:v>
      </x:c>
      <x:c r="H874" s="11" t="str">
        <x:v>Thermal protection and approved adequacy context represented for persons on board.</x:v>
      </x:c>
      <x:c r="I874" s="10" t="str">
        <x:v>rdf/IMO/IMO-064/IMO-064-P01.ttl</x:v>
      </x:c>
      <x:c r="J874" s="10" t="str">
        <x:v>133b7f2a18d89b1b6f28a5ab66f7464839e9649048c15b5fffbe89637c8850f9</x:v>
      </x:c>
      <x:c r="K874" s="13" t="str">
        <x:v>NOT_REVIEWED</x:v>
      </x:c>
      <x:c r="L874" s="13" t="str"/>
      <x:c r="M874" s="13" t="str"/>
      <x:c r="N874" s="13" t="str"/>
      <x:c r="O874" s="13" t="str"/>
      <x:c r="P874" s="13" t="str"/>
      <x:c r="Q874" s="13" t="str"/>
      <x:c r="R874" s="13" t="str"/>
      <x:c r="S874" s="13" t="str"/>
      <x:c r="T874" s="14" t="str"/>
      <x:c r="U874" s="9" t="str">
        <x:f>IF(AND(Q874="AGREED",P874="LABEL_ONLY",OR(O874="PASS",O874="FAIL"),R874&lt;&gt;"",S874&lt;&gt;"",T874&lt;&gt;""),O874,G874)</x:f>
        <x:v>PASS</x:v>
      </x:c>
      <x:c r="V874" s="9" t="str">
        <x:f>IF(Q874&lt;&gt;"AGREED","",IF(P874="LABEL_ONLY",IF(AND(Q874="AGREED",P874="LABEL_ONLY",OR(O874="PASS",O874="FAIL"),R874&lt;&gt;"",S874&lt;&gt;"",T874&lt;&gt;""),"LABEL_APPLIED","INCOMPLETE_DECISION"),"RERUN_REQUIRED"))</x:f>
      </x:c>
    </x:row>
    <x:row r="875" ht="30" customHeight="1">
      <x:c r="A875" s="9" t="str">
        <x:v>IMO-064-P02</x:v>
      </x:c>
      <x:c r="B875" s="9" t="str">
        <x:v>IMO-064</x:v>
      </x:c>
      <x:c r="C875" s="9" t="str">
        <x:v>BATCH_25</x:v>
      </x:c>
      <x:c r="D875" s="9" t="str">
        <x:v>IMO</x:v>
      </x:c>
      <x:c r="E875" s="9" t="n">
        <x:v>0</x:v>
      </x:c>
      <x:c r="F875" s="9" t="str">
        <x:v>Part I-A 8.2.3.1</x:v>
      </x:c>
      <x:c r="G875" s="9" t="str">
        <x:v>PASS</x:v>
      </x:c>
      <x:c r="H875" s="11" t="str">
        <x:v>Single person with non-applicable immersion still has complete cold/wind/voyage adequacy context.</x:v>
      </x:c>
      <x:c r="I875" s="10" t="str">
        <x:v>rdf/IMO/IMO-064/IMO-064-P02.ttl</x:v>
      </x:c>
      <x:c r="J875" s="10" t="str">
        <x:v>a97139d535b62c002f5235d6e44222991de50a0e3d5b26cf7797e4b06575da9f</x:v>
      </x:c>
      <x:c r="K875" s="13" t="str">
        <x:v>NOT_REVIEWED</x:v>
      </x:c>
      <x:c r="L875" s="13" t="str"/>
      <x:c r="M875" s="13" t="str"/>
      <x:c r="N875" s="13" t="str"/>
      <x:c r="O875" s="13" t="str"/>
      <x:c r="P875" s="13" t="str"/>
      <x:c r="Q875" s="13" t="str"/>
      <x:c r="R875" s="13" t="str"/>
      <x:c r="S875" s="13" t="str"/>
      <x:c r="T875" s="14" t="str"/>
      <x:c r="U875" s="9" t="str">
        <x:f>IF(AND(Q875="AGREED",P875="LABEL_ONLY",OR(O875="PASS",O875="FAIL"),R875&lt;&gt;"",S875&lt;&gt;"",T875&lt;&gt;""),O875,G875)</x:f>
        <x:v>PASS</x:v>
      </x:c>
      <x:c r="V875" s="9" t="str">
        <x:f>IF(Q875&lt;&gt;"AGREED","",IF(P875="LABEL_ONLY",IF(AND(Q875="AGREED",P875="LABEL_ONLY",OR(O875="PASS",O875="FAIL"),R875&lt;&gt;"",S875&lt;&gt;"",T875&lt;&gt;""),"LABEL_APPLIED","INCOMPLETE_DECISION"),"RERUN_REQUIRED"))</x:f>
      </x:c>
    </x:row>
    <x:row r="876" ht="30" customHeight="1">
      <x:c r="A876" s="9" t="str">
        <x:v>IMO-065-F01</x:v>
      </x:c>
      <x:c r="B876" s="9" t="str">
        <x:v>IMO-065</x:v>
      </x:c>
      <x:c r="C876" s="9" t="str">
        <x:v>BATCH_22</x:v>
      </x:c>
      <x:c r="D876" s="9" t="str">
        <x:v>IMO</x:v>
      </x:c>
      <x:c r="E876" s="9" t="n">
        <x:v>0</x:v>
      </x:c>
      <x:c r="F876" s="9" t="str">
        <x:v>Part I-A 8.2.3.3</x:v>
      </x:c>
      <x:c r="G876" s="9" t="str">
        <x:v>FAIL</x:v>
      </x:c>
      <x:c r="H876" s="11" t="str">
        <x:v>Support duration shorter than maximum expected rescue time.</x:v>
      </x:c>
      <x:c r="I876" s="10" t="str">
        <x:v>rdf/IMO/IMO-065/IMO-065-F01.ttl</x:v>
      </x:c>
      <x:c r="J876" s="10" t="str">
        <x:v>aba2c3352f116972ccd7eb7f2e77865c2749c45abce4b7cc200217ddd95bbbb7</x:v>
      </x:c>
      <x:c r="K876" s="13" t="str">
        <x:v>NOT_REVIEWED</x:v>
      </x:c>
      <x:c r="L876" s="13" t="str"/>
      <x:c r="M876" s="13" t="str"/>
      <x:c r="N876" s="13" t="str"/>
      <x:c r="O876" s="13" t="str"/>
      <x:c r="P876" s="13" t="str"/>
      <x:c r="Q876" s="13" t="str"/>
      <x:c r="R876" s="13" t="str"/>
      <x:c r="S876" s="13" t="str"/>
      <x:c r="T876" s="14" t="str"/>
      <x:c r="U876" s="9" t="str">
        <x:f>IF(AND(Q876="AGREED",P876="LABEL_ONLY",OR(O876="PASS",O876="FAIL"),R876&lt;&gt;"",S876&lt;&gt;"",T876&lt;&gt;""),O876,G876)</x:f>
        <x:v>FAIL</x:v>
      </x:c>
      <x:c r="V876" s="9" t="str">
        <x:f>IF(Q876&lt;&gt;"AGREED","",IF(P876="LABEL_ONLY",IF(AND(Q876="AGREED",P876="LABEL_ONLY",OR(O876="PASS",O876="FAIL"),R876&lt;&gt;"",S876&lt;&gt;"",T876&lt;&gt;""),"LABEL_APPLIED","INCOMPLETE_DECISION"),"RERUN_REQUIRED"))</x:f>
      </x:c>
    </x:row>
    <x:row r="877" ht="30" customHeight="1">
      <x:c r="A877" s="9" t="str">
        <x:v>IMO-065-F02</x:v>
      </x:c>
      <x:c r="B877" s="9" t="str">
        <x:v>IMO-065</x:v>
      </x:c>
      <x:c r="C877" s="9" t="str">
        <x:v>BATCH_22</x:v>
      </x:c>
      <x:c r="D877" s="9" t="str">
        <x:v>IMO</x:v>
      </x:c>
      <x:c r="E877" s="9" t="n">
        <x:v>0</x:v>
      </x:c>
      <x:c r="F877" s="9" t="str">
        <x:v>Part I-A 8.2.3.3</x:v>
      </x:c>
      <x:c r="G877" s="9" t="str">
        <x:v>FAIL</x:v>
      </x:c>
      <x:c r="H877" s="11" t="str">
        <x:v>Habitable environment missing.</x:v>
      </x:c>
      <x:c r="I877" s="10" t="str">
        <x:v>rdf/IMO/IMO-065/IMO-065-F02.ttl</x:v>
      </x:c>
      <x:c r="J877" s="10" t="str">
        <x:v>eed2cfe6372c704eac31c3e7a2be027809f6eba6a1c53cbe4eaccea395e21666</x:v>
      </x:c>
      <x:c r="K877" s="13" t="str">
        <x:v>NOT_REVIEWED</x:v>
      </x:c>
      <x:c r="L877" s="13" t="str"/>
      <x:c r="M877" s="13" t="str"/>
      <x:c r="N877" s="13" t="str"/>
      <x:c r="O877" s="13" t="str"/>
      <x:c r="P877" s="13" t="str"/>
      <x:c r="Q877" s="13" t="str"/>
      <x:c r="R877" s="13" t="str"/>
      <x:c r="S877" s="13" t="str"/>
      <x:c r="T877" s="14" t="str"/>
      <x:c r="U877" s="9" t="str">
        <x:f>IF(AND(Q877="AGREED",P877="LABEL_ONLY",OR(O877="PASS",O877="FAIL"),R877&lt;&gt;"",S877&lt;&gt;"",T877&lt;&gt;""),O877,G877)</x:f>
        <x:v>FAIL</x:v>
      </x:c>
      <x:c r="V877" s="9" t="str">
        <x:f>IF(Q877&lt;&gt;"AGREED","",IF(P877="LABEL_ONLY",IF(AND(Q877="AGREED",P877="LABEL_ONLY",OR(O877="PASS",O877="FAIL"),R877&lt;&gt;"",S877&lt;&gt;"",T877&lt;&gt;""),"LABEL_APPLIED","INCOMPLETE_DECISION"),"RERUN_REQUIRED"))</x:f>
      </x:c>
    </x:row>
    <x:row r="878" ht="30" customHeight="1">
      <x:c r="A878" s="9" t="str">
        <x:v>IMO-065-F03</x:v>
      </x:c>
      <x:c r="B878" s="9" t="str">
        <x:v>IMO-065</x:v>
      </x:c>
      <x:c r="C878" s="9" t="str">
        <x:v>BATCH_22</x:v>
      </x:c>
      <x:c r="D878" s="9" t="str">
        <x:v>IMO</x:v>
      </x:c>
      <x:c r="E878" s="9" t="n">
        <x:v>0</x:v>
      </x:c>
      <x:c r="F878" s="9" t="str">
        <x:v>Part I-A 8.2.3.3</x:v>
      </x:c>
      <x:c r="G878" s="9" t="str">
        <x:v>FAIL</x:v>
      </x:c>
      <x:c r="H878" s="11" t="str">
        <x:v>Cold/wind/sun protection missing.</x:v>
      </x:c>
      <x:c r="I878" s="10" t="str">
        <x:v>rdf/IMO/IMO-065/IMO-065-F03.ttl</x:v>
      </x:c>
      <x:c r="J878" s="10" t="str">
        <x:v>6b1616fa6cbc61ec89984b2653fcff51c42af27a77e367dbb91b26197c65ba47</x:v>
      </x:c>
      <x:c r="K878" s="13" t="str">
        <x:v>NOT_REVIEWED</x:v>
      </x:c>
      <x:c r="L878" s="13" t="str"/>
      <x:c r="M878" s="13" t="str"/>
      <x:c r="N878" s="13" t="str"/>
      <x:c r="O878" s="13" t="str"/>
      <x:c r="P878" s="13" t="str"/>
      <x:c r="Q878" s="13" t="str"/>
      <x:c r="R878" s="13" t="str"/>
      <x:c r="S878" s="13" t="str"/>
      <x:c r="T878" s="14" t="str"/>
      <x:c r="U878" s="9" t="str">
        <x:f>IF(AND(Q878="AGREED",P878="LABEL_ONLY",OR(O878="PASS",O878="FAIL"),R878&lt;&gt;"",S878&lt;&gt;"",T878&lt;&gt;""),O878,G878)</x:f>
        <x:v>FAIL</x:v>
      </x:c>
      <x:c r="V878" s="9" t="str">
        <x:f>IF(Q878&lt;&gt;"AGREED","",IF(P878="LABEL_ONLY",IF(AND(Q878="AGREED",P878="LABEL_ONLY",OR(O878="PASS",O878="FAIL"),R878&lt;&gt;"",S878&lt;&gt;"",T878&lt;&gt;""),"LABEL_APPLIED","INCOMPLETE_DECISION"),"RERUN_REQUIRED"))</x:f>
      </x:c>
    </x:row>
    <x:row r="879" ht="30" customHeight="1">
      <x:c r="A879" s="9" t="str">
        <x:v>IMO-065-F04</x:v>
      </x:c>
      <x:c r="B879" s="9" t="str">
        <x:v>IMO-065</x:v>
      </x:c>
      <x:c r="C879" s="9" t="str">
        <x:v>BATCH_22</x:v>
      </x:c>
      <x:c r="D879" s="9" t="str">
        <x:v>IMO</x:v>
      </x:c>
      <x:c r="E879" s="9" t="n">
        <x:v>0</x:v>
      </x:c>
      <x:c r="F879" s="9" t="str">
        <x:v>Part I-A 8.2.3.3</x:v>
      </x:c>
      <x:c r="G879" s="9" t="str">
        <x:v>FAIL</x:v>
      </x:c>
      <x:c r="H879" s="11" t="str">
        <x:v>Accommodation space missing.</x:v>
      </x:c>
      <x:c r="I879" s="10" t="str">
        <x:v>rdf/IMO/IMO-065/IMO-065-F04.ttl</x:v>
      </x:c>
      <x:c r="J879" s="10" t="str">
        <x:v>0cc1eba207a59ef940ca4007e7c11343b9a56a7328eb70efe2a337d88d6e3bae</x:v>
      </x:c>
      <x:c r="K879" s="13" t="str">
        <x:v>NOT_REVIEWED</x:v>
      </x:c>
      <x:c r="L879" s="13" t="str"/>
      <x:c r="M879" s="13" t="str"/>
      <x:c r="N879" s="13" t="str"/>
      <x:c r="O879" s="13" t="str"/>
      <x:c r="P879" s="13" t="str"/>
      <x:c r="Q879" s="13" t="str"/>
      <x:c r="R879" s="13" t="str"/>
      <x:c r="S879" s="13" t="str"/>
      <x:c r="T879" s="14" t="str"/>
      <x:c r="U879" s="9" t="str">
        <x:f>IF(AND(Q879="AGREED",P879="LABEL_ONLY",OR(O879="PASS",O879="FAIL"),R879&lt;&gt;"",S879&lt;&gt;"",T879&lt;&gt;""),O879,G879)</x:f>
        <x:v>FAIL</x:v>
      </x:c>
      <x:c r="V879" s="9" t="str">
        <x:f>IF(Q879&lt;&gt;"AGREED","",IF(P879="LABEL_ONLY",IF(AND(Q879="AGREED",P879="LABEL_ONLY",OR(O879="PASS",O879="FAIL"),R879&lt;&gt;"",S879&lt;&gt;"",T879&lt;&gt;""),"LABEL_APPLIED","INCOMPLETE_DECISION"),"RERUN_REQUIRED"))</x:f>
      </x:c>
    </x:row>
    <x:row r="880" ht="30" customHeight="1">
      <x:c r="A880" s="9" t="str">
        <x:v>IMO-065-F05</x:v>
      </x:c>
      <x:c r="B880" s="9" t="str">
        <x:v>IMO-065</x:v>
      </x:c>
      <x:c r="C880" s="9" t="str">
        <x:v>BATCH_22</x:v>
      </x:c>
      <x:c r="D880" s="9" t="str">
        <x:v>IMO</x:v>
      </x:c>
      <x:c r="E880" s="9" t="n">
        <x:v>0</x:v>
      </x:c>
      <x:c r="F880" s="9" t="str">
        <x:v>Part I-A 8.2.3.3</x:v>
      </x:c>
      <x:c r="G880" s="9" t="str">
        <x:v>FAIL</x:v>
      </x:c>
      <x:c r="H880" s="11" t="str">
        <x:v>Sustenance means missing.</x:v>
      </x:c>
      <x:c r="I880" s="10" t="str">
        <x:v>rdf/IMO/IMO-065/IMO-065-F05.ttl</x:v>
      </x:c>
      <x:c r="J880" s="10" t="str">
        <x:v>a7bd1cd1b40ee3a4b706060628f244d08ff3ad87b8725a3f588ca2d4f96abdf0</x:v>
      </x:c>
      <x:c r="K880" s="13" t="str">
        <x:v>NOT_REVIEWED</x:v>
      </x:c>
      <x:c r="L880" s="13" t="str"/>
      <x:c r="M880" s="13" t="str"/>
      <x:c r="N880" s="13" t="str"/>
      <x:c r="O880" s="13" t="str"/>
      <x:c r="P880" s="13" t="str"/>
      <x:c r="Q880" s="13" t="str"/>
      <x:c r="R880" s="13" t="str"/>
      <x:c r="S880" s="13" t="str"/>
      <x:c r="T880" s="14" t="str"/>
      <x:c r="U880" s="9" t="str">
        <x:f>IF(AND(Q880="AGREED",P880="LABEL_ONLY",OR(O880="PASS",O880="FAIL"),R880&lt;&gt;"",S880&lt;&gt;"",T880&lt;&gt;""),O880,G880)</x:f>
        <x:v>FAIL</x:v>
      </x:c>
      <x:c r="V880" s="9" t="str">
        <x:f>IF(Q880&lt;&gt;"AGREED","",IF(P880="LABEL_ONLY",IF(AND(Q880="AGREED",P880="LABEL_ONLY",OR(O880="PASS",O880="FAIL"),R880&lt;&gt;"",S880&lt;&gt;"",T880&lt;&gt;""),"LABEL_APPLIED","INCOMPLETE_DECISION"),"RERUN_REQUIRED"))</x:f>
      </x:c>
    </x:row>
    <x:row r="881" ht="30" customHeight="1">
      <x:c r="A881" s="9" t="str">
        <x:v>IMO-065-F06</x:v>
      </x:c>
      <x:c r="B881" s="9" t="str">
        <x:v>IMO-065</x:v>
      </x:c>
      <x:c r="C881" s="9" t="str">
        <x:v>BATCH_22</x:v>
      </x:c>
      <x:c r="D881" s="9" t="str">
        <x:v>IMO</x:v>
      </x:c>
      <x:c r="E881" s="9" t="n">
        <x:v>0</x:v>
      </x:c>
      <x:c r="F881" s="9" t="str">
        <x:v>Part I-A 8.2.3.3</x:v>
      </x:c>
      <x:c r="G881" s="9" t="str">
        <x:v>FAIL</x:v>
      </x:c>
      <x:c r="H881" s="11" t="str">
        <x:v>Safe access/exit means missing.</x:v>
      </x:c>
      <x:c r="I881" s="10" t="str">
        <x:v>rdf/IMO/IMO-065/IMO-065-F06.ttl</x:v>
      </x:c>
      <x:c r="J881" s="10" t="str">
        <x:v>7b585765b8d92fc711e7657748a688c62dd048c29641607dafb20672b2948468</x:v>
      </x:c>
      <x:c r="K881" s="13" t="str">
        <x:v>NOT_REVIEWED</x:v>
      </x:c>
      <x:c r="L881" s="13" t="str"/>
      <x:c r="M881" s="13" t="str"/>
      <x:c r="N881" s="13" t="str"/>
      <x:c r="O881" s="13" t="str"/>
      <x:c r="P881" s="13" t="str"/>
      <x:c r="Q881" s="13" t="str"/>
      <x:c r="R881" s="13" t="str"/>
      <x:c r="S881" s="13" t="str"/>
      <x:c r="T881" s="14" t="str"/>
      <x:c r="U881" s="9" t="str">
        <x:f>IF(AND(Q881="AGREED",P881="LABEL_ONLY",OR(O881="PASS",O881="FAIL"),R881&lt;&gt;"",S881&lt;&gt;"",T881&lt;&gt;""),O881,G881)</x:f>
        <x:v>FAIL</x:v>
      </x:c>
      <x:c r="V881" s="9" t="str">
        <x:f>IF(Q881&lt;&gt;"AGREED","",IF(P881="LABEL_ONLY",IF(AND(Q881="AGREED",P881="LABEL_ONLY",OR(O881="PASS",O881="FAIL"),R881&lt;&gt;"",S881&lt;&gt;"",T881&lt;&gt;""),"LABEL_APPLIED","INCOMPLETE_DECISION"),"RERUN_REQUIRED"))</x:f>
      </x:c>
    </x:row>
    <x:row r="882" ht="30" customHeight="1">
      <x:c r="A882" s="9" t="str">
        <x:v>IMO-065-F07</x:v>
      </x:c>
      <x:c r="B882" s="9" t="str">
        <x:v>IMO-065</x:v>
      </x:c>
      <x:c r="C882" s="9" t="str">
        <x:v>BATCH_22</x:v>
      </x:c>
      <x:c r="D882" s="9" t="str">
        <x:v>IMO</x:v>
      </x:c>
      <x:c r="E882" s="9" t="n">
        <x:v>1</x:v>
      </x:c>
      <x:c r="F882" s="9" t="str">
        <x:v>Part I-A 8.2.3.3</x:v>
      </x:c>
      <x:c r="G882" s="9" t="str">
        <x:v>FAIL</x:v>
      </x:c>
      <x:c r="H882" s="11" t="str">
        <x:v>Rescue communication means missing.</x:v>
      </x:c>
      <x:c r="I882" s="10" t="str">
        <x:v>rdf/IMO/IMO-065/IMO-065-F07.ttl</x:v>
      </x:c>
      <x:c r="J882" s="10" t="str">
        <x:v>fc45a8e66dfdae18f57274b4531607a9270ead5b8073b516835c5d674ae54783</x:v>
      </x:c>
      <x:c r="K882" s="13" t="str">
        <x:v>NOT_REVIEWED</x:v>
      </x:c>
      <x:c r="L882" s="13" t="str"/>
      <x:c r="M882" s="13" t="str"/>
      <x:c r="N882" s="13" t="str"/>
      <x:c r="O882" s="13" t="str"/>
      <x:c r="P882" s="13" t="str"/>
      <x:c r="Q882" s="13" t="str"/>
      <x:c r="R882" s="13" t="str"/>
      <x:c r="S882" s="13" t="str"/>
      <x:c r="T882" s="14" t="str"/>
      <x:c r="U882" s="9" t="str">
        <x:f>IF(AND(Q882="AGREED",P882="LABEL_ONLY",OR(O882="PASS",O882="FAIL"),R882&lt;&gt;"",S882&lt;&gt;"",T882&lt;&gt;""),O882,G882)</x:f>
        <x:v>FAIL</x:v>
      </x:c>
      <x:c r="V882" s="9" t="str">
        <x:f>IF(Q882&lt;&gt;"AGREED","",IF(P882="LABEL_ONLY",IF(AND(Q882="AGREED",P882="LABEL_ONLY",OR(O882="PASS",O882="FAIL"),R882&lt;&gt;"",S882&lt;&gt;"",T882&lt;&gt;""),"LABEL_APPLIED","INCOMPLETE_DECISION"),"RERUN_REQUIRED"))</x:f>
      </x:c>
    </x:row>
    <x:row r="883" ht="30" customHeight="1">
      <x:c r="A883" s="9" t="str">
        <x:v>IMO-065-F08</x:v>
      </x:c>
      <x:c r="B883" s="9" t="str">
        <x:v>IMO-065</x:v>
      </x:c>
      <x:c r="C883" s="9" t="str">
        <x:v>BATCH_22</x:v>
      </x:c>
      <x:c r="D883" s="9" t="str">
        <x:v>IMO</x:v>
      </x:c>
      <x:c r="E883" s="9" t="n">
        <x:v>0</x:v>
      </x:c>
      <x:c r="F883" s="9" t="str">
        <x:v>Part I-A 8.2.3.3</x:v>
      </x:c>
      <x:c r="G883" s="9" t="str">
        <x:v>FAIL</x:v>
      </x:c>
      <x:c r="H883" s="11" t="str">
        <x:v>Support-duration quantity missing.</x:v>
      </x:c>
      <x:c r="I883" s="10" t="str">
        <x:v>rdf/IMO/IMO-065/IMO-065-F08.ttl</x:v>
      </x:c>
      <x:c r="J883" s="10" t="str">
        <x:v>bf7d860a3748134a187eb4dbef7ff98936f93da93db1461d7103cc5c8e975709</x:v>
      </x:c>
      <x:c r="K883" s="13" t="str">
        <x:v>NOT_REVIEWED</x:v>
      </x:c>
      <x:c r="L883" s="13" t="str"/>
      <x:c r="M883" s="13" t="str"/>
      <x:c r="N883" s="13" t="str"/>
      <x:c r="O883" s="13" t="str"/>
      <x:c r="P883" s="13" t="str"/>
      <x:c r="Q883" s="13" t="str"/>
      <x:c r="R883" s="13" t="str"/>
      <x:c r="S883" s="13" t="str"/>
      <x:c r="T883" s="14" t="str"/>
      <x:c r="U883" s="9" t="str">
        <x:f>IF(AND(Q883="AGREED",P883="LABEL_ONLY",OR(O883="PASS",O883="FAIL"),R883&lt;&gt;"",S883&lt;&gt;"",T883&lt;&gt;""),O883,G883)</x:f>
        <x:v>FAIL</x:v>
      </x:c>
      <x:c r="V883" s="9" t="str">
        <x:f>IF(Q883&lt;&gt;"AGREED","",IF(P883="LABEL_ONLY",IF(AND(Q883="AGREED",P883="LABEL_ONLY",OR(O883="PASS",O883="FAIL"),R883&lt;&gt;"",S883&lt;&gt;"",T883&lt;&gt;""),"LABEL_APPLIED","INCOMPLETE_DECISION"),"RERUN_REQUIRED"))</x:f>
      </x:c>
    </x:row>
    <x:row r="884" ht="30" customHeight="1">
      <x:c r="A884" s="9" t="str">
        <x:v>IMO-065-F09</x:v>
      </x:c>
      <x:c r="B884" s="9" t="str">
        <x:v>IMO-065</x:v>
      </x:c>
      <x:c r="C884" s="9" t="str">
        <x:v>BATCH_22</x:v>
      </x:c>
      <x:c r="D884" s="9" t="str">
        <x:v>IMO</x:v>
      </x:c>
      <x:c r="E884" s="9" t="n">
        <x:v>0</x:v>
      </x:c>
      <x:c r="F884" s="9" t="str">
        <x:v>Part I-A 8.2.3.3</x:v>
      </x:c>
      <x:c r="G884" s="9" t="str">
        <x:v>FAIL</x:v>
      </x:c>
      <x:c r="H884" s="11" t="str">
        <x:v>Support duration uses wrong frozen R13 unit.</x:v>
      </x:c>
      <x:c r="I884" s="10" t="str">
        <x:v>rdf/IMO/IMO-065/IMO-065-F09.ttl</x:v>
      </x:c>
      <x:c r="J884" s="10" t="str">
        <x:v>fdb37cd9284ab979f78ec94aebe2136d8db683f254db320fbc5fcb9d79fe108b</x:v>
      </x:c>
      <x:c r="K884" s="13" t="str">
        <x:v>NOT_REVIEWED</x:v>
      </x:c>
      <x:c r="L884" s="13" t="str"/>
      <x:c r="M884" s="13" t="str"/>
      <x:c r="N884" s="13" t="str"/>
      <x:c r="O884" s="13" t="str"/>
      <x:c r="P884" s="13" t="str"/>
      <x:c r="Q884" s="13" t="str"/>
      <x:c r="R884" s="13" t="str"/>
      <x:c r="S884" s="13" t="str"/>
      <x:c r="T884" s="14" t="str"/>
      <x:c r="U884" s="9" t="str">
        <x:f>IF(AND(Q884="AGREED",P884="LABEL_ONLY",OR(O884="PASS",O884="FAIL"),R884&lt;&gt;"",S884&lt;&gt;"",T884&lt;&gt;""),O884,G884)</x:f>
        <x:v>FAIL</x:v>
      </x:c>
      <x:c r="V884" s="9" t="str">
        <x:f>IF(Q884&lt;&gt;"AGREED","",IF(P884="LABEL_ONLY",IF(AND(Q884="AGREED",P884="LABEL_ONLY",OR(O884="PASS",O884="FAIL"),R884&lt;&gt;"",S884&lt;&gt;"",T884&lt;&gt;""),"LABEL_APPLIED","INCOMPLETE_DECISION"),"RERUN_REQUIRED"))</x:f>
      </x:c>
    </x:row>
    <x:row r="885" ht="30" customHeight="1">
      <x:c r="A885" s="9" t="str">
        <x:v>IMO-065-P01</x:v>
      </x:c>
      <x:c r="B885" s="9" t="str">
        <x:v>IMO-065</x:v>
      </x:c>
      <x:c r="C885" s="9" t="str">
        <x:v>BATCH_22</x:v>
      </x:c>
      <x:c r="D885" s="9" t="str">
        <x:v>IMO</x:v>
      </x:c>
      <x:c r="E885" s="9" t="n">
        <x:v>0</x:v>
      </x:c>
      <x:c r="F885" s="9" t="str">
        <x:v>Part I-A 8.2.3.3</x:v>
      </x:c>
      <x:c r="G885" s="9" t="str">
        <x:v>PASS</x:v>
      </x:c>
      <x:c r="H885" s="11" t="str">
        <x:v>Support duration exactly equals maximum expected rescue time.</x:v>
      </x:c>
      <x:c r="I885" s="10" t="str">
        <x:v>rdf/IMO/IMO-065/IMO-065-P01.ttl</x:v>
      </x:c>
      <x:c r="J885" s="10" t="str">
        <x:v>606ea691929ca52c7b514d956ba10caadd1630848e05c54f1f5819d56a6c5bb9</x:v>
      </x:c>
      <x:c r="K885" s="13" t="str">
        <x:v>NOT_REVIEWED</x:v>
      </x:c>
      <x:c r="L885" s="13" t="str"/>
      <x:c r="M885" s="13" t="str"/>
      <x:c r="N885" s="13" t="str"/>
      <x:c r="O885" s="13" t="str"/>
      <x:c r="P885" s="13" t="str"/>
      <x:c r="Q885" s="13" t="str"/>
      <x:c r="R885" s="13" t="str"/>
      <x:c r="S885" s="13" t="str"/>
      <x:c r="T885" s="14" t="str"/>
      <x:c r="U885" s="9" t="str">
        <x:f>IF(AND(Q885="AGREED",P885="LABEL_ONLY",OR(O885="PASS",O885="FAIL"),R885&lt;&gt;"",S885&lt;&gt;"",T885&lt;&gt;""),O885,G885)</x:f>
        <x:v>PASS</x:v>
      </x:c>
      <x:c r="V885" s="9" t="str">
        <x:f>IF(Q885&lt;&gt;"AGREED","",IF(P885="LABEL_ONLY",IF(AND(Q885="AGREED",P885="LABEL_ONLY",OR(O885="PASS",O885="FAIL"),R885&lt;&gt;"",S885&lt;&gt;"",T885&lt;&gt;""),"LABEL_APPLIED","INCOMPLETE_DECISION"),"RERUN_REQUIRED"))</x:f>
      </x:c>
    </x:row>
    <x:row r="886" ht="30" customHeight="1">
      <x:c r="A886" s="9" t="str">
        <x:v>IMO-065-P02</x:v>
      </x:c>
      <x:c r="B886" s="9" t="str">
        <x:v>IMO-065</x:v>
      </x:c>
      <x:c r="C886" s="9" t="str">
        <x:v>BATCH_22</x:v>
      </x:c>
      <x:c r="D886" s="9" t="str">
        <x:v>IMO</x:v>
      </x:c>
      <x:c r="E886" s="9" t="n">
        <x:v>0</x:v>
      </x:c>
      <x:c r="F886" s="9" t="str">
        <x:v>Part I-A 8.2.3.3</x:v>
      </x:c>
      <x:c r="G886" s="9" t="str">
        <x:v>PASS</x:v>
      </x:c>
      <x:c r="H886" s="11" t="str">
        <x:v>Support duration exceeds required rescue time.</x:v>
      </x:c>
      <x:c r="I886" s="10" t="str">
        <x:v>rdf/IMO/IMO-065/IMO-065-P02.ttl</x:v>
      </x:c>
      <x:c r="J886" s="10" t="str">
        <x:v>a81cc379233c38e2744aab71af9d04ab0d722145bf3ff6cae34dfc8185914e18</x:v>
      </x:c>
      <x:c r="K886" s="13" t="str">
        <x:v>NOT_REVIEWED</x:v>
      </x:c>
      <x:c r="L886" s="13" t="str"/>
      <x:c r="M886" s="13" t="str"/>
      <x:c r="N886" s="13" t="str"/>
      <x:c r="O886" s="13" t="str"/>
      <x:c r="P886" s="13" t="str"/>
      <x:c r="Q886" s="13" t="str"/>
      <x:c r="R886" s="13" t="str"/>
      <x:c r="S886" s="13" t="str"/>
      <x:c r="T886" s="14" t="str"/>
      <x:c r="U886" s="9" t="str">
        <x:f>IF(AND(Q886="AGREED",P886="LABEL_ONLY",OR(O886="PASS",O886="FAIL"),R886&lt;&gt;"",S886&lt;&gt;"",T886&lt;&gt;""),O886,G886)</x:f>
        <x:v>PASS</x:v>
      </x:c>
      <x:c r="V886" s="9" t="str">
        <x:f>IF(Q886&lt;&gt;"AGREED","",IF(P886="LABEL_ONLY",IF(AND(Q886="AGREED",P886="LABEL_ONLY",OR(O886="PASS",O886="FAIL"),R886&lt;&gt;"",S886&lt;&gt;"",T886&lt;&gt;""),"LABEL_APPLIED","INCOMPLETE_DECISION"),"RERUN_REQUIRED"))</x:f>
      </x:c>
    </x:row>
    <x:row r="887" ht="30" customHeight="1">
      <x:c r="A887" s="9" t="str">
        <x:v>IMO-065-P03</x:v>
      </x:c>
      <x:c r="B887" s="9" t="str">
        <x:v>IMO-065</x:v>
      </x:c>
      <x:c r="C887" s="9" t="str">
        <x:v>BATCH_22</x:v>
      </x:c>
      <x:c r="D887" s="9" t="str">
        <x:v>IMO</x:v>
      </x:c>
      <x:c r="E887" s="9" t="n">
        <x:v>1</x:v>
      </x:c>
      <x:c r="F887" s="9" t="str">
        <x:v>Part I-A 8.2.3.3</x:v>
      </x:c>
      <x:c r="G887" s="9" t="str">
        <x:v>PASS</x:v>
      </x:c>
      <x:c r="H887" s="11" t="str">
        <x:v>Alternative assessed abandonment environment with complete functions.</x:v>
      </x:c>
      <x:c r="I887" s="10" t="str">
        <x:v>rdf/IMO/IMO-065/IMO-065-P03.ttl</x:v>
      </x:c>
      <x:c r="J887" s="10" t="str">
        <x:v>728e8ee01faeedb5c8a1907f45a7b33cef0dfdd0a4d2fb8c92eac825874540c5</x:v>
      </x:c>
      <x:c r="K887" s="13" t="str">
        <x:v>NOT_REVIEWED</x:v>
      </x:c>
      <x:c r="L887" s="13" t="str"/>
      <x:c r="M887" s="13" t="str"/>
      <x:c r="N887" s="13" t="str"/>
      <x:c r="O887" s="13" t="str"/>
      <x:c r="P887" s="13" t="str"/>
      <x:c r="Q887" s="13" t="str"/>
      <x:c r="R887" s="13" t="str"/>
      <x:c r="S887" s="13" t="str"/>
      <x:c r="T887" s="14" t="str"/>
      <x:c r="U887" s="9" t="str">
        <x:f>IF(AND(Q887="AGREED",P887="LABEL_ONLY",OR(O887="PASS",O887="FAIL"),R887&lt;&gt;"",S887&lt;&gt;"",T887&lt;&gt;""),O887,G887)</x:f>
        <x:v>PASS</x:v>
      </x:c>
      <x:c r="V887" s="9" t="str">
        <x:f>IF(Q887&lt;&gt;"AGREED","",IF(P887="LABEL_ONLY",IF(AND(Q887="AGREED",P887="LABEL_ONLY",OR(O887="PASS",O887="FAIL"),R887&lt;&gt;"",S887&lt;&gt;"",T887&lt;&gt;""),"LABEL_APPLIED","INCOMPLETE_DECISION"),"RERUN_REQUIRED"))</x:f>
      </x:c>
    </x:row>
    <x:row r="888" ht="30" customHeight="1">
      <x:c r="A888" s="9" t="str">
        <x:v>IMO-066-F01</x:v>
      </x:c>
      <x:c r="B888" s="9" t="str">
        <x:v>IMO-066</x:v>
      </x:c>
      <x:c r="C888" s="9" t="str">
        <x:v>BATCH_11</x:v>
      </x:c>
      <x:c r="D888" s="9" t="str">
        <x:v>IMO</x:v>
      </x:c>
      <x:c r="E888" s="9" t="n">
        <x:v>0</x:v>
      </x:c>
      <x:c r="F888" s="9" t="str">
        <x:v>Part I-A 8.3.1.1</x:v>
      </x:c>
      <x:c r="G888" s="9" t="str">
        <x:v>FAIL</x:v>
      </x:c>
      <x:c r="H888" s="11" t="str">
        <x:v>One mandatory protected-item category is absent.</x:v>
      </x:c>
      <x:c r="I888" s="10" t="str">
        <x:v>rdf/IMO/IMO-066/IMO-066-F01.ttl</x:v>
      </x:c>
      <x:c r="J888" s="10" t="str">
        <x:v>7eede11cb2c5bb52bf0897938d838385c4f16c9e8e57902d0ffc0005d53f61ef</x:v>
      </x:c>
      <x:c r="K888" s="13" t="str">
        <x:v>NOT_REVIEWED</x:v>
      </x:c>
      <x:c r="L888" s="13" t="str"/>
      <x:c r="M888" s="13" t="str"/>
      <x:c r="N888" s="13" t="str"/>
      <x:c r="O888" s="13" t="str"/>
      <x:c r="P888" s="13" t="str"/>
      <x:c r="Q888" s="13" t="str"/>
      <x:c r="R888" s="13" t="str"/>
      <x:c r="S888" s="13" t="str"/>
      <x:c r="T888" s="14" t="str"/>
      <x:c r="U888" s="9" t="str">
        <x:f>IF(AND(Q888="AGREED",P888="LABEL_ONLY",OR(O888="PASS",O888="FAIL"),R888&lt;&gt;"",S888&lt;&gt;"",T888&lt;&gt;""),O888,G888)</x:f>
        <x:v>FAIL</x:v>
      </x:c>
      <x:c r="V888" s="9" t="str">
        <x:f>IF(Q888&lt;&gt;"AGREED","",IF(P888="LABEL_ONLY",IF(AND(Q888="AGREED",P888="LABEL_ONLY",OR(O888="PASS",O888="FAIL"),R888&lt;&gt;"",S888&lt;&gt;"",T888&lt;&gt;""),"LABEL_APPLIED","INCOMPLETE_DECISION"),"RERUN_REQUIRED"))</x:f>
      </x:c>
    </x:row>
    <x:row r="889" ht="30" customHeight="1">
      <x:c r="A889" s="9" t="str">
        <x:v>IMO-066-F02</x:v>
      </x:c>
      <x:c r="B889" s="9" t="str">
        <x:v>IMO-066</x:v>
      </x:c>
      <x:c r="C889" s="9" t="str">
        <x:v>BATCH_11</x:v>
      </x:c>
      <x:c r="D889" s="9" t="str">
        <x:v>IMO</x:v>
      </x:c>
      <x:c r="E889" s="9" t="n">
        <x:v>0</x:v>
      </x:c>
      <x:c r="F889" s="9" t="str">
        <x:v>Part I-A 8.3.1.1</x:v>
      </x:c>
      <x:c r="G889" s="9" t="str">
        <x:v>FAIL</x:v>
      </x:c>
      <x:c r="H889" s="11" t="str">
        <x:v>Escape-route protected item lacks associated means.</x:v>
      </x:c>
      <x:c r="I889" s="10" t="str">
        <x:v>rdf/IMO/IMO-066/IMO-066-F02.ttl</x:v>
      </x:c>
      <x:c r="J889" s="10" t="str">
        <x:v>5f28c383a9184f6119699ab739793ec05e769bc89f6002440e5f97d5ae8f7ffc</x:v>
      </x:c>
      <x:c r="K889" s="13" t="str">
        <x:v>NOT_REVIEWED</x:v>
      </x:c>
      <x:c r="L889" s="13" t="str"/>
      <x:c r="M889" s="13" t="str"/>
      <x:c r="N889" s="13" t="str"/>
      <x:c r="O889" s="13" t="str"/>
      <x:c r="P889" s="13" t="str"/>
      <x:c r="Q889" s="13" t="str"/>
      <x:c r="R889" s="13" t="str"/>
      <x:c r="S889" s="13" t="str"/>
      <x:c r="T889" s="14" t="str"/>
      <x:c r="U889" s="9" t="str">
        <x:f>IF(AND(Q889="AGREED",P889="LABEL_ONLY",OR(O889="PASS",O889="FAIL"),R889&lt;&gt;"",S889&lt;&gt;"",T889&lt;&gt;""),O889,G889)</x:f>
        <x:v>FAIL</x:v>
      </x:c>
      <x:c r="V889" s="9" t="str">
        <x:f>IF(Q889&lt;&gt;"AGREED","",IF(P889="LABEL_ONLY",IF(AND(Q889="AGREED",P889="LABEL_ONLY",OR(O889="PASS",O889="FAIL"),R889&lt;&gt;"",S889&lt;&gt;"",T889&lt;&gt;""),"LABEL_APPLIED","INCOMPLETE_DECISION"),"RERUN_REQUIRED"))</x:f>
      </x:c>
    </x:row>
    <x:row r="890" ht="30" customHeight="1">
      <x:c r="A890" s="9" t="str">
        <x:v>IMO-066-F03</x:v>
      </x:c>
      <x:c r="B890" s="9" t="str">
        <x:v>IMO-066</x:v>
      </x:c>
      <x:c r="C890" s="9" t="str">
        <x:v>BATCH_11</x:v>
      </x:c>
      <x:c r="D890" s="9" t="str">
        <x:v>IMO</x:v>
      </x:c>
      <x:c r="E890" s="9" t="n">
        <x:v>0</x:v>
      </x:c>
      <x:c r="F890" s="9" t="str">
        <x:v>Part I-A 8.3.1.1</x:v>
      </x:c>
      <x:c r="G890" s="9" t="str">
        <x:v>FAIL</x:v>
      </x:c>
      <x:c r="H890" s="11" t="str">
        <x:v>Muster-station protected item lacks associated means.</x:v>
      </x:c>
      <x:c r="I890" s="10" t="str">
        <x:v>rdf/IMO/IMO-066/IMO-066-F03.ttl</x:v>
      </x:c>
      <x:c r="J890" s="10" t="str">
        <x:v>16721049954c0594318ad7e861fcf05751216e1230d925baca377abfa2c154b8</x:v>
      </x:c>
      <x:c r="K890" s="13" t="str">
        <x:v>NOT_REVIEWED</x:v>
      </x:c>
      <x:c r="L890" s="13" t="str"/>
      <x:c r="M890" s="13" t="str"/>
      <x:c r="N890" s="13" t="str"/>
      <x:c r="O890" s="13" t="str"/>
      <x:c r="P890" s="13" t="str"/>
      <x:c r="Q890" s="13" t="str"/>
      <x:c r="R890" s="13" t="str"/>
      <x:c r="S890" s="13" t="str"/>
      <x:c r="T890" s="14" t="str"/>
      <x:c r="U890" s="9" t="str">
        <x:f>IF(AND(Q890="AGREED",P890="LABEL_ONLY",OR(O890="PASS",O890="FAIL"),R890&lt;&gt;"",S890&lt;&gt;"",T890&lt;&gt;""),O890,G890)</x:f>
        <x:v>FAIL</x:v>
      </x:c>
      <x:c r="V890" s="9" t="str">
        <x:f>IF(Q890&lt;&gt;"AGREED","",IF(P890="LABEL_ONLY",IF(AND(Q890="AGREED",P890="LABEL_ONLY",OR(O890="PASS",O890="FAIL"),R890&lt;&gt;"",S890&lt;&gt;"",T890&lt;&gt;""),"LABEL_APPLIED","INCOMPLETE_DECISION"),"RERUN_REQUIRED"))</x:f>
      </x:c>
    </x:row>
    <x:row r="891" ht="30" customHeight="1">
      <x:c r="A891" s="9" t="str">
        <x:v>IMO-066-F04</x:v>
      </x:c>
      <x:c r="B891" s="9" t="str">
        <x:v>IMO-066</x:v>
      </x:c>
      <x:c r="C891" s="9" t="str">
        <x:v>BATCH_11</x:v>
      </x:c>
      <x:c r="D891" s="9" t="str">
        <x:v>IMO</x:v>
      </x:c>
      <x:c r="E891" s="9" t="n">
        <x:v>0</x:v>
      </x:c>
      <x:c r="F891" s="9" t="str">
        <x:v>Part I-A 8.3.1.1</x:v>
      </x:c>
      <x:c r="G891" s="9" t="str">
        <x:v>FAIL</x:v>
      </x:c>
      <x:c r="H891" s="11" t="str">
        <x:v>Embarkation-area protected item lacks associated means.</x:v>
      </x:c>
      <x:c r="I891" s="10" t="str">
        <x:v>rdf/IMO/IMO-066/IMO-066-F04.ttl</x:v>
      </x:c>
      <x:c r="J891" s="10" t="str">
        <x:v>3d5f376febf5043845a33a258bf3749648df22dfc211083941bb331756e49516</x:v>
      </x:c>
      <x:c r="K891" s="13" t="str">
        <x:v>NOT_REVIEWED</x:v>
      </x:c>
      <x:c r="L891" s="13" t="str"/>
      <x:c r="M891" s="13" t="str"/>
      <x:c r="N891" s="13" t="str"/>
      <x:c r="O891" s="13" t="str"/>
      <x:c r="P891" s="13" t="str"/>
      <x:c r="Q891" s="13" t="str"/>
      <x:c r="R891" s="13" t="str"/>
      <x:c r="S891" s="13" t="str"/>
      <x:c r="T891" s="14" t="str"/>
      <x:c r="U891" s="9" t="str">
        <x:f>IF(AND(Q891="AGREED",P891="LABEL_ONLY",OR(O891="PASS",O891="FAIL"),R891&lt;&gt;"",S891&lt;&gt;"",T891&lt;&gt;""),O891,G891)</x:f>
        <x:v>FAIL</x:v>
      </x:c>
      <x:c r="V891" s="9" t="str">
        <x:f>IF(Q891&lt;&gt;"AGREED","",IF(P891="LABEL_ONLY",IF(AND(Q891="AGREED",P891="LABEL_ONLY",OR(O891="PASS",O891="FAIL"),R891&lt;&gt;"",S891&lt;&gt;"",T891&lt;&gt;""),"LABEL_APPLIED","INCOMPLETE_DECISION"),"RERUN_REQUIRED"))</x:f>
      </x:c>
    </x:row>
    <x:row r="892" ht="30" customHeight="1">
      <x:c r="A892" s="9" t="str">
        <x:v>IMO-066-F05</x:v>
      </x:c>
      <x:c r="B892" s="9" t="str">
        <x:v>IMO-066</x:v>
      </x:c>
      <x:c r="C892" s="9" t="str">
        <x:v>BATCH_11</x:v>
      </x:c>
      <x:c r="D892" s="9" t="str">
        <x:v>IMO</x:v>
      </x:c>
      <x:c r="E892" s="9" t="n">
        <x:v>1</x:v>
      </x:c>
      <x:c r="F892" s="9" t="str">
        <x:v>Part I-A 8.3.1.1</x:v>
      </x:c>
      <x:c r="G892" s="9" t="str">
        <x:v>FAIL</x:v>
      </x:c>
      <x:c r="H892" s="11" t="str">
        <x:v>Survival-craft protected item lacks associated means.</x:v>
      </x:c>
      <x:c r="I892" s="10" t="str">
        <x:v>rdf/IMO/IMO-066/IMO-066-F05.ttl</x:v>
      </x:c>
      <x:c r="J892" s="10" t="str">
        <x:v>6f190777e1500de7d492345cc9d70fa54aa8e3c223604d85156de70867bf762a</x:v>
      </x:c>
      <x:c r="K892" s="13" t="str">
        <x:v>NOT_REVIEWED</x:v>
      </x:c>
      <x:c r="L892" s="13" t="str"/>
      <x:c r="M892" s="13" t="str"/>
      <x:c r="N892" s="13" t="str"/>
      <x:c r="O892" s="13" t="str"/>
      <x:c r="P892" s="13" t="str"/>
      <x:c r="Q892" s="13" t="str"/>
      <x:c r="R892" s="13" t="str"/>
      <x:c r="S892" s="13" t="str"/>
      <x:c r="T892" s="14" t="str"/>
      <x:c r="U892" s="9" t="str">
        <x:f>IF(AND(Q892="AGREED",P892="LABEL_ONLY",OR(O892="PASS",O892="FAIL"),R892&lt;&gt;"",S892&lt;&gt;"",T892&lt;&gt;""),O892,G892)</x:f>
        <x:v>FAIL</x:v>
      </x:c>
      <x:c r="V892" s="9" t="str">
        <x:f>IF(Q892&lt;&gt;"AGREED","",IF(P892="LABEL_ONLY",IF(AND(Q892="AGREED",P892="LABEL_ONLY",OR(O892="PASS",O892="FAIL"),R892&lt;&gt;"",S892&lt;&gt;"",T892&lt;&gt;""),"LABEL_APPLIED","INCOMPLETE_DECISION"),"RERUN_REQUIRED"))</x:f>
      </x:c>
    </x:row>
    <x:row r="893" ht="30" customHeight="1">
      <x:c r="A893" s="9" t="str">
        <x:v>IMO-066-F06</x:v>
      </x:c>
      <x:c r="B893" s="9" t="str">
        <x:v>IMO-066</x:v>
      </x:c>
      <x:c r="C893" s="9" t="str">
        <x:v>BATCH_11</x:v>
      </x:c>
      <x:c r="D893" s="9" t="str">
        <x:v>IMO</x:v>
      </x:c>
      <x:c r="E893" s="9" t="n">
        <x:v>0</x:v>
      </x:c>
      <x:c r="F893" s="9" t="str">
        <x:v>Part I-A 8.3.1.1</x:v>
      </x:c>
      <x:c r="G893" s="9" t="str">
        <x:v>FAIL</x:v>
      </x:c>
      <x:c r="H893" s="11" t="str">
        <x:v>Launching-appliance protected item lacks associated means.</x:v>
      </x:c>
      <x:c r="I893" s="10" t="str">
        <x:v>rdf/IMO/IMO-066/IMO-066-F06.ttl</x:v>
      </x:c>
      <x:c r="J893" s="10" t="str">
        <x:v>1f1f56d6a85a45021a7d7260a5b7a53c4304f9ac77fce062693654c13c8c948a</x:v>
      </x:c>
      <x:c r="K893" s="13" t="str">
        <x:v>NOT_REVIEWED</x:v>
      </x:c>
      <x:c r="L893" s="13" t="str"/>
      <x:c r="M893" s="13" t="str"/>
      <x:c r="N893" s="13" t="str"/>
      <x:c r="O893" s="13" t="str"/>
      <x:c r="P893" s="13" t="str"/>
      <x:c r="Q893" s="13" t="str"/>
      <x:c r="R893" s="13" t="str"/>
      <x:c r="S893" s="13" t="str"/>
      <x:c r="T893" s="14" t="str"/>
      <x:c r="U893" s="9" t="str">
        <x:f>IF(AND(Q893="AGREED",P893="LABEL_ONLY",OR(O893="PASS",O893="FAIL"),R893&lt;&gt;"",S893&lt;&gt;"",T893&lt;&gt;""),O893,G893)</x:f>
        <x:v>FAIL</x:v>
      </x:c>
      <x:c r="V893" s="9" t="str">
        <x:f>IF(Q893&lt;&gt;"AGREED","",IF(P893="LABEL_ONLY",IF(AND(Q893="AGREED",P893="LABEL_ONLY",OR(O893="PASS",O893="FAIL"),R893&lt;&gt;"",S893&lt;&gt;"",T893&lt;&gt;""),"LABEL_APPLIED","INCOMPLETE_DECISION"),"RERUN_REQUIRED"))</x:f>
      </x:c>
    </x:row>
    <x:row r="894" ht="30" customHeight="1">
      <x:c r="A894" s="9" t="str">
        <x:v>IMO-066-F07</x:v>
      </x:c>
      <x:c r="B894" s="9" t="str">
        <x:v>IMO-066</x:v>
      </x:c>
      <x:c r="C894" s="9" t="str">
        <x:v>BATCH_11</x:v>
      </x:c>
      <x:c r="D894" s="9" t="str">
        <x:v>IMO</x:v>
      </x:c>
      <x:c r="E894" s="9" t="n">
        <x:v>0</x:v>
      </x:c>
      <x:c r="F894" s="9" t="str">
        <x:v>Part I-A 8.3.1.1</x:v>
      </x:c>
      <x:c r="G894" s="9" t="str">
        <x:v>FAIL</x:v>
      </x:c>
      <x:c r="H894" s="11" t="str">
        <x:v>Survival-craft-access protected item lacks associated means.</x:v>
      </x:c>
      <x:c r="I894" s="10" t="str">
        <x:v>rdf/IMO/IMO-066/IMO-066-F07.ttl</x:v>
      </x:c>
      <x:c r="J894" s="10" t="str">
        <x:v>c425a6cdcf5a98cb72d129b5a8599f109468614aa3ad4e4beef32e3b5a030bab</x:v>
      </x:c>
      <x:c r="K894" s="13" t="str">
        <x:v>NOT_REVIEWED</x:v>
      </x:c>
      <x:c r="L894" s="13" t="str"/>
      <x:c r="M894" s="13" t="str"/>
      <x:c r="N894" s="13" t="str"/>
      <x:c r="O894" s="13" t="str"/>
      <x:c r="P894" s="13" t="str"/>
      <x:c r="Q894" s="13" t="str"/>
      <x:c r="R894" s="13" t="str"/>
      <x:c r="S894" s="13" t="str"/>
      <x:c r="T894" s="14" t="str"/>
      <x:c r="U894" s="9" t="str">
        <x:f>IF(AND(Q894="AGREED",P894="LABEL_ONLY",OR(O894="PASS",O894="FAIL"),R894&lt;&gt;"",S894&lt;&gt;"",T894&lt;&gt;""),O894,G894)</x:f>
        <x:v>FAIL</x:v>
      </x:c>
      <x:c r="V894" s="9" t="str">
        <x:f>IF(Q894&lt;&gt;"AGREED","",IF(P894="LABEL_ONLY",IF(AND(Q894="AGREED",P894="LABEL_ONLY",OR(O894="PASS",O894="FAIL"),R894&lt;&gt;"",S894&lt;&gt;"",T894&lt;&gt;""),"LABEL_APPLIED","INCOMPLETE_DECISION"),"RERUN_REQUIRED"))</x:f>
      </x:c>
    </x:row>
    <x:row r="895" ht="30" customHeight="1">
      <x:c r="A895" s="9" t="str">
        <x:v>IMO-066-F08</x:v>
      </x:c>
      <x:c r="B895" s="9" t="str">
        <x:v>IMO-066</x:v>
      </x:c>
      <x:c r="C895" s="9" t="str">
        <x:v>BATCH_11</x:v>
      </x:c>
      <x:c r="D895" s="9" t="str">
        <x:v>IMO</x:v>
      </x:c>
      <x:c r="E895" s="9" t="n">
        <x:v>0</x:v>
      </x:c>
      <x:c r="F895" s="9" t="str">
        <x:v>Part I-A 8.3.1.1</x:v>
      </x:c>
      <x:c r="G895" s="9" t="str">
        <x:v>FAIL</x:v>
      </x:c>
      <x:c r="H895" s="11" t="str">
        <x:v>Ice-accretion applicability selector missing.</x:v>
      </x:c>
      <x:c r="I895" s="10" t="str">
        <x:v>rdf/IMO/IMO-066/IMO-066-F08.ttl</x:v>
      </x:c>
      <x:c r="J895" s="10" t="str">
        <x:v>7d6d811b2e425ab696abc883185a6136b19bef60e511bc07d1c78ff55bd30d8e</x:v>
      </x:c>
      <x:c r="K895" s="13" t="str">
        <x:v>NOT_REVIEWED</x:v>
      </x:c>
      <x:c r="L895" s="13" t="str"/>
      <x:c r="M895" s="13" t="str"/>
      <x:c r="N895" s="13" t="str"/>
      <x:c r="O895" s="13" t="str"/>
      <x:c r="P895" s="13" t="str"/>
      <x:c r="Q895" s="13" t="str"/>
      <x:c r="R895" s="13" t="str"/>
      <x:c r="S895" s="13" t="str"/>
      <x:c r="T895" s="14" t="str"/>
      <x:c r="U895" s="9" t="str">
        <x:f>IF(AND(Q895="AGREED",P895="LABEL_ONLY",OR(O895="PASS",O895="FAIL"),R895&lt;&gt;"",S895&lt;&gt;"",T895&lt;&gt;""),O895,G895)</x:f>
        <x:v>FAIL</x:v>
      </x:c>
      <x:c r="V895" s="9" t="str">
        <x:f>IF(Q895&lt;&gt;"AGREED","",IF(P895="LABEL_ONLY",IF(AND(Q895="AGREED",P895="LABEL_ONLY",OR(O895="PASS",O895="FAIL"),R895&lt;&gt;"",S895&lt;&gt;"",T895&lt;&gt;""),"LABEL_APPLIED","INCOMPLETE_DECISION"),"RERUN_REQUIRED"))</x:f>
      </x:c>
    </x:row>
    <x:row r="896" ht="30" customHeight="1">
      <x:c r="A896" s="9" t="str">
        <x:v>IMO-066-P01</x:v>
      </x:c>
      <x:c r="B896" s="9" t="str">
        <x:v>IMO-066</x:v>
      </x:c>
      <x:c r="C896" s="9" t="str">
        <x:v>BATCH_11</x:v>
      </x:c>
      <x:c r="D896" s="9" t="str">
        <x:v>IMO</x:v>
      </x:c>
      <x:c r="E896" s="9" t="n">
        <x:v>1</x:v>
      </x:c>
      <x:c r="F896" s="9" t="str">
        <x:v>Part I-A 8.3.1.1</x:v>
      </x:c>
      <x:c r="G896" s="9" t="str">
        <x:v>PASS</x:v>
      </x:c>
      <x:c r="H896" s="11" t="str">
        <x:v>All six protected-item categories have associated removal/prevention means.</x:v>
      </x:c>
      <x:c r="I896" s="10" t="str">
        <x:v>rdf/IMO/IMO-066/IMO-066-P01.ttl</x:v>
      </x:c>
      <x:c r="J896" s="10" t="str">
        <x:v>76fe7b5fe4d87509ffba61ea0326e77a84620733b37714458ae4ace1d176d76f</x:v>
      </x:c>
      <x:c r="K896" s="13" t="str">
        <x:v>NOT_REVIEWED</x:v>
      </x:c>
      <x:c r="L896" s="13" t="str"/>
      <x:c r="M896" s="13" t="str"/>
      <x:c r="N896" s="13" t="str"/>
      <x:c r="O896" s="13" t="str"/>
      <x:c r="P896" s="13" t="str"/>
      <x:c r="Q896" s="13" t="str"/>
      <x:c r="R896" s="13" t="str"/>
      <x:c r="S896" s="13" t="str"/>
      <x:c r="T896" s="14" t="str"/>
      <x:c r="U896" s="9" t="str">
        <x:f>IF(AND(Q896="AGREED",P896="LABEL_ONLY",OR(O896="PASS",O896="FAIL"),R896&lt;&gt;"",S896&lt;&gt;"",T896&lt;&gt;""),O896,G896)</x:f>
        <x:v>PASS</x:v>
      </x:c>
      <x:c r="V896" s="9" t="str">
        <x:f>IF(Q896&lt;&gt;"AGREED","",IF(P896="LABEL_ONLY",IF(AND(Q896="AGREED",P896="LABEL_ONLY",OR(O896="PASS",O896="FAIL"),R896&lt;&gt;"",S896&lt;&gt;"",T896&lt;&gt;""),"LABEL_APPLIED","INCOMPLETE_DECISION"),"RERUN_REQUIRED"))</x:f>
      </x:c>
    </x:row>
    <x:row r="897" ht="30" customHeight="1">
      <x:c r="A897" s="9" t="str">
        <x:v>IMO-066-P02</x:v>
      </x:c>
      <x:c r="B897" s="9" t="str">
        <x:v>IMO-066</x:v>
      </x:c>
      <x:c r="C897" s="9" t="str">
        <x:v>BATCH_11</x:v>
      </x:c>
      <x:c r="D897" s="9" t="str">
        <x:v>IMO</x:v>
      </x:c>
      <x:c r="E897" s="9" t="n">
        <x:v>0</x:v>
      </x:c>
      <x:c r="F897" s="9" t="str">
        <x:v>Part I-A 8.3.1.1</x:v>
      </x:c>
      <x:c r="G897" s="9" t="str">
        <x:v>PASS</x:v>
      </x:c>
      <x:c r="H897" s="11" t="str">
        <x:v>Ship not exposed to ice accretion: requirement inactive.</x:v>
      </x:c>
      <x:c r="I897" s="10" t="str">
        <x:v>rdf/IMO/IMO-066/IMO-066-P02.ttl</x:v>
      </x:c>
      <x:c r="J897" s="10" t="str">
        <x:v>54500a1b6166c0b1d5e9ad0791370a203ca1994afd170e071c5151b9ba313c76</x:v>
      </x:c>
      <x:c r="K897" s="13" t="str">
        <x:v>NOT_REVIEWED</x:v>
      </x:c>
      <x:c r="L897" s="13" t="str"/>
      <x:c r="M897" s="13" t="str"/>
      <x:c r="N897" s="13" t="str"/>
      <x:c r="O897" s="13" t="str"/>
      <x:c r="P897" s="13" t="str"/>
      <x:c r="Q897" s="13" t="str"/>
      <x:c r="R897" s="13" t="str"/>
      <x:c r="S897" s="13" t="str"/>
      <x:c r="T897" s="14" t="str"/>
      <x:c r="U897" s="9" t="str">
        <x:f>IF(AND(Q897="AGREED",P897="LABEL_ONLY",OR(O897="PASS",O897="FAIL"),R897&lt;&gt;"",S897&lt;&gt;"",T897&lt;&gt;""),O897,G897)</x:f>
        <x:v>PASS</x:v>
      </x:c>
      <x:c r="V897" s="9" t="str">
        <x:f>IF(Q897&lt;&gt;"AGREED","",IF(P897="LABEL_ONLY",IF(AND(Q897="AGREED",P897="LABEL_ONLY",OR(O897="PASS",O897="FAIL"),R897&lt;&gt;"",S897&lt;&gt;"",T897&lt;&gt;""),"LABEL_APPLIED","INCOMPLETE_DECISION"),"RERUN_REQUIRED"))</x:f>
      </x:c>
    </x:row>
    <x:row r="898" ht="30" customHeight="1">
      <x:c r="A898" s="9" t="str">
        <x:v>IMO-068-F01</x:v>
      </x:c>
      <x:c r="B898" s="9" t="str">
        <x:v>IMO-068</x:v>
      </x:c>
      <x:c r="C898" s="9" t="str">
        <x:v>BATCH_09</x:v>
      </x:c>
      <x:c r="D898" s="9" t="str">
        <x:v>IMO</x:v>
      </x:c>
      <x:c r="E898" s="9" t="n">
        <x:v>0</x:v>
      </x:c>
      <x:c r="F898" s="9" t="str">
        <x:v>Part I-A 8.3.2.1</x:v>
      </x:c>
      <x:c r="G898" s="9" t="str">
        <x:v>FAIL</x:v>
      </x:c>
      <x:c r="H898" s="11" t="str">
        <x:v>Safe evacuation means missing on applicable operation.</x:v>
      </x:c>
      <x:c r="I898" s="10" t="str">
        <x:v>rdf/IMO/IMO-068/IMO-068-F01.ttl</x:v>
      </x:c>
      <x:c r="J898" s="10" t="str">
        <x:v>c7ffacdf397fc1fd343516712b2d5df8b1530dd080f3b8ce8df0a4b717c5dd0c</x:v>
      </x:c>
      <x:c r="K898" s="13" t="str">
        <x:v>NOT_REVIEWED</x:v>
      </x:c>
      <x:c r="L898" s="13" t="str"/>
      <x:c r="M898" s="13" t="str"/>
      <x:c r="N898" s="13" t="str"/>
      <x:c r="O898" s="13" t="str"/>
      <x:c r="P898" s="13" t="str"/>
      <x:c r="Q898" s="13" t="str"/>
      <x:c r="R898" s="13" t="str"/>
      <x:c r="S898" s="13" t="str"/>
      <x:c r="T898" s="14" t="str"/>
      <x:c r="U898" s="9" t="str">
        <x:f>IF(AND(Q898="AGREED",P898="LABEL_ONLY",OR(O898="PASS",O898="FAIL"),R898&lt;&gt;"",S898&lt;&gt;"",T898&lt;&gt;""),O898,G898)</x:f>
        <x:v>FAIL</x:v>
      </x:c>
      <x:c r="V898" s="9" t="str">
        <x:f>IF(Q898&lt;&gt;"AGREED","",IF(P898="LABEL_ONLY",IF(AND(Q898="AGREED",P898="LABEL_ONLY",OR(O898="PASS",O898="FAIL"),R898&lt;&gt;"",S898&lt;&gt;"",T898&lt;&gt;""),"LABEL_APPLIED","INCOMPLETE_DECISION"),"RERUN_REQUIRED"))</x:f>
      </x:c>
    </x:row>
    <x:row r="899" ht="30" customHeight="1">
      <x:c r="A899" s="9" t="str">
        <x:v>IMO-068-F02</x:v>
      </x:c>
      <x:c r="B899" s="9" t="str">
        <x:v>IMO-068</x:v>
      </x:c>
      <x:c r="C899" s="9" t="str">
        <x:v>BATCH_09</x:v>
      </x:c>
      <x:c r="D899" s="9" t="str">
        <x:v>IMO</x:v>
      </x:c>
      <x:c r="E899" s="9" t="n">
        <x:v>0</x:v>
      </x:c>
      <x:c r="F899" s="9" t="str">
        <x:v>Part I-A 8.3.2.1</x:v>
      </x:c>
      <x:c r="G899" s="9" t="str">
        <x:v>FAIL</x:v>
      </x:c>
      <x:c r="H899" s="11" t="str">
        <x:v>Survival-equipment deployment approval rejected.</x:v>
      </x:c>
      <x:c r="I899" s="10" t="str">
        <x:v>rdf/IMO/IMO-068/IMO-068-F02.ttl</x:v>
      </x:c>
      <x:c r="J899" s="10" t="str">
        <x:v>20af40b58f28cbfe20f8f4e4aa5706f3511a42de39a1f26889a717fab63d58b8</x:v>
      </x:c>
      <x:c r="K899" s="13" t="str">
        <x:v>NOT_REVIEWED</x:v>
      </x:c>
      <x:c r="L899" s="13" t="str"/>
      <x:c r="M899" s="13" t="str"/>
      <x:c r="N899" s="13" t="str"/>
      <x:c r="O899" s="13" t="str"/>
      <x:c r="P899" s="13" t="str"/>
      <x:c r="Q899" s="13" t="str"/>
      <x:c r="R899" s="13" t="str"/>
      <x:c r="S899" s="13" t="str"/>
      <x:c r="T899" s="14" t="str"/>
      <x:c r="U899" s="9" t="str">
        <x:f>IF(AND(Q899="AGREED",P899="LABEL_ONLY",OR(O899="PASS",O899="FAIL"),R899&lt;&gt;"",S899&lt;&gt;"",T899&lt;&gt;""),O899,G899)</x:f>
        <x:v>FAIL</x:v>
      </x:c>
      <x:c r="V899" s="9" t="str">
        <x:f>IF(Q899&lt;&gt;"AGREED","",IF(P899="LABEL_ONLY",IF(AND(Q899="AGREED",P899="LABEL_ONLY",OR(O899="PASS",O899="FAIL"),R899&lt;&gt;"",S899&lt;&gt;"",T899&lt;&gt;""),"LABEL_APPLIED","INCOMPLETE_DECISION"),"RERUN_REQUIRED"))</x:f>
      </x:c>
    </x:row>
    <x:row r="900" ht="30" customHeight="1">
      <x:c r="A900" s="9" t="str">
        <x:v>IMO-068-F03</x:v>
      </x:c>
      <x:c r="B900" s="9" t="str">
        <x:v>IMO-068</x:v>
      </x:c>
      <x:c r="C900" s="9" t="str">
        <x:v>BATCH_09</x:v>
      </x:c>
      <x:c r="D900" s="9" t="str">
        <x:v>IMO</x:v>
      </x:c>
      <x:c r="E900" s="9" t="n">
        <x:v>1</x:v>
      </x:c>
      <x:c r="F900" s="9" t="str">
        <x:v>Part I-A 8.3.2.1</x:v>
      </x:c>
      <x:c r="G900" s="9" t="str">
        <x:v>FAIL</x:v>
      </x:c>
      <x:c r="H900" s="11" t="str">
        <x:v>Safe-evacuation result missing.</x:v>
      </x:c>
      <x:c r="I900" s="10" t="str">
        <x:v>rdf/IMO/IMO-068/IMO-068-F03.ttl</x:v>
      </x:c>
      <x:c r="J900" s="10" t="str">
        <x:v>c5ff5cb1c6339a672f1e5a1d12da44e8b58fb2cea2a112044a8894879bf0ef64</x:v>
      </x:c>
      <x:c r="K900" s="13" t="str">
        <x:v>REVIEWED</x:v>
      </x:c>
      <x:c r="L900" s="13" t="str">
        <x:v>YES</x:v>
      </x:c>
      <x:c r="M900" s="13" t="str">
        <x:v>YES</x:v>
      </x:c>
      <x:c r="N900" s="13" t="str">
        <x:v>YES</x:v>
      </x:c>
      <x:c r="O900" s="13"/>
      <x:c r="P900" s="13"/>
      <x:c r="Q900" s="13"/>
      <x:c r="R900" s="13" t="str">
        <x:v>AI-assisted draft</x:v>
      </x:c>
      <x:c r="S900" s="13" t="n">
        <x:v>46281</x:v>
      </x:c>
      <x:c r="T900" s="14" t="str">
        <x:v>Polar Code I-A 8.3.2.1; the condition applies but safeEvacuationMeansPresent is absent, so FAIL is valid.</x:v>
      </x:c>
      <x:c r="U900" s="9" t="str">
        <x:f>IF(AND(Q900="AGREED",P900="LABEL_ONLY",OR(O900="PASS",O900="FAIL"),R900&lt;&gt;"",S900&lt;&gt;"",T900&lt;&gt;""),O900,G900)</x:f>
        <x:v>FAIL</x:v>
      </x:c>
      <x:c r="V900" s="9" t="str">
        <x:f>IF(Q900&lt;&gt;"AGREED","",IF(P900="LABEL_ONLY",IF(AND(Q900="AGREED",P900="LABEL_ONLY",OR(O900="PASS",O900="FAIL"),R900&lt;&gt;"",S900&lt;&gt;"",T900&lt;&gt;""),"LABEL_APPLIED","INCOMPLETE_DECISION"),"RERUN_REQUIRED"))</x:f>
      </x:c>
    </x:row>
    <x:row r="901" ht="30" customHeight="1">
      <x:c r="A901" s="9" t="str">
        <x:v>IMO-068-F04</x:v>
      </x:c>
      <x:c r="B901" s="9" t="str">
        <x:v>IMO-068</x:v>
      </x:c>
      <x:c r="C901" s="9" t="str">
        <x:v>BATCH_09</x:v>
      </x:c>
      <x:c r="D901" s="9" t="str">
        <x:v>IMO</x:v>
      </x:c>
      <x:c r="E901" s="9" t="n">
        <x:v>0</x:v>
      </x:c>
      <x:c r="F901" s="9" t="str">
        <x:v>Part I-A 8.3.2.1</x:v>
      </x:c>
      <x:c r="G901" s="9" t="str">
        <x:v>FAIL</x:v>
      </x:c>
      <x:c r="H901" s="11" t="str">
        <x:v>Applicability selector missing.</x:v>
      </x:c>
      <x:c r="I901" s="10" t="str">
        <x:v>rdf/IMO/IMO-068/IMO-068-F04.ttl</x:v>
      </x:c>
      <x:c r="J901" s="10" t="str">
        <x:v>e6415bf0cd5b3797e6b7b4f3e42b84e2cee0555b2afbdbed22fb26e0a40a72ec</x:v>
      </x:c>
      <x:c r="K901" s="13" t="str">
        <x:v>NOT_REVIEWED</x:v>
      </x:c>
      <x:c r="L901" s="13" t="str"/>
      <x:c r="M901" s="13" t="str"/>
      <x:c r="N901" s="13" t="str"/>
      <x:c r="O901" s="13" t="str"/>
      <x:c r="P901" s="13" t="str"/>
      <x:c r="Q901" s="13" t="str"/>
      <x:c r="R901" s="13" t="str"/>
      <x:c r="S901" s="13" t="str"/>
      <x:c r="T901" s="14" t="str"/>
      <x:c r="U901" s="9" t="str">
        <x:f>IF(AND(Q901="AGREED",P901="LABEL_ONLY",OR(O901="PASS",O901="FAIL"),R901&lt;&gt;"",S901&lt;&gt;"",T901&lt;&gt;""),O901,G901)</x:f>
        <x:v>FAIL</x:v>
      </x:c>
      <x:c r="V901" s="9" t="str">
        <x:f>IF(Q901&lt;&gt;"AGREED","",IF(P901="LABEL_ONLY",IF(AND(Q901="AGREED",P901="LABEL_ONLY",OR(O901="PASS",O901="FAIL"),R901&lt;&gt;"",S901&lt;&gt;"",T901&lt;&gt;""),"LABEL_APPLIED","INCOMPLETE_DECISION"),"RERUN_REQUIRED"))</x:f>
      </x:c>
    </x:row>
    <x:row r="902" ht="30" customHeight="1">
      <x:c r="A902" s="9" t="str">
        <x:v>IMO-068-P01</x:v>
      </x:c>
      <x:c r="B902" s="9" t="str">
        <x:v>IMO-068</x:v>
      </x:c>
      <x:c r="C902" s="9" t="str">
        <x:v>BATCH_09</x:v>
      </x:c>
      <x:c r="D902" s="9" t="str">
        <x:v>IMO</x:v>
      </x:c>
      <x:c r="E902" s="9" t="n">
        <x:v>1</x:v>
      </x:c>
      <x:c r="F902" s="9" t="str">
        <x:v>Part I-A 8.3.2.1</x:v>
      </x:c>
      <x:c r="G902" s="9" t="str">
        <x:v>PASS</x:v>
      </x:c>
      <x:c r="H902" s="11" t="str">
        <x:v>Ice-covered-water route with safe evacuation and approved deployment.</x:v>
      </x:c>
      <x:c r="I902" s="10" t="str">
        <x:v>rdf/IMO/IMO-068/IMO-068-P01.ttl</x:v>
      </x:c>
      <x:c r="J902" s="10" t="str">
        <x:v>4853f57534d94eb32ac499b147437c4917284cbf8f61b00a19308b5450e8e119</x:v>
      </x:c>
      <x:c r="K902" s="13" t="str">
        <x:v>REVIEWED</x:v>
      </x:c>
      <x:c r="L902" s="13" t="str">
        <x:v>YES</x:v>
      </x:c>
      <x:c r="M902" s="13" t="str">
        <x:v>YES</x:v>
      </x:c>
      <x:c r="N902" s="13" t="str">
        <x:v>YES</x:v>
      </x:c>
      <x:c r="O902" s="13"/>
      <x:c r="P902" s="13"/>
      <x:c r="Q902" s="13"/>
      <x:c r="R902" s="13" t="str">
        <x:v>AI-assisted draft</x:v>
      </x:c>
      <x:c r="S902" s="13" t="n">
        <x:v>46281</x:v>
      </x:c>
      <x:c r="T902" s="14" t="str">
        <x:v>Polar Code I-A 8.3.2.1; ice-covered-water operation is true with safe evacuation means and approved equipment deployment, so PASS is valid.</x:v>
      </x:c>
      <x:c r="U902" s="9" t="str">
        <x:f>IF(AND(Q902="AGREED",P902="LABEL_ONLY",OR(O902="PASS",O902="FAIL"),R902&lt;&gt;"",S902&lt;&gt;"",T902&lt;&gt;""),O902,G902)</x:f>
        <x:v>PASS</x:v>
      </x:c>
      <x:c r="V902" s="9" t="str">
        <x:f>IF(Q902&lt;&gt;"AGREED","",IF(P902="LABEL_ONLY",IF(AND(Q902="AGREED",P902="LABEL_ONLY",OR(O902="PASS",O902="FAIL"),R902&lt;&gt;"",S902&lt;&gt;"",T902&lt;&gt;""),"LABEL_APPLIED","INCOMPLETE_DECISION"),"RERUN_REQUIRED"))</x:f>
      </x:c>
    </x:row>
    <x:row r="903" ht="30" customHeight="1">
      <x:c r="A903" s="9" t="str">
        <x:v>IMO-068-P02</x:v>
      </x:c>
      <x:c r="B903" s="9" t="str">
        <x:v>IMO-068</x:v>
      </x:c>
      <x:c r="C903" s="9" t="str">
        <x:v>BATCH_09</x:v>
      </x:c>
      <x:c r="D903" s="9" t="str">
        <x:v>IMO</x:v>
      </x:c>
      <x:c r="E903" s="9" t="n">
        <x:v>0</x:v>
      </x:c>
      <x:c r="F903" s="9" t="str">
        <x:v>Part I-A 8.3.2.1</x:v>
      </x:c>
      <x:c r="G903" s="9" t="str">
        <x:v>PASS</x:v>
      </x:c>
      <x:c r="H903" s="11" t="str">
        <x:v>Direct evacuation onto ice independently activates obligation.</x:v>
      </x:c>
      <x:c r="I903" s="10" t="str">
        <x:v>rdf/IMO/IMO-068/IMO-068-P02.ttl</x:v>
      </x:c>
      <x:c r="J903" s="10" t="str">
        <x:v>c84a241b17ab9b72d823fa08f6c2095edbb32a81a56ac15d0e2decec60e739c9</x:v>
      </x:c>
      <x:c r="K903" s="13" t="str">
        <x:v>NOT_REVIEWED</x:v>
      </x:c>
      <x:c r="L903" s="13" t="str"/>
      <x:c r="M903" s="13" t="str"/>
      <x:c r="N903" s="13" t="str"/>
      <x:c r="O903" s="13" t="str"/>
      <x:c r="P903" s="13" t="str"/>
      <x:c r="Q903" s="13" t="str"/>
      <x:c r="R903" s="13" t="str"/>
      <x:c r="S903" s="13" t="str"/>
      <x:c r="T903" s="14" t="str"/>
      <x:c r="U903" s="9" t="str">
        <x:f>IF(AND(Q903="AGREED",P903="LABEL_ONLY",OR(O903="PASS",O903="FAIL"),R903&lt;&gt;"",S903&lt;&gt;"",T903&lt;&gt;""),O903,G903)</x:f>
        <x:v>PASS</x:v>
      </x:c>
      <x:c r="V903" s="9" t="str">
        <x:f>IF(Q903&lt;&gt;"AGREED","",IF(P903="LABEL_ONLY",IF(AND(Q903="AGREED",P903="LABEL_ONLY",OR(O903="PASS",O903="FAIL"),R903&lt;&gt;"",S903&lt;&gt;"",T903&lt;&gt;""),"LABEL_APPLIED","INCOMPLETE_DECISION"),"RERUN_REQUIRED"))</x:f>
      </x:c>
    </x:row>
    <x:row r="904" ht="30" customHeight="1">
      <x:c r="A904" s="9" t="str">
        <x:v>IMO-068-P03</x:v>
      </x:c>
      <x:c r="B904" s="9" t="str">
        <x:v>IMO-068</x:v>
      </x:c>
      <x:c r="C904" s="9" t="str">
        <x:v>BATCH_09</x:v>
      </x:c>
      <x:c r="D904" s="9" t="str">
        <x:v>IMO</x:v>
      </x:c>
      <x:c r="E904" s="9" t="n">
        <x:v>0</x:v>
      </x:c>
      <x:c r="F904" s="9" t="str">
        <x:v>Part I-A 8.3.2.1</x:v>
      </x:c>
      <x:c r="G904" s="9" t="str">
        <x:v>PASS</x:v>
      </x:c>
      <x:c r="H904" s="11" t="str">
        <x:v>Both applicability routes simultaneously satisfied.</x:v>
      </x:c>
      <x:c r="I904" s="10" t="str">
        <x:v>rdf/IMO/IMO-068/IMO-068-P03.ttl</x:v>
      </x:c>
      <x:c r="J904" s="10" t="str">
        <x:v>c22f465064c41cb4c6ffe4a2714d620e00a3d858653cc198439c27d9c991103c</x:v>
      </x:c>
      <x:c r="K904" s="13" t="str">
        <x:v>NOT_REVIEWED</x:v>
      </x:c>
      <x:c r="L904" s="13" t="str"/>
      <x:c r="M904" s="13" t="str"/>
      <x:c r="N904" s="13" t="str"/>
      <x:c r="O904" s="13" t="str"/>
      <x:c r="P904" s="13" t="str"/>
      <x:c r="Q904" s="13" t="str"/>
      <x:c r="R904" s="13" t="str"/>
      <x:c r="S904" s="13" t="str"/>
      <x:c r="T904" s="14" t="str"/>
      <x:c r="U904" s="9" t="str">
        <x:f>IF(AND(Q904="AGREED",P904="LABEL_ONLY",OR(O904="PASS",O904="FAIL"),R904&lt;&gt;"",S904&lt;&gt;"",T904&lt;&gt;""),O904,G904)</x:f>
        <x:v>PASS</x:v>
      </x:c>
      <x:c r="V904" s="9" t="str">
        <x:f>IF(Q904&lt;&gt;"AGREED","",IF(P904="LABEL_ONLY",IF(AND(Q904="AGREED",P904="LABEL_ONLY",OR(O904="PASS",O904="FAIL"),R904&lt;&gt;"",S904&lt;&gt;"",T904&lt;&gt;""),"LABEL_APPLIED","INCOMPLETE_DECISION"),"RERUN_REQUIRED"))</x:f>
      </x:c>
    </x:row>
    <x:row r="905" ht="30" customHeight="1">
      <x:c r="A905" s="9" t="str">
        <x:v>IMO-068-P04</x:v>
      </x:c>
      <x:c r="B905" s="9" t="str">
        <x:v>IMO-068</x:v>
      </x:c>
      <x:c r="C905" s="9" t="str">
        <x:v>BATCH_09</x:v>
      </x:c>
      <x:c r="D905" s="9" t="str">
        <x:v>IMO</x:v>
      </x:c>
      <x:c r="E905" s="9" t="n">
        <x:v>0</x:v>
      </x:c>
      <x:c r="F905" s="9" t="str">
        <x:v>Part I-A 8.3.2.1</x:v>
      </x:c>
      <x:c r="G905" s="9" t="str">
        <x:v>PASS</x:v>
      </x:c>
      <x:c r="H905" s="11" t="str">
        <x:v>Neither applicability route active.</x:v>
      </x:c>
      <x:c r="I905" s="10" t="str">
        <x:v>rdf/IMO/IMO-068/IMO-068-P04.ttl</x:v>
      </x:c>
      <x:c r="J905" s="10" t="str">
        <x:v>84c7c02f6fa3e41e7f9ed584d1ba270d9f3a8c47fe4e72568b3ec39f49fd7bdb</x:v>
      </x:c>
      <x:c r="K905" s="13" t="str">
        <x:v>NOT_REVIEWED</x:v>
      </x:c>
      <x:c r="L905" s="13" t="str"/>
      <x:c r="M905" s="13" t="str"/>
      <x:c r="N905" s="13" t="str"/>
      <x:c r="O905" s="13" t="str"/>
      <x:c r="P905" s="13" t="str"/>
      <x:c r="Q905" s="13" t="str"/>
      <x:c r="R905" s="13" t="str"/>
      <x:c r="S905" s="13" t="str"/>
      <x:c r="T905" s="14" t="str"/>
      <x:c r="U905" s="9" t="str">
        <x:f>IF(AND(Q905="AGREED",P905="LABEL_ONLY",OR(O905="PASS",O905="FAIL"),R905&lt;&gt;"",S905&lt;&gt;"",T905&lt;&gt;""),O905,G905)</x:f>
        <x:v>PASS</x:v>
      </x:c>
      <x:c r="V905" s="9" t="str">
        <x:f>IF(Q905&lt;&gt;"AGREED","",IF(P905="LABEL_ONLY",IF(AND(Q905="AGREED",P905="LABEL_ONLY",OR(O905="PASS",O905="FAIL"),R905&lt;&gt;"",S905&lt;&gt;"",T905&lt;&gt;""),"LABEL_APPLIED","INCOMPLETE_DECISION"),"RERUN_REQUIRED"))</x:f>
      </x:c>
    </x:row>
    <x:row r="906" ht="30" customHeight="1">
      <x:c r="A906" s="9" t="str">
        <x:v>IMO-069-F01</x:v>
      </x:c>
      <x:c r="B906" s="9" t="str">
        <x:v>IMO-069</x:v>
      </x:c>
      <x:c r="C906" s="9" t="str">
        <x:v>BATCH_07</x:v>
      </x:c>
      <x:c r="D906" s="9" t="str">
        <x:v>IMO</x:v>
      </x:c>
      <x:c r="E906" s="9" t="n">
        <x:v>0</x:v>
      </x:c>
      <x:c r="F906" s="9" t="str">
        <x:v>Part I-A 8.3.2.2</x:v>
      </x:c>
      <x:c r="G906" s="9" t="str">
        <x:v>FAIL</x:v>
      </x:c>
      <x:c r="H906" s="11" t="str">
        <x:v>Added powered device relies on main power.</x:v>
      </x:c>
      <x:c r="I906" s="10" t="str">
        <x:v>rdf/IMO/IMO-069/IMO-069-F01.ttl</x:v>
      </x:c>
      <x:c r="J906" s="10" t="str">
        <x:v>d00861d8d1b9b3bf655894fc0484d3fe91216598f15b2c1d6269c5d4c6c59867</x:v>
      </x:c>
      <x:c r="K906" s="13" t="str">
        <x:v>NOT_REVIEWED</x:v>
      </x:c>
      <x:c r="L906" s="13" t="str"/>
      <x:c r="M906" s="13" t="str"/>
      <x:c r="N906" s="13" t="str"/>
      <x:c r="O906" s="13" t="str"/>
      <x:c r="P906" s="13" t="str"/>
      <x:c r="Q906" s="13" t="str"/>
      <x:c r="R906" s="13" t="str"/>
      <x:c r="S906" s="13" t="str"/>
      <x:c r="T906" s="14" t="str"/>
      <x:c r="U906" s="9" t="str">
        <x:f>IF(AND(Q906="AGREED",P906="LABEL_ONLY",OR(O906="PASS",O906="FAIL"),R906&lt;&gt;"",S906&lt;&gt;"",T906&lt;&gt;""),O906,G906)</x:f>
        <x:v>FAIL</x:v>
      </x:c>
      <x:c r="V906" s="9" t="str">
        <x:f>IF(Q906&lt;&gt;"AGREED","",IF(P906="LABEL_ONLY",IF(AND(Q906="AGREED",P906="LABEL_ONLY",OR(O906="PASS",O906="FAIL"),R906&lt;&gt;"",S906&lt;&gt;"",T906&lt;&gt;""),"LABEL_APPLIED","INCOMPLETE_DECISION"),"RERUN_REQUIRED"))</x:f>
      </x:c>
    </x:row>
    <x:row r="907" ht="30" customHeight="1">
      <x:c r="A907" s="9" t="str">
        <x:v>IMO-069-F02</x:v>
      </x:c>
      <x:c r="B907" s="9" t="str">
        <x:v>IMO-069</x:v>
      </x:c>
      <x:c r="C907" s="9" t="str">
        <x:v>BATCH_07</x:v>
      </x:c>
      <x:c r="D907" s="9" t="str">
        <x:v>IMO</x:v>
      </x:c>
      <x:c r="E907" s="9" t="n">
        <x:v>0</x:v>
      </x:c>
      <x:c r="F907" s="9" t="str">
        <x:v>Part I-A 8.3.2.2</x:v>
      </x:c>
      <x:c r="G907" s="9" t="str">
        <x:v>FAIL</x:v>
      </x:c>
      <x:c r="H907" s="11" t="str">
        <x:v>Independence state missing on applicable case.</x:v>
      </x:c>
      <x:c r="I907" s="10" t="str">
        <x:v>rdf/IMO/IMO-069/IMO-069-F02.ttl</x:v>
      </x:c>
      <x:c r="J907" s="10" t="str">
        <x:v>70405e71729ad6602328c7edaa3fd2f12c096dfcc8a9583cede7a2473da2179e</x:v>
      </x:c>
      <x:c r="K907" s="13" t="str">
        <x:v>NOT_REVIEWED</x:v>
      </x:c>
      <x:c r="L907" s="13" t="str"/>
      <x:c r="M907" s="13" t="str"/>
      <x:c r="N907" s="13" t="str"/>
      <x:c r="O907" s="13" t="str"/>
      <x:c r="P907" s="13" t="str"/>
      <x:c r="Q907" s="13" t="str"/>
      <x:c r="R907" s="13" t="str"/>
      <x:c r="S907" s="13" t="str"/>
      <x:c r="T907" s="14" t="str"/>
      <x:c r="U907" s="9" t="str">
        <x:f>IF(AND(Q907="AGREED",P907="LABEL_ONLY",OR(O907="PASS",O907="FAIL"),R907&lt;&gt;"",S907&lt;&gt;"",T907&lt;&gt;""),O907,G907)</x:f>
        <x:v>FAIL</x:v>
      </x:c>
      <x:c r="V907" s="9" t="str">
        <x:f>IF(Q907&lt;&gt;"AGREED","",IF(P907="LABEL_ONLY",IF(AND(Q907="AGREED",P907="LABEL_ONLY",OR(O907="PASS",O907="FAIL"),R907&lt;&gt;"",S907&lt;&gt;"",T907&lt;&gt;""),"LABEL_APPLIED","INCOMPLETE_DECISION"),"RERUN_REQUIRED"))</x:f>
      </x:c>
    </x:row>
    <x:row r="908" ht="30" customHeight="1">
      <x:c r="A908" s="9" t="str">
        <x:v>IMO-069-F03</x:v>
      </x:c>
      <x:c r="B908" s="9" t="str">
        <x:v>IMO-069</x:v>
      </x:c>
      <x:c r="C908" s="9" t="str">
        <x:v>BATCH_07</x:v>
      </x:c>
      <x:c r="D908" s="9" t="str">
        <x:v>IMO</x:v>
      </x:c>
      <x:c r="E908" s="9" t="n">
        <x:v>1</x:v>
      </x:c>
      <x:c r="F908" s="9" t="str">
        <x:v>Part I-A 8.3.2.2</x:v>
      </x:c>
      <x:c r="G908" s="9" t="str">
        <x:v>FAIL</x:v>
      </x:c>
      <x:c r="H908" s="11" t="str">
        <x:v>Power-requirement selector missing.</x:v>
      </x:c>
      <x:c r="I908" s="10" t="str">
        <x:v>rdf/IMO/IMO-069/IMO-069-F03.ttl</x:v>
      </x:c>
      <x:c r="J908" s="10" t="str">
        <x:v>6f9a735a34e74158c767e3ff91ace5cf2b7d0cf9b48d5e6418f8789d42fe1acb</x:v>
      </x:c>
      <x:c r="K908" s="13" t="str">
        <x:v>NOT_REVIEWED</x:v>
      </x:c>
      <x:c r="L908" s="13" t="str"/>
      <x:c r="M908" s="13" t="str"/>
      <x:c r="N908" s="13" t="str"/>
      <x:c r="O908" s="13" t="str"/>
      <x:c r="P908" s="13" t="str"/>
      <x:c r="Q908" s="13" t="str"/>
      <x:c r="R908" s="13" t="str"/>
      <x:c r="S908" s="13" t="str"/>
      <x:c r="T908" s="14" t="str"/>
      <x:c r="U908" s="9" t="str">
        <x:f>IF(AND(Q908="AGREED",P908="LABEL_ONLY",OR(O908="PASS",O908="FAIL"),R908&lt;&gt;"",S908&lt;&gt;"",T908&lt;&gt;""),O908,G908)</x:f>
        <x:v>FAIL</x:v>
      </x:c>
      <x:c r="V908" s="9" t="str">
        <x:f>IF(Q908&lt;&gt;"AGREED","",IF(P908="LABEL_ONLY",IF(AND(Q908="AGREED",P908="LABEL_ONLY",OR(O908="PASS",O908="FAIL"),R908&lt;&gt;"",S908&lt;&gt;"",T908&lt;&gt;""),"LABEL_APPLIED","INCOMPLETE_DECISION"),"RERUN_REQUIRED"))</x:f>
      </x:c>
    </x:row>
    <x:row r="909" ht="30" customHeight="1">
      <x:c r="A909" s="9" t="str">
        <x:v>IMO-069-P01</x:v>
      </x:c>
      <x:c r="B909" s="9" t="str">
        <x:v>IMO-069</x:v>
      </x:c>
      <x:c r="C909" s="9" t="str">
        <x:v>BATCH_07</x:v>
      </x:c>
      <x:c r="D909" s="9" t="str">
        <x:v>IMO</x:v>
      </x:c>
      <x:c r="E909" s="9" t="n">
        <x:v>1</x:v>
      </x:c>
      <x:c r="F909" s="9" t="str">
        <x:v>Part I-A 8.3.2.2</x:v>
      </x:c>
      <x:c r="G909" s="9" t="str">
        <x:v>PASS</x:v>
      </x:c>
      <x:c r="H909" s="11" t="str">
        <x:v>Added powered life-saving device has independent power.</x:v>
      </x:c>
      <x:c r="I909" s="10" t="str">
        <x:v>rdf/IMO/IMO-069/IMO-069-P01.ttl</x:v>
      </x:c>
      <x:c r="J909" s="10" t="str">
        <x:v>d12a4445b89b1a5be7493a56ab8eb2bc4b55fa1748e58bbd02625844f1e393ed</x:v>
      </x:c>
      <x:c r="K909" s="13" t="str">
        <x:v>NOT_REVIEWED</x:v>
      </x:c>
      <x:c r="L909" s="13" t="str"/>
      <x:c r="M909" s="13" t="str"/>
      <x:c r="N909" s="13" t="str"/>
      <x:c r="O909" s="13" t="str"/>
      <x:c r="P909" s="13" t="str"/>
      <x:c r="Q909" s="13" t="str"/>
      <x:c r="R909" s="13" t="str"/>
      <x:c r="S909" s="13" t="str"/>
      <x:c r="T909" s="14" t="str"/>
      <x:c r="U909" s="9" t="str">
        <x:f>IF(AND(Q909="AGREED",P909="LABEL_ONLY",OR(O909="PASS",O909="FAIL"),R909&lt;&gt;"",S909&lt;&gt;"",T909&lt;&gt;""),O909,G909)</x:f>
        <x:v>PASS</x:v>
      </x:c>
      <x:c r="V909" s="9" t="str">
        <x:f>IF(Q909&lt;&gt;"AGREED","",IF(P909="LABEL_ONLY",IF(AND(Q909="AGREED",P909="LABEL_ONLY",OR(O909="PASS",O909="FAIL"),R909&lt;&gt;"",S909&lt;&gt;"",T909&lt;&gt;""),"LABEL_APPLIED","INCOMPLETE_DECISION"),"RERUN_REQUIRED"))</x:f>
      </x:c>
    </x:row>
    <x:row r="910" ht="30" customHeight="1">
      <x:c r="A910" s="9" t="str">
        <x:v>IMO-069-P02</x:v>
      </x:c>
      <x:c r="B910" s="9" t="str">
        <x:v>IMO-069</x:v>
      </x:c>
      <x:c r="C910" s="9" t="str">
        <x:v>BATCH_07</x:v>
      </x:c>
      <x:c r="D910" s="9" t="str">
        <x:v>IMO</x:v>
      </x:c>
      <x:c r="E910" s="9" t="n">
        <x:v>0</x:v>
      </x:c>
      <x:c r="F910" s="9" t="str">
        <x:v>Part I-A 8.3.2.2</x:v>
      </x:c>
      <x:c r="G910" s="9" t="str">
        <x:v>PASS</x:v>
      </x:c>
      <x:c r="H910" s="11" t="str">
        <x:v>Device does not require power; independence obligation inactive.</x:v>
      </x:c>
      <x:c r="I910" s="10" t="str">
        <x:v>rdf/IMO/IMO-069/IMO-069-P02.ttl</x:v>
      </x:c>
      <x:c r="J910" s="10" t="str">
        <x:v>c6851bec00eb806a79114c4fb2e126b3170a9a187458705837d05c2b1bd4c505</x:v>
      </x:c>
      <x:c r="K910" s="13" t="str">
        <x:v>NOT_REVIEWED</x:v>
      </x:c>
      <x:c r="L910" s="13" t="str"/>
      <x:c r="M910" s="13" t="str"/>
      <x:c r="N910" s="13" t="str"/>
      <x:c r="O910" s="13" t="str"/>
      <x:c r="P910" s="13" t="str"/>
      <x:c r="Q910" s="13" t="str"/>
      <x:c r="R910" s="13" t="str"/>
      <x:c r="S910" s="13" t="str"/>
      <x:c r="T910" s="14" t="str"/>
      <x:c r="U910" s="9" t="str">
        <x:f>IF(AND(Q910="AGREED",P910="LABEL_ONLY",OR(O910="PASS",O910="FAIL"),R910&lt;&gt;"",S910&lt;&gt;"",T910&lt;&gt;""),O910,G910)</x:f>
        <x:v>PASS</x:v>
      </x:c>
      <x:c r="V910" s="9" t="str">
        <x:f>IF(Q910&lt;&gt;"AGREED","",IF(P910="LABEL_ONLY",IF(AND(Q910="AGREED",P910="LABEL_ONLY",OR(O910="PASS",O910="FAIL"),R910&lt;&gt;"",S910&lt;&gt;"",T910&lt;&gt;""),"LABEL_APPLIED","INCOMPLETE_DECISION"),"RERUN_REQUIRED"))</x:f>
      </x:c>
    </x:row>
    <x:row r="911" ht="30" customHeight="1">
      <x:c r="A911" s="9" t="str">
        <x:v>IMO-070-F01</x:v>
      </x:c>
      <x:c r="B911" s="9" t="str">
        <x:v>IMO-070</x:v>
      </x:c>
      <x:c r="C911" s="9" t="str">
        <x:v>BATCH_07</x:v>
      </x:c>
      <x:c r="D911" s="9" t="str">
        <x:v>IMO</x:v>
      </x:c>
      <x:c r="E911" s="9" t="n">
        <x:v>0</x:v>
      </x:c>
      <x:c r="F911" s="9" t="str">
        <x:v>Part I-A 8.3.3.1.1</x:v>
      </x:c>
      <x:c r="G911" s="9" t="str">
        <x:v>FAIL</x:v>
      </x:c>
      <x:c r="H911" s="11" t="str">
        <x:v>Passenger has no permitted equipment assignment.</x:v>
      </x:c>
      <x:c r="I911" s="10" t="str">
        <x:v>rdf/IMO/IMO-070/IMO-070-F01.ttl</x:v>
      </x:c>
      <x:c r="J911" s="10" t="str">
        <x:v>19e0ceec4a59d5b933fd03869b72217baf927d6105632f7c70ecf50586a0d719</x:v>
      </x:c>
      <x:c r="K911" s="13" t="str">
        <x:v>NOT_REVIEWED</x:v>
      </x:c>
      <x:c r="L911" s="13" t="str"/>
      <x:c r="M911" s="13" t="str"/>
      <x:c r="N911" s="13" t="str"/>
      <x:c r="O911" s="13" t="str"/>
      <x:c r="P911" s="13" t="str"/>
      <x:c r="Q911" s="13" t="str"/>
      <x:c r="R911" s="13" t="str"/>
      <x:c r="S911" s="13" t="str"/>
      <x:c r="T911" s="14" t="str"/>
      <x:c r="U911" s="9" t="str">
        <x:f>IF(AND(Q911="AGREED",P911="LABEL_ONLY",OR(O911="PASS",O911="FAIL"),R911&lt;&gt;"",S911&lt;&gt;"",T911&lt;&gt;""),O911,G911)</x:f>
        <x:v>FAIL</x:v>
      </x:c>
      <x:c r="V911" s="9" t="str">
        <x:f>IF(Q911&lt;&gt;"AGREED","",IF(P911="LABEL_ONLY",IF(AND(Q911="AGREED",P911="LABEL_ONLY",OR(O911="PASS",O911="FAIL"),R911&lt;&gt;"",S911&lt;&gt;"",T911&lt;&gt;""),"LABEL_APPLIED","INCOMPLETE_DECISION"),"RERUN_REQUIRED"))</x:f>
      </x:c>
    </x:row>
    <x:row r="912" ht="30" customHeight="1">
      <x:c r="A912" s="9" t="str">
        <x:v>IMO-070-F02</x:v>
      </x:c>
      <x:c r="B912" s="9" t="str">
        <x:v>IMO-070</x:v>
      </x:c>
      <x:c r="C912" s="9" t="str">
        <x:v>BATCH_07</x:v>
      </x:c>
      <x:c r="D912" s="9" t="str">
        <x:v>IMO</x:v>
      </x:c>
      <x:c r="E912" s="9" t="n">
        <x:v>0</x:v>
      </x:c>
      <x:c r="F912" s="9" t="str">
        <x:v>Part I-A 8.3.3.1.1</x:v>
      </x:c>
      <x:c r="G912" s="9" t="str">
        <x:v>FAIL</x:v>
      </x:c>
      <x:c r="H912" s="11" t="str">
        <x:v>Assigned suit is not size compatible.</x:v>
      </x:c>
      <x:c r="I912" s="10" t="str">
        <x:v>rdf/IMO/IMO-070/IMO-070-F02.ttl</x:v>
      </x:c>
      <x:c r="J912" s="10" t="str">
        <x:v>83aeff0679634dcca4f105957b60c6f4dae9f5483b732f1b69311a385e197ec1</x:v>
      </x:c>
      <x:c r="K912" s="13" t="str">
        <x:v>NOT_REVIEWED</x:v>
      </x:c>
      <x:c r="L912" s="13" t="str"/>
      <x:c r="M912" s="13" t="str"/>
      <x:c r="N912" s="13" t="str"/>
      <x:c r="O912" s="13" t="str"/>
      <x:c r="P912" s="13" t="str"/>
      <x:c r="Q912" s="13" t="str"/>
      <x:c r="R912" s="13" t="str"/>
      <x:c r="S912" s="13" t="str"/>
      <x:c r="T912" s="14" t="str"/>
      <x:c r="U912" s="9" t="str">
        <x:f>IF(AND(Q912="AGREED",P912="LABEL_ONLY",OR(O912="PASS",O912="FAIL"),R912&lt;&gt;"",S912&lt;&gt;"",T912&lt;&gt;""),O912,G912)</x:f>
        <x:v>FAIL</x:v>
      </x:c>
      <x:c r="V912" s="9" t="str">
        <x:f>IF(Q912&lt;&gt;"AGREED","",IF(P912="LABEL_ONLY",IF(AND(Q912="AGREED",P912="LABEL_ONLY",OR(O912="PASS",O912="FAIL"),R912&lt;&gt;"",S912&lt;&gt;"",T912&lt;&gt;""),"LABEL_APPLIED","INCOMPLETE_DECISION"),"RERUN_REQUIRED"))</x:f>
      </x:c>
    </x:row>
    <x:row r="913" ht="30" customHeight="1">
      <x:c r="A913" s="9" t="str">
        <x:v>IMO-070-F03</x:v>
      </x:c>
      <x:c r="B913" s="9" t="str">
        <x:v>IMO-070</x:v>
      </x:c>
      <x:c r="C913" s="9" t="str">
        <x:v>BATCH_07</x:v>
      </x:c>
      <x:c r="D913" s="9" t="str">
        <x:v>IMO</x:v>
      </x:c>
      <x:c r="E913" s="9" t="n">
        <x:v>1</x:v>
      </x:c>
      <x:c r="F913" s="9" t="str">
        <x:v>Part I-A 8.3.3.1.1</x:v>
      </x:c>
      <x:c r="G913" s="9" t="str">
        <x:v>FAIL</x:v>
      </x:c>
      <x:c r="H913" s="11" t="str">
        <x:v>Assigned equipment is not an immersion suit or thermal protective aid.</x:v>
      </x:c>
      <x:c r="I913" s="10" t="str">
        <x:v>rdf/IMO/IMO-070/IMO-070-F03.ttl</x:v>
      </x:c>
      <x:c r="J913" s="10" t="str">
        <x:v>489562885f23334f583f480795f0ba101767cf8b20f15e0d6a39b6b0d9259e6c</x:v>
      </x:c>
      <x:c r="K913" s="13" t="str">
        <x:v>NOT_REVIEWED</x:v>
      </x:c>
      <x:c r="L913" s="13" t="str"/>
      <x:c r="M913" s="13" t="str"/>
      <x:c r="N913" s="13" t="str"/>
      <x:c r="O913" s="13" t="str"/>
      <x:c r="P913" s="13" t="str"/>
      <x:c r="Q913" s="13" t="str"/>
      <x:c r="R913" s="13" t="str"/>
      <x:c r="S913" s="13" t="str"/>
      <x:c r="T913" s="14" t="str"/>
      <x:c r="U913" s="9" t="str">
        <x:f>IF(AND(Q913="AGREED",P913="LABEL_ONLY",OR(O913="PASS",O913="FAIL"),R913&lt;&gt;"",S913&lt;&gt;"",T913&lt;&gt;""),O913,G913)</x:f>
        <x:v>FAIL</x:v>
      </x:c>
      <x:c r="V913" s="9" t="str">
        <x:f>IF(Q913&lt;&gt;"AGREED","",IF(P913="LABEL_ONLY",IF(AND(Q913="AGREED",P913="LABEL_ONLY",OR(O913="PASS",O913="FAIL"),R913&lt;&gt;"",S913&lt;&gt;"",T913&lt;&gt;""),"LABEL_APPLIED","INCOMPLETE_DECISION"),"RERUN_REQUIRED"))</x:f>
      </x:c>
    </x:row>
    <x:row r="914" ht="30" customHeight="1">
      <x:c r="A914" s="9" t="str">
        <x:v>IMO-070-F04</x:v>
      </x:c>
      <x:c r="B914" s="9" t="str">
        <x:v>IMO-070</x:v>
      </x:c>
      <x:c r="C914" s="9" t="str">
        <x:v>BATCH_07</x:v>
      </x:c>
      <x:c r="D914" s="9" t="str">
        <x:v>IMO</x:v>
      </x:c>
      <x:c r="E914" s="9" t="n">
        <x:v>0</x:v>
      </x:c>
      <x:c r="F914" s="9" t="str">
        <x:v>Part I-A 8.3.3.1.1</x:v>
      </x:c>
      <x:c r="G914" s="9" t="str">
        <x:v>FAIL</x:v>
      </x:c>
      <x:c r="H914" s="11" t="str">
        <x:v>One of multiple passengers has no valid compatible route.</x:v>
      </x:c>
      <x:c r="I914" s="10" t="str">
        <x:v>rdf/IMO/IMO-070/IMO-070-F04.ttl</x:v>
      </x:c>
      <x:c r="J914" s="10" t="str">
        <x:v>a9a72300800a7caf7dceea258189b5ebcf855ecb76c80e25aa2401d4cc34f2e1</x:v>
      </x:c>
      <x:c r="K914" s="13" t="str">
        <x:v>NOT_REVIEWED</x:v>
      </x:c>
      <x:c r="L914" s="13" t="str"/>
      <x:c r="M914" s="13" t="str"/>
      <x:c r="N914" s="13" t="str"/>
      <x:c r="O914" s="13" t="str"/>
      <x:c r="P914" s="13" t="str"/>
      <x:c r="Q914" s="13" t="str"/>
      <x:c r="R914" s="13" t="str"/>
      <x:c r="S914" s="13" t="str"/>
      <x:c r="T914" s="14" t="str"/>
      <x:c r="U914" s="9" t="str">
        <x:f>IF(AND(Q914="AGREED",P914="LABEL_ONLY",OR(O914="PASS",O914="FAIL"),R914&lt;&gt;"",S914&lt;&gt;"",T914&lt;&gt;""),O914,G914)</x:f>
        <x:v>FAIL</x:v>
      </x:c>
      <x:c r="V914" s="9" t="str">
        <x:f>IF(Q914&lt;&gt;"AGREED","",IF(P914="LABEL_ONLY",IF(AND(Q914="AGREED",P914="LABEL_ONLY",OR(O914="PASS",O914="FAIL"),R914&lt;&gt;"",S914&lt;&gt;"",T914&lt;&gt;""),"LABEL_APPLIED","INCOMPLETE_DECISION"),"RERUN_REQUIRED"))</x:f>
      </x:c>
    </x:row>
    <x:row r="915" ht="30" customHeight="1">
      <x:c r="A915" s="9" t="str">
        <x:v>IMO-070-P01</x:v>
      </x:c>
      <x:c r="B915" s="9" t="str">
        <x:v>IMO-070</x:v>
      </x:c>
      <x:c r="C915" s="9" t="str">
        <x:v>BATCH_07</x:v>
      </x:c>
      <x:c r="D915" s="9" t="str">
        <x:v>IMO</x:v>
      </x:c>
      <x:c r="E915" s="9" t="n">
        <x:v>0</x:v>
      </x:c>
      <x:c r="F915" s="9" t="str">
        <x:v>Part I-A 8.3.3.1.1</x:v>
      </x:c>
      <x:c r="G915" s="9" t="str">
        <x:v>PASS</x:v>
      </x:c>
      <x:c r="H915" s="11" t="str">
        <x:v>Passenger has properly sized immersion suit.</x:v>
      </x:c>
      <x:c r="I915" s="10" t="str">
        <x:v>rdf/IMO/IMO-070/IMO-070-P01.ttl</x:v>
      </x:c>
      <x:c r="J915" s="10" t="str">
        <x:v>15880484bc62924875680ac7e18549232e54efd341c74d7fcee6031c41499438</x:v>
      </x:c>
      <x:c r="K915" s="13" t="str">
        <x:v>NOT_REVIEWED</x:v>
      </x:c>
      <x:c r="L915" s="13" t="str"/>
      <x:c r="M915" s="13" t="str"/>
      <x:c r="N915" s="13" t="str"/>
      <x:c r="O915" s="13" t="str"/>
      <x:c r="P915" s="13" t="str"/>
      <x:c r="Q915" s="13" t="str"/>
      <x:c r="R915" s="13" t="str"/>
      <x:c r="S915" s="13" t="str"/>
      <x:c r="T915" s="14" t="str"/>
      <x:c r="U915" s="9" t="str">
        <x:f>IF(AND(Q915="AGREED",P915="LABEL_ONLY",OR(O915="PASS",O915="FAIL"),R915&lt;&gt;"",S915&lt;&gt;"",T915&lt;&gt;""),O915,G915)</x:f>
        <x:v>PASS</x:v>
      </x:c>
      <x:c r="V915" s="9" t="str">
        <x:f>IF(Q915&lt;&gt;"AGREED","",IF(P915="LABEL_ONLY",IF(AND(Q915="AGREED",P915="LABEL_ONLY",OR(O915="PASS",O915="FAIL"),R915&lt;&gt;"",S915&lt;&gt;"",T915&lt;&gt;""),"LABEL_APPLIED","INCOMPLETE_DECISION"),"RERUN_REQUIRED"))</x:f>
      </x:c>
    </x:row>
    <x:row r="916" ht="30" customHeight="1">
      <x:c r="A916" s="9" t="str">
        <x:v>IMO-070-P02</x:v>
      </x:c>
      <x:c r="B916" s="9" t="str">
        <x:v>IMO-070</x:v>
      </x:c>
      <x:c r="C916" s="9" t="str">
        <x:v>BATCH_07</x:v>
      </x:c>
      <x:c r="D916" s="9" t="str">
        <x:v>IMO</x:v>
      </x:c>
      <x:c r="E916" s="9" t="n">
        <x:v>0</x:v>
      </x:c>
      <x:c r="F916" s="9" t="str">
        <x:v>Part I-A 8.3.3.1.1</x:v>
      </x:c>
      <x:c r="G916" s="9" t="str">
        <x:v>PASS</x:v>
      </x:c>
      <x:c r="H916" s="11" t="str">
        <x:v>Thermal protective aid is an independent permitted route.</x:v>
      </x:c>
      <x:c r="I916" s="10" t="str">
        <x:v>rdf/IMO/IMO-070/IMO-070-P02.ttl</x:v>
      </x:c>
      <x:c r="J916" s="10" t="str">
        <x:v>6a218a60d73cfe38216dc505ecdca4f192a8b783dbfd45469af722be3de12304</x:v>
      </x:c>
      <x:c r="K916" s="13" t="str">
        <x:v>NOT_REVIEWED</x:v>
      </x:c>
      <x:c r="L916" s="13" t="str"/>
      <x:c r="M916" s="13" t="str"/>
      <x:c r="N916" s="13" t="str"/>
      <x:c r="O916" s="13" t="str"/>
      <x:c r="P916" s="13" t="str"/>
      <x:c r="Q916" s="13" t="str"/>
      <x:c r="R916" s="13" t="str"/>
      <x:c r="S916" s="13" t="str"/>
      <x:c r="T916" s="14" t="str"/>
      <x:c r="U916" s="9" t="str">
        <x:f>IF(AND(Q916="AGREED",P916="LABEL_ONLY",OR(O916="PASS",O916="FAIL"),R916&lt;&gt;"",S916&lt;&gt;"",T916&lt;&gt;""),O916,G916)</x:f>
        <x:v>PASS</x:v>
      </x:c>
      <x:c r="V916" s="9" t="str">
        <x:f>IF(Q916&lt;&gt;"AGREED","",IF(P916="LABEL_ONLY",IF(AND(Q916="AGREED",P916="LABEL_ONLY",OR(O916="PASS",O916="FAIL"),R916&lt;&gt;"",S916&lt;&gt;"",T916&lt;&gt;""),"LABEL_APPLIED","INCOMPLETE_DECISION"),"RERUN_REQUIRED"))</x:f>
      </x:c>
    </x:row>
    <x:row r="917" ht="30" customHeight="1">
      <x:c r="A917" s="9" t="str">
        <x:v>IMO-070-P03</x:v>
      </x:c>
      <x:c r="B917" s="9" t="str">
        <x:v>IMO-070</x:v>
      </x:c>
      <x:c r="C917" s="9" t="str">
        <x:v>BATCH_07</x:v>
      </x:c>
      <x:c r="D917" s="9" t="str">
        <x:v>IMO</x:v>
      </x:c>
      <x:c r="E917" s="9" t="n">
        <x:v>0</x:v>
      </x:c>
      <x:c r="F917" s="9" t="str">
        <x:v>Part I-A 8.3.3.1.1</x:v>
      </x:c>
      <x:c r="G917" s="9" t="str">
        <x:v>PASS</x:v>
      </x:c>
      <x:c r="H917" s="11" t="str">
        <x:v>Both valid equipment routes may be present.</x:v>
      </x:c>
      <x:c r="I917" s="10" t="str">
        <x:v>rdf/IMO/IMO-070/IMO-070-P03.ttl</x:v>
      </x:c>
      <x:c r="J917" s="10" t="str">
        <x:v>2599e0f720c56e9913cb02e48b868094cf1cee4d4c8233a485386a99e73b2ed3</x:v>
      </x:c>
      <x:c r="K917" s="13" t="str">
        <x:v>NOT_REVIEWED</x:v>
      </x:c>
      <x:c r="L917" s="13" t="str"/>
      <x:c r="M917" s="13" t="str"/>
      <x:c r="N917" s="13" t="str"/>
      <x:c r="O917" s="13" t="str"/>
      <x:c r="P917" s="13" t="str"/>
      <x:c r="Q917" s="13" t="str"/>
      <x:c r="R917" s="13" t="str"/>
      <x:c r="S917" s="13" t="str"/>
      <x:c r="T917" s="14" t="str"/>
      <x:c r="U917" s="9" t="str">
        <x:f>IF(AND(Q917="AGREED",P917="LABEL_ONLY",OR(O917="PASS",O917="FAIL"),R917&lt;&gt;"",S917&lt;&gt;"",T917&lt;&gt;""),O917,G917)</x:f>
        <x:v>PASS</x:v>
      </x:c>
      <x:c r="V917" s="9" t="str">
        <x:f>IF(Q917&lt;&gt;"AGREED","",IF(P917="LABEL_ONLY",IF(AND(Q917="AGREED",P917="LABEL_ONLY",OR(O917="PASS",O917="FAIL"),R917&lt;&gt;"",S917&lt;&gt;"",T917&lt;&gt;""),"LABEL_APPLIED","INCOMPLETE_DECISION"),"RERUN_REQUIRED"))</x:f>
      </x:c>
    </x:row>
    <x:row r="918" ht="30" customHeight="1">
      <x:c r="A918" s="9" t="str">
        <x:v>IMO-070-P04</x:v>
      </x:c>
      <x:c r="B918" s="9" t="str">
        <x:v>IMO-070</x:v>
      </x:c>
      <x:c r="C918" s="9" t="str">
        <x:v>BATCH_07</x:v>
      </x:c>
      <x:c r="D918" s="9" t="str">
        <x:v>IMO</x:v>
      </x:c>
      <x:c r="E918" s="9" t="n">
        <x:v>0</x:v>
      </x:c>
      <x:c r="F918" s="9" t="str">
        <x:v>Part I-A 8.3.3.1.1</x:v>
      </x:c>
      <x:c r="G918" s="9" t="str">
        <x:v>PASS</x:v>
      </x:c>
      <x:c r="H918" s="11" t="str">
        <x:v>Multiple persons each have a compatible permitted assignment.</x:v>
      </x:c>
      <x:c r="I918" s="10" t="str">
        <x:v>rdf/IMO/IMO-070/IMO-070-P04.ttl</x:v>
      </x:c>
      <x:c r="J918" s="10" t="str">
        <x:v>cd741db3ad58c925058e4145549d488b2097725d440f88f2a3779349070e06cf</x:v>
      </x:c>
      <x:c r="K918" s="13" t="str">
        <x:v>NOT_REVIEWED</x:v>
      </x:c>
      <x:c r="L918" s="13" t="str"/>
      <x:c r="M918" s="13" t="str"/>
      <x:c r="N918" s="13" t="str"/>
      <x:c r="O918" s="13" t="str"/>
      <x:c r="P918" s="13" t="str"/>
      <x:c r="Q918" s="13" t="str"/>
      <x:c r="R918" s="13" t="str"/>
      <x:c r="S918" s="13" t="str"/>
      <x:c r="T918" s="14" t="str"/>
      <x:c r="U918" s="9" t="str">
        <x:f>IF(AND(Q918="AGREED",P918="LABEL_ONLY",OR(O918="PASS",O918="FAIL"),R918&lt;&gt;"",S918&lt;&gt;"",T918&lt;&gt;""),O918,G918)</x:f>
        <x:v>PASS</x:v>
      </x:c>
      <x:c r="V918" s="9" t="str">
        <x:f>IF(Q918&lt;&gt;"AGREED","",IF(P918="LABEL_ONLY",IF(AND(Q918="AGREED",P918="LABEL_ONLY",OR(O918="PASS",O918="FAIL"),R918&lt;&gt;"",S918&lt;&gt;"",T918&lt;&gt;""),"LABEL_APPLIED","INCOMPLETE_DECISION"),"RERUN_REQUIRED"))</x:f>
      </x:c>
    </x:row>
    <x:row r="919" ht="30" customHeight="1">
      <x:c r="A919" s="9" t="str">
        <x:v>IMO-070-P05</x:v>
      </x:c>
      <x:c r="B919" s="9" t="str">
        <x:v>IMO-070</x:v>
      </x:c>
      <x:c r="C919" s="9" t="str">
        <x:v>BATCH_07</x:v>
      </x:c>
      <x:c r="D919" s="9" t="str">
        <x:v>IMO</x:v>
      </x:c>
      <x:c r="E919" s="9" t="n">
        <x:v>1</x:v>
      </x:c>
      <x:c r="F919" s="9" t="str">
        <x:v>Part I-A 8.3.3.1.1</x:v>
      </x:c>
      <x:c r="G919" s="9" t="str">
        <x:v>PASS</x:v>
      </x:c>
      <x:c r="H919" s="11" t="str">
        <x:v>Non-passenger ship is outside conditional requirement.</x:v>
      </x:c>
      <x:c r="I919" s="10" t="str">
        <x:v>rdf/IMO/IMO-070/IMO-070-P05.ttl</x:v>
      </x:c>
      <x:c r="J919" s="10" t="str">
        <x:v>558fe5bb247630226981629d451da9703dba07fb7f5e1097b68c00578b9788bd</x:v>
      </x:c>
      <x:c r="K919" s="13" t="str">
        <x:v>NOT_REVIEWED</x:v>
      </x:c>
      <x:c r="L919" s="13" t="str"/>
      <x:c r="M919" s="13" t="str"/>
      <x:c r="N919" s="13" t="str"/>
      <x:c r="O919" s="13" t="str"/>
      <x:c r="P919" s="13" t="str"/>
      <x:c r="Q919" s="13" t="str"/>
      <x:c r="R919" s="13" t="str"/>
      <x:c r="S919" s="13" t="str"/>
      <x:c r="T919" s="14" t="str"/>
      <x:c r="U919" s="9" t="str">
        <x:f>IF(AND(Q919="AGREED",P919="LABEL_ONLY",OR(O919="PASS",O919="FAIL"),R919&lt;&gt;"",S919&lt;&gt;"",T919&lt;&gt;""),O919,G919)</x:f>
        <x:v>PASS</x:v>
      </x:c>
      <x:c r="V919" s="9" t="str">
        <x:f>IF(Q919&lt;&gt;"AGREED","",IF(P919="LABEL_ONLY",IF(AND(Q919="AGREED",P919="LABEL_ONLY",OR(O919="PASS",O919="FAIL"),R919&lt;&gt;"",S919&lt;&gt;"",T919&lt;&gt;""),"LABEL_APPLIED","INCOMPLETE_DECISION"),"RERUN_REQUIRED"))</x:f>
      </x:c>
    </x:row>
    <x:row r="920" ht="30" customHeight="1">
      <x:c r="A920" s="9" t="str">
        <x:v>IMO-071-F01</x:v>
      </x:c>
      <x:c r="B920" s="9" t="str">
        <x:v>IMO-071</x:v>
      </x:c>
      <x:c r="C920" s="9" t="str">
        <x:v>BATCH_12</x:v>
      </x:c>
      <x:c r="D920" s="9" t="str">
        <x:v>IMO</x:v>
      </x:c>
      <x:c r="E920" s="9" t="n">
        <x:v>0</x:v>
      </x:c>
      <x:c r="F920" s="9" t="str">
        <x:v>Part I-A 8.3.3.1.2</x:v>
      </x:c>
      <x:c r="G920" s="9" t="str">
        <x:v>FAIL</x:v>
      </x:c>
      <x:c r="H920" s="11" t="str">
        <x:v>Required immersion suit has non-insulated controlled type.</x:v>
      </x:c>
      <x:c r="I920" s="10" t="str">
        <x:v>rdf/IMO/IMO-071/IMO-071-F01.ttl</x:v>
      </x:c>
      <x:c r="J920" s="10" t="str">
        <x:v>a02f7899d26b1f6ff19f864851870eafe3aab350862060367dd01aa80426f9e0</x:v>
      </x:c>
      <x:c r="K920" s="13" t="str">
        <x:v>NOT_REVIEWED</x:v>
      </x:c>
      <x:c r="L920" s="13" t="str"/>
      <x:c r="M920" s="13" t="str"/>
      <x:c r="N920" s="13" t="str"/>
      <x:c r="O920" s="13" t="str"/>
      <x:c r="P920" s="13" t="str"/>
      <x:c r="Q920" s="13" t="str"/>
      <x:c r="R920" s="13" t="str"/>
      <x:c r="S920" s="13" t="str"/>
      <x:c r="T920" s="14" t="str"/>
      <x:c r="U920" s="9" t="str">
        <x:f>IF(AND(Q920="AGREED",P920="LABEL_ONLY",OR(O920="PASS",O920="FAIL"),R920&lt;&gt;"",S920&lt;&gt;"",T920&lt;&gt;""),O920,G920)</x:f>
        <x:v>FAIL</x:v>
      </x:c>
      <x:c r="V920" s="9" t="str">
        <x:f>IF(Q920&lt;&gt;"AGREED","",IF(P920="LABEL_ONLY",IF(AND(Q920="AGREED",P920="LABEL_ONLY",OR(O920="PASS",O920="FAIL"),R920&lt;&gt;"",S920&lt;&gt;"",T920&lt;&gt;""),"LABEL_APPLIED","INCOMPLETE_DECISION"),"RERUN_REQUIRED"))</x:f>
      </x:c>
    </x:row>
    <x:row r="921" ht="30" customHeight="1">
      <x:c r="A921" s="9" t="str">
        <x:v>IMO-071-F02</x:v>
      </x:c>
      <x:c r="B921" s="9" t="str">
        <x:v>IMO-071</x:v>
      </x:c>
      <x:c r="C921" s="9" t="str">
        <x:v>BATCH_12</x:v>
      </x:c>
      <x:c r="D921" s="9" t="str">
        <x:v>IMO</x:v>
      </x:c>
      <x:c r="E921" s="9" t="n">
        <x:v>0</x:v>
      </x:c>
      <x:c r="F921" s="9" t="str">
        <x:v>Part I-A 8.3.3.1.2</x:v>
      </x:c>
      <x:c r="G921" s="9" t="str">
        <x:v>FAIL</x:v>
      </x:c>
      <x:c r="H921" s="11" t="str">
        <x:v>Required type classification missing.</x:v>
      </x:c>
      <x:c r="I921" s="10" t="str">
        <x:v>rdf/IMO/IMO-071/IMO-071-F02.ttl</x:v>
      </x:c>
      <x:c r="J921" s="10" t="str">
        <x:v>0a7f66a6d10546e4cf058f18d392a6e9fd8edafbd39a70a1dbffadff277c36fb</x:v>
      </x:c>
      <x:c r="K921" s="13" t="str">
        <x:v>NOT_REVIEWED</x:v>
      </x:c>
      <x:c r="L921" s="13" t="str"/>
      <x:c r="M921" s="13" t="str"/>
      <x:c r="N921" s="13" t="str"/>
      <x:c r="O921" s="13" t="str"/>
      <x:c r="P921" s="13" t="str"/>
      <x:c r="Q921" s="13" t="str"/>
      <x:c r="R921" s="13" t="str"/>
      <x:c r="S921" s="13" t="str"/>
      <x:c r="T921" s="14" t="str"/>
      <x:c r="U921" s="9" t="str">
        <x:f>IF(AND(Q921="AGREED",P921="LABEL_ONLY",OR(O921="PASS",O921="FAIL"),R921&lt;&gt;"",S921&lt;&gt;"",T921&lt;&gt;""),O921,G921)</x:f>
        <x:v>FAIL</x:v>
      </x:c>
      <x:c r="V921" s="9" t="str">
        <x:f>IF(Q921&lt;&gt;"AGREED","",IF(P921="LABEL_ONLY",IF(AND(Q921="AGREED",P921="LABEL_ONLY",OR(O921="PASS",O921="FAIL"),R921&lt;&gt;"",S921&lt;&gt;"",T921&lt;&gt;""),"LABEL_APPLIED","INCOMPLETE_DECISION"),"RERUN_REQUIRED"))</x:f>
      </x:c>
    </x:row>
    <x:row r="922" ht="30" customHeight="1">
      <x:c r="A922" s="9" t="str">
        <x:v>IMO-071-F03</x:v>
      </x:c>
      <x:c r="B922" s="9" t="str">
        <x:v>IMO-071</x:v>
      </x:c>
      <x:c r="C922" s="9" t="str">
        <x:v>BATCH_12</x:v>
      </x:c>
      <x:c r="D922" s="9" t="str">
        <x:v>IMO</x:v>
      </x:c>
      <x:c r="E922" s="9" t="n">
        <x:v>0</x:v>
      </x:c>
      <x:c r="F922" s="9" t="str">
        <x:v>Part I-A 8.3.3.1.2</x:v>
      </x:c>
      <x:c r="G922" s="9" t="str">
        <x:v>FAIL</x:v>
      </x:c>
      <x:c r="H922" s="11" t="str">
        <x:v>Requirement selector missing.</x:v>
      </x:c>
      <x:c r="I922" s="10" t="str">
        <x:v>rdf/IMO/IMO-071/IMO-071-F03.ttl</x:v>
      </x:c>
      <x:c r="J922" s="10" t="str">
        <x:v>912e7d52fd65948cbb7fc10f1a38077f463681de54ed8246da07aa1e664a9b5c</x:v>
      </x:c>
      <x:c r="K922" s="13" t="str">
        <x:v>NOT_REVIEWED</x:v>
      </x:c>
      <x:c r="L922" s="13" t="str"/>
      <x:c r="M922" s="13" t="str"/>
      <x:c r="N922" s="13" t="str"/>
      <x:c r="O922" s="13" t="str"/>
      <x:c r="P922" s="13" t="str"/>
      <x:c r="Q922" s="13" t="str"/>
      <x:c r="R922" s="13" t="str"/>
      <x:c r="S922" s="13" t="str"/>
      <x:c r="T922" s="14" t="str"/>
      <x:c r="U922" s="9" t="str">
        <x:f>IF(AND(Q922="AGREED",P922="LABEL_ONLY",OR(O922="PASS",O922="FAIL"),R922&lt;&gt;"",S922&lt;&gt;"",T922&lt;&gt;""),O922,G922)</x:f>
        <x:v>FAIL</x:v>
      </x:c>
      <x:c r="V922" s="9" t="str">
        <x:f>IF(Q922&lt;&gt;"AGREED","",IF(P922="LABEL_ONLY",IF(AND(Q922="AGREED",P922="LABEL_ONLY",OR(O922="PASS",O922="FAIL"),R922&lt;&gt;"",S922&lt;&gt;"",T922&lt;&gt;""),"LABEL_APPLIED","INCOMPLETE_DECISION"),"RERUN_REQUIRED"))</x:f>
      </x:c>
    </x:row>
    <x:row r="923" ht="30" customHeight="1">
      <x:c r="A923" s="9" t="str">
        <x:v>IMO-071-F04</x:v>
      </x:c>
      <x:c r="B923" s="9" t="str">
        <x:v>IMO-071</x:v>
      </x:c>
      <x:c r="C923" s="9" t="str">
        <x:v>BATCH_12</x:v>
      </x:c>
      <x:c r="D923" s="9" t="str">
        <x:v>IMO</x:v>
      </x:c>
      <x:c r="E923" s="9" t="n">
        <x:v>1</x:v>
      </x:c>
      <x:c r="F923" s="9" t="str">
        <x:v>Part I-A 8.3.3.1.2</x:v>
      </x:c>
      <x:c r="G923" s="9" t="str">
        <x:v>FAIL</x:v>
      </x:c>
      <x:c r="H923" s="11" t="str">
        <x:v>Controlled type differs from insulatedImmersionSuit.</x:v>
      </x:c>
      <x:c r="I923" s="10" t="str">
        <x:v>rdf/IMO/IMO-071/IMO-071-F04.ttl</x:v>
      </x:c>
      <x:c r="J923" s="10" t="str">
        <x:v>db47b23f523e63b185ac3ca784919c26fd36e974f5594f35d6aaf7817dee4121</x:v>
      </x:c>
      <x:c r="K923" s="13" t="str">
        <x:v>NOT_REVIEWED</x:v>
      </x:c>
      <x:c r="L923" s="13" t="str"/>
      <x:c r="M923" s="13" t="str"/>
      <x:c r="N923" s="13" t="str"/>
      <x:c r="O923" s="13" t="str"/>
      <x:c r="P923" s="13" t="str"/>
      <x:c r="Q923" s="13" t="str"/>
      <x:c r="R923" s="13" t="str"/>
      <x:c r="S923" s="13" t="str"/>
      <x:c r="T923" s="14" t="str"/>
      <x:c r="U923" s="9" t="str">
        <x:f>IF(AND(Q923="AGREED",P923="LABEL_ONLY",OR(O923="PASS",O923="FAIL"),R923&lt;&gt;"",S923&lt;&gt;"",T923&lt;&gt;""),O923,G923)</x:f>
        <x:v>FAIL</x:v>
      </x:c>
      <x:c r="V923" s="9" t="str">
        <x:f>IF(Q923&lt;&gt;"AGREED","",IF(P923="LABEL_ONLY",IF(AND(Q923="AGREED",P923="LABEL_ONLY",OR(O923="PASS",O923="FAIL"),R923&lt;&gt;"",S923&lt;&gt;"",T923&lt;&gt;""),"LABEL_APPLIED","INCOMPLETE_DECISION"),"RERUN_REQUIRED"))</x:f>
      </x:c>
    </x:row>
    <x:row r="924" ht="30" customHeight="1">
      <x:c r="A924" s="9" t="str">
        <x:v>IMO-071-P01</x:v>
      </x:c>
      <x:c r="B924" s="9" t="str">
        <x:v>IMO-071</x:v>
      </x:c>
      <x:c r="C924" s="9" t="str">
        <x:v>BATCH_12</x:v>
      </x:c>
      <x:c r="D924" s="9" t="str">
        <x:v>IMO</x:v>
      </x:c>
      <x:c r="E924" s="9" t="n">
        <x:v>0</x:v>
      </x:c>
      <x:c r="F924" s="9" t="str">
        <x:v>Part I-A 8.3.3.1.2</x:v>
      </x:c>
      <x:c r="G924" s="9" t="str">
        <x:v>PASS</x:v>
      </x:c>
      <x:c r="H924" s="11" t="str">
        <x:v>Required immersion suit is insulated.</x:v>
      </x:c>
      <x:c r="I924" s="10" t="str">
        <x:v>rdf/IMO/IMO-071/IMO-071-P01.ttl</x:v>
      </x:c>
      <x:c r="J924" s="10" t="str">
        <x:v>4ec041111072cf1a067481c16395ef49e33c9f74037a642522d3e9f9ebdeea47</x:v>
      </x:c>
      <x:c r="K924" s="13" t="str">
        <x:v>NOT_REVIEWED</x:v>
      </x:c>
      <x:c r="L924" s="13" t="str"/>
      <x:c r="M924" s="13" t="str"/>
      <x:c r="N924" s="13" t="str"/>
      <x:c r="O924" s="13" t="str"/>
      <x:c r="P924" s="13" t="str"/>
      <x:c r="Q924" s="13" t="str"/>
      <x:c r="R924" s="13" t="str"/>
      <x:c r="S924" s="13" t="str"/>
      <x:c r="T924" s="14" t="str"/>
      <x:c r="U924" s="9" t="str">
        <x:f>IF(AND(Q924="AGREED",P924="LABEL_ONLY",OR(O924="PASS",O924="FAIL"),R924&lt;&gt;"",S924&lt;&gt;"",T924&lt;&gt;""),O924,G924)</x:f>
        <x:v>PASS</x:v>
      </x:c>
      <x:c r="V924" s="9" t="str">
        <x:f>IF(Q924&lt;&gt;"AGREED","",IF(P924="LABEL_ONLY",IF(AND(Q924="AGREED",P924="LABEL_ONLY",OR(O924="PASS",O924="FAIL"),R924&lt;&gt;"",S924&lt;&gt;"",T924&lt;&gt;""),"LABEL_APPLIED","INCOMPLETE_DECISION"),"RERUN_REQUIRED"))</x:f>
      </x:c>
    </x:row>
    <x:row r="925" ht="30" customHeight="1">
      <x:c r="A925" s="9" t="str">
        <x:v>IMO-071-P02</x:v>
      </x:c>
      <x:c r="B925" s="9" t="str">
        <x:v>IMO-071</x:v>
      </x:c>
      <x:c r="C925" s="9" t="str">
        <x:v>BATCH_12</x:v>
      </x:c>
      <x:c r="D925" s="9" t="str">
        <x:v>IMO</x:v>
      </x:c>
      <x:c r="E925" s="9" t="n">
        <x:v>1</x:v>
      </x:c>
      <x:c r="F925" s="9" t="str">
        <x:v>Part I-A 8.3.3.1.2</x:v>
      </x:c>
      <x:c r="G925" s="9" t="str">
        <x:v>PASS</x:v>
      </x:c>
      <x:c r="H925" s="11" t="str">
        <x:v>Immersion suit not required; insulation classification obligation inactive.</x:v>
      </x:c>
      <x:c r="I925" s="10" t="str">
        <x:v>rdf/IMO/IMO-071/IMO-071-P02.ttl</x:v>
      </x:c>
      <x:c r="J925" s="10" t="str">
        <x:v>2cf021b306f174d36eca081562a87095b9a45b6401229cdbae1cc42e9726dc65</x:v>
      </x:c>
      <x:c r="K925" s="13" t="str">
        <x:v>NOT_REVIEWED</x:v>
      </x:c>
      <x:c r="L925" s="13" t="str"/>
      <x:c r="M925" s="13" t="str"/>
      <x:c r="N925" s="13" t="str"/>
      <x:c r="O925" s="13" t="str"/>
      <x:c r="P925" s="13" t="str"/>
      <x:c r="Q925" s="13" t="str"/>
      <x:c r="R925" s="13" t="str"/>
      <x:c r="S925" s="13" t="str"/>
      <x:c r="T925" s="14" t="str"/>
      <x:c r="U925" s="9" t="str">
        <x:f>IF(AND(Q925="AGREED",P925="LABEL_ONLY",OR(O925="PASS",O925="FAIL"),R925&lt;&gt;"",S925&lt;&gt;"",T925&lt;&gt;""),O925,G925)</x:f>
        <x:v>PASS</x:v>
      </x:c>
      <x:c r="V925" s="9" t="str">
        <x:f>IF(Q925&lt;&gt;"AGREED","",IF(P925="LABEL_ONLY",IF(AND(Q925="AGREED",P925="LABEL_ONLY",OR(O925="PASS",O925="FAIL"),R925&lt;&gt;"",S925&lt;&gt;"",T925&lt;&gt;""),"LABEL_APPLIED","INCOMPLETE_DECISION"),"RERUN_REQUIRED"))</x:f>
      </x:c>
    </x:row>
    <x:row r="926" ht="30" customHeight="1">
      <x:c r="A926" s="9" t="str">
        <x:v>IMO-072-F01</x:v>
      </x:c>
      <x:c r="B926" s="9" t="str">
        <x:v>IMO-072</x:v>
      </x:c>
      <x:c r="C926" s="9" t="str">
        <x:v>BATCH_05</x:v>
      </x:c>
      <x:c r="D926" s="9" t="str">
        <x:v>IMO</x:v>
      </x:c>
      <x:c r="E926" s="9" t="n">
        <x:v>0</x:v>
      </x:c>
      <x:c r="F926" s="9" t="str">
        <x:v>Part I-A 8.3.3.2</x:v>
      </x:c>
      <x:c r="G926" s="9" t="str">
        <x:v>FAIL</x:v>
      </x:c>
      <x:c r="H926" s="11" t="str">
        <x:v>Lifeboat lacks assigned searchlight.</x:v>
      </x:c>
      <x:c r="I926" s="10" t="str">
        <x:v>rdf/IMO/IMO-072/IMO-072-F01.ttl</x:v>
      </x:c>
      <x:c r="J926" s="10" t="str">
        <x:v>e68d0c7a3f797344ff5d0b600f2e8d4ecf58c725937e64609cacbc861aa33ddf</x:v>
      </x:c>
      <x:c r="K926" s="13" t="str">
        <x:v>NOT_REVIEWED</x:v>
      </x:c>
      <x:c r="L926" s="13" t="str"/>
      <x:c r="M926" s="13" t="str"/>
      <x:c r="N926" s="13" t="str"/>
      <x:c r="O926" s="13" t="str"/>
      <x:c r="P926" s="13" t="str"/>
      <x:c r="Q926" s="13" t="str"/>
      <x:c r="R926" s="13" t="str"/>
      <x:c r="S926" s="13" t="str"/>
      <x:c r="T926" s="14" t="str"/>
      <x:c r="U926" s="9" t="str">
        <x:f>IF(AND(Q926="AGREED",P926="LABEL_ONLY",OR(O926="PASS",O926="FAIL"),R926&lt;&gt;"",S926&lt;&gt;"",T926&lt;&gt;""),O926,G926)</x:f>
        <x:v>FAIL</x:v>
      </x:c>
      <x:c r="V926" s="9" t="str">
        <x:f>IF(Q926&lt;&gt;"AGREED","",IF(P926="LABEL_ONLY",IF(AND(Q926="AGREED",P926="LABEL_ONLY",OR(O926="PASS",O926="FAIL"),R926&lt;&gt;"",S926&lt;&gt;"",T926&lt;&gt;""),"LABEL_APPLIED","INCOMPLETE_DECISION"),"RERUN_REQUIRED"))</x:f>
      </x:c>
    </x:row>
    <x:row r="927" ht="30" customHeight="1">
      <x:c r="A927" s="9" t="str">
        <x:v>IMO-072-F02</x:v>
      </x:c>
      <x:c r="B927" s="9" t="str">
        <x:v>IMO-072</x:v>
      </x:c>
      <x:c r="C927" s="9" t="str">
        <x:v>BATCH_05</x:v>
      </x:c>
      <x:c r="D927" s="9" t="str">
        <x:v>IMO</x:v>
      </x:c>
      <x:c r="E927" s="9" t="n">
        <x:v>0</x:v>
      </x:c>
      <x:c r="F927" s="9" t="str">
        <x:v>Part I-A 8.3.3.2</x:v>
      </x:c>
      <x:c r="G927" s="9" t="str">
        <x:v>FAIL</x:v>
      </x:c>
      <x:c r="H927" s="11" t="str">
        <x:v>Assigned searchlight unsuitable for continuous use.</x:v>
      </x:c>
      <x:c r="I927" s="10" t="str">
        <x:v>rdf/IMO/IMO-072/IMO-072-F02.ttl</x:v>
      </x:c>
      <x:c r="J927" s="10" t="str">
        <x:v>ccd52053e7d2bccb912b56247c4da9c66051e5795592b5f62c6e6e0ba9177573</x:v>
      </x:c>
      <x:c r="K927" s="13" t="str">
        <x:v>NOT_REVIEWED</x:v>
      </x:c>
      <x:c r="L927" s="13" t="str"/>
      <x:c r="M927" s="13" t="str"/>
      <x:c r="N927" s="13" t="str"/>
      <x:c r="O927" s="13" t="str"/>
      <x:c r="P927" s="13" t="str"/>
      <x:c r="Q927" s="13" t="str"/>
      <x:c r="R927" s="13" t="str"/>
      <x:c r="S927" s="13" t="str"/>
      <x:c r="T927" s="14" t="str"/>
      <x:c r="U927" s="9" t="str">
        <x:f>IF(AND(Q927="AGREED",P927="LABEL_ONLY",OR(O927="PASS",O927="FAIL"),R927&lt;&gt;"",S927&lt;&gt;"",T927&lt;&gt;""),O927,G927)</x:f>
        <x:v>FAIL</x:v>
      </x:c>
      <x:c r="V927" s="9" t="str">
        <x:f>IF(Q927&lt;&gt;"AGREED","",IF(P927="LABEL_ONLY",IF(AND(Q927="AGREED",P927="LABEL_ONLY",OR(O927="PASS",O927="FAIL"),R927&lt;&gt;"",S927&lt;&gt;"",T927&lt;&gt;""),"LABEL_APPLIED","INCOMPLETE_DECISION"),"RERUN_REQUIRED"))</x:f>
      </x:c>
    </x:row>
    <x:row r="928" ht="30" customHeight="1">
      <x:c r="A928" s="9" t="str">
        <x:v>IMO-072-F03</x:v>
      </x:c>
      <x:c r="B928" s="9" t="str">
        <x:v>IMO-072</x:v>
      </x:c>
      <x:c r="C928" s="9" t="str">
        <x:v>BATCH_05</x:v>
      </x:c>
      <x:c r="D928" s="9" t="str">
        <x:v>IMO</x:v>
      </x:c>
      <x:c r="E928" s="9" t="n">
        <x:v>0</x:v>
      </x:c>
      <x:c r="F928" s="9" t="str">
        <x:v>Part I-A 8.3.3.2</x:v>
      </x:c>
      <x:c r="G928" s="9" t="str">
        <x:v>FAIL</x:v>
      </x:c>
      <x:c r="H928" s="11" t="str">
        <x:v>Searchlight suitability status missing.</x:v>
      </x:c>
      <x:c r="I928" s="10" t="str">
        <x:v>rdf/IMO/IMO-072/IMO-072-F03.ttl</x:v>
      </x:c>
      <x:c r="J928" s="10" t="str">
        <x:v>4283610de8825e3c5e94f9740c01422416adae3b3e731ffad0558905f5f9bdbd</x:v>
      </x:c>
      <x:c r="K928" s="13" t="str">
        <x:v>NOT_REVIEWED</x:v>
      </x:c>
      <x:c r="L928" s="13" t="str"/>
      <x:c r="M928" s="13" t="str"/>
      <x:c r="N928" s="13" t="str"/>
      <x:c r="O928" s="13" t="str"/>
      <x:c r="P928" s="13" t="str"/>
      <x:c r="Q928" s="13" t="str"/>
      <x:c r="R928" s="13" t="str"/>
      <x:c r="S928" s="13" t="str"/>
      <x:c r="T928" s="14" t="str"/>
      <x:c r="U928" s="9" t="str">
        <x:f>IF(AND(Q928="AGREED",P928="LABEL_ONLY",OR(O928="PASS",O928="FAIL"),R928&lt;&gt;"",S928&lt;&gt;"",T928&lt;&gt;""),O928,G928)</x:f>
        <x:v>FAIL</x:v>
      </x:c>
      <x:c r="V928" s="9" t="str">
        <x:f>IF(Q928&lt;&gt;"AGREED","",IF(P928="LABEL_ONLY",IF(AND(Q928="AGREED",P928="LABEL_ONLY",OR(O928="PASS",O928="FAIL"),R928&lt;&gt;"",S928&lt;&gt;"",T928&lt;&gt;""),"LABEL_APPLIED","INCOMPLETE_DECISION"),"RERUN_REQUIRED"))</x:f>
      </x:c>
    </x:row>
    <x:row r="929" ht="30" customHeight="1">
      <x:c r="A929" s="9" t="str">
        <x:v>IMO-072-F04</x:v>
      </x:c>
      <x:c r="B929" s="9" t="str">
        <x:v>IMO-072</x:v>
      </x:c>
      <x:c r="C929" s="9" t="str">
        <x:v>BATCH_05</x:v>
      </x:c>
      <x:c r="D929" s="9" t="str">
        <x:v>IMO</x:v>
      </x:c>
      <x:c r="E929" s="9" t="n">
        <x:v>1</x:v>
      </x:c>
      <x:c r="F929" s="9" t="str">
        <x:v>Part I-A 8.3.3.2</x:v>
      </x:c>
      <x:c r="G929" s="9" t="str">
        <x:v>FAIL</x:v>
      </x:c>
      <x:c r="H929" s="11" t="str">
        <x:v>Searchlight linked through wrong owner/path.</x:v>
      </x:c>
      <x:c r="I929" s="10" t="str">
        <x:v>rdf/IMO/IMO-072/IMO-072-F04.ttl</x:v>
      </x:c>
      <x:c r="J929" s="10" t="str">
        <x:v>7adb651b5a1cbe086316860965cd4323bebdd5bdb710eafabaf944cea748b5c3</x:v>
      </x:c>
      <x:c r="K929" s="13" t="str">
        <x:v>REVIEWED</x:v>
      </x:c>
      <x:c r="L929" s="13" t="str">
        <x:v>YES</x:v>
      </x:c>
      <x:c r="M929" s="13" t="str">
        <x:v>YES</x:v>
      </x:c>
      <x:c r="N929" s="13" t="str">
        <x:v>YES</x:v>
      </x:c>
      <x:c r="O929" s="13"/>
      <x:c r="P929" s="13"/>
      <x:c r="Q929" s="13"/>
      <x:c r="R929" s="13" t="str">
        <x:v>AI-assisted draft</x:v>
      </x:c>
      <x:c r="S929" s="105" t="n">
        <x:v>46281</x:v>
      </x:c>
      <x:c r="T929" s="14" t="str">
        <x:v>Valid failure: the searchlight is linked from the ship rather than from the lifeboat.</x:v>
      </x:c>
      <x:c r="U929" s="9" t="str">
        <x:f>IF(AND(Q929="AGREED",P929="LABEL_ONLY",OR(O929="PASS",O929="FAIL"),R929&lt;&gt;"",S929&lt;&gt;"",T929&lt;&gt;""),O929,G929)</x:f>
        <x:v>FAIL</x:v>
      </x:c>
      <x:c r="V929" s="9" t="str">
        <x:f>IF(Q929&lt;&gt;"AGREED","",IF(P929="LABEL_ONLY",IF(AND(Q929="AGREED",P929="LABEL_ONLY",OR(O929="PASS",O929="FAIL"),R929&lt;&gt;"",S929&lt;&gt;"",T929&lt;&gt;""),"LABEL_APPLIED","INCOMPLETE_DECISION"),"RERUN_REQUIRED"))</x:f>
      </x:c>
    </x:row>
    <x:row r="930" ht="30" customHeight="1">
      <x:c r="A930" s="9" t="str">
        <x:v>IMO-072-F05</x:v>
      </x:c>
      <x:c r="B930" s="9" t="str">
        <x:v>IMO-072</x:v>
      </x:c>
      <x:c r="C930" s="9" t="str">
        <x:v>BATCH_05</x:v>
      </x:c>
      <x:c r="D930" s="9" t="str">
        <x:v>IMO</x:v>
      </x:c>
      <x:c r="E930" s="9" t="n">
        <x:v>0</x:v>
      </x:c>
      <x:c r="F930" s="9" t="str">
        <x:v>Part I-A 8.3.3.2</x:v>
      </x:c>
      <x:c r="G930" s="9" t="str">
        <x:v>FAIL</x:v>
      </x:c>
      <x:c r="H930" s="11" t="str">
        <x:v>Universal lifeboat condition fails when one searchlight is unsuitable.</x:v>
      </x:c>
      <x:c r="I930" s="10" t="str">
        <x:v>rdf/IMO/IMO-072/IMO-072-F05.ttl</x:v>
      </x:c>
      <x:c r="J930" s="10" t="str">
        <x:v>35e9c89d1400a0d512db279cacf1991ad7bc4ae5673cbd617bf04ffcfd235f59</x:v>
      </x:c>
      <x:c r="K930" s="13" t="str">
        <x:v>NOT_REVIEWED</x:v>
      </x:c>
      <x:c r="L930" s="13" t="str"/>
      <x:c r="M930" s="13" t="str"/>
      <x:c r="N930" s="13" t="str"/>
      <x:c r="O930" s="13" t="str"/>
      <x:c r="P930" s="13" t="str"/>
      <x:c r="Q930" s="13" t="str"/>
      <x:c r="R930" s="13" t="str"/>
      <x:c r="S930" s="13" t="str"/>
      <x:c r="T930" s="14" t="str"/>
      <x:c r="U930" s="9" t="str">
        <x:f>IF(AND(Q930="AGREED",P930="LABEL_ONLY",OR(O930="PASS",O930="FAIL"),R930&lt;&gt;"",S930&lt;&gt;"",T930&lt;&gt;""),O930,G930)</x:f>
        <x:v>FAIL</x:v>
      </x:c>
      <x:c r="V930" s="9" t="str">
        <x:f>IF(Q930&lt;&gt;"AGREED","",IF(P930="LABEL_ONLY",IF(AND(Q930="AGREED",P930="LABEL_ONLY",OR(O930="PASS",O930="FAIL"),R930&lt;&gt;"",S930&lt;&gt;"",T930&lt;&gt;""),"LABEL_APPLIED","INCOMPLETE_DECISION"),"RERUN_REQUIRED"))</x:f>
      </x:c>
    </x:row>
    <x:row r="931" ht="30" customHeight="1">
      <x:c r="A931" s="9" t="str">
        <x:v>IMO-072-P01</x:v>
      </x:c>
      <x:c r="B931" s="9" t="str">
        <x:v>IMO-072</x:v>
      </x:c>
      <x:c r="C931" s="9" t="str">
        <x:v>BATCH_05</x:v>
      </x:c>
      <x:c r="D931" s="9" t="str">
        <x:v>IMO</x:v>
      </x:c>
      <x:c r="E931" s="9" t="n">
        <x:v>0</x:v>
      </x:c>
      <x:c r="F931" s="9" t="str">
        <x:v>Part I-A 8.3.3.2</x:v>
      </x:c>
      <x:c r="G931" s="9" t="str">
        <x:v>PASS</x:v>
      </x:c>
      <x:c r="H931" s="11" t="str">
        <x:v>Lifeboat in extended darkness has suitable continuous-use searchlight.</x:v>
      </x:c>
      <x:c r="I931" s="10" t="str">
        <x:v>rdf/IMO/IMO-072/IMO-072-P01.ttl</x:v>
      </x:c>
      <x:c r="J931" s="10" t="str">
        <x:v>688eec5948158d782e8821a0330f6f83472398ec326b12e4f76760055e0230a3</x:v>
      </x:c>
      <x:c r="K931" s="13" t="str">
        <x:v>NOT_REVIEWED</x:v>
      </x:c>
      <x:c r="L931" s="13" t="str"/>
      <x:c r="M931" s="13" t="str"/>
      <x:c r="N931" s="13" t="str"/>
      <x:c r="O931" s="13" t="str"/>
      <x:c r="P931" s="13" t="str"/>
      <x:c r="Q931" s="13" t="str"/>
      <x:c r="R931" s="13" t="str"/>
      <x:c r="S931" s="13" t="str"/>
      <x:c r="T931" s="14" t="str"/>
      <x:c r="U931" s="9" t="str">
        <x:f>IF(AND(Q931="AGREED",P931="LABEL_ONLY",OR(O931="PASS",O931="FAIL"),R931&lt;&gt;"",S931&lt;&gt;"",T931&lt;&gt;""),O931,G931)</x:f>
        <x:v>PASS</x:v>
      </x:c>
      <x:c r="V931" s="9" t="str">
        <x:f>IF(Q931&lt;&gt;"AGREED","",IF(P931="LABEL_ONLY",IF(AND(Q931="AGREED",P931="LABEL_ONLY",OR(O931="PASS",O931="FAIL"),R931&lt;&gt;"",S931&lt;&gt;"",T931&lt;&gt;""),"LABEL_APPLIED","INCOMPLETE_DECISION"),"RERUN_REQUIRED"))</x:f>
      </x:c>
    </x:row>
    <x:row r="932" ht="30" customHeight="1">
      <x:c r="A932" s="9" t="str">
        <x:v>IMO-072-P02</x:v>
      </x:c>
      <x:c r="B932" s="9" t="str">
        <x:v>IMO-072</x:v>
      </x:c>
      <x:c r="C932" s="9" t="str">
        <x:v>BATCH_05</x:v>
      </x:c>
      <x:c r="D932" s="9" t="str">
        <x:v>IMO</x:v>
      </x:c>
      <x:c r="E932" s="9" t="n">
        <x:v>1</x:v>
      </x:c>
      <x:c r="F932" s="9" t="str">
        <x:v>Part I-A 8.3.3.2</x:v>
      </x:c>
      <x:c r="G932" s="9" t="str">
        <x:v>PASS</x:v>
      </x:c>
      <x:c r="H932" s="11" t="str">
        <x:v>Multiple lifeboats each have suitable searchlights.</x:v>
      </x:c>
      <x:c r="I932" s="10" t="str">
        <x:v>rdf/IMO/IMO-072/IMO-072-P02.ttl</x:v>
      </x:c>
      <x:c r="J932" s="10" t="str">
        <x:v>af3b99a1c69b3e81d69af722cd09c1e7d7820b63a01f197215356268ca4ae519</x:v>
      </x:c>
      <x:c r="K932" s="13" t="str">
        <x:v>REVIEWED</x:v>
      </x:c>
      <x:c r="L932" s="13" t="str">
        <x:v>YES</x:v>
      </x:c>
      <x:c r="M932" s="13" t="str">
        <x:v>YES</x:v>
      </x:c>
      <x:c r="N932" s="13" t="str">
        <x:v>YES</x:v>
      </x:c>
      <x:c r="O932" s="13"/>
      <x:c r="P932" s="13"/>
      <x:c r="Q932" s="13"/>
      <x:c r="R932" s="13" t="str">
        <x:v>AI-assisted draft</x:v>
      </x:c>
      <x:c r="S932" s="105" t="n">
        <x:v>46281</x:v>
      </x:c>
      <x:c r="T932" s="14" t="str">
        <x:v>Valid PASS: both represented lifeboats have assigned searchlights with continuous-use suitability=true.</x:v>
      </x:c>
      <x:c r="U932" s="9" t="str">
        <x:f>IF(AND(Q932="AGREED",P932="LABEL_ONLY",OR(O932="PASS",O932="FAIL"),R932&lt;&gt;"",S932&lt;&gt;"",T932&lt;&gt;""),O932,G932)</x:f>
        <x:v>PASS</x:v>
      </x:c>
      <x:c r="V932" s="9" t="str">
        <x:f>IF(Q932&lt;&gt;"AGREED","",IF(P932="LABEL_ONLY",IF(AND(Q932="AGREED",P932="LABEL_ONLY",OR(O932="PASS",O932="FAIL"),R932&lt;&gt;"",S932&lt;&gt;"",T932&lt;&gt;""),"LABEL_APPLIED","INCOMPLETE_DECISION"),"RERUN_REQUIRED"))</x:f>
      </x:c>
    </x:row>
    <x:row r="933" ht="30" customHeight="1">
      <x:c r="A933" s="9" t="str">
        <x:v>IMO-072-P03</x:v>
      </x:c>
      <x:c r="B933" s="9" t="str">
        <x:v>IMO-072</x:v>
      </x:c>
      <x:c r="C933" s="9" t="str">
        <x:v>BATCH_05</x:v>
      </x:c>
      <x:c r="D933" s="9" t="str">
        <x:v>IMO</x:v>
      </x:c>
      <x:c r="E933" s="9" t="n">
        <x:v>0</x:v>
      </x:c>
      <x:c r="F933" s="9" t="str">
        <x:v>Part I-A 8.3.3.2</x:v>
      </x:c>
      <x:c r="G933" s="9" t="str">
        <x:v>PASS</x:v>
      </x:c>
      <x:c r="H933" s="11" t="str">
        <x:v>Extended-darkness trigger false.</x:v>
      </x:c>
      <x:c r="I933" s="10" t="str">
        <x:v>rdf/IMO/IMO-072/IMO-072-P03.ttl</x:v>
      </x:c>
      <x:c r="J933" s="10" t="str">
        <x:v>d5dcc36d98a4a944eaa46daaeeb1e29441ac181fefb0470521da8743f35bb545</x:v>
      </x:c>
      <x:c r="K933" s="13" t="str">
        <x:v>NOT_REVIEWED</x:v>
      </x:c>
      <x:c r="L933" s="13" t="str"/>
      <x:c r="M933" s="13" t="str"/>
      <x:c r="N933" s="13" t="str"/>
      <x:c r="O933" s="13" t="str"/>
      <x:c r="P933" s="13" t="str"/>
      <x:c r="Q933" s="13" t="str"/>
      <x:c r="R933" s="13" t="str"/>
      <x:c r="S933" s="13" t="str"/>
      <x:c r="T933" s="14" t="str"/>
      <x:c r="U933" s="9" t="str">
        <x:f>IF(AND(Q933="AGREED",P933="LABEL_ONLY",OR(O933="PASS",O933="FAIL"),R933&lt;&gt;"",S933&lt;&gt;"",T933&lt;&gt;""),O933,G933)</x:f>
        <x:v>PASS</x:v>
      </x:c>
      <x:c r="V933" s="9" t="str">
        <x:f>IF(Q933&lt;&gt;"AGREED","",IF(P933="LABEL_ONLY",IF(AND(Q933="AGREED",P933="LABEL_ONLY",OR(O933="PASS",O933="FAIL"),R933&lt;&gt;"",S933&lt;&gt;"",T933&lt;&gt;""),"LABEL_APPLIED","INCOMPLETE_DECISION"),"RERUN_REQUIRED"))</x:f>
      </x:c>
    </x:row>
    <x:row r="934" ht="30" customHeight="1">
      <x:c r="A934" s="9" t="str">
        <x:v>IMO-073-F01</x:v>
      </x:c>
      <x:c r="B934" s="9" t="str">
        <x:v>IMO-073</x:v>
      </x:c>
      <x:c r="C934" s="9" t="str">
        <x:v>BATCH_01</x:v>
      </x:c>
      <x:c r="D934" s="9" t="str">
        <x:v>IMO</x:v>
      </x:c>
      <x:c r="E934" s="9" t="n">
        <x:v>0</x:v>
      </x:c>
      <x:c r="F934" s="9" t="str">
        <x:v>Part I-A 8.3.3.3.1</x:v>
      </x:c>
      <x:c r="G934" s="9" t="str">
        <x:v>FAIL</x:v>
      </x:c>
      <x:c r="H934" s="11" t="str">
        <x:v>Unapproved open lifeboat type.</x:v>
      </x:c>
      <x:c r="I934" s="10" t="str">
        <x:v>rdf/IMO/IMO-073/IMO-073-F01.ttl</x:v>
      </x:c>
      <x:c r="J934" s="10" t="str">
        <x:v>fc1ac10af9e4fc5f9c0f28a119d6baccab76b0c3c830a4dcb242781bf10c2724</x:v>
      </x:c>
      <x:c r="K934" s="13" t="str">
        <x:v>NOT_REVIEWED</x:v>
      </x:c>
      <x:c r="L934" s="13" t="str"/>
      <x:c r="M934" s="13" t="str"/>
      <x:c r="N934" s="13" t="str"/>
      <x:c r="O934" s="13" t="str"/>
      <x:c r="P934" s="13" t="str"/>
      <x:c r="Q934" s="13" t="str"/>
      <x:c r="R934" s="13" t="str"/>
      <x:c r="S934" s="13" t="str"/>
      <x:c r="T934" s="14" t="str"/>
      <x:c r="U934" s="9" t="str">
        <x:f>IF(AND(Q934="AGREED",P934="LABEL_ONLY",OR(O934="PASS",O934="FAIL"),R934&lt;&gt;"",S934&lt;&gt;"",T934&lt;&gt;""),O934,G934)</x:f>
        <x:v>FAIL</x:v>
      </x:c>
      <x:c r="V934" s="9" t="str">
        <x:f>IF(Q934&lt;&gt;"AGREED","",IF(P934="LABEL_ONLY",IF(AND(Q934="AGREED",P934="LABEL_ONLY",OR(O934="PASS",O934="FAIL"),R934&lt;&gt;"",S934&lt;&gt;"",T934&lt;&gt;""),"LABEL_APPLIED","INCOMPLETE_DECISION"),"RERUN_REQUIRED"))</x:f>
      </x:c>
    </x:row>
    <x:row r="935" ht="30" customHeight="1">
      <x:c r="A935" s="9" t="str">
        <x:v>IMO-073-F02</x:v>
      </x:c>
      <x:c r="B935" s="9" t="str">
        <x:v>IMO-073</x:v>
      </x:c>
      <x:c r="C935" s="9" t="str">
        <x:v>BATCH_01</x:v>
      </x:c>
      <x:c r="D935" s="9" t="str">
        <x:v>IMO</x:v>
      </x:c>
      <x:c r="E935" s="9" t="n">
        <x:v>0</x:v>
      </x:c>
      <x:c r="F935" s="9" t="str">
        <x:v>Part I-A 8.3.3.3.1</x:v>
      </x:c>
      <x:c r="G935" s="9" t="str">
        <x:v>FAIL</x:v>
      </x:c>
      <x:c r="H935" s="11" t="str">
        <x:v>Lifeboat type classification missing.</x:v>
      </x:c>
      <x:c r="I935" s="10" t="str">
        <x:v>rdf/IMO/IMO-073/IMO-073-F02.ttl</x:v>
      </x:c>
      <x:c r="J935" s="10" t="str">
        <x:v>8159750b3bccea6f37ad4646b651b0d3e70f1358fc93656deedfddd0da0a3dfd</x:v>
      </x:c>
      <x:c r="K935" s="13" t="str">
        <x:v>NOT_REVIEWED</x:v>
      </x:c>
      <x:c r="L935" s="13" t="str"/>
      <x:c r="M935" s="13" t="str"/>
      <x:c r="N935" s="13" t="str"/>
      <x:c r="O935" s="13" t="str"/>
      <x:c r="P935" s="13" t="str"/>
      <x:c r="Q935" s="13" t="str"/>
      <x:c r="R935" s="13" t="str"/>
      <x:c r="S935" s="13" t="str"/>
      <x:c r="T935" s="14" t="str"/>
      <x:c r="U935" s="9" t="str">
        <x:f>IF(AND(Q935="AGREED",P935="LABEL_ONLY",OR(O935="PASS",O935="FAIL"),R935&lt;&gt;"",S935&lt;&gt;"",T935&lt;&gt;""),O935,G935)</x:f>
        <x:v>FAIL</x:v>
      </x:c>
      <x:c r="V935" s="9" t="str">
        <x:f>IF(Q935&lt;&gt;"AGREED","",IF(P935="LABEL_ONLY",IF(AND(Q935="AGREED",P935="LABEL_ONLY",OR(O935="PASS",O935="FAIL"),R935&lt;&gt;"",S935&lt;&gt;"",T935&lt;&gt;""),"LABEL_APPLIED","INCOMPLETE_DECISION"),"RERUN_REQUIRED"))</x:f>
      </x:c>
    </x:row>
    <x:row r="936" ht="30" customHeight="1">
      <x:c r="A936" s="9" t="str">
        <x:v>IMO-073-F03</x:v>
      </x:c>
      <x:c r="B936" s="9" t="str">
        <x:v>IMO-073</x:v>
      </x:c>
      <x:c r="C936" s="9" t="str">
        <x:v>BATCH_01</x:v>
      </x:c>
      <x:c r="D936" s="9" t="str">
        <x:v>IMO</x:v>
      </x:c>
      <x:c r="E936" s="9" t="n">
        <x:v>1</x:v>
      </x:c>
      <x:c r="F936" s="9" t="str">
        <x:v>Part I-A 8.3.3.3.1</x:v>
      </x:c>
      <x:c r="G936" s="9" t="str">
        <x:v>FAIL</x:v>
      </x:c>
      <x:c r="H936" s="11" t="str">
        <x:v>Universal type constraint fails for mixed valid/invalid lifeboats.</x:v>
      </x:c>
      <x:c r="I936" s="10" t="str">
        <x:v>rdf/IMO/IMO-073/IMO-073-F03.ttl</x:v>
      </x:c>
      <x:c r="J936" s="10" t="str">
        <x:v>4e96ec4e0275e5f5178734b149b59d304f8b783da8e3715dc22c36c79eedd22b</x:v>
      </x:c>
      <x:c r="K936" s="13" t="str">
        <x:v>NOT_REVIEWED</x:v>
      </x:c>
      <x:c r="L936" s="13" t="str"/>
      <x:c r="M936" s="13" t="str"/>
      <x:c r="N936" s="13" t="str"/>
      <x:c r="O936" s="13" t="str"/>
      <x:c r="P936" s="13" t="str"/>
      <x:c r="Q936" s="13" t="str"/>
      <x:c r="R936" s="13" t="str"/>
      <x:c r="S936" s="13" t="str"/>
      <x:c r="T936" s="14" t="str"/>
      <x:c r="U936" s="9" t="str">
        <x:f>IF(AND(Q936="AGREED",P936="LABEL_ONLY",OR(O936="PASS",O936="FAIL"),R936&lt;&gt;"",S936&lt;&gt;"",T936&lt;&gt;""),O936,G936)</x:f>
        <x:v>FAIL</x:v>
      </x:c>
      <x:c r="V936" s="9" t="str">
        <x:f>IF(Q936&lt;&gt;"AGREED","",IF(P936="LABEL_ONLY",IF(AND(Q936="AGREED",P936="LABEL_ONLY",OR(O936="PASS",O936="FAIL"),R936&lt;&gt;"",S936&lt;&gt;"",T936&lt;&gt;""),"LABEL_APPLIED","INCOMPLETE_DECISION"),"RERUN_REQUIRED"))</x:f>
      </x:c>
    </x:row>
    <x:row r="937" ht="30" customHeight="1">
      <x:c r="A937" s="9" t="str">
        <x:v>IMO-073-P01</x:v>
      </x:c>
      <x:c r="B937" s="9" t="str">
        <x:v>IMO-073</x:v>
      </x:c>
      <x:c r="C937" s="9" t="str">
        <x:v>BATCH_01</x:v>
      </x:c>
      <x:c r="D937" s="9" t="str">
        <x:v>IMO</x:v>
      </x:c>
      <x:c r="E937" s="9" t="n">
        <x:v>0</x:v>
      </x:c>
      <x:c r="F937" s="9" t="str">
        <x:v>Part I-A 8.3.3.3.1</x:v>
      </x:c>
      <x:c r="G937" s="9" t="str">
        <x:v>PASS</x:v>
      </x:c>
      <x:c r="H937" s="11" t="str">
        <x:v>Partially enclosed lifeboat is permitted.</x:v>
      </x:c>
      <x:c r="I937" s="10" t="str">
        <x:v>rdf/IMO/IMO-073/IMO-073-P01.ttl</x:v>
      </x:c>
      <x:c r="J937" s="10" t="str">
        <x:v>abdd7084e9332e52c3c8a0a2dc3314cbaf79bace7d9cbe17673d2eaf17f915d7</x:v>
      </x:c>
      <x:c r="K937" s="13" t="str">
        <x:v>NOT_REVIEWED</x:v>
      </x:c>
      <x:c r="L937" s="13" t="str"/>
      <x:c r="M937" s="13" t="str"/>
      <x:c r="N937" s="13" t="str"/>
      <x:c r="O937" s="13" t="str"/>
      <x:c r="P937" s="13" t="str"/>
      <x:c r="Q937" s="13" t="str"/>
      <x:c r="R937" s="13" t="str"/>
      <x:c r="S937" s="13" t="str"/>
      <x:c r="T937" s="14" t="str"/>
      <x:c r="U937" s="9" t="str">
        <x:f>IF(AND(Q937="AGREED",P937="LABEL_ONLY",OR(O937="PASS",O937="FAIL"),R937&lt;&gt;"",S937&lt;&gt;"",T937&lt;&gt;""),O937,G937)</x:f>
        <x:v>PASS</x:v>
      </x:c>
      <x:c r="V937" s="9" t="str">
        <x:f>IF(Q937&lt;&gt;"AGREED","",IF(P937="LABEL_ONLY",IF(AND(Q937="AGREED",P937="LABEL_ONLY",OR(O937="PASS",O937="FAIL"),R937&lt;&gt;"",S937&lt;&gt;"",T937&lt;&gt;""),"LABEL_APPLIED","INCOMPLETE_DECISION"),"RERUN_REQUIRED"))</x:f>
      </x:c>
    </x:row>
    <x:row r="938" ht="30" customHeight="1">
      <x:c r="A938" s="9" t="str">
        <x:v>IMO-073-P02</x:v>
      </x:c>
      <x:c r="B938" s="9" t="str">
        <x:v>IMO-073</x:v>
      </x:c>
      <x:c r="C938" s="9" t="str">
        <x:v>BATCH_01</x:v>
      </x:c>
      <x:c r="D938" s="9" t="str">
        <x:v>IMO</x:v>
      </x:c>
      <x:c r="E938" s="9" t="n">
        <x:v>1</x:v>
      </x:c>
      <x:c r="F938" s="9" t="str">
        <x:v>Part I-A 8.3.3.3.1</x:v>
      </x:c>
      <x:c r="G938" s="9" t="str">
        <x:v>PASS</x:v>
      </x:c>
      <x:c r="H938" s="11" t="str">
        <x:v>Totally enclosed lifeboat is permitted.</x:v>
      </x:c>
      <x:c r="I938" s="10" t="str">
        <x:v>rdf/IMO/IMO-073/IMO-073-P02.ttl</x:v>
      </x:c>
      <x:c r="J938" s="10" t="str">
        <x:v>41ec49262d66612f85d10d3d92debae899b7da43b1917d6a39372de414fa18cb</x:v>
      </x:c>
      <x:c r="K938" s="13" t="str">
        <x:v>NOT_REVIEWED</x:v>
      </x:c>
      <x:c r="L938" s="13" t="str"/>
      <x:c r="M938" s="13" t="str"/>
      <x:c r="N938" s="13" t="str"/>
      <x:c r="O938" s="13" t="str"/>
      <x:c r="P938" s="13" t="str"/>
      <x:c r="Q938" s="13" t="str"/>
      <x:c r="R938" s="13" t="str"/>
      <x:c r="S938" s="13" t="str"/>
      <x:c r="T938" s="14" t="str"/>
      <x:c r="U938" s="9" t="str">
        <x:f>IF(AND(Q938="AGREED",P938="LABEL_ONLY",OR(O938="PASS",O938="FAIL"),R938&lt;&gt;"",S938&lt;&gt;"",T938&lt;&gt;""),O938,G938)</x:f>
        <x:v>PASS</x:v>
      </x:c>
      <x:c r="V938" s="9" t="str">
        <x:f>IF(Q938&lt;&gt;"AGREED","",IF(P938="LABEL_ONLY",IF(AND(Q938="AGREED",P938="LABEL_ONLY",OR(O938="PASS",O938="FAIL"),R938&lt;&gt;"",S938&lt;&gt;"",T938&lt;&gt;""),"LABEL_APPLIED","INCOMPLETE_DECISION"),"RERUN_REQUIRED"))</x:f>
      </x:c>
    </x:row>
    <x:row r="939" ht="30" customHeight="1">
      <x:c r="A939" s="9" t="str">
        <x:v>IMO-073-P03</x:v>
      </x:c>
      <x:c r="B939" s="9" t="str">
        <x:v>IMO-073</x:v>
      </x:c>
      <x:c r="C939" s="9" t="str">
        <x:v>BATCH_01</x:v>
      </x:c>
      <x:c r="D939" s="9" t="str">
        <x:v>IMO</x:v>
      </x:c>
      <x:c r="E939" s="9" t="n">
        <x:v>0</x:v>
      </x:c>
      <x:c r="F939" s="9" t="str">
        <x:v>Part I-A 8.3.3.3.1</x:v>
      </x:c>
      <x:c r="G939" s="9" t="str">
        <x:v>PASS</x:v>
      </x:c>
      <x:c r="H939" s="11" t="str">
        <x:v>Multiple lifeboats with allowed types.</x:v>
      </x:c>
      <x:c r="I939" s="10" t="str">
        <x:v>rdf/IMO/IMO-073/IMO-073-P03.ttl</x:v>
      </x:c>
      <x:c r="J939" s="10" t="str">
        <x:v>d0d92ecbb9d2832ede1dcd277ec44db79328e5272669978da75ae0b8379e9743</x:v>
      </x:c>
      <x:c r="K939" s="13" t="str">
        <x:v>NOT_REVIEWED</x:v>
      </x:c>
      <x:c r="L939" s="13" t="str"/>
      <x:c r="M939" s="13" t="str"/>
      <x:c r="N939" s="13" t="str"/>
      <x:c r="O939" s="13" t="str"/>
      <x:c r="P939" s="13" t="str"/>
      <x:c r="Q939" s="13" t="str"/>
      <x:c r="R939" s="13" t="str"/>
      <x:c r="S939" s="13" t="str"/>
      <x:c r="T939" s="14" t="str"/>
      <x:c r="U939" s="9" t="str">
        <x:f>IF(AND(Q939="AGREED",P939="LABEL_ONLY",OR(O939="PASS",O939="FAIL"),R939&lt;&gt;"",S939&lt;&gt;"",T939&lt;&gt;""),O939,G939)</x:f>
        <x:v>PASS</x:v>
      </x:c>
      <x:c r="V939" s="9" t="str">
        <x:f>IF(Q939&lt;&gt;"AGREED","",IF(P939="LABEL_ONLY",IF(AND(Q939="AGREED",P939="LABEL_ONLY",OR(O939="PASS",O939="FAIL"),R939&lt;&gt;"",S939&lt;&gt;"",T939&lt;&gt;""),"LABEL_APPLIED","INCOMPLETE_DECISION"),"RERUN_REQUIRED"))</x:f>
      </x:c>
    </x:row>
    <x:row r="940" ht="30" customHeight="1">
      <x:c r="A940" s="9" t="str">
        <x:v>IMO-073-P04</x:v>
      </x:c>
      <x:c r="B940" s="9" t="str">
        <x:v>IMO-073</x:v>
      </x:c>
      <x:c r="C940" s="9" t="str">
        <x:v>BATCH_01</x:v>
      </x:c>
      <x:c r="D940" s="9" t="str">
        <x:v>IMO</x:v>
      </x:c>
      <x:c r="E940" s="9" t="n">
        <x:v>0</x:v>
      </x:c>
      <x:c r="F940" s="9" t="str">
        <x:v>Part I-A 8.3.3.3.1</x:v>
      </x:c>
      <x:c r="G940" s="9" t="str">
        <x:v>PASS</x:v>
      </x:c>
      <x:c r="H940" s="11" t="str">
        <x:v>No represented lifeboat; no lifeboat existence cardinality invented by this clause.</x:v>
      </x:c>
      <x:c r="I940" s="10" t="str">
        <x:v>rdf/IMO/IMO-073/IMO-073-P04.ttl</x:v>
      </x:c>
      <x:c r="J940" s="10" t="str">
        <x:v>79d50b8956c09b0d87cda54beb91d8ca030cb9f9c76eb68b450acf3c5b70fd2e</x:v>
      </x:c>
      <x:c r="K940" s="13" t="str">
        <x:v>NOT_REVIEWED</x:v>
      </x:c>
      <x:c r="L940" s="13" t="str"/>
      <x:c r="M940" s="13" t="str"/>
      <x:c r="N940" s="13" t="str"/>
      <x:c r="O940" s="13" t="str"/>
      <x:c r="P940" s="13" t="str"/>
      <x:c r="Q940" s="13" t="str"/>
      <x:c r="R940" s="13" t="str"/>
      <x:c r="S940" s="13" t="str"/>
      <x:c r="T940" s="14" t="str"/>
      <x:c r="U940" s="9" t="str">
        <x:f>IF(AND(Q940="AGREED",P940="LABEL_ONLY",OR(O940="PASS",O940="FAIL"),R940&lt;&gt;"",S940&lt;&gt;"",T940&lt;&gt;""),O940,G940)</x:f>
        <x:v>PASS</x:v>
      </x:c>
      <x:c r="V940" s="9" t="str">
        <x:f>IF(Q940&lt;&gt;"AGREED","",IF(P940="LABEL_ONLY",IF(AND(Q940="AGREED",P940="LABEL_ONLY",OR(O940="PASS",O940="FAIL"),R940&lt;&gt;"",S940&lt;&gt;"",T940&lt;&gt;""),"LABEL_APPLIED","INCOMPLETE_DECISION"),"RERUN_REQUIRED"))</x:f>
      </x:c>
    </x:row>
    <x:row r="941" ht="30" customHeight="1">
      <x:c r="A941" s="9" t="str">
        <x:v>IMO-074-K-F01</x:v>
      </x:c>
      <x:c r="B941" s="9" t="str">
        <x:v>IMO-074</x:v>
      </x:c>
      <x:c r="C941" s="9" t="str">
        <x:v>BATCH_09</x:v>
      </x:c>
      <x:c r="D941" s="9" t="str">
        <x:v>IMO</x:v>
      </x:c>
      <x:c r="E941" s="9" t="n">
        <x:v>1</x:v>
      </x:c>
      <x:c r="F941" s="9" t="str">
        <x:v>Part I-A 8.3.3.3.3.1</x:v>
      </x:c>
      <x:c r="G941" s="9" t="str">
        <x:v>FAIL</x:v>
      </x:c>
      <x:c r="H941" s="11" t="str">
        <x:v>Applicable but neither permitted route is satisfied.</x:v>
      </x:c>
      <x:c r="I941" s="10" t="str">
        <x:v>rdf/IMO/IMO-074/IMO-074-K-F01.ttl</x:v>
      </x:c>
      <x:c r="J941" s="10" t="str">
        <x:v>19776dc69b3fa290e7e7b4e773b22d508ac1b2cb4d4b20c96d6f3f7b6a1529f8</x:v>
      </x:c>
      <x:c r="K941" s="13" t="str">
        <x:v>REVIEWED</x:v>
      </x:c>
      <x:c r="L941" s="13" t="str">
        <x:v>YES</x:v>
      </x:c>
      <x:c r="M941" s="13" t="str">
        <x:v>YES</x:v>
      </x:c>
      <x:c r="N941" s="13" t="str">
        <x:v>YES</x:v>
      </x:c>
      <x:c r="O941" s="13"/>
      <x:c r="P941" s="13"/>
      <x:c r="Q941" s="13"/>
      <x:c r="R941" s="13" t="str">
        <x:v>AI-assisted draft</x:v>
      </x:c>
      <x:c r="S941" s="13" t="n">
        <x:v>46281</x:v>
      </x:c>
      <x:c r="T941" s="14" t="str">
        <x:v>Polar Code I-A 8.3.3.3.3.1; the condition applies but neither permitted survival route is satisfied, so FAIL is valid.</x:v>
      </x:c>
      <x:c r="U941" s="9" t="str">
        <x:f>IF(AND(Q941="AGREED",P941="LABEL_ONLY",OR(O941="PASS",O941="FAIL"),R941&lt;&gt;"",S941&lt;&gt;"",T941&lt;&gt;""),O941,G941)</x:f>
        <x:v>FAIL</x:v>
      </x:c>
      <x:c r="V941" s="9" t="str">
        <x:f>IF(Q941&lt;&gt;"AGREED","",IF(P941="LABEL_ONLY",IF(AND(Q941="AGREED",P941="LABEL_ONLY",OR(O941="PASS",O941="FAIL"),R941&lt;&gt;"",S941&lt;&gt;"",T941&lt;&gt;""),"LABEL_APPLIED","INCOMPLETE_DECISION"),"RERUN_REQUIRED"))</x:f>
      </x:c>
    </x:row>
    <x:row r="942" ht="30" customHeight="1">
      <x:c r="A942" s="9" t="str">
        <x:v>IMO-074-K-F02</x:v>
      </x:c>
      <x:c r="B942" s="9" t="str">
        <x:v>IMO-074</x:v>
      </x:c>
      <x:c r="C942" s="9" t="str">
        <x:v>BATCH_09</x:v>
      </x:c>
      <x:c r="D942" s="9" t="str">
        <x:v>IMO</x:v>
      </x:c>
      <x:c r="E942" s="9" t="n">
        <x:v>0</x:v>
      </x:c>
      <x:c r="F942" s="9" t="str">
        <x:v>Part I-A 8.3.3.3.3.1</x:v>
      </x:c>
      <x:c r="G942" s="9" t="str">
        <x:v>FAIL</x:v>
      </x:c>
      <x:c r="H942" s="11" t="str">
        <x:v>Missing applicability fact.</x:v>
      </x:c>
      <x:c r="I942" s="10" t="str">
        <x:v>rdf/IMO/IMO-074/IMO-074-K-F02.ttl</x:v>
      </x:c>
      <x:c r="J942" s="10" t="str">
        <x:v>7fdb45cca3cae6d0c4898c7ac49cfbcbcddb5b8fae423c42c7e5b6b98a9f676c</x:v>
      </x:c>
      <x:c r="K942" s="13" t="str">
        <x:v>NOT_REVIEWED</x:v>
      </x:c>
      <x:c r="L942" s="13" t="str"/>
      <x:c r="M942" s="13" t="str"/>
      <x:c r="N942" s="13" t="str"/>
      <x:c r="O942" s="13" t="str"/>
      <x:c r="P942" s="13" t="str"/>
      <x:c r="Q942" s="13" t="str"/>
      <x:c r="R942" s="13" t="str"/>
      <x:c r="S942" s="13" t="str"/>
      <x:c r="T942" s="14" t="str"/>
      <x:c r="U942" s="9" t="str">
        <x:f>IF(AND(Q942="AGREED",P942="LABEL_ONLY",OR(O942="PASS",O942="FAIL"),R942&lt;&gt;"",S942&lt;&gt;"",T942&lt;&gt;""),O942,G942)</x:f>
        <x:v>FAIL</x:v>
      </x:c>
      <x:c r="V942" s="9" t="str">
        <x:f>IF(Q942&lt;&gt;"AGREED","",IF(P942="LABEL_ONLY",IF(AND(Q942="AGREED",P942="LABEL_ONLY",OR(O942="PASS",O942="FAIL"),R942&lt;&gt;"",S942&lt;&gt;"",T942&lt;&gt;""),"LABEL_APPLIED","INCOMPLETE_DECISION"),"RERUN_REQUIRED"))</x:f>
      </x:c>
    </x:row>
    <x:row r="943" ht="30" customHeight="1">
      <x:c r="A943" s="9" t="str">
        <x:v>IMO-074-K-P01</x:v>
      </x:c>
      <x:c r="B943" s="9" t="str">
        <x:v>IMO-074</x:v>
      </x:c>
      <x:c r="C943" s="9" t="str">
        <x:v>BATCH_09</x:v>
      </x:c>
      <x:c r="D943" s="9" t="str">
        <x:v>IMO</x:v>
      </x:c>
      <x:c r="E943" s="9" t="n">
        <x:v>0</x:v>
      </x:c>
      <x:c r="F943" s="9" t="str">
        <x:v>Part I-A 8.3.3.3.3.1</x:v>
      </x:c>
      <x:c r="G943" s="9" t="str">
        <x:v>PASS</x:v>
      </x:c>
      <x:c r="H943" s="11" t="str">
        <x:v>Applicable: group survival equipment carried.</x:v>
      </x:c>
      <x:c r="I943" s="10" t="str">
        <x:v>rdf/IMO/IMO-074/IMO-074-K-P01.ttl</x:v>
      </x:c>
      <x:c r="J943" s="10" t="str">
        <x:v>56b1552882fca8f0533f04c2f3a678dc59b68ed79717b1a4307f8ad5df68723b</x:v>
      </x:c>
      <x:c r="K943" s="13" t="str">
        <x:v>NOT_REVIEWED</x:v>
      </x:c>
      <x:c r="L943" s="13" t="str"/>
      <x:c r="M943" s="13" t="str"/>
      <x:c r="N943" s="13" t="str"/>
      <x:c r="O943" s="13" t="str"/>
      <x:c r="P943" s="13" t="str"/>
      <x:c r="Q943" s="13" t="str"/>
      <x:c r="R943" s="13" t="str"/>
      <x:c r="S943" s="13" t="str"/>
      <x:c r="T943" s="14" t="str"/>
      <x:c r="U943" s="9" t="str">
        <x:f>IF(AND(Q943="AGREED",P943="LABEL_ONLY",OR(O943="PASS",O943="FAIL"),R943&lt;&gt;"",S943&lt;&gt;"",T943&lt;&gt;""),O943,G943)</x:f>
        <x:v>PASS</x:v>
      </x:c>
      <x:c r="V943" s="9" t="str">
        <x:f>IF(Q943&lt;&gt;"AGREED","",IF(P943="LABEL_ONLY",IF(AND(Q943="AGREED",P943="LABEL_ONLY",OR(O943="PASS",O943="FAIL"),R943&lt;&gt;"",S943&lt;&gt;"",T943&lt;&gt;""),"LABEL_APPLIED","INCOMPLETE_DECISION"),"RERUN_REQUIRED"))</x:f>
      </x:c>
    </x:row>
    <x:row r="944" ht="30" customHeight="1">
      <x:c r="A944" s="9" t="str">
        <x:v>IMO-074-K-P02</x:v>
      </x:c>
      <x:c r="B944" s="9" t="str">
        <x:v>IMO-074</x:v>
      </x:c>
      <x:c r="C944" s="9" t="str">
        <x:v>BATCH_09</x:v>
      </x:c>
      <x:c r="D944" s="9" t="str">
        <x:v>IMO</x:v>
      </x:c>
      <x:c r="E944" s="9" t="n">
        <x:v>0</x:v>
      </x:c>
      <x:c r="F944" s="9" t="str">
        <x:v>Part I-A 8.3.3.3.3.1</x:v>
      </x:c>
      <x:c r="G944" s="9" t="str">
        <x:v>PASS</x:v>
      </x:c>
      <x:c r="H944" s="11" t="str">
        <x:v>Applicable: approved equivalent functionality route.</x:v>
      </x:c>
      <x:c r="I944" s="10" t="str">
        <x:v>rdf/IMO/IMO-074/IMO-074-K-P02.ttl</x:v>
      </x:c>
      <x:c r="J944" s="10" t="str">
        <x:v>04f97db612cd222b708be7b6769900bd6da021bd8a81229d8f85a53954c818b3</x:v>
      </x:c>
      <x:c r="K944" s="13" t="str">
        <x:v>NOT_REVIEWED</x:v>
      </x:c>
      <x:c r="L944" s="13" t="str"/>
      <x:c r="M944" s="13" t="str"/>
      <x:c r="N944" s="13" t="str"/>
      <x:c r="O944" s="13" t="str"/>
      <x:c r="P944" s="13" t="str"/>
      <x:c r="Q944" s="13" t="str"/>
      <x:c r="R944" s="13" t="str"/>
      <x:c r="S944" s="13" t="str"/>
      <x:c r="T944" s="14" t="str"/>
      <x:c r="U944" s="9" t="str">
        <x:f>IF(AND(Q944="AGREED",P944="LABEL_ONLY",OR(O944="PASS",O944="FAIL"),R944&lt;&gt;"",S944&lt;&gt;"",T944&lt;&gt;""),O944,G944)</x:f>
        <x:v>PASS</x:v>
      </x:c>
      <x:c r="V944" s="9" t="str">
        <x:f>IF(Q944&lt;&gt;"AGREED","",IF(P944="LABEL_ONLY",IF(AND(Q944="AGREED",P944="LABEL_ONLY",OR(O944="PASS",O944="FAIL"),R944&lt;&gt;"",S944&lt;&gt;"",T944&lt;&gt;""),"LABEL_APPLIED","INCOMPLETE_DECISION"),"RERUN_REQUIRED"))</x:f>
      </x:c>
    </x:row>
    <x:row r="945" ht="30" customHeight="1">
      <x:c r="A945" s="9" t="str">
        <x:v>IMO-074-K-P03</x:v>
      </x:c>
      <x:c r="B945" s="9" t="str">
        <x:v>IMO-074</x:v>
      </x:c>
      <x:c r="C945" s="9" t="str">
        <x:v>BATCH_09</x:v>
      </x:c>
      <x:c r="D945" s="9" t="str">
        <x:v>IMO</x:v>
      </x:c>
      <x:c r="E945" s="9" t="n">
        <x:v>1</x:v>
      </x:c>
      <x:c r="F945" s="9" t="str">
        <x:v>Part I-A 8.3.3.3.3.1</x:v>
      </x:c>
      <x:c r="G945" s="9" t="str">
        <x:v>PASS</x:v>
      </x:c>
      <x:c r="H945" s="11" t="str">
        <x:v>Both permitted routes present.</x:v>
      </x:c>
      <x:c r="I945" s="10" t="str">
        <x:v>rdf/IMO/IMO-074/IMO-074-K-P03.ttl</x:v>
      </x:c>
      <x:c r="J945" s="10" t="str">
        <x:v>6895d022e7e0dcf8efffcc30e343ce8e3b536be3ba0b8d3ac8174f36986a7bec</x:v>
      </x:c>
      <x:c r="K945" s="13" t="str">
        <x:v>REVIEWED</x:v>
      </x:c>
      <x:c r="L945" s="13" t="str">
        <x:v>YES</x:v>
      </x:c>
      <x:c r="M945" s="13" t="str">
        <x:v>YES</x:v>
      </x:c>
      <x:c r="N945" s="13" t="str">
        <x:v>YES</x:v>
      </x:c>
      <x:c r="O945" s="13"/>
      <x:c r="P945" s="13"/>
      <x:c r="Q945" s="13"/>
      <x:c r="R945" s="13" t="str">
        <x:v>AI-assisted draft</x:v>
      </x:c>
      <x:c r="S945" s="13" t="n">
        <x:v>46281</x:v>
      </x:c>
      <x:c r="T945" s="14" t="str">
        <x:v>Polar Code I-A 8.3.3.3.3.1; abandonment potential is true and both permitted survival routes are satisfied, so PASS is valid.</x:v>
      </x:c>
      <x:c r="U945" s="9" t="str">
        <x:f>IF(AND(Q945="AGREED",P945="LABEL_ONLY",OR(O945="PASS",O945="FAIL"),R945&lt;&gt;"",S945&lt;&gt;"",T945&lt;&gt;""),O945,G945)</x:f>
        <x:v>PASS</x:v>
      </x:c>
      <x:c r="V945" s="9" t="str">
        <x:f>IF(Q945&lt;&gt;"AGREED","",IF(P945="LABEL_ONLY",IF(AND(Q945="AGREED",P945="LABEL_ONLY",OR(O945="PASS",O945="FAIL"),R945&lt;&gt;"",S945&lt;&gt;"",T945&lt;&gt;""),"LABEL_APPLIED","INCOMPLETE_DECISION"),"RERUN_REQUIRED"))</x:f>
      </x:c>
    </x:row>
    <x:row r="946" ht="30" customHeight="1">
      <x:c r="A946" s="9" t="str">
        <x:v>IMO-074-K-P04</x:v>
      </x:c>
      <x:c r="B946" s="9" t="str">
        <x:v>IMO-074</x:v>
      </x:c>
      <x:c r="C946" s="9" t="str">
        <x:v>BATCH_09</x:v>
      </x:c>
      <x:c r="D946" s="9" t="str">
        <x:v>IMO</x:v>
      </x:c>
      <x:c r="E946" s="9" t="n">
        <x:v>0</x:v>
      </x:c>
      <x:c r="F946" s="9" t="str">
        <x:v>Part I-A 8.3.3.3.3.1</x:v>
      </x:c>
      <x:c r="G946" s="9" t="str">
        <x:v>PASS</x:v>
      </x:c>
      <x:c r="H946" s="11" t="str">
        <x:v>Abandonment onto ice/land not identified; conditional obligation not applicable.</x:v>
      </x:c>
      <x:c r="I946" s="10" t="str">
        <x:v>rdf/IMO/IMO-074/IMO-074-K-P04.ttl</x:v>
      </x:c>
      <x:c r="J946" s="10" t="str">
        <x:v>244432df6ac85e807e12648b47bb7f38c79c3d9a304a3e4e7c587c89c4af5995</x:v>
      </x:c>
      <x:c r="K946" s="13" t="str">
        <x:v>NOT_REVIEWED</x:v>
      </x:c>
      <x:c r="L946" s="13" t="str"/>
      <x:c r="M946" s="13" t="str"/>
      <x:c r="N946" s="13" t="str"/>
      <x:c r="O946" s="13" t="str"/>
      <x:c r="P946" s="13" t="str"/>
      <x:c r="Q946" s="13" t="str"/>
      <x:c r="R946" s="13" t="str"/>
      <x:c r="S946" s="13" t="str"/>
      <x:c r="T946" s="14" t="str"/>
      <x:c r="U946" s="9" t="str">
        <x:f>IF(AND(Q946="AGREED",P946="LABEL_ONLY",OR(O946="PASS",O946="FAIL"),R946&lt;&gt;"",S946&lt;&gt;"",T946&lt;&gt;""),O946,G946)</x:f>
        <x:v>PASS</x:v>
      </x:c>
      <x:c r="V946" s="9" t="str">
        <x:f>IF(Q946&lt;&gt;"AGREED","",IF(P946="LABEL_ONLY",IF(AND(Q946="AGREED",P946="LABEL_ONLY",OR(O946="PASS",O946="FAIL"),R946&lt;&gt;"",S946&lt;&gt;"",T946&lt;&gt;""),"LABEL_APPLIED","INCOMPLETE_DECISION"),"RERUN_REQUIRED"))</x:f>
      </x:c>
    </x:row>
    <x:row r="947" ht="30" customHeight="1">
      <x:c r="A947" s="9" t="str">
        <x:v>IMO-075-H-F01</x:v>
      </x:c>
      <x:c r="B947" s="9" t="str">
        <x:v>IMO-075</x:v>
      </x:c>
      <x:c r="C947" s="9" t="str">
        <x:v>BATCH_19</x:v>
      </x:c>
      <x:c r="D947" s="9" t="str">
        <x:v>IMO</x:v>
      </x:c>
      <x:c r="E947" s="9" t="n">
        <x:v>0</x:v>
      </x:c>
      <x:c r="F947" s="9" t="str">
        <x:v>Part I-A 8.3.3.3.3.2</x:v>
      </x:c>
      <x:c r="G947" s="9" t="str">
        <x:v>FAIL</x:v>
      </x:c>
      <x:c r="H947" s="11" t="str">
        <x:v>Capacity below 110 percent requirement.</x:v>
      </x:c>
      <x:c r="I947" s="10" t="str">
        <x:v>rdf/IMO/IMO-075/IMO-075-H-F01.ttl</x:v>
      </x:c>
      <x:c r="J947" s="10" t="str">
        <x:v>7bbee1731ba9a8ca259cabadf7b5a7d79f7be3bca2fb341aa5dfdee91ff55027</x:v>
      </x:c>
      <x:c r="K947" s="13" t="str">
        <x:v>NOT_REVIEWED</x:v>
      </x:c>
      <x:c r="L947" s="13" t="str"/>
      <x:c r="M947" s="13" t="str"/>
      <x:c r="N947" s="13" t="str"/>
      <x:c r="O947" s="13" t="str"/>
      <x:c r="P947" s="13" t="str"/>
      <x:c r="Q947" s="13" t="str"/>
      <x:c r="R947" s="13" t="str"/>
      <x:c r="S947" s="13" t="str"/>
      <x:c r="T947" s="14" t="str"/>
      <x:c r="U947" s="9" t="str">
        <x:f>IF(AND(Q947="AGREED",P947="LABEL_ONLY",OR(O947="PASS",O947="FAIL"),R947&lt;&gt;"",S947&lt;&gt;"",T947&lt;&gt;""),O947,G947)</x:f>
        <x:v>FAIL</x:v>
      </x:c>
      <x:c r="V947" s="9" t="str">
        <x:f>IF(Q947&lt;&gt;"AGREED","",IF(P947="LABEL_ONLY",IF(AND(Q947="AGREED",P947="LABEL_ONLY",OR(O947="PASS",O947="FAIL"),R947&lt;&gt;"",S947&lt;&gt;"",T947&lt;&gt;""),"LABEL_APPLIED","INCOMPLETE_DECISION"),"RERUN_REQUIRED"))</x:f>
      </x:c>
    </x:row>
    <x:row r="948" ht="30" customHeight="1">
      <x:c r="A948" s="9" t="str">
        <x:v>IMO-075-H-F02</x:v>
      </x:c>
      <x:c r="B948" s="9" t="str">
        <x:v>IMO-075</x:v>
      </x:c>
      <x:c r="C948" s="9" t="str">
        <x:v>BATCH_19</x:v>
      </x:c>
      <x:c r="D948" s="9" t="str">
        <x:v>IMO</x:v>
      </x:c>
      <x:c r="E948" s="9" t="n">
        <x:v>0</x:v>
      </x:c>
      <x:c r="F948" s="9" t="str">
        <x:v>Part I-A 8.3.3.3.3.2</x:v>
      </x:c>
      <x:c r="G948" s="9" t="str">
        <x:v>FAIL</x:v>
      </x:c>
      <x:c r="H948" s="11" t="str">
        <x:v>Storage is not accessible.</x:v>
      </x:c>
      <x:c r="I948" s="10" t="str">
        <x:v>rdf/IMO/IMO-075/IMO-075-H-F02.ttl</x:v>
      </x:c>
      <x:c r="J948" s="10" t="str">
        <x:v>68d0c524a9c6dc403d331a36850de0bd0b370881651d3e71daa4536ec27f1a92</x:v>
      </x:c>
      <x:c r="K948" s="13" t="str">
        <x:v>NOT_REVIEWED</x:v>
      </x:c>
      <x:c r="L948" s="13" t="str"/>
      <x:c r="M948" s="13" t="str"/>
      <x:c r="N948" s="13" t="str"/>
      <x:c r="O948" s="13" t="str"/>
      <x:c r="P948" s="13" t="str"/>
      <x:c r="Q948" s="13" t="str"/>
      <x:c r="R948" s="13" t="str"/>
      <x:c r="S948" s="13" t="str"/>
      <x:c r="T948" s="14" t="str"/>
      <x:c r="U948" s="9" t="str">
        <x:f>IF(AND(Q948="AGREED",P948="LABEL_ONLY",OR(O948="PASS",O948="FAIL"),R948&lt;&gt;"",S948&lt;&gt;"",T948&lt;&gt;""),O948,G948)</x:f>
        <x:v>FAIL</x:v>
      </x:c>
      <x:c r="V948" s="9" t="str">
        <x:f>IF(Q948&lt;&gt;"AGREED","",IF(P948="LABEL_ONLY",IF(AND(Q948="AGREED",P948="LABEL_ONLY",OR(O948="PASS",O948="FAIL"),R948&lt;&gt;"",S948&lt;&gt;"",T948&lt;&gt;""),"LABEL_APPLIED","INCOMPLETE_DECISION"),"RERUN_REQUIRED"))</x:f>
      </x:c>
    </x:row>
    <x:row r="949" ht="30" customHeight="1">
      <x:c r="A949" s="9" t="str">
        <x:v>IMO-075-H-F03</x:v>
      </x:c>
      <x:c r="B949" s="9" t="str">
        <x:v>IMO-075</x:v>
      </x:c>
      <x:c r="C949" s="9" t="str">
        <x:v>BATCH_19</x:v>
      </x:c>
      <x:c r="D949" s="9" t="str">
        <x:v>IMO</x:v>
      </x:c>
      <x:c r="E949" s="9" t="n">
        <x:v>0</x:v>
      </x:c>
      <x:c r="F949" s="9" t="str">
        <x:v>Part I-A 8.3.3.3.3.2</x:v>
      </x:c>
      <x:c r="G949" s="9" t="str">
        <x:v>FAIL</x:v>
      </x:c>
      <x:c r="H949" s="11" t="str">
        <x:v>Missing formula operand.</x:v>
      </x:c>
      <x:c r="I949" s="10" t="str">
        <x:v>rdf/IMO/IMO-075/IMO-075-H-F03.ttl</x:v>
      </x:c>
      <x:c r="J949" s="10" t="str">
        <x:v>6a424e50fe62f9a0fe1d81a5872291b856540820bc9bd31e4a352f42807ac0ea</x:v>
      </x:c>
      <x:c r="K949" s="13" t="str">
        <x:v>NOT_REVIEWED</x:v>
      </x:c>
      <x:c r="L949" s="13" t="str"/>
      <x:c r="M949" s="13" t="str"/>
      <x:c r="N949" s="13" t="str"/>
      <x:c r="O949" s="13" t="str"/>
      <x:c r="P949" s="13" t="str"/>
      <x:c r="Q949" s="13" t="str"/>
      <x:c r="R949" s="13" t="str"/>
      <x:c r="S949" s="13" t="str"/>
      <x:c r="T949" s="14" t="str"/>
      <x:c r="U949" s="9" t="str">
        <x:f>IF(AND(Q949="AGREED",P949="LABEL_ONLY",OR(O949="PASS",O949="FAIL"),R949&lt;&gt;"",S949&lt;&gt;"",T949&lt;&gt;""),O949,G949)</x:f>
        <x:v>FAIL</x:v>
      </x:c>
      <x:c r="V949" s="9" t="str">
        <x:f>IF(Q949&lt;&gt;"AGREED","",IF(P949="LABEL_ONLY",IF(AND(Q949="AGREED",P949="LABEL_ONLY",OR(O949="PASS",O949="FAIL"),R949&lt;&gt;"",S949&lt;&gt;"",T949&lt;&gt;""),"LABEL_APPLIED","INCOMPLETE_DECISION"),"RERUN_REQUIRED"))</x:f>
      </x:c>
    </x:row>
    <x:row r="950" ht="30" customHeight="1">
      <x:c r="A950" s="9" t="str">
        <x:v>IMO-075-H-F04</x:v>
      </x:c>
      <x:c r="B950" s="9" t="str">
        <x:v>IMO-075</x:v>
      </x:c>
      <x:c r="C950" s="9" t="str">
        <x:v>BATCH_19</x:v>
      </x:c>
      <x:c r="D950" s="9" t="str">
        <x:v>IMO</x:v>
      </x:c>
      <x:c r="E950" s="9" t="n">
        <x:v>0</x:v>
      </x:c>
      <x:c r="F950" s="9" t="str">
        <x:v>Part I-A 8.3.3.3.3.2</x:v>
      </x:c>
      <x:c r="G950" s="9" t="str">
        <x:v>FAIL</x:v>
      </x:c>
      <x:c r="H950" s="11" t="str">
        <x:v>Missing calculated capacity result.</x:v>
      </x:c>
      <x:c r="I950" s="10" t="str">
        <x:v>rdf/IMO/IMO-075/IMO-075-H-F04.ttl</x:v>
      </x:c>
      <x:c r="J950" s="10" t="str">
        <x:v>2aa52ef671c36a2b8b84a33eb4ca8f6b69a4f9471b824e7649c4a1556ff7a0c4</x:v>
      </x:c>
      <x:c r="K950" s="13" t="str">
        <x:v>NOT_REVIEWED</x:v>
      </x:c>
      <x:c r="L950" s="13" t="str"/>
      <x:c r="M950" s="13" t="str"/>
      <x:c r="N950" s="13" t="str"/>
      <x:c r="O950" s="13" t="str"/>
      <x:c r="P950" s="13" t="str"/>
      <x:c r="Q950" s="13" t="str"/>
      <x:c r="R950" s="13" t="str"/>
      <x:c r="S950" s="13" t="str"/>
      <x:c r="T950" s="14" t="str"/>
      <x:c r="U950" s="9" t="str">
        <x:f>IF(AND(Q950="AGREED",P950="LABEL_ONLY",OR(O950="PASS",O950="FAIL"),R950&lt;&gt;"",S950&lt;&gt;"",T950&lt;&gt;""),O950,G950)</x:f>
        <x:v>FAIL</x:v>
      </x:c>
      <x:c r="V950" s="9" t="str">
        <x:f>IF(Q950&lt;&gt;"AGREED","",IF(P950="LABEL_ONLY",IF(AND(Q950="AGREED",P950="LABEL_ONLY",OR(O950="PASS",O950="FAIL"),R950&lt;&gt;"",S950&lt;&gt;"",T950&lt;&gt;""),"LABEL_APPLIED","INCOMPLETE_DECISION"),"RERUN_REQUIRED"))</x:f>
      </x:c>
    </x:row>
    <x:row r="951" ht="30" customHeight="1">
      <x:c r="A951" s="9" t="str">
        <x:v>IMO-075-H-F05</x:v>
      </x:c>
      <x:c r="B951" s="9" t="str">
        <x:v>IMO-075</x:v>
      </x:c>
      <x:c r="C951" s="9" t="str">
        <x:v>BATCH_19</x:v>
      </x:c>
      <x:c r="D951" s="9" t="str">
        <x:v>IMO</x:v>
      </x:c>
      <x:c r="E951" s="9" t="n">
        <x:v>1</x:v>
      </x:c>
      <x:c r="F951" s="9" t="str">
        <x:v>Part I-A 8.3.3.3.3.2</x:v>
      </x:c>
      <x:c r="G951" s="9" t="str">
        <x:v>FAIL</x:v>
      </x:c>
      <x:c r="H951" s="11" t="str">
        <x:v>Missing storage status.</x:v>
      </x:c>
      <x:c r="I951" s="10" t="str">
        <x:v>rdf/IMO/IMO-075/IMO-075-H-F05.ttl</x:v>
      </x:c>
      <x:c r="J951" s="10" t="str">
        <x:v>4e081b2794f8c17afb9c8e5dde179a30c0e717e4358a5ae99b5509ce6c065c5d</x:v>
      </x:c>
      <x:c r="K951" s="13" t="str">
        <x:v>NOT_REVIEWED</x:v>
      </x:c>
      <x:c r="L951" s="13" t="str"/>
      <x:c r="M951" s="13" t="str"/>
      <x:c r="N951" s="13" t="str"/>
      <x:c r="O951" s="13" t="str"/>
      <x:c r="P951" s="13" t="str"/>
      <x:c r="Q951" s="13" t="str"/>
      <x:c r="R951" s="13" t="str"/>
      <x:c r="S951" s="13" t="str"/>
      <x:c r="T951" s="14" t="str"/>
      <x:c r="U951" s="9" t="str">
        <x:f>IF(AND(Q951="AGREED",P951="LABEL_ONLY",OR(O951="PASS",O951="FAIL"),R951&lt;&gt;"",S951&lt;&gt;"",T951&lt;&gt;""),O951,G951)</x:f>
        <x:v>FAIL</x:v>
      </x:c>
      <x:c r="V951" s="9" t="str">
        <x:f>IF(Q951&lt;&gt;"AGREED","",IF(P951="LABEL_ONLY",IF(AND(Q951="AGREED",P951="LABEL_ONLY",OR(O951="PASS",O951="FAIL"),R951&lt;&gt;"",S951&lt;&gt;"",T951&lt;&gt;""),"LABEL_APPLIED","INCOMPLETE_DECISION"),"RERUN_REQUIRED"))</x:f>
      </x:c>
    </x:row>
    <x:row r="952" ht="30" customHeight="1">
      <x:c r="A952" s="9" t="str">
        <x:v>IMO-075-H-P01</x:v>
      </x:c>
      <x:c r="B952" s="9" t="str">
        <x:v>IMO-075</x:v>
      </x:c>
      <x:c r="C952" s="9" t="str">
        <x:v>BATCH_19</x:v>
      </x:c>
      <x:c r="D952" s="9" t="str">
        <x:v>IMO</x:v>
      </x:c>
      <x:c r="E952" s="9" t="n">
        <x:v>0</x:v>
      </x:c>
      <x:c r="F952" s="9" t="str">
        <x:v>Part I-A 8.3.3.3.3.2</x:v>
      </x:c>
      <x:c r="G952" s="9" t="str">
        <x:v>PASS</x:v>
      </x:c>
      <x:c r="H952" s="11" t="str">
        <x:v>10 persons requires ceil(11.0)=11 and accessible storage.</x:v>
      </x:c>
      <x:c r="I952" s="10" t="str">
        <x:v>rdf/IMO/IMO-075/IMO-075-H-P01.ttl</x:v>
      </x:c>
      <x:c r="J952" s="10" t="str">
        <x:v>a923af340645fb9dce98fdf6aad070f1d70b9791175cd44ec0e9a5c33957b449</x:v>
      </x:c>
      <x:c r="K952" s="13" t="str">
        <x:v>NOT_REVIEWED</x:v>
      </x:c>
      <x:c r="L952" s="13" t="str"/>
      <x:c r="M952" s="13" t="str"/>
      <x:c r="N952" s="13" t="str"/>
      <x:c r="O952" s="13" t="str"/>
      <x:c r="P952" s="13" t="str"/>
      <x:c r="Q952" s="13" t="str"/>
      <x:c r="R952" s="13" t="str"/>
      <x:c r="S952" s="13" t="str"/>
      <x:c r="T952" s="14" t="str"/>
      <x:c r="U952" s="9" t="str">
        <x:f>IF(AND(Q952="AGREED",P952="LABEL_ONLY",OR(O952="PASS",O952="FAIL"),R952&lt;&gt;"",S952&lt;&gt;"",T952&lt;&gt;""),O952,G952)</x:f>
        <x:v>PASS</x:v>
      </x:c>
      <x:c r="V952" s="9" t="str">
        <x:f>IF(Q952&lt;&gt;"AGREED","",IF(P952="LABEL_ONLY",IF(AND(Q952="AGREED",P952="LABEL_ONLY",OR(O952="PASS",O952="FAIL"),R952&lt;&gt;"",S952&lt;&gt;"",T952&lt;&gt;""),"LABEL_APPLIED","INCOMPLETE_DECISION"),"RERUN_REQUIRED"))</x:f>
      </x:c>
    </x:row>
    <x:row r="953" ht="30" customHeight="1">
      <x:c r="A953" s="9" t="str">
        <x:v>IMO-075-H-P02</x:v>
      </x:c>
      <x:c r="B953" s="9" t="str">
        <x:v>IMO-075</x:v>
      </x:c>
      <x:c r="C953" s="9" t="str">
        <x:v>BATCH_19</x:v>
      </x:c>
      <x:c r="D953" s="9" t="str">
        <x:v>IMO</x:v>
      </x:c>
      <x:c r="E953" s="9" t="n">
        <x:v>1</x:v>
      </x:c>
      <x:c r="F953" s="9" t="str">
        <x:v>Part I-A 8.3.3.3.3.2</x:v>
      </x:c>
      <x:c r="G953" s="9" t="str">
        <x:v>PASS</x:v>
      </x:c>
      <x:c r="H953" s="11" t="str">
        <x:v>11 persons requires ceil(12.1)=13.</x:v>
      </x:c>
      <x:c r="I953" s="10" t="str">
        <x:v>rdf/IMO/IMO-075/IMO-075-H-P02.ttl</x:v>
      </x:c>
      <x:c r="J953" s="10" t="str">
        <x:v>4f74336bd82c389895be50f0afe3cd25d0d1e47d696b73b6e05d7d74a0d6d004</x:v>
      </x:c>
      <x:c r="K953" s="13" t="str">
        <x:v>NOT_REVIEWED</x:v>
      </x:c>
      <x:c r="L953" s="13" t="str"/>
      <x:c r="M953" s="13" t="str"/>
      <x:c r="N953" s="13" t="str"/>
      <x:c r="O953" s="13" t="str"/>
      <x:c r="P953" s="13" t="str"/>
      <x:c r="Q953" s="13" t="str"/>
      <x:c r="R953" s="13" t="str"/>
      <x:c r="S953" s="13" t="str"/>
      <x:c r="T953" s="14" t="str"/>
      <x:c r="U953" s="9" t="str">
        <x:f>IF(AND(Q953="AGREED",P953="LABEL_ONLY",OR(O953="PASS",O953="FAIL"),R953&lt;&gt;"",S953&lt;&gt;"",T953&lt;&gt;""),O953,G953)</x:f>
        <x:v>PASS</x:v>
      </x:c>
      <x:c r="V953" s="9" t="str">
        <x:f>IF(Q953&lt;&gt;"AGREED","",IF(P953="LABEL_ONLY",IF(AND(Q953="AGREED",P953="LABEL_ONLY",OR(O953="PASS",O953="FAIL"),R953&lt;&gt;"",S953&lt;&gt;"",T953&lt;&gt;""),"LABEL_APPLIED","INCOMPLETE_DECISION"),"RERUN_REQUIRED"))</x:f>
      </x:c>
    </x:row>
    <x:row r="954" ht="30" customHeight="1">
      <x:c r="A954" s="9" t="str">
        <x:v>IMO-075-H-P03</x:v>
      </x:c>
      <x:c r="B954" s="9" t="str">
        <x:v>IMO-075</x:v>
      </x:c>
      <x:c r="C954" s="9" t="str">
        <x:v>BATCH_19</x:v>
      </x:c>
      <x:c r="D954" s="9" t="str">
        <x:v>IMO</x:v>
      </x:c>
      <x:c r="E954" s="9" t="n">
        <x:v>0</x:v>
      </x:c>
      <x:c r="F954" s="9" t="str">
        <x:v>Part I-A 8.3.3.3.3.2</x:v>
      </x:c>
      <x:c r="G954" s="9" t="str">
        <x:v>PASS</x:v>
      </x:c>
      <x:c r="H954" s="11" t="str">
        <x:v>Conditional obligation not applicable.</x:v>
      </x:c>
      <x:c r="I954" s="10" t="str">
        <x:v>rdf/IMO/IMO-075/IMO-075-H-P03.ttl</x:v>
      </x:c>
      <x:c r="J954" s="10" t="str">
        <x:v>34866de98fbb662c51509caa715c788aa54080b318de9a45578dc791f4d8875e</x:v>
      </x:c>
      <x:c r="K954" s="13" t="str">
        <x:v>NOT_REVIEWED</x:v>
      </x:c>
      <x:c r="L954" s="13" t="str"/>
      <x:c r="M954" s="13" t="str"/>
      <x:c r="N954" s="13" t="str"/>
      <x:c r="O954" s="13" t="str"/>
      <x:c r="P954" s="13" t="str"/>
      <x:c r="Q954" s="13" t="str"/>
      <x:c r="R954" s="13" t="str"/>
      <x:c r="S954" s="13" t="str"/>
      <x:c r="T954" s="14" t="str"/>
      <x:c r="U954" s="9" t="str">
        <x:f>IF(AND(Q954="AGREED",P954="LABEL_ONLY",OR(O954="PASS",O954="FAIL"),R954&lt;&gt;"",S954&lt;&gt;"",T954&lt;&gt;""),O954,G954)</x:f>
        <x:v>PASS</x:v>
      </x:c>
      <x:c r="V954" s="9" t="str">
        <x:f>IF(Q954&lt;&gt;"AGREED","",IF(P954="LABEL_ONLY",IF(AND(Q954="AGREED",P954="LABEL_ONLY",OR(O954="PASS",O954="FAIL"),R954&lt;&gt;"",S954&lt;&gt;"",T954&lt;&gt;""),"LABEL_APPLIED","INCOMPLETE_DECISION"),"RERUN_REQUIRED"))</x:f>
      </x:c>
    </x:row>
    <x:row r="955" ht="30" customHeight="1">
      <x:c r="A955" s="9" t="str">
        <x:v>IMO-075-H-P04</x:v>
      </x:c>
      <x:c r="B955" s="9" t="str">
        <x:v>IMO-075</x:v>
      </x:c>
      <x:c r="C955" s="9" t="str">
        <x:v>BATCH_19</x:v>
      </x:c>
      <x:c r="D955" s="9" t="str">
        <x:v>IMO</x:v>
      </x:c>
      <x:c r="E955" s="9" t="n">
        <x:v>0</x:v>
      </x:c>
      <x:c r="F955" s="9" t="str">
        <x:v>Part I-A 8.3.3.3.3.2</x:v>
      </x:c>
      <x:c r="G955" s="9" t="str">
        <x:v>PASS</x:v>
      </x:c>
      <x:c r="H955" s="11" t="str">
        <x:v>Ceiling behavior at one person.</x:v>
      </x:c>
      <x:c r="I955" s="10" t="str">
        <x:v>rdf/IMO/IMO-075/IMO-075-H-P04.ttl</x:v>
      </x:c>
      <x:c r="J955" s="10" t="str">
        <x:v>40c9efe262f3fd53f9a714387fbb48d49b7e907606fb9385882c6021c772a091</x:v>
      </x:c>
      <x:c r="K955" s="13" t="str">
        <x:v>NOT_REVIEWED</x:v>
      </x:c>
      <x:c r="L955" s="13" t="str"/>
      <x:c r="M955" s="13" t="str"/>
      <x:c r="N955" s="13" t="str"/>
      <x:c r="O955" s="13" t="str"/>
      <x:c r="P955" s="13" t="str"/>
      <x:c r="Q955" s="13" t="str"/>
      <x:c r="R955" s="13" t="str"/>
      <x:c r="S955" s="13" t="str"/>
      <x:c r="T955" s="14" t="str"/>
      <x:c r="U955" s="9" t="str">
        <x:f>IF(AND(Q955="AGREED",P955="LABEL_ONLY",OR(O955="PASS",O955="FAIL"),R955&lt;&gt;"",S955&lt;&gt;"",T955&lt;&gt;""),O955,G955)</x:f>
        <x:v>PASS</x:v>
      </x:c>
      <x:c r="V955" s="9" t="str">
        <x:f>IF(Q955&lt;&gt;"AGREED","",IF(P955="LABEL_ONLY",IF(AND(Q955="AGREED",P955="LABEL_ONLY",OR(O955="PASS",O955="FAIL"),R955&lt;&gt;"",S955&lt;&gt;"",T955&lt;&gt;""),"LABEL_APPLIED","INCOMPLETE_DECISION"),"RERUN_REQUIRED"))</x:f>
      </x:c>
    </x:row>
    <x:row r="956" ht="30" customHeight="1">
      <x:c r="A956" s="9" t="str">
        <x:v>IMO-077-H-F01</x:v>
      </x:c>
      <x:c r="B956" s="9" t="str">
        <x:v>IMO-077</x:v>
      </x:c>
      <x:c r="C956" s="9" t="str">
        <x:v>BATCH_27</x:v>
      </x:c>
      <x:c r="D956" s="9" t="str">
        <x:v>IMO</x:v>
      </x:c>
      <x:c r="E956" s="9" t="n">
        <x:v>0</x:v>
      </x:c>
      <x:c r="F956" s="9" t="str">
        <x:v>Part I-A 8.3.3.3.3.5</x:v>
      </x:c>
      <x:c r="G956" s="9" t="str">
        <x:v>FAIL</x:v>
      </x:c>
      <x:c r="H956" s="11" t="str">
        <x:v>Survival craft capacity below summed requirement.</x:v>
      </x:c>
      <x:c r="I956" s="10" t="str">
        <x:v>rdf/IMO/IMO-077/IMO-077-H-F01.ttl</x:v>
      </x:c>
      <x:c r="J956" s="10" t="str">
        <x:v>f923f108d65479e0532888097e451bb9ff7dda886909f4f83b44f8849f01010f</x:v>
      </x:c>
      <x:c r="K956" s="13" t="str">
        <x:v>NOT_REVIEWED</x:v>
      </x:c>
      <x:c r="L956" s="13" t="str"/>
      <x:c r="M956" s="13" t="str"/>
      <x:c r="N956" s="13" t="str"/>
      <x:c r="O956" s="13" t="str"/>
      <x:c r="P956" s="13" t="str"/>
      <x:c r="Q956" s="13" t="str"/>
      <x:c r="R956" s="13" t="str"/>
      <x:c r="S956" s="13" t="str"/>
      <x:c r="T956" s="14" t="str"/>
      <x:c r="U956" s="9" t="str">
        <x:f>IF(AND(Q956="AGREED",P956="LABEL_ONLY",OR(O956="PASS",O956="FAIL"),R956&lt;&gt;"",S956&lt;&gt;"",T956&lt;&gt;""),O956,G956)</x:f>
        <x:v>FAIL</x:v>
      </x:c>
      <x:c r="V956" s="9" t="str">
        <x:f>IF(Q956&lt;&gt;"AGREED","",IF(P956="LABEL_ONLY",IF(AND(Q956="AGREED",P956="LABEL_ONLY",OR(O956="PASS",O956="FAIL"),R956&lt;&gt;"",S956&lt;&gt;"",T956&lt;&gt;""),"LABEL_APPLIED","INCOMPLETE_DECISION"),"RERUN_REQUIRED"))</x:f>
      </x:c>
    </x:row>
    <x:row r="957" ht="30" customHeight="1">
      <x:c r="A957" s="9" t="str">
        <x:v>IMO-077-H-F02</x:v>
      </x:c>
      <x:c r="B957" s="9" t="str">
        <x:v>IMO-077</x:v>
      </x:c>
      <x:c r="C957" s="9" t="str">
        <x:v>BATCH_27</x:v>
      </x:c>
      <x:c r="D957" s="9" t="str">
        <x:v>IMO</x:v>
      </x:c>
      <x:c r="E957" s="9" t="n">
        <x:v>1</x:v>
      </x:c>
      <x:c r="F957" s="9" t="str">
        <x:v>Part I-A 8.3.3.3.3.5</x:v>
      </x:c>
      <x:c r="G957" s="9" t="str">
        <x:v>FAIL</x:v>
      </x:c>
      <x:c r="H957" s="11" t="str">
        <x:v>Launching appliance capacity below loaded craft requirement.</x:v>
      </x:c>
      <x:c r="I957" s="10" t="str">
        <x:v>rdf/IMO/IMO-077/IMO-077-H-F02.ttl</x:v>
      </x:c>
      <x:c r="J957" s="10" t="str">
        <x:v>db3b9673215bcff8b7100b1b6a3e3716af9c35bc9e65f937c1c010d0cfad91bc</x:v>
      </x:c>
      <x:c r="K957" s="13" t="str">
        <x:v>NOT_REVIEWED</x:v>
      </x:c>
      <x:c r="L957" s="13" t="str"/>
      <x:c r="M957" s="13" t="str"/>
      <x:c r="N957" s="13" t="str"/>
      <x:c r="O957" s="13" t="str"/>
      <x:c r="P957" s="13" t="str"/>
      <x:c r="Q957" s="13" t="str"/>
      <x:c r="R957" s="13" t="str"/>
      <x:c r="S957" s="13" t="str"/>
      <x:c r="T957" s="14" t="str"/>
      <x:c r="U957" s="9" t="str">
        <x:f>IF(AND(Q957="AGREED",P957="LABEL_ONLY",OR(O957="PASS",O957="FAIL"),R957&lt;&gt;"",S957&lt;&gt;"",T957&lt;&gt;""),O957,G957)</x:f>
        <x:v>FAIL</x:v>
      </x:c>
      <x:c r="V957" s="9" t="str">
        <x:f>IF(Q957&lt;&gt;"AGREED","",IF(P957="LABEL_ONLY",IF(AND(Q957="AGREED",P957="LABEL_ONLY",OR(O957="PASS",O957="FAIL"),R957&lt;&gt;"",S957&lt;&gt;"",T957&lt;&gt;""),"LABEL_APPLIED","INCOMPLETE_DECISION"),"RERUN_REQUIRED"))</x:f>
      </x:c>
    </x:row>
    <x:row r="958" ht="30" customHeight="1">
      <x:c r="A958" s="9" t="str">
        <x:v>IMO-077-H-F03</x:v>
      </x:c>
      <x:c r="B958" s="9" t="str">
        <x:v>IMO-077</x:v>
      </x:c>
      <x:c r="C958" s="9" t="str">
        <x:v>BATCH_27</x:v>
      </x:c>
      <x:c r="D958" s="9" t="str">
        <x:v>IMO</x:v>
      </x:c>
      <x:c r="E958" s="9" t="n">
        <x:v>0</x:v>
      </x:c>
      <x:c r="F958" s="9" t="str">
        <x:v>Part I-A 8.3.3.3.3.5</x:v>
      </x:c>
      <x:c r="G958" s="9" t="str">
        <x:v>FAIL</x:v>
      </x:c>
      <x:c r="H958" s="11" t="str">
        <x:v>Missing calculation operand.</x:v>
      </x:c>
      <x:c r="I958" s="10" t="str">
        <x:v>rdf/IMO/IMO-077/IMO-077-H-F03.ttl</x:v>
      </x:c>
      <x:c r="J958" s="10" t="str">
        <x:v>378db861e31f206b365cb1efe194e1e58e0dcf3d7cd3ff8bfd34d11ed779ea41</x:v>
      </x:c>
      <x:c r="K958" s="13" t="str">
        <x:v>NOT_REVIEWED</x:v>
      </x:c>
      <x:c r="L958" s="13" t="str"/>
      <x:c r="M958" s="13" t="str"/>
      <x:c r="N958" s="13" t="str"/>
      <x:c r="O958" s="13" t="str"/>
      <x:c r="P958" s="13" t="str"/>
      <x:c r="Q958" s="13" t="str"/>
      <x:c r="R958" s="13" t="str"/>
      <x:c r="S958" s="13" t="str"/>
      <x:c r="T958" s="14" t="str"/>
      <x:c r="U958" s="9" t="str">
        <x:f>IF(AND(Q958="AGREED",P958="LABEL_ONLY",OR(O958="PASS",O958="FAIL"),R958&lt;&gt;"",S958&lt;&gt;"",T958&lt;&gt;""),O958,G958)</x:f>
        <x:v>FAIL</x:v>
      </x:c>
      <x:c r="V958" s="9" t="str">
        <x:f>IF(Q958&lt;&gt;"AGREED","",IF(P958="LABEL_ONLY",IF(AND(Q958="AGREED",P958="LABEL_ONLY",OR(O958="PASS",O958="FAIL"),R958&lt;&gt;"",S958&lt;&gt;"",T958&lt;&gt;""),"LABEL_APPLIED","INCOMPLETE_DECISION"),"RERUN_REQUIRED"))</x:f>
      </x:c>
    </x:row>
    <x:row r="959" ht="30" customHeight="1">
      <x:c r="A959" s="9" t="str">
        <x:v>IMO-077-H-F04</x:v>
      </x:c>
      <x:c r="B959" s="9" t="str">
        <x:v>IMO-077</x:v>
      </x:c>
      <x:c r="C959" s="9" t="str">
        <x:v>BATCH_27</x:v>
      </x:c>
      <x:c r="D959" s="9" t="str">
        <x:v>IMO</x:v>
      </x:c>
      <x:c r="E959" s="9" t="n">
        <x:v>0</x:v>
      </x:c>
      <x:c r="F959" s="9" t="str">
        <x:v>Part I-A 8.3.3.3.3.5</x:v>
      </x:c>
      <x:c r="G959" s="9" t="str">
        <x:v>FAIL</x:v>
      </x:c>
      <x:c r="H959" s="11" t="str">
        <x:v>Missing required result.</x:v>
      </x:c>
      <x:c r="I959" s="10" t="str">
        <x:v>rdf/IMO/IMO-077/IMO-077-H-F04.ttl</x:v>
      </x:c>
      <x:c r="J959" s="10" t="str">
        <x:v>c7b20007a86c497924e18112d3ac99cbb6560a9b01c0ab9a2518ee556183d3fd</x:v>
      </x:c>
      <x:c r="K959" s="13" t="str">
        <x:v>NOT_REVIEWED</x:v>
      </x:c>
      <x:c r="L959" s="13" t="str"/>
      <x:c r="M959" s="13" t="str"/>
      <x:c r="N959" s="13" t="str"/>
      <x:c r="O959" s="13" t="str"/>
      <x:c r="P959" s="13" t="str"/>
      <x:c r="Q959" s="13" t="str"/>
      <x:c r="R959" s="13" t="str"/>
      <x:c r="S959" s="13" t="str"/>
      <x:c r="T959" s="14" t="str"/>
      <x:c r="U959" s="9" t="str">
        <x:f>IF(AND(Q959="AGREED",P959="LABEL_ONLY",OR(O959="PASS",O959="FAIL"),R959&lt;&gt;"",S959&lt;&gt;"",T959&lt;&gt;""),O959,G959)</x:f>
        <x:v>FAIL</x:v>
      </x:c>
      <x:c r="V959" s="9" t="str">
        <x:f>IF(Q959&lt;&gt;"AGREED","",IF(P959="LABEL_ONLY",IF(AND(Q959="AGREED",P959="LABEL_ONLY",OR(O959="PASS",O959="FAIL"),R959&lt;&gt;"",S959&lt;&gt;"",T959&lt;&gt;""),"LABEL_APPLIED","INCOMPLETE_DECISION"),"RERUN_REQUIRED"))</x:f>
      </x:c>
    </x:row>
    <x:row r="960" ht="30" customHeight="1">
      <x:c r="A960" s="9" t="str">
        <x:v>IMO-077-H-F05</x:v>
      </x:c>
      <x:c r="B960" s="9" t="str">
        <x:v>IMO-077</x:v>
      </x:c>
      <x:c r="C960" s="9" t="str">
        <x:v>BATCH_27</x:v>
      </x:c>
      <x:c r="D960" s="9" t="str">
        <x:v>IMO</x:v>
      </x:c>
      <x:c r="E960" s="9" t="n">
        <x:v>0</x:v>
      </x:c>
      <x:c r="F960" s="9" t="str">
        <x:v>Part I-A 8.3.3.3.3.5</x:v>
      </x:c>
      <x:c r="G960" s="9" t="str">
        <x:v>FAIL</x:v>
      </x:c>
      <x:c r="H960" s="11" t="str">
        <x:v>Missing applicability fact.</x:v>
      </x:c>
      <x:c r="I960" s="10" t="str">
        <x:v>rdf/IMO/IMO-077/IMO-077-H-F05.ttl</x:v>
      </x:c>
      <x:c r="J960" s="10" t="str">
        <x:v>332927a9e6a48177a205757d2bac467dced02d7c38f152d6dd309579175d0d9e</x:v>
      </x:c>
      <x:c r="K960" s="13" t="str">
        <x:v>NOT_REVIEWED</x:v>
      </x:c>
      <x:c r="L960" s="13" t="str"/>
      <x:c r="M960" s="13" t="str"/>
      <x:c r="N960" s="13" t="str"/>
      <x:c r="O960" s="13" t="str"/>
      <x:c r="P960" s="13" t="str"/>
      <x:c r="Q960" s="13" t="str"/>
      <x:c r="R960" s="13" t="str"/>
      <x:c r="S960" s="13" t="str"/>
      <x:c r="T960" s="14" t="str"/>
      <x:c r="U960" s="9" t="str">
        <x:f>IF(AND(Q960="AGREED",P960="LABEL_ONLY",OR(O960="PASS",O960="FAIL"),R960&lt;&gt;"",S960&lt;&gt;"",T960&lt;&gt;""),O960,G960)</x:f>
        <x:v>FAIL</x:v>
      </x:c>
      <x:c r="V960" s="9" t="str">
        <x:f>IF(Q960&lt;&gt;"AGREED","",IF(P960="LABEL_ONLY",IF(AND(Q960="AGREED",P960="LABEL_ONLY",OR(O960="PASS",O960="FAIL"),R960&lt;&gt;"",S960&lt;&gt;"",T960&lt;&gt;""),"LABEL_APPLIED","INCOMPLETE_DECISION"),"RERUN_REQUIRED"))</x:f>
      </x:c>
    </x:row>
    <x:row r="961" ht="30" customHeight="1">
      <x:c r="A961" s="9" t="str">
        <x:v>IMO-077-H-P01</x:v>
      </x:c>
      <x:c r="B961" s="9" t="str">
        <x:v>IMO-077</x:v>
      </x:c>
      <x:c r="C961" s="9" t="str">
        <x:v>BATCH_27</x:v>
      </x:c>
      <x:c r="D961" s="9" t="str">
        <x:v>IMO</x:v>
      </x:c>
      <x:c r="E961" s="9" t="n">
        <x:v>0</x:v>
      </x:c>
      <x:c r="F961" s="9" t="str">
        <x:v>Part I-A 8.3.3.3.3.5</x:v>
      </x:c>
      <x:c r="G961" s="9" t="str">
        <x:v>PASS</x:v>
      </x:c>
      <x:c r="H961" s="11" t="str">
        <x:v>Exact personnel+equipment capacity and launching mass boundary.</x:v>
      </x:c>
      <x:c r="I961" s="10" t="str">
        <x:v>rdf/IMO/IMO-077/IMO-077-H-P01.ttl</x:v>
      </x:c>
      <x:c r="J961" s="10" t="str">
        <x:v>2aca0236a94d49f869190b41efc3105fdb12876f323a3187c75cc7a5c6f67549</x:v>
      </x:c>
      <x:c r="K961" s="13" t="str">
        <x:v>NOT_REVIEWED</x:v>
      </x:c>
      <x:c r="L961" s="13" t="str"/>
      <x:c r="M961" s="13" t="str"/>
      <x:c r="N961" s="13" t="str"/>
      <x:c r="O961" s="13" t="str"/>
      <x:c r="P961" s="13" t="str"/>
      <x:c r="Q961" s="13" t="str"/>
      <x:c r="R961" s="13" t="str"/>
      <x:c r="S961" s="13" t="str"/>
      <x:c r="T961" s="14" t="str"/>
      <x:c r="U961" s="9" t="str">
        <x:f>IF(AND(Q961="AGREED",P961="LABEL_ONLY",OR(O961="PASS",O961="FAIL"),R961&lt;&gt;"",S961&lt;&gt;"",T961&lt;&gt;""),O961,G961)</x:f>
        <x:v>PASS</x:v>
      </x:c>
      <x:c r="V961" s="9" t="str">
        <x:f>IF(Q961&lt;&gt;"AGREED","",IF(P961="LABEL_ONLY",IF(AND(Q961="AGREED",P961="LABEL_ONLY",OR(O961="PASS",O961="FAIL"),R961&lt;&gt;"",S961&lt;&gt;"",T961&lt;&gt;""),"LABEL_APPLIED","INCOMPLETE_DECISION"),"RERUN_REQUIRED"))</x:f>
      </x:c>
    </x:row>
    <x:row r="962" ht="30" customHeight="1">
      <x:c r="A962" s="9" t="str">
        <x:v>IMO-077-H-P02</x:v>
      </x:c>
      <x:c r="B962" s="9" t="str">
        <x:v>IMO-077</x:v>
      </x:c>
      <x:c r="C962" s="9" t="str">
        <x:v>BATCH_27</x:v>
      </x:c>
      <x:c r="D962" s="9" t="str">
        <x:v>IMO</x:v>
      </x:c>
      <x:c r="E962" s="9" t="n">
        <x:v>0</x:v>
      </x:c>
      <x:c r="F962" s="9" t="str">
        <x:v>Part I-A 8.3.3.3.3.5</x:v>
      </x:c>
      <x:c r="G962" s="9" t="str">
        <x:v>PASS</x:v>
      </x:c>
      <x:c r="H962" s="11" t="str">
        <x:v>Capacity above both minima.</x:v>
      </x:c>
      <x:c r="I962" s="10" t="str">
        <x:v>rdf/IMO/IMO-077/IMO-077-H-P02.ttl</x:v>
      </x:c>
      <x:c r="J962" s="10" t="str">
        <x:v>d110a7623d76f6083d21d0d027f6a40f1b8c2217df89ba8b8481dbef1ab93ef7</x:v>
      </x:c>
      <x:c r="K962" s="13" t="str">
        <x:v>NOT_REVIEWED</x:v>
      </x:c>
      <x:c r="L962" s="13" t="str"/>
      <x:c r="M962" s="13" t="str"/>
      <x:c r="N962" s="13" t="str"/>
      <x:c r="O962" s="13" t="str"/>
      <x:c r="P962" s="13" t="str"/>
      <x:c r="Q962" s="13" t="str"/>
      <x:c r="R962" s="13" t="str"/>
      <x:c r="S962" s="13" t="str"/>
      <x:c r="T962" s="14" t="str"/>
      <x:c r="U962" s="9" t="str">
        <x:f>IF(AND(Q962="AGREED",P962="LABEL_ONLY",OR(O962="PASS",O962="FAIL"),R962&lt;&gt;"",S962&lt;&gt;"",T962&lt;&gt;""),O962,G962)</x:f>
        <x:v>PASS</x:v>
      </x:c>
      <x:c r="V962" s="9" t="str">
        <x:f>IF(Q962&lt;&gt;"AGREED","",IF(P962="LABEL_ONLY",IF(AND(Q962="AGREED",P962="LABEL_ONLY",OR(O962="PASS",O962="FAIL"),R962&lt;&gt;"",S962&lt;&gt;"",T962&lt;&gt;""),"LABEL_APPLIED","INCOMPLETE_DECISION"),"RERUN_REQUIRED"))</x:f>
      </x:c>
    </x:row>
    <x:row r="963" ht="30" customHeight="1">
      <x:c r="A963" s="9" t="str">
        <x:v>IMO-077-H-P03</x:v>
      </x:c>
      <x:c r="B963" s="9" t="str">
        <x:v>IMO-077</x:v>
      </x:c>
      <x:c r="C963" s="9" t="str">
        <x:v>BATCH_27</x:v>
      </x:c>
      <x:c r="D963" s="9" t="str">
        <x:v>IMO</x:v>
      </x:c>
      <x:c r="E963" s="9" t="n">
        <x:v>1</x:v>
      </x:c>
      <x:c r="F963" s="9" t="str">
        <x:v>Part I-A 8.3.3.3.3.5</x:v>
      </x:c>
      <x:c r="G963" s="9" t="str">
        <x:v>PASS</x:v>
      </x:c>
      <x:c r="H963" s="11" t="str">
        <x:v>Conditional obligation not applicable.</x:v>
      </x:c>
      <x:c r="I963" s="10" t="str">
        <x:v>rdf/IMO/IMO-077/IMO-077-H-P03.ttl</x:v>
      </x:c>
      <x:c r="J963" s="10" t="str">
        <x:v>88bf053d4d0eb0d57a1c6e2b6fb3cac8c9e5ec2a8ded935b684f43685aecbf4c</x:v>
      </x:c>
      <x:c r="K963" s="13" t="str">
        <x:v>NOT_REVIEWED</x:v>
      </x:c>
      <x:c r="L963" s="13" t="str"/>
      <x:c r="M963" s="13" t="str"/>
      <x:c r="N963" s="13" t="str"/>
      <x:c r="O963" s="13" t="str"/>
      <x:c r="P963" s="13" t="str"/>
      <x:c r="Q963" s="13" t="str"/>
      <x:c r="R963" s="13" t="str"/>
      <x:c r="S963" s="13" t="str"/>
      <x:c r="T963" s="14" t="str"/>
      <x:c r="U963" s="9" t="str">
        <x:f>IF(AND(Q963="AGREED",P963="LABEL_ONLY",OR(O963="PASS",O963="FAIL"),R963&lt;&gt;"",S963&lt;&gt;"",T963&lt;&gt;""),O963,G963)</x:f>
        <x:v>PASS</x:v>
      </x:c>
      <x:c r="V963" s="9" t="str">
        <x:f>IF(Q963&lt;&gt;"AGREED","",IF(P963="LABEL_ONLY",IF(AND(Q963="AGREED",P963="LABEL_ONLY",OR(O963="PASS",O963="FAIL"),R963&lt;&gt;"",S963&lt;&gt;"",T963&lt;&gt;""),"LABEL_APPLIED","INCOMPLETE_DECISION"),"RERUN_REQUIRED"))</x:f>
      </x:c>
    </x:row>
    <x:row r="964" ht="30" customHeight="1">
      <x:c r="A964" s="9" t="str">
        <x:v>IMO-078-H-F01</x:v>
      </x:c>
      <x:c r="B964" s="9" t="str">
        <x:v>IMO-078</x:v>
      </x:c>
      <x:c r="C964" s="9" t="str">
        <x:v>BATCH_22</x:v>
      </x:c>
      <x:c r="D964" s="9" t="str">
        <x:v>IMO</x:v>
      </x:c>
      <x:c r="E964" s="9" t="n">
        <x:v>0</x:v>
      </x:c>
      <x:c r="F964" s="9" t="str">
        <x:v>Part I-A 8.3.3.3.3.6-.7</x:v>
      </x:c>
      <x:c r="G964" s="9" t="str">
        <x:v>FAIL</x:v>
      </x:c>
      <x:c r="H964" s="11" t="str">
        <x:v>Passenger instruction incomplete.</x:v>
      </x:c>
      <x:c r="I964" s="10" t="str">
        <x:v>rdf/IMO/IMO-078/IMO-078-H-F01.ttl</x:v>
      </x:c>
      <x:c r="J964" s="10" t="str">
        <x:v>400b02be679e82dbcdd7ee21b31280ab5c372358aa259bd90e5e982b68977a89</x:v>
      </x:c>
      <x:c r="K964" s="13" t="str">
        <x:v>NOT_REVIEWED</x:v>
      </x:c>
      <x:c r="L964" s="13" t="str"/>
      <x:c r="M964" s="13" t="str"/>
      <x:c r="N964" s="13" t="str"/>
      <x:c r="O964" s="13" t="str"/>
      <x:c r="P964" s="13" t="str"/>
      <x:c r="Q964" s="13" t="str"/>
      <x:c r="R964" s="13" t="str"/>
      <x:c r="S964" s="13" t="str"/>
      <x:c r="T964" s="14" t="str"/>
      <x:c r="U964" s="9" t="str">
        <x:f>IF(AND(Q964="AGREED",P964="LABEL_ONLY",OR(O964="PASS",O964="FAIL"),R964&lt;&gt;"",S964&lt;&gt;"",T964&lt;&gt;""),O964,G964)</x:f>
        <x:v>FAIL</x:v>
      </x:c>
      <x:c r="V964" s="9" t="str">
        <x:f>IF(Q964&lt;&gt;"AGREED","",IF(P964="LABEL_ONLY",IF(AND(Q964="AGREED",P964="LABEL_ONLY",OR(O964="PASS",O964="FAIL"),R964&lt;&gt;"",S964&lt;&gt;"",T964&lt;&gt;""),"LABEL_APPLIED","INCOMPLETE_DECISION"),"RERUN_REQUIRED"))</x:f>
      </x:c>
    </x:row>
    <x:row r="965" ht="30" customHeight="1">
      <x:c r="A965" s="9" t="str">
        <x:v>IMO-078-H-F02</x:v>
      </x:c>
      <x:c r="B965" s="9" t="str">
        <x:v>IMO-078</x:v>
      </x:c>
      <x:c r="C965" s="9" t="str">
        <x:v>BATCH_22</x:v>
      </x:c>
      <x:c r="D965" s="9" t="str">
        <x:v>IMO</x:v>
      </x:c>
      <x:c r="E965" s="9" t="n">
        <x:v>1</x:v>
      </x:c>
      <x:c r="F965" s="9" t="str">
        <x:v>Part I-A 8.3.3.3.3.6-.7</x:v>
      </x:c>
      <x:c r="G965" s="9" t="str">
        <x:v>FAIL</x:v>
      </x:c>
      <x:c r="H965" s="11" t="str">
        <x:v>Crew training incomplete.</x:v>
      </x:c>
      <x:c r="I965" s="10" t="str">
        <x:v>rdf/IMO/IMO-078/IMO-078-H-F02.ttl</x:v>
      </x:c>
      <x:c r="J965" s="10" t="str">
        <x:v>8cc9c5c9f74d1dee7d0a8e12c38b273a3537f4b8848ea73c297d1c76a771db35</x:v>
      </x:c>
      <x:c r="K965" s="13" t="str">
        <x:v>NOT_REVIEWED</x:v>
      </x:c>
      <x:c r="L965" s="13" t="str"/>
      <x:c r="M965" s="13" t="str"/>
      <x:c r="N965" s="13" t="str"/>
      <x:c r="O965" s="13" t="str"/>
      <x:c r="P965" s="13" t="str"/>
      <x:c r="Q965" s="13" t="str"/>
      <x:c r="R965" s="13" t="str"/>
      <x:c r="S965" s="13" t="str"/>
      <x:c r="T965" s="14" t="str"/>
      <x:c r="U965" s="9" t="str">
        <x:f>IF(AND(Q965="AGREED",P965="LABEL_ONLY",OR(O965="PASS",O965="FAIL"),R965&lt;&gt;"",S965&lt;&gt;"",T965&lt;&gt;""),O965,G965)</x:f>
        <x:v>FAIL</x:v>
      </x:c>
      <x:c r="V965" s="9" t="str">
        <x:f>IF(Q965&lt;&gt;"AGREED","",IF(P965="LABEL_ONLY",IF(AND(Q965="AGREED",P965="LABEL_ONLY",OR(O965="PASS",O965="FAIL"),R965&lt;&gt;"",S965&lt;&gt;"",T965&lt;&gt;""),"LABEL_APPLIED","INCOMPLETE_DECISION"),"RERUN_REQUIRED"))</x:f>
      </x:c>
    </x:row>
    <x:row r="966" ht="30" customHeight="1">
      <x:c r="A966" s="9" t="str">
        <x:v>IMO-078-H-F03</x:v>
      </x:c>
      <x:c r="B966" s="9" t="str">
        <x:v>IMO-078</x:v>
      </x:c>
      <x:c r="C966" s="9" t="str">
        <x:v>BATCH_22</x:v>
      </x:c>
      <x:c r="D966" s="9" t="str">
        <x:v>IMO</x:v>
      </x:c>
      <x:c r="E966" s="9" t="n">
        <x:v>0</x:v>
      </x:c>
      <x:c r="F966" s="9" t="str">
        <x:v>Part I-A 8.3.3.3.3.6-.7</x:v>
      </x:c>
      <x:c r="G966" s="9" t="str">
        <x:v>FAIL</x:v>
      </x:c>
      <x:c r="H966" s="11" t="str">
        <x:v>Passenger instruction value missing.</x:v>
      </x:c>
      <x:c r="I966" s="10" t="str">
        <x:v>rdf/IMO/IMO-078/IMO-078-H-F03.ttl</x:v>
      </x:c>
      <x:c r="J966" s="10" t="str">
        <x:v>b1069bcfa448d531d78fa1130d0dc201b9c59fb1a5ad586a47f9869acd529d39</x:v>
      </x:c>
      <x:c r="K966" s="13" t="str">
        <x:v>NOT_REVIEWED</x:v>
      </x:c>
      <x:c r="L966" s="13" t="str"/>
      <x:c r="M966" s="13" t="str"/>
      <x:c r="N966" s="13" t="str"/>
      <x:c r="O966" s="13" t="str"/>
      <x:c r="P966" s="13" t="str"/>
      <x:c r="Q966" s="13" t="str"/>
      <x:c r="R966" s="13" t="str"/>
      <x:c r="S966" s="13" t="str"/>
      <x:c r="T966" s="14" t="str"/>
      <x:c r="U966" s="9" t="str">
        <x:f>IF(AND(Q966="AGREED",P966="LABEL_ONLY",OR(O966="PASS",O966="FAIL"),R966&lt;&gt;"",S966&lt;&gt;"",T966&lt;&gt;""),O966,G966)</x:f>
        <x:v>FAIL</x:v>
      </x:c>
      <x:c r="V966" s="9" t="str">
        <x:f>IF(Q966&lt;&gt;"AGREED","",IF(P966="LABEL_ONLY",IF(AND(Q966="AGREED",P966="LABEL_ONLY",OR(O966="PASS",O966="FAIL"),R966&lt;&gt;"",S966&lt;&gt;"",T966&lt;&gt;""),"LABEL_APPLIED","INCOMPLETE_DECISION"),"RERUN_REQUIRED"))</x:f>
      </x:c>
    </x:row>
    <x:row r="967" ht="30" customHeight="1">
      <x:c r="A967" s="9" t="str">
        <x:v>IMO-078-H-F04</x:v>
      </x:c>
      <x:c r="B967" s="9" t="str">
        <x:v>IMO-078</x:v>
      </x:c>
      <x:c r="C967" s="9" t="str">
        <x:v>BATCH_22</x:v>
      </x:c>
      <x:c r="D967" s="9" t="str">
        <x:v>IMO</x:v>
      </x:c>
      <x:c r="E967" s="9" t="n">
        <x:v>0</x:v>
      </x:c>
      <x:c r="F967" s="9" t="str">
        <x:v>Part I-A 8.3.3.3.3.6-.7</x:v>
      </x:c>
      <x:c r="G967" s="9" t="str">
        <x:v>FAIL</x:v>
      </x:c>
      <x:c r="H967" s="11" t="str">
        <x:v>Crew training value missing.</x:v>
      </x:c>
      <x:c r="I967" s="10" t="str">
        <x:v>rdf/IMO/IMO-078/IMO-078-H-F04.ttl</x:v>
      </x:c>
      <x:c r="J967" s="10" t="str">
        <x:v>06bc8a7f07342b0c56db6d807ca099cedae6bd68b6ec226bf57a59183b6fe37f</x:v>
      </x:c>
      <x:c r="K967" s="13" t="str">
        <x:v>NOT_REVIEWED</x:v>
      </x:c>
      <x:c r="L967" s="13" t="str"/>
      <x:c r="M967" s="13" t="str"/>
      <x:c r="N967" s="13" t="str"/>
      <x:c r="O967" s="13" t="str"/>
      <x:c r="P967" s="13" t="str"/>
      <x:c r="Q967" s="13" t="str"/>
      <x:c r="R967" s="13" t="str"/>
      <x:c r="S967" s="13" t="str"/>
      <x:c r="T967" s="14" t="str"/>
      <x:c r="U967" s="9" t="str">
        <x:f>IF(AND(Q967="AGREED",P967="LABEL_ONLY",OR(O967="PASS",O967="FAIL"),R967&lt;&gt;"",S967&lt;&gt;"",T967&lt;&gt;""),O967,G967)</x:f>
        <x:v>FAIL</x:v>
      </x:c>
      <x:c r="V967" s="9" t="str">
        <x:f>IF(Q967&lt;&gt;"AGREED","",IF(P967="LABEL_ONLY",IF(AND(Q967="AGREED",P967="LABEL_ONLY",OR(O967="PASS",O967="FAIL"),R967&lt;&gt;"",S967&lt;&gt;"",T967&lt;&gt;""),"LABEL_APPLIED","INCOMPLETE_DECISION"),"RERUN_REQUIRED"))</x:f>
      </x:c>
    </x:row>
    <x:row r="968" ht="30" customHeight="1">
      <x:c r="A968" s="9" t="str">
        <x:v>IMO-078-H-F05</x:v>
      </x:c>
      <x:c r="B968" s="9" t="str">
        <x:v>IMO-078</x:v>
      </x:c>
      <x:c r="C968" s="9" t="str">
        <x:v>BATCH_22</x:v>
      </x:c>
      <x:c r="D968" s="9" t="str">
        <x:v>IMO</x:v>
      </x:c>
      <x:c r="E968" s="9" t="n">
        <x:v>0</x:v>
      </x:c>
      <x:c r="F968" s="9" t="str">
        <x:v>Part I-A 8.3.3.3.3.6-.7</x:v>
      </x:c>
      <x:c r="G968" s="9" t="str">
        <x:v>FAIL</x:v>
      </x:c>
      <x:c r="H968" s="11" t="str">
        <x:v>Universal passenger rule fails when any linked passenger fails.</x:v>
      </x:c>
      <x:c r="I968" s="10" t="str">
        <x:v>rdf/IMO/IMO-078/IMO-078-H-F05.ttl</x:v>
      </x:c>
      <x:c r="J968" s="10" t="str">
        <x:v>ce1ef48516a7b6a0be17fb1a1f6a8c043c6c764176b21e8158057a22252217c3</x:v>
      </x:c>
      <x:c r="K968" s="13" t="str">
        <x:v>NOT_REVIEWED</x:v>
      </x:c>
      <x:c r="L968" s="13" t="str"/>
      <x:c r="M968" s="13" t="str"/>
      <x:c r="N968" s="13" t="str"/>
      <x:c r="O968" s="13" t="str"/>
      <x:c r="P968" s="13" t="str"/>
      <x:c r="Q968" s="13" t="str"/>
      <x:c r="R968" s="13" t="str"/>
      <x:c r="S968" s="13" t="str"/>
      <x:c r="T968" s="14" t="str"/>
      <x:c r="U968" s="9" t="str">
        <x:f>IF(AND(Q968="AGREED",P968="LABEL_ONLY",OR(O968="PASS",O968="FAIL"),R968&lt;&gt;"",S968&lt;&gt;"",T968&lt;&gt;""),O968,G968)</x:f>
        <x:v>FAIL</x:v>
      </x:c>
      <x:c r="V968" s="9" t="str">
        <x:f>IF(Q968&lt;&gt;"AGREED","",IF(P968="LABEL_ONLY",IF(AND(Q968="AGREED",P968="LABEL_ONLY",OR(O968="PASS",O968="FAIL"),R968&lt;&gt;"",S968&lt;&gt;"",T968&lt;&gt;""),"LABEL_APPLIED","INCOMPLETE_DECISION"),"RERUN_REQUIRED"))</x:f>
      </x:c>
    </x:row>
    <x:row r="969" ht="30" customHeight="1">
      <x:c r="A969" s="9" t="str">
        <x:v>IMO-078-H-P01</x:v>
      </x:c>
      <x:c r="B969" s="9" t="str">
        <x:v>IMO-078</x:v>
      </x:c>
      <x:c r="C969" s="9" t="str">
        <x:v>BATCH_22</x:v>
      </x:c>
      <x:c r="D969" s="9" t="str">
        <x:v>IMO</x:v>
      </x:c>
      <x:c r="E969" s="9" t="n">
        <x:v>0</x:v>
      </x:c>
      <x:c r="F969" s="9" t="str">
        <x:v>Part I-A 8.3.3.3.3.6-.7</x:v>
      </x:c>
      <x:c r="G969" s="9" t="str">
        <x:v>PASS</x:v>
      </x:c>
      <x:c r="H969" s="11" t="str">
        <x:v>Passenger instructed and crew trained.</x:v>
      </x:c>
      <x:c r="I969" s="10" t="str">
        <x:v>rdf/IMO/IMO-078/IMO-078-H-P01.ttl</x:v>
      </x:c>
      <x:c r="J969" s="10" t="str">
        <x:v>0f67c97122e903f4a86d4df6d7c5997d31c3b9c0f19569df64826f3beb54731e</x:v>
      </x:c>
      <x:c r="K969" s="13" t="str">
        <x:v>NOT_REVIEWED</x:v>
      </x:c>
      <x:c r="L969" s="13" t="str"/>
      <x:c r="M969" s="13" t="str"/>
      <x:c r="N969" s="13" t="str"/>
      <x:c r="O969" s="13" t="str"/>
      <x:c r="P969" s="13" t="str"/>
      <x:c r="Q969" s="13" t="str"/>
      <x:c r="R969" s="13" t="str"/>
      <x:c r="S969" s="13" t="str"/>
      <x:c r="T969" s="14" t="str"/>
      <x:c r="U969" s="9" t="str">
        <x:f>IF(AND(Q969="AGREED",P969="LABEL_ONLY",OR(O969="PASS",O969="FAIL"),R969&lt;&gt;"",S969&lt;&gt;"",T969&lt;&gt;""),O969,G969)</x:f>
        <x:v>PASS</x:v>
      </x:c>
      <x:c r="V969" s="9" t="str">
        <x:f>IF(Q969&lt;&gt;"AGREED","",IF(P969="LABEL_ONLY",IF(AND(Q969="AGREED",P969="LABEL_ONLY",OR(O969="PASS",O969="FAIL"),R969&lt;&gt;"",S969&lt;&gt;"",T969&lt;&gt;""),"LABEL_APPLIED","INCOMPLETE_DECISION"),"RERUN_REQUIRED"))</x:f>
      </x:c>
    </x:row>
    <x:row r="970" ht="30" customHeight="1">
      <x:c r="A970" s="9" t="str">
        <x:v>IMO-078-H-P02</x:v>
      </x:c>
      <x:c r="B970" s="9" t="str">
        <x:v>IMO-078</x:v>
      </x:c>
      <x:c r="C970" s="9" t="str">
        <x:v>BATCH_22</x:v>
      </x:c>
      <x:c r="D970" s="9" t="str">
        <x:v>IMO</x:v>
      </x:c>
      <x:c r="E970" s="9" t="n">
        <x:v>1</x:v>
      </x:c>
      <x:c r="F970" s="9" t="str">
        <x:v>Part I-A 8.3.3.3.3.6-.7</x:v>
      </x:c>
      <x:c r="G970" s="9" t="str">
        <x:v>PASS</x:v>
      </x:c>
      <x:c r="H970" s="11" t="str">
        <x:v>All linked persons satisfy universal rule.</x:v>
      </x:c>
      <x:c r="I970" s="10" t="str">
        <x:v>rdf/IMO/IMO-078/IMO-078-H-P02.ttl</x:v>
      </x:c>
      <x:c r="J970" s="10" t="str">
        <x:v>096d547818839d765f64a45663a3cb1b854da1c5d60cb0233d8a40327981f9ff</x:v>
      </x:c>
      <x:c r="K970" s="13" t="str">
        <x:v>NOT_REVIEWED</x:v>
      </x:c>
      <x:c r="L970" s="13" t="str"/>
      <x:c r="M970" s="13" t="str"/>
      <x:c r="N970" s="13" t="str"/>
      <x:c r="O970" s="13" t="str"/>
      <x:c r="P970" s="13" t="str"/>
      <x:c r="Q970" s="13" t="str"/>
      <x:c r="R970" s="13" t="str"/>
      <x:c r="S970" s="13" t="str"/>
      <x:c r="T970" s="14" t="str"/>
      <x:c r="U970" s="9" t="str">
        <x:f>IF(AND(Q970="AGREED",P970="LABEL_ONLY",OR(O970="PASS",O970="FAIL"),R970&lt;&gt;"",S970&lt;&gt;"",T970&lt;&gt;""),O970,G970)</x:f>
        <x:v>PASS</x:v>
      </x:c>
      <x:c r="V970" s="9" t="str">
        <x:f>IF(Q970&lt;&gt;"AGREED","",IF(P970="LABEL_ONLY",IF(AND(Q970="AGREED",P970="LABEL_ONLY",OR(O970="PASS",O970="FAIL"),R970&lt;&gt;"",S970&lt;&gt;"",T970&lt;&gt;""),"LABEL_APPLIED","INCOMPLETE_DECISION"),"RERUN_REQUIRED"))</x:f>
      </x:c>
    </x:row>
    <x:row r="971" ht="30" customHeight="1">
      <x:c r="A971" s="9" t="str">
        <x:v>IMO-078-H-P03</x:v>
      </x:c>
      <x:c r="B971" s="9" t="str">
        <x:v>IMO-078</x:v>
      </x:c>
      <x:c r="C971" s="9" t="str">
        <x:v>BATCH_22</x:v>
      </x:c>
      <x:c r="D971" s="9" t="str">
        <x:v>IMO</x:v>
      </x:c>
      <x:c r="E971" s="9" t="n">
        <x:v>0</x:v>
      </x:c>
      <x:c r="F971" s="9" t="str">
        <x:v>Part I-A 8.3.3.3.3.6-.7</x:v>
      </x:c>
      <x:c r="G971" s="9" t="str">
        <x:v>PASS</x:v>
      </x:c>
      <x:c r="H971" s="11" t="str">
        <x:v>No represented passengers or crew; universal set is empty.</x:v>
      </x:c>
      <x:c r="I971" s="10" t="str">
        <x:v>rdf/IMO/IMO-078/IMO-078-H-P03.ttl</x:v>
      </x:c>
      <x:c r="J971" s="10" t="str">
        <x:v>37fceae0396bcce02077a9e61a2af0bbb09e4643dfaca9370e8c627225f21c5b</x:v>
      </x:c>
      <x:c r="K971" s="13" t="str">
        <x:v>NOT_REVIEWED</x:v>
      </x:c>
      <x:c r="L971" s="13" t="str"/>
      <x:c r="M971" s="13" t="str"/>
      <x:c r="N971" s="13" t="str"/>
      <x:c r="O971" s="13" t="str"/>
      <x:c r="P971" s="13" t="str"/>
      <x:c r="Q971" s="13" t="str"/>
      <x:c r="R971" s="13" t="str"/>
      <x:c r="S971" s="13" t="str"/>
      <x:c r="T971" s="14" t="str"/>
      <x:c r="U971" s="9" t="str">
        <x:f>IF(AND(Q971="AGREED",P971="LABEL_ONLY",OR(O971="PASS",O971="FAIL"),R971&lt;&gt;"",S971&lt;&gt;"",T971&lt;&gt;""),O971,G971)</x:f>
        <x:v>PASS</x:v>
      </x:c>
      <x:c r="V971" s="9" t="str">
        <x:f>IF(Q971&lt;&gt;"AGREED","",IF(P971="LABEL_ONLY",IF(AND(Q971="AGREED",P971="LABEL_ONLY",OR(O971="PASS",O971="FAIL"),R971&lt;&gt;"",S971&lt;&gt;"",T971&lt;&gt;""),"LABEL_APPLIED","INCOMPLETE_DECISION"),"RERUN_REQUIRED"))</x:f>
      </x:c>
    </x:row>
    <x:row r="972" ht="30" customHeight="1">
      <x:c r="A972" s="9" t="str">
        <x:v>IMO-079-H-F01</x:v>
      </x:c>
      <x:c r="B972" s="9" t="str">
        <x:v>IMO-079</x:v>
      </x:c>
      <x:c r="C972" s="9" t="str">
        <x:v>BATCH_08</x:v>
      </x:c>
      <x:c r="D972" s="9" t="str">
        <x:v>IMO</x:v>
      </x:c>
      <x:c r="E972" s="9" t="n">
        <x:v>0</x:v>
      </x:c>
      <x:c r="F972" s="9" t="str">
        <x:v>Part I-A 8.3.3.4</x:v>
      </x:c>
      <x:c r="G972" s="9" t="str">
        <x:v>FAIL</x:v>
      </x:c>
      <x:c r="H972" s="11" t="str">
        <x:v>Rations one person-day below minimum.</x:v>
      </x:c>
      <x:c r="I972" s="10" t="str">
        <x:v>rdf/IMO/IMO-079/IMO-079-H-F01.ttl</x:v>
      </x:c>
      <x:c r="J972" s="10" t="str">
        <x:v>ea5cc23b13a3388dd01692bb8ed30e8bd5227d92d946faab660a86fed709ffcd</x:v>
      </x:c>
      <x:c r="K972" s="13" t="str">
        <x:v>NOT_REVIEWED</x:v>
      </x:c>
      <x:c r="L972" s="13" t="str"/>
      <x:c r="M972" s="13" t="str"/>
      <x:c r="N972" s="13" t="str"/>
      <x:c r="O972" s="13" t="str"/>
      <x:c r="P972" s="13" t="str"/>
      <x:c r="Q972" s="13" t="str"/>
      <x:c r="R972" s="13" t="str"/>
      <x:c r="S972" s="13" t="str"/>
      <x:c r="T972" s="14" t="str"/>
      <x:c r="U972" s="9" t="str">
        <x:f>IF(AND(Q972="AGREED",P972="LABEL_ONLY",OR(O972="PASS",O972="FAIL"),R972&lt;&gt;"",S972&lt;&gt;"",T972&lt;&gt;""),O972,G972)</x:f>
        <x:v>FAIL</x:v>
      </x:c>
      <x:c r="V972" s="9" t="str">
        <x:f>IF(Q972&lt;&gt;"AGREED","",IF(P972="LABEL_ONLY",IF(AND(Q972="AGREED",P972="LABEL_ONLY",OR(O972="PASS",O972="FAIL"),R972&lt;&gt;"",S972&lt;&gt;"",T972&lt;&gt;""),"LABEL_APPLIED","INCOMPLETE_DECISION"),"RERUN_REQUIRED"))</x:f>
      </x:c>
    </x:row>
    <x:row r="973" ht="30" customHeight="1">
      <x:c r="A973" s="9" t="str">
        <x:v>IMO-079-H-F02</x:v>
      </x:c>
      <x:c r="B973" s="9" t="str">
        <x:v>IMO-079</x:v>
      </x:c>
      <x:c r="C973" s="9" t="str">
        <x:v>BATCH_08</x:v>
      </x:c>
      <x:c r="D973" s="9" t="str">
        <x:v>IMO</x:v>
      </x:c>
      <x:c r="E973" s="9" t="n">
        <x:v>0</x:v>
      </x:c>
      <x:c r="F973" s="9" t="str">
        <x:v>Part I-A 8.3.3.4</x:v>
      </x:c>
      <x:c r="G973" s="9" t="str">
        <x:v>FAIL</x:v>
      </x:c>
      <x:c r="H973" s="11" t="str">
        <x:v>Missing persons operand.</x:v>
      </x:c>
      <x:c r="I973" s="10" t="str">
        <x:v>rdf/IMO/IMO-079/IMO-079-H-F02.ttl</x:v>
      </x:c>
      <x:c r="J973" s="10" t="str">
        <x:v>21a332cb0c24db4af95a2f6dd4d5320b975ade7e005aca64f4e710f8d496db13</x:v>
      </x:c>
      <x:c r="K973" s="13" t="str">
        <x:v>NOT_REVIEWED</x:v>
      </x:c>
      <x:c r="L973" s="13" t="str"/>
      <x:c r="M973" s="13" t="str"/>
      <x:c r="N973" s="13" t="str"/>
      <x:c r="O973" s="13" t="str"/>
      <x:c r="P973" s="13" t="str"/>
      <x:c r="Q973" s="13" t="str"/>
      <x:c r="R973" s="13" t="str"/>
      <x:c r="S973" s="13" t="str"/>
      <x:c r="T973" s="14" t="str"/>
      <x:c r="U973" s="9" t="str">
        <x:f>IF(AND(Q973="AGREED",P973="LABEL_ONLY",OR(O973="PASS",O973="FAIL"),R973&lt;&gt;"",S973&lt;&gt;"",T973&lt;&gt;""),O973,G973)</x:f>
        <x:v>FAIL</x:v>
      </x:c>
      <x:c r="V973" s="9" t="str">
        <x:f>IF(Q973&lt;&gt;"AGREED","",IF(P973="LABEL_ONLY",IF(AND(Q973="AGREED",P973="LABEL_ONLY",OR(O973="PASS",O973="FAIL"),R973&lt;&gt;"",S973&lt;&gt;"",T973&lt;&gt;""),"LABEL_APPLIED","INCOMPLETE_DECISION"),"RERUN_REQUIRED"))</x:f>
      </x:c>
    </x:row>
    <x:row r="974" ht="30" customHeight="1">
      <x:c r="A974" s="9" t="str">
        <x:v>IMO-079-H-F03</x:v>
      </x:c>
      <x:c r="B974" s="9" t="str">
        <x:v>IMO-079</x:v>
      </x:c>
      <x:c r="C974" s="9" t="str">
        <x:v>BATCH_08</x:v>
      </x:c>
      <x:c r="D974" s="9" t="str">
        <x:v>IMO</x:v>
      </x:c>
      <x:c r="E974" s="9" t="n">
        <x:v>1</x:v>
      </x:c>
      <x:c r="F974" s="9" t="str">
        <x:v>Part I-A 8.3.3.4</x:v>
      </x:c>
      <x:c r="G974" s="9" t="str">
        <x:v>FAIL</x:v>
      </x:c>
      <x:c r="H974" s="11" t="str">
        <x:v>Missing rescue-time operand.</x:v>
      </x:c>
      <x:c r="I974" s="10" t="str">
        <x:v>rdf/IMO/IMO-079/IMO-079-H-F03.ttl</x:v>
      </x:c>
      <x:c r="J974" s="10" t="str">
        <x:v>889d07195292b57bf3382310684762fd1dde6d8393b89e27b74462449dd05d9d</x:v>
      </x:c>
      <x:c r="K974" s="13" t="str">
        <x:v>REVIEWED</x:v>
      </x:c>
      <x:c r="L974" s="13" t="str">
        <x:v>YES</x:v>
      </x:c>
      <x:c r="M974" s="13" t="str">
        <x:v>YES</x:v>
      </x:c>
      <x:c r="N974" s="13" t="str">
        <x:v>YES</x:v>
      </x:c>
      <x:c r="O974" s="13"/>
      <x:c r="P974" s="13"/>
      <x:c r="Q974" s="13"/>
      <x:c r="R974" s="13" t="str">
        <x:v>AI-assisted draft</x:v>
      </x:c>
      <x:c r="S974" s="13" t="n">
        <x:v>46281</x:v>
      </x:c>
      <x:c r="T974" s="14" t="str">
        <x:v>Polar Code I-A 8.3.3.4; maximumExpectedRescueTime is a required formula operand and is absent, so FAIL is valid.</x:v>
      </x:c>
      <x:c r="U974" s="9" t="str">
        <x:f>IF(AND(Q974="AGREED",P974="LABEL_ONLY",OR(O974="PASS",O974="FAIL"),R974&lt;&gt;"",S974&lt;&gt;"",T974&lt;&gt;""),O974,G974)</x:f>
        <x:v>FAIL</x:v>
      </x:c>
      <x:c r="V974" s="9" t="str">
        <x:f>IF(Q974&lt;&gt;"AGREED","",IF(P974="LABEL_ONLY",IF(AND(Q974="AGREED",P974="LABEL_ONLY",OR(O974="PASS",O974="FAIL"),R974&lt;&gt;"",S974&lt;&gt;"",T974&lt;&gt;""),"LABEL_APPLIED","INCOMPLETE_DECISION"),"RERUN_REQUIRED"))</x:f>
      </x:c>
    </x:row>
    <x:row r="975" ht="30" customHeight="1">
      <x:c r="A975" s="9" t="str">
        <x:v>IMO-079-H-F04</x:v>
      </x:c>
      <x:c r="B975" s="9" t="str">
        <x:v>IMO-079</x:v>
      </x:c>
      <x:c r="C975" s="9" t="str">
        <x:v>BATCH_08</x:v>
      </x:c>
      <x:c r="D975" s="9" t="str">
        <x:v>IMO</x:v>
      </x:c>
      <x:c r="E975" s="9" t="n">
        <x:v>0</x:v>
      </x:c>
      <x:c r="F975" s="9" t="str">
        <x:v>Part I-A 8.3.3.4</x:v>
      </x:c>
      <x:c r="G975" s="9" t="str">
        <x:v>FAIL</x:v>
      </x:c>
      <x:c r="H975" s="11" t="str">
        <x:v>Missing ration result.</x:v>
      </x:c>
      <x:c r="I975" s="10" t="str">
        <x:v>rdf/IMO/IMO-079/IMO-079-H-F04.ttl</x:v>
      </x:c>
      <x:c r="J975" s="10" t="str">
        <x:v>39f37739d554c1bdd6b54af9156057f06dacbb416d8f4fd6d6aadfbeaec07bed</x:v>
      </x:c>
      <x:c r="K975" s="13" t="str">
        <x:v>NOT_REVIEWED</x:v>
      </x:c>
      <x:c r="L975" s="13" t="str"/>
      <x:c r="M975" s="13" t="str"/>
      <x:c r="N975" s="13" t="str"/>
      <x:c r="O975" s="13" t="str"/>
      <x:c r="P975" s="13" t="str"/>
      <x:c r="Q975" s="13" t="str"/>
      <x:c r="R975" s="13" t="str"/>
      <x:c r="S975" s="13" t="str"/>
      <x:c r="T975" s="14" t="str"/>
      <x:c r="U975" s="9" t="str">
        <x:f>IF(AND(Q975="AGREED",P975="LABEL_ONLY",OR(O975="PASS",O975="FAIL"),R975&lt;&gt;"",S975&lt;&gt;"",T975&lt;&gt;""),O975,G975)</x:f>
        <x:v>FAIL</x:v>
      </x:c>
      <x:c r="V975" s="9" t="str">
        <x:f>IF(Q975&lt;&gt;"AGREED","",IF(P975="LABEL_ONLY",IF(AND(Q975="AGREED",P975="LABEL_ONLY",OR(O975="PASS",O975="FAIL"),R975&lt;&gt;"",S975&lt;&gt;"",T975&lt;&gt;""),"LABEL_APPLIED","INCOMPLETE_DECISION"),"RERUN_REQUIRED"))</x:f>
      </x:c>
    </x:row>
    <x:row r="976" ht="30" customHeight="1">
      <x:c r="A976" s="9" t="str">
        <x:v>IMO-079-H-F05</x:v>
      </x:c>
      <x:c r="B976" s="9" t="str">
        <x:v>IMO-079</x:v>
      </x:c>
      <x:c r="C976" s="9" t="str">
        <x:v>BATCH_08</x:v>
      </x:c>
      <x:c r="D976" s="9" t="str">
        <x:v>IMO</x:v>
      </x:c>
      <x:c r="E976" s="9" t="n">
        <x:v>0</x:v>
      </x:c>
      <x:c r="F976" s="9" t="str">
        <x:v>Part I-A 8.3.3.4</x:v>
      </x:c>
      <x:c r="G976" s="9" t="str">
        <x:v>FAIL</x:v>
      </x:c>
      <x:c r="H976" s="11" t="str">
        <x:v>Wrong unit on ration duration quantity.</x:v>
      </x:c>
      <x:c r="I976" s="10" t="str">
        <x:v>rdf/IMO/IMO-079/IMO-079-H-F05.ttl</x:v>
      </x:c>
      <x:c r="J976" s="10" t="str">
        <x:v>a668efdf786ee157fef689165c53d5d4a7707dee9e5b3a1868f6f2563679e405</x:v>
      </x:c>
      <x:c r="K976" s="13" t="str">
        <x:v>NOT_REVIEWED</x:v>
      </x:c>
      <x:c r="L976" s="13" t="str"/>
      <x:c r="M976" s="13" t="str"/>
      <x:c r="N976" s="13" t="str"/>
      <x:c r="O976" s="13" t="str"/>
      <x:c r="P976" s="13" t="str"/>
      <x:c r="Q976" s="13" t="str"/>
      <x:c r="R976" s="13" t="str"/>
      <x:c r="S976" s="13" t="str"/>
      <x:c r="T976" s="14" t="str"/>
      <x:c r="U976" s="9" t="str">
        <x:f>IF(AND(Q976="AGREED",P976="LABEL_ONLY",OR(O976="PASS",O976="FAIL"),R976&lt;&gt;"",S976&lt;&gt;"",T976&lt;&gt;""),O976,G976)</x:f>
        <x:v>FAIL</x:v>
      </x:c>
      <x:c r="V976" s="9" t="str">
        <x:f>IF(Q976&lt;&gt;"AGREED","",IF(P976="LABEL_ONLY",IF(AND(Q976="AGREED",P976="LABEL_ONLY",OR(O976="PASS",O976="FAIL"),R976&lt;&gt;"",S976&lt;&gt;"",T976&lt;&gt;""),"LABEL_APPLIED","INCOMPLETE_DECISION"),"RERUN_REQUIRED"))</x:f>
      </x:c>
    </x:row>
    <x:row r="977" ht="30" customHeight="1">
      <x:c r="A977" s="9" t="str">
        <x:v>IMO-079-H-P01</x:v>
      </x:c>
      <x:c r="B977" s="9" t="str">
        <x:v>IMO-079</x:v>
      </x:c>
      <x:c r="C977" s="9" t="str">
        <x:v>BATCH_08</x:v>
      </x:c>
      <x:c r="D977" s="9" t="str">
        <x:v>IMO</x:v>
      </x:c>
      <x:c r="E977" s="9" t="n">
        <x:v>1</x:v>
      </x:c>
      <x:c r="F977" s="9" t="str">
        <x:v>Part I-A 8.3.3.4</x:v>
      </x:c>
      <x:c r="G977" s="9" t="str">
        <x:v>PASS</x:v>
      </x:c>
      <x:c r="H977" s="11" t="str">
        <x:v>Exact person-day ration boundary 10x5=50.</x:v>
      </x:c>
      <x:c r="I977" s="10" t="str">
        <x:v>rdf/IMO/IMO-079/IMO-079-H-P01.ttl</x:v>
      </x:c>
      <x:c r="J977" s="10" t="str">
        <x:v>19720bf14e308295c3215baf33b3ef460929e67217cf9d538aeea346a8dff9b2</x:v>
      </x:c>
      <x:c r="K977" s="13" t="str">
        <x:v>REVIEWED</x:v>
      </x:c>
      <x:c r="L977" s="13" t="str">
        <x:v>YES</x:v>
      </x:c>
      <x:c r="M977" s="13" t="str">
        <x:v>YES</x:v>
      </x:c>
      <x:c r="N977" s="13" t="str">
        <x:v>YES</x:v>
      </x:c>
      <x:c r="O977" s="13"/>
      <x:c r="P977" s="13"/>
      <x:c r="Q977" s="13"/>
      <x:c r="R977" s="13" t="str">
        <x:v>AI-assisted draft</x:v>
      </x:c>
      <x:c r="S977" s="13" t="n">
        <x:v>46281</x:v>
      </x:c>
      <x:c r="T977" s="14" t="str">
        <x:v>Polar Code I-A 8.3.3.4; 10 persons x 5 days equals the recorded 50 person-days, so the inclusive boundary is a valid PASS.</x:v>
      </x:c>
      <x:c r="U977" s="9" t="str">
        <x:f>IF(AND(Q977="AGREED",P977="LABEL_ONLY",OR(O977="PASS",O977="FAIL"),R977&lt;&gt;"",S977&lt;&gt;"",T977&lt;&gt;""),O977,G977)</x:f>
        <x:v>PASS</x:v>
      </x:c>
      <x:c r="V977" s="9" t="str">
        <x:f>IF(Q977&lt;&gt;"AGREED","",IF(P977="LABEL_ONLY",IF(AND(Q977="AGREED",P977="LABEL_ONLY",OR(O977="PASS",O977="FAIL"),R977&lt;&gt;"",S977&lt;&gt;"",T977&lt;&gt;""),"LABEL_APPLIED","INCOMPLETE_DECISION"),"RERUN_REQUIRED"))</x:f>
      </x:c>
    </x:row>
    <x:row r="978" ht="30" customHeight="1">
      <x:c r="A978" s="9" t="str">
        <x:v>IMO-079-H-P02</x:v>
      </x:c>
      <x:c r="B978" s="9" t="str">
        <x:v>IMO-079</x:v>
      </x:c>
      <x:c r="C978" s="9" t="str">
        <x:v>BATCH_08</x:v>
      </x:c>
      <x:c r="D978" s="9" t="str">
        <x:v>IMO</x:v>
      </x:c>
      <x:c r="E978" s="9" t="n">
        <x:v>0</x:v>
      </x:c>
      <x:c r="F978" s="9" t="str">
        <x:v>Part I-A 8.3.3.4</x:v>
      </x:c>
      <x:c r="G978" s="9" t="str">
        <x:v>PASS</x:v>
      </x:c>
      <x:c r="H978" s="11" t="str">
        <x:v>Rations above 42 person-days.</x:v>
      </x:c>
      <x:c r="I978" s="10" t="str">
        <x:v>rdf/IMO/IMO-079/IMO-079-H-P02.ttl</x:v>
      </x:c>
      <x:c r="J978" s="10" t="str">
        <x:v>2b900d99c71fd81b1ed90bf0731b2dd2c0fb9784a02224ca0070369d82f45449</x:v>
      </x:c>
      <x:c r="K978" s="13" t="str">
        <x:v>NOT_REVIEWED</x:v>
      </x:c>
      <x:c r="L978" s="13" t="str"/>
      <x:c r="M978" s="13" t="str"/>
      <x:c r="N978" s="13" t="str"/>
      <x:c r="O978" s="13" t="str"/>
      <x:c r="P978" s="13" t="str"/>
      <x:c r="Q978" s="13" t="str"/>
      <x:c r="R978" s="13" t="str"/>
      <x:c r="S978" s="13" t="str"/>
      <x:c r="T978" s="14" t="str"/>
      <x:c r="U978" s="9" t="str">
        <x:f>IF(AND(Q978="AGREED",P978="LABEL_ONLY",OR(O978="PASS",O978="FAIL"),R978&lt;&gt;"",S978&lt;&gt;"",T978&lt;&gt;""),O978,G978)</x:f>
        <x:v>PASS</x:v>
      </x:c>
      <x:c r="V978" s="9" t="str">
        <x:f>IF(Q978&lt;&gt;"AGREED","",IF(P978="LABEL_ONLY",IF(AND(Q978="AGREED",P978="LABEL_ONLY",OR(O978="PASS",O978="FAIL"),R978&lt;&gt;"",S978&lt;&gt;"",T978&lt;&gt;""),"LABEL_APPLIED","INCOMPLETE_DECISION"),"RERUN_REQUIRED"))</x:f>
      </x:c>
    </x:row>
    <x:row r="979" ht="30" customHeight="1">
      <x:c r="A979" s="9" t="str">
        <x:v>IMO-079-H-P03</x:v>
      </x:c>
      <x:c r="B979" s="9" t="str">
        <x:v>IMO-079</x:v>
      </x:c>
      <x:c r="C979" s="9" t="str">
        <x:v>BATCH_08</x:v>
      </x:c>
      <x:c r="D979" s="9" t="str">
        <x:v>IMO</x:v>
      </x:c>
      <x:c r="E979" s="9" t="n">
        <x:v>0</x:v>
      </x:c>
      <x:c r="F979" s="9" t="str">
        <x:v>Part I-A 8.3.3.4</x:v>
      </x:c>
      <x:c r="G979" s="9" t="str">
        <x:v>PASS</x:v>
      </x:c>
      <x:c r="H979" s="11" t="str">
        <x:v>Minimum one-person five-day boundary.</x:v>
      </x:c>
      <x:c r="I979" s="10" t="str">
        <x:v>rdf/IMO/IMO-079/IMO-079-H-P03.ttl</x:v>
      </x:c>
      <x:c r="J979" s="10" t="str">
        <x:v>b8b832356d9d87c01e8d5d7b95d77b167395579114fe1c0952c38674c146b324</x:v>
      </x:c>
      <x:c r="K979" s="13" t="str">
        <x:v>NOT_REVIEWED</x:v>
      </x:c>
      <x:c r="L979" s="13" t="str"/>
      <x:c r="M979" s="13" t="str"/>
      <x:c r="N979" s="13" t="str"/>
      <x:c r="O979" s="13" t="str"/>
      <x:c r="P979" s="13" t="str"/>
      <x:c r="Q979" s="13" t="str"/>
      <x:c r="R979" s="13" t="str"/>
      <x:c r="S979" s="13" t="str"/>
      <x:c r="T979" s="14" t="str"/>
      <x:c r="U979" s="9" t="str">
        <x:f>IF(AND(Q979="AGREED",P979="LABEL_ONLY",OR(O979="PASS",O979="FAIL"),R979&lt;&gt;"",S979&lt;&gt;"",T979&lt;&gt;""),O979,G979)</x:f>
        <x:v>PASS</x:v>
      </x:c>
      <x:c r="V979" s="9" t="str">
        <x:f>IF(Q979&lt;&gt;"AGREED","",IF(P979="LABEL_ONLY",IF(AND(Q979="AGREED",P979="LABEL_ONLY",OR(O979="PASS",O979="FAIL"),R979&lt;&gt;"",S979&lt;&gt;"",T979&lt;&gt;""),"LABEL_APPLIED","INCOMPLETE_DECISION"),"RERUN_REQUIRED"))</x:f>
      </x:c>
    </x:row>
    <x:row r="980" ht="30" customHeight="1">
      <x:c r="A980" s="9" t="str">
        <x:v>IMO-081-I-F01</x:v>
      </x:c>
      <x:c r="B980" s="9" t="str">
        <x:v>IMO-081</x:v>
      </x:c>
      <x:c r="C980" s="9" t="str">
        <x:v>BATCH_25</x:v>
      </x:c>
      <x:c r="D980" s="9" t="str">
        <x:v>IMO</x:v>
      </x:c>
      <x:c r="E980" s="9" t="n">
        <x:v>0</x:v>
      </x:c>
      <x:c r="F980" s="9" t="str">
        <x:v>Part I-A 9.3.2.1.1</x:v>
      </x:c>
      <x:c r="G980" s="9" t="str">
        <x:v>FAIL</x:v>
      </x:c>
      <x:c r="H980" s="11" t="str">
        <x:v>Neither alternative sufficient.</x:v>
      </x:c>
      <x:c r="I980" s="10" t="str">
        <x:v>rdf/IMO/IMO-081/IMO-081-I-F01.ttl</x:v>
      </x:c>
      <x:c r="J980" s="10" t="str">
        <x:v>0ac1f2b1f478c0904020c81276e9f24eda8ae36f1a82e74deb49d34eb6c1ec6c</x:v>
      </x:c>
      <x:c r="K980" s="13" t="str">
        <x:v>NOT_REVIEWED</x:v>
      </x:c>
      <x:c r="L980" s="13" t="str"/>
      <x:c r="M980" s="13" t="str"/>
      <x:c r="N980" s="13" t="str"/>
      <x:c r="O980" s="13" t="str"/>
      <x:c r="P980" s="13" t="str"/>
      <x:c r="Q980" s="13" t="str"/>
      <x:c r="R980" s="13" t="str"/>
      <x:c r="S980" s="13" t="str"/>
      <x:c r="T980" s="14" t="str"/>
      <x:c r="U980" s="9" t="str">
        <x:f>IF(AND(Q980="AGREED",P980="LABEL_ONLY",OR(O980="PASS",O980="FAIL"),R980&lt;&gt;"",S980&lt;&gt;"",T980&lt;&gt;""),O980,G980)</x:f>
        <x:v>FAIL</x:v>
      </x:c>
      <x:c r="V980" s="9" t="str">
        <x:f>IF(Q980&lt;&gt;"AGREED","",IF(P980="LABEL_ONLY",IF(AND(Q980="AGREED",P980="LABEL_ONLY",OR(O980="PASS",O980="FAIL"),R980&lt;&gt;"",S980&lt;&gt;"",T980&lt;&gt;""),"LABEL_APPLIED","INCOMPLETE_DECISION"),"RERUN_REQUIRED"))</x:f>
      </x:c>
    </x:row>
    <x:row r="981" ht="30" customHeight="1">
      <x:c r="A981" s="9" t="str">
        <x:v>IMO-081-I-F02</x:v>
      </x:c>
      <x:c r="B981" s="9" t="str">
        <x:v>IMO-081</x:v>
      </x:c>
      <x:c r="C981" s="9" t="str">
        <x:v>BATCH_25</x:v>
      </x:c>
      <x:c r="D981" s="9" t="str">
        <x:v>IMO</x:v>
      </x:c>
      <x:c r="E981" s="9" t="n">
        <x:v>1</x:v>
      </x:c>
      <x:c r="F981" s="9" t="str">
        <x:v>Part I-A 9.3.2.1.1</x:v>
      </x:c>
      <x:c r="G981" s="9" t="str">
        <x:v>FAIL</x:v>
      </x:c>
      <x:c r="H981" s="11" t="str">
        <x:v>Missing construction date.</x:v>
      </x:c>
      <x:c r="I981" s="10" t="str">
        <x:v>rdf/IMO/IMO-081/IMO-081-I-F02.ttl</x:v>
      </x:c>
      <x:c r="J981" s="10" t="str">
        <x:v>7e00bf2728265ada2e86c66c31d213d25754d20c0b62e9a29d3eff9cba92775e</x:v>
      </x:c>
      <x:c r="K981" s="13" t="str">
        <x:v>NOT_REVIEWED</x:v>
      </x:c>
      <x:c r="L981" s="13" t="str"/>
      <x:c r="M981" s="13" t="str"/>
      <x:c r="N981" s="13" t="str"/>
      <x:c r="O981" s="13" t="str"/>
      <x:c r="P981" s="13" t="str"/>
      <x:c r="Q981" s="13" t="str"/>
      <x:c r="R981" s="13" t="str"/>
      <x:c r="S981" s="13" t="str"/>
      <x:c r="T981" s="14" t="str"/>
      <x:c r="U981" s="9" t="str">
        <x:f>IF(AND(Q981="AGREED",P981="LABEL_ONLY",OR(O981="PASS",O981="FAIL"),R981&lt;&gt;"",S981&lt;&gt;"",T981&lt;&gt;""),O981,G981)</x:f>
        <x:v>FAIL</x:v>
      </x:c>
      <x:c r="V981" s="9" t="str">
        <x:f>IF(Q981&lt;&gt;"AGREED","",IF(P981="LABEL_ONLY",IF(AND(Q981="AGREED",P981="LABEL_ONLY",OR(O981="PASS",O981="FAIL"),R981&lt;&gt;"",S981&lt;&gt;"",T981&lt;&gt;""),"LABEL_APPLIED","INCOMPLETE_DECISION"),"RERUN_REQUIRED"))</x:f>
      </x:c>
    </x:row>
    <x:row r="982" ht="30" customHeight="1">
      <x:c r="A982" s="9" t="str">
        <x:v>IMO-081-I-F03</x:v>
      </x:c>
      <x:c r="B982" s="9" t="str">
        <x:v>IMO-081</x:v>
      </x:c>
      <x:c r="C982" s="9" t="str">
        <x:v>BATCH_25</x:v>
      </x:c>
      <x:c r="D982" s="9" t="str">
        <x:v>IMO</x:v>
      </x:c>
      <x:c r="E982" s="9" t="n">
        <x:v>0</x:v>
      </x:c>
      <x:c r="F982" s="9" t="str">
        <x:v>Part I-A 9.3.2.1.1</x:v>
      </x:c>
      <x:c r="G982" s="9" t="str">
        <x:v>FAIL</x:v>
      </x:c>
      <x:c r="H982" s="11" t="str">
        <x:v>Missing ice-strengthening selector.</x:v>
      </x:c>
      <x:c r="I982" s="10" t="str">
        <x:v>rdf/IMO/IMO-081/IMO-081-I-F03.ttl</x:v>
      </x:c>
      <x:c r="J982" s="10" t="str">
        <x:v>c1afd2de588b156c3efa2d95043229ccba7fcacfb9ffda46d2842bcfa1e1c874</x:v>
      </x:c>
      <x:c r="K982" s="13" t="str">
        <x:v>NOT_REVIEWED</x:v>
      </x:c>
      <x:c r="L982" s="13" t="str"/>
      <x:c r="M982" s="13" t="str"/>
      <x:c r="N982" s="13" t="str"/>
      <x:c r="O982" s="13" t="str"/>
      <x:c r="P982" s="13" t="str"/>
      <x:c r="Q982" s="13" t="str"/>
      <x:c r="R982" s="13" t="str"/>
      <x:c r="S982" s="13" t="str"/>
      <x:c r="T982" s="14" t="str"/>
      <x:c r="U982" s="9" t="str">
        <x:f>IF(AND(Q982="AGREED",P982="LABEL_ONLY",OR(O982="PASS",O982="FAIL"),R982&lt;&gt;"",S982&lt;&gt;"",T982&lt;&gt;""),O982,G982)</x:f>
        <x:v>FAIL</x:v>
      </x:c>
      <x:c r="V982" s="9" t="str">
        <x:f>IF(Q982&lt;&gt;"AGREED","",IF(P982="LABEL_ONLY",IF(AND(Q982="AGREED",P982="LABEL_ONLY",OR(O982="PASS",O982="FAIL"),R982&lt;&gt;"",S982&lt;&gt;"",T982&lt;&gt;""),"LABEL_APPLIED","INCOMPLETE_DECISION"),"RERUN_REQUIRED"))</x:f>
      </x:c>
    </x:row>
    <x:row r="983" ht="30" customHeight="1">
      <x:c r="A983" s="9" t="str">
        <x:v>IMO-081-I-F04</x:v>
      </x:c>
      <x:c r="B983" s="9" t="str">
        <x:v>IMO-081</x:v>
      </x:c>
      <x:c r="C983" s="9" t="str">
        <x:v>BATCH_25</x:v>
      </x:c>
      <x:c r="D983" s="9" t="str">
        <x:v>IMO</x:v>
      </x:c>
      <x:c r="E983" s="9" t="n">
        <x:v>0</x:v>
      </x:c>
      <x:c r="F983" s="9" t="str">
        <x:v>Part I-A 9.3.2.1.1</x:v>
      </x:c>
      <x:c r="G983" s="9" t="str">
        <x:v>FAIL</x:v>
      </x:c>
      <x:c r="H983" s="11" t="str">
        <x:v>Transducer alternative incomplete.</x:v>
      </x:c>
      <x:c r="I983" s="10" t="str">
        <x:v>rdf/IMO/IMO-081/IMO-081-I-F04.ttl</x:v>
      </x:c>
      <x:c r="J983" s="10" t="str">
        <x:v>43a76789ed7851038b6ebd13e57fc0563b910981bc6687fe95b0ccf9df24fb71</x:v>
      </x:c>
      <x:c r="K983" s="13" t="str">
        <x:v>NOT_REVIEWED</x:v>
      </x:c>
      <x:c r="L983" s="13" t="str"/>
      <x:c r="M983" s="13" t="str"/>
      <x:c r="N983" s="13" t="str"/>
      <x:c r="O983" s="13" t="str"/>
      <x:c r="P983" s="13" t="str"/>
      <x:c r="Q983" s="13" t="str"/>
      <x:c r="R983" s="13" t="str"/>
      <x:c r="S983" s="13" t="str"/>
      <x:c r="T983" s="14" t="str"/>
      <x:c r="U983" s="9" t="str">
        <x:f>IF(AND(Q983="AGREED",P983="LABEL_ONLY",OR(O983="PASS",O983="FAIL"),R983&lt;&gt;"",S983&lt;&gt;"",T983&lt;&gt;""),O983,G983)</x:f>
        <x:v>FAIL</x:v>
      </x:c>
      <x:c r="V983" s="9" t="str">
        <x:f>IF(Q983&lt;&gt;"AGREED","",IF(P983="LABEL_ONLY",IF(AND(Q983="AGREED",P983="LABEL_ONLY",OR(O983="PASS",O983="FAIL"),R983&lt;&gt;"",S983&lt;&gt;"",T983&lt;&gt;""),"LABEL_APPLIED","INCOMPLETE_DECISION"),"RERUN_REQUIRED"))</x:f>
      </x:c>
    </x:row>
    <x:row r="984" ht="30" customHeight="1">
      <x:c r="A984" s="9" t="str">
        <x:v>IMO-081-I-P01</x:v>
      </x:c>
      <x:c r="B984" s="9" t="str">
        <x:v>IMO-081</x:v>
      </x:c>
      <x:c r="C984" s="9" t="str">
        <x:v>BATCH_25</x:v>
      </x:c>
      <x:c r="D984" s="9" t="str">
        <x:v>IMO</x:v>
      </x:c>
      <x:c r="E984" s="9" t="n">
        <x:v>0</x:v>
      </x:c>
      <x:c r="F984" s="9" t="str">
        <x:v>Part I-A 9.3.2.1.1</x:v>
      </x:c>
      <x:c r="G984" s="9" t="str">
        <x:v>PASS</x:v>
      </x:c>
      <x:c r="H984" s="11" t="str">
        <x:v>Two independent echo sounders at applicability boundary.</x:v>
      </x:c>
      <x:c r="I984" s="10" t="str">
        <x:v>rdf/IMO/IMO-081/IMO-081-I-P01.ttl</x:v>
      </x:c>
      <x:c r="J984" s="10" t="str">
        <x:v>eba8e81cc14e20188a9fa9ecb93c379399c3bbc9df53ad55b68f7f88c13022e0</x:v>
      </x:c>
      <x:c r="K984" s="13" t="str">
        <x:v>NOT_REVIEWED</x:v>
      </x:c>
      <x:c r="L984" s="13" t="str"/>
      <x:c r="M984" s="13" t="str"/>
      <x:c r="N984" s="13" t="str"/>
      <x:c r="O984" s="13" t="str"/>
      <x:c r="P984" s="13" t="str"/>
      <x:c r="Q984" s="13" t="str"/>
      <x:c r="R984" s="13" t="str"/>
      <x:c r="S984" s="13" t="str"/>
      <x:c r="T984" s="14" t="str"/>
      <x:c r="U984" s="9" t="str">
        <x:f>IF(AND(Q984="AGREED",P984="LABEL_ONLY",OR(O984="PASS",O984="FAIL"),R984&lt;&gt;"",S984&lt;&gt;"",T984&lt;&gt;""),O984,G984)</x:f>
        <x:v>PASS</x:v>
      </x:c>
      <x:c r="V984" s="9" t="str">
        <x:f>IF(Q984&lt;&gt;"AGREED","",IF(P984="LABEL_ONLY",IF(AND(Q984="AGREED",P984="LABEL_ONLY",OR(O984="PASS",O984="FAIL"),R984&lt;&gt;"",S984&lt;&gt;"",T984&lt;&gt;""),"LABEL_APPLIED","INCOMPLETE_DECISION"),"RERUN_REQUIRED"))</x:f>
      </x:c>
    </x:row>
    <x:row r="985" ht="30" customHeight="1">
      <x:c r="A985" s="9" t="str">
        <x:v>IMO-081-I-P02</x:v>
      </x:c>
      <x:c r="B985" s="9" t="str">
        <x:v>IMO-081</x:v>
      </x:c>
      <x:c r="C985" s="9" t="str">
        <x:v>BATCH_25</x:v>
      </x:c>
      <x:c r="D985" s="9" t="str">
        <x:v>IMO</x:v>
      </x:c>
      <x:c r="E985" s="9" t="n">
        <x:v>0</x:v>
      </x:c>
      <x:c r="F985" s="9" t="str">
        <x:v>Part I-A 9.3.2.1.1</x:v>
      </x:c>
      <x:c r="G985" s="9" t="str">
        <x:v>PASS</x:v>
      </x:c>
      <x:c r="H985" s="11" t="str">
        <x:v>One device with two independent transducers.</x:v>
      </x:c>
      <x:c r="I985" s="10" t="str">
        <x:v>rdf/IMO/IMO-081/IMO-081-I-P02.ttl</x:v>
      </x:c>
      <x:c r="J985" s="10" t="str">
        <x:v>a1a867e53ec131fc7973badd3bb43bc995729cf2f31a6009a1e0e5e07567416f</x:v>
      </x:c>
      <x:c r="K985" s="13" t="str">
        <x:v>NOT_REVIEWED</x:v>
      </x:c>
      <x:c r="L985" s="13" t="str"/>
      <x:c r="M985" s="13" t="str"/>
      <x:c r="N985" s="13" t="str"/>
      <x:c r="O985" s="13" t="str"/>
      <x:c r="P985" s="13" t="str"/>
      <x:c r="Q985" s="13" t="str"/>
      <x:c r="R985" s="13" t="str"/>
      <x:c r="S985" s="13" t="str"/>
      <x:c r="T985" s="14" t="str"/>
      <x:c r="U985" s="9" t="str">
        <x:f>IF(AND(Q985="AGREED",P985="LABEL_ONLY",OR(O985="PASS",O985="FAIL"),R985&lt;&gt;"",S985&lt;&gt;"",T985&lt;&gt;""),O985,G985)</x:f>
        <x:v>PASS</x:v>
      </x:c>
      <x:c r="V985" s="9" t="str">
        <x:f>IF(Q985&lt;&gt;"AGREED","",IF(P985="LABEL_ONLY",IF(AND(Q985="AGREED",P985="LABEL_ONLY",OR(O985="PASS",O985="FAIL"),R985&lt;&gt;"",S985&lt;&gt;"",T985&lt;&gt;""),"LABEL_APPLIED","INCOMPLETE_DECISION"),"RERUN_REQUIRED"))</x:f>
      </x:c>
    </x:row>
    <x:row r="986" ht="30" customHeight="1">
      <x:c r="A986" s="9" t="str">
        <x:v>IMO-081-I-P03</x:v>
      </x:c>
      <x:c r="B986" s="9" t="str">
        <x:v>IMO-081</x:v>
      </x:c>
      <x:c r="C986" s="9" t="str">
        <x:v>BATCH_25</x:v>
      </x:c>
      <x:c r="D986" s="9" t="str">
        <x:v>IMO</x:v>
      </x:c>
      <x:c r="E986" s="9" t="n">
        <x:v>0</x:v>
      </x:c>
      <x:c r="F986" s="9" t="str">
        <x:v>Part I-A 9.3.2.1.1</x:v>
      </x:c>
      <x:c r="G986" s="9" t="str">
        <x:v>PASS</x:v>
      </x:c>
      <x:c r="H986" s="11" t="str">
        <x:v>Pre-2017 not applicable.</x:v>
      </x:c>
      <x:c r="I986" s="10" t="str">
        <x:v>rdf/IMO/IMO-081/IMO-081-I-P03.ttl</x:v>
      </x:c>
      <x:c r="J986" s="10" t="str">
        <x:v>b9672c9805b75c12daac4f99df13832aab19ea0f5ab9ac952ce378132d5c0c82</x:v>
      </x:c>
      <x:c r="K986" s="13" t="str">
        <x:v>NOT_REVIEWED</x:v>
      </x:c>
      <x:c r="L986" s="13" t="str"/>
      <x:c r="M986" s="13" t="str"/>
      <x:c r="N986" s="13" t="str"/>
      <x:c r="O986" s="13" t="str"/>
      <x:c r="P986" s="13" t="str"/>
      <x:c r="Q986" s="13" t="str"/>
      <x:c r="R986" s="13" t="str"/>
      <x:c r="S986" s="13" t="str"/>
      <x:c r="T986" s="14" t="str"/>
      <x:c r="U986" s="9" t="str">
        <x:f>IF(AND(Q986="AGREED",P986="LABEL_ONLY",OR(O986="PASS",O986="FAIL"),R986&lt;&gt;"",S986&lt;&gt;"",T986&lt;&gt;""),O986,G986)</x:f>
        <x:v>PASS</x:v>
      </x:c>
      <x:c r="V986" s="9" t="str">
        <x:f>IF(Q986&lt;&gt;"AGREED","",IF(P986="LABEL_ONLY",IF(AND(Q986="AGREED",P986="LABEL_ONLY",OR(O986="PASS",O986="FAIL"),R986&lt;&gt;"",S986&lt;&gt;"",T986&lt;&gt;""),"LABEL_APPLIED","INCOMPLETE_DECISION"),"RERUN_REQUIRED"))</x:f>
      </x:c>
    </x:row>
    <x:row r="987" ht="30" customHeight="1">
      <x:c r="A987" s="9" t="str">
        <x:v>IMO-081-I-P04</x:v>
      </x:c>
      <x:c r="B987" s="9" t="str">
        <x:v>IMO-081</x:v>
      </x:c>
      <x:c r="C987" s="9" t="str">
        <x:v>BATCH_25</x:v>
      </x:c>
      <x:c r="D987" s="9" t="str">
        <x:v>IMO</x:v>
      </x:c>
      <x:c r="E987" s="9" t="n">
        <x:v>1</x:v>
      </x:c>
      <x:c r="F987" s="9" t="str">
        <x:v>Part I-A 9.3.2.1.1</x:v>
      </x:c>
      <x:c r="G987" s="9" t="str">
        <x:v>PASS</x:v>
      </x:c>
      <x:c r="H987" s="11" t="str">
        <x:v>Non-ice-strengthened not applicable.</x:v>
      </x:c>
      <x:c r="I987" s="10" t="str">
        <x:v>rdf/IMO/IMO-081/IMO-081-I-P04.ttl</x:v>
      </x:c>
      <x:c r="J987" s="10" t="str">
        <x:v>c5216cf47f27b40505667ff5cf9bd98dc31871c466d32a53a76a2da9dc1ffcb1</x:v>
      </x:c>
      <x:c r="K987" s="13" t="str">
        <x:v>NOT_REVIEWED</x:v>
      </x:c>
      <x:c r="L987" s="13" t="str"/>
      <x:c r="M987" s="13" t="str"/>
      <x:c r="N987" s="13" t="str"/>
      <x:c r="O987" s="13" t="str"/>
      <x:c r="P987" s="13" t="str"/>
      <x:c r="Q987" s="13" t="str"/>
      <x:c r="R987" s="13" t="str"/>
      <x:c r="S987" s="13" t="str"/>
      <x:c r="T987" s="14" t="str"/>
      <x:c r="U987" s="9" t="str">
        <x:f>IF(AND(Q987="AGREED",P987="LABEL_ONLY",OR(O987="PASS",O987="FAIL"),R987&lt;&gt;"",S987&lt;&gt;"",T987&lt;&gt;""),O987,G987)</x:f>
        <x:v>PASS</x:v>
      </x:c>
      <x:c r="V987" s="9" t="str">
        <x:f>IF(Q987&lt;&gt;"AGREED","",IF(P987="LABEL_ONLY",IF(AND(Q987="AGREED",P987="LABEL_ONLY",OR(O987="PASS",O987="FAIL"),R987&lt;&gt;"",S987&lt;&gt;"",T987&lt;&gt;""),"LABEL_APPLIED","INCOMPLETE_DECISION"),"RERUN_REQUIRED"))</x:f>
      </x:c>
    </x:row>
    <x:row r="988" ht="30" customHeight="1">
      <x:c r="A988" s="9" t="str">
        <x:v>IMO-082-I-F01</x:v>
      </x:c>
      <x:c r="B988" s="9" t="str">
        <x:v>IMO-082</x:v>
      </x:c>
      <x:c r="C988" s="9" t="str">
        <x:v>BATCH_11</x:v>
      </x:c>
      <x:c r="D988" s="9" t="str">
        <x:v>IMO</x:v>
      </x:c>
      <x:c r="E988" s="9" t="n">
        <x:v>1</x:v>
      </x:c>
      <x:c r="F988" s="9" t="str">
        <x:v>Part I-A 9.3.2.1.2</x:v>
      </x:c>
      <x:c r="G988" s="9" t="str">
        <x:v>FAIL</x:v>
      </x:c>
      <x:c r="H988" s="11" t="str">
        <x:v>Mandatory SOLAS compliance fails.</x:v>
      </x:c>
      <x:c r="I988" s="10" t="str">
        <x:v>rdf/IMO/IMO-082/IMO-082-I-F01.ttl</x:v>
      </x:c>
      <x:c r="J988" s="10" t="str">
        <x:v>2f4f2808eb870796b6a6be6077fefd201856d41f98a67bdec15545c33ba59eef</x:v>
      </x:c>
      <x:c r="K988" s="13" t="str">
        <x:v>NOT_REVIEWED</x:v>
      </x:c>
      <x:c r="L988" s="13" t="str"/>
      <x:c r="M988" s="13" t="str"/>
      <x:c r="N988" s="13" t="str"/>
      <x:c r="O988" s="13" t="str"/>
      <x:c r="P988" s="13" t="str"/>
      <x:c r="Q988" s="13" t="str"/>
      <x:c r="R988" s="13" t="str"/>
      <x:c r="S988" s="13" t="str"/>
      <x:c r="T988" s="14" t="str"/>
      <x:c r="U988" s="9" t="str">
        <x:f>IF(AND(Q988="AGREED",P988="LABEL_ONLY",OR(O988="PASS",O988="FAIL"),R988&lt;&gt;"",S988&lt;&gt;"",T988&lt;&gt;""),O988,G988)</x:f>
        <x:v>FAIL</x:v>
      </x:c>
      <x:c r="V988" s="9" t="str">
        <x:f>IF(Q988&lt;&gt;"AGREED","",IF(P988="LABEL_ONLY",IF(AND(Q988="AGREED",P988="LABEL_ONLY",OR(O988="PASS",O988="FAIL"),R988&lt;&gt;"",S988&lt;&gt;"",T988&lt;&gt;""),"LABEL_APPLIED","INCOMPLETE_DECISION"),"RERUN_REQUIRED"))</x:f>
      </x:c>
    </x:row>
    <x:row r="989" ht="30" customHeight="1">
      <x:c r="A989" s="9" t="str">
        <x:v>IMO-082-I-F02</x:v>
      </x:c>
      <x:c r="B989" s="9" t="str">
        <x:v>IMO-082</x:v>
      </x:c>
      <x:c r="C989" s="9" t="str">
        <x:v>BATCH_11</x:v>
      </x:c>
      <x:c r="D989" s="9" t="str">
        <x:v>IMO</x:v>
      </x:c>
      <x:c r="E989" s="9" t="n">
        <x:v>0</x:v>
      </x:c>
      <x:c r="F989" s="9" t="str">
        <x:v>Part I-A 9.3.2.1.2</x:v>
      </x:c>
      <x:c r="G989" s="9" t="str">
        <x:v>FAIL</x:v>
      </x:c>
      <x:c r="H989" s="11" t="str">
        <x:v>Required astern view missing.</x:v>
      </x:c>
      <x:c r="I989" s="10" t="str">
        <x:v>rdf/IMO/IMO-082/IMO-082-I-F02.ttl</x:v>
      </x:c>
      <x:c r="J989" s="10" t="str">
        <x:v>1183132f477199464da173b9b54338523c540eaa746f8291fa625f9047c6e9b2</x:v>
      </x:c>
      <x:c r="K989" s="13" t="str">
        <x:v>NOT_REVIEWED</x:v>
      </x:c>
      <x:c r="L989" s="13" t="str"/>
      <x:c r="M989" s="13" t="str"/>
      <x:c r="N989" s="13" t="str"/>
      <x:c r="O989" s="13" t="str"/>
      <x:c r="P989" s="13" t="str"/>
      <x:c r="Q989" s="13" t="str"/>
      <x:c r="R989" s="13" t="str"/>
      <x:c r="S989" s="13" t="str"/>
      <x:c r="T989" s="14" t="str"/>
      <x:c r="U989" s="9" t="str">
        <x:f>IF(AND(Q989="AGREED",P989="LABEL_ONLY",OR(O989="PASS",O989="FAIL"),R989&lt;&gt;"",S989&lt;&gt;"",T989&lt;&gt;""),O989,G989)</x:f>
        <x:v>FAIL</x:v>
      </x:c>
      <x:c r="V989" s="9" t="str">
        <x:f>IF(Q989&lt;&gt;"AGREED","",IF(P989="LABEL_ONLY",IF(AND(Q989="AGREED",P989="LABEL_ONLY",OR(O989="PASS",O989="FAIL"),R989&lt;&gt;"",S989&lt;&gt;"",T989&lt;&gt;""),"LABEL_APPLIED","INCOMPLETE_DECISION"),"RERUN_REQUIRED"))</x:f>
      </x:c>
    </x:row>
    <x:row r="990" ht="30" customHeight="1">
      <x:c r="A990" s="9" t="str">
        <x:v>IMO-082-I-F03</x:v>
      </x:c>
      <x:c r="B990" s="9" t="str">
        <x:v>IMO-082</x:v>
      </x:c>
      <x:c r="C990" s="9" t="str">
        <x:v>BATCH_11</x:v>
      </x:c>
      <x:c r="D990" s="9" t="str">
        <x:v>IMO</x:v>
      </x:c>
      <x:c r="E990" s="9" t="n">
        <x:v>0</x:v>
      </x:c>
      <x:c r="F990" s="9" t="str">
        <x:v>Part I-A 9.3.2.1.2</x:v>
      </x:c>
      <x:c r="G990" s="9" t="str">
        <x:v>FAIL</x:v>
      </x:c>
      <x:c r="H990" s="11" t="str">
        <x:v>Missing bridge selector.</x:v>
      </x:c>
      <x:c r="I990" s="10" t="str">
        <x:v>rdf/IMO/IMO-082/IMO-082-I-F03.ttl</x:v>
      </x:c>
      <x:c r="J990" s="10" t="str">
        <x:v>aa9767a53ff9d2e5580c72a7ca221e677a5b63704e431a2ab0e30f7a7aa41a05</x:v>
      </x:c>
      <x:c r="K990" s="13" t="str">
        <x:v>NOT_REVIEWED</x:v>
      </x:c>
      <x:c r="L990" s="13" t="str"/>
      <x:c r="M990" s="13" t="str"/>
      <x:c r="N990" s="13" t="str"/>
      <x:c r="O990" s="13" t="str"/>
      <x:c r="P990" s="13" t="str"/>
      <x:c r="Q990" s="13" t="str"/>
      <x:c r="R990" s="13" t="str"/>
      <x:c r="S990" s="13" t="str"/>
      <x:c r="T990" s="14" t="str"/>
      <x:c r="U990" s="9" t="str">
        <x:f>IF(AND(Q990="AGREED",P990="LABEL_ONLY",OR(O990="PASS",O990="FAIL"),R990&lt;&gt;"",S990&lt;&gt;"",T990&lt;&gt;""),O990,G990)</x:f>
        <x:v>FAIL</x:v>
      </x:c>
      <x:c r="V990" s="9" t="str">
        <x:f>IF(Q990&lt;&gt;"AGREED","",IF(P990="LABEL_ONLY",IF(AND(Q990="AGREED",P990="LABEL_ONLY",OR(O990="PASS",O990="FAIL"),R990&lt;&gt;"",S990&lt;&gt;"",T990&lt;&gt;""),"LABEL_APPLIED","INCOMPLETE_DECISION"),"RERUN_REQUIRED"))</x:f>
      </x:c>
    </x:row>
    <x:row r="991" ht="30" customHeight="1">
      <x:c r="A991" s="9" t="str">
        <x:v>IMO-082-I-F04</x:v>
      </x:c>
      <x:c r="B991" s="9" t="str">
        <x:v>IMO-082</x:v>
      </x:c>
      <x:c r="C991" s="9" t="str">
        <x:v>BATCH_11</x:v>
      </x:c>
      <x:c r="D991" s="9" t="str">
        <x:v>IMO</x:v>
      </x:c>
      <x:c r="E991" s="9" t="n">
        <x:v>0</x:v>
      </x:c>
      <x:c r="F991" s="9" t="str">
        <x:v>Part I-A 9.3.2.1.2</x:v>
      </x:c>
      <x:c r="G991" s="9" t="str">
        <x:v>FAIL</x:v>
      </x:c>
      <x:c r="H991" s="11" t="str">
        <x:v>Missing SOLAS status.</x:v>
      </x:c>
      <x:c r="I991" s="10" t="str">
        <x:v>rdf/IMO/IMO-082/IMO-082-I-F04.ttl</x:v>
      </x:c>
      <x:c r="J991" s="10" t="str">
        <x:v>296fad0c1f37c92c8201a975b288ccb198e6b4b94feff07fb7c1ee9969b724ce</x:v>
      </x:c>
      <x:c r="K991" s="13" t="str">
        <x:v>NOT_REVIEWED</x:v>
      </x:c>
      <x:c r="L991" s="13" t="str"/>
      <x:c r="M991" s="13" t="str"/>
      <x:c r="N991" s="13" t="str"/>
      <x:c r="O991" s="13" t="str"/>
      <x:c r="P991" s="13" t="str"/>
      <x:c r="Q991" s="13" t="str"/>
      <x:c r="R991" s="13" t="str"/>
      <x:c r="S991" s="13" t="str"/>
      <x:c r="T991" s="14" t="str"/>
      <x:c r="U991" s="9" t="str">
        <x:f>IF(AND(Q991="AGREED",P991="LABEL_ONLY",OR(O991="PASS",O991="FAIL"),R991&lt;&gt;"",S991&lt;&gt;"",T991&lt;&gt;""),O991,G991)</x:f>
        <x:v>FAIL</x:v>
      </x:c>
      <x:c r="V991" s="9" t="str">
        <x:f>IF(Q991&lt;&gt;"AGREED","",IF(P991="LABEL_ONLY",IF(AND(Q991="AGREED",P991="LABEL_ONLY",OR(O991="PASS",O991="FAIL"),R991&lt;&gt;"",S991&lt;&gt;"",T991&lt;&gt;""),"LABEL_APPLIED","INCOMPLETE_DECISION"),"RERUN_REQUIRED"))</x:f>
      </x:c>
    </x:row>
    <x:row r="992" ht="30" customHeight="1">
      <x:c r="A992" s="9" t="str">
        <x:v>IMO-082-I-F05</x:v>
      </x:c>
      <x:c r="B992" s="9" t="str">
        <x:v>IMO-082</x:v>
      </x:c>
      <x:c r="C992" s="9" t="str">
        <x:v>BATCH_11</x:v>
      </x:c>
      <x:c r="D992" s="9" t="str">
        <x:v>IMO</x:v>
      </x:c>
      <x:c r="E992" s="9" t="n">
        <x:v>0</x:v>
      </x:c>
      <x:c r="F992" s="9" t="str">
        <x:v>Part I-A 9.3.2.1.2</x:v>
      </x:c>
      <x:c r="G992" s="9" t="str">
        <x:v>FAIL</x:v>
      </x:c>
      <x:c r="H992" s="11" t="str">
        <x:v>Missing astern view on required configuration.</x:v>
      </x:c>
      <x:c r="I992" s="10" t="str">
        <x:v>rdf/IMO/IMO-082/IMO-082-I-F05.ttl</x:v>
      </x:c>
      <x:c r="J992" s="10" t="str">
        <x:v>21e4e9ec2f68f2f3be56a1e7f77c63701c8b991e2e5b2387e471a9d7500d6ec1</x:v>
      </x:c>
      <x:c r="K992" s="13" t="str">
        <x:v>NOT_REVIEWED</x:v>
      </x:c>
      <x:c r="L992" s="13" t="str"/>
      <x:c r="M992" s="13" t="str"/>
      <x:c r="N992" s="13" t="str"/>
      <x:c r="O992" s="13" t="str"/>
      <x:c r="P992" s="13" t="str"/>
      <x:c r="Q992" s="13" t="str"/>
      <x:c r="R992" s="13" t="str"/>
      <x:c r="S992" s="13" t="str"/>
      <x:c r="T992" s="14" t="str"/>
      <x:c r="U992" s="9" t="str">
        <x:f>IF(AND(Q992="AGREED",P992="LABEL_ONLY",OR(O992="PASS",O992="FAIL"),R992&lt;&gt;"",S992&lt;&gt;"",T992&lt;&gt;""),O992,G992)</x:f>
        <x:v>FAIL</x:v>
      </x:c>
      <x:c r="V992" s="9" t="str">
        <x:f>IF(Q992&lt;&gt;"AGREED","",IF(P992="LABEL_ONLY",IF(AND(Q992="AGREED",P992="LABEL_ONLY",OR(O992="PASS",O992="FAIL"),R992&lt;&gt;"",S992&lt;&gt;"",T992&lt;&gt;""),"LABEL_APPLIED","INCOMPLETE_DECISION"),"RERUN_REQUIRED"))</x:f>
      </x:c>
    </x:row>
    <x:row r="993" ht="30" customHeight="1">
      <x:c r="A993" s="9" t="str">
        <x:v>IMO-082-I-P01</x:v>
      </x:c>
      <x:c r="B993" s="9" t="str">
        <x:v>IMO-082</x:v>
      </x:c>
      <x:c r="C993" s="9" t="str">
        <x:v>BATCH_11</x:v>
      </x:c>
      <x:c r="D993" s="9" t="str">
        <x:v>IMO</x:v>
      </x:c>
      <x:c r="E993" s="9" t="n">
        <x:v>0</x:v>
      </x:c>
      <x:c r="F993" s="9" t="str">
        <x:v>Part I-A 9.3.2.1.2</x:v>
      </x:c>
      <x:c r="G993" s="9" t="str">
        <x:v>PASS</x:v>
      </x:c>
      <x:c r="H993" s="11" t="str">
        <x:v>SOLAS compliant and required astern view present.</x:v>
      </x:c>
      <x:c r="I993" s="10" t="str">
        <x:v>rdf/IMO/IMO-082/IMO-082-I-P01.ttl</x:v>
      </x:c>
      <x:c r="J993" s="10" t="str">
        <x:v>e8304d96cebdfeb55a351c50a06c79bdc2a0a98535e198419a548eab2f1abd58</x:v>
      </x:c>
      <x:c r="K993" s="13" t="str">
        <x:v>NOT_REVIEWED</x:v>
      </x:c>
      <x:c r="L993" s="13" t="str"/>
      <x:c r="M993" s="13" t="str"/>
      <x:c r="N993" s="13" t="str"/>
      <x:c r="O993" s="13" t="str"/>
      <x:c r="P993" s="13" t="str"/>
      <x:c r="Q993" s="13" t="str"/>
      <x:c r="R993" s="13" t="str"/>
      <x:c r="S993" s="13" t="str"/>
      <x:c r="T993" s="14" t="str"/>
      <x:c r="U993" s="9" t="str">
        <x:f>IF(AND(Q993="AGREED",P993="LABEL_ONLY",OR(O993="PASS",O993="FAIL"),R993&lt;&gt;"",S993&lt;&gt;"",T993&lt;&gt;""),O993,G993)</x:f>
        <x:v>PASS</x:v>
      </x:c>
      <x:c r="V993" s="9" t="str">
        <x:f>IF(Q993&lt;&gt;"AGREED","",IF(P993="LABEL_ONLY",IF(AND(Q993="AGREED",P993="LABEL_ONLY",OR(O993="PASS",O993="FAIL"),R993&lt;&gt;"",S993&lt;&gt;"",T993&lt;&gt;""),"LABEL_APPLIED","INCOMPLETE_DECISION"),"RERUN_REQUIRED"))</x:f>
      </x:c>
    </x:row>
    <x:row r="994" ht="30" customHeight="1">
      <x:c r="A994" s="9" t="str">
        <x:v>IMO-082-I-P02</x:v>
      </x:c>
      <x:c r="B994" s="9" t="str">
        <x:v>IMO-082</x:v>
      </x:c>
      <x:c r="C994" s="9" t="str">
        <x:v>BATCH_11</x:v>
      </x:c>
      <x:c r="D994" s="9" t="str">
        <x:v>IMO</x:v>
      </x:c>
      <x:c r="E994" s="9" t="n">
        <x:v>1</x:v>
      </x:c>
      <x:c r="F994" s="9" t="str">
        <x:v>Part I-A 9.3.2.1.2</x:v>
      </x:c>
      <x:c r="G994" s="9" t="str">
        <x:v>PASS</x:v>
      </x:c>
      <x:c r="H994" s="11" t="str">
        <x:v>Other bridge configuration needs SOLAS compliance only.</x:v>
      </x:c>
      <x:c r="I994" s="10" t="str">
        <x:v>rdf/IMO/IMO-082/IMO-082-I-P02.ttl</x:v>
      </x:c>
      <x:c r="J994" s="10" t="str">
        <x:v>3ba55fb2bb8d8c87d747d0a912ce968678afbf86a860e48e638bcba1b852c718</x:v>
      </x:c>
      <x:c r="K994" s="13" t="str">
        <x:v>NOT_REVIEWED</x:v>
      </x:c>
      <x:c r="L994" s="13" t="str"/>
      <x:c r="M994" s="13" t="str"/>
      <x:c r="N994" s="13" t="str"/>
      <x:c r="O994" s="13" t="str"/>
      <x:c r="P994" s="13" t="str"/>
      <x:c r="Q994" s="13" t="str"/>
      <x:c r="R994" s="13" t="str"/>
      <x:c r="S994" s="13" t="str"/>
      <x:c r="T994" s="14" t="str"/>
      <x:c r="U994" s="9" t="str">
        <x:f>IF(AND(Q994="AGREED",P994="LABEL_ONLY",OR(O994="PASS",O994="FAIL"),R994&lt;&gt;"",S994&lt;&gt;"",T994&lt;&gt;""),O994,G994)</x:f>
        <x:v>PASS</x:v>
      </x:c>
      <x:c r="V994" s="9" t="str">
        <x:f>IF(Q994&lt;&gt;"AGREED","",IF(P994="LABEL_ONLY",IF(AND(Q994="AGREED",P994="LABEL_ONLY",OR(O994="PASS",O994="FAIL"),R994&lt;&gt;"",S994&lt;&gt;"",T994&lt;&gt;""),"LABEL_APPLIED","INCOMPLETE_DECISION"),"RERUN_REQUIRED"))</x:f>
      </x:c>
    </x:row>
    <x:row r="995" ht="30" customHeight="1">
      <x:c r="A995" s="9" t="str">
        <x:v>IMO-083-I-F01</x:v>
      </x:c>
      <x:c r="B995" s="9" t="str">
        <x:v>IMO-083</x:v>
      </x:c>
      <x:c r="C995" s="9" t="str">
        <x:v>BATCH_17</x:v>
      </x:c>
      <x:c r="D995" s="9" t="str">
        <x:v>IMO</x:v>
      </x:c>
      <x:c r="E995" s="9" t="n">
        <x:v>0</x:v>
      </x:c>
      <x:c r="F995" s="9" t="str">
        <x:v>Part I-A 9.3.2.1.3</x:v>
      </x:c>
      <x:c r="G995" s="9" t="str">
        <x:v>FAIL</x:v>
      </x:c>
      <x:c r="H995" s="11" t="str">
        <x:v>Required antenna unprotected.</x:v>
      </x:c>
      <x:c r="I995" s="10" t="str">
        <x:v>rdf/IMO/IMO-083/IMO-083-I-F01.ttl</x:v>
      </x:c>
      <x:c r="J995" s="10" t="str">
        <x:v>e57cd1efa7bc1ccd8e9eab0e7bf00d8a36a579c90acdb9beabbcfa40030911f5</x:v>
      </x:c>
      <x:c r="K995" s="13" t="str">
        <x:v>NOT_REVIEWED</x:v>
      </x:c>
      <x:c r="L995" s="13" t="str"/>
      <x:c r="M995" s="13" t="str"/>
      <x:c r="N995" s="13" t="str"/>
      <x:c r="O995" s="13" t="str"/>
      <x:c r="P995" s="13" t="str"/>
      <x:c r="Q995" s="13" t="str"/>
      <x:c r="R995" s="13" t="str"/>
      <x:c r="S995" s="13" t="str"/>
      <x:c r="T995" s="14" t="str"/>
      <x:c r="U995" s="9" t="str">
        <x:f>IF(AND(Q995="AGREED",P995="LABEL_ONLY",OR(O995="PASS",O995="FAIL"),R995&lt;&gt;"",S995&lt;&gt;"",T995&lt;&gt;""),O995,G995)</x:f>
        <x:v>FAIL</x:v>
      </x:c>
      <x:c r="V995" s="9" t="str">
        <x:f>IF(Q995&lt;&gt;"AGREED","",IF(P995="LABEL_ONLY",IF(AND(Q995="AGREED",P995="LABEL_ONLY",OR(O995="PASS",O995="FAIL"),R995&lt;&gt;"",S995&lt;&gt;"",T995&lt;&gt;""),"LABEL_APPLIED","INCOMPLETE_DECISION"),"RERUN_REQUIRED"))</x:f>
      </x:c>
    </x:row>
    <x:row r="996" ht="30" customHeight="1">
      <x:c r="A996" s="9" t="str">
        <x:v>IMO-083-I-F02</x:v>
      </x:c>
      <x:c r="B996" s="9" t="str">
        <x:v>IMO-083</x:v>
      </x:c>
      <x:c r="C996" s="9" t="str">
        <x:v>BATCH_17</x:v>
      </x:c>
      <x:c r="D996" s="9" t="str">
        <x:v>IMO</x:v>
      </x:c>
      <x:c r="E996" s="9" t="n">
        <x:v>0</x:v>
      </x:c>
      <x:c r="F996" s="9" t="str">
        <x:v>Part I-A 9.3.2.1.3</x:v>
      </x:c>
      <x:c r="G996" s="9" t="str">
        <x:v>FAIL</x:v>
      </x:c>
      <x:c r="H996" s="11" t="str">
        <x:v>Universal branch fails for one antenna.</x:v>
      </x:c>
      <x:c r="I996" s="10" t="str">
        <x:v>rdf/IMO/IMO-083/IMO-083-I-F02.ttl</x:v>
      </x:c>
      <x:c r="J996" s="10" t="str">
        <x:v>418d4b638c946753e3744ab35452910e67167ec398c44bb8fefcf959596956f1</x:v>
      </x:c>
      <x:c r="K996" s="13" t="str">
        <x:v>NOT_REVIEWED</x:v>
      </x:c>
      <x:c r="L996" s="13" t="str"/>
      <x:c r="M996" s="13" t="str"/>
      <x:c r="N996" s="13" t="str"/>
      <x:c r="O996" s="13" t="str"/>
      <x:c r="P996" s="13" t="str"/>
      <x:c r="Q996" s="13" t="str"/>
      <x:c r="R996" s="13" t="str"/>
      <x:c r="S996" s="13" t="str"/>
      <x:c r="T996" s="14" t="str"/>
      <x:c r="U996" s="9" t="str">
        <x:f>IF(AND(Q996="AGREED",P996="LABEL_ONLY",OR(O996="PASS",O996="FAIL"),R996&lt;&gt;"",S996&lt;&gt;"",T996&lt;&gt;""),O996,G996)</x:f>
        <x:v>FAIL</x:v>
      </x:c>
      <x:c r="V996" s="9" t="str">
        <x:f>IF(Q996&lt;&gt;"AGREED","",IF(P996="LABEL_ONLY",IF(AND(Q996="AGREED",P996="LABEL_ONLY",OR(O996="PASS",O996="FAIL"),R996&lt;&gt;"",S996&lt;&gt;"",T996&lt;&gt;""),"LABEL_APPLIED","INCOMPLETE_DECISION"),"RERUN_REQUIRED"))</x:f>
      </x:c>
    </x:row>
    <x:row r="997" ht="30" customHeight="1">
      <x:c r="A997" s="9" t="str">
        <x:v>IMO-083-I-F03</x:v>
      </x:c>
      <x:c r="B997" s="9" t="str">
        <x:v>IMO-083</x:v>
      </x:c>
      <x:c r="C997" s="9" t="str">
        <x:v>BATCH_17</x:v>
      </x:c>
      <x:c r="D997" s="9" t="str">
        <x:v>IMO</x:v>
      </x:c>
      <x:c r="E997" s="9" t="n">
        <x:v>0</x:v>
      </x:c>
      <x:c r="F997" s="9" t="str">
        <x:v>Part I-A 9.3.2.1.3</x:v>
      </x:c>
      <x:c r="G997" s="9" t="str">
        <x:v>FAIL</x:v>
      </x:c>
      <x:c r="H997" s="11" t="str">
        <x:v>Missing applicability selector.</x:v>
      </x:c>
      <x:c r="I997" s="10" t="str">
        <x:v>rdf/IMO/IMO-083/IMO-083-I-F03.ttl</x:v>
      </x:c>
      <x:c r="J997" s="10" t="str">
        <x:v>43b6294a5dc515390c43632a2df76f69e36da71b1c8da5b62210a2df877a4b93</x:v>
      </x:c>
      <x:c r="K997" s="13" t="str">
        <x:v>NOT_REVIEWED</x:v>
      </x:c>
      <x:c r="L997" s="13" t="str"/>
      <x:c r="M997" s="13" t="str"/>
      <x:c r="N997" s="13" t="str"/>
      <x:c r="O997" s="13" t="str"/>
      <x:c r="P997" s="13" t="str"/>
      <x:c r="Q997" s="13" t="str"/>
      <x:c r="R997" s="13" t="str"/>
      <x:c r="S997" s="13" t="str"/>
      <x:c r="T997" s="14" t="str"/>
      <x:c r="U997" s="9" t="str">
        <x:f>IF(AND(Q997="AGREED",P997="LABEL_ONLY",OR(O997="PASS",O997="FAIL"),R997&lt;&gt;"",S997&lt;&gt;"",T997&lt;&gt;""),O997,G997)</x:f>
        <x:v>FAIL</x:v>
      </x:c>
      <x:c r="V997" s="9" t="str">
        <x:f>IF(Q997&lt;&gt;"AGREED","",IF(P997="LABEL_ONLY",IF(AND(Q997="AGREED",P997="LABEL_ONLY",OR(O997="PASS",O997="FAIL"),R997&lt;&gt;"",S997&lt;&gt;"",T997&lt;&gt;""),"LABEL_APPLIED","INCOMPLETE_DECISION"),"RERUN_REQUIRED"))</x:f>
      </x:c>
    </x:row>
    <x:row r="998" ht="30" customHeight="1">
      <x:c r="A998" s="9" t="str">
        <x:v>IMO-083-I-F04</x:v>
      </x:c>
      <x:c r="B998" s="9" t="str">
        <x:v>IMO-083</x:v>
      </x:c>
      <x:c r="C998" s="9" t="str">
        <x:v>BATCH_17</x:v>
      </x:c>
      <x:c r="D998" s="9" t="str">
        <x:v>IMO</x:v>
      </x:c>
      <x:c r="E998" s="9" t="n">
        <x:v>1</x:v>
      </x:c>
      <x:c r="F998" s="9" t="str">
        <x:v>Part I-A 9.3.2.1.3</x:v>
      </x:c>
      <x:c r="G998" s="9" t="str">
        <x:v>FAIL</x:v>
      </x:c>
      <x:c r="H998" s="11" t="str">
        <x:v>Missing antenna protection value.</x:v>
      </x:c>
      <x:c r="I998" s="10" t="str">
        <x:v>rdf/IMO/IMO-083/IMO-083-I-F04.ttl</x:v>
      </x:c>
      <x:c r="J998" s="10" t="str">
        <x:v>abcf2e0479b6d6083c100bb4808138a8b35e648eabe0a19ead33a38282905098</x:v>
      </x:c>
      <x:c r="K998" s="13" t="str">
        <x:v>NOT_REVIEWED</x:v>
      </x:c>
      <x:c r="L998" s="13" t="str"/>
      <x:c r="M998" s="13" t="str"/>
      <x:c r="N998" s="13" t="str"/>
      <x:c r="O998" s="13" t="str"/>
      <x:c r="P998" s="13" t="str"/>
      <x:c r="Q998" s="13" t="str"/>
      <x:c r="R998" s="13" t="str"/>
      <x:c r="S998" s="13" t="str"/>
      <x:c r="T998" s="14" t="str"/>
      <x:c r="U998" s="9" t="str">
        <x:f>IF(AND(Q998="AGREED",P998="LABEL_ONLY",OR(O998="PASS",O998="FAIL"),R998&lt;&gt;"",S998&lt;&gt;"",T998&lt;&gt;""),O998,G998)</x:f>
        <x:v>FAIL</x:v>
      </x:c>
      <x:c r="V998" s="9" t="str">
        <x:f>IF(Q998&lt;&gt;"AGREED","",IF(P998="LABEL_ONLY",IF(AND(Q998="AGREED",P998="LABEL_ONLY",OR(O998="PASS",O998="FAIL"),R998&lt;&gt;"",S998&lt;&gt;"",T998&lt;&gt;""),"LABEL_APPLIED","INCOMPLETE_DECISION"),"RERUN_REQUIRED"))</x:f>
      </x:c>
    </x:row>
    <x:row r="999" ht="30" customHeight="1">
      <x:c r="A999" s="9" t="str">
        <x:v>IMO-083-I-P01</x:v>
      </x:c>
      <x:c r="B999" s="9" t="str">
        <x:v>IMO-083</x:v>
      </x:c>
      <x:c r="C999" s="9" t="str">
        <x:v>BATCH_17</x:v>
      </x:c>
      <x:c r="D999" s="9" t="str">
        <x:v>IMO</x:v>
      </x:c>
      <x:c r="E999" s="9" t="n">
        <x:v>0</x:v>
      </x:c>
      <x:c r="F999" s="9" t="str">
        <x:v>Part I-A 9.3.2.1.3</x:v>
      </x:c>
      <x:c r="G999" s="9" t="str">
        <x:v>PASS</x:v>
      </x:c>
      <x:c r="H999" s="11" t="str">
        <x:v>One required antenna protected.</x:v>
      </x:c>
      <x:c r="I999" s="10" t="str">
        <x:v>rdf/IMO/IMO-083/IMO-083-I-P01.ttl</x:v>
      </x:c>
      <x:c r="J999" s="10" t="str">
        <x:v>7b2ed9bf08ca502a19b6b60514ce62d039ba4f08dd149882a5189beee300f60c</x:v>
      </x:c>
      <x:c r="K999" s="13" t="str">
        <x:v>NOT_REVIEWED</x:v>
      </x:c>
      <x:c r="L999" s="13" t="str"/>
      <x:c r="M999" s="13" t="str"/>
      <x:c r="N999" s="13" t="str"/>
      <x:c r="O999" s="13" t="str"/>
      <x:c r="P999" s="13" t="str"/>
      <x:c r="Q999" s="13" t="str"/>
      <x:c r="R999" s="13" t="str"/>
      <x:c r="S999" s="13" t="str"/>
      <x:c r="T999" s="14" t="str"/>
      <x:c r="U999" s="9" t="str">
        <x:f>IF(AND(Q999="AGREED",P999="LABEL_ONLY",OR(O999="PASS",O999="FAIL"),R999&lt;&gt;"",S999&lt;&gt;"",T999&lt;&gt;""),O999,G999)</x:f>
        <x:v>PASS</x:v>
      </x:c>
      <x:c r="V999" s="9" t="str">
        <x:f>IF(Q999&lt;&gt;"AGREED","",IF(P999="LABEL_ONLY",IF(AND(Q999="AGREED",P999="LABEL_ONLY",OR(O999="PASS",O999="FAIL"),R999&lt;&gt;"",S999&lt;&gt;"",T999&lt;&gt;""),"LABEL_APPLIED","INCOMPLETE_DECISION"),"RERUN_REQUIRED"))</x:f>
      </x:c>
    </x:row>
    <x:row r="1000" ht="30" customHeight="1">
      <x:c r="A1000" s="9" t="str">
        <x:v>IMO-083-I-P02</x:v>
      </x:c>
      <x:c r="B1000" s="9" t="str">
        <x:v>IMO-083</x:v>
      </x:c>
      <x:c r="C1000" s="9" t="str">
        <x:v>BATCH_17</x:v>
      </x:c>
      <x:c r="D1000" s="9" t="str">
        <x:v>IMO</x:v>
      </x:c>
      <x:c r="E1000" s="9" t="n">
        <x:v>1</x:v>
      </x:c>
      <x:c r="F1000" s="9" t="str">
        <x:v>Part I-A 9.3.2.1.3</x:v>
      </x:c>
      <x:c r="G1000" s="9" t="str">
        <x:v>PASS</x:v>
      </x:c>
      <x:c r="H1000" s="11" t="str">
        <x:v>All required antennas protected.</x:v>
      </x:c>
      <x:c r="I1000" s="10" t="str">
        <x:v>rdf/IMO/IMO-083/IMO-083-I-P02.ttl</x:v>
      </x:c>
      <x:c r="J1000" s="10" t="str">
        <x:v>572ff61a54fa100531faf39a4ab3a1abb2f9dbe35d21a1a634e1ff795fc524f0</x:v>
      </x:c>
      <x:c r="K1000" s="13" t="str">
        <x:v>NOT_REVIEWED</x:v>
      </x:c>
      <x:c r="L1000" s="13" t="str"/>
      <x:c r="M1000" s="13" t="str"/>
      <x:c r="N1000" s="13" t="str"/>
      <x:c r="O1000" s="13" t="str"/>
      <x:c r="P1000" s="13" t="str"/>
      <x:c r="Q1000" s="13" t="str"/>
      <x:c r="R1000" s="13" t="str"/>
      <x:c r="S1000" s="13" t="str"/>
      <x:c r="T1000" s="14" t="str"/>
      <x:c r="U1000" s="9" t="str">
        <x:f>IF(AND(Q1000="AGREED",P1000="LABEL_ONLY",OR(O1000="PASS",O1000="FAIL"),R1000&lt;&gt;"",S1000&lt;&gt;"",T1000&lt;&gt;""),O1000,G1000)</x:f>
        <x:v>PASS</x:v>
      </x:c>
      <x:c r="V1000" s="9" t="str">
        <x:f>IF(Q1000&lt;&gt;"AGREED","",IF(P1000="LABEL_ONLY",IF(AND(Q1000="AGREED",P1000="LABEL_ONLY",OR(O1000="PASS",O1000="FAIL"),R1000&lt;&gt;"",S1000&lt;&gt;"",T1000&lt;&gt;""),"LABEL_APPLIED","INCOMPLETE_DECISION"),"RERUN_REQUIRED"))</x:f>
      </x:c>
    </x:row>
    <x:row r="1001" ht="30" customHeight="1">
      <x:c r="A1001" s="9" t="str">
        <x:v>IMO-083-I-P03</x:v>
      </x:c>
      <x:c r="B1001" s="9" t="str">
        <x:v>IMO-083</x:v>
      </x:c>
      <x:c r="C1001" s="9" t="str">
        <x:v>BATCH_17</x:v>
      </x:c>
      <x:c r="D1001" s="9" t="str">
        <x:v>IMO</x:v>
      </x:c>
      <x:c r="E1001" s="9" t="n">
        <x:v>0</x:v>
      </x:c>
      <x:c r="F1001" s="9" t="str">
        <x:v>Part I-A 9.3.2.1.3</x:v>
      </x:c>
      <x:c r="G1001" s="9" t="str">
        <x:v>PASS</x:v>
      </x:c>
      <x:c r="H1001" s="11" t="str">
        <x:v>Not applicable without likely ice accretion.</x:v>
      </x:c>
      <x:c r="I1001" s="10" t="str">
        <x:v>rdf/IMO/IMO-083/IMO-083-I-P03.ttl</x:v>
      </x:c>
      <x:c r="J1001" s="10" t="str">
        <x:v>72689cc5737a8fcf6a3cfe0edae4a53320c69f6cdb825fa8353a1e0dd7d1d8e2</x:v>
      </x:c>
      <x:c r="K1001" s="13" t="str">
        <x:v>NOT_REVIEWED</x:v>
      </x:c>
      <x:c r="L1001" s="13" t="str"/>
      <x:c r="M1001" s="13" t="str"/>
      <x:c r="N1001" s="13" t="str"/>
      <x:c r="O1001" s="13" t="str"/>
      <x:c r="P1001" s="13" t="str"/>
      <x:c r="Q1001" s="13" t="str"/>
      <x:c r="R1001" s="13" t="str"/>
      <x:c r="S1001" s="13" t="str"/>
      <x:c r="T1001" s="14" t="str"/>
      <x:c r="U1001" s="9" t="str">
        <x:f>IF(AND(Q1001="AGREED",P1001="LABEL_ONLY",OR(O1001="PASS",O1001="FAIL"),R1001&lt;&gt;"",S1001&lt;&gt;"",T1001&lt;&gt;""),O1001,G1001)</x:f>
        <x:v>PASS</x:v>
      </x:c>
      <x:c r="V1001" s="9" t="str">
        <x:f>IF(Q1001&lt;&gt;"AGREED","",IF(P1001="LABEL_ONLY",IF(AND(Q1001="AGREED",P1001="LABEL_ONLY",OR(O1001="PASS",O1001="FAIL"),R1001&lt;&gt;"",S1001&lt;&gt;"",T1001&lt;&gt;""),"LABEL_APPLIED","INCOMPLETE_DECISION"),"RERUN_REQUIRED"))</x:f>
      </x:c>
    </x:row>
    <x:row r="1002" ht="30" customHeight="1">
      <x:c r="A1002" s="9" t="str">
        <x:v>IMO-084-I-F01</x:v>
      </x:c>
      <x:c r="B1002" s="9" t="str">
        <x:v>IMO-084</x:v>
      </x:c>
      <x:c r="C1002" s="9" t="str">
        <x:v>BATCH_03</x:v>
      </x:c>
      <x:c r="D1002" s="9" t="str">
        <x:v>IMO</x:v>
      </x:c>
      <x:c r="E1002" s="9" t="n">
        <x:v>0</x:v>
      </x:c>
      <x:c r="F1002" s="9" t="str">
        <x:v>Part I-A 9.3.2.1.4.1</x:v>
      </x:c>
      <x:c r="G1002" s="9" t="str">
        <x:v>FAIL</x:v>
      </x:c>
      <x:c r="H1002" s="11" t="str">
        <x:v>Projecting sensor lacks protection.</x:v>
      </x:c>
      <x:c r="I1002" s="10" t="str">
        <x:v>rdf/IMO/IMO-084/IMO-084-I-F01.ttl</x:v>
      </x:c>
      <x:c r="J1002" s="10" t="str">
        <x:v>40f1ac435088eed9f81f5d9b16f7b9f0a20ce776a937b10d7e8663af9340f430</x:v>
      </x:c>
      <x:c r="K1002" s="13" t="str">
        <x:v>NOT_REVIEWED</x:v>
      </x:c>
      <x:c r="L1002" s="13" t="str"/>
      <x:c r="M1002" s="13" t="str"/>
      <x:c r="N1002" s="13" t="str"/>
      <x:c r="O1002" s="13" t="str"/>
      <x:c r="P1002" s="13" t="str"/>
      <x:c r="Q1002" s="13" t="str"/>
      <x:c r="R1002" s="13" t="str"/>
      <x:c r="S1002" s="13" t="str"/>
      <x:c r="T1002" s="14" t="str"/>
      <x:c r="U1002" s="9" t="str">
        <x:f>IF(AND(Q1002="AGREED",P1002="LABEL_ONLY",OR(O1002="PASS",O1002="FAIL"),R1002&lt;&gt;"",S1002&lt;&gt;"",T1002&lt;&gt;""),O1002,G1002)</x:f>
        <x:v>FAIL</x:v>
      </x:c>
      <x:c r="V1002" s="9" t="str">
        <x:f>IF(Q1002&lt;&gt;"AGREED","",IF(P1002="LABEL_ONLY",IF(AND(Q1002="AGREED",P1002="LABEL_ONLY",OR(O1002="PASS",O1002="FAIL"),R1002&lt;&gt;"",S1002&lt;&gt;"",T1002&lt;&gt;""),"LABEL_APPLIED","INCOMPLETE_DECISION"),"RERUN_REQUIRED"))</x:f>
      </x:c>
    </x:row>
    <x:row r="1003" ht="30" customHeight="1">
      <x:c r="A1003" s="9" t="str">
        <x:v>IMO-084-I-F02</x:v>
      </x:c>
      <x:c r="B1003" s="9" t="str">
        <x:v>IMO-084</x:v>
      </x:c>
      <x:c r="C1003" s="9" t="str">
        <x:v>BATCH_03</x:v>
      </x:c>
      <x:c r="D1003" s="9" t="str">
        <x:v>IMO</x:v>
      </x:c>
      <x:c r="E1003" s="9" t="n">
        <x:v>1</x:v>
      </x:c>
      <x:c r="F1003" s="9" t="str">
        <x:v>Part I-A 9.3.2.1.4.1</x:v>
      </x:c>
      <x:c r="G1003" s="9" t="str">
        <x:v>FAIL</x:v>
      </x:c>
      <x:c r="H1003" s="11" t="str">
        <x:v>Missing trigger.</x:v>
      </x:c>
      <x:c r="I1003" s="10" t="str">
        <x:v>rdf/IMO/IMO-084/IMO-084-I-F02.ttl</x:v>
      </x:c>
      <x:c r="J1003" s="10" t="str">
        <x:v>0942e1b32d5bbe439d1ce439f1251a7483671fd4628a4973fd9463bda8309442</x:v>
      </x:c>
      <x:c r="K1003" s="13" t="str">
        <x:v>REVIEWED</x:v>
      </x:c>
      <x:c r="L1003" s="13" t="str">
        <x:v>YES</x:v>
      </x:c>
      <x:c r="M1003" s="13" t="str">
        <x:v>YES</x:v>
      </x:c>
      <x:c r="N1003" s="13" t="str">
        <x:v>YES</x:v>
      </x:c>
      <x:c r="O1003" s="13"/>
      <x:c r="P1003" s="13"/>
      <x:c r="Q1003" s="13"/>
      <x:c r="R1003" s="13" t="str">
        <x:v>AI-assisted draft</x:v>
      </x:c>
      <x:c r="S1003" s="105" t="n">
        <x:v>46281</x:v>
      </x:c>
      <x:c r="T1003" s="14" t="str">
        <x:v>Valid failure: the mandatory applicability selector is absent, so compliance cannot be established.</x:v>
      </x:c>
      <x:c r="U1003" s="9" t="str">
        <x:f>IF(AND(Q1003="AGREED",P1003="LABEL_ONLY",OR(O1003="PASS",O1003="FAIL"),R1003&lt;&gt;"",S1003&lt;&gt;"",T1003&lt;&gt;""),O1003,G1003)</x:f>
        <x:v>FAIL</x:v>
      </x:c>
      <x:c r="V1003" s="9" t="str">
        <x:f>IF(Q1003&lt;&gt;"AGREED","",IF(P1003="LABEL_ONLY",IF(AND(Q1003="AGREED",P1003="LABEL_ONLY",OR(O1003="PASS",O1003="FAIL"),R1003&lt;&gt;"",S1003&lt;&gt;"",T1003&lt;&gt;""),"LABEL_APPLIED","INCOMPLETE_DECISION"),"RERUN_REQUIRED"))</x:f>
      </x:c>
    </x:row>
    <x:row r="1004" ht="30" customHeight="1">
      <x:c r="A1004" s="9" t="str">
        <x:v>IMO-084-I-F03</x:v>
      </x:c>
      <x:c r="B1004" s="9" t="str">
        <x:v>IMO-084</x:v>
      </x:c>
      <x:c r="C1004" s="9" t="str">
        <x:v>BATCH_03</x:v>
      </x:c>
      <x:c r="D1004" s="9" t="str">
        <x:v>IMO</x:v>
      </x:c>
      <x:c r="E1004" s="9" t="n">
        <x:v>0</x:v>
      </x:c>
      <x:c r="F1004" s="9" t="str">
        <x:v>Part I-A 9.3.2.1.4.1</x:v>
      </x:c>
      <x:c r="G1004" s="9" t="str">
        <x:v>FAIL</x:v>
      </x:c>
      <x:c r="H1004" s="11" t="str">
        <x:v>Missing protection result.</x:v>
      </x:c>
      <x:c r="I1004" s="10" t="str">
        <x:v>rdf/IMO/IMO-084/IMO-084-I-F03.ttl</x:v>
      </x:c>
      <x:c r="J1004" s="10" t="str">
        <x:v>944015676e1cbf16cf6b614bfd565631c6501945963a70f77e2b224d72351268</x:v>
      </x:c>
      <x:c r="K1004" s="13" t="str">
        <x:v>NOT_REVIEWED</x:v>
      </x:c>
      <x:c r="L1004" s="13" t="str"/>
      <x:c r="M1004" s="13" t="str"/>
      <x:c r="N1004" s="13" t="str"/>
      <x:c r="O1004" s="13" t="str"/>
      <x:c r="P1004" s="13" t="str"/>
      <x:c r="Q1004" s="13" t="str"/>
      <x:c r="R1004" s="13" t="str"/>
      <x:c r="S1004" s="13" t="str"/>
      <x:c r="T1004" s="14" t="str"/>
      <x:c r="U1004" s="9" t="str">
        <x:f>IF(AND(Q1004="AGREED",P1004="LABEL_ONLY",OR(O1004="PASS",O1004="FAIL"),R1004&lt;&gt;"",S1004&lt;&gt;"",T1004&lt;&gt;""),O1004,G1004)</x:f>
        <x:v>FAIL</x:v>
      </x:c>
      <x:c r="V1004" s="9" t="str">
        <x:f>IF(Q1004&lt;&gt;"AGREED","",IF(P1004="LABEL_ONLY",IF(AND(Q1004="AGREED",P1004="LABEL_ONLY",OR(O1004="PASS",O1004="FAIL"),R1004&lt;&gt;"",S1004&lt;&gt;"",T1004&lt;&gt;""),"LABEL_APPLIED","INCOMPLETE_DECISION"),"RERUN_REQUIRED"))</x:f>
      </x:c>
    </x:row>
    <x:row r="1005" ht="30" customHeight="1">
      <x:c r="A1005" s="9" t="str">
        <x:v>IMO-084-I-P01</x:v>
      </x:c>
      <x:c r="B1005" s="9" t="str">
        <x:v>IMO-084</x:v>
      </x:c>
      <x:c r="C1005" s="9" t="str">
        <x:v>BATCH_03</x:v>
      </x:c>
      <x:c r="D1005" s="9" t="str">
        <x:v>IMO</x:v>
      </x:c>
      <x:c r="E1005" s="9" t="n">
        <x:v>0</x:v>
      </x:c>
      <x:c r="F1005" s="9" t="str">
        <x:v>Part I-A 9.3.2.1.4.1</x:v>
      </x:c>
      <x:c r="G1005" s="9" t="str">
        <x:v>PASS</x:v>
      </x:c>
      <x:c r="H1005" s="11" t="str">
        <x:v>Projecting sensor protected.</x:v>
      </x:c>
      <x:c r="I1005" s="10" t="str">
        <x:v>rdf/IMO/IMO-084/IMO-084-I-P01.ttl</x:v>
      </x:c>
      <x:c r="J1005" s="10" t="str">
        <x:v>2bdee52ba6c7ae52aa0fa1c6eab492f5772b05cbe13bf8ae8c452dfc985a92aa</x:v>
      </x:c>
      <x:c r="K1005" s="13" t="str">
        <x:v>NOT_REVIEWED</x:v>
      </x:c>
      <x:c r="L1005" s="13" t="str"/>
      <x:c r="M1005" s="13" t="str"/>
      <x:c r="N1005" s="13" t="str"/>
      <x:c r="O1005" s="13" t="str"/>
      <x:c r="P1005" s="13" t="str"/>
      <x:c r="Q1005" s="13" t="str"/>
      <x:c r="R1005" s="13" t="str"/>
      <x:c r="S1005" s="13" t="str"/>
      <x:c r="T1005" s="14" t="str"/>
      <x:c r="U1005" s="9" t="str">
        <x:f>IF(AND(Q1005="AGREED",P1005="LABEL_ONLY",OR(O1005="PASS",O1005="FAIL"),R1005&lt;&gt;"",S1005&lt;&gt;"",T1005&lt;&gt;""),O1005,G1005)</x:f>
        <x:v>PASS</x:v>
      </x:c>
      <x:c r="V1005" s="9" t="str">
        <x:f>IF(Q1005&lt;&gt;"AGREED","",IF(P1005="LABEL_ONLY",IF(AND(Q1005="AGREED",P1005="LABEL_ONLY",OR(O1005="PASS",O1005="FAIL"),R1005&lt;&gt;"",S1005&lt;&gt;"",T1005&lt;&gt;""),"LABEL_APPLIED","INCOMPLETE_DECISION"),"RERUN_REQUIRED"))</x:f>
      </x:c>
    </x:row>
    <x:row r="1006" ht="30" customHeight="1">
      <x:c r="A1006" s="9" t="str">
        <x:v>IMO-084-I-P02</x:v>
      </x:c>
      <x:c r="B1006" s="9" t="str">
        <x:v>IMO-084</x:v>
      </x:c>
      <x:c r="C1006" s="9" t="str">
        <x:v>BATCH_03</x:v>
      </x:c>
      <x:c r="D1006" s="9" t="str">
        <x:v>IMO</x:v>
      </x:c>
      <x:c r="E1006" s="9" t="n">
        <x:v>1</x:v>
      </x:c>
      <x:c r="F1006" s="9" t="str">
        <x:v>Part I-A 9.3.2.1.4.1</x:v>
      </x:c>
      <x:c r="G1006" s="9" t="str">
        <x:v>PASS</x:v>
      </x:c>
      <x:c r="H1006" s="11" t="str">
        <x:v>Not applicable when no required sensor projects below hull.</x:v>
      </x:c>
      <x:c r="I1006" s="10" t="str">
        <x:v>rdf/IMO/IMO-084/IMO-084-I-P02.ttl</x:v>
      </x:c>
      <x:c r="J1006" s="10" t="str">
        <x:v>114d70308dceca35c06081ee4a8350d395f924fde578a5dfe26616d196f5bba1</x:v>
      </x:c>
      <x:c r="K1006" s="13" t="str">
        <x:v>REVIEWED</x:v>
      </x:c>
      <x:c r="L1006" s="13" t="str">
        <x:v>YES</x:v>
      </x:c>
      <x:c r="M1006" s="13" t="str">
        <x:v>YES</x:v>
      </x:c>
      <x:c r="N1006" s="13" t="str">
        <x:v>YES</x:v>
      </x:c>
      <x:c r="O1006" s="13"/>
      <x:c r="P1006" s="13"/>
      <x:c r="Q1006" s="13"/>
      <x:c r="R1006" s="13" t="str">
        <x:v>AI-assisted draft</x:v>
      </x:c>
      <x:c r="S1006" s="105" t="n">
        <x:v>46281</x:v>
      </x:c>
      <x:c r="T1006" s="14" t="str">
        <x:v>Valid inactive case: requiredSensorProjectsBelowHull=false deactivates the protection obligation.</x:v>
      </x:c>
      <x:c r="U1006" s="9" t="str">
        <x:f>IF(AND(Q1006="AGREED",P1006="LABEL_ONLY",OR(O1006="PASS",O1006="FAIL"),R1006&lt;&gt;"",S1006&lt;&gt;"",T1006&lt;&gt;""),O1006,G1006)</x:f>
        <x:v>PASS</x:v>
      </x:c>
      <x:c r="V1006" s="9" t="str">
        <x:f>IF(Q1006&lt;&gt;"AGREED","",IF(P1006="LABEL_ONLY",IF(AND(Q1006="AGREED",P1006="LABEL_ONLY",OR(O1006="PASS",O1006="FAIL"),R1006&lt;&gt;"",S1006&lt;&gt;"",T1006&lt;&gt;""),"LABEL_APPLIED","INCOMPLETE_DECISION"),"RERUN_REQUIRED"))</x:f>
      </x:c>
    </x:row>
    <x:row r="1007" ht="30" customHeight="1">
      <x:c r="A1007" s="9" t="str">
        <x:v>IMO-085-I-F01</x:v>
      </x:c>
      <x:c r="B1007" s="9" t="str">
        <x:v>IMO-085</x:v>
      </x:c>
      <x:c r="C1007" s="9" t="str">
        <x:v>BATCH_11</x:v>
      </x:c>
      <x:c r="D1007" s="9" t="str">
        <x:v>IMO</x:v>
      </x:c>
      <x:c r="E1007" s="9" t="n">
        <x:v>0</x:v>
      </x:c>
      <x:c r="F1007" s="9" t="str">
        <x:v>Part I-A 9.3.2.1.4.2</x:v>
      </x:c>
      <x:c r="G1007" s="9" t="str">
        <x:v>FAIL</x:v>
      </x:c>
      <x:c r="H1007" s="11" t="str">
        <x:v>Neither required route.</x:v>
      </x:c>
      <x:c r="I1007" s="10" t="str">
        <x:v>rdf/IMO/IMO-085/IMO-085-I-F01.ttl</x:v>
      </x:c>
      <x:c r="J1007" s="10" t="str">
        <x:v>7e283969b8cd2d396aab6b63296785162d250dfb6945ffe7f8da9a290c684ed2</x:v>
      </x:c>
      <x:c r="K1007" s="13" t="str">
        <x:v>NOT_REVIEWED</x:v>
      </x:c>
      <x:c r="L1007" s="13" t="str"/>
      <x:c r="M1007" s="13" t="str"/>
      <x:c r="N1007" s="13" t="str"/>
      <x:c r="O1007" s="13" t="str"/>
      <x:c r="P1007" s="13" t="str"/>
      <x:c r="Q1007" s="13" t="str"/>
      <x:c r="R1007" s="13" t="str"/>
      <x:c r="S1007" s="13" t="str"/>
      <x:c r="T1007" s="14" t="str"/>
      <x:c r="U1007" s="9" t="str">
        <x:f>IF(AND(Q1007="AGREED",P1007="LABEL_ONLY",OR(O1007="PASS",O1007="FAIL"),R1007&lt;&gt;"",S1007&lt;&gt;"",T1007&lt;&gt;""),O1007,G1007)</x:f>
        <x:v>FAIL</x:v>
      </x:c>
      <x:c r="V1007" s="9" t="str">
        <x:f>IF(Q1007&lt;&gt;"AGREED","",IF(P1007="LABEL_ONLY",IF(AND(Q1007="AGREED",P1007="LABEL_ONLY",OR(O1007="PASS",O1007="FAIL"),R1007&lt;&gt;"",S1007&lt;&gt;"",T1007&lt;&gt;""),"LABEL_APPLIED","INCOMPLETE_DECISION"),"RERUN_REQUIRED"))</x:f>
      </x:c>
    </x:row>
    <x:row r="1008" ht="30" customHeight="1">
      <x:c r="A1008" s="9" t="str">
        <x:v>IMO-085-I-F02</x:v>
      </x:c>
      <x:c r="B1008" s="9" t="str">
        <x:v>IMO-085</x:v>
      </x:c>
      <x:c r="C1008" s="9" t="str">
        <x:v>BATCH_11</x:v>
      </x:c>
      <x:c r="D1008" s="9" t="str">
        <x:v>IMO</x:v>
      </x:c>
      <x:c r="E1008" s="9" t="n">
        <x:v>1</x:v>
      </x:c>
      <x:c r="F1008" s="9" t="str">
        <x:v>Part I-A 9.3.2.1.4.2</x:v>
      </x:c>
      <x:c r="G1008" s="9" t="str">
        <x:v>FAIL</x:v>
      </x:c>
      <x:c r="H1008" s="11" t="str">
        <x:v>Missing category selector.</x:v>
      </x:c>
      <x:c r="I1008" s="10" t="str">
        <x:v>rdf/IMO/IMO-085/IMO-085-I-F02.ttl</x:v>
      </x:c>
      <x:c r="J1008" s="10" t="str">
        <x:v>cc7711dd572aa8c56f7e2faa50b7211da20907d1bbf91da04b56e89d06a6122e</x:v>
      </x:c>
      <x:c r="K1008" s="13" t="str">
        <x:v>NOT_REVIEWED</x:v>
      </x:c>
      <x:c r="L1008" s="13" t="str"/>
      <x:c r="M1008" s="13" t="str"/>
      <x:c r="N1008" s="13" t="str"/>
      <x:c r="O1008" s="13" t="str"/>
      <x:c r="P1008" s="13" t="str"/>
      <x:c r="Q1008" s="13" t="str"/>
      <x:c r="R1008" s="13" t="str"/>
      <x:c r="S1008" s="13" t="str"/>
      <x:c r="T1008" s="14" t="str"/>
      <x:c r="U1008" s="9" t="str">
        <x:f>IF(AND(Q1008="AGREED",P1008="LABEL_ONLY",OR(O1008="PASS",O1008="FAIL"),R1008&lt;&gt;"",S1008&lt;&gt;"",T1008&lt;&gt;""),O1008,G1008)</x:f>
        <x:v>FAIL</x:v>
      </x:c>
      <x:c r="V1008" s="9" t="str">
        <x:f>IF(Q1008&lt;&gt;"AGREED","",IF(P1008="LABEL_ONLY",IF(AND(Q1008="AGREED",P1008="LABEL_ONLY",OR(O1008="PASS",O1008="FAIL"),R1008&lt;&gt;"",S1008&lt;&gt;"",T1008&lt;&gt;""),"LABEL_APPLIED","INCOMPLETE_DECISION"),"RERUN_REQUIRED"))</x:f>
      </x:c>
    </x:row>
    <x:row r="1009" ht="30" customHeight="1">
      <x:c r="A1009" s="9" t="str">
        <x:v>IMO-085-I-F03</x:v>
      </x:c>
      <x:c r="B1009" s="9" t="str">
        <x:v>IMO-085</x:v>
      </x:c>
      <x:c r="C1009" s="9" t="str">
        <x:v>BATCH_11</x:v>
      </x:c>
      <x:c r="D1009" s="9" t="str">
        <x:v>IMO</x:v>
      </x:c>
      <x:c r="E1009" s="9" t="n">
        <x:v>0</x:v>
      </x:c>
      <x:c r="F1009" s="9" t="str">
        <x:v>Part I-A 9.3.2.1.4.2</x:v>
      </x:c>
      <x:c r="G1009" s="9" t="str">
        <x:v>FAIL</x:v>
      </x:c>
      <x:c r="H1009" s="11" t="str">
        <x:v>Missing date selector.</x:v>
      </x:c>
      <x:c r="I1009" s="10" t="str">
        <x:v>rdf/IMO/IMO-085/IMO-085-I-F03.ttl</x:v>
      </x:c>
      <x:c r="J1009" s="10" t="str">
        <x:v>88cab276a9ede1a4b1a3309437fef15cc32333f0f9d452e357186699c212ecb2</x:v>
      </x:c>
      <x:c r="K1009" s="13" t="str">
        <x:v>NOT_REVIEWED</x:v>
      </x:c>
      <x:c r="L1009" s="13" t="str"/>
      <x:c r="M1009" s="13" t="str"/>
      <x:c r="N1009" s="13" t="str"/>
      <x:c r="O1009" s="13" t="str"/>
      <x:c r="P1009" s="13" t="str"/>
      <x:c r="Q1009" s="13" t="str"/>
      <x:c r="R1009" s="13" t="str"/>
      <x:c r="S1009" s="13" t="str"/>
      <x:c r="T1009" s="14" t="str"/>
      <x:c r="U1009" s="9" t="str">
        <x:f>IF(AND(Q1009="AGREED",P1009="LABEL_ONLY",OR(O1009="PASS",O1009="FAIL"),R1009&lt;&gt;"",S1009&lt;&gt;"",T1009&lt;&gt;""),O1009,G1009)</x:f>
        <x:v>FAIL</x:v>
      </x:c>
      <x:c r="V1009" s="9" t="str">
        <x:f>IF(Q1009&lt;&gt;"AGREED","",IF(P1009="LABEL_ONLY",IF(AND(Q1009="AGREED",P1009="LABEL_ONLY",OR(O1009="PASS",O1009="FAIL"),R1009&lt;&gt;"",S1009&lt;&gt;"",T1009&lt;&gt;""),"LABEL_APPLIED","INCOMPLETE_DECISION"),"RERUN_REQUIRED"))</x:f>
      </x:c>
    </x:row>
    <x:row r="1010" ht="30" customHeight="1">
      <x:c r="A1010" s="9" t="str">
        <x:v>IMO-085-I-F04</x:v>
      </x:c>
      <x:c r="B1010" s="9" t="str">
        <x:v>IMO-085</x:v>
      </x:c>
      <x:c r="C1010" s="9" t="str">
        <x:v>BATCH_11</x:v>
      </x:c>
      <x:c r="D1010" s="9" t="str">
        <x:v>IMO</x:v>
      </x:c>
      <x:c r="E1010" s="9" t="n">
        <x:v>0</x:v>
      </x:c>
      <x:c r="F1010" s="9" t="str">
        <x:v>Part I-A 9.3.2.1.4.2</x:v>
      </x:c>
      <x:c r="G1010" s="9" t="str">
        <x:v>FAIL</x:v>
      </x:c>
      <x:c r="H1010" s="11" t="str">
        <x:v>Category B applicable and noncompliant.</x:v>
      </x:c>
      <x:c r="I1010" s="10" t="str">
        <x:v>rdf/IMO/IMO-085/IMO-085-I-F04.ttl</x:v>
      </x:c>
      <x:c r="J1010" s="10" t="str">
        <x:v>c80ba74689a2efc0f1ddf3192240d0a25b625bd706ab77616e400b97d09ac15b</x:v>
      </x:c>
      <x:c r="K1010" s="13" t="str">
        <x:v>NOT_REVIEWED</x:v>
      </x:c>
      <x:c r="L1010" s="13" t="str"/>
      <x:c r="M1010" s="13" t="str"/>
      <x:c r="N1010" s="13" t="str"/>
      <x:c r="O1010" s="13" t="str"/>
      <x:c r="P1010" s="13" t="str"/>
      <x:c r="Q1010" s="13" t="str"/>
      <x:c r="R1010" s="13" t="str"/>
      <x:c r="S1010" s="13" t="str"/>
      <x:c r="T1010" s="14" t="str"/>
      <x:c r="U1010" s="9" t="str">
        <x:f>IF(AND(Q1010="AGREED",P1010="LABEL_ONLY",OR(O1010="PASS",O1010="FAIL"),R1010&lt;&gt;"",S1010&lt;&gt;"",T1010&lt;&gt;""),O1010,G1010)</x:f>
        <x:v>FAIL</x:v>
      </x:c>
      <x:c r="V1010" s="9" t="str">
        <x:f>IF(Q1010&lt;&gt;"AGREED","",IF(P1010="LABEL_ONLY",IF(AND(Q1010="AGREED",P1010="LABEL_ONLY",OR(O1010="PASS",O1010="FAIL"),R1010&lt;&gt;"",S1010&lt;&gt;"",T1010&lt;&gt;""),"LABEL_APPLIED","INCOMPLETE_DECISION"),"RERUN_REQUIRED"))</x:f>
      </x:c>
    </x:row>
    <x:row r="1011" ht="30" customHeight="1">
      <x:c r="A1011" s="9" t="str">
        <x:v>IMO-085-I-P01</x:v>
      </x:c>
      <x:c r="B1011" s="9" t="str">
        <x:v>IMO-085</x:v>
      </x:c>
      <x:c r="C1011" s="9" t="str">
        <x:v>BATCH_11</x:v>
      </x:c>
      <x:c r="D1011" s="9" t="str">
        <x:v>IMO</x:v>
      </x:c>
      <x:c r="E1011" s="9" t="n">
        <x:v>0</x:v>
      </x:c>
      <x:c r="F1011" s="9" t="str">
        <x:v>Part I-A 9.3.2.1.4.2</x:v>
      </x:c>
      <x:c r="G1011" s="9" t="str">
        <x:v>PASS</x:v>
      </x:c>
      <x:c r="H1011" s="11" t="str">
        <x:v>Category A post-2017 with enclosed wings.</x:v>
      </x:c>
      <x:c r="I1011" s="10" t="str">
        <x:v>rdf/IMO/IMO-085/IMO-085-I-P01.ttl</x:v>
      </x:c>
      <x:c r="J1011" s="10" t="str">
        <x:v>31bd83ac2bdac28e66895b5d4a17c4c81ec986cd07125125bf780db11931e988</x:v>
      </x:c>
      <x:c r="K1011" s="13" t="str">
        <x:v>NOT_REVIEWED</x:v>
      </x:c>
      <x:c r="L1011" s="13" t="str"/>
      <x:c r="M1011" s="13" t="str"/>
      <x:c r="N1011" s="13" t="str"/>
      <x:c r="O1011" s="13" t="str"/>
      <x:c r="P1011" s="13" t="str"/>
      <x:c r="Q1011" s="13" t="str"/>
      <x:c r="R1011" s="13" t="str"/>
      <x:c r="S1011" s="13" t="str"/>
      <x:c r="T1011" s="14" t="str"/>
      <x:c r="U1011" s="9" t="str">
        <x:f>IF(AND(Q1011="AGREED",P1011="LABEL_ONLY",OR(O1011="PASS",O1011="FAIL"),R1011&lt;&gt;"",S1011&lt;&gt;"",T1011&lt;&gt;""),O1011,G1011)</x:f>
        <x:v>PASS</x:v>
      </x:c>
      <x:c r="V1011" s="9" t="str">
        <x:f>IF(Q1011&lt;&gt;"AGREED","",IF(P1011="LABEL_ONLY",IF(AND(Q1011="AGREED",P1011="LABEL_ONLY",OR(O1011="PASS",O1011="FAIL"),R1011&lt;&gt;"",S1011&lt;&gt;"",T1011&lt;&gt;""),"LABEL_APPLIED","INCOMPLETE_DECISION"),"RERUN_REQUIRED"))</x:f>
      </x:c>
    </x:row>
    <x:row r="1012" ht="30" customHeight="1">
      <x:c r="A1012" s="9" t="str">
        <x:v>IMO-085-I-P02</x:v>
      </x:c>
      <x:c r="B1012" s="9" t="str">
        <x:v>IMO-085</x:v>
      </x:c>
      <x:c r="C1012" s="9" t="str">
        <x:v>BATCH_11</x:v>
      </x:c>
      <x:c r="D1012" s="9" t="str">
        <x:v>IMO</x:v>
      </x:c>
      <x:c r="E1012" s="9" t="n">
        <x:v>1</x:v>
      </x:c>
      <x:c r="F1012" s="9" t="str">
        <x:v>Part I-A 9.3.2.1.4.2</x:v>
      </x:c>
      <x:c r="G1012" s="9" t="str">
        <x:v>PASS</x:v>
      </x:c>
      <x:c r="H1012" s="11" t="str">
        <x:v>Approved protection design alternative.</x:v>
      </x:c>
      <x:c r="I1012" s="10" t="str">
        <x:v>rdf/IMO/IMO-085/IMO-085-I-P02.ttl</x:v>
      </x:c>
      <x:c r="J1012" s="10" t="str">
        <x:v>527fb29c4c00cacacabc388532e11f2de5ec47db2b7c2bc796106a68b27a4a9a</x:v>
      </x:c>
      <x:c r="K1012" s="13" t="str">
        <x:v>NOT_REVIEWED</x:v>
      </x:c>
      <x:c r="L1012" s="13" t="str"/>
      <x:c r="M1012" s="13" t="str"/>
      <x:c r="N1012" s="13" t="str"/>
      <x:c r="O1012" s="13" t="str"/>
      <x:c r="P1012" s="13" t="str"/>
      <x:c r="Q1012" s="13" t="str"/>
      <x:c r="R1012" s="13" t="str"/>
      <x:c r="S1012" s="13" t="str"/>
      <x:c r="T1012" s="14" t="str"/>
      <x:c r="U1012" s="9" t="str">
        <x:f>IF(AND(Q1012="AGREED",P1012="LABEL_ONLY",OR(O1012="PASS",O1012="FAIL"),R1012&lt;&gt;"",S1012&lt;&gt;"",T1012&lt;&gt;""),O1012,G1012)</x:f>
        <x:v>PASS</x:v>
      </x:c>
      <x:c r="V1012" s="9" t="str">
        <x:f>IF(Q1012&lt;&gt;"AGREED","",IF(P1012="LABEL_ONLY",IF(AND(Q1012="AGREED",P1012="LABEL_ONLY",OR(O1012="PASS",O1012="FAIL"),R1012&lt;&gt;"",S1012&lt;&gt;"",T1012&lt;&gt;""),"LABEL_APPLIED","INCOMPLETE_DECISION"),"RERUN_REQUIRED"))</x:f>
      </x:c>
    </x:row>
    <x:row r="1013" ht="30" customHeight="1">
      <x:c r="A1013" s="9" t="str">
        <x:v>IMO-085-I-P03</x:v>
      </x:c>
      <x:c r="B1013" s="9" t="str">
        <x:v>IMO-085</x:v>
      </x:c>
      <x:c r="C1013" s="9" t="str">
        <x:v>BATCH_11</x:v>
      </x:c>
      <x:c r="D1013" s="9" t="str">
        <x:v>IMO</x:v>
      </x:c>
      <x:c r="E1013" s="9" t="n">
        <x:v>0</x:v>
      </x:c>
      <x:c r="F1013" s="9" t="str">
        <x:v>Part I-A 9.3.2.1.4.2</x:v>
      </x:c>
      <x:c r="G1013" s="9" t="str">
        <x:v>PASS</x:v>
      </x:c>
      <x:c r="H1013" s="11" t="str">
        <x:v>Category C not applicable.</x:v>
      </x:c>
      <x:c r="I1013" s="10" t="str">
        <x:v>rdf/IMO/IMO-085/IMO-085-I-P03.ttl</x:v>
      </x:c>
      <x:c r="J1013" s="10" t="str">
        <x:v>9c57df4a5d14431f14b1f9cc737cafc6d4e89b52b557aec11f9a185645dcae9e</x:v>
      </x:c>
      <x:c r="K1013" s="13" t="str">
        <x:v>NOT_REVIEWED</x:v>
      </x:c>
      <x:c r="L1013" s="13" t="str"/>
      <x:c r="M1013" s="13" t="str"/>
      <x:c r="N1013" s="13" t="str"/>
      <x:c r="O1013" s="13" t="str"/>
      <x:c r="P1013" s="13" t="str"/>
      <x:c r="Q1013" s="13" t="str"/>
      <x:c r="R1013" s="13" t="str"/>
      <x:c r="S1013" s="13" t="str"/>
      <x:c r="T1013" s="14" t="str"/>
      <x:c r="U1013" s="9" t="str">
        <x:f>IF(AND(Q1013="AGREED",P1013="LABEL_ONLY",OR(O1013="PASS",O1013="FAIL"),R1013&lt;&gt;"",S1013&lt;&gt;"",T1013&lt;&gt;""),O1013,G1013)</x:f>
        <x:v>PASS</x:v>
      </x:c>
      <x:c r="V1013" s="9" t="str">
        <x:f>IF(Q1013&lt;&gt;"AGREED","",IF(P1013="LABEL_ONLY",IF(AND(Q1013="AGREED",P1013="LABEL_ONLY",OR(O1013="PASS",O1013="FAIL"),R1013&lt;&gt;"",S1013&lt;&gt;"",T1013&lt;&gt;""),"LABEL_APPLIED","INCOMPLETE_DECISION"),"RERUN_REQUIRED"))</x:f>
      </x:c>
    </x:row>
    <x:row r="1014" ht="30" customHeight="1">
      <x:c r="A1014" s="9" t="str">
        <x:v>IMO-085-I-P04</x:v>
      </x:c>
      <x:c r="B1014" s="9" t="str">
        <x:v>IMO-085</x:v>
      </x:c>
      <x:c r="C1014" s="9" t="str">
        <x:v>BATCH_11</x:v>
      </x:c>
      <x:c r="D1014" s="9" t="str">
        <x:v>IMO</x:v>
      </x:c>
      <x:c r="E1014" s="9" t="n">
        <x:v>0</x:v>
      </x:c>
      <x:c r="F1014" s="9" t="str">
        <x:v>Part I-A 9.3.2.1.4.2</x:v>
      </x:c>
      <x:c r="G1014" s="9" t="str">
        <x:v>PASS</x:v>
      </x:c>
      <x:c r="H1014" s="11" t="str">
        <x:v>Pre-2017 not applicable.</x:v>
      </x:c>
      <x:c r="I1014" s="10" t="str">
        <x:v>rdf/IMO/IMO-085/IMO-085-I-P04.ttl</x:v>
      </x:c>
      <x:c r="J1014" s="10" t="str">
        <x:v>525421f5d7332baf7e3f41069ca914c4fdf7f1063c343dfc4a00bdd98b32047f</x:v>
      </x:c>
      <x:c r="K1014" s="13" t="str">
        <x:v>NOT_REVIEWED</x:v>
      </x:c>
      <x:c r="L1014" s="13" t="str"/>
      <x:c r="M1014" s="13" t="str"/>
      <x:c r="N1014" s="13" t="str"/>
      <x:c r="O1014" s="13" t="str"/>
      <x:c r="P1014" s="13" t="str"/>
      <x:c r="Q1014" s="13" t="str"/>
      <x:c r="R1014" s="13" t="str"/>
      <x:c r="S1014" s="13" t="str"/>
      <x:c r="T1014" s="14" t="str"/>
      <x:c r="U1014" s="9" t="str">
        <x:f>IF(AND(Q1014="AGREED",P1014="LABEL_ONLY",OR(O1014="PASS",O1014="FAIL"),R1014&lt;&gt;"",S1014&lt;&gt;"",T1014&lt;&gt;""),O1014,G1014)</x:f>
        <x:v>PASS</x:v>
      </x:c>
      <x:c r="V1014" s="9" t="str">
        <x:f>IF(Q1014&lt;&gt;"AGREED","",IF(P1014="LABEL_ONLY",IF(AND(Q1014="AGREED",P1014="LABEL_ONLY",OR(O1014="PASS",O1014="FAIL"),R1014&lt;&gt;"",S1014&lt;&gt;"",T1014&lt;&gt;""),"LABEL_APPLIED","INCOMPLETE_DECISION"),"RERUN_REQUIRED"))</x:f>
      </x:c>
    </x:row>
    <x:row r="1015" ht="30" customHeight="1">
      <x:c r="A1015" s="9" t="str">
        <x:v>IMO-086-I-F01</x:v>
      </x:c>
      <x:c r="B1015" s="9" t="str">
        <x:v>IMO-086</x:v>
      </x:c>
      <x:c r="C1015" s="9" t="str">
        <x:v>BATCH_22</x:v>
      </x:c>
      <x:c r="D1015" s="9" t="str">
        <x:v>IMO</x:v>
      </x:c>
      <x:c r="E1015" s="9" t="n">
        <x:v>1</x:v>
      </x:c>
      <x:c r="F1015" s="9" t="str">
        <x:v>Part I-A 9.3.2.2.1</x:v>
      </x:c>
      <x:c r="G1015" s="9" t="str">
        <x:v>FAIL</x:v>
      </x:c>
      <x:c r="H1015" s="11" t="str">
        <x:v>Fewer than two means.</x:v>
      </x:c>
      <x:c r="I1015" s="10" t="str">
        <x:v>rdf/IMO/IMO-086/IMO-086-I-F01.ttl</x:v>
      </x:c>
      <x:c r="J1015" s="10" t="str">
        <x:v>e7749b550ac41766577124d2f4d577ea71cf8b2991d5317d1553645d54e6babe</x:v>
      </x:c>
      <x:c r="K1015" s="13" t="str">
        <x:v>NOT_REVIEWED</x:v>
      </x:c>
      <x:c r="L1015" s="13" t="str"/>
      <x:c r="M1015" s="13" t="str"/>
      <x:c r="N1015" s="13" t="str"/>
      <x:c r="O1015" s="13" t="str"/>
      <x:c r="P1015" s="13" t="str"/>
      <x:c r="Q1015" s="13" t="str"/>
      <x:c r="R1015" s="13" t="str"/>
      <x:c r="S1015" s="13" t="str"/>
      <x:c r="T1015" s="14" t="str"/>
      <x:c r="U1015" s="9" t="str">
        <x:f>IF(AND(Q1015="AGREED",P1015="LABEL_ONLY",OR(O1015="PASS",O1015="FAIL"),R1015&lt;&gt;"",S1015&lt;&gt;"",T1015&lt;&gt;""),O1015,G1015)</x:f>
        <x:v>FAIL</x:v>
      </x:c>
      <x:c r="V1015" s="9" t="str">
        <x:f>IF(Q1015&lt;&gt;"AGREED","",IF(P1015="LABEL_ONLY",IF(AND(Q1015="AGREED",P1015="LABEL_ONLY",OR(O1015="PASS",O1015="FAIL"),R1015&lt;&gt;"",S1015&lt;&gt;"",T1015&lt;&gt;""),"LABEL_APPLIED","INCOMPLETE_DECISION"),"RERUN_REQUIRED"))</x:f>
      </x:c>
    </x:row>
    <x:row r="1016" ht="30" customHeight="1">
      <x:c r="A1016" s="9" t="str">
        <x:v>IMO-086-I-F02</x:v>
      </x:c>
      <x:c r="B1016" s="9" t="str">
        <x:v>IMO-086</x:v>
      </x:c>
      <x:c r="C1016" s="9" t="str">
        <x:v>BATCH_22</x:v>
      </x:c>
      <x:c r="D1016" s="9" t="str">
        <x:v>IMO</x:v>
      </x:c>
      <x:c r="E1016" s="9" t="n">
        <x:v>0</x:v>
      </x:c>
      <x:c r="F1016" s="9" t="str">
        <x:v>Part I-A 9.3.2.2.1</x:v>
      </x:c>
      <x:c r="G1016" s="9" t="str">
        <x:v>FAIL</x:v>
      </x:c>
      <x:c r="H1016" s="11" t="str">
        <x:v>Main power connection missing.</x:v>
      </x:c>
      <x:c r="I1016" s="10" t="str">
        <x:v>rdf/IMO/IMO-086/IMO-086-I-F02.ttl</x:v>
      </x:c>
      <x:c r="J1016" s="10" t="str">
        <x:v>034a5521448f3031ba70ee859003981fa61ceafbd7b8920555a7508d25ca2aff</x:v>
      </x:c>
      <x:c r="K1016" s="13" t="str">
        <x:v>NOT_REVIEWED</x:v>
      </x:c>
      <x:c r="L1016" s="13" t="str"/>
      <x:c r="M1016" s="13" t="str"/>
      <x:c r="N1016" s="13" t="str"/>
      <x:c r="O1016" s="13" t="str"/>
      <x:c r="P1016" s="13" t="str"/>
      <x:c r="Q1016" s="13" t="str"/>
      <x:c r="R1016" s="13" t="str"/>
      <x:c r="S1016" s="13" t="str"/>
      <x:c r="T1016" s="14" t="str"/>
      <x:c r="U1016" s="9" t="str">
        <x:f>IF(AND(Q1016="AGREED",P1016="LABEL_ONLY",OR(O1016="PASS",O1016="FAIL"),R1016&lt;&gt;"",S1016&lt;&gt;"",T1016&lt;&gt;""),O1016,G1016)</x:f>
        <x:v>FAIL</x:v>
      </x:c>
      <x:c r="V1016" s="9" t="str">
        <x:f>IF(Q1016&lt;&gt;"AGREED","",IF(P1016="LABEL_ONLY",IF(AND(Q1016="AGREED",P1016="LABEL_ONLY",OR(O1016="PASS",O1016="FAIL"),R1016&lt;&gt;"",S1016&lt;&gt;"",T1016&lt;&gt;""),"LABEL_APPLIED","INCOMPLETE_DECISION"),"RERUN_REQUIRED"))</x:f>
      </x:c>
    </x:row>
    <x:row r="1017" ht="30" customHeight="1">
      <x:c r="A1017" s="9" t="str">
        <x:v>IMO-086-I-F03</x:v>
      </x:c>
      <x:c r="B1017" s="9" t="str">
        <x:v>IMO-086</x:v>
      </x:c>
      <x:c r="C1017" s="9" t="str">
        <x:v>BATCH_22</x:v>
      </x:c>
      <x:c r="D1017" s="9" t="str">
        <x:v>IMO</x:v>
      </x:c>
      <x:c r="E1017" s="9" t="n">
        <x:v>0</x:v>
      </x:c>
      <x:c r="F1017" s="9" t="str">
        <x:v>Part I-A 9.3.2.2.1</x:v>
      </x:c>
      <x:c r="G1017" s="9" t="str">
        <x:v>FAIL</x:v>
      </x:c>
      <x:c r="H1017" s="11" t="str">
        <x:v>Emergency power connection missing.</x:v>
      </x:c>
      <x:c r="I1017" s="10" t="str">
        <x:v>rdf/IMO/IMO-086/IMO-086-I-F03.ttl</x:v>
      </x:c>
      <x:c r="J1017" s="10" t="str">
        <x:v>83d6f9ff3ceeb5e39549ee0caff55dfe9d6b037d854e6aba0e600c0dea9ffcae</x:v>
      </x:c>
      <x:c r="K1017" s="13" t="str">
        <x:v>NOT_REVIEWED</x:v>
      </x:c>
      <x:c r="L1017" s="13" t="str"/>
      <x:c r="M1017" s="13" t="str"/>
      <x:c r="N1017" s="13" t="str"/>
      <x:c r="O1017" s="13" t="str"/>
      <x:c r="P1017" s="13" t="str"/>
      <x:c r="Q1017" s="13" t="str"/>
      <x:c r="R1017" s="13" t="str"/>
      <x:c r="S1017" s="13" t="str"/>
      <x:c r="T1017" s="14" t="str"/>
      <x:c r="U1017" s="9" t="str">
        <x:f>IF(AND(Q1017="AGREED",P1017="LABEL_ONLY",OR(O1017="PASS",O1017="FAIL"),R1017&lt;&gt;"",S1017&lt;&gt;"",T1017&lt;&gt;""),O1017,G1017)</x:f>
        <x:v>FAIL</x:v>
      </x:c>
      <x:c r="V1017" s="9" t="str">
        <x:f>IF(Q1017&lt;&gt;"AGREED","",IF(P1017="LABEL_ONLY",IF(AND(Q1017="AGREED",P1017="LABEL_ONLY",OR(O1017="PASS",O1017="FAIL"),R1017&lt;&gt;"",S1017&lt;&gt;"",T1017&lt;&gt;""),"LABEL_APPLIED","INCOMPLETE_DECISION"),"RERUN_REQUIRED"))</x:f>
      </x:c>
    </x:row>
    <x:row r="1018" ht="30" customHeight="1">
      <x:c r="A1018" s="9" t="str">
        <x:v>IMO-086-I-F04</x:v>
      </x:c>
      <x:c r="B1018" s="9" t="str">
        <x:v>IMO-086</x:v>
      </x:c>
      <x:c r="C1018" s="9" t="str">
        <x:v>BATCH_22</x:v>
      </x:c>
      <x:c r="D1018" s="9" t="str">
        <x:v>IMO</x:v>
      </x:c>
      <x:c r="E1018" s="9" t="n">
        <x:v>0</x:v>
      </x:c>
      <x:c r="F1018" s="9" t="str">
        <x:v>Part I-A 9.3.2.2.1</x:v>
      </x:c>
      <x:c r="G1018" s="9" t="str">
        <x:v>FAIL</x:v>
      </x:c>
      <x:c r="H1018" s="11" t="str">
        <x:v>Independence relation missing.</x:v>
      </x:c>
      <x:c r="I1018" s="10" t="str">
        <x:v>rdf/IMO/IMO-086/IMO-086-I-F04.ttl</x:v>
      </x:c>
      <x:c r="J1018" s="10" t="str">
        <x:v>98637657784732385c1acf43b56700068fc25f5e0e811b51cc2ff62b59e15520</x:v>
      </x:c>
      <x:c r="K1018" s="13" t="str">
        <x:v>NOT_REVIEWED</x:v>
      </x:c>
      <x:c r="L1018" s="13" t="str"/>
      <x:c r="M1018" s="13" t="str"/>
      <x:c r="N1018" s="13" t="str"/>
      <x:c r="O1018" s="13" t="str"/>
      <x:c r="P1018" s="13" t="str"/>
      <x:c r="Q1018" s="13" t="str"/>
      <x:c r="R1018" s="13" t="str"/>
      <x:c r="S1018" s="13" t="str"/>
      <x:c r="T1018" s="14" t="str"/>
      <x:c r="U1018" s="9" t="str">
        <x:f>IF(AND(Q1018="AGREED",P1018="LABEL_ONLY",OR(O1018="PASS",O1018="FAIL"),R1018&lt;&gt;"",S1018&lt;&gt;"",T1018&lt;&gt;""),O1018,G1018)</x:f>
        <x:v>FAIL</x:v>
      </x:c>
      <x:c r="V1018" s="9" t="str">
        <x:f>IF(Q1018&lt;&gt;"AGREED","",IF(P1018="LABEL_ONLY",IF(AND(Q1018="AGREED",P1018="LABEL_ONLY",OR(O1018="PASS",O1018="FAIL"),R1018&lt;&gt;"",S1018&lt;&gt;"",T1018&lt;&gt;""),"LABEL_APPLIED","INCOMPLETE_DECISION"),"RERUN_REQUIRED"))</x:f>
      </x:c>
    </x:row>
    <x:row r="1019" ht="30" customHeight="1">
      <x:c r="A1019" s="9" t="str">
        <x:v>IMO-086-I-F05</x:v>
      </x:c>
      <x:c r="B1019" s="9" t="str">
        <x:v>IMO-086</x:v>
      </x:c>
      <x:c r="C1019" s="9" t="str">
        <x:v>BATCH_22</x:v>
      </x:c>
      <x:c r="D1019" s="9" t="str">
        <x:v>IMO</x:v>
      </x:c>
      <x:c r="E1019" s="9" t="n">
        <x:v>0</x:v>
      </x:c>
      <x:c r="F1019" s="9" t="str">
        <x:v>Part I-A 9.3.2.2.1</x:v>
      </x:c>
      <x:c r="G1019" s="9" t="str">
        <x:v>FAIL</x:v>
      </x:c>
      <x:c r="H1019" s="11" t="str">
        <x:v>Independence target is not another ship-owned means.</x:v>
      </x:c>
      <x:c r="I1019" s="10" t="str">
        <x:v>rdf/IMO/IMO-086/IMO-086-I-F05.ttl</x:v>
      </x:c>
      <x:c r="J1019" s="10" t="str">
        <x:v>fbaf4e00ff6b3420928e67855d7edb369480ec21fe3a6cedf5d8b7b87e011c0c</x:v>
      </x:c>
      <x:c r="K1019" s="13" t="str">
        <x:v>NOT_REVIEWED</x:v>
      </x:c>
      <x:c r="L1019" s="13" t="str"/>
      <x:c r="M1019" s="13" t="str"/>
      <x:c r="N1019" s="13" t="str"/>
      <x:c r="O1019" s="13" t="str"/>
      <x:c r="P1019" s="13" t="str"/>
      <x:c r="Q1019" s="13" t="str"/>
      <x:c r="R1019" s="13" t="str"/>
      <x:c r="S1019" s="13" t="str"/>
      <x:c r="T1019" s="14" t="str"/>
      <x:c r="U1019" s="9" t="str">
        <x:f>IF(AND(Q1019="AGREED",P1019="LABEL_ONLY",OR(O1019="PASS",O1019="FAIL"),R1019&lt;&gt;"",S1019&lt;&gt;"",T1019&lt;&gt;""),O1019,G1019)</x:f>
        <x:v>FAIL</x:v>
      </x:c>
      <x:c r="V1019" s="9" t="str">
        <x:f>IF(Q1019&lt;&gt;"AGREED","",IF(P1019="LABEL_ONLY",IF(AND(Q1019="AGREED",P1019="LABEL_ONLY",OR(O1019="PASS",O1019="FAIL"),R1019&lt;&gt;"",S1019&lt;&gt;"",T1019&lt;&gt;""),"LABEL_APPLIED","INCOMPLETE_DECISION"),"RERUN_REQUIRED"))</x:f>
      </x:c>
    </x:row>
    <x:row r="1020" ht="30" customHeight="1">
      <x:c r="A1020" s="9" t="str">
        <x:v>IMO-086-I-P01</x:v>
      </x:c>
      <x:c r="B1020" s="9" t="str">
        <x:v>IMO-086</x:v>
      </x:c>
      <x:c r="C1020" s="9" t="str">
        <x:v>BATCH_22</x:v>
      </x:c>
      <x:c r="D1020" s="9" t="str">
        <x:v>IMO</x:v>
      </x:c>
      <x:c r="E1020" s="9" t="n">
        <x:v>1</x:v>
      </x:c>
      <x:c r="F1020" s="9" t="str">
        <x:v>Part I-A 9.3.2.2.1</x:v>
      </x:c>
      <x:c r="G1020" s="9" t="str">
        <x:v>PASS</x:v>
      </x:c>
      <x:c r="H1020" s="11" t="str">
        <x:v>Two distinct powered independent means.</x:v>
      </x:c>
      <x:c r="I1020" s="10" t="str">
        <x:v>rdf/IMO/IMO-086/IMO-086-I-P01.ttl</x:v>
      </x:c>
      <x:c r="J1020" s="10" t="str">
        <x:v>b4b0a4ca45de3f8786786287f8832311278392737e20e6f01e6aa3bcea30edf5</x:v>
      </x:c>
      <x:c r="K1020" s="13" t="str">
        <x:v>NOT_REVIEWED</x:v>
      </x:c>
      <x:c r="L1020" s="13" t="str"/>
      <x:c r="M1020" s="13" t="str"/>
      <x:c r="N1020" s="13" t="str"/>
      <x:c r="O1020" s="13" t="str"/>
      <x:c r="P1020" s="13" t="str"/>
      <x:c r="Q1020" s="13" t="str"/>
      <x:c r="R1020" s="13" t="str"/>
      <x:c r="S1020" s="13" t="str"/>
      <x:c r="T1020" s="14" t="str"/>
      <x:c r="U1020" s="9" t="str">
        <x:f>IF(AND(Q1020="AGREED",P1020="LABEL_ONLY",OR(O1020="PASS",O1020="FAIL"),R1020&lt;&gt;"",S1020&lt;&gt;"",T1020&lt;&gt;""),O1020,G1020)</x:f>
        <x:v>PASS</x:v>
      </x:c>
      <x:c r="V1020" s="9" t="str">
        <x:f>IF(Q1020&lt;&gt;"AGREED","",IF(P1020="LABEL_ONLY",IF(AND(Q1020="AGREED",P1020="LABEL_ONLY",OR(O1020="PASS",O1020="FAIL"),R1020&lt;&gt;"",S1020&lt;&gt;"",T1020&lt;&gt;""),"LABEL_APPLIED","INCOMPLETE_DECISION"),"RERUN_REQUIRED"))</x:f>
      </x:c>
    </x:row>
    <x:row r="1021" ht="30" customHeight="1">
      <x:c r="A1021" s="9" t="str">
        <x:v>IMO-086-I-P02</x:v>
      </x:c>
      <x:c r="B1021" s="9" t="str">
        <x:v>IMO-086</x:v>
      </x:c>
      <x:c r="C1021" s="9" t="str">
        <x:v>BATCH_22</x:v>
      </x:c>
      <x:c r="D1021" s="9" t="str">
        <x:v>IMO</x:v>
      </x:c>
      <x:c r="E1021" s="9" t="n">
        <x:v>0</x:v>
      </x:c>
      <x:c r="F1021" s="9" t="str">
        <x:v>Part I-A 9.3.2.2.1</x:v>
      </x:c>
      <x:c r="G1021" s="9" t="str">
        <x:v>PASS</x:v>
      </x:c>
      <x:c r="H1021" s="11" t="str">
        <x:v>Three valid means.</x:v>
      </x:c>
      <x:c r="I1021" s="10" t="str">
        <x:v>rdf/IMO/IMO-086/IMO-086-I-P02.ttl</x:v>
      </x:c>
      <x:c r="J1021" s="10" t="str">
        <x:v>694395e38160373fe1b581340d25aec69b18b189479d2dbd51a0a4112453cd3a</x:v>
      </x:c>
      <x:c r="K1021" s="13" t="str">
        <x:v>NOT_REVIEWED</x:v>
      </x:c>
      <x:c r="L1021" s="13" t="str"/>
      <x:c r="M1021" s="13" t="str"/>
      <x:c r="N1021" s="13" t="str"/>
      <x:c r="O1021" s="13" t="str"/>
      <x:c r="P1021" s="13" t="str"/>
      <x:c r="Q1021" s="13" t="str"/>
      <x:c r="R1021" s="13" t="str"/>
      <x:c r="S1021" s="13" t="str"/>
      <x:c r="T1021" s="14" t="str"/>
      <x:c r="U1021" s="9" t="str">
        <x:f>IF(AND(Q1021="AGREED",P1021="LABEL_ONLY",OR(O1021="PASS",O1021="FAIL"),R1021&lt;&gt;"",S1021&lt;&gt;"",T1021&lt;&gt;""),O1021,G1021)</x:f>
        <x:v>PASS</x:v>
      </x:c>
      <x:c r="V1021" s="9" t="str">
        <x:f>IF(Q1021&lt;&gt;"AGREED","",IF(P1021="LABEL_ONLY",IF(AND(Q1021="AGREED",P1021="LABEL_ONLY",OR(O1021="PASS",O1021="FAIL"),R1021&lt;&gt;"",S1021&lt;&gt;"",T1021&lt;&gt;""),"LABEL_APPLIED","INCOMPLETE_DECISION"),"RERUN_REQUIRED"))</x:f>
      </x:c>
    </x:row>
    <x:row r="1022" ht="30" customHeight="1">
      <x:c r="A1022" s="9" t="str">
        <x:v>IMO-087-I-F01</x:v>
      </x:c>
      <x:c r="B1022" s="9" t="str">
        <x:v>IMO-087</x:v>
      </x:c>
      <x:c r="C1022" s="9" t="str">
        <x:v>BATCH_02</x:v>
      </x:c>
      <x:c r="D1022" s="9" t="str">
        <x:v>IMO</x:v>
      </x:c>
      <x:c r="E1022" s="9" t="n">
        <x:v>0</x:v>
      </x:c>
      <x:c r="F1022" s="9" t="str">
        <x:v>Part I-A 9.3.2.2.2</x:v>
      </x:c>
      <x:c r="G1022" s="9" t="str">
        <x:v>FAIL</x:v>
      </x:c>
      <x:c r="H1022" s="11" t="str">
        <x:v>No GNSS/equivalent above 80.</x:v>
      </x:c>
      <x:c r="I1022" s="10" t="str">
        <x:v>rdf/IMO/IMO-087/IMO-087-I-F01.ttl</x:v>
      </x:c>
      <x:c r="J1022" s="10" t="str">
        <x:v>e9587d8b8a5dcfc2e2dfa7c6db37e0e6c8c4200e250efcef770f0a5e5dde33dd</x:v>
      </x:c>
      <x:c r="K1022" s="13" t="str">
        <x:v>NOT_REVIEWED</x:v>
      </x:c>
      <x:c r="L1022" s="13" t="str"/>
      <x:c r="M1022" s="13" t="str"/>
      <x:c r="N1022" s="13" t="str"/>
      <x:c r="O1022" s="13" t="str"/>
      <x:c r="P1022" s="13" t="str"/>
      <x:c r="Q1022" s="13" t="str"/>
      <x:c r="R1022" s="13" t="str"/>
      <x:c r="S1022" s="13" t="str"/>
      <x:c r="T1022" s="14" t="str"/>
      <x:c r="U1022" s="9" t="str">
        <x:f>IF(AND(Q1022="AGREED",P1022="LABEL_ONLY",OR(O1022="PASS",O1022="FAIL"),R1022&lt;&gt;"",S1022&lt;&gt;"",T1022&lt;&gt;""),O1022,G1022)</x:f>
        <x:v>FAIL</x:v>
      </x:c>
      <x:c r="V1022" s="9" t="str">
        <x:f>IF(Q1022&lt;&gt;"AGREED","",IF(P1022="LABEL_ONLY",IF(AND(Q1022="AGREED",P1022="LABEL_ONLY",OR(O1022="PASS",O1022="FAIL"),R1022&lt;&gt;"",S1022&lt;&gt;"",T1022&lt;&gt;""),"LABEL_APPLIED","INCOMPLETE_DECISION"),"RERUN_REQUIRED"))</x:f>
      </x:c>
    </x:row>
    <x:row r="1023" ht="30" customHeight="1">
      <x:c r="A1023" s="9" t="str">
        <x:v>IMO-087-I-F02</x:v>
      </x:c>
      <x:c r="B1023" s="9" t="str">
        <x:v>IMO-087</x:v>
      </x:c>
      <x:c r="C1023" s="9" t="str">
        <x:v>BATCH_02</x:v>
      </x:c>
      <x:c r="D1023" s="9" t="str">
        <x:v>IMO</x:v>
      </x:c>
      <x:c r="E1023" s="9" t="n">
        <x:v>0</x:v>
      </x:c>
      <x:c r="F1023" s="9" t="str">
        <x:v>Part I-A 9.3.2.2.2</x:v>
      </x:c>
      <x:c r="G1023" s="9" t="str">
        <x:v>FAIL</x:v>
      </x:c>
      <x:c r="H1023" s="11" t="str">
        <x:v>Main power missing.</x:v>
      </x:c>
      <x:c r="I1023" s="10" t="str">
        <x:v>rdf/IMO/IMO-087/IMO-087-I-F02.ttl</x:v>
      </x:c>
      <x:c r="J1023" s="10" t="str">
        <x:v>1114fd81fd181776b7d59d75948a9c46b5597eb4f4c244a821f2f13a1ec18761</x:v>
      </x:c>
      <x:c r="K1023" s="13" t="str">
        <x:v>NOT_REVIEWED</x:v>
      </x:c>
      <x:c r="L1023" s="13" t="str"/>
      <x:c r="M1023" s="13" t="str"/>
      <x:c r="N1023" s="13" t="str"/>
      <x:c r="O1023" s="13" t="str"/>
      <x:c r="P1023" s="13" t="str"/>
      <x:c r="Q1023" s="13" t="str"/>
      <x:c r="R1023" s="13" t="str"/>
      <x:c r="S1023" s="13" t="str"/>
      <x:c r="T1023" s="14" t="str"/>
      <x:c r="U1023" s="9" t="str">
        <x:f>IF(AND(Q1023="AGREED",P1023="LABEL_ONLY",OR(O1023="PASS",O1023="FAIL"),R1023&lt;&gt;"",S1023&lt;&gt;"",T1023&lt;&gt;""),O1023,G1023)</x:f>
        <x:v>FAIL</x:v>
      </x:c>
      <x:c r="V1023" s="9" t="str">
        <x:f>IF(Q1023&lt;&gt;"AGREED","",IF(P1023="LABEL_ONLY",IF(AND(Q1023="AGREED",P1023="LABEL_ONLY",OR(O1023="PASS",O1023="FAIL"),R1023&lt;&gt;"",S1023&lt;&gt;"",T1023&lt;&gt;""),"LABEL_APPLIED","INCOMPLETE_DECISION"),"RERUN_REQUIRED"))</x:f>
      </x:c>
    </x:row>
    <x:row r="1024" ht="30" customHeight="1">
      <x:c r="A1024" s="9" t="str">
        <x:v>IMO-087-I-F03</x:v>
      </x:c>
      <x:c r="B1024" s="9" t="str">
        <x:v>IMO-087</x:v>
      </x:c>
      <x:c r="C1024" s="9" t="str">
        <x:v>BATCH_02</x:v>
      </x:c>
      <x:c r="D1024" s="9" t="str">
        <x:v>IMO</x:v>
      </x:c>
      <x:c r="E1024" s="9" t="n">
        <x:v>1</x:v>
      </x:c>
      <x:c r="F1024" s="9" t="str">
        <x:v>Part I-A 9.3.2.2.2</x:v>
      </x:c>
      <x:c r="G1024" s="9" t="str">
        <x:v>FAIL</x:v>
      </x:c>
      <x:c r="H1024" s="11" t="str">
        <x:v>Emergency power missing.</x:v>
      </x:c>
      <x:c r="I1024" s="10" t="str">
        <x:v>rdf/IMO/IMO-087/IMO-087-I-F03.ttl</x:v>
      </x:c>
      <x:c r="J1024" s="10" t="str">
        <x:v>0d10a05a4ddc0cd21daee3557698fc84af2f6a9ee731478c80d4a90a94909365</x:v>
      </x:c>
      <x:c r="K1024" s="13" t="str">
        <x:v>REVIEWED</x:v>
      </x:c>
      <x:c r="L1024" s="13" t="str">
        <x:v>YES</x:v>
      </x:c>
      <x:c r="M1024" s="13" t="str">
        <x:v>YES</x:v>
      </x:c>
      <x:c r="N1024" s="13" t="str">
        <x:v>YES</x:v>
      </x:c>
      <x:c r="O1024" s="13"/>
      <x:c r="P1024" s="13"/>
      <x:c r="Q1024" s="13"/>
      <x:c r="R1024" s="13" t="str">
        <x:v>AI-assisted draft</x:v>
      </x:c>
      <x:c r="S1024" s="105" t="n">
        <x:v>46281</x:v>
      </x:c>
      <x:c r="T1024" s="14" t="str">
        <x:v>Source and fixture align: latitude is above 80 and emergency power is absent.</x:v>
      </x:c>
      <x:c r="U1024" s="9" t="str">
        <x:f>IF(AND(Q1024="AGREED",P1024="LABEL_ONLY",OR(O1024="PASS",O1024="FAIL"),R1024&lt;&gt;"",S1024&lt;&gt;"",T1024&lt;&gt;""),O1024,G1024)</x:f>
        <x:v>FAIL</x:v>
      </x:c>
      <x:c r="V1024" s="9" t="str">
        <x:f>IF(Q1024&lt;&gt;"AGREED","",IF(P1024="LABEL_ONLY",IF(AND(Q1024="AGREED",P1024="LABEL_ONLY",OR(O1024="PASS",O1024="FAIL"),R1024&lt;&gt;"",S1024&lt;&gt;"",T1024&lt;&gt;""),"LABEL_APPLIED","INCOMPLETE_DECISION"),"RERUN_REQUIRED"))</x:f>
      </x:c>
    </x:row>
    <x:row r="1025" ht="30" customHeight="1">
      <x:c r="A1025" s="9" t="str">
        <x:v>IMO-087-I-F04</x:v>
      </x:c>
      <x:c r="B1025" s="9" t="str">
        <x:v>IMO-087</x:v>
      </x:c>
      <x:c r="C1025" s="9" t="str">
        <x:v>BATCH_02</x:v>
      </x:c>
      <x:c r="D1025" s="9" t="str">
        <x:v>IMO</x:v>
      </x:c>
      <x:c r="E1025" s="9" t="n">
        <x:v>0</x:v>
      </x:c>
      <x:c r="F1025" s="9" t="str">
        <x:v>Part I-A 9.3.2.2.2</x:v>
      </x:c>
      <x:c r="G1025" s="9" t="str">
        <x:v>FAIL</x:v>
      </x:c>
      <x:c r="H1025" s="11" t="str">
        <x:v>Missing latitude selector.</x:v>
      </x:c>
      <x:c r="I1025" s="10" t="str">
        <x:v>rdf/IMO/IMO-087/IMO-087-I-F04.ttl</x:v>
      </x:c>
      <x:c r="J1025" s="10" t="str">
        <x:v>8da9a6479087cb113ed755e538388f02829ba0cb0ea85e45e61b523ba6e26d14</x:v>
      </x:c>
      <x:c r="K1025" s="13" t="str">
        <x:v>NOT_REVIEWED</x:v>
      </x:c>
      <x:c r="L1025" s="13" t="str"/>
      <x:c r="M1025" s="13" t="str"/>
      <x:c r="N1025" s="13" t="str"/>
      <x:c r="O1025" s="13" t="str"/>
      <x:c r="P1025" s="13" t="str"/>
      <x:c r="Q1025" s="13" t="str"/>
      <x:c r="R1025" s="13" t="str"/>
      <x:c r="S1025" s="13" t="str"/>
      <x:c r="T1025" s="14" t="str"/>
      <x:c r="U1025" s="9" t="str">
        <x:f>IF(AND(Q1025="AGREED",P1025="LABEL_ONLY",OR(O1025="PASS",O1025="FAIL"),R1025&lt;&gt;"",S1025&lt;&gt;"",T1025&lt;&gt;""),O1025,G1025)</x:f>
        <x:v>FAIL</x:v>
      </x:c>
      <x:c r="V1025" s="9" t="str">
        <x:f>IF(Q1025&lt;&gt;"AGREED","",IF(P1025="LABEL_ONLY",IF(AND(Q1025="AGREED",P1025="LABEL_ONLY",OR(O1025="PASS",O1025="FAIL"),R1025&lt;&gt;"",S1025&lt;&gt;"",T1025&lt;&gt;""),"LABEL_APPLIED","INCOMPLETE_DECISION"),"RERUN_REQUIRED"))</x:f>
      </x:c>
    </x:row>
    <x:row r="1026" ht="30" customHeight="1">
      <x:c r="A1026" s="9" t="str">
        <x:v>IMO-087-I-P01</x:v>
      </x:c>
      <x:c r="B1026" s="9" t="str">
        <x:v>IMO-087</x:v>
      </x:c>
      <x:c r="C1026" s="9" t="str">
        <x:v>BATCH_02</x:v>
      </x:c>
      <x:c r="D1026" s="9" t="str">
        <x:v>IMO</x:v>
      </x:c>
      <x:c r="E1026" s="9" t="n">
        <x:v>1</x:v>
      </x:c>
      <x:c r="F1026" s="9" t="str">
        <x:v>Part I-A 9.3.2.2.2</x:v>
      </x:c>
      <x:c r="G1026" s="9" t="str">
        <x:v>PASS</x:v>
      </x:c>
      <x:c r="H1026" s="11" t="str">
        <x:v>Latitude above 80 with powered GNSS compass.</x:v>
      </x:c>
      <x:c r="I1026" s="10" t="str">
        <x:v>rdf/IMO/IMO-087/IMO-087-I-P01.ttl</x:v>
      </x:c>
      <x:c r="J1026" s="10" t="str">
        <x:v>1d65b28a8d09b9d3d1247fc11d942f727396925f8d954eb855d1d4ae9c175fe5</x:v>
      </x:c>
      <x:c r="K1026" s="13" t="str">
        <x:v>REVIEWED</x:v>
      </x:c>
      <x:c r="L1026" s="13" t="str">
        <x:v>YES</x:v>
      </x:c>
      <x:c r="M1026" s="13" t="str">
        <x:v>YES</x:v>
      </x:c>
      <x:c r="N1026" s="13" t="str">
        <x:v>YES</x:v>
      </x:c>
      <x:c r="O1026" s="13"/>
      <x:c r="P1026" s="13"/>
      <x:c r="Q1026" s="13"/>
      <x:c r="R1026" s="13" t="str">
        <x:v>AI-assisted draft</x:v>
      </x:c>
      <x:c r="S1026" s="105" t="n">
        <x:v>46281</x:v>
      </x:c>
      <x:c r="T1026" s="14" t="str">
        <x:v>Source and fixture align: latitude is above 80, count is one, and both power links are present.</x:v>
      </x:c>
      <x:c r="U1026" s="9" t="str">
        <x:f>IF(AND(Q1026="AGREED",P1026="LABEL_ONLY",OR(O1026="PASS",O1026="FAIL"),R1026&lt;&gt;"",S1026&lt;&gt;"",T1026&lt;&gt;""),O1026,G1026)</x:f>
        <x:v>PASS</x:v>
      </x:c>
      <x:c r="V1026" s="9" t="str">
        <x:f>IF(Q1026&lt;&gt;"AGREED","",IF(P1026="LABEL_ONLY",IF(AND(Q1026="AGREED",P1026="LABEL_ONLY",OR(O1026="PASS",O1026="FAIL"),R1026&lt;&gt;"",S1026&lt;&gt;"",T1026&lt;&gt;""),"LABEL_APPLIED","INCOMPLETE_DECISION"),"RERUN_REQUIRED"))</x:f>
      </x:c>
    </x:row>
    <x:row r="1027" ht="30" customHeight="1">
      <x:c r="A1027" s="9" t="str">
        <x:v>IMO-087-I-P02</x:v>
      </x:c>
      <x:c r="B1027" s="9" t="str">
        <x:v>IMO-087</x:v>
      </x:c>
      <x:c r="C1027" s="9" t="str">
        <x:v>BATCH_02</x:v>
      </x:c>
      <x:c r="D1027" s="9" t="str">
        <x:v>IMO</x:v>
      </x:c>
      <x:c r="E1027" s="9" t="n">
        <x:v>0</x:v>
      </x:c>
      <x:c r="F1027" s="9" t="str">
        <x:v>Part I-A 9.3.2.2.2</x:v>
      </x:c>
      <x:c r="G1027" s="9" t="str">
        <x:v>PASS</x:v>
      </x:c>
      <x:c r="H1027" s="11" t="str">
        <x:v>Exactly 80 degrees is not above 80.</x:v>
      </x:c>
      <x:c r="I1027" s="10" t="str">
        <x:v>rdf/IMO/IMO-087/IMO-087-I-P02.ttl</x:v>
      </x:c>
      <x:c r="J1027" s="10" t="str">
        <x:v>fc6fbf11f42a69f231f186f0961972b06ed4fc2382b5c4d8f3e904f33c994510</x:v>
      </x:c>
      <x:c r="K1027" s="13" t="str">
        <x:v>NOT_REVIEWED</x:v>
      </x:c>
      <x:c r="L1027" s="13" t="str"/>
      <x:c r="M1027" s="13" t="str"/>
      <x:c r="N1027" s="13" t="str"/>
      <x:c r="O1027" s="13" t="str"/>
      <x:c r="P1027" s="13" t="str"/>
      <x:c r="Q1027" s="13" t="str"/>
      <x:c r="R1027" s="13" t="str"/>
      <x:c r="S1027" s="13" t="str"/>
      <x:c r="T1027" s="14" t="str"/>
      <x:c r="U1027" s="9" t="str">
        <x:f>IF(AND(Q1027="AGREED",P1027="LABEL_ONLY",OR(O1027="PASS",O1027="FAIL"),R1027&lt;&gt;"",S1027&lt;&gt;"",T1027&lt;&gt;""),O1027,G1027)</x:f>
        <x:v>PASS</x:v>
      </x:c>
      <x:c r="V1027" s="9" t="str">
        <x:f>IF(Q1027&lt;&gt;"AGREED","",IF(P1027="LABEL_ONLY",IF(AND(Q1027="AGREED",P1027="LABEL_ONLY",OR(O1027="PASS",O1027="FAIL"),R1027&lt;&gt;"",S1027&lt;&gt;"",T1027&lt;&gt;""),"LABEL_APPLIED","INCOMPLETE_DECISION"),"RERUN_REQUIRED"))</x:f>
      </x:c>
    </x:row>
    <x:row r="1028" ht="30" customHeight="1">
      <x:c r="A1028" s="9" t="str">
        <x:v>IMO-087-I-P03</x:v>
      </x:c>
      <x:c r="B1028" s="9" t="str">
        <x:v>IMO-087</x:v>
      </x:c>
      <x:c r="C1028" s="9" t="str">
        <x:v>BATCH_02</x:v>
      </x:c>
      <x:c r="D1028" s="9" t="str">
        <x:v>IMO</x:v>
      </x:c>
      <x:c r="E1028" s="9" t="n">
        <x:v>0</x:v>
      </x:c>
      <x:c r="F1028" s="9" t="str">
        <x:v>Part I-A 9.3.2.2.2</x:v>
      </x:c>
      <x:c r="G1028" s="9" t="str">
        <x:v>PASS</x:v>
      </x:c>
      <x:c r="H1028" s="11" t="str">
        <x:v>Below threshold not applicable.</x:v>
      </x:c>
      <x:c r="I1028" s="10" t="str">
        <x:v>rdf/IMO/IMO-087/IMO-087-I-P03.ttl</x:v>
      </x:c>
      <x:c r="J1028" s="10" t="str">
        <x:v>9fa4b8a998a0f1ec11c46a6dea94a1697dc6fc469516d245de387755d2645b5d</x:v>
      </x:c>
      <x:c r="K1028" s="13" t="str">
        <x:v>NOT_REVIEWED</x:v>
      </x:c>
      <x:c r="L1028" s="13" t="str"/>
      <x:c r="M1028" s="13" t="str"/>
      <x:c r="N1028" s="13" t="str"/>
      <x:c r="O1028" s="13" t="str"/>
      <x:c r="P1028" s="13" t="str"/>
      <x:c r="Q1028" s="13" t="str"/>
      <x:c r="R1028" s="13" t="str"/>
      <x:c r="S1028" s="13" t="str"/>
      <x:c r="T1028" s="14" t="str"/>
      <x:c r="U1028" s="9" t="str">
        <x:f>IF(AND(Q1028="AGREED",P1028="LABEL_ONLY",OR(O1028="PASS",O1028="FAIL"),R1028&lt;&gt;"",S1028&lt;&gt;"",T1028&lt;&gt;""),O1028,G1028)</x:f>
        <x:v>PASS</x:v>
      </x:c>
      <x:c r="V1028" s="9" t="str">
        <x:f>IF(Q1028&lt;&gt;"AGREED","",IF(P1028="LABEL_ONLY",IF(AND(Q1028="AGREED",P1028="LABEL_ONLY",OR(O1028="PASS",O1028="FAIL"),R1028&lt;&gt;"",S1028&lt;&gt;"",T1028&lt;&gt;""),"LABEL_APPLIED","INCOMPLETE_DECISION"),"RERUN_REQUIRED"))</x:f>
      </x:c>
    </x:row>
    <x:row r="1029" ht="30" customHeight="1">
      <x:c r="A1029" s="9" t="str">
        <x:v>IMO-088-I-F01</x:v>
      </x:c>
      <x:c r="B1029" s="9" t="str">
        <x:v>IMO-088</x:v>
      </x:c>
      <x:c r="C1029" s="9" t="str">
        <x:v>BATCH_17</x:v>
      </x:c>
      <x:c r="D1029" s="9" t="str">
        <x:v>IMO</x:v>
      </x:c>
      <x:c r="E1029" s="9" t="n">
        <x:v>0</x:v>
      </x:c>
      <x:c r="F1029" s="9" t="str">
        <x:v>Part I-A 9.3.3.1</x:v>
      </x:c>
      <x:c r="G1029" s="9" t="str">
        <x:v>FAIL</x:v>
      </x:c>
      <x:c r="H1029" s="11" t="str">
        <x:v>Insufficient searchlight count and no alternative.</x:v>
      </x:c>
      <x:c r="I1029" s="10" t="str">
        <x:v>rdf/IMO/IMO-088/IMO-088-I-F01.ttl</x:v>
      </x:c>
      <x:c r="J1029" s="10" t="str">
        <x:v>fb1896ae72228b9165e203d01fffc504e7c9fdcb818252c10a1b5e6c72483256</x:v>
      </x:c>
      <x:c r="K1029" s="13" t="str">
        <x:v>NOT_REVIEWED</x:v>
      </x:c>
      <x:c r="L1029" s="13" t="str"/>
      <x:c r="M1029" s="13" t="str"/>
      <x:c r="N1029" s="13" t="str"/>
      <x:c r="O1029" s="13" t="str"/>
      <x:c r="P1029" s="13" t="str"/>
      <x:c r="Q1029" s="13" t="str"/>
      <x:c r="R1029" s="13" t="str"/>
      <x:c r="S1029" s="13" t="str"/>
      <x:c r="T1029" s="14" t="str"/>
      <x:c r="U1029" s="9" t="str">
        <x:f>IF(AND(Q1029="AGREED",P1029="LABEL_ONLY",OR(O1029="PASS",O1029="FAIL"),R1029&lt;&gt;"",S1029&lt;&gt;"",T1029&lt;&gt;""),O1029,G1029)</x:f>
        <x:v>FAIL</x:v>
      </x:c>
      <x:c r="V1029" s="9" t="str">
        <x:f>IF(Q1029&lt;&gt;"AGREED","",IF(P1029="LABEL_ONLY",IF(AND(Q1029="AGREED",P1029="LABEL_ONLY",OR(O1029="PASS",O1029="FAIL"),R1029&lt;&gt;"",S1029&lt;&gt;"",T1029&lt;&gt;""),"LABEL_APPLIED","INCOMPLETE_DECISION"),"RERUN_REQUIRED"))</x:f>
      </x:c>
    </x:row>
    <x:row r="1030" ht="30" customHeight="1">
      <x:c r="A1030" s="9" t="str">
        <x:v>IMO-088-I-F02</x:v>
      </x:c>
      <x:c r="B1030" s="9" t="str">
        <x:v>IMO-088</x:v>
      </x:c>
      <x:c r="C1030" s="9" t="str">
        <x:v>BATCH_17</x:v>
      </x:c>
      <x:c r="D1030" s="9" t="str">
        <x:v>IMO</x:v>
      </x:c>
      <x:c r="E1030" s="9" t="n">
        <x:v>0</x:v>
      </x:c>
      <x:c r="F1030" s="9" t="str">
        <x:v>Part I-A 9.3.3.1</x:v>
      </x:c>
      <x:c r="G1030" s="9" t="str">
        <x:v>FAIL</x:v>
      </x:c>
      <x:c r="H1030" s="11" t="str">
        <x:v>Coverage below 360 degrees.</x:v>
      </x:c>
      <x:c r="I1030" s="10" t="str">
        <x:v>rdf/IMO/IMO-088/IMO-088-I-F02.ttl</x:v>
      </x:c>
      <x:c r="J1030" s="10" t="str">
        <x:v>351159e751170107a2cf80f7417aeac11c6be5a934826a6586d86b2f081110fe</x:v>
      </x:c>
      <x:c r="K1030" s="13" t="str">
        <x:v>NOT_REVIEWED</x:v>
      </x:c>
      <x:c r="L1030" s="13" t="str"/>
      <x:c r="M1030" s="13" t="str"/>
      <x:c r="N1030" s="13" t="str"/>
      <x:c r="O1030" s="13" t="str"/>
      <x:c r="P1030" s="13" t="str"/>
      <x:c r="Q1030" s="13" t="str"/>
      <x:c r="R1030" s="13" t="str"/>
      <x:c r="S1030" s="13" t="str"/>
      <x:c r="T1030" s="14" t="str"/>
      <x:c r="U1030" s="9" t="str">
        <x:f>IF(AND(Q1030="AGREED",P1030="LABEL_ONLY",OR(O1030="PASS",O1030="FAIL"),R1030&lt;&gt;"",S1030&lt;&gt;"",T1030&lt;&gt;""),O1030,G1030)</x:f>
        <x:v>FAIL</x:v>
      </x:c>
      <x:c r="V1030" s="9" t="str">
        <x:f>IF(Q1030&lt;&gt;"AGREED","",IF(P1030="LABEL_ONLY",IF(AND(Q1030="AGREED",P1030="LABEL_ONLY",OR(O1030="PASS",O1030="FAIL"),R1030&lt;&gt;"",S1030&lt;&gt;"",T1030&lt;&gt;""),"LABEL_APPLIED","INCOMPLETE_DECISION"),"RERUN_REQUIRED"))</x:f>
      </x:c>
    </x:row>
    <x:row r="1031" ht="30" customHeight="1">
      <x:c r="A1031" s="9" t="str">
        <x:v>IMO-088-I-F03</x:v>
      </x:c>
      <x:c r="B1031" s="9" t="str">
        <x:v>IMO-088</x:v>
      </x:c>
      <x:c r="C1031" s="9" t="str">
        <x:v>BATCH_17</x:v>
      </x:c>
      <x:c r="D1031" s="9" t="str">
        <x:v>IMO</x:v>
      </x:c>
      <x:c r="E1031" s="9" t="n">
        <x:v>0</x:v>
      </x:c>
      <x:c r="F1031" s="9" t="str">
        <x:v>Part I-A 9.3.3.1</x:v>
      </x:c>
      <x:c r="G1031" s="9" t="str">
        <x:v>FAIL</x:v>
      </x:c>
      <x:c r="H1031" s="11" t="str">
        <x:v>Neither route satisfied.</x:v>
      </x:c>
      <x:c r="I1031" s="10" t="str">
        <x:v>rdf/IMO/IMO-088/IMO-088-I-F03.ttl</x:v>
      </x:c>
      <x:c r="J1031" s="10" t="str">
        <x:v>5eb9d3e1d2ecfe94e056ef32673b97194b768ba7b53931251859d91b7705428f</x:v>
      </x:c>
      <x:c r="K1031" s="13" t="str">
        <x:v>NOT_REVIEWED</x:v>
      </x:c>
      <x:c r="L1031" s="13" t="str"/>
      <x:c r="M1031" s="13" t="str"/>
      <x:c r="N1031" s="13" t="str"/>
      <x:c r="O1031" s="13" t="str"/>
      <x:c r="P1031" s="13" t="str"/>
      <x:c r="Q1031" s="13" t="str"/>
      <x:c r="R1031" s="13" t="str"/>
      <x:c r="S1031" s="13" t="str"/>
      <x:c r="T1031" s="14" t="str"/>
      <x:c r="U1031" s="9" t="str">
        <x:f>IF(AND(Q1031="AGREED",P1031="LABEL_ONLY",OR(O1031="PASS",O1031="FAIL"),R1031&lt;&gt;"",S1031&lt;&gt;"",T1031&lt;&gt;""),O1031,G1031)</x:f>
        <x:v>FAIL</x:v>
      </x:c>
      <x:c r="V1031" s="9" t="str">
        <x:f>IF(Q1031&lt;&gt;"AGREED","",IF(P1031="LABEL_ONLY",IF(AND(Q1031="AGREED",P1031="LABEL_ONLY",OR(O1031="PASS",O1031="FAIL"),R1031&lt;&gt;"",S1031&lt;&gt;"",T1031&lt;&gt;""),"LABEL_APPLIED","INCOMPLETE_DECISION"),"RERUN_REQUIRED"))</x:f>
      </x:c>
    </x:row>
    <x:row r="1032" ht="30" customHeight="1">
      <x:c r="A1032" s="9" t="str">
        <x:v>IMO-088-I-F04</x:v>
      </x:c>
      <x:c r="B1032" s="9" t="str">
        <x:v>IMO-088</x:v>
      </x:c>
      <x:c r="C1032" s="9" t="str">
        <x:v>BATCH_17</x:v>
      </x:c>
      <x:c r="D1032" s="9" t="str">
        <x:v>IMO</x:v>
      </x:c>
      <x:c r="E1032" s="9" t="n">
        <x:v>1</x:v>
      </x:c>
      <x:c r="F1032" s="9" t="str">
        <x:v>Part I-A 9.3.3.1</x:v>
      </x:c>
      <x:c r="G1032" s="9" t="str">
        <x:v>FAIL</x:v>
      </x:c>
      <x:c r="H1032" s="11" t="str">
        <x:v>Missing applicability fact.</x:v>
      </x:c>
      <x:c r="I1032" s="10" t="str">
        <x:v>rdf/IMO/IMO-088/IMO-088-I-F04.ttl</x:v>
      </x:c>
      <x:c r="J1032" s="10" t="str">
        <x:v>c60135469b9779494bc628ff87633ce3f5ed2da43b55b892042093836aa79807</x:v>
      </x:c>
      <x:c r="K1032" s="13" t="str">
        <x:v>NOT_REVIEWED</x:v>
      </x:c>
      <x:c r="L1032" s="13" t="str"/>
      <x:c r="M1032" s="13" t="str"/>
      <x:c r="N1032" s="13" t="str"/>
      <x:c r="O1032" s="13" t="str"/>
      <x:c r="P1032" s="13" t="str"/>
      <x:c r="Q1032" s="13" t="str"/>
      <x:c r="R1032" s="13" t="str"/>
      <x:c r="S1032" s="13" t="str"/>
      <x:c r="T1032" s="14" t="str"/>
      <x:c r="U1032" s="9" t="str">
        <x:f>IF(AND(Q1032="AGREED",P1032="LABEL_ONLY",OR(O1032="PASS",O1032="FAIL"),R1032&lt;&gt;"",S1032&lt;&gt;"",T1032&lt;&gt;""),O1032,G1032)</x:f>
        <x:v>FAIL</x:v>
      </x:c>
      <x:c r="V1032" s="9" t="str">
        <x:f>IF(Q1032&lt;&gt;"AGREED","",IF(P1032="LABEL_ONLY",IF(AND(Q1032="AGREED",P1032="LABEL_ONLY",OR(O1032="PASS",O1032="FAIL"),R1032&lt;&gt;"",S1032&lt;&gt;"",T1032&lt;&gt;""),"LABEL_APPLIED","INCOMPLETE_DECISION"),"RERUN_REQUIRED"))</x:f>
      </x:c>
    </x:row>
    <x:row r="1033" ht="30" customHeight="1">
      <x:c r="A1033" s="9" t="str">
        <x:v>IMO-088-I-P01</x:v>
      </x:c>
      <x:c r="B1033" s="9" t="str">
        <x:v>IMO-088</x:v>
      </x:c>
      <x:c r="C1033" s="9" t="str">
        <x:v>BATCH_17</x:v>
      </x:c>
      <x:c r="D1033" s="9" t="str">
        <x:v>IMO</x:v>
      </x:c>
      <x:c r="E1033" s="9" t="n">
        <x:v>0</x:v>
      </x:c>
      <x:c r="F1033" s="9" t="str">
        <x:v>Part I-A 9.3.3.1</x:v>
      </x:c>
      <x:c r="G1033" s="9" t="str">
        <x:v>PASS</x:v>
      </x:c>
      <x:c r="H1033" s="11" t="str">
        <x:v>Two bridge-controlled searchlights with 360-degree arc.</x:v>
      </x:c>
      <x:c r="I1033" s="10" t="str">
        <x:v>rdf/IMO/IMO-088/IMO-088-I-P01.ttl</x:v>
      </x:c>
      <x:c r="J1033" s="10" t="str">
        <x:v>e22b957af37216a4c7f457277104f758d535558e14cae0f0016cb7ddc529baf5</x:v>
      </x:c>
      <x:c r="K1033" s="13" t="str">
        <x:v>NOT_REVIEWED</x:v>
      </x:c>
      <x:c r="L1033" s="13" t="str"/>
      <x:c r="M1033" s="13" t="str"/>
      <x:c r="N1033" s="13" t="str"/>
      <x:c r="O1033" s="13" t="str"/>
      <x:c r="P1033" s="13" t="str"/>
      <x:c r="Q1033" s="13" t="str"/>
      <x:c r="R1033" s="13" t="str"/>
      <x:c r="S1033" s="13" t="str"/>
      <x:c r="T1033" s="14" t="str"/>
      <x:c r="U1033" s="9" t="str">
        <x:f>IF(AND(Q1033="AGREED",P1033="LABEL_ONLY",OR(O1033="PASS",O1033="FAIL"),R1033&lt;&gt;"",S1033&lt;&gt;"",T1033&lt;&gt;""),O1033,G1033)</x:f>
        <x:v>PASS</x:v>
      </x:c>
      <x:c r="V1033" s="9" t="str">
        <x:f>IF(Q1033&lt;&gt;"AGREED","",IF(P1033="LABEL_ONLY",IF(AND(Q1033="AGREED",P1033="LABEL_ONLY",OR(O1033="PASS",O1033="FAIL"),R1033&lt;&gt;"",S1033&lt;&gt;"",T1033&lt;&gt;""),"LABEL_APPLIED","INCOMPLETE_DECISION"),"RERUN_REQUIRED"))</x:f>
      </x:c>
    </x:row>
    <x:row r="1034" ht="30" customHeight="1">
      <x:c r="A1034" s="9" t="str">
        <x:v>IMO-088-I-P02</x:v>
      </x:c>
      <x:c r="B1034" s="9" t="str">
        <x:v>IMO-088</x:v>
      </x:c>
      <x:c r="C1034" s="9" t="str">
        <x:v>BATCH_17</x:v>
      </x:c>
      <x:c r="D1034" s="9" t="str">
        <x:v>IMO</x:v>
      </x:c>
      <x:c r="E1034" s="9" t="n">
        <x:v>0</x:v>
      </x:c>
      <x:c r="F1034" s="9" t="str">
        <x:v>Part I-A 9.3.3.1</x:v>
      </x:c>
      <x:c r="G1034" s="9" t="str">
        <x:v>PASS</x:v>
      </x:c>
      <x:c r="H1034" s="11" t="str">
        <x:v>Approved alternate detection means.</x:v>
      </x:c>
      <x:c r="I1034" s="10" t="str">
        <x:v>rdf/IMO/IMO-088/IMO-088-I-P02.ttl</x:v>
      </x:c>
      <x:c r="J1034" s="10" t="str">
        <x:v>b7900402f3021dc39bb9619f72c6dc184d6e98669766ec233bf6e0069728f653</x:v>
      </x:c>
      <x:c r="K1034" s="13" t="str">
        <x:v>NOT_REVIEWED</x:v>
      </x:c>
      <x:c r="L1034" s="13" t="str"/>
      <x:c r="M1034" s="13" t="str"/>
      <x:c r="N1034" s="13" t="str"/>
      <x:c r="O1034" s="13" t="str"/>
      <x:c r="P1034" s="13" t="str"/>
      <x:c r="Q1034" s="13" t="str"/>
      <x:c r="R1034" s="13" t="str"/>
      <x:c r="S1034" s="13" t="str"/>
      <x:c r="T1034" s="14" t="str"/>
      <x:c r="U1034" s="9" t="str">
        <x:f>IF(AND(Q1034="AGREED",P1034="LABEL_ONLY",OR(O1034="PASS",O1034="FAIL"),R1034&lt;&gt;"",S1034&lt;&gt;"",T1034&lt;&gt;""),O1034,G1034)</x:f>
        <x:v>PASS</x:v>
      </x:c>
      <x:c r="V1034" s="9" t="str">
        <x:f>IF(Q1034&lt;&gt;"AGREED","",IF(P1034="LABEL_ONLY",IF(AND(Q1034="AGREED",P1034="LABEL_ONLY",OR(O1034="PASS",O1034="FAIL"),R1034&lt;&gt;"",S1034&lt;&gt;"",T1034&lt;&gt;""),"LABEL_APPLIED","INCOMPLETE_DECISION"),"RERUN_REQUIRED"))</x:f>
      </x:c>
    </x:row>
    <x:row r="1035" ht="30" customHeight="1">
      <x:c r="A1035" s="9" t="str">
        <x:v>IMO-088-I-P03</x:v>
      </x:c>
      <x:c r="B1035" s="9" t="str">
        <x:v>IMO-088</x:v>
      </x:c>
      <x:c r="C1035" s="9" t="str">
        <x:v>BATCH_17</x:v>
      </x:c>
      <x:c r="D1035" s="9" t="str">
        <x:v>IMO</x:v>
      </x:c>
      <x:c r="E1035" s="9" t="n">
        <x:v>1</x:v>
      </x:c>
      <x:c r="F1035" s="9" t="str">
        <x:v>Part I-A 9.3.3.1</x:v>
      </x:c>
      <x:c r="G1035" s="9" t="str">
        <x:v>PASS</x:v>
      </x:c>
      <x:c r="H1035" s="11" t="str">
        <x:v>Sole 24-hour daylight operation not applicable.</x:v>
      </x:c>
      <x:c r="I1035" s="10" t="str">
        <x:v>rdf/IMO/IMO-088/IMO-088-I-P03.ttl</x:v>
      </x:c>
      <x:c r="J1035" s="10" t="str">
        <x:v>e356cfc1b458c24da31c9c728ba2254f6b05795e8aaded11cf3ecef45194d087</x:v>
      </x:c>
      <x:c r="K1035" s="13" t="str">
        <x:v>NOT_REVIEWED</x:v>
      </x:c>
      <x:c r="L1035" s="13" t="str"/>
      <x:c r="M1035" s="13" t="str"/>
      <x:c r="N1035" s="13" t="str"/>
      <x:c r="O1035" s="13" t="str"/>
      <x:c r="P1035" s="13" t="str"/>
      <x:c r="Q1035" s="13" t="str"/>
      <x:c r="R1035" s="13" t="str"/>
      <x:c r="S1035" s="13" t="str"/>
      <x:c r="T1035" s="14" t="str"/>
      <x:c r="U1035" s="9" t="str">
        <x:f>IF(AND(Q1035="AGREED",P1035="LABEL_ONLY",OR(O1035="PASS",O1035="FAIL"),R1035&lt;&gt;"",S1035&lt;&gt;"",T1035&lt;&gt;""),O1035,G1035)</x:f>
        <x:v>PASS</x:v>
      </x:c>
      <x:c r="V1035" s="9" t="str">
        <x:f>IF(Q1035&lt;&gt;"AGREED","",IF(P1035="LABEL_ONLY",IF(AND(Q1035="AGREED",P1035="LABEL_ONLY",OR(O1035="PASS",O1035="FAIL"),R1035&lt;&gt;"",S1035&lt;&gt;"",T1035&lt;&gt;""),"LABEL_APPLIED","INCOMPLETE_DECISION"),"RERUN_REQUIRED"))</x:f>
      </x:c>
    </x:row>
    <x:row r="1036" ht="30" customHeight="1">
      <x:c r="A1036" s="9" t="str">
        <x:v>IMO-088-I-P04</x:v>
      </x:c>
      <x:c r="B1036" s="9" t="str">
        <x:v>IMO-088</x:v>
      </x:c>
      <x:c r="C1036" s="9" t="str">
        <x:v>BATCH_17</x:v>
      </x:c>
      <x:c r="D1036" s="9" t="str">
        <x:v>IMO</x:v>
      </x:c>
      <x:c r="E1036" s="9" t="n">
        <x:v>0</x:v>
      </x:c>
      <x:c r="F1036" s="9" t="str">
        <x:v>Part I-A 9.3.3.1</x:v>
      </x:c>
      <x:c r="G1036" s="9" t="str">
        <x:v>PASS</x:v>
      </x:c>
      <x:c r="H1036" s="11" t="str">
        <x:v>Searchlight route above minima.</x:v>
      </x:c>
      <x:c r="I1036" s="10" t="str">
        <x:v>rdf/IMO/IMO-088/IMO-088-I-P04.ttl</x:v>
      </x:c>
      <x:c r="J1036" s="10" t="str">
        <x:v>d27d802ef404198962f5b211e60956a59390a30b8ca0022d068a428a4055725f</x:v>
      </x:c>
      <x:c r="K1036" s="13" t="str">
        <x:v>NOT_REVIEWED</x:v>
      </x:c>
      <x:c r="L1036" s="13" t="str"/>
      <x:c r="M1036" s="13" t="str"/>
      <x:c r="N1036" s="13" t="str"/>
      <x:c r="O1036" s="13" t="str"/>
      <x:c r="P1036" s="13" t="str"/>
      <x:c r="Q1036" s="13" t="str"/>
      <x:c r="R1036" s="13" t="str"/>
      <x:c r="S1036" s="13" t="str"/>
      <x:c r="T1036" s="14" t="str"/>
      <x:c r="U1036" s="9" t="str">
        <x:f>IF(AND(Q1036="AGREED",P1036="LABEL_ONLY",OR(O1036="PASS",O1036="FAIL"),R1036&lt;&gt;"",S1036&lt;&gt;"",T1036&lt;&gt;""),O1036,G1036)</x:f>
        <x:v>PASS</x:v>
      </x:c>
      <x:c r="V1036" s="9" t="str">
        <x:f>IF(Q1036&lt;&gt;"AGREED","",IF(P1036="LABEL_ONLY",IF(AND(Q1036="AGREED",P1036="LABEL_ONLY",OR(O1036="PASS",O1036="FAIL"),R1036&lt;&gt;"",S1036&lt;&gt;"",T1036&lt;&gt;""),"LABEL_APPLIED","INCOMPLETE_DECISION"),"RERUN_REQUIRED"))</x:f>
      </x:c>
    </x:row>
    <x:row r="1037" ht="30" customHeight="1">
      <x:c r="A1037" s="9" t="str">
        <x:v>IMO-089-I-F01</x:v>
      </x:c>
      <x:c r="B1037" s="9" t="str">
        <x:v>IMO-089</x:v>
      </x:c>
      <x:c r="C1037" s="9" t="str">
        <x:v>BATCH_08</x:v>
      </x:c>
      <x:c r="D1037" s="9" t="str">
        <x:v>IMO</x:v>
      </x:c>
      <x:c r="E1037" s="9" t="n">
        <x:v>0</x:v>
      </x:c>
      <x:c r="F1037" s="9" t="str">
        <x:v>Part I-A 9.3.3.2</x:v>
      </x:c>
      <x:c r="G1037" s="9" t="str">
        <x:v>FAIL</x:v>
      </x:c>
      <x:c r="H1037" s="11" t="str">
        <x:v>Flashing red stopped light absent.</x:v>
      </x:c>
      <x:c r="I1037" s="10" t="str">
        <x:v>rdf/IMO/IMO-089/IMO-089-I-F01.ttl</x:v>
      </x:c>
      <x:c r="J1037" s="10" t="str">
        <x:v>38907176e4653c46113c159586ba571b08cd340f1b29b820f456ee3b1ffeb520</x:v>
      </x:c>
      <x:c r="K1037" s="13" t="str">
        <x:v>NOT_REVIEWED</x:v>
      </x:c>
      <x:c r="L1037" s="13" t="str"/>
      <x:c r="M1037" s="13" t="str"/>
      <x:c r="N1037" s="13" t="str"/>
      <x:c r="O1037" s="13" t="str"/>
      <x:c r="P1037" s="13" t="str"/>
      <x:c r="Q1037" s="13" t="str"/>
      <x:c r="R1037" s="13" t="str"/>
      <x:c r="S1037" s="13" t="str"/>
      <x:c r="T1037" s="14" t="str"/>
      <x:c r="U1037" s="9" t="str">
        <x:f>IF(AND(Q1037="AGREED",P1037="LABEL_ONLY",OR(O1037="PASS",O1037="FAIL"),R1037&lt;&gt;"",S1037&lt;&gt;"",T1037&lt;&gt;""),O1037,G1037)</x:f>
        <x:v>FAIL</x:v>
      </x:c>
      <x:c r="V1037" s="9" t="str">
        <x:f>IF(Q1037&lt;&gt;"AGREED","",IF(P1037="LABEL_ONLY",IF(AND(Q1037="AGREED",P1037="LABEL_ONLY",OR(O1037="PASS",O1037="FAIL"),R1037&lt;&gt;"",S1037&lt;&gt;"",T1037&lt;&gt;""),"LABEL_APPLIED","INCOMPLETE_DECISION"),"RERUN_REQUIRED"))</x:f>
      </x:c>
    </x:row>
    <x:row r="1038" ht="30" customHeight="1">
      <x:c r="A1038" s="9" t="str">
        <x:v>IMO-089-I-F02</x:v>
      </x:c>
      <x:c r="B1038" s="9" t="str">
        <x:v>IMO-089</x:v>
      </x:c>
      <x:c r="C1038" s="9" t="str">
        <x:v>BATCH_08</x:v>
      </x:c>
      <x:c r="D1038" s="9" t="str">
        <x:v>IMO</x:v>
      </x:c>
      <x:c r="E1038" s="9" t="n">
        <x:v>0</x:v>
      </x:c>
      <x:c r="F1038" s="9" t="str">
        <x:v>Part I-A 9.3.3.2</x:v>
      </x:c>
      <x:c r="G1038" s="9" t="str">
        <x:v>FAIL</x:v>
      </x:c>
      <x:c r="H1038" s="11" t="str">
        <x:v>Light not visible from astern.</x:v>
      </x:c>
      <x:c r="I1038" s="10" t="str">
        <x:v>rdf/IMO/IMO-089/IMO-089-I-F02.ttl</x:v>
      </x:c>
      <x:c r="J1038" s="10" t="str">
        <x:v>f30fb5cab3644c2449d9463f86297ddfed7edfe7180da497e29d5645fdc13009</x:v>
      </x:c>
      <x:c r="K1038" s="13" t="str">
        <x:v>NOT_REVIEWED</x:v>
      </x:c>
      <x:c r="L1038" s="13" t="str"/>
      <x:c r="M1038" s="13" t="str"/>
      <x:c r="N1038" s="13" t="str"/>
      <x:c r="O1038" s="13" t="str"/>
      <x:c r="P1038" s="13" t="str"/>
      <x:c r="Q1038" s="13" t="str"/>
      <x:c r="R1038" s="13" t="str"/>
      <x:c r="S1038" s="13" t="str"/>
      <x:c r="T1038" s="14" t="str"/>
      <x:c r="U1038" s="9" t="str">
        <x:f>IF(AND(Q1038="AGREED",P1038="LABEL_ONLY",OR(O1038="PASS",O1038="FAIL"),R1038&lt;&gt;"",S1038&lt;&gt;"",T1038&lt;&gt;""),O1038,G1038)</x:f>
        <x:v>FAIL</x:v>
      </x:c>
      <x:c r="V1038" s="9" t="str">
        <x:f>IF(Q1038&lt;&gt;"AGREED","",IF(P1038="LABEL_ONLY",IF(AND(Q1038="AGREED",P1038="LABEL_ONLY",OR(O1038="PASS",O1038="FAIL"),R1038&lt;&gt;"",S1038&lt;&gt;"",T1038&lt;&gt;""),"LABEL_APPLIED","INCOMPLETE_DECISION"),"RERUN_REQUIRED"))</x:f>
      </x:c>
    </x:row>
    <x:row r="1039" ht="30" customHeight="1">
      <x:c r="A1039" s="9" t="str">
        <x:v>IMO-089-I-F03</x:v>
      </x:c>
      <x:c r="B1039" s="9" t="str">
        <x:v>IMO-089</x:v>
      </x:c>
      <x:c r="C1039" s="9" t="str">
        <x:v>BATCH_08</x:v>
      </x:c>
      <x:c r="D1039" s="9" t="str">
        <x:v>IMO</x:v>
      </x:c>
      <x:c r="E1039" s="9" t="n">
        <x:v>0</x:v>
      </x:c>
      <x:c r="F1039" s="9" t="str">
        <x:v>Part I-A 9.3.3.2</x:v>
      </x:c>
      <x:c r="G1039" s="9" t="str">
        <x:v>FAIL</x:v>
      </x:c>
      <x:c r="H1039" s="11" t="str">
        <x:v>Visibility below two nautical miles.</x:v>
      </x:c>
      <x:c r="I1039" s="10" t="str">
        <x:v>rdf/IMO/IMO-089/IMO-089-I-F03.ttl</x:v>
      </x:c>
      <x:c r="J1039" s="10" t="str">
        <x:v>d32b042b5482ddf7407466786985d305b69b63dc5140f4172b221e2b64c4fc57</x:v>
      </x:c>
      <x:c r="K1039" s="13" t="str">
        <x:v>NOT_REVIEWED</x:v>
      </x:c>
      <x:c r="L1039" s="13" t="str"/>
      <x:c r="M1039" s="13" t="str"/>
      <x:c r="N1039" s="13" t="str"/>
      <x:c r="O1039" s="13" t="str"/>
      <x:c r="P1039" s="13" t="str"/>
      <x:c r="Q1039" s="13" t="str"/>
      <x:c r="R1039" s="13" t="str"/>
      <x:c r="S1039" s="13" t="str"/>
      <x:c r="T1039" s="14" t="str"/>
      <x:c r="U1039" s="9" t="str">
        <x:f>IF(AND(Q1039="AGREED",P1039="LABEL_ONLY",OR(O1039="PASS",O1039="FAIL"),R1039&lt;&gt;"",S1039&lt;&gt;"",T1039&lt;&gt;""),O1039,G1039)</x:f>
        <x:v>FAIL</x:v>
      </x:c>
      <x:c r="V1039" s="9" t="str">
        <x:f>IF(Q1039&lt;&gt;"AGREED","",IF(P1039="LABEL_ONLY",IF(AND(Q1039="AGREED",P1039="LABEL_ONLY",OR(O1039="PASS",O1039="FAIL"),R1039&lt;&gt;"",S1039&lt;&gt;"",T1039&lt;&gt;""),"LABEL_APPLIED","INCOMPLETE_DECISION"),"RERUN_REQUIRED"))</x:f>
      </x:c>
    </x:row>
    <x:row r="1040" ht="30" customHeight="1">
      <x:c r="A1040" s="9" t="str">
        <x:v>IMO-089-I-F04</x:v>
      </x:c>
      <x:c r="B1040" s="9" t="str">
        <x:v>IMO-089</x:v>
      </x:c>
      <x:c r="C1040" s="9" t="str">
        <x:v>BATCH_08</x:v>
      </x:c>
      <x:c r="D1040" s="9" t="str">
        <x:v>IMO</x:v>
      </x:c>
      <x:c r="E1040" s="9" t="n">
        <x:v>1</x:v>
      </x:c>
      <x:c r="F1040" s="9" t="str">
        <x:v>Part I-A 9.3.3.2</x:v>
      </x:c>
      <x:c r="G1040" s="9" t="str">
        <x:v>FAIL</x:v>
      </x:c>
      <x:c r="H1040" s="11" t="str">
        <x:v>COLREG stern-light arc status noncompliant.</x:v>
      </x:c>
      <x:c r="I1040" s="10" t="str">
        <x:v>rdf/IMO/IMO-089/IMO-089-I-F04.ttl</x:v>
      </x:c>
      <x:c r="J1040" s="10" t="str">
        <x:v>5484b5d101d837688edf36d664f1015619207936c2ff5f3c8daa1abfccc15058</x:v>
      </x:c>
      <x:c r="K1040" s="13" t="str">
        <x:v>REVIEWED</x:v>
      </x:c>
      <x:c r="L1040" s="13" t="str">
        <x:v>YES</x:v>
      </x:c>
      <x:c r="M1040" s="13" t="str">
        <x:v>YES</x:v>
      </x:c>
      <x:c r="N1040" s="13" t="str">
        <x:v>YES</x:v>
      </x:c>
      <x:c r="O1040" s="13"/>
      <x:c r="P1040" s="13"/>
      <x:c r="Q1040" s="13"/>
      <x:c r="R1040" s="13" t="str">
        <x:v>AI-assisted draft</x:v>
      </x:c>
      <x:c r="S1040" s="13" t="n">
        <x:v>46281</x:v>
      </x:c>
      <x:c r="T1040" s="14" t="str">
        <x:v>Polar Code I-A 9.3.3.2; an escorted ship records false COLREG stern-light arc compliance, so FAIL is valid.</x:v>
      </x:c>
      <x:c r="U1040" s="9" t="str">
        <x:f>IF(AND(Q1040="AGREED",P1040="LABEL_ONLY",OR(O1040="PASS",O1040="FAIL"),R1040&lt;&gt;"",S1040&lt;&gt;"",T1040&lt;&gt;""),O1040,G1040)</x:f>
        <x:v>FAIL</x:v>
      </x:c>
      <x:c r="V1040" s="9" t="str">
        <x:f>IF(Q1040&lt;&gt;"AGREED","",IF(P1040="LABEL_ONLY",IF(AND(Q1040="AGREED",P1040="LABEL_ONLY",OR(O1040="PASS",O1040="FAIL"),R1040&lt;&gt;"",S1040&lt;&gt;"",T1040&lt;&gt;""),"LABEL_APPLIED","INCOMPLETE_DECISION"),"RERUN_REQUIRED"))</x:f>
      </x:c>
    </x:row>
    <x:row r="1041" ht="30" customHeight="1">
      <x:c r="A1041" s="9" t="str">
        <x:v>IMO-089-I-F05</x:v>
      </x:c>
      <x:c r="B1041" s="9" t="str">
        <x:v>IMO-089</x:v>
      </x:c>
      <x:c r="C1041" s="9" t="str">
        <x:v>BATCH_08</x:v>
      </x:c>
      <x:c r="D1041" s="9" t="str">
        <x:v>IMO</x:v>
      </x:c>
      <x:c r="E1041" s="9" t="n">
        <x:v>0</x:v>
      </x:c>
      <x:c r="F1041" s="9" t="str">
        <x:v>Part I-A 9.3.3.2</x:v>
      </x:c>
      <x:c r="G1041" s="9" t="str">
        <x:v>FAIL</x:v>
      </x:c>
      <x:c r="H1041" s="11" t="str">
        <x:v>Missing visibility range.</x:v>
      </x:c>
      <x:c r="I1041" s="10" t="str">
        <x:v>rdf/IMO/IMO-089/IMO-089-I-F05.ttl</x:v>
      </x:c>
      <x:c r="J1041" s="10" t="str">
        <x:v>22b0d5a99987c56f348b939f08a0d401bf4152ef55bd478e66ea090fdc6e05be</x:v>
      </x:c>
      <x:c r="K1041" s="13" t="str">
        <x:v>NOT_REVIEWED</x:v>
      </x:c>
      <x:c r="L1041" s="13" t="str"/>
      <x:c r="M1041" s="13" t="str"/>
      <x:c r="N1041" s="13" t="str"/>
      <x:c r="O1041" s="13" t="str"/>
      <x:c r="P1041" s="13" t="str"/>
      <x:c r="Q1041" s="13" t="str"/>
      <x:c r="R1041" s="13" t="str"/>
      <x:c r="S1041" s="13" t="str"/>
      <x:c r="T1041" s="14" t="str"/>
      <x:c r="U1041" s="9" t="str">
        <x:f>IF(AND(Q1041="AGREED",P1041="LABEL_ONLY",OR(O1041="PASS",O1041="FAIL"),R1041&lt;&gt;"",S1041&lt;&gt;"",T1041&lt;&gt;""),O1041,G1041)</x:f>
        <x:v>FAIL</x:v>
      </x:c>
      <x:c r="V1041" s="9" t="str">
        <x:f>IF(Q1041&lt;&gt;"AGREED","",IF(P1041="LABEL_ONLY",IF(AND(Q1041="AGREED",P1041="LABEL_ONLY",OR(O1041="PASS",O1041="FAIL"),R1041&lt;&gt;"",S1041&lt;&gt;"",T1041&lt;&gt;""),"LABEL_APPLIED","INCOMPLETE_DECISION"),"RERUN_REQUIRED"))</x:f>
      </x:c>
    </x:row>
    <x:row r="1042" ht="30" customHeight="1">
      <x:c r="A1042" s="9" t="str">
        <x:v>IMO-089-I-F06</x:v>
      </x:c>
      <x:c r="B1042" s="9" t="str">
        <x:v>IMO-089</x:v>
      </x:c>
      <x:c r="C1042" s="9" t="str">
        <x:v>BATCH_08</x:v>
      </x:c>
      <x:c r="D1042" s="9" t="str">
        <x:v>IMO</x:v>
      </x:c>
      <x:c r="E1042" s="9" t="n">
        <x:v>0</x:v>
      </x:c>
      <x:c r="F1042" s="9" t="str">
        <x:v>Part I-A 9.3.3.2</x:v>
      </x:c>
      <x:c r="G1042" s="9" t="str">
        <x:v>FAIL</x:v>
      </x:c>
      <x:c r="H1042" s="11" t="str">
        <x:v>Missing escort-operation selector.</x:v>
      </x:c>
      <x:c r="I1042" s="10" t="str">
        <x:v>rdf/IMO/IMO-089/IMO-089-I-F06.ttl</x:v>
      </x:c>
      <x:c r="J1042" s="10" t="str">
        <x:v>8cce58bc94f6a6bde046d1cf2f913be31148ee641e19f2a0e87596a700d7ae0e</x:v>
      </x:c>
      <x:c r="K1042" s="13" t="str">
        <x:v>NOT_REVIEWED</x:v>
      </x:c>
      <x:c r="L1042" s="13" t="str"/>
      <x:c r="M1042" s="13" t="str"/>
      <x:c r="N1042" s="13" t="str"/>
      <x:c r="O1042" s="13" t="str"/>
      <x:c r="P1042" s="13" t="str"/>
      <x:c r="Q1042" s="13" t="str"/>
      <x:c r="R1042" s="13" t="str"/>
      <x:c r="S1042" s="13" t="str"/>
      <x:c r="T1042" s="14" t="str"/>
      <x:c r="U1042" s="9" t="str">
        <x:f>IF(AND(Q1042="AGREED",P1042="LABEL_ONLY",OR(O1042="PASS",O1042="FAIL"),R1042&lt;&gt;"",S1042&lt;&gt;"",T1042&lt;&gt;""),O1042,G1042)</x:f>
        <x:v>FAIL</x:v>
      </x:c>
      <x:c r="V1042" s="9" t="str">
        <x:f>IF(Q1042&lt;&gt;"AGREED","",IF(P1042="LABEL_ONLY",IF(AND(Q1042="AGREED",P1042="LABEL_ONLY",OR(O1042="PASS",O1042="FAIL"),R1042&lt;&gt;"",S1042&lt;&gt;"",T1042&lt;&gt;""),"LABEL_APPLIED","INCOMPLETE_DECISION"),"RERUN_REQUIRED"))</x:f>
      </x:c>
    </x:row>
    <x:row r="1043" ht="30" customHeight="1">
      <x:c r="A1043" s="9" t="str">
        <x:v>IMO-089-I-P01</x:v>
      </x:c>
      <x:c r="B1043" s="9" t="str">
        <x:v>IMO-089</x:v>
      </x:c>
      <x:c r="C1043" s="9" t="str">
        <x:v>BATCH_08</x:v>
      </x:c>
      <x:c r="D1043" s="9" t="str">
        <x:v>IMO</x:v>
      </x:c>
      <x:c r="E1043" s="9" t="n">
        <x:v>0</x:v>
      </x:c>
      <x:c r="F1043" s="9" t="str">
        <x:v>Part I-A 9.3.3.2</x:v>
      </x:c>
      <x:c r="G1043" s="9" t="str">
        <x:v>PASS</x:v>
      </x:c>
      <x:c r="H1043" s="11" t="str">
        <x:v>Escort stopped-light arrangement exactly meets requirements.</x:v>
      </x:c>
      <x:c r="I1043" s="10" t="str">
        <x:v>rdf/IMO/IMO-089/IMO-089-I-P01.ttl</x:v>
      </x:c>
      <x:c r="J1043" s="10" t="str">
        <x:v>af458d8a0f13fef1bef8d210ce87b0dd3b6ed960b6b6aec095666d7f546af9ce</x:v>
      </x:c>
      <x:c r="K1043" s="13" t="str">
        <x:v>NOT_REVIEWED</x:v>
      </x:c>
      <x:c r="L1043" s="13" t="str"/>
      <x:c r="M1043" s="13" t="str"/>
      <x:c r="N1043" s="13" t="str"/>
      <x:c r="O1043" s="13" t="str"/>
      <x:c r="P1043" s="13" t="str"/>
      <x:c r="Q1043" s="13" t="str"/>
      <x:c r="R1043" s="13" t="str"/>
      <x:c r="S1043" s="13" t="str"/>
      <x:c r="T1043" s="14" t="str"/>
      <x:c r="U1043" s="9" t="str">
        <x:f>IF(AND(Q1043="AGREED",P1043="LABEL_ONLY",OR(O1043="PASS",O1043="FAIL"),R1043&lt;&gt;"",S1043&lt;&gt;"",T1043&lt;&gt;""),O1043,G1043)</x:f>
        <x:v>PASS</x:v>
      </x:c>
      <x:c r="V1043" s="9" t="str">
        <x:f>IF(Q1043&lt;&gt;"AGREED","",IF(P1043="LABEL_ONLY",IF(AND(Q1043="AGREED",P1043="LABEL_ONLY",OR(O1043="PASS",O1043="FAIL"),R1043&lt;&gt;"",S1043&lt;&gt;"",T1043&lt;&gt;""),"LABEL_APPLIED","INCOMPLETE_DECISION"),"RERUN_REQUIRED"))</x:f>
      </x:c>
    </x:row>
    <x:row r="1044" ht="30" customHeight="1">
      <x:c r="A1044" s="9" t="str">
        <x:v>IMO-089-I-P02</x:v>
      </x:c>
      <x:c r="B1044" s="9" t="str">
        <x:v>IMO-089</x:v>
      </x:c>
      <x:c r="C1044" s="9" t="str">
        <x:v>BATCH_08</x:v>
      </x:c>
      <x:c r="D1044" s="9" t="str">
        <x:v>IMO</x:v>
      </x:c>
      <x:c r="E1044" s="9" t="n">
        <x:v>1</x:v>
      </x:c>
      <x:c r="F1044" s="9" t="str">
        <x:v>Part I-A 9.3.3.2</x:v>
      </x:c>
      <x:c r="G1044" s="9" t="str">
        <x:v>PASS</x:v>
      </x:c>
      <x:c r="H1044" s="11" t="str">
        <x:v>No escort operation; obligation not applicable.</x:v>
      </x:c>
      <x:c r="I1044" s="10" t="str">
        <x:v>rdf/IMO/IMO-089/IMO-089-I-P02.ttl</x:v>
      </x:c>
      <x:c r="J1044" s="10" t="str">
        <x:v>38d0bb73ce830c8cf4a126792625d17181016eba46a5eed076a99e51d1fb9018</x:v>
      </x:c>
      <x:c r="K1044" s="13" t="str">
        <x:v>REVIEWED</x:v>
      </x:c>
      <x:c r="L1044" s="13" t="str">
        <x:v>YES</x:v>
      </x:c>
      <x:c r="M1044" s="13" t="str">
        <x:v>YES</x:v>
      </x:c>
      <x:c r="N1044" s="13" t="str">
        <x:v>YES</x:v>
      </x:c>
      <x:c r="O1044" s="13"/>
      <x:c r="P1044" s="13"/>
      <x:c r="Q1044" s="13"/>
      <x:c r="R1044" s="13" t="str">
        <x:v>AI-assisted draft</x:v>
      </x:c>
      <x:c r="S1044" s="13" t="n">
        <x:v>46281</x:v>
      </x:c>
      <x:c r="T1044" s="14" t="str">
        <x:v>Polar Code I-A 9.3.3.2; icebreaker escort operation is false, so the stopped-light obligation is not applicable and PASS is valid.</x:v>
      </x:c>
      <x:c r="U1044" s="9" t="str">
        <x:f>IF(AND(Q1044="AGREED",P1044="LABEL_ONLY",OR(O1044="PASS",O1044="FAIL"),R1044&lt;&gt;"",S1044&lt;&gt;"",T1044&lt;&gt;""),O1044,G1044)</x:f>
        <x:v>PASS</x:v>
      </x:c>
      <x:c r="V1044" s="9" t="str">
        <x:f>IF(Q1044&lt;&gt;"AGREED","",IF(P1044="LABEL_ONLY",IF(AND(Q1044="AGREED",P1044="LABEL_ONLY",OR(O1044="PASS",O1044="FAIL"),R1044&lt;&gt;"",S1044&lt;&gt;"",T1044&lt;&gt;""),"LABEL_APPLIED","INCOMPLETE_DECISION"),"RERUN_REQUIRED"))</x:f>
      </x:c>
    </x:row>
    <x:row r="1045" ht="30" customHeight="1">
      <x:c r="A1045" s="9" t="str">
        <x:v>IMO-091-J-F01</x:v>
      </x:c>
      <x:c r="B1045" s="9" t="str">
        <x:v>IMO-091</x:v>
      </x:c>
      <x:c r="C1045" s="9" t="str">
        <x:v>BATCH_14</x:v>
      </x:c>
      <x:c r="D1045" s="9" t="str">
        <x:v>IMO</x:v>
      </x:c>
      <x:c r="E1045" s="9" t="n">
        <x:v>1</x:v>
      </x:c>
      <x:c r="F1045" s="9" t="str">
        <x:v>Part I-A 10.2.1.3</x:v>
      </x:c>
      <x:c r="G1045" s="9" t="str">
        <x:v>FAIL</x:v>
      </x:c>
      <x:c r="H1045" s="11" t="str">
        <x:v>twoWayOnSceneCommunicationPresent false.</x:v>
      </x:c>
      <x:c r="I1045" s="10" t="str">
        <x:v>rdf/IMO/IMO-091/IMO-091-J-F01.ttl</x:v>
      </x:c>
      <x:c r="J1045" s="10" t="str">
        <x:v>d739f3a9d1057da4551faba31bfd83f9ca5ca9522203ff18cbe74d0c7a4697aa</x:v>
      </x:c>
      <x:c r="K1045" s="13" t="str">
        <x:v>NOT_REVIEWED</x:v>
      </x:c>
      <x:c r="L1045" s="13" t="str"/>
      <x:c r="M1045" s="13" t="str"/>
      <x:c r="N1045" s="13" t="str"/>
      <x:c r="O1045" s="13" t="str"/>
      <x:c r="P1045" s="13" t="str"/>
      <x:c r="Q1045" s="13" t="str"/>
      <x:c r="R1045" s="13" t="str"/>
      <x:c r="S1045" s="13" t="str"/>
      <x:c r="T1045" s="14" t="str"/>
      <x:c r="U1045" s="9" t="str">
        <x:f>IF(AND(Q1045="AGREED",P1045="LABEL_ONLY",OR(O1045="PASS",O1045="FAIL"),R1045&lt;&gt;"",S1045&lt;&gt;"",T1045&lt;&gt;""),O1045,G1045)</x:f>
        <x:v>FAIL</x:v>
      </x:c>
      <x:c r="V1045" s="9" t="str">
        <x:f>IF(Q1045&lt;&gt;"AGREED","",IF(P1045="LABEL_ONLY",IF(AND(Q1045="AGREED",P1045="LABEL_ONLY",OR(O1045="PASS",O1045="FAIL"),R1045&lt;&gt;"",S1045&lt;&gt;"",T1045&lt;&gt;""),"LABEL_APPLIED","INCOMPLETE_DECISION"),"RERUN_REQUIRED"))</x:f>
      </x:c>
    </x:row>
    <x:row r="1046" ht="30" customHeight="1">
      <x:c r="A1046" s="9" t="str">
        <x:v>IMO-091-J-F02</x:v>
      </x:c>
      <x:c r="B1046" s="9" t="str">
        <x:v>IMO-091</x:v>
      </x:c>
      <x:c r="C1046" s="9" t="str">
        <x:v>BATCH_14</x:v>
      </x:c>
      <x:c r="D1046" s="9" t="str">
        <x:v>IMO</x:v>
      </x:c>
      <x:c r="E1046" s="9" t="n">
        <x:v>0</x:v>
      </x:c>
      <x:c r="F1046" s="9" t="str">
        <x:v>Part I-A 10.2.1.3</x:v>
      </x:c>
      <x:c r="G1046" s="9" t="str">
        <x:v>FAIL</x:v>
      </x:c>
      <x:c r="H1046" s="11" t="str">
        <x:v>searchAndRescueCoordinationCommunicationPresent false.</x:v>
      </x:c>
      <x:c r="I1046" s="10" t="str">
        <x:v>rdf/IMO/IMO-091/IMO-091-J-F02.ttl</x:v>
      </x:c>
      <x:c r="J1046" s="10" t="str">
        <x:v>45b5288458c50551ac4d2fcc580e5cd648a55a979d26da1bb826e61568e9399e</x:v>
      </x:c>
      <x:c r="K1046" s="13" t="str">
        <x:v>NOT_REVIEWED</x:v>
      </x:c>
      <x:c r="L1046" s="13" t="str"/>
      <x:c r="M1046" s="13" t="str"/>
      <x:c r="N1046" s="13" t="str"/>
      <x:c r="O1046" s="13" t="str"/>
      <x:c r="P1046" s="13" t="str"/>
      <x:c r="Q1046" s="13" t="str"/>
      <x:c r="R1046" s="13" t="str"/>
      <x:c r="S1046" s="13" t="str"/>
      <x:c r="T1046" s="14" t="str"/>
      <x:c r="U1046" s="9" t="str">
        <x:f>IF(AND(Q1046="AGREED",P1046="LABEL_ONLY",OR(O1046="PASS",O1046="FAIL"),R1046&lt;&gt;"",S1046&lt;&gt;"",T1046&lt;&gt;""),O1046,G1046)</x:f>
        <x:v>FAIL</x:v>
      </x:c>
      <x:c r="V1046" s="9" t="str">
        <x:f>IF(Q1046&lt;&gt;"AGREED","",IF(P1046="LABEL_ONLY",IF(AND(Q1046="AGREED",P1046="LABEL_ONLY",OR(O1046="PASS",O1046="FAIL"),R1046&lt;&gt;"",S1046&lt;&gt;"",T1046&lt;&gt;""),"LABEL_APPLIED","INCOMPLETE_DECISION"),"RERUN_REQUIRED"))</x:f>
      </x:c>
    </x:row>
    <x:row r="1047" ht="30" customHeight="1">
      <x:c r="A1047" s="9" t="str">
        <x:v>IMO-091-J-F03</x:v>
      </x:c>
      <x:c r="B1047" s="9" t="str">
        <x:v>IMO-091</x:v>
      </x:c>
      <x:c r="C1047" s="9" t="str">
        <x:v>BATCH_14</x:v>
      </x:c>
      <x:c r="D1047" s="9" t="str">
        <x:v>IMO</x:v>
      </x:c>
      <x:c r="E1047" s="9" t="n">
        <x:v>0</x:v>
      </x:c>
      <x:c r="F1047" s="9" t="str">
        <x:v>Part I-A 10.2.1.3</x:v>
      </x:c>
      <x:c r="G1047" s="9" t="str">
        <x:v>FAIL</x:v>
      </x:c>
      <x:c r="H1047" s="11" t="str">
        <x:v>aeronauticalFrequencyCapabilityPresent false.</x:v>
      </x:c>
      <x:c r="I1047" s="10" t="str">
        <x:v>rdf/IMO/IMO-091/IMO-091-J-F03.ttl</x:v>
      </x:c>
      <x:c r="J1047" s="10" t="str">
        <x:v>6223c012f66dde6c1cb6b9b7308814c30bad60325f4ecb3b81ecd03ba9224968</x:v>
      </x:c>
      <x:c r="K1047" s="13" t="str">
        <x:v>NOT_REVIEWED</x:v>
      </x:c>
      <x:c r="L1047" s="13" t="str"/>
      <x:c r="M1047" s="13" t="str"/>
      <x:c r="N1047" s="13" t="str"/>
      <x:c r="O1047" s="13" t="str"/>
      <x:c r="P1047" s="13" t="str"/>
      <x:c r="Q1047" s="13" t="str"/>
      <x:c r="R1047" s="13" t="str"/>
      <x:c r="S1047" s="13" t="str"/>
      <x:c r="T1047" s="14" t="str"/>
      <x:c r="U1047" s="9" t="str">
        <x:f>IF(AND(Q1047="AGREED",P1047="LABEL_ONLY",OR(O1047="PASS",O1047="FAIL"),R1047&lt;&gt;"",S1047&lt;&gt;"",T1047&lt;&gt;""),O1047,G1047)</x:f>
        <x:v>FAIL</x:v>
      </x:c>
      <x:c r="V1047" s="9" t="str">
        <x:f>IF(Q1047&lt;&gt;"AGREED","",IF(P1047="LABEL_ONLY",IF(AND(Q1047="AGREED",P1047="LABEL_ONLY",OR(O1047="PASS",O1047="FAIL"),R1047&lt;&gt;"",S1047&lt;&gt;"",T1047&lt;&gt;""),"LABEL_APPLIED","INCOMPLETE_DECISION"),"RERUN_REQUIRED"))</x:f>
      </x:c>
    </x:row>
    <x:row r="1048" ht="30" customHeight="1">
      <x:c r="A1048" s="9" t="str">
        <x:v>IMO-091-J-P01</x:v>
      </x:c>
      <x:c r="B1048" s="9" t="str">
        <x:v>IMO-091</x:v>
      </x:c>
      <x:c r="C1048" s="9" t="str">
        <x:v>BATCH_14</x:v>
      </x:c>
      <x:c r="D1048" s="9" t="str">
        <x:v>IMO</x:v>
      </x:c>
      <x:c r="E1048" s="9" t="n">
        <x:v>1</x:v>
      </x:c>
      <x:c r="F1048" s="9" t="str">
        <x:v>Part I-A 10.2.1.3</x:v>
      </x:c>
      <x:c r="G1048" s="9" t="str">
        <x:v>PASS</x:v>
      </x:c>
      <x:c r="H1048" s="11" t="str">
        <x:v>All required SAR/on-scene capabilities present.</x:v>
      </x:c>
      <x:c r="I1048" s="10" t="str">
        <x:v>rdf/IMO/IMO-091/IMO-091-J-P01.ttl</x:v>
      </x:c>
      <x:c r="J1048" s="10" t="str">
        <x:v>7642954b574b815e8757ac1cdcff45f2a48070cbbd404aa0801b06829bcc0432</x:v>
      </x:c>
      <x:c r="K1048" s="13" t="str">
        <x:v>NOT_REVIEWED</x:v>
      </x:c>
      <x:c r="L1048" s="13" t="str"/>
      <x:c r="M1048" s="13" t="str"/>
      <x:c r="N1048" s="13" t="str"/>
      <x:c r="O1048" s="13" t="str"/>
      <x:c r="P1048" s="13" t="str"/>
      <x:c r="Q1048" s="13" t="str"/>
      <x:c r="R1048" s="13" t="str"/>
      <x:c r="S1048" s="13" t="str"/>
      <x:c r="T1048" s="14" t="str"/>
      <x:c r="U1048" s="9" t="str">
        <x:f>IF(AND(Q1048="AGREED",P1048="LABEL_ONLY",OR(O1048="PASS",O1048="FAIL"),R1048&lt;&gt;"",S1048&lt;&gt;"",T1048&lt;&gt;""),O1048,G1048)</x:f>
        <x:v>PASS</x:v>
      </x:c>
      <x:c r="V1048" s="9" t="str">
        <x:f>IF(Q1048&lt;&gt;"AGREED","",IF(P1048="LABEL_ONLY",IF(AND(Q1048="AGREED",P1048="LABEL_ONLY",OR(O1048="PASS",O1048="FAIL"),R1048&lt;&gt;"",S1048&lt;&gt;"",T1048&lt;&gt;""),"LABEL_APPLIED","INCOMPLETE_DECISION"),"RERUN_REQUIRED"))</x:f>
      </x:c>
    </x:row>
    <x:row r="1049" ht="30" customHeight="1">
      <x:c r="A1049" s="9" t="str">
        <x:v>IMO-092-J-F01</x:v>
      </x:c>
      <x:c r="B1049" s="9" t="str">
        <x:v>IMO-092</x:v>
      </x:c>
      <x:c r="C1049" s="9" t="str">
        <x:v>BATCH_23</x:v>
      </x:c>
      <x:c r="D1049" s="9" t="str">
        <x:v>IMO</x:v>
      </x:c>
      <x:c r="E1049" s="9" t="n">
        <x:v>0</x:v>
      </x:c>
      <x:c r="F1049" s="9" t="str">
        <x:v>Part I-A 10.2.1.4</x:v>
      </x:c>
      <x:c r="G1049" s="9" t="str">
        <x:v>FAIL</x:v>
      </x:c>
      <x:c r="H1049" s="11" t="str">
        <x:v>Telemedical equipment absent.</x:v>
      </x:c>
      <x:c r="I1049" s="10" t="str">
        <x:v>rdf/IMO/IMO-092/IMO-092-J-F01.ttl</x:v>
      </x:c>
      <x:c r="J1049" s="10" t="str">
        <x:v>daf5b1e4c262f67c496a3a0e0a21edf519dc5d0ed5bad700250bd95bb14c572d</x:v>
      </x:c>
      <x:c r="K1049" s="13" t="str">
        <x:v>NOT_REVIEWED</x:v>
      </x:c>
      <x:c r="L1049" s="13" t="str"/>
      <x:c r="M1049" s="13" t="str"/>
      <x:c r="N1049" s="13" t="str"/>
      <x:c r="O1049" s="13" t="str"/>
      <x:c r="P1049" s="13" t="str"/>
      <x:c r="Q1049" s="13" t="str"/>
      <x:c r="R1049" s="13" t="str"/>
      <x:c r="S1049" s="13" t="str"/>
      <x:c r="T1049" s="14" t="str"/>
      <x:c r="U1049" s="9" t="str">
        <x:f>IF(AND(Q1049="AGREED",P1049="LABEL_ONLY",OR(O1049="PASS",O1049="FAIL"),R1049&lt;&gt;"",S1049&lt;&gt;"",T1049&lt;&gt;""),O1049,G1049)</x:f>
        <x:v>FAIL</x:v>
      </x:c>
      <x:c r="V1049" s="9" t="str">
        <x:f>IF(Q1049&lt;&gt;"AGREED","",IF(P1049="LABEL_ONLY",IF(AND(Q1049="AGREED",P1049="LABEL_ONLY",OR(O1049="PASS",O1049="FAIL"),R1049&lt;&gt;"",S1049&lt;&gt;"",T1049&lt;&gt;""),"LABEL_APPLIED","INCOMPLETE_DECISION"),"RERUN_REQUIRED"))</x:f>
      </x:c>
    </x:row>
    <x:row r="1050" ht="30" customHeight="1">
      <x:c r="A1050" s="9" t="str">
        <x:v>IMO-092-J-F02</x:v>
      </x:c>
      <x:c r="B1050" s="9" t="str">
        <x:v>IMO-092</x:v>
      </x:c>
      <x:c r="C1050" s="9" t="str">
        <x:v>BATCH_23</x:v>
      </x:c>
      <x:c r="D1050" s="9" t="str">
        <x:v>IMO</x:v>
      </x:c>
      <x:c r="E1050" s="9" t="n">
        <x:v>1</x:v>
      </x:c>
      <x:c r="F1050" s="9" t="str">
        <x:v>Part I-A 10.2.1.4</x:v>
      </x:c>
      <x:c r="G1050" s="9" t="str">
        <x:v>FAIL</x:v>
      </x:c>
      <x:c r="H1050" s="11" t="str">
        <x:v>Required presence value missing.</x:v>
      </x:c>
      <x:c r="I1050" s="10" t="str">
        <x:v>rdf/IMO/IMO-092/IMO-092-J-F02.ttl</x:v>
      </x:c>
      <x:c r="J1050" s="10" t="str">
        <x:v>d6cebb62b77c01870af8c95996e3c60b52ba6d2f452a5e0083a9c5407a9476de</x:v>
      </x:c>
      <x:c r="K1050" s="13" t="str">
        <x:v>NOT_REVIEWED</x:v>
      </x:c>
      <x:c r="L1050" s="13" t="str"/>
      <x:c r="M1050" s="13" t="str"/>
      <x:c r="N1050" s="13" t="str"/>
      <x:c r="O1050" s="13" t="str"/>
      <x:c r="P1050" s="13" t="str"/>
      <x:c r="Q1050" s="13" t="str"/>
      <x:c r="R1050" s="13" t="str"/>
      <x:c r="S1050" s="13" t="str"/>
      <x:c r="T1050" s="14" t="str"/>
      <x:c r="U1050" s="9" t="str">
        <x:f>IF(AND(Q1050="AGREED",P1050="LABEL_ONLY",OR(O1050="PASS",O1050="FAIL"),R1050&lt;&gt;"",S1050&lt;&gt;"",T1050&lt;&gt;""),O1050,G1050)</x:f>
        <x:v>FAIL</x:v>
      </x:c>
      <x:c r="V1050" s="9" t="str">
        <x:f>IF(Q1050&lt;&gt;"AGREED","",IF(P1050="LABEL_ONLY",IF(AND(Q1050="AGREED",P1050="LABEL_ONLY",OR(O1050="PASS",O1050="FAIL"),R1050&lt;&gt;"",S1050&lt;&gt;"",T1050&lt;&gt;""),"LABEL_APPLIED","INCOMPLETE_DECISION"),"RERUN_REQUIRED"))</x:f>
      </x:c>
    </x:row>
    <x:row r="1051" ht="30" customHeight="1">
      <x:c r="A1051" s="9" t="str">
        <x:v>IMO-092-J-P01</x:v>
      </x:c>
      <x:c r="B1051" s="9" t="str">
        <x:v>IMO-092</x:v>
      </x:c>
      <x:c r="C1051" s="9" t="str">
        <x:v>BATCH_23</x:v>
      </x:c>
      <x:c r="D1051" s="9" t="str">
        <x:v>IMO</x:v>
      </x:c>
      <x:c r="E1051" s="9" t="n">
        <x:v>1</x:v>
      </x:c>
      <x:c r="F1051" s="9" t="str">
        <x:v>Part I-A 10.2.1.4</x:v>
      </x:c>
      <x:c r="G1051" s="9" t="str">
        <x:v>PASS</x:v>
      </x:c>
      <x:c r="H1051" s="11" t="str">
        <x:v>Telemedical communication equipment present.</x:v>
      </x:c>
      <x:c r="I1051" s="10" t="str">
        <x:v>rdf/IMO/IMO-092/IMO-092-J-P01.ttl</x:v>
      </x:c>
      <x:c r="J1051" s="10" t="str">
        <x:v>c82f57938991de28b6c4f5c7c63bdba7df296213318bd50ffcc5e8b3d0b6e628</x:v>
      </x:c>
      <x:c r="K1051" s="13" t="str">
        <x:v>NOT_REVIEWED</x:v>
      </x:c>
      <x:c r="L1051" s="13" t="str"/>
      <x:c r="M1051" s="13" t="str"/>
      <x:c r="N1051" s="13" t="str"/>
      <x:c r="O1051" s="13" t="str"/>
      <x:c r="P1051" s="13" t="str"/>
      <x:c r="Q1051" s="13" t="str"/>
      <x:c r="R1051" s="13" t="str"/>
      <x:c r="S1051" s="13" t="str"/>
      <x:c r="T1051" s="14" t="str"/>
      <x:c r="U1051" s="9" t="str">
        <x:f>IF(AND(Q1051="AGREED",P1051="LABEL_ONLY",OR(O1051="PASS",O1051="FAIL"),R1051&lt;&gt;"",S1051&lt;&gt;"",T1051&lt;&gt;""),O1051,G1051)</x:f>
        <x:v>PASS</x:v>
      </x:c>
      <x:c r="V1051" s="9" t="str">
        <x:f>IF(Q1051&lt;&gt;"AGREED","",IF(P1051="LABEL_ONLY",IF(AND(Q1051="AGREED",P1051="LABEL_ONLY",OR(O1051="PASS",O1051="FAIL"),R1051&lt;&gt;"",S1051&lt;&gt;"",T1051&lt;&gt;""),"LABEL_APPLIED","INCOMPLETE_DECISION"),"RERUN_REQUIRED"))</x:f>
      </x:c>
    </x:row>
    <x:row r="1052" ht="30" customHeight="1">
      <x:c r="A1052" s="9" t="str">
        <x:v>IMO-094-J-F01</x:v>
      </x:c>
      <x:c r="B1052" s="9" t="str">
        <x:v>IMO-094</x:v>
      </x:c>
      <x:c r="C1052" s="9" t="str">
        <x:v>BATCH_11</x:v>
      </x:c>
      <x:c r="D1052" s="9" t="str">
        <x:v>IMO</x:v>
      </x:c>
      <x:c r="E1052" s="9" t="n">
        <x:v>1</x:v>
      </x:c>
      <x:c r="F1052" s="9" t="str">
        <x:v>Part I-A 10.3.1.2</x:v>
      </x:c>
      <x:c r="G1052" s="9" t="str">
        <x:v>FAIL</x:v>
      </x:c>
      <x:c r="H1052" s="11" t="str">
        <x:v>Sound signaling absent.</x:v>
      </x:c>
      <x:c r="I1052" s="10" t="str">
        <x:v>rdf/IMO/IMO-094/IMO-094-J-F01.ttl</x:v>
      </x:c>
      <x:c r="J1052" s="10" t="str">
        <x:v>3b97ccf6085fdfd9debffd998369376b505855ffc654b2f0122f0d1170211097</x:v>
      </x:c>
      <x:c r="K1052" s="13" t="str">
        <x:v>NOT_REVIEWED</x:v>
      </x:c>
      <x:c r="L1052" s="13" t="str"/>
      <x:c r="M1052" s="13" t="str"/>
      <x:c r="N1052" s="13" t="str"/>
      <x:c r="O1052" s="13" t="str"/>
      <x:c r="P1052" s="13" t="str"/>
      <x:c r="Q1052" s="13" t="str"/>
      <x:c r="R1052" s="13" t="str"/>
      <x:c r="S1052" s="13" t="str"/>
      <x:c r="T1052" s="14" t="str"/>
      <x:c r="U1052" s="9" t="str">
        <x:f>IF(AND(Q1052="AGREED",P1052="LABEL_ONLY",OR(O1052="PASS",O1052="FAIL"),R1052&lt;&gt;"",S1052&lt;&gt;"",T1052&lt;&gt;""),O1052,G1052)</x:f>
        <x:v>FAIL</x:v>
      </x:c>
      <x:c r="V1052" s="9" t="str">
        <x:f>IF(Q1052&lt;&gt;"AGREED","",IF(P1052="LABEL_ONLY",IF(AND(Q1052="AGREED",P1052="LABEL_ONLY",OR(O1052="PASS",O1052="FAIL"),R1052&lt;&gt;"",S1052&lt;&gt;"",T1052&lt;&gt;""),"LABEL_APPLIED","INCOMPLETE_DECISION"),"RERUN_REQUIRED"))</x:f>
      </x:c>
    </x:row>
    <x:row r="1053" ht="30" customHeight="1">
      <x:c r="A1053" s="9" t="str">
        <x:v>IMO-094-J-F02</x:v>
      </x:c>
      <x:c r="B1053" s="9" t="str">
        <x:v>IMO-094</x:v>
      </x:c>
      <x:c r="C1053" s="9" t="str">
        <x:v>BATCH_11</x:v>
      </x:c>
      <x:c r="D1053" s="9" t="str">
        <x:v>IMO</x:v>
      </x:c>
      <x:c r="E1053" s="9" t="n">
        <x:v>0</x:v>
      </x:c>
      <x:c r="F1053" s="9" t="str">
        <x:v>Part I-A 10.3.1.2</x:v>
      </x:c>
      <x:c r="G1053" s="9" t="str">
        <x:v>FAIL</x:v>
      </x:c>
      <x:c r="H1053" s="11" t="str">
        <x:v>International Code of Signals status fails.</x:v>
      </x:c>
      <x:c r="I1053" s="10" t="str">
        <x:v>rdf/IMO/IMO-094/IMO-094-J-F02.ttl</x:v>
      </x:c>
      <x:c r="J1053" s="10" t="str">
        <x:v>365b52fbb0cc979354ae036cc588c188d59c9d575539b8727e9e6066a009ed37</x:v>
      </x:c>
      <x:c r="K1053" s="13" t="str">
        <x:v>NOT_REVIEWED</x:v>
      </x:c>
      <x:c r="L1053" s="13" t="str"/>
      <x:c r="M1053" s="13" t="str"/>
      <x:c r="N1053" s="13" t="str"/>
      <x:c r="O1053" s="13" t="str"/>
      <x:c r="P1053" s="13" t="str"/>
      <x:c r="Q1053" s="13" t="str"/>
      <x:c r="R1053" s="13" t="str"/>
      <x:c r="S1053" s="13" t="str"/>
      <x:c r="T1053" s="14" t="str"/>
      <x:c r="U1053" s="9" t="str">
        <x:f>IF(AND(Q1053="AGREED",P1053="LABEL_ONLY",OR(O1053="PASS",O1053="FAIL"),R1053&lt;&gt;"",S1053&lt;&gt;"",T1053&lt;&gt;""),O1053,G1053)</x:f>
        <x:v>FAIL</x:v>
      </x:c>
      <x:c r="V1053" s="9" t="str">
        <x:f>IF(Q1053&lt;&gt;"AGREED","",IF(P1053="LABEL_ONLY",IF(AND(Q1053="AGREED",P1053="LABEL_ONLY",OR(O1053="PASS",O1053="FAIL"),R1053&lt;&gt;"",S1053&lt;&gt;"",T1053&lt;&gt;""),"LABEL_APPLIED","INCOMPLETE_DECISION"),"RERUN_REQUIRED"))</x:f>
      </x:c>
    </x:row>
    <x:row r="1054" ht="30" customHeight="1">
      <x:c r="A1054" s="9" t="str">
        <x:v>IMO-094-J-P01</x:v>
      </x:c>
      <x:c r="B1054" s="9" t="str">
        <x:v>IMO-094</x:v>
      </x:c>
      <x:c r="C1054" s="9" t="str">
        <x:v>BATCH_11</x:v>
      </x:c>
      <x:c r="D1054" s="9" t="str">
        <x:v>IMO</x:v>
      </x:c>
      <x:c r="E1054" s="9" t="n">
        <x:v>1</x:v>
      </x:c>
      <x:c r="F1054" s="9" t="str">
        <x:v>Part I-A 10.3.1.2</x:v>
      </x:c>
      <x:c r="G1054" s="9" t="str">
        <x:v>PASS</x:v>
      </x:c>
      <x:c r="H1054" s="11" t="str">
        <x:v>Escort ship has astern signaling and code compliance.</x:v>
      </x:c>
      <x:c r="I1054" s="10" t="str">
        <x:v>rdf/IMO/IMO-094/IMO-094-J-P01.ttl</x:v>
      </x:c>
      <x:c r="J1054" s="10" t="str">
        <x:v>1e5a00a277935cb8c780baa6d484189a0df11fc5d982d2d238f16b0ddeb2e161</x:v>
      </x:c>
      <x:c r="K1054" s="13" t="str">
        <x:v>NOT_REVIEWED</x:v>
      </x:c>
      <x:c r="L1054" s="13" t="str"/>
      <x:c r="M1054" s="13" t="str"/>
      <x:c r="N1054" s="13" t="str"/>
      <x:c r="O1054" s="13" t="str"/>
      <x:c r="P1054" s="13" t="str"/>
      <x:c r="Q1054" s="13" t="str"/>
      <x:c r="R1054" s="13" t="str"/>
      <x:c r="S1054" s="13" t="str"/>
      <x:c r="T1054" s="14" t="str"/>
      <x:c r="U1054" s="9" t="str">
        <x:f>IF(AND(Q1054="AGREED",P1054="LABEL_ONLY",OR(O1054="PASS",O1054="FAIL"),R1054&lt;&gt;"",S1054&lt;&gt;"",T1054&lt;&gt;""),O1054,G1054)</x:f>
        <x:v>PASS</x:v>
      </x:c>
      <x:c r="V1054" s="9" t="str">
        <x:f>IF(Q1054&lt;&gt;"AGREED","",IF(P1054="LABEL_ONLY",IF(AND(Q1054="AGREED",P1054="LABEL_ONLY",OR(O1054="PASS",O1054="FAIL"),R1054&lt;&gt;"",S1054&lt;&gt;"",T1054&lt;&gt;""),"LABEL_APPLIED","INCOMPLETE_DECISION"),"RERUN_REQUIRED"))</x:f>
      </x:c>
    </x:row>
    <x:row r="1055" ht="30" customHeight="1">
      <x:c r="A1055" s="9" t="str">
        <x:v>IMO-094-J-P02</x:v>
      </x:c>
      <x:c r="B1055" s="9" t="str">
        <x:v>IMO-094</x:v>
      </x:c>
      <x:c r="C1055" s="9" t="str">
        <x:v>BATCH_11</x:v>
      </x:c>
      <x:c r="D1055" s="9" t="str">
        <x:v>IMO</x:v>
      </x:c>
      <x:c r="E1055" s="9" t="n">
        <x:v>0</x:v>
      </x:c>
      <x:c r="F1055" s="9" t="str">
        <x:v>Part I-A 10.3.1.2</x:v>
      </x:c>
      <x:c r="G1055" s="9" t="str">
        <x:v>PASS</x:v>
      </x:c>
      <x:c r="H1055" s="11" t="str">
        <x:v>Non-escort ship not applicable.</x:v>
      </x:c>
      <x:c r="I1055" s="10" t="str">
        <x:v>rdf/IMO/IMO-094/IMO-094-J-P02.ttl</x:v>
      </x:c>
      <x:c r="J1055" s="10" t="str">
        <x:v>3ea542307dacad0d83d3476e96db028776b5785668919e981663dcdf1e16caa5</x:v>
      </x:c>
      <x:c r="K1055" s="13" t="str">
        <x:v>NOT_REVIEWED</x:v>
      </x:c>
      <x:c r="L1055" s="13" t="str"/>
      <x:c r="M1055" s="13" t="str"/>
      <x:c r="N1055" s="13" t="str"/>
      <x:c r="O1055" s="13" t="str"/>
      <x:c r="P1055" s="13" t="str"/>
      <x:c r="Q1055" s="13" t="str"/>
      <x:c r="R1055" s="13" t="str"/>
      <x:c r="S1055" s="13" t="str"/>
      <x:c r="T1055" s="14" t="str"/>
      <x:c r="U1055" s="9" t="str">
        <x:f>IF(AND(Q1055="AGREED",P1055="LABEL_ONLY",OR(O1055="PASS",O1055="FAIL"),R1055&lt;&gt;"",S1055&lt;&gt;"",T1055&lt;&gt;""),O1055,G1055)</x:f>
        <x:v>PASS</x:v>
      </x:c>
      <x:c r="V1055" s="9" t="str">
        <x:f>IF(Q1055&lt;&gt;"AGREED","",IF(P1055="LABEL_ONLY",IF(AND(Q1055="AGREED",P1055="LABEL_ONLY",OR(O1055="PASS",O1055="FAIL"),R1055&lt;&gt;"",S1055&lt;&gt;"",T1055&lt;&gt;""),"LABEL_APPLIED","INCOMPLETE_DECISION"),"RERUN_REQUIRED"))</x:f>
      </x:c>
    </x:row>
    <x:row r="1056" ht="30" customHeight="1">
      <x:c r="A1056" s="9" t="str">
        <x:v>IMO-095-J-F01</x:v>
      </x:c>
      <x:c r="B1056" s="9" t="str">
        <x:v>IMO-095</x:v>
      </x:c>
      <x:c r="C1056" s="9" t="str">
        <x:v>BATCH_13</x:v>
      </x:c>
      <x:c r="D1056" s="9" t="str">
        <x:v>IMO</x:v>
      </x:c>
      <x:c r="E1056" s="9" t="n">
        <x:v>1</x:v>
      </x:c>
      <x:c r="F1056" s="9" t="str">
        <x:v>Part I-A 10.3.1.3</x:v>
      </x:c>
      <x:c r="G1056" s="9" t="str">
        <x:v>FAIL</x:v>
      </x:c>
      <x:c r="H1056" s="11" t="str">
        <x:v>123.1 MHz missing.</x:v>
      </x:c>
      <x:c r="I1056" s="10" t="str">
        <x:v>rdf/IMO/IMO-095/IMO-095-J-F01.ttl</x:v>
      </x:c>
      <x:c r="J1056" s="10" t="str">
        <x:v>3c41fa40bb0b5bb8ee89a6ae7af6aa11f99b4be1e4433a2cc9c5afbcc331fb8e</x:v>
      </x:c>
      <x:c r="K1056" s="13" t="str">
        <x:v>NOT_REVIEWED</x:v>
      </x:c>
      <x:c r="L1056" s="13" t="str"/>
      <x:c r="M1056" s="13" t="str"/>
      <x:c r="N1056" s="13" t="str"/>
      <x:c r="O1056" s="13" t="str"/>
      <x:c r="P1056" s="13" t="str"/>
      <x:c r="Q1056" s="13" t="str"/>
      <x:c r="R1056" s="13" t="str"/>
      <x:c r="S1056" s="13" t="str"/>
      <x:c r="T1056" s="14" t="str"/>
      <x:c r="U1056" s="9" t="str">
        <x:f>IF(AND(Q1056="AGREED",P1056="LABEL_ONLY",OR(O1056="PASS",O1056="FAIL"),R1056&lt;&gt;"",S1056&lt;&gt;"",T1056&lt;&gt;""),O1056,G1056)</x:f>
        <x:v>FAIL</x:v>
      </x:c>
      <x:c r="V1056" s="9" t="str">
        <x:f>IF(Q1056&lt;&gt;"AGREED","",IF(P1056="LABEL_ONLY",IF(AND(Q1056="AGREED",P1056="LABEL_ONLY",OR(O1056="PASS",O1056="FAIL"),R1056&lt;&gt;"",S1056&lt;&gt;"",T1056&lt;&gt;""),"LABEL_APPLIED","INCOMPLETE_DECISION"),"RERUN_REQUIRED"))</x:f>
      </x:c>
    </x:row>
    <x:row r="1057" ht="30" customHeight="1">
      <x:c r="A1057" s="9" t="str">
        <x:v>IMO-095-J-F02</x:v>
      </x:c>
      <x:c r="B1057" s="9" t="str">
        <x:v>IMO-095</x:v>
      </x:c>
      <x:c r="C1057" s="9" t="str">
        <x:v>BATCH_13</x:v>
      </x:c>
      <x:c r="D1057" s="9" t="str">
        <x:v>IMO</x:v>
      </x:c>
      <x:c r="E1057" s="9" t="n">
        <x:v>0</x:v>
      </x:c>
      <x:c r="F1057" s="9" t="str">
        <x:v>Part I-A 10.3.1.3</x:v>
      </x:c>
      <x:c r="G1057" s="9" t="str">
        <x:v>FAIL</x:v>
      </x:c>
      <x:c r="H1057" s="11" t="str">
        <x:v>121.5 MHz missing.</x:v>
      </x:c>
      <x:c r="I1057" s="10" t="str">
        <x:v>rdf/IMO/IMO-095/IMO-095-J-F02.ttl</x:v>
      </x:c>
      <x:c r="J1057" s="10" t="str">
        <x:v>7c24eb2f3df5cd363ea79816ebf058b12699202ee0cb58b132c6bf95c0dc18f8</x:v>
      </x:c>
      <x:c r="K1057" s="13" t="str">
        <x:v>NOT_REVIEWED</x:v>
      </x:c>
      <x:c r="L1057" s="13" t="str"/>
      <x:c r="M1057" s="13" t="str"/>
      <x:c r="N1057" s="13" t="str"/>
      <x:c r="O1057" s="13" t="str"/>
      <x:c r="P1057" s="13" t="str"/>
      <x:c r="Q1057" s="13" t="str"/>
      <x:c r="R1057" s="13" t="str"/>
      <x:c r="S1057" s="13" t="str"/>
      <x:c r="T1057" s="14" t="str"/>
      <x:c r="U1057" s="9" t="str">
        <x:f>IF(AND(Q1057="AGREED",P1057="LABEL_ONLY",OR(O1057="PASS",O1057="FAIL"),R1057&lt;&gt;"",S1057&lt;&gt;"",T1057&lt;&gt;""),O1057,G1057)</x:f>
        <x:v>FAIL</x:v>
      </x:c>
      <x:c r="V1057" s="9" t="str">
        <x:f>IF(Q1057&lt;&gt;"AGREED","",IF(P1057="LABEL_ONLY",IF(AND(Q1057="AGREED",P1057="LABEL_ONLY",OR(O1057="PASS",O1057="FAIL"),R1057&lt;&gt;"",S1057&lt;&gt;"",T1057&lt;&gt;""),"LABEL_APPLIED","INCOMPLETE_DECISION"),"RERUN_REQUIRED"))</x:f>
      </x:c>
    </x:row>
    <x:row r="1058" ht="30" customHeight="1">
      <x:c r="A1058" s="9" t="str">
        <x:v>IMO-095-J-F03</x:v>
      </x:c>
      <x:c r="B1058" s="9" t="str">
        <x:v>IMO-095</x:v>
      </x:c>
      <x:c r="C1058" s="9" t="str">
        <x:v>BATCH_13</x:v>
      </x:c>
      <x:c r="D1058" s="9" t="str">
        <x:v>IMO</x:v>
      </x:c>
      <x:c r="E1058" s="9" t="n">
        <x:v>0</x:v>
      </x:c>
      <x:c r="F1058" s="9" t="str">
        <x:v>Part I-A 10.3.1.3</x:v>
      </x:c>
      <x:c r="G1058" s="9" t="str">
        <x:v>FAIL</x:v>
      </x:c>
      <x:c r="H1058" s="11" t="str">
        <x:v>RCC voice/data capability absent.</x:v>
      </x:c>
      <x:c r="I1058" s="10" t="str">
        <x:v>rdf/IMO/IMO-095/IMO-095-J-F03.ttl</x:v>
      </x:c>
      <x:c r="J1058" s="10" t="str">
        <x:v>10dfdd003ce4e144815226b3755a845d2e0886ad45b2f85e8d51857fe597b84e</x:v>
      </x:c>
      <x:c r="K1058" s="13" t="str">
        <x:v>NOT_REVIEWED</x:v>
      </x:c>
      <x:c r="L1058" s="13" t="str"/>
      <x:c r="M1058" s="13" t="str"/>
      <x:c r="N1058" s="13" t="str"/>
      <x:c r="O1058" s="13" t="str"/>
      <x:c r="P1058" s="13" t="str"/>
      <x:c r="Q1058" s="13" t="str"/>
      <x:c r="R1058" s="13" t="str"/>
      <x:c r="S1058" s="13" t="str"/>
      <x:c r="T1058" s="14" t="str"/>
      <x:c r="U1058" s="9" t="str">
        <x:f>IF(AND(Q1058="AGREED",P1058="LABEL_ONLY",OR(O1058="PASS",O1058="FAIL"),R1058&lt;&gt;"",S1058&lt;&gt;"",T1058&lt;&gt;""),O1058,G1058)</x:f>
        <x:v>FAIL</x:v>
      </x:c>
      <x:c r="V1058" s="9" t="str">
        <x:f>IF(Q1058&lt;&gt;"AGREED","",IF(P1058="LABEL_ONLY",IF(AND(Q1058="AGREED",P1058="LABEL_ONLY",OR(O1058="PASS",O1058="FAIL"),R1058&lt;&gt;"",S1058&lt;&gt;"",T1058&lt;&gt;""),"LABEL_APPLIED","INCOMPLETE_DECISION"),"RERUN_REQUIRED"))</x:f>
      </x:c>
    </x:row>
    <x:row r="1059" ht="30" customHeight="1">
      <x:c r="A1059" s="9" t="str">
        <x:v>IMO-095-J-F04</x:v>
      </x:c>
      <x:c r="B1059" s="9" t="str">
        <x:v>IMO-095</x:v>
      </x:c>
      <x:c r="C1059" s="9" t="str">
        <x:v>BATCH_13</x:v>
      </x:c>
      <x:c r="D1059" s="9" t="str">
        <x:v>IMO</x:v>
      </x:c>
      <x:c r="E1059" s="9" t="n">
        <x:v>0</x:v>
      </x:c>
      <x:c r="F1059" s="9" t="str">
        <x:v>Part I-A 10.3.1.3</x:v>
      </x:c>
      <x:c r="G1059" s="9" t="str">
        <x:v>FAIL</x:v>
      </x:c>
      <x:c r="H1059" s="11" t="str">
        <x:v>RCC capability value missing.</x:v>
      </x:c>
      <x:c r="I1059" s="10" t="str">
        <x:v>rdf/IMO/IMO-095/IMO-095-J-F04.ttl</x:v>
      </x:c>
      <x:c r="J1059" s="10" t="str">
        <x:v>9cea7cfd1d3a69a4fbaf8193f96e25710158ef11cd362d4534259cd9c0013ae6</x:v>
      </x:c>
      <x:c r="K1059" s="13" t="str">
        <x:v>NOT_REVIEWED</x:v>
      </x:c>
      <x:c r="L1059" s="13" t="str"/>
      <x:c r="M1059" s="13" t="str"/>
      <x:c r="N1059" s="13" t="str"/>
      <x:c r="O1059" s="13" t="str"/>
      <x:c r="P1059" s="13" t="str"/>
      <x:c r="Q1059" s="13" t="str"/>
      <x:c r="R1059" s="13" t="str"/>
      <x:c r="S1059" s="13" t="str"/>
      <x:c r="T1059" s="14" t="str"/>
      <x:c r="U1059" s="9" t="str">
        <x:f>IF(AND(Q1059="AGREED",P1059="LABEL_ONLY",OR(O1059="PASS",O1059="FAIL"),R1059&lt;&gt;"",S1059&lt;&gt;"",T1059&lt;&gt;""),O1059,G1059)</x:f>
        <x:v>FAIL</x:v>
      </x:c>
      <x:c r="V1059" s="9" t="str">
        <x:f>IF(Q1059&lt;&gt;"AGREED","",IF(P1059="LABEL_ONLY",IF(AND(Q1059="AGREED",P1059="LABEL_ONLY",OR(O1059="PASS",O1059="FAIL"),R1059&lt;&gt;"",S1059&lt;&gt;"",T1059&lt;&gt;""),"LABEL_APPLIED","INCOMPLETE_DECISION"),"RERUN_REQUIRED"))</x:f>
      </x:c>
    </x:row>
    <x:row r="1060" ht="30" customHeight="1">
      <x:c r="A1060" s="9" t="str">
        <x:v>IMO-095-J-P01</x:v>
      </x:c>
      <x:c r="B1060" s="9" t="str">
        <x:v>IMO-095</x:v>
      </x:c>
      <x:c r="C1060" s="9" t="str">
        <x:v>BATCH_13</x:v>
      </x:c>
      <x:c r="D1060" s="9" t="str">
        <x:v>IMO</x:v>
      </x:c>
      <x:c r="E1060" s="9" t="n">
        <x:v>0</x:v>
      </x:c>
      <x:c r="F1060" s="9" t="str">
        <x:v>Part I-A 10.3.1.3</x:v>
      </x:c>
      <x:c r="G1060" s="9" t="str">
        <x:v>PASS</x:v>
      </x:c>
      <x:c r="H1060" s="11" t="str">
        <x:v>Both mandated aircraft frequencies and RCC communication present.</x:v>
      </x:c>
      <x:c r="I1060" s="10" t="str">
        <x:v>rdf/IMO/IMO-095/IMO-095-J-P01.ttl</x:v>
      </x:c>
      <x:c r="J1060" s="10" t="str">
        <x:v>4ddefab08fe87875702c17634eaf48f42401bf16f431c1f7ba6a530311cbd675</x:v>
      </x:c>
      <x:c r="K1060" s="13" t="str">
        <x:v>NOT_REVIEWED</x:v>
      </x:c>
      <x:c r="L1060" s="13" t="str"/>
      <x:c r="M1060" s="13" t="str"/>
      <x:c r="N1060" s="13" t="str"/>
      <x:c r="O1060" s="13" t="str"/>
      <x:c r="P1060" s="13" t="str"/>
      <x:c r="Q1060" s="13" t="str"/>
      <x:c r="R1060" s="13" t="str"/>
      <x:c r="S1060" s="13" t="str"/>
      <x:c r="T1060" s="14" t="str"/>
      <x:c r="U1060" s="9" t="str">
        <x:f>IF(AND(Q1060="AGREED",P1060="LABEL_ONLY",OR(O1060="PASS",O1060="FAIL"),R1060&lt;&gt;"",S1060&lt;&gt;"",T1060&lt;&gt;""),O1060,G1060)</x:f>
        <x:v>PASS</x:v>
      </x:c>
      <x:c r="V1060" s="9" t="str">
        <x:f>IF(Q1060&lt;&gt;"AGREED","",IF(P1060="LABEL_ONLY",IF(AND(Q1060="AGREED",P1060="LABEL_ONLY",OR(O1060="PASS",O1060="FAIL"),R1060&lt;&gt;"",S1060&lt;&gt;"",T1060&lt;&gt;""),"LABEL_APPLIED","INCOMPLETE_DECISION"),"RERUN_REQUIRED"))</x:f>
      </x:c>
    </x:row>
    <x:row r="1061" ht="30" customHeight="1">
      <x:c r="A1061" s="9" t="str">
        <x:v>IMO-095-J-P02</x:v>
      </x:c>
      <x:c r="B1061" s="9" t="str">
        <x:v>IMO-095</x:v>
      </x:c>
      <x:c r="C1061" s="9" t="str">
        <x:v>BATCH_13</x:v>
      </x:c>
      <x:c r="D1061" s="9" t="str">
        <x:v>IMO</x:v>
      </x:c>
      <x:c r="E1061" s="9" t="n">
        <x:v>1</x:v>
      </x:c>
      <x:c r="F1061" s="9" t="str">
        <x:v>Part I-A 10.3.1.3</x:v>
      </x:c>
      <x:c r="G1061" s="9" t="str">
        <x:v>PASS</x:v>
      </x:c>
      <x:c r="H1061" s="11" t="str">
        <x:v>Required frequencies can coexist with extras.</x:v>
      </x:c>
      <x:c r="I1061" s="10" t="str">
        <x:v>rdf/IMO/IMO-095/IMO-095-J-P02.ttl</x:v>
      </x:c>
      <x:c r="J1061" s="10" t="str">
        <x:v>3993d71b82544fd1315e916fe395e9d554ec2980c8044b022445a341c8595db3</x:v>
      </x:c>
      <x:c r="K1061" s="13" t="str">
        <x:v>NOT_REVIEWED</x:v>
      </x:c>
      <x:c r="L1061" s="13" t="str"/>
      <x:c r="M1061" s="13" t="str"/>
      <x:c r="N1061" s="13" t="str"/>
      <x:c r="O1061" s="13" t="str"/>
      <x:c r="P1061" s="13" t="str"/>
      <x:c r="Q1061" s="13" t="str"/>
      <x:c r="R1061" s="13" t="str"/>
      <x:c r="S1061" s="13" t="str"/>
      <x:c r="T1061" s="14" t="str"/>
      <x:c r="U1061" s="9" t="str">
        <x:f>IF(AND(Q1061="AGREED",P1061="LABEL_ONLY",OR(O1061="PASS",O1061="FAIL"),R1061&lt;&gt;"",S1061&lt;&gt;"",T1061&lt;&gt;""),O1061,G1061)</x:f>
        <x:v>PASS</x:v>
      </x:c>
      <x:c r="V1061" s="9" t="str">
        <x:f>IF(Q1061&lt;&gt;"AGREED","",IF(P1061="LABEL_ONLY",IF(AND(Q1061="AGREED",P1061="LABEL_ONLY",OR(O1061="PASS",O1061="FAIL"),R1061&lt;&gt;"",S1061&lt;&gt;"",T1061&lt;&gt;""),"LABEL_APPLIED","INCOMPLETE_DECISION"),"RERUN_REQUIRED"))</x:f>
      </x:c>
    </x:row>
    <x:row r="1062" ht="30" customHeight="1">
      <x:c r="A1062" s="9" t="str">
        <x:v>IMO-096-K-F01</x:v>
      </x:c>
      <x:c r="B1062" s="9" t="str">
        <x:v>IMO-096</x:v>
      </x:c>
      <x:c r="C1062" s="9" t="str">
        <x:v>BATCH_10</x:v>
      </x:c>
      <x:c r="D1062" s="9" t="str">
        <x:v>IMO</x:v>
      </x:c>
      <x:c r="E1062" s="9" t="n">
        <x:v>0</x:v>
      </x:c>
      <x:c r="F1062" s="9" t="str">
        <x:v>Part I-A 10.3.1.4</x:v>
      </x:c>
      <x:c r="G1062" s="9" t="str">
        <x:v>FAIL</x:v>
      </x:c>
      <x:c r="H1062" s="11" t="str">
        <x:v>Two-way voice capability absent.</x:v>
      </x:c>
      <x:c r="I1062" s="10" t="str">
        <x:v>rdf/IMO/IMO-096/IMO-096-K-F01.ttl</x:v>
      </x:c>
      <x:c r="J1062" s="10" t="str">
        <x:v>a13ca560769ede3f3a91ec8cd9f0ee277f5d8e393c27cc8db21189f1e140b648</x:v>
      </x:c>
      <x:c r="K1062" s="13" t="str">
        <x:v>NOT_REVIEWED</x:v>
      </x:c>
      <x:c r="L1062" s="13" t="str"/>
      <x:c r="M1062" s="13" t="str"/>
      <x:c r="N1062" s="13" t="str"/>
      <x:c r="O1062" s="13" t="str"/>
      <x:c r="P1062" s="13" t="str"/>
      <x:c r="Q1062" s="13" t="str"/>
      <x:c r="R1062" s="13" t="str"/>
      <x:c r="S1062" s="13" t="str"/>
      <x:c r="T1062" s="14" t="str"/>
      <x:c r="U1062" s="9" t="str">
        <x:f>IF(AND(Q1062="AGREED",P1062="LABEL_ONLY",OR(O1062="PASS",O1062="FAIL"),R1062&lt;&gt;"",S1062&lt;&gt;"",T1062&lt;&gt;""),O1062,G1062)</x:f>
        <x:v>FAIL</x:v>
      </x:c>
      <x:c r="V1062" s="9" t="str">
        <x:f>IF(Q1062&lt;&gt;"AGREED","",IF(P1062="LABEL_ONLY",IF(AND(Q1062="AGREED",P1062="LABEL_ONLY",OR(O1062="PASS",O1062="FAIL"),R1062&lt;&gt;"",S1062&lt;&gt;"",T1062&lt;&gt;""),"LABEL_APPLIED","INCOMPLETE_DECISION"),"RERUN_REQUIRED"))</x:f>
      </x:c>
    </x:row>
    <x:row r="1063" ht="30" customHeight="1">
      <x:c r="A1063" s="9" t="str">
        <x:v>IMO-096-K-F02</x:v>
      </x:c>
      <x:c r="B1063" s="9" t="str">
        <x:v>IMO-096</x:v>
      </x:c>
      <x:c r="C1063" s="9" t="str">
        <x:v>BATCH_10</x:v>
      </x:c>
      <x:c r="D1063" s="9" t="str">
        <x:v>IMO</x:v>
      </x:c>
      <x:c r="E1063" s="9" t="n">
        <x:v>0</x:v>
      </x:c>
      <x:c r="F1063" s="9" t="str">
        <x:v>Part I-A 10.3.1.4</x:v>
      </x:c>
      <x:c r="G1063" s="9" t="str">
        <x:v>FAIL</x:v>
      </x:c>
      <x:c r="H1063" s="11" t="str">
        <x:v>Two-way data capability absent.</x:v>
      </x:c>
      <x:c r="I1063" s="10" t="str">
        <x:v>rdf/IMO/IMO-096/IMO-096-K-F02.ttl</x:v>
      </x:c>
      <x:c r="J1063" s="10" t="str">
        <x:v>2eb83326d11df08c2931eed56358afaea2997736a59f5381bb29ef12ae4e929a</x:v>
      </x:c>
      <x:c r="K1063" s="13" t="str">
        <x:v>NOT_REVIEWED</x:v>
      </x:c>
      <x:c r="L1063" s="13" t="str"/>
      <x:c r="M1063" s="13" t="str"/>
      <x:c r="N1063" s="13" t="str"/>
      <x:c r="O1063" s="13" t="str"/>
      <x:c r="P1063" s="13" t="str"/>
      <x:c r="Q1063" s="13" t="str"/>
      <x:c r="R1063" s="13" t="str"/>
      <x:c r="S1063" s="13" t="str"/>
      <x:c r="T1063" s="14" t="str"/>
      <x:c r="U1063" s="9" t="str">
        <x:f>IF(AND(Q1063="AGREED",P1063="LABEL_ONLY",OR(O1063="PASS",O1063="FAIL"),R1063&lt;&gt;"",S1063&lt;&gt;"",T1063&lt;&gt;""),O1063,G1063)</x:f>
        <x:v>FAIL</x:v>
      </x:c>
      <x:c r="V1063" s="9" t="str">
        <x:f>IF(Q1063&lt;&gt;"AGREED","",IF(P1063="LABEL_ONLY",IF(AND(Q1063="AGREED",P1063="LABEL_ONLY",OR(O1063="PASS",O1063="FAIL"),R1063&lt;&gt;"",S1063&lt;&gt;"",T1063&lt;&gt;""),"LABEL_APPLIED","INCOMPLETE_DECISION"),"RERUN_REQUIRED"))</x:f>
      </x:c>
    </x:row>
    <x:row r="1064" ht="30" customHeight="1">
      <x:c r="A1064" s="9" t="str">
        <x:v>IMO-096-K-F03</x:v>
      </x:c>
      <x:c r="B1064" s="9" t="str">
        <x:v>IMO-096</x:v>
      </x:c>
      <x:c r="C1064" s="9" t="str">
        <x:v>BATCH_10</x:v>
      </x:c>
      <x:c r="D1064" s="9" t="str">
        <x:v>IMO</x:v>
      </x:c>
      <x:c r="E1064" s="9" t="n">
        <x:v>1</x:v>
      </x:c>
      <x:c r="F1064" s="9" t="str">
        <x:v>Part I-A 10.3.1.4</x:v>
      </x:c>
      <x:c r="G1064" s="9" t="str">
        <x:v>FAIL</x:v>
      </x:c>
      <x:c r="H1064" s="11" t="str">
        <x:v>Voice capability value missing.</x:v>
      </x:c>
      <x:c r="I1064" s="10" t="str">
        <x:v>rdf/IMO/IMO-096/IMO-096-K-F03.ttl</x:v>
      </x:c>
      <x:c r="J1064" s="10" t="str">
        <x:v>f5e0d9ae97299fe14f0e3265bd15574fc5821a111806bc474537e4590c81e36b</x:v>
      </x:c>
      <x:c r="K1064" s="13" t="str">
        <x:v>REVIEWED</x:v>
      </x:c>
      <x:c r="L1064" s="13" t="str">
        <x:v>YES</x:v>
      </x:c>
      <x:c r="M1064" s="13" t="str">
        <x:v>YES</x:v>
      </x:c>
      <x:c r="N1064" s="13" t="str">
        <x:v>YES</x:v>
      </x:c>
      <x:c r="O1064" s="13"/>
      <x:c r="P1064" s="13"/>
      <x:c r="Q1064" s="13"/>
      <x:c r="R1064" s="13" t="str">
        <x:v>AI-assisted draft</x:v>
      </x:c>
      <x:c r="S1064" s="13" t="n">
        <x:v>46281</x:v>
      </x:c>
      <x:c r="T1064" s="14" t="str">
        <x:v>Polar Code I-A 10.3.1; the required two-way data capability is absent, so FAIL is valid.</x:v>
      </x:c>
      <x:c r="U1064" s="9" t="str">
        <x:f>IF(AND(Q1064="AGREED",P1064="LABEL_ONLY",OR(O1064="PASS",O1064="FAIL"),R1064&lt;&gt;"",S1064&lt;&gt;"",T1064&lt;&gt;""),O1064,G1064)</x:f>
        <x:v>FAIL</x:v>
      </x:c>
      <x:c r="V1064" s="9" t="str">
        <x:f>IF(Q1064&lt;&gt;"AGREED","",IF(P1064="LABEL_ONLY",IF(AND(Q1064="AGREED",P1064="LABEL_ONLY",OR(O1064="PASS",O1064="FAIL"),R1064&lt;&gt;"",S1064&lt;&gt;"",T1064&lt;&gt;""),"LABEL_APPLIED","INCOMPLETE_DECISION"),"RERUN_REQUIRED"))</x:f>
      </x:c>
    </x:row>
    <x:row r="1065" ht="30" customHeight="1">
      <x:c r="A1065" s="9" t="str">
        <x:v>IMO-096-K-F04</x:v>
      </x:c>
      <x:c r="B1065" s="9" t="str">
        <x:v>IMO-096</x:v>
      </x:c>
      <x:c r="C1065" s="9" t="str">
        <x:v>BATCH_10</x:v>
      </x:c>
      <x:c r="D1065" s="9" t="str">
        <x:v>IMO</x:v>
      </x:c>
      <x:c r="E1065" s="9" t="n">
        <x:v>0</x:v>
      </x:c>
      <x:c r="F1065" s="9" t="str">
        <x:v>Part I-A 10.3.1.4</x:v>
      </x:c>
      <x:c r="G1065" s="9" t="str">
        <x:v>FAIL</x:v>
      </x:c>
      <x:c r="H1065" s="11" t="str">
        <x:v>Data capability value missing.</x:v>
      </x:c>
      <x:c r="I1065" s="10" t="str">
        <x:v>rdf/IMO/IMO-096/IMO-096-K-F04.ttl</x:v>
      </x:c>
      <x:c r="J1065" s="10" t="str">
        <x:v>dd9cb291cff50aa057c61bd7765a4930c2ada85000e8cce15fdc52e1439756c3</x:v>
      </x:c>
      <x:c r="K1065" s="13" t="str">
        <x:v>NOT_REVIEWED</x:v>
      </x:c>
      <x:c r="L1065" s="13" t="str"/>
      <x:c r="M1065" s="13" t="str"/>
      <x:c r="N1065" s="13" t="str"/>
      <x:c r="O1065" s="13" t="str"/>
      <x:c r="P1065" s="13" t="str"/>
      <x:c r="Q1065" s="13" t="str"/>
      <x:c r="R1065" s="13" t="str"/>
      <x:c r="S1065" s="13" t="str"/>
      <x:c r="T1065" s="14" t="str"/>
      <x:c r="U1065" s="9" t="str">
        <x:f>IF(AND(Q1065="AGREED",P1065="LABEL_ONLY",OR(O1065="PASS",O1065="FAIL"),R1065&lt;&gt;"",S1065&lt;&gt;"",T1065&lt;&gt;""),O1065,G1065)</x:f>
        <x:v>FAIL</x:v>
      </x:c>
      <x:c r="V1065" s="9" t="str">
        <x:f>IF(Q1065&lt;&gt;"AGREED","",IF(P1065="LABEL_ONLY",IF(AND(Q1065="AGREED",P1065="LABEL_ONLY",OR(O1065="PASS",O1065="FAIL"),R1065&lt;&gt;"",S1065&lt;&gt;"",T1065&lt;&gt;""),"LABEL_APPLIED","INCOMPLETE_DECISION"),"RERUN_REQUIRED"))</x:f>
      </x:c>
    </x:row>
    <x:row r="1066" ht="30" customHeight="1">
      <x:c r="A1066" s="9" t="str">
        <x:v>IMO-096-K-P01</x:v>
      </x:c>
      <x:c r="B1066" s="9" t="str">
        <x:v>IMO-096</x:v>
      </x:c>
      <x:c r="C1066" s="9" t="str">
        <x:v>BATCH_10</x:v>
      </x:c>
      <x:c r="D1066" s="9" t="str">
        <x:v>IMO</x:v>
      </x:c>
      <x:c r="E1066" s="9" t="n">
        <x:v>1</x:v>
      </x:c>
      <x:c r="F1066" s="9" t="str">
        <x:v>Part I-A 10.3.1.4</x:v>
      </x:c>
      <x:c r="G1066" s="9" t="str">
        <x:v>PASS</x:v>
      </x:c>
      <x:c r="H1066" s="11" t="str">
        <x:v>TMAS supports both two-way voice and two-way data.</x:v>
      </x:c>
      <x:c r="I1066" s="10" t="str">
        <x:v>rdf/IMO/IMO-096/IMO-096-K-P01.ttl</x:v>
      </x:c>
      <x:c r="J1066" s="10" t="str">
        <x:v>bc63b61448f21d58107ec3fed95cfd131de9541cb3bf9b8aa296f869c7efdd21</x:v>
      </x:c>
      <x:c r="K1066" s="13" t="str">
        <x:v>REVIEWED</x:v>
      </x:c>
      <x:c r="L1066" s="13" t="str">
        <x:v>YES</x:v>
      </x:c>
      <x:c r="M1066" s="13" t="str">
        <x:v>YES</x:v>
      </x:c>
      <x:c r="N1066" s="13" t="str">
        <x:v>YES</x:v>
      </x:c>
      <x:c r="O1066" s="13"/>
      <x:c r="P1066" s="13"/>
      <x:c r="Q1066" s="13"/>
      <x:c r="R1066" s="13" t="str">
        <x:v>AI-assisted draft</x:v>
      </x:c>
      <x:c r="S1066" s="13" t="n">
        <x:v>46281</x:v>
      </x:c>
      <x:c r="T1066" s="14" t="str">
        <x:v>Polar Code I-A 10.3.1; both two-way voice and data capabilities are true, so PASS is valid.</x:v>
      </x:c>
      <x:c r="U1066" s="9" t="str">
        <x:f>IF(AND(Q1066="AGREED",P1066="LABEL_ONLY",OR(O1066="PASS",O1066="FAIL"),R1066&lt;&gt;"",S1066&lt;&gt;"",T1066&lt;&gt;""),O1066,G1066)</x:f>
        <x:v>PASS</x:v>
      </x:c>
      <x:c r="V1066" s="9" t="str">
        <x:f>IF(Q1066&lt;&gt;"AGREED","",IF(P1066="LABEL_ONLY",IF(AND(Q1066="AGREED",P1066="LABEL_ONLY",OR(O1066="PASS",O1066="FAIL"),R1066&lt;&gt;"",S1066&lt;&gt;"",T1066&lt;&gt;""),"LABEL_APPLIED","INCOMPLETE_DECISION"),"RERUN_REQUIRED"))</x:f>
      </x:c>
    </x:row>
    <x:row r="1067" ht="30" customHeight="1">
      <x:c r="A1067" s="9" t="str">
        <x:v>IMO-097-J-F01</x:v>
      </x:c>
      <x:c r="B1067" s="9" t="str">
        <x:v>IMO-097</x:v>
      </x:c>
      <x:c r="C1067" s="9" t="str">
        <x:v>BATCH_16</x:v>
      </x:c>
      <x:c r="D1067" s="9" t="str">
        <x:v>IMO</x:v>
      </x:c>
      <x:c r="E1067" s="9" t="n">
        <x:v>1</x:v>
      </x:c>
      <x:c r="F1067" s="9" t="str">
        <x:v>Part I-A 10.3.2.1</x:v>
      </x:c>
      <x:c r="G1067" s="9" t="str">
        <x:v>FAIL</x:v>
      </x:c>
      <x:c r="H1067" s="11" t="str">
        <x:v>Distress-alert device missing.</x:v>
      </x:c>
      <x:c r="I1067" s="10" t="str">
        <x:v>rdf/IMO/IMO-097/IMO-097-J-F01.ttl</x:v>
      </x:c>
      <x:c r="J1067" s="10" t="str">
        <x:v>9fbbbb255c8e69a9c5165df041ac30de9e0452fb99d2c38218dd323d13489917</x:v>
      </x:c>
      <x:c r="K1067" s="13" t="str">
        <x:v>NOT_REVIEWED</x:v>
      </x:c>
      <x:c r="L1067" s="13" t="str"/>
      <x:c r="M1067" s="13" t="str"/>
      <x:c r="N1067" s="13" t="str"/>
      <x:c r="O1067" s="13" t="str"/>
      <x:c r="P1067" s="13" t="str"/>
      <x:c r="Q1067" s="13" t="str"/>
      <x:c r="R1067" s="13" t="str"/>
      <x:c r="S1067" s="13" t="str"/>
      <x:c r="T1067" s="14" t="str"/>
      <x:c r="U1067" s="9" t="str">
        <x:f>IF(AND(Q1067="AGREED",P1067="LABEL_ONLY",OR(O1067="PASS",O1067="FAIL"),R1067&lt;&gt;"",S1067&lt;&gt;"",T1067&lt;&gt;""),O1067,G1067)</x:f>
        <x:v>FAIL</x:v>
      </x:c>
      <x:c r="V1067" s="9" t="str">
        <x:f>IF(Q1067&lt;&gt;"AGREED","",IF(P1067="LABEL_ONLY",IF(AND(Q1067="AGREED",P1067="LABEL_ONLY",OR(O1067="PASS",O1067="FAIL"),R1067&lt;&gt;"",S1067&lt;&gt;"",T1067&lt;&gt;""),"LABEL_APPLIED","INCOMPLETE_DECISION"),"RERUN_REQUIRED"))</x:f>
      </x:c>
    </x:row>
    <x:row r="1068" ht="30" customHeight="1">
      <x:c r="A1068" s="9" t="str">
        <x:v>IMO-097-J-F02</x:v>
      </x:c>
      <x:c r="B1068" s="9" t="str">
        <x:v>IMO-097</x:v>
      </x:c>
      <x:c r="C1068" s="9" t="str">
        <x:v>BATCH_16</x:v>
      </x:c>
      <x:c r="D1068" s="9" t="str">
        <x:v>IMO</x:v>
      </x:c>
      <x:c r="E1068" s="9" t="n">
        <x:v>0</x:v>
      </x:c>
      <x:c r="F1068" s="9" t="str">
        <x:v>Part I-A 10.3.2.1</x:v>
      </x:c>
      <x:c r="G1068" s="9" t="str">
        <x:v>FAIL</x:v>
      </x:c>
      <x:c r="H1068" s="11" t="str">
        <x:v>Location device missing.</x:v>
      </x:c>
      <x:c r="I1068" s="10" t="str">
        <x:v>rdf/IMO/IMO-097/IMO-097-J-F02.ttl</x:v>
      </x:c>
      <x:c r="J1068" s="10" t="str">
        <x:v>0595ef7b5c67ff46973ffdd9d13f43c27a7c2c3ac9ec70f820afab05cdd3d709</x:v>
      </x:c>
      <x:c r="K1068" s="13" t="str">
        <x:v>NOT_REVIEWED</x:v>
      </x:c>
      <x:c r="L1068" s="13" t="str"/>
      <x:c r="M1068" s="13" t="str"/>
      <x:c r="N1068" s="13" t="str"/>
      <x:c r="O1068" s="13" t="str"/>
      <x:c r="P1068" s="13" t="str"/>
      <x:c r="Q1068" s="13" t="str"/>
      <x:c r="R1068" s="13" t="str"/>
      <x:c r="S1068" s="13" t="str"/>
      <x:c r="T1068" s="14" t="str"/>
      <x:c r="U1068" s="9" t="str">
        <x:f>IF(AND(Q1068="AGREED",P1068="LABEL_ONLY",OR(O1068="PASS",O1068="FAIL"),R1068&lt;&gt;"",S1068&lt;&gt;"",T1068&lt;&gt;""),O1068,G1068)</x:f>
        <x:v>FAIL</x:v>
      </x:c>
      <x:c r="V1068" s="9" t="str">
        <x:f>IF(Q1068&lt;&gt;"AGREED","",IF(P1068="LABEL_ONLY",IF(AND(Q1068="AGREED",P1068="LABEL_ONLY",OR(O1068="PASS",O1068="FAIL"),R1068&lt;&gt;"",S1068&lt;&gt;"",T1068&lt;&gt;""),"LABEL_APPLIED","INCOMPLETE_DECISION"),"RERUN_REQUIRED"))</x:f>
      </x:c>
    </x:row>
    <x:row r="1069" ht="30" customHeight="1">
      <x:c r="A1069" s="9" t="str">
        <x:v>IMO-097-J-F03</x:v>
      </x:c>
      <x:c r="B1069" s="9" t="str">
        <x:v>IMO-097</x:v>
      </x:c>
      <x:c r="C1069" s="9" t="str">
        <x:v>BATCH_16</x:v>
      </x:c>
      <x:c r="D1069" s="9" t="str">
        <x:v>IMO</x:v>
      </x:c>
      <x:c r="E1069" s="9" t="n">
        <x:v>0</x:v>
      </x:c>
      <x:c r="F1069" s="9" t="str">
        <x:v>Part I-A 10.3.2.1</x:v>
      </x:c>
      <x:c r="G1069" s="9" t="str">
        <x:v>FAIL</x:v>
      </x:c>
      <x:c r="H1069" s="11" t="str">
        <x:v>On-scene device missing.</x:v>
      </x:c>
      <x:c r="I1069" s="10" t="str">
        <x:v>rdf/IMO/IMO-097/IMO-097-J-F03.ttl</x:v>
      </x:c>
      <x:c r="J1069" s="10" t="str">
        <x:v>394c944a813017cad8afda81819c18e11b602189e6f5764148c0b84ad083a898</x:v>
      </x:c>
      <x:c r="K1069" s="13" t="str">
        <x:v>NOT_REVIEWED</x:v>
      </x:c>
      <x:c r="L1069" s="13" t="str"/>
      <x:c r="M1069" s="13" t="str"/>
      <x:c r="N1069" s="13" t="str"/>
      <x:c r="O1069" s="13" t="str"/>
      <x:c r="P1069" s="13" t="str"/>
      <x:c r="Q1069" s="13" t="str"/>
      <x:c r="R1069" s="13" t="str"/>
      <x:c r="S1069" s="13" t="str"/>
      <x:c r="T1069" s="14" t="str"/>
      <x:c r="U1069" s="9" t="str">
        <x:f>IF(AND(Q1069="AGREED",P1069="LABEL_ONLY",OR(O1069="PASS",O1069="FAIL"),R1069&lt;&gt;"",S1069&lt;&gt;"",T1069&lt;&gt;""),O1069,G1069)</x:f>
        <x:v>FAIL</x:v>
      </x:c>
      <x:c r="V1069" s="9" t="str">
        <x:f>IF(Q1069&lt;&gt;"AGREED","",IF(P1069="LABEL_ONLY",IF(AND(Q1069="AGREED",P1069="LABEL_ONLY",OR(O1069="PASS",O1069="FAIL"),R1069&lt;&gt;"",S1069&lt;&gt;"",T1069&lt;&gt;""),"LABEL_APPLIED","INCOMPLETE_DECISION"),"RERUN_REQUIRED"))</x:f>
      </x:c>
    </x:row>
    <x:row r="1070" ht="30" customHeight="1">
      <x:c r="A1070" s="9" t="str">
        <x:v>IMO-097-J-F04</x:v>
      </x:c>
      <x:c r="B1070" s="9" t="str">
        <x:v>IMO-097</x:v>
      </x:c>
      <x:c r="C1070" s="9" t="str">
        <x:v>BATCH_16</x:v>
      </x:c>
      <x:c r="D1070" s="9" t="str">
        <x:v>IMO</x:v>
      </x:c>
      <x:c r="E1070" s="9" t="n">
        <x:v>0</x:v>
      </x:c>
      <x:c r="F1070" s="9" t="str">
        <x:v>Part I-A 10.3.2.1</x:v>
      </x:c>
      <x:c r="G1070" s="9" t="str">
        <x:v>FAIL</x:v>
      </x:c>
      <x:c r="H1070" s="11" t="str">
        <x:v>Applicable ship has no represented required rescue boat/lifeboat.</x:v>
      </x:c>
      <x:c r="I1070" s="10" t="str">
        <x:v>rdf/IMO/IMO-097/IMO-097-J-F04.ttl</x:v>
      </x:c>
      <x:c r="J1070" s="10" t="str">
        <x:v>e01382ae9e92ed7dd6b393728af2aa98534873f640a714c2b1526ae036e86da5</x:v>
      </x:c>
      <x:c r="K1070" s="13" t="str">
        <x:v>NOT_REVIEWED</x:v>
      </x:c>
      <x:c r="L1070" s="13" t="str"/>
      <x:c r="M1070" s="13" t="str"/>
      <x:c r="N1070" s="13" t="str"/>
      <x:c r="O1070" s="13" t="str"/>
      <x:c r="P1070" s="13" t="str"/>
      <x:c r="Q1070" s="13" t="str"/>
      <x:c r="R1070" s="13" t="str"/>
      <x:c r="S1070" s="13" t="str"/>
      <x:c r="T1070" s="14" t="str"/>
      <x:c r="U1070" s="9" t="str">
        <x:f>IF(AND(Q1070="AGREED",P1070="LABEL_ONLY",OR(O1070="PASS",O1070="FAIL"),R1070&lt;&gt;"",S1070&lt;&gt;"",T1070&lt;&gt;""),O1070,G1070)</x:f>
        <x:v>FAIL</x:v>
      </x:c>
      <x:c r="V1070" s="9" t="str">
        <x:f>IF(Q1070&lt;&gt;"AGREED","",IF(P1070="LABEL_ONLY",IF(AND(Q1070="AGREED",P1070="LABEL_ONLY",OR(O1070="PASS",O1070="FAIL"),R1070&lt;&gt;"",S1070&lt;&gt;"",T1070&lt;&gt;""),"LABEL_APPLIED","INCOMPLETE_DECISION"),"RERUN_REQUIRED"))</x:f>
      </x:c>
    </x:row>
    <x:row r="1071" ht="30" customHeight="1">
      <x:c r="A1071" s="9" t="str">
        <x:v>IMO-097-J-P01</x:v>
      </x:c>
      <x:c r="B1071" s="9" t="str">
        <x:v>IMO-097</x:v>
      </x:c>
      <x:c r="C1071" s="9" t="str">
        <x:v>BATCH_16</x:v>
      </x:c>
      <x:c r="D1071" s="9" t="str">
        <x:v>IMO</x:v>
      </x:c>
      <x:c r="E1071" s="9" t="n">
        <x:v>1</x:v>
      </x:c>
      <x:c r="F1071" s="9" t="str">
        <x:v>Part I-A 10.3.2.1</x:v>
      </x:c>
      <x:c r="G1071" s="9" t="str">
        <x:v>PASS</x:v>
      </x:c>
      <x:c r="H1071" s="11" t="str">
        <x:v>Released craft has all three communication device types.</x:v>
      </x:c>
      <x:c r="I1071" s="10" t="str">
        <x:v>rdf/IMO/IMO-097/IMO-097-J-P01.ttl</x:v>
      </x:c>
      <x:c r="J1071" s="10" t="str">
        <x:v>cf04c3a4b5a4001495a02de06c5f0063b7e672a371a1f97f2fc5bfdd7720e069</x:v>
      </x:c>
      <x:c r="K1071" s="13" t="str">
        <x:v>NOT_REVIEWED</x:v>
      </x:c>
      <x:c r="L1071" s="13" t="str"/>
      <x:c r="M1071" s="13" t="str"/>
      <x:c r="N1071" s="13" t="str"/>
      <x:c r="O1071" s="13" t="str"/>
      <x:c r="P1071" s="13" t="str"/>
      <x:c r="Q1071" s="13" t="str"/>
      <x:c r="R1071" s="13" t="str"/>
      <x:c r="S1071" s="13" t="str"/>
      <x:c r="T1071" s="14" t="str"/>
      <x:c r="U1071" s="9" t="str">
        <x:f>IF(AND(Q1071="AGREED",P1071="LABEL_ONLY",OR(O1071="PASS",O1071="FAIL"),R1071&lt;&gt;"",S1071&lt;&gt;"",T1071&lt;&gt;""),O1071,G1071)</x:f>
        <x:v>PASS</x:v>
      </x:c>
      <x:c r="V1071" s="9" t="str">
        <x:f>IF(Q1071&lt;&gt;"AGREED","",IF(P1071="LABEL_ONLY",IF(AND(Q1071="AGREED",P1071="LABEL_ONLY",OR(O1071="PASS",O1071="FAIL"),R1071&lt;&gt;"",S1071&lt;&gt;"",T1071&lt;&gt;""),"LABEL_APPLIED","INCOMPLETE_DECISION"),"RERUN_REQUIRED"))</x:f>
      </x:c>
    </x:row>
    <x:row r="1072" ht="30" customHeight="1">
      <x:c r="A1072" s="9" t="str">
        <x:v>IMO-097-J-P02</x:v>
      </x:c>
      <x:c r="B1072" s="9" t="str">
        <x:v>IMO-097</x:v>
      </x:c>
      <x:c r="C1072" s="9" t="str">
        <x:v>BATCH_16</x:v>
      </x:c>
      <x:c r="D1072" s="9" t="str">
        <x:v>IMO</x:v>
      </x:c>
      <x:c r="E1072" s="9" t="n">
        <x:v>0</x:v>
      </x:c>
      <x:c r="F1072" s="9" t="str">
        <x:v>Part I-A 10.3.2.1</x:v>
      </x:c>
      <x:c r="G1072" s="9" t="str">
        <x:v>PASS</x:v>
      </x:c>
      <x:c r="H1072" s="11" t="str">
        <x:v>Every represented required craft has all device types.</x:v>
      </x:c>
      <x:c r="I1072" s="10" t="str">
        <x:v>rdf/IMO/IMO-097/IMO-097-J-P02.ttl</x:v>
      </x:c>
      <x:c r="J1072" s="10" t="str">
        <x:v>9869f1e65f696e9c3b060155747a63dd2687f670cc7eca1627d993af92d71af0</x:v>
      </x:c>
      <x:c r="K1072" s="13" t="str">
        <x:v>NOT_REVIEWED</x:v>
      </x:c>
      <x:c r="L1072" s="13" t="str"/>
      <x:c r="M1072" s="13" t="str"/>
      <x:c r="N1072" s="13" t="str"/>
      <x:c r="O1072" s="13" t="str"/>
      <x:c r="P1072" s="13" t="str"/>
      <x:c r="Q1072" s="13" t="str"/>
      <x:c r="R1072" s="13" t="str"/>
      <x:c r="S1072" s="13" t="str"/>
      <x:c r="T1072" s="14" t="str"/>
      <x:c r="U1072" s="9" t="str">
        <x:f>IF(AND(Q1072="AGREED",P1072="LABEL_ONLY",OR(O1072="PASS",O1072="FAIL"),R1072&lt;&gt;"",S1072&lt;&gt;"",T1072&lt;&gt;""),O1072,G1072)</x:f>
        <x:v>PASS</x:v>
      </x:c>
      <x:c r="V1072" s="9" t="str">
        <x:f>IF(Q1072&lt;&gt;"AGREED","",IF(P1072="LABEL_ONLY",IF(AND(Q1072="AGREED",P1072="LABEL_ONLY",OR(O1072="PASS",O1072="FAIL"),R1072&lt;&gt;"",S1072&lt;&gt;"",T1072&lt;&gt;""),"LABEL_APPLIED","INCOMPLETE_DECISION"),"RERUN_REQUIRED"))</x:f>
      </x:c>
    </x:row>
    <x:row r="1073" ht="30" customHeight="1">
      <x:c r="A1073" s="9" t="str">
        <x:v>IMO-097-J-P03</x:v>
      </x:c>
      <x:c r="B1073" s="9" t="str">
        <x:v>IMO-097</x:v>
      </x:c>
      <x:c r="C1073" s="9" t="str">
        <x:v>BATCH_16</x:v>
      </x:c>
      <x:c r="D1073" s="9" t="str">
        <x:v>IMO</x:v>
      </x:c>
      <x:c r="E1073" s="9" t="n">
        <x:v>0</x:v>
      </x:c>
      <x:c r="F1073" s="9" t="str">
        <x:v>Part I-A 10.3.2.1</x:v>
      </x:c>
      <x:c r="G1073" s="9" t="str">
        <x:v>PASS</x:v>
      </x:c>
      <x:c r="H1073" s="11" t="str">
        <x:v>Low-air-temperature condition false.</x:v>
      </x:c>
      <x:c r="I1073" s="10" t="str">
        <x:v>rdf/IMO/IMO-097/IMO-097-J-P03.ttl</x:v>
      </x:c>
      <x:c r="J1073" s="10" t="str">
        <x:v>8ebc91a5d32ca9c405634e234b77f0bc26b648eb232ab6678d094e0c1b5eb1dc</x:v>
      </x:c>
      <x:c r="K1073" s="13" t="str">
        <x:v>NOT_REVIEWED</x:v>
      </x:c>
      <x:c r="L1073" s="13" t="str"/>
      <x:c r="M1073" s="13" t="str"/>
      <x:c r="N1073" s="13" t="str"/>
      <x:c r="O1073" s="13" t="str"/>
      <x:c r="P1073" s="13" t="str"/>
      <x:c r="Q1073" s="13" t="str"/>
      <x:c r="R1073" s="13" t="str"/>
      <x:c r="S1073" s="13" t="str"/>
      <x:c r="T1073" s="14" t="str"/>
      <x:c r="U1073" s="9" t="str">
        <x:f>IF(AND(Q1073="AGREED",P1073="LABEL_ONLY",OR(O1073="PASS",O1073="FAIL"),R1073&lt;&gt;"",S1073&lt;&gt;"",T1073&lt;&gt;""),O1073,G1073)</x:f>
        <x:v>PASS</x:v>
      </x:c>
      <x:c r="V1073" s="9" t="str">
        <x:f>IF(Q1073&lt;&gt;"AGREED","",IF(P1073="LABEL_ONLY",IF(AND(Q1073="AGREED",P1073="LABEL_ONLY",OR(O1073="PASS",O1073="FAIL"),R1073&lt;&gt;"",S1073&lt;&gt;"",T1073&lt;&gt;""),"LABEL_APPLIED","INCOMPLETE_DECISION"),"RERUN_REQUIRED"))</x:f>
      </x:c>
    </x:row>
    <x:row r="1074" ht="30" customHeight="1">
      <x:c r="A1074" s="9" t="str">
        <x:v>IMO-098-J-F01</x:v>
      </x:c>
      <x:c r="B1074" s="9" t="str">
        <x:v>IMO-098</x:v>
      </x:c>
      <x:c r="C1074" s="9" t="str">
        <x:v>BATCH_01</x:v>
      </x:c>
      <x:c r="D1074" s="9" t="str">
        <x:v>IMO</x:v>
      </x:c>
      <x:c r="E1074" s="9" t="n">
        <x:v>0</x:v>
      </x:c>
      <x:c r="F1074" s="9" t="str">
        <x:v>Part I-A 10.3.2.2</x:v>
      </x:c>
      <x:c r="G1074" s="9" t="str">
        <x:v>FAIL</x:v>
      </x:c>
      <x:c r="H1074" s="11" t="str">
        <x:v>Location signal device missing.</x:v>
      </x:c>
      <x:c r="I1074" s="10" t="str">
        <x:v>rdf/IMO/IMO-098/IMO-098-J-F01.ttl</x:v>
      </x:c>
      <x:c r="J1074" s="10" t="str">
        <x:v>2c6303d9a7db78e095036c6f8277a75e592651cf63e556606a60a360fb8cab81</x:v>
      </x:c>
      <x:c r="K1074" s="13" t="str">
        <x:v>NOT_REVIEWED</x:v>
      </x:c>
      <x:c r="L1074" s="13" t="str"/>
      <x:c r="M1074" s="13" t="str"/>
      <x:c r="N1074" s="13" t="str"/>
      <x:c r="O1074" s="13" t="str"/>
      <x:c r="P1074" s="13" t="str"/>
      <x:c r="Q1074" s="13" t="str"/>
      <x:c r="R1074" s="13" t="str"/>
      <x:c r="S1074" s="13" t="str"/>
      <x:c r="T1074" s="14" t="str"/>
      <x:c r="U1074" s="9" t="str">
        <x:f>IF(AND(Q1074="AGREED",P1074="LABEL_ONLY",OR(O1074="PASS",O1074="FAIL"),R1074&lt;&gt;"",S1074&lt;&gt;"",T1074&lt;&gt;""),O1074,G1074)</x:f>
        <x:v>FAIL</x:v>
      </x:c>
      <x:c r="V1074" s="9" t="str">
        <x:f>IF(Q1074&lt;&gt;"AGREED","",IF(P1074="LABEL_ONLY",IF(AND(Q1074="AGREED",P1074="LABEL_ONLY",OR(O1074="PASS",O1074="FAIL"),R1074&lt;&gt;"",S1074&lt;&gt;"",T1074&lt;&gt;""),"LABEL_APPLIED","INCOMPLETE_DECISION"),"RERUN_REQUIRED"))</x:f>
      </x:c>
    </x:row>
    <x:row r="1075" ht="30" customHeight="1">
      <x:c r="A1075" s="9" t="str">
        <x:v>IMO-098-J-F02</x:v>
      </x:c>
      <x:c r="B1075" s="9" t="str">
        <x:v>IMO-098</x:v>
      </x:c>
      <x:c r="C1075" s="9" t="str">
        <x:v>BATCH_01</x:v>
      </x:c>
      <x:c r="D1075" s="9" t="str">
        <x:v>IMO</x:v>
      </x:c>
      <x:c r="E1075" s="9" t="n">
        <x:v>1</x:v>
      </x:c>
      <x:c r="F1075" s="9" t="str">
        <x:v>Part I-A 10.3.2.2</x:v>
      </x:c>
      <x:c r="G1075" s="9" t="str">
        <x:v>FAIL</x:v>
      </x:c>
      <x:c r="H1075" s="11" t="str">
        <x:v>On-scene communication device missing.</x:v>
      </x:c>
      <x:c r="I1075" s="10" t="str">
        <x:v>rdf/IMO/IMO-098/IMO-098-J-F02.ttl</x:v>
      </x:c>
      <x:c r="J1075" s="10" t="str">
        <x:v>7b4c16e35c69a81fbf8edb261debc8f5ee17cac44f51ba2aaea0f2084f681fb7</x:v>
      </x:c>
      <x:c r="K1075" s="13" t="str">
        <x:v>NOT_REVIEWED</x:v>
      </x:c>
      <x:c r="L1075" s="13" t="str"/>
      <x:c r="M1075" s="13" t="str"/>
      <x:c r="N1075" s="13" t="str"/>
      <x:c r="O1075" s="13" t="str"/>
      <x:c r="P1075" s="13" t="str"/>
      <x:c r="Q1075" s="13" t="str"/>
      <x:c r="R1075" s="13" t="str"/>
      <x:c r="S1075" s="13" t="str"/>
      <x:c r="T1075" s="14" t="str"/>
      <x:c r="U1075" s="9" t="str">
        <x:f>IF(AND(Q1075="AGREED",P1075="LABEL_ONLY",OR(O1075="PASS",O1075="FAIL"),R1075&lt;&gt;"",S1075&lt;&gt;"",T1075&lt;&gt;""),O1075,G1075)</x:f>
        <x:v>FAIL</x:v>
      </x:c>
      <x:c r="V1075" s="9" t="str">
        <x:f>IF(Q1075&lt;&gt;"AGREED","",IF(P1075="LABEL_ONLY",IF(AND(Q1075="AGREED",P1075="LABEL_ONLY",OR(O1075="PASS",O1075="FAIL"),R1075&lt;&gt;"",S1075&lt;&gt;"",T1075&lt;&gt;""),"LABEL_APPLIED","INCOMPLETE_DECISION"),"RERUN_REQUIRED"))</x:f>
      </x:c>
    </x:row>
    <x:row r="1076" ht="30" customHeight="1">
      <x:c r="A1076" s="9" t="str">
        <x:v>IMO-098-J-F03</x:v>
      </x:c>
      <x:c r="B1076" s="9" t="str">
        <x:v>IMO-098</x:v>
      </x:c>
      <x:c r="C1076" s="9" t="str">
        <x:v>BATCH_01</x:v>
      </x:c>
      <x:c r="D1076" s="9" t="str">
        <x:v>IMO</x:v>
      </x:c>
      <x:c r="E1076" s="9" t="n">
        <x:v>0</x:v>
      </x:c>
      <x:c r="F1076" s="9" t="str">
        <x:v>Part I-A 10.3.2.2</x:v>
      </x:c>
      <x:c r="G1076" s="9" t="str">
        <x:v>FAIL</x:v>
      </x:c>
      <x:c r="H1076" s="11" t="str">
        <x:v>Universal craft rule fails when required devices omitted.</x:v>
      </x:c>
      <x:c r="I1076" s="10" t="str">
        <x:v>rdf/IMO/IMO-098/IMO-098-J-F03.ttl</x:v>
      </x:c>
      <x:c r="J1076" s="10" t="str">
        <x:v>6708d50a6a592f878e3c07123904cd2cbf09acf8a4a61fa24c96e04102e46b04</x:v>
      </x:c>
      <x:c r="K1076" s="13" t="str">
        <x:v>NOT_REVIEWED</x:v>
      </x:c>
      <x:c r="L1076" s="13" t="str"/>
      <x:c r="M1076" s="13" t="str"/>
      <x:c r="N1076" s="13" t="str"/>
      <x:c r="O1076" s="13" t="str"/>
      <x:c r="P1076" s="13" t="str"/>
      <x:c r="Q1076" s="13" t="str"/>
      <x:c r="R1076" s="13" t="str"/>
      <x:c r="S1076" s="13" t="str"/>
      <x:c r="T1076" s="14" t="str"/>
      <x:c r="U1076" s="9" t="str">
        <x:f>IF(AND(Q1076="AGREED",P1076="LABEL_ONLY",OR(O1076="PASS",O1076="FAIL"),R1076&lt;&gt;"",S1076&lt;&gt;"",T1076&lt;&gt;""),O1076,G1076)</x:f>
        <x:v>FAIL</x:v>
      </x:c>
      <x:c r="V1076" s="9" t="str">
        <x:f>IF(Q1076&lt;&gt;"AGREED","",IF(P1076="LABEL_ONLY",IF(AND(Q1076="AGREED",P1076="LABEL_ONLY",OR(O1076="PASS",O1076="FAIL"),R1076&lt;&gt;"",S1076&lt;&gt;"",T1076&lt;&gt;""),"LABEL_APPLIED","INCOMPLETE_DECISION"),"RERUN_REQUIRED"))</x:f>
      </x:c>
    </x:row>
    <x:row r="1077" ht="30" customHeight="1">
      <x:c r="A1077" s="9" t="str">
        <x:v>IMO-098-J-P01</x:v>
      </x:c>
      <x:c r="B1077" s="9" t="str">
        <x:v>IMO-098</x:v>
      </x:c>
      <x:c r="C1077" s="9" t="str">
        <x:v>BATCH_01</x:v>
      </x:c>
      <x:c r="D1077" s="9" t="str">
        <x:v>IMO</x:v>
      </x:c>
      <x:c r="E1077" s="9" t="n">
        <x:v>0</x:v>
      </x:c>
      <x:c r="F1077" s="9" t="str">
        <x:v>Part I-A 10.3.2.2</x:v>
      </x:c>
      <x:c r="G1077" s="9" t="str">
        <x:v>PASS</x:v>
      </x:c>
      <x:c r="H1077" s="11" t="str">
        <x:v>Other survival craft has both required device types.</x:v>
      </x:c>
      <x:c r="I1077" s="10" t="str">
        <x:v>rdf/IMO/IMO-098/IMO-098-J-P01.ttl</x:v>
      </x:c>
      <x:c r="J1077" s="10" t="str">
        <x:v>bdd4a54175511a2af7021a46314167cad8c282b8a0622ceaf39d9beaaec577bb</x:v>
      </x:c>
      <x:c r="K1077" s="13" t="str">
        <x:v>NOT_REVIEWED</x:v>
      </x:c>
      <x:c r="L1077" s="13" t="str"/>
      <x:c r="M1077" s="13" t="str"/>
      <x:c r="N1077" s="13" t="str"/>
      <x:c r="O1077" s="13" t="str"/>
      <x:c r="P1077" s="13" t="str"/>
      <x:c r="Q1077" s="13" t="str"/>
      <x:c r="R1077" s="13" t="str"/>
      <x:c r="S1077" s="13" t="str"/>
      <x:c r="T1077" s="14" t="str"/>
      <x:c r="U1077" s="9" t="str">
        <x:f>IF(AND(Q1077="AGREED",P1077="LABEL_ONLY",OR(O1077="PASS",O1077="FAIL"),R1077&lt;&gt;"",S1077&lt;&gt;"",T1077&lt;&gt;""),O1077,G1077)</x:f>
        <x:v>PASS</x:v>
      </x:c>
      <x:c r="V1077" s="9" t="str">
        <x:f>IF(Q1077&lt;&gt;"AGREED","",IF(P1077="LABEL_ONLY",IF(AND(Q1077="AGREED",P1077="LABEL_ONLY",OR(O1077="PASS",O1077="FAIL"),R1077&lt;&gt;"",S1077&lt;&gt;"",T1077&lt;&gt;""),"LABEL_APPLIED","INCOMPLETE_DECISION"),"RERUN_REQUIRED"))</x:f>
      </x:c>
    </x:row>
    <x:row r="1078" ht="30" customHeight="1">
      <x:c r="A1078" s="9" t="str">
        <x:v>IMO-098-J-P02</x:v>
      </x:c>
      <x:c r="B1078" s="9" t="str">
        <x:v>IMO-098</x:v>
      </x:c>
      <x:c r="C1078" s="9" t="str">
        <x:v>BATCH_01</x:v>
      </x:c>
      <x:c r="D1078" s="9" t="str">
        <x:v>IMO</x:v>
      </x:c>
      <x:c r="E1078" s="9" t="n">
        <x:v>0</x:v>
      </x:c>
      <x:c r="F1078" s="9" t="str">
        <x:v>Part I-A 10.3.2.2</x:v>
      </x:c>
      <x:c r="G1078" s="9" t="str">
        <x:v>PASS</x:v>
      </x:c>
      <x:c r="H1078" s="11" t="str">
        <x:v>All other survival craft compliant.</x:v>
      </x:c>
      <x:c r="I1078" s="10" t="str">
        <x:v>rdf/IMO/IMO-098/IMO-098-J-P02.ttl</x:v>
      </x:c>
      <x:c r="J1078" s="10" t="str">
        <x:v>40b23402e0789df9caacbd039b2e39e3282773869fb01faa36c03e1b25cab2ec</x:v>
      </x:c>
      <x:c r="K1078" s="13" t="str">
        <x:v>NOT_REVIEWED</x:v>
      </x:c>
      <x:c r="L1078" s="13" t="str"/>
      <x:c r="M1078" s="13" t="str"/>
      <x:c r="N1078" s="13" t="str"/>
      <x:c r="O1078" s="13" t="str"/>
      <x:c r="P1078" s="13" t="str"/>
      <x:c r="Q1078" s="13" t="str"/>
      <x:c r="R1078" s="13" t="str"/>
      <x:c r="S1078" s="13" t="str"/>
      <x:c r="T1078" s="14" t="str"/>
      <x:c r="U1078" s="9" t="str">
        <x:f>IF(AND(Q1078="AGREED",P1078="LABEL_ONLY",OR(O1078="PASS",O1078="FAIL"),R1078&lt;&gt;"",S1078&lt;&gt;"",T1078&lt;&gt;""),O1078,G1078)</x:f>
        <x:v>PASS</x:v>
      </x:c>
      <x:c r="V1078" s="9" t="str">
        <x:f>IF(Q1078&lt;&gt;"AGREED","",IF(P1078="LABEL_ONLY",IF(AND(Q1078="AGREED",P1078="LABEL_ONLY",OR(O1078="PASS",O1078="FAIL"),R1078&lt;&gt;"",S1078&lt;&gt;"",T1078&lt;&gt;""),"LABEL_APPLIED","INCOMPLETE_DECISION"),"RERUN_REQUIRED"))</x:f>
      </x:c>
    </x:row>
    <x:row r="1079" ht="30" customHeight="1">
      <x:c r="A1079" s="9" t="str">
        <x:v>IMO-098-J-P03</x:v>
      </x:c>
      <x:c r="B1079" s="9" t="str">
        <x:v>IMO-098</x:v>
      </x:c>
      <x:c r="C1079" s="9" t="str">
        <x:v>BATCH_01</x:v>
      </x:c>
      <x:c r="D1079" s="9" t="str">
        <x:v>IMO</x:v>
      </x:c>
      <x:c r="E1079" s="9" t="n">
        <x:v>1</x:v>
      </x:c>
      <x:c r="F1079" s="9" t="str">
        <x:v>Part I-A 10.3.2.2</x:v>
      </x:c>
      <x:c r="G1079" s="9" t="str">
        <x:v>PASS</x:v>
      </x:c>
      <x:c r="H1079" s="11" t="str">
        <x:v>Condition not applicable outside low air temperature.</x:v>
      </x:c>
      <x:c r="I1079" s="10" t="str">
        <x:v>rdf/IMO/IMO-098/IMO-098-J-P03.ttl</x:v>
      </x:c>
      <x:c r="J1079" s="10" t="str">
        <x:v>d6147ccd28d83a031f8e8f4709401fb5f86c308a1e830717df7ad56ab11955f9</x:v>
      </x:c>
      <x:c r="K1079" s="13" t="str">
        <x:v>NOT_REVIEWED</x:v>
      </x:c>
      <x:c r="L1079" s="13" t="str"/>
      <x:c r="M1079" s="13" t="str"/>
      <x:c r="N1079" s="13" t="str"/>
      <x:c r="O1079" s="13" t="str"/>
      <x:c r="P1079" s="13" t="str"/>
      <x:c r="Q1079" s="13" t="str"/>
      <x:c r="R1079" s="13" t="str"/>
      <x:c r="S1079" s="13" t="str"/>
      <x:c r="T1079" s="14" t="str"/>
      <x:c r="U1079" s="9" t="str">
        <x:f>IF(AND(Q1079="AGREED",P1079="LABEL_ONLY",OR(O1079="PASS",O1079="FAIL"),R1079&lt;&gt;"",S1079&lt;&gt;"",T1079&lt;&gt;""),O1079,G1079)</x:f>
        <x:v>PASS</x:v>
      </x:c>
      <x:c r="V1079" s="9" t="str">
        <x:f>IF(Q1079&lt;&gt;"AGREED","",IF(P1079="LABEL_ONLY",IF(AND(Q1079="AGREED",P1079="LABEL_ONLY",OR(O1079="PASS",O1079="FAIL"),R1079&lt;&gt;"",S1079&lt;&gt;"",T1079&lt;&gt;""),"LABEL_APPLIED","INCOMPLETE_DECISION"),"RERUN_REQUIRED"))</x:f>
      </x:c>
    </x:row>
    <x:row r="1080" ht="30" customHeight="1">
      <x:c r="A1080" s="9" t="str">
        <x:v>IMO-099-J-F01</x:v>
      </x:c>
      <x:c r="B1080" s="9" t="str">
        <x:v>IMO-099</x:v>
      </x:c>
      <x:c r="C1080" s="9" t="str">
        <x:v>BATCH_16</x:v>
      </x:c>
      <x:c r="D1080" s="9" t="str">
        <x:v>IMO</x:v>
      </x:c>
      <x:c r="E1080" s="9" t="n">
        <x:v>0</x:v>
      </x:c>
      <x:c r="F1080" s="9" t="str">
        <x:v>Part I-A 10.3.2.3</x:v>
      </x:c>
      <x:c r="G1080" s="9" t="str">
        <x:v>FAIL</x:v>
      </x:c>
      <x:c r="H1080" s="11" t="str">
        <x:v>Battery-life management procedure absent.</x:v>
      </x:c>
      <x:c r="I1080" s="10" t="str">
        <x:v>rdf/IMO/IMO-099/IMO-099-J-F01.ttl</x:v>
      </x:c>
      <x:c r="J1080" s="10" t="str">
        <x:v>d97966ed0d1ddbfeabe6958efca9533b7a01a3ddeb20a8382a6e25958c4dcdea</x:v>
      </x:c>
      <x:c r="K1080" s="13" t="str">
        <x:v>NOT_REVIEWED</x:v>
      </x:c>
      <x:c r="L1080" s="13" t="str"/>
      <x:c r="M1080" s="13" t="str"/>
      <x:c r="N1080" s="13" t="str"/>
      <x:c r="O1080" s="13" t="str"/>
      <x:c r="P1080" s="13" t="str"/>
      <x:c r="Q1080" s="13" t="str"/>
      <x:c r="R1080" s="13" t="str"/>
      <x:c r="S1080" s="13" t="str"/>
      <x:c r="T1080" s="14" t="str"/>
      <x:c r="U1080" s="9" t="str">
        <x:f>IF(AND(Q1080="AGREED",P1080="LABEL_ONLY",OR(O1080="PASS",O1080="FAIL"),R1080&lt;&gt;"",S1080&lt;&gt;"",T1080&lt;&gt;""),O1080,G1080)</x:f>
        <x:v>FAIL</x:v>
      </x:c>
      <x:c r="V1080" s="9" t="str">
        <x:f>IF(Q1080&lt;&gt;"AGREED","",IF(P1080="LABEL_ONLY",IF(AND(Q1080="AGREED",P1080="LABEL_ONLY",OR(O1080="PASS",O1080="FAIL"),R1080&lt;&gt;"",S1080&lt;&gt;"",T1080&lt;&gt;""),"LABEL_APPLIED","INCOMPLETE_DECISION"),"RERUN_REQUIRED"))</x:f>
      </x:c>
    </x:row>
    <x:row r="1081" ht="30" customHeight="1">
      <x:c r="A1081" s="9" t="str">
        <x:v>IMO-099-J-F02</x:v>
      </x:c>
      <x:c r="B1081" s="9" t="str">
        <x:v>IMO-099</x:v>
      </x:c>
      <x:c r="C1081" s="9" t="str">
        <x:v>BATCH_16</x:v>
      </x:c>
      <x:c r="D1081" s="9" t="str">
        <x:v>IMO</x:v>
      </x:c>
      <x:c r="E1081" s="9" t="n">
        <x:v>0</x:v>
      </x:c>
      <x:c r="F1081" s="9" t="str">
        <x:v>Part I-A 10.3.2.3</x:v>
      </x:c>
      <x:c r="G1081" s="9" t="str">
        <x:v>FAIL</x:v>
      </x:c>
      <x:c r="H1081" s="11" t="str">
        <x:v>Procedure not implemented.</x:v>
      </x:c>
      <x:c r="I1081" s="10" t="str">
        <x:v>rdf/IMO/IMO-099/IMO-099-J-F02.ttl</x:v>
      </x:c>
      <x:c r="J1081" s="10" t="str">
        <x:v>f1daa056b88ce116b2ef5b28630e287a336dbab15e2976653a9adc863a9186c3</x:v>
      </x:c>
      <x:c r="K1081" s="13" t="str">
        <x:v>NOT_REVIEWED</x:v>
      </x:c>
      <x:c r="L1081" s="13" t="str"/>
      <x:c r="M1081" s="13" t="str"/>
      <x:c r="N1081" s="13" t="str"/>
      <x:c r="O1081" s="13" t="str"/>
      <x:c r="P1081" s="13" t="str"/>
      <x:c r="Q1081" s="13" t="str"/>
      <x:c r="R1081" s="13" t="str"/>
      <x:c r="S1081" s="13" t="str"/>
      <x:c r="T1081" s="14" t="str"/>
      <x:c r="U1081" s="9" t="str">
        <x:f>IF(AND(Q1081="AGREED",P1081="LABEL_ONLY",OR(O1081="PASS",O1081="FAIL"),R1081&lt;&gt;"",S1081&lt;&gt;"",T1081&lt;&gt;""),O1081,G1081)</x:f>
        <x:v>FAIL</x:v>
      </x:c>
      <x:c r="V1081" s="9" t="str">
        <x:f>IF(Q1081&lt;&gt;"AGREED","",IF(P1081="LABEL_ONLY",IF(AND(Q1081="AGREED",P1081="LABEL_ONLY",OR(O1081="PASS",O1081="FAIL"),R1081&lt;&gt;"",S1081&lt;&gt;"",T1081&lt;&gt;""),"LABEL_APPLIED","INCOMPLETE_DECISION"),"RERUN_REQUIRED"))</x:f>
      </x:c>
    </x:row>
    <x:row r="1082" ht="30" customHeight="1">
      <x:c r="A1082" s="9" t="str">
        <x:v>IMO-099-J-F03</x:v>
      </x:c>
      <x:c r="B1082" s="9" t="str">
        <x:v>IMO-099</x:v>
      </x:c>
      <x:c r="C1082" s="9" t="str">
        <x:v>BATCH_16</x:v>
      </x:c>
      <x:c r="D1082" s="9" t="str">
        <x:v>IMO</x:v>
      </x:c>
      <x:c r="E1082" s="9" t="n">
        <x:v>0</x:v>
      </x:c>
      <x:c r="F1082" s="9" t="str">
        <x:v>Part I-A 10.3.2.3</x:v>
      </x:c>
      <x:c r="G1082" s="9" t="str">
        <x:v>FAIL</x:v>
      </x:c>
      <x:c r="H1082" s="11" t="str">
        <x:v>Communication availability shorter than rescue time.</x:v>
      </x:c>
      <x:c r="I1082" s="10" t="str">
        <x:v>rdf/IMO/IMO-099/IMO-099-J-F03.ttl</x:v>
      </x:c>
      <x:c r="J1082" s="10" t="str">
        <x:v>8ff393d2298d305c905ff66b4b80e61e829b0434b5f38247e8cc50e61b7cac39</x:v>
      </x:c>
      <x:c r="K1082" s="13" t="str">
        <x:v>NOT_REVIEWED</x:v>
      </x:c>
      <x:c r="L1082" s="13" t="str"/>
      <x:c r="M1082" s="13" t="str"/>
      <x:c r="N1082" s="13" t="str"/>
      <x:c r="O1082" s="13" t="str"/>
      <x:c r="P1082" s="13" t="str"/>
      <x:c r="Q1082" s="13" t="str"/>
      <x:c r="R1082" s="13" t="str"/>
      <x:c r="S1082" s="13" t="str"/>
      <x:c r="T1082" s="14" t="str"/>
      <x:c r="U1082" s="9" t="str">
        <x:f>IF(AND(Q1082="AGREED",P1082="LABEL_ONLY",OR(O1082="PASS",O1082="FAIL"),R1082&lt;&gt;"",S1082&lt;&gt;"",T1082&lt;&gt;""),O1082,G1082)</x:f>
        <x:v>FAIL</x:v>
      </x:c>
      <x:c r="V1082" s="9" t="str">
        <x:f>IF(Q1082&lt;&gt;"AGREED","",IF(P1082="LABEL_ONLY",IF(AND(Q1082="AGREED",P1082="LABEL_ONLY",OR(O1082="PASS",O1082="FAIL"),R1082&lt;&gt;"",S1082&lt;&gt;"",T1082&lt;&gt;""),"LABEL_APPLIED","INCOMPLETE_DECISION"),"RERUN_REQUIRED"))</x:f>
      </x:c>
    </x:row>
    <x:row r="1083" ht="30" customHeight="1">
      <x:c r="A1083" s="9" t="str">
        <x:v>IMO-099-J-F04</x:v>
      </x:c>
      <x:c r="B1083" s="9" t="str">
        <x:v>IMO-099</x:v>
      </x:c>
      <x:c r="C1083" s="9" t="str">
        <x:v>BATCH_16</x:v>
      </x:c>
      <x:c r="D1083" s="9" t="str">
        <x:v>IMO</x:v>
      </x:c>
      <x:c r="E1083" s="9" t="n">
        <x:v>1</x:v>
      </x:c>
      <x:c r="F1083" s="9" t="str">
        <x:v>Part I-A 10.3.2.3</x:v>
      </x:c>
      <x:c r="G1083" s="9" t="str">
        <x:v>FAIL</x:v>
      </x:c>
      <x:c r="H1083" s="11" t="str">
        <x:v>Availability duration missing.</x:v>
      </x:c>
      <x:c r="I1083" s="10" t="str">
        <x:v>rdf/IMO/IMO-099/IMO-099-J-F04.ttl</x:v>
      </x:c>
      <x:c r="J1083" s="10" t="str">
        <x:v>4fa04b17707b4e0d59f95958a64d62233e36a920813c1bff089e7562a1b29361</x:v>
      </x:c>
      <x:c r="K1083" s="13" t="str">
        <x:v>NOT_REVIEWED</x:v>
      </x:c>
      <x:c r="L1083" s="13" t="str"/>
      <x:c r="M1083" s="13" t="str"/>
      <x:c r="N1083" s="13" t="str"/>
      <x:c r="O1083" s="13" t="str"/>
      <x:c r="P1083" s="13" t="str"/>
      <x:c r="Q1083" s="13" t="str"/>
      <x:c r="R1083" s="13" t="str"/>
      <x:c r="S1083" s="13" t="str"/>
      <x:c r="T1083" s="14" t="str"/>
      <x:c r="U1083" s="9" t="str">
        <x:f>IF(AND(Q1083="AGREED",P1083="LABEL_ONLY",OR(O1083="PASS",O1083="FAIL"),R1083&lt;&gt;"",S1083&lt;&gt;"",T1083&lt;&gt;""),O1083,G1083)</x:f>
        <x:v>FAIL</x:v>
      </x:c>
      <x:c r="V1083" s="9" t="str">
        <x:f>IF(Q1083&lt;&gt;"AGREED","",IF(P1083="LABEL_ONLY",IF(AND(Q1083="AGREED",P1083="LABEL_ONLY",OR(O1083="PASS",O1083="FAIL"),R1083&lt;&gt;"",S1083&lt;&gt;"",T1083&lt;&gt;""),"LABEL_APPLIED","INCOMPLETE_DECISION"),"RERUN_REQUIRED"))</x:f>
      </x:c>
    </x:row>
    <x:row r="1084" ht="30" customHeight="1">
      <x:c r="A1084" s="9" t="str">
        <x:v>IMO-099-J-F05</x:v>
      </x:c>
      <x:c r="B1084" s="9" t="str">
        <x:v>IMO-099</x:v>
      </x:c>
      <x:c r="C1084" s="9" t="str">
        <x:v>BATCH_16</x:v>
      </x:c>
      <x:c r="D1084" s="9" t="str">
        <x:v>IMO</x:v>
      </x:c>
      <x:c r="E1084" s="9" t="n">
        <x:v>0</x:v>
      </x:c>
      <x:c r="F1084" s="9" t="str">
        <x:v>Part I-A 10.3.2.3</x:v>
      </x:c>
      <x:c r="G1084" s="9" t="str">
        <x:v>FAIL</x:v>
      </x:c>
      <x:c r="H1084" s="11" t="str">
        <x:v>Rescue-time duration missing.</x:v>
      </x:c>
      <x:c r="I1084" s="10" t="str">
        <x:v>rdf/IMO/IMO-099/IMO-099-J-F05.ttl</x:v>
      </x:c>
      <x:c r="J1084" s="10" t="str">
        <x:v>a175024a0bc58a297538eece4f923f5d0b8497aba3b7ff4f00001878bc687daf</x:v>
      </x:c>
      <x:c r="K1084" s="13" t="str">
        <x:v>NOT_REVIEWED</x:v>
      </x:c>
      <x:c r="L1084" s="13" t="str"/>
      <x:c r="M1084" s="13" t="str"/>
      <x:c r="N1084" s="13" t="str"/>
      <x:c r="O1084" s="13" t="str"/>
      <x:c r="P1084" s="13" t="str"/>
      <x:c r="Q1084" s="13" t="str"/>
      <x:c r="R1084" s="13" t="str"/>
      <x:c r="S1084" s="13" t="str"/>
      <x:c r="T1084" s="14" t="str"/>
      <x:c r="U1084" s="9" t="str">
        <x:f>IF(AND(Q1084="AGREED",P1084="LABEL_ONLY",OR(O1084="PASS",O1084="FAIL"),R1084&lt;&gt;"",S1084&lt;&gt;"",T1084&lt;&gt;""),O1084,G1084)</x:f>
        <x:v>FAIL</x:v>
      </x:c>
      <x:c r="V1084" s="9" t="str">
        <x:f>IF(Q1084&lt;&gt;"AGREED","",IF(P1084="LABEL_ONLY",IF(AND(Q1084="AGREED",P1084="LABEL_ONLY",OR(O1084="PASS",O1084="FAIL"),R1084&lt;&gt;"",S1084&lt;&gt;"",T1084&lt;&gt;""),"LABEL_APPLIED","INCOMPLETE_DECISION"),"RERUN_REQUIRED"))</x:f>
      </x:c>
    </x:row>
    <x:row r="1085" ht="30" customHeight="1">
      <x:c r="A1085" s="9" t="str">
        <x:v>IMO-099-J-P01</x:v>
      </x:c>
      <x:c r="B1085" s="9" t="str">
        <x:v>IMO-099</x:v>
      </x:c>
      <x:c r="C1085" s="9" t="str">
        <x:v>BATCH_16</x:v>
      </x:c>
      <x:c r="D1085" s="9" t="str">
        <x:v>IMO</x:v>
      </x:c>
      <x:c r="E1085" s="9" t="n">
        <x:v>0</x:v>
      </x:c>
      <x:c r="F1085" s="9" t="str">
        <x:v>Part I-A 10.3.2.3</x:v>
      </x:c>
      <x:c r="G1085" s="9" t="str">
        <x:v>PASS</x:v>
      </x:c>
      <x:c r="H1085" s="11" t="str">
        <x:v>Availability exactly equals maximum rescue time.</x:v>
      </x:c>
      <x:c r="I1085" s="10" t="str">
        <x:v>rdf/IMO/IMO-099/IMO-099-J-P01.ttl</x:v>
      </x:c>
      <x:c r="J1085" s="10" t="str">
        <x:v>d543e8abcfebe8fffd4a82b9a5f629956636e9107f10433a0f06b49ebe62934c</x:v>
      </x:c>
      <x:c r="K1085" s="13" t="str">
        <x:v>NOT_REVIEWED</x:v>
      </x:c>
      <x:c r="L1085" s="13" t="str"/>
      <x:c r="M1085" s="13" t="str"/>
      <x:c r="N1085" s="13" t="str"/>
      <x:c r="O1085" s="13" t="str"/>
      <x:c r="P1085" s="13" t="str"/>
      <x:c r="Q1085" s="13" t="str"/>
      <x:c r="R1085" s="13" t="str"/>
      <x:c r="S1085" s="13" t="str"/>
      <x:c r="T1085" s="14" t="str"/>
      <x:c r="U1085" s="9" t="str">
        <x:f>IF(AND(Q1085="AGREED",P1085="LABEL_ONLY",OR(O1085="PASS",O1085="FAIL"),R1085&lt;&gt;"",S1085&lt;&gt;"",T1085&lt;&gt;""),O1085,G1085)</x:f>
        <x:v>PASS</x:v>
      </x:c>
      <x:c r="V1085" s="9" t="str">
        <x:f>IF(Q1085&lt;&gt;"AGREED","",IF(P1085="LABEL_ONLY",IF(AND(Q1085="AGREED",P1085="LABEL_ONLY",OR(O1085="PASS",O1085="FAIL"),R1085&lt;&gt;"",S1085&lt;&gt;"",T1085&lt;&gt;""),"LABEL_APPLIED","INCOMPLETE_DECISION"),"RERUN_REQUIRED"))</x:f>
      </x:c>
    </x:row>
    <x:row r="1086" ht="30" customHeight="1">
      <x:c r="A1086" s="9" t="str">
        <x:v>IMO-099-J-P02</x:v>
      </x:c>
      <x:c r="B1086" s="9" t="str">
        <x:v>IMO-099</x:v>
      </x:c>
      <x:c r="C1086" s="9" t="str">
        <x:v>BATCH_16</x:v>
      </x:c>
      <x:c r="D1086" s="9" t="str">
        <x:v>IMO</x:v>
      </x:c>
      <x:c r="E1086" s="9" t="n">
        <x:v>1</x:v>
      </x:c>
      <x:c r="F1086" s="9" t="str">
        <x:v>Part I-A 10.3.2.3</x:v>
      </x:c>
      <x:c r="G1086" s="9" t="str">
        <x:v>PASS</x:v>
      </x:c>
      <x:c r="H1086" s="11" t="str">
        <x:v>Device availability exceeds rescue time.</x:v>
      </x:c>
      <x:c r="I1086" s="10" t="str">
        <x:v>rdf/IMO/IMO-099/IMO-099-J-P02.ttl</x:v>
      </x:c>
      <x:c r="J1086" s="10" t="str">
        <x:v>d60f9abb7d869e060d572008c64d43d0b8e59724c9e15282208867cffcb57366</x:v>
      </x:c>
      <x:c r="K1086" s="13" t="str">
        <x:v>NOT_REVIEWED</x:v>
      </x:c>
      <x:c r="L1086" s="13" t="str"/>
      <x:c r="M1086" s="13" t="str"/>
      <x:c r="N1086" s="13" t="str"/>
      <x:c r="O1086" s="13" t="str"/>
      <x:c r="P1086" s="13" t="str"/>
      <x:c r="Q1086" s="13" t="str"/>
      <x:c r="R1086" s="13" t="str"/>
      <x:c r="S1086" s="13" t="str"/>
      <x:c r="T1086" s="14" t="str"/>
      <x:c r="U1086" s="9" t="str">
        <x:f>IF(AND(Q1086="AGREED",P1086="LABEL_ONLY",OR(O1086="PASS",O1086="FAIL"),R1086&lt;&gt;"",S1086&lt;&gt;"",T1086&lt;&gt;""),O1086,G1086)</x:f>
        <x:v>PASS</x:v>
      </x:c>
      <x:c r="V1086" s="9" t="str">
        <x:f>IF(Q1086&lt;&gt;"AGREED","",IF(P1086="LABEL_ONLY",IF(AND(Q1086="AGREED",P1086="LABEL_ONLY",OR(O1086="PASS",O1086="FAIL"),R1086&lt;&gt;"",S1086&lt;&gt;"",T1086&lt;&gt;""),"LABEL_APPLIED","INCOMPLETE_DECISION"),"RERUN_REQUIRED"))</x:f>
      </x:c>
    </x:row>
    <x:row r="1087" ht="30" customHeight="1">
      <x:c r="A1087" s="9" t="str">
        <x:v>IMO-100-K-F01</x:v>
      </x:c>
      <x:c r="B1087" s="9" t="str">
        <x:v>IMO-100</x:v>
      </x:c>
      <x:c r="C1087" s="9" t="str">
        <x:v>BATCH_15</x:v>
      </x:c>
      <x:c r="D1087" s="9" t="str">
        <x:v>IMO</x:v>
      </x:c>
      <x:c r="E1087" s="9" t="n">
        <x:v>0</x:v>
      </x:c>
      <x:c r="F1087" s="9" t="str">
        <x:v>Part I-A 11.2</x:v>
      </x:c>
      <x:c r="G1087" s="9" t="str">
        <x:v>FAIL</x:v>
      </x:c>
      <x:c r="H1087" s="11" t="str">
        <x:v>One represented hazard is not covered.</x:v>
      </x:c>
      <x:c r="I1087" s="10" t="str">
        <x:v>rdf/IMO/IMO-100/IMO-100-K-F01.ttl</x:v>
      </x:c>
      <x:c r="J1087" s="10" t="str">
        <x:v>780ee2732b16a5545356036639073d3fc75a1bea005cf19671c9f8280e471183</x:v>
      </x:c>
      <x:c r="K1087" s="13" t="str">
        <x:v>NOT_REVIEWED</x:v>
      </x:c>
      <x:c r="L1087" s="13" t="str"/>
      <x:c r="M1087" s="13" t="str"/>
      <x:c r="N1087" s="13" t="str"/>
      <x:c r="O1087" s="13" t="str"/>
      <x:c r="P1087" s="13" t="str"/>
      <x:c r="Q1087" s="13" t="str"/>
      <x:c r="R1087" s="13" t="str"/>
      <x:c r="S1087" s="13" t="str"/>
      <x:c r="T1087" s="14" t="str"/>
      <x:c r="U1087" s="9" t="str">
        <x:f>IF(AND(Q1087="AGREED",P1087="LABEL_ONLY",OR(O1087="PASS",O1087="FAIL"),R1087&lt;&gt;"",S1087&lt;&gt;"",T1087&lt;&gt;""),O1087,G1087)</x:f>
        <x:v>FAIL</x:v>
      </x:c>
      <x:c r="V1087" s="9" t="str">
        <x:f>IF(Q1087&lt;&gt;"AGREED","",IF(P1087="LABEL_ONLY",IF(AND(Q1087="AGREED",P1087="LABEL_ONLY",OR(O1087="PASS",O1087="FAIL"),R1087&lt;&gt;"",S1087&lt;&gt;"",T1087&lt;&gt;""),"LABEL_APPLIED","INCOMPLETE_DECISION"),"RERUN_REQUIRED"))</x:f>
      </x:c>
    </x:row>
    <x:row r="1088" ht="30" customHeight="1">
      <x:c r="A1088" s="9" t="str">
        <x:v>IMO-100-K-F02</x:v>
      </x:c>
      <x:c r="B1088" s="9" t="str">
        <x:v>IMO-100</x:v>
      </x:c>
      <x:c r="C1088" s="9" t="str">
        <x:v>BATCH_15</x:v>
      </x:c>
      <x:c r="D1088" s="9" t="str">
        <x:v>IMO</x:v>
      </x:c>
      <x:c r="E1088" s="9" t="n">
        <x:v>0</x:v>
      </x:c>
      <x:c r="F1088" s="9" t="str">
        <x:v>Part I-A 11.2</x:v>
      </x:c>
      <x:c r="G1088" s="9" t="str">
        <x:v>FAIL</x:v>
      </x:c>
      <x:c r="H1088" s="11" t="str">
        <x:v>Voyage plan absent.</x:v>
      </x:c>
      <x:c r="I1088" s="10" t="str">
        <x:v>rdf/IMO/IMO-100/IMO-100-K-F02.ttl</x:v>
      </x:c>
      <x:c r="J1088" s="10" t="str">
        <x:v>43d722c14f0beed00977ead8bd140379b550a5ac46c15fbd0dc112897c5089a0</x:v>
      </x:c>
      <x:c r="K1088" s="13" t="str">
        <x:v>NOT_REVIEWED</x:v>
      </x:c>
      <x:c r="L1088" s="13" t="str"/>
      <x:c r="M1088" s="13" t="str"/>
      <x:c r="N1088" s="13" t="str"/>
      <x:c r="O1088" s="13" t="str"/>
      <x:c r="P1088" s="13" t="str"/>
      <x:c r="Q1088" s="13" t="str"/>
      <x:c r="R1088" s="13" t="str"/>
      <x:c r="S1088" s="13" t="str"/>
      <x:c r="T1088" s="14" t="str"/>
      <x:c r="U1088" s="9" t="str">
        <x:f>IF(AND(Q1088="AGREED",P1088="LABEL_ONLY",OR(O1088="PASS",O1088="FAIL"),R1088&lt;&gt;"",S1088&lt;&gt;"",T1088&lt;&gt;""),O1088,G1088)</x:f>
        <x:v>FAIL</x:v>
      </x:c>
      <x:c r="V1088" s="9" t="str">
        <x:f>IF(Q1088&lt;&gt;"AGREED","",IF(P1088="LABEL_ONLY",IF(AND(Q1088="AGREED",P1088="LABEL_ONLY",OR(O1088="PASS",O1088="FAIL"),R1088&lt;&gt;"",S1088&lt;&gt;"",T1088&lt;&gt;""),"LABEL_APPLIED","INCOMPLETE_DECISION"),"RERUN_REQUIRED"))</x:f>
      </x:c>
    </x:row>
    <x:row r="1089" ht="30" customHeight="1">
      <x:c r="A1089" s="9" t="str">
        <x:v>IMO-100-K-F03</x:v>
      </x:c>
      <x:c r="B1089" s="9" t="str">
        <x:v>IMO-100</x:v>
      </x:c>
      <x:c r="C1089" s="9" t="str">
        <x:v>BATCH_15</x:v>
      </x:c>
      <x:c r="D1089" s="9" t="str">
        <x:v>IMO</x:v>
      </x:c>
      <x:c r="E1089" s="9" t="n">
        <x:v>1</x:v>
      </x:c>
      <x:c r="F1089" s="9" t="str">
        <x:v>Part I-A 11.2</x:v>
      </x:c>
      <x:c r="G1089" s="9" t="str">
        <x:v>FAIL</x:v>
      </x:c>
      <x:c r="H1089" s="11" t="str">
        <x:v>Coverage evidence missing for represented hazards.</x:v>
      </x:c>
      <x:c r="I1089" s="10" t="str">
        <x:v>rdf/IMO/IMO-100/IMO-100-K-F03.ttl</x:v>
      </x:c>
      <x:c r="J1089" s="10" t="str">
        <x:v>1007766ecf065cb79a6e4edd79b4b961068ea0afcc1d634a687e18d30a584fd1</x:v>
      </x:c>
      <x:c r="K1089" s="13" t="str">
        <x:v>NOT_REVIEWED</x:v>
      </x:c>
      <x:c r="L1089" s="13" t="str"/>
      <x:c r="M1089" s="13" t="str"/>
      <x:c r="N1089" s="13" t="str"/>
      <x:c r="O1089" s="13" t="str"/>
      <x:c r="P1089" s="13" t="str"/>
      <x:c r="Q1089" s="13" t="str"/>
      <x:c r="R1089" s="13" t="str"/>
      <x:c r="S1089" s="13" t="str"/>
      <x:c r="T1089" s="14" t="str"/>
      <x:c r="U1089" s="9" t="str">
        <x:f>IF(AND(Q1089="AGREED",P1089="LABEL_ONLY",OR(O1089="PASS",O1089="FAIL"),R1089&lt;&gt;"",S1089&lt;&gt;"",T1089&lt;&gt;""),O1089,G1089)</x:f>
        <x:v>FAIL</x:v>
      </x:c>
      <x:c r="V1089" s="9" t="str">
        <x:f>IF(Q1089&lt;&gt;"AGREED","",IF(P1089="LABEL_ONLY",IF(AND(Q1089="AGREED",P1089="LABEL_ONLY",OR(O1089="PASS",O1089="FAIL"),R1089&lt;&gt;"",S1089&lt;&gt;"",T1089&lt;&gt;""),"LABEL_APPLIED","INCOMPLETE_DECISION"),"RERUN_REQUIRED"))</x:f>
      </x:c>
    </x:row>
    <x:row r="1090" ht="30" customHeight="1">
      <x:c r="A1090" s="9" t="str">
        <x:v>IMO-100-K-F04</x:v>
      </x:c>
      <x:c r="B1090" s="9" t="str">
        <x:v>IMO-100</x:v>
      </x:c>
      <x:c r="C1090" s="9" t="str">
        <x:v>BATCH_15</x:v>
      </x:c>
      <x:c r="D1090" s="9" t="str">
        <x:v>IMO</x:v>
      </x:c>
      <x:c r="E1090" s="9" t="n">
        <x:v>0</x:v>
      </x:c>
      <x:c r="F1090" s="9" t="str">
        <x:v>Part I-A 11.2</x:v>
      </x:c>
      <x:c r="G1090" s="9" t="str">
        <x:v>FAIL</x:v>
      </x:c>
      <x:c r="H1090" s="11" t="str">
        <x:v>Voyage-plan presence value missing.</x:v>
      </x:c>
      <x:c r="I1090" s="10" t="str">
        <x:v>rdf/IMO/IMO-100/IMO-100-K-F04.ttl</x:v>
      </x:c>
      <x:c r="J1090" s="10" t="str">
        <x:v>364e839eb1c1dcf7258ef20e4140aa732c718789fb5f42246a6af0f5285798da</x:v>
      </x:c>
      <x:c r="K1090" s="13" t="str">
        <x:v>NOT_REVIEWED</x:v>
      </x:c>
      <x:c r="L1090" s="13" t="str"/>
      <x:c r="M1090" s="13" t="str"/>
      <x:c r="N1090" s="13" t="str"/>
      <x:c r="O1090" s="13" t="str"/>
      <x:c r="P1090" s="13" t="str"/>
      <x:c r="Q1090" s="13" t="str"/>
      <x:c r="R1090" s="13" t="str"/>
      <x:c r="S1090" s="13" t="str"/>
      <x:c r="T1090" s="14" t="str"/>
      <x:c r="U1090" s="9" t="str">
        <x:f>IF(AND(Q1090="AGREED",P1090="LABEL_ONLY",OR(O1090="PASS",O1090="FAIL"),R1090&lt;&gt;"",S1090&lt;&gt;"",T1090&lt;&gt;""),O1090,G1090)</x:f>
        <x:v>FAIL</x:v>
      </x:c>
      <x:c r="V1090" s="9" t="str">
        <x:f>IF(Q1090&lt;&gt;"AGREED","",IF(P1090="LABEL_ONLY",IF(AND(Q1090="AGREED",P1090="LABEL_ONLY",OR(O1090="PASS",O1090="FAIL"),R1090&lt;&gt;"",S1090&lt;&gt;"",T1090&lt;&gt;""),"LABEL_APPLIED","INCOMPLETE_DECISION"),"RERUN_REQUIRED"))</x:f>
      </x:c>
    </x:row>
    <x:row r="1091" ht="30" customHeight="1">
      <x:c r="A1091" s="9" t="str">
        <x:v>IMO-100-K-P01</x:v>
      </x:c>
      <x:c r="B1091" s="9" t="str">
        <x:v>IMO-100</x:v>
      </x:c>
      <x:c r="C1091" s="9" t="str">
        <x:v>BATCH_15</x:v>
      </x:c>
      <x:c r="D1091" s="9" t="str">
        <x:v>IMO</x:v>
      </x:c>
      <x:c r="E1091" s="9" t="n">
        <x:v>1</x:v>
      </x:c>
      <x:c r="F1091" s="9" t="str">
        <x:v>Part I-A 11.2</x:v>
      </x:c>
      <x:c r="G1091" s="9" t="str">
        <x:v>PASS</x:v>
      </x:c>
      <x:c r="H1091" s="11" t="str">
        <x:v>Voyage plan present and one identified hazard covered.</x:v>
      </x:c>
      <x:c r="I1091" s="10" t="str">
        <x:v>rdf/IMO/IMO-100/IMO-100-K-P01.ttl</x:v>
      </x:c>
      <x:c r="J1091" s="10" t="str">
        <x:v>efd99fe159b821cdaa45566f887ebaa11be0f2bcf8f18249363b41775461d137</x:v>
      </x:c>
      <x:c r="K1091" s="13" t="str">
        <x:v>NOT_REVIEWED</x:v>
      </x:c>
      <x:c r="L1091" s="13" t="str"/>
      <x:c r="M1091" s="13" t="str"/>
      <x:c r="N1091" s="13" t="str"/>
      <x:c r="O1091" s="13" t="str"/>
      <x:c r="P1091" s="13" t="str"/>
      <x:c r="Q1091" s="13" t="str"/>
      <x:c r="R1091" s="13" t="str"/>
      <x:c r="S1091" s="13" t="str"/>
      <x:c r="T1091" s="14" t="str"/>
      <x:c r="U1091" s="9" t="str">
        <x:f>IF(AND(Q1091="AGREED",P1091="LABEL_ONLY",OR(O1091="PASS",O1091="FAIL"),R1091&lt;&gt;"",S1091&lt;&gt;"",T1091&lt;&gt;""),O1091,G1091)</x:f>
        <x:v>PASS</x:v>
      </x:c>
      <x:c r="V1091" s="9" t="str">
        <x:f>IF(Q1091&lt;&gt;"AGREED","",IF(P1091="LABEL_ONLY",IF(AND(Q1091="AGREED",P1091="LABEL_ONLY",OR(O1091="PASS",O1091="FAIL"),R1091&lt;&gt;"",S1091&lt;&gt;"",T1091&lt;&gt;""),"LABEL_APPLIED","INCOMPLETE_DECISION"),"RERUN_REQUIRED"))</x:f>
      </x:c>
    </x:row>
    <x:row r="1092" ht="30" customHeight="1">
      <x:c r="A1092" s="9" t="str">
        <x:v>IMO-100-K-P02</x:v>
      </x:c>
      <x:c r="B1092" s="9" t="str">
        <x:v>IMO-100</x:v>
      </x:c>
      <x:c r="C1092" s="9" t="str">
        <x:v>BATCH_15</x:v>
      </x:c>
      <x:c r="D1092" s="9" t="str">
        <x:v>IMO</x:v>
      </x:c>
      <x:c r="E1092" s="9" t="n">
        <x:v>0</x:v>
      </x:c>
      <x:c r="F1092" s="9" t="str">
        <x:v>Part I-A 11.2</x:v>
      </x:c>
      <x:c r="G1092" s="9" t="str">
        <x:v>PASS</x:v>
      </x:c>
      <x:c r="H1092" s="11" t="str">
        <x:v>Multiple intended-voyage hazards all covered.</x:v>
      </x:c>
      <x:c r="I1092" s="10" t="str">
        <x:v>rdf/IMO/IMO-100/IMO-100-K-P02.ttl</x:v>
      </x:c>
      <x:c r="J1092" s="10" t="str">
        <x:v>bf9b4338580c5bc3d5062fad8a46966947539426028c6316f9193b50e84bfe49</x:v>
      </x:c>
      <x:c r="K1092" s="13" t="str">
        <x:v>NOT_REVIEWED</x:v>
      </x:c>
      <x:c r="L1092" s="13" t="str"/>
      <x:c r="M1092" s="13" t="str"/>
      <x:c r="N1092" s="13" t="str"/>
      <x:c r="O1092" s="13" t="str"/>
      <x:c r="P1092" s="13" t="str"/>
      <x:c r="Q1092" s="13" t="str"/>
      <x:c r="R1092" s="13" t="str"/>
      <x:c r="S1092" s="13" t="str"/>
      <x:c r="T1092" s="14" t="str"/>
      <x:c r="U1092" s="9" t="str">
        <x:f>IF(AND(Q1092="AGREED",P1092="LABEL_ONLY",OR(O1092="PASS",O1092="FAIL"),R1092&lt;&gt;"",S1092&lt;&gt;"",T1092&lt;&gt;""),O1092,G1092)</x:f>
        <x:v>PASS</x:v>
      </x:c>
      <x:c r="V1092" s="9" t="str">
        <x:f>IF(Q1092&lt;&gt;"AGREED","",IF(P1092="LABEL_ONLY",IF(AND(Q1092="AGREED",P1092="LABEL_ONLY",OR(O1092="PASS",O1092="FAIL"),R1092&lt;&gt;"",S1092&lt;&gt;"",T1092&lt;&gt;""),"LABEL_APPLIED","INCOMPLETE_DECISION"),"RERUN_REQUIRED"))</x:f>
      </x:c>
    </x:row>
    <x:row r="1093" ht="30" customHeight="1">
      <x:c r="A1093" s="9" t="str">
        <x:v>IMO-100-K-P03</x:v>
      </x:c>
      <x:c r="B1093" s="9" t="str">
        <x:v>IMO-100</x:v>
      </x:c>
      <x:c r="C1093" s="9" t="str">
        <x:v>BATCH_15</x:v>
      </x:c>
      <x:c r="D1093" s="9" t="str">
        <x:v>IMO</x:v>
      </x:c>
      <x:c r="E1093" s="9" t="n">
        <x:v>0</x:v>
      </x:c>
      <x:c r="F1093" s="9" t="str">
        <x:v>Part I-A 11.2</x:v>
      </x:c>
      <x:c r="G1093" s="9" t="str">
        <x:v>PASS</x:v>
      </x:c>
      <x:c r="H1093" s="11" t="str">
        <x:v>Voyage plan present with no separately represented hazard nodes.</x:v>
      </x:c>
      <x:c r="I1093" s="10" t="str">
        <x:v>rdf/IMO/IMO-100/IMO-100-K-P03.ttl</x:v>
      </x:c>
      <x:c r="J1093" s="10" t="str">
        <x:v>ce07ba0aecba6c4eeba4d91606c78daf179b3dd27596d2e675dcae0784c5ebca</x:v>
      </x:c>
      <x:c r="K1093" s="13" t="str">
        <x:v>NOT_REVIEWED</x:v>
      </x:c>
      <x:c r="L1093" s="13" t="str"/>
      <x:c r="M1093" s="13" t="str"/>
      <x:c r="N1093" s="13" t="str"/>
      <x:c r="O1093" s="13" t="str"/>
      <x:c r="P1093" s="13" t="str"/>
      <x:c r="Q1093" s="13" t="str"/>
      <x:c r="R1093" s="13" t="str"/>
      <x:c r="S1093" s="13" t="str"/>
      <x:c r="T1093" s="14" t="str"/>
      <x:c r="U1093" s="9" t="str">
        <x:f>IF(AND(Q1093="AGREED",P1093="LABEL_ONLY",OR(O1093="PASS",O1093="FAIL"),R1093&lt;&gt;"",S1093&lt;&gt;"",T1093&lt;&gt;""),O1093,G1093)</x:f>
        <x:v>PASS</x:v>
      </x:c>
      <x:c r="V1093" s="9" t="str">
        <x:f>IF(Q1093&lt;&gt;"AGREED","",IF(P1093="LABEL_ONLY",IF(AND(Q1093="AGREED",P1093="LABEL_ONLY",OR(O1093="PASS",O1093="FAIL"),R1093&lt;&gt;"",S1093&lt;&gt;"",T1093&lt;&gt;""),"LABEL_APPLIED","INCOMPLETE_DECISION"),"RERUN_REQUIRED"))</x:f>
      </x:c>
    </x:row>
    <x:row r="1094" ht="30" customHeight="1">
      <x:c r="A1094" s="9" t="str">
        <x:v>IMO-101-K-F01</x:v>
      </x:c>
      <x:c r="B1094" s="9" t="str">
        <x:v>IMO-101</x:v>
      </x:c>
      <x:c r="C1094" s="9" t="str">
        <x:v>BATCH_08</x:v>
      </x:c>
      <x:c r="D1094" s="9" t="str">
        <x:v>IMO</x:v>
      </x:c>
      <x:c r="E1094" s="9" t="n">
        <x:v>0</x:v>
      </x:c>
      <x:c r="F1094" s="9" t="str">
        <x:v>Part I-A 11.3</x:v>
      </x:c>
      <x:c r="G1094" s="9" t="str">
        <x:v>FAIL</x:v>
      </x:c>
      <x:c r="H1094" s="11" t="str">
        <x:v>Route-plan topic coverage is false.</x:v>
      </x:c>
      <x:c r="I1094" s="10" t="str">
        <x:v>rdf/IMO/IMO-101/IMO-101-K-F01.ttl</x:v>
      </x:c>
      <x:c r="J1094" s="10" t="str">
        <x:v>9729ee653f882a83160638575af23f70aeab4cb0e996b43f63fb3371990db434</x:v>
      </x:c>
      <x:c r="K1094" s="13" t="str">
        <x:v>NOT_REVIEWED</x:v>
      </x:c>
      <x:c r="L1094" s="13" t="str"/>
      <x:c r="M1094" s="13" t="str"/>
      <x:c r="N1094" s="13" t="str"/>
      <x:c r="O1094" s="13" t="str"/>
      <x:c r="P1094" s="13" t="str"/>
      <x:c r="Q1094" s="13" t="str"/>
      <x:c r="R1094" s="13" t="str"/>
      <x:c r="S1094" s="13" t="str"/>
      <x:c r="T1094" s="14" t="str"/>
      <x:c r="U1094" s="9" t="str">
        <x:f>IF(AND(Q1094="AGREED",P1094="LABEL_ONLY",OR(O1094="PASS",O1094="FAIL"),R1094&lt;&gt;"",S1094&lt;&gt;"",T1094&lt;&gt;""),O1094,G1094)</x:f>
        <x:v>FAIL</x:v>
      </x:c>
      <x:c r="V1094" s="9" t="str">
        <x:f>IF(Q1094&lt;&gt;"AGREED","",IF(P1094="LABEL_ONLY",IF(AND(Q1094="AGREED",P1094="LABEL_ONLY",OR(O1094="PASS",O1094="FAIL"),R1094&lt;&gt;"",S1094&lt;&gt;"",T1094&lt;&gt;""),"LABEL_APPLIED","INCOMPLETE_DECISION"),"RERUN_REQUIRED"))</x:f>
      </x:c>
    </x:row>
    <x:row r="1095" ht="30" customHeight="1">
      <x:c r="A1095" s="9" t="str">
        <x:v>IMO-101-K-F02</x:v>
      </x:c>
      <x:c r="B1095" s="9" t="str">
        <x:v>IMO-101</x:v>
      </x:c>
      <x:c r="C1095" s="9" t="str">
        <x:v>BATCH_08</x:v>
      </x:c>
      <x:c r="D1095" s="9" t="str">
        <x:v>IMO</x:v>
      </x:c>
      <x:c r="E1095" s="9" t="n">
        <x:v>0</x:v>
      </x:c>
      <x:c r="F1095" s="9" t="str">
        <x:v>Part I-A 11.3</x:v>
      </x:c>
      <x:c r="G1095" s="9" t="str">
        <x:v>FAIL</x:v>
      </x:c>
      <x:c r="H1095" s="11" t="str">
        <x:v>Required ship-to-route-plan path missing.</x:v>
      </x:c>
      <x:c r="I1095" s="10" t="str">
        <x:v>rdf/IMO/IMO-101/IMO-101-K-F02.ttl</x:v>
      </x:c>
      <x:c r="J1095" s="10" t="str">
        <x:v>37f53cbbad7f39b51988897440ab679434bf774782d78d0c54e7500e39e618b5</x:v>
      </x:c>
      <x:c r="K1095" s="13" t="str">
        <x:v>NOT_REVIEWED</x:v>
      </x:c>
      <x:c r="L1095" s="13" t="str"/>
      <x:c r="M1095" s="13" t="str"/>
      <x:c r="N1095" s="13" t="str"/>
      <x:c r="O1095" s="13" t="str"/>
      <x:c r="P1095" s="13" t="str"/>
      <x:c r="Q1095" s="13" t="str"/>
      <x:c r="R1095" s="13" t="str"/>
      <x:c r="S1095" s="13" t="str"/>
      <x:c r="T1095" s="14" t="str"/>
      <x:c r="U1095" s="9" t="str">
        <x:f>IF(AND(Q1095="AGREED",P1095="LABEL_ONLY",OR(O1095="PASS",O1095="FAIL"),R1095&lt;&gt;"",S1095&lt;&gt;"",T1095&lt;&gt;""),O1095,G1095)</x:f>
        <x:v>FAIL</x:v>
      </x:c>
      <x:c r="V1095" s="9" t="str">
        <x:f>IF(Q1095&lt;&gt;"AGREED","",IF(P1095="LABEL_ONLY",IF(AND(Q1095="AGREED",P1095="LABEL_ONLY",OR(O1095="PASS",O1095="FAIL"),R1095&lt;&gt;"",S1095&lt;&gt;"",T1095&lt;&gt;""),"LABEL_APPLIED","INCOMPLETE_DECISION"),"RERUN_REQUIRED"))</x:f>
      </x:c>
    </x:row>
    <x:row r="1096" ht="30" customHeight="1">
      <x:c r="A1096" s="9" t="str">
        <x:v>IMO-101-K-F03</x:v>
      </x:c>
      <x:c r="B1096" s="9" t="str">
        <x:v>IMO-101</x:v>
      </x:c>
      <x:c r="C1096" s="9" t="str">
        <x:v>BATCH_08</x:v>
      </x:c>
      <x:c r="D1096" s="9" t="str">
        <x:v>IMO</x:v>
      </x:c>
      <x:c r="E1096" s="9" t="n">
        <x:v>1</x:v>
      </x:c>
      <x:c r="F1096" s="9" t="str">
        <x:v>Part I-A 11.3</x:v>
      </x:c>
      <x:c r="G1096" s="9" t="str">
        <x:v>FAIL</x:v>
      </x:c>
      <x:c r="H1096" s="11" t="str">
        <x:v>Route plan exists but coverage value is missing.</x:v>
      </x:c>
      <x:c r="I1096" s="10" t="str">
        <x:v>rdf/IMO/IMO-101/IMO-101-K-F03.ttl</x:v>
      </x:c>
      <x:c r="J1096" s="10" t="str">
        <x:v>cc147bd6e0f415816804214c93921af8433aa50acb11766773c81cb73129c5f8</x:v>
      </x:c>
      <x:c r="K1096" s="13" t="str">
        <x:v>REVIEWED</x:v>
      </x:c>
      <x:c r="L1096" s="13" t="str">
        <x:v>YES</x:v>
      </x:c>
      <x:c r="M1096" s="13" t="str">
        <x:v>YES</x:v>
      </x:c>
      <x:c r="N1096" s="13" t="str">
        <x:v>YES</x:v>
      </x:c>
      <x:c r="O1096" s="13"/>
      <x:c r="P1096" s="13"/>
      <x:c r="Q1096" s="13"/>
      <x:c r="R1096" s="13" t="str">
        <x:v>AI-assisted draft</x:v>
      </x:c>
      <x:c r="S1096" s="13" t="n">
        <x:v>46281</x:v>
      </x:c>
      <x:c r="T1096" s="14" t="str">
        <x:v>Polar Code I-A 11.3; the route plan lacks the required topic-coverage indicator, so FAIL is valid.</x:v>
      </x:c>
      <x:c r="U1096" s="9" t="str">
        <x:f>IF(AND(Q1096="AGREED",P1096="LABEL_ONLY",OR(O1096="PASS",O1096="FAIL"),R1096&lt;&gt;"",S1096&lt;&gt;"",T1096&lt;&gt;""),O1096,G1096)</x:f>
        <x:v>FAIL</x:v>
      </x:c>
      <x:c r="V1096" s="9" t="str">
        <x:f>IF(Q1096&lt;&gt;"AGREED","",IF(P1096="LABEL_ONLY",IF(AND(Q1096="AGREED",P1096="LABEL_ONLY",OR(O1096="PASS",O1096="FAIL"),R1096&lt;&gt;"",S1096&lt;&gt;"",T1096&lt;&gt;""),"LABEL_APPLIED","INCOMPLETE_DECISION"),"RERUN_REQUIRED"))</x:f>
      </x:c>
    </x:row>
    <x:row r="1097" ht="30" customHeight="1">
      <x:c r="A1097" s="9" t="str">
        <x:v>IMO-101-K-F04</x:v>
      </x:c>
      <x:c r="B1097" s="9" t="str">
        <x:v>IMO-101</x:v>
      </x:c>
      <x:c r="C1097" s="9" t="str">
        <x:v>BATCH_08</x:v>
      </x:c>
      <x:c r="D1097" s="9" t="str">
        <x:v>IMO</x:v>
      </x:c>
      <x:c r="E1097" s="9" t="n">
        <x:v>0</x:v>
      </x:c>
      <x:c r="F1097" s="9" t="str">
        <x:v>Part I-A 11.3</x:v>
      </x:c>
      <x:c r="G1097" s="9" t="str">
        <x:v>FAIL</x:v>
      </x:c>
      <x:c r="H1097" s="11" t="str">
        <x:v>Coverage is asserted on the ship instead of the linked route plan.</x:v>
      </x:c>
      <x:c r="I1097" s="10" t="str">
        <x:v>rdf/IMO/IMO-101/IMO-101-K-F04.ttl</x:v>
      </x:c>
      <x:c r="J1097" s="10" t="str">
        <x:v>4e167beacf2858da5623c2aba29134e31cfcd29b3a9a01ec42c5497045578289</x:v>
      </x:c>
      <x:c r="K1097" s="13" t="str">
        <x:v>NOT_REVIEWED</x:v>
      </x:c>
      <x:c r="L1097" s="13" t="str"/>
      <x:c r="M1097" s="13" t="str"/>
      <x:c r="N1097" s="13" t="str"/>
      <x:c r="O1097" s="13" t="str"/>
      <x:c r="P1097" s="13" t="str"/>
      <x:c r="Q1097" s="13" t="str"/>
      <x:c r="R1097" s="13" t="str"/>
      <x:c r="S1097" s="13" t="str"/>
      <x:c r="T1097" s="14" t="str"/>
      <x:c r="U1097" s="9" t="str">
        <x:f>IF(AND(Q1097="AGREED",P1097="LABEL_ONLY",OR(O1097="PASS",O1097="FAIL"),R1097&lt;&gt;"",S1097&lt;&gt;"",T1097&lt;&gt;""),O1097,G1097)</x:f>
        <x:v>FAIL</x:v>
      </x:c>
      <x:c r="V1097" s="9" t="str">
        <x:f>IF(Q1097&lt;&gt;"AGREED","",IF(P1097="LABEL_ONLY",IF(AND(Q1097="AGREED",P1097="LABEL_ONLY",OR(O1097="PASS",O1097="FAIL"),R1097&lt;&gt;"",S1097&lt;&gt;"",T1097&lt;&gt;""),"LABEL_APPLIED","INCOMPLETE_DECISION"),"RERUN_REQUIRED"))</x:f>
      </x:c>
    </x:row>
    <x:row r="1098" ht="30" customHeight="1">
      <x:c r="A1098" s="9" t="str">
        <x:v>IMO-101-K-P01</x:v>
      </x:c>
      <x:c r="B1098" s="9" t="str">
        <x:v>IMO-101</x:v>
      </x:c>
      <x:c r="C1098" s="9" t="str">
        <x:v>BATCH_08</x:v>
      </x:c>
      <x:c r="D1098" s="9" t="str">
        <x:v>IMO</x:v>
      </x:c>
      <x:c r="E1098" s="9" t="n">
        <x:v>1</x:v>
      </x:c>
      <x:c r="F1098" s="9" t="str">
        <x:v>Part I-A 11.3</x:v>
      </x:c>
      <x:c r="G1098" s="9" t="str">
        <x:v>PASS</x:v>
      </x:c>
      <x:c r="H1098" s="11" t="str">
        <x:v>Ship links to a polar route plan with complete topic coverage.</x:v>
      </x:c>
      <x:c r="I1098" s="10" t="str">
        <x:v>rdf/IMO/IMO-101/IMO-101-K-P01.ttl</x:v>
      </x:c>
      <x:c r="J1098" s="10" t="str">
        <x:v>bf0fab6fdf8c00e8b00ab0ecdfb01d496cfbdfa4b5be484037c22e038bbd7cfc</x:v>
      </x:c>
      <x:c r="K1098" s="13" t="str">
        <x:v>REVIEWED</x:v>
      </x:c>
      <x:c r="L1098" s="13" t="str">
        <x:v>YES</x:v>
      </x:c>
      <x:c r="M1098" s="13" t="str">
        <x:v>YES</x:v>
      </x:c>
      <x:c r="N1098" s="13" t="str">
        <x:v>YES</x:v>
      </x:c>
      <x:c r="O1098" s="13"/>
      <x:c r="P1098" s="13"/>
      <x:c r="Q1098" s="13"/>
      <x:c r="R1098" s="13" t="str">
        <x:v>AI-assisted draft</x:v>
      </x:c>
      <x:c r="S1098" s="13" t="n">
        <x:v>46281</x:v>
      </x:c>
      <x:c r="T1098" s="14" t="str">
        <x:v>Polar Code I-A 11.3; the ship links to a polar-route plan with the locked composite nine-topic coverage indicator true, so PASS is valid.</x:v>
      </x:c>
      <x:c r="U1098" s="9" t="str">
        <x:f>IF(AND(Q1098="AGREED",P1098="LABEL_ONLY",OR(O1098="PASS",O1098="FAIL"),R1098&lt;&gt;"",S1098&lt;&gt;"",T1098&lt;&gt;""),O1098,G1098)</x:f>
        <x:v>PASS</x:v>
      </x:c>
      <x:c r="V1098" s="9" t="str">
        <x:f>IF(Q1098&lt;&gt;"AGREED","",IF(P1098="LABEL_ONLY",IF(AND(Q1098="AGREED",P1098="LABEL_ONLY",OR(O1098="PASS",O1098="FAIL"),R1098&lt;&gt;"",S1098&lt;&gt;"",T1098&lt;&gt;""),"LABEL_APPLIED","INCOMPLETE_DECISION"),"RERUN_REQUIRED"))</x:f>
      </x:c>
    </x:row>
    <x:row r="1099" ht="30" customHeight="1">
      <x:c r="A1099" s="9" t="str">
        <x:v>IMO-102-K-F01</x:v>
      </x:c>
      <x:c r="B1099" s="9" t="str">
        <x:v>IMO-102</x:v>
      </x:c>
      <x:c r="C1099" s="9" t="str">
        <x:v>BATCH_04</x:v>
      </x:c>
      <x:c r="D1099" s="9" t="str">
        <x:v>IMO</x:v>
      </x:c>
      <x:c r="E1099" s="9" t="n">
        <x:v>0</x:v>
      </x:c>
      <x:c r="F1099" s="9" t="str">
        <x:v>Part I-A 12.3.1</x:v>
      </x:c>
      <x:c r="G1099" s="9" t="str">
        <x:v>FAIL</x:v>
      </x:c>
      <x:c r="H1099" s="11" t="str">
        <x:v>Wrong required level: master in other waters requires Advanced.</x:v>
      </x:c>
      <x:c r="I1099" s="10" t="str">
        <x:v>rdf/IMO/IMO-102/IMO-102-K-F01.ttl</x:v>
      </x:c>
      <x:c r="J1099" s="10" t="str">
        <x:v>a918edd03bef950a87182155f88d09988f0282bb4f816eeffd3c808def6536c7</x:v>
      </x:c>
      <x:c r="K1099" s="13" t="str">
        <x:v>NOT_REVIEWED</x:v>
      </x:c>
      <x:c r="L1099" s="13" t="str"/>
      <x:c r="M1099" s="13" t="str"/>
      <x:c r="N1099" s="13" t="str"/>
      <x:c r="O1099" s="13" t="str"/>
      <x:c r="P1099" s="13" t="str"/>
      <x:c r="Q1099" s="13" t="str"/>
      <x:c r="R1099" s="13" t="str"/>
      <x:c r="S1099" s="13" t="str"/>
      <x:c r="T1099" s="14" t="str"/>
      <x:c r="U1099" s="9" t="str">
        <x:f>IF(AND(Q1099="AGREED",P1099="LABEL_ONLY",OR(O1099="PASS",O1099="FAIL"),R1099&lt;&gt;"",S1099&lt;&gt;"",T1099&lt;&gt;""),O1099,G1099)</x:f>
        <x:v>FAIL</x:v>
      </x:c>
      <x:c r="V1099" s="9" t="str">
        <x:f>IF(Q1099&lt;&gt;"AGREED","",IF(P1099="LABEL_ONLY",IF(AND(Q1099="AGREED",P1099="LABEL_ONLY",OR(O1099="PASS",O1099="FAIL"),R1099&lt;&gt;"",S1099&lt;&gt;"",T1099&lt;&gt;""),"LABEL_APPLIED","INCOMPLETE_DECISION"),"RERUN_REQUIRED"))</x:f>
      </x:c>
    </x:row>
    <x:row r="1100" ht="30" customHeight="1">
      <x:c r="A1100" s="9" t="str">
        <x:v>IMO-102-K-F02</x:v>
      </x:c>
      <x:c r="B1100" s="9" t="str">
        <x:v>IMO-102</x:v>
      </x:c>
      <x:c r="C1100" s="9" t="str">
        <x:v>BATCH_04</x:v>
      </x:c>
      <x:c r="D1100" s="9" t="str">
        <x:v>IMO</x:v>
      </x:c>
      <x:c r="E1100" s="9" t="n">
        <x:v>0</x:v>
      </x:c>
      <x:c r="F1100" s="9" t="str">
        <x:v>Part I-A 12.3.1</x:v>
      </x:c>
      <x:c r="G1100" s="9" t="str">
        <x:v>FAIL</x:v>
      </x:c>
      <x:c r="H1100" s="11" t="str">
        <x:v>Training record level does not match required Basic level.</x:v>
      </x:c>
      <x:c r="I1100" s="10" t="str">
        <x:v>rdf/IMO/IMO-102/IMO-102-K-F02.ttl</x:v>
      </x:c>
      <x:c r="J1100" s="10" t="str">
        <x:v>c261098d44629ccf82428b7593357ed867e1a7d58d81bab078a92858b1b48df5</x:v>
      </x:c>
      <x:c r="K1100" s="13" t="str">
        <x:v>NOT_REVIEWED</x:v>
      </x:c>
      <x:c r="L1100" s="13" t="str"/>
      <x:c r="M1100" s="13" t="str"/>
      <x:c r="N1100" s="13" t="str"/>
      <x:c r="O1100" s="13" t="str"/>
      <x:c r="P1100" s="13" t="str"/>
      <x:c r="Q1100" s="13" t="str"/>
      <x:c r="R1100" s="13" t="str"/>
      <x:c r="S1100" s="13" t="str"/>
      <x:c r="T1100" s="14" t="str"/>
      <x:c r="U1100" s="9" t="str">
        <x:f>IF(AND(Q1100="AGREED",P1100="LABEL_ONLY",OR(O1100="PASS",O1100="FAIL"),R1100&lt;&gt;"",S1100&lt;&gt;"",T1100&lt;&gt;""),O1100,G1100)</x:f>
        <x:v>FAIL</x:v>
      </x:c>
      <x:c r="V1100" s="9" t="str">
        <x:f>IF(Q1100&lt;&gt;"AGREED","",IF(P1100="LABEL_ONLY",IF(AND(Q1100="AGREED",P1100="LABEL_ONLY",OR(O1100="PASS",O1100="FAIL"),R1100&lt;&gt;"",S1100&lt;&gt;"",T1100&lt;&gt;""),"LABEL_APPLIED","INCOMPLETE_DECISION"),"RERUN_REQUIRED"))</x:f>
      </x:c>
    </x:row>
    <x:row r="1101" ht="30" customHeight="1">
      <x:c r="A1101" s="9" t="str">
        <x:v>IMO-102-K-F03</x:v>
      </x:c>
      <x:c r="B1101" s="9" t="str">
        <x:v>IMO-102</x:v>
      </x:c>
      <x:c r="C1101" s="9" t="str">
        <x:v>BATCH_04</x:v>
      </x:c>
      <x:c r="D1101" s="9" t="str">
        <x:v>IMO</x:v>
      </x:c>
      <x:c r="E1101" s="9" t="n">
        <x:v>0</x:v>
      </x:c>
      <x:c r="F1101" s="9" t="str">
        <x:v>Part I-A 12.3.1</x:v>
      </x:c>
      <x:c r="G1101" s="9" t="str">
        <x:v>FAIL</x:v>
      </x:c>
      <x:c r="H1101" s="11" t="str">
        <x:v>Matching Advanced record exists but STCW qualification is invalid.</x:v>
      </x:c>
      <x:c r="I1101" s="10" t="str">
        <x:v>rdf/IMO/IMO-102/IMO-102-K-F03.ttl</x:v>
      </x:c>
      <x:c r="J1101" s="10" t="str">
        <x:v>0126cb3b6d589d2ba0180a1f47a44f8106e051b162246e04d1bd30e82bac9b59</x:v>
      </x:c>
      <x:c r="K1101" s="13" t="str">
        <x:v>NOT_REVIEWED</x:v>
      </x:c>
      <x:c r="L1101" s="13" t="str"/>
      <x:c r="M1101" s="13" t="str"/>
      <x:c r="N1101" s="13" t="str"/>
      <x:c r="O1101" s="13" t="str"/>
      <x:c r="P1101" s="13" t="str"/>
      <x:c r="Q1101" s="13" t="str"/>
      <x:c r="R1101" s="13" t="str"/>
      <x:c r="S1101" s="13" t="str"/>
      <x:c r="T1101" s="14" t="str"/>
      <x:c r="U1101" s="9" t="str">
        <x:f>IF(AND(Q1101="AGREED",P1101="LABEL_ONLY",OR(O1101="PASS",O1101="FAIL"),R1101&lt;&gt;"",S1101&lt;&gt;"",T1101&lt;&gt;""),O1101,G1101)</x:f>
        <x:v>FAIL</x:v>
      </x:c>
      <x:c r="V1101" s="9" t="str">
        <x:f>IF(Q1101&lt;&gt;"AGREED","",IF(P1101="LABEL_ONLY",IF(AND(Q1101="AGREED",P1101="LABEL_ONLY",OR(O1101="PASS",O1101="FAIL"),R1101&lt;&gt;"",S1101&lt;&gt;"",T1101&lt;&gt;""),"LABEL_APPLIED","INCOMPLETE_DECISION"),"RERUN_REQUIRED"))</x:f>
      </x:c>
    </x:row>
    <x:row r="1102" ht="30" customHeight="1">
      <x:c r="A1102" s="9" t="str">
        <x:v>IMO-102-K-F04</x:v>
      </x:c>
      <x:c r="B1102" s="9" t="str">
        <x:v>IMO-102</x:v>
      </x:c>
      <x:c r="C1102" s="9" t="str">
        <x:v>BATCH_04</x:v>
      </x:c>
      <x:c r="D1102" s="9" t="str">
        <x:v>IMO</x:v>
      </x:c>
      <x:c r="E1102" s="9" t="n">
        <x:v>0</x:v>
      </x:c>
      <x:c r="F1102" s="9" t="str">
        <x:v>Part I-A 12.3.1</x:v>
      </x:c>
      <x:c r="G1102" s="9" t="str">
        <x:v>FAIL</x:v>
      </x:c>
      <x:c r="H1102" s="11" t="str">
        <x:v>Required training record evidence missing.</x:v>
      </x:c>
      <x:c r="I1102" s="10" t="str">
        <x:v>rdf/IMO/IMO-102/IMO-102-K-F04.ttl</x:v>
      </x:c>
      <x:c r="J1102" s="10" t="str">
        <x:v>65ae122962a4881d2a0e8452637cdce6296986fe43f9cc1146c24fb6b11f4236</x:v>
      </x:c>
      <x:c r="K1102" s="13" t="str">
        <x:v>NOT_REVIEWED</x:v>
      </x:c>
      <x:c r="L1102" s="13" t="str"/>
      <x:c r="M1102" s="13" t="str"/>
      <x:c r="N1102" s="13" t="str"/>
      <x:c r="O1102" s="13" t="str"/>
      <x:c r="P1102" s="13" t="str"/>
      <x:c r="Q1102" s="13" t="str"/>
      <x:c r="R1102" s="13" t="str"/>
      <x:c r="S1102" s="13" t="str"/>
      <x:c r="T1102" s="14" t="str"/>
      <x:c r="U1102" s="9" t="str">
        <x:f>IF(AND(Q1102="AGREED",P1102="LABEL_ONLY",OR(O1102="PASS",O1102="FAIL"),R1102&lt;&gt;"",S1102&lt;&gt;"",T1102&lt;&gt;""),O1102,G1102)</x:f>
        <x:v>FAIL</x:v>
      </x:c>
      <x:c r="V1102" s="9" t="str">
        <x:f>IF(Q1102&lt;&gt;"AGREED","",IF(P1102="LABEL_ONLY",IF(AND(Q1102="AGREED",P1102="LABEL_ONLY",OR(O1102="PASS",O1102="FAIL"),R1102&lt;&gt;"",S1102&lt;&gt;"",T1102&lt;&gt;""),"LABEL_APPLIED","INCOMPLETE_DECISION"),"RERUN_REQUIRED"))</x:f>
      </x:c>
    </x:row>
    <x:row r="1103" ht="30" customHeight="1">
      <x:c r="A1103" s="9" t="str">
        <x:v>IMO-102-K-F05</x:v>
      </x:c>
      <x:c r="B1103" s="9" t="str">
        <x:v>IMO-102</x:v>
      </x:c>
      <x:c r="C1103" s="9" t="str">
        <x:v>BATCH_04</x:v>
      </x:c>
      <x:c r="D1103" s="9" t="str">
        <x:v>IMO</x:v>
      </x:c>
      <x:c r="E1103" s="9" t="n">
        <x:v>1</x:v>
      </x:c>
      <x:c r="F1103" s="9" t="str">
        <x:v>Part I-A 12.3.1</x:v>
      </x:c>
      <x:c r="G1103" s="9" t="str">
        <x:v>FAIL</x:v>
      </x:c>
      <x:c r="H1103" s="11" t="str">
        <x:v>Ice-free matrix cell must be Not Applicable.</x:v>
      </x:c>
      <x:c r="I1103" s="10" t="str">
        <x:v>rdf/IMO/IMO-102/IMO-102-K-F05.ttl</x:v>
      </x:c>
      <x:c r="J1103" s="10" t="str">
        <x:v>c731a9617e28a5be488a3facc62872db63d96fb4cf78f8ca0625d3cf5a6d48e8</x:v>
      </x:c>
      <x:c r="K1103" s="13" t="str">
        <x:v>REVIEWED</x:v>
      </x:c>
      <x:c r="L1103" s="13" t="str">
        <x:v>YES</x:v>
      </x:c>
      <x:c r="M1103" s="13" t="str">
        <x:v>YES</x:v>
      </x:c>
      <x:c r="N1103" s="13" t="str">
        <x:v>YES</x:v>
      </x:c>
      <x:c r="O1103" s="13"/>
      <x:c r="P1103" s="13"/>
      <x:c r="Q1103" s="13"/>
      <x:c r="R1103" s="13" t="str">
        <x:v>AI-assisted draft</x:v>
      </x:c>
      <x:c r="S1103" s="105" t="n">
        <x:v>46281</x:v>
      </x:c>
      <x:c r="T1103" s="14" t="str">
        <x:v>Valid failure: an ice-free-water tanker master is an explicit Not Applicable matrix cell but is assigned a basic training requirement.</x:v>
      </x:c>
      <x:c r="U1103" s="9" t="str">
        <x:f>IF(AND(Q1103="AGREED",P1103="LABEL_ONLY",OR(O1103="PASS",O1103="FAIL"),R1103&lt;&gt;"",S1103&lt;&gt;"",T1103&lt;&gt;""),O1103,G1103)</x:f>
        <x:v>FAIL</x:v>
      </x:c>
      <x:c r="V1103" s="9" t="str">
        <x:f>IF(Q1103&lt;&gt;"AGREED","",IF(P1103="LABEL_ONLY",IF(AND(Q1103="AGREED",P1103="LABEL_ONLY",OR(O1103="PASS",O1103="FAIL"),R1103&lt;&gt;"",S1103&lt;&gt;"",T1103&lt;&gt;""),"LABEL_APPLIED","INCOMPLETE_DECISION"),"RERUN_REQUIRED"))</x:f>
      </x:c>
    </x:row>
    <x:row r="1104" ht="30" customHeight="1">
      <x:c r="A1104" s="9" t="str">
        <x:v>IMO-102-K-F06</x:v>
      </x:c>
      <x:c r="B1104" s="9" t="str">
        <x:v>IMO-102</x:v>
      </x:c>
      <x:c r="C1104" s="9" t="str">
        <x:v>BATCH_04</x:v>
      </x:c>
      <x:c r="D1104" s="9" t="str">
        <x:v>IMO</x:v>
      </x:c>
      <x:c r="E1104" s="9" t="n">
        <x:v>0</x:v>
      </x:c>
      <x:c r="F1104" s="9" t="str">
        <x:v>Part I-A 12.3.1</x:v>
      </x:c>
      <x:c r="G1104" s="9" t="str">
        <x:v>FAIL</x:v>
      </x:c>
      <x:c r="H1104" s="11" t="str">
        <x:v>Crew-role selector missing.</x:v>
      </x:c>
      <x:c r="I1104" s="10" t="str">
        <x:v>rdf/IMO/IMO-102/IMO-102-K-F06.ttl</x:v>
      </x:c>
      <x:c r="J1104" s="10" t="str">
        <x:v>50bbd36e9e0fbe556fbea38c1f85566c87f162c40983a1637ac4dcf5867b3bd1</x:v>
      </x:c>
      <x:c r="K1104" s="13" t="str">
        <x:v>NOT_REVIEWED</x:v>
      </x:c>
      <x:c r="L1104" s="13" t="str"/>
      <x:c r="M1104" s="13" t="str"/>
      <x:c r="N1104" s="13" t="str"/>
      <x:c r="O1104" s="13" t="str"/>
      <x:c r="P1104" s="13" t="str"/>
      <x:c r="Q1104" s="13" t="str"/>
      <x:c r="R1104" s="13" t="str"/>
      <x:c r="S1104" s="13" t="str"/>
      <x:c r="T1104" s="14" t="str"/>
      <x:c r="U1104" s="9" t="str">
        <x:f>IF(AND(Q1104="AGREED",P1104="LABEL_ONLY",OR(O1104="PASS",O1104="FAIL"),R1104&lt;&gt;"",S1104&lt;&gt;"",T1104&lt;&gt;""),O1104,G1104)</x:f>
        <x:v>FAIL</x:v>
      </x:c>
      <x:c r="V1104" s="9" t="str">
        <x:f>IF(Q1104&lt;&gt;"AGREED","",IF(P1104="LABEL_ONLY",IF(AND(Q1104="AGREED",P1104="LABEL_ONLY",OR(O1104="PASS",O1104="FAIL"),R1104&lt;&gt;"",S1104&lt;&gt;"",T1104&lt;&gt;""),"LABEL_APPLIED","INCOMPLETE_DECISION"),"RERUN_REQUIRED"))</x:f>
      </x:c>
    </x:row>
    <x:row r="1105" ht="30" customHeight="1">
      <x:c r="A1105" s="9" t="str">
        <x:v>IMO-102-K-F07</x:v>
      </x:c>
      <x:c r="B1105" s="9" t="str">
        <x:v>IMO-102</x:v>
      </x:c>
      <x:c r="C1105" s="9" t="str">
        <x:v>BATCH_04</x:v>
      </x:c>
      <x:c r="D1105" s="9" t="str">
        <x:v>IMO</x:v>
      </x:c>
      <x:c r="E1105" s="9" t="n">
        <x:v>0</x:v>
      </x:c>
      <x:c r="F1105" s="9" t="str">
        <x:v>Part I-A 12.3.1</x:v>
      </x:c>
      <x:c r="G1105" s="9" t="str">
        <x:v>FAIL</x:v>
      </x:c>
      <x:c r="H1105" s="11" t="str">
        <x:v>Required training-level selector/result missing.</x:v>
      </x:c>
      <x:c r="I1105" s="10" t="str">
        <x:v>rdf/IMO/IMO-102/IMO-102-K-F07.ttl</x:v>
      </x:c>
      <x:c r="J1105" s="10" t="str">
        <x:v>179988a06e226fa7ff30d5f168e86fe5c010abe9f815ccacd50863b82019466b</x:v>
      </x:c>
      <x:c r="K1105" s="13" t="str">
        <x:v>NOT_REVIEWED</x:v>
      </x:c>
      <x:c r="L1105" s="13" t="str"/>
      <x:c r="M1105" s="13" t="str"/>
      <x:c r="N1105" s="13" t="str"/>
      <x:c r="O1105" s="13" t="str"/>
      <x:c r="P1105" s="13" t="str"/>
      <x:c r="Q1105" s="13" t="str"/>
      <x:c r="R1105" s="13" t="str"/>
      <x:c r="S1105" s="13" t="str"/>
      <x:c r="T1105" s="14" t="str"/>
      <x:c r="U1105" s="9" t="str">
        <x:f>IF(AND(Q1105="AGREED",P1105="LABEL_ONLY",OR(O1105="PASS",O1105="FAIL"),R1105&lt;&gt;"",S1105&lt;&gt;"",T1105&lt;&gt;""),O1105,G1105)</x:f>
        <x:v>FAIL</x:v>
      </x:c>
      <x:c r="V1105" s="9" t="str">
        <x:f>IF(Q1105&lt;&gt;"AGREED","",IF(P1105="LABEL_ONLY",IF(AND(Q1105="AGREED",P1105="LABEL_ONLY",OR(O1105="PASS",O1105="FAIL"),R1105&lt;&gt;"",S1105&lt;&gt;"",T1105&lt;&gt;""),"LABEL_APPLIED","INCOMPLETE_DECISION"),"RERUN_REQUIRED"))</x:f>
      </x:c>
    </x:row>
    <x:row r="1106" ht="30" customHeight="1">
      <x:c r="A1106" s="9" t="str">
        <x:v>IMO-102-K-P01</x:v>
      </x:c>
      <x:c r="B1106" s="9" t="str">
        <x:v>IMO-102</x:v>
      </x:c>
      <x:c r="C1106" s="9" t="str">
        <x:v>BATCH_04</x:v>
      </x:c>
      <x:c r="D1106" s="9" t="str">
        <x:v>IMO</x:v>
      </x:c>
      <x:c r="E1106" s="9" t="n">
        <x:v>0</x:v>
      </x:c>
      <x:c r="F1106" s="9" t="str">
        <x:v>Part I-A 12.3.1</x:v>
      </x:c>
      <x:c r="G1106" s="9" t="str">
        <x:v>PASS</x:v>
      </x:c>
      <x:c r="H1106" s="11" t="str">
        <x:v>Valid controlled 12.3.1 matrix cell with matching required level and STCW record when required.</x:v>
      </x:c>
      <x:c r="I1106" s="10" t="str">
        <x:v>rdf/IMO/IMO-102/IMO-102-K-P01.ttl</x:v>
      </x:c>
      <x:c r="J1106" s="10" t="str">
        <x:v>a0fb1e0c22cf229f6dfc515c3e74dc867b10f5906708637e88beece4c1d17b77</x:v>
      </x:c>
      <x:c r="K1106" s="13" t="str">
        <x:v>NOT_REVIEWED</x:v>
      </x:c>
      <x:c r="L1106" s="13" t="str"/>
      <x:c r="M1106" s="13" t="str"/>
      <x:c r="N1106" s="13" t="str"/>
      <x:c r="O1106" s="13" t="str"/>
      <x:c r="P1106" s="13" t="str"/>
      <x:c r="Q1106" s="13" t="str"/>
      <x:c r="R1106" s="13" t="str"/>
      <x:c r="S1106" s="13" t="str"/>
      <x:c r="T1106" s="14" t="str"/>
      <x:c r="U1106" s="9" t="str">
        <x:f>IF(AND(Q1106="AGREED",P1106="LABEL_ONLY",OR(O1106="PASS",O1106="FAIL"),R1106&lt;&gt;"",S1106&lt;&gt;"",T1106&lt;&gt;""),O1106,G1106)</x:f>
        <x:v>PASS</x:v>
      </x:c>
      <x:c r="V1106" s="9" t="str">
        <x:f>IF(Q1106&lt;&gt;"AGREED","",IF(P1106="LABEL_ONLY",IF(AND(Q1106="AGREED",P1106="LABEL_ONLY",OR(O1106="PASS",O1106="FAIL"),R1106&lt;&gt;"",S1106&lt;&gt;"",T1106&lt;&gt;""),"LABEL_APPLIED","INCOMPLETE_DECISION"),"RERUN_REQUIRED"))</x:f>
      </x:c>
    </x:row>
    <x:row r="1107" ht="30" customHeight="1">
      <x:c r="A1107" s="9" t="str">
        <x:v>IMO-102-K-P02</x:v>
      </x:c>
      <x:c r="B1107" s="9" t="str">
        <x:v>IMO-102</x:v>
      </x:c>
      <x:c r="C1107" s="9" t="str">
        <x:v>BATCH_04</x:v>
      </x:c>
      <x:c r="D1107" s="9" t="str">
        <x:v>IMO</x:v>
      </x:c>
      <x:c r="E1107" s="9" t="n">
        <x:v>0</x:v>
      </x:c>
      <x:c r="F1107" s="9" t="str">
        <x:v>Part I-A 12.3.1</x:v>
      </x:c>
      <x:c r="G1107" s="9" t="str">
        <x:v>PASS</x:v>
      </x:c>
      <x:c r="H1107" s="11" t="str">
        <x:v>Valid controlled 12.3.1 matrix cell with matching required level and STCW record when required.</x:v>
      </x:c>
      <x:c r="I1107" s="10" t="str">
        <x:v>rdf/IMO/IMO-102/IMO-102-K-P02.ttl</x:v>
      </x:c>
      <x:c r="J1107" s="10" t="str">
        <x:v>e792930d83ade4ad7abeaa835ce57de25c2ca9490d7180476143f9562dfc42e2</x:v>
      </x:c>
      <x:c r="K1107" s="13" t="str">
        <x:v>NOT_REVIEWED</x:v>
      </x:c>
      <x:c r="L1107" s="13" t="str"/>
      <x:c r="M1107" s="13" t="str"/>
      <x:c r="N1107" s="13" t="str"/>
      <x:c r="O1107" s="13" t="str"/>
      <x:c r="P1107" s="13" t="str"/>
      <x:c r="Q1107" s="13" t="str"/>
      <x:c r="R1107" s="13" t="str"/>
      <x:c r="S1107" s="13" t="str"/>
      <x:c r="T1107" s="14" t="str"/>
      <x:c r="U1107" s="9" t="str">
        <x:f>IF(AND(Q1107="AGREED",P1107="LABEL_ONLY",OR(O1107="PASS",O1107="FAIL"),R1107&lt;&gt;"",S1107&lt;&gt;"",T1107&lt;&gt;""),O1107,G1107)</x:f>
        <x:v>PASS</x:v>
      </x:c>
      <x:c r="V1107" s="9" t="str">
        <x:f>IF(Q1107&lt;&gt;"AGREED","",IF(P1107="LABEL_ONLY",IF(AND(Q1107="AGREED",P1107="LABEL_ONLY",OR(O1107="PASS",O1107="FAIL"),R1107&lt;&gt;"",S1107&lt;&gt;"",T1107&lt;&gt;""),"LABEL_APPLIED","INCOMPLETE_DECISION"),"RERUN_REQUIRED"))</x:f>
      </x:c>
    </x:row>
    <x:row r="1108" ht="30" customHeight="1">
      <x:c r="A1108" s="9" t="str">
        <x:v>IMO-102-K-P03</x:v>
      </x:c>
      <x:c r="B1108" s="9" t="str">
        <x:v>IMO-102</x:v>
      </x:c>
      <x:c r="C1108" s="9" t="str">
        <x:v>BATCH_04</x:v>
      </x:c>
      <x:c r="D1108" s="9" t="str">
        <x:v>IMO</x:v>
      </x:c>
      <x:c r="E1108" s="9" t="n">
        <x:v>0</x:v>
      </x:c>
      <x:c r="F1108" s="9" t="str">
        <x:v>Part I-A 12.3.1</x:v>
      </x:c>
      <x:c r="G1108" s="9" t="str">
        <x:v>PASS</x:v>
      </x:c>
      <x:c r="H1108" s="11" t="str">
        <x:v>Valid controlled 12.3.1 matrix cell with matching required level and STCW record when required.</x:v>
      </x:c>
      <x:c r="I1108" s="10" t="str">
        <x:v>rdf/IMO/IMO-102/IMO-102-K-P03.ttl</x:v>
      </x:c>
      <x:c r="J1108" s="10" t="str">
        <x:v>f4943c9e6576fa6aec12a8668fe4672147d93e5e282be44ed3a649e587c9bc39</x:v>
      </x:c>
      <x:c r="K1108" s="13" t="str">
        <x:v>NOT_REVIEWED</x:v>
      </x:c>
      <x:c r="L1108" s="13" t="str"/>
      <x:c r="M1108" s="13" t="str"/>
      <x:c r="N1108" s="13" t="str"/>
      <x:c r="O1108" s="13" t="str"/>
      <x:c r="P1108" s="13" t="str"/>
      <x:c r="Q1108" s="13" t="str"/>
      <x:c r="R1108" s="13" t="str"/>
      <x:c r="S1108" s="13" t="str"/>
      <x:c r="T1108" s="14" t="str"/>
      <x:c r="U1108" s="9" t="str">
        <x:f>IF(AND(Q1108="AGREED",P1108="LABEL_ONLY",OR(O1108="PASS",O1108="FAIL"),R1108&lt;&gt;"",S1108&lt;&gt;"",T1108&lt;&gt;""),O1108,G1108)</x:f>
        <x:v>PASS</x:v>
      </x:c>
      <x:c r="V1108" s="9" t="str">
        <x:f>IF(Q1108&lt;&gt;"AGREED","",IF(P1108="LABEL_ONLY",IF(AND(Q1108="AGREED",P1108="LABEL_ONLY",OR(O1108="PASS",O1108="FAIL"),R1108&lt;&gt;"",S1108&lt;&gt;"",T1108&lt;&gt;""),"LABEL_APPLIED","INCOMPLETE_DECISION"),"RERUN_REQUIRED"))</x:f>
      </x:c>
    </x:row>
    <x:row r="1109" ht="30" customHeight="1">
      <x:c r="A1109" s="9" t="str">
        <x:v>IMO-102-K-P04</x:v>
      </x:c>
      <x:c r="B1109" s="9" t="str">
        <x:v>IMO-102</x:v>
      </x:c>
      <x:c r="C1109" s="9" t="str">
        <x:v>BATCH_04</x:v>
      </x:c>
      <x:c r="D1109" s="9" t="str">
        <x:v>IMO</x:v>
      </x:c>
      <x:c r="E1109" s="9" t="n">
        <x:v>0</x:v>
      </x:c>
      <x:c r="F1109" s="9" t="str">
        <x:v>Part I-A 12.3.1</x:v>
      </x:c>
      <x:c r="G1109" s="9" t="str">
        <x:v>PASS</x:v>
      </x:c>
      <x:c r="H1109" s="11" t="str">
        <x:v>Valid controlled 12.3.1 matrix cell with matching required level and STCW record when required.</x:v>
      </x:c>
      <x:c r="I1109" s="10" t="str">
        <x:v>rdf/IMO/IMO-102/IMO-102-K-P04.ttl</x:v>
      </x:c>
      <x:c r="J1109" s="10" t="str">
        <x:v>53bbc214df724956e6a66d73dac393a1740f7e4641747d351b95113c5506dab7</x:v>
      </x:c>
      <x:c r="K1109" s="13" t="str">
        <x:v>NOT_REVIEWED</x:v>
      </x:c>
      <x:c r="L1109" s="13" t="str"/>
      <x:c r="M1109" s="13" t="str"/>
      <x:c r="N1109" s="13" t="str"/>
      <x:c r="O1109" s="13" t="str"/>
      <x:c r="P1109" s="13" t="str"/>
      <x:c r="Q1109" s="13" t="str"/>
      <x:c r="R1109" s="13" t="str"/>
      <x:c r="S1109" s="13" t="str"/>
      <x:c r="T1109" s="14" t="str"/>
      <x:c r="U1109" s="9" t="str">
        <x:f>IF(AND(Q1109="AGREED",P1109="LABEL_ONLY",OR(O1109="PASS",O1109="FAIL"),R1109&lt;&gt;"",S1109&lt;&gt;"",T1109&lt;&gt;""),O1109,G1109)</x:f>
        <x:v>PASS</x:v>
      </x:c>
      <x:c r="V1109" s="9" t="str">
        <x:f>IF(Q1109&lt;&gt;"AGREED","",IF(P1109="LABEL_ONLY",IF(AND(Q1109="AGREED",P1109="LABEL_ONLY",OR(O1109="PASS",O1109="FAIL"),R1109&lt;&gt;"",S1109&lt;&gt;"",T1109&lt;&gt;""),"LABEL_APPLIED","INCOMPLETE_DECISION"),"RERUN_REQUIRED"))</x:f>
      </x:c>
    </x:row>
    <x:row r="1110" ht="30" customHeight="1">
      <x:c r="A1110" s="9" t="str">
        <x:v>IMO-102-K-P05</x:v>
      </x:c>
      <x:c r="B1110" s="9" t="str">
        <x:v>IMO-102</x:v>
      </x:c>
      <x:c r="C1110" s="9" t="str">
        <x:v>BATCH_04</x:v>
      </x:c>
      <x:c r="D1110" s="9" t="str">
        <x:v>IMO</x:v>
      </x:c>
      <x:c r="E1110" s="9" t="n">
        <x:v>0</x:v>
      </x:c>
      <x:c r="F1110" s="9" t="str">
        <x:v>Part I-A 12.3.1</x:v>
      </x:c>
      <x:c r="G1110" s="9" t="str">
        <x:v>PASS</x:v>
      </x:c>
      <x:c r="H1110" s="11" t="str">
        <x:v>Valid controlled 12.3.1 matrix cell with matching required level and STCW record when required.</x:v>
      </x:c>
      <x:c r="I1110" s="10" t="str">
        <x:v>rdf/IMO/IMO-102/IMO-102-K-P05.ttl</x:v>
      </x:c>
      <x:c r="J1110" s="10" t="str">
        <x:v>1aa0d235657415ff4dba8fa53b041653626c5d0cbda16cfbda1990210fa11574</x:v>
      </x:c>
      <x:c r="K1110" s="13" t="str">
        <x:v>NOT_REVIEWED</x:v>
      </x:c>
      <x:c r="L1110" s="13" t="str"/>
      <x:c r="M1110" s="13" t="str"/>
      <x:c r="N1110" s="13" t="str"/>
      <x:c r="O1110" s="13" t="str"/>
      <x:c r="P1110" s="13" t="str"/>
      <x:c r="Q1110" s="13" t="str"/>
      <x:c r="R1110" s="13" t="str"/>
      <x:c r="S1110" s="13" t="str"/>
      <x:c r="T1110" s="14" t="str"/>
      <x:c r="U1110" s="9" t="str">
        <x:f>IF(AND(Q1110="AGREED",P1110="LABEL_ONLY",OR(O1110="PASS",O1110="FAIL"),R1110&lt;&gt;"",S1110&lt;&gt;"",T1110&lt;&gt;""),O1110,G1110)</x:f>
        <x:v>PASS</x:v>
      </x:c>
      <x:c r="V1110" s="9" t="str">
        <x:f>IF(Q1110&lt;&gt;"AGREED","",IF(P1110="LABEL_ONLY",IF(AND(Q1110="AGREED",P1110="LABEL_ONLY",OR(O1110="PASS",O1110="FAIL"),R1110&lt;&gt;"",S1110&lt;&gt;"",T1110&lt;&gt;""),"LABEL_APPLIED","INCOMPLETE_DECISION"),"RERUN_REQUIRED"))</x:f>
      </x:c>
    </x:row>
    <x:row r="1111" ht="30" customHeight="1">
      <x:c r="A1111" s="9" t="str">
        <x:v>IMO-102-K-P06</x:v>
      </x:c>
      <x:c r="B1111" s="9" t="str">
        <x:v>IMO-102</x:v>
      </x:c>
      <x:c r="C1111" s="9" t="str">
        <x:v>BATCH_04</x:v>
      </x:c>
      <x:c r="D1111" s="9" t="str">
        <x:v>IMO</x:v>
      </x:c>
      <x:c r="E1111" s="9" t="n">
        <x:v>0</x:v>
      </x:c>
      <x:c r="F1111" s="9" t="str">
        <x:v>Part I-A 12.3.1</x:v>
      </x:c>
      <x:c r="G1111" s="9" t="str">
        <x:v>PASS</x:v>
      </x:c>
      <x:c r="H1111" s="11" t="str">
        <x:v>Valid controlled 12.3.1 matrix cell with matching required level and STCW record when required.</x:v>
      </x:c>
      <x:c r="I1111" s="10" t="str">
        <x:v>rdf/IMO/IMO-102/IMO-102-K-P06.ttl</x:v>
      </x:c>
      <x:c r="J1111" s="10" t="str">
        <x:v>efcc9dcf670a447d7d46d28af5ab95b550a8e2202241ebd57967d557b709c16d</x:v>
      </x:c>
      <x:c r="K1111" s="13" t="str">
        <x:v>NOT_REVIEWED</x:v>
      </x:c>
      <x:c r="L1111" s="13" t="str"/>
      <x:c r="M1111" s="13" t="str"/>
      <x:c r="N1111" s="13" t="str"/>
      <x:c r="O1111" s="13" t="str"/>
      <x:c r="P1111" s="13" t="str"/>
      <x:c r="Q1111" s="13" t="str"/>
      <x:c r="R1111" s="13" t="str"/>
      <x:c r="S1111" s="13" t="str"/>
      <x:c r="T1111" s="14" t="str"/>
      <x:c r="U1111" s="9" t="str">
        <x:f>IF(AND(Q1111="AGREED",P1111="LABEL_ONLY",OR(O1111="PASS",O1111="FAIL"),R1111&lt;&gt;"",S1111&lt;&gt;"",T1111&lt;&gt;""),O1111,G1111)</x:f>
        <x:v>PASS</x:v>
      </x:c>
      <x:c r="V1111" s="9" t="str">
        <x:f>IF(Q1111&lt;&gt;"AGREED","",IF(P1111="LABEL_ONLY",IF(AND(Q1111="AGREED",P1111="LABEL_ONLY",OR(O1111="PASS",O1111="FAIL"),R1111&lt;&gt;"",S1111&lt;&gt;"",T1111&lt;&gt;""),"LABEL_APPLIED","INCOMPLETE_DECISION"),"RERUN_REQUIRED"))</x:f>
      </x:c>
    </x:row>
    <x:row r="1112" ht="30" customHeight="1">
      <x:c r="A1112" s="9" t="str">
        <x:v>IMO-102-K-P07</x:v>
      </x:c>
      <x:c r="B1112" s="9" t="str">
        <x:v>IMO-102</x:v>
      </x:c>
      <x:c r="C1112" s="9" t="str">
        <x:v>BATCH_04</x:v>
      </x:c>
      <x:c r="D1112" s="9" t="str">
        <x:v>IMO</x:v>
      </x:c>
      <x:c r="E1112" s="9" t="n">
        <x:v>0</x:v>
      </x:c>
      <x:c r="F1112" s="9" t="str">
        <x:v>Part I-A 12.3.1</x:v>
      </x:c>
      <x:c r="G1112" s="9" t="str">
        <x:v>PASS</x:v>
      </x:c>
      <x:c r="H1112" s="11" t="str">
        <x:v>Valid controlled 12.3.1 matrix cell with matching required level and STCW record when required.</x:v>
      </x:c>
      <x:c r="I1112" s="10" t="str">
        <x:v>rdf/IMO/IMO-102/IMO-102-K-P07.ttl</x:v>
      </x:c>
      <x:c r="J1112" s="10" t="str">
        <x:v>ebfa6a22f2e164d5029853302661d16cfbd055979803af54c1b92a14f4681039</x:v>
      </x:c>
      <x:c r="K1112" s="13" t="str">
        <x:v>NOT_REVIEWED</x:v>
      </x:c>
      <x:c r="L1112" s="13" t="str"/>
      <x:c r="M1112" s="13" t="str"/>
      <x:c r="N1112" s="13" t="str"/>
      <x:c r="O1112" s="13" t="str"/>
      <x:c r="P1112" s="13" t="str"/>
      <x:c r="Q1112" s="13" t="str"/>
      <x:c r="R1112" s="13" t="str"/>
      <x:c r="S1112" s="13" t="str"/>
      <x:c r="T1112" s="14" t="str"/>
      <x:c r="U1112" s="9" t="str">
        <x:f>IF(AND(Q1112="AGREED",P1112="LABEL_ONLY",OR(O1112="PASS",O1112="FAIL"),R1112&lt;&gt;"",S1112&lt;&gt;"",T1112&lt;&gt;""),O1112,G1112)</x:f>
        <x:v>PASS</x:v>
      </x:c>
      <x:c r="V1112" s="9" t="str">
        <x:f>IF(Q1112&lt;&gt;"AGREED","",IF(P1112="LABEL_ONLY",IF(AND(Q1112="AGREED",P1112="LABEL_ONLY",OR(O1112="PASS",O1112="FAIL"),R1112&lt;&gt;"",S1112&lt;&gt;"",T1112&lt;&gt;""),"LABEL_APPLIED","INCOMPLETE_DECISION"),"RERUN_REQUIRED"))</x:f>
      </x:c>
    </x:row>
    <x:row r="1113" ht="30" customHeight="1">
      <x:c r="A1113" s="9" t="str">
        <x:v>IMO-102-K-P08</x:v>
      </x:c>
      <x:c r="B1113" s="9" t="str">
        <x:v>IMO-102</x:v>
      </x:c>
      <x:c r="C1113" s="9" t="str">
        <x:v>BATCH_04</x:v>
      </x:c>
      <x:c r="D1113" s="9" t="str">
        <x:v>IMO</x:v>
      </x:c>
      <x:c r="E1113" s="9" t="n">
        <x:v>0</x:v>
      </x:c>
      <x:c r="F1113" s="9" t="str">
        <x:v>Part I-A 12.3.1</x:v>
      </x:c>
      <x:c r="G1113" s="9" t="str">
        <x:v>PASS</x:v>
      </x:c>
      <x:c r="H1113" s="11" t="str">
        <x:v>Valid controlled 12.3.1 matrix cell with matching required level and STCW record when required.</x:v>
      </x:c>
      <x:c r="I1113" s="10" t="str">
        <x:v>rdf/IMO/IMO-102/IMO-102-K-P08.ttl</x:v>
      </x:c>
      <x:c r="J1113" s="10" t="str">
        <x:v>bfa3da05f5c4f14d208239c46128aa4ec98bb3837969d024b5c246ce62e1002c</x:v>
      </x:c>
      <x:c r="K1113" s="13" t="str">
        <x:v>NOT_REVIEWED</x:v>
      </x:c>
      <x:c r="L1113" s="13" t="str"/>
      <x:c r="M1113" s="13" t="str"/>
      <x:c r="N1113" s="13" t="str"/>
      <x:c r="O1113" s="13" t="str"/>
      <x:c r="P1113" s="13" t="str"/>
      <x:c r="Q1113" s="13" t="str"/>
      <x:c r="R1113" s="13" t="str"/>
      <x:c r="S1113" s="13" t="str"/>
      <x:c r="T1113" s="14" t="str"/>
      <x:c r="U1113" s="9" t="str">
        <x:f>IF(AND(Q1113="AGREED",P1113="LABEL_ONLY",OR(O1113="PASS",O1113="FAIL"),R1113&lt;&gt;"",S1113&lt;&gt;"",T1113&lt;&gt;""),O1113,G1113)</x:f>
        <x:v>PASS</x:v>
      </x:c>
      <x:c r="V1113" s="9" t="str">
        <x:f>IF(Q1113&lt;&gt;"AGREED","",IF(P1113="LABEL_ONLY",IF(AND(Q1113="AGREED",P1113="LABEL_ONLY",OR(O1113="PASS",O1113="FAIL"),R1113&lt;&gt;"",S1113&lt;&gt;"",T1113&lt;&gt;""),"LABEL_APPLIED","INCOMPLETE_DECISION"),"RERUN_REQUIRED"))</x:f>
      </x:c>
    </x:row>
    <x:row r="1114" ht="30" customHeight="1">
      <x:c r="A1114" s="9" t="str">
        <x:v>IMO-102-K-P09</x:v>
      </x:c>
      <x:c r="B1114" s="9" t="str">
        <x:v>IMO-102</x:v>
      </x:c>
      <x:c r="C1114" s="9" t="str">
        <x:v>BATCH_04</x:v>
      </x:c>
      <x:c r="D1114" s="9" t="str">
        <x:v>IMO</x:v>
      </x:c>
      <x:c r="E1114" s="9" t="n">
        <x:v>0</x:v>
      </x:c>
      <x:c r="F1114" s="9" t="str">
        <x:v>Part I-A 12.3.1</x:v>
      </x:c>
      <x:c r="G1114" s="9" t="str">
        <x:v>PASS</x:v>
      </x:c>
      <x:c r="H1114" s="11" t="str">
        <x:v>Valid controlled 12.3.1 matrix cell with matching required level and STCW record when required.</x:v>
      </x:c>
      <x:c r="I1114" s="10" t="str">
        <x:v>rdf/IMO/IMO-102/IMO-102-K-P09.ttl</x:v>
      </x:c>
      <x:c r="J1114" s="10" t="str">
        <x:v>cd952bd543e464fd895d6c97bbf1b863950979b35f6b138348b4bd521023b43b</x:v>
      </x:c>
      <x:c r="K1114" s="13" t="str">
        <x:v>NOT_REVIEWED</x:v>
      </x:c>
      <x:c r="L1114" s="13" t="str"/>
      <x:c r="M1114" s="13" t="str"/>
      <x:c r="N1114" s="13" t="str"/>
      <x:c r="O1114" s="13" t="str"/>
      <x:c r="P1114" s="13" t="str"/>
      <x:c r="Q1114" s="13" t="str"/>
      <x:c r="R1114" s="13" t="str"/>
      <x:c r="S1114" s="13" t="str"/>
      <x:c r="T1114" s="14" t="str"/>
      <x:c r="U1114" s="9" t="str">
        <x:f>IF(AND(Q1114="AGREED",P1114="LABEL_ONLY",OR(O1114="PASS",O1114="FAIL"),R1114&lt;&gt;"",S1114&lt;&gt;"",T1114&lt;&gt;""),O1114,G1114)</x:f>
        <x:v>PASS</x:v>
      </x:c>
      <x:c r="V1114" s="9" t="str">
        <x:f>IF(Q1114&lt;&gt;"AGREED","",IF(P1114="LABEL_ONLY",IF(AND(Q1114="AGREED",P1114="LABEL_ONLY",OR(O1114="PASS",O1114="FAIL"),R1114&lt;&gt;"",S1114&lt;&gt;"",T1114&lt;&gt;""),"LABEL_APPLIED","INCOMPLETE_DECISION"),"RERUN_REQUIRED"))</x:f>
      </x:c>
    </x:row>
    <x:row r="1115" ht="30" customHeight="1">
      <x:c r="A1115" s="9" t="str">
        <x:v>IMO-102-K-P10</x:v>
      </x:c>
      <x:c r="B1115" s="9" t="str">
        <x:v>IMO-102</x:v>
      </x:c>
      <x:c r="C1115" s="9" t="str">
        <x:v>BATCH_04</x:v>
      </x:c>
      <x:c r="D1115" s="9" t="str">
        <x:v>IMO</x:v>
      </x:c>
      <x:c r="E1115" s="9" t="n">
        <x:v>0</x:v>
      </x:c>
      <x:c r="F1115" s="9" t="str">
        <x:v>Part I-A 12.3.1</x:v>
      </x:c>
      <x:c r="G1115" s="9" t="str">
        <x:v>PASS</x:v>
      </x:c>
      <x:c r="H1115" s="11" t="str">
        <x:v>Valid controlled 12.3.1 matrix cell with matching required level and STCW record when required.</x:v>
      </x:c>
      <x:c r="I1115" s="10" t="str">
        <x:v>rdf/IMO/IMO-102/IMO-102-K-P10.ttl</x:v>
      </x:c>
      <x:c r="J1115" s="10" t="str">
        <x:v>2b430f8cbf7423b5e4b68815dbff3c95c4b769fea74602941f48e8caa275bbd8</x:v>
      </x:c>
      <x:c r="K1115" s="13" t="str">
        <x:v>NOT_REVIEWED</x:v>
      </x:c>
      <x:c r="L1115" s="13" t="str"/>
      <x:c r="M1115" s="13" t="str"/>
      <x:c r="N1115" s="13" t="str"/>
      <x:c r="O1115" s="13" t="str"/>
      <x:c r="P1115" s="13" t="str"/>
      <x:c r="Q1115" s="13" t="str"/>
      <x:c r="R1115" s="13" t="str"/>
      <x:c r="S1115" s="13" t="str"/>
      <x:c r="T1115" s="14" t="str"/>
      <x:c r="U1115" s="9" t="str">
        <x:f>IF(AND(Q1115="AGREED",P1115="LABEL_ONLY",OR(O1115="PASS",O1115="FAIL"),R1115&lt;&gt;"",S1115&lt;&gt;"",T1115&lt;&gt;""),O1115,G1115)</x:f>
        <x:v>PASS</x:v>
      </x:c>
      <x:c r="V1115" s="9" t="str">
        <x:f>IF(Q1115&lt;&gt;"AGREED","",IF(P1115="LABEL_ONLY",IF(AND(Q1115="AGREED",P1115="LABEL_ONLY",OR(O1115="PASS",O1115="FAIL"),R1115&lt;&gt;"",S1115&lt;&gt;"",T1115&lt;&gt;""),"LABEL_APPLIED","INCOMPLETE_DECISION"),"RERUN_REQUIRED"))</x:f>
      </x:c>
    </x:row>
    <x:row r="1116" ht="30" customHeight="1">
      <x:c r="A1116" s="9" t="str">
        <x:v>IMO-102-K-P11</x:v>
      </x:c>
      <x:c r="B1116" s="9" t="str">
        <x:v>IMO-102</x:v>
      </x:c>
      <x:c r="C1116" s="9" t="str">
        <x:v>BATCH_04</x:v>
      </x:c>
      <x:c r="D1116" s="9" t="str">
        <x:v>IMO</x:v>
      </x:c>
      <x:c r="E1116" s="9" t="n">
        <x:v>1</x:v>
      </x:c>
      <x:c r="F1116" s="9" t="str">
        <x:v>Part I-A 12.3.1</x:v>
      </x:c>
      <x:c r="G1116" s="9" t="str">
        <x:v>PASS</x:v>
      </x:c>
      <x:c r="H1116" s="11" t="str">
        <x:v>Valid controlled 12.3.1 matrix cell with matching required level and STCW record when required.</x:v>
      </x:c>
      <x:c r="I1116" s="10" t="str">
        <x:v>rdf/IMO/IMO-102/IMO-102-K-P11.ttl</x:v>
      </x:c>
      <x:c r="J1116" s="10" t="str">
        <x:v>9181231e9acc5c45f24ca7e6faeda0de096e85e76cbf0725720e6f1f813da533</x:v>
      </x:c>
      <x:c r="K1116" s="13" t="str">
        <x:v>REVIEWED</x:v>
      </x:c>
      <x:c r="L1116" s="13" t="str">
        <x:v>YES</x:v>
      </x:c>
      <x:c r="M1116" s="13" t="str">
        <x:v>YES</x:v>
      </x:c>
      <x:c r="N1116" s="13" t="str">
        <x:v>YES</x:v>
      </x:c>
      <x:c r="O1116" s="13"/>
      <x:c r="P1116" s="13"/>
      <x:c r="Q1116" s="13"/>
      <x:c r="R1116" s="13" t="str">
        <x:v>AI-assisted draft</x:v>
      </x:c>
      <x:c r="S1116" s="105" t="n">
        <x:v>46281</x:v>
      </x:c>
      <x:c r="T1116" s="14" t="str">
        <x:v>Valid PASS: an open-water tanker chief mate has the required basic level on the crew member and a linked valid STCW training record.</x:v>
      </x:c>
      <x:c r="U1116" s="9" t="str">
        <x:f>IF(AND(Q1116="AGREED",P1116="LABEL_ONLY",OR(O1116="PASS",O1116="FAIL"),R1116&lt;&gt;"",S1116&lt;&gt;"",T1116&lt;&gt;""),O1116,G1116)</x:f>
        <x:v>PASS</x:v>
      </x:c>
      <x:c r="V1116" s="9" t="str">
        <x:f>IF(Q1116&lt;&gt;"AGREED","",IF(P1116="LABEL_ONLY",IF(AND(Q1116="AGREED",P1116="LABEL_ONLY",OR(O1116="PASS",O1116="FAIL"),R1116&lt;&gt;"",S1116&lt;&gt;"",T1116&lt;&gt;""),"LABEL_APPLIED","INCOMPLETE_DECISION"),"RERUN_REQUIRED"))</x:f>
      </x:c>
    </x:row>
    <x:row r="1117" ht="30" customHeight="1">
      <x:c r="A1117" s="9" t="str">
        <x:v>IMO-102-K-P12</x:v>
      </x:c>
      <x:c r="B1117" s="9" t="str">
        <x:v>IMO-102</x:v>
      </x:c>
      <x:c r="C1117" s="9" t="str">
        <x:v>BATCH_04</x:v>
      </x:c>
      <x:c r="D1117" s="9" t="str">
        <x:v>IMO</x:v>
      </x:c>
      <x:c r="E1117" s="9" t="n">
        <x:v>0</x:v>
      </x:c>
      <x:c r="F1117" s="9" t="str">
        <x:v>Part I-A 12.3.1</x:v>
      </x:c>
      <x:c r="G1117" s="9" t="str">
        <x:v>PASS</x:v>
      </x:c>
      <x:c r="H1117" s="11" t="str">
        <x:v>Valid controlled 12.3.1 matrix cell with matching required level and STCW record when required.</x:v>
      </x:c>
      <x:c r="I1117" s="10" t="str">
        <x:v>rdf/IMO/IMO-102/IMO-102-K-P12.ttl</x:v>
      </x:c>
      <x:c r="J1117" s="10" t="str">
        <x:v>7a7ec74e29116d8defefd9d828bb54ddf59b72a776e93ee6ac44860ba20716ee</x:v>
      </x:c>
      <x:c r="K1117" s="13" t="str">
        <x:v>NOT_REVIEWED</x:v>
      </x:c>
      <x:c r="L1117" s="13" t="str"/>
      <x:c r="M1117" s="13" t="str"/>
      <x:c r="N1117" s="13" t="str"/>
      <x:c r="O1117" s="13" t="str"/>
      <x:c r="P1117" s="13" t="str"/>
      <x:c r="Q1117" s="13" t="str"/>
      <x:c r="R1117" s="13" t="str"/>
      <x:c r="S1117" s="13" t="str"/>
      <x:c r="T1117" s="14" t="str"/>
      <x:c r="U1117" s="9" t="str">
        <x:f>IF(AND(Q1117="AGREED",P1117="LABEL_ONLY",OR(O1117="PASS",O1117="FAIL"),R1117&lt;&gt;"",S1117&lt;&gt;"",T1117&lt;&gt;""),O1117,G1117)</x:f>
        <x:v>PASS</x:v>
      </x:c>
      <x:c r="V1117" s="9" t="str">
        <x:f>IF(Q1117&lt;&gt;"AGREED","",IF(P1117="LABEL_ONLY",IF(AND(Q1117="AGREED",P1117="LABEL_ONLY",OR(O1117="PASS",O1117="FAIL"),R1117&lt;&gt;"",S1117&lt;&gt;"",T1117&lt;&gt;""),"LABEL_APPLIED","INCOMPLETE_DECISION"),"RERUN_REQUIRED"))</x:f>
      </x:c>
    </x:row>
    <x:row r="1118" ht="30" customHeight="1">
      <x:c r="A1118" s="9" t="str">
        <x:v>IMO-102-K-P13</x:v>
      </x:c>
      <x:c r="B1118" s="9" t="str">
        <x:v>IMO-102</x:v>
      </x:c>
      <x:c r="C1118" s="9" t="str">
        <x:v>BATCH_04</x:v>
      </x:c>
      <x:c r="D1118" s="9" t="str">
        <x:v>IMO</x:v>
      </x:c>
      <x:c r="E1118" s="9" t="n">
        <x:v>0</x:v>
      </x:c>
      <x:c r="F1118" s="9" t="str">
        <x:v>Part I-A 12.3.1</x:v>
      </x:c>
      <x:c r="G1118" s="9" t="str">
        <x:v>PASS</x:v>
      </x:c>
      <x:c r="H1118" s="11" t="str">
        <x:v>Valid controlled 12.3.1 matrix cell with matching required level and STCW record when required.</x:v>
      </x:c>
      <x:c r="I1118" s="10" t="str">
        <x:v>rdf/IMO/IMO-102/IMO-102-K-P13.ttl</x:v>
      </x:c>
      <x:c r="J1118" s="10" t="str">
        <x:v>0a346fa3e21ce3be3e328a10a2c55d3d3fd1a60c7e6a85d16bb5bba455749ea7</x:v>
      </x:c>
      <x:c r="K1118" s="13" t="str">
        <x:v>NOT_REVIEWED</x:v>
      </x:c>
      <x:c r="L1118" s="13" t="str"/>
      <x:c r="M1118" s="13" t="str"/>
      <x:c r="N1118" s="13" t="str"/>
      <x:c r="O1118" s="13" t="str"/>
      <x:c r="P1118" s="13" t="str"/>
      <x:c r="Q1118" s="13" t="str"/>
      <x:c r="R1118" s="13" t="str"/>
      <x:c r="S1118" s="13" t="str"/>
      <x:c r="T1118" s="14" t="str"/>
      <x:c r="U1118" s="9" t="str">
        <x:f>IF(AND(Q1118="AGREED",P1118="LABEL_ONLY",OR(O1118="PASS",O1118="FAIL"),R1118&lt;&gt;"",S1118&lt;&gt;"",T1118&lt;&gt;""),O1118,G1118)</x:f>
        <x:v>PASS</x:v>
      </x:c>
      <x:c r="V1118" s="9" t="str">
        <x:f>IF(Q1118&lt;&gt;"AGREED","",IF(P1118="LABEL_ONLY",IF(AND(Q1118="AGREED",P1118="LABEL_ONLY",OR(O1118="PASS",O1118="FAIL"),R1118&lt;&gt;"",S1118&lt;&gt;"",T1118&lt;&gt;""),"LABEL_APPLIED","INCOMPLETE_DECISION"),"RERUN_REQUIRED"))</x:f>
      </x:c>
    </x:row>
    <x:row r="1119" ht="30" customHeight="1">
      <x:c r="A1119" s="9" t="str">
        <x:v>IMO-102-K-P14</x:v>
      </x:c>
      <x:c r="B1119" s="9" t="str">
        <x:v>IMO-102</x:v>
      </x:c>
      <x:c r="C1119" s="9" t="str">
        <x:v>BATCH_04</x:v>
      </x:c>
      <x:c r="D1119" s="9" t="str">
        <x:v>IMO</x:v>
      </x:c>
      <x:c r="E1119" s="9" t="n">
        <x:v>0</x:v>
      </x:c>
      <x:c r="F1119" s="9" t="str">
        <x:v>Part I-A 12.3.1</x:v>
      </x:c>
      <x:c r="G1119" s="9" t="str">
        <x:v>PASS</x:v>
      </x:c>
      <x:c r="H1119" s="11" t="str">
        <x:v>Valid controlled 12.3.1 matrix cell with matching required level and STCW record when required.</x:v>
      </x:c>
      <x:c r="I1119" s="10" t="str">
        <x:v>rdf/IMO/IMO-102/IMO-102-K-P14.ttl</x:v>
      </x:c>
      <x:c r="J1119" s="10" t="str">
        <x:v>2b762524a63e6cb5637585303a9f2aa0de517b1e67f3d3dc4b48f0fa72eb6e6b</x:v>
      </x:c>
      <x:c r="K1119" s="13" t="str">
        <x:v>NOT_REVIEWED</x:v>
      </x:c>
      <x:c r="L1119" s="13" t="str"/>
      <x:c r="M1119" s="13" t="str"/>
      <x:c r="N1119" s="13" t="str"/>
      <x:c r="O1119" s="13" t="str"/>
      <x:c r="P1119" s="13" t="str"/>
      <x:c r="Q1119" s="13" t="str"/>
      <x:c r="R1119" s="13" t="str"/>
      <x:c r="S1119" s="13" t="str"/>
      <x:c r="T1119" s="14" t="str"/>
      <x:c r="U1119" s="9" t="str">
        <x:f>IF(AND(Q1119="AGREED",P1119="LABEL_ONLY",OR(O1119="PASS",O1119="FAIL"),R1119&lt;&gt;"",S1119&lt;&gt;"",T1119&lt;&gt;""),O1119,G1119)</x:f>
        <x:v>PASS</x:v>
      </x:c>
      <x:c r="V1119" s="9" t="str">
        <x:f>IF(Q1119&lt;&gt;"AGREED","",IF(P1119="LABEL_ONLY",IF(AND(Q1119="AGREED",P1119="LABEL_ONLY",OR(O1119="PASS",O1119="FAIL"),R1119&lt;&gt;"",S1119&lt;&gt;"",T1119&lt;&gt;""),"LABEL_APPLIED","INCOMPLETE_DECISION"),"RERUN_REQUIRED"))</x:f>
      </x:c>
    </x:row>
    <x:row r="1120" ht="30" customHeight="1">
      <x:c r="A1120" s="9" t="str">
        <x:v>IMO-102-K-P15</x:v>
      </x:c>
      <x:c r="B1120" s="9" t="str">
        <x:v>IMO-102</x:v>
      </x:c>
      <x:c r="C1120" s="9" t="str">
        <x:v>BATCH_04</x:v>
      </x:c>
      <x:c r="D1120" s="9" t="str">
        <x:v>IMO</x:v>
      </x:c>
      <x:c r="E1120" s="9" t="n">
        <x:v>0</x:v>
      </x:c>
      <x:c r="F1120" s="9" t="str">
        <x:v>Part I-A 12.3.1</x:v>
      </x:c>
      <x:c r="G1120" s="9" t="str">
        <x:v>PASS</x:v>
      </x:c>
      <x:c r="H1120" s="11" t="str">
        <x:v>Valid controlled 12.3.1 matrix cell with matching required level and STCW record when required.</x:v>
      </x:c>
      <x:c r="I1120" s="10" t="str">
        <x:v>rdf/IMO/IMO-102/IMO-102-K-P15.ttl</x:v>
      </x:c>
      <x:c r="J1120" s="10" t="str">
        <x:v>b8d38ce7690d298d79364d476b8ddc94d48fb3748f4f3093d807e10104f65058</x:v>
      </x:c>
      <x:c r="K1120" s="13" t="str">
        <x:v>NOT_REVIEWED</x:v>
      </x:c>
      <x:c r="L1120" s="13" t="str"/>
      <x:c r="M1120" s="13" t="str"/>
      <x:c r="N1120" s="13" t="str"/>
      <x:c r="O1120" s="13" t="str"/>
      <x:c r="P1120" s="13" t="str"/>
      <x:c r="Q1120" s="13" t="str"/>
      <x:c r="R1120" s="13" t="str"/>
      <x:c r="S1120" s="13" t="str"/>
      <x:c r="T1120" s="14" t="str"/>
      <x:c r="U1120" s="9" t="str">
        <x:f>IF(AND(Q1120="AGREED",P1120="LABEL_ONLY",OR(O1120="PASS",O1120="FAIL"),R1120&lt;&gt;"",S1120&lt;&gt;"",T1120&lt;&gt;""),O1120,G1120)</x:f>
        <x:v>PASS</x:v>
      </x:c>
      <x:c r="V1120" s="9" t="str">
        <x:f>IF(Q1120&lt;&gt;"AGREED","",IF(P1120="LABEL_ONLY",IF(AND(Q1120="AGREED",P1120="LABEL_ONLY",OR(O1120="PASS",O1120="FAIL"),R1120&lt;&gt;"",S1120&lt;&gt;"",T1120&lt;&gt;""),"LABEL_APPLIED","INCOMPLETE_DECISION"),"RERUN_REQUIRED"))</x:f>
      </x:c>
    </x:row>
    <x:row r="1121" ht="30" customHeight="1">
      <x:c r="A1121" s="9" t="str">
        <x:v>IMO-102-K-P16</x:v>
      </x:c>
      <x:c r="B1121" s="9" t="str">
        <x:v>IMO-102</x:v>
      </x:c>
      <x:c r="C1121" s="9" t="str">
        <x:v>BATCH_04</x:v>
      </x:c>
      <x:c r="D1121" s="9" t="str">
        <x:v>IMO</x:v>
      </x:c>
      <x:c r="E1121" s="9" t="n">
        <x:v>0</x:v>
      </x:c>
      <x:c r="F1121" s="9" t="str">
        <x:v>Part I-A 12.3.1</x:v>
      </x:c>
      <x:c r="G1121" s="9" t="str">
        <x:v>PASS</x:v>
      </x:c>
      <x:c r="H1121" s="11" t="str">
        <x:v>Valid controlled 12.3.1 matrix cell with matching required level and STCW record when required.</x:v>
      </x:c>
      <x:c r="I1121" s="10" t="str">
        <x:v>rdf/IMO/IMO-102/IMO-102-K-P16.ttl</x:v>
      </x:c>
      <x:c r="J1121" s="10" t="str">
        <x:v>26a311e79617bcc08ea48a09a5e09d199d11d8692b8036718393c7d8ecd3d1c1</x:v>
      </x:c>
      <x:c r="K1121" s="13" t="str">
        <x:v>NOT_REVIEWED</x:v>
      </x:c>
      <x:c r="L1121" s="13" t="str"/>
      <x:c r="M1121" s="13" t="str"/>
      <x:c r="N1121" s="13" t="str"/>
      <x:c r="O1121" s="13" t="str"/>
      <x:c r="P1121" s="13" t="str"/>
      <x:c r="Q1121" s="13" t="str"/>
      <x:c r="R1121" s="13" t="str"/>
      <x:c r="S1121" s="13" t="str"/>
      <x:c r="T1121" s="14" t="str"/>
      <x:c r="U1121" s="9" t="str">
        <x:f>IF(AND(Q1121="AGREED",P1121="LABEL_ONLY",OR(O1121="PASS",O1121="FAIL"),R1121&lt;&gt;"",S1121&lt;&gt;"",T1121&lt;&gt;""),O1121,G1121)</x:f>
        <x:v>PASS</x:v>
      </x:c>
      <x:c r="V1121" s="9" t="str">
        <x:f>IF(Q1121&lt;&gt;"AGREED","",IF(P1121="LABEL_ONLY",IF(AND(Q1121="AGREED",P1121="LABEL_ONLY",OR(O1121="PASS",O1121="FAIL"),R1121&lt;&gt;"",S1121&lt;&gt;"",T1121&lt;&gt;""),"LABEL_APPLIED","INCOMPLETE_DECISION"),"RERUN_REQUIRED"))</x:f>
      </x:c>
    </x:row>
    <x:row r="1122" ht="30" customHeight="1">
      <x:c r="A1122" s="9" t="str">
        <x:v>IMO-102-K-P17</x:v>
      </x:c>
      <x:c r="B1122" s="9" t="str">
        <x:v>IMO-102</x:v>
      </x:c>
      <x:c r="C1122" s="9" t="str">
        <x:v>BATCH_04</x:v>
      </x:c>
      <x:c r="D1122" s="9" t="str">
        <x:v>IMO</x:v>
      </x:c>
      <x:c r="E1122" s="9" t="n">
        <x:v>0</x:v>
      </x:c>
      <x:c r="F1122" s="9" t="str">
        <x:v>Part I-A 12.3.1</x:v>
      </x:c>
      <x:c r="G1122" s="9" t="str">
        <x:v>PASS</x:v>
      </x:c>
      <x:c r="H1122" s="11" t="str">
        <x:v>Valid controlled 12.3.1 matrix cell with matching required level and STCW record when required.</x:v>
      </x:c>
      <x:c r="I1122" s="10" t="str">
        <x:v>rdf/IMO/IMO-102/IMO-102-K-P17.ttl</x:v>
      </x:c>
      <x:c r="J1122" s="10" t="str">
        <x:v>198b3840a169e683f395b425607e276eb3676cf40d7e520231df570e9944851b</x:v>
      </x:c>
      <x:c r="K1122" s="13" t="str">
        <x:v>NOT_REVIEWED</x:v>
      </x:c>
      <x:c r="L1122" s="13" t="str"/>
      <x:c r="M1122" s="13" t="str"/>
      <x:c r="N1122" s="13" t="str"/>
      <x:c r="O1122" s="13" t="str"/>
      <x:c r="P1122" s="13" t="str"/>
      <x:c r="Q1122" s="13" t="str"/>
      <x:c r="R1122" s="13" t="str"/>
      <x:c r="S1122" s="13" t="str"/>
      <x:c r="T1122" s="14" t="str"/>
      <x:c r="U1122" s="9" t="str">
        <x:f>IF(AND(Q1122="AGREED",P1122="LABEL_ONLY",OR(O1122="PASS",O1122="FAIL"),R1122&lt;&gt;"",S1122&lt;&gt;"",T1122&lt;&gt;""),O1122,G1122)</x:f>
        <x:v>PASS</x:v>
      </x:c>
      <x:c r="V1122" s="9" t="str">
        <x:f>IF(Q1122&lt;&gt;"AGREED","",IF(P1122="LABEL_ONLY",IF(AND(Q1122="AGREED",P1122="LABEL_ONLY",OR(O1122="PASS",O1122="FAIL"),R1122&lt;&gt;"",S1122&lt;&gt;"",T1122&lt;&gt;""),"LABEL_APPLIED","INCOMPLETE_DECISION"),"RERUN_REQUIRED"))</x:f>
      </x:c>
    </x:row>
    <x:row r="1123" ht="30" customHeight="1">
      <x:c r="A1123" s="9" t="str">
        <x:v>IMO-102-K-P18</x:v>
      </x:c>
      <x:c r="B1123" s="9" t="str">
        <x:v>IMO-102</x:v>
      </x:c>
      <x:c r="C1123" s="9" t="str">
        <x:v>BATCH_04</x:v>
      </x:c>
      <x:c r="D1123" s="9" t="str">
        <x:v>IMO</x:v>
      </x:c>
      <x:c r="E1123" s="9" t="n">
        <x:v>0</x:v>
      </x:c>
      <x:c r="F1123" s="9" t="str">
        <x:v>Part I-A 12.3.1</x:v>
      </x:c>
      <x:c r="G1123" s="9" t="str">
        <x:v>PASS</x:v>
      </x:c>
      <x:c r="H1123" s="11" t="str">
        <x:v>Valid controlled 12.3.1 matrix cell with matching required level and STCW record when required.</x:v>
      </x:c>
      <x:c r="I1123" s="10" t="str">
        <x:v>rdf/IMO/IMO-102/IMO-102-K-P18.ttl</x:v>
      </x:c>
      <x:c r="J1123" s="10" t="str">
        <x:v>aa7fa12871b96af8a4b306179e3528505fe14ad26bdbcb98a888d43200ca4393</x:v>
      </x:c>
      <x:c r="K1123" s="13" t="str">
        <x:v>NOT_REVIEWED</x:v>
      </x:c>
      <x:c r="L1123" s="13" t="str"/>
      <x:c r="M1123" s="13" t="str"/>
      <x:c r="N1123" s="13" t="str"/>
      <x:c r="O1123" s="13" t="str"/>
      <x:c r="P1123" s="13" t="str"/>
      <x:c r="Q1123" s="13" t="str"/>
      <x:c r="R1123" s="13" t="str"/>
      <x:c r="S1123" s="13" t="str"/>
      <x:c r="T1123" s="14" t="str"/>
      <x:c r="U1123" s="9" t="str">
        <x:f>IF(AND(Q1123="AGREED",P1123="LABEL_ONLY",OR(O1123="PASS",O1123="FAIL"),R1123&lt;&gt;"",S1123&lt;&gt;"",T1123&lt;&gt;""),O1123,G1123)</x:f>
        <x:v>PASS</x:v>
      </x:c>
      <x:c r="V1123" s="9" t="str">
        <x:f>IF(Q1123&lt;&gt;"AGREED","",IF(P1123="LABEL_ONLY",IF(AND(Q1123="AGREED",P1123="LABEL_ONLY",OR(O1123="PASS",O1123="FAIL"),R1123&lt;&gt;"",S1123&lt;&gt;"",T1123&lt;&gt;""),"LABEL_APPLIED","INCOMPLETE_DECISION"),"RERUN_REQUIRED"))</x:f>
      </x:c>
    </x:row>
    <x:row r="1124" ht="30" customHeight="1">
      <x:c r="A1124" s="9" t="str">
        <x:v>IMO-102-K-P19</x:v>
      </x:c>
      <x:c r="B1124" s="9" t="str">
        <x:v>IMO-102</x:v>
      </x:c>
      <x:c r="C1124" s="9" t="str">
        <x:v>BATCH_04</x:v>
      </x:c>
      <x:c r="D1124" s="9" t="str">
        <x:v>IMO</x:v>
      </x:c>
      <x:c r="E1124" s="9" t="n">
        <x:v>0</x:v>
      </x:c>
      <x:c r="F1124" s="9" t="str">
        <x:v>Part I-A 12.3.1</x:v>
      </x:c>
      <x:c r="G1124" s="9" t="str">
        <x:v>PASS</x:v>
      </x:c>
      <x:c r="H1124" s="11" t="str">
        <x:v>Valid controlled 12.3.1 matrix cell with matching required level and STCW record when required.</x:v>
      </x:c>
      <x:c r="I1124" s="10" t="str">
        <x:v>rdf/IMO/IMO-102/IMO-102-K-P19.ttl</x:v>
      </x:c>
      <x:c r="J1124" s="10" t="str">
        <x:v>ee26561139ac6829774bf22f1e98d2fc61039bcf621f070d6042b8fb6f7b51e9</x:v>
      </x:c>
      <x:c r="K1124" s="13" t="str">
        <x:v>NOT_REVIEWED</x:v>
      </x:c>
      <x:c r="L1124" s="13" t="str"/>
      <x:c r="M1124" s="13" t="str"/>
      <x:c r="N1124" s="13" t="str"/>
      <x:c r="O1124" s="13" t="str"/>
      <x:c r="P1124" s="13" t="str"/>
      <x:c r="Q1124" s="13" t="str"/>
      <x:c r="R1124" s="13" t="str"/>
      <x:c r="S1124" s="13" t="str"/>
      <x:c r="T1124" s="14" t="str"/>
      <x:c r="U1124" s="9" t="str">
        <x:f>IF(AND(Q1124="AGREED",P1124="LABEL_ONLY",OR(O1124="PASS",O1124="FAIL"),R1124&lt;&gt;"",S1124&lt;&gt;"",T1124&lt;&gt;""),O1124,G1124)</x:f>
        <x:v>PASS</x:v>
      </x:c>
      <x:c r="V1124" s="9" t="str">
        <x:f>IF(Q1124&lt;&gt;"AGREED","",IF(P1124="LABEL_ONLY",IF(AND(Q1124="AGREED",P1124="LABEL_ONLY",OR(O1124="PASS",O1124="FAIL"),R1124&lt;&gt;"",S1124&lt;&gt;"",T1124&lt;&gt;""),"LABEL_APPLIED","INCOMPLETE_DECISION"),"RERUN_REQUIRED"))</x:f>
      </x:c>
    </x:row>
    <x:row r="1125" ht="30" customHeight="1">
      <x:c r="A1125" s="9" t="str">
        <x:v>IMO-102-K-P20</x:v>
      </x:c>
      <x:c r="B1125" s="9" t="str">
        <x:v>IMO-102</x:v>
      </x:c>
      <x:c r="C1125" s="9" t="str">
        <x:v>BATCH_04</x:v>
      </x:c>
      <x:c r="D1125" s="9" t="str">
        <x:v>IMO</x:v>
      </x:c>
      <x:c r="E1125" s="9" t="n">
        <x:v>0</x:v>
      </x:c>
      <x:c r="F1125" s="9" t="str">
        <x:v>Part I-A 12.3.1</x:v>
      </x:c>
      <x:c r="G1125" s="9" t="str">
        <x:v>PASS</x:v>
      </x:c>
      <x:c r="H1125" s="11" t="str">
        <x:v>Valid controlled 12.3.1 matrix cell with matching required level and STCW record when required.</x:v>
      </x:c>
      <x:c r="I1125" s="10" t="str">
        <x:v>rdf/IMO/IMO-102/IMO-102-K-P20.ttl</x:v>
      </x:c>
      <x:c r="J1125" s="10" t="str">
        <x:v>e4d379976f5ba02829912d389004019516b1a28277d73d86891578669a228b2d</x:v>
      </x:c>
      <x:c r="K1125" s="13" t="str">
        <x:v>NOT_REVIEWED</x:v>
      </x:c>
      <x:c r="L1125" s="13" t="str"/>
      <x:c r="M1125" s="13" t="str"/>
      <x:c r="N1125" s="13" t="str"/>
      <x:c r="O1125" s="13" t="str"/>
      <x:c r="P1125" s="13" t="str"/>
      <x:c r="Q1125" s="13" t="str"/>
      <x:c r="R1125" s="13" t="str"/>
      <x:c r="S1125" s="13" t="str"/>
      <x:c r="T1125" s="14" t="str"/>
      <x:c r="U1125" s="9" t="str">
        <x:f>IF(AND(Q1125="AGREED",P1125="LABEL_ONLY",OR(O1125="PASS",O1125="FAIL"),R1125&lt;&gt;"",S1125&lt;&gt;"",T1125&lt;&gt;""),O1125,G1125)</x:f>
        <x:v>PASS</x:v>
      </x:c>
      <x:c r="V1125" s="9" t="str">
        <x:f>IF(Q1125&lt;&gt;"AGREED","",IF(P1125="LABEL_ONLY",IF(AND(Q1125="AGREED",P1125="LABEL_ONLY",OR(O1125="PASS",O1125="FAIL"),R1125&lt;&gt;"",S1125&lt;&gt;"",T1125&lt;&gt;""),"LABEL_APPLIED","INCOMPLETE_DECISION"),"RERUN_REQUIRED"))</x:f>
      </x:c>
    </x:row>
    <x:row r="1126" ht="30" customHeight="1">
      <x:c r="A1126" s="9" t="str">
        <x:v>IMO-102-K-P21</x:v>
      </x:c>
      <x:c r="B1126" s="9" t="str">
        <x:v>IMO-102</x:v>
      </x:c>
      <x:c r="C1126" s="9" t="str">
        <x:v>BATCH_04</x:v>
      </x:c>
      <x:c r="D1126" s="9" t="str">
        <x:v>IMO</x:v>
      </x:c>
      <x:c r="E1126" s="9" t="n">
        <x:v>0</x:v>
      </x:c>
      <x:c r="F1126" s="9" t="str">
        <x:v>Part I-A 12.3.1</x:v>
      </x:c>
      <x:c r="G1126" s="9" t="str">
        <x:v>PASS</x:v>
      </x:c>
      <x:c r="H1126" s="11" t="str">
        <x:v>Valid controlled 12.3.1 matrix cell with matching required level and STCW record when required.</x:v>
      </x:c>
      <x:c r="I1126" s="10" t="str">
        <x:v>rdf/IMO/IMO-102/IMO-102-K-P21.ttl</x:v>
      </x:c>
      <x:c r="J1126" s="10" t="str">
        <x:v>5a6833cccd75aeceb720c801d65331e7d8f5bcc5e187e0302661aa14b228def8</x:v>
      </x:c>
      <x:c r="K1126" s="13" t="str">
        <x:v>NOT_REVIEWED</x:v>
      </x:c>
      <x:c r="L1126" s="13" t="str"/>
      <x:c r="M1126" s="13" t="str"/>
      <x:c r="N1126" s="13" t="str"/>
      <x:c r="O1126" s="13" t="str"/>
      <x:c r="P1126" s="13" t="str"/>
      <x:c r="Q1126" s="13" t="str"/>
      <x:c r="R1126" s="13" t="str"/>
      <x:c r="S1126" s="13" t="str"/>
      <x:c r="T1126" s="14" t="str"/>
      <x:c r="U1126" s="9" t="str">
        <x:f>IF(AND(Q1126="AGREED",P1126="LABEL_ONLY",OR(O1126="PASS",O1126="FAIL"),R1126&lt;&gt;"",S1126&lt;&gt;"",T1126&lt;&gt;""),O1126,G1126)</x:f>
        <x:v>PASS</x:v>
      </x:c>
      <x:c r="V1126" s="9" t="str">
        <x:f>IF(Q1126&lt;&gt;"AGREED","",IF(P1126="LABEL_ONLY",IF(AND(Q1126="AGREED",P1126="LABEL_ONLY",OR(O1126="PASS",O1126="FAIL"),R1126&lt;&gt;"",S1126&lt;&gt;"",T1126&lt;&gt;""),"LABEL_APPLIED","INCOMPLETE_DECISION"),"RERUN_REQUIRED"))</x:f>
      </x:c>
    </x:row>
    <x:row r="1127" ht="30" customHeight="1">
      <x:c r="A1127" s="9" t="str">
        <x:v>IMO-102-K-P22</x:v>
      </x:c>
      <x:c r="B1127" s="9" t="str">
        <x:v>IMO-102</x:v>
      </x:c>
      <x:c r="C1127" s="9" t="str">
        <x:v>BATCH_04</x:v>
      </x:c>
      <x:c r="D1127" s="9" t="str">
        <x:v>IMO</x:v>
      </x:c>
      <x:c r="E1127" s="9" t="n">
        <x:v>0</x:v>
      </x:c>
      <x:c r="F1127" s="9" t="str">
        <x:v>Part I-A 12.3.1</x:v>
      </x:c>
      <x:c r="G1127" s="9" t="str">
        <x:v>PASS</x:v>
      </x:c>
      <x:c r="H1127" s="11" t="str">
        <x:v>Valid controlled 12.3.1 matrix cell with matching required level and STCW record when required.</x:v>
      </x:c>
      <x:c r="I1127" s="10" t="str">
        <x:v>rdf/IMO/IMO-102/IMO-102-K-P22.ttl</x:v>
      </x:c>
      <x:c r="J1127" s="10" t="str">
        <x:v>5280286e52892fe3ef43744290b7f2cc52d23653942b2d65acb640f73489dc0a</x:v>
      </x:c>
      <x:c r="K1127" s="13" t="str">
        <x:v>NOT_REVIEWED</x:v>
      </x:c>
      <x:c r="L1127" s="13" t="str"/>
      <x:c r="M1127" s="13" t="str"/>
      <x:c r="N1127" s="13" t="str"/>
      <x:c r="O1127" s="13" t="str"/>
      <x:c r="P1127" s="13" t="str"/>
      <x:c r="Q1127" s="13" t="str"/>
      <x:c r="R1127" s="13" t="str"/>
      <x:c r="S1127" s="13" t="str"/>
      <x:c r="T1127" s="14" t="str"/>
      <x:c r="U1127" s="9" t="str">
        <x:f>IF(AND(Q1127="AGREED",P1127="LABEL_ONLY",OR(O1127="PASS",O1127="FAIL"),R1127&lt;&gt;"",S1127&lt;&gt;"",T1127&lt;&gt;""),O1127,G1127)</x:f>
        <x:v>PASS</x:v>
      </x:c>
      <x:c r="V1127" s="9" t="str">
        <x:f>IF(Q1127&lt;&gt;"AGREED","",IF(P1127="LABEL_ONLY",IF(AND(Q1127="AGREED",P1127="LABEL_ONLY",OR(O1127="PASS",O1127="FAIL"),R1127&lt;&gt;"",S1127&lt;&gt;"",T1127&lt;&gt;""),"LABEL_APPLIED","INCOMPLETE_DECISION"),"RERUN_REQUIRED"))</x:f>
      </x:c>
    </x:row>
    <x:row r="1128" ht="30" customHeight="1">
      <x:c r="A1128" s="9" t="str">
        <x:v>IMO-102-K-P23</x:v>
      </x:c>
      <x:c r="B1128" s="9" t="str">
        <x:v>IMO-102</x:v>
      </x:c>
      <x:c r="C1128" s="9" t="str">
        <x:v>BATCH_04</x:v>
      </x:c>
      <x:c r="D1128" s="9" t="str">
        <x:v>IMO</x:v>
      </x:c>
      <x:c r="E1128" s="9" t="n">
        <x:v>0</x:v>
      </x:c>
      <x:c r="F1128" s="9" t="str">
        <x:v>Part I-A 12.3.1</x:v>
      </x:c>
      <x:c r="G1128" s="9" t="str">
        <x:v>PASS</x:v>
      </x:c>
      <x:c r="H1128" s="11" t="str">
        <x:v>Valid controlled 12.3.1 matrix cell with matching required level and STCW record when required.</x:v>
      </x:c>
      <x:c r="I1128" s="10" t="str">
        <x:v>rdf/IMO/IMO-102/IMO-102-K-P23.ttl</x:v>
      </x:c>
      <x:c r="J1128" s="10" t="str">
        <x:v>7fa51fa14a46b4053b7e6b04281ee7fbeb7213be70c5d4725785cd15ee371833</x:v>
      </x:c>
      <x:c r="K1128" s="13" t="str">
        <x:v>NOT_REVIEWED</x:v>
      </x:c>
      <x:c r="L1128" s="13" t="str"/>
      <x:c r="M1128" s="13" t="str"/>
      <x:c r="N1128" s="13" t="str"/>
      <x:c r="O1128" s="13" t="str"/>
      <x:c r="P1128" s="13" t="str"/>
      <x:c r="Q1128" s="13" t="str"/>
      <x:c r="R1128" s="13" t="str"/>
      <x:c r="S1128" s="13" t="str"/>
      <x:c r="T1128" s="14" t="str"/>
      <x:c r="U1128" s="9" t="str">
        <x:f>IF(AND(Q1128="AGREED",P1128="LABEL_ONLY",OR(O1128="PASS",O1128="FAIL"),R1128&lt;&gt;"",S1128&lt;&gt;"",T1128&lt;&gt;""),O1128,G1128)</x:f>
        <x:v>PASS</x:v>
      </x:c>
      <x:c r="V1128" s="9" t="str">
        <x:f>IF(Q1128&lt;&gt;"AGREED","",IF(P1128="LABEL_ONLY",IF(AND(Q1128="AGREED",P1128="LABEL_ONLY",OR(O1128="PASS",O1128="FAIL"),R1128&lt;&gt;"",S1128&lt;&gt;"",T1128&lt;&gt;""),"LABEL_APPLIED","INCOMPLETE_DECISION"),"RERUN_REQUIRED"))</x:f>
      </x:c>
    </x:row>
    <x:row r="1129" ht="30" customHeight="1">
      <x:c r="A1129" s="9" t="str">
        <x:v>IMO-102-K-P24</x:v>
      </x:c>
      <x:c r="B1129" s="9" t="str">
        <x:v>IMO-102</x:v>
      </x:c>
      <x:c r="C1129" s="9" t="str">
        <x:v>BATCH_04</x:v>
      </x:c>
      <x:c r="D1129" s="9" t="str">
        <x:v>IMO</x:v>
      </x:c>
      <x:c r="E1129" s="9" t="n">
        <x:v>0</x:v>
      </x:c>
      <x:c r="F1129" s="9" t="str">
        <x:v>Part I-A 12.3.1</x:v>
      </x:c>
      <x:c r="G1129" s="9" t="str">
        <x:v>PASS</x:v>
      </x:c>
      <x:c r="H1129" s="11" t="str">
        <x:v>Valid controlled 12.3.1 matrix cell with matching required level and STCW record when required.</x:v>
      </x:c>
      <x:c r="I1129" s="10" t="str">
        <x:v>rdf/IMO/IMO-102/IMO-102-K-P24.ttl</x:v>
      </x:c>
      <x:c r="J1129" s="10" t="str">
        <x:v>78a8d1a05eace20bfc3a13157c9e2b4fc86146e6058110409636aaa5c3a96423</x:v>
      </x:c>
      <x:c r="K1129" s="13" t="str">
        <x:v>NOT_REVIEWED</x:v>
      </x:c>
      <x:c r="L1129" s="13" t="str"/>
      <x:c r="M1129" s="13" t="str"/>
      <x:c r="N1129" s="13" t="str"/>
      <x:c r="O1129" s="13" t="str"/>
      <x:c r="P1129" s="13" t="str"/>
      <x:c r="Q1129" s="13" t="str"/>
      <x:c r="R1129" s="13" t="str"/>
      <x:c r="S1129" s="13" t="str"/>
      <x:c r="T1129" s="14" t="str"/>
      <x:c r="U1129" s="9" t="str">
        <x:f>IF(AND(Q1129="AGREED",P1129="LABEL_ONLY",OR(O1129="PASS",O1129="FAIL"),R1129&lt;&gt;"",S1129&lt;&gt;"",T1129&lt;&gt;""),O1129,G1129)</x:f>
        <x:v>PASS</x:v>
      </x:c>
      <x:c r="V1129" s="9" t="str">
        <x:f>IF(Q1129&lt;&gt;"AGREED","",IF(P1129="LABEL_ONLY",IF(AND(Q1129="AGREED",P1129="LABEL_ONLY",OR(O1129="PASS",O1129="FAIL"),R1129&lt;&gt;"",S1129&lt;&gt;"",T1129&lt;&gt;""),"LABEL_APPLIED","INCOMPLETE_DECISION"),"RERUN_REQUIRED"))</x:f>
      </x:c>
    </x:row>
    <x:row r="1130" ht="30" customHeight="1">
      <x:c r="A1130" s="9" t="str">
        <x:v>IMO-102-K-P25</x:v>
      </x:c>
      <x:c r="B1130" s="9" t="str">
        <x:v>IMO-102</x:v>
      </x:c>
      <x:c r="C1130" s="9" t="str">
        <x:v>BATCH_04</x:v>
      </x:c>
      <x:c r="D1130" s="9" t="str">
        <x:v>IMO</x:v>
      </x:c>
      <x:c r="E1130" s="9" t="n">
        <x:v>0</x:v>
      </x:c>
      <x:c r="F1130" s="9" t="str">
        <x:v>Part I-A 12.3.1</x:v>
      </x:c>
      <x:c r="G1130" s="9" t="str">
        <x:v>PASS</x:v>
      </x:c>
      <x:c r="H1130" s="11" t="str">
        <x:v>Valid controlled 12.3.1 matrix cell with matching required level and STCW record when required.</x:v>
      </x:c>
      <x:c r="I1130" s="10" t="str">
        <x:v>rdf/IMO/IMO-102/IMO-102-K-P25.ttl</x:v>
      </x:c>
      <x:c r="J1130" s="10" t="str">
        <x:v>4f1be013461d5d35181871bd333d1411fd90c16514f31f158451ed9350b74ce8</x:v>
      </x:c>
      <x:c r="K1130" s="13" t="str">
        <x:v>NOT_REVIEWED</x:v>
      </x:c>
      <x:c r="L1130" s="13" t="str"/>
      <x:c r="M1130" s="13" t="str"/>
      <x:c r="N1130" s="13" t="str"/>
      <x:c r="O1130" s="13" t="str"/>
      <x:c r="P1130" s="13" t="str"/>
      <x:c r="Q1130" s="13" t="str"/>
      <x:c r="R1130" s="13" t="str"/>
      <x:c r="S1130" s="13" t="str"/>
      <x:c r="T1130" s="14" t="str"/>
      <x:c r="U1130" s="9" t="str">
        <x:f>IF(AND(Q1130="AGREED",P1130="LABEL_ONLY",OR(O1130="PASS",O1130="FAIL"),R1130&lt;&gt;"",S1130&lt;&gt;"",T1130&lt;&gt;""),O1130,G1130)</x:f>
        <x:v>PASS</x:v>
      </x:c>
      <x:c r="V1130" s="9" t="str">
        <x:f>IF(Q1130&lt;&gt;"AGREED","",IF(P1130="LABEL_ONLY",IF(AND(Q1130="AGREED",P1130="LABEL_ONLY",OR(O1130="PASS",O1130="FAIL"),R1130&lt;&gt;"",S1130&lt;&gt;"",T1130&lt;&gt;""),"LABEL_APPLIED","INCOMPLETE_DECISION"),"RERUN_REQUIRED"))</x:f>
      </x:c>
    </x:row>
    <x:row r="1131" ht="30" customHeight="1">
      <x:c r="A1131" s="9" t="str">
        <x:v>IMO-102-K-P26</x:v>
      </x:c>
      <x:c r="B1131" s="9" t="str">
        <x:v>IMO-102</x:v>
      </x:c>
      <x:c r="C1131" s="9" t="str">
        <x:v>BATCH_04</x:v>
      </x:c>
      <x:c r="D1131" s="9" t="str">
        <x:v>IMO</x:v>
      </x:c>
      <x:c r="E1131" s="9" t="n">
        <x:v>0</x:v>
      </x:c>
      <x:c r="F1131" s="9" t="str">
        <x:v>Part I-A 12.3.1</x:v>
      </x:c>
      <x:c r="G1131" s="9" t="str">
        <x:v>PASS</x:v>
      </x:c>
      <x:c r="H1131" s="11" t="str">
        <x:v>Valid controlled 12.3.1 matrix cell with matching required level and STCW record when required.</x:v>
      </x:c>
      <x:c r="I1131" s="10" t="str">
        <x:v>rdf/IMO/IMO-102/IMO-102-K-P26.ttl</x:v>
      </x:c>
      <x:c r="J1131" s="10" t="str">
        <x:v>b37517a991baeedfe45a1c92500f32c3284147413a24881496c6c68218d13ee7</x:v>
      </x:c>
      <x:c r="K1131" s="13" t="str">
        <x:v>NOT_REVIEWED</x:v>
      </x:c>
      <x:c r="L1131" s="13" t="str"/>
      <x:c r="M1131" s="13" t="str"/>
      <x:c r="N1131" s="13" t="str"/>
      <x:c r="O1131" s="13" t="str"/>
      <x:c r="P1131" s="13" t="str"/>
      <x:c r="Q1131" s="13" t="str"/>
      <x:c r="R1131" s="13" t="str"/>
      <x:c r="S1131" s="13" t="str"/>
      <x:c r="T1131" s="14" t="str"/>
      <x:c r="U1131" s="9" t="str">
        <x:f>IF(AND(Q1131="AGREED",P1131="LABEL_ONLY",OR(O1131="PASS",O1131="FAIL"),R1131&lt;&gt;"",S1131&lt;&gt;"",T1131&lt;&gt;""),O1131,G1131)</x:f>
        <x:v>PASS</x:v>
      </x:c>
      <x:c r="V1131" s="9" t="str">
        <x:f>IF(Q1131&lt;&gt;"AGREED","",IF(P1131="LABEL_ONLY",IF(AND(Q1131="AGREED",P1131="LABEL_ONLY",OR(O1131="PASS",O1131="FAIL"),R1131&lt;&gt;"",S1131&lt;&gt;"",T1131&lt;&gt;""),"LABEL_APPLIED","INCOMPLETE_DECISION"),"RERUN_REQUIRED"))</x:f>
      </x:c>
    </x:row>
    <x:row r="1132" ht="30" customHeight="1">
      <x:c r="A1132" s="9" t="str">
        <x:v>IMO-102-K-P27</x:v>
      </x:c>
      <x:c r="B1132" s="9" t="str">
        <x:v>IMO-102</x:v>
      </x:c>
      <x:c r="C1132" s="9" t="str">
        <x:v>BATCH_04</x:v>
      </x:c>
      <x:c r="D1132" s="9" t="str">
        <x:v>IMO</x:v>
      </x:c>
      <x:c r="E1132" s="9" t="n">
        <x:v>0</x:v>
      </x:c>
      <x:c r="F1132" s="9" t="str">
        <x:v>Part I-A 12.3.1</x:v>
      </x:c>
      <x:c r="G1132" s="9" t="str">
        <x:v>PASS</x:v>
      </x:c>
      <x:c r="H1132" s="11" t="str">
        <x:v>Valid controlled 12.3.1 matrix cell with matching required level and STCW record when required.</x:v>
      </x:c>
      <x:c r="I1132" s="10" t="str">
        <x:v>rdf/IMO/IMO-102/IMO-102-K-P27.ttl</x:v>
      </x:c>
      <x:c r="J1132" s="10" t="str">
        <x:v>9d2721a94ae0193d4300b8c895d226de2cb724ef1a331cd03c6a1683d4ec54a9</x:v>
      </x:c>
      <x:c r="K1132" s="13" t="str">
        <x:v>NOT_REVIEWED</x:v>
      </x:c>
      <x:c r="L1132" s="13" t="str"/>
      <x:c r="M1132" s="13" t="str"/>
      <x:c r="N1132" s="13" t="str"/>
      <x:c r="O1132" s="13" t="str"/>
      <x:c r="P1132" s="13" t="str"/>
      <x:c r="Q1132" s="13" t="str"/>
      <x:c r="R1132" s="13" t="str"/>
      <x:c r="S1132" s="13" t="str"/>
      <x:c r="T1132" s="14" t="str"/>
      <x:c r="U1132" s="9" t="str">
        <x:f>IF(AND(Q1132="AGREED",P1132="LABEL_ONLY",OR(O1132="PASS",O1132="FAIL"),R1132&lt;&gt;"",S1132&lt;&gt;"",T1132&lt;&gt;""),O1132,G1132)</x:f>
        <x:v>PASS</x:v>
      </x:c>
      <x:c r="V1132" s="9" t="str">
        <x:f>IF(Q1132&lt;&gt;"AGREED","",IF(P1132="LABEL_ONLY",IF(AND(Q1132="AGREED",P1132="LABEL_ONLY",OR(O1132="PASS",O1132="FAIL"),R1132&lt;&gt;"",S1132&lt;&gt;"",T1132&lt;&gt;""),"LABEL_APPLIED","INCOMPLETE_DECISION"),"RERUN_REQUIRED"))</x:f>
      </x:c>
    </x:row>
    <x:row r="1133" ht="30" customHeight="1">
      <x:c r="A1133" s="9" t="str">
        <x:v>IMO-103-K-F01</x:v>
      </x:c>
      <x:c r="B1133" s="9" t="str">
        <x:v>IMO-103</x:v>
      </x:c>
      <x:c r="C1133" s="9" t="str">
        <x:v>BATCH_16</x:v>
      </x:c>
      <x:c r="D1133" s="9" t="str">
        <x:v>IMO</x:v>
      </x:c>
      <x:c r="E1133" s="9" t="n">
        <x:v>0</x:v>
      </x:c>
      <x:c r="F1133" s="9" t="str">
        <x:v>Part I-A 12.3.2</x:v>
      </x:c>
      <x:c r="G1133" s="9" t="str">
        <x:v>FAIL</x:v>
      </x:c>
      <x:c r="H1133" s="11" t="str">
        <x:v>Passenger ship outside open/bergy waters lacks designated-officer basic training.</x:v>
      </x:c>
      <x:c r="I1133" s="10" t="str">
        <x:v>rdf/IMO/IMO-103/IMO-103-K-F01.ttl</x:v>
      </x:c>
      <x:c r="J1133" s="10" t="str">
        <x:v>73239604071ba3f43d746fbca2a94368c7a685820e7d5120d3cdf2fb1150b381</x:v>
      </x:c>
      <x:c r="K1133" s="13" t="str">
        <x:v>NOT_REVIEWED</x:v>
      </x:c>
      <x:c r="L1133" s="13" t="str"/>
      <x:c r="M1133" s="13" t="str"/>
      <x:c r="N1133" s="13" t="str"/>
      <x:c r="O1133" s="13" t="str"/>
      <x:c r="P1133" s="13" t="str"/>
      <x:c r="Q1133" s="13" t="str"/>
      <x:c r="R1133" s="13" t="str"/>
      <x:c r="S1133" s="13" t="str"/>
      <x:c r="T1133" s="14" t="str"/>
      <x:c r="U1133" s="9" t="str">
        <x:f>IF(AND(Q1133="AGREED",P1133="LABEL_ONLY",OR(O1133="PASS",O1133="FAIL"),R1133&lt;&gt;"",S1133&lt;&gt;"",T1133&lt;&gt;""),O1133,G1133)</x:f>
        <x:v>FAIL</x:v>
      </x:c>
      <x:c r="V1133" s="9" t="str">
        <x:f>IF(Q1133&lt;&gt;"AGREED","",IF(P1133="LABEL_ONLY",IF(AND(Q1133="AGREED",P1133="LABEL_ONLY",OR(O1133="PASS",O1133="FAIL"),R1133&lt;&gt;"",S1133&lt;&gt;"",T1133&lt;&gt;""),"LABEL_APPLIED","INCOMPLETE_DECISION"),"RERUN_REQUIRED"))</x:f>
      </x:c>
    </x:row>
    <x:row r="1134" ht="30" customHeight="1">
      <x:c r="A1134" s="9" t="str">
        <x:v>IMO-103-K-F02</x:v>
      </x:c>
      <x:c r="B1134" s="9" t="str">
        <x:v>IMO-103</x:v>
      </x:c>
      <x:c r="C1134" s="9" t="str">
        <x:v>BATCH_16</x:v>
      </x:c>
      <x:c r="D1134" s="9" t="str">
        <x:v>IMO</x:v>
      </x:c>
      <x:c r="E1134" s="9" t="n">
        <x:v>1</x:v>
      </x:c>
      <x:c r="F1134" s="9" t="str">
        <x:v>Part I-A 12.3.2</x:v>
      </x:c>
      <x:c r="G1134" s="9" t="str">
        <x:v>FAIL</x:v>
      </x:c>
      <x:c r="H1134" s="11" t="str">
        <x:v>Cargo ship above 2/10 lacks required basic training.</x:v>
      </x:c>
      <x:c r="I1134" s="10" t="str">
        <x:v>rdf/IMO/IMO-103/IMO-103-K-F02.ttl</x:v>
      </x:c>
      <x:c r="J1134" s="10" t="str">
        <x:v>f5044daba1942117d34b389b2c704c5d4e8c5b87ea683e8f6f2a295ae7e67f36</x:v>
      </x:c>
      <x:c r="K1134" s="13" t="str">
        <x:v>NOT_REVIEWED</x:v>
      </x:c>
      <x:c r="L1134" s="13" t="str"/>
      <x:c r="M1134" s="13" t="str"/>
      <x:c r="N1134" s="13" t="str"/>
      <x:c r="O1134" s="13" t="str"/>
      <x:c r="P1134" s="13" t="str"/>
      <x:c r="Q1134" s="13" t="str"/>
      <x:c r="R1134" s="13" t="str"/>
      <x:c r="S1134" s="13" t="str"/>
      <x:c r="T1134" s="14" t="str"/>
      <x:c r="U1134" s="9" t="str">
        <x:f>IF(AND(Q1134="AGREED",P1134="LABEL_ONLY",OR(O1134="PASS",O1134="FAIL"),R1134&lt;&gt;"",S1134&lt;&gt;"",T1134&lt;&gt;""),O1134,G1134)</x:f>
        <x:v>FAIL</x:v>
      </x:c>
      <x:c r="V1134" s="9" t="str">
        <x:f>IF(Q1134&lt;&gt;"AGREED","",IF(P1134="LABEL_ONLY",IF(AND(Q1134="AGREED",P1134="LABEL_ONLY",OR(O1134="PASS",O1134="FAIL"),R1134&lt;&gt;"",S1134&lt;&gt;"",T1134&lt;&gt;""),"LABEL_APPLIED","INCOMPLETE_DECISION"),"RERUN_REQUIRED"))</x:f>
      </x:c>
    </x:row>
    <x:row r="1135" ht="30" customHeight="1">
      <x:c r="A1135" s="9" t="str">
        <x:v>IMO-103-K-F03</x:v>
      </x:c>
      <x:c r="B1135" s="9" t="str">
        <x:v>IMO-103</x:v>
      </x:c>
      <x:c r="C1135" s="9" t="str">
        <x:v>BATCH_16</x:v>
      </x:c>
      <x:c r="D1135" s="9" t="str">
        <x:v>IMO</x:v>
      </x:c>
      <x:c r="E1135" s="9" t="n">
        <x:v>0</x:v>
      </x:c>
      <x:c r="F1135" s="9" t="str">
        <x:v>Part I-A 12.3.2</x:v>
      </x:c>
      <x:c r="G1135" s="9" t="str">
        <x:v>FAIL</x:v>
      </x:c>
      <x:c r="H1135" s="11" t="str">
        <x:v>Administration permission condition fails.</x:v>
      </x:c>
      <x:c r="I1135" s="10" t="str">
        <x:v>rdf/IMO/IMO-103/IMO-103-K-F03.ttl</x:v>
      </x:c>
      <x:c r="J1135" s="10" t="str">
        <x:v>81023340f45e26bb94fdd44a3ea78455cecbee921601701fbe8709e1c3833b1a</x:v>
      </x:c>
      <x:c r="K1135" s="13" t="str">
        <x:v>NOT_REVIEWED</x:v>
      </x:c>
      <x:c r="L1135" s="13" t="str"/>
      <x:c r="M1135" s="13" t="str"/>
      <x:c r="N1135" s="13" t="str"/>
      <x:c r="O1135" s="13" t="str"/>
      <x:c r="P1135" s="13" t="str"/>
      <x:c r="Q1135" s="13" t="str"/>
      <x:c r="R1135" s="13" t="str"/>
      <x:c r="S1135" s="13" t="str"/>
      <x:c r="T1135" s="14" t="str"/>
      <x:c r="U1135" s="9" t="str">
        <x:f>IF(AND(Q1135="AGREED",P1135="LABEL_ONLY",OR(O1135="PASS",O1135="FAIL"),R1135&lt;&gt;"",S1135&lt;&gt;"",T1135&lt;&gt;""),O1135,G1135)</x:f>
        <x:v>FAIL</x:v>
      </x:c>
      <x:c r="V1135" s="9" t="str">
        <x:f>IF(Q1135&lt;&gt;"AGREED","",IF(P1135="LABEL_ONLY",IF(AND(Q1135="AGREED",P1135="LABEL_ONLY",OR(O1135="PASS",O1135="FAIL"),R1135&lt;&gt;"",S1135&lt;&gt;"",T1135&lt;&gt;""),"LABEL_APPLIED","INCOMPLETE_DECISION"),"RERUN_REQUIRED"))</x:f>
      </x:c>
    </x:row>
    <x:row r="1136" ht="30" customHeight="1">
      <x:c r="A1136" s="9" t="str">
        <x:v>IMO-103-K-F04</x:v>
      </x:c>
      <x:c r="B1136" s="9" t="str">
        <x:v>IMO-103</x:v>
      </x:c>
      <x:c r="C1136" s="9" t="str">
        <x:v>BATCH_16</x:v>
      </x:c>
      <x:c r="D1136" s="9" t="str">
        <x:v>IMO</x:v>
      </x:c>
      <x:c r="E1136" s="9" t="n">
        <x:v>0</x:v>
      </x:c>
      <x:c r="F1136" s="9" t="str">
        <x:v>Part I-A 12.3.2</x:v>
      </x:c>
      <x:c r="G1136" s="9" t="str">
        <x:v>FAIL</x:v>
      </x:c>
      <x:c r="H1136" s="11" t="str">
        <x:v>Alternate person lacks required advanced polar training.</x:v>
      </x:c>
      <x:c r="I1136" s="10" t="str">
        <x:v>rdf/IMO/IMO-103/IMO-103-K-F04.ttl</x:v>
      </x:c>
      <x:c r="J1136" s="10" t="str">
        <x:v>2f7b512f97661695a508fb82d67c5200ce674af20550d2784c1b203fb4b4e08b</x:v>
      </x:c>
      <x:c r="K1136" s="13" t="str">
        <x:v>NOT_REVIEWED</x:v>
      </x:c>
      <x:c r="L1136" s="13" t="str"/>
      <x:c r="M1136" s="13" t="str"/>
      <x:c r="N1136" s="13" t="str"/>
      <x:c r="O1136" s="13" t="str"/>
      <x:c r="P1136" s="13" t="str"/>
      <x:c r="Q1136" s="13" t="str"/>
      <x:c r="R1136" s="13" t="str"/>
      <x:c r="S1136" s="13" t="str"/>
      <x:c r="T1136" s="14" t="str"/>
      <x:c r="U1136" s="9" t="str">
        <x:f>IF(AND(Q1136="AGREED",P1136="LABEL_ONLY",OR(O1136="PASS",O1136="FAIL"),R1136&lt;&gt;"",S1136&lt;&gt;"",T1136&lt;&gt;""),O1136,G1136)</x:f>
        <x:v>FAIL</x:v>
      </x:c>
      <x:c r="V1136" s="9" t="str">
        <x:f>IF(Q1136&lt;&gt;"AGREED","",IF(P1136="LABEL_ONLY",IF(AND(Q1136="AGREED",P1136="LABEL_ONLY",OR(O1136="PASS",O1136="FAIL"),R1136&lt;&gt;"",S1136&lt;&gt;"",T1136&lt;&gt;""),"LABEL_APPLIED","INCOMPLETE_DECISION"),"RERUN_REQUIRED"))</x:f>
      </x:c>
    </x:row>
    <x:row r="1137" ht="30" customHeight="1">
      <x:c r="A1137" s="9" t="str">
        <x:v>IMO-103-K-F05</x:v>
      </x:c>
      <x:c r="B1137" s="9" t="str">
        <x:v>IMO-103</x:v>
      </x:c>
      <x:c r="C1137" s="9" t="str">
        <x:v>BATCH_16</x:v>
      </x:c>
      <x:c r="D1137" s="9" t="str">
        <x:v>IMO</x:v>
      </x:c>
      <x:c r="E1137" s="9" t="n">
        <x:v>0</x:v>
      </x:c>
      <x:c r="F1137" s="9" t="str">
        <x:v>Part I-A 12.3.2</x:v>
      </x:c>
      <x:c r="G1137" s="9" t="str">
        <x:v>FAIL</x:v>
      </x:c>
      <x:c r="H1137" s="11" t="str">
        <x:v>Insufficient trained-person watch coverage.</x:v>
      </x:c>
      <x:c r="I1137" s="10" t="str">
        <x:v>rdf/IMO/IMO-103/IMO-103-K-F05.ttl</x:v>
      </x:c>
      <x:c r="J1137" s="10" t="str">
        <x:v>fad586e21555ed54521840800a6d5fede6c9fe47fc8e4e928993f86e1de4165b</x:v>
      </x:c>
      <x:c r="K1137" s="13" t="str">
        <x:v>NOT_REVIEWED</x:v>
      </x:c>
      <x:c r="L1137" s="13" t="str"/>
      <x:c r="M1137" s="13" t="str"/>
      <x:c r="N1137" s="13" t="str"/>
      <x:c r="O1137" s="13" t="str"/>
      <x:c r="P1137" s="13" t="str"/>
      <x:c r="Q1137" s="13" t="str"/>
      <x:c r="R1137" s="13" t="str"/>
      <x:c r="S1137" s="13" t="str"/>
      <x:c r="T1137" s="14" t="str"/>
      <x:c r="U1137" s="9" t="str">
        <x:f>IF(AND(Q1137="AGREED",P1137="LABEL_ONLY",OR(O1137="PASS",O1137="FAIL"),R1137&lt;&gt;"",S1137&lt;&gt;"",T1137&lt;&gt;""),O1137,G1137)</x:f>
        <x:v>FAIL</x:v>
      </x:c>
      <x:c r="V1137" s="9" t="str">
        <x:f>IF(Q1137&lt;&gt;"AGREED","",IF(P1137="LABEL_ONLY",IF(AND(Q1137="AGREED",P1137="LABEL_ONLY",OR(O1137="PASS",O1137="FAIL"),R1137&lt;&gt;"",S1137&lt;&gt;"",T1137&lt;&gt;""),"LABEL_APPLIED","INCOMPLETE_DECISION"),"RERUN_REQUIRED"))</x:f>
      </x:c>
    </x:row>
    <x:row r="1138" ht="30" customHeight="1">
      <x:c r="A1138" s="9" t="str">
        <x:v>IMO-103-K-F06</x:v>
      </x:c>
      <x:c r="B1138" s="9" t="str">
        <x:v>IMO-103</x:v>
      </x:c>
      <x:c r="C1138" s="9" t="str">
        <x:v>BATCH_16</x:v>
      </x:c>
      <x:c r="D1138" s="9" t="str">
        <x:v>IMO</x:v>
      </x:c>
      <x:c r="E1138" s="9" t="n">
        <x:v>0</x:v>
      </x:c>
      <x:c r="F1138" s="9" t="str">
        <x:v>Part I-A 12.3.2</x:v>
      </x:c>
      <x:c r="G1138" s="9" t="str">
        <x:v>FAIL</x:v>
      </x:c>
      <x:c r="H1138" s="11" t="str">
        <x:v>Administration minimum-hours-of-rest condition fails.</x:v>
      </x:c>
      <x:c r="I1138" s="10" t="str">
        <x:v>rdf/IMO/IMO-103/IMO-103-K-F06.ttl</x:v>
      </x:c>
      <x:c r="J1138" s="10" t="str">
        <x:v>7741466c68d19d2751391b678eaedb8508b27384b229f8429675f0e8c317c433</x:v>
      </x:c>
      <x:c r="K1138" s="13" t="str">
        <x:v>NOT_REVIEWED</x:v>
      </x:c>
      <x:c r="L1138" s="13" t="str"/>
      <x:c r="M1138" s="13" t="str"/>
      <x:c r="N1138" s="13" t="str"/>
      <x:c r="O1138" s="13" t="str"/>
      <x:c r="P1138" s="13" t="str"/>
      <x:c r="Q1138" s="13" t="str"/>
      <x:c r="R1138" s="13" t="str"/>
      <x:c r="S1138" s="13" t="str"/>
      <x:c r="T1138" s="14" t="str"/>
      <x:c r="U1138" s="9" t="str">
        <x:f>IF(AND(Q1138="AGREED",P1138="LABEL_ONLY",OR(O1138="PASS",O1138="FAIL"),R1138&lt;&gt;"",S1138&lt;&gt;"",T1138&lt;&gt;""),O1138,G1138)</x:f>
        <x:v>FAIL</x:v>
      </x:c>
      <x:c r="V1138" s="9" t="str">
        <x:f>IF(Q1138&lt;&gt;"AGREED","",IF(P1138="LABEL_ONLY",IF(AND(Q1138="AGREED",P1138="LABEL_ONLY",OR(O1138="PASS",O1138="FAIL"),R1138&lt;&gt;"",S1138&lt;&gt;"",T1138&lt;&gt;""),"LABEL_APPLIED","INCOMPLETE_DECISION"),"RERUN_REQUIRED"))</x:f>
      </x:c>
    </x:row>
    <x:row r="1139" ht="30" customHeight="1">
      <x:c r="A1139" s="9" t="str">
        <x:v>IMO-103-K-P01</x:v>
      </x:c>
      <x:c r="B1139" s="9" t="str">
        <x:v>IMO-103</x:v>
      </x:c>
      <x:c r="C1139" s="9" t="str">
        <x:v>BATCH_16</x:v>
      </x:c>
      <x:c r="D1139" s="9" t="str">
        <x:v>IMO</x:v>
      </x:c>
      <x:c r="E1139" s="9" t="n">
        <x:v>0</x:v>
      </x:c>
      <x:c r="F1139" s="9" t="str">
        <x:v>Part I-A 12.3.2</x:v>
      </x:c>
      <x:c r="G1139" s="9" t="str">
        <x:v>PASS</x:v>
      </x:c>
      <x:c r="H1139" s="11" t="str">
        <x:v>Alternate qualified person not used; 12.3.2 conditional route not applicable.</x:v>
      </x:c>
      <x:c r="I1139" s="10" t="str">
        <x:v>rdf/IMO/IMO-103/IMO-103-K-P01.ttl</x:v>
      </x:c>
      <x:c r="J1139" s="10" t="str">
        <x:v>05e70cda189e1714d2fdabb6b9f26b95185bc3cec64a9c10ef7126816171f220</x:v>
      </x:c>
      <x:c r="K1139" s="13" t="str">
        <x:v>NOT_REVIEWED</x:v>
      </x:c>
      <x:c r="L1139" s="13" t="str"/>
      <x:c r="M1139" s="13" t="str"/>
      <x:c r="N1139" s="13" t="str"/>
      <x:c r="O1139" s="13" t="str"/>
      <x:c r="P1139" s="13" t="str"/>
      <x:c r="Q1139" s="13" t="str"/>
      <x:c r="R1139" s="13" t="str"/>
      <x:c r="S1139" s="13" t="str"/>
      <x:c r="T1139" s="14" t="str"/>
      <x:c r="U1139" s="9" t="str">
        <x:f>IF(AND(Q1139="AGREED",P1139="LABEL_ONLY",OR(O1139="PASS",O1139="FAIL"),R1139&lt;&gt;"",S1139&lt;&gt;"",T1139&lt;&gt;""),O1139,G1139)</x:f>
        <x:v>PASS</x:v>
      </x:c>
      <x:c r="V1139" s="9" t="str">
        <x:f>IF(Q1139&lt;&gt;"AGREED","",IF(P1139="LABEL_ONLY",IF(AND(Q1139="AGREED",P1139="LABEL_ONLY",OR(O1139="PASS",O1139="FAIL"),R1139&lt;&gt;"",S1139&lt;&gt;"",T1139&lt;&gt;""),"LABEL_APPLIED","INCOMPLETE_DECISION"),"RERUN_REQUIRED"))</x:f>
      </x:c>
    </x:row>
    <x:row r="1140" ht="30" customHeight="1">
      <x:c r="A1140" s="9" t="str">
        <x:v>IMO-103-K-P02</x:v>
      </x:c>
      <x:c r="B1140" s="9" t="str">
        <x:v>IMO-103</x:v>
      </x:c>
      <x:c r="C1140" s="9" t="str">
        <x:v>BATCH_16</x:v>
      </x:c>
      <x:c r="D1140" s="9" t="str">
        <x:v>IMO</x:v>
      </x:c>
      <x:c r="E1140" s="9" t="n">
        <x:v>1</x:v>
      </x:c>
      <x:c r="F1140" s="9" t="str">
        <x:v>Part I-A 12.3.2</x:v>
      </x:c>
      <x:c r="G1140" s="9" t="str">
        <x:v>PASS</x:v>
      </x:c>
      <x:c r="H1140" s="11" t="str">
        <x:v>Passenger ship in open waters: alternate-person core conditions satisfied; extra basic condition not triggered.</x:v>
      </x:c>
      <x:c r="I1140" s="10" t="str">
        <x:v>rdf/IMO/IMO-103/IMO-103-K-P02.ttl</x:v>
      </x:c>
      <x:c r="J1140" s="10" t="str">
        <x:v>3ef42d7786d1c26cb11c7b0700b9a672d9050b2ba175b8e65b9b980662912c8f</x:v>
      </x:c>
      <x:c r="K1140" s="13" t="str">
        <x:v>NOT_REVIEWED</x:v>
      </x:c>
      <x:c r="L1140" s="13" t="str"/>
      <x:c r="M1140" s="13" t="str"/>
      <x:c r="N1140" s="13" t="str"/>
      <x:c r="O1140" s="13" t="str"/>
      <x:c r="P1140" s="13" t="str"/>
      <x:c r="Q1140" s="13" t="str"/>
      <x:c r="R1140" s="13" t="str"/>
      <x:c r="S1140" s="13" t="str"/>
      <x:c r="T1140" s="14" t="str"/>
      <x:c r="U1140" s="9" t="str">
        <x:f>IF(AND(Q1140="AGREED",P1140="LABEL_ONLY",OR(O1140="PASS",O1140="FAIL"),R1140&lt;&gt;"",S1140&lt;&gt;"",T1140&lt;&gt;""),O1140,G1140)</x:f>
        <x:v>PASS</x:v>
      </x:c>
      <x:c r="V1140" s="9" t="str">
        <x:f>IF(Q1140&lt;&gt;"AGREED","",IF(P1140="LABEL_ONLY",IF(AND(Q1140="AGREED",P1140="LABEL_ONLY",OR(O1140="PASS",O1140="FAIL"),R1140&lt;&gt;"",S1140&lt;&gt;"",T1140&lt;&gt;""),"LABEL_APPLIED","INCOMPLETE_DECISION"),"RERUN_REQUIRED"))</x:f>
      </x:c>
    </x:row>
    <x:row r="1141" ht="30" customHeight="1">
      <x:c r="A1141" s="9" t="str">
        <x:v>IMO-103-K-P03</x:v>
      </x:c>
      <x:c r="B1141" s="9" t="str">
        <x:v>IMO-103</x:v>
      </x:c>
      <x:c r="C1141" s="9" t="str">
        <x:v>BATCH_16</x:v>
      </x:c>
      <x:c r="D1141" s="9" t="str">
        <x:v>IMO</x:v>
      </x:c>
      <x:c r="E1141" s="9" t="n">
        <x:v>0</x:v>
      </x:c>
      <x:c r="F1141" s="9" t="str">
        <x:v>Part I-A 12.3.2</x:v>
      </x:c>
      <x:c r="G1141" s="9" t="str">
        <x:v>PASS</x:v>
      </x:c>
      <x:c r="H1141" s="11" t="str">
        <x:v>Passenger ship outside open/bergy waters with designated-officer basic training.</x:v>
      </x:c>
      <x:c r="I1141" s="10" t="str">
        <x:v>rdf/IMO/IMO-103/IMO-103-K-P03.ttl</x:v>
      </x:c>
      <x:c r="J1141" s="10" t="str">
        <x:v>41849be0b6de0a2266730f75b255495c33720ceecb3a15330d6361227ce099a7</x:v>
      </x:c>
      <x:c r="K1141" s="13" t="str">
        <x:v>NOT_REVIEWED</x:v>
      </x:c>
      <x:c r="L1141" s="13" t="str"/>
      <x:c r="M1141" s="13" t="str"/>
      <x:c r="N1141" s="13" t="str"/>
      <x:c r="O1141" s="13" t="str"/>
      <x:c r="P1141" s="13" t="str"/>
      <x:c r="Q1141" s="13" t="str"/>
      <x:c r="R1141" s="13" t="str"/>
      <x:c r="S1141" s="13" t="str"/>
      <x:c r="T1141" s="14" t="str"/>
      <x:c r="U1141" s="9" t="str">
        <x:f>IF(AND(Q1141="AGREED",P1141="LABEL_ONLY",OR(O1141="PASS",O1141="FAIL"),R1141&lt;&gt;"",S1141&lt;&gt;"",T1141&lt;&gt;""),O1141,G1141)</x:f>
        <x:v>PASS</x:v>
      </x:c>
      <x:c r="V1141" s="9" t="str">
        <x:f>IF(Q1141&lt;&gt;"AGREED","",IF(P1141="LABEL_ONLY",IF(AND(Q1141="AGREED",P1141="LABEL_ONLY",OR(O1141="PASS",O1141="FAIL"),R1141&lt;&gt;"",S1141&lt;&gt;"",T1141&lt;&gt;""),"LABEL_APPLIED","INCOMPLETE_DECISION"),"RERUN_REQUIRED"))</x:f>
      </x:c>
    </x:row>
    <x:row r="1142" ht="30" customHeight="1">
      <x:c r="A1142" s="9" t="str">
        <x:v>IMO-103-K-P04</x:v>
      </x:c>
      <x:c r="B1142" s="9" t="str">
        <x:v>IMO-103</x:v>
      </x:c>
      <x:c r="C1142" s="9" t="str">
        <x:v>BATCH_16</x:v>
      </x:c>
      <x:c r="D1142" s="9" t="str">
        <x:v>IMO</x:v>
      </x:c>
      <x:c r="E1142" s="9" t="n">
        <x:v>0</x:v>
      </x:c>
      <x:c r="F1142" s="9" t="str">
        <x:v>Part I-A 12.3.2</x:v>
      </x:c>
      <x:c r="G1142" s="9" t="str">
        <x:v>PASS</x:v>
      </x:c>
      <x:c r="H1142" s="11" t="str">
        <x:v>Cargo ship exactly at 2/10 does not trigger the greater-than-2/10 condition.</x:v>
      </x:c>
      <x:c r="I1142" s="10" t="str">
        <x:v>rdf/IMO/IMO-103/IMO-103-K-P04.ttl</x:v>
      </x:c>
      <x:c r="J1142" s="10" t="str">
        <x:v>77ed83677e2d3547072f2e8aa8aacdcc0bd5bdca529c32844f15047943f5ee17</x:v>
      </x:c>
      <x:c r="K1142" s="13" t="str">
        <x:v>NOT_REVIEWED</x:v>
      </x:c>
      <x:c r="L1142" s="13" t="str"/>
      <x:c r="M1142" s="13" t="str"/>
      <x:c r="N1142" s="13" t="str"/>
      <x:c r="O1142" s="13" t="str"/>
      <x:c r="P1142" s="13" t="str"/>
      <x:c r="Q1142" s="13" t="str"/>
      <x:c r="R1142" s="13" t="str"/>
      <x:c r="S1142" s="13" t="str"/>
      <x:c r="T1142" s="14" t="str"/>
      <x:c r="U1142" s="9" t="str">
        <x:f>IF(AND(Q1142="AGREED",P1142="LABEL_ONLY",OR(O1142="PASS",O1142="FAIL"),R1142&lt;&gt;"",S1142&lt;&gt;"",T1142&lt;&gt;""),O1142,G1142)</x:f>
        <x:v>PASS</x:v>
      </x:c>
      <x:c r="V1142" s="9" t="str">
        <x:f>IF(Q1142&lt;&gt;"AGREED","",IF(P1142="LABEL_ONLY",IF(AND(Q1142="AGREED",P1142="LABEL_ONLY",OR(O1142="PASS",O1142="FAIL"),R1142&lt;&gt;"",S1142&lt;&gt;"",T1142&lt;&gt;""),"LABEL_APPLIED","INCOMPLETE_DECISION"),"RERUN_REQUIRED"))</x:f>
      </x:c>
    </x:row>
    <x:row r="1143" ht="30" customHeight="1">
      <x:c r="A1143" s="9" t="str">
        <x:v>IMO-103-K-P05</x:v>
      </x:c>
      <x:c r="B1143" s="9" t="str">
        <x:v>IMO-103</x:v>
      </x:c>
      <x:c r="C1143" s="9" t="str">
        <x:v>BATCH_16</x:v>
      </x:c>
      <x:c r="D1143" s="9" t="str">
        <x:v>IMO</x:v>
      </x:c>
      <x:c r="E1143" s="9" t="n">
        <x:v>0</x:v>
      </x:c>
      <x:c r="F1143" s="9" t="str">
        <x:v>Part I-A 12.3.2</x:v>
      </x:c>
      <x:c r="G1143" s="9" t="str">
        <x:v>PASS</x:v>
      </x:c>
      <x:c r="H1143" s="11" t="str">
        <x:v>Cargo ship above 2/10 with required designated-officer basic training.</x:v>
      </x:c>
      <x:c r="I1143" s="10" t="str">
        <x:v>rdf/IMO/IMO-103/IMO-103-K-P05.ttl</x:v>
      </x:c>
      <x:c r="J1143" s="10" t="str">
        <x:v>2232389a8368d75dde4278ae6a879144d06a3d9b8e5ffc738c441064a8eef5db</x:v>
      </x:c>
      <x:c r="K1143" s="13" t="str">
        <x:v>NOT_REVIEWED</x:v>
      </x:c>
      <x:c r="L1143" s="13" t="str"/>
      <x:c r="M1143" s="13" t="str"/>
      <x:c r="N1143" s="13" t="str"/>
      <x:c r="O1143" s="13" t="str"/>
      <x:c r="P1143" s="13" t="str"/>
      <x:c r="Q1143" s="13" t="str"/>
      <x:c r="R1143" s="13" t="str"/>
      <x:c r="S1143" s="13" t="str"/>
      <x:c r="T1143" s="14" t="str"/>
      <x:c r="U1143" s="9" t="str">
        <x:f>IF(AND(Q1143="AGREED",P1143="LABEL_ONLY",OR(O1143="PASS",O1143="FAIL"),R1143&lt;&gt;"",S1143&lt;&gt;"",T1143&lt;&gt;""),O1143,G1143)</x:f>
        <x:v>PASS</x:v>
      </x:c>
      <x:c r="V1143" s="9" t="str">
        <x:f>IF(Q1143&lt;&gt;"AGREED","",IF(P1143="LABEL_ONLY",IF(AND(Q1143="AGREED",P1143="LABEL_ONLY",OR(O1143="PASS",O1143="FAIL"),R1143&lt;&gt;"",S1143&lt;&gt;"",T1143&lt;&gt;""),"LABEL_APPLIED","INCOMPLETE_DECISION"),"RERUN_REQUIRED"))</x:f>
      </x:c>
    </x:row>
    <x:row r="1144" ht="30" customHeight="1">
      <x:c r="A1144" s="9" t="str">
        <x:v>IMO-104-K-F01</x:v>
      </x:c>
      <x:c r="B1144" s="9" t="str">
        <x:v>IMO-104</x:v>
      </x:c>
      <x:c r="C1144" s="9" t="str">
        <x:v>BATCH_06</x:v>
      </x:c>
      <x:c r="D1144" s="9" t="str">
        <x:v>IMO</x:v>
      </x:c>
      <x:c r="E1144" s="9" t="n">
        <x:v>1</x:v>
      </x:c>
      <x:c r="F1144" s="9" t="str">
        <x:v>Part I-A 12.3.4</x:v>
      </x:c>
      <x:c r="G1144" s="9" t="str">
        <x:v>FAIL</x:v>
      </x:c>
      <x:c r="H1144" s="11" t="str">
        <x:v>Familiarization status is not completed.</x:v>
      </x:c>
      <x:c r="I1144" s="10" t="str">
        <x:v>rdf/IMO/IMO-104/IMO-104-K-F01.ttl</x:v>
      </x:c>
      <x:c r="J1144" s="10" t="str">
        <x:v>41361274cc1163dca17f548bd2de896a62d196e1c301142bbaf185a67a5c528e</x:v>
      </x:c>
      <x:c r="K1144" s="13" t="str">
        <x:v>NOT_REVIEWED</x:v>
      </x:c>
      <x:c r="L1144" s="13" t="str"/>
      <x:c r="M1144" s="13" t="str"/>
      <x:c r="N1144" s="13" t="str"/>
      <x:c r="O1144" s="13" t="str"/>
      <x:c r="P1144" s="13" t="str"/>
      <x:c r="Q1144" s="13" t="str"/>
      <x:c r="R1144" s="13" t="str"/>
      <x:c r="S1144" s="13" t="str"/>
      <x:c r="T1144" s="14" t="str"/>
      <x:c r="U1144" s="9" t="str">
        <x:f>IF(AND(Q1144="AGREED",P1144="LABEL_ONLY",OR(O1144="PASS",O1144="FAIL"),R1144&lt;&gt;"",S1144&lt;&gt;"",T1144&lt;&gt;""),O1144,G1144)</x:f>
        <x:v>FAIL</x:v>
      </x:c>
      <x:c r="V1144" s="9" t="str">
        <x:f>IF(Q1144&lt;&gt;"AGREED","",IF(P1144="LABEL_ONLY",IF(AND(Q1144="AGREED",P1144="LABEL_ONLY",OR(O1144="PASS",O1144="FAIL"),R1144&lt;&gt;"",S1144&lt;&gt;"",T1144&lt;&gt;""),"LABEL_APPLIED","INCOMPLETE_DECISION"),"RERUN_REQUIRED"))</x:f>
      </x:c>
    </x:row>
    <x:row r="1145" ht="30" customHeight="1">
      <x:c r="A1145" s="9" t="str">
        <x:v>IMO-104-K-F02</x:v>
      </x:c>
      <x:c r="B1145" s="9" t="str">
        <x:v>IMO-104</x:v>
      </x:c>
      <x:c r="C1145" s="9" t="str">
        <x:v>BATCH_06</x:v>
      </x:c>
      <x:c r="D1145" s="9" t="str">
        <x:v>IMO</x:v>
      </x:c>
      <x:c r="E1145" s="9" t="n">
        <x:v>0</x:v>
      </x:c>
      <x:c r="F1145" s="9" t="str">
        <x:v>Part I-A 12.3.4</x:v>
      </x:c>
      <x:c r="G1145" s="9" t="str">
        <x:v>FAIL</x:v>
      </x:c>
      <x:c r="H1145" s="11" t="str">
        <x:v>Crew familiarization record missing.</x:v>
      </x:c>
      <x:c r="I1145" s="10" t="str">
        <x:v>rdf/IMO/IMO-104/IMO-104-K-F02.ttl</x:v>
      </x:c>
      <x:c r="J1145" s="10" t="str">
        <x:v>d52dba818a9792bdb26a16bd8a18ef25b971d609fad2b02b25fb039d3b10410b</x:v>
      </x:c>
      <x:c r="K1145" s="13" t="str">
        <x:v>NOT_REVIEWED</x:v>
      </x:c>
      <x:c r="L1145" s="13" t="str"/>
      <x:c r="M1145" s="13" t="str"/>
      <x:c r="N1145" s="13" t="str"/>
      <x:c r="O1145" s="13" t="str"/>
      <x:c r="P1145" s="13" t="str"/>
      <x:c r="Q1145" s="13" t="str"/>
      <x:c r="R1145" s="13" t="str"/>
      <x:c r="S1145" s="13" t="str"/>
      <x:c r="T1145" s="14" t="str"/>
      <x:c r="U1145" s="9" t="str">
        <x:f>IF(AND(Q1145="AGREED",P1145="LABEL_ONLY",OR(O1145="PASS",O1145="FAIL"),R1145&lt;&gt;"",S1145&lt;&gt;"",T1145&lt;&gt;""),O1145,G1145)</x:f>
        <x:v>FAIL</x:v>
      </x:c>
      <x:c r="V1145" s="9" t="str">
        <x:f>IF(Q1145&lt;&gt;"AGREED","",IF(P1145="LABEL_ONLY",IF(AND(Q1145="AGREED",P1145="LABEL_ONLY",OR(O1145="PASS",O1145="FAIL"),R1145&lt;&gt;"",S1145&lt;&gt;"",T1145&lt;&gt;""),"LABEL_APPLIED","INCOMPLETE_DECISION"),"RERUN_REQUIRED"))</x:f>
      </x:c>
    </x:row>
    <x:row r="1146" ht="30" customHeight="1">
      <x:c r="A1146" s="9" t="str">
        <x:v>IMO-104-K-F03</x:v>
      </x:c>
      <x:c r="B1146" s="9" t="str">
        <x:v>IMO-104</x:v>
      </x:c>
      <x:c r="C1146" s="9" t="str">
        <x:v>BATCH_06</x:v>
      </x:c>
      <x:c r="D1146" s="9" t="str">
        <x:v>IMO</x:v>
      </x:c>
      <x:c r="E1146" s="9" t="n">
        <x:v>0</x:v>
      </x:c>
      <x:c r="F1146" s="9" t="str">
        <x:v>Part I-A 12.3.4</x:v>
      </x:c>
      <x:c r="G1146" s="9" t="str">
        <x:v>FAIL</x:v>
      </x:c>
      <x:c r="H1146" s="11" t="str">
        <x:v>Assigned-duty relation missing.</x:v>
      </x:c>
      <x:c r="I1146" s="10" t="str">
        <x:v>rdf/IMO/IMO-104/IMO-104-K-F03.ttl</x:v>
      </x:c>
      <x:c r="J1146" s="10" t="str">
        <x:v>1aac5fa7887f24434083cdda762ce622fc01be7e4fcd39da9b0d3ec390b69034</x:v>
      </x:c>
      <x:c r="K1146" s="13" t="str">
        <x:v>NOT_REVIEWED</x:v>
      </x:c>
      <x:c r="L1146" s="13" t="str"/>
      <x:c r="M1146" s="13" t="str"/>
      <x:c r="N1146" s="13" t="str"/>
      <x:c r="O1146" s="13" t="str"/>
      <x:c r="P1146" s="13" t="str"/>
      <x:c r="Q1146" s="13" t="str"/>
      <x:c r="R1146" s="13" t="str"/>
      <x:c r="S1146" s="13" t="str"/>
      <x:c r="T1146" s="14" t="str"/>
      <x:c r="U1146" s="9" t="str">
        <x:f>IF(AND(Q1146="AGREED",P1146="LABEL_ONLY",OR(O1146="PASS",O1146="FAIL"),R1146&lt;&gt;"",S1146&lt;&gt;"",T1146&lt;&gt;""),O1146,G1146)</x:f>
        <x:v>FAIL</x:v>
      </x:c>
      <x:c r="V1146" s="9" t="str">
        <x:f>IF(Q1146&lt;&gt;"AGREED","",IF(P1146="LABEL_ONLY",IF(AND(Q1146="AGREED",P1146="LABEL_ONLY",OR(O1146="PASS",O1146="FAIL"),R1146&lt;&gt;"",S1146&lt;&gt;"",T1146&lt;&gt;""),"LABEL_APPLIED","INCOMPLETE_DECISION"),"RERUN_REQUIRED"))</x:f>
      </x:c>
    </x:row>
    <x:row r="1147" ht="30" customHeight="1">
      <x:c r="A1147" s="9" t="str">
        <x:v>IMO-104-K-F04</x:v>
      </x:c>
      <x:c r="B1147" s="9" t="str">
        <x:v>IMO-104</x:v>
      </x:c>
      <x:c r="C1147" s="9" t="str">
        <x:v>BATCH_06</x:v>
      </x:c>
      <x:c r="D1147" s="9" t="str">
        <x:v>IMO</x:v>
      </x:c>
      <x:c r="E1147" s="9" t="n">
        <x:v>0</x:v>
      </x:c>
      <x:c r="F1147" s="9" t="str">
        <x:v>Part I-A 12.3.4</x:v>
      </x:c>
      <x:c r="G1147" s="9" t="str">
        <x:v>FAIL</x:v>
      </x:c>
      <x:c r="H1147" s="11" t="str">
        <x:v>Familiarization record does not identify the relevant PWOM item.</x:v>
      </x:c>
      <x:c r="I1147" s="10" t="str">
        <x:v>rdf/IMO/IMO-104/IMO-104-K-F04.ttl</x:v>
      </x:c>
      <x:c r="J1147" s="10" t="str">
        <x:v>aedb9667fab1bb44501b51c4a6e1bf0886dc4d4f3a99ed5a88ec77ab767a8db3</x:v>
      </x:c>
      <x:c r="K1147" s="13" t="str">
        <x:v>NOT_REVIEWED</x:v>
      </x:c>
      <x:c r="L1147" s="13" t="str"/>
      <x:c r="M1147" s="13" t="str"/>
      <x:c r="N1147" s="13" t="str"/>
      <x:c r="O1147" s="13" t="str"/>
      <x:c r="P1147" s="13" t="str"/>
      <x:c r="Q1147" s="13" t="str"/>
      <x:c r="R1147" s="13" t="str"/>
      <x:c r="S1147" s="13" t="str"/>
      <x:c r="T1147" s="14" t="str"/>
      <x:c r="U1147" s="9" t="str">
        <x:f>IF(AND(Q1147="AGREED",P1147="LABEL_ONLY",OR(O1147="PASS",O1147="FAIL"),R1147&lt;&gt;"",S1147&lt;&gt;"",T1147&lt;&gt;""),O1147,G1147)</x:f>
        <x:v>FAIL</x:v>
      </x:c>
      <x:c r="V1147" s="9" t="str">
        <x:f>IF(Q1147&lt;&gt;"AGREED","",IF(P1147="LABEL_ONLY",IF(AND(Q1147="AGREED",P1147="LABEL_ONLY",OR(O1147="PASS",O1147="FAIL"),R1147&lt;&gt;"",S1147&lt;&gt;"",T1147&lt;&gt;""),"LABEL_APPLIED","INCOMPLETE_DECISION"),"RERUN_REQUIRED"))</x:f>
      </x:c>
    </x:row>
    <x:row r="1148" ht="30" customHeight="1">
      <x:c r="A1148" s="9" t="str">
        <x:v>IMO-104-K-F05</x:v>
      </x:c>
      <x:c r="B1148" s="9" t="str">
        <x:v>IMO-104</x:v>
      </x:c>
      <x:c r="C1148" s="9" t="str">
        <x:v>BATCH_06</x:v>
      </x:c>
      <x:c r="D1148" s="9" t="str">
        <x:v>IMO</x:v>
      </x:c>
      <x:c r="E1148" s="9" t="n">
        <x:v>0</x:v>
      </x:c>
      <x:c r="F1148" s="9" t="str">
        <x:v>Part I-A 12.3.4</x:v>
      </x:c>
      <x:c r="G1148" s="9" t="str">
        <x:v>FAIL</x:v>
      </x:c>
      <x:c r="H1148" s="11" t="str">
        <x:v>Record covers a different PWOM item than the one relevant to the assigned duty.</x:v>
      </x:c>
      <x:c r="I1148" s="10" t="str">
        <x:v>rdf/IMO/IMO-104/IMO-104-K-F05.ttl</x:v>
      </x:c>
      <x:c r="J1148" s="10" t="str">
        <x:v>4bbc42eee0f7ae19aac3fe817ad43e9093155f4d6343a68ef78bd12136835665</x:v>
      </x:c>
      <x:c r="K1148" s="13" t="str">
        <x:v>NOT_REVIEWED</x:v>
      </x:c>
      <x:c r="L1148" s="13" t="str"/>
      <x:c r="M1148" s="13" t="str"/>
      <x:c r="N1148" s="13" t="str"/>
      <x:c r="O1148" s="13" t="str"/>
      <x:c r="P1148" s="13" t="str"/>
      <x:c r="Q1148" s="13" t="str"/>
      <x:c r="R1148" s="13" t="str"/>
      <x:c r="S1148" s="13" t="str"/>
      <x:c r="T1148" s="14" t="str"/>
      <x:c r="U1148" s="9" t="str">
        <x:f>IF(AND(Q1148="AGREED",P1148="LABEL_ONLY",OR(O1148="PASS",O1148="FAIL"),R1148&lt;&gt;"",S1148&lt;&gt;"",T1148&lt;&gt;""),O1148,G1148)</x:f>
        <x:v>FAIL</x:v>
      </x:c>
      <x:c r="V1148" s="9" t="str">
        <x:f>IF(Q1148&lt;&gt;"AGREED","",IF(P1148="LABEL_ONLY",IF(AND(Q1148="AGREED",P1148="LABEL_ONLY",OR(O1148="PASS",O1148="FAIL"),R1148&lt;&gt;"",S1148&lt;&gt;"",T1148&lt;&gt;""),"LABEL_APPLIED","INCOMPLETE_DECISION"),"RERUN_REQUIRED"))</x:f>
      </x:c>
    </x:row>
    <x:row r="1149" ht="30" customHeight="1">
      <x:c r="A1149" s="9" t="str">
        <x:v>IMO-104-K-P01</x:v>
      </x:c>
      <x:c r="B1149" s="9" t="str">
        <x:v>IMO-104</x:v>
      </x:c>
      <x:c r="C1149" s="9" t="str">
        <x:v>BATCH_06</x:v>
      </x:c>
      <x:c r="D1149" s="9" t="str">
        <x:v>IMO</x:v>
      </x:c>
      <x:c r="E1149" s="9" t="n">
        <x:v>0</x:v>
      </x:c>
      <x:c r="F1149" s="9" t="str">
        <x:v>Part I-A 12.3.4</x:v>
      </x:c>
      <x:c r="G1149" s="9" t="str">
        <x:v>PASS</x:v>
      </x:c>
      <x:c r="H1149" s="11" t="str">
        <x:v>One crew member has duty-linked PWOM item and completed familiarization record.</x:v>
      </x:c>
      <x:c r="I1149" s="10" t="str">
        <x:v>rdf/IMO/IMO-104/IMO-104-K-P01.ttl</x:v>
      </x:c>
      <x:c r="J1149" s="10" t="str">
        <x:v>b3fc29849b388777f912e7d4e21009fe58a50327450492ad4274f0839ec55af1</x:v>
      </x:c>
      <x:c r="K1149" s="13" t="str">
        <x:v>NOT_REVIEWED</x:v>
      </x:c>
      <x:c r="L1149" s="13" t="str"/>
      <x:c r="M1149" s="13" t="str"/>
      <x:c r="N1149" s="13" t="str"/>
      <x:c r="O1149" s="13" t="str"/>
      <x:c r="P1149" s="13" t="str"/>
      <x:c r="Q1149" s="13" t="str"/>
      <x:c r="R1149" s="13" t="str"/>
      <x:c r="S1149" s="13" t="str"/>
      <x:c r="T1149" s="14" t="str"/>
      <x:c r="U1149" s="9" t="str">
        <x:f>IF(AND(Q1149="AGREED",P1149="LABEL_ONLY",OR(O1149="PASS",O1149="FAIL"),R1149&lt;&gt;"",S1149&lt;&gt;"",T1149&lt;&gt;""),O1149,G1149)</x:f>
        <x:v>PASS</x:v>
      </x:c>
      <x:c r="V1149" s="9" t="str">
        <x:f>IF(Q1149&lt;&gt;"AGREED","",IF(P1149="LABEL_ONLY",IF(AND(Q1149="AGREED",P1149="LABEL_ONLY",OR(O1149="PASS",O1149="FAIL"),R1149&lt;&gt;"",S1149&lt;&gt;"",T1149&lt;&gt;""),"LABEL_APPLIED","INCOMPLETE_DECISION"),"RERUN_REQUIRED"))</x:f>
      </x:c>
    </x:row>
    <x:row r="1150" ht="30" customHeight="1">
      <x:c r="A1150" s="9" t="str">
        <x:v>IMO-104-K-P02</x:v>
      </x:c>
      <x:c r="B1150" s="9" t="str">
        <x:v>IMO-104</x:v>
      </x:c>
      <x:c r="C1150" s="9" t="str">
        <x:v>BATCH_06</x:v>
      </x:c>
      <x:c r="D1150" s="9" t="str">
        <x:v>IMO</x:v>
      </x:c>
      <x:c r="E1150" s="9" t="n">
        <x:v>1</x:v>
      </x:c>
      <x:c r="F1150" s="9" t="str">
        <x:v>Part I-A 12.3.4</x:v>
      </x:c>
      <x:c r="G1150" s="9" t="str">
        <x:v>PASS</x:v>
      </x:c>
      <x:c r="H1150" s="11" t="str">
        <x:v>Every represented crew member has completed familiarization for relevant assigned-duty items.</x:v>
      </x:c>
      <x:c r="I1150" s="10" t="str">
        <x:v>rdf/IMO/IMO-104/IMO-104-K-P02.ttl</x:v>
      </x:c>
      <x:c r="J1150" s="10" t="str">
        <x:v>a367e870beae4f6d62a3dfde0949b38d70155c7be3e403328bf90b38e12cade5</x:v>
      </x:c>
      <x:c r="K1150" s="13" t="str">
        <x:v>NOT_REVIEWED</x:v>
      </x:c>
      <x:c r="L1150" s="13" t="str"/>
      <x:c r="M1150" s="13" t="str"/>
      <x:c r="N1150" s="13" t="str"/>
      <x:c r="O1150" s="13" t="str"/>
      <x:c r="P1150" s="13" t="str"/>
      <x:c r="Q1150" s="13" t="str"/>
      <x:c r="R1150" s="13" t="str"/>
      <x:c r="S1150" s="13" t="str"/>
      <x:c r="T1150" s="14" t="str"/>
      <x:c r="U1150" s="9" t="str">
        <x:f>IF(AND(Q1150="AGREED",P1150="LABEL_ONLY",OR(O1150="PASS",O1150="FAIL"),R1150&lt;&gt;"",S1150&lt;&gt;"",T1150&lt;&gt;""),O1150,G1150)</x:f>
        <x:v>PASS</x:v>
      </x:c>
      <x:c r="V1150" s="9" t="str">
        <x:f>IF(Q1150&lt;&gt;"AGREED","",IF(P1150="LABEL_ONLY",IF(AND(Q1150="AGREED",P1150="LABEL_ONLY",OR(O1150="PASS",O1150="FAIL"),R1150&lt;&gt;"",S1150&lt;&gt;"",T1150&lt;&gt;""),"LABEL_APPLIED","INCOMPLETE_DECISION"),"RERUN_REQUIRED"))</x:f>
      </x:c>
    </x:row>
    <x:row r="1151" ht="30" customHeight="1">
      <x:c r="A1151" s="9" t="str">
        <x:v>IMO-105-L-F01</x:v>
      </x:c>
      <x:c r="B1151" s="9" t="str">
        <x:v>IMO-105</x:v>
      </x:c>
      <x:c r="C1151" s="9" t="str">
        <x:v>BATCH_22</x:v>
      </x:c>
      <x:c r="D1151" s="9" t="str">
        <x:v>IMO</x:v>
      </x:c>
      <x:c r="E1151" s="9" t="n">
        <x:v>0</x:v>
      </x:c>
      <x:c r="F1151" s="9" t="str">
        <x:v>Part II-A 1.1.1</x:v>
      </x:c>
      <x:c r="G1151" s="9" t="str">
        <x:v>FAIL</x:v>
      </x:c>
      <x:c r="H1151" s="11" t="str">
        <x:v>Oil/oily-mixture discharge occurs in Arctic waters.</x:v>
      </x:c>
      <x:c r="I1151" s="10" t="str">
        <x:v>rdf/IMO/IMO-105/IMO-105-L-F01.ttl</x:v>
      </x:c>
      <x:c r="J1151" s="10" t="str">
        <x:v>15f08fc94985dd7fce8fa3d7b2817b4e39e4fdebadf32c90bb0fd2119d651577</x:v>
      </x:c>
      <x:c r="K1151" s="13" t="str">
        <x:v>NOT_REVIEWED</x:v>
      </x:c>
      <x:c r="L1151" s="13" t="str"/>
      <x:c r="M1151" s="13" t="str"/>
      <x:c r="N1151" s="13" t="str"/>
      <x:c r="O1151" s="13" t="str"/>
      <x:c r="P1151" s="13" t="str"/>
      <x:c r="Q1151" s="13" t="str"/>
      <x:c r="R1151" s="13" t="str"/>
      <x:c r="S1151" s="13" t="str"/>
      <x:c r="T1151" s="14" t="str"/>
      <x:c r="U1151" s="9" t="str">
        <x:f>IF(AND(Q1151="AGREED",P1151="LABEL_ONLY",OR(O1151="PASS",O1151="FAIL"),R1151&lt;&gt;"",S1151&lt;&gt;"",T1151&lt;&gt;""),O1151,G1151)</x:f>
        <x:v>FAIL</x:v>
      </x:c>
      <x:c r="V1151" s="9" t="str">
        <x:f>IF(Q1151&lt;&gt;"AGREED","",IF(P1151="LABEL_ONLY",IF(AND(Q1151="AGREED",P1151="LABEL_ONLY",OR(O1151="PASS",O1151="FAIL"),R1151&lt;&gt;"",S1151&lt;&gt;"",T1151&lt;&gt;""),"LABEL_APPLIED","INCOMPLETE_DECISION"),"RERUN_REQUIRED"))</x:f>
      </x:c>
    </x:row>
    <x:row r="1152" ht="30" customHeight="1">
      <x:c r="A1152" s="9" t="str">
        <x:v>IMO-105-L-F02</x:v>
      </x:c>
      <x:c r="B1152" s="9" t="str">
        <x:v>IMO-105</x:v>
      </x:c>
      <x:c r="C1152" s="9" t="str">
        <x:v>BATCH_22</x:v>
      </x:c>
      <x:c r="D1152" s="9" t="str">
        <x:v>IMO</x:v>
      </x:c>
      <x:c r="E1152" s="9" t="n">
        <x:v>0</x:v>
      </x:c>
      <x:c r="F1152" s="9" t="str">
        <x:v>Part II-A 1.1.1</x:v>
      </x:c>
      <x:c r="G1152" s="9" t="str">
        <x:v>FAIL</x:v>
      </x:c>
      <x:c r="H1152" s="11" t="str">
        <x:v>Operating-area applicability value missing.</x:v>
      </x:c>
      <x:c r="I1152" s="10" t="str">
        <x:v>rdf/IMO/IMO-105/IMO-105-L-F02.ttl</x:v>
      </x:c>
      <x:c r="J1152" s="10" t="str">
        <x:v>8764501e0b44b188d5d970b583741ee26b90b0f281d32286ccd97552e5f97d02</x:v>
      </x:c>
      <x:c r="K1152" s="13" t="str">
        <x:v>NOT_REVIEWED</x:v>
      </x:c>
      <x:c r="L1152" s="13" t="str"/>
      <x:c r="M1152" s="13" t="str"/>
      <x:c r="N1152" s="13" t="str"/>
      <x:c r="O1152" s="13" t="str"/>
      <x:c r="P1152" s="13" t="str"/>
      <x:c r="Q1152" s="13" t="str"/>
      <x:c r="R1152" s="13" t="str"/>
      <x:c r="S1152" s="13" t="str"/>
      <x:c r="T1152" s="14" t="str"/>
      <x:c r="U1152" s="9" t="str">
        <x:f>IF(AND(Q1152="AGREED",P1152="LABEL_ONLY",OR(O1152="PASS",O1152="FAIL"),R1152&lt;&gt;"",S1152&lt;&gt;"",T1152&lt;&gt;""),O1152,G1152)</x:f>
        <x:v>FAIL</x:v>
      </x:c>
      <x:c r="V1152" s="9" t="str">
        <x:f>IF(Q1152&lt;&gt;"AGREED","",IF(P1152="LABEL_ONLY",IF(AND(Q1152="AGREED",P1152="LABEL_ONLY",OR(O1152="PASS",O1152="FAIL"),R1152&lt;&gt;"",S1152&lt;&gt;"",T1152&lt;&gt;""),"LABEL_APPLIED","INCOMPLETE_DECISION"),"RERUN_REQUIRED"))</x:f>
      </x:c>
    </x:row>
    <x:row r="1153" ht="30" customHeight="1">
      <x:c r="A1153" s="9" t="str">
        <x:v>IMO-105-L-F03</x:v>
      </x:c>
      <x:c r="B1153" s="9" t="str">
        <x:v>IMO-105</x:v>
      </x:c>
      <x:c r="C1153" s="9" t="str">
        <x:v>BATCH_22</x:v>
      </x:c>
      <x:c r="D1153" s="9" t="str">
        <x:v>IMO</x:v>
      </x:c>
      <x:c r="E1153" s="9" t="n">
        <x:v>1</x:v>
      </x:c>
      <x:c r="F1153" s="9" t="str">
        <x:v>Part II-A 1.1.1</x:v>
      </x:c>
      <x:c r="G1153" s="9" t="str">
        <x:v>FAIL</x:v>
      </x:c>
      <x:c r="H1153" s="11" t="str">
        <x:v>Applicable discharge state missing.</x:v>
      </x:c>
      <x:c r="I1153" s="10" t="str">
        <x:v>rdf/IMO/IMO-105/IMO-105-L-F03.ttl</x:v>
      </x:c>
      <x:c r="J1153" s="10" t="str">
        <x:v>17138c17940f2f4c7ad5fe1e644c6186a70dc2181086e53289aa5ecc5523db34</x:v>
      </x:c>
      <x:c r="K1153" s="13" t="str">
        <x:v>NOT_REVIEWED</x:v>
      </x:c>
      <x:c r="L1153" s="13" t="str"/>
      <x:c r="M1153" s="13" t="str"/>
      <x:c r="N1153" s="13" t="str"/>
      <x:c r="O1153" s="13" t="str"/>
      <x:c r="P1153" s="13" t="str"/>
      <x:c r="Q1153" s="13" t="str"/>
      <x:c r="R1153" s="13" t="str"/>
      <x:c r="S1153" s="13" t="str"/>
      <x:c r="T1153" s="14" t="str"/>
      <x:c r="U1153" s="9" t="str">
        <x:f>IF(AND(Q1153="AGREED",P1153="LABEL_ONLY",OR(O1153="PASS",O1153="FAIL"),R1153&lt;&gt;"",S1153&lt;&gt;"",T1153&lt;&gt;""),O1153,G1153)</x:f>
        <x:v>FAIL</x:v>
      </x:c>
      <x:c r="V1153" s="9" t="str">
        <x:f>IF(Q1153&lt;&gt;"AGREED","",IF(P1153="LABEL_ONLY",IF(AND(Q1153="AGREED",P1153="LABEL_ONLY",OR(O1153="PASS",O1153="FAIL"),R1153&lt;&gt;"",S1153&lt;&gt;"",T1153&lt;&gt;""),"LABEL_APPLIED","INCOMPLETE_DECISION"),"RERUN_REQUIRED"))</x:f>
      </x:c>
    </x:row>
    <x:row r="1154" ht="30" customHeight="1">
      <x:c r="A1154" s="9" t="str">
        <x:v>IMO-105-L-P01</x:v>
      </x:c>
      <x:c r="B1154" s="9" t="str">
        <x:v>IMO-105</x:v>
      </x:c>
      <x:c r="C1154" s="9" t="str">
        <x:v>BATCH_22</x:v>
      </x:c>
      <x:c r="D1154" s="9" t="str">
        <x:v>IMO</x:v>
      </x:c>
      <x:c r="E1154" s="9" t="n">
        <x:v>0</x:v>
      </x:c>
      <x:c r="F1154" s="9" t="str">
        <x:v>Part II-A 1.1.1</x:v>
      </x:c>
      <x:c r="G1154" s="9" t="str">
        <x:v>PASS</x:v>
      </x:c>
      <x:c r="H1154" s="11" t="str">
        <x:v>Arctic-water oil/oily-mixture discharge prohibited and not occurring.</x:v>
      </x:c>
      <x:c r="I1154" s="10" t="str">
        <x:v>rdf/IMO/IMO-105/IMO-105-L-P01.ttl</x:v>
      </x:c>
      <x:c r="J1154" s="10" t="str">
        <x:v>d732428c096baafce9e75ca4073942084e642222c8b38812f6cd867d15e21918</x:v>
      </x:c>
      <x:c r="K1154" s="13" t="str">
        <x:v>NOT_REVIEWED</x:v>
      </x:c>
      <x:c r="L1154" s="13" t="str"/>
      <x:c r="M1154" s="13" t="str"/>
      <x:c r="N1154" s="13" t="str"/>
      <x:c r="O1154" s="13" t="str"/>
      <x:c r="P1154" s="13" t="str"/>
      <x:c r="Q1154" s="13" t="str"/>
      <x:c r="R1154" s="13" t="str"/>
      <x:c r="S1154" s="13" t="str"/>
      <x:c r="T1154" s="14" t="str"/>
      <x:c r="U1154" s="9" t="str">
        <x:f>IF(AND(Q1154="AGREED",P1154="LABEL_ONLY",OR(O1154="PASS",O1154="FAIL"),R1154&lt;&gt;"",S1154&lt;&gt;"",T1154&lt;&gt;""),O1154,G1154)</x:f>
        <x:v>PASS</x:v>
      </x:c>
      <x:c r="V1154" s="9" t="str">
        <x:f>IF(Q1154&lt;&gt;"AGREED","",IF(P1154="LABEL_ONLY",IF(AND(Q1154="AGREED",P1154="LABEL_ONLY",OR(O1154="PASS",O1154="FAIL"),R1154&lt;&gt;"",S1154&lt;&gt;"",T1154&lt;&gt;""),"LABEL_APPLIED","INCOMPLETE_DECISION"),"RERUN_REQUIRED"))</x:f>
      </x:c>
    </x:row>
    <x:row r="1155" ht="30" customHeight="1">
      <x:c r="A1155" s="9" t="str">
        <x:v>IMO-105-L-P02</x:v>
      </x:c>
      <x:c r="B1155" s="9" t="str">
        <x:v>IMO-105</x:v>
      </x:c>
      <x:c r="C1155" s="9" t="str">
        <x:v>BATCH_22</x:v>
      </x:c>
      <x:c r="D1155" s="9" t="str">
        <x:v>IMO</x:v>
      </x:c>
      <x:c r="E1155" s="9" t="n">
        <x:v>1</x:v>
      </x:c>
      <x:c r="F1155" s="9" t="str">
        <x:v>Part II-A 1.1.1</x:v>
      </x:c>
      <x:c r="G1155" s="9" t="str">
        <x:v>PASS</x:v>
      </x:c>
      <x:c r="H1155" s="11" t="str">
        <x:v>Outside Arctic waters; clause 1.1.1 conditional prohibition not applicable.</x:v>
      </x:c>
      <x:c r="I1155" s="10" t="str">
        <x:v>rdf/IMO/IMO-105/IMO-105-L-P02.ttl</x:v>
      </x:c>
      <x:c r="J1155" s="10" t="str">
        <x:v>ee4bd8aad14c2339efcf8845b41bb1b9c3280358ca08f1db6eaf49406a26eeb2</x:v>
      </x:c>
      <x:c r="K1155" s="13" t="str">
        <x:v>NOT_REVIEWED</x:v>
      </x:c>
      <x:c r="L1155" s="13" t="str"/>
      <x:c r="M1155" s="13" t="str"/>
      <x:c r="N1155" s="13" t="str"/>
      <x:c r="O1155" s="13" t="str"/>
      <x:c r="P1155" s="13" t="str"/>
      <x:c r="Q1155" s="13" t="str"/>
      <x:c r="R1155" s="13" t="str"/>
      <x:c r="S1155" s="13" t="str"/>
      <x:c r="T1155" s="14" t="str"/>
      <x:c r="U1155" s="9" t="str">
        <x:f>IF(AND(Q1155="AGREED",P1155="LABEL_ONLY",OR(O1155="PASS",O1155="FAIL"),R1155&lt;&gt;"",S1155&lt;&gt;"",T1155&lt;&gt;""),O1155,G1155)</x:f>
        <x:v>PASS</x:v>
      </x:c>
      <x:c r="V1155" s="9" t="str">
        <x:f>IF(Q1155&lt;&gt;"AGREED","",IF(P1155="LABEL_ONLY",IF(AND(Q1155="AGREED",P1155="LABEL_ONLY",OR(O1155="PASS",O1155="FAIL"),R1155&lt;&gt;"",S1155&lt;&gt;"",T1155&lt;&gt;""),"LABEL_APPLIED","INCOMPLETE_DECISION"),"RERUN_REQUIRED"))</x:f>
      </x:c>
    </x:row>
    <x:row r="1156" ht="30" customHeight="1">
      <x:c r="A1156" s="9" t="str">
        <x:v>IMO-106-L-F01</x:v>
      </x:c>
      <x:c r="B1156" s="9" t="str">
        <x:v>IMO-106</x:v>
      </x:c>
      <x:c r="C1156" s="9" t="str">
        <x:v>BATCH_01</x:v>
      </x:c>
      <x:c r="D1156" s="9" t="str">
        <x:v>IMO</x:v>
      </x:c>
      <x:c r="E1156" s="9" t="n">
        <x:v>0</x:v>
      </x:c>
      <x:c r="F1156" s="9" t="str">
        <x:v>Part II-A 1.1.2</x:v>
      </x:c>
      <x:c r="G1156" s="9" t="str">
        <x:v>FAIL</x:v>
      </x:c>
      <x:c r="H1156" s="11" t="str">
        <x:v>Clean ballast incorrectly marked subject to the prohibition.</x:v>
      </x:c>
      <x:c r="I1156" s="10" t="str">
        <x:v>rdf/IMO/IMO-106/IMO-106-L-F01.ttl</x:v>
      </x:c>
      <x:c r="J1156" s="10" t="str">
        <x:v>26a71e12c418b2d8a6ca4a7878c767373e43e1309866da0e63b1cc62392d1bee</x:v>
      </x:c>
      <x:c r="K1156" s="13" t="str">
        <x:v>NOT_REVIEWED</x:v>
      </x:c>
      <x:c r="L1156" s="13" t="str"/>
      <x:c r="M1156" s="13" t="str"/>
      <x:c r="N1156" s="13" t="str"/>
      <x:c r="O1156" s="13" t="str"/>
      <x:c r="P1156" s="13" t="str"/>
      <x:c r="Q1156" s="13" t="str"/>
      <x:c r="R1156" s="13" t="str"/>
      <x:c r="S1156" s="13" t="str"/>
      <x:c r="T1156" s="14" t="str"/>
      <x:c r="U1156" s="9" t="str">
        <x:f>IF(AND(Q1156="AGREED",P1156="LABEL_ONLY",OR(O1156="PASS",O1156="FAIL"),R1156&lt;&gt;"",S1156&lt;&gt;"",T1156&lt;&gt;""),O1156,G1156)</x:f>
        <x:v>FAIL</x:v>
      </x:c>
      <x:c r="V1156" s="9" t="str">
        <x:f>IF(Q1156&lt;&gt;"AGREED","",IF(P1156="LABEL_ONLY",IF(AND(Q1156="AGREED",P1156="LABEL_ONLY",OR(O1156="PASS",O1156="FAIL"),R1156&lt;&gt;"",S1156&lt;&gt;"",T1156&lt;&gt;""),"LABEL_APPLIED","INCOMPLETE_DECISION"),"RERUN_REQUIRED"))</x:f>
      </x:c>
    </x:row>
    <x:row r="1157" ht="30" customHeight="1">
      <x:c r="A1157" s="9" t="str">
        <x:v>IMO-106-L-F02</x:v>
      </x:c>
      <x:c r="B1157" s="9" t="str">
        <x:v>IMO-106</x:v>
      </x:c>
      <x:c r="C1157" s="9" t="str">
        <x:v>BATCH_01</x:v>
      </x:c>
      <x:c r="D1157" s="9" t="str">
        <x:v>IMO</x:v>
      </x:c>
      <x:c r="E1157" s="9" t="n">
        <x:v>1</x:v>
      </x:c>
      <x:c r="F1157" s="9" t="str">
        <x:v>Part II-A 1.1.2</x:v>
      </x:c>
      <x:c r="G1157" s="9" t="str">
        <x:v>FAIL</x:v>
      </x:c>
      <x:c r="H1157" s="11" t="str">
        <x:v>Segregated ballast incorrectly marked subject to the prohibition.</x:v>
      </x:c>
      <x:c r="I1157" s="10" t="str">
        <x:v>rdf/IMO/IMO-106/IMO-106-L-F02.ttl</x:v>
      </x:c>
      <x:c r="J1157" s="10" t="str">
        <x:v>396032802e43369c5d47931033e46f0ba173ce6aaaa5388f07c04a5a6c02d345</x:v>
      </x:c>
      <x:c r="K1157" s="13" t="str">
        <x:v>NOT_REVIEWED</x:v>
      </x:c>
      <x:c r="L1157" s="13" t="str"/>
      <x:c r="M1157" s="13" t="str"/>
      <x:c r="N1157" s="13" t="str"/>
      <x:c r="O1157" s="13" t="str"/>
      <x:c r="P1157" s="13" t="str"/>
      <x:c r="Q1157" s="13" t="str"/>
      <x:c r="R1157" s="13" t="str"/>
      <x:c r="S1157" s="13" t="str"/>
      <x:c r="T1157" s="14" t="str"/>
      <x:c r="U1157" s="9" t="str">
        <x:f>IF(AND(Q1157="AGREED",P1157="LABEL_ONLY",OR(O1157="PASS",O1157="FAIL"),R1157&lt;&gt;"",S1157&lt;&gt;"",T1157&lt;&gt;""),O1157,G1157)</x:f>
        <x:v>FAIL</x:v>
      </x:c>
      <x:c r="V1157" s="9" t="str">
        <x:f>IF(Q1157&lt;&gt;"AGREED","",IF(P1157="LABEL_ONLY",IF(AND(Q1157="AGREED",P1157="LABEL_ONLY",OR(O1157="PASS",O1157="FAIL"),R1157&lt;&gt;"",S1157&lt;&gt;"",T1157&lt;&gt;""),"LABEL_APPLIED","INCOMPLETE_DECISION"),"RERUN_REQUIRED"))</x:f>
      </x:c>
    </x:row>
    <x:row r="1158" ht="30" customHeight="1">
      <x:c r="A1158" s="9" t="str">
        <x:v>IMO-106-L-F03</x:v>
      </x:c>
      <x:c r="B1158" s="9" t="str">
        <x:v>IMO-106</x:v>
      </x:c>
      <x:c r="C1158" s="9" t="str">
        <x:v>BATCH_01</x:v>
      </x:c>
      <x:c r="D1158" s="9" t="str">
        <x:v>IMO</x:v>
      </x:c>
      <x:c r="E1158" s="9" t="n">
        <x:v>0</x:v>
      </x:c>
      <x:c r="F1158" s="9" t="str">
        <x:v>Part II-A 1.1.2</x:v>
      </x:c>
      <x:c r="G1158" s="9" t="str">
        <x:v>FAIL</x:v>
      </x:c>
      <x:c r="H1158" s="11" t="str">
        <x:v>Non-exempt material incorrectly marked exempt.</x:v>
      </x:c>
      <x:c r="I1158" s="10" t="str">
        <x:v>rdf/IMO/IMO-106/IMO-106-L-F03.ttl</x:v>
      </x:c>
      <x:c r="J1158" s="10" t="str">
        <x:v>0ff668c7acb67cb6ffda397f97a1d2e469047590627034680761d8858e3f0366</x:v>
      </x:c>
      <x:c r="K1158" s="13" t="str">
        <x:v>NOT_REVIEWED</x:v>
      </x:c>
      <x:c r="L1158" s="13" t="str"/>
      <x:c r="M1158" s="13" t="str"/>
      <x:c r="N1158" s="13" t="str"/>
      <x:c r="O1158" s="13" t="str"/>
      <x:c r="P1158" s="13" t="str"/>
      <x:c r="Q1158" s="13" t="str"/>
      <x:c r="R1158" s="13" t="str"/>
      <x:c r="S1158" s="13" t="str"/>
      <x:c r="T1158" s="14" t="str"/>
      <x:c r="U1158" s="9" t="str">
        <x:f>IF(AND(Q1158="AGREED",P1158="LABEL_ONLY",OR(O1158="PASS",O1158="FAIL"),R1158&lt;&gt;"",S1158&lt;&gt;"",T1158&lt;&gt;""),O1158,G1158)</x:f>
        <x:v>FAIL</x:v>
      </x:c>
      <x:c r="V1158" s="9" t="str">
        <x:f>IF(Q1158&lt;&gt;"AGREED","",IF(P1158="LABEL_ONLY",IF(AND(Q1158="AGREED",P1158="LABEL_ONLY",OR(O1158="PASS",O1158="FAIL"),R1158&lt;&gt;"",S1158&lt;&gt;"",T1158&lt;&gt;""),"LABEL_APPLIED","INCOMPLETE_DECISION"),"RERUN_REQUIRED"))</x:f>
      </x:c>
    </x:row>
    <x:row r="1159" ht="30" customHeight="1">
      <x:c r="A1159" s="9" t="str">
        <x:v>IMO-106-L-F04</x:v>
      </x:c>
      <x:c r="B1159" s="9" t="str">
        <x:v>IMO-106</x:v>
      </x:c>
      <x:c r="C1159" s="9" t="str">
        <x:v>BATCH_01</x:v>
      </x:c>
      <x:c r="D1159" s="9" t="str">
        <x:v>IMO</x:v>
      </x:c>
      <x:c r="E1159" s="9" t="n">
        <x:v>0</x:v>
      </x:c>
      <x:c r="F1159" s="9" t="str">
        <x:v>Part II-A 1.1.2</x:v>
      </x:c>
      <x:c r="G1159" s="9" t="str">
        <x:v>FAIL</x:v>
      </x:c>
      <x:c r="H1159" s="11" t="str">
        <x:v>Discharged-material classification missing.</x:v>
      </x:c>
      <x:c r="I1159" s="10" t="str">
        <x:v>rdf/IMO/IMO-106/IMO-106-L-F04.ttl</x:v>
      </x:c>
      <x:c r="J1159" s="10" t="str">
        <x:v>6577342fd13b626b6692fde3a761506f22820fccbd43d9f6ba2e87352d789294</x:v>
      </x:c>
      <x:c r="K1159" s="13" t="str">
        <x:v>NOT_REVIEWED</x:v>
      </x:c>
      <x:c r="L1159" s="13" t="str"/>
      <x:c r="M1159" s="13" t="str"/>
      <x:c r="N1159" s="13" t="str"/>
      <x:c r="O1159" s="13" t="str"/>
      <x:c r="P1159" s="13" t="str"/>
      <x:c r="Q1159" s="13" t="str"/>
      <x:c r="R1159" s="13" t="str"/>
      <x:c r="S1159" s="13" t="str"/>
      <x:c r="T1159" s="14" t="str"/>
      <x:c r="U1159" s="9" t="str">
        <x:f>IF(AND(Q1159="AGREED",P1159="LABEL_ONLY",OR(O1159="PASS",O1159="FAIL"),R1159&lt;&gt;"",S1159&lt;&gt;"",T1159&lt;&gt;""),O1159,G1159)</x:f>
        <x:v>FAIL</x:v>
      </x:c>
      <x:c r="V1159" s="9" t="str">
        <x:f>IF(Q1159&lt;&gt;"AGREED","",IF(P1159="LABEL_ONLY",IF(AND(Q1159="AGREED",P1159="LABEL_ONLY",OR(O1159="PASS",O1159="FAIL"),R1159&lt;&gt;"",S1159&lt;&gt;"",T1159&lt;&gt;""),"LABEL_APPLIED","INCOMPLETE_DECISION"),"RERUN_REQUIRED"))</x:f>
      </x:c>
    </x:row>
    <x:row r="1160" ht="30" customHeight="1">
      <x:c r="A1160" s="9" t="str">
        <x:v>IMO-106-L-P01</x:v>
      </x:c>
      <x:c r="B1160" s="9" t="str">
        <x:v>IMO-106</x:v>
      </x:c>
      <x:c r="C1160" s="9" t="str">
        <x:v>BATCH_01</x:v>
      </x:c>
      <x:c r="D1160" s="9" t="str">
        <x:v>IMO</x:v>
      </x:c>
      <x:c r="E1160" s="9" t="n">
        <x:v>0</x:v>
      </x:c>
      <x:c r="F1160" s="9" t="str">
        <x:v>Part II-A 1.1.2</x:v>
      </x:c>
      <x:c r="G1160" s="9" t="str">
        <x:v>PASS</x:v>
      </x:c>
      <x:c r="H1160" s="11" t="str">
        <x:v>Clean ballast is exempt from 1.1.1 prohibition.</x:v>
      </x:c>
      <x:c r="I1160" s="10" t="str">
        <x:v>rdf/IMO/IMO-106/IMO-106-L-P01.ttl</x:v>
      </x:c>
      <x:c r="J1160" s="10" t="str">
        <x:v>b23af186ce4a8bb8700a9c717d255955d3aa8a154ecfab8ec9965d8c2f82fb07</x:v>
      </x:c>
      <x:c r="K1160" s="13" t="str">
        <x:v>NOT_REVIEWED</x:v>
      </x:c>
      <x:c r="L1160" s="13" t="str"/>
      <x:c r="M1160" s="13" t="str"/>
      <x:c r="N1160" s="13" t="str"/>
      <x:c r="O1160" s="13" t="str"/>
      <x:c r="P1160" s="13" t="str"/>
      <x:c r="Q1160" s="13" t="str"/>
      <x:c r="R1160" s="13" t="str"/>
      <x:c r="S1160" s="13" t="str"/>
      <x:c r="T1160" s="14" t="str"/>
      <x:c r="U1160" s="9" t="str">
        <x:f>IF(AND(Q1160="AGREED",P1160="LABEL_ONLY",OR(O1160="PASS",O1160="FAIL"),R1160&lt;&gt;"",S1160&lt;&gt;"",T1160&lt;&gt;""),O1160,G1160)</x:f>
        <x:v>PASS</x:v>
      </x:c>
      <x:c r="V1160" s="9" t="str">
        <x:f>IF(Q1160&lt;&gt;"AGREED","",IF(P1160="LABEL_ONLY",IF(AND(Q1160="AGREED",P1160="LABEL_ONLY",OR(O1160="PASS",O1160="FAIL"),R1160&lt;&gt;"",S1160&lt;&gt;"",T1160&lt;&gt;""),"LABEL_APPLIED","INCOMPLETE_DECISION"),"RERUN_REQUIRED"))</x:f>
      </x:c>
    </x:row>
    <x:row r="1161" ht="30" customHeight="1">
      <x:c r="A1161" s="9" t="str">
        <x:v>IMO-106-L-P02</x:v>
      </x:c>
      <x:c r="B1161" s="9" t="str">
        <x:v>IMO-106</x:v>
      </x:c>
      <x:c r="C1161" s="9" t="str">
        <x:v>BATCH_01</x:v>
      </x:c>
      <x:c r="D1161" s="9" t="str">
        <x:v>IMO</x:v>
      </x:c>
      <x:c r="E1161" s="9" t="n">
        <x:v>0</x:v>
      </x:c>
      <x:c r="F1161" s="9" t="str">
        <x:v>Part II-A 1.1.2</x:v>
      </x:c>
      <x:c r="G1161" s="9" t="str">
        <x:v>PASS</x:v>
      </x:c>
      <x:c r="H1161" s="11" t="str">
        <x:v>Segregated ballast is exempt from 1.1.1 prohibition.</x:v>
      </x:c>
      <x:c r="I1161" s="10" t="str">
        <x:v>rdf/IMO/IMO-106/IMO-106-L-P02.ttl</x:v>
      </x:c>
      <x:c r="J1161" s="10" t="str">
        <x:v>20edb84ba4b61cdbda409a2f74c637f0d4ffcc65035de060a076d0277dff2c71</x:v>
      </x:c>
      <x:c r="K1161" s="13" t="str">
        <x:v>NOT_REVIEWED</x:v>
      </x:c>
      <x:c r="L1161" s="13" t="str"/>
      <x:c r="M1161" s="13" t="str"/>
      <x:c r="N1161" s="13" t="str"/>
      <x:c r="O1161" s="13" t="str"/>
      <x:c r="P1161" s="13" t="str"/>
      <x:c r="Q1161" s="13" t="str"/>
      <x:c r="R1161" s="13" t="str"/>
      <x:c r="S1161" s="13" t="str"/>
      <x:c r="T1161" s="14" t="str"/>
      <x:c r="U1161" s="9" t="str">
        <x:f>IF(AND(Q1161="AGREED",P1161="LABEL_ONLY",OR(O1161="PASS",O1161="FAIL"),R1161&lt;&gt;"",S1161&lt;&gt;"",T1161&lt;&gt;""),O1161,G1161)</x:f>
        <x:v>PASS</x:v>
      </x:c>
      <x:c r="V1161" s="9" t="str">
        <x:f>IF(Q1161&lt;&gt;"AGREED","",IF(P1161="LABEL_ONLY",IF(AND(Q1161="AGREED",P1161="LABEL_ONLY",OR(O1161="PASS",O1161="FAIL"),R1161&lt;&gt;"",S1161&lt;&gt;"",T1161&lt;&gt;""),"LABEL_APPLIED","INCOMPLETE_DECISION"),"RERUN_REQUIRED"))</x:f>
      </x:c>
    </x:row>
    <x:row r="1162" ht="30" customHeight="1">
      <x:c r="A1162" s="9" t="str">
        <x:v>IMO-106-L-P03</x:v>
      </x:c>
      <x:c r="B1162" s="9" t="str">
        <x:v>IMO-106</x:v>
      </x:c>
      <x:c r="C1162" s="9" t="str">
        <x:v>BATCH_01</x:v>
      </x:c>
      <x:c r="D1162" s="9" t="str">
        <x:v>IMO</x:v>
      </x:c>
      <x:c r="E1162" s="9" t="n">
        <x:v>1</x:v>
      </x:c>
      <x:c r="F1162" s="9" t="str">
        <x:v>Part II-A 1.1.2</x:v>
      </x:c>
      <x:c r="G1162" s="9" t="str">
        <x:v>PASS</x:v>
      </x:c>
      <x:c r="H1162" s="11" t="str">
        <x:v>Non-exempt discharged material retains clause 1.1.1 applicability.</x:v>
      </x:c>
      <x:c r="I1162" s="10" t="str">
        <x:v>rdf/IMO/IMO-106/IMO-106-L-P03.ttl</x:v>
      </x:c>
      <x:c r="J1162" s="10" t="str">
        <x:v>2714a29dc248c6b7667334628f775728ef7679797040d2fbf41bff96f8c8525f</x:v>
      </x:c>
      <x:c r="K1162" s="13" t="str">
        <x:v>NOT_REVIEWED</x:v>
      </x:c>
      <x:c r="L1162" s="13" t="str"/>
      <x:c r="M1162" s="13" t="str"/>
      <x:c r="N1162" s="13" t="str"/>
      <x:c r="O1162" s="13" t="str"/>
      <x:c r="P1162" s="13" t="str"/>
      <x:c r="Q1162" s="13" t="str"/>
      <x:c r="R1162" s="13" t="str"/>
      <x:c r="S1162" s="13" t="str"/>
      <x:c r="T1162" s="14" t="str"/>
      <x:c r="U1162" s="9" t="str">
        <x:f>IF(AND(Q1162="AGREED",P1162="LABEL_ONLY",OR(O1162="PASS",O1162="FAIL"),R1162&lt;&gt;"",S1162&lt;&gt;"",T1162&lt;&gt;""),O1162,G1162)</x:f>
        <x:v>PASS</x:v>
      </x:c>
      <x:c r="V1162" s="9" t="str">
        <x:f>IF(Q1162&lt;&gt;"AGREED","",IF(P1162="LABEL_ONLY",IF(AND(Q1162="AGREED",P1162="LABEL_ONLY",OR(O1162="PASS",O1162="FAIL"),R1162&lt;&gt;"",S1162&lt;&gt;"",T1162&lt;&gt;""),"LABEL_APPLIED","INCOMPLETE_DECISION"),"RERUN_REQUIRED"))</x:f>
      </x:c>
    </x:row>
    <x:row r="1163" ht="30" customHeight="1">
      <x:c r="A1163" s="9" t="str">
        <x:v>IMO-107-L-F01</x:v>
      </x:c>
      <x:c r="B1163" s="9" t="str">
        <x:v>IMO-107</x:v>
      </x:c>
      <x:c r="C1163" s="9" t="str">
        <x:v>BATCH_25</x:v>
      </x:c>
      <x:c r="D1163" s="9" t="str">
        <x:v>IMO</x:v>
      </x:c>
      <x:c r="E1163" s="9" t="n">
        <x:v>0</x:v>
      </x:c>
      <x:c r="F1163" s="9" t="str">
        <x:v>Part II-A 1.1.4</x:v>
      </x:c>
      <x:c r="G1163" s="9" t="str">
        <x:v>FAIL</x:v>
      </x:c>
      <x:c r="H1163" s="11" t="str">
        <x:v>Oil Record Book polar coverage missing.</x:v>
      </x:c>
      <x:c r="I1163" s="10" t="str">
        <x:v>rdf/IMO/IMO-107/IMO-107-L-F01.ttl</x:v>
      </x:c>
      <x:c r="J1163" s="10" t="str">
        <x:v>97b409572a2d9ab8aed30111669cd9c95c7d8760aaab4cca709249801d9e6f5b</x:v>
      </x:c>
      <x:c r="K1163" s="13" t="str">
        <x:v>NOT_REVIEWED</x:v>
      </x:c>
      <x:c r="L1163" s="13" t="str"/>
      <x:c r="M1163" s="13" t="str"/>
      <x:c r="N1163" s="13" t="str"/>
      <x:c r="O1163" s="13" t="str"/>
      <x:c r="P1163" s="13" t="str"/>
      <x:c r="Q1163" s="13" t="str"/>
      <x:c r="R1163" s="13" t="str"/>
      <x:c r="S1163" s="13" t="str"/>
      <x:c r="T1163" s="14" t="str"/>
      <x:c r="U1163" s="9" t="str">
        <x:f>IF(AND(Q1163="AGREED",P1163="LABEL_ONLY",OR(O1163="PASS",O1163="FAIL"),R1163&lt;&gt;"",S1163&lt;&gt;"",T1163&lt;&gt;""),O1163,G1163)</x:f>
        <x:v>FAIL</x:v>
      </x:c>
      <x:c r="V1163" s="9" t="str">
        <x:f>IF(Q1163&lt;&gt;"AGREED","",IF(P1163="LABEL_ONLY",IF(AND(Q1163="AGREED",P1163="LABEL_ONLY",OR(O1163="PASS",O1163="FAIL"),R1163&lt;&gt;"",S1163&lt;&gt;"",T1163&lt;&gt;""),"LABEL_APPLIED","INCOMPLETE_DECISION"),"RERUN_REQUIRED"))</x:f>
      </x:c>
    </x:row>
    <x:row r="1164" ht="30" customHeight="1">
      <x:c r="A1164" s="9" t="str">
        <x:v>IMO-107-L-F02</x:v>
      </x:c>
      <x:c r="B1164" s="9" t="str">
        <x:v>IMO-107</x:v>
      </x:c>
      <x:c r="C1164" s="9" t="str">
        <x:v>BATCH_25</x:v>
      </x:c>
      <x:c r="D1164" s="9" t="str">
        <x:v>IMO</x:v>
      </x:c>
      <x:c r="E1164" s="9" t="n">
        <x:v>0</x:v>
      </x:c>
      <x:c r="F1164" s="9" t="str">
        <x:v>Part II-A 1.1.4</x:v>
      </x:c>
      <x:c r="G1164" s="9" t="str">
        <x:v>FAIL</x:v>
      </x:c>
      <x:c r="H1164" s="11" t="str">
        <x:v>Manual polar coverage missing.</x:v>
      </x:c>
      <x:c r="I1164" s="10" t="str">
        <x:v>rdf/IMO/IMO-107/IMO-107-L-F02.ttl</x:v>
      </x:c>
      <x:c r="J1164" s="10" t="str">
        <x:v>ecdf6b6c821ef02fbb3d1fb96765545fdd6469d1b5aa4a9a4f04785c9995417d</x:v>
      </x:c>
      <x:c r="K1164" s="13" t="str">
        <x:v>NOT_REVIEWED</x:v>
      </x:c>
      <x:c r="L1164" s="13" t="str"/>
      <x:c r="M1164" s="13" t="str"/>
      <x:c r="N1164" s="13" t="str"/>
      <x:c r="O1164" s="13" t="str"/>
      <x:c r="P1164" s="13" t="str"/>
      <x:c r="Q1164" s="13" t="str"/>
      <x:c r="R1164" s="13" t="str"/>
      <x:c r="S1164" s="13" t="str"/>
      <x:c r="T1164" s="14" t="str"/>
      <x:c r="U1164" s="9" t="str">
        <x:f>IF(AND(Q1164="AGREED",P1164="LABEL_ONLY",OR(O1164="PASS",O1164="FAIL"),R1164&lt;&gt;"",S1164&lt;&gt;"",T1164&lt;&gt;""),O1164,G1164)</x:f>
        <x:v>FAIL</x:v>
      </x:c>
      <x:c r="V1164" s="9" t="str">
        <x:f>IF(Q1164&lt;&gt;"AGREED","",IF(P1164="LABEL_ONLY",IF(AND(Q1164="AGREED",P1164="LABEL_ONLY",OR(O1164="PASS",O1164="FAIL"),R1164&lt;&gt;"",S1164&lt;&gt;"",T1164&lt;&gt;""),"LABEL_APPLIED","INCOMPLETE_DECISION"),"RERUN_REQUIRED"))</x:f>
      </x:c>
    </x:row>
    <x:row r="1165" ht="30" customHeight="1">
      <x:c r="A1165" s="9" t="str">
        <x:v>IMO-107-L-F03</x:v>
      </x:c>
      <x:c r="B1165" s="9" t="str">
        <x:v>IMO-107</x:v>
      </x:c>
      <x:c r="C1165" s="9" t="str">
        <x:v>BATCH_25</x:v>
      </x:c>
      <x:c r="D1165" s="9" t="str">
        <x:v>IMO</x:v>
      </x:c>
      <x:c r="E1165" s="9" t="n">
        <x:v>1</x:v>
      </x:c>
      <x:c r="F1165" s="9" t="str">
        <x:v>Part II-A 1.1.4</x:v>
      </x:c>
      <x:c r="G1165" s="9" t="str">
        <x:v>FAIL</x:v>
      </x:c>
      <x:c r="H1165" s="11" t="str">
        <x:v>Pollution emergency plan polar coverage missing.</x:v>
      </x:c>
      <x:c r="I1165" s="10" t="str">
        <x:v>rdf/IMO/IMO-107/IMO-107-L-F03.ttl</x:v>
      </x:c>
      <x:c r="J1165" s="10" t="str">
        <x:v>68cc7998cafbab49f477df820e0223920736a9aa02468138703bd4e262c2bcaa</x:v>
      </x:c>
      <x:c r="K1165" s="13" t="str">
        <x:v>NOT_REVIEWED</x:v>
      </x:c>
      <x:c r="L1165" s="13" t="str"/>
      <x:c r="M1165" s="13" t="str"/>
      <x:c r="N1165" s="13" t="str"/>
      <x:c r="O1165" s="13" t="str"/>
      <x:c r="P1165" s="13" t="str"/>
      <x:c r="Q1165" s="13" t="str"/>
      <x:c r="R1165" s="13" t="str"/>
      <x:c r="S1165" s="13" t="str"/>
      <x:c r="T1165" s="14" t="str"/>
      <x:c r="U1165" s="9" t="str">
        <x:f>IF(AND(Q1165="AGREED",P1165="LABEL_ONLY",OR(O1165="PASS",O1165="FAIL"),R1165&lt;&gt;"",S1165&lt;&gt;"",T1165&lt;&gt;""),O1165,G1165)</x:f>
        <x:v>FAIL</x:v>
      </x:c>
      <x:c r="V1165" s="9" t="str">
        <x:f>IF(Q1165&lt;&gt;"AGREED","",IF(P1165="LABEL_ONLY",IF(AND(Q1165="AGREED",P1165="LABEL_ONLY",OR(O1165="PASS",O1165="FAIL"),R1165&lt;&gt;"",S1165&lt;&gt;"",T1165&lt;&gt;""),"LABEL_APPLIED","INCOMPLETE_DECISION"),"RERUN_REQUIRED"))</x:f>
      </x:c>
    </x:row>
    <x:row r="1166" ht="30" customHeight="1">
      <x:c r="A1166" s="9" t="str">
        <x:v>IMO-107-L-F04</x:v>
      </x:c>
      <x:c r="B1166" s="9" t="str">
        <x:v>IMO-107</x:v>
      </x:c>
      <x:c r="C1166" s="9" t="str">
        <x:v>BATCH_25</x:v>
      </x:c>
      <x:c r="D1166" s="9" t="str">
        <x:v>IMO</x:v>
      </x:c>
      <x:c r="E1166" s="9" t="n">
        <x:v>0</x:v>
      </x:c>
      <x:c r="F1166" s="9" t="str">
        <x:v>Part II-A 1.1.4</x:v>
      </x:c>
      <x:c r="G1166" s="9" t="str">
        <x:v>FAIL</x:v>
      </x:c>
      <x:c r="H1166" s="11" t="str">
        <x:v>Overall polar-operation coverage state not satisfied.</x:v>
      </x:c>
      <x:c r="I1166" s="10" t="str">
        <x:v>rdf/IMO/IMO-107/IMO-107-L-F04.ttl</x:v>
      </x:c>
      <x:c r="J1166" s="10" t="str">
        <x:v>730a6afe3f1fb6012303c2df979165eefc77e377ee48c8e62ff4680f89d61e2c</x:v>
      </x:c>
      <x:c r="K1166" s="13" t="str">
        <x:v>NOT_REVIEWED</x:v>
      </x:c>
      <x:c r="L1166" s="13" t="str"/>
      <x:c r="M1166" s="13" t="str"/>
      <x:c r="N1166" s="13" t="str"/>
      <x:c r="O1166" s="13" t="str"/>
      <x:c r="P1166" s="13" t="str"/>
      <x:c r="Q1166" s="13" t="str"/>
      <x:c r="R1166" s="13" t="str"/>
      <x:c r="S1166" s="13" t="str"/>
      <x:c r="T1166" s="14" t="str"/>
      <x:c r="U1166" s="9" t="str">
        <x:f>IF(AND(Q1166="AGREED",P1166="LABEL_ONLY",OR(O1166="PASS",O1166="FAIL"),R1166&lt;&gt;"",S1166&lt;&gt;"",T1166&lt;&gt;""),O1166,G1166)</x:f>
        <x:v>FAIL</x:v>
      </x:c>
      <x:c r="V1166" s="9" t="str">
        <x:f>IF(Q1166&lt;&gt;"AGREED","",IF(P1166="LABEL_ONLY",IF(AND(Q1166="AGREED",P1166="LABEL_ONLY",OR(O1166="PASS",O1166="FAIL"),R1166&lt;&gt;"",S1166&lt;&gt;"",T1166&lt;&gt;""),"LABEL_APPLIED","INCOMPLETE_DECISION"),"RERUN_REQUIRED"))</x:f>
      </x:c>
    </x:row>
    <x:row r="1167" ht="30" customHeight="1">
      <x:c r="A1167" s="9" t="str">
        <x:v>IMO-107-L-F05</x:v>
      </x:c>
      <x:c r="B1167" s="9" t="str">
        <x:v>IMO-107</x:v>
      </x:c>
      <x:c r="C1167" s="9" t="str">
        <x:v>BATCH_25</x:v>
      </x:c>
      <x:c r="D1167" s="9" t="str">
        <x:v>IMO</x:v>
      </x:c>
      <x:c r="E1167" s="9" t="n">
        <x:v>0</x:v>
      </x:c>
      <x:c r="F1167" s="9" t="str">
        <x:v>Part II-A 1.1.4</x:v>
      </x:c>
      <x:c r="G1167" s="9" t="str">
        <x:v>FAIL</x:v>
      </x:c>
      <x:c r="H1167" s="11" t="str">
        <x:v>Applicability fact missing.</x:v>
      </x:c>
      <x:c r="I1167" s="10" t="str">
        <x:v>rdf/IMO/IMO-107/IMO-107-L-F05.ttl</x:v>
      </x:c>
      <x:c r="J1167" s="10" t="str">
        <x:v>bf6ccb4f3d49cd5b3f472c677438c8d0ba58a922a22189999ceb61ab194c6b70</x:v>
      </x:c>
      <x:c r="K1167" s="13" t="str">
        <x:v>NOT_REVIEWED</x:v>
      </x:c>
      <x:c r="L1167" s="13" t="str"/>
      <x:c r="M1167" s="13" t="str"/>
      <x:c r="N1167" s="13" t="str"/>
      <x:c r="O1167" s="13" t="str"/>
      <x:c r="P1167" s="13" t="str"/>
      <x:c r="Q1167" s="13" t="str"/>
      <x:c r="R1167" s="13" t="str"/>
      <x:c r="S1167" s="13" t="str"/>
      <x:c r="T1167" s="14" t="str"/>
      <x:c r="U1167" s="9" t="str">
        <x:f>IF(AND(Q1167="AGREED",P1167="LABEL_ONLY",OR(O1167="PASS",O1167="FAIL"),R1167&lt;&gt;"",S1167&lt;&gt;"",T1167&lt;&gt;""),O1167,G1167)</x:f>
        <x:v>FAIL</x:v>
      </x:c>
      <x:c r="V1167" s="9" t="str">
        <x:f>IF(Q1167&lt;&gt;"AGREED","",IF(P1167="LABEL_ONLY",IF(AND(Q1167="AGREED",P1167="LABEL_ONLY",OR(O1167="PASS",O1167="FAIL"),R1167&lt;&gt;"",S1167&lt;&gt;"",T1167&lt;&gt;""),"LABEL_APPLIED","INCOMPLETE_DECISION"),"RERUN_REQUIRED"))</x:f>
      </x:c>
    </x:row>
    <x:row r="1168" ht="30" customHeight="1">
      <x:c r="A1168" s="9" t="str">
        <x:v>IMO-107-L-P01</x:v>
      </x:c>
      <x:c r="B1168" s="9" t="str">
        <x:v>IMO-107</x:v>
      </x:c>
      <x:c r="C1168" s="9" t="str">
        <x:v>BATCH_25</x:v>
      </x:c>
      <x:c r="D1168" s="9" t="str">
        <x:v>IMO</x:v>
      </x:c>
      <x:c r="E1168" s="9" t="n">
        <x:v>0</x:v>
      </x:c>
      <x:c r="F1168" s="9" t="str">
        <x:v>Part II-A 1.1.4</x:v>
      </x:c>
      <x:c r="G1168" s="9" t="str">
        <x:v>PASS</x:v>
      </x:c>
      <x:c r="H1168" s="11" t="str">
        <x:v>All required MARPOL Annex I polar-operation document coverage present.</x:v>
      </x:c>
      <x:c r="I1168" s="10" t="str">
        <x:v>rdf/IMO/IMO-107/IMO-107-L-P01.ttl</x:v>
      </x:c>
      <x:c r="J1168" s="10" t="str">
        <x:v>22bdb1850f3a7ad9be5086edf60f9017d1fc6ecbe4b17226af152ade93ccaa50</x:v>
      </x:c>
      <x:c r="K1168" s="13" t="str">
        <x:v>NOT_REVIEWED</x:v>
      </x:c>
      <x:c r="L1168" s="13" t="str"/>
      <x:c r="M1168" s="13" t="str"/>
      <x:c r="N1168" s="13" t="str"/>
      <x:c r="O1168" s="13" t="str"/>
      <x:c r="P1168" s="13" t="str"/>
      <x:c r="Q1168" s="13" t="str"/>
      <x:c r="R1168" s="13" t="str"/>
      <x:c r="S1168" s="13" t="str"/>
      <x:c r="T1168" s="14" t="str"/>
      <x:c r="U1168" s="9" t="str">
        <x:f>IF(AND(Q1168="AGREED",P1168="LABEL_ONLY",OR(O1168="PASS",O1168="FAIL"),R1168&lt;&gt;"",S1168&lt;&gt;"",T1168&lt;&gt;""),O1168,G1168)</x:f>
        <x:v>PASS</x:v>
      </x:c>
      <x:c r="V1168" s="9" t="str">
        <x:f>IF(Q1168&lt;&gt;"AGREED","",IF(P1168="LABEL_ONLY",IF(AND(Q1168="AGREED",P1168="LABEL_ONLY",OR(O1168="PASS",O1168="FAIL"),R1168&lt;&gt;"",S1168&lt;&gt;"",T1168&lt;&gt;""),"LABEL_APPLIED","INCOMPLETE_DECISION"),"RERUN_REQUIRED"))</x:f>
      </x:c>
    </x:row>
    <x:row r="1169" ht="30" customHeight="1">
      <x:c r="A1169" s="9" t="str">
        <x:v>IMO-107-L-P02</x:v>
      </x:c>
      <x:c r="B1169" s="9" t="str">
        <x:v>IMO-107</x:v>
      </x:c>
      <x:c r="C1169" s="9" t="str">
        <x:v>BATCH_25</x:v>
      </x:c>
      <x:c r="D1169" s="9" t="str">
        <x:v>IMO</x:v>
      </x:c>
      <x:c r="E1169" s="9" t="n">
        <x:v>1</x:v>
      </x:c>
      <x:c r="F1169" s="9" t="str">
        <x:v>Part II-A 1.1.4</x:v>
      </x:c>
      <x:c r="G1169" s="9" t="str">
        <x:v>PASS</x:v>
      </x:c>
      <x:c r="H1169" s="11" t="str">
        <x:v>Ship does not operate in polar waters; conditional coverage not applicable.</x:v>
      </x:c>
      <x:c r="I1169" s="10" t="str">
        <x:v>rdf/IMO/IMO-107/IMO-107-L-P02.ttl</x:v>
      </x:c>
      <x:c r="J1169" s="10" t="str">
        <x:v>cdd81542e5fe2352dfb0e8797e30febe4ba7521eba5087a1a3ac2bda3ab7069d</x:v>
      </x:c>
      <x:c r="K1169" s="13" t="str">
        <x:v>NOT_REVIEWED</x:v>
      </x:c>
      <x:c r="L1169" s="13" t="str"/>
      <x:c r="M1169" s="13" t="str"/>
      <x:c r="N1169" s="13" t="str"/>
      <x:c r="O1169" s="13" t="str"/>
      <x:c r="P1169" s="13" t="str"/>
      <x:c r="Q1169" s="13" t="str"/>
      <x:c r="R1169" s="13" t="str"/>
      <x:c r="S1169" s="13" t="str"/>
      <x:c r="T1169" s="14" t="str"/>
      <x:c r="U1169" s="9" t="str">
        <x:f>IF(AND(Q1169="AGREED",P1169="LABEL_ONLY",OR(O1169="PASS",O1169="FAIL"),R1169&lt;&gt;"",S1169&lt;&gt;"",T1169&lt;&gt;""),O1169,G1169)</x:f>
        <x:v>PASS</x:v>
      </x:c>
      <x:c r="V1169" s="9" t="str">
        <x:f>IF(Q1169&lt;&gt;"AGREED","",IF(P1169="LABEL_ONLY",IF(AND(Q1169="AGREED",P1169="LABEL_ONLY",OR(O1169="PASS",O1169="FAIL"),R1169&lt;&gt;"",S1169&lt;&gt;"",T1169&lt;&gt;""),"LABEL_APPLIED","INCOMPLETE_DECISION"),"RERUN_REQUIRED"))</x:f>
      </x:c>
    </x:row>
    <x:row r="1170" ht="30" customHeight="1">
      <x:c r="A1170" s="9" t="str">
        <x:v>IMO-108-L-F01</x:v>
      </x:c>
      <x:c r="B1170" s="9" t="str">
        <x:v>IMO-108</x:v>
      </x:c>
      <x:c r="C1170" s="9" t="str">
        <x:v>BATCH_01</x:v>
      </x:c>
      <x:c r="D1170" s="9" t="str">
        <x:v>IMO</x:v>
      </x:c>
      <x:c r="E1170" s="9" t="n">
        <x:v>1</x:v>
      </x:c>
      <x:c r="F1170" s="9" t="str">
        <x:v>Part II-A 1.2.1</x:v>
      </x:c>
      <x:c r="G1170" s="9" t="str">
        <x:v>FAIL</x:v>
      </x:c>
      <x:c r="H1170" s="11" t="str">
        <x:v>Applicable oil-fuel tank separation below 0.76 m.</x:v>
      </x:c>
      <x:c r="I1170" s="10" t="str">
        <x:v>rdf/IMO/IMO-108/IMO-108-L-F01.ttl</x:v>
      </x:c>
      <x:c r="J1170" s="10" t="str">
        <x:v>59d77dc2ddd799022c35041a5e81492c365ae084fb83d84fdfa104efa8c50b3a</x:v>
      </x:c>
      <x:c r="K1170" s="13" t="str">
        <x:v>NOT_REVIEWED</x:v>
      </x:c>
      <x:c r="L1170" s="13" t="str"/>
      <x:c r="M1170" s="13" t="str"/>
      <x:c r="N1170" s="13" t="str"/>
      <x:c r="O1170" s="13" t="str"/>
      <x:c r="P1170" s="13" t="str"/>
      <x:c r="Q1170" s="13" t="str"/>
      <x:c r="R1170" s="13" t="str"/>
      <x:c r="S1170" s="13" t="str"/>
      <x:c r="T1170" s="14" t="str"/>
      <x:c r="U1170" s="9" t="str">
        <x:f>IF(AND(Q1170="AGREED",P1170="LABEL_ONLY",OR(O1170="PASS",O1170="FAIL"),R1170&lt;&gt;"",S1170&lt;&gt;"",T1170&lt;&gt;""),O1170,G1170)</x:f>
        <x:v>FAIL</x:v>
      </x:c>
      <x:c r="V1170" s="9" t="str">
        <x:f>IF(Q1170&lt;&gt;"AGREED","",IF(P1170="LABEL_ONLY",IF(AND(Q1170="AGREED",P1170="LABEL_ONLY",OR(O1170="PASS",O1170="FAIL"),R1170&lt;&gt;"",S1170&lt;&gt;"",T1170&lt;&gt;""),"LABEL_APPLIED","INCOMPLETE_DECISION"),"RERUN_REQUIRED"))</x:f>
      </x:c>
    </x:row>
    <x:row r="1171" ht="30" customHeight="1">
      <x:c r="A1171" s="9" t="str">
        <x:v>IMO-108-L-F02</x:v>
      </x:c>
      <x:c r="B1171" s="9" t="str">
        <x:v>IMO-108</x:v>
      </x:c>
      <x:c r="C1171" s="9" t="str">
        <x:v>BATCH_01</x:v>
      </x:c>
      <x:c r="D1171" s="9" t="str">
        <x:v>IMO</x:v>
      </x:c>
      <x:c r="E1171" s="9" t="n">
        <x:v>0</x:v>
      </x:c>
      <x:c r="F1171" s="9" t="str">
        <x:v>Part II-A 1.2.1</x:v>
      </x:c>
      <x:c r="G1171" s="9" t="str">
        <x:v>FAIL</x:v>
      </x:c>
      <x:c r="H1171" s="11" t="str">
        <x:v>Applicable separation result missing.</x:v>
      </x:c>
      <x:c r="I1171" s="10" t="str">
        <x:v>rdf/IMO/IMO-108/IMO-108-L-F02.ttl</x:v>
      </x:c>
      <x:c r="J1171" s="10" t="str">
        <x:v>69d5ce0928eb3d06a9899bfb185f3421a913d4791db61e8fbade9ce8ac475a05</x:v>
      </x:c>
      <x:c r="K1171" s="13" t="str">
        <x:v>NOT_REVIEWED</x:v>
      </x:c>
      <x:c r="L1171" s="13" t="str"/>
      <x:c r="M1171" s="13" t="str"/>
      <x:c r="N1171" s="13" t="str"/>
      <x:c r="O1171" s="13" t="str"/>
      <x:c r="P1171" s="13" t="str"/>
      <x:c r="Q1171" s="13" t="str"/>
      <x:c r="R1171" s="13" t="str"/>
      <x:c r="S1171" s="13" t="str"/>
      <x:c r="T1171" s="14" t="str"/>
      <x:c r="U1171" s="9" t="str">
        <x:f>IF(AND(Q1171="AGREED",P1171="LABEL_ONLY",OR(O1171="PASS",O1171="FAIL"),R1171&lt;&gt;"",S1171&lt;&gt;"",T1171&lt;&gt;""),O1171,G1171)</x:f>
        <x:v>FAIL</x:v>
      </x:c>
      <x:c r="V1171" s="9" t="str">
        <x:f>IF(Q1171&lt;&gt;"AGREED","",IF(P1171="LABEL_ONLY",IF(AND(Q1171="AGREED",P1171="LABEL_ONLY",OR(O1171="PASS",O1171="FAIL"),R1171&lt;&gt;"",S1171&lt;&gt;"",T1171&lt;&gt;""),"LABEL_APPLIED","INCOMPLETE_DECISION"),"RERUN_REQUIRED"))</x:f>
      </x:c>
    </x:row>
    <x:row r="1172" ht="30" customHeight="1">
      <x:c r="A1172" s="9" t="str">
        <x:v>IMO-108-L-F03</x:v>
      </x:c>
      <x:c r="B1172" s="9" t="str">
        <x:v>IMO-108</x:v>
      </x:c>
      <x:c r="C1172" s="9" t="str">
        <x:v>BATCH_01</x:v>
      </x:c>
      <x:c r="D1172" s="9" t="str">
        <x:v>IMO</x:v>
      </x:c>
      <x:c r="E1172" s="9" t="n">
        <x:v>0</x:v>
      </x:c>
      <x:c r="F1172" s="9" t="str">
        <x:v>Part II-A 1.2.1</x:v>
      </x:c>
      <x:c r="G1172" s="9" t="str">
        <x:v>FAIL</x:v>
      </x:c>
      <x:c r="H1172" s="11" t="str">
        <x:v>Applicability capacity value missing.</x:v>
      </x:c>
      <x:c r="I1172" s="10" t="str">
        <x:v>rdf/IMO/IMO-108/IMO-108-L-F03.ttl</x:v>
      </x:c>
      <x:c r="J1172" s="10" t="str">
        <x:v>d34d1dfcf9848ec90c4de986b74889ce595c2a53c9a2f4614a780ff8814bb294</x:v>
      </x:c>
      <x:c r="K1172" s="13" t="str">
        <x:v>NOT_REVIEWED</x:v>
      </x:c>
      <x:c r="L1172" s="13" t="str"/>
      <x:c r="M1172" s="13" t="str"/>
      <x:c r="N1172" s="13" t="str"/>
      <x:c r="O1172" s="13" t="str"/>
      <x:c r="P1172" s="13" t="str"/>
      <x:c r="Q1172" s="13" t="str"/>
      <x:c r="R1172" s="13" t="str"/>
      <x:c r="S1172" s="13" t="str"/>
      <x:c r="T1172" s="14" t="str"/>
      <x:c r="U1172" s="9" t="str">
        <x:f>IF(AND(Q1172="AGREED",P1172="LABEL_ONLY",OR(O1172="PASS",O1172="FAIL"),R1172&lt;&gt;"",S1172&lt;&gt;"",T1172&lt;&gt;""),O1172,G1172)</x:f>
        <x:v>FAIL</x:v>
      </x:c>
      <x:c r="V1172" s="9" t="str">
        <x:f>IF(Q1172&lt;&gt;"AGREED","",IF(P1172="LABEL_ONLY",IF(AND(Q1172="AGREED",P1172="LABEL_ONLY",OR(O1172="PASS",O1172="FAIL"),R1172&lt;&gt;"",S1172&lt;&gt;"",T1172&lt;&gt;""),"LABEL_APPLIED","INCOMPLETE_DECISION"),"RERUN_REQUIRED"))</x:f>
      </x:c>
    </x:row>
    <x:row r="1173" ht="30" customHeight="1">
      <x:c r="A1173" s="9" t="str">
        <x:v>IMO-108-L-P01</x:v>
      </x:c>
      <x:c r="B1173" s="9" t="str">
        <x:v>IMO-108</x:v>
      </x:c>
      <x:c r="C1173" s="9" t="str">
        <x:v>BATCH_01</x:v>
      </x:c>
      <x:c r="D1173" s="9" t="str">
        <x:v>IMO</x:v>
      </x:c>
      <x:c r="E1173" s="9" t="n">
        <x:v>0</x:v>
      </x:c>
      <x:c r="F1173" s="9" t="str">
        <x:v>Part II-A 1.2.1</x:v>
      </x:c>
      <x:c r="G1173" s="9" t="str">
        <x:v>PASS</x:v>
      </x:c>
      <x:c r="H1173" s="11" t="str">
        <x:v>Applicable A-ship case at exact 0.76 m shell-separation boundary.</x:v>
      </x:c>
      <x:c r="I1173" s="10" t="str">
        <x:v>rdf/IMO/IMO-108/IMO-108-L-P01.ttl</x:v>
      </x:c>
      <x:c r="J1173" s="10" t="str">
        <x:v>95344cda26cabbee1131f89440724260a311f87db43737777ba72ce35177e4d5</x:v>
      </x:c>
      <x:c r="K1173" s="13" t="str">
        <x:v>NOT_REVIEWED</x:v>
      </x:c>
      <x:c r="L1173" s="13" t="str"/>
      <x:c r="M1173" s="13" t="str"/>
      <x:c r="N1173" s="13" t="str"/>
      <x:c r="O1173" s="13" t="str"/>
      <x:c r="P1173" s="13" t="str"/>
      <x:c r="Q1173" s="13" t="str"/>
      <x:c r="R1173" s="13" t="str"/>
      <x:c r="S1173" s="13" t="str"/>
      <x:c r="T1173" s="14" t="str"/>
      <x:c r="U1173" s="9" t="str">
        <x:f>IF(AND(Q1173="AGREED",P1173="LABEL_ONLY",OR(O1173="PASS",O1173="FAIL"),R1173&lt;&gt;"",S1173&lt;&gt;"",T1173&lt;&gt;""),O1173,G1173)</x:f>
        <x:v>PASS</x:v>
      </x:c>
      <x:c r="V1173" s="9" t="str">
        <x:f>IF(Q1173&lt;&gt;"AGREED","",IF(P1173="LABEL_ONLY",IF(AND(Q1173="AGREED",P1173="LABEL_ONLY",OR(O1173="PASS",O1173="FAIL"),R1173&lt;&gt;"",S1173&lt;&gt;"",T1173&lt;&gt;""),"LABEL_APPLIED","INCOMPLETE_DECISION"),"RERUN_REQUIRED"))</x:f>
      </x:c>
    </x:row>
    <x:row r="1174" ht="30" customHeight="1">
      <x:c r="A1174" s="9" t="str">
        <x:v>IMO-108-L-P02</x:v>
      </x:c>
      <x:c r="B1174" s="9" t="str">
        <x:v>IMO-108</x:v>
      </x:c>
      <x:c r="C1174" s="9" t="str">
        <x:v>BATCH_01</x:v>
      </x:c>
      <x:c r="D1174" s="9" t="str">
        <x:v>IMO</x:v>
      </x:c>
      <x:c r="E1174" s="9" t="n">
        <x:v>0</x:v>
      </x:c>
      <x:c r="F1174" s="9" t="str">
        <x:v>Part II-A 1.2.1</x:v>
      </x:c>
      <x:c r="G1174" s="9" t="str">
        <x:v>PASS</x:v>
      </x:c>
      <x:c r="H1174" s="11" t="str">
        <x:v>Applicable B-ship case above minimum separation.</x:v>
      </x:c>
      <x:c r="I1174" s="10" t="str">
        <x:v>rdf/IMO/IMO-108/IMO-108-L-P02.ttl</x:v>
      </x:c>
      <x:c r="J1174" s="10" t="str">
        <x:v>4876765adf1894963c2b6d7ef40111643b458de0e4760214183bf86a251bddd7</x:v>
      </x:c>
      <x:c r="K1174" s="13" t="str">
        <x:v>NOT_REVIEWED</x:v>
      </x:c>
      <x:c r="L1174" s="13" t="str"/>
      <x:c r="M1174" s="13" t="str"/>
      <x:c r="N1174" s="13" t="str"/>
      <x:c r="O1174" s="13" t="str"/>
      <x:c r="P1174" s="13" t="str"/>
      <x:c r="Q1174" s="13" t="str"/>
      <x:c r="R1174" s="13" t="str"/>
      <x:c r="S1174" s="13" t="str"/>
      <x:c r="T1174" s="14" t="str"/>
      <x:c r="U1174" s="9" t="str">
        <x:f>IF(AND(Q1174="AGREED",P1174="LABEL_ONLY",OR(O1174="PASS",O1174="FAIL"),R1174&lt;&gt;"",S1174&lt;&gt;"",T1174&lt;&gt;""),O1174,G1174)</x:f>
        <x:v>PASS</x:v>
      </x:c>
      <x:c r="V1174" s="9" t="str">
        <x:f>IF(Q1174&lt;&gt;"AGREED","",IF(P1174="LABEL_ONLY",IF(AND(Q1174="AGREED",P1174="LABEL_ONLY",OR(O1174="PASS",O1174="FAIL"),R1174&lt;&gt;"",S1174&lt;&gt;"",T1174&lt;&gt;""),"LABEL_APPLIED","INCOMPLETE_DECISION"),"RERUN_REQUIRED"))</x:f>
      </x:c>
    </x:row>
    <x:row r="1175" ht="30" customHeight="1">
      <x:c r="A1175" s="9" t="str">
        <x:v>IMO-108-L-P03</x:v>
      </x:c>
      <x:c r="B1175" s="9" t="str">
        <x:v>IMO-108</x:v>
      </x:c>
      <x:c r="C1175" s="9" t="str">
        <x:v>BATCH_01</x:v>
      </x:c>
      <x:c r="D1175" s="9" t="str">
        <x:v>IMO</x:v>
      </x:c>
      <x:c r="E1175" s="9" t="n">
        <x:v>1</x:v>
      </x:c>
      <x:c r="F1175" s="9" t="str">
        <x:v>Part II-A 1.2.1</x:v>
      </x:c>
      <x:c r="G1175" s="9" t="str">
        <x:v>PASS</x:v>
      </x:c>
      <x:c r="H1175" s="11" t="str">
        <x:v>Aggregate capacity exactly 600 m3 is outside the less-than-600 trigger.</x:v>
      </x:c>
      <x:c r="I1175" s="10" t="str">
        <x:v>rdf/IMO/IMO-108/IMO-108-L-P03.ttl</x:v>
      </x:c>
      <x:c r="J1175" s="10" t="str">
        <x:v>cbad068921ee77da5b87fabd7105b7a5df06dc85ca05295e1fa63897901ce97e</x:v>
      </x:c>
      <x:c r="K1175" s="13" t="str">
        <x:v>NOT_REVIEWED</x:v>
      </x:c>
      <x:c r="L1175" s="13" t="str"/>
      <x:c r="M1175" s="13" t="str"/>
      <x:c r="N1175" s="13" t="str"/>
      <x:c r="O1175" s="13" t="str"/>
      <x:c r="P1175" s="13" t="str"/>
      <x:c r="Q1175" s="13" t="str"/>
      <x:c r="R1175" s="13" t="str"/>
      <x:c r="S1175" s="13" t="str"/>
      <x:c r="T1175" s="14" t="str"/>
      <x:c r="U1175" s="9" t="str">
        <x:f>IF(AND(Q1175="AGREED",P1175="LABEL_ONLY",OR(O1175="PASS",O1175="FAIL"),R1175&lt;&gt;"",S1175&lt;&gt;"",T1175&lt;&gt;""),O1175,G1175)</x:f>
        <x:v>PASS</x:v>
      </x:c>
      <x:c r="V1175" s="9" t="str">
        <x:f>IF(Q1175&lt;&gt;"AGREED","",IF(P1175="LABEL_ONLY",IF(AND(Q1175="AGREED",P1175="LABEL_ONLY",OR(O1175="PASS",O1175="FAIL"),R1175&lt;&gt;"",S1175&lt;&gt;"",T1175&lt;&gt;""),"LABEL_APPLIED","INCOMPLETE_DECISION"),"RERUN_REQUIRED"))</x:f>
      </x:c>
    </x:row>
    <x:row r="1176" ht="30" customHeight="1">
      <x:c r="A1176" s="9" t="str">
        <x:v>IMO-108-L-P04</x:v>
      </x:c>
      <x:c r="B1176" s="9" t="str">
        <x:v>IMO-108</x:v>
      </x:c>
      <x:c r="C1176" s="9" t="str">
        <x:v>BATCH_01</x:v>
      </x:c>
      <x:c r="D1176" s="9" t="str">
        <x:v>IMO</x:v>
      </x:c>
      <x:c r="E1176" s="9" t="n">
        <x:v>0</x:v>
      </x:c>
      <x:c r="F1176" s="9" t="str">
        <x:v>Part II-A 1.2.1</x:v>
      </x:c>
      <x:c r="G1176" s="9" t="str">
        <x:v>PASS</x:v>
      </x:c>
      <x:c r="H1176" s="11" t="str">
        <x:v>Individual tank exactly 30 m3 is within the small-tank exemption.</x:v>
      </x:c>
      <x:c r="I1176" s="10" t="str">
        <x:v>rdf/IMO/IMO-108/IMO-108-L-P04.ttl</x:v>
      </x:c>
      <x:c r="J1176" s="10" t="str">
        <x:v>9bbe960ef39c128009e674356e0822f09a340ef6e51532dcb946dd126fda1119</x:v>
      </x:c>
      <x:c r="K1176" s="13" t="str">
        <x:v>NOT_REVIEWED</x:v>
      </x:c>
      <x:c r="L1176" s="13" t="str"/>
      <x:c r="M1176" s="13" t="str"/>
      <x:c r="N1176" s="13" t="str"/>
      <x:c r="O1176" s="13" t="str"/>
      <x:c r="P1176" s="13" t="str"/>
      <x:c r="Q1176" s="13" t="str"/>
      <x:c r="R1176" s="13" t="str"/>
      <x:c r="S1176" s="13" t="str"/>
      <x:c r="T1176" s="14" t="str"/>
      <x:c r="U1176" s="9" t="str">
        <x:f>IF(AND(Q1176="AGREED",P1176="LABEL_ONLY",OR(O1176="PASS",O1176="FAIL"),R1176&lt;&gt;"",S1176&lt;&gt;"",T1176&lt;&gt;""),O1176,G1176)</x:f>
        <x:v>PASS</x:v>
      </x:c>
      <x:c r="V1176" s="9" t="str">
        <x:f>IF(Q1176&lt;&gt;"AGREED","",IF(P1176="LABEL_ONLY",IF(AND(Q1176="AGREED",P1176="LABEL_ONLY",OR(O1176="PASS",O1176="FAIL"),R1176&lt;&gt;"",S1176&lt;&gt;"",T1176&lt;&gt;""),"LABEL_APPLIED","INCOMPLETE_DECISION"),"RERUN_REQUIRED"))</x:f>
      </x:c>
    </x:row>
    <x:row r="1177" ht="30" customHeight="1">
      <x:c r="A1177" s="9" t="str">
        <x:v>IMO-108-L-P05</x:v>
      </x:c>
      <x:c r="B1177" s="9" t="str">
        <x:v>IMO-108</x:v>
      </x:c>
      <x:c r="C1177" s="9" t="str">
        <x:v>BATCH_01</x:v>
      </x:c>
      <x:c r="D1177" s="9" t="str">
        <x:v>IMO</x:v>
      </x:c>
      <x:c r="E1177" s="9" t="n">
        <x:v>0</x:v>
      </x:c>
      <x:c r="F1177" s="9" t="str">
        <x:v>Part II-A 1.2.1</x:v>
      </x:c>
      <x:c r="G1177" s="9" t="str">
        <x:v>PASS</x:v>
      </x:c>
      <x:c r="H1177" s="11" t="str">
        <x:v>Pre-2017 construction is outside applicability.</x:v>
      </x:c>
      <x:c r="I1177" s="10" t="str">
        <x:v>rdf/IMO/IMO-108/IMO-108-L-P05.ttl</x:v>
      </x:c>
      <x:c r="J1177" s="10" t="str">
        <x:v>1fa4a662b6be6be12c60a19aafbc512082816dadeeb9323b93b610466d52887e</x:v>
      </x:c>
      <x:c r="K1177" s="13" t="str">
        <x:v>NOT_REVIEWED</x:v>
      </x:c>
      <x:c r="L1177" s="13" t="str"/>
      <x:c r="M1177" s="13" t="str"/>
      <x:c r="N1177" s="13" t="str"/>
      <x:c r="O1177" s="13" t="str"/>
      <x:c r="P1177" s="13" t="str"/>
      <x:c r="Q1177" s="13" t="str"/>
      <x:c r="R1177" s="13" t="str"/>
      <x:c r="S1177" s="13" t="str"/>
      <x:c r="T1177" s="14" t="str"/>
      <x:c r="U1177" s="9" t="str">
        <x:f>IF(AND(Q1177="AGREED",P1177="LABEL_ONLY",OR(O1177="PASS",O1177="FAIL"),R1177&lt;&gt;"",S1177&lt;&gt;"",T1177&lt;&gt;""),O1177,G1177)</x:f>
        <x:v>PASS</x:v>
      </x:c>
      <x:c r="V1177" s="9" t="str">
        <x:f>IF(Q1177&lt;&gt;"AGREED","",IF(P1177="LABEL_ONLY",IF(AND(Q1177="AGREED",P1177="LABEL_ONLY",OR(O1177="PASS",O1177="FAIL"),R1177&lt;&gt;"",S1177&lt;&gt;"",T1177&lt;&gt;""),"LABEL_APPLIED","INCOMPLETE_DECISION"),"RERUN_REQUIRED"))</x:f>
      </x:c>
    </x:row>
    <x:row r="1178" ht="30" customHeight="1">
      <x:c r="A1178" s="9" t="str">
        <x:v>IMO-108-L-P06</x:v>
      </x:c>
      <x:c r="B1178" s="9" t="str">
        <x:v>IMO-108</x:v>
      </x:c>
      <x:c r="C1178" s="9" t="str">
        <x:v>BATCH_01</x:v>
      </x:c>
      <x:c r="D1178" s="9" t="str">
        <x:v>IMO</x:v>
      </x:c>
      <x:c r="E1178" s="9" t="n">
        <x:v>0</x:v>
      </x:c>
      <x:c r="F1178" s="9" t="str">
        <x:v>Part II-A 1.2.1</x:v>
      </x:c>
      <x:c r="G1178" s="9" t="str">
        <x:v>PASS</x:v>
      </x:c>
      <x:c r="H1178" s="11" t="str">
        <x:v>Category C is outside the A/B structural requirement.</x:v>
      </x:c>
      <x:c r="I1178" s="10" t="str">
        <x:v>rdf/IMO/IMO-108/IMO-108-L-P06.ttl</x:v>
      </x:c>
      <x:c r="J1178" s="10" t="str">
        <x:v>9bacd42147e20d213fcd574585421c7190b5c701b4a807bb3b272678c0b1e982</x:v>
      </x:c>
      <x:c r="K1178" s="13" t="str">
        <x:v>NOT_REVIEWED</x:v>
      </x:c>
      <x:c r="L1178" s="13" t="str"/>
      <x:c r="M1178" s="13" t="str"/>
      <x:c r="N1178" s="13" t="str"/>
      <x:c r="O1178" s="13" t="str"/>
      <x:c r="P1178" s="13" t="str"/>
      <x:c r="Q1178" s="13" t="str"/>
      <x:c r="R1178" s="13" t="str"/>
      <x:c r="S1178" s="13" t="str"/>
      <x:c r="T1178" s="14" t="str"/>
      <x:c r="U1178" s="9" t="str">
        <x:f>IF(AND(Q1178="AGREED",P1178="LABEL_ONLY",OR(O1178="PASS",O1178="FAIL"),R1178&lt;&gt;"",S1178&lt;&gt;"",T1178&lt;&gt;""),O1178,G1178)</x:f>
        <x:v>PASS</x:v>
      </x:c>
      <x:c r="V1178" s="9" t="str">
        <x:f>IF(Q1178&lt;&gt;"AGREED","",IF(P1178="LABEL_ONLY",IF(AND(Q1178="AGREED",P1178="LABEL_ONLY",OR(O1178="PASS",O1178="FAIL"),R1178&lt;&gt;"",S1178&lt;&gt;"",T1178&lt;&gt;""),"LABEL_APPLIED","INCOMPLETE_DECISION"),"RERUN_REQUIRED"))</x:f>
      </x:c>
    </x:row>
    <x:row r="1179" ht="30" customHeight="1">
      <x:c r="A1179" s="9" t="str">
        <x:v>IMO-109-L-F01</x:v>
      </x:c>
      <x:c r="B1179" s="9" t="str">
        <x:v>IMO-109</x:v>
      </x:c>
      <x:c r="C1179" s="9" t="str">
        <x:v>BATCH_07</x:v>
      </x:c>
      <x:c r="D1179" s="9" t="str">
        <x:v>IMO</x:v>
      </x:c>
      <x:c r="E1179" s="9" t="n">
        <x:v>0</x:v>
      </x:c>
      <x:c r="F1179" s="9" t="str">
        <x:v>Part II-A 1.2.2</x:v>
      </x:c>
      <x:c r="G1179" s="9" t="str">
        <x:v>FAIL</x:v>
      </x:c>
      <x:c r="H1179" s="11" t="str">
        <x:v>Applicable cargo-tank shell separation below 0.76 m.</x:v>
      </x:c>
      <x:c r="I1179" s="10" t="str">
        <x:v>rdf/IMO/IMO-109/IMO-109-L-F01.ttl</x:v>
      </x:c>
      <x:c r="J1179" s="10" t="str">
        <x:v>c6e9f8c1e2a7e4af6fcfb89ab604e72b7a3aa0548923d3ae03e75598401dd9f8</x:v>
      </x:c>
      <x:c r="K1179" s="13" t="str">
        <x:v>NOT_REVIEWED</x:v>
      </x:c>
      <x:c r="L1179" s="13" t="str"/>
      <x:c r="M1179" s="13" t="str"/>
      <x:c r="N1179" s="13" t="str"/>
      <x:c r="O1179" s="13" t="str"/>
      <x:c r="P1179" s="13" t="str"/>
      <x:c r="Q1179" s="13" t="str"/>
      <x:c r="R1179" s="13" t="str"/>
      <x:c r="S1179" s="13" t="str"/>
      <x:c r="T1179" s="14" t="str"/>
      <x:c r="U1179" s="9" t="str">
        <x:f>IF(AND(Q1179="AGREED",P1179="LABEL_ONLY",OR(O1179="PASS",O1179="FAIL"),R1179&lt;&gt;"",S1179&lt;&gt;"",T1179&lt;&gt;""),O1179,G1179)</x:f>
        <x:v>FAIL</x:v>
      </x:c>
      <x:c r="V1179" s="9" t="str">
        <x:f>IF(Q1179&lt;&gt;"AGREED","",IF(P1179="LABEL_ONLY",IF(AND(Q1179="AGREED",P1179="LABEL_ONLY",OR(O1179="PASS",O1179="FAIL"),R1179&lt;&gt;"",S1179&lt;&gt;"",T1179&lt;&gt;""),"LABEL_APPLIED","INCOMPLETE_DECISION"),"RERUN_REQUIRED"))</x:f>
      </x:c>
    </x:row>
    <x:row r="1180" ht="30" customHeight="1">
      <x:c r="A1180" s="9" t="str">
        <x:v>IMO-109-L-F02</x:v>
      </x:c>
      <x:c r="B1180" s="9" t="str">
        <x:v>IMO-109</x:v>
      </x:c>
      <x:c r="C1180" s="9" t="str">
        <x:v>BATCH_07</x:v>
      </x:c>
      <x:c r="D1180" s="9" t="str">
        <x:v>IMO</x:v>
      </x:c>
      <x:c r="E1180" s="9" t="n">
        <x:v>0</x:v>
      </x:c>
      <x:c r="F1180" s="9" t="str">
        <x:v>Part II-A 1.2.2</x:v>
      </x:c>
      <x:c r="G1180" s="9" t="str">
        <x:v>FAIL</x:v>
      </x:c>
      <x:c r="H1180" s="11" t="str">
        <x:v>Applicable separation result missing.</x:v>
      </x:c>
      <x:c r="I1180" s="10" t="str">
        <x:v>rdf/IMO/IMO-109/IMO-109-L-F02.ttl</x:v>
      </x:c>
      <x:c r="J1180" s="10" t="str">
        <x:v>3c51fa8302b2cd744fa9692ba35f9a00c0e8eb2f55e2e70ba042b533e888864f</x:v>
      </x:c>
      <x:c r="K1180" s="13" t="str">
        <x:v>NOT_REVIEWED</x:v>
      </x:c>
      <x:c r="L1180" s="13" t="str"/>
      <x:c r="M1180" s="13" t="str"/>
      <x:c r="N1180" s="13" t="str"/>
      <x:c r="O1180" s="13" t="str"/>
      <x:c r="P1180" s="13" t="str"/>
      <x:c r="Q1180" s="13" t="str"/>
      <x:c r="R1180" s="13" t="str"/>
      <x:c r="S1180" s="13" t="str"/>
      <x:c r="T1180" s="14" t="str"/>
      <x:c r="U1180" s="9" t="str">
        <x:f>IF(AND(Q1180="AGREED",P1180="LABEL_ONLY",OR(O1180="PASS",O1180="FAIL"),R1180&lt;&gt;"",S1180&lt;&gt;"",T1180&lt;&gt;""),O1180,G1180)</x:f>
        <x:v>FAIL</x:v>
      </x:c>
      <x:c r="V1180" s="9" t="str">
        <x:f>IF(Q1180&lt;&gt;"AGREED","",IF(P1180="LABEL_ONLY",IF(AND(Q1180="AGREED",P1180="LABEL_ONLY",OR(O1180="PASS",O1180="FAIL"),R1180&lt;&gt;"",S1180&lt;&gt;"",T1180&lt;&gt;""),"LABEL_APPLIED","INCOMPLETE_DECISION"),"RERUN_REQUIRED"))</x:f>
      </x:c>
    </x:row>
    <x:row r="1181" ht="30" customHeight="1">
      <x:c r="A1181" s="9" t="str">
        <x:v>IMO-109-L-F03</x:v>
      </x:c>
      <x:c r="B1181" s="9" t="str">
        <x:v>IMO-109</x:v>
      </x:c>
      <x:c r="C1181" s="9" t="str">
        <x:v>BATCH_07</x:v>
      </x:c>
      <x:c r="D1181" s="9" t="str">
        <x:v>IMO</x:v>
      </x:c>
      <x:c r="E1181" s="9" t="n">
        <x:v>1</x:v>
      </x:c>
      <x:c r="F1181" s="9" t="str">
        <x:v>Part II-A 1.2.2</x:v>
      </x:c>
      <x:c r="G1181" s="9" t="str">
        <x:v>FAIL</x:v>
      </x:c>
      <x:c r="H1181" s="11" t="str">
        <x:v>Ship-type applicability value missing.</x:v>
      </x:c>
      <x:c r="I1181" s="10" t="str">
        <x:v>rdf/IMO/IMO-109/IMO-109-L-F03.ttl</x:v>
      </x:c>
      <x:c r="J1181" s="10" t="str">
        <x:v>d347b780f0ca6def6c59371c162bcc4aafbf743b562282bac1e9e72364bde089</x:v>
      </x:c>
      <x:c r="K1181" s="13" t="str">
        <x:v>NOT_REVIEWED</x:v>
      </x:c>
      <x:c r="L1181" s="13" t="str"/>
      <x:c r="M1181" s="13" t="str"/>
      <x:c r="N1181" s="13" t="str"/>
      <x:c r="O1181" s="13" t="str"/>
      <x:c r="P1181" s="13" t="str"/>
      <x:c r="Q1181" s="13" t="str"/>
      <x:c r="R1181" s="13" t="str"/>
      <x:c r="S1181" s="13" t="str"/>
      <x:c r="T1181" s="14" t="str"/>
      <x:c r="U1181" s="9" t="str">
        <x:f>IF(AND(Q1181="AGREED",P1181="LABEL_ONLY",OR(O1181="PASS",O1181="FAIL"),R1181&lt;&gt;"",S1181&lt;&gt;"",T1181&lt;&gt;""),O1181,G1181)</x:f>
        <x:v>FAIL</x:v>
      </x:c>
      <x:c r="V1181" s="9" t="str">
        <x:f>IF(Q1181&lt;&gt;"AGREED","",IF(P1181="LABEL_ONLY",IF(AND(Q1181="AGREED",P1181="LABEL_ONLY",OR(O1181="PASS",O1181="FAIL"),R1181&lt;&gt;"",S1181&lt;&gt;"",T1181&lt;&gt;""),"LABEL_APPLIED","INCOMPLETE_DECISION"),"RERUN_REQUIRED"))</x:f>
      </x:c>
    </x:row>
    <x:row r="1182" ht="30" customHeight="1">
      <x:c r="A1182" s="9" t="str">
        <x:v>IMO-109-L-P01</x:v>
      </x:c>
      <x:c r="B1182" s="9" t="str">
        <x:v>IMO-109</x:v>
      </x:c>
      <x:c r="C1182" s="9" t="str">
        <x:v>BATCH_07</x:v>
      </x:c>
      <x:c r="D1182" s="9" t="str">
        <x:v>IMO</x:v>
      </x:c>
      <x:c r="E1182" s="9" t="n">
        <x:v>0</x:v>
      </x:c>
      <x:c r="F1182" s="9" t="str">
        <x:v>Part II-A 1.2.2</x:v>
      </x:c>
      <x:c r="G1182" s="9" t="str">
        <x:v>PASS</x:v>
      </x:c>
      <x:c r="H1182" s="11" t="str">
        <x:v>Applicable non-tanker cargo tank carrying oil at exact 0.76 m boundary.</x:v>
      </x:c>
      <x:c r="I1182" s="10" t="str">
        <x:v>rdf/IMO/IMO-109/IMO-109-L-P01.ttl</x:v>
      </x:c>
      <x:c r="J1182" s="10" t="str">
        <x:v>53f4602fb3162a009d1c1043dbad3c17cf8ba03e1caa443115264d4dfc45566b</x:v>
      </x:c>
      <x:c r="K1182" s="13" t="str">
        <x:v>NOT_REVIEWED</x:v>
      </x:c>
      <x:c r="L1182" s="13" t="str"/>
      <x:c r="M1182" s="13" t="str"/>
      <x:c r="N1182" s="13" t="str"/>
      <x:c r="O1182" s="13" t="str"/>
      <x:c r="P1182" s="13" t="str"/>
      <x:c r="Q1182" s="13" t="str"/>
      <x:c r="R1182" s="13" t="str"/>
      <x:c r="S1182" s="13" t="str"/>
      <x:c r="T1182" s="14" t="str"/>
      <x:c r="U1182" s="9" t="str">
        <x:f>IF(AND(Q1182="AGREED",P1182="LABEL_ONLY",OR(O1182="PASS",O1182="FAIL"),R1182&lt;&gt;"",S1182&lt;&gt;"",T1182&lt;&gt;""),O1182,G1182)</x:f>
        <x:v>PASS</x:v>
      </x:c>
      <x:c r="V1182" s="9" t="str">
        <x:f>IF(Q1182&lt;&gt;"AGREED","",IF(P1182="LABEL_ONLY",IF(AND(Q1182="AGREED",P1182="LABEL_ONLY",OR(O1182="PASS",O1182="FAIL"),R1182&lt;&gt;"",S1182&lt;&gt;"",T1182&lt;&gt;""),"LABEL_APPLIED","INCOMPLETE_DECISION"),"RERUN_REQUIRED"))</x:f>
      </x:c>
    </x:row>
    <x:row r="1183" ht="30" customHeight="1">
      <x:c r="A1183" s="9" t="str">
        <x:v>IMO-109-L-P02</x:v>
      </x:c>
      <x:c r="B1183" s="9" t="str">
        <x:v>IMO-109</x:v>
      </x:c>
      <x:c r="C1183" s="9" t="str">
        <x:v>BATCH_07</x:v>
      </x:c>
      <x:c r="D1183" s="9" t="str">
        <x:v>IMO</x:v>
      </x:c>
      <x:c r="E1183" s="9" t="n">
        <x:v>0</x:v>
      </x:c>
      <x:c r="F1183" s="9" t="str">
        <x:v>Part II-A 1.2.2</x:v>
      </x:c>
      <x:c r="G1183" s="9" t="str">
        <x:v>PASS</x:v>
      </x:c>
      <x:c r="H1183" s="11" t="str">
        <x:v>Oil tanker excluded from 1.2.2.</x:v>
      </x:c>
      <x:c r="I1183" s="10" t="str">
        <x:v>rdf/IMO/IMO-109/IMO-109-L-P02.ttl</x:v>
      </x:c>
      <x:c r="J1183" s="10" t="str">
        <x:v>a4e92d0416cd566a2b0f502033343ea03c17da92ae7bc44a1c225d74084c1185</x:v>
      </x:c>
      <x:c r="K1183" s="13" t="str">
        <x:v>NOT_REVIEWED</x:v>
      </x:c>
      <x:c r="L1183" s="13" t="str"/>
      <x:c r="M1183" s="13" t="str"/>
      <x:c r="N1183" s="13" t="str"/>
      <x:c r="O1183" s="13" t="str"/>
      <x:c r="P1183" s="13" t="str"/>
      <x:c r="Q1183" s="13" t="str"/>
      <x:c r="R1183" s="13" t="str"/>
      <x:c r="S1183" s="13" t="str"/>
      <x:c r="T1183" s="14" t="str"/>
      <x:c r="U1183" s="9" t="str">
        <x:f>IF(AND(Q1183="AGREED",P1183="LABEL_ONLY",OR(O1183="PASS",O1183="FAIL"),R1183&lt;&gt;"",S1183&lt;&gt;"",T1183&lt;&gt;""),O1183,G1183)</x:f>
        <x:v>PASS</x:v>
      </x:c>
      <x:c r="V1183" s="9" t="str">
        <x:f>IF(Q1183&lt;&gt;"AGREED","",IF(P1183="LABEL_ONLY",IF(AND(Q1183="AGREED",P1183="LABEL_ONLY",OR(O1183="PASS",O1183="FAIL"),R1183&lt;&gt;"",S1183&lt;&gt;"",T1183&lt;&gt;""),"LABEL_APPLIED","INCOMPLETE_DECISION"),"RERUN_REQUIRED"))</x:f>
      </x:c>
    </x:row>
    <x:row r="1184" ht="30" customHeight="1">
      <x:c r="A1184" s="9" t="str">
        <x:v>IMO-109-L-P03</x:v>
      </x:c>
      <x:c r="B1184" s="9" t="str">
        <x:v>IMO-109</x:v>
      </x:c>
      <x:c r="C1184" s="9" t="str">
        <x:v>BATCH_07</x:v>
      </x:c>
      <x:c r="D1184" s="9" t="str">
        <x:v>IMO</x:v>
      </x:c>
      <x:c r="E1184" s="9" t="n">
        <x:v>0</x:v>
      </x:c>
      <x:c r="F1184" s="9" t="str">
        <x:v>Part II-A 1.2.2</x:v>
      </x:c>
      <x:c r="G1184" s="9" t="str">
        <x:v>PASS</x:v>
      </x:c>
      <x:c r="H1184" s="11" t="str">
        <x:v>Cargo tank not used to carry oil; requirement not applicable.</x:v>
      </x:c>
      <x:c r="I1184" s="10" t="str">
        <x:v>rdf/IMO/IMO-109/IMO-109-L-P03.ttl</x:v>
      </x:c>
      <x:c r="J1184" s="10" t="str">
        <x:v>7330935fb12569abc1615c808fd444d8917b43bef36634f6b5bb91c847716dd0</x:v>
      </x:c>
      <x:c r="K1184" s="13" t="str">
        <x:v>NOT_REVIEWED</x:v>
      </x:c>
      <x:c r="L1184" s="13" t="str"/>
      <x:c r="M1184" s="13" t="str"/>
      <x:c r="N1184" s="13" t="str"/>
      <x:c r="O1184" s="13" t="str"/>
      <x:c r="P1184" s="13" t="str"/>
      <x:c r="Q1184" s="13" t="str"/>
      <x:c r="R1184" s="13" t="str"/>
      <x:c r="S1184" s="13" t="str"/>
      <x:c r="T1184" s="14" t="str"/>
      <x:c r="U1184" s="9" t="str">
        <x:f>IF(AND(Q1184="AGREED",P1184="LABEL_ONLY",OR(O1184="PASS",O1184="FAIL"),R1184&lt;&gt;"",S1184&lt;&gt;"",T1184&lt;&gt;""),O1184,G1184)</x:f>
        <x:v>PASS</x:v>
      </x:c>
      <x:c r="V1184" s="9" t="str">
        <x:f>IF(Q1184&lt;&gt;"AGREED","",IF(P1184="LABEL_ONLY",IF(AND(Q1184="AGREED",P1184="LABEL_ONLY",OR(O1184="PASS",O1184="FAIL"),R1184&lt;&gt;"",S1184&lt;&gt;"",T1184&lt;&gt;""),"LABEL_APPLIED","INCOMPLETE_DECISION"),"RERUN_REQUIRED"))</x:f>
      </x:c>
    </x:row>
    <x:row r="1185" ht="30" customHeight="1">
      <x:c r="A1185" s="9" t="str">
        <x:v>IMO-109-L-P04</x:v>
      </x:c>
      <x:c r="B1185" s="9" t="str">
        <x:v>IMO-109</x:v>
      </x:c>
      <x:c r="C1185" s="9" t="str">
        <x:v>BATCH_07</x:v>
      </x:c>
      <x:c r="D1185" s="9" t="str">
        <x:v>IMO</x:v>
      </x:c>
      <x:c r="E1185" s="9" t="n">
        <x:v>0</x:v>
      </x:c>
      <x:c r="F1185" s="9" t="str">
        <x:v>Part II-A 1.2.2</x:v>
      </x:c>
      <x:c r="G1185" s="9" t="str">
        <x:v>PASS</x:v>
      </x:c>
      <x:c r="H1185" s="11" t="str">
        <x:v>Pre-2017 construction not applicable.</x:v>
      </x:c>
      <x:c r="I1185" s="10" t="str">
        <x:v>rdf/IMO/IMO-109/IMO-109-L-P04.ttl</x:v>
      </x:c>
      <x:c r="J1185" s="10" t="str">
        <x:v>84457db0a1af515ad0d0c38b6c121c936997b9e453d041a18c955834d3e391ff</x:v>
      </x:c>
      <x:c r="K1185" s="13" t="str">
        <x:v>NOT_REVIEWED</x:v>
      </x:c>
      <x:c r="L1185" s="13" t="str"/>
      <x:c r="M1185" s="13" t="str"/>
      <x:c r="N1185" s="13" t="str"/>
      <x:c r="O1185" s="13" t="str"/>
      <x:c r="P1185" s="13" t="str"/>
      <x:c r="Q1185" s="13" t="str"/>
      <x:c r="R1185" s="13" t="str"/>
      <x:c r="S1185" s="13" t="str"/>
      <x:c r="T1185" s="14" t="str"/>
      <x:c r="U1185" s="9" t="str">
        <x:f>IF(AND(Q1185="AGREED",P1185="LABEL_ONLY",OR(O1185="PASS",O1185="FAIL"),R1185&lt;&gt;"",S1185&lt;&gt;"",T1185&lt;&gt;""),O1185,G1185)</x:f>
        <x:v>PASS</x:v>
      </x:c>
      <x:c r="V1185" s="9" t="str">
        <x:f>IF(Q1185&lt;&gt;"AGREED","",IF(P1185="LABEL_ONLY",IF(AND(Q1185="AGREED",P1185="LABEL_ONLY",OR(O1185="PASS",O1185="FAIL"),R1185&lt;&gt;"",S1185&lt;&gt;"",T1185&lt;&gt;""),"LABEL_APPLIED","INCOMPLETE_DECISION"),"RERUN_REQUIRED"))</x:f>
      </x:c>
    </x:row>
    <x:row r="1186" ht="30" customHeight="1">
      <x:c r="A1186" s="9" t="str">
        <x:v>IMO-109-L-P05</x:v>
      </x:c>
      <x:c r="B1186" s="9" t="str">
        <x:v>IMO-109</x:v>
      </x:c>
      <x:c r="C1186" s="9" t="str">
        <x:v>BATCH_07</x:v>
      </x:c>
      <x:c r="D1186" s="9" t="str">
        <x:v>IMO</x:v>
      </x:c>
      <x:c r="E1186" s="9" t="n">
        <x:v>1</x:v>
      </x:c>
      <x:c r="F1186" s="9" t="str">
        <x:v>Part II-A 1.2.2</x:v>
      </x:c>
      <x:c r="G1186" s="9" t="str">
        <x:v>PASS</x:v>
      </x:c>
      <x:c r="H1186" s="11" t="str">
        <x:v>Category C not applicable.</x:v>
      </x:c>
      <x:c r="I1186" s="10" t="str">
        <x:v>rdf/IMO/IMO-109/IMO-109-L-P05.ttl</x:v>
      </x:c>
      <x:c r="J1186" s="10" t="str">
        <x:v>43462bdb080a2f3464eb187e0cc6e2a249110ef854c83f3f4c9f9c70e3c2d89e</x:v>
      </x:c>
      <x:c r="K1186" s="13" t="str">
        <x:v>NOT_REVIEWED</x:v>
      </x:c>
      <x:c r="L1186" s="13" t="str"/>
      <x:c r="M1186" s="13" t="str"/>
      <x:c r="N1186" s="13" t="str"/>
      <x:c r="O1186" s="13" t="str"/>
      <x:c r="P1186" s="13" t="str"/>
      <x:c r="Q1186" s="13" t="str"/>
      <x:c r="R1186" s="13" t="str"/>
      <x:c r="S1186" s="13" t="str"/>
      <x:c r="T1186" s="14" t="str"/>
      <x:c r="U1186" s="9" t="str">
        <x:f>IF(AND(Q1186="AGREED",P1186="LABEL_ONLY",OR(O1186="PASS",O1186="FAIL"),R1186&lt;&gt;"",S1186&lt;&gt;"",T1186&lt;&gt;""),O1186,G1186)</x:f>
        <x:v>PASS</x:v>
      </x:c>
      <x:c r="V1186" s="9" t="str">
        <x:f>IF(Q1186&lt;&gt;"AGREED","",IF(P1186="LABEL_ONLY",IF(AND(Q1186="AGREED",P1186="LABEL_ONLY",OR(O1186="PASS",O1186="FAIL"),R1186&lt;&gt;"",S1186&lt;&gt;"",T1186&lt;&gt;""),"LABEL_APPLIED","INCOMPLETE_DECISION"),"RERUN_REQUIRED"))</x:f>
      </x:c>
    </x:row>
    <x:row r="1187" ht="30" customHeight="1">
      <x:c r="A1187" s="9" t="str">
        <x:v>IMO-110-L-F01</x:v>
      </x:c>
      <x:c r="B1187" s="9" t="str">
        <x:v>IMO-110</x:v>
      </x:c>
      <x:c r="C1187" s="9" t="str">
        <x:v>BATCH_15</x:v>
      </x:c>
      <x:c r="D1187" s="9" t="str">
        <x:v>IMO</x:v>
      </x:c>
      <x:c r="E1187" s="9" t="n">
        <x:v>0</x:v>
      </x:c>
      <x:c r="F1187" s="9" t="str">
        <x:v>Part II-A 1.2.3</x:v>
      </x:c>
      <x:c r="G1187" s="9" t="str">
        <x:v>FAIL</x:v>
      </x:c>
      <x:c r="H1187" s="11" t="str">
        <x:v>Double-bottom protection condition fails.</x:v>
      </x:c>
      <x:c r="I1187" s="10" t="str">
        <x:v>rdf/IMO/IMO-110/IMO-110-L-F01.ttl</x:v>
      </x:c>
      <x:c r="J1187" s="10" t="str">
        <x:v>e68a0e4493cbbc856edb23dca98cc345f4f0824c6da2923d4597dcc05b7e0660</x:v>
      </x:c>
      <x:c r="K1187" s="13" t="str">
        <x:v>NOT_REVIEWED</x:v>
      </x:c>
      <x:c r="L1187" s="13" t="str"/>
      <x:c r="M1187" s="13" t="str"/>
      <x:c r="N1187" s="13" t="str"/>
      <x:c r="O1187" s="13" t="str"/>
      <x:c r="P1187" s="13" t="str"/>
      <x:c r="Q1187" s="13" t="str"/>
      <x:c r="R1187" s="13" t="str"/>
      <x:c r="S1187" s="13" t="str"/>
      <x:c r="T1187" s="14" t="str"/>
      <x:c r="U1187" s="9" t="str">
        <x:f>IF(AND(Q1187="AGREED",P1187="LABEL_ONLY",OR(O1187="PASS",O1187="FAIL"),R1187&lt;&gt;"",S1187&lt;&gt;"",T1187&lt;&gt;""),O1187,G1187)</x:f>
        <x:v>FAIL</x:v>
      </x:c>
      <x:c r="V1187" s="9" t="str">
        <x:f>IF(Q1187&lt;&gt;"AGREED","",IF(P1187="LABEL_ONLY",IF(AND(Q1187="AGREED",P1187="LABEL_ONLY",OR(O1187="PASS",O1187="FAIL"),R1187&lt;&gt;"",S1187&lt;&gt;"",T1187&lt;&gt;""),"LABEL_APPLIED","INCOMPLETE_DECISION"),"RERUN_REQUIRED"))</x:f>
      </x:c>
    </x:row>
    <x:row r="1188" ht="30" customHeight="1">
      <x:c r="A1188" s="9" t="str">
        <x:v>IMO-110-L-F02</x:v>
      </x:c>
      <x:c r="B1188" s="9" t="str">
        <x:v>IMO-110</x:v>
      </x:c>
      <x:c r="C1188" s="9" t="str">
        <x:v>BATCH_15</x:v>
      </x:c>
      <x:c r="D1188" s="9" t="str">
        <x:v>IMO</x:v>
      </x:c>
      <x:c r="E1188" s="9" t="n">
        <x:v>0</x:v>
      </x:c>
      <x:c r="F1188" s="9" t="str">
        <x:v>Part II-A 1.2.3</x:v>
      </x:c>
      <x:c r="G1188" s="9" t="str">
        <x:v>FAIL</x:v>
      </x:c>
      <x:c r="H1188" s="11" t="str">
        <x:v>Wing-tank protection condition fails.</x:v>
      </x:c>
      <x:c r="I1188" s="10" t="str">
        <x:v>rdf/IMO/IMO-110/IMO-110-L-F02.ttl</x:v>
      </x:c>
      <x:c r="J1188" s="10" t="str">
        <x:v>8d18f5675fbbf6f791b2694ccfa428e41e679382cbcb0f6230434e2df55562bb</x:v>
      </x:c>
      <x:c r="K1188" s="13" t="str">
        <x:v>NOT_REVIEWED</x:v>
      </x:c>
      <x:c r="L1188" s="13" t="str"/>
      <x:c r="M1188" s="13" t="str"/>
      <x:c r="N1188" s="13" t="str"/>
      <x:c r="O1188" s="13" t="str"/>
      <x:c r="P1188" s="13" t="str"/>
      <x:c r="Q1188" s="13" t="str"/>
      <x:c r="R1188" s="13" t="str"/>
      <x:c r="S1188" s="13" t="str"/>
      <x:c r="T1188" s="14" t="str"/>
      <x:c r="U1188" s="9" t="str">
        <x:f>IF(AND(Q1188="AGREED",P1188="LABEL_ONLY",OR(O1188="PASS",O1188="FAIL"),R1188&lt;&gt;"",S1188&lt;&gt;"",T1188&lt;&gt;""),O1188,G1188)</x:f>
        <x:v>FAIL</x:v>
      </x:c>
      <x:c r="V1188" s="9" t="str">
        <x:f>IF(Q1188&lt;&gt;"AGREED","",IF(P1188="LABEL_ONLY",IF(AND(Q1188="AGREED",P1188="LABEL_ONLY",OR(O1188="PASS",O1188="FAIL"),R1188&lt;&gt;"",S1188&lt;&gt;"",T1188&lt;&gt;""),"LABEL_APPLIED","INCOMPLETE_DECISION"),"RERUN_REQUIRED"))</x:f>
      </x:c>
    </x:row>
    <x:row r="1189" ht="30" customHeight="1">
      <x:c r="A1189" s="9" t="str">
        <x:v>IMO-110-L-F03</x:v>
      </x:c>
      <x:c r="B1189" s="9" t="str">
        <x:v>IMO-110</x:v>
      </x:c>
      <x:c r="C1189" s="9" t="str">
        <x:v>BATCH_15</x:v>
      </x:c>
      <x:c r="D1189" s="9" t="str">
        <x:v>IMO</x:v>
      </x:c>
      <x:c r="E1189" s="9" t="n">
        <x:v>1</x:v>
      </x:c>
      <x:c r="F1189" s="9" t="str">
        <x:v>Part II-A 1.2.3</x:v>
      </x:c>
      <x:c r="G1189" s="9" t="str">
        <x:v>FAIL</x:v>
      </x:c>
      <x:c r="H1189" s="11" t="str">
        <x:v>Deadweight applicability operand missing.</x:v>
      </x:c>
      <x:c r="I1189" s="10" t="str">
        <x:v>rdf/IMO/IMO-110/IMO-110-L-F03.ttl</x:v>
      </x:c>
      <x:c r="J1189" s="10" t="str">
        <x:v>b670a8b52f23e789e996c2c693b769d81cc366326da37a1f7fe3991c5436a061</x:v>
      </x:c>
      <x:c r="K1189" s="13" t="str">
        <x:v>NOT_REVIEWED</x:v>
      </x:c>
      <x:c r="L1189" s="13" t="str"/>
      <x:c r="M1189" s="13" t="str"/>
      <x:c r="N1189" s="13" t="str"/>
      <x:c r="O1189" s="13" t="str"/>
      <x:c r="P1189" s="13" t="str"/>
      <x:c r="Q1189" s="13" t="str"/>
      <x:c r="R1189" s="13" t="str"/>
      <x:c r="S1189" s="13" t="str"/>
      <x:c r="T1189" s="14" t="str"/>
      <x:c r="U1189" s="9" t="str">
        <x:f>IF(AND(Q1189="AGREED",P1189="LABEL_ONLY",OR(O1189="PASS",O1189="FAIL"),R1189&lt;&gt;"",S1189&lt;&gt;"",T1189&lt;&gt;""),O1189,G1189)</x:f>
        <x:v>FAIL</x:v>
      </x:c>
      <x:c r="V1189" s="9" t="str">
        <x:f>IF(Q1189&lt;&gt;"AGREED","",IF(P1189="LABEL_ONLY",IF(AND(Q1189="AGREED",P1189="LABEL_ONLY",OR(O1189="PASS",O1189="FAIL"),R1189&lt;&gt;"",S1189&lt;&gt;"",T1189&lt;&gt;""),"LABEL_APPLIED","INCOMPLETE_DECISION"),"RERUN_REQUIRED"))</x:f>
      </x:c>
    </x:row>
    <x:row r="1190" ht="30" customHeight="1">
      <x:c r="A1190" s="9" t="str">
        <x:v>IMO-110-L-P01</x:v>
      </x:c>
      <x:c r="B1190" s="9" t="str">
        <x:v>IMO-110</x:v>
      </x:c>
      <x:c r="C1190" s="9" t="str">
        <x:v>BATCH_15</x:v>
      </x:c>
      <x:c r="D1190" s="9" t="str">
        <x:v>IMO</x:v>
      </x:c>
      <x:c r="E1190" s="9" t="n">
        <x:v>1</x:v>
      </x:c>
      <x:c r="F1190" s="9" t="str">
        <x:v>Part II-A 1.2.3</x:v>
      </x:c>
      <x:c r="G1190" s="9" t="str">
        <x:v>PASS</x:v>
      </x:c>
      <x:c r="H1190" s="11" t="str">
        <x:v>Applicable sub-5000 DWT A oil tanker has both required protection arrangements.</x:v>
      </x:c>
      <x:c r="I1190" s="10" t="str">
        <x:v>rdf/IMO/IMO-110/IMO-110-L-P01.ttl</x:v>
      </x:c>
      <x:c r="J1190" s="10" t="str">
        <x:v>c4529f2c889fcf1a5c863fa5daf47b589b21deaf710940143133b42ee8b811a1</x:v>
      </x:c>
      <x:c r="K1190" s="13" t="str">
        <x:v>NOT_REVIEWED</x:v>
      </x:c>
      <x:c r="L1190" s="13" t="str"/>
      <x:c r="M1190" s="13" t="str"/>
      <x:c r="N1190" s="13" t="str"/>
      <x:c r="O1190" s="13" t="str"/>
      <x:c r="P1190" s="13" t="str"/>
      <x:c r="Q1190" s="13" t="str"/>
      <x:c r="R1190" s="13" t="str"/>
      <x:c r="S1190" s="13" t="str"/>
      <x:c r="T1190" s="14" t="str"/>
      <x:c r="U1190" s="9" t="str">
        <x:f>IF(AND(Q1190="AGREED",P1190="LABEL_ONLY",OR(O1190="PASS",O1190="FAIL"),R1190&lt;&gt;"",S1190&lt;&gt;"",T1190&lt;&gt;""),O1190,G1190)</x:f>
        <x:v>PASS</x:v>
      </x:c>
      <x:c r="V1190" s="9" t="str">
        <x:f>IF(Q1190&lt;&gt;"AGREED","",IF(P1190="LABEL_ONLY",IF(AND(Q1190="AGREED",P1190="LABEL_ONLY",OR(O1190="PASS",O1190="FAIL"),R1190&lt;&gt;"",S1190&lt;&gt;"",T1190&lt;&gt;""),"LABEL_APPLIED","INCOMPLETE_DECISION"),"RERUN_REQUIRED"))</x:f>
      </x:c>
    </x:row>
    <x:row r="1191" ht="30" customHeight="1">
      <x:c r="A1191" s="9" t="str">
        <x:v>IMO-110-L-P02</x:v>
      </x:c>
      <x:c r="B1191" s="9" t="str">
        <x:v>IMO-110</x:v>
      </x:c>
      <x:c r="C1191" s="9" t="str">
        <x:v>BATCH_15</x:v>
      </x:c>
      <x:c r="D1191" s="9" t="str">
        <x:v>IMO</x:v>
      </x:c>
      <x:c r="E1191" s="9" t="n">
        <x:v>0</x:v>
      </x:c>
      <x:c r="F1191" s="9" t="str">
        <x:v>Part II-A 1.2.3</x:v>
      </x:c>
      <x:c r="G1191" s="9" t="str">
        <x:v>PASS</x:v>
      </x:c>
      <x:c r="H1191" s="11" t="str">
        <x:v>Applicable B oil tanker with both protection arrangements.</x:v>
      </x:c>
      <x:c r="I1191" s="10" t="str">
        <x:v>rdf/IMO/IMO-110/IMO-110-L-P02.ttl</x:v>
      </x:c>
      <x:c r="J1191" s="10" t="str">
        <x:v>ba26f365193590ab2184428307fbcc96ac1fa7dd8b15c7905c7865a547c89fd2</x:v>
      </x:c>
      <x:c r="K1191" s="13" t="str">
        <x:v>NOT_REVIEWED</x:v>
      </x:c>
      <x:c r="L1191" s="13" t="str"/>
      <x:c r="M1191" s="13" t="str"/>
      <x:c r="N1191" s="13" t="str"/>
      <x:c r="O1191" s="13" t="str"/>
      <x:c r="P1191" s="13" t="str"/>
      <x:c r="Q1191" s="13" t="str"/>
      <x:c r="R1191" s="13" t="str"/>
      <x:c r="S1191" s="13" t="str"/>
      <x:c r="T1191" s="14" t="str"/>
      <x:c r="U1191" s="9" t="str">
        <x:f>IF(AND(Q1191="AGREED",P1191="LABEL_ONLY",OR(O1191="PASS",O1191="FAIL"),R1191&lt;&gt;"",S1191&lt;&gt;"",T1191&lt;&gt;""),O1191,G1191)</x:f>
        <x:v>PASS</x:v>
      </x:c>
      <x:c r="V1191" s="9" t="str">
        <x:f>IF(Q1191&lt;&gt;"AGREED","",IF(P1191="LABEL_ONLY",IF(AND(Q1191="AGREED",P1191="LABEL_ONLY",OR(O1191="PASS",O1191="FAIL"),R1191&lt;&gt;"",S1191&lt;&gt;"",T1191&lt;&gt;""),"LABEL_APPLIED","INCOMPLETE_DECISION"),"RERUN_REQUIRED"))</x:f>
      </x:c>
    </x:row>
    <x:row r="1192" ht="30" customHeight="1">
      <x:c r="A1192" s="9" t="str">
        <x:v>IMO-110-L-P03</x:v>
      </x:c>
      <x:c r="B1192" s="9" t="str">
        <x:v>IMO-110</x:v>
      </x:c>
      <x:c r="C1192" s="9" t="str">
        <x:v>BATCH_15</x:v>
      </x:c>
      <x:c r="D1192" s="9" t="str">
        <x:v>IMO</x:v>
      </x:c>
      <x:c r="E1192" s="9" t="n">
        <x:v>0</x:v>
      </x:c>
      <x:c r="F1192" s="9" t="str">
        <x:v>Part II-A 1.2.3</x:v>
      </x:c>
      <x:c r="G1192" s="9" t="str">
        <x:v>PASS</x:v>
      </x:c>
      <x:c r="H1192" s="11" t="str">
        <x:v>Exactly 5000 tonnes is outside the less-than-5000 trigger.</x:v>
      </x:c>
      <x:c r="I1192" s="10" t="str">
        <x:v>rdf/IMO/IMO-110/IMO-110-L-P03.ttl</x:v>
      </x:c>
      <x:c r="J1192" s="10" t="str">
        <x:v>4b31e715a119e5ba02847b6e6089813fa4ab6ca0864a34b638c339f354ea1a95</x:v>
      </x:c>
      <x:c r="K1192" s="13" t="str">
        <x:v>NOT_REVIEWED</x:v>
      </x:c>
      <x:c r="L1192" s="13" t="str"/>
      <x:c r="M1192" s="13" t="str"/>
      <x:c r="N1192" s="13" t="str"/>
      <x:c r="O1192" s="13" t="str"/>
      <x:c r="P1192" s="13" t="str"/>
      <x:c r="Q1192" s="13" t="str"/>
      <x:c r="R1192" s="13" t="str"/>
      <x:c r="S1192" s="13" t="str"/>
      <x:c r="T1192" s="14" t="str"/>
      <x:c r="U1192" s="9" t="str">
        <x:f>IF(AND(Q1192="AGREED",P1192="LABEL_ONLY",OR(O1192="PASS",O1192="FAIL"),R1192&lt;&gt;"",S1192&lt;&gt;"",T1192&lt;&gt;""),O1192,G1192)</x:f>
        <x:v>PASS</x:v>
      </x:c>
      <x:c r="V1192" s="9" t="str">
        <x:f>IF(Q1192&lt;&gt;"AGREED","",IF(P1192="LABEL_ONLY",IF(AND(Q1192="AGREED",P1192="LABEL_ONLY",OR(O1192="PASS",O1192="FAIL"),R1192&lt;&gt;"",S1192&lt;&gt;"",T1192&lt;&gt;""),"LABEL_APPLIED","INCOMPLETE_DECISION"),"RERUN_REQUIRED"))</x:f>
      </x:c>
    </x:row>
    <x:row r="1193" ht="30" customHeight="1">
      <x:c r="A1193" s="9" t="str">
        <x:v>IMO-110-L-P04</x:v>
      </x:c>
      <x:c r="B1193" s="9" t="str">
        <x:v>IMO-110</x:v>
      </x:c>
      <x:c r="C1193" s="9" t="str">
        <x:v>BATCH_15</x:v>
      </x:c>
      <x:c r="D1193" s="9" t="str">
        <x:v>IMO</x:v>
      </x:c>
      <x:c r="E1193" s="9" t="n">
        <x:v>0</x:v>
      </x:c>
      <x:c r="F1193" s="9" t="str">
        <x:v>Part II-A 1.2.3</x:v>
      </x:c>
      <x:c r="G1193" s="9" t="str">
        <x:v>PASS</x:v>
      </x:c>
      <x:c r="H1193" s="11" t="str">
        <x:v>Non-oil-tanker ship not applicable.</x:v>
      </x:c>
      <x:c r="I1193" s="10" t="str">
        <x:v>rdf/IMO/IMO-110/IMO-110-L-P04.ttl</x:v>
      </x:c>
      <x:c r="J1193" s="10" t="str">
        <x:v>b134288ef2cd23fb5b83ef20c310d1a6f609be59ed6ef094c2cfe0d04feb0a8a</x:v>
      </x:c>
      <x:c r="K1193" s="13" t="str">
        <x:v>NOT_REVIEWED</x:v>
      </x:c>
      <x:c r="L1193" s="13" t="str"/>
      <x:c r="M1193" s="13" t="str"/>
      <x:c r="N1193" s="13" t="str"/>
      <x:c r="O1193" s="13" t="str"/>
      <x:c r="P1193" s="13" t="str"/>
      <x:c r="Q1193" s="13" t="str"/>
      <x:c r="R1193" s="13" t="str"/>
      <x:c r="S1193" s="13" t="str"/>
      <x:c r="T1193" s="14" t="str"/>
      <x:c r="U1193" s="9" t="str">
        <x:f>IF(AND(Q1193="AGREED",P1193="LABEL_ONLY",OR(O1193="PASS",O1193="FAIL"),R1193&lt;&gt;"",S1193&lt;&gt;"",T1193&lt;&gt;""),O1193,G1193)</x:f>
        <x:v>PASS</x:v>
      </x:c>
      <x:c r="V1193" s="9" t="str">
        <x:f>IF(Q1193&lt;&gt;"AGREED","",IF(P1193="LABEL_ONLY",IF(AND(Q1193="AGREED",P1193="LABEL_ONLY",OR(O1193="PASS",O1193="FAIL"),R1193&lt;&gt;"",S1193&lt;&gt;"",T1193&lt;&gt;""),"LABEL_APPLIED","INCOMPLETE_DECISION"),"RERUN_REQUIRED"))</x:f>
      </x:c>
    </x:row>
    <x:row r="1194" ht="30" customHeight="1">
      <x:c r="A1194" s="9" t="str">
        <x:v>IMO-110-L-P05</x:v>
      </x:c>
      <x:c r="B1194" s="9" t="str">
        <x:v>IMO-110</x:v>
      </x:c>
      <x:c r="C1194" s="9" t="str">
        <x:v>BATCH_15</x:v>
      </x:c>
      <x:c r="D1194" s="9" t="str">
        <x:v>IMO</x:v>
      </x:c>
      <x:c r="E1194" s="9" t="n">
        <x:v>0</x:v>
      </x:c>
      <x:c r="F1194" s="9" t="str">
        <x:v>Part II-A 1.2.3</x:v>
      </x:c>
      <x:c r="G1194" s="9" t="str">
        <x:v>PASS</x:v>
      </x:c>
      <x:c r="H1194" s="11" t="str">
        <x:v>Pre-2017 construction not applicable.</x:v>
      </x:c>
      <x:c r="I1194" s="10" t="str">
        <x:v>rdf/IMO/IMO-110/IMO-110-L-P05.ttl</x:v>
      </x:c>
      <x:c r="J1194" s="10" t="str">
        <x:v>ea74f2526d6f309400a56ee87e573d77f57765be15dc271a373a700c3d6d47c0</x:v>
      </x:c>
      <x:c r="K1194" s="13" t="str">
        <x:v>NOT_REVIEWED</x:v>
      </x:c>
      <x:c r="L1194" s="13" t="str"/>
      <x:c r="M1194" s="13" t="str"/>
      <x:c r="N1194" s="13" t="str"/>
      <x:c r="O1194" s="13" t="str"/>
      <x:c r="P1194" s="13" t="str"/>
      <x:c r="Q1194" s="13" t="str"/>
      <x:c r="R1194" s="13" t="str"/>
      <x:c r="S1194" s="13" t="str"/>
      <x:c r="T1194" s="14" t="str"/>
      <x:c r="U1194" s="9" t="str">
        <x:f>IF(AND(Q1194="AGREED",P1194="LABEL_ONLY",OR(O1194="PASS",O1194="FAIL"),R1194&lt;&gt;"",S1194&lt;&gt;"",T1194&lt;&gt;""),O1194,G1194)</x:f>
        <x:v>PASS</x:v>
      </x:c>
      <x:c r="V1194" s="9" t="str">
        <x:f>IF(Q1194&lt;&gt;"AGREED","",IF(P1194="LABEL_ONLY",IF(AND(Q1194="AGREED",P1194="LABEL_ONLY",OR(O1194="PASS",O1194="FAIL"),R1194&lt;&gt;"",S1194&lt;&gt;"",T1194&lt;&gt;""),"LABEL_APPLIED","INCOMPLETE_DECISION"),"RERUN_REQUIRED"))</x:f>
      </x:c>
    </x:row>
    <x:row r="1195" ht="30" customHeight="1">
      <x:c r="A1195" s="9" t="str">
        <x:v>IMO-111-L-F01</x:v>
      </x:c>
      <x:c r="B1195" s="9" t="str">
        <x:v>IMO-111</x:v>
      </x:c>
      <x:c r="C1195" s="9" t="str">
        <x:v>BATCH_15</x:v>
      </x:c>
      <x:c r="D1195" s="9" t="str">
        <x:v>IMO</x:v>
      </x:c>
      <x:c r="E1195" s="9" t="n">
        <x:v>1</x:v>
      </x:c>
      <x:c r="F1195" s="9" t="str">
        <x:v>Part II-A 1.2.4</x:v>
      </x:c>
      <x:c r="G1195" s="9" t="str">
        <x:v>FAIL</x:v>
      </x:c>
      <x:c r="H1195" s="11" t="str">
        <x:v>Applicable tank separation below 0.76 m.</x:v>
      </x:c>
      <x:c r="I1195" s="10" t="str">
        <x:v>rdf/IMO/IMO-111/IMO-111-L-F01.ttl</x:v>
      </x:c>
      <x:c r="J1195" s="10" t="str">
        <x:v>d99b357f6eb93b0d6bdca217c297ba495e474bf01572336f1560af7e03caece5</x:v>
      </x:c>
      <x:c r="K1195" s="13" t="str">
        <x:v>NOT_REVIEWED</x:v>
      </x:c>
      <x:c r="L1195" s="13" t="str"/>
      <x:c r="M1195" s="13" t="str"/>
      <x:c r="N1195" s="13" t="str"/>
      <x:c r="O1195" s="13" t="str"/>
      <x:c r="P1195" s="13" t="str"/>
      <x:c r="Q1195" s="13" t="str"/>
      <x:c r="R1195" s="13" t="str"/>
      <x:c r="S1195" s="13" t="str"/>
      <x:c r="T1195" s="14" t="str"/>
      <x:c r="U1195" s="9" t="str">
        <x:f>IF(AND(Q1195="AGREED",P1195="LABEL_ONLY",OR(O1195="PASS",O1195="FAIL"),R1195&lt;&gt;"",S1195&lt;&gt;"",T1195&lt;&gt;""),O1195,G1195)</x:f>
        <x:v>FAIL</x:v>
      </x:c>
      <x:c r="V1195" s="9" t="str">
        <x:f>IF(Q1195&lt;&gt;"AGREED","",IF(P1195="LABEL_ONLY",IF(AND(Q1195="AGREED",P1195="LABEL_ONLY",OR(O1195="PASS",O1195="FAIL"),R1195&lt;&gt;"",S1195&lt;&gt;"",T1195&lt;&gt;""),"LABEL_APPLIED","INCOMPLETE_DECISION"),"RERUN_REQUIRED"))</x:f>
      </x:c>
    </x:row>
    <x:row r="1196" ht="30" customHeight="1">
      <x:c r="A1196" s="9" t="str">
        <x:v>IMO-111-L-F02</x:v>
      </x:c>
      <x:c r="B1196" s="9" t="str">
        <x:v>IMO-111</x:v>
      </x:c>
      <x:c r="C1196" s="9" t="str">
        <x:v>BATCH_15</x:v>
      </x:c>
      <x:c r="D1196" s="9" t="str">
        <x:v>IMO</x:v>
      </x:c>
      <x:c r="E1196" s="9" t="n">
        <x:v>0</x:v>
      </x:c>
      <x:c r="F1196" s="9" t="str">
        <x:v>Part II-A 1.2.4</x:v>
      </x:c>
      <x:c r="G1196" s="9" t="str">
        <x:v>FAIL</x:v>
      </x:c>
      <x:c r="H1196" s="11" t="str">
        <x:v>Applicable tank separation value missing.</x:v>
      </x:c>
      <x:c r="I1196" s="10" t="str">
        <x:v>rdf/IMO/IMO-111/IMO-111-L-F02.ttl</x:v>
      </x:c>
      <x:c r="J1196" s="10" t="str">
        <x:v>2f6d7515bd4298eb63eceddf4da61ff7505646eab486f1c5a7e1000c8b925e37</x:v>
      </x:c>
      <x:c r="K1196" s="13" t="str">
        <x:v>NOT_REVIEWED</x:v>
      </x:c>
      <x:c r="L1196" s="13" t="str"/>
      <x:c r="M1196" s="13" t="str"/>
      <x:c r="N1196" s="13" t="str"/>
      <x:c r="O1196" s="13" t="str"/>
      <x:c r="P1196" s="13" t="str"/>
      <x:c r="Q1196" s="13" t="str"/>
      <x:c r="R1196" s="13" t="str"/>
      <x:c r="S1196" s="13" t="str"/>
      <x:c r="T1196" s="14" t="str"/>
      <x:c r="U1196" s="9" t="str">
        <x:f>IF(AND(Q1196="AGREED",P1196="LABEL_ONLY",OR(O1196="PASS",O1196="FAIL"),R1196&lt;&gt;"",S1196&lt;&gt;"",T1196&lt;&gt;""),O1196,G1196)</x:f>
        <x:v>FAIL</x:v>
      </x:c>
      <x:c r="V1196" s="9" t="str">
        <x:f>IF(Q1196&lt;&gt;"AGREED","",IF(P1196="LABEL_ONLY",IF(AND(Q1196="AGREED",P1196="LABEL_ONLY",OR(O1196="PASS",O1196="FAIL"),R1196&lt;&gt;"",S1196&lt;&gt;"",T1196&lt;&gt;""),"LABEL_APPLIED","INCOMPLETE_DECISION"),"RERUN_REQUIRED"))</x:f>
      </x:c>
    </x:row>
    <x:row r="1197" ht="30" customHeight="1">
      <x:c r="A1197" s="9" t="str">
        <x:v>IMO-111-L-P01</x:v>
      </x:c>
      <x:c r="B1197" s="9" t="str">
        <x:v>IMO-111</x:v>
      </x:c>
      <x:c r="C1197" s="9" t="str">
        <x:v>BATCH_15</x:v>
      </x:c>
      <x:c r="D1197" s="9" t="str">
        <x:v>IMO</x:v>
      </x:c>
      <x:c r="E1197" s="9" t="n">
        <x:v>0</x:v>
      </x:c>
      <x:c r="F1197" s="9" t="str">
        <x:v>Part II-A 1.2.4</x:v>
      </x:c>
      <x:c r="G1197" s="9" t="str">
        <x:v>PASS</x:v>
      </x:c>
      <x:c r="H1197" s="11" t="str">
        <x:v>Oil-residue tank above 30 m3 at exact 0.76 m boundary.</x:v>
      </x:c>
      <x:c r="I1197" s="10" t="str">
        <x:v>rdf/IMO/IMO-111/IMO-111-L-P01.ttl</x:v>
      </x:c>
      <x:c r="J1197" s="10" t="str">
        <x:v>4989da8d252ce91a3281bca37a393785a8c2b7d84dec07a025fd8ed3a2921828</x:v>
      </x:c>
      <x:c r="K1197" s="13" t="str">
        <x:v>NOT_REVIEWED</x:v>
      </x:c>
      <x:c r="L1197" s="13" t="str"/>
      <x:c r="M1197" s="13" t="str"/>
      <x:c r="N1197" s="13" t="str"/>
      <x:c r="O1197" s="13" t="str"/>
      <x:c r="P1197" s="13" t="str"/>
      <x:c r="Q1197" s="13" t="str"/>
      <x:c r="R1197" s="13" t="str"/>
      <x:c r="S1197" s="13" t="str"/>
      <x:c r="T1197" s="14" t="str"/>
      <x:c r="U1197" s="9" t="str">
        <x:f>IF(AND(Q1197="AGREED",P1197="LABEL_ONLY",OR(O1197="PASS",O1197="FAIL"),R1197&lt;&gt;"",S1197&lt;&gt;"",T1197&lt;&gt;""),O1197,G1197)</x:f>
        <x:v>PASS</x:v>
      </x:c>
      <x:c r="V1197" s="9" t="str">
        <x:f>IF(Q1197&lt;&gt;"AGREED","",IF(P1197="LABEL_ONLY",IF(AND(Q1197="AGREED",P1197="LABEL_ONLY",OR(O1197="PASS",O1197="FAIL"),R1197&lt;&gt;"",S1197&lt;&gt;"",T1197&lt;&gt;""),"LABEL_APPLIED","INCOMPLETE_DECISION"),"RERUN_REQUIRED"))</x:f>
      </x:c>
    </x:row>
    <x:row r="1198" ht="30" customHeight="1">
      <x:c r="A1198" s="9" t="str">
        <x:v>IMO-111-L-P02</x:v>
      </x:c>
      <x:c r="B1198" s="9" t="str">
        <x:v>IMO-111</x:v>
      </x:c>
      <x:c r="C1198" s="9" t="str">
        <x:v>BATCH_15</x:v>
      </x:c>
      <x:c r="D1198" s="9" t="str">
        <x:v>IMO</x:v>
      </x:c>
      <x:c r="E1198" s="9" t="n">
        <x:v>0</x:v>
      </x:c>
      <x:c r="F1198" s="9" t="str">
        <x:v>Part II-A 1.2.4</x:v>
      </x:c>
      <x:c r="G1198" s="9" t="str">
        <x:v>PASS</x:v>
      </x:c>
      <x:c r="H1198" s="11" t="str">
        <x:v>Oily-bilge holding tank above 30 m3 meets separation.</x:v>
      </x:c>
      <x:c r="I1198" s="10" t="str">
        <x:v>rdf/IMO/IMO-111/IMO-111-L-P02.ttl</x:v>
      </x:c>
      <x:c r="J1198" s="10" t="str">
        <x:v>5e45a408842dad0e780c9fda82abed04f761d5bb8b4310abd84743a8da9f39d7</x:v>
      </x:c>
      <x:c r="K1198" s="13" t="str">
        <x:v>NOT_REVIEWED</x:v>
      </x:c>
      <x:c r="L1198" s="13" t="str"/>
      <x:c r="M1198" s="13" t="str"/>
      <x:c r="N1198" s="13" t="str"/>
      <x:c r="O1198" s="13" t="str"/>
      <x:c r="P1198" s="13" t="str"/>
      <x:c r="Q1198" s="13" t="str"/>
      <x:c r="R1198" s="13" t="str"/>
      <x:c r="S1198" s="13" t="str"/>
      <x:c r="T1198" s="14" t="str"/>
      <x:c r="U1198" s="9" t="str">
        <x:f>IF(AND(Q1198="AGREED",P1198="LABEL_ONLY",OR(O1198="PASS",O1198="FAIL"),R1198&lt;&gt;"",S1198&lt;&gt;"",T1198&lt;&gt;""),O1198,G1198)</x:f>
        <x:v>PASS</x:v>
      </x:c>
      <x:c r="V1198" s="9" t="str">
        <x:f>IF(Q1198&lt;&gt;"AGREED","",IF(P1198="LABEL_ONLY",IF(AND(Q1198="AGREED",P1198="LABEL_ONLY",OR(O1198="PASS",O1198="FAIL"),R1198&lt;&gt;"",S1198&lt;&gt;"",T1198&lt;&gt;""),"LABEL_APPLIED","INCOMPLETE_DECISION"),"RERUN_REQUIRED"))</x:f>
      </x:c>
    </x:row>
    <x:row r="1199" ht="30" customHeight="1">
      <x:c r="A1199" s="9" t="str">
        <x:v>IMO-111-L-P03</x:v>
      </x:c>
      <x:c r="B1199" s="9" t="str">
        <x:v>IMO-111</x:v>
      </x:c>
      <x:c r="C1199" s="9" t="str">
        <x:v>BATCH_15</x:v>
      </x:c>
      <x:c r="D1199" s="9" t="str">
        <x:v>IMO</x:v>
      </x:c>
      <x:c r="E1199" s="9" t="n">
        <x:v>0</x:v>
      </x:c>
      <x:c r="F1199" s="9" t="str">
        <x:v>Part II-A 1.2.4</x:v>
      </x:c>
      <x:c r="G1199" s="9" t="str">
        <x:v>PASS</x:v>
      </x:c>
      <x:c r="H1199" s="11" t="str">
        <x:v>Tank exactly 30 m3 is exempt.</x:v>
      </x:c>
      <x:c r="I1199" s="10" t="str">
        <x:v>rdf/IMO/IMO-111/IMO-111-L-P03.ttl</x:v>
      </x:c>
      <x:c r="J1199" s="10" t="str">
        <x:v>f1af066f8255c7c06d8d73c26f8e2d66bccd1133ce668301db8fd3f99eddf00c</x:v>
      </x:c>
      <x:c r="K1199" s="13" t="str">
        <x:v>NOT_REVIEWED</x:v>
      </x:c>
      <x:c r="L1199" s="13" t="str"/>
      <x:c r="M1199" s="13" t="str"/>
      <x:c r="N1199" s="13" t="str"/>
      <x:c r="O1199" s="13" t="str"/>
      <x:c r="P1199" s="13" t="str"/>
      <x:c r="Q1199" s="13" t="str"/>
      <x:c r="R1199" s="13" t="str"/>
      <x:c r="S1199" s="13" t="str"/>
      <x:c r="T1199" s="14" t="str"/>
      <x:c r="U1199" s="9" t="str">
        <x:f>IF(AND(Q1199="AGREED",P1199="LABEL_ONLY",OR(O1199="PASS",O1199="FAIL"),R1199&lt;&gt;"",S1199&lt;&gt;"",T1199&lt;&gt;""),O1199,G1199)</x:f>
        <x:v>PASS</x:v>
      </x:c>
      <x:c r="V1199" s="9" t="str">
        <x:f>IF(Q1199&lt;&gt;"AGREED","",IF(P1199="LABEL_ONLY",IF(AND(Q1199="AGREED",P1199="LABEL_ONLY",OR(O1199="PASS",O1199="FAIL"),R1199&lt;&gt;"",S1199&lt;&gt;"",T1199&lt;&gt;""),"LABEL_APPLIED","INCOMPLETE_DECISION"),"RERUN_REQUIRED"))</x:f>
      </x:c>
    </x:row>
    <x:row r="1200" ht="30" customHeight="1">
      <x:c r="A1200" s="9" t="str">
        <x:v>IMO-111-L-P04</x:v>
      </x:c>
      <x:c r="B1200" s="9" t="str">
        <x:v>IMO-111</x:v>
      </x:c>
      <x:c r="C1200" s="9" t="str">
        <x:v>BATCH_15</x:v>
      </x:c>
      <x:c r="D1200" s="9" t="str">
        <x:v>IMO</x:v>
      </x:c>
      <x:c r="E1200" s="9" t="n">
        <x:v>1</x:v>
      </x:c>
      <x:c r="F1200" s="9" t="str">
        <x:v>Part II-A 1.2.4</x:v>
      </x:c>
      <x:c r="G1200" s="9" t="str">
        <x:v>PASS</x:v>
      </x:c>
      <x:c r="H1200" s="11" t="str">
        <x:v>Other tank type is outside this clause.</x:v>
      </x:c>
      <x:c r="I1200" s="10" t="str">
        <x:v>rdf/IMO/IMO-111/IMO-111-L-P04.ttl</x:v>
      </x:c>
      <x:c r="J1200" s="10" t="str">
        <x:v>653fbbd6ea7eb3e63fe8b690f8ce62104217b53b5192f2a49e59201918063acb</x:v>
      </x:c>
      <x:c r="K1200" s="13" t="str">
        <x:v>NOT_REVIEWED</x:v>
      </x:c>
      <x:c r="L1200" s="13" t="str"/>
      <x:c r="M1200" s="13" t="str"/>
      <x:c r="N1200" s="13" t="str"/>
      <x:c r="O1200" s="13" t="str"/>
      <x:c r="P1200" s="13" t="str"/>
      <x:c r="Q1200" s="13" t="str"/>
      <x:c r="R1200" s="13" t="str"/>
      <x:c r="S1200" s="13" t="str"/>
      <x:c r="T1200" s="14" t="str"/>
      <x:c r="U1200" s="9" t="str">
        <x:f>IF(AND(Q1200="AGREED",P1200="LABEL_ONLY",OR(O1200="PASS",O1200="FAIL"),R1200&lt;&gt;"",S1200&lt;&gt;"",T1200&lt;&gt;""),O1200,G1200)</x:f>
        <x:v>PASS</x:v>
      </x:c>
      <x:c r="V1200" s="9" t="str">
        <x:f>IF(Q1200&lt;&gt;"AGREED","",IF(P1200="LABEL_ONLY",IF(AND(Q1200="AGREED",P1200="LABEL_ONLY",OR(O1200="PASS",O1200="FAIL"),R1200&lt;&gt;"",S1200&lt;&gt;"",T1200&lt;&gt;""),"LABEL_APPLIED","INCOMPLETE_DECISION"),"RERUN_REQUIRED"))</x:f>
      </x:c>
    </x:row>
    <x:row r="1201" ht="30" customHeight="1">
      <x:c r="A1201" s="9" t="str">
        <x:v>IMO-111-L-P05</x:v>
      </x:c>
      <x:c r="B1201" s="9" t="str">
        <x:v>IMO-111</x:v>
      </x:c>
      <x:c r="C1201" s="9" t="str">
        <x:v>BATCH_15</x:v>
      </x:c>
      <x:c r="D1201" s="9" t="str">
        <x:v>IMO</x:v>
      </x:c>
      <x:c r="E1201" s="9" t="n">
        <x:v>0</x:v>
      </x:c>
      <x:c r="F1201" s="9" t="str">
        <x:v>Part II-A 1.2.4</x:v>
      </x:c>
      <x:c r="G1201" s="9" t="str">
        <x:v>PASS</x:v>
      </x:c>
      <x:c r="H1201" s="11" t="str">
        <x:v>Pre-2017 construction not applicable.</x:v>
      </x:c>
      <x:c r="I1201" s="10" t="str">
        <x:v>rdf/IMO/IMO-111/IMO-111-L-P05.ttl</x:v>
      </x:c>
      <x:c r="J1201" s="10" t="str">
        <x:v>b6340d0e64350579035b02ec4fe5f4810a14907ecf1fffd256374317cc1c8664</x:v>
      </x:c>
      <x:c r="K1201" s="13" t="str">
        <x:v>NOT_REVIEWED</x:v>
      </x:c>
      <x:c r="L1201" s="13" t="str"/>
      <x:c r="M1201" s="13" t="str"/>
      <x:c r="N1201" s="13" t="str"/>
      <x:c r="O1201" s="13" t="str"/>
      <x:c r="P1201" s="13" t="str"/>
      <x:c r="Q1201" s="13" t="str"/>
      <x:c r="R1201" s="13" t="str"/>
      <x:c r="S1201" s="13" t="str"/>
      <x:c r="T1201" s="14" t="str"/>
      <x:c r="U1201" s="9" t="str">
        <x:f>IF(AND(Q1201="AGREED",P1201="LABEL_ONLY",OR(O1201="PASS",O1201="FAIL"),R1201&lt;&gt;"",S1201&lt;&gt;"",T1201&lt;&gt;""),O1201,G1201)</x:f>
        <x:v>PASS</x:v>
      </x:c>
      <x:c r="V1201" s="9" t="str">
        <x:f>IF(Q1201&lt;&gt;"AGREED","",IF(P1201="LABEL_ONLY",IF(AND(Q1201="AGREED",P1201="LABEL_ONLY",OR(O1201="PASS",O1201="FAIL"),R1201&lt;&gt;"",S1201&lt;&gt;"",T1201&lt;&gt;""),"LABEL_APPLIED","INCOMPLETE_DECISION"),"RERUN_REQUIRED"))</x:f>
      </x:c>
    </x:row>
    <x:row r="1202" ht="30" customHeight="1">
      <x:c r="A1202" s="9" t="str">
        <x:v>IMO-111-L-P06</x:v>
      </x:c>
      <x:c r="B1202" s="9" t="str">
        <x:v>IMO-111</x:v>
      </x:c>
      <x:c r="C1202" s="9" t="str">
        <x:v>BATCH_15</x:v>
      </x:c>
      <x:c r="D1202" s="9" t="str">
        <x:v>IMO</x:v>
      </x:c>
      <x:c r="E1202" s="9" t="n">
        <x:v>0</x:v>
      </x:c>
      <x:c r="F1202" s="9" t="str">
        <x:v>Part II-A 1.2.4</x:v>
      </x:c>
      <x:c r="G1202" s="9" t="str">
        <x:v>PASS</x:v>
      </x:c>
      <x:c r="H1202" s="11" t="str">
        <x:v>Category C not applicable.</x:v>
      </x:c>
      <x:c r="I1202" s="10" t="str">
        <x:v>rdf/IMO/IMO-111/IMO-111-L-P06.ttl</x:v>
      </x:c>
      <x:c r="J1202" s="10" t="str">
        <x:v>522a1be00bf5a4b043c08293400137face1cb404dc5db41e913260918d56c15e</x:v>
      </x:c>
      <x:c r="K1202" s="13" t="str">
        <x:v>NOT_REVIEWED</x:v>
      </x:c>
      <x:c r="L1202" s="13" t="str"/>
      <x:c r="M1202" s="13" t="str"/>
      <x:c r="N1202" s="13" t="str"/>
      <x:c r="O1202" s="13" t="str"/>
      <x:c r="P1202" s="13" t="str"/>
      <x:c r="Q1202" s="13" t="str"/>
      <x:c r="R1202" s="13" t="str"/>
      <x:c r="S1202" s="13" t="str"/>
      <x:c r="T1202" s="14" t="str"/>
      <x:c r="U1202" s="9" t="str">
        <x:f>IF(AND(Q1202="AGREED",P1202="LABEL_ONLY",OR(O1202="PASS",O1202="FAIL"),R1202&lt;&gt;"",S1202&lt;&gt;"",T1202&lt;&gt;""),O1202,G1202)</x:f>
        <x:v>PASS</x:v>
      </x:c>
      <x:c r="V1202" s="9" t="str">
        <x:f>IF(Q1202&lt;&gt;"AGREED","",IF(P1202="LABEL_ONLY",IF(AND(Q1202="AGREED",P1202="LABEL_ONLY",OR(O1202="PASS",O1202="FAIL"),R1202&lt;&gt;"",S1202&lt;&gt;"",T1202&lt;&gt;""),"LABEL_APPLIED","INCOMPLETE_DECISION"),"RERUN_REQUIRED"))</x:f>
      </x:c>
    </x:row>
    <x:row r="1203" ht="30" customHeight="1">
      <x:c r="A1203" s="9" t="str">
        <x:v>IMO-112-M-F01</x:v>
      </x:c>
      <x:c r="B1203" s="9" t="str">
        <x:v>IMO-112</x:v>
      </x:c>
      <x:c r="C1203" s="9" t="str">
        <x:v>BATCH_21</x:v>
      </x:c>
      <x:c r="D1203" s="9" t="str">
        <x:v>IMO</x:v>
      </x:c>
      <x:c r="E1203" s="9" t="n">
        <x:v>1</x:v>
      </x:c>
      <x:c r="F1203" s="9" t="str">
        <x:v>Part II-A 2.1.1</x:v>
      </x:c>
      <x:c r="G1203" s="9" t="str">
        <x:v>FAIL</x:v>
      </x:c>
      <x:c r="H1203" s="11" t="str">
        <x:v>NLS discharge occurs in Arctic waters.</x:v>
      </x:c>
      <x:c r="I1203" s="10" t="str">
        <x:v>rdf/IMO/IMO-112/IMO-112-M-F01.ttl</x:v>
      </x:c>
      <x:c r="J1203" s="10" t="str">
        <x:v>dd5c05ca8f376e3c42a174fe612943e60a2a074c6c8063617d8ac2d7bddf3a80</x:v>
      </x:c>
      <x:c r="K1203" s="13" t="str">
        <x:v>NOT_REVIEWED</x:v>
      </x:c>
      <x:c r="L1203" s="13" t="str"/>
      <x:c r="M1203" s="13" t="str"/>
      <x:c r="N1203" s="13" t="str"/>
      <x:c r="O1203" s="13" t="str"/>
      <x:c r="P1203" s="13" t="str"/>
      <x:c r="Q1203" s="13" t="str"/>
      <x:c r="R1203" s="13" t="str"/>
      <x:c r="S1203" s="13" t="str"/>
      <x:c r="T1203" s="14" t="str"/>
      <x:c r="U1203" s="9" t="str">
        <x:f>IF(AND(Q1203="AGREED",P1203="LABEL_ONLY",OR(O1203="PASS",O1203="FAIL"),R1203&lt;&gt;"",S1203&lt;&gt;"",T1203&lt;&gt;""),O1203,G1203)</x:f>
        <x:v>FAIL</x:v>
      </x:c>
      <x:c r="V1203" s="9" t="str">
        <x:f>IF(Q1203&lt;&gt;"AGREED","",IF(P1203="LABEL_ONLY",IF(AND(Q1203="AGREED",P1203="LABEL_ONLY",OR(O1203="PASS",O1203="FAIL"),R1203&lt;&gt;"",S1203&lt;&gt;"",T1203&lt;&gt;""),"LABEL_APPLIED","INCOMPLETE_DECISION"),"RERUN_REQUIRED"))</x:f>
      </x:c>
    </x:row>
    <x:row r="1204" ht="30" customHeight="1">
      <x:c r="A1204" s="9" t="str">
        <x:v>IMO-112-M-F02</x:v>
      </x:c>
      <x:c r="B1204" s="9" t="str">
        <x:v>IMO-112</x:v>
      </x:c>
      <x:c r="C1204" s="9" t="str">
        <x:v>BATCH_21</x:v>
      </x:c>
      <x:c r="D1204" s="9" t="str">
        <x:v>IMO</x:v>
      </x:c>
      <x:c r="E1204" s="9" t="n">
        <x:v>0</x:v>
      </x:c>
      <x:c r="F1204" s="9" t="str">
        <x:v>Part II-A 2.1.1</x:v>
      </x:c>
      <x:c r="G1204" s="9" t="str">
        <x:v>FAIL</x:v>
      </x:c>
      <x:c r="H1204" s="11" t="str">
        <x:v>Operating-area applicability value missing.</x:v>
      </x:c>
      <x:c r="I1204" s="10" t="str">
        <x:v>rdf/IMO/IMO-112/IMO-112-M-F02.ttl</x:v>
      </x:c>
      <x:c r="J1204" s="10" t="str">
        <x:v>84831894c58e672df943d69b750fd3f2be8e8c0f017817c7034594a760b18d0b</x:v>
      </x:c>
      <x:c r="K1204" s="13" t="str">
        <x:v>NOT_REVIEWED</x:v>
      </x:c>
      <x:c r="L1204" s="13" t="str"/>
      <x:c r="M1204" s="13" t="str"/>
      <x:c r="N1204" s="13" t="str"/>
      <x:c r="O1204" s="13" t="str"/>
      <x:c r="P1204" s="13" t="str"/>
      <x:c r="Q1204" s="13" t="str"/>
      <x:c r="R1204" s="13" t="str"/>
      <x:c r="S1204" s="13" t="str"/>
      <x:c r="T1204" s="14" t="str"/>
      <x:c r="U1204" s="9" t="str">
        <x:f>IF(AND(Q1204="AGREED",P1204="LABEL_ONLY",OR(O1204="PASS",O1204="FAIL"),R1204&lt;&gt;"",S1204&lt;&gt;"",T1204&lt;&gt;""),O1204,G1204)</x:f>
        <x:v>FAIL</x:v>
      </x:c>
      <x:c r="V1204" s="9" t="str">
        <x:f>IF(Q1204&lt;&gt;"AGREED","",IF(P1204="LABEL_ONLY",IF(AND(Q1204="AGREED",P1204="LABEL_ONLY",OR(O1204="PASS",O1204="FAIL"),R1204&lt;&gt;"",S1204&lt;&gt;"",T1204&lt;&gt;""),"LABEL_APPLIED","INCOMPLETE_DECISION"),"RERUN_REQUIRED"))</x:f>
      </x:c>
    </x:row>
    <x:row r="1205" ht="30" customHeight="1">
      <x:c r="A1205" s="9" t="str">
        <x:v>IMO-112-M-F03</x:v>
      </x:c>
      <x:c r="B1205" s="9" t="str">
        <x:v>IMO-112</x:v>
      </x:c>
      <x:c r="C1205" s="9" t="str">
        <x:v>BATCH_21</x:v>
      </x:c>
      <x:c r="D1205" s="9" t="str">
        <x:v>IMO</x:v>
      </x:c>
      <x:c r="E1205" s="9" t="n">
        <x:v>0</x:v>
      </x:c>
      <x:c r="F1205" s="9" t="str">
        <x:v>Part II-A 2.1.1</x:v>
      </x:c>
      <x:c r="G1205" s="9" t="str">
        <x:v>FAIL</x:v>
      </x:c>
      <x:c r="H1205" s="11" t="str">
        <x:v>Applicable discharge state missing.</x:v>
      </x:c>
      <x:c r="I1205" s="10" t="str">
        <x:v>rdf/IMO/IMO-112/IMO-112-M-F03.ttl</x:v>
      </x:c>
      <x:c r="J1205" s="10" t="str">
        <x:v>3e4b6a4593859b5dbd6c55660504161aad8595acd894dc1183b2228eaaac4f36</x:v>
      </x:c>
      <x:c r="K1205" s="13" t="str">
        <x:v>NOT_REVIEWED</x:v>
      </x:c>
      <x:c r="L1205" s="13" t="str"/>
      <x:c r="M1205" s="13" t="str"/>
      <x:c r="N1205" s="13" t="str"/>
      <x:c r="O1205" s="13" t="str"/>
      <x:c r="P1205" s="13" t="str"/>
      <x:c r="Q1205" s="13" t="str"/>
      <x:c r="R1205" s="13" t="str"/>
      <x:c r="S1205" s="13" t="str"/>
      <x:c r="T1205" s="14" t="str"/>
      <x:c r="U1205" s="9" t="str">
        <x:f>IF(AND(Q1205="AGREED",P1205="LABEL_ONLY",OR(O1205="PASS",O1205="FAIL"),R1205&lt;&gt;"",S1205&lt;&gt;"",T1205&lt;&gt;""),O1205,G1205)</x:f>
        <x:v>FAIL</x:v>
      </x:c>
      <x:c r="V1205" s="9" t="str">
        <x:f>IF(Q1205&lt;&gt;"AGREED","",IF(P1205="LABEL_ONLY",IF(AND(Q1205="AGREED",P1205="LABEL_ONLY",OR(O1205="PASS",O1205="FAIL"),R1205&lt;&gt;"",S1205&lt;&gt;"",T1205&lt;&gt;""),"LABEL_APPLIED","INCOMPLETE_DECISION"),"RERUN_REQUIRED"))</x:f>
      </x:c>
    </x:row>
    <x:row r="1206" ht="30" customHeight="1">
      <x:c r="A1206" s="9" t="str">
        <x:v>IMO-112-M-P01</x:v>
      </x:c>
      <x:c r="B1206" s="9" t="str">
        <x:v>IMO-112</x:v>
      </x:c>
      <x:c r="C1206" s="9" t="str">
        <x:v>BATCH_21</x:v>
      </x:c>
      <x:c r="D1206" s="9" t="str">
        <x:v>IMO</x:v>
      </x:c>
      <x:c r="E1206" s="9" t="n">
        <x:v>0</x:v>
      </x:c>
      <x:c r="F1206" s="9" t="str">
        <x:v>Part II-A 2.1.1</x:v>
      </x:c>
      <x:c r="G1206" s="9" t="str">
        <x:v>PASS</x:v>
      </x:c>
      <x:c r="H1206" s="11" t="str">
        <x:v>NLS/NLS-mixture discharge does not occur in Arctic waters.</x:v>
      </x:c>
      <x:c r="I1206" s="10" t="str">
        <x:v>rdf/IMO/IMO-112/IMO-112-M-P01.ttl</x:v>
      </x:c>
      <x:c r="J1206" s="10" t="str">
        <x:v>70215b08b51477ec4d99c8e7f27bc013b56e0f2533aebeb1cac79d8cd1639b3a</x:v>
      </x:c>
      <x:c r="K1206" s="13" t="str">
        <x:v>NOT_REVIEWED</x:v>
      </x:c>
      <x:c r="L1206" s="13" t="str"/>
      <x:c r="M1206" s="13" t="str"/>
      <x:c r="N1206" s="13" t="str"/>
      <x:c r="O1206" s="13" t="str"/>
      <x:c r="P1206" s="13" t="str"/>
      <x:c r="Q1206" s="13" t="str"/>
      <x:c r="R1206" s="13" t="str"/>
      <x:c r="S1206" s="13" t="str"/>
      <x:c r="T1206" s="14" t="str"/>
      <x:c r="U1206" s="9" t="str">
        <x:f>IF(AND(Q1206="AGREED",P1206="LABEL_ONLY",OR(O1206="PASS",O1206="FAIL"),R1206&lt;&gt;"",S1206&lt;&gt;"",T1206&lt;&gt;""),O1206,G1206)</x:f>
        <x:v>PASS</x:v>
      </x:c>
      <x:c r="V1206" s="9" t="str">
        <x:f>IF(Q1206&lt;&gt;"AGREED","",IF(P1206="LABEL_ONLY",IF(AND(Q1206="AGREED",P1206="LABEL_ONLY",OR(O1206="PASS",O1206="FAIL"),R1206&lt;&gt;"",S1206&lt;&gt;"",T1206&lt;&gt;""),"LABEL_APPLIED","INCOMPLETE_DECISION"),"RERUN_REQUIRED"))</x:f>
      </x:c>
    </x:row>
    <x:row r="1207" ht="30" customHeight="1">
      <x:c r="A1207" s="9" t="str">
        <x:v>IMO-112-M-P02</x:v>
      </x:c>
      <x:c r="B1207" s="9" t="str">
        <x:v>IMO-112</x:v>
      </x:c>
      <x:c r="C1207" s="9" t="str">
        <x:v>BATCH_21</x:v>
      </x:c>
      <x:c r="D1207" s="9" t="str">
        <x:v>IMO</x:v>
      </x:c>
      <x:c r="E1207" s="9" t="n">
        <x:v>1</x:v>
      </x:c>
      <x:c r="F1207" s="9" t="str">
        <x:v>Part II-A 2.1.1</x:v>
      </x:c>
      <x:c r="G1207" s="9" t="str">
        <x:v>PASS</x:v>
      </x:c>
      <x:c r="H1207" s="11" t="str">
        <x:v>Outside Arctic waters.</x:v>
      </x:c>
      <x:c r="I1207" s="10" t="str">
        <x:v>rdf/IMO/IMO-112/IMO-112-M-P02.ttl</x:v>
      </x:c>
      <x:c r="J1207" s="10" t="str">
        <x:v>e84f45f2581de4782bf0ec0b5cca293f55e4caf112c9c90f9d5ac71377d933dc</x:v>
      </x:c>
      <x:c r="K1207" s="13" t="str">
        <x:v>NOT_REVIEWED</x:v>
      </x:c>
      <x:c r="L1207" s="13" t="str"/>
      <x:c r="M1207" s="13" t="str"/>
      <x:c r="N1207" s="13" t="str"/>
      <x:c r="O1207" s="13" t="str"/>
      <x:c r="P1207" s="13" t="str"/>
      <x:c r="Q1207" s="13" t="str"/>
      <x:c r="R1207" s="13" t="str"/>
      <x:c r="S1207" s="13" t="str"/>
      <x:c r="T1207" s="14" t="str"/>
      <x:c r="U1207" s="9" t="str">
        <x:f>IF(AND(Q1207="AGREED",P1207="LABEL_ONLY",OR(O1207="PASS",O1207="FAIL"),R1207&lt;&gt;"",S1207&lt;&gt;"",T1207&lt;&gt;""),O1207,G1207)</x:f>
        <x:v>PASS</x:v>
      </x:c>
      <x:c r="V1207" s="9" t="str">
        <x:f>IF(Q1207&lt;&gt;"AGREED","",IF(P1207="LABEL_ONLY",IF(AND(Q1207="AGREED",P1207="LABEL_ONLY",OR(O1207="PASS",O1207="FAIL"),R1207&lt;&gt;"",S1207&lt;&gt;"",T1207&lt;&gt;""),"LABEL_APPLIED","INCOMPLETE_DECISION"),"RERUN_REQUIRED"))</x:f>
      </x:c>
    </x:row>
    <x:row r="1208" ht="30" customHeight="1">
      <x:c r="A1208" s="9" t="str">
        <x:v>IMO-113-M-F01</x:v>
      </x:c>
      <x:c r="B1208" s="9" t="str">
        <x:v>IMO-113</x:v>
      </x:c>
      <x:c r="C1208" s="9" t="str">
        <x:v>BATCH_09</x:v>
      </x:c>
      <x:c r="D1208" s="9" t="str">
        <x:v>IMO</x:v>
      </x:c>
      <x:c r="E1208" s="9" t="n">
        <x:v>0</x:v>
      </x:c>
      <x:c r="F1208" s="9" t="str">
        <x:v>Part II-A 2.1.2</x:v>
      </x:c>
      <x:c r="G1208" s="9" t="str">
        <x:v>FAIL</x:v>
      </x:c>
      <x:c r="H1208" s="11" t="str">
        <x:v>Cargo Record Book polar coverage missing.</x:v>
      </x:c>
      <x:c r="I1208" s="10" t="str">
        <x:v>rdf/IMO/IMO-113/IMO-113-M-F01.ttl</x:v>
      </x:c>
      <x:c r="J1208" s="10" t="str">
        <x:v>67ee0b068c610bd2047a9b9f039a05ca391ed8e13b2a662c06c2d8e5acd10393</x:v>
      </x:c>
      <x:c r="K1208" s="13" t="str">
        <x:v>NOT_REVIEWED</x:v>
      </x:c>
      <x:c r="L1208" s="13" t="str"/>
      <x:c r="M1208" s="13" t="str"/>
      <x:c r="N1208" s="13" t="str"/>
      <x:c r="O1208" s="13" t="str"/>
      <x:c r="P1208" s="13" t="str"/>
      <x:c r="Q1208" s="13" t="str"/>
      <x:c r="R1208" s="13" t="str"/>
      <x:c r="S1208" s="13" t="str"/>
      <x:c r="T1208" s="14" t="str"/>
      <x:c r="U1208" s="9" t="str">
        <x:f>IF(AND(Q1208="AGREED",P1208="LABEL_ONLY",OR(O1208="PASS",O1208="FAIL"),R1208&lt;&gt;"",S1208&lt;&gt;"",T1208&lt;&gt;""),O1208,G1208)</x:f>
        <x:v>FAIL</x:v>
      </x:c>
      <x:c r="V1208" s="9" t="str">
        <x:f>IF(Q1208&lt;&gt;"AGREED","",IF(P1208="LABEL_ONLY",IF(AND(Q1208="AGREED",P1208="LABEL_ONLY",OR(O1208="PASS",O1208="FAIL"),R1208&lt;&gt;"",S1208&lt;&gt;"",T1208&lt;&gt;""),"LABEL_APPLIED","INCOMPLETE_DECISION"),"RERUN_REQUIRED"))</x:f>
      </x:c>
    </x:row>
    <x:row r="1209" ht="30" customHeight="1">
      <x:c r="A1209" s="9" t="str">
        <x:v>IMO-113-M-F02</x:v>
      </x:c>
      <x:c r="B1209" s="9" t="str">
        <x:v>IMO-113</x:v>
      </x:c>
      <x:c r="C1209" s="9" t="str">
        <x:v>BATCH_09</x:v>
      </x:c>
      <x:c r="D1209" s="9" t="str">
        <x:v>IMO</x:v>
      </x:c>
      <x:c r="E1209" s="9" t="n">
        <x:v>0</x:v>
      </x:c>
      <x:c r="F1209" s="9" t="str">
        <x:v>Part II-A 2.1.2</x:v>
      </x:c>
      <x:c r="G1209" s="9" t="str">
        <x:v>FAIL</x:v>
      </x:c>
      <x:c r="H1209" s="11" t="str">
        <x:v>Manual polar coverage missing.</x:v>
      </x:c>
      <x:c r="I1209" s="10" t="str">
        <x:v>rdf/IMO/IMO-113/IMO-113-M-F02.ttl</x:v>
      </x:c>
      <x:c r="J1209" s="10" t="str">
        <x:v>285d8141ab075e7f7b6ee5b8c3f88bc5e636808b602d54a89b77e075df7aab4e</x:v>
      </x:c>
      <x:c r="K1209" s="13" t="str">
        <x:v>NOT_REVIEWED</x:v>
      </x:c>
      <x:c r="L1209" s="13" t="str"/>
      <x:c r="M1209" s="13" t="str"/>
      <x:c r="N1209" s="13" t="str"/>
      <x:c r="O1209" s="13" t="str"/>
      <x:c r="P1209" s="13" t="str"/>
      <x:c r="Q1209" s="13" t="str"/>
      <x:c r="R1209" s="13" t="str"/>
      <x:c r="S1209" s="13" t="str"/>
      <x:c r="T1209" s="14" t="str"/>
      <x:c r="U1209" s="9" t="str">
        <x:f>IF(AND(Q1209="AGREED",P1209="LABEL_ONLY",OR(O1209="PASS",O1209="FAIL"),R1209&lt;&gt;"",S1209&lt;&gt;"",T1209&lt;&gt;""),O1209,G1209)</x:f>
        <x:v>FAIL</x:v>
      </x:c>
      <x:c r="V1209" s="9" t="str">
        <x:f>IF(Q1209&lt;&gt;"AGREED","",IF(P1209="LABEL_ONLY",IF(AND(Q1209="AGREED",P1209="LABEL_ONLY",OR(O1209="PASS",O1209="FAIL"),R1209&lt;&gt;"",S1209&lt;&gt;"",T1209&lt;&gt;""),"LABEL_APPLIED","INCOMPLETE_DECISION"),"RERUN_REQUIRED"))</x:f>
      </x:c>
    </x:row>
    <x:row r="1210" ht="30" customHeight="1">
      <x:c r="A1210" s="9" t="str">
        <x:v>IMO-113-M-F03</x:v>
      </x:c>
      <x:c r="B1210" s="9" t="str">
        <x:v>IMO-113</x:v>
      </x:c>
      <x:c r="C1210" s="9" t="str">
        <x:v>BATCH_09</x:v>
      </x:c>
      <x:c r="D1210" s="9" t="str">
        <x:v>IMO</x:v>
      </x:c>
      <x:c r="E1210" s="9" t="n">
        <x:v>0</x:v>
      </x:c>
      <x:c r="F1210" s="9" t="str">
        <x:v>Part II-A 2.1.2</x:v>
      </x:c>
      <x:c r="G1210" s="9" t="str">
        <x:v>FAIL</x:v>
      </x:c>
      <x:c r="H1210" s="11" t="str">
        <x:v>NLS emergency-plan polar coverage missing.</x:v>
      </x:c>
      <x:c r="I1210" s="10" t="str">
        <x:v>rdf/IMO/IMO-113/IMO-113-M-F03.ttl</x:v>
      </x:c>
      <x:c r="J1210" s="10" t="str">
        <x:v>4eafd0bf2519eba779d8190f3647a3496abbe13d9c3211c78438aad036afdc76</x:v>
      </x:c>
      <x:c r="K1210" s="13" t="str">
        <x:v>NOT_REVIEWED</x:v>
      </x:c>
      <x:c r="L1210" s="13" t="str"/>
      <x:c r="M1210" s="13" t="str"/>
      <x:c r="N1210" s="13" t="str"/>
      <x:c r="O1210" s="13" t="str"/>
      <x:c r="P1210" s="13" t="str"/>
      <x:c r="Q1210" s="13" t="str"/>
      <x:c r="R1210" s="13" t="str"/>
      <x:c r="S1210" s="13" t="str"/>
      <x:c r="T1210" s="14" t="str"/>
      <x:c r="U1210" s="9" t="str">
        <x:f>IF(AND(Q1210="AGREED",P1210="LABEL_ONLY",OR(O1210="PASS",O1210="FAIL"),R1210&lt;&gt;"",S1210&lt;&gt;"",T1210&lt;&gt;""),O1210,G1210)</x:f>
        <x:v>FAIL</x:v>
      </x:c>
      <x:c r="V1210" s="9" t="str">
        <x:f>IF(Q1210&lt;&gt;"AGREED","",IF(P1210="LABEL_ONLY",IF(AND(Q1210="AGREED",P1210="LABEL_ONLY",OR(O1210="PASS",O1210="FAIL"),R1210&lt;&gt;"",S1210&lt;&gt;"",T1210&lt;&gt;""),"LABEL_APPLIED","INCOMPLETE_DECISION"),"RERUN_REQUIRED"))</x:f>
      </x:c>
    </x:row>
    <x:row r="1211" ht="30" customHeight="1">
      <x:c r="A1211" s="9" t="str">
        <x:v>IMO-113-M-F04</x:v>
      </x:c>
      <x:c r="B1211" s="9" t="str">
        <x:v>IMO-113</x:v>
      </x:c>
      <x:c r="C1211" s="9" t="str">
        <x:v>BATCH_09</x:v>
      </x:c>
      <x:c r="D1211" s="9" t="str">
        <x:v>IMO</x:v>
      </x:c>
      <x:c r="E1211" s="9" t="n">
        <x:v>1</x:v>
      </x:c>
      <x:c r="F1211" s="9" t="str">
        <x:v>Part II-A 2.1.2</x:v>
      </x:c>
      <x:c r="G1211" s="9" t="str">
        <x:v>FAIL</x:v>
      </x:c>
      <x:c r="H1211" s="11" t="str">
        <x:v>Overall polar-operation coverage false.</x:v>
      </x:c>
      <x:c r="I1211" s="10" t="str">
        <x:v>rdf/IMO/IMO-113/IMO-113-M-F04.ttl</x:v>
      </x:c>
      <x:c r="J1211" s="10" t="str">
        <x:v>6f93693dea2128ccd1776c7fa704e4937802e4e9d000f835e55fe2e202fa2ca4</x:v>
      </x:c>
      <x:c r="K1211" s="13" t="str">
        <x:v>REVIEWED</x:v>
      </x:c>
      <x:c r="L1211" s="13" t="str">
        <x:v>YES</x:v>
      </x:c>
      <x:c r="M1211" s="13" t="str">
        <x:v>YES</x:v>
      </x:c>
      <x:c r="N1211" s="13" t="str">
        <x:v>YES</x:v>
      </x:c>
      <x:c r="O1211" s="13"/>
      <x:c r="P1211" s="13"/>
      <x:c r="Q1211" s="13"/>
      <x:c r="R1211" s="13" t="str">
        <x:v>AI-assisted draft</x:v>
      </x:c>
      <x:c r="S1211" s="13" t="n">
        <x:v>46281</x:v>
      </x:c>
      <x:c r="T1211" s="14" t="str">
        <x:v>Polar Code II-A 2.1.2; polarOperationCoverage is false while the condition applies, so FAIL is valid even though subordinate document indicators are true.</x:v>
      </x:c>
      <x:c r="U1211" s="9" t="str">
        <x:f>IF(AND(Q1211="AGREED",P1211="LABEL_ONLY",OR(O1211="PASS",O1211="FAIL"),R1211&lt;&gt;"",S1211&lt;&gt;"",T1211&lt;&gt;""),O1211,G1211)</x:f>
        <x:v>FAIL</x:v>
      </x:c>
      <x:c r="V1211" s="9" t="str">
        <x:f>IF(Q1211&lt;&gt;"AGREED","",IF(P1211="LABEL_ONLY",IF(AND(Q1211="AGREED",P1211="LABEL_ONLY",OR(O1211="PASS",O1211="FAIL"),R1211&lt;&gt;"",S1211&lt;&gt;"",T1211&lt;&gt;""),"LABEL_APPLIED","INCOMPLETE_DECISION"),"RERUN_REQUIRED"))</x:f>
      </x:c>
    </x:row>
    <x:row r="1212" ht="30" customHeight="1">
      <x:c r="A1212" s="9" t="str">
        <x:v>IMO-113-M-P01</x:v>
      </x:c>
      <x:c r="B1212" s="9" t="str">
        <x:v>IMO-113</x:v>
      </x:c>
      <x:c r="C1212" s="9" t="str">
        <x:v>BATCH_09</x:v>
      </x:c>
      <x:c r="D1212" s="9" t="str">
        <x:v>IMO</x:v>
      </x:c>
      <x:c r="E1212" s="9" t="n">
        <x:v>1</x:v>
      </x:c>
      <x:c r="F1212" s="9" t="str">
        <x:v>Part II-A 2.1.2</x:v>
      </x:c>
      <x:c r="G1212" s="9" t="str">
        <x:v>PASS</x:v>
      </x:c>
      <x:c r="H1212" s="11" t="str">
        <x:v>Cargo Record Book, Manual, and NLS emergency-plan polar coverage all present.</x:v>
      </x:c>
      <x:c r="I1212" s="10" t="str">
        <x:v>rdf/IMO/IMO-113/IMO-113-M-P01.ttl</x:v>
      </x:c>
      <x:c r="J1212" s="10" t="str">
        <x:v>ca3316af4cfcf478800812a2c3e84b2ea5a849dccd5280b125ad63a52aa7d471</x:v>
      </x:c>
      <x:c r="K1212" s="13" t="str">
        <x:v>REVIEWED</x:v>
      </x:c>
      <x:c r="L1212" s="13" t="str">
        <x:v>YES</x:v>
      </x:c>
      <x:c r="M1212" s="13" t="str">
        <x:v>YES</x:v>
      </x:c>
      <x:c r="N1212" s="13" t="str">
        <x:v>YES</x:v>
      </x:c>
      <x:c r="O1212" s="13"/>
      <x:c r="P1212" s="13"/>
      <x:c r="Q1212" s="13"/>
      <x:c r="R1212" s="13" t="str">
        <x:v>AI-assisted draft</x:v>
      </x:c>
      <x:c r="S1212" s="13" t="n">
        <x:v>46281</x:v>
      </x:c>
      <x:c r="T1212" s="14" t="str">
        <x:v>Polar Code II-A 2.1.2; polar operation and the overall plus three document-specific coverage indicators are true, so PASS is valid.</x:v>
      </x:c>
      <x:c r="U1212" s="9" t="str">
        <x:f>IF(AND(Q1212="AGREED",P1212="LABEL_ONLY",OR(O1212="PASS",O1212="FAIL"),R1212&lt;&gt;"",S1212&lt;&gt;"",T1212&lt;&gt;""),O1212,G1212)</x:f>
        <x:v>PASS</x:v>
      </x:c>
      <x:c r="V1212" s="9" t="str">
        <x:f>IF(Q1212&lt;&gt;"AGREED","",IF(P1212="LABEL_ONLY",IF(AND(Q1212="AGREED",P1212="LABEL_ONLY",OR(O1212="PASS",O1212="FAIL"),R1212&lt;&gt;"",S1212&lt;&gt;"",T1212&lt;&gt;""),"LABEL_APPLIED","INCOMPLETE_DECISION"),"RERUN_REQUIRED"))</x:f>
      </x:c>
    </x:row>
    <x:row r="1213" ht="30" customHeight="1">
      <x:c r="A1213" s="9" t="str">
        <x:v>IMO-113-M-P02</x:v>
      </x:c>
      <x:c r="B1213" s="9" t="str">
        <x:v>IMO-113</x:v>
      </x:c>
      <x:c r="C1213" s="9" t="str">
        <x:v>BATCH_09</x:v>
      </x:c>
      <x:c r="D1213" s="9" t="str">
        <x:v>IMO</x:v>
      </x:c>
      <x:c r="E1213" s="9" t="n">
        <x:v>0</x:v>
      </x:c>
      <x:c r="F1213" s="9" t="str">
        <x:v>Part II-A 2.1.2</x:v>
      </x:c>
      <x:c r="G1213" s="9" t="str">
        <x:v>PASS</x:v>
      </x:c>
      <x:c r="H1213" s="11" t="str">
        <x:v>Not operating in polar waters.</x:v>
      </x:c>
      <x:c r="I1213" s="10" t="str">
        <x:v>rdf/IMO/IMO-113/IMO-113-M-P02.ttl</x:v>
      </x:c>
      <x:c r="J1213" s="10" t="str">
        <x:v>7fff9410fd408f401c63d5b27a408239ff7d748a593325bbb6f2d9f1844ecc2d</x:v>
      </x:c>
      <x:c r="K1213" s="13" t="str">
        <x:v>NOT_REVIEWED</x:v>
      </x:c>
      <x:c r="L1213" s="13" t="str"/>
      <x:c r="M1213" s="13" t="str"/>
      <x:c r="N1213" s="13" t="str"/>
      <x:c r="O1213" s="13" t="str"/>
      <x:c r="P1213" s="13" t="str"/>
      <x:c r="Q1213" s="13" t="str"/>
      <x:c r="R1213" s="13" t="str"/>
      <x:c r="S1213" s="13" t="str"/>
      <x:c r="T1213" s="14" t="str"/>
      <x:c r="U1213" s="9" t="str">
        <x:f>IF(AND(Q1213="AGREED",P1213="LABEL_ONLY",OR(O1213="PASS",O1213="FAIL"),R1213&lt;&gt;"",S1213&lt;&gt;"",T1213&lt;&gt;""),O1213,G1213)</x:f>
        <x:v>PASS</x:v>
      </x:c>
      <x:c r="V1213" s="9" t="str">
        <x:f>IF(Q1213&lt;&gt;"AGREED","",IF(P1213="LABEL_ONLY",IF(AND(Q1213="AGREED",P1213="LABEL_ONLY",OR(O1213="PASS",O1213="FAIL"),R1213&lt;&gt;"",S1213&lt;&gt;"",T1213&lt;&gt;""),"LABEL_APPLIED","INCOMPLETE_DECISION"),"RERUN_REQUIRED"))</x:f>
      </x:c>
    </x:row>
    <x:row r="1214" ht="30" customHeight="1">
      <x:c r="A1214" s="9" t="str">
        <x:v>IMO-114-M-F01</x:v>
      </x:c>
      <x:c r="B1214" s="9" t="str">
        <x:v>IMO-114</x:v>
      </x:c>
      <x:c r="C1214" s="9" t="str">
        <x:v>BATCH_12</x:v>
      </x:c>
      <x:c r="D1214" s="9" t="str">
        <x:v>IMO</x:v>
      </x:c>
      <x:c r="E1214" s="9" t="n">
        <x:v>0</x:v>
      </x:c>
      <x:c r="F1214" s="9" t="str">
        <x:v>Part II-A 2.1.3</x:v>
      </x:c>
      <x:c r="G1214" s="9" t="str">
        <x:v>FAIL</x:v>
      </x:c>
      <x:c r="H1214" s="11" t="str">
        <x:v>Administration carriage approval absent.</x:v>
      </x:c>
      <x:c r="I1214" s="10" t="str">
        <x:v>rdf/IMO/IMO-114/IMO-114-M-F01.ttl</x:v>
      </x:c>
      <x:c r="J1214" s="10" t="str">
        <x:v>2a70664291138d3777e41969f3a32bcf18343a0942660d3375a6d59a71783781</x:v>
      </x:c>
      <x:c r="K1214" s="13" t="str">
        <x:v>NOT_REVIEWED</x:v>
      </x:c>
      <x:c r="L1214" s="13" t="str"/>
      <x:c r="M1214" s="13" t="str"/>
      <x:c r="N1214" s="13" t="str"/>
      <x:c r="O1214" s="13" t="str"/>
      <x:c r="P1214" s="13" t="str"/>
      <x:c r="Q1214" s="13" t="str"/>
      <x:c r="R1214" s="13" t="str"/>
      <x:c r="S1214" s="13" t="str"/>
      <x:c r="T1214" s="14" t="str"/>
      <x:c r="U1214" s="9" t="str">
        <x:f>IF(AND(Q1214="AGREED",P1214="LABEL_ONLY",OR(O1214="PASS",O1214="FAIL"),R1214&lt;&gt;"",S1214&lt;&gt;"",T1214&lt;&gt;""),O1214,G1214)</x:f>
        <x:v>FAIL</x:v>
      </x:c>
      <x:c r="V1214" s="9" t="str">
        <x:f>IF(Q1214&lt;&gt;"AGREED","",IF(P1214="LABEL_ONLY",IF(AND(Q1214="AGREED",P1214="LABEL_ONLY",OR(O1214="PASS",O1214="FAIL"),R1214&lt;&gt;"",S1214&lt;&gt;"",T1214&lt;&gt;""),"LABEL_APPLIED","INCOMPLETE_DECISION"),"RERUN_REQUIRED"))</x:f>
      </x:c>
    </x:row>
    <x:row r="1215" ht="30" customHeight="1">
      <x:c r="A1215" s="9" t="str">
        <x:v>IMO-114-M-F02</x:v>
      </x:c>
      <x:c r="B1215" s="9" t="str">
        <x:v>IMO-114</x:v>
      </x:c>
      <x:c r="C1215" s="9" t="str">
        <x:v>BATCH_12</x:v>
      </x:c>
      <x:c r="D1215" s="9" t="str">
        <x:v>IMO</x:v>
      </x:c>
      <x:c r="E1215" s="9" t="n">
        <x:v>0</x:v>
      </x:c>
      <x:c r="F1215" s="9" t="str">
        <x:v>Part II-A 2.1.3</x:v>
      </x:c>
      <x:c r="G1215" s="9" t="str">
        <x:v>FAIL</x:v>
      </x:c>
      <x:c r="H1215" s="11" t="str">
        <x:v>Polar-operation certificate entry absent.</x:v>
      </x:c>
      <x:c r="I1215" s="10" t="str">
        <x:v>rdf/IMO/IMO-114/IMO-114-M-F02.ttl</x:v>
      </x:c>
      <x:c r="J1215" s="10" t="str">
        <x:v>25f3212690ad9ef798f4385123ca43a503d15113f9f23b3f15ab09fb2fe576be</x:v>
      </x:c>
      <x:c r="K1215" s="13" t="str">
        <x:v>NOT_REVIEWED</x:v>
      </x:c>
      <x:c r="L1215" s="13" t="str"/>
      <x:c r="M1215" s="13" t="str"/>
      <x:c r="N1215" s="13" t="str"/>
      <x:c r="O1215" s="13" t="str"/>
      <x:c r="P1215" s="13" t="str"/>
      <x:c r="Q1215" s="13" t="str"/>
      <x:c r="R1215" s="13" t="str"/>
      <x:c r="S1215" s="13" t="str"/>
      <x:c r="T1215" s="14" t="str"/>
      <x:c r="U1215" s="9" t="str">
        <x:f>IF(AND(Q1215="AGREED",P1215="LABEL_ONLY",OR(O1215="PASS",O1215="FAIL"),R1215&lt;&gt;"",S1215&lt;&gt;"",T1215&lt;&gt;""),O1215,G1215)</x:f>
        <x:v>FAIL</x:v>
      </x:c>
      <x:c r="V1215" s="9" t="str">
        <x:f>IF(Q1215&lt;&gt;"AGREED","",IF(P1215="LABEL_ONLY",IF(AND(Q1215="AGREED",P1215="LABEL_ONLY",OR(O1215="PASS",O1215="FAIL"),R1215&lt;&gt;"",S1215&lt;&gt;"",T1215&lt;&gt;""),"LABEL_APPLIED","INCOMPLETE_DECISION"),"RERUN_REQUIRED"))</x:f>
      </x:c>
    </x:row>
    <x:row r="1216" ht="30" customHeight="1">
      <x:c r="A1216" s="9" t="str">
        <x:v>IMO-114-M-F03</x:v>
      </x:c>
      <x:c r="B1216" s="9" t="str">
        <x:v>IMO-114</x:v>
      </x:c>
      <x:c r="C1216" s="9" t="str">
        <x:v>BATCH_12</x:v>
      </x:c>
      <x:c r="D1216" s="9" t="str">
        <x:v>IMO</x:v>
      </x:c>
      <x:c r="E1216" s="9" t="n">
        <x:v>1</x:v>
      </x:c>
      <x:c r="F1216" s="9" t="str">
        <x:v>Part II-A 2.1.3</x:v>
      </x:c>
      <x:c r="G1216" s="9" t="str">
        <x:v>FAIL</x:v>
      </x:c>
      <x:c r="H1216" s="11" t="str">
        <x:v>Applicable approval evidence missing.</x:v>
      </x:c>
      <x:c r="I1216" s="10" t="str">
        <x:v>rdf/IMO/IMO-114/IMO-114-M-F03.ttl</x:v>
      </x:c>
      <x:c r="J1216" s="10" t="str">
        <x:v>4c99904e9933096f58d718509d1df85ef69744634646d811f678dc67dbaee5cc</x:v>
      </x:c>
      <x:c r="K1216" s="13" t="str">
        <x:v>NOT_REVIEWED</x:v>
      </x:c>
      <x:c r="L1216" s="13" t="str"/>
      <x:c r="M1216" s="13" t="str"/>
      <x:c r="N1216" s="13" t="str"/>
      <x:c r="O1216" s="13" t="str"/>
      <x:c r="P1216" s="13" t="str"/>
      <x:c r="Q1216" s="13" t="str"/>
      <x:c r="R1216" s="13" t="str"/>
      <x:c r="S1216" s="13" t="str"/>
      <x:c r="T1216" s="14" t="str"/>
      <x:c r="U1216" s="9" t="str">
        <x:f>IF(AND(Q1216="AGREED",P1216="LABEL_ONLY",OR(O1216="PASS",O1216="FAIL"),R1216&lt;&gt;"",S1216&lt;&gt;"",T1216&lt;&gt;""),O1216,G1216)</x:f>
        <x:v>FAIL</x:v>
      </x:c>
      <x:c r="V1216" s="9" t="str">
        <x:f>IF(Q1216&lt;&gt;"AGREED","",IF(P1216="LABEL_ONLY",IF(AND(Q1216="AGREED",P1216="LABEL_ONLY",OR(O1216="PASS",O1216="FAIL"),R1216&lt;&gt;"",S1216&lt;&gt;"",T1216&lt;&gt;""),"LABEL_APPLIED","INCOMPLETE_DECISION"),"RERUN_REQUIRED"))</x:f>
      </x:c>
    </x:row>
    <x:row r="1217" ht="30" customHeight="1">
      <x:c r="A1217" s="9" t="str">
        <x:v>IMO-114-M-P01</x:v>
      </x:c>
      <x:c r="B1217" s="9" t="str">
        <x:v>IMO-114</x:v>
      </x:c>
      <x:c r="C1217" s="9" t="str">
        <x:v>BATCH_12</x:v>
      </x:c>
      <x:c r="D1217" s="9" t="str">
        <x:v>IMO</x:v>
      </x:c>
      <x:c r="E1217" s="9" t="n">
        <x:v>1</x:v>
      </x:c>
      <x:c r="F1217" s="9" t="str">
        <x:v>Part II-A 2.1.3</x:v>
      </x:c>
      <x:c r="G1217" s="9" t="str">
        <x:v>PASS</x:v>
      </x:c>
      <x:c r="H1217" s="11" t="str">
        <x:v>Applicable category A type-3 carriage has Administration approval and certificate entry.</x:v>
      </x:c>
      <x:c r="I1217" s="10" t="str">
        <x:v>rdf/IMO/IMO-114/IMO-114-M-P01.ttl</x:v>
      </x:c>
      <x:c r="J1217" s="10" t="str">
        <x:v>68b3ec7cf3dfe0b37982567d59c80d77c630a5199f7a2d5be5a4f9bea4a32462</x:v>
      </x:c>
      <x:c r="K1217" s="13" t="str">
        <x:v>NOT_REVIEWED</x:v>
      </x:c>
      <x:c r="L1217" s="13" t="str"/>
      <x:c r="M1217" s="13" t="str"/>
      <x:c r="N1217" s="13" t="str"/>
      <x:c r="O1217" s="13" t="str"/>
      <x:c r="P1217" s="13" t="str"/>
      <x:c r="Q1217" s="13" t="str"/>
      <x:c r="R1217" s="13" t="str"/>
      <x:c r="S1217" s="13" t="str"/>
      <x:c r="T1217" s="14" t="str"/>
      <x:c r="U1217" s="9" t="str">
        <x:f>IF(AND(Q1217="AGREED",P1217="LABEL_ONLY",OR(O1217="PASS",O1217="FAIL"),R1217&lt;&gt;"",S1217&lt;&gt;"",T1217&lt;&gt;""),O1217,G1217)</x:f>
        <x:v>PASS</x:v>
      </x:c>
      <x:c r="V1217" s="9" t="str">
        <x:f>IF(Q1217&lt;&gt;"AGREED","",IF(P1217="LABEL_ONLY",IF(AND(Q1217="AGREED",P1217="LABEL_ONLY",OR(O1217="PASS",O1217="FAIL"),R1217&lt;&gt;"",S1217&lt;&gt;"",T1217&lt;&gt;""),"LABEL_APPLIED","INCOMPLETE_DECISION"),"RERUN_REQUIRED"))</x:f>
      </x:c>
    </x:row>
    <x:row r="1218" ht="30" customHeight="1">
      <x:c r="A1218" s="9" t="str">
        <x:v>IMO-114-M-P02</x:v>
      </x:c>
      <x:c r="B1218" s="9" t="str">
        <x:v>IMO-114</x:v>
      </x:c>
      <x:c r="C1218" s="9" t="str">
        <x:v>BATCH_12</x:v>
      </x:c>
      <x:c r="D1218" s="9" t="str">
        <x:v>IMO</x:v>
      </x:c>
      <x:c r="E1218" s="9" t="n">
        <x:v>0</x:v>
      </x:c>
      <x:c r="F1218" s="9" t="str">
        <x:v>Part II-A 2.1.3</x:v>
      </x:c>
      <x:c r="G1218" s="9" t="str">
        <x:v>PASS</x:v>
      </x:c>
      <x:c r="H1218" s="11" t="str">
        <x:v>Applicable category B type-3 carriage compliant.</x:v>
      </x:c>
      <x:c r="I1218" s="10" t="str">
        <x:v>rdf/IMO/IMO-114/IMO-114-M-P02.ttl</x:v>
      </x:c>
      <x:c r="J1218" s="10" t="str">
        <x:v>7d83c71ba8ba1df049674cc0b051d916c4f81df50d6794a4b190a70ea2577194</x:v>
      </x:c>
      <x:c r="K1218" s="13" t="str">
        <x:v>NOT_REVIEWED</x:v>
      </x:c>
      <x:c r="L1218" s="13" t="str"/>
      <x:c r="M1218" s="13" t="str"/>
      <x:c r="N1218" s="13" t="str"/>
      <x:c r="O1218" s="13" t="str"/>
      <x:c r="P1218" s="13" t="str"/>
      <x:c r="Q1218" s="13" t="str"/>
      <x:c r="R1218" s="13" t="str"/>
      <x:c r="S1218" s="13" t="str"/>
      <x:c r="T1218" s="14" t="str"/>
      <x:c r="U1218" s="9" t="str">
        <x:f>IF(AND(Q1218="AGREED",P1218="LABEL_ONLY",OR(O1218="PASS",O1218="FAIL"),R1218&lt;&gt;"",S1218&lt;&gt;"",T1218&lt;&gt;""),O1218,G1218)</x:f>
        <x:v>PASS</x:v>
      </x:c>
      <x:c r="V1218" s="9" t="str">
        <x:f>IF(Q1218&lt;&gt;"AGREED","",IF(P1218="LABEL_ONLY",IF(AND(Q1218="AGREED",P1218="LABEL_ONLY",OR(O1218="PASS",O1218="FAIL"),R1218&lt;&gt;"",S1218&lt;&gt;"",T1218&lt;&gt;""),"LABEL_APPLIED","INCOMPLETE_DECISION"),"RERUN_REQUIRED"))</x:f>
      </x:c>
    </x:row>
    <x:row r="1219" ht="30" customHeight="1">
      <x:c r="A1219" s="9" t="str">
        <x:v>IMO-114-M-P03</x:v>
      </x:c>
      <x:c r="B1219" s="9" t="str">
        <x:v>IMO-114</x:v>
      </x:c>
      <x:c r="C1219" s="9" t="str">
        <x:v>BATCH_12</x:v>
      </x:c>
      <x:c r="D1219" s="9" t="str">
        <x:v>IMO</x:v>
      </x:c>
      <x:c r="E1219" s="9" t="n">
        <x:v>0</x:v>
      </x:c>
      <x:c r="F1219" s="9" t="str">
        <x:v>Part II-A 2.1.3</x:v>
      </x:c>
      <x:c r="G1219" s="9" t="str">
        <x:v>PASS</x:v>
      </x:c>
      <x:c r="H1219" s="11" t="str">
        <x:v>Category C outside this A/B trigger.</x:v>
      </x:c>
      <x:c r="I1219" s="10" t="str">
        <x:v>rdf/IMO/IMO-114/IMO-114-M-P03.ttl</x:v>
      </x:c>
      <x:c r="J1219" s="10" t="str">
        <x:v>89da0ac57474cdb1a8698e370eed05729101fb58c417d98245fe5b9878506ff3</x:v>
      </x:c>
      <x:c r="K1219" s="13" t="str">
        <x:v>NOT_REVIEWED</x:v>
      </x:c>
      <x:c r="L1219" s="13" t="str"/>
      <x:c r="M1219" s="13" t="str"/>
      <x:c r="N1219" s="13" t="str"/>
      <x:c r="O1219" s="13" t="str"/>
      <x:c r="P1219" s="13" t="str"/>
      <x:c r="Q1219" s="13" t="str"/>
      <x:c r="R1219" s="13" t="str"/>
      <x:c r="S1219" s="13" t="str"/>
      <x:c r="T1219" s="14" t="str"/>
      <x:c r="U1219" s="9" t="str">
        <x:f>IF(AND(Q1219="AGREED",P1219="LABEL_ONLY",OR(O1219="PASS",O1219="FAIL"),R1219&lt;&gt;"",S1219&lt;&gt;"",T1219&lt;&gt;""),O1219,G1219)</x:f>
        <x:v>PASS</x:v>
      </x:c>
      <x:c r="V1219" s="9" t="str">
        <x:f>IF(Q1219&lt;&gt;"AGREED","",IF(P1219="LABEL_ONLY",IF(AND(Q1219="AGREED",P1219="LABEL_ONLY",OR(O1219="PASS",O1219="FAIL"),R1219&lt;&gt;"",S1219&lt;&gt;"",T1219&lt;&gt;""),"LABEL_APPLIED","INCOMPLETE_DECISION"),"RERUN_REQUIRED"))</x:f>
      </x:c>
    </x:row>
    <x:row r="1220" ht="30" customHeight="1">
      <x:c r="A1220" s="9" t="str">
        <x:v>IMO-114-M-P04</x:v>
      </x:c>
      <x:c r="B1220" s="9" t="str">
        <x:v>IMO-114</x:v>
      </x:c>
      <x:c r="C1220" s="9" t="str">
        <x:v>BATCH_12</x:v>
      </x:c>
      <x:c r="D1220" s="9" t="str">
        <x:v>IMO</x:v>
      </x:c>
      <x:c r="E1220" s="9" t="n">
        <x:v>0</x:v>
      </x:c>
      <x:c r="F1220" s="9" t="str">
        <x:v>Part II-A 2.1.3</x:v>
      </x:c>
      <x:c r="G1220" s="9" t="str">
        <x:v>PASS</x:v>
      </x:c>
      <x:c r="H1220" s="11" t="str">
        <x:v>Pre-2017 construction outside trigger.</x:v>
      </x:c>
      <x:c r="I1220" s="10" t="str">
        <x:v>rdf/IMO/IMO-114/IMO-114-M-P04.ttl</x:v>
      </x:c>
      <x:c r="J1220" s="10" t="str">
        <x:v>e9cedd3545763dca2cde32baf25f626a7dd382519e03e391bedff0ab440fb75d</x:v>
      </x:c>
      <x:c r="K1220" s="13" t="str">
        <x:v>NOT_REVIEWED</x:v>
      </x:c>
      <x:c r="L1220" s="13" t="str"/>
      <x:c r="M1220" s="13" t="str"/>
      <x:c r="N1220" s="13" t="str"/>
      <x:c r="O1220" s="13" t="str"/>
      <x:c r="P1220" s="13" t="str"/>
      <x:c r="Q1220" s="13" t="str"/>
      <x:c r="R1220" s="13" t="str"/>
      <x:c r="S1220" s="13" t="str"/>
      <x:c r="T1220" s="14" t="str"/>
      <x:c r="U1220" s="9" t="str">
        <x:f>IF(AND(Q1220="AGREED",P1220="LABEL_ONLY",OR(O1220="PASS",O1220="FAIL"),R1220&lt;&gt;"",S1220&lt;&gt;"",T1220&lt;&gt;""),O1220,G1220)</x:f>
        <x:v>PASS</x:v>
      </x:c>
      <x:c r="V1220" s="9" t="str">
        <x:f>IF(Q1220&lt;&gt;"AGREED","",IF(P1220="LABEL_ONLY",IF(AND(Q1220="AGREED",P1220="LABEL_ONLY",OR(O1220="PASS",O1220="FAIL"),R1220&lt;&gt;"",S1220&lt;&gt;"",T1220&lt;&gt;""),"LABEL_APPLIED","INCOMPLETE_DECISION"),"RERUN_REQUIRED"))</x:f>
      </x:c>
    </x:row>
    <x:row r="1221" ht="30" customHeight="1">
      <x:c r="A1221" s="9" t="str">
        <x:v>IMO-114-M-P05</x:v>
      </x:c>
      <x:c r="B1221" s="9" t="str">
        <x:v>IMO-114</x:v>
      </x:c>
      <x:c r="C1221" s="9" t="str">
        <x:v>BATCH_12</x:v>
      </x:c>
      <x:c r="D1221" s="9" t="str">
        <x:v>IMO</x:v>
      </x:c>
      <x:c r="E1221" s="9" t="n">
        <x:v>0</x:v>
      </x:c>
      <x:c r="F1221" s="9" t="str">
        <x:v>Part II-A 2.1.3</x:v>
      </x:c>
      <x:c r="G1221" s="9" t="str">
        <x:v>PASS</x:v>
      </x:c>
      <x:c r="H1221" s="11" t="str">
        <x:v>NLS does not require type-3 tank.</x:v>
      </x:c>
      <x:c r="I1221" s="10" t="str">
        <x:v>rdf/IMO/IMO-114/IMO-114-M-P05.ttl</x:v>
      </x:c>
      <x:c r="J1221" s="10" t="str">
        <x:v>8f3043fd67f5b76dad41030092271d1128df080a2e7106bee3bbdb0f857eaef9</x:v>
      </x:c>
      <x:c r="K1221" s="13" t="str">
        <x:v>NOT_REVIEWED</x:v>
      </x:c>
      <x:c r="L1221" s="13" t="str"/>
      <x:c r="M1221" s="13" t="str"/>
      <x:c r="N1221" s="13" t="str"/>
      <x:c r="O1221" s="13" t="str"/>
      <x:c r="P1221" s="13" t="str"/>
      <x:c r="Q1221" s="13" t="str"/>
      <x:c r="R1221" s="13" t="str"/>
      <x:c r="S1221" s="13" t="str"/>
      <x:c r="T1221" s="14" t="str"/>
      <x:c r="U1221" s="9" t="str">
        <x:f>IF(AND(Q1221="AGREED",P1221="LABEL_ONLY",OR(O1221="PASS",O1221="FAIL"),R1221&lt;&gt;"",S1221&lt;&gt;"",T1221&lt;&gt;""),O1221,G1221)</x:f>
        <x:v>PASS</x:v>
      </x:c>
      <x:c r="V1221" s="9" t="str">
        <x:f>IF(Q1221&lt;&gt;"AGREED","",IF(P1221="LABEL_ONLY",IF(AND(Q1221="AGREED",P1221="LABEL_ONLY",OR(O1221="PASS",O1221="FAIL"),R1221&lt;&gt;"",S1221&lt;&gt;"",T1221&lt;&gt;""),"LABEL_APPLIED","INCOMPLETE_DECISION"),"RERUN_REQUIRED"))</x:f>
      </x:c>
    </x:row>
    <x:row r="1222" ht="30" customHeight="1">
      <x:c r="A1222" s="9" t="str">
        <x:v>IMO-114-M-P06</x:v>
      </x:c>
      <x:c r="B1222" s="9" t="str">
        <x:v>IMO-114</x:v>
      </x:c>
      <x:c r="C1222" s="9" t="str">
        <x:v>BATCH_12</x:v>
      </x:c>
      <x:c r="D1222" s="9" t="str">
        <x:v>IMO</x:v>
      </x:c>
      <x:c r="E1222" s="9" t="n">
        <x:v>0</x:v>
      </x:c>
      <x:c r="F1222" s="9" t="str">
        <x:v>Part II-A 2.1.3</x:v>
      </x:c>
      <x:c r="G1222" s="9" t="str">
        <x:v>PASS</x:v>
      </x:c>
      <x:c r="H1222" s="11" t="str">
        <x:v>Cargo tank is not type 3.</x:v>
      </x:c>
      <x:c r="I1222" s="10" t="str">
        <x:v>rdf/IMO/IMO-114/IMO-114-M-P06.ttl</x:v>
      </x:c>
      <x:c r="J1222" s="10" t="str">
        <x:v>fa42ceb475d7a2912aae9298ed52882d6cffd5487716ec9c3181e873926dc0b3</x:v>
      </x:c>
      <x:c r="K1222" s="13" t="str">
        <x:v>NOT_REVIEWED</x:v>
      </x:c>
      <x:c r="L1222" s="13" t="str"/>
      <x:c r="M1222" s="13" t="str"/>
      <x:c r="N1222" s="13" t="str"/>
      <x:c r="O1222" s="13" t="str"/>
      <x:c r="P1222" s="13" t="str"/>
      <x:c r="Q1222" s="13" t="str"/>
      <x:c r="R1222" s="13" t="str"/>
      <x:c r="S1222" s="13" t="str"/>
      <x:c r="T1222" s="14" t="str"/>
      <x:c r="U1222" s="9" t="str">
        <x:f>IF(AND(Q1222="AGREED",P1222="LABEL_ONLY",OR(O1222="PASS",O1222="FAIL"),R1222&lt;&gt;"",S1222&lt;&gt;"",T1222&lt;&gt;""),O1222,G1222)</x:f>
        <x:v>PASS</x:v>
      </x:c>
      <x:c r="V1222" s="9" t="str">
        <x:f>IF(Q1222&lt;&gt;"AGREED","",IF(P1222="LABEL_ONLY",IF(AND(Q1222="AGREED",P1222="LABEL_ONLY",OR(O1222="PASS",O1222="FAIL"),R1222&lt;&gt;"",S1222&lt;&gt;"",T1222&lt;&gt;""),"LABEL_APPLIED","INCOMPLETE_DECISION"),"RERUN_REQUIRED"))</x:f>
      </x:c>
    </x:row>
    <x:row r="1223" ht="30" customHeight="1">
      <x:c r="A1223" s="9" t="str">
        <x:v>IMO-115-M-F01</x:v>
      </x:c>
      <x:c r="B1223" s="9" t="str">
        <x:v>IMO-115</x:v>
      </x:c>
      <x:c r="C1223" s="9" t="str">
        <x:v>BATCH_21</x:v>
      </x:c>
      <x:c r="D1223" s="9" t="str">
        <x:v>IMO</x:v>
      </x:c>
      <x:c r="E1223" s="9" t="n">
        <x:v>0</x:v>
      </x:c>
      <x:c r="F1223" s="9" t="str">
        <x:v>Part II-A 4.2.1.1</x:v>
      </x:c>
      <x:c r="G1223" s="9" t="str">
        <x:v>FAIL</x:v>
      </x:c>
      <x:c r="H1223" s="11" t="str">
        <x:v>Exact 3 nm boundary fails strict greater-than requirement.</x:v>
      </x:c>
      <x:c r="I1223" s="10" t="str">
        <x:v>rdf/IMO/IMO-115/IMO-115-M-F01.ttl</x:v>
      </x:c>
      <x:c r="J1223" s="10" t="str">
        <x:v>8a8efc5a768b19ab74c91fd73a286eabcedbf3bdfcff236cf9fbbfa22e69c4b4</x:v>
      </x:c>
      <x:c r="K1223" s="13" t="str">
        <x:v>NOT_REVIEWED</x:v>
      </x:c>
      <x:c r="L1223" s="13" t="str"/>
      <x:c r="M1223" s="13" t="str"/>
      <x:c r="N1223" s="13" t="str"/>
      <x:c r="O1223" s="13" t="str"/>
      <x:c r="P1223" s="13" t="str"/>
      <x:c r="Q1223" s="13" t="str"/>
      <x:c r="R1223" s="13" t="str"/>
      <x:c r="S1223" s="13" t="str"/>
      <x:c r="T1223" s="14" t="str"/>
      <x:c r="U1223" s="9" t="str">
        <x:f>IF(AND(Q1223="AGREED",P1223="LABEL_ONLY",OR(O1223="PASS",O1223="FAIL"),R1223&lt;&gt;"",S1223&lt;&gt;"",T1223&lt;&gt;""),O1223,G1223)</x:f>
        <x:v>FAIL</x:v>
      </x:c>
      <x:c r="V1223" s="9" t="str">
        <x:f>IF(Q1223&lt;&gt;"AGREED","",IF(P1223="LABEL_ONLY",IF(AND(Q1223="AGREED",P1223="LABEL_ONLY",OR(O1223="PASS",O1223="FAIL"),R1223&lt;&gt;"",S1223&lt;&gt;"",T1223&lt;&gt;""),"LABEL_APPLIED","INCOMPLETE_DECISION"),"RERUN_REQUIRED"))</x:f>
      </x:c>
    </x:row>
    <x:row r="1224" ht="30" customHeight="1">
      <x:c r="A1224" s="9" t="str">
        <x:v>IMO-115-M-F02</x:v>
      </x:c>
      <x:c r="B1224" s="9" t="str">
        <x:v>IMO-115</x:v>
      </x:c>
      <x:c r="C1224" s="9" t="str">
        <x:v>BATCH_21</x:v>
      </x:c>
      <x:c r="D1224" s="9" t="str">
        <x:v>IMO</x:v>
      </x:c>
      <x:c r="E1224" s="9" t="n">
        <x:v>0</x:v>
      </x:c>
      <x:c r="F1224" s="9" t="str">
        <x:v>Part II-A 4.2.1.1</x:v>
      </x:c>
      <x:c r="G1224" s="9" t="str">
        <x:v>FAIL</x:v>
      </x:c>
      <x:c r="H1224" s="11" t="str">
        <x:v>MARPOL Annex IV discharge compliance fails.</x:v>
      </x:c>
      <x:c r="I1224" s="10" t="str">
        <x:v>rdf/IMO/IMO-115/IMO-115-M-F02.ttl</x:v>
      </x:c>
      <x:c r="J1224" s="10" t="str">
        <x:v>a58239b16b8db38f38915387561acd221fdbc3aa309db2e1982abaf610d8965a</x:v>
      </x:c>
      <x:c r="K1224" s="13" t="str">
        <x:v>NOT_REVIEWED</x:v>
      </x:c>
      <x:c r="L1224" s="13" t="str"/>
      <x:c r="M1224" s="13" t="str"/>
      <x:c r="N1224" s="13" t="str"/>
      <x:c r="O1224" s="13" t="str"/>
      <x:c r="P1224" s="13" t="str"/>
      <x:c r="Q1224" s="13" t="str"/>
      <x:c r="R1224" s="13" t="str"/>
      <x:c r="S1224" s="13" t="str"/>
      <x:c r="T1224" s="14" t="str"/>
      <x:c r="U1224" s="9" t="str">
        <x:f>IF(AND(Q1224="AGREED",P1224="LABEL_ONLY",OR(O1224="PASS",O1224="FAIL"),R1224&lt;&gt;"",S1224&lt;&gt;"",T1224&lt;&gt;""),O1224,G1224)</x:f>
        <x:v>FAIL</x:v>
      </x:c>
      <x:c r="V1224" s="9" t="str">
        <x:f>IF(Q1224&lt;&gt;"AGREED","",IF(P1224="LABEL_ONLY",IF(AND(Q1224="AGREED",P1224="LABEL_ONLY",OR(O1224="PASS",O1224="FAIL"),R1224&lt;&gt;"",S1224&lt;&gt;"",T1224&lt;&gt;""),"LABEL_APPLIED","INCOMPLETE_DECISION"),"RERUN_REQUIRED"))</x:f>
      </x:c>
    </x:row>
    <x:row r="1225" ht="30" customHeight="1">
      <x:c r="A1225" s="9" t="str">
        <x:v>IMO-115-M-F03</x:v>
      </x:c>
      <x:c r="B1225" s="9" t="str">
        <x:v>IMO-115</x:v>
      </x:c>
      <x:c r="C1225" s="9" t="str">
        <x:v>BATCH_21</x:v>
      </x:c>
      <x:c r="D1225" s="9" t="str">
        <x:v>IMO</x:v>
      </x:c>
      <x:c r="E1225" s="9" t="n">
        <x:v>0</x:v>
      </x:c>
      <x:c r="F1225" s="9" t="str">
        <x:v>Part II-A 4.2.1.1</x:v>
      </x:c>
      <x:c r="G1225" s="9" t="str">
        <x:v>FAIL</x:v>
      </x:c>
      <x:c r="H1225" s="11" t="str">
        <x:v>Distinct ice-concentration-area distance record missing.</x:v>
      </x:c>
      <x:c r="I1225" s="10" t="str">
        <x:v>rdf/IMO/IMO-115/IMO-115-M-F03.ttl</x:v>
      </x:c>
      <x:c r="J1225" s="10" t="str">
        <x:v>c4dca3fbaef12c10de9aef1970a09497f409621697a186dadb2e32b0f854f87a</x:v>
      </x:c>
      <x:c r="K1225" s="13" t="str">
        <x:v>NOT_REVIEWED</x:v>
      </x:c>
      <x:c r="L1225" s="13" t="str"/>
      <x:c r="M1225" s="13" t="str"/>
      <x:c r="N1225" s="13" t="str"/>
      <x:c r="O1225" s="13" t="str"/>
      <x:c r="P1225" s="13" t="str"/>
      <x:c r="Q1225" s="13" t="str"/>
      <x:c r="R1225" s="13" t="str"/>
      <x:c r="S1225" s="13" t="str"/>
      <x:c r="T1225" s="14" t="str"/>
      <x:c r="U1225" s="9" t="str">
        <x:f>IF(AND(Q1225="AGREED",P1225="LABEL_ONLY",OR(O1225="PASS",O1225="FAIL"),R1225&lt;&gt;"",S1225&lt;&gt;"",T1225&lt;&gt;""),O1225,G1225)</x:f>
        <x:v>FAIL</x:v>
      </x:c>
      <x:c r="V1225" s="9" t="str">
        <x:f>IF(Q1225&lt;&gt;"AGREED","",IF(P1225="LABEL_ONLY",IF(AND(Q1225="AGREED",P1225="LABEL_ONLY",OR(O1225="PASS",O1225="FAIL"),R1225&lt;&gt;"",S1225&lt;&gt;"",T1225&lt;&gt;""),"LABEL_APPLIED","INCOMPLETE_DECISION"),"RERUN_REQUIRED"))</x:f>
      </x:c>
    </x:row>
    <x:row r="1226" ht="30" customHeight="1">
      <x:c r="A1226" s="9" t="str">
        <x:v>IMO-115-M-F04</x:v>
      </x:c>
      <x:c r="B1226" s="9" t="str">
        <x:v>IMO-115</x:v>
      </x:c>
      <x:c r="C1226" s="9" t="str">
        <x:v>BATCH_21</x:v>
      </x:c>
      <x:c r="D1226" s="9" t="str">
        <x:v>IMO</x:v>
      </x:c>
      <x:c r="E1226" s="9" t="n">
        <x:v>1</x:v>
      </x:c>
      <x:c r="F1226" s="9" t="str">
        <x:v>Part II-A 4.2.1.1</x:v>
      </x:c>
      <x:c r="G1226" s="9" t="str">
        <x:v>FAIL</x:v>
      </x:c>
      <x:c r="H1226" s="11" t="str">
        <x:v>Distance to ice shelf/fast ice missing.</x:v>
      </x:c>
      <x:c r="I1226" s="10" t="str">
        <x:v>rdf/IMO/IMO-115/IMO-115-M-F04.ttl</x:v>
      </x:c>
      <x:c r="J1226" s="10" t="str">
        <x:v>09e52d26358f60f66f058bf397520e55b280a18dacc8b590f0fde2b9155faf5f</x:v>
      </x:c>
      <x:c r="K1226" s="13" t="str">
        <x:v>NOT_REVIEWED</x:v>
      </x:c>
      <x:c r="L1226" s="13" t="str"/>
      <x:c r="M1226" s="13" t="str"/>
      <x:c r="N1226" s="13" t="str"/>
      <x:c r="O1226" s="13" t="str"/>
      <x:c r="P1226" s="13" t="str"/>
      <x:c r="Q1226" s="13" t="str"/>
      <x:c r="R1226" s="13" t="str"/>
      <x:c r="S1226" s="13" t="str"/>
      <x:c r="T1226" s="14" t="str"/>
      <x:c r="U1226" s="9" t="str">
        <x:f>IF(AND(Q1226="AGREED",P1226="LABEL_ONLY",OR(O1226="PASS",O1226="FAIL"),R1226&lt;&gt;"",S1226&lt;&gt;"",T1226&lt;&gt;""),O1226,G1226)</x:f>
        <x:v>FAIL</x:v>
      </x:c>
      <x:c r="V1226" s="9" t="str">
        <x:f>IF(Q1226&lt;&gt;"AGREED","",IF(P1226="LABEL_ONLY",IF(AND(Q1226="AGREED",P1226="LABEL_ONLY",OR(O1226="PASS",O1226="FAIL"),R1226&lt;&gt;"",S1226&lt;&gt;"",T1226&lt;&gt;""),"LABEL_APPLIED","INCOMPLETE_DECISION"),"RERUN_REQUIRED"))</x:f>
      </x:c>
    </x:row>
    <x:row r="1227" ht="30" customHeight="1">
      <x:c r="A1227" s="9" t="str">
        <x:v>IMO-115-M-F05</x:v>
      </x:c>
      <x:c r="B1227" s="9" t="str">
        <x:v>IMO-115</x:v>
      </x:c>
      <x:c r="C1227" s="9" t="str">
        <x:v>BATCH_21</x:v>
      </x:c>
      <x:c r="D1227" s="9" t="str">
        <x:v>IMO</x:v>
      </x:c>
      <x:c r="E1227" s="9" t="n">
        <x:v>0</x:v>
      </x:c>
      <x:c r="F1227" s="9" t="str">
        <x:v>Part II-A 4.2.1.1</x:v>
      </x:c>
      <x:c r="G1227" s="9" t="str">
        <x:v>FAIL</x:v>
      </x:c>
      <x:c r="H1227" s="11" t="str">
        <x:v>Discharge-type applicability selector missing.</x:v>
      </x:c>
      <x:c r="I1227" s="10" t="str">
        <x:v>rdf/IMO/IMO-115/IMO-115-M-F05.ttl</x:v>
      </x:c>
      <x:c r="J1227" s="10" t="str">
        <x:v>696d4fc67da0061fa23eb8f99e8009b589220f50d40c2844e19d870e039d3ab8</x:v>
      </x:c>
      <x:c r="K1227" s="13" t="str">
        <x:v>NOT_REVIEWED</x:v>
      </x:c>
      <x:c r="L1227" s="13" t="str"/>
      <x:c r="M1227" s="13" t="str"/>
      <x:c r="N1227" s="13" t="str"/>
      <x:c r="O1227" s="13" t="str"/>
      <x:c r="P1227" s="13" t="str"/>
      <x:c r="Q1227" s="13" t="str"/>
      <x:c r="R1227" s="13" t="str"/>
      <x:c r="S1227" s="13" t="str"/>
      <x:c r="T1227" s="14" t="str"/>
      <x:c r="U1227" s="9" t="str">
        <x:f>IF(AND(Q1227="AGREED",P1227="LABEL_ONLY",OR(O1227="PASS",O1227="FAIL"),R1227&lt;&gt;"",S1227&lt;&gt;"",T1227&lt;&gt;""),O1227,G1227)</x:f>
        <x:v>FAIL</x:v>
      </x:c>
      <x:c r="V1227" s="9" t="str">
        <x:f>IF(Q1227&lt;&gt;"AGREED","",IF(P1227="LABEL_ONLY",IF(AND(Q1227="AGREED",P1227="LABEL_ONLY",OR(O1227="PASS",O1227="FAIL"),R1227&lt;&gt;"",S1227&lt;&gt;"",T1227&lt;&gt;""),"LABEL_APPLIED","INCOMPLETE_DECISION"),"RERUN_REQUIRED"))</x:f>
      </x:c>
    </x:row>
    <x:row r="1228" ht="30" customHeight="1">
      <x:c r="A1228" s="9" t="str">
        <x:v>IMO-115-M-P01</x:v>
      </x:c>
      <x:c r="B1228" s="9" t="str">
        <x:v>IMO-115</x:v>
      </x:c>
      <x:c r="C1228" s="9" t="str">
        <x:v>BATCH_21</x:v>
      </x:c>
      <x:c r="D1228" s="9" t="str">
        <x:v>IMO</x:v>
      </x:c>
      <x:c r="E1228" s="9" t="n">
        <x:v>0</x:v>
      </x:c>
      <x:c r="F1228" s="9" t="str">
        <x:v>Part II-A 4.2.1.1</x:v>
      </x:c>
      <x:c r="G1228" s="9" t="str">
        <x:v>PASS</x:v>
      </x:c>
      <x:c r="H1228" s="11" t="str">
        <x:v>Applicable sewage route strictly beyond 3 nm with MARPOL compliance and recorded ice-concentration distance.</x:v>
      </x:c>
      <x:c r="I1228" s="10" t="str">
        <x:v>rdf/IMO/IMO-115/IMO-115-M-P01.ttl</x:v>
      </x:c>
      <x:c r="J1228" s="10" t="str">
        <x:v>cbda387c5a751dd3691343c0eaa8c4b04e8b823edbc4025c8a98d6a5aab30af1</x:v>
      </x:c>
      <x:c r="K1228" s="13" t="str">
        <x:v>NOT_REVIEWED</x:v>
      </x:c>
      <x:c r="L1228" s="13" t="str"/>
      <x:c r="M1228" s="13" t="str"/>
      <x:c r="N1228" s="13" t="str"/>
      <x:c r="O1228" s="13" t="str"/>
      <x:c r="P1228" s="13" t="str"/>
      <x:c r="Q1228" s="13" t="str"/>
      <x:c r="R1228" s="13" t="str"/>
      <x:c r="S1228" s="13" t="str"/>
      <x:c r="T1228" s="14" t="str"/>
      <x:c r="U1228" s="9" t="str">
        <x:f>IF(AND(Q1228="AGREED",P1228="LABEL_ONLY",OR(O1228="PASS",O1228="FAIL"),R1228&lt;&gt;"",S1228&lt;&gt;"",T1228&lt;&gt;""),O1228,G1228)</x:f>
        <x:v>PASS</x:v>
      </x:c>
      <x:c r="V1228" s="9" t="str">
        <x:f>IF(Q1228&lt;&gt;"AGREED","",IF(P1228="LABEL_ONLY",IF(AND(Q1228="AGREED",P1228="LABEL_ONLY",OR(O1228="PASS",O1228="FAIL"),R1228&lt;&gt;"",S1228&lt;&gt;"",T1228&lt;&gt;""),"LABEL_APPLIED","INCOMPLETE_DECISION"),"RERUN_REQUIRED"))</x:f>
      </x:c>
    </x:row>
    <x:row r="1229" ht="30" customHeight="1">
      <x:c r="A1229" s="9" t="str">
        <x:v>IMO-115-M-P02</x:v>
      </x:c>
      <x:c r="B1229" s="9" t="str">
        <x:v>IMO-115</x:v>
      </x:c>
      <x:c r="C1229" s="9" t="str">
        <x:v>BATCH_21</x:v>
      </x:c>
      <x:c r="D1229" s="9" t="str">
        <x:v>IMO</x:v>
      </x:c>
      <x:c r="E1229" s="9" t="n">
        <x:v>1</x:v>
      </x:c>
      <x:c r="F1229" s="9" t="str">
        <x:v>Part II-A 4.2.1.1</x:v>
      </x:c>
      <x:c r="G1229" s="9" t="str">
        <x:v>PASS</x:v>
      </x:c>
      <x:c r="H1229" s="11" t="str">
        <x:v>Different sewage-discharge route; this conditional branch not applicable.</x:v>
      </x:c>
      <x:c r="I1229" s="10" t="str">
        <x:v>rdf/IMO/IMO-115/IMO-115-M-P02.ttl</x:v>
      </x:c>
      <x:c r="J1229" s="10" t="str">
        <x:v>01f035ff4e06adbdf7f033cb7d4380d6360e7d24b31b30cae390b4dc156ed0ad</x:v>
      </x:c>
      <x:c r="K1229" s="13" t="str">
        <x:v>NOT_REVIEWED</x:v>
      </x:c>
      <x:c r="L1229" s="13" t="str"/>
      <x:c r="M1229" s="13" t="str"/>
      <x:c r="N1229" s="13" t="str"/>
      <x:c r="O1229" s="13" t="str"/>
      <x:c r="P1229" s="13" t="str"/>
      <x:c r="Q1229" s="13" t="str"/>
      <x:c r="R1229" s="13" t="str"/>
      <x:c r="S1229" s="13" t="str"/>
      <x:c r="T1229" s="14" t="str"/>
      <x:c r="U1229" s="9" t="str">
        <x:f>IF(AND(Q1229="AGREED",P1229="LABEL_ONLY",OR(O1229="PASS",O1229="FAIL"),R1229&lt;&gt;"",S1229&lt;&gt;"",T1229&lt;&gt;""),O1229,G1229)</x:f>
        <x:v>PASS</x:v>
      </x:c>
      <x:c r="V1229" s="9" t="str">
        <x:f>IF(Q1229&lt;&gt;"AGREED","",IF(P1229="LABEL_ONLY",IF(AND(Q1229="AGREED",P1229="LABEL_ONLY",OR(O1229="PASS",O1229="FAIL"),R1229&lt;&gt;"",S1229&lt;&gt;"",T1229&lt;&gt;""),"LABEL_APPLIED","INCOMPLETE_DECISION"),"RERUN_REQUIRED"))</x:f>
      </x:c>
    </x:row>
    <x:row r="1230" ht="30" customHeight="1">
      <x:c r="A1230" s="9" t="str">
        <x:v>IMO-116-M-F01</x:v>
      </x:c>
      <x:c r="B1230" s="9" t="str">
        <x:v>IMO-116</x:v>
      </x:c>
      <x:c r="C1230" s="9" t="str">
        <x:v>BATCH_09</x:v>
      </x:c>
      <x:c r="D1230" s="9" t="str">
        <x:v>IMO</x:v>
      </x:c>
      <x:c r="E1230" s="9" t="n">
        <x:v>0</x:v>
      </x:c>
      <x:c r="F1230" s="9" t="str">
        <x:v>Part II-A 4.2.1.2</x:v>
      </x:c>
      <x:c r="G1230" s="9" t="str">
        <x:v>FAIL</x:v>
      </x:c>
      <x:c r="H1230" s="11" t="str">
        <x:v>Exact 12 nm boundary fails strict greater-than requirement.</x:v>
      </x:c>
      <x:c r="I1230" s="10" t="str">
        <x:v>rdf/IMO/IMO-116/IMO-116-M-F01.ttl</x:v>
      </x:c>
      <x:c r="J1230" s="10" t="str">
        <x:v>376b2928dee8d6ac3bee1444bb73316327363e39cdae146980437cc2c25afe68</x:v>
      </x:c>
      <x:c r="K1230" s="13" t="str">
        <x:v>NOT_REVIEWED</x:v>
      </x:c>
      <x:c r="L1230" s="13" t="str"/>
      <x:c r="M1230" s="13" t="str"/>
      <x:c r="N1230" s="13" t="str"/>
      <x:c r="O1230" s="13" t="str"/>
      <x:c r="P1230" s="13" t="str"/>
      <x:c r="Q1230" s="13" t="str"/>
      <x:c r="R1230" s="13" t="str"/>
      <x:c r="S1230" s="13" t="str"/>
      <x:c r="T1230" s="14" t="str"/>
      <x:c r="U1230" s="9" t="str">
        <x:f>IF(AND(Q1230="AGREED",P1230="LABEL_ONLY",OR(O1230="PASS",O1230="FAIL"),R1230&lt;&gt;"",S1230&lt;&gt;"",T1230&lt;&gt;""),O1230,G1230)</x:f>
        <x:v>FAIL</x:v>
      </x:c>
      <x:c r="V1230" s="9" t="str">
        <x:f>IF(Q1230&lt;&gt;"AGREED","",IF(P1230="LABEL_ONLY",IF(AND(Q1230="AGREED",P1230="LABEL_ONLY",OR(O1230="PASS",O1230="FAIL"),R1230&lt;&gt;"",S1230&lt;&gt;"",T1230&lt;&gt;""),"LABEL_APPLIED","INCOMPLETE_DECISION"),"RERUN_REQUIRED"))</x:f>
      </x:c>
    </x:row>
    <x:row r="1231" ht="30" customHeight="1">
      <x:c r="A1231" s="9" t="str">
        <x:v>IMO-116-M-F02</x:v>
      </x:c>
      <x:c r="B1231" s="9" t="str">
        <x:v>IMO-116</x:v>
      </x:c>
      <x:c r="C1231" s="9" t="str">
        <x:v>BATCH_09</x:v>
      </x:c>
      <x:c r="D1231" s="9" t="str">
        <x:v>IMO</x:v>
      </x:c>
      <x:c r="E1231" s="9" t="n">
        <x:v>1</x:v>
      </x:c>
      <x:c r="F1231" s="9" t="str">
        <x:v>Part II-A 4.2.1.2</x:v>
      </x:c>
      <x:c r="G1231" s="9" t="str">
        <x:v>FAIL</x:v>
      </x:c>
      <x:c r="H1231" s="11" t="str">
        <x:v>MARPOL Annex IV discharge compliance fails.</x:v>
      </x:c>
      <x:c r="I1231" s="10" t="str">
        <x:v>rdf/IMO/IMO-116/IMO-116-M-F02.ttl</x:v>
      </x:c>
      <x:c r="J1231" s="10" t="str">
        <x:v>6e1b0274dc711efc7091cc82c4dbe6dba29c60b1b001a2596d17eb470f374499</x:v>
      </x:c>
      <x:c r="K1231" s="13" t="str">
        <x:v>REVIEWED</x:v>
      </x:c>
      <x:c r="L1231" s="13" t="str">
        <x:v>YES</x:v>
      </x:c>
      <x:c r="M1231" s="13" t="str">
        <x:v>YES</x:v>
      </x:c>
      <x:c r="N1231" s="13" t="str">
        <x:v>YES</x:v>
      </x:c>
      <x:c r="O1231" s="13"/>
      <x:c r="P1231" s="13"/>
      <x:c r="Q1231" s="13"/>
      <x:c r="R1231" s="13" t="str">
        <x:v>AI-assisted draft</x:v>
      </x:c>
      <x:c r="S1231" s="13" t="n">
        <x:v>46281</x:v>
      </x:c>
      <x:c r="T1231" s="14" t="str">
        <x:v>Polar Code II-A 4.2.1.2; the dedicated applicability boolean is true but MARPOL compliance is false, so FAIL is valid regardless of the descriptive discharge string.</x:v>
      </x:c>
      <x:c r="U1231" s="9" t="str">
        <x:f>IF(AND(Q1231="AGREED",P1231="LABEL_ONLY",OR(O1231="PASS",O1231="FAIL"),R1231&lt;&gt;"",S1231&lt;&gt;"",T1231&lt;&gt;""),O1231,G1231)</x:f>
        <x:v>FAIL</x:v>
      </x:c>
      <x:c r="V1231" s="9" t="str">
        <x:f>IF(Q1231&lt;&gt;"AGREED","",IF(P1231="LABEL_ONLY",IF(AND(Q1231="AGREED",P1231="LABEL_ONLY",OR(O1231="PASS",O1231="FAIL"),R1231&lt;&gt;"",S1231&lt;&gt;"",T1231&lt;&gt;""),"LABEL_APPLIED","INCOMPLETE_DECISION"),"RERUN_REQUIRED"))</x:f>
      </x:c>
    </x:row>
    <x:row r="1232" ht="30" customHeight="1">
      <x:c r="A1232" s="9" t="str">
        <x:v>IMO-116-M-F03</x:v>
      </x:c>
      <x:c r="B1232" s="9" t="str">
        <x:v>IMO-116</x:v>
      </x:c>
      <x:c r="C1232" s="9" t="str">
        <x:v>BATCH_09</x:v>
      </x:c>
      <x:c r="D1232" s="9" t="str">
        <x:v>IMO</x:v>
      </x:c>
      <x:c r="E1232" s="9" t="n">
        <x:v>0</x:v>
      </x:c>
      <x:c r="F1232" s="9" t="str">
        <x:v>Part II-A 4.2.1.2</x:v>
      </x:c>
      <x:c r="G1232" s="9" t="str">
        <x:v>FAIL</x:v>
      </x:c>
      <x:c r="H1232" s="11" t="str">
        <x:v>Distinct ice-concentration-area distance record missing.</x:v>
      </x:c>
      <x:c r="I1232" s="10" t="str">
        <x:v>rdf/IMO/IMO-116/IMO-116-M-F03.ttl</x:v>
      </x:c>
      <x:c r="J1232" s="10" t="str">
        <x:v>4c434bb5a1484bcea22f45119a77eb633e9b0f72dfe7a89eb2e81c030e1a5cd2</x:v>
      </x:c>
      <x:c r="K1232" s="13" t="str">
        <x:v>NOT_REVIEWED</x:v>
      </x:c>
      <x:c r="L1232" s="13" t="str"/>
      <x:c r="M1232" s="13" t="str"/>
      <x:c r="N1232" s="13" t="str"/>
      <x:c r="O1232" s="13" t="str"/>
      <x:c r="P1232" s="13" t="str"/>
      <x:c r="Q1232" s="13" t="str"/>
      <x:c r="R1232" s="13" t="str"/>
      <x:c r="S1232" s="13" t="str"/>
      <x:c r="T1232" s="14" t="str"/>
      <x:c r="U1232" s="9" t="str">
        <x:f>IF(AND(Q1232="AGREED",P1232="LABEL_ONLY",OR(O1232="PASS",O1232="FAIL"),R1232&lt;&gt;"",S1232&lt;&gt;"",T1232&lt;&gt;""),O1232,G1232)</x:f>
        <x:v>FAIL</x:v>
      </x:c>
      <x:c r="V1232" s="9" t="str">
        <x:f>IF(Q1232&lt;&gt;"AGREED","",IF(P1232="LABEL_ONLY",IF(AND(Q1232="AGREED",P1232="LABEL_ONLY",OR(O1232="PASS",O1232="FAIL"),R1232&lt;&gt;"",S1232&lt;&gt;"",T1232&lt;&gt;""),"LABEL_APPLIED","INCOMPLETE_DECISION"),"RERUN_REQUIRED"))</x:f>
      </x:c>
    </x:row>
    <x:row r="1233" ht="30" customHeight="1">
      <x:c r="A1233" s="9" t="str">
        <x:v>IMO-116-M-F04</x:v>
      </x:c>
      <x:c r="B1233" s="9" t="str">
        <x:v>IMO-116</x:v>
      </x:c>
      <x:c r="C1233" s="9" t="str">
        <x:v>BATCH_09</x:v>
      </x:c>
      <x:c r="D1233" s="9" t="str">
        <x:v>IMO</x:v>
      </x:c>
      <x:c r="E1233" s="9" t="n">
        <x:v>0</x:v>
      </x:c>
      <x:c r="F1233" s="9" t="str">
        <x:v>Part II-A 4.2.1.2</x:v>
      </x:c>
      <x:c r="G1233" s="9" t="str">
        <x:v>FAIL</x:v>
      </x:c>
      <x:c r="H1233" s="11" t="str">
        <x:v>Distance to ice shelf/fast ice missing.</x:v>
      </x:c>
      <x:c r="I1233" s="10" t="str">
        <x:v>rdf/IMO/IMO-116/IMO-116-M-F04.ttl</x:v>
      </x:c>
      <x:c r="J1233" s="10" t="str">
        <x:v>2df98956664684b8651292a44bc31cac5aa7d869dc0d7499ff90952f1bd42d52</x:v>
      </x:c>
      <x:c r="K1233" s="13" t="str">
        <x:v>NOT_REVIEWED</x:v>
      </x:c>
      <x:c r="L1233" s="13" t="str"/>
      <x:c r="M1233" s="13" t="str"/>
      <x:c r="N1233" s="13" t="str"/>
      <x:c r="O1233" s="13" t="str"/>
      <x:c r="P1233" s="13" t="str"/>
      <x:c r="Q1233" s="13" t="str"/>
      <x:c r="R1233" s="13" t="str"/>
      <x:c r="S1233" s="13" t="str"/>
      <x:c r="T1233" s="14" t="str"/>
      <x:c r="U1233" s="9" t="str">
        <x:f>IF(AND(Q1233="AGREED",P1233="LABEL_ONLY",OR(O1233="PASS",O1233="FAIL"),R1233&lt;&gt;"",S1233&lt;&gt;"",T1233&lt;&gt;""),O1233,G1233)</x:f>
        <x:v>FAIL</x:v>
      </x:c>
      <x:c r="V1233" s="9" t="str">
        <x:f>IF(Q1233&lt;&gt;"AGREED","",IF(P1233="LABEL_ONLY",IF(AND(Q1233="AGREED",P1233="LABEL_ONLY",OR(O1233="PASS",O1233="FAIL"),R1233&lt;&gt;"",S1233&lt;&gt;"",T1233&lt;&gt;""),"LABEL_APPLIED","INCOMPLETE_DECISION"),"RERUN_REQUIRED"))</x:f>
      </x:c>
    </x:row>
    <x:row r="1234" ht="30" customHeight="1">
      <x:c r="A1234" s="9" t="str">
        <x:v>IMO-116-M-F05</x:v>
      </x:c>
      <x:c r="B1234" s="9" t="str">
        <x:v>IMO-116</x:v>
      </x:c>
      <x:c r="C1234" s="9" t="str">
        <x:v>BATCH_09</x:v>
      </x:c>
      <x:c r="D1234" s="9" t="str">
        <x:v>IMO</x:v>
      </x:c>
      <x:c r="E1234" s="9" t="n">
        <x:v>0</x:v>
      </x:c>
      <x:c r="F1234" s="9" t="str">
        <x:v>Part II-A 4.2.1.2</x:v>
      </x:c>
      <x:c r="G1234" s="9" t="str">
        <x:v>FAIL</x:v>
      </x:c>
      <x:c r="H1234" s="11" t="str">
        <x:v>Discharge-type applicability selector missing.</x:v>
      </x:c>
      <x:c r="I1234" s="10" t="str">
        <x:v>rdf/IMO/IMO-116/IMO-116-M-F05.ttl</x:v>
      </x:c>
      <x:c r="J1234" s="10" t="str">
        <x:v>031f56ce42d12192a0135129468e9bcbdb50107aa5d943ae78bcd2d72208f335</x:v>
      </x:c>
      <x:c r="K1234" s="13" t="str">
        <x:v>NOT_REVIEWED</x:v>
      </x:c>
      <x:c r="L1234" s="13" t="str"/>
      <x:c r="M1234" s="13" t="str"/>
      <x:c r="N1234" s="13" t="str"/>
      <x:c r="O1234" s="13" t="str"/>
      <x:c r="P1234" s="13" t="str"/>
      <x:c r="Q1234" s="13" t="str"/>
      <x:c r="R1234" s="13" t="str"/>
      <x:c r="S1234" s="13" t="str"/>
      <x:c r="T1234" s="14" t="str"/>
      <x:c r="U1234" s="9" t="str">
        <x:f>IF(AND(Q1234="AGREED",P1234="LABEL_ONLY",OR(O1234="PASS",O1234="FAIL"),R1234&lt;&gt;"",S1234&lt;&gt;"",T1234&lt;&gt;""),O1234,G1234)</x:f>
        <x:v>FAIL</x:v>
      </x:c>
      <x:c r="V1234" s="9" t="str">
        <x:f>IF(Q1234&lt;&gt;"AGREED","",IF(P1234="LABEL_ONLY",IF(AND(Q1234="AGREED",P1234="LABEL_ONLY",OR(O1234="PASS",O1234="FAIL"),R1234&lt;&gt;"",S1234&lt;&gt;"",T1234&lt;&gt;""),"LABEL_APPLIED","INCOMPLETE_DECISION"),"RERUN_REQUIRED"))</x:f>
      </x:c>
    </x:row>
    <x:row r="1235" ht="30" customHeight="1">
      <x:c r="A1235" s="9" t="str">
        <x:v>IMO-116-M-P01</x:v>
      </x:c>
      <x:c r="B1235" s="9" t="str">
        <x:v>IMO-116</x:v>
      </x:c>
      <x:c r="C1235" s="9" t="str">
        <x:v>BATCH_09</x:v>
      </x:c>
      <x:c r="D1235" s="9" t="str">
        <x:v>IMO</x:v>
      </x:c>
      <x:c r="E1235" s="9" t="n">
        <x:v>1</x:v>
      </x:c>
      <x:c r="F1235" s="9" t="str">
        <x:v>Part II-A 4.2.1.2</x:v>
      </x:c>
      <x:c r="G1235" s="9" t="str">
        <x:v>PASS</x:v>
      </x:c>
      <x:c r="H1235" s="11" t="str">
        <x:v>Applicable sewage route strictly beyond 12 nm with MARPOL compliance and recorded ice-concentration distance.</x:v>
      </x:c>
      <x:c r="I1235" s="10" t="str">
        <x:v>rdf/IMO/IMO-116/IMO-116-M-P01.ttl</x:v>
      </x:c>
      <x:c r="J1235" s="10" t="str">
        <x:v>c148e97acfcf4de5902172ec5f075a178c704b23cc947156a6f7518397f4f015</x:v>
      </x:c>
      <x:c r="K1235" s="13" t="str">
        <x:v>REVIEWED</x:v>
      </x:c>
      <x:c r="L1235" s="13" t="str">
        <x:v>YES</x:v>
      </x:c>
      <x:c r="M1235" s="13" t="str">
        <x:v>YES</x:v>
      </x:c>
      <x:c r="N1235" s="13" t="str">
        <x:v>YES</x:v>
      </x:c>
      <x:c r="O1235" s="13"/>
      <x:c r="P1235" s="13"/>
      <x:c r="Q1235" s="13"/>
      <x:c r="R1235" s="13" t="str">
        <x:v>AI-assisted draft</x:v>
      </x:c>
      <x:c r="S1235" s="13" t="n">
        <x:v>46281</x:v>
      </x:c>
      <x:c r="T1235" s="14" t="str">
        <x:v>Polar Code II-A 4.2.1.2; the dedicated boolean trigger establishes the applicable non-comminuted/disinfected route, MARPOL compliance is true, distance is strictly above 12 nm, and the concentration-area distance is recorded. The descriptive discharge string need not equal an invented underscore token.</x:v>
      </x:c>
      <x:c r="U1235" s="9" t="str">
        <x:f>IF(AND(Q1235="AGREED",P1235="LABEL_ONLY",OR(O1235="PASS",O1235="FAIL"),R1235&lt;&gt;"",S1235&lt;&gt;"",T1235&lt;&gt;""),O1235,G1235)</x:f>
        <x:v>PASS</x:v>
      </x:c>
      <x:c r="V1235" s="9" t="str">
        <x:f>IF(Q1235&lt;&gt;"AGREED","",IF(P1235="LABEL_ONLY",IF(AND(Q1235="AGREED",P1235="LABEL_ONLY",OR(O1235="PASS",O1235="FAIL"),R1235&lt;&gt;"",S1235&lt;&gt;"",T1235&lt;&gt;""),"LABEL_APPLIED","INCOMPLETE_DECISION"),"RERUN_REQUIRED"))</x:f>
      </x:c>
    </x:row>
    <x:row r="1236" ht="30" customHeight="1">
      <x:c r="A1236" s="9" t="str">
        <x:v>IMO-116-M-P02</x:v>
      </x:c>
      <x:c r="B1236" s="9" t="str">
        <x:v>IMO-116</x:v>
      </x:c>
      <x:c r="C1236" s="9" t="str">
        <x:v>BATCH_09</x:v>
      </x:c>
      <x:c r="D1236" s="9" t="str">
        <x:v>IMO</x:v>
      </x:c>
      <x:c r="E1236" s="9" t="n">
        <x:v>0</x:v>
      </x:c>
      <x:c r="F1236" s="9" t="str">
        <x:v>Part II-A 4.2.1.2</x:v>
      </x:c>
      <x:c r="G1236" s="9" t="str">
        <x:v>PASS</x:v>
      </x:c>
      <x:c r="H1236" s="11" t="str">
        <x:v>Different sewage-discharge route; this conditional branch not applicable.</x:v>
      </x:c>
      <x:c r="I1236" s="10" t="str">
        <x:v>rdf/IMO/IMO-116/IMO-116-M-P02.ttl</x:v>
      </x:c>
      <x:c r="J1236" s="10" t="str">
        <x:v>14f324308ead3548c175256683c23b5bb7ee0b852770eed8b46daf02a69b5d3f</x:v>
      </x:c>
      <x:c r="K1236" s="13" t="str">
        <x:v>NOT_REVIEWED</x:v>
      </x:c>
      <x:c r="L1236" s="13" t="str"/>
      <x:c r="M1236" s="13" t="str"/>
      <x:c r="N1236" s="13" t="str"/>
      <x:c r="O1236" s="13" t="str"/>
      <x:c r="P1236" s="13" t="str"/>
      <x:c r="Q1236" s="13" t="str"/>
      <x:c r="R1236" s="13" t="str"/>
      <x:c r="S1236" s="13" t="str"/>
      <x:c r="T1236" s="14" t="str"/>
      <x:c r="U1236" s="9" t="str">
        <x:f>IF(AND(Q1236="AGREED",P1236="LABEL_ONLY",OR(O1236="PASS",O1236="FAIL"),R1236&lt;&gt;"",S1236&lt;&gt;"",T1236&lt;&gt;""),O1236,G1236)</x:f>
        <x:v>PASS</x:v>
      </x:c>
      <x:c r="V1236" s="9" t="str">
        <x:f>IF(Q1236&lt;&gt;"AGREED","",IF(P1236="LABEL_ONLY",IF(AND(Q1236="AGREED",P1236="LABEL_ONLY",OR(O1236="PASS",O1236="FAIL"),R1236&lt;&gt;"",S1236&lt;&gt;"",T1236&lt;&gt;""),"LABEL_APPLIED","INCOMPLETE_DECISION"),"RERUN_REQUIRED"))</x:f>
      </x:c>
    </x:row>
    <x:row r="1237" ht="30" customHeight="1">
      <x:c r="A1237" s="9" t="str">
        <x:v>IMO-117-M-F01</x:v>
      </x:c>
      <x:c r="B1237" s="9" t="str">
        <x:v>IMO-117</x:v>
      </x:c>
      <x:c r="C1237" s="9" t="str">
        <x:v>BATCH_26</x:v>
      </x:c>
      <x:c r="D1237" s="9" t="str">
        <x:v>IMO</x:v>
      </x:c>
      <x:c r="E1237" s="9" t="n">
        <x:v>1</x:v>
      </x:c>
      <x:c r="F1237" s="9" t="str">
        <x:v>Part II-A 4.2.1.3</x:v>
      </x:c>
      <x:c r="G1237" s="9" t="str">
        <x:v>FAIL</x:v>
      </x:c>
      <x:c r="H1237" s="11" t="str">
        <x:v>Treatment-plant approval status not approved.</x:v>
      </x:c>
      <x:c r="I1237" s="10" t="str">
        <x:v>rdf/IMO/IMO-117/IMO-117-M-F01.ttl</x:v>
      </x:c>
      <x:c r="J1237" s="10" t="str">
        <x:v>cc313002e04c1256abdfb7a5018ed2cde963fa49f1bce4b39eb845db3b247976</x:v>
      </x:c>
      <x:c r="K1237" s="13" t="str">
        <x:v>NOT_REVIEWED</x:v>
      </x:c>
      <x:c r="L1237" s="13" t="str"/>
      <x:c r="M1237" s="13" t="str"/>
      <x:c r="N1237" s="13" t="str"/>
      <x:c r="O1237" s="13" t="str"/>
      <x:c r="P1237" s="13" t="str"/>
      <x:c r="Q1237" s="13" t="str"/>
      <x:c r="R1237" s="13" t="str"/>
      <x:c r="S1237" s="13" t="str"/>
      <x:c r="T1237" s="14" t="str"/>
      <x:c r="U1237" s="9" t="str">
        <x:f>IF(AND(Q1237="AGREED",P1237="LABEL_ONLY",OR(O1237="PASS",O1237="FAIL"),R1237&lt;&gt;"",S1237&lt;&gt;"",T1237&lt;&gt;""),O1237,G1237)</x:f>
        <x:v>FAIL</x:v>
      </x:c>
      <x:c r="V1237" s="9" t="str">
        <x:f>IF(Q1237&lt;&gt;"AGREED","",IF(P1237="LABEL_ONLY",IF(AND(Q1237="AGREED",P1237="LABEL_ONLY",OR(O1237="PASS",O1237="FAIL"),R1237&lt;&gt;"",S1237&lt;&gt;"",T1237&lt;&gt;""),"LABEL_APPLIED","INCOMPLETE_DECISION"),"RERUN_REQUIRED"))</x:f>
      </x:c>
    </x:row>
    <x:row r="1238" ht="30" customHeight="1">
      <x:c r="A1238" s="9" t="str">
        <x:v>IMO-117-M-F02</x:v>
      </x:c>
      <x:c r="B1238" s="9" t="str">
        <x:v>IMO-117</x:v>
      </x:c>
      <x:c r="C1238" s="9" t="str">
        <x:v>BATCH_26</x:v>
      </x:c>
      <x:c r="D1238" s="9" t="str">
        <x:v>IMO</x:v>
      </x:c>
      <x:c r="E1238" s="9" t="n">
        <x:v>0</x:v>
      </x:c>
      <x:c r="F1238" s="9" t="str">
        <x:v>Part II-A 4.2.1.3</x:v>
      </x:c>
      <x:c r="G1238" s="9" t="str">
        <x:v>FAIL</x:v>
      </x:c>
      <x:c r="H1238" s="11" t="str">
        <x:v>Required MARPOL certification status not approved.</x:v>
      </x:c>
      <x:c r="I1238" s="10" t="str">
        <x:v>rdf/IMO/IMO-117/IMO-117-M-F02.ttl</x:v>
      </x:c>
      <x:c r="J1238" s="10" t="str">
        <x:v>f4a68b1cb9dbeda63c82b4783ff4f730af691572a4121bec37cdcb1a8399c128</x:v>
      </x:c>
      <x:c r="K1238" s="13" t="str">
        <x:v>NOT_REVIEWED</x:v>
      </x:c>
      <x:c r="L1238" s="13" t="str"/>
      <x:c r="M1238" s="13" t="str"/>
      <x:c r="N1238" s="13" t="str"/>
      <x:c r="O1238" s="13" t="str"/>
      <x:c r="P1238" s="13" t="str"/>
      <x:c r="Q1238" s="13" t="str"/>
      <x:c r="R1238" s="13" t="str"/>
      <x:c r="S1238" s="13" t="str"/>
      <x:c r="T1238" s="14" t="str"/>
      <x:c r="U1238" s="9" t="str">
        <x:f>IF(AND(Q1238="AGREED",P1238="LABEL_ONLY",OR(O1238="PASS",O1238="FAIL"),R1238&lt;&gt;"",S1238&lt;&gt;"",T1238&lt;&gt;""),O1238,G1238)</x:f>
        <x:v>FAIL</x:v>
      </x:c>
      <x:c r="V1238" s="9" t="str">
        <x:f>IF(Q1238&lt;&gt;"AGREED","",IF(P1238="LABEL_ONLY",IF(AND(Q1238="AGREED",P1238="LABEL_ONLY",OR(O1238="PASS",O1238="FAIL"),R1238&lt;&gt;"",S1238&lt;&gt;"",T1238&lt;&gt;""),"LABEL_APPLIED","INCOMPLETE_DECISION"),"RERUN_REQUIRED"))</x:f>
      </x:c>
    </x:row>
    <x:row r="1239" ht="30" customHeight="1">
      <x:c r="A1239" s="9" t="str">
        <x:v>IMO-117-M-F03</x:v>
      </x:c>
      <x:c r="B1239" s="9" t="str">
        <x:v>IMO-117</x:v>
      </x:c>
      <x:c r="C1239" s="9" t="str">
        <x:v>BATCH_26</x:v>
      </x:c>
      <x:c r="D1239" s="9" t="str">
        <x:v>IMO</x:v>
      </x:c>
      <x:c r="E1239" s="9" t="n">
        <x:v>0</x:v>
      </x:c>
      <x:c r="F1239" s="9" t="str">
        <x:v>Part II-A 4.2.1.3</x:v>
      </x:c>
      <x:c r="G1239" s="9" t="str">
        <x:v>FAIL</x:v>
      </x:c>
      <x:c r="H1239" s="11" t="str">
        <x:v>MARPOL Annex IV 11.1.2 discharge compliance false.</x:v>
      </x:c>
      <x:c r="I1239" s="10" t="str">
        <x:v>rdf/IMO/IMO-117/IMO-117-M-F03.ttl</x:v>
      </x:c>
      <x:c r="J1239" s="10" t="str">
        <x:v>594e1d14e226bb6e359ddea846f900fe38a2aa00148013a7ea40e343f75baa4f</x:v>
      </x:c>
      <x:c r="K1239" s="13" t="str">
        <x:v>NOT_REVIEWED</x:v>
      </x:c>
      <x:c r="L1239" s="13" t="str"/>
      <x:c r="M1239" s="13" t="str"/>
      <x:c r="N1239" s="13" t="str"/>
      <x:c r="O1239" s="13" t="str"/>
      <x:c r="P1239" s="13" t="str"/>
      <x:c r="Q1239" s="13" t="str"/>
      <x:c r="R1239" s="13" t="str"/>
      <x:c r="S1239" s="13" t="str"/>
      <x:c r="T1239" s="14" t="str"/>
      <x:c r="U1239" s="9" t="str">
        <x:f>IF(AND(Q1239="AGREED",P1239="LABEL_ONLY",OR(O1239="PASS",O1239="FAIL"),R1239&lt;&gt;"",S1239&lt;&gt;"",T1239&lt;&gt;""),O1239,G1239)</x:f>
        <x:v>FAIL</x:v>
      </x:c>
      <x:c r="V1239" s="9" t="str">
        <x:f>IF(Q1239&lt;&gt;"AGREED","",IF(P1239="LABEL_ONLY",IF(AND(Q1239="AGREED",P1239="LABEL_ONLY",OR(O1239="PASS",O1239="FAIL"),R1239&lt;&gt;"",S1239&lt;&gt;"",T1239&lt;&gt;""),"LABEL_APPLIED","INCOMPLETE_DECISION"),"RERUN_REQUIRED"))</x:f>
      </x:c>
    </x:row>
    <x:row r="1240" ht="30" customHeight="1">
      <x:c r="A1240" s="9" t="str">
        <x:v>IMO-117-M-F04</x:v>
      </x:c>
      <x:c r="B1240" s="9" t="str">
        <x:v>IMO-117</x:v>
      </x:c>
      <x:c r="C1240" s="9" t="str">
        <x:v>BATCH_26</x:v>
      </x:c>
      <x:c r="D1240" s="9" t="str">
        <x:v>IMO</x:v>
      </x:c>
      <x:c r="E1240" s="9" t="n">
        <x:v>0</x:v>
      </x:c>
      <x:c r="F1240" s="9" t="str">
        <x:v>Part II-A 4.2.1.3</x:v>
      </x:c>
      <x:c r="G1240" s="9" t="str">
        <x:v>FAIL</x:v>
      </x:c>
      <x:c r="H1240" s="11" t="str">
        <x:v>Ship-to-distance-record path missing.</x:v>
      </x:c>
      <x:c r="I1240" s="10" t="str">
        <x:v>rdf/IMO/IMO-117/IMO-117-M-F04.ttl</x:v>
      </x:c>
      <x:c r="J1240" s="10" t="str">
        <x:v>4054b87a172e1e0770dc7e55482d7dba62ee0e4a101dd4109c34641730dae1c2</x:v>
      </x:c>
      <x:c r="K1240" s="13" t="str">
        <x:v>NOT_REVIEWED</x:v>
      </x:c>
      <x:c r="L1240" s="13" t="str"/>
      <x:c r="M1240" s="13" t="str"/>
      <x:c r="N1240" s="13" t="str"/>
      <x:c r="O1240" s="13" t="str"/>
      <x:c r="P1240" s="13" t="str"/>
      <x:c r="Q1240" s="13" t="str"/>
      <x:c r="R1240" s="13" t="str"/>
      <x:c r="S1240" s="13" t="str"/>
      <x:c r="T1240" s="14" t="str"/>
      <x:c r="U1240" s="9" t="str">
        <x:f>IF(AND(Q1240="AGREED",P1240="LABEL_ONLY",OR(O1240="PASS",O1240="FAIL"),R1240&lt;&gt;"",S1240&lt;&gt;"",T1240&lt;&gt;""),O1240,G1240)</x:f>
        <x:v>FAIL</x:v>
      </x:c>
      <x:c r="V1240" s="9" t="str">
        <x:f>IF(Q1240&lt;&gt;"AGREED","",IF(P1240="LABEL_ONLY",IF(AND(Q1240="AGREED",P1240="LABEL_ONLY",OR(O1240="PASS",O1240="FAIL"),R1240&lt;&gt;"",S1240&lt;&gt;"",T1240&lt;&gt;""),"LABEL_APPLIED","INCOMPLETE_DECISION"),"RERUN_REQUIRED"))</x:f>
      </x:c>
    </x:row>
    <x:row r="1241" ht="30" customHeight="1">
      <x:c r="A1241" s="9" t="str">
        <x:v>IMO-117-M-F05</x:v>
      </x:c>
      <x:c r="B1241" s="9" t="str">
        <x:v>IMO-117</x:v>
      </x:c>
      <x:c r="C1241" s="9" t="str">
        <x:v>BATCH_26</x:v>
      </x:c>
      <x:c r="D1241" s="9" t="str">
        <x:v>IMO</x:v>
      </x:c>
      <x:c r="E1241" s="9" t="n">
        <x:v>0</x:v>
      </x:c>
      <x:c r="F1241" s="9" t="str">
        <x:v>Part II-A 4.2.1.3</x:v>
      </x:c>
      <x:c r="G1241" s="9" t="str">
        <x:v>FAIL</x:v>
      </x:c>
      <x:c r="H1241" s="11" t="str">
        <x:v>Nearest land/ice distance record missing.</x:v>
      </x:c>
      <x:c r="I1241" s="10" t="str">
        <x:v>rdf/IMO/IMO-117/IMO-117-M-F05.ttl</x:v>
      </x:c>
      <x:c r="J1241" s="10" t="str">
        <x:v>230ae9af4f28bd8975c227c7974c9d8d287d42658b52e4bec7e7bd4d0a92d8b2</x:v>
      </x:c>
      <x:c r="K1241" s="13" t="str">
        <x:v>NOT_REVIEWED</x:v>
      </x:c>
      <x:c r="L1241" s="13" t="str"/>
      <x:c r="M1241" s="13" t="str"/>
      <x:c r="N1241" s="13" t="str"/>
      <x:c r="O1241" s="13" t="str"/>
      <x:c r="P1241" s="13" t="str"/>
      <x:c r="Q1241" s="13" t="str"/>
      <x:c r="R1241" s="13" t="str"/>
      <x:c r="S1241" s="13" t="str"/>
      <x:c r="T1241" s="14" t="str"/>
      <x:c r="U1241" s="9" t="str">
        <x:f>IF(AND(Q1241="AGREED",P1241="LABEL_ONLY",OR(O1241="PASS",O1241="FAIL"),R1241&lt;&gt;"",S1241&lt;&gt;"",T1241&lt;&gt;""),O1241,G1241)</x:f>
        <x:v>FAIL</x:v>
      </x:c>
      <x:c r="V1241" s="9" t="str">
        <x:f>IF(Q1241&lt;&gt;"AGREED","",IF(P1241="LABEL_ONLY",IF(AND(Q1241="AGREED",P1241="LABEL_ONLY",OR(O1241="PASS",O1241="FAIL"),R1241&lt;&gt;"",S1241&lt;&gt;"",T1241&lt;&gt;""),"LABEL_APPLIED","INCOMPLETE_DECISION"),"RERUN_REQUIRED"))</x:f>
      </x:c>
    </x:row>
    <x:row r="1242" ht="30" customHeight="1">
      <x:c r="A1242" s="9" t="str">
        <x:v>IMO-117-M-F06</x:v>
      </x:c>
      <x:c r="B1242" s="9" t="str">
        <x:v>IMO-117</x:v>
      </x:c>
      <x:c r="C1242" s="9" t="str">
        <x:v>BATCH_26</x:v>
      </x:c>
      <x:c r="D1242" s="9" t="str">
        <x:v>IMO</x:v>
      </x:c>
      <x:c r="E1242" s="9" t="n">
        <x:v>0</x:v>
      </x:c>
      <x:c r="F1242" s="9" t="str">
        <x:v>Part II-A 4.2.1.3</x:v>
      </x:c>
      <x:c r="G1242" s="9" t="str">
        <x:v>FAIL</x:v>
      </x:c>
      <x:c r="H1242" s="11" t="str">
        <x:v>Ice-concentration-area distance record missing.</x:v>
      </x:c>
      <x:c r="I1242" s="10" t="str">
        <x:v>rdf/IMO/IMO-117/IMO-117-M-F06.ttl</x:v>
      </x:c>
      <x:c r="J1242" s="10" t="str">
        <x:v>457070254572827b08bdecffeda2cbb4b66fa500c14bdeb63344e8fcf5742ef9</x:v>
      </x:c>
      <x:c r="K1242" s="13" t="str">
        <x:v>NOT_REVIEWED</x:v>
      </x:c>
      <x:c r="L1242" s="13" t="str"/>
      <x:c r="M1242" s="13" t="str"/>
      <x:c r="N1242" s="13" t="str"/>
      <x:c r="O1242" s="13" t="str"/>
      <x:c r="P1242" s="13" t="str"/>
      <x:c r="Q1242" s="13" t="str"/>
      <x:c r="R1242" s="13" t="str"/>
      <x:c r="S1242" s="13" t="str"/>
      <x:c r="T1242" s="14" t="str"/>
      <x:c r="U1242" s="9" t="str">
        <x:f>IF(AND(Q1242="AGREED",P1242="LABEL_ONLY",OR(O1242="PASS",O1242="FAIL"),R1242&lt;&gt;"",S1242&lt;&gt;"",T1242&lt;&gt;""),O1242,G1242)</x:f>
        <x:v>FAIL</x:v>
      </x:c>
      <x:c r="V1242" s="9" t="str">
        <x:f>IF(Q1242&lt;&gt;"AGREED","",IF(P1242="LABEL_ONLY",IF(AND(Q1242="AGREED",P1242="LABEL_ONLY",OR(O1242="PASS",O1242="FAIL"),R1242&lt;&gt;"",S1242&lt;&gt;"",T1242&lt;&gt;""),"LABEL_APPLIED","INCOMPLETE_DECISION"),"RERUN_REQUIRED"))</x:f>
      </x:c>
    </x:row>
    <x:row r="1243" ht="30" customHeight="1">
      <x:c r="A1243" s="9" t="str">
        <x:v>IMO-117-M-F07</x:v>
      </x:c>
      <x:c r="B1243" s="9" t="str">
        <x:v>IMO-117</x:v>
      </x:c>
      <x:c r="C1243" s="9" t="str">
        <x:v>BATCH_26</x:v>
      </x:c>
      <x:c r="D1243" s="9" t="str">
        <x:v>IMO</x:v>
      </x:c>
      <x:c r="E1243" s="9" t="n">
        <x:v>0</x:v>
      </x:c>
      <x:c r="F1243" s="9" t="str">
        <x:v>Part II-A 4.2.1.3</x:v>
      </x:c>
      <x:c r="G1243" s="9" t="str">
        <x:v>FAIL</x:v>
      </x:c>
      <x:c r="H1243" s="11" t="str">
        <x:v>Distance quantities attached to ship instead of the linked discharge-distance record.</x:v>
      </x:c>
      <x:c r="I1243" s="10" t="str">
        <x:v>rdf/IMO/IMO-117/IMO-117-M-F07.ttl</x:v>
      </x:c>
      <x:c r="J1243" s="10" t="str">
        <x:v>0758b1cd1ad770574249d8bccf6cb4dda1fdcadd7ece70f910432bfbe0374746</x:v>
      </x:c>
      <x:c r="K1243" s="13" t="str">
        <x:v>NOT_REVIEWED</x:v>
      </x:c>
      <x:c r="L1243" s="13" t="str"/>
      <x:c r="M1243" s="13" t="str"/>
      <x:c r="N1243" s="13" t="str"/>
      <x:c r="O1243" s="13" t="str"/>
      <x:c r="P1243" s="13" t="str"/>
      <x:c r="Q1243" s="13" t="str"/>
      <x:c r="R1243" s="13" t="str"/>
      <x:c r="S1243" s="13" t="str"/>
      <x:c r="T1243" s="14" t="str"/>
      <x:c r="U1243" s="9" t="str">
        <x:f>IF(AND(Q1243="AGREED",P1243="LABEL_ONLY",OR(O1243="PASS",O1243="FAIL"),R1243&lt;&gt;"",S1243&lt;&gt;"",T1243&lt;&gt;""),O1243,G1243)</x:f>
        <x:v>FAIL</x:v>
      </x:c>
      <x:c r="V1243" s="9" t="str">
        <x:f>IF(Q1243&lt;&gt;"AGREED","",IF(P1243="LABEL_ONLY",IF(AND(Q1243="AGREED",P1243="LABEL_ONLY",OR(O1243="PASS",O1243="FAIL"),R1243&lt;&gt;"",S1243&lt;&gt;"",T1243&lt;&gt;""),"LABEL_APPLIED","INCOMPLETE_DECISION"),"RERUN_REQUIRED"))</x:f>
      </x:c>
    </x:row>
    <x:row r="1244" ht="30" customHeight="1">
      <x:c r="A1244" s="9" t="str">
        <x:v>IMO-117-M-P01</x:v>
      </x:c>
      <x:c r="B1244" s="9" t="str">
        <x:v>IMO-117</x:v>
      </x:c>
      <x:c r="C1244" s="9" t="str">
        <x:v>BATCH_26</x:v>
      </x:c>
      <x:c r="D1244" s="9" t="str">
        <x:v>IMO</x:v>
      </x:c>
      <x:c r="E1244" s="9" t="n">
        <x:v>1</x:v>
      </x:c>
      <x:c r="F1244" s="9" t="str">
        <x:v>Part II-A 4.2.1.3</x:v>
      </x:c>
      <x:c r="G1244" s="9" t="str">
        <x:v>PASS</x:v>
      </x:c>
      <x:c r="H1244" s="11" t="str">
        <x:v>Approved treatment plant, MARPOL certification/discharge compliance, and both distance records present.</x:v>
      </x:c>
      <x:c r="I1244" s="10" t="str">
        <x:v>rdf/IMO/IMO-117/IMO-117-M-P01.ttl</x:v>
      </x:c>
      <x:c r="J1244" s="10" t="str">
        <x:v>5c0f437a077b38d3aae3e2bc3adc6589b601c7c9de07fa3f614b5e8a97794098</x:v>
      </x:c>
      <x:c r="K1244" s="13" t="str">
        <x:v>NOT_REVIEWED</x:v>
      </x:c>
      <x:c r="L1244" s="13" t="str"/>
      <x:c r="M1244" s="13" t="str"/>
      <x:c r="N1244" s="13" t="str"/>
      <x:c r="O1244" s="13" t="str"/>
      <x:c r="P1244" s="13" t="str"/>
      <x:c r="Q1244" s="13" t="str"/>
      <x:c r="R1244" s="13" t="str"/>
      <x:c r="S1244" s="13" t="str"/>
      <x:c r="T1244" s="14" t="str"/>
      <x:c r="U1244" s="9" t="str">
        <x:f>IF(AND(Q1244="AGREED",P1244="LABEL_ONLY",OR(O1244="PASS",O1244="FAIL"),R1244&lt;&gt;"",S1244&lt;&gt;"",T1244&lt;&gt;""),O1244,G1244)</x:f>
        <x:v>PASS</x:v>
      </x:c>
      <x:c r="V1244" s="9" t="str">
        <x:f>IF(Q1244&lt;&gt;"AGREED","",IF(P1244="LABEL_ONLY",IF(AND(Q1244="AGREED",P1244="LABEL_ONLY",OR(O1244="PASS",O1244="FAIL"),R1244&lt;&gt;"",S1244&lt;&gt;"",T1244&lt;&gt;""),"LABEL_APPLIED","INCOMPLETE_DECISION"),"RERUN_REQUIRED"))</x:f>
      </x:c>
    </x:row>
    <x:row r="1245" ht="30" customHeight="1">
      <x:c r="A1245" s="9" t="str">
        <x:v>IMO-117-M-P02</x:v>
      </x:c>
      <x:c r="B1245" s="9" t="str">
        <x:v>IMO-117</x:v>
      </x:c>
      <x:c r="C1245" s="9" t="str">
        <x:v>BATCH_26</x:v>
      </x:c>
      <x:c r="D1245" s="9" t="str">
        <x:v>IMO</x:v>
      </x:c>
      <x:c r="E1245" s="9" t="n">
        <x:v>0</x:v>
      </x:c>
      <x:c r="F1245" s="9" t="str">
        <x:v>Part II-A 4.2.1.3</x:v>
      </x:c>
      <x:c r="G1245" s="9" t="str">
        <x:v>PASS</x:v>
      </x:c>
      <x:c r="H1245" s="11" t="str">
        <x:v>Treatment-plant route not used; conditional branch not applicable.</x:v>
      </x:c>
      <x:c r="I1245" s="10" t="str">
        <x:v>rdf/IMO/IMO-117/IMO-117-M-P02.ttl</x:v>
      </x:c>
      <x:c r="J1245" s="10" t="str">
        <x:v>1baea3aed0c8831eb3fd22c1a926b1a311659ec8a4de6e2271954ff394432d56</x:v>
      </x:c>
      <x:c r="K1245" s="13" t="str">
        <x:v>NOT_REVIEWED</x:v>
      </x:c>
      <x:c r="L1245" s="13" t="str"/>
      <x:c r="M1245" s="13" t="str"/>
      <x:c r="N1245" s="13" t="str"/>
      <x:c r="O1245" s="13" t="str"/>
      <x:c r="P1245" s="13" t="str"/>
      <x:c r="Q1245" s="13" t="str"/>
      <x:c r="R1245" s="13" t="str"/>
      <x:c r="S1245" s="13" t="str"/>
      <x:c r="T1245" s="14" t="str"/>
      <x:c r="U1245" s="9" t="str">
        <x:f>IF(AND(Q1245="AGREED",P1245="LABEL_ONLY",OR(O1245="PASS",O1245="FAIL"),R1245&lt;&gt;"",S1245&lt;&gt;"",T1245&lt;&gt;""),O1245,G1245)</x:f>
        <x:v>PASS</x:v>
      </x:c>
      <x:c r="V1245" s="9" t="str">
        <x:f>IF(Q1245&lt;&gt;"AGREED","",IF(P1245="LABEL_ONLY",IF(AND(Q1245="AGREED",P1245="LABEL_ONLY",OR(O1245="PASS",O1245="FAIL"),R1245&lt;&gt;"",S1245&lt;&gt;"",T1245&lt;&gt;""),"LABEL_APPLIED","INCOMPLETE_DECISION"),"RERUN_REQUIRED"))</x:f>
      </x:c>
    </x:row>
    <x:row r="1246" ht="30" customHeight="1">
      <x:c r="A1246" s="9" t="str">
        <x:v>IMO-118-M-F01</x:v>
      </x:c>
      <x:c r="B1246" s="9" t="str">
        <x:v>IMO-118</x:v>
      </x:c>
      <x:c r="C1246" s="9" t="str">
        <x:v>BATCH_19</x:v>
      </x:c>
      <x:c r="D1246" s="9" t="str">
        <x:v>IMO</x:v>
      </x:c>
      <x:c r="E1246" s="9" t="n">
        <x:v>0</x:v>
      </x:c>
      <x:c r="F1246" s="9" t="str">
        <x:v>Part II-A 4.2.2</x:v>
      </x:c>
      <x:c r="G1246" s="9" t="str">
        <x:v>FAIL</x:v>
      </x:c>
      <x:c r="H1246" s="11" t="str">
        <x:v>Applicable ship discharges without compliant 4.2.1.3 route.</x:v>
      </x:c>
      <x:c r="I1246" s="10" t="str">
        <x:v>rdf/IMO/IMO-118/IMO-118-M-F01.ttl</x:v>
      </x:c>
      <x:c r="J1246" s="10" t="str">
        <x:v>a7de4e6938f443012266e7b6fc277bbba0956c0ef6f2e738ecb5ae5a2b55053d</x:v>
      </x:c>
      <x:c r="K1246" s="13" t="str">
        <x:v>NOT_REVIEWED</x:v>
      </x:c>
      <x:c r="L1246" s="13" t="str"/>
      <x:c r="M1246" s="13" t="str"/>
      <x:c r="N1246" s="13" t="str"/>
      <x:c r="O1246" s="13" t="str"/>
      <x:c r="P1246" s="13" t="str"/>
      <x:c r="Q1246" s="13" t="str"/>
      <x:c r="R1246" s="13" t="str"/>
      <x:c r="S1246" s="13" t="str"/>
      <x:c r="T1246" s="14" t="str"/>
      <x:c r="U1246" s="9" t="str">
        <x:f>IF(AND(Q1246="AGREED",P1246="LABEL_ONLY",OR(O1246="PASS",O1246="FAIL"),R1246&lt;&gt;"",S1246&lt;&gt;"",T1246&lt;&gt;""),O1246,G1246)</x:f>
        <x:v>FAIL</x:v>
      </x:c>
      <x:c r="V1246" s="9" t="str">
        <x:f>IF(Q1246&lt;&gt;"AGREED","",IF(P1246="LABEL_ONLY",IF(AND(Q1246="AGREED",P1246="LABEL_ONLY",OR(O1246="PASS",O1246="FAIL"),R1246&lt;&gt;"",S1246&lt;&gt;"",T1246&lt;&gt;""),"LABEL_APPLIED","INCOMPLETE_DECISION"),"RERUN_REQUIRED"))</x:f>
      </x:c>
    </x:row>
    <x:row r="1247" ht="30" customHeight="1">
      <x:c r="A1247" s="9" t="str">
        <x:v>IMO-118-M-F02</x:v>
      </x:c>
      <x:c r="B1247" s="9" t="str">
        <x:v>IMO-118</x:v>
      </x:c>
      <x:c r="C1247" s="9" t="str">
        <x:v>BATCH_19</x:v>
      </x:c>
      <x:c r="D1247" s="9" t="str">
        <x:v>IMO</x:v>
      </x:c>
      <x:c r="E1247" s="9" t="n">
        <x:v>1</x:v>
      </x:c>
      <x:c r="F1247" s="9" t="str">
        <x:v>Part II-A 4.2.2</x:v>
      </x:c>
      <x:c r="G1247" s="9" t="str">
        <x:v>FAIL</x:v>
      </x:c>
      <x:c r="H1247" s="11" t="str">
        <x:v>Passenger ship discharge without compliant 4.2.1.3 route.</x:v>
      </x:c>
      <x:c r="I1247" s="10" t="str">
        <x:v>rdf/IMO/IMO-118/IMO-118-M-F02.ttl</x:v>
      </x:c>
      <x:c r="J1247" s="10" t="str">
        <x:v>acec6cb6b278870d7ffb89c99c8ecd60b1516cdd3129a4f505ff5b9254d05304</x:v>
      </x:c>
      <x:c r="K1247" s="13" t="str">
        <x:v>NOT_REVIEWED</x:v>
      </x:c>
      <x:c r="L1247" s="13" t="str"/>
      <x:c r="M1247" s="13" t="str"/>
      <x:c r="N1247" s="13" t="str"/>
      <x:c r="O1247" s="13" t="str"/>
      <x:c r="P1247" s="13" t="str"/>
      <x:c r="Q1247" s="13" t="str"/>
      <x:c r="R1247" s="13" t="str"/>
      <x:c r="S1247" s="13" t="str"/>
      <x:c r="T1247" s="14" t="str"/>
      <x:c r="U1247" s="9" t="str">
        <x:f>IF(AND(Q1247="AGREED",P1247="LABEL_ONLY",OR(O1247="PASS",O1247="FAIL"),R1247&lt;&gt;"",S1247&lt;&gt;"",T1247&lt;&gt;""),O1247,G1247)</x:f>
        <x:v>FAIL</x:v>
      </x:c>
      <x:c r="V1247" s="9" t="str">
        <x:f>IF(Q1247&lt;&gt;"AGREED","",IF(P1247="LABEL_ONLY",IF(AND(Q1247="AGREED",P1247="LABEL_ONLY",OR(O1247="PASS",O1247="FAIL"),R1247&lt;&gt;"",S1247&lt;&gt;"",T1247&lt;&gt;""),"LABEL_APPLIED","INCOMPLETE_DECISION"),"RERUN_REQUIRED"))</x:f>
      </x:c>
    </x:row>
    <x:row r="1248" ht="30" customHeight="1">
      <x:c r="A1248" s="9" t="str">
        <x:v>IMO-118-M-P01</x:v>
      </x:c>
      <x:c r="B1248" s="9" t="str">
        <x:v>IMO-118</x:v>
      </x:c>
      <x:c r="C1248" s="9" t="str">
        <x:v>BATCH_19</x:v>
      </x:c>
      <x:c r="D1248" s="9" t="str">
        <x:v>IMO</x:v>
      </x:c>
      <x:c r="E1248" s="9" t="n">
        <x:v>0</x:v>
      </x:c>
      <x:c r="F1248" s="9" t="str">
        <x:v>Part II-A 4.2.2</x:v>
      </x:c>
      <x:c r="G1248" s="9" t="str">
        <x:v>PASS</x:v>
      </x:c>
      <x:c r="H1248" s="11" t="str">
        <x:v>Post-2017 category A ship does not discharge sewage.</x:v>
      </x:c>
      <x:c r="I1248" s="10" t="str">
        <x:v>rdf/IMO/IMO-118/IMO-118-M-P01.ttl</x:v>
      </x:c>
      <x:c r="J1248" s="10" t="str">
        <x:v>78117f469aa3b3d8e7153e071029a6df8a90aae9104fe6a7c0656eb10c14d8ce</x:v>
      </x:c>
      <x:c r="K1248" s="13" t="str">
        <x:v>NOT_REVIEWED</x:v>
      </x:c>
      <x:c r="L1248" s="13" t="str"/>
      <x:c r="M1248" s="13" t="str"/>
      <x:c r="N1248" s="13" t="str"/>
      <x:c r="O1248" s="13" t="str"/>
      <x:c r="P1248" s="13" t="str"/>
      <x:c r="Q1248" s="13" t="str"/>
      <x:c r="R1248" s="13" t="str"/>
      <x:c r="S1248" s="13" t="str"/>
      <x:c r="T1248" s="14" t="str"/>
      <x:c r="U1248" s="9" t="str">
        <x:f>IF(AND(Q1248="AGREED",P1248="LABEL_ONLY",OR(O1248="PASS",O1248="FAIL"),R1248&lt;&gt;"",S1248&lt;&gt;"",T1248&lt;&gt;""),O1248,G1248)</x:f>
        <x:v>PASS</x:v>
      </x:c>
      <x:c r="V1248" s="9" t="str">
        <x:f>IF(Q1248&lt;&gt;"AGREED","",IF(P1248="LABEL_ONLY",IF(AND(Q1248="AGREED",P1248="LABEL_ONLY",OR(O1248="PASS",O1248="FAIL"),R1248&lt;&gt;"",S1248&lt;&gt;"",T1248&lt;&gt;""),"LABEL_APPLIED","INCOMPLETE_DECISION"),"RERUN_REQUIRED"))</x:f>
      </x:c>
    </x:row>
    <x:row r="1249" ht="30" customHeight="1">
      <x:c r="A1249" s="9" t="str">
        <x:v>IMO-118-M-P02</x:v>
      </x:c>
      <x:c r="B1249" s="9" t="str">
        <x:v>IMO-118</x:v>
      </x:c>
      <x:c r="C1249" s="9" t="str">
        <x:v>BATCH_19</x:v>
      </x:c>
      <x:c r="D1249" s="9" t="str">
        <x:v>IMO</x:v>
      </x:c>
      <x:c r="E1249" s="9" t="n">
        <x:v>1</x:v>
      </x:c>
      <x:c r="F1249" s="9" t="str">
        <x:v>Part II-A 4.2.2</x:v>
      </x:c>
      <x:c r="G1249" s="9" t="str">
        <x:v>PASS</x:v>
      </x:c>
      <x:c r="H1249" s="11" t="str">
        <x:v>Discharge permitted through compliant 4.2.1.3 route.</x:v>
      </x:c>
      <x:c r="I1249" s="10" t="str">
        <x:v>rdf/IMO/IMO-118/IMO-118-M-P02.ttl</x:v>
      </x:c>
      <x:c r="J1249" s="10" t="str">
        <x:v>cc3d2547f7bd62eacef959e10b1346ac9acd341c9f0e8c1206fcbba44ea4b360</x:v>
      </x:c>
      <x:c r="K1249" s="13" t="str">
        <x:v>NOT_REVIEWED</x:v>
      </x:c>
      <x:c r="L1249" s="13" t="str"/>
      <x:c r="M1249" s="13" t="str"/>
      <x:c r="N1249" s="13" t="str"/>
      <x:c r="O1249" s="13" t="str"/>
      <x:c r="P1249" s="13" t="str"/>
      <x:c r="Q1249" s="13" t="str"/>
      <x:c r="R1249" s="13" t="str"/>
      <x:c r="S1249" s="13" t="str"/>
      <x:c r="T1249" s="14" t="str"/>
      <x:c r="U1249" s="9" t="str">
        <x:f>IF(AND(Q1249="AGREED",P1249="LABEL_ONLY",OR(O1249="PASS",O1249="FAIL"),R1249&lt;&gt;"",S1249&lt;&gt;"",T1249&lt;&gt;""),O1249,G1249)</x:f>
        <x:v>PASS</x:v>
      </x:c>
      <x:c r="V1249" s="9" t="str">
        <x:f>IF(Q1249&lt;&gt;"AGREED","",IF(P1249="LABEL_ONLY",IF(AND(Q1249="AGREED",P1249="LABEL_ONLY",OR(O1249="PASS",O1249="FAIL"),R1249&lt;&gt;"",S1249&lt;&gt;"",T1249&lt;&gt;""),"LABEL_APPLIED","INCOMPLETE_DECISION"),"RERUN_REQUIRED"))</x:f>
      </x:c>
    </x:row>
    <x:row r="1250" ht="30" customHeight="1">
      <x:c r="A1250" s="9" t="str">
        <x:v>IMO-118-M-P03</x:v>
      </x:c>
      <x:c r="B1250" s="9" t="str">
        <x:v>IMO-118</x:v>
      </x:c>
      <x:c r="C1250" s="9" t="str">
        <x:v>BATCH_19</x:v>
      </x:c>
      <x:c r="D1250" s="9" t="str">
        <x:v>IMO</x:v>
      </x:c>
      <x:c r="E1250" s="9" t="n">
        <x:v>0</x:v>
      </x:c>
      <x:c r="F1250" s="9" t="str">
        <x:v>Part II-A 4.2.2</x:v>
      </x:c>
      <x:c r="G1250" s="9" t="str">
        <x:v>PASS</x:v>
      </x:c>
      <x:c r="H1250" s="11" t="str">
        <x:v>Pre-2017 construction outside 4.2.2 trigger.</x:v>
      </x:c>
      <x:c r="I1250" s="10" t="str">
        <x:v>rdf/IMO/IMO-118/IMO-118-M-P03.ttl</x:v>
      </x:c>
      <x:c r="J1250" s="10" t="str">
        <x:v>a3b09eca86cc7eec0d67a1372ffc9b7ebc8d98933168c12f5ebce75e184cfad0</x:v>
      </x:c>
      <x:c r="K1250" s="13" t="str">
        <x:v>NOT_REVIEWED</x:v>
      </x:c>
      <x:c r="L1250" s="13" t="str"/>
      <x:c r="M1250" s="13" t="str"/>
      <x:c r="N1250" s="13" t="str"/>
      <x:c r="O1250" s="13" t="str"/>
      <x:c r="P1250" s="13" t="str"/>
      <x:c r="Q1250" s="13" t="str"/>
      <x:c r="R1250" s="13" t="str"/>
      <x:c r="S1250" s="13" t="str"/>
      <x:c r="T1250" s="14" t="str"/>
      <x:c r="U1250" s="9" t="str">
        <x:f>IF(AND(Q1250="AGREED",P1250="LABEL_ONLY",OR(O1250="PASS",O1250="FAIL"),R1250&lt;&gt;"",S1250&lt;&gt;"",T1250&lt;&gt;""),O1250,G1250)</x:f>
        <x:v>PASS</x:v>
      </x:c>
      <x:c r="V1250" s="9" t="str">
        <x:f>IF(Q1250&lt;&gt;"AGREED","",IF(P1250="LABEL_ONLY",IF(AND(Q1250="AGREED",P1250="LABEL_ONLY",OR(O1250="PASS",O1250="FAIL"),R1250&lt;&gt;"",S1250&lt;&gt;"",T1250&lt;&gt;""),"LABEL_APPLIED","INCOMPLETE_DECISION"),"RERUN_REQUIRED"))</x:f>
      </x:c>
    </x:row>
    <x:row r="1251" ht="30" customHeight="1">
      <x:c r="A1251" s="9" t="str">
        <x:v>IMO-118-M-P04</x:v>
      </x:c>
      <x:c r="B1251" s="9" t="str">
        <x:v>IMO-118</x:v>
      </x:c>
      <x:c r="C1251" s="9" t="str">
        <x:v>BATCH_19</x:v>
      </x:c>
      <x:c r="D1251" s="9" t="str">
        <x:v>IMO</x:v>
      </x:c>
      <x:c r="E1251" s="9" t="n">
        <x:v>0</x:v>
      </x:c>
      <x:c r="F1251" s="9" t="str">
        <x:v>Part II-A 4.2.2</x:v>
      </x:c>
      <x:c r="G1251" s="9" t="str">
        <x:v>PASS</x:v>
      </x:c>
      <x:c r="H1251" s="11" t="str">
        <x:v>Category C non-passenger ship outside trigger.</x:v>
      </x:c>
      <x:c r="I1251" s="10" t="str">
        <x:v>rdf/IMO/IMO-118/IMO-118-M-P04.ttl</x:v>
      </x:c>
      <x:c r="J1251" s="10" t="str">
        <x:v>22de14a1a962afe3253f5b4999769b4be23294c1bfadad38782f302a12e631dd</x:v>
      </x:c>
      <x:c r="K1251" s="13" t="str">
        <x:v>NOT_REVIEWED</x:v>
      </x:c>
      <x:c r="L1251" s="13" t="str"/>
      <x:c r="M1251" s="13" t="str"/>
      <x:c r="N1251" s="13" t="str"/>
      <x:c r="O1251" s="13" t="str"/>
      <x:c r="P1251" s="13" t="str"/>
      <x:c r="Q1251" s="13" t="str"/>
      <x:c r="R1251" s="13" t="str"/>
      <x:c r="S1251" s="13" t="str"/>
      <x:c r="T1251" s="14" t="str"/>
      <x:c r="U1251" s="9" t="str">
        <x:f>IF(AND(Q1251="AGREED",P1251="LABEL_ONLY",OR(O1251="PASS",O1251="FAIL"),R1251&lt;&gt;"",S1251&lt;&gt;"",T1251&lt;&gt;""),O1251,G1251)</x:f>
        <x:v>PASS</x:v>
      </x:c>
      <x:c r="V1251" s="9" t="str">
        <x:f>IF(Q1251&lt;&gt;"AGREED","",IF(P1251="LABEL_ONLY",IF(AND(Q1251="AGREED",P1251="LABEL_ONLY",OR(O1251="PASS",O1251="FAIL"),R1251&lt;&gt;"",S1251&lt;&gt;"",T1251&lt;&gt;""),"LABEL_APPLIED","INCOMPLETE_DECISION"),"RERUN_REQUIRED"))</x:f>
      </x:c>
    </x:row>
    <x:row r="1252" ht="30" customHeight="1">
      <x:c r="A1252" s="9" t="str">
        <x:v>IMO-118-M-P05</x:v>
      </x:c>
      <x:c r="B1252" s="9" t="str">
        <x:v>IMO-118</x:v>
      </x:c>
      <x:c r="C1252" s="9" t="str">
        <x:v>BATCH_19</x:v>
      </x:c>
      <x:c r="D1252" s="9" t="str">
        <x:v>IMO</x:v>
      </x:c>
      <x:c r="E1252" s="9" t="n">
        <x:v>0</x:v>
      </x:c>
      <x:c r="F1252" s="9" t="str">
        <x:v>Part II-A 4.2.2</x:v>
      </x:c>
      <x:c r="G1252" s="9" t="str">
        <x:v>PASS</x:v>
      </x:c>
      <x:c r="H1252" s="11" t="str">
        <x:v>Post-2017 passenger ship covered regardless of category and does not discharge.</x:v>
      </x:c>
      <x:c r="I1252" s="10" t="str">
        <x:v>rdf/IMO/IMO-118/IMO-118-M-P05.ttl</x:v>
      </x:c>
      <x:c r="J1252" s="10" t="str">
        <x:v>334407f86c6970236be1e98ef1d09ec9a678ae465f5bb29c604a0ea3614ee625</x:v>
      </x:c>
      <x:c r="K1252" s="13" t="str">
        <x:v>NOT_REVIEWED</x:v>
      </x:c>
      <x:c r="L1252" s="13" t="str"/>
      <x:c r="M1252" s="13" t="str"/>
      <x:c r="N1252" s="13" t="str"/>
      <x:c r="O1252" s="13" t="str"/>
      <x:c r="P1252" s="13" t="str"/>
      <x:c r="Q1252" s="13" t="str"/>
      <x:c r="R1252" s="13" t="str"/>
      <x:c r="S1252" s="13" t="str"/>
      <x:c r="T1252" s="14" t="str"/>
      <x:c r="U1252" s="9" t="str">
        <x:f>IF(AND(Q1252="AGREED",P1252="LABEL_ONLY",OR(O1252="PASS",O1252="FAIL"),R1252&lt;&gt;"",S1252&lt;&gt;"",T1252&lt;&gt;""),O1252,G1252)</x:f>
        <x:v>PASS</x:v>
      </x:c>
      <x:c r="V1252" s="9" t="str">
        <x:f>IF(Q1252&lt;&gt;"AGREED","",IF(P1252="LABEL_ONLY",IF(AND(Q1252="AGREED",P1252="LABEL_ONLY",OR(O1252="PASS",O1252="FAIL"),R1252&lt;&gt;"",S1252&lt;&gt;"",T1252&lt;&gt;""),"LABEL_APPLIED","INCOMPLETE_DECISION"),"RERUN_REQUIRED"))</x:f>
      </x:c>
    </x:row>
    <x:row r="1253" ht="30" customHeight="1">
      <x:c r="A1253" s="9" t="str">
        <x:v>IMO-119-M-F01</x:v>
      </x:c>
      <x:c r="B1253" s="9" t="str">
        <x:v>IMO-119</x:v>
      </x:c>
      <x:c r="C1253" s="9" t="str">
        <x:v>BATCH_21</x:v>
      </x:c>
      <x:c r="D1253" s="9" t="str">
        <x:v>IMO</x:v>
      </x:c>
      <x:c r="E1253" s="9" t="n">
        <x:v>1</x:v>
      </x:c>
      <x:c r="F1253" s="9" t="str">
        <x:v>Part II-A 4.2.3</x:v>
      </x:c>
      <x:c r="G1253" s="9" t="str">
        <x:v>FAIL</x:v>
      </x:c>
      <x:c r="H1253" s="11" t="str">
        <x:v>Approved sewage treatment plant not used.</x:v>
      </x:c>
      <x:c r="I1253" s="10" t="str">
        <x:v>rdf/IMO/IMO-119/IMO-119-M-F01.ttl</x:v>
      </x:c>
      <x:c r="J1253" s="10" t="str">
        <x:v>84ecdc48c09dbb2722dbb9c5430b9bf74b7c516cd10bfb7fe50b87336a9ed9bc</x:v>
      </x:c>
      <x:c r="K1253" s="13" t="str">
        <x:v>NOT_REVIEWED</x:v>
      </x:c>
      <x:c r="L1253" s="13" t="str"/>
      <x:c r="M1253" s="13" t="str"/>
      <x:c r="N1253" s="13" t="str"/>
      <x:c r="O1253" s="13" t="str"/>
      <x:c r="P1253" s="13" t="str"/>
      <x:c r="Q1253" s="13" t="str"/>
      <x:c r="R1253" s="13" t="str"/>
      <x:c r="S1253" s="13" t="str"/>
      <x:c r="T1253" s="14" t="str"/>
      <x:c r="U1253" s="9" t="str">
        <x:f>IF(AND(Q1253="AGREED",P1253="LABEL_ONLY",OR(O1253="PASS",O1253="FAIL"),R1253&lt;&gt;"",S1253&lt;&gt;"",T1253&lt;&gt;""),O1253,G1253)</x:f>
        <x:v>FAIL</x:v>
      </x:c>
      <x:c r="V1253" s="9" t="str">
        <x:f>IF(Q1253&lt;&gt;"AGREED","",IF(P1253="LABEL_ONLY",IF(AND(Q1253="AGREED",P1253="LABEL_ONLY",OR(O1253="PASS",O1253="FAIL"),R1253&lt;&gt;"",S1253&lt;&gt;"",T1253&lt;&gt;""),"LABEL_APPLIED","INCOMPLETE_DECISION"),"RERUN_REQUIRED"))</x:f>
      </x:c>
    </x:row>
    <x:row r="1254" ht="30" customHeight="1">
      <x:c r="A1254" s="9" t="str">
        <x:v>IMO-119-M-F02</x:v>
      </x:c>
      <x:c r="B1254" s="9" t="str">
        <x:v>IMO-119</x:v>
      </x:c>
      <x:c r="C1254" s="9" t="str">
        <x:v>BATCH_21</x:v>
      </x:c>
      <x:c r="D1254" s="9" t="str">
        <x:v>IMO</x:v>
      </x:c>
      <x:c r="E1254" s="9" t="n">
        <x:v>0</x:v>
      </x:c>
      <x:c r="F1254" s="9" t="str">
        <x:v>Part II-A 4.2.3</x:v>
      </x:c>
      <x:c r="G1254" s="9" t="str">
        <x:v>FAIL</x:v>
      </x:c>
      <x:c r="H1254" s="11" t="str">
        <x:v>Required MARPOL certification absent.</x:v>
      </x:c>
      <x:c r="I1254" s="10" t="str">
        <x:v>rdf/IMO/IMO-119/IMO-119-M-F02.ttl</x:v>
      </x:c>
      <x:c r="J1254" s="10" t="str">
        <x:v>d88270413756090afdb8724203e9089a7678d39e6fb04fad4eec4a7dbdc31340</x:v>
      </x:c>
      <x:c r="K1254" s="13" t="str">
        <x:v>NOT_REVIEWED</x:v>
      </x:c>
      <x:c r="L1254" s="13" t="str"/>
      <x:c r="M1254" s="13" t="str"/>
      <x:c r="N1254" s="13" t="str"/>
      <x:c r="O1254" s="13" t="str"/>
      <x:c r="P1254" s="13" t="str"/>
      <x:c r="Q1254" s="13" t="str"/>
      <x:c r="R1254" s="13" t="str"/>
      <x:c r="S1254" s="13" t="str"/>
      <x:c r="T1254" s="14" t="str"/>
      <x:c r="U1254" s="9" t="str">
        <x:f>IF(AND(Q1254="AGREED",P1254="LABEL_ONLY",OR(O1254="PASS",O1254="FAIL"),R1254&lt;&gt;"",S1254&lt;&gt;"",T1254&lt;&gt;""),O1254,G1254)</x:f>
        <x:v>FAIL</x:v>
      </x:c>
      <x:c r="V1254" s="9" t="str">
        <x:f>IF(Q1254&lt;&gt;"AGREED","",IF(P1254="LABEL_ONLY",IF(AND(Q1254="AGREED",P1254="LABEL_ONLY",OR(O1254="PASS",O1254="FAIL"),R1254&lt;&gt;"",S1254&lt;&gt;"",T1254&lt;&gt;""),"LABEL_APPLIED","INCOMPLETE_DECISION"),"RERUN_REQUIRED"))</x:f>
      </x:c>
    </x:row>
    <x:row r="1255" ht="30" customHeight="1">
      <x:c r="A1255" s="9" t="str">
        <x:v>IMO-119-M-F03</x:v>
      </x:c>
      <x:c r="B1255" s="9" t="str">
        <x:v>IMO-119</x:v>
      </x:c>
      <x:c r="C1255" s="9" t="str">
        <x:v>BATCH_21</x:v>
      </x:c>
      <x:c r="D1255" s="9" t="str">
        <x:v>IMO</x:v>
      </x:c>
      <x:c r="E1255" s="9" t="n">
        <x:v>0</x:v>
      </x:c>
      <x:c r="F1255" s="9" t="str">
        <x:v>Part II-A 4.2.3</x:v>
      </x:c>
      <x:c r="G1255" s="9" t="str">
        <x:v>FAIL</x:v>
      </x:c>
      <x:c r="H1255" s="11" t="str">
        <x:v>Administration discharge approval absent.</x:v>
      </x:c>
      <x:c r="I1255" s="10" t="str">
        <x:v>rdf/IMO/IMO-119/IMO-119-M-F03.ttl</x:v>
      </x:c>
      <x:c r="J1255" s="10" t="str">
        <x:v>830bf12515cd5310da4b958c833a6645d511b8b3eadb5fbb6809936ef1091147</x:v>
      </x:c>
      <x:c r="K1255" s="13" t="str">
        <x:v>NOT_REVIEWED</x:v>
      </x:c>
      <x:c r="L1255" s="13" t="str"/>
      <x:c r="M1255" s="13" t="str"/>
      <x:c r="N1255" s="13" t="str"/>
      <x:c r="O1255" s="13" t="str"/>
      <x:c r="P1255" s="13" t="str"/>
      <x:c r="Q1255" s="13" t="str"/>
      <x:c r="R1255" s="13" t="str"/>
      <x:c r="S1255" s="13" t="str"/>
      <x:c r="T1255" s="14" t="str"/>
      <x:c r="U1255" s="9" t="str">
        <x:f>IF(AND(Q1255="AGREED",P1255="LABEL_ONLY",OR(O1255="PASS",O1255="FAIL"),R1255&lt;&gt;"",S1255&lt;&gt;"",T1255&lt;&gt;""),O1255,G1255)</x:f>
        <x:v>FAIL</x:v>
      </x:c>
      <x:c r="V1255" s="9" t="str">
        <x:f>IF(Q1255&lt;&gt;"AGREED","",IF(P1255="LABEL_ONLY",IF(AND(Q1255="AGREED",P1255="LABEL_ONLY",OR(O1255="PASS",O1255="FAIL"),R1255&lt;&gt;"",S1255&lt;&gt;"",T1255&lt;&gt;""),"LABEL_APPLIED","INCOMPLETE_DECISION"),"RERUN_REQUIRED"))</x:f>
      </x:c>
    </x:row>
    <x:row r="1256" ht="30" customHeight="1">
      <x:c r="A1256" s="9" t="str">
        <x:v>IMO-119-M-P01</x:v>
      </x:c>
      <x:c r="B1256" s="9" t="str">
        <x:v>IMO-119</x:v>
      </x:c>
      <x:c r="C1256" s="9" t="str">
        <x:v>BATCH_21</x:v>
      </x:c>
      <x:c r="D1256" s="9" t="str">
        <x:v>IMO</x:v>
      </x:c>
      <x:c r="E1256" s="9" t="n">
        <x:v>0</x:v>
      </x:c>
      <x:c r="F1256" s="9" t="str">
        <x:v>Part II-A 4.2.3</x:v>
      </x:c>
      <x:c r="G1256" s="9" t="str">
        <x:v>PASS</x:v>
      </x:c>
      <x:c r="H1256" s="11" t="str">
        <x:v>Category A extended operation above 1/10 uses approved treatment plant with certification and Administration approval.</x:v>
      </x:c>
      <x:c r="I1256" s="10" t="str">
        <x:v>rdf/IMO/IMO-119/IMO-119-M-P01.ttl</x:v>
      </x:c>
      <x:c r="J1256" s="10" t="str">
        <x:v>f96a7cf25f47c3161595312c474296a4694b4770421baddcf8d15c93e4454a76</x:v>
      </x:c>
      <x:c r="K1256" s="13" t="str">
        <x:v>NOT_REVIEWED</x:v>
      </x:c>
      <x:c r="L1256" s="13" t="str"/>
      <x:c r="M1256" s="13" t="str"/>
      <x:c r="N1256" s="13" t="str"/>
      <x:c r="O1256" s="13" t="str"/>
      <x:c r="P1256" s="13" t="str"/>
      <x:c r="Q1256" s="13" t="str"/>
      <x:c r="R1256" s="13" t="str"/>
      <x:c r="S1256" s="13" t="str"/>
      <x:c r="T1256" s="14" t="str"/>
      <x:c r="U1256" s="9" t="str">
        <x:f>IF(AND(Q1256="AGREED",P1256="LABEL_ONLY",OR(O1256="PASS",O1256="FAIL"),R1256&lt;&gt;"",S1256&lt;&gt;"",T1256&lt;&gt;""),O1256,G1256)</x:f>
        <x:v>PASS</x:v>
      </x:c>
      <x:c r="V1256" s="9" t="str">
        <x:f>IF(Q1256&lt;&gt;"AGREED","",IF(P1256="LABEL_ONLY",IF(AND(Q1256="AGREED",P1256="LABEL_ONLY",OR(O1256="PASS",O1256="FAIL"),R1256&lt;&gt;"",S1256&lt;&gt;"",T1256&lt;&gt;""),"LABEL_APPLIED","INCOMPLETE_DECISION"),"RERUN_REQUIRED"))</x:f>
      </x:c>
    </x:row>
    <x:row r="1257" ht="30" customHeight="1">
      <x:c r="A1257" s="9" t="str">
        <x:v>IMO-119-M-P02</x:v>
      </x:c>
      <x:c r="B1257" s="9" t="str">
        <x:v>IMO-119</x:v>
      </x:c>
      <x:c r="C1257" s="9" t="str">
        <x:v>BATCH_21</x:v>
      </x:c>
      <x:c r="D1257" s="9" t="str">
        <x:v>IMO</x:v>
      </x:c>
      <x:c r="E1257" s="9" t="n">
        <x:v>0</x:v>
      </x:c>
      <x:c r="F1257" s="9" t="str">
        <x:v>Part II-A 4.2.3</x:v>
      </x:c>
      <x:c r="G1257" s="9" t="str">
        <x:v>PASS</x:v>
      </x:c>
      <x:c r="H1257" s="11" t="str">
        <x:v>Applicable category B case compliant.</x:v>
      </x:c>
      <x:c r="I1257" s="10" t="str">
        <x:v>rdf/IMO/IMO-119/IMO-119-M-P02.ttl</x:v>
      </x:c>
      <x:c r="J1257" s="10" t="str">
        <x:v>8f09c69e68df883f4361a26a9f7c5117b61dd0db6af33a51db43ed488be87d68</x:v>
      </x:c>
      <x:c r="K1257" s="13" t="str">
        <x:v>NOT_REVIEWED</x:v>
      </x:c>
      <x:c r="L1257" s="13" t="str"/>
      <x:c r="M1257" s="13" t="str"/>
      <x:c r="N1257" s="13" t="str"/>
      <x:c r="O1257" s="13" t="str"/>
      <x:c r="P1257" s="13" t="str"/>
      <x:c r="Q1257" s="13" t="str"/>
      <x:c r="R1257" s="13" t="str"/>
      <x:c r="S1257" s="13" t="str"/>
      <x:c r="T1257" s="14" t="str"/>
      <x:c r="U1257" s="9" t="str">
        <x:f>IF(AND(Q1257="AGREED",P1257="LABEL_ONLY",OR(O1257="PASS",O1257="FAIL"),R1257&lt;&gt;"",S1257&lt;&gt;"",T1257&lt;&gt;""),O1257,G1257)</x:f>
        <x:v>PASS</x:v>
      </x:c>
      <x:c r="V1257" s="9" t="str">
        <x:f>IF(Q1257&lt;&gt;"AGREED","",IF(P1257="LABEL_ONLY",IF(AND(Q1257="AGREED",P1257="LABEL_ONLY",OR(O1257="PASS",O1257="FAIL"),R1257&lt;&gt;"",S1257&lt;&gt;"",T1257&lt;&gt;""),"LABEL_APPLIED","INCOMPLETE_DECISION"),"RERUN_REQUIRED"))</x:f>
      </x:c>
    </x:row>
    <x:row r="1258" ht="30" customHeight="1">
      <x:c r="A1258" s="9" t="str">
        <x:v>IMO-119-M-P03</x:v>
      </x:c>
      <x:c r="B1258" s="9" t="str">
        <x:v>IMO-119</x:v>
      </x:c>
      <x:c r="C1258" s="9" t="str">
        <x:v>BATCH_21</x:v>
      </x:c>
      <x:c r="D1258" s="9" t="str">
        <x:v>IMO</x:v>
      </x:c>
      <x:c r="E1258" s="9" t="n">
        <x:v>1</x:v>
      </x:c>
      <x:c r="F1258" s="9" t="str">
        <x:v>Part II-A 4.2.3</x:v>
      </x:c>
      <x:c r="G1258" s="9" t="str">
        <x:v>PASS</x:v>
      </x:c>
      <x:c r="H1258" s="11" t="str">
        <x:v>Exactly 1/10 does not satisfy exceeding-1/10 trigger.</x:v>
      </x:c>
      <x:c r="I1258" s="10" t="str">
        <x:v>rdf/IMO/IMO-119/IMO-119-M-P03.ttl</x:v>
      </x:c>
      <x:c r="J1258" s="10" t="str">
        <x:v>1cc25ac9ea0b0ef03c65bb7279683b6fcc231635f1682c4b591cbf57962c97c0</x:v>
      </x:c>
      <x:c r="K1258" s="13" t="str">
        <x:v>NOT_REVIEWED</x:v>
      </x:c>
      <x:c r="L1258" s="13" t="str"/>
      <x:c r="M1258" s="13" t="str"/>
      <x:c r="N1258" s="13" t="str"/>
      <x:c r="O1258" s="13" t="str"/>
      <x:c r="P1258" s="13" t="str"/>
      <x:c r="Q1258" s="13" t="str"/>
      <x:c r="R1258" s="13" t="str"/>
      <x:c r="S1258" s="13" t="str"/>
      <x:c r="T1258" s="14" t="str"/>
      <x:c r="U1258" s="9" t="str">
        <x:f>IF(AND(Q1258="AGREED",P1258="LABEL_ONLY",OR(O1258="PASS",O1258="FAIL"),R1258&lt;&gt;"",S1258&lt;&gt;"",T1258&lt;&gt;""),O1258,G1258)</x:f>
        <x:v>PASS</x:v>
      </x:c>
      <x:c r="V1258" s="9" t="str">
        <x:f>IF(Q1258&lt;&gt;"AGREED","",IF(P1258="LABEL_ONLY",IF(AND(Q1258="AGREED",P1258="LABEL_ONLY",OR(O1258="PASS",O1258="FAIL"),R1258&lt;&gt;"",S1258&lt;&gt;"",T1258&lt;&gt;""),"LABEL_APPLIED","INCOMPLETE_DECISION"),"RERUN_REQUIRED"))</x:f>
      </x:c>
    </x:row>
    <x:row r="1259" ht="30" customHeight="1">
      <x:c r="A1259" s="9" t="str">
        <x:v>IMO-119-M-P04</x:v>
      </x:c>
      <x:c r="B1259" s="9" t="str">
        <x:v>IMO-119</x:v>
      </x:c>
      <x:c r="C1259" s="9" t="str">
        <x:v>BATCH_21</x:v>
      </x:c>
      <x:c r="D1259" s="9" t="str">
        <x:v>IMO</x:v>
      </x:c>
      <x:c r="E1259" s="9" t="n">
        <x:v>0</x:v>
      </x:c>
      <x:c r="F1259" s="9" t="str">
        <x:v>Part II-A 4.2.3</x:v>
      </x:c>
      <x:c r="G1259" s="9" t="str">
        <x:v>PASS</x:v>
      </x:c>
      <x:c r="H1259" s="11" t="str">
        <x:v>Operation not for an extended period.</x:v>
      </x:c>
      <x:c r="I1259" s="10" t="str">
        <x:v>rdf/IMO/IMO-119/IMO-119-M-P04.ttl</x:v>
      </x:c>
      <x:c r="J1259" s="10" t="str">
        <x:v>ef666204380a7e7523f2979ea7c3897ca6b922c89698f51c093f46a9eb3e4bea</x:v>
      </x:c>
      <x:c r="K1259" s="13" t="str">
        <x:v>NOT_REVIEWED</x:v>
      </x:c>
      <x:c r="L1259" s="13" t="str"/>
      <x:c r="M1259" s="13" t="str"/>
      <x:c r="N1259" s="13" t="str"/>
      <x:c r="O1259" s="13" t="str"/>
      <x:c r="P1259" s="13" t="str"/>
      <x:c r="Q1259" s="13" t="str"/>
      <x:c r="R1259" s="13" t="str"/>
      <x:c r="S1259" s="13" t="str"/>
      <x:c r="T1259" s="14" t="str"/>
      <x:c r="U1259" s="9" t="str">
        <x:f>IF(AND(Q1259="AGREED",P1259="LABEL_ONLY",OR(O1259="PASS",O1259="FAIL"),R1259&lt;&gt;"",S1259&lt;&gt;"",T1259&lt;&gt;""),O1259,G1259)</x:f>
        <x:v>PASS</x:v>
      </x:c>
      <x:c r="V1259" s="9" t="str">
        <x:f>IF(Q1259&lt;&gt;"AGREED","",IF(P1259="LABEL_ONLY",IF(AND(Q1259="AGREED",P1259="LABEL_ONLY",OR(O1259="PASS",O1259="FAIL"),R1259&lt;&gt;"",S1259&lt;&gt;"",T1259&lt;&gt;""),"LABEL_APPLIED","INCOMPLETE_DECISION"),"RERUN_REQUIRED"))</x:f>
      </x:c>
    </x:row>
    <x:row r="1260" ht="30" customHeight="1">
      <x:c r="A1260" s="9" t="str">
        <x:v>IMO-119-M-P05</x:v>
      </x:c>
      <x:c r="B1260" s="9" t="str">
        <x:v>IMO-119</x:v>
      </x:c>
      <x:c r="C1260" s="9" t="str">
        <x:v>BATCH_21</x:v>
      </x:c>
      <x:c r="D1260" s="9" t="str">
        <x:v>IMO</x:v>
      </x:c>
      <x:c r="E1260" s="9" t="n">
        <x:v>0</x:v>
      </x:c>
      <x:c r="F1260" s="9" t="str">
        <x:v>Part II-A 4.2.3</x:v>
      </x:c>
      <x:c r="G1260" s="9" t="str">
        <x:v>PASS</x:v>
      </x:c>
      <x:c r="H1260" s="11" t="str">
        <x:v>No sewage discharge occurs.</x:v>
      </x:c>
      <x:c r="I1260" s="10" t="str">
        <x:v>rdf/IMO/IMO-119/IMO-119-M-P05.ttl</x:v>
      </x:c>
      <x:c r="J1260" s="10" t="str">
        <x:v>6ce11a4e80358aa51fe09554473bb843a2f307cec6d742ed4436792fb82583f3</x:v>
      </x:c>
      <x:c r="K1260" s="13" t="str">
        <x:v>NOT_REVIEWED</x:v>
      </x:c>
      <x:c r="L1260" s="13" t="str"/>
      <x:c r="M1260" s="13" t="str"/>
      <x:c r="N1260" s="13" t="str"/>
      <x:c r="O1260" s="13" t="str"/>
      <x:c r="P1260" s="13" t="str"/>
      <x:c r="Q1260" s="13" t="str"/>
      <x:c r="R1260" s="13" t="str"/>
      <x:c r="S1260" s="13" t="str"/>
      <x:c r="T1260" s="14" t="str"/>
      <x:c r="U1260" s="9" t="str">
        <x:f>IF(AND(Q1260="AGREED",P1260="LABEL_ONLY",OR(O1260="PASS",O1260="FAIL"),R1260&lt;&gt;"",S1260&lt;&gt;"",T1260&lt;&gt;""),O1260,G1260)</x:f>
        <x:v>PASS</x:v>
      </x:c>
      <x:c r="V1260" s="9" t="str">
        <x:f>IF(Q1260&lt;&gt;"AGREED","",IF(P1260="LABEL_ONLY",IF(AND(Q1260="AGREED",P1260="LABEL_ONLY",OR(O1260="PASS",O1260="FAIL"),R1260&lt;&gt;"",S1260&lt;&gt;"",T1260&lt;&gt;""),"LABEL_APPLIED","INCOMPLETE_DECISION"),"RERUN_REQUIRED"))</x:f>
      </x:c>
    </x:row>
    <x:row r="1261" ht="30" customHeight="1">
      <x:c r="A1261" s="9" t="str">
        <x:v>IMO-119-M-P06</x:v>
      </x:c>
      <x:c r="B1261" s="9" t="str">
        <x:v>IMO-119</x:v>
      </x:c>
      <x:c r="C1261" s="9" t="str">
        <x:v>BATCH_21</x:v>
      </x:c>
      <x:c r="D1261" s="9" t="str">
        <x:v>IMO</x:v>
      </x:c>
      <x:c r="E1261" s="9" t="n">
        <x:v>0</x:v>
      </x:c>
      <x:c r="F1261" s="9" t="str">
        <x:v>Part II-A 4.2.3</x:v>
      </x:c>
      <x:c r="G1261" s="9" t="str">
        <x:v>PASS</x:v>
      </x:c>
      <x:c r="H1261" s="11" t="str">
        <x:v>Category C outside A/B trigger.</x:v>
      </x:c>
      <x:c r="I1261" s="10" t="str">
        <x:v>rdf/IMO/IMO-119/IMO-119-M-P06.ttl</x:v>
      </x:c>
      <x:c r="J1261" s="10" t="str">
        <x:v>9bef563d1899d8ac6dc1e14e9e050e6880850f125e725c99342ddbb56f87e719</x:v>
      </x:c>
      <x:c r="K1261" s="13" t="str">
        <x:v>NOT_REVIEWED</x:v>
      </x:c>
      <x:c r="L1261" s="13" t="str"/>
      <x:c r="M1261" s="13" t="str"/>
      <x:c r="N1261" s="13" t="str"/>
      <x:c r="O1261" s="13" t="str"/>
      <x:c r="P1261" s="13" t="str"/>
      <x:c r="Q1261" s="13" t="str"/>
      <x:c r="R1261" s="13" t="str"/>
      <x:c r="S1261" s="13" t="str"/>
      <x:c r="T1261" s="14" t="str"/>
      <x:c r="U1261" s="9" t="str">
        <x:f>IF(AND(Q1261="AGREED",P1261="LABEL_ONLY",OR(O1261="PASS",O1261="FAIL"),R1261&lt;&gt;"",S1261&lt;&gt;"",T1261&lt;&gt;""),O1261,G1261)</x:f>
        <x:v>PASS</x:v>
      </x:c>
      <x:c r="V1261" s="9" t="str">
        <x:f>IF(Q1261&lt;&gt;"AGREED","",IF(P1261="LABEL_ONLY",IF(AND(Q1261="AGREED",P1261="LABEL_ONLY",OR(O1261="PASS",O1261="FAIL"),R1261&lt;&gt;"",S1261&lt;&gt;"",T1261&lt;&gt;""),"LABEL_APPLIED","INCOMPLETE_DECISION"),"RERUN_REQUIRED"))</x:f>
      </x:c>
    </x:row>
    <x:row r="1262" ht="30" customHeight="1">
      <x:c r="A1262" s="9" t="str">
        <x:v>IMO-120-N-F01</x:v>
      </x:c>
      <x:c r="B1262" s="9" t="str">
        <x:v>IMO-120</x:v>
      </x:c>
      <x:c r="C1262" s="9" t="str">
        <x:v>BATCH_03</x:v>
      </x:c>
      <x:c r="D1262" s="9" t="str">
        <x:v>IMO</x:v>
      </x:c>
      <x:c r="E1262" s="9" t="n">
        <x:v>0</x:v>
      </x:c>
      <x:c r="F1262" s="9" t="str">
        <x:v>Part II-A 5.2.1.1</x:v>
      </x:c>
      <x:c r="G1262" s="9" t="str">
        <x:v>FAIL</x:v>
      </x:c>
      <x:c r="H1262" s="11" t="str">
        <x:v>Distance below 12 nm minimum.</x:v>
      </x:c>
      <x:c r="I1262" s="10" t="str">
        <x:v>rdf/IMO/IMO-120/IMO-120-N-F01.ttl</x:v>
      </x:c>
      <x:c r="J1262" s="10" t="str">
        <x:v>e46083795e488af3079bc8a24ab67e9000786d24cd7e9b7e947e6572b35a5636</x:v>
      </x:c>
      <x:c r="K1262" s="13" t="str">
        <x:v>NOT_REVIEWED</x:v>
      </x:c>
      <x:c r="L1262" s="13" t="str"/>
      <x:c r="M1262" s="13" t="str"/>
      <x:c r="N1262" s="13" t="str"/>
      <x:c r="O1262" s="13" t="str"/>
      <x:c r="P1262" s="13" t="str"/>
      <x:c r="Q1262" s="13" t="str"/>
      <x:c r="R1262" s="13" t="str"/>
      <x:c r="S1262" s="13" t="str"/>
      <x:c r="T1262" s="14" t="str"/>
      <x:c r="U1262" s="9" t="str">
        <x:f>IF(AND(Q1262="AGREED",P1262="LABEL_ONLY",OR(O1262="PASS",O1262="FAIL"),R1262&lt;&gt;"",S1262&lt;&gt;"",T1262&lt;&gt;""),O1262,G1262)</x:f>
        <x:v>FAIL</x:v>
      </x:c>
      <x:c r="V1262" s="9" t="str">
        <x:f>IF(Q1262&lt;&gt;"AGREED","",IF(P1262="LABEL_ONLY",IF(AND(Q1262="AGREED",P1262="LABEL_ONLY",OR(O1262="PASS",O1262="FAIL"),R1262&lt;&gt;"",S1262&lt;&gt;"",T1262&lt;&gt;""),"LABEL_APPLIED","INCOMPLETE_DECISION"),"RERUN_REQUIRED"))</x:f>
      </x:c>
    </x:row>
    <x:row r="1263" ht="30" customHeight="1">
      <x:c r="A1263" s="9" t="str">
        <x:v>IMO-120-N-F02</x:v>
      </x:c>
      <x:c r="B1263" s="9" t="str">
        <x:v>IMO-120</x:v>
      </x:c>
      <x:c r="C1263" s="9" t="str">
        <x:v>BATCH_03</x:v>
      </x:c>
      <x:c r="D1263" s="9" t="str">
        <x:v>IMO</x:v>
      </x:c>
      <x:c r="E1263" s="9" t="n">
        <x:v>0</x:v>
      </x:c>
      <x:c r="F1263" s="9" t="str">
        <x:v>Part II-A 5.2.1.1</x:v>
      </x:c>
      <x:c r="G1263" s="9" t="str">
        <x:v>FAIL</x:v>
      </x:c>
      <x:c r="H1263" s="11" t="str">
        <x:v>Ice-concentration-area distance record missing.</x:v>
      </x:c>
      <x:c r="I1263" s="10" t="str">
        <x:v>rdf/IMO/IMO-120/IMO-120-N-F02.ttl</x:v>
      </x:c>
      <x:c r="J1263" s="10" t="str">
        <x:v>7c5cdefebdce0d642e5a6dc57f7221af98ebe13a4d6cee8408b10f3fb3f66891</x:v>
      </x:c>
      <x:c r="K1263" s="13" t="str">
        <x:v>NOT_REVIEWED</x:v>
      </x:c>
      <x:c r="L1263" s="13" t="str"/>
      <x:c r="M1263" s="13" t="str"/>
      <x:c r="N1263" s="13" t="str"/>
      <x:c r="O1263" s="13" t="str"/>
      <x:c r="P1263" s="13" t="str"/>
      <x:c r="Q1263" s="13" t="str"/>
      <x:c r="R1263" s="13" t="str"/>
      <x:c r="S1263" s="13" t="str"/>
      <x:c r="T1263" s="14" t="str"/>
      <x:c r="U1263" s="9" t="str">
        <x:f>IF(AND(Q1263="AGREED",P1263="LABEL_ONLY",OR(O1263="PASS",O1263="FAIL"),R1263&lt;&gt;"",S1263&lt;&gt;"",T1263&lt;&gt;""),O1263,G1263)</x:f>
        <x:v>FAIL</x:v>
      </x:c>
      <x:c r="V1263" s="9" t="str">
        <x:f>IF(Q1263&lt;&gt;"AGREED","",IF(P1263="LABEL_ONLY",IF(AND(Q1263="AGREED",P1263="LABEL_ONLY",OR(O1263="PASS",O1263="FAIL"),R1263&lt;&gt;"",S1263&lt;&gt;"",T1263&lt;&gt;""),"LABEL_APPLIED","INCOMPLETE_DECISION"),"RERUN_REQUIRED"))</x:f>
      </x:c>
    </x:row>
    <x:row r="1264" ht="30" customHeight="1">
      <x:c r="A1264" s="9" t="str">
        <x:v>IMO-120-N-F03</x:v>
      </x:c>
      <x:c r="B1264" s="9" t="str">
        <x:v>IMO-120</x:v>
      </x:c>
      <x:c r="C1264" s="9" t="str">
        <x:v>BATCH_03</x:v>
      </x:c>
      <x:c r="D1264" s="9" t="str">
        <x:v>IMO</x:v>
      </x:c>
      <x:c r="E1264" s="9" t="n">
        <x:v>0</x:v>
      </x:c>
      <x:c r="F1264" s="9" t="str">
        <x:v>Part II-A 5.2.1.1</x:v>
      </x:c>
      <x:c r="G1264" s="9" t="str">
        <x:v>FAIL</x:v>
      </x:c>
      <x:c r="H1264" s="11" t="str">
        <x:v>Nearest land/ice shelf/fast ice distance missing.</x:v>
      </x:c>
      <x:c r="I1264" s="10" t="str">
        <x:v>rdf/IMO/IMO-120/IMO-120-N-F03.ttl</x:v>
      </x:c>
      <x:c r="J1264" s="10" t="str">
        <x:v>e2f8e6f4e05c43a84b6b4dc6e6d9e7fd4bf2fe056b1e502c5979ac7076b98894</x:v>
      </x:c>
      <x:c r="K1264" s="13" t="str">
        <x:v>NOT_REVIEWED</x:v>
      </x:c>
      <x:c r="L1264" s="13" t="str"/>
      <x:c r="M1264" s="13" t="str"/>
      <x:c r="N1264" s="13" t="str"/>
      <x:c r="O1264" s="13" t="str"/>
      <x:c r="P1264" s="13" t="str"/>
      <x:c r="Q1264" s="13" t="str"/>
      <x:c r="R1264" s="13" t="str"/>
      <x:c r="S1264" s="13" t="str"/>
      <x:c r="T1264" s="14" t="str"/>
      <x:c r="U1264" s="9" t="str">
        <x:f>IF(AND(Q1264="AGREED",P1264="LABEL_ONLY",OR(O1264="PASS",O1264="FAIL"),R1264&lt;&gt;"",S1264&lt;&gt;"",T1264&lt;&gt;""),O1264,G1264)</x:f>
        <x:v>FAIL</x:v>
      </x:c>
      <x:c r="V1264" s="9" t="str">
        <x:f>IF(Q1264&lt;&gt;"AGREED","",IF(P1264="LABEL_ONLY",IF(AND(Q1264="AGREED",P1264="LABEL_ONLY",OR(O1264="PASS",O1264="FAIL"),R1264&lt;&gt;"",S1264&lt;&gt;"",T1264&lt;&gt;""),"LABEL_APPLIED","INCOMPLETE_DECISION"),"RERUN_REQUIRED"))</x:f>
      </x:c>
    </x:row>
    <x:row r="1265" ht="30" customHeight="1">
      <x:c r="A1265" s="9" t="str">
        <x:v>IMO-120-N-F04</x:v>
      </x:c>
      <x:c r="B1265" s="9" t="str">
        <x:v>IMO-120</x:v>
      </x:c>
      <x:c r="C1265" s="9" t="str">
        <x:v>BATCH_03</x:v>
      </x:c>
      <x:c r="D1265" s="9" t="str">
        <x:v>IMO</x:v>
      </x:c>
      <x:c r="E1265" s="9" t="n">
        <x:v>1</x:v>
      </x:c>
      <x:c r="F1265" s="9" t="str">
        <x:v>Part II-A 5.2.1.1</x:v>
      </x:c>
      <x:c r="G1265" s="9" t="str">
        <x:v>FAIL</x:v>
      </x:c>
      <x:c r="H1265" s="11" t="str">
        <x:v>Operating-area applicability selector missing.</x:v>
      </x:c>
      <x:c r="I1265" s="10" t="str">
        <x:v>rdf/IMO/IMO-120/IMO-120-N-F04.ttl</x:v>
      </x:c>
      <x:c r="J1265" s="10" t="str">
        <x:v>b7add30b1d820b845626fb4405fc21ce9350a222f6b3917d6c819214b8ebc32f</x:v>
      </x:c>
      <x:c r="K1265" s="13" t="str">
        <x:v>REVIEWED</x:v>
      </x:c>
      <x:c r="L1265" s="13" t="str">
        <x:v>YES</x:v>
      </x:c>
      <x:c r="M1265" s="13" t="str">
        <x:v>YES</x:v>
      </x:c>
      <x:c r="N1265" s="13" t="str">
        <x:v>YES</x:v>
      </x:c>
      <x:c r="O1265" s="13"/>
      <x:c r="P1265" s="13"/>
      <x:c r="Q1265" s="13"/>
      <x:c r="R1265" s="13" t="str">
        <x:v>AI-assisted draft</x:v>
      </x:c>
      <x:c r="S1265" s="105" t="n">
        <x:v>46281</x:v>
      </x:c>
      <x:c r="T1265" s="14" t="str">
        <x:v>Valid failure: discharge is true but the required operatingArea applicability selector is missing.</x:v>
      </x:c>
      <x:c r="U1265" s="9" t="str">
        <x:f>IF(AND(Q1265="AGREED",P1265="LABEL_ONLY",OR(O1265="PASS",O1265="FAIL"),R1265&lt;&gt;"",S1265&lt;&gt;"",T1265&lt;&gt;""),O1265,G1265)</x:f>
        <x:v>FAIL</x:v>
      </x:c>
      <x:c r="V1265" s="9" t="str">
        <x:f>IF(Q1265&lt;&gt;"AGREED","",IF(P1265="LABEL_ONLY",IF(AND(Q1265="AGREED",P1265="LABEL_ONLY",OR(O1265="PASS",O1265="FAIL"),R1265&lt;&gt;"",S1265&lt;&gt;"",T1265&lt;&gt;""),"LABEL_APPLIED","INCOMPLETE_DECISION"),"RERUN_REQUIRED"))</x:f>
      </x:c>
    </x:row>
    <x:row r="1266" ht="30" customHeight="1">
      <x:c r="A1266" s="9" t="str">
        <x:v>IMO-120-N-P01</x:v>
      </x:c>
      <x:c r="B1266" s="9" t="str">
        <x:v>IMO-120</x:v>
      </x:c>
      <x:c r="C1266" s="9" t="str">
        <x:v>BATCH_03</x:v>
      </x:c>
      <x:c r="D1266" s="9" t="str">
        <x:v>IMO</x:v>
      </x:c>
      <x:c r="E1266" s="9" t="n">
        <x:v>0</x:v>
      </x:c>
      <x:c r="F1266" s="9" t="str">
        <x:v>Part II-A 5.2.1.1</x:v>
      </x:c>
      <x:c r="G1266" s="9" t="str">
        <x:v>PASS</x:v>
      </x:c>
      <x:c r="H1266" s="11" t="str">
        <x:v>Arctic food-waste discharge at inclusive 12 nm boundary with distinct ice-concentration distance record.</x:v>
      </x:c>
      <x:c r="I1266" s="10" t="str">
        <x:v>rdf/IMO/IMO-120/IMO-120-N-P01.ttl</x:v>
      </x:c>
      <x:c r="J1266" s="10" t="str">
        <x:v>f769c04b4c0f9d0cab1a8cb60b7f70678bfc1f0f4f7fd6223e595c0824d38921</x:v>
      </x:c>
      <x:c r="K1266" s="13" t="str">
        <x:v>NOT_REVIEWED</x:v>
      </x:c>
      <x:c r="L1266" s="13" t="str"/>
      <x:c r="M1266" s="13" t="str"/>
      <x:c r="N1266" s="13" t="str"/>
      <x:c r="O1266" s="13" t="str"/>
      <x:c r="P1266" s="13" t="str"/>
      <x:c r="Q1266" s="13" t="str"/>
      <x:c r="R1266" s="13" t="str"/>
      <x:c r="S1266" s="13" t="str"/>
      <x:c r="T1266" s="14" t="str"/>
      <x:c r="U1266" s="9" t="str">
        <x:f>IF(AND(Q1266="AGREED",P1266="LABEL_ONLY",OR(O1266="PASS",O1266="FAIL"),R1266&lt;&gt;"",S1266&lt;&gt;"",T1266&lt;&gt;""),O1266,G1266)</x:f>
        <x:v>PASS</x:v>
      </x:c>
      <x:c r="V1266" s="9" t="str">
        <x:f>IF(Q1266&lt;&gt;"AGREED","",IF(P1266="LABEL_ONLY",IF(AND(Q1266="AGREED",P1266="LABEL_ONLY",OR(O1266="PASS",O1266="FAIL"),R1266&lt;&gt;"",S1266&lt;&gt;"",T1266&lt;&gt;""),"LABEL_APPLIED","INCOMPLETE_DECISION"),"RERUN_REQUIRED"))</x:f>
      </x:c>
    </x:row>
    <x:row r="1267" ht="30" customHeight="1">
      <x:c r="A1267" s="9" t="str">
        <x:v>IMO-120-N-P02</x:v>
      </x:c>
      <x:c r="B1267" s="9" t="str">
        <x:v>IMO-120</x:v>
      </x:c>
      <x:c r="C1267" s="9" t="str">
        <x:v>BATCH_03</x:v>
      </x:c>
      <x:c r="D1267" s="9" t="str">
        <x:v>IMO</x:v>
      </x:c>
      <x:c r="E1267" s="9" t="n">
        <x:v>0</x:v>
      </x:c>
      <x:c r="F1267" s="9" t="str">
        <x:v>Part II-A 5.2.1.1</x:v>
      </x:c>
      <x:c r="G1267" s="9" t="str">
        <x:v>PASS</x:v>
      </x:c>
      <x:c r="H1267" s="11" t="str">
        <x:v>Distance above 12 nm minimum.</x:v>
      </x:c>
      <x:c r="I1267" s="10" t="str">
        <x:v>rdf/IMO/IMO-120/IMO-120-N-P02.ttl</x:v>
      </x:c>
      <x:c r="J1267" s="10" t="str">
        <x:v>aaeddb1e2134f6a26c6e5a0255150cc63ce94a19f1ff04b4820855a72c855855</x:v>
      </x:c>
      <x:c r="K1267" s="13" t="str">
        <x:v>NOT_REVIEWED</x:v>
      </x:c>
      <x:c r="L1267" s="13" t="str"/>
      <x:c r="M1267" s="13" t="str"/>
      <x:c r="N1267" s="13" t="str"/>
      <x:c r="O1267" s="13" t="str"/>
      <x:c r="P1267" s="13" t="str"/>
      <x:c r="Q1267" s="13" t="str"/>
      <x:c r="R1267" s="13" t="str"/>
      <x:c r="S1267" s="13" t="str"/>
      <x:c r="T1267" s="14" t="str"/>
      <x:c r="U1267" s="9" t="str">
        <x:f>IF(AND(Q1267="AGREED",P1267="LABEL_ONLY",OR(O1267="PASS",O1267="FAIL"),R1267&lt;&gt;"",S1267&lt;&gt;"",T1267&lt;&gt;""),O1267,G1267)</x:f>
        <x:v>PASS</x:v>
      </x:c>
      <x:c r="V1267" s="9" t="str">
        <x:f>IF(Q1267&lt;&gt;"AGREED","",IF(P1267="LABEL_ONLY",IF(AND(Q1267="AGREED",P1267="LABEL_ONLY",OR(O1267="PASS",O1267="FAIL"),R1267&lt;&gt;"",S1267&lt;&gt;"",T1267&lt;&gt;""),"LABEL_APPLIED","INCOMPLETE_DECISION"),"RERUN_REQUIRED"))</x:f>
      </x:c>
    </x:row>
    <x:row r="1268" ht="30" customHeight="1">
      <x:c r="A1268" s="9" t="str">
        <x:v>IMO-120-N-P03</x:v>
      </x:c>
      <x:c r="B1268" s="9" t="str">
        <x:v>IMO-120</x:v>
      </x:c>
      <x:c r="C1268" s="9" t="str">
        <x:v>BATCH_03</x:v>
      </x:c>
      <x:c r="D1268" s="9" t="str">
        <x:v>IMO</x:v>
      </x:c>
      <x:c r="E1268" s="9" t="n">
        <x:v>1</x:v>
      </x:c>
      <x:c r="F1268" s="9" t="str">
        <x:v>Part II-A 5.2.1.1</x:v>
      </x:c>
      <x:c r="G1268" s="9" t="str">
        <x:v>PASS</x:v>
      </x:c>
      <x:c r="H1268" s="11" t="str">
        <x:v>No food-waste discharge to sea; conditional distance rule not applicable.</x:v>
      </x:c>
      <x:c r="I1268" s="10" t="str">
        <x:v>rdf/IMO/IMO-120/IMO-120-N-P03.ttl</x:v>
      </x:c>
      <x:c r="J1268" s="10" t="str">
        <x:v>a27248daa2cd59e9d23409d917811e294c7dd6b81bb5851f099ca2c78eaffd00</x:v>
      </x:c>
      <x:c r="K1268" s="13" t="str">
        <x:v>REVIEWED</x:v>
      </x:c>
      <x:c r="L1268" s="13" t="str">
        <x:v>YES</x:v>
      </x:c>
      <x:c r="M1268" s="13" t="str">
        <x:v>YES</x:v>
      </x:c>
      <x:c r="N1268" s="13" t="str">
        <x:v>YES</x:v>
      </x:c>
      <x:c r="O1268" s="13"/>
      <x:c r="P1268" s="13"/>
      <x:c r="Q1268" s="13"/>
      <x:c r="R1268" s="13" t="str">
        <x:v>AI-assisted draft</x:v>
      </x:c>
      <x:c r="S1268" s="105" t="n">
        <x:v>46281</x:v>
      </x:c>
      <x:c r="T1268" s="14" t="str">
        <x:v>Valid inactive case: foodWasteDischargeToSea=false makes the conditional distance obligation inapplicable.</x:v>
      </x:c>
      <x:c r="U1268" s="9" t="str">
        <x:f>IF(AND(Q1268="AGREED",P1268="LABEL_ONLY",OR(O1268="PASS",O1268="FAIL"),R1268&lt;&gt;"",S1268&lt;&gt;"",T1268&lt;&gt;""),O1268,G1268)</x:f>
        <x:v>PASS</x:v>
      </x:c>
      <x:c r="V1268" s="9" t="str">
        <x:f>IF(Q1268&lt;&gt;"AGREED","",IF(P1268="LABEL_ONLY",IF(AND(Q1268="AGREED",P1268="LABEL_ONLY",OR(O1268="PASS",O1268="FAIL"),R1268&lt;&gt;"",S1268&lt;&gt;"",T1268&lt;&gt;""),"LABEL_APPLIED","INCOMPLETE_DECISION"),"RERUN_REQUIRED"))</x:f>
      </x:c>
    </x:row>
    <x:row r="1269" ht="30" customHeight="1">
      <x:c r="A1269" s="9" t="str">
        <x:v>IMO-120-N-P04</x:v>
      </x:c>
      <x:c r="B1269" s="9" t="str">
        <x:v>IMO-120</x:v>
      </x:c>
      <x:c r="C1269" s="9" t="str">
        <x:v>BATCH_03</x:v>
      </x:c>
      <x:c r="D1269" s="9" t="str">
        <x:v>IMO</x:v>
      </x:c>
      <x:c r="E1269" s="9" t="n">
        <x:v>0</x:v>
      </x:c>
      <x:c r="F1269" s="9" t="str">
        <x:v>Part II-A 5.2.1.1</x:v>
      </x:c>
      <x:c r="G1269" s="9" t="str">
        <x:v>PASS</x:v>
      </x:c>
      <x:c r="H1269" s="11" t="str">
        <x:v>Outside Arctic waters.</x:v>
      </x:c>
      <x:c r="I1269" s="10" t="str">
        <x:v>rdf/IMO/IMO-120/IMO-120-N-P04.ttl</x:v>
      </x:c>
      <x:c r="J1269" s="10" t="str">
        <x:v>0022765dc939787d80034a81a4445c0fa3642b72db13e3eb55567e5f54e1f490</x:v>
      </x:c>
      <x:c r="K1269" s="13" t="str">
        <x:v>NOT_REVIEWED</x:v>
      </x:c>
      <x:c r="L1269" s="13" t="str"/>
      <x:c r="M1269" s="13" t="str"/>
      <x:c r="N1269" s="13" t="str"/>
      <x:c r="O1269" s="13" t="str"/>
      <x:c r="P1269" s="13" t="str"/>
      <x:c r="Q1269" s="13" t="str"/>
      <x:c r="R1269" s="13" t="str"/>
      <x:c r="S1269" s="13" t="str"/>
      <x:c r="T1269" s="14" t="str"/>
      <x:c r="U1269" s="9" t="str">
        <x:f>IF(AND(Q1269="AGREED",P1269="LABEL_ONLY",OR(O1269="PASS",O1269="FAIL"),R1269&lt;&gt;"",S1269&lt;&gt;"",T1269&lt;&gt;""),O1269,G1269)</x:f>
        <x:v>PASS</x:v>
      </x:c>
      <x:c r="V1269" s="9" t="str">
        <x:f>IF(Q1269&lt;&gt;"AGREED","",IF(P1269="LABEL_ONLY",IF(AND(Q1269="AGREED",P1269="LABEL_ONLY",OR(O1269="PASS",O1269="FAIL"),R1269&lt;&gt;"",S1269&lt;&gt;"",T1269&lt;&gt;""),"LABEL_APPLIED","INCOMPLETE_DECISION"),"RERUN_REQUIRED"))</x:f>
      </x:c>
    </x:row>
    <x:row r="1270" ht="30" customHeight="1">
      <x:c r="A1270" s="9" t="str">
        <x:v>IMO-121-N-F01</x:v>
      </x:c>
      <x:c r="B1270" s="9" t="str">
        <x:v>IMO-121</x:v>
      </x:c>
      <x:c r="C1270" s="9" t="str">
        <x:v>BATCH_03</x:v>
      </x:c>
      <x:c r="D1270" s="9" t="str">
        <x:v>IMO</x:v>
      </x:c>
      <x:c r="E1270" s="9" t="n">
        <x:v>0</x:v>
      </x:c>
      <x:c r="F1270" s="9" t="str">
        <x:v>Part II-A 5.2.1.2</x:v>
      </x:c>
      <x:c r="G1270" s="9" t="str">
        <x:v>FAIL</x:v>
      </x:c>
      <x:c r="H1270" s="11" t="str">
        <x:v>Food waste not comminuted or ground.</x:v>
      </x:c>
      <x:c r="I1270" s="10" t="str">
        <x:v>rdf/IMO/IMO-121/IMO-121-N-F01.ttl</x:v>
      </x:c>
      <x:c r="J1270" s="10" t="str">
        <x:v>fc6d6170a3d26e59d034e440845b53059cf07f1ba4892f7452b0660e283b1987</x:v>
      </x:c>
      <x:c r="K1270" s="13" t="str">
        <x:v>NOT_REVIEWED</x:v>
      </x:c>
      <x:c r="L1270" s="13" t="str"/>
      <x:c r="M1270" s="13" t="str"/>
      <x:c r="N1270" s="13" t="str"/>
      <x:c r="O1270" s="13" t="str"/>
      <x:c r="P1270" s="13" t="str"/>
      <x:c r="Q1270" s="13" t="str"/>
      <x:c r="R1270" s="13" t="str"/>
      <x:c r="S1270" s="13" t="str"/>
      <x:c r="T1270" s="14" t="str"/>
      <x:c r="U1270" s="9" t="str">
        <x:f>IF(AND(Q1270="AGREED",P1270="LABEL_ONLY",OR(O1270="PASS",O1270="FAIL"),R1270&lt;&gt;"",S1270&lt;&gt;"",T1270&lt;&gt;""),O1270,G1270)</x:f>
        <x:v>FAIL</x:v>
      </x:c>
      <x:c r="V1270" s="9" t="str">
        <x:f>IF(Q1270&lt;&gt;"AGREED","",IF(P1270="LABEL_ONLY",IF(AND(Q1270="AGREED",P1270="LABEL_ONLY",OR(O1270="PASS",O1270="FAIL"),R1270&lt;&gt;"",S1270&lt;&gt;"",T1270&lt;&gt;""),"LABEL_APPLIED","INCOMPLETE_DECISION"),"RERUN_REQUIRED"))</x:f>
      </x:c>
    </x:row>
    <x:row r="1271" ht="30" customHeight="1">
      <x:c r="A1271" s="9" t="str">
        <x:v>IMO-121-N-F02</x:v>
      </x:c>
      <x:c r="B1271" s="9" t="str">
        <x:v>IMO-121</x:v>
      </x:c>
      <x:c r="C1271" s="9" t="str">
        <x:v>BATCH_03</x:v>
      </x:c>
      <x:c r="D1271" s="9" t="str">
        <x:v>IMO</x:v>
      </x:c>
      <x:c r="E1271" s="9" t="n">
        <x:v>0</x:v>
      </x:c>
      <x:c r="F1271" s="9" t="str">
        <x:v>Part II-A 5.2.1.2</x:v>
      </x:c>
      <x:c r="G1271" s="9" t="str">
        <x:v>FAIL</x:v>
      </x:c>
      <x:c r="H1271" s="11" t="str">
        <x:v>Screen opening exceeds 25 mm.</x:v>
      </x:c>
      <x:c r="I1271" s="10" t="str">
        <x:v>rdf/IMO/IMO-121/IMO-121-N-F02.ttl</x:v>
      </x:c>
      <x:c r="J1271" s="10" t="str">
        <x:v>ec8b9b1a2c0f4a147d26d39568719219d1642be7fc50a641cc30cd62cee8cf3f</x:v>
      </x:c>
      <x:c r="K1271" s="13" t="str">
        <x:v>NOT_REVIEWED</x:v>
      </x:c>
      <x:c r="L1271" s="13" t="str"/>
      <x:c r="M1271" s="13" t="str"/>
      <x:c r="N1271" s="13" t="str"/>
      <x:c r="O1271" s="13" t="str"/>
      <x:c r="P1271" s="13" t="str"/>
      <x:c r="Q1271" s="13" t="str"/>
      <x:c r="R1271" s="13" t="str"/>
      <x:c r="S1271" s="13" t="str"/>
      <x:c r="T1271" s="14" t="str"/>
      <x:c r="U1271" s="9" t="str">
        <x:f>IF(AND(Q1271="AGREED",P1271="LABEL_ONLY",OR(O1271="PASS",O1271="FAIL"),R1271&lt;&gt;"",S1271&lt;&gt;"",T1271&lt;&gt;""),O1271,G1271)</x:f>
        <x:v>FAIL</x:v>
      </x:c>
      <x:c r="V1271" s="9" t="str">
        <x:f>IF(Q1271&lt;&gt;"AGREED","",IF(P1271="LABEL_ONLY",IF(AND(Q1271="AGREED",P1271="LABEL_ONLY",OR(O1271="PASS",O1271="FAIL"),R1271&lt;&gt;"",S1271&lt;&gt;"",T1271&lt;&gt;""),"LABEL_APPLIED","INCOMPLETE_DECISION"),"RERUN_REQUIRED"))</x:f>
      </x:c>
    </x:row>
    <x:row r="1272" ht="30" customHeight="1">
      <x:c r="A1272" s="9" t="str">
        <x:v>IMO-121-N-F03</x:v>
      </x:c>
      <x:c r="B1272" s="9" t="str">
        <x:v>IMO-121</x:v>
      </x:c>
      <x:c r="C1272" s="9" t="str">
        <x:v>BATCH_03</x:v>
      </x:c>
      <x:c r="D1272" s="9" t="str">
        <x:v>IMO</x:v>
      </x:c>
      <x:c r="E1272" s="9" t="n">
        <x:v>1</x:v>
      </x:c>
      <x:c r="F1272" s="9" t="str">
        <x:v>Part II-A 5.2.1.2</x:v>
      </x:c>
      <x:c r="G1272" s="9" t="str">
        <x:v>FAIL</x:v>
      </x:c>
      <x:c r="H1272" s="11" t="str">
        <x:v>Food waste contaminated by another garbage type.</x:v>
      </x:c>
      <x:c r="I1272" s="10" t="str">
        <x:v>rdf/IMO/IMO-121/IMO-121-N-F03.ttl</x:v>
      </x:c>
      <x:c r="J1272" s="10" t="str">
        <x:v>d4ea05049971b76c34557b5608f9dc042cf6fe50a7818c159e4e01699c54bb4d</x:v>
      </x:c>
      <x:c r="K1272" s="13" t="str">
        <x:v>REVIEWED</x:v>
      </x:c>
      <x:c r="L1272" s="13" t="str">
        <x:v>YES</x:v>
      </x:c>
      <x:c r="M1272" s="13" t="str">
        <x:v>YES</x:v>
      </x:c>
      <x:c r="N1272" s="13" t="str">
        <x:v>YES</x:v>
      </x:c>
      <x:c r="O1272" s="13"/>
      <x:c r="P1272" s="13"/>
      <x:c r="Q1272" s="13"/>
      <x:c r="R1272" s="13" t="str">
        <x:v>AI-assisted draft</x:v>
      </x:c>
      <x:c r="S1272" s="105" t="n">
        <x:v>46281</x:v>
      </x:c>
      <x:c r="T1272" s="14" t="str">
        <x:v>Valid failure: contaminatedByOtherGarbage=true directly violates the source obligation.</x:v>
      </x:c>
      <x:c r="U1272" s="9" t="str">
        <x:f>IF(AND(Q1272="AGREED",P1272="LABEL_ONLY",OR(O1272="PASS",O1272="FAIL"),R1272&lt;&gt;"",S1272&lt;&gt;"",T1272&lt;&gt;""),O1272,G1272)</x:f>
        <x:v>FAIL</x:v>
      </x:c>
      <x:c r="V1272" s="9" t="str">
        <x:f>IF(Q1272&lt;&gt;"AGREED","",IF(P1272="LABEL_ONLY",IF(AND(Q1272="AGREED",P1272="LABEL_ONLY",OR(O1272="PASS",O1272="FAIL"),R1272&lt;&gt;"",S1272&lt;&gt;"",T1272&lt;&gt;""),"LABEL_APPLIED","INCOMPLETE_DECISION"),"RERUN_REQUIRED"))</x:f>
      </x:c>
    </x:row>
    <x:row r="1273" ht="30" customHeight="1">
      <x:c r="A1273" s="9" t="str">
        <x:v>IMO-121-N-F04</x:v>
      </x:c>
      <x:c r="B1273" s="9" t="str">
        <x:v>IMO-121</x:v>
      </x:c>
      <x:c r="C1273" s="9" t="str">
        <x:v>BATCH_03</x:v>
      </x:c>
      <x:c r="D1273" s="9" t="str">
        <x:v>IMO</x:v>
      </x:c>
      <x:c r="E1273" s="9" t="n">
        <x:v>0</x:v>
      </x:c>
      <x:c r="F1273" s="9" t="str">
        <x:v>Part II-A 5.2.1.2</x:v>
      </x:c>
      <x:c r="G1273" s="9" t="str">
        <x:v>FAIL</x:v>
      </x:c>
      <x:c r="H1273" s="11" t="str">
        <x:v>Required screen-opening quantity missing.</x:v>
      </x:c>
      <x:c r="I1273" s="10" t="str">
        <x:v>rdf/IMO/IMO-121/IMO-121-N-F04.ttl</x:v>
      </x:c>
      <x:c r="J1273" s="10" t="str">
        <x:v>905f45ad0bcf386330302af45a2d2eae1883a6f378a4454889cde701e26cd271</x:v>
      </x:c>
      <x:c r="K1273" s="13" t="str">
        <x:v>NOT_REVIEWED</x:v>
      </x:c>
      <x:c r="L1273" s="13" t="str"/>
      <x:c r="M1273" s="13" t="str"/>
      <x:c r="N1273" s="13" t="str"/>
      <x:c r="O1273" s="13" t="str"/>
      <x:c r="P1273" s="13" t="str"/>
      <x:c r="Q1273" s="13" t="str"/>
      <x:c r="R1273" s="13" t="str"/>
      <x:c r="S1273" s="13" t="str"/>
      <x:c r="T1273" s="14" t="str"/>
      <x:c r="U1273" s="9" t="str">
        <x:f>IF(AND(Q1273="AGREED",P1273="LABEL_ONLY",OR(O1273="PASS",O1273="FAIL"),R1273&lt;&gt;"",S1273&lt;&gt;"",T1273&lt;&gt;""),O1273,G1273)</x:f>
        <x:v>FAIL</x:v>
      </x:c>
      <x:c r="V1273" s="9" t="str">
        <x:f>IF(Q1273&lt;&gt;"AGREED","",IF(P1273="LABEL_ONLY",IF(AND(Q1273="AGREED",P1273="LABEL_ONLY",OR(O1273="PASS",O1273="FAIL"),R1273&lt;&gt;"",S1273&lt;&gt;"",T1273&lt;&gt;""),"LABEL_APPLIED","INCOMPLETE_DECISION"),"RERUN_REQUIRED"))</x:f>
      </x:c>
    </x:row>
    <x:row r="1274" ht="30" customHeight="1">
      <x:c r="A1274" s="9" t="str">
        <x:v>IMO-121-N-F05</x:v>
      </x:c>
      <x:c r="B1274" s="9" t="str">
        <x:v>IMO-121</x:v>
      </x:c>
      <x:c r="C1274" s="9" t="str">
        <x:v>BATCH_03</x:v>
      </x:c>
      <x:c r="D1274" s="9" t="str">
        <x:v>IMO</x:v>
      </x:c>
      <x:c r="E1274" s="9" t="n">
        <x:v>0</x:v>
      </x:c>
      <x:c r="F1274" s="9" t="str">
        <x:v>Part II-A 5.2.1.2</x:v>
      </x:c>
      <x:c r="G1274" s="9" t="str">
        <x:v>FAIL</x:v>
      </x:c>
      <x:c r="H1274" s="11" t="str">
        <x:v>Discharge applicability state missing.</x:v>
      </x:c>
      <x:c r="I1274" s="10" t="str">
        <x:v>rdf/IMO/IMO-121/IMO-121-N-F05.ttl</x:v>
      </x:c>
      <x:c r="J1274" s="10" t="str">
        <x:v>d6eae08c45e04bb691648992a7ff24ccb8954421c613408362b28d2a7dadb536</x:v>
      </x:c>
      <x:c r="K1274" s="13" t="str">
        <x:v>NOT_REVIEWED</x:v>
      </x:c>
      <x:c r="L1274" s="13" t="str"/>
      <x:c r="M1274" s="13" t="str"/>
      <x:c r="N1274" s="13" t="str"/>
      <x:c r="O1274" s="13" t="str"/>
      <x:c r="P1274" s="13" t="str"/>
      <x:c r="Q1274" s="13" t="str"/>
      <x:c r="R1274" s="13" t="str"/>
      <x:c r="S1274" s="13" t="str"/>
      <x:c r="T1274" s="14" t="str"/>
      <x:c r="U1274" s="9" t="str">
        <x:f>IF(AND(Q1274="AGREED",P1274="LABEL_ONLY",OR(O1274="PASS",O1274="FAIL"),R1274&lt;&gt;"",S1274&lt;&gt;"",T1274&lt;&gt;""),O1274,G1274)</x:f>
        <x:v>FAIL</x:v>
      </x:c>
      <x:c r="V1274" s="9" t="str">
        <x:f>IF(Q1274&lt;&gt;"AGREED","",IF(P1274="LABEL_ONLY",IF(AND(Q1274="AGREED",P1274="LABEL_ONLY",OR(O1274="PASS",O1274="FAIL"),R1274&lt;&gt;"",S1274&lt;&gt;"",T1274&lt;&gt;""),"LABEL_APPLIED","INCOMPLETE_DECISION"),"RERUN_REQUIRED"))</x:f>
      </x:c>
    </x:row>
    <x:row r="1275" ht="30" customHeight="1">
      <x:c r="A1275" s="9" t="str">
        <x:v>IMO-121-N-P01</x:v>
      </x:c>
      <x:c r="B1275" s="9" t="str">
        <x:v>IMO-121</x:v>
      </x:c>
      <x:c r="C1275" s="9" t="str">
        <x:v>BATCH_03</x:v>
      </x:c>
      <x:c r="D1275" s="9" t="str">
        <x:v>IMO</x:v>
      </x:c>
      <x:c r="E1275" s="9" t="n">
        <x:v>0</x:v>
      </x:c>
      <x:c r="F1275" s="9" t="str">
        <x:v>Part II-A 5.2.1.2</x:v>
      </x:c>
      <x:c r="G1275" s="9" t="str">
        <x:v>PASS</x:v>
      </x:c>
      <x:c r="H1275" s="11" t="str">
        <x:v>Food waste is comminuted/ground, screen opening exactly 25 mm, and uncontaminated.</x:v>
      </x:c>
      <x:c r="I1275" s="10" t="str">
        <x:v>rdf/IMO/IMO-121/IMO-121-N-P01.ttl</x:v>
      </x:c>
      <x:c r="J1275" s="10" t="str">
        <x:v>ec8e95d5952ca55b0e0635b894cc58d66296fd525bb6f9ee838d5e46d036d57f</x:v>
      </x:c>
      <x:c r="K1275" s="13" t="str">
        <x:v>NOT_REVIEWED</x:v>
      </x:c>
      <x:c r="L1275" s="13" t="str"/>
      <x:c r="M1275" s="13" t="str"/>
      <x:c r="N1275" s="13" t="str"/>
      <x:c r="O1275" s="13" t="str"/>
      <x:c r="P1275" s="13" t="str"/>
      <x:c r="Q1275" s="13" t="str"/>
      <x:c r="R1275" s="13" t="str"/>
      <x:c r="S1275" s="13" t="str"/>
      <x:c r="T1275" s="14" t="str"/>
      <x:c r="U1275" s="9" t="str">
        <x:f>IF(AND(Q1275="AGREED",P1275="LABEL_ONLY",OR(O1275="PASS",O1275="FAIL"),R1275&lt;&gt;"",S1275&lt;&gt;"",T1275&lt;&gt;""),O1275,G1275)</x:f>
        <x:v>PASS</x:v>
      </x:c>
      <x:c r="V1275" s="9" t="str">
        <x:f>IF(Q1275&lt;&gt;"AGREED","",IF(P1275="LABEL_ONLY",IF(AND(Q1275="AGREED",P1275="LABEL_ONLY",OR(O1275="PASS",O1275="FAIL"),R1275&lt;&gt;"",S1275&lt;&gt;"",T1275&lt;&gt;""),"LABEL_APPLIED","INCOMPLETE_DECISION"),"RERUN_REQUIRED"))</x:f>
      </x:c>
    </x:row>
    <x:row r="1276" ht="30" customHeight="1">
      <x:c r="A1276" s="9" t="str">
        <x:v>IMO-121-N-P02</x:v>
      </x:c>
      <x:c r="B1276" s="9" t="str">
        <x:v>IMO-121</x:v>
      </x:c>
      <x:c r="C1276" s="9" t="str">
        <x:v>BATCH_03</x:v>
      </x:c>
      <x:c r="D1276" s="9" t="str">
        <x:v>IMO</x:v>
      </x:c>
      <x:c r="E1276" s="9" t="n">
        <x:v>1</x:v>
      </x:c>
      <x:c r="F1276" s="9" t="str">
        <x:v>Part II-A 5.2.1.2</x:v>
      </x:c>
      <x:c r="G1276" s="9" t="str">
        <x:v>PASS</x:v>
      </x:c>
      <x:c r="H1276" s="11" t="str">
        <x:v>Screen opening smaller than maximum.</x:v>
      </x:c>
      <x:c r="I1276" s="10" t="str">
        <x:v>rdf/IMO/IMO-121/IMO-121-N-P02.ttl</x:v>
      </x:c>
      <x:c r="J1276" s="10" t="str">
        <x:v>43499e4dc08ece808896ef10416966e7e68fa9031e77aa7562045030cc9d4290</x:v>
      </x:c>
      <x:c r="K1276" s="13" t="str">
        <x:v>REVIEWED</x:v>
      </x:c>
      <x:c r="L1276" s="13" t="str">
        <x:v>YES</x:v>
      </x:c>
      <x:c r="M1276" s="13" t="str">
        <x:v>YES</x:v>
      </x:c>
      <x:c r="N1276" s="13" t="str">
        <x:v>YES</x:v>
      </x:c>
      <x:c r="O1276" s="13"/>
      <x:c r="P1276" s="13"/>
      <x:c r="Q1276" s="13"/>
      <x:c r="R1276" s="13" t="str">
        <x:v>AI-assisted draft</x:v>
      </x:c>
      <x:c r="S1276" s="105" t="n">
        <x:v>46281</x:v>
      </x:c>
      <x:c r="T1276" s="14" t="str">
        <x:v>Valid PASS: discharge is true, waste is comminuted, the 10 mm opening is within the 25 mm maximum and contamination is false.</x:v>
      </x:c>
      <x:c r="U1276" s="9" t="str">
        <x:f>IF(AND(Q1276="AGREED",P1276="LABEL_ONLY",OR(O1276="PASS",O1276="FAIL"),R1276&lt;&gt;"",S1276&lt;&gt;"",T1276&lt;&gt;""),O1276,G1276)</x:f>
        <x:v>PASS</x:v>
      </x:c>
      <x:c r="V1276" s="9" t="str">
        <x:f>IF(Q1276&lt;&gt;"AGREED","",IF(P1276="LABEL_ONLY",IF(AND(Q1276="AGREED",P1276="LABEL_ONLY",OR(O1276="PASS",O1276="FAIL"),R1276&lt;&gt;"",S1276&lt;&gt;"",T1276&lt;&gt;""),"LABEL_APPLIED","INCOMPLETE_DECISION"),"RERUN_REQUIRED"))</x:f>
      </x:c>
    </x:row>
    <x:row r="1277" ht="30" customHeight="1">
      <x:c r="A1277" s="9" t="str">
        <x:v>IMO-121-N-P03</x:v>
      </x:c>
      <x:c r="B1277" s="9" t="str">
        <x:v>IMO-121</x:v>
      </x:c>
      <x:c r="C1277" s="9" t="str">
        <x:v>BATCH_03</x:v>
      </x:c>
      <x:c r="D1277" s="9" t="str">
        <x:v>IMO</x:v>
      </x:c>
      <x:c r="E1277" s="9" t="n">
        <x:v>0</x:v>
      </x:c>
      <x:c r="F1277" s="9" t="str">
        <x:v>Part II-A 5.2.1.2</x:v>
      </x:c>
      <x:c r="G1277" s="9" t="str">
        <x:v>PASS</x:v>
      </x:c>
      <x:c r="H1277" s="11" t="str">
        <x:v>No food-waste discharge to sea; conditional preparation constraints not applicable.</x:v>
      </x:c>
      <x:c r="I1277" s="10" t="str">
        <x:v>rdf/IMO/IMO-121/IMO-121-N-P03.ttl</x:v>
      </x:c>
      <x:c r="J1277" s="10" t="str">
        <x:v>521ed9ee200b9dfee331c8988e0eeb69a47ca20222496ea920baa71d727aaa12</x:v>
      </x:c>
      <x:c r="K1277" s="13" t="str">
        <x:v>NOT_REVIEWED</x:v>
      </x:c>
      <x:c r="L1277" s="13" t="str"/>
      <x:c r="M1277" s="13" t="str"/>
      <x:c r="N1277" s="13" t="str"/>
      <x:c r="O1277" s="13" t="str"/>
      <x:c r="P1277" s="13" t="str"/>
      <x:c r="Q1277" s="13" t="str"/>
      <x:c r="R1277" s="13" t="str"/>
      <x:c r="S1277" s="13" t="str"/>
      <x:c r="T1277" s="14" t="str"/>
      <x:c r="U1277" s="9" t="str">
        <x:f>IF(AND(Q1277="AGREED",P1277="LABEL_ONLY",OR(O1277="PASS",O1277="FAIL"),R1277&lt;&gt;"",S1277&lt;&gt;"",T1277&lt;&gt;""),O1277,G1277)</x:f>
        <x:v>PASS</x:v>
      </x:c>
      <x:c r="V1277" s="9" t="str">
        <x:f>IF(Q1277&lt;&gt;"AGREED","",IF(P1277="LABEL_ONLY",IF(AND(Q1277="AGREED",P1277="LABEL_ONLY",OR(O1277="PASS",O1277="FAIL"),R1277&lt;&gt;"",S1277&lt;&gt;"",T1277&lt;&gt;""),"LABEL_APPLIED","INCOMPLETE_DECISION"),"RERUN_REQUIRED"))</x:f>
      </x:c>
    </x:row>
    <x:row r="1278" ht="30" customHeight="1">
      <x:c r="A1278" s="9" t="str">
        <x:v>IMO-122-N-F01</x:v>
      </x:c>
      <x:c r="B1278" s="9" t="str">
        <x:v>IMO-122</x:v>
      </x:c>
      <x:c r="C1278" s="9" t="str">
        <x:v>BATCH_22</x:v>
      </x:c>
      <x:c r="D1278" s="9" t="str">
        <x:v>IMO</x:v>
      </x:c>
      <x:c r="E1278" s="9" t="n">
        <x:v>0</x:v>
      </x:c>
      <x:c r="F1278" s="9" t="str">
        <x:v>Part II-A 5.2.1.3-.4</x:v>
      </x:c>
      <x:c r="G1278" s="9" t="str">
        <x:v>FAIL</x:v>
      </x:c>
      <x:c r="H1278" s="11" t="str">
        <x:v>Food waste discharged onto ice.</x:v>
      </x:c>
      <x:c r="I1278" s="10" t="str">
        <x:v>rdf/IMO/IMO-122/IMO-122-N-F01.ttl</x:v>
      </x:c>
      <x:c r="J1278" s="10" t="str">
        <x:v>989f64d872ca41b19f5a59aa285af445aade79f3841fcbb44d3b1462b927f409</x:v>
      </x:c>
      <x:c r="K1278" s="13" t="str">
        <x:v>NOT_REVIEWED</x:v>
      </x:c>
      <x:c r="L1278" s="13" t="str"/>
      <x:c r="M1278" s="13" t="str"/>
      <x:c r="N1278" s="13" t="str"/>
      <x:c r="O1278" s="13" t="str"/>
      <x:c r="P1278" s="13" t="str"/>
      <x:c r="Q1278" s="13" t="str"/>
      <x:c r="R1278" s="13" t="str"/>
      <x:c r="S1278" s="13" t="str"/>
      <x:c r="T1278" s="14" t="str"/>
      <x:c r="U1278" s="9" t="str">
        <x:f>IF(AND(Q1278="AGREED",P1278="LABEL_ONLY",OR(O1278="PASS",O1278="FAIL"),R1278&lt;&gt;"",S1278&lt;&gt;"",T1278&lt;&gt;""),O1278,G1278)</x:f>
        <x:v>FAIL</x:v>
      </x:c>
      <x:c r="V1278" s="9" t="str">
        <x:f>IF(Q1278&lt;&gt;"AGREED","",IF(P1278="LABEL_ONLY",IF(AND(Q1278="AGREED",P1278="LABEL_ONLY",OR(O1278="PASS",O1278="FAIL"),R1278&lt;&gt;"",S1278&lt;&gt;"",T1278&lt;&gt;""),"LABEL_APPLIED","INCOMPLETE_DECISION"),"RERUN_REQUIRED"))</x:f>
      </x:c>
    </x:row>
    <x:row r="1279" ht="30" customHeight="1">
      <x:c r="A1279" s="9" t="str">
        <x:v>IMO-122-N-F02</x:v>
      </x:c>
      <x:c r="B1279" s="9" t="str">
        <x:v>IMO-122</x:v>
      </x:c>
      <x:c r="C1279" s="9" t="str">
        <x:v>BATCH_22</x:v>
      </x:c>
      <x:c r="D1279" s="9" t="str">
        <x:v>IMO</x:v>
      </x:c>
      <x:c r="E1279" s="9" t="n">
        <x:v>0</x:v>
      </x:c>
      <x:c r="F1279" s="9" t="str">
        <x:v>Part II-A 5.2.1.3-.4</x:v>
      </x:c>
      <x:c r="G1279" s="9" t="str">
        <x:v>FAIL</x:v>
      </x:c>
      <x:c r="H1279" s="11" t="str">
        <x:v>Animal carcass discharge occurs.</x:v>
      </x:c>
      <x:c r="I1279" s="10" t="str">
        <x:v>rdf/IMO/IMO-122/IMO-122-N-F02.ttl</x:v>
      </x:c>
      <x:c r="J1279" s="10" t="str">
        <x:v>eabc0f45ba5156b374c3839f6dbabcab9d6f529751b67b1a5b6535460e086967</x:v>
      </x:c>
      <x:c r="K1279" s="13" t="str">
        <x:v>NOT_REVIEWED</x:v>
      </x:c>
      <x:c r="L1279" s="13" t="str"/>
      <x:c r="M1279" s="13" t="str"/>
      <x:c r="N1279" s="13" t="str"/>
      <x:c r="O1279" s="13" t="str"/>
      <x:c r="P1279" s="13" t="str"/>
      <x:c r="Q1279" s="13" t="str"/>
      <x:c r="R1279" s="13" t="str"/>
      <x:c r="S1279" s="13" t="str"/>
      <x:c r="T1279" s="14" t="str"/>
      <x:c r="U1279" s="9" t="str">
        <x:f>IF(AND(Q1279="AGREED",P1279="LABEL_ONLY",OR(O1279="PASS",O1279="FAIL"),R1279&lt;&gt;"",S1279&lt;&gt;"",T1279&lt;&gt;""),O1279,G1279)</x:f>
        <x:v>FAIL</x:v>
      </x:c>
      <x:c r="V1279" s="9" t="str">
        <x:f>IF(Q1279&lt;&gt;"AGREED","",IF(P1279="LABEL_ONLY",IF(AND(Q1279="AGREED",P1279="LABEL_ONLY",OR(O1279="PASS",O1279="FAIL"),R1279&lt;&gt;"",S1279&lt;&gt;"",T1279&lt;&gt;""),"LABEL_APPLIED","INCOMPLETE_DECISION"),"RERUN_REQUIRED"))</x:f>
      </x:c>
    </x:row>
    <x:row r="1280" ht="30" customHeight="1">
      <x:c r="A1280" s="9" t="str">
        <x:v>IMO-122-N-F03</x:v>
      </x:c>
      <x:c r="B1280" s="9" t="str">
        <x:v>IMO-122</x:v>
      </x:c>
      <x:c r="C1280" s="9" t="str">
        <x:v>BATCH_22</x:v>
      </x:c>
      <x:c r="D1280" s="9" t="str">
        <x:v>IMO</x:v>
      </x:c>
      <x:c r="E1280" s="9" t="n">
        <x:v>0</x:v>
      </x:c>
      <x:c r="F1280" s="9" t="str">
        <x:v>Part II-A 5.2.1.3-.4</x:v>
      </x:c>
      <x:c r="G1280" s="9" t="str">
        <x:v>FAIL</x:v>
      </x:c>
      <x:c r="H1280" s="11" t="str">
        <x:v>Both prohibitions violated.</x:v>
      </x:c>
      <x:c r="I1280" s="10" t="str">
        <x:v>rdf/IMO/IMO-122/IMO-122-N-F03.ttl</x:v>
      </x:c>
      <x:c r="J1280" s="10" t="str">
        <x:v>2cc60bac7c3fd64e312b792e0e639b1075a452684dfc49cad6140b0d8653c4a9</x:v>
      </x:c>
      <x:c r="K1280" s="13" t="str">
        <x:v>NOT_REVIEWED</x:v>
      </x:c>
      <x:c r="L1280" s="13" t="str"/>
      <x:c r="M1280" s="13" t="str"/>
      <x:c r="N1280" s="13" t="str"/>
      <x:c r="O1280" s="13" t="str"/>
      <x:c r="P1280" s="13" t="str"/>
      <x:c r="Q1280" s="13" t="str"/>
      <x:c r="R1280" s="13" t="str"/>
      <x:c r="S1280" s="13" t="str"/>
      <x:c r="T1280" s="14" t="str"/>
      <x:c r="U1280" s="9" t="str">
        <x:f>IF(AND(Q1280="AGREED",P1280="LABEL_ONLY",OR(O1280="PASS",O1280="FAIL"),R1280&lt;&gt;"",S1280&lt;&gt;"",T1280&lt;&gt;""),O1280,G1280)</x:f>
        <x:v>FAIL</x:v>
      </x:c>
      <x:c r="V1280" s="9" t="str">
        <x:f>IF(Q1280&lt;&gt;"AGREED","",IF(P1280="LABEL_ONLY",IF(AND(Q1280="AGREED",P1280="LABEL_ONLY",OR(O1280="PASS",O1280="FAIL"),R1280&lt;&gt;"",S1280&lt;&gt;"",T1280&lt;&gt;""),"LABEL_APPLIED","INCOMPLETE_DECISION"),"RERUN_REQUIRED"))</x:f>
      </x:c>
    </x:row>
    <x:row r="1281" ht="30" customHeight="1">
      <x:c r="A1281" s="9" t="str">
        <x:v>IMO-122-N-F04</x:v>
      </x:c>
      <x:c r="B1281" s="9" t="str">
        <x:v>IMO-122</x:v>
      </x:c>
      <x:c r="C1281" s="9" t="str">
        <x:v>BATCH_22</x:v>
      </x:c>
      <x:c r="D1281" s="9" t="str">
        <x:v>IMO</x:v>
      </x:c>
      <x:c r="E1281" s="9" t="n">
        <x:v>1</x:v>
      </x:c>
      <x:c r="F1281" s="9" t="str">
        <x:v>Part II-A 5.2.1.3-.4</x:v>
      </x:c>
      <x:c r="G1281" s="9" t="str">
        <x:v>FAIL</x:v>
      </x:c>
      <x:c r="H1281" s="11" t="str">
        <x:v>Food-waste-on-ice state missing.</x:v>
      </x:c>
      <x:c r="I1281" s="10" t="str">
        <x:v>rdf/IMO/IMO-122/IMO-122-N-F04.ttl</x:v>
      </x:c>
      <x:c r="J1281" s="10" t="str">
        <x:v>75433edb3dfd5fa8b787d8c6d3d662cf934132e1fe811d9eb3ff01d34a9c13c4</x:v>
      </x:c>
      <x:c r="K1281" s="13" t="str">
        <x:v>NOT_REVIEWED</x:v>
      </x:c>
      <x:c r="L1281" s="13" t="str"/>
      <x:c r="M1281" s="13" t="str"/>
      <x:c r="N1281" s="13" t="str"/>
      <x:c r="O1281" s="13" t="str"/>
      <x:c r="P1281" s="13" t="str"/>
      <x:c r="Q1281" s="13" t="str"/>
      <x:c r="R1281" s="13" t="str"/>
      <x:c r="S1281" s="13" t="str"/>
      <x:c r="T1281" s="14" t="str"/>
      <x:c r="U1281" s="9" t="str">
        <x:f>IF(AND(Q1281="AGREED",P1281="LABEL_ONLY",OR(O1281="PASS",O1281="FAIL"),R1281&lt;&gt;"",S1281&lt;&gt;"",T1281&lt;&gt;""),O1281,G1281)</x:f>
        <x:v>FAIL</x:v>
      </x:c>
      <x:c r="V1281" s="9" t="str">
        <x:f>IF(Q1281&lt;&gt;"AGREED","",IF(P1281="LABEL_ONLY",IF(AND(Q1281="AGREED",P1281="LABEL_ONLY",OR(O1281="PASS",O1281="FAIL"),R1281&lt;&gt;"",S1281&lt;&gt;"",T1281&lt;&gt;""),"LABEL_APPLIED","INCOMPLETE_DECISION"),"RERUN_REQUIRED"))</x:f>
      </x:c>
    </x:row>
    <x:row r="1282" ht="30" customHeight="1">
      <x:c r="A1282" s="9" t="str">
        <x:v>IMO-122-N-F05</x:v>
      </x:c>
      <x:c r="B1282" s="9" t="str">
        <x:v>IMO-122</x:v>
      </x:c>
      <x:c r="C1282" s="9" t="str">
        <x:v>BATCH_22</x:v>
      </x:c>
      <x:c r="D1282" s="9" t="str">
        <x:v>IMO</x:v>
      </x:c>
      <x:c r="E1282" s="9" t="n">
        <x:v>0</x:v>
      </x:c>
      <x:c r="F1282" s="9" t="str">
        <x:v>Part II-A 5.2.1.3-.4</x:v>
      </x:c>
      <x:c r="G1282" s="9" t="str">
        <x:v>FAIL</x:v>
      </x:c>
      <x:c r="H1282" s="11" t="str">
        <x:v>Animal-carcass discharge state missing.</x:v>
      </x:c>
      <x:c r="I1282" s="10" t="str">
        <x:v>rdf/IMO/IMO-122/IMO-122-N-F05.ttl</x:v>
      </x:c>
      <x:c r="J1282" s="10" t="str">
        <x:v>2fe4d652a989327e48f869c9f4153ba45feff6c0d5b30df75405b8558d41ebe0</x:v>
      </x:c>
      <x:c r="K1282" s="13" t="str">
        <x:v>NOT_REVIEWED</x:v>
      </x:c>
      <x:c r="L1282" s="13" t="str"/>
      <x:c r="M1282" s="13" t="str"/>
      <x:c r="N1282" s="13" t="str"/>
      <x:c r="O1282" s="13" t="str"/>
      <x:c r="P1282" s="13" t="str"/>
      <x:c r="Q1282" s="13" t="str"/>
      <x:c r="R1282" s="13" t="str"/>
      <x:c r="S1282" s="13" t="str"/>
      <x:c r="T1282" s="14" t="str"/>
      <x:c r="U1282" s="9" t="str">
        <x:f>IF(AND(Q1282="AGREED",P1282="LABEL_ONLY",OR(O1282="PASS",O1282="FAIL"),R1282&lt;&gt;"",S1282&lt;&gt;"",T1282&lt;&gt;""),O1282,G1282)</x:f>
        <x:v>FAIL</x:v>
      </x:c>
      <x:c r="V1282" s="9" t="str">
        <x:f>IF(Q1282&lt;&gt;"AGREED","",IF(P1282="LABEL_ONLY",IF(AND(Q1282="AGREED",P1282="LABEL_ONLY",OR(O1282="PASS",O1282="FAIL"),R1282&lt;&gt;"",S1282&lt;&gt;"",T1282&lt;&gt;""),"LABEL_APPLIED","INCOMPLETE_DECISION"),"RERUN_REQUIRED"))</x:f>
      </x:c>
    </x:row>
    <x:row r="1283" ht="30" customHeight="1">
      <x:c r="A1283" s="9" t="str">
        <x:v>IMO-122-N-P01</x:v>
      </x:c>
      <x:c r="B1283" s="9" t="str">
        <x:v>IMO-122</x:v>
      </x:c>
      <x:c r="C1283" s="9" t="str">
        <x:v>BATCH_22</x:v>
      </x:c>
      <x:c r="D1283" s="9" t="str">
        <x:v>IMO</x:v>
      </x:c>
      <x:c r="E1283" s="9" t="n">
        <x:v>1</x:v>
      </x:c>
      <x:c r="F1283" s="9" t="str">
        <x:v>Part II-A 5.2.1.3-.4</x:v>
      </x:c>
      <x:c r="G1283" s="9" t="str">
        <x:v>PASS</x:v>
      </x:c>
      <x:c r="H1283" s="11" t="str">
        <x:v>Neither food waste onto ice nor animal carcass discharge occurs.</x:v>
      </x:c>
      <x:c r="I1283" s="10" t="str">
        <x:v>rdf/IMO/IMO-122/IMO-122-N-P01.ttl</x:v>
      </x:c>
      <x:c r="J1283" s="10" t="str">
        <x:v>1c58c7356f78da1158f5f12598e60f99b9d167bbb398f1462c3ae9936574598e</x:v>
      </x:c>
      <x:c r="K1283" s="13" t="str">
        <x:v>NOT_REVIEWED</x:v>
      </x:c>
      <x:c r="L1283" s="13" t="str"/>
      <x:c r="M1283" s="13" t="str"/>
      <x:c r="N1283" s="13" t="str"/>
      <x:c r="O1283" s="13" t="str"/>
      <x:c r="P1283" s="13" t="str"/>
      <x:c r="Q1283" s="13" t="str"/>
      <x:c r="R1283" s="13" t="str"/>
      <x:c r="S1283" s="13" t="str"/>
      <x:c r="T1283" s="14" t="str"/>
      <x:c r="U1283" s="9" t="str">
        <x:f>IF(AND(Q1283="AGREED",P1283="LABEL_ONLY",OR(O1283="PASS",O1283="FAIL"),R1283&lt;&gt;"",S1283&lt;&gt;"",T1283&lt;&gt;""),O1283,G1283)</x:f>
        <x:v>PASS</x:v>
      </x:c>
      <x:c r="V1283" s="9" t="str">
        <x:f>IF(Q1283&lt;&gt;"AGREED","",IF(P1283="LABEL_ONLY",IF(AND(Q1283="AGREED",P1283="LABEL_ONLY",OR(O1283="PASS",O1283="FAIL"),R1283&lt;&gt;"",S1283&lt;&gt;"",T1283&lt;&gt;""),"LABEL_APPLIED","INCOMPLETE_DECISION"),"RERUN_REQUIRED"))</x:f>
      </x:c>
    </x:row>
    <x:row r="1284" ht="30" customHeight="1">
      <x:c r="A1284" s="9" t="str">
        <x:v>IMO-123-N-F01</x:v>
      </x:c>
      <x:c r="B1284" s="9" t="str">
        <x:v>IMO-123</x:v>
      </x:c>
      <x:c r="C1284" s="9" t="str">
        <x:v>BATCH_24</x:v>
      </x:c>
      <x:c r="D1284" s="9" t="str">
        <x:v>IMO</x:v>
      </x:c>
      <x:c r="E1284" s="9" t="n">
        <x:v>0</x:v>
      </x:c>
      <x:c r="F1284" s="9" t="str">
        <x:v>Part II-A 5.2.1.5</x:v>
      </x:c>
      <x:c r="G1284" s="9" t="str">
        <x:v>FAIL</x:v>
      </x:c>
      <x:c r="H1284" s="11" t="str">
        <x:v>Residue is recoverable by commonly available unloading methods.</x:v>
      </x:c>
      <x:c r="I1284" s="10" t="str">
        <x:v>rdf/IMO/IMO-123/IMO-123-N-F01.ttl</x:v>
      </x:c>
      <x:c r="J1284" s="10" t="str">
        <x:v>556197950baac27fa8a0ee8ef3690d8a8e006dd0e40591f792b7d00ec47beaba</x:v>
      </x:c>
      <x:c r="K1284" s="13" t="str">
        <x:v>NOT_REVIEWED</x:v>
      </x:c>
      <x:c r="L1284" s="13" t="str"/>
      <x:c r="M1284" s="13" t="str"/>
      <x:c r="N1284" s="13" t="str"/>
      <x:c r="O1284" s="13" t="str"/>
      <x:c r="P1284" s="13" t="str"/>
      <x:c r="Q1284" s="13" t="str"/>
      <x:c r="R1284" s="13" t="str"/>
      <x:c r="S1284" s="13" t="str"/>
      <x:c r="T1284" s="14" t="str"/>
      <x:c r="U1284" s="9" t="str">
        <x:f>IF(AND(Q1284="AGREED",P1284="LABEL_ONLY",OR(O1284="PASS",O1284="FAIL"),R1284&lt;&gt;"",S1284&lt;&gt;"",T1284&lt;&gt;""),O1284,G1284)</x:f>
        <x:v>FAIL</x:v>
      </x:c>
      <x:c r="V1284" s="9" t="str">
        <x:f>IF(Q1284&lt;&gt;"AGREED","",IF(P1284="LABEL_ONLY",IF(AND(Q1284="AGREED",P1284="LABEL_ONLY",OR(O1284="PASS",O1284="FAIL"),R1284&lt;&gt;"",S1284&lt;&gt;"",T1284&lt;&gt;""),"LABEL_APPLIED","INCOMPLETE_DECISION"),"RERUN_REQUIRED"))</x:f>
      </x:c>
    </x:row>
    <x:row r="1285" ht="30" customHeight="1">
      <x:c r="A1285" s="9" t="str">
        <x:v>IMO-123-N-F02</x:v>
      </x:c>
      <x:c r="B1285" s="9" t="str">
        <x:v>IMO-123</x:v>
      </x:c>
      <x:c r="C1285" s="9" t="str">
        <x:v>BATCH_24</x:v>
      </x:c>
      <x:c r="D1285" s="9" t="str">
        <x:v>IMO</x:v>
      </x:c>
      <x:c r="E1285" s="9" t="n">
        <x:v>0</x:v>
      </x:c>
      <x:c r="F1285" s="9" t="str">
        <x:v>Part II-A 5.2.1.5</x:v>
      </x:c>
      <x:c r="G1285" s="9" t="str">
        <x:v>FAIL</x:v>
      </x:c>
      <x:c r="H1285" s="11" t="str">
        <x:v>Ship is not en route.</x:v>
      </x:c>
      <x:c r="I1285" s="10" t="str">
        <x:v>rdf/IMO/IMO-123/IMO-123-N-F02.ttl</x:v>
      </x:c>
      <x:c r="J1285" s="10" t="str">
        <x:v>c730331aeb85cc31bb88274685884256d75d5793aa430f3299470fcbf2934aa5</x:v>
      </x:c>
      <x:c r="K1285" s="13" t="str">
        <x:v>NOT_REVIEWED</x:v>
      </x:c>
      <x:c r="L1285" s="13" t="str"/>
      <x:c r="M1285" s="13" t="str"/>
      <x:c r="N1285" s="13" t="str"/>
      <x:c r="O1285" s="13" t="str"/>
      <x:c r="P1285" s="13" t="str"/>
      <x:c r="Q1285" s="13" t="str"/>
      <x:c r="R1285" s="13" t="str"/>
      <x:c r="S1285" s="13" t="str"/>
      <x:c r="T1285" s="14" t="str"/>
      <x:c r="U1285" s="9" t="str">
        <x:f>IF(AND(Q1285="AGREED",P1285="LABEL_ONLY",OR(O1285="PASS",O1285="FAIL"),R1285&lt;&gt;"",S1285&lt;&gt;"",T1285&lt;&gt;""),O1285,G1285)</x:f>
        <x:v>FAIL</x:v>
      </x:c>
      <x:c r="V1285" s="9" t="str">
        <x:f>IF(Q1285&lt;&gt;"AGREED","",IF(P1285="LABEL_ONLY",IF(AND(Q1285="AGREED",P1285="LABEL_ONLY",OR(O1285="PASS",O1285="FAIL"),R1285&lt;&gt;"",S1285&lt;&gt;"",T1285&lt;&gt;""),"LABEL_APPLIED","INCOMPLETE_DECISION"),"RERUN_REQUIRED"))</x:f>
      </x:c>
    </x:row>
    <x:row r="1286" ht="30" customHeight="1">
      <x:c r="A1286" s="9" t="str">
        <x:v>IMO-123-N-F03</x:v>
      </x:c>
      <x:c r="B1286" s="9" t="str">
        <x:v>IMO-123</x:v>
      </x:c>
      <x:c r="C1286" s="9" t="str">
        <x:v>BATCH_24</x:v>
      </x:c>
      <x:c r="D1286" s="9" t="str">
        <x:v>IMO</x:v>
      </x:c>
      <x:c r="E1286" s="9" t="n">
        <x:v>0</x:v>
      </x:c>
      <x:c r="F1286" s="9" t="str">
        <x:v>Part II-A 5.2.1.5</x:v>
      </x:c>
      <x:c r="G1286" s="9" t="str">
        <x:v>FAIL</x:v>
      </x:c>
      <x:c r="H1286" s="11" t="str">
        <x:v>Harmful substance is present.</x:v>
      </x:c>
      <x:c r="I1286" s="10" t="str">
        <x:v>rdf/IMO/IMO-123/IMO-123-N-F03.ttl</x:v>
      </x:c>
      <x:c r="J1286" s="10" t="str">
        <x:v>f9dff01da335e9ab773ec7eddc7ba7c4b77cbc61858470e24ceebd55fdc2c016</x:v>
      </x:c>
      <x:c r="K1286" s="13" t="str">
        <x:v>NOT_REVIEWED</x:v>
      </x:c>
      <x:c r="L1286" s="13" t="str"/>
      <x:c r="M1286" s="13" t="str"/>
      <x:c r="N1286" s="13" t="str"/>
      <x:c r="O1286" s="13" t="str"/>
      <x:c r="P1286" s="13" t="str"/>
      <x:c r="Q1286" s="13" t="str"/>
      <x:c r="R1286" s="13" t="str"/>
      <x:c r="S1286" s="13" t="str"/>
      <x:c r="T1286" s="14" t="str"/>
      <x:c r="U1286" s="9" t="str">
        <x:f>IF(AND(Q1286="AGREED",P1286="LABEL_ONLY",OR(O1286="PASS",O1286="FAIL"),R1286&lt;&gt;"",S1286&lt;&gt;"",T1286&lt;&gt;""),O1286,G1286)</x:f>
        <x:v>FAIL</x:v>
      </x:c>
      <x:c r="V1286" s="9" t="str">
        <x:f>IF(Q1286&lt;&gt;"AGREED","",IF(P1286="LABEL_ONLY",IF(AND(Q1286="AGREED",P1286="LABEL_ONLY",OR(O1286="PASS",O1286="FAIL"),R1286&lt;&gt;"",S1286&lt;&gt;"",T1286&lt;&gt;""),"LABEL_APPLIED","INCOMPLETE_DECISION"),"RERUN_REQUIRED"))</x:f>
      </x:c>
    </x:row>
    <x:row r="1287" ht="30" customHeight="1">
      <x:c r="A1287" s="9" t="str">
        <x:v>IMO-123-N-F04</x:v>
      </x:c>
      <x:c r="B1287" s="9" t="str">
        <x:v>IMO-123</x:v>
      </x:c>
      <x:c r="C1287" s="9" t="str">
        <x:v>BATCH_24</x:v>
      </x:c>
      <x:c r="D1287" s="9" t="str">
        <x:v>IMO</x:v>
      </x:c>
      <x:c r="E1287" s="9" t="n">
        <x:v>0</x:v>
      </x:c>
      <x:c r="F1287" s="9" t="str">
        <x:v>Part II-A 5.2.1.5</x:v>
      </x:c>
      <x:c r="G1287" s="9" t="str">
        <x:v>FAIL</x:v>
      </x:c>
      <x:c r="H1287" s="11" t="str">
        <x:v>Departure/destination are not both within Arctic waters.</x:v>
      </x:c>
      <x:c r="I1287" s="10" t="str">
        <x:v>rdf/IMO/IMO-123/IMO-123-N-F04.ttl</x:v>
      </x:c>
      <x:c r="J1287" s="10" t="str">
        <x:v>021c3e6329ef55e1ad90c2fa5499f5e5bd67f9c5a5c5df68355dbcb8bb1b47cf</x:v>
      </x:c>
      <x:c r="K1287" s="13" t="str">
        <x:v>NOT_REVIEWED</x:v>
      </x:c>
      <x:c r="L1287" s="13" t="str"/>
      <x:c r="M1287" s="13" t="str"/>
      <x:c r="N1287" s="13" t="str"/>
      <x:c r="O1287" s="13" t="str"/>
      <x:c r="P1287" s="13" t="str"/>
      <x:c r="Q1287" s="13" t="str"/>
      <x:c r="R1287" s="13" t="str"/>
      <x:c r="S1287" s="13" t="str"/>
      <x:c r="T1287" s="14" t="str"/>
      <x:c r="U1287" s="9" t="str">
        <x:f>IF(AND(Q1287="AGREED",P1287="LABEL_ONLY",OR(O1287="PASS",O1287="FAIL"),R1287&lt;&gt;"",S1287&lt;&gt;"",T1287&lt;&gt;""),O1287,G1287)</x:f>
        <x:v>FAIL</x:v>
      </x:c>
      <x:c r="V1287" s="9" t="str">
        <x:f>IF(Q1287&lt;&gt;"AGREED","",IF(P1287="LABEL_ONLY",IF(AND(Q1287="AGREED",P1287="LABEL_ONLY",OR(O1287="PASS",O1287="FAIL"),R1287&lt;&gt;"",S1287&lt;&gt;"",T1287&lt;&gt;""),"LABEL_APPLIED","INCOMPLETE_DECISION"),"RERUN_REQUIRED"))</x:f>
      </x:c>
    </x:row>
    <x:row r="1288" ht="30" customHeight="1">
      <x:c r="A1288" s="9" t="str">
        <x:v>IMO-123-N-F05</x:v>
      </x:c>
      <x:c r="B1288" s="9" t="str">
        <x:v>IMO-123</x:v>
      </x:c>
      <x:c r="C1288" s="9" t="str">
        <x:v>BATCH_24</x:v>
      </x:c>
      <x:c r="D1288" s="9" t="str">
        <x:v>IMO</x:v>
      </x:c>
      <x:c r="E1288" s="9" t="n">
        <x:v>1</x:v>
      </x:c>
      <x:c r="F1288" s="9" t="str">
        <x:v>Part II-A 5.2.1.5</x:v>
      </x:c>
      <x:c r="G1288" s="9" t="str">
        <x:v>FAIL</x:v>
      </x:c>
      <x:c r="H1288" s="11" t="str">
        <x:v>Route transits outside Arctic waters.</x:v>
      </x:c>
      <x:c r="I1288" s="10" t="str">
        <x:v>rdf/IMO/IMO-123/IMO-123-N-F05.ttl</x:v>
      </x:c>
      <x:c r="J1288" s="10" t="str">
        <x:v>58c0db40da156546e597d46485d67d4ba213eb931c91a3b8bb68e4075d3536be</x:v>
      </x:c>
      <x:c r="K1288" s="13" t="str">
        <x:v>NOT_REVIEWED</x:v>
      </x:c>
      <x:c r="L1288" s="13" t="str"/>
      <x:c r="M1288" s="13" t="str"/>
      <x:c r="N1288" s="13" t="str"/>
      <x:c r="O1288" s="13" t="str"/>
      <x:c r="P1288" s="13" t="str"/>
      <x:c r="Q1288" s="13" t="str"/>
      <x:c r="R1288" s="13" t="str"/>
      <x:c r="S1288" s="13" t="str"/>
      <x:c r="T1288" s="14" t="str"/>
      <x:c r="U1288" s="9" t="str">
        <x:f>IF(AND(Q1288="AGREED",P1288="LABEL_ONLY",OR(O1288="PASS",O1288="FAIL"),R1288&lt;&gt;"",S1288&lt;&gt;"",T1288&lt;&gt;""),O1288,G1288)</x:f>
        <x:v>FAIL</x:v>
      </x:c>
      <x:c r="V1288" s="9" t="str">
        <x:f>IF(Q1288&lt;&gt;"AGREED","",IF(P1288="LABEL_ONLY",IF(AND(Q1288="AGREED",P1288="LABEL_ONLY",OR(O1288="PASS",O1288="FAIL"),R1288&lt;&gt;"",S1288&lt;&gt;"",T1288&lt;&gt;""),"LABEL_APPLIED","INCOMPLETE_DECISION"),"RERUN_REQUIRED"))</x:f>
      </x:c>
    </x:row>
    <x:row r="1289" ht="30" customHeight="1">
      <x:c r="A1289" s="9" t="str">
        <x:v>IMO-123-N-F06</x:v>
      </x:c>
      <x:c r="B1289" s="9" t="str">
        <x:v>IMO-123</x:v>
      </x:c>
      <x:c r="C1289" s="9" t="str">
        <x:v>BATCH_24</x:v>
      </x:c>
      <x:c r="D1289" s="9" t="str">
        <x:v>IMO</x:v>
      </x:c>
      <x:c r="E1289" s="9" t="n">
        <x:v>0</x:v>
      </x:c>
      <x:c r="F1289" s="9" t="str">
        <x:v>Part II-A 5.2.1.5</x:v>
      </x:c>
      <x:c r="G1289" s="9" t="str">
        <x:v>FAIL</x:v>
      </x:c>
      <x:c r="H1289" s="11" t="str">
        <x:v>Adequate reception facilities are available.</x:v>
      </x:c>
      <x:c r="I1289" s="10" t="str">
        <x:v>rdf/IMO/IMO-123/IMO-123-N-F06.ttl</x:v>
      </x:c>
      <x:c r="J1289" s="10" t="str">
        <x:v>fe28bd66a277b9c988e22cb19e5fdfaf568994326ed2cc01f66f4efd7245f96b</x:v>
      </x:c>
      <x:c r="K1289" s="13" t="str">
        <x:v>NOT_REVIEWED</x:v>
      </x:c>
      <x:c r="L1289" s="13" t="str"/>
      <x:c r="M1289" s="13" t="str"/>
      <x:c r="N1289" s="13" t="str"/>
      <x:c r="O1289" s="13" t="str"/>
      <x:c r="P1289" s="13" t="str"/>
      <x:c r="Q1289" s="13" t="str"/>
      <x:c r="R1289" s="13" t="str"/>
      <x:c r="S1289" s="13" t="str"/>
      <x:c r="T1289" s="14" t="str"/>
      <x:c r="U1289" s="9" t="str">
        <x:f>IF(AND(Q1289="AGREED",P1289="LABEL_ONLY",OR(O1289="PASS",O1289="FAIL"),R1289&lt;&gt;"",S1289&lt;&gt;"",T1289&lt;&gt;""),O1289,G1289)</x:f>
        <x:v>FAIL</x:v>
      </x:c>
      <x:c r="V1289" s="9" t="str">
        <x:f>IF(Q1289&lt;&gt;"AGREED","",IF(P1289="LABEL_ONLY",IF(AND(Q1289="AGREED",P1289="LABEL_ONLY",OR(O1289="PASS",O1289="FAIL"),R1289&lt;&gt;"",S1289&lt;&gt;"",T1289&lt;&gt;""),"LABEL_APPLIED","INCOMPLETE_DECISION"),"RERUN_REQUIRED"))</x:f>
      </x:c>
    </x:row>
    <x:row r="1290" ht="30" customHeight="1">
      <x:c r="A1290" s="9" t="str">
        <x:v>IMO-123-N-F07</x:v>
      </x:c>
      <x:c r="B1290" s="9" t="str">
        <x:v>IMO-123</x:v>
      </x:c>
      <x:c r="C1290" s="9" t="str">
        <x:v>BATCH_24</x:v>
      </x:c>
      <x:c r="D1290" s="9" t="str">
        <x:v>IMO</x:v>
      </x:c>
      <x:c r="E1290" s="9" t="n">
        <x:v>0</x:v>
      </x:c>
      <x:c r="F1290" s="9" t="str">
        <x:v>Part II-A 5.2.1.5</x:v>
      </x:c>
      <x:c r="G1290" s="9" t="str">
        <x:v>FAIL</x:v>
      </x:c>
      <x:c r="H1290" s="11" t="str">
        <x:v>Distance to nearest land/ice shelf/fast ice below 12 nm.</x:v>
      </x:c>
      <x:c r="I1290" s="10" t="str">
        <x:v>rdf/IMO/IMO-123/IMO-123-N-F07.ttl</x:v>
      </x:c>
      <x:c r="J1290" s="10" t="str">
        <x:v>06b0fa927a9360f6f9eb893d85d3d04c93b43e3419fd803c9e709281c0752115</x:v>
      </x:c>
      <x:c r="K1290" s="13" t="str">
        <x:v>NOT_REVIEWED</x:v>
      </x:c>
      <x:c r="L1290" s="13" t="str"/>
      <x:c r="M1290" s="13" t="str"/>
      <x:c r="N1290" s="13" t="str"/>
      <x:c r="O1290" s="13" t="str"/>
      <x:c r="P1290" s="13" t="str"/>
      <x:c r="Q1290" s="13" t="str"/>
      <x:c r="R1290" s="13" t="str"/>
      <x:c r="S1290" s="13" t="str"/>
      <x:c r="T1290" s="14" t="str"/>
      <x:c r="U1290" s="9" t="str">
        <x:f>IF(AND(Q1290="AGREED",P1290="LABEL_ONLY",OR(O1290="PASS",O1290="FAIL"),R1290&lt;&gt;"",S1290&lt;&gt;"",T1290&lt;&gt;""),O1290,G1290)</x:f>
        <x:v>FAIL</x:v>
      </x:c>
      <x:c r="V1290" s="9" t="str">
        <x:f>IF(Q1290&lt;&gt;"AGREED","",IF(P1290="LABEL_ONLY",IF(AND(Q1290="AGREED",P1290="LABEL_ONLY",OR(O1290="PASS",O1290="FAIL"),R1290&lt;&gt;"",S1290&lt;&gt;"",T1290&lt;&gt;""),"LABEL_APPLIED","INCOMPLETE_DECISION"),"RERUN_REQUIRED"))</x:f>
      </x:c>
    </x:row>
    <x:row r="1291" ht="30" customHeight="1">
      <x:c r="A1291" s="9" t="str">
        <x:v>IMO-123-N-F08</x:v>
      </x:c>
      <x:c r="B1291" s="9" t="str">
        <x:v>IMO-123</x:v>
      </x:c>
      <x:c r="C1291" s="9" t="str">
        <x:v>BATCH_24</x:v>
      </x:c>
      <x:c r="D1291" s="9" t="str">
        <x:v>IMO</x:v>
      </x:c>
      <x:c r="E1291" s="9" t="n">
        <x:v>0</x:v>
      </x:c>
      <x:c r="F1291" s="9" t="str">
        <x:v>Part II-A 5.2.1.5</x:v>
      </x:c>
      <x:c r="G1291" s="9" t="str">
        <x:v>FAIL</x:v>
      </x:c>
      <x:c r="H1291" s="11" t="str">
        <x:v>Required recorded distance from &gt;1/10 ice-concentration area missing.</x:v>
      </x:c>
      <x:c r="I1291" s="10" t="str">
        <x:v>rdf/IMO/IMO-123/IMO-123-N-F08.ttl</x:v>
      </x:c>
      <x:c r="J1291" s="10" t="str">
        <x:v>74547d8a54c2a9a72f2fe24866525c19782d459b3f100c1d2907ec6d5b6d82bc</x:v>
      </x:c>
      <x:c r="K1291" s="13" t="str">
        <x:v>NOT_REVIEWED</x:v>
      </x:c>
      <x:c r="L1291" s="13" t="str"/>
      <x:c r="M1291" s="13" t="str"/>
      <x:c r="N1291" s="13" t="str"/>
      <x:c r="O1291" s="13" t="str"/>
      <x:c r="P1291" s="13" t="str"/>
      <x:c r="Q1291" s="13" t="str"/>
      <x:c r="R1291" s="13" t="str"/>
      <x:c r="S1291" s="13" t="str"/>
      <x:c r="T1291" s="14" t="str"/>
      <x:c r="U1291" s="9" t="str">
        <x:f>IF(AND(Q1291="AGREED",P1291="LABEL_ONLY",OR(O1291="PASS",O1291="FAIL"),R1291&lt;&gt;"",S1291&lt;&gt;"",T1291&lt;&gt;""),O1291,G1291)</x:f>
        <x:v>FAIL</x:v>
      </x:c>
      <x:c r="V1291" s="9" t="str">
        <x:f>IF(Q1291&lt;&gt;"AGREED","",IF(P1291="LABEL_ONLY",IF(AND(Q1291="AGREED",P1291="LABEL_ONLY",OR(O1291="PASS",O1291="FAIL"),R1291&lt;&gt;"",S1291&lt;&gt;"",T1291&lt;&gt;""),"LABEL_APPLIED","INCOMPLETE_DECISION"),"RERUN_REQUIRED"))</x:f>
      </x:c>
    </x:row>
    <x:row r="1292" ht="30" customHeight="1">
      <x:c r="A1292" s="9" t="str">
        <x:v>IMO-123-N-F09</x:v>
      </x:c>
      <x:c r="B1292" s="9" t="str">
        <x:v>IMO-123</x:v>
      </x:c>
      <x:c r="C1292" s="9" t="str">
        <x:v>BATCH_24</x:v>
      </x:c>
      <x:c r="D1292" s="9" t="str">
        <x:v>IMO</x:v>
      </x:c>
      <x:c r="E1292" s="9" t="n">
        <x:v>0</x:v>
      </x:c>
      <x:c r="F1292" s="9" t="str">
        <x:v>Part II-A 5.2.1.5</x:v>
      </x:c>
      <x:c r="G1292" s="9" t="str">
        <x:v>FAIL</x:v>
      </x:c>
      <x:c r="H1292" s="11" t="str">
        <x:v>Ship-to-discharge-distance-record path missing.</x:v>
      </x:c>
      <x:c r="I1292" s="10" t="str">
        <x:v>rdf/IMO/IMO-123/IMO-123-N-F09.ttl</x:v>
      </x:c>
      <x:c r="J1292" s="10" t="str">
        <x:v>4e3a35c72c175c057c354eee46f23cf01cdf0ed22edf6a6fb9f221cc07895f0c</x:v>
      </x:c>
      <x:c r="K1292" s="13" t="str">
        <x:v>NOT_REVIEWED</x:v>
      </x:c>
      <x:c r="L1292" s="13" t="str"/>
      <x:c r="M1292" s="13" t="str"/>
      <x:c r="N1292" s="13" t="str"/>
      <x:c r="O1292" s="13" t="str"/>
      <x:c r="P1292" s="13" t="str"/>
      <x:c r="Q1292" s="13" t="str"/>
      <x:c r="R1292" s="13" t="str"/>
      <x:c r="S1292" s="13" t="str"/>
      <x:c r="T1292" s="14" t="str"/>
      <x:c r="U1292" s="9" t="str">
        <x:f>IF(AND(Q1292="AGREED",P1292="LABEL_ONLY",OR(O1292="PASS",O1292="FAIL"),R1292&lt;&gt;"",S1292&lt;&gt;"",T1292&lt;&gt;""),O1292,G1292)</x:f>
        <x:v>FAIL</x:v>
      </x:c>
      <x:c r="V1292" s="9" t="str">
        <x:f>IF(Q1292&lt;&gt;"AGREED","",IF(P1292="LABEL_ONLY",IF(AND(Q1292="AGREED",P1292="LABEL_ONLY",OR(O1292="PASS",O1292="FAIL"),R1292&lt;&gt;"",S1292&lt;&gt;"",T1292&lt;&gt;""),"LABEL_APPLIED","INCOMPLETE_DECISION"),"RERUN_REQUIRED"))</x:f>
      </x:c>
    </x:row>
    <x:row r="1293" ht="30" customHeight="1">
      <x:c r="A1293" s="9" t="str">
        <x:v>IMO-123-N-F10</x:v>
      </x:c>
      <x:c r="B1293" s="9" t="str">
        <x:v>IMO-123</x:v>
      </x:c>
      <x:c r="C1293" s="9" t="str">
        <x:v>BATCH_24</x:v>
      </x:c>
      <x:c r="D1293" s="9" t="str">
        <x:v>IMO</x:v>
      </x:c>
      <x:c r="E1293" s="9" t="n">
        <x:v>0</x:v>
      </x:c>
      <x:c r="F1293" s="9" t="str">
        <x:v>Part II-A 5.2.1.5</x:v>
      </x:c>
      <x:c r="G1293" s="9" t="str">
        <x:v>FAIL</x:v>
      </x:c>
      <x:c r="H1293" s="11" t="str">
        <x:v>Distance values attached to ship rather than linked discharge-distance record.</x:v>
      </x:c>
      <x:c r="I1293" s="10" t="str">
        <x:v>rdf/IMO/IMO-123/IMO-123-N-F10.ttl</x:v>
      </x:c>
      <x:c r="J1293" s="10" t="str">
        <x:v>4563a048a068b23278bdf200f7992ee2272f5dd24562c01520f29a4518483671</x:v>
      </x:c>
      <x:c r="K1293" s="13" t="str">
        <x:v>NOT_REVIEWED</x:v>
      </x:c>
      <x:c r="L1293" s="13" t="str"/>
      <x:c r="M1293" s="13" t="str"/>
      <x:c r="N1293" s="13" t="str"/>
      <x:c r="O1293" s="13" t="str"/>
      <x:c r="P1293" s="13" t="str"/>
      <x:c r="Q1293" s="13" t="str"/>
      <x:c r="R1293" s="13" t="str"/>
      <x:c r="S1293" s="13" t="str"/>
      <x:c r="T1293" s="14" t="str"/>
      <x:c r="U1293" s="9" t="str">
        <x:f>IF(AND(Q1293="AGREED",P1293="LABEL_ONLY",OR(O1293="PASS",O1293="FAIL"),R1293&lt;&gt;"",S1293&lt;&gt;"",T1293&lt;&gt;""),O1293,G1293)</x:f>
        <x:v>FAIL</x:v>
      </x:c>
      <x:c r="V1293" s="9" t="str">
        <x:f>IF(Q1293&lt;&gt;"AGREED","",IF(P1293="LABEL_ONLY",IF(AND(Q1293="AGREED",P1293="LABEL_ONLY",OR(O1293="PASS",O1293="FAIL"),R1293&lt;&gt;"",S1293&lt;&gt;"",T1293&lt;&gt;""),"LABEL_APPLIED","INCOMPLETE_DECISION"),"RERUN_REQUIRED"))</x:f>
      </x:c>
    </x:row>
    <x:row r="1294" ht="30" customHeight="1">
      <x:c r="A1294" s="9" t="str">
        <x:v>IMO-123-N-P01</x:v>
      </x:c>
      <x:c r="B1294" s="9" t="str">
        <x:v>IMO-123</x:v>
      </x:c>
      <x:c r="C1294" s="9" t="str">
        <x:v>BATCH_24</x:v>
      </x:c>
      <x:c r="D1294" s="9" t="str">
        <x:v>IMO</x:v>
      </x:c>
      <x:c r="E1294" s="9" t="n">
        <x:v>0</x:v>
      </x:c>
      <x:c r="F1294" s="9" t="str">
        <x:v>Part II-A 5.2.1.5</x:v>
      </x:c>
      <x:c r="G1294" s="9" t="str">
        <x:v>PASS</x:v>
      </x:c>
      <x:c r="H1294" s="11" t="str">
        <x:v>All Arctic cargo-residue discharge conditions satisfied at inclusive 12 nm boundary with ice-concentration distance record.</x:v>
      </x:c>
      <x:c r="I1294" s="10" t="str">
        <x:v>rdf/IMO/IMO-123/IMO-123-N-P01.ttl</x:v>
      </x:c>
      <x:c r="J1294" s="10" t="str">
        <x:v>f14c2856ce3ade6851c26caa0bce0b1c6cf0a604cb7f46179e391dfc276619e6</x:v>
      </x:c>
      <x:c r="K1294" s="13" t="str">
        <x:v>NOT_REVIEWED</x:v>
      </x:c>
      <x:c r="L1294" s="13" t="str"/>
      <x:c r="M1294" s="13" t="str"/>
      <x:c r="N1294" s="13" t="str"/>
      <x:c r="O1294" s="13" t="str"/>
      <x:c r="P1294" s="13" t="str"/>
      <x:c r="Q1294" s="13" t="str"/>
      <x:c r="R1294" s="13" t="str"/>
      <x:c r="S1294" s="13" t="str"/>
      <x:c r="T1294" s="14" t="str"/>
      <x:c r="U1294" s="9" t="str">
        <x:f>IF(AND(Q1294="AGREED",P1294="LABEL_ONLY",OR(O1294="PASS",O1294="FAIL"),R1294&lt;&gt;"",S1294&lt;&gt;"",T1294&lt;&gt;""),O1294,G1294)</x:f>
        <x:v>PASS</x:v>
      </x:c>
      <x:c r="V1294" s="9" t="str">
        <x:f>IF(Q1294&lt;&gt;"AGREED","",IF(P1294="LABEL_ONLY",IF(AND(Q1294="AGREED",P1294="LABEL_ONLY",OR(O1294="PASS",O1294="FAIL"),R1294&lt;&gt;"",S1294&lt;&gt;"",T1294&lt;&gt;""),"LABEL_APPLIED","INCOMPLETE_DECISION"),"RERUN_REQUIRED"))</x:f>
      </x:c>
    </x:row>
    <x:row r="1295" ht="30" customHeight="1">
      <x:c r="A1295" s="9" t="str">
        <x:v>IMO-123-N-P02</x:v>
      </x:c>
      <x:c r="B1295" s="9" t="str">
        <x:v>IMO-123</x:v>
      </x:c>
      <x:c r="C1295" s="9" t="str">
        <x:v>BATCH_24</x:v>
      </x:c>
      <x:c r="D1295" s="9" t="str">
        <x:v>IMO</x:v>
      </x:c>
      <x:c r="E1295" s="9" t="n">
        <x:v>1</x:v>
      </x:c>
      <x:c r="F1295" s="9" t="str">
        <x:v>Part II-A 5.2.1.5</x:v>
      </x:c>
      <x:c r="G1295" s="9" t="str">
        <x:v>PASS</x:v>
      </x:c>
      <x:c r="H1295" s="11" t="str">
        <x:v>All conditions satisfied above distance boundary.</x:v>
      </x:c>
      <x:c r="I1295" s="10" t="str">
        <x:v>rdf/IMO/IMO-123/IMO-123-N-P02.ttl</x:v>
      </x:c>
      <x:c r="J1295" s="10" t="str">
        <x:v>24831e82069a706c6d05f332f4560c86983f799b2a107f2d9425d12982ccf75c</x:v>
      </x:c>
      <x:c r="K1295" s="13" t="str">
        <x:v>NOT_REVIEWED</x:v>
      </x:c>
      <x:c r="L1295" s="13" t="str"/>
      <x:c r="M1295" s="13" t="str"/>
      <x:c r="N1295" s="13" t="str"/>
      <x:c r="O1295" s="13" t="str"/>
      <x:c r="P1295" s="13" t="str"/>
      <x:c r="Q1295" s="13" t="str"/>
      <x:c r="R1295" s="13" t="str"/>
      <x:c r="S1295" s="13" t="str"/>
      <x:c r="T1295" s="14" t="str"/>
      <x:c r="U1295" s="9" t="str">
        <x:f>IF(AND(Q1295="AGREED",P1295="LABEL_ONLY",OR(O1295="PASS",O1295="FAIL"),R1295&lt;&gt;"",S1295&lt;&gt;"",T1295&lt;&gt;""),O1295,G1295)</x:f>
        <x:v>PASS</x:v>
      </x:c>
      <x:c r="V1295" s="9" t="str">
        <x:f>IF(Q1295&lt;&gt;"AGREED","",IF(P1295="LABEL_ONLY",IF(AND(Q1295="AGREED",P1295="LABEL_ONLY",OR(O1295="PASS",O1295="FAIL"),R1295&lt;&gt;"",S1295&lt;&gt;"",T1295&lt;&gt;""),"LABEL_APPLIED","INCOMPLETE_DECISION"),"RERUN_REQUIRED"))</x:f>
      </x:c>
    </x:row>
    <x:row r="1296" ht="30" customHeight="1">
      <x:c r="A1296" s="9" t="str">
        <x:v>IMO-124-N-F01</x:v>
      </x:c>
      <x:c r="B1296" s="9" t="str">
        <x:v>IMO-124</x:v>
      </x:c>
      <x:c r="C1296" s="9" t="str">
        <x:v>BATCH_08</x:v>
      </x:c>
      <x:c r="D1296" s="9" t="str">
        <x:v>IMO</x:v>
      </x:c>
      <x:c r="E1296" s="9" t="n">
        <x:v>0</x:v>
      </x:c>
      <x:c r="F1296" s="9" t="str">
        <x:v>Part II-A 5.2.2.1-.2</x:v>
      </x:c>
      <x:c r="G1296" s="9" t="str">
        <x:v>FAIL</x:v>
      </x:c>
      <x:c r="H1296" s="11" t="str">
        <x:v>Distance to nearest fast ice below 12 nm.</x:v>
      </x:c>
      <x:c r="I1296" s="10" t="str">
        <x:v>rdf/IMO/IMO-124/IMO-124-N-F01.ttl</x:v>
      </x:c>
      <x:c r="J1296" s="10" t="str">
        <x:v>b7686dbfbaf50727e81879aad998921e153dedbc5ac42acc7916f9f208d26f06</x:v>
      </x:c>
      <x:c r="K1296" s="13" t="str">
        <x:v>NOT_REVIEWED</x:v>
      </x:c>
      <x:c r="L1296" s="13" t="str"/>
      <x:c r="M1296" s="13" t="str"/>
      <x:c r="N1296" s="13" t="str"/>
      <x:c r="O1296" s="13" t="str"/>
      <x:c r="P1296" s="13" t="str"/>
      <x:c r="Q1296" s="13" t="str"/>
      <x:c r="R1296" s="13" t="str"/>
      <x:c r="S1296" s="13" t="str"/>
      <x:c r="T1296" s="14" t="str"/>
      <x:c r="U1296" s="9" t="str">
        <x:f>IF(AND(Q1296="AGREED",P1296="LABEL_ONLY",OR(O1296="PASS",O1296="FAIL"),R1296&lt;&gt;"",S1296&lt;&gt;"",T1296&lt;&gt;""),O1296,G1296)</x:f>
        <x:v>FAIL</x:v>
      </x:c>
      <x:c r="V1296" s="9" t="str">
        <x:f>IF(Q1296&lt;&gt;"AGREED","",IF(P1296="LABEL_ONLY",IF(AND(Q1296="AGREED",P1296="LABEL_ONLY",OR(O1296="PASS",O1296="FAIL"),R1296&lt;&gt;"",S1296&lt;&gt;"",T1296&lt;&gt;""),"LABEL_APPLIED","INCOMPLETE_DECISION"),"RERUN_REQUIRED"))</x:f>
      </x:c>
    </x:row>
    <x:row r="1297" ht="30" customHeight="1">
      <x:c r="A1297" s="9" t="str">
        <x:v>IMO-124-N-F02</x:v>
      </x:c>
      <x:c r="B1297" s="9" t="str">
        <x:v>IMO-124</x:v>
      </x:c>
      <x:c r="C1297" s="9" t="str">
        <x:v>BATCH_08</x:v>
      </x:c>
      <x:c r="D1297" s="9" t="str">
        <x:v>IMO</x:v>
      </x:c>
      <x:c r="E1297" s="9" t="n">
        <x:v>0</x:v>
      </x:c>
      <x:c r="F1297" s="9" t="str">
        <x:v>Part II-A 5.2.2.1-.2</x:v>
      </x:c>
      <x:c r="G1297" s="9" t="str">
        <x:v>FAIL</x:v>
      </x:c>
      <x:c r="H1297" s="11" t="str">
        <x:v>Food waste is discharged onto ice.</x:v>
      </x:c>
      <x:c r="I1297" s="10" t="str">
        <x:v>rdf/IMO/IMO-124/IMO-124-N-F02.ttl</x:v>
      </x:c>
      <x:c r="J1297" s="10" t="str">
        <x:v>6e11918a87bb9f24037d8f2b6d12b376a2d48b1e5c56bd3bad130b39c6befa62</x:v>
      </x:c>
      <x:c r="K1297" s="13" t="str">
        <x:v>NOT_REVIEWED</x:v>
      </x:c>
      <x:c r="L1297" s="13" t="str"/>
      <x:c r="M1297" s="13" t="str"/>
      <x:c r="N1297" s="13" t="str"/>
      <x:c r="O1297" s="13" t="str"/>
      <x:c r="P1297" s="13" t="str"/>
      <x:c r="Q1297" s="13" t="str"/>
      <x:c r="R1297" s="13" t="str"/>
      <x:c r="S1297" s="13" t="str"/>
      <x:c r="T1297" s="14" t="str"/>
      <x:c r="U1297" s="9" t="str">
        <x:f>IF(AND(Q1297="AGREED",P1297="LABEL_ONLY",OR(O1297="PASS",O1297="FAIL"),R1297&lt;&gt;"",S1297&lt;&gt;"",T1297&lt;&gt;""),O1297,G1297)</x:f>
        <x:v>FAIL</x:v>
      </x:c>
      <x:c r="V1297" s="9" t="str">
        <x:f>IF(Q1297&lt;&gt;"AGREED","",IF(P1297="LABEL_ONLY",IF(AND(Q1297="AGREED",P1297="LABEL_ONLY",OR(O1297="PASS",O1297="FAIL"),R1297&lt;&gt;"",S1297&lt;&gt;"",T1297&lt;&gt;""),"LABEL_APPLIED","INCOMPLETE_DECISION"),"RERUN_REQUIRED"))</x:f>
      </x:c>
    </x:row>
    <x:row r="1298" ht="30" customHeight="1">
      <x:c r="A1298" s="9" t="str">
        <x:v>IMO-124-N-F03</x:v>
      </x:c>
      <x:c r="B1298" s="9" t="str">
        <x:v>IMO-124</x:v>
      </x:c>
      <x:c r="C1298" s="9" t="str">
        <x:v>BATCH_08</x:v>
      </x:c>
      <x:c r="D1298" s="9" t="str">
        <x:v>IMO</x:v>
      </x:c>
      <x:c r="E1298" s="9" t="n">
        <x:v>0</x:v>
      </x:c>
      <x:c r="F1298" s="9" t="str">
        <x:v>Part II-A 5.2.2.1-.2</x:v>
      </x:c>
      <x:c r="G1298" s="9" t="str">
        <x:v>FAIL</x:v>
      </x:c>
      <x:c r="H1298" s="11" t="str">
        <x:v>Ice-concentration-area distance record missing.</x:v>
      </x:c>
      <x:c r="I1298" s="10" t="str">
        <x:v>rdf/IMO/IMO-124/IMO-124-N-F03.ttl</x:v>
      </x:c>
      <x:c r="J1298" s="10" t="str">
        <x:v>4babcd96f638a1b34f084e9113849061b9d0574b96af1ce93924badda53caf69</x:v>
      </x:c>
      <x:c r="K1298" s="13" t="str">
        <x:v>NOT_REVIEWED</x:v>
      </x:c>
      <x:c r="L1298" s="13" t="str"/>
      <x:c r="M1298" s="13" t="str"/>
      <x:c r="N1298" s="13" t="str"/>
      <x:c r="O1298" s="13" t="str"/>
      <x:c r="P1298" s="13" t="str"/>
      <x:c r="Q1298" s="13" t="str"/>
      <x:c r="R1298" s="13" t="str"/>
      <x:c r="S1298" s="13" t="str"/>
      <x:c r="T1298" s="14" t="str"/>
      <x:c r="U1298" s="9" t="str">
        <x:f>IF(AND(Q1298="AGREED",P1298="LABEL_ONLY",OR(O1298="PASS",O1298="FAIL"),R1298&lt;&gt;"",S1298&lt;&gt;"",T1298&lt;&gt;""),O1298,G1298)</x:f>
        <x:v>FAIL</x:v>
      </x:c>
      <x:c r="V1298" s="9" t="str">
        <x:f>IF(Q1298&lt;&gt;"AGREED","",IF(P1298="LABEL_ONLY",IF(AND(Q1298="AGREED",P1298="LABEL_ONLY",OR(O1298="PASS",O1298="FAIL"),R1298&lt;&gt;"",S1298&lt;&gt;"",T1298&lt;&gt;""),"LABEL_APPLIED","INCOMPLETE_DECISION"),"RERUN_REQUIRED"))</x:f>
      </x:c>
    </x:row>
    <x:row r="1299" ht="30" customHeight="1">
      <x:c r="A1299" s="9" t="str">
        <x:v>IMO-124-N-F04</x:v>
      </x:c>
      <x:c r="B1299" s="9" t="str">
        <x:v>IMO-124</x:v>
      </x:c>
      <x:c r="C1299" s="9" t="str">
        <x:v>BATCH_08</x:v>
      </x:c>
      <x:c r="D1299" s="9" t="str">
        <x:v>IMO</x:v>
      </x:c>
      <x:c r="E1299" s="9" t="n">
        <x:v>1</x:v>
      </x:c>
      <x:c r="F1299" s="9" t="str">
        <x:v>Part II-A 5.2.2.1-.2</x:v>
      </x:c>
      <x:c r="G1299" s="9" t="str">
        <x:v>FAIL</x:v>
      </x:c>
      <x:c r="H1299" s="11" t="str">
        <x:v>Operating-area selector missing.</x:v>
      </x:c>
      <x:c r="I1299" s="10" t="str">
        <x:v>rdf/IMO/IMO-124/IMO-124-N-F04.ttl</x:v>
      </x:c>
      <x:c r="J1299" s="10" t="str">
        <x:v>74aeb744ad3d96336b8b121e1016b6ad7d7fd7900b99711caf2faee53f849923</x:v>
      </x:c>
      <x:c r="K1299" s="13" t="str">
        <x:v>REVIEWED</x:v>
      </x:c>
      <x:c r="L1299" s="13" t="str">
        <x:v>YES</x:v>
      </x:c>
      <x:c r="M1299" s="13" t="str">
        <x:v>YES</x:v>
      </x:c>
      <x:c r="N1299" s="13" t="str">
        <x:v>YES</x:v>
      </x:c>
      <x:c r="O1299" s="13"/>
      <x:c r="P1299" s="13"/>
      <x:c r="Q1299" s="13"/>
      <x:c r="R1299" s="13" t="str">
        <x:v>AI-assisted draft</x:v>
      </x:c>
      <x:c r="S1299" s="13" t="n">
        <x:v>46281</x:v>
      </x:c>
      <x:c r="T1299" s="14" t="str">
        <x:v>Polar Code II-A 5.2.2.1-.2; operatingArea is the required applicability selector and is intentionally absent, so the FAIL label is valid despite the separate antarcticArea descriptive field.</x:v>
      </x:c>
      <x:c r="U1299" s="9" t="str">
        <x:f>IF(AND(Q1299="AGREED",P1299="LABEL_ONLY",OR(O1299="PASS",O1299="FAIL"),R1299&lt;&gt;"",S1299&lt;&gt;"",T1299&lt;&gt;""),O1299,G1299)</x:f>
        <x:v>FAIL</x:v>
      </x:c>
      <x:c r="V1299" s="9" t="str">
        <x:f>IF(Q1299&lt;&gt;"AGREED","",IF(P1299="LABEL_ONLY",IF(AND(Q1299="AGREED",P1299="LABEL_ONLY",OR(O1299="PASS",O1299="FAIL"),R1299&lt;&gt;"",S1299&lt;&gt;"",T1299&lt;&gt;""),"LABEL_APPLIED","INCOMPLETE_DECISION"),"RERUN_REQUIRED"))</x:f>
      </x:c>
    </x:row>
    <x:row r="1300" ht="30" customHeight="1">
      <x:c r="A1300" s="9" t="str">
        <x:v>IMO-124-N-P01</x:v>
      </x:c>
      <x:c r="B1300" s="9" t="str">
        <x:v>IMO-124</x:v>
      </x:c>
      <x:c r="C1300" s="9" t="str">
        <x:v>BATCH_08</x:v>
      </x:c>
      <x:c r="D1300" s="9" t="str">
        <x:v>IMO</x:v>
      </x:c>
      <x:c r="E1300" s="9" t="n">
        <x:v>0</x:v>
      </x:c>
      <x:c r="F1300" s="9" t="str">
        <x:v>Part II-A 5.2.2.1-.2</x:v>
      </x:c>
      <x:c r="G1300" s="9" t="str">
        <x:v>PASS</x:v>
      </x:c>
      <x:c r="H1300" s="11" t="str">
        <x:v>Antarctic MARPOL Annex V 6.1 discharge at inclusive 12 nm fast-ice boundary, with ice-area record and no food waste onto ice.</x:v>
      </x:c>
      <x:c r="I1300" s="10" t="str">
        <x:v>rdf/IMO/IMO-124/IMO-124-N-P01.ttl</x:v>
      </x:c>
      <x:c r="J1300" s="10" t="str">
        <x:v>515f694dee2e0f5ecf7507b53ef45a0dc89a622a9505b7fc05206207e81bf88f</x:v>
      </x:c>
      <x:c r="K1300" s="13" t="str">
        <x:v>NOT_REVIEWED</x:v>
      </x:c>
      <x:c r="L1300" s="13" t="str"/>
      <x:c r="M1300" s="13" t="str"/>
      <x:c r="N1300" s="13" t="str"/>
      <x:c r="O1300" s="13" t="str"/>
      <x:c r="P1300" s="13" t="str"/>
      <x:c r="Q1300" s="13" t="str"/>
      <x:c r="R1300" s="13" t="str"/>
      <x:c r="S1300" s="13" t="str"/>
      <x:c r="T1300" s="14" t="str"/>
      <x:c r="U1300" s="9" t="str">
        <x:f>IF(AND(Q1300="AGREED",P1300="LABEL_ONLY",OR(O1300="PASS",O1300="FAIL"),R1300&lt;&gt;"",S1300&lt;&gt;"",T1300&lt;&gt;""),O1300,G1300)</x:f>
        <x:v>PASS</x:v>
      </x:c>
      <x:c r="V1300" s="9" t="str">
        <x:f>IF(Q1300&lt;&gt;"AGREED","",IF(P1300="LABEL_ONLY",IF(AND(Q1300="AGREED",P1300="LABEL_ONLY",OR(O1300="PASS",O1300="FAIL"),R1300&lt;&gt;"",S1300&lt;&gt;"",T1300&lt;&gt;""),"LABEL_APPLIED","INCOMPLETE_DECISION"),"RERUN_REQUIRED"))</x:f>
      </x:c>
    </x:row>
    <x:row r="1301" ht="30" customHeight="1">
      <x:c r="A1301" s="9" t="str">
        <x:v>IMO-124-N-P02</x:v>
      </x:c>
      <x:c r="B1301" s="9" t="str">
        <x:v>IMO-124</x:v>
      </x:c>
      <x:c r="C1301" s="9" t="str">
        <x:v>BATCH_08</x:v>
      </x:c>
      <x:c r="D1301" s="9" t="str">
        <x:v>IMO</x:v>
      </x:c>
      <x:c r="E1301" s="9" t="n">
        <x:v>0</x:v>
      </x:c>
      <x:c r="F1301" s="9" t="str">
        <x:v>Part II-A 5.2.2.1-.2</x:v>
      </x:c>
      <x:c r="G1301" s="9" t="str">
        <x:v>PASS</x:v>
      </x:c>
      <x:c r="H1301" s="11" t="str">
        <x:v>Compliant Antarctic discharge above minimum distance.</x:v>
      </x:c>
      <x:c r="I1301" s="10" t="str">
        <x:v>rdf/IMO/IMO-124/IMO-124-N-P02.ttl</x:v>
      </x:c>
      <x:c r="J1301" s="10" t="str">
        <x:v>4c2b5c34fa95cdafeebe264a36d4dd8548fc4c0d0c21210317731f212da0e2a7</x:v>
      </x:c>
      <x:c r="K1301" s="13" t="str">
        <x:v>NOT_REVIEWED</x:v>
      </x:c>
      <x:c r="L1301" s="13" t="str"/>
      <x:c r="M1301" s="13" t="str"/>
      <x:c r="N1301" s="13" t="str"/>
      <x:c r="O1301" s="13" t="str"/>
      <x:c r="P1301" s="13" t="str"/>
      <x:c r="Q1301" s="13" t="str"/>
      <x:c r="R1301" s="13" t="str"/>
      <x:c r="S1301" s="13" t="str"/>
      <x:c r="T1301" s="14" t="str"/>
      <x:c r="U1301" s="9" t="str">
        <x:f>IF(AND(Q1301="AGREED",P1301="LABEL_ONLY",OR(O1301="PASS",O1301="FAIL"),R1301&lt;&gt;"",S1301&lt;&gt;"",T1301&lt;&gt;""),O1301,G1301)</x:f>
        <x:v>PASS</x:v>
      </x:c>
      <x:c r="V1301" s="9" t="str">
        <x:f>IF(Q1301&lt;&gt;"AGREED","",IF(P1301="LABEL_ONLY",IF(AND(Q1301="AGREED",P1301="LABEL_ONLY",OR(O1301="PASS",O1301="FAIL"),R1301&lt;&gt;"",S1301&lt;&gt;"",T1301&lt;&gt;""),"LABEL_APPLIED","INCOMPLETE_DECISION"),"RERUN_REQUIRED"))</x:f>
      </x:c>
    </x:row>
    <x:row r="1302" ht="30" customHeight="1">
      <x:c r="A1302" s="9" t="str">
        <x:v>IMO-124-N-P03</x:v>
      </x:c>
      <x:c r="B1302" s="9" t="str">
        <x:v>IMO-124</x:v>
      </x:c>
      <x:c r="C1302" s="9" t="str">
        <x:v>BATCH_08</x:v>
      </x:c>
      <x:c r="D1302" s="9" t="str">
        <x:v>IMO</x:v>
      </x:c>
      <x:c r="E1302" s="9" t="n">
        <x:v>1</x:v>
      </x:c>
      <x:c r="F1302" s="9" t="str">
        <x:v>Part II-A 5.2.2.1-.2</x:v>
      </x:c>
      <x:c r="G1302" s="9" t="str">
        <x:v>PASS</x:v>
      </x:c>
      <x:c r="H1302" s="11" t="str">
        <x:v>No MARPOL Annex V 6.1 discharge occurs; conditional branch not applicable.</x:v>
      </x:c>
      <x:c r="I1302" s="10" t="str">
        <x:v>rdf/IMO/IMO-124/IMO-124-N-P03.ttl</x:v>
      </x:c>
      <x:c r="J1302" s="10" t="str">
        <x:v>f016b07d151b8a073c7aac48e4c49193a433fb8dbbba7dc5fc5e0f22960a5b3e</x:v>
      </x:c>
      <x:c r="K1302" s="13" t="str">
        <x:v>REVIEWED</x:v>
      </x:c>
      <x:c r="L1302" s="13" t="str">
        <x:v>YES</x:v>
      </x:c>
      <x:c r="M1302" s="13" t="str">
        <x:v>YES</x:v>
      </x:c>
      <x:c r="N1302" s="13" t="str">
        <x:v>YES</x:v>
      </x:c>
      <x:c r="O1302" s="13"/>
      <x:c r="P1302" s="13"/>
      <x:c r="Q1302" s="13"/>
      <x:c r="R1302" s="13" t="str">
        <x:v>AI-assisted draft</x:v>
      </x:c>
      <x:c r="S1302" s="13" t="n">
        <x:v>46281</x:v>
      </x:c>
      <x:c r="T1302" s="14" t="str">
        <x:v>Polar Code II-A 5.2.2.1-.2; the MARPOL 6.1 discharge flag is false, so the conditional discharge-distance and food-waste branch is not applicable in the locked formalization.</x:v>
      </x:c>
      <x:c r="U1302" s="9" t="str">
        <x:f>IF(AND(Q1302="AGREED",P1302="LABEL_ONLY",OR(O1302="PASS",O1302="FAIL"),R1302&lt;&gt;"",S1302&lt;&gt;"",T1302&lt;&gt;""),O1302,G1302)</x:f>
        <x:v>PASS</x:v>
      </x:c>
      <x:c r="V1302" s="9" t="str">
        <x:f>IF(Q1302&lt;&gt;"AGREED","",IF(P1302="LABEL_ONLY",IF(AND(Q1302="AGREED",P1302="LABEL_ONLY",OR(O1302="PASS",O1302="FAIL"),R1302&lt;&gt;"",S1302&lt;&gt;"",T1302&lt;&gt;""),"LABEL_APPLIED","INCOMPLETE_DECISION"),"RERUN_REQUIRED"))</x:f>
      </x:c>
    </x:row>
    <x:row r="1303" ht="30" customHeight="1">
      <x:c r="A1303" s="9" t="str">
        <x:v>IMO-124-N-P04</x:v>
      </x:c>
      <x:c r="B1303" s="9" t="str">
        <x:v>IMO-124</x:v>
      </x:c>
      <x:c r="C1303" s="9" t="str">
        <x:v>BATCH_08</x:v>
      </x:c>
      <x:c r="D1303" s="9" t="str">
        <x:v>IMO</x:v>
      </x:c>
      <x:c r="E1303" s="9" t="n">
        <x:v>0</x:v>
      </x:c>
      <x:c r="F1303" s="9" t="str">
        <x:v>Part II-A 5.2.2.1-.2</x:v>
      </x:c>
      <x:c r="G1303" s="9" t="str">
        <x:v>PASS</x:v>
      </x:c>
      <x:c r="H1303" s="11" t="str">
        <x:v>Outside Antarctic area.</x:v>
      </x:c>
      <x:c r="I1303" s="10" t="str">
        <x:v>rdf/IMO/IMO-124/IMO-124-N-P04.ttl</x:v>
      </x:c>
      <x:c r="J1303" s="10" t="str">
        <x:v>fc62c6ff5b015804ee995bd9fbb0060f4741d599cc90a870aaf2d490cb96e762</x:v>
      </x:c>
      <x:c r="K1303" s="13" t="str">
        <x:v>NOT_REVIEWED</x:v>
      </x:c>
      <x:c r="L1303" s="13" t="str"/>
      <x:c r="M1303" s="13" t="str"/>
      <x:c r="N1303" s="13" t="str"/>
      <x:c r="O1303" s="13" t="str"/>
      <x:c r="P1303" s="13" t="str"/>
      <x:c r="Q1303" s="13" t="str"/>
      <x:c r="R1303" s="13" t="str"/>
      <x:c r="S1303" s="13" t="str"/>
      <x:c r="T1303" s="14" t="str"/>
      <x:c r="U1303" s="9" t="str">
        <x:f>IF(AND(Q1303="AGREED",P1303="LABEL_ONLY",OR(O1303="PASS",O1303="FAIL"),R1303&lt;&gt;"",S1303&lt;&gt;"",T1303&lt;&gt;""),O1303,G1303)</x:f>
        <x:v>PASS</x:v>
      </x:c>
      <x:c r="V1303" s="9" t="str">
        <x:f>IF(Q1303&lt;&gt;"AGREED","",IF(P1303="LABEL_ONLY",IF(AND(Q1303="AGREED",P1303="LABEL_ONLY",OR(O1303="PASS",O1303="FAIL"),R1303&lt;&gt;"",S1303&lt;&gt;"",T1303&lt;&gt;""),"LABEL_APPLIED","INCOMPLETE_DECISION"),"RERUN_REQUIRED"))</x:f>
      </x:c>
    </x:row>
    <x:row r="1304" ht="30" customHeight="1">
      <x:c r="A1304" s="9" t="str">
        <x:v>IMO-125-N-F01</x:v>
      </x:c>
      <x:c r="B1304" s="9" t="str">
        <x:v>IMO-125</x:v>
      </x:c>
      <x:c r="C1304" s="9" t="str">
        <x:v>BATCH_07</x:v>
      </x:c>
      <x:c r="D1304" s="9" t="str">
        <x:v>IMO</x:v>
      </x:c>
      <x:c r="E1304" s="9" t="n">
        <x:v>1</x:v>
      </x:c>
      <x:c r="F1304" s="9" t="str">
        <x:v>Part II-A 5.2.3</x:v>
      </x:c>
      <x:c r="G1304" s="9" t="str">
        <x:v>FAIL</x:v>
      </x:c>
      <x:c r="H1304" s="11" t="str">
        <x:v>Garbage Record Book polar coverage missing.</x:v>
      </x:c>
      <x:c r="I1304" s="10" t="str">
        <x:v>rdf/IMO/IMO-125/IMO-125-N-F01.ttl</x:v>
      </x:c>
      <x:c r="J1304" s="10" t="str">
        <x:v>0f7e193870bb8342feabb34db11c97c553ade11dcf020f58036357a4f6c1483c</x:v>
      </x:c>
      <x:c r="K1304" s="13" t="str">
        <x:v>NOT_REVIEWED</x:v>
      </x:c>
      <x:c r="L1304" s="13" t="str"/>
      <x:c r="M1304" s="13" t="str"/>
      <x:c r="N1304" s="13" t="str"/>
      <x:c r="O1304" s="13" t="str"/>
      <x:c r="P1304" s="13" t="str"/>
      <x:c r="Q1304" s="13" t="str"/>
      <x:c r="R1304" s="13" t="str"/>
      <x:c r="S1304" s="13" t="str"/>
      <x:c r="T1304" s="14" t="str"/>
      <x:c r="U1304" s="9" t="str">
        <x:f>IF(AND(Q1304="AGREED",P1304="LABEL_ONLY",OR(O1304="PASS",O1304="FAIL"),R1304&lt;&gt;"",S1304&lt;&gt;"",T1304&lt;&gt;""),O1304,G1304)</x:f>
        <x:v>FAIL</x:v>
      </x:c>
      <x:c r="V1304" s="9" t="str">
        <x:f>IF(Q1304&lt;&gt;"AGREED","",IF(P1304="LABEL_ONLY",IF(AND(Q1304="AGREED",P1304="LABEL_ONLY",OR(O1304="PASS",O1304="FAIL"),R1304&lt;&gt;"",S1304&lt;&gt;"",T1304&lt;&gt;""),"LABEL_APPLIED","INCOMPLETE_DECISION"),"RERUN_REQUIRED"))</x:f>
      </x:c>
    </x:row>
    <x:row r="1305" ht="30" customHeight="1">
      <x:c r="A1305" s="9" t="str">
        <x:v>IMO-125-N-F02</x:v>
      </x:c>
      <x:c r="B1305" s="9" t="str">
        <x:v>IMO-125</x:v>
      </x:c>
      <x:c r="C1305" s="9" t="str">
        <x:v>BATCH_07</x:v>
      </x:c>
      <x:c r="D1305" s="9" t="str">
        <x:v>IMO</x:v>
      </x:c>
      <x:c r="E1305" s="9" t="n">
        <x:v>0</x:v>
      </x:c>
      <x:c r="F1305" s="9" t="str">
        <x:v>Part II-A 5.2.3</x:v>
      </x:c>
      <x:c r="G1305" s="9" t="str">
        <x:v>FAIL</x:v>
      </x:c>
      <x:c r="H1305" s="11" t="str">
        <x:v>Garbage Management Plan polar coverage missing.</x:v>
      </x:c>
      <x:c r="I1305" s="10" t="str">
        <x:v>rdf/IMO/IMO-125/IMO-125-N-F02.ttl</x:v>
      </x:c>
      <x:c r="J1305" s="10" t="str">
        <x:v>4f71f7318dd8c02eaad4bca2b929c1a6c92f321cbbfe1d82b490bb8e1afb565a</x:v>
      </x:c>
      <x:c r="K1305" s="13" t="str">
        <x:v>NOT_REVIEWED</x:v>
      </x:c>
      <x:c r="L1305" s="13" t="str"/>
      <x:c r="M1305" s="13" t="str"/>
      <x:c r="N1305" s="13" t="str"/>
      <x:c r="O1305" s="13" t="str"/>
      <x:c r="P1305" s="13" t="str"/>
      <x:c r="Q1305" s="13" t="str"/>
      <x:c r="R1305" s="13" t="str"/>
      <x:c r="S1305" s="13" t="str"/>
      <x:c r="T1305" s="14" t="str"/>
      <x:c r="U1305" s="9" t="str">
        <x:f>IF(AND(Q1305="AGREED",P1305="LABEL_ONLY",OR(O1305="PASS",O1305="FAIL"),R1305&lt;&gt;"",S1305&lt;&gt;"",T1305&lt;&gt;""),O1305,G1305)</x:f>
        <x:v>FAIL</x:v>
      </x:c>
      <x:c r="V1305" s="9" t="str">
        <x:f>IF(Q1305&lt;&gt;"AGREED","",IF(P1305="LABEL_ONLY",IF(AND(Q1305="AGREED",P1305="LABEL_ONLY",OR(O1305="PASS",O1305="FAIL"),R1305&lt;&gt;"",S1305&lt;&gt;"",T1305&lt;&gt;""),"LABEL_APPLIED","INCOMPLETE_DECISION"),"RERUN_REQUIRED"))</x:f>
      </x:c>
    </x:row>
    <x:row r="1306" ht="30" customHeight="1">
      <x:c r="A1306" s="9" t="str">
        <x:v>IMO-125-N-F03</x:v>
      </x:c>
      <x:c r="B1306" s="9" t="str">
        <x:v>IMO-125</x:v>
      </x:c>
      <x:c r="C1306" s="9" t="str">
        <x:v>BATCH_07</x:v>
      </x:c>
      <x:c r="D1306" s="9" t="str">
        <x:v>IMO</x:v>
      </x:c>
      <x:c r="E1306" s="9" t="n">
        <x:v>0</x:v>
      </x:c>
      <x:c r="F1306" s="9" t="str">
        <x:v>Part II-A 5.2.3</x:v>
      </x:c>
      <x:c r="G1306" s="9" t="str">
        <x:v>FAIL</x:v>
      </x:c>
      <x:c r="H1306" s="11" t="str">
        <x:v>Garbage placard polar coverage missing.</x:v>
      </x:c>
      <x:c r="I1306" s="10" t="str">
        <x:v>rdf/IMO/IMO-125/IMO-125-N-F03.ttl</x:v>
      </x:c>
      <x:c r="J1306" s="10" t="str">
        <x:v>0cb45aae748f276d52a1f117c33ac8b7848f38fc07ada6eddae0dea9188564fc</x:v>
      </x:c>
      <x:c r="K1306" s="13" t="str">
        <x:v>NOT_REVIEWED</x:v>
      </x:c>
      <x:c r="L1306" s="13" t="str"/>
      <x:c r="M1306" s="13" t="str"/>
      <x:c r="N1306" s="13" t="str"/>
      <x:c r="O1306" s="13" t="str"/>
      <x:c r="P1306" s="13" t="str"/>
      <x:c r="Q1306" s="13" t="str"/>
      <x:c r="R1306" s="13" t="str"/>
      <x:c r="S1306" s="13" t="str"/>
      <x:c r="T1306" s="14" t="str"/>
      <x:c r="U1306" s="9" t="str">
        <x:f>IF(AND(Q1306="AGREED",P1306="LABEL_ONLY",OR(O1306="PASS",O1306="FAIL"),R1306&lt;&gt;"",S1306&lt;&gt;"",T1306&lt;&gt;""),O1306,G1306)</x:f>
        <x:v>FAIL</x:v>
      </x:c>
      <x:c r="V1306" s="9" t="str">
        <x:f>IF(Q1306&lt;&gt;"AGREED","",IF(P1306="LABEL_ONLY",IF(AND(Q1306="AGREED",P1306="LABEL_ONLY",OR(O1306="PASS",O1306="FAIL"),R1306&lt;&gt;"",S1306&lt;&gt;"",T1306&lt;&gt;""),"LABEL_APPLIED","INCOMPLETE_DECISION"),"RERUN_REQUIRED"))</x:f>
      </x:c>
    </x:row>
    <x:row r="1307" ht="30" customHeight="1">
      <x:c r="A1307" s="9" t="str">
        <x:v>IMO-125-N-F04</x:v>
      </x:c>
      <x:c r="B1307" s="9" t="str">
        <x:v>IMO-125</x:v>
      </x:c>
      <x:c r="C1307" s="9" t="str">
        <x:v>BATCH_07</x:v>
      </x:c>
      <x:c r="D1307" s="9" t="str">
        <x:v>IMO</x:v>
      </x:c>
      <x:c r="E1307" s="9" t="n">
        <x:v>0</x:v>
      </x:c>
      <x:c r="F1307" s="9" t="str">
        <x:v>Part II-A 5.2.3</x:v>
      </x:c>
      <x:c r="G1307" s="9" t="str">
        <x:v>FAIL</x:v>
      </x:c>
      <x:c r="H1307" s="11" t="str">
        <x:v>Overall polar-operation coverage false.</x:v>
      </x:c>
      <x:c r="I1307" s="10" t="str">
        <x:v>rdf/IMO/IMO-125/IMO-125-N-F04.ttl</x:v>
      </x:c>
      <x:c r="J1307" s="10" t="str">
        <x:v>cca56b5c4254764da1dbcfc46a3c7e31fb5cac34852579823d732eec68d7339a</x:v>
      </x:c>
      <x:c r="K1307" s="13" t="str">
        <x:v>NOT_REVIEWED</x:v>
      </x:c>
      <x:c r="L1307" s="13" t="str"/>
      <x:c r="M1307" s="13" t="str"/>
      <x:c r="N1307" s="13" t="str"/>
      <x:c r="O1307" s="13" t="str"/>
      <x:c r="P1307" s="13" t="str"/>
      <x:c r="Q1307" s="13" t="str"/>
      <x:c r="R1307" s="13" t="str"/>
      <x:c r="S1307" s="13" t="str"/>
      <x:c r="T1307" s="14" t="str"/>
      <x:c r="U1307" s="9" t="str">
        <x:f>IF(AND(Q1307="AGREED",P1307="LABEL_ONLY",OR(O1307="PASS",O1307="FAIL"),R1307&lt;&gt;"",S1307&lt;&gt;"",T1307&lt;&gt;""),O1307,G1307)</x:f>
        <x:v>FAIL</x:v>
      </x:c>
      <x:c r="V1307" s="9" t="str">
        <x:f>IF(Q1307&lt;&gt;"AGREED","",IF(P1307="LABEL_ONLY",IF(AND(Q1307="AGREED",P1307="LABEL_ONLY",OR(O1307="PASS",O1307="FAIL"),R1307&lt;&gt;"",S1307&lt;&gt;"",T1307&lt;&gt;""),"LABEL_APPLIED","INCOMPLETE_DECISION"),"RERUN_REQUIRED"))</x:f>
      </x:c>
    </x:row>
    <x:row r="1308" ht="30" customHeight="1">
      <x:c r="A1308" s="9" t="str">
        <x:v>IMO-125-N-F05</x:v>
      </x:c>
      <x:c r="B1308" s="9" t="str">
        <x:v>IMO-125</x:v>
      </x:c>
      <x:c r="C1308" s="9" t="str">
        <x:v>BATCH_07</x:v>
      </x:c>
      <x:c r="D1308" s="9" t="str">
        <x:v>IMO</x:v>
      </x:c>
      <x:c r="E1308" s="9" t="n">
        <x:v>0</x:v>
      </x:c>
      <x:c r="F1308" s="9" t="str">
        <x:v>Part II-A 5.2.3</x:v>
      </x:c>
      <x:c r="G1308" s="9" t="str">
        <x:v>FAIL</x:v>
      </x:c>
      <x:c r="H1308" s="11" t="str">
        <x:v>Polar-operation applicability state missing.</x:v>
      </x:c>
      <x:c r="I1308" s="10" t="str">
        <x:v>rdf/IMO/IMO-125/IMO-125-N-F05.ttl</x:v>
      </x:c>
      <x:c r="J1308" s="10" t="str">
        <x:v>a68a45aeb6e8eaf19b7d7a6a6eb718ccdf9f1e83bb11cf1aacce3b09d548aceb</x:v>
      </x:c>
      <x:c r="K1308" s="13" t="str">
        <x:v>NOT_REVIEWED</x:v>
      </x:c>
      <x:c r="L1308" s="13" t="str"/>
      <x:c r="M1308" s="13" t="str"/>
      <x:c r="N1308" s="13" t="str"/>
      <x:c r="O1308" s="13" t="str"/>
      <x:c r="P1308" s="13" t="str"/>
      <x:c r="Q1308" s="13" t="str"/>
      <x:c r="R1308" s="13" t="str"/>
      <x:c r="S1308" s="13" t="str"/>
      <x:c r="T1308" s="14" t="str"/>
      <x:c r="U1308" s="9" t="str">
        <x:f>IF(AND(Q1308="AGREED",P1308="LABEL_ONLY",OR(O1308="PASS",O1308="FAIL"),R1308&lt;&gt;"",S1308&lt;&gt;"",T1308&lt;&gt;""),O1308,G1308)</x:f>
        <x:v>FAIL</x:v>
      </x:c>
      <x:c r="V1308" s="9" t="str">
        <x:f>IF(Q1308&lt;&gt;"AGREED","",IF(P1308="LABEL_ONLY",IF(AND(Q1308="AGREED",P1308="LABEL_ONLY",OR(O1308="PASS",O1308="FAIL"),R1308&lt;&gt;"",S1308&lt;&gt;"",T1308&lt;&gt;""),"LABEL_APPLIED","INCOMPLETE_DECISION"),"RERUN_REQUIRED"))</x:f>
      </x:c>
    </x:row>
    <x:row r="1309" ht="30" customHeight="1">
      <x:c r="A1309" s="9" t="str">
        <x:v>IMO-125-N-P01</x:v>
      </x:c>
      <x:c r="B1309" s="9" t="str">
        <x:v>IMO-125</x:v>
      </x:c>
      <x:c r="C1309" s="9" t="str">
        <x:v>BATCH_07</x:v>
      </x:c>
      <x:c r="D1309" s="9" t="str">
        <x:v>IMO</x:v>
      </x:c>
      <x:c r="E1309" s="9" t="n">
        <x:v>0</x:v>
      </x:c>
      <x:c r="F1309" s="9" t="str">
        <x:v>Part II-A 5.2.3</x:v>
      </x:c>
      <x:c r="G1309" s="9" t="str">
        <x:v>PASS</x:v>
      </x:c>
      <x:c r="H1309" s="11" t="str">
        <x:v>Garbage Record Book, Garbage Management Plan, placards and overall polar-operation coverage all present.</x:v>
      </x:c>
      <x:c r="I1309" s="10" t="str">
        <x:v>rdf/IMO/IMO-125/IMO-125-N-P01.ttl</x:v>
      </x:c>
      <x:c r="J1309" s="10" t="str">
        <x:v>a035c826c386ad3f47608599029e616bc42bb92b1cd7e14a307866fc67c76701</x:v>
      </x:c>
      <x:c r="K1309" s="13" t="str">
        <x:v>NOT_REVIEWED</x:v>
      </x:c>
      <x:c r="L1309" s="13" t="str"/>
      <x:c r="M1309" s="13" t="str"/>
      <x:c r="N1309" s="13" t="str"/>
      <x:c r="O1309" s="13" t="str"/>
      <x:c r="P1309" s="13" t="str"/>
      <x:c r="Q1309" s="13" t="str"/>
      <x:c r="R1309" s="13" t="str"/>
      <x:c r="S1309" s="13" t="str"/>
      <x:c r="T1309" s="14" t="str"/>
      <x:c r="U1309" s="9" t="str">
        <x:f>IF(AND(Q1309="AGREED",P1309="LABEL_ONLY",OR(O1309="PASS",O1309="FAIL"),R1309&lt;&gt;"",S1309&lt;&gt;"",T1309&lt;&gt;""),O1309,G1309)</x:f>
        <x:v>PASS</x:v>
      </x:c>
      <x:c r="V1309" s="9" t="str">
        <x:f>IF(Q1309&lt;&gt;"AGREED","",IF(P1309="LABEL_ONLY",IF(AND(Q1309="AGREED",P1309="LABEL_ONLY",OR(O1309="PASS",O1309="FAIL"),R1309&lt;&gt;"",S1309&lt;&gt;"",T1309&lt;&gt;""),"LABEL_APPLIED","INCOMPLETE_DECISION"),"RERUN_REQUIRED"))</x:f>
      </x:c>
    </x:row>
    <x:row r="1310" ht="30" customHeight="1">
      <x:c r="A1310" s="9" t="str">
        <x:v>IMO-125-N-P02</x:v>
      </x:c>
      <x:c r="B1310" s="9" t="str">
        <x:v>IMO-125</x:v>
      </x:c>
      <x:c r="C1310" s="9" t="str">
        <x:v>BATCH_07</x:v>
      </x:c>
      <x:c r="D1310" s="9" t="str">
        <x:v>IMO</x:v>
      </x:c>
      <x:c r="E1310" s="9" t="n">
        <x:v>1</x:v>
      </x:c>
      <x:c r="F1310" s="9" t="str">
        <x:v>Part II-A 5.2.3</x:v>
      </x:c>
      <x:c r="G1310" s="9" t="str">
        <x:v>PASS</x:v>
      </x:c>
      <x:c r="H1310" s="11" t="str">
        <x:v>Ship does not operate in polar waters.</x:v>
      </x:c>
      <x:c r="I1310" s="10" t="str">
        <x:v>rdf/IMO/IMO-125/IMO-125-N-P02.ttl</x:v>
      </x:c>
      <x:c r="J1310" s="10" t="str">
        <x:v>e0ef17f76bc5b0ba9cc5d3ad36916ef253c137359bde7cbb277574c9ad9ab16a</x:v>
      </x:c>
      <x:c r="K1310" s="13" t="str">
        <x:v>NOT_REVIEWED</x:v>
      </x:c>
      <x:c r="L1310" s="13" t="str"/>
      <x:c r="M1310" s="13" t="str"/>
      <x:c r="N1310" s="13" t="str"/>
      <x:c r="O1310" s="13" t="str"/>
      <x:c r="P1310" s="13" t="str"/>
      <x:c r="Q1310" s="13" t="str"/>
      <x:c r="R1310" s="13" t="str"/>
      <x:c r="S1310" s="13" t="str"/>
      <x:c r="T1310" s="14" t="str"/>
      <x:c r="U1310" s="9" t="str">
        <x:f>IF(AND(Q1310="AGREED",P1310="LABEL_ONLY",OR(O1310="PASS",O1310="FAIL"),R1310&lt;&gt;"",S1310&lt;&gt;"",T1310&lt;&gt;""),O1310,G1310)</x:f>
        <x:v>PASS</x:v>
      </x:c>
      <x:c r="V1310" s="9" t="str">
        <x:f>IF(Q1310&lt;&gt;"AGREED","",IF(P1310="LABEL_ONLY",IF(AND(Q1310="AGREED",P1310="LABEL_ONLY",OR(O1310="PASS",O1310="FAIL"),R1310&lt;&gt;"",S1310&lt;&gt;"",T1310&lt;&gt;""),"LABEL_APPLIED","INCOMPLETE_DECISION"),"RERUN_REQUIRED"))</x:f>
      </x:c>
    </x:row>
    <x:row r="1311" ht="30" customHeight="1">
      <x:c r="A1311" s="9" t="str">
        <x:v>IMO26-001-A-F01</x:v>
      </x:c>
      <x:c r="B1311" s="9" t="str">
        <x:v>IMO26-001</x:v>
      </x:c>
      <x:c r="C1311" s="9" t="str">
        <x:v>BATCH_07</x:v>
      </x:c>
      <x:c r="D1311" s="9" t="str">
        <x:v>IMO26</x:v>
      </x:c>
      <x:c r="E1311" s="9" t="n">
        <x:v>1</x:v>
      </x:c>
      <x:c r="F1311" s="9" t="str">
        <x:v>MSC.538(107) Amendment 2 - Chapter 9 applicability</x:v>
      </x:c>
      <x:c r="G1311" s="9" t="str">
        <x:v>FAIL</x:v>
      </x:c>
      <x:c r="H1311" s="11" t="str">
        <x:v>Certified ship incorrectly marks Chapter 9 not applicable.</x:v>
      </x:c>
      <x:c r="I1311" s="10" t="str">
        <x:v>rdf/IMO26/IMO26-001/IMO26-001-A-F01.ttl</x:v>
      </x:c>
      <x:c r="J1311" s="10" t="str">
        <x:v>59d93d64fe234a76c5257d431949eea3e49e188fe5ba63cd7e9692a97c5cd606</x:v>
      </x:c>
      <x:c r="K1311" s="13" t="str">
        <x:v>NOT_REVIEWED</x:v>
      </x:c>
      <x:c r="L1311" s="13" t="str"/>
      <x:c r="M1311" s="13" t="str"/>
      <x:c r="N1311" s="13" t="str"/>
      <x:c r="O1311" s="13" t="str"/>
      <x:c r="P1311" s="13" t="str"/>
      <x:c r="Q1311" s="13" t="str"/>
      <x:c r="R1311" s="13" t="str"/>
      <x:c r="S1311" s="13" t="str"/>
      <x:c r="T1311" s="14" t="str"/>
      <x:c r="U1311" s="9" t="str">
        <x:f>IF(AND(Q1311="AGREED",P1311="LABEL_ONLY",OR(O1311="PASS",O1311="FAIL"),R1311&lt;&gt;"",S1311&lt;&gt;"",T1311&lt;&gt;""),O1311,G1311)</x:f>
        <x:v>FAIL</x:v>
      </x:c>
      <x:c r="V1311" s="9" t="str">
        <x:f>IF(Q1311&lt;&gt;"AGREED","",IF(P1311="LABEL_ONLY",IF(AND(Q1311="AGREED",P1311="LABEL_ONLY",OR(O1311="PASS",O1311="FAIL"),R1311&lt;&gt;"",S1311&lt;&gt;"",T1311&lt;&gt;""),"LABEL_APPLIED","INCOMPLETE_DECISION"),"RERUN_REQUIRED"))</x:f>
      </x:c>
    </x:row>
    <x:row r="1312" ht="30" customHeight="1">
      <x:c r="A1312" s="9" t="str">
        <x:v>IMO26-001-A-F02</x:v>
      </x:c>
      <x:c r="B1312" s="9" t="str">
        <x:v>IMO26-001</x:v>
      </x:c>
      <x:c r="C1312" s="9" t="str">
        <x:v>BATCH_07</x:v>
      </x:c>
      <x:c r="D1312" s="9" t="str">
        <x:v>IMO26</x:v>
      </x:c>
      <x:c r="E1312" s="9" t="n">
        <x:v>0</x:v>
      </x:c>
      <x:c r="F1312" s="9" t="str">
        <x:v>MSC.538(107) Amendment 2 - Chapter 9 applicability</x:v>
      </x:c>
      <x:c r="G1312" s="9" t="str">
        <x:v>FAIL</x:v>
      </x:c>
      <x:c r="H1312" s="11" t="str">
        <x:v>Non-certified ship incorrectly marks Chapter 9 applicable.</x:v>
      </x:c>
      <x:c r="I1312" s="10" t="str">
        <x:v>rdf/IMO26/IMO26-001/IMO26-001-A-F02.ttl</x:v>
      </x:c>
      <x:c r="J1312" s="10" t="str">
        <x:v>8a87d312249790668131b99802cffc3a7e1f98c1f0f92b070825e22c620901f2</x:v>
      </x:c>
      <x:c r="K1312" s="13" t="str">
        <x:v>NOT_REVIEWED</x:v>
      </x:c>
      <x:c r="L1312" s="13" t="str"/>
      <x:c r="M1312" s="13" t="str"/>
      <x:c r="N1312" s="13" t="str"/>
      <x:c r="O1312" s="13" t="str"/>
      <x:c r="P1312" s="13" t="str"/>
      <x:c r="Q1312" s="13" t="str"/>
      <x:c r="R1312" s="13" t="str"/>
      <x:c r="S1312" s="13" t="str"/>
      <x:c r="T1312" s="14" t="str"/>
      <x:c r="U1312" s="9" t="str">
        <x:f>IF(AND(Q1312="AGREED",P1312="LABEL_ONLY",OR(O1312="PASS",O1312="FAIL"),R1312&lt;&gt;"",S1312&lt;&gt;"",T1312&lt;&gt;""),O1312,G1312)</x:f>
        <x:v>FAIL</x:v>
      </x:c>
      <x:c r="V1312" s="9" t="str">
        <x:f>IF(Q1312&lt;&gt;"AGREED","",IF(P1312="LABEL_ONLY",IF(AND(Q1312="AGREED",P1312="LABEL_ONLY",OR(O1312="PASS",O1312="FAIL"),R1312&lt;&gt;"",S1312&lt;&gt;"",T1312&lt;&gt;""),"LABEL_APPLIED","INCOMPLETE_DECISION"),"RERUN_REQUIRED"))</x:f>
      </x:c>
    </x:row>
    <x:row r="1313" ht="30" customHeight="1">
      <x:c r="A1313" s="9" t="str">
        <x:v>IMO26-001-A-F03</x:v>
      </x:c>
      <x:c r="B1313" s="9" t="str">
        <x:v>IMO26-001</x:v>
      </x:c>
      <x:c r="C1313" s="9" t="str">
        <x:v>BATCH_07</x:v>
      </x:c>
      <x:c r="D1313" s="9" t="str">
        <x:v>IMO26</x:v>
      </x:c>
      <x:c r="E1313" s="9" t="n">
        <x:v>0</x:v>
      </x:c>
      <x:c r="F1313" s="9" t="str">
        <x:v>MSC.538(107) Amendment 2 - Chapter 9 applicability</x:v>
      </x:c>
      <x:c r="G1313" s="9" t="str">
        <x:v>FAIL</x:v>
      </x:c>
      <x:c r="H1313" s="11" t="str">
        <x:v>SOLAS chapter I certification state missing.</x:v>
      </x:c>
      <x:c r="I1313" s="10" t="str">
        <x:v>rdf/IMO26/IMO26-001/IMO26-001-A-F03.ttl</x:v>
      </x:c>
      <x:c r="J1313" s="10" t="str">
        <x:v>93b1fd2cb4eab37b5300a917f869d76e025c487680e6b6f5c238622905e3940e</x:v>
      </x:c>
      <x:c r="K1313" s="13" t="str">
        <x:v>NOT_REVIEWED</x:v>
      </x:c>
      <x:c r="L1313" s="13" t="str"/>
      <x:c r="M1313" s="13" t="str"/>
      <x:c r="N1313" s="13" t="str"/>
      <x:c r="O1313" s="13" t="str"/>
      <x:c r="P1313" s="13" t="str"/>
      <x:c r="Q1313" s="13" t="str"/>
      <x:c r="R1313" s="13" t="str"/>
      <x:c r="S1313" s="13" t="str"/>
      <x:c r="T1313" s="14" t="str"/>
      <x:c r="U1313" s="9" t="str">
        <x:f>IF(AND(Q1313="AGREED",P1313="LABEL_ONLY",OR(O1313="PASS",O1313="FAIL"),R1313&lt;&gt;"",S1313&lt;&gt;"",T1313&lt;&gt;""),O1313,G1313)</x:f>
        <x:v>FAIL</x:v>
      </x:c>
      <x:c r="V1313" s="9" t="str">
        <x:f>IF(Q1313&lt;&gt;"AGREED","",IF(P1313="LABEL_ONLY",IF(AND(Q1313="AGREED",P1313="LABEL_ONLY",OR(O1313="PASS",O1313="FAIL"),R1313&lt;&gt;"",S1313&lt;&gt;"",T1313&lt;&gt;""),"LABEL_APPLIED","INCOMPLETE_DECISION"),"RERUN_REQUIRED"))</x:f>
      </x:c>
    </x:row>
    <x:row r="1314" ht="30" customHeight="1">
      <x:c r="A1314" s="9" t="str">
        <x:v>IMO26-001-A-P01</x:v>
      </x:c>
      <x:c r="B1314" s="9" t="str">
        <x:v>IMO26-001</x:v>
      </x:c>
      <x:c r="C1314" s="9" t="str">
        <x:v>BATCH_07</x:v>
      </x:c>
      <x:c r="D1314" s="9" t="str">
        <x:v>IMO26</x:v>
      </x:c>
      <x:c r="E1314" s="9" t="n">
        <x:v>0</x:v>
      </x:c>
      <x:c r="F1314" s="9" t="str">
        <x:v>MSC.538(107) Amendment 2 - Chapter 9 applicability</x:v>
      </x:c>
      <x:c r="G1314" s="9" t="str">
        <x:v>PASS</x:v>
      </x:c>
      <x:c r="H1314" s="11" t="str">
        <x:v>SOLAS chapter I certified ship has Chapter 9 applicable.</x:v>
      </x:c>
      <x:c r="I1314" s="10" t="str">
        <x:v>rdf/IMO26/IMO26-001/IMO26-001-A-P01.ttl</x:v>
      </x:c>
      <x:c r="J1314" s="10" t="str">
        <x:v>5456ab0bde76a19b57a2d9014a256eaca0536cd92e3261450b91895f9408bdc2</x:v>
      </x:c>
      <x:c r="K1314" s="13" t="str">
        <x:v>NOT_REVIEWED</x:v>
      </x:c>
      <x:c r="L1314" s="13" t="str"/>
      <x:c r="M1314" s="13" t="str"/>
      <x:c r="N1314" s="13" t="str"/>
      <x:c r="O1314" s="13" t="str"/>
      <x:c r="P1314" s="13" t="str"/>
      <x:c r="Q1314" s="13" t="str"/>
      <x:c r="R1314" s="13" t="str"/>
      <x:c r="S1314" s="13" t="str"/>
      <x:c r="T1314" s="14" t="str"/>
      <x:c r="U1314" s="9" t="str">
        <x:f>IF(AND(Q1314="AGREED",P1314="LABEL_ONLY",OR(O1314="PASS",O1314="FAIL"),R1314&lt;&gt;"",S1314&lt;&gt;"",T1314&lt;&gt;""),O1314,G1314)</x:f>
        <x:v>PASS</x:v>
      </x:c>
      <x:c r="V1314" s="9" t="str">
        <x:f>IF(Q1314&lt;&gt;"AGREED","",IF(P1314="LABEL_ONLY",IF(AND(Q1314="AGREED",P1314="LABEL_ONLY",OR(O1314="PASS",O1314="FAIL"),R1314&lt;&gt;"",S1314&lt;&gt;"",T1314&lt;&gt;""),"LABEL_APPLIED","INCOMPLETE_DECISION"),"RERUN_REQUIRED"))</x:f>
      </x:c>
    </x:row>
    <x:row r="1315" ht="30" customHeight="1">
      <x:c r="A1315" s="9" t="str">
        <x:v>IMO26-001-A-P02</x:v>
      </x:c>
      <x:c r="B1315" s="9" t="str">
        <x:v>IMO26-001</x:v>
      </x:c>
      <x:c r="C1315" s="9" t="str">
        <x:v>BATCH_07</x:v>
      </x:c>
      <x:c r="D1315" s="9" t="str">
        <x:v>IMO26</x:v>
      </x:c>
      <x:c r="E1315" s="9" t="n">
        <x:v>1</x:v>
      </x:c>
      <x:c r="F1315" s="9" t="str">
        <x:v>MSC.538(107) Amendment 2 - Chapter 9 applicability</x:v>
      </x:c>
      <x:c r="G1315" s="9" t="str">
        <x:v>PASS</x:v>
      </x:c>
      <x:c r="H1315" s="11" t="str">
        <x:v>Non-SOLAS-chapter-I-certified ship has Chapter 9 not applicable.</x:v>
      </x:c>
      <x:c r="I1315" s="10" t="str">
        <x:v>rdf/IMO26/IMO26-001/IMO26-001-A-P02.ttl</x:v>
      </x:c>
      <x:c r="J1315" s="10" t="str">
        <x:v>80ed65792e7db03a27bdb646c8619cb4972b78a13e5ef085cae084588a8f09e5</x:v>
      </x:c>
      <x:c r="K1315" s="13" t="str">
        <x:v>NOT_REVIEWED</x:v>
      </x:c>
      <x:c r="L1315" s="13" t="str"/>
      <x:c r="M1315" s="13" t="str"/>
      <x:c r="N1315" s="13" t="str"/>
      <x:c r="O1315" s="13" t="str"/>
      <x:c r="P1315" s="13" t="str"/>
      <x:c r="Q1315" s="13" t="str"/>
      <x:c r="R1315" s="13" t="str"/>
      <x:c r="S1315" s="13" t="str"/>
      <x:c r="T1315" s="14" t="str"/>
      <x:c r="U1315" s="9" t="str">
        <x:f>IF(AND(Q1315="AGREED",P1315="LABEL_ONLY",OR(O1315="PASS",O1315="FAIL"),R1315&lt;&gt;"",S1315&lt;&gt;"",T1315&lt;&gt;""),O1315,G1315)</x:f>
        <x:v>PASS</x:v>
      </x:c>
      <x:c r="V1315" s="9" t="str">
        <x:f>IF(Q1315&lt;&gt;"AGREED","",IF(P1315="LABEL_ONLY",IF(AND(Q1315="AGREED",P1315="LABEL_ONLY",OR(O1315="PASS",O1315="FAIL"),R1315&lt;&gt;"",S1315&lt;&gt;"",T1315&lt;&gt;""),"LABEL_APPLIED","INCOMPLETE_DECISION"),"RERUN_REQUIRED"))</x:f>
      </x:c>
    </x:row>
    <x:row r="1316" ht="30" customHeight="1">
      <x:c r="A1316" s="9" t="str">
        <x:v>IMO26-002-A-F01</x:v>
      </x:c>
      <x:c r="B1316" s="9" t="str">
        <x:v>IMO26-002</x:v>
      </x:c>
      <x:c r="C1316" s="9" t="str">
        <x:v>BATCH_11</x:v>
      </x:c>
      <x:c r="D1316" s="9" t="str">
        <x:v>IMO26</x:v>
      </x:c>
      <x:c r="E1316" s="9" t="n">
        <x:v>0</x:v>
      </x:c>
      <x:c r="F1316" s="9" t="str">
        <x:v>Chapter 9-1 applicability</x:v>
      </x:c>
      <x:c r="G1316" s="9" t="str">
        <x:v>FAIL</x:v>
      </x:c>
      <x:c r="H1316" s="11" t="str">
        <x:v>Applicable fishing vessel incorrectly marked non-applicable.</x:v>
      </x:c>
      <x:c r="I1316" s="10" t="str">
        <x:v>rdf/IMO26/IMO26-002/IMO26-002-A-F01.ttl</x:v>
      </x:c>
      <x:c r="J1316" s="10" t="str">
        <x:v>920b3f541b5e5d7666e59ea4cdadacd03e48d26b0dfcdecbd174088a5df75909</x:v>
      </x:c>
      <x:c r="K1316" s="13" t="str">
        <x:v>NOT_REVIEWED</x:v>
      </x:c>
      <x:c r="L1316" s="13" t="str"/>
      <x:c r="M1316" s="13" t="str"/>
      <x:c r="N1316" s="13" t="str"/>
      <x:c r="O1316" s="13" t="str"/>
      <x:c r="P1316" s="13" t="str"/>
      <x:c r="Q1316" s="13" t="str"/>
      <x:c r="R1316" s="13" t="str"/>
      <x:c r="S1316" s="13" t="str"/>
      <x:c r="T1316" s="14" t="str"/>
      <x:c r="U1316" s="9" t="str">
        <x:f>IF(AND(Q1316="AGREED",P1316="LABEL_ONLY",OR(O1316="PASS",O1316="FAIL"),R1316&lt;&gt;"",S1316&lt;&gt;"",T1316&lt;&gt;""),O1316,G1316)</x:f>
        <x:v>FAIL</x:v>
      </x:c>
      <x:c r="V1316" s="9" t="str">
        <x:f>IF(Q1316&lt;&gt;"AGREED","",IF(P1316="LABEL_ONLY",IF(AND(Q1316="AGREED",P1316="LABEL_ONLY",OR(O1316="PASS",O1316="FAIL"),R1316&lt;&gt;"",S1316&lt;&gt;"",T1316&lt;&gt;""),"LABEL_APPLIED","INCOMPLETE_DECISION"),"RERUN_REQUIRED"))</x:f>
      </x:c>
    </x:row>
    <x:row r="1317" ht="30" customHeight="1">
      <x:c r="A1317" s="9" t="str">
        <x:v>IMO26-002-A-F02</x:v>
      </x:c>
      <x:c r="B1317" s="9" t="str">
        <x:v>IMO26-002</x:v>
      </x:c>
      <x:c r="C1317" s="9" t="str">
        <x:v>BATCH_11</x:v>
      </x:c>
      <x:c r="D1317" s="9" t="str">
        <x:v>IMO26</x:v>
      </x:c>
      <x:c r="E1317" s="9" t="n">
        <x:v>1</x:v>
      </x:c>
      <x:c r="F1317" s="9" t="str">
        <x:v>Chapter 9-1 applicability</x:v>
      </x:c>
      <x:c r="G1317" s="9" t="str">
        <x:v>FAIL</x:v>
      </x:c>
      <x:c r="H1317" s="11" t="str">
        <x:v>500 GT cargo ship incorrectly marked applicable.</x:v>
      </x:c>
      <x:c r="I1317" s="10" t="str">
        <x:v>rdf/IMO26/IMO26-002/IMO26-002-A-F02.ttl</x:v>
      </x:c>
      <x:c r="J1317" s="10" t="str">
        <x:v>50a1a86ad28aade4396a4b7f3e1b34e8a1d5d823a157957242d678cfc77cc372</x:v>
      </x:c>
      <x:c r="K1317" s="13" t="str">
        <x:v>NOT_REVIEWED</x:v>
      </x:c>
      <x:c r="L1317" s="13" t="str"/>
      <x:c r="M1317" s="13" t="str"/>
      <x:c r="N1317" s="13" t="str"/>
      <x:c r="O1317" s="13" t="str"/>
      <x:c r="P1317" s="13" t="str"/>
      <x:c r="Q1317" s="13" t="str"/>
      <x:c r="R1317" s="13" t="str"/>
      <x:c r="S1317" s="13" t="str"/>
      <x:c r="T1317" s="14" t="str"/>
      <x:c r="U1317" s="9" t="str">
        <x:f>IF(AND(Q1317="AGREED",P1317="LABEL_ONLY",OR(O1317="PASS",O1317="FAIL"),R1317&lt;&gt;"",S1317&lt;&gt;"",T1317&lt;&gt;""),O1317,G1317)</x:f>
        <x:v>FAIL</x:v>
      </x:c>
      <x:c r="V1317" s="9" t="str">
        <x:f>IF(Q1317&lt;&gt;"AGREED","",IF(P1317="LABEL_ONLY",IF(AND(Q1317="AGREED",P1317="LABEL_ONLY",OR(O1317="PASS",O1317="FAIL"),R1317&lt;&gt;"",S1317&lt;&gt;"",T1317&lt;&gt;""),"LABEL_APPLIED","INCOMPLETE_DECISION"),"RERUN_REQUIRED"))</x:f>
      </x:c>
    </x:row>
    <x:row r="1318" ht="30" customHeight="1">
      <x:c r="A1318" s="9" t="str">
        <x:v>IMO26-002-A-F03</x:v>
      </x:c>
      <x:c r="B1318" s="9" t="str">
        <x:v>IMO26-002</x:v>
      </x:c>
      <x:c r="C1318" s="9" t="str">
        <x:v>BATCH_11</x:v>
      </x:c>
      <x:c r="D1318" s="9" t="str">
        <x:v>IMO26</x:v>
      </x:c>
      <x:c r="E1318" s="9" t="n">
        <x:v>0</x:v>
      </x:c>
      <x:c r="F1318" s="9" t="str">
        <x:v>Chapter 9-1 applicability</x:v>
      </x:c>
      <x:c r="G1318" s="9" t="str">
        <x:v>FAIL</x:v>
      </x:c>
      <x:c r="H1318" s="11" t="str">
        <x:v>Ship-type selector missing.</x:v>
      </x:c>
      <x:c r="I1318" s="10" t="str">
        <x:v>rdf/IMO26/IMO26-002/IMO26-002-A-F03.ttl</x:v>
      </x:c>
      <x:c r="J1318" s="10" t="str">
        <x:v>655d1140e731cf70460f15d53ee1d384bbe8c3e008fdc467a428c9a1720000c5</x:v>
      </x:c>
      <x:c r="K1318" s="13" t="str">
        <x:v>NOT_REVIEWED</x:v>
      </x:c>
      <x:c r="L1318" s="13" t="str"/>
      <x:c r="M1318" s="13" t="str"/>
      <x:c r="N1318" s="13" t="str"/>
      <x:c r="O1318" s="13" t="str"/>
      <x:c r="P1318" s="13" t="str"/>
      <x:c r="Q1318" s="13" t="str"/>
      <x:c r="R1318" s="13" t="str"/>
      <x:c r="S1318" s="13" t="str"/>
      <x:c r="T1318" s="14" t="str"/>
      <x:c r="U1318" s="9" t="str">
        <x:f>IF(AND(Q1318="AGREED",P1318="LABEL_ONLY",OR(O1318="PASS",O1318="FAIL"),R1318&lt;&gt;"",S1318&lt;&gt;"",T1318&lt;&gt;""),O1318,G1318)</x:f>
        <x:v>FAIL</x:v>
      </x:c>
      <x:c r="V1318" s="9" t="str">
        <x:f>IF(Q1318&lt;&gt;"AGREED","",IF(P1318="LABEL_ONLY",IF(AND(Q1318="AGREED",P1318="LABEL_ONLY",OR(O1318="PASS",O1318="FAIL"),R1318&lt;&gt;"",S1318&lt;&gt;"",T1318&lt;&gt;""),"LABEL_APPLIED","INCOMPLETE_DECISION"),"RERUN_REQUIRED"))</x:f>
      </x:c>
    </x:row>
    <x:row r="1319" ht="30" customHeight="1">
      <x:c r="A1319" s="9" t="str">
        <x:v>IMO26-002-A-F04</x:v>
      </x:c>
      <x:c r="B1319" s="9" t="str">
        <x:v>IMO26-002</x:v>
      </x:c>
      <x:c r="C1319" s="9" t="str">
        <x:v>BATCH_11</x:v>
      </x:c>
      <x:c r="D1319" s="9" t="str">
        <x:v>IMO26</x:v>
      </x:c>
      <x:c r="E1319" s="9" t="n">
        <x:v>0</x:v>
      </x:c>
      <x:c r="F1319" s="9" t="str">
        <x:v>Chapter 9-1 applicability</x:v>
      </x:c>
      <x:c r="G1319" s="9" t="str">
        <x:v>FAIL</x:v>
      </x:c>
      <x:c r="H1319" s="11" t="str">
        <x:v>Fishing-vessel length selector missing.</x:v>
      </x:c>
      <x:c r="I1319" s="10" t="str">
        <x:v>rdf/IMO26/IMO26-002/IMO26-002-A-F04.ttl</x:v>
      </x:c>
      <x:c r="J1319" s="10" t="str">
        <x:v>d1dc1a0dc01a6ec5c03837094b1b728c7ee32d37a4b3d3b0d1ffd2b3c822c7da</x:v>
      </x:c>
      <x:c r="K1319" s="13" t="str">
        <x:v>NOT_REVIEWED</x:v>
      </x:c>
      <x:c r="L1319" s="13" t="str"/>
      <x:c r="M1319" s="13" t="str"/>
      <x:c r="N1319" s="13" t="str"/>
      <x:c r="O1319" s="13" t="str"/>
      <x:c r="P1319" s="13" t="str"/>
      <x:c r="Q1319" s="13" t="str"/>
      <x:c r="R1319" s="13" t="str"/>
      <x:c r="S1319" s="13" t="str"/>
      <x:c r="T1319" s="14" t="str"/>
      <x:c r="U1319" s="9" t="str">
        <x:f>IF(AND(Q1319="AGREED",P1319="LABEL_ONLY",OR(O1319="PASS",O1319="FAIL"),R1319&lt;&gt;"",S1319&lt;&gt;"",T1319&lt;&gt;""),O1319,G1319)</x:f>
        <x:v>FAIL</x:v>
      </x:c>
      <x:c r="V1319" s="9" t="str">
        <x:f>IF(Q1319&lt;&gt;"AGREED","",IF(P1319="LABEL_ONLY",IF(AND(Q1319="AGREED",P1319="LABEL_ONLY",OR(O1319="PASS",O1319="FAIL"),R1319&lt;&gt;"",S1319&lt;&gt;"",T1319&lt;&gt;""),"LABEL_APPLIED","INCOMPLETE_DECISION"),"RERUN_REQUIRED"))</x:f>
      </x:c>
    </x:row>
    <x:row r="1320" ht="30" customHeight="1">
      <x:c r="A1320" s="9" t="str">
        <x:v>IMO26-002-A-F05</x:v>
      </x:c>
      <x:c r="B1320" s="9" t="str">
        <x:v>IMO26-002</x:v>
      </x:c>
      <x:c r="C1320" s="9" t="str">
        <x:v>BATCH_11</x:v>
      </x:c>
      <x:c r="D1320" s="9" t="str">
        <x:v>IMO26</x:v>
      </x:c>
      <x:c r="E1320" s="9" t="n">
        <x:v>0</x:v>
      </x:c>
      <x:c r="F1320" s="9" t="str">
        <x:v>Chapter 9-1 applicability</x:v>
      </x:c>
      <x:c r="G1320" s="9" t="str">
        <x:v>FAIL</x:v>
      </x:c>
      <x:c r="H1320" s="11" t="str">
        <x:v>Pleasure-yacht trade-status selector missing.</x:v>
      </x:c>
      <x:c r="I1320" s="10" t="str">
        <x:v>rdf/IMO26/IMO26-002/IMO26-002-A-F05.ttl</x:v>
      </x:c>
      <x:c r="J1320" s="10" t="str">
        <x:v>1ef9412cfa5e335d97b4b9994ff80a18e0e2671478b03c18bdf296a3acb12edd</x:v>
      </x:c>
      <x:c r="K1320" s="13" t="str">
        <x:v>NOT_REVIEWED</x:v>
      </x:c>
      <x:c r="L1320" s="13" t="str"/>
      <x:c r="M1320" s="13" t="str"/>
      <x:c r="N1320" s="13" t="str"/>
      <x:c r="O1320" s="13" t="str"/>
      <x:c r="P1320" s="13" t="str"/>
      <x:c r="Q1320" s="13" t="str"/>
      <x:c r="R1320" s="13" t="str"/>
      <x:c r="S1320" s="13" t="str"/>
      <x:c r="T1320" s="14" t="str"/>
      <x:c r="U1320" s="9" t="str">
        <x:f>IF(AND(Q1320="AGREED",P1320="LABEL_ONLY",OR(O1320="PASS",O1320="FAIL"),R1320&lt;&gt;"",S1320&lt;&gt;"",T1320&lt;&gt;""),O1320,G1320)</x:f>
        <x:v>FAIL</x:v>
      </x:c>
      <x:c r="V1320" s="9" t="str">
        <x:f>IF(Q1320&lt;&gt;"AGREED","",IF(P1320="LABEL_ONLY",IF(AND(Q1320="AGREED",P1320="LABEL_ONLY",OR(O1320="PASS",O1320="FAIL"),R1320&lt;&gt;"",S1320&lt;&gt;"",T1320&lt;&gt;""),"LABEL_APPLIED","INCOMPLETE_DECISION"),"RERUN_REQUIRED"))</x:f>
      </x:c>
    </x:row>
    <x:row r="1321" ht="30" customHeight="1">
      <x:c r="A1321" s="9" t="str">
        <x:v>IMO26-002-A-F06</x:v>
      </x:c>
      <x:c r="B1321" s="9" t="str">
        <x:v>IMO26-002</x:v>
      </x:c>
      <x:c r="C1321" s="9" t="str">
        <x:v>BATCH_11</x:v>
      </x:c>
      <x:c r="D1321" s="9" t="str">
        <x:v>IMO26</x:v>
      </x:c>
      <x:c r="E1321" s="9" t="n">
        <x:v>0</x:v>
      </x:c>
      <x:c r="F1321" s="9" t="str">
        <x:v>Chapter 9-1 applicability</x:v>
      </x:c>
      <x:c r="G1321" s="9" t="str">
        <x:v>FAIL</x:v>
      </x:c>
      <x:c r="H1321" s="11" t="str">
        <x:v>Cargo-ship gross tonnage selector missing.</x:v>
      </x:c>
      <x:c r="I1321" s="10" t="str">
        <x:v>rdf/IMO26/IMO26-002/IMO26-002-A-F06.ttl</x:v>
      </x:c>
      <x:c r="J1321" s="10" t="str">
        <x:v>a1b026fd37e0ccb6e17674f5e44f895a6f6d6e704fe72a0fa6b532077348fad4</x:v>
      </x:c>
      <x:c r="K1321" s="13" t="str">
        <x:v>NOT_REVIEWED</x:v>
      </x:c>
      <x:c r="L1321" s="13" t="str"/>
      <x:c r="M1321" s="13" t="str"/>
      <x:c r="N1321" s="13" t="str"/>
      <x:c r="O1321" s="13" t="str"/>
      <x:c r="P1321" s="13" t="str"/>
      <x:c r="Q1321" s="13" t="str"/>
      <x:c r="R1321" s="13" t="str"/>
      <x:c r="S1321" s="13" t="str"/>
      <x:c r="T1321" s="14" t="str"/>
      <x:c r="U1321" s="9" t="str">
        <x:f>IF(AND(Q1321="AGREED",P1321="LABEL_ONLY",OR(O1321="PASS",O1321="FAIL"),R1321&lt;&gt;"",S1321&lt;&gt;"",T1321&lt;&gt;""),O1321,G1321)</x:f>
        <x:v>FAIL</x:v>
      </x:c>
      <x:c r="V1321" s="9" t="str">
        <x:f>IF(Q1321&lt;&gt;"AGREED","",IF(P1321="LABEL_ONLY",IF(AND(Q1321="AGREED",P1321="LABEL_ONLY",OR(O1321="PASS",O1321="FAIL"),R1321&lt;&gt;"",S1321&lt;&gt;"",T1321&lt;&gt;""),"LABEL_APPLIED","INCOMPLETE_DECISION"),"RERUN_REQUIRED"))</x:f>
      </x:c>
    </x:row>
    <x:row r="1322" ht="30" customHeight="1">
      <x:c r="A1322" s="9" t="str">
        <x:v>IMO26-002-A-P01</x:v>
      </x:c>
      <x:c r="B1322" s="9" t="str">
        <x:v>IMO26-002</x:v>
      </x:c>
      <x:c r="C1322" s="9" t="str">
        <x:v>BATCH_11</x:v>
      </x:c>
      <x:c r="D1322" s="9" t="str">
        <x:v>IMO26</x:v>
      </x:c>
      <x:c r="E1322" s="9" t="n">
        <x:v>0</x:v>
      </x:c>
      <x:c r="F1322" s="9" t="str">
        <x:v>Chapter 9-1 applicability</x:v>
      </x:c>
      <x:c r="G1322" s="9" t="str">
        <x:v>PASS</x:v>
      </x:c>
      <x:c r="H1322" s="11" t="str">
        <x:v>Fishing vessel exactly at 24 m applicability boundary.</x:v>
      </x:c>
      <x:c r="I1322" s="10" t="str">
        <x:v>rdf/IMO26/IMO26-002/IMO26-002-A-P01.ttl</x:v>
      </x:c>
      <x:c r="J1322" s="10" t="str">
        <x:v>b57d008449644e74840de84a3fa3ae400a60e0150fedfaec31bb30b65f303d46</x:v>
      </x:c>
      <x:c r="K1322" s="13" t="str">
        <x:v>NOT_REVIEWED</x:v>
      </x:c>
      <x:c r="L1322" s="13" t="str"/>
      <x:c r="M1322" s="13" t="str"/>
      <x:c r="N1322" s="13" t="str"/>
      <x:c r="O1322" s="13" t="str"/>
      <x:c r="P1322" s="13" t="str"/>
      <x:c r="Q1322" s="13" t="str"/>
      <x:c r="R1322" s="13" t="str"/>
      <x:c r="S1322" s="13" t="str"/>
      <x:c r="T1322" s="14" t="str"/>
      <x:c r="U1322" s="9" t="str">
        <x:f>IF(AND(Q1322="AGREED",P1322="LABEL_ONLY",OR(O1322="PASS",O1322="FAIL"),R1322&lt;&gt;"",S1322&lt;&gt;"",T1322&lt;&gt;""),O1322,G1322)</x:f>
        <x:v>PASS</x:v>
      </x:c>
      <x:c r="V1322" s="9" t="str">
        <x:f>IF(Q1322&lt;&gt;"AGREED","",IF(P1322="LABEL_ONLY",IF(AND(Q1322="AGREED",P1322="LABEL_ONLY",OR(O1322="PASS",O1322="FAIL"),R1322&lt;&gt;"",S1322&lt;&gt;"",T1322&lt;&gt;""),"LABEL_APPLIED","INCOMPLETE_DECISION"),"RERUN_REQUIRED"))</x:f>
      </x:c>
    </x:row>
    <x:row r="1323" ht="30" customHeight="1">
      <x:c r="A1323" s="9" t="str">
        <x:v>IMO26-002-A-P02</x:v>
      </x:c>
      <x:c r="B1323" s="9" t="str">
        <x:v>IMO26-002</x:v>
      </x:c>
      <x:c r="C1323" s="9" t="str">
        <x:v>BATCH_11</x:v>
      </x:c>
      <x:c r="D1323" s="9" t="str">
        <x:v>IMO26</x:v>
      </x:c>
      <x:c r="E1323" s="9" t="n">
        <x:v>0</x:v>
      </x:c>
      <x:c r="F1323" s="9" t="str">
        <x:v>Chapter 9-1 applicability</x:v>
      </x:c>
      <x:c r="G1323" s="9" t="str">
        <x:v>PASS</x:v>
      </x:c>
      <x:c r="H1323" s="11" t="str">
        <x:v>Fishing vessel below 24 m is outside Chapter 9-1.</x:v>
      </x:c>
      <x:c r="I1323" s="10" t="str">
        <x:v>rdf/IMO26/IMO26-002/IMO26-002-A-P02.ttl</x:v>
      </x:c>
      <x:c r="J1323" s="10" t="str">
        <x:v>9544cbf821f033dcbb44b5d99ab63e81657dd385bf73f4db43ea7e65da09ae11</x:v>
      </x:c>
      <x:c r="K1323" s="13" t="str">
        <x:v>NOT_REVIEWED</x:v>
      </x:c>
      <x:c r="L1323" s="13" t="str"/>
      <x:c r="M1323" s="13" t="str"/>
      <x:c r="N1323" s="13" t="str"/>
      <x:c r="O1323" s="13" t="str"/>
      <x:c r="P1323" s="13" t="str"/>
      <x:c r="Q1323" s="13" t="str"/>
      <x:c r="R1323" s="13" t="str"/>
      <x:c r="S1323" s="13" t="str"/>
      <x:c r="T1323" s="14" t="str"/>
      <x:c r="U1323" s="9" t="str">
        <x:f>IF(AND(Q1323="AGREED",P1323="LABEL_ONLY",OR(O1323="PASS",O1323="FAIL"),R1323&lt;&gt;"",S1323&lt;&gt;"",T1323&lt;&gt;""),O1323,G1323)</x:f>
        <x:v>PASS</x:v>
      </x:c>
      <x:c r="V1323" s="9" t="str">
        <x:f>IF(Q1323&lt;&gt;"AGREED","",IF(P1323="LABEL_ONLY",IF(AND(Q1323="AGREED",P1323="LABEL_ONLY",OR(O1323="PASS",O1323="FAIL"),R1323&lt;&gt;"",S1323&lt;&gt;"",T1323&lt;&gt;""),"LABEL_APPLIED","INCOMPLETE_DECISION"),"RERUN_REQUIRED"))</x:f>
      </x:c>
    </x:row>
    <x:row r="1324" ht="30" customHeight="1">
      <x:c r="A1324" s="9" t="str">
        <x:v>IMO26-002-A-P03</x:v>
      </x:c>
      <x:c r="B1324" s="9" t="str">
        <x:v>IMO26-002</x:v>
      </x:c>
      <x:c r="C1324" s="9" t="str">
        <x:v>BATCH_11</x:v>
      </x:c>
      <x:c r="D1324" s="9" t="str">
        <x:v>IMO26</x:v>
      </x:c>
      <x:c r="E1324" s="9" t="n">
        <x:v>0</x:v>
      </x:c>
      <x:c r="F1324" s="9" t="str">
        <x:v>Chapter 9-1 applicability</x:v>
      </x:c>
      <x:c r="G1324" s="9" t="str">
        <x:v>PASS</x:v>
      </x:c>
      <x:c r="H1324" s="11" t="str">
        <x:v>Non-trading pleasure yacht exactly at 300 GT boundary.</x:v>
      </x:c>
      <x:c r="I1324" s="10" t="str">
        <x:v>rdf/IMO26/IMO26-002/IMO26-002-A-P03.ttl</x:v>
      </x:c>
      <x:c r="J1324" s="10" t="str">
        <x:v>71b9cea2b9c99175e8b6f60a84efc84f7648ba08de23dad06b6a877d6f5984d3</x:v>
      </x:c>
      <x:c r="K1324" s="13" t="str">
        <x:v>NOT_REVIEWED</x:v>
      </x:c>
      <x:c r="L1324" s="13" t="str"/>
      <x:c r="M1324" s="13" t="str"/>
      <x:c r="N1324" s="13" t="str"/>
      <x:c r="O1324" s="13" t="str"/>
      <x:c r="P1324" s="13" t="str"/>
      <x:c r="Q1324" s="13" t="str"/>
      <x:c r="R1324" s="13" t="str"/>
      <x:c r="S1324" s="13" t="str"/>
      <x:c r="T1324" s="14" t="str"/>
      <x:c r="U1324" s="9" t="str">
        <x:f>IF(AND(Q1324="AGREED",P1324="LABEL_ONLY",OR(O1324="PASS",O1324="FAIL"),R1324&lt;&gt;"",S1324&lt;&gt;"",T1324&lt;&gt;""),O1324,G1324)</x:f>
        <x:v>PASS</x:v>
      </x:c>
      <x:c r="V1324" s="9" t="str">
        <x:f>IF(Q1324&lt;&gt;"AGREED","",IF(P1324="LABEL_ONLY",IF(AND(Q1324="AGREED",P1324="LABEL_ONLY",OR(O1324="PASS",O1324="FAIL"),R1324&lt;&gt;"",S1324&lt;&gt;"",T1324&lt;&gt;""),"LABEL_APPLIED","INCOMPLETE_DECISION"),"RERUN_REQUIRED"))</x:f>
      </x:c>
    </x:row>
    <x:row r="1325" ht="30" customHeight="1">
      <x:c r="A1325" s="9" t="str">
        <x:v>IMO26-002-A-P04</x:v>
      </x:c>
      <x:c r="B1325" s="9" t="str">
        <x:v>IMO26-002</x:v>
      </x:c>
      <x:c r="C1325" s="9" t="str">
        <x:v>BATCH_11</x:v>
      </x:c>
      <x:c r="D1325" s="9" t="str">
        <x:v>IMO26</x:v>
      </x:c>
      <x:c r="E1325" s="9" t="n">
        <x:v>0</x:v>
      </x:c>
      <x:c r="F1325" s="9" t="str">
        <x:v>Chapter 9-1 applicability</x:v>
      </x:c>
      <x:c r="G1325" s="9" t="str">
        <x:v>PASS</x:v>
      </x:c>
      <x:c r="H1325" s="11" t="str">
        <x:v>Pleasure yacht below 300 GT is outside Chapter 9-1.</x:v>
      </x:c>
      <x:c r="I1325" s="10" t="str">
        <x:v>rdf/IMO26/IMO26-002/IMO26-002-A-P04.ttl</x:v>
      </x:c>
      <x:c r="J1325" s="10" t="str">
        <x:v>9b93810416b8f0ad47fcf2fad1d317a05d28f4eedf55f68acb4665e548bfe693</x:v>
      </x:c>
      <x:c r="K1325" s="13" t="str">
        <x:v>NOT_REVIEWED</x:v>
      </x:c>
      <x:c r="L1325" s="13" t="str"/>
      <x:c r="M1325" s="13" t="str"/>
      <x:c r="N1325" s="13" t="str"/>
      <x:c r="O1325" s="13" t="str"/>
      <x:c r="P1325" s="13" t="str"/>
      <x:c r="Q1325" s="13" t="str"/>
      <x:c r="R1325" s="13" t="str"/>
      <x:c r="S1325" s="13" t="str"/>
      <x:c r="T1325" s="14" t="str"/>
      <x:c r="U1325" s="9" t="str">
        <x:f>IF(AND(Q1325="AGREED",P1325="LABEL_ONLY",OR(O1325="PASS",O1325="FAIL"),R1325&lt;&gt;"",S1325&lt;&gt;"",T1325&lt;&gt;""),O1325,G1325)</x:f>
        <x:v>PASS</x:v>
      </x:c>
      <x:c r="V1325" s="9" t="str">
        <x:f>IF(Q1325&lt;&gt;"AGREED","",IF(P1325="LABEL_ONLY",IF(AND(Q1325="AGREED",P1325="LABEL_ONLY",OR(O1325="PASS",O1325="FAIL"),R1325&lt;&gt;"",S1325&lt;&gt;"",T1325&lt;&gt;""),"LABEL_APPLIED","INCOMPLETE_DECISION"),"RERUN_REQUIRED"))</x:f>
      </x:c>
    </x:row>
    <x:row r="1326" ht="30" customHeight="1">
      <x:c r="A1326" s="9" t="str">
        <x:v>IMO26-002-A-P05</x:v>
      </x:c>
      <x:c r="B1326" s="9" t="str">
        <x:v>IMO26-002</x:v>
      </x:c>
      <x:c r="C1326" s="9" t="str">
        <x:v>BATCH_11</x:v>
      </x:c>
      <x:c r="D1326" s="9" t="str">
        <x:v>IMO26</x:v>
      </x:c>
      <x:c r="E1326" s="9" t="n">
        <x:v>0</x:v>
      </x:c>
      <x:c r="F1326" s="9" t="str">
        <x:v>Chapter 9-1 applicability</x:v>
      </x:c>
      <x:c r="G1326" s="9" t="str">
        <x:v>PASS</x:v>
      </x:c>
      <x:c r="H1326" s="11" t="str">
        <x:v>Pleasure yacht engaged in trade is outside this Chapter 9-1 branch.</x:v>
      </x:c>
      <x:c r="I1326" s="10" t="str">
        <x:v>rdf/IMO26/IMO26-002/IMO26-002-A-P05.ttl</x:v>
      </x:c>
      <x:c r="J1326" s="10" t="str">
        <x:v>e8b23af75dfa924ac35b3bf6524f1eced47e7ef487e171dae3a09d34bd03f574</x:v>
      </x:c>
      <x:c r="K1326" s="13" t="str">
        <x:v>NOT_REVIEWED</x:v>
      </x:c>
      <x:c r="L1326" s="13" t="str"/>
      <x:c r="M1326" s="13" t="str"/>
      <x:c r="N1326" s="13" t="str"/>
      <x:c r="O1326" s="13" t="str"/>
      <x:c r="P1326" s="13" t="str"/>
      <x:c r="Q1326" s="13" t="str"/>
      <x:c r="R1326" s="13" t="str"/>
      <x:c r="S1326" s="13" t="str"/>
      <x:c r="T1326" s="14" t="str"/>
      <x:c r="U1326" s="9" t="str">
        <x:f>IF(AND(Q1326="AGREED",P1326="LABEL_ONLY",OR(O1326="PASS",O1326="FAIL"),R1326&lt;&gt;"",S1326&lt;&gt;"",T1326&lt;&gt;""),O1326,G1326)</x:f>
        <x:v>PASS</x:v>
      </x:c>
      <x:c r="V1326" s="9" t="str">
        <x:f>IF(Q1326&lt;&gt;"AGREED","",IF(P1326="LABEL_ONLY",IF(AND(Q1326="AGREED",P1326="LABEL_ONLY",OR(O1326="PASS",O1326="FAIL"),R1326&lt;&gt;"",S1326&lt;&gt;"",T1326&lt;&gt;""),"LABEL_APPLIED","INCOMPLETE_DECISION"),"RERUN_REQUIRED"))</x:f>
      </x:c>
    </x:row>
    <x:row r="1327" ht="30" customHeight="1">
      <x:c r="A1327" s="9" t="str">
        <x:v>IMO26-002-A-P06</x:v>
      </x:c>
      <x:c r="B1327" s="9" t="str">
        <x:v>IMO26-002</x:v>
      </x:c>
      <x:c r="C1327" s="9" t="str">
        <x:v>BATCH_11</x:v>
      </x:c>
      <x:c r="D1327" s="9" t="str">
        <x:v>IMO26</x:v>
      </x:c>
      <x:c r="E1327" s="9" t="n">
        <x:v>1</x:v>
      </x:c>
      <x:c r="F1327" s="9" t="str">
        <x:v>Chapter 9-1 applicability</x:v>
      </x:c>
      <x:c r="G1327" s="9" t="str">
        <x:v>PASS</x:v>
      </x:c>
      <x:c r="H1327" s="11" t="str">
        <x:v>Cargo ship exactly at lower 300 GT boundary.</x:v>
      </x:c>
      <x:c r="I1327" s="10" t="str">
        <x:v>rdf/IMO26/IMO26-002/IMO26-002-A-P06.ttl</x:v>
      </x:c>
      <x:c r="J1327" s="10" t="str">
        <x:v>487d047daf6bac9b802676e57afd66a975e3041c629e333af1159d27aece2f3e</x:v>
      </x:c>
      <x:c r="K1327" s="13" t="str">
        <x:v>NOT_REVIEWED</x:v>
      </x:c>
      <x:c r="L1327" s="13" t="str"/>
      <x:c r="M1327" s="13" t="str"/>
      <x:c r="N1327" s="13" t="str"/>
      <x:c r="O1327" s="13" t="str"/>
      <x:c r="P1327" s="13" t="str"/>
      <x:c r="Q1327" s="13" t="str"/>
      <x:c r="R1327" s="13" t="str"/>
      <x:c r="S1327" s="13" t="str"/>
      <x:c r="T1327" s="14" t="str"/>
      <x:c r="U1327" s="9" t="str">
        <x:f>IF(AND(Q1327="AGREED",P1327="LABEL_ONLY",OR(O1327="PASS",O1327="FAIL"),R1327&lt;&gt;"",S1327&lt;&gt;"",T1327&lt;&gt;""),O1327,G1327)</x:f>
        <x:v>PASS</x:v>
      </x:c>
      <x:c r="V1327" s="9" t="str">
        <x:f>IF(Q1327&lt;&gt;"AGREED","",IF(P1327="LABEL_ONLY",IF(AND(Q1327="AGREED",P1327="LABEL_ONLY",OR(O1327="PASS",O1327="FAIL"),R1327&lt;&gt;"",S1327&lt;&gt;"",T1327&lt;&gt;""),"LABEL_APPLIED","INCOMPLETE_DECISION"),"RERUN_REQUIRED"))</x:f>
      </x:c>
    </x:row>
    <x:row r="1328" ht="30" customHeight="1">
      <x:c r="A1328" s="9" t="str">
        <x:v>IMO26-002-A-P07</x:v>
      </x:c>
      <x:c r="B1328" s="9" t="str">
        <x:v>IMO26-002</x:v>
      </x:c>
      <x:c r="C1328" s="9" t="str">
        <x:v>BATCH_11</x:v>
      </x:c>
      <x:c r="D1328" s="9" t="str">
        <x:v>IMO26</x:v>
      </x:c>
      <x:c r="E1328" s="9" t="n">
        <x:v>0</x:v>
      </x:c>
      <x:c r="F1328" s="9" t="str">
        <x:v>Chapter 9-1 applicability</x:v>
      </x:c>
      <x:c r="G1328" s="9" t="str">
        <x:v>PASS</x:v>
      </x:c>
      <x:c r="H1328" s="11" t="str">
        <x:v>Cargo ship below 500 GT upper boundary remains applicable.</x:v>
      </x:c>
      <x:c r="I1328" s="10" t="str">
        <x:v>rdf/IMO26/IMO26-002/IMO26-002-A-P07.ttl</x:v>
      </x:c>
      <x:c r="J1328" s="10" t="str">
        <x:v>a16c2274a513f31faec129361c6b5880da21339611edff28ba73d5d3e68420b9</x:v>
      </x:c>
      <x:c r="K1328" s="13" t="str">
        <x:v>NOT_REVIEWED</x:v>
      </x:c>
      <x:c r="L1328" s="13" t="str"/>
      <x:c r="M1328" s="13" t="str"/>
      <x:c r="N1328" s="13" t="str"/>
      <x:c r="O1328" s="13" t="str"/>
      <x:c r="P1328" s="13" t="str"/>
      <x:c r="Q1328" s="13" t="str"/>
      <x:c r="R1328" s="13" t="str"/>
      <x:c r="S1328" s="13" t="str"/>
      <x:c r="T1328" s="14" t="str"/>
      <x:c r="U1328" s="9" t="str">
        <x:f>IF(AND(Q1328="AGREED",P1328="LABEL_ONLY",OR(O1328="PASS",O1328="FAIL"),R1328&lt;&gt;"",S1328&lt;&gt;"",T1328&lt;&gt;""),O1328,G1328)</x:f>
        <x:v>PASS</x:v>
      </x:c>
      <x:c r="V1328" s="9" t="str">
        <x:f>IF(Q1328&lt;&gt;"AGREED","",IF(P1328="LABEL_ONLY",IF(AND(Q1328="AGREED",P1328="LABEL_ONLY",OR(O1328="PASS",O1328="FAIL"),R1328&lt;&gt;"",S1328&lt;&gt;"",T1328&lt;&gt;""),"LABEL_APPLIED","INCOMPLETE_DECISION"),"RERUN_REQUIRED"))</x:f>
      </x:c>
    </x:row>
    <x:row r="1329" ht="30" customHeight="1">
      <x:c r="A1329" s="9" t="str">
        <x:v>IMO26-002-A-P08</x:v>
      </x:c>
      <x:c r="B1329" s="9" t="str">
        <x:v>IMO26-002</x:v>
      </x:c>
      <x:c r="C1329" s="9" t="str">
        <x:v>BATCH_11</x:v>
      </x:c>
      <x:c r="D1329" s="9" t="str">
        <x:v>IMO26</x:v>
      </x:c>
      <x:c r="E1329" s="9" t="n">
        <x:v>0</x:v>
      </x:c>
      <x:c r="F1329" s="9" t="str">
        <x:v>Chapter 9-1 applicability</x:v>
      </x:c>
      <x:c r="G1329" s="9" t="str">
        <x:v>PASS</x:v>
      </x:c>
      <x:c r="H1329" s="11" t="str">
        <x:v>Cargo ship at 500 GT is outside the &lt;500 GT branch.</x:v>
      </x:c>
      <x:c r="I1329" s="10" t="str">
        <x:v>rdf/IMO26/IMO26-002/IMO26-002-A-P08.ttl</x:v>
      </x:c>
      <x:c r="J1329" s="10" t="str">
        <x:v>bb8a2b75246ed9498e51bb77ac89d1c9c61195508c6aed52fbd37563544f0275</x:v>
      </x:c>
      <x:c r="K1329" s="13" t="str">
        <x:v>NOT_REVIEWED</x:v>
      </x:c>
      <x:c r="L1329" s="13" t="str"/>
      <x:c r="M1329" s="13" t="str"/>
      <x:c r="N1329" s="13" t="str"/>
      <x:c r="O1329" s="13" t="str"/>
      <x:c r="P1329" s="13" t="str"/>
      <x:c r="Q1329" s="13" t="str"/>
      <x:c r="R1329" s="13" t="str"/>
      <x:c r="S1329" s="13" t="str"/>
      <x:c r="T1329" s="14" t="str"/>
      <x:c r="U1329" s="9" t="str">
        <x:f>IF(AND(Q1329="AGREED",P1329="LABEL_ONLY",OR(O1329="PASS",O1329="FAIL"),R1329&lt;&gt;"",S1329&lt;&gt;"",T1329&lt;&gt;""),O1329,G1329)</x:f>
        <x:v>PASS</x:v>
      </x:c>
      <x:c r="V1329" s="9" t="str">
        <x:f>IF(Q1329&lt;&gt;"AGREED","",IF(P1329="LABEL_ONLY",IF(AND(Q1329="AGREED",P1329="LABEL_ONLY",OR(O1329="PASS",O1329="FAIL"),R1329&lt;&gt;"",S1329&lt;&gt;"",T1329&lt;&gt;""),"LABEL_APPLIED","INCOMPLETE_DECISION"),"RERUN_REQUIRED"))</x:f>
      </x:c>
    </x:row>
    <x:row r="1330" ht="30" customHeight="1">
      <x:c r="A1330" s="9" t="str">
        <x:v>IMO26-002-A-P09</x:v>
      </x:c>
      <x:c r="B1330" s="9" t="str">
        <x:v>IMO26-002</x:v>
      </x:c>
      <x:c r="C1330" s="9" t="str">
        <x:v>BATCH_11</x:v>
      </x:c>
      <x:c r="D1330" s="9" t="str">
        <x:v>IMO26</x:v>
      </x:c>
      <x:c r="E1330" s="9" t="n">
        <x:v>0</x:v>
      </x:c>
      <x:c r="F1330" s="9" t="str">
        <x:v>Chapter 9-1 applicability</x:v>
      </x:c>
      <x:c r="G1330" s="9" t="str">
        <x:v>PASS</x:v>
      </x:c>
      <x:c r="H1330" s="11" t="str">
        <x:v>Cargo ship below 300 GT is outside Chapter 9-1.</x:v>
      </x:c>
      <x:c r="I1330" s="10" t="str">
        <x:v>rdf/IMO26/IMO26-002/IMO26-002-A-P09.ttl</x:v>
      </x:c>
      <x:c r="J1330" s="10" t="str">
        <x:v>e17c867cce0d41b3362b81ae281d5b3390b1993e24698d47e2993a33f0c69c96</x:v>
      </x:c>
      <x:c r="K1330" s="13" t="str">
        <x:v>NOT_REVIEWED</x:v>
      </x:c>
      <x:c r="L1330" s="13" t="str"/>
      <x:c r="M1330" s="13" t="str"/>
      <x:c r="N1330" s="13" t="str"/>
      <x:c r="O1330" s="13" t="str"/>
      <x:c r="P1330" s="13" t="str"/>
      <x:c r="Q1330" s="13" t="str"/>
      <x:c r="R1330" s="13" t="str"/>
      <x:c r="S1330" s="13" t="str"/>
      <x:c r="T1330" s="14" t="str"/>
      <x:c r="U1330" s="9" t="str">
        <x:f>IF(AND(Q1330="AGREED",P1330="LABEL_ONLY",OR(O1330="PASS",O1330="FAIL"),R1330&lt;&gt;"",S1330&lt;&gt;"",T1330&lt;&gt;""),O1330,G1330)</x:f>
        <x:v>PASS</x:v>
      </x:c>
      <x:c r="V1330" s="9" t="str">
        <x:f>IF(Q1330&lt;&gt;"AGREED","",IF(P1330="LABEL_ONLY",IF(AND(Q1330="AGREED",P1330="LABEL_ONLY",OR(O1330="PASS",O1330="FAIL"),R1330&lt;&gt;"",S1330&lt;&gt;"",T1330&lt;&gt;""),"LABEL_APPLIED","INCOMPLETE_DECISION"),"RERUN_REQUIRED"))</x:f>
      </x:c>
    </x:row>
    <x:row r="1331" ht="30" customHeight="1">
      <x:c r="A1331" s="9" t="str">
        <x:v>IMO26-002-A-P10</x:v>
      </x:c>
      <x:c r="B1331" s="9" t="str">
        <x:v>IMO26-002</x:v>
      </x:c>
      <x:c r="C1331" s="9" t="str">
        <x:v>BATCH_11</x:v>
      </x:c>
      <x:c r="D1331" s="9" t="str">
        <x:v>IMO26</x:v>
      </x:c>
      <x:c r="E1331" s="9" t="n">
        <x:v>0</x:v>
      </x:c>
      <x:c r="F1331" s="9" t="str">
        <x:v>Chapter 9-1 applicability</x:v>
      </x:c>
      <x:c r="G1331" s="9" t="str">
        <x:v>PASS</x:v>
      </x:c>
      <x:c r="H1331" s="11" t="str">
        <x:v>Other ship type is outside the three Chapter 9-1 alternatives.</x:v>
      </x:c>
      <x:c r="I1331" s="10" t="str">
        <x:v>rdf/IMO26/IMO26-002/IMO26-002-A-P10.ttl</x:v>
      </x:c>
      <x:c r="J1331" s="10" t="str">
        <x:v>b97e8926cf45e34417bd1a2bc9fe97bc314ea663fe9809143ca44745f0ee05c9</x:v>
      </x:c>
      <x:c r="K1331" s="13" t="str">
        <x:v>NOT_REVIEWED</x:v>
      </x:c>
      <x:c r="L1331" s="13" t="str"/>
      <x:c r="M1331" s="13" t="str"/>
      <x:c r="N1331" s="13" t="str"/>
      <x:c r="O1331" s="13" t="str"/>
      <x:c r="P1331" s="13" t="str"/>
      <x:c r="Q1331" s="13" t="str"/>
      <x:c r="R1331" s="13" t="str"/>
      <x:c r="S1331" s="13" t="str"/>
      <x:c r="T1331" s="14" t="str"/>
      <x:c r="U1331" s="9" t="str">
        <x:f>IF(AND(Q1331="AGREED",P1331="LABEL_ONLY",OR(O1331="PASS",O1331="FAIL"),R1331&lt;&gt;"",S1331&lt;&gt;"",T1331&lt;&gt;""),O1331,G1331)</x:f>
        <x:v>PASS</x:v>
      </x:c>
      <x:c r="V1331" s="9" t="str">
        <x:f>IF(Q1331&lt;&gt;"AGREED","",IF(P1331="LABEL_ONLY",IF(AND(Q1331="AGREED",P1331="LABEL_ONLY",OR(O1331="PASS",O1331="FAIL"),R1331&lt;&gt;"",S1331&lt;&gt;"",T1331&lt;&gt;""),"LABEL_APPLIED","INCOMPLETE_DECISION"),"RERUN_REQUIRED"))</x:f>
      </x:c>
    </x:row>
    <x:row r="1332" ht="30" customHeight="1">
      <x:c r="A1332" s="9" t="str">
        <x:v>IMO26-005-A-F01</x:v>
      </x:c>
      <x:c r="B1332" s="9" t="str">
        <x:v>IMO26-005</x:v>
      </x:c>
      <x:c r="C1332" s="9" t="str">
        <x:v>BATCH_26</x:v>
      </x:c>
      <x:c r="D1332" s="9" t="str">
        <x:v>IMO26</x:v>
      </x:c>
      <x:c r="E1332" s="9" t="n">
        <x:v>0</x:v>
      </x:c>
      <x:c r="F1332" s="9" t="str">
        <x:v>9-1.2.2.2</x:v>
      </x:c>
      <x:c r="G1332" s="9" t="str">
        <x:v>FAIL</x:v>
      </x:c>
      <x:c r="H1332" s="11" t="str">
        <x:v>Represented system has rejected intended-area suitability.</x:v>
      </x:c>
      <x:c r="I1332" s="10" t="str">
        <x:v>rdf/IMO26/IMO26-005/IMO26-005-A-F01.ttl</x:v>
      </x:c>
      <x:c r="J1332" s="10" t="str">
        <x:v>65c14da7ad70c4b2adad22082c5c33a335f597f8d43507aacfd92c5d9b513f29</x:v>
      </x:c>
      <x:c r="K1332" s="13" t="str">
        <x:v>NOT_REVIEWED</x:v>
      </x:c>
      <x:c r="L1332" s="13" t="str"/>
      <x:c r="M1332" s="13" t="str"/>
      <x:c r="N1332" s="13" t="str"/>
      <x:c r="O1332" s="13" t="str"/>
      <x:c r="P1332" s="13" t="str"/>
      <x:c r="Q1332" s="13" t="str"/>
      <x:c r="R1332" s="13" t="str"/>
      <x:c r="S1332" s="13" t="str"/>
      <x:c r="T1332" s="14" t="str"/>
      <x:c r="U1332" s="9" t="str">
        <x:f>IF(AND(Q1332="AGREED",P1332="LABEL_ONLY",OR(O1332="PASS",O1332="FAIL"),R1332&lt;&gt;"",S1332&lt;&gt;"",T1332&lt;&gt;""),O1332,G1332)</x:f>
        <x:v>FAIL</x:v>
      </x:c>
      <x:c r="V1332" s="9" t="str">
        <x:f>IF(Q1332&lt;&gt;"AGREED","",IF(P1332="LABEL_ONLY",IF(AND(Q1332="AGREED",P1332="LABEL_ONLY",OR(O1332="PASS",O1332="FAIL"),R1332&lt;&gt;"",S1332&lt;&gt;"",T1332&lt;&gt;""),"LABEL_APPLIED","INCOMPLETE_DECISION"),"RERUN_REQUIRED"))</x:f>
      </x:c>
    </x:row>
    <x:row r="1333" ht="30" customHeight="1">
      <x:c r="A1333" s="9" t="str">
        <x:v>IMO26-005-A-F02</x:v>
      </x:c>
      <x:c r="B1333" s="9" t="str">
        <x:v>IMO26-005</x:v>
      </x:c>
      <x:c r="C1333" s="9" t="str">
        <x:v>BATCH_26</x:v>
      </x:c>
      <x:c r="D1333" s="9" t="str">
        <x:v>IMO26</x:v>
      </x:c>
      <x:c r="E1333" s="9" t="n">
        <x:v>0</x:v>
      </x:c>
      <x:c r="F1333" s="9" t="str">
        <x:v>9-1.2.2.2</x:v>
      </x:c>
      <x:c r="G1333" s="9" t="str">
        <x:v>FAIL</x:v>
      </x:c>
      <x:c r="H1333" s="11" t="str">
        <x:v>Mixed approved/rejected systems violate universal approval.</x:v>
      </x:c>
      <x:c r="I1333" s="10" t="str">
        <x:v>rdf/IMO26/IMO26-005/IMO26-005-A-F02.ttl</x:v>
      </x:c>
      <x:c r="J1333" s="10" t="str">
        <x:v>fc22cd8b29ebb716d5f6d267b1b4bc6ef4bcb22880466b63a9b4e06dd1dca0b0</x:v>
      </x:c>
      <x:c r="K1333" s="13" t="str">
        <x:v>NOT_REVIEWED</x:v>
      </x:c>
      <x:c r="L1333" s="13" t="str"/>
      <x:c r="M1333" s="13" t="str"/>
      <x:c r="N1333" s="13" t="str"/>
      <x:c r="O1333" s="13" t="str"/>
      <x:c r="P1333" s="13" t="str"/>
      <x:c r="Q1333" s="13" t="str"/>
      <x:c r="R1333" s="13" t="str"/>
      <x:c r="S1333" s="13" t="str"/>
      <x:c r="T1333" s="14" t="str"/>
      <x:c r="U1333" s="9" t="str">
        <x:f>IF(AND(Q1333="AGREED",P1333="LABEL_ONLY",OR(O1333="PASS",O1333="FAIL"),R1333&lt;&gt;"",S1333&lt;&gt;"",T1333&lt;&gt;""),O1333,G1333)</x:f>
        <x:v>FAIL</x:v>
      </x:c>
      <x:c r="V1333" s="9" t="str">
        <x:f>IF(Q1333&lt;&gt;"AGREED","",IF(P1333="LABEL_ONLY",IF(AND(Q1333="AGREED",P1333="LABEL_ONLY",OR(O1333="PASS",O1333="FAIL"),R1333&lt;&gt;"",S1333&lt;&gt;"",T1333&lt;&gt;""),"LABEL_APPLIED","INCOMPLETE_DECISION"),"RERUN_REQUIRED"))</x:f>
      </x:c>
    </x:row>
    <x:row r="1334" ht="30" customHeight="1">
      <x:c r="A1334" s="9" t="str">
        <x:v>IMO26-005-A-F03</x:v>
      </x:c>
      <x:c r="B1334" s="9" t="str">
        <x:v>IMO26-005</x:v>
      </x:c>
      <x:c r="C1334" s="9" t="str">
        <x:v>BATCH_26</x:v>
      </x:c>
      <x:c r="D1334" s="9" t="str">
        <x:v>IMO26</x:v>
      </x:c>
      <x:c r="E1334" s="9" t="n">
        <x:v>1</x:v>
      </x:c>
      <x:c r="F1334" s="9" t="str">
        <x:v>9-1.2.2.2</x:v>
      </x:c>
      <x:c r="G1334" s="9" t="str">
        <x:v>FAIL</x:v>
      </x:c>
      <x:c r="H1334" s="11" t="str">
        <x:v>Represented system lacks suitability approval status.</x:v>
      </x:c>
      <x:c r="I1334" s="10" t="str">
        <x:v>rdf/IMO26/IMO26-005/IMO26-005-A-F03.ttl</x:v>
      </x:c>
      <x:c r="J1334" s="10" t="str">
        <x:v>00bd815aac9cfa4f4384c29599ce4d86c23e341e3ef95dbbe82e3e446f975735</x:v>
      </x:c>
      <x:c r="K1334" s="13" t="str">
        <x:v>NOT_REVIEWED</x:v>
      </x:c>
      <x:c r="L1334" s="13" t="str"/>
      <x:c r="M1334" s="13" t="str"/>
      <x:c r="N1334" s="13" t="str"/>
      <x:c r="O1334" s="13" t="str"/>
      <x:c r="P1334" s="13" t="str"/>
      <x:c r="Q1334" s="13" t="str"/>
      <x:c r="R1334" s="13" t="str"/>
      <x:c r="S1334" s="13" t="str"/>
      <x:c r="T1334" s="14" t="str"/>
      <x:c r="U1334" s="9" t="str">
        <x:f>IF(AND(Q1334="AGREED",P1334="LABEL_ONLY",OR(O1334="PASS",O1334="FAIL"),R1334&lt;&gt;"",S1334&lt;&gt;"",T1334&lt;&gt;""),O1334,G1334)</x:f>
        <x:v>FAIL</x:v>
      </x:c>
      <x:c r="V1334" s="9" t="str">
        <x:f>IF(Q1334&lt;&gt;"AGREED","",IF(P1334="LABEL_ONLY",IF(AND(Q1334="AGREED",P1334="LABEL_ONLY",OR(O1334="PASS",O1334="FAIL"),R1334&lt;&gt;"",S1334&lt;&gt;"",T1334&lt;&gt;""),"LABEL_APPLIED","INCOMPLETE_DECISION"),"RERUN_REQUIRED"))</x:f>
      </x:c>
    </x:row>
    <x:row r="1335" ht="30" customHeight="1">
      <x:c r="A1335" s="9" t="str">
        <x:v>IMO26-005-A-P01</x:v>
      </x:c>
      <x:c r="B1335" s="9" t="str">
        <x:v>IMO26-005</x:v>
      </x:c>
      <x:c r="C1335" s="9" t="str">
        <x:v>BATCH_26</x:v>
      </x:c>
      <x:c r="D1335" s="9" t="str">
        <x:v>IMO26</x:v>
      </x:c>
      <x:c r="E1335" s="9" t="n">
        <x:v>0</x:v>
      </x:c>
      <x:c r="F1335" s="9" t="str">
        <x:v>9-1.2.2.2</x:v>
      </x:c>
      <x:c r="G1335" s="9" t="str">
        <x:v>PASS</x:v>
      </x:c>
      <x:c r="H1335" s="11" t="str">
        <x:v>One heading-reference system has approved intended-area suitability.</x:v>
      </x:c>
      <x:c r="I1335" s="10" t="str">
        <x:v>rdf/IMO26/IMO26-005/IMO26-005-A-P01.ttl</x:v>
      </x:c>
      <x:c r="J1335" s="10" t="str">
        <x:v>c272338d821ae78c36729b217acb2648c2c1b7bc564709d01f034850e434e700</x:v>
      </x:c>
      <x:c r="K1335" s="13" t="str">
        <x:v>NOT_REVIEWED</x:v>
      </x:c>
      <x:c r="L1335" s="13" t="str"/>
      <x:c r="M1335" s="13" t="str"/>
      <x:c r="N1335" s="13" t="str"/>
      <x:c r="O1335" s="13" t="str"/>
      <x:c r="P1335" s="13" t="str"/>
      <x:c r="Q1335" s="13" t="str"/>
      <x:c r="R1335" s="13" t="str"/>
      <x:c r="S1335" s="13" t="str"/>
      <x:c r="T1335" s="14" t="str"/>
      <x:c r="U1335" s="9" t="str">
        <x:f>IF(AND(Q1335="AGREED",P1335="LABEL_ONLY",OR(O1335="PASS",O1335="FAIL"),R1335&lt;&gt;"",S1335&lt;&gt;"",T1335&lt;&gt;""),O1335,G1335)</x:f>
        <x:v>PASS</x:v>
      </x:c>
      <x:c r="V1335" s="9" t="str">
        <x:f>IF(Q1335&lt;&gt;"AGREED","",IF(P1335="LABEL_ONLY",IF(AND(Q1335="AGREED",P1335="LABEL_ONLY",OR(O1335="PASS",O1335="FAIL"),R1335&lt;&gt;"",S1335&lt;&gt;"",T1335&lt;&gt;""),"LABEL_APPLIED","INCOMPLETE_DECISION"),"RERUN_REQUIRED"))</x:f>
      </x:c>
    </x:row>
    <x:row r="1336" ht="30" customHeight="1">
      <x:c r="A1336" s="9" t="str">
        <x:v>IMO26-005-A-P02</x:v>
      </x:c>
      <x:c r="B1336" s="9" t="str">
        <x:v>IMO26-005</x:v>
      </x:c>
      <x:c r="C1336" s="9" t="str">
        <x:v>BATCH_26</x:v>
      </x:c>
      <x:c r="D1336" s="9" t="str">
        <x:v>IMO26</x:v>
      </x:c>
      <x:c r="E1336" s="9" t="n">
        <x:v>0</x:v>
      </x:c>
      <x:c r="F1336" s="9" t="str">
        <x:v>9-1.2.2.2</x:v>
      </x:c>
      <x:c r="G1336" s="9" t="str">
        <x:v>PASS</x:v>
      </x:c>
      <x:c r="H1336" s="11" t="str">
        <x:v>Two represented systems are both approved.</x:v>
      </x:c>
      <x:c r="I1336" s="10" t="str">
        <x:v>rdf/IMO26/IMO26-005/IMO26-005-A-P02.ttl</x:v>
      </x:c>
      <x:c r="J1336" s="10" t="str">
        <x:v>249a9d21508e0919d7b303635ceeaa36f914dd455a28b753b69869949a7fb199</x:v>
      </x:c>
      <x:c r="K1336" s="13" t="str">
        <x:v>NOT_REVIEWED</x:v>
      </x:c>
      <x:c r="L1336" s="13" t="str"/>
      <x:c r="M1336" s="13" t="str"/>
      <x:c r="N1336" s="13" t="str"/>
      <x:c r="O1336" s="13" t="str"/>
      <x:c r="P1336" s="13" t="str"/>
      <x:c r="Q1336" s="13" t="str"/>
      <x:c r="R1336" s="13" t="str"/>
      <x:c r="S1336" s="13" t="str"/>
      <x:c r="T1336" s="14" t="str"/>
      <x:c r="U1336" s="9" t="str">
        <x:f>IF(AND(Q1336="AGREED",P1336="LABEL_ONLY",OR(O1336="PASS",O1336="FAIL"),R1336&lt;&gt;"",S1336&lt;&gt;"",T1336&lt;&gt;""),O1336,G1336)</x:f>
        <x:v>PASS</x:v>
      </x:c>
      <x:c r="V1336" s="9" t="str">
        <x:f>IF(Q1336&lt;&gt;"AGREED","",IF(P1336="LABEL_ONLY",IF(AND(Q1336="AGREED",P1336="LABEL_ONLY",OR(O1336="PASS",O1336="FAIL"),R1336&lt;&gt;"",S1336&lt;&gt;"",T1336&lt;&gt;""),"LABEL_APPLIED","INCOMPLETE_DECISION"),"RERUN_REQUIRED"))</x:f>
      </x:c>
    </x:row>
    <x:row r="1337" ht="30" customHeight="1">
      <x:c r="A1337" s="9" t="str">
        <x:v>IMO26-005-A-P03</x:v>
      </x:c>
      <x:c r="B1337" s="9" t="str">
        <x:v>IMO26-005</x:v>
      </x:c>
      <x:c r="C1337" s="9" t="str">
        <x:v>BATCH_26</x:v>
      </x:c>
      <x:c r="D1337" s="9" t="str">
        <x:v>IMO26</x:v>
      </x:c>
      <x:c r="E1337" s="9" t="n">
        <x:v>1</x:v>
      </x:c>
      <x:c r="F1337" s="9" t="str">
        <x:v>9-1.2.2.2</x:v>
      </x:c>
      <x:c r="G1337" s="9" t="str">
        <x:v>PASS</x:v>
      </x:c>
      <x:c r="H1337" s="11" t="str">
        <x:v>No represented system; universal obligation does not invent existence.</x:v>
      </x:c>
      <x:c r="I1337" s="10" t="str">
        <x:v>rdf/IMO26/IMO26-005/IMO26-005-A-P03.ttl</x:v>
      </x:c>
      <x:c r="J1337" s="10" t="str">
        <x:v>29b7aabb3a350709cae469c09a22160f2b3c12dcbb30257fb0b38ea0b37b3253</x:v>
      </x:c>
      <x:c r="K1337" s="13" t="str">
        <x:v>NOT_REVIEWED</x:v>
      </x:c>
      <x:c r="L1337" s="13" t="str"/>
      <x:c r="M1337" s="13" t="str"/>
      <x:c r="N1337" s="13" t="str"/>
      <x:c r="O1337" s="13" t="str"/>
      <x:c r="P1337" s="13" t="str"/>
      <x:c r="Q1337" s="13" t="str"/>
      <x:c r="R1337" s="13" t="str"/>
      <x:c r="S1337" s="13" t="str"/>
      <x:c r="T1337" s="14" t="str"/>
      <x:c r="U1337" s="9" t="str">
        <x:f>IF(AND(Q1337="AGREED",P1337="LABEL_ONLY",OR(O1337="PASS",O1337="FAIL"),R1337&lt;&gt;"",S1337&lt;&gt;"",T1337&lt;&gt;""),O1337,G1337)</x:f>
        <x:v>PASS</x:v>
      </x:c>
      <x:c r="V1337" s="9" t="str">
        <x:f>IF(Q1337&lt;&gt;"AGREED","",IF(P1337="LABEL_ONLY",IF(AND(Q1337="AGREED",P1337="LABEL_ONLY",OR(O1337="PASS",O1337="FAIL"),R1337&lt;&gt;"",S1337&lt;&gt;"",T1337&lt;&gt;""),"LABEL_APPLIED","INCOMPLETE_DECISION"),"RERUN_REQUIRED"))</x:f>
      </x:c>
    </x:row>
    <x:row r="1338" ht="30" customHeight="1">
      <x:c r="A1338" s="9" t="str">
        <x:v>IMO26-007-A-F01</x:v>
      </x:c>
      <x:c r="B1338" s="9" t="str">
        <x:v>IMO26-007</x:v>
      </x:c>
      <x:c r="C1338" s="9" t="str">
        <x:v>BATCH_20</x:v>
      </x:c>
      <x:c r="D1338" s="9" t="str">
        <x:v>IMO26</x:v>
      </x:c>
      <x:c r="E1338" s="9" t="n">
        <x:v>1</x:v>
      </x:c>
      <x:c r="F1338" s="9" t="str">
        <x:v>9-1.3.2.1.1</x:v>
      </x:c>
      <x:c r="G1338" s="9" t="str">
        <x:v>FAIL</x:v>
      </x:c>
      <x:c r="H1338" s="11" t="str">
        <x:v>Applicable ship satisfies none of the three routes.</x:v>
      </x:c>
      <x:c r="I1338" s="10" t="str">
        <x:v>rdf/IMO26/IMO26-007/IMO26-007-A-F01.ttl</x:v>
      </x:c>
      <x:c r="J1338" s="10" t="str">
        <x:v>e428435c58f932aacd6d393763cce97d73b32ad800550345c9ceeccdb75702b7</x:v>
      </x:c>
      <x:c r="K1338" s="13" t="str">
        <x:v>NOT_REVIEWED</x:v>
      </x:c>
      <x:c r="L1338" s="13" t="str"/>
      <x:c r="M1338" s="13" t="str"/>
      <x:c r="N1338" s="13" t="str"/>
      <x:c r="O1338" s="13" t="str"/>
      <x:c r="P1338" s="13" t="str"/>
      <x:c r="Q1338" s="13" t="str"/>
      <x:c r="R1338" s="13" t="str"/>
      <x:c r="S1338" s="13" t="str"/>
      <x:c r="T1338" s="14" t="str"/>
      <x:c r="U1338" s="9" t="str">
        <x:f>IF(AND(Q1338="AGREED",P1338="LABEL_ONLY",OR(O1338="PASS",O1338="FAIL"),R1338&lt;&gt;"",S1338&lt;&gt;"",T1338&lt;&gt;""),O1338,G1338)</x:f>
        <x:v>FAIL</x:v>
      </x:c>
      <x:c r="V1338" s="9" t="str">
        <x:f>IF(Q1338&lt;&gt;"AGREED","",IF(P1338="LABEL_ONLY",IF(AND(Q1338="AGREED",P1338="LABEL_ONLY",OR(O1338="PASS",O1338="FAIL"),R1338&lt;&gt;"",S1338&lt;&gt;"",T1338&lt;&gt;""),"LABEL_APPLIED","INCOMPLETE_DECISION"),"RERUN_REQUIRED"))</x:f>
      </x:c>
    </x:row>
    <x:row r="1339" ht="30" customHeight="1">
      <x:c r="A1339" s="9" t="str">
        <x:v>IMO26-007-A-F02</x:v>
      </x:c>
      <x:c r="B1339" s="9" t="str">
        <x:v>IMO26-007</x:v>
      </x:c>
      <x:c r="C1339" s="9" t="str">
        <x:v>BATCH_20</x:v>
      </x:c>
      <x:c r="D1339" s="9" t="str">
        <x:v>IMO26</x:v>
      </x:c>
      <x:c r="E1339" s="9" t="n">
        <x:v>0</x:v>
      </x:c>
      <x:c r="F1339" s="9" t="str">
        <x:v>9-1.3.2.1.1</x:v>
      </x:c>
      <x:c r="G1339" s="9" t="str">
        <x:v>FAIL</x:v>
      </x:c>
      <x:c r="H1339" s="11" t="str">
        <x:v>One echo sounder with only one transducer is insufficient.</x:v>
      </x:c>
      <x:c r="I1339" s="10" t="str">
        <x:v>rdf/IMO26/IMO26-007/IMO26-007-A-F02.ttl</x:v>
      </x:c>
      <x:c r="J1339" s="10" t="str">
        <x:v>83cf4b39733b6210156fdf6564696be94904fb32e9c2de37fbfc161d91bc723a</x:v>
      </x:c>
      <x:c r="K1339" s="13" t="str">
        <x:v>NOT_REVIEWED</x:v>
      </x:c>
      <x:c r="L1339" s="13" t="str"/>
      <x:c r="M1339" s="13" t="str"/>
      <x:c r="N1339" s="13" t="str"/>
      <x:c r="O1339" s="13" t="str"/>
      <x:c r="P1339" s="13" t="str"/>
      <x:c r="Q1339" s="13" t="str"/>
      <x:c r="R1339" s="13" t="str"/>
      <x:c r="S1339" s="13" t="str"/>
      <x:c r="T1339" s="14" t="str"/>
      <x:c r="U1339" s="9" t="str">
        <x:f>IF(AND(Q1339="AGREED",P1339="LABEL_ONLY",OR(O1339="PASS",O1339="FAIL"),R1339&lt;&gt;"",S1339&lt;&gt;"",T1339&lt;&gt;""),O1339,G1339)</x:f>
        <x:v>FAIL</x:v>
      </x:c>
      <x:c r="V1339" s="9" t="str">
        <x:f>IF(Q1339&lt;&gt;"AGREED","",IF(P1339="LABEL_ONLY",IF(AND(Q1339="AGREED",P1339="LABEL_ONLY",OR(O1339="PASS",O1339="FAIL"),R1339&lt;&gt;"",S1339&lt;&gt;"",T1339&lt;&gt;""),"LABEL_APPLIED","INCOMPLETE_DECISION"),"RERUN_REQUIRED"))</x:f>
      </x:c>
    </x:row>
    <x:row r="1340" ht="30" customHeight="1">
      <x:c r="A1340" s="9" t="str">
        <x:v>IMO26-007-A-F03</x:v>
      </x:c>
      <x:c r="B1340" s="9" t="str">
        <x:v>IMO26-007</x:v>
      </x:c>
      <x:c r="C1340" s="9" t="str">
        <x:v>BATCH_20</x:v>
      </x:c>
      <x:c r="D1340" s="9" t="str">
        <x:v>IMO26</x:v>
      </x:c>
      <x:c r="E1340" s="9" t="n">
        <x:v>0</x:v>
      </x:c>
      <x:c r="F1340" s="9" t="str">
        <x:v>9-1.3.2.1.1</x:v>
      </x:c>
      <x:c r="G1340" s="9" t="str">
        <x:v>FAIL</x:v>
      </x:c>
      <x:c r="H1340" s="11" t="str">
        <x:v>Construction-date applicability selector missing.</x:v>
      </x:c>
      <x:c r="I1340" s="10" t="str">
        <x:v>rdf/IMO26/IMO26-007/IMO26-007-A-F03.ttl</x:v>
      </x:c>
      <x:c r="J1340" s="10" t="str">
        <x:v>51cf77b784c69119c3625dc439efb951c464341a3830821f7e24e0c67e6c644f</x:v>
      </x:c>
      <x:c r="K1340" s="13" t="str">
        <x:v>NOT_REVIEWED</x:v>
      </x:c>
      <x:c r="L1340" s="13" t="str"/>
      <x:c r="M1340" s="13" t="str"/>
      <x:c r="N1340" s="13" t="str"/>
      <x:c r="O1340" s="13" t="str"/>
      <x:c r="P1340" s="13" t="str"/>
      <x:c r="Q1340" s="13" t="str"/>
      <x:c r="R1340" s="13" t="str"/>
      <x:c r="S1340" s="13" t="str"/>
      <x:c r="T1340" s="14" t="str"/>
      <x:c r="U1340" s="9" t="str">
        <x:f>IF(AND(Q1340="AGREED",P1340="LABEL_ONLY",OR(O1340="PASS",O1340="FAIL"),R1340&lt;&gt;"",S1340&lt;&gt;"",T1340&lt;&gt;""),O1340,G1340)</x:f>
        <x:v>FAIL</x:v>
      </x:c>
      <x:c r="V1340" s="9" t="str">
        <x:f>IF(Q1340&lt;&gt;"AGREED","",IF(P1340="LABEL_ONLY",IF(AND(Q1340="AGREED",P1340="LABEL_ONLY",OR(O1340="PASS",O1340="FAIL"),R1340&lt;&gt;"",S1340&lt;&gt;"",T1340&lt;&gt;""),"LABEL_APPLIED","INCOMPLETE_DECISION"),"RERUN_REQUIRED"))</x:f>
      </x:c>
    </x:row>
    <x:row r="1341" ht="30" customHeight="1">
      <x:c r="A1341" s="9" t="str">
        <x:v>IMO26-007-A-F04</x:v>
      </x:c>
      <x:c r="B1341" s="9" t="str">
        <x:v>IMO26-007</x:v>
      </x:c>
      <x:c r="C1341" s="9" t="str">
        <x:v>BATCH_20</x:v>
      </x:c>
      <x:c r="D1341" s="9" t="str">
        <x:v>IMO26</x:v>
      </x:c>
      <x:c r="E1341" s="9" t="n">
        <x:v>0</x:v>
      </x:c>
      <x:c r="F1341" s="9" t="str">
        <x:v>9-1.3.2.1.1</x:v>
      </x:c>
      <x:c r="G1341" s="9" t="str">
        <x:v>FAIL</x:v>
      </x:c>
      <x:c r="H1341" s="11" t="str">
        <x:v>Ice-strengthening applicability selector missing.</x:v>
      </x:c>
      <x:c r="I1341" s="10" t="str">
        <x:v>rdf/IMO26/IMO26-007/IMO26-007-A-F04.ttl</x:v>
      </x:c>
      <x:c r="J1341" s="10" t="str">
        <x:v>e0cea30cf74a12e5202acdb725fff9063b99ce6f35336f01012129a44e5cc12b</x:v>
      </x:c>
      <x:c r="K1341" s="13" t="str">
        <x:v>NOT_REVIEWED</x:v>
      </x:c>
      <x:c r="L1341" s="13" t="str"/>
      <x:c r="M1341" s="13" t="str"/>
      <x:c r="N1341" s="13" t="str"/>
      <x:c r="O1341" s="13" t="str"/>
      <x:c r="P1341" s="13" t="str"/>
      <x:c r="Q1341" s="13" t="str"/>
      <x:c r="R1341" s="13" t="str"/>
      <x:c r="S1341" s="13" t="str"/>
      <x:c r="T1341" s="14" t="str"/>
      <x:c r="U1341" s="9" t="str">
        <x:f>IF(AND(Q1341="AGREED",P1341="LABEL_ONLY",OR(O1341="PASS",O1341="FAIL"),R1341&lt;&gt;"",S1341&lt;&gt;"",T1341&lt;&gt;""),O1341,G1341)</x:f>
        <x:v>FAIL</x:v>
      </x:c>
      <x:c r="V1341" s="9" t="str">
        <x:f>IF(Q1341&lt;&gt;"AGREED","",IF(P1341="LABEL_ONLY",IF(AND(Q1341="AGREED",P1341="LABEL_ONLY",OR(O1341="PASS",O1341="FAIL"),R1341&lt;&gt;"",S1341&lt;&gt;"",T1341&lt;&gt;""),"LABEL_APPLIED","INCOMPLETE_DECISION"),"RERUN_REQUIRED"))</x:f>
      </x:c>
    </x:row>
    <x:row r="1342" ht="30" customHeight="1">
      <x:c r="A1342" s="9" t="str">
        <x:v>IMO26-007-A-P01</x:v>
      </x:c>
      <x:c r="B1342" s="9" t="str">
        <x:v>IMO26-007</x:v>
      </x:c>
      <x:c r="C1342" s="9" t="str">
        <x:v>BATCH_20</x:v>
      </x:c>
      <x:c r="D1342" s="9" t="str">
        <x:v>IMO26</x:v>
      </x:c>
      <x:c r="E1342" s="9" t="n">
        <x:v>0</x:v>
      </x:c>
      <x:c r="F1342" s="9" t="str">
        <x:v>9-1.3.2.1.1</x:v>
      </x:c>
      <x:c r="G1342" s="9" t="str">
        <x:v>PASS</x:v>
      </x:c>
      <x:c r="H1342" s="11" t="str">
        <x:v>Applicable ice-strengthened post-2026 ship satisfies two-independent-echo-sounder route.</x:v>
      </x:c>
      <x:c r="I1342" s="10" t="str">
        <x:v>rdf/IMO26/IMO26-007/IMO26-007-A-P01.ttl</x:v>
      </x:c>
      <x:c r="J1342" s="10" t="str">
        <x:v>e63a32837a5a13d655501a4422bdba3065e3a3c33a46f3e40e286ad9e3fcaf52</x:v>
      </x:c>
      <x:c r="K1342" s="13" t="str">
        <x:v>NOT_REVIEWED</x:v>
      </x:c>
      <x:c r="L1342" s="13" t="str"/>
      <x:c r="M1342" s="13" t="str"/>
      <x:c r="N1342" s="13" t="str"/>
      <x:c r="O1342" s="13" t="str"/>
      <x:c r="P1342" s="13" t="str"/>
      <x:c r="Q1342" s="13" t="str"/>
      <x:c r="R1342" s="13" t="str"/>
      <x:c r="S1342" s="13" t="str"/>
      <x:c r="T1342" s="14" t="str"/>
      <x:c r="U1342" s="9" t="str">
        <x:f>IF(AND(Q1342="AGREED",P1342="LABEL_ONLY",OR(O1342="PASS",O1342="FAIL"),R1342&lt;&gt;"",S1342&lt;&gt;"",T1342&lt;&gt;""),O1342,G1342)</x:f>
        <x:v>PASS</x:v>
      </x:c>
      <x:c r="V1342" s="9" t="str">
        <x:f>IF(Q1342&lt;&gt;"AGREED","",IF(P1342="LABEL_ONLY",IF(AND(Q1342="AGREED",P1342="LABEL_ONLY",OR(O1342="PASS",O1342="FAIL"),R1342&lt;&gt;"",S1342&lt;&gt;"",T1342&lt;&gt;""),"LABEL_APPLIED","INCOMPLETE_DECISION"),"RERUN_REQUIRED"))</x:f>
      </x:c>
    </x:row>
    <x:row r="1343" ht="30" customHeight="1">
      <x:c r="A1343" s="9" t="str">
        <x:v>IMO26-007-A-P02</x:v>
      </x:c>
      <x:c r="B1343" s="9" t="str">
        <x:v>IMO26-007</x:v>
      </x:c>
      <x:c r="C1343" s="9" t="str">
        <x:v>BATCH_20</x:v>
      </x:c>
      <x:c r="D1343" s="9" t="str">
        <x:v>IMO26</x:v>
      </x:c>
      <x:c r="E1343" s="9" t="n">
        <x:v>0</x:v>
      </x:c>
      <x:c r="F1343" s="9" t="str">
        <x:v>9-1.3.2.1.1</x:v>
      </x:c>
      <x:c r="G1343" s="9" t="str">
        <x:v>PASS</x:v>
      </x:c>
      <x:c r="H1343" s="11" t="str">
        <x:v>Applicable ship satisfies one echo sounder plus two independent transducers.</x:v>
      </x:c>
      <x:c r="I1343" s="10" t="str">
        <x:v>rdf/IMO26/IMO26-007/IMO26-007-A-P02.ttl</x:v>
      </x:c>
      <x:c r="J1343" s="10" t="str">
        <x:v>14d8b248fb615dd86071b0cc3009cd330a62d89888a2b34536b9d72d1a9840c8</x:v>
      </x:c>
      <x:c r="K1343" s="13" t="str">
        <x:v>NOT_REVIEWED</x:v>
      </x:c>
      <x:c r="L1343" s="13" t="str"/>
      <x:c r="M1343" s="13" t="str"/>
      <x:c r="N1343" s="13" t="str"/>
      <x:c r="O1343" s="13" t="str"/>
      <x:c r="P1343" s="13" t="str"/>
      <x:c r="Q1343" s="13" t="str"/>
      <x:c r="R1343" s="13" t="str"/>
      <x:c r="S1343" s="13" t="str"/>
      <x:c r="T1343" s="14" t="str"/>
      <x:c r="U1343" s="9" t="str">
        <x:f>IF(AND(Q1343="AGREED",P1343="LABEL_ONLY",OR(O1343="PASS",O1343="FAIL"),R1343&lt;&gt;"",S1343&lt;&gt;"",T1343&lt;&gt;""),O1343,G1343)</x:f>
        <x:v>PASS</x:v>
      </x:c>
      <x:c r="V1343" s="9" t="str">
        <x:f>IF(Q1343&lt;&gt;"AGREED","",IF(P1343="LABEL_ONLY",IF(AND(Q1343="AGREED",P1343="LABEL_ONLY",OR(O1343="PASS",O1343="FAIL"),R1343&lt;&gt;"",S1343&lt;&gt;"",T1343&lt;&gt;""),"LABEL_APPLIED","INCOMPLETE_DECISION"),"RERUN_REQUIRED"))</x:f>
      </x:c>
    </x:row>
    <x:row r="1344" ht="30" customHeight="1">
      <x:c r="A1344" s="9" t="str">
        <x:v>IMO26-007-A-P03</x:v>
      </x:c>
      <x:c r="B1344" s="9" t="str">
        <x:v>IMO26-007</x:v>
      </x:c>
      <x:c r="C1344" s="9" t="str">
        <x:v>BATCH_20</x:v>
      </x:c>
      <x:c r="D1344" s="9" t="str">
        <x:v>IMO26</x:v>
      </x:c>
      <x:c r="E1344" s="9" t="n">
        <x:v>1</x:v>
      </x:c>
      <x:c r="F1344" s="9" t="str">
        <x:v>9-1.3.2.1.1</x:v>
      </x:c>
      <x:c r="G1344" s="9" t="str">
        <x:v>PASS</x:v>
      </x:c>
      <x:c r="H1344" s="11" t="str">
        <x:v>Administration-approved equivalent depth-sounding device satisfies alternative route.</x:v>
      </x:c>
      <x:c r="I1344" s="10" t="str">
        <x:v>rdf/IMO26/IMO26-007/IMO26-007-A-P03.ttl</x:v>
      </x:c>
      <x:c r="J1344" s="10" t="str">
        <x:v>9a63c56c3e813f090077963dc36d39dbfc25edc3e6a71c4fbc62e4a5a0143b96</x:v>
      </x:c>
      <x:c r="K1344" s="13" t="str">
        <x:v>NOT_REVIEWED</x:v>
      </x:c>
      <x:c r="L1344" s="13" t="str"/>
      <x:c r="M1344" s="13" t="str"/>
      <x:c r="N1344" s="13" t="str"/>
      <x:c r="O1344" s="13" t="str"/>
      <x:c r="P1344" s="13" t="str"/>
      <x:c r="Q1344" s="13" t="str"/>
      <x:c r="R1344" s="13" t="str"/>
      <x:c r="S1344" s="13" t="str"/>
      <x:c r="T1344" s="14" t="str"/>
      <x:c r="U1344" s="9" t="str">
        <x:f>IF(AND(Q1344="AGREED",P1344="LABEL_ONLY",OR(O1344="PASS",O1344="FAIL"),R1344&lt;&gt;"",S1344&lt;&gt;"",T1344&lt;&gt;""),O1344,G1344)</x:f>
        <x:v>PASS</x:v>
      </x:c>
      <x:c r="V1344" s="9" t="str">
        <x:f>IF(Q1344&lt;&gt;"AGREED","",IF(P1344="LABEL_ONLY",IF(AND(Q1344="AGREED",P1344="LABEL_ONLY",OR(O1344="PASS",O1344="FAIL"),R1344&lt;&gt;"",S1344&lt;&gt;"",T1344&lt;&gt;""),"LABEL_APPLIED","INCOMPLETE_DECISION"),"RERUN_REQUIRED"))</x:f>
      </x:c>
    </x:row>
    <x:row r="1345" ht="30" customHeight="1">
      <x:c r="A1345" s="9" t="str">
        <x:v>IMO26-007-A-P04</x:v>
      </x:c>
      <x:c r="B1345" s="9" t="str">
        <x:v>IMO26-007</x:v>
      </x:c>
      <x:c r="C1345" s="9" t="str">
        <x:v>BATCH_20</x:v>
      </x:c>
      <x:c r="D1345" s="9" t="str">
        <x:v>IMO26</x:v>
      </x:c>
      <x:c r="E1345" s="9" t="n">
        <x:v>0</x:v>
      </x:c>
      <x:c r="F1345" s="9" t="str">
        <x:v>9-1.3.2.1.1</x:v>
      </x:c>
      <x:c r="G1345" s="9" t="str">
        <x:v>PASS</x:v>
      </x:c>
      <x:c r="H1345" s="11" t="str">
        <x:v>Multiple valid routes may coexist.</x:v>
      </x:c>
      <x:c r="I1345" s="10" t="str">
        <x:v>rdf/IMO26/IMO26-007/IMO26-007-A-P04.ttl</x:v>
      </x:c>
      <x:c r="J1345" s="10" t="str">
        <x:v>d35ecaafd7347e83b658423542f52e9331ebcbdf2220393568f92d182a85990b</x:v>
      </x:c>
      <x:c r="K1345" s="13" t="str">
        <x:v>NOT_REVIEWED</x:v>
      </x:c>
      <x:c r="L1345" s="13" t="str"/>
      <x:c r="M1345" s="13" t="str"/>
      <x:c r="N1345" s="13" t="str"/>
      <x:c r="O1345" s="13" t="str"/>
      <x:c r="P1345" s="13" t="str"/>
      <x:c r="Q1345" s="13" t="str"/>
      <x:c r="R1345" s="13" t="str"/>
      <x:c r="S1345" s="13" t="str"/>
      <x:c r="T1345" s="14" t="str"/>
      <x:c r="U1345" s="9" t="str">
        <x:f>IF(AND(Q1345="AGREED",P1345="LABEL_ONLY",OR(O1345="PASS",O1345="FAIL"),R1345&lt;&gt;"",S1345&lt;&gt;"",T1345&lt;&gt;""),O1345,G1345)</x:f>
        <x:v>PASS</x:v>
      </x:c>
      <x:c r="V1345" s="9" t="str">
        <x:f>IF(Q1345&lt;&gt;"AGREED","",IF(P1345="LABEL_ONLY",IF(AND(Q1345="AGREED",P1345="LABEL_ONLY",OR(O1345="PASS",O1345="FAIL"),R1345&lt;&gt;"",S1345&lt;&gt;"",T1345&lt;&gt;""),"LABEL_APPLIED","INCOMPLETE_DECISION"),"RERUN_REQUIRED"))</x:f>
      </x:c>
    </x:row>
    <x:row r="1346" ht="30" customHeight="1">
      <x:c r="A1346" s="9" t="str">
        <x:v>IMO26-007-A-P05</x:v>
      </x:c>
      <x:c r="B1346" s="9" t="str">
        <x:v>IMO26-007</x:v>
      </x:c>
      <x:c r="C1346" s="9" t="str">
        <x:v>BATCH_20</x:v>
      </x:c>
      <x:c r="D1346" s="9" t="str">
        <x:v>IMO26</x:v>
      </x:c>
      <x:c r="E1346" s="9" t="n">
        <x:v>0</x:v>
      </x:c>
      <x:c r="F1346" s="9" t="str">
        <x:v>9-1.3.2.1.1</x:v>
      </x:c>
      <x:c r="G1346" s="9" t="str">
        <x:v>PASS</x:v>
      </x:c>
      <x:c r="H1346" s="11" t="str">
        <x:v>Pre-2026 construction is outside amended obligation.</x:v>
      </x:c>
      <x:c r="I1346" s="10" t="str">
        <x:v>rdf/IMO26/IMO26-007/IMO26-007-A-P05.ttl</x:v>
      </x:c>
      <x:c r="J1346" s="10" t="str">
        <x:v>773078abc2eabef3802c82f035ff1ba0bc2e879b8c03867c3e156366da659e36</x:v>
      </x:c>
      <x:c r="K1346" s="13" t="str">
        <x:v>NOT_REVIEWED</x:v>
      </x:c>
      <x:c r="L1346" s="13" t="str"/>
      <x:c r="M1346" s="13" t="str"/>
      <x:c r="N1346" s="13" t="str"/>
      <x:c r="O1346" s="13" t="str"/>
      <x:c r="P1346" s="13" t="str"/>
      <x:c r="Q1346" s="13" t="str"/>
      <x:c r="R1346" s="13" t="str"/>
      <x:c r="S1346" s="13" t="str"/>
      <x:c r="T1346" s="14" t="str"/>
      <x:c r="U1346" s="9" t="str">
        <x:f>IF(AND(Q1346="AGREED",P1346="LABEL_ONLY",OR(O1346="PASS",O1346="FAIL"),R1346&lt;&gt;"",S1346&lt;&gt;"",T1346&lt;&gt;""),O1346,G1346)</x:f>
        <x:v>PASS</x:v>
      </x:c>
      <x:c r="V1346" s="9" t="str">
        <x:f>IF(Q1346&lt;&gt;"AGREED","",IF(P1346="LABEL_ONLY",IF(AND(Q1346="AGREED",P1346="LABEL_ONLY",OR(O1346="PASS",O1346="FAIL"),R1346&lt;&gt;"",S1346&lt;&gt;"",T1346&lt;&gt;""),"LABEL_APPLIED","INCOMPLETE_DECISION"),"RERUN_REQUIRED"))</x:f>
      </x:c>
    </x:row>
    <x:row r="1347" ht="30" customHeight="1">
      <x:c r="A1347" s="9" t="str">
        <x:v>IMO26-007-A-P06</x:v>
      </x:c>
      <x:c r="B1347" s="9" t="str">
        <x:v>IMO26-007</x:v>
      </x:c>
      <x:c r="C1347" s="9" t="str">
        <x:v>BATCH_20</x:v>
      </x:c>
      <x:c r="D1347" s="9" t="str">
        <x:v>IMO26</x:v>
      </x:c>
      <x:c r="E1347" s="9" t="n">
        <x:v>0</x:v>
      </x:c>
      <x:c r="F1347" s="9" t="str">
        <x:v>9-1.3.2.1.1</x:v>
      </x:c>
      <x:c r="G1347" s="9" t="str">
        <x:v>PASS</x:v>
      </x:c>
      <x:c r="H1347" s="11" t="str">
        <x:v>Non-ice-strengthened ship is outside amended obligation.</x:v>
      </x:c>
      <x:c r="I1347" s="10" t="str">
        <x:v>rdf/IMO26/IMO26-007/IMO26-007-A-P06.ttl</x:v>
      </x:c>
      <x:c r="J1347" s="10" t="str">
        <x:v>6b3c8c6c0290dfa6ae24beeee22cd483ea80c6db660f50a1fb9f496930923f6d</x:v>
      </x:c>
      <x:c r="K1347" s="13" t="str">
        <x:v>NOT_REVIEWED</x:v>
      </x:c>
      <x:c r="L1347" s="13" t="str"/>
      <x:c r="M1347" s="13" t="str"/>
      <x:c r="N1347" s="13" t="str"/>
      <x:c r="O1347" s="13" t="str"/>
      <x:c r="P1347" s="13" t="str"/>
      <x:c r="Q1347" s="13" t="str"/>
      <x:c r="R1347" s="13" t="str"/>
      <x:c r="S1347" s="13" t="str"/>
      <x:c r="T1347" s="14" t="str"/>
      <x:c r="U1347" s="9" t="str">
        <x:f>IF(AND(Q1347="AGREED",P1347="LABEL_ONLY",OR(O1347="PASS",O1347="FAIL"),R1347&lt;&gt;"",S1347&lt;&gt;"",T1347&lt;&gt;""),O1347,G1347)</x:f>
        <x:v>PASS</x:v>
      </x:c>
      <x:c r="V1347" s="9" t="str">
        <x:f>IF(Q1347&lt;&gt;"AGREED","",IF(P1347="LABEL_ONLY",IF(AND(Q1347="AGREED",P1347="LABEL_ONLY",OR(O1347="PASS",O1347="FAIL"),R1347&lt;&gt;"",S1347&lt;&gt;"",T1347&lt;&gt;""),"LABEL_APPLIED","INCOMPLETE_DECISION"),"RERUN_REQUIRED"))</x:f>
      </x:c>
    </x:row>
    <x:row r="1348" ht="30" customHeight="1">
      <x:c r="A1348" s="9" t="str">
        <x:v>IMO26-008-A-F01</x:v>
      </x:c>
      <x:c r="B1348" s="9" t="str">
        <x:v>IMO26-008</x:v>
      </x:c>
      <x:c r="C1348" s="9" t="str">
        <x:v>BATCH_25</x:v>
      </x:c>
      <x:c r="D1348" s="9" t="str">
        <x:v>IMO26</x:v>
      </x:c>
      <x:c r="E1348" s="9" t="n">
        <x:v>0</x:v>
      </x:c>
      <x:c r="F1348" s="9" t="str">
        <x:v>9-1.3.2.1.2</x:v>
      </x:c>
      <x:c r="G1348" s="9" t="str">
        <x:v>FAIL</x:v>
      </x:c>
      <x:c r="H1348" s="11" t="str">
        <x:v>Neither direct nor equivalent visibility route is satisfied.</x:v>
      </x:c>
      <x:c r="I1348" s="10" t="str">
        <x:v>rdf/IMO26/IMO26-008/IMO26-008-A-F01.ttl</x:v>
      </x:c>
      <x:c r="J1348" s="10" t="str">
        <x:v>dc26daad375908f4af53cb422e43dd1c3ba45ca3237789e5b552c0254496016e</x:v>
      </x:c>
      <x:c r="K1348" s="13" t="str">
        <x:v>NOT_REVIEWED</x:v>
      </x:c>
      <x:c r="L1348" s="13" t="str"/>
      <x:c r="M1348" s="13" t="str"/>
      <x:c r="N1348" s="13" t="str"/>
      <x:c r="O1348" s="13" t="str"/>
      <x:c r="P1348" s="13" t="str"/>
      <x:c r="Q1348" s="13" t="str"/>
      <x:c r="R1348" s="13" t="str"/>
      <x:c r="S1348" s="13" t="str"/>
      <x:c r="T1348" s="14" t="str"/>
      <x:c r="U1348" s="9" t="str">
        <x:f>IF(AND(Q1348="AGREED",P1348="LABEL_ONLY",OR(O1348="PASS",O1348="FAIL"),R1348&lt;&gt;"",S1348&lt;&gt;"",T1348&lt;&gt;""),O1348,G1348)</x:f>
        <x:v>FAIL</x:v>
      </x:c>
      <x:c r="V1348" s="9" t="str">
        <x:f>IF(Q1348&lt;&gt;"AGREED","",IF(P1348="LABEL_ONLY",IF(AND(Q1348="AGREED",P1348="LABEL_ONLY",OR(O1348="PASS",O1348="FAIL"),R1348&lt;&gt;"",S1348&lt;&gt;"",T1348&lt;&gt;""),"LABEL_APPLIED","INCOMPLETE_DECISION"),"RERUN_REQUIRED"))</x:f>
      </x:c>
    </x:row>
    <x:row r="1349" ht="30" customHeight="1">
      <x:c r="A1349" s="9" t="str">
        <x:v>IMO26-008-A-F02</x:v>
      </x:c>
      <x:c r="B1349" s="9" t="str">
        <x:v>IMO26-008</x:v>
      </x:c>
      <x:c r="C1349" s="9" t="str">
        <x:v>BATCH_25</x:v>
      </x:c>
      <x:c r="D1349" s="9" t="str">
        <x:v>IMO26</x:v>
      </x:c>
      <x:c r="E1349" s="9" t="n">
        <x:v>1</x:v>
      </x:c>
      <x:c r="F1349" s="9" t="str">
        <x:v>9-1.3.2.1.2</x:v>
      </x:c>
      <x:c r="G1349" s="9" t="str">
        <x:v>FAIL</x:v>
      </x:c>
      <x:c r="H1349" s="11" t="str">
        <x:v>SOLAS status alone without clear view astern is insufficient.</x:v>
      </x:c>
      <x:c r="I1349" s="10" t="str">
        <x:v>rdf/IMO26/IMO26-008/IMO26-008-A-F02.ttl</x:v>
      </x:c>
      <x:c r="J1349" s="10" t="str">
        <x:v>aba4f8057879bb01c836d44c17b2eceeeea8e96178add44088b7178a27cdabf3</x:v>
      </x:c>
      <x:c r="K1349" s="13" t="str">
        <x:v>NOT_REVIEWED</x:v>
      </x:c>
      <x:c r="L1349" s="13" t="str"/>
      <x:c r="M1349" s="13" t="str"/>
      <x:c r="N1349" s="13" t="str"/>
      <x:c r="O1349" s="13" t="str"/>
      <x:c r="P1349" s="13" t="str"/>
      <x:c r="Q1349" s="13" t="str"/>
      <x:c r="R1349" s="13" t="str"/>
      <x:c r="S1349" s="13" t="str"/>
      <x:c r="T1349" s="14" t="str"/>
      <x:c r="U1349" s="9" t="str">
        <x:f>IF(AND(Q1349="AGREED",P1349="LABEL_ONLY",OR(O1349="PASS",O1349="FAIL"),R1349&lt;&gt;"",S1349&lt;&gt;"",T1349&lt;&gt;""),O1349,G1349)</x:f>
        <x:v>FAIL</x:v>
      </x:c>
      <x:c r="V1349" s="9" t="str">
        <x:f>IF(Q1349&lt;&gt;"AGREED","",IF(P1349="LABEL_ONLY",IF(AND(Q1349="AGREED",P1349="LABEL_ONLY",OR(O1349="PASS",O1349="FAIL"),R1349&lt;&gt;"",S1349&lt;&gt;"",T1349&lt;&gt;""),"LABEL_APPLIED","INCOMPLETE_DECISION"),"RERUN_REQUIRED"))</x:f>
      </x:c>
    </x:row>
    <x:row r="1350" ht="30" customHeight="1">
      <x:c r="A1350" s="9" t="str">
        <x:v>IMO26-008-A-F03</x:v>
      </x:c>
      <x:c r="B1350" s="9" t="str">
        <x:v>IMO26-008</x:v>
      </x:c>
      <x:c r="C1350" s="9" t="str">
        <x:v>BATCH_25</x:v>
      </x:c>
      <x:c r="D1350" s="9" t="str">
        <x:v>IMO26</x:v>
      </x:c>
      <x:c r="E1350" s="9" t="n">
        <x:v>0</x:v>
      </x:c>
      <x:c r="F1350" s="9" t="str">
        <x:v>9-1.3.2.1.2</x:v>
      </x:c>
      <x:c r="G1350" s="9" t="str">
        <x:v>FAIL</x:v>
      </x:c>
      <x:c r="H1350" s="11" t="str">
        <x:v>Clear view astern alone without SOLAS compliance is insufficient.</x:v>
      </x:c>
      <x:c r="I1350" s="10" t="str">
        <x:v>rdf/IMO26/IMO26-008/IMO26-008-A-F03.ttl</x:v>
      </x:c>
      <x:c r="J1350" s="10" t="str">
        <x:v>21cb24ccd8722110e5cf551b77a96ab02dd68fd9e09f6a070102d230255cdc88</x:v>
      </x:c>
      <x:c r="K1350" s="13" t="str">
        <x:v>NOT_REVIEWED</x:v>
      </x:c>
      <x:c r="L1350" s="13" t="str"/>
      <x:c r="M1350" s="13" t="str"/>
      <x:c r="N1350" s="13" t="str"/>
      <x:c r="O1350" s="13" t="str"/>
      <x:c r="P1350" s="13" t="str"/>
      <x:c r="Q1350" s="13" t="str"/>
      <x:c r="R1350" s="13" t="str"/>
      <x:c r="S1350" s="13" t="str"/>
      <x:c r="T1350" s="14" t="str"/>
      <x:c r="U1350" s="9" t="str">
        <x:f>IF(AND(Q1350="AGREED",P1350="LABEL_ONLY",OR(O1350="PASS",O1350="FAIL"),R1350&lt;&gt;"",S1350&lt;&gt;"",T1350&lt;&gt;""),O1350,G1350)</x:f>
        <x:v>FAIL</x:v>
      </x:c>
      <x:c r="V1350" s="9" t="str">
        <x:f>IF(Q1350&lt;&gt;"AGREED","",IF(P1350="LABEL_ONLY",IF(AND(Q1350="AGREED",P1350="LABEL_ONLY",OR(O1350="PASS",O1350="FAIL"),R1350&lt;&gt;"",S1350&lt;&gt;"",T1350&lt;&gt;""),"LABEL_APPLIED","INCOMPLETE_DECISION"),"RERUN_REQUIRED"))</x:f>
      </x:c>
    </x:row>
    <x:row r="1351" ht="30" customHeight="1">
      <x:c r="A1351" s="9" t="str">
        <x:v>IMO26-008-A-P01</x:v>
      </x:c>
      <x:c r="B1351" s="9" t="str">
        <x:v>IMO26-008</x:v>
      </x:c>
      <x:c r="C1351" s="9" t="str">
        <x:v>BATCH_25</x:v>
      </x:c>
      <x:c r="D1351" s="9" t="str">
        <x:v>IMO26</x:v>
      </x:c>
      <x:c r="E1351" s="9" t="n">
        <x:v>1</x:v>
      </x:c>
      <x:c r="F1351" s="9" t="str">
        <x:v>9-1.3.2.1.2</x:v>
      </x:c>
      <x:c r="G1351" s="9" t="str">
        <x:v>PASS</x:v>
      </x:c>
      <x:c r="H1351" s="11" t="str">
        <x:v>SOLAS V/22.1.9.4 compliance and clear view astern satisfy direct route.</x:v>
      </x:c>
      <x:c r="I1351" s="10" t="str">
        <x:v>rdf/IMO26/IMO26-008/IMO26-008-A-P01.ttl</x:v>
      </x:c>
      <x:c r="J1351" s="10" t="str">
        <x:v>ff09d646fc18e1ba560206781fcc7326493e549525834888dcfe2bf55e8db519</x:v>
      </x:c>
      <x:c r="K1351" s="13" t="str">
        <x:v>NOT_REVIEWED</x:v>
      </x:c>
      <x:c r="L1351" s="13" t="str"/>
      <x:c r="M1351" s="13" t="str"/>
      <x:c r="N1351" s="13" t="str"/>
      <x:c r="O1351" s="13" t="str"/>
      <x:c r="P1351" s="13" t="str"/>
      <x:c r="Q1351" s="13" t="str"/>
      <x:c r="R1351" s="13" t="str"/>
      <x:c r="S1351" s="13" t="str"/>
      <x:c r="T1351" s="14" t="str"/>
      <x:c r="U1351" s="9" t="str">
        <x:f>IF(AND(Q1351="AGREED",P1351="LABEL_ONLY",OR(O1351="PASS",O1351="FAIL"),R1351&lt;&gt;"",S1351&lt;&gt;"",T1351&lt;&gt;""),O1351,G1351)</x:f>
        <x:v>PASS</x:v>
      </x:c>
      <x:c r="V1351" s="9" t="str">
        <x:f>IF(Q1351&lt;&gt;"AGREED","",IF(P1351="LABEL_ONLY",IF(AND(Q1351="AGREED",P1351="LABEL_ONLY",OR(O1351="PASS",O1351="FAIL"),R1351&lt;&gt;"",S1351&lt;&gt;"",T1351&lt;&gt;""),"LABEL_APPLIED","INCOMPLETE_DECISION"),"RERUN_REQUIRED"))</x:f>
      </x:c>
    </x:row>
    <x:row r="1352" ht="30" customHeight="1">
      <x:c r="A1352" s="9" t="str">
        <x:v>IMO26-008-A-P02</x:v>
      </x:c>
      <x:c r="B1352" s="9" t="str">
        <x:v>IMO26-008</x:v>
      </x:c>
      <x:c r="C1352" s="9" t="str">
        <x:v>BATCH_25</x:v>
      </x:c>
      <x:c r="D1352" s="9" t="str">
        <x:v>IMO26</x:v>
      </x:c>
      <x:c r="E1352" s="9" t="n">
        <x:v>0</x:v>
      </x:c>
      <x:c r="F1352" s="9" t="str">
        <x:v>9-1.3.2.1.2</x:v>
      </x:c>
      <x:c r="G1352" s="9" t="str">
        <x:v>PASS</x:v>
      </x:c>
      <x:c r="H1352" s="11" t="str">
        <x:v>Administration-approved equivalent visibility arrangement satisfies alternative route.</x:v>
      </x:c>
      <x:c r="I1352" s="10" t="str">
        <x:v>rdf/IMO26/IMO26-008/IMO26-008-A-P02.ttl</x:v>
      </x:c>
      <x:c r="J1352" s="10" t="str">
        <x:v>265f268f8880f555445c790b50a94b56849cf8544411b414194b7b44cfbdf747</x:v>
      </x:c>
      <x:c r="K1352" s="13" t="str">
        <x:v>NOT_REVIEWED</x:v>
      </x:c>
      <x:c r="L1352" s="13" t="str"/>
      <x:c r="M1352" s="13" t="str"/>
      <x:c r="N1352" s="13" t="str"/>
      <x:c r="O1352" s="13" t="str"/>
      <x:c r="P1352" s="13" t="str"/>
      <x:c r="Q1352" s="13" t="str"/>
      <x:c r="R1352" s="13" t="str"/>
      <x:c r="S1352" s="13" t="str"/>
      <x:c r="T1352" s="14" t="str"/>
      <x:c r="U1352" s="9" t="str">
        <x:f>IF(AND(Q1352="AGREED",P1352="LABEL_ONLY",OR(O1352="PASS",O1352="FAIL"),R1352&lt;&gt;"",S1352&lt;&gt;"",T1352&lt;&gt;""),O1352,G1352)</x:f>
        <x:v>PASS</x:v>
      </x:c>
      <x:c r="V1352" s="9" t="str">
        <x:f>IF(Q1352&lt;&gt;"AGREED","",IF(P1352="LABEL_ONLY",IF(AND(Q1352="AGREED",P1352="LABEL_ONLY",OR(O1352="PASS",O1352="FAIL"),R1352&lt;&gt;"",S1352&lt;&gt;"",T1352&lt;&gt;""),"LABEL_APPLIED","INCOMPLETE_DECISION"),"RERUN_REQUIRED"))</x:f>
      </x:c>
    </x:row>
    <x:row r="1353" ht="30" customHeight="1">
      <x:c r="A1353" s="9" t="str">
        <x:v>IMO26-008-A-P03</x:v>
      </x:c>
      <x:c r="B1353" s="9" t="str">
        <x:v>IMO26-008</x:v>
      </x:c>
      <x:c r="C1353" s="9" t="str">
        <x:v>BATCH_25</x:v>
      </x:c>
      <x:c r="D1353" s="9" t="str">
        <x:v>IMO26</x:v>
      </x:c>
      <x:c r="E1353" s="9" t="n">
        <x:v>0</x:v>
      </x:c>
      <x:c r="F1353" s="9" t="str">
        <x:v>9-1.3.2.1.2</x:v>
      </x:c>
      <x:c r="G1353" s="9" t="str">
        <x:v>PASS</x:v>
      </x:c>
      <x:c r="H1353" s="11" t="str">
        <x:v>Direct and equivalent routes may coexist.</x:v>
      </x:c>
      <x:c r="I1353" s="10" t="str">
        <x:v>rdf/IMO26/IMO26-008/IMO26-008-A-P03.ttl</x:v>
      </x:c>
      <x:c r="J1353" s="10" t="str">
        <x:v>7386c1ecde75c96287958f84229d170167b967d2e564377aafbc721396c2c924</x:v>
      </x:c>
      <x:c r="K1353" s="13" t="str">
        <x:v>NOT_REVIEWED</x:v>
      </x:c>
      <x:c r="L1353" s="13" t="str"/>
      <x:c r="M1353" s="13" t="str"/>
      <x:c r="N1353" s="13" t="str"/>
      <x:c r="O1353" s="13" t="str"/>
      <x:c r="P1353" s="13" t="str"/>
      <x:c r="Q1353" s="13" t="str"/>
      <x:c r="R1353" s="13" t="str"/>
      <x:c r="S1353" s="13" t="str"/>
      <x:c r="T1353" s="14" t="str"/>
      <x:c r="U1353" s="9" t="str">
        <x:f>IF(AND(Q1353="AGREED",P1353="LABEL_ONLY",OR(O1353="PASS",O1353="FAIL"),R1353&lt;&gt;"",S1353&lt;&gt;"",T1353&lt;&gt;""),O1353,G1353)</x:f>
        <x:v>PASS</x:v>
      </x:c>
      <x:c r="V1353" s="9" t="str">
        <x:f>IF(Q1353&lt;&gt;"AGREED","",IF(P1353="LABEL_ONLY",IF(AND(Q1353="AGREED",P1353="LABEL_ONLY",OR(O1353="PASS",O1353="FAIL"),R1353&lt;&gt;"",S1353&lt;&gt;"",T1353&lt;&gt;""),"LABEL_APPLIED","INCOMPLETE_DECISION"),"RERUN_REQUIRED"))</x:f>
      </x:c>
    </x:row>
    <x:row r="1354" ht="30" customHeight="1">
      <x:c r="A1354" s="9" t="str">
        <x:v>IMO26-008-A-P04</x:v>
      </x:c>
      <x:c r="B1354" s="9" t="str">
        <x:v>IMO26-008</x:v>
      </x:c>
      <x:c r="C1354" s="9" t="str">
        <x:v>BATCH_25</x:v>
      </x:c>
      <x:c r="D1354" s="9" t="str">
        <x:v>IMO26</x:v>
      </x:c>
      <x:c r="E1354" s="9" t="n">
        <x:v>0</x:v>
      </x:c>
      <x:c r="F1354" s="9" t="str">
        <x:v>9-1.3.2.1.2</x:v>
      </x:c>
      <x:c r="G1354" s="9" t="str">
        <x:v>PASS</x:v>
      </x:c>
      <x:c r="H1354" s="11" t="str">
        <x:v>Equivalent visibility route is independently sufficient.</x:v>
      </x:c>
      <x:c r="I1354" s="10" t="str">
        <x:v>rdf/IMO26/IMO26-008/IMO26-008-A-P04.ttl</x:v>
      </x:c>
      <x:c r="J1354" s="10" t="str">
        <x:v>78ddda473d94362a8b5cda8658da5734d0267fee48fabe3b89df9178a4f170f0</x:v>
      </x:c>
      <x:c r="K1354" s="13" t="str">
        <x:v>NOT_REVIEWED</x:v>
      </x:c>
      <x:c r="L1354" s="13" t="str"/>
      <x:c r="M1354" s="13" t="str"/>
      <x:c r="N1354" s="13" t="str"/>
      <x:c r="O1354" s="13" t="str"/>
      <x:c r="P1354" s="13" t="str"/>
      <x:c r="Q1354" s="13" t="str"/>
      <x:c r="R1354" s="13" t="str"/>
      <x:c r="S1354" s="13" t="str"/>
      <x:c r="T1354" s="14" t="str"/>
      <x:c r="U1354" s="9" t="str">
        <x:f>IF(AND(Q1354="AGREED",P1354="LABEL_ONLY",OR(O1354="PASS",O1354="FAIL"),R1354&lt;&gt;"",S1354&lt;&gt;"",T1354&lt;&gt;""),O1354,G1354)</x:f>
        <x:v>PASS</x:v>
      </x:c>
      <x:c r="V1354" s="9" t="str">
        <x:f>IF(Q1354&lt;&gt;"AGREED","",IF(P1354="LABEL_ONLY",IF(AND(Q1354="AGREED",P1354="LABEL_ONLY",OR(O1354="PASS",O1354="FAIL"),R1354&lt;&gt;"",S1354&lt;&gt;"",T1354&lt;&gt;""),"LABEL_APPLIED","INCOMPLETE_DECISION"),"RERUN_REQUIRED"))</x:f>
      </x:c>
    </x:row>
    <x:row r="1355" ht="30" customHeight="1">
      <x:c r="A1355" s="9" t="str">
        <x:v>IMO26-009-A-F01</x:v>
      </x:c>
      <x:c r="B1355" s="9" t="str">
        <x:v>IMO26-009</x:v>
      </x:c>
      <x:c r="C1355" s="9" t="str">
        <x:v>BATCH_10</x:v>
      </x:c>
      <x:c r="D1355" s="9" t="str">
        <x:v>IMO26</x:v>
      </x:c>
      <x:c r="E1355" s="9" t="n">
        <x:v>0</x:v>
      </x:c>
      <x:c r="F1355" s="9" t="str">
        <x:v>9-1.3.2.1.3</x:v>
      </x:c>
      <x:c r="G1355" s="9" t="str">
        <x:v>FAIL</x:v>
      </x:c>
      <x:c r="H1355" s="11" t="str">
        <x:v>Required antenna lacks ice-accumulation prevention.</x:v>
      </x:c>
      <x:c r="I1355" s="10" t="str">
        <x:v>rdf/IMO26/IMO26-009/IMO26-009-A-F01.ttl</x:v>
      </x:c>
      <x:c r="J1355" s="10" t="str">
        <x:v>0cf007cd8b0b158873feed0af77bc07439e0bb52eebb99be4de48dde0ddea347</x:v>
      </x:c>
      <x:c r="K1355" s="13" t="str">
        <x:v>NOT_REVIEWED</x:v>
      </x:c>
      <x:c r="L1355" s="13" t="str"/>
      <x:c r="M1355" s="13" t="str"/>
      <x:c r="N1355" s="13" t="str"/>
      <x:c r="O1355" s="13" t="str"/>
      <x:c r="P1355" s="13" t="str"/>
      <x:c r="Q1355" s="13" t="str"/>
      <x:c r="R1355" s="13" t="str"/>
      <x:c r="S1355" s="13" t="str"/>
      <x:c r="T1355" s="14" t="str"/>
      <x:c r="U1355" s="9" t="str">
        <x:f>IF(AND(Q1355="AGREED",P1355="LABEL_ONLY",OR(O1355="PASS",O1355="FAIL"),R1355&lt;&gt;"",S1355&lt;&gt;"",T1355&lt;&gt;""),O1355,G1355)</x:f>
        <x:v>FAIL</x:v>
      </x:c>
      <x:c r="V1355" s="9" t="str">
        <x:f>IF(Q1355&lt;&gt;"AGREED","",IF(P1355="LABEL_ONLY",IF(AND(Q1355="AGREED",P1355="LABEL_ONLY",OR(O1355="PASS",O1355="FAIL"),R1355&lt;&gt;"",S1355&lt;&gt;"",T1355&lt;&gt;""),"LABEL_APPLIED","INCOMPLETE_DECISION"),"RERUN_REQUIRED"))</x:f>
      </x:c>
    </x:row>
    <x:row r="1356" ht="30" customHeight="1">
      <x:c r="A1356" s="9" t="str">
        <x:v>IMO26-009-A-F02</x:v>
      </x:c>
      <x:c r="B1356" s="9" t="str">
        <x:v>IMO26-009</x:v>
      </x:c>
      <x:c r="C1356" s="9" t="str">
        <x:v>BATCH_10</x:v>
      </x:c>
      <x:c r="D1356" s="9" t="str">
        <x:v>IMO26</x:v>
      </x:c>
      <x:c r="E1356" s="9" t="n">
        <x:v>0</x:v>
      </x:c>
      <x:c r="F1356" s="9" t="str">
        <x:v>9-1.3.2.1.3</x:v>
      </x:c>
      <x:c r="G1356" s="9" t="str">
        <x:v>FAIL</x:v>
      </x:c>
      <x:c r="H1356" s="11" t="str">
        <x:v>Mixed protected/unprotected antenna set violates universal obligation.</x:v>
      </x:c>
      <x:c r="I1356" s="10" t="str">
        <x:v>rdf/IMO26/IMO26-009/IMO26-009-A-F02.ttl</x:v>
      </x:c>
      <x:c r="J1356" s="10" t="str">
        <x:v>d7ea4eb7b6996275e0d7d267502b2f178ed76aecbdf90e75e8cab0add65c2e45</x:v>
      </x:c>
      <x:c r="K1356" s="13" t="str">
        <x:v>NOT_REVIEWED</x:v>
      </x:c>
      <x:c r="L1356" s="13" t="str"/>
      <x:c r="M1356" s="13" t="str"/>
      <x:c r="N1356" s="13" t="str"/>
      <x:c r="O1356" s="13" t="str"/>
      <x:c r="P1356" s="13" t="str"/>
      <x:c r="Q1356" s="13" t="str"/>
      <x:c r="R1356" s="13" t="str"/>
      <x:c r="S1356" s="13" t="str"/>
      <x:c r="T1356" s="14" t="str"/>
      <x:c r="U1356" s="9" t="str">
        <x:f>IF(AND(Q1356="AGREED",P1356="LABEL_ONLY",OR(O1356="PASS",O1356="FAIL"),R1356&lt;&gt;"",S1356&lt;&gt;"",T1356&lt;&gt;""),O1356,G1356)</x:f>
        <x:v>FAIL</x:v>
      </x:c>
      <x:c r="V1356" s="9" t="str">
        <x:f>IF(Q1356&lt;&gt;"AGREED","",IF(P1356="LABEL_ONLY",IF(AND(Q1356="AGREED",P1356="LABEL_ONLY",OR(O1356="PASS",O1356="FAIL"),R1356&lt;&gt;"",S1356&lt;&gt;"",T1356&lt;&gt;""),"LABEL_APPLIED","INCOMPLETE_DECISION"),"RERUN_REQUIRED"))</x:f>
      </x:c>
    </x:row>
    <x:row r="1357" ht="30" customHeight="1">
      <x:c r="A1357" s="9" t="str">
        <x:v>IMO26-009-A-F03</x:v>
      </x:c>
      <x:c r="B1357" s="9" t="str">
        <x:v>IMO26-009</x:v>
      </x:c>
      <x:c r="C1357" s="9" t="str">
        <x:v>BATCH_10</x:v>
      </x:c>
      <x:c r="D1357" s="9" t="str">
        <x:v>IMO26</x:v>
      </x:c>
      <x:c r="E1357" s="9" t="n">
        <x:v>1</x:v>
      </x:c>
      <x:c r="F1357" s="9" t="str">
        <x:v>9-1.3.2.1.3</x:v>
      </x:c>
      <x:c r="G1357" s="9" t="str">
        <x:v>FAIL</x:v>
      </x:c>
      <x:c r="H1357" s="11" t="str">
        <x:v>Ice-accretion applicability selector missing.</x:v>
      </x:c>
      <x:c r="I1357" s="10" t="str">
        <x:v>rdf/IMO26/IMO26-009/IMO26-009-A-F03.ttl</x:v>
      </x:c>
      <x:c r="J1357" s="10" t="str">
        <x:v>6292ca454b72eb3cd8c7f6157cf58148aba55babf15c346e1a2f10051e5c97c2</x:v>
      </x:c>
      <x:c r="K1357" s="13" t="str">
        <x:v>REVIEWED</x:v>
      </x:c>
      <x:c r="L1357" s="13" t="str">
        <x:v>YES</x:v>
      </x:c>
      <x:c r="M1357" s="13" t="str">
        <x:v>YES</x:v>
      </x:c>
      <x:c r="N1357" s="13" t="str">
        <x:v>YES</x:v>
      </x:c>
      <x:c r="O1357" s="13"/>
      <x:c r="P1357" s="13"/>
      <x:c r="Q1357" s="13"/>
      <x:c r="R1357" s="13" t="str">
        <x:v>AI-assisted draft</x:v>
      </x:c>
      <x:c r="S1357" s="13" t="n">
        <x:v>46281</x:v>
      </x:c>
      <x:c r="T1357" s="14" t="str">
        <x:v>Polar Code 9-1.3.2.1.3 and the locked missing-evidence policy require the iceAccretionLikely selector; it is absent, so FAIL is valid.</x:v>
      </x:c>
      <x:c r="U1357" s="9" t="str">
        <x:f>IF(AND(Q1357="AGREED",P1357="LABEL_ONLY",OR(O1357="PASS",O1357="FAIL"),R1357&lt;&gt;"",S1357&lt;&gt;"",T1357&lt;&gt;""),O1357,G1357)</x:f>
        <x:v>FAIL</x:v>
      </x:c>
      <x:c r="V1357" s="9" t="str">
        <x:f>IF(Q1357&lt;&gt;"AGREED","",IF(P1357="LABEL_ONLY",IF(AND(Q1357="AGREED",P1357="LABEL_ONLY",OR(O1357="PASS",O1357="FAIL"),R1357&lt;&gt;"",S1357&lt;&gt;"",T1357&lt;&gt;""),"LABEL_APPLIED","INCOMPLETE_DECISION"),"RERUN_REQUIRED"))</x:f>
      </x:c>
    </x:row>
    <x:row r="1358" ht="30" customHeight="1">
      <x:c r="A1358" s="9" t="str">
        <x:v>IMO26-009-A-F04</x:v>
      </x:c>
      <x:c r="B1358" s="9" t="str">
        <x:v>IMO26-009</x:v>
      </x:c>
      <x:c r="C1358" s="9" t="str">
        <x:v>BATCH_10</x:v>
      </x:c>
      <x:c r="D1358" s="9" t="str">
        <x:v>IMO26</x:v>
      </x:c>
      <x:c r="E1358" s="9" t="n">
        <x:v>0</x:v>
      </x:c>
      <x:c r="F1358" s="9" t="str">
        <x:v>9-1.3.2.1.3</x:v>
      </x:c>
      <x:c r="G1358" s="9" t="str">
        <x:v>FAIL</x:v>
      </x:c>
      <x:c r="H1358" s="11" t="str">
        <x:v>Required antenna protection value missing.</x:v>
      </x:c>
      <x:c r="I1358" s="10" t="str">
        <x:v>rdf/IMO26/IMO26-009/IMO26-009-A-F04.ttl</x:v>
      </x:c>
      <x:c r="J1358" s="10" t="str">
        <x:v>5b231aea57496e6f10c828a80831552e94ffbbd98e96cb5088250b66d66d3eeb</x:v>
      </x:c>
      <x:c r="K1358" s="13" t="str">
        <x:v>NOT_REVIEWED</x:v>
      </x:c>
      <x:c r="L1358" s="13" t="str"/>
      <x:c r="M1358" s="13" t="str"/>
      <x:c r="N1358" s="13" t="str"/>
      <x:c r="O1358" s="13" t="str"/>
      <x:c r="P1358" s="13" t="str"/>
      <x:c r="Q1358" s="13" t="str"/>
      <x:c r="R1358" s="13" t="str"/>
      <x:c r="S1358" s="13" t="str"/>
      <x:c r="T1358" s="14" t="str"/>
      <x:c r="U1358" s="9" t="str">
        <x:f>IF(AND(Q1358="AGREED",P1358="LABEL_ONLY",OR(O1358="PASS",O1358="FAIL"),R1358&lt;&gt;"",S1358&lt;&gt;"",T1358&lt;&gt;""),O1358,G1358)</x:f>
        <x:v>FAIL</x:v>
      </x:c>
      <x:c r="V1358" s="9" t="str">
        <x:f>IF(Q1358&lt;&gt;"AGREED","",IF(P1358="LABEL_ONLY",IF(AND(Q1358="AGREED",P1358="LABEL_ONLY",OR(O1358="PASS",O1358="FAIL"),R1358&lt;&gt;"",S1358&lt;&gt;"",T1358&lt;&gt;""),"LABEL_APPLIED","INCOMPLETE_DECISION"),"RERUN_REQUIRED"))</x:f>
      </x:c>
    </x:row>
    <x:row r="1359" ht="30" customHeight="1">
      <x:c r="A1359" s="9" t="str">
        <x:v>IMO26-009-A-P01</x:v>
      </x:c>
      <x:c r="B1359" s="9" t="str">
        <x:v>IMO26-009</x:v>
      </x:c>
      <x:c r="C1359" s="9" t="str">
        <x:v>BATCH_10</x:v>
      </x:c>
      <x:c r="D1359" s="9" t="str">
        <x:v>IMO26</x:v>
      </x:c>
      <x:c r="E1359" s="9" t="n">
        <x:v>0</x:v>
      </x:c>
      <x:c r="F1359" s="9" t="str">
        <x:v>9-1.3.2.1.3</x:v>
      </x:c>
      <x:c r="G1359" s="9" t="str">
        <x:v>PASS</x:v>
      </x:c>
      <x:c r="H1359" s="11" t="str">
        <x:v>One required antenna is protected against ice accumulation.</x:v>
      </x:c>
      <x:c r="I1359" s="10" t="str">
        <x:v>rdf/IMO26/IMO26-009/IMO26-009-A-P01.ttl</x:v>
      </x:c>
      <x:c r="J1359" s="10" t="str">
        <x:v>e805100f5b43bd68654ad3bfbd414f558d832dc05448517ad3aa77c9f4c51ead</x:v>
      </x:c>
      <x:c r="K1359" s="13" t="str">
        <x:v>NOT_REVIEWED</x:v>
      </x:c>
      <x:c r="L1359" s="13" t="str"/>
      <x:c r="M1359" s="13" t="str"/>
      <x:c r="N1359" s="13" t="str"/>
      <x:c r="O1359" s="13" t="str"/>
      <x:c r="P1359" s="13" t="str"/>
      <x:c r="Q1359" s="13" t="str"/>
      <x:c r="R1359" s="13" t="str"/>
      <x:c r="S1359" s="13" t="str"/>
      <x:c r="T1359" s="14" t="str"/>
      <x:c r="U1359" s="9" t="str">
        <x:f>IF(AND(Q1359="AGREED",P1359="LABEL_ONLY",OR(O1359="PASS",O1359="FAIL"),R1359&lt;&gt;"",S1359&lt;&gt;"",T1359&lt;&gt;""),O1359,G1359)</x:f>
        <x:v>PASS</x:v>
      </x:c>
      <x:c r="V1359" s="9" t="str">
        <x:f>IF(Q1359&lt;&gt;"AGREED","",IF(P1359="LABEL_ONLY",IF(AND(Q1359="AGREED",P1359="LABEL_ONLY",OR(O1359="PASS",O1359="FAIL"),R1359&lt;&gt;"",S1359&lt;&gt;"",T1359&lt;&gt;""),"LABEL_APPLIED","INCOMPLETE_DECISION"),"RERUN_REQUIRED"))</x:f>
      </x:c>
    </x:row>
    <x:row r="1360" ht="30" customHeight="1">
      <x:c r="A1360" s="9" t="str">
        <x:v>IMO26-009-A-P02</x:v>
      </x:c>
      <x:c r="B1360" s="9" t="str">
        <x:v>IMO26-009</x:v>
      </x:c>
      <x:c r="C1360" s="9" t="str">
        <x:v>BATCH_10</x:v>
      </x:c>
      <x:c r="D1360" s="9" t="str">
        <x:v>IMO26</x:v>
      </x:c>
      <x:c r="E1360" s="9" t="n">
        <x:v>0</x:v>
      </x:c>
      <x:c r="F1360" s="9" t="str">
        <x:v>9-1.3.2.1.3</x:v>
      </x:c>
      <x:c r="G1360" s="9" t="str">
        <x:v>PASS</x:v>
      </x:c>
      <x:c r="H1360" s="11" t="str">
        <x:v>All represented required antennas are protected.</x:v>
      </x:c>
      <x:c r="I1360" s="10" t="str">
        <x:v>rdf/IMO26/IMO26-009/IMO26-009-A-P02.ttl</x:v>
      </x:c>
      <x:c r="J1360" s="10" t="str">
        <x:v>6946ad4ed6b80f8197504d5f2085d12a78ab8d48c3a33bed971ad2f86104ffd0</x:v>
      </x:c>
      <x:c r="K1360" s="13" t="str">
        <x:v>NOT_REVIEWED</x:v>
      </x:c>
      <x:c r="L1360" s="13" t="str"/>
      <x:c r="M1360" s="13" t="str"/>
      <x:c r="N1360" s="13" t="str"/>
      <x:c r="O1360" s="13" t="str"/>
      <x:c r="P1360" s="13" t="str"/>
      <x:c r="Q1360" s="13" t="str"/>
      <x:c r="R1360" s="13" t="str"/>
      <x:c r="S1360" s="13" t="str"/>
      <x:c r="T1360" s="14" t="str"/>
      <x:c r="U1360" s="9" t="str">
        <x:f>IF(AND(Q1360="AGREED",P1360="LABEL_ONLY",OR(O1360="PASS",O1360="FAIL"),R1360&lt;&gt;"",S1360&lt;&gt;"",T1360&lt;&gt;""),O1360,G1360)</x:f>
        <x:v>PASS</x:v>
      </x:c>
      <x:c r="V1360" s="9" t="str">
        <x:f>IF(Q1360&lt;&gt;"AGREED","",IF(P1360="LABEL_ONLY",IF(AND(Q1360="AGREED",P1360="LABEL_ONLY",OR(O1360="PASS",O1360="FAIL"),R1360&lt;&gt;"",S1360&lt;&gt;"",T1360&lt;&gt;""),"LABEL_APPLIED","INCOMPLETE_DECISION"),"RERUN_REQUIRED"))</x:f>
      </x:c>
    </x:row>
    <x:row r="1361" ht="30" customHeight="1">
      <x:c r="A1361" s="9" t="str">
        <x:v>IMO26-009-A-P03</x:v>
      </x:c>
      <x:c r="B1361" s="9" t="str">
        <x:v>IMO26-009</x:v>
      </x:c>
      <x:c r="C1361" s="9" t="str">
        <x:v>BATCH_10</x:v>
      </x:c>
      <x:c r="D1361" s="9" t="str">
        <x:v>IMO26</x:v>
      </x:c>
      <x:c r="E1361" s="9" t="n">
        <x:v>0</x:v>
      </x:c>
      <x:c r="F1361" s="9" t="str">
        <x:v>9-1.3.2.1.3</x:v>
      </x:c>
      <x:c r="G1361" s="9" t="str">
        <x:v>PASS</x:v>
      </x:c>
      <x:c r="H1361" s="11" t="str">
        <x:v>Ice accretion not likely; conditional protection obligation not applicable.</x:v>
      </x:c>
      <x:c r="I1361" s="10" t="str">
        <x:v>rdf/IMO26/IMO26-009/IMO26-009-A-P03.ttl</x:v>
      </x:c>
      <x:c r="J1361" s="10" t="str">
        <x:v>acda38c2770f69a108f7ec4b376ec022b52eddbcce7cc436e5bcbb3012881988</x:v>
      </x:c>
      <x:c r="K1361" s="13" t="str">
        <x:v>NOT_REVIEWED</x:v>
      </x:c>
      <x:c r="L1361" s="13" t="str"/>
      <x:c r="M1361" s="13" t="str"/>
      <x:c r="N1361" s="13" t="str"/>
      <x:c r="O1361" s="13" t="str"/>
      <x:c r="P1361" s="13" t="str"/>
      <x:c r="Q1361" s="13" t="str"/>
      <x:c r="R1361" s="13" t="str"/>
      <x:c r="S1361" s="13" t="str"/>
      <x:c r="T1361" s="14" t="str"/>
      <x:c r="U1361" s="9" t="str">
        <x:f>IF(AND(Q1361="AGREED",P1361="LABEL_ONLY",OR(O1361="PASS",O1361="FAIL"),R1361&lt;&gt;"",S1361&lt;&gt;"",T1361&lt;&gt;""),O1361,G1361)</x:f>
        <x:v>PASS</x:v>
      </x:c>
      <x:c r="V1361" s="9" t="str">
        <x:f>IF(Q1361&lt;&gt;"AGREED","",IF(P1361="LABEL_ONLY",IF(AND(Q1361="AGREED",P1361="LABEL_ONLY",OR(O1361="PASS",O1361="FAIL"),R1361&lt;&gt;"",S1361&lt;&gt;"",T1361&lt;&gt;""),"LABEL_APPLIED","INCOMPLETE_DECISION"),"RERUN_REQUIRED"))</x:f>
      </x:c>
    </x:row>
    <x:row r="1362" ht="30" customHeight="1">
      <x:c r="A1362" s="9" t="str">
        <x:v>IMO26-009-A-P04</x:v>
      </x:c>
      <x:c r="B1362" s="9" t="str">
        <x:v>IMO26-009</x:v>
      </x:c>
      <x:c r="C1362" s="9" t="str">
        <x:v>BATCH_10</x:v>
      </x:c>
      <x:c r="D1362" s="9" t="str">
        <x:v>IMO26</x:v>
      </x:c>
      <x:c r="E1362" s="9" t="n">
        <x:v>1</x:v>
      </x:c>
      <x:c r="F1362" s="9" t="str">
        <x:v>9-1.3.2.1.3</x:v>
      </x:c>
      <x:c r="G1362" s="9" t="str">
        <x:v>PASS</x:v>
      </x:c>
      <x:c r="H1362" s="11" t="str">
        <x:v>No required antenna represented; universal obligation does not invent existence.</x:v>
      </x:c>
      <x:c r="I1362" s="10" t="str">
        <x:v>rdf/IMO26/IMO26-009/IMO26-009-A-P04.ttl</x:v>
      </x:c>
      <x:c r="J1362" s="10" t="str">
        <x:v>ac96f54873628a28e8b4f943ceafada81a8030d399c9b83d9d222929c984fad5</x:v>
      </x:c>
      <x:c r="K1362" s="13" t="str">
        <x:v>REVIEWED</x:v>
      </x:c>
      <x:c r="L1362" s="13" t="str">
        <x:v>YES</x:v>
      </x:c>
      <x:c r="M1362" s="13" t="str">
        <x:v>YES</x:v>
      </x:c>
      <x:c r="N1362" s="13" t="str">
        <x:v>YES</x:v>
      </x:c>
      <x:c r="O1362" s="13"/>
      <x:c r="P1362" s="13"/>
      <x:c r="Q1362" s="13"/>
      <x:c r="R1362" s="13" t="str">
        <x:v>AI-assisted draft</x:v>
      </x:c>
      <x:c r="S1362" s="13" t="n">
        <x:v>46281</x:v>
      </x:c>
      <x:c r="T1362" s="14" t="str">
        <x:v>Polar Code 9-1.3.2.1.3; ice accretion is likely but no required antenna is represented. The universal obligation does not invent antenna existence, so PASS is valid.</x:v>
      </x:c>
      <x:c r="U1362" s="9" t="str">
        <x:f>IF(AND(Q1362="AGREED",P1362="LABEL_ONLY",OR(O1362="PASS",O1362="FAIL"),R1362&lt;&gt;"",S1362&lt;&gt;"",T1362&lt;&gt;""),O1362,G1362)</x:f>
        <x:v>PASS</x:v>
      </x:c>
      <x:c r="V1362" s="9" t="str">
        <x:f>IF(Q1362&lt;&gt;"AGREED","",IF(P1362="LABEL_ONLY",IF(AND(Q1362="AGREED",P1362="LABEL_ONLY",OR(O1362="PASS",O1362="FAIL"),R1362&lt;&gt;"",S1362&lt;&gt;"",T1362&lt;&gt;""),"LABEL_APPLIED","INCOMPLETE_DECISION"),"RERUN_REQUIRED"))</x:f>
      </x:c>
    </x:row>
    <x:row r="1363" ht="30" customHeight="1">
      <x:c r="A1363" s="9" t="str">
        <x:v>IMO26-010-A-F01</x:v>
      </x:c>
      <x:c r="B1363" s="9" t="str">
        <x:v>IMO26-010</x:v>
      </x:c>
      <x:c r="C1363" s="9" t="str">
        <x:v>BATCH_24</x:v>
      </x:c>
      <x:c r="D1363" s="9" t="str">
        <x:v>IMO26</x:v>
      </x:c>
      <x:c r="E1363" s="9" t="n">
        <x:v>0</x:v>
      </x:c>
      <x:c r="F1363" s="9" t="str">
        <x:v>9-1.3.2.1.4.1</x:v>
      </x:c>
      <x:c r="G1363" s="9" t="str">
        <x:v>FAIL</x:v>
      </x:c>
      <x:c r="H1363" s="11" t="str">
        <x:v>Projecting required sensor lacks ice protection.</x:v>
      </x:c>
      <x:c r="I1363" s="10" t="str">
        <x:v>rdf/IMO26/IMO26-010/IMO26-010-A-F01.ttl</x:v>
      </x:c>
      <x:c r="J1363" s="10" t="str">
        <x:v>11cc312caab0144fb731271eeada455f98152d75301363f616c69f5afe9408cf</x:v>
      </x:c>
      <x:c r="K1363" s="13" t="str">
        <x:v>NOT_REVIEWED</x:v>
      </x:c>
      <x:c r="L1363" s="13" t="str"/>
      <x:c r="M1363" s="13" t="str"/>
      <x:c r="N1363" s="13" t="str"/>
      <x:c r="O1363" s="13" t="str"/>
      <x:c r="P1363" s="13" t="str"/>
      <x:c r="Q1363" s="13" t="str"/>
      <x:c r="R1363" s="13" t="str"/>
      <x:c r="S1363" s="13" t="str"/>
      <x:c r="T1363" s="14" t="str"/>
      <x:c r="U1363" s="9" t="str">
        <x:f>IF(AND(Q1363="AGREED",P1363="LABEL_ONLY",OR(O1363="PASS",O1363="FAIL"),R1363&lt;&gt;"",S1363&lt;&gt;"",T1363&lt;&gt;""),O1363,G1363)</x:f>
        <x:v>FAIL</x:v>
      </x:c>
      <x:c r="V1363" s="9" t="str">
        <x:f>IF(Q1363&lt;&gt;"AGREED","",IF(P1363="LABEL_ONLY",IF(AND(Q1363="AGREED",P1363="LABEL_ONLY",OR(O1363="PASS",O1363="FAIL"),R1363&lt;&gt;"",S1363&lt;&gt;"",T1363&lt;&gt;""),"LABEL_APPLIED","INCOMPLETE_DECISION"),"RERUN_REQUIRED"))</x:f>
      </x:c>
    </x:row>
    <x:row r="1364" ht="30" customHeight="1">
      <x:c r="A1364" s="9" t="str">
        <x:v>IMO26-010-A-F02</x:v>
      </x:c>
      <x:c r="B1364" s="9" t="str">
        <x:v>IMO26-010</x:v>
      </x:c>
      <x:c r="C1364" s="9" t="str">
        <x:v>BATCH_24</x:v>
      </x:c>
      <x:c r="D1364" s="9" t="str">
        <x:v>IMO26</x:v>
      </x:c>
      <x:c r="E1364" s="9" t="n">
        <x:v>1</x:v>
      </x:c>
      <x:c r="F1364" s="9" t="str">
        <x:v>9-1.3.2.1.4.1</x:v>
      </x:c>
      <x:c r="G1364" s="9" t="str">
        <x:v>FAIL</x:v>
      </x:c>
      <x:c r="H1364" s="11" t="str">
        <x:v>Below-hull projection trigger missing.</x:v>
      </x:c>
      <x:c r="I1364" s="10" t="str">
        <x:v>rdf/IMO26/IMO26-010/IMO26-010-A-F02.ttl</x:v>
      </x:c>
      <x:c r="J1364" s="10" t="str">
        <x:v>0e6a8aca134d8c99f68b08fe62c34e4f612e7bf6b51ad7051fdcb7f8efa0bc05</x:v>
      </x:c>
      <x:c r="K1364" s="13" t="str">
        <x:v>NOT_REVIEWED</x:v>
      </x:c>
      <x:c r="L1364" s="13" t="str"/>
      <x:c r="M1364" s="13" t="str"/>
      <x:c r="N1364" s="13" t="str"/>
      <x:c r="O1364" s="13" t="str"/>
      <x:c r="P1364" s="13" t="str"/>
      <x:c r="Q1364" s="13" t="str"/>
      <x:c r="R1364" s="13" t="str"/>
      <x:c r="S1364" s="13" t="str"/>
      <x:c r="T1364" s="14" t="str"/>
      <x:c r="U1364" s="9" t="str">
        <x:f>IF(AND(Q1364="AGREED",P1364="LABEL_ONLY",OR(O1364="PASS",O1364="FAIL"),R1364&lt;&gt;"",S1364&lt;&gt;"",T1364&lt;&gt;""),O1364,G1364)</x:f>
        <x:v>FAIL</x:v>
      </x:c>
      <x:c r="V1364" s="9" t="str">
        <x:f>IF(Q1364&lt;&gt;"AGREED","",IF(P1364="LABEL_ONLY",IF(AND(Q1364="AGREED",P1364="LABEL_ONLY",OR(O1364="PASS",O1364="FAIL"),R1364&lt;&gt;"",S1364&lt;&gt;"",T1364&lt;&gt;""),"LABEL_APPLIED","INCOMPLETE_DECISION"),"RERUN_REQUIRED"))</x:f>
      </x:c>
    </x:row>
    <x:row r="1365" ht="30" customHeight="1">
      <x:c r="A1365" s="9" t="str">
        <x:v>IMO26-010-A-F03</x:v>
      </x:c>
      <x:c r="B1365" s="9" t="str">
        <x:v>IMO26-010</x:v>
      </x:c>
      <x:c r="C1365" s="9" t="str">
        <x:v>BATCH_24</x:v>
      </x:c>
      <x:c r="D1365" s="9" t="str">
        <x:v>IMO26</x:v>
      </x:c>
      <x:c r="E1365" s="9" t="n">
        <x:v>0</x:v>
      </x:c>
      <x:c r="F1365" s="9" t="str">
        <x:v>9-1.3.2.1.4.1</x:v>
      </x:c>
      <x:c r="G1365" s="9" t="str">
        <x:v>FAIL</x:v>
      </x:c>
      <x:c r="H1365" s="11" t="str">
        <x:v>Required ice-protection state missing.</x:v>
      </x:c>
      <x:c r="I1365" s="10" t="str">
        <x:v>rdf/IMO26/IMO26-010/IMO26-010-A-F03.ttl</x:v>
      </x:c>
      <x:c r="J1365" s="10" t="str">
        <x:v>af9005614c8b789493e1c21dd85183c4b4c3c4cd77caccaecf07f05677fb3f89</x:v>
      </x:c>
      <x:c r="K1365" s="13" t="str">
        <x:v>NOT_REVIEWED</x:v>
      </x:c>
      <x:c r="L1365" s="13" t="str"/>
      <x:c r="M1365" s="13" t="str"/>
      <x:c r="N1365" s="13" t="str"/>
      <x:c r="O1365" s="13" t="str"/>
      <x:c r="P1365" s="13" t="str"/>
      <x:c r="Q1365" s="13" t="str"/>
      <x:c r="R1365" s="13" t="str"/>
      <x:c r="S1365" s="13" t="str"/>
      <x:c r="T1365" s="14" t="str"/>
      <x:c r="U1365" s="9" t="str">
        <x:f>IF(AND(Q1365="AGREED",P1365="LABEL_ONLY",OR(O1365="PASS",O1365="FAIL"),R1365&lt;&gt;"",S1365&lt;&gt;"",T1365&lt;&gt;""),O1365,G1365)</x:f>
        <x:v>FAIL</x:v>
      </x:c>
      <x:c r="V1365" s="9" t="str">
        <x:f>IF(Q1365&lt;&gt;"AGREED","",IF(P1365="LABEL_ONLY",IF(AND(Q1365="AGREED",P1365="LABEL_ONLY",OR(O1365="PASS",O1365="FAIL"),R1365&lt;&gt;"",S1365&lt;&gt;"",T1365&lt;&gt;""),"LABEL_APPLIED","INCOMPLETE_DECISION"),"RERUN_REQUIRED"))</x:f>
      </x:c>
    </x:row>
    <x:row r="1366" ht="30" customHeight="1">
      <x:c r="A1366" s="9" t="str">
        <x:v>IMO26-010-A-P01</x:v>
      </x:c>
      <x:c r="B1366" s="9" t="str">
        <x:v>IMO26-010</x:v>
      </x:c>
      <x:c r="C1366" s="9" t="str">
        <x:v>BATCH_24</x:v>
      </x:c>
      <x:c r="D1366" s="9" t="str">
        <x:v>IMO26</x:v>
      </x:c>
      <x:c r="E1366" s="9" t="n">
        <x:v>0</x:v>
      </x:c>
      <x:c r="F1366" s="9" t="str">
        <x:v>9-1.3.2.1.4.1</x:v>
      </x:c>
      <x:c r="G1366" s="9" t="str">
        <x:v>PASS</x:v>
      </x:c>
      <x:c r="H1366" s="11" t="str">
        <x:v>Required below-hull projecting sensor is protected against ice.</x:v>
      </x:c>
      <x:c r="I1366" s="10" t="str">
        <x:v>rdf/IMO26/IMO26-010/IMO26-010-A-P01.ttl</x:v>
      </x:c>
      <x:c r="J1366" s="10" t="str">
        <x:v>bf1e143224897cacc61d010092642c899924b30f24f9aebe938ba92fde8a56e5</x:v>
      </x:c>
      <x:c r="K1366" s="13" t="str">
        <x:v>NOT_REVIEWED</x:v>
      </x:c>
      <x:c r="L1366" s="13" t="str"/>
      <x:c r="M1366" s="13" t="str"/>
      <x:c r="N1366" s="13" t="str"/>
      <x:c r="O1366" s="13" t="str"/>
      <x:c r="P1366" s="13" t="str"/>
      <x:c r="Q1366" s="13" t="str"/>
      <x:c r="R1366" s="13" t="str"/>
      <x:c r="S1366" s="13" t="str"/>
      <x:c r="T1366" s="14" t="str"/>
      <x:c r="U1366" s="9" t="str">
        <x:f>IF(AND(Q1366="AGREED",P1366="LABEL_ONLY",OR(O1366="PASS",O1366="FAIL"),R1366&lt;&gt;"",S1366&lt;&gt;"",T1366&lt;&gt;""),O1366,G1366)</x:f>
        <x:v>PASS</x:v>
      </x:c>
      <x:c r="V1366" s="9" t="str">
        <x:f>IF(Q1366&lt;&gt;"AGREED","",IF(P1366="LABEL_ONLY",IF(AND(Q1366="AGREED",P1366="LABEL_ONLY",OR(O1366="PASS",O1366="FAIL"),R1366&lt;&gt;"",S1366&lt;&gt;"",T1366&lt;&gt;""),"LABEL_APPLIED","INCOMPLETE_DECISION"),"RERUN_REQUIRED"))</x:f>
      </x:c>
    </x:row>
    <x:row r="1367" ht="30" customHeight="1">
      <x:c r="A1367" s="9" t="str">
        <x:v>IMO26-010-A-P02</x:v>
      </x:c>
      <x:c r="B1367" s="9" t="str">
        <x:v>IMO26-010</x:v>
      </x:c>
      <x:c r="C1367" s="9" t="str">
        <x:v>BATCH_24</x:v>
      </x:c>
      <x:c r="D1367" s="9" t="str">
        <x:v>IMO26</x:v>
      </x:c>
      <x:c r="E1367" s="9" t="n">
        <x:v>1</x:v>
      </x:c>
      <x:c r="F1367" s="9" t="str">
        <x:v>9-1.3.2.1.4.1</x:v>
      </x:c>
      <x:c r="G1367" s="9" t="str">
        <x:v>PASS</x:v>
      </x:c>
      <x:c r="H1367" s="11" t="str">
        <x:v>No required sensor projects below hull; obligation not applicable.</x:v>
      </x:c>
      <x:c r="I1367" s="10" t="str">
        <x:v>rdf/IMO26/IMO26-010/IMO26-010-A-P02.ttl</x:v>
      </x:c>
      <x:c r="J1367" s="10" t="str">
        <x:v>495ec0ecf22f99084f1d34862b5fe95f86b5ed770aa0fb2b16d68d1ba5a202d3</x:v>
      </x:c>
      <x:c r="K1367" s="13" t="str">
        <x:v>NOT_REVIEWED</x:v>
      </x:c>
      <x:c r="L1367" s="13" t="str"/>
      <x:c r="M1367" s="13" t="str"/>
      <x:c r="N1367" s="13" t="str"/>
      <x:c r="O1367" s="13" t="str"/>
      <x:c r="P1367" s="13" t="str"/>
      <x:c r="Q1367" s="13" t="str"/>
      <x:c r="R1367" s="13" t="str"/>
      <x:c r="S1367" s="13" t="str"/>
      <x:c r="T1367" s="14" t="str"/>
      <x:c r="U1367" s="9" t="str">
        <x:f>IF(AND(Q1367="AGREED",P1367="LABEL_ONLY",OR(O1367="PASS",O1367="FAIL"),R1367&lt;&gt;"",S1367&lt;&gt;"",T1367&lt;&gt;""),O1367,G1367)</x:f>
        <x:v>PASS</x:v>
      </x:c>
      <x:c r="V1367" s="9" t="str">
        <x:f>IF(Q1367&lt;&gt;"AGREED","",IF(P1367="LABEL_ONLY",IF(AND(Q1367="AGREED",P1367="LABEL_ONLY",OR(O1367="PASS",O1367="FAIL"),R1367&lt;&gt;"",S1367&lt;&gt;"",T1367&lt;&gt;""),"LABEL_APPLIED","INCOMPLETE_DECISION"),"RERUN_REQUIRED"))</x:f>
      </x:c>
    </x:row>
    <x:row r="1368" ht="30" customHeight="1">
      <x:c r="A1368" s="9" t="str">
        <x:v>IMO26-011-A-F01</x:v>
      </x:c>
      <x:c r="B1368" s="9" t="str">
        <x:v>IMO26-011</x:v>
      </x:c>
      <x:c r="C1368" s="9" t="str">
        <x:v>BATCH_13</x:v>
      </x:c>
      <x:c r="D1368" s="9" t="str">
        <x:v>IMO26</x:v>
      </x:c>
      <x:c r="E1368" s="9" t="n">
        <x:v>0</x:v>
      </x:c>
      <x:c r="F1368" s="9" t="str">
        <x:v>9-1.3.2.1.4.2</x:v>
      </x:c>
      <x:c r="G1368" s="9" t="str">
        <x:v>FAIL</x:v>
      </x:c>
      <x:c r="H1368" s="11" t="str">
        <x:v>Applicable category A ship satisfies no bridge-wing route.</x:v>
      </x:c>
      <x:c r="I1368" s="10" t="str">
        <x:v>rdf/IMO26/IMO26-011/IMO26-011-A-F01.ttl</x:v>
      </x:c>
      <x:c r="J1368" s="10" t="str">
        <x:v>b7e4078257d7065821a8117add299308f480e35941c2ca5b2ae9bfe183c77c01</x:v>
      </x:c>
      <x:c r="K1368" s="13" t="str">
        <x:v>NOT_REVIEWED</x:v>
      </x:c>
      <x:c r="L1368" s="13" t="str"/>
      <x:c r="M1368" s="13" t="str"/>
      <x:c r="N1368" s="13" t="str"/>
      <x:c r="O1368" s="13" t="str"/>
      <x:c r="P1368" s="13" t="str"/>
      <x:c r="Q1368" s="13" t="str"/>
      <x:c r="R1368" s="13" t="str"/>
      <x:c r="S1368" s="13" t="str"/>
      <x:c r="T1368" s="14" t="str"/>
      <x:c r="U1368" s="9" t="str">
        <x:f>IF(AND(Q1368="AGREED",P1368="LABEL_ONLY",OR(O1368="PASS",O1368="FAIL"),R1368&lt;&gt;"",S1368&lt;&gt;"",T1368&lt;&gt;""),O1368,G1368)</x:f>
        <x:v>FAIL</x:v>
      </x:c>
      <x:c r="V1368" s="9" t="str">
        <x:f>IF(Q1368&lt;&gt;"AGREED","",IF(P1368="LABEL_ONLY",IF(AND(Q1368="AGREED",P1368="LABEL_ONLY",OR(O1368="PASS",O1368="FAIL"),R1368&lt;&gt;"",S1368&lt;&gt;"",T1368&lt;&gt;""),"LABEL_APPLIED","INCOMPLETE_DECISION"),"RERUN_REQUIRED"))</x:f>
      </x:c>
    </x:row>
    <x:row r="1369" ht="30" customHeight="1">
      <x:c r="A1369" s="9" t="str">
        <x:v>IMO26-011-A-F02</x:v>
      </x:c>
      <x:c r="B1369" s="9" t="str">
        <x:v>IMO26-011</x:v>
      </x:c>
      <x:c r="C1369" s="9" t="str">
        <x:v>BATCH_13</x:v>
      </x:c>
      <x:c r="D1369" s="9" t="str">
        <x:v>IMO26</x:v>
      </x:c>
      <x:c r="E1369" s="9" t="n">
        <x:v>0</x:v>
      </x:c>
      <x:c r="F1369" s="9" t="str">
        <x:v>9-1.3.2.1.4.2</x:v>
      </x:c>
      <x:c r="G1369" s="9" t="str">
        <x:v>FAIL</x:v>
      </x:c>
      <x:c r="H1369" s="11" t="str">
        <x:v>Applicable category B ship satisfies no bridge-wing route.</x:v>
      </x:c>
      <x:c r="I1369" s="10" t="str">
        <x:v>rdf/IMO26/IMO26-011/IMO26-011-A-F02.ttl</x:v>
      </x:c>
      <x:c r="J1369" s="10" t="str">
        <x:v>ba039755116f3e7c772e6e56fe02e44d00d73df63463c5313f3234dc1bd0b049</x:v>
      </x:c>
      <x:c r="K1369" s="13" t="str">
        <x:v>NOT_REVIEWED</x:v>
      </x:c>
      <x:c r="L1369" s="13" t="str"/>
      <x:c r="M1369" s="13" t="str"/>
      <x:c r="N1369" s="13" t="str"/>
      <x:c r="O1369" s="13" t="str"/>
      <x:c r="P1369" s="13" t="str"/>
      <x:c r="Q1369" s="13" t="str"/>
      <x:c r="R1369" s="13" t="str"/>
      <x:c r="S1369" s="13" t="str"/>
      <x:c r="T1369" s="14" t="str"/>
      <x:c r="U1369" s="9" t="str">
        <x:f>IF(AND(Q1369="AGREED",P1369="LABEL_ONLY",OR(O1369="PASS",O1369="FAIL"),R1369&lt;&gt;"",S1369&lt;&gt;"",T1369&lt;&gt;""),O1369,G1369)</x:f>
        <x:v>FAIL</x:v>
      </x:c>
      <x:c r="V1369" s="9" t="str">
        <x:f>IF(Q1369&lt;&gt;"AGREED","",IF(P1369="LABEL_ONLY",IF(AND(Q1369="AGREED",P1369="LABEL_ONLY",OR(O1369="PASS",O1369="FAIL"),R1369&lt;&gt;"",S1369&lt;&gt;"",T1369&lt;&gt;""),"LABEL_APPLIED","INCOMPLETE_DECISION"),"RERUN_REQUIRED"))</x:f>
      </x:c>
    </x:row>
    <x:row r="1370" ht="30" customHeight="1">
      <x:c r="A1370" s="9" t="str">
        <x:v>IMO26-011-A-F03</x:v>
      </x:c>
      <x:c r="B1370" s="9" t="str">
        <x:v>IMO26-011</x:v>
      </x:c>
      <x:c r="C1370" s="9" t="str">
        <x:v>BATCH_13</x:v>
      </x:c>
      <x:c r="D1370" s="9" t="str">
        <x:v>IMO26</x:v>
      </x:c>
      <x:c r="E1370" s="9" t="n">
        <x:v>0</x:v>
      </x:c>
      <x:c r="F1370" s="9" t="str">
        <x:v>9-1.3.2.1.4.2</x:v>
      </x:c>
      <x:c r="G1370" s="9" t="str">
        <x:v>FAIL</x:v>
      </x:c>
      <x:c r="H1370" s="11" t="str">
        <x:v>Ship-category applicability selector missing.</x:v>
      </x:c>
      <x:c r="I1370" s="10" t="str">
        <x:v>rdf/IMO26/IMO26-011/IMO26-011-A-F03.ttl</x:v>
      </x:c>
      <x:c r="J1370" s="10" t="str">
        <x:v>e8fa4389f977d542422942b403f114a068f533b7276bab4c357495070c901c86</x:v>
      </x:c>
      <x:c r="K1370" s="13" t="str">
        <x:v>NOT_REVIEWED</x:v>
      </x:c>
      <x:c r="L1370" s="13" t="str"/>
      <x:c r="M1370" s="13" t="str"/>
      <x:c r="N1370" s="13" t="str"/>
      <x:c r="O1370" s="13" t="str"/>
      <x:c r="P1370" s="13" t="str"/>
      <x:c r="Q1370" s="13" t="str"/>
      <x:c r="R1370" s="13" t="str"/>
      <x:c r="S1370" s="13" t="str"/>
      <x:c r="T1370" s="14" t="str"/>
      <x:c r="U1370" s="9" t="str">
        <x:f>IF(AND(Q1370="AGREED",P1370="LABEL_ONLY",OR(O1370="PASS",O1370="FAIL"),R1370&lt;&gt;"",S1370&lt;&gt;"",T1370&lt;&gt;""),O1370,G1370)</x:f>
        <x:v>FAIL</x:v>
      </x:c>
      <x:c r="V1370" s="9" t="str">
        <x:f>IF(Q1370&lt;&gt;"AGREED","",IF(P1370="LABEL_ONLY",IF(AND(Q1370="AGREED",P1370="LABEL_ONLY",OR(O1370="PASS",O1370="FAIL"),R1370&lt;&gt;"",S1370&lt;&gt;"",T1370&lt;&gt;""),"LABEL_APPLIED","INCOMPLETE_DECISION"),"RERUN_REQUIRED"))</x:f>
      </x:c>
    </x:row>
    <x:row r="1371" ht="30" customHeight="1">
      <x:c r="A1371" s="9" t="str">
        <x:v>IMO26-011-A-F04</x:v>
      </x:c>
      <x:c r="B1371" s="9" t="str">
        <x:v>IMO26-011</x:v>
      </x:c>
      <x:c r="C1371" s="9" t="str">
        <x:v>BATCH_13</x:v>
      </x:c>
      <x:c r="D1371" s="9" t="str">
        <x:v>IMO26</x:v>
      </x:c>
      <x:c r="E1371" s="9" t="n">
        <x:v>1</x:v>
      </x:c>
      <x:c r="F1371" s="9" t="str">
        <x:v>9-1.3.2.1.4.2</x:v>
      </x:c>
      <x:c r="G1371" s="9" t="str">
        <x:v>FAIL</x:v>
      </x:c>
      <x:c r="H1371" s="11" t="str">
        <x:v>Construction-date applicability selector missing.</x:v>
      </x:c>
      <x:c r="I1371" s="10" t="str">
        <x:v>rdf/IMO26/IMO26-011/IMO26-011-A-F04.ttl</x:v>
      </x:c>
      <x:c r="J1371" s="10" t="str">
        <x:v>c72398c0de8834a2775555cc34576329740e6468ce552185733b36c9bc02af40</x:v>
      </x:c>
      <x:c r="K1371" s="13" t="str">
        <x:v>NOT_REVIEWED</x:v>
      </x:c>
      <x:c r="L1371" s="13" t="str"/>
      <x:c r="M1371" s="13" t="str"/>
      <x:c r="N1371" s="13" t="str"/>
      <x:c r="O1371" s="13" t="str"/>
      <x:c r="P1371" s="13" t="str"/>
      <x:c r="Q1371" s="13" t="str"/>
      <x:c r="R1371" s="13" t="str"/>
      <x:c r="S1371" s="13" t="str"/>
      <x:c r="T1371" s="14" t="str"/>
      <x:c r="U1371" s="9" t="str">
        <x:f>IF(AND(Q1371="AGREED",P1371="LABEL_ONLY",OR(O1371="PASS",O1371="FAIL"),R1371&lt;&gt;"",S1371&lt;&gt;"",T1371&lt;&gt;""),O1371,G1371)</x:f>
        <x:v>FAIL</x:v>
      </x:c>
      <x:c r="V1371" s="9" t="str">
        <x:f>IF(Q1371&lt;&gt;"AGREED","",IF(P1371="LABEL_ONLY",IF(AND(Q1371="AGREED",P1371="LABEL_ONLY",OR(O1371="PASS",O1371="FAIL"),R1371&lt;&gt;"",S1371&lt;&gt;"",T1371&lt;&gt;""),"LABEL_APPLIED","INCOMPLETE_DECISION"),"RERUN_REQUIRED"))</x:f>
      </x:c>
    </x:row>
    <x:row r="1372" ht="30" customHeight="1">
      <x:c r="A1372" s="9" t="str">
        <x:v>IMO26-011-A-P01</x:v>
      </x:c>
      <x:c r="B1372" s="9" t="str">
        <x:v>IMO26-011</x:v>
      </x:c>
      <x:c r="C1372" s="9" t="str">
        <x:v>BATCH_13</x:v>
      </x:c>
      <x:c r="D1372" s="9" t="str">
        <x:v>IMO26</x:v>
      </x:c>
      <x:c r="E1372" s="9" t="n">
        <x:v>0</x:v>
      </x:c>
      <x:c r="F1372" s="9" t="str">
        <x:v>9-1.3.2.1.4.2</x:v>
      </x:c>
      <x:c r="G1372" s="9" t="str">
        <x:v>PASS</x:v>
      </x:c>
      <x:c r="H1372" s="11" t="str">
        <x:v>Category A post-2026 ship satisfies enclosed bridge-wing route.</x:v>
      </x:c>
      <x:c r="I1372" s="10" t="str">
        <x:v>rdf/IMO26/IMO26-011/IMO26-011-A-P01.ttl</x:v>
      </x:c>
      <x:c r="J1372" s="10" t="str">
        <x:v>8cf76251300e6706b79b2e50b12c1bd29814a447e48640bf6fd2ae05fdbb535c</x:v>
      </x:c>
      <x:c r="K1372" s="13" t="str">
        <x:v>NOT_REVIEWED</x:v>
      </x:c>
      <x:c r="L1372" s="13" t="str"/>
      <x:c r="M1372" s="13" t="str"/>
      <x:c r="N1372" s="13" t="str"/>
      <x:c r="O1372" s="13" t="str"/>
      <x:c r="P1372" s="13" t="str"/>
      <x:c r="Q1372" s="13" t="str"/>
      <x:c r="R1372" s="13" t="str"/>
      <x:c r="S1372" s="13" t="str"/>
      <x:c r="T1372" s="14" t="str"/>
      <x:c r="U1372" s="9" t="str">
        <x:f>IF(AND(Q1372="AGREED",P1372="LABEL_ONLY",OR(O1372="PASS",O1372="FAIL"),R1372&lt;&gt;"",S1372&lt;&gt;"",T1372&lt;&gt;""),O1372,G1372)</x:f>
        <x:v>PASS</x:v>
      </x:c>
      <x:c r="V1372" s="9" t="str">
        <x:f>IF(Q1372&lt;&gt;"AGREED","",IF(P1372="LABEL_ONLY",IF(AND(Q1372="AGREED",P1372="LABEL_ONLY",OR(O1372="PASS",O1372="FAIL"),R1372&lt;&gt;"",S1372&lt;&gt;"",T1372&lt;&gt;""),"LABEL_APPLIED","INCOMPLETE_DECISION"),"RERUN_REQUIRED"))</x:f>
      </x:c>
    </x:row>
    <x:row r="1373" ht="30" customHeight="1">
      <x:c r="A1373" s="9" t="str">
        <x:v>IMO26-011-A-P02</x:v>
      </x:c>
      <x:c r="B1373" s="9" t="str">
        <x:v>IMO26-011</x:v>
      </x:c>
      <x:c r="C1373" s="9" t="str">
        <x:v>BATCH_13</x:v>
      </x:c>
      <x:c r="D1373" s="9" t="str">
        <x:v>IMO26</x:v>
      </x:c>
      <x:c r="E1373" s="9" t="n">
        <x:v>0</x:v>
      </x:c>
      <x:c r="F1373" s="9" t="str">
        <x:v>9-1.3.2.1.4.2</x:v>
      </x:c>
      <x:c r="G1373" s="9" t="str">
        <x:v>PASS</x:v>
      </x:c>
      <x:c r="H1373" s="11" t="str">
        <x:v>Category B ship satisfies protective-design route.</x:v>
      </x:c>
      <x:c r="I1373" s="10" t="str">
        <x:v>rdf/IMO26/IMO26-011/IMO26-011-A-P02.ttl</x:v>
      </x:c>
      <x:c r="J1373" s="10" t="str">
        <x:v>0116acaa451806088972ab1553de958c85ad2405d440513b88312cdc7009005d</x:v>
      </x:c>
      <x:c r="K1373" s="13" t="str">
        <x:v>NOT_REVIEWED</x:v>
      </x:c>
      <x:c r="L1373" s="13" t="str"/>
      <x:c r="M1373" s="13" t="str"/>
      <x:c r="N1373" s="13" t="str"/>
      <x:c r="O1373" s="13" t="str"/>
      <x:c r="P1373" s="13" t="str"/>
      <x:c r="Q1373" s="13" t="str"/>
      <x:c r="R1373" s="13" t="str"/>
      <x:c r="S1373" s="13" t="str"/>
      <x:c r="T1373" s="14" t="str"/>
      <x:c r="U1373" s="9" t="str">
        <x:f>IF(AND(Q1373="AGREED",P1373="LABEL_ONLY",OR(O1373="PASS",O1373="FAIL"),R1373&lt;&gt;"",S1373&lt;&gt;"",T1373&lt;&gt;""),O1373,G1373)</x:f>
        <x:v>PASS</x:v>
      </x:c>
      <x:c r="V1373" s="9" t="str">
        <x:f>IF(Q1373&lt;&gt;"AGREED","",IF(P1373="LABEL_ONLY",IF(AND(Q1373="AGREED",P1373="LABEL_ONLY",OR(O1373="PASS",O1373="FAIL"),R1373&lt;&gt;"",S1373&lt;&gt;"",T1373&lt;&gt;""),"LABEL_APPLIED","INCOMPLETE_DECISION"),"RERUN_REQUIRED"))</x:f>
      </x:c>
    </x:row>
    <x:row r="1374" ht="30" customHeight="1">
      <x:c r="A1374" s="9" t="str">
        <x:v>IMO26-011-A-P03</x:v>
      </x:c>
      <x:c r="B1374" s="9" t="str">
        <x:v>IMO26-011</x:v>
      </x:c>
      <x:c r="C1374" s="9" t="str">
        <x:v>BATCH_13</x:v>
      </x:c>
      <x:c r="D1374" s="9" t="str">
        <x:v>IMO26</x:v>
      </x:c>
      <x:c r="E1374" s="9" t="n">
        <x:v>0</x:v>
      </x:c>
      <x:c r="F1374" s="9" t="str">
        <x:v>9-1.3.2.1.4.2</x:v>
      </x:c>
      <x:c r="G1374" s="9" t="str">
        <x:v>PASS</x:v>
      </x:c>
      <x:c r="H1374" s="11" t="str">
        <x:v>Administration-approved equivalent bridge-wing protection satisfies route.</x:v>
      </x:c>
      <x:c r="I1374" s="10" t="str">
        <x:v>rdf/IMO26/IMO26-011/IMO26-011-A-P03.ttl</x:v>
      </x:c>
      <x:c r="J1374" s="10" t="str">
        <x:v>3b65b001cc5815fb339c4fd5234683a1950fd0c9602c602969af10ae97f901aa</x:v>
      </x:c>
      <x:c r="K1374" s="13" t="str">
        <x:v>NOT_REVIEWED</x:v>
      </x:c>
      <x:c r="L1374" s="13" t="str"/>
      <x:c r="M1374" s="13" t="str"/>
      <x:c r="N1374" s="13" t="str"/>
      <x:c r="O1374" s="13" t="str"/>
      <x:c r="P1374" s="13" t="str"/>
      <x:c r="Q1374" s="13" t="str"/>
      <x:c r="R1374" s="13" t="str"/>
      <x:c r="S1374" s="13" t="str"/>
      <x:c r="T1374" s="14" t="str"/>
      <x:c r="U1374" s="9" t="str">
        <x:f>IF(AND(Q1374="AGREED",P1374="LABEL_ONLY",OR(O1374="PASS",O1374="FAIL"),R1374&lt;&gt;"",S1374&lt;&gt;"",T1374&lt;&gt;""),O1374,G1374)</x:f>
        <x:v>PASS</x:v>
      </x:c>
      <x:c r="V1374" s="9" t="str">
        <x:f>IF(Q1374&lt;&gt;"AGREED","",IF(P1374="LABEL_ONLY",IF(AND(Q1374="AGREED",P1374="LABEL_ONLY",OR(O1374="PASS",O1374="FAIL"),R1374&lt;&gt;"",S1374&lt;&gt;"",T1374&lt;&gt;""),"LABEL_APPLIED","INCOMPLETE_DECISION"),"RERUN_REQUIRED"))</x:f>
      </x:c>
    </x:row>
    <x:row r="1375" ht="30" customHeight="1">
      <x:c r="A1375" s="9" t="str">
        <x:v>IMO26-011-A-P04</x:v>
      </x:c>
      <x:c r="B1375" s="9" t="str">
        <x:v>IMO26-011</x:v>
      </x:c>
      <x:c r="C1375" s="9" t="str">
        <x:v>BATCH_13</x:v>
      </x:c>
      <x:c r="D1375" s="9" t="str">
        <x:v>IMO26</x:v>
      </x:c>
      <x:c r="E1375" s="9" t="n">
        <x:v>0</x:v>
      </x:c>
      <x:c r="F1375" s="9" t="str">
        <x:v>9-1.3.2.1.4.2</x:v>
      </x:c>
      <x:c r="G1375" s="9" t="str">
        <x:v>PASS</x:v>
      </x:c>
      <x:c r="H1375" s="11" t="str">
        <x:v>All three valid routes may coexist.</x:v>
      </x:c>
      <x:c r="I1375" s="10" t="str">
        <x:v>rdf/IMO26/IMO26-011/IMO26-011-A-P04.ttl</x:v>
      </x:c>
      <x:c r="J1375" s="10" t="str">
        <x:v>a82f96695a8bb57624debeac11e52c43c67f2f60d198c8ca93cea29c2a048526</x:v>
      </x:c>
      <x:c r="K1375" s="13" t="str">
        <x:v>NOT_REVIEWED</x:v>
      </x:c>
      <x:c r="L1375" s="13" t="str"/>
      <x:c r="M1375" s="13" t="str"/>
      <x:c r="N1375" s="13" t="str"/>
      <x:c r="O1375" s="13" t="str"/>
      <x:c r="P1375" s="13" t="str"/>
      <x:c r="Q1375" s="13" t="str"/>
      <x:c r="R1375" s="13" t="str"/>
      <x:c r="S1375" s="13" t="str"/>
      <x:c r="T1375" s="14" t="str"/>
      <x:c r="U1375" s="9" t="str">
        <x:f>IF(AND(Q1375="AGREED",P1375="LABEL_ONLY",OR(O1375="PASS",O1375="FAIL"),R1375&lt;&gt;"",S1375&lt;&gt;"",T1375&lt;&gt;""),O1375,G1375)</x:f>
        <x:v>PASS</x:v>
      </x:c>
      <x:c r="V1375" s="9" t="str">
        <x:f>IF(Q1375&lt;&gt;"AGREED","",IF(P1375="LABEL_ONLY",IF(AND(Q1375="AGREED",P1375="LABEL_ONLY",OR(O1375="PASS",O1375="FAIL"),R1375&lt;&gt;"",S1375&lt;&gt;"",T1375&lt;&gt;""),"LABEL_APPLIED","INCOMPLETE_DECISION"),"RERUN_REQUIRED"))</x:f>
      </x:c>
    </x:row>
    <x:row r="1376" ht="30" customHeight="1">
      <x:c r="A1376" s="9" t="str">
        <x:v>IMO26-011-A-P05</x:v>
      </x:c>
      <x:c r="B1376" s="9" t="str">
        <x:v>IMO26-011</x:v>
      </x:c>
      <x:c r="C1376" s="9" t="str">
        <x:v>BATCH_13</x:v>
      </x:c>
      <x:c r="D1376" s="9" t="str">
        <x:v>IMO26</x:v>
      </x:c>
      <x:c r="E1376" s="9" t="n">
        <x:v>0</x:v>
      </x:c>
      <x:c r="F1376" s="9" t="str">
        <x:v>9-1.3.2.1.4.2</x:v>
      </x:c>
      <x:c r="G1376" s="9" t="str">
        <x:v>PASS</x:v>
      </x:c>
      <x:c r="H1376" s="11" t="str">
        <x:v>Category C is outside A/B obligation.</x:v>
      </x:c>
      <x:c r="I1376" s="10" t="str">
        <x:v>rdf/IMO26/IMO26-011/IMO26-011-A-P05.ttl</x:v>
      </x:c>
      <x:c r="J1376" s="10" t="str">
        <x:v>ca86a0070369d75fcc9452c45e64e3bfe9efa5c1dc8c2d81b2876ff258666221</x:v>
      </x:c>
      <x:c r="K1376" s="13" t="str">
        <x:v>NOT_REVIEWED</x:v>
      </x:c>
      <x:c r="L1376" s="13" t="str"/>
      <x:c r="M1376" s="13" t="str"/>
      <x:c r="N1376" s="13" t="str"/>
      <x:c r="O1376" s="13" t="str"/>
      <x:c r="P1376" s="13" t="str"/>
      <x:c r="Q1376" s="13" t="str"/>
      <x:c r="R1376" s="13" t="str"/>
      <x:c r="S1376" s="13" t="str"/>
      <x:c r="T1376" s="14" t="str"/>
      <x:c r="U1376" s="9" t="str">
        <x:f>IF(AND(Q1376="AGREED",P1376="LABEL_ONLY",OR(O1376="PASS",O1376="FAIL"),R1376&lt;&gt;"",S1376&lt;&gt;"",T1376&lt;&gt;""),O1376,G1376)</x:f>
        <x:v>PASS</x:v>
      </x:c>
      <x:c r="V1376" s="9" t="str">
        <x:f>IF(Q1376&lt;&gt;"AGREED","",IF(P1376="LABEL_ONLY",IF(AND(Q1376="AGREED",P1376="LABEL_ONLY",OR(O1376="PASS",O1376="FAIL"),R1376&lt;&gt;"",S1376&lt;&gt;"",T1376&lt;&gt;""),"LABEL_APPLIED","INCOMPLETE_DECISION"),"RERUN_REQUIRED"))</x:f>
      </x:c>
    </x:row>
    <x:row r="1377" ht="30" customHeight="1">
      <x:c r="A1377" s="9" t="str">
        <x:v>IMO26-011-A-P06</x:v>
      </x:c>
      <x:c r="B1377" s="9" t="str">
        <x:v>IMO26-011</x:v>
      </x:c>
      <x:c r="C1377" s="9" t="str">
        <x:v>BATCH_13</x:v>
      </x:c>
      <x:c r="D1377" s="9" t="str">
        <x:v>IMO26</x:v>
      </x:c>
      <x:c r="E1377" s="9" t="n">
        <x:v>1</x:v>
      </x:c>
      <x:c r="F1377" s="9" t="str">
        <x:v>9-1.3.2.1.4.2</x:v>
      </x:c>
      <x:c r="G1377" s="9" t="str">
        <x:v>PASS</x:v>
      </x:c>
      <x:c r="H1377" s="11" t="str">
        <x:v>Pre-2026 construction is outside amended obligation.</x:v>
      </x:c>
      <x:c r="I1377" s="10" t="str">
        <x:v>rdf/IMO26/IMO26-011/IMO26-011-A-P06.ttl</x:v>
      </x:c>
      <x:c r="J1377" s="10" t="str">
        <x:v>04f96b0752acb0dae70bfa687dab202334e63f9917880a94a2f2cac6dd3b432d</x:v>
      </x:c>
      <x:c r="K1377" s="13" t="str">
        <x:v>NOT_REVIEWED</x:v>
      </x:c>
      <x:c r="L1377" s="13" t="str"/>
      <x:c r="M1377" s="13" t="str"/>
      <x:c r="N1377" s="13" t="str"/>
      <x:c r="O1377" s="13" t="str"/>
      <x:c r="P1377" s="13" t="str"/>
      <x:c r="Q1377" s="13" t="str"/>
      <x:c r="R1377" s="13" t="str"/>
      <x:c r="S1377" s="13" t="str"/>
      <x:c r="T1377" s="14" t="str"/>
      <x:c r="U1377" s="9" t="str">
        <x:f>IF(AND(Q1377="AGREED",P1377="LABEL_ONLY",OR(O1377="PASS",O1377="FAIL"),R1377&lt;&gt;"",S1377&lt;&gt;"",T1377&lt;&gt;""),O1377,G1377)</x:f>
        <x:v>PASS</x:v>
      </x:c>
      <x:c r="V1377" s="9" t="str">
        <x:f>IF(Q1377&lt;&gt;"AGREED","",IF(P1377="LABEL_ONLY",IF(AND(Q1377="AGREED",P1377="LABEL_ONLY",OR(O1377="PASS",O1377="FAIL"),R1377&lt;&gt;"",S1377&lt;&gt;"",T1377&lt;&gt;""),"LABEL_APPLIED","INCOMPLETE_DECISION"),"RERUN_REQUIRED"))</x:f>
      </x:c>
    </x:row>
    <x:row r="1378" ht="30" customHeight="1">
      <x:c r="A1378" s="9" t="str">
        <x:v>IMO26-012-A-F01</x:v>
      </x:c>
      <x:c r="B1378" s="9" t="str">
        <x:v>IMO26-012</x:v>
      </x:c>
      <x:c r="C1378" s="9" t="str">
        <x:v>BATCH_26</x:v>
      </x:c>
      <x:c r="D1378" s="9" t="str">
        <x:v>IMO26</x:v>
      </x:c>
      <x:c r="E1378" s="9" t="n">
        <x:v>0</x:v>
      </x:c>
      <x:c r="F1378" s="9" t="str">
        <x:v>9-1.3.2.2.1</x:v>
      </x:c>
      <x:c r="G1378" s="9" t="str">
        <x:v>FAIL</x:v>
      </x:c>
      <x:c r="H1378" s="11" t="str">
        <x:v>Applicable ship has fewer than two heading means.</x:v>
      </x:c>
      <x:c r="I1378" s="10" t="str">
        <x:v>rdf/IMO26/IMO26-012/IMO26-012-A-F01.ttl</x:v>
      </x:c>
      <x:c r="J1378" s="10" t="str">
        <x:v>7d39355d78221de67eed9ef1a450b1177cb0d872d4531bc9d5853a355fc24d51</x:v>
      </x:c>
      <x:c r="K1378" s="13" t="str">
        <x:v>NOT_REVIEWED</x:v>
      </x:c>
      <x:c r="L1378" s="13" t="str"/>
      <x:c r="M1378" s="13" t="str"/>
      <x:c r="N1378" s="13" t="str"/>
      <x:c r="O1378" s="13" t="str"/>
      <x:c r="P1378" s="13" t="str"/>
      <x:c r="Q1378" s="13" t="str"/>
      <x:c r="R1378" s="13" t="str"/>
      <x:c r="S1378" s="13" t="str"/>
      <x:c r="T1378" s="14" t="str"/>
      <x:c r="U1378" s="9" t="str">
        <x:f>IF(AND(Q1378="AGREED",P1378="LABEL_ONLY",OR(O1378="PASS",O1378="FAIL"),R1378&lt;&gt;"",S1378&lt;&gt;"",T1378&lt;&gt;""),O1378,G1378)</x:f>
        <x:v>FAIL</x:v>
      </x:c>
      <x:c r="V1378" s="9" t="str">
        <x:f>IF(Q1378&lt;&gt;"AGREED","",IF(P1378="LABEL_ONLY",IF(AND(Q1378="AGREED",P1378="LABEL_ONLY",OR(O1378="PASS",O1378="FAIL"),R1378&lt;&gt;"",S1378&lt;&gt;"",T1378&lt;&gt;""),"LABEL_APPLIED","INCOMPLETE_DECISION"),"RERUN_REQUIRED"))</x:f>
      </x:c>
    </x:row>
    <x:row r="1379" ht="30" customHeight="1">
      <x:c r="A1379" s="9" t="str">
        <x:v>IMO26-012-A-F02</x:v>
      </x:c>
      <x:c r="B1379" s="9" t="str">
        <x:v>IMO26-012</x:v>
      </x:c>
      <x:c r="C1379" s="9" t="str">
        <x:v>BATCH_26</x:v>
      </x:c>
      <x:c r="D1379" s="9" t="str">
        <x:v>IMO26</x:v>
      </x:c>
      <x:c r="E1379" s="9" t="n">
        <x:v>0</x:v>
      </x:c>
      <x:c r="F1379" s="9" t="str">
        <x:v>9-1.3.2.2.1</x:v>
      </x:c>
      <x:c r="G1379" s="9" t="str">
        <x:v>FAIL</x:v>
      </x:c>
      <x:c r="H1379" s="11" t="str">
        <x:v>Applicable heading means lack main-power connection.</x:v>
      </x:c>
      <x:c r="I1379" s="10" t="str">
        <x:v>rdf/IMO26/IMO26-012/IMO26-012-A-F02.ttl</x:v>
      </x:c>
      <x:c r="J1379" s="10" t="str">
        <x:v>d83ad474cc2e3849eb056659e1130c32a5dab2ef65bbd46e7a44847b4ad2979f</x:v>
      </x:c>
      <x:c r="K1379" s="13" t="str">
        <x:v>NOT_REVIEWED</x:v>
      </x:c>
      <x:c r="L1379" s="13" t="str"/>
      <x:c r="M1379" s="13" t="str"/>
      <x:c r="N1379" s="13" t="str"/>
      <x:c r="O1379" s="13" t="str"/>
      <x:c r="P1379" s="13" t="str"/>
      <x:c r="Q1379" s="13" t="str"/>
      <x:c r="R1379" s="13" t="str"/>
      <x:c r="S1379" s="13" t="str"/>
      <x:c r="T1379" s="14" t="str"/>
      <x:c r="U1379" s="9" t="str">
        <x:f>IF(AND(Q1379="AGREED",P1379="LABEL_ONLY",OR(O1379="PASS",O1379="FAIL"),R1379&lt;&gt;"",S1379&lt;&gt;"",T1379&lt;&gt;""),O1379,G1379)</x:f>
        <x:v>FAIL</x:v>
      </x:c>
      <x:c r="V1379" s="9" t="str">
        <x:f>IF(Q1379&lt;&gt;"AGREED","",IF(P1379="LABEL_ONLY",IF(AND(Q1379="AGREED",P1379="LABEL_ONLY",OR(O1379="PASS",O1379="FAIL"),R1379&lt;&gt;"",S1379&lt;&gt;"",T1379&lt;&gt;""),"LABEL_APPLIED","INCOMPLETE_DECISION"),"RERUN_REQUIRED"))</x:f>
      </x:c>
    </x:row>
    <x:row r="1380" ht="30" customHeight="1">
      <x:c r="A1380" s="9" t="str">
        <x:v>IMO26-012-A-F03</x:v>
      </x:c>
      <x:c r="B1380" s="9" t="str">
        <x:v>IMO26-012</x:v>
      </x:c>
      <x:c r="C1380" s="9" t="str">
        <x:v>BATCH_26</x:v>
      </x:c>
      <x:c r="D1380" s="9" t="str">
        <x:v>IMO26</x:v>
      </x:c>
      <x:c r="E1380" s="9" t="n">
        <x:v>0</x:v>
      </x:c>
      <x:c r="F1380" s="9" t="str">
        <x:v>9-1.3.2.2.1</x:v>
      </x:c>
      <x:c r="G1380" s="9" t="str">
        <x:v>FAIL</x:v>
      </x:c>
      <x:c r="H1380" s="11" t="str">
        <x:v>Applicable heading means lack emergency-power connection.</x:v>
      </x:c>
      <x:c r="I1380" s="10" t="str">
        <x:v>rdf/IMO26/IMO26-012/IMO26-012-A-F03.ttl</x:v>
      </x:c>
      <x:c r="J1380" s="10" t="str">
        <x:v>a378c1888082c0d0d7c7f367c6db8018e4d19cc419c191d23e08a4565ecd9ff7</x:v>
      </x:c>
      <x:c r="K1380" s="13" t="str">
        <x:v>NOT_REVIEWED</x:v>
      </x:c>
      <x:c r="L1380" s="13" t="str"/>
      <x:c r="M1380" s="13" t="str"/>
      <x:c r="N1380" s="13" t="str"/>
      <x:c r="O1380" s="13" t="str"/>
      <x:c r="P1380" s="13" t="str"/>
      <x:c r="Q1380" s="13" t="str"/>
      <x:c r="R1380" s="13" t="str"/>
      <x:c r="S1380" s="13" t="str"/>
      <x:c r="T1380" s="14" t="str"/>
      <x:c r="U1380" s="9" t="str">
        <x:f>IF(AND(Q1380="AGREED",P1380="LABEL_ONLY",OR(O1380="PASS",O1380="FAIL"),R1380&lt;&gt;"",S1380&lt;&gt;"",T1380&lt;&gt;""),O1380,G1380)</x:f>
        <x:v>FAIL</x:v>
      </x:c>
      <x:c r="V1380" s="9" t="str">
        <x:f>IF(Q1380&lt;&gt;"AGREED","",IF(P1380="LABEL_ONLY",IF(AND(Q1380="AGREED",P1380="LABEL_ONLY",OR(O1380="PASS",O1380="FAIL"),R1380&lt;&gt;"",S1380&lt;&gt;"",T1380&lt;&gt;""),"LABEL_APPLIED","INCOMPLETE_DECISION"),"RERUN_REQUIRED"))</x:f>
      </x:c>
    </x:row>
    <x:row r="1381" ht="30" customHeight="1">
      <x:c r="A1381" s="9" t="str">
        <x:v>IMO26-012-A-F04</x:v>
      </x:c>
      <x:c r="B1381" s="9" t="str">
        <x:v>IMO26-012</x:v>
      </x:c>
      <x:c r="C1381" s="9" t="str">
        <x:v>BATCH_26</x:v>
      </x:c>
      <x:c r="D1381" s="9" t="str">
        <x:v>IMO26</x:v>
      </x:c>
      <x:c r="E1381" s="9" t="n">
        <x:v>0</x:v>
      </x:c>
      <x:c r="F1381" s="9" t="str">
        <x:v>9-1.3.2.2.1</x:v>
      </x:c>
      <x:c r="G1381" s="9" t="str">
        <x:v>FAIL</x:v>
      </x:c>
      <x:c r="H1381" s="11" t="str">
        <x:v>Heading means are not independent.</x:v>
      </x:c>
      <x:c r="I1381" s="10" t="str">
        <x:v>rdf/IMO26/IMO26-012/IMO26-012-A-F04.ttl</x:v>
      </x:c>
      <x:c r="J1381" s="10" t="str">
        <x:v>44071ea22dcee14b546c5013622f9991d9fa69d6513ec6b440070096020d1e9c</x:v>
      </x:c>
      <x:c r="K1381" s="13" t="str">
        <x:v>NOT_REVIEWED</x:v>
      </x:c>
      <x:c r="L1381" s="13" t="str"/>
      <x:c r="M1381" s="13" t="str"/>
      <x:c r="N1381" s="13" t="str"/>
      <x:c r="O1381" s="13" t="str"/>
      <x:c r="P1381" s="13" t="str"/>
      <x:c r="Q1381" s="13" t="str"/>
      <x:c r="R1381" s="13" t="str"/>
      <x:c r="S1381" s="13" t="str"/>
      <x:c r="T1381" s="14" t="str"/>
      <x:c r="U1381" s="9" t="str">
        <x:f>IF(AND(Q1381="AGREED",P1381="LABEL_ONLY",OR(O1381="PASS",O1381="FAIL"),R1381&lt;&gt;"",S1381&lt;&gt;"",T1381&lt;&gt;""),O1381,G1381)</x:f>
        <x:v>FAIL</x:v>
      </x:c>
      <x:c r="V1381" s="9" t="str">
        <x:f>IF(Q1381&lt;&gt;"AGREED","",IF(P1381="LABEL_ONLY",IF(AND(Q1381="AGREED",P1381="LABEL_ONLY",OR(O1381="PASS",O1381="FAIL"),R1381&lt;&gt;"",S1381&lt;&gt;"",T1381&lt;&gt;""),"LABEL_APPLIED","INCOMPLETE_DECISION"),"RERUN_REQUIRED"))</x:f>
      </x:c>
    </x:row>
    <x:row r="1382" ht="30" customHeight="1">
      <x:c r="A1382" s="9" t="str">
        <x:v>IMO26-012-A-F05</x:v>
      </x:c>
      <x:c r="B1382" s="9" t="str">
        <x:v>IMO26-012</x:v>
      </x:c>
      <x:c r="C1382" s="9" t="str">
        <x:v>BATCH_26</x:v>
      </x:c>
      <x:c r="D1382" s="9" t="str">
        <x:v>IMO26</x:v>
      </x:c>
      <x:c r="E1382" s="9" t="n">
        <x:v>0</x:v>
      </x:c>
      <x:c r="F1382" s="9" t="str">
        <x:v>9-1.3.2.2.1</x:v>
      </x:c>
      <x:c r="G1382" s="9" t="str">
        <x:v>FAIL</x:v>
      </x:c>
      <x:c r="H1382" s="11" t="str">
        <x:v>Independence points outside the ship-owned heading-means inventory.</x:v>
      </x:c>
      <x:c r="I1382" s="10" t="str">
        <x:v>rdf/IMO26/IMO26-012/IMO26-012-A-F05.ttl</x:v>
      </x:c>
      <x:c r="J1382" s="10" t="str">
        <x:v>76a9c2fdc9f86c43567753d2027a8c8319067bb04034af7718220a9209e0788d</x:v>
      </x:c>
      <x:c r="K1382" s="13" t="str">
        <x:v>NOT_REVIEWED</x:v>
      </x:c>
      <x:c r="L1382" s="13" t="str"/>
      <x:c r="M1382" s="13" t="str"/>
      <x:c r="N1382" s="13" t="str"/>
      <x:c r="O1382" s="13" t="str"/>
      <x:c r="P1382" s="13" t="str"/>
      <x:c r="Q1382" s="13" t="str"/>
      <x:c r="R1382" s="13" t="str"/>
      <x:c r="S1382" s="13" t="str"/>
      <x:c r="T1382" s="14" t="str"/>
      <x:c r="U1382" s="9" t="str">
        <x:f>IF(AND(Q1382="AGREED",P1382="LABEL_ONLY",OR(O1382="PASS",O1382="FAIL"),R1382&lt;&gt;"",S1382&lt;&gt;"",T1382&lt;&gt;""),O1382,G1382)</x:f>
        <x:v>FAIL</x:v>
      </x:c>
      <x:c r="V1382" s="9" t="str">
        <x:f>IF(Q1382&lt;&gt;"AGREED","",IF(P1382="LABEL_ONLY",IF(AND(Q1382="AGREED",P1382="LABEL_ONLY",OR(O1382="PASS",O1382="FAIL"),R1382&lt;&gt;"",S1382&lt;&gt;"",T1382&lt;&gt;""),"LABEL_APPLIED","INCOMPLETE_DECISION"),"RERUN_REQUIRED"))</x:f>
      </x:c>
    </x:row>
    <x:row r="1383" ht="30" customHeight="1">
      <x:c r="A1383" s="9" t="str">
        <x:v>IMO26-012-A-F06</x:v>
      </x:c>
      <x:c r="B1383" s="9" t="str">
        <x:v>IMO26-012</x:v>
      </x:c>
      <x:c r="C1383" s="9" t="str">
        <x:v>BATCH_26</x:v>
      </x:c>
      <x:c r="D1383" s="9" t="str">
        <x:v>IMO26</x:v>
      </x:c>
      <x:c r="E1383" s="9" t="n">
        <x:v>1</x:v>
      </x:c>
      <x:c r="F1383" s="9" t="str">
        <x:v>9-1.3.2.2.1</x:v>
      </x:c>
      <x:c r="G1383" s="9" t="str">
        <x:v>FAIL</x:v>
      </x:c>
      <x:c r="H1383" s="11" t="str">
        <x:v>Gross-tonnage applicability selector missing.</x:v>
      </x:c>
      <x:c r="I1383" s="10" t="str">
        <x:v>rdf/IMO26/IMO26-012/IMO26-012-A-F06.ttl</x:v>
      </x:c>
      <x:c r="J1383" s="10" t="str">
        <x:v>36c0912e86f5050667885614e0ac41db3e7cbde1eea688a22ff4c577a1aeb00b</x:v>
      </x:c>
      <x:c r="K1383" s="13" t="str">
        <x:v>NOT_REVIEWED</x:v>
      </x:c>
      <x:c r="L1383" s="13" t="str"/>
      <x:c r="M1383" s="13" t="str"/>
      <x:c r="N1383" s="13" t="str"/>
      <x:c r="O1383" s="13" t="str"/>
      <x:c r="P1383" s="13" t="str"/>
      <x:c r="Q1383" s="13" t="str"/>
      <x:c r="R1383" s="13" t="str"/>
      <x:c r="S1383" s="13" t="str"/>
      <x:c r="T1383" s="14" t="str"/>
      <x:c r="U1383" s="9" t="str">
        <x:f>IF(AND(Q1383="AGREED",P1383="LABEL_ONLY",OR(O1383="PASS",O1383="FAIL"),R1383&lt;&gt;"",S1383&lt;&gt;"",T1383&lt;&gt;""),O1383,G1383)</x:f>
        <x:v>FAIL</x:v>
      </x:c>
      <x:c r="V1383" s="9" t="str">
        <x:f>IF(Q1383&lt;&gt;"AGREED","",IF(P1383="LABEL_ONLY",IF(AND(Q1383="AGREED",P1383="LABEL_ONLY",OR(O1383="PASS",O1383="FAIL"),R1383&lt;&gt;"",S1383&lt;&gt;"",T1383&lt;&gt;""),"LABEL_APPLIED","INCOMPLETE_DECISION"),"RERUN_REQUIRED"))</x:f>
      </x:c>
    </x:row>
    <x:row r="1384" ht="30" customHeight="1">
      <x:c r="A1384" s="9" t="str">
        <x:v>IMO26-012-A-P01</x:v>
      </x:c>
      <x:c r="B1384" s="9" t="str">
        <x:v>IMO26-012</x:v>
      </x:c>
      <x:c r="C1384" s="9" t="str">
        <x:v>BATCH_26</x:v>
      </x:c>
      <x:c r="D1384" s="9" t="str">
        <x:v>IMO26</x:v>
      </x:c>
      <x:c r="E1384" s="9" t="n">
        <x:v>0</x:v>
      </x:c>
      <x:c r="F1384" s="9" t="str">
        <x:v>9-1.3.2.2.1</x:v>
      </x:c>
      <x:c r="G1384" s="9" t="str">
        <x:v>PASS</x:v>
      </x:c>
      <x:c r="H1384" s="11" t="str">
        <x:v>500 GT ship has two powered independent non-magnetic heading means.</x:v>
      </x:c>
      <x:c r="I1384" s="10" t="str">
        <x:v>rdf/IMO26/IMO26-012/IMO26-012-A-P01.ttl</x:v>
      </x:c>
      <x:c r="J1384" s="10" t="str">
        <x:v>9fb680fba1bf56adfa87054f2ecc064a429926799b0f194e6b6c2167fb3e2cbf</x:v>
      </x:c>
      <x:c r="K1384" s="13" t="str">
        <x:v>NOT_REVIEWED</x:v>
      </x:c>
      <x:c r="L1384" s="13" t="str"/>
      <x:c r="M1384" s="13" t="str"/>
      <x:c r="N1384" s="13" t="str"/>
      <x:c r="O1384" s="13" t="str"/>
      <x:c r="P1384" s="13" t="str"/>
      <x:c r="Q1384" s="13" t="str"/>
      <x:c r="R1384" s="13" t="str"/>
      <x:c r="S1384" s="13" t="str"/>
      <x:c r="T1384" s="14" t="str"/>
      <x:c r="U1384" s="9" t="str">
        <x:f>IF(AND(Q1384="AGREED",P1384="LABEL_ONLY",OR(O1384="PASS",O1384="FAIL"),R1384&lt;&gt;"",S1384&lt;&gt;"",T1384&lt;&gt;""),O1384,G1384)</x:f>
        <x:v>PASS</x:v>
      </x:c>
      <x:c r="V1384" s="9" t="str">
        <x:f>IF(Q1384&lt;&gt;"AGREED","",IF(P1384="LABEL_ONLY",IF(AND(Q1384="AGREED",P1384="LABEL_ONLY",OR(O1384="PASS",O1384="FAIL"),R1384&lt;&gt;"",S1384&lt;&gt;"",T1384&lt;&gt;""),"LABEL_APPLIED","INCOMPLETE_DECISION"),"RERUN_REQUIRED"))</x:f>
      </x:c>
    </x:row>
    <x:row r="1385" ht="30" customHeight="1">
      <x:c r="A1385" s="9" t="str">
        <x:v>IMO26-012-A-P02</x:v>
      </x:c>
      <x:c r="B1385" s="9" t="str">
        <x:v>IMO26-012</x:v>
      </x:c>
      <x:c r="C1385" s="9" t="str">
        <x:v>BATCH_26</x:v>
      </x:c>
      <x:c r="D1385" s="9" t="str">
        <x:v>IMO26</x:v>
      </x:c>
      <x:c r="E1385" s="9" t="n">
        <x:v>0</x:v>
      </x:c>
      <x:c r="F1385" s="9" t="str">
        <x:v>9-1.3.2.2.1</x:v>
      </x:c>
      <x:c r="G1385" s="9" t="str">
        <x:v>PASS</x:v>
      </x:c>
      <x:c r="H1385" s="11" t="str">
        <x:v>Ship above 500 GT has three valid heading means.</x:v>
      </x:c>
      <x:c r="I1385" s="10" t="str">
        <x:v>rdf/IMO26/IMO26-012/IMO26-012-A-P02.ttl</x:v>
      </x:c>
      <x:c r="J1385" s="10" t="str">
        <x:v>215982a2014d397753f9a4cc72890fd374feb77a0abd66953057d7e826bfcba0</x:v>
      </x:c>
      <x:c r="K1385" s="13" t="str">
        <x:v>NOT_REVIEWED</x:v>
      </x:c>
      <x:c r="L1385" s="13" t="str"/>
      <x:c r="M1385" s="13" t="str"/>
      <x:c r="N1385" s="13" t="str"/>
      <x:c r="O1385" s="13" t="str"/>
      <x:c r="P1385" s="13" t="str"/>
      <x:c r="Q1385" s="13" t="str"/>
      <x:c r="R1385" s="13" t="str"/>
      <x:c r="S1385" s="13" t="str"/>
      <x:c r="T1385" s="14" t="str"/>
      <x:c r="U1385" s="9" t="str">
        <x:f>IF(AND(Q1385="AGREED",P1385="LABEL_ONLY",OR(O1385="PASS",O1385="FAIL"),R1385&lt;&gt;"",S1385&lt;&gt;"",T1385&lt;&gt;""),O1385,G1385)</x:f>
        <x:v>PASS</x:v>
      </x:c>
      <x:c r="V1385" s="9" t="str">
        <x:f>IF(Q1385&lt;&gt;"AGREED","",IF(P1385="LABEL_ONLY",IF(AND(Q1385="AGREED",P1385="LABEL_ONLY",OR(O1385="PASS",O1385="FAIL"),R1385&lt;&gt;"",S1385&lt;&gt;"",T1385&lt;&gt;""),"LABEL_APPLIED","INCOMPLETE_DECISION"),"RERUN_REQUIRED"))</x:f>
      </x:c>
    </x:row>
    <x:row r="1386" ht="30" customHeight="1">
      <x:c r="A1386" s="9" t="str">
        <x:v>IMO26-012-A-P03</x:v>
      </x:c>
      <x:c r="B1386" s="9" t="str">
        <x:v>IMO26-012</x:v>
      </x:c>
      <x:c r="C1386" s="9" t="str">
        <x:v>BATCH_26</x:v>
      </x:c>
      <x:c r="D1386" s="9" t="str">
        <x:v>IMO26</x:v>
      </x:c>
      <x:c r="E1386" s="9" t="n">
        <x:v>1</x:v>
      </x:c>
      <x:c r="F1386" s="9" t="str">
        <x:v>9-1.3.2.2.1</x:v>
      </x:c>
      <x:c r="G1386" s="9" t="str">
        <x:v>PASS</x:v>
      </x:c>
      <x:c r="H1386" s="11" t="str">
        <x:v>Ship below 500 GT is outside 9-1.3.2.2.1 requirement.</x:v>
      </x:c>
      <x:c r="I1386" s="10" t="str">
        <x:v>rdf/IMO26/IMO26-012/IMO26-012-A-P03.ttl</x:v>
      </x:c>
      <x:c r="J1386" s="10" t="str">
        <x:v>24d636341cafdd422a23e9f8777c8bcb91a2b2548a7a7c62b98c8423de036200</x:v>
      </x:c>
      <x:c r="K1386" s="13" t="str">
        <x:v>NOT_REVIEWED</x:v>
      </x:c>
      <x:c r="L1386" s="13" t="str"/>
      <x:c r="M1386" s="13" t="str"/>
      <x:c r="N1386" s="13" t="str"/>
      <x:c r="O1386" s="13" t="str"/>
      <x:c r="P1386" s="13" t="str"/>
      <x:c r="Q1386" s="13" t="str"/>
      <x:c r="R1386" s="13" t="str"/>
      <x:c r="S1386" s="13" t="str"/>
      <x:c r="T1386" s="14" t="str"/>
      <x:c r="U1386" s="9" t="str">
        <x:f>IF(AND(Q1386="AGREED",P1386="LABEL_ONLY",OR(O1386="PASS",O1386="FAIL"),R1386&lt;&gt;"",S1386&lt;&gt;"",T1386&lt;&gt;""),O1386,G1386)</x:f>
        <x:v>PASS</x:v>
      </x:c>
      <x:c r="V1386" s="9" t="str">
        <x:f>IF(Q1386&lt;&gt;"AGREED","",IF(P1386="LABEL_ONLY",IF(AND(Q1386="AGREED",P1386="LABEL_ONLY",OR(O1386="PASS",O1386="FAIL"),R1386&lt;&gt;"",S1386&lt;&gt;"",T1386&lt;&gt;""),"LABEL_APPLIED","INCOMPLETE_DECISION"),"RERUN_REQUIRED"))</x:f>
      </x:c>
    </x:row>
    <x:row r="1387" ht="30" customHeight="1">
      <x:c r="A1387" s="9" t="str">
        <x:v>IMO26-013-A-F01</x:v>
      </x:c>
      <x:c r="B1387" s="9" t="str">
        <x:v>IMO26-013</x:v>
      </x:c>
      <x:c r="C1387" s="9" t="str">
        <x:v>BATCH_16</x:v>
      </x:c>
      <x:c r="D1387" s="9" t="str">
        <x:v>IMO26</x:v>
      </x:c>
      <x:c r="E1387" s="9" t="n">
        <x:v>0</x:v>
      </x:c>
      <x:c r="F1387" s="9" t="str">
        <x:v>9-1.3.2.2.2</x:v>
      </x:c>
      <x:c r="G1387" s="9" t="str">
        <x:v>FAIL</x:v>
      </x:c>
      <x:c r="H1387" s="11" t="str">
        <x:v>No GNSS compass/equivalent above 80 degrees.</x:v>
      </x:c>
      <x:c r="I1387" s="10" t="str">
        <x:v>rdf/IMO26/IMO26-013/IMO26-013-A-F01.ttl</x:v>
      </x:c>
      <x:c r="J1387" s="10" t="str">
        <x:v>87876ad3c499ad22552b620ff9e67a0eea93b137db3fb4f8f4d8b8c5c2398c85</x:v>
      </x:c>
      <x:c r="K1387" s="13" t="str">
        <x:v>NOT_REVIEWED</x:v>
      </x:c>
      <x:c r="L1387" s="13" t="str"/>
      <x:c r="M1387" s="13" t="str"/>
      <x:c r="N1387" s="13" t="str"/>
      <x:c r="O1387" s="13" t="str"/>
      <x:c r="P1387" s="13" t="str"/>
      <x:c r="Q1387" s="13" t="str"/>
      <x:c r="R1387" s="13" t="str"/>
      <x:c r="S1387" s="13" t="str"/>
      <x:c r="T1387" s="14" t="str"/>
      <x:c r="U1387" s="9" t="str">
        <x:f>IF(AND(Q1387="AGREED",P1387="LABEL_ONLY",OR(O1387="PASS",O1387="FAIL"),R1387&lt;&gt;"",S1387&lt;&gt;"",T1387&lt;&gt;""),O1387,G1387)</x:f>
        <x:v>FAIL</x:v>
      </x:c>
      <x:c r="V1387" s="9" t="str">
        <x:f>IF(Q1387&lt;&gt;"AGREED","",IF(P1387="LABEL_ONLY",IF(AND(Q1387="AGREED",P1387="LABEL_ONLY",OR(O1387="PASS",O1387="FAIL"),R1387&lt;&gt;"",S1387&lt;&gt;"",T1387&lt;&gt;""),"LABEL_APPLIED","INCOMPLETE_DECISION"),"RERUN_REQUIRED"))</x:f>
      </x:c>
    </x:row>
    <x:row r="1388" ht="30" customHeight="1">
      <x:c r="A1388" s="9" t="str">
        <x:v>IMO26-013-A-F02</x:v>
      </x:c>
      <x:c r="B1388" s="9" t="str">
        <x:v>IMO26-013</x:v>
      </x:c>
      <x:c r="C1388" s="9" t="str">
        <x:v>BATCH_16</x:v>
      </x:c>
      <x:c r="D1388" s="9" t="str">
        <x:v>IMO26</x:v>
      </x:c>
      <x:c r="E1388" s="9" t="n">
        <x:v>1</x:v>
      </x:c>
      <x:c r="F1388" s="9" t="str">
        <x:v>9-1.3.2.2.2</x:v>
      </x:c>
      <x:c r="G1388" s="9" t="str">
        <x:v>FAIL</x:v>
      </x:c>
      <x:c r="H1388" s="11" t="str">
        <x:v>Required main-power connection absent.</x:v>
      </x:c>
      <x:c r="I1388" s="10" t="str">
        <x:v>rdf/IMO26/IMO26-013/IMO26-013-A-F02.ttl</x:v>
      </x:c>
      <x:c r="J1388" s="10" t="str">
        <x:v>236df5956a32a594e54bf21ea8e2d9d7bde366e897836d09e4ca07ad59ee6bb1</x:v>
      </x:c>
      <x:c r="K1388" s="13" t="str">
        <x:v>NOT_REVIEWED</x:v>
      </x:c>
      <x:c r="L1388" s="13" t="str"/>
      <x:c r="M1388" s="13" t="str"/>
      <x:c r="N1388" s="13" t="str"/>
      <x:c r="O1388" s="13" t="str"/>
      <x:c r="P1388" s="13" t="str"/>
      <x:c r="Q1388" s="13" t="str"/>
      <x:c r="R1388" s="13" t="str"/>
      <x:c r="S1388" s="13" t="str"/>
      <x:c r="T1388" s="14" t="str"/>
      <x:c r="U1388" s="9" t="str">
        <x:f>IF(AND(Q1388="AGREED",P1388="LABEL_ONLY",OR(O1388="PASS",O1388="FAIL"),R1388&lt;&gt;"",S1388&lt;&gt;"",T1388&lt;&gt;""),O1388,G1388)</x:f>
        <x:v>FAIL</x:v>
      </x:c>
      <x:c r="V1388" s="9" t="str">
        <x:f>IF(Q1388&lt;&gt;"AGREED","",IF(P1388="LABEL_ONLY",IF(AND(Q1388="AGREED",P1388="LABEL_ONLY",OR(O1388="PASS",O1388="FAIL"),R1388&lt;&gt;"",S1388&lt;&gt;"",T1388&lt;&gt;""),"LABEL_APPLIED","INCOMPLETE_DECISION"),"RERUN_REQUIRED"))</x:f>
      </x:c>
    </x:row>
    <x:row r="1389" ht="30" customHeight="1">
      <x:c r="A1389" s="9" t="str">
        <x:v>IMO26-013-A-F03</x:v>
      </x:c>
      <x:c r="B1389" s="9" t="str">
        <x:v>IMO26-013</x:v>
      </x:c>
      <x:c r="C1389" s="9" t="str">
        <x:v>BATCH_16</x:v>
      </x:c>
      <x:c r="D1389" s="9" t="str">
        <x:v>IMO26</x:v>
      </x:c>
      <x:c r="E1389" s="9" t="n">
        <x:v>0</x:v>
      </x:c>
      <x:c r="F1389" s="9" t="str">
        <x:v>9-1.3.2.2.2</x:v>
      </x:c>
      <x:c r="G1389" s="9" t="str">
        <x:v>FAIL</x:v>
      </x:c>
      <x:c r="H1389" s="11" t="str">
        <x:v>Required emergency-power connection absent.</x:v>
      </x:c>
      <x:c r="I1389" s="10" t="str">
        <x:v>rdf/IMO26/IMO26-013/IMO26-013-A-F03.ttl</x:v>
      </x:c>
      <x:c r="J1389" s="10" t="str">
        <x:v>05e2e69bd8ca3f8c9ed98dd6970a66f5295459f6fafe0f6f7a95e5ee9154732c</x:v>
      </x:c>
      <x:c r="K1389" s="13" t="str">
        <x:v>NOT_REVIEWED</x:v>
      </x:c>
      <x:c r="L1389" s="13" t="str"/>
      <x:c r="M1389" s="13" t="str"/>
      <x:c r="N1389" s="13" t="str"/>
      <x:c r="O1389" s="13" t="str"/>
      <x:c r="P1389" s="13" t="str"/>
      <x:c r="Q1389" s="13" t="str"/>
      <x:c r="R1389" s="13" t="str"/>
      <x:c r="S1389" s="13" t="str"/>
      <x:c r="T1389" s="14" t="str"/>
      <x:c r="U1389" s="9" t="str">
        <x:f>IF(AND(Q1389="AGREED",P1389="LABEL_ONLY",OR(O1389="PASS",O1389="FAIL"),R1389&lt;&gt;"",S1389&lt;&gt;"",T1389&lt;&gt;""),O1389,G1389)</x:f>
        <x:v>FAIL</x:v>
      </x:c>
      <x:c r="V1389" s="9" t="str">
        <x:f>IF(Q1389&lt;&gt;"AGREED","",IF(P1389="LABEL_ONLY",IF(AND(Q1389="AGREED",P1389="LABEL_ONLY",OR(O1389="PASS",O1389="FAIL"),R1389&lt;&gt;"",S1389&lt;&gt;"",T1389&lt;&gt;""),"LABEL_APPLIED","INCOMPLETE_DECISION"),"RERUN_REQUIRED"))</x:f>
      </x:c>
    </x:row>
    <x:row r="1390" ht="30" customHeight="1">
      <x:c r="A1390" s="9" t="str">
        <x:v>IMO26-013-A-F04</x:v>
      </x:c>
      <x:c r="B1390" s="9" t="str">
        <x:v>IMO26-013</x:v>
      </x:c>
      <x:c r="C1390" s="9" t="str">
        <x:v>BATCH_16</x:v>
      </x:c>
      <x:c r="D1390" s="9" t="str">
        <x:v>IMO26</x:v>
      </x:c>
      <x:c r="E1390" s="9" t="n">
        <x:v>0</x:v>
      </x:c>
      <x:c r="F1390" s="9" t="str">
        <x:v>9-1.3.2.2.2</x:v>
      </x:c>
      <x:c r="G1390" s="9" t="str">
        <x:v>FAIL</x:v>
      </x:c>
      <x:c r="H1390" s="11" t="str">
        <x:v>Latitude applicability selector missing.</x:v>
      </x:c>
      <x:c r="I1390" s="10" t="str">
        <x:v>rdf/IMO26/IMO26-013/IMO26-013-A-F04.ttl</x:v>
      </x:c>
      <x:c r="J1390" s="10" t="str">
        <x:v>86a2499b33d781650ed5779c0844f90c615b2a16ea02e61ed453d2750d216e0c</x:v>
      </x:c>
      <x:c r="K1390" s="13" t="str">
        <x:v>NOT_REVIEWED</x:v>
      </x:c>
      <x:c r="L1390" s="13" t="str"/>
      <x:c r="M1390" s="13" t="str"/>
      <x:c r="N1390" s="13" t="str"/>
      <x:c r="O1390" s="13" t="str"/>
      <x:c r="P1390" s="13" t="str"/>
      <x:c r="Q1390" s="13" t="str"/>
      <x:c r="R1390" s="13" t="str"/>
      <x:c r="S1390" s="13" t="str"/>
      <x:c r="T1390" s="14" t="str"/>
      <x:c r="U1390" s="9" t="str">
        <x:f>IF(AND(Q1390="AGREED",P1390="LABEL_ONLY",OR(O1390="PASS",O1390="FAIL"),R1390&lt;&gt;"",S1390&lt;&gt;"",T1390&lt;&gt;""),O1390,G1390)</x:f>
        <x:v>FAIL</x:v>
      </x:c>
      <x:c r="V1390" s="9" t="str">
        <x:f>IF(Q1390&lt;&gt;"AGREED","",IF(P1390="LABEL_ONLY",IF(AND(Q1390="AGREED",P1390="LABEL_ONLY",OR(O1390="PASS",O1390="FAIL"),R1390&lt;&gt;"",S1390&lt;&gt;"",T1390&lt;&gt;""),"LABEL_APPLIED","INCOMPLETE_DECISION"),"RERUN_REQUIRED"))</x:f>
      </x:c>
    </x:row>
    <x:row r="1391" ht="30" customHeight="1">
      <x:c r="A1391" s="9" t="str">
        <x:v>IMO26-013-A-P01</x:v>
      </x:c>
      <x:c r="B1391" s="9" t="str">
        <x:v>IMO26-013</x:v>
      </x:c>
      <x:c r="C1391" s="9" t="str">
        <x:v>BATCH_16</x:v>
      </x:c>
      <x:c r="D1391" s="9" t="str">
        <x:v>IMO26</x:v>
      </x:c>
      <x:c r="E1391" s="9" t="n">
        <x:v>1</x:v>
      </x:c>
      <x:c r="F1391" s="9" t="str">
        <x:v>9-1.3.2.2.2</x:v>
      </x:c>
      <x:c r="G1391" s="9" t="str">
        <x:v>PASS</x:v>
      </x:c>
      <x:c r="H1391" s="11" t="str">
        <x:v>Latitude above 80 degrees with GNSS/equivalent and both power sources.</x:v>
      </x:c>
      <x:c r="I1391" s="10" t="str">
        <x:v>rdf/IMO26/IMO26-013/IMO26-013-A-P01.ttl</x:v>
      </x:c>
      <x:c r="J1391" s="10" t="str">
        <x:v>39c0c1d0887295ee848fb477719d05246917d134b75faf931b3863718d2cf023</x:v>
      </x:c>
      <x:c r="K1391" s="13" t="str">
        <x:v>NOT_REVIEWED</x:v>
      </x:c>
      <x:c r="L1391" s="13" t="str"/>
      <x:c r="M1391" s="13" t="str"/>
      <x:c r="N1391" s="13" t="str"/>
      <x:c r="O1391" s="13" t="str"/>
      <x:c r="P1391" s="13" t="str"/>
      <x:c r="Q1391" s="13" t="str"/>
      <x:c r="R1391" s="13" t="str"/>
      <x:c r="S1391" s="13" t="str"/>
      <x:c r="T1391" s="14" t="str"/>
      <x:c r="U1391" s="9" t="str">
        <x:f>IF(AND(Q1391="AGREED",P1391="LABEL_ONLY",OR(O1391="PASS",O1391="FAIL"),R1391&lt;&gt;"",S1391&lt;&gt;"",T1391&lt;&gt;""),O1391,G1391)</x:f>
        <x:v>PASS</x:v>
      </x:c>
      <x:c r="V1391" s="9" t="str">
        <x:f>IF(Q1391&lt;&gt;"AGREED","",IF(P1391="LABEL_ONLY",IF(AND(Q1391="AGREED",P1391="LABEL_ONLY",OR(O1391="PASS",O1391="FAIL"),R1391&lt;&gt;"",S1391&lt;&gt;"",T1391&lt;&gt;""),"LABEL_APPLIED","INCOMPLETE_DECISION"),"RERUN_REQUIRED"))</x:f>
      </x:c>
    </x:row>
    <x:row r="1392" ht="30" customHeight="1">
      <x:c r="A1392" s="9" t="str">
        <x:v>IMO26-013-A-P02</x:v>
      </x:c>
      <x:c r="B1392" s="9" t="str">
        <x:v>IMO26-013</x:v>
      </x:c>
      <x:c r="C1392" s="9" t="str">
        <x:v>BATCH_16</x:v>
      </x:c>
      <x:c r="D1392" s="9" t="str">
        <x:v>IMO26</x:v>
      </x:c>
      <x:c r="E1392" s="9" t="n">
        <x:v>0</x:v>
      </x:c>
      <x:c r="F1392" s="9" t="str">
        <x:v>9-1.3.2.2.2</x:v>
      </x:c>
      <x:c r="G1392" s="9" t="str">
        <x:v>PASS</x:v>
      </x:c>
      <x:c r="H1392" s="11" t="str">
        <x:v>Exactly 80 degrees is outside &gt;80-degree trigger.</x:v>
      </x:c>
      <x:c r="I1392" s="10" t="str">
        <x:v>rdf/IMO26/IMO26-013/IMO26-013-A-P02.ttl</x:v>
      </x:c>
      <x:c r="J1392" s="10" t="str">
        <x:v>702665e43df1580938f5c3a1d0672fa75bd9e3de09e02fc40059e825391d7084</x:v>
      </x:c>
      <x:c r="K1392" s="13" t="str">
        <x:v>NOT_REVIEWED</x:v>
      </x:c>
      <x:c r="L1392" s="13" t="str"/>
      <x:c r="M1392" s="13" t="str"/>
      <x:c r="N1392" s="13" t="str"/>
      <x:c r="O1392" s="13" t="str"/>
      <x:c r="P1392" s="13" t="str"/>
      <x:c r="Q1392" s="13" t="str"/>
      <x:c r="R1392" s="13" t="str"/>
      <x:c r="S1392" s="13" t="str"/>
      <x:c r="T1392" s="14" t="str"/>
      <x:c r="U1392" s="9" t="str">
        <x:f>IF(AND(Q1392="AGREED",P1392="LABEL_ONLY",OR(O1392="PASS",O1392="FAIL"),R1392&lt;&gt;"",S1392&lt;&gt;"",T1392&lt;&gt;""),O1392,G1392)</x:f>
        <x:v>PASS</x:v>
      </x:c>
      <x:c r="V1392" s="9" t="str">
        <x:f>IF(Q1392&lt;&gt;"AGREED","",IF(P1392="LABEL_ONLY",IF(AND(Q1392="AGREED",P1392="LABEL_ONLY",OR(O1392="PASS",O1392="FAIL"),R1392&lt;&gt;"",S1392&lt;&gt;"",T1392&lt;&gt;""),"LABEL_APPLIED","INCOMPLETE_DECISION"),"RERUN_REQUIRED"))</x:f>
      </x:c>
    </x:row>
    <x:row r="1393" ht="30" customHeight="1">
      <x:c r="A1393" s="9" t="str">
        <x:v>IMO26-013-A-P03</x:v>
      </x:c>
      <x:c r="B1393" s="9" t="str">
        <x:v>IMO26-013</x:v>
      </x:c>
      <x:c r="C1393" s="9" t="str">
        <x:v>BATCH_16</x:v>
      </x:c>
      <x:c r="D1393" s="9" t="str">
        <x:v>IMO26</x:v>
      </x:c>
      <x:c r="E1393" s="9" t="n">
        <x:v>0</x:v>
      </x:c>
      <x:c r="F1393" s="9" t="str">
        <x:v>9-1.3.2.2.2</x:v>
      </x:c>
      <x:c r="G1393" s="9" t="str">
        <x:v>PASS</x:v>
      </x:c>
      <x:c r="H1393" s="11" t="str">
        <x:v>Latitude below trigger is not applicable.</x:v>
      </x:c>
      <x:c r="I1393" s="10" t="str">
        <x:v>rdf/IMO26/IMO26-013/IMO26-013-A-P03.ttl</x:v>
      </x:c>
      <x:c r="J1393" s="10" t="str">
        <x:v>23390eb5a69d13330539499823571da864a1c02e1a1060f943c31f1ac099f00b</x:v>
      </x:c>
      <x:c r="K1393" s="13" t="str">
        <x:v>NOT_REVIEWED</x:v>
      </x:c>
      <x:c r="L1393" s="13" t="str"/>
      <x:c r="M1393" s="13" t="str"/>
      <x:c r="N1393" s="13" t="str"/>
      <x:c r="O1393" s="13" t="str"/>
      <x:c r="P1393" s="13" t="str"/>
      <x:c r="Q1393" s="13" t="str"/>
      <x:c r="R1393" s="13" t="str"/>
      <x:c r="S1393" s="13" t="str"/>
      <x:c r="T1393" s="14" t="str"/>
      <x:c r="U1393" s="9" t="str">
        <x:f>IF(AND(Q1393="AGREED",P1393="LABEL_ONLY",OR(O1393="PASS",O1393="FAIL"),R1393&lt;&gt;"",S1393&lt;&gt;"",T1393&lt;&gt;""),O1393,G1393)</x:f>
        <x:v>PASS</x:v>
      </x:c>
      <x:c r="V1393" s="9" t="str">
        <x:f>IF(Q1393&lt;&gt;"AGREED","",IF(P1393="LABEL_ONLY",IF(AND(Q1393="AGREED",P1393="LABEL_ONLY",OR(O1393="PASS",O1393="FAIL"),R1393&lt;&gt;"",S1393&lt;&gt;"",T1393&lt;&gt;""),"LABEL_APPLIED","INCOMPLETE_DECISION"),"RERUN_REQUIRED"))</x:f>
      </x:c>
    </x:row>
    <x:row r="1394" ht="30" customHeight="1">
      <x:c r="A1394" s="9" t="str">
        <x:v>IMO26-014-A-F01</x:v>
      </x:c>
      <x:c r="B1394" s="9" t="str">
        <x:v>IMO26-014</x:v>
      </x:c>
      <x:c r="C1394" s="9" t="str">
        <x:v>BATCH_19</x:v>
      </x:c>
      <x:c r="D1394" s="9" t="str">
        <x:v>IMO26</x:v>
      </x:c>
      <x:c r="E1394" s="9" t="n">
        <x:v>1</x:v>
      </x:c>
      <x:c r="F1394" s="9" t="str">
        <x:v>9-1.3.3</x:v>
      </x:c>
      <x:c r="G1394" s="9" t="str">
        <x:v>FAIL</x:v>
      </x:c>
      <x:c r="H1394" s="11" t="str">
        <x:v>Only one illumination means where two are required.</x:v>
      </x:c>
      <x:c r="I1394" s="10" t="str">
        <x:v>rdf/IMO26/IMO26-014/IMO26-014-A-F01.ttl</x:v>
      </x:c>
      <x:c r="J1394" s="10" t="str">
        <x:v>d8b86d50d6cfdc78d37d4c885e783f0c41dba956550e55f34552d73c465e1796</x:v>
      </x:c>
      <x:c r="K1394" s="13" t="str">
        <x:v>NOT_REVIEWED</x:v>
      </x:c>
      <x:c r="L1394" s="13" t="str"/>
      <x:c r="M1394" s="13" t="str"/>
      <x:c r="N1394" s="13" t="str"/>
      <x:c r="O1394" s="13" t="str"/>
      <x:c r="P1394" s="13" t="str"/>
      <x:c r="Q1394" s="13" t="str"/>
      <x:c r="R1394" s="13" t="str"/>
      <x:c r="S1394" s="13" t="str"/>
      <x:c r="T1394" s="14" t="str"/>
      <x:c r="U1394" s="9" t="str">
        <x:f>IF(AND(Q1394="AGREED",P1394="LABEL_ONLY",OR(O1394="PASS",O1394="FAIL"),R1394&lt;&gt;"",S1394&lt;&gt;"",T1394&lt;&gt;""),O1394,G1394)</x:f>
        <x:v>FAIL</x:v>
      </x:c>
      <x:c r="V1394" s="9" t="str">
        <x:f>IF(Q1394&lt;&gt;"AGREED","",IF(P1394="LABEL_ONLY",IF(AND(Q1394="AGREED",P1394="LABEL_ONLY",OR(O1394="PASS",O1394="FAIL"),R1394&lt;&gt;"",S1394&lt;&gt;"",T1394&lt;&gt;""),"LABEL_APPLIED","INCOMPLETE_DECISION"),"RERUN_REQUIRED"))</x:f>
      </x:c>
    </x:row>
    <x:row r="1395" ht="30" customHeight="1">
      <x:c r="A1395" s="9" t="str">
        <x:v>IMO26-014-A-F02</x:v>
      </x:c>
      <x:c r="B1395" s="9" t="str">
        <x:v>IMO26-014</x:v>
      </x:c>
      <x:c r="C1395" s="9" t="str">
        <x:v>BATCH_19</x:v>
      </x:c>
      <x:c r="D1395" s="9" t="str">
        <x:v>IMO26</x:v>
      </x:c>
      <x:c r="E1395" s="9" t="n">
        <x:v>0</x:v>
      </x:c>
      <x:c r="F1395" s="9" t="str">
        <x:v>9-1.3.3</x:v>
      </x:c>
      <x:c r="G1395" s="9" t="str">
        <x:v>FAIL</x:v>
      </x:c>
      <x:c r="H1395" s="11" t="str">
        <x:v>No illumination means where two are required.</x:v>
      </x:c>
      <x:c r="I1395" s="10" t="str">
        <x:v>rdf/IMO26/IMO26-014/IMO26-014-A-F02.ttl</x:v>
      </x:c>
      <x:c r="J1395" s="10" t="str">
        <x:v>b320edb3383fa6a52335bfcdaa6adb65914b9c989b016091a9d609000588cbdc</x:v>
      </x:c>
      <x:c r="K1395" s="13" t="str">
        <x:v>NOT_REVIEWED</x:v>
      </x:c>
      <x:c r="L1395" s="13" t="str"/>
      <x:c r="M1395" s="13" t="str"/>
      <x:c r="N1395" s="13" t="str"/>
      <x:c r="O1395" s="13" t="str"/>
      <x:c r="P1395" s="13" t="str"/>
      <x:c r="Q1395" s="13" t="str"/>
      <x:c r="R1395" s="13" t="str"/>
      <x:c r="S1395" s="13" t="str"/>
      <x:c r="T1395" s="14" t="str"/>
      <x:c r="U1395" s="9" t="str">
        <x:f>IF(AND(Q1395="AGREED",P1395="LABEL_ONLY",OR(O1395="PASS",O1395="FAIL"),R1395&lt;&gt;"",S1395&lt;&gt;"",T1395&lt;&gt;""),O1395,G1395)</x:f>
        <x:v>FAIL</x:v>
      </x:c>
      <x:c r="V1395" s="9" t="str">
        <x:f>IF(Q1395&lt;&gt;"AGREED","",IF(P1395="LABEL_ONLY",IF(AND(Q1395="AGREED",P1395="LABEL_ONLY",OR(O1395="PASS",O1395="FAIL"),R1395&lt;&gt;"",S1395&lt;&gt;"",T1395&lt;&gt;""),"LABEL_APPLIED","INCOMPLETE_DECISION"),"RERUN_REQUIRED"))</x:f>
      </x:c>
    </x:row>
    <x:row r="1396" ht="30" customHeight="1">
      <x:c r="A1396" s="9" t="str">
        <x:v>IMO26-014-A-F03</x:v>
      </x:c>
      <x:c r="B1396" s="9" t="str">
        <x:v>IMO26-014</x:v>
      </x:c>
      <x:c r="C1396" s="9" t="str">
        <x:v>BATCH_19</x:v>
      </x:c>
      <x:c r="D1396" s="9" t="str">
        <x:v>IMO26</x:v>
      </x:c>
      <x:c r="E1396" s="9" t="n">
        <x:v>0</x:v>
      </x:c>
      <x:c r="F1396" s="9" t="str">
        <x:v>9-1.3.3</x:v>
      </x:c>
      <x:c r="G1396" s="9" t="str">
        <x:v>FAIL</x:v>
      </x:c>
      <x:c r="H1396" s="11" t="str">
        <x:v>Continuous-daylight applicability state missing.</x:v>
      </x:c>
      <x:c r="I1396" s="10" t="str">
        <x:v>rdf/IMO26/IMO26-014/IMO26-014-A-F03.ttl</x:v>
      </x:c>
      <x:c r="J1396" s="10" t="str">
        <x:v>08f2f2791b707a3fec8127a48d3c9ea13aa1b5c1c107c8fefc8c3e02b6ed73ce</x:v>
      </x:c>
      <x:c r="K1396" s="13" t="str">
        <x:v>NOT_REVIEWED</x:v>
      </x:c>
      <x:c r="L1396" s="13" t="str"/>
      <x:c r="M1396" s="13" t="str"/>
      <x:c r="N1396" s="13" t="str"/>
      <x:c r="O1396" s="13" t="str"/>
      <x:c r="P1396" s="13" t="str"/>
      <x:c r="Q1396" s="13" t="str"/>
      <x:c r="R1396" s="13" t="str"/>
      <x:c r="S1396" s="13" t="str"/>
      <x:c r="T1396" s="14" t="str"/>
      <x:c r="U1396" s="9" t="str">
        <x:f>IF(AND(Q1396="AGREED",P1396="LABEL_ONLY",OR(O1396="PASS",O1396="FAIL"),R1396&lt;&gt;"",S1396&lt;&gt;"",T1396&lt;&gt;""),O1396,G1396)</x:f>
        <x:v>FAIL</x:v>
      </x:c>
      <x:c r="V1396" s="9" t="str">
        <x:f>IF(Q1396&lt;&gt;"AGREED","",IF(P1396="LABEL_ONLY",IF(AND(Q1396="AGREED",P1396="LABEL_ONLY",OR(O1396="PASS",O1396="FAIL"),R1396&lt;&gt;"",S1396&lt;&gt;"",T1396&lt;&gt;""),"LABEL_APPLIED","INCOMPLETE_DECISION"),"RERUN_REQUIRED"))</x:f>
      </x:c>
    </x:row>
    <x:row r="1397" ht="30" customHeight="1">
      <x:c r="A1397" s="9" t="str">
        <x:v>IMO26-014-A-F04</x:v>
      </x:c>
      <x:c r="B1397" s="9" t="str">
        <x:v>IMO26-014</x:v>
      </x:c>
      <x:c r="C1397" s="9" t="str">
        <x:v>BATCH_19</x:v>
      </x:c>
      <x:c r="D1397" s="9" t="str">
        <x:v>IMO26</x:v>
      </x:c>
      <x:c r="E1397" s="9" t="n">
        <x:v>0</x:v>
      </x:c>
      <x:c r="F1397" s="9" t="str">
        <x:v>9-1.3.3</x:v>
      </x:c>
      <x:c r="G1397" s="9" t="str">
        <x:v>FAIL</x:v>
      </x:c>
      <x:c r="H1397" s="11" t="str">
        <x:v>Required illumination-means count missing.</x:v>
      </x:c>
      <x:c r="I1397" s="10" t="str">
        <x:v>rdf/IMO26/IMO26-014/IMO26-014-A-F04.ttl</x:v>
      </x:c>
      <x:c r="J1397" s="10" t="str">
        <x:v>b8bdfc98b50596320cdec40095353a9036a9b39baf64d79555f10ec4206a3128</x:v>
      </x:c>
      <x:c r="K1397" s="13" t="str">
        <x:v>NOT_REVIEWED</x:v>
      </x:c>
      <x:c r="L1397" s="13" t="str"/>
      <x:c r="M1397" s="13" t="str"/>
      <x:c r="N1397" s="13" t="str"/>
      <x:c r="O1397" s="13" t="str"/>
      <x:c r="P1397" s="13" t="str"/>
      <x:c r="Q1397" s="13" t="str"/>
      <x:c r="R1397" s="13" t="str"/>
      <x:c r="S1397" s="13" t="str"/>
      <x:c r="T1397" s="14" t="str"/>
      <x:c r="U1397" s="9" t="str">
        <x:f>IF(AND(Q1397="AGREED",P1397="LABEL_ONLY",OR(O1397="PASS",O1397="FAIL"),R1397&lt;&gt;"",S1397&lt;&gt;"",T1397&lt;&gt;""),O1397,G1397)</x:f>
        <x:v>FAIL</x:v>
      </x:c>
      <x:c r="V1397" s="9" t="str">
        <x:f>IF(Q1397&lt;&gt;"AGREED","",IF(P1397="LABEL_ONLY",IF(AND(Q1397="AGREED",P1397="LABEL_ONLY",OR(O1397="PASS",O1397="FAIL"),R1397&lt;&gt;"",S1397&lt;&gt;"",T1397&lt;&gt;""),"LABEL_APPLIED","INCOMPLETE_DECISION"),"RERUN_REQUIRED"))</x:f>
      </x:c>
    </x:row>
    <x:row r="1398" ht="30" customHeight="1">
      <x:c r="A1398" s="9" t="str">
        <x:v>IMO26-014-A-P01</x:v>
      </x:c>
      <x:c r="B1398" s="9" t="str">
        <x:v>IMO26-014</x:v>
      </x:c>
      <x:c r="C1398" s="9" t="str">
        <x:v>BATCH_19</x:v>
      </x:c>
      <x:c r="D1398" s="9" t="str">
        <x:v>IMO26</x:v>
      </x:c>
      <x:c r="E1398" s="9" t="n">
        <x:v>1</x:v>
      </x:c>
      <x:c r="F1398" s="9" t="str">
        <x:v>9-1.3.3</x:v>
      </x:c>
      <x:c r="G1398" s="9" t="str">
        <x:v>PASS</x:v>
      </x:c>
      <x:c r="H1398" s="11" t="str">
        <x:v>Non-continuous-daylight operation has exactly two illumination means.</x:v>
      </x:c>
      <x:c r="I1398" s="10" t="str">
        <x:v>rdf/IMO26/IMO26-014/IMO26-014-A-P01.ttl</x:v>
      </x:c>
      <x:c r="J1398" s="10" t="str">
        <x:v>fc24ccc9127520374cd432991a35db7c8536ca85ecf262a528c4c98a249833bf</x:v>
      </x:c>
      <x:c r="K1398" s="13" t="str">
        <x:v>NOT_REVIEWED</x:v>
      </x:c>
      <x:c r="L1398" s="13" t="str"/>
      <x:c r="M1398" s="13" t="str"/>
      <x:c r="N1398" s="13" t="str"/>
      <x:c r="O1398" s="13" t="str"/>
      <x:c r="P1398" s="13" t="str"/>
      <x:c r="Q1398" s="13" t="str"/>
      <x:c r="R1398" s="13" t="str"/>
      <x:c r="S1398" s="13" t="str"/>
      <x:c r="T1398" s="14" t="str"/>
      <x:c r="U1398" s="9" t="str">
        <x:f>IF(AND(Q1398="AGREED",P1398="LABEL_ONLY",OR(O1398="PASS",O1398="FAIL"),R1398&lt;&gt;"",S1398&lt;&gt;"",T1398&lt;&gt;""),O1398,G1398)</x:f>
        <x:v>PASS</x:v>
      </x:c>
      <x:c r="V1398" s="9" t="str">
        <x:f>IF(Q1398&lt;&gt;"AGREED","",IF(P1398="LABEL_ONLY",IF(AND(Q1398="AGREED",P1398="LABEL_ONLY",OR(O1398="PASS",O1398="FAIL"),R1398&lt;&gt;"",S1398&lt;&gt;"",T1398&lt;&gt;""),"LABEL_APPLIED","INCOMPLETE_DECISION"),"RERUN_REQUIRED"))</x:f>
      </x:c>
    </x:row>
    <x:row r="1399" ht="30" customHeight="1">
      <x:c r="A1399" s="9" t="str">
        <x:v>IMO26-014-A-P02</x:v>
      </x:c>
      <x:c r="B1399" s="9" t="str">
        <x:v>IMO26-014</x:v>
      </x:c>
      <x:c r="C1399" s="9" t="str">
        <x:v>BATCH_19</x:v>
      </x:c>
      <x:c r="D1399" s="9" t="str">
        <x:v>IMO26</x:v>
      </x:c>
      <x:c r="E1399" s="9" t="n">
        <x:v>0</x:v>
      </x:c>
      <x:c r="F1399" s="9" t="str">
        <x:v>9-1.3.3</x:v>
      </x:c>
      <x:c r="G1399" s="9" t="str">
        <x:v>PASS</x:v>
      </x:c>
      <x:c r="H1399" s="11" t="str">
        <x:v>More than two illumination means is compliant.</x:v>
      </x:c>
      <x:c r="I1399" s="10" t="str">
        <x:v>rdf/IMO26/IMO26-014/IMO26-014-A-P02.ttl</x:v>
      </x:c>
      <x:c r="J1399" s="10" t="str">
        <x:v>fe74fb49c6295fd61c75acaaa4d2d9307e3126372d21dfed82213ad387499bd4</x:v>
      </x:c>
      <x:c r="K1399" s="13" t="str">
        <x:v>NOT_REVIEWED</x:v>
      </x:c>
      <x:c r="L1399" s="13" t="str"/>
      <x:c r="M1399" s="13" t="str"/>
      <x:c r="N1399" s="13" t="str"/>
      <x:c r="O1399" s="13" t="str"/>
      <x:c r="P1399" s="13" t="str"/>
      <x:c r="Q1399" s="13" t="str"/>
      <x:c r="R1399" s="13" t="str"/>
      <x:c r="S1399" s="13" t="str"/>
      <x:c r="T1399" s="14" t="str"/>
      <x:c r="U1399" s="9" t="str">
        <x:f>IF(AND(Q1399="AGREED",P1399="LABEL_ONLY",OR(O1399="PASS",O1399="FAIL"),R1399&lt;&gt;"",S1399&lt;&gt;"",T1399&lt;&gt;""),O1399,G1399)</x:f>
        <x:v>PASS</x:v>
      </x:c>
      <x:c r="V1399" s="9" t="str">
        <x:f>IF(Q1399&lt;&gt;"AGREED","",IF(P1399="LABEL_ONLY",IF(AND(Q1399="AGREED",P1399="LABEL_ONLY",OR(O1399="PASS",O1399="FAIL"),R1399&lt;&gt;"",S1399&lt;&gt;"",T1399&lt;&gt;""),"LABEL_APPLIED","INCOMPLETE_DECISION"),"RERUN_REQUIRED"))</x:f>
      </x:c>
    </x:row>
    <x:row r="1400" ht="30" customHeight="1">
      <x:c r="A1400" s="9" t="str">
        <x:v>IMO26-014-A-P03</x:v>
      </x:c>
      <x:c r="B1400" s="9" t="str">
        <x:v>IMO26-014</x:v>
      </x:c>
      <x:c r="C1400" s="9" t="str">
        <x:v>BATCH_19</x:v>
      </x:c>
      <x:c r="D1400" s="9" t="str">
        <x:v>IMO26</x:v>
      </x:c>
      <x:c r="E1400" s="9" t="n">
        <x:v>0</x:v>
      </x:c>
      <x:c r="F1400" s="9" t="str">
        <x:v>9-1.3.3</x:v>
      </x:c>
      <x:c r="G1400" s="9" t="str">
        <x:v>PASS</x:v>
      </x:c>
      <x:c r="H1400" s="11" t="str">
        <x:v>Sole 24-hour daylight operation is exempt.</x:v>
      </x:c>
      <x:c r="I1400" s="10" t="str">
        <x:v>rdf/IMO26/IMO26-014/IMO26-014-A-P03.ttl</x:v>
      </x:c>
      <x:c r="J1400" s="10" t="str">
        <x:v>a7caf75cf832b61ccde073743751abd886e6e22cd44cf2ff7a656cb2f9a36553</x:v>
      </x:c>
      <x:c r="K1400" s="13" t="str">
        <x:v>NOT_REVIEWED</x:v>
      </x:c>
      <x:c r="L1400" s="13" t="str"/>
      <x:c r="M1400" s="13" t="str"/>
      <x:c r="N1400" s="13" t="str"/>
      <x:c r="O1400" s="13" t="str"/>
      <x:c r="P1400" s="13" t="str"/>
      <x:c r="Q1400" s="13" t="str"/>
      <x:c r="R1400" s="13" t="str"/>
      <x:c r="S1400" s="13" t="str"/>
      <x:c r="T1400" s="14" t="str"/>
      <x:c r="U1400" s="9" t="str">
        <x:f>IF(AND(Q1400="AGREED",P1400="LABEL_ONLY",OR(O1400="PASS",O1400="FAIL"),R1400&lt;&gt;"",S1400&lt;&gt;"",T1400&lt;&gt;""),O1400,G1400)</x:f>
        <x:v>PASS</x:v>
      </x:c>
      <x:c r="V1400" s="9" t="str">
        <x:f>IF(Q1400&lt;&gt;"AGREED","",IF(P1400="LABEL_ONLY",IF(AND(Q1400="AGREED",P1400="LABEL_ONLY",OR(O1400="PASS",O1400="FAIL"),R1400&lt;&gt;"",S1400&lt;&gt;"",T1400&lt;&gt;""),"LABEL_APPLIED","INCOMPLETE_DECISION"),"RERUN_REQUIRED"))</x:f>
      </x:c>
    </x:row>
    <x:row r="1401" ht="30" customHeight="1">
      <x:c r="A1401" s="9" t="str">
        <x:v>IMO26-015-B-F01</x:v>
      </x:c>
      <x:c r="B1401" s="9" t="str">
        <x:v>IMO26-015</x:v>
      </x:c>
      <x:c r="C1401" s="9" t="str">
        <x:v>BATCH_07</x:v>
      </x:c>
      <x:c r="D1401" s="9" t="str">
        <x:v>IMO26</x:v>
      </x:c>
      <x:c r="E1401" s="9" t="n">
        <x:v>0</x:v>
      </x:c>
      <x:c r="F1401" s="9" t="str">
        <x:v>MSC.538(107) Amendment 5 - Chapter 11 applicability</x:v>
      </x:c>
      <x:c r="G1401" s="9" t="str">
        <x:v>FAIL</x:v>
      </x:c>
      <x:c r="H1401" s="11" t="str">
        <x:v>Certified ship incorrectly marks Chapter 11 not applicable.</x:v>
      </x:c>
      <x:c r="I1401" s="10" t="str">
        <x:v>rdf/IMO26/IMO26-015/IMO26-015-B-F01.ttl</x:v>
      </x:c>
      <x:c r="J1401" s="10" t="str">
        <x:v>20e6ef71122048cbbe78e359a90a1cbedbd369a0a0101ef79203113d2b8bde4d</x:v>
      </x:c>
      <x:c r="K1401" s="13" t="str">
        <x:v>NOT_REVIEWED</x:v>
      </x:c>
      <x:c r="L1401" s="13" t="str"/>
      <x:c r="M1401" s="13" t="str"/>
      <x:c r="N1401" s="13" t="str"/>
      <x:c r="O1401" s="13" t="str"/>
      <x:c r="P1401" s="13" t="str"/>
      <x:c r="Q1401" s="13" t="str"/>
      <x:c r="R1401" s="13" t="str"/>
      <x:c r="S1401" s="13" t="str"/>
      <x:c r="T1401" s="14" t="str"/>
      <x:c r="U1401" s="9" t="str">
        <x:f>IF(AND(Q1401="AGREED",P1401="LABEL_ONLY",OR(O1401="PASS",O1401="FAIL"),R1401&lt;&gt;"",S1401&lt;&gt;"",T1401&lt;&gt;""),O1401,G1401)</x:f>
        <x:v>FAIL</x:v>
      </x:c>
      <x:c r="V1401" s="9" t="str">
        <x:f>IF(Q1401&lt;&gt;"AGREED","",IF(P1401="LABEL_ONLY",IF(AND(Q1401="AGREED",P1401="LABEL_ONLY",OR(O1401="PASS",O1401="FAIL"),R1401&lt;&gt;"",S1401&lt;&gt;"",T1401&lt;&gt;""),"LABEL_APPLIED","INCOMPLETE_DECISION"),"RERUN_REQUIRED"))</x:f>
      </x:c>
    </x:row>
    <x:row r="1402" ht="30" customHeight="1">
      <x:c r="A1402" s="9" t="str">
        <x:v>IMO26-015-B-F02</x:v>
      </x:c>
      <x:c r="B1402" s="9" t="str">
        <x:v>IMO26-015</x:v>
      </x:c>
      <x:c r="C1402" s="9" t="str">
        <x:v>BATCH_07</x:v>
      </x:c>
      <x:c r="D1402" s="9" t="str">
        <x:v>IMO26</x:v>
      </x:c>
      <x:c r="E1402" s="9" t="n">
        <x:v>0</x:v>
      </x:c>
      <x:c r="F1402" s="9" t="str">
        <x:v>MSC.538(107) Amendment 5 - Chapter 11 applicability</x:v>
      </x:c>
      <x:c r="G1402" s="9" t="str">
        <x:v>FAIL</x:v>
      </x:c>
      <x:c r="H1402" s="11" t="str">
        <x:v>Non-certified ship incorrectly marks Chapter 11 applicable.</x:v>
      </x:c>
      <x:c r="I1402" s="10" t="str">
        <x:v>rdf/IMO26/IMO26-015/IMO26-015-B-F02.ttl</x:v>
      </x:c>
      <x:c r="J1402" s="10" t="str">
        <x:v>359d5c25be0f1c98f91c523ee4c2336dbec2020c56726b89ebfb035e0e04a1fa</x:v>
      </x:c>
      <x:c r="K1402" s="13" t="str">
        <x:v>NOT_REVIEWED</x:v>
      </x:c>
      <x:c r="L1402" s="13" t="str"/>
      <x:c r="M1402" s="13" t="str"/>
      <x:c r="N1402" s="13" t="str"/>
      <x:c r="O1402" s="13" t="str"/>
      <x:c r="P1402" s="13" t="str"/>
      <x:c r="Q1402" s="13" t="str"/>
      <x:c r="R1402" s="13" t="str"/>
      <x:c r="S1402" s="13" t="str"/>
      <x:c r="T1402" s="14" t="str"/>
      <x:c r="U1402" s="9" t="str">
        <x:f>IF(AND(Q1402="AGREED",P1402="LABEL_ONLY",OR(O1402="PASS",O1402="FAIL"),R1402&lt;&gt;"",S1402&lt;&gt;"",T1402&lt;&gt;""),O1402,G1402)</x:f>
        <x:v>FAIL</x:v>
      </x:c>
      <x:c r="V1402" s="9" t="str">
        <x:f>IF(Q1402&lt;&gt;"AGREED","",IF(P1402="LABEL_ONLY",IF(AND(Q1402="AGREED",P1402="LABEL_ONLY",OR(O1402="PASS",O1402="FAIL"),R1402&lt;&gt;"",S1402&lt;&gt;"",T1402&lt;&gt;""),"LABEL_APPLIED","INCOMPLETE_DECISION"),"RERUN_REQUIRED"))</x:f>
      </x:c>
    </x:row>
    <x:row r="1403" ht="30" customHeight="1">
      <x:c r="A1403" s="9" t="str">
        <x:v>IMO26-015-B-F03</x:v>
      </x:c>
      <x:c r="B1403" s="9" t="str">
        <x:v>IMO26-015</x:v>
      </x:c>
      <x:c r="C1403" s="9" t="str">
        <x:v>BATCH_07</x:v>
      </x:c>
      <x:c r="D1403" s="9" t="str">
        <x:v>IMO26</x:v>
      </x:c>
      <x:c r="E1403" s="9" t="n">
        <x:v>1</x:v>
      </x:c>
      <x:c r="F1403" s="9" t="str">
        <x:v>MSC.538(107) Amendment 5 - Chapter 11 applicability</x:v>
      </x:c>
      <x:c r="G1403" s="9" t="str">
        <x:v>FAIL</x:v>
      </x:c>
      <x:c r="H1403" s="11" t="str">
        <x:v>Chapter 11 applicability result missing.</x:v>
      </x:c>
      <x:c r="I1403" s="10" t="str">
        <x:v>rdf/IMO26/IMO26-015/IMO26-015-B-F03.ttl</x:v>
      </x:c>
      <x:c r="J1403" s="10" t="str">
        <x:v>f111f368833bd2064b2cd936f1f033672212705c1c138b644d2766a02f4de881</x:v>
      </x:c>
      <x:c r="K1403" s="13" t="str">
        <x:v>NOT_REVIEWED</x:v>
      </x:c>
      <x:c r="L1403" s="13" t="str"/>
      <x:c r="M1403" s="13" t="str"/>
      <x:c r="N1403" s="13" t="str"/>
      <x:c r="O1403" s="13" t="str"/>
      <x:c r="P1403" s="13" t="str"/>
      <x:c r="Q1403" s="13" t="str"/>
      <x:c r="R1403" s="13" t="str"/>
      <x:c r="S1403" s="13" t="str"/>
      <x:c r="T1403" s="14" t="str"/>
      <x:c r="U1403" s="9" t="str">
        <x:f>IF(AND(Q1403="AGREED",P1403="LABEL_ONLY",OR(O1403="PASS",O1403="FAIL"),R1403&lt;&gt;"",S1403&lt;&gt;"",T1403&lt;&gt;""),O1403,G1403)</x:f>
        <x:v>FAIL</x:v>
      </x:c>
      <x:c r="V1403" s="9" t="str">
        <x:f>IF(Q1403&lt;&gt;"AGREED","",IF(P1403="LABEL_ONLY",IF(AND(Q1403="AGREED",P1403="LABEL_ONLY",OR(O1403="PASS",O1403="FAIL"),R1403&lt;&gt;"",S1403&lt;&gt;"",T1403&lt;&gt;""),"LABEL_APPLIED","INCOMPLETE_DECISION"),"RERUN_REQUIRED"))</x:f>
      </x:c>
    </x:row>
    <x:row r="1404" ht="30" customHeight="1">
      <x:c r="A1404" s="9" t="str">
        <x:v>IMO26-015-B-P01</x:v>
      </x:c>
      <x:c r="B1404" s="9" t="str">
        <x:v>IMO26-015</x:v>
      </x:c>
      <x:c r="C1404" s="9" t="str">
        <x:v>BATCH_07</x:v>
      </x:c>
      <x:c r="D1404" s="9" t="str">
        <x:v>IMO26</x:v>
      </x:c>
      <x:c r="E1404" s="9" t="n">
        <x:v>1</x:v>
      </x:c>
      <x:c r="F1404" s="9" t="str">
        <x:v>MSC.538(107) Amendment 5 - Chapter 11 applicability</x:v>
      </x:c>
      <x:c r="G1404" s="9" t="str">
        <x:v>PASS</x:v>
      </x:c>
      <x:c r="H1404" s="11" t="str">
        <x:v>SOLAS chapter I certified ship has Chapter 11 applicable.</x:v>
      </x:c>
      <x:c r="I1404" s="10" t="str">
        <x:v>rdf/IMO26/IMO26-015/IMO26-015-B-P01.ttl</x:v>
      </x:c>
      <x:c r="J1404" s="10" t="str">
        <x:v>7897cdffe0c9c240af6153113c6ea000705d18fa6abf93934d140c5c6500542d</x:v>
      </x:c>
      <x:c r="K1404" s="13" t="str">
        <x:v>NOT_REVIEWED</x:v>
      </x:c>
      <x:c r="L1404" s="13" t="str"/>
      <x:c r="M1404" s="13" t="str"/>
      <x:c r="N1404" s="13" t="str"/>
      <x:c r="O1404" s="13" t="str"/>
      <x:c r="P1404" s="13" t="str"/>
      <x:c r="Q1404" s="13" t="str"/>
      <x:c r="R1404" s="13" t="str"/>
      <x:c r="S1404" s="13" t="str"/>
      <x:c r="T1404" s="14" t="str"/>
      <x:c r="U1404" s="9" t="str">
        <x:f>IF(AND(Q1404="AGREED",P1404="LABEL_ONLY",OR(O1404="PASS",O1404="FAIL"),R1404&lt;&gt;"",S1404&lt;&gt;"",T1404&lt;&gt;""),O1404,G1404)</x:f>
        <x:v>PASS</x:v>
      </x:c>
      <x:c r="V1404" s="9" t="str">
        <x:f>IF(Q1404&lt;&gt;"AGREED","",IF(P1404="LABEL_ONLY",IF(AND(Q1404="AGREED",P1404="LABEL_ONLY",OR(O1404="PASS",O1404="FAIL"),R1404&lt;&gt;"",S1404&lt;&gt;"",T1404&lt;&gt;""),"LABEL_APPLIED","INCOMPLETE_DECISION"),"RERUN_REQUIRED"))</x:f>
      </x:c>
    </x:row>
    <x:row r="1405" ht="30" customHeight="1">
      <x:c r="A1405" s="9" t="str">
        <x:v>IMO26-015-B-P02</x:v>
      </x:c>
      <x:c r="B1405" s="9" t="str">
        <x:v>IMO26-015</x:v>
      </x:c>
      <x:c r="C1405" s="9" t="str">
        <x:v>BATCH_07</x:v>
      </x:c>
      <x:c r="D1405" s="9" t="str">
        <x:v>IMO26</x:v>
      </x:c>
      <x:c r="E1405" s="9" t="n">
        <x:v>0</x:v>
      </x:c>
      <x:c r="F1405" s="9" t="str">
        <x:v>MSC.538(107) Amendment 5 - Chapter 11 applicability</x:v>
      </x:c>
      <x:c r="G1405" s="9" t="str">
        <x:v>PASS</x:v>
      </x:c>
      <x:c r="H1405" s="11" t="str">
        <x:v>Non-SOLAS-chapter-I-certified ship has Chapter 11 not applicable.</x:v>
      </x:c>
      <x:c r="I1405" s="10" t="str">
        <x:v>rdf/IMO26/IMO26-015/IMO26-015-B-P02.ttl</x:v>
      </x:c>
      <x:c r="J1405" s="10" t="str">
        <x:v>18c5e30a8a34dda5896e667a06bf574fc84dc5d93fbacd13eb0e646a5eb14959</x:v>
      </x:c>
      <x:c r="K1405" s="13" t="str">
        <x:v>NOT_REVIEWED</x:v>
      </x:c>
      <x:c r="L1405" s="13" t="str"/>
      <x:c r="M1405" s="13" t="str"/>
      <x:c r="N1405" s="13" t="str"/>
      <x:c r="O1405" s="13" t="str"/>
      <x:c r="P1405" s="13" t="str"/>
      <x:c r="Q1405" s="13" t="str"/>
      <x:c r="R1405" s="13" t="str"/>
      <x:c r="S1405" s="13" t="str"/>
      <x:c r="T1405" s="14" t="str"/>
      <x:c r="U1405" s="9" t="str">
        <x:f>IF(AND(Q1405="AGREED",P1405="LABEL_ONLY",OR(O1405="PASS",O1405="FAIL"),R1405&lt;&gt;"",S1405&lt;&gt;"",T1405&lt;&gt;""),O1405,G1405)</x:f>
        <x:v>PASS</x:v>
      </x:c>
      <x:c r="V1405" s="9" t="str">
        <x:f>IF(Q1405&lt;&gt;"AGREED","",IF(P1405="LABEL_ONLY",IF(AND(Q1405="AGREED",P1405="LABEL_ONLY",OR(O1405="PASS",O1405="FAIL"),R1405&lt;&gt;"",S1405&lt;&gt;"",T1405&lt;&gt;""),"LABEL_APPLIED","INCOMPLETE_DECISION"),"RERUN_REQUIRED"))</x:f>
      </x:c>
    </x:row>
    <x:row r="1406" ht="30" customHeight="1">
      <x:c r="A1406" s="9" t="str">
        <x:v>IMO26-016-B-F01</x:v>
      </x:c>
      <x:c r="B1406" s="9" t="str">
        <x:v>IMO26-016</x:v>
      </x:c>
      <x:c r="C1406" s="9" t="str">
        <x:v>BATCH_22</x:v>
      </x:c>
      <x:c r="D1406" s="9" t="str">
        <x:v>IMO26</x:v>
      </x:c>
      <x:c r="E1406" s="9" t="n">
        <x:v>0</x:v>
      </x:c>
      <x:c r="F1406" s="9" t="str">
        <x:v>Chapter 11-1 applicability</x:v>
      </x:c>
      <x:c r="G1406" s="9" t="str">
        <x:v>FAIL</x:v>
      </x:c>
      <x:c r="H1406" s="11" t="str">
        <x:v>Applicable polar-water fishing vessel marked non-applicable.</x:v>
      </x:c>
      <x:c r="I1406" s="10" t="str">
        <x:v>rdf/IMO26/IMO26-016/IMO26-016-B-F01.ttl</x:v>
      </x:c>
      <x:c r="J1406" s="10" t="str">
        <x:v>de7d45be57bb01e56dcc56e3130f582148450206752eb469c5441028e2e960b5</x:v>
      </x:c>
      <x:c r="K1406" s="13" t="str">
        <x:v>NOT_REVIEWED</x:v>
      </x:c>
      <x:c r="L1406" s="13" t="str"/>
      <x:c r="M1406" s="13" t="str"/>
      <x:c r="N1406" s="13" t="str"/>
      <x:c r="O1406" s="13" t="str"/>
      <x:c r="P1406" s="13" t="str"/>
      <x:c r="Q1406" s="13" t="str"/>
      <x:c r="R1406" s="13" t="str"/>
      <x:c r="S1406" s="13" t="str"/>
      <x:c r="T1406" s="14" t="str"/>
      <x:c r="U1406" s="9" t="str">
        <x:f>IF(AND(Q1406="AGREED",P1406="LABEL_ONLY",OR(O1406="PASS",O1406="FAIL"),R1406&lt;&gt;"",S1406&lt;&gt;"",T1406&lt;&gt;""),O1406,G1406)</x:f>
        <x:v>FAIL</x:v>
      </x:c>
      <x:c r="V1406" s="9" t="str">
        <x:f>IF(Q1406&lt;&gt;"AGREED","",IF(P1406="LABEL_ONLY",IF(AND(Q1406="AGREED",P1406="LABEL_ONLY",OR(O1406="PASS",O1406="FAIL"),R1406&lt;&gt;"",S1406&lt;&gt;"",T1406&lt;&gt;""),"LABEL_APPLIED","INCOMPLETE_DECISION"),"RERUN_REQUIRED"))</x:f>
      </x:c>
    </x:row>
    <x:row r="1407" ht="30" customHeight="1">
      <x:c r="A1407" s="9" t="str">
        <x:v>IMO26-016-B-F02</x:v>
      </x:c>
      <x:c r="B1407" s="9" t="str">
        <x:v>IMO26-016</x:v>
      </x:c>
      <x:c r="C1407" s="9" t="str">
        <x:v>BATCH_22</x:v>
      </x:c>
      <x:c r="D1407" s="9" t="str">
        <x:v>IMO26</x:v>
      </x:c>
      <x:c r="E1407" s="9" t="n">
        <x:v>1</x:v>
      </x:c>
      <x:c r="F1407" s="9" t="str">
        <x:v>Chapter 11-1 applicability</x:v>
      </x:c>
      <x:c r="G1407" s="9" t="str">
        <x:v>FAIL</x:v>
      </x:c>
      <x:c r="H1407" s="11" t="str">
        <x:v>Non-polar-water ship incorrectly marked Chapter 11-1 applicable.</x:v>
      </x:c>
      <x:c r="I1407" s="10" t="str">
        <x:v>rdf/IMO26/IMO26-016/IMO26-016-B-F02.ttl</x:v>
      </x:c>
      <x:c r="J1407" s="10" t="str">
        <x:v>c6e74e6bc5af4d809085bf1955e7490b9e7ae33cdf8fb2a55075ce19c0a1e1ee</x:v>
      </x:c>
      <x:c r="K1407" s="13" t="str">
        <x:v>NOT_REVIEWED</x:v>
      </x:c>
      <x:c r="L1407" s="13" t="str"/>
      <x:c r="M1407" s="13" t="str"/>
      <x:c r="N1407" s="13" t="str"/>
      <x:c r="O1407" s="13" t="str"/>
      <x:c r="P1407" s="13" t="str"/>
      <x:c r="Q1407" s="13" t="str"/>
      <x:c r="R1407" s="13" t="str"/>
      <x:c r="S1407" s="13" t="str"/>
      <x:c r="T1407" s="14" t="str"/>
      <x:c r="U1407" s="9" t="str">
        <x:f>IF(AND(Q1407="AGREED",P1407="LABEL_ONLY",OR(O1407="PASS",O1407="FAIL"),R1407&lt;&gt;"",S1407&lt;&gt;"",T1407&lt;&gt;""),O1407,G1407)</x:f>
        <x:v>FAIL</x:v>
      </x:c>
      <x:c r="V1407" s="9" t="str">
        <x:f>IF(Q1407&lt;&gt;"AGREED","",IF(P1407="LABEL_ONLY",IF(AND(Q1407="AGREED",P1407="LABEL_ONLY",OR(O1407="PASS",O1407="FAIL"),R1407&lt;&gt;"",S1407&lt;&gt;"",T1407&lt;&gt;""),"LABEL_APPLIED","INCOMPLETE_DECISION"),"RERUN_REQUIRED"))</x:f>
      </x:c>
    </x:row>
    <x:row r="1408" ht="30" customHeight="1">
      <x:c r="A1408" s="9" t="str">
        <x:v>IMO26-016-B-F03</x:v>
      </x:c>
      <x:c r="B1408" s="9" t="str">
        <x:v>IMO26-016</x:v>
      </x:c>
      <x:c r="C1408" s="9" t="str">
        <x:v>BATCH_22</x:v>
      </x:c>
      <x:c r="D1408" s="9" t="str">
        <x:v>IMO26</x:v>
      </x:c>
      <x:c r="E1408" s="9" t="n">
        <x:v>0</x:v>
      </x:c>
      <x:c r="F1408" s="9" t="str">
        <x:v>Chapter 11-1 applicability</x:v>
      </x:c>
      <x:c r="G1408" s="9" t="str">
        <x:v>FAIL</x:v>
      </x:c>
      <x:c r="H1408" s="11" t="str">
        <x:v>Polar-water operation applicability selector missing.</x:v>
      </x:c>
      <x:c r="I1408" s="10" t="str">
        <x:v>rdf/IMO26/IMO26-016/IMO26-016-B-F03.ttl</x:v>
      </x:c>
      <x:c r="J1408" s="10" t="str">
        <x:v>e2d1dd4d24e2d796a6d159dab1d787be1cc5aebb999318a17f0b3f545b6c6440</x:v>
      </x:c>
      <x:c r="K1408" s="13" t="str">
        <x:v>NOT_REVIEWED</x:v>
      </x:c>
      <x:c r="L1408" s="13" t="str"/>
      <x:c r="M1408" s="13" t="str"/>
      <x:c r="N1408" s="13" t="str"/>
      <x:c r="O1408" s="13" t="str"/>
      <x:c r="P1408" s="13" t="str"/>
      <x:c r="Q1408" s="13" t="str"/>
      <x:c r="R1408" s="13" t="str"/>
      <x:c r="S1408" s="13" t="str"/>
      <x:c r="T1408" s="14" t="str"/>
      <x:c r="U1408" s="9" t="str">
        <x:f>IF(AND(Q1408="AGREED",P1408="LABEL_ONLY",OR(O1408="PASS",O1408="FAIL"),R1408&lt;&gt;"",S1408&lt;&gt;"",T1408&lt;&gt;""),O1408,G1408)</x:f>
        <x:v>FAIL</x:v>
      </x:c>
      <x:c r="V1408" s="9" t="str">
        <x:f>IF(Q1408&lt;&gt;"AGREED","",IF(P1408="LABEL_ONLY",IF(AND(Q1408="AGREED",P1408="LABEL_ONLY",OR(O1408="PASS",O1408="FAIL"),R1408&lt;&gt;"",S1408&lt;&gt;"",T1408&lt;&gt;""),"LABEL_APPLIED","INCOMPLETE_DECISION"),"RERUN_REQUIRED"))</x:f>
      </x:c>
    </x:row>
    <x:row r="1409" ht="30" customHeight="1">
      <x:c r="A1409" s="9" t="str">
        <x:v>IMO26-016-B-F04</x:v>
      </x:c>
      <x:c r="B1409" s="9" t="str">
        <x:v>IMO26-016</x:v>
      </x:c>
      <x:c r="C1409" s="9" t="str">
        <x:v>BATCH_22</x:v>
      </x:c>
      <x:c r="D1409" s="9" t="str">
        <x:v>IMO26</x:v>
      </x:c>
      <x:c r="E1409" s="9" t="n">
        <x:v>0</x:v>
      </x:c>
      <x:c r="F1409" s="9" t="str">
        <x:v>Chapter 11-1 applicability</x:v>
      </x:c>
      <x:c r="G1409" s="9" t="str">
        <x:v>FAIL</x:v>
      </x:c>
      <x:c r="H1409" s="11" t="str">
        <x:v>Ship-type selector missing.</x:v>
      </x:c>
      <x:c r="I1409" s="10" t="str">
        <x:v>rdf/IMO26/IMO26-016/IMO26-016-B-F04.ttl</x:v>
      </x:c>
      <x:c r="J1409" s="10" t="str">
        <x:v>d8ae89ed8eac837d807997e9a0139f7b331dbf93c0e73311b817f86aacf776ab</x:v>
      </x:c>
      <x:c r="K1409" s="13" t="str">
        <x:v>NOT_REVIEWED</x:v>
      </x:c>
      <x:c r="L1409" s="13" t="str"/>
      <x:c r="M1409" s="13" t="str"/>
      <x:c r="N1409" s="13" t="str"/>
      <x:c r="O1409" s="13" t="str"/>
      <x:c r="P1409" s="13" t="str"/>
      <x:c r="Q1409" s="13" t="str"/>
      <x:c r="R1409" s="13" t="str"/>
      <x:c r="S1409" s="13" t="str"/>
      <x:c r="T1409" s="14" t="str"/>
      <x:c r="U1409" s="9" t="str">
        <x:f>IF(AND(Q1409="AGREED",P1409="LABEL_ONLY",OR(O1409="PASS",O1409="FAIL"),R1409&lt;&gt;"",S1409&lt;&gt;"",T1409&lt;&gt;""),O1409,G1409)</x:f>
        <x:v>FAIL</x:v>
      </x:c>
      <x:c r="V1409" s="9" t="str">
        <x:f>IF(Q1409&lt;&gt;"AGREED","",IF(P1409="LABEL_ONLY",IF(AND(Q1409="AGREED",P1409="LABEL_ONLY",OR(O1409="PASS",O1409="FAIL"),R1409&lt;&gt;"",S1409&lt;&gt;"",T1409&lt;&gt;""),"LABEL_APPLIED","INCOMPLETE_DECISION"),"RERUN_REQUIRED"))</x:f>
      </x:c>
    </x:row>
    <x:row r="1410" ht="30" customHeight="1">
      <x:c r="A1410" s="9" t="str">
        <x:v>IMO26-016-B-F05</x:v>
      </x:c>
      <x:c r="B1410" s="9" t="str">
        <x:v>IMO26-016</x:v>
      </x:c>
      <x:c r="C1410" s="9" t="str">
        <x:v>BATCH_22</x:v>
      </x:c>
      <x:c r="D1410" s="9" t="str">
        <x:v>IMO26</x:v>
      </x:c>
      <x:c r="E1410" s="9" t="n">
        <x:v>0</x:v>
      </x:c>
      <x:c r="F1410" s="9" t="str">
        <x:v>Chapter 11-1 applicability</x:v>
      </x:c>
      <x:c r="G1410" s="9" t="str">
        <x:v>FAIL</x:v>
      </x:c>
      <x:c r="H1410" s="11" t="str">
        <x:v>Cargo-ship gross tonnage selector missing.</x:v>
      </x:c>
      <x:c r="I1410" s="10" t="str">
        <x:v>rdf/IMO26/IMO26-016/IMO26-016-B-F05.ttl</x:v>
      </x:c>
      <x:c r="J1410" s="10" t="str">
        <x:v>52ec3de58137ea9da230593296f75c40498847966230cde927bfb2591c03ebf0</x:v>
      </x:c>
      <x:c r="K1410" s="13" t="str">
        <x:v>NOT_REVIEWED</x:v>
      </x:c>
      <x:c r="L1410" s="13" t="str"/>
      <x:c r="M1410" s="13" t="str"/>
      <x:c r="N1410" s="13" t="str"/>
      <x:c r="O1410" s="13" t="str"/>
      <x:c r="P1410" s="13" t="str"/>
      <x:c r="Q1410" s="13" t="str"/>
      <x:c r="R1410" s="13" t="str"/>
      <x:c r="S1410" s="13" t="str"/>
      <x:c r="T1410" s="14" t="str"/>
      <x:c r="U1410" s="9" t="str">
        <x:f>IF(AND(Q1410="AGREED",P1410="LABEL_ONLY",OR(O1410="PASS",O1410="FAIL"),R1410&lt;&gt;"",S1410&lt;&gt;"",T1410&lt;&gt;""),O1410,G1410)</x:f>
        <x:v>FAIL</x:v>
      </x:c>
      <x:c r="V1410" s="9" t="str">
        <x:f>IF(Q1410&lt;&gt;"AGREED","",IF(P1410="LABEL_ONLY",IF(AND(Q1410="AGREED",P1410="LABEL_ONLY",OR(O1410="PASS",O1410="FAIL"),R1410&lt;&gt;"",S1410&lt;&gt;"",T1410&lt;&gt;""),"LABEL_APPLIED","INCOMPLETE_DECISION"),"RERUN_REQUIRED"))</x:f>
      </x:c>
    </x:row>
    <x:row r="1411" ht="30" customHeight="1">
      <x:c r="A1411" s="9" t="str">
        <x:v>IMO26-016-B-P01</x:v>
      </x:c>
      <x:c r="B1411" s="9" t="str">
        <x:v>IMO26-016</x:v>
      </x:c>
      <x:c r="C1411" s="9" t="str">
        <x:v>BATCH_22</x:v>
      </x:c>
      <x:c r="D1411" s="9" t="str">
        <x:v>IMO26</x:v>
      </x:c>
      <x:c r="E1411" s="9" t="n">
        <x:v>1</x:v>
      </x:c>
      <x:c r="F1411" s="9" t="str">
        <x:v>Chapter 11-1 applicability</x:v>
      </x:c>
      <x:c r="G1411" s="9" t="str">
        <x:v>PASS</x:v>
      </x:c>
      <x:c r="H1411" s="11" t="str">
        <x:v>Polar-water fishing vessel exactly at 24 m boundary is applicable.</x:v>
      </x:c>
      <x:c r="I1411" s="10" t="str">
        <x:v>rdf/IMO26/IMO26-016/IMO26-016-B-P01.ttl</x:v>
      </x:c>
      <x:c r="J1411" s="10" t="str">
        <x:v>a290563c580a94da01675839d68ccecf526c4fd92dd9b5db990e43807ef6f129</x:v>
      </x:c>
      <x:c r="K1411" s="13" t="str">
        <x:v>NOT_REVIEWED</x:v>
      </x:c>
      <x:c r="L1411" s="13" t="str"/>
      <x:c r="M1411" s="13" t="str"/>
      <x:c r="N1411" s="13" t="str"/>
      <x:c r="O1411" s="13" t="str"/>
      <x:c r="P1411" s="13" t="str"/>
      <x:c r="Q1411" s="13" t="str"/>
      <x:c r="R1411" s="13" t="str"/>
      <x:c r="S1411" s="13" t="str"/>
      <x:c r="T1411" s="14" t="str"/>
      <x:c r="U1411" s="9" t="str">
        <x:f>IF(AND(Q1411="AGREED",P1411="LABEL_ONLY",OR(O1411="PASS",O1411="FAIL"),R1411&lt;&gt;"",S1411&lt;&gt;"",T1411&lt;&gt;""),O1411,G1411)</x:f>
        <x:v>PASS</x:v>
      </x:c>
      <x:c r="V1411" s="9" t="str">
        <x:f>IF(Q1411&lt;&gt;"AGREED","",IF(P1411="LABEL_ONLY",IF(AND(Q1411="AGREED",P1411="LABEL_ONLY",OR(O1411="PASS",O1411="FAIL"),R1411&lt;&gt;"",S1411&lt;&gt;"",T1411&lt;&gt;""),"LABEL_APPLIED","INCOMPLETE_DECISION"),"RERUN_REQUIRED"))</x:f>
      </x:c>
    </x:row>
    <x:row r="1412" ht="30" customHeight="1">
      <x:c r="A1412" s="9" t="str">
        <x:v>IMO26-016-B-P02</x:v>
      </x:c>
      <x:c r="B1412" s="9" t="str">
        <x:v>IMO26-016</x:v>
      </x:c>
      <x:c r="C1412" s="9" t="str">
        <x:v>BATCH_22</x:v>
      </x:c>
      <x:c r="D1412" s="9" t="str">
        <x:v>IMO26</x:v>
      </x:c>
      <x:c r="E1412" s="9" t="n">
        <x:v>0</x:v>
      </x:c>
      <x:c r="F1412" s="9" t="str">
        <x:v>Chapter 11-1 applicability</x:v>
      </x:c>
      <x:c r="G1412" s="9" t="str">
        <x:v>PASS</x:v>
      </x:c>
      <x:c r="H1412" s="11" t="str">
        <x:v>Polar-water fishing vessel below 24 m is outside Chapter 11-1.</x:v>
      </x:c>
      <x:c r="I1412" s="10" t="str">
        <x:v>rdf/IMO26/IMO26-016/IMO26-016-B-P02.ttl</x:v>
      </x:c>
      <x:c r="J1412" s="10" t="str">
        <x:v>7849523095de5b9683c0e39e4061e28b51ca4b3977513f221d0253254d708958</x:v>
      </x:c>
      <x:c r="K1412" s="13" t="str">
        <x:v>NOT_REVIEWED</x:v>
      </x:c>
      <x:c r="L1412" s="13" t="str"/>
      <x:c r="M1412" s="13" t="str"/>
      <x:c r="N1412" s="13" t="str"/>
      <x:c r="O1412" s="13" t="str"/>
      <x:c r="P1412" s="13" t="str"/>
      <x:c r="Q1412" s="13" t="str"/>
      <x:c r="R1412" s="13" t="str"/>
      <x:c r="S1412" s="13" t="str"/>
      <x:c r="T1412" s="14" t="str"/>
      <x:c r="U1412" s="9" t="str">
        <x:f>IF(AND(Q1412="AGREED",P1412="LABEL_ONLY",OR(O1412="PASS",O1412="FAIL"),R1412&lt;&gt;"",S1412&lt;&gt;"",T1412&lt;&gt;""),O1412,G1412)</x:f>
        <x:v>PASS</x:v>
      </x:c>
      <x:c r="V1412" s="9" t="str">
        <x:f>IF(Q1412&lt;&gt;"AGREED","",IF(P1412="LABEL_ONLY",IF(AND(Q1412="AGREED",P1412="LABEL_ONLY",OR(O1412="PASS",O1412="FAIL"),R1412&lt;&gt;"",S1412&lt;&gt;"",T1412&lt;&gt;""),"LABEL_APPLIED","INCOMPLETE_DECISION"),"RERUN_REQUIRED"))</x:f>
      </x:c>
    </x:row>
    <x:row r="1413" ht="30" customHeight="1">
      <x:c r="A1413" s="9" t="str">
        <x:v>IMO26-016-B-P03</x:v>
      </x:c>
      <x:c r="B1413" s="9" t="str">
        <x:v>IMO26-016</x:v>
      </x:c>
      <x:c r="C1413" s="9" t="str">
        <x:v>BATCH_22</x:v>
      </x:c>
      <x:c r="D1413" s="9" t="str">
        <x:v>IMO26</x:v>
      </x:c>
      <x:c r="E1413" s="9" t="n">
        <x:v>0</x:v>
      </x:c>
      <x:c r="F1413" s="9" t="str">
        <x:v>Chapter 11-1 applicability</x:v>
      </x:c>
      <x:c r="G1413" s="9" t="str">
        <x:v>PASS</x:v>
      </x:c>
      <x:c r="H1413" s="11" t="str">
        <x:v>Polar-water non-trading pleasure yacht exactly at 300 GT boundary.</x:v>
      </x:c>
      <x:c r="I1413" s="10" t="str">
        <x:v>rdf/IMO26/IMO26-016/IMO26-016-B-P03.ttl</x:v>
      </x:c>
      <x:c r="J1413" s="10" t="str">
        <x:v>131bf655109282bb4b22942d12ba3522b997f972507ede292f8444e870aabc76</x:v>
      </x:c>
      <x:c r="K1413" s="13" t="str">
        <x:v>NOT_REVIEWED</x:v>
      </x:c>
      <x:c r="L1413" s="13" t="str"/>
      <x:c r="M1413" s="13" t="str"/>
      <x:c r="N1413" s="13" t="str"/>
      <x:c r="O1413" s="13" t="str"/>
      <x:c r="P1413" s="13" t="str"/>
      <x:c r="Q1413" s="13" t="str"/>
      <x:c r="R1413" s="13" t="str"/>
      <x:c r="S1413" s="13" t="str"/>
      <x:c r="T1413" s="14" t="str"/>
      <x:c r="U1413" s="9" t="str">
        <x:f>IF(AND(Q1413="AGREED",P1413="LABEL_ONLY",OR(O1413="PASS",O1413="FAIL"),R1413&lt;&gt;"",S1413&lt;&gt;"",T1413&lt;&gt;""),O1413,G1413)</x:f>
        <x:v>PASS</x:v>
      </x:c>
      <x:c r="V1413" s="9" t="str">
        <x:f>IF(Q1413&lt;&gt;"AGREED","",IF(P1413="LABEL_ONLY",IF(AND(Q1413="AGREED",P1413="LABEL_ONLY",OR(O1413="PASS",O1413="FAIL"),R1413&lt;&gt;"",S1413&lt;&gt;"",T1413&lt;&gt;""),"LABEL_APPLIED","INCOMPLETE_DECISION"),"RERUN_REQUIRED"))</x:f>
      </x:c>
    </x:row>
    <x:row r="1414" ht="30" customHeight="1">
      <x:c r="A1414" s="9" t="str">
        <x:v>IMO26-016-B-P04</x:v>
      </x:c>
      <x:c r="B1414" s="9" t="str">
        <x:v>IMO26-016</x:v>
      </x:c>
      <x:c r="C1414" s="9" t="str">
        <x:v>BATCH_22</x:v>
      </x:c>
      <x:c r="D1414" s="9" t="str">
        <x:v>IMO26</x:v>
      </x:c>
      <x:c r="E1414" s="9" t="n">
        <x:v>0</x:v>
      </x:c>
      <x:c r="F1414" s="9" t="str">
        <x:v>Chapter 11-1 applicability</x:v>
      </x:c>
      <x:c r="G1414" s="9" t="str">
        <x:v>PASS</x:v>
      </x:c>
      <x:c r="H1414" s="11" t="str">
        <x:v>Pleasure yacht below 300 GT is outside Chapter 11-1.</x:v>
      </x:c>
      <x:c r="I1414" s="10" t="str">
        <x:v>rdf/IMO26/IMO26-016/IMO26-016-B-P04.ttl</x:v>
      </x:c>
      <x:c r="J1414" s="10" t="str">
        <x:v>974d871cbd3e741b3f2ac38bdb30667986c02cb53b6cec18f8a8d4867fc14446</x:v>
      </x:c>
      <x:c r="K1414" s="13" t="str">
        <x:v>NOT_REVIEWED</x:v>
      </x:c>
      <x:c r="L1414" s="13" t="str"/>
      <x:c r="M1414" s="13" t="str"/>
      <x:c r="N1414" s="13" t="str"/>
      <x:c r="O1414" s="13" t="str"/>
      <x:c r="P1414" s="13" t="str"/>
      <x:c r="Q1414" s="13" t="str"/>
      <x:c r="R1414" s="13" t="str"/>
      <x:c r="S1414" s="13" t="str"/>
      <x:c r="T1414" s="14" t="str"/>
      <x:c r="U1414" s="9" t="str">
        <x:f>IF(AND(Q1414="AGREED",P1414="LABEL_ONLY",OR(O1414="PASS",O1414="FAIL"),R1414&lt;&gt;"",S1414&lt;&gt;"",T1414&lt;&gt;""),O1414,G1414)</x:f>
        <x:v>PASS</x:v>
      </x:c>
      <x:c r="V1414" s="9" t="str">
        <x:f>IF(Q1414&lt;&gt;"AGREED","",IF(P1414="LABEL_ONLY",IF(AND(Q1414="AGREED",P1414="LABEL_ONLY",OR(O1414="PASS",O1414="FAIL"),R1414&lt;&gt;"",S1414&lt;&gt;"",T1414&lt;&gt;""),"LABEL_APPLIED","INCOMPLETE_DECISION"),"RERUN_REQUIRED"))</x:f>
      </x:c>
    </x:row>
    <x:row r="1415" ht="30" customHeight="1">
      <x:c r="A1415" s="9" t="str">
        <x:v>IMO26-016-B-P05</x:v>
      </x:c>
      <x:c r="B1415" s="9" t="str">
        <x:v>IMO26-016</x:v>
      </x:c>
      <x:c r="C1415" s="9" t="str">
        <x:v>BATCH_22</x:v>
      </x:c>
      <x:c r="D1415" s="9" t="str">
        <x:v>IMO26</x:v>
      </x:c>
      <x:c r="E1415" s="9" t="n">
        <x:v>0</x:v>
      </x:c>
      <x:c r="F1415" s="9" t="str">
        <x:v>Chapter 11-1 applicability</x:v>
      </x:c>
      <x:c r="G1415" s="9" t="str">
        <x:v>PASS</x:v>
      </x:c>
      <x:c r="H1415" s="11" t="str">
        <x:v>Pleasure yacht engaged in trade is outside this Chapter 11-1 branch.</x:v>
      </x:c>
      <x:c r="I1415" s="10" t="str">
        <x:v>rdf/IMO26/IMO26-016/IMO26-016-B-P05.ttl</x:v>
      </x:c>
      <x:c r="J1415" s="10" t="str">
        <x:v>caab18f40b520de7a2aa2decbcb94f4fb340139b11cbdcbb341cbcbee8381ea4</x:v>
      </x:c>
      <x:c r="K1415" s="13" t="str">
        <x:v>NOT_REVIEWED</x:v>
      </x:c>
      <x:c r="L1415" s="13" t="str"/>
      <x:c r="M1415" s="13" t="str"/>
      <x:c r="N1415" s="13" t="str"/>
      <x:c r="O1415" s="13" t="str"/>
      <x:c r="P1415" s="13" t="str"/>
      <x:c r="Q1415" s="13" t="str"/>
      <x:c r="R1415" s="13" t="str"/>
      <x:c r="S1415" s="13" t="str"/>
      <x:c r="T1415" s="14" t="str"/>
      <x:c r="U1415" s="9" t="str">
        <x:f>IF(AND(Q1415="AGREED",P1415="LABEL_ONLY",OR(O1415="PASS",O1415="FAIL"),R1415&lt;&gt;"",S1415&lt;&gt;"",T1415&lt;&gt;""),O1415,G1415)</x:f>
        <x:v>PASS</x:v>
      </x:c>
      <x:c r="V1415" s="9" t="str">
        <x:f>IF(Q1415&lt;&gt;"AGREED","",IF(P1415="LABEL_ONLY",IF(AND(Q1415="AGREED",P1415="LABEL_ONLY",OR(O1415="PASS",O1415="FAIL"),R1415&lt;&gt;"",S1415&lt;&gt;"",T1415&lt;&gt;""),"LABEL_APPLIED","INCOMPLETE_DECISION"),"RERUN_REQUIRED"))</x:f>
      </x:c>
    </x:row>
    <x:row r="1416" ht="30" customHeight="1">
      <x:c r="A1416" s="9" t="str">
        <x:v>IMO26-016-B-P06</x:v>
      </x:c>
      <x:c r="B1416" s="9" t="str">
        <x:v>IMO26-016</x:v>
      </x:c>
      <x:c r="C1416" s="9" t="str">
        <x:v>BATCH_22</x:v>
      </x:c>
      <x:c r="D1416" s="9" t="str">
        <x:v>IMO26</x:v>
      </x:c>
      <x:c r="E1416" s="9" t="n">
        <x:v>0</x:v>
      </x:c>
      <x:c r="F1416" s="9" t="str">
        <x:v>Chapter 11-1 applicability</x:v>
      </x:c>
      <x:c r="G1416" s="9" t="str">
        <x:v>PASS</x:v>
      </x:c>
      <x:c r="H1416" s="11" t="str">
        <x:v>Polar-water cargo ship exactly at 300 GT lower boundary.</x:v>
      </x:c>
      <x:c r="I1416" s="10" t="str">
        <x:v>rdf/IMO26/IMO26-016/IMO26-016-B-P06.ttl</x:v>
      </x:c>
      <x:c r="J1416" s="10" t="str">
        <x:v>99b14f2ef3182f4584e63bb6a676738a2b9572bdff4358389ec35b02305f2efd</x:v>
      </x:c>
      <x:c r="K1416" s="13" t="str">
        <x:v>NOT_REVIEWED</x:v>
      </x:c>
      <x:c r="L1416" s="13" t="str"/>
      <x:c r="M1416" s="13" t="str"/>
      <x:c r="N1416" s="13" t="str"/>
      <x:c r="O1416" s="13" t="str"/>
      <x:c r="P1416" s="13" t="str"/>
      <x:c r="Q1416" s="13" t="str"/>
      <x:c r="R1416" s="13" t="str"/>
      <x:c r="S1416" s="13" t="str"/>
      <x:c r="T1416" s="14" t="str"/>
      <x:c r="U1416" s="9" t="str">
        <x:f>IF(AND(Q1416="AGREED",P1416="LABEL_ONLY",OR(O1416="PASS",O1416="FAIL"),R1416&lt;&gt;"",S1416&lt;&gt;"",T1416&lt;&gt;""),O1416,G1416)</x:f>
        <x:v>PASS</x:v>
      </x:c>
      <x:c r="V1416" s="9" t="str">
        <x:f>IF(Q1416&lt;&gt;"AGREED","",IF(P1416="LABEL_ONLY",IF(AND(Q1416="AGREED",P1416="LABEL_ONLY",OR(O1416="PASS",O1416="FAIL"),R1416&lt;&gt;"",S1416&lt;&gt;"",T1416&lt;&gt;""),"LABEL_APPLIED","INCOMPLETE_DECISION"),"RERUN_REQUIRED"))</x:f>
      </x:c>
    </x:row>
    <x:row r="1417" ht="30" customHeight="1">
      <x:c r="A1417" s="9" t="str">
        <x:v>IMO26-016-B-P07</x:v>
      </x:c>
      <x:c r="B1417" s="9" t="str">
        <x:v>IMO26-016</x:v>
      </x:c>
      <x:c r="C1417" s="9" t="str">
        <x:v>BATCH_22</x:v>
      </x:c>
      <x:c r="D1417" s="9" t="str">
        <x:v>IMO26</x:v>
      </x:c>
      <x:c r="E1417" s="9" t="n">
        <x:v>0</x:v>
      </x:c>
      <x:c r="F1417" s="9" t="str">
        <x:v>Chapter 11-1 applicability</x:v>
      </x:c>
      <x:c r="G1417" s="9" t="str">
        <x:v>PASS</x:v>
      </x:c>
      <x:c r="H1417" s="11" t="str">
        <x:v>Polar-water cargo ship below 500 GT upper boundary.</x:v>
      </x:c>
      <x:c r="I1417" s="10" t="str">
        <x:v>rdf/IMO26/IMO26-016/IMO26-016-B-P07.ttl</x:v>
      </x:c>
      <x:c r="J1417" s="10" t="str">
        <x:v>6baae6ca124bfd1218034fc8275db6e6c8a2559c72578b51a29e5a8e17020b30</x:v>
      </x:c>
      <x:c r="K1417" s="13" t="str">
        <x:v>NOT_REVIEWED</x:v>
      </x:c>
      <x:c r="L1417" s="13" t="str"/>
      <x:c r="M1417" s="13" t="str"/>
      <x:c r="N1417" s="13" t="str"/>
      <x:c r="O1417" s="13" t="str"/>
      <x:c r="P1417" s="13" t="str"/>
      <x:c r="Q1417" s="13" t="str"/>
      <x:c r="R1417" s="13" t="str"/>
      <x:c r="S1417" s="13" t="str"/>
      <x:c r="T1417" s="14" t="str"/>
      <x:c r="U1417" s="9" t="str">
        <x:f>IF(AND(Q1417="AGREED",P1417="LABEL_ONLY",OR(O1417="PASS",O1417="FAIL"),R1417&lt;&gt;"",S1417&lt;&gt;"",T1417&lt;&gt;""),O1417,G1417)</x:f>
        <x:v>PASS</x:v>
      </x:c>
      <x:c r="V1417" s="9" t="str">
        <x:f>IF(Q1417&lt;&gt;"AGREED","",IF(P1417="LABEL_ONLY",IF(AND(Q1417="AGREED",P1417="LABEL_ONLY",OR(O1417="PASS",O1417="FAIL"),R1417&lt;&gt;"",S1417&lt;&gt;"",T1417&lt;&gt;""),"LABEL_APPLIED","INCOMPLETE_DECISION"),"RERUN_REQUIRED"))</x:f>
      </x:c>
    </x:row>
    <x:row r="1418" ht="30" customHeight="1">
      <x:c r="A1418" s="9" t="str">
        <x:v>IMO26-016-B-P08</x:v>
      </x:c>
      <x:c r="B1418" s="9" t="str">
        <x:v>IMO26-016</x:v>
      </x:c>
      <x:c r="C1418" s="9" t="str">
        <x:v>BATCH_22</x:v>
      </x:c>
      <x:c r="D1418" s="9" t="str">
        <x:v>IMO26</x:v>
      </x:c>
      <x:c r="E1418" s="9" t="n">
        <x:v>0</x:v>
      </x:c>
      <x:c r="F1418" s="9" t="str">
        <x:v>Chapter 11-1 applicability</x:v>
      </x:c>
      <x:c r="G1418" s="9" t="str">
        <x:v>PASS</x:v>
      </x:c>
      <x:c r="H1418" s="11" t="str">
        <x:v>Cargo ship at 500 GT is outside the &lt;500 GT branch.</x:v>
      </x:c>
      <x:c r="I1418" s="10" t="str">
        <x:v>rdf/IMO26/IMO26-016/IMO26-016-B-P08.ttl</x:v>
      </x:c>
      <x:c r="J1418" s="10" t="str">
        <x:v>3d87234bdf2df5b8fa95d8fcc59ed817ad468151d6c086fdf208196679c9688d</x:v>
      </x:c>
      <x:c r="K1418" s="13" t="str">
        <x:v>NOT_REVIEWED</x:v>
      </x:c>
      <x:c r="L1418" s="13" t="str"/>
      <x:c r="M1418" s="13" t="str"/>
      <x:c r="N1418" s="13" t="str"/>
      <x:c r="O1418" s="13" t="str"/>
      <x:c r="P1418" s="13" t="str"/>
      <x:c r="Q1418" s="13" t="str"/>
      <x:c r="R1418" s="13" t="str"/>
      <x:c r="S1418" s="13" t="str"/>
      <x:c r="T1418" s="14" t="str"/>
      <x:c r="U1418" s="9" t="str">
        <x:f>IF(AND(Q1418="AGREED",P1418="LABEL_ONLY",OR(O1418="PASS",O1418="FAIL"),R1418&lt;&gt;"",S1418&lt;&gt;"",T1418&lt;&gt;""),O1418,G1418)</x:f>
        <x:v>PASS</x:v>
      </x:c>
      <x:c r="V1418" s="9" t="str">
        <x:f>IF(Q1418&lt;&gt;"AGREED","",IF(P1418="LABEL_ONLY",IF(AND(Q1418="AGREED",P1418="LABEL_ONLY",OR(O1418="PASS",O1418="FAIL"),R1418&lt;&gt;"",S1418&lt;&gt;"",T1418&lt;&gt;""),"LABEL_APPLIED","INCOMPLETE_DECISION"),"RERUN_REQUIRED"))</x:f>
      </x:c>
    </x:row>
    <x:row r="1419" ht="30" customHeight="1">
      <x:c r="A1419" s="9" t="str">
        <x:v>IMO26-016-B-P09</x:v>
      </x:c>
      <x:c r="B1419" s="9" t="str">
        <x:v>IMO26-016</x:v>
      </x:c>
      <x:c r="C1419" s="9" t="str">
        <x:v>BATCH_22</x:v>
      </x:c>
      <x:c r="D1419" s="9" t="str">
        <x:v>IMO26</x:v>
      </x:c>
      <x:c r="E1419" s="9" t="n">
        <x:v>0</x:v>
      </x:c>
      <x:c r="F1419" s="9" t="str">
        <x:v>Chapter 11-1 applicability</x:v>
      </x:c>
      <x:c r="G1419" s="9" t="str">
        <x:v>PASS</x:v>
      </x:c>
      <x:c r="H1419" s="11" t="str">
        <x:v>Ship not operating in polar waters is outside Chapter 11-1.</x:v>
      </x:c>
      <x:c r="I1419" s="10" t="str">
        <x:v>rdf/IMO26/IMO26-016/IMO26-016-B-P09.ttl</x:v>
      </x:c>
      <x:c r="J1419" s="10" t="str">
        <x:v>4b16329dda678ab15f7ccaafef135ca614e53dafe836b4684c79cbb262c70fae</x:v>
      </x:c>
      <x:c r="K1419" s="13" t="str">
        <x:v>NOT_REVIEWED</x:v>
      </x:c>
      <x:c r="L1419" s="13" t="str"/>
      <x:c r="M1419" s="13" t="str"/>
      <x:c r="N1419" s="13" t="str"/>
      <x:c r="O1419" s="13" t="str"/>
      <x:c r="P1419" s="13" t="str"/>
      <x:c r="Q1419" s="13" t="str"/>
      <x:c r="R1419" s="13" t="str"/>
      <x:c r="S1419" s="13" t="str"/>
      <x:c r="T1419" s="14" t="str"/>
      <x:c r="U1419" s="9" t="str">
        <x:f>IF(AND(Q1419="AGREED",P1419="LABEL_ONLY",OR(O1419="PASS",O1419="FAIL"),R1419&lt;&gt;"",S1419&lt;&gt;"",T1419&lt;&gt;""),O1419,G1419)</x:f>
        <x:v>PASS</x:v>
      </x:c>
      <x:c r="V1419" s="9" t="str">
        <x:f>IF(Q1419&lt;&gt;"AGREED","",IF(P1419="LABEL_ONLY",IF(AND(Q1419="AGREED",P1419="LABEL_ONLY",OR(O1419="PASS",O1419="FAIL"),R1419&lt;&gt;"",S1419&lt;&gt;"",T1419&lt;&gt;""),"LABEL_APPLIED","INCOMPLETE_DECISION"),"RERUN_REQUIRED"))</x:f>
      </x:c>
    </x:row>
    <x:row r="1420" ht="30" customHeight="1">
      <x:c r="A1420" s="9" t="str">
        <x:v>IMO26-016-B-P10</x:v>
      </x:c>
      <x:c r="B1420" s="9" t="str">
        <x:v>IMO26-016</x:v>
      </x:c>
      <x:c r="C1420" s="9" t="str">
        <x:v>BATCH_22</x:v>
      </x:c>
      <x:c r="D1420" s="9" t="str">
        <x:v>IMO26</x:v>
      </x:c>
      <x:c r="E1420" s="9" t="n">
        <x:v>0</x:v>
      </x:c>
      <x:c r="F1420" s="9" t="str">
        <x:v>Chapter 11-1 applicability</x:v>
      </x:c>
      <x:c r="G1420" s="9" t="str">
        <x:v>PASS</x:v>
      </x:c>
      <x:c r="H1420" s="11" t="str">
        <x:v>Other ship type is outside the three Chapter 11-1 alternatives.</x:v>
      </x:c>
      <x:c r="I1420" s="10" t="str">
        <x:v>rdf/IMO26/IMO26-016/IMO26-016-B-P10.ttl</x:v>
      </x:c>
      <x:c r="J1420" s="10" t="str">
        <x:v>bec8bd0766e9c37b165758f72d2cf262d1cc272b3c027913ba98acadea138a15</x:v>
      </x:c>
      <x:c r="K1420" s="13" t="str">
        <x:v>NOT_REVIEWED</x:v>
      </x:c>
      <x:c r="L1420" s="13" t="str"/>
      <x:c r="M1420" s="13" t="str"/>
      <x:c r="N1420" s="13" t="str"/>
      <x:c r="O1420" s="13" t="str"/>
      <x:c r="P1420" s="13" t="str"/>
      <x:c r="Q1420" s="13" t="str"/>
      <x:c r="R1420" s="13" t="str"/>
      <x:c r="S1420" s="13" t="str"/>
      <x:c r="T1420" s="14" t="str"/>
      <x:c r="U1420" s="9" t="str">
        <x:f>IF(AND(Q1420="AGREED",P1420="LABEL_ONLY",OR(O1420="PASS",O1420="FAIL"),R1420&lt;&gt;"",S1420&lt;&gt;"",T1420&lt;&gt;""),O1420,G1420)</x:f>
        <x:v>PASS</x:v>
      </x:c>
      <x:c r="V1420" s="9" t="str">
        <x:f>IF(Q1420&lt;&gt;"AGREED","",IF(P1420="LABEL_ONLY",IF(AND(Q1420="AGREED",P1420="LABEL_ONLY",OR(O1420="PASS",O1420="FAIL"),R1420&lt;&gt;"",S1420&lt;&gt;"",T1420&lt;&gt;""),"LABEL_APPLIED","INCOMPLETE_DECISION"),"RERUN_REQUIRED"))</x:f>
      </x:c>
    </x:row>
    <x:row r="1421" ht="30" customHeight="1">
      <x:c r="A1421" s="9" t="str">
        <x:v>IMO26-017-B-F01</x:v>
      </x:c>
      <x:c r="B1421" s="9" t="str">
        <x:v>IMO26-017</x:v>
      </x:c>
      <x:c r="C1421" s="9" t="str">
        <x:v>BATCH_25</x:v>
      </x:c>
      <x:c r="D1421" s="9" t="str">
        <x:v>IMO26</x:v>
      </x:c>
      <x:c r="E1421" s="9" t="n">
        <x:v>1</x:v>
      </x:c>
      <x:c r="F1421" s="9" t="str">
        <x:v>11-1.2</x:v>
      </x:c>
      <x:c r="G1421" s="9" t="str">
        <x:v>FAIL</x:v>
      </x:c>
      <x:c r="H1421" s="11" t="str">
        <x:v>Applicable ship lacks voyage plan.</x:v>
      </x:c>
      <x:c r="I1421" s="10" t="str">
        <x:v>rdf/IMO26/IMO26-017/IMO26-017-B-F01.ttl</x:v>
      </x:c>
      <x:c r="J1421" s="10" t="str">
        <x:v>d1c8834129ef6e93e6645965fefdd16d57e13253067a6ef136e61f55ace9f5d7</x:v>
      </x:c>
      <x:c r="K1421" s="13" t="str">
        <x:v>NOT_REVIEWED</x:v>
      </x:c>
      <x:c r="L1421" s="13" t="str"/>
      <x:c r="M1421" s="13" t="str"/>
      <x:c r="N1421" s="13" t="str"/>
      <x:c r="O1421" s="13" t="str"/>
      <x:c r="P1421" s="13" t="str"/>
      <x:c r="Q1421" s="13" t="str"/>
      <x:c r="R1421" s="13" t="str"/>
      <x:c r="S1421" s="13" t="str"/>
      <x:c r="T1421" s="14" t="str"/>
      <x:c r="U1421" s="9" t="str">
        <x:f>IF(AND(Q1421="AGREED",P1421="LABEL_ONLY",OR(O1421="PASS",O1421="FAIL"),R1421&lt;&gt;"",S1421&lt;&gt;"",T1421&lt;&gt;""),O1421,G1421)</x:f>
        <x:v>FAIL</x:v>
      </x:c>
      <x:c r="V1421" s="9" t="str">
        <x:f>IF(Q1421&lt;&gt;"AGREED","",IF(P1421="LABEL_ONLY",IF(AND(Q1421="AGREED",P1421="LABEL_ONLY",OR(O1421="PASS",O1421="FAIL"),R1421&lt;&gt;"",S1421&lt;&gt;"",T1421&lt;&gt;""),"LABEL_APPLIED","INCOMPLETE_DECISION"),"RERUN_REQUIRED"))</x:f>
      </x:c>
    </x:row>
    <x:row r="1422" ht="30" customHeight="1">
      <x:c r="A1422" s="9" t="str">
        <x:v>IMO26-017-B-F02</x:v>
      </x:c>
      <x:c r="B1422" s="9" t="str">
        <x:v>IMO26-017</x:v>
      </x:c>
      <x:c r="C1422" s="9" t="str">
        <x:v>BATCH_25</x:v>
      </x:c>
      <x:c r="D1422" s="9" t="str">
        <x:v>IMO26</x:v>
      </x:c>
      <x:c r="E1422" s="9" t="n">
        <x:v>0</x:v>
      </x:c>
      <x:c r="F1422" s="9" t="str">
        <x:v>11-1.2</x:v>
      </x:c>
      <x:c r="G1422" s="9" t="str">
        <x:v>FAIL</x:v>
      </x:c>
      <x:c r="H1422" s="11" t="str">
        <x:v>One represented intended-voyage hazard lacks coverage.</x:v>
      </x:c>
      <x:c r="I1422" s="10" t="str">
        <x:v>rdf/IMO26/IMO26-017/IMO26-017-B-F02.ttl</x:v>
      </x:c>
      <x:c r="J1422" s="10" t="str">
        <x:v>1d28b6e7d822a5489502245bb1b8c633121c752d2ebc06218e985e204785791f</x:v>
      </x:c>
      <x:c r="K1422" s="13" t="str">
        <x:v>NOT_REVIEWED</x:v>
      </x:c>
      <x:c r="L1422" s="13" t="str"/>
      <x:c r="M1422" s="13" t="str"/>
      <x:c r="N1422" s="13" t="str"/>
      <x:c r="O1422" s="13" t="str"/>
      <x:c r="P1422" s="13" t="str"/>
      <x:c r="Q1422" s="13" t="str"/>
      <x:c r="R1422" s="13" t="str"/>
      <x:c r="S1422" s="13" t="str"/>
      <x:c r="T1422" s="14" t="str"/>
      <x:c r="U1422" s="9" t="str">
        <x:f>IF(AND(Q1422="AGREED",P1422="LABEL_ONLY",OR(O1422="PASS",O1422="FAIL"),R1422&lt;&gt;"",S1422&lt;&gt;"",T1422&lt;&gt;""),O1422,G1422)</x:f>
        <x:v>FAIL</x:v>
      </x:c>
      <x:c r="V1422" s="9" t="str">
        <x:f>IF(Q1422&lt;&gt;"AGREED","",IF(P1422="LABEL_ONLY",IF(AND(Q1422="AGREED",P1422="LABEL_ONLY",OR(O1422="PASS",O1422="FAIL"),R1422&lt;&gt;"",S1422&lt;&gt;"",T1422&lt;&gt;""),"LABEL_APPLIED","INCOMPLETE_DECISION"),"RERUN_REQUIRED"))</x:f>
      </x:c>
    </x:row>
    <x:row r="1423" ht="30" customHeight="1">
      <x:c r="A1423" s="9" t="str">
        <x:v>IMO26-017-B-F03</x:v>
      </x:c>
      <x:c r="B1423" s="9" t="str">
        <x:v>IMO26-017</x:v>
      </x:c>
      <x:c r="C1423" s="9" t="str">
        <x:v>BATCH_25</x:v>
      </x:c>
      <x:c r="D1423" s="9" t="str">
        <x:v>IMO26</x:v>
      </x:c>
      <x:c r="E1423" s="9" t="n">
        <x:v>0</x:v>
      </x:c>
      <x:c r="F1423" s="9" t="str">
        <x:v>11-1.2</x:v>
      </x:c>
      <x:c r="G1423" s="9" t="str">
        <x:v>FAIL</x:v>
      </x:c>
      <x:c r="H1423" s="11" t="str">
        <x:v>Represented hazards lack voyage-plan coverage values.</x:v>
      </x:c>
      <x:c r="I1423" s="10" t="str">
        <x:v>rdf/IMO26/IMO26-017/IMO26-017-B-F03.ttl</x:v>
      </x:c>
      <x:c r="J1423" s="10" t="str">
        <x:v>403176a601c7c3c760675d1c5db9cbf1fdaef302dea3ce3e377d574d6b447225</x:v>
      </x:c>
      <x:c r="K1423" s="13" t="str">
        <x:v>NOT_REVIEWED</x:v>
      </x:c>
      <x:c r="L1423" s="13" t="str"/>
      <x:c r="M1423" s="13" t="str"/>
      <x:c r="N1423" s="13" t="str"/>
      <x:c r="O1423" s="13" t="str"/>
      <x:c r="P1423" s="13" t="str"/>
      <x:c r="Q1423" s="13" t="str"/>
      <x:c r="R1423" s="13" t="str"/>
      <x:c r="S1423" s="13" t="str"/>
      <x:c r="T1423" s="14" t="str"/>
      <x:c r="U1423" s="9" t="str">
        <x:f>IF(AND(Q1423="AGREED",P1423="LABEL_ONLY",OR(O1423="PASS",O1423="FAIL"),R1423&lt;&gt;"",S1423&lt;&gt;"",T1423&lt;&gt;""),O1423,G1423)</x:f>
        <x:v>FAIL</x:v>
      </x:c>
      <x:c r="V1423" s="9" t="str">
        <x:f>IF(Q1423&lt;&gt;"AGREED","",IF(P1423="LABEL_ONLY",IF(AND(Q1423="AGREED",P1423="LABEL_ONLY",OR(O1423="PASS",O1423="FAIL"),R1423&lt;&gt;"",S1423&lt;&gt;"",T1423&lt;&gt;""),"LABEL_APPLIED","INCOMPLETE_DECISION"),"RERUN_REQUIRED"))</x:f>
      </x:c>
    </x:row>
    <x:row r="1424" ht="30" customHeight="1">
      <x:c r="A1424" s="9" t="str">
        <x:v>IMO26-017-B-F04</x:v>
      </x:c>
      <x:c r="B1424" s="9" t="str">
        <x:v>IMO26-017</x:v>
      </x:c>
      <x:c r="C1424" s="9" t="str">
        <x:v>BATCH_25</x:v>
      </x:c>
      <x:c r="D1424" s="9" t="str">
        <x:v>IMO26</x:v>
      </x:c>
      <x:c r="E1424" s="9" t="n">
        <x:v>0</x:v>
      </x:c>
      <x:c r="F1424" s="9" t="str">
        <x:v>11-1.2</x:v>
      </x:c>
      <x:c r="G1424" s="9" t="str">
        <x:v>FAIL</x:v>
      </x:c>
      <x:c r="H1424" s="11" t="str">
        <x:v>Chapter 11-1 applicability state missing.</x:v>
      </x:c>
      <x:c r="I1424" s="10" t="str">
        <x:v>rdf/IMO26/IMO26-017/IMO26-017-B-F04.ttl</x:v>
      </x:c>
      <x:c r="J1424" s="10" t="str">
        <x:v>1c6978c042e1722ec22f8a1712e63311ed80264d832b4b145737241fcfdf6b63</x:v>
      </x:c>
      <x:c r="K1424" s="13" t="str">
        <x:v>NOT_REVIEWED</x:v>
      </x:c>
      <x:c r="L1424" s="13" t="str"/>
      <x:c r="M1424" s="13" t="str"/>
      <x:c r="N1424" s="13" t="str"/>
      <x:c r="O1424" s="13" t="str"/>
      <x:c r="P1424" s="13" t="str"/>
      <x:c r="Q1424" s="13" t="str"/>
      <x:c r="R1424" s="13" t="str"/>
      <x:c r="S1424" s="13" t="str"/>
      <x:c r="T1424" s="14" t="str"/>
      <x:c r="U1424" s="9" t="str">
        <x:f>IF(AND(Q1424="AGREED",P1424="LABEL_ONLY",OR(O1424="PASS",O1424="FAIL"),R1424&lt;&gt;"",S1424&lt;&gt;"",T1424&lt;&gt;""),O1424,G1424)</x:f>
        <x:v>FAIL</x:v>
      </x:c>
      <x:c r="V1424" s="9" t="str">
        <x:f>IF(Q1424&lt;&gt;"AGREED","",IF(P1424="LABEL_ONLY",IF(AND(Q1424="AGREED",P1424="LABEL_ONLY",OR(O1424="PASS",O1424="FAIL"),R1424&lt;&gt;"",S1424&lt;&gt;"",T1424&lt;&gt;""),"LABEL_APPLIED","INCOMPLETE_DECISION"),"RERUN_REQUIRED"))</x:f>
      </x:c>
    </x:row>
    <x:row r="1425" ht="30" customHeight="1">
      <x:c r="A1425" s="9" t="str">
        <x:v>IMO26-017-B-P01</x:v>
      </x:c>
      <x:c r="B1425" s="9" t="str">
        <x:v>IMO26-017</x:v>
      </x:c>
      <x:c r="C1425" s="9" t="str">
        <x:v>BATCH_25</x:v>
      </x:c>
      <x:c r="D1425" s="9" t="str">
        <x:v>IMO26</x:v>
      </x:c>
      <x:c r="E1425" s="9" t="n">
        <x:v>0</x:v>
      </x:c>
      <x:c r="F1425" s="9" t="str">
        <x:v>11-1.2</x:v>
      </x:c>
      <x:c r="G1425" s="9" t="str">
        <x:v>PASS</x:v>
      </x:c>
      <x:c r="H1425" s="11" t="str">
        <x:v>Applicable ship has voyage plan and all represented intended-voyage hazards are covered.</x:v>
      </x:c>
      <x:c r="I1425" s="10" t="str">
        <x:v>rdf/IMO26/IMO26-017/IMO26-017-B-P01.ttl</x:v>
      </x:c>
      <x:c r="J1425" s="10" t="str">
        <x:v>7869f0d25af645db34c4be3a5eea680b83f80547734de06c6296d12063bc0b1b</x:v>
      </x:c>
      <x:c r="K1425" s="13" t="str">
        <x:v>NOT_REVIEWED</x:v>
      </x:c>
      <x:c r="L1425" s="13" t="str"/>
      <x:c r="M1425" s="13" t="str"/>
      <x:c r="N1425" s="13" t="str"/>
      <x:c r="O1425" s="13" t="str"/>
      <x:c r="P1425" s="13" t="str"/>
      <x:c r="Q1425" s="13" t="str"/>
      <x:c r="R1425" s="13" t="str"/>
      <x:c r="S1425" s="13" t="str"/>
      <x:c r="T1425" s="14" t="str"/>
      <x:c r="U1425" s="9" t="str">
        <x:f>IF(AND(Q1425="AGREED",P1425="LABEL_ONLY",OR(O1425="PASS",O1425="FAIL"),R1425&lt;&gt;"",S1425&lt;&gt;"",T1425&lt;&gt;""),O1425,G1425)</x:f>
        <x:v>PASS</x:v>
      </x:c>
      <x:c r="V1425" s="9" t="str">
        <x:f>IF(Q1425&lt;&gt;"AGREED","",IF(P1425="LABEL_ONLY",IF(AND(Q1425="AGREED",P1425="LABEL_ONLY",OR(O1425="PASS",O1425="FAIL"),R1425&lt;&gt;"",S1425&lt;&gt;"",T1425&lt;&gt;""),"LABEL_APPLIED","INCOMPLETE_DECISION"),"RERUN_REQUIRED"))</x:f>
      </x:c>
    </x:row>
    <x:row r="1426" ht="30" customHeight="1">
      <x:c r="A1426" s="9" t="str">
        <x:v>IMO26-017-B-P02</x:v>
      </x:c>
      <x:c r="B1426" s="9" t="str">
        <x:v>IMO26-017</x:v>
      </x:c>
      <x:c r="C1426" s="9" t="str">
        <x:v>BATCH_25</x:v>
      </x:c>
      <x:c r="D1426" s="9" t="str">
        <x:v>IMO26</x:v>
      </x:c>
      <x:c r="E1426" s="9" t="n">
        <x:v>0</x:v>
      </x:c>
      <x:c r="F1426" s="9" t="str">
        <x:v>11-1.2</x:v>
      </x:c>
      <x:c r="G1426" s="9" t="str">
        <x:v>PASS</x:v>
      </x:c>
      <x:c r="H1426" s="11" t="str">
        <x:v>Single represented hazard is covered by voyage plan.</x:v>
      </x:c>
      <x:c r="I1426" s="10" t="str">
        <x:v>rdf/IMO26/IMO26-017/IMO26-017-B-P02.ttl</x:v>
      </x:c>
      <x:c r="J1426" s="10" t="str">
        <x:v>0a66c6011eb8c93252c2b1da31aeac271e5097ca216217f2b34b46ce87bb2a4b</x:v>
      </x:c>
      <x:c r="K1426" s="13" t="str">
        <x:v>NOT_REVIEWED</x:v>
      </x:c>
      <x:c r="L1426" s="13" t="str"/>
      <x:c r="M1426" s="13" t="str"/>
      <x:c r="N1426" s="13" t="str"/>
      <x:c r="O1426" s="13" t="str"/>
      <x:c r="P1426" s="13" t="str"/>
      <x:c r="Q1426" s="13" t="str"/>
      <x:c r="R1426" s="13" t="str"/>
      <x:c r="S1426" s="13" t="str"/>
      <x:c r="T1426" s="14" t="str"/>
      <x:c r="U1426" s="9" t="str">
        <x:f>IF(AND(Q1426="AGREED",P1426="LABEL_ONLY",OR(O1426="PASS",O1426="FAIL"),R1426&lt;&gt;"",S1426&lt;&gt;"",T1426&lt;&gt;""),O1426,G1426)</x:f>
        <x:v>PASS</x:v>
      </x:c>
      <x:c r="V1426" s="9" t="str">
        <x:f>IF(Q1426&lt;&gt;"AGREED","",IF(P1426="LABEL_ONLY",IF(AND(Q1426="AGREED",P1426="LABEL_ONLY",OR(O1426="PASS",O1426="FAIL"),R1426&lt;&gt;"",S1426&lt;&gt;"",T1426&lt;&gt;""),"LABEL_APPLIED","INCOMPLETE_DECISION"),"RERUN_REQUIRED"))</x:f>
      </x:c>
    </x:row>
    <x:row r="1427" ht="30" customHeight="1">
      <x:c r="A1427" s="9" t="str">
        <x:v>IMO26-017-B-P03</x:v>
      </x:c>
      <x:c r="B1427" s="9" t="str">
        <x:v>IMO26-017</x:v>
      </x:c>
      <x:c r="C1427" s="9" t="str">
        <x:v>BATCH_25</x:v>
      </x:c>
      <x:c r="D1427" s="9" t="str">
        <x:v>IMO26</x:v>
      </x:c>
      <x:c r="E1427" s="9" t="n">
        <x:v>0</x:v>
      </x:c>
      <x:c r="F1427" s="9" t="str">
        <x:v>11-1.2</x:v>
      </x:c>
      <x:c r="G1427" s="9" t="str">
        <x:v>PASS</x:v>
      </x:c>
      <x:c r="H1427" s="11" t="str">
        <x:v>Applicable voyage plan present with no separately represented hazard instances.</x:v>
      </x:c>
      <x:c r="I1427" s="10" t="str">
        <x:v>rdf/IMO26/IMO26-017/IMO26-017-B-P03.ttl</x:v>
      </x:c>
      <x:c r="J1427" s="10" t="str">
        <x:v>67d13208bfc66d6ddf4692ad94bb49730ab4fe088e3f331e44ab65b5d3dce0c5</x:v>
      </x:c>
      <x:c r="K1427" s="13" t="str">
        <x:v>NOT_REVIEWED</x:v>
      </x:c>
      <x:c r="L1427" s="13" t="str"/>
      <x:c r="M1427" s="13" t="str"/>
      <x:c r="N1427" s="13" t="str"/>
      <x:c r="O1427" s="13" t="str"/>
      <x:c r="P1427" s="13" t="str"/>
      <x:c r="Q1427" s="13" t="str"/>
      <x:c r="R1427" s="13" t="str"/>
      <x:c r="S1427" s="13" t="str"/>
      <x:c r="T1427" s="14" t="str"/>
      <x:c r="U1427" s="9" t="str">
        <x:f>IF(AND(Q1427="AGREED",P1427="LABEL_ONLY",OR(O1427="PASS",O1427="FAIL"),R1427&lt;&gt;"",S1427&lt;&gt;"",T1427&lt;&gt;""),O1427,G1427)</x:f>
        <x:v>PASS</x:v>
      </x:c>
      <x:c r="V1427" s="9" t="str">
        <x:f>IF(Q1427&lt;&gt;"AGREED","",IF(P1427="LABEL_ONLY",IF(AND(Q1427="AGREED",P1427="LABEL_ONLY",OR(O1427="PASS",O1427="FAIL"),R1427&lt;&gt;"",S1427&lt;&gt;"",T1427&lt;&gt;""),"LABEL_APPLIED","INCOMPLETE_DECISION"),"RERUN_REQUIRED"))</x:f>
      </x:c>
    </x:row>
    <x:row r="1428" ht="30" customHeight="1">
      <x:c r="A1428" s="9" t="str">
        <x:v>IMO26-017-B-P04</x:v>
      </x:c>
      <x:c r="B1428" s="9" t="str">
        <x:v>IMO26-017</x:v>
      </x:c>
      <x:c r="C1428" s="9" t="str">
        <x:v>BATCH_25</x:v>
      </x:c>
      <x:c r="D1428" s="9" t="str">
        <x:v>IMO26</x:v>
      </x:c>
      <x:c r="E1428" s="9" t="n">
        <x:v>1</x:v>
      </x:c>
      <x:c r="F1428" s="9" t="str">
        <x:v>11-1.2</x:v>
      </x:c>
      <x:c r="G1428" s="9" t="str">
        <x:v>PASS</x:v>
      </x:c>
      <x:c r="H1428" s="11" t="str">
        <x:v>Chapter 11-1 not applicable; conditional voyage-plan obligation not triggered.</x:v>
      </x:c>
      <x:c r="I1428" s="10" t="str">
        <x:v>rdf/IMO26/IMO26-017/IMO26-017-B-P04.ttl</x:v>
      </x:c>
      <x:c r="J1428" s="10" t="str">
        <x:v>295ea90967ff234840360074e3cc5830df0e3a89a433fdc2f9ef738a060702b7</x:v>
      </x:c>
      <x:c r="K1428" s="13" t="str">
        <x:v>NOT_REVIEWED</x:v>
      </x:c>
      <x:c r="L1428" s="13" t="str"/>
      <x:c r="M1428" s="13" t="str"/>
      <x:c r="N1428" s="13" t="str"/>
      <x:c r="O1428" s="13" t="str"/>
      <x:c r="P1428" s="13" t="str"/>
      <x:c r="Q1428" s="13" t="str"/>
      <x:c r="R1428" s="13" t="str"/>
      <x:c r="S1428" s="13" t="str"/>
      <x:c r="T1428" s="14" t="str"/>
      <x:c r="U1428" s="9" t="str">
        <x:f>IF(AND(Q1428="AGREED",P1428="LABEL_ONLY",OR(O1428="PASS",O1428="FAIL"),R1428&lt;&gt;"",S1428&lt;&gt;"",T1428&lt;&gt;""),O1428,G1428)</x:f>
        <x:v>PASS</x:v>
      </x:c>
      <x:c r="V1428" s="9" t="str">
        <x:f>IF(Q1428&lt;&gt;"AGREED","",IF(P1428="LABEL_ONLY",IF(AND(Q1428="AGREED",P1428="LABEL_ONLY",OR(O1428="PASS",O1428="FAIL"),R1428&lt;&gt;"",S1428&lt;&gt;"",T1428&lt;&gt;""),"LABEL_APPLIED","INCOMPLETE_DECISION"),"RERUN_REQUIRED"))</x:f>
      </x:c>
    </x:row>
    <x:row r="1429" ht="30" customHeight="1">
      <x:c r="A1429" s="9" t="str">
        <x:v>IMO26-018-B-F01</x:v>
      </x:c>
      <x:c r="B1429" s="9" t="str">
        <x:v>IMO26-018</x:v>
      </x:c>
      <x:c r="C1429" s="9" t="str">
        <x:v>BATCH_21</x:v>
      </x:c>
      <x:c r="D1429" s="9" t="str">
        <x:v>IMO26</x:v>
      </x:c>
      <x:c r="E1429" s="9" t="n">
        <x:v>0</x:v>
      </x:c>
      <x:c r="F1429" s="9" t="str">
        <x:v>11-1.3.1-11-1.3.9</x:v>
      </x:c>
      <x:c r="G1429" s="9" t="str">
        <x:v>FAIL</x:v>
      </x:c>
      <x:c r="H1429" s="11" t="str">
        <x:v>Applicable route-planning record does not cover all nine topics.</x:v>
      </x:c>
      <x:c r="I1429" s="10" t="str">
        <x:v>rdf/IMO26/IMO26-018/IMO26-018-B-F01.ttl</x:v>
      </x:c>
      <x:c r="J1429" s="10" t="str">
        <x:v>2537931f91534b19cbd32b3ce906955fb88c9b1a0c0f32ffbd4733fc42ba6ed5</x:v>
      </x:c>
      <x:c r="K1429" s="13" t="str">
        <x:v>NOT_REVIEWED</x:v>
      </x:c>
      <x:c r="L1429" s="13" t="str"/>
      <x:c r="M1429" s="13" t="str"/>
      <x:c r="N1429" s="13" t="str"/>
      <x:c r="O1429" s="13" t="str"/>
      <x:c r="P1429" s="13" t="str"/>
      <x:c r="Q1429" s="13" t="str"/>
      <x:c r="R1429" s="13" t="str"/>
      <x:c r="S1429" s="13" t="str"/>
      <x:c r="T1429" s="14" t="str"/>
      <x:c r="U1429" s="9" t="str">
        <x:f>IF(AND(Q1429="AGREED",P1429="LABEL_ONLY",OR(O1429="PASS",O1429="FAIL"),R1429&lt;&gt;"",S1429&lt;&gt;"",T1429&lt;&gt;""),O1429,G1429)</x:f>
        <x:v>FAIL</x:v>
      </x:c>
      <x:c r="V1429" s="9" t="str">
        <x:f>IF(Q1429&lt;&gt;"AGREED","",IF(P1429="LABEL_ONLY",IF(AND(Q1429="AGREED",P1429="LABEL_ONLY",OR(O1429="PASS",O1429="FAIL"),R1429&lt;&gt;"",S1429&lt;&gt;"",T1429&lt;&gt;""),"LABEL_APPLIED","INCOMPLETE_DECISION"),"RERUN_REQUIRED"))</x:f>
      </x:c>
    </x:row>
    <x:row r="1430" ht="30" customHeight="1">
      <x:c r="A1430" s="9" t="str">
        <x:v>IMO26-018-B-F02</x:v>
      </x:c>
      <x:c r="B1430" s="9" t="str">
        <x:v>IMO26-018</x:v>
      </x:c>
      <x:c r="C1430" s="9" t="str">
        <x:v>BATCH_21</x:v>
      </x:c>
      <x:c r="D1430" s="9" t="str">
        <x:v>IMO26</x:v>
      </x:c>
      <x:c r="E1430" s="9" t="n">
        <x:v>0</x:v>
      </x:c>
      <x:c r="F1430" s="9" t="str">
        <x:v>11-1.3.1-11-1.3.9</x:v>
      </x:c>
      <x:c r="G1430" s="9" t="str">
        <x:v>FAIL</x:v>
      </x:c>
      <x:c r="H1430" s="11" t="str">
        <x:v>No SMS and no documented polar-operation procedure.</x:v>
      </x:c>
      <x:c r="I1430" s="10" t="str">
        <x:v>rdf/IMO26/IMO26-018/IMO26-018-B-F02.ttl</x:v>
      </x:c>
      <x:c r="J1430" s="10" t="str">
        <x:v>ba3d48df9b52552b14cd5821c2337118049a63c5df403aa81868240c75a89100</x:v>
      </x:c>
      <x:c r="K1430" s="13" t="str">
        <x:v>NOT_REVIEWED</x:v>
      </x:c>
      <x:c r="L1430" s="13" t="str"/>
      <x:c r="M1430" s="13" t="str"/>
      <x:c r="N1430" s="13" t="str"/>
      <x:c r="O1430" s="13" t="str"/>
      <x:c r="P1430" s="13" t="str"/>
      <x:c r="Q1430" s="13" t="str"/>
      <x:c r="R1430" s="13" t="str"/>
      <x:c r="S1430" s="13" t="str"/>
      <x:c r="T1430" s="14" t="str"/>
      <x:c r="U1430" s="9" t="str">
        <x:f>IF(AND(Q1430="AGREED",P1430="LABEL_ONLY",OR(O1430="PASS",O1430="FAIL"),R1430&lt;&gt;"",S1430&lt;&gt;"",T1430&lt;&gt;""),O1430,G1430)</x:f>
        <x:v>FAIL</x:v>
      </x:c>
      <x:c r="V1430" s="9" t="str">
        <x:f>IF(Q1430&lt;&gt;"AGREED","",IF(P1430="LABEL_ONLY",IF(AND(Q1430="AGREED",P1430="LABEL_ONLY",OR(O1430="PASS",O1430="FAIL"),R1430&lt;&gt;"",S1430&lt;&gt;"",T1430&lt;&gt;""),"LABEL_APPLIED","INCOMPLETE_DECISION"),"RERUN_REQUIRED"))</x:f>
      </x:c>
    </x:row>
    <x:row r="1431" ht="30" customHeight="1">
      <x:c r="A1431" s="9" t="str">
        <x:v>IMO26-018-B-F03</x:v>
      </x:c>
      <x:c r="B1431" s="9" t="str">
        <x:v>IMO26-018</x:v>
      </x:c>
      <x:c r="C1431" s="9" t="str">
        <x:v>BATCH_21</x:v>
      </x:c>
      <x:c r="D1431" s="9" t="str">
        <x:v>IMO26</x:v>
      </x:c>
      <x:c r="E1431" s="9" t="n">
        <x:v>1</x:v>
      </x:c>
      <x:c r="F1431" s="9" t="str">
        <x:v>11-1.3.1-11-1.3.9</x:v>
      </x:c>
      <x:c r="G1431" s="9" t="str">
        <x:v>FAIL</x:v>
      </x:c>
      <x:c r="H1431" s="11" t="str">
        <x:v>Required documented procedure missing when no SMS is implemented.</x:v>
      </x:c>
      <x:c r="I1431" s="10" t="str">
        <x:v>rdf/IMO26/IMO26-018/IMO26-018-B-F03.ttl</x:v>
      </x:c>
      <x:c r="J1431" s="10" t="str">
        <x:v>dafdae2a471b468c4149ea769024f6cc63b7fbaf9caf0f6e65670452357c35ee</x:v>
      </x:c>
      <x:c r="K1431" s="13" t="str">
        <x:v>NOT_REVIEWED</x:v>
      </x:c>
      <x:c r="L1431" s="13" t="str"/>
      <x:c r="M1431" s="13" t="str"/>
      <x:c r="N1431" s="13" t="str"/>
      <x:c r="O1431" s="13" t="str"/>
      <x:c r="P1431" s="13" t="str"/>
      <x:c r="Q1431" s="13" t="str"/>
      <x:c r="R1431" s="13" t="str"/>
      <x:c r="S1431" s="13" t="str"/>
      <x:c r="T1431" s="14" t="str"/>
      <x:c r="U1431" s="9" t="str">
        <x:f>IF(AND(Q1431="AGREED",P1431="LABEL_ONLY",OR(O1431="PASS",O1431="FAIL"),R1431&lt;&gt;"",S1431&lt;&gt;"",T1431&lt;&gt;""),O1431,G1431)</x:f>
        <x:v>FAIL</x:v>
      </x:c>
      <x:c r="V1431" s="9" t="str">
        <x:f>IF(Q1431&lt;&gt;"AGREED","",IF(P1431="LABEL_ONLY",IF(AND(Q1431="AGREED",P1431="LABEL_ONLY",OR(O1431="PASS",O1431="FAIL"),R1431&lt;&gt;"",S1431&lt;&gt;"",T1431&lt;&gt;""),"LABEL_APPLIED","INCOMPLETE_DECISION"),"RERUN_REQUIRED"))</x:f>
      </x:c>
    </x:row>
    <x:row r="1432" ht="30" customHeight="1">
      <x:c r="A1432" s="9" t="str">
        <x:v>IMO26-018-B-F04</x:v>
      </x:c>
      <x:c r="B1432" s="9" t="str">
        <x:v>IMO26-018</x:v>
      </x:c>
      <x:c r="C1432" s="9" t="str">
        <x:v>BATCH_21</x:v>
      </x:c>
      <x:c r="D1432" s="9" t="str">
        <x:v>IMO26</x:v>
      </x:c>
      <x:c r="E1432" s="9" t="n">
        <x:v>0</x:v>
      </x:c>
      <x:c r="F1432" s="9" t="str">
        <x:v>11-1.3.1-11-1.3.9</x:v>
      </x:c>
      <x:c r="G1432" s="9" t="str">
        <x:v>FAIL</x:v>
      </x:c>
      <x:c r="H1432" s="11" t="str">
        <x:v>SMS implementation state missing.</x:v>
      </x:c>
      <x:c r="I1432" s="10" t="str">
        <x:v>rdf/IMO26/IMO26-018/IMO26-018-B-F04.ttl</x:v>
      </x:c>
      <x:c r="J1432" s="10" t="str">
        <x:v>5dd6d329e841a228e25c84293fdde06c32075180bee46dccaff7237178b51fdb</x:v>
      </x:c>
      <x:c r="K1432" s="13" t="str">
        <x:v>NOT_REVIEWED</x:v>
      </x:c>
      <x:c r="L1432" s="13" t="str"/>
      <x:c r="M1432" s="13" t="str"/>
      <x:c r="N1432" s="13" t="str"/>
      <x:c r="O1432" s="13" t="str"/>
      <x:c r="P1432" s="13" t="str"/>
      <x:c r="Q1432" s="13" t="str"/>
      <x:c r="R1432" s="13" t="str"/>
      <x:c r="S1432" s="13" t="str"/>
      <x:c r="T1432" s="14" t="str"/>
      <x:c r="U1432" s="9" t="str">
        <x:f>IF(AND(Q1432="AGREED",P1432="LABEL_ONLY",OR(O1432="PASS",O1432="FAIL"),R1432&lt;&gt;"",S1432&lt;&gt;"",T1432&lt;&gt;""),O1432,G1432)</x:f>
        <x:v>FAIL</x:v>
      </x:c>
      <x:c r="V1432" s="9" t="str">
        <x:f>IF(Q1432&lt;&gt;"AGREED","",IF(P1432="LABEL_ONLY",IF(AND(Q1432="AGREED",P1432="LABEL_ONLY",OR(O1432="PASS",O1432="FAIL"),R1432&lt;&gt;"",S1432&lt;&gt;"",T1432&lt;&gt;""),"LABEL_APPLIED","INCOMPLETE_DECISION"),"RERUN_REQUIRED"))</x:f>
      </x:c>
    </x:row>
    <x:row r="1433" ht="30" customHeight="1">
      <x:c r="A1433" s="9" t="str">
        <x:v>IMO26-018-B-F05</x:v>
      </x:c>
      <x:c r="B1433" s="9" t="str">
        <x:v>IMO26-018</x:v>
      </x:c>
      <x:c r="C1433" s="9" t="str">
        <x:v>BATCH_21</x:v>
      </x:c>
      <x:c r="D1433" s="9" t="str">
        <x:v>IMO26</x:v>
      </x:c>
      <x:c r="E1433" s="9" t="n">
        <x:v>0</x:v>
      </x:c>
      <x:c r="F1433" s="9" t="str">
        <x:v>11-1.3.1-11-1.3.9</x:v>
      </x:c>
      <x:c r="G1433" s="9" t="str">
        <x:v>FAIL</x:v>
      </x:c>
      <x:c r="H1433" s="11" t="str">
        <x:v>Nine-topic voyage-planning coverage state missing.</x:v>
      </x:c>
      <x:c r="I1433" s="10" t="str">
        <x:v>rdf/IMO26/IMO26-018/IMO26-018-B-F05.ttl</x:v>
      </x:c>
      <x:c r="J1433" s="10" t="str">
        <x:v>54c59bf5db9c51247d6643a16dea6974c46d56be1434c1e96bd1e6e86a694d29</x:v>
      </x:c>
      <x:c r="K1433" s="13" t="str">
        <x:v>NOT_REVIEWED</x:v>
      </x:c>
      <x:c r="L1433" s="13" t="str"/>
      <x:c r="M1433" s="13" t="str"/>
      <x:c r="N1433" s="13" t="str"/>
      <x:c r="O1433" s="13" t="str"/>
      <x:c r="P1433" s="13" t="str"/>
      <x:c r="Q1433" s="13" t="str"/>
      <x:c r="R1433" s="13" t="str"/>
      <x:c r="S1433" s="13" t="str"/>
      <x:c r="T1433" s="14" t="str"/>
      <x:c r="U1433" s="9" t="str">
        <x:f>IF(AND(Q1433="AGREED",P1433="LABEL_ONLY",OR(O1433="PASS",O1433="FAIL"),R1433&lt;&gt;"",S1433&lt;&gt;"",T1433&lt;&gt;""),O1433,G1433)</x:f>
        <x:v>FAIL</x:v>
      </x:c>
      <x:c r="V1433" s="9" t="str">
        <x:f>IF(Q1433&lt;&gt;"AGREED","",IF(P1433="LABEL_ONLY",IF(AND(Q1433="AGREED",P1433="LABEL_ONLY",OR(O1433="PASS",O1433="FAIL"),R1433&lt;&gt;"",S1433&lt;&gt;"",T1433&lt;&gt;""),"LABEL_APPLIED","INCOMPLETE_DECISION"),"RERUN_REQUIRED"))</x:f>
      </x:c>
    </x:row>
    <x:row r="1434" ht="30" customHeight="1">
      <x:c r="A1434" s="9" t="str">
        <x:v>IMO26-018-B-F06</x:v>
      </x:c>
      <x:c r="B1434" s="9" t="str">
        <x:v>IMO26-018</x:v>
      </x:c>
      <x:c r="C1434" s="9" t="str">
        <x:v>BATCH_21</x:v>
      </x:c>
      <x:c r="D1434" s="9" t="str">
        <x:v>IMO26</x:v>
      </x:c>
      <x:c r="E1434" s="9" t="n">
        <x:v>0</x:v>
      </x:c>
      <x:c r="F1434" s="9" t="str">
        <x:v>11-1.3.1-11-1.3.9</x:v>
      </x:c>
      <x:c r="G1434" s="9" t="str">
        <x:v>FAIL</x:v>
      </x:c>
      <x:c r="H1434" s="11" t="str">
        <x:v>Chapter 11-1 applicability state missing.</x:v>
      </x:c>
      <x:c r="I1434" s="10" t="str">
        <x:v>rdf/IMO26/IMO26-018/IMO26-018-B-F06.ttl</x:v>
      </x:c>
      <x:c r="J1434" s="10" t="str">
        <x:v>a2603f2046b11f54f52568dc027b83cfe7104b13b227cc774e4d0bc90f3ca873</x:v>
      </x:c>
      <x:c r="K1434" s="13" t="str">
        <x:v>NOT_REVIEWED</x:v>
      </x:c>
      <x:c r="L1434" s="13" t="str"/>
      <x:c r="M1434" s="13" t="str"/>
      <x:c r="N1434" s="13" t="str"/>
      <x:c r="O1434" s="13" t="str"/>
      <x:c r="P1434" s="13" t="str"/>
      <x:c r="Q1434" s="13" t="str"/>
      <x:c r="R1434" s="13" t="str"/>
      <x:c r="S1434" s="13" t="str"/>
      <x:c r="T1434" s="14" t="str"/>
      <x:c r="U1434" s="9" t="str">
        <x:f>IF(AND(Q1434="AGREED",P1434="LABEL_ONLY",OR(O1434="PASS",O1434="FAIL"),R1434&lt;&gt;"",S1434&lt;&gt;"",T1434&lt;&gt;""),O1434,G1434)</x:f>
        <x:v>FAIL</x:v>
      </x:c>
      <x:c r="V1434" s="9" t="str">
        <x:f>IF(Q1434&lt;&gt;"AGREED","",IF(P1434="LABEL_ONLY",IF(AND(Q1434="AGREED",P1434="LABEL_ONLY",OR(O1434="PASS",O1434="FAIL"),R1434&lt;&gt;"",S1434&lt;&gt;"",T1434&lt;&gt;""),"LABEL_APPLIED","INCOMPLETE_DECISION"),"RERUN_REQUIRED"))</x:f>
      </x:c>
    </x:row>
    <x:row r="1435" ht="30" customHeight="1">
      <x:c r="A1435" s="9" t="str">
        <x:v>IMO26-018-B-P01</x:v>
      </x:c>
      <x:c r="B1435" s="9" t="str">
        <x:v>IMO26-018</x:v>
      </x:c>
      <x:c r="C1435" s="9" t="str">
        <x:v>BATCH_21</x:v>
      </x:c>
      <x:c r="D1435" s="9" t="str">
        <x:v>IMO26</x:v>
      </x:c>
      <x:c r="E1435" s="9" t="n">
        <x:v>0</x:v>
      </x:c>
      <x:c r="F1435" s="9" t="str">
        <x:v>11-1.3.1-11-1.3.9</x:v>
      </x:c>
      <x:c r="G1435" s="9" t="str">
        <x:v>PASS</x:v>
      </x:c>
      <x:c r="H1435" s="11" t="str">
        <x:v>Applicable ship with SMS covers all nine route-planning topics.</x:v>
      </x:c>
      <x:c r="I1435" s="10" t="str">
        <x:v>rdf/IMO26/IMO26-018/IMO26-018-B-P01.ttl</x:v>
      </x:c>
      <x:c r="J1435" s="10" t="str">
        <x:v>d838cd4aefb06d98090f97f6edf0fc168608e49c35b743f256978c8832674ec3</x:v>
      </x:c>
      <x:c r="K1435" s="13" t="str">
        <x:v>NOT_REVIEWED</x:v>
      </x:c>
      <x:c r="L1435" s="13" t="str"/>
      <x:c r="M1435" s="13" t="str"/>
      <x:c r="N1435" s="13" t="str"/>
      <x:c r="O1435" s="13" t="str"/>
      <x:c r="P1435" s="13" t="str"/>
      <x:c r="Q1435" s="13" t="str"/>
      <x:c r="R1435" s="13" t="str"/>
      <x:c r="S1435" s="13" t="str"/>
      <x:c r="T1435" s="14" t="str"/>
      <x:c r="U1435" s="9" t="str">
        <x:f>IF(AND(Q1435="AGREED",P1435="LABEL_ONLY",OR(O1435="PASS",O1435="FAIL"),R1435&lt;&gt;"",S1435&lt;&gt;"",T1435&lt;&gt;""),O1435,G1435)</x:f>
        <x:v>PASS</x:v>
      </x:c>
      <x:c r="V1435" s="9" t="str">
        <x:f>IF(Q1435&lt;&gt;"AGREED","",IF(P1435="LABEL_ONLY",IF(AND(Q1435="AGREED",P1435="LABEL_ONLY",OR(O1435="PASS",O1435="FAIL"),R1435&lt;&gt;"",S1435&lt;&gt;"",T1435&lt;&gt;""),"LABEL_APPLIED","INCOMPLETE_DECISION"),"RERUN_REQUIRED"))</x:f>
      </x:c>
    </x:row>
    <x:row r="1436" ht="30" customHeight="1">
      <x:c r="A1436" s="9" t="str">
        <x:v>IMO26-018-B-P02</x:v>
      </x:c>
      <x:c r="B1436" s="9" t="str">
        <x:v>IMO26-018</x:v>
      </x:c>
      <x:c r="C1436" s="9" t="str">
        <x:v>BATCH_21</x:v>
      </x:c>
      <x:c r="D1436" s="9" t="str">
        <x:v>IMO26</x:v>
      </x:c>
      <x:c r="E1436" s="9" t="n">
        <x:v>0</x:v>
      </x:c>
      <x:c r="F1436" s="9" t="str">
        <x:v>11-1.3.1-11-1.3.9</x:v>
      </x:c>
      <x:c r="G1436" s="9" t="str">
        <x:v>PASS</x:v>
      </x:c>
      <x:c r="H1436" s="11" t="str">
        <x:v>Without SMS, all topics are covered and documented polar-operation procedure is present.</x:v>
      </x:c>
      <x:c r="I1436" s="10" t="str">
        <x:v>rdf/IMO26/IMO26-018/IMO26-018-B-P02.ttl</x:v>
      </x:c>
      <x:c r="J1436" s="10" t="str">
        <x:v>dc45cf9665f65ef6a21d2f29ede0c7367e4c4769062dfb096f72eed56b8e4d4d</x:v>
      </x:c>
      <x:c r="K1436" s="13" t="str">
        <x:v>NOT_REVIEWED</x:v>
      </x:c>
      <x:c r="L1436" s="13" t="str"/>
      <x:c r="M1436" s="13" t="str"/>
      <x:c r="N1436" s="13" t="str"/>
      <x:c r="O1436" s="13" t="str"/>
      <x:c r="P1436" s="13" t="str"/>
      <x:c r="Q1436" s="13" t="str"/>
      <x:c r="R1436" s="13" t="str"/>
      <x:c r="S1436" s="13" t="str"/>
      <x:c r="T1436" s="14" t="str"/>
      <x:c r="U1436" s="9" t="str">
        <x:f>IF(AND(Q1436="AGREED",P1436="LABEL_ONLY",OR(O1436="PASS",O1436="FAIL"),R1436&lt;&gt;"",S1436&lt;&gt;"",T1436&lt;&gt;""),O1436,G1436)</x:f>
        <x:v>PASS</x:v>
      </x:c>
      <x:c r="V1436" s="9" t="str">
        <x:f>IF(Q1436&lt;&gt;"AGREED","",IF(P1436="LABEL_ONLY",IF(AND(Q1436="AGREED",P1436="LABEL_ONLY",OR(O1436="PASS",O1436="FAIL"),R1436&lt;&gt;"",S1436&lt;&gt;"",T1436&lt;&gt;""),"LABEL_APPLIED","INCOMPLETE_DECISION"),"RERUN_REQUIRED"))</x:f>
      </x:c>
    </x:row>
    <x:row r="1437" ht="30" customHeight="1">
      <x:c r="A1437" s="9" t="str">
        <x:v>IMO26-018-B-P03</x:v>
      </x:c>
      <x:c r="B1437" s="9" t="str">
        <x:v>IMO26-018</x:v>
      </x:c>
      <x:c r="C1437" s="9" t="str">
        <x:v>BATCH_21</x:v>
      </x:c>
      <x:c r="D1437" s="9" t="str">
        <x:v>IMO26</x:v>
      </x:c>
      <x:c r="E1437" s="9" t="n">
        <x:v>1</x:v>
      </x:c>
      <x:c r="F1437" s="9" t="str">
        <x:v>11-1.3.1-11-1.3.9</x:v>
      </x:c>
      <x:c r="G1437" s="9" t="str">
        <x:v>PASS</x:v>
      </x:c>
      <x:c r="H1437" s="11" t="str">
        <x:v>Chapter 11-1 not applicable; route-planning obligation not triggered.</x:v>
      </x:c>
      <x:c r="I1437" s="10" t="str">
        <x:v>rdf/IMO26/IMO26-018/IMO26-018-B-P03.ttl</x:v>
      </x:c>
      <x:c r="J1437" s="10" t="str">
        <x:v>e7487889544a96107a8763ace4e7d3f823041cff3e0d9ff674d56888c8d94eab</x:v>
      </x:c>
      <x:c r="K1437" s="13" t="str">
        <x:v>NOT_REVIEWED</x:v>
      </x:c>
      <x:c r="L1437" s="13" t="str"/>
      <x:c r="M1437" s="13" t="str"/>
      <x:c r="N1437" s="13" t="str"/>
      <x:c r="O1437" s="13" t="str"/>
      <x:c r="P1437" s="13" t="str"/>
      <x:c r="Q1437" s="13" t="str"/>
      <x:c r="R1437" s="13" t="str"/>
      <x:c r="S1437" s="13" t="str"/>
      <x:c r="T1437" s="14" t="str"/>
      <x:c r="U1437" s="9" t="str">
        <x:f>IF(AND(Q1437="AGREED",P1437="LABEL_ONLY",OR(O1437="PASS",O1437="FAIL"),R1437&lt;&gt;"",S1437&lt;&gt;"",T1437&lt;&gt;""),O1437,G1437)</x:f>
        <x:v>PASS</x:v>
      </x:c>
      <x:c r="V1437" s="9" t="str">
        <x:f>IF(Q1437&lt;&gt;"AGREED","",IF(P1437="LABEL_ONLY",IF(AND(Q1437="AGREED",P1437="LABEL_ONLY",OR(O1437="PASS",O1437="FAIL"),R1437&lt;&gt;"",S1437&lt;&gt;"",T1437&lt;&gt;""),"LABEL_APPLIED","INCOMPLETE_DECISION"),"RERUN_REQUIRED"))</x:f>
      </x:c>
    </x:row>
    <x:row r="1438" ht="30" customHeight="1">
      <x:c r="A1438" s="9" t="str">
        <x:v>TRF-001-F01</x:v>
      </x:c>
      <x:c r="B1438" s="9" t="str">
        <x:v>TRF-001</x:v>
      </x:c>
      <x:c r="C1438" s="9" t="str">
        <x:v>BATCH_16</x:v>
      </x:c>
      <x:c r="D1438" s="9" t="str">
        <x:v>TRAFICOM</x:v>
      </x:c>
      <x:c r="E1438" s="9" t="n">
        <x:v>1</x:v>
      </x:c>
      <x:c r="F1438" s="9" t="str">
        <x:v>1.1</x:v>
      </x:c>
      <x:c r="G1438" s="9" t="str">
        <x:v>FAIL</x:v>
      </x:c>
      <x:c r="H1438" s="11" t="str">
        <x:v>Post-cutoff ship incorrectly claims the 2017 edition.</x:v>
      </x:c>
      <x:c r="I1438" s="10" t="str">
        <x:v>rdf/TRF/TRF-001/TRF-001-F01.ttl</x:v>
      </x:c>
      <x:c r="J1438" s="10" t="str">
        <x:v>dd6556de9329aad5ca765e6d9429c55def8a72cb0a9f1bb62d7df585700dbfea</x:v>
      </x:c>
      <x:c r="K1438" s="13" t="str">
        <x:v>NOT_REVIEWED</x:v>
      </x:c>
      <x:c r="L1438" s="13" t="str"/>
      <x:c r="M1438" s="13" t="str"/>
      <x:c r="N1438" s="13" t="str"/>
      <x:c r="O1438" s="13" t="str"/>
      <x:c r="P1438" s="13" t="str"/>
      <x:c r="Q1438" s="13" t="str"/>
      <x:c r="R1438" s="13" t="str"/>
      <x:c r="S1438" s="13" t="str"/>
      <x:c r="T1438" s="14" t="str"/>
      <x:c r="U1438" s="9" t="str">
        <x:f>IF(AND(Q1438="AGREED",P1438="LABEL_ONLY",OR(O1438="PASS",O1438="FAIL"),R1438&lt;&gt;"",S1438&lt;&gt;"",T1438&lt;&gt;""),O1438,G1438)</x:f>
        <x:v>FAIL</x:v>
      </x:c>
      <x:c r="V1438" s="9" t="str">
        <x:f>IF(Q1438&lt;&gt;"AGREED","",IF(P1438="LABEL_ONLY",IF(AND(Q1438="AGREED",P1438="LABEL_ONLY",OR(O1438="PASS",O1438="FAIL"),R1438&lt;&gt;"",S1438&lt;&gt;"",T1438&lt;&gt;""),"LABEL_APPLIED","INCOMPLETE_DECISION"),"RERUN_REQUIRED"))</x:f>
      </x:c>
    </x:row>
    <x:row r="1439" ht="30" customHeight="1">
      <x:c r="A1439" s="9" t="str">
        <x:v>TRF-001-F02</x:v>
      </x:c>
      <x:c r="B1439" s="9" t="str">
        <x:v>TRF-001</x:v>
      </x:c>
      <x:c r="C1439" s="9" t="str">
        <x:v>BATCH_16</x:v>
      </x:c>
      <x:c r="D1439" s="9" t="str">
        <x:v>TRAFICOM</x:v>
      </x:c>
      <x:c r="E1439" s="9" t="n">
        <x:v>0</x:v>
      </x:c>
      <x:c r="F1439" s="9" t="str">
        <x:v>1.1</x:v>
      </x:c>
      <x:c r="G1439" s="9" t="str">
        <x:v>FAIL</x:v>
      </x:c>
      <x:c r="H1439" s="11" t="str">
        <x:v>Applicability cannot be evaluated because constructionContractDate is missing.</x:v>
      </x:c>
      <x:c r="I1439" s="10" t="str">
        <x:v>rdf/TRF/TRF-001/TRF-001-F02.ttl</x:v>
      </x:c>
      <x:c r="J1439" s="10" t="str">
        <x:v>ad6434641f6908b6bf0a68e1ca66420fb57bd154e47e70b6dc8ba16aa434167a</x:v>
      </x:c>
      <x:c r="K1439" s="13" t="str">
        <x:v>NOT_REVIEWED</x:v>
      </x:c>
      <x:c r="L1439" s="13" t="str"/>
      <x:c r="M1439" s="13" t="str"/>
      <x:c r="N1439" s="13" t="str"/>
      <x:c r="O1439" s="13" t="str"/>
      <x:c r="P1439" s="13" t="str"/>
      <x:c r="Q1439" s="13" t="str"/>
      <x:c r="R1439" s="13" t="str"/>
      <x:c r="S1439" s="13" t="str"/>
      <x:c r="T1439" s="14" t="str"/>
      <x:c r="U1439" s="9" t="str">
        <x:f>IF(AND(Q1439="AGREED",P1439="LABEL_ONLY",OR(O1439="PASS",O1439="FAIL"),R1439&lt;&gt;"",S1439&lt;&gt;"",T1439&lt;&gt;""),O1439,G1439)</x:f>
        <x:v>FAIL</x:v>
      </x:c>
      <x:c r="V1439" s="9" t="str">
        <x:f>IF(Q1439&lt;&gt;"AGREED","",IF(P1439="LABEL_ONLY",IF(AND(Q1439="AGREED",P1439="LABEL_ONLY",OR(O1439="PASS",O1439="FAIL"),R1439&lt;&gt;"",S1439&lt;&gt;"",T1439&lt;&gt;""),"LABEL_APPLIED","INCOMPLETE_DECISION"),"RERUN_REQUIRED"))</x:f>
      </x:c>
    </x:row>
    <x:row r="1440" ht="30" customHeight="1">
      <x:c r="A1440" s="9" t="str">
        <x:v>TRF-001-P01</x:v>
      </x:c>
      <x:c r="B1440" s="9" t="str">
        <x:v>TRF-001</x:v>
      </x:c>
      <x:c r="C1440" s="9" t="str">
        <x:v>BATCH_16</x:v>
      </x:c>
      <x:c r="D1440" s="9" t="str">
        <x:v>TRAFICOM</x:v>
      </x:c>
      <x:c r="E1440" s="9" t="n">
        <x:v>1</x:v>
      </x:c>
      <x:c r="F1440" s="9" t="str">
        <x:v>1.1</x:v>
      </x:c>
      <x:c r="G1440" s="9" t="str">
        <x:v>PASS</x:v>
      </x:c>
      <x:c r="H1440" s="11" t="str">
        <x:v>Construction contract date equals the 2021 applicability cutoff and edition 2021 is selected.</x:v>
      </x:c>
      <x:c r="I1440" s="10" t="str">
        <x:v>rdf/TRF/TRF-001/TRF-001-P01.ttl</x:v>
      </x:c>
      <x:c r="J1440" s="10" t="str">
        <x:v>e3d19e4b31d81ab118d83989bbc11375eb1c7cb19cfaaec3a085623d1c456618</x:v>
      </x:c>
      <x:c r="K1440" s="13" t="str">
        <x:v>NOT_REVIEWED</x:v>
      </x:c>
      <x:c r="L1440" s="13" t="str"/>
      <x:c r="M1440" s="13" t="str"/>
      <x:c r="N1440" s="13" t="str"/>
      <x:c r="O1440" s="13" t="str"/>
      <x:c r="P1440" s="13" t="str"/>
      <x:c r="Q1440" s="13" t="str"/>
      <x:c r="R1440" s="13" t="str"/>
      <x:c r="S1440" s="13" t="str"/>
      <x:c r="T1440" s="14" t="str"/>
      <x:c r="U1440" s="9" t="str">
        <x:f>IF(AND(Q1440="AGREED",P1440="LABEL_ONLY",OR(O1440="PASS",O1440="FAIL"),R1440&lt;&gt;"",S1440&lt;&gt;"",T1440&lt;&gt;""),O1440,G1440)</x:f>
        <x:v>PASS</x:v>
      </x:c>
      <x:c r="V1440" s="9" t="str">
        <x:f>IF(Q1440&lt;&gt;"AGREED","",IF(P1440="LABEL_ONLY",IF(AND(Q1440="AGREED",P1440="LABEL_ONLY",OR(O1440="PASS",O1440="FAIL"),R1440&lt;&gt;"",S1440&lt;&gt;"",T1440&lt;&gt;""),"LABEL_APPLIED","INCOMPLETE_DECISION"),"RERUN_REQUIRED"))</x:f>
      </x:c>
    </x:row>
    <x:row r="1441" ht="30" customHeight="1">
      <x:c r="A1441" s="9" t="str">
        <x:v>TRF-001-P02</x:v>
      </x:c>
      <x:c r="B1441" s="9" t="str">
        <x:v>TRF-001</x:v>
      </x:c>
      <x:c r="C1441" s="9" t="str">
        <x:v>BATCH_16</x:v>
      </x:c>
      <x:c r="D1441" s="9" t="str">
        <x:v>TRAFICOM</x:v>
      </x:c>
      <x:c r="E1441" s="9" t="n">
        <x:v>0</x:v>
      </x:c>
      <x:c r="F1441" s="9" t="str">
        <x:v>1.1</x:v>
      </x:c>
      <x:c r="G1441" s="9" t="str">
        <x:v>PASS</x:v>
      </x:c>
      <x:c r="H1441" s="11" t="str">
        <x:v>Post-cutoff ship uses the 2021 edition.</x:v>
      </x:c>
      <x:c r="I1441" s="10" t="str">
        <x:v>rdf/TRF/TRF-001/TRF-001-P02.ttl</x:v>
      </x:c>
      <x:c r="J1441" s="10" t="str">
        <x:v>b727160da4c2ac6658c0339fa50bd08f3daf932d3a7a173ed4e499324719e170</x:v>
      </x:c>
      <x:c r="K1441" s="13" t="str">
        <x:v>NOT_REVIEWED</x:v>
      </x:c>
      <x:c r="L1441" s="13" t="str"/>
      <x:c r="M1441" s="13" t="str"/>
      <x:c r="N1441" s="13" t="str"/>
      <x:c r="O1441" s="13" t="str"/>
      <x:c r="P1441" s="13" t="str"/>
      <x:c r="Q1441" s="13" t="str"/>
      <x:c r="R1441" s="13" t="str"/>
      <x:c r="S1441" s="13" t="str"/>
      <x:c r="T1441" s="14" t="str"/>
      <x:c r="U1441" s="9" t="str">
        <x:f>IF(AND(Q1441="AGREED",P1441="LABEL_ONLY",OR(O1441="PASS",O1441="FAIL"),R1441&lt;&gt;"",S1441&lt;&gt;"",T1441&lt;&gt;""),O1441,G1441)</x:f>
        <x:v>PASS</x:v>
      </x:c>
      <x:c r="V1441" s="9" t="str">
        <x:f>IF(Q1441&lt;&gt;"AGREED","",IF(P1441="LABEL_ONLY",IF(AND(Q1441="AGREED",P1441="LABEL_ONLY",OR(O1441="PASS",O1441="FAIL"),R1441&lt;&gt;"",S1441&lt;&gt;"",T1441&lt;&gt;""),"LABEL_APPLIED","INCOMPLETE_DECISION"),"RERUN_REQUIRED"))</x:f>
      </x:c>
    </x:row>
    <x:row r="1442" ht="30" customHeight="1">
      <x:c r="A1442" s="9" t="str">
        <x:v>TRF-001-P03</x:v>
      </x:c>
      <x:c r="B1442" s="9" t="str">
        <x:v>TRF-001</x:v>
      </x:c>
      <x:c r="C1442" s="9" t="str">
        <x:v>BATCH_16</x:v>
      </x:c>
      <x:c r="D1442" s="9" t="str">
        <x:v>TRAFICOM</x:v>
      </x:c>
      <x:c r="E1442" s="9" t="n">
        <x:v>0</x:v>
      </x:c>
      <x:c r="F1442" s="9" t="str">
        <x:v>1.1</x:v>
      </x:c>
      <x:c r="G1442" s="9" t="str">
        <x:v>PASS</x:v>
      </x:c>
      <x:c r="H1442" s="11" t="str">
        <x:v>Pre-cutoff ship does not claim the 2021 edition.</x:v>
      </x:c>
      <x:c r="I1442" s="10" t="str">
        <x:v>rdf/TRF/TRF-001/TRF-001-P03.ttl</x:v>
      </x:c>
      <x:c r="J1442" s="10" t="str">
        <x:v>f5ed705867e91b47e68c1e1af4cd91e35e60fd813ec9ee355e60c1dde7c9a889</x:v>
      </x:c>
      <x:c r="K1442" s="13" t="str">
        <x:v>NOT_REVIEWED</x:v>
      </x:c>
      <x:c r="L1442" s="13" t="str"/>
      <x:c r="M1442" s="13" t="str"/>
      <x:c r="N1442" s="13" t="str"/>
      <x:c r="O1442" s="13" t="str"/>
      <x:c r="P1442" s="13" t="str"/>
      <x:c r="Q1442" s="13" t="str"/>
      <x:c r="R1442" s="13" t="str"/>
      <x:c r="S1442" s="13" t="str"/>
      <x:c r="T1442" s="14" t="str"/>
      <x:c r="U1442" s="9" t="str">
        <x:f>IF(AND(Q1442="AGREED",P1442="LABEL_ONLY",OR(O1442="PASS",O1442="FAIL"),R1442&lt;&gt;"",S1442&lt;&gt;"",T1442&lt;&gt;""),O1442,G1442)</x:f>
        <x:v>PASS</x:v>
      </x:c>
      <x:c r="V1442" s="9" t="str">
        <x:f>IF(Q1442&lt;&gt;"AGREED","",IF(P1442="LABEL_ONLY",IF(AND(Q1442="AGREED",P1442="LABEL_ONLY",OR(O1442="PASS",O1442="FAIL"),R1442&lt;&gt;"",S1442&lt;&gt;"",T1442&lt;&gt;""),"LABEL_APPLIED","INCOMPLETE_DECISION"),"RERUN_REQUIRED"))</x:f>
      </x:c>
    </x:row>
    <x:row r="1443" ht="30" customHeight="1">
      <x:c r="A1443" s="9" t="str">
        <x:v>TRF-002-F01</x:v>
      </x:c>
      <x:c r="B1443" s="9" t="str">
        <x:v>TRF-002</x:v>
      </x:c>
      <x:c r="C1443" s="9" t="str">
        <x:v>BATCH_26</x:v>
      </x:c>
      <x:c r="D1443" s="9" t="str">
        <x:v>TRAFICOM</x:v>
      </x:c>
      <x:c r="E1443" s="9" t="n">
        <x:v>0</x:v>
      </x:c>
      <x:c r="F1443" s="9" t="str">
        <x:v>1.2</x:v>
      </x:c>
      <x:c r="G1443" s="9" t="str">
        <x:v>FAIL</x:v>
      </x:c>
      <x:c r="H1443" s="11" t="str">
        <x:v>Inside-range ship claims the wrong edition.</x:v>
      </x:c>
      <x:c r="I1443" s="10" t="str">
        <x:v>rdf/TRF/TRF-002/TRF-002-F01.ttl</x:v>
      </x:c>
      <x:c r="J1443" s="10" t="str">
        <x:v>4d5dfcf7f911f0357152f22ec9650dbecb6d83d04a971b6722a24bfd5c22882c</x:v>
      </x:c>
      <x:c r="K1443" s="13" t="str">
        <x:v>NOT_REVIEWED</x:v>
      </x:c>
      <x:c r="L1443" s="13" t="str"/>
      <x:c r="M1443" s="13" t="str"/>
      <x:c r="N1443" s="13" t="str"/>
      <x:c r="O1443" s="13" t="str"/>
      <x:c r="P1443" s="13" t="str"/>
      <x:c r="Q1443" s="13" t="str"/>
      <x:c r="R1443" s="13" t="str"/>
      <x:c r="S1443" s="13" t="str"/>
      <x:c r="T1443" s="14" t="str"/>
      <x:c r="U1443" s="9" t="str">
        <x:f>IF(AND(Q1443="AGREED",P1443="LABEL_ONLY",OR(O1443="PASS",O1443="FAIL"),R1443&lt;&gt;"",S1443&lt;&gt;"",T1443&lt;&gt;""),O1443,G1443)</x:f>
        <x:v>FAIL</x:v>
      </x:c>
      <x:c r="V1443" s="9" t="str">
        <x:f>IF(Q1443&lt;&gt;"AGREED","",IF(P1443="LABEL_ONLY",IF(AND(Q1443="AGREED",P1443="LABEL_ONLY",OR(O1443="PASS",O1443="FAIL"),R1443&lt;&gt;"",S1443&lt;&gt;"",T1443&lt;&gt;""),"LABEL_APPLIED","INCOMPLETE_DECISION"),"RERUN_REQUIRED"))</x:f>
      </x:c>
    </x:row>
    <x:row r="1444" ht="30" customHeight="1">
      <x:c r="A1444" s="9" t="str">
        <x:v>TRF-002-F02</x:v>
      </x:c>
      <x:c r="B1444" s="9" t="str">
        <x:v>TRF-002</x:v>
      </x:c>
      <x:c r="C1444" s="9" t="str">
        <x:v>BATCH_26</x:v>
      </x:c>
      <x:c r="D1444" s="9" t="str">
        <x:v>TRAFICOM</x:v>
      </x:c>
      <x:c r="E1444" s="9" t="n">
        <x:v>1</x:v>
      </x:c>
      <x:c r="F1444" s="9" t="str">
        <x:v>1.2</x:v>
      </x:c>
      <x:c r="G1444" s="9" t="str">
        <x:v>FAIL</x:v>
      </x:c>
      <x:c r="H1444" s="11" t="str">
        <x:v>A pre-range date incorrectly claims the 2017 edition under the frozen R13 contract.</x:v>
      </x:c>
      <x:c r="I1444" s="10" t="str">
        <x:v>rdf/TRF/TRF-002/TRF-002-F02.ttl</x:v>
      </x:c>
      <x:c r="J1444" s="10" t="str">
        <x:v>68b691df84ee69188999849ae28f1b64c0f60e8e6adf0032bd7440236750716d</x:v>
      </x:c>
      <x:c r="K1444" s="13" t="str">
        <x:v>NOT_REVIEWED</x:v>
      </x:c>
      <x:c r="L1444" s="13" t="str"/>
      <x:c r="M1444" s="13" t="str"/>
      <x:c r="N1444" s="13" t="str"/>
      <x:c r="O1444" s="13" t="str"/>
      <x:c r="P1444" s="13" t="str"/>
      <x:c r="Q1444" s="13" t="str"/>
      <x:c r="R1444" s="13" t="str"/>
      <x:c r="S1444" s="13" t="str"/>
      <x:c r="T1444" s="14" t="str"/>
      <x:c r="U1444" s="9" t="str">
        <x:f>IF(AND(Q1444="AGREED",P1444="LABEL_ONLY",OR(O1444="PASS",O1444="FAIL"),R1444&lt;&gt;"",S1444&lt;&gt;"",T1444&lt;&gt;""),O1444,G1444)</x:f>
        <x:v>FAIL</x:v>
      </x:c>
      <x:c r="V1444" s="9" t="str">
        <x:f>IF(Q1444&lt;&gt;"AGREED","",IF(P1444="LABEL_ONLY",IF(AND(Q1444="AGREED",P1444="LABEL_ONLY",OR(O1444="PASS",O1444="FAIL"),R1444&lt;&gt;"",S1444&lt;&gt;"",T1444&lt;&gt;""),"LABEL_APPLIED","INCOMPLETE_DECISION"),"RERUN_REQUIRED"))</x:f>
      </x:c>
    </x:row>
    <x:row r="1445" ht="30" customHeight="1">
      <x:c r="A1445" s="9" t="str">
        <x:v>TRF-002-F03</x:v>
      </x:c>
      <x:c r="B1445" s="9" t="str">
        <x:v>TRF-002</x:v>
      </x:c>
      <x:c r="C1445" s="9" t="str">
        <x:v>BATCH_26</x:v>
      </x:c>
      <x:c r="D1445" s="9" t="str">
        <x:v>TRAFICOM</x:v>
      </x:c>
      <x:c r="E1445" s="9" t="n">
        <x:v>0</x:v>
      </x:c>
      <x:c r="F1445" s="9" t="str">
        <x:v>1.2</x:v>
      </x:c>
      <x:c r="G1445" s="9" t="str">
        <x:v>FAIL</x:v>
      </x:c>
      <x:c r="H1445" s="11" t="str">
        <x:v>A date at the 2021 cutoff incorrectly continues to claim the 2017 edition.</x:v>
      </x:c>
      <x:c r="I1445" s="10" t="str">
        <x:v>rdf/TRF/TRF-002/TRF-002-F03.ttl</x:v>
      </x:c>
      <x:c r="J1445" s="10" t="str">
        <x:v>310aab9a25cb445ae58b146360e1f052ccf5917e5872191a6d2fbd69b0e3936a</x:v>
      </x:c>
      <x:c r="K1445" s="13" t="str">
        <x:v>NOT_REVIEWED</x:v>
      </x:c>
      <x:c r="L1445" s="13" t="str"/>
      <x:c r="M1445" s="13" t="str"/>
      <x:c r="N1445" s="13" t="str"/>
      <x:c r="O1445" s="13" t="str"/>
      <x:c r="P1445" s="13" t="str"/>
      <x:c r="Q1445" s="13" t="str"/>
      <x:c r="R1445" s="13" t="str"/>
      <x:c r="S1445" s="13" t="str"/>
      <x:c r="T1445" s="14" t="str"/>
      <x:c r="U1445" s="9" t="str">
        <x:f>IF(AND(Q1445="AGREED",P1445="LABEL_ONLY",OR(O1445="PASS",O1445="FAIL"),R1445&lt;&gt;"",S1445&lt;&gt;"",T1445&lt;&gt;""),O1445,G1445)</x:f>
        <x:v>FAIL</x:v>
      </x:c>
      <x:c r="V1445" s="9" t="str">
        <x:f>IF(Q1445&lt;&gt;"AGREED","",IF(P1445="LABEL_ONLY",IF(AND(Q1445="AGREED",P1445="LABEL_ONLY",OR(O1445="PASS",O1445="FAIL"),R1445&lt;&gt;"",S1445&lt;&gt;"",T1445&lt;&gt;""),"LABEL_APPLIED","INCOMPLETE_DECISION"),"RERUN_REQUIRED"))</x:f>
      </x:c>
    </x:row>
    <x:row r="1446" ht="30" customHeight="1">
      <x:c r="A1446" s="9" t="str">
        <x:v>TRF-002-P01</x:v>
      </x:c>
      <x:c r="B1446" s="9" t="str">
        <x:v>TRF-002</x:v>
      </x:c>
      <x:c r="C1446" s="9" t="str">
        <x:v>BATCH_26</x:v>
      </x:c>
      <x:c r="D1446" s="9" t="str">
        <x:v>TRAFICOM</x:v>
      </x:c>
      <x:c r="E1446" s="9" t="n">
        <x:v>0</x:v>
      </x:c>
      <x:c r="F1446" s="9" t="str">
        <x:v>1.2</x:v>
      </x:c>
      <x:c r="G1446" s="9" t="str">
        <x:v>PASS</x:v>
      </x:c>
      <x:c r="H1446" s="11" t="str">
        <x:v>Date inside the 2019-to-2021 range selects the 2017 edition.</x:v>
      </x:c>
      <x:c r="I1446" s="10" t="str">
        <x:v>rdf/TRF/TRF-002/TRF-002-P01.ttl</x:v>
      </x:c>
      <x:c r="J1446" s="10" t="str">
        <x:v>cd7d60b756dc44c10cba82db6af6362de85748ccdba8b77a03a45ce878f0e0b6</x:v>
      </x:c>
      <x:c r="K1446" s="13" t="str">
        <x:v>NOT_REVIEWED</x:v>
      </x:c>
      <x:c r="L1446" s="13" t="str"/>
      <x:c r="M1446" s="13" t="str"/>
      <x:c r="N1446" s="13" t="str"/>
      <x:c r="O1446" s="13" t="str"/>
      <x:c r="P1446" s="13" t="str"/>
      <x:c r="Q1446" s="13" t="str"/>
      <x:c r="R1446" s="13" t="str"/>
      <x:c r="S1446" s="13" t="str"/>
      <x:c r="T1446" s="14" t="str"/>
      <x:c r="U1446" s="9" t="str">
        <x:f>IF(AND(Q1446="AGREED",P1446="LABEL_ONLY",OR(O1446="PASS",O1446="FAIL"),R1446&lt;&gt;"",S1446&lt;&gt;"",T1446&lt;&gt;""),O1446,G1446)</x:f>
        <x:v>PASS</x:v>
      </x:c>
      <x:c r="V1446" s="9" t="str">
        <x:f>IF(Q1446&lt;&gt;"AGREED","",IF(P1446="LABEL_ONLY",IF(AND(Q1446="AGREED",P1446="LABEL_ONLY",OR(O1446="PASS",O1446="FAIL"),R1446&lt;&gt;"",S1446&lt;&gt;"",T1446&lt;&gt;""),"LABEL_APPLIED","INCOMPLETE_DECISION"),"RERUN_REQUIRED"))</x:f>
      </x:c>
    </x:row>
    <x:row r="1447" ht="30" customHeight="1">
      <x:c r="A1447" s="9" t="str">
        <x:v>TRF-002-P02</x:v>
      </x:c>
      <x:c r="B1447" s="9" t="str">
        <x:v>TRF-002</x:v>
      </x:c>
      <x:c r="C1447" s="9" t="str">
        <x:v>BATCH_26</x:v>
      </x:c>
      <x:c r="D1447" s="9" t="str">
        <x:v>TRAFICOM</x:v>
      </x:c>
      <x:c r="E1447" s="9" t="n">
        <x:v>1</x:v>
      </x:c>
      <x:c r="F1447" s="9" t="str">
        <x:v>1.2</x:v>
      </x:c>
      <x:c r="G1447" s="9" t="str">
        <x:v>PASS</x:v>
      </x:c>
      <x:c r="H1447" s="11" t="str">
        <x:v>Lower boundary 2019-01-01 selects the 2017 edition.</x:v>
      </x:c>
      <x:c r="I1447" s="10" t="str">
        <x:v>rdf/TRF/TRF-002/TRF-002-P02.ttl</x:v>
      </x:c>
      <x:c r="J1447" s="10" t="str">
        <x:v>d39a336c8e6dfb463355394e9eb58457559201d2f8aa09a0e13e1562b4333707</x:v>
      </x:c>
      <x:c r="K1447" s="13" t="str">
        <x:v>NOT_REVIEWED</x:v>
      </x:c>
      <x:c r="L1447" s="13" t="str"/>
      <x:c r="M1447" s="13" t="str"/>
      <x:c r="N1447" s="13" t="str"/>
      <x:c r="O1447" s="13" t="str"/>
      <x:c r="P1447" s="13" t="str"/>
      <x:c r="Q1447" s="13" t="str"/>
      <x:c r="R1447" s="13" t="str"/>
      <x:c r="S1447" s="13" t="str"/>
      <x:c r="T1447" s="14" t="str"/>
      <x:c r="U1447" s="9" t="str">
        <x:f>IF(AND(Q1447="AGREED",P1447="LABEL_ONLY",OR(O1447="PASS",O1447="FAIL"),R1447&lt;&gt;"",S1447&lt;&gt;"",T1447&lt;&gt;""),O1447,G1447)</x:f>
        <x:v>PASS</x:v>
      </x:c>
      <x:c r="V1447" s="9" t="str">
        <x:f>IF(Q1447&lt;&gt;"AGREED","",IF(P1447="LABEL_ONLY",IF(AND(Q1447="AGREED",P1447="LABEL_ONLY",OR(O1447="PASS",O1447="FAIL"),R1447&lt;&gt;"",S1447&lt;&gt;"",T1447&lt;&gt;""),"LABEL_APPLIED","INCOMPLETE_DECISION"),"RERUN_REQUIRED"))</x:f>
      </x:c>
    </x:row>
    <x:row r="1448" ht="30" customHeight="1">
      <x:c r="A1448" s="9" t="str">
        <x:v>TRF-002-P03</x:v>
      </x:c>
      <x:c r="B1448" s="9" t="str">
        <x:v>TRF-002</x:v>
      </x:c>
      <x:c r="C1448" s="9" t="str">
        <x:v>BATCH_26</x:v>
      </x:c>
      <x:c r="D1448" s="9" t="str">
        <x:v>TRAFICOM</x:v>
      </x:c>
      <x:c r="E1448" s="9" t="n">
        <x:v>0</x:v>
      </x:c>
      <x:c r="F1448" s="9" t="str">
        <x:v>1.2</x:v>
      </x:c>
      <x:c r="G1448" s="9" t="str">
        <x:v>PASS</x:v>
      </x:c>
      <x:c r="H1448" s="11" t="str">
        <x:v>Date before the frozen R13 range does not claim the 2017 edition.</x:v>
      </x:c>
      <x:c r="I1448" s="10" t="str">
        <x:v>rdf/TRF/TRF-002/TRF-002-P03.ttl</x:v>
      </x:c>
      <x:c r="J1448" s="10" t="str">
        <x:v>ca700e16e81fdab1553c9a05fd0a79a2bff632adab6f807540606799527b6afd</x:v>
      </x:c>
      <x:c r="K1448" s="13" t="str">
        <x:v>NOT_REVIEWED</x:v>
      </x:c>
      <x:c r="L1448" s="13" t="str"/>
      <x:c r="M1448" s="13" t="str"/>
      <x:c r="N1448" s="13" t="str"/>
      <x:c r="O1448" s="13" t="str"/>
      <x:c r="P1448" s="13" t="str"/>
      <x:c r="Q1448" s="13" t="str"/>
      <x:c r="R1448" s="13" t="str"/>
      <x:c r="S1448" s="13" t="str"/>
      <x:c r="T1448" s="14" t="str"/>
      <x:c r="U1448" s="9" t="str">
        <x:f>IF(AND(Q1448="AGREED",P1448="LABEL_ONLY",OR(O1448="PASS",O1448="FAIL"),R1448&lt;&gt;"",S1448&lt;&gt;"",T1448&lt;&gt;""),O1448,G1448)</x:f>
        <x:v>PASS</x:v>
      </x:c>
      <x:c r="V1448" s="9" t="str">
        <x:f>IF(Q1448&lt;&gt;"AGREED","",IF(P1448="LABEL_ONLY",IF(AND(Q1448="AGREED",P1448="LABEL_ONLY",OR(O1448="PASS",O1448="FAIL"),R1448&lt;&gt;"",S1448&lt;&gt;"",T1448&lt;&gt;""),"LABEL_APPLIED","INCOMPLETE_DECISION"),"RERUN_REQUIRED"))</x:f>
      </x:c>
    </x:row>
    <x:row r="1449" ht="30" customHeight="1">
      <x:c r="A1449" s="9" t="str">
        <x:v>TRF-002-P04</x:v>
      </x:c>
      <x:c r="B1449" s="9" t="str">
        <x:v>TRF-002</x:v>
      </x:c>
      <x:c r="C1449" s="9" t="str">
        <x:v>BATCH_26</x:v>
      </x:c>
      <x:c r="D1449" s="9" t="str">
        <x:v>TRAFICOM</x:v>
      </x:c>
      <x:c r="E1449" s="9" t="n">
        <x:v>0</x:v>
      </x:c>
      <x:c r="F1449" s="9" t="str">
        <x:v>1.2</x:v>
      </x:c>
      <x:c r="G1449" s="9" t="str">
        <x:v>PASS</x:v>
      </x:c>
      <x:c r="H1449" s="11" t="str">
        <x:v>At the 2021 cutoff the 2017 edition is no longer selected.</x:v>
      </x:c>
      <x:c r="I1449" s="10" t="str">
        <x:v>rdf/TRF/TRF-002/TRF-002-P04.ttl</x:v>
      </x:c>
      <x:c r="J1449" s="10" t="str">
        <x:v>925fcbfaec762c6c64fc53a1d9dcec12163e85fe4e216bc2fa952188b03ec37a</x:v>
      </x:c>
      <x:c r="K1449" s="13" t="str">
        <x:v>NOT_REVIEWED</x:v>
      </x:c>
      <x:c r="L1449" s="13" t="str"/>
      <x:c r="M1449" s="13" t="str"/>
      <x:c r="N1449" s="13" t="str"/>
      <x:c r="O1449" s="13" t="str"/>
      <x:c r="P1449" s="13" t="str"/>
      <x:c r="Q1449" s="13" t="str"/>
      <x:c r="R1449" s="13" t="str"/>
      <x:c r="S1449" s="13" t="str"/>
      <x:c r="T1449" s="14" t="str"/>
      <x:c r="U1449" s="9" t="str">
        <x:f>IF(AND(Q1449="AGREED",P1449="LABEL_ONLY",OR(O1449="PASS",O1449="FAIL"),R1449&lt;&gt;"",S1449&lt;&gt;"",T1449&lt;&gt;""),O1449,G1449)</x:f>
        <x:v>PASS</x:v>
      </x:c>
      <x:c r="V1449" s="9" t="str">
        <x:f>IF(Q1449&lt;&gt;"AGREED","",IF(P1449="LABEL_ONLY",IF(AND(Q1449="AGREED",P1449="LABEL_ONLY",OR(O1449="PASS",O1449="FAIL"),R1449&lt;&gt;"",S1449&lt;&gt;"",T1449&lt;&gt;""),"LABEL_APPLIED","INCOMPLETE_DECISION"),"RERUN_REQUIRED"))</x:f>
      </x:c>
    </x:row>
    <x:row r="1450" ht="30" customHeight="1">
      <x:c r="A1450" s="9" t="str">
        <x:v>TRF-003-F01</x:v>
      </x:c>
      <x:c r="B1450" s="9" t="str">
        <x:v>TRF-003</x:v>
      </x:c>
      <x:c r="C1450" s="9" t="str">
        <x:v>BATCH_25</x:v>
      </x:c>
      <x:c r="D1450" s="9" t="str">
        <x:v>TRAFICOM</x:v>
      </x:c>
      <x:c r="E1450" s="9" t="n">
        <x:v>0</x:v>
      </x:c>
      <x:c r="F1450" s="9" t="str">
        <x:v>1.3</x:v>
      </x:c>
      <x:c r="G1450" s="9" t="str">
        <x:v>FAIL</x:v>
      </x:c>
      <x:c r="H1450" s="11" t="str">
        <x:v>Inside-range date claims the wrong edition.</x:v>
      </x:c>
      <x:c r="I1450" s="10" t="str">
        <x:v>rdf/TRF/TRF-003/TRF-003-F01.ttl</x:v>
      </x:c>
      <x:c r="J1450" s="10" t="str">
        <x:v>25673116b191b7f81d120b38c4246d9b3bcd4914eea005a5d99a96e03e7d7cfe</x:v>
      </x:c>
      <x:c r="K1450" s="13" t="str">
        <x:v>NOT_REVIEWED</x:v>
      </x:c>
      <x:c r="L1450" s="13" t="str"/>
      <x:c r="M1450" s="13" t="str"/>
      <x:c r="N1450" s="13" t="str"/>
      <x:c r="O1450" s="13" t="str"/>
      <x:c r="P1450" s="13" t="str"/>
      <x:c r="Q1450" s="13" t="str"/>
      <x:c r="R1450" s="13" t="str"/>
      <x:c r="S1450" s="13" t="str"/>
      <x:c r="T1450" s="14" t="str"/>
      <x:c r="U1450" s="9" t="str">
        <x:f>IF(AND(Q1450="AGREED",P1450="LABEL_ONLY",OR(O1450="PASS",O1450="FAIL"),R1450&lt;&gt;"",S1450&lt;&gt;"",T1450&lt;&gt;""),O1450,G1450)</x:f>
        <x:v>FAIL</x:v>
      </x:c>
      <x:c r="V1450" s="9" t="str">
        <x:f>IF(Q1450&lt;&gt;"AGREED","",IF(P1450="LABEL_ONLY",IF(AND(Q1450="AGREED",P1450="LABEL_ONLY",OR(O1450="PASS",O1450="FAIL"),R1450&lt;&gt;"",S1450&lt;&gt;"",T1450&lt;&gt;""),"LABEL_APPLIED","INCOMPLETE_DECISION"),"RERUN_REQUIRED"))</x:f>
      </x:c>
    </x:row>
    <x:row r="1451" ht="30" customHeight="1">
      <x:c r="A1451" s="9" t="str">
        <x:v>TRF-003-F02</x:v>
      </x:c>
      <x:c r="B1451" s="9" t="str">
        <x:v>TRF-003</x:v>
      </x:c>
      <x:c r="C1451" s="9" t="str">
        <x:v>BATCH_25</x:v>
      </x:c>
      <x:c r="D1451" s="9" t="str">
        <x:v>TRAFICOM</x:v>
      </x:c>
      <x:c r="E1451" s="9" t="n">
        <x:v>0</x:v>
      </x:c>
      <x:c r="F1451" s="9" t="str">
        <x:v>1.3</x:v>
      </x:c>
      <x:c r="G1451" s="9" t="str">
        <x:v>FAIL</x:v>
      </x:c>
      <x:c r="H1451" s="11" t="str">
        <x:v>Pre-range date incorrectly claims the 2010 edition.</x:v>
      </x:c>
      <x:c r="I1451" s="10" t="str">
        <x:v>rdf/TRF/TRF-003/TRF-003-F02.ttl</x:v>
      </x:c>
      <x:c r="J1451" s="10" t="str">
        <x:v>9c8966d8e4a36dc2903834034b46c5677fef07243ee0d53e8bd8194f6a1e5a81</x:v>
      </x:c>
      <x:c r="K1451" s="13" t="str">
        <x:v>NOT_REVIEWED</x:v>
      </x:c>
      <x:c r="L1451" s="13" t="str"/>
      <x:c r="M1451" s="13" t="str"/>
      <x:c r="N1451" s="13" t="str"/>
      <x:c r="O1451" s="13" t="str"/>
      <x:c r="P1451" s="13" t="str"/>
      <x:c r="Q1451" s="13" t="str"/>
      <x:c r="R1451" s="13" t="str"/>
      <x:c r="S1451" s="13" t="str"/>
      <x:c r="T1451" s="14" t="str"/>
      <x:c r="U1451" s="9" t="str">
        <x:f>IF(AND(Q1451="AGREED",P1451="LABEL_ONLY",OR(O1451="PASS",O1451="FAIL"),R1451&lt;&gt;"",S1451&lt;&gt;"",T1451&lt;&gt;""),O1451,G1451)</x:f>
        <x:v>FAIL</x:v>
      </x:c>
      <x:c r="V1451" s="9" t="str">
        <x:f>IF(Q1451&lt;&gt;"AGREED","",IF(P1451="LABEL_ONLY",IF(AND(Q1451="AGREED",P1451="LABEL_ONLY",OR(O1451="PASS",O1451="FAIL"),R1451&lt;&gt;"",S1451&lt;&gt;"",T1451&lt;&gt;""),"LABEL_APPLIED","INCOMPLETE_DECISION"),"RERUN_REQUIRED"))</x:f>
      </x:c>
    </x:row>
    <x:row r="1452" ht="30" customHeight="1">
      <x:c r="A1452" s="9" t="str">
        <x:v>TRF-003-F03</x:v>
      </x:c>
      <x:c r="B1452" s="9" t="str">
        <x:v>TRF-003</x:v>
      </x:c>
      <x:c r="C1452" s="9" t="str">
        <x:v>BATCH_25</x:v>
      </x:c>
      <x:c r="D1452" s="9" t="str">
        <x:v>TRAFICOM</x:v>
      </x:c>
      <x:c r="E1452" s="9" t="n">
        <x:v>1</x:v>
      </x:c>
      <x:c r="F1452" s="9" t="str">
        <x:v>1.3</x:v>
      </x:c>
      <x:c r="G1452" s="9" t="str">
        <x:v>FAIL</x:v>
      </x:c>
      <x:c r="H1452" s="11" t="str">
        <x:v>At the upper boundary the 2010 edition is incorrectly retained.</x:v>
      </x:c>
      <x:c r="I1452" s="10" t="str">
        <x:v>rdf/TRF/TRF-003/TRF-003-F03.ttl</x:v>
      </x:c>
      <x:c r="J1452" s="10" t="str">
        <x:v>68a5e91fae3491d651e9abd0d9184cf33f8aba6ecb864e58f986287437a23551</x:v>
      </x:c>
      <x:c r="K1452" s="13" t="str">
        <x:v>NOT_REVIEWED</x:v>
      </x:c>
      <x:c r="L1452" s="13" t="str"/>
      <x:c r="M1452" s="13" t="str"/>
      <x:c r="N1452" s="13" t="str"/>
      <x:c r="O1452" s="13" t="str"/>
      <x:c r="P1452" s="13" t="str"/>
      <x:c r="Q1452" s="13" t="str"/>
      <x:c r="R1452" s="13" t="str"/>
      <x:c r="S1452" s="13" t="str"/>
      <x:c r="T1452" s="14" t="str"/>
      <x:c r="U1452" s="9" t="str">
        <x:f>IF(AND(Q1452="AGREED",P1452="LABEL_ONLY",OR(O1452="PASS",O1452="FAIL"),R1452&lt;&gt;"",S1452&lt;&gt;"",T1452&lt;&gt;""),O1452,G1452)</x:f>
        <x:v>FAIL</x:v>
      </x:c>
      <x:c r="V1452" s="9" t="str">
        <x:f>IF(Q1452&lt;&gt;"AGREED","",IF(P1452="LABEL_ONLY",IF(AND(Q1452="AGREED",P1452="LABEL_ONLY",OR(O1452="PASS",O1452="FAIL"),R1452&lt;&gt;"",S1452&lt;&gt;"",T1452&lt;&gt;""),"LABEL_APPLIED","INCOMPLETE_DECISION"),"RERUN_REQUIRED"))</x:f>
      </x:c>
    </x:row>
    <x:row r="1453" ht="30" customHeight="1">
      <x:c r="A1453" s="9" t="str">
        <x:v>TRF-003-P01</x:v>
      </x:c>
      <x:c r="B1453" s="9" t="str">
        <x:v>TRF-003</x:v>
      </x:c>
      <x:c r="C1453" s="9" t="str">
        <x:v>BATCH_25</x:v>
      </x:c>
      <x:c r="D1453" s="9" t="str">
        <x:v>TRAFICOM</x:v>
      </x:c>
      <x:c r="E1453" s="9" t="n">
        <x:v>0</x:v>
      </x:c>
      <x:c r="F1453" s="9" t="str">
        <x:v>1.3</x:v>
      </x:c>
      <x:c r="G1453" s="9" t="str">
        <x:v>PASS</x:v>
      </x:c>
      <x:c r="H1453" s="11" t="str">
        <x:v>Date inside the 2012-to-2019 range selects the 2010 edition.</x:v>
      </x:c>
      <x:c r="I1453" s="10" t="str">
        <x:v>rdf/TRF/TRF-003/TRF-003-P01.ttl</x:v>
      </x:c>
      <x:c r="J1453" s="10" t="str">
        <x:v>2d38db3e3439def72f37be61134e2394029b0c854f300915aa645ab2e5277b9a</x:v>
      </x:c>
      <x:c r="K1453" s="13" t="str">
        <x:v>NOT_REVIEWED</x:v>
      </x:c>
      <x:c r="L1453" s="13" t="str"/>
      <x:c r="M1453" s="13" t="str"/>
      <x:c r="N1453" s="13" t="str"/>
      <x:c r="O1453" s="13" t="str"/>
      <x:c r="P1453" s="13" t="str"/>
      <x:c r="Q1453" s="13" t="str"/>
      <x:c r="R1453" s="13" t="str"/>
      <x:c r="S1453" s="13" t="str"/>
      <x:c r="T1453" s="14" t="str"/>
      <x:c r="U1453" s="9" t="str">
        <x:f>IF(AND(Q1453="AGREED",P1453="LABEL_ONLY",OR(O1453="PASS",O1453="FAIL"),R1453&lt;&gt;"",S1453&lt;&gt;"",T1453&lt;&gt;""),O1453,G1453)</x:f>
        <x:v>PASS</x:v>
      </x:c>
      <x:c r="V1453" s="9" t="str">
        <x:f>IF(Q1453&lt;&gt;"AGREED","",IF(P1453="LABEL_ONLY",IF(AND(Q1453="AGREED",P1453="LABEL_ONLY",OR(O1453="PASS",O1453="FAIL"),R1453&lt;&gt;"",S1453&lt;&gt;"",T1453&lt;&gt;""),"LABEL_APPLIED","INCOMPLETE_DECISION"),"RERUN_REQUIRED"))</x:f>
      </x:c>
    </x:row>
    <x:row r="1454" ht="30" customHeight="1">
      <x:c r="A1454" s="9" t="str">
        <x:v>TRF-003-P02</x:v>
      </x:c>
      <x:c r="B1454" s="9" t="str">
        <x:v>TRF-003</x:v>
      </x:c>
      <x:c r="C1454" s="9" t="str">
        <x:v>BATCH_25</x:v>
      </x:c>
      <x:c r="D1454" s="9" t="str">
        <x:v>TRAFICOM</x:v>
      </x:c>
      <x:c r="E1454" s="9" t="n">
        <x:v>0</x:v>
      </x:c>
      <x:c r="F1454" s="9" t="str">
        <x:v>1.3</x:v>
      </x:c>
      <x:c r="G1454" s="9" t="str">
        <x:v>PASS</x:v>
      </x:c>
      <x:c r="H1454" s="11" t="str">
        <x:v>Lower boundary 2012-01-01 selects the 2010 edition.</x:v>
      </x:c>
      <x:c r="I1454" s="10" t="str">
        <x:v>rdf/TRF/TRF-003/TRF-003-P02.ttl</x:v>
      </x:c>
      <x:c r="J1454" s="10" t="str">
        <x:v>e50615c4cdc8f9e60e54c58df82e1d30bf8f97cda0f732adf423321880b57edf</x:v>
      </x:c>
      <x:c r="K1454" s="13" t="str">
        <x:v>NOT_REVIEWED</x:v>
      </x:c>
      <x:c r="L1454" s="13" t="str"/>
      <x:c r="M1454" s="13" t="str"/>
      <x:c r="N1454" s="13" t="str"/>
      <x:c r="O1454" s="13" t="str"/>
      <x:c r="P1454" s="13" t="str"/>
      <x:c r="Q1454" s="13" t="str"/>
      <x:c r="R1454" s="13" t="str"/>
      <x:c r="S1454" s="13" t="str"/>
      <x:c r="T1454" s="14" t="str"/>
      <x:c r="U1454" s="9" t="str">
        <x:f>IF(AND(Q1454="AGREED",P1454="LABEL_ONLY",OR(O1454="PASS",O1454="FAIL"),R1454&lt;&gt;"",S1454&lt;&gt;"",T1454&lt;&gt;""),O1454,G1454)</x:f>
        <x:v>PASS</x:v>
      </x:c>
      <x:c r="V1454" s="9" t="str">
        <x:f>IF(Q1454&lt;&gt;"AGREED","",IF(P1454="LABEL_ONLY",IF(AND(Q1454="AGREED",P1454="LABEL_ONLY",OR(O1454="PASS",O1454="FAIL"),R1454&lt;&gt;"",S1454&lt;&gt;"",T1454&lt;&gt;""),"LABEL_APPLIED","INCOMPLETE_DECISION"),"RERUN_REQUIRED"))</x:f>
      </x:c>
    </x:row>
    <x:row r="1455" ht="30" customHeight="1">
      <x:c r="A1455" s="9" t="str">
        <x:v>TRF-003-P03</x:v>
      </x:c>
      <x:c r="B1455" s="9" t="str">
        <x:v>TRF-003</x:v>
      </x:c>
      <x:c r="C1455" s="9" t="str">
        <x:v>BATCH_25</x:v>
      </x:c>
      <x:c r="D1455" s="9" t="str">
        <x:v>TRAFICOM</x:v>
      </x:c>
      <x:c r="E1455" s="9" t="n">
        <x:v>0</x:v>
      </x:c>
      <x:c r="F1455" s="9" t="str">
        <x:v>1.3</x:v>
      </x:c>
      <x:c r="G1455" s="9" t="str">
        <x:v>PASS</x:v>
      </x:c>
      <x:c r="H1455" s="11" t="str">
        <x:v>Pre-range date selects the earlier edition.</x:v>
      </x:c>
      <x:c r="I1455" s="10" t="str">
        <x:v>rdf/TRF/TRF-003/TRF-003-P03.ttl</x:v>
      </x:c>
      <x:c r="J1455" s="10" t="str">
        <x:v>df71663d640d2ea4f71b4e3929057aa359db91b6e97061a4cff8e4432d9692eb</x:v>
      </x:c>
      <x:c r="K1455" s="13" t="str">
        <x:v>NOT_REVIEWED</x:v>
      </x:c>
      <x:c r="L1455" s="13" t="str"/>
      <x:c r="M1455" s="13" t="str"/>
      <x:c r="N1455" s="13" t="str"/>
      <x:c r="O1455" s="13" t="str"/>
      <x:c r="P1455" s="13" t="str"/>
      <x:c r="Q1455" s="13" t="str"/>
      <x:c r="R1455" s="13" t="str"/>
      <x:c r="S1455" s="13" t="str"/>
      <x:c r="T1455" s="14" t="str"/>
      <x:c r="U1455" s="9" t="str">
        <x:f>IF(AND(Q1455="AGREED",P1455="LABEL_ONLY",OR(O1455="PASS",O1455="FAIL"),R1455&lt;&gt;"",S1455&lt;&gt;"",T1455&lt;&gt;""),O1455,G1455)</x:f>
        <x:v>PASS</x:v>
      </x:c>
      <x:c r="V1455" s="9" t="str">
        <x:f>IF(Q1455&lt;&gt;"AGREED","",IF(P1455="LABEL_ONLY",IF(AND(Q1455="AGREED",P1455="LABEL_ONLY",OR(O1455="PASS",O1455="FAIL"),R1455&lt;&gt;"",S1455&lt;&gt;"",T1455&lt;&gt;""),"LABEL_APPLIED","INCOMPLETE_DECISION"),"RERUN_REQUIRED"))</x:f>
      </x:c>
    </x:row>
    <x:row r="1456" ht="30" customHeight="1">
      <x:c r="A1456" s="9" t="str">
        <x:v>TRF-003-P04</x:v>
      </x:c>
      <x:c r="B1456" s="9" t="str">
        <x:v>TRF-003</x:v>
      </x:c>
      <x:c r="C1456" s="9" t="str">
        <x:v>BATCH_25</x:v>
      </x:c>
      <x:c r="D1456" s="9" t="str">
        <x:v>TRAFICOM</x:v>
      </x:c>
      <x:c r="E1456" s="9" t="n">
        <x:v>1</x:v>
      </x:c>
      <x:c r="F1456" s="9" t="str">
        <x:v>1.3</x:v>
      </x:c>
      <x:c r="G1456" s="9" t="str">
        <x:v>PASS</x:v>
      </x:c>
      <x:c r="H1456" s="11" t="str">
        <x:v>At 2019-01-01 the later edition is selected.</x:v>
      </x:c>
      <x:c r="I1456" s="10" t="str">
        <x:v>rdf/TRF/TRF-003/TRF-003-P04.ttl</x:v>
      </x:c>
      <x:c r="J1456" s="10" t="str">
        <x:v>858c2eba857e69304db3bf35daa4451f9dd1f9fc824882d46e9eee960f3fe6b7</x:v>
      </x:c>
      <x:c r="K1456" s="13" t="str">
        <x:v>NOT_REVIEWED</x:v>
      </x:c>
      <x:c r="L1456" s="13" t="str"/>
      <x:c r="M1456" s="13" t="str"/>
      <x:c r="N1456" s="13" t="str"/>
      <x:c r="O1456" s="13" t="str"/>
      <x:c r="P1456" s="13" t="str"/>
      <x:c r="Q1456" s="13" t="str"/>
      <x:c r="R1456" s="13" t="str"/>
      <x:c r="S1456" s="13" t="str"/>
      <x:c r="T1456" s="14" t="str"/>
      <x:c r="U1456" s="9" t="str">
        <x:f>IF(AND(Q1456="AGREED",P1456="LABEL_ONLY",OR(O1456="PASS",O1456="FAIL"),R1456&lt;&gt;"",S1456&lt;&gt;"",T1456&lt;&gt;""),O1456,G1456)</x:f>
        <x:v>PASS</x:v>
      </x:c>
      <x:c r="V1456" s="9" t="str">
        <x:f>IF(Q1456&lt;&gt;"AGREED","",IF(P1456="LABEL_ONLY",IF(AND(Q1456="AGREED",P1456="LABEL_ONLY",OR(O1456="PASS",O1456="FAIL"),R1456&lt;&gt;"",S1456&lt;&gt;"",T1456&lt;&gt;""),"LABEL_APPLIED","INCOMPLETE_DECISION"),"RERUN_REQUIRED"))</x:f>
      </x:c>
    </x:row>
    <x:row r="1457" ht="30" customHeight="1">
      <x:c r="A1457" s="9" t="str">
        <x:v>TRF-004-F01</x:v>
      </x:c>
      <x:c r="B1457" s="9" t="str">
        <x:v>TRF-004</x:v>
      </x:c>
      <x:c r="C1457" s="9" t="str">
        <x:v>BATCH_18</x:v>
      </x:c>
      <x:c r="D1457" s="9" t="str">
        <x:v>TRAFICOM</x:v>
      </x:c>
      <x:c r="E1457" s="9" t="n">
        <x:v>0</x:v>
      </x:c>
      <x:c r="F1457" s="9" t="str">
        <x:v>1.4</x:v>
      </x:c>
      <x:c r="G1457" s="9" t="str">
        <x:v>FAIL</x:v>
      </x:c>
      <x:c r="H1457" s="11" t="str">
        <x:v>Inside-range ship claims the wrong edition.</x:v>
      </x:c>
      <x:c r="I1457" s="10" t="str">
        <x:v>rdf/TRF/TRF-004/TRF-004-F01.ttl</x:v>
      </x:c>
      <x:c r="J1457" s="10" t="str">
        <x:v>7050c798223023d4fb37155711c719ae038bf167215747bd1aad87ec08d804a0</x:v>
      </x:c>
      <x:c r="K1457" s="13" t="str">
        <x:v>NOT_REVIEWED</x:v>
      </x:c>
      <x:c r="L1457" s="13" t="str"/>
      <x:c r="M1457" s="13" t="str"/>
      <x:c r="N1457" s="13" t="str"/>
      <x:c r="O1457" s="13" t="str"/>
      <x:c r="P1457" s="13" t="str"/>
      <x:c r="Q1457" s="13" t="str"/>
      <x:c r="R1457" s="13" t="str"/>
      <x:c r="S1457" s="13" t="str"/>
      <x:c r="T1457" s="14" t="str"/>
      <x:c r="U1457" s="9" t="str">
        <x:f>IF(AND(Q1457="AGREED",P1457="LABEL_ONLY",OR(O1457="PASS",O1457="FAIL"),R1457&lt;&gt;"",S1457&lt;&gt;"",T1457&lt;&gt;""),O1457,G1457)</x:f>
        <x:v>FAIL</x:v>
      </x:c>
      <x:c r="V1457" s="9" t="str">
        <x:f>IF(Q1457&lt;&gt;"AGREED","",IF(P1457="LABEL_ONLY",IF(AND(Q1457="AGREED",P1457="LABEL_ONLY",OR(O1457="PASS",O1457="FAIL"),R1457&lt;&gt;"",S1457&lt;&gt;"",T1457&lt;&gt;""),"LABEL_APPLIED","INCOMPLETE_DECISION"),"RERUN_REQUIRED"))</x:f>
      </x:c>
    </x:row>
    <x:row r="1458" ht="30" customHeight="1">
      <x:c r="A1458" s="9" t="str">
        <x:v>TRF-004-F02</x:v>
      </x:c>
      <x:c r="B1458" s="9" t="str">
        <x:v>TRF-004</x:v>
      </x:c>
      <x:c r="C1458" s="9" t="str">
        <x:v>BATCH_18</x:v>
      </x:c>
      <x:c r="D1458" s="9" t="str">
        <x:v>TRAFICOM</x:v>
      </x:c>
      <x:c r="E1458" s="9" t="n">
        <x:v>0</x:v>
      </x:c>
      <x:c r="F1458" s="9" t="str">
        <x:v>1.4</x:v>
      </x:c>
      <x:c r="G1458" s="9" t="str">
        <x:v>FAIL</x:v>
      </x:c>
      <x:c r="H1458" s="11" t="str">
        <x:v>Pre-range date incorrectly claims the 2008 edition.</x:v>
      </x:c>
      <x:c r="I1458" s="10" t="str">
        <x:v>rdf/TRF/TRF-004/TRF-004-F02.ttl</x:v>
      </x:c>
      <x:c r="J1458" s="10" t="str">
        <x:v>4c4931bb9ced7b60cba613258228a29b8836966602121905fb2b5c22de87dc5e</x:v>
      </x:c>
      <x:c r="K1458" s="13" t="str">
        <x:v>NOT_REVIEWED</x:v>
      </x:c>
      <x:c r="L1458" s="13" t="str"/>
      <x:c r="M1458" s="13" t="str"/>
      <x:c r="N1458" s="13" t="str"/>
      <x:c r="O1458" s="13" t="str"/>
      <x:c r="P1458" s="13" t="str"/>
      <x:c r="Q1458" s="13" t="str"/>
      <x:c r="R1458" s="13" t="str"/>
      <x:c r="S1458" s="13" t="str"/>
      <x:c r="T1458" s="14" t="str"/>
      <x:c r="U1458" s="9" t="str">
        <x:f>IF(AND(Q1458="AGREED",P1458="LABEL_ONLY",OR(O1458="PASS",O1458="FAIL"),R1458&lt;&gt;"",S1458&lt;&gt;"",T1458&lt;&gt;""),O1458,G1458)</x:f>
        <x:v>FAIL</x:v>
      </x:c>
      <x:c r="V1458" s="9" t="str">
        <x:f>IF(Q1458&lt;&gt;"AGREED","",IF(P1458="LABEL_ONLY",IF(AND(Q1458="AGREED",P1458="LABEL_ONLY",OR(O1458="PASS",O1458="FAIL"),R1458&lt;&gt;"",S1458&lt;&gt;"",T1458&lt;&gt;""),"LABEL_APPLIED","INCOMPLETE_DECISION"),"RERUN_REQUIRED"))</x:f>
      </x:c>
    </x:row>
    <x:row r="1459" ht="30" customHeight="1">
      <x:c r="A1459" s="9" t="str">
        <x:v>TRF-004-F03</x:v>
      </x:c>
      <x:c r="B1459" s="9" t="str">
        <x:v>TRF-004</x:v>
      </x:c>
      <x:c r="C1459" s="9" t="str">
        <x:v>BATCH_18</x:v>
      </x:c>
      <x:c r="D1459" s="9" t="str">
        <x:v>TRAFICOM</x:v>
      </x:c>
      <x:c r="E1459" s="9" t="n">
        <x:v>1</x:v>
      </x:c>
      <x:c r="F1459" s="9" t="str">
        <x:v>1.4</x:v>
      </x:c>
      <x:c r="G1459" s="9" t="str">
        <x:v>FAIL</x:v>
      </x:c>
      <x:c r="H1459" s="11" t="str">
        <x:v>Upper-boundary date incorrectly continues to claim the 2008 edition.</x:v>
      </x:c>
      <x:c r="I1459" s="10" t="str">
        <x:v>rdf/TRF/TRF-004/TRF-004-F03.ttl</x:v>
      </x:c>
      <x:c r="J1459" s="10" t="str">
        <x:v>95046e98fb8fb3d26b2d700e1ef157d2f1c3d2c2aebfb24199359339778c8939</x:v>
      </x:c>
      <x:c r="K1459" s="13" t="str">
        <x:v>NOT_REVIEWED</x:v>
      </x:c>
      <x:c r="L1459" s="13" t="str"/>
      <x:c r="M1459" s="13" t="str"/>
      <x:c r="N1459" s="13" t="str"/>
      <x:c r="O1459" s="13" t="str"/>
      <x:c r="P1459" s="13" t="str"/>
      <x:c r="Q1459" s="13" t="str"/>
      <x:c r="R1459" s="13" t="str"/>
      <x:c r="S1459" s="13" t="str"/>
      <x:c r="T1459" s="14" t="str"/>
      <x:c r="U1459" s="9" t="str">
        <x:f>IF(AND(Q1459="AGREED",P1459="LABEL_ONLY",OR(O1459="PASS",O1459="FAIL"),R1459&lt;&gt;"",S1459&lt;&gt;"",T1459&lt;&gt;""),O1459,G1459)</x:f>
        <x:v>FAIL</x:v>
      </x:c>
      <x:c r="V1459" s="9" t="str">
        <x:f>IF(Q1459&lt;&gt;"AGREED","",IF(P1459="LABEL_ONLY",IF(AND(Q1459="AGREED",P1459="LABEL_ONLY",OR(O1459="PASS",O1459="FAIL"),R1459&lt;&gt;"",S1459&lt;&gt;"",T1459&lt;&gt;""),"LABEL_APPLIED","INCOMPLETE_DECISION"),"RERUN_REQUIRED"))</x:f>
      </x:c>
    </x:row>
    <x:row r="1460" ht="30" customHeight="1">
      <x:c r="A1460" s="9" t="str">
        <x:v>TRF-004-P01</x:v>
      </x:c>
      <x:c r="B1460" s="9" t="str">
        <x:v>TRF-004</x:v>
      </x:c>
      <x:c r="C1460" s="9" t="str">
        <x:v>BATCH_18</x:v>
      </x:c>
      <x:c r="D1460" s="9" t="str">
        <x:v>TRAFICOM</x:v>
      </x:c>
      <x:c r="E1460" s="9" t="n">
        <x:v>0</x:v>
      </x:c>
      <x:c r="F1460" s="9" t="str">
        <x:v>1.4</x:v>
      </x:c>
      <x:c r="G1460" s="9" t="str">
        <x:v>PASS</x:v>
      </x:c>
      <x:c r="H1460" s="11" t="str">
        <x:v>Date inside the 2010-to-2012 range selects the 2008 edition.</x:v>
      </x:c>
      <x:c r="I1460" s="10" t="str">
        <x:v>rdf/TRF/TRF-004/TRF-004-P01.ttl</x:v>
      </x:c>
      <x:c r="J1460" s="10" t="str">
        <x:v>722697df93dea7c1f9b1127fd53a77e43bc70fc577f95f024fbb5eafc13247f9</x:v>
      </x:c>
      <x:c r="K1460" s="13" t="str">
        <x:v>NOT_REVIEWED</x:v>
      </x:c>
      <x:c r="L1460" s="13" t="str"/>
      <x:c r="M1460" s="13" t="str"/>
      <x:c r="N1460" s="13" t="str"/>
      <x:c r="O1460" s="13" t="str"/>
      <x:c r="P1460" s="13" t="str"/>
      <x:c r="Q1460" s="13" t="str"/>
      <x:c r="R1460" s="13" t="str"/>
      <x:c r="S1460" s="13" t="str"/>
      <x:c r="T1460" s="14" t="str"/>
      <x:c r="U1460" s="9" t="str">
        <x:f>IF(AND(Q1460="AGREED",P1460="LABEL_ONLY",OR(O1460="PASS",O1460="FAIL"),R1460&lt;&gt;"",S1460&lt;&gt;"",T1460&lt;&gt;""),O1460,G1460)</x:f>
        <x:v>PASS</x:v>
      </x:c>
      <x:c r="V1460" s="9" t="str">
        <x:f>IF(Q1460&lt;&gt;"AGREED","",IF(P1460="LABEL_ONLY",IF(AND(Q1460="AGREED",P1460="LABEL_ONLY",OR(O1460="PASS",O1460="FAIL"),R1460&lt;&gt;"",S1460&lt;&gt;"",T1460&lt;&gt;""),"LABEL_APPLIED","INCOMPLETE_DECISION"),"RERUN_REQUIRED"))</x:f>
      </x:c>
    </x:row>
    <x:row r="1461" ht="30" customHeight="1">
      <x:c r="A1461" s="9" t="str">
        <x:v>TRF-004-P02</x:v>
      </x:c>
      <x:c r="B1461" s="9" t="str">
        <x:v>TRF-004</x:v>
      </x:c>
      <x:c r="C1461" s="9" t="str">
        <x:v>BATCH_18</x:v>
      </x:c>
      <x:c r="D1461" s="9" t="str">
        <x:v>TRAFICOM</x:v>
      </x:c>
      <x:c r="E1461" s="9" t="n">
        <x:v>1</x:v>
      </x:c>
      <x:c r="F1461" s="9" t="str">
        <x:v>1.4</x:v>
      </x:c>
      <x:c r="G1461" s="9" t="str">
        <x:v>PASS</x:v>
      </x:c>
      <x:c r="H1461" s="11" t="str">
        <x:v>Lower boundary 2010-01-01 selects the 2008 edition.</x:v>
      </x:c>
      <x:c r="I1461" s="10" t="str">
        <x:v>rdf/TRF/TRF-004/TRF-004-P02.ttl</x:v>
      </x:c>
      <x:c r="J1461" s="10" t="str">
        <x:v>e6acb39b0fc64130f1796f008ba378faa8d9129752e09a64d1301d20ecd99c09</x:v>
      </x:c>
      <x:c r="K1461" s="13" t="str">
        <x:v>NOT_REVIEWED</x:v>
      </x:c>
      <x:c r="L1461" s="13" t="str"/>
      <x:c r="M1461" s="13" t="str"/>
      <x:c r="N1461" s="13" t="str"/>
      <x:c r="O1461" s="13" t="str"/>
      <x:c r="P1461" s="13" t="str"/>
      <x:c r="Q1461" s="13" t="str"/>
      <x:c r="R1461" s="13" t="str"/>
      <x:c r="S1461" s="13" t="str"/>
      <x:c r="T1461" s="14" t="str"/>
      <x:c r="U1461" s="9" t="str">
        <x:f>IF(AND(Q1461="AGREED",P1461="LABEL_ONLY",OR(O1461="PASS",O1461="FAIL"),R1461&lt;&gt;"",S1461&lt;&gt;"",T1461&lt;&gt;""),O1461,G1461)</x:f>
        <x:v>PASS</x:v>
      </x:c>
      <x:c r="V1461" s="9" t="str">
        <x:f>IF(Q1461&lt;&gt;"AGREED","",IF(P1461="LABEL_ONLY",IF(AND(Q1461="AGREED",P1461="LABEL_ONLY",OR(O1461="PASS",O1461="FAIL"),R1461&lt;&gt;"",S1461&lt;&gt;"",T1461&lt;&gt;""),"LABEL_APPLIED","INCOMPLETE_DECISION"),"RERUN_REQUIRED"))</x:f>
      </x:c>
    </x:row>
    <x:row r="1462" ht="30" customHeight="1">
      <x:c r="A1462" s="9" t="str">
        <x:v>TRF-004-P03</x:v>
      </x:c>
      <x:c r="B1462" s="9" t="str">
        <x:v>TRF-004</x:v>
      </x:c>
      <x:c r="C1462" s="9" t="str">
        <x:v>BATCH_18</x:v>
      </x:c>
      <x:c r="D1462" s="9" t="str">
        <x:v>TRAFICOM</x:v>
      </x:c>
      <x:c r="E1462" s="9" t="n">
        <x:v>0</x:v>
      </x:c>
      <x:c r="F1462" s="9" t="str">
        <x:v>1.4</x:v>
      </x:c>
      <x:c r="G1462" s="9" t="str">
        <x:v>PASS</x:v>
      </x:c>
      <x:c r="H1462" s="11" t="str">
        <x:v>Pre-range date does not claim the 2008 edition.</x:v>
      </x:c>
      <x:c r="I1462" s="10" t="str">
        <x:v>rdf/TRF/TRF-004/TRF-004-P03.ttl</x:v>
      </x:c>
      <x:c r="J1462" s="10" t="str">
        <x:v>01bb74ea8c3d4150cfaf213a690b1b13db32e4e4a4ceb670061830c12902e81b</x:v>
      </x:c>
      <x:c r="K1462" s="13" t="str">
        <x:v>NOT_REVIEWED</x:v>
      </x:c>
      <x:c r="L1462" s="13" t="str"/>
      <x:c r="M1462" s="13" t="str"/>
      <x:c r="N1462" s="13" t="str"/>
      <x:c r="O1462" s="13" t="str"/>
      <x:c r="P1462" s="13" t="str"/>
      <x:c r="Q1462" s="13" t="str"/>
      <x:c r="R1462" s="13" t="str"/>
      <x:c r="S1462" s="13" t="str"/>
      <x:c r="T1462" s="14" t="str"/>
      <x:c r="U1462" s="9" t="str">
        <x:f>IF(AND(Q1462="AGREED",P1462="LABEL_ONLY",OR(O1462="PASS",O1462="FAIL"),R1462&lt;&gt;"",S1462&lt;&gt;"",T1462&lt;&gt;""),O1462,G1462)</x:f>
        <x:v>PASS</x:v>
      </x:c>
      <x:c r="V1462" s="9" t="str">
        <x:f>IF(Q1462&lt;&gt;"AGREED","",IF(P1462="LABEL_ONLY",IF(AND(Q1462="AGREED",P1462="LABEL_ONLY",OR(O1462="PASS",O1462="FAIL"),R1462&lt;&gt;"",S1462&lt;&gt;"",T1462&lt;&gt;""),"LABEL_APPLIED","INCOMPLETE_DECISION"),"RERUN_REQUIRED"))</x:f>
      </x:c>
    </x:row>
    <x:row r="1463" ht="30" customHeight="1">
      <x:c r="A1463" s="9" t="str">
        <x:v>TRF-004-P04</x:v>
      </x:c>
      <x:c r="B1463" s="9" t="str">
        <x:v>TRF-004</x:v>
      </x:c>
      <x:c r="C1463" s="9" t="str">
        <x:v>BATCH_18</x:v>
      </x:c>
      <x:c r="D1463" s="9" t="str">
        <x:v>TRAFICOM</x:v>
      </x:c>
      <x:c r="E1463" s="9" t="n">
        <x:v>0</x:v>
      </x:c>
      <x:c r="F1463" s="9" t="str">
        <x:v>1.4</x:v>
      </x:c>
      <x:c r="G1463" s="9" t="str">
        <x:v>PASS</x:v>
      </x:c>
      <x:c r="H1463" s="11" t="str">
        <x:v>At 2012-01-01 the 2010 edition is selected.</x:v>
      </x:c>
      <x:c r="I1463" s="10" t="str">
        <x:v>rdf/TRF/TRF-004/TRF-004-P04.ttl</x:v>
      </x:c>
      <x:c r="J1463" s="10" t="str">
        <x:v>5c707eab2a05a24d1161d883f0ef9b45aa633a3b7e33a24e9001b54cc979deac</x:v>
      </x:c>
      <x:c r="K1463" s="13" t="str">
        <x:v>NOT_REVIEWED</x:v>
      </x:c>
      <x:c r="L1463" s="13" t="str"/>
      <x:c r="M1463" s="13" t="str"/>
      <x:c r="N1463" s="13" t="str"/>
      <x:c r="O1463" s="13" t="str"/>
      <x:c r="P1463" s="13" t="str"/>
      <x:c r="Q1463" s="13" t="str"/>
      <x:c r="R1463" s="13" t="str"/>
      <x:c r="S1463" s="13" t="str"/>
      <x:c r="T1463" s="14" t="str"/>
      <x:c r="U1463" s="9" t="str">
        <x:f>IF(AND(Q1463="AGREED",P1463="LABEL_ONLY",OR(O1463="PASS",O1463="FAIL"),R1463&lt;&gt;"",S1463&lt;&gt;"",T1463&lt;&gt;""),O1463,G1463)</x:f>
        <x:v>PASS</x:v>
      </x:c>
      <x:c r="V1463" s="9" t="str">
        <x:f>IF(Q1463&lt;&gt;"AGREED","",IF(P1463="LABEL_ONLY",IF(AND(Q1463="AGREED",P1463="LABEL_ONLY",OR(O1463="PASS",O1463="FAIL"),R1463&lt;&gt;"",S1463&lt;&gt;"",T1463&lt;&gt;""),"LABEL_APPLIED","INCOMPLETE_DECISION"),"RERUN_REQUIRED"))</x:f>
      </x:c>
    </x:row>
    <x:row r="1464" ht="30" customHeight="1">
      <x:c r="A1464" s="9" t="str">
        <x:v>TRF-005-F01</x:v>
      </x:c>
      <x:c r="B1464" s="9" t="str">
        <x:v>TRF-005</x:v>
      </x:c>
      <x:c r="C1464" s="9" t="str">
        <x:v>BATCH_04</x:v>
      </x:c>
      <x:c r="D1464" s="9" t="str">
        <x:v>TRAFICOM</x:v>
      </x:c>
      <x:c r="E1464" s="9" t="n">
        <x:v>0</x:v>
      </x:c>
      <x:c r="F1464" s="9" t="str">
        <x:v>1.5</x:v>
      </x:c>
      <x:c r="G1464" s="9" t="str">
        <x:v>FAIL</x:v>
      </x:c>
      <x:c r="H1464" s="11" t="str">
        <x:v>Applicable cohort claims the wrong edition.</x:v>
      </x:c>
      <x:c r="I1464" s="10" t="str">
        <x:v>rdf/TRF/TRF-005/TRF-005-F01.ttl</x:v>
      </x:c>
      <x:c r="J1464" s="10" t="str">
        <x:v>fcb943fde80612ff58b53b2cd5de9672d3428af51794213404fbfbadca7558ba</x:v>
      </x:c>
      <x:c r="K1464" s="13" t="str">
        <x:v>NOT_REVIEWED</x:v>
      </x:c>
      <x:c r="L1464" s="13" t="str"/>
      <x:c r="M1464" s="13" t="str"/>
      <x:c r="N1464" s="13" t="str"/>
      <x:c r="O1464" s="13" t="str"/>
      <x:c r="P1464" s="13" t="str"/>
      <x:c r="Q1464" s="13" t="str"/>
      <x:c r="R1464" s="13" t="str"/>
      <x:c r="S1464" s="13" t="str"/>
      <x:c r="T1464" s="14" t="str"/>
      <x:c r="U1464" s="9" t="str">
        <x:f>IF(AND(Q1464="AGREED",P1464="LABEL_ONLY",OR(O1464="PASS",O1464="FAIL"),R1464&lt;&gt;"",S1464&lt;&gt;"",T1464&lt;&gt;""),O1464,G1464)</x:f>
        <x:v>FAIL</x:v>
      </x:c>
      <x:c r="V1464" s="9" t="str">
        <x:f>IF(Q1464&lt;&gt;"AGREED","",IF(P1464="LABEL_ONLY",IF(AND(Q1464="AGREED",P1464="LABEL_ONLY",OR(O1464="PASS",O1464="FAIL"),R1464&lt;&gt;"",S1464&lt;&gt;"",T1464&lt;&gt;""),"LABEL_APPLIED","INCOMPLETE_DECISION"),"RERUN_REQUIRED"))</x:f>
      </x:c>
    </x:row>
    <x:row r="1465" ht="30" customHeight="1">
      <x:c r="A1465" s="9" t="str">
        <x:v>TRF-005-F02</x:v>
      </x:c>
      <x:c r="B1465" s="9" t="str">
        <x:v>TRF-005</x:v>
      </x:c>
      <x:c r="C1465" s="9" t="str">
        <x:v>BATCH_04</x:v>
      </x:c>
      <x:c r="D1465" s="9" t="str">
        <x:v>TRAFICOM</x:v>
      </x:c>
      <x:c r="E1465" s="9" t="n">
        <x:v>0</x:v>
      </x:c>
      <x:c r="F1465" s="9" t="str">
        <x:v>1.5</x:v>
      </x:c>
      <x:c r="G1465" s="9" t="str">
        <x:v>FAIL</x:v>
      </x:c>
      <x:c r="H1465" s="11" t="str">
        <x:v>Pre-2003 construction stage incorrectly claims the 2002 edition.</x:v>
      </x:c>
      <x:c r="I1465" s="10" t="str">
        <x:v>rdf/TRF/TRF-005/TRF-005-F02.ttl</x:v>
      </x:c>
      <x:c r="J1465" s="10" t="str">
        <x:v>28f4ebb5042565ee15f10cd01682c0777c24ce549176f4074f8c2e6c52981c10</x:v>
      </x:c>
      <x:c r="K1465" s="13" t="str">
        <x:v>NOT_REVIEWED</x:v>
      </x:c>
      <x:c r="L1465" s="13" t="str"/>
      <x:c r="M1465" s="13" t="str"/>
      <x:c r="N1465" s="13" t="str"/>
      <x:c r="O1465" s="13" t="str"/>
      <x:c r="P1465" s="13" t="str"/>
      <x:c r="Q1465" s="13" t="str"/>
      <x:c r="R1465" s="13" t="str"/>
      <x:c r="S1465" s="13" t="str"/>
      <x:c r="T1465" s="14" t="str"/>
      <x:c r="U1465" s="9" t="str">
        <x:f>IF(AND(Q1465="AGREED",P1465="LABEL_ONLY",OR(O1465="PASS",O1465="FAIL"),R1465&lt;&gt;"",S1465&lt;&gt;"",T1465&lt;&gt;""),O1465,G1465)</x:f>
        <x:v>FAIL</x:v>
      </x:c>
      <x:c r="V1465" s="9" t="str">
        <x:f>IF(Q1465&lt;&gt;"AGREED","",IF(P1465="LABEL_ONLY",IF(AND(Q1465="AGREED",P1465="LABEL_ONLY",OR(O1465="PASS",O1465="FAIL"),R1465&lt;&gt;"",S1465&lt;&gt;"",T1465&lt;&gt;""),"LABEL_APPLIED","INCOMPLETE_DECISION"),"RERUN_REQUIRED"))</x:f>
      </x:c>
    </x:row>
    <x:row r="1466" ht="30" customHeight="1">
      <x:c r="A1466" s="9" t="str">
        <x:v>TRF-005-F03</x:v>
      </x:c>
      <x:c r="B1466" s="9" t="str">
        <x:v>TRF-005</x:v>
      </x:c>
      <x:c r="C1466" s="9" t="str">
        <x:v>BATCH_04</x:v>
      </x:c>
      <x:c r="D1466" s="9" t="str">
        <x:v>TRAFICOM</x:v>
      </x:c>
      <x:c r="E1466" s="9" t="n">
        <x:v>1</x:v>
      </x:c>
      <x:c r="F1466" s="9" t="str">
        <x:v>1.5</x:v>
      </x:c>
      <x:c r="G1466" s="9" t="str">
        <x:v>FAIL</x:v>
      </x:c>
      <x:c r="H1466" s="11" t="str">
        <x:v>Post-cohort contract incorrectly claims the 2002 edition.</x:v>
      </x:c>
      <x:c r="I1466" s="10" t="str">
        <x:v>rdf/TRF/TRF-005/TRF-005-F03.ttl</x:v>
      </x:c>
      <x:c r="J1466" s="10" t="str">
        <x:v>bd315668d74742a64cf76c218eff9e6ac4e2f93ec048225cf0bd6fc863d10473</x:v>
      </x:c>
      <x:c r="K1466" s="13" t="str">
        <x:v>REVIEWED</x:v>
      </x:c>
      <x:c r="L1466" s="13" t="str">
        <x:v>YES</x:v>
      </x:c>
      <x:c r="M1466" s="13" t="str">
        <x:v>YES</x:v>
      </x:c>
      <x:c r="N1466" s="13" t="str">
        <x:v>YES</x:v>
      </x:c>
      <x:c r="O1466" s="13"/>
      <x:c r="P1466" s="13"/>
      <x:c r="Q1466" s="13"/>
      <x:c r="R1466" s="13" t="str">
        <x:v>AI-assisted draft</x:v>
      </x:c>
      <x:c r="S1466" s="105" t="n">
        <x:v>46281</x:v>
      </x:c>
      <x:c r="T1466" s="14" t="str">
        <x:v>Valid boundary failure: the same 2010-01-01 contract is outside the 2002-edition transition cohort but edition 2002 is selected.</x:v>
      </x:c>
      <x:c r="U1466" s="9" t="str">
        <x:f>IF(AND(Q1466="AGREED",P1466="LABEL_ONLY",OR(O1466="PASS",O1466="FAIL"),R1466&lt;&gt;"",S1466&lt;&gt;"",T1466&lt;&gt;""),O1466,G1466)</x:f>
        <x:v>FAIL</x:v>
      </x:c>
      <x:c r="V1466" s="9" t="str">
        <x:f>IF(Q1466&lt;&gt;"AGREED","",IF(P1466="LABEL_ONLY",IF(AND(Q1466="AGREED",P1466="LABEL_ONLY",OR(O1466="PASS",O1466="FAIL"),R1466&lt;&gt;"",S1466&lt;&gt;"",T1466&lt;&gt;""),"LABEL_APPLIED","INCOMPLETE_DECISION"),"RERUN_REQUIRED"))</x:f>
      </x:c>
    </x:row>
    <x:row r="1467" ht="30" customHeight="1">
      <x:c r="A1467" s="9" t="str">
        <x:v>TRF-005-P01</x:v>
      </x:c>
      <x:c r="B1467" s="9" t="str">
        <x:v>TRF-005</x:v>
      </x:c>
      <x:c r="C1467" s="9" t="str">
        <x:v>BATCH_04</x:v>
      </x:c>
      <x:c r="D1467" s="9" t="str">
        <x:v>TRAFICOM</x:v>
      </x:c>
      <x:c r="E1467" s="9" t="n">
        <x:v>0</x:v>
      </x:c>
      <x:c r="F1467" s="9" t="str">
        <x:v>1.5</x:v>
      </x:c>
      <x:c r="G1467" s="9" t="str">
        <x:v>PASS</x:v>
      </x:c>
      <x:c r="H1467" s="11" t="str">
        <x:v>Applicable construction-stage cohort and pre-2010 contract use the 2002 edition.</x:v>
      </x:c>
      <x:c r="I1467" s="10" t="str">
        <x:v>rdf/TRF/TRF-005/TRF-005-P01.ttl</x:v>
      </x:c>
      <x:c r="J1467" s="10" t="str">
        <x:v>c3eba37a262eaea66e0981b3e3b80ba3013ee91108cc099de31e28fdbe0b109c</x:v>
      </x:c>
      <x:c r="K1467" s="13" t="str">
        <x:v>NOT_REVIEWED</x:v>
      </x:c>
      <x:c r="L1467" s="13" t="str"/>
      <x:c r="M1467" s="13" t="str"/>
      <x:c r="N1467" s="13" t="str"/>
      <x:c r="O1467" s="13" t="str"/>
      <x:c r="P1467" s="13" t="str"/>
      <x:c r="Q1467" s="13" t="str"/>
      <x:c r="R1467" s="13" t="str"/>
      <x:c r="S1467" s="13" t="str"/>
      <x:c r="T1467" s="14" t="str"/>
      <x:c r="U1467" s="9" t="str">
        <x:f>IF(AND(Q1467="AGREED",P1467="LABEL_ONLY",OR(O1467="PASS",O1467="FAIL"),R1467&lt;&gt;"",S1467&lt;&gt;"",T1467&lt;&gt;""),O1467,G1467)</x:f>
        <x:v>PASS</x:v>
      </x:c>
      <x:c r="V1467" s="9" t="str">
        <x:f>IF(Q1467&lt;&gt;"AGREED","",IF(P1467="LABEL_ONLY",IF(AND(Q1467="AGREED",P1467="LABEL_ONLY",OR(O1467="PASS",O1467="FAIL"),R1467&lt;&gt;"",S1467&lt;&gt;"",T1467&lt;&gt;""),"LABEL_APPLIED","INCOMPLETE_DECISION"),"RERUN_REQUIRED"))</x:f>
      </x:c>
    </x:row>
    <x:row r="1468" ht="30" customHeight="1">
      <x:c r="A1468" s="9" t="str">
        <x:v>TRF-005-P02</x:v>
      </x:c>
      <x:c r="B1468" s="9" t="str">
        <x:v>TRF-005</x:v>
      </x:c>
      <x:c r="C1468" s="9" t="str">
        <x:v>BATCH_04</x:v>
      </x:c>
      <x:c r="D1468" s="9" t="str">
        <x:v>TRAFICOM</x:v>
      </x:c>
      <x:c r="E1468" s="9" t="n">
        <x:v>0</x:v>
      </x:c>
      <x:c r="F1468" s="9" t="str">
        <x:v>1.5</x:v>
      </x:c>
      <x:c r="G1468" s="9" t="str">
        <x:v>PASS</x:v>
      </x:c>
      <x:c r="H1468" s="11" t="str">
        <x:v>Later construction stage with pre-2010 contract remains in the 2002 edition cohort.</x:v>
      </x:c>
      <x:c r="I1468" s="10" t="str">
        <x:v>rdf/TRF/TRF-005/TRF-005-P02.ttl</x:v>
      </x:c>
      <x:c r="J1468" s="10" t="str">
        <x:v>3a01082dac42ff34f46e969db81edf167568b72f9cd7d41ec1880c729b2d7704</x:v>
      </x:c>
      <x:c r="K1468" s="13" t="str">
        <x:v>NOT_REVIEWED</x:v>
      </x:c>
      <x:c r="L1468" s="13" t="str"/>
      <x:c r="M1468" s="13" t="str"/>
      <x:c r="N1468" s="13" t="str"/>
      <x:c r="O1468" s="13" t="str"/>
      <x:c r="P1468" s="13" t="str"/>
      <x:c r="Q1468" s="13" t="str"/>
      <x:c r="R1468" s="13" t="str"/>
      <x:c r="S1468" s="13" t="str"/>
      <x:c r="T1468" s="14" t="str"/>
      <x:c r="U1468" s="9" t="str">
        <x:f>IF(AND(Q1468="AGREED",P1468="LABEL_ONLY",OR(O1468="PASS",O1468="FAIL"),R1468&lt;&gt;"",S1468&lt;&gt;"",T1468&lt;&gt;""),O1468,G1468)</x:f>
        <x:v>PASS</x:v>
      </x:c>
      <x:c r="V1468" s="9" t="str">
        <x:f>IF(Q1468&lt;&gt;"AGREED","",IF(P1468="LABEL_ONLY",IF(AND(Q1468="AGREED",P1468="LABEL_ONLY",OR(O1468="PASS",O1468="FAIL"),R1468&lt;&gt;"",S1468&lt;&gt;"",T1468&lt;&gt;""),"LABEL_APPLIED","INCOMPLETE_DECISION"),"RERUN_REQUIRED"))</x:f>
      </x:c>
    </x:row>
    <x:row r="1469" ht="30" customHeight="1">
      <x:c r="A1469" s="9" t="str">
        <x:v>TRF-005-P03</x:v>
      </x:c>
      <x:c r="B1469" s="9" t="str">
        <x:v>TRF-005</x:v>
      </x:c>
      <x:c r="C1469" s="9" t="str">
        <x:v>BATCH_04</x:v>
      </x:c>
      <x:c r="D1469" s="9" t="str">
        <x:v>TRAFICOM</x:v>
      </x:c>
      <x:c r="E1469" s="9" t="n">
        <x:v>0</x:v>
      </x:c>
      <x:c r="F1469" s="9" t="str">
        <x:v>1.5</x:v>
      </x:c>
      <x:c r="G1469" s="9" t="str">
        <x:v>PASS</x:v>
      </x:c>
      <x:c r="H1469" s="11" t="str">
        <x:v>Earlier construction stage does not claim the 2002 edition.</x:v>
      </x:c>
      <x:c r="I1469" s="10" t="str">
        <x:v>rdf/TRF/TRF-005/TRF-005-P03.ttl</x:v>
      </x:c>
      <x:c r="J1469" s="10" t="str">
        <x:v>55c484e653bff202acd50073458e85f4751f08ae923b0291f1466402f225bdd6</x:v>
      </x:c>
      <x:c r="K1469" s="13" t="str">
        <x:v>NOT_REVIEWED</x:v>
      </x:c>
      <x:c r="L1469" s="13" t="str"/>
      <x:c r="M1469" s="13" t="str"/>
      <x:c r="N1469" s="13" t="str"/>
      <x:c r="O1469" s="13" t="str"/>
      <x:c r="P1469" s="13" t="str"/>
      <x:c r="Q1469" s="13" t="str"/>
      <x:c r="R1469" s="13" t="str"/>
      <x:c r="S1469" s="13" t="str"/>
      <x:c r="T1469" s="14" t="str"/>
      <x:c r="U1469" s="9" t="str">
        <x:f>IF(AND(Q1469="AGREED",P1469="LABEL_ONLY",OR(O1469="PASS",O1469="FAIL"),R1469&lt;&gt;"",S1469&lt;&gt;"",T1469&lt;&gt;""),O1469,G1469)</x:f>
        <x:v>PASS</x:v>
      </x:c>
      <x:c r="V1469" s="9" t="str">
        <x:f>IF(Q1469&lt;&gt;"AGREED","",IF(P1469="LABEL_ONLY",IF(AND(Q1469="AGREED",P1469="LABEL_ONLY",OR(O1469="PASS",O1469="FAIL"),R1469&lt;&gt;"",S1469&lt;&gt;"",T1469&lt;&gt;""),"LABEL_APPLIED","INCOMPLETE_DECISION"),"RERUN_REQUIRED"))</x:f>
      </x:c>
    </x:row>
    <x:row r="1470" ht="30" customHeight="1">
      <x:c r="A1470" s="9" t="str">
        <x:v>TRF-005-P04</x:v>
      </x:c>
      <x:c r="B1470" s="9" t="str">
        <x:v>TRF-005</x:v>
      </x:c>
      <x:c r="C1470" s="9" t="str">
        <x:v>BATCH_04</x:v>
      </x:c>
      <x:c r="D1470" s="9" t="str">
        <x:v>TRAFICOM</x:v>
      </x:c>
      <x:c r="E1470" s="9" t="n">
        <x:v>1</x:v>
      </x:c>
      <x:c r="F1470" s="9" t="str">
        <x:v>1.5</x:v>
      </x:c>
      <x:c r="G1470" s="9" t="str">
        <x:v>PASS</x:v>
      </x:c>
      <x:c r="H1470" s="11" t="str">
        <x:v>Contract at 2010-01-01 is outside the 2002-edition cohort.</x:v>
      </x:c>
      <x:c r="I1470" s="10" t="str">
        <x:v>rdf/TRF/TRF-005/TRF-005-P04.ttl</x:v>
      </x:c>
      <x:c r="J1470" s="10" t="str">
        <x:v>8d70e4e91b128d1789de7ca5cde9481346b6f8b763257239e49cca35bc40b39f</x:v>
      </x:c>
      <x:c r="K1470" s="13" t="str">
        <x:v>REVIEWED</x:v>
      </x:c>
      <x:c r="L1470" s="13" t="str">
        <x:v>YES</x:v>
      </x:c>
      <x:c r="M1470" s="13" t="str">
        <x:v>YES</x:v>
      </x:c>
      <x:c r="N1470" s="13" t="str">
        <x:v>YES</x:v>
      </x:c>
      <x:c r="O1470" s="13"/>
      <x:c r="P1470" s="13"/>
      <x:c r="Q1470" s="13"/>
      <x:c r="R1470" s="13" t="str">
        <x:v>AI-assisted draft</x:v>
      </x:c>
      <x:c r="S1470" s="105" t="n">
        <x:v>46281</x:v>
      </x:c>
      <x:c r="T1470" s="14" t="str">
        <x:v>Valid boundary PASS: a 2010-01-01 contract is not before 2010-01-01, so the later 2008 edition is appropriate.</x:v>
      </x:c>
      <x:c r="U1470" s="9" t="str">
        <x:f>IF(AND(Q1470="AGREED",P1470="LABEL_ONLY",OR(O1470="PASS",O1470="FAIL"),R1470&lt;&gt;"",S1470&lt;&gt;"",T1470&lt;&gt;""),O1470,G1470)</x:f>
        <x:v>PASS</x:v>
      </x:c>
      <x:c r="V1470" s="9" t="str">
        <x:f>IF(Q1470&lt;&gt;"AGREED","",IF(P1470="LABEL_ONLY",IF(AND(Q1470="AGREED",P1470="LABEL_ONLY",OR(O1470="PASS",O1470="FAIL"),R1470&lt;&gt;"",S1470&lt;&gt;"",T1470&lt;&gt;""),"LABEL_APPLIED","INCOMPLETE_DECISION"),"RERUN_REQUIRED"))</x:f>
      </x:c>
    </x:row>
    <x:row r="1471" ht="30" customHeight="1">
      <x:c r="A1471" s="9" t="str">
        <x:v>TRF-006-F01</x:v>
      </x:c>
      <x:c r="B1471" s="9" t="str">
        <x:v>TRF-006</x:v>
      </x:c>
      <x:c r="C1471" s="9" t="str">
        <x:v>BATCH_12</x:v>
      </x:c>
      <x:c r="D1471" s="9" t="str">
        <x:v>TRAFICOM</x:v>
      </x:c>
      <x:c r="E1471" s="9" t="n">
        <x:v>0</x:v>
      </x:c>
      <x:c r="F1471" s="9" t="str">
        <x:v>1.6</x:v>
      </x:c>
      <x:c r="G1471" s="9" t="str">
        <x:v>FAIL</x:v>
      </x:c>
      <x:c r="H1471" s="11" t="str">
        <x:v>Owner request is true but engine output does not use the permitted 2008 edition.</x:v>
      </x:c>
      <x:c r="I1471" s="10" t="str">
        <x:v>rdf/TRF/TRF-006/TRF-006-F01.ttl</x:v>
      </x:c>
      <x:c r="J1471" s="10" t="str">
        <x:v>27ad60acb40109245633812e06ab22c1656dc9c1e2ba6800eaa9bc189c1c03dc</x:v>
      </x:c>
      <x:c r="K1471" s="13" t="str">
        <x:v>NOT_REVIEWED</x:v>
      </x:c>
      <x:c r="L1471" s="13" t="str"/>
      <x:c r="M1471" s="13" t="str"/>
      <x:c r="N1471" s="13" t="str"/>
      <x:c r="O1471" s="13" t="str"/>
      <x:c r="P1471" s="13" t="str"/>
      <x:c r="Q1471" s="13" t="str"/>
      <x:c r="R1471" s="13" t="str"/>
      <x:c r="S1471" s="13" t="str"/>
      <x:c r="T1471" s="14" t="str"/>
      <x:c r="U1471" s="9" t="str">
        <x:f>IF(AND(Q1471="AGREED",P1471="LABEL_ONLY",OR(O1471="PASS",O1471="FAIL"),R1471&lt;&gt;"",S1471&lt;&gt;"",T1471&lt;&gt;""),O1471,G1471)</x:f>
        <x:v>FAIL</x:v>
      </x:c>
      <x:c r="V1471" s="9" t="str">
        <x:f>IF(Q1471&lt;&gt;"AGREED","",IF(P1471="LABEL_ONLY",IF(AND(Q1471="AGREED",P1471="LABEL_ONLY",OR(O1471="PASS",O1471="FAIL"),R1471&lt;&gt;"",S1471&lt;&gt;"",T1471&lt;&gt;""),"LABEL_APPLIED","INCOMPLETE_DECISION"),"RERUN_REQUIRED"))</x:f>
      </x:c>
    </x:row>
    <x:row r="1472" ht="30" customHeight="1">
      <x:c r="A1472" s="9" t="str">
        <x:v>TRF-006-F02</x:v>
      </x:c>
      <x:c r="B1472" s="9" t="str">
        <x:v>TRF-006</x:v>
      </x:c>
      <x:c r="C1472" s="9" t="str">
        <x:v>BATCH_12</x:v>
      </x:c>
      <x:c r="D1472" s="9" t="str">
        <x:v>TRAFICOM</x:v>
      </x:c>
      <x:c r="E1472" s="9" t="n">
        <x:v>1</x:v>
      </x:c>
      <x:c r="F1472" s="9" t="str">
        <x:v>1.6</x:v>
      </x:c>
      <x:c r="G1472" s="9" t="str">
        <x:v>FAIL</x:v>
      </x:c>
      <x:c r="H1472" s="11" t="str">
        <x:v>Owner request is false but engine output incorrectly uses the 2008 edition.</x:v>
      </x:c>
      <x:c r="I1472" s="10" t="str">
        <x:v>rdf/TRF/TRF-006/TRF-006-F02.ttl</x:v>
      </x:c>
      <x:c r="J1472" s="10" t="str">
        <x:v>dc31274d338336ad6d61930cc85208e5b5d952df987cfeeb9a013542e4619ac9</x:v>
      </x:c>
      <x:c r="K1472" s="13" t="str">
        <x:v>NOT_REVIEWED</x:v>
      </x:c>
      <x:c r="L1472" s="13" t="str"/>
      <x:c r="M1472" s="13" t="str"/>
      <x:c r="N1472" s="13" t="str"/>
      <x:c r="O1472" s="13" t="str"/>
      <x:c r="P1472" s="13" t="str"/>
      <x:c r="Q1472" s="13" t="str"/>
      <x:c r="R1472" s="13" t="str"/>
      <x:c r="S1472" s="13" t="str"/>
      <x:c r="T1472" s="14" t="str"/>
      <x:c r="U1472" s="9" t="str">
        <x:f>IF(AND(Q1472="AGREED",P1472="LABEL_ONLY",OR(O1472="PASS",O1472="FAIL"),R1472&lt;&gt;"",S1472&lt;&gt;"",T1472&lt;&gt;""),O1472,G1472)</x:f>
        <x:v>FAIL</x:v>
      </x:c>
      <x:c r="V1472" s="9" t="str">
        <x:f>IF(Q1472&lt;&gt;"AGREED","",IF(P1472="LABEL_ONLY",IF(AND(Q1472="AGREED",P1472="LABEL_ONLY",OR(O1472="PASS",O1472="FAIL"),R1472&lt;&gt;"",S1472&lt;&gt;"",T1472&lt;&gt;""),"LABEL_APPLIED","INCOMPLETE_DECISION"),"RERUN_REQUIRED"))</x:f>
      </x:c>
    </x:row>
    <x:row r="1473" ht="30" customHeight="1">
      <x:c r="A1473" s="9" t="str">
        <x:v>TRF-006-F03</x:v>
      </x:c>
      <x:c r="B1473" s="9" t="str">
        <x:v>TRF-006</x:v>
      </x:c>
      <x:c r="C1473" s="9" t="str">
        <x:v>BATCH_12</x:v>
      </x:c>
      <x:c r="D1473" s="9" t="str">
        <x:v>TRAFICOM</x:v>
      </x:c>
      <x:c r="E1473" s="9" t="n">
        <x:v>0</x:v>
      </x:c>
      <x:c r="F1473" s="9" t="str">
        <x:v>1.6</x:v>
      </x:c>
      <x:c r="G1473" s="9" t="str">
        <x:v>FAIL</x:v>
      </x:c>
      <x:c r="H1473" s="11" t="str">
        <x:v>Applicable cohort does not retain the 1985 base regulation edition.</x:v>
      </x:c>
      <x:c r="I1473" s="10" t="str">
        <x:v>rdf/TRF/TRF-006/TRF-006-F03.ttl</x:v>
      </x:c>
      <x:c r="J1473" s="10" t="str">
        <x:v>1b460c03942dc46c968498f5172e8b8dcffdb4db2ae848c96d88fb08b75497d9</x:v>
      </x:c>
      <x:c r="K1473" s="13" t="str">
        <x:v>NOT_REVIEWED</x:v>
      </x:c>
      <x:c r="L1473" s="13" t="str"/>
      <x:c r="M1473" s="13" t="str"/>
      <x:c r="N1473" s="13" t="str"/>
      <x:c r="O1473" s="13" t="str"/>
      <x:c r="P1473" s="13" t="str"/>
      <x:c r="Q1473" s="13" t="str"/>
      <x:c r="R1473" s="13" t="str"/>
      <x:c r="S1473" s="13" t="str"/>
      <x:c r="T1473" s="14" t="str"/>
      <x:c r="U1473" s="9" t="str">
        <x:f>IF(AND(Q1473="AGREED",P1473="LABEL_ONLY",OR(O1473="PASS",O1473="FAIL"),R1473&lt;&gt;"",S1473&lt;&gt;"",T1473&lt;&gt;""),O1473,G1473)</x:f>
        <x:v>FAIL</x:v>
      </x:c>
      <x:c r="V1473" s="9" t="str">
        <x:f>IF(Q1473&lt;&gt;"AGREED","",IF(P1473="LABEL_ONLY",IF(AND(Q1473="AGREED",P1473="LABEL_ONLY",OR(O1473="PASS",O1473="FAIL"),R1473&lt;&gt;"",S1473&lt;&gt;"",T1473&lt;&gt;""),"LABEL_APPLIED","INCOMPLETE_DECISION"),"RERUN_REQUIRED"))</x:f>
      </x:c>
    </x:row>
    <x:row r="1474" ht="30" customHeight="1">
      <x:c r="A1474" s="9" t="str">
        <x:v>TRF-006-F04</x:v>
      </x:c>
      <x:c r="B1474" s="9" t="str">
        <x:v>TRF-006</x:v>
      </x:c>
      <x:c r="C1474" s="9" t="str">
        <x:v>BATCH_12</x:v>
      </x:c>
      <x:c r="D1474" s="9" t="str">
        <x:v>TRAFICOM</x:v>
      </x:c>
      <x:c r="E1474" s="9" t="n">
        <x:v>0</x:v>
      </x:c>
      <x:c r="F1474" s="9" t="str">
        <x:v>1.6</x:v>
      </x:c>
      <x:c r="G1474" s="9" t="str">
        <x:v>FAIL</x:v>
      </x:c>
      <x:c r="H1474" s="11" t="str">
        <x:v>Outside-cohort ship incorrectly claims the 1985 base edition.</x:v>
      </x:c>
      <x:c r="I1474" s="10" t="str">
        <x:v>rdf/TRF/TRF-006/TRF-006-F04.ttl</x:v>
      </x:c>
      <x:c r="J1474" s="10" t="str">
        <x:v>43bb7dd6a5bae77cca67b9c92ef5d3a3b0a01530c3f6e80e0ec2879d71162cb4</x:v>
      </x:c>
      <x:c r="K1474" s="13" t="str">
        <x:v>NOT_REVIEWED</x:v>
      </x:c>
      <x:c r="L1474" s="13" t="str"/>
      <x:c r="M1474" s="13" t="str"/>
      <x:c r="N1474" s="13" t="str"/>
      <x:c r="O1474" s="13" t="str"/>
      <x:c r="P1474" s="13" t="str"/>
      <x:c r="Q1474" s="13" t="str"/>
      <x:c r="R1474" s="13" t="str"/>
      <x:c r="S1474" s="13" t="str"/>
      <x:c r="T1474" s="14" t="str"/>
      <x:c r="U1474" s="9" t="str">
        <x:f>IF(AND(Q1474="AGREED",P1474="LABEL_ONLY",OR(O1474="PASS",O1474="FAIL"),R1474&lt;&gt;"",S1474&lt;&gt;"",T1474&lt;&gt;""),O1474,G1474)</x:f>
        <x:v>FAIL</x:v>
      </x:c>
      <x:c r="V1474" s="9" t="str">
        <x:f>IF(Q1474&lt;&gt;"AGREED","",IF(P1474="LABEL_ONLY",IF(AND(Q1474="AGREED",P1474="LABEL_ONLY",OR(O1474="PASS",O1474="FAIL"),R1474&lt;&gt;"",S1474&lt;&gt;"",T1474&lt;&gt;""),"LABEL_APPLIED","INCOMPLETE_DECISION"),"RERUN_REQUIRED"))</x:f>
      </x:c>
    </x:row>
    <x:row r="1475" ht="30" customHeight="1">
      <x:c r="A1475" s="9" t="str">
        <x:v>TRF-006-P01</x:v>
      </x:c>
      <x:c r="B1475" s="9" t="str">
        <x:v>TRF-006</x:v>
      </x:c>
      <x:c r="C1475" s="9" t="str">
        <x:v>BATCH_12</x:v>
      </x:c>
      <x:c r="D1475" s="9" t="str">
        <x:v>TRAFICOM</x:v>
      </x:c>
      <x:c r="E1475" s="9" t="n">
        <x:v>0</x:v>
      </x:c>
      <x:c r="F1475" s="9" t="str">
        <x:v>1.6</x:v>
      </x:c>
      <x:c r="G1475" s="9" t="str">
        <x:v>PASS</x:v>
      </x:c>
      <x:c r="H1475" s="11" t="str">
        <x:v>1985-rules cohort without owner request keeps 1985 as base and engine-output edition.</x:v>
      </x:c>
      <x:c r="I1475" s="10" t="str">
        <x:v>rdf/TRF/TRF-006/TRF-006-P01.ttl</x:v>
      </x:c>
      <x:c r="J1475" s="10" t="str">
        <x:v>4d3b02544a0fbe392f2d6477839dafe9e9b396cdbd3c1db09fbb64230ea45c2a</x:v>
      </x:c>
      <x:c r="K1475" s="13" t="str">
        <x:v>NOT_REVIEWED</x:v>
      </x:c>
      <x:c r="L1475" s="13" t="str"/>
      <x:c r="M1475" s="13" t="str"/>
      <x:c r="N1475" s="13" t="str"/>
      <x:c r="O1475" s="13" t="str"/>
      <x:c r="P1475" s="13" t="str"/>
      <x:c r="Q1475" s="13" t="str"/>
      <x:c r="R1475" s="13" t="str"/>
      <x:c r="S1475" s="13" t="str"/>
      <x:c r="T1475" s="14" t="str"/>
      <x:c r="U1475" s="9" t="str">
        <x:f>IF(AND(Q1475="AGREED",P1475="LABEL_ONLY",OR(O1475="PASS",O1475="FAIL"),R1475&lt;&gt;"",S1475&lt;&gt;"",T1475&lt;&gt;""),O1475,G1475)</x:f>
        <x:v>PASS</x:v>
      </x:c>
      <x:c r="V1475" s="9" t="str">
        <x:f>IF(Q1475&lt;&gt;"AGREED","",IF(P1475="LABEL_ONLY",IF(AND(Q1475="AGREED",P1475="LABEL_ONLY",OR(O1475="PASS",O1475="FAIL"),R1475&lt;&gt;"",S1475&lt;&gt;"",T1475&lt;&gt;""),"LABEL_APPLIED","INCOMPLETE_DECISION"),"RERUN_REQUIRED"))</x:f>
      </x:c>
    </x:row>
    <x:row r="1476" ht="30" customHeight="1">
      <x:c r="A1476" s="9" t="str">
        <x:v>TRF-006-P02</x:v>
      </x:c>
      <x:c r="B1476" s="9" t="str">
        <x:v>TRF-006</x:v>
      </x:c>
      <x:c r="C1476" s="9" t="str">
        <x:v>BATCH_12</x:v>
      </x:c>
      <x:c r="D1476" s="9" t="str">
        <x:v>TRAFICOM</x:v>
      </x:c>
      <x:c r="E1476" s="9" t="n">
        <x:v>1</x:v>
      </x:c>
      <x:c r="F1476" s="9" t="str">
        <x:v>1.6</x:v>
      </x:c>
      <x:c r="G1476" s="9" t="str">
        <x:v>PASS</x:v>
      </x:c>
      <x:c r="H1476" s="11" t="str">
        <x:v>1985-rules cohort with owner request keeps 1985 as base while using 2008 for engine output.</x:v>
      </x:c>
      <x:c r="I1476" s="10" t="str">
        <x:v>rdf/TRF/TRF-006/TRF-006-P02.ttl</x:v>
      </x:c>
      <x:c r="J1476" s="10" t="str">
        <x:v>75b0160e4faaed4c22db64458ea2e917d20d238f87fdc66f4c8819f0c267df60</x:v>
      </x:c>
      <x:c r="K1476" s="13" t="str">
        <x:v>NOT_REVIEWED</x:v>
      </x:c>
      <x:c r="L1476" s="13" t="str"/>
      <x:c r="M1476" s="13" t="str"/>
      <x:c r="N1476" s="13" t="str"/>
      <x:c r="O1476" s="13" t="str"/>
      <x:c r="P1476" s="13" t="str"/>
      <x:c r="Q1476" s="13" t="str"/>
      <x:c r="R1476" s="13" t="str"/>
      <x:c r="S1476" s="13" t="str"/>
      <x:c r="T1476" s="14" t="str"/>
      <x:c r="U1476" s="9" t="str">
        <x:f>IF(AND(Q1476="AGREED",P1476="LABEL_ONLY",OR(O1476="PASS",O1476="FAIL"),R1476&lt;&gt;"",S1476&lt;&gt;"",T1476&lt;&gt;""),O1476,G1476)</x:f>
        <x:v>PASS</x:v>
      </x:c>
      <x:c r="V1476" s="9" t="str">
        <x:f>IF(Q1476&lt;&gt;"AGREED","",IF(P1476="LABEL_ONLY",IF(AND(Q1476="AGREED",P1476="LABEL_ONLY",OR(O1476="PASS",O1476="FAIL"),R1476&lt;&gt;"",S1476&lt;&gt;"",T1476&lt;&gt;""),"LABEL_APPLIED","INCOMPLETE_DECISION"),"RERUN_REQUIRED"))</x:f>
      </x:c>
    </x:row>
    <x:row r="1477" ht="30" customHeight="1">
      <x:c r="A1477" s="9" t="str">
        <x:v>TRF-006-P03</x:v>
      </x:c>
      <x:c r="B1477" s="9" t="str">
        <x:v>TRF-006</x:v>
      </x:c>
      <x:c r="C1477" s="9" t="str">
        <x:v>BATCH_12</x:v>
      </x:c>
      <x:c r="D1477" s="9" t="str">
        <x:v>TRAFICOM</x:v>
      </x:c>
      <x:c r="E1477" s="9" t="n">
        <x:v>0</x:v>
      </x:c>
      <x:c r="F1477" s="9" t="str">
        <x:v>1.6</x:v>
      </x:c>
      <x:c r="G1477" s="9" t="str">
        <x:v>PASS</x:v>
      </x:c>
      <x:c r="H1477" s="11" t="str">
        <x:v>Lower construction-stage boundary belongs to the 1985 cohort.</x:v>
      </x:c>
      <x:c r="I1477" s="10" t="str">
        <x:v>rdf/TRF/TRF-006/TRF-006-P03.ttl</x:v>
      </x:c>
      <x:c r="J1477" s="10" t="str">
        <x:v>ddd452600c6e31b7fc0f15d629d6d441a04d6d531920154808c804649389915d</x:v>
      </x:c>
      <x:c r="K1477" s="13" t="str">
        <x:v>NOT_REVIEWED</x:v>
      </x:c>
      <x:c r="L1477" s="13" t="str"/>
      <x:c r="M1477" s="13" t="str"/>
      <x:c r="N1477" s="13" t="str"/>
      <x:c r="O1477" s="13" t="str"/>
      <x:c r="P1477" s="13" t="str"/>
      <x:c r="Q1477" s="13" t="str"/>
      <x:c r="R1477" s="13" t="str"/>
      <x:c r="S1477" s="13" t="str"/>
      <x:c r="T1477" s="14" t="str"/>
      <x:c r="U1477" s="9" t="str">
        <x:f>IF(AND(Q1477="AGREED",P1477="LABEL_ONLY",OR(O1477="PASS",O1477="FAIL"),R1477&lt;&gt;"",S1477&lt;&gt;"",T1477&lt;&gt;""),O1477,G1477)</x:f>
        <x:v>PASS</x:v>
      </x:c>
      <x:c r="V1477" s="9" t="str">
        <x:f>IF(Q1477&lt;&gt;"AGREED","",IF(P1477="LABEL_ONLY",IF(AND(Q1477="AGREED",P1477="LABEL_ONLY",OR(O1477="PASS",O1477="FAIL"),R1477&lt;&gt;"",S1477&lt;&gt;"",T1477&lt;&gt;""),"LABEL_APPLIED","INCOMPLETE_DECISION"),"RERUN_REQUIRED"))</x:f>
      </x:c>
    </x:row>
    <x:row r="1478" ht="30" customHeight="1">
      <x:c r="A1478" s="9" t="str">
        <x:v>TRF-006-P04</x:v>
      </x:c>
      <x:c r="B1478" s="9" t="str">
        <x:v>TRF-006</x:v>
      </x:c>
      <x:c r="C1478" s="9" t="str">
        <x:v>BATCH_12</x:v>
      </x:c>
      <x:c r="D1478" s="9" t="str">
        <x:v>TRAFICOM</x:v>
      </x:c>
      <x:c r="E1478" s="9" t="n">
        <x:v>0</x:v>
      </x:c>
      <x:c r="F1478" s="9" t="str">
        <x:v>1.6</x:v>
      </x:c>
      <x:c r="G1478" s="9" t="str">
        <x:v>PASS</x:v>
      </x:c>
      <x:c r="H1478" s="11" t="str">
        <x:v>Stage at 2003-09-01 is outside the 1985 cohort.</x:v>
      </x:c>
      <x:c r="I1478" s="10" t="str">
        <x:v>rdf/TRF/TRF-006/TRF-006-P04.ttl</x:v>
      </x:c>
      <x:c r="J1478" s="10" t="str">
        <x:v>fba5957931a5bde86ce29bfb62fd94fd98663e3e0be1e4cbd30e1ecc8577b726</x:v>
      </x:c>
      <x:c r="K1478" s="13" t="str">
        <x:v>NOT_REVIEWED</x:v>
      </x:c>
      <x:c r="L1478" s="13" t="str"/>
      <x:c r="M1478" s="13" t="str"/>
      <x:c r="N1478" s="13" t="str"/>
      <x:c r="O1478" s="13" t="str"/>
      <x:c r="P1478" s="13" t="str"/>
      <x:c r="Q1478" s="13" t="str"/>
      <x:c r="R1478" s="13" t="str"/>
      <x:c r="S1478" s="13" t="str"/>
      <x:c r="T1478" s="14" t="str"/>
      <x:c r="U1478" s="9" t="str">
        <x:f>IF(AND(Q1478="AGREED",P1478="LABEL_ONLY",OR(O1478="PASS",O1478="FAIL"),R1478&lt;&gt;"",S1478&lt;&gt;"",T1478&lt;&gt;""),O1478,G1478)</x:f>
        <x:v>PASS</x:v>
      </x:c>
      <x:c r="V1478" s="9" t="str">
        <x:f>IF(Q1478&lt;&gt;"AGREED","",IF(P1478="LABEL_ONLY",IF(AND(Q1478="AGREED",P1478="LABEL_ONLY",OR(O1478="PASS",O1478="FAIL"),R1478&lt;&gt;"",S1478&lt;&gt;"",T1478&lt;&gt;""),"LABEL_APPLIED","INCOMPLETE_DECISION"),"RERUN_REQUIRED"))</x:f>
      </x:c>
    </x:row>
    <x:row r="1479" ht="30" customHeight="1">
      <x:c r="A1479" s="9" t="str">
        <x:v>TRF-007-F01</x:v>
      </x:c>
      <x:c r="B1479" s="9" t="str">
        <x:v>TRF-007</x:v>
      </x:c>
      <x:c r="C1479" s="9" t="str">
        <x:v>BATCH_20</x:v>
      </x:c>
      <x:c r="D1479" s="9" t="str">
        <x:v>TRAFICOM</x:v>
      </x:c>
      <x:c r="E1479" s="9" t="n">
        <x:v>0</x:v>
      </x:c>
      <x:c r="F1479" s="9" t="str">
        <x:v>1.6 (20-year IA/IA Super engine-output obligation)</x:v>
      </x:c>
      <x:c r="G1479" s="9" t="str">
        <x:v>FAIL</x:v>
      </x:c>
      <x:c r="H1479" s="11" t="str">
        <x:v>Applicable and due IA ship has no accepted 2017 compliance method.</x:v>
      </x:c>
      <x:c r="I1479" s="10" t="str">
        <x:v>rdf/TRF/TRF-007/TRF-007-F01.ttl</x:v>
      </x:c>
      <x:c r="J1479" s="10" t="str">
        <x:v>4a97d21f4933188df677d889f12fe1369899c1cb2b56504dc786d5722a1a96e5</x:v>
      </x:c>
      <x:c r="K1479" s="13" t="str">
        <x:v>NOT_REVIEWED</x:v>
      </x:c>
      <x:c r="L1479" s="13" t="str"/>
      <x:c r="M1479" s="13" t="str"/>
      <x:c r="N1479" s="13" t="str"/>
      <x:c r="O1479" s="13" t="str"/>
      <x:c r="P1479" s="13" t="str"/>
      <x:c r="Q1479" s="13" t="str"/>
      <x:c r="R1479" s="13" t="str"/>
      <x:c r="S1479" s="13" t="str"/>
      <x:c r="T1479" s="14" t="str"/>
      <x:c r="U1479" s="9" t="str">
        <x:f>IF(AND(Q1479="AGREED",P1479="LABEL_ONLY",OR(O1479="PASS",O1479="FAIL"),R1479&lt;&gt;"",S1479&lt;&gt;"",T1479&lt;&gt;""),O1479,G1479)</x:f>
        <x:v>FAIL</x:v>
      </x:c>
      <x:c r="V1479" s="9" t="str">
        <x:f>IF(Q1479&lt;&gt;"AGREED","",IF(P1479="LABEL_ONLY",IF(AND(Q1479="AGREED",P1479="LABEL_ONLY",OR(O1479="PASS",O1479="FAIL"),R1479&lt;&gt;"",S1479&lt;&gt;"",T1479&lt;&gt;""),"LABEL_APPLIED","INCOMPLETE_DECISION"),"RERUN_REQUIRED"))</x:f>
      </x:c>
    </x:row>
    <x:row r="1480" ht="30" customHeight="1">
      <x:c r="A1480" s="9" t="str">
        <x:v>TRF-007-F02</x:v>
      </x:c>
      <x:c r="B1480" s="9" t="str">
        <x:v>TRF-007</x:v>
      </x:c>
      <x:c r="C1480" s="9" t="str">
        <x:v>BATCH_20</x:v>
      </x:c>
      <x:c r="D1480" s="9" t="str">
        <x:v>TRAFICOM</x:v>
      </x:c>
      <x:c r="E1480" s="9" t="n">
        <x:v>0</x:v>
      </x:c>
      <x:c r="F1480" s="9" t="str">
        <x:v>1.6 (20-year IA/IA Super engine-output obligation)</x:v>
      </x:c>
      <x:c r="G1480" s="9" t="str">
        <x:v>FAIL</x:v>
      </x:c>
      <x:c r="H1480" s="11" t="str">
        <x:v>Applicable and due ship records an unsupported compliance method.</x:v>
      </x:c>
      <x:c r="I1480" s="10" t="str">
        <x:v>rdf/TRF/TRF-007/TRF-007-F02.ttl</x:v>
      </x:c>
      <x:c r="J1480" s="10" t="str">
        <x:v>cf5502e04d1a2cbf4514804a6c4fc0fc7a3545f9f0f0f332f77782d5d0389f7a</x:v>
      </x:c>
      <x:c r="K1480" s="13" t="str">
        <x:v>NOT_REVIEWED</x:v>
      </x:c>
      <x:c r="L1480" s="13" t="str"/>
      <x:c r="M1480" s="13" t="str"/>
      <x:c r="N1480" s="13" t="str"/>
      <x:c r="O1480" s="13" t="str"/>
      <x:c r="P1480" s="13" t="str"/>
      <x:c r="Q1480" s="13" t="str"/>
      <x:c r="R1480" s="13" t="str"/>
      <x:c r="S1480" s="13" t="str"/>
      <x:c r="T1480" s="14" t="str"/>
      <x:c r="U1480" s="9" t="str">
        <x:f>IF(AND(Q1480="AGREED",P1480="LABEL_ONLY",OR(O1480="PASS",O1480="FAIL"),R1480&lt;&gt;"",S1480&lt;&gt;"",T1480&lt;&gt;""),O1480,G1480)</x:f>
        <x:v>FAIL</x:v>
      </x:c>
      <x:c r="V1480" s="9" t="str">
        <x:f>IF(Q1480&lt;&gt;"AGREED","",IF(P1480="LABEL_ONLY",IF(AND(Q1480="AGREED",P1480="LABEL_ONLY",OR(O1480="PASS",O1480="FAIL"),R1480&lt;&gt;"",S1480&lt;&gt;"",T1480&lt;&gt;""),"LABEL_APPLIED","INCOMPLETE_DECISION"),"RERUN_REQUIRED"))</x:f>
      </x:c>
    </x:row>
    <x:row r="1481" ht="30" customHeight="1">
      <x:c r="A1481" s="9" t="str">
        <x:v>TRF-007-F03</x:v>
      </x:c>
      <x:c r="B1481" s="9" t="str">
        <x:v>TRF-007</x:v>
      </x:c>
      <x:c r="C1481" s="9" t="str">
        <x:v>BATCH_20</x:v>
      </x:c>
      <x:c r="D1481" s="9" t="str">
        <x:v>TRAFICOM</x:v>
      </x:c>
      <x:c r="E1481" s="9" t="n">
        <x:v>1</x:v>
      </x:c>
      <x:c r="F1481" s="9" t="str">
        <x:v>1.6 (20-year IA/IA Super engine-output obligation)</x:v>
      </x:c>
      <x:c r="G1481" s="9" t="str">
        <x:v>FAIL</x:v>
      </x:c>
      <x:c r="H1481" s="11" t="str">
        <x:v>Missing assessment date prevents the time-dependent obligation from being evaluated.</x:v>
      </x:c>
      <x:c r="I1481" s="10" t="str">
        <x:v>rdf/TRF/TRF-007/TRF-007-F03.ttl</x:v>
      </x:c>
      <x:c r="J1481" s="10" t="str">
        <x:v>bca9f6081795f72aa3bd21c81596673247af38b5b952f0a5eaf649ea6de8ad68</x:v>
      </x:c>
      <x:c r="K1481" s="13" t="str">
        <x:v>NOT_REVIEWED</x:v>
      </x:c>
      <x:c r="L1481" s="13" t="str"/>
      <x:c r="M1481" s="13" t="str"/>
      <x:c r="N1481" s="13" t="str"/>
      <x:c r="O1481" s="13" t="str"/>
      <x:c r="P1481" s="13" t="str"/>
      <x:c r="Q1481" s="13" t="str"/>
      <x:c r="R1481" s="13" t="str"/>
      <x:c r="S1481" s="13" t="str"/>
      <x:c r="T1481" s="14" t="str"/>
      <x:c r="U1481" s="9" t="str">
        <x:f>IF(AND(Q1481="AGREED",P1481="LABEL_ONLY",OR(O1481="PASS",O1481="FAIL"),R1481&lt;&gt;"",S1481&lt;&gt;"",T1481&lt;&gt;""),O1481,G1481)</x:f>
        <x:v>FAIL</x:v>
      </x:c>
      <x:c r="V1481" s="9" t="str">
        <x:f>IF(Q1481&lt;&gt;"AGREED","",IF(P1481="LABEL_ONLY",IF(AND(Q1481="AGREED",P1481="LABEL_ONLY",OR(O1481="PASS",O1481="FAIL"),R1481&lt;&gt;"",S1481&lt;&gt;"",T1481&lt;&gt;""),"LABEL_APPLIED","INCOMPLETE_DECISION"),"RERUN_REQUIRED"))</x:f>
      </x:c>
    </x:row>
    <x:row r="1482" ht="30" customHeight="1">
      <x:c r="A1482" s="9" t="str">
        <x:v>TRF-007-P01</x:v>
      </x:c>
      <x:c r="B1482" s="9" t="str">
        <x:v>TRF-007</x:v>
      </x:c>
      <x:c r="C1482" s="9" t="str">
        <x:v>BATCH_20</x:v>
      </x:c>
      <x:c r="D1482" s="9" t="str">
        <x:v>TRAFICOM</x:v>
      </x:c>
      <x:c r="E1482" s="9" t="n">
        <x:v>0</x:v>
      </x:c>
      <x:c r="F1482" s="9" t="str">
        <x:v>1.6 (20-year IA/IA Super engine-output obligation)</x:v>
      </x:c>
      <x:c r="G1482" s="9" t="str">
        <x:v>PASS</x:v>
      </x:c>
      <x:c r="H1482" s="11" t="str">
        <x:v>Applicable IA ship satisfies the 20-year obligation via 2017 section 3.2.2.</x:v>
      </x:c>
      <x:c r="I1482" s="10" t="str">
        <x:v>rdf/TRF/TRF-007/TRF-007-P01.ttl</x:v>
      </x:c>
      <x:c r="J1482" s="10" t="str">
        <x:v>2a282bdbdec3bfe119e1f0aa4bb5af6c97a00213bcb134962980585fe829db2f</x:v>
      </x:c>
      <x:c r="K1482" s="13" t="str">
        <x:v>NOT_REVIEWED</x:v>
      </x:c>
      <x:c r="L1482" s="13" t="str"/>
      <x:c r="M1482" s="13" t="str"/>
      <x:c r="N1482" s="13" t="str"/>
      <x:c r="O1482" s="13" t="str"/>
      <x:c r="P1482" s="13" t="str"/>
      <x:c r="Q1482" s="13" t="str"/>
      <x:c r="R1482" s="13" t="str"/>
      <x:c r="S1482" s="13" t="str"/>
      <x:c r="T1482" s="14" t="str"/>
      <x:c r="U1482" s="9" t="str">
        <x:f>IF(AND(Q1482="AGREED",P1482="LABEL_ONLY",OR(O1482="PASS",O1482="FAIL"),R1482&lt;&gt;"",S1482&lt;&gt;"",T1482&lt;&gt;""),O1482,G1482)</x:f>
        <x:v>PASS</x:v>
      </x:c>
      <x:c r="V1482" s="9" t="str">
        <x:f>IF(Q1482&lt;&gt;"AGREED","",IF(P1482="LABEL_ONLY",IF(AND(Q1482="AGREED",P1482="LABEL_ONLY",OR(O1482="PASS",O1482="FAIL"),R1482&lt;&gt;"",S1482&lt;&gt;"",T1482&lt;&gt;""),"LABEL_APPLIED","INCOMPLETE_DECISION"),"RERUN_REQUIRED"))</x:f>
      </x:c>
    </x:row>
    <x:row r="1483" ht="30" customHeight="1">
      <x:c r="A1483" s="9" t="str">
        <x:v>TRF-007-P02</x:v>
      </x:c>
      <x:c r="B1483" s="9" t="str">
        <x:v>TRF-007</x:v>
      </x:c>
      <x:c r="C1483" s="9" t="str">
        <x:v>BATCH_20</x:v>
      </x:c>
      <x:c r="D1483" s="9" t="str">
        <x:v>TRAFICOM</x:v>
      </x:c>
      <x:c r="E1483" s="9" t="n">
        <x:v>1</x:v>
      </x:c>
      <x:c r="F1483" s="9" t="str">
        <x:v>1.6 (20-year IA/IA Super engine-output obligation)</x:v>
      </x:c>
      <x:c r="G1483" s="9" t="str">
        <x:v>PASS</x:v>
      </x:c>
      <x:c r="H1483" s="11" t="str">
        <x:v>Applicable IA Super ship satisfies the obligation via 2017 section 3.2.4.</x:v>
      </x:c>
      <x:c r="I1483" s="10" t="str">
        <x:v>rdf/TRF/TRF-007/TRF-007-P02.ttl</x:v>
      </x:c>
      <x:c r="J1483" s="10" t="str">
        <x:v>97556ecb1601316dcbf162f70d338f0cf383295d1c53c32bab2ffb35c67cacf9</x:v>
      </x:c>
      <x:c r="K1483" s="13" t="str">
        <x:v>NOT_REVIEWED</x:v>
      </x:c>
      <x:c r="L1483" s="13" t="str"/>
      <x:c r="M1483" s="13" t="str"/>
      <x:c r="N1483" s="13" t="str"/>
      <x:c r="O1483" s="13" t="str"/>
      <x:c r="P1483" s="13" t="str"/>
      <x:c r="Q1483" s="13" t="str"/>
      <x:c r="R1483" s="13" t="str"/>
      <x:c r="S1483" s="13" t="str"/>
      <x:c r="T1483" s="14" t="str"/>
      <x:c r="U1483" s="9" t="str">
        <x:f>IF(AND(Q1483="AGREED",P1483="LABEL_ONLY",OR(O1483="PASS",O1483="FAIL"),R1483&lt;&gt;"",S1483&lt;&gt;"",T1483&lt;&gt;""),O1483,G1483)</x:f>
        <x:v>PASS</x:v>
      </x:c>
      <x:c r="V1483" s="9" t="str">
        <x:f>IF(Q1483&lt;&gt;"AGREED","",IF(P1483="LABEL_ONLY",IF(AND(Q1483="AGREED",P1483="LABEL_ONLY",OR(O1483="PASS",O1483="FAIL"),R1483&lt;&gt;"",S1483&lt;&gt;"",T1483&lt;&gt;""),"LABEL_APPLIED","INCOMPLETE_DECISION"),"RERUN_REQUIRED"))</x:f>
      </x:c>
    </x:row>
    <x:row r="1484" ht="30" customHeight="1">
      <x:c r="A1484" s="9" t="str">
        <x:v>TRF-007-P03</x:v>
      </x:c>
      <x:c r="B1484" s="9" t="str">
        <x:v>TRF-007</x:v>
      </x:c>
      <x:c r="C1484" s="9" t="str">
        <x:v>BATCH_20</x:v>
      </x:c>
      <x:c r="D1484" s="9" t="str">
        <x:v>TRAFICOM</x:v>
      </x:c>
      <x:c r="E1484" s="9" t="n">
        <x:v>0</x:v>
      </x:c>
      <x:c r="F1484" s="9" t="str">
        <x:v>1.6 (20-year IA/IA Super engine-output obligation)</x:v>
      </x:c>
      <x:c r="G1484" s="9" t="str">
        <x:v>PASS</x:v>
      </x:c>
      <x:c r="H1484" s="11" t="str">
        <x:v>Assessment before the 20-year due date does not yet activate the method obligation.</x:v>
      </x:c>
      <x:c r="I1484" s="10" t="str">
        <x:v>rdf/TRF/TRF-007/TRF-007-P03.ttl</x:v>
      </x:c>
      <x:c r="J1484" s="10" t="str">
        <x:v>23c16a43b8a108ae573ba7c41a2a4549b88a19e0f0346d2f9d8821953dc94f4b</x:v>
      </x:c>
      <x:c r="K1484" s="13" t="str">
        <x:v>NOT_REVIEWED</x:v>
      </x:c>
      <x:c r="L1484" s="13" t="str"/>
      <x:c r="M1484" s="13" t="str"/>
      <x:c r="N1484" s="13" t="str"/>
      <x:c r="O1484" s="13" t="str"/>
      <x:c r="P1484" s="13" t="str"/>
      <x:c r="Q1484" s="13" t="str"/>
      <x:c r="R1484" s="13" t="str"/>
      <x:c r="S1484" s="13" t="str"/>
      <x:c r="T1484" s="14" t="str"/>
      <x:c r="U1484" s="9" t="str">
        <x:f>IF(AND(Q1484="AGREED",P1484="LABEL_ONLY",OR(O1484="PASS",O1484="FAIL"),R1484&lt;&gt;"",S1484&lt;&gt;"",T1484&lt;&gt;""),O1484,G1484)</x:f>
        <x:v>PASS</x:v>
      </x:c>
      <x:c r="V1484" s="9" t="str">
        <x:f>IF(Q1484&lt;&gt;"AGREED","",IF(P1484="LABEL_ONLY",IF(AND(Q1484="AGREED",P1484="LABEL_ONLY",OR(O1484="PASS",O1484="FAIL"),R1484&lt;&gt;"",S1484&lt;&gt;"",T1484&lt;&gt;""),"LABEL_APPLIED","INCOMPLETE_DECISION"),"RERUN_REQUIRED"))</x:f>
      </x:c>
    </x:row>
    <x:row r="1485" ht="30" customHeight="1">
      <x:c r="A1485" s="9" t="str">
        <x:v>TRF-007-P04</x:v>
      </x:c>
      <x:c r="B1485" s="9" t="str">
        <x:v>TRF-007</x:v>
      </x:c>
      <x:c r="C1485" s="9" t="str">
        <x:v>BATCH_20</x:v>
      </x:c>
      <x:c r="D1485" s="9" t="str">
        <x:v>TRAFICOM</x:v>
      </x:c>
      <x:c r="E1485" s="9" t="n">
        <x:v>0</x:v>
      </x:c>
      <x:c r="F1485" s="9" t="str">
        <x:v>1.6 (20-year IA/IA Super engine-output obligation)</x:v>
      </x:c>
      <x:c r="G1485" s="9" t="str">
        <x:v>PASS</x:v>
      </x:c>
      <x:c r="H1485" s="11" t="str">
        <x:v>Ice class IB is outside the IA/IA Super obligation.</x:v>
      </x:c>
      <x:c r="I1485" s="10" t="str">
        <x:v>rdf/TRF/TRF-007/TRF-007-P04.ttl</x:v>
      </x:c>
      <x:c r="J1485" s="10" t="str">
        <x:v>71452efb523c2ea098314e3db06bc997bf06dc1f31584f81f168049331ed82a4</x:v>
      </x:c>
      <x:c r="K1485" s="13" t="str">
        <x:v>NOT_REVIEWED</x:v>
      </x:c>
      <x:c r="L1485" s="13" t="str"/>
      <x:c r="M1485" s="13" t="str"/>
      <x:c r="N1485" s="13" t="str"/>
      <x:c r="O1485" s="13" t="str"/>
      <x:c r="P1485" s="13" t="str"/>
      <x:c r="Q1485" s="13" t="str"/>
      <x:c r="R1485" s="13" t="str"/>
      <x:c r="S1485" s="13" t="str"/>
      <x:c r="T1485" s="14" t="str"/>
      <x:c r="U1485" s="9" t="str">
        <x:f>IF(AND(Q1485="AGREED",P1485="LABEL_ONLY",OR(O1485="PASS",O1485="FAIL"),R1485&lt;&gt;"",S1485&lt;&gt;"",T1485&lt;&gt;""),O1485,G1485)</x:f>
        <x:v>PASS</x:v>
      </x:c>
      <x:c r="V1485" s="9" t="str">
        <x:f>IF(Q1485&lt;&gt;"AGREED","",IF(P1485="LABEL_ONLY",IF(AND(Q1485="AGREED",P1485="LABEL_ONLY",OR(O1485="PASS",O1485="FAIL"),R1485&lt;&gt;"",S1485&lt;&gt;"",T1485&lt;&gt;""),"LABEL_APPLIED","INCOMPLETE_DECISION"),"RERUN_REQUIRED"))</x:f>
      </x:c>
    </x:row>
    <x:row r="1486" ht="30" customHeight="1">
      <x:c r="A1486" s="9" t="str">
        <x:v>TRF-007-P05</x:v>
      </x:c>
      <x:c r="B1486" s="9" t="str">
        <x:v>TRF-007</x:v>
      </x:c>
      <x:c r="C1486" s="9" t="str">
        <x:v>BATCH_20</x:v>
      </x:c>
      <x:c r="D1486" s="9" t="str">
        <x:v>TRAFICOM</x:v>
      </x:c>
      <x:c r="E1486" s="9" t="n">
        <x:v>0</x:v>
      </x:c>
      <x:c r="F1486" s="9" t="str">
        <x:v>1.6 (20-year IA/IA Super engine-output obligation)</x:v>
      </x:c>
      <x:c r="G1486" s="9" t="str">
        <x:v>PASS</x:v>
      </x:c>
      <x:c r="H1486" s="11" t="str">
        <x:v>Stage at 2003-09-01 is outside the section-1.6 legacy cohort.</x:v>
      </x:c>
      <x:c r="I1486" s="10" t="str">
        <x:v>rdf/TRF/TRF-007/TRF-007-P05.ttl</x:v>
      </x:c>
      <x:c r="J1486" s="10" t="str">
        <x:v>61a0d17067f57135fa974974cd8a8a7f52cc23019ce0c2b41b94a58fbce76614</x:v>
      </x:c>
      <x:c r="K1486" s="13" t="str">
        <x:v>NOT_REVIEWED</x:v>
      </x:c>
      <x:c r="L1486" s="13" t="str"/>
      <x:c r="M1486" s="13" t="str"/>
      <x:c r="N1486" s="13" t="str"/>
      <x:c r="O1486" s="13" t="str"/>
      <x:c r="P1486" s="13" t="str"/>
      <x:c r="Q1486" s="13" t="str"/>
      <x:c r="R1486" s="13" t="str"/>
      <x:c r="S1486" s="13" t="str"/>
      <x:c r="T1486" s="14" t="str"/>
      <x:c r="U1486" s="9" t="str">
        <x:f>IF(AND(Q1486="AGREED",P1486="LABEL_ONLY",OR(O1486="PASS",O1486="FAIL"),R1486&lt;&gt;"",S1486&lt;&gt;"",T1486&lt;&gt;""),O1486,G1486)</x:f>
        <x:v>PASS</x:v>
      </x:c>
      <x:c r="V1486" s="9" t="str">
        <x:f>IF(Q1486&lt;&gt;"AGREED","",IF(P1486="LABEL_ONLY",IF(AND(Q1486="AGREED",P1486="LABEL_ONLY",OR(O1486="PASS",O1486="FAIL"),R1486&lt;&gt;"",S1486&lt;&gt;"",T1486&lt;&gt;""),"LABEL_APPLIED","INCOMPLETE_DECISION"),"RERUN_REQUIRED"))</x:f>
      </x:c>
    </x:row>
    <x:row r="1487" ht="30" customHeight="1">
      <x:c r="A1487" s="9" t="str">
        <x:v>TRF-009-F01</x:v>
      </x:c>
      <x:c r="B1487" s="9" t="str">
        <x:v>TRF-009</x:v>
      </x:c>
      <x:c r="C1487" s="9" t="str">
        <x:v>BATCH_10</x:v>
      </x:c>
      <x:c r="D1487" s="9" t="str">
        <x:v>TRAFICOM</x:v>
      </x:c>
      <x:c r="E1487" s="9" t="n">
        <x:v>0</x:v>
      </x:c>
      <x:c r="F1487" s="9" t="str">
        <x:v>1.7 (20-year IA/IA Super engine-output obligation)</x:v>
      </x:c>
      <x:c r="G1487" s="9" t="str">
        <x:v>FAIL</x:v>
      </x:c>
      <x:c r="H1487" s="11" t="str">
        <x:v>Applicable and due pre-1986 IA ship has no accepted method.</x:v>
      </x:c>
      <x:c r="I1487" s="10" t="str">
        <x:v>rdf/TRF/TRF-009/TRF-009-F01.ttl</x:v>
      </x:c>
      <x:c r="J1487" s="10" t="str">
        <x:v>3c665611ed8e13ac219d09e29e2b297f3a5032b814577d104c5cfe59dd44249c</x:v>
      </x:c>
      <x:c r="K1487" s="13" t="str">
        <x:v>NOT_REVIEWED</x:v>
      </x:c>
      <x:c r="L1487" s="13" t="str"/>
      <x:c r="M1487" s="13" t="str"/>
      <x:c r="N1487" s="13" t="str"/>
      <x:c r="O1487" s="13" t="str"/>
      <x:c r="P1487" s="13" t="str"/>
      <x:c r="Q1487" s="13" t="str"/>
      <x:c r="R1487" s="13" t="str"/>
      <x:c r="S1487" s="13" t="str"/>
      <x:c r="T1487" s="14" t="str"/>
      <x:c r="U1487" s="9" t="str">
        <x:f>IF(AND(Q1487="AGREED",P1487="LABEL_ONLY",OR(O1487="PASS",O1487="FAIL"),R1487&lt;&gt;"",S1487&lt;&gt;"",T1487&lt;&gt;""),O1487,G1487)</x:f>
        <x:v>FAIL</x:v>
      </x:c>
      <x:c r="V1487" s="9" t="str">
        <x:f>IF(Q1487&lt;&gt;"AGREED","",IF(P1487="LABEL_ONLY",IF(AND(Q1487="AGREED",P1487="LABEL_ONLY",OR(O1487="PASS",O1487="FAIL"),R1487&lt;&gt;"",S1487&lt;&gt;"",T1487&lt;&gt;""),"LABEL_APPLIED","INCOMPLETE_DECISION"),"RERUN_REQUIRED"))</x:f>
      </x:c>
    </x:row>
    <x:row r="1488" ht="30" customHeight="1">
      <x:c r="A1488" s="9" t="str">
        <x:v>TRF-009-F02</x:v>
      </x:c>
      <x:c r="B1488" s="9" t="str">
        <x:v>TRF-009</x:v>
      </x:c>
      <x:c r="C1488" s="9" t="str">
        <x:v>BATCH_10</x:v>
      </x:c>
      <x:c r="D1488" s="9" t="str">
        <x:v>TRAFICOM</x:v>
      </x:c>
      <x:c r="E1488" s="9" t="n">
        <x:v>1</x:v>
      </x:c>
      <x:c r="F1488" s="9" t="str">
        <x:v>1.7 (20-year IA/IA Super engine-output obligation)</x:v>
      </x:c>
      <x:c r="G1488" s="9" t="str">
        <x:v>FAIL</x:v>
      </x:c>
      <x:c r="H1488" s="11" t="str">
        <x:v>Applicable and due pre-1986 ship records an unsupported method.</x:v>
      </x:c>
      <x:c r="I1488" s="10" t="str">
        <x:v>rdf/TRF/TRF-009/TRF-009-F02.ttl</x:v>
      </x:c>
      <x:c r="J1488" s="10" t="str">
        <x:v>161dfb98a284d71a5f96ca80299e579aefb6f27a6acb6bc999c4539db062360f</x:v>
      </x:c>
      <x:c r="K1488" s="13" t="str">
        <x:v>REVIEWED</x:v>
      </x:c>
      <x:c r="L1488" s="13" t="str">
        <x:v>YES</x:v>
      </x:c>
      <x:c r="M1488" s="13" t="str">
        <x:v>NO</x:v>
      </x:c>
      <x:c r="N1488" s="13" t="str">
        <x:v>YES</x:v>
      </x:c>
      <x:c r="O1488" s="13" t="str">
        <x:v>FAIL</x:v>
      </x:c>
      <x:c r="P1488" s="13" t="str">
        <x:v>RDF_EDIT</x:v>
      </x:c>
      <x:c r="Q1488" s="13" t="str">
        <x:v>PROPOSED</x:v>
      </x:c>
      <x:c r="R1488" s="13" t="str">
        <x:v>AI-assisted draft</x:v>
      </x:c>
      <x:c r="S1488" s="13" t="n">
        <x:v>46281</x:v>
      </x:c>
      <x:c r="T1488" s="14" t="str">
        <x:v>The intended unsupported-method failure is valid, but assessmentDate 2011-01-01 also exceeds the 2010-01-01 statutory deadline. Set assessmentDate to 2010-01-01 or earlier to isolate the method defect before using this as diagnostic evidence.</x:v>
      </x:c>
      <x:c r="U1488" s="9" t="str">
        <x:f>IF(AND(Q1488="AGREED",P1488="LABEL_ONLY",OR(O1488="PASS",O1488="FAIL"),R1488&lt;&gt;"",S1488&lt;&gt;"",T1488&lt;&gt;""),O1488,G1488)</x:f>
        <x:v>FAIL</x:v>
      </x:c>
      <x:c r="V1488" s="9" t="str">
        <x:f>IF(Q1488&lt;&gt;"AGREED","",IF(P1488="LABEL_ONLY",IF(AND(Q1488="AGREED",P1488="LABEL_ONLY",OR(O1488="PASS",O1488="FAIL"),R1488&lt;&gt;"",S1488&lt;&gt;"",T1488&lt;&gt;""),"LABEL_APPLIED","INCOMPLETE_DECISION"),"RERUN_REQUIRED"))</x:f>
      </x:c>
    </x:row>
    <x:row r="1489" ht="30" customHeight="1">
      <x:c r="A1489" s="9" t="str">
        <x:v>TRF-009-F03</x:v>
      </x:c>
      <x:c r="B1489" s="9" t="str">
        <x:v>TRF-009</x:v>
      </x:c>
      <x:c r="C1489" s="9" t="str">
        <x:v>BATCH_10</x:v>
      </x:c>
      <x:c r="D1489" s="9" t="str">
        <x:v>TRAFICOM</x:v>
      </x:c>
      <x:c r="E1489" s="9" t="n">
        <x:v>0</x:v>
      </x:c>
      <x:c r="F1489" s="9" t="str">
        <x:v>1.7 (20-year IA/IA Super engine-output obligation)</x:v>
      </x:c>
      <x:c r="G1489" s="9" t="str">
        <x:v>FAIL</x:v>
      </x:c>
      <x:c r="H1489" s="11" t="str">
        <x:v>Missing delivery date prevents calculation of the 20-year due date.</x:v>
      </x:c>
      <x:c r="I1489" s="10" t="str">
        <x:v>rdf/TRF/TRF-009/TRF-009-F03.ttl</x:v>
      </x:c>
      <x:c r="J1489" s="10" t="str">
        <x:v>5e69cecc342f1e93475892ff0668d6ba9c2c585a3e7b12203c3a9830fa85ee55</x:v>
      </x:c>
      <x:c r="K1489" s="13" t="str">
        <x:v>NOT_REVIEWED</x:v>
      </x:c>
      <x:c r="L1489" s="13" t="str"/>
      <x:c r="M1489" s="13" t="str"/>
      <x:c r="N1489" s="13" t="str"/>
      <x:c r="O1489" s="13" t="str"/>
      <x:c r="P1489" s="13" t="str"/>
      <x:c r="Q1489" s="13" t="str"/>
      <x:c r="R1489" s="13" t="str"/>
      <x:c r="S1489" s="13" t="str"/>
      <x:c r="T1489" s="14" t="str"/>
      <x:c r="U1489" s="9" t="str">
        <x:f>IF(AND(Q1489="AGREED",P1489="LABEL_ONLY",OR(O1489="PASS",O1489="FAIL"),R1489&lt;&gt;"",S1489&lt;&gt;"",T1489&lt;&gt;""),O1489,G1489)</x:f>
        <x:v>FAIL</x:v>
      </x:c>
      <x:c r="V1489" s="9" t="str">
        <x:f>IF(Q1489&lt;&gt;"AGREED","",IF(P1489="LABEL_ONLY",IF(AND(Q1489="AGREED",P1489="LABEL_ONLY",OR(O1489="PASS",O1489="FAIL"),R1489&lt;&gt;"",S1489&lt;&gt;"",T1489&lt;&gt;""),"LABEL_APPLIED","INCOMPLETE_DECISION"),"RERUN_REQUIRED"))</x:f>
      </x:c>
    </x:row>
    <x:row r="1490" ht="30" customHeight="1">
      <x:c r="A1490" s="9" t="str">
        <x:v>TRF-009-P01</x:v>
      </x:c>
      <x:c r="B1490" s="9" t="str">
        <x:v>TRF-009</x:v>
      </x:c>
      <x:c r="C1490" s="9" t="str">
        <x:v>BATCH_10</x:v>
      </x:c>
      <x:c r="D1490" s="9" t="str">
        <x:v>TRAFICOM</x:v>
      </x:c>
      <x:c r="E1490" s="9" t="n">
        <x:v>0</x:v>
      </x:c>
      <x:c r="F1490" s="9" t="str">
        <x:v>1.7 (20-year IA/IA Super engine-output obligation)</x:v>
      </x:c>
      <x:c r="G1490" s="9" t="str">
        <x:v>PASS</x:v>
      </x:c>
      <x:c r="H1490" s="11" t="str">
        <x:v>Pre-1986 IA ship satisfies the 20-year obligation via section 3.2.2.</x:v>
      </x:c>
      <x:c r="I1490" s="10" t="str">
        <x:v>rdf/TRF/TRF-009/TRF-009-P01.ttl</x:v>
      </x:c>
      <x:c r="J1490" s="10" t="str">
        <x:v>cc26d06e4684fd2e3e3dd2790d94c1a7c2bb3f751c58d10b0c4ef86f07c68a64</x:v>
      </x:c>
      <x:c r="K1490" s="13" t="str">
        <x:v>NOT_REVIEWED</x:v>
      </x:c>
      <x:c r="L1490" s="13" t="str"/>
      <x:c r="M1490" s="13" t="str"/>
      <x:c r="N1490" s="13" t="str"/>
      <x:c r="O1490" s="13" t="str"/>
      <x:c r="P1490" s="13" t="str"/>
      <x:c r="Q1490" s="13" t="str"/>
      <x:c r="R1490" s="13" t="str"/>
      <x:c r="S1490" s="13" t="str"/>
      <x:c r="T1490" s="14" t="str"/>
      <x:c r="U1490" s="9" t="str">
        <x:f>IF(AND(Q1490="AGREED",P1490="LABEL_ONLY",OR(O1490="PASS",O1490="FAIL"),R1490&lt;&gt;"",S1490&lt;&gt;"",T1490&lt;&gt;""),O1490,G1490)</x:f>
        <x:v>PASS</x:v>
      </x:c>
      <x:c r="V1490" s="9" t="str">
        <x:f>IF(Q1490&lt;&gt;"AGREED","",IF(P1490="LABEL_ONLY",IF(AND(Q1490="AGREED",P1490="LABEL_ONLY",OR(O1490="PASS",O1490="FAIL"),R1490&lt;&gt;"",S1490&lt;&gt;"",T1490&lt;&gt;""),"LABEL_APPLIED","INCOMPLETE_DECISION"),"RERUN_REQUIRED"))</x:f>
      </x:c>
    </x:row>
    <x:row r="1491" ht="30" customHeight="1">
      <x:c r="A1491" s="9" t="str">
        <x:v>TRF-009-P02</x:v>
      </x:c>
      <x:c r="B1491" s="9" t="str">
        <x:v>TRF-009</x:v>
      </x:c>
      <x:c r="C1491" s="9" t="str">
        <x:v>BATCH_10</x:v>
      </x:c>
      <x:c r="D1491" s="9" t="str">
        <x:v>TRAFICOM</x:v>
      </x:c>
      <x:c r="E1491" s="9" t="n">
        <x:v>1</x:v>
      </x:c>
      <x:c r="F1491" s="9" t="str">
        <x:v>1.7 (20-year IA/IA Super engine-output obligation)</x:v>
      </x:c>
      <x:c r="G1491" s="9" t="str">
        <x:v>PASS</x:v>
      </x:c>
      <x:c r="H1491" s="11" t="str">
        <x:v>Pre-1986 IA Super ship satisfies the obligation via section 3.2.4.</x:v>
      </x:c>
      <x:c r="I1491" s="10" t="str">
        <x:v>rdf/TRF/TRF-009/TRF-009-P02.ttl</x:v>
      </x:c>
      <x:c r="J1491" s="10" t="str">
        <x:v>a919dfacfce5fd6e58a2b2a98f3bfdf822142f727a409e282244eabaeeafc3c0</x:v>
      </x:c>
      <x:c r="K1491" s="13" t="str">
        <x:v>REVIEWED</x:v>
      </x:c>
      <x:c r="L1491" s="13" t="str">
        <x:v>YES</x:v>
      </x:c>
      <x:c r="M1491" s="13" t="str">
        <x:v>NO</x:v>
      </x:c>
      <x:c r="N1491" s="13" t="str">
        <x:v>YES</x:v>
      </x:c>
      <x:c r="O1491" s="13" t="str">
        <x:v>PASS</x:v>
      </x:c>
      <x:c r="P1491" s="13" t="str">
        <x:v>RDF_EDIT</x:v>
      </x:c>
      <x:c r="Q1491" s="13" t="str">
        <x:v>PROPOSED</x:v>
      </x:c>
      <x:c r="R1491" s="13" t="str">
        <x:v>AI-assisted draft</x:v>
      </x:c>
      <x:c r="S1491" s="13" t="n">
        <x:v>46281</x:v>
      </x:c>
      <x:c r="T1491" s="14" t="str">
        <x:v>TRAFICOM 1.7 sets the deadline at 1 January of delivery year plus 20. Delivery in 1990 gives a 2010-01-01 deadline, but this supposed PASS uses assessmentDate 2015-01-01. Change the date to 2010-01-01 or earlier, or introduce a separate compliance-date field; do not use the current case against the SHACL.</x:v>
      </x:c>
      <x:c r="U1491" s="9" t="str">
        <x:f>IF(AND(Q1491="AGREED",P1491="LABEL_ONLY",OR(O1491="PASS",O1491="FAIL"),R1491&lt;&gt;"",S1491&lt;&gt;"",T1491&lt;&gt;""),O1491,G1491)</x:f>
        <x:v>PASS</x:v>
      </x:c>
      <x:c r="V1491" s="9" t="str">
        <x:f>IF(Q1491&lt;&gt;"AGREED","",IF(P1491="LABEL_ONLY",IF(AND(Q1491="AGREED",P1491="LABEL_ONLY",OR(O1491="PASS",O1491="FAIL"),R1491&lt;&gt;"",S1491&lt;&gt;"",T1491&lt;&gt;""),"LABEL_APPLIED","INCOMPLETE_DECISION"),"RERUN_REQUIRED"))</x:f>
      </x:c>
    </x:row>
    <x:row r="1492" ht="30" customHeight="1">
      <x:c r="A1492" s="9" t="str">
        <x:v>TRF-009-P03</x:v>
      </x:c>
      <x:c r="B1492" s="9" t="str">
        <x:v>TRF-009</x:v>
      </x:c>
      <x:c r="C1492" s="9" t="str">
        <x:v>BATCH_10</x:v>
      </x:c>
      <x:c r="D1492" s="9" t="str">
        <x:v>TRAFICOM</x:v>
      </x:c>
      <x:c r="E1492" s="9" t="n">
        <x:v>0</x:v>
      </x:c>
      <x:c r="F1492" s="9" t="str">
        <x:v>1.7 (20-year IA/IA Super engine-output obligation)</x:v>
      </x:c>
      <x:c r="G1492" s="9" t="str">
        <x:v>PASS</x:v>
      </x:c>
      <x:c r="H1492" s="11" t="str">
        <x:v>Assessment before the due date is not yet subject to the 20-year method obligation.</x:v>
      </x:c>
      <x:c r="I1492" s="10" t="str">
        <x:v>rdf/TRF/TRF-009/TRF-009-P03.ttl</x:v>
      </x:c>
      <x:c r="J1492" s="10" t="str">
        <x:v>a20e35c1130ba7244988e309592a3be725921561d8a44407322bc16b85285730</x:v>
      </x:c>
      <x:c r="K1492" s="13" t="str">
        <x:v>NOT_REVIEWED</x:v>
      </x:c>
      <x:c r="L1492" s="13" t="str"/>
      <x:c r="M1492" s="13" t="str"/>
      <x:c r="N1492" s="13" t="str"/>
      <x:c r="O1492" s="13" t="str"/>
      <x:c r="P1492" s="13" t="str"/>
      <x:c r="Q1492" s="13" t="str"/>
      <x:c r="R1492" s="13" t="str"/>
      <x:c r="S1492" s="13" t="str"/>
      <x:c r="T1492" s="14" t="str"/>
      <x:c r="U1492" s="9" t="str">
        <x:f>IF(AND(Q1492="AGREED",P1492="LABEL_ONLY",OR(O1492="PASS",O1492="FAIL"),R1492&lt;&gt;"",S1492&lt;&gt;"",T1492&lt;&gt;""),O1492,G1492)</x:f>
        <x:v>PASS</x:v>
      </x:c>
      <x:c r="V1492" s="9" t="str">
        <x:f>IF(Q1492&lt;&gt;"AGREED","",IF(P1492="LABEL_ONLY",IF(AND(Q1492="AGREED",P1492="LABEL_ONLY",OR(O1492="PASS",O1492="FAIL"),R1492&lt;&gt;"",S1492&lt;&gt;"",T1492&lt;&gt;""),"LABEL_APPLIED","INCOMPLETE_DECISION"),"RERUN_REQUIRED"))</x:f>
      </x:c>
    </x:row>
    <x:row r="1493" ht="30" customHeight="1">
      <x:c r="A1493" s="9" t="str">
        <x:v>TRF-009-P04</x:v>
      </x:c>
      <x:c r="B1493" s="9" t="str">
        <x:v>TRF-009</x:v>
      </x:c>
      <x:c r="C1493" s="9" t="str">
        <x:v>BATCH_10</x:v>
      </x:c>
      <x:c r="D1493" s="9" t="str">
        <x:v>TRAFICOM</x:v>
      </x:c>
      <x:c r="E1493" s="9" t="n">
        <x:v>0</x:v>
      </x:c>
      <x:c r="F1493" s="9" t="str">
        <x:v>1.7 (20-year IA/IA Super engine-output obligation)</x:v>
      </x:c>
      <x:c r="G1493" s="9" t="str">
        <x:v>PASS</x:v>
      </x:c>
      <x:c r="H1493" s="11" t="str">
        <x:v>IB is outside the IA/IA Super legacy method obligation.</x:v>
      </x:c>
      <x:c r="I1493" s="10" t="str">
        <x:v>rdf/TRF/TRF-009/TRF-009-P04.ttl</x:v>
      </x:c>
      <x:c r="J1493" s="10" t="str">
        <x:v>ec956f37eb4cb975144785f19bc2f025c4b8ee537d51570ef30b318ec84c7052</x:v>
      </x:c>
      <x:c r="K1493" s="13" t="str">
        <x:v>NOT_REVIEWED</x:v>
      </x:c>
      <x:c r="L1493" s="13" t="str"/>
      <x:c r="M1493" s="13" t="str"/>
      <x:c r="N1493" s="13" t="str"/>
      <x:c r="O1493" s="13" t="str"/>
      <x:c r="P1493" s="13" t="str"/>
      <x:c r="Q1493" s="13" t="str"/>
      <x:c r="R1493" s="13" t="str"/>
      <x:c r="S1493" s="13" t="str"/>
      <x:c r="T1493" s="14" t="str"/>
      <x:c r="U1493" s="9" t="str">
        <x:f>IF(AND(Q1493="AGREED",P1493="LABEL_ONLY",OR(O1493="PASS",O1493="FAIL"),R1493&lt;&gt;"",S1493&lt;&gt;"",T1493&lt;&gt;""),O1493,G1493)</x:f>
        <x:v>PASS</x:v>
      </x:c>
      <x:c r="V1493" s="9" t="str">
        <x:f>IF(Q1493&lt;&gt;"AGREED","",IF(P1493="LABEL_ONLY",IF(AND(Q1493="AGREED",P1493="LABEL_ONLY",OR(O1493="PASS",O1493="FAIL"),R1493&lt;&gt;"",S1493&lt;&gt;"",T1493&lt;&gt;""),"LABEL_APPLIED","INCOMPLETE_DECISION"),"RERUN_REQUIRED"))</x:f>
      </x:c>
    </x:row>
    <x:row r="1494" ht="30" customHeight="1">
      <x:c r="A1494" s="9" t="str">
        <x:v>TRF-009-P05</x:v>
      </x:c>
      <x:c r="B1494" s="9" t="str">
        <x:v>TRF-009</x:v>
      </x:c>
      <x:c r="C1494" s="9" t="str">
        <x:v>BATCH_10</x:v>
      </x:c>
      <x:c r="D1494" s="9" t="str">
        <x:v>TRAFICOM</x:v>
      </x:c>
      <x:c r="E1494" s="9" t="n">
        <x:v>0</x:v>
      </x:c>
      <x:c r="F1494" s="9" t="str">
        <x:v>1.7 (20-year IA/IA Super engine-output obligation)</x:v>
      </x:c>
      <x:c r="G1494" s="9" t="str">
        <x:v>PASS</x:v>
      </x:c>
      <x:c r="H1494" s="11" t="str">
        <x:v>Stage at the 1986-11-01 boundary belongs to the later section-1.6 cohort and is outside TRF-009.</x:v>
      </x:c>
      <x:c r="I1494" s="10" t="str">
        <x:v>rdf/TRF/TRF-009/TRF-009-P05.ttl</x:v>
      </x:c>
      <x:c r="J1494" s="10" t="str">
        <x:v>0ec3e354bd9ce5480ea7f91a051d21af60ae86d3ddb77612096434ab6b3b6978</x:v>
      </x:c>
      <x:c r="K1494" s="13" t="str">
        <x:v>NOT_REVIEWED</x:v>
      </x:c>
      <x:c r="L1494" s="13" t="str"/>
      <x:c r="M1494" s="13" t="str"/>
      <x:c r="N1494" s="13" t="str"/>
      <x:c r="O1494" s="13" t="str"/>
      <x:c r="P1494" s="13" t="str"/>
      <x:c r="Q1494" s="13" t="str"/>
      <x:c r="R1494" s="13" t="str"/>
      <x:c r="S1494" s="13" t="str"/>
      <x:c r="T1494" s="14" t="str"/>
      <x:c r="U1494" s="9" t="str">
        <x:f>IF(AND(Q1494="AGREED",P1494="LABEL_ONLY",OR(O1494="PASS",O1494="FAIL"),R1494&lt;&gt;"",S1494&lt;&gt;"",T1494&lt;&gt;""),O1494,G1494)</x:f>
        <x:v>PASS</x:v>
      </x:c>
      <x:c r="V1494" s="9" t="str">
        <x:f>IF(Q1494&lt;&gt;"AGREED","",IF(P1494="LABEL_ONLY",IF(AND(Q1494="AGREED",P1494="LABEL_ONLY",OR(O1494="PASS",O1494="FAIL"),R1494&lt;&gt;"",S1494&lt;&gt;"",T1494&lt;&gt;""),"LABEL_APPLIED","INCOMPLETE_DECISION"),"RERUN_REQUIRED"))</x:f>
      </x:c>
    </x:row>
    <x:row r="1495" ht="30" customHeight="1">
      <x:c r="A1495" s="9" t="str">
        <x:v>TRF-010-F01</x:v>
      </x:c>
      <x:c r="B1495" s="9" t="str">
        <x:v>TRF-010</x:v>
      </x:c>
      <x:c r="C1495" s="9" t="str">
        <x:v>BATCH_14</x:v>
      </x:c>
      <x:c r="D1495" s="9" t="str">
        <x:v>TRAFICOM</x:v>
      </x:c>
      <x:c r="E1495" s="9" t="n">
        <x:v>0</x:v>
      </x:c>
      <x:c r="F1495" s="9" t="str">
        <x:v>1.8</x:v>
      </x:c>
      <x:c r="G1495" s="9" t="str">
        <x:v>FAIL</x:v>
      </x:c>
      <x:c r="H1495" s="11" t="str">
        <x:v>An unlisted ice-class value is not permitted.</x:v>
      </x:c>
      <x:c r="I1495" s="10" t="str">
        <x:v>rdf/TRF/TRF-010/TRF-010-F01.ttl</x:v>
      </x:c>
      <x:c r="J1495" s="10" t="str">
        <x:v>e9e71aa8c11b683a015bb3cdbb6d75d423a1528e09e961bb7cccd533ee2c2f2f</x:v>
      </x:c>
      <x:c r="K1495" s="13" t="str">
        <x:v>NOT_REVIEWED</x:v>
      </x:c>
      <x:c r="L1495" s="13" t="str"/>
      <x:c r="M1495" s="13" t="str"/>
      <x:c r="N1495" s="13" t="str"/>
      <x:c r="O1495" s="13" t="str"/>
      <x:c r="P1495" s="13" t="str"/>
      <x:c r="Q1495" s="13" t="str"/>
      <x:c r="R1495" s="13" t="str"/>
      <x:c r="S1495" s="13" t="str"/>
      <x:c r="T1495" s="14" t="str"/>
      <x:c r="U1495" s="9" t="str">
        <x:f>IF(AND(Q1495="AGREED",P1495="LABEL_ONLY",OR(O1495="PASS",O1495="FAIL"),R1495&lt;&gt;"",S1495&lt;&gt;"",T1495&lt;&gt;""),O1495,G1495)</x:f>
        <x:v>FAIL</x:v>
      </x:c>
      <x:c r="V1495" s="9" t="str">
        <x:f>IF(Q1495&lt;&gt;"AGREED","",IF(P1495="LABEL_ONLY",IF(AND(Q1495="AGREED",P1495="LABEL_ONLY",OR(O1495="PASS",O1495="FAIL"),R1495&lt;&gt;"",S1495&lt;&gt;"",T1495&lt;&gt;""),"LABEL_APPLIED","INCOMPLETE_DECISION"),"RERUN_REQUIRED"))</x:f>
      </x:c>
    </x:row>
    <x:row r="1496" ht="30" customHeight="1">
      <x:c r="A1496" s="9" t="str">
        <x:v>TRF-010-F02</x:v>
      </x:c>
      <x:c r="B1496" s="9" t="str">
        <x:v>TRF-010</x:v>
      </x:c>
      <x:c r="C1496" s="9" t="str">
        <x:v>BATCH_14</x:v>
      </x:c>
      <x:c r="D1496" s="9" t="str">
        <x:v>TRAFICOM</x:v>
      </x:c>
      <x:c r="E1496" s="9" t="n">
        <x:v>1</x:v>
      </x:c>
      <x:c r="F1496" s="9" t="str">
        <x:v>1.8</x:v>
      </x:c>
      <x:c r="G1496" s="9" t="str">
        <x:v>FAIL</x:v>
      </x:c>
      <x:c r="H1496" s="11" t="str">
        <x:v>Ice class assignment is missing.</x:v>
      </x:c>
      <x:c r="I1496" s="10" t="str">
        <x:v>rdf/TRF/TRF-010/TRF-010-F02.ttl</x:v>
      </x:c>
      <x:c r="J1496" s="10" t="str">
        <x:v>23a90ca054bd0cb0f6ff58311ed79c38bd879ac882566b247150fc0bab1011e2</x:v>
      </x:c>
      <x:c r="K1496" s="13" t="str">
        <x:v>NOT_REVIEWED</x:v>
      </x:c>
      <x:c r="L1496" s="13" t="str"/>
      <x:c r="M1496" s="13" t="str"/>
      <x:c r="N1496" s="13" t="str"/>
      <x:c r="O1496" s="13" t="str"/>
      <x:c r="P1496" s="13" t="str"/>
      <x:c r="Q1496" s="13" t="str"/>
      <x:c r="R1496" s="13" t="str"/>
      <x:c r="S1496" s="13" t="str"/>
      <x:c r="T1496" s="14" t="str"/>
      <x:c r="U1496" s="9" t="str">
        <x:f>IF(AND(Q1496="AGREED",P1496="LABEL_ONLY",OR(O1496="PASS",O1496="FAIL"),R1496&lt;&gt;"",S1496&lt;&gt;"",T1496&lt;&gt;""),O1496,G1496)</x:f>
        <x:v>FAIL</x:v>
      </x:c>
      <x:c r="V1496" s="9" t="str">
        <x:f>IF(Q1496&lt;&gt;"AGREED","",IF(P1496="LABEL_ONLY",IF(AND(Q1496="AGREED",P1496="LABEL_ONLY",OR(O1496="PASS",O1496="FAIL"),R1496&lt;&gt;"",S1496&lt;&gt;"",T1496&lt;&gt;""),"LABEL_APPLIED","INCOMPLETE_DECISION"),"RERUN_REQUIRED"))</x:f>
      </x:c>
    </x:row>
    <x:row r="1497" ht="30" customHeight="1">
      <x:c r="A1497" s="9" t="str">
        <x:v>TRF-010-P01</x:v>
      </x:c>
      <x:c r="B1497" s="9" t="str">
        <x:v>TRF-010</x:v>
      </x:c>
      <x:c r="C1497" s="9" t="str">
        <x:v>BATCH_14</x:v>
      </x:c>
      <x:c r="D1497" s="9" t="str">
        <x:v>TRAFICOM</x:v>
      </x:c>
      <x:c r="E1497" s="9" t="n">
        <x:v>0</x:v>
      </x:c>
      <x:c r="F1497" s="9" t="str">
        <x:v>1.8</x:v>
      </x:c>
      <x:c r="G1497" s="9" t="str">
        <x:v>PASS</x:v>
      </x:c>
      <x:c r="H1497" s="11" t="str">
        <x:v>Ice class IA Super is one of the six source-permitted classes.</x:v>
      </x:c>
      <x:c r="I1497" s="10" t="str">
        <x:v>rdf/TRF/TRF-010/TRF-010-P01.ttl</x:v>
      </x:c>
      <x:c r="J1497" s="10" t="str">
        <x:v>d102a8debc7e921f7162dd0dfd84e578de1a2a503e22ca6ca35bb27293b0a9a6</x:v>
      </x:c>
      <x:c r="K1497" s="13" t="str">
        <x:v>NOT_REVIEWED</x:v>
      </x:c>
      <x:c r="L1497" s="13" t="str"/>
      <x:c r="M1497" s="13" t="str"/>
      <x:c r="N1497" s="13" t="str"/>
      <x:c r="O1497" s="13" t="str"/>
      <x:c r="P1497" s="13" t="str"/>
      <x:c r="Q1497" s="13" t="str"/>
      <x:c r="R1497" s="13" t="str"/>
      <x:c r="S1497" s="13" t="str"/>
      <x:c r="T1497" s="14" t="str"/>
      <x:c r="U1497" s="9" t="str">
        <x:f>IF(AND(Q1497="AGREED",P1497="LABEL_ONLY",OR(O1497="PASS",O1497="FAIL"),R1497&lt;&gt;"",S1497&lt;&gt;"",T1497&lt;&gt;""),O1497,G1497)</x:f>
        <x:v>PASS</x:v>
      </x:c>
      <x:c r="V1497" s="9" t="str">
        <x:f>IF(Q1497&lt;&gt;"AGREED","",IF(P1497="LABEL_ONLY",IF(AND(Q1497="AGREED",P1497="LABEL_ONLY",OR(O1497="PASS",O1497="FAIL"),R1497&lt;&gt;"",S1497&lt;&gt;"",T1497&lt;&gt;""),"LABEL_APPLIED","INCOMPLETE_DECISION"),"RERUN_REQUIRED"))</x:f>
      </x:c>
    </x:row>
    <x:row r="1498" ht="30" customHeight="1">
      <x:c r="A1498" s="9" t="str">
        <x:v>TRF-010-P02</x:v>
      </x:c>
      <x:c r="B1498" s="9" t="str">
        <x:v>TRF-010</x:v>
      </x:c>
      <x:c r="C1498" s="9" t="str">
        <x:v>BATCH_14</x:v>
      </x:c>
      <x:c r="D1498" s="9" t="str">
        <x:v>TRAFICOM</x:v>
      </x:c>
      <x:c r="E1498" s="9" t="n">
        <x:v>0</x:v>
      </x:c>
      <x:c r="F1498" s="9" t="str">
        <x:v>1.8</x:v>
      </x:c>
      <x:c r="G1498" s="9" t="str">
        <x:v>PASS</x:v>
      </x:c>
      <x:c r="H1498" s="11" t="str">
        <x:v>Ice class IA is one of the six source-permitted classes.</x:v>
      </x:c>
      <x:c r="I1498" s="10" t="str">
        <x:v>rdf/TRF/TRF-010/TRF-010-P02.ttl</x:v>
      </x:c>
      <x:c r="J1498" s="10" t="str">
        <x:v>22775aad67898312d26170f1851866d0b60c31ca30f9f037e847a754ac4b6c3b</x:v>
      </x:c>
      <x:c r="K1498" s="13" t="str">
        <x:v>NOT_REVIEWED</x:v>
      </x:c>
      <x:c r="L1498" s="13" t="str"/>
      <x:c r="M1498" s="13" t="str"/>
      <x:c r="N1498" s="13" t="str"/>
      <x:c r="O1498" s="13" t="str"/>
      <x:c r="P1498" s="13" t="str"/>
      <x:c r="Q1498" s="13" t="str"/>
      <x:c r="R1498" s="13" t="str"/>
      <x:c r="S1498" s="13" t="str"/>
      <x:c r="T1498" s="14" t="str"/>
      <x:c r="U1498" s="9" t="str">
        <x:f>IF(AND(Q1498="AGREED",P1498="LABEL_ONLY",OR(O1498="PASS",O1498="FAIL"),R1498&lt;&gt;"",S1498&lt;&gt;"",T1498&lt;&gt;""),O1498,G1498)</x:f>
        <x:v>PASS</x:v>
      </x:c>
      <x:c r="V1498" s="9" t="str">
        <x:f>IF(Q1498&lt;&gt;"AGREED","",IF(P1498="LABEL_ONLY",IF(AND(Q1498="AGREED",P1498="LABEL_ONLY",OR(O1498="PASS",O1498="FAIL"),R1498&lt;&gt;"",S1498&lt;&gt;"",T1498&lt;&gt;""),"LABEL_APPLIED","INCOMPLETE_DECISION"),"RERUN_REQUIRED"))</x:f>
      </x:c>
    </x:row>
    <x:row r="1499" ht="30" customHeight="1">
      <x:c r="A1499" s="9" t="str">
        <x:v>TRF-010-P03</x:v>
      </x:c>
      <x:c r="B1499" s="9" t="str">
        <x:v>TRF-010</x:v>
      </x:c>
      <x:c r="C1499" s="9" t="str">
        <x:v>BATCH_14</x:v>
      </x:c>
      <x:c r="D1499" s="9" t="str">
        <x:v>TRAFICOM</x:v>
      </x:c>
      <x:c r="E1499" s="9" t="n">
        <x:v>0</x:v>
      </x:c>
      <x:c r="F1499" s="9" t="str">
        <x:v>1.8</x:v>
      </x:c>
      <x:c r="G1499" s="9" t="str">
        <x:v>PASS</x:v>
      </x:c>
      <x:c r="H1499" s="11" t="str">
        <x:v>Ice class IB is one of the six source-permitted classes.</x:v>
      </x:c>
      <x:c r="I1499" s="10" t="str">
        <x:v>rdf/TRF/TRF-010/TRF-010-P03.ttl</x:v>
      </x:c>
      <x:c r="J1499" s="10" t="str">
        <x:v>c60613218703b4e1750ed2aa9434bb81d70d879df9b493529021741f07a3c008</x:v>
      </x:c>
      <x:c r="K1499" s="13" t="str">
        <x:v>NOT_REVIEWED</x:v>
      </x:c>
      <x:c r="L1499" s="13" t="str"/>
      <x:c r="M1499" s="13" t="str"/>
      <x:c r="N1499" s="13" t="str"/>
      <x:c r="O1499" s="13" t="str"/>
      <x:c r="P1499" s="13" t="str"/>
      <x:c r="Q1499" s="13" t="str"/>
      <x:c r="R1499" s="13" t="str"/>
      <x:c r="S1499" s="13" t="str"/>
      <x:c r="T1499" s="14" t="str"/>
      <x:c r="U1499" s="9" t="str">
        <x:f>IF(AND(Q1499="AGREED",P1499="LABEL_ONLY",OR(O1499="PASS",O1499="FAIL"),R1499&lt;&gt;"",S1499&lt;&gt;"",T1499&lt;&gt;""),O1499,G1499)</x:f>
        <x:v>PASS</x:v>
      </x:c>
      <x:c r="V1499" s="9" t="str">
        <x:f>IF(Q1499&lt;&gt;"AGREED","",IF(P1499="LABEL_ONLY",IF(AND(Q1499="AGREED",P1499="LABEL_ONLY",OR(O1499="PASS",O1499="FAIL"),R1499&lt;&gt;"",S1499&lt;&gt;"",T1499&lt;&gt;""),"LABEL_APPLIED","INCOMPLETE_DECISION"),"RERUN_REQUIRED"))</x:f>
      </x:c>
    </x:row>
    <x:row r="1500" ht="30" customHeight="1">
      <x:c r="A1500" s="9" t="str">
        <x:v>TRF-010-P04</x:v>
      </x:c>
      <x:c r="B1500" s="9" t="str">
        <x:v>TRF-010</x:v>
      </x:c>
      <x:c r="C1500" s="9" t="str">
        <x:v>BATCH_14</x:v>
      </x:c>
      <x:c r="D1500" s="9" t="str">
        <x:v>TRAFICOM</x:v>
      </x:c>
      <x:c r="E1500" s="9" t="n">
        <x:v>0</x:v>
      </x:c>
      <x:c r="F1500" s="9" t="str">
        <x:v>1.8</x:v>
      </x:c>
      <x:c r="G1500" s="9" t="str">
        <x:v>PASS</x:v>
      </x:c>
      <x:c r="H1500" s="11" t="str">
        <x:v>Ice class IC is one of the six source-permitted classes.</x:v>
      </x:c>
      <x:c r="I1500" s="10" t="str">
        <x:v>rdf/TRF/TRF-010/TRF-010-P04.ttl</x:v>
      </x:c>
      <x:c r="J1500" s="10" t="str">
        <x:v>deea313f5b8a46590d0206fdfd7cff0431d8a4d19dcdbbf0c788fed42a3408d6</x:v>
      </x:c>
      <x:c r="K1500" s="13" t="str">
        <x:v>NOT_REVIEWED</x:v>
      </x:c>
      <x:c r="L1500" s="13" t="str"/>
      <x:c r="M1500" s="13" t="str"/>
      <x:c r="N1500" s="13" t="str"/>
      <x:c r="O1500" s="13" t="str"/>
      <x:c r="P1500" s="13" t="str"/>
      <x:c r="Q1500" s="13" t="str"/>
      <x:c r="R1500" s="13" t="str"/>
      <x:c r="S1500" s="13" t="str"/>
      <x:c r="T1500" s="14" t="str"/>
      <x:c r="U1500" s="9" t="str">
        <x:f>IF(AND(Q1500="AGREED",P1500="LABEL_ONLY",OR(O1500="PASS",O1500="FAIL"),R1500&lt;&gt;"",S1500&lt;&gt;"",T1500&lt;&gt;""),O1500,G1500)</x:f>
        <x:v>PASS</x:v>
      </x:c>
      <x:c r="V1500" s="9" t="str">
        <x:f>IF(Q1500&lt;&gt;"AGREED","",IF(P1500="LABEL_ONLY",IF(AND(Q1500="AGREED",P1500="LABEL_ONLY",OR(O1500="PASS",O1500="FAIL"),R1500&lt;&gt;"",S1500&lt;&gt;"",T1500&lt;&gt;""),"LABEL_APPLIED","INCOMPLETE_DECISION"),"RERUN_REQUIRED"))</x:f>
      </x:c>
    </x:row>
    <x:row r="1501" ht="30" customHeight="1">
      <x:c r="A1501" s="9" t="str">
        <x:v>TRF-010-P05</x:v>
      </x:c>
      <x:c r="B1501" s="9" t="str">
        <x:v>TRF-010</x:v>
      </x:c>
      <x:c r="C1501" s="9" t="str">
        <x:v>BATCH_14</x:v>
      </x:c>
      <x:c r="D1501" s="9" t="str">
        <x:v>TRAFICOM</x:v>
      </x:c>
      <x:c r="E1501" s="9" t="n">
        <x:v>0</x:v>
      </x:c>
      <x:c r="F1501" s="9" t="str">
        <x:v>1.8</x:v>
      </x:c>
      <x:c r="G1501" s="9" t="str">
        <x:v>PASS</x:v>
      </x:c>
      <x:c r="H1501" s="11" t="str">
        <x:v>Ice class II is one of the six source-permitted classes.</x:v>
      </x:c>
      <x:c r="I1501" s="10" t="str">
        <x:v>rdf/TRF/TRF-010/TRF-010-P05.ttl</x:v>
      </x:c>
      <x:c r="J1501" s="10" t="str">
        <x:v>cba024e2c104bcfe26b6d8dfc37ff9201b62cbb227396aa1f2f2dad4e130c54a</x:v>
      </x:c>
      <x:c r="K1501" s="13" t="str">
        <x:v>NOT_REVIEWED</x:v>
      </x:c>
      <x:c r="L1501" s="13" t="str"/>
      <x:c r="M1501" s="13" t="str"/>
      <x:c r="N1501" s="13" t="str"/>
      <x:c r="O1501" s="13" t="str"/>
      <x:c r="P1501" s="13" t="str"/>
      <x:c r="Q1501" s="13" t="str"/>
      <x:c r="R1501" s="13" t="str"/>
      <x:c r="S1501" s="13" t="str"/>
      <x:c r="T1501" s="14" t="str"/>
      <x:c r="U1501" s="9" t="str">
        <x:f>IF(AND(Q1501="AGREED",P1501="LABEL_ONLY",OR(O1501="PASS",O1501="FAIL"),R1501&lt;&gt;"",S1501&lt;&gt;"",T1501&lt;&gt;""),O1501,G1501)</x:f>
        <x:v>PASS</x:v>
      </x:c>
      <x:c r="V1501" s="9" t="str">
        <x:f>IF(Q1501&lt;&gt;"AGREED","",IF(P1501="LABEL_ONLY",IF(AND(Q1501="AGREED",P1501="LABEL_ONLY",OR(O1501="PASS",O1501="FAIL"),R1501&lt;&gt;"",S1501&lt;&gt;"",T1501&lt;&gt;""),"LABEL_APPLIED","INCOMPLETE_DECISION"),"RERUN_REQUIRED"))</x:f>
      </x:c>
    </x:row>
    <x:row r="1502" ht="30" customHeight="1">
      <x:c r="A1502" s="9" t="str">
        <x:v>TRF-010-P06</x:v>
      </x:c>
      <x:c r="B1502" s="9" t="str">
        <x:v>TRF-010</x:v>
      </x:c>
      <x:c r="C1502" s="9" t="str">
        <x:v>BATCH_14</x:v>
      </x:c>
      <x:c r="D1502" s="9" t="str">
        <x:v>TRAFICOM</x:v>
      </x:c>
      <x:c r="E1502" s="9" t="n">
        <x:v>1</x:v>
      </x:c>
      <x:c r="F1502" s="9" t="str">
        <x:v>1.8</x:v>
      </x:c>
      <x:c r="G1502" s="9" t="str">
        <x:v>PASS</x:v>
      </x:c>
      <x:c r="H1502" s="11" t="str">
        <x:v>Ice class III is one of the six source-permitted classes.</x:v>
      </x:c>
      <x:c r="I1502" s="10" t="str">
        <x:v>rdf/TRF/TRF-010/TRF-010-P06.ttl</x:v>
      </x:c>
      <x:c r="J1502" s="10" t="str">
        <x:v>faa470f1bc9980aea749d4ae6dc999ad79ec12c029a5326cec439c3e2239274b</x:v>
      </x:c>
      <x:c r="K1502" s="13" t="str">
        <x:v>NOT_REVIEWED</x:v>
      </x:c>
      <x:c r="L1502" s="13" t="str"/>
      <x:c r="M1502" s="13" t="str"/>
      <x:c r="N1502" s="13" t="str"/>
      <x:c r="O1502" s="13" t="str"/>
      <x:c r="P1502" s="13" t="str"/>
      <x:c r="Q1502" s="13" t="str"/>
      <x:c r="R1502" s="13" t="str"/>
      <x:c r="S1502" s="13" t="str"/>
      <x:c r="T1502" s="14" t="str"/>
      <x:c r="U1502" s="9" t="str">
        <x:f>IF(AND(Q1502="AGREED",P1502="LABEL_ONLY",OR(O1502="PASS",O1502="FAIL"),R1502&lt;&gt;"",S1502&lt;&gt;"",T1502&lt;&gt;""),O1502,G1502)</x:f>
        <x:v>PASS</x:v>
      </x:c>
      <x:c r="V1502" s="9" t="str">
        <x:f>IF(Q1502&lt;&gt;"AGREED","",IF(P1502="LABEL_ONLY",IF(AND(Q1502="AGREED",P1502="LABEL_ONLY",OR(O1502="PASS",O1502="FAIL"),R1502&lt;&gt;"",S1502&lt;&gt;"",T1502&lt;&gt;""),"LABEL_APPLIED","INCOMPLETE_DECISION"),"RERUN_REQUIRED"))</x:f>
      </x:c>
    </x:row>
    <x:row r="1503" ht="30" customHeight="1">
      <x:c r="A1503" s="9" t="str">
        <x:v>TRF-011-F01</x:v>
      </x:c>
      <x:c r="B1503" s="9" t="str">
        <x:v>TRF-011</x:v>
      </x:c>
      <x:c r="C1503" s="9" t="str">
        <x:v>BATCH_21</x:v>
      </x:c>
      <x:c r="D1503" s="9" t="str">
        <x:v>TRAFICOM</x:v>
      </x:c>
      <x:c r="E1503" s="9" t="n">
        <x:v>0</x:v>
      </x:c>
      <x:c r="F1503" s="9" t="str">
        <x:v>2.1 (UIWL envelope)</x:v>
      </x:c>
      <x:c r="G1503" s="9" t="str">
        <x:v>FAIL</x:v>
      </x:c>
      <x:c r="H1503" s="11" t="str">
        <x:v>UIWL lies below an intended operating waterline at one position.</x:v>
      </x:c>
      <x:c r="I1503" s="10" t="str">
        <x:v>rdf/TRF/TRF-011/TRF-011-F01.ttl</x:v>
      </x:c>
      <x:c r="J1503" s="10" t="str">
        <x:v>a069a71f34da24b16b9f2797e995a7233302c5d86e76a8df816cefb11e0e2bfc</x:v>
      </x:c>
      <x:c r="K1503" s="13" t="str">
        <x:v>NOT_REVIEWED</x:v>
      </x:c>
      <x:c r="L1503" s="13" t="str"/>
      <x:c r="M1503" s="13" t="str"/>
      <x:c r="N1503" s="13" t="str"/>
      <x:c r="O1503" s="13" t="str"/>
      <x:c r="P1503" s="13" t="str"/>
      <x:c r="Q1503" s="13" t="str"/>
      <x:c r="R1503" s="13" t="str"/>
      <x:c r="S1503" s="13" t="str"/>
      <x:c r="T1503" s="14" t="str"/>
      <x:c r="U1503" s="9" t="str">
        <x:f>IF(AND(Q1503="AGREED",P1503="LABEL_ONLY",OR(O1503="PASS",O1503="FAIL"),R1503&lt;&gt;"",S1503&lt;&gt;"",T1503&lt;&gt;""),O1503,G1503)</x:f>
        <x:v>FAIL</x:v>
      </x:c>
      <x:c r="V1503" s="9" t="str">
        <x:f>IF(Q1503&lt;&gt;"AGREED","",IF(P1503="LABEL_ONLY",IF(AND(Q1503="AGREED",P1503="LABEL_ONLY",OR(O1503="PASS",O1503="FAIL"),R1503&lt;&gt;"",S1503&lt;&gt;"",T1503&lt;&gt;""),"LABEL_APPLIED","INCOMPLETE_DECISION"),"RERUN_REQUIRED"))</x:f>
      </x:c>
    </x:row>
    <x:row r="1504" ht="30" customHeight="1">
      <x:c r="A1504" s="9" t="str">
        <x:v>TRF-011-F02</x:v>
      </x:c>
      <x:c r="B1504" s="9" t="str">
        <x:v>TRF-011</x:v>
      </x:c>
      <x:c r="C1504" s="9" t="str">
        <x:v>BATCH_21</x:v>
      </x:c>
      <x:c r="D1504" s="9" t="str">
        <x:v>TRAFICOM</x:v>
      </x:c>
      <x:c r="E1504" s="9" t="n">
        <x:v>0</x:v>
      </x:c>
      <x:c r="F1504" s="9" t="str">
        <x:v>2.1 (UIWL envelope)</x:v>
      </x:c>
      <x:c r="G1504" s="9" t="str">
        <x:v>FAIL</x:v>
      </x:c>
      <x:c r="H1504" s="11" t="str">
        <x:v>UIWL is above rather than equal to the highest intended point, so it is not the envelope.</x:v>
      </x:c>
      <x:c r="I1504" s="10" t="str">
        <x:v>rdf/TRF/TRF-011/TRF-011-F02.ttl</x:v>
      </x:c>
      <x:c r="J1504" s="10" t="str">
        <x:v>e9721a9f47f165a574ae28966ad1b9aac94f9d37ab7885033cf59ced225efca9</x:v>
      </x:c>
      <x:c r="K1504" s="13" t="str">
        <x:v>NOT_REVIEWED</x:v>
      </x:c>
      <x:c r="L1504" s="13" t="str"/>
      <x:c r="M1504" s="13" t="str"/>
      <x:c r="N1504" s="13" t="str"/>
      <x:c r="O1504" s="13" t="str"/>
      <x:c r="P1504" s="13" t="str"/>
      <x:c r="Q1504" s="13" t="str"/>
      <x:c r="R1504" s="13" t="str"/>
      <x:c r="S1504" s="13" t="str"/>
      <x:c r="T1504" s="14" t="str"/>
      <x:c r="U1504" s="9" t="str">
        <x:f>IF(AND(Q1504="AGREED",P1504="LABEL_ONLY",OR(O1504="PASS",O1504="FAIL"),R1504&lt;&gt;"",S1504&lt;&gt;"",T1504&lt;&gt;""),O1504,G1504)</x:f>
        <x:v>FAIL</x:v>
      </x:c>
      <x:c r="V1504" s="9" t="str">
        <x:f>IF(Q1504&lt;&gt;"AGREED","",IF(P1504="LABEL_ONLY",IF(AND(Q1504="AGREED",P1504="LABEL_ONLY",OR(O1504="PASS",O1504="FAIL"),R1504&lt;&gt;"",S1504&lt;&gt;"",T1504&lt;&gt;""),"LABEL_APPLIED","INCOMPLETE_DECISION"),"RERUN_REQUIRED"))</x:f>
      </x:c>
    </x:row>
    <x:row r="1505" ht="30" customHeight="1">
      <x:c r="A1505" s="9" t="str">
        <x:v>TRF-011-F03</x:v>
      </x:c>
      <x:c r="B1505" s="9" t="str">
        <x:v>TRF-011</x:v>
      </x:c>
      <x:c r="C1505" s="9" t="str">
        <x:v>BATCH_21</x:v>
      </x:c>
      <x:c r="D1505" s="9" t="str">
        <x:v>TRAFICOM</x:v>
      </x:c>
      <x:c r="E1505" s="9" t="n">
        <x:v>1</x:v>
      </x:c>
      <x:c r="F1505" s="9" t="str">
        <x:v>2.1 (UIWL envelope)</x:v>
      </x:c>
      <x:c r="G1505" s="9" t="str">
        <x:v>FAIL</x:v>
      </x:c>
      <x:c r="H1505" s="11" t="str">
        <x:v>The upper ice waterline relationship is missing.</x:v>
      </x:c>
      <x:c r="I1505" s="10" t="str">
        <x:v>rdf/TRF/TRF-011/TRF-011-F03.ttl</x:v>
      </x:c>
      <x:c r="J1505" s="10" t="str">
        <x:v>b29a3c87152c6a99134b71844cadb9e562bbeabbb28801b5f30305cb587c4d05</x:v>
      </x:c>
      <x:c r="K1505" s="13" t="str">
        <x:v>NOT_REVIEWED</x:v>
      </x:c>
      <x:c r="L1505" s="13" t="str"/>
      <x:c r="M1505" s="13" t="str"/>
      <x:c r="N1505" s="13" t="str"/>
      <x:c r="O1505" s="13" t="str"/>
      <x:c r="P1505" s="13" t="str"/>
      <x:c r="Q1505" s="13" t="str"/>
      <x:c r="R1505" s="13" t="str"/>
      <x:c r="S1505" s="13" t="str"/>
      <x:c r="T1505" s="14" t="str"/>
      <x:c r="U1505" s="9" t="str">
        <x:f>IF(AND(Q1505="AGREED",P1505="LABEL_ONLY",OR(O1505="PASS",O1505="FAIL"),R1505&lt;&gt;"",S1505&lt;&gt;"",T1505&lt;&gt;""),O1505,G1505)</x:f>
        <x:v>FAIL</x:v>
      </x:c>
      <x:c r="V1505" s="9" t="str">
        <x:f>IF(Q1505&lt;&gt;"AGREED","",IF(P1505="LABEL_ONLY",IF(AND(Q1505="AGREED",P1505="LABEL_ONLY",OR(O1505="PASS",O1505="FAIL"),R1505&lt;&gt;"",S1505&lt;&gt;"",T1505&lt;&gt;""),"LABEL_APPLIED","INCOMPLETE_DECISION"),"RERUN_REQUIRED"))</x:f>
      </x:c>
    </x:row>
    <x:row r="1506" ht="30" customHeight="1">
      <x:c r="A1506" s="9" t="str">
        <x:v>TRF-011-F04</x:v>
      </x:c>
      <x:c r="B1506" s="9" t="str">
        <x:v>TRF-011</x:v>
      </x:c>
      <x:c r="C1506" s="9" t="str">
        <x:v>BATCH_21</x:v>
      </x:c>
      <x:c r="D1506" s="9" t="str">
        <x:v>TRAFICOM</x:v>
      </x:c>
      <x:c r="E1506" s="9" t="n">
        <x:v>0</x:v>
      </x:c>
      <x:c r="F1506" s="9" t="str">
        <x:v>2.1 (UIWL envelope)</x:v>
      </x:c>
      <x:c r="G1506" s="9" t="str">
        <x:v>FAIL</x:v>
      </x:c>
      <x:c r="H1506" s="11" t="str">
        <x:v>UIWL profile points are attached to the wrong owner.</x:v>
      </x:c>
      <x:c r="I1506" s="10" t="str">
        <x:v>rdf/TRF/TRF-011/TRF-011-F04.ttl</x:v>
      </x:c>
      <x:c r="J1506" s="10" t="str">
        <x:v>896babc82f991b2c543b51794dcf7f7872938331b644985626f9021aeca6e7d4</x:v>
      </x:c>
      <x:c r="K1506" s="13" t="str">
        <x:v>NOT_REVIEWED</x:v>
      </x:c>
      <x:c r="L1506" s="13" t="str"/>
      <x:c r="M1506" s="13" t="str"/>
      <x:c r="N1506" s="13" t="str"/>
      <x:c r="O1506" s="13" t="str"/>
      <x:c r="P1506" s="13" t="str"/>
      <x:c r="Q1506" s="13" t="str"/>
      <x:c r="R1506" s="13" t="str"/>
      <x:c r="S1506" s="13" t="str"/>
      <x:c r="T1506" s="14" t="str"/>
      <x:c r="U1506" s="9" t="str">
        <x:f>IF(AND(Q1506="AGREED",P1506="LABEL_ONLY",OR(O1506="PASS",O1506="FAIL"),R1506&lt;&gt;"",S1506&lt;&gt;"",T1506&lt;&gt;""),O1506,G1506)</x:f>
        <x:v>FAIL</x:v>
      </x:c>
      <x:c r="V1506" s="9" t="str">
        <x:f>IF(Q1506&lt;&gt;"AGREED","",IF(P1506="LABEL_ONLY",IF(AND(Q1506="AGREED",P1506="LABEL_ONLY",OR(O1506="PASS",O1506="FAIL"),R1506&lt;&gt;"",S1506&lt;&gt;"",T1506&lt;&gt;""),"LABEL_APPLIED","INCOMPLETE_DECISION"),"RERUN_REQUIRED"))</x:f>
      </x:c>
    </x:row>
    <x:row r="1507" ht="30" customHeight="1">
      <x:c r="A1507" s="9" t="str">
        <x:v>TRF-011-P01</x:v>
      </x:c>
      <x:c r="B1507" s="9" t="str">
        <x:v>TRF-011</x:v>
      </x:c>
      <x:c r="C1507" s="9" t="str">
        <x:v>BATCH_21</x:v>
      </x:c>
      <x:c r="D1507" s="9" t="str">
        <x:v>TRAFICOM</x:v>
      </x:c>
      <x:c r="E1507" s="9" t="n">
        <x:v>1</x:v>
      </x:c>
      <x:c r="F1507" s="9" t="str">
        <x:v>2.1 (UIWL envelope)</x:v>
      </x:c>
      <x:c r="G1507" s="9" t="str">
        <x:v>PASS</x:v>
      </x:c>
      <x:c r="H1507" s="11" t="str">
        <x:v>One intended operating waterline is exactly reproduced by the UIWL envelope.</x:v>
      </x:c>
      <x:c r="I1507" s="10" t="str">
        <x:v>rdf/TRF/TRF-011/TRF-011-P01.ttl</x:v>
      </x:c>
      <x:c r="J1507" s="10" t="str">
        <x:v>525520e36eab58096acd9e18747d14d26162dc404da73ae31af0bf41be93a73c</x:v>
      </x:c>
      <x:c r="K1507" s="13" t="str">
        <x:v>NOT_REVIEWED</x:v>
      </x:c>
      <x:c r="L1507" s="13" t="str"/>
      <x:c r="M1507" s="13" t="str"/>
      <x:c r="N1507" s="13" t="str"/>
      <x:c r="O1507" s="13" t="str"/>
      <x:c r="P1507" s="13" t="str"/>
      <x:c r="Q1507" s="13" t="str"/>
      <x:c r="R1507" s="13" t="str"/>
      <x:c r="S1507" s="13" t="str"/>
      <x:c r="T1507" s="14" t="str"/>
      <x:c r="U1507" s="9" t="str">
        <x:f>IF(AND(Q1507="AGREED",P1507="LABEL_ONLY",OR(O1507="PASS",O1507="FAIL"),R1507&lt;&gt;"",S1507&lt;&gt;"",T1507&lt;&gt;""),O1507,G1507)</x:f>
        <x:v>PASS</x:v>
      </x:c>
      <x:c r="V1507" s="9" t="str">
        <x:f>IF(Q1507&lt;&gt;"AGREED","",IF(P1507="LABEL_ONLY",IF(AND(Q1507="AGREED",P1507="LABEL_ONLY",OR(O1507="PASS",O1507="FAIL"),R1507&lt;&gt;"",S1507&lt;&gt;"",T1507&lt;&gt;""),"LABEL_APPLIED","INCOMPLETE_DECISION"),"RERUN_REQUIRED"))</x:f>
      </x:c>
    </x:row>
    <x:row r="1508" ht="30" customHeight="1">
      <x:c r="A1508" s="9" t="str">
        <x:v>TRF-011-P02</x:v>
      </x:c>
      <x:c r="B1508" s="9" t="str">
        <x:v>TRF-011</x:v>
      </x:c>
      <x:c r="C1508" s="9" t="str">
        <x:v>BATCH_21</x:v>
      </x:c>
      <x:c r="D1508" s="9" t="str">
        <x:v>TRAFICOM</x:v>
      </x:c>
      <x:c r="E1508" s="9" t="n">
        <x:v>0</x:v>
      </x:c>
      <x:c r="F1508" s="9" t="str">
        <x:v>2.1 (UIWL envelope)</x:v>
      </x:c>
      <x:c r="G1508" s="9" t="str">
        <x:v>PASS</x:v>
      </x:c>
      <x:c r="H1508" s="11" t="str">
        <x:v>UIWL takes the pointwise maximum of two intended ice-operating waterlines.</x:v>
      </x:c>
      <x:c r="I1508" s="10" t="str">
        <x:v>rdf/TRF/TRF-011/TRF-011-P02.ttl</x:v>
      </x:c>
      <x:c r="J1508" s="10" t="str">
        <x:v>7c9e702465bb7762fd1581ca8ede90a4c74a06184b2f7b382d03b1b7ed349048</x:v>
      </x:c>
      <x:c r="K1508" s="13" t="str">
        <x:v>NOT_REVIEWED</x:v>
      </x:c>
      <x:c r="L1508" s="13" t="str"/>
      <x:c r="M1508" s="13" t="str"/>
      <x:c r="N1508" s="13" t="str"/>
      <x:c r="O1508" s="13" t="str"/>
      <x:c r="P1508" s="13" t="str"/>
      <x:c r="Q1508" s="13" t="str"/>
      <x:c r="R1508" s="13" t="str"/>
      <x:c r="S1508" s="13" t="str"/>
      <x:c r="T1508" s="14" t="str"/>
      <x:c r="U1508" s="9" t="str">
        <x:f>IF(AND(Q1508="AGREED",P1508="LABEL_ONLY",OR(O1508="PASS",O1508="FAIL"),R1508&lt;&gt;"",S1508&lt;&gt;"",T1508&lt;&gt;""),O1508,G1508)</x:f>
        <x:v>PASS</x:v>
      </x:c>
      <x:c r="V1508" s="9" t="str">
        <x:f>IF(Q1508&lt;&gt;"AGREED","",IF(P1508="LABEL_ONLY",IF(AND(Q1508="AGREED",P1508="LABEL_ONLY",OR(O1508="PASS",O1508="FAIL"),R1508&lt;&gt;"",S1508&lt;&gt;"",T1508&lt;&gt;""),"LABEL_APPLIED","INCOMPLETE_DECISION"),"RERUN_REQUIRED"))</x:f>
      </x:c>
    </x:row>
    <x:row r="1509" ht="30" customHeight="1">
      <x:c r="A1509" s="9" t="str">
        <x:v>TRF-011-P03</x:v>
      </x:c>
      <x:c r="B1509" s="9" t="str">
        <x:v>TRF-011</x:v>
      </x:c>
      <x:c r="C1509" s="9" t="str">
        <x:v>BATCH_21</x:v>
      </x:c>
      <x:c r="D1509" s="9" t="str">
        <x:v>TRAFICOM</x:v>
      </x:c>
      <x:c r="E1509" s="9" t="n">
        <x:v>0</x:v>
      </x:c>
      <x:c r="F1509" s="9" t="str">
        <x:v>2.1 (UIWL envelope)</x:v>
      </x:c>
      <x:c r="G1509" s="9" t="str">
        <x:v>PASS</x:v>
      </x:c>
      <x:c r="H1509" s="11" t="str">
        <x:v>Broken-line UIWL correctly contains the pointwise envelope at three longitudinal positions.</x:v>
      </x:c>
      <x:c r="I1509" s="10" t="str">
        <x:v>rdf/TRF/TRF-011/TRF-011-P03.ttl</x:v>
      </x:c>
      <x:c r="J1509" s="10" t="str">
        <x:v>fcaeebaf2d4f37af191eebd592fa88c8b291d18ee0b177237e6718c0302d1705</x:v>
      </x:c>
      <x:c r="K1509" s="13" t="str">
        <x:v>NOT_REVIEWED</x:v>
      </x:c>
      <x:c r="L1509" s="13" t="str"/>
      <x:c r="M1509" s="13" t="str"/>
      <x:c r="N1509" s="13" t="str"/>
      <x:c r="O1509" s="13" t="str"/>
      <x:c r="P1509" s="13" t="str"/>
      <x:c r="Q1509" s="13" t="str"/>
      <x:c r="R1509" s="13" t="str"/>
      <x:c r="S1509" s="13" t="str"/>
      <x:c r="T1509" s="14" t="str"/>
      <x:c r="U1509" s="9" t="str">
        <x:f>IF(AND(Q1509="AGREED",P1509="LABEL_ONLY",OR(O1509="PASS",O1509="FAIL"),R1509&lt;&gt;"",S1509&lt;&gt;"",T1509&lt;&gt;""),O1509,G1509)</x:f>
        <x:v>PASS</x:v>
      </x:c>
      <x:c r="V1509" s="9" t="str">
        <x:f>IF(Q1509&lt;&gt;"AGREED","",IF(P1509="LABEL_ONLY",IF(AND(Q1509="AGREED",P1509="LABEL_ONLY",OR(O1509="PASS",O1509="FAIL"),R1509&lt;&gt;"",S1509&lt;&gt;"",T1509&lt;&gt;""),"LABEL_APPLIED","INCOMPLETE_DECISION"),"RERUN_REQUIRED"))</x:f>
      </x:c>
    </x:row>
    <x:row r="1510" ht="30" customHeight="1">
      <x:c r="A1510" s="9" t="str">
        <x:v>TRF-012-F01</x:v>
      </x:c>
      <x:c r="B1510" s="9" t="str">
        <x:v>TRF-012</x:v>
      </x:c>
      <x:c r="C1510" s="9" t="str">
        <x:v>BATCH_12</x:v>
      </x:c>
      <x:c r="D1510" s="9" t="str">
        <x:v>TRAFICOM</x:v>
      </x:c>
      <x:c r="E1510" s="9" t="n">
        <x:v>0</x:v>
      </x:c>
      <x:c r="F1510" s="9" t="str">
        <x:v>2.1 (LIWL readiness/profile representation)</x:v>
      </x:c>
      <x:c r="G1510" s="9" t="str">
        <x:v>FAIL</x:v>
      </x:c>
      <x:c r="H1510" s="11" t="str">
        <x:v>Readiness input/result is incomplete: hasIntendedIceOperatingWaterline is missing.</x:v>
      </x:c>
      <x:c r="I1510" s="10" t="str">
        <x:v>rdf/TRF/TRF-012/TRF-012-F01.ttl</x:v>
      </x:c>
      <x:c r="J1510" s="10" t="str">
        <x:v>50fa1e332b9127c13c3e1f0b4c43bcdbdf220ed50ee24bf82d5fef559ee32807</x:v>
      </x:c>
      <x:c r="K1510" s="13" t="str">
        <x:v>NOT_REVIEWED</x:v>
      </x:c>
      <x:c r="L1510" s="13" t="str"/>
      <x:c r="M1510" s="13" t="str"/>
      <x:c r="N1510" s="13" t="str"/>
      <x:c r="O1510" s="13" t="str"/>
      <x:c r="P1510" s="13" t="str"/>
      <x:c r="Q1510" s="13" t="str"/>
      <x:c r="R1510" s="13" t="str"/>
      <x:c r="S1510" s="13" t="str"/>
      <x:c r="T1510" s="14" t="str"/>
      <x:c r="U1510" s="9" t="str">
        <x:f>IF(AND(Q1510="AGREED",P1510="LABEL_ONLY",OR(O1510="PASS",O1510="FAIL"),R1510&lt;&gt;"",S1510&lt;&gt;"",T1510&lt;&gt;""),O1510,G1510)</x:f>
        <x:v>FAIL</x:v>
      </x:c>
      <x:c r="V1510" s="9" t="str">
        <x:f>IF(Q1510&lt;&gt;"AGREED","",IF(P1510="LABEL_ONLY",IF(AND(Q1510="AGREED",P1510="LABEL_ONLY",OR(O1510="PASS",O1510="FAIL"),R1510&lt;&gt;"",S1510&lt;&gt;"",T1510&lt;&gt;""),"LABEL_APPLIED","INCOMPLETE_DECISION"),"RERUN_REQUIRED"))</x:f>
      </x:c>
    </x:row>
    <x:row r="1511" ht="30" customHeight="1">
      <x:c r="A1511" s="9" t="str">
        <x:v>TRF-012-F02</x:v>
      </x:c>
      <x:c r="B1511" s="9" t="str">
        <x:v>TRF-012</x:v>
      </x:c>
      <x:c r="C1511" s="9" t="str">
        <x:v>BATCH_12</x:v>
      </x:c>
      <x:c r="D1511" s="9" t="str">
        <x:v>TRAFICOM</x:v>
      </x:c>
      <x:c r="E1511" s="9" t="n">
        <x:v>0</x:v>
      </x:c>
      <x:c r="F1511" s="9" t="str">
        <x:v>2.1 (LIWL readiness/profile representation)</x:v>
      </x:c>
      <x:c r="G1511" s="9" t="str">
        <x:v>FAIL</x:v>
      </x:c>
      <x:c r="H1511" s="11" t="str">
        <x:v>Readiness input/result is incomplete: hasLowerIceWaterline is missing.</x:v>
      </x:c>
      <x:c r="I1511" s="10" t="str">
        <x:v>rdf/TRF/TRF-012/TRF-012-F02.ttl</x:v>
      </x:c>
      <x:c r="J1511" s="10" t="str">
        <x:v>118f16d2e15ee22576e936823d0dee48a8e95734f0401762de4c28c334d92d04</x:v>
      </x:c>
      <x:c r="K1511" s="13" t="str">
        <x:v>NOT_REVIEWED</x:v>
      </x:c>
      <x:c r="L1511" s="13" t="str"/>
      <x:c r="M1511" s="13" t="str"/>
      <x:c r="N1511" s="13" t="str"/>
      <x:c r="O1511" s="13" t="str"/>
      <x:c r="P1511" s="13" t="str"/>
      <x:c r="Q1511" s="13" t="str"/>
      <x:c r="R1511" s="13" t="str"/>
      <x:c r="S1511" s="13" t="str"/>
      <x:c r="T1511" s="14" t="str"/>
      <x:c r="U1511" s="9" t="str">
        <x:f>IF(AND(Q1511="AGREED",P1511="LABEL_ONLY",OR(O1511="PASS",O1511="FAIL"),R1511&lt;&gt;"",S1511&lt;&gt;"",T1511&lt;&gt;""),O1511,G1511)</x:f>
        <x:v>FAIL</x:v>
      </x:c>
      <x:c r="V1511" s="9" t="str">
        <x:f>IF(Q1511&lt;&gt;"AGREED","",IF(P1511="LABEL_ONLY",IF(AND(Q1511="AGREED",P1511="LABEL_ONLY",OR(O1511="PASS",O1511="FAIL"),R1511&lt;&gt;"",S1511&lt;&gt;"",T1511&lt;&gt;""),"LABEL_APPLIED","INCOMPLETE_DECISION"),"RERUN_REQUIRED"))</x:f>
      </x:c>
    </x:row>
    <x:row r="1512" ht="30" customHeight="1">
      <x:c r="A1512" s="9" t="str">
        <x:v>TRF-012-F03</x:v>
      </x:c>
      <x:c r="B1512" s="9" t="str">
        <x:v>TRF-012</x:v>
      </x:c>
      <x:c r="C1512" s="9" t="str">
        <x:v>BATCH_12</x:v>
      </x:c>
      <x:c r="D1512" s="9" t="str">
        <x:v>TRAFICOM</x:v>
      </x:c>
      <x:c r="E1512" s="9" t="n">
        <x:v>0</x:v>
      </x:c>
      <x:c r="F1512" s="9" t="str">
        <x:v>2.1 (LIWL readiness/profile representation)</x:v>
      </x:c>
      <x:c r="G1512" s="9" t="str">
        <x:v>FAIL</x:v>
      </x:c>
      <x:c r="H1512" s="11" t="str">
        <x:v>Readiness input/result is incomplete: intendedPointPath is missing.</x:v>
      </x:c>
      <x:c r="I1512" s="10" t="str">
        <x:v>rdf/TRF/TRF-012/TRF-012-F03.ttl</x:v>
      </x:c>
      <x:c r="J1512" s="10" t="str">
        <x:v>7c04653573c43db6c4757dd3e586fd3d66982a9b9e88eeac6adf5210095cbc95</x:v>
      </x:c>
      <x:c r="K1512" s="13" t="str">
        <x:v>NOT_REVIEWED</x:v>
      </x:c>
      <x:c r="L1512" s="13" t="str"/>
      <x:c r="M1512" s="13" t="str"/>
      <x:c r="N1512" s="13" t="str"/>
      <x:c r="O1512" s="13" t="str"/>
      <x:c r="P1512" s="13" t="str"/>
      <x:c r="Q1512" s="13" t="str"/>
      <x:c r="R1512" s="13" t="str"/>
      <x:c r="S1512" s="13" t="str"/>
      <x:c r="T1512" s="14" t="str"/>
      <x:c r="U1512" s="9" t="str">
        <x:f>IF(AND(Q1512="AGREED",P1512="LABEL_ONLY",OR(O1512="PASS",O1512="FAIL"),R1512&lt;&gt;"",S1512&lt;&gt;"",T1512&lt;&gt;""),O1512,G1512)</x:f>
        <x:v>FAIL</x:v>
      </x:c>
      <x:c r="V1512" s="9" t="str">
        <x:f>IF(Q1512&lt;&gt;"AGREED","",IF(P1512="LABEL_ONLY",IF(AND(Q1512="AGREED",P1512="LABEL_ONLY",OR(O1512="PASS",O1512="FAIL"),R1512&lt;&gt;"",S1512&lt;&gt;"",T1512&lt;&gt;""),"LABEL_APPLIED","INCOMPLETE_DECISION"),"RERUN_REQUIRED"))</x:f>
      </x:c>
    </x:row>
    <x:row r="1513" ht="30" customHeight="1">
      <x:c r="A1513" s="9" t="str">
        <x:v>TRF-012-F04</x:v>
      </x:c>
      <x:c r="B1513" s="9" t="str">
        <x:v>TRF-012</x:v>
      </x:c>
      <x:c r="C1513" s="9" t="str">
        <x:v>BATCH_12</x:v>
      </x:c>
      <x:c r="D1513" s="9" t="str">
        <x:v>TRAFICOM</x:v>
      </x:c>
      <x:c r="E1513" s="9" t="n">
        <x:v>0</x:v>
      </x:c>
      <x:c r="F1513" s="9" t="str">
        <x:v>2.1 (LIWL readiness/profile representation)</x:v>
      </x:c>
      <x:c r="G1513" s="9" t="str">
        <x:v>FAIL</x:v>
      </x:c>
      <x:c r="H1513" s="11" t="str">
        <x:v>Readiness input/result is incomplete: lowerPointPath is missing.</x:v>
      </x:c>
      <x:c r="I1513" s="10" t="str">
        <x:v>rdf/TRF/TRF-012/TRF-012-F04.ttl</x:v>
      </x:c>
      <x:c r="J1513" s="10" t="str">
        <x:v>a08536fd28b7316f38438291d0eaf9ae4ba2f5e1fbf6b1910d091b34d1bae85f</x:v>
      </x:c>
      <x:c r="K1513" s="13" t="str">
        <x:v>NOT_REVIEWED</x:v>
      </x:c>
      <x:c r="L1513" s="13" t="str"/>
      <x:c r="M1513" s="13" t="str"/>
      <x:c r="N1513" s="13" t="str"/>
      <x:c r="O1513" s="13" t="str"/>
      <x:c r="P1513" s="13" t="str"/>
      <x:c r="Q1513" s="13" t="str"/>
      <x:c r="R1513" s="13" t="str"/>
      <x:c r="S1513" s="13" t="str"/>
      <x:c r="T1513" s="14" t="str"/>
      <x:c r="U1513" s="9" t="str">
        <x:f>IF(AND(Q1513="AGREED",P1513="LABEL_ONLY",OR(O1513="PASS",O1513="FAIL"),R1513&lt;&gt;"",S1513&lt;&gt;"",T1513&lt;&gt;""),O1513,G1513)</x:f>
        <x:v>FAIL</x:v>
      </x:c>
      <x:c r="V1513" s="9" t="str">
        <x:f>IF(Q1513&lt;&gt;"AGREED","",IF(P1513="LABEL_ONLY",IF(AND(Q1513="AGREED",P1513="LABEL_ONLY",OR(O1513="PASS",O1513="FAIL"),R1513&lt;&gt;"",S1513&lt;&gt;"",T1513&lt;&gt;""),"LABEL_APPLIED","INCOMPLETE_DECISION"),"RERUN_REQUIRED"))</x:f>
      </x:c>
    </x:row>
    <x:row r="1514" ht="30" customHeight="1">
      <x:c r="A1514" s="9" t="str">
        <x:v>TRF-012-F05</x:v>
      </x:c>
      <x:c r="B1514" s="9" t="str">
        <x:v>TRF-012</x:v>
      </x:c>
      <x:c r="C1514" s="9" t="str">
        <x:v>BATCH_12</x:v>
      </x:c>
      <x:c r="D1514" s="9" t="str">
        <x:v>TRAFICOM</x:v>
      </x:c>
      <x:c r="E1514" s="9" t="n">
        <x:v>0</x:v>
      </x:c>
      <x:c r="F1514" s="9" t="str">
        <x:v>2.1 (LIWL readiness/profile representation)</x:v>
      </x:c>
      <x:c r="G1514" s="9" t="str">
        <x:v>FAIL</x:v>
      </x:c>
      <x:c r="H1514" s="11" t="str">
        <x:v>Readiness input/result is incomplete: intendedLongitudinalPosition is missing.</x:v>
      </x:c>
      <x:c r="I1514" s="10" t="str">
        <x:v>rdf/TRF/TRF-012/TRF-012-F05.ttl</x:v>
      </x:c>
      <x:c r="J1514" s="10" t="str">
        <x:v>5f422f60e96ac3fa716ca4164787a3b4ae51ca3967b4274c59019e3ac5dec7f3</x:v>
      </x:c>
      <x:c r="K1514" s="13" t="str">
        <x:v>NOT_REVIEWED</x:v>
      </x:c>
      <x:c r="L1514" s="13" t="str"/>
      <x:c r="M1514" s="13" t="str"/>
      <x:c r="N1514" s="13" t="str"/>
      <x:c r="O1514" s="13" t="str"/>
      <x:c r="P1514" s="13" t="str"/>
      <x:c r="Q1514" s="13" t="str"/>
      <x:c r="R1514" s="13" t="str"/>
      <x:c r="S1514" s="13" t="str"/>
      <x:c r="T1514" s="14" t="str"/>
      <x:c r="U1514" s="9" t="str">
        <x:f>IF(AND(Q1514="AGREED",P1514="LABEL_ONLY",OR(O1514="PASS",O1514="FAIL"),R1514&lt;&gt;"",S1514&lt;&gt;"",T1514&lt;&gt;""),O1514,G1514)</x:f>
        <x:v>FAIL</x:v>
      </x:c>
      <x:c r="V1514" s="9" t="str">
        <x:f>IF(Q1514&lt;&gt;"AGREED","",IF(P1514="LABEL_ONLY",IF(AND(Q1514="AGREED",P1514="LABEL_ONLY",OR(O1514="PASS",O1514="FAIL"),R1514&lt;&gt;"",S1514&lt;&gt;"",T1514&lt;&gt;""),"LABEL_APPLIED","INCOMPLETE_DECISION"),"RERUN_REQUIRED"))</x:f>
      </x:c>
    </x:row>
    <x:row r="1515" ht="30" customHeight="1">
      <x:c r="A1515" s="9" t="str">
        <x:v>TRF-012-F06</x:v>
      </x:c>
      <x:c r="B1515" s="9" t="str">
        <x:v>TRF-012</x:v>
      </x:c>
      <x:c r="C1515" s="9" t="str">
        <x:v>BATCH_12</x:v>
      </x:c>
      <x:c r="D1515" s="9" t="str">
        <x:v>TRAFICOM</x:v>
      </x:c>
      <x:c r="E1515" s="9" t="n">
        <x:v>0</x:v>
      </x:c>
      <x:c r="F1515" s="9" t="str">
        <x:v>2.1 (LIWL readiness/profile representation)</x:v>
      </x:c>
      <x:c r="G1515" s="9" t="str">
        <x:v>FAIL</x:v>
      </x:c>
      <x:c r="H1515" s="11" t="str">
        <x:v>Readiness input/result is incomplete: lowerVerticalCoordinate is missing.</x:v>
      </x:c>
      <x:c r="I1515" s="10" t="str">
        <x:v>rdf/TRF/TRF-012/TRF-012-F06.ttl</x:v>
      </x:c>
      <x:c r="J1515" s="10" t="str">
        <x:v>34f7f0fab7f3faf9316fe125d4dd12750bbaca6d92a7108990fd121753edf6bd</x:v>
      </x:c>
      <x:c r="K1515" s="13" t="str">
        <x:v>NOT_REVIEWED</x:v>
      </x:c>
      <x:c r="L1515" s="13" t="str"/>
      <x:c r="M1515" s="13" t="str"/>
      <x:c r="N1515" s="13" t="str"/>
      <x:c r="O1515" s="13" t="str"/>
      <x:c r="P1515" s="13" t="str"/>
      <x:c r="Q1515" s="13" t="str"/>
      <x:c r="R1515" s="13" t="str"/>
      <x:c r="S1515" s="13" t="str"/>
      <x:c r="T1515" s="14" t="str"/>
      <x:c r="U1515" s="9" t="str">
        <x:f>IF(AND(Q1515="AGREED",P1515="LABEL_ONLY",OR(O1515="PASS",O1515="FAIL"),R1515&lt;&gt;"",S1515&lt;&gt;"",T1515&lt;&gt;""),O1515,G1515)</x:f>
        <x:v>FAIL</x:v>
      </x:c>
      <x:c r="V1515" s="9" t="str">
        <x:f>IF(Q1515&lt;&gt;"AGREED","",IF(P1515="LABEL_ONLY",IF(AND(Q1515="AGREED",P1515="LABEL_ONLY",OR(O1515="PASS",O1515="FAIL"),R1515&lt;&gt;"",S1515&lt;&gt;"",T1515&lt;&gt;""),"LABEL_APPLIED","INCOMPLETE_DECISION"),"RERUN_REQUIRED"))</x:f>
      </x:c>
    </x:row>
    <x:row r="1516" ht="30" customHeight="1">
      <x:c r="A1516" s="9" t="str">
        <x:v>TRF-012-F07</x:v>
      </x:c>
      <x:c r="B1516" s="9" t="str">
        <x:v>TRF-012</x:v>
      </x:c>
      <x:c r="C1516" s="9" t="str">
        <x:v>BATCH_12</x:v>
      </x:c>
      <x:c r="D1516" s="9" t="str">
        <x:v>TRAFICOM</x:v>
      </x:c>
      <x:c r="E1516" s="9" t="n">
        <x:v>1</x:v>
      </x:c>
      <x:c r="F1516" s="9" t="str">
        <x:v>2.1 (LIWL readiness/profile representation)</x:v>
      </x:c>
      <x:c r="G1516" s="9" t="str">
        <x:v>FAIL</x:v>
      </x:c>
      <x:c r="H1516" s="11" t="str">
        <x:v>Intended-waterline profile point is attached to ship rather than the waterline.</x:v>
      </x:c>
      <x:c r="I1516" s="10" t="str">
        <x:v>rdf/TRF/TRF-012/TRF-012-F07.ttl</x:v>
      </x:c>
      <x:c r="J1516" s="10" t="str">
        <x:v>0a0c1f0f705996dcb1b94e807588b0c2f091c05d9202c689acea00ef0ec8ef7e</x:v>
      </x:c>
      <x:c r="K1516" s="13" t="str">
        <x:v>NOT_REVIEWED</x:v>
      </x:c>
      <x:c r="L1516" s="13" t="str"/>
      <x:c r="M1516" s="13" t="str"/>
      <x:c r="N1516" s="13" t="str"/>
      <x:c r="O1516" s="13" t="str"/>
      <x:c r="P1516" s="13" t="str"/>
      <x:c r="Q1516" s="13" t="str"/>
      <x:c r="R1516" s="13" t="str"/>
      <x:c r="S1516" s="13" t="str"/>
      <x:c r="T1516" s="14" t="str"/>
      <x:c r="U1516" s="9" t="str">
        <x:f>IF(AND(Q1516="AGREED",P1516="LABEL_ONLY",OR(O1516="PASS",O1516="FAIL"),R1516&lt;&gt;"",S1516&lt;&gt;"",T1516&lt;&gt;""),O1516,G1516)</x:f>
        <x:v>FAIL</x:v>
      </x:c>
      <x:c r="V1516" s="9" t="str">
        <x:f>IF(Q1516&lt;&gt;"AGREED","",IF(P1516="LABEL_ONLY",IF(AND(Q1516="AGREED",P1516="LABEL_ONLY",OR(O1516="PASS",O1516="FAIL"),R1516&lt;&gt;"",S1516&lt;&gt;"",T1516&lt;&gt;""),"LABEL_APPLIED","INCOMPLETE_DECISION"),"RERUN_REQUIRED"))</x:f>
      </x:c>
    </x:row>
    <x:row r="1517" ht="30" customHeight="1">
      <x:c r="A1517" s="9" t="str">
        <x:v>TRF-012-P01</x:v>
      </x:c>
      <x:c r="B1517" s="9" t="str">
        <x:v>TRF-012</x:v>
      </x:c>
      <x:c r="C1517" s="9" t="str">
        <x:v>BATCH_12</x:v>
      </x:c>
      <x:c r="D1517" s="9" t="str">
        <x:v>TRAFICOM</x:v>
      </x:c>
      <x:c r="E1517" s="9" t="n">
        <x:v>1</x:v>
      </x:c>
      <x:c r="F1517" s="9" t="str">
        <x:v>2.1 (LIWL readiness/profile representation)</x:v>
      </x:c>
      <x:c r="G1517" s="9" t="str">
        <x:v>PASS</x:v>
      </x:c>
      <x:c r="H1517" s="11" t="str">
        <x:v>Intended and lower waterlines have profile-point paths with longitudinal and vertical coordinates.</x:v>
      </x:c>
      <x:c r="I1517" s="10" t="str">
        <x:v>rdf/TRF/TRF-012/TRF-012-P01.ttl</x:v>
      </x:c>
      <x:c r="J1517" s="10" t="str">
        <x:v>bc6397d467893871e29d7a3c3ecd06c0c22956c16e6c4d72683926d8d382645c</x:v>
      </x:c>
      <x:c r="K1517" s="13" t="str">
        <x:v>NOT_REVIEWED</x:v>
      </x:c>
      <x:c r="L1517" s="13" t="str"/>
      <x:c r="M1517" s="13" t="str"/>
      <x:c r="N1517" s="13" t="str"/>
      <x:c r="O1517" s="13" t="str"/>
      <x:c r="P1517" s="13" t="str"/>
      <x:c r="Q1517" s="13" t="str"/>
      <x:c r="R1517" s="13" t="str"/>
      <x:c r="S1517" s="13" t="str"/>
      <x:c r="T1517" s="14" t="str"/>
      <x:c r="U1517" s="9" t="str">
        <x:f>IF(AND(Q1517="AGREED",P1517="LABEL_ONLY",OR(O1517="PASS",O1517="FAIL"),R1517&lt;&gt;"",S1517&lt;&gt;"",T1517&lt;&gt;""),O1517,G1517)</x:f>
        <x:v>PASS</x:v>
      </x:c>
      <x:c r="V1517" s="9" t="str">
        <x:f>IF(Q1517&lt;&gt;"AGREED","",IF(P1517="LABEL_ONLY",IF(AND(Q1517="AGREED",P1517="LABEL_ONLY",OR(O1517="PASS",O1517="FAIL"),R1517&lt;&gt;"",S1517&lt;&gt;"",T1517&lt;&gt;""),"LABEL_APPLIED","INCOMPLETE_DECISION"),"RERUN_REQUIRED"))</x:f>
      </x:c>
    </x:row>
    <x:row r="1518" ht="30" customHeight="1">
      <x:c r="A1518" s="9" t="str">
        <x:v>TRF-013-F01</x:v>
      </x:c>
      <x:c r="B1518" s="9" t="str">
        <x:v>TRF-013</x:v>
      </x:c>
      <x:c r="C1518" s="9" t="str">
        <x:v>BATCH_12</x:v>
      </x:c>
      <x:c r="D1518" s="9" t="str">
        <x:v>TRAFICOM</x:v>
      </x:c>
      <x:c r="E1518" s="9" t="n">
        <x:v>1</x:v>
      </x:c>
      <x:c r="F1518" s="9" t="str">
        <x:v>2.2 (maximum/minimum fore and aft draught)</x:v>
      </x:c>
      <x:c r="G1518" s="9" t="str">
        <x:v>FAIL</x:v>
      </x:c>
      <x:c r="H1518" s="11" t="str">
        <x:v>Fore draught is below the minimum ice-class draught.</x:v>
      </x:c>
      <x:c r="I1518" s="10" t="str">
        <x:v>rdf/TRF/TRF-013/TRF-013-F01.ttl</x:v>
      </x:c>
      <x:c r="J1518" s="10" t="str">
        <x:v>ff45516693ca454d400b9e2cd5acfcdc63ec710b432c8afe40660cd4ce37de10</x:v>
      </x:c>
      <x:c r="K1518" s="13" t="str">
        <x:v>NOT_REVIEWED</x:v>
      </x:c>
      <x:c r="L1518" s="13" t="str"/>
      <x:c r="M1518" s="13" t="str"/>
      <x:c r="N1518" s="13" t="str"/>
      <x:c r="O1518" s="13" t="str"/>
      <x:c r="P1518" s="13" t="str"/>
      <x:c r="Q1518" s="13" t="str"/>
      <x:c r="R1518" s="13" t="str"/>
      <x:c r="S1518" s="13" t="str"/>
      <x:c r="T1518" s="14" t="str"/>
      <x:c r="U1518" s="9" t="str">
        <x:f>IF(AND(Q1518="AGREED",P1518="LABEL_ONLY",OR(O1518="PASS",O1518="FAIL"),R1518&lt;&gt;"",S1518&lt;&gt;"",T1518&lt;&gt;""),O1518,G1518)</x:f>
        <x:v>FAIL</x:v>
      </x:c>
      <x:c r="V1518" s="9" t="str">
        <x:f>IF(Q1518&lt;&gt;"AGREED","",IF(P1518="LABEL_ONLY",IF(AND(Q1518="AGREED",P1518="LABEL_ONLY",OR(O1518="PASS",O1518="FAIL"),R1518&lt;&gt;"",S1518&lt;&gt;"",T1518&lt;&gt;""),"LABEL_APPLIED","INCOMPLETE_DECISION"),"RERUN_REQUIRED"))</x:f>
      </x:c>
    </x:row>
    <x:row r="1519" ht="30" customHeight="1">
      <x:c r="A1519" s="9" t="str">
        <x:v>TRF-013-F02</x:v>
      </x:c>
      <x:c r="B1519" s="9" t="str">
        <x:v>TRF-013</x:v>
      </x:c>
      <x:c r="C1519" s="9" t="str">
        <x:v>BATCH_12</x:v>
      </x:c>
      <x:c r="D1519" s="9" t="str">
        <x:v>TRAFICOM</x:v>
      </x:c>
      <x:c r="E1519" s="9" t="n">
        <x:v>0</x:v>
      </x:c>
      <x:c r="F1519" s="9" t="str">
        <x:v>2.2 (maximum/minimum fore and aft draught)</x:v>
      </x:c>
      <x:c r="G1519" s="9" t="str">
        <x:v>FAIL</x:v>
      </x:c>
      <x:c r="H1519" s="11" t="str">
        <x:v>Aft draught exceeds the maximum ice-class draught.</x:v>
      </x:c>
      <x:c r="I1519" s="10" t="str">
        <x:v>rdf/TRF/TRF-013/TRF-013-F02.ttl</x:v>
      </x:c>
      <x:c r="J1519" s="10" t="str">
        <x:v>2b361f21124de89057e3b31f743f5e4f95e4862e3deac6eb9ee22248e91875aa</x:v>
      </x:c>
      <x:c r="K1519" s="13" t="str">
        <x:v>NOT_REVIEWED</x:v>
      </x:c>
      <x:c r="L1519" s="13" t="str"/>
      <x:c r="M1519" s="13" t="str"/>
      <x:c r="N1519" s="13" t="str"/>
      <x:c r="O1519" s="13" t="str"/>
      <x:c r="P1519" s="13" t="str"/>
      <x:c r="Q1519" s="13" t="str"/>
      <x:c r="R1519" s="13" t="str"/>
      <x:c r="S1519" s="13" t="str"/>
      <x:c r="T1519" s="14" t="str"/>
      <x:c r="U1519" s="9" t="str">
        <x:f>IF(AND(Q1519="AGREED",P1519="LABEL_ONLY",OR(O1519="PASS",O1519="FAIL"),R1519&lt;&gt;"",S1519&lt;&gt;"",T1519&lt;&gt;""),O1519,G1519)</x:f>
        <x:v>FAIL</x:v>
      </x:c>
      <x:c r="V1519" s="9" t="str">
        <x:f>IF(Q1519&lt;&gt;"AGREED","",IF(P1519="LABEL_ONLY",IF(AND(Q1519="AGREED",P1519="LABEL_ONLY",OR(O1519="PASS",O1519="FAIL"),R1519&lt;&gt;"",S1519&lt;&gt;"",T1519&lt;&gt;""),"LABEL_APPLIED","INCOMPLETE_DECISION"),"RERUN_REQUIRED"))</x:f>
      </x:c>
    </x:row>
    <x:row r="1520" ht="30" customHeight="1">
      <x:c r="A1520" s="9" t="str">
        <x:v>TRF-013-F03</x:v>
      </x:c>
      <x:c r="B1520" s="9" t="str">
        <x:v>TRF-013</x:v>
      </x:c>
      <x:c r="C1520" s="9" t="str">
        <x:v>BATCH_12</x:v>
      </x:c>
      <x:c r="D1520" s="9" t="str">
        <x:v>TRAFICOM</x:v>
      </x:c>
      <x:c r="E1520" s="9" t="n">
        <x:v>0</x:v>
      </x:c>
      <x:c r="F1520" s="9" t="str">
        <x:v>2.2 (maximum/minimum fore and aft draught)</x:v>
      </x:c>
      <x:c r="G1520" s="9" t="str">
        <x:v>FAIL</x:v>
      </x:c>
      <x:c r="H1520" s="11" t="str">
        <x:v>Required maximum fore draught is missing.</x:v>
      </x:c>
      <x:c r="I1520" s="10" t="str">
        <x:v>rdf/TRF/TRF-013/TRF-013-F03.ttl</x:v>
      </x:c>
      <x:c r="J1520" s="10" t="str">
        <x:v>3ef94863065239922dcfa94fc62f6e266d0a19ba4deefc35597214744b4bc399</x:v>
      </x:c>
      <x:c r="K1520" s="13" t="str">
        <x:v>NOT_REVIEWED</x:v>
      </x:c>
      <x:c r="L1520" s="13" t="str"/>
      <x:c r="M1520" s="13" t="str"/>
      <x:c r="N1520" s="13" t="str"/>
      <x:c r="O1520" s="13" t="str"/>
      <x:c r="P1520" s="13" t="str"/>
      <x:c r="Q1520" s="13" t="str"/>
      <x:c r="R1520" s="13" t="str"/>
      <x:c r="S1520" s="13" t="str"/>
      <x:c r="T1520" s="14" t="str"/>
      <x:c r="U1520" s="9" t="str">
        <x:f>IF(AND(Q1520="AGREED",P1520="LABEL_ONLY",OR(O1520="PASS",O1520="FAIL"),R1520&lt;&gt;"",S1520&lt;&gt;"",T1520&lt;&gt;""),O1520,G1520)</x:f>
        <x:v>FAIL</x:v>
      </x:c>
      <x:c r="V1520" s="9" t="str">
        <x:f>IF(Q1520&lt;&gt;"AGREED","",IF(P1520="LABEL_ONLY",IF(AND(Q1520="AGREED",P1520="LABEL_ONLY",OR(O1520="PASS",O1520="FAIL"),R1520&lt;&gt;"",S1520&lt;&gt;"",T1520&lt;&gt;""),"LABEL_APPLIED","INCOMPLETE_DECISION"),"RERUN_REQUIRED"))</x:f>
      </x:c>
    </x:row>
    <x:row r="1521" ht="30" customHeight="1">
      <x:c r="A1521" s="9" t="str">
        <x:v>TRF-013-F04</x:v>
      </x:c>
      <x:c r="B1521" s="9" t="str">
        <x:v>TRF-013</x:v>
      </x:c>
      <x:c r="C1521" s="9" t="str">
        <x:v>BATCH_12</x:v>
      </x:c>
      <x:c r="D1521" s="9" t="str">
        <x:v>TRAFICOM</x:v>
      </x:c>
      <x:c r="E1521" s="9" t="n">
        <x:v>0</x:v>
      </x:c>
      <x:c r="F1521" s="9" t="str">
        <x:v>2.2 (maximum/minimum fore and aft draught)</x:v>
      </x:c>
      <x:c r="G1521" s="9" t="str">
        <x:v>FAIL</x:v>
      </x:c>
      <x:c r="H1521" s="11" t="str">
        <x:v>Required lower-waterline relationship is missing.</x:v>
      </x:c>
      <x:c r="I1521" s="10" t="str">
        <x:v>rdf/TRF/TRF-013/TRF-013-F04.ttl</x:v>
      </x:c>
      <x:c r="J1521" s="10" t="str">
        <x:v>09ad33ef3279ddaf43691b4420e4fdabf32a6a6605751cdbe93f713013a635ce</x:v>
      </x:c>
      <x:c r="K1521" s="13" t="str">
        <x:v>NOT_REVIEWED</x:v>
      </x:c>
      <x:c r="L1521" s="13" t="str"/>
      <x:c r="M1521" s="13" t="str"/>
      <x:c r="N1521" s="13" t="str"/>
      <x:c r="O1521" s="13" t="str"/>
      <x:c r="P1521" s="13" t="str"/>
      <x:c r="Q1521" s="13" t="str"/>
      <x:c r="R1521" s="13" t="str"/>
      <x:c r="S1521" s="13" t="str"/>
      <x:c r="T1521" s="14" t="str"/>
      <x:c r="U1521" s="9" t="str">
        <x:f>IF(AND(Q1521="AGREED",P1521="LABEL_ONLY",OR(O1521="PASS",O1521="FAIL"),R1521&lt;&gt;"",S1521&lt;&gt;"",T1521&lt;&gt;""),O1521,G1521)</x:f>
        <x:v>FAIL</x:v>
      </x:c>
      <x:c r="V1521" s="9" t="str">
        <x:f>IF(Q1521&lt;&gt;"AGREED","",IF(P1521="LABEL_ONLY",IF(AND(Q1521="AGREED",P1521="LABEL_ONLY",OR(O1521="PASS",O1521="FAIL"),R1521&lt;&gt;"",S1521&lt;&gt;"",T1521&lt;&gt;""),"LABEL_APPLIED","INCOMPLETE_DECISION"),"RERUN_REQUIRED"))</x:f>
      </x:c>
    </x:row>
    <x:row r="1522" ht="30" customHeight="1">
      <x:c r="A1522" s="9" t="str">
        <x:v>TRF-013-F05</x:v>
      </x:c>
      <x:c r="B1522" s="9" t="str">
        <x:v>TRF-013</x:v>
      </x:c>
      <x:c r="C1522" s="9" t="str">
        <x:v>BATCH_12</x:v>
      </x:c>
      <x:c r="D1522" s="9" t="str">
        <x:v>TRAFICOM</x:v>
      </x:c>
      <x:c r="E1522" s="9" t="n">
        <x:v>0</x:v>
      </x:c>
      <x:c r="F1522" s="9" t="str">
        <x:v>2.2 (maximum/minimum fore and aft draught)</x:v>
      </x:c>
      <x:c r="G1522" s="9" t="str">
        <x:v>FAIL</x:v>
      </x:c>
      <x:c r="H1522" s="11" t="str">
        <x:v>Operating fore draught uses the wrong unit.</x:v>
      </x:c>
      <x:c r="I1522" s="10" t="str">
        <x:v>rdf/TRF/TRF-013/TRF-013-F05.ttl</x:v>
      </x:c>
      <x:c r="J1522" s="10" t="str">
        <x:v>52d6de1b724de02124c05bebae43abd5fa669d2742b19aa0fe31808a07c08345</x:v>
      </x:c>
      <x:c r="K1522" s="13" t="str">
        <x:v>NOT_REVIEWED</x:v>
      </x:c>
      <x:c r="L1522" s="13" t="str"/>
      <x:c r="M1522" s="13" t="str"/>
      <x:c r="N1522" s="13" t="str"/>
      <x:c r="O1522" s="13" t="str"/>
      <x:c r="P1522" s="13" t="str"/>
      <x:c r="Q1522" s="13" t="str"/>
      <x:c r="R1522" s="13" t="str"/>
      <x:c r="S1522" s="13" t="str"/>
      <x:c r="T1522" s="14" t="str"/>
      <x:c r="U1522" s="9" t="str">
        <x:f>IF(AND(Q1522="AGREED",P1522="LABEL_ONLY",OR(O1522="PASS",O1522="FAIL"),R1522&lt;&gt;"",S1522&lt;&gt;"",T1522&lt;&gt;""),O1522,G1522)</x:f>
        <x:v>FAIL</x:v>
      </x:c>
      <x:c r="V1522" s="9" t="str">
        <x:f>IF(Q1522&lt;&gt;"AGREED","",IF(P1522="LABEL_ONLY",IF(AND(Q1522="AGREED",P1522="LABEL_ONLY",OR(O1522="PASS",O1522="FAIL"),R1522&lt;&gt;"",S1522&lt;&gt;"",T1522&lt;&gt;""),"LABEL_APPLIED","INCOMPLETE_DECISION"),"RERUN_REQUIRED"))</x:f>
      </x:c>
    </x:row>
    <x:row r="1523" ht="30" customHeight="1">
      <x:c r="A1523" s="9" t="str">
        <x:v>TRF-013-P01</x:v>
      </x:c>
      <x:c r="B1523" s="9" t="str">
        <x:v>TRF-013</x:v>
      </x:c>
      <x:c r="C1523" s="9" t="str">
        <x:v>BATCH_12</x:v>
      </x:c>
      <x:c r="D1523" s="9" t="str">
        <x:v>TRAFICOM</x:v>
      </x:c>
      <x:c r="E1523" s="9" t="n">
        <x:v>0</x:v>
      </x:c>
      <x:c r="F1523" s="9" t="str">
        <x:v>2.2 (maximum/minimum fore and aft draught)</x:v>
      </x:c>
      <x:c r="G1523" s="9" t="str">
        <x:v>PASS</x:v>
      </x:c>
      <x:c r="H1523" s="11" t="str">
        <x:v>Ice-strengthened ship operates strictly between minimum and maximum fore/aft draughts.</x:v>
      </x:c>
      <x:c r="I1523" s="10" t="str">
        <x:v>rdf/TRF/TRF-013/TRF-013-P01.ttl</x:v>
      </x:c>
      <x:c r="J1523" s="10" t="str">
        <x:v>1f13068eedd350aab5f805c557adb740f3eb9bf11b6013b2cc94552c13558c5b</x:v>
      </x:c>
      <x:c r="K1523" s="13" t="str">
        <x:v>NOT_REVIEWED</x:v>
      </x:c>
      <x:c r="L1523" s="13" t="str"/>
      <x:c r="M1523" s="13" t="str"/>
      <x:c r="N1523" s="13" t="str"/>
      <x:c r="O1523" s="13" t="str"/>
      <x:c r="P1523" s="13" t="str"/>
      <x:c r="Q1523" s="13" t="str"/>
      <x:c r="R1523" s="13" t="str"/>
      <x:c r="S1523" s="13" t="str"/>
      <x:c r="T1523" s="14" t="str"/>
      <x:c r="U1523" s="9" t="str">
        <x:f>IF(AND(Q1523="AGREED",P1523="LABEL_ONLY",OR(O1523="PASS",O1523="FAIL"),R1523&lt;&gt;"",S1523&lt;&gt;"",T1523&lt;&gt;""),O1523,G1523)</x:f>
        <x:v>PASS</x:v>
      </x:c>
      <x:c r="V1523" s="9" t="str">
        <x:f>IF(Q1523&lt;&gt;"AGREED","",IF(P1523="LABEL_ONLY",IF(AND(Q1523="AGREED",P1523="LABEL_ONLY",OR(O1523="PASS",O1523="FAIL"),R1523&lt;&gt;"",S1523&lt;&gt;"",T1523&lt;&gt;""),"LABEL_APPLIED","INCOMPLETE_DECISION"),"RERUN_REQUIRED"))</x:f>
      </x:c>
    </x:row>
    <x:row r="1524" ht="30" customHeight="1">
      <x:c r="A1524" s="9" t="str">
        <x:v>TRF-013-P02</x:v>
      </x:c>
      <x:c r="B1524" s="9" t="str">
        <x:v>TRF-013</x:v>
      </x:c>
      <x:c r="C1524" s="9" t="str">
        <x:v>BATCH_12</x:v>
      </x:c>
      <x:c r="D1524" s="9" t="str">
        <x:v>TRAFICOM</x:v>
      </x:c>
      <x:c r="E1524" s="9" t="n">
        <x:v>0</x:v>
      </x:c>
      <x:c r="F1524" s="9" t="str">
        <x:v>2.2 (maximum/minimum fore and aft draught)</x:v>
      </x:c>
      <x:c r="G1524" s="9" t="str">
        <x:v>PASS</x:v>
      </x:c>
      <x:c r="H1524" s="11" t="str">
        <x:v>Lower draught boundaries are inclusive.</x:v>
      </x:c>
      <x:c r="I1524" s="10" t="str">
        <x:v>rdf/TRF/TRF-013/TRF-013-P02.ttl</x:v>
      </x:c>
      <x:c r="J1524" s="10" t="str">
        <x:v>4f73b05f9f6d3e442d9c86b680b978739cbe645f9e01b0a6d9765799b2f51276</x:v>
      </x:c>
      <x:c r="K1524" s="13" t="str">
        <x:v>NOT_REVIEWED</x:v>
      </x:c>
      <x:c r="L1524" s="13" t="str"/>
      <x:c r="M1524" s="13" t="str"/>
      <x:c r="N1524" s="13" t="str"/>
      <x:c r="O1524" s="13" t="str"/>
      <x:c r="P1524" s="13" t="str"/>
      <x:c r="Q1524" s="13" t="str"/>
      <x:c r="R1524" s="13" t="str"/>
      <x:c r="S1524" s="13" t="str"/>
      <x:c r="T1524" s="14" t="str"/>
      <x:c r="U1524" s="9" t="str">
        <x:f>IF(AND(Q1524="AGREED",P1524="LABEL_ONLY",OR(O1524="PASS",O1524="FAIL"),R1524&lt;&gt;"",S1524&lt;&gt;"",T1524&lt;&gt;""),O1524,G1524)</x:f>
        <x:v>PASS</x:v>
      </x:c>
      <x:c r="V1524" s="9" t="str">
        <x:f>IF(Q1524&lt;&gt;"AGREED","",IF(P1524="LABEL_ONLY",IF(AND(Q1524="AGREED",P1524="LABEL_ONLY",OR(O1524="PASS",O1524="FAIL"),R1524&lt;&gt;"",S1524&lt;&gt;"",T1524&lt;&gt;""),"LABEL_APPLIED","INCOMPLETE_DECISION"),"RERUN_REQUIRED"))</x:f>
      </x:c>
    </x:row>
    <x:row r="1525" ht="30" customHeight="1">
      <x:c r="A1525" s="9" t="str">
        <x:v>TRF-013-P03</x:v>
      </x:c>
      <x:c r="B1525" s="9" t="str">
        <x:v>TRF-013</x:v>
      </x:c>
      <x:c r="C1525" s="9" t="str">
        <x:v>BATCH_12</x:v>
      </x:c>
      <x:c r="D1525" s="9" t="str">
        <x:v>TRAFICOM</x:v>
      </x:c>
      <x:c r="E1525" s="9" t="n">
        <x:v>0</x:v>
      </x:c>
      <x:c r="F1525" s="9" t="str">
        <x:v>2.2 (maximum/minimum fore and aft draught)</x:v>
      </x:c>
      <x:c r="G1525" s="9" t="str">
        <x:v>PASS</x:v>
      </x:c>
      <x:c r="H1525" s="11" t="str">
        <x:v>Upper draught boundaries are inclusive.</x:v>
      </x:c>
      <x:c r="I1525" s="10" t="str">
        <x:v>rdf/TRF/TRF-013/TRF-013-P03.ttl</x:v>
      </x:c>
      <x:c r="J1525" s="10" t="str">
        <x:v>d4afa821e286e8626fc62b423089c17610807167d00cb202baea03227eb1214b</x:v>
      </x:c>
      <x:c r="K1525" s="13" t="str">
        <x:v>NOT_REVIEWED</x:v>
      </x:c>
      <x:c r="L1525" s="13" t="str"/>
      <x:c r="M1525" s="13" t="str"/>
      <x:c r="N1525" s="13" t="str"/>
      <x:c r="O1525" s="13" t="str"/>
      <x:c r="P1525" s="13" t="str"/>
      <x:c r="Q1525" s="13" t="str"/>
      <x:c r="R1525" s="13" t="str"/>
      <x:c r="S1525" s="13" t="str"/>
      <x:c r="T1525" s="14" t="str"/>
      <x:c r="U1525" s="9" t="str">
        <x:f>IF(AND(Q1525="AGREED",P1525="LABEL_ONLY",OR(O1525="PASS",O1525="FAIL"),R1525&lt;&gt;"",S1525&lt;&gt;"",T1525&lt;&gt;""),O1525,G1525)</x:f>
        <x:v>PASS</x:v>
      </x:c>
      <x:c r="V1525" s="9" t="str">
        <x:f>IF(Q1525&lt;&gt;"AGREED","",IF(P1525="LABEL_ONLY",IF(AND(Q1525="AGREED",P1525="LABEL_ONLY",OR(O1525="PASS",O1525="FAIL"),R1525&lt;&gt;"",S1525&lt;&gt;"",T1525&lt;&gt;""),"LABEL_APPLIED","INCOMPLETE_DECISION"),"RERUN_REQUIRED"))</x:f>
      </x:c>
    </x:row>
    <x:row r="1526" ht="30" customHeight="1">
      <x:c r="A1526" s="9" t="str">
        <x:v>TRF-013-P04</x:v>
      </x:c>
      <x:c r="B1526" s="9" t="str">
        <x:v>TRF-013</x:v>
      </x:c>
      <x:c r="C1526" s="9" t="str">
        <x:v>BATCH_12</x:v>
      </x:c>
      <x:c r="D1526" s="9" t="str">
        <x:v>TRAFICOM</x:v>
      </x:c>
      <x:c r="E1526" s="9" t="n">
        <x:v>1</x:v>
      </x:c>
      <x:c r="F1526" s="9" t="str">
        <x:v>2.2 (maximum/minimum fore and aft draught)</x:v>
      </x:c>
      <x:c r="G1526" s="9" t="str">
        <x:v>PASS</x:v>
      </x:c>
      <x:c r="H1526" s="11" t="str">
        <x:v>Non-ice-strengthened ship is outside this conditional draught obligation.</x:v>
      </x:c>
      <x:c r="I1526" s="10" t="str">
        <x:v>rdf/TRF/TRF-013/TRF-013-P04.ttl</x:v>
      </x:c>
      <x:c r="J1526" s="10" t="str">
        <x:v>396688d280413f946635f9519ea1f41c8f8c828fbcc8cd0cf695639e11fb6daa</x:v>
      </x:c>
      <x:c r="K1526" s="13" t="str">
        <x:v>NOT_REVIEWED</x:v>
      </x:c>
      <x:c r="L1526" s="13" t="str"/>
      <x:c r="M1526" s="13" t="str"/>
      <x:c r="N1526" s="13" t="str"/>
      <x:c r="O1526" s="13" t="str"/>
      <x:c r="P1526" s="13" t="str"/>
      <x:c r="Q1526" s="13" t="str"/>
      <x:c r="R1526" s="13" t="str"/>
      <x:c r="S1526" s="13" t="str"/>
      <x:c r="T1526" s="14" t="str"/>
      <x:c r="U1526" s="9" t="str">
        <x:f>IF(AND(Q1526="AGREED",P1526="LABEL_ONLY",OR(O1526="PASS",O1526="FAIL"),R1526&lt;&gt;"",S1526&lt;&gt;"",T1526&lt;&gt;""),O1526,G1526)</x:f>
        <x:v>PASS</x:v>
      </x:c>
      <x:c r="V1526" s="9" t="str">
        <x:f>IF(Q1526&lt;&gt;"AGREED","",IF(P1526="LABEL_ONLY",IF(AND(Q1526="AGREED",P1526="LABEL_ONLY",OR(O1526="PASS",O1526="FAIL"),R1526&lt;&gt;"",S1526&lt;&gt;"",T1526&lt;&gt;""),"LABEL_APPLIED","INCOMPLETE_DECISION"),"RERUN_REQUIRED"))</x:f>
      </x:c>
    </x:row>
    <x:row r="1527" ht="30" customHeight="1">
      <x:c r="A1527" s="9" t="str">
        <x:v>TRF-014-F01</x:v>
      </x:c>
      <x:c r="B1527" s="9" t="str">
        <x:v>TRF-014</x:v>
      </x:c>
      <x:c r="C1527" s="9" t="str">
        <x:v>BATCH_19</x:v>
      </x:c>
      <x:c r="D1527" s="9" t="str">
        <x:v>TRAFICOM</x:v>
      </x:c>
      <x:c r="E1527" s="9" t="n">
        <x:v>0</x:v>
      </x:c>
      <x:c r="F1527" s="9" t="str">
        <x:v>2.2 (documentation, certificate and ice-draught marking obligations)</x:v>
      </x:c>
      <x:c r="G1527" s="9" t="str">
        <x:v>FAIL</x:v>
      </x:c>
      <x:c r="H1527" s="11" t="str">
        <x:v>Draught-restriction document is not demonstrably retained on board.</x:v>
      </x:c>
      <x:c r="I1527" s="10" t="str">
        <x:v>rdf/TRF/TRF-014/TRF-014-F01.ttl</x:v>
      </x:c>
      <x:c r="J1527" s="10" t="str">
        <x:v>89630fbf1f1c4851f5c9adbf21a8cff566c5de6c05ffeb079e28d9b5f13ebab8</x:v>
      </x:c>
      <x:c r="K1527" s="13" t="str">
        <x:v>NOT_REVIEWED</x:v>
      </x:c>
      <x:c r="L1527" s="13" t="str"/>
      <x:c r="M1527" s="13" t="str"/>
      <x:c r="N1527" s="13" t="str"/>
      <x:c r="O1527" s="13" t="str"/>
      <x:c r="P1527" s="13" t="str"/>
      <x:c r="Q1527" s="13" t="str"/>
      <x:c r="R1527" s="13" t="str"/>
      <x:c r="S1527" s="13" t="str"/>
      <x:c r="T1527" s="14" t="str"/>
      <x:c r="U1527" s="9" t="str">
        <x:f>IF(AND(Q1527="AGREED",P1527="LABEL_ONLY",OR(O1527="PASS",O1527="FAIL"),R1527&lt;&gt;"",S1527&lt;&gt;"",T1527&lt;&gt;""),O1527,G1527)</x:f>
        <x:v>FAIL</x:v>
      </x:c>
      <x:c r="V1527" s="9" t="str">
        <x:f>IF(Q1527&lt;&gt;"AGREED","",IF(P1527="LABEL_ONLY",IF(AND(Q1527="AGREED",P1527="LABEL_ONLY",OR(O1527="PASS",O1527="FAIL"),R1527&lt;&gt;"",S1527&lt;&gt;"",T1527&lt;&gt;""),"LABEL_APPLIED","INCOMPLETE_DECISION"),"RERUN_REQUIRED"))</x:f>
      </x:c>
    </x:row>
    <x:row r="1528" ht="30" customHeight="1">
      <x:c r="A1528" s="9" t="str">
        <x:v>TRF-014-F02</x:v>
      </x:c>
      <x:c r="B1528" s="9" t="str">
        <x:v>TRF-014</x:v>
      </x:c>
      <x:c r="C1528" s="9" t="str">
        <x:v>BATCH_19</x:v>
      </x:c>
      <x:c r="D1528" s="9" t="str">
        <x:v>TRAFICOM</x:v>
      </x:c>
      <x:c r="E1528" s="9" t="n">
        <x:v>0</x:v>
      </x:c>
      <x:c r="F1528" s="9" t="str">
        <x:v>2.2 (documentation, certificate and ice-draught marking obligations)</x:v>
      </x:c>
      <x:c r="G1528" s="9" t="str">
        <x:v>FAIL</x:v>
      </x:c>
      <x:c r="H1528" s="11" t="str">
        <x:v>Class certificate is missing one required ice-class draught value.</x:v>
      </x:c>
      <x:c r="I1528" s="10" t="str">
        <x:v>rdf/TRF/TRF-014/TRF-014-F02.ttl</x:v>
      </x:c>
      <x:c r="J1528" s="10" t="str">
        <x:v>a7856603a29422a1f3e00d8327c8f3e46e86e36321c2d5518728736ae14673ab</x:v>
      </x:c>
      <x:c r="K1528" s="13" t="str">
        <x:v>NOT_REVIEWED</x:v>
      </x:c>
      <x:c r="L1528" s="13" t="str"/>
      <x:c r="M1528" s="13" t="str"/>
      <x:c r="N1528" s="13" t="str"/>
      <x:c r="O1528" s="13" t="str"/>
      <x:c r="P1528" s="13" t="str"/>
      <x:c r="Q1528" s="13" t="str"/>
      <x:c r="R1528" s="13" t="str"/>
      <x:c r="S1528" s="13" t="str"/>
      <x:c r="T1528" s="14" t="str"/>
      <x:c r="U1528" s="9" t="str">
        <x:f>IF(AND(Q1528="AGREED",P1528="LABEL_ONLY",OR(O1528="PASS",O1528="FAIL"),R1528&lt;&gt;"",S1528&lt;&gt;"",T1528&lt;&gt;""),O1528,G1528)</x:f>
        <x:v>FAIL</x:v>
      </x:c>
      <x:c r="V1528" s="9" t="str">
        <x:f>IF(Q1528&lt;&gt;"AGREED","",IF(P1528="LABEL_ONLY",IF(AND(Q1528="AGREED",P1528="LABEL_ONLY",OR(O1528="PASS",O1528="FAIL"),R1528&lt;&gt;"",S1528&lt;&gt;"",T1528&lt;&gt;""),"LABEL_APPLIED","INCOMPLETE_DECISION"),"RERUN_REQUIRED"))</x:f>
      </x:c>
    </x:row>
    <x:row r="1529" ht="30" customHeight="1">
      <x:c r="A1529" s="9" t="str">
        <x:v>TRF-014-F03</x:v>
      </x:c>
      <x:c r="B1529" s="9" t="str">
        <x:v>TRF-014</x:v>
      </x:c>
      <x:c r="C1529" s="9" t="str">
        <x:v>BATCH_19</x:v>
      </x:c>
      <x:c r="D1529" s="9" t="str">
        <x:v>TRAFICOM</x:v>
      </x:c>
      <x:c r="E1529" s="9" t="n">
        <x:v>0</x:v>
      </x:c>
      <x:c r="F1529" s="9" t="str">
        <x:v>2.2 (documentation, certificate and ice-draught marking obligations)</x:v>
      </x:c>
      <x:c r="G1529" s="9" t="str">
        <x:v>FAIL</x:v>
      </x:c>
      <x:c r="H1529" s="11" t="str">
        <x:v>Post-cutoff ship with summer load line above UIWL lacks required markings.</x:v>
      </x:c>
      <x:c r="I1529" s="10" t="str">
        <x:v>rdf/TRF/TRF-014/TRF-014-F03.ttl</x:v>
      </x:c>
      <x:c r="J1529" s="10" t="str">
        <x:v>f5ee970ad2472d6b1337ba6cd44186f5469869ca0f6a1cd08f1e1d13359433fb</x:v>
      </x:c>
      <x:c r="K1529" s="13" t="str">
        <x:v>NOT_REVIEWED</x:v>
      </x:c>
      <x:c r="L1529" s="13" t="str"/>
      <x:c r="M1529" s="13" t="str"/>
      <x:c r="N1529" s="13" t="str"/>
      <x:c r="O1529" s="13" t="str"/>
      <x:c r="P1529" s="13" t="str"/>
      <x:c r="Q1529" s="13" t="str"/>
      <x:c r="R1529" s="13" t="str"/>
      <x:c r="S1529" s="13" t="str"/>
      <x:c r="T1529" s="14" t="str"/>
      <x:c r="U1529" s="9" t="str">
        <x:f>IF(AND(Q1529="AGREED",P1529="LABEL_ONLY",OR(O1529="PASS",O1529="FAIL"),R1529&lt;&gt;"",S1529&lt;&gt;"",T1529&lt;&gt;""),O1529,G1529)</x:f>
        <x:v>FAIL</x:v>
      </x:c>
      <x:c r="V1529" s="9" t="str">
        <x:f>IF(Q1529&lt;&gt;"AGREED","",IF(P1529="LABEL_ONLY",IF(AND(Q1529="AGREED",P1529="LABEL_ONLY",OR(O1529="PASS",O1529="FAIL"),R1529&lt;&gt;"",S1529&lt;&gt;"",T1529&lt;&gt;""),"LABEL_APPLIED","INCOMPLETE_DECISION"),"RERUN_REQUIRED"))</x:f>
      </x:c>
    </x:row>
    <x:row r="1530" ht="30" customHeight="1">
      <x:c r="A1530" s="9" t="str">
        <x:v>TRF-014-F04</x:v>
      </x:c>
      <x:c r="B1530" s="9" t="str">
        <x:v>TRF-014</x:v>
      </x:c>
      <x:c r="C1530" s="9" t="str">
        <x:v>BATCH_19</x:v>
      </x:c>
      <x:c r="D1530" s="9" t="str">
        <x:v>TRAFICOM</x:v>
      </x:c>
      <x:c r="E1530" s="9" t="n">
        <x:v>0</x:v>
      </x:c>
      <x:c r="F1530" s="9" t="str">
        <x:v>2.2 (documentation, certificate and ice-draught marking obligations)</x:v>
      </x:c>
      <x:c r="G1530" s="9" t="str">
        <x:v>FAIL</x:v>
      </x:c>
      <x:c r="H1530" s="11" t="str">
        <x:v>Pre-cutoff ship is past its scheduled dry docking but required markings remain absent.</x:v>
      </x:c>
      <x:c r="I1530" s="10" t="str">
        <x:v>rdf/TRF/TRF-014/TRF-014-F04.ttl</x:v>
      </x:c>
      <x:c r="J1530" s="10" t="str">
        <x:v>2dd3aef96c533c456bf6098484c2e2530ddb79dd4668f1a51710062bd86524b3</x:v>
      </x:c>
      <x:c r="K1530" s="13" t="str">
        <x:v>NOT_REVIEWED</x:v>
      </x:c>
      <x:c r="L1530" s="13" t="str"/>
      <x:c r="M1530" s="13" t="str"/>
      <x:c r="N1530" s="13" t="str"/>
      <x:c r="O1530" s="13" t="str"/>
      <x:c r="P1530" s="13" t="str"/>
      <x:c r="Q1530" s="13" t="str"/>
      <x:c r="R1530" s="13" t="str"/>
      <x:c r="S1530" s="13" t="str"/>
      <x:c r="T1530" s="14" t="str"/>
      <x:c r="U1530" s="9" t="str">
        <x:f>IF(AND(Q1530="AGREED",P1530="LABEL_ONLY",OR(O1530="PASS",O1530="FAIL"),R1530&lt;&gt;"",S1530&lt;&gt;"",T1530&lt;&gt;""),O1530,G1530)</x:f>
        <x:v>FAIL</x:v>
      </x:c>
      <x:c r="V1530" s="9" t="str">
        <x:f>IF(Q1530&lt;&gt;"AGREED","",IF(P1530="LABEL_ONLY",IF(AND(Q1530="AGREED",P1530="LABEL_ONLY",OR(O1530="PASS",O1530="FAIL"),R1530&lt;&gt;"",S1530&lt;&gt;"",T1530&lt;&gt;""),"LABEL_APPLIED","INCOMPLETE_DECISION"),"RERUN_REQUIRED"))</x:f>
      </x:c>
    </x:row>
    <x:row r="1531" ht="30" customHeight="1">
      <x:c r="A1531" s="9" t="str">
        <x:v>TRF-014-F05</x:v>
      </x:c>
      <x:c r="B1531" s="9" t="str">
        <x:v>TRF-014</x:v>
      </x:c>
      <x:c r="C1531" s="9" t="str">
        <x:v>BATCH_19</x:v>
      </x:c>
      <x:c r="D1531" s="9" t="str">
        <x:v>TRAFICOM</x:v>
      </x:c>
      <x:c r="E1531" s="9" t="n">
        <x:v>1</x:v>
      </x:c>
      <x:c r="F1531" s="9" t="str">
        <x:v>2.2 (documentation, certificate and ice-draught marking obligations)</x:v>
      </x:c>
      <x:c r="G1531" s="9" t="str">
        <x:v>FAIL</x:v>
      </x:c>
      <x:c r="H1531" s="11" t="str">
        <x:v>Ice-class draught mark records a draught different from the certificate maximum amidships draught.</x:v>
      </x:c>
      <x:c r="I1531" s="10" t="str">
        <x:v>rdf/TRF/TRF-014/TRF-014-F05.ttl</x:v>
      </x:c>
      <x:c r="J1531" s="10" t="str">
        <x:v>dfb35d96bd023345b6823d2bfab8a6fc4512ef75381b17c06b4180fd324dd21e</x:v>
      </x:c>
      <x:c r="K1531" s="13" t="str">
        <x:v>NOT_REVIEWED</x:v>
      </x:c>
      <x:c r="L1531" s="13" t="str"/>
      <x:c r="M1531" s="13" t="str"/>
      <x:c r="N1531" s="13" t="str"/>
      <x:c r="O1531" s="13" t="str"/>
      <x:c r="P1531" s="13" t="str"/>
      <x:c r="Q1531" s="13" t="str"/>
      <x:c r="R1531" s="13" t="str"/>
      <x:c r="S1531" s="13" t="str"/>
      <x:c r="T1531" s="14" t="str"/>
      <x:c r="U1531" s="9" t="str">
        <x:f>IF(AND(Q1531="AGREED",P1531="LABEL_ONLY",OR(O1531="PASS",O1531="FAIL"),R1531&lt;&gt;"",S1531&lt;&gt;"",T1531&lt;&gt;""),O1531,G1531)</x:f>
        <x:v>FAIL</x:v>
      </x:c>
      <x:c r="V1531" s="9" t="str">
        <x:f>IF(Q1531&lt;&gt;"AGREED","",IF(P1531="LABEL_ONLY",IF(AND(Q1531="AGREED",P1531="LABEL_ONLY",OR(O1531="PASS",O1531="FAIL"),R1531&lt;&gt;"",S1531&lt;&gt;"",T1531&lt;&gt;""),"LABEL_APPLIED","INCOMPLETE_DECISION"),"RERUN_REQUIRED"))</x:f>
      </x:c>
    </x:row>
    <x:row r="1532" ht="30" customHeight="1">
      <x:c r="A1532" s="9" t="str">
        <x:v>TRF-014-P01</x:v>
      </x:c>
      <x:c r="B1532" s="9" t="str">
        <x:v>TRF-014</x:v>
      </x:c>
      <x:c r="C1532" s="9" t="str">
        <x:v>BATCH_19</x:v>
      </x:c>
      <x:c r="D1532" s="9" t="str">
        <x:v>TRAFICOM</x:v>
      </x:c>
      <x:c r="E1532" s="9" t="n">
        <x:v>0</x:v>
      </x:c>
      <x:c r="F1532" s="9" t="str">
        <x:v>2.2 (documentation, certificate and ice-draught marking obligations)</x:v>
      </x:c>
      <x:c r="G1532" s="9" t="str">
        <x:v>PASS</x:v>
      </x:c>
      <x:c r="H1532" s="11" t="str">
        <x:v>Pre-2007 ship with complete marking evidence passes without firstScheduledDryDockingDate.</x:v>
      </x:c>
      <x:c r="I1532" s="10" t="str">
        <x:v>rdf/TRF/TRF-014/TRF-014-P01.ttl</x:v>
      </x:c>
      <x:c r="J1532" s="10" t="str">
        <x:v>7f12b5b9370b9ca9d5d9f5cff6c55568043b676c9d028526fbc069685e1b0f1a</x:v>
      </x:c>
      <x:c r="K1532" s="13" t="str">
        <x:v>NOT_REVIEWED</x:v>
      </x:c>
      <x:c r="L1532" s="13" t="str"/>
      <x:c r="M1532" s="13" t="str"/>
      <x:c r="N1532" s="13" t="str"/>
      <x:c r="O1532" s="13" t="str"/>
      <x:c r="P1532" s="13" t="str"/>
      <x:c r="Q1532" s="13" t="str"/>
      <x:c r="R1532" s="13" t="str"/>
      <x:c r="S1532" s="13" t="str"/>
      <x:c r="T1532" s="14" t="str"/>
      <x:c r="U1532" s="9" t="str">
        <x:f>IF(AND(Q1532="AGREED",P1532="LABEL_ONLY",OR(O1532="PASS",O1532="FAIL"),R1532&lt;&gt;"",S1532&lt;&gt;"",T1532&lt;&gt;""),O1532,G1532)</x:f>
        <x:v>PASS</x:v>
      </x:c>
      <x:c r="V1532" s="9" t="str">
        <x:f>IF(Q1532&lt;&gt;"AGREED","",IF(P1532="LABEL_ONLY",IF(AND(Q1532="AGREED",P1532="LABEL_ONLY",OR(O1532="PASS",O1532="FAIL"),R1532&lt;&gt;"",S1532&lt;&gt;"",T1532&lt;&gt;""),"LABEL_APPLIED","INCOMPLETE_DECISION"),"RERUN_REQUIRED"))</x:f>
      </x:c>
    </x:row>
    <x:row r="1533" ht="30" customHeight="1">
      <x:c r="A1533" s="9" t="str">
        <x:v>TRF-014-P02</x:v>
      </x:c>
      <x:c r="B1533" s="9" t="str">
        <x:v>TRF-014</x:v>
      </x:c>
      <x:c r="C1533" s="9" t="str">
        <x:v>BATCH_19</x:v>
      </x:c>
      <x:c r="D1533" s="9" t="str">
        <x:v>TRAFICOM</x:v>
      </x:c>
      <x:c r="E1533" s="9" t="n">
        <x:v>0</x:v>
      </x:c>
      <x:c r="F1533" s="9" t="str">
        <x:v>2.2 (documentation, certificate and ice-draught marking obligations)</x:v>
      </x:c>
      <x:c r="G1533" s="9" t="str">
        <x:v>PASS</x:v>
      </x:c>
      <x:c r="H1533" s="11" t="str">
        <x:v>Pre-2007 ship before its future scheduled dry docking may legitimately lack the marking.</x:v>
      </x:c>
      <x:c r="I1533" s="10" t="str">
        <x:v>rdf/TRF/TRF-014/TRF-014-P02.ttl</x:v>
      </x:c>
      <x:c r="J1533" s="10" t="str">
        <x:v>168bad738d312d0ab7bfcc6d16b45a3f6966a9ca9db031c56703bac8eb1ebabf</x:v>
      </x:c>
      <x:c r="K1533" s="13" t="str">
        <x:v>NOT_REVIEWED</x:v>
      </x:c>
      <x:c r="L1533" s="13" t="str"/>
      <x:c r="M1533" s="13" t="str"/>
      <x:c r="N1533" s="13" t="str"/>
      <x:c r="O1533" s="13" t="str"/>
      <x:c r="P1533" s="13" t="str"/>
      <x:c r="Q1533" s="13" t="str"/>
      <x:c r="R1533" s="13" t="str"/>
      <x:c r="S1533" s="13" t="str"/>
      <x:c r="T1533" s="14" t="str"/>
      <x:c r="U1533" s="9" t="str">
        <x:f>IF(AND(Q1533="AGREED",P1533="LABEL_ONLY",OR(O1533="PASS",O1533="FAIL"),R1533&lt;&gt;"",S1533&lt;&gt;"",T1533&lt;&gt;""),O1533,G1533)</x:f>
        <x:v>PASS</x:v>
      </x:c>
      <x:c r="V1533" s="9" t="str">
        <x:f>IF(Q1533&lt;&gt;"AGREED","",IF(P1533="LABEL_ONLY",IF(AND(Q1533="AGREED",P1533="LABEL_ONLY",OR(O1533="PASS",O1533="FAIL"),R1533&lt;&gt;"",S1533&lt;&gt;"",T1533&lt;&gt;""),"LABEL_APPLIED","INCOMPLETE_DECISION"),"RERUN_REQUIRED"))</x:f>
      </x:c>
    </x:row>
    <x:row r="1534" ht="30" customHeight="1">
      <x:c r="A1534" s="9" t="str">
        <x:v>TRF-014-P03</x:v>
      </x:c>
      <x:c r="B1534" s="9" t="str">
        <x:v>TRF-014</x:v>
      </x:c>
      <x:c r="C1534" s="9" t="str">
        <x:v>BATCH_19</x:v>
      </x:c>
      <x:c r="D1534" s="9" t="str">
        <x:v>TRAFICOM</x:v>
      </x:c>
      <x:c r="E1534" s="9" t="n">
        <x:v>0</x:v>
      </x:c>
      <x:c r="F1534" s="9" t="str">
        <x:v>2.2 (documentation, certificate and ice-draught marking obligations)</x:v>
      </x:c>
      <x:c r="G1534" s="9" t="str">
        <x:v>PASS</x:v>
      </x:c>
      <x:c r="H1534" s="11" t="str">
        <x:v>Post-2007 ship with required certificate, document and markings complies.</x:v>
      </x:c>
      <x:c r="I1534" s="10" t="str">
        <x:v>rdf/TRF/TRF-014/TRF-014-P03.ttl</x:v>
      </x:c>
      <x:c r="J1534" s="10" t="str">
        <x:v>aec533dc3057c9c703c9baf21113ccac7384960692528bc3d53dc1a33e903521</x:v>
      </x:c>
      <x:c r="K1534" s="13" t="str">
        <x:v>NOT_REVIEWED</x:v>
      </x:c>
      <x:c r="L1534" s="13" t="str"/>
      <x:c r="M1534" s="13" t="str"/>
      <x:c r="N1534" s="13" t="str"/>
      <x:c r="O1534" s="13" t="str"/>
      <x:c r="P1534" s="13" t="str"/>
      <x:c r="Q1534" s="13" t="str"/>
      <x:c r="R1534" s="13" t="str"/>
      <x:c r="S1534" s="13" t="str"/>
      <x:c r="T1534" s="14" t="str"/>
      <x:c r="U1534" s="9" t="str">
        <x:f>IF(AND(Q1534="AGREED",P1534="LABEL_ONLY",OR(O1534="PASS",O1534="FAIL"),R1534&lt;&gt;"",S1534&lt;&gt;"",T1534&lt;&gt;""),O1534,G1534)</x:f>
        <x:v>PASS</x:v>
      </x:c>
      <x:c r="V1534" s="9" t="str">
        <x:f>IF(Q1534&lt;&gt;"AGREED","",IF(P1534="LABEL_ONLY",IF(AND(Q1534="AGREED",P1534="LABEL_ONLY",OR(O1534="PASS",O1534="FAIL"),R1534&lt;&gt;"",S1534&lt;&gt;"",T1534&lt;&gt;""),"LABEL_APPLIED","INCOMPLETE_DECISION"),"RERUN_REQUIRED"))</x:f>
      </x:c>
    </x:row>
    <x:row r="1535" ht="30" customHeight="1">
      <x:c r="A1535" s="9" t="str">
        <x:v>TRF-014-P04</x:v>
      </x:c>
      <x:c r="B1535" s="9" t="str">
        <x:v>TRF-014</x:v>
      </x:c>
      <x:c r="C1535" s="9" t="str">
        <x:v>BATCH_19</x:v>
      </x:c>
      <x:c r="D1535" s="9" t="str">
        <x:v>TRAFICOM</x:v>
      </x:c>
      <x:c r="E1535" s="9" t="n">
        <x:v>1</x:v>
      </x:c>
      <x:c r="F1535" s="9" t="str">
        <x:v>2.2 (documentation, certificate and ice-draught marking obligations)</x:v>
      </x:c>
      <x:c r="G1535" s="9" t="str">
        <x:v>PASS</x:v>
      </x:c>
      <x:c r="H1535" s="11" t="str">
        <x:v>Construction date exactly 2007-07-01 uses the post-cutoff marking obligation.</x:v>
      </x:c>
      <x:c r="I1535" s="10" t="str">
        <x:v>rdf/TRF/TRF-014/TRF-014-P04.ttl</x:v>
      </x:c>
      <x:c r="J1535" s="10" t="str">
        <x:v>16d89c6971fe0959ee30be52ec0945174a9d323cf863b054be78fc6220244010</x:v>
      </x:c>
      <x:c r="K1535" s="13" t="str">
        <x:v>NOT_REVIEWED</x:v>
      </x:c>
      <x:c r="L1535" s="13" t="str"/>
      <x:c r="M1535" s="13" t="str"/>
      <x:c r="N1535" s="13" t="str"/>
      <x:c r="O1535" s="13" t="str"/>
      <x:c r="P1535" s="13" t="str"/>
      <x:c r="Q1535" s="13" t="str"/>
      <x:c r="R1535" s="13" t="str"/>
      <x:c r="S1535" s="13" t="str"/>
      <x:c r="T1535" s="14" t="str"/>
      <x:c r="U1535" s="9" t="str">
        <x:f>IF(AND(Q1535="AGREED",P1535="LABEL_ONLY",OR(O1535="PASS",O1535="FAIL"),R1535&lt;&gt;"",S1535&lt;&gt;"",T1535&lt;&gt;""),O1535,G1535)</x:f>
        <x:v>PASS</x:v>
      </x:c>
      <x:c r="V1535" s="9" t="str">
        <x:f>IF(Q1535&lt;&gt;"AGREED","",IF(P1535="LABEL_ONLY",IF(AND(Q1535="AGREED",P1535="LABEL_ONLY",OR(O1535="PASS",O1535="FAIL"),R1535&lt;&gt;"",S1535&lt;&gt;"",T1535&lt;&gt;""),"LABEL_APPLIED","INCOMPLETE_DECISION"),"RERUN_REQUIRED"))</x:f>
      </x:c>
    </x:row>
    <x:row r="1536" ht="30" customHeight="1">
      <x:c r="A1536" s="9" t="str">
        <x:v>TRF-014-P05</x:v>
      </x:c>
      <x:c r="B1536" s="9" t="str">
        <x:v>TRF-014</x:v>
      </x:c>
      <x:c r="C1536" s="9" t="str">
        <x:v>BATCH_19</x:v>
      </x:c>
      <x:c r="D1536" s="9" t="str">
        <x:v>TRAFICOM</x:v>
      </x:c>
      <x:c r="E1536" s="9" t="n">
        <x:v>0</x:v>
      </x:c>
      <x:c r="F1536" s="9" t="str">
        <x:v>2.2 (documentation, certificate and ice-draught marking obligations)</x:v>
      </x:c>
      <x:c r="G1536" s="9" t="str">
        <x:v>PASS</x:v>
      </x:c>
      <x:c r="H1536" s="11" t="str">
        <x:v>When summer fresh-water load line is not above UIWL, marking obligation is not triggered.</x:v>
      </x:c>
      <x:c r="I1536" s="10" t="str">
        <x:v>rdf/TRF/TRF-014/TRF-014-P05.ttl</x:v>
      </x:c>
      <x:c r="J1536" s="10" t="str">
        <x:v>c75fdcc812fa24003596dcf668e4534a9f5c3d40bdda1da8081e1130722d4a49</x:v>
      </x:c>
      <x:c r="K1536" s="13" t="str">
        <x:v>NOT_REVIEWED</x:v>
      </x:c>
      <x:c r="L1536" s="13" t="str"/>
      <x:c r="M1536" s="13" t="str"/>
      <x:c r="N1536" s="13" t="str"/>
      <x:c r="O1536" s="13" t="str"/>
      <x:c r="P1536" s="13" t="str"/>
      <x:c r="Q1536" s="13" t="str"/>
      <x:c r="R1536" s="13" t="str"/>
      <x:c r="S1536" s="13" t="str"/>
      <x:c r="T1536" s="14" t="str"/>
      <x:c r="U1536" s="9" t="str">
        <x:f>IF(AND(Q1536="AGREED",P1536="LABEL_ONLY",OR(O1536="PASS",O1536="FAIL"),R1536&lt;&gt;"",S1536&lt;&gt;"",T1536&lt;&gt;""),O1536,G1536)</x:f>
        <x:v>PASS</x:v>
      </x:c>
      <x:c r="V1536" s="9" t="str">
        <x:f>IF(Q1536&lt;&gt;"AGREED","",IF(P1536="LABEL_ONLY",IF(AND(Q1536="AGREED",P1536="LABEL_ONLY",OR(O1536="PASS",O1536="FAIL"),R1536&lt;&gt;"",S1536&lt;&gt;"",T1536&lt;&gt;""),"LABEL_APPLIED","INCOMPLETE_DECISION"),"RERUN_REQUIRED"))</x:f>
      </x:c>
    </x:row>
    <x:row r="1537" ht="30" customHeight="1">
      <x:c r="A1537" s="9" t="str">
        <x:v>TRF-015-F01</x:v>
      </x:c>
      <x:c r="B1537" s="9" t="str">
        <x:v>TRF-015</x:v>
      </x:c>
      <x:c r="C1537" s="9" t="str">
        <x:v>BATCH_27</x:v>
      </x:c>
      <x:c r="D1537" s="9" t="str">
        <x:v>TRAFICOM</x:v>
      </x:c>
      <x:c r="E1537" s="9" t="n">
        <x:v>0</x:v>
      </x:c>
      <x:c r="F1537" s="9" t="str">
        <x:v>2.2 (UIWL draught/trim and route-salinity loading limits)</x:v>
      </x:c>
      <x:c r="G1537" s="9" t="str">
        <x:v>FAIL</x:v>
      </x:c>
      <x:c r="H1537" s="11" t="str">
        <x:v>Operating draught exceeds UIWL.</x:v>
      </x:c>
      <x:c r="I1537" s="10" t="str">
        <x:v>rdf/TRF/TRF-015/TRF-015-F01.ttl</x:v>
      </x:c>
      <x:c r="J1537" s="10" t="str">
        <x:v>0f835844b1400b2e375c3fdbbf05975aa4759876f5587223d3350b4fc5b79c74</x:v>
      </x:c>
      <x:c r="K1537" s="13" t="str">
        <x:v>NOT_REVIEWED</x:v>
      </x:c>
      <x:c r="L1537" s="13" t="str"/>
      <x:c r="M1537" s="13" t="str"/>
      <x:c r="N1537" s="13" t="str"/>
      <x:c r="O1537" s="13" t="str"/>
      <x:c r="P1537" s="13" t="str"/>
      <x:c r="Q1537" s="13" t="str"/>
      <x:c r="R1537" s="13" t="str"/>
      <x:c r="S1537" s="13" t="str"/>
      <x:c r="T1537" s="14" t="str"/>
      <x:c r="U1537" s="9" t="str">
        <x:f>IF(AND(Q1537="AGREED",P1537="LABEL_ONLY",OR(O1537="PASS",O1537="FAIL"),R1537&lt;&gt;"",S1537&lt;&gt;"",T1537&lt;&gt;""),O1537,G1537)</x:f>
        <x:v>FAIL</x:v>
      </x:c>
      <x:c r="V1537" s="9" t="str">
        <x:f>IF(Q1537&lt;&gt;"AGREED","",IF(P1537="LABEL_ONLY",IF(AND(Q1537="AGREED",P1537="LABEL_ONLY",OR(O1537="PASS",O1537="FAIL"),R1537&lt;&gt;"",S1537&lt;&gt;"",T1537&lt;&gt;""),"LABEL_APPLIED","INCOMPLETE_DECISION"),"RERUN_REQUIRED"))</x:f>
      </x:c>
    </x:row>
    <x:row r="1538" ht="30" customHeight="1">
      <x:c r="A1538" s="9" t="str">
        <x:v>TRF-015-F02</x:v>
      </x:c>
      <x:c r="B1538" s="9" t="str">
        <x:v>TRF-015</x:v>
      </x:c>
      <x:c r="C1538" s="9" t="str">
        <x:v>BATCH_27</x:v>
      </x:c>
      <x:c r="D1538" s="9" t="str">
        <x:v>TRAFICOM</x:v>
      </x:c>
      <x:c r="E1538" s="9" t="n">
        <x:v>0</x:v>
      </x:c>
      <x:c r="F1538" s="9" t="str">
        <x:v>2.2 (UIWL draught/trim and route-salinity loading limits)</x:v>
      </x:c>
      <x:c r="G1538" s="9" t="str">
        <x:v>FAIL</x:v>
      </x:c>
      <x:c r="H1538" s="11" t="str">
        <x:v>Operating trim exceeds the permitted ice trim.</x:v>
      </x:c>
      <x:c r="I1538" s="10" t="str">
        <x:v>rdf/TRF/TRF-015/TRF-015-F02.ttl</x:v>
      </x:c>
      <x:c r="J1538" s="10" t="str">
        <x:v>7bcca5783d7a8c54cb829c13c7856e5b595a7aa0da84369dd7ab2c09d4158636</x:v>
      </x:c>
      <x:c r="K1538" s="13" t="str">
        <x:v>NOT_REVIEWED</x:v>
      </x:c>
      <x:c r="L1538" s="13" t="str"/>
      <x:c r="M1538" s="13" t="str"/>
      <x:c r="N1538" s="13" t="str"/>
      <x:c r="O1538" s="13" t="str"/>
      <x:c r="P1538" s="13" t="str"/>
      <x:c r="Q1538" s="13" t="str"/>
      <x:c r="R1538" s="13" t="str"/>
      <x:c r="S1538" s="13" t="str"/>
      <x:c r="T1538" s="14" t="str"/>
      <x:c r="U1538" s="9" t="str">
        <x:f>IF(AND(Q1538="AGREED",P1538="LABEL_ONLY",OR(O1538="PASS",O1538="FAIL"),R1538&lt;&gt;"",S1538&lt;&gt;"",T1538&lt;&gt;""),O1538,G1538)</x:f>
        <x:v>FAIL</x:v>
      </x:c>
      <x:c r="V1538" s="9" t="str">
        <x:f>IF(Q1538&lt;&gt;"AGREED","",IF(P1538="LABEL_ONLY",IF(AND(Q1538="AGREED",P1538="LABEL_ONLY",OR(O1538="PASS",O1538="FAIL"),R1538&lt;&gt;"",S1538&lt;&gt;"",T1538&lt;&gt;""),"LABEL_APPLIED","INCOMPLETE_DECISION"),"RERUN_REQUIRED"))</x:f>
      </x:c>
    </x:row>
    <x:row r="1539" ht="30" customHeight="1">
      <x:c r="A1539" s="9" t="str">
        <x:v>TRF-015-F03</x:v>
      </x:c>
      <x:c r="B1539" s="9" t="str">
        <x:v>TRF-015</x:v>
      </x:c>
      <x:c r="C1539" s="9" t="str">
        <x:v>BATCH_27</x:v>
      </x:c>
      <x:c r="D1539" s="9" t="str">
        <x:v>TRAFICOM</x:v>
      </x:c>
      <x:c r="E1539" s="9" t="n">
        <x:v>0</x:v>
      </x:c>
      <x:c r="F1539" s="9" t="str">
        <x:v>2.2 (UIWL draught/trim and route-salinity loading limits)</x:v>
      </x:c>
      <x:c r="G1539" s="9" t="str">
        <x:v>FAIL</x:v>
      </x:c>
      <x:c r="H1539" s="11" t="str">
        <x:v>Loading calculation does not use intended-route salinity.</x:v>
      </x:c>
      <x:c r="I1539" s="10" t="str">
        <x:v>rdf/TRF/TRF-015/TRF-015-F03.ttl</x:v>
      </x:c>
      <x:c r="J1539" s="10" t="str">
        <x:v>63862aa978028092aa06292a0320d67c308316eb0d5a84e81c66b2a829170d22</x:v>
      </x:c>
      <x:c r="K1539" s="13" t="str">
        <x:v>NOT_REVIEWED</x:v>
      </x:c>
      <x:c r="L1539" s="13" t="str"/>
      <x:c r="M1539" s="13" t="str"/>
      <x:c r="N1539" s="13" t="str"/>
      <x:c r="O1539" s="13" t="str"/>
      <x:c r="P1539" s="13" t="str"/>
      <x:c r="Q1539" s="13" t="str"/>
      <x:c r="R1539" s="13" t="str"/>
      <x:c r="S1539" s="13" t="str"/>
      <x:c r="T1539" s="14" t="str"/>
      <x:c r="U1539" s="9" t="str">
        <x:f>IF(AND(Q1539="AGREED",P1539="LABEL_ONLY",OR(O1539="PASS",O1539="FAIL"),R1539&lt;&gt;"",S1539&lt;&gt;"",T1539&lt;&gt;""),O1539,G1539)</x:f>
        <x:v>FAIL</x:v>
      </x:c>
      <x:c r="V1539" s="9" t="str">
        <x:f>IF(Q1539&lt;&gt;"AGREED","",IF(P1539="LABEL_ONLY",IF(AND(Q1539="AGREED",P1539="LABEL_ONLY",OR(O1539="PASS",O1539="FAIL"),R1539&lt;&gt;"",S1539&lt;&gt;"",T1539&lt;&gt;""),"LABEL_APPLIED","INCOMPLETE_DECISION"),"RERUN_REQUIRED"))</x:f>
      </x:c>
    </x:row>
    <x:row r="1540" ht="30" customHeight="1">
      <x:c r="A1540" s="9" t="str">
        <x:v>TRF-015-F04</x:v>
      </x:c>
      <x:c r="B1540" s="9" t="str">
        <x:v>TRF-015</x:v>
      </x:c>
      <x:c r="C1540" s="9" t="str">
        <x:v>BATCH_27</x:v>
      </x:c>
      <x:c r="D1540" s="9" t="str">
        <x:v>TRAFICOM</x:v>
      </x:c>
      <x:c r="E1540" s="9" t="n">
        <x:v>1</x:v>
      </x:c>
      <x:c r="F1540" s="9" t="str">
        <x:v>2.2 (UIWL draught/trim and route-salinity loading limits)</x:v>
      </x:c>
      <x:c r="G1540" s="9" t="str">
        <x:v>FAIL</x:v>
      </x:c>
      <x:c r="H1540" s="11" t="str">
        <x:v>Intended-route salinity is missing during ice navigation.</x:v>
      </x:c>
      <x:c r="I1540" s="10" t="str">
        <x:v>rdf/TRF/TRF-015/TRF-015-F04.ttl</x:v>
      </x:c>
      <x:c r="J1540" s="10" t="str">
        <x:v>e4627e1d7202af24b0ee299e787604c879d81b9c3ab962bebd2f40f62e034f60</x:v>
      </x:c>
      <x:c r="K1540" s="13" t="str">
        <x:v>NOT_REVIEWED</x:v>
      </x:c>
      <x:c r="L1540" s="13" t="str"/>
      <x:c r="M1540" s="13" t="str"/>
      <x:c r="N1540" s="13" t="str"/>
      <x:c r="O1540" s="13" t="str"/>
      <x:c r="P1540" s="13" t="str"/>
      <x:c r="Q1540" s="13" t="str"/>
      <x:c r="R1540" s="13" t="str"/>
      <x:c r="S1540" s="13" t="str"/>
      <x:c r="T1540" s="14" t="str"/>
      <x:c r="U1540" s="9" t="str">
        <x:f>IF(AND(Q1540="AGREED",P1540="LABEL_ONLY",OR(O1540="PASS",O1540="FAIL"),R1540&lt;&gt;"",S1540&lt;&gt;"",T1540&lt;&gt;""),O1540,G1540)</x:f>
        <x:v>FAIL</x:v>
      </x:c>
      <x:c r="V1540" s="9" t="str">
        <x:f>IF(Q1540&lt;&gt;"AGREED","",IF(P1540="LABEL_ONLY",IF(AND(Q1540="AGREED",P1540="LABEL_ONLY",OR(O1540="PASS",O1540="FAIL"),R1540&lt;&gt;"",S1540&lt;&gt;"",T1540&lt;&gt;""),"LABEL_APPLIED","INCOMPLETE_DECISION"),"RERUN_REQUIRED"))</x:f>
      </x:c>
    </x:row>
    <x:row r="1541" ht="30" customHeight="1">
      <x:c r="A1541" s="9" t="str">
        <x:v>TRF-015-F05</x:v>
      </x:c>
      <x:c r="B1541" s="9" t="str">
        <x:v>TRF-015</x:v>
      </x:c>
      <x:c r="C1541" s="9" t="str">
        <x:v>BATCH_27</x:v>
      </x:c>
      <x:c r="D1541" s="9" t="str">
        <x:v>TRAFICOM</x:v>
      </x:c>
      <x:c r="E1541" s="9" t="n">
        <x:v>0</x:v>
      </x:c>
      <x:c r="F1541" s="9" t="str">
        <x:v>2.2 (UIWL draught/trim and route-salinity loading limits)</x:v>
      </x:c>
      <x:c r="G1541" s="9" t="str">
        <x:v>FAIL</x:v>
      </x:c>
      <x:c r="H1541" s="11" t="str">
        <x:v>Maximum permitted ice trim is missing.</x:v>
      </x:c>
      <x:c r="I1541" s="10" t="str">
        <x:v>rdf/TRF/TRF-015/TRF-015-F05.ttl</x:v>
      </x:c>
      <x:c r="J1541" s="10" t="str">
        <x:v>869b44f2e17154ec4af6e2f9da95f7dd234a9bcd6004080a791a4f1410f67887</x:v>
      </x:c>
      <x:c r="K1541" s="13" t="str">
        <x:v>NOT_REVIEWED</x:v>
      </x:c>
      <x:c r="L1541" s="13" t="str"/>
      <x:c r="M1541" s="13" t="str"/>
      <x:c r="N1541" s="13" t="str"/>
      <x:c r="O1541" s="13" t="str"/>
      <x:c r="P1541" s="13" t="str"/>
      <x:c r="Q1541" s="13" t="str"/>
      <x:c r="R1541" s="13" t="str"/>
      <x:c r="S1541" s="13" t="str"/>
      <x:c r="T1541" s="14" t="str"/>
      <x:c r="U1541" s="9" t="str">
        <x:f>IF(AND(Q1541="AGREED",P1541="LABEL_ONLY",OR(O1541="PASS",O1541="FAIL"),R1541&lt;&gt;"",S1541&lt;&gt;"",T1541&lt;&gt;""),O1541,G1541)</x:f>
        <x:v>FAIL</x:v>
      </x:c>
      <x:c r="V1541" s="9" t="str">
        <x:f>IF(Q1541&lt;&gt;"AGREED","",IF(P1541="LABEL_ONLY",IF(AND(Q1541="AGREED",P1541="LABEL_ONLY",OR(O1541="PASS",O1541="FAIL"),R1541&lt;&gt;"",S1541&lt;&gt;"",T1541&lt;&gt;""),"LABEL_APPLIED","INCOMPLETE_DECISION"),"RERUN_REQUIRED"))</x:f>
      </x:c>
    </x:row>
    <x:row r="1542" ht="30" customHeight="1">
      <x:c r="A1542" s="9" t="str">
        <x:v>TRF-015-P01</x:v>
      </x:c>
      <x:c r="B1542" s="9" t="str">
        <x:v>TRF-015</x:v>
      </x:c>
      <x:c r="C1542" s="9" t="str">
        <x:v>BATCH_27</x:v>
      </x:c>
      <x:c r="D1542" s="9" t="str">
        <x:v>TRAFICOM</x:v>
      </x:c>
      <x:c r="E1542" s="9" t="n">
        <x:v>1</x:v>
      </x:c>
      <x:c r="F1542" s="9" t="str">
        <x:v>2.2 (UIWL draught/trim and route-salinity loading limits)</x:v>
      </x:c>
      <x:c r="G1542" s="9" t="str">
        <x:v>PASS</x:v>
      </x:c>
      <x:c r="H1542" s="11" t="str">
        <x:v>Navigating-in-ice case respects UIWL draught, trim limit and route salinity.</x:v>
      </x:c>
      <x:c r="I1542" s="10" t="str">
        <x:v>rdf/TRF/TRF-015/TRF-015-P01.ttl</x:v>
      </x:c>
      <x:c r="J1542" s="10" t="str">
        <x:v>7bc2311bcaca90035b4ac622da00958cfa5b83dacaece27e158e5cc121961423</x:v>
      </x:c>
      <x:c r="K1542" s="13" t="str">
        <x:v>NOT_REVIEWED</x:v>
      </x:c>
      <x:c r="L1542" s="13" t="str"/>
      <x:c r="M1542" s="13" t="str"/>
      <x:c r="N1542" s="13" t="str"/>
      <x:c r="O1542" s="13" t="str"/>
      <x:c r="P1542" s="13" t="str"/>
      <x:c r="Q1542" s="13" t="str"/>
      <x:c r="R1542" s="13" t="str"/>
      <x:c r="S1542" s="13" t="str"/>
      <x:c r="T1542" s="14" t="str"/>
      <x:c r="U1542" s="9" t="str">
        <x:f>IF(AND(Q1542="AGREED",P1542="LABEL_ONLY",OR(O1542="PASS",O1542="FAIL"),R1542&lt;&gt;"",S1542&lt;&gt;"",T1542&lt;&gt;""),O1542,G1542)</x:f>
        <x:v>PASS</x:v>
      </x:c>
      <x:c r="V1542" s="9" t="str">
        <x:f>IF(Q1542&lt;&gt;"AGREED","",IF(P1542="LABEL_ONLY",IF(AND(Q1542="AGREED",P1542="LABEL_ONLY",OR(O1542="PASS",O1542="FAIL"),R1542&lt;&gt;"",S1542&lt;&gt;"",T1542&lt;&gt;""),"LABEL_APPLIED","INCOMPLETE_DECISION"),"RERUN_REQUIRED"))</x:f>
      </x:c>
    </x:row>
    <x:row r="1543" ht="30" customHeight="1">
      <x:c r="A1543" s="9" t="str">
        <x:v>TRF-015-P02</x:v>
      </x:c>
      <x:c r="B1543" s="9" t="str">
        <x:v>TRF-015</x:v>
      </x:c>
      <x:c r="C1543" s="9" t="str">
        <x:v>BATCH_27</x:v>
      </x:c>
      <x:c r="D1543" s="9" t="str">
        <x:v>TRAFICOM</x:v>
      </x:c>
      <x:c r="E1543" s="9" t="n">
        <x:v>0</x:v>
      </x:c>
      <x:c r="F1543" s="9" t="str">
        <x:v>2.2 (UIWL draught/trim and route-salinity loading limits)</x:v>
      </x:c>
      <x:c r="G1543" s="9" t="str">
        <x:v>PASS</x:v>
      </x:c>
      <x:c r="H1543" s="11" t="str">
        <x:v>Draught and trim exactly at their limits are permitted.</x:v>
      </x:c>
      <x:c r="I1543" s="10" t="str">
        <x:v>rdf/TRF/TRF-015/TRF-015-P02.ttl</x:v>
      </x:c>
      <x:c r="J1543" s="10" t="str">
        <x:v>c64dc695096932d6d331cf52b4f06c5b9ad55dd2923c6d5338db5d53476b44f7</x:v>
      </x:c>
      <x:c r="K1543" s="13" t="str">
        <x:v>NOT_REVIEWED</x:v>
      </x:c>
      <x:c r="L1543" s="13" t="str"/>
      <x:c r="M1543" s="13" t="str"/>
      <x:c r="N1543" s="13" t="str"/>
      <x:c r="O1543" s="13" t="str"/>
      <x:c r="P1543" s="13" t="str"/>
      <x:c r="Q1543" s="13" t="str"/>
      <x:c r="R1543" s="13" t="str"/>
      <x:c r="S1543" s="13" t="str"/>
      <x:c r="T1543" s="14" t="str"/>
      <x:c r="U1543" s="9" t="str">
        <x:f>IF(AND(Q1543="AGREED",P1543="LABEL_ONLY",OR(O1543="PASS",O1543="FAIL"),R1543&lt;&gt;"",S1543&lt;&gt;"",T1543&lt;&gt;""),O1543,G1543)</x:f>
        <x:v>PASS</x:v>
      </x:c>
      <x:c r="V1543" s="9" t="str">
        <x:f>IF(Q1543&lt;&gt;"AGREED","",IF(P1543="LABEL_ONLY",IF(AND(Q1543="AGREED",P1543="LABEL_ONLY",OR(O1543="PASS",O1543="FAIL"),R1543&lt;&gt;"",S1543&lt;&gt;"",T1543&lt;&gt;""),"LABEL_APPLIED","INCOMPLETE_DECISION"),"RERUN_REQUIRED"))</x:f>
      </x:c>
    </x:row>
    <x:row r="1544" ht="30" customHeight="1">
      <x:c r="A1544" s="9" t="str">
        <x:v>TRF-015-P03</x:v>
      </x:c>
      <x:c r="B1544" s="9" t="str">
        <x:v>TRF-015</x:v>
      </x:c>
      <x:c r="C1544" s="9" t="str">
        <x:v>BATCH_27</x:v>
      </x:c>
      <x:c r="D1544" s="9" t="str">
        <x:v>TRAFICOM</x:v>
      </x:c>
      <x:c r="E1544" s="9" t="n">
        <x:v>0</x:v>
      </x:c>
      <x:c r="F1544" s="9" t="str">
        <x:v>2.2 (UIWL draught/trim and route-salinity loading limits)</x:v>
      </x:c>
      <x:c r="G1544" s="9" t="str">
        <x:v>PASS</x:v>
      </x:c>
      <x:c r="H1544" s="11" t="str">
        <x:v>When not navigating in ice the ice-navigation loading constraint is not applicable.</x:v>
      </x:c>
      <x:c r="I1544" s="10" t="str">
        <x:v>rdf/TRF/TRF-015/TRF-015-P03.ttl</x:v>
      </x:c>
      <x:c r="J1544" s="10" t="str">
        <x:v>1d2fcd282f112fd587999c35846e3e9204164baa389fa75eff68135753c3e4af</x:v>
      </x:c>
      <x:c r="K1544" s="13" t="str">
        <x:v>NOT_REVIEWED</x:v>
      </x:c>
      <x:c r="L1544" s="13" t="str"/>
      <x:c r="M1544" s="13" t="str"/>
      <x:c r="N1544" s="13" t="str"/>
      <x:c r="O1544" s="13" t="str"/>
      <x:c r="P1544" s="13" t="str"/>
      <x:c r="Q1544" s="13" t="str"/>
      <x:c r="R1544" s="13" t="str"/>
      <x:c r="S1544" s="13" t="str"/>
      <x:c r="T1544" s="14" t="str"/>
      <x:c r="U1544" s="9" t="str">
        <x:f>IF(AND(Q1544="AGREED",P1544="LABEL_ONLY",OR(O1544="PASS",O1544="FAIL"),R1544&lt;&gt;"",S1544&lt;&gt;"",T1544&lt;&gt;""),O1544,G1544)</x:f>
        <x:v>PASS</x:v>
      </x:c>
      <x:c r="V1544" s="9" t="str">
        <x:f>IF(Q1544&lt;&gt;"AGREED","",IF(P1544="LABEL_ONLY",IF(AND(Q1544="AGREED",P1544="LABEL_ONLY",OR(O1544="PASS",O1544="FAIL"),R1544&lt;&gt;"",S1544&lt;&gt;"",T1544&lt;&gt;""),"LABEL_APPLIED","INCOMPLETE_DECISION"),"RERUN_REQUIRED"))</x:f>
      </x:c>
    </x:row>
    <x:row r="1545" ht="30" customHeight="1">
      <x:c r="A1545" s="9" t="str">
        <x:v>TRF-016-F01</x:v>
      </x:c>
      <x:c r="B1545" s="9" t="str">
        <x:v>TRF-016</x:v>
      </x:c>
      <x:c r="C1545" s="9" t="str">
        <x:v>BATCH_19</x:v>
      </x:c>
      <x:c r="D1545" s="9" t="str">
        <x:v>TRAFICOM</x:v>
      </x:c>
      <x:c r="E1545" s="9" t="n">
        <x:v>0</x:v>
      </x:c>
      <x:c r="F1545" s="9" t="str">
        <x:v>2.2 / equation (2.1) (LIWL loading, ballast freezing prevention, propeller submergence and forward draught)</x:v>
      </x:c>
      <x:c r="G1545" s="9" t="str">
        <x:v>FAIL</x:v>
      </x:c>
      <x:c r="H1545" s="11" t="str">
        <x:v>Forward draught is below formula 2.1 requirement.</x:v>
      </x:c>
      <x:c r="I1545" s="10" t="str">
        <x:v>rdf/TRF/TRF-016/TRF-016-F01.ttl</x:v>
      </x:c>
      <x:c r="J1545" s="10" t="str">
        <x:v>2607cb13688eb8e321d2b92a86fa7532ec6691ca943fbce9a0674f3906b2bbfb</x:v>
      </x:c>
      <x:c r="K1545" s="13" t="str">
        <x:v>NOT_REVIEWED</x:v>
      </x:c>
      <x:c r="L1545" s="13" t="str"/>
      <x:c r="M1545" s="13" t="str"/>
      <x:c r="N1545" s="13" t="str"/>
      <x:c r="O1545" s="13" t="str"/>
      <x:c r="P1545" s="13" t="str"/>
      <x:c r="Q1545" s="13" t="str"/>
      <x:c r="R1545" s="13" t="str"/>
      <x:c r="S1545" s="13" t="str"/>
      <x:c r="T1545" s="14" t="str"/>
      <x:c r="U1545" s="9" t="str">
        <x:f>IF(AND(Q1545="AGREED",P1545="LABEL_ONLY",OR(O1545="PASS",O1545="FAIL"),R1545&lt;&gt;"",S1545&lt;&gt;"",T1545&lt;&gt;""),O1545,G1545)</x:f>
        <x:v>FAIL</x:v>
      </x:c>
      <x:c r="V1545" s="9" t="str">
        <x:f>IF(Q1545&lt;&gt;"AGREED","",IF(P1545="LABEL_ONLY",IF(AND(Q1545="AGREED",P1545="LABEL_ONLY",OR(O1545="PASS",O1545="FAIL"),R1545&lt;&gt;"",S1545&lt;&gt;"",T1545&lt;&gt;""),"LABEL_APPLIED","INCOMPLETE_DECISION"),"RERUN_REQUIRED"))</x:f>
      </x:c>
    </x:row>
    <x:row r="1546" ht="30" customHeight="1">
      <x:c r="A1546" s="9" t="str">
        <x:v>TRF-016-F02</x:v>
      </x:c>
      <x:c r="B1546" s="9" t="str">
        <x:v>TRF-016</x:v>
      </x:c>
      <x:c r="C1546" s="9" t="str">
        <x:v>BATCH_19</x:v>
      </x:c>
      <x:c r="D1546" s="9" t="str">
        <x:v>TRAFICOM</x:v>
      </x:c>
      <x:c r="E1546" s="9" t="n">
        <x:v>1</x:v>
      </x:c>
      <x:c r="F1546" s="9" t="str">
        <x:v>2.2 / equation (2.1) (LIWL loading, ballast freezing prevention, propeller submergence and forward draught)</x:v>
      </x:c>
      <x:c r="G1546" s="9" t="str">
        <x:v>FAIL</x:v>
      </x:c>
      <x:c r="H1546" s="11" t="str">
        <x:v>Draught amidships is below LIWL amidships.</x:v>
      </x:c>
      <x:c r="I1546" s="10" t="str">
        <x:v>rdf/TRF/TRF-016/TRF-016-F02.ttl</x:v>
      </x:c>
      <x:c r="J1546" s="10" t="str">
        <x:v>9690b3ba98d9f5dba11b1020796e8825688ce49ef9273ab04131c6f10364fe7b</x:v>
      </x:c>
      <x:c r="K1546" s="13" t="str">
        <x:v>NOT_REVIEWED</x:v>
      </x:c>
      <x:c r="L1546" s="13" t="str"/>
      <x:c r="M1546" s="13" t="str"/>
      <x:c r="N1546" s="13" t="str"/>
      <x:c r="O1546" s="13" t="str"/>
      <x:c r="P1546" s="13" t="str"/>
      <x:c r="Q1546" s="13" t="str"/>
      <x:c r="R1546" s="13" t="str"/>
      <x:c r="S1546" s="13" t="str"/>
      <x:c r="T1546" s="14" t="str"/>
      <x:c r="U1546" s="9" t="str">
        <x:f>IF(AND(Q1546="AGREED",P1546="LABEL_ONLY",OR(O1546="PASS",O1546="FAIL"),R1546&lt;&gt;"",S1546&lt;&gt;"",T1546&lt;&gt;""),O1546,G1546)</x:f>
        <x:v>FAIL</x:v>
      </x:c>
      <x:c r="V1546" s="9" t="str">
        <x:f>IF(Q1546&lt;&gt;"AGREED","",IF(P1546="LABEL_ONLY",IF(AND(Q1546="AGREED",P1546="LABEL_ONLY",OR(O1546="PASS",O1546="FAIL"),R1546&lt;&gt;"",S1546&lt;&gt;"",T1546&lt;&gt;""),"LABEL_APPLIED","INCOMPLETE_DECISION"),"RERUN_REQUIRED"))</x:f>
      </x:c>
    </x:row>
    <x:row r="1547" ht="30" customHeight="1">
      <x:c r="A1547" s="9" t="str">
        <x:v>TRF-016-F03</x:v>
      </x:c>
      <x:c r="B1547" s="9" t="str">
        <x:v>TRF-016</x:v>
      </x:c>
      <x:c r="C1547" s="9" t="str">
        <x:v>BATCH_19</x:v>
      </x:c>
      <x:c r="D1547" s="9" t="str">
        <x:v>TRAFICOM</x:v>
      </x:c>
      <x:c r="E1547" s="9" t="n">
        <x:v>0</x:v>
      </x:c>
      <x:c r="F1547" s="9" t="str">
        <x:v>2.2 / equation (2.1) (LIWL loading, ballast freezing prevention, propeller submergence and forward draught)</x:v>
      </x:c>
      <x:c r="G1547" s="9" t="str">
        <x:v>FAIL</x:v>
      </x:c>
      <x:c r="H1547" s="11" t="str">
        <x:v>Highest point of propeller is not submerged.</x:v>
      </x:c>
      <x:c r="I1547" s="10" t="str">
        <x:v>rdf/TRF/TRF-016/TRF-016-F03.ttl</x:v>
      </x:c>
      <x:c r="J1547" s="10" t="str">
        <x:v>dd6cf115fd0c82688c5d9130b1ccd7bb0a65f3a59340a0699ad525a154de24c5</x:v>
      </x:c>
      <x:c r="K1547" s="13" t="str">
        <x:v>NOT_REVIEWED</x:v>
      </x:c>
      <x:c r="L1547" s="13" t="str"/>
      <x:c r="M1547" s="13" t="str"/>
      <x:c r="N1547" s="13" t="str"/>
      <x:c r="O1547" s="13" t="str"/>
      <x:c r="P1547" s="13" t="str"/>
      <x:c r="Q1547" s="13" t="str"/>
      <x:c r="R1547" s="13" t="str"/>
      <x:c r="S1547" s="13" t="str"/>
      <x:c r="T1547" s="14" t="str"/>
      <x:c r="U1547" s="9" t="str">
        <x:f>IF(AND(Q1547="AGREED",P1547="LABEL_ONLY",OR(O1547="PASS",O1547="FAIL"),R1547&lt;&gt;"",S1547&lt;&gt;"",T1547&lt;&gt;""),O1547,G1547)</x:f>
        <x:v>FAIL</x:v>
      </x:c>
      <x:c r="V1547" s="9" t="str">
        <x:f>IF(Q1547&lt;&gt;"AGREED","",IF(P1547="LABEL_ONLY",IF(AND(Q1547="AGREED",P1547="LABEL_ONLY",OR(O1547="PASS",O1547="FAIL"),R1547&lt;&gt;"",S1547&lt;&gt;"",T1547&lt;&gt;""),"LABEL_APPLIED","INCOMPLETE_DECISION"),"RERUN_REQUIRED"))</x:f>
      </x:c>
    </x:row>
    <x:row r="1548" ht="30" customHeight="1">
      <x:c r="A1548" s="9" t="str">
        <x:v>TRF-016-F04</x:v>
      </x:c>
      <x:c r="B1548" s="9" t="str">
        <x:v>TRF-016</x:v>
      </x:c>
      <x:c r="C1548" s="9" t="str">
        <x:v>BATCH_19</x:v>
      </x:c>
      <x:c r="D1548" s="9" t="str">
        <x:v>TRAFICOM</x:v>
      </x:c>
      <x:c r="E1548" s="9" t="n">
        <x:v>0</x:v>
      </x:c>
      <x:c r="F1548" s="9" t="str">
        <x:v>2.2 / equation (2.1) (LIWL loading, ballast freezing prevention, propeller submergence and forward draught)</x:v>
      </x:c>
      <x:c r="G1548" s="9" t="str">
        <x:v>FAIL</x:v>
      </x:c>
      <x:c r="H1548" s="11" t="str">
        <x:v>Required ballast tank above LIWL lacks freezing prevention.</x:v>
      </x:c>
      <x:c r="I1548" s="10" t="str">
        <x:v>rdf/TRF/TRF-016/TRF-016-F04.ttl</x:v>
      </x:c>
      <x:c r="J1548" s="10" t="str">
        <x:v>de9998c841320626746c1ee07e771f65c101962183dc29a7c0e66ded0c3c6a4f</x:v>
      </x:c>
      <x:c r="K1548" s="13" t="str">
        <x:v>NOT_REVIEWED</x:v>
      </x:c>
      <x:c r="L1548" s="13" t="str"/>
      <x:c r="M1548" s="13" t="str"/>
      <x:c r="N1548" s="13" t="str"/>
      <x:c r="O1548" s="13" t="str"/>
      <x:c r="P1548" s="13" t="str"/>
      <x:c r="Q1548" s="13" t="str"/>
      <x:c r="R1548" s="13" t="str"/>
      <x:c r="S1548" s="13" t="str"/>
      <x:c r="T1548" s="14" t="str"/>
      <x:c r="U1548" s="9" t="str">
        <x:f>IF(AND(Q1548="AGREED",P1548="LABEL_ONLY",OR(O1548="PASS",O1548="FAIL"),R1548&lt;&gt;"",S1548&lt;&gt;"",T1548&lt;&gt;""),O1548,G1548)</x:f>
        <x:v>FAIL</x:v>
      </x:c>
      <x:c r="V1548" s="9" t="str">
        <x:f>IF(Q1548&lt;&gt;"AGREED","",IF(P1548="LABEL_ONLY",IF(AND(Q1548="AGREED",P1548="LABEL_ONLY",OR(O1548="PASS",O1548="FAIL"),R1548&lt;&gt;"",S1548&lt;&gt;"",T1548&lt;&gt;""),"LABEL_APPLIED","INCOMPLETE_DECISION"),"RERUN_REQUIRED"))</x:f>
      </x:c>
    </x:row>
    <x:row r="1549" ht="30" customHeight="1">
      <x:c r="A1549" s="9" t="str">
        <x:v>TRF-016-F05</x:v>
      </x:c>
      <x:c r="B1549" s="9" t="str">
        <x:v>TRF-016</x:v>
      </x:c>
      <x:c r="C1549" s="9" t="str">
        <x:v>BATCH_19</x:v>
      </x:c>
      <x:c r="D1549" s="9" t="str">
        <x:v>TRAFICOM</x:v>
      </x:c>
      <x:c r="E1549" s="9" t="n">
        <x:v>0</x:v>
      </x:c>
      <x:c r="F1549" s="9" t="str">
        <x:v>2.2 / equation (2.1) (LIWL loading, ballast freezing prevention, propeller submergence and forward draught)</x:v>
      </x:c>
      <x:c r="G1549" s="9" t="str">
        <x:v>FAIL</x:v>
      </x:c>
      <x:c r="H1549" s="11" t="str">
        <x:v>UIWL displacement needed by formula 2.1 is missing.</x:v>
      </x:c>
      <x:c r="I1549" s="10" t="str">
        <x:v>rdf/TRF/TRF-016/TRF-016-F05.ttl</x:v>
      </x:c>
      <x:c r="J1549" s="10" t="str">
        <x:v>ac1215e4836788b6955fb7a7f518da4478b63af22eb48276712a57ebcc859b26</x:v>
      </x:c>
      <x:c r="K1549" s="13" t="str">
        <x:v>NOT_REVIEWED</x:v>
      </x:c>
      <x:c r="L1549" s="13" t="str"/>
      <x:c r="M1549" s="13" t="str"/>
      <x:c r="N1549" s="13" t="str"/>
      <x:c r="O1549" s="13" t="str"/>
      <x:c r="P1549" s="13" t="str"/>
      <x:c r="Q1549" s="13" t="str"/>
      <x:c r="R1549" s="13" t="str"/>
      <x:c r="S1549" s="13" t="str"/>
      <x:c r="T1549" s="14" t="str"/>
      <x:c r="U1549" s="9" t="str">
        <x:f>IF(AND(Q1549="AGREED",P1549="LABEL_ONLY",OR(O1549="PASS",O1549="FAIL"),R1549&lt;&gt;"",S1549&lt;&gt;"",T1549&lt;&gt;""),O1549,G1549)</x:f>
        <x:v>FAIL</x:v>
      </x:c>
      <x:c r="V1549" s="9" t="str">
        <x:f>IF(Q1549&lt;&gt;"AGREED","",IF(P1549="LABEL_ONLY",IF(AND(Q1549="AGREED",P1549="LABEL_ONLY",OR(O1549="PASS",O1549="FAIL"),R1549&lt;&gt;"",S1549&lt;&gt;"",T1549&lt;&gt;""),"LABEL_APPLIED","INCOMPLETE_DECISION"),"RERUN_REQUIRED"))</x:f>
      </x:c>
    </x:row>
    <x:row r="1550" ht="30" customHeight="1">
      <x:c r="A1550" s="9" t="str">
        <x:v>TRF-016-F06</x:v>
      </x:c>
      <x:c r="B1550" s="9" t="str">
        <x:v>TRF-016</x:v>
      </x:c>
      <x:c r="C1550" s="9" t="str">
        <x:v>BATCH_19</x:v>
      </x:c>
      <x:c r="D1550" s="9" t="str">
        <x:v>TRAFICOM</x:v>
      </x:c>
      <x:c r="E1550" s="9" t="n">
        <x:v>0</x:v>
      </x:c>
      <x:c r="F1550" s="9" t="str">
        <x:v>2.2 / equation (2.1) (LIWL loading, ballast freezing prevention, propeller submergence and forward draught)</x:v>
      </x:c>
      <x:c r="G1550" s="9" t="str">
        <x:v>FAIL</x:v>
      </x:c>
      <x:c r="H1550" s="11" t="str">
        <x:v>Level ice thickness uses the wrong unit.</x:v>
      </x:c>
      <x:c r="I1550" s="10" t="str">
        <x:v>rdf/TRF/TRF-016/TRF-016-F06.ttl</x:v>
      </x:c>
      <x:c r="J1550" s="10" t="str">
        <x:v>aa9549c7f42b59e38af52d953138c4bb1a65a2b5f23008a2fef407bc8571a5ee</x:v>
      </x:c>
      <x:c r="K1550" s="13" t="str">
        <x:v>NOT_REVIEWED</x:v>
      </x:c>
      <x:c r="L1550" s="13" t="str"/>
      <x:c r="M1550" s="13" t="str"/>
      <x:c r="N1550" s="13" t="str"/>
      <x:c r="O1550" s="13" t="str"/>
      <x:c r="P1550" s="13" t="str"/>
      <x:c r="Q1550" s="13" t="str"/>
      <x:c r="R1550" s="13" t="str"/>
      <x:c r="S1550" s="13" t="str"/>
      <x:c r="T1550" s="14" t="str"/>
      <x:c r="U1550" s="9" t="str">
        <x:f>IF(AND(Q1550="AGREED",P1550="LABEL_ONLY",OR(O1550="PASS",O1550="FAIL"),R1550&lt;&gt;"",S1550&lt;&gt;"",T1550&lt;&gt;""),O1550,G1550)</x:f>
        <x:v>FAIL</x:v>
      </x:c>
      <x:c r="V1550" s="9" t="str">
        <x:f>IF(Q1550&lt;&gt;"AGREED","",IF(P1550="LABEL_ONLY",IF(AND(Q1550="AGREED",P1550="LABEL_ONLY",OR(O1550="PASS",O1550="FAIL"),R1550&lt;&gt;"",S1550&lt;&gt;"",T1550&lt;&gt;""),"LABEL_APPLIED","INCOMPLETE_DECISION"),"RERUN_REQUIRED"))</x:f>
      </x:c>
    </x:row>
    <x:row r="1551" ht="30" customHeight="1">
      <x:c r="A1551" s="9" t="str">
        <x:v>TRF-016-P01</x:v>
      </x:c>
      <x:c r="B1551" s="9" t="str">
        <x:v>TRF-016</x:v>
      </x:c>
      <x:c r="C1551" s="9" t="str">
        <x:v>BATCH_19</x:v>
      </x:c>
      <x:c r="D1551" s="9" t="str">
        <x:v>TRAFICOM</x:v>
      </x:c>
      <x:c r="E1551" s="9" t="n">
        <x:v>0</x:v>
      </x:c>
      <x:c r="F1551" s="9" t="str">
        <x:v>2.2 / equation (2.1) (LIWL loading, ballast freezing prevention, propeller submergence and forward draught)</x:v>
      </x:c>
      <x:c r="G1551" s="9" t="str">
        <x:v>PASS</x:v>
      </x:c>
      <x:c r="H1551" s="11" t="str">
        <x:v>Forward draught satisfies the uncapped formula branch for a 5000 t displacement.</x:v>
      </x:c>
      <x:c r="I1551" s="10" t="str">
        <x:v>rdf/TRF/TRF-016/TRF-016-P01.ttl</x:v>
      </x:c>
      <x:c r="J1551" s="10" t="str">
        <x:v>a470df8cc86e67476ca1a3f07c19aa4c5c5755729cc2950d1ca8188c37d10073</x:v>
      </x:c>
      <x:c r="K1551" s="13" t="str">
        <x:v>NOT_REVIEWED</x:v>
      </x:c>
      <x:c r="L1551" s="13" t="str"/>
      <x:c r="M1551" s="13" t="str"/>
      <x:c r="N1551" s="13" t="str"/>
      <x:c r="O1551" s="13" t="str"/>
      <x:c r="P1551" s="13" t="str"/>
      <x:c r="Q1551" s="13" t="str"/>
      <x:c r="R1551" s="13" t="str"/>
      <x:c r="S1551" s="13" t="str"/>
      <x:c r="T1551" s="14" t="str"/>
      <x:c r="U1551" s="9" t="str">
        <x:f>IF(AND(Q1551="AGREED",P1551="LABEL_ONLY",OR(O1551="PASS",O1551="FAIL"),R1551&lt;&gt;"",S1551&lt;&gt;"",T1551&lt;&gt;""),O1551,G1551)</x:f>
        <x:v>PASS</x:v>
      </x:c>
      <x:c r="V1551" s="9" t="str">
        <x:f>IF(Q1551&lt;&gt;"AGREED","",IF(P1551="LABEL_ONLY",IF(AND(Q1551="AGREED",P1551="LABEL_ONLY",OR(O1551="PASS",O1551="FAIL"),R1551&lt;&gt;"",S1551&lt;&gt;"",T1551&lt;&gt;""),"LABEL_APPLIED","INCOMPLETE_DECISION"),"RERUN_REQUIRED"))</x:f>
      </x:c>
    </x:row>
    <x:row r="1552" ht="30" customHeight="1">
      <x:c r="A1552" s="9" t="str">
        <x:v>TRF-016-P02</x:v>
      </x:c>
      <x:c r="B1552" s="9" t="str">
        <x:v>TRF-016</x:v>
      </x:c>
      <x:c r="C1552" s="9" t="str">
        <x:v>BATCH_19</x:v>
      </x:c>
      <x:c r="D1552" s="9" t="str">
        <x:v>TRAFICOM</x:v>
      </x:c>
      <x:c r="E1552" s="9" t="n">
        <x:v>1</x:v>
      </x:c>
      <x:c r="F1552" s="9" t="str">
        <x:v>2.2 / equation (2.1) (LIWL loading, ballast freezing prevention, propeller submergence and forward draught)</x:v>
      </x:c>
      <x:c r="G1552" s="9" t="str">
        <x:v>PASS</x:v>
      </x:c>
      <x:c r="H1552" s="11" t="str">
        <x:v>Forward draught satisfies the 4hi cap branch for a 10000 t displacement.</x:v>
      </x:c>
      <x:c r="I1552" s="10" t="str">
        <x:v>rdf/TRF/TRF-016/TRF-016-P02.ttl</x:v>
      </x:c>
      <x:c r="J1552" s="10" t="str">
        <x:v>5d4fcebf9e24ed1460c26aa7233f7865d0eca705ce531a90933d8cc27e1bf5cd</x:v>
      </x:c>
      <x:c r="K1552" s="13" t="str">
        <x:v>NOT_REVIEWED</x:v>
      </x:c>
      <x:c r="L1552" s="13" t="str"/>
      <x:c r="M1552" s="13" t="str"/>
      <x:c r="N1552" s="13" t="str"/>
      <x:c r="O1552" s="13" t="str"/>
      <x:c r="P1552" s="13" t="str"/>
      <x:c r="Q1552" s="13" t="str"/>
      <x:c r="R1552" s="13" t="str"/>
      <x:c r="S1552" s="13" t="str"/>
      <x:c r="T1552" s="14" t="str"/>
      <x:c r="U1552" s="9" t="str">
        <x:f>IF(AND(Q1552="AGREED",P1552="LABEL_ONLY",OR(O1552="PASS",O1552="FAIL"),R1552&lt;&gt;"",S1552&lt;&gt;"",T1552&lt;&gt;""),O1552,G1552)</x:f>
        <x:v>PASS</x:v>
      </x:c>
      <x:c r="V1552" s="9" t="str">
        <x:f>IF(Q1552&lt;&gt;"AGREED","",IF(P1552="LABEL_ONLY",IF(AND(Q1552="AGREED",P1552="LABEL_ONLY",OR(O1552="PASS",O1552="FAIL"),R1552&lt;&gt;"",S1552&lt;&gt;"",T1552&lt;&gt;""),"LABEL_APPLIED","INCOMPLETE_DECISION"),"RERUN_REQUIRED"))</x:f>
      </x:c>
    </x:row>
    <x:row r="1553" ht="30" customHeight="1">
      <x:c r="A1553" s="9" t="str">
        <x:v>TRF-016-P03</x:v>
      </x:c>
      <x:c r="B1553" s="9" t="str">
        <x:v>TRF-016</x:v>
      </x:c>
      <x:c r="C1553" s="9" t="str">
        <x:v>BATCH_19</x:v>
      </x:c>
      <x:c r="D1553" s="9" t="str">
        <x:v>TRAFICOM</x:v>
      </x:c>
      <x:c r="E1553" s="9" t="n">
        <x:v>0</x:v>
      </x:c>
      <x:c r="F1553" s="9" t="str">
        <x:v>2.2 / equation (2.1) (LIWL loading, ballast freezing prevention, propeller submergence and forward draught)</x:v>
      </x:c>
      <x:c r="G1553" s="9" t="str">
        <x:v>PASS</x:v>
      </x:c>
      <x:c r="H1553" s="11" t="str">
        <x:v>Ballast tank above LIWL but not needed to reach LIWL does not require freezing prevention.</x:v>
      </x:c>
      <x:c r="I1553" s="10" t="str">
        <x:v>rdf/TRF/TRF-016/TRF-016-P03.ttl</x:v>
      </x:c>
      <x:c r="J1553" s="10" t="str">
        <x:v>5667d56020ee9c624af419a9862d167a81ce55493da5e81828db740c5fdc6aba</x:v>
      </x:c>
      <x:c r="K1553" s="13" t="str">
        <x:v>NOT_REVIEWED</x:v>
      </x:c>
      <x:c r="L1553" s="13" t="str"/>
      <x:c r="M1553" s="13" t="str"/>
      <x:c r="N1553" s="13" t="str"/>
      <x:c r="O1553" s="13" t="str"/>
      <x:c r="P1553" s="13" t="str"/>
      <x:c r="Q1553" s="13" t="str"/>
      <x:c r="R1553" s="13" t="str"/>
      <x:c r="S1553" s="13" t="str"/>
      <x:c r="T1553" s="14" t="str"/>
      <x:c r="U1553" s="9" t="str">
        <x:f>IF(AND(Q1553="AGREED",P1553="LABEL_ONLY",OR(O1553="PASS",O1553="FAIL"),R1553&lt;&gt;"",S1553&lt;&gt;"",T1553&lt;&gt;""),O1553,G1553)</x:f>
        <x:v>PASS</x:v>
      </x:c>
      <x:c r="V1553" s="9" t="str">
        <x:f>IF(Q1553&lt;&gt;"AGREED","",IF(P1553="LABEL_ONLY",IF(AND(Q1553="AGREED",P1553="LABEL_ONLY",OR(O1553="PASS",O1553="FAIL"),R1553&lt;&gt;"",S1553&lt;&gt;"",T1553&lt;&gt;""),"LABEL_APPLIED","INCOMPLETE_DECISION"),"RERUN_REQUIRED"))</x:f>
      </x:c>
    </x:row>
    <x:row r="1554" ht="30" customHeight="1">
      <x:c r="A1554" s="9" t="str">
        <x:v>TRF-016-P04</x:v>
      </x:c>
      <x:c r="B1554" s="9" t="str">
        <x:v>TRF-016</x:v>
      </x:c>
      <x:c r="C1554" s="9" t="str">
        <x:v>BATCH_19</x:v>
      </x:c>
      <x:c r="D1554" s="9" t="str">
        <x:v>TRAFICOM</x:v>
      </x:c>
      <x:c r="E1554" s="9" t="n">
        <x:v>0</x:v>
      </x:c>
      <x:c r="F1554" s="9" t="str">
        <x:v>2.2 / equation (2.1) (LIWL loading, ballast freezing prevention, propeller submergence and forward draught)</x:v>
      </x:c>
      <x:c r="G1554" s="9" t="str">
        <x:v>PASS</x:v>
      </x:c>
      <x:c r="H1554" s="11" t="str">
        <x:v>Non-ice-navigation case is outside the conditional loading obligations.</x:v>
      </x:c>
      <x:c r="I1554" s="10" t="str">
        <x:v>rdf/TRF/TRF-016/TRF-016-P04.ttl</x:v>
      </x:c>
      <x:c r="J1554" s="10" t="str">
        <x:v>f8b95c7b188321f3c0e3b43bca9d3e2a94ccee556f93318ac8ab8833ba36e6e1</x:v>
      </x:c>
      <x:c r="K1554" s="13" t="str">
        <x:v>NOT_REVIEWED</x:v>
      </x:c>
      <x:c r="L1554" s="13" t="str"/>
      <x:c r="M1554" s="13" t="str"/>
      <x:c r="N1554" s="13" t="str"/>
      <x:c r="O1554" s="13" t="str"/>
      <x:c r="P1554" s="13" t="str"/>
      <x:c r="Q1554" s="13" t="str"/>
      <x:c r="R1554" s="13" t="str"/>
      <x:c r="S1554" s="13" t="str"/>
      <x:c r="T1554" s="14" t="str"/>
      <x:c r="U1554" s="9" t="str">
        <x:f>IF(AND(Q1554="AGREED",P1554="LABEL_ONLY",OR(O1554="PASS",O1554="FAIL"),R1554&lt;&gt;"",S1554&lt;&gt;"",T1554&lt;&gt;""),O1554,G1554)</x:f>
        <x:v>PASS</x:v>
      </x:c>
      <x:c r="V1554" s="9" t="str">
        <x:f>IF(Q1554&lt;&gt;"AGREED","",IF(P1554="LABEL_ONLY",IF(AND(Q1554="AGREED",P1554="LABEL_ONLY",OR(O1554="PASS",O1554="FAIL"),R1554&lt;&gt;"",S1554&lt;&gt;"",T1554&lt;&gt;""),"LABEL_APPLIED","INCOMPLETE_DECISION"),"RERUN_REQUIRED"))</x:f>
      </x:c>
    </x:row>
    <x:row r="1555" ht="30" customHeight="1">
      <x:c r="A1555" s="9" t="str">
        <x:v>TRF-017-F01</x:v>
      </x:c>
      <x:c r="B1555" s="9" t="str">
        <x:v>TRF-017</x:v>
      </x:c>
      <x:c r="C1555" s="9" t="str">
        <x:v>BATCH_14</x:v>
      </x:c>
      <x:c r="D1555" s="9" t="str">
        <x:v>TRAFICOM</x:v>
      </x:c>
      <x:c r="E1555" s="9" t="n">
        <x:v>1</x:v>
      </x:c>
      <x:c r="F1555" s="9" t="str">
        <x:v>3.1</x:v>
      </x:c>
      <x:c r="G1555" s="9" t="str">
        <x:v>FAIL</x:v>
      </x:c>
      <x:c r="H1555" s="11" t="str">
        <x:v>Total omits available additional propulsion power.</x:v>
      </x:c>
      <x:c r="I1555" s="10" t="str">
        <x:v>rdf/TRF/TRF-017/TRF-017-F01.ttl</x:v>
      </x:c>
      <x:c r="J1555" s="10" t="str">
        <x:v>3725520a8774ad52f4542e211a96c7d9d74a60615a6a9e0a0556e0d103898c53</x:v>
      </x:c>
      <x:c r="K1555" s="13" t="str">
        <x:v>NOT_REVIEWED</x:v>
      </x:c>
      <x:c r="L1555" s="13" t="str"/>
      <x:c r="M1555" s="13" t="str"/>
      <x:c r="N1555" s="13" t="str"/>
      <x:c r="O1555" s="13" t="str"/>
      <x:c r="P1555" s="13" t="str"/>
      <x:c r="Q1555" s="13" t="str"/>
      <x:c r="R1555" s="13" t="str"/>
      <x:c r="S1555" s="13" t="str"/>
      <x:c r="T1555" s="14" t="str"/>
      <x:c r="U1555" s="9" t="str">
        <x:f>IF(AND(Q1555="AGREED",P1555="LABEL_ONLY",OR(O1555="PASS",O1555="FAIL"),R1555&lt;&gt;"",S1555&lt;&gt;"",T1555&lt;&gt;""),O1555,G1555)</x:f>
        <x:v>FAIL</x:v>
      </x:c>
      <x:c r="V1555" s="9" t="str">
        <x:f>IF(Q1555&lt;&gt;"AGREED","",IF(P1555="LABEL_ONLY",IF(AND(Q1555="AGREED",P1555="LABEL_ONLY",OR(O1555="PASS",O1555="FAIL"),R1555&lt;&gt;"",S1555&lt;&gt;"",T1555&lt;&gt;""),"LABEL_APPLIED","INCOMPLETE_DECISION"),"RERUN_REQUIRED"))</x:f>
      </x:c>
    </x:row>
    <x:row r="1556" ht="30" customHeight="1">
      <x:c r="A1556" s="9" t="str">
        <x:v>TRF-017-F02</x:v>
      </x:c>
      <x:c r="B1556" s="9" t="str">
        <x:v>TRF-017</x:v>
      </x:c>
      <x:c r="C1556" s="9" t="str">
        <x:v>BATCH_14</x:v>
      </x:c>
      <x:c r="D1556" s="9" t="str">
        <x:v>TRAFICOM</x:v>
      </x:c>
      <x:c r="E1556" s="9" t="n">
        <x:v>0</x:v>
      </x:c>
      <x:c r="F1556" s="9" t="str">
        <x:v>3.1</x:v>
      </x:c>
      <x:c r="G1556" s="9" t="str">
        <x:v>FAIL</x:v>
      </x:c>
      <x:c r="H1556" s="11" t="str">
        <x:v>Restricted-output branch incorrectly uses unrestricted continuous output.</x:v>
      </x:c>
      <x:c r="I1556" s="10" t="str">
        <x:v>rdf/TRF/TRF-017/TRF-017-F02.ttl</x:v>
      </x:c>
      <x:c r="J1556" s="10" t="str">
        <x:v>7acb887729633b08d6f49b94ba7a502751d2985d11b8a2cd6f0a9afb054823ee</x:v>
      </x:c>
      <x:c r="K1556" s="13" t="str">
        <x:v>NOT_REVIEWED</x:v>
      </x:c>
      <x:c r="L1556" s="13" t="str"/>
      <x:c r="M1556" s="13" t="str"/>
      <x:c r="N1556" s="13" t="str"/>
      <x:c r="O1556" s="13" t="str"/>
      <x:c r="P1556" s="13" t="str"/>
      <x:c r="Q1556" s="13" t="str"/>
      <x:c r="R1556" s="13" t="str"/>
      <x:c r="S1556" s="13" t="str"/>
      <x:c r="T1556" s="14" t="str"/>
      <x:c r="U1556" s="9" t="str">
        <x:f>IF(AND(Q1556="AGREED",P1556="LABEL_ONLY",OR(O1556="PASS",O1556="FAIL"),R1556&lt;&gt;"",S1556&lt;&gt;"",T1556&lt;&gt;""),O1556,G1556)</x:f>
        <x:v>FAIL</x:v>
      </x:c>
      <x:c r="V1556" s="9" t="str">
        <x:f>IF(Q1556&lt;&gt;"AGREED","",IF(P1556="LABEL_ONLY",IF(AND(Q1556="AGREED",P1556="LABEL_ONLY",OR(O1556="PASS",O1556="FAIL"),R1556&lt;&gt;"",S1556&lt;&gt;"",T1556&lt;&gt;""),"LABEL_APPLIED","INCOMPLETE_DECISION"),"RERUN_REQUIRED"))</x:f>
      </x:c>
    </x:row>
    <x:row r="1557" ht="30" customHeight="1">
      <x:c r="A1557" s="9" t="str">
        <x:v>TRF-017-F03</x:v>
      </x:c>
      <x:c r="B1557" s="9" t="str">
        <x:v>TRF-017</x:v>
      </x:c>
      <x:c r="C1557" s="9" t="str">
        <x:v>BATCH_14</x:v>
      </x:c>
      <x:c r="D1557" s="9" t="str">
        <x:v>TRAFICOM</x:v>
      </x:c>
      <x:c r="E1557" s="9" t="n">
        <x:v>0</x:v>
      </x:c>
      <x:c r="F1557" s="9" t="str">
        <x:v>3.1</x:v>
      </x:c>
      <x:c r="G1557" s="9" t="str">
        <x:v>FAIL</x:v>
      </x:c>
      <x:c r="H1557" s="11" t="str">
        <x:v>Restricted output value is missing while a restriction applies.</x:v>
      </x:c>
      <x:c r="I1557" s="10" t="str">
        <x:v>rdf/TRF/TRF-017/TRF-017-F03.ttl</x:v>
      </x:c>
      <x:c r="J1557" s="10" t="str">
        <x:v>9e985abc53b15ec86ad370b92ea50f5fb2b48d679d0e88e452029f8b2f49ac87</x:v>
      </x:c>
      <x:c r="K1557" s="13" t="str">
        <x:v>NOT_REVIEWED</x:v>
      </x:c>
      <x:c r="L1557" s="13" t="str"/>
      <x:c r="M1557" s="13" t="str"/>
      <x:c r="N1557" s="13" t="str"/>
      <x:c r="O1557" s="13" t="str"/>
      <x:c r="P1557" s="13" t="str"/>
      <x:c r="Q1557" s="13" t="str"/>
      <x:c r="R1557" s="13" t="str"/>
      <x:c r="S1557" s="13" t="str"/>
      <x:c r="T1557" s="14" t="str"/>
      <x:c r="U1557" s="9" t="str">
        <x:f>IF(AND(Q1557="AGREED",P1557="LABEL_ONLY",OR(O1557="PASS",O1557="FAIL"),R1557&lt;&gt;"",S1557&lt;&gt;"",T1557&lt;&gt;""),O1557,G1557)</x:f>
        <x:v>FAIL</x:v>
      </x:c>
      <x:c r="V1557" s="9" t="str">
        <x:f>IF(Q1557&lt;&gt;"AGREED","",IF(P1557="LABEL_ONLY",IF(AND(Q1557="AGREED",P1557="LABEL_ONLY",OR(O1557="PASS",O1557="FAIL"),R1557&lt;&gt;"",S1557&lt;&gt;"",T1557&lt;&gt;""),"LABEL_APPLIED","INCOMPLETE_DECISION"),"RERUN_REQUIRED"))</x:f>
      </x:c>
    </x:row>
    <x:row r="1558" ht="30" customHeight="1">
      <x:c r="A1558" s="9" t="str">
        <x:v>TRF-017-P01</x:v>
      </x:c>
      <x:c r="B1558" s="9" t="str">
        <x:v>TRF-017</x:v>
      </x:c>
      <x:c r="C1558" s="9" t="str">
        <x:v>BATCH_14</x:v>
      </x:c>
      <x:c r="D1558" s="9" t="str">
        <x:v>TRAFICOM</x:v>
      </x:c>
      <x:c r="E1558" s="9" t="n">
        <x:v>0</x:v>
      </x:c>
      <x:c r="F1558" s="9" t="str">
        <x:v>3.1</x:v>
      </x:c>
      <x:c r="G1558" s="9" t="str">
        <x:v>PASS</x:v>
      </x:c>
      <x:c r="H1558" s="11" t="str">
        <x:v>Unrestricted propulsion output equals continuously deliverable propulsion machinery output.</x:v>
      </x:c>
      <x:c r="I1558" s="10" t="str">
        <x:v>rdf/TRF/TRF-017/TRF-017-P01.ttl</x:v>
      </x:c>
      <x:c r="J1558" s="10" t="str">
        <x:v>182b52464abfab2dd7aa5adba1a7fde48b1a7d2cb3e8f9daa10a8eac356d2455</x:v>
      </x:c>
      <x:c r="K1558" s="13" t="str">
        <x:v>NOT_REVIEWED</x:v>
      </x:c>
      <x:c r="L1558" s="13" t="str"/>
      <x:c r="M1558" s="13" t="str"/>
      <x:c r="N1558" s="13" t="str"/>
      <x:c r="O1558" s="13" t="str"/>
      <x:c r="P1558" s="13" t="str"/>
      <x:c r="Q1558" s="13" t="str"/>
      <x:c r="R1558" s="13" t="str"/>
      <x:c r="S1558" s="13" t="str"/>
      <x:c r="T1558" s="14" t="str"/>
      <x:c r="U1558" s="9" t="str">
        <x:f>IF(AND(Q1558="AGREED",P1558="LABEL_ONLY",OR(O1558="PASS",O1558="FAIL"),R1558&lt;&gt;"",S1558&lt;&gt;"",T1558&lt;&gt;""),O1558,G1558)</x:f>
        <x:v>PASS</x:v>
      </x:c>
      <x:c r="V1558" s="9" t="str">
        <x:f>IF(Q1558&lt;&gt;"AGREED","",IF(P1558="LABEL_ONLY",IF(AND(Q1558="AGREED",P1558="LABEL_ONLY",OR(O1558="PASS",O1558="FAIL"),R1558&lt;&gt;"",S1558&lt;&gt;"",T1558&lt;&gt;""),"LABEL_APPLIED","INCOMPLETE_DECISION"),"RERUN_REQUIRED"))</x:f>
      </x:c>
    </x:row>
    <x:row r="1559" ht="30" customHeight="1">
      <x:c r="A1559" s="9" t="str">
        <x:v>TRF-017-P02</x:v>
      </x:c>
      <x:c r="B1559" s="9" t="str">
        <x:v>TRF-017</x:v>
      </x:c>
      <x:c r="C1559" s="9" t="str">
        <x:v>BATCH_14</x:v>
      </x:c>
      <x:c r="D1559" s="9" t="str">
        <x:v>TRAFICOM</x:v>
      </x:c>
      <x:c r="E1559" s="9" t="n">
        <x:v>0</x:v>
      </x:c>
      <x:c r="F1559" s="9" t="str">
        <x:v>3.1</x:v>
      </x:c>
      <x:c r="G1559" s="9" t="str">
        <x:v>PASS</x:v>
      </x:c>
      <x:c r="H1559" s="11" t="str">
        <x:v>Restricted-output branch uses the technically/regulatorily restricted output.</x:v>
      </x:c>
      <x:c r="I1559" s="10" t="str">
        <x:v>rdf/TRF/TRF-017/TRF-017-P02.ttl</x:v>
      </x:c>
      <x:c r="J1559" s="10" t="str">
        <x:v>2488558d447cf0829e5d44f26b070dd80df779d50a0f53b109cbef1194a79f87</x:v>
      </x:c>
      <x:c r="K1559" s="13" t="str">
        <x:v>NOT_REVIEWED</x:v>
      </x:c>
      <x:c r="L1559" s="13" t="str"/>
      <x:c r="M1559" s="13" t="str"/>
      <x:c r="N1559" s="13" t="str"/>
      <x:c r="O1559" s="13" t="str"/>
      <x:c r="P1559" s="13" t="str"/>
      <x:c r="Q1559" s="13" t="str"/>
      <x:c r="R1559" s="13" t="str"/>
      <x:c r="S1559" s="13" t="str"/>
      <x:c r="T1559" s="14" t="str"/>
      <x:c r="U1559" s="9" t="str">
        <x:f>IF(AND(Q1559="AGREED",P1559="LABEL_ONLY",OR(O1559="PASS",O1559="FAIL"),R1559&lt;&gt;"",S1559&lt;&gt;"",T1559&lt;&gt;""),O1559,G1559)</x:f>
        <x:v>PASS</x:v>
      </x:c>
      <x:c r="V1559" s="9" t="str">
        <x:f>IF(Q1559&lt;&gt;"AGREED","",IF(P1559="LABEL_ONLY",IF(AND(Q1559="AGREED",P1559="LABEL_ONLY",OR(O1559="PASS",O1559="FAIL"),R1559&lt;&gt;"",S1559&lt;&gt;"",T1559&lt;&gt;""),"LABEL_APPLIED","INCOMPLETE_DECISION"),"RERUN_REQUIRED"))</x:f>
      </x:c>
    </x:row>
    <x:row r="1560" ht="30" customHeight="1">
      <x:c r="A1560" s="9" t="str">
        <x:v>TRF-017-P03</x:v>
      </x:c>
      <x:c r="B1560" s="9" t="str">
        <x:v>TRF-017</x:v>
      </x:c>
      <x:c r="C1560" s="9" t="str">
        <x:v>BATCH_14</x:v>
      </x:c>
      <x:c r="D1560" s="9" t="str">
        <x:v>TRAFICOM</x:v>
      </x:c>
      <x:c r="E1560" s="9" t="n">
        <x:v>1</x:v>
      </x:c>
      <x:c r="F1560" s="9" t="str">
        <x:v>3.1</x:v>
      </x:c>
      <x:c r="G1560" s="9" t="str">
        <x:v>PASS</x:v>
      </x:c>
      <x:c r="H1560" s="11" t="str">
        <x:v>Additional propulsion source is included in total engine output.</x:v>
      </x:c>
      <x:c r="I1560" s="10" t="str">
        <x:v>rdf/TRF/TRF-017/TRF-017-P03.ttl</x:v>
      </x:c>
      <x:c r="J1560" s="10" t="str">
        <x:v>3a4d00003f980a1434623193322739a58ae74d898808dc1d3b8ab183b8e0f7dc</x:v>
      </x:c>
      <x:c r="K1560" s="13" t="str">
        <x:v>NOT_REVIEWED</x:v>
      </x:c>
      <x:c r="L1560" s="13" t="str"/>
      <x:c r="M1560" s="13" t="str"/>
      <x:c r="N1560" s="13" t="str"/>
      <x:c r="O1560" s="13" t="str"/>
      <x:c r="P1560" s="13" t="str"/>
      <x:c r="Q1560" s="13" t="str"/>
      <x:c r="R1560" s="13" t="str"/>
      <x:c r="S1560" s="13" t="str"/>
      <x:c r="T1560" s="14" t="str"/>
      <x:c r="U1560" s="9" t="str">
        <x:f>IF(AND(Q1560="AGREED",P1560="LABEL_ONLY",OR(O1560="PASS",O1560="FAIL"),R1560&lt;&gt;"",S1560&lt;&gt;"",T1560&lt;&gt;""),O1560,G1560)</x:f>
        <x:v>PASS</x:v>
      </x:c>
      <x:c r="V1560" s="9" t="str">
        <x:f>IF(Q1560&lt;&gt;"AGREED","",IF(P1560="LABEL_ONLY",IF(AND(Q1560="AGREED",P1560="LABEL_ONLY",OR(O1560="PASS",O1560="FAIL"),R1560&lt;&gt;"",S1560&lt;&gt;"",T1560&lt;&gt;""),"LABEL_APPLIED","INCOMPLETE_DECISION"),"RERUN_REQUIRED"))</x:f>
      </x:c>
    </x:row>
    <x:row r="1561" ht="30" customHeight="1">
      <x:c r="A1561" s="9" t="str">
        <x:v>TRF-017-P04</x:v>
      </x:c>
      <x:c r="B1561" s="9" t="str">
        <x:v>TRF-017</x:v>
      </x:c>
      <x:c r="C1561" s="9" t="str">
        <x:v>BATCH_14</x:v>
      </x:c>
      <x:c r="D1561" s="9" t="str">
        <x:v>TRAFICOM</x:v>
      </x:c>
      <x:c r="E1561" s="9" t="n">
        <x:v>0</x:v>
      </x:c>
      <x:c r="F1561" s="9" t="str">
        <x:v>3.1</x:v>
      </x:c>
      <x:c r="G1561" s="9" t="str">
        <x:v>PASS</x:v>
      </x:c>
      <x:c r="H1561" s="11" t="str">
        <x:v>Restricted main propulsion plus additional propulsion power are both included.</x:v>
      </x:c>
      <x:c r="I1561" s="10" t="str">
        <x:v>rdf/TRF/TRF-017/TRF-017-P04.ttl</x:v>
      </x:c>
      <x:c r="J1561" s="10" t="str">
        <x:v>81d7aca2971af2da64cad4b7aa004bc5b9040961ea86688daa7a277ec4035cc6</x:v>
      </x:c>
      <x:c r="K1561" s="13" t="str">
        <x:v>NOT_REVIEWED</x:v>
      </x:c>
      <x:c r="L1561" s="13" t="str"/>
      <x:c r="M1561" s="13" t="str"/>
      <x:c r="N1561" s="13" t="str"/>
      <x:c r="O1561" s="13" t="str"/>
      <x:c r="P1561" s="13" t="str"/>
      <x:c r="Q1561" s="13" t="str"/>
      <x:c r="R1561" s="13" t="str"/>
      <x:c r="S1561" s="13" t="str"/>
      <x:c r="T1561" s="14" t="str"/>
      <x:c r="U1561" s="9" t="str">
        <x:f>IF(AND(Q1561="AGREED",P1561="LABEL_ONLY",OR(O1561="PASS",O1561="FAIL"),R1561&lt;&gt;"",S1561&lt;&gt;"",T1561&lt;&gt;""),O1561,G1561)</x:f>
        <x:v>PASS</x:v>
      </x:c>
      <x:c r="V1561" s="9" t="str">
        <x:f>IF(Q1561&lt;&gt;"AGREED","",IF(P1561="LABEL_ONLY",IF(AND(Q1561="AGREED",P1561="LABEL_ONLY",OR(O1561="PASS",O1561="FAIL"),R1561&lt;&gt;"",S1561&lt;&gt;"",T1561&lt;&gt;""),"LABEL_APPLIED","INCOMPLETE_DECISION"),"RERUN_REQUIRED"))</x:f>
      </x:c>
    </x:row>
    <x:row r="1562" ht="30" customHeight="1">
      <x:c r="A1562" s="9" t="str">
        <x:v>TRF-018-F01</x:v>
      </x:c>
      <x:c r="B1562" s="9" t="str">
        <x:v>TRF-018</x:v>
      </x:c>
      <x:c r="C1562" s="9" t="str">
        <x:v>BATCH_24</x:v>
      </x:c>
      <x:c r="D1562" s="9" t="str">
        <x:v>TRAFICOM</x:v>
      </x:c>
      <x:c r="E1562" s="9" t="n">
        <x:v>0</x:v>
      </x:c>
      <x:c r="F1562" s="9" t="str">
        <x:v>3.2</x:v>
      </x:c>
      <x:c r="G1562" s="9" t="str">
        <x:v>FAIL</x:v>
      </x:c>
      <x:c r="H1562" s="11" t="str">
        <x:v>IA MCR is below 1000 kW floor.</x:v>
      </x:c>
      <x:c r="I1562" s="10" t="str">
        <x:v>rdf/TRF/TRF-018/TRF-018-F01.ttl</x:v>
      </x:c>
      <x:c r="J1562" s="10" t="str">
        <x:v>25361bf6e50aba5972c2e45812110ba1e4bfa882a7001012e3593e6013b64997</x:v>
      </x:c>
      <x:c r="K1562" s="13" t="str">
        <x:v>NOT_REVIEWED</x:v>
      </x:c>
      <x:c r="L1562" s="13" t="str"/>
      <x:c r="M1562" s="13" t="str"/>
      <x:c r="N1562" s="13" t="str"/>
      <x:c r="O1562" s="13" t="str"/>
      <x:c r="P1562" s="13" t="str"/>
      <x:c r="Q1562" s="13" t="str"/>
      <x:c r="R1562" s="13" t="str"/>
      <x:c r="S1562" s="13" t="str"/>
      <x:c r="T1562" s="14" t="str"/>
      <x:c r="U1562" s="9" t="str">
        <x:f>IF(AND(Q1562="AGREED",P1562="LABEL_ONLY",OR(O1562="PASS",O1562="FAIL"),R1562&lt;&gt;"",S1562&lt;&gt;"",T1562&lt;&gt;""),O1562,G1562)</x:f>
        <x:v>FAIL</x:v>
      </x:c>
      <x:c r="V1562" s="9" t="str">
        <x:f>IF(Q1562&lt;&gt;"AGREED","",IF(P1562="LABEL_ONLY",IF(AND(Q1562="AGREED",P1562="LABEL_ONLY",OR(O1562="PASS",O1562="FAIL"),R1562&lt;&gt;"",S1562&lt;&gt;"",T1562&lt;&gt;""),"LABEL_APPLIED","INCOMPLETE_DECISION"),"RERUN_REQUIRED"))</x:f>
      </x:c>
    </x:row>
    <x:row r="1563" ht="30" customHeight="1">
      <x:c r="A1563" s="9" t="str">
        <x:v>TRF-018-F02</x:v>
      </x:c>
      <x:c r="B1563" s="9" t="str">
        <x:v>TRF-018</x:v>
      </x:c>
      <x:c r="C1563" s="9" t="str">
        <x:v>BATCH_24</x:v>
      </x:c>
      <x:c r="D1563" s="9" t="str">
        <x:v>TRAFICOM</x:v>
      </x:c>
      <x:c r="E1563" s="9" t="n">
        <x:v>0</x:v>
      </x:c>
      <x:c r="F1563" s="9" t="str">
        <x:v>3.2</x:v>
      </x:c>
      <x:c r="G1563" s="9" t="str">
        <x:v>FAIL</x:v>
      </x:c>
      <x:c r="H1563" s="11" t="str">
        <x:v>IA Super MCR is below 2800 kW floor.</x:v>
      </x:c>
      <x:c r="I1563" s="10" t="str">
        <x:v>rdf/TRF/TRF-018/TRF-018-F02.ttl</x:v>
      </x:c>
      <x:c r="J1563" s="10" t="str">
        <x:v>adbf0fbe40bab101c8ecce8ce3508a6be66b008e1b9b31bb4b6cd72360aaef77</x:v>
      </x:c>
      <x:c r="K1563" s="13" t="str">
        <x:v>NOT_REVIEWED</x:v>
      </x:c>
      <x:c r="L1563" s="13" t="str"/>
      <x:c r="M1563" s="13" t="str"/>
      <x:c r="N1563" s="13" t="str"/>
      <x:c r="O1563" s="13" t="str"/>
      <x:c r="P1563" s="13" t="str"/>
      <x:c r="Q1563" s="13" t="str"/>
      <x:c r="R1563" s="13" t="str"/>
      <x:c r="S1563" s="13" t="str"/>
      <x:c r="T1563" s="14" t="str"/>
      <x:c r="U1563" s="9" t="str">
        <x:f>IF(AND(Q1563="AGREED",P1563="LABEL_ONLY",OR(O1563="PASS",O1563="FAIL"),R1563&lt;&gt;"",S1563&lt;&gt;"",T1563&lt;&gt;""),O1563,G1563)</x:f>
        <x:v>FAIL</x:v>
      </x:c>
      <x:c r="V1563" s="9" t="str">
        <x:f>IF(Q1563&lt;&gt;"AGREED","",IF(P1563="LABEL_ONLY",IF(AND(Q1563="AGREED",P1563="LABEL_ONLY",OR(O1563="PASS",O1563="FAIL"),R1563&lt;&gt;"",S1563&lt;&gt;"",T1563&lt;&gt;""),"LABEL_APPLIED","INCOMPLETE_DECISION"),"RERUN_REQUIRED"))</x:f>
      </x:c>
    </x:row>
    <x:row r="1564" ht="30" customHeight="1">
      <x:c r="A1564" s="9" t="str">
        <x:v>TRF-018-F03</x:v>
      </x:c>
      <x:c r="B1564" s="9" t="str">
        <x:v>TRF-018</x:v>
      </x:c>
      <x:c r="C1564" s="9" t="str">
        <x:v>BATCH_24</x:v>
      </x:c>
      <x:c r="D1564" s="9" t="str">
        <x:v>TRAFICOM</x:v>
      </x:c>
      <x:c r="E1564" s="9" t="n">
        <x:v>0</x:v>
      </x:c>
      <x:c r="F1564" s="9" t="str">
        <x:v>3.2</x:v>
      </x:c>
      <x:c r="G1564" s="9" t="str">
        <x:v>FAIL</x:v>
      </x:c>
      <x:c r="H1564" s="11" t="str">
        <x:v>IB MCR is below calculated required power.</x:v>
      </x:c>
      <x:c r="I1564" s="10" t="str">
        <x:v>rdf/TRF/TRF-018/TRF-018-F03.ttl</x:v>
      </x:c>
      <x:c r="J1564" s="10" t="str">
        <x:v>923e00d5f8442387c11f5f3e90a85c77fc45d5b6110d3751aad60701ce255cfc</x:v>
      </x:c>
      <x:c r="K1564" s="13" t="str">
        <x:v>NOT_REVIEWED</x:v>
      </x:c>
      <x:c r="L1564" s="13" t="str"/>
      <x:c r="M1564" s="13" t="str"/>
      <x:c r="N1564" s="13" t="str"/>
      <x:c r="O1564" s="13" t="str"/>
      <x:c r="P1564" s="13" t="str"/>
      <x:c r="Q1564" s="13" t="str"/>
      <x:c r="R1564" s="13" t="str"/>
      <x:c r="S1564" s="13" t="str"/>
      <x:c r="T1564" s="14" t="str"/>
      <x:c r="U1564" s="9" t="str">
        <x:f>IF(AND(Q1564="AGREED",P1564="LABEL_ONLY",OR(O1564="PASS",O1564="FAIL"),R1564&lt;&gt;"",S1564&lt;&gt;"",T1564&lt;&gt;""),O1564,G1564)</x:f>
        <x:v>FAIL</x:v>
      </x:c>
      <x:c r="V1564" s="9" t="str">
        <x:f>IF(Q1564&lt;&gt;"AGREED","",IF(P1564="LABEL_ONLY",IF(AND(Q1564="AGREED",P1564="LABEL_ONLY",OR(O1564="PASS",O1564="FAIL"),R1564&lt;&gt;"",S1564&lt;&gt;"",T1564&lt;&gt;""),"LABEL_APPLIED","INCOMPLETE_DECISION"),"RERUN_REQUIRED"))</x:f>
      </x:c>
    </x:row>
    <x:row r="1565" ht="30" customHeight="1">
      <x:c r="A1565" s="9" t="str">
        <x:v>TRF-018-F04</x:v>
      </x:c>
      <x:c r="B1565" s="9" t="str">
        <x:v>TRF-018</x:v>
      </x:c>
      <x:c r="C1565" s="9" t="str">
        <x:v>BATCH_24</x:v>
      </x:c>
      <x:c r="D1565" s="9" t="str">
        <x:v>TRAFICOM</x:v>
      </x:c>
      <x:c r="E1565" s="9" t="n">
        <x:v>1</x:v>
      </x:c>
      <x:c r="F1565" s="9" t="str">
        <x:v>3.2</x:v>
      </x:c>
      <x:c r="G1565" s="9" t="str">
        <x:v>FAIL</x:v>
      </x:c>
      <x:c r="H1565" s="11" t="str">
        <x:v>Calculated required power is missing for an applicable ice class.</x:v>
      </x:c>
      <x:c r="I1565" s="10" t="str">
        <x:v>rdf/TRF/TRF-018/TRF-018-F04.ttl</x:v>
      </x:c>
      <x:c r="J1565" s="10" t="str">
        <x:v>0e9e23673784a85755b7d11fe8e94ef5b1c1552d674b67a75d4886d45ae5f47e</x:v>
      </x:c>
      <x:c r="K1565" s="13" t="str">
        <x:v>NOT_REVIEWED</x:v>
      </x:c>
      <x:c r="L1565" s="13" t="str"/>
      <x:c r="M1565" s="13" t="str"/>
      <x:c r="N1565" s="13" t="str"/>
      <x:c r="O1565" s="13" t="str"/>
      <x:c r="P1565" s="13" t="str"/>
      <x:c r="Q1565" s="13" t="str"/>
      <x:c r="R1565" s="13" t="str"/>
      <x:c r="S1565" s="13" t="str"/>
      <x:c r="T1565" s="14" t="str"/>
      <x:c r="U1565" s="9" t="str">
        <x:f>IF(AND(Q1565="AGREED",P1565="LABEL_ONLY",OR(O1565="PASS",O1565="FAIL"),R1565&lt;&gt;"",S1565&lt;&gt;"",T1565&lt;&gt;""),O1565,G1565)</x:f>
        <x:v>FAIL</x:v>
      </x:c>
      <x:c r="V1565" s="9" t="str">
        <x:f>IF(Q1565&lt;&gt;"AGREED","",IF(P1565="LABEL_ONLY",IF(AND(Q1565="AGREED",P1565="LABEL_ONLY",OR(O1565="PASS",O1565="FAIL"),R1565&lt;&gt;"",S1565&lt;&gt;"",T1565&lt;&gt;""),"LABEL_APPLIED","INCOMPLETE_DECISION"),"RERUN_REQUIRED"))</x:f>
      </x:c>
    </x:row>
    <x:row r="1566" ht="30" customHeight="1">
      <x:c r="A1566" s="9" t="str">
        <x:v>TRF-018-F05</x:v>
      </x:c>
      <x:c r="B1566" s="9" t="str">
        <x:v>TRF-018</x:v>
      </x:c>
      <x:c r="C1566" s="9" t="str">
        <x:v>BATCH_24</x:v>
      </x:c>
      <x:c r="D1566" s="9" t="str">
        <x:v>TRAFICOM</x:v>
      </x:c>
      <x:c r="E1566" s="9" t="n">
        <x:v>0</x:v>
      </x:c>
      <x:c r="F1566" s="9" t="str">
        <x:v>3.2</x:v>
      </x:c>
      <x:c r="G1566" s="9" t="str">
        <x:v>FAIL</x:v>
      </x:c>
      <x:c r="H1566" s="11" t="str">
        <x:v>MCR power uses the wrong unit.</x:v>
      </x:c>
      <x:c r="I1566" s="10" t="str">
        <x:v>rdf/TRF/TRF-018/TRF-018-F05.ttl</x:v>
      </x:c>
      <x:c r="J1566" s="10" t="str">
        <x:v>5ff9627446b5b92940dac4b8512f3e76b9a53468b1e2d8564967dc155422ed8f</x:v>
      </x:c>
      <x:c r="K1566" s="13" t="str">
        <x:v>NOT_REVIEWED</x:v>
      </x:c>
      <x:c r="L1566" s="13" t="str"/>
      <x:c r="M1566" s="13" t="str"/>
      <x:c r="N1566" s="13" t="str"/>
      <x:c r="O1566" s="13" t="str"/>
      <x:c r="P1566" s="13" t="str"/>
      <x:c r="Q1566" s="13" t="str"/>
      <x:c r="R1566" s="13" t="str"/>
      <x:c r="S1566" s="13" t="str"/>
      <x:c r="T1566" s="14" t="str"/>
      <x:c r="U1566" s="9" t="str">
        <x:f>IF(AND(Q1566="AGREED",P1566="LABEL_ONLY",OR(O1566="PASS",O1566="FAIL"),R1566&lt;&gt;"",S1566&lt;&gt;"",T1566&lt;&gt;""),O1566,G1566)</x:f>
        <x:v>FAIL</x:v>
      </x:c>
      <x:c r="V1566" s="9" t="str">
        <x:f>IF(Q1566&lt;&gt;"AGREED","",IF(P1566="LABEL_ONLY",IF(AND(Q1566="AGREED",P1566="LABEL_ONLY",OR(O1566="PASS",O1566="FAIL"),R1566&lt;&gt;"",S1566&lt;&gt;"",T1566&lt;&gt;""),"LABEL_APPLIED","INCOMPLETE_DECISION"),"RERUN_REQUIRED"))</x:f>
      </x:c>
    </x:row>
    <x:row r="1567" ht="30" customHeight="1">
      <x:c r="A1567" s="9" t="str">
        <x:v>TRF-018-P01</x:v>
      </x:c>
      <x:c r="B1567" s="9" t="str">
        <x:v>TRF-018</x:v>
      </x:c>
      <x:c r="C1567" s="9" t="str">
        <x:v>BATCH_24</x:v>
      </x:c>
      <x:c r="D1567" s="9" t="str">
        <x:v>TRAFICOM</x:v>
      </x:c>
      <x:c r="E1567" s="9" t="n">
        <x:v>0</x:v>
      </x:c>
      <x:c r="F1567" s="9" t="str">
        <x:v>3.2</x:v>
      </x:c>
      <x:c r="G1567" s="9" t="str">
        <x:v>PASS</x:v>
      </x:c>
      <x:c r="H1567" s="11" t="str">
        <x:v>IA calculated requirement above 1000 kW is met exactly.</x:v>
      </x:c>
      <x:c r="I1567" s="10" t="str">
        <x:v>rdf/TRF/TRF-018/TRF-018-P01.ttl</x:v>
      </x:c>
      <x:c r="J1567" s="10" t="str">
        <x:v>2b8118b29ccf3f52deecf67d33e944dbe17b94aff001d141e6c641d63d5a449d</x:v>
      </x:c>
      <x:c r="K1567" s="13" t="str">
        <x:v>NOT_REVIEWED</x:v>
      </x:c>
      <x:c r="L1567" s="13" t="str"/>
      <x:c r="M1567" s="13" t="str"/>
      <x:c r="N1567" s="13" t="str"/>
      <x:c r="O1567" s="13" t="str"/>
      <x:c r="P1567" s="13" t="str"/>
      <x:c r="Q1567" s="13" t="str"/>
      <x:c r="R1567" s="13" t="str"/>
      <x:c r="S1567" s="13" t="str"/>
      <x:c r="T1567" s="14" t="str"/>
      <x:c r="U1567" s="9" t="str">
        <x:f>IF(AND(Q1567="AGREED",P1567="LABEL_ONLY",OR(O1567="PASS",O1567="FAIL"),R1567&lt;&gt;"",S1567&lt;&gt;"",T1567&lt;&gt;""),O1567,G1567)</x:f>
        <x:v>PASS</x:v>
      </x:c>
      <x:c r="V1567" s="9" t="str">
        <x:f>IF(Q1567&lt;&gt;"AGREED","",IF(P1567="LABEL_ONLY",IF(AND(Q1567="AGREED",P1567="LABEL_ONLY",OR(O1567="PASS",O1567="FAIL"),R1567&lt;&gt;"",S1567&lt;&gt;"",T1567&lt;&gt;""),"LABEL_APPLIED","INCOMPLETE_DECISION"),"RERUN_REQUIRED"))</x:f>
      </x:c>
    </x:row>
    <x:row r="1568" ht="30" customHeight="1">
      <x:c r="A1568" s="9" t="str">
        <x:v>TRF-018-P02</x:v>
      </x:c>
      <x:c r="B1568" s="9" t="str">
        <x:v>TRF-018</x:v>
      </x:c>
      <x:c r="C1568" s="9" t="str">
        <x:v>BATCH_24</x:v>
      </x:c>
      <x:c r="D1568" s="9" t="str">
        <x:v>TRAFICOM</x:v>
      </x:c>
      <x:c r="E1568" s="9" t="n">
        <x:v>0</x:v>
      </x:c>
      <x:c r="F1568" s="9" t="str">
        <x:v>3.2</x:v>
      </x:c>
      <x:c r="G1568" s="9" t="str">
        <x:v>PASS</x:v>
      </x:c>
      <x:c r="H1568" s="11" t="str">
        <x:v>IA uses the 1000 kW floor when calculated requirement is lower.</x:v>
      </x:c>
      <x:c r="I1568" s="10" t="str">
        <x:v>rdf/TRF/TRF-018/TRF-018-P02.ttl</x:v>
      </x:c>
      <x:c r="J1568" s="10" t="str">
        <x:v>c96c6d1d32352c60a2ed389d28484968433b52eb06878517c1a12857997ab229</x:v>
      </x:c>
      <x:c r="K1568" s="13" t="str">
        <x:v>NOT_REVIEWED</x:v>
      </x:c>
      <x:c r="L1568" s="13" t="str"/>
      <x:c r="M1568" s="13" t="str"/>
      <x:c r="N1568" s="13" t="str"/>
      <x:c r="O1568" s="13" t="str"/>
      <x:c r="P1568" s="13" t="str"/>
      <x:c r="Q1568" s="13" t="str"/>
      <x:c r="R1568" s="13" t="str"/>
      <x:c r="S1568" s="13" t="str"/>
      <x:c r="T1568" s="14" t="str"/>
      <x:c r="U1568" s="9" t="str">
        <x:f>IF(AND(Q1568="AGREED",P1568="LABEL_ONLY",OR(O1568="PASS",O1568="FAIL"),R1568&lt;&gt;"",S1568&lt;&gt;"",T1568&lt;&gt;""),O1568,G1568)</x:f>
        <x:v>PASS</x:v>
      </x:c>
      <x:c r="V1568" s="9" t="str">
        <x:f>IF(Q1568&lt;&gt;"AGREED","",IF(P1568="LABEL_ONLY",IF(AND(Q1568="AGREED",P1568="LABEL_ONLY",OR(O1568="PASS",O1568="FAIL"),R1568&lt;&gt;"",S1568&lt;&gt;"",T1568&lt;&gt;""),"LABEL_APPLIED","INCOMPLETE_DECISION"),"RERUN_REQUIRED"))</x:f>
      </x:c>
    </x:row>
    <x:row r="1569" ht="30" customHeight="1">
      <x:c r="A1569" s="9" t="str">
        <x:v>TRF-018-P03</x:v>
      </x:c>
      <x:c r="B1569" s="9" t="str">
        <x:v>TRF-018</x:v>
      </x:c>
      <x:c r="C1569" s="9" t="str">
        <x:v>BATCH_24</x:v>
      </x:c>
      <x:c r="D1569" s="9" t="str">
        <x:v>TRAFICOM</x:v>
      </x:c>
      <x:c r="E1569" s="9" t="n">
        <x:v>0</x:v>
      </x:c>
      <x:c r="F1569" s="9" t="str">
        <x:v>3.2</x:v>
      </x:c>
      <x:c r="G1569" s="9" t="str">
        <x:v>PASS</x:v>
      </x:c>
      <x:c r="H1569" s="11" t="str">
        <x:v>IA Super uses the 2800 kW floor when calculated requirement is lower.</x:v>
      </x:c>
      <x:c r="I1569" s="10" t="str">
        <x:v>rdf/TRF/TRF-018/TRF-018-P03.ttl</x:v>
      </x:c>
      <x:c r="J1569" s="10" t="str">
        <x:v>cabac8789c3dfcebc0b05c376e9e425054fb37204ee1734cb07812ab96856d46</x:v>
      </x:c>
      <x:c r="K1569" s="13" t="str">
        <x:v>NOT_REVIEWED</x:v>
      </x:c>
      <x:c r="L1569" s="13" t="str"/>
      <x:c r="M1569" s="13" t="str"/>
      <x:c r="N1569" s="13" t="str"/>
      <x:c r="O1569" s="13" t="str"/>
      <x:c r="P1569" s="13" t="str"/>
      <x:c r="Q1569" s="13" t="str"/>
      <x:c r="R1569" s="13" t="str"/>
      <x:c r="S1569" s="13" t="str"/>
      <x:c r="T1569" s="14" t="str"/>
      <x:c r="U1569" s="9" t="str">
        <x:f>IF(AND(Q1569="AGREED",P1569="LABEL_ONLY",OR(O1569="PASS",O1569="FAIL"),R1569&lt;&gt;"",S1569&lt;&gt;"",T1569&lt;&gt;""),O1569,G1569)</x:f>
        <x:v>PASS</x:v>
      </x:c>
      <x:c r="V1569" s="9" t="str">
        <x:f>IF(Q1569&lt;&gt;"AGREED","",IF(P1569="LABEL_ONLY",IF(AND(Q1569="AGREED",P1569="LABEL_ONLY",OR(O1569="PASS",O1569="FAIL"),R1569&lt;&gt;"",S1569&lt;&gt;"",T1569&lt;&gt;""),"LABEL_APPLIED","INCOMPLETE_DECISION"),"RERUN_REQUIRED"))</x:f>
      </x:c>
    </x:row>
    <x:row r="1570" ht="30" customHeight="1">
      <x:c r="A1570" s="9" t="str">
        <x:v>TRF-018-P04</x:v>
      </x:c>
      <x:c r="B1570" s="9" t="str">
        <x:v>TRF-018</x:v>
      </x:c>
      <x:c r="C1570" s="9" t="str">
        <x:v>BATCH_24</x:v>
      </x:c>
      <x:c r="D1570" s="9" t="str">
        <x:v>TRAFICOM</x:v>
      </x:c>
      <x:c r="E1570" s="9" t="n">
        <x:v>0</x:v>
      </x:c>
      <x:c r="F1570" s="9" t="str">
        <x:v>3.2</x:v>
      </x:c>
      <x:c r="G1570" s="9" t="str">
        <x:v>PASS</x:v>
      </x:c>
      <x:c r="H1570" s="11" t="str">
        <x:v>IB calculated requirement above floor is met.</x:v>
      </x:c>
      <x:c r="I1570" s="10" t="str">
        <x:v>rdf/TRF/TRF-018/TRF-018-P04.ttl</x:v>
      </x:c>
      <x:c r="J1570" s="10" t="str">
        <x:v>b0d0807853e4be6c47c810469098ef3cc7262319335c2a13f5c59bc77f36d23f</x:v>
      </x:c>
      <x:c r="K1570" s="13" t="str">
        <x:v>NOT_REVIEWED</x:v>
      </x:c>
      <x:c r="L1570" s="13" t="str"/>
      <x:c r="M1570" s="13" t="str"/>
      <x:c r="N1570" s="13" t="str"/>
      <x:c r="O1570" s="13" t="str"/>
      <x:c r="P1570" s="13" t="str"/>
      <x:c r="Q1570" s="13" t="str"/>
      <x:c r="R1570" s="13" t="str"/>
      <x:c r="S1570" s="13" t="str"/>
      <x:c r="T1570" s="14" t="str"/>
      <x:c r="U1570" s="9" t="str">
        <x:f>IF(AND(Q1570="AGREED",P1570="LABEL_ONLY",OR(O1570="PASS",O1570="FAIL"),R1570&lt;&gt;"",S1570&lt;&gt;"",T1570&lt;&gt;""),O1570,G1570)</x:f>
        <x:v>PASS</x:v>
      </x:c>
      <x:c r="V1570" s="9" t="str">
        <x:f>IF(Q1570&lt;&gt;"AGREED","",IF(P1570="LABEL_ONLY",IF(AND(Q1570="AGREED",P1570="LABEL_ONLY",OR(O1570="PASS",O1570="FAIL"),R1570&lt;&gt;"",S1570&lt;&gt;"",T1570&lt;&gt;""),"LABEL_APPLIED","INCOMPLETE_DECISION"),"RERUN_REQUIRED"))</x:f>
      </x:c>
    </x:row>
    <x:row r="1571" ht="30" customHeight="1">
      <x:c r="A1571" s="9" t="str">
        <x:v>TRF-018-P05</x:v>
      </x:c>
      <x:c r="B1571" s="9" t="str">
        <x:v>TRF-018</x:v>
      </x:c>
      <x:c r="C1571" s="9" t="str">
        <x:v>BATCH_24</x:v>
      </x:c>
      <x:c r="D1571" s="9" t="str">
        <x:v>TRAFICOM</x:v>
      </x:c>
      <x:c r="E1571" s="9" t="n">
        <x:v>0</x:v>
      </x:c>
      <x:c r="F1571" s="9" t="str">
        <x:v>3.2</x:v>
      </x:c>
      <x:c r="G1571" s="9" t="str">
        <x:v>PASS</x:v>
      </x:c>
      <x:c r="H1571" s="11" t="str">
        <x:v>IC calculated requirement above floor is met.</x:v>
      </x:c>
      <x:c r="I1571" s="10" t="str">
        <x:v>rdf/TRF/TRF-018/TRF-018-P05.ttl</x:v>
      </x:c>
      <x:c r="J1571" s="10" t="str">
        <x:v>8273a28ba61079f9fbb22fa3e45f64e88d4947220bdaffb16b9a644e4b23aff0</x:v>
      </x:c>
      <x:c r="K1571" s="13" t="str">
        <x:v>NOT_REVIEWED</x:v>
      </x:c>
      <x:c r="L1571" s="13" t="str"/>
      <x:c r="M1571" s="13" t="str"/>
      <x:c r="N1571" s="13" t="str"/>
      <x:c r="O1571" s="13" t="str"/>
      <x:c r="P1571" s="13" t="str"/>
      <x:c r="Q1571" s="13" t="str"/>
      <x:c r="R1571" s="13" t="str"/>
      <x:c r="S1571" s="13" t="str"/>
      <x:c r="T1571" s="14" t="str"/>
      <x:c r="U1571" s="9" t="str">
        <x:f>IF(AND(Q1571="AGREED",P1571="LABEL_ONLY",OR(O1571="PASS",O1571="FAIL"),R1571&lt;&gt;"",S1571&lt;&gt;"",T1571&lt;&gt;""),O1571,G1571)</x:f>
        <x:v>PASS</x:v>
      </x:c>
      <x:c r="V1571" s="9" t="str">
        <x:f>IF(Q1571&lt;&gt;"AGREED","",IF(P1571="LABEL_ONLY",IF(AND(Q1571="AGREED",P1571="LABEL_ONLY",OR(O1571="PASS",O1571="FAIL"),R1571&lt;&gt;"",S1571&lt;&gt;"",T1571&lt;&gt;""),"LABEL_APPLIED","INCOMPLETE_DECISION"),"RERUN_REQUIRED"))</x:f>
      </x:c>
    </x:row>
    <x:row r="1572" ht="30" customHeight="1">
      <x:c r="A1572" s="9" t="str">
        <x:v>TRF-018-P06</x:v>
      </x:c>
      <x:c r="B1572" s="9" t="str">
        <x:v>TRF-018</x:v>
      </x:c>
      <x:c r="C1572" s="9" t="str">
        <x:v>BATCH_24</x:v>
      </x:c>
      <x:c r="D1572" s="9" t="str">
        <x:v>TRAFICOM</x:v>
      </x:c>
      <x:c r="E1572" s="9" t="n">
        <x:v>1</x:v>
      </x:c>
      <x:c r="F1572" s="9" t="str">
        <x:v>3.2</x:v>
      </x:c>
      <x:c r="G1572" s="9" t="str">
        <x:v>PASS</x:v>
      </x:c>
      <x:c r="H1572" s="11" t="str">
        <x:v>Ice class II is outside section 3.2 engine-output minima.</x:v>
      </x:c>
      <x:c r="I1572" s="10" t="str">
        <x:v>rdf/TRF/TRF-018/TRF-018-P06.ttl</x:v>
      </x:c>
      <x:c r="J1572" s="10" t="str">
        <x:v>09e76e457f61ec711df7984944af2fd7fc8234ca1f8f8465de1f9123286b33ab</x:v>
      </x:c>
      <x:c r="K1572" s="13" t="str">
        <x:v>NOT_REVIEWED</x:v>
      </x:c>
      <x:c r="L1572" s="13" t="str"/>
      <x:c r="M1572" s="13" t="str"/>
      <x:c r="N1572" s="13" t="str"/>
      <x:c r="O1572" s="13" t="str"/>
      <x:c r="P1572" s="13" t="str"/>
      <x:c r="Q1572" s="13" t="str"/>
      <x:c r="R1572" s="13" t="str"/>
      <x:c r="S1572" s="13" t="str"/>
      <x:c r="T1572" s="14" t="str"/>
      <x:c r="U1572" s="9" t="str">
        <x:f>IF(AND(Q1572="AGREED",P1572="LABEL_ONLY",OR(O1572="PASS",O1572="FAIL"),R1572&lt;&gt;"",S1572&lt;&gt;"",T1572&lt;&gt;""),O1572,G1572)</x:f>
        <x:v>PASS</x:v>
      </x:c>
      <x:c r="V1572" s="9" t="str">
        <x:f>IF(Q1572&lt;&gt;"AGREED","",IF(P1572="LABEL_ONLY",IF(AND(Q1572="AGREED",P1572="LABEL_ONLY",OR(O1572="PASS",O1572="FAIL"),R1572&lt;&gt;"",S1572&lt;&gt;"",T1572&lt;&gt;""),"LABEL_APPLIED","INCOMPLETE_DECISION"),"RERUN_REQUIRED"))</x:f>
      </x:c>
    </x:row>
    <x:row r="1573" ht="30" customHeight="1">
      <x:c r="A1573" s="9" t="str">
        <x:v>TRF-020-F01</x:v>
      </x:c>
      <x:c r="B1573" s="9" t="str">
        <x:v>TRF-020</x:v>
      </x:c>
      <x:c r="C1573" s="9" t="str">
        <x:v>BATCH_22</x:v>
      </x:c>
      <x:c r="D1573" s="9" t="str">
        <x:v>TRAFICOM</x:v>
      </x:c>
      <x:c r="E1573" s="9" t="n">
        <x:v>0</x:v>
      </x:c>
      <x:c r="F1573" s="9" t="str">
        <x:v>3.2.2 / equation (3.1) / Table 3-1</x:v>
      </x:c>
      <x:c r="G1573" s="9" t="str">
        <x:v>FAIL</x:v>
      </x:c>
      <x:c r="H1573" s="11" t="str">
        <x:v>Applicable readiness graph is missing engineOutputCoefficientKe.</x:v>
      </x:c>
      <x:c r="I1573" s="10" t="str">
        <x:v>rdf/TRF/TRF-020/TRF-020-F01.ttl</x:v>
      </x:c>
      <x:c r="J1573" s="10" t="str">
        <x:v>5be18d4f65c212e067a8afe96e4b10448258136a3a43ad9514b0952065ad52f1</x:v>
      </x:c>
      <x:c r="K1573" s="13" t="str">
        <x:v>NOT_REVIEWED</x:v>
      </x:c>
      <x:c r="L1573" s="13" t="str"/>
      <x:c r="M1573" s="13" t="str"/>
      <x:c r="N1573" s="13" t="str"/>
      <x:c r="O1573" s="13" t="str"/>
      <x:c r="P1573" s="13" t="str"/>
      <x:c r="Q1573" s="13" t="str"/>
      <x:c r="R1573" s="13" t="str"/>
      <x:c r="S1573" s="13" t="str"/>
      <x:c r="T1573" s="14" t="str"/>
      <x:c r="U1573" s="9" t="str">
        <x:f>IF(AND(Q1573="AGREED",P1573="LABEL_ONLY",OR(O1573="PASS",O1573="FAIL"),R1573&lt;&gt;"",S1573&lt;&gt;"",T1573&lt;&gt;""),O1573,G1573)</x:f>
        <x:v>FAIL</x:v>
      </x:c>
      <x:c r="V1573" s="9" t="str">
        <x:f>IF(Q1573&lt;&gt;"AGREED","",IF(P1573="LABEL_ONLY",IF(AND(Q1573="AGREED",P1573="LABEL_ONLY",OR(O1573="PASS",O1573="FAIL"),R1573&lt;&gt;"",S1573&lt;&gt;"",T1573&lt;&gt;""),"LABEL_APPLIED","INCOMPLETE_DECISION"),"RERUN_REQUIRED"))</x:f>
      </x:c>
    </x:row>
    <x:row r="1574" ht="30" customHeight="1">
      <x:c r="A1574" s="9" t="str">
        <x:v>TRF-020-F02</x:v>
      </x:c>
      <x:c r="B1574" s="9" t="str">
        <x:v>TRF-020</x:v>
      </x:c>
      <x:c r="C1574" s="9" t="str">
        <x:v>BATCH_22</x:v>
      </x:c>
      <x:c r="D1574" s="9" t="str">
        <x:v>TRAFICOM</x:v>
      </x:c>
      <x:c r="E1574" s="9" t="n">
        <x:v>0</x:v>
      </x:c>
      <x:c r="F1574" s="9" t="str">
        <x:v>3.2.2 / equation (3.1) / Table 3-1</x:v>
      </x:c>
      <x:c r="G1574" s="9" t="str">
        <x:v>FAIL</x:v>
      </x:c>
      <x:c r="H1574" s="11" t="str">
        <x:v>Applicable readiness graph is missing brashIceChannelResistanceAtLowerIceWaterline.</x:v>
      </x:c>
      <x:c r="I1574" s="10" t="str">
        <x:v>rdf/TRF/TRF-020/TRF-020-F02.ttl</x:v>
      </x:c>
      <x:c r="J1574" s="10" t="str">
        <x:v>f5e99813dc3a24ac0a539a59e964e4716a8e258466c7aa3677f40ea87c17a6a8</x:v>
      </x:c>
      <x:c r="K1574" s="13" t="str">
        <x:v>NOT_REVIEWED</x:v>
      </x:c>
      <x:c r="L1574" s="13" t="str"/>
      <x:c r="M1574" s="13" t="str"/>
      <x:c r="N1574" s="13" t="str"/>
      <x:c r="O1574" s="13" t="str"/>
      <x:c r="P1574" s="13" t="str"/>
      <x:c r="Q1574" s="13" t="str"/>
      <x:c r="R1574" s="13" t="str"/>
      <x:c r="S1574" s="13" t="str"/>
      <x:c r="T1574" s="14" t="str"/>
      <x:c r="U1574" s="9" t="str">
        <x:f>IF(AND(Q1574="AGREED",P1574="LABEL_ONLY",OR(O1574="PASS",O1574="FAIL"),R1574&lt;&gt;"",S1574&lt;&gt;"",T1574&lt;&gt;""),O1574,G1574)</x:f>
        <x:v>FAIL</x:v>
      </x:c>
      <x:c r="V1574" s="9" t="str">
        <x:f>IF(Q1574&lt;&gt;"AGREED","",IF(P1574="LABEL_ONLY",IF(AND(Q1574="AGREED",P1574="LABEL_ONLY",OR(O1574="PASS",O1574="FAIL"),R1574&lt;&gt;"",S1574&lt;&gt;"",T1574&lt;&gt;""),"LABEL_APPLIED","INCOMPLETE_DECISION"),"RERUN_REQUIRED"))</x:f>
      </x:c>
    </x:row>
    <x:row r="1575" ht="30" customHeight="1">
      <x:c r="A1575" s="9" t="str">
        <x:v>TRF-020-F03</x:v>
      </x:c>
      <x:c r="B1575" s="9" t="str">
        <x:v>TRF-020</x:v>
      </x:c>
      <x:c r="C1575" s="9" t="str">
        <x:v>BATCH_22</x:v>
      </x:c>
      <x:c r="D1575" s="9" t="str">
        <x:v>TRAFICOM</x:v>
      </x:c>
      <x:c r="E1575" s="9" t="n">
        <x:v>1</x:v>
      </x:c>
      <x:c r="F1575" s="9" t="str">
        <x:v>3.2.2 / equation (3.1) / Table 3-1</x:v>
      </x:c>
      <x:c r="G1575" s="9" t="str">
        <x:v>FAIL</x:v>
      </x:c>
      <x:c r="H1575" s="11" t="str">
        <x:v>Applicable readiness graph is missing propellerDiameter.</x:v>
      </x:c>
      <x:c r="I1575" s="10" t="str">
        <x:v>rdf/TRF/TRF-020/TRF-020-F03.ttl</x:v>
      </x:c>
      <x:c r="J1575" s="10" t="str">
        <x:v>4a74b14cf6262b7f5817ad9486d982fecd07d06bda67e4ead2642d7d5d4fd217</x:v>
      </x:c>
      <x:c r="K1575" s="13" t="str">
        <x:v>NOT_REVIEWED</x:v>
      </x:c>
      <x:c r="L1575" s="13" t="str"/>
      <x:c r="M1575" s="13" t="str"/>
      <x:c r="N1575" s="13" t="str"/>
      <x:c r="O1575" s="13" t="str"/>
      <x:c r="P1575" s="13" t="str"/>
      <x:c r="Q1575" s="13" t="str"/>
      <x:c r="R1575" s="13" t="str"/>
      <x:c r="S1575" s="13" t="str"/>
      <x:c r="T1575" s="14" t="str"/>
      <x:c r="U1575" s="9" t="str">
        <x:f>IF(AND(Q1575="AGREED",P1575="LABEL_ONLY",OR(O1575="PASS",O1575="FAIL"),R1575&lt;&gt;"",S1575&lt;&gt;"",T1575&lt;&gt;""),O1575,G1575)</x:f>
        <x:v>FAIL</x:v>
      </x:c>
      <x:c r="V1575" s="9" t="str">
        <x:f>IF(Q1575&lt;&gt;"AGREED","",IF(P1575="LABEL_ONLY",IF(AND(Q1575="AGREED",P1575="LABEL_ONLY",OR(O1575="PASS",O1575="FAIL"),R1575&lt;&gt;"",S1575&lt;&gt;"",T1575&lt;&gt;""),"LABEL_APPLIED","INCOMPLETE_DECISION"),"RERUN_REQUIRED"))</x:f>
      </x:c>
    </x:row>
    <x:row r="1576" ht="30" customHeight="1">
      <x:c r="A1576" s="9" t="str">
        <x:v>TRF-020-F04</x:v>
      </x:c>
      <x:c r="B1576" s="9" t="str">
        <x:v>TRF-020</x:v>
      </x:c>
      <x:c r="C1576" s="9" t="str">
        <x:v>BATCH_22</x:v>
      </x:c>
      <x:c r="D1576" s="9" t="str">
        <x:v>TRAFICOM</x:v>
      </x:c>
      <x:c r="E1576" s="9" t="n">
        <x:v>0</x:v>
      </x:c>
      <x:c r="F1576" s="9" t="str">
        <x:v>3.2.2 / equation (3.1) / Table 3-1</x:v>
      </x:c>
      <x:c r="G1576" s="9" t="str">
        <x:v>FAIL</x:v>
      </x:c>
      <x:c r="H1576" s="11" t="str">
        <x:v>Applicable readiness graph is missing propellerCount.</x:v>
      </x:c>
      <x:c r="I1576" s="10" t="str">
        <x:v>rdf/TRF/TRF-020/TRF-020-F04.ttl</x:v>
      </x:c>
      <x:c r="J1576" s="10" t="str">
        <x:v>2762de54082defbae121ba54eadba163b2fcb937824f33954df36a53e70b8c28</x:v>
      </x:c>
      <x:c r="K1576" s="13" t="str">
        <x:v>NOT_REVIEWED</x:v>
      </x:c>
      <x:c r="L1576" s="13" t="str"/>
      <x:c r="M1576" s="13" t="str"/>
      <x:c r="N1576" s="13" t="str"/>
      <x:c r="O1576" s="13" t="str"/>
      <x:c r="P1576" s="13" t="str"/>
      <x:c r="Q1576" s="13" t="str"/>
      <x:c r="R1576" s="13" t="str"/>
      <x:c r="S1576" s="13" t="str"/>
      <x:c r="T1576" s="14" t="str"/>
      <x:c r="U1576" s="9" t="str">
        <x:f>IF(AND(Q1576="AGREED",P1576="LABEL_ONLY",OR(O1576="PASS",O1576="FAIL"),R1576&lt;&gt;"",S1576&lt;&gt;"",T1576&lt;&gt;""),O1576,G1576)</x:f>
        <x:v>FAIL</x:v>
      </x:c>
      <x:c r="V1576" s="9" t="str">
        <x:f>IF(Q1576&lt;&gt;"AGREED","",IF(P1576="LABEL_ONLY",IF(AND(Q1576="AGREED",P1576="LABEL_ONLY",OR(O1576="PASS",O1576="FAIL"),R1576&lt;&gt;"",S1576&lt;&gt;"",T1576&lt;&gt;""),"LABEL_APPLIED","INCOMPLETE_DECISION"),"RERUN_REQUIRED"))</x:f>
      </x:c>
    </x:row>
    <x:row r="1577" ht="30" customHeight="1">
      <x:c r="A1577" s="9" t="str">
        <x:v>TRF-020-F05</x:v>
      </x:c>
      <x:c r="B1577" s="9" t="str">
        <x:v>TRF-020</x:v>
      </x:c>
      <x:c r="C1577" s="9" t="str">
        <x:v>BATCH_22</x:v>
      </x:c>
      <x:c r="D1577" s="9" t="str">
        <x:v>TRAFICOM</x:v>
      </x:c>
      <x:c r="E1577" s="9" t="n">
        <x:v>0</x:v>
      </x:c>
      <x:c r="F1577" s="9" t="str">
        <x:v>3.2.2 / equation (3.1) / Table 3-1</x:v>
      </x:c>
      <x:c r="G1577" s="9" t="str">
        <x:v>FAIL</x:v>
      </x:c>
      <x:c r="H1577" s="11" t="str">
        <x:v>Applicable readiness graph is missing upperIceWaterlineBreadth.</x:v>
      </x:c>
      <x:c r="I1577" s="10" t="str">
        <x:v>rdf/TRF/TRF-020/TRF-020-F05.ttl</x:v>
      </x:c>
      <x:c r="J1577" s="10" t="str">
        <x:v>2113c82e533d0758f40761575bed79ce2670b9950b1c1536e0b2ee7edf62929c</x:v>
      </x:c>
      <x:c r="K1577" s="13" t="str">
        <x:v>NOT_REVIEWED</x:v>
      </x:c>
      <x:c r="L1577" s="13" t="str"/>
      <x:c r="M1577" s="13" t="str"/>
      <x:c r="N1577" s="13" t="str"/>
      <x:c r="O1577" s="13" t="str"/>
      <x:c r="P1577" s="13" t="str"/>
      <x:c r="Q1577" s="13" t="str"/>
      <x:c r="R1577" s="13" t="str"/>
      <x:c r="S1577" s="13" t="str"/>
      <x:c r="T1577" s="14" t="str"/>
      <x:c r="U1577" s="9" t="str">
        <x:f>IF(AND(Q1577="AGREED",P1577="LABEL_ONLY",OR(O1577="PASS",O1577="FAIL"),R1577&lt;&gt;"",S1577&lt;&gt;"",T1577&lt;&gt;""),O1577,G1577)</x:f>
        <x:v>FAIL</x:v>
      </x:c>
      <x:c r="V1577" s="9" t="str">
        <x:f>IF(Q1577&lt;&gt;"AGREED","",IF(P1577="LABEL_ONLY",IF(AND(Q1577="AGREED",P1577="LABEL_ONLY",OR(O1577="PASS",O1577="FAIL"),R1577&lt;&gt;"",S1577&lt;&gt;"",T1577&lt;&gt;""),"LABEL_APPLIED","INCOMPLETE_DECISION"),"RERUN_REQUIRED"))</x:f>
      </x:c>
    </x:row>
    <x:row r="1578" ht="30" customHeight="1">
      <x:c r="A1578" s="9" t="str">
        <x:v>TRF-020-F06</x:v>
      </x:c>
      <x:c r="B1578" s="9" t="str">
        <x:v>TRF-020</x:v>
      </x:c>
      <x:c r="C1578" s="9" t="str">
        <x:v>BATCH_22</x:v>
      </x:c>
      <x:c r="D1578" s="9" t="str">
        <x:v>TRAFICOM</x:v>
      </x:c>
      <x:c r="E1578" s="9" t="n">
        <x:v>0</x:v>
      </x:c>
      <x:c r="F1578" s="9" t="str">
        <x:v>3.2.2 / equation (3.1) / Table 3-1</x:v>
      </x:c>
      <x:c r="G1578" s="9" t="str">
        <x:v>FAIL</x:v>
      </x:c>
      <x:c r="H1578" s="11" t="str">
        <x:v>Applicable readiness graph is missing minimumRequiredPowerAtLowerIceWaterline.</x:v>
      </x:c>
      <x:c r="I1578" s="10" t="str">
        <x:v>rdf/TRF/TRF-020/TRF-020-F06.ttl</x:v>
      </x:c>
      <x:c r="J1578" s="10" t="str">
        <x:v>4a78c7e7354a61dc40255de7e250cecd903b4427b1a73a7eb33bdec1b1f045b6</x:v>
      </x:c>
      <x:c r="K1578" s="13" t="str">
        <x:v>NOT_REVIEWED</x:v>
      </x:c>
      <x:c r="L1578" s="13" t="str"/>
      <x:c r="M1578" s="13" t="str"/>
      <x:c r="N1578" s="13" t="str"/>
      <x:c r="O1578" s="13" t="str"/>
      <x:c r="P1578" s="13" t="str"/>
      <x:c r="Q1578" s="13" t="str"/>
      <x:c r="R1578" s="13" t="str"/>
      <x:c r="S1578" s="13" t="str"/>
      <x:c r="T1578" s="14" t="str"/>
      <x:c r="U1578" s="9" t="str">
        <x:f>IF(AND(Q1578="AGREED",P1578="LABEL_ONLY",OR(O1578="PASS",O1578="FAIL"),R1578&lt;&gt;"",S1578&lt;&gt;"",T1578&lt;&gt;""),O1578,G1578)</x:f>
        <x:v>FAIL</x:v>
      </x:c>
      <x:c r="V1578" s="9" t="str">
        <x:f>IF(Q1578&lt;&gt;"AGREED","",IF(P1578="LABEL_ONLY",IF(AND(Q1578="AGREED",P1578="LABEL_ONLY",OR(O1578="PASS",O1578="FAIL"),R1578&lt;&gt;"",S1578&lt;&gt;"",T1578&lt;&gt;""),"LABEL_APPLIED","INCOMPLETE_DECISION"),"RERUN_REQUIRED"))</x:f>
      </x:c>
    </x:row>
    <x:row r="1579" ht="30" customHeight="1">
      <x:c r="A1579" s="9" t="str">
        <x:v>TRF-020-F07</x:v>
      </x:c>
      <x:c r="B1579" s="9" t="str">
        <x:v>TRF-020</x:v>
      </x:c>
      <x:c r="C1579" s="9" t="str">
        <x:v>BATCH_22</x:v>
      </x:c>
      <x:c r="D1579" s="9" t="str">
        <x:v>TRAFICOM</x:v>
      </x:c>
      <x:c r="E1579" s="9" t="n">
        <x:v>0</x:v>
      </x:c>
      <x:c r="F1579" s="9" t="str">
        <x:v>3.2.2 / equation (3.1) / Table 3-1</x:v>
      </x:c>
      <x:c r="G1579" s="9" t="str">
        <x:v>FAIL</x:v>
      </x:c>
      <x:c r="H1579" s="11" t="str">
        <x:v>Applicable readiness graph is missing hasUpperIceWaterline.</x:v>
      </x:c>
      <x:c r="I1579" s="10" t="str">
        <x:v>rdf/TRF/TRF-020/TRF-020-F07.ttl</x:v>
      </x:c>
      <x:c r="J1579" s="10" t="str">
        <x:v>1161e8a5e106baf6e2f10f5eb300afff950866c45e533cdca8643098040e1f44</x:v>
      </x:c>
      <x:c r="K1579" s="13" t="str">
        <x:v>NOT_REVIEWED</x:v>
      </x:c>
      <x:c r="L1579" s="13" t="str"/>
      <x:c r="M1579" s="13" t="str"/>
      <x:c r="N1579" s="13" t="str"/>
      <x:c r="O1579" s="13" t="str"/>
      <x:c r="P1579" s="13" t="str"/>
      <x:c r="Q1579" s="13" t="str"/>
      <x:c r="R1579" s="13" t="str"/>
      <x:c r="S1579" s="13" t="str"/>
      <x:c r="T1579" s="14" t="str"/>
      <x:c r="U1579" s="9" t="str">
        <x:f>IF(AND(Q1579="AGREED",P1579="LABEL_ONLY",OR(O1579="PASS",O1579="FAIL"),R1579&lt;&gt;"",S1579&lt;&gt;"",T1579&lt;&gt;""),O1579,G1579)</x:f>
        <x:v>FAIL</x:v>
      </x:c>
      <x:c r="V1579" s="9" t="str">
        <x:f>IF(Q1579&lt;&gt;"AGREED","",IF(P1579="LABEL_ONLY",IF(AND(Q1579="AGREED",P1579="LABEL_ONLY",OR(O1579="PASS",O1579="FAIL"),R1579&lt;&gt;"",S1579&lt;&gt;"",T1579&lt;&gt;""),"LABEL_APPLIED","INCOMPLETE_DECISION"),"RERUN_REQUIRED"))</x:f>
      </x:c>
    </x:row>
    <x:row r="1580" ht="30" customHeight="1">
      <x:c r="A1580" s="9" t="str">
        <x:v>TRF-020-F08</x:v>
      </x:c>
      <x:c r="B1580" s="9" t="str">
        <x:v>TRF-020</x:v>
      </x:c>
      <x:c r="C1580" s="9" t="str">
        <x:v>BATCH_22</x:v>
      </x:c>
      <x:c r="D1580" s="9" t="str">
        <x:v>TRAFICOM</x:v>
      </x:c>
      <x:c r="E1580" s="9" t="n">
        <x:v>0</x:v>
      </x:c>
      <x:c r="F1580" s="9" t="str">
        <x:v>3.2.2 / equation (3.1) / Table 3-1</x:v>
      </x:c>
      <x:c r="G1580" s="9" t="str">
        <x:v>FAIL</x:v>
      </x:c>
      <x:c r="H1580" s="11" t="str">
        <x:v>UIWL brash-ice resistance is attached to ship instead of UIWL.</x:v>
      </x:c>
      <x:c r="I1580" s="10" t="str">
        <x:v>rdf/TRF/TRF-020/TRF-020-F08.ttl</x:v>
      </x:c>
      <x:c r="J1580" s="10" t="str">
        <x:v>cdfa3493bd0657cda83c860059d3528d275d4ed7f0adf9e6561fb28b29426647</x:v>
      </x:c>
      <x:c r="K1580" s="13" t="str">
        <x:v>NOT_REVIEWED</x:v>
      </x:c>
      <x:c r="L1580" s="13" t="str"/>
      <x:c r="M1580" s="13" t="str"/>
      <x:c r="N1580" s="13" t="str"/>
      <x:c r="O1580" s="13" t="str"/>
      <x:c r="P1580" s="13" t="str"/>
      <x:c r="Q1580" s="13" t="str"/>
      <x:c r="R1580" s="13" t="str"/>
      <x:c r="S1580" s="13" t="str"/>
      <x:c r="T1580" s="14" t="str"/>
      <x:c r="U1580" s="9" t="str">
        <x:f>IF(AND(Q1580="AGREED",P1580="LABEL_ONLY",OR(O1580="PASS",O1580="FAIL"),R1580&lt;&gt;"",S1580&lt;&gt;"",T1580&lt;&gt;""),O1580,G1580)</x:f>
        <x:v>FAIL</x:v>
      </x:c>
      <x:c r="V1580" s="9" t="str">
        <x:f>IF(Q1580&lt;&gt;"AGREED","",IF(P1580="LABEL_ONLY",IF(AND(Q1580="AGREED",P1580="LABEL_ONLY",OR(O1580="PASS",O1580="FAIL"),R1580&lt;&gt;"",S1580&lt;&gt;"",T1580&lt;&gt;""),"LABEL_APPLIED","INCOMPLETE_DECISION"),"RERUN_REQUIRED"))</x:f>
      </x:c>
    </x:row>
    <x:row r="1581" ht="30" customHeight="1">
      <x:c r="A1581" s="9" t="str">
        <x:v>TRF-020-F09</x:v>
      </x:c>
      <x:c r="B1581" s="9" t="str">
        <x:v>TRF-020</x:v>
      </x:c>
      <x:c r="C1581" s="9" t="str">
        <x:v>BATCH_22</x:v>
      </x:c>
      <x:c r="D1581" s="9" t="str">
        <x:v>TRAFICOM</x:v>
      </x:c>
      <x:c r="E1581" s="9" t="n">
        <x:v>0</x:v>
      </x:c>
      <x:c r="F1581" s="9" t="str">
        <x:v>3.2.2 / equation (3.1) / Table 3-1</x:v>
      </x:c>
      <x:c r="G1581" s="9" t="str">
        <x:v>FAIL</x:v>
      </x:c>
      <x:c r="H1581" s="11" t="str">
        <x:v>Minimum UIWL power result uses the wrong unit.</x:v>
      </x:c>
      <x:c r="I1581" s="10" t="str">
        <x:v>rdf/TRF/TRF-020/TRF-020-F09.ttl</x:v>
      </x:c>
      <x:c r="J1581" s="10" t="str">
        <x:v>830ef044b7b05132ad04d7ae64535111fdad1ac6f99d294697835332f1e1c346</x:v>
      </x:c>
      <x:c r="K1581" s="13" t="str">
        <x:v>NOT_REVIEWED</x:v>
      </x:c>
      <x:c r="L1581" s="13" t="str"/>
      <x:c r="M1581" s="13" t="str"/>
      <x:c r="N1581" s="13" t="str"/>
      <x:c r="O1581" s="13" t="str"/>
      <x:c r="P1581" s="13" t="str"/>
      <x:c r="Q1581" s="13" t="str"/>
      <x:c r="R1581" s="13" t="str"/>
      <x:c r="S1581" s="13" t="str"/>
      <x:c r="T1581" s="14" t="str"/>
      <x:c r="U1581" s="9" t="str">
        <x:f>IF(AND(Q1581="AGREED",P1581="LABEL_ONLY",OR(O1581="PASS",O1581="FAIL"),R1581&lt;&gt;"",S1581&lt;&gt;"",T1581&lt;&gt;""),O1581,G1581)</x:f>
        <x:v>FAIL</x:v>
      </x:c>
      <x:c r="V1581" s="9" t="str">
        <x:f>IF(Q1581&lt;&gt;"AGREED","",IF(P1581="LABEL_ONLY",IF(AND(Q1581="AGREED",P1581="LABEL_ONLY",OR(O1581="PASS",O1581="FAIL"),R1581&lt;&gt;"",S1581&lt;&gt;"",T1581&lt;&gt;""),"LABEL_APPLIED","INCOMPLETE_DECISION"),"RERUN_REQUIRED"))</x:f>
      </x:c>
    </x:row>
    <x:row r="1582" ht="30" customHeight="1">
      <x:c r="A1582" s="9" t="str">
        <x:v>TRF-020-P01</x:v>
      </x:c>
      <x:c r="B1582" s="9" t="str">
        <x:v>TRF-020</x:v>
      </x:c>
      <x:c r="C1582" s="9" t="str">
        <x:v>BATCH_22</x:v>
      </x:c>
      <x:c r="D1582" s="9" t="str">
        <x:v>TRAFICOM</x:v>
      </x:c>
      <x:c r="E1582" s="9" t="n">
        <x:v>0</x:v>
      </x:c>
      <x:c r="F1582" s="9" t="str">
        <x:v>3.2.2 / equation (3.1) / Table 3-1</x:v>
      </x:c>
      <x:c r="G1582" s="9" t="str">
        <x:v>PASS</x:v>
      </x:c>
      <x:c r="H1582" s="11" t="str">
        <x:v>Applicable new IA Super ship has complete UIWL/LIWL power-calculation readiness interface.</x:v>
      </x:c>
      <x:c r="I1582" s="10" t="str">
        <x:v>rdf/TRF/TRF-020/TRF-020-P01.ttl</x:v>
      </x:c>
      <x:c r="J1582" s="10" t="str">
        <x:v>229e38898a31e953d7704e574049a1514f270388548b7aec488d3b620fa71b9f</x:v>
      </x:c>
      <x:c r="K1582" s="13" t="str">
        <x:v>NOT_REVIEWED</x:v>
      </x:c>
      <x:c r="L1582" s="13" t="str"/>
      <x:c r="M1582" s="13" t="str"/>
      <x:c r="N1582" s="13" t="str"/>
      <x:c r="O1582" s="13" t="str"/>
      <x:c r="P1582" s="13" t="str"/>
      <x:c r="Q1582" s="13" t="str"/>
      <x:c r="R1582" s="13" t="str"/>
      <x:c r="S1582" s="13" t="str"/>
      <x:c r="T1582" s="14" t="str"/>
      <x:c r="U1582" s="9" t="str">
        <x:f>IF(AND(Q1582="AGREED",P1582="LABEL_ONLY",OR(O1582="PASS",O1582="FAIL"),R1582&lt;&gt;"",S1582&lt;&gt;"",T1582&lt;&gt;""),O1582,G1582)</x:f>
        <x:v>PASS</x:v>
      </x:c>
      <x:c r="V1582" s="9" t="str">
        <x:f>IF(Q1582&lt;&gt;"AGREED","",IF(P1582="LABEL_ONLY",IF(AND(Q1582="AGREED",P1582="LABEL_ONLY",OR(O1582="PASS",O1582="FAIL"),R1582&lt;&gt;"",S1582&lt;&gt;"",T1582&lt;&gt;""),"LABEL_APPLIED","INCOMPLETE_DECISION"),"RERUN_REQUIRED"))</x:f>
      </x:c>
    </x:row>
    <x:row r="1583" ht="30" customHeight="1">
      <x:c r="A1583" s="9" t="str">
        <x:v>TRF-020-P02</x:v>
      </x:c>
      <x:c r="B1583" s="9" t="str">
        <x:v>TRF-020</x:v>
      </x:c>
      <x:c r="C1583" s="9" t="str">
        <x:v>BATCH_22</x:v>
      </x:c>
      <x:c r="D1583" s="9" t="str">
        <x:v>TRAFICOM</x:v>
      </x:c>
      <x:c r="E1583" s="9" t="n">
        <x:v>0</x:v>
      </x:c>
      <x:c r="F1583" s="9" t="str">
        <x:v>3.2.2 / equation (3.1) / Table 3-1</x:v>
      </x:c>
      <x:c r="G1583" s="9" t="str">
        <x:v>PASS</x:v>
      </x:c>
      <x:c r="H1583" s="11" t="str">
        <x:v>Applicable new IA ship has complete readiness interface.</x:v>
      </x:c>
      <x:c r="I1583" s="10" t="str">
        <x:v>rdf/TRF/TRF-020/TRF-020-P02.ttl</x:v>
      </x:c>
      <x:c r="J1583" s="10" t="str">
        <x:v>3291cb7faf3b55d97db3fe45e1dabbd5123633e64e113e58b641039b7a17328d</x:v>
      </x:c>
      <x:c r="K1583" s="13" t="str">
        <x:v>NOT_REVIEWED</x:v>
      </x:c>
      <x:c r="L1583" s="13" t="str"/>
      <x:c r="M1583" s="13" t="str"/>
      <x:c r="N1583" s="13" t="str"/>
      <x:c r="O1583" s="13" t="str"/>
      <x:c r="P1583" s="13" t="str"/>
      <x:c r="Q1583" s="13" t="str"/>
      <x:c r="R1583" s="13" t="str"/>
      <x:c r="S1583" s="13" t="str"/>
      <x:c r="T1583" s="14" t="str"/>
      <x:c r="U1583" s="9" t="str">
        <x:f>IF(AND(Q1583="AGREED",P1583="LABEL_ONLY",OR(O1583="PASS",O1583="FAIL"),R1583&lt;&gt;"",S1583&lt;&gt;"",T1583&lt;&gt;""),O1583,G1583)</x:f>
        <x:v>PASS</x:v>
      </x:c>
      <x:c r="V1583" s="9" t="str">
        <x:f>IF(Q1583&lt;&gt;"AGREED","",IF(P1583="LABEL_ONLY",IF(AND(Q1583="AGREED",P1583="LABEL_ONLY",OR(O1583="PASS",O1583="FAIL"),R1583&lt;&gt;"",S1583&lt;&gt;"",T1583&lt;&gt;""),"LABEL_APPLIED","INCOMPLETE_DECISION"),"RERUN_REQUIRED"))</x:f>
      </x:c>
    </x:row>
    <x:row r="1584" ht="30" customHeight="1">
      <x:c r="A1584" s="9" t="str">
        <x:v>TRF-020-P03</x:v>
      </x:c>
      <x:c r="B1584" s="9" t="str">
        <x:v>TRF-020</x:v>
      </x:c>
      <x:c r="C1584" s="9" t="str">
        <x:v>BATCH_22</x:v>
      </x:c>
      <x:c r="D1584" s="9" t="str">
        <x:v>TRAFICOM</x:v>
      </x:c>
      <x:c r="E1584" s="9" t="n">
        <x:v>1</x:v>
      </x:c>
      <x:c r="F1584" s="9" t="str">
        <x:v>3.2.2 / equation (3.1) / Table 3-1</x:v>
      </x:c>
      <x:c r="G1584" s="9" t="str">
        <x:v>PASS</x:v>
      </x:c>
      <x:c r="H1584" s="11" t="str">
        <x:v>Pre-2003 construction-stage ship is outside the new-ship formula branch.</x:v>
      </x:c>
      <x:c r="I1584" s="10" t="str">
        <x:v>rdf/TRF/TRF-020/TRF-020-P03.ttl</x:v>
      </x:c>
      <x:c r="J1584" s="10" t="str">
        <x:v>d60118c3ce2fc9a58919704c60d9c983664f46456b46ebd9d75da4b169596189</x:v>
      </x:c>
      <x:c r="K1584" s="13" t="str">
        <x:v>NOT_REVIEWED</x:v>
      </x:c>
      <x:c r="L1584" s="13" t="str"/>
      <x:c r="M1584" s="13" t="str"/>
      <x:c r="N1584" s="13" t="str"/>
      <x:c r="O1584" s="13" t="str"/>
      <x:c r="P1584" s="13" t="str"/>
      <x:c r="Q1584" s="13" t="str"/>
      <x:c r="R1584" s="13" t="str"/>
      <x:c r="S1584" s="13" t="str"/>
      <x:c r="T1584" s="14" t="str"/>
      <x:c r="U1584" s="9" t="str">
        <x:f>IF(AND(Q1584="AGREED",P1584="LABEL_ONLY",OR(O1584="PASS",O1584="FAIL"),R1584&lt;&gt;"",S1584&lt;&gt;"",T1584&lt;&gt;""),O1584,G1584)</x:f>
        <x:v>PASS</x:v>
      </x:c>
      <x:c r="V1584" s="9" t="str">
        <x:f>IF(Q1584&lt;&gt;"AGREED","",IF(P1584="LABEL_ONLY",IF(AND(Q1584="AGREED",P1584="LABEL_ONLY",OR(O1584="PASS",O1584="FAIL"),R1584&lt;&gt;"",S1584&lt;&gt;"",T1584&lt;&gt;""),"LABEL_APPLIED","INCOMPLETE_DECISION"),"RERUN_REQUIRED"))</x:f>
      </x:c>
    </x:row>
    <x:row r="1585" ht="30" customHeight="1">
      <x:c r="A1585" s="9" t="str">
        <x:v>TRF-020-P04</x:v>
      </x:c>
      <x:c r="B1585" s="9" t="str">
        <x:v>TRF-020</x:v>
      </x:c>
      <x:c r="C1585" s="9" t="str">
        <x:v>BATCH_22</x:v>
      </x:c>
      <x:c r="D1585" s="9" t="str">
        <x:v>TRAFICOM</x:v>
      </x:c>
      <x:c r="E1585" s="9" t="n">
        <x:v>0</x:v>
      </x:c>
      <x:c r="F1585" s="9" t="str">
        <x:v>3.2.2 / equation (3.1) / Table 3-1</x:v>
      </x:c>
      <x:c r="G1585" s="9" t="str">
        <x:v>PASS</x:v>
      </x:c>
      <x:c r="H1585" s="11" t="str">
        <x:v>Ice class II is outside the section 3.2.2 new-ship branch.</x:v>
      </x:c>
      <x:c r="I1585" s="10" t="str">
        <x:v>rdf/TRF/TRF-020/TRF-020-P04.ttl</x:v>
      </x:c>
      <x:c r="J1585" s="10" t="str">
        <x:v>1c12f18352e32cbaa18e0810f2a2a996cc1627364fa500c55800242e3a241d37</x:v>
      </x:c>
      <x:c r="K1585" s="13" t="str">
        <x:v>NOT_REVIEWED</x:v>
      </x:c>
      <x:c r="L1585" s="13" t="str"/>
      <x:c r="M1585" s="13" t="str"/>
      <x:c r="N1585" s="13" t="str"/>
      <x:c r="O1585" s="13" t="str"/>
      <x:c r="P1585" s="13" t="str"/>
      <x:c r="Q1585" s="13" t="str"/>
      <x:c r="R1585" s="13" t="str"/>
      <x:c r="S1585" s="13" t="str"/>
      <x:c r="T1585" s="14" t="str"/>
      <x:c r="U1585" s="9" t="str">
        <x:f>IF(AND(Q1585="AGREED",P1585="LABEL_ONLY",OR(O1585="PASS",O1585="FAIL"),R1585&lt;&gt;"",S1585&lt;&gt;"",T1585&lt;&gt;""),O1585,G1585)</x:f>
        <x:v>PASS</x:v>
      </x:c>
      <x:c r="V1585" s="9" t="str">
        <x:f>IF(Q1585&lt;&gt;"AGREED","",IF(P1585="LABEL_ONLY",IF(AND(Q1585="AGREED",P1585="LABEL_ONLY",OR(O1585="PASS",O1585="FAIL"),R1585&lt;&gt;"",S1585&lt;&gt;"",T1585&lt;&gt;""),"LABEL_APPLIED","INCOMPLETE_DECISION"),"RERUN_REQUIRED"))</x:f>
      </x:c>
    </x:row>
    <x:row r="1586" ht="30" customHeight="1">
      <x:c r="A1586" s="9" t="str">
        <x:v>TRF-022-F01</x:v>
      </x:c>
      <x:c r="B1586" s="9" t="str">
        <x:v>TRF-022</x:v>
      </x:c>
      <x:c r="C1586" s="9" t="str">
        <x:v>BATCH_12</x:v>
      </x:c>
      <x:c r="D1586" s="9" t="str">
        <x:v>TRAFICOM</x:v>
      </x:c>
      <x:c r="E1586" s="9" t="n">
        <x:v>0</x:v>
      </x:c>
      <x:c r="F1586" s="9" t="str">
        <x:v>3.2.2 / Table 3-2 / geometry and clamp terms</x:v>
      </x:c>
      <x:c r="G1586" s="9" t="str">
        <x:v>FAIL</x:v>
      </x:c>
      <x:c r="H1586" s="11" t="str">
        <x:v>Required readiness quantity bowRakeAtQuarterBreadth is missing.</x:v>
      </x:c>
      <x:c r="I1586" s="10" t="str">
        <x:v>rdf/TRF/TRF-022/TRF-022-F01.ttl</x:v>
      </x:c>
      <x:c r="J1586" s="10" t="str">
        <x:v>1a9e635e24f1f10db14a9697cb73d15a9dff086e0d8cea65452a4bffbb7af5a8</x:v>
      </x:c>
      <x:c r="K1586" s="13" t="str">
        <x:v>NOT_REVIEWED</x:v>
      </x:c>
      <x:c r="L1586" s="13" t="str"/>
      <x:c r="M1586" s="13" t="str"/>
      <x:c r="N1586" s="13" t="str"/>
      <x:c r="O1586" s="13" t="str"/>
      <x:c r="P1586" s="13" t="str"/>
      <x:c r="Q1586" s="13" t="str"/>
      <x:c r="R1586" s="13" t="str"/>
      <x:c r="S1586" s="13" t="str"/>
      <x:c r="T1586" s="14" t="str"/>
      <x:c r="U1586" s="9" t="str">
        <x:f>IF(AND(Q1586="AGREED",P1586="LABEL_ONLY",OR(O1586="PASS",O1586="FAIL"),R1586&lt;&gt;"",S1586&lt;&gt;"",T1586&lt;&gt;""),O1586,G1586)</x:f>
        <x:v>FAIL</x:v>
      </x:c>
      <x:c r="V1586" s="9" t="str">
        <x:f>IF(Q1586&lt;&gt;"AGREED","",IF(P1586="LABEL_ONLY",IF(AND(Q1586="AGREED",P1586="LABEL_ONLY",OR(O1586="PASS",O1586="FAIL"),R1586&lt;&gt;"",S1586&lt;&gt;"",T1586&lt;&gt;""),"LABEL_APPLIED","INCOMPLETE_DECISION"),"RERUN_REQUIRED"))</x:f>
      </x:c>
    </x:row>
    <x:row r="1587" ht="30" customHeight="1">
      <x:c r="A1587" s="9" t="str">
        <x:v>TRF-022-F02</x:v>
      </x:c>
      <x:c r="B1587" s="9" t="str">
        <x:v>TRF-022</x:v>
      </x:c>
      <x:c r="C1587" s="9" t="str">
        <x:v>BATCH_12</x:v>
      </x:c>
      <x:c r="D1587" s="9" t="str">
        <x:v>TRAFICOM</x:v>
      </x:c>
      <x:c r="E1587" s="9" t="n">
        <x:v>0</x:v>
      </x:c>
      <x:c r="F1587" s="9" t="str">
        <x:v>3.2.2 / Table 3-2 / geometry and clamp terms</x:v>
      </x:c>
      <x:c r="G1587" s="9" t="str">
        <x:v>FAIL</x:v>
      </x:c>
      <x:c r="H1587" s="11" t="str">
        <x:v>Required readiness quantity waterlineAngleAtQuarterBreadth is missing.</x:v>
      </x:c>
      <x:c r="I1587" s="10" t="str">
        <x:v>rdf/TRF/TRF-022/TRF-022-F02.ttl</x:v>
      </x:c>
      <x:c r="J1587" s="10" t="str">
        <x:v>e65f60fc4a27b55de2eb66f84896a6e0f3377c30856e1b3d8bab011930f5c93f</x:v>
      </x:c>
      <x:c r="K1587" s="13" t="str">
        <x:v>NOT_REVIEWED</x:v>
      </x:c>
      <x:c r="L1587" s="13" t="str"/>
      <x:c r="M1587" s="13" t="str"/>
      <x:c r="N1587" s="13" t="str"/>
      <x:c r="O1587" s="13" t="str"/>
      <x:c r="P1587" s="13" t="str"/>
      <x:c r="Q1587" s="13" t="str"/>
      <x:c r="R1587" s="13" t="str"/>
      <x:c r="S1587" s="13" t="str"/>
      <x:c r="T1587" s="14" t="str"/>
      <x:c r="U1587" s="9" t="str">
        <x:f>IF(AND(Q1587="AGREED",P1587="LABEL_ONLY",OR(O1587="PASS",O1587="FAIL"),R1587&lt;&gt;"",S1587&lt;&gt;"",T1587&lt;&gt;""),O1587,G1587)</x:f>
        <x:v>FAIL</x:v>
      </x:c>
      <x:c r="V1587" s="9" t="str">
        <x:f>IF(Q1587&lt;&gt;"AGREED","",IF(P1587="LABEL_ONLY",IF(AND(Q1587="AGREED",P1587="LABEL_ONLY",OR(O1587="PASS",O1587="FAIL"),R1587&lt;&gt;"",S1587&lt;&gt;"",T1587&lt;&gt;""),"LABEL_APPLIED","INCOMPLETE_DECISION"),"RERUN_REQUIRED"))</x:f>
      </x:c>
    </x:row>
    <x:row r="1588" ht="30" customHeight="1">
      <x:c r="A1588" s="9" t="str">
        <x:v>TRF-022-F03</x:v>
      </x:c>
      <x:c r="B1588" s="9" t="str">
        <x:v>TRF-022</x:v>
      </x:c>
      <x:c r="C1588" s="9" t="str">
        <x:v>BATCH_12</x:v>
      </x:c>
      <x:c r="D1588" s="9" t="str">
        <x:v>TRAFICOM</x:v>
      </x:c>
      <x:c r="E1588" s="9" t="n">
        <x:v>0</x:v>
      </x:c>
      <x:c r="F1588" s="9" t="str">
        <x:v>3.2.2 / Table 3-2 / geometry and clamp terms</x:v>
      </x:c>
      <x:c r="G1588" s="9" t="str">
        <x:v>FAIL</x:v>
      </x:c>
      <x:c r="H1588" s="11" t="str">
        <x:v>Required readiness quantity shipLength is missing.</x:v>
      </x:c>
      <x:c r="I1588" s="10" t="str">
        <x:v>rdf/TRF/TRF-022/TRF-022-F03.ttl</x:v>
      </x:c>
      <x:c r="J1588" s="10" t="str">
        <x:v>6ec15c874d1223f5cd5f685cfcebd24979c7c0525b78b629822cfbb37cfeb878</x:v>
      </x:c>
      <x:c r="K1588" s="13" t="str">
        <x:v>NOT_REVIEWED</x:v>
      </x:c>
      <x:c r="L1588" s="13" t="str"/>
      <x:c r="M1588" s="13" t="str"/>
      <x:c r="N1588" s="13" t="str"/>
      <x:c r="O1588" s="13" t="str"/>
      <x:c r="P1588" s="13" t="str"/>
      <x:c r="Q1588" s="13" t="str"/>
      <x:c r="R1588" s="13" t="str"/>
      <x:c r="S1588" s="13" t="str"/>
      <x:c r="T1588" s="14" t="str"/>
      <x:c r="U1588" s="9" t="str">
        <x:f>IF(AND(Q1588="AGREED",P1588="LABEL_ONLY",OR(O1588="PASS",O1588="FAIL"),R1588&lt;&gt;"",S1588&lt;&gt;"",T1588&lt;&gt;""),O1588,G1588)</x:f>
        <x:v>FAIL</x:v>
      </x:c>
      <x:c r="V1588" s="9" t="str">
        <x:f>IF(Q1588&lt;&gt;"AGREED","",IF(P1588="LABEL_ONLY",IF(AND(Q1588="AGREED",P1588="LABEL_ONLY",OR(O1588="PASS",O1588="FAIL"),R1588&lt;&gt;"",S1588&lt;&gt;"",T1588&lt;&gt;""),"LABEL_APPLIED","INCOMPLETE_DECISION"),"RERUN_REQUIRED"))</x:f>
      </x:c>
    </x:row>
    <x:row r="1589" ht="30" customHeight="1">
      <x:c r="A1589" s="9" t="str">
        <x:v>TRF-022-F04</x:v>
      </x:c>
      <x:c r="B1589" s="9" t="str">
        <x:v>TRF-022</x:v>
      </x:c>
      <x:c r="C1589" s="9" t="str">
        <x:v>BATCH_12</x:v>
      </x:c>
      <x:c r="D1589" s="9" t="str">
        <x:v>TRAFICOM</x:v>
      </x:c>
      <x:c r="E1589" s="9" t="n">
        <x:v>0</x:v>
      </x:c>
      <x:c r="F1589" s="9" t="str">
        <x:v>3.2.2 / Table 3-2 / geometry and clamp terms</x:v>
      </x:c>
      <x:c r="G1589" s="9" t="str">
        <x:v>FAIL</x:v>
      </x:c>
      <x:c r="H1589" s="11" t="str">
        <x:v>Required readiness quantity iceClassDraught is missing.</x:v>
      </x:c>
      <x:c r="I1589" s="10" t="str">
        <x:v>rdf/TRF/TRF-022/TRF-022-F04.ttl</x:v>
      </x:c>
      <x:c r="J1589" s="10" t="str">
        <x:v>a5dbce47d180373e977ccb3d67c293aa231f0b5b5a17b2bcb8b9452acb043c34</x:v>
      </x:c>
      <x:c r="K1589" s="13" t="str">
        <x:v>NOT_REVIEWED</x:v>
      </x:c>
      <x:c r="L1589" s="13" t="str"/>
      <x:c r="M1589" s="13" t="str"/>
      <x:c r="N1589" s="13" t="str"/>
      <x:c r="O1589" s="13" t="str"/>
      <x:c r="P1589" s="13" t="str"/>
      <x:c r="Q1589" s="13" t="str"/>
      <x:c r="R1589" s="13" t="str"/>
      <x:c r="S1589" s="13" t="str"/>
      <x:c r="T1589" s="14" t="str"/>
      <x:c r="U1589" s="9" t="str">
        <x:f>IF(AND(Q1589="AGREED",P1589="LABEL_ONLY",OR(O1589="PASS",O1589="FAIL"),R1589&lt;&gt;"",S1589&lt;&gt;"",T1589&lt;&gt;""),O1589,G1589)</x:f>
        <x:v>FAIL</x:v>
      </x:c>
      <x:c r="V1589" s="9" t="str">
        <x:f>IF(Q1589&lt;&gt;"AGREED","",IF(P1589="LABEL_ONLY",IF(AND(Q1589="AGREED",P1589="LABEL_ONLY",OR(O1589="PASS",O1589="FAIL"),R1589&lt;&gt;"",S1589&lt;&gt;"",T1589&lt;&gt;""),"LABEL_APPLIED","INCOMPLETE_DECISION"),"RERUN_REQUIRED"))</x:f>
      </x:c>
    </x:row>
    <x:row r="1590" ht="30" customHeight="1">
      <x:c r="A1590" s="9" t="str">
        <x:v>TRF-022-F05</x:v>
      </x:c>
      <x:c r="B1590" s="9" t="str">
        <x:v>TRF-022</x:v>
      </x:c>
      <x:c r="C1590" s="9" t="str">
        <x:v>BATCH_12</x:v>
      </x:c>
      <x:c r="D1590" s="9" t="str">
        <x:v>TRAFICOM</x:v>
      </x:c>
      <x:c r="E1590" s="9" t="n">
        <x:v>0</x:v>
      </x:c>
      <x:c r="F1590" s="9" t="str">
        <x:v>3.2.2 / Table 3-2 / geometry and clamp terms</x:v>
      </x:c>
      <x:c r="G1590" s="9" t="str">
        <x:v>FAIL</x:v>
      </x:c>
      <x:c r="H1590" s="11" t="str">
        <x:v>Required readiness quantity shipBreadth is missing.</x:v>
      </x:c>
      <x:c r="I1590" s="10" t="str">
        <x:v>rdf/TRF/TRF-022/TRF-022-F05.ttl</x:v>
      </x:c>
      <x:c r="J1590" s="10" t="str">
        <x:v>cc1051316ac437178fe13ed8a14b377af43425de1a5abf6ec72a600e5f725fba</x:v>
      </x:c>
      <x:c r="K1590" s="13" t="str">
        <x:v>NOT_REVIEWED</x:v>
      </x:c>
      <x:c r="L1590" s="13" t="str"/>
      <x:c r="M1590" s="13" t="str"/>
      <x:c r="N1590" s="13" t="str"/>
      <x:c r="O1590" s="13" t="str"/>
      <x:c r="P1590" s="13" t="str"/>
      <x:c r="Q1590" s="13" t="str"/>
      <x:c r="R1590" s="13" t="str"/>
      <x:c r="S1590" s="13" t="str"/>
      <x:c r="T1590" s="14" t="str"/>
      <x:c r="U1590" s="9" t="str">
        <x:f>IF(AND(Q1590="AGREED",P1590="LABEL_ONLY",OR(O1590="PASS",O1590="FAIL"),R1590&lt;&gt;"",S1590&lt;&gt;"",T1590&lt;&gt;""),O1590,G1590)</x:f>
        <x:v>FAIL</x:v>
      </x:c>
      <x:c r="V1590" s="9" t="str">
        <x:f>IF(Q1590&lt;&gt;"AGREED","",IF(P1590="LABEL_ONLY",IF(AND(Q1590="AGREED",P1590="LABEL_ONLY",OR(O1590="PASS",O1590="FAIL"),R1590&lt;&gt;"",S1590&lt;&gt;"",T1590&lt;&gt;""),"LABEL_APPLIED","INCOMPLETE_DECISION"),"RERUN_REQUIRED"))</x:f>
      </x:c>
    </x:row>
    <x:row r="1591" ht="30" customHeight="1">
      <x:c r="A1591" s="9" t="str">
        <x:v>TRF-022-F06</x:v>
      </x:c>
      <x:c r="B1591" s="9" t="str">
        <x:v>TRF-022</x:v>
      </x:c>
      <x:c r="C1591" s="9" t="str">
        <x:v>BATCH_12</x:v>
      </x:c>
      <x:c r="D1591" s="9" t="str">
        <x:v>TRAFICOM</x:v>
      </x:c>
      <x:c r="E1591" s="9" t="n">
        <x:v>0</x:v>
      </x:c>
      <x:c r="F1591" s="9" t="str">
        <x:v>3.2.2 / Table 3-2 / geometry and clamp terms</x:v>
      </x:c>
      <x:c r="G1591" s="9" t="str">
        <x:v>FAIL</x:v>
      </x:c>
      <x:c r="H1591" s="11" t="str">
        <x:v>Required readiness quantity coefficientC3 is missing.</x:v>
      </x:c>
      <x:c r="I1591" s="10" t="str">
        <x:v>rdf/TRF/TRF-022/TRF-022-F06.ttl</x:v>
      </x:c>
      <x:c r="J1591" s="10" t="str">
        <x:v>ac83e38a09aab236584267eee3fb950b1f6fac110e20e9b1a77018536c21de47</x:v>
      </x:c>
      <x:c r="K1591" s="13" t="str">
        <x:v>NOT_REVIEWED</x:v>
      </x:c>
      <x:c r="L1591" s="13" t="str"/>
      <x:c r="M1591" s="13" t="str"/>
      <x:c r="N1591" s="13" t="str"/>
      <x:c r="O1591" s="13" t="str"/>
      <x:c r="P1591" s="13" t="str"/>
      <x:c r="Q1591" s="13" t="str"/>
      <x:c r="R1591" s="13" t="str"/>
      <x:c r="S1591" s="13" t="str"/>
      <x:c r="T1591" s="14" t="str"/>
      <x:c r="U1591" s="9" t="str">
        <x:f>IF(AND(Q1591="AGREED",P1591="LABEL_ONLY",OR(O1591="PASS",O1591="FAIL"),R1591&lt;&gt;"",S1591&lt;&gt;"",T1591&lt;&gt;""),O1591,G1591)</x:f>
        <x:v>FAIL</x:v>
      </x:c>
      <x:c r="V1591" s="9" t="str">
        <x:f>IF(Q1591&lt;&gt;"AGREED","",IF(P1591="LABEL_ONLY",IF(AND(Q1591="AGREED",P1591="LABEL_ONLY",OR(O1591="PASS",O1591="FAIL"),R1591&lt;&gt;"",S1591&lt;&gt;"",T1591&lt;&gt;""),"LABEL_APPLIED","INCOMPLETE_DECISION"),"RERUN_REQUIRED"))</x:f>
      </x:c>
    </x:row>
    <x:row r="1592" ht="30" customHeight="1">
      <x:c r="A1592" s="9" t="str">
        <x:v>TRF-022-F07</x:v>
      </x:c>
      <x:c r="B1592" s="9" t="str">
        <x:v>TRF-022</x:v>
      </x:c>
      <x:c r="C1592" s="9" t="str">
        <x:v>BATCH_12</x:v>
      </x:c>
      <x:c r="D1592" s="9" t="str">
        <x:v>TRAFICOM</x:v>
      </x:c>
      <x:c r="E1592" s="9" t="n">
        <x:v>0</x:v>
      </x:c>
      <x:c r="F1592" s="9" t="str">
        <x:v>3.2.2 / Table 3-2 / geometry and clamp terms</x:v>
      </x:c>
      <x:c r="G1592" s="9" t="str">
        <x:v>FAIL</x:v>
      </x:c>
      <x:c r="H1592" s="11" t="str">
        <x:v>Required readiness quantity coefficientF1 is missing.</x:v>
      </x:c>
      <x:c r="I1592" s="10" t="str">
        <x:v>rdf/TRF/TRF-022/TRF-022-F07.ttl</x:v>
      </x:c>
      <x:c r="J1592" s="10" t="str">
        <x:v>27fe83e08bbc25e193ee5a0a83548d808f5cb2991b85c0737b1100e82d837d8b</x:v>
      </x:c>
      <x:c r="K1592" s="13" t="str">
        <x:v>NOT_REVIEWED</x:v>
      </x:c>
      <x:c r="L1592" s="13" t="str"/>
      <x:c r="M1592" s="13" t="str"/>
      <x:c r="N1592" s="13" t="str"/>
      <x:c r="O1592" s="13" t="str"/>
      <x:c r="P1592" s="13" t="str"/>
      <x:c r="Q1592" s="13" t="str"/>
      <x:c r="R1592" s="13" t="str"/>
      <x:c r="S1592" s="13" t="str"/>
      <x:c r="T1592" s="14" t="str"/>
      <x:c r="U1592" s="9" t="str">
        <x:f>IF(AND(Q1592="AGREED",P1592="LABEL_ONLY",OR(O1592="PASS",O1592="FAIL"),R1592&lt;&gt;"",S1592&lt;&gt;"",T1592&lt;&gt;""),O1592,G1592)</x:f>
        <x:v>FAIL</x:v>
      </x:c>
      <x:c r="V1592" s="9" t="str">
        <x:f>IF(Q1592&lt;&gt;"AGREED","",IF(P1592="LABEL_ONLY",IF(AND(Q1592="AGREED",P1592="LABEL_ONLY",OR(O1592="PASS",O1592="FAIL"),R1592&lt;&gt;"",S1592&lt;&gt;"",T1592&lt;&gt;""),"LABEL_APPLIED","INCOMPLETE_DECISION"),"RERUN_REQUIRED"))</x:f>
      </x:c>
    </x:row>
    <x:row r="1593" ht="30" customHeight="1">
      <x:c r="A1593" s="9" t="str">
        <x:v>TRF-022-F08</x:v>
      </x:c>
      <x:c r="B1593" s="9" t="str">
        <x:v>TRF-022</x:v>
      </x:c>
      <x:c r="C1593" s="9" t="str">
        <x:v>BATCH_12</x:v>
      </x:c>
      <x:c r="D1593" s="9" t="str">
        <x:v>TRAFICOM</x:v>
      </x:c>
      <x:c r="E1593" s="9" t="n">
        <x:v>0</x:v>
      </x:c>
      <x:c r="F1593" s="9" t="str">
        <x:v>3.2.2 / Table 3-2 / geometry and clamp terms</x:v>
      </x:c>
      <x:c r="G1593" s="9" t="str">
        <x:v>FAIL</x:v>
      </x:c>
      <x:c r="H1593" s="11" t="str">
        <x:v>Required readiness quantity coefficientG3 is missing.</x:v>
      </x:c>
      <x:c r="I1593" s="10" t="str">
        <x:v>rdf/TRF/TRF-022/TRF-022-F08.ttl</x:v>
      </x:c>
      <x:c r="J1593" s="10" t="str">
        <x:v>3fd9728554fbef8e062ddbc37f507511cb697afa066e94e3327b0e0875731443</x:v>
      </x:c>
      <x:c r="K1593" s="13" t="str">
        <x:v>NOT_REVIEWED</x:v>
      </x:c>
      <x:c r="L1593" s="13" t="str"/>
      <x:c r="M1593" s="13" t="str"/>
      <x:c r="N1593" s="13" t="str"/>
      <x:c r="O1593" s="13" t="str"/>
      <x:c r="P1593" s="13" t="str"/>
      <x:c r="Q1593" s="13" t="str"/>
      <x:c r="R1593" s="13" t="str"/>
      <x:c r="S1593" s="13" t="str"/>
      <x:c r="T1593" s="14" t="str"/>
      <x:c r="U1593" s="9" t="str">
        <x:f>IF(AND(Q1593="AGREED",P1593="LABEL_ONLY",OR(O1593="PASS",O1593="FAIL"),R1593&lt;&gt;"",S1593&lt;&gt;"",T1593&lt;&gt;""),O1593,G1593)</x:f>
        <x:v>FAIL</x:v>
      </x:c>
      <x:c r="V1593" s="9" t="str">
        <x:f>IF(Q1593&lt;&gt;"AGREED","",IF(P1593="LABEL_ONLY",IF(AND(Q1593="AGREED",P1593="LABEL_ONLY",OR(O1593="PASS",O1593="FAIL"),R1593&lt;&gt;"",S1593&lt;&gt;"",T1593&lt;&gt;""),"LABEL_APPLIED","INCOMPLETE_DECISION"),"RERUN_REQUIRED"))</x:f>
      </x:c>
    </x:row>
    <x:row r="1594" ht="30" customHeight="1">
      <x:c r="A1594" s="9" t="str">
        <x:v>TRF-022-F09</x:v>
      </x:c>
      <x:c r="B1594" s="9" t="str">
        <x:v>TRF-022</x:v>
      </x:c>
      <x:c r="C1594" s="9" t="str">
        <x:v>BATCH_12</x:v>
      </x:c>
      <x:c r="D1594" s="9" t="str">
        <x:v>TRAFICOM</x:v>
      </x:c>
      <x:c r="E1594" s="9" t="n">
        <x:v>1</x:v>
      </x:c>
      <x:c r="F1594" s="9" t="str">
        <x:v>3.2.2 / Table 3-2 / geometry and clamp terms</x:v>
      </x:c>
      <x:c r="G1594" s="9" t="str">
        <x:v>FAIL</x:v>
      </x:c>
      <x:c r="H1594" s="11" t="str">
        <x:v>Required readiness quantity flareAngle is missing.</x:v>
      </x:c>
      <x:c r="I1594" s="10" t="str">
        <x:v>rdf/TRF/TRF-022/TRF-022-F09.ttl</x:v>
      </x:c>
      <x:c r="J1594" s="10" t="str">
        <x:v>948dfe8ed48b05e1796047cf07ed05cc2c51e0bee8a793be9cec28e2250597c5</x:v>
      </x:c>
      <x:c r="K1594" s="13" t="str">
        <x:v>NOT_REVIEWED</x:v>
      </x:c>
      <x:c r="L1594" s="13" t="str"/>
      <x:c r="M1594" s="13" t="str"/>
      <x:c r="N1594" s="13" t="str"/>
      <x:c r="O1594" s="13" t="str"/>
      <x:c r="P1594" s="13" t="str"/>
      <x:c r="Q1594" s="13" t="str"/>
      <x:c r="R1594" s="13" t="str"/>
      <x:c r="S1594" s="13" t="str"/>
      <x:c r="T1594" s="14" t="str"/>
      <x:c r="U1594" s="9" t="str">
        <x:f>IF(AND(Q1594="AGREED",P1594="LABEL_ONLY",OR(O1594="PASS",O1594="FAIL"),R1594&lt;&gt;"",S1594&lt;&gt;"",T1594&lt;&gt;""),O1594,G1594)</x:f>
        <x:v>FAIL</x:v>
      </x:c>
      <x:c r="V1594" s="9" t="str">
        <x:f>IF(Q1594&lt;&gt;"AGREED","",IF(P1594="LABEL_ONLY",IF(AND(Q1594="AGREED",P1594="LABEL_ONLY",OR(O1594="PASS",O1594="FAIL"),R1594&lt;&gt;"",S1594&lt;&gt;"",T1594&lt;&gt;""),"LABEL_APPLIED","INCOMPLETE_DECISION"),"RERUN_REQUIRED"))</x:f>
      </x:c>
    </x:row>
    <x:row r="1595" ht="30" customHeight="1">
      <x:c r="A1595" s="9" t="str">
        <x:v>TRF-022-F10</x:v>
      </x:c>
      <x:c r="B1595" s="9" t="str">
        <x:v>TRF-022</x:v>
      </x:c>
      <x:c r="C1595" s="9" t="str">
        <x:v>BATCH_12</x:v>
      </x:c>
      <x:c r="D1595" s="9" t="str">
        <x:v>TRAFICOM</x:v>
      </x:c>
      <x:c r="E1595" s="9" t="n">
        <x:v>0</x:v>
      </x:c>
      <x:c r="F1595" s="9" t="str">
        <x:v>3.2.2 / Table 3-2 / geometry and clamp terms</x:v>
      </x:c>
      <x:c r="G1595" s="9" t="str">
        <x:v>FAIL</x:v>
      </x:c>
      <x:c r="H1595" s="11" t="str">
        <x:v>Required readiness quantity clampedHullGeometryTerm is missing.</x:v>
      </x:c>
      <x:c r="I1595" s="10" t="str">
        <x:v>rdf/TRF/TRF-022/TRF-022-F10.ttl</x:v>
      </x:c>
      <x:c r="J1595" s="10" t="str">
        <x:v>84921596c94a39d2b9fc6360978a2949177579fed95742698a03eb0a54651c16</x:v>
      </x:c>
      <x:c r="K1595" s="13" t="str">
        <x:v>NOT_REVIEWED</x:v>
      </x:c>
      <x:c r="L1595" s="13" t="str"/>
      <x:c r="M1595" s="13" t="str"/>
      <x:c r="N1595" s="13" t="str"/>
      <x:c r="O1595" s="13" t="str"/>
      <x:c r="P1595" s="13" t="str"/>
      <x:c r="Q1595" s="13" t="str"/>
      <x:c r="R1595" s="13" t="str"/>
      <x:c r="S1595" s="13" t="str"/>
      <x:c r="T1595" s="14" t="str"/>
      <x:c r="U1595" s="9" t="str">
        <x:f>IF(AND(Q1595="AGREED",P1595="LABEL_ONLY",OR(O1595="PASS",O1595="FAIL"),R1595&lt;&gt;"",S1595&lt;&gt;"",T1595&lt;&gt;""),O1595,G1595)</x:f>
        <x:v>FAIL</x:v>
      </x:c>
      <x:c r="V1595" s="9" t="str">
        <x:f>IF(Q1595&lt;&gt;"AGREED","",IF(P1595="LABEL_ONLY",IF(AND(Q1595="AGREED",P1595="LABEL_ONLY",OR(O1595="PASS",O1595="FAIL"),R1595&lt;&gt;"",S1595&lt;&gt;"",T1595&lt;&gt;""),"LABEL_APPLIED","INCOMPLETE_DECISION"),"RERUN_REQUIRED"))</x:f>
      </x:c>
    </x:row>
    <x:row r="1596" ht="30" customHeight="1">
      <x:c r="A1596" s="9" t="str">
        <x:v>TRF-022-F11</x:v>
      </x:c>
      <x:c r="B1596" s="9" t="str">
        <x:v>TRF-022</x:v>
      </x:c>
      <x:c r="C1596" s="9" t="str">
        <x:v>BATCH_12</x:v>
      </x:c>
      <x:c r="D1596" s="9" t="str">
        <x:v>TRAFICOM</x:v>
      </x:c>
      <x:c r="E1596" s="9" t="n">
        <x:v>0</x:v>
      </x:c>
      <x:c r="F1596" s="9" t="str">
        <x:v>3.2.2 / Table 3-2 / geometry and clamp terms</x:v>
      </x:c>
      <x:c r="G1596" s="9" t="str">
        <x:v>FAIL</x:v>
      </x:c>
      <x:c r="H1596" s="11" t="str">
        <x:v>Flare angle uses an invalid unit.</x:v>
      </x:c>
      <x:c r="I1596" s="10" t="str">
        <x:v>rdf/TRF/TRF-022/TRF-022-F11.ttl</x:v>
      </x:c>
      <x:c r="J1596" s="10" t="str">
        <x:v>e7ba931c0b2acab5814644040503f21c63b8539ffed5763f7f01628b1334e6da</x:v>
      </x:c>
      <x:c r="K1596" s="13" t="str">
        <x:v>NOT_REVIEWED</x:v>
      </x:c>
      <x:c r="L1596" s="13" t="str"/>
      <x:c r="M1596" s="13" t="str"/>
      <x:c r="N1596" s="13" t="str"/>
      <x:c r="O1596" s="13" t="str"/>
      <x:c r="P1596" s="13" t="str"/>
      <x:c r="Q1596" s="13" t="str"/>
      <x:c r="R1596" s="13" t="str"/>
      <x:c r="S1596" s="13" t="str"/>
      <x:c r="T1596" s="14" t="str"/>
      <x:c r="U1596" s="9" t="str">
        <x:f>IF(AND(Q1596="AGREED",P1596="LABEL_ONLY",OR(O1596="PASS",O1596="FAIL"),R1596&lt;&gt;"",S1596&lt;&gt;"",T1596&lt;&gt;""),O1596,G1596)</x:f>
        <x:v>FAIL</x:v>
      </x:c>
      <x:c r="V1596" s="9" t="str">
        <x:f>IF(Q1596&lt;&gt;"AGREED","",IF(P1596="LABEL_ONLY",IF(AND(Q1596="AGREED",P1596="LABEL_ONLY",OR(O1596="PASS",O1596="FAIL"),R1596&lt;&gt;"",S1596&lt;&gt;"",T1596&lt;&gt;""),"LABEL_APPLIED","INCOMPLETE_DECISION"),"RERUN_REQUIRED"))</x:f>
      </x:c>
    </x:row>
    <x:row r="1597" ht="30" customHeight="1">
      <x:c r="A1597" s="9" t="str">
        <x:v>TRF-022-P01</x:v>
      </x:c>
      <x:c r="B1597" s="9" t="str">
        <x:v>TRF-022</x:v>
      </x:c>
      <x:c r="C1597" s="9" t="str">
        <x:v>BATCH_12</x:v>
      </x:c>
      <x:c r="D1597" s="9" t="str">
        <x:v>TRAFICOM</x:v>
      </x:c>
      <x:c r="E1597" s="9" t="n">
        <x:v>1</x:v>
      </x:c>
      <x:c r="F1597" s="9" t="str">
        <x:v>3.2.2 / Table 3-2 / geometry and clamp terms</x:v>
      </x:c>
      <x:c r="G1597" s="9" t="str">
        <x:v>PASS</x:v>
      </x:c>
      <x:c r="H1597" s="11" t="str">
        <x:v>Complete Table-3-2 / geometry readiness interface is present with source-grounded units.</x:v>
      </x:c>
      <x:c r="I1597" s="10" t="str">
        <x:v>rdf/TRF/TRF-022/TRF-022-P01.ttl</x:v>
      </x:c>
      <x:c r="J1597" s="10" t="str">
        <x:v>3c106003960817c9eaeb1251bd6fb7b8735ea00e8164fa172898d6c1cf97b1e8</x:v>
      </x:c>
      <x:c r="K1597" s="13" t="str">
        <x:v>NOT_REVIEWED</x:v>
      </x:c>
      <x:c r="L1597" s="13" t="str"/>
      <x:c r="M1597" s="13" t="str"/>
      <x:c r="N1597" s="13" t="str"/>
      <x:c r="O1597" s="13" t="str"/>
      <x:c r="P1597" s="13" t="str"/>
      <x:c r="Q1597" s="13" t="str"/>
      <x:c r="R1597" s="13" t="str"/>
      <x:c r="S1597" s="13" t="str"/>
      <x:c r="T1597" s="14" t="str"/>
      <x:c r="U1597" s="9" t="str">
        <x:f>IF(AND(Q1597="AGREED",P1597="LABEL_ONLY",OR(O1597="PASS",O1597="FAIL"),R1597&lt;&gt;"",S1597&lt;&gt;"",T1597&lt;&gt;""),O1597,G1597)</x:f>
        <x:v>PASS</x:v>
      </x:c>
      <x:c r="V1597" s="9" t="str">
        <x:f>IF(Q1597&lt;&gt;"AGREED","",IF(P1597="LABEL_ONLY",IF(AND(Q1597="AGREED",P1597="LABEL_ONLY",OR(O1597="PASS",O1597="FAIL"),R1597&lt;&gt;"",S1597&lt;&gt;"",T1597&lt;&gt;""),"LABEL_APPLIED","INCOMPLETE_DECISION"),"RERUN_REQUIRED"))</x:f>
      </x:c>
    </x:row>
    <x:row r="1598" ht="30" customHeight="1">
      <x:c r="A1598" s="9" t="str">
        <x:v>TRF-023-F01</x:v>
      </x:c>
      <x:c r="B1598" s="9" t="str">
        <x:v>TRF-023</x:v>
      </x:c>
      <x:c r="C1598" s="9" t="str">
        <x:v>BATCH_17</x:v>
      </x:c>
      <x:c r="D1598" s="9" t="str">
        <x:v>TRAFICOM</x:v>
      </x:c>
      <x:c r="E1598" s="9" t="n">
        <x:v>1</x:v>
      </x:c>
      <x:c r="F1598" s="9" t="str">
        <x:v>3.2.3 / Annex II</x:v>
      </x:c>
      <x:c r="G1598" s="9" t="str">
        <x:v>FAIL</x:v>
      </x:c>
      <x:c r="H1598" s="11" t="str">
        <x:v>Applicable IB ship is below formula-derived required power.</x:v>
      </x:c>
      <x:c r="I1598" s="10" t="str">
        <x:v>rdf/TRF/TRF-023/TRF-023-F01.ttl</x:v>
      </x:c>
      <x:c r="J1598" s="10" t="str">
        <x:v>ba9c82483080e66ce31f16dce469c9ad39d4c1ebaf6c4e7e56a254a5cbfe076d</x:v>
      </x:c>
      <x:c r="K1598" s="13" t="str">
        <x:v>NOT_REVIEWED</x:v>
      </x:c>
      <x:c r="L1598" s="13" t="str"/>
      <x:c r="M1598" s="13" t="str"/>
      <x:c r="N1598" s="13" t="str"/>
      <x:c r="O1598" s="13" t="str"/>
      <x:c r="P1598" s="13" t="str"/>
      <x:c r="Q1598" s="13" t="str"/>
      <x:c r="R1598" s="13" t="str"/>
      <x:c r="S1598" s="13" t="str"/>
      <x:c r="T1598" s="14" t="str"/>
      <x:c r="U1598" s="9" t="str">
        <x:f>IF(AND(Q1598="AGREED",P1598="LABEL_ONLY",OR(O1598="PASS",O1598="FAIL"),R1598&lt;&gt;"",S1598&lt;&gt;"",T1598&lt;&gt;""),O1598,G1598)</x:f>
        <x:v>FAIL</x:v>
      </x:c>
      <x:c r="V1598" s="9" t="str">
        <x:f>IF(Q1598&lt;&gt;"AGREED","",IF(P1598="LABEL_ONLY",IF(AND(Q1598="AGREED",P1598="LABEL_ONLY",OR(O1598="PASS",O1598="FAIL"),R1598&lt;&gt;"",S1598&lt;&gt;"",T1598&lt;&gt;""),"LABEL_APPLIED","INCOMPLETE_DECISION"),"RERUN_REQUIRED"))</x:f>
      </x:c>
    </x:row>
    <x:row r="1599" ht="30" customHeight="1">
      <x:c r="A1599" s="9" t="str">
        <x:v>TRF-023-F02</x:v>
      </x:c>
      <x:c r="B1599" s="9" t="str">
        <x:v>TRF-023</x:v>
      </x:c>
      <x:c r="C1599" s="9" t="str">
        <x:v>BATCH_17</x:v>
      </x:c>
      <x:c r="D1599" s="9" t="str">
        <x:v>TRAFICOM</x:v>
      </x:c>
      <x:c r="E1599" s="9" t="n">
        <x:v>0</x:v>
      </x:c>
      <x:c r="F1599" s="9" t="str">
        <x:v>3.2.3 / Annex II</x:v>
      </x:c>
      <x:c r="G1599" s="9" t="str">
        <x:v>FAIL</x:v>
      </x:c>
      <x:c r="H1599" s="11" t="str">
        <x:v>Applicable IC ship is below the 740 kW floor.</x:v>
      </x:c>
      <x:c r="I1599" s="10" t="str">
        <x:v>rdf/TRF/TRF-023/TRF-023-F02.ttl</x:v>
      </x:c>
      <x:c r="J1599" s="10" t="str">
        <x:v>8e8e4af550dcbd8e920a3763fcc83052164cef78c5327624ca7e24e8931aa353</x:v>
      </x:c>
      <x:c r="K1599" s="13" t="str">
        <x:v>NOT_REVIEWED</x:v>
      </x:c>
      <x:c r="L1599" s="13" t="str"/>
      <x:c r="M1599" s="13" t="str"/>
      <x:c r="N1599" s="13" t="str"/>
      <x:c r="O1599" s="13" t="str"/>
      <x:c r="P1599" s="13" t="str"/>
      <x:c r="Q1599" s="13" t="str"/>
      <x:c r="R1599" s="13" t="str"/>
      <x:c r="S1599" s="13" t="str"/>
      <x:c r="T1599" s="14" t="str"/>
      <x:c r="U1599" s="9" t="str">
        <x:f>IF(AND(Q1599="AGREED",P1599="LABEL_ONLY",OR(O1599="PASS",O1599="FAIL"),R1599&lt;&gt;"",S1599&lt;&gt;"",T1599&lt;&gt;""),O1599,G1599)</x:f>
        <x:v>FAIL</x:v>
      </x:c>
      <x:c r="V1599" s="9" t="str">
        <x:f>IF(Q1599&lt;&gt;"AGREED","",IF(P1599="LABEL_ONLY",IF(AND(Q1599="AGREED",P1599="LABEL_ONLY",OR(O1599="PASS",O1599="FAIL"),R1599&lt;&gt;"",S1599&lt;&gt;"",T1599&lt;&gt;""),"LABEL_APPLIED","INCOMPLETE_DECISION"),"RERUN_REQUIRED"))</x:f>
      </x:c>
    </x:row>
    <x:row r="1600" ht="30" customHeight="1">
      <x:c r="A1600" s="9" t="str">
        <x:v>TRF-023-F03</x:v>
      </x:c>
      <x:c r="B1600" s="9" t="str">
        <x:v>TRF-023</x:v>
      </x:c>
      <x:c r="C1600" s="9" t="str">
        <x:v>BATCH_17</x:v>
      </x:c>
      <x:c r="D1600" s="9" t="str">
        <x:v>TRAFICOM</x:v>
      </x:c>
      <x:c r="E1600" s="9" t="n">
        <x:v>0</x:v>
      </x:c>
      <x:c r="F1600" s="9" t="str">
        <x:v>3.2.3 / Annex II</x:v>
      </x:c>
      <x:c r="G1600" s="9" t="str">
        <x:v>FAIL</x:v>
      </x:c>
      <x:c r="H1600" s="11" t="str">
        <x:v>Legacy required power is missing for an applicable ship.</x:v>
      </x:c>
      <x:c r="I1600" s="10" t="str">
        <x:v>rdf/TRF/TRF-023/TRF-023-F03.ttl</x:v>
      </x:c>
      <x:c r="J1600" s="10" t="str">
        <x:v>c59b89b8bd1961c90b365f26fa2b1086b2da0011e09eb1a8d90ed3f62f24f643</x:v>
      </x:c>
      <x:c r="K1600" s="13" t="str">
        <x:v>NOT_REVIEWED</x:v>
      </x:c>
      <x:c r="L1600" s="13" t="str"/>
      <x:c r="M1600" s="13" t="str"/>
      <x:c r="N1600" s="13" t="str"/>
      <x:c r="O1600" s="13" t="str"/>
      <x:c r="P1600" s="13" t="str"/>
      <x:c r="Q1600" s="13" t="str"/>
      <x:c r="R1600" s="13" t="str"/>
      <x:c r="S1600" s="13" t="str"/>
      <x:c r="T1600" s="14" t="str"/>
      <x:c r="U1600" s="9" t="str">
        <x:f>IF(AND(Q1600="AGREED",P1600="LABEL_ONLY",OR(O1600="PASS",O1600="FAIL"),R1600&lt;&gt;"",S1600&lt;&gt;"",T1600&lt;&gt;""),O1600,G1600)</x:f>
        <x:v>FAIL</x:v>
      </x:c>
      <x:c r="V1600" s="9" t="str">
        <x:f>IF(Q1600&lt;&gt;"AGREED","",IF(P1600="LABEL_ONLY",IF(AND(Q1600="AGREED",P1600="LABEL_ONLY",OR(O1600="PASS",O1600="FAIL"),R1600&lt;&gt;"",S1600&lt;&gt;"",T1600&lt;&gt;""),"LABEL_APPLIED","INCOMPLETE_DECISION"),"RERUN_REQUIRED"))</x:f>
      </x:c>
    </x:row>
    <x:row r="1601" ht="30" customHeight="1">
      <x:c r="A1601" s="9" t="str">
        <x:v>TRF-023-F04</x:v>
      </x:c>
      <x:c r="B1601" s="9" t="str">
        <x:v>TRF-023</x:v>
      </x:c>
      <x:c r="C1601" s="9" t="str">
        <x:v>BATCH_17</x:v>
      </x:c>
      <x:c r="D1601" s="9" t="str">
        <x:v>TRAFICOM</x:v>
      </x:c>
      <x:c r="E1601" s="9" t="n">
        <x:v>0</x:v>
      </x:c>
      <x:c r="F1601" s="9" t="str">
        <x:v>3.2.3 / Annex II</x:v>
      </x:c>
      <x:c r="G1601" s="9" t="str">
        <x:v>FAIL</x:v>
      </x:c>
      <x:c r="H1601" s="11" t="str">
        <x:v>MCR power uses the wrong unit.</x:v>
      </x:c>
      <x:c r="I1601" s="10" t="str">
        <x:v>rdf/TRF/TRF-023/TRF-023-F04.ttl</x:v>
      </x:c>
      <x:c r="J1601" s="10" t="str">
        <x:v>154c385208beba930dc1bf37f1a2fe22fa01a3b80ab86df167830fd4a9c7faac</x:v>
      </x:c>
      <x:c r="K1601" s="13" t="str">
        <x:v>NOT_REVIEWED</x:v>
      </x:c>
      <x:c r="L1601" s="13" t="str"/>
      <x:c r="M1601" s="13" t="str"/>
      <x:c r="N1601" s="13" t="str"/>
      <x:c r="O1601" s="13" t="str"/>
      <x:c r="P1601" s="13" t="str"/>
      <x:c r="Q1601" s="13" t="str"/>
      <x:c r="R1601" s="13" t="str"/>
      <x:c r="S1601" s="13" t="str"/>
      <x:c r="T1601" s="14" t="str"/>
      <x:c r="U1601" s="9" t="str">
        <x:f>IF(AND(Q1601="AGREED",P1601="LABEL_ONLY",OR(O1601="PASS",O1601="FAIL"),R1601&lt;&gt;"",S1601&lt;&gt;"",T1601&lt;&gt;""),O1601,G1601)</x:f>
        <x:v>FAIL</x:v>
      </x:c>
      <x:c r="V1601" s="9" t="str">
        <x:f>IF(Q1601&lt;&gt;"AGREED","",IF(P1601="LABEL_ONLY",IF(AND(Q1601="AGREED",P1601="LABEL_ONLY",OR(O1601="PASS",O1601="FAIL"),R1601&lt;&gt;"",S1601&lt;&gt;"",T1601&lt;&gt;""),"LABEL_APPLIED","INCOMPLETE_DECISION"),"RERUN_REQUIRED"))</x:f>
      </x:c>
    </x:row>
    <x:row r="1602" ht="30" customHeight="1">
      <x:c r="A1602" s="9" t="str">
        <x:v>TRF-023-P01</x:v>
      </x:c>
      <x:c r="B1602" s="9" t="str">
        <x:v>TRF-023</x:v>
      </x:c>
      <x:c r="C1602" s="9" t="str">
        <x:v>BATCH_17</x:v>
      </x:c>
      <x:c r="D1602" s="9" t="str">
        <x:v>TRAFICOM</x:v>
      </x:c>
      <x:c r="E1602" s="9" t="n">
        <x:v>1</x:v>
      </x:c>
      <x:c r="F1602" s="9" t="str">
        <x:v>3.2.3 / Annex II</x:v>
      </x:c>
      <x:c r="G1602" s="9" t="str">
        <x:v>PASS</x:v>
      </x:c>
      <x:c r="H1602" s="11" t="str">
        <x:v>Applicable 1985-rules IB ship meets its formula-derived required power.</x:v>
      </x:c>
      <x:c r="I1602" s="10" t="str">
        <x:v>rdf/TRF/TRF-023/TRF-023-P01.ttl</x:v>
      </x:c>
      <x:c r="J1602" s="10" t="str">
        <x:v>9943abbc55811c86680aba2db2106da075fddc4e118ad2146030d3667768d805</x:v>
      </x:c>
      <x:c r="K1602" s="13" t="str">
        <x:v>NOT_REVIEWED</x:v>
      </x:c>
      <x:c r="L1602" s="13" t="str"/>
      <x:c r="M1602" s="13" t="str"/>
      <x:c r="N1602" s="13" t="str"/>
      <x:c r="O1602" s="13" t="str"/>
      <x:c r="P1602" s="13" t="str"/>
      <x:c r="Q1602" s="13" t="str"/>
      <x:c r="R1602" s="13" t="str"/>
      <x:c r="S1602" s="13" t="str"/>
      <x:c r="T1602" s="14" t="str"/>
      <x:c r="U1602" s="9" t="str">
        <x:f>IF(AND(Q1602="AGREED",P1602="LABEL_ONLY",OR(O1602="PASS",O1602="FAIL"),R1602&lt;&gt;"",S1602&lt;&gt;"",T1602&lt;&gt;""),O1602,G1602)</x:f>
        <x:v>PASS</x:v>
      </x:c>
      <x:c r="V1602" s="9" t="str">
        <x:f>IF(Q1602&lt;&gt;"AGREED","",IF(P1602="LABEL_ONLY",IF(AND(Q1602="AGREED",P1602="LABEL_ONLY",OR(O1602="PASS",O1602="FAIL"),R1602&lt;&gt;"",S1602&lt;&gt;"",T1602&lt;&gt;""),"LABEL_APPLIED","INCOMPLETE_DECISION"),"RERUN_REQUIRED"))</x:f>
      </x:c>
    </x:row>
    <x:row r="1603" ht="30" customHeight="1">
      <x:c r="A1603" s="9" t="str">
        <x:v>TRF-023-P02</x:v>
      </x:c>
      <x:c r="B1603" s="9" t="str">
        <x:v>TRF-023</x:v>
      </x:c>
      <x:c r="C1603" s="9" t="str">
        <x:v>BATCH_17</x:v>
      </x:c>
      <x:c r="D1603" s="9" t="str">
        <x:v>TRAFICOM</x:v>
      </x:c>
      <x:c r="E1603" s="9" t="n">
        <x:v>0</x:v>
      </x:c>
      <x:c r="F1603" s="9" t="str">
        <x:v>3.2.3 / Annex II</x:v>
      </x:c>
      <x:c r="G1603" s="9" t="str">
        <x:v>PASS</x:v>
      </x:c>
      <x:c r="H1603" s="11" t="str">
        <x:v>Applicable IC ship meets the Annex-II 740 kW minimum floor.</x:v>
      </x:c>
      <x:c r="I1603" s="10" t="str">
        <x:v>rdf/TRF/TRF-023/TRF-023-P02.ttl</x:v>
      </x:c>
      <x:c r="J1603" s="10" t="str">
        <x:v>93935b211fb1afee96d6fb0d3e6d2c80dd9580efa2114ac452e07839f066a3c6</x:v>
      </x:c>
      <x:c r="K1603" s="13" t="str">
        <x:v>NOT_REVIEWED</x:v>
      </x:c>
      <x:c r="L1603" s="13" t="str"/>
      <x:c r="M1603" s="13" t="str"/>
      <x:c r="N1603" s="13" t="str"/>
      <x:c r="O1603" s="13" t="str"/>
      <x:c r="P1603" s="13" t="str"/>
      <x:c r="Q1603" s="13" t="str"/>
      <x:c r="R1603" s="13" t="str"/>
      <x:c r="S1603" s="13" t="str"/>
      <x:c r="T1603" s="14" t="str"/>
      <x:c r="U1603" s="9" t="str">
        <x:f>IF(AND(Q1603="AGREED",P1603="LABEL_ONLY",OR(O1603="PASS",O1603="FAIL"),R1603&lt;&gt;"",S1603&lt;&gt;"",T1603&lt;&gt;""),O1603,G1603)</x:f>
        <x:v>PASS</x:v>
      </x:c>
      <x:c r="V1603" s="9" t="str">
        <x:f>IF(Q1603&lt;&gt;"AGREED","",IF(P1603="LABEL_ONLY",IF(AND(Q1603="AGREED",P1603="LABEL_ONLY",OR(O1603="PASS",O1603="FAIL"),R1603&lt;&gt;"",S1603&lt;&gt;"",T1603&lt;&gt;""),"LABEL_APPLIED","INCOMPLETE_DECISION"),"RERUN_REQUIRED"))</x:f>
      </x:c>
    </x:row>
    <x:row r="1604" ht="30" customHeight="1">
      <x:c r="A1604" s="9" t="str">
        <x:v>TRF-023-P03</x:v>
      </x:c>
      <x:c r="B1604" s="9" t="str">
        <x:v>TRF-023</x:v>
      </x:c>
      <x:c r="C1604" s="9" t="str">
        <x:v>BATCH_17</x:v>
      </x:c>
      <x:c r="D1604" s="9" t="str">
        <x:v>TRAFICOM</x:v>
      </x:c>
      <x:c r="E1604" s="9" t="n">
        <x:v>0</x:v>
      </x:c>
      <x:c r="F1604" s="9" t="str">
        <x:v>3.2.3 / Annex II</x:v>
      </x:c>
      <x:c r="G1604" s="9" t="str">
        <x:v>PASS</x:v>
      </x:c>
      <x:c r="H1604" s="11" t="str">
        <x:v>IA ship is outside the IB/IC legacy requirement.</x:v>
      </x:c>
      <x:c r="I1604" s="10" t="str">
        <x:v>rdf/TRF/TRF-023/TRF-023-P03.ttl</x:v>
      </x:c>
      <x:c r="J1604" s="10" t="str">
        <x:v>81b286b4bd40b25691b93e7e31309a49f4e5d054eea1d70d5fa93bdf7e2069fe</x:v>
      </x:c>
      <x:c r="K1604" s="13" t="str">
        <x:v>NOT_REVIEWED</x:v>
      </x:c>
      <x:c r="L1604" s="13" t="str"/>
      <x:c r="M1604" s="13" t="str"/>
      <x:c r="N1604" s="13" t="str"/>
      <x:c r="O1604" s="13" t="str"/>
      <x:c r="P1604" s="13" t="str"/>
      <x:c r="Q1604" s="13" t="str"/>
      <x:c r="R1604" s="13" t="str"/>
      <x:c r="S1604" s="13" t="str"/>
      <x:c r="T1604" s="14" t="str"/>
      <x:c r="U1604" s="9" t="str">
        <x:f>IF(AND(Q1604="AGREED",P1604="LABEL_ONLY",OR(O1604="PASS",O1604="FAIL"),R1604&lt;&gt;"",S1604&lt;&gt;"",T1604&lt;&gt;""),O1604,G1604)</x:f>
        <x:v>PASS</x:v>
      </x:c>
      <x:c r="V1604" s="9" t="str">
        <x:f>IF(Q1604&lt;&gt;"AGREED","",IF(P1604="LABEL_ONLY",IF(AND(Q1604="AGREED",P1604="LABEL_ONLY",OR(O1604="PASS",O1604="FAIL"),R1604&lt;&gt;"",S1604&lt;&gt;"",T1604&lt;&gt;""),"LABEL_APPLIED","INCOMPLETE_DECISION"),"RERUN_REQUIRED"))</x:f>
      </x:c>
    </x:row>
    <x:row r="1605" ht="30" customHeight="1">
      <x:c r="A1605" s="9" t="str">
        <x:v>TRF-023-P04</x:v>
      </x:c>
      <x:c r="B1605" s="9" t="str">
        <x:v>TRF-023</x:v>
      </x:c>
      <x:c r="C1605" s="9" t="str">
        <x:v>BATCH_17</x:v>
      </x:c>
      <x:c r="D1605" s="9" t="str">
        <x:v>TRAFICOM</x:v>
      </x:c>
      <x:c r="E1605" s="9" t="n">
        <x:v>0</x:v>
      </x:c>
      <x:c r="F1605" s="9" t="str">
        <x:v>3.2.3 / Annex II</x:v>
      </x:c>
      <x:c r="G1605" s="9" t="str">
        <x:v>PASS</x:v>
      </x:c>
      <x:c r="H1605" s="11" t="str">
        <x:v>Non-1985 regulation edition is outside this legacy requirement.</x:v>
      </x:c>
      <x:c r="I1605" s="10" t="str">
        <x:v>rdf/TRF/TRF-023/TRF-023-P04.ttl</x:v>
      </x:c>
      <x:c r="J1605" s="10" t="str">
        <x:v>db9fd125883d30e20ebccd3c94f5b6ad94bb6d83598393a1eff5e370d5d42b76</x:v>
      </x:c>
      <x:c r="K1605" s="13" t="str">
        <x:v>NOT_REVIEWED</x:v>
      </x:c>
      <x:c r="L1605" s="13" t="str"/>
      <x:c r="M1605" s="13" t="str"/>
      <x:c r="N1605" s="13" t="str"/>
      <x:c r="O1605" s="13" t="str"/>
      <x:c r="P1605" s="13" t="str"/>
      <x:c r="Q1605" s="13" t="str"/>
      <x:c r="R1605" s="13" t="str"/>
      <x:c r="S1605" s="13" t="str"/>
      <x:c r="T1605" s="14" t="str"/>
      <x:c r="U1605" s="9" t="str">
        <x:f>IF(AND(Q1605="AGREED",P1605="LABEL_ONLY",OR(O1605="PASS",O1605="FAIL"),R1605&lt;&gt;"",S1605&lt;&gt;"",T1605&lt;&gt;""),O1605,G1605)</x:f>
        <x:v>PASS</x:v>
      </x:c>
      <x:c r="V1605" s="9" t="str">
        <x:f>IF(Q1605&lt;&gt;"AGREED","",IF(P1605="LABEL_ONLY",IF(AND(Q1605="AGREED",P1605="LABEL_ONLY",OR(O1605="PASS",O1605="FAIL"),R1605&lt;&gt;"",S1605&lt;&gt;"",T1605&lt;&gt;""),"LABEL_APPLIED","INCOMPLETE_DECISION"),"RERUN_REQUIRED"))</x:f>
      </x:c>
    </x:row>
    <x:row r="1606" ht="30" customHeight="1">
      <x:c r="A1606" s="9" t="str">
        <x:v>TRF-024-F01</x:v>
      </x:c>
      <x:c r="B1606" s="9" t="str">
        <x:v>TRF-024</x:v>
      </x:c>
      <x:c r="C1606" s="9" t="str">
        <x:v>BATCH_22</x:v>
      </x:c>
      <x:c r="D1606" s="9" t="str">
        <x:v>TRAFICOM</x:v>
      </x:c>
      <x:c r="E1606" s="9" t="n">
        <x:v>0</x:v>
      </x:c>
      <x:c r="F1606" s="9" t="str">
        <x:v>3.2.4 (20-year retained-class obligation)</x:v>
      </x:c>
      <x:c r="G1606" s="9" t="str">
        <x:v>FAIL</x:v>
      </x:c>
      <x:c r="H1606" s="11" t="str">
        <x:v>Applicable due IA ship has no accepted 2017 method.</x:v>
      </x:c>
      <x:c r="I1606" s="10" t="str">
        <x:v>rdf/TRF/TRF-024/TRF-024-F01.ttl</x:v>
      </x:c>
      <x:c r="J1606" s="10" t="str">
        <x:v>8fd71bab4aefdad5f2831e75aab0f3a5bb4d817e924133b0a9b73b2aa69ecb8f</x:v>
      </x:c>
      <x:c r="K1606" s="13" t="str">
        <x:v>NOT_REVIEWED</x:v>
      </x:c>
      <x:c r="L1606" s="13" t="str"/>
      <x:c r="M1606" s="13" t="str"/>
      <x:c r="N1606" s="13" t="str"/>
      <x:c r="O1606" s="13" t="str"/>
      <x:c r="P1606" s="13" t="str"/>
      <x:c r="Q1606" s="13" t="str"/>
      <x:c r="R1606" s="13" t="str"/>
      <x:c r="S1606" s="13" t="str"/>
      <x:c r="T1606" s="14" t="str"/>
      <x:c r="U1606" s="9" t="str">
        <x:f>IF(AND(Q1606="AGREED",P1606="LABEL_ONLY",OR(O1606="PASS",O1606="FAIL"),R1606&lt;&gt;"",S1606&lt;&gt;"",T1606&lt;&gt;""),O1606,G1606)</x:f>
        <x:v>FAIL</x:v>
      </x:c>
      <x:c r="V1606" s="9" t="str">
        <x:f>IF(Q1606&lt;&gt;"AGREED","",IF(P1606="LABEL_ONLY",IF(AND(Q1606="AGREED",P1606="LABEL_ONLY",OR(O1606="PASS",O1606="FAIL"),R1606&lt;&gt;"",S1606&lt;&gt;"",T1606&lt;&gt;""),"LABEL_APPLIED","INCOMPLETE_DECISION"),"RERUN_REQUIRED"))</x:f>
      </x:c>
    </x:row>
    <x:row r="1607" ht="30" customHeight="1">
      <x:c r="A1607" s="9" t="str">
        <x:v>TRF-024-F02</x:v>
      </x:c>
      <x:c r="B1607" s="9" t="str">
        <x:v>TRF-024</x:v>
      </x:c>
      <x:c r="C1607" s="9" t="str">
        <x:v>BATCH_22</x:v>
      </x:c>
      <x:c r="D1607" s="9" t="str">
        <x:v>TRAFICOM</x:v>
      </x:c>
      <x:c r="E1607" s="9" t="n">
        <x:v>1</x:v>
      </x:c>
      <x:c r="F1607" s="9" t="str">
        <x:v>3.2.4 (20-year retained-class obligation)</x:v>
      </x:c>
      <x:c r="G1607" s="9" t="str">
        <x:v>FAIL</x:v>
      </x:c>
      <x:c r="H1607" s="11" t="str">
        <x:v>Applicable due ship records an unsupported compliance method.</x:v>
      </x:c>
      <x:c r="I1607" s="10" t="str">
        <x:v>rdf/TRF/TRF-024/TRF-024-F02.ttl</x:v>
      </x:c>
      <x:c r="J1607" s="10" t="str">
        <x:v>ff760be2b049fb60989c08252c5e1394346e1425a286121e940ecc7f8029b7e4</x:v>
      </x:c>
      <x:c r="K1607" s="13" t="str">
        <x:v>NOT_REVIEWED</x:v>
      </x:c>
      <x:c r="L1607" s="13" t="str"/>
      <x:c r="M1607" s="13" t="str"/>
      <x:c r="N1607" s="13" t="str"/>
      <x:c r="O1607" s="13" t="str"/>
      <x:c r="P1607" s="13" t="str"/>
      <x:c r="Q1607" s="13" t="str"/>
      <x:c r="R1607" s="13" t="str"/>
      <x:c r="S1607" s="13" t="str"/>
      <x:c r="T1607" s="14" t="str"/>
      <x:c r="U1607" s="9" t="str">
        <x:f>IF(AND(Q1607="AGREED",P1607="LABEL_ONLY",OR(O1607="PASS",O1607="FAIL"),R1607&lt;&gt;"",S1607&lt;&gt;"",T1607&lt;&gt;""),O1607,G1607)</x:f>
        <x:v>FAIL</x:v>
      </x:c>
      <x:c r="V1607" s="9" t="str">
        <x:f>IF(Q1607&lt;&gt;"AGREED","",IF(P1607="LABEL_ONLY",IF(AND(Q1607="AGREED",P1607="LABEL_ONLY",OR(O1607="PASS",O1607="FAIL"),R1607&lt;&gt;"",S1607&lt;&gt;"",T1607&lt;&gt;""),"LABEL_APPLIED","INCOMPLETE_DECISION"),"RERUN_REQUIRED"))</x:f>
      </x:c>
    </x:row>
    <x:row r="1608" ht="30" customHeight="1">
      <x:c r="A1608" s="9" t="str">
        <x:v>TRF-024-F03</x:v>
      </x:c>
      <x:c r="B1608" s="9" t="str">
        <x:v>TRF-024</x:v>
      </x:c>
      <x:c r="C1608" s="9" t="str">
        <x:v>BATCH_22</x:v>
      </x:c>
      <x:c r="D1608" s="9" t="str">
        <x:v>TRAFICOM</x:v>
      </x:c>
      <x:c r="E1608" s="9" t="n">
        <x:v>0</x:v>
      </x:c>
      <x:c r="F1608" s="9" t="str">
        <x:v>3.2.4 (20-year retained-class obligation)</x:v>
      </x:c>
      <x:c r="G1608" s="9" t="str">
        <x:v>FAIL</x:v>
      </x:c>
      <x:c r="H1608" s="11" t="str">
        <x:v>Missing delivery date prevents determination of the 20-year deadline.</x:v>
      </x:c>
      <x:c r="I1608" s="10" t="str">
        <x:v>rdf/TRF/TRF-024/TRF-024-F03.ttl</x:v>
      </x:c>
      <x:c r="J1608" s="10" t="str">
        <x:v>951746aefc8a9394b96ef47bba0cfa9ac1444c7eff9da7f53f102fc0c23dc9c6</x:v>
      </x:c>
      <x:c r="K1608" s="13" t="str">
        <x:v>NOT_REVIEWED</x:v>
      </x:c>
      <x:c r="L1608" s="13" t="str"/>
      <x:c r="M1608" s="13" t="str"/>
      <x:c r="N1608" s="13" t="str"/>
      <x:c r="O1608" s="13" t="str"/>
      <x:c r="P1608" s="13" t="str"/>
      <x:c r="Q1608" s="13" t="str"/>
      <x:c r="R1608" s="13" t="str"/>
      <x:c r="S1608" s="13" t="str"/>
      <x:c r="T1608" s="14" t="str"/>
      <x:c r="U1608" s="9" t="str">
        <x:f>IF(AND(Q1608="AGREED",P1608="LABEL_ONLY",OR(O1608="PASS",O1608="FAIL"),R1608&lt;&gt;"",S1608&lt;&gt;"",T1608&lt;&gt;""),O1608,G1608)</x:f>
        <x:v>FAIL</x:v>
      </x:c>
      <x:c r="V1608" s="9" t="str">
        <x:f>IF(Q1608&lt;&gt;"AGREED","",IF(P1608="LABEL_ONLY",IF(AND(Q1608="AGREED",P1608="LABEL_ONLY",OR(O1608="PASS",O1608="FAIL"),R1608&lt;&gt;"",S1608&lt;&gt;"",T1608&lt;&gt;""),"LABEL_APPLIED","INCOMPLETE_DECISION"),"RERUN_REQUIRED"))</x:f>
      </x:c>
    </x:row>
    <x:row r="1609" ht="30" customHeight="1">
      <x:c r="A1609" s="9" t="str">
        <x:v>TRF-024-P01</x:v>
      </x:c>
      <x:c r="B1609" s="9" t="str">
        <x:v>TRF-024</x:v>
      </x:c>
      <x:c r="C1609" s="9" t="str">
        <x:v>BATCH_22</x:v>
      </x:c>
      <x:c r="D1609" s="9" t="str">
        <x:v>TRAFICOM</x:v>
      </x:c>
      <x:c r="E1609" s="9" t="n">
        <x:v>1</x:v>
      </x:c>
      <x:c r="F1609" s="9" t="str">
        <x:v>3.2.4 (20-year retained-class obligation)</x:v>
      </x:c>
      <x:c r="G1609" s="9" t="str">
        <x:v>PASS</x:v>
      </x:c>
      <x:c r="H1609" s="11" t="str">
        <x:v>Applicable IA ship at the 20-year due date uses 2017 section 3.2.2.</x:v>
      </x:c>
      <x:c r="I1609" s="10" t="str">
        <x:v>rdf/TRF/TRF-024/TRF-024-P01.ttl</x:v>
      </x:c>
      <x:c r="J1609" s="10" t="str">
        <x:v>fb04d772a5b5fa59357e0e0a04480de201cab017d5d3b680a638ca90024085dc</x:v>
      </x:c>
      <x:c r="K1609" s="13" t="str">
        <x:v>NOT_REVIEWED</x:v>
      </x:c>
      <x:c r="L1609" s="13" t="str"/>
      <x:c r="M1609" s="13" t="str"/>
      <x:c r="N1609" s="13" t="str"/>
      <x:c r="O1609" s="13" t="str"/>
      <x:c r="P1609" s="13" t="str"/>
      <x:c r="Q1609" s="13" t="str"/>
      <x:c r="R1609" s="13" t="str"/>
      <x:c r="S1609" s="13" t="str"/>
      <x:c r="T1609" s="14" t="str"/>
      <x:c r="U1609" s="9" t="str">
        <x:f>IF(AND(Q1609="AGREED",P1609="LABEL_ONLY",OR(O1609="PASS",O1609="FAIL"),R1609&lt;&gt;"",S1609&lt;&gt;"",T1609&lt;&gt;""),O1609,G1609)</x:f>
        <x:v>PASS</x:v>
      </x:c>
      <x:c r="V1609" s="9" t="str">
        <x:f>IF(Q1609&lt;&gt;"AGREED","",IF(P1609="LABEL_ONLY",IF(AND(Q1609="AGREED",P1609="LABEL_ONLY",OR(O1609="PASS",O1609="FAIL"),R1609&lt;&gt;"",S1609&lt;&gt;"",T1609&lt;&gt;""),"LABEL_APPLIED","INCOMPLETE_DECISION"),"RERUN_REQUIRED"))</x:f>
      </x:c>
    </x:row>
    <x:row r="1610" ht="30" customHeight="1">
      <x:c r="A1610" s="9" t="str">
        <x:v>TRF-024-P02</x:v>
      </x:c>
      <x:c r="B1610" s="9" t="str">
        <x:v>TRF-024</x:v>
      </x:c>
      <x:c r="C1610" s="9" t="str">
        <x:v>BATCH_22</x:v>
      </x:c>
      <x:c r="D1610" s="9" t="str">
        <x:v>TRAFICOM</x:v>
      </x:c>
      <x:c r="E1610" s="9" t="n">
        <x:v>0</x:v>
      </x:c>
      <x:c r="F1610" s="9" t="str">
        <x:v>3.2.4 (20-year retained-class obligation)</x:v>
      </x:c>
      <x:c r="G1610" s="9" t="str">
        <x:v>PASS</x:v>
      </x:c>
      <x:c r="H1610" s="11" t="str">
        <x:v>Applicable IA Super ship uses the permitted 2017 section 3.2.4 route.</x:v>
      </x:c>
      <x:c r="I1610" s="10" t="str">
        <x:v>rdf/TRF/TRF-024/TRF-024-P02.ttl</x:v>
      </x:c>
      <x:c r="J1610" s="10" t="str">
        <x:v>74fe1c6da89bc13e18fd24779331c65ed9348eb6959ef1d90e72dd5f6b0b54fc</x:v>
      </x:c>
      <x:c r="K1610" s="13" t="str">
        <x:v>NOT_REVIEWED</x:v>
      </x:c>
      <x:c r="L1610" s="13" t="str"/>
      <x:c r="M1610" s="13" t="str"/>
      <x:c r="N1610" s="13" t="str"/>
      <x:c r="O1610" s="13" t="str"/>
      <x:c r="P1610" s="13" t="str"/>
      <x:c r="Q1610" s="13" t="str"/>
      <x:c r="R1610" s="13" t="str"/>
      <x:c r="S1610" s="13" t="str"/>
      <x:c r="T1610" s="14" t="str"/>
      <x:c r="U1610" s="9" t="str">
        <x:f>IF(AND(Q1610="AGREED",P1610="LABEL_ONLY",OR(O1610="PASS",O1610="FAIL"),R1610&lt;&gt;"",S1610&lt;&gt;"",T1610&lt;&gt;""),O1610,G1610)</x:f>
        <x:v>PASS</x:v>
      </x:c>
      <x:c r="V1610" s="9" t="str">
        <x:f>IF(Q1610&lt;&gt;"AGREED","",IF(P1610="LABEL_ONLY",IF(AND(Q1610="AGREED",P1610="LABEL_ONLY",OR(O1610="PASS",O1610="FAIL"),R1610&lt;&gt;"",S1610&lt;&gt;"",T1610&lt;&gt;""),"LABEL_APPLIED","INCOMPLETE_DECISION"),"RERUN_REQUIRED"))</x:f>
      </x:c>
    </x:row>
    <x:row r="1611" ht="30" customHeight="1">
      <x:c r="A1611" s="9" t="str">
        <x:v>TRF-024-P03</x:v>
      </x:c>
      <x:c r="B1611" s="9" t="str">
        <x:v>TRF-024</x:v>
      </x:c>
      <x:c r="C1611" s="9" t="str">
        <x:v>BATCH_22</x:v>
      </x:c>
      <x:c r="D1611" s="9" t="str">
        <x:v>TRAFICOM</x:v>
      </x:c>
      <x:c r="E1611" s="9" t="n">
        <x:v>0</x:v>
      </x:c>
      <x:c r="F1611" s="9" t="str">
        <x:v>3.2.4 (20-year retained-class obligation)</x:v>
      </x:c>
      <x:c r="G1611" s="9" t="str">
        <x:v>PASS</x:v>
      </x:c>
      <x:c r="H1611" s="11" t="str">
        <x:v>Assessment before the 20-year due date does not activate the requirement.</x:v>
      </x:c>
      <x:c r="I1611" s="10" t="str">
        <x:v>rdf/TRF/TRF-024/TRF-024-P03.ttl</x:v>
      </x:c>
      <x:c r="J1611" s="10" t="str">
        <x:v>203f19afa917d67af93a7bcfa71ea0f923e762562b1d6d23e8f9ca470e553421</x:v>
      </x:c>
      <x:c r="K1611" s="13" t="str">
        <x:v>NOT_REVIEWED</x:v>
      </x:c>
      <x:c r="L1611" s="13" t="str"/>
      <x:c r="M1611" s="13" t="str"/>
      <x:c r="N1611" s="13" t="str"/>
      <x:c r="O1611" s="13" t="str"/>
      <x:c r="P1611" s="13" t="str"/>
      <x:c r="Q1611" s="13" t="str"/>
      <x:c r="R1611" s="13" t="str"/>
      <x:c r="S1611" s="13" t="str"/>
      <x:c r="T1611" s="14" t="str"/>
      <x:c r="U1611" s="9" t="str">
        <x:f>IF(AND(Q1611="AGREED",P1611="LABEL_ONLY",OR(O1611="PASS",O1611="FAIL"),R1611&lt;&gt;"",S1611&lt;&gt;"",T1611&lt;&gt;""),O1611,G1611)</x:f>
        <x:v>PASS</x:v>
      </x:c>
      <x:c r="V1611" s="9" t="str">
        <x:f>IF(Q1611&lt;&gt;"AGREED","",IF(P1611="LABEL_ONLY",IF(AND(Q1611="AGREED",P1611="LABEL_ONLY",OR(O1611="PASS",O1611="FAIL"),R1611&lt;&gt;"",S1611&lt;&gt;"",T1611&lt;&gt;""),"LABEL_APPLIED","INCOMPLETE_DECISION"),"RERUN_REQUIRED"))</x:f>
      </x:c>
    </x:row>
    <x:row r="1612" ht="30" customHeight="1">
      <x:c r="A1612" s="9" t="str">
        <x:v>TRF-024-P04</x:v>
      </x:c>
      <x:c r="B1612" s="9" t="str">
        <x:v>TRF-024</x:v>
      </x:c>
      <x:c r="C1612" s="9" t="str">
        <x:v>BATCH_22</x:v>
      </x:c>
      <x:c r="D1612" s="9" t="str">
        <x:v>TRAFICOM</x:v>
      </x:c>
      <x:c r="E1612" s="9" t="n">
        <x:v>0</x:v>
      </x:c>
      <x:c r="F1612" s="9" t="str">
        <x:v>3.2.4 (20-year retained-class obligation)</x:v>
      </x:c>
      <x:c r="G1612" s="9" t="str">
        <x:v>PASS</x:v>
      </x:c>
      <x:c r="H1612" s="11" t="str">
        <x:v>Post-2003 construction-stage ship is outside the existing-ship branch.</x:v>
      </x:c>
      <x:c r="I1612" s="10" t="str">
        <x:v>rdf/TRF/TRF-024/TRF-024-P04.ttl</x:v>
      </x:c>
      <x:c r="J1612" s="10" t="str">
        <x:v>95210aac7d7e27525f3b0455791acea80189748e71b4f0969c533f42bd348e5d</x:v>
      </x:c>
      <x:c r="K1612" s="13" t="str">
        <x:v>NOT_REVIEWED</x:v>
      </x:c>
      <x:c r="L1612" s="13" t="str"/>
      <x:c r="M1612" s="13" t="str"/>
      <x:c r="N1612" s="13" t="str"/>
      <x:c r="O1612" s="13" t="str"/>
      <x:c r="P1612" s="13" t="str"/>
      <x:c r="Q1612" s="13" t="str"/>
      <x:c r="R1612" s="13" t="str"/>
      <x:c r="S1612" s="13" t="str"/>
      <x:c r="T1612" s="14" t="str"/>
      <x:c r="U1612" s="9" t="str">
        <x:f>IF(AND(Q1612="AGREED",P1612="LABEL_ONLY",OR(O1612="PASS",O1612="FAIL"),R1612&lt;&gt;"",S1612&lt;&gt;"",T1612&lt;&gt;""),O1612,G1612)</x:f>
        <x:v>PASS</x:v>
      </x:c>
      <x:c r="V1612" s="9" t="str">
        <x:f>IF(Q1612&lt;&gt;"AGREED","",IF(P1612="LABEL_ONLY",IF(AND(Q1612="AGREED",P1612="LABEL_ONLY",OR(O1612="PASS",O1612="FAIL"),R1612&lt;&gt;"",S1612&lt;&gt;"",T1612&lt;&gt;""),"LABEL_APPLIED","INCOMPLETE_DECISION"),"RERUN_REQUIRED"))</x:f>
      </x:c>
    </x:row>
    <x:row r="1613" ht="30" customHeight="1">
      <x:c r="A1613" s="9" t="str">
        <x:v>TRF-024-P05</x:v>
      </x:c>
      <x:c r="B1613" s="9" t="str">
        <x:v>TRF-024</x:v>
      </x:c>
      <x:c r="C1613" s="9" t="str">
        <x:v>BATCH_22</x:v>
      </x:c>
      <x:c r="D1613" s="9" t="str">
        <x:v>TRAFICOM</x:v>
      </x:c>
      <x:c r="E1613" s="9" t="n">
        <x:v>0</x:v>
      </x:c>
      <x:c r="F1613" s="9" t="str">
        <x:v>3.2.4 (20-year retained-class obligation)</x:v>
      </x:c>
      <x:c r="G1613" s="9" t="str">
        <x:v>PASS</x:v>
      </x:c>
      <x:c r="H1613" s="11" t="str">
        <x:v>IB ship is outside the IA/IA Super branch.</x:v>
      </x:c>
      <x:c r="I1613" s="10" t="str">
        <x:v>rdf/TRF/TRF-024/TRF-024-P05.ttl</x:v>
      </x:c>
      <x:c r="J1613" s="10" t="str">
        <x:v>f7d42f7212c25a301d2f4303c881563dcd6581ae6f7074bf1b8082aa89f13551</x:v>
      </x:c>
      <x:c r="K1613" s="13" t="str">
        <x:v>NOT_REVIEWED</x:v>
      </x:c>
      <x:c r="L1613" s="13" t="str"/>
      <x:c r="M1613" s="13" t="str"/>
      <x:c r="N1613" s="13" t="str"/>
      <x:c r="O1613" s="13" t="str"/>
      <x:c r="P1613" s="13" t="str"/>
      <x:c r="Q1613" s="13" t="str"/>
      <x:c r="R1613" s="13" t="str"/>
      <x:c r="S1613" s="13" t="str"/>
      <x:c r="T1613" s="14" t="str"/>
      <x:c r="U1613" s="9" t="str">
        <x:f>IF(AND(Q1613="AGREED",P1613="LABEL_ONLY",OR(O1613="PASS",O1613="FAIL"),R1613&lt;&gt;"",S1613&lt;&gt;"",T1613&lt;&gt;""),O1613,G1613)</x:f>
        <x:v>PASS</x:v>
      </x:c>
      <x:c r="V1613" s="9" t="str">
        <x:f>IF(Q1613&lt;&gt;"AGREED","",IF(P1613="LABEL_ONLY",IF(AND(Q1613="AGREED",P1613="LABEL_ONLY",OR(O1613="PASS",O1613="FAIL"),R1613&lt;&gt;"",S1613&lt;&gt;"",T1613&lt;&gt;""),"LABEL_APPLIED","INCOMPLETE_DECISION"),"RERUN_REQUIRED"))</x:f>
      </x:c>
    </x:row>
    <x:row r="1614" ht="30" customHeight="1">
      <x:c r="A1614" s="9" t="str">
        <x:v>TRF-025-F01</x:v>
      </x:c>
      <x:c r="B1614" s="9" t="str">
        <x:v>TRF-025</x:v>
      </x:c>
      <x:c r="C1614" s="9" t="str">
        <x:v>BATCH_05</x:v>
      </x:c>
      <x:c r="D1614" s="9" t="str">
        <x:v>TRAFICOM</x:v>
      </x:c>
      <x:c r="E1614" s="9" t="n">
        <x:v>1</x:v>
      </x:c>
      <x:c r="F1614" s="9" t="str">
        <x:v>3.2.4 (IA Super, no bulb alternative C1/C2)</x:v>
      </x:c>
      <x:c r="G1614" s="9" t="str">
        <x:v>FAIL</x:v>
      </x:c>
      <x:c r="H1614" s="11" t="str">
        <x:v>Applicable no-bulb readiness graph is missing coefficientF1.</x:v>
      </x:c>
      <x:c r="I1614" s="10" t="str">
        <x:v>rdf/TRF/TRF-025/TRF-025-F01.ttl</x:v>
      </x:c>
      <x:c r="J1614" s="10" t="str">
        <x:v>215eb77a44d25265b5c01b56107c3f15008088cfe8a976ed907a29b0fe9f7482</x:v>
      </x:c>
      <x:c r="K1614" s="13" t="str">
        <x:v>REVIEWED</x:v>
      </x:c>
      <x:c r="L1614" s="13" t="str">
        <x:v>YES</x:v>
      </x:c>
      <x:c r="M1614" s="13" t="str">
        <x:v>YES</x:v>
      </x:c>
      <x:c r="N1614" s="13" t="str">
        <x:v>YES</x:v>
      </x:c>
      <x:c r="O1614" s="13"/>
      <x:c r="P1614" s="13"/>
      <x:c r="Q1614" s="13"/>
      <x:c r="R1614" s="13" t="str">
        <x:v>AI-assisted draft</x:v>
      </x:c>
      <x:c r="S1614" s="105" t="n">
        <x:v>46281</x:v>
      </x:c>
      <x:c r="T1614" s="14" t="str">
        <x:v>Valid readiness failure: coefficientF1 is absent from an applicable IA Super/no-bulb graph.</x:v>
      </x:c>
      <x:c r="U1614" s="9" t="str">
        <x:f>IF(AND(Q1614="AGREED",P1614="LABEL_ONLY",OR(O1614="PASS",O1614="FAIL"),R1614&lt;&gt;"",S1614&lt;&gt;"",T1614&lt;&gt;""),O1614,G1614)</x:f>
        <x:v>FAIL</x:v>
      </x:c>
      <x:c r="V1614" s="9" t="str">
        <x:f>IF(Q1614&lt;&gt;"AGREED","",IF(P1614="LABEL_ONLY",IF(AND(Q1614="AGREED",P1614="LABEL_ONLY",OR(O1614="PASS",O1614="FAIL"),R1614&lt;&gt;"",S1614&lt;&gt;"",T1614&lt;&gt;""),"LABEL_APPLIED","INCOMPLETE_DECISION"),"RERUN_REQUIRED"))</x:f>
      </x:c>
    </x:row>
    <x:row r="1615" ht="30" customHeight="1">
      <x:c r="A1615" s="9" t="str">
        <x:v>TRF-025-F02</x:v>
      </x:c>
      <x:c r="B1615" s="9" t="str">
        <x:v>TRF-025</x:v>
      </x:c>
      <x:c r="C1615" s="9" t="str">
        <x:v>BATCH_05</x:v>
      </x:c>
      <x:c r="D1615" s="9" t="str">
        <x:v>TRAFICOM</x:v>
      </x:c>
      <x:c r="E1615" s="9" t="n">
        <x:v>0</x:v>
      </x:c>
      <x:c r="F1615" s="9" t="str">
        <x:v>3.2.4 (IA Super, no bulb alternative C1/C2)</x:v>
      </x:c>
      <x:c r="G1615" s="9" t="str">
        <x:v>FAIL</x:v>
      </x:c>
      <x:c r="H1615" s="11" t="str">
        <x:v>Applicable no-bulb readiness graph is missing coefficientG3.</x:v>
      </x:c>
      <x:c r="I1615" s="10" t="str">
        <x:v>rdf/TRF/TRF-025/TRF-025-F02.ttl</x:v>
      </x:c>
      <x:c r="J1615" s="10" t="str">
        <x:v>d53151d0df317d430d5a86396c90a9dc0a558ad1dc572f04c30212adac5aaaf2</x:v>
      </x:c>
      <x:c r="K1615" s="13" t="str">
        <x:v>NOT_REVIEWED</x:v>
      </x:c>
      <x:c r="L1615" s="13" t="str"/>
      <x:c r="M1615" s="13" t="str"/>
      <x:c r="N1615" s="13" t="str"/>
      <x:c r="O1615" s="13" t="str"/>
      <x:c r="P1615" s="13" t="str"/>
      <x:c r="Q1615" s="13" t="str"/>
      <x:c r="R1615" s="13" t="str"/>
      <x:c r="S1615" s="13" t="str"/>
      <x:c r="T1615" s="14" t="str"/>
      <x:c r="U1615" s="9" t="str">
        <x:f>IF(AND(Q1615="AGREED",P1615="LABEL_ONLY",OR(O1615="PASS",O1615="FAIL"),R1615&lt;&gt;"",S1615&lt;&gt;"",T1615&lt;&gt;""),O1615,G1615)</x:f>
        <x:v>FAIL</x:v>
      </x:c>
      <x:c r="V1615" s="9" t="str">
        <x:f>IF(Q1615&lt;&gt;"AGREED","",IF(P1615="LABEL_ONLY",IF(AND(Q1615="AGREED",P1615="LABEL_ONLY",OR(O1615="PASS",O1615="FAIL"),R1615&lt;&gt;"",S1615&lt;&gt;"",T1615&lt;&gt;""),"LABEL_APPLIED","INCOMPLETE_DECISION"),"RERUN_REQUIRED"))</x:f>
      </x:c>
    </x:row>
    <x:row r="1616" ht="30" customHeight="1">
      <x:c r="A1616" s="9" t="str">
        <x:v>TRF-025-F03</x:v>
      </x:c>
      <x:c r="B1616" s="9" t="str">
        <x:v>TRF-025</x:v>
      </x:c>
      <x:c r="C1616" s="9" t="str">
        <x:v>BATCH_05</x:v>
      </x:c>
      <x:c r="D1616" s="9" t="str">
        <x:v>TRAFICOM</x:v>
      </x:c>
      <x:c r="E1616" s="9" t="n">
        <x:v>0</x:v>
      </x:c>
      <x:c r="F1616" s="9" t="str">
        <x:v>3.2.4 (IA Super, no bulb alternative C1/C2)</x:v>
      </x:c>
      <x:c r="G1616" s="9" t="str">
        <x:v>FAIL</x:v>
      </x:c>
      <x:c r="H1616" s="11" t="str">
        <x:v>Applicable no-bulb readiness graph is missing shipBreadth.</x:v>
      </x:c>
      <x:c r="I1616" s="10" t="str">
        <x:v>rdf/TRF/TRF-025/TRF-025-F03.ttl</x:v>
      </x:c>
      <x:c r="J1616" s="10" t="str">
        <x:v>22e5f33c2663e3a9f76229cbd0343584ae9114c9342291a1167eb7171c27754c</x:v>
      </x:c>
      <x:c r="K1616" s="13" t="str">
        <x:v>NOT_REVIEWED</x:v>
      </x:c>
      <x:c r="L1616" s="13" t="str"/>
      <x:c r="M1616" s="13" t="str"/>
      <x:c r="N1616" s="13" t="str"/>
      <x:c r="O1616" s="13" t="str"/>
      <x:c r="P1616" s="13" t="str"/>
      <x:c r="Q1616" s="13" t="str"/>
      <x:c r="R1616" s="13" t="str"/>
      <x:c r="S1616" s="13" t="str"/>
      <x:c r="T1616" s="14" t="str"/>
      <x:c r="U1616" s="9" t="str">
        <x:f>IF(AND(Q1616="AGREED",P1616="LABEL_ONLY",OR(O1616="PASS",O1616="FAIL"),R1616&lt;&gt;"",S1616&lt;&gt;"",T1616&lt;&gt;""),O1616,G1616)</x:f>
        <x:v>FAIL</x:v>
      </x:c>
      <x:c r="V1616" s="9" t="str">
        <x:f>IF(Q1616&lt;&gt;"AGREED","",IF(P1616="LABEL_ONLY",IF(AND(Q1616="AGREED",P1616="LABEL_ONLY",OR(O1616="PASS",O1616="FAIL"),R1616&lt;&gt;"",S1616&lt;&gt;"",T1616&lt;&gt;""),"LABEL_APPLIED","INCOMPLETE_DECISION"),"RERUN_REQUIRED"))</x:f>
      </x:c>
    </x:row>
    <x:row r="1617" ht="30" customHeight="1">
      <x:c r="A1617" s="9" t="str">
        <x:v>TRF-025-F04</x:v>
      </x:c>
      <x:c r="B1617" s="9" t="str">
        <x:v>TRF-025</x:v>
      </x:c>
      <x:c r="C1617" s="9" t="str">
        <x:v>BATCH_05</x:v>
      </x:c>
      <x:c r="D1617" s="9" t="str">
        <x:v>TRAFICOM</x:v>
      </x:c>
      <x:c r="E1617" s="9" t="n">
        <x:v>0</x:v>
      </x:c>
      <x:c r="F1617" s="9" t="str">
        <x:v>3.2.4 (IA Super, no bulb alternative C1/C2)</x:v>
      </x:c>
      <x:c r="G1617" s="9" t="str">
        <x:v>FAIL</x:v>
      </x:c>
      <x:c r="H1617" s="11" t="str">
        <x:v>Applicable no-bulb readiness graph is missing iceClassDraught.</x:v>
      </x:c>
      <x:c r="I1617" s="10" t="str">
        <x:v>rdf/TRF/TRF-025/TRF-025-F04.ttl</x:v>
      </x:c>
      <x:c r="J1617" s="10" t="str">
        <x:v>c73c6efedf5d51445c137b86e2a3132277fa31087981e5c059e752c176068b56</x:v>
      </x:c>
      <x:c r="K1617" s="13" t="str">
        <x:v>NOT_REVIEWED</x:v>
      </x:c>
      <x:c r="L1617" s="13" t="str"/>
      <x:c r="M1617" s="13" t="str"/>
      <x:c r="N1617" s="13" t="str"/>
      <x:c r="O1617" s="13" t="str"/>
      <x:c r="P1617" s="13" t="str"/>
      <x:c r="Q1617" s="13" t="str"/>
      <x:c r="R1617" s="13" t="str"/>
      <x:c r="S1617" s="13" t="str"/>
      <x:c r="T1617" s="14" t="str"/>
      <x:c r="U1617" s="9" t="str">
        <x:f>IF(AND(Q1617="AGREED",P1617="LABEL_ONLY",OR(O1617="PASS",O1617="FAIL"),R1617&lt;&gt;"",S1617&lt;&gt;"",T1617&lt;&gt;""),O1617,G1617)</x:f>
        <x:v>FAIL</x:v>
      </x:c>
      <x:c r="V1617" s="9" t="str">
        <x:f>IF(Q1617&lt;&gt;"AGREED","",IF(P1617="LABEL_ONLY",IF(AND(Q1617="AGREED",P1617="LABEL_ONLY",OR(O1617="PASS",O1617="FAIL"),R1617&lt;&gt;"",S1617&lt;&gt;"",T1617&lt;&gt;""),"LABEL_APPLIED","INCOMPLETE_DECISION"),"RERUN_REQUIRED"))</x:f>
      </x:c>
    </x:row>
    <x:row r="1618" ht="30" customHeight="1">
      <x:c r="A1618" s="9" t="str">
        <x:v>TRF-025-F05</x:v>
      </x:c>
      <x:c r="B1618" s="9" t="str">
        <x:v>TRF-025</x:v>
      </x:c>
      <x:c r="C1618" s="9" t="str">
        <x:v>BATCH_05</x:v>
      </x:c>
      <x:c r="D1618" s="9" t="str">
        <x:v>TRAFICOM</x:v>
      </x:c>
      <x:c r="E1618" s="9" t="n">
        <x:v>0</x:v>
      </x:c>
      <x:c r="F1618" s="9" t="str">
        <x:v>3.2.4 (IA Super, no bulb alternative C1/C2)</x:v>
      </x:c>
      <x:c r="G1618" s="9" t="str">
        <x:v>FAIL</x:v>
      </x:c>
      <x:c r="H1618" s="11" t="str">
        <x:v>Applicable no-bulb readiness graph is missing brashIceResistanceCoefficientC1.</x:v>
      </x:c>
      <x:c r="I1618" s="10" t="str">
        <x:v>rdf/TRF/TRF-025/TRF-025-F05.ttl</x:v>
      </x:c>
      <x:c r="J1618" s="10" t="str">
        <x:v>72e710fd99d3d7d202df9edbc994a52d7ce01974b28075fad674c3aa0021de8d</x:v>
      </x:c>
      <x:c r="K1618" s="13" t="str">
        <x:v>NOT_REVIEWED</x:v>
      </x:c>
      <x:c r="L1618" s="13" t="str"/>
      <x:c r="M1618" s="13" t="str"/>
      <x:c r="N1618" s="13" t="str"/>
      <x:c r="O1618" s="13" t="str"/>
      <x:c r="P1618" s="13" t="str"/>
      <x:c r="Q1618" s="13" t="str"/>
      <x:c r="R1618" s="13" t="str"/>
      <x:c r="S1618" s="13" t="str"/>
      <x:c r="T1618" s="14" t="str"/>
      <x:c r="U1618" s="9" t="str">
        <x:f>IF(AND(Q1618="AGREED",P1618="LABEL_ONLY",OR(O1618="PASS",O1618="FAIL"),R1618&lt;&gt;"",S1618&lt;&gt;"",T1618&lt;&gt;""),O1618,G1618)</x:f>
        <x:v>FAIL</x:v>
      </x:c>
      <x:c r="V1618" s="9" t="str">
        <x:f>IF(Q1618&lt;&gt;"AGREED","",IF(P1618="LABEL_ONLY",IF(AND(Q1618="AGREED",P1618="LABEL_ONLY",OR(O1618="PASS",O1618="FAIL"),R1618&lt;&gt;"",S1618&lt;&gt;"",T1618&lt;&gt;""),"LABEL_APPLIED","INCOMPLETE_DECISION"),"RERUN_REQUIRED"))</x:f>
      </x:c>
    </x:row>
    <x:row r="1619" ht="30" customHeight="1">
      <x:c r="A1619" s="9" t="str">
        <x:v>TRF-025-F06</x:v>
      </x:c>
      <x:c r="B1619" s="9" t="str">
        <x:v>TRF-025</x:v>
      </x:c>
      <x:c r="C1619" s="9" t="str">
        <x:v>BATCH_05</x:v>
      </x:c>
      <x:c r="D1619" s="9" t="str">
        <x:v>TRAFICOM</x:v>
      </x:c>
      <x:c r="E1619" s="9" t="n">
        <x:v>0</x:v>
      </x:c>
      <x:c r="F1619" s="9" t="str">
        <x:v>3.2.4 (IA Super, no bulb alternative C1/C2)</x:v>
      </x:c>
      <x:c r="G1619" s="9" t="str">
        <x:v>FAIL</x:v>
      </x:c>
      <x:c r="H1619" s="11" t="str">
        <x:v>Applicable no-bulb readiness graph is missing brashIceResistanceCoefficientC2.</x:v>
      </x:c>
      <x:c r="I1619" s="10" t="str">
        <x:v>rdf/TRF/TRF-025/TRF-025-F06.ttl</x:v>
      </x:c>
      <x:c r="J1619" s="10" t="str">
        <x:v>be46549d46600c93a66d70c3f14557e9ba607b6a4fa05565e911f30d0e7ebdbb</x:v>
      </x:c>
      <x:c r="K1619" s="13" t="str">
        <x:v>NOT_REVIEWED</x:v>
      </x:c>
      <x:c r="L1619" s="13" t="str"/>
      <x:c r="M1619" s="13" t="str"/>
      <x:c r="N1619" s="13" t="str"/>
      <x:c r="O1619" s="13" t="str"/>
      <x:c r="P1619" s="13" t="str"/>
      <x:c r="Q1619" s="13" t="str"/>
      <x:c r="R1619" s="13" t="str"/>
      <x:c r="S1619" s="13" t="str"/>
      <x:c r="T1619" s="14" t="str"/>
      <x:c r="U1619" s="9" t="str">
        <x:f>IF(AND(Q1619="AGREED",P1619="LABEL_ONLY",OR(O1619="PASS",O1619="FAIL"),R1619&lt;&gt;"",S1619&lt;&gt;"",T1619&lt;&gt;""),O1619,G1619)</x:f>
        <x:v>FAIL</x:v>
      </x:c>
      <x:c r="V1619" s="9" t="str">
        <x:f>IF(Q1619&lt;&gt;"AGREED","",IF(P1619="LABEL_ONLY",IF(AND(Q1619="AGREED",P1619="LABEL_ONLY",OR(O1619="PASS",O1619="FAIL"),R1619&lt;&gt;"",S1619&lt;&gt;"",T1619&lt;&gt;""),"LABEL_APPLIED","INCOMPLETE_DECISION"),"RERUN_REQUIRED"))</x:f>
      </x:c>
    </x:row>
    <x:row r="1620" ht="30" customHeight="1">
      <x:c r="A1620" s="9" t="str">
        <x:v>TRF-025-P01</x:v>
      </x:c>
      <x:c r="B1620" s="9" t="str">
        <x:v>TRF-025</x:v>
      </x:c>
      <x:c r="C1620" s="9" t="str">
        <x:v>BATCH_05</x:v>
      </x:c>
      <x:c r="D1620" s="9" t="str">
        <x:v>TRAFICOM</x:v>
      </x:c>
      <x:c r="E1620" s="9" t="n">
        <x:v>1</x:v>
      </x:c>
      <x:c r="F1620" s="9" t="str">
        <x:v>3.2.4 (IA Super, no bulb alternative C1/C2)</x:v>
      </x:c>
      <x:c r="G1620" s="9" t="str">
        <x:v>PASS</x:v>
      </x:c>
      <x:c r="H1620" s="11" t="str">
        <x:v>IA Super ship without bulb has complete C1/C2 readiness interface.</x:v>
      </x:c>
      <x:c r="I1620" s="10" t="str">
        <x:v>rdf/TRF/TRF-025/TRF-025-P01.ttl</x:v>
      </x:c>
      <x:c r="J1620" s="10" t="str">
        <x:v>74a1957afed891743a784b385df911b14db128aa8efed9568ca731cf934b226a</x:v>
      </x:c>
      <x:c r="K1620" s="13" t="str">
        <x:v>REVIEWED</x:v>
      </x:c>
      <x:c r="L1620" s="13" t="str">
        <x:v>YES</x:v>
      </x:c>
      <x:c r="M1620" s="13" t="str">
        <x:v>YES</x:v>
      </x:c>
      <x:c r="N1620" s="13" t="str">
        <x:v>YES</x:v>
      </x:c>
      <x:c r="O1620" s="13"/>
      <x:c r="P1620" s="13"/>
      <x:c r="Q1620" s="13"/>
      <x:c r="R1620" s="13" t="str">
        <x:v>AI-assisted draft</x:v>
      </x:c>
      <x:c r="S1620" s="105" t="n">
        <x:v>46281</x:v>
      </x:c>
      <x:c r="T1620" s="14" t="str">
        <x:v>Valid complex-readiness PASS: the IA Super/no-bulb graph supplies all C1/C2 operands, dimensions, units and externally computed results.</x:v>
      </x:c>
      <x:c r="U1620" s="9" t="str">
        <x:f>IF(AND(Q1620="AGREED",P1620="LABEL_ONLY",OR(O1620="PASS",O1620="FAIL"),R1620&lt;&gt;"",S1620&lt;&gt;"",T1620&lt;&gt;""),O1620,G1620)</x:f>
        <x:v>PASS</x:v>
      </x:c>
      <x:c r="V1620" s="9" t="str">
        <x:f>IF(Q1620&lt;&gt;"AGREED","",IF(P1620="LABEL_ONLY",IF(AND(Q1620="AGREED",P1620="LABEL_ONLY",OR(O1620="PASS",O1620="FAIL"),R1620&lt;&gt;"",S1620&lt;&gt;"",T1620&lt;&gt;""),"LABEL_APPLIED","INCOMPLETE_DECISION"),"RERUN_REQUIRED"))</x:f>
      </x:c>
    </x:row>
    <x:row r="1621" ht="30" customHeight="1">
      <x:c r="A1621" s="9" t="str">
        <x:v>TRF-025-P02</x:v>
      </x:c>
      <x:c r="B1621" s="9" t="str">
        <x:v>TRF-025</x:v>
      </x:c>
      <x:c r="C1621" s="9" t="str">
        <x:v>BATCH_05</x:v>
      </x:c>
      <x:c r="D1621" s="9" t="str">
        <x:v>TRAFICOM</x:v>
      </x:c>
      <x:c r="E1621" s="9" t="n">
        <x:v>0</x:v>
      </x:c>
      <x:c r="F1621" s="9" t="str">
        <x:v>3.2.4 (IA Super, no bulb alternative C1/C2)</x:v>
      </x:c>
      <x:c r="G1621" s="9" t="str">
        <x:v>PASS</x:v>
      </x:c>
      <x:c r="H1621" s="11" t="str">
        <x:v>Bulbous IA Super ship is outside TRF-025 no-bulb branch.</x:v>
      </x:c>
      <x:c r="I1621" s="10" t="str">
        <x:v>rdf/TRF/TRF-025/TRF-025-P02.ttl</x:v>
      </x:c>
      <x:c r="J1621" s="10" t="str">
        <x:v>ced5b06a57d9941b0f30dc17bb143877b4c651c34b14e15f993bb0d065c8eadf</x:v>
      </x:c>
      <x:c r="K1621" s="13" t="str">
        <x:v>NOT_REVIEWED</x:v>
      </x:c>
      <x:c r="L1621" s="13" t="str"/>
      <x:c r="M1621" s="13" t="str"/>
      <x:c r="N1621" s="13" t="str"/>
      <x:c r="O1621" s="13" t="str"/>
      <x:c r="P1621" s="13" t="str"/>
      <x:c r="Q1621" s="13" t="str"/>
      <x:c r="R1621" s="13" t="str"/>
      <x:c r="S1621" s="13" t="str"/>
      <x:c r="T1621" s="14" t="str"/>
      <x:c r="U1621" s="9" t="str">
        <x:f>IF(AND(Q1621="AGREED",P1621="LABEL_ONLY",OR(O1621="PASS",O1621="FAIL"),R1621&lt;&gt;"",S1621&lt;&gt;"",T1621&lt;&gt;""),O1621,G1621)</x:f>
        <x:v>PASS</x:v>
      </x:c>
      <x:c r="V1621" s="9" t="str">
        <x:f>IF(Q1621&lt;&gt;"AGREED","",IF(P1621="LABEL_ONLY",IF(AND(Q1621="AGREED",P1621="LABEL_ONLY",OR(O1621="PASS",O1621="FAIL"),R1621&lt;&gt;"",S1621&lt;&gt;"",T1621&lt;&gt;""),"LABEL_APPLIED","INCOMPLETE_DECISION"),"RERUN_REQUIRED"))</x:f>
      </x:c>
    </x:row>
    <x:row r="1622" ht="30" customHeight="1">
      <x:c r="A1622" s="9" t="str">
        <x:v>TRF-025-P03</x:v>
      </x:c>
      <x:c r="B1622" s="9" t="str">
        <x:v>TRF-025</x:v>
      </x:c>
      <x:c r="C1622" s="9" t="str">
        <x:v>BATCH_05</x:v>
      </x:c>
      <x:c r="D1622" s="9" t="str">
        <x:v>TRAFICOM</x:v>
      </x:c>
      <x:c r="E1622" s="9" t="n">
        <x:v>0</x:v>
      </x:c>
      <x:c r="F1622" s="9" t="str">
        <x:v>3.2.4 (IA Super, no bulb alternative C1/C2)</x:v>
      </x:c>
      <x:c r="G1622" s="9" t="str">
        <x:v>PASS</x:v>
      </x:c>
      <x:c r="H1622" s="11" t="str">
        <x:v>IA ship is outside IA Super C1/C2 branch.</x:v>
      </x:c>
      <x:c r="I1622" s="10" t="str">
        <x:v>rdf/TRF/TRF-025/TRF-025-P03.ttl</x:v>
      </x:c>
      <x:c r="J1622" s="10" t="str">
        <x:v>53d5d55230d2fa45fc9f0bcd8d951f343244b6b44c9129666939350889d8c8bc</x:v>
      </x:c>
      <x:c r="K1622" s="13" t="str">
        <x:v>NOT_REVIEWED</x:v>
      </x:c>
      <x:c r="L1622" s="13" t="str"/>
      <x:c r="M1622" s="13" t="str"/>
      <x:c r="N1622" s="13" t="str"/>
      <x:c r="O1622" s="13" t="str"/>
      <x:c r="P1622" s="13" t="str"/>
      <x:c r="Q1622" s="13" t="str"/>
      <x:c r="R1622" s="13" t="str"/>
      <x:c r="S1622" s="13" t="str"/>
      <x:c r="T1622" s="14" t="str"/>
      <x:c r="U1622" s="9" t="str">
        <x:f>IF(AND(Q1622="AGREED",P1622="LABEL_ONLY",OR(O1622="PASS",O1622="FAIL"),R1622&lt;&gt;"",S1622&lt;&gt;"",T1622&lt;&gt;""),O1622,G1622)</x:f>
        <x:v>PASS</x:v>
      </x:c>
      <x:c r="V1622" s="9" t="str">
        <x:f>IF(Q1622&lt;&gt;"AGREED","",IF(P1622="LABEL_ONLY",IF(AND(Q1622="AGREED",P1622="LABEL_ONLY",OR(O1622="PASS",O1622="FAIL"),R1622&lt;&gt;"",S1622&lt;&gt;"",T1622&lt;&gt;""),"LABEL_APPLIED","INCOMPLETE_DECISION"),"RERUN_REQUIRED"))</x:f>
      </x:c>
    </x:row>
    <x:row r="1623" ht="30" customHeight="1">
      <x:c r="A1623" s="9" t="str">
        <x:v>TRF-026-F01</x:v>
      </x:c>
      <x:c r="B1623" s="9" t="str">
        <x:v>TRF-026</x:v>
      </x:c>
      <x:c r="C1623" s="9" t="str">
        <x:v>BATCH_19</x:v>
      </x:c>
      <x:c r="D1623" s="9" t="str">
        <x:v>TRAFICOM</x:v>
      </x:c>
      <x:c r="E1623" s="9" t="n">
        <x:v>0</x:v>
      </x:c>
      <x:c r="F1623" s="9" t="str">
        <x:v>3.2.4 (IA Super, bulbous-bow alternative C1/C2)</x:v>
      </x:c>
      <x:c r="G1623" s="9" t="str">
        <x:v>FAIL</x:v>
      </x:c>
      <x:c r="H1623" s="11" t="str">
        <x:v>Applicable bulbous-bow readiness graph is missing coefficientF2.</x:v>
      </x:c>
      <x:c r="I1623" s="10" t="str">
        <x:v>rdf/TRF/TRF-026/TRF-026-F01.ttl</x:v>
      </x:c>
      <x:c r="J1623" s="10" t="str">
        <x:v>3f0eb041a385fc4f8aaffee6177a8af9569cab1a0e06848d5547ceb20cc8839b</x:v>
      </x:c>
      <x:c r="K1623" s="13" t="str">
        <x:v>NOT_REVIEWED</x:v>
      </x:c>
      <x:c r="L1623" s="13" t="str"/>
      <x:c r="M1623" s="13" t="str"/>
      <x:c r="N1623" s="13" t="str"/>
      <x:c r="O1623" s="13" t="str"/>
      <x:c r="P1623" s="13" t="str"/>
      <x:c r="Q1623" s="13" t="str"/>
      <x:c r="R1623" s="13" t="str"/>
      <x:c r="S1623" s="13" t="str"/>
      <x:c r="T1623" s="14" t="str"/>
      <x:c r="U1623" s="9" t="str">
        <x:f>IF(AND(Q1623="AGREED",P1623="LABEL_ONLY",OR(O1623="PASS",O1623="FAIL"),R1623&lt;&gt;"",S1623&lt;&gt;"",T1623&lt;&gt;""),O1623,G1623)</x:f>
        <x:v>FAIL</x:v>
      </x:c>
      <x:c r="V1623" s="9" t="str">
        <x:f>IF(Q1623&lt;&gt;"AGREED","",IF(P1623="LABEL_ONLY",IF(AND(Q1623="AGREED",P1623="LABEL_ONLY",OR(O1623="PASS",O1623="FAIL"),R1623&lt;&gt;"",S1623&lt;&gt;"",T1623&lt;&gt;""),"LABEL_APPLIED","INCOMPLETE_DECISION"),"RERUN_REQUIRED"))</x:f>
      </x:c>
    </x:row>
    <x:row r="1624" ht="30" customHeight="1">
      <x:c r="A1624" s="9" t="str">
        <x:v>TRF-026-F02</x:v>
      </x:c>
      <x:c r="B1624" s="9" t="str">
        <x:v>TRF-026</x:v>
      </x:c>
      <x:c r="C1624" s="9" t="str">
        <x:v>BATCH_19</x:v>
      </x:c>
      <x:c r="D1624" s="9" t="str">
        <x:v>TRAFICOM</x:v>
      </x:c>
      <x:c r="E1624" s="9" t="n">
        <x:v>0</x:v>
      </x:c>
      <x:c r="F1624" s="9" t="str">
        <x:v>3.2.4 (IA Super, bulbous-bow alternative C1/C2)</x:v>
      </x:c>
      <x:c r="G1624" s="9" t="str">
        <x:v>FAIL</x:v>
      </x:c>
      <x:c r="H1624" s="11" t="str">
        <x:v>Applicable bulbous-bow readiness graph is missing coefficientG1.</x:v>
      </x:c>
      <x:c r="I1624" s="10" t="str">
        <x:v>rdf/TRF/TRF-026/TRF-026-F02.ttl</x:v>
      </x:c>
      <x:c r="J1624" s="10" t="str">
        <x:v>f91d152a68da454eb491e679abaed4cfefb564cb89633e3abf778cf69bb3e384</x:v>
      </x:c>
      <x:c r="K1624" s="13" t="str">
        <x:v>NOT_REVIEWED</x:v>
      </x:c>
      <x:c r="L1624" s="13" t="str"/>
      <x:c r="M1624" s="13" t="str"/>
      <x:c r="N1624" s="13" t="str"/>
      <x:c r="O1624" s="13" t="str"/>
      <x:c r="P1624" s="13" t="str"/>
      <x:c r="Q1624" s="13" t="str"/>
      <x:c r="R1624" s="13" t="str"/>
      <x:c r="S1624" s="13" t="str"/>
      <x:c r="T1624" s="14" t="str"/>
      <x:c r="U1624" s="9" t="str">
        <x:f>IF(AND(Q1624="AGREED",P1624="LABEL_ONLY",OR(O1624="PASS",O1624="FAIL"),R1624&lt;&gt;"",S1624&lt;&gt;"",T1624&lt;&gt;""),O1624,G1624)</x:f>
        <x:v>FAIL</x:v>
      </x:c>
      <x:c r="V1624" s="9" t="str">
        <x:f>IF(Q1624&lt;&gt;"AGREED","",IF(P1624="LABEL_ONLY",IF(AND(Q1624="AGREED",P1624="LABEL_ONLY",OR(O1624="PASS",O1624="FAIL"),R1624&lt;&gt;"",S1624&lt;&gt;"",T1624&lt;&gt;""),"LABEL_APPLIED","INCOMPLETE_DECISION"),"RERUN_REQUIRED"))</x:f>
      </x:c>
    </x:row>
    <x:row r="1625" ht="30" customHeight="1">
      <x:c r="A1625" s="9" t="str">
        <x:v>TRF-026-F03</x:v>
      </x:c>
      <x:c r="B1625" s="9" t="str">
        <x:v>TRF-026</x:v>
      </x:c>
      <x:c r="C1625" s="9" t="str">
        <x:v>BATCH_19</x:v>
      </x:c>
      <x:c r="D1625" s="9" t="str">
        <x:v>TRAFICOM</x:v>
      </x:c>
      <x:c r="E1625" s="9" t="n">
        <x:v>0</x:v>
      </x:c>
      <x:c r="F1625" s="9" t="str">
        <x:v>3.2.4 (IA Super, bulbous-bow alternative C1/C2)</x:v>
      </x:c>
      <x:c r="G1625" s="9" t="str">
        <x:v>FAIL</x:v>
      </x:c>
      <x:c r="H1625" s="11" t="str">
        <x:v>Applicable bulbous-bow readiness graph is missing shipLength.</x:v>
      </x:c>
      <x:c r="I1625" s="10" t="str">
        <x:v>rdf/TRF/TRF-026/TRF-026-F03.ttl</x:v>
      </x:c>
      <x:c r="J1625" s="10" t="str">
        <x:v>0d0171d11b7952b67d95be76bc396736c596f6f75513360d6f1d0a31c8873cfd</x:v>
      </x:c>
      <x:c r="K1625" s="13" t="str">
        <x:v>NOT_REVIEWED</x:v>
      </x:c>
      <x:c r="L1625" s="13" t="str"/>
      <x:c r="M1625" s="13" t="str"/>
      <x:c r="N1625" s="13" t="str"/>
      <x:c r="O1625" s="13" t="str"/>
      <x:c r="P1625" s="13" t="str"/>
      <x:c r="Q1625" s="13" t="str"/>
      <x:c r="R1625" s="13" t="str"/>
      <x:c r="S1625" s="13" t="str"/>
      <x:c r="T1625" s="14" t="str"/>
      <x:c r="U1625" s="9" t="str">
        <x:f>IF(AND(Q1625="AGREED",P1625="LABEL_ONLY",OR(O1625="PASS",O1625="FAIL"),R1625&lt;&gt;"",S1625&lt;&gt;"",T1625&lt;&gt;""),O1625,G1625)</x:f>
        <x:v>FAIL</x:v>
      </x:c>
      <x:c r="V1625" s="9" t="str">
        <x:f>IF(Q1625&lt;&gt;"AGREED","",IF(P1625="LABEL_ONLY",IF(AND(Q1625="AGREED",P1625="LABEL_ONLY",OR(O1625="PASS",O1625="FAIL"),R1625&lt;&gt;"",S1625&lt;&gt;"",T1625&lt;&gt;""),"LABEL_APPLIED","INCOMPLETE_DECISION"),"RERUN_REQUIRED"))</x:f>
      </x:c>
    </x:row>
    <x:row r="1626" ht="30" customHeight="1">
      <x:c r="A1626" s="9" t="str">
        <x:v>TRF-026-F04</x:v>
      </x:c>
      <x:c r="B1626" s="9" t="str">
        <x:v>TRF-026</x:v>
      </x:c>
      <x:c r="C1626" s="9" t="str">
        <x:v>BATCH_19</x:v>
      </x:c>
      <x:c r="D1626" s="9" t="str">
        <x:v>TRAFICOM</x:v>
      </x:c>
      <x:c r="E1626" s="9" t="n">
        <x:v>0</x:v>
      </x:c>
      <x:c r="F1626" s="9" t="str">
        <x:v>3.2.4 (IA Super, bulbous-bow alternative C1/C2)</x:v>
      </x:c>
      <x:c r="G1626" s="9" t="str">
        <x:v>FAIL</x:v>
      </x:c>
      <x:c r="H1626" s="11" t="str">
        <x:v>Applicable bulbous-bow readiness graph is missing iceClassDraught.</x:v>
      </x:c>
      <x:c r="I1626" s="10" t="str">
        <x:v>rdf/TRF/TRF-026/TRF-026-F04.ttl</x:v>
      </x:c>
      <x:c r="J1626" s="10" t="str">
        <x:v>fbec71c2c23607d831f08946b967493100f371707813e16f0c39eb828bce3077</x:v>
      </x:c>
      <x:c r="K1626" s="13" t="str">
        <x:v>NOT_REVIEWED</x:v>
      </x:c>
      <x:c r="L1626" s="13" t="str"/>
      <x:c r="M1626" s="13" t="str"/>
      <x:c r="N1626" s="13" t="str"/>
      <x:c r="O1626" s="13" t="str"/>
      <x:c r="P1626" s="13" t="str"/>
      <x:c r="Q1626" s="13" t="str"/>
      <x:c r="R1626" s="13" t="str"/>
      <x:c r="S1626" s="13" t="str"/>
      <x:c r="T1626" s="14" t="str"/>
      <x:c r="U1626" s="9" t="str">
        <x:f>IF(AND(Q1626="AGREED",P1626="LABEL_ONLY",OR(O1626="PASS",O1626="FAIL"),R1626&lt;&gt;"",S1626&lt;&gt;"",T1626&lt;&gt;""),O1626,G1626)</x:f>
        <x:v>FAIL</x:v>
      </x:c>
      <x:c r="V1626" s="9" t="str">
        <x:f>IF(Q1626&lt;&gt;"AGREED","",IF(P1626="LABEL_ONLY",IF(AND(Q1626="AGREED",P1626="LABEL_ONLY",OR(O1626="PASS",O1626="FAIL"),R1626&lt;&gt;"",S1626&lt;&gt;"",T1626&lt;&gt;""),"LABEL_APPLIED","INCOMPLETE_DECISION"),"RERUN_REQUIRED"))</x:f>
      </x:c>
    </x:row>
    <x:row r="1627" ht="30" customHeight="1">
      <x:c r="A1627" s="9" t="str">
        <x:v>TRF-026-F05</x:v>
      </x:c>
      <x:c r="B1627" s="9" t="str">
        <x:v>TRF-026</x:v>
      </x:c>
      <x:c r="C1627" s="9" t="str">
        <x:v>BATCH_19</x:v>
      </x:c>
      <x:c r="D1627" s="9" t="str">
        <x:v>TRAFICOM</x:v>
      </x:c>
      <x:c r="E1627" s="9" t="n">
        <x:v>0</x:v>
      </x:c>
      <x:c r="F1627" s="9" t="str">
        <x:v>3.2.4 (IA Super, bulbous-bow alternative C1/C2)</x:v>
      </x:c>
      <x:c r="G1627" s="9" t="str">
        <x:v>FAIL</x:v>
      </x:c>
      <x:c r="H1627" s="11" t="str">
        <x:v>Applicable bulbous-bow readiness graph is missing brashIceResistanceCoefficientC1.</x:v>
      </x:c>
      <x:c r="I1627" s="10" t="str">
        <x:v>rdf/TRF/TRF-026/TRF-026-F05.ttl</x:v>
      </x:c>
      <x:c r="J1627" s="10" t="str">
        <x:v>d736b405aa48b751e142b1be21b48fb1f1277d0cf1938d3f1f379e440f393ad3</x:v>
      </x:c>
      <x:c r="K1627" s="13" t="str">
        <x:v>NOT_REVIEWED</x:v>
      </x:c>
      <x:c r="L1627" s="13" t="str"/>
      <x:c r="M1627" s="13" t="str"/>
      <x:c r="N1627" s="13" t="str"/>
      <x:c r="O1627" s="13" t="str"/>
      <x:c r="P1627" s="13" t="str"/>
      <x:c r="Q1627" s="13" t="str"/>
      <x:c r="R1627" s="13" t="str"/>
      <x:c r="S1627" s="13" t="str"/>
      <x:c r="T1627" s="14" t="str"/>
      <x:c r="U1627" s="9" t="str">
        <x:f>IF(AND(Q1627="AGREED",P1627="LABEL_ONLY",OR(O1627="PASS",O1627="FAIL"),R1627&lt;&gt;"",S1627&lt;&gt;"",T1627&lt;&gt;""),O1627,G1627)</x:f>
        <x:v>FAIL</x:v>
      </x:c>
      <x:c r="V1627" s="9" t="str">
        <x:f>IF(Q1627&lt;&gt;"AGREED","",IF(P1627="LABEL_ONLY",IF(AND(Q1627="AGREED",P1627="LABEL_ONLY",OR(O1627="PASS",O1627="FAIL"),R1627&lt;&gt;"",S1627&lt;&gt;"",T1627&lt;&gt;""),"LABEL_APPLIED","INCOMPLETE_DECISION"),"RERUN_REQUIRED"))</x:f>
      </x:c>
    </x:row>
    <x:row r="1628" ht="30" customHeight="1">
      <x:c r="A1628" s="9" t="str">
        <x:v>TRF-026-F06</x:v>
      </x:c>
      <x:c r="B1628" s="9" t="str">
        <x:v>TRF-026</x:v>
      </x:c>
      <x:c r="C1628" s="9" t="str">
        <x:v>BATCH_19</x:v>
      </x:c>
      <x:c r="D1628" s="9" t="str">
        <x:v>TRAFICOM</x:v>
      </x:c>
      <x:c r="E1628" s="9" t="n">
        <x:v>1</x:v>
      </x:c>
      <x:c r="F1628" s="9" t="str">
        <x:v>3.2.4 (IA Super, bulbous-bow alternative C1/C2)</x:v>
      </x:c>
      <x:c r="G1628" s="9" t="str">
        <x:v>FAIL</x:v>
      </x:c>
      <x:c r="H1628" s="11" t="str">
        <x:v>Applicable bulbous-bow readiness graph is missing brashIceResistanceCoefficientC2.</x:v>
      </x:c>
      <x:c r="I1628" s="10" t="str">
        <x:v>rdf/TRF/TRF-026/TRF-026-F06.ttl</x:v>
      </x:c>
      <x:c r="J1628" s="10" t="str">
        <x:v>53a535d48cac212d5e2f4f6c43c1b89a7d44524e73eaf47974248056ab776fa2</x:v>
      </x:c>
      <x:c r="K1628" s="13" t="str">
        <x:v>NOT_REVIEWED</x:v>
      </x:c>
      <x:c r="L1628" s="13" t="str"/>
      <x:c r="M1628" s="13" t="str"/>
      <x:c r="N1628" s="13" t="str"/>
      <x:c r="O1628" s="13" t="str"/>
      <x:c r="P1628" s="13" t="str"/>
      <x:c r="Q1628" s="13" t="str"/>
      <x:c r="R1628" s="13" t="str"/>
      <x:c r="S1628" s="13" t="str"/>
      <x:c r="T1628" s="14" t="str"/>
      <x:c r="U1628" s="9" t="str">
        <x:f>IF(AND(Q1628="AGREED",P1628="LABEL_ONLY",OR(O1628="PASS",O1628="FAIL"),R1628&lt;&gt;"",S1628&lt;&gt;"",T1628&lt;&gt;""),O1628,G1628)</x:f>
        <x:v>FAIL</x:v>
      </x:c>
      <x:c r="V1628" s="9" t="str">
        <x:f>IF(Q1628&lt;&gt;"AGREED","",IF(P1628="LABEL_ONLY",IF(AND(Q1628="AGREED",P1628="LABEL_ONLY",OR(O1628="PASS",O1628="FAIL"),R1628&lt;&gt;"",S1628&lt;&gt;"",T1628&lt;&gt;""),"LABEL_APPLIED","INCOMPLETE_DECISION"),"RERUN_REQUIRED"))</x:f>
      </x:c>
    </x:row>
    <x:row r="1629" ht="30" customHeight="1">
      <x:c r="A1629" s="9" t="str">
        <x:v>TRF-026-P01</x:v>
      </x:c>
      <x:c r="B1629" s="9" t="str">
        <x:v>TRF-026</x:v>
      </x:c>
      <x:c r="C1629" s="9" t="str">
        <x:v>BATCH_19</x:v>
      </x:c>
      <x:c r="D1629" s="9" t="str">
        <x:v>TRAFICOM</x:v>
      </x:c>
      <x:c r="E1629" s="9" t="n">
        <x:v>0</x:v>
      </x:c>
      <x:c r="F1629" s="9" t="str">
        <x:v>3.2.4 (IA Super, bulbous-bow alternative C1/C2)</x:v>
      </x:c>
      <x:c r="G1629" s="9" t="str">
        <x:v>PASS</x:v>
      </x:c>
      <x:c r="H1629" s="11" t="str">
        <x:v>IA Super bulbous-bow ship has complete C1/C2 readiness interface.</x:v>
      </x:c>
      <x:c r="I1629" s="10" t="str">
        <x:v>rdf/TRF/TRF-026/TRF-026-P01.ttl</x:v>
      </x:c>
      <x:c r="J1629" s="10" t="str">
        <x:v>51a27de5b27e173466f6cfce412061c880984c28996617e1354d22388f57de37</x:v>
      </x:c>
      <x:c r="K1629" s="13" t="str">
        <x:v>NOT_REVIEWED</x:v>
      </x:c>
      <x:c r="L1629" s="13" t="str"/>
      <x:c r="M1629" s="13" t="str"/>
      <x:c r="N1629" s="13" t="str"/>
      <x:c r="O1629" s="13" t="str"/>
      <x:c r="P1629" s="13" t="str"/>
      <x:c r="Q1629" s="13" t="str"/>
      <x:c r="R1629" s="13" t="str"/>
      <x:c r="S1629" s="13" t="str"/>
      <x:c r="T1629" s="14" t="str"/>
      <x:c r="U1629" s="9" t="str">
        <x:f>IF(AND(Q1629="AGREED",P1629="LABEL_ONLY",OR(O1629="PASS",O1629="FAIL"),R1629&lt;&gt;"",S1629&lt;&gt;"",T1629&lt;&gt;""),O1629,G1629)</x:f>
        <x:v>PASS</x:v>
      </x:c>
      <x:c r="V1629" s="9" t="str">
        <x:f>IF(Q1629&lt;&gt;"AGREED","",IF(P1629="LABEL_ONLY",IF(AND(Q1629="AGREED",P1629="LABEL_ONLY",OR(O1629="PASS",O1629="FAIL"),R1629&lt;&gt;"",S1629&lt;&gt;"",T1629&lt;&gt;""),"LABEL_APPLIED","INCOMPLETE_DECISION"),"RERUN_REQUIRED"))</x:f>
      </x:c>
    </x:row>
    <x:row r="1630" ht="30" customHeight="1">
      <x:c r="A1630" s="9" t="str">
        <x:v>TRF-026-P02</x:v>
      </x:c>
      <x:c r="B1630" s="9" t="str">
        <x:v>TRF-026</x:v>
      </x:c>
      <x:c r="C1630" s="9" t="str">
        <x:v>BATCH_19</x:v>
      </x:c>
      <x:c r="D1630" s="9" t="str">
        <x:v>TRAFICOM</x:v>
      </x:c>
      <x:c r="E1630" s="9" t="n">
        <x:v>0</x:v>
      </x:c>
      <x:c r="F1630" s="9" t="str">
        <x:v>3.2.4 (IA Super, bulbous-bow alternative C1/C2)</x:v>
      </x:c>
      <x:c r="G1630" s="9" t="str">
        <x:v>PASS</x:v>
      </x:c>
      <x:c r="H1630" s="11" t="str">
        <x:v>Non-bulbous IA Super ship is outside TRF-026 bulb branch.</x:v>
      </x:c>
      <x:c r="I1630" s="10" t="str">
        <x:v>rdf/TRF/TRF-026/TRF-026-P02.ttl</x:v>
      </x:c>
      <x:c r="J1630" s="10" t="str">
        <x:v>9265d39c7434357a54e1206571c2429d783df5f8a0f783e80793ebfefe3e8c97</x:v>
      </x:c>
      <x:c r="K1630" s="13" t="str">
        <x:v>NOT_REVIEWED</x:v>
      </x:c>
      <x:c r="L1630" s="13" t="str"/>
      <x:c r="M1630" s="13" t="str"/>
      <x:c r="N1630" s="13" t="str"/>
      <x:c r="O1630" s="13" t="str"/>
      <x:c r="P1630" s="13" t="str"/>
      <x:c r="Q1630" s="13" t="str"/>
      <x:c r="R1630" s="13" t="str"/>
      <x:c r="S1630" s="13" t="str"/>
      <x:c r="T1630" s="14" t="str"/>
      <x:c r="U1630" s="9" t="str">
        <x:f>IF(AND(Q1630="AGREED",P1630="LABEL_ONLY",OR(O1630="PASS",O1630="FAIL"),R1630&lt;&gt;"",S1630&lt;&gt;"",T1630&lt;&gt;""),O1630,G1630)</x:f>
        <x:v>PASS</x:v>
      </x:c>
      <x:c r="V1630" s="9" t="str">
        <x:f>IF(Q1630&lt;&gt;"AGREED","",IF(P1630="LABEL_ONLY",IF(AND(Q1630="AGREED",P1630="LABEL_ONLY",OR(O1630="PASS",O1630="FAIL"),R1630&lt;&gt;"",S1630&lt;&gt;"",T1630&lt;&gt;""),"LABEL_APPLIED","INCOMPLETE_DECISION"),"RERUN_REQUIRED"))</x:f>
      </x:c>
    </x:row>
    <x:row r="1631" ht="30" customHeight="1">
      <x:c r="A1631" s="9" t="str">
        <x:v>TRF-026-P03</x:v>
      </x:c>
      <x:c r="B1631" s="9" t="str">
        <x:v>TRF-026</x:v>
      </x:c>
      <x:c r="C1631" s="9" t="str">
        <x:v>BATCH_19</x:v>
      </x:c>
      <x:c r="D1631" s="9" t="str">
        <x:v>TRAFICOM</x:v>
      </x:c>
      <x:c r="E1631" s="9" t="n">
        <x:v>1</x:v>
      </x:c>
      <x:c r="F1631" s="9" t="str">
        <x:v>3.2.4 (IA Super, bulbous-bow alternative C1/C2)</x:v>
      </x:c>
      <x:c r="G1631" s="9" t="str">
        <x:v>PASS</x:v>
      </x:c>
      <x:c r="H1631" s="11" t="str">
        <x:v>IA ship is outside IA Super bulb C1/C2 branch.</x:v>
      </x:c>
      <x:c r="I1631" s="10" t="str">
        <x:v>rdf/TRF/TRF-026/TRF-026-P03.ttl</x:v>
      </x:c>
      <x:c r="J1631" s="10" t="str">
        <x:v>c3437ed73b7ef13d0aad4f19b2254e9ea47c30d1f95bb94ad194794ce87257d5</x:v>
      </x:c>
      <x:c r="K1631" s="13" t="str">
        <x:v>NOT_REVIEWED</x:v>
      </x:c>
      <x:c r="L1631" s="13" t="str"/>
      <x:c r="M1631" s="13" t="str"/>
      <x:c r="N1631" s="13" t="str"/>
      <x:c r="O1631" s="13" t="str"/>
      <x:c r="P1631" s="13" t="str"/>
      <x:c r="Q1631" s="13" t="str"/>
      <x:c r="R1631" s="13" t="str"/>
      <x:c r="S1631" s="13" t="str"/>
      <x:c r="T1631" s="14" t="str"/>
      <x:c r="U1631" s="9" t="str">
        <x:f>IF(AND(Q1631="AGREED",P1631="LABEL_ONLY",OR(O1631="PASS",O1631="FAIL"),R1631&lt;&gt;"",S1631&lt;&gt;"",T1631&lt;&gt;""),O1631,G1631)</x:f>
        <x:v>PASS</x:v>
      </x:c>
      <x:c r="V1631" s="9" t="str">
        <x:f>IF(Q1631&lt;&gt;"AGREED","",IF(P1631="LABEL_ONLY",IF(AND(Q1631="AGREED",P1631="LABEL_ONLY",OR(O1631="PASS",O1631="FAIL"),R1631&lt;&gt;"",S1631&lt;&gt;"",T1631&lt;&gt;""),"LABEL_APPLIED","INCOMPLETE_DECISION"),"RERUN_REQUIRED"))</x:f>
      </x:c>
    </x:row>
    <x:row r="1632" ht="30" customHeight="1">
      <x:c r="A1632" s="9" t="str">
        <x:v>TRF-027-F01</x:v>
      </x:c>
      <x:c r="B1632" s="9" t="str">
        <x:v>TRF-027</x:v>
      </x:c>
      <x:c r="C1632" s="9" t="str">
        <x:v>BATCH_27</x:v>
      </x:c>
      <x:c r="D1632" s="9" t="str">
        <x:v>TRAFICOM</x:v>
      </x:c>
      <x:c r="E1632" s="9" t="n">
        <x:v>1</x:v>
      </x:c>
      <x:c r="F1632" s="9" t="str">
        <x:v>3.2.4 / Table 3-3 / clamped geometry term</x:v>
      </x:c>
      <x:c r="G1632" s="9" t="str">
        <x:v>FAIL</x:v>
      </x:c>
      <x:c r="H1632" s="11" t="str">
        <x:v>Raw value below five is not clamped to five.</x:v>
      </x:c>
      <x:c r="I1632" s="10" t="str">
        <x:v>rdf/TRF/TRF-027/TRF-027-F01.ttl</x:v>
      </x:c>
      <x:c r="J1632" s="10" t="str">
        <x:v>1fb63a06c6a71bf9622ae3a2a6f4ce6d062c84456b3273dba8d7d511bb6052c2</x:v>
      </x:c>
      <x:c r="K1632" s="13" t="str">
        <x:v>NOT_REVIEWED</x:v>
      </x:c>
      <x:c r="L1632" s="13" t="str"/>
      <x:c r="M1632" s="13" t="str"/>
      <x:c r="N1632" s="13" t="str"/>
      <x:c r="O1632" s="13" t="str"/>
      <x:c r="P1632" s="13" t="str"/>
      <x:c r="Q1632" s="13" t="str"/>
      <x:c r="R1632" s="13" t="str"/>
      <x:c r="S1632" s="13" t="str"/>
      <x:c r="T1632" s="14" t="str"/>
      <x:c r="U1632" s="9" t="str">
        <x:f>IF(AND(Q1632="AGREED",P1632="LABEL_ONLY",OR(O1632="PASS",O1632="FAIL"),R1632&lt;&gt;"",S1632&lt;&gt;"",T1632&lt;&gt;""),O1632,G1632)</x:f>
        <x:v>FAIL</x:v>
      </x:c>
      <x:c r="V1632" s="9" t="str">
        <x:f>IF(Q1632&lt;&gt;"AGREED","",IF(P1632="LABEL_ONLY",IF(AND(Q1632="AGREED",P1632="LABEL_ONLY",OR(O1632="PASS",O1632="FAIL"),R1632&lt;&gt;"",S1632&lt;&gt;"",T1632&lt;&gt;""),"LABEL_APPLIED","INCOMPLETE_DECISION"),"RERUN_REQUIRED"))</x:f>
      </x:c>
    </x:row>
    <x:row r="1633" ht="30" customHeight="1">
      <x:c r="A1633" s="9" t="str">
        <x:v>TRF-027-F02</x:v>
      </x:c>
      <x:c r="B1633" s="9" t="str">
        <x:v>TRF-027</x:v>
      </x:c>
      <x:c r="C1633" s="9" t="str">
        <x:v>BATCH_27</x:v>
      </x:c>
      <x:c r="D1633" s="9" t="str">
        <x:v>TRAFICOM</x:v>
      </x:c>
      <x:c r="E1633" s="9" t="n">
        <x:v>0</x:v>
      </x:c>
      <x:c r="F1633" s="9" t="str">
        <x:v>3.2.4 / Table 3-3 / clamped geometry term</x:v>
      </x:c>
      <x:c r="G1633" s="9" t="str">
        <x:v>FAIL</x:v>
      </x:c>
      <x:c r="H1633" s="11" t="str">
        <x:v>Clamped result is missing for an applicable ship.</x:v>
      </x:c>
      <x:c r="I1633" s="10" t="str">
        <x:v>rdf/TRF/TRF-027/TRF-027-F02.ttl</x:v>
      </x:c>
      <x:c r="J1633" s="10" t="str">
        <x:v>aa58c5787fc3d49588984d0b175ae9f03e2f6588a0ad6de17d836d1a80f762a4</x:v>
      </x:c>
      <x:c r="K1633" s="13" t="str">
        <x:v>NOT_REVIEWED</x:v>
      </x:c>
      <x:c r="L1633" s="13" t="str"/>
      <x:c r="M1633" s="13" t="str"/>
      <x:c r="N1633" s="13" t="str"/>
      <x:c r="O1633" s="13" t="str"/>
      <x:c r="P1633" s="13" t="str"/>
      <x:c r="Q1633" s="13" t="str"/>
      <x:c r="R1633" s="13" t="str"/>
      <x:c r="S1633" s="13" t="str"/>
      <x:c r="T1633" s="14" t="str"/>
      <x:c r="U1633" s="9" t="str">
        <x:f>IF(AND(Q1633="AGREED",P1633="LABEL_ONLY",OR(O1633="PASS",O1633="FAIL"),R1633&lt;&gt;"",S1633&lt;&gt;"",T1633&lt;&gt;""),O1633,G1633)</x:f>
        <x:v>FAIL</x:v>
      </x:c>
      <x:c r="V1633" s="9" t="str">
        <x:f>IF(Q1633&lt;&gt;"AGREED","",IF(P1633="LABEL_ONLY",IF(AND(Q1633="AGREED",P1633="LABEL_ONLY",OR(O1633="PASS",O1633="FAIL"),R1633&lt;&gt;"",S1633&lt;&gt;"",T1633&lt;&gt;""),"LABEL_APPLIED","INCOMPLETE_DECISION"),"RERUN_REQUIRED"))</x:f>
      </x:c>
    </x:row>
    <x:row r="1634" ht="30" customHeight="1">
      <x:c r="A1634" s="9" t="str">
        <x:v>TRF-027-F03</x:v>
      </x:c>
      <x:c r="B1634" s="9" t="str">
        <x:v>TRF-027</x:v>
      </x:c>
      <x:c r="C1634" s="9" t="str">
        <x:v>BATCH_27</x:v>
      </x:c>
      <x:c r="D1634" s="9" t="str">
        <x:v>TRAFICOM</x:v>
      </x:c>
      <x:c r="E1634" s="9" t="n">
        <x:v>0</x:v>
      </x:c>
      <x:c r="F1634" s="9" t="str">
        <x:v>3.2.4 / Table 3-3 / clamped geometry term</x:v>
      </x:c>
      <x:c r="G1634" s="9" t="str">
        <x:v>FAIL</x:v>
      </x:c>
      <x:c r="H1634" s="11" t="str">
        <x:v>Clamped dimensionless result uses the wrong unit.</x:v>
      </x:c>
      <x:c r="I1634" s="10" t="str">
        <x:v>rdf/TRF/TRF-027/TRF-027-F03.ttl</x:v>
      </x:c>
      <x:c r="J1634" s="10" t="str">
        <x:v>add65736f95ca94b5b01ea9a892cf1d42cc399b7906b985abf86fa1e640316f5</x:v>
      </x:c>
      <x:c r="K1634" s="13" t="str">
        <x:v>NOT_REVIEWED</x:v>
      </x:c>
      <x:c r="L1634" s="13" t="str"/>
      <x:c r="M1634" s="13" t="str"/>
      <x:c r="N1634" s="13" t="str"/>
      <x:c r="O1634" s="13" t="str"/>
      <x:c r="P1634" s="13" t="str"/>
      <x:c r="Q1634" s="13" t="str"/>
      <x:c r="R1634" s="13" t="str"/>
      <x:c r="S1634" s="13" t="str"/>
      <x:c r="T1634" s="14" t="str"/>
      <x:c r="U1634" s="9" t="str">
        <x:f>IF(AND(Q1634="AGREED",P1634="LABEL_ONLY",OR(O1634="PASS",O1634="FAIL"),R1634&lt;&gt;"",S1634&lt;&gt;"",T1634&lt;&gt;""),O1634,G1634)</x:f>
        <x:v>FAIL</x:v>
      </x:c>
      <x:c r="V1634" s="9" t="str">
        <x:f>IF(Q1634&lt;&gt;"AGREED","",IF(P1634="LABEL_ONLY",IF(AND(Q1634="AGREED",P1634="LABEL_ONLY",OR(O1634="PASS",O1634="FAIL"),R1634&lt;&gt;"",S1634&lt;&gt;"",T1634&lt;&gt;""),"LABEL_APPLIED","INCOMPLETE_DECISION"),"RERUN_REQUIRED"))</x:f>
      </x:c>
    </x:row>
    <x:row r="1635" ht="30" customHeight="1">
      <x:c r="A1635" s="9" t="str">
        <x:v>TRF-027-P01</x:v>
      </x:c>
      <x:c r="B1635" s="9" t="str">
        <x:v>TRF-027</x:v>
      </x:c>
      <x:c r="C1635" s="9" t="str">
        <x:v>BATCH_27</x:v>
      </x:c>
      <x:c r="D1635" s="9" t="str">
        <x:v>TRAFICOM</x:v>
      </x:c>
      <x:c r="E1635" s="9" t="n">
        <x:v>0</x:v>
      </x:c>
      <x:c r="F1635" s="9" t="str">
        <x:v>3.2.4 / Table 3-3 / clamped geometry term</x:v>
      </x:c>
      <x:c r="G1635" s="9" t="str">
        <x:v>PASS</x:v>
      </x:c>
      <x:c r="H1635" s="11" t="str">
        <x:v>Clamped hull-geometry term correctly handles raw value 3.0.</x:v>
      </x:c>
      <x:c r="I1635" s="10" t="str">
        <x:v>rdf/TRF/TRF-027/TRF-027-P01.ttl</x:v>
      </x:c>
      <x:c r="J1635" s="10" t="str">
        <x:v>2a0c869dc3016577dada26b3f31ce568dccb2e8d6145cd2693eb17ee3feeff23</x:v>
      </x:c>
      <x:c r="K1635" s="13" t="str">
        <x:v>NOT_REVIEWED</x:v>
      </x:c>
      <x:c r="L1635" s="13" t="str"/>
      <x:c r="M1635" s="13" t="str"/>
      <x:c r="N1635" s="13" t="str"/>
      <x:c r="O1635" s="13" t="str"/>
      <x:c r="P1635" s="13" t="str"/>
      <x:c r="Q1635" s="13" t="str"/>
      <x:c r="R1635" s="13" t="str"/>
      <x:c r="S1635" s="13" t="str"/>
      <x:c r="T1635" s="14" t="str"/>
      <x:c r="U1635" s="9" t="str">
        <x:f>IF(AND(Q1635="AGREED",P1635="LABEL_ONLY",OR(O1635="PASS",O1635="FAIL"),R1635&lt;&gt;"",S1635&lt;&gt;"",T1635&lt;&gt;""),O1635,G1635)</x:f>
        <x:v>PASS</x:v>
      </x:c>
      <x:c r="V1635" s="9" t="str">
        <x:f>IF(Q1635&lt;&gt;"AGREED","",IF(P1635="LABEL_ONLY",IF(AND(Q1635="AGREED",P1635="LABEL_ONLY",OR(O1635="PASS",O1635="FAIL"),R1635&lt;&gt;"",S1635&lt;&gt;"",T1635&lt;&gt;""),"LABEL_APPLIED","INCOMPLETE_DECISION"),"RERUN_REQUIRED"))</x:f>
      </x:c>
    </x:row>
    <x:row r="1636" ht="30" customHeight="1">
      <x:c r="A1636" s="9" t="str">
        <x:v>TRF-027-P02</x:v>
      </x:c>
      <x:c r="B1636" s="9" t="str">
        <x:v>TRF-027</x:v>
      </x:c>
      <x:c r="C1636" s="9" t="str">
        <x:v>BATCH_27</x:v>
      </x:c>
      <x:c r="D1636" s="9" t="str">
        <x:v>TRAFICOM</x:v>
      </x:c>
      <x:c r="E1636" s="9" t="n">
        <x:v>1</x:v>
      </x:c>
      <x:c r="F1636" s="9" t="str">
        <x:v>3.2.4 / Table 3-3 / clamped geometry term</x:v>
      </x:c>
      <x:c r="G1636" s="9" t="str">
        <x:v>PASS</x:v>
      </x:c>
      <x:c r="H1636" s="11" t="str">
        <x:v>Clamped hull-geometry term correctly handles raw value 5.0.</x:v>
      </x:c>
      <x:c r="I1636" s="10" t="str">
        <x:v>rdf/TRF/TRF-027/TRF-027-P02.ttl</x:v>
      </x:c>
      <x:c r="J1636" s="10" t="str">
        <x:v>596900adb5f6e0967a74061e75d18ac911c0149d36b56bfa835ccc1c07e894a7</x:v>
      </x:c>
      <x:c r="K1636" s="13" t="str">
        <x:v>NOT_REVIEWED</x:v>
      </x:c>
      <x:c r="L1636" s="13" t="str"/>
      <x:c r="M1636" s="13" t="str"/>
      <x:c r="N1636" s="13" t="str"/>
      <x:c r="O1636" s="13" t="str"/>
      <x:c r="P1636" s="13" t="str"/>
      <x:c r="Q1636" s="13" t="str"/>
      <x:c r="R1636" s="13" t="str"/>
      <x:c r="S1636" s="13" t="str"/>
      <x:c r="T1636" s="14" t="str"/>
      <x:c r="U1636" s="9" t="str">
        <x:f>IF(AND(Q1636="AGREED",P1636="LABEL_ONLY",OR(O1636="PASS",O1636="FAIL"),R1636&lt;&gt;"",S1636&lt;&gt;"",T1636&lt;&gt;""),O1636,G1636)</x:f>
        <x:v>PASS</x:v>
      </x:c>
      <x:c r="V1636" s="9" t="str">
        <x:f>IF(Q1636&lt;&gt;"AGREED","",IF(P1636="LABEL_ONLY",IF(AND(Q1636="AGREED",P1636="LABEL_ONLY",OR(O1636="PASS",O1636="FAIL"),R1636&lt;&gt;"",S1636&lt;&gt;"",T1636&lt;&gt;""),"LABEL_APPLIED","INCOMPLETE_DECISION"),"RERUN_REQUIRED"))</x:f>
      </x:c>
    </x:row>
    <x:row r="1637" ht="30" customHeight="1">
      <x:c r="A1637" s="9" t="str">
        <x:v>TRF-027-P03</x:v>
      </x:c>
      <x:c r="B1637" s="9" t="str">
        <x:v>TRF-027</x:v>
      </x:c>
      <x:c r="C1637" s="9" t="str">
        <x:v>BATCH_27</x:v>
      </x:c>
      <x:c r="D1637" s="9" t="str">
        <x:v>TRAFICOM</x:v>
      </x:c>
      <x:c r="E1637" s="9" t="n">
        <x:v>0</x:v>
      </x:c>
      <x:c r="F1637" s="9" t="str">
        <x:v>3.2.4 / Table 3-3 / clamped geometry term</x:v>
      </x:c>
      <x:c r="G1637" s="9" t="str">
        <x:v>PASS</x:v>
      </x:c>
      <x:c r="H1637" s="11" t="str">
        <x:v>Clamped hull-geometry term correctly handles raw value 10.0.</x:v>
      </x:c>
      <x:c r="I1637" s="10" t="str">
        <x:v>rdf/TRF/TRF-027/TRF-027-P03.ttl</x:v>
      </x:c>
      <x:c r="J1637" s="10" t="str">
        <x:v>409d0b0529dbeaed152008053923c0efd4329e4495f483f9634c27b0e5199baa</x:v>
      </x:c>
      <x:c r="K1637" s="13" t="str">
        <x:v>NOT_REVIEWED</x:v>
      </x:c>
      <x:c r="L1637" s="13" t="str"/>
      <x:c r="M1637" s="13" t="str"/>
      <x:c r="N1637" s="13" t="str"/>
      <x:c r="O1637" s="13" t="str"/>
      <x:c r="P1637" s="13" t="str"/>
      <x:c r="Q1637" s="13" t="str"/>
      <x:c r="R1637" s="13" t="str"/>
      <x:c r="S1637" s="13" t="str"/>
      <x:c r="T1637" s="14" t="str"/>
      <x:c r="U1637" s="9" t="str">
        <x:f>IF(AND(Q1637="AGREED",P1637="LABEL_ONLY",OR(O1637="PASS",O1637="FAIL"),R1637&lt;&gt;"",S1637&lt;&gt;"",T1637&lt;&gt;""),O1637,G1637)</x:f>
        <x:v>PASS</x:v>
      </x:c>
      <x:c r="V1637" s="9" t="str">
        <x:f>IF(Q1637&lt;&gt;"AGREED","",IF(P1637="LABEL_ONLY",IF(AND(Q1637="AGREED",P1637="LABEL_ONLY",OR(O1637="PASS",O1637="FAIL"),R1637&lt;&gt;"",S1637&lt;&gt;"",T1637&lt;&gt;""),"LABEL_APPLIED","INCOMPLETE_DECISION"),"RERUN_REQUIRED"))</x:f>
      </x:c>
    </x:row>
    <x:row r="1638" ht="30" customHeight="1">
      <x:c r="A1638" s="9" t="str">
        <x:v>TRF-027-P04</x:v>
      </x:c>
      <x:c r="B1638" s="9" t="str">
        <x:v>TRF-027</x:v>
      </x:c>
      <x:c r="C1638" s="9" t="str">
        <x:v>BATCH_27</x:v>
      </x:c>
      <x:c r="D1638" s="9" t="str">
        <x:v>TRAFICOM</x:v>
      </x:c>
      <x:c r="E1638" s="9" t="n">
        <x:v>0</x:v>
      </x:c>
      <x:c r="F1638" s="9" t="str">
        <x:v>3.2.4 / Table 3-3 / clamped geometry term</x:v>
      </x:c>
      <x:c r="G1638" s="9" t="str">
        <x:v>PASS</x:v>
      </x:c>
      <x:c r="H1638" s="11" t="str">
        <x:v>Clamped hull-geometry term correctly handles raw value 20.0.</x:v>
      </x:c>
      <x:c r="I1638" s="10" t="str">
        <x:v>rdf/TRF/TRF-027/TRF-027-P04.ttl</x:v>
      </x:c>
      <x:c r="J1638" s="10" t="str">
        <x:v>9037eadd15f7119cb5c0b33a2e95f24fb4b05251f53342e9acc637a3d7806645</x:v>
      </x:c>
      <x:c r="K1638" s="13" t="str">
        <x:v>NOT_REVIEWED</x:v>
      </x:c>
      <x:c r="L1638" s="13" t="str"/>
      <x:c r="M1638" s="13" t="str"/>
      <x:c r="N1638" s="13" t="str"/>
      <x:c r="O1638" s="13" t="str"/>
      <x:c r="P1638" s="13" t="str"/>
      <x:c r="Q1638" s="13" t="str"/>
      <x:c r="R1638" s="13" t="str"/>
      <x:c r="S1638" s="13" t="str"/>
      <x:c r="T1638" s="14" t="str"/>
      <x:c r="U1638" s="9" t="str">
        <x:f>IF(AND(Q1638="AGREED",P1638="LABEL_ONLY",OR(O1638="PASS",O1638="FAIL"),R1638&lt;&gt;"",S1638&lt;&gt;"",T1638&lt;&gt;""),O1638,G1638)</x:f>
        <x:v>PASS</x:v>
      </x:c>
      <x:c r="V1638" s="9" t="str">
        <x:f>IF(Q1638&lt;&gt;"AGREED","",IF(P1638="LABEL_ONLY",IF(AND(Q1638="AGREED",P1638="LABEL_ONLY",OR(O1638="PASS",O1638="FAIL"),R1638&lt;&gt;"",S1638&lt;&gt;"",T1638&lt;&gt;""),"LABEL_APPLIED","INCOMPLETE_DECISION"),"RERUN_REQUIRED"))</x:f>
      </x:c>
    </x:row>
    <x:row r="1639" ht="30" customHeight="1">
      <x:c r="A1639" s="9" t="str">
        <x:v>TRF-027-P05</x:v>
      </x:c>
      <x:c r="B1639" s="9" t="str">
        <x:v>TRF-027</x:v>
      </x:c>
      <x:c r="C1639" s="9" t="str">
        <x:v>BATCH_27</x:v>
      </x:c>
      <x:c r="D1639" s="9" t="str">
        <x:v>TRAFICOM</x:v>
      </x:c>
      <x:c r="E1639" s="9" t="n">
        <x:v>0</x:v>
      </x:c>
      <x:c r="F1639" s="9" t="str">
        <x:v>3.2.4 / Table 3-3 / clamped geometry term</x:v>
      </x:c>
      <x:c r="G1639" s="9" t="str">
        <x:v>PASS</x:v>
      </x:c>
      <x:c r="H1639" s="11" t="str">
        <x:v>Clamped hull-geometry term correctly handles raw value 30.0.</x:v>
      </x:c>
      <x:c r="I1639" s="10" t="str">
        <x:v>rdf/TRF/TRF-027/TRF-027-P05.ttl</x:v>
      </x:c>
      <x:c r="J1639" s="10" t="str">
        <x:v>da43aeac448ada4e411fd199a63acfb767e8cd76d57ece344b42efdeb16afd38</x:v>
      </x:c>
      <x:c r="K1639" s="13" t="str">
        <x:v>NOT_REVIEWED</x:v>
      </x:c>
      <x:c r="L1639" s="13" t="str"/>
      <x:c r="M1639" s="13" t="str"/>
      <x:c r="N1639" s="13" t="str"/>
      <x:c r="O1639" s="13" t="str"/>
      <x:c r="P1639" s="13" t="str"/>
      <x:c r="Q1639" s="13" t="str"/>
      <x:c r="R1639" s="13" t="str"/>
      <x:c r="S1639" s="13" t="str"/>
      <x:c r="T1639" s="14" t="str"/>
      <x:c r="U1639" s="9" t="str">
        <x:f>IF(AND(Q1639="AGREED",P1639="LABEL_ONLY",OR(O1639="PASS",O1639="FAIL"),R1639&lt;&gt;"",S1639&lt;&gt;"",T1639&lt;&gt;""),O1639,G1639)</x:f>
        <x:v>PASS</x:v>
      </x:c>
      <x:c r="V1639" s="9" t="str">
        <x:f>IF(Q1639&lt;&gt;"AGREED","",IF(P1639="LABEL_ONLY",IF(AND(Q1639="AGREED",P1639="LABEL_ONLY",OR(O1639="PASS",O1639="FAIL"),R1639&lt;&gt;"",S1639&lt;&gt;"",T1639&lt;&gt;""),"LABEL_APPLIED","INCOMPLETE_DECISION"),"RERUN_REQUIRED"))</x:f>
      </x:c>
    </x:row>
    <x:row r="1640" ht="30" customHeight="1">
      <x:c r="A1640" s="9" t="str">
        <x:v>TRF-027-P06</x:v>
      </x:c>
      <x:c r="B1640" s="9" t="str">
        <x:v>TRF-027</x:v>
      </x:c>
      <x:c r="C1640" s="9" t="str">
        <x:v>BATCH_27</x:v>
      </x:c>
      <x:c r="D1640" s="9" t="str">
        <x:v>TRAFICOM</x:v>
      </x:c>
      <x:c r="E1640" s="9" t="n">
        <x:v>0</x:v>
      </x:c>
      <x:c r="F1640" s="9" t="str">
        <x:v>3.2.4 / Table 3-3 / clamped geometry term</x:v>
      </x:c>
      <x:c r="G1640" s="9" t="str">
        <x:v>PASS</x:v>
      </x:c>
      <x:c r="H1640" s="11" t="str">
        <x:v>Modern construction stage is outside the existing-ship alternative-coefficient branch.</x:v>
      </x:c>
      <x:c r="I1640" s="10" t="str">
        <x:v>rdf/TRF/TRF-027/TRF-027-P06.ttl</x:v>
      </x:c>
      <x:c r="J1640" s="10" t="str">
        <x:v>ab93f38bebbd06fc68165726d1366bba0dba7e49afb666f09986e3b51f3b8b1e</x:v>
      </x:c>
      <x:c r="K1640" s="13" t="str">
        <x:v>NOT_REVIEWED</x:v>
      </x:c>
      <x:c r="L1640" s="13" t="str"/>
      <x:c r="M1640" s="13" t="str"/>
      <x:c r="N1640" s="13" t="str"/>
      <x:c r="O1640" s="13" t="str"/>
      <x:c r="P1640" s="13" t="str"/>
      <x:c r="Q1640" s="13" t="str"/>
      <x:c r="R1640" s="13" t="str"/>
      <x:c r="S1640" s="13" t="str"/>
      <x:c r="T1640" s="14" t="str"/>
      <x:c r="U1640" s="9" t="str">
        <x:f>IF(AND(Q1640="AGREED",P1640="LABEL_ONLY",OR(O1640="PASS",O1640="FAIL"),R1640&lt;&gt;"",S1640&lt;&gt;"",T1640&lt;&gt;""),O1640,G1640)</x:f>
        <x:v>PASS</x:v>
      </x:c>
      <x:c r="V1640" s="9" t="str">
        <x:f>IF(Q1640&lt;&gt;"AGREED","",IF(P1640="LABEL_ONLY",IF(AND(Q1640="AGREED",P1640="LABEL_ONLY",OR(O1640="PASS",O1640="FAIL"),R1640&lt;&gt;"",S1640&lt;&gt;"",T1640&lt;&gt;""),"LABEL_APPLIED","INCOMPLETE_DECISION"),"RERUN_REQUIRED"))</x:f>
      </x:c>
    </x:row>
    <x:row r="1641" ht="30" customHeight="1">
      <x:c r="A1641" s="9" t="str">
        <x:v>TRF-027-P07</x:v>
      </x:c>
      <x:c r="B1641" s="9" t="str">
        <x:v>TRF-027</x:v>
      </x:c>
      <x:c r="C1641" s="9" t="str">
        <x:v>BATCH_27</x:v>
      </x:c>
      <x:c r="D1641" s="9" t="str">
        <x:v>TRAFICOM</x:v>
      </x:c>
      <x:c r="E1641" s="9" t="n">
        <x:v>0</x:v>
      </x:c>
      <x:c r="F1641" s="9" t="str">
        <x:v>3.2.4 / Table 3-3 / clamped geometry term</x:v>
      </x:c>
      <x:c r="G1641" s="9" t="str">
        <x:v>PASS</x:v>
      </x:c>
      <x:c r="H1641" s="11" t="str">
        <x:v>IB is outside the IA/IA Super alternative-coefficient branch.</x:v>
      </x:c>
      <x:c r="I1641" s="10" t="str">
        <x:v>rdf/TRF/TRF-027/TRF-027-P07.ttl</x:v>
      </x:c>
      <x:c r="J1641" s="10" t="str">
        <x:v>63cfb030ac33eca2d56681f55f96457205342432b69f45473ad5d3ccdc90c2a8</x:v>
      </x:c>
      <x:c r="K1641" s="13" t="str">
        <x:v>NOT_REVIEWED</x:v>
      </x:c>
      <x:c r="L1641" s="13" t="str"/>
      <x:c r="M1641" s="13" t="str"/>
      <x:c r="N1641" s="13" t="str"/>
      <x:c r="O1641" s="13" t="str"/>
      <x:c r="P1641" s="13" t="str"/>
      <x:c r="Q1641" s="13" t="str"/>
      <x:c r="R1641" s="13" t="str"/>
      <x:c r="S1641" s="13" t="str"/>
      <x:c r="T1641" s="14" t="str"/>
      <x:c r="U1641" s="9" t="str">
        <x:f>IF(AND(Q1641="AGREED",P1641="LABEL_ONLY",OR(O1641="PASS",O1641="FAIL"),R1641&lt;&gt;"",S1641&lt;&gt;"",T1641&lt;&gt;""),O1641,G1641)</x:f>
        <x:v>PASS</x:v>
      </x:c>
      <x:c r="V1641" s="9" t="str">
        <x:f>IF(Q1641&lt;&gt;"AGREED","",IF(P1641="LABEL_ONLY",IF(AND(Q1641="AGREED",P1641="LABEL_ONLY",OR(O1641="PASS",O1641="FAIL"),R1641&lt;&gt;"",S1641&lt;&gt;"",T1641&lt;&gt;""),"LABEL_APPLIED","INCOMPLETE_DECISION"),"RERUN_REQUIRED"))</x:f>
      </x:c>
    </x:row>
    <x:row r="1642" ht="30" customHeight="1">
      <x:c r="A1642" s="9" t="str">
        <x:v>TRF-028-F01</x:v>
      </x:c>
      <x:c r="B1642" s="9" t="str">
        <x:v>TRF-028</x:v>
      </x:c>
      <x:c r="C1642" s="9" t="str">
        <x:v>BATCH_15</x:v>
      </x:c>
      <x:c r="D1642" s="9" t="str">
        <x:v>TRAFICOM</x:v>
      </x:c>
      <x:c r="E1642" s="9" t="n">
        <x:v>0</x:v>
      </x:c>
      <x:c r="F1642" s="9" t="str">
        <x:v>3.2.5</x:v>
      </x:c>
      <x:c r="G1642" s="9" t="str">
        <x:v>FAIL</x:v>
      </x:c>
      <x:c r="H1642" s="11" t="str">
        <x:v>Approved alternative route has no Ke or RCH result.</x:v>
      </x:c>
      <x:c r="I1642" s="10" t="str">
        <x:v>rdf/TRF/TRF-028/TRF-028-F01.ttl</x:v>
      </x:c>
      <x:c r="J1642" s="10" t="str">
        <x:v>a733c7be48f66164d98f1c5c4cdcbca55a57e8d8fa585981e6f94448e2a32fbf</x:v>
      </x:c>
      <x:c r="K1642" s="13" t="str">
        <x:v>NOT_REVIEWED</x:v>
      </x:c>
      <x:c r="L1642" s="13" t="str"/>
      <x:c r="M1642" s="13" t="str"/>
      <x:c r="N1642" s="13" t="str"/>
      <x:c r="O1642" s="13" t="str"/>
      <x:c r="P1642" s="13" t="str"/>
      <x:c r="Q1642" s="13" t="str"/>
      <x:c r="R1642" s="13" t="str"/>
      <x:c r="S1642" s="13" t="str"/>
      <x:c r="T1642" s="14" t="str"/>
      <x:c r="U1642" s="9" t="str">
        <x:f>IF(AND(Q1642="AGREED",P1642="LABEL_ONLY",OR(O1642="PASS",O1642="FAIL"),R1642&lt;&gt;"",S1642&lt;&gt;"",T1642&lt;&gt;""),O1642,G1642)</x:f>
        <x:v>FAIL</x:v>
      </x:c>
      <x:c r="V1642" s="9" t="str">
        <x:f>IF(Q1642&lt;&gt;"AGREED","",IF(P1642="LABEL_ONLY",IF(AND(Q1642="AGREED",P1642="LABEL_ONLY",OR(O1642="PASS",O1642="FAIL"),R1642&lt;&gt;"",S1642&lt;&gt;"",T1642&lt;&gt;""),"LABEL_APPLIED","INCOMPLETE_DECISION"),"RERUN_REQUIRED"))</x:f>
      </x:c>
    </x:row>
    <x:row r="1643" ht="30" customHeight="1">
      <x:c r="A1643" s="9" t="str">
        <x:v>TRF-028-F02</x:v>
      </x:c>
      <x:c r="B1643" s="9" t="str">
        <x:v>TRF-028</x:v>
      </x:c>
      <x:c r="C1643" s="9" t="str">
        <x:v>BATCH_15</x:v>
      </x:c>
      <x:c r="D1643" s="9" t="str">
        <x:v>TRAFICOM</x:v>
      </x:c>
      <x:c r="E1643" s="9" t="n">
        <x:v>0</x:v>
      </x:c>
      <x:c r="F1643" s="9" t="str">
        <x:v>3.2.5</x:v>
      </x:c>
      <x:c r="G1643" s="9" t="str">
        <x:v>FAIL</x:v>
      </x:c>
      <x:c r="H1643" s="11" t="str">
        <x:v>Alternative result is present but supporting calculation/model-test evidence is missing.</x:v>
      </x:c>
      <x:c r="I1643" s="10" t="str">
        <x:v>rdf/TRF/TRF-028/TRF-028-F02.ttl</x:v>
      </x:c>
      <x:c r="J1643" s="10" t="str">
        <x:v>5c5314e2ef2d6d8b9535616a021ae722500fac882fc7cdf6345ef5cae4fcecc7</x:v>
      </x:c>
      <x:c r="K1643" s="13" t="str">
        <x:v>NOT_REVIEWED</x:v>
      </x:c>
      <x:c r="L1643" s="13" t="str"/>
      <x:c r="M1643" s="13" t="str"/>
      <x:c r="N1643" s="13" t="str"/>
      <x:c r="O1643" s="13" t="str"/>
      <x:c r="P1643" s="13" t="str"/>
      <x:c r="Q1643" s="13" t="str"/>
      <x:c r="R1643" s="13" t="str"/>
      <x:c r="S1643" s="13" t="str"/>
      <x:c r="T1643" s="14" t="str"/>
      <x:c r="U1643" s="9" t="str">
        <x:f>IF(AND(Q1643="AGREED",P1643="LABEL_ONLY",OR(O1643="PASS",O1643="FAIL"),R1643&lt;&gt;"",S1643&lt;&gt;"",T1643&lt;&gt;""),O1643,G1643)</x:f>
        <x:v>FAIL</x:v>
      </x:c>
      <x:c r="V1643" s="9" t="str">
        <x:f>IF(Q1643&lt;&gt;"AGREED","",IF(P1643="LABEL_ONLY",IF(AND(Q1643="AGREED",P1643="LABEL_ONLY",OR(O1643="PASS",O1643="FAIL"),R1643&lt;&gt;"",S1643&lt;&gt;"",T1643&lt;&gt;""),"LABEL_APPLIED","INCOMPLETE_DECISION"),"RERUN_REQUIRED"))</x:f>
      </x:c>
    </x:row>
    <x:row r="1644" ht="30" customHeight="1">
      <x:c r="A1644" s="9" t="str">
        <x:v>TRF-028-F03</x:v>
      </x:c>
      <x:c r="B1644" s="9" t="str">
        <x:v>TRF-028</x:v>
      </x:c>
      <x:c r="C1644" s="9" t="str">
        <x:v>BATCH_15</x:v>
      </x:c>
      <x:c r="D1644" s="9" t="str">
        <x:v>TRAFICOM</x:v>
      </x:c>
      <x:c r="E1644" s="9" t="n">
        <x:v>0</x:v>
      </x:c>
      <x:c r="F1644" s="9" t="str">
        <x:v>3.2.5</x:v>
      </x:c>
      <x:c r="G1644" s="9" t="str">
        <x:v>FAIL</x:v>
      </x:c>
      <x:c r="H1644" s="11" t="str">
        <x:v>Alternative route has not been approved.</x:v>
      </x:c>
      <x:c r="I1644" s="10" t="str">
        <x:v>rdf/TRF/TRF-028/TRF-028-F03.ttl</x:v>
      </x:c>
      <x:c r="J1644" s="10" t="str">
        <x:v>be9f523346b7c9bb2c6b5f8271441d9cb67d5d1040f505027126975126ad08e6</x:v>
      </x:c>
      <x:c r="K1644" s="13" t="str">
        <x:v>NOT_REVIEWED</x:v>
      </x:c>
      <x:c r="L1644" s="13" t="str"/>
      <x:c r="M1644" s="13" t="str"/>
      <x:c r="N1644" s="13" t="str"/>
      <x:c r="O1644" s="13" t="str"/>
      <x:c r="P1644" s="13" t="str"/>
      <x:c r="Q1644" s="13" t="str"/>
      <x:c r="R1644" s="13" t="str"/>
      <x:c r="S1644" s="13" t="str"/>
      <x:c r="T1644" s="14" t="str"/>
      <x:c r="U1644" s="9" t="str">
        <x:f>IF(AND(Q1644="AGREED",P1644="LABEL_ONLY",OR(O1644="PASS",O1644="FAIL"),R1644&lt;&gt;"",S1644&lt;&gt;"",T1644&lt;&gt;""),O1644,G1644)</x:f>
        <x:v>FAIL</x:v>
      </x:c>
      <x:c r="V1644" s="9" t="str">
        <x:f>IF(Q1644&lt;&gt;"AGREED","",IF(P1644="LABEL_ONLY",IF(AND(Q1644="AGREED",P1644="LABEL_ONLY",OR(O1644="PASS",O1644="FAIL"),R1644&lt;&gt;"",S1644&lt;&gt;"",T1644&lt;&gt;""),"LABEL_APPLIED","INCOMPLETE_DECISION"),"RERUN_REQUIRED"))</x:f>
      </x:c>
    </x:row>
    <x:row r="1645" ht="30" customHeight="1">
      <x:c r="A1645" s="9" t="str">
        <x:v>TRF-028-F04</x:v>
      </x:c>
      <x:c r="B1645" s="9" t="str">
        <x:v>TRF-028</x:v>
      </x:c>
      <x:c r="C1645" s="9" t="str">
        <x:v>BATCH_15</x:v>
      </x:c>
      <x:c r="D1645" s="9" t="str">
        <x:v>TRAFICOM</x:v>
      </x:c>
      <x:c r="E1645" s="9" t="n">
        <x:v>0</x:v>
      </x:c>
      <x:c r="F1645" s="9" t="str">
        <x:v>3.2.5</x:v>
      </x:c>
      <x:c r="G1645" s="9" t="str">
        <x:v>FAIL</x:v>
      </x:c>
      <x:c r="H1645" s="11" t="str">
        <x:v>Approval has been revoked based on the evidence lifecycle state.</x:v>
      </x:c>
      <x:c r="I1645" s="10" t="str">
        <x:v>rdf/TRF/TRF-028/TRF-028-F04.ttl</x:v>
      </x:c>
      <x:c r="J1645" s="10" t="str">
        <x:v>1b47f580c9b832f70c46198ac6c2549ec605c312fe5552efaef76c4dc4e7bff6</x:v>
      </x:c>
      <x:c r="K1645" s="13" t="str">
        <x:v>NOT_REVIEWED</x:v>
      </x:c>
      <x:c r="L1645" s="13" t="str"/>
      <x:c r="M1645" s="13" t="str"/>
      <x:c r="N1645" s="13" t="str"/>
      <x:c r="O1645" s="13" t="str"/>
      <x:c r="P1645" s="13" t="str"/>
      <x:c r="Q1645" s="13" t="str"/>
      <x:c r="R1645" s="13" t="str"/>
      <x:c r="S1645" s="13" t="str"/>
      <x:c r="T1645" s="14" t="str"/>
      <x:c r="U1645" s="9" t="str">
        <x:f>IF(AND(Q1645="AGREED",P1645="LABEL_ONLY",OR(O1645="PASS",O1645="FAIL"),R1645&lt;&gt;"",S1645&lt;&gt;"",T1645&lt;&gt;""),O1645,G1645)</x:f>
        <x:v>FAIL</x:v>
      </x:c>
      <x:c r="V1645" s="9" t="str">
        <x:f>IF(Q1645&lt;&gt;"AGREED","",IF(P1645="LABEL_ONLY",IF(AND(Q1645="AGREED",P1645="LABEL_ONLY",OR(O1645="PASS",O1645="FAIL"),R1645&lt;&gt;"",S1645&lt;&gt;"",T1645&lt;&gt;""),"LABEL_APPLIED","INCOMPLETE_DECISION"),"RERUN_REQUIRED"))</x:f>
      </x:c>
    </x:row>
    <x:row r="1646" ht="30" customHeight="1">
      <x:c r="A1646" s="9" t="str">
        <x:v>TRF-028-F05</x:v>
      </x:c>
      <x:c r="B1646" s="9" t="str">
        <x:v>TRF-028</x:v>
      </x:c>
      <x:c r="C1646" s="9" t="str">
        <x:v>BATCH_15</x:v>
      </x:c>
      <x:c r="D1646" s="9" t="str">
        <x:v>TRAFICOM</x:v>
      </x:c>
      <x:c r="E1646" s="9" t="n">
        <x:v>0</x:v>
      </x:c>
      <x:c r="F1646" s="9" t="str">
        <x:v>3.2.5</x:v>
      </x:c>
      <x:c r="G1646" s="9" t="str">
        <x:v>FAIL</x:v>
      </x:c>
      <x:c r="H1646" s="11" t="str">
        <x:v>Approval revocation status is missing.</x:v>
      </x:c>
      <x:c r="I1646" s="10" t="str">
        <x:v>rdf/TRF/TRF-028/TRF-028-F05.ttl</x:v>
      </x:c>
      <x:c r="J1646" s="10" t="str">
        <x:v>487ad98f625231f68dc3a7bf992a53bdaf5b4551ac39d7fb54c6d556564042b1</x:v>
      </x:c>
      <x:c r="K1646" s="13" t="str">
        <x:v>NOT_REVIEWED</x:v>
      </x:c>
      <x:c r="L1646" s="13" t="str"/>
      <x:c r="M1646" s="13" t="str"/>
      <x:c r="N1646" s="13" t="str"/>
      <x:c r="O1646" s="13" t="str"/>
      <x:c r="P1646" s="13" t="str"/>
      <x:c r="Q1646" s="13" t="str"/>
      <x:c r="R1646" s="13" t="str"/>
      <x:c r="S1646" s="13" t="str"/>
      <x:c r="T1646" s="14" t="str"/>
      <x:c r="U1646" s="9" t="str">
        <x:f>IF(AND(Q1646="AGREED",P1646="LABEL_ONLY",OR(O1646="PASS",O1646="FAIL"),R1646&lt;&gt;"",S1646&lt;&gt;"",T1646&lt;&gt;""),O1646,G1646)</x:f>
        <x:v>FAIL</x:v>
      </x:c>
      <x:c r="V1646" s="9" t="str">
        <x:f>IF(Q1646&lt;&gt;"AGREED","",IF(P1646="LABEL_ONLY",IF(AND(Q1646="AGREED",P1646="LABEL_ONLY",OR(O1646="PASS",O1646="FAIL"),R1646&lt;&gt;"",S1646&lt;&gt;"",T1646&lt;&gt;""),"LABEL_APPLIED","INCOMPLETE_DECISION"),"RERUN_REQUIRED"))</x:f>
      </x:c>
    </x:row>
    <x:row r="1647" ht="30" customHeight="1">
      <x:c r="A1647" s="9" t="str">
        <x:v>TRF-028-F06</x:v>
      </x:c>
      <x:c r="B1647" s="9" t="str">
        <x:v>TRF-028</x:v>
      </x:c>
      <x:c r="C1647" s="9" t="str">
        <x:v>BATCH_15</x:v>
      </x:c>
      <x:c r="D1647" s="9" t="str">
        <x:v>TRAFICOM</x:v>
      </x:c>
      <x:c r="E1647" s="9" t="n">
        <x:v>1</x:v>
      </x:c>
      <x:c r="F1647" s="9" t="str">
        <x:v>3.2.5</x:v>
      </x:c>
      <x:c r="G1647" s="9" t="str">
        <x:v>FAIL</x:v>
      </x:c>
      <x:c r="H1647" s="11" t="str">
        <x:v>Alternative RCH result uses the wrong unit.</x:v>
      </x:c>
      <x:c r="I1647" s="10" t="str">
        <x:v>rdf/TRF/TRF-028/TRF-028-F06.ttl</x:v>
      </x:c>
      <x:c r="J1647" s="10" t="str">
        <x:v>6352db85e14e0f83a634a946e763401b1f97842e57f3b512485003e81bd16795</x:v>
      </x:c>
      <x:c r="K1647" s="13" t="str">
        <x:v>NOT_REVIEWED</x:v>
      </x:c>
      <x:c r="L1647" s="13" t="str"/>
      <x:c r="M1647" s="13" t="str"/>
      <x:c r="N1647" s="13" t="str"/>
      <x:c r="O1647" s="13" t="str"/>
      <x:c r="P1647" s="13" t="str"/>
      <x:c r="Q1647" s="13" t="str"/>
      <x:c r="R1647" s="13" t="str"/>
      <x:c r="S1647" s="13" t="str"/>
      <x:c r="T1647" s="14" t="str"/>
      <x:c r="U1647" s="9" t="str">
        <x:f>IF(AND(Q1647="AGREED",P1647="LABEL_ONLY",OR(O1647="PASS",O1647="FAIL"),R1647&lt;&gt;"",S1647&lt;&gt;"",T1647&lt;&gt;""),O1647,G1647)</x:f>
        <x:v>FAIL</x:v>
      </x:c>
      <x:c r="V1647" s="9" t="str">
        <x:f>IF(Q1647&lt;&gt;"AGREED","",IF(P1647="LABEL_ONLY",IF(AND(Q1647="AGREED",P1647="LABEL_ONLY",OR(O1647="PASS",O1647="FAIL"),R1647&lt;&gt;"",S1647&lt;&gt;"",T1647&lt;&gt;""),"LABEL_APPLIED","INCOMPLETE_DECISION"),"RERUN_REQUIRED"))</x:f>
      </x:c>
    </x:row>
    <x:row r="1648" ht="30" customHeight="1">
      <x:c r="A1648" s="9" t="str">
        <x:v>TRF-028-P01</x:v>
      </x:c>
      <x:c r="B1648" s="9" t="str">
        <x:v>TRF-028</x:v>
      </x:c>
      <x:c r="C1648" s="9" t="str">
        <x:v>BATCH_15</x:v>
      </x:c>
      <x:c r="D1648" s="9" t="str">
        <x:v>TRAFICOM</x:v>
      </x:c>
      <x:c r="E1648" s="9" t="n">
        <x:v>1</x:v>
      </x:c>
      <x:c r="F1648" s="9" t="str">
        <x:v>3.2.5</x:v>
      </x:c>
      <x:c r="G1648" s="9" t="str">
        <x:v>PASS</x:v>
      </x:c>
      <x:c r="H1648" s="11" t="str">
        <x:v>Approved precise-calculation route provides Ke result and alternative-calculation evidence.</x:v>
      </x:c>
      <x:c r="I1648" s="10" t="str">
        <x:v>rdf/TRF/TRF-028/TRF-028-P01.ttl</x:v>
      </x:c>
      <x:c r="J1648" s="10" t="str">
        <x:v>25a596786d8ae08f045d0a7f5aba0639dc4d0a8e95ec61adc2c9d43db088db50</x:v>
      </x:c>
      <x:c r="K1648" s="13" t="str">
        <x:v>NOT_REVIEWED</x:v>
      </x:c>
      <x:c r="L1648" s="13" t="str"/>
      <x:c r="M1648" s="13" t="str"/>
      <x:c r="N1648" s="13" t="str"/>
      <x:c r="O1648" s="13" t="str"/>
      <x:c r="P1648" s="13" t="str"/>
      <x:c r="Q1648" s="13" t="str"/>
      <x:c r="R1648" s="13" t="str"/>
      <x:c r="S1648" s="13" t="str"/>
      <x:c r="T1648" s="14" t="str"/>
      <x:c r="U1648" s="9" t="str">
        <x:f>IF(AND(Q1648="AGREED",P1648="LABEL_ONLY",OR(O1648="PASS",O1648="FAIL"),R1648&lt;&gt;"",S1648&lt;&gt;"",T1648&lt;&gt;""),O1648,G1648)</x:f>
        <x:v>PASS</x:v>
      </x:c>
      <x:c r="V1648" s="9" t="str">
        <x:f>IF(Q1648&lt;&gt;"AGREED","",IF(P1648="LABEL_ONLY",IF(AND(Q1648="AGREED",P1648="LABEL_ONLY",OR(O1648="PASS",O1648="FAIL"),R1648&lt;&gt;"",S1648&lt;&gt;"",T1648&lt;&gt;""),"LABEL_APPLIED","INCOMPLETE_DECISION"),"RERUN_REQUIRED"))</x:f>
      </x:c>
    </x:row>
    <x:row r="1649" ht="30" customHeight="1">
      <x:c r="A1649" s="9" t="str">
        <x:v>TRF-028-P02</x:v>
      </x:c>
      <x:c r="B1649" s="9" t="str">
        <x:v>TRF-028</x:v>
      </x:c>
      <x:c r="C1649" s="9" t="str">
        <x:v>BATCH_15</x:v>
      </x:c>
      <x:c r="D1649" s="9" t="str">
        <x:v>TRAFICOM</x:v>
      </x:c>
      <x:c r="E1649" s="9" t="n">
        <x:v>0</x:v>
      </x:c>
      <x:c r="F1649" s="9" t="str">
        <x:v>3.2.5</x:v>
      </x:c>
      <x:c r="G1649" s="9" t="str">
        <x:v>PASS</x:v>
      </x:c>
      <x:c r="H1649" s="11" t="str">
        <x:v>Approved model-test route provides RCH result and model-test evidence.</x:v>
      </x:c>
      <x:c r="I1649" s="10" t="str">
        <x:v>rdf/TRF/TRF-028/TRF-028-P02.ttl</x:v>
      </x:c>
      <x:c r="J1649" s="10" t="str">
        <x:v>ee2b3e5456227fdefa9c8d66b7b23e8b80ac90050c9a5956e2e260fd82239c18</x:v>
      </x:c>
      <x:c r="K1649" s="13" t="str">
        <x:v>NOT_REVIEWED</x:v>
      </x:c>
      <x:c r="L1649" s="13" t="str"/>
      <x:c r="M1649" s="13" t="str"/>
      <x:c r="N1649" s="13" t="str"/>
      <x:c r="O1649" s="13" t="str"/>
      <x:c r="P1649" s="13" t="str"/>
      <x:c r="Q1649" s="13" t="str"/>
      <x:c r="R1649" s="13" t="str"/>
      <x:c r="S1649" s="13" t="str"/>
      <x:c r="T1649" s="14" t="str"/>
      <x:c r="U1649" s="9" t="str">
        <x:f>IF(AND(Q1649="AGREED",P1649="LABEL_ONLY",OR(O1649="PASS",O1649="FAIL"),R1649&lt;&gt;"",S1649&lt;&gt;"",T1649&lt;&gt;""),O1649,G1649)</x:f>
        <x:v>PASS</x:v>
      </x:c>
      <x:c r="V1649" s="9" t="str">
        <x:f>IF(Q1649&lt;&gt;"AGREED","",IF(P1649="LABEL_ONLY",IF(AND(Q1649="AGREED",P1649="LABEL_ONLY",OR(O1649="PASS",O1649="FAIL"),R1649&lt;&gt;"",S1649&lt;&gt;"",T1649&lt;&gt;""),"LABEL_APPLIED","INCOMPLETE_DECISION"),"RERUN_REQUIRED"))</x:f>
      </x:c>
    </x:row>
    <x:row r="1650" ht="30" customHeight="1">
      <x:c r="A1650" s="9" t="str">
        <x:v>TRF-029-F01</x:v>
      </x:c>
      <x:c r="B1650" s="9" t="str">
        <x:v>TRF-029</x:v>
      </x:c>
      <x:c r="C1650" s="9" t="str">
        <x:v>BATCH_05</x:v>
      </x:c>
      <x:c r="D1650" s="9" t="str">
        <x:v>TRAFICOM</x:v>
      </x:c>
      <x:c r="E1650" s="9" t="n">
        <x:v>1</x:v>
      </x:c>
      <x:c r="F1650" s="9" t="str">
        <x:v>4.1</x:v>
      </x:c>
      <x:c r="G1650" s="9" t="str">
        <x:v>FAIL</x:v>
      </x:c>
      <x:c r="H1650" s="11" t="str">
        <x:v>Direct analysis is used while the prescribed procedure is still marked applicable.</x:v>
      </x:c>
      <x:c r="I1650" s="10" t="str">
        <x:v>rdf/TRF/TRF-029/TRF-029-F01.ttl</x:v>
      </x:c>
      <x:c r="J1650" s="10" t="str">
        <x:v>e85d42e18d6176f200c31280cadc4f28d6d19f15a22ac0b37a0072dde1747079</x:v>
      </x:c>
      <x:c r="K1650" s="13" t="str">
        <x:v>REVIEWED</x:v>
      </x:c>
      <x:c r="L1650" s="13" t="str">
        <x:v>YES</x:v>
      </x:c>
      <x:c r="M1650" s="13" t="str">
        <x:v>YES</x:v>
      </x:c>
      <x:c r="N1650" s="13" t="str">
        <x:v>YES</x:v>
      </x:c>
      <x:c r="O1650" s="13"/>
      <x:c r="P1650" s="13"/>
      <x:c r="Q1650" s="13"/>
      <x:c r="R1650" s="13" t="str">
        <x:v>AI-assisted draft</x:v>
      </x:c>
      <x:c r="S1650" s="105" t="n">
        <x:v>46281</x:v>
      </x:c>
      <x:c r="T1650" s="14" t="str">
        <x:v>Valid failure: direct analysis is used although the prescribed procedure is still marked applicable.</x:v>
      </x:c>
      <x:c r="U1650" s="9" t="str">
        <x:f>IF(AND(Q1650="AGREED",P1650="LABEL_ONLY",OR(O1650="PASS",O1650="FAIL"),R1650&lt;&gt;"",S1650&lt;&gt;"",T1650&lt;&gt;""),O1650,G1650)</x:f>
        <x:v>FAIL</x:v>
      </x:c>
      <x:c r="V1650" s="9" t="str">
        <x:f>IF(Q1650&lt;&gt;"AGREED","",IF(P1650="LABEL_ONLY",IF(AND(Q1650="AGREED",P1650="LABEL_ONLY",OR(O1650="PASS",O1650="FAIL"),R1650&lt;&gt;"",S1650&lt;&gt;"",T1650&lt;&gt;""),"LABEL_APPLIED","INCOMPLETE_DECISION"),"RERUN_REQUIRED"))</x:f>
      </x:c>
    </x:row>
    <x:row r="1651" ht="30" customHeight="1">
      <x:c r="A1651" s="9" t="str">
        <x:v>TRF-029-F02</x:v>
      </x:c>
      <x:c r="B1651" s="9" t="str">
        <x:v>TRF-029</x:v>
      </x:c>
      <x:c r="C1651" s="9" t="str">
        <x:v>BATCH_05</x:v>
      </x:c>
      <x:c r="D1651" s="9" t="str">
        <x:v>TRAFICOM</x:v>
      </x:c>
      <x:c r="E1651" s="9" t="n">
        <x:v>0</x:v>
      </x:c>
      <x:c r="F1651" s="9" t="str">
        <x:v>4.1</x:v>
      </x:c>
      <x:c r="G1651" s="9" t="str">
        <x:v>FAIL</x:v>
      </x:c>
      <x:c r="H1651" s="11" t="str">
        <x:v>Direct analysis is used without an approval status.</x:v>
      </x:c>
      <x:c r="I1651" s="10" t="str">
        <x:v>rdf/TRF/TRF-029/TRF-029-F02.ttl</x:v>
      </x:c>
      <x:c r="J1651" s="10" t="str">
        <x:v>d77eda4cb17829c8a885029f894f8a43edf0f8e6188becbd83caef9417cce0f6</x:v>
      </x:c>
      <x:c r="K1651" s="13" t="str">
        <x:v>NOT_REVIEWED</x:v>
      </x:c>
      <x:c r="L1651" s="13" t="str"/>
      <x:c r="M1651" s="13" t="str"/>
      <x:c r="N1651" s="13" t="str"/>
      <x:c r="O1651" s="13" t="str"/>
      <x:c r="P1651" s="13" t="str"/>
      <x:c r="Q1651" s="13" t="str"/>
      <x:c r="R1651" s="13" t="str"/>
      <x:c r="S1651" s="13" t="str"/>
      <x:c r="T1651" s="14" t="str"/>
      <x:c r="U1651" s="9" t="str">
        <x:f>IF(AND(Q1651="AGREED",P1651="LABEL_ONLY",OR(O1651="PASS",O1651="FAIL"),R1651&lt;&gt;"",S1651&lt;&gt;"",T1651&lt;&gt;""),O1651,G1651)</x:f>
        <x:v>FAIL</x:v>
      </x:c>
      <x:c r="V1651" s="9" t="str">
        <x:f>IF(Q1651&lt;&gt;"AGREED","",IF(P1651="LABEL_ONLY",IF(AND(Q1651="AGREED",P1651="LABEL_ONLY",OR(O1651="PASS",O1651="FAIL"),R1651&lt;&gt;"",S1651&lt;&gt;"",T1651&lt;&gt;""),"LABEL_APPLIED","INCOMPLETE_DECISION"),"RERUN_REQUIRED"))</x:f>
      </x:c>
    </x:row>
    <x:row r="1652" ht="30" customHeight="1">
      <x:c r="A1652" s="9" t="str">
        <x:v>TRF-029-F03</x:v>
      </x:c>
      <x:c r="B1652" s="9" t="str">
        <x:v>TRF-029</x:v>
      </x:c>
      <x:c r="C1652" s="9" t="str">
        <x:v>BATCH_05</x:v>
      </x:c>
      <x:c r="D1652" s="9" t="str">
        <x:v>TRAFICOM</x:v>
      </x:c>
      <x:c r="E1652" s="9" t="n">
        <x:v>0</x:v>
      </x:c>
      <x:c r="F1652" s="9" t="str">
        <x:v>4.1</x:v>
      </x:c>
      <x:c r="G1652" s="9" t="str">
        <x:v>FAIL</x:v>
      </x:c>
      <x:c r="H1652" s="11" t="str">
        <x:v>Direct analysis is used but approval is rejected rather than approved.</x:v>
      </x:c>
      <x:c r="I1652" s="10" t="str">
        <x:v>rdf/TRF/TRF-029/TRF-029-F03.ttl</x:v>
      </x:c>
      <x:c r="J1652" s="10" t="str">
        <x:v>cec3547643b691b8cc929355c314601f075915fd97c66edef010575826442539</x:v>
      </x:c>
      <x:c r="K1652" s="13" t="str">
        <x:v>NOT_REVIEWED</x:v>
      </x:c>
      <x:c r="L1652" s="13" t="str"/>
      <x:c r="M1652" s="13" t="str"/>
      <x:c r="N1652" s="13" t="str"/>
      <x:c r="O1652" s="13" t="str"/>
      <x:c r="P1652" s="13" t="str"/>
      <x:c r="Q1652" s="13" t="str"/>
      <x:c r="R1652" s="13" t="str"/>
      <x:c r="S1652" s="13" t="str"/>
      <x:c r="T1652" s="14" t="str"/>
      <x:c r="U1652" s="9" t="str">
        <x:f>IF(AND(Q1652="AGREED",P1652="LABEL_ONLY",OR(O1652="PASS",O1652="FAIL"),R1652&lt;&gt;"",S1652&lt;&gt;"",T1652&lt;&gt;""),O1652,G1652)</x:f>
        <x:v>FAIL</x:v>
      </x:c>
      <x:c r="V1652" s="9" t="str">
        <x:f>IF(Q1652&lt;&gt;"AGREED","",IF(P1652="LABEL_ONLY",IF(AND(Q1652="AGREED",P1652="LABEL_ONLY",OR(O1652="PASS",O1652="FAIL"),R1652&lt;&gt;"",S1652&lt;&gt;"",T1652&lt;&gt;""),"LABEL_APPLIED","INCOMPLETE_DECISION"),"RERUN_REQUIRED"))</x:f>
      </x:c>
    </x:row>
    <x:row r="1653" ht="30" customHeight="1">
      <x:c r="A1653" s="9" t="str">
        <x:v>TRF-029-F04</x:v>
      </x:c>
      <x:c r="B1653" s="9" t="str">
        <x:v>TRF-029</x:v>
      </x:c>
      <x:c r="C1653" s="9" t="str">
        <x:v>BATCH_05</x:v>
      </x:c>
      <x:c r="D1653" s="9" t="str">
        <x:v>TRAFICOM</x:v>
      </x:c>
      <x:c r="E1653" s="9" t="n">
        <x:v>0</x:v>
      </x:c>
      <x:c r="F1653" s="9" t="str">
        <x:v>4.1</x:v>
      </x:c>
      <x:c r="G1653" s="9" t="str">
        <x:v>FAIL</x:v>
      </x:c>
      <x:c r="H1653" s="11" t="str">
        <x:v>Direct analysis is used without identifying the structural arrangement or detail.</x:v>
      </x:c>
      <x:c r="I1653" s="10" t="str">
        <x:v>rdf/TRF/TRF-029/TRF-029-F04.ttl</x:v>
      </x:c>
      <x:c r="J1653" s="10" t="str">
        <x:v>923298b9979f1ef0b1ae87e1034751fbaadaedf87a982f80fe1c578923cce6e3</x:v>
      </x:c>
      <x:c r="K1653" s="13" t="str">
        <x:v>NOT_REVIEWED</x:v>
      </x:c>
      <x:c r="L1653" s="13" t="str"/>
      <x:c r="M1653" s="13" t="str"/>
      <x:c r="N1653" s="13" t="str"/>
      <x:c r="O1653" s="13" t="str"/>
      <x:c r="P1653" s="13" t="str"/>
      <x:c r="Q1653" s="13" t="str"/>
      <x:c r="R1653" s="13" t="str"/>
      <x:c r="S1653" s="13" t="str"/>
      <x:c r="T1653" s="14" t="str"/>
      <x:c r="U1653" s="9" t="str">
        <x:f>IF(AND(Q1653="AGREED",P1653="LABEL_ONLY",OR(O1653="PASS",O1653="FAIL"),R1653&lt;&gt;"",S1653&lt;&gt;"",T1653&lt;&gt;""),O1653,G1653)</x:f>
        <x:v>FAIL</x:v>
      </x:c>
      <x:c r="V1653" s="9" t="str">
        <x:f>IF(Q1653&lt;&gt;"AGREED","",IF(P1653="LABEL_ONLY",IF(AND(Q1653="AGREED",P1653="LABEL_ONLY",OR(O1653="PASS",O1653="FAIL"),R1653&lt;&gt;"",S1653&lt;&gt;"",T1653&lt;&gt;""),"LABEL_APPLIED","INCOMPLETE_DECISION"),"RERUN_REQUIRED"))</x:f>
      </x:c>
    </x:row>
    <x:row r="1654" ht="30" customHeight="1">
      <x:c r="A1654" s="9" t="str">
        <x:v>TRF-029-F05</x:v>
      </x:c>
      <x:c r="B1654" s="9" t="str">
        <x:v>TRF-029</x:v>
      </x:c>
      <x:c r="C1654" s="9" t="str">
        <x:v>BATCH_05</x:v>
      </x:c>
      <x:c r="D1654" s="9" t="str">
        <x:v>TRAFICOM</x:v>
      </x:c>
      <x:c r="E1654" s="9" t="n">
        <x:v>0</x:v>
      </x:c>
      <x:c r="F1654" s="9" t="str">
        <x:v>4.1</x:v>
      </x:c>
      <x:c r="G1654" s="9" t="str">
        <x:v>FAIL</x:v>
      </x:c>
      <x:c r="H1654" s="11" t="str">
        <x:v>The direct-analysis applicability selector is missing.</x:v>
      </x:c>
      <x:c r="I1654" s="10" t="str">
        <x:v>rdf/TRF/TRF-029/TRF-029-F05.ttl</x:v>
      </x:c>
      <x:c r="J1654" s="10" t="str">
        <x:v>87425f196e2cff3b2b3c7dad693c7f22c847a175568bebb5a71d86de25acabfe</x:v>
      </x:c>
      <x:c r="K1654" s="13" t="str">
        <x:v>NOT_REVIEWED</x:v>
      </x:c>
      <x:c r="L1654" s="13" t="str"/>
      <x:c r="M1654" s="13" t="str"/>
      <x:c r="N1654" s="13" t="str"/>
      <x:c r="O1654" s="13" t="str"/>
      <x:c r="P1654" s="13" t="str"/>
      <x:c r="Q1654" s="13" t="str"/>
      <x:c r="R1654" s="13" t="str"/>
      <x:c r="S1654" s="13" t="str"/>
      <x:c r="T1654" s="14" t="str"/>
      <x:c r="U1654" s="9" t="str">
        <x:f>IF(AND(Q1654="AGREED",P1654="LABEL_ONLY",OR(O1654="PASS",O1654="FAIL"),R1654&lt;&gt;"",S1654&lt;&gt;"",T1654&lt;&gt;""),O1654,G1654)</x:f>
        <x:v>FAIL</x:v>
      </x:c>
      <x:c r="V1654" s="9" t="str">
        <x:f>IF(Q1654&lt;&gt;"AGREED","",IF(P1654="LABEL_ONLY",IF(AND(Q1654="AGREED",P1654="LABEL_ONLY",OR(O1654="PASS",O1654="FAIL"),R1654&lt;&gt;"",S1654&lt;&gt;"",T1654&lt;&gt;""),"LABEL_APPLIED","INCOMPLETE_DECISION"),"RERUN_REQUIRED"))</x:f>
      </x:c>
    </x:row>
    <x:row r="1655" ht="30" customHeight="1">
      <x:c r="A1655" s="9" t="str">
        <x:v>TRF-029-P01</x:v>
      </x:c>
      <x:c r="B1655" s="9" t="str">
        <x:v>TRF-029</x:v>
      </x:c>
      <x:c r="C1655" s="9" t="str">
        <x:v>BATCH_05</x:v>
      </x:c>
      <x:c r="D1655" s="9" t="str">
        <x:v>TRAFICOM</x:v>
      </x:c>
      <x:c r="E1655" s="9" t="n">
        <x:v>1</x:v>
      </x:c>
      <x:c r="F1655" s="9" t="str">
        <x:v>4.1</x:v>
      </x:c>
      <x:c r="G1655" s="9" t="str">
        <x:v>PASS</x:v>
      </x:c>
      <x:c r="H1655" s="11" t="str">
        <x:v>Approved direct analysis replaces an inapplicable prescribed procedure and records the structural arrangement.</x:v>
      </x:c>
      <x:c r="I1655" s="10" t="str">
        <x:v>rdf/TRF/TRF-029/TRF-029-P01.ttl</x:v>
      </x:c>
      <x:c r="J1655" s="10" t="str">
        <x:v>242eb3679d2d57783f502bf4fdc9b50b97962d125c980d4be9a352d9fec312f1</x:v>
      </x:c>
      <x:c r="K1655" s="13" t="str">
        <x:v>REVIEWED</x:v>
      </x:c>
      <x:c r="L1655" s="13" t="str">
        <x:v>YES</x:v>
      </x:c>
      <x:c r="M1655" s="13" t="str">
        <x:v>YES</x:v>
      </x:c>
      <x:c r="N1655" s="13" t="str">
        <x:v>YES</x:v>
      </x:c>
      <x:c r="O1655" s="13"/>
      <x:c r="P1655" s="13"/>
      <x:c r="Q1655" s="13"/>
      <x:c r="R1655" s="13" t="str">
        <x:v>AI-assisted draft</x:v>
      </x:c>
      <x:c r="S1655" s="105" t="n">
        <x:v>46281</x:v>
      </x:c>
      <x:c r="T1655" s="14" t="str">
        <x:v>Valid PASS: direct analysis is used only with prescribedProcedureApplicability=false, approved status and a recorded structural arrangement.</x:v>
      </x:c>
      <x:c r="U1655" s="9" t="str">
        <x:f>IF(AND(Q1655="AGREED",P1655="LABEL_ONLY",OR(O1655="PASS",O1655="FAIL"),R1655&lt;&gt;"",S1655&lt;&gt;"",T1655&lt;&gt;""),O1655,G1655)</x:f>
        <x:v>PASS</x:v>
      </x:c>
      <x:c r="V1655" s="9" t="str">
        <x:f>IF(Q1655&lt;&gt;"AGREED","",IF(P1655="LABEL_ONLY",IF(AND(Q1655="AGREED",P1655="LABEL_ONLY",OR(O1655="PASS",O1655="FAIL"),R1655&lt;&gt;"",S1655&lt;&gt;"",T1655&lt;&gt;""),"LABEL_APPLIED","INCOMPLETE_DECISION"),"RERUN_REQUIRED"))</x:f>
      </x:c>
    </x:row>
    <x:row r="1656" ht="30" customHeight="1">
      <x:c r="A1656" s="9" t="str">
        <x:v>TRF-029-P02</x:v>
      </x:c>
      <x:c r="B1656" s="9" t="str">
        <x:v>TRF-029</x:v>
      </x:c>
      <x:c r="C1656" s="9" t="str">
        <x:v>BATCH_05</x:v>
      </x:c>
      <x:c r="D1656" s="9" t="str">
        <x:v>TRAFICOM</x:v>
      </x:c>
      <x:c r="E1656" s="9" t="n">
        <x:v>0</x:v>
      </x:c>
      <x:c r="F1656" s="9" t="str">
        <x:v>4.1</x:v>
      </x:c>
      <x:c r="G1656" s="9" t="str">
        <x:v>PASS</x:v>
      </x:c>
      <x:c r="H1656" s="11" t="str">
        <x:v>Direct analysis is not used, so the substitution conditions are not activated.</x:v>
      </x:c>
      <x:c r="I1656" s="10" t="str">
        <x:v>rdf/TRF/TRF-029/TRF-029-P02.ttl</x:v>
      </x:c>
      <x:c r="J1656" s="10" t="str">
        <x:v>87a35e9d52892eb7e4c0c64e8019b805fc2c7588ba92850c0b9ed3bc1d955213</x:v>
      </x:c>
      <x:c r="K1656" s="13" t="str">
        <x:v>NOT_REVIEWED</x:v>
      </x:c>
      <x:c r="L1656" s="13" t="str"/>
      <x:c r="M1656" s="13" t="str"/>
      <x:c r="N1656" s="13" t="str"/>
      <x:c r="O1656" s="13" t="str"/>
      <x:c r="P1656" s="13" t="str"/>
      <x:c r="Q1656" s="13" t="str"/>
      <x:c r="R1656" s="13" t="str"/>
      <x:c r="S1656" s="13" t="str"/>
      <x:c r="T1656" s="14" t="str"/>
      <x:c r="U1656" s="9" t="str">
        <x:f>IF(AND(Q1656="AGREED",P1656="LABEL_ONLY",OR(O1656="PASS",O1656="FAIL"),R1656&lt;&gt;"",S1656&lt;&gt;"",T1656&lt;&gt;""),O1656,G1656)</x:f>
        <x:v>PASS</x:v>
      </x:c>
      <x:c r="V1656" s="9" t="str">
        <x:f>IF(Q1656&lt;&gt;"AGREED","",IF(P1656="LABEL_ONLY",IF(AND(Q1656="AGREED",P1656="LABEL_ONLY",OR(O1656="PASS",O1656="FAIL"),R1656&lt;&gt;"",S1656&lt;&gt;"",T1656&lt;&gt;""),"LABEL_APPLIED","INCOMPLETE_DECISION"),"RERUN_REQUIRED"))</x:f>
      </x:c>
    </x:row>
    <x:row r="1657" ht="30" customHeight="1">
      <x:c r="A1657" s="9" t="str">
        <x:v>TRF-030-F01</x:v>
      </x:c>
      <x:c r="B1657" s="9" t="str">
        <x:v>TRF-030</x:v>
      </x:c>
      <x:c r="C1657" s="9" t="str">
        <x:v>BATCH_04</x:v>
      </x:c>
      <x:c r="D1657" s="9" t="str">
        <x:v>TRAFICOM</x:v>
      </x:c>
      <x:c r="E1657" s="9" t="n">
        <x:v>0</x:v>
      </x:c>
      <x:c r="F1657" s="9" t="str">
        <x:v>4.1</x:v>
      </x:c>
      <x:c r="G1657" s="9" t="str">
        <x:v>FAIL</x:v>
      </x:c>
      <x:c r="H1657" s="11" t="str">
        <x:v>Direct-analysis readiness is missing required field icePressure.</x:v>
      </x:c>
      <x:c r="I1657" s="10" t="str">
        <x:v>rdf/TRF/TRF-030/TRF-030-F01.ttl</x:v>
      </x:c>
      <x:c r="J1657" s="10" t="str">
        <x:v>13d2f662032c39e5f82724e8fcea7b98045f8fa7b6a2cc9002930fc784203ffc</x:v>
      </x:c>
      <x:c r="K1657" s="13" t="str">
        <x:v>NOT_REVIEWED</x:v>
      </x:c>
      <x:c r="L1657" s="13" t="str"/>
      <x:c r="M1657" s="13" t="str"/>
      <x:c r="N1657" s="13" t="str"/>
      <x:c r="O1657" s="13" t="str"/>
      <x:c r="P1657" s="13" t="str"/>
      <x:c r="Q1657" s="13" t="str"/>
      <x:c r="R1657" s="13" t="str"/>
      <x:c r="S1657" s="13" t="str"/>
      <x:c r="T1657" s="14" t="str"/>
      <x:c r="U1657" s="9" t="str">
        <x:f>IF(AND(Q1657="AGREED",P1657="LABEL_ONLY",OR(O1657="PASS",O1657="FAIL"),R1657&lt;&gt;"",S1657&lt;&gt;"",T1657&lt;&gt;""),O1657,G1657)</x:f>
        <x:v>FAIL</x:v>
      </x:c>
      <x:c r="V1657" s="9" t="str">
        <x:f>IF(Q1657&lt;&gt;"AGREED","",IF(P1657="LABEL_ONLY",IF(AND(Q1657="AGREED",P1657="LABEL_ONLY",OR(O1657="PASS",O1657="FAIL"),R1657&lt;&gt;"",S1657&lt;&gt;"",T1657&lt;&gt;""),"LABEL_APPLIED","INCOMPLETE_DECISION"),"RERUN_REQUIRED"))</x:f>
      </x:c>
    </x:row>
    <x:row r="1658" ht="30" customHeight="1">
      <x:c r="A1658" s="9" t="str">
        <x:v>TRF-030-F02</x:v>
      </x:c>
      <x:c r="B1658" s="9" t="str">
        <x:v>TRF-030</x:v>
      </x:c>
      <x:c r="C1658" s="9" t="str">
        <x:v>BATCH_04</x:v>
      </x:c>
      <x:c r="D1658" s="9" t="str">
        <x:v>TRAFICOM</x:v>
      </x:c>
      <x:c r="E1658" s="9" t="n">
        <x:v>0</x:v>
      </x:c>
      <x:c r="F1658" s="9" t="str">
        <x:v>4.1</x:v>
      </x:c>
      <x:c r="G1658" s="9" t="str">
        <x:v>FAIL</x:v>
      </x:c>
      <x:c r="H1658" s="11" t="str">
        <x:v>Direct-analysis readiness is missing required field loadPatchHeight.</x:v>
      </x:c>
      <x:c r="I1658" s="10" t="str">
        <x:v>rdf/TRF/TRF-030/TRF-030-F02.ttl</x:v>
      </x:c>
      <x:c r="J1658" s="10" t="str">
        <x:v>b526833fd8ad3aa4ad44b75f9524a704f93454c573d6115c9021a1700561108c</x:v>
      </x:c>
      <x:c r="K1658" s="13" t="str">
        <x:v>NOT_REVIEWED</x:v>
      </x:c>
      <x:c r="L1658" s="13" t="str"/>
      <x:c r="M1658" s="13" t="str"/>
      <x:c r="N1658" s="13" t="str"/>
      <x:c r="O1658" s="13" t="str"/>
      <x:c r="P1658" s="13" t="str"/>
      <x:c r="Q1658" s="13" t="str"/>
      <x:c r="R1658" s="13" t="str"/>
      <x:c r="S1658" s="13" t="str"/>
      <x:c r="T1658" s="14" t="str"/>
      <x:c r="U1658" s="9" t="str">
        <x:f>IF(AND(Q1658="AGREED",P1658="LABEL_ONLY",OR(O1658="PASS",O1658="FAIL"),R1658&lt;&gt;"",S1658&lt;&gt;"",T1658&lt;&gt;""),O1658,G1658)</x:f>
        <x:v>FAIL</x:v>
      </x:c>
      <x:c r="V1658" s="9" t="str">
        <x:f>IF(Q1658&lt;&gt;"AGREED","",IF(P1658="LABEL_ONLY",IF(AND(Q1658="AGREED",P1658="LABEL_ONLY",OR(O1658="PASS",O1658="FAIL"),R1658&lt;&gt;"",S1658&lt;&gt;"",T1658&lt;&gt;""),"LABEL_APPLIED","INCOMPLETE_DECISION"),"RERUN_REQUIRED"))</x:f>
      </x:c>
    </x:row>
    <x:row r="1659" ht="30" customHeight="1">
      <x:c r="A1659" s="9" t="str">
        <x:v>TRF-030-F03</x:v>
      </x:c>
      <x:c r="B1659" s="9" t="str">
        <x:v>TRF-030</x:v>
      </x:c>
      <x:c r="C1659" s="9" t="str">
        <x:v>BATCH_04</x:v>
      </x:c>
      <x:c r="D1659" s="9" t="str">
        <x:v>TRAFICOM</x:v>
      </x:c>
      <x:c r="E1659" s="9" t="n">
        <x:v>0</x:v>
      </x:c>
      <x:c r="F1659" s="9" t="str">
        <x:v>4.1</x:v>
      </x:c>
      <x:c r="G1659" s="9" t="str">
        <x:v>FAIL</x:v>
      </x:c>
      <x:c r="H1659" s="11" t="str">
        <x:v>Direct-analysis readiness is missing required field loadPatchLength.</x:v>
      </x:c>
      <x:c r="I1659" s="10" t="str">
        <x:v>rdf/TRF/TRF-030/TRF-030-F03.ttl</x:v>
      </x:c>
      <x:c r="J1659" s="10" t="str">
        <x:v>8ef1e531cb127e4ea6494e8c042f1120f351cf1c2815513e7d9072ba9c844772</x:v>
      </x:c>
      <x:c r="K1659" s="13" t="str">
        <x:v>NOT_REVIEWED</x:v>
      </x:c>
      <x:c r="L1659" s="13" t="str"/>
      <x:c r="M1659" s="13" t="str"/>
      <x:c r="N1659" s="13" t="str"/>
      <x:c r="O1659" s="13" t="str"/>
      <x:c r="P1659" s="13" t="str"/>
      <x:c r="Q1659" s="13" t="str"/>
      <x:c r="R1659" s="13" t="str"/>
      <x:c r="S1659" s="13" t="str"/>
      <x:c r="T1659" s="14" t="str"/>
      <x:c r="U1659" s="9" t="str">
        <x:f>IF(AND(Q1659="AGREED",P1659="LABEL_ONLY",OR(O1659="PASS",O1659="FAIL"),R1659&lt;&gt;"",S1659&lt;&gt;"",T1659&lt;&gt;""),O1659,G1659)</x:f>
        <x:v>FAIL</x:v>
      </x:c>
      <x:c r="V1659" s="9" t="str">
        <x:f>IF(Q1659&lt;&gt;"AGREED","",IF(P1659="LABEL_ONLY",IF(AND(Q1659="AGREED",P1659="LABEL_ONLY",OR(O1659="PASS",O1659="FAIL"),R1659&lt;&gt;"",S1659&lt;&gt;"",T1659&lt;&gt;""),"LABEL_APPLIED","INCOMPLETE_DECISION"),"RERUN_REQUIRED"))</x:f>
      </x:c>
    </x:row>
    <x:row r="1660" ht="30" customHeight="1">
      <x:c r="A1660" s="9" t="str">
        <x:v>TRF-030-F04</x:v>
      </x:c>
      <x:c r="B1660" s="9" t="str">
        <x:v>TRF-030</x:v>
      </x:c>
      <x:c r="C1660" s="9" t="str">
        <x:v>BATCH_04</x:v>
      </x:c>
      <x:c r="D1660" s="9" t="str">
        <x:v>TRAFICOM</x:v>
      </x:c>
      <x:c r="E1660" s="9" t="n">
        <x:v>0</x:v>
      </x:c>
      <x:c r="F1660" s="9" t="str">
        <x:v>4.1</x:v>
      </x:c>
      <x:c r="G1660" s="9" t="str">
        <x:v>FAIL</x:v>
      </x:c>
      <x:c r="H1660" s="11" t="str">
        <x:v>Direct-analysis readiness is missing required field iceLoadAreaFactorCa.</x:v>
      </x:c>
      <x:c r="I1660" s="10" t="str">
        <x:v>rdf/TRF/TRF-030/TRF-030-F04.ttl</x:v>
      </x:c>
      <x:c r="J1660" s="10" t="str">
        <x:v>2f440ce7438f6b4af73ec033de75123c1103b42102adbd1713c86cc6304ea319</x:v>
      </x:c>
      <x:c r="K1660" s="13" t="str">
        <x:v>NOT_REVIEWED</x:v>
      </x:c>
      <x:c r="L1660" s="13" t="str"/>
      <x:c r="M1660" s="13" t="str"/>
      <x:c r="N1660" s="13" t="str"/>
      <x:c r="O1660" s="13" t="str"/>
      <x:c r="P1660" s="13" t="str"/>
      <x:c r="Q1660" s="13" t="str"/>
      <x:c r="R1660" s="13" t="str"/>
      <x:c r="S1660" s="13" t="str"/>
      <x:c r="T1660" s="14" t="str"/>
      <x:c r="U1660" s="9" t="str">
        <x:f>IF(AND(Q1660="AGREED",P1660="LABEL_ONLY",OR(O1660="PASS",O1660="FAIL"),R1660&lt;&gt;"",S1660&lt;&gt;"",T1660&lt;&gt;""),O1660,G1660)</x:f>
        <x:v>FAIL</x:v>
      </x:c>
      <x:c r="V1660" s="9" t="str">
        <x:f>IF(Q1660&lt;&gt;"AGREED","",IF(P1660="LABEL_ONLY",IF(AND(Q1660="AGREED",P1660="LABEL_ONLY",OR(O1660="PASS",O1660="FAIL"),R1660&lt;&gt;"",S1660&lt;&gt;"",T1660&lt;&gt;""),"LABEL_APPLIED","INCOMPLETE_DECISION"),"RERUN_REQUIRED"))</x:f>
      </x:c>
    </x:row>
    <x:row r="1661" ht="30" customHeight="1">
      <x:c r="A1661" s="9" t="str">
        <x:v>TRF-030-F05</x:v>
      </x:c>
      <x:c r="B1661" s="9" t="str">
        <x:v>TRF-030</x:v>
      </x:c>
      <x:c r="C1661" s="9" t="str">
        <x:v>BATCH_04</x:v>
      </x:c>
      <x:c r="D1661" s="9" t="str">
        <x:v>TRAFICOM</x:v>
      </x:c>
      <x:c r="E1661" s="9" t="n">
        <x:v>0</x:v>
      </x:c>
      <x:c r="F1661" s="9" t="str">
        <x:v>4.1</x:v>
      </x:c>
      <x:c r="G1661" s="9" t="str">
        <x:v>FAIL</x:v>
      </x:c>
      <x:c r="H1661" s="11" t="str">
        <x:v>Direct-analysis readiness is missing required field verticalLoadPosition.</x:v>
      </x:c>
      <x:c r="I1661" s="10" t="str">
        <x:v>rdf/TRF/TRF-030/TRF-030-F05.ttl</x:v>
      </x:c>
      <x:c r="J1661" s="10" t="str">
        <x:v>1370a9cbf4fba0c3f665dc864e325fa94d61144495d051ed5623366ea183bfa7</x:v>
      </x:c>
      <x:c r="K1661" s="13" t="str">
        <x:v>NOT_REVIEWED</x:v>
      </x:c>
      <x:c r="L1661" s="13" t="str"/>
      <x:c r="M1661" s="13" t="str"/>
      <x:c r="N1661" s="13" t="str"/>
      <x:c r="O1661" s="13" t="str"/>
      <x:c r="P1661" s="13" t="str"/>
      <x:c r="Q1661" s="13" t="str"/>
      <x:c r="R1661" s="13" t="str"/>
      <x:c r="S1661" s="13" t="str"/>
      <x:c r="T1661" s="14" t="str"/>
      <x:c r="U1661" s="9" t="str">
        <x:f>IF(AND(Q1661="AGREED",P1661="LABEL_ONLY",OR(O1661="PASS",O1661="FAIL"),R1661&lt;&gt;"",S1661&lt;&gt;"",T1661&lt;&gt;""),O1661,G1661)</x:f>
        <x:v>FAIL</x:v>
      </x:c>
      <x:c r="V1661" s="9" t="str">
        <x:f>IF(Q1661&lt;&gt;"AGREED","",IF(P1661="LABEL_ONLY",IF(AND(Q1661="AGREED",P1661="LABEL_ONLY",OR(O1661="PASS",O1661="FAIL"),R1661&lt;&gt;"",S1661&lt;&gt;"",T1661&lt;&gt;""),"LABEL_APPLIED","INCOMPLETE_DECISION"),"RERUN_REQUIRED"))</x:f>
      </x:c>
    </x:row>
    <x:row r="1662" ht="30" customHeight="1">
      <x:c r="A1662" s="9" t="str">
        <x:v>TRF-030-F06</x:v>
      </x:c>
      <x:c r="B1662" s="9" t="str">
        <x:v>TRF-030</x:v>
      </x:c>
      <x:c r="C1662" s="9" t="str">
        <x:v>BATCH_04</x:v>
      </x:c>
      <x:c r="D1662" s="9" t="str">
        <x:v>TRAFICOM</x:v>
      </x:c>
      <x:c r="E1662" s="9" t="n">
        <x:v>0</x:v>
      </x:c>
      <x:c r="F1662" s="9" t="str">
        <x:v>4.1</x:v>
      </x:c>
      <x:c r="G1662" s="9" t="str">
        <x:v>FAIL</x:v>
      </x:c>
      <x:c r="H1662" s="11" t="str">
        <x:v>Direct-analysis readiness is missing required field horizontalLoadPosition.</x:v>
      </x:c>
      <x:c r="I1662" s="10" t="str">
        <x:v>rdf/TRF/TRF-030/TRF-030-F06.ttl</x:v>
      </x:c>
      <x:c r="J1662" s="10" t="str">
        <x:v>d7ef1158f444f85cdb3cc150114f38b999ee6d72281b2629fd88c8c57d6e4732</x:v>
      </x:c>
      <x:c r="K1662" s="13" t="str">
        <x:v>NOT_REVIEWED</x:v>
      </x:c>
      <x:c r="L1662" s="13" t="str"/>
      <x:c r="M1662" s="13" t="str"/>
      <x:c r="N1662" s="13" t="str"/>
      <x:c r="O1662" s="13" t="str"/>
      <x:c r="P1662" s="13" t="str"/>
      <x:c r="Q1662" s="13" t="str"/>
      <x:c r="R1662" s="13" t="str"/>
      <x:c r="S1662" s="13" t="str"/>
      <x:c r="T1662" s="14" t="str"/>
      <x:c r="U1662" s="9" t="str">
        <x:f>IF(AND(Q1662="AGREED",P1662="LABEL_ONLY",OR(O1662="PASS",O1662="FAIL"),R1662&lt;&gt;"",S1662&lt;&gt;"",T1662&lt;&gt;""),O1662,G1662)</x:f>
        <x:v>FAIL</x:v>
      </x:c>
      <x:c r="V1662" s="9" t="str">
        <x:f>IF(Q1662&lt;&gt;"AGREED","",IF(P1662="LABEL_ONLY",IF(AND(Q1662="AGREED",P1662="LABEL_ONLY",OR(O1662="PASS",O1662="FAIL"),R1662&lt;&gt;"",S1662&lt;&gt;"",T1662&lt;&gt;""),"LABEL_APPLIED","INCOMPLETE_DECISION"),"RERUN_REQUIRED"))</x:f>
      </x:c>
    </x:row>
    <x:row r="1663" ht="30" customHeight="1">
      <x:c r="A1663" s="9" t="str">
        <x:v>TRF-030-F07</x:v>
      </x:c>
      <x:c r="B1663" s="9" t="str">
        <x:v>TRF-030</x:v>
      </x:c>
      <x:c r="C1663" s="9" t="str">
        <x:v>BATCH_04</x:v>
      </x:c>
      <x:c r="D1663" s="9" t="str">
        <x:v>TRAFICOM</x:v>
      </x:c>
      <x:c r="E1663" s="9" t="n">
        <x:v>0</x:v>
      </x:c>
      <x:c r="F1663" s="9" t="str">
        <x:v>4.1</x:v>
      </x:c>
      <x:c r="G1663" s="9" t="str">
        <x:v>FAIL</x:v>
      </x:c>
      <x:c r="H1663" s="11" t="str">
        <x:v>Direct-analysis readiness is missing required field appliedIcePressure.</x:v>
      </x:c>
      <x:c r="I1663" s="10" t="str">
        <x:v>rdf/TRF/TRF-030/TRF-030-F07.ttl</x:v>
      </x:c>
      <x:c r="J1663" s="10" t="str">
        <x:v>16a0253ec7d87b07d455180ac40b5abd83a799952c02facf4c19a3ad9e6aca2e</x:v>
      </x:c>
      <x:c r="K1663" s="13" t="str">
        <x:v>NOT_REVIEWED</x:v>
      </x:c>
      <x:c r="L1663" s="13" t="str"/>
      <x:c r="M1663" s="13" t="str"/>
      <x:c r="N1663" s="13" t="str"/>
      <x:c r="O1663" s="13" t="str"/>
      <x:c r="P1663" s="13" t="str"/>
      <x:c r="Q1663" s="13" t="str"/>
      <x:c r="R1663" s="13" t="str"/>
      <x:c r="S1663" s="13" t="str"/>
      <x:c r="T1663" s="14" t="str"/>
      <x:c r="U1663" s="9" t="str">
        <x:f>IF(AND(Q1663="AGREED",P1663="LABEL_ONLY",OR(O1663="PASS",O1663="FAIL"),R1663&lt;&gt;"",S1663&lt;&gt;"",T1663&lt;&gt;""),O1663,G1663)</x:f>
        <x:v>FAIL</x:v>
      </x:c>
      <x:c r="V1663" s="9" t="str">
        <x:f>IF(Q1663&lt;&gt;"AGREED","",IF(P1663="LABEL_ONLY",IF(AND(Q1663="AGREED",P1663="LABEL_ONLY",OR(O1663="PASS",O1663="FAIL"),R1663&lt;&gt;"",S1663&lt;&gt;"",T1663&lt;&gt;""),"LABEL_APPLIED","INCOMPLETE_DECISION"),"RERUN_REQUIRED"))</x:f>
      </x:c>
    </x:row>
    <x:row r="1664" ht="30" customHeight="1">
      <x:c r="A1664" s="9" t="str">
        <x:v>TRF-030-F08</x:v>
      </x:c>
      <x:c r="B1664" s="9" t="str">
        <x:v>TRF-030</x:v>
      </x:c>
      <x:c r="C1664" s="9" t="str">
        <x:v>BATCH_04</x:v>
      </x:c>
      <x:c r="D1664" s="9" t="str">
        <x:v>TRAFICOM</x:v>
      </x:c>
      <x:c r="E1664" s="9" t="n">
        <x:v>0</x:v>
      </x:c>
      <x:c r="F1664" s="9" t="str">
        <x:v>4.1</x:v>
      </x:c>
      <x:c r="G1664" s="9" t="str">
        <x:v>FAIL</x:v>
      </x:c>
      <x:c r="H1664" s="11" t="str">
        <x:v>Direct-analysis readiness is missing required field loadLengthDeterminedFromArrangement.</x:v>
      </x:c>
      <x:c r="I1664" s="10" t="str">
        <x:v>rdf/TRF/TRF-030/TRF-030-F08.ttl</x:v>
      </x:c>
      <x:c r="J1664" s="10" t="str">
        <x:v>2cdd580f74542afe43a82f41b88b8bbe406b4516622ee9903495562f2ae60d0e</x:v>
      </x:c>
      <x:c r="K1664" s="13" t="str">
        <x:v>NOT_REVIEWED</x:v>
      </x:c>
      <x:c r="L1664" s="13" t="str"/>
      <x:c r="M1664" s="13" t="str"/>
      <x:c r="N1664" s="13" t="str"/>
      <x:c r="O1664" s="13" t="str"/>
      <x:c r="P1664" s="13" t="str"/>
      <x:c r="Q1664" s="13" t="str"/>
      <x:c r="R1664" s="13" t="str"/>
      <x:c r="S1664" s="13" t="str"/>
      <x:c r="T1664" s="14" t="str"/>
      <x:c r="U1664" s="9" t="str">
        <x:f>IF(AND(Q1664="AGREED",P1664="LABEL_ONLY",OR(O1664="PASS",O1664="FAIL"),R1664&lt;&gt;"",S1664&lt;&gt;"",T1664&lt;&gt;""),O1664,G1664)</x:f>
        <x:v>FAIL</x:v>
      </x:c>
      <x:c r="V1664" s="9" t="str">
        <x:f>IF(Q1664&lt;&gt;"AGREED","",IF(P1664="LABEL_ONLY",IF(AND(Q1664="AGREED",P1664="LABEL_ONLY",OR(O1664="PASS",O1664="FAIL"),R1664&lt;&gt;"",S1664&lt;&gt;"",T1664&lt;&gt;""),"LABEL_APPLIED","INCOMPLETE_DECISION"),"RERUN_REQUIRED"))</x:f>
      </x:c>
    </x:row>
    <x:row r="1665" ht="30" customHeight="1">
      <x:c r="A1665" s="9" t="str">
        <x:v>TRF-030-F09</x:v>
      </x:c>
      <x:c r="B1665" s="9" t="str">
        <x:v>TRF-030</x:v>
      </x:c>
      <x:c r="C1665" s="9" t="str">
        <x:v>BATCH_04</x:v>
      </x:c>
      <x:c r="D1665" s="9" t="str">
        <x:v>TRAFICOM</x:v>
      </x:c>
      <x:c r="E1665" s="9" t="n">
        <x:v>0</x:v>
      </x:c>
      <x:c r="F1665" s="9" t="str">
        <x:v>4.1</x:v>
      </x:c>
      <x:c r="G1665" s="9" t="str">
        <x:v>FAIL</x:v>
      </x:c>
      <x:c r="H1665" s="11" t="str">
        <x:v>Capacity-minimising load position has not been confirmed.</x:v>
      </x:c>
      <x:c r="I1665" s="10" t="str">
        <x:v>rdf/TRF/TRF-030/TRF-030-F09.ttl</x:v>
      </x:c>
      <x:c r="J1665" s="10" t="str">
        <x:v>5673620200c890ce1aa23fadf6e24476a785b68c50f846da5d5db0339d63f1b8</x:v>
      </x:c>
      <x:c r="K1665" s="13" t="str">
        <x:v>NOT_REVIEWED</x:v>
      </x:c>
      <x:c r="L1665" s="13" t="str"/>
      <x:c r="M1665" s="13" t="str"/>
      <x:c r="N1665" s="13" t="str"/>
      <x:c r="O1665" s="13" t="str"/>
      <x:c r="P1665" s="13" t="str"/>
      <x:c r="Q1665" s="13" t="str"/>
      <x:c r="R1665" s="13" t="str"/>
      <x:c r="S1665" s="13" t="str"/>
      <x:c r="T1665" s="14" t="str"/>
      <x:c r="U1665" s="9" t="str">
        <x:f>IF(AND(Q1665="AGREED",P1665="LABEL_ONLY",OR(O1665="PASS",O1665="FAIL"),R1665&lt;&gt;"",S1665&lt;&gt;"",T1665&lt;&gt;""),O1665,G1665)</x:f>
        <x:v>FAIL</x:v>
      </x:c>
      <x:c r="V1665" s="9" t="str">
        <x:f>IF(Q1665&lt;&gt;"AGREED","",IF(P1665="LABEL_ONLY",IF(AND(Q1665="AGREED",P1665="LABEL_ONLY",OR(O1665="PASS",O1665="FAIL"),R1665&lt;&gt;"",S1665&lt;&gt;"",T1665&lt;&gt;""),"LABEL_APPLIED","INCOMPLETE_DECISION"),"RERUN_REQUIRED"))</x:f>
      </x:c>
    </x:row>
    <x:row r="1666" ht="30" customHeight="1">
      <x:c r="A1666" s="9" t="str">
        <x:v>TRF-030-F10</x:v>
      </x:c>
      <x:c r="B1666" s="9" t="str">
        <x:v>TRF-030</x:v>
      </x:c>
      <x:c r="C1666" s="9" t="str">
        <x:v>BATCH_04</x:v>
      </x:c>
      <x:c r="D1666" s="9" t="str">
        <x:v>TRAFICOM</x:v>
      </x:c>
      <x:c r="E1666" s="9" t="n">
        <x:v>0</x:v>
      </x:c>
      <x:c r="F1666" s="9" t="str">
        <x:v>4.1</x:v>
      </x:c>
      <x:c r="G1666" s="9" t="str">
        <x:v>FAIL</x:v>
      </x:c>
      <x:c r="H1666" s="11" t="str">
        <x:v>Combined bending-and-shear evaluation has not been performed.</x:v>
      </x:c>
      <x:c r="I1666" s="10" t="str">
        <x:v>rdf/TRF/TRF-030/TRF-030-F10.ttl</x:v>
      </x:c>
      <x:c r="J1666" s="10" t="str">
        <x:v>3d64103f01ba6e763e9e4576835365663405ce1849cb85180d5214d316d5950f</x:v>
      </x:c>
      <x:c r="K1666" s="13" t="str">
        <x:v>NOT_REVIEWED</x:v>
      </x:c>
      <x:c r="L1666" s="13" t="str"/>
      <x:c r="M1666" s="13" t="str"/>
      <x:c r="N1666" s="13" t="str"/>
      <x:c r="O1666" s="13" t="str"/>
      <x:c r="P1666" s="13" t="str"/>
      <x:c r="Q1666" s="13" t="str"/>
      <x:c r="R1666" s="13" t="str"/>
      <x:c r="S1666" s="13" t="str"/>
      <x:c r="T1666" s="14" t="str"/>
      <x:c r="U1666" s="9" t="str">
        <x:f>IF(AND(Q1666="AGREED",P1666="LABEL_ONLY",OR(O1666="PASS",O1666="FAIL"),R1666&lt;&gt;"",S1666&lt;&gt;"",T1666&lt;&gt;""),O1666,G1666)</x:f>
        <x:v>FAIL</x:v>
      </x:c>
      <x:c r="V1666" s="9" t="str">
        <x:f>IF(Q1666&lt;&gt;"AGREED","",IF(P1666="LABEL_ONLY",IF(AND(Q1666="AGREED",P1666="LABEL_ONLY",OR(O1666="PASS",O1666="FAIL"),R1666&lt;&gt;"",S1666&lt;&gt;"",T1666&lt;&gt;""),"LABEL_APPLIED","INCOMPLETE_DECISION"),"RERUN_REQUIRED"))</x:f>
      </x:c>
    </x:row>
    <x:row r="1667" ht="30" customHeight="1">
      <x:c r="A1667" s="9" t="str">
        <x:v>TRF-030-F11</x:v>
      </x:c>
      <x:c r="B1667" s="9" t="str">
        <x:v>TRF-030</x:v>
      </x:c>
      <x:c r="C1667" s="9" t="str">
        <x:v>BATCH_04</x:v>
      </x:c>
      <x:c r="D1667" s="9" t="str">
        <x:v>TRAFICOM</x:v>
      </x:c>
      <x:c r="E1667" s="9" t="n">
        <x:v>0</x:v>
      </x:c>
      <x:c r="F1667" s="9" t="str">
        <x:v>4.1</x:v>
      </x:c>
      <x:c r="G1667" s="9" t="str">
        <x:v>FAIL</x:v>
      </x:c>
      <x:c r="H1667" s="11" t="str">
        <x:v>Direct-analysis case exists but is not connected through hasDirectAnalysisCase.</x:v>
      </x:c>
      <x:c r="I1667" s="10" t="str">
        <x:v>rdf/TRF/TRF-030/TRF-030-F11.ttl</x:v>
      </x:c>
      <x:c r="J1667" s="10" t="str">
        <x:v>ebac00ef47e8115a378a85516f8322c868af972a4d9606e780b7bd6fe9286d20</x:v>
      </x:c>
      <x:c r="K1667" s="13" t="str">
        <x:v>NOT_REVIEWED</x:v>
      </x:c>
      <x:c r="L1667" s="13" t="str"/>
      <x:c r="M1667" s="13" t="str"/>
      <x:c r="N1667" s="13" t="str"/>
      <x:c r="O1667" s="13" t="str"/>
      <x:c r="P1667" s="13" t="str"/>
      <x:c r="Q1667" s="13" t="str"/>
      <x:c r="R1667" s="13" t="str"/>
      <x:c r="S1667" s="13" t="str"/>
      <x:c r="T1667" s="14" t="str"/>
      <x:c r="U1667" s="9" t="str">
        <x:f>IF(AND(Q1667="AGREED",P1667="LABEL_ONLY",OR(O1667="PASS",O1667="FAIL"),R1667&lt;&gt;"",S1667&lt;&gt;"",T1667&lt;&gt;""),O1667,G1667)</x:f>
        <x:v>FAIL</x:v>
      </x:c>
      <x:c r="V1667" s="9" t="str">
        <x:f>IF(Q1667&lt;&gt;"AGREED","",IF(P1667="LABEL_ONLY",IF(AND(Q1667="AGREED",P1667="LABEL_ONLY",OR(O1667="PASS",O1667="FAIL"),R1667&lt;&gt;"",S1667&lt;&gt;"",T1667&lt;&gt;""),"LABEL_APPLIED","INCOMPLETE_DECISION"),"RERUN_REQUIRED"))</x:f>
      </x:c>
    </x:row>
    <x:row r="1668" ht="30" customHeight="1">
      <x:c r="A1668" s="9" t="str">
        <x:v>TRF-030-F12</x:v>
      </x:c>
      <x:c r="B1668" s="9" t="str">
        <x:v>TRF-030</x:v>
      </x:c>
      <x:c r="C1668" s="9" t="str">
        <x:v>BATCH_04</x:v>
      </x:c>
      <x:c r="D1668" s="9" t="str">
        <x:v>TRAFICOM</x:v>
      </x:c>
      <x:c r="E1668" s="9" t="n">
        <x:v>1</x:v>
      </x:c>
      <x:c r="F1668" s="9" t="str">
        <x:v>4.1</x:v>
      </x:c>
      <x:c r="G1668" s="9" t="str">
        <x:v>FAIL</x:v>
      </x:c>
      <x:c r="H1668" s="11" t="str">
        <x:v>Applied ice pressure is attached to the ship rather than the direct-analysis case.</x:v>
      </x:c>
      <x:c r="I1668" s="10" t="str">
        <x:v>rdf/TRF/TRF-030/TRF-030-F12.ttl</x:v>
      </x:c>
      <x:c r="J1668" s="10" t="str">
        <x:v>ccec99d21690c16c62e859d957f29c4ff8b518dd0e0d56286a12ede465d0de72</x:v>
      </x:c>
      <x:c r="K1668" s="13" t="str">
        <x:v>REVIEWED</x:v>
      </x:c>
      <x:c r="L1668" s="13" t="str">
        <x:v>YES</x:v>
      </x:c>
      <x:c r="M1668" s="13" t="str">
        <x:v>NO</x:v>
      </x:c>
      <x:c r="N1668" s="13" t="str">
        <x:v>YES</x:v>
      </x:c>
      <x:c r="O1668" s="13" t="str">
        <x:v>FAIL</x:v>
      </x:c>
      <x:c r="P1668" s="13" t="str">
        <x:v>RDF_EDIT</x:v>
      </x:c>
      <x:c r="Q1668" s="13" t="str">
        <x:v>PROPOSED</x:v>
      </x:c>
      <x:c r="R1668" s="13" t="str">
        <x:v>AI-assisted draft</x:v>
      </x:c>
      <x:c r="S1668" s="105" t="n">
        <x:v>46281</x:v>
      </x:c>
      <x:c r="T1668" s="14" t="str">
        <x:v>RDF_EDIT proposed: add the same complete multi-position case set as the PASS graph, then isolate the intended failure by moving only appliedIcePressure to the wrong ship owner.</x:v>
      </x:c>
      <x:c r="U1668" s="9" t="str">
        <x:f>IF(AND(Q1668="AGREED",P1668="LABEL_ONLY",OR(O1668="PASS",O1668="FAIL"),R1668&lt;&gt;"",S1668&lt;&gt;"",T1668&lt;&gt;""),O1668,G1668)</x:f>
        <x:v>FAIL</x:v>
      </x:c>
      <x:c r="V1668" s="9" t="str">
        <x:f>IF(Q1668&lt;&gt;"AGREED","",IF(P1668="LABEL_ONLY",IF(AND(Q1668="AGREED",P1668="LABEL_ONLY",OR(O1668="PASS",O1668="FAIL"),R1668&lt;&gt;"",S1668&lt;&gt;"",T1668&lt;&gt;""),"LABEL_APPLIED","INCOMPLETE_DECISION"),"RERUN_REQUIRED"))</x:f>
      </x:c>
    </x:row>
    <x:row r="1669" ht="30" customHeight="1">
      <x:c r="A1669" s="9" t="str">
        <x:v>TRF-030-F13</x:v>
      </x:c>
      <x:c r="B1669" s="9" t="str">
        <x:v>TRF-030</x:v>
      </x:c>
      <x:c r="C1669" s="9" t="str">
        <x:v>BATCH_04</x:v>
      </x:c>
      <x:c r="D1669" s="9" t="str">
        <x:v>TRAFICOM</x:v>
      </x:c>
      <x:c r="E1669" s="9" t="n">
        <x:v>0</x:v>
      </x:c>
      <x:c r="F1669" s="9" t="str">
        <x:v>4.1</x:v>
      </x:c>
      <x:c r="G1669" s="9" t="str">
        <x:v>FAIL</x:v>
      </x:c>
      <x:c r="H1669" s="11" t="str">
        <x:v>Ice-pressure readiness quantity uses the wrong unit.</x:v>
      </x:c>
      <x:c r="I1669" s="10" t="str">
        <x:v>rdf/TRF/TRF-030/TRF-030-F13.ttl</x:v>
      </x:c>
      <x:c r="J1669" s="10" t="str">
        <x:v>1763d18590f12232721e49d43453a340eb35502c68a9b743a5500ccaf977f2fe</x:v>
      </x:c>
      <x:c r="K1669" s="13" t="str">
        <x:v>NOT_REVIEWED</x:v>
      </x:c>
      <x:c r="L1669" s="13" t="str"/>
      <x:c r="M1669" s="13" t="str"/>
      <x:c r="N1669" s="13" t="str"/>
      <x:c r="O1669" s="13" t="str"/>
      <x:c r="P1669" s="13" t="str"/>
      <x:c r="Q1669" s="13" t="str"/>
      <x:c r="R1669" s="13" t="str"/>
      <x:c r="S1669" s="13" t="str"/>
      <x:c r="T1669" s="14" t="str"/>
      <x:c r="U1669" s="9" t="str">
        <x:f>IF(AND(Q1669="AGREED",P1669="LABEL_ONLY",OR(O1669="PASS",O1669="FAIL"),R1669&lt;&gt;"",S1669&lt;&gt;"",T1669&lt;&gt;""),O1669,G1669)</x:f>
        <x:v>FAIL</x:v>
      </x:c>
      <x:c r="V1669" s="9" t="str">
        <x:f>IF(Q1669&lt;&gt;"AGREED","",IF(P1669="LABEL_ONLY",IF(AND(Q1669="AGREED",P1669="LABEL_ONLY",OR(O1669="PASS",O1669="FAIL"),R1669&lt;&gt;"",S1669&lt;&gt;"",T1669&lt;&gt;""),"LABEL_APPLIED","INCOMPLETE_DECISION"),"RERUN_REQUIRED"))</x:f>
      </x:c>
    </x:row>
    <x:row r="1670" ht="30" customHeight="1">
      <x:c r="A1670" s="9" t="str">
        <x:v>TRF-030-P01</x:v>
      </x:c>
      <x:c r="B1670" s="9" t="str">
        <x:v>TRF-030</x:v>
      </x:c>
      <x:c r="C1670" s="9" t="str">
        <x:v>BATCH_04</x:v>
      </x:c>
      <x:c r="D1670" s="9" t="str">
        <x:v>TRAFICOM</x:v>
      </x:c>
      <x:c r="E1670" s="9" t="n">
        <x:v>1</x:v>
      </x:c>
      <x:c r="F1670" s="9" t="str">
        <x:v>4.1</x:v>
      </x:c>
      <x:c r="G1670" s="9" t="str">
        <x:v>PASS</x:v>
      </x:c>
      <x:c r="H1670" s="11" t="str">
        <x:v>Direct-analysis case has the complete R13 load-patch/readiness interface with arrangement-derived load length.</x:v>
      </x:c>
      <x:c r="I1670" s="10" t="str">
        <x:v>rdf/TRF/TRF-030/TRF-030-P01.ttl</x:v>
      </x:c>
      <x:c r="J1670" s="10" t="str">
        <x:v>728d638f7302ec69ea65a5f41795a76fe8035c2aa87c764975058b244f232bb3</x:v>
      </x:c>
      <x:c r="K1670" s="13" t="str">
        <x:v>REVIEWED</x:v>
      </x:c>
      <x:c r="L1670" s="13" t="str">
        <x:v>YES</x:v>
      </x:c>
      <x:c r="M1670" s="13" t="str">
        <x:v>NO</x:v>
      </x:c>
      <x:c r="N1670" s="13" t="str">
        <x:v>YES</x:v>
      </x:c>
      <x:c r="O1670" s="13" t="str">
        <x:v>PASS</x:v>
      </x:c>
      <x:c r="P1670" s="13" t="str">
        <x:v>RDF_EDIT</x:v>
      </x:c>
      <x:c r="Q1670" s="13" t="str">
        <x:v>PROPOSED</x:v>
      </x:c>
      <x:c r="R1670" s="13" t="str">
        <x:v>AI-assisted draft</x:v>
      </x:c>
      <x:c r="S1670" s="105" t="n">
        <x:v>46281</x:v>
      </x:c>
      <x:c r="T1670" s="14" t="str">
        <x:v>RDF_EDIT proposed: retain the intended PASS label but replace the single underspecified analysis case with several distinct cases covering UIWL, 0.5h0 below LIWL, intermediate vertical positions and several horizontal positions; keep load quantities on the canonical direct-analysis-case owner.</x:v>
      </x:c>
      <x:c r="U1670" s="9" t="str">
        <x:f>IF(AND(Q1670="AGREED",P1670="LABEL_ONLY",OR(O1670="PASS",O1670="FAIL"),R1670&lt;&gt;"",S1670&lt;&gt;"",T1670&lt;&gt;""),O1670,G1670)</x:f>
        <x:v>PASS</x:v>
      </x:c>
      <x:c r="V1670" s="9" t="str">
        <x:f>IF(Q1670&lt;&gt;"AGREED","",IF(P1670="LABEL_ONLY",IF(AND(Q1670="AGREED",P1670="LABEL_ONLY",OR(O1670="PASS",O1670="FAIL"),R1670&lt;&gt;"",S1670&lt;&gt;"",T1670&lt;&gt;""),"LABEL_APPLIED","INCOMPLETE_DECISION"),"RERUN_REQUIRED"))</x:f>
      </x:c>
    </x:row>
    <x:row r="1671" ht="30" customHeight="1">
      <x:c r="A1671" s="9" t="str">
        <x:v>TRF-030-P02</x:v>
      </x:c>
      <x:c r="B1671" s="9" t="str">
        <x:v>TRF-030</x:v>
      </x:c>
      <x:c r="C1671" s="9" t="str">
        <x:v>BATCH_04</x:v>
      </x:c>
      <x:c r="D1671" s="9" t="str">
        <x:v>TRAFICOM</x:v>
      </x:c>
      <x:c r="E1671" s="9" t="n">
        <x:v>0</x:v>
      </x:c>
      <x:c r="F1671" s="9" t="str">
        <x:v>4.1</x:v>
      </x:c>
      <x:c r="G1671" s="9" t="str">
        <x:v>PASS</x:v>
      </x:c>
      <x:c r="H1671" s="11" t="str">
        <x:v>Direct-analysis case remains readiness-complete when load length is not directly determined from the arrangement.</x:v>
      </x:c>
      <x:c r="I1671" s="10" t="str">
        <x:v>rdf/TRF/TRF-030/TRF-030-P02.ttl</x:v>
      </x:c>
      <x:c r="J1671" s="10" t="str">
        <x:v>2a4c09b27bc884e87d92eb487aaf7cea859c6f63ea77ec2bc1aafb7d63be8c06</x:v>
      </x:c>
      <x:c r="K1671" s="13" t="str">
        <x:v>NOT_REVIEWED</x:v>
      </x:c>
      <x:c r="L1671" s="13" t="str"/>
      <x:c r="M1671" s="13" t="str"/>
      <x:c r="N1671" s="13" t="str"/>
      <x:c r="O1671" s="13" t="str"/>
      <x:c r="P1671" s="13" t="str"/>
      <x:c r="Q1671" s="13" t="str"/>
      <x:c r="R1671" s="13" t="str"/>
      <x:c r="S1671" s="13" t="str"/>
      <x:c r="T1671" s="14" t="str"/>
      <x:c r="U1671" s="9" t="str">
        <x:f>IF(AND(Q1671="AGREED",P1671="LABEL_ONLY",OR(O1671="PASS",O1671="FAIL"),R1671&lt;&gt;"",S1671&lt;&gt;"",T1671&lt;&gt;""),O1671,G1671)</x:f>
        <x:v>PASS</x:v>
      </x:c>
      <x:c r="V1671" s="9" t="str">
        <x:f>IF(Q1671&lt;&gt;"AGREED","",IF(P1671="LABEL_ONLY",IF(AND(Q1671="AGREED",P1671="LABEL_ONLY",OR(O1671="PASS",O1671="FAIL"),R1671&lt;&gt;"",S1671&lt;&gt;"",T1671&lt;&gt;""),"LABEL_APPLIED","INCOMPLETE_DECISION"),"RERUN_REQUIRED"))</x:f>
      </x:c>
    </x:row>
    <x:row r="1672" ht="30" customHeight="1">
      <x:c r="A1672" s="9" t="str">
        <x:v>TRF-031-F01</x:v>
      </x:c>
      <x:c r="B1672" s="9" t="str">
        <x:v>TRF-031</x:v>
      </x:c>
      <x:c r="C1672" s="9" t="str">
        <x:v>BATCH_05</x:v>
      </x:c>
      <x:c r="D1672" s="9" t="str">
        <x:v>TRAFICOM</x:v>
      </x:c>
      <x:c r="E1672" s="9" t="n">
        <x:v>0</x:v>
      </x:c>
      <x:c r="F1672" s="9" t="str">
        <x:v>4.1</x:v>
      </x:c>
      <x:c r="G1672" s="9" t="str">
        <x:v>FAIL</x:v>
      </x:c>
      <x:c r="H1672" s="11" t="str">
        <x:v>Combined bending/shear stress equals the yield point; the source requires it to be lower.</x:v>
      </x:c>
      <x:c r="I1672" s="10" t="str">
        <x:v>rdf/TRF/TRF-031/TRF-031-F01.ttl</x:v>
      </x:c>
      <x:c r="J1672" s="10" t="str">
        <x:v>5e98a0e0ddeeeee2cc16a436e9ad3fbf0cf904ed5b95c94cdea38d5df8095c62</x:v>
      </x:c>
      <x:c r="K1672" s="13" t="str">
        <x:v>NOT_REVIEWED</x:v>
      </x:c>
      <x:c r="L1672" s="13" t="str"/>
      <x:c r="M1672" s="13" t="str"/>
      <x:c r="N1672" s="13" t="str"/>
      <x:c r="O1672" s="13" t="str"/>
      <x:c r="P1672" s="13" t="str"/>
      <x:c r="Q1672" s="13" t="str"/>
      <x:c r="R1672" s="13" t="str"/>
      <x:c r="S1672" s="13" t="str"/>
      <x:c r="T1672" s="14" t="str"/>
      <x:c r="U1672" s="9" t="str">
        <x:f>IF(AND(Q1672="AGREED",P1672="LABEL_ONLY",OR(O1672="PASS",O1672="FAIL"),R1672&lt;&gt;"",S1672&lt;&gt;"",T1672&lt;&gt;""),O1672,G1672)</x:f>
        <x:v>FAIL</x:v>
      </x:c>
      <x:c r="V1672" s="9" t="str">
        <x:f>IF(Q1672&lt;&gt;"AGREED","",IF(P1672="LABEL_ONLY",IF(AND(Q1672="AGREED",P1672="LABEL_ONLY",OR(O1672="PASS",O1672="FAIL"),R1672&lt;&gt;"",S1672&lt;&gt;"",T1672&lt;&gt;""),"LABEL_APPLIED","INCOMPLETE_DECISION"),"RERUN_REQUIRED"))</x:f>
      </x:c>
    </x:row>
    <x:row r="1673" ht="30" customHeight="1">
      <x:c r="A1673" s="9" t="str">
        <x:v>TRF-031-F02</x:v>
      </x:c>
      <x:c r="B1673" s="9" t="str">
        <x:v>TRF-031</x:v>
      </x:c>
      <x:c r="C1673" s="9" t="str">
        <x:v>BATCH_05</x:v>
      </x:c>
      <x:c r="D1673" s="9" t="str">
        <x:v>TRAFICOM</x:v>
      </x:c>
      <x:c r="E1673" s="9" t="n">
        <x:v>0</x:v>
      </x:c>
      <x:c r="F1673" s="9" t="str">
        <x:v>4.1</x:v>
      </x:c>
      <x:c r="G1673" s="9" t="str">
        <x:v>FAIL</x:v>
      </x:c>
      <x:c r="H1673" s="11" t="str">
        <x:v>Combined bending/shear stress exceeds the yield point.</x:v>
      </x:c>
      <x:c r="I1673" s="10" t="str">
        <x:v>rdf/TRF/TRF-031/TRF-031-F02.ttl</x:v>
      </x:c>
      <x:c r="J1673" s="10" t="str">
        <x:v>55b40b36c5298ca210e79a71c6f3a8485de91d91e4894d32705279d394ea0609</x:v>
      </x:c>
      <x:c r="K1673" s="13" t="str">
        <x:v>NOT_REVIEWED</x:v>
      </x:c>
      <x:c r="L1673" s="13" t="str"/>
      <x:c r="M1673" s="13" t="str"/>
      <x:c r="N1673" s="13" t="str"/>
      <x:c r="O1673" s="13" t="str"/>
      <x:c r="P1673" s="13" t="str"/>
      <x:c r="Q1673" s="13" t="str"/>
      <x:c r="R1673" s="13" t="str"/>
      <x:c r="S1673" s="13" t="str"/>
      <x:c r="T1673" s="14" t="str"/>
      <x:c r="U1673" s="9" t="str">
        <x:f>IF(AND(Q1673="AGREED",P1673="LABEL_ONLY",OR(O1673="PASS",O1673="FAIL"),R1673&lt;&gt;"",S1673&lt;&gt;"",T1673&lt;&gt;""),O1673,G1673)</x:f>
        <x:v>FAIL</x:v>
      </x:c>
      <x:c r="V1673" s="9" t="str">
        <x:f>IF(Q1673&lt;&gt;"AGREED","",IF(P1673="LABEL_ONLY",IF(AND(Q1673="AGREED",P1673="LABEL_ONLY",OR(O1673="PASS",O1673="FAIL"),R1673&lt;&gt;"",S1673&lt;&gt;"",T1673&lt;&gt;""),"LABEL_APPLIED","INCOMPLETE_DECISION"),"RERUN_REQUIRED"))</x:f>
      </x:c>
    </x:row>
    <x:row r="1674" ht="30" customHeight="1">
      <x:c r="A1674" s="9" t="str">
        <x:v>TRF-031-F03</x:v>
      </x:c>
      <x:c r="B1674" s="9" t="str">
        <x:v>TRF-031</x:v>
      </x:c>
      <x:c r="C1674" s="9" t="str">
        <x:v>BATCH_05</x:v>
      </x:c>
      <x:c r="D1674" s="9" t="str">
        <x:v>TRAFICOM</x:v>
      </x:c>
      <x:c r="E1674" s="9" t="n">
        <x:v>0</x:v>
      </x:c>
      <x:c r="F1674" s="9" t="str">
        <x:v>4.1</x:v>
      </x:c>
      <x:c r="G1674" s="9" t="str">
        <x:v>FAIL</x:v>
      </x:c>
      <x:c r="H1674" s="11" t="str">
        <x:v>Derived yield shear stress is inconsistent with sigma_y/sqrt(3).</x:v>
      </x:c>
      <x:c r="I1674" s="10" t="str">
        <x:v>rdf/TRF/TRF-031/TRF-031-F03.ttl</x:v>
      </x:c>
      <x:c r="J1674" s="10" t="str">
        <x:v>29ffc648ec6cdf9abfd845a57d14487834dd5aadacddade0df214960e0bf2544</x:v>
      </x:c>
      <x:c r="K1674" s="13" t="str">
        <x:v>NOT_REVIEWED</x:v>
      </x:c>
      <x:c r="L1674" s="13" t="str"/>
      <x:c r="M1674" s="13" t="str"/>
      <x:c r="N1674" s="13" t="str"/>
      <x:c r="O1674" s="13" t="str"/>
      <x:c r="P1674" s="13" t="str"/>
      <x:c r="Q1674" s="13" t="str"/>
      <x:c r="R1674" s="13" t="str"/>
      <x:c r="S1674" s="13" t="str"/>
      <x:c r="T1674" s="14" t="str"/>
      <x:c r="U1674" s="9" t="str">
        <x:f>IF(AND(Q1674="AGREED",P1674="LABEL_ONLY",OR(O1674="PASS",O1674="FAIL"),R1674&lt;&gt;"",S1674&lt;&gt;"",T1674&lt;&gt;""),O1674,G1674)</x:f>
        <x:v>FAIL</x:v>
      </x:c>
      <x:c r="V1674" s="9" t="str">
        <x:f>IF(Q1674&lt;&gt;"AGREED","",IF(P1674="LABEL_ONLY",IF(AND(Q1674="AGREED",P1674="LABEL_ONLY",OR(O1674="PASS",O1674="FAIL"),R1674&lt;&gt;"",S1674&lt;&gt;"",T1674&lt;&gt;""),"LABEL_APPLIED","INCOMPLETE_DECISION"),"RERUN_REQUIRED"))</x:f>
      </x:c>
    </x:row>
    <x:row r="1675" ht="30" customHeight="1">
      <x:c r="A1675" s="9" t="str">
        <x:v>TRF-031-F04</x:v>
      </x:c>
      <x:c r="B1675" s="9" t="str">
        <x:v>TRF-031</x:v>
      </x:c>
      <x:c r="C1675" s="9" t="str">
        <x:v>BATCH_05</x:v>
      </x:c>
      <x:c r="D1675" s="9" t="str">
        <x:v>TRAFICOM</x:v>
      </x:c>
      <x:c r="E1675" s="9" t="n">
        <x:v>0</x:v>
      </x:c>
      <x:c r="F1675" s="9" t="str">
        <x:v>4.1</x:v>
      </x:c>
      <x:c r="G1675" s="9" t="str">
        <x:v>FAIL</x:v>
      </x:c>
      <x:c r="H1675" s="11" t="str">
        <x:v>Beam-theory allowable shear exceeds 0.9 tau_y.</x:v>
      </x:c>
      <x:c r="I1675" s="10" t="str">
        <x:v>rdf/TRF/TRF-031/TRF-031-F04.ttl</x:v>
      </x:c>
      <x:c r="J1675" s="10" t="str">
        <x:v>267f34739efdb14ed9e4fda76c5963ac10c299b4ef636716a62044f80a8f7486</x:v>
      </x:c>
      <x:c r="K1675" s="13" t="str">
        <x:v>NOT_REVIEWED</x:v>
      </x:c>
      <x:c r="L1675" s="13" t="str"/>
      <x:c r="M1675" s="13" t="str"/>
      <x:c r="N1675" s="13" t="str"/>
      <x:c r="O1675" s="13" t="str"/>
      <x:c r="P1675" s="13" t="str"/>
      <x:c r="Q1675" s="13" t="str"/>
      <x:c r="R1675" s="13" t="str"/>
      <x:c r="S1675" s="13" t="str"/>
      <x:c r="T1675" s="14" t="str"/>
      <x:c r="U1675" s="9" t="str">
        <x:f>IF(AND(Q1675="AGREED",P1675="LABEL_ONLY",OR(O1675="PASS",O1675="FAIL"),R1675&lt;&gt;"",S1675&lt;&gt;"",T1675&lt;&gt;""),O1675,G1675)</x:f>
        <x:v>FAIL</x:v>
      </x:c>
      <x:c r="V1675" s="9" t="str">
        <x:f>IF(Q1675&lt;&gt;"AGREED","",IF(P1675="LABEL_ONLY",IF(AND(Q1675="AGREED",P1675="LABEL_ONLY",OR(O1675="PASS",O1675="FAIL"),R1675&lt;&gt;"",S1675&lt;&gt;"",T1675&lt;&gt;""),"LABEL_APPLIED","INCOMPLETE_DECISION"),"RERUN_REQUIRED"))</x:f>
      </x:c>
    </x:row>
    <x:row r="1676" ht="30" customHeight="1">
      <x:c r="A1676" s="9" t="str">
        <x:v>TRF-031-F05</x:v>
      </x:c>
      <x:c r="B1676" s="9" t="str">
        <x:v>TRF-031</x:v>
      </x:c>
      <x:c r="C1676" s="9" t="str">
        <x:v>BATCH_05</x:v>
      </x:c>
      <x:c r="D1676" s="9" t="str">
        <x:v>TRAFICOM</x:v>
      </x:c>
      <x:c r="E1676" s="9" t="n">
        <x:v>1</x:v>
      </x:c>
      <x:c r="F1676" s="9" t="str">
        <x:v>4.1</x:v>
      </x:c>
      <x:c r="G1676" s="9" t="str">
        <x:v>FAIL</x:v>
      </x:c>
      <x:c r="H1676" s="11" t="str">
        <x:v>Beam-theory branch is active but allowable shear stress is missing.</x:v>
      </x:c>
      <x:c r="I1676" s="10" t="str">
        <x:v>rdf/TRF/TRF-031/TRF-031-F05.ttl</x:v>
      </x:c>
      <x:c r="J1676" s="10" t="str">
        <x:v>2c6737925a14f3333a39b58e7ce37fcb8bc6836c800cd63fd8b893fe8eeb5ca3</x:v>
      </x:c>
      <x:c r="K1676" s="13" t="str">
        <x:v>REVIEWED</x:v>
      </x:c>
      <x:c r="L1676" s="13" t="str">
        <x:v>YES</x:v>
      </x:c>
      <x:c r="M1676" s="13" t="str">
        <x:v>YES</x:v>
      </x:c>
      <x:c r="N1676" s="13" t="str">
        <x:v>YES</x:v>
      </x:c>
      <x:c r="O1676" s="13"/>
      <x:c r="P1676" s="13"/>
      <x:c r="Q1676" s="13"/>
      <x:c r="R1676" s="13" t="str">
        <x:v>AI-assisted draft</x:v>
      </x:c>
      <x:c r="S1676" s="105" t="n">
        <x:v>46281</x:v>
      </x:c>
      <x:c r="T1676" s="14" t="str">
        <x:v>Valid failure: beamTheoryUsed=true but allowableShearStress is absent.</x:v>
      </x:c>
      <x:c r="U1676" s="9" t="str">
        <x:f>IF(AND(Q1676="AGREED",P1676="LABEL_ONLY",OR(O1676="PASS",O1676="FAIL"),R1676&lt;&gt;"",S1676&lt;&gt;"",T1676&lt;&gt;""),O1676,G1676)</x:f>
        <x:v>FAIL</x:v>
      </x:c>
      <x:c r="V1676" s="9" t="str">
        <x:f>IF(Q1676&lt;&gt;"AGREED","",IF(P1676="LABEL_ONLY",IF(AND(Q1676="AGREED",P1676="LABEL_ONLY",OR(O1676="PASS",O1676="FAIL"),R1676&lt;&gt;"",S1676&lt;&gt;"",T1676&lt;&gt;""),"LABEL_APPLIED","INCOMPLETE_DECISION"),"RERUN_REQUIRED"))</x:f>
      </x:c>
    </x:row>
    <x:row r="1677" ht="30" customHeight="1">
      <x:c r="A1677" s="9" t="str">
        <x:v>TRF-031-F06</x:v>
      </x:c>
      <x:c r="B1677" s="9" t="str">
        <x:v>TRF-031</x:v>
      </x:c>
      <x:c r="C1677" s="9" t="str">
        <x:v>BATCH_05</x:v>
      </x:c>
      <x:c r="D1677" s="9" t="str">
        <x:v>TRAFICOM</x:v>
      </x:c>
      <x:c r="E1677" s="9" t="n">
        <x:v>0</x:v>
      </x:c>
      <x:c r="F1677" s="9" t="str">
        <x:v>4.1</x:v>
      </x:c>
      <x:c r="G1677" s="9" t="str">
        <x:v>FAIL</x:v>
      </x:c>
      <x:c r="H1677" s="11" t="str">
        <x:v>Yield point operand is missing.</x:v>
      </x:c>
      <x:c r="I1677" s="10" t="str">
        <x:v>rdf/TRF/TRF-031/TRF-031-F06.ttl</x:v>
      </x:c>
      <x:c r="J1677" s="10" t="str">
        <x:v>6fcd1d3a0f9ffd98ff6b013521f3dc78cfad3f0b5ca2d0974c7850240b479ece</x:v>
      </x:c>
      <x:c r="K1677" s="13" t="str">
        <x:v>NOT_REVIEWED</x:v>
      </x:c>
      <x:c r="L1677" s="13" t="str"/>
      <x:c r="M1677" s="13" t="str"/>
      <x:c r="N1677" s="13" t="str"/>
      <x:c r="O1677" s="13" t="str"/>
      <x:c r="P1677" s="13" t="str"/>
      <x:c r="Q1677" s="13" t="str"/>
      <x:c r="R1677" s="13" t="str"/>
      <x:c r="S1677" s="13" t="str"/>
      <x:c r="T1677" s="14" t="str"/>
      <x:c r="U1677" s="9" t="str">
        <x:f>IF(AND(Q1677="AGREED",P1677="LABEL_ONLY",OR(O1677="PASS",O1677="FAIL"),R1677&lt;&gt;"",S1677&lt;&gt;"",T1677&lt;&gt;""),O1677,G1677)</x:f>
        <x:v>FAIL</x:v>
      </x:c>
      <x:c r="V1677" s="9" t="str">
        <x:f>IF(Q1677&lt;&gt;"AGREED","",IF(P1677="LABEL_ONLY",IF(AND(Q1677="AGREED",P1677="LABEL_ONLY",OR(O1677="PASS",O1677="FAIL"),R1677&lt;&gt;"",S1677&lt;&gt;"",T1677&lt;&gt;""),"LABEL_APPLIED","INCOMPLETE_DECISION"),"RERUN_REQUIRED"))</x:f>
      </x:c>
    </x:row>
    <x:row r="1678" ht="30" customHeight="1">
      <x:c r="A1678" s="9" t="str">
        <x:v>TRF-031-F07</x:v>
      </x:c>
      <x:c r="B1678" s="9" t="str">
        <x:v>TRF-031</x:v>
      </x:c>
      <x:c r="C1678" s="9" t="str">
        <x:v>BATCH_05</x:v>
      </x:c>
      <x:c r="D1678" s="9" t="str">
        <x:v>TRAFICOM</x:v>
      </x:c>
      <x:c r="E1678" s="9" t="n">
        <x:v>0</x:v>
      </x:c>
      <x:c r="F1678" s="9" t="str">
        <x:v>4.1</x:v>
      </x:c>
      <x:c r="G1678" s="9" t="str">
        <x:v>FAIL</x:v>
      </x:c>
      <x:c r="H1678" s="11" t="str">
        <x:v>Beam-theory selector is missing.</x:v>
      </x:c>
      <x:c r="I1678" s="10" t="str">
        <x:v>rdf/TRF/TRF-031/TRF-031-F07.ttl</x:v>
      </x:c>
      <x:c r="J1678" s="10" t="str">
        <x:v>65050875b1fd3b2a0ba79a31c8386381b8ef7f7ab84be23ca219a76158839282</x:v>
      </x:c>
      <x:c r="K1678" s="13" t="str">
        <x:v>NOT_REVIEWED</x:v>
      </x:c>
      <x:c r="L1678" s="13" t="str"/>
      <x:c r="M1678" s="13" t="str"/>
      <x:c r="N1678" s="13" t="str"/>
      <x:c r="O1678" s="13" t="str"/>
      <x:c r="P1678" s="13" t="str"/>
      <x:c r="Q1678" s="13" t="str"/>
      <x:c r="R1678" s="13" t="str"/>
      <x:c r="S1678" s="13" t="str"/>
      <x:c r="T1678" s="14" t="str"/>
      <x:c r="U1678" s="9" t="str">
        <x:f>IF(AND(Q1678="AGREED",P1678="LABEL_ONLY",OR(O1678="PASS",O1678="FAIL"),R1678&lt;&gt;"",S1678&lt;&gt;"",T1678&lt;&gt;""),O1678,G1678)</x:f>
        <x:v>FAIL</x:v>
      </x:c>
      <x:c r="V1678" s="9" t="str">
        <x:f>IF(Q1678&lt;&gt;"AGREED","",IF(P1678="LABEL_ONLY",IF(AND(Q1678="AGREED",P1678="LABEL_ONLY",OR(O1678="PASS",O1678="FAIL"),R1678&lt;&gt;"",S1678&lt;&gt;"",T1678&lt;&gt;""),"LABEL_APPLIED","INCOMPLETE_DECISION"),"RERUN_REQUIRED"))</x:f>
      </x:c>
    </x:row>
    <x:row r="1679" ht="30" customHeight="1">
      <x:c r="A1679" s="9" t="str">
        <x:v>TRF-031-F08</x:v>
      </x:c>
      <x:c r="B1679" s="9" t="str">
        <x:v>TRF-031</x:v>
      </x:c>
      <x:c r="C1679" s="9" t="str">
        <x:v>BATCH_05</x:v>
      </x:c>
      <x:c r="D1679" s="9" t="str">
        <x:v>TRAFICOM</x:v>
      </x:c>
      <x:c r="E1679" s="9" t="n">
        <x:v>0</x:v>
      </x:c>
      <x:c r="F1679" s="9" t="str">
        <x:v>4.1</x:v>
      </x:c>
      <x:c r="G1679" s="9" t="str">
        <x:v>FAIL</x:v>
      </x:c>
      <x:c r="H1679" s="11" t="str">
        <x:v>Combined stress uses the wrong unit.</x:v>
      </x:c>
      <x:c r="I1679" s="10" t="str">
        <x:v>rdf/TRF/TRF-031/TRF-031-F08.ttl</x:v>
      </x:c>
      <x:c r="J1679" s="10" t="str">
        <x:v>516ee1feffe6dcb1e35a170542f69adcd6fdde048f7ebe703c46e152d30b4abe</x:v>
      </x:c>
      <x:c r="K1679" s="13" t="str">
        <x:v>NOT_REVIEWED</x:v>
      </x:c>
      <x:c r="L1679" s="13" t="str"/>
      <x:c r="M1679" s="13" t="str"/>
      <x:c r="N1679" s="13" t="str"/>
      <x:c r="O1679" s="13" t="str"/>
      <x:c r="P1679" s="13" t="str"/>
      <x:c r="Q1679" s="13" t="str"/>
      <x:c r="R1679" s="13" t="str"/>
      <x:c r="S1679" s="13" t="str"/>
      <x:c r="T1679" s="14" t="str"/>
      <x:c r="U1679" s="9" t="str">
        <x:f>IF(AND(Q1679="AGREED",P1679="LABEL_ONLY",OR(O1679="PASS",O1679="FAIL"),R1679&lt;&gt;"",S1679&lt;&gt;"",T1679&lt;&gt;""),O1679,G1679)</x:f>
        <x:v>FAIL</x:v>
      </x:c>
      <x:c r="V1679" s="9" t="str">
        <x:f>IF(Q1679&lt;&gt;"AGREED","",IF(P1679="LABEL_ONLY",IF(AND(Q1679="AGREED",P1679="LABEL_ONLY",OR(O1679="PASS",O1679="FAIL"),R1679&lt;&gt;"",S1679&lt;&gt;"",T1679&lt;&gt;""),"LABEL_APPLIED","INCOMPLETE_DECISION"),"RERUN_REQUIRED"))</x:f>
      </x:c>
    </x:row>
    <x:row r="1680" ht="30" customHeight="1">
      <x:c r="A1680" s="9" t="str">
        <x:v>TRF-031-P01</x:v>
      </x:c>
      <x:c r="B1680" s="9" t="str">
        <x:v>TRF-031</x:v>
      </x:c>
      <x:c r="C1680" s="9" t="str">
        <x:v>BATCH_05</x:v>
      </x:c>
      <x:c r="D1680" s="9" t="str">
        <x:v>TRAFICOM</x:v>
      </x:c>
      <x:c r="E1680" s="9" t="n">
        <x:v>1</x:v>
      </x:c>
      <x:c r="F1680" s="9" t="str">
        <x:v>4.1</x:v>
      </x:c>
      <x:c r="G1680" s="9" t="str">
        <x:v>PASS</x:v>
      </x:c>
      <x:c r="H1680" s="11" t="str">
        <x:v>Von-Mises combined stress is below yield and the derived yield shear stress is correct; beam-theory branch is inactive.</x:v>
      </x:c>
      <x:c r="I1680" s="10" t="str">
        <x:v>rdf/TRF/TRF-031/TRF-031-P01.ttl</x:v>
      </x:c>
      <x:c r="J1680" s="10" t="str">
        <x:v>58d186a79fc513d82f1d40c31aed3573e43ae43e4afc759e2737426fcc16caa3</x:v>
      </x:c>
      <x:c r="K1680" s="13" t="str">
        <x:v>REVIEWED</x:v>
      </x:c>
      <x:c r="L1680" s="13" t="str">
        <x:v>YES</x:v>
      </x:c>
      <x:c r="M1680" s="13" t="str">
        <x:v>YES</x:v>
      </x:c>
      <x:c r="N1680" s="13" t="str">
        <x:v>YES</x:v>
      </x:c>
      <x:c r="O1680" s="13"/>
      <x:c r="P1680" s="13"/>
      <x:c r="Q1680" s="13"/>
      <x:c r="R1680" s="13" t="str">
        <x:v>AI-assisted draft</x:v>
      </x:c>
      <x:c r="S1680" s="105" t="n">
        <x:v>46281</x:v>
      </x:c>
      <x:c r="T1680" s="14" t="str">
        <x:v>Valid PASS: combined stress is below yield, yield shear equals yield/sqrt(3), and the beam-theory branch is inactive.</x:v>
      </x:c>
      <x:c r="U1680" s="9" t="str">
        <x:f>IF(AND(Q1680="AGREED",P1680="LABEL_ONLY",OR(O1680="PASS",O1680="FAIL"),R1680&lt;&gt;"",S1680&lt;&gt;"",T1680&lt;&gt;""),O1680,G1680)</x:f>
        <x:v>PASS</x:v>
      </x:c>
      <x:c r="V1680" s="9" t="str">
        <x:f>IF(Q1680&lt;&gt;"AGREED","",IF(P1680="LABEL_ONLY",IF(AND(Q1680="AGREED",P1680="LABEL_ONLY",OR(O1680="PASS",O1680="FAIL"),R1680&lt;&gt;"",S1680&lt;&gt;"",T1680&lt;&gt;""),"LABEL_APPLIED","INCOMPLETE_DECISION"),"RERUN_REQUIRED"))</x:f>
      </x:c>
    </x:row>
    <x:row r="1681" ht="30" customHeight="1">
      <x:c r="A1681" s="9" t="str">
        <x:v>TRF-031-P02</x:v>
      </x:c>
      <x:c r="B1681" s="9" t="str">
        <x:v>TRF-031</x:v>
      </x:c>
      <x:c r="C1681" s="9" t="str">
        <x:v>BATCH_05</x:v>
      </x:c>
      <x:c r="D1681" s="9" t="str">
        <x:v>TRAFICOM</x:v>
      </x:c>
      <x:c r="E1681" s="9" t="n">
        <x:v>0</x:v>
      </x:c>
      <x:c r="F1681" s="9" t="str">
        <x:v>4.1</x:v>
      </x:c>
      <x:c r="G1681" s="9" t="str">
        <x:v>PASS</x:v>
      </x:c>
      <x:c r="H1681" s="11" t="str">
        <x:v>Beam-theory allowable shear is exactly the permitted 0.9 tau_y boundary.</x:v>
      </x:c>
      <x:c r="I1681" s="10" t="str">
        <x:v>rdf/TRF/TRF-031/TRF-031-P02.ttl</x:v>
      </x:c>
      <x:c r="J1681" s="10" t="str">
        <x:v>cb15c35e93f59a883fa870298bc38dfb2705d2c67bada95c9dde3620ac4d0cb8</x:v>
      </x:c>
      <x:c r="K1681" s="13" t="str">
        <x:v>NOT_REVIEWED</x:v>
      </x:c>
      <x:c r="L1681" s="13" t="str"/>
      <x:c r="M1681" s="13" t="str"/>
      <x:c r="N1681" s="13" t="str"/>
      <x:c r="O1681" s="13" t="str"/>
      <x:c r="P1681" s="13" t="str"/>
      <x:c r="Q1681" s="13" t="str"/>
      <x:c r="R1681" s="13" t="str"/>
      <x:c r="S1681" s="13" t="str"/>
      <x:c r="T1681" s="14" t="str"/>
      <x:c r="U1681" s="9" t="str">
        <x:f>IF(AND(Q1681="AGREED",P1681="LABEL_ONLY",OR(O1681="PASS",O1681="FAIL"),R1681&lt;&gt;"",S1681&lt;&gt;"",T1681&lt;&gt;""),O1681,G1681)</x:f>
        <x:v>PASS</x:v>
      </x:c>
      <x:c r="V1681" s="9" t="str">
        <x:f>IF(Q1681&lt;&gt;"AGREED","",IF(P1681="LABEL_ONLY",IF(AND(Q1681="AGREED",P1681="LABEL_ONLY",OR(O1681="PASS",O1681="FAIL"),R1681&lt;&gt;"",S1681&lt;&gt;"",T1681&lt;&gt;""),"LABEL_APPLIED","INCOMPLETE_DECISION"),"RERUN_REQUIRED"))</x:f>
      </x:c>
    </x:row>
    <x:row r="1682" ht="30" customHeight="1">
      <x:c r="A1682" s="9" t="str">
        <x:v>TRF-031-P03</x:v>
      </x:c>
      <x:c r="B1682" s="9" t="str">
        <x:v>TRF-031</x:v>
      </x:c>
      <x:c r="C1682" s="9" t="str">
        <x:v>BATCH_05</x:v>
      </x:c>
      <x:c r="D1682" s="9" t="str">
        <x:v>TRAFICOM</x:v>
      </x:c>
      <x:c r="E1682" s="9" t="n">
        <x:v>0</x:v>
      </x:c>
      <x:c r="F1682" s="9" t="str">
        <x:v>4.1</x:v>
      </x:c>
      <x:c r="G1682" s="9" t="str">
        <x:v>PASS</x:v>
      </x:c>
      <x:c r="H1682" s="11" t="str">
        <x:v>Beam-theory allowable shear is below the 0.9 tau_y limit.</x:v>
      </x:c>
      <x:c r="I1682" s="10" t="str">
        <x:v>rdf/TRF/TRF-031/TRF-031-P03.ttl</x:v>
      </x:c>
      <x:c r="J1682" s="10" t="str">
        <x:v>91ec8744e27bf178adb87072c920c7e3351379710d998e014ce4d32c32bb9776</x:v>
      </x:c>
      <x:c r="K1682" s="13" t="str">
        <x:v>NOT_REVIEWED</x:v>
      </x:c>
      <x:c r="L1682" s="13" t="str"/>
      <x:c r="M1682" s="13" t="str"/>
      <x:c r="N1682" s="13" t="str"/>
      <x:c r="O1682" s="13" t="str"/>
      <x:c r="P1682" s="13" t="str"/>
      <x:c r="Q1682" s="13" t="str"/>
      <x:c r="R1682" s="13" t="str"/>
      <x:c r="S1682" s="13" t="str"/>
      <x:c r="T1682" s="14" t="str"/>
      <x:c r="U1682" s="9" t="str">
        <x:f>IF(AND(Q1682="AGREED",P1682="LABEL_ONLY",OR(O1682="PASS",O1682="FAIL"),R1682&lt;&gt;"",S1682&lt;&gt;"",T1682&lt;&gt;""),O1682,G1682)</x:f>
        <x:v>PASS</x:v>
      </x:c>
      <x:c r="V1682" s="9" t="str">
        <x:f>IF(Q1682&lt;&gt;"AGREED","",IF(P1682="LABEL_ONLY",IF(AND(Q1682="AGREED",P1682="LABEL_ONLY",OR(O1682="PASS",O1682="FAIL"),R1682&lt;&gt;"",S1682&lt;&gt;"",T1682&lt;&gt;""),"LABEL_APPLIED","INCOMPLETE_DECISION"),"RERUN_REQUIRED"))</x:f>
      </x:c>
    </x:row>
    <x:row r="1683" ht="30" customHeight="1">
      <x:c r="A1683" s="9" t="str">
        <x:v>TRF-032-F01</x:v>
      </x:c>
      <x:c r="B1683" s="9" t="str">
        <x:v>TRF-032</x:v>
      </x:c>
      <x:c r="C1683" s="9" t="str">
        <x:v>BATCH_18</x:v>
      </x:c>
      <x:c r="D1683" s="9" t="str">
        <x:v>TRAFICOM</x:v>
      </x:c>
      <x:c r="E1683" s="9" t="n">
        <x:v>0</x:v>
      </x:c>
      <x:c r="F1683" s="9" t="str">
        <x:v>4.1</x:v>
      </x:c>
      <x:c r="G1683" s="9" t="str">
        <x:v>FAIL</x:v>
      </x:c>
      <x:c r="H1683" s="11" t="str">
        <x:v>Selected scantling is below the higher classification-society minimum.</x:v>
      </x:c>
      <x:c r="I1683" s="10" t="str">
        <x:v>rdf/TRF/TRF-032/TRF-032-F01.ttl</x:v>
      </x:c>
      <x:c r="J1683" s="10" t="str">
        <x:v>979f3aafcf992b29fdf9fc0a7d36c5ddccdd19f12beee34b257ec1567d356696</x:v>
      </x:c>
      <x:c r="K1683" s="13" t="str">
        <x:v>NOT_REVIEWED</x:v>
      </x:c>
      <x:c r="L1683" s="13" t="str"/>
      <x:c r="M1683" s="13" t="str"/>
      <x:c r="N1683" s="13" t="str"/>
      <x:c r="O1683" s="13" t="str"/>
      <x:c r="P1683" s="13" t="str"/>
      <x:c r="Q1683" s="13" t="str"/>
      <x:c r="R1683" s="13" t="str"/>
      <x:c r="S1683" s="13" t="str"/>
      <x:c r="T1683" s="14" t="str"/>
      <x:c r="U1683" s="9" t="str">
        <x:f>IF(AND(Q1683="AGREED",P1683="LABEL_ONLY",OR(O1683="PASS",O1683="FAIL"),R1683&lt;&gt;"",S1683&lt;&gt;"",T1683&lt;&gt;""),O1683,G1683)</x:f>
        <x:v>FAIL</x:v>
      </x:c>
      <x:c r="V1683" s="9" t="str">
        <x:f>IF(Q1683&lt;&gt;"AGREED","",IF(P1683="LABEL_ONLY",IF(AND(Q1683="AGREED",P1683="LABEL_ONLY",OR(O1683="PASS",O1683="FAIL"),R1683&lt;&gt;"",S1683&lt;&gt;"",T1683&lt;&gt;""),"LABEL_APPLIED","INCOMPLETE_DECISION"),"RERUN_REQUIRED"))</x:f>
      </x:c>
    </x:row>
    <x:row r="1684" ht="30" customHeight="1">
      <x:c r="A1684" s="9" t="str">
        <x:v>TRF-032-F02</x:v>
      </x:c>
      <x:c r="B1684" s="9" t="str">
        <x:v>TRF-032</x:v>
      </x:c>
      <x:c r="C1684" s="9" t="str">
        <x:v>BATCH_18</x:v>
      </x:c>
      <x:c r="D1684" s="9" t="str">
        <x:v>TRAFICOM</x:v>
      </x:c>
      <x:c r="E1684" s="9" t="n">
        <x:v>0</x:v>
      </x:c>
      <x:c r="F1684" s="9" t="str">
        <x:v>4.1</x:v>
      </x:c>
      <x:c r="G1684" s="9" t="str">
        <x:v>FAIL</x:v>
      </x:c>
      <x:c r="H1684" s="11" t="str">
        <x:v>Selected scantling is below the higher ice-regulation minimum.</x:v>
      </x:c>
      <x:c r="I1684" s="10" t="str">
        <x:v>rdf/TRF/TRF-032/TRF-032-F02.ttl</x:v>
      </x:c>
      <x:c r="J1684" s="10" t="str">
        <x:v>fd0f0b8c4c96d8e97581d2d8ee0fbb4518827c6f79e0c62a9e2ce57916895f81</x:v>
      </x:c>
      <x:c r="K1684" s="13" t="str">
        <x:v>NOT_REVIEWED</x:v>
      </x:c>
      <x:c r="L1684" s="13" t="str"/>
      <x:c r="M1684" s="13" t="str"/>
      <x:c r="N1684" s="13" t="str"/>
      <x:c r="O1684" s="13" t="str"/>
      <x:c r="P1684" s="13" t="str"/>
      <x:c r="Q1684" s="13" t="str"/>
      <x:c r="R1684" s="13" t="str"/>
      <x:c r="S1684" s="13" t="str"/>
      <x:c r="T1684" s="14" t="str"/>
      <x:c r="U1684" s="9" t="str">
        <x:f>IF(AND(Q1684="AGREED",P1684="LABEL_ONLY",OR(O1684="PASS",O1684="FAIL"),R1684&lt;&gt;"",S1684&lt;&gt;"",T1684&lt;&gt;""),O1684,G1684)</x:f>
        <x:v>FAIL</x:v>
      </x:c>
      <x:c r="V1684" s="9" t="str">
        <x:f>IF(Q1684&lt;&gt;"AGREED","",IF(P1684="LABEL_ONLY",IF(AND(Q1684="AGREED",P1684="LABEL_ONLY",OR(O1684="PASS",O1684="FAIL"),R1684&lt;&gt;"",S1684&lt;&gt;"",T1684&lt;&gt;""),"LABEL_APPLIED","INCOMPLETE_DECISION"),"RERUN_REQUIRED"))</x:f>
      </x:c>
    </x:row>
    <x:row r="1685" ht="30" customHeight="1">
      <x:c r="A1685" s="9" t="str">
        <x:v>TRF-032-F03</x:v>
      </x:c>
      <x:c r="B1685" s="9" t="str">
        <x:v>TRF-032</x:v>
      </x:c>
      <x:c r="C1685" s="9" t="str">
        <x:v>BATCH_18</x:v>
      </x:c>
      <x:c r="D1685" s="9" t="str">
        <x:v>TRAFICOM</x:v>
      </x:c>
      <x:c r="E1685" s="9" t="n">
        <x:v>0</x:v>
      </x:c>
      <x:c r="F1685" s="9" t="str">
        <x:v>4.1</x:v>
      </x:c>
      <x:c r="G1685" s="9" t="str">
        <x:v>FAIL</x:v>
      </x:c>
      <x:c r="H1685" s="11" t="str">
        <x:v>Selected design scantling is missing.</x:v>
      </x:c>
      <x:c r="I1685" s="10" t="str">
        <x:v>rdf/TRF/TRF-032/TRF-032-F03.ttl</x:v>
      </x:c>
      <x:c r="J1685" s="10" t="str">
        <x:v>bfca176f78b51fb8f2bcaf9cc370ca0c32e79153378dfcfe48f7600651742440</x:v>
      </x:c>
      <x:c r="K1685" s="13" t="str">
        <x:v>NOT_REVIEWED</x:v>
      </x:c>
      <x:c r="L1685" s="13" t="str"/>
      <x:c r="M1685" s="13" t="str"/>
      <x:c r="N1685" s="13" t="str"/>
      <x:c r="O1685" s="13" t="str"/>
      <x:c r="P1685" s="13" t="str"/>
      <x:c r="Q1685" s="13" t="str"/>
      <x:c r="R1685" s="13" t="str"/>
      <x:c r="S1685" s="13" t="str"/>
      <x:c r="T1685" s="14" t="str"/>
      <x:c r="U1685" s="9" t="str">
        <x:f>IF(AND(Q1685="AGREED",P1685="LABEL_ONLY",OR(O1685="PASS",O1685="FAIL"),R1685&lt;&gt;"",S1685&lt;&gt;"",T1685&lt;&gt;""),O1685,G1685)</x:f>
        <x:v>FAIL</x:v>
      </x:c>
      <x:c r="V1685" s="9" t="str">
        <x:f>IF(Q1685&lt;&gt;"AGREED","",IF(P1685="LABEL_ONLY",IF(AND(Q1685="AGREED",P1685="LABEL_ONLY",OR(O1685="PASS",O1685="FAIL"),R1685&lt;&gt;"",S1685&lt;&gt;"",T1685&lt;&gt;""),"LABEL_APPLIED","INCOMPLETE_DECISION"),"RERUN_REQUIRED"))</x:f>
      </x:c>
    </x:row>
    <x:row r="1686" ht="30" customHeight="1">
      <x:c r="A1686" s="9" t="str">
        <x:v>TRF-032-F04</x:v>
      </x:c>
      <x:c r="B1686" s="9" t="str">
        <x:v>TRF-032</x:v>
      </x:c>
      <x:c r="C1686" s="9" t="str">
        <x:v>BATCH_18</x:v>
      </x:c>
      <x:c r="D1686" s="9" t="str">
        <x:v>TRAFICOM</x:v>
      </x:c>
      <x:c r="E1686" s="9" t="n">
        <x:v>0</x:v>
      </x:c>
      <x:c r="F1686" s="9" t="str">
        <x:v>4.1</x:v>
      </x:c>
      <x:c r="G1686" s="9" t="str">
        <x:v>FAIL</x:v>
      </x:c>
      <x:c r="H1686" s="11" t="str">
        <x:v>Classification-society comparator is missing.</x:v>
      </x:c>
      <x:c r="I1686" s="10" t="str">
        <x:v>rdf/TRF/TRF-032/TRF-032-F04.ttl</x:v>
      </x:c>
      <x:c r="J1686" s="10" t="str">
        <x:v>496fe86bfed97059a8a6349c2a35fd4c73bea9b1c908b139e2893b93b1861a0e</x:v>
      </x:c>
      <x:c r="K1686" s="13" t="str">
        <x:v>NOT_REVIEWED</x:v>
      </x:c>
      <x:c r="L1686" s="13" t="str"/>
      <x:c r="M1686" s="13" t="str"/>
      <x:c r="N1686" s="13" t="str"/>
      <x:c r="O1686" s="13" t="str"/>
      <x:c r="P1686" s="13" t="str"/>
      <x:c r="Q1686" s="13" t="str"/>
      <x:c r="R1686" s="13" t="str"/>
      <x:c r="S1686" s="13" t="str"/>
      <x:c r="T1686" s="14" t="str"/>
      <x:c r="U1686" s="9" t="str">
        <x:f>IF(AND(Q1686="AGREED",P1686="LABEL_ONLY",OR(O1686="PASS",O1686="FAIL"),R1686&lt;&gt;"",S1686&lt;&gt;"",T1686&lt;&gt;""),O1686,G1686)</x:f>
        <x:v>FAIL</x:v>
      </x:c>
      <x:c r="V1686" s="9" t="str">
        <x:f>IF(Q1686&lt;&gt;"AGREED","",IF(P1686="LABEL_ONLY",IF(AND(Q1686="AGREED",P1686="LABEL_ONLY",OR(O1686="PASS",O1686="FAIL"),R1686&lt;&gt;"",S1686&lt;&gt;"",T1686&lt;&gt;""),"LABEL_APPLIED","INCOMPLETE_DECISION"),"RERUN_REQUIRED"))</x:f>
      </x:c>
    </x:row>
    <x:row r="1687" ht="30" customHeight="1">
      <x:c r="A1687" s="9" t="str">
        <x:v>TRF-032-F05</x:v>
      </x:c>
      <x:c r="B1687" s="9" t="str">
        <x:v>TRF-032</x:v>
      </x:c>
      <x:c r="C1687" s="9" t="str">
        <x:v>BATCH_18</x:v>
      </x:c>
      <x:c r="D1687" s="9" t="str">
        <x:v>TRAFICOM</x:v>
      </x:c>
      <x:c r="E1687" s="9" t="n">
        <x:v>1</x:v>
      </x:c>
      <x:c r="F1687" s="9" t="str">
        <x:v>4.1</x:v>
      </x:c>
      <x:c r="G1687" s="9" t="str">
        <x:v>FAIL</x:v>
      </x:c>
      <x:c r="H1687" s="11" t="str">
        <x:v>Comparable scantling quantities use inconsistent source units.</x:v>
      </x:c>
      <x:c r="I1687" s="10" t="str">
        <x:v>rdf/TRF/TRF-032/TRF-032-F05.ttl</x:v>
      </x:c>
      <x:c r="J1687" s="10" t="str">
        <x:v>f1d90a35269853c2544b50b03a0a81cfa2bd34e89089e5593213f07e6d16afaa</x:v>
      </x:c>
      <x:c r="K1687" s="13" t="str">
        <x:v>NOT_REVIEWED</x:v>
      </x:c>
      <x:c r="L1687" s="13" t="str"/>
      <x:c r="M1687" s="13" t="str"/>
      <x:c r="N1687" s="13" t="str"/>
      <x:c r="O1687" s="13" t="str"/>
      <x:c r="P1687" s="13" t="str"/>
      <x:c r="Q1687" s="13" t="str"/>
      <x:c r="R1687" s="13" t="str"/>
      <x:c r="S1687" s="13" t="str"/>
      <x:c r="T1687" s="14" t="str"/>
      <x:c r="U1687" s="9" t="str">
        <x:f>IF(AND(Q1687="AGREED",P1687="LABEL_ONLY",OR(O1687="PASS",O1687="FAIL"),R1687&lt;&gt;"",S1687&lt;&gt;"",T1687&lt;&gt;""),O1687,G1687)</x:f>
        <x:v>FAIL</x:v>
      </x:c>
      <x:c r="V1687" s="9" t="str">
        <x:f>IF(Q1687&lt;&gt;"AGREED","",IF(P1687="LABEL_ONLY",IF(AND(Q1687="AGREED",P1687="LABEL_ONLY",OR(O1687="PASS",O1687="FAIL"),R1687&lt;&gt;"",S1687&lt;&gt;"",T1687&lt;&gt;""),"LABEL_APPLIED","INCOMPLETE_DECISION"),"RERUN_REQUIRED"))</x:f>
      </x:c>
    </x:row>
    <x:row r="1688" ht="30" customHeight="1">
      <x:c r="A1688" s="9" t="str">
        <x:v>TRF-032-P01</x:v>
      </x:c>
      <x:c r="B1688" s="9" t="str">
        <x:v>TRF-032</x:v>
      </x:c>
      <x:c r="C1688" s="9" t="str">
        <x:v>BATCH_18</x:v>
      </x:c>
      <x:c r="D1688" s="9" t="str">
        <x:v>TRAFICOM</x:v>
      </x:c>
      <x:c r="E1688" s="9" t="n">
        <x:v>0</x:v>
      </x:c>
      <x:c r="F1688" s="9" t="str">
        <x:v>4.1</x:v>
      </x:c>
      <x:c r="G1688" s="9" t="str">
        <x:v>PASS</x:v>
      </x:c>
      <x:c r="H1688" s="11" t="str">
        <x:v>Classification-society baseline exceeds the ice-regulation scantling, and the selected design meets the higher society minimum.</x:v>
      </x:c>
      <x:c r="I1688" s="10" t="str">
        <x:v>rdf/TRF/TRF-032/TRF-032-P01.ttl</x:v>
      </x:c>
      <x:c r="J1688" s="10" t="str">
        <x:v>6c68955a96f478b7fac109182388dbb6856a9975d5fb109526030b6488ca10c0</x:v>
      </x:c>
      <x:c r="K1688" s="13" t="str">
        <x:v>NOT_REVIEWED</x:v>
      </x:c>
      <x:c r="L1688" s="13" t="str"/>
      <x:c r="M1688" s="13" t="str"/>
      <x:c r="N1688" s="13" t="str"/>
      <x:c r="O1688" s="13" t="str"/>
      <x:c r="P1688" s="13" t="str"/>
      <x:c r="Q1688" s="13" t="str"/>
      <x:c r="R1688" s="13" t="str"/>
      <x:c r="S1688" s="13" t="str"/>
      <x:c r="T1688" s="14" t="str"/>
      <x:c r="U1688" s="9" t="str">
        <x:f>IF(AND(Q1688="AGREED",P1688="LABEL_ONLY",OR(O1688="PASS",O1688="FAIL"),R1688&lt;&gt;"",S1688&lt;&gt;"",T1688&lt;&gt;""),O1688,G1688)</x:f>
        <x:v>PASS</x:v>
      </x:c>
      <x:c r="V1688" s="9" t="str">
        <x:f>IF(Q1688&lt;&gt;"AGREED","",IF(P1688="LABEL_ONLY",IF(AND(Q1688="AGREED",P1688="LABEL_ONLY",OR(O1688="PASS",O1688="FAIL"),R1688&lt;&gt;"",S1688&lt;&gt;"",T1688&lt;&gt;""),"LABEL_APPLIED","INCOMPLETE_DECISION"),"RERUN_REQUIRED"))</x:f>
      </x:c>
    </x:row>
    <x:row r="1689" ht="30" customHeight="1">
      <x:c r="A1689" s="9" t="str">
        <x:v>TRF-032-P02</x:v>
      </x:c>
      <x:c r="B1689" s="9" t="str">
        <x:v>TRF-032</x:v>
      </x:c>
      <x:c r="C1689" s="9" t="str">
        <x:v>BATCH_18</x:v>
      </x:c>
      <x:c r="D1689" s="9" t="str">
        <x:v>TRAFICOM</x:v>
      </x:c>
      <x:c r="E1689" s="9" t="n">
        <x:v>0</x:v>
      </x:c>
      <x:c r="F1689" s="9" t="str">
        <x:v>4.1</x:v>
      </x:c>
      <x:c r="G1689" s="9" t="str">
        <x:v>PASS</x:v>
      </x:c>
      <x:c r="H1689" s="11" t="str">
        <x:v>Ice-regulation scantling exceeds the society baseline, and the selected design meets the regulation minimum.</x:v>
      </x:c>
      <x:c r="I1689" s="10" t="str">
        <x:v>rdf/TRF/TRF-032/TRF-032-P02.ttl</x:v>
      </x:c>
      <x:c r="J1689" s="10" t="str">
        <x:v>c211a76fd4966b43806f5bee0fc41e99983ffec7c7bb0450e5d57320b2d3af10</x:v>
      </x:c>
      <x:c r="K1689" s="13" t="str">
        <x:v>NOT_REVIEWED</x:v>
      </x:c>
      <x:c r="L1689" s="13" t="str"/>
      <x:c r="M1689" s="13" t="str"/>
      <x:c r="N1689" s="13" t="str"/>
      <x:c r="O1689" s="13" t="str"/>
      <x:c r="P1689" s="13" t="str"/>
      <x:c r="Q1689" s="13" t="str"/>
      <x:c r="R1689" s="13" t="str"/>
      <x:c r="S1689" s="13" t="str"/>
      <x:c r="T1689" s="14" t="str"/>
      <x:c r="U1689" s="9" t="str">
        <x:f>IF(AND(Q1689="AGREED",P1689="LABEL_ONLY",OR(O1689="PASS",O1689="FAIL"),R1689&lt;&gt;"",S1689&lt;&gt;"",T1689&lt;&gt;""),O1689,G1689)</x:f>
        <x:v>PASS</x:v>
      </x:c>
      <x:c r="V1689" s="9" t="str">
        <x:f>IF(Q1689&lt;&gt;"AGREED","",IF(P1689="LABEL_ONLY",IF(AND(Q1689="AGREED",P1689="LABEL_ONLY",OR(O1689="PASS",O1689="FAIL"),R1689&lt;&gt;"",S1689&lt;&gt;"",T1689&lt;&gt;""),"LABEL_APPLIED","INCOMPLETE_DECISION"),"RERUN_REQUIRED"))</x:f>
      </x:c>
    </x:row>
    <x:row r="1690" ht="30" customHeight="1">
      <x:c r="A1690" s="9" t="str">
        <x:v>TRF-032-P03</x:v>
      </x:c>
      <x:c r="B1690" s="9" t="str">
        <x:v>TRF-032</x:v>
      </x:c>
      <x:c r="C1690" s="9" t="str">
        <x:v>BATCH_18</x:v>
      </x:c>
      <x:c r="D1690" s="9" t="str">
        <x:v>TRAFICOM</x:v>
      </x:c>
      <x:c r="E1690" s="9" t="n">
        <x:v>1</x:v>
      </x:c>
      <x:c r="F1690" s="9" t="str">
        <x:v>4.1</x:v>
      </x:c>
      <x:c r="G1690" s="9" t="str">
        <x:v>PASS</x:v>
      </x:c>
      <x:c r="H1690" s="11" t="str">
        <x:v>Equal regulation and society minima are met exactly.</x:v>
      </x:c>
      <x:c r="I1690" s="10" t="str">
        <x:v>rdf/TRF/TRF-032/TRF-032-P03.ttl</x:v>
      </x:c>
      <x:c r="J1690" s="10" t="str">
        <x:v>e39801bd8b8ad4536b0a7e7c41e47ee31d8153ba32600b2de3097bc64b1737a1</x:v>
      </x:c>
      <x:c r="K1690" s="13" t="str">
        <x:v>NOT_REVIEWED</x:v>
      </x:c>
      <x:c r="L1690" s="13" t="str"/>
      <x:c r="M1690" s="13" t="str"/>
      <x:c r="N1690" s="13" t="str"/>
      <x:c r="O1690" s="13" t="str"/>
      <x:c r="P1690" s="13" t="str"/>
      <x:c r="Q1690" s="13" t="str"/>
      <x:c r="R1690" s="13" t="str"/>
      <x:c r="S1690" s="13" t="str"/>
      <x:c r="T1690" s="14" t="str"/>
      <x:c r="U1690" s="9" t="str">
        <x:f>IF(AND(Q1690="AGREED",P1690="LABEL_ONLY",OR(O1690="PASS",O1690="FAIL"),R1690&lt;&gt;"",S1690&lt;&gt;"",T1690&lt;&gt;""),O1690,G1690)</x:f>
        <x:v>PASS</x:v>
      </x:c>
      <x:c r="V1690" s="9" t="str">
        <x:f>IF(Q1690&lt;&gt;"AGREED","",IF(P1690="LABEL_ONLY",IF(AND(Q1690="AGREED",P1690="LABEL_ONLY",OR(O1690="PASS",O1690="FAIL"),R1690&lt;&gt;"",S1690&lt;&gt;"",T1690&lt;&gt;""),"LABEL_APPLIED","INCOMPLETE_DECISION"),"RERUN_REQUIRED"))</x:f>
      </x:c>
    </x:row>
    <x:row r="1691" ht="30" customHeight="1">
      <x:c r="A1691" s="9" t="str">
        <x:v>TRF-032-P04</x:v>
      </x:c>
      <x:c r="B1691" s="9" t="str">
        <x:v>TRF-032</x:v>
      </x:c>
      <x:c r="C1691" s="9" t="str">
        <x:v>BATCH_18</x:v>
      </x:c>
      <x:c r="D1691" s="9" t="str">
        <x:v>TRAFICOM</x:v>
      </x:c>
      <x:c r="E1691" s="9" t="n">
        <x:v>0</x:v>
      </x:c>
      <x:c r="F1691" s="9" t="str">
        <x:v>4.1</x:v>
      </x:c>
      <x:c r="G1691" s="9" t="str">
        <x:v>PASS</x:v>
      </x:c>
      <x:c r="H1691" s="11" t="str">
        <x:v>A design scantling above both applicable minima is compliant.</x:v>
      </x:c>
      <x:c r="I1691" s="10" t="str">
        <x:v>rdf/TRF/TRF-032/TRF-032-P04.ttl</x:v>
      </x:c>
      <x:c r="J1691" s="10" t="str">
        <x:v>bcd8bacb36dd76318e8a6687e2feacb0fc2c4661a1788160d4d1b36bbf5d9227</x:v>
      </x:c>
      <x:c r="K1691" s="13" t="str">
        <x:v>NOT_REVIEWED</x:v>
      </x:c>
      <x:c r="L1691" s="13" t="str"/>
      <x:c r="M1691" s="13" t="str"/>
      <x:c r="N1691" s="13" t="str"/>
      <x:c r="O1691" s="13" t="str"/>
      <x:c r="P1691" s="13" t="str"/>
      <x:c r="Q1691" s="13" t="str"/>
      <x:c r="R1691" s="13" t="str"/>
      <x:c r="S1691" s="13" t="str"/>
      <x:c r="T1691" s="14" t="str"/>
      <x:c r="U1691" s="9" t="str">
        <x:f>IF(AND(Q1691="AGREED",P1691="LABEL_ONLY",OR(O1691="PASS",O1691="FAIL"),R1691&lt;&gt;"",S1691&lt;&gt;"",T1691&lt;&gt;""),O1691,G1691)</x:f>
        <x:v>PASS</x:v>
      </x:c>
      <x:c r="V1691" s="9" t="str">
        <x:f>IF(Q1691&lt;&gt;"AGREED","",IF(P1691="LABEL_ONLY",IF(AND(Q1691="AGREED",P1691="LABEL_ONLY",OR(O1691="PASS",O1691="FAIL"),R1691&lt;&gt;"",S1691&lt;&gt;"",T1691&lt;&gt;""),"LABEL_APPLIED","INCOMPLETE_DECISION"),"RERUN_REQUIRED"))</x:f>
      </x:c>
    </x:row>
    <x:row r="1692" ht="30" customHeight="1">
      <x:c r="A1692" s="9" t="str">
        <x:v>TRF-034-F01</x:v>
      </x:c>
      <x:c r="B1692" s="9" t="str">
        <x:v>TRF-034</x:v>
      </x:c>
      <x:c r="C1692" s="9" t="str">
        <x:v>BATCH_08</x:v>
      </x:c>
      <x:c r="D1692" s="9" t="str">
        <x:v>TRAFICOM</x:v>
      </x:c>
      <x:c r="E1692" s="9" t="n">
        <x:v>0</x:v>
      </x:c>
      <x:c r="F1692" s="9" t="str">
        <x:v>4.1</x:v>
      </x:c>
      <x:c r="G1692" s="9" t="str">
        <x:v>FAIL</x:v>
      </x:c>
      <x:c r="H1692" s="11" t="str">
        <x:v>Effective cross-section exists but the member-to-cross-section relationship is missing.</x:v>
      </x:c>
      <x:c r="I1692" s="10" t="str">
        <x:v>rdf/TRF/TRF-034/TRF-034-F01.ttl</x:v>
      </x:c>
      <x:c r="J1692" s="10" t="str">
        <x:v>03c6b0172ee66cab577d6257ea94dc75ca9ec6644d58917757158c726e4405bf</x:v>
      </x:c>
      <x:c r="K1692" s="13" t="str">
        <x:v>NOT_REVIEWED</x:v>
      </x:c>
      <x:c r="L1692" s="13" t="str"/>
      <x:c r="M1692" s="13" t="str"/>
      <x:c r="N1692" s="13" t="str"/>
      <x:c r="O1692" s="13" t="str"/>
      <x:c r="P1692" s="13" t="str"/>
      <x:c r="Q1692" s="13" t="str"/>
      <x:c r="R1692" s="13" t="str"/>
      <x:c r="S1692" s="13" t="str"/>
      <x:c r="T1692" s="14" t="str"/>
      <x:c r="U1692" s="9" t="str">
        <x:f>IF(AND(Q1692="AGREED",P1692="LABEL_ONLY",OR(O1692="PASS",O1692="FAIL"),R1692&lt;&gt;"",S1692&lt;&gt;"",T1692&lt;&gt;""),O1692,G1692)</x:f>
        <x:v>FAIL</x:v>
      </x:c>
      <x:c r="V1692" s="9" t="str">
        <x:f>IF(Q1692&lt;&gt;"AGREED","",IF(P1692="LABEL_ONLY",IF(AND(Q1692="AGREED",P1692="LABEL_ONLY",OR(O1692="PASS",O1692="FAIL"),R1692&lt;&gt;"",S1692&lt;&gt;"",T1692&lt;&gt;""),"LABEL_APPLIED","INCOMPLETE_DECISION"),"RERUN_REQUIRED"))</x:f>
      </x:c>
    </x:row>
    <x:row r="1693" ht="30" customHeight="1">
      <x:c r="A1693" s="9" t="str">
        <x:v>TRF-034-F02</x:v>
      </x:c>
      <x:c r="B1693" s="9" t="str">
        <x:v>TRF-034</x:v>
      </x:c>
      <x:c r="C1693" s="9" t="str">
        <x:v>BATCH_08</x:v>
      </x:c>
      <x:c r="D1693" s="9" t="str">
        <x:v>TRAFICOM</x:v>
      </x:c>
      <x:c r="E1693" s="9" t="n">
        <x:v>0</x:v>
      </x:c>
      <x:c r="F1693" s="9" t="str">
        <x:v>4.1</x:v>
      </x:c>
      <x:c r="G1693" s="9" t="str">
        <x:v>FAIL</x:v>
      </x:c>
      <x:c r="H1693" s="11" t="str">
        <x:v>Effective cross-section is missing section modulus.</x:v>
      </x:c>
      <x:c r="I1693" s="10" t="str">
        <x:v>rdf/TRF/TRF-034/TRF-034-F02.ttl</x:v>
      </x:c>
      <x:c r="J1693" s="10" t="str">
        <x:v>5c2a7c4b386fd45fc9391b4fc33806cbfcd43864dd948650a4025afcc1007204</x:v>
      </x:c>
      <x:c r="K1693" s="13" t="str">
        <x:v>NOT_REVIEWED</x:v>
      </x:c>
      <x:c r="L1693" s="13" t="str"/>
      <x:c r="M1693" s="13" t="str"/>
      <x:c r="N1693" s="13" t="str"/>
      <x:c r="O1693" s="13" t="str"/>
      <x:c r="P1693" s="13" t="str"/>
      <x:c r="Q1693" s="13" t="str"/>
      <x:c r="R1693" s="13" t="str"/>
      <x:c r="S1693" s="13" t="str"/>
      <x:c r="T1693" s="14" t="str"/>
      <x:c r="U1693" s="9" t="str">
        <x:f>IF(AND(Q1693="AGREED",P1693="LABEL_ONLY",OR(O1693="PASS",O1693="FAIL"),R1693&lt;&gt;"",S1693&lt;&gt;"",T1693&lt;&gt;""),O1693,G1693)</x:f>
        <x:v>FAIL</x:v>
      </x:c>
      <x:c r="V1693" s="9" t="str">
        <x:f>IF(Q1693&lt;&gt;"AGREED","",IF(P1693="LABEL_ONLY",IF(AND(Q1693="AGREED",P1693="LABEL_ONLY",OR(O1693="PASS",O1693="FAIL"),R1693&lt;&gt;"",S1693&lt;&gt;"",T1693&lt;&gt;""),"LABEL_APPLIED","INCOMPLETE_DECISION"),"RERUN_REQUIRED"))</x:f>
      </x:c>
    </x:row>
    <x:row r="1694" ht="30" customHeight="1">
      <x:c r="A1694" s="9" t="str">
        <x:v>TRF-034-F03</x:v>
      </x:c>
      <x:c r="B1694" s="9" t="str">
        <x:v>TRF-034</x:v>
      </x:c>
      <x:c r="C1694" s="9" t="str">
        <x:v>BATCH_08</x:v>
      </x:c>
      <x:c r="D1694" s="9" t="str">
        <x:v>TRAFICOM</x:v>
      </x:c>
      <x:c r="E1694" s="9" t="n">
        <x:v>1</x:v>
      </x:c>
      <x:c r="F1694" s="9" t="str">
        <x:v>4.1</x:v>
      </x:c>
      <x:c r="G1694" s="9" t="str">
        <x:v>FAIL</x:v>
      </x:c>
      <x:c r="H1694" s="11" t="str">
        <x:v>Effective cross-section is missing shear area.</x:v>
      </x:c>
      <x:c r="I1694" s="10" t="str">
        <x:v>rdf/TRF/TRF-034/TRF-034-F03.ttl</x:v>
      </x:c>
      <x:c r="J1694" s="10" t="str">
        <x:v>6a5370ccac7ab735c6cb7e3c62ac09a56190434eb7b87859009a7039db0d4e15</x:v>
      </x:c>
      <x:c r="K1694" s="13" t="str">
        <x:v>REVIEWED</x:v>
      </x:c>
      <x:c r="L1694" s="13" t="str">
        <x:v>YES</x:v>
      </x:c>
      <x:c r="M1694" s="13" t="str">
        <x:v>NO</x:v>
      </x:c>
      <x:c r="N1694" s="13" t="str">
        <x:v>YES</x:v>
      </x:c>
      <x:c r="O1694" s="13" t="str">
        <x:v>FAIL</x:v>
      </x:c>
      <x:c r="P1694" s="13" t="str">
        <x:v>RDF_EDIT</x:v>
      </x:c>
      <x:c r="Q1694" s="13" t="str">
        <x:v>PROPOSED</x:v>
      </x:c>
      <x:c r="R1694" s="13" t="str">
        <x:v>AI-assisted draft</x:v>
      </x:c>
      <x:c r="S1694" s="13" t="n">
        <x:v>46281</x:v>
      </x:c>
      <x:c r="T1694" s="14" t="str">
        <x:v>TRAFICOM 4.1 and the locked R13 ownership contract place memberNormalToPlating on the inverse-linked hullStructure. This RDF places it on effectiveMemberCrossSection. The missing shear area still expresses a FAIL intent, but the graph must first be repaired by moving normality to ex:member.</x:v>
      </x:c>
      <x:c r="U1694" s="9" t="str">
        <x:f>IF(AND(Q1694="AGREED",P1694="LABEL_ONLY",OR(O1694="PASS",O1694="FAIL"),R1694&lt;&gt;"",S1694&lt;&gt;"",T1694&lt;&gt;""),O1694,G1694)</x:f>
        <x:v>FAIL</x:v>
      </x:c>
      <x:c r="V1694" s="9" t="str">
        <x:f>IF(Q1694&lt;&gt;"AGREED","",IF(P1694="LABEL_ONLY",IF(AND(Q1694="AGREED",P1694="LABEL_ONLY",OR(O1694="PASS",O1694="FAIL"),R1694&lt;&gt;"",S1694&lt;&gt;"",T1694&lt;&gt;""),"LABEL_APPLIED","INCOMPLETE_DECISION"),"RERUN_REQUIRED"))</x:f>
      </x:c>
    </x:row>
    <x:row r="1695" ht="30" customHeight="1">
      <x:c r="A1695" s="9" t="str">
        <x:v>TRF-034-F04</x:v>
      </x:c>
      <x:c r="B1695" s="9" t="str">
        <x:v>TRF-034</x:v>
      </x:c>
      <x:c r="C1695" s="9" t="str">
        <x:v>BATCH_08</x:v>
      </x:c>
      <x:c r="D1695" s="9" t="str">
        <x:v>TRAFICOM</x:v>
      </x:c>
      <x:c r="E1695" s="9" t="n">
        <x:v>0</x:v>
      </x:c>
      <x:c r="F1695" s="9" t="str">
        <x:v>4.1</x:v>
      </x:c>
      <x:c r="G1695" s="9" t="str">
        <x:v>FAIL</x:v>
      </x:c>
      <x:c r="H1695" s="11" t="str">
        <x:v>Member-normal-to-plating assessment is missing.</x:v>
      </x:c>
      <x:c r="I1695" s="10" t="str">
        <x:v>rdf/TRF/TRF-034/TRF-034-F04.ttl</x:v>
      </x:c>
      <x:c r="J1695" s="10" t="str">
        <x:v>024aaaf9744814d89803c7c10b6773e9803e8b1de26001ecdb30dc5ce85f3595</x:v>
      </x:c>
      <x:c r="K1695" s="13" t="str">
        <x:v>NOT_REVIEWED</x:v>
      </x:c>
      <x:c r="L1695" s="13" t="str"/>
      <x:c r="M1695" s="13" t="str"/>
      <x:c r="N1695" s="13" t="str"/>
      <x:c r="O1695" s="13" t="str"/>
      <x:c r="P1695" s="13" t="str"/>
      <x:c r="Q1695" s="13" t="str"/>
      <x:c r="R1695" s="13" t="str"/>
      <x:c r="S1695" s="13" t="str"/>
      <x:c r="T1695" s="14" t="str"/>
      <x:c r="U1695" s="9" t="str">
        <x:f>IF(AND(Q1695="AGREED",P1695="LABEL_ONLY",OR(O1695="PASS",O1695="FAIL"),R1695&lt;&gt;"",S1695&lt;&gt;"",T1695&lt;&gt;""),O1695,G1695)</x:f>
        <x:v>FAIL</x:v>
      </x:c>
      <x:c r="V1695" s="9" t="str">
        <x:f>IF(Q1695&lt;&gt;"AGREED","",IF(P1695="LABEL_ONLY",IF(AND(Q1695="AGREED",P1695="LABEL_ONLY",OR(O1695="PASS",O1695="FAIL"),R1695&lt;&gt;"",S1695&lt;&gt;"",T1695&lt;&gt;""),"LABEL_APPLIED","INCOMPLETE_DECISION"),"RERUN_REQUIRED"))</x:f>
      </x:c>
    </x:row>
    <x:row r="1696" ht="30" customHeight="1">
      <x:c r="A1696" s="9" t="str">
        <x:v>TRF-034-F05</x:v>
      </x:c>
      <x:c r="B1696" s="9" t="str">
        <x:v>TRF-034</x:v>
      </x:c>
      <x:c r="C1696" s="9" t="str">
        <x:v>BATCH_08</x:v>
      </x:c>
      <x:c r="D1696" s="9" t="str">
        <x:v>TRAFICOM</x:v>
      </x:c>
      <x:c r="E1696" s="9" t="n">
        <x:v>0</x:v>
      </x:c>
      <x:c r="F1696" s="9" t="str">
        <x:v>4.1</x:v>
      </x:c>
      <x:c r="G1696" s="9" t="str">
        <x:v>FAIL</x:v>
      </x:c>
      <x:c r="H1696" s="11" t="str">
        <x:v>Non-normal member lacks classification-society section-property calculation evidence.</x:v>
      </x:c>
      <x:c r="I1696" s="10" t="str">
        <x:v>rdf/TRF/TRF-034/TRF-034-F05.ttl</x:v>
      </x:c>
      <x:c r="J1696" s="10" t="str">
        <x:v>7f1f75532870ef29afa89637d8094666c6c712f1d2f735239838ed9c71887b92</x:v>
      </x:c>
      <x:c r="K1696" s="13" t="str">
        <x:v>NOT_REVIEWED</x:v>
      </x:c>
      <x:c r="L1696" s="13" t="str"/>
      <x:c r="M1696" s="13" t="str"/>
      <x:c r="N1696" s="13" t="str"/>
      <x:c r="O1696" s="13" t="str"/>
      <x:c r="P1696" s="13" t="str"/>
      <x:c r="Q1696" s="13" t="str"/>
      <x:c r="R1696" s="13" t="str"/>
      <x:c r="S1696" s="13" t="str"/>
      <x:c r="T1696" s="14" t="str"/>
      <x:c r="U1696" s="9" t="str">
        <x:f>IF(AND(Q1696="AGREED",P1696="LABEL_ONLY",OR(O1696="PASS",O1696="FAIL"),R1696&lt;&gt;"",S1696&lt;&gt;"",T1696&lt;&gt;""),O1696,G1696)</x:f>
        <x:v>FAIL</x:v>
      </x:c>
      <x:c r="V1696" s="9" t="str">
        <x:f>IF(Q1696&lt;&gt;"AGREED","",IF(P1696="LABEL_ONLY",IF(AND(Q1696="AGREED",P1696="LABEL_ONLY",OR(O1696="PASS",O1696="FAIL"),R1696&lt;&gt;"",S1696&lt;&gt;"",T1696&lt;&gt;""),"LABEL_APPLIED","INCOMPLETE_DECISION"),"RERUN_REQUIRED"))</x:f>
      </x:c>
    </x:row>
    <x:row r="1697" ht="30" customHeight="1">
      <x:c r="A1697" s="9" t="str">
        <x:v>TRF-034-F06</x:v>
      </x:c>
      <x:c r="B1697" s="9" t="str">
        <x:v>TRF-034</x:v>
      </x:c>
      <x:c r="C1697" s="9" t="str">
        <x:v>BATCH_08</x:v>
      </x:c>
      <x:c r="D1697" s="9" t="str">
        <x:v>TRAFICOM</x:v>
      </x:c>
      <x:c r="E1697" s="9" t="n">
        <x:v>0</x:v>
      </x:c>
      <x:c r="F1697" s="9" t="str">
        <x:v>4.1</x:v>
      </x:c>
      <x:c r="G1697" s="9" t="str">
        <x:v>FAIL</x:v>
      </x:c>
      <x:c r="H1697" s="11" t="str">
        <x:v>Section modulus is attached to the member rather than the effective cross-section.</x:v>
      </x:c>
      <x:c r="I1697" s="10" t="str">
        <x:v>rdf/TRF/TRF-034/TRF-034-F06.ttl</x:v>
      </x:c>
      <x:c r="J1697" s="10" t="str">
        <x:v>6fc7a045272a8651319393485b86465cc512c37e3921efc6c59ce64990d9ad64</x:v>
      </x:c>
      <x:c r="K1697" s="13" t="str">
        <x:v>NOT_REVIEWED</x:v>
      </x:c>
      <x:c r="L1697" s="13" t="str"/>
      <x:c r="M1697" s="13" t="str"/>
      <x:c r="N1697" s="13" t="str"/>
      <x:c r="O1697" s="13" t="str"/>
      <x:c r="P1697" s="13" t="str"/>
      <x:c r="Q1697" s="13" t="str"/>
      <x:c r="R1697" s="13" t="str"/>
      <x:c r="S1697" s="13" t="str"/>
      <x:c r="T1697" s="14" t="str"/>
      <x:c r="U1697" s="9" t="str">
        <x:f>IF(AND(Q1697="AGREED",P1697="LABEL_ONLY",OR(O1697="PASS",O1697="FAIL"),R1697&lt;&gt;"",S1697&lt;&gt;"",T1697&lt;&gt;""),O1697,G1697)</x:f>
        <x:v>FAIL</x:v>
      </x:c>
      <x:c r="V1697" s="9" t="str">
        <x:f>IF(Q1697&lt;&gt;"AGREED","",IF(P1697="LABEL_ONLY",IF(AND(Q1697="AGREED",P1697="LABEL_ONLY",OR(O1697="PASS",O1697="FAIL"),R1697&lt;&gt;"",S1697&lt;&gt;"",T1697&lt;&gt;""),"LABEL_APPLIED","INCOMPLETE_DECISION"),"RERUN_REQUIRED"))</x:f>
      </x:c>
    </x:row>
    <x:row r="1698" ht="30" customHeight="1">
      <x:c r="A1698" s="9" t="str">
        <x:v>TRF-034-F07</x:v>
      </x:c>
      <x:c r="B1698" s="9" t="str">
        <x:v>TRF-034</x:v>
      </x:c>
      <x:c r="C1698" s="9" t="str">
        <x:v>BATCH_08</x:v>
      </x:c>
      <x:c r="D1698" s="9" t="str">
        <x:v>TRAFICOM</x:v>
      </x:c>
      <x:c r="E1698" s="9" t="n">
        <x:v>0</x:v>
      </x:c>
      <x:c r="F1698" s="9" t="str">
        <x:v>4.1</x:v>
      </x:c>
      <x:c r="G1698" s="9" t="str">
        <x:v>FAIL</x:v>
      </x:c>
      <x:c r="H1698" s="11" t="str">
        <x:v>Shear area uses the wrong unit.</x:v>
      </x:c>
      <x:c r="I1698" s="10" t="str">
        <x:v>rdf/TRF/TRF-034/TRF-034-F07.ttl</x:v>
      </x:c>
      <x:c r="J1698" s="10" t="str">
        <x:v>6bdadb7eb15962ca67273fdfdc1e08d681159782617d9b9f3ce2024bc9c3c3e8</x:v>
      </x:c>
      <x:c r="K1698" s="13" t="str">
        <x:v>NOT_REVIEWED</x:v>
      </x:c>
      <x:c r="L1698" s="13" t="str"/>
      <x:c r="M1698" s="13" t="str"/>
      <x:c r="N1698" s="13" t="str"/>
      <x:c r="O1698" s="13" t="str"/>
      <x:c r="P1698" s="13" t="str"/>
      <x:c r="Q1698" s="13" t="str"/>
      <x:c r="R1698" s="13" t="str"/>
      <x:c r="S1698" s="13" t="str"/>
      <x:c r="T1698" s="14" t="str"/>
      <x:c r="U1698" s="9" t="str">
        <x:f>IF(AND(Q1698="AGREED",P1698="LABEL_ONLY",OR(O1698="PASS",O1698="FAIL"),R1698&lt;&gt;"",S1698&lt;&gt;"",T1698&lt;&gt;""),O1698,G1698)</x:f>
        <x:v>FAIL</x:v>
      </x:c>
      <x:c r="V1698" s="9" t="str">
        <x:f>IF(Q1698&lt;&gt;"AGREED","",IF(P1698="LABEL_ONLY",IF(AND(Q1698="AGREED",P1698="LABEL_ONLY",OR(O1698="PASS",O1698="FAIL"),R1698&lt;&gt;"",S1698&lt;&gt;"",T1698&lt;&gt;""),"LABEL_APPLIED","INCOMPLETE_DECISION"),"RERUN_REQUIRED"))</x:f>
      </x:c>
    </x:row>
    <x:row r="1699" ht="30" customHeight="1">
      <x:c r="A1699" s="9" t="str">
        <x:v>TRF-034-F08</x:v>
      </x:c>
      <x:c r="B1699" s="9" t="str">
        <x:v>TRF-034</x:v>
      </x:c>
      <x:c r="C1699" s="9" t="str">
        <x:v>BATCH_08</x:v>
      </x:c>
      <x:c r="D1699" s="9" t="str">
        <x:v>TRAFICOM</x:v>
      </x:c>
      <x:c r="E1699" s="9" t="n">
        <x:v>0</x:v>
      </x:c>
      <x:c r="F1699" s="9" t="str">
        <x:v>4.1</x:v>
      </x:c>
      <x:c r="G1699" s="9" t="str">
        <x:v>FAIL</x:v>
      </x:c>
      <x:c r="H1699" s="11" t="str">
        <x:v>Required evidence for a non-normal member is attached to the wrong owner.</x:v>
      </x:c>
      <x:c r="I1699" s="10" t="str">
        <x:v>rdf/TRF/TRF-034/TRF-034-F08.ttl</x:v>
      </x:c>
      <x:c r="J1699" s="10" t="str">
        <x:v>00a804c01bc4dc3ab081e5858e16d0b4188a70981df9f58f251a2441d4e0644e</x:v>
      </x:c>
      <x:c r="K1699" s="13" t="str">
        <x:v>NOT_REVIEWED</x:v>
      </x:c>
      <x:c r="L1699" s="13" t="str"/>
      <x:c r="M1699" s="13" t="str"/>
      <x:c r="N1699" s="13" t="str"/>
      <x:c r="O1699" s="13" t="str"/>
      <x:c r="P1699" s="13" t="str"/>
      <x:c r="Q1699" s="13" t="str"/>
      <x:c r="R1699" s="13" t="str"/>
      <x:c r="S1699" s="13" t="str"/>
      <x:c r="T1699" s="14" t="str"/>
      <x:c r="U1699" s="9" t="str">
        <x:f>IF(AND(Q1699="AGREED",P1699="LABEL_ONLY",OR(O1699="PASS",O1699="FAIL"),R1699&lt;&gt;"",S1699&lt;&gt;"",T1699&lt;&gt;""),O1699,G1699)</x:f>
        <x:v>FAIL</x:v>
      </x:c>
      <x:c r="V1699" s="9" t="str">
        <x:f>IF(Q1699&lt;&gt;"AGREED","",IF(P1699="LABEL_ONLY",IF(AND(Q1699="AGREED",P1699="LABEL_ONLY",OR(O1699="PASS",O1699="FAIL"),R1699&lt;&gt;"",S1699&lt;&gt;"",T1699&lt;&gt;""),"LABEL_APPLIED","INCOMPLETE_DECISION"),"RERUN_REQUIRED"))</x:f>
      </x:c>
    </x:row>
    <x:row r="1700" ht="30" customHeight="1">
      <x:c r="A1700" s="9" t="str">
        <x:v>TRF-034-P01</x:v>
      </x:c>
      <x:c r="B1700" s="9" t="str">
        <x:v>TRF-034</x:v>
      </x:c>
      <x:c r="C1700" s="9" t="str">
        <x:v>BATCH_08</x:v>
      </x:c>
      <x:c r="D1700" s="9" t="str">
        <x:v>TRAFICOM</x:v>
      </x:c>
      <x:c r="E1700" s="9" t="n">
        <x:v>1</x:v>
      </x:c>
      <x:c r="F1700" s="9" t="str">
        <x:v>4.1</x:v>
      </x:c>
      <x:c r="G1700" s="9" t="str">
        <x:v>PASS</x:v>
      </x:c>
      <x:c r="H1700" s="11" t="str">
        <x:v>Normal member has an effective cross-section with section modulus and shear area; external section-property evidence is not triggered.</x:v>
      </x:c>
      <x:c r="I1700" s="10" t="str">
        <x:v>rdf/TRF/TRF-034/TRF-034-P01.ttl</x:v>
      </x:c>
      <x:c r="J1700" s="10" t="str">
        <x:v>c27721f61da3de7f53db0d44c051df794defe5a3b47ee7d5d2500bda0fb6fc89</x:v>
      </x:c>
      <x:c r="K1700" s="13" t="str">
        <x:v>REVIEWED</x:v>
      </x:c>
      <x:c r="L1700" s="13" t="str">
        <x:v>YES</x:v>
      </x:c>
      <x:c r="M1700" s="13" t="str">
        <x:v>NO</x:v>
      </x:c>
      <x:c r="N1700" s="13" t="str">
        <x:v>YES</x:v>
      </x:c>
      <x:c r="O1700" s="13" t="str">
        <x:v>PASS</x:v>
      </x:c>
      <x:c r="P1700" s="13" t="str">
        <x:v>RDF_EDIT</x:v>
      </x:c>
      <x:c r="Q1700" s="13" t="str">
        <x:v>PROPOSED</x:v>
      </x:c>
      <x:c r="R1700" s="13" t="str">
        <x:v>AI-assisted draft</x:v>
      </x:c>
      <x:c r="S1700" s="13" t="n">
        <x:v>46281</x:v>
      </x:c>
      <x:c r="T1700" s="14" t="str">
        <x:v>TRAFICOM 4.1 and the locked R13 ownership contract place memberNormalToPlating on the inverse-linked hullStructure. This RDF places it on effectiveMemberCrossSection, so the intended normal-member PASS scenario is malformed; retain PASS only after moving the property to ex:member.</x:v>
      </x:c>
      <x:c r="U1700" s="9" t="str">
        <x:f>IF(AND(Q1700="AGREED",P1700="LABEL_ONLY",OR(O1700="PASS",O1700="FAIL"),R1700&lt;&gt;"",S1700&lt;&gt;"",T1700&lt;&gt;""),O1700,G1700)</x:f>
        <x:v>PASS</x:v>
      </x:c>
      <x:c r="V1700" s="9" t="str">
        <x:f>IF(Q1700&lt;&gt;"AGREED","",IF(P1700="LABEL_ONLY",IF(AND(Q1700="AGREED",P1700="LABEL_ONLY",OR(O1700="PASS",O1700="FAIL"),R1700&lt;&gt;"",S1700&lt;&gt;"",T1700&lt;&gt;""),"LABEL_APPLIED","INCOMPLETE_DECISION"),"RERUN_REQUIRED"))</x:f>
      </x:c>
    </x:row>
    <x:row r="1701" ht="30" customHeight="1">
      <x:c r="A1701" s="9" t="str">
        <x:v>TRF-034-P02</x:v>
      </x:c>
      <x:c r="B1701" s="9" t="str">
        <x:v>TRF-034</x:v>
      </x:c>
      <x:c r="C1701" s="9" t="str">
        <x:v>BATCH_08</x:v>
      </x:c>
      <x:c r="D1701" s="9" t="str">
        <x:v>TRAFICOM</x:v>
      </x:c>
      <x:c r="E1701" s="9" t="n">
        <x:v>0</x:v>
      </x:c>
      <x:c r="F1701" s="9" t="str">
        <x:v>4.1</x:v>
      </x:c>
      <x:c r="G1701" s="9" t="str">
        <x:v>PASS</x:v>
      </x:c>
      <x:c r="H1701" s="11" t="str">
        <x:v>Non-normal member has required effective-section properties and classification-society calculation evidence.</x:v>
      </x:c>
      <x:c r="I1701" s="10" t="str">
        <x:v>rdf/TRF/TRF-034/TRF-034-P02.ttl</x:v>
      </x:c>
      <x:c r="J1701" s="10" t="str">
        <x:v>c716093f729bea381e672bd789fbcaf153828249c0217762bfb422d324b88235</x:v>
      </x:c>
      <x:c r="K1701" s="13" t="str">
        <x:v>NOT_REVIEWED</x:v>
      </x:c>
      <x:c r="L1701" s="13" t="str"/>
      <x:c r="M1701" s="13" t="str"/>
      <x:c r="N1701" s="13" t="str"/>
      <x:c r="O1701" s="13" t="str"/>
      <x:c r="P1701" s="13" t="str"/>
      <x:c r="Q1701" s="13" t="str"/>
      <x:c r="R1701" s="13" t="str"/>
      <x:c r="S1701" s="13" t="str"/>
      <x:c r="T1701" s="14" t="str"/>
      <x:c r="U1701" s="9" t="str">
        <x:f>IF(AND(Q1701="AGREED",P1701="LABEL_ONLY",OR(O1701="PASS",O1701="FAIL"),R1701&lt;&gt;"",S1701&lt;&gt;"",T1701&lt;&gt;""),O1701,G1701)</x:f>
        <x:v>PASS</x:v>
      </x:c>
      <x:c r="V1701" s="9" t="str">
        <x:f>IF(Q1701&lt;&gt;"AGREED","",IF(P1701="LABEL_ONLY",IF(AND(Q1701="AGREED",P1701="LABEL_ONLY",OR(O1701="PASS",O1701="FAIL"),R1701&lt;&gt;"",S1701&lt;&gt;"",T1701&lt;&gt;""),"LABEL_APPLIED","INCOMPLETE_DECISION"),"RERUN_REQUIRED"))</x:f>
      </x:c>
    </x:row>
    <x:row r="1702" ht="30" customHeight="1">
      <x:c r="A1702" s="9" t="str">
        <x:v>TRF-035-F01</x:v>
      </x:c>
      <x:c r="B1702" s="9" t="str">
        <x:v>TRF-035</x:v>
      </x:c>
      <x:c r="C1702" s="9" t="str">
        <x:v>BATCH_05</x:v>
      </x:c>
      <x:c r="D1702" s="9" t="str">
        <x:v>TRAFICOM</x:v>
      </x:c>
      <x:c r="E1702" s="9" t="n">
        <x:v>0</x:v>
      </x:c>
      <x:c r="F1702" s="9" t="str">
        <x:v>4.1.1</x:v>
      </x:c>
      <x:c r="G1702" s="9" t="str">
        <x:v>FAIL</x:v>
      </x:c>
      <x:c r="H1702" s="11" t="str">
        <x:v>Rule length differs from the classification-society rule length.</x:v>
      </x:c>
      <x:c r="I1702" s="10" t="str">
        <x:v>rdf/TRF/TRF-035/TRF-035-F01.ttl</x:v>
      </x:c>
      <x:c r="J1702" s="10" t="str">
        <x:v>557a8c971b6823b525b64da58db31ae481a5c9a40221ef4aaa5c80f81f8e6062</x:v>
      </x:c>
      <x:c r="K1702" s="13" t="str">
        <x:v>NOT_REVIEWED</x:v>
      </x:c>
      <x:c r="L1702" s="13" t="str"/>
      <x:c r="M1702" s="13" t="str"/>
      <x:c r="N1702" s="13" t="str"/>
      <x:c r="O1702" s="13" t="str"/>
      <x:c r="P1702" s="13" t="str"/>
      <x:c r="Q1702" s="13" t="str"/>
      <x:c r="R1702" s="13" t="str"/>
      <x:c r="S1702" s="13" t="str"/>
      <x:c r="T1702" s="14" t="str"/>
      <x:c r="U1702" s="9" t="str">
        <x:f>IF(AND(Q1702="AGREED",P1702="LABEL_ONLY",OR(O1702="PASS",O1702="FAIL"),R1702&lt;&gt;"",S1702&lt;&gt;"",T1702&lt;&gt;""),O1702,G1702)</x:f>
        <x:v>FAIL</x:v>
      </x:c>
      <x:c r="V1702" s="9" t="str">
        <x:f>IF(Q1702&lt;&gt;"AGREED","",IF(P1702="LABEL_ONLY",IF(AND(Q1702="AGREED",P1702="LABEL_ONLY",OR(O1702="PASS",O1702="FAIL"),R1702&lt;&gt;"",S1702&lt;&gt;"",T1702&lt;&gt;""),"LABEL_APPLIED","INCOMPLETE_DECISION"),"RERUN_REQUIRED"))</x:f>
      </x:c>
    </x:row>
    <x:row r="1703" ht="30" customHeight="1">
      <x:c r="A1703" s="9" t="str">
        <x:v>TRF-035-F02</x:v>
      </x:c>
      <x:c r="B1703" s="9" t="str">
        <x:v>TRF-035</x:v>
      </x:c>
      <x:c r="C1703" s="9" t="str">
        <x:v>BATCH_05</x:v>
      </x:c>
      <x:c r="D1703" s="9" t="str">
        <x:v>TRAFICOM</x:v>
      </x:c>
      <x:c r="E1703" s="9" t="n">
        <x:v>1</x:v>
      </x:c>
      <x:c r="F1703" s="9" t="str">
        <x:v>4.1.1</x:v>
      </x:c>
      <x:c r="G1703" s="9" t="str">
        <x:v>FAIL</x:v>
      </x:c>
      <x:c r="H1703" s="11" t="str">
        <x:v>Classification-society rule length is missing.</x:v>
      </x:c>
      <x:c r="I1703" s="10" t="str">
        <x:v>rdf/TRF/TRF-035/TRF-035-F02.ttl</x:v>
      </x:c>
      <x:c r="J1703" s="10" t="str">
        <x:v>aaaee3439279b366a4af47af11765b9d20ba8ce62743c42c9b69b4e97ecc1dde</x:v>
      </x:c>
      <x:c r="K1703" s="13" t="str">
        <x:v>REVIEWED</x:v>
      </x:c>
      <x:c r="L1703" s="13" t="str">
        <x:v>YES</x:v>
      </x:c>
      <x:c r="M1703" s="13" t="str">
        <x:v>YES</x:v>
      </x:c>
      <x:c r="N1703" s="13" t="str">
        <x:v>YES</x:v>
      </x:c>
      <x:c r="O1703" s="13"/>
      <x:c r="P1703" s="13"/>
      <x:c r="Q1703" s="13"/>
      <x:c r="R1703" s="13" t="str">
        <x:v>AI-assisted draft</x:v>
      </x:c>
      <x:c r="S1703" s="105" t="n">
        <x:v>46281</x:v>
      </x:c>
      <x:c r="T1703" s="14" t="str">
        <x:v>Valid failure: classificationSocietyRuleLength is absent, so the ship's L cannot be established as the society-used length.</x:v>
      </x:c>
      <x:c r="U1703" s="9" t="str">
        <x:f>IF(AND(Q1703="AGREED",P1703="LABEL_ONLY",OR(O1703="PASS",O1703="FAIL"),R1703&lt;&gt;"",S1703&lt;&gt;"",T1703&lt;&gt;""),O1703,G1703)</x:f>
        <x:v>FAIL</x:v>
      </x:c>
      <x:c r="V1703" s="9" t="str">
        <x:f>IF(Q1703&lt;&gt;"AGREED","",IF(P1703="LABEL_ONLY",IF(AND(Q1703="AGREED",P1703="LABEL_ONLY",OR(O1703="PASS",O1703="FAIL"),R1703&lt;&gt;"",S1703&lt;&gt;"",T1703&lt;&gt;""),"LABEL_APPLIED","INCOMPLETE_DECISION"),"RERUN_REQUIRED"))</x:f>
      </x:c>
    </x:row>
    <x:row r="1704" ht="30" customHeight="1">
      <x:c r="A1704" s="9" t="str">
        <x:v>TRF-035-F03</x:v>
      </x:c>
      <x:c r="B1704" s="9" t="str">
        <x:v>TRF-035</x:v>
      </x:c>
      <x:c r="C1704" s="9" t="str">
        <x:v>BATCH_05</x:v>
      </x:c>
      <x:c r="D1704" s="9" t="str">
        <x:v>TRAFICOM</x:v>
      </x:c>
      <x:c r="E1704" s="9" t="n">
        <x:v>0</x:v>
      </x:c>
      <x:c r="F1704" s="9" t="str">
        <x:v>4.1.1</x:v>
      </x:c>
      <x:c r="G1704" s="9" t="str">
        <x:v>FAIL</x:v>
      </x:c>
      <x:c r="H1704" s="11" t="str">
        <x:v>Rule length is missing.</x:v>
      </x:c>
      <x:c r="I1704" s="10" t="str">
        <x:v>rdf/TRF/TRF-035/TRF-035-F03.ttl</x:v>
      </x:c>
      <x:c r="J1704" s="10" t="str">
        <x:v>dc51774e8b7120bb252f6c67a9d00ae79f8bd93d68bc77a10f61330248fd81a0</x:v>
      </x:c>
      <x:c r="K1704" s="13" t="str">
        <x:v>NOT_REVIEWED</x:v>
      </x:c>
      <x:c r="L1704" s="13" t="str"/>
      <x:c r="M1704" s="13" t="str"/>
      <x:c r="N1704" s="13" t="str"/>
      <x:c r="O1704" s="13" t="str"/>
      <x:c r="P1704" s="13" t="str"/>
      <x:c r="Q1704" s="13" t="str"/>
      <x:c r="R1704" s="13" t="str"/>
      <x:c r="S1704" s="13" t="str"/>
      <x:c r="T1704" s="14" t="str"/>
      <x:c r="U1704" s="9" t="str">
        <x:f>IF(AND(Q1704="AGREED",P1704="LABEL_ONLY",OR(O1704="PASS",O1704="FAIL"),R1704&lt;&gt;"",S1704&lt;&gt;"",T1704&lt;&gt;""),O1704,G1704)</x:f>
        <x:v>FAIL</x:v>
      </x:c>
      <x:c r="V1704" s="9" t="str">
        <x:f>IF(Q1704&lt;&gt;"AGREED","",IF(P1704="LABEL_ONLY",IF(AND(Q1704="AGREED",P1704="LABEL_ONLY",OR(O1704="PASS",O1704="FAIL"),R1704&lt;&gt;"",S1704&lt;&gt;"",T1704&lt;&gt;""),"LABEL_APPLIED","INCOMPLETE_DECISION"),"RERUN_REQUIRED"))</x:f>
      </x:c>
    </x:row>
    <x:row r="1705" ht="30" customHeight="1">
      <x:c r="A1705" s="9" t="str">
        <x:v>TRF-035-F04</x:v>
      </x:c>
      <x:c r="B1705" s="9" t="str">
        <x:v>TRF-035</x:v>
      </x:c>
      <x:c r="C1705" s="9" t="str">
        <x:v>BATCH_05</x:v>
      </x:c>
      <x:c r="D1705" s="9" t="str">
        <x:v>TRAFICOM</x:v>
      </x:c>
      <x:c r="E1705" s="9" t="n">
        <x:v>0</x:v>
      </x:c>
      <x:c r="F1705" s="9" t="str">
        <x:v>4.1.1</x:v>
      </x:c>
      <x:c r="G1705" s="9" t="str">
        <x:v>FAIL</x:v>
      </x:c>
      <x:c r="H1705" s="11" t="str">
        <x:v>Rule length is represented using the wrong unit.</x:v>
      </x:c>
      <x:c r="I1705" s="10" t="str">
        <x:v>rdf/TRF/TRF-035/TRF-035-F04.ttl</x:v>
      </x:c>
      <x:c r="J1705" s="10" t="str">
        <x:v>dbe3902b6c7d33627658d0d4342be111e532769f4b07d94e8ddecd62108241b6</x:v>
      </x:c>
      <x:c r="K1705" s="13" t="str">
        <x:v>NOT_REVIEWED</x:v>
      </x:c>
      <x:c r="L1705" s="13" t="str"/>
      <x:c r="M1705" s="13" t="str"/>
      <x:c r="N1705" s="13" t="str"/>
      <x:c r="O1705" s="13" t="str"/>
      <x:c r="P1705" s="13" t="str"/>
      <x:c r="Q1705" s="13" t="str"/>
      <x:c r="R1705" s="13" t="str"/>
      <x:c r="S1705" s="13" t="str"/>
      <x:c r="T1705" s="14" t="str"/>
      <x:c r="U1705" s="9" t="str">
        <x:f>IF(AND(Q1705="AGREED",P1705="LABEL_ONLY",OR(O1705="PASS",O1705="FAIL"),R1705&lt;&gt;"",S1705&lt;&gt;"",T1705&lt;&gt;""),O1705,G1705)</x:f>
        <x:v>FAIL</x:v>
      </x:c>
      <x:c r="V1705" s="9" t="str">
        <x:f>IF(Q1705&lt;&gt;"AGREED","",IF(P1705="LABEL_ONLY",IF(AND(Q1705="AGREED",P1705="LABEL_ONLY",OR(O1705="PASS",O1705="FAIL"),R1705&lt;&gt;"",S1705&lt;&gt;"",T1705&lt;&gt;""),"LABEL_APPLIED","INCOMPLETE_DECISION"),"RERUN_REQUIRED"))</x:f>
      </x:c>
    </x:row>
    <x:row r="1706" ht="30" customHeight="1">
      <x:c r="A1706" s="9" t="str">
        <x:v>TRF-035-P01</x:v>
      </x:c>
      <x:c r="B1706" s="9" t="str">
        <x:v>TRF-035</x:v>
      </x:c>
      <x:c r="C1706" s="9" t="str">
        <x:v>BATCH_05</x:v>
      </x:c>
      <x:c r="D1706" s="9" t="str">
        <x:v>TRAFICOM</x:v>
      </x:c>
      <x:c r="E1706" s="9" t="n">
        <x:v>1</x:v>
      </x:c>
      <x:c r="F1706" s="9" t="str">
        <x:v>4.1.1</x:v>
      </x:c>
      <x:c r="G1706" s="9" t="str">
        <x:v>PASS</x:v>
      </x:c>
      <x:c r="H1706" s="11" t="str">
        <x:v>Rule length equals the classification-society rule length.</x:v>
      </x:c>
      <x:c r="I1706" s="10" t="str">
        <x:v>rdf/TRF/TRF-035/TRF-035-P01.ttl</x:v>
      </x:c>
      <x:c r="J1706" s="10" t="str">
        <x:v>359854de7e15ccef0d25c4bfec1c2fa565465c6846557f85ae2ac71cfa6d6007</x:v>
      </x:c>
      <x:c r="K1706" s="13" t="str">
        <x:v>REVIEWED</x:v>
      </x:c>
      <x:c r="L1706" s="13" t="str">
        <x:v>YES</x:v>
      </x:c>
      <x:c r="M1706" s="13" t="str">
        <x:v>YES</x:v>
      </x:c>
      <x:c r="N1706" s="13" t="str">
        <x:v>YES</x:v>
      </x:c>
      <x:c r="O1706" s="13"/>
      <x:c r="P1706" s="13"/>
      <x:c r="Q1706" s="13"/>
      <x:c r="R1706" s="13" t="str">
        <x:v>AI-assisted draft</x:v>
      </x:c>
      <x:c r="S1706" s="105" t="n">
        <x:v>46281</x:v>
      </x:c>
      <x:c r="T1706" s="14" t="str">
        <x:v>Valid PASS: ruleLength and classificationSocietyRuleLength are both 150 m.</x:v>
      </x:c>
      <x:c r="U1706" s="9" t="str">
        <x:f>IF(AND(Q1706="AGREED",P1706="LABEL_ONLY",OR(O1706="PASS",O1706="FAIL"),R1706&lt;&gt;"",S1706&lt;&gt;"",T1706&lt;&gt;""),O1706,G1706)</x:f>
        <x:v>PASS</x:v>
      </x:c>
      <x:c r="V1706" s="9" t="str">
        <x:f>IF(Q1706&lt;&gt;"AGREED","",IF(P1706="LABEL_ONLY",IF(AND(Q1706="AGREED",P1706="LABEL_ONLY",OR(O1706="PASS",O1706="FAIL"),R1706&lt;&gt;"",S1706&lt;&gt;"",T1706&lt;&gt;""),"LABEL_APPLIED","INCOMPLETE_DECISION"),"RERUN_REQUIRED"))</x:f>
      </x:c>
    </x:row>
    <x:row r="1707" ht="30" customHeight="1">
      <x:c r="A1707" s="9" t="str">
        <x:v>TRF-035-P02</x:v>
      </x:c>
      <x:c r="B1707" s="9" t="str">
        <x:v>TRF-035</x:v>
      </x:c>
      <x:c r="C1707" s="9" t="str">
        <x:v>BATCH_05</x:v>
      </x:c>
      <x:c r="D1707" s="9" t="str">
        <x:v>TRAFICOM</x:v>
      </x:c>
      <x:c r="E1707" s="9" t="n">
        <x:v>0</x:v>
      </x:c>
      <x:c r="F1707" s="9" t="str">
        <x:v>4.1.1</x:v>
      </x:c>
      <x:c r="G1707" s="9" t="str">
        <x:v>PASS</x:v>
      </x:c>
      <x:c r="H1707" s="11" t="str">
        <x:v>A second valid rule-length value is transferred unchanged from the classification-society value.</x:v>
      </x:c>
      <x:c r="I1707" s="10" t="str">
        <x:v>rdf/TRF/TRF-035/TRF-035-P02.ttl</x:v>
      </x:c>
      <x:c r="J1707" s="10" t="str">
        <x:v>4bc78f4b359f7fc56078a10af1244e3578a140415fc7a257674c8415a3e348d7</x:v>
      </x:c>
      <x:c r="K1707" s="13" t="str">
        <x:v>NOT_REVIEWED</x:v>
      </x:c>
      <x:c r="L1707" s="13" t="str"/>
      <x:c r="M1707" s="13" t="str"/>
      <x:c r="N1707" s="13" t="str"/>
      <x:c r="O1707" s="13" t="str"/>
      <x:c r="P1707" s="13" t="str"/>
      <x:c r="Q1707" s="13" t="str"/>
      <x:c r="R1707" s="13" t="str"/>
      <x:c r="S1707" s="13" t="str"/>
      <x:c r="T1707" s="14" t="str"/>
      <x:c r="U1707" s="9" t="str">
        <x:f>IF(AND(Q1707="AGREED",P1707="LABEL_ONLY",OR(O1707="PASS",O1707="FAIL"),R1707&lt;&gt;"",S1707&lt;&gt;"",T1707&lt;&gt;""),O1707,G1707)</x:f>
        <x:v>PASS</x:v>
      </x:c>
      <x:c r="V1707" s="9" t="str">
        <x:f>IF(Q1707&lt;&gt;"AGREED","",IF(P1707="LABEL_ONLY",IF(AND(Q1707="AGREED",P1707="LABEL_ONLY",OR(O1707="PASS",O1707="FAIL"),R1707&lt;&gt;"",S1707&lt;&gt;"",T1707&lt;&gt;""),"LABEL_APPLIED","INCOMPLETE_DECISION"),"RERUN_REQUIRED"))</x:f>
      </x:c>
    </x:row>
    <x:row r="1708" ht="30" customHeight="1">
      <x:c r="A1708" s="9" t="str">
        <x:v>TRF-036-F01</x:v>
      </x:c>
      <x:c r="B1708" s="9" t="str">
        <x:v>TRF-036</x:v>
      </x:c>
      <x:c r="C1708" s="9" t="str">
        <x:v>BATCH_24</x:v>
      </x:c>
      <x:c r="D1708" s="9" t="str">
        <x:v>TRAFICOM</x:v>
      </x:c>
      <x:c r="E1708" s="9" t="n">
        <x:v>0</x:v>
      </x:c>
      <x:c r="F1708" s="9" t="str">
        <x:v>4.2.1</x:v>
      </x:c>
      <x:c r="G1708" s="9" t="str">
        <x:v>FAIL</x:v>
      </x:c>
      <x:c r="H1708" s="11" t="str">
        <x:v>IA level-ice thickness is not the Table 4-1 value.</x:v>
      </x:c>
      <x:c r="I1708" s="10" t="str">
        <x:v>rdf/TRF/TRF-036/TRF-036-F01.ttl</x:v>
      </x:c>
      <x:c r="J1708" s="10" t="str">
        <x:v>5aba62323a4d0991bec9ccc919f6dd5681b3beb906311576830af2b53fc0102a</x:v>
      </x:c>
      <x:c r="K1708" s="13" t="str">
        <x:v>NOT_REVIEWED</x:v>
      </x:c>
      <x:c r="L1708" s="13" t="str"/>
      <x:c r="M1708" s="13" t="str"/>
      <x:c r="N1708" s="13" t="str"/>
      <x:c r="O1708" s="13" t="str"/>
      <x:c r="P1708" s="13" t="str"/>
      <x:c r="Q1708" s="13" t="str"/>
      <x:c r="R1708" s="13" t="str"/>
      <x:c r="S1708" s="13" t="str"/>
      <x:c r="T1708" s="14" t="str"/>
      <x:c r="U1708" s="9" t="str">
        <x:f>IF(AND(Q1708="AGREED",P1708="LABEL_ONLY",OR(O1708="PASS",O1708="FAIL"),R1708&lt;&gt;"",S1708&lt;&gt;"",T1708&lt;&gt;""),O1708,G1708)</x:f>
        <x:v>FAIL</x:v>
      </x:c>
      <x:c r="V1708" s="9" t="str">
        <x:f>IF(Q1708&lt;&gt;"AGREED","",IF(P1708="LABEL_ONLY",IF(AND(Q1708="AGREED",P1708="LABEL_ONLY",OR(O1708="PASS",O1708="FAIL"),R1708&lt;&gt;"",S1708&lt;&gt;"",T1708&lt;&gt;""),"LABEL_APPLIED","INCOMPLETE_DECISION"),"RERUN_REQUIRED"))</x:f>
      </x:c>
    </x:row>
    <x:row r="1709" ht="30" customHeight="1">
      <x:c r="A1709" s="9" t="str">
        <x:v>TRF-036-F02</x:v>
      </x:c>
      <x:c r="B1709" s="9" t="str">
        <x:v>TRF-036</x:v>
      </x:c>
      <x:c r="C1709" s="9" t="str">
        <x:v>BATCH_24</x:v>
      </x:c>
      <x:c r="D1709" s="9" t="str">
        <x:v>TRAFICOM</x:v>
      </x:c>
      <x:c r="E1709" s="9" t="n">
        <x:v>0</x:v>
      </x:c>
      <x:c r="F1709" s="9" t="str">
        <x:v>4.2.1</x:v>
      </x:c>
      <x:c r="G1709" s="9" t="str">
        <x:v>FAIL</x:v>
      </x:c>
      <x:c r="H1709" s="11" t="str">
        <x:v>IB design ice-load height is not the Table 4-1 value.</x:v>
      </x:c>
      <x:c r="I1709" s="10" t="str">
        <x:v>rdf/TRF/TRF-036/TRF-036-F02.ttl</x:v>
      </x:c>
      <x:c r="J1709" s="10" t="str">
        <x:v>72d0bf2b8891575cc946a30f2bbd75ffc443a1c1e075c84f7c70c0e017a5dafa</x:v>
      </x:c>
      <x:c r="K1709" s="13" t="str">
        <x:v>NOT_REVIEWED</x:v>
      </x:c>
      <x:c r="L1709" s="13" t="str"/>
      <x:c r="M1709" s="13" t="str"/>
      <x:c r="N1709" s="13" t="str"/>
      <x:c r="O1709" s="13" t="str"/>
      <x:c r="P1709" s="13" t="str"/>
      <x:c r="Q1709" s="13" t="str"/>
      <x:c r="R1709" s="13" t="str"/>
      <x:c r="S1709" s="13" t="str"/>
      <x:c r="T1709" s="14" t="str"/>
      <x:c r="U1709" s="9" t="str">
        <x:f>IF(AND(Q1709="AGREED",P1709="LABEL_ONLY",OR(O1709="PASS",O1709="FAIL"),R1709&lt;&gt;"",S1709&lt;&gt;"",T1709&lt;&gt;""),O1709,G1709)</x:f>
        <x:v>FAIL</x:v>
      </x:c>
      <x:c r="V1709" s="9" t="str">
        <x:f>IF(Q1709&lt;&gt;"AGREED","",IF(P1709="LABEL_ONLY",IF(AND(Q1709="AGREED",P1709="LABEL_ONLY",OR(O1709="PASS",O1709="FAIL"),R1709&lt;&gt;"",S1709&lt;&gt;"",T1709&lt;&gt;""),"LABEL_APPLIED","INCOMPLETE_DECISION"),"RERUN_REQUIRED"))</x:f>
      </x:c>
    </x:row>
    <x:row r="1710" ht="30" customHeight="1">
      <x:c r="A1710" s="9" t="str">
        <x:v>TRF-036-F03</x:v>
      </x:c>
      <x:c r="B1710" s="9" t="str">
        <x:v>TRF-036</x:v>
      </x:c>
      <x:c r="C1710" s="9" t="str">
        <x:v>BATCH_24</x:v>
      </x:c>
      <x:c r="D1710" s="9" t="str">
        <x:v>TRAFICOM</x:v>
      </x:c>
      <x:c r="E1710" s="9" t="n">
        <x:v>1</x:v>
      </x:c>
      <x:c r="F1710" s="9" t="str">
        <x:v>4.2.1</x:v>
      </x:c>
      <x:c r="G1710" s="9" t="str">
        <x:v>FAIL</x:v>
      </x:c>
      <x:c r="H1710" s="11" t="str">
        <x:v>Ice-class selector is missing from the parameter set.</x:v>
      </x:c>
      <x:c r="I1710" s="10" t="str">
        <x:v>rdf/TRF/TRF-036/TRF-036-F03.ttl</x:v>
      </x:c>
      <x:c r="J1710" s="10" t="str">
        <x:v>5c2321fa2b35f2c999874022bf418e8ebdfadf7a6316e348166e1e54a93a98f2</x:v>
      </x:c>
      <x:c r="K1710" s="13" t="str">
        <x:v>NOT_REVIEWED</x:v>
      </x:c>
      <x:c r="L1710" s="13" t="str"/>
      <x:c r="M1710" s="13" t="str"/>
      <x:c r="N1710" s="13" t="str"/>
      <x:c r="O1710" s="13" t="str"/>
      <x:c r="P1710" s="13" t="str"/>
      <x:c r="Q1710" s="13" t="str"/>
      <x:c r="R1710" s="13" t="str"/>
      <x:c r="S1710" s="13" t="str"/>
      <x:c r="T1710" s="14" t="str"/>
      <x:c r="U1710" s="9" t="str">
        <x:f>IF(AND(Q1710="AGREED",P1710="LABEL_ONLY",OR(O1710="PASS",O1710="FAIL"),R1710&lt;&gt;"",S1710&lt;&gt;"",T1710&lt;&gt;""),O1710,G1710)</x:f>
        <x:v>FAIL</x:v>
      </x:c>
      <x:c r="V1710" s="9" t="str">
        <x:f>IF(Q1710&lt;&gt;"AGREED","",IF(P1710="LABEL_ONLY",IF(AND(Q1710="AGREED",P1710="LABEL_ONLY",OR(O1710="PASS",O1710="FAIL"),R1710&lt;&gt;"",S1710&lt;&gt;"",T1710&lt;&gt;""),"LABEL_APPLIED","INCOMPLETE_DECISION"),"RERUN_REQUIRED"))</x:f>
      </x:c>
    </x:row>
    <x:row r="1711" ht="30" customHeight="1">
      <x:c r="A1711" s="9" t="str">
        <x:v>TRF-036-F04</x:v>
      </x:c>
      <x:c r="B1711" s="9" t="str">
        <x:v>TRF-036</x:v>
      </x:c>
      <x:c r="C1711" s="9" t="str">
        <x:v>BATCH_24</x:v>
      </x:c>
      <x:c r="D1711" s="9" t="str">
        <x:v>TRAFICOM</x:v>
      </x:c>
      <x:c r="E1711" s="9" t="n">
        <x:v>0</x:v>
      </x:c>
      <x:c r="F1711" s="9" t="str">
        <x:v>4.2.1</x:v>
      </x:c>
      <x:c r="G1711" s="9" t="str">
        <x:v>FAIL</x:v>
      </x:c>
      <x:c r="H1711" s="11" t="str">
        <x:v>Ship-to-design-parameter-set relation is missing.</x:v>
      </x:c>
      <x:c r="I1711" s="10" t="str">
        <x:v>rdf/TRF/TRF-036/TRF-036-F04.ttl</x:v>
      </x:c>
      <x:c r="J1711" s="10" t="str">
        <x:v>8427ab0314f3006e16b3c6dfa948adfaea12c63396d72cb39a723e9c74a3087c</x:v>
      </x:c>
      <x:c r="K1711" s="13" t="str">
        <x:v>NOT_REVIEWED</x:v>
      </x:c>
      <x:c r="L1711" s="13" t="str"/>
      <x:c r="M1711" s="13" t="str"/>
      <x:c r="N1711" s="13" t="str"/>
      <x:c r="O1711" s="13" t="str"/>
      <x:c r="P1711" s="13" t="str"/>
      <x:c r="Q1711" s="13" t="str"/>
      <x:c r="R1711" s="13" t="str"/>
      <x:c r="S1711" s="13" t="str"/>
      <x:c r="T1711" s="14" t="str"/>
      <x:c r="U1711" s="9" t="str">
        <x:f>IF(AND(Q1711="AGREED",P1711="LABEL_ONLY",OR(O1711="PASS",O1711="FAIL"),R1711&lt;&gt;"",S1711&lt;&gt;"",T1711&lt;&gt;""),O1711,G1711)</x:f>
        <x:v>FAIL</x:v>
      </x:c>
      <x:c r="V1711" s="9" t="str">
        <x:f>IF(Q1711&lt;&gt;"AGREED","",IF(P1711="LABEL_ONLY",IF(AND(Q1711="AGREED",P1711="LABEL_ONLY",OR(O1711="PASS",O1711="FAIL"),R1711&lt;&gt;"",S1711&lt;&gt;"",T1711&lt;&gt;""),"LABEL_APPLIED","INCOMPLETE_DECISION"),"RERUN_REQUIRED"))</x:f>
      </x:c>
    </x:row>
    <x:row r="1712" ht="30" customHeight="1">
      <x:c r="A1712" s="9" t="str">
        <x:v>TRF-036-F05</x:v>
      </x:c>
      <x:c r="B1712" s="9" t="str">
        <x:v>TRF-036</x:v>
      </x:c>
      <x:c r="C1712" s="9" t="str">
        <x:v>BATCH_24</x:v>
      </x:c>
      <x:c r="D1712" s="9" t="str">
        <x:v>TRAFICOM</x:v>
      </x:c>
      <x:c r="E1712" s="9" t="n">
        <x:v>0</x:v>
      </x:c>
      <x:c r="F1712" s="9" t="str">
        <x:v>4.2.1</x:v>
      </x:c>
      <x:c r="G1712" s="9" t="str">
        <x:v>FAIL</x:v>
      </x:c>
      <x:c r="H1712" s="11" t="str">
        <x:v>Ice class II is not a valid Table 4-1 selector.</x:v>
      </x:c>
      <x:c r="I1712" s="10" t="str">
        <x:v>rdf/TRF/TRF-036/TRF-036-F05.ttl</x:v>
      </x:c>
      <x:c r="J1712" s="10" t="str">
        <x:v>c7ee919a5d00410d8e84f253905aa2e010a794f1a4cc2ed1b932006f9c18ba3d</x:v>
      </x:c>
      <x:c r="K1712" s="13" t="str">
        <x:v>NOT_REVIEWED</x:v>
      </x:c>
      <x:c r="L1712" s="13" t="str"/>
      <x:c r="M1712" s="13" t="str"/>
      <x:c r="N1712" s="13" t="str"/>
      <x:c r="O1712" s="13" t="str"/>
      <x:c r="P1712" s="13" t="str"/>
      <x:c r="Q1712" s="13" t="str"/>
      <x:c r="R1712" s="13" t="str"/>
      <x:c r="S1712" s="13" t="str"/>
      <x:c r="T1712" s="14" t="str"/>
      <x:c r="U1712" s="9" t="str">
        <x:f>IF(AND(Q1712="AGREED",P1712="LABEL_ONLY",OR(O1712="PASS",O1712="FAIL"),R1712&lt;&gt;"",S1712&lt;&gt;"",T1712&lt;&gt;""),O1712,G1712)</x:f>
        <x:v>FAIL</x:v>
      </x:c>
      <x:c r="V1712" s="9" t="str">
        <x:f>IF(Q1712&lt;&gt;"AGREED","",IF(P1712="LABEL_ONLY",IF(AND(Q1712="AGREED",P1712="LABEL_ONLY",OR(O1712="PASS",O1712="FAIL"),R1712&lt;&gt;"",S1712&lt;&gt;"",T1712&lt;&gt;""),"LABEL_APPLIED","INCOMPLETE_DECISION"),"RERUN_REQUIRED"))</x:f>
      </x:c>
    </x:row>
    <x:row r="1713" ht="30" customHeight="1">
      <x:c r="A1713" s="9" t="str">
        <x:v>TRF-036-F06</x:v>
      </x:c>
      <x:c r="B1713" s="9" t="str">
        <x:v>TRF-036</x:v>
      </x:c>
      <x:c r="C1713" s="9" t="str">
        <x:v>BATCH_24</x:v>
      </x:c>
      <x:c r="D1713" s="9" t="str">
        <x:v>TRAFICOM</x:v>
      </x:c>
      <x:c r="E1713" s="9" t="n">
        <x:v>0</x:v>
      </x:c>
      <x:c r="F1713" s="9" t="str">
        <x:v>4.2.1</x:v>
      </x:c>
      <x:c r="G1713" s="9" t="str">
        <x:v>FAIL</x:v>
      </x:c>
      <x:c r="H1713" s="11" t="str">
        <x:v>Level-ice thickness uses the wrong unit.</x:v>
      </x:c>
      <x:c r="I1713" s="10" t="str">
        <x:v>rdf/TRF/TRF-036/TRF-036-F06.ttl</x:v>
      </x:c>
      <x:c r="J1713" s="10" t="str">
        <x:v>a17aed548b31e7f3a72f0546e4af1d70ae17be468786d7681e1c618f214780d9</x:v>
      </x:c>
      <x:c r="K1713" s="13" t="str">
        <x:v>NOT_REVIEWED</x:v>
      </x:c>
      <x:c r="L1713" s="13" t="str"/>
      <x:c r="M1713" s="13" t="str"/>
      <x:c r="N1713" s="13" t="str"/>
      <x:c r="O1713" s="13" t="str"/>
      <x:c r="P1713" s="13" t="str"/>
      <x:c r="Q1713" s="13" t="str"/>
      <x:c r="R1713" s="13" t="str"/>
      <x:c r="S1713" s="13" t="str"/>
      <x:c r="T1713" s="14" t="str"/>
      <x:c r="U1713" s="9" t="str">
        <x:f>IF(AND(Q1713="AGREED",P1713="LABEL_ONLY",OR(O1713="PASS",O1713="FAIL"),R1713&lt;&gt;"",S1713&lt;&gt;"",T1713&lt;&gt;""),O1713,G1713)</x:f>
        <x:v>FAIL</x:v>
      </x:c>
      <x:c r="V1713" s="9" t="str">
        <x:f>IF(Q1713&lt;&gt;"AGREED","",IF(P1713="LABEL_ONLY",IF(AND(Q1713="AGREED",P1713="LABEL_ONLY",OR(O1713="PASS",O1713="FAIL"),R1713&lt;&gt;"",S1713&lt;&gt;"",T1713&lt;&gt;""),"LABEL_APPLIED","INCOMPLETE_DECISION"),"RERUN_REQUIRED"))</x:f>
      </x:c>
    </x:row>
    <x:row r="1714" ht="30" customHeight="1">
      <x:c r="A1714" s="9" t="str">
        <x:v>TRF-036-P01</x:v>
      </x:c>
      <x:c r="B1714" s="9" t="str">
        <x:v>TRF-036</x:v>
      </x:c>
      <x:c r="C1714" s="9" t="str">
        <x:v>BATCH_24</x:v>
      </x:c>
      <x:c r="D1714" s="9" t="str">
        <x:v>TRAFICOM</x:v>
      </x:c>
      <x:c r="E1714" s="9" t="n">
        <x:v>0</x:v>
      </x:c>
      <x:c r="F1714" s="9" t="str">
        <x:v>4.2.1</x:v>
      </x:c>
      <x:c r="G1714" s="9" t="str">
        <x:v>PASS</x:v>
      </x:c>
      <x:c r="H1714" s="11" t="str">
        <x:v>Table 4-1 values for ice class IA Super are selected exactly.</x:v>
      </x:c>
      <x:c r="I1714" s="10" t="str">
        <x:v>rdf/TRF/TRF-036/TRF-036-P01.ttl</x:v>
      </x:c>
      <x:c r="J1714" s="10" t="str">
        <x:v>af26adb512c8c9fbb19677268bb4088341f9f5362c10810d41c3c140b54436fd</x:v>
      </x:c>
      <x:c r="K1714" s="13" t="str">
        <x:v>NOT_REVIEWED</x:v>
      </x:c>
      <x:c r="L1714" s="13" t="str"/>
      <x:c r="M1714" s="13" t="str"/>
      <x:c r="N1714" s="13" t="str"/>
      <x:c r="O1714" s="13" t="str"/>
      <x:c r="P1714" s="13" t="str"/>
      <x:c r="Q1714" s="13" t="str"/>
      <x:c r="R1714" s="13" t="str"/>
      <x:c r="S1714" s="13" t="str"/>
      <x:c r="T1714" s="14" t="str"/>
      <x:c r="U1714" s="9" t="str">
        <x:f>IF(AND(Q1714="AGREED",P1714="LABEL_ONLY",OR(O1714="PASS",O1714="FAIL"),R1714&lt;&gt;"",S1714&lt;&gt;"",T1714&lt;&gt;""),O1714,G1714)</x:f>
        <x:v>PASS</x:v>
      </x:c>
      <x:c r="V1714" s="9" t="str">
        <x:f>IF(Q1714&lt;&gt;"AGREED","",IF(P1714="LABEL_ONLY",IF(AND(Q1714="AGREED",P1714="LABEL_ONLY",OR(O1714="PASS",O1714="FAIL"),R1714&lt;&gt;"",S1714&lt;&gt;"",T1714&lt;&gt;""),"LABEL_APPLIED","INCOMPLETE_DECISION"),"RERUN_REQUIRED"))</x:f>
      </x:c>
    </x:row>
    <x:row r="1715" ht="30" customHeight="1">
      <x:c r="A1715" s="9" t="str">
        <x:v>TRF-036-P02</x:v>
      </x:c>
      <x:c r="B1715" s="9" t="str">
        <x:v>TRF-036</x:v>
      </x:c>
      <x:c r="C1715" s="9" t="str">
        <x:v>BATCH_24</x:v>
      </x:c>
      <x:c r="D1715" s="9" t="str">
        <x:v>TRAFICOM</x:v>
      </x:c>
      <x:c r="E1715" s="9" t="n">
        <x:v>0</x:v>
      </x:c>
      <x:c r="F1715" s="9" t="str">
        <x:v>4.2.1</x:v>
      </x:c>
      <x:c r="G1715" s="9" t="str">
        <x:v>PASS</x:v>
      </x:c>
      <x:c r="H1715" s="11" t="str">
        <x:v>Table 4-1 values for ice class IA are selected exactly.</x:v>
      </x:c>
      <x:c r="I1715" s="10" t="str">
        <x:v>rdf/TRF/TRF-036/TRF-036-P02.ttl</x:v>
      </x:c>
      <x:c r="J1715" s="10" t="str">
        <x:v>4c79acd02d33bc001667f838ce371282d6833acd35b2cdb1d69201d421a7cd0b</x:v>
      </x:c>
      <x:c r="K1715" s="13" t="str">
        <x:v>NOT_REVIEWED</x:v>
      </x:c>
      <x:c r="L1715" s="13" t="str"/>
      <x:c r="M1715" s="13" t="str"/>
      <x:c r="N1715" s="13" t="str"/>
      <x:c r="O1715" s="13" t="str"/>
      <x:c r="P1715" s="13" t="str"/>
      <x:c r="Q1715" s="13" t="str"/>
      <x:c r="R1715" s="13" t="str"/>
      <x:c r="S1715" s="13" t="str"/>
      <x:c r="T1715" s="14" t="str"/>
      <x:c r="U1715" s="9" t="str">
        <x:f>IF(AND(Q1715="AGREED",P1715="LABEL_ONLY",OR(O1715="PASS",O1715="FAIL"),R1715&lt;&gt;"",S1715&lt;&gt;"",T1715&lt;&gt;""),O1715,G1715)</x:f>
        <x:v>PASS</x:v>
      </x:c>
      <x:c r="V1715" s="9" t="str">
        <x:f>IF(Q1715&lt;&gt;"AGREED","",IF(P1715="LABEL_ONLY",IF(AND(Q1715="AGREED",P1715="LABEL_ONLY",OR(O1715="PASS",O1715="FAIL"),R1715&lt;&gt;"",S1715&lt;&gt;"",T1715&lt;&gt;""),"LABEL_APPLIED","INCOMPLETE_DECISION"),"RERUN_REQUIRED"))</x:f>
      </x:c>
    </x:row>
    <x:row r="1716" ht="30" customHeight="1">
      <x:c r="A1716" s="9" t="str">
        <x:v>TRF-036-P03</x:v>
      </x:c>
      <x:c r="B1716" s="9" t="str">
        <x:v>TRF-036</x:v>
      </x:c>
      <x:c r="C1716" s="9" t="str">
        <x:v>BATCH_24</x:v>
      </x:c>
      <x:c r="D1716" s="9" t="str">
        <x:v>TRAFICOM</x:v>
      </x:c>
      <x:c r="E1716" s="9" t="n">
        <x:v>0</x:v>
      </x:c>
      <x:c r="F1716" s="9" t="str">
        <x:v>4.2.1</x:v>
      </x:c>
      <x:c r="G1716" s="9" t="str">
        <x:v>PASS</x:v>
      </x:c>
      <x:c r="H1716" s="11" t="str">
        <x:v>Table 4-1 values for ice class IB are selected exactly.</x:v>
      </x:c>
      <x:c r="I1716" s="10" t="str">
        <x:v>rdf/TRF/TRF-036/TRF-036-P03.ttl</x:v>
      </x:c>
      <x:c r="J1716" s="10" t="str">
        <x:v>1cf709a6bac63b65f1291461588dd624218bcaafc83b6757821a4013cb31222f</x:v>
      </x:c>
      <x:c r="K1716" s="13" t="str">
        <x:v>NOT_REVIEWED</x:v>
      </x:c>
      <x:c r="L1716" s="13" t="str"/>
      <x:c r="M1716" s="13" t="str"/>
      <x:c r="N1716" s="13" t="str"/>
      <x:c r="O1716" s="13" t="str"/>
      <x:c r="P1716" s="13" t="str"/>
      <x:c r="Q1716" s="13" t="str"/>
      <x:c r="R1716" s="13" t="str"/>
      <x:c r="S1716" s="13" t="str"/>
      <x:c r="T1716" s="14" t="str"/>
      <x:c r="U1716" s="9" t="str">
        <x:f>IF(AND(Q1716="AGREED",P1716="LABEL_ONLY",OR(O1716="PASS",O1716="FAIL"),R1716&lt;&gt;"",S1716&lt;&gt;"",T1716&lt;&gt;""),O1716,G1716)</x:f>
        <x:v>PASS</x:v>
      </x:c>
      <x:c r="V1716" s="9" t="str">
        <x:f>IF(Q1716&lt;&gt;"AGREED","",IF(P1716="LABEL_ONLY",IF(AND(Q1716="AGREED",P1716="LABEL_ONLY",OR(O1716="PASS",O1716="FAIL"),R1716&lt;&gt;"",S1716&lt;&gt;"",T1716&lt;&gt;""),"LABEL_APPLIED","INCOMPLETE_DECISION"),"RERUN_REQUIRED"))</x:f>
      </x:c>
    </x:row>
    <x:row r="1717" ht="30" customHeight="1">
      <x:c r="A1717" s="9" t="str">
        <x:v>TRF-036-P04</x:v>
      </x:c>
      <x:c r="B1717" s="9" t="str">
        <x:v>TRF-036</x:v>
      </x:c>
      <x:c r="C1717" s="9" t="str">
        <x:v>BATCH_24</x:v>
      </x:c>
      <x:c r="D1717" s="9" t="str">
        <x:v>TRAFICOM</x:v>
      </x:c>
      <x:c r="E1717" s="9" t="n">
        <x:v>1</x:v>
      </x:c>
      <x:c r="F1717" s="9" t="str">
        <x:v>4.2.1</x:v>
      </x:c>
      <x:c r="G1717" s="9" t="str">
        <x:v>PASS</x:v>
      </x:c>
      <x:c r="H1717" s="11" t="str">
        <x:v>Table 4-1 values for ice class IC are selected exactly.</x:v>
      </x:c>
      <x:c r="I1717" s="10" t="str">
        <x:v>rdf/TRF/TRF-036/TRF-036-P04.ttl</x:v>
      </x:c>
      <x:c r="J1717" s="10" t="str">
        <x:v>47801ad7b6df0decdfd346b0955460d8405842b5235b4bf4e3bfea822bde9345</x:v>
      </x:c>
      <x:c r="K1717" s="13" t="str">
        <x:v>NOT_REVIEWED</x:v>
      </x:c>
      <x:c r="L1717" s="13" t="str"/>
      <x:c r="M1717" s="13" t="str"/>
      <x:c r="N1717" s="13" t="str"/>
      <x:c r="O1717" s="13" t="str"/>
      <x:c r="P1717" s="13" t="str"/>
      <x:c r="Q1717" s="13" t="str"/>
      <x:c r="R1717" s="13" t="str"/>
      <x:c r="S1717" s="13" t="str"/>
      <x:c r="T1717" s="14" t="str"/>
      <x:c r="U1717" s="9" t="str">
        <x:f>IF(AND(Q1717="AGREED",P1717="LABEL_ONLY",OR(O1717="PASS",O1717="FAIL"),R1717&lt;&gt;"",S1717&lt;&gt;"",T1717&lt;&gt;""),O1717,G1717)</x:f>
        <x:v>PASS</x:v>
      </x:c>
      <x:c r="V1717" s="9" t="str">
        <x:f>IF(Q1717&lt;&gt;"AGREED","",IF(P1717="LABEL_ONLY",IF(AND(Q1717="AGREED",P1717="LABEL_ONLY",OR(O1717="PASS",O1717="FAIL"),R1717&lt;&gt;"",S1717&lt;&gt;"",T1717&lt;&gt;""),"LABEL_APPLIED","INCOMPLETE_DECISION"),"RERUN_REQUIRED"))</x:f>
      </x:c>
    </x:row>
    <x:row r="1718" ht="30" customHeight="1">
      <x:c r="A1718" s="9" t="str">
        <x:v>TRF-037-F01</x:v>
      </x:c>
      <x:c r="B1718" s="9" t="str">
        <x:v>TRF-037</x:v>
      </x:c>
      <x:c r="C1718" s="9" t="str">
        <x:v>BATCH_15</x:v>
      </x:c>
      <x:c r="D1718" s="9" t="str">
        <x:v>TRAFICOM</x:v>
      </x:c>
      <x:c r="E1718" s="9" t="n">
        <x:v>0</x:v>
      </x:c>
      <x:c r="F1718" s="9" t="str">
        <x:v>4.2.2</x:v>
      </x:c>
      <x:c r="G1718" s="9" t="str">
        <x:v>FAIL</x:v>
      </x:c>
      <x:c r="H1718" s="11" t="str">
        <x:v>c_d result is inconsistent with (a*k+b)/1000.</x:v>
      </x:c>
      <x:c r="I1718" s="10" t="str">
        <x:v>rdf/TRF/TRF-037/TRF-037-F01.ttl</x:v>
      </x:c>
      <x:c r="J1718" s="10" t="str">
        <x:v>bcd4ba9dcac13416fe08e28e633116dca75d04a2d153cc9699cb34b35ef7713b</x:v>
      </x:c>
      <x:c r="K1718" s="13" t="str">
        <x:v>NOT_REVIEWED</x:v>
      </x:c>
      <x:c r="L1718" s="13" t="str"/>
      <x:c r="M1718" s="13" t="str"/>
      <x:c r="N1718" s="13" t="str"/>
      <x:c r="O1718" s="13" t="str"/>
      <x:c r="P1718" s="13" t="str"/>
      <x:c r="Q1718" s="13" t="str"/>
      <x:c r="R1718" s="13" t="str"/>
      <x:c r="S1718" s="13" t="str"/>
      <x:c r="T1718" s="14" t="str"/>
      <x:c r="U1718" s="9" t="str">
        <x:f>IF(AND(Q1718="AGREED",P1718="LABEL_ONLY",OR(O1718="PASS",O1718="FAIL"),R1718&lt;&gt;"",S1718&lt;&gt;"",T1718&lt;&gt;""),O1718,G1718)</x:f>
        <x:v>FAIL</x:v>
      </x:c>
      <x:c r="V1718" s="9" t="str">
        <x:f>IF(Q1718&lt;&gt;"AGREED","",IF(P1718="LABEL_ONLY",IF(AND(Q1718="AGREED",P1718="LABEL_ONLY",OR(O1718="PASS",O1718="FAIL"),R1718&lt;&gt;"",S1718&lt;&gt;"",T1718&lt;&gt;""),"LABEL_APPLIED","INCOMPLETE_DECISION"),"RERUN_REQUIRED"))</x:f>
      </x:c>
    </x:row>
    <x:row r="1719" ht="30" customHeight="1">
      <x:c r="A1719" s="9" t="str">
        <x:v>TRF-037-F02</x:v>
      </x:c>
      <x:c r="B1719" s="9" t="str">
        <x:v>TRF-037</x:v>
      </x:c>
      <x:c r="C1719" s="9" t="str">
        <x:v>BATCH_15</x:v>
      </x:c>
      <x:c r="D1719" s="9" t="str">
        <x:v>TRAFICOM</x:v>
      </x:c>
      <x:c r="E1719" s="9" t="n">
        <x:v>1</x:v>
      </x:c>
      <x:c r="F1719" s="9" t="str">
        <x:v>4.2.2</x:v>
      </x:c>
      <x:c r="G1719" s="9" t="str">
        <x:v>FAIL</x:v>
      </x:c>
      <x:c r="H1719" s="11" t="str">
        <x:v>Design ice pressure is inconsistent with c_d*c_p*c_a*p_0.</x:v>
      </x:c>
      <x:c r="I1719" s="10" t="str">
        <x:v>rdf/TRF/TRF-037/TRF-037-F02.ttl</x:v>
      </x:c>
      <x:c r="J1719" s="10" t="str">
        <x:v>31e8beefcc573eb53bab36d797231e70e6207efa00da82c48368a7d03fef1098</x:v>
      </x:c>
      <x:c r="K1719" s="13" t="str">
        <x:v>NOT_REVIEWED</x:v>
      </x:c>
      <x:c r="L1719" s="13" t="str"/>
      <x:c r="M1719" s="13" t="str"/>
      <x:c r="N1719" s="13" t="str"/>
      <x:c r="O1719" s="13" t="str"/>
      <x:c r="P1719" s="13" t="str"/>
      <x:c r="Q1719" s="13" t="str"/>
      <x:c r="R1719" s="13" t="str"/>
      <x:c r="S1719" s="13" t="str"/>
      <x:c r="T1719" s="14" t="str"/>
      <x:c r="U1719" s="9" t="str">
        <x:f>IF(AND(Q1719="AGREED",P1719="LABEL_ONLY",OR(O1719="PASS",O1719="FAIL"),R1719&lt;&gt;"",S1719&lt;&gt;"",T1719&lt;&gt;""),O1719,G1719)</x:f>
        <x:v>FAIL</x:v>
      </x:c>
      <x:c r="V1719" s="9" t="str">
        <x:f>IF(Q1719&lt;&gt;"AGREED","",IF(P1719="LABEL_ONLY",IF(AND(Q1719="AGREED",P1719="LABEL_ONLY",OR(O1719="PASS",O1719="FAIL"),R1719&lt;&gt;"",S1719&lt;&gt;"",T1719&lt;&gt;""),"LABEL_APPLIED","INCOMPLETE_DECISION"),"RERUN_REQUIRED"))</x:f>
      </x:c>
    </x:row>
    <x:row r="1720" ht="30" customHeight="1">
      <x:c r="A1720" s="9" t="str">
        <x:v>TRF-037-F03</x:v>
      </x:c>
      <x:c r="B1720" s="9" t="str">
        <x:v>TRF-037</x:v>
      </x:c>
      <x:c r="C1720" s="9" t="str">
        <x:v>BATCH_15</x:v>
      </x:c>
      <x:c r="D1720" s="9" t="str">
        <x:v>TRAFICOM</x:v>
      </x:c>
      <x:c r="E1720" s="9" t="n">
        <x:v>0</x:v>
      </x:c>
      <x:c r="F1720" s="9" t="str">
        <x:v>4.2.2</x:v>
      </x:c>
      <x:c r="G1720" s="9" t="str">
        <x:v>FAIL</x:v>
      </x:c>
      <x:c r="H1720" s="11" t="str">
        <x:v>Raw c_d above one is not capped at 1.0.</x:v>
      </x:c>
      <x:c r="I1720" s="10" t="str">
        <x:v>rdf/TRF/TRF-037/TRF-037-F03.ttl</x:v>
      </x:c>
      <x:c r="J1720" s="10" t="str">
        <x:v>b092457e9bc8bbabcfd181cb82c7fad3976560fe03273ac5b3c558959660f5dd</x:v>
      </x:c>
      <x:c r="K1720" s="13" t="str">
        <x:v>NOT_REVIEWED</x:v>
      </x:c>
      <x:c r="L1720" s="13" t="str"/>
      <x:c r="M1720" s="13" t="str"/>
      <x:c r="N1720" s="13" t="str"/>
      <x:c r="O1720" s="13" t="str"/>
      <x:c r="P1720" s="13" t="str"/>
      <x:c r="Q1720" s="13" t="str"/>
      <x:c r="R1720" s="13" t="str"/>
      <x:c r="S1720" s="13" t="str"/>
      <x:c r="T1720" s="14" t="str"/>
      <x:c r="U1720" s="9" t="str">
        <x:f>IF(AND(Q1720="AGREED",P1720="LABEL_ONLY",OR(O1720="PASS",O1720="FAIL"),R1720&lt;&gt;"",S1720&lt;&gt;"",T1720&lt;&gt;""),O1720,G1720)</x:f>
        <x:v>FAIL</x:v>
      </x:c>
      <x:c r="V1720" s="9" t="str">
        <x:f>IF(Q1720&lt;&gt;"AGREED","",IF(P1720="LABEL_ONLY",IF(AND(Q1720="AGREED",P1720="LABEL_ONLY",OR(O1720="PASS",O1720="FAIL"),R1720&lt;&gt;"",S1720&lt;&gt;"",T1720&lt;&gt;""),"LABEL_APPLIED","INCOMPLETE_DECISION"),"RERUN_REQUIRED"))</x:f>
      </x:c>
    </x:row>
    <x:row r="1721" ht="30" customHeight="1">
      <x:c r="A1721" s="9" t="str">
        <x:v>TRF-037-F04</x:v>
      </x:c>
      <x:c r="B1721" s="9" t="str">
        <x:v>TRF-037</x:v>
      </x:c>
      <x:c r="C1721" s="9" t="str">
        <x:v>BATCH_15</x:v>
      </x:c>
      <x:c r="D1721" s="9" t="str">
        <x:v>TRAFICOM</x:v>
      </x:c>
      <x:c r="E1721" s="9" t="n">
        <x:v>0</x:v>
      </x:c>
      <x:c r="F1721" s="9" t="str">
        <x:v>4.2.2</x:v>
      </x:c>
      <x:c r="G1721" s="9" t="str">
        <x:v>FAIL</x:v>
      </x:c>
      <x:c r="H1721" s="11" t="str">
        <x:v>Required TRF-037 formula field shipSizeEngineOutputCoefficientA is missing.</x:v>
      </x:c>
      <x:c r="I1721" s="10" t="str">
        <x:v>rdf/TRF/TRF-037/TRF-037-F04.ttl</x:v>
      </x:c>
      <x:c r="J1721" s="10" t="str">
        <x:v>861d74c6723e1dbd4c94e77e78d77fceddcbd17d9fc6ef8b792186c0da462a2a</x:v>
      </x:c>
      <x:c r="K1721" s="13" t="str">
        <x:v>NOT_REVIEWED</x:v>
      </x:c>
      <x:c r="L1721" s="13" t="str"/>
      <x:c r="M1721" s="13" t="str"/>
      <x:c r="N1721" s="13" t="str"/>
      <x:c r="O1721" s="13" t="str"/>
      <x:c r="P1721" s="13" t="str"/>
      <x:c r="Q1721" s="13" t="str"/>
      <x:c r="R1721" s="13" t="str"/>
      <x:c r="S1721" s="13" t="str"/>
      <x:c r="T1721" s="14" t="str"/>
      <x:c r="U1721" s="9" t="str">
        <x:f>IF(AND(Q1721="AGREED",P1721="LABEL_ONLY",OR(O1721="PASS",O1721="FAIL"),R1721&lt;&gt;"",S1721&lt;&gt;"",T1721&lt;&gt;""),O1721,G1721)</x:f>
        <x:v>FAIL</x:v>
      </x:c>
      <x:c r="V1721" s="9" t="str">
        <x:f>IF(Q1721&lt;&gt;"AGREED","",IF(P1721="LABEL_ONLY",IF(AND(Q1721="AGREED",P1721="LABEL_ONLY",OR(O1721="PASS",O1721="FAIL"),R1721&lt;&gt;"",S1721&lt;&gt;"",T1721&lt;&gt;""),"LABEL_APPLIED","INCOMPLETE_DECISION"),"RERUN_REQUIRED"))</x:f>
      </x:c>
    </x:row>
    <x:row r="1722" ht="30" customHeight="1">
      <x:c r="A1722" s="9" t="str">
        <x:v>TRF-037-F05</x:v>
      </x:c>
      <x:c r="B1722" s="9" t="str">
        <x:v>TRF-037</x:v>
      </x:c>
      <x:c r="C1722" s="9" t="str">
        <x:v>BATCH_15</x:v>
      </x:c>
      <x:c r="D1722" s="9" t="str">
        <x:v>TRAFICOM</x:v>
      </x:c>
      <x:c r="E1722" s="9" t="n">
        <x:v>0</x:v>
      </x:c>
      <x:c r="F1722" s="9" t="str">
        <x:v>4.2.2</x:v>
      </x:c>
      <x:c r="G1722" s="9" t="str">
        <x:v>FAIL</x:v>
      </x:c>
      <x:c r="H1722" s="11" t="str">
        <x:v>Required TRF-037 formula field shipSizeEngineOutputCoefficientK is missing.</x:v>
      </x:c>
      <x:c r="I1722" s="10" t="str">
        <x:v>rdf/TRF/TRF-037/TRF-037-F05.ttl</x:v>
      </x:c>
      <x:c r="J1722" s="10" t="str">
        <x:v>18ab05fd12f2396b07e5aa21e78bdab7078b360498b228f67bf8f39e9443c1ed</x:v>
      </x:c>
      <x:c r="K1722" s="13" t="str">
        <x:v>NOT_REVIEWED</x:v>
      </x:c>
      <x:c r="L1722" s="13" t="str"/>
      <x:c r="M1722" s="13" t="str"/>
      <x:c r="N1722" s="13" t="str"/>
      <x:c r="O1722" s="13" t="str"/>
      <x:c r="P1722" s="13" t="str"/>
      <x:c r="Q1722" s="13" t="str"/>
      <x:c r="R1722" s="13" t="str"/>
      <x:c r="S1722" s="13" t="str"/>
      <x:c r="T1722" s="14" t="str"/>
      <x:c r="U1722" s="9" t="str">
        <x:f>IF(AND(Q1722="AGREED",P1722="LABEL_ONLY",OR(O1722="PASS",O1722="FAIL"),R1722&lt;&gt;"",S1722&lt;&gt;"",T1722&lt;&gt;""),O1722,G1722)</x:f>
        <x:v>FAIL</x:v>
      </x:c>
      <x:c r="V1722" s="9" t="str">
        <x:f>IF(Q1722&lt;&gt;"AGREED","",IF(P1722="LABEL_ONLY",IF(AND(Q1722="AGREED",P1722="LABEL_ONLY",OR(O1722="PASS",O1722="FAIL"),R1722&lt;&gt;"",S1722&lt;&gt;"",T1722&lt;&gt;""),"LABEL_APPLIED","INCOMPLETE_DECISION"),"RERUN_REQUIRED"))</x:f>
      </x:c>
    </x:row>
    <x:row r="1723" ht="30" customHeight="1">
      <x:c r="A1723" s="9" t="str">
        <x:v>TRF-037-F06</x:v>
      </x:c>
      <x:c r="B1723" s="9" t="str">
        <x:v>TRF-037</x:v>
      </x:c>
      <x:c r="C1723" s="9" t="str">
        <x:v>BATCH_15</x:v>
      </x:c>
      <x:c r="D1723" s="9" t="str">
        <x:v>TRAFICOM</x:v>
      </x:c>
      <x:c r="E1723" s="9" t="n">
        <x:v>0</x:v>
      </x:c>
      <x:c r="F1723" s="9" t="str">
        <x:v>4.2.2</x:v>
      </x:c>
      <x:c r="G1723" s="9" t="str">
        <x:v>FAIL</x:v>
      </x:c>
      <x:c r="H1723" s="11" t="str">
        <x:v>Required TRF-037 formula field shipSizeEngineOutputCoefficientB is missing.</x:v>
      </x:c>
      <x:c r="I1723" s="10" t="str">
        <x:v>rdf/TRF/TRF-037/TRF-037-F06.ttl</x:v>
      </x:c>
      <x:c r="J1723" s="10" t="str">
        <x:v>152e8763eb0662b55c5c30deeb58c1e1d69b9e9b6ecae8e0de3004290137ba7e</x:v>
      </x:c>
      <x:c r="K1723" s="13" t="str">
        <x:v>NOT_REVIEWED</x:v>
      </x:c>
      <x:c r="L1723" s="13" t="str"/>
      <x:c r="M1723" s="13" t="str"/>
      <x:c r="N1723" s="13" t="str"/>
      <x:c r="O1723" s="13" t="str"/>
      <x:c r="P1723" s="13" t="str"/>
      <x:c r="Q1723" s="13" t="str"/>
      <x:c r="R1723" s="13" t="str"/>
      <x:c r="S1723" s="13" t="str"/>
      <x:c r="T1723" s="14" t="str"/>
      <x:c r="U1723" s="9" t="str">
        <x:f>IF(AND(Q1723="AGREED",P1723="LABEL_ONLY",OR(O1723="PASS",O1723="FAIL"),R1723&lt;&gt;"",S1723&lt;&gt;"",T1723&lt;&gt;""),O1723,G1723)</x:f>
        <x:v>FAIL</x:v>
      </x:c>
      <x:c r="V1723" s="9" t="str">
        <x:f>IF(Q1723&lt;&gt;"AGREED","",IF(P1723="LABEL_ONLY",IF(AND(Q1723="AGREED",P1723="LABEL_ONLY",OR(O1723="PASS",O1723="FAIL"),R1723&lt;&gt;"",S1723&lt;&gt;"",T1723&lt;&gt;""),"LABEL_APPLIED","INCOMPLETE_DECISION"),"RERUN_REQUIRED"))</x:f>
      </x:c>
    </x:row>
    <x:row r="1724" ht="30" customHeight="1">
      <x:c r="A1724" s="9" t="str">
        <x:v>TRF-037-F07</x:v>
      </x:c>
      <x:c r="B1724" s="9" t="str">
        <x:v>TRF-037</x:v>
      </x:c>
      <x:c r="C1724" s="9" t="str">
        <x:v>BATCH_15</x:v>
      </x:c>
      <x:c r="D1724" s="9" t="str">
        <x:v>TRAFICOM</x:v>
      </x:c>
      <x:c r="E1724" s="9" t="n">
        <x:v>0</x:v>
      </x:c>
      <x:c r="F1724" s="9" t="str">
        <x:v>4.2.2</x:v>
      </x:c>
      <x:c r="G1724" s="9" t="str">
        <x:v>FAIL</x:v>
      </x:c>
      <x:c r="H1724" s="11" t="str">
        <x:v>Required TRF-037 formula field iceClassFactorCp is missing.</x:v>
      </x:c>
      <x:c r="I1724" s="10" t="str">
        <x:v>rdf/TRF/TRF-037/TRF-037-F07.ttl</x:v>
      </x:c>
      <x:c r="J1724" s="10" t="str">
        <x:v>f719761337766321a5c77acc789a434fc5eb04d8a1e279306b70a8eaf8f423a9</x:v>
      </x:c>
      <x:c r="K1724" s="13" t="str">
        <x:v>NOT_REVIEWED</x:v>
      </x:c>
      <x:c r="L1724" s="13" t="str"/>
      <x:c r="M1724" s="13" t="str"/>
      <x:c r="N1724" s="13" t="str"/>
      <x:c r="O1724" s="13" t="str"/>
      <x:c r="P1724" s="13" t="str"/>
      <x:c r="Q1724" s="13" t="str"/>
      <x:c r="R1724" s="13" t="str"/>
      <x:c r="S1724" s="13" t="str"/>
      <x:c r="T1724" s="14" t="str"/>
      <x:c r="U1724" s="9" t="str">
        <x:f>IF(AND(Q1724="AGREED",P1724="LABEL_ONLY",OR(O1724="PASS",O1724="FAIL"),R1724&lt;&gt;"",S1724&lt;&gt;"",T1724&lt;&gt;""),O1724,G1724)</x:f>
        <x:v>FAIL</x:v>
      </x:c>
      <x:c r="V1724" s="9" t="str">
        <x:f>IF(Q1724&lt;&gt;"AGREED","",IF(P1724="LABEL_ONLY",IF(AND(Q1724="AGREED",P1724="LABEL_ONLY",OR(O1724="PASS",O1724="FAIL"),R1724&lt;&gt;"",S1724&lt;&gt;"",T1724&lt;&gt;""),"LABEL_APPLIED","INCOMPLETE_DECISION"),"RERUN_REQUIRED"))</x:f>
      </x:c>
    </x:row>
    <x:row r="1725" ht="30" customHeight="1">
      <x:c r="A1725" s="9" t="str">
        <x:v>TRF-037-F08</x:v>
      </x:c>
      <x:c r="B1725" s="9" t="str">
        <x:v>TRF-037</x:v>
      </x:c>
      <x:c r="C1725" s="9" t="str">
        <x:v>BATCH_15</x:v>
      </x:c>
      <x:c r="D1725" s="9" t="str">
        <x:v>TRAFICOM</x:v>
      </x:c>
      <x:c r="E1725" s="9" t="n">
        <x:v>0</x:v>
      </x:c>
      <x:c r="F1725" s="9" t="str">
        <x:v>4.2.2</x:v>
      </x:c>
      <x:c r="G1725" s="9" t="str">
        <x:v>FAIL</x:v>
      </x:c>
      <x:c r="H1725" s="11" t="str">
        <x:v>Required TRF-037 formula field iceLoadAreaFactorCa is missing.</x:v>
      </x:c>
      <x:c r="I1725" s="10" t="str">
        <x:v>rdf/TRF/TRF-037/TRF-037-F08.ttl</x:v>
      </x:c>
      <x:c r="J1725" s="10" t="str">
        <x:v>bf0db1eb2c497755d9dc28d1c38bfb7b9a3bfdd6cf3179c1c6fd84b406c98534</x:v>
      </x:c>
      <x:c r="K1725" s="13" t="str">
        <x:v>NOT_REVIEWED</x:v>
      </x:c>
      <x:c r="L1725" s="13" t="str"/>
      <x:c r="M1725" s="13" t="str"/>
      <x:c r="N1725" s="13" t="str"/>
      <x:c r="O1725" s="13" t="str"/>
      <x:c r="P1725" s="13" t="str"/>
      <x:c r="Q1725" s="13" t="str"/>
      <x:c r="R1725" s="13" t="str"/>
      <x:c r="S1725" s="13" t="str"/>
      <x:c r="T1725" s="14" t="str"/>
      <x:c r="U1725" s="9" t="str">
        <x:f>IF(AND(Q1725="AGREED",P1725="LABEL_ONLY",OR(O1725="PASS",O1725="FAIL"),R1725&lt;&gt;"",S1725&lt;&gt;"",T1725&lt;&gt;""),O1725,G1725)</x:f>
        <x:v>FAIL</x:v>
      </x:c>
      <x:c r="V1725" s="9" t="str">
        <x:f>IF(Q1725&lt;&gt;"AGREED","",IF(P1725="LABEL_ONLY",IF(AND(Q1725="AGREED",P1725="LABEL_ONLY",OR(O1725="PASS",O1725="FAIL"),R1725&lt;&gt;"",S1725&lt;&gt;"",T1725&lt;&gt;""),"LABEL_APPLIED","INCOMPLETE_DECISION"),"RERUN_REQUIRED"))</x:f>
      </x:c>
    </x:row>
    <x:row r="1726" ht="30" customHeight="1">
      <x:c r="A1726" s="9" t="str">
        <x:v>TRF-037-F09</x:v>
      </x:c>
      <x:c r="B1726" s="9" t="str">
        <x:v>TRF-037</x:v>
      </x:c>
      <x:c r="C1726" s="9" t="str">
        <x:v>BATCH_15</x:v>
      </x:c>
      <x:c r="D1726" s="9" t="str">
        <x:v>TRAFICOM</x:v>
      </x:c>
      <x:c r="E1726" s="9" t="n">
        <x:v>0</x:v>
      </x:c>
      <x:c r="F1726" s="9" t="str">
        <x:v>4.2.2</x:v>
      </x:c>
      <x:c r="G1726" s="9" t="str">
        <x:v>FAIL</x:v>
      </x:c>
      <x:c r="H1726" s="11" t="str">
        <x:v>Required TRF-037 formula field nominalIcePressureP0 is missing.</x:v>
      </x:c>
      <x:c r="I1726" s="10" t="str">
        <x:v>rdf/TRF/TRF-037/TRF-037-F09.ttl</x:v>
      </x:c>
      <x:c r="J1726" s="10" t="str">
        <x:v>dc31e85a94972d2090e81cc74b95eff70f0d446bbb28ae344dd523a4ee6c8900</x:v>
      </x:c>
      <x:c r="K1726" s="13" t="str">
        <x:v>NOT_REVIEWED</x:v>
      </x:c>
      <x:c r="L1726" s="13" t="str"/>
      <x:c r="M1726" s="13" t="str"/>
      <x:c r="N1726" s="13" t="str"/>
      <x:c r="O1726" s="13" t="str"/>
      <x:c r="P1726" s="13" t="str"/>
      <x:c r="Q1726" s="13" t="str"/>
      <x:c r="R1726" s="13" t="str"/>
      <x:c r="S1726" s="13" t="str"/>
      <x:c r="T1726" s="14" t="str"/>
      <x:c r="U1726" s="9" t="str">
        <x:f>IF(AND(Q1726="AGREED",P1726="LABEL_ONLY",OR(O1726="PASS",O1726="FAIL"),R1726&lt;&gt;"",S1726&lt;&gt;"",T1726&lt;&gt;""),O1726,G1726)</x:f>
        <x:v>FAIL</x:v>
      </x:c>
      <x:c r="V1726" s="9" t="str">
        <x:f>IF(Q1726&lt;&gt;"AGREED","",IF(P1726="LABEL_ONLY",IF(AND(Q1726="AGREED",P1726="LABEL_ONLY",OR(O1726="PASS",O1726="FAIL"),R1726&lt;&gt;"",S1726&lt;&gt;"",T1726&lt;&gt;""),"LABEL_APPLIED","INCOMPLETE_DECISION"),"RERUN_REQUIRED"))</x:f>
      </x:c>
    </x:row>
    <x:row r="1727" ht="30" customHeight="1">
      <x:c r="A1727" s="9" t="str">
        <x:v>TRF-037-F10</x:v>
      </x:c>
      <x:c r="B1727" s="9" t="str">
        <x:v>TRF-037</x:v>
      </x:c>
      <x:c r="C1727" s="9" t="str">
        <x:v>BATCH_15</x:v>
      </x:c>
      <x:c r="D1727" s="9" t="str">
        <x:v>TRAFICOM</x:v>
      </x:c>
      <x:c r="E1727" s="9" t="n">
        <x:v>0</x:v>
      </x:c>
      <x:c r="F1727" s="9" t="str">
        <x:v>4.2.2</x:v>
      </x:c>
      <x:c r="G1727" s="9" t="str">
        <x:v>FAIL</x:v>
      </x:c>
      <x:c r="H1727" s="11" t="str">
        <x:v>Required TRF-037 formula field shipSizeEngineOutputFactorCd is missing.</x:v>
      </x:c>
      <x:c r="I1727" s="10" t="str">
        <x:v>rdf/TRF/TRF-037/TRF-037-F10.ttl</x:v>
      </x:c>
      <x:c r="J1727" s="10" t="str">
        <x:v>b97db9b4683de7844a50f463ac14e7ad031577763e591393d91425ee0b584859</x:v>
      </x:c>
      <x:c r="K1727" s="13" t="str">
        <x:v>NOT_REVIEWED</x:v>
      </x:c>
      <x:c r="L1727" s="13" t="str"/>
      <x:c r="M1727" s="13" t="str"/>
      <x:c r="N1727" s="13" t="str"/>
      <x:c r="O1727" s="13" t="str"/>
      <x:c r="P1727" s="13" t="str"/>
      <x:c r="Q1727" s="13" t="str"/>
      <x:c r="R1727" s="13" t="str"/>
      <x:c r="S1727" s="13" t="str"/>
      <x:c r="T1727" s="14" t="str"/>
      <x:c r="U1727" s="9" t="str">
        <x:f>IF(AND(Q1727="AGREED",P1727="LABEL_ONLY",OR(O1727="PASS",O1727="FAIL"),R1727&lt;&gt;"",S1727&lt;&gt;"",T1727&lt;&gt;""),O1727,G1727)</x:f>
        <x:v>FAIL</x:v>
      </x:c>
      <x:c r="V1727" s="9" t="str">
        <x:f>IF(Q1727&lt;&gt;"AGREED","",IF(P1727="LABEL_ONLY",IF(AND(Q1727="AGREED",P1727="LABEL_ONLY",OR(O1727="PASS",O1727="FAIL"),R1727&lt;&gt;"",S1727&lt;&gt;"",T1727&lt;&gt;""),"LABEL_APPLIED","INCOMPLETE_DECISION"),"RERUN_REQUIRED"))</x:f>
      </x:c>
    </x:row>
    <x:row r="1728" ht="30" customHeight="1">
      <x:c r="A1728" s="9" t="str">
        <x:v>TRF-037-F11</x:v>
      </x:c>
      <x:c r="B1728" s="9" t="str">
        <x:v>TRF-037</x:v>
      </x:c>
      <x:c r="C1728" s="9" t="str">
        <x:v>BATCH_15</x:v>
      </x:c>
      <x:c r="D1728" s="9" t="str">
        <x:v>TRAFICOM</x:v>
      </x:c>
      <x:c r="E1728" s="9" t="n">
        <x:v>0</x:v>
      </x:c>
      <x:c r="F1728" s="9" t="str">
        <x:v>4.2.2</x:v>
      </x:c>
      <x:c r="G1728" s="9" t="str">
        <x:v>FAIL</x:v>
      </x:c>
      <x:c r="H1728" s="11" t="str">
        <x:v>Required TRF-037 formula field icePressure is missing.</x:v>
      </x:c>
      <x:c r="I1728" s="10" t="str">
        <x:v>rdf/TRF/TRF-037/TRF-037-F11.ttl</x:v>
      </x:c>
      <x:c r="J1728" s="10" t="str">
        <x:v>b4cbf767fe42aa67c016e94f06751cc43dfa6cbbe2701cd94d5e98f413a77617</x:v>
      </x:c>
      <x:c r="K1728" s="13" t="str">
        <x:v>NOT_REVIEWED</x:v>
      </x:c>
      <x:c r="L1728" s="13" t="str"/>
      <x:c r="M1728" s="13" t="str"/>
      <x:c r="N1728" s="13" t="str"/>
      <x:c r="O1728" s="13" t="str"/>
      <x:c r="P1728" s="13" t="str"/>
      <x:c r="Q1728" s="13" t="str"/>
      <x:c r="R1728" s="13" t="str"/>
      <x:c r="S1728" s="13" t="str"/>
      <x:c r="T1728" s="14" t="str"/>
      <x:c r="U1728" s="9" t="str">
        <x:f>IF(AND(Q1728="AGREED",P1728="LABEL_ONLY",OR(O1728="PASS",O1728="FAIL"),R1728&lt;&gt;"",S1728&lt;&gt;"",T1728&lt;&gt;""),O1728,G1728)</x:f>
        <x:v>FAIL</x:v>
      </x:c>
      <x:c r="V1728" s="9" t="str">
        <x:f>IF(Q1728&lt;&gt;"AGREED","",IF(P1728="LABEL_ONLY",IF(AND(Q1728="AGREED",P1728="LABEL_ONLY",OR(O1728="PASS",O1728="FAIL"),R1728&lt;&gt;"",S1728&lt;&gt;"",T1728&lt;&gt;""),"LABEL_APPLIED","INCOMPLETE_DECISION"),"RERUN_REQUIRED"))</x:f>
      </x:c>
    </x:row>
    <x:row r="1729" ht="30" customHeight="1">
      <x:c r="A1729" s="9" t="str">
        <x:v>TRF-037-F12</x:v>
      </x:c>
      <x:c r="B1729" s="9" t="str">
        <x:v>TRF-037</x:v>
      </x:c>
      <x:c r="C1729" s="9" t="str">
        <x:v>BATCH_15</x:v>
      </x:c>
      <x:c r="D1729" s="9" t="str">
        <x:v>TRAFICOM</x:v>
      </x:c>
      <x:c r="E1729" s="9" t="n">
        <x:v>0</x:v>
      </x:c>
      <x:c r="F1729" s="9" t="str">
        <x:v>4.2.2</x:v>
      </x:c>
      <x:c r="G1729" s="9" t="str">
        <x:v>FAIL</x:v>
      </x:c>
      <x:c r="H1729" s="11" t="str">
        <x:v>Design ice pressure uses the wrong unit.</x:v>
      </x:c>
      <x:c r="I1729" s="10" t="str">
        <x:v>rdf/TRF/TRF-037/TRF-037-F12.ttl</x:v>
      </x:c>
      <x:c r="J1729" s="10" t="str">
        <x:v>b52272bfaa2bf9e6bafdf8414742a425bf3b40a9e3b16f824368decd39365df4</x:v>
      </x:c>
      <x:c r="K1729" s="13" t="str">
        <x:v>NOT_REVIEWED</x:v>
      </x:c>
      <x:c r="L1729" s="13" t="str"/>
      <x:c r="M1729" s="13" t="str"/>
      <x:c r="N1729" s="13" t="str"/>
      <x:c r="O1729" s="13" t="str"/>
      <x:c r="P1729" s="13" t="str"/>
      <x:c r="Q1729" s="13" t="str"/>
      <x:c r="R1729" s="13" t="str"/>
      <x:c r="S1729" s="13" t="str"/>
      <x:c r="T1729" s="14" t="str"/>
      <x:c r="U1729" s="9" t="str">
        <x:f>IF(AND(Q1729="AGREED",P1729="LABEL_ONLY",OR(O1729="PASS",O1729="FAIL"),R1729&lt;&gt;"",S1729&lt;&gt;"",T1729&lt;&gt;""),O1729,G1729)</x:f>
        <x:v>FAIL</x:v>
      </x:c>
      <x:c r="V1729" s="9" t="str">
        <x:f>IF(Q1729&lt;&gt;"AGREED","",IF(P1729="LABEL_ONLY",IF(AND(Q1729="AGREED",P1729="LABEL_ONLY",OR(O1729="PASS",O1729="FAIL"),R1729&lt;&gt;"",S1729&lt;&gt;"",T1729&lt;&gt;""),"LABEL_APPLIED","INCOMPLETE_DECISION"),"RERUN_REQUIRED"))</x:f>
      </x:c>
    </x:row>
    <x:row r="1730" ht="30" customHeight="1">
      <x:c r="A1730" s="9" t="str">
        <x:v>TRF-037-P01</x:v>
      </x:c>
      <x:c r="B1730" s="9" t="str">
        <x:v>TRF-037</x:v>
      </x:c>
      <x:c r="C1730" s="9" t="str">
        <x:v>BATCH_15</x:v>
      </x:c>
      <x:c r="D1730" s="9" t="str">
        <x:v>TRAFICOM</x:v>
      </x:c>
      <x:c r="E1730" s="9" t="n">
        <x:v>1</x:v>
      </x:c>
      <x:c r="F1730" s="9" t="str">
        <x:v>4.2.2</x:v>
      </x:c>
      <x:c r="G1730" s="9" t="str">
        <x:v>PASS</x:v>
      </x:c>
      <x:c r="H1730" s="11" t="str">
        <x:v>Uncapped c_d branch and resulting design ice pressure are calculated correctly.</x:v>
      </x:c>
      <x:c r="I1730" s="10" t="str">
        <x:v>rdf/TRF/TRF-037/TRF-037-P01.ttl</x:v>
      </x:c>
      <x:c r="J1730" s="10" t="str">
        <x:v>186015ec3d0297a30d2a9eea1cd43140591f66e9705808b55c680eb634cff75f</x:v>
      </x:c>
      <x:c r="K1730" s="13" t="str">
        <x:v>NOT_REVIEWED</x:v>
      </x:c>
      <x:c r="L1730" s="13" t="str"/>
      <x:c r="M1730" s="13" t="str"/>
      <x:c r="N1730" s="13" t="str"/>
      <x:c r="O1730" s="13" t="str"/>
      <x:c r="P1730" s="13" t="str"/>
      <x:c r="Q1730" s="13" t="str"/>
      <x:c r="R1730" s="13" t="str"/>
      <x:c r="S1730" s="13" t="str"/>
      <x:c r="T1730" s="14" t="str"/>
      <x:c r="U1730" s="9" t="str">
        <x:f>IF(AND(Q1730="AGREED",P1730="LABEL_ONLY",OR(O1730="PASS",O1730="FAIL"),R1730&lt;&gt;"",S1730&lt;&gt;"",T1730&lt;&gt;""),O1730,G1730)</x:f>
        <x:v>PASS</x:v>
      </x:c>
      <x:c r="V1730" s="9" t="str">
        <x:f>IF(Q1730&lt;&gt;"AGREED","",IF(P1730="LABEL_ONLY",IF(AND(Q1730="AGREED",P1730="LABEL_ONLY",OR(O1730="PASS",O1730="FAIL"),R1730&lt;&gt;"",S1730&lt;&gt;"",T1730&lt;&gt;""),"LABEL_APPLIED","INCOMPLETE_DECISION"),"RERUN_REQUIRED"))</x:f>
      </x:c>
    </x:row>
    <x:row r="1731" ht="30" customHeight="1">
      <x:c r="A1731" s="9" t="str">
        <x:v>TRF-037-P02</x:v>
      </x:c>
      <x:c r="B1731" s="9" t="str">
        <x:v>TRF-037</x:v>
      </x:c>
      <x:c r="C1731" s="9" t="str">
        <x:v>BATCH_15</x:v>
      </x:c>
      <x:c r="D1731" s="9" t="str">
        <x:v>TRAFICOM</x:v>
      </x:c>
      <x:c r="E1731" s="9" t="n">
        <x:v>0</x:v>
      </x:c>
      <x:c r="F1731" s="9" t="str">
        <x:v>4.2.2</x:v>
      </x:c>
      <x:c r="G1731" s="9" t="str">
        <x:v>PASS</x:v>
      </x:c>
      <x:c r="H1731" s="11" t="str">
        <x:v>A second uncapped coefficient set produces the correct c_d and pressure.</x:v>
      </x:c>
      <x:c r="I1731" s="10" t="str">
        <x:v>rdf/TRF/TRF-037/TRF-037-P02.ttl</x:v>
      </x:c>
      <x:c r="J1731" s="10" t="str">
        <x:v>d6ef3b24aa5707975f471d2a9a1d0a3e7448d644531b339740f55c21d0217cf4</x:v>
      </x:c>
      <x:c r="K1731" s="13" t="str">
        <x:v>NOT_REVIEWED</x:v>
      </x:c>
      <x:c r="L1731" s="13" t="str"/>
      <x:c r="M1731" s="13" t="str"/>
      <x:c r="N1731" s="13" t="str"/>
      <x:c r="O1731" s="13" t="str"/>
      <x:c r="P1731" s="13" t="str"/>
      <x:c r="Q1731" s="13" t="str"/>
      <x:c r="R1731" s="13" t="str"/>
      <x:c r="S1731" s="13" t="str"/>
      <x:c r="T1731" s="14" t="str"/>
      <x:c r="U1731" s="9" t="str">
        <x:f>IF(AND(Q1731="AGREED",P1731="LABEL_ONLY",OR(O1731="PASS",O1731="FAIL"),R1731&lt;&gt;"",S1731&lt;&gt;"",T1731&lt;&gt;""),O1731,G1731)</x:f>
        <x:v>PASS</x:v>
      </x:c>
      <x:c r="V1731" s="9" t="str">
        <x:f>IF(Q1731&lt;&gt;"AGREED","",IF(P1731="LABEL_ONLY",IF(AND(Q1731="AGREED",P1731="LABEL_ONLY",OR(O1731="PASS",O1731="FAIL"),R1731&lt;&gt;"",S1731&lt;&gt;"",T1731&lt;&gt;""),"LABEL_APPLIED","INCOMPLETE_DECISION"),"RERUN_REQUIRED"))</x:f>
      </x:c>
    </x:row>
    <x:row r="1732" ht="30" customHeight="1">
      <x:c r="A1732" s="9" t="str">
        <x:v>TRF-037-P03</x:v>
      </x:c>
      <x:c r="B1732" s="9" t="str">
        <x:v>TRF-037</x:v>
      </x:c>
      <x:c r="C1732" s="9" t="str">
        <x:v>BATCH_15</x:v>
      </x:c>
      <x:c r="D1732" s="9" t="str">
        <x:v>TRAFICOM</x:v>
      </x:c>
      <x:c r="E1732" s="9" t="n">
        <x:v>0</x:v>
      </x:c>
      <x:c r="F1732" s="9" t="str">
        <x:v>4.2.2</x:v>
      </x:c>
      <x:c r="G1732" s="9" t="str">
        <x:v>PASS</x:v>
      </x:c>
      <x:c r="H1732" s="11" t="str">
        <x:v>Raw c_d above one is capped at the regulatory maximum 1.0 before pressure calculation.</x:v>
      </x:c>
      <x:c r="I1732" s="10" t="str">
        <x:v>rdf/TRF/TRF-037/TRF-037-P03.ttl</x:v>
      </x:c>
      <x:c r="J1732" s="10" t="str">
        <x:v>5b1dad3a7980c6ad2df799060fd5303f59340de09ab6ef16c382123170b1db3c</x:v>
      </x:c>
      <x:c r="K1732" s="13" t="str">
        <x:v>NOT_REVIEWED</x:v>
      </x:c>
      <x:c r="L1732" s="13" t="str"/>
      <x:c r="M1732" s="13" t="str"/>
      <x:c r="N1732" s="13" t="str"/>
      <x:c r="O1732" s="13" t="str"/>
      <x:c r="P1732" s="13" t="str"/>
      <x:c r="Q1732" s="13" t="str"/>
      <x:c r="R1732" s="13" t="str"/>
      <x:c r="S1732" s="13" t="str"/>
      <x:c r="T1732" s="14" t="str"/>
      <x:c r="U1732" s="9" t="str">
        <x:f>IF(AND(Q1732="AGREED",P1732="LABEL_ONLY",OR(O1732="PASS",O1732="FAIL"),R1732&lt;&gt;"",S1732&lt;&gt;"",T1732&lt;&gt;""),O1732,G1732)</x:f>
        <x:v>PASS</x:v>
      </x:c>
      <x:c r="V1732" s="9" t="str">
        <x:f>IF(Q1732&lt;&gt;"AGREED","",IF(P1732="LABEL_ONLY",IF(AND(Q1732="AGREED",P1732="LABEL_ONLY",OR(O1732="PASS",O1732="FAIL"),R1732&lt;&gt;"",S1732&lt;&gt;"",T1732&lt;&gt;""),"LABEL_APPLIED","INCOMPLETE_DECISION"),"RERUN_REQUIRED"))</x:f>
      </x:c>
    </x:row>
    <x:row r="1733" ht="30" customHeight="1">
      <x:c r="A1733" s="9" t="str">
        <x:v>TRF-037-P04</x:v>
      </x:c>
      <x:c r="B1733" s="9" t="str">
        <x:v>TRF-037</x:v>
      </x:c>
      <x:c r="C1733" s="9" t="str">
        <x:v>BATCH_15</x:v>
      </x:c>
      <x:c r="D1733" s="9" t="str">
        <x:v>TRAFICOM</x:v>
      </x:c>
      <x:c r="E1733" s="9" t="n">
        <x:v>0</x:v>
      </x:c>
      <x:c r="F1733" s="9" t="str">
        <x:v>4.2.2</x:v>
      </x:c>
      <x:c r="G1733" s="9" t="str">
        <x:v>PASS</x:v>
      </x:c>
      <x:c r="H1733" s="11" t="str">
        <x:v>Exact c_d=1 boundary is accepted.</x:v>
      </x:c>
      <x:c r="I1733" s="10" t="str">
        <x:v>rdf/TRF/TRF-037/TRF-037-P04.ttl</x:v>
      </x:c>
      <x:c r="J1733" s="10" t="str">
        <x:v>551620b242839e825200b2d5410fb885c47e7b49e91da1e0de55579bac91c44b</x:v>
      </x:c>
      <x:c r="K1733" s="13" t="str">
        <x:v>NOT_REVIEWED</x:v>
      </x:c>
      <x:c r="L1733" s="13" t="str"/>
      <x:c r="M1733" s="13" t="str"/>
      <x:c r="N1733" s="13" t="str"/>
      <x:c r="O1733" s="13" t="str"/>
      <x:c r="P1733" s="13" t="str"/>
      <x:c r="Q1733" s="13" t="str"/>
      <x:c r="R1733" s="13" t="str"/>
      <x:c r="S1733" s="13" t="str"/>
      <x:c r="T1733" s="14" t="str"/>
      <x:c r="U1733" s="9" t="str">
        <x:f>IF(AND(Q1733="AGREED",P1733="LABEL_ONLY",OR(O1733="PASS",O1733="FAIL"),R1733&lt;&gt;"",S1733&lt;&gt;"",T1733&lt;&gt;""),O1733,G1733)</x:f>
        <x:v>PASS</x:v>
      </x:c>
      <x:c r="V1733" s="9" t="str">
        <x:f>IF(Q1733&lt;&gt;"AGREED","",IF(P1733="LABEL_ONLY",IF(AND(Q1733="AGREED",P1733="LABEL_ONLY",OR(O1733="PASS",O1733="FAIL"),R1733&lt;&gt;"",S1733&lt;&gt;"",T1733&lt;&gt;""),"LABEL_APPLIED","INCOMPLETE_DECISION"),"RERUN_REQUIRED"))</x:f>
      </x:c>
    </x:row>
    <x:row r="1734" ht="30" customHeight="1">
      <x:c r="A1734" s="9" t="str">
        <x:v>TRF-040-F01</x:v>
      </x:c>
      <x:c r="B1734" s="9" t="str">
        <x:v>TRF-040</x:v>
      </x:c>
      <x:c r="C1734" s="9" t="str">
        <x:v>BATCH_02</x:v>
      </x:c>
      <x:c r="D1734" s="9" t="str">
        <x:v>TRAFICOM</x:v>
      </x:c>
      <x:c r="E1734" s="9" t="n">
        <x:v>0</x:v>
      </x:c>
      <x:c r="F1734" s="9" t="str">
        <x:v>4.3.1</x:v>
      </x:c>
      <x:c r="G1734" s="9" t="str">
        <x:v>FAIL</x:v>
      </x:c>
      <x:c r="H1734" s="11" t="str">
        <x:v>A sidescuttle is situated in the ice belt.</x:v>
      </x:c>
      <x:c r="I1734" s="10" t="str">
        <x:v>rdf/TRF/TRF-040/TRF-040-F01.ttl</x:v>
      </x:c>
      <x:c r="J1734" s="10" t="str">
        <x:v>8cee953deb9c00ba92f232683add9c0d43107951c3ab556a2bc10e457a65d41c</x:v>
      </x:c>
      <x:c r="K1734" s="13" t="str">
        <x:v>NOT_REVIEWED</x:v>
      </x:c>
      <x:c r="L1734" s="13" t="str"/>
      <x:c r="M1734" s="13" t="str"/>
      <x:c r="N1734" s="13" t="str"/>
      <x:c r="O1734" s="13" t="str"/>
      <x:c r="P1734" s="13" t="str"/>
      <x:c r="Q1734" s="13" t="str"/>
      <x:c r="R1734" s="13" t="str"/>
      <x:c r="S1734" s="13" t="str"/>
      <x:c r="T1734" s="14" t="str"/>
      <x:c r="U1734" s="9" t="str">
        <x:f>IF(AND(Q1734="AGREED",P1734="LABEL_ONLY",OR(O1734="PASS",O1734="FAIL"),R1734&lt;&gt;"",S1734&lt;&gt;"",T1734&lt;&gt;""),O1734,G1734)</x:f>
        <x:v>FAIL</x:v>
      </x:c>
      <x:c r="V1734" s="9" t="str">
        <x:f>IF(Q1734&lt;&gt;"AGREED","",IF(P1734="LABEL_ONLY",IF(AND(Q1734="AGREED",P1734="LABEL_ONLY",OR(O1734="PASS",O1734="FAIL"),R1734&lt;&gt;"",S1734&lt;&gt;"",T1734&lt;&gt;""),"LABEL_APPLIED","INCOMPLETE_DECISION"),"RERUN_REQUIRED"))</x:f>
      </x:c>
    </x:row>
    <x:row r="1735" ht="30" customHeight="1">
      <x:c r="A1735" s="9" t="str">
        <x:v>TRF-040-F02</x:v>
      </x:c>
      <x:c r="B1735" s="9" t="str">
        <x:v>TRF-040</x:v>
      </x:c>
      <x:c r="C1735" s="9" t="str">
        <x:v>BATCH_02</x:v>
      </x:c>
      <x:c r="D1735" s="9" t="str">
        <x:v>TRAFICOM</x:v>
      </x:c>
      <x:c r="E1735" s="9" t="n">
        <x:v>0</x:v>
      </x:c>
      <x:c r="F1735" s="9" t="str">
        <x:v>4.3.1</x:v>
      </x:c>
      <x:c r="G1735" s="9" t="str">
        <x:v>FAIL</x:v>
      </x:c>
      <x:c r="H1735" s="11" t="str">
        <x:v>IA Super forefoot strengthening is not provided.</x:v>
      </x:c>
      <x:c r="I1735" s="10" t="str">
        <x:v>rdf/TRF/TRF-040/TRF-040-F02.ttl</x:v>
      </x:c>
      <x:c r="J1735" s="10" t="str">
        <x:v>e9eb34eff3f044ffbf2a8f206aa3ec29cafa3272c743665261e699eae351e0cf</x:v>
      </x:c>
      <x:c r="K1735" s="13" t="str">
        <x:v>NOT_REVIEWED</x:v>
      </x:c>
      <x:c r="L1735" s="13" t="str"/>
      <x:c r="M1735" s="13" t="str"/>
      <x:c r="N1735" s="13" t="str"/>
      <x:c r="O1735" s="13" t="str"/>
      <x:c r="P1735" s="13" t="str"/>
      <x:c r="Q1735" s="13" t="str"/>
      <x:c r="R1735" s="13" t="str"/>
      <x:c r="S1735" s="13" t="str"/>
      <x:c r="T1735" s="14" t="str"/>
      <x:c r="U1735" s="9" t="str">
        <x:f>IF(AND(Q1735="AGREED",P1735="LABEL_ONLY",OR(O1735="PASS",O1735="FAIL"),R1735&lt;&gt;"",S1735&lt;&gt;"",T1735&lt;&gt;""),O1735,G1735)</x:f>
        <x:v>FAIL</x:v>
      </x:c>
      <x:c r="V1735" s="9" t="str">
        <x:f>IF(Q1735&lt;&gt;"AGREED","",IF(P1735="LABEL_ONLY",IF(AND(Q1735="AGREED",P1735="LABEL_ONLY",OR(O1735="PASS",O1735="FAIL"),R1735&lt;&gt;"",S1735&lt;&gt;"",T1735&lt;&gt;""),"LABEL_APPLIED","INCOMPLETE_DECISION"),"RERUN_REQUIRED"))</x:f>
      </x:c>
    </x:row>
    <x:row r="1736" ht="30" customHeight="1">
      <x:c r="A1736" s="9" t="str">
        <x:v>TRF-040-F03</x:v>
      </x:c>
      <x:c r="B1736" s="9" t="str">
        <x:v>TRF-040</x:v>
      </x:c>
      <x:c r="C1736" s="9" t="str">
        <x:v>BATCH_02</x:v>
      </x:c>
      <x:c r="D1736" s="9" t="str">
        <x:v>TRAFICOM</x:v>
      </x:c>
      <x:c r="E1736" s="9" t="n">
        <x:v>1</x:v>
      </x:c>
      <x:c r="F1736" s="9" t="str">
        <x:v>4.3.1</x:v>
      </x:c>
      <x:c r="G1736" s="9" t="str">
        <x:v>FAIL</x:v>
      </x:c>
      <x:c r="H1736" s="11" t="str">
        <x:v>IA at or above 18 kn lacks the required upper-bow belt strengthening.</x:v>
      </x:c>
      <x:c r="I1736" s="10" t="str">
        <x:v>rdf/TRF/TRF-040/TRF-040-F03.ttl</x:v>
      </x:c>
      <x:c r="J1736" s="10" t="str">
        <x:v>94a1d860757846445701fe948549d3cec1883f1d94c708bd1b87e0bbbf92ecb2</x:v>
      </x:c>
      <x:c r="K1736" s="13" t="str">
        <x:v>REVIEWED</x:v>
      </x:c>
      <x:c r="L1736" s="13" t="str">
        <x:v>YES</x:v>
      </x:c>
      <x:c r="M1736" s="13" t="str">
        <x:v>NO</x:v>
      </x:c>
      <x:c r="N1736" s="13" t="str">
        <x:v>YES</x:v>
      </x:c>
      <x:c r="O1736" s="13" t="str">
        <x:v>FAIL</x:v>
      </x:c>
      <x:c r="P1736" s="13" t="str">
        <x:v>RDF_EDIT</x:v>
      </x:c>
      <x:c r="Q1736" s="13" t="str">
        <x:v>PROPOSED</x:v>
      </x:c>
      <x:c r="R1736" s="13" t="str">
        <x:v>AI-assisted draft</x:v>
      </x:c>
      <x:c r="S1736" s="105" t="n">
        <x:v>46281</x:v>
      </x:c>
      <x:c r="T1736" s="14" t="str">
        <x:v>RDF_EDIT proposed: add midbodyEquivalent=true and keep upperBowIceBeltStrengtheningStatus=false as the isolated failure.</x:v>
      </x:c>
      <x:c r="U1736" s="9" t="str">
        <x:f>IF(AND(Q1736="AGREED",P1736="LABEL_ONLY",OR(O1736="PASS",O1736="FAIL"),R1736&lt;&gt;"",S1736&lt;&gt;"",T1736&lt;&gt;""),O1736,G1736)</x:f>
        <x:v>FAIL</x:v>
      </x:c>
      <x:c r="V1736" s="9" t="str">
        <x:f>IF(Q1736&lt;&gt;"AGREED","",IF(P1736="LABEL_ONLY",IF(AND(Q1736="AGREED",P1736="LABEL_ONLY",OR(O1736="PASS",O1736="FAIL"),R1736&lt;&gt;"",S1736&lt;&gt;"",T1736&lt;&gt;""),"LABEL_APPLIED","INCOMPLETE_DECISION"),"RERUN_REQUIRED"))</x:f>
      </x:c>
    </x:row>
    <x:row r="1737" ht="30" customHeight="1">
      <x:c r="A1737" s="9" t="str">
        <x:v>TRF-040-F04</x:v>
      </x:c>
      <x:c r="B1737" s="9" t="str">
        <x:v>TRF-040</x:v>
      </x:c>
      <x:c r="C1737" s="9" t="str">
        <x:v>BATCH_02</x:v>
      </x:c>
      <x:c r="D1737" s="9" t="str">
        <x:v>TRAFICOM</x:v>
      </x:c>
      <x:c r="E1737" s="9" t="n">
        <x:v>0</x:v>
      </x:c>
      <x:c r="F1737" s="9" t="str">
        <x:v>4.3.1</x:v>
      </x:c>
      <x:c r="G1737" s="9" t="str">
        <x:v>FAIL</x:v>
      </x:c>
      <x:c r="H1737" s="11" t="str">
        <x:v>Weather deck is below the upper ice-belt limit but bulwark strength is non-compliant.</x:v>
      </x:c>
      <x:c r="I1737" s="10" t="str">
        <x:v>rdf/TRF/TRF-040/TRF-040-F04.ttl</x:v>
      </x:c>
      <x:c r="J1737" s="10" t="str">
        <x:v>1ff098d1c4072a56dfa6251953f774400b0393d12a223f705e5874759a87df72</x:v>
      </x:c>
      <x:c r="K1737" s="13" t="str">
        <x:v>NOT_REVIEWED</x:v>
      </x:c>
      <x:c r="L1737" s="13" t="str"/>
      <x:c r="M1737" s="13" t="str"/>
      <x:c r="N1737" s="13" t="str"/>
      <x:c r="O1737" s="13" t="str"/>
      <x:c r="P1737" s="13" t="str"/>
      <x:c r="Q1737" s="13" t="str"/>
      <x:c r="R1737" s="13" t="str"/>
      <x:c r="S1737" s="13" t="str"/>
      <x:c r="T1737" s="14" t="str"/>
      <x:c r="U1737" s="9" t="str">
        <x:f>IF(AND(Q1737="AGREED",P1737="LABEL_ONLY",OR(O1737="PASS",O1737="FAIL"),R1737&lt;&gt;"",S1737&lt;&gt;"",T1737&lt;&gt;""),O1737,G1737)</x:f>
        <x:v>FAIL</x:v>
      </x:c>
      <x:c r="V1737" s="9" t="str">
        <x:f>IF(Q1737&lt;&gt;"AGREED","",IF(P1737="LABEL_ONLY",IF(AND(Q1737="AGREED",P1737="LABEL_ONLY",OR(O1737="PASS",O1737="FAIL"),R1737&lt;&gt;"",S1737&lt;&gt;"",T1737&lt;&gt;""),"LABEL_APPLIED","INCOMPLETE_DECISION"),"RERUN_REQUIRED"))</x:f>
      </x:c>
    </x:row>
    <x:row r="1738" ht="30" customHeight="1">
      <x:c r="A1738" s="9" t="str">
        <x:v>TRF-040-F05</x:v>
      </x:c>
      <x:c r="B1738" s="9" t="str">
        <x:v>TRF-040</x:v>
      </x:c>
      <x:c r="C1738" s="9" t="str">
        <x:v>BATCH_02</x:v>
      </x:c>
      <x:c r="D1738" s="9" t="str">
        <x:v>TRAFICOM</x:v>
      </x:c>
      <x:c r="E1738" s="9" t="n">
        <x:v>0</x:v>
      </x:c>
      <x:c r="F1738" s="9" t="str">
        <x:v>4.3.1</x:v>
      </x:c>
      <x:c r="G1738" s="9" t="str">
        <x:v>FAIL</x:v>
      </x:c>
      <x:c r="H1738" s="11" t="str">
        <x:v>Weather deck is below the upper ice-belt limit but freeing-port strength is non-compliant.</x:v>
      </x:c>
      <x:c r="I1738" s="10" t="str">
        <x:v>rdf/TRF/TRF-040/TRF-040-F05.ttl</x:v>
      </x:c>
      <x:c r="J1738" s="10" t="str">
        <x:v>ee92cd2013a25534780c883de45b1577b6b1b87b21866e5900759f2149b96671</x:v>
      </x:c>
      <x:c r="K1738" s="13" t="str">
        <x:v>NOT_REVIEWED</x:v>
      </x:c>
      <x:c r="L1738" s="13" t="str"/>
      <x:c r="M1738" s="13" t="str"/>
      <x:c r="N1738" s="13" t="str"/>
      <x:c r="O1738" s="13" t="str"/>
      <x:c r="P1738" s="13" t="str"/>
      <x:c r="Q1738" s="13" t="str"/>
      <x:c r="R1738" s="13" t="str"/>
      <x:c r="S1738" s="13" t="str"/>
      <x:c r="T1738" s="14" t="str"/>
      <x:c r="U1738" s="9" t="str">
        <x:f>IF(AND(Q1738="AGREED",P1738="LABEL_ONLY",OR(O1738="PASS",O1738="FAIL"),R1738&lt;&gt;"",S1738&lt;&gt;"",T1738&lt;&gt;""),O1738,G1738)</x:f>
        <x:v>FAIL</x:v>
      </x:c>
      <x:c r="V1738" s="9" t="str">
        <x:f>IF(Q1738&lt;&gt;"AGREED","",IF(P1738="LABEL_ONLY",IF(AND(Q1738="AGREED",P1738="LABEL_ONLY",OR(O1738="PASS",O1738="FAIL"),R1738&lt;&gt;"",S1738&lt;&gt;"",T1738&lt;&gt;""),"LABEL_APPLIED","INCOMPLETE_DECISION"),"RERUN_REQUIRED"))</x:f>
      </x:c>
    </x:row>
    <x:row r="1739" ht="30" customHeight="1">
      <x:c r="A1739" s="9" t="str">
        <x:v>TRF-040-P01</x:v>
      </x:c>
      <x:c r="B1739" s="9" t="str">
        <x:v>TRF-040</x:v>
      </x:c>
      <x:c r="C1739" s="9" t="str">
        <x:v>BATCH_02</x:v>
      </x:c>
      <x:c r="D1739" s="9" t="str">
        <x:v>TRAFICOM</x:v>
      </x:c>
      <x:c r="E1739" s="9" t="n">
        <x:v>0</x:v>
      </x:c>
      <x:c r="F1739" s="9" t="str">
        <x:v>4.3.1</x:v>
      </x:c>
      <x:c r="G1739" s="9" t="str">
        <x:v>PASS</x:v>
      </x:c>
      <x:c r="H1739" s="11" t="str">
        <x:v>IA Super: forefoot strengthening is bow-equivalent and sidescuttles are excluded.</x:v>
      </x:c>
      <x:c r="I1739" s="10" t="str">
        <x:v>rdf/TRF/TRF-040/TRF-040-P01.ttl</x:v>
      </x:c>
      <x:c r="J1739" s="10" t="str">
        <x:v>950288b95c1ba556c2d33627604c6db45d8eb5b0a2823943b4fefe88a10df0a2</x:v>
      </x:c>
      <x:c r="K1739" s="13" t="str">
        <x:v>NOT_REVIEWED</x:v>
      </x:c>
      <x:c r="L1739" s="13" t="str"/>
      <x:c r="M1739" s="13" t="str"/>
      <x:c r="N1739" s="13" t="str"/>
      <x:c r="O1739" s="13" t="str"/>
      <x:c r="P1739" s="13" t="str"/>
      <x:c r="Q1739" s="13" t="str"/>
      <x:c r="R1739" s="13" t="str"/>
      <x:c r="S1739" s="13" t="str"/>
      <x:c r="T1739" s="14" t="str"/>
      <x:c r="U1739" s="9" t="str">
        <x:f>IF(AND(Q1739="AGREED",P1739="LABEL_ONLY",OR(O1739="PASS",O1739="FAIL"),R1739&lt;&gt;"",S1739&lt;&gt;"",T1739&lt;&gt;""),O1739,G1739)</x:f>
        <x:v>PASS</x:v>
      </x:c>
      <x:c r="V1739" s="9" t="str">
        <x:f>IF(Q1739&lt;&gt;"AGREED","",IF(P1739="LABEL_ONLY",IF(AND(Q1739="AGREED",P1739="LABEL_ONLY",OR(O1739="PASS",O1739="FAIL"),R1739&lt;&gt;"",S1739&lt;&gt;"",T1739&lt;&gt;""),"LABEL_APPLIED","INCOMPLETE_DECISION"),"RERUN_REQUIRED"))</x:f>
      </x:c>
    </x:row>
    <x:row r="1740" ht="30" customHeight="1">
      <x:c r="A1740" s="9" t="str">
        <x:v>TRF-040-P02</x:v>
      </x:c>
      <x:c r="B1740" s="9" t="str">
        <x:v>TRF-040</x:v>
      </x:c>
      <x:c r="C1740" s="9" t="str">
        <x:v>BATCH_02</x:v>
      </x:c>
      <x:c r="D1740" s="9" t="str">
        <x:v>TRAFICOM</x:v>
      </x:c>
      <x:c r="E1740" s="9" t="n">
        <x:v>1</x:v>
      </x:c>
      <x:c r="F1740" s="9" t="str">
        <x:v>4.3.1</x:v>
      </x:c>
      <x:c r="G1740" s="9" t="str">
        <x:v>PASS</x:v>
      </x:c>
      <x:c r="H1740" s="11" t="str">
        <x:v>IA at the 18 kn trigger has upper-bow belt strengthening equivalent to the midbody requirement.</x:v>
      </x:c>
      <x:c r="I1740" s="10" t="str">
        <x:v>rdf/TRF/TRF-040/TRF-040-P02.ttl</x:v>
      </x:c>
      <x:c r="J1740" s="10" t="str">
        <x:v>cade448e4ba5b2bef0e69ca60175c0c243f11ec398a7dce39421f5e924afba33</x:v>
      </x:c>
      <x:c r="K1740" s="13" t="str">
        <x:v>REVIEWED</x:v>
      </x:c>
      <x:c r="L1740" s="13" t="str">
        <x:v>YES</x:v>
      </x:c>
      <x:c r="M1740" s="13" t="str">
        <x:v>NO</x:v>
      </x:c>
      <x:c r="N1740" s="13" t="str">
        <x:v>YES</x:v>
      </x:c>
      <x:c r="O1740" s="13" t="str">
        <x:v>PASS</x:v>
      </x:c>
      <x:c r="P1740" s="13" t="str">
        <x:v>RDF_EDIT</x:v>
      </x:c>
      <x:c r="Q1740" s="13" t="str">
        <x:v>PROPOSED</x:v>
      </x:c>
      <x:c r="R1740" s="13" t="str">
        <x:v>AI-assisted draft</x:v>
      </x:c>
      <x:c r="S1740" s="105" t="n">
        <x:v>46281</x:v>
      </x:c>
      <x:c r="T1740" s="14" t="str">
        <x:v>RDF_EDIT proposed: add midbodyEquivalent=true to represent the required IA &gt;=18-kn equivalence; keep upperBowIceBeltStrengtheningStatus=true.</x:v>
      </x:c>
      <x:c r="U1740" s="9" t="str">
        <x:f>IF(AND(Q1740="AGREED",P1740="LABEL_ONLY",OR(O1740="PASS",O1740="FAIL"),R1740&lt;&gt;"",S1740&lt;&gt;"",T1740&lt;&gt;""),O1740,G1740)</x:f>
        <x:v>PASS</x:v>
      </x:c>
      <x:c r="V1740" s="9" t="str">
        <x:f>IF(Q1740&lt;&gt;"AGREED","",IF(P1740="LABEL_ONLY",IF(AND(Q1740="AGREED",P1740="LABEL_ONLY",OR(O1740="PASS",O1740="FAIL"),R1740&lt;&gt;"",S1740&lt;&gt;"",T1740&lt;&gt;""),"LABEL_APPLIED","INCOMPLETE_DECISION"),"RERUN_REQUIRED"))</x:f>
      </x:c>
    </x:row>
    <x:row r="1741" ht="30" customHeight="1">
      <x:c r="A1741" s="9" t="str">
        <x:v>TRF-040-P03</x:v>
      </x:c>
      <x:c r="B1741" s="9" t="str">
        <x:v>TRF-040</x:v>
      </x:c>
      <x:c r="C1741" s="9" t="str">
        <x:v>BATCH_02</x:v>
      </x:c>
      <x:c r="D1741" s="9" t="str">
        <x:v>TRAFICOM</x:v>
      </x:c>
      <x:c r="E1741" s="9" t="n">
        <x:v>0</x:v>
      </x:c>
      <x:c r="F1741" s="9" t="str">
        <x:v>4.3.1</x:v>
      </x:c>
      <x:c r="G1741" s="9" t="str">
        <x:v>PASS</x:v>
      </x:c>
      <x:c r="H1741" s="11" t="str">
        <x:v>IB at high open-water speed does not trigger the IA/IA Super upper-bow extension.</x:v>
      </x:c>
      <x:c r="I1741" s="10" t="str">
        <x:v>rdf/TRF/TRF-040/TRF-040-P03.ttl</x:v>
      </x:c>
      <x:c r="J1741" s="10" t="str">
        <x:v>637f2325599072e090a8cde6e2cf848135cec3a302537b1fb49978b0deb1a3a1</x:v>
      </x:c>
      <x:c r="K1741" s="13" t="str">
        <x:v>NOT_REVIEWED</x:v>
      </x:c>
      <x:c r="L1741" s="13" t="str"/>
      <x:c r="M1741" s="13" t="str"/>
      <x:c r="N1741" s="13" t="str"/>
      <x:c r="O1741" s="13" t="str"/>
      <x:c r="P1741" s="13" t="str"/>
      <x:c r="Q1741" s="13" t="str"/>
      <x:c r="R1741" s="13" t="str"/>
      <x:c r="S1741" s="13" t="str"/>
      <x:c r="T1741" s="14" t="str"/>
      <x:c r="U1741" s="9" t="str">
        <x:f>IF(AND(Q1741="AGREED",P1741="LABEL_ONLY",OR(O1741="PASS",O1741="FAIL"),R1741&lt;&gt;"",S1741&lt;&gt;"",T1741&lt;&gt;""),O1741,G1741)</x:f>
        <x:v>PASS</x:v>
      </x:c>
      <x:c r="V1741" s="9" t="str">
        <x:f>IF(Q1741&lt;&gt;"AGREED","",IF(P1741="LABEL_ONLY",IF(AND(Q1741="AGREED",P1741="LABEL_ONLY",OR(O1741="PASS",O1741="FAIL"),R1741&lt;&gt;"",S1741&lt;&gt;"",T1741&lt;&gt;""),"LABEL_APPLIED","INCOMPLETE_DECISION"),"RERUN_REQUIRED"))</x:f>
      </x:c>
    </x:row>
    <x:row r="1742" ht="30" customHeight="1">
      <x:c r="A1742" s="9" t="str">
        <x:v>TRF-040-P04</x:v>
      </x:c>
      <x:c r="B1742" s="9" t="str">
        <x:v>TRF-040</x:v>
      </x:c>
      <x:c r="C1742" s="9" t="str">
        <x:v>BATCH_02</x:v>
      </x:c>
      <x:c r="D1742" s="9" t="str">
        <x:v>TRAFICOM</x:v>
      </x:c>
      <x:c r="E1742" s="9" t="n">
        <x:v>0</x:v>
      </x:c>
      <x:c r="F1742" s="9" t="str">
        <x:v>4.3.1</x:v>
      </x:c>
      <x:c r="G1742" s="9" t="str">
        <x:v>PASS</x:v>
      </x:c>
      <x:c r="H1742" s="11" t="str">
        <x:v>IA below 18 kn does not trigger the mandatory upper-bow extension.</x:v>
      </x:c>
      <x:c r="I1742" s="10" t="str">
        <x:v>rdf/TRF/TRF-040/TRF-040-P04.ttl</x:v>
      </x:c>
      <x:c r="J1742" s="10" t="str">
        <x:v>b82d8dcc5c41c7166f95c0c4ddd25da3c76358e70dc12f3a8254be10387b2200</x:v>
      </x:c>
      <x:c r="K1742" s="13" t="str">
        <x:v>NOT_REVIEWED</x:v>
      </x:c>
      <x:c r="L1742" s="13" t="str"/>
      <x:c r="M1742" s="13" t="str"/>
      <x:c r="N1742" s="13" t="str"/>
      <x:c r="O1742" s="13" t="str"/>
      <x:c r="P1742" s="13" t="str"/>
      <x:c r="Q1742" s="13" t="str"/>
      <x:c r="R1742" s="13" t="str"/>
      <x:c r="S1742" s="13" t="str"/>
      <x:c r="T1742" s="14" t="str"/>
      <x:c r="U1742" s="9" t="str">
        <x:f>IF(AND(Q1742="AGREED",P1742="LABEL_ONLY",OR(O1742="PASS",O1742="FAIL"),R1742&lt;&gt;"",S1742&lt;&gt;"",T1742&lt;&gt;""),O1742,G1742)</x:f>
        <x:v>PASS</x:v>
      </x:c>
      <x:c r="V1742" s="9" t="str">
        <x:f>IF(Q1742&lt;&gt;"AGREED","",IF(P1742="LABEL_ONLY",IF(AND(Q1742="AGREED",P1742="LABEL_ONLY",OR(O1742="PASS",O1742="FAIL"),R1742&lt;&gt;"",S1742&lt;&gt;"",T1742&lt;&gt;""),"LABEL_APPLIED","INCOMPLETE_DECISION"),"RERUN_REQUIRED"))</x:f>
      </x:c>
    </x:row>
    <x:row r="1743" ht="30" customHeight="1">
      <x:c r="A1743" s="9" t="str">
        <x:v>TRF-040-P05</x:v>
      </x:c>
      <x:c r="B1743" s="9" t="str">
        <x:v>TRF-040</x:v>
      </x:c>
      <x:c r="C1743" s="9" t="str">
        <x:v>BATCH_02</x:v>
      </x:c>
      <x:c r="D1743" s="9" t="str">
        <x:v>TRAFICOM</x:v>
      </x:c>
      <x:c r="E1743" s="9" t="n">
        <x:v>0</x:v>
      </x:c>
      <x:c r="F1743" s="9" t="str">
        <x:v>4.3.1</x:v>
      </x:c>
      <x:c r="G1743" s="9" t="str">
        <x:v>PASS</x:v>
      </x:c>
      <x:c r="H1743" s="11" t="str">
        <x:v>Weather deck below the ice-belt upper limit has compliant bulwark and freeing-port strength.</x:v>
      </x:c>
      <x:c r="I1743" s="10" t="str">
        <x:v>rdf/TRF/TRF-040/TRF-040-P05.ttl</x:v>
      </x:c>
      <x:c r="J1743" s="10" t="str">
        <x:v>d9464dcfa5ac3e47deaafe328cca466d8e261ee9c743fe5a0ee234b03d82f558</x:v>
      </x:c>
      <x:c r="K1743" s="13" t="str">
        <x:v>NOT_REVIEWED</x:v>
      </x:c>
      <x:c r="L1743" s="13" t="str"/>
      <x:c r="M1743" s="13" t="str"/>
      <x:c r="N1743" s="13" t="str"/>
      <x:c r="O1743" s="13" t="str"/>
      <x:c r="P1743" s="13" t="str"/>
      <x:c r="Q1743" s="13" t="str"/>
      <x:c r="R1743" s="13" t="str"/>
      <x:c r="S1743" s="13" t="str"/>
      <x:c r="T1743" s="14" t="str"/>
      <x:c r="U1743" s="9" t="str">
        <x:f>IF(AND(Q1743="AGREED",P1743="LABEL_ONLY",OR(O1743="PASS",O1743="FAIL"),R1743&lt;&gt;"",S1743&lt;&gt;"",T1743&lt;&gt;""),O1743,G1743)</x:f>
        <x:v>PASS</x:v>
      </x:c>
      <x:c r="V1743" s="9" t="str">
        <x:f>IF(Q1743&lt;&gt;"AGREED","",IF(P1743="LABEL_ONLY",IF(AND(Q1743="AGREED",P1743="LABEL_ONLY",OR(O1743="PASS",O1743="FAIL"),R1743&lt;&gt;"",S1743&lt;&gt;"",T1743&lt;&gt;""),"LABEL_APPLIED","INCOMPLETE_DECISION"),"RERUN_REQUIRED"))</x:f>
      </x:c>
    </x:row>
    <x:row r="1744" ht="30" customHeight="1">
      <x:c r="A1744" s="9" t="str">
        <x:v>TRF-041-F01</x:v>
      </x:c>
      <x:c r="B1744" s="9" t="str">
        <x:v>TRF-041</x:v>
      </x:c>
      <x:c r="C1744" s="9" t="str">
        <x:v>BATCH_18</x:v>
      </x:c>
      <x:c r="D1744" s="9" t="str">
        <x:v>TRAFICOM</x:v>
      </x:c>
      <x:c r="E1744" s="9" t="n">
        <x:v>0</x:v>
      </x:c>
      <x:c r="F1744" s="9" t="str">
        <x:v>4.3.2</x:v>
      </x:c>
      <x:c r="G1744" s="9" t="str">
        <x:v>FAIL</x:v>
      </x:c>
      <x:c r="H1744" s="11" t="str">
        <x:v>Formula-readiness term spacing is missing.</x:v>
      </x:c>
      <x:c r="I1744" s="10" t="str">
        <x:v>rdf/TRF/TRF-041/TRF-041-F01.ttl</x:v>
      </x:c>
      <x:c r="J1744" s="10" t="str">
        <x:v>0dec5b841eb1525e4c30cebeb684d14acc800e0ae162713c5f89cb4569e217af</x:v>
      </x:c>
      <x:c r="K1744" s="13" t="str">
        <x:v>NOT_REVIEWED</x:v>
      </x:c>
      <x:c r="L1744" s="13" t="str"/>
      <x:c r="M1744" s="13" t="str"/>
      <x:c r="N1744" s="13" t="str"/>
      <x:c r="O1744" s="13" t="str"/>
      <x:c r="P1744" s="13" t="str"/>
      <x:c r="Q1744" s="13" t="str"/>
      <x:c r="R1744" s="13" t="str"/>
      <x:c r="S1744" s="13" t="str"/>
      <x:c r="T1744" s="14" t="str"/>
      <x:c r="U1744" s="9" t="str">
        <x:f>IF(AND(Q1744="AGREED",P1744="LABEL_ONLY",OR(O1744="PASS",O1744="FAIL"),R1744&lt;&gt;"",S1744&lt;&gt;"",T1744&lt;&gt;""),O1744,G1744)</x:f>
        <x:v>FAIL</x:v>
      </x:c>
      <x:c r="V1744" s="9" t="str">
        <x:f>IF(Q1744&lt;&gt;"AGREED","",IF(P1744="LABEL_ONLY",IF(AND(Q1744="AGREED",P1744="LABEL_ONLY",OR(O1744="PASS",O1744="FAIL"),R1744&lt;&gt;"",S1744&lt;&gt;"",T1744&lt;&gt;""),"LABEL_APPLIED","INCOMPLETE_DECISION"),"RERUN_REQUIRED"))</x:f>
      </x:c>
    </x:row>
    <x:row r="1745" ht="30" customHeight="1">
      <x:c r="A1745" s="9" t="str">
        <x:v>TRF-041-F02</x:v>
      </x:c>
      <x:c r="B1745" s="9" t="str">
        <x:v>TRF-041</x:v>
      </x:c>
      <x:c r="C1745" s="9" t="str">
        <x:v>BATCH_18</x:v>
      </x:c>
      <x:c r="D1745" s="9" t="str">
        <x:v>TRAFICOM</x:v>
      </x:c>
      <x:c r="E1745" s="9" t="n">
        <x:v>0</x:v>
      </x:c>
      <x:c r="F1745" s="9" t="str">
        <x:v>4.3.2</x:v>
      </x:c>
      <x:c r="G1745" s="9" t="str">
        <x:v>FAIL</x:v>
      </x:c>
      <x:c r="H1745" s="11" t="str">
        <x:v>Formula-readiness term icePressure is missing.</x:v>
      </x:c>
      <x:c r="I1745" s="10" t="str">
        <x:v>rdf/TRF/TRF-041/TRF-041-F02.ttl</x:v>
      </x:c>
      <x:c r="J1745" s="10" t="str">
        <x:v>8fc0a707e2131a52245bdf73165f75a38317a8f88c54f8e648168cfe4763d511</x:v>
      </x:c>
      <x:c r="K1745" s="13" t="str">
        <x:v>NOT_REVIEWED</x:v>
      </x:c>
      <x:c r="L1745" s="13" t="str"/>
      <x:c r="M1745" s="13" t="str"/>
      <x:c r="N1745" s="13" t="str"/>
      <x:c r="O1745" s="13" t="str"/>
      <x:c r="P1745" s="13" t="str"/>
      <x:c r="Q1745" s="13" t="str"/>
      <x:c r="R1745" s="13" t="str"/>
      <x:c r="S1745" s="13" t="str"/>
      <x:c r="T1745" s="14" t="str"/>
      <x:c r="U1745" s="9" t="str">
        <x:f>IF(AND(Q1745="AGREED",P1745="LABEL_ONLY",OR(O1745="PASS",O1745="FAIL"),R1745&lt;&gt;"",S1745&lt;&gt;"",T1745&lt;&gt;""),O1745,G1745)</x:f>
        <x:v>FAIL</x:v>
      </x:c>
      <x:c r="V1745" s="9" t="str">
        <x:f>IF(Q1745&lt;&gt;"AGREED","",IF(P1745="LABEL_ONLY",IF(AND(Q1745="AGREED",P1745="LABEL_ONLY",OR(O1745="PASS",O1745="FAIL"),R1745&lt;&gt;"",S1745&lt;&gt;"",T1745&lt;&gt;""),"LABEL_APPLIED","INCOMPLETE_DECISION"),"RERUN_REQUIRED"))</x:f>
      </x:c>
    </x:row>
    <x:row r="1746" ht="30" customHeight="1">
      <x:c r="A1746" s="9" t="str">
        <x:v>TRF-041-F03</x:v>
      </x:c>
      <x:c r="B1746" s="9" t="str">
        <x:v>TRF-041</x:v>
      </x:c>
      <x:c r="C1746" s="9" t="str">
        <x:v>BATCH_18</x:v>
      </x:c>
      <x:c r="D1746" s="9" t="str">
        <x:v>TRAFICOM</x:v>
      </x:c>
      <x:c r="E1746" s="9" t="n">
        <x:v>1</x:v>
      </x:c>
      <x:c r="F1746" s="9" t="str">
        <x:v>4.3.2</x:v>
      </x:c>
      <x:c r="G1746" s="9" t="str">
        <x:v>FAIL</x:v>
      </x:c>
      <x:c r="H1746" s="11" t="str">
        <x:v>Formula-readiness term platingPressure is missing.</x:v>
      </x:c>
      <x:c r="I1746" s="10" t="str">
        <x:v>rdf/TRF/TRF-041/TRF-041-F03.ttl</x:v>
      </x:c>
      <x:c r="J1746" s="10" t="str">
        <x:v>8e9225941f8beb7261392bb9a9ef4ac599828be5fd24660c2b4fd36d1abae38d</x:v>
      </x:c>
      <x:c r="K1746" s="13" t="str">
        <x:v>NOT_REVIEWED</x:v>
      </x:c>
      <x:c r="L1746" s="13" t="str"/>
      <x:c r="M1746" s="13" t="str"/>
      <x:c r="N1746" s="13" t="str"/>
      <x:c r="O1746" s="13" t="str"/>
      <x:c r="P1746" s="13" t="str"/>
      <x:c r="Q1746" s="13" t="str"/>
      <x:c r="R1746" s="13" t="str"/>
      <x:c r="S1746" s="13" t="str"/>
      <x:c r="T1746" s="14" t="str"/>
      <x:c r="U1746" s="9" t="str">
        <x:f>IF(AND(Q1746="AGREED",P1746="LABEL_ONLY",OR(O1746="PASS",O1746="FAIL"),R1746&lt;&gt;"",S1746&lt;&gt;"",T1746&lt;&gt;""),O1746,G1746)</x:f>
        <x:v>FAIL</x:v>
      </x:c>
      <x:c r="V1746" s="9" t="str">
        <x:f>IF(Q1746&lt;&gt;"AGREED","",IF(P1746="LABEL_ONLY",IF(AND(Q1746="AGREED",P1746="LABEL_ONLY",OR(O1746="PASS",O1746="FAIL"),R1746&lt;&gt;"",S1746&lt;&gt;"",T1746&lt;&gt;""),"LABEL_APPLIED","INCOMPLETE_DECISION"),"RERUN_REQUIRED"))</x:f>
      </x:c>
    </x:row>
    <x:row r="1747" ht="30" customHeight="1">
      <x:c r="A1747" s="9" t="str">
        <x:v>TRF-041-F04</x:v>
      </x:c>
      <x:c r="B1747" s="9" t="str">
        <x:v>TRF-041</x:v>
      </x:c>
      <x:c r="C1747" s="9" t="str">
        <x:v>BATCH_18</x:v>
      </x:c>
      <x:c r="D1747" s="9" t="str">
        <x:v>TRAFICOM</x:v>
      </x:c>
      <x:c r="E1747" s="9" t="n">
        <x:v>0</x:v>
      </x:c>
      <x:c r="F1747" s="9" t="str">
        <x:v>4.3.2</x:v>
      </x:c>
      <x:c r="G1747" s="9" t="str">
        <x:v>FAIL</x:v>
      </x:c>
      <x:c r="H1747" s="11" t="str">
        <x:v>Formula-readiness term yieldStrength is missing.</x:v>
      </x:c>
      <x:c r="I1747" s="10" t="str">
        <x:v>rdf/TRF/TRF-041/TRF-041-F04.ttl</x:v>
      </x:c>
      <x:c r="J1747" s="10" t="str">
        <x:v>9ce2dcd4cd83df41a70e48d504e1756f6e3c7871d743955f91d65e6e40bb30a1</x:v>
      </x:c>
      <x:c r="K1747" s="13" t="str">
        <x:v>NOT_REVIEWED</x:v>
      </x:c>
      <x:c r="L1747" s="13" t="str"/>
      <x:c r="M1747" s="13" t="str"/>
      <x:c r="N1747" s="13" t="str"/>
      <x:c r="O1747" s="13" t="str"/>
      <x:c r="P1747" s="13" t="str"/>
      <x:c r="Q1747" s="13" t="str"/>
      <x:c r="R1747" s="13" t="str"/>
      <x:c r="S1747" s="13" t="str"/>
      <x:c r="T1747" s="14" t="str"/>
      <x:c r="U1747" s="9" t="str">
        <x:f>IF(AND(Q1747="AGREED",P1747="LABEL_ONLY",OR(O1747="PASS",O1747="FAIL"),R1747&lt;&gt;"",S1747&lt;&gt;"",T1747&lt;&gt;""),O1747,G1747)</x:f>
        <x:v>FAIL</x:v>
      </x:c>
      <x:c r="V1747" s="9" t="str">
        <x:f>IF(Q1747&lt;&gt;"AGREED","",IF(P1747="LABEL_ONLY",IF(AND(Q1747="AGREED",P1747="LABEL_ONLY",OR(O1747="PASS",O1747="FAIL"),R1747&lt;&gt;"",S1747&lt;&gt;"",T1747&lt;&gt;""),"LABEL_APPLIED","INCOMPLETE_DECISION"),"RERUN_REQUIRED"))</x:f>
      </x:c>
    </x:row>
    <x:row r="1748" ht="30" customHeight="1">
      <x:c r="A1748" s="9" t="str">
        <x:v>TRF-041-F05</x:v>
      </x:c>
      <x:c r="B1748" s="9" t="str">
        <x:v>TRF-041</x:v>
      </x:c>
      <x:c r="C1748" s="9" t="str">
        <x:v>BATCH_18</x:v>
      </x:c>
      <x:c r="D1748" s="9" t="str">
        <x:v>TRAFICOM</x:v>
      </x:c>
      <x:c r="E1748" s="9" t="n">
        <x:v>0</x:v>
      </x:c>
      <x:c r="F1748" s="9" t="str">
        <x:v>4.3.2</x:v>
      </x:c>
      <x:c r="G1748" s="9" t="str">
        <x:v>FAIL</x:v>
      </x:c>
      <x:c r="H1748" s="11" t="str">
        <x:v>Formula-readiness term transversePlatingFactorF1 is missing.</x:v>
      </x:c>
      <x:c r="I1748" s="10" t="str">
        <x:v>rdf/TRF/TRF-041/TRF-041-F05.ttl</x:v>
      </x:c>
      <x:c r="J1748" s="10" t="str">
        <x:v>cbbd699b96a7a398dd338baa5c65d91d9c1e713e72bb589a6e9dec950910d43d</x:v>
      </x:c>
      <x:c r="K1748" s="13" t="str">
        <x:v>NOT_REVIEWED</x:v>
      </x:c>
      <x:c r="L1748" s="13" t="str"/>
      <x:c r="M1748" s="13" t="str"/>
      <x:c r="N1748" s="13" t="str"/>
      <x:c r="O1748" s="13" t="str"/>
      <x:c r="P1748" s="13" t="str"/>
      <x:c r="Q1748" s="13" t="str"/>
      <x:c r="R1748" s="13" t="str"/>
      <x:c r="S1748" s="13" t="str"/>
      <x:c r="T1748" s="14" t="str"/>
      <x:c r="U1748" s="9" t="str">
        <x:f>IF(AND(Q1748="AGREED",P1748="LABEL_ONLY",OR(O1748="PASS",O1748="FAIL"),R1748&lt;&gt;"",S1748&lt;&gt;"",T1748&lt;&gt;""),O1748,G1748)</x:f>
        <x:v>FAIL</x:v>
      </x:c>
      <x:c r="V1748" s="9" t="str">
        <x:f>IF(Q1748&lt;&gt;"AGREED","",IF(P1748="LABEL_ONLY",IF(AND(Q1748="AGREED",P1748="LABEL_ONLY",OR(O1748="PASS",O1748="FAIL"),R1748&lt;&gt;"",S1748&lt;&gt;"",T1748&lt;&gt;""),"LABEL_APPLIED","INCOMPLETE_DECISION"),"RERUN_REQUIRED"))</x:f>
      </x:c>
    </x:row>
    <x:row r="1749" ht="30" customHeight="1">
      <x:c r="A1749" s="9" t="str">
        <x:v>TRF-041-F06</x:v>
      </x:c>
      <x:c r="B1749" s="9" t="str">
        <x:v>TRF-041</x:v>
      </x:c>
      <x:c r="C1749" s="9" t="str">
        <x:v>BATCH_18</x:v>
      </x:c>
      <x:c r="D1749" s="9" t="str">
        <x:v>TRAFICOM</x:v>
      </x:c>
      <x:c r="E1749" s="9" t="n">
        <x:v>0</x:v>
      </x:c>
      <x:c r="F1749" s="9" t="str">
        <x:v>4.3.2</x:v>
      </x:c>
      <x:c r="G1749" s="9" t="str">
        <x:v>FAIL</x:v>
      </x:c>
      <x:c r="H1749" s="11" t="str">
        <x:v>Formula-readiness term longitudinalPlatingFactorF2 is missing.</x:v>
      </x:c>
      <x:c r="I1749" s="10" t="str">
        <x:v>rdf/TRF/TRF-041/TRF-041-F06.ttl</x:v>
      </x:c>
      <x:c r="J1749" s="10" t="str">
        <x:v>147ab33d76d3875047dd543c53b8c85b6f9a083ff4416d2880fbff28247cb11e</x:v>
      </x:c>
      <x:c r="K1749" s="13" t="str">
        <x:v>NOT_REVIEWED</x:v>
      </x:c>
      <x:c r="L1749" s="13" t="str"/>
      <x:c r="M1749" s="13" t="str"/>
      <x:c r="N1749" s="13" t="str"/>
      <x:c r="O1749" s="13" t="str"/>
      <x:c r="P1749" s="13" t="str"/>
      <x:c r="Q1749" s="13" t="str"/>
      <x:c r="R1749" s="13" t="str"/>
      <x:c r="S1749" s="13" t="str"/>
      <x:c r="T1749" s="14" t="str"/>
      <x:c r="U1749" s="9" t="str">
        <x:f>IF(AND(Q1749="AGREED",P1749="LABEL_ONLY",OR(O1749="PASS",O1749="FAIL"),R1749&lt;&gt;"",S1749&lt;&gt;"",T1749&lt;&gt;""),O1749,G1749)</x:f>
        <x:v>FAIL</x:v>
      </x:c>
      <x:c r="V1749" s="9" t="str">
        <x:f>IF(Q1749&lt;&gt;"AGREED","",IF(P1749="LABEL_ONLY",IF(AND(Q1749="AGREED",P1749="LABEL_ONLY",OR(O1749="PASS",O1749="FAIL"),R1749&lt;&gt;"",S1749&lt;&gt;"",T1749&lt;&gt;""),"LABEL_APPLIED","INCOMPLETE_DECISION"),"RERUN_REQUIRED"))</x:f>
      </x:c>
    </x:row>
    <x:row r="1750" ht="30" customHeight="1">
      <x:c r="A1750" s="9" t="str">
        <x:v>TRF-041-F07</x:v>
      </x:c>
      <x:c r="B1750" s="9" t="str">
        <x:v>TRF-041</x:v>
      </x:c>
      <x:c r="C1750" s="9" t="str">
        <x:v>BATCH_18</x:v>
      </x:c>
      <x:c r="D1750" s="9" t="str">
        <x:v>TRAFICOM</x:v>
      </x:c>
      <x:c r="E1750" s="9" t="n">
        <x:v>0</x:v>
      </x:c>
      <x:c r="F1750" s="9" t="str">
        <x:v>4.3.2</x:v>
      </x:c>
      <x:c r="G1750" s="9" t="str">
        <x:v>FAIL</x:v>
      </x:c>
      <x:c r="H1750" s="11" t="str">
        <x:v>Formula-readiness term corrosionAbrasionAddition is missing.</x:v>
      </x:c>
      <x:c r="I1750" s="10" t="str">
        <x:v>rdf/TRF/TRF-041/TRF-041-F07.ttl</x:v>
      </x:c>
      <x:c r="J1750" s="10" t="str">
        <x:v>42f38de346548abffc8ed6aaccedfea7bc20c66ec5c87110848f2dff77d6c232</x:v>
      </x:c>
      <x:c r="K1750" s="13" t="str">
        <x:v>NOT_REVIEWED</x:v>
      </x:c>
      <x:c r="L1750" s="13" t="str"/>
      <x:c r="M1750" s="13" t="str"/>
      <x:c r="N1750" s="13" t="str"/>
      <x:c r="O1750" s="13" t="str"/>
      <x:c r="P1750" s="13" t="str"/>
      <x:c r="Q1750" s="13" t="str"/>
      <x:c r="R1750" s="13" t="str"/>
      <x:c r="S1750" s="13" t="str"/>
      <x:c r="T1750" s="14" t="str"/>
      <x:c r="U1750" s="9" t="str">
        <x:f>IF(AND(Q1750="AGREED",P1750="LABEL_ONLY",OR(O1750="PASS",O1750="FAIL"),R1750&lt;&gt;"",S1750&lt;&gt;"",T1750&lt;&gt;""),O1750,G1750)</x:f>
        <x:v>FAIL</x:v>
      </x:c>
      <x:c r="V1750" s="9" t="str">
        <x:f>IF(Q1750&lt;&gt;"AGREED","",IF(P1750="LABEL_ONLY",IF(AND(Q1750="AGREED",P1750="LABEL_ONLY",OR(O1750="PASS",O1750="FAIL"),R1750&lt;&gt;"",S1750&lt;&gt;"",T1750&lt;&gt;""),"LABEL_APPLIED","INCOMPLETE_DECISION"),"RERUN_REQUIRED"))</x:f>
      </x:c>
    </x:row>
    <x:row r="1751" ht="30" customHeight="1">
      <x:c r="A1751" s="9" t="str">
        <x:v>TRF-041-F08</x:v>
      </x:c>
      <x:c r="B1751" s="9" t="str">
        <x:v>TRF-041</x:v>
      </x:c>
      <x:c r="C1751" s="9" t="str">
        <x:v>BATCH_18</x:v>
      </x:c>
      <x:c r="D1751" s="9" t="str">
        <x:v>TRAFICOM</x:v>
      </x:c>
      <x:c r="E1751" s="9" t="n">
        <x:v>0</x:v>
      </x:c>
      <x:c r="F1751" s="9" t="str">
        <x:v>4.3.2</x:v>
      </x:c>
      <x:c r="G1751" s="9" t="str">
        <x:v>FAIL</x:v>
      </x:c>
      <x:c r="H1751" s="11" t="str">
        <x:v>Formula-readiness term platingFramingOrientation is missing.</x:v>
      </x:c>
      <x:c r="I1751" s="10" t="str">
        <x:v>rdf/TRF/TRF-041/TRF-041-F08.ttl</x:v>
      </x:c>
      <x:c r="J1751" s="10" t="str">
        <x:v>4cdf629b700f37447826f5364e554eaf4cc504a9cd4987c9a180596ae6f5d49b</x:v>
      </x:c>
      <x:c r="K1751" s="13" t="str">
        <x:v>NOT_REVIEWED</x:v>
      </x:c>
      <x:c r="L1751" s="13" t="str"/>
      <x:c r="M1751" s="13" t="str"/>
      <x:c r="N1751" s="13" t="str"/>
      <x:c r="O1751" s="13" t="str"/>
      <x:c r="P1751" s="13" t="str"/>
      <x:c r="Q1751" s="13" t="str"/>
      <x:c r="R1751" s="13" t="str"/>
      <x:c r="S1751" s="13" t="str"/>
      <x:c r="T1751" s="14" t="str"/>
      <x:c r="U1751" s="9" t="str">
        <x:f>IF(AND(Q1751="AGREED",P1751="LABEL_ONLY",OR(O1751="PASS",O1751="FAIL"),R1751&lt;&gt;"",S1751&lt;&gt;"",T1751&lt;&gt;""),O1751,G1751)</x:f>
        <x:v>FAIL</x:v>
      </x:c>
      <x:c r="V1751" s="9" t="str">
        <x:f>IF(Q1751&lt;&gt;"AGREED","",IF(P1751="LABEL_ONLY",IF(AND(Q1751="AGREED",P1751="LABEL_ONLY",OR(O1751="PASS",O1751="FAIL"),R1751&lt;&gt;"",S1751&lt;&gt;"",T1751&lt;&gt;""),"LABEL_APPLIED","INCOMPLETE_DECISION"),"RERUN_REQUIRED"))</x:f>
      </x:c>
    </x:row>
    <x:row r="1752" ht="30" customHeight="1">
      <x:c r="A1752" s="9" t="str">
        <x:v>TRF-041-F09</x:v>
      </x:c>
      <x:c r="B1752" s="9" t="str">
        <x:v>TRF-041</x:v>
      </x:c>
      <x:c r="C1752" s="9" t="str">
        <x:v>BATCH_18</x:v>
      </x:c>
      <x:c r="D1752" s="9" t="str">
        <x:v>TRAFICOM</x:v>
      </x:c>
      <x:c r="E1752" s="9" t="n">
        <x:v>0</x:v>
      </x:c>
      <x:c r="F1752" s="9" t="str">
        <x:v>4.3.2</x:v>
      </x:c>
      <x:c r="G1752" s="9" t="str">
        <x:v>FAIL</x:v>
      </x:c>
      <x:c r="H1752" s="11" t="str">
        <x:v>Formula-readiness term requiredShellPlatingThickness is missing.</x:v>
      </x:c>
      <x:c r="I1752" s="10" t="str">
        <x:v>rdf/TRF/TRF-041/TRF-041-F09.ttl</x:v>
      </x:c>
      <x:c r="J1752" s="10" t="str">
        <x:v>952f7916dd57d9b4f75514ea3fd90996b0cd7ada47ba668480e6a6967b6853b4</x:v>
      </x:c>
      <x:c r="K1752" s="13" t="str">
        <x:v>NOT_REVIEWED</x:v>
      </x:c>
      <x:c r="L1752" s="13" t="str"/>
      <x:c r="M1752" s="13" t="str"/>
      <x:c r="N1752" s="13" t="str"/>
      <x:c r="O1752" s="13" t="str"/>
      <x:c r="P1752" s="13" t="str"/>
      <x:c r="Q1752" s="13" t="str"/>
      <x:c r="R1752" s="13" t="str"/>
      <x:c r="S1752" s="13" t="str"/>
      <x:c r="T1752" s="14" t="str"/>
      <x:c r="U1752" s="9" t="str">
        <x:f>IF(AND(Q1752="AGREED",P1752="LABEL_ONLY",OR(O1752="PASS",O1752="FAIL"),R1752&lt;&gt;"",S1752&lt;&gt;"",T1752&lt;&gt;""),O1752,G1752)</x:f>
        <x:v>FAIL</x:v>
      </x:c>
      <x:c r="V1752" s="9" t="str">
        <x:f>IF(Q1752&lt;&gt;"AGREED","",IF(P1752="LABEL_ONLY",IF(AND(Q1752="AGREED",P1752="LABEL_ONLY",OR(O1752="PASS",O1752="FAIL"),R1752&lt;&gt;"",S1752&lt;&gt;"",T1752&lt;&gt;""),"LABEL_APPLIED","INCOMPLETE_DECISION"),"RERUN_REQUIRED"))</x:f>
      </x:c>
    </x:row>
    <x:row r="1753" ht="30" customHeight="1">
      <x:c r="A1753" s="9" t="str">
        <x:v>TRF-041-F10</x:v>
      </x:c>
      <x:c r="B1753" s="9" t="str">
        <x:v>TRF-041</x:v>
      </x:c>
      <x:c r="C1753" s="9" t="str">
        <x:v>BATCH_18</x:v>
      </x:c>
      <x:c r="D1753" s="9" t="str">
        <x:v>TRAFICOM</x:v>
      </x:c>
      <x:c r="E1753" s="9" t="n">
        <x:v>0</x:v>
      </x:c>
      <x:c r="F1753" s="9" t="str">
        <x:v>4.3.2</x:v>
      </x:c>
      <x:c r="G1753" s="9" t="str">
        <x:v>FAIL</x:v>
      </x:c>
      <x:c r="H1753" s="11" t="str">
        <x:v>Required shell-plating thickness uses the wrong unit.</x:v>
      </x:c>
      <x:c r="I1753" s="10" t="str">
        <x:v>rdf/TRF/TRF-041/TRF-041-F10.ttl</x:v>
      </x:c>
      <x:c r="J1753" s="10" t="str">
        <x:v>9f47428072ed1a1d6b765ceb281fffaf76d718f9dc3454978805ea27e8cc482d</x:v>
      </x:c>
      <x:c r="K1753" s="13" t="str">
        <x:v>NOT_REVIEWED</x:v>
      </x:c>
      <x:c r="L1753" s="13" t="str"/>
      <x:c r="M1753" s="13" t="str"/>
      <x:c r="N1753" s="13" t="str"/>
      <x:c r="O1753" s="13" t="str"/>
      <x:c r="P1753" s="13" t="str"/>
      <x:c r="Q1753" s="13" t="str"/>
      <x:c r="R1753" s="13" t="str"/>
      <x:c r="S1753" s="13" t="str"/>
      <x:c r="T1753" s="14" t="str"/>
      <x:c r="U1753" s="9" t="str">
        <x:f>IF(AND(Q1753="AGREED",P1753="LABEL_ONLY",OR(O1753="PASS",O1753="FAIL"),R1753&lt;&gt;"",S1753&lt;&gt;"",T1753&lt;&gt;""),O1753,G1753)</x:f>
        <x:v>FAIL</x:v>
      </x:c>
      <x:c r="V1753" s="9" t="str">
        <x:f>IF(Q1753&lt;&gt;"AGREED","",IF(P1753="LABEL_ONLY",IF(AND(Q1753="AGREED",P1753="LABEL_ONLY",OR(O1753="PASS",O1753="FAIL"),R1753&lt;&gt;"",S1753&lt;&gt;"",T1753&lt;&gt;""),"LABEL_APPLIED","INCOMPLETE_DECISION"),"RERUN_REQUIRED"))</x:f>
      </x:c>
    </x:row>
    <x:row r="1754" ht="30" customHeight="1">
      <x:c r="A1754" s="9" t="str">
        <x:v>TRF-041-P01</x:v>
      </x:c>
      <x:c r="B1754" s="9" t="str">
        <x:v>TRF-041</x:v>
      </x:c>
      <x:c r="C1754" s="9" t="str">
        <x:v>BATCH_18</x:v>
      </x:c>
      <x:c r="D1754" s="9" t="str">
        <x:v>TRAFICOM</x:v>
      </x:c>
      <x:c r="E1754" s="9" t="n">
        <x:v>1</x:v>
      </x:c>
      <x:c r="F1754" s="9" t="str">
        <x:v>4.3.2</x:v>
      </x:c>
      <x:c r="G1754" s="9" t="str">
        <x:v>PASS</x:v>
      </x:c>
      <x:c r="H1754" s="11" t="str">
        <x:v>Complete transverse-framing formula-readiness graph with frozen R13 operands and result.</x:v>
      </x:c>
      <x:c r="I1754" s="10" t="str">
        <x:v>rdf/TRF/TRF-041/TRF-041-P01.ttl</x:v>
      </x:c>
      <x:c r="J1754" s="10" t="str">
        <x:v>697d0c52d92d6af74af902606171702f217eb8a33d9fd6cf8746d4dc94282101</x:v>
      </x:c>
      <x:c r="K1754" s="13" t="str">
        <x:v>NOT_REVIEWED</x:v>
      </x:c>
      <x:c r="L1754" s="13" t="str"/>
      <x:c r="M1754" s="13" t="str"/>
      <x:c r="N1754" s="13" t="str"/>
      <x:c r="O1754" s="13" t="str"/>
      <x:c r="P1754" s="13" t="str"/>
      <x:c r="Q1754" s="13" t="str"/>
      <x:c r="R1754" s="13" t="str"/>
      <x:c r="S1754" s="13" t="str"/>
      <x:c r="T1754" s="14" t="str"/>
      <x:c r="U1754" s="9" t="str">
        <x:f>IF(AND(Q1754="AGREED",P1754="LABEL_ONLY",OR(O1754="PASS",O1754="FAIL"),R1754&lt;&gt;"",S1754&lt;&gt;"",T1754&lt;&gt;""),O1754,G1754)</x:f>
        <x:v>PASS</x:v>
      </x:c>
      <x:c r="V1754" s="9" t="str">
        <x:f>IF(Q1754&lt;&gt;"AGREED","",IF(P1754="LABEL_ONLY",IF(AND(Q1754="AGREED",P1754="LABEL_ONLY",OR(O1754="PASS",O1754="FAIL"),R1754&lt;&gt;"",S1754&lt;&gt;"",T1754&lt;&gt;""),"LABEL_APPLIED","INCOMPLETE_DECISION"),"RERUN_REQUIRED"))</x:f>
      </x:c>
    </x:row>
    <x:row r="1755" ht="30" customHeight="1">
      <x:c r="A1755" s="9" t="str">
        <x:v>TRF-041-P02</x:v>
      </x:c>
      <x:c r="B1755" s="9" t="str">
        <x:v>TRF-041</x:v>
      </x:c>
      <x:c r="C1755" s="9" t="str">
        <x:v>BATCH_18</x:v>
      </x:c>
      <x:c r="D1755" s="9" t="str">
        <x:v>TRAFICOM</x:v>
      </x:c>
      <x:c r="E1755" s="9" t="n">
        <x:v>0</x:v>
      </x:c>
      <x:c r="F1755" s="9" t="str">
        <x:v>4.3.2</x:v>
      </x:c>
      <x:c r="G1755" s="9" t="str">
        <x:v>PASS</x:v>
      </x:c>
      <x:c r="H1755" s="11" t="str">
        <x:v>Complete longitudinal-framing formula-readiness graph with frozen R13 operands and result.</x:v>
      </x:c>
      <x:c r="I1755" s="10" t="str">
        <x:v>rdf/TRF/TRF-041/TRF-041-P02.ttl</x:v>
      </x:c>
      <x:c r="J1755" s="10" t="str">
        <x:v>5cd58550b0e911cd364a064b1c6a38fbce3047a551db7adf51497fe09933eedd</x:v>
      </x:c>
      <x:c r="K1755" s="13" t="str">
        <x:v>NOT_REVIEWED</x:v>
      </x:c>
      <x:c r="L1755" s="13" t="str"/>
      <x:c r="M1755" s="13" t="str"/>
      <x:c r="N1755" s="13" t="str"/>
      <x:c r="O1755" s="13" t="str"/>
      <x:c r="P1755" s="13" t="str"/>
      <x:c r="Q1755" s="13" t="str"/>
      <x:c r="R1755" s="13" t="str"/>
      <x:c r="S1755" s="13" t="str"/>
      <x:c r="T1755" s="14" t="str"/>
      <x:c r="U1755" s="9" t="str">
        <x:f>IF(AND(Q1755="AGREED",P1755="LABEL_ONLY",OR(O1755="PASS",O1755="FAIL"),R1755&lt;&gt;"",S1755&lt;&gt;"",T1755&lt;&gt;""),O1755,G1755)</x:f>
        <x:v>PASS</x:v>
      </x:c>
      <x:c r="V1755" s="9" t="str">
        <x:f>IF(Q1755&lt;&gt;"AGREED","",IF(P1755="LABEL_ONLY",IF(AND(Q1755="AGREED",P1755="LABEL_ONLY",OR(O1755="PASS",O1755="FAIL"),R1755&lt;&gt;"",S1755&lt;&gt;"",T1755&lt;&gt;""),"LABEL_APPLIED","INCOMPLETE_DECISION"),"RERUN_REQUIRED"))</x:f>
      </x:c>
    </x:row>
    <x:row r="1756" ht="30" customHeight="1">
      <x:c r="A1756" s="9" t="str">
        <x:v>TRF-042-F01</x:v>
      </x:c>
      <x:c r="B1756" s="9" t="str">
        <x:v>TRF-042</x:v>
      </x:c>
      <x:c r="C1756" s="9" t="str">
        <x:v>BATCH_06</x:v>
      </x:c>
      <x:c r="D1756" s="9" t="str">
        <x:v>TRAFICOM</x:v>
      </x:c>
      <x:c r="E1756" s="9" t="n">
        <x:v>1</x:v>
      </x:c>
      <x:c r="F1756" s="9" t="str">
        <x:v>4.3.2</x:v>
      </x:c>
      <x:c r="G1756" s="9" t="str">
        <x:v>FAIL</x:v>
      </x:c>
      <x:c r="H1756" s="11" t="str">
        <x:v>f2 numeric result is wrong.</x:v>
      </x:c>
      <x:c r="I1756" s="10" t="str">
        <x:v>rdf/TRF/TRF-042/TRF-042-F01.ttl</x:v>
      </x:c>
      <x:c r="J1756" s="10" t="str">
        <x:v>f37b079d1044ede22a1f2104134f6aa85b0ab47f2ce98a884c18bebc0b9f60be</x:v>
      </x:c>
      <x:c r="K1756" s="13" t="str">
        <x:v>NOT_REVIEWED</x:v>
      </x:c>
      <x:c r="L1756" s="13" t="str"/>
      <x:c r="M1756" s="13" t="str"/>
      <x:c r="N1756" s="13" t="str"/>
      <x:c r="O1756" s="13" t="str"/>
      <x:c r="P1756" s="13" t="str"/>
      <x:c r="Q1756" s="13" t="str"/>
      <x:c r="R1756" s="13" t="str"/>
      <x:c r="S1756" s="13" t="str"/>
      <x:c r="T1756" s="14" t="str"/>
      <x:c r="U1756" s="9" t="str">
        <x:f>IF(AND(Q1756="AGREED",P1756="LABEL_ONLY",OR(O1756="PASS",O1756="FAIL"),R1756&lt;&gt;"",S1756&lt;&gt;"",T1756&lt;&gt;""),O1756,G1756)</x:f>
        <x:v>FAIL</x:v>
      </x:c>
      <x:c r="V1756" s="9" t="str">
        <x:f>IF(Q1756&lt;&gt;"AGREED","",IF(P1756="LABEL_ONLY",IF(AND(Q1756="AGREED",P1756="LABEL_ONLY",OR(O1756="PASS",O1756="FAIL"),R1756&lt;&gt;"",S1756&lt;&gt;"",T1756&lt;&gt;""),"LABEL_APPLIED","INCOMPLETE_DECISION"),"RERUN_REQUIRED"))</x:f>
      </x:c>
    </x:row>
    <x:row r="1757" ht="30" customHeight="1">
      <x:c r="A1757" s="9" t="str">
        <x:v>TRF-042-F02</x:v>
      </x:c>
      <x:c r="B1757" s="9" t="str">
        <x:v>TRF-042</x:v>
      </x:c>
      <x:c r="C1757" s="9" t="str">
        <x:v>BATCH_06</x:v>
      </x:c>
      <x:c r="D1757" s="9" t="str">
        <x:v>TRAFICOM</x:v>
      </x:c>
      <x:c r="E1757" s="9" t="n">
        <x:v>0</x:v>
      </x:c>
      <x:c r="F1757" s="9" t="str">
        <x:v>4.3.2</x:v>
      </x:c>
      <x:c r="G1757" s="9" t="str">
        <x:v>FAIL</x:v>
      </x:c>
      <x:c r="H1757" s="11" t="str">
        <x:v>designIceLoadHeight is missing.</x:v>
      </x:c>
      <x:c r="I1757" s="10" t="str">
        <x:v>rdf/TRF/TRF-042/TRF-042-F02.ttl</x:v>
      </x:c>
      <x:c r="J1757" s="10" t="str">
        <x:v>15a2086728208511e527d17d0238c1ecf9879b21fbf14de075b8041294c4effd</x:v>
      </x:c>
      <x:c r="K1757" s="13" t="str">
        <x:v>NOT_REVIEWED</x:v>
      </x:c>
      <x:c r="L1757" s="13" t="str"/>
      <x:c r="M1757" s="13" t="str"/>
      <x:c r="N1757" s="13" t="str"/>
      <x:c r="O1757" s="13" t="str"/>
      <x:c r="P1757" s="13" t="str"/>
      <x:c r="Q1757" s="13" t="str"/>
      <x:c r="R1757" s="13" t="str"/>
      <x:c r="S1757" s="13" t="str"/>
      <x:c r="T1757" s="14" t="str"/>
      <x:c r="U1757" s="9" t="str">
        <x:f>IF(AND(Q1757="AGREED",P1757="LABEL_ONLY",OR(O1757="PASS",O1757="FAIL"),R1757&lt;&gt;"",S1757&lt;&gt;"",T1757&lt;&gt;""),O1757,G1757)</x:f>
        <x:v>FAIL</x:v>
      </x:c>
      <x:c r="V1757" s="9" t="str">
        <x:f>IF(Q1757&lt;&gt;"AGREED","",IF(P1757="LABEL_ONLY",IF(AND(Q1757="AGREED",P1757="LABEL_ONLY",OR(O1757="PASS",O1757="FAIL"),R1757&lt;&gt;"",S1757&lt;&gt;"",T1757&lt;&gt;""),"LABEL_APPLIED","INCOMPLETE_DECISION"),"RERUN_REQUIRED"))</x:f>
      </x:c>
    </x:row>
    <x:row r="1758" ht="30" customHeight="1">
      <x:c r="A1758" s="9" t="str">
        <x:v>TRF-042-F03</x:v>
      </x:c>
      <x:c r="B1758" s="9" t="str">
        <x:v>TRF-042</x:v>
      </x:c>
      <x:c r="C1758" s="9" t="str">
        <x:v>BATCH_06</x:v>
      </x:c>
      <x:c r="D1758" s="9" t="str">
        <x:v>TRAFICOM</x:v>
      </x:c>
      <x:c r="E1758" s="9" t="n">
        <x:v>0</x:v>
      </x:c>
      <x:c r="F1758" s="9" t="str">
        <x:v>4.3.2</x:v>
      </x:c>
      <x:c r="G1758" s="9" t="str">
        <x:v>FAIL</x:v>
      </x:c>
      <x:c r="H1758" s="11" t="str">
        <x:v>spacing is missing.</x:v>
      </x:c>
      <x:c r="I1758" s="10" t="str">
        <x:v>rdf/TRF/TRF-042/TRF-042-F03.ttl</x:v>
      </x:c>
      <x:c r="J1758" s="10" t="str">
        <x:v>e2468eea7ba92132bb046fb50faef3dbfc9a8160e65c49413b63524fda283c4a</x:v>
      </x:c>
      <x:c r="K1758" s="13" t="str">
        <x:v>NOT_REVIEWED</x:v>
      </x:c>
      <x:c r="L1758" s="13" t="str"/>
      <x:c r="M1758" s="13" t="str"/>
      <x:c r="N1758" s="13" t="str"/>
      <x:c r="O1758" s="13" t="str"/>
      <x:c r="P1758" s="13" t="str"/>
      <x:c r="Q1758" s="13" t="str"/>
      <x:c r="R1758" s="13" t="str"/>
      <x:c r="S1758" s="13" t="str"/>
      <x:c r="T1758" s="14" t="str"/>
      <x:c r="U1758" s="9" t="str">
        <x:f>IF(AND(Q1758="AGREED",P1758="LABEL_ONLY",OR(O1758="PASS",O1758="FAIL"),R1758&lt;&gt;"",S1758&lt;&gt;"",T1758&lt;&gt;""),O1758,G1758)</x:f>
        <x:v>FAIL</x:v>
      </x:c>
      <x:c r="V1758" s="9" t="str">
        <x:f>IF(Q1758&lt;&gt;"AGREED","",IF(P1758="LABEL_ONLY",IF(AND(Q1758="AGREED",P1758="LABEL_ONLY",OR(O1758="PASS",O1758="FAIL"),R1758&lt;&gt;"",S1758&lt;&gt;"",T1758&lt;&gt;""),"LABEL_APPLIED","INCOMPLETE_DECISION"),"RERUN_REQUIRED"))</x:f>
      </x:c>
    </x:row>
    <x:row r="1759" ht="30" customHeight="1">
      <x:c r="A1759" s="9" t="str">
        <x:v>TRF-042-F04</x:v>
      </x:c>
      <x:c r="B1759" s="9" t="str">
        <x:v>TRF-042</x:v>
      </x:c>
      <x:c r="C1759" s="9" t="str">
        <x:v>BATCH_06</x:v>
      </x:c>
      <x:c r="D1759" s="9" t="str">
        <x:v>TRAFICOM</x:v>
      </x:c>
      <x:c r="E1759" s="9" t="n">
        <x:v>0</x:v>
      </x:c>
      <x:c r="F1759" s="9" t="str">
        <x:v>4.3.2</x:v>
      </x:c>
      <x:c r="G1759" s="9" t="str">
        <x:v>FAIL</x:v>
      </x:c>
      <x:c r="H1759" s="11" t="str">
        <x:v>designIceLoadHeight has the wrong unit.</x:v>
      </x:c>
      <x:c r="I1759" s="10" t="str">
        <x:v>rdf/TRF/TRF-042/TRF-042-F04.ttl</x:v>
      </x:c>
      <x:c r="J1759" s="10" t="str">
        <x:v>3a51d236717caf6c90da353023392dbee422d376d35b15ce383fb3a1aa3597fe</x:v>
      </x:c>
      <x:c r="K1759" s="13" t="str">
        <x:v>NOT_REVIEWED</x:v>
      </x:c>
      <x:c r="L1759" s="13" t="str"/>
      <x:c r="M1759" s="13" t="str"/>
      <x:c r="N1759" s="13" t="str"/>
      <x:c r="O1759" s="13" t="str"/>
      <x:c r="P1759" s="13" t="str"/>
      <x:c r="Q1759" s="13" t="str"/>
      <x:c r="R1759" s="13" t="str"/>
      <x:c r="S1759" s="13" t="str"/>
      <x:c r="T1759" s="14" t="str"/>
      <x:c r="U1759" s="9" t="str">
        <x:f>IF(AND(Q1759="AGREED",P1759="LABEL_ONLY",OR(O1759="PASS",O1759="FAIL"),R1759&lt;&gt;"",S1759&lt;&gt;"",T1759&lt;&gt;""),O1759,G1759)</x:f>
        <x:v>FAIL</x:v>
      </x:c>
      <x:c r="V1759" s="9" t="str">
        <x:f>IF(Q1759&lt;&gt;"AGREED","",IF(P1759="LABEL_ONLY",IF(AND(Q1759="AGREED",P1759="LABEL_ONLY",OR(O1759="PASS",O1759="FAIL"),R1759&lt;&gt;"",S1759&lt;&gt;"",T1759&lt;&gt;""),"LABEL_APPLIED","INCOMPLETE_DECISION"),"RERUN_REQUIRED"))</x:f>
      </x:c>
    </x:row>
    <x:row r="1760" ht="30" customHeight="1">
      <x:c r="A1760" s="9" t="str">
        <x:v>TRF-042-P01</x:v>
      </x:c>
      <x:c r="B1760" s="9" t="str">
        <x:v>TRF-042</x:v>
      </x:c>
      <x:c r="C1760" s="9" t="str">
        <x:v>BATCH_06</x:v>
      </x:c>
      <x:c r="D1760" s="9" t="str">
        <x:v>TRAFICOM</x:v>
      </x:c>
      <x:c r="E1760" s="9" t="n">
        <x:v>0</x:v>
      </x:c>
      <x:c r="F1760" s="9" t="str">
        <x:v>4.3.2</x:v>
      </x:c>
      <x:c r="G1760" s="9" t="str">
        <x:v>PASS</x:v>
      </x:c>
      <x:c r="H1760" s="11" t="str">
        <x:v>Correct f2 calculation at h/s=0.5.</x:v>
      </x:c>
      <x:c r="I1760" s="10" t="str">
        <x:v>rdf/TRF/TRF-042/TRF-042-P01.ttl</x:v>
      </x:c>
      <x:c r="J1760" s="10" t="str">
        <x:v>7101f2fe5df323ca33f7c5abce08859e7df029abca4d9c0ae6f5d8f3b97c8c34</x:v>
      </x:c>
      <x:c r="K1760" s="13" t="str">
        <x:v>NOT_REVIEWED</x:v>
      </x:c>
      <x:c r="L1760" s="13" t="str"/>
      <x:c r="M1760" s="13" t="str"/>
      <x:c r="N1760" s="13" t="str"/>
      <x:c r="O1760" s="13" t="str"/>
      <x:c r="P1760" s="13" t="str"/>
      <x:c r="Q1760" s="13" t="str"/>
      <x:c r="R1760" s="13" t="str"/>
      <x:c r="S1760" s="13" t="str"/>
      <x:c r="T1760" s="14" t="str"/>
      <x:c r="U1760" s="9" t="str">
        <x:f>IF(AND(Q1760="AGREED",P1760="LABEL_ONLY",OR(O1760="PASS",O1760="FAIL"),R1760&lt;&gt;"",S1760&lt;&gt;"",T1760&lt;&gt;""),O1760,G1760)</x:f>
        <x:v>PASS</x:v>
      </x:c>
      <x:c r="V1760" s="9" t="str">
        <x:f>IF(Q1760&lt;&gt;"AGREED","",IF(P1760="LABEL_ONLY",IF(AND(Q1760="AGREED",P1760="LABEL_ONLY",OR(O1760="PASS",O1760="FAIL"),R1760&lt;&gt;"",S1760&lt;&gt;"",T1760&lt;&gt;""),"LABEL_APPLIED","INCOMPLETE_DECISION"),"RERUN_REQUIRED"))</x:f>
      </x:c>
    </x:row>
    <x:row r="1761" ht="30" customHeight="1">
      <x:c r="A1761" s="9" t="str">
        <x:v>TRF-042-P02</x:v>
      </x:c>
      <x:c r="B1761" s="9" t="str">
        <x:v>TRF-042</x:v>
      </x:c>
      <x:c r="C1761" s="9" t="str">
        <x:v>BATCH_06</x:v>
      </x:c>
      <x:c r="D1761" s="9" t="str">
        <x:v>TRAFICOM</x:v>
      </x:c>
      <x:c r="E1761" s="9" t="n">
        <x:v>0</x:v>
      </x:c>
      <x:c r="F1761" s="9" t="str">
        <x:v>4.3.2</x:v>
      </x:c>
      <x:c r="G1761" s="9" t="str">
        <x:v>PASS</x:v>
      </x:c>
      <x:c r="H1761" s="11" t="str">
        <x:v>Correct f2 calculation at h/s=1.</x:v>
      </x:c>
      <x:c r="I1761" s="10" t="str">
        <x:v>rdf/TRF/TRF-042/TRF-042-P02.ttl</x:v>
      </x:c>
      <x:c r="J1761" s="10" t="str">
        <x:v>7a307583b01344876d5c2e3633a50ddac884e9b5b2117e2a06a6103b2e4a2164</x:v>
      </x:c>
      <x:c r="K1761" s="13" t="str">
        <x:v>NOT_REVIEWED</x:v>
      </x:c>
      <x:c r="L1761" s="13" t="str"/>
      <x:c r="M1761" s="13" t="str"/>
      <x:c r="N1761" s="13" t="str"/>
      <x:c r="O1761" s="13" t="str"/>
      <x:c r="P1761" s="13" t="str"/>
      <x:c r="Q1761" s="13" t="str"/>
      <x:c r="R1761" s="13" t="str"/>
      <x:c r="S1761" s="13" t="str"/>
      <x:c r="T1761" s="14" t="str"/>
      <x:c r="U1761" s="9" t="str">
        <x:f>IF(AND(Q1761="AGREED",P1761="LABEL_ONLY",OR(O1761="PASS",O1761="FAIL"),R1761&lt;&gt;"",S1761&lt;&gt;"",T1761&lt;&gt;""),O1761,G1761)</x:f>
        <x:v>PASS</x:v>
      </x:c>
      <x:c r="V1761" s="9" t="str">
        <x:f>IF(Q1761&lt;&gt;"AGREED","",IF(P1761="LABEL_ONLY",IF(AND(Q1761="AGREED",P1761="LABEL_ONLY",OR(O1761="PASS",O1761="FAIL"),R1761&lt;&gt;"",S1761&lt;&gt;"",T1761&lt;&gt;""),"LABEL_APPLIED","INCOMPLETE_DECISION"),"RERUN_REQUIRED"))</x:f>
      </x:c>
    </x:row>
    <x:row r="1762" ht="30" customHeight="1">
      <x:c r="A1762" s="9" t="str">
        <x:v>TRF-042-P03</x:v>
      </x:c>
      <x:c r="B1762" s="9" t="str">
        <x:v>TRF-042</x:v>
      </x:c>
      <x:c r="C1762" s="9" t="str">
        <x:v>BATCH_06</x:v>
      </x:c>
      <x:c r="D1762" s="9" t="str">
        <x:v>TRAFICOM</x:v>
      </x:c>
      <x:c r="E1762" s="9" t="n">
        <x:v>1</x:v>
      </x:c>
      <x:c r="F1762" s="9" t="str">
        <x:v>4.3.2</x:v>
      </x:c>
      <x:c r="G1762" s="9" t="str">
        <x:v>PASS</x:v>
      </x:c>
      <x:c r="H1762" s="11" t="str">
        <x:v>Correct f2 calculation at h/s=1.2.</x:v>
      </x:c>
      <x:c r="I1762" s="10" t="str">
        <x:v>rdf/TRF/TRF-042/TRF-042-P03.ttl</x:v>
      </x:c>
      <x:c r="J1762" s="10" t="str">
        <x:v>badea1eee936330e28fff45f60ef7ae517fb4fc1e550b419d179ae6320c61284</x:v>
      </x:c>
      <x:c r="K1762" s="13" t="str">
        <x:v>NOT_REVIEWED</x:v>
      </x:c>
      <x:c r="L1762" s="13" t="str"/>
      <x:c r="M1762" s="13" t="str"/>
      <x:c r="N1762" s="13" t="str"/>
      <x:c r="O1762" s="13" t="str"/>
      <x:c r="P1762" s="13" t="str"/>
      <x:c r="Q1762" s="13" t="str"/>
      <x:c r="R1762" s="13" t="str"/>
      <x:c r="S1762" s="13" t="str"/>
      <x:c r="T1762" s="14" t="str"/>
      <x:c r="U1762" s="9" t="str">
        <x:f>IF(AND(Q1762="AGREED",P1762="LABEL_ONLY",OR(O1762="PASS",O1762="FAIL"),R1762&lt;&gt;"",S1762&lt;&gt;"",T1762&lt;&gt;""),O1762,G1762)</x:f>
        <x:v>PASS</x:v>
      </x:c>
      <x:c r="V1762" s="9" t="str">
        <x:f>IF(Q1762&lt;&gt;"AGREED","",IF(P1762="LABEL_ONLY",IF(AND(Q1762="AGREED",P1762="LABEL_ONLY",OR(O1762="PASS",O1762="FAIL"),R1762&lt;&gt;"",S1762&lt;&gt;"",T1762&lt;&gt;""),"LABEL_APPLIED","INCOMPLETE_DECISION"),"RERUN_REQUIRED"))</x:f>
      </x:c>
    </x:row>
    <x:row r="1763" ht="30" customHeight="1">
      <x:c r="A1763" s="9" t="str">
        <x:v>TRF-042-P04</x:v>
      </x:c>
      <x:c r="B1763" s="9" t="str">
        <x:v>TRF-042</x:v>
      </x:c>
      <x:c r="C1763" s="9" t="str">
        <x:v>BATCH_06</x:v>
      </x:c>
      <x:c r="D1763" s="9" t="str">
        <x:v>TRAFICOM</x:v>
      </x:c>
      <x:c r="E1763" s="9" t="n">
        <x:v>0</x:v>
      </x:c>
      <x:c r="F1763" s="9" t="str">
        <x:v>4.3.2</x:v>
      </x:c>
      <x:c r="G1763" s="9" t="str">
        <x:v>PASS</x:v>
      </x:c>
      <x:c r="H1763" s="11" t="str">
        <x:v>Correct f2 calculation at h/s=1.8.</x:v>
      </x:c>
      <x:c r="I1763" s="10" t="str">
        <x:v>rdf/TRF/TRF-042/TRF-042-P04.ttl</x:v>
      </x:c>
      <x:c r="J1763" s="10" t="str">
        <x:v>ef0e97b1d01d578bd0ef54a37ae3fba48f3d6bb2cbfe7b5aa28e453607ac874f</x:v>
      </x:c>
      <x:c r="K1763" s="13" t="str">
        <x:v>NOT_REVIEWED</x:v>
      </x:c>
      <x:c r="L1763" s="13" t="str"/>
      <x:c r="M1763" s="13" t="str"/>
      <x:c r="N1763" s="13" t="str"/>
      <x:c r="O1763" s="13" t="str"/>
      <x:c r="P1763" s="13" t="str"/>
      <x:c r="Q1763" s="13" t="str"/>
      <x:c r="R1763" s="13" t="str"/>
      <x:c r="S1763" s="13" t="str"/>
      <x:c r="T1763" s="14" t="str"/>
      <x:c r="U1763" s="9" t="str">
        <x:f>IF(AND(Q1763="AGREED",P1763="LABEL_ONLY",OR(O1763="PASS",O1763="FAIL"),R1763&lt;&gt;"",S1763&lt;&gt;"",T1763&lt;&gt;""),O1763,G1763)</x:f>
        <x:v>PASS</x:v>
      </x:c>
      <x:c r="V1763" s="9" t="str">
        <x:f>IF(Q1763&lt;&gt;"AGREED","",IF(P1763="LABEL_ONLY",IF(AND(Q1763="AGREED",P1763="LABEL_ONLY",OR(O1763="PASS",O1763="FAIL"),R1763&lt;&gt;"",S1763&lt;&gt;"",T1763&lt;&gt;""),"LABEL_APPLIED","INCOMPLETE_DECISION"),"RERUN_REQUIRED"))</x:f>
      </x:c>
    </x:row>
    <x:row r="1764" ht="30" customHeight="1">
      <x:c r="A1764" s="9" t="str">
        <x:v>TRF-043-F01</x:v>
      </x:c>
      <x:c r="B1764" s="9" t="str">
        <x:v>TRF-043</x:v>
      </x:c>
      <x:c r="C1764" s="9" t="str">
        <x:v>BATCH_03</x:v>
      </x:c>
      <x:c r="D1764" s="9" t="str">
        <x:v>TRAFICOM</x:v>
      </x:c>
      <x:c r="E1764" s="9" t="n">
        <x:v>0</x:v>
      </x:c>
      <x:c r="F1764" s="9" t="str">
        <x:v>4.4.1</x:v>
      </x:c>
      <x:c r="G1764" s="9" t="str">
        <x:v>FAIL</x:v>
      </x:c>
      <x:c r="H1764" s="11" t="str">
        <x:v>At the 250 mm boundary the permitted flag is incorrectly false.</x:v>
      </x:c>
      <x:c r="I1764" s="10" t="str">
        <x:v>rdf/TRF/TRF-043/TRF-043-F01.ttl</x:v>
      </x:c>
      <x:c r="J1764" s="10" t="str">
        <x:v>41ea49d972086ef2445b52b3146fb2abd70d301aeb46864282d9ed5359a3cbe3</x:v>
      </x:c>
      <x:c r="K1764" s="13" t="str">
        <x:v>NOT_REVIEWED</x:v>
      </x:c>
      <x:c r="L1764" s="13" t="str"/>
      <x:c r="M1764" s="13" t="str"/>
      <x:c r="N1764" s="13" t="str"/>
      <x:c r="O1764" s="13" t="str"/>
      <x:c r="P1764" s="13" t="str"/>
      <x:c r="Q1764" s="13" t="str"/>
      <x:c r="R1764" s="13" t="str"/>
      <x:c r="S1764" s="13" t="str"/>
      <x:c r="T1764" s="14" t="str"/>
      <x:c r="U1764" s="9" t="str">
        <x:f>IF(AND(Q1764="AGREED",P1764="LABEL_ONLY",OR(O1764="PASS",O1764="FAIL"),R1764&lt;&gt;"",S1764&lt;&gt;"",T1764&lt;&gt;""),O1764,G1764)</x:f>
        <x:v>FAIL</x:v>
      </x:c>
      <x:c r="V1764" s="9" t="str">
        <x:f>IF(Q1764&lt;&gt;"AGREED","",IF(P1764="LABEL_ONLY",IF(AND(Q1764="AGREED",P1764="LABEL_ONLY",OR(O1764="PASS",O1764="FAIL"),R1764&lt;&gt;"",S1764&lt;&gt;"",T1764&lt;&gt;""),"LABEL_APPLIED","INCOMPLETE_DECISION"),"RERUN_REQUIRED"))</x:f>
      </x:c>
    </x:row>
    <x:row r="1765" ht="30" customHeight="1">
      <x:c r="A1765" s="9" t="str">
        <x:v>TRF-043-F02</x:v>
      </x:c>
      <x:c r="B1765" s="9" t="str">
        <x:v>TRF-043</x:v>
      </x:c>
      <x:c r="C1765" s="9" t="str">
        <x:v>BATCH_03</x:v>
      </x:c>
      <x:c r="D1765" s="9" t="str">
        <x:v>TRAFICOM</x:v>
      </x:c>
      <x:c r="E1765" s="9" t="n">
        <x:v>0</x:v>
      </x:c>
      <x:c r="F1765" s="9" t="str">
        <x:v>4.4.1</x:v>
      </x:c>
      <x:c r="G1765" s="9" t="str">
        <x:v>FAIL</x:v>
      </x:c>
      <x:c r="H1765" s="11" t="str">
        <x:v>Extension above 250 mm is incorrectly marked permitted.</x:v>
      </x:c>
      <x:c r="I1765" s="10" t="str">
        <x:v>rdf/TRF/TRF-043/TRF-043-F02.ttl</x:v>
      </x:c>
      <x:c r="J1765" s="10" t="str">
        <x:v>9717ab4b941873d187723cec27d19808896a0ba338f82988c61c7c5c20f66618</x:v>
      </x:c>
      <x:c r="K1765" s="13" t="str">
        <x:v>NOT_REVIEWED</x:v>
      </x:c>
      <x:c r="L1765" s="13" t="str"/>
      <x:c r="M1765" s="13" t="str"/>
      <x:c r="N1765" s="13" t="str"/>
      <x:c r="O1765" s="13" t="str"/>
      <x:c r="P1765" s="13" t="str"/>
      <x:c r="Q1765" s="13" t="str"/>
      <x:c r="R1765" s="13" t="str"/>
      <x:c r="S1765" s="13" t="str"/>
      <x:c r="T1765" s="14" t="str"/>
      <x:c r="U1765" s="9" t="str">
        <x:f>IF(AND(Q1765="AGREED",P1765="LABEL_ONLY",OR(O1765="PASS",O1765="FAIL"),R1765&lt;&gt;"",S1765&lt;&gt;"",T1765&lt;&gt;""),O1765,G1765)</x:f>
        <x:v>FAIL</x:v>
      </x:c>
      <x:c r="V1765" s="9" t="str">
        <x:f>IF(Q1765&lt;&gt;"AGREED","",IF(P1765="LABEL_ONLY",IF(AND(Q1765="AGREED",P1765="LABEL_ONLY",OR(O1765="PASS",O1765="FAIL"),R1765&lt;&gt;"",S1765&lt;&gt;"",T1765&lt;&gt;""),"LABEL_APPLIED","INCOMPLETE_DECISION"),"RERUN_REQUIRED"))</x:f>
      </x:c>
    </x:row>
    <x:row r="1766" ht="30" customHeight="1">
      <x:c r="A1766" s="9" t="str">
        <x:v>TRF-043-F03</x:v>
      </x:c>
      <x:c r="B1766" s="9" t="str">
        <x:v>TRF-043</x:v>
      </x:c>
      <x:c r="C1766" s="9" t="str">
        <x:v>BATCH_03</x:v>
      </x:c>
      <x:c r="D1766" s="9" t="str">
        <x:v>TRAFICOM</x:v>
      </x:c>
      <x:c r="E1766" s="9" t="n">
        <x:v>1</x:v>
      </x:c>
      <x:c r="F1766" s="9" t="str">
        <x:v>4.4.1</x:v>
      </x:c>
      <x:c r="G1766" s="9" t="str">
        <x:v>FAIL</x:v>
      </x:c>
      <x:c r="H1766" s="11" t="str">
        <x:v>Termination boundary is not one of the source-permitted deck/tank boundary types.</x:v>
      </x:c>
      <x:c r="I1766" s="10" t="str">
        <x:v>rdf/TRF/TRF-043/TRF-043-F03.ttl</x:v>
      </x:c>
      <x:c r="J1766" s="10" t="str">
        <x:v>242a6301484935e98b33b74a25b8726a65714773074e1373861aef2a1e1a56f2</x:v>
      </x:c>
      <x:c r="K1766" s="13" t="str">
        <x:v>REVIEWED</x:v>
      </x:c>
      <x:c r="L1766" s="13" t="str">
        <x:v>YES</x:v>
      </x:c>
      <x:c r="M1766" s="13" t="str">
        <x:v>YES</x:v>
      </x:c>
      <x:c r="N1766" s="13" t="str">
        <x:v>YES</x:v>
      </x:c>
      <x:c r="O1766" s="13"/>
      <x:c r="P1766" s="13"/>
      <x:c r="Q1766" s="13"/>
      <x:c r="R1766" s="13" t="str">
        <x:v>AI-assisted draft</x:v>
      </x:c>
      <x:c r="S1766" s="105" t="n">
        <x:v>46281</x:v>
      </x:c>
      <x:c r="T1766" s="14" t="str">
        <x:v>Valid failure: supportingStructure is not one of deckStructure, tankBoundaryPlating or tankTop.</x:v>
      </x:c>
      <x:c r="U1766" s="9" t="str">
        <x:f>IF(AND(Q1766="AGREED",P1766="LABEL_ONLY",OR(O1766="PASS",O1766="FAIL"),R1766&lt;&gt;"",S1766&lt;&gt;"",T1766&lt;&gt;""),O1766,G1766)</x:f>
        <x:v>FAIL</x:v>
      </x:c>
      <x:c r="V1766" s="9" t="str">
        <x:f>IF(Q1766&lt;&gt;"AGREED","",IF(P1766="LABEL_ONLY",IF(AND(Q1766="AGREED",P1766="LABEL_ONLY",OR(O1766="PASS",O1766="FAIL"),R1766&lt;&gt;"",S1766&lt;&gt;"",T1766&lt;&gt;""),"LABEL_APPLIED","INCOMPLETE_DECISION"),"RERUN_REQUIRED"))</x:f>
      </x:c>
    </x:row>
    <x:row r="1767" ht="30" customHeight="1">
      <x:c r="A1767" s="9" t="str">
        <x:v>TRF-043-F04</x:v>
      </x:c>
      <x:c r="B1767" s="9" t="str">
        <x:v>TRF-043</x:v>
      </x:c>
      <x:c r="C1767" s="9" t="str">
        <x:v>BATCH_03</x:v>
      </x:c>
      <x:c r="D1767" s="9" t="str">
        <x:v>TRAFICOM</x:v>
      </x:c>
      <x:c r="E1767" s="9" t="n">
        <x:v>0</x:v>
      </x:c>
      <x:c r="F1767" s="9" t="str">
        <x:v>4.4.1</x:v>
      </x:c>
      <x:c r="G1767" s="9" t="str">
        <x:v>FAIL</x:v>
      </x:c>
      <x:c r="H1767" s="11" t="str">
        <x:v>Extension beyond the adjacent boundary is missing.</x:v>
      </x:c>
      <x:c r="I1767" s="10" t="str">
        <x:v>rdf/TRF/TRF-043/TRF-043-F04.ttl</x:v>
      </x:c>
      <x:c r="J1767" s="10" t="str">
        <x:v>08d016960e50af32f0bfc8dc6a0d2e6f8262b8a13d3354fc2c8d993eb4757464</x:v>
      </x:c>
      <x:c r="K1767" s="13" t="str">
        <x:v>NOT_REVIEWED</x:v>
      </x:c>
      <x:c r="L1767" s="13" t="str"/>
      <x:c r="M1767" s="13" t="str"/>
      <x:c r="N1767" s="13" t="str"/>
      <x:c r="O1767" s="13" t="str"/>
      <x:c r="P1767" s="13" t="str"/>
      <x:c r="Q1767" s="13" t="str"/>
      <x:c r="R1767" s="13" t="str"/>
      <x:c r="S1767" s="13" t="str"/>
      <x:c r="T1767" s="14" t="str"/>
      <x:c r="U1767" s="9" t="str">
        <x:f>IF(AND(Q1767="AGREED",P1767="LABEL_ONLY",OR(O1767="PASS",O1767="FAIL"),R1767&lt;&gt;"",S1767&lt;&gt;"",T1767&lt;&gt;""),O1767,G1767)</x:f>
        <x:v>FAIL</x:v>
      </x:c>
      <x:c r="V1767" s="9" t="str">
        <x:f>IF(Q1767&lt;&gt;"AGREED","",IF(P1767="LABEL_ONLY",IF(AND(Q1767="AGREED",P1767="LABEL_ONLY",OR(O1767="PASS",O1767="FAIL"),R1767&lt;&gt;"",S1767&lt;&gt;"",T1767&lt;&gt;""),"LABEL_APPLIED","INCOMPLETE_DECISION"),"RERUN_REQUIRED"))</x:f>
      </x:c>
    </x:row>
    <x:row r="1768" ht="30" customHeight="1">
      <x:c r="A1768" s="9" t="str">
        <x:v>TRF-043-P01</x:v>
      </x:c>
      <x:c r="B1768" s="9" t="str">
        <x:v>TRF-043</x:v>
      </x:c>
      <x:c r="C1768" s="9" t="str">
        <x:v>BATCH_03</x:v>
      </x:c>
      <x:c r="D1768" s="9" t="str">
        <x:v>TRAFICOM</x:v>
      </x:c>
      <x:c r="E1768" s="9" t="n">
        <x:v>1</x:v>
      </x:c>
      <x:c r="F1768" s="9" t="str">
        <x:v>4.4.1</x:v>
      </x:c>
      <x:c r="G1768" s="9" t="str">
        <x:v>PASS</x:v>
      </x:c>
      <x:c r="H1768" s="11" t="str">
        <x:v>Exactly 250 mm extension terminates at a deck boundary and is permitted.</x:v>
      </x:c>
      <x:c r="I1768" s="10" t="str">
        <x:v>rdf/TRF/TRF-043/TRF-043-P01.ttl</x:v>
      </x:c>
      <x:c r="J1768" s="10" t="str">
        <x:v>0e31bb3470d4604e0ee2f4ab43e399be03c326432c137d3f9841856131ef251c</x:v>
      </x:c>
      <x:c r="K1768" s="13" t="str">
        <x:v>REVIEWED</x:v>
      </x:c>
      <x:c r="L1768" s="13" t="str">
        <x:v>YES</x:v>
      </x:c>
      <x:c r="M1768" s="13" t="str">
        <x:v>YES</x:v>
      </x:c>
      <x:c r="N1768" s="13" t="str">
        <x:v>YES</x:v>
      </x:c>
      <x:c r="O1768" s="13"/>
      <x:c r="P1768" s="13"/>
      <x:c r="Q1768" s="13"/>
      <x:c r="R1768" s="13" t="str">
        <x:v>AI-assisted draft</x:v>
      </x:c>
      <x:c r="S1768" s="105" t="n">
        <x:v>46281</x:v>
      </x:c>
      <x:c r="T1768" s="14" t="str">
        <x:v>Valid PASS for the sampled exception: 250 mm is inclusive, the boundary is a deckStructure and termination is permitted.</x:v>
      </x:c>
      <x:c r="U1768" s="9" t="str">
        <x:f>IF(AND(Q1768="AGREED",P1768="LABEL_ONLY",OR(O1768="PASS",O1768="FAIL"),R1768&lt;&gt;"",S1768&lt;&gt;"",T1768&lt;&gt;""),O1768,G1768)</x:f>
        <x:v>PASS</x:v>
      </x:c>
      <x:c r="V1768" s="9" t="str">
        <x:f>IF(Q1768&lt;&gt;"AGREED","",IF(P1768="LABEL_ONLY",IF(AND(Q1768="AGREED",P1768="LABEL_ONLY",OR(O1768="PASS",O1768="FAIL"),R1768&lt;&gt;"",S1768&lt;&gt;"",T1768&lt;&gt;""),"LABEL_APPLIED","INCOMPLETE_DECISION"),"RERUN_REQUIRED"))</x:f>
      </x:c>
    </x:row>
    <x:row r="1769" ht="30" customHeight="1">
      <x:c r="A1769" s="9" t="str">
        <x:v>TRF-043-P02</x:v>
      </x:c>
      <x:c r="B1769" s="9" t="str">
        <x:v>TRF-043</x:v>
      </x:c>
      <x:c r="C1769" s="9" t="str">
        <x:v>BATCH_03</x:v>
      </x:c>
      <x:c r="D1769" s="9" t="str">
        <x:v>TRAFICOM</x:v>
      </x:c>
      <x:c r="E1769" s="9" t="n">
        <x:v>0</x:v>
      </x:c>
      <x:c r="F1769" s="9" t="str">
        <x:v>4.4.1</x:v>
      </x:c>
      <x:c r="G1769" s="9" t="str">
        <x:v>PASS</x:v>
      </x:c>
      <x:c r="H1769" s="11" t="str">
        <x:v>Sub-250 mm extension terminates at a tank-top boundary and is permitted.</x:v>
      </x:c>
      <x:c r="I1769" s="10" t="str">
        <x:v>rdf/TRF/TRF-043/TRF-043-P02.ttl</x:v>
      </x:c>
      <x:c r="J1769" s="10" t="str">
        <x:v>55e3166c00ecb7e37748337affcd9c78f0a76085c05e0826237a1edf8563ee53</x:v>
      </x:c>
      <x:c r="K1769" s="13" t="str">
        <x:v>NOT_REVIEWED</x:v>
      </x:c>
      <x:c r="L1769" s="13" t="str"/>
      <x:c r="M1769" s="13" t="str"/>
      <x:c r="N1769" s="13" t="str"/>
      <x:c r="O1769" s="13" t="str"/>
      <x:c r="P1769" s="13" t="str"/>
      <x:c r="Q1769" s="13" t="str"/>
      <x:c r="R1769" s="13" t="str"/>
      <x:c r="S1769" s="13" t="str"/>
      <x:c r="T1769" s="14" t="str"/>
      <x:c r="U1769" s="9" t="str">
        <x:f>IF(AND(Q1769="AGREED",P1769="LABEL_ONLY",OR(O1769="PASS",O1769="FAIL"),R1769&lt;&gt;"",S1769&lt;&gt;"",T1769&lt;&gt;""),O1769,G1769)</x:f>
        <x:v>PASS</x:v>
      </x:c>
      <x:c r="V1769" s="9" t="str">
        <x:f>IF(Q1769&lt;&gt;"AGREED","",IF(P1769="LABEL_ONLY",IF(AND(Q1769="AGREED",P1769="LABEL_ONLY",OR(O1769="PASS",O1769="FAIL"),R1769&lt;&gt;"",S1769&lt;&gt;"",T1769&lt;&gt;""),"LABEL_APPLIED","INCOMPLETE_DECISION"),"RERUN_REQUIRED"))</x:f>
      </x:c>
    </x:row>
    <x:row r="1770" ht="30" customHeight="1">
      <x:c r="A1770" s="9" t="str">
        <x:v>TRF-043-P03</x:v>
      </x:c>
      <x:c r="B1770" s="9" t="str">
        <x:v>TRF-043</x:v>
      </x:c>
      <x:c r="C1770" s="9" t="str">
        <x:v>BATCH_03</x:v>
      </x:c>
      <x:c r="D1770" s="9" t="str">
        <x:v>TRAFICOM</x:v>
      </x:c>
      <x:c r="E1770" s="9" t="n">
        <x:v>0</x:v>
      </x:c>
      <x:c r="F1770" s="9" t="str">
        <x:v>4.4.1</x:v>
      </x:c>
      <x:c r="G1770" s="9" t="str">
        <x:v>PASS</x:v>
      </x:c>
      <x:c r="H1770" s="11" t="str">
        <x:v>Sub-250 mm extension terminates at tank boundary plating and is permitted.</x:v>
      </x:c>
      <x:c r="I1770" s="10" t="str">
        <x:v>rdf/TRF/TRF-043/TRF-043-P03.ttl</x:v>
      </x:c>
      <x:c r="J1770" s="10" t="str">
        <x:v>05fc3e74b36b97d94a9691aeed2c0c84394bdea57cd60d6f5cba2049fa5c1d5a</x:v>
      </x:c>
      <x:c r="K1770" s="13" t="str">
        <x:v>NOT_REVIEWED</x:v>
      </x:c>
      <x:c r="L1770" s="13" t="str"/>
      <x:c r="M1770" s="13" t="str"/>
      <x:c r="N1770" s="13" t="str"/>
      <x:c r="O1770" s="13" t="str"/>
      <x:c r="P1770" s="13" t="str"/>
      <x:c r="Q1770" s="13" t="str"/>
      <x:c r="R1770" s="13" t="str"/>
      <x:c r="S1770" s="13" t="str"/>
      <x:c r="T1770" s="14" t="str"/>
      <x:c r="U1770" s="9" t="str">
        <x:f>IF(AND(Q1770="AGREED",P1770="LABEL_ONLY",OR(O1770="PASS",O1770="FAIL"),R1770&lt;&gt;"",S1770&lt;&gt;"",T1770&lt;&gt;""),O1770,G1770)</x:f>
        <x:v>PASS</x:v>
      </x:c>
      <x:c r="V1770" s="9" t="str">
        <x:f>IF(Q1770&lt;&gt;"AGREED","",IF(P1770="LABEL_ONLY",IF(AND(Q1770="AGREED",P1770="LABEL_ONLY",OR(O1770="PASS",O1770="FAIL"),R1770&lt;&gt;"",S1770&lt;&gt;"",T1770&lt;&gt;""),"LABEL_APPLIED","INCOMPLETE_DECISION"),"RERUN_REQUIRED"))</x:f>
      </x:c>
    </x:row>
    <x:row r="1771" ht="30" customHeight="1">
      <x:c r="A1771" s="9" t="str">
        <x:v>TRF-043-P04</x:v>
      </x:c>
      <x:c r="B1771" s="9" t="str">
        <x:v>TRF-043</x:v>
      </x:c>
      <x:c r="C1771" s="9" t="str">
        <x:v>BATCH_03</x:v>
      </x:c>
      <x:c r="D1771" s="9" t="str">
        <x:v>TRAFICOM</x:v>
      </x:c>
      <x:c r="E1771" s="9" t="n">
        <x:v>0</x:v>
      </x:c>
      <x:c r="F1771" s="9" t="str">
        <x:v>4.4.1</x:v>
      </x:c>
      <x:c r="G1771" s="9" t="str">
        <x:v>PASS</x:v>
      </x:c>
      <x:c r="H1771" s="11" t="str">
        <x:v>Extension above 250 mm is correctly not treated as eligible for the termination permission.</x:v>
      </x:c>
      <x:c r="I1771" s="10" t="str">
        <x:v>rdf/TRF/TRF-043/TRF-043-P04.ttl</x:v>
      </x:c>
      <x:c r="J1771" s="10" t="str">
        <x:v>700a5114917bb2c5539d83efe733c8d838be1f1e106b19c556c3bd484a557cae</x:v>
      </x:c>
      <x:c r="K1771" s="13" t="str">
        <x:v>NOT_REVIEWED</x:v>
      </x:c>
      <x:c r="L1771" s="13" t="str"/>
      <x:c r="M1771" s="13" t="str"/>
      <x:c r="N1771" s="13" t="str"/>
      <x:c r="O1771" s="13" t="str"/>
      <x:c r="P1771" s="13" t="str"/>
      <x:c r="Q1771" s="13" t="str"/>
      <x:c r="R1771" s="13" t="str"/>
      <x:c r="S1771" s="13" t="str"/>
      <x:c r="T1771" s="14" t="str"/>
      <x:c r="U1771" s="9" t="str">
        <x:f>IF(AND(Q1771="AGREED",P1771="LABEL_ONLY",OR(O1771="PASS",O1771="FAIL"),R1771&lt;&gt;"",S1771&lt;&gt;"",T1771&lt;&gt;""),O1771,G1771)</x:f>
        <x:v>PASS</x:v>
      </x:c>
      <x:c r="V1771" s="9" t="str">
        <x:f>IF(Q1771&lt;&gt;"AGREED","",IF(P1771="LABEL_ONLY",IF(AND(Q1771="AGREED",P1771="LABEL_ONLY",OR(O1771="PASS",O1771="FAIL"),R1771&lt;&gt;"",S1771&lt;&gt;"",T1771&lt;&gt;""),"LABEL_APPLIED","INCOMPLETE_DECISION"),"RERUN_REQUIRED"))</x:f>
      </x:c>
    </x:row>
    <x:row r="1772" ht="30" customHeight="1">
      <x:c r="A1772" s="9" t="str">
        <x:v>TRF-044-F01</x:v>
      </x:c>
      <x:c r="B1772" s="9" t="str">
        <x:v>TRF-044</x:v>
      </x:c>
      <x:c r="C1772" s="9" t="str">
        <x:v>BATCH_06</x:v>
      </x:c>
      <x:c r="D1772" s="9" t="str">
        <x:v>TRAFICOM</x:v>
      </x:c>
      <x:c r="E1772" s="9" t="n">
        <x:v>0</x:v>
      </x:c>
      <x:c r="F1772" s="9" t="str">
        <x:v>4.4.2.1</x:v>
      </x:c>
      <x:c r="G1772" s="9" t="str">
        <x:v>FAIL</x:v>
      </x:c>
      <x:c r="H1772" s="11" t="str">
        <x:v>m0 does not match the selected source boundary condition.</x:v>
      </x:c>
      <x:c r="I1772" s="10" t="str">
        <x:v>rdf/TRF/TRF-044/TRF-044-F01.ttl</x:v>
      </x:c>
      <x:c r="J1772" s="10" t="str">
        <x:v>3a1aa73d67c905d6c76a4302d94daa34aa83d7099c0009d17946967cac3069f6</x:v>
      </x:c>
      <x:c r="K1772" s="13" t="str">
        <x:v>NOT_REVIEWED</x:v>
      </x:c>
      <x:c r="L1772" s="13" t="str"/>
      <x:c r="M1772" s="13" t="str"/>
      <x:c r="N1772" s="13" t="str"/>
      <x:c r="O1772" s="13" t="str"/>
      <x:c r="P1772" s="13" t="str"/>
      <x:c r="Q1772" s="13" t="str"/>
      <x:c r="R1772" s="13" t="str"/>
      <x:c r="S1772" s="13" t="str"/>
      <x:c r="T1772" s="14" t="str"/>
      <x:c r="U1772" s="9" t="str">
        <x:f>IF(AND(Q1772="AGREED",P1772="LABEL_ONLY",OR(O1772="PASS",O1772="FAIL"),R1772&lt;&gt;"",S1772&lt;&gt;"",T1772&lt;&gt;""),O1772,G1772)</x:f>
        <x:v>FAIL</x:v>
      </x:c>
      <x:c r="V1772" s="9" t="str">
        <x:f>IF(Q1772&lt;&gt;"AGREED","",IF(P1772="LABEL_ONLY",IF(AND(Q1772="AGREED",P1772="LABEL_ONLY",OR(O1772="PASS",O1772="FAIL"),R1772&lt;&gt;"",S1772&lt;&gt;"",T1772&lt;&gt;""),"LABEL_APPLIED","INCOMPLETE_DECISION"),"RERUN_REQUIRED"))</x:f>
      </x:c>
    </x:row>
    <x:row r="1773" ht="30" customHeight="1">
      <x:c r="A1773" s="9" t="str">
        <x:v>TRF-044-F02</x:v>
      </x:c>
      <x:c r="B1773" s="9" t="str">
        <x:v>TRF-044</x:v>
      </x:c>
      <x:c r="C1773" s="9" t="str">
        <x:v>BATCH_06</x:v>
      </x:c>
      <x:c r="D1773" s="9" t="str">
        <x:v>TRAFICOM</x:v>
      </x:c>
      <x:c r="E1773" s="9" t="n">
        <x:v>0</x:v>
      </x:c>
      <x:c r="F1773" s="9" t="str">
        <x:v>4.4.2.1</x:v>
      </x:c>
      <x:c r="G1773" s="9" t="str">
        <x:v>FAIL</x:v>
      </x:c>
      <x:c r="H1773" s="11" t="str">
        <x:v>Calculated frame moment factor mt is wrong.</x:v>
      </x:c>
      <x:c r="I1773" s="10" t="str">
        <x:v>rdf/TRF/TRF-044/TRF-044-F02.ttl</x:v>
      </x:c>
      <x:c r="J1773" s="10" t="str">
        <x:v>3a5910c51420b76ee8f5852956d1bf04faf232882f6936e4f871e85848fd94db</x:v>
      </x:c>
      <x:c r="K1773" s="13" t="str">
        <x:v>NOT_REVIEWED</x:v>
      </x:c>
      <x:c r="L1773" s="13" t="str"/>
      <x:c r="M1773" s="13" t="str"/>
      <x:c r="N1773" s="13" t="str"/>
      <x:c r="O1773" s="13" t="str"/>
      <x:c r="P1773" s="13" t="str"/>
      <x:c r="Q1773" s="13" t="str"/>
      <x:c r="R1773" s="13" t="str"/>
      <x:c r="S1773" s="13" t="str"/>
      <x:c r="T1773" s="14" t="str"/>
      <x:c r="U1773" s="9" t="str">
        <x:f>IF(AND(Q1773="AGREED",P1773="LABEL_ONLY",OR(O1773="PASS",O1773="FAIL"),R1773&lt;&gt;"",S1773&lt;&gt;"",T1773&lt;&gt;""),O1773,G1773)</x:f>
        <x:v>FAIL</x:v>
      </x:c>
      <x:c r="V1773" s="9" t="str">
        <x:f>IF(Q1773&lt;&gt;"AGREED","",IF(P1773="LABEL_ONLY",IF(AND(Q1773="AGREED",P1773="LABEL_ONLY",OR(O1773="PASS",O1773="FAIL"),R1773&lt;&gt;"",S1773&lt;&gt;"",T1773&lt;&gt;""),"LABEL_APPLIED","INCOMPLETE_DECISION"),"RERUN_REQUIRED"))</x:f>
      </x:c>
    </x:row>
    <x:row r="1774" ht="30" customHeight="1">
      <x:c r="A1774" s="9" t="str">
        <x:v>TRF-044-F03</x:v>
      </x:c>
      <x:c r="B1774" s="9" t="str">
        <x:v>TRF-044</x:v>
      </x:c>
      <x:c r="C1774" s="9" t="str">
        <x:v>BATCH_06</x:v>
      </x:c>
      <x:c r="D1774" s="9" t="str">
        <x:v>TRAFICOM</x:v>
      </x:c>
      <x:c r="E1774" s="9" t="n">
        <x:v>0</x:v>
      </x:c>
      <x:c r="F1774" s="9" t="str">
        <x:v>4.4.2.1</x:v>
      </x:c>
      <x:c r="G1774" s="9" t="str">
        <x:v>FAIL</x:v>
      </x:c>
      <x:c r="H1774" s="11" t="str">
        <x:v>Calculated section modulus is wrong.</x:v>
      </x:c>
      <x:c r="I1774" s="10" t="str">
        <x:v>rdf/TRF/TRF-044/TRF-044-F03.ttl</x:v>
      </x:c>
      <x:c r="J1774" s="10" t="str">
        <x:v>4b244b32c8c6b776d9984783679d8e54d0fbd4696803c2931046a18704d3aa06</x:v>
      </x:c>
      <x:c r="K1774" s="13" t="str">
        <x:v>NOT_REVIEWED</x:v>
      </x:c>
      <x:c r="L1774" s="13" t="str"/>
      <x:c r="M1774" s="13" t="str"/>
      <x:c r="N1774" s="13" t="str"/>
      <x:c r="O1774" s="13" t="str"/>
      <x:c r="P1774" s="13" t="str"/>
      <x:c r="Q1774" s="13" t="str"/>
      <x:c r="R1774" s="13" t="str"/>
      <x:c r="S1774" s="13" t="str"/>
      <x:c r="T1774" s="14" t="str"/>
      <x:c r="U1774" s="9" t="str">
        <x:f>IF(AND(Q1774="AGREED",P1774="LABEL_ONLY",OR(O1774="PASS",O1774="FAIL"),R1774&lt;&gt;"",S1774&lt;&gt;"",T1774&lt;&gt;""),O1774,G1774)</x:f>
        <x:v>FAIL</x:v>
      </x:c>
      <x:c r="V1774" s="9" t="str">
        <x:f>IF(Q1774&lt;&gt;"AGREED","",IF(P1774="LABEL_ONLY",IF(AND(Q1774="AGREED",P1774="LABEL_ONLY",OR(O1774="PASS",O1774="FAIL"),R1774&lt;&gt;"",S1774&lt;&gt;"",T1774&lt;&gt;""),"LABEL_APPLIED","INCOMPLETE_DECISION"),"RERUN_REQUIRED"))</x:f>
      </x:c>
    </x:row>
    <x:row r="1775" ht="30" customHeight="1">
      <x:c r="A1775" s="9" t="str">
        <x:v>TRF-044-F04</x:v>
      </x:c>
      <x:c r="B1775" s="9" t="str">
        <x:v>TRF-044</x:v>
      </x:c>
      <x:c r="C1775" s="9" t="str">
        <x:v>BATCH_06</x:v>
      </x:c>
      <x:c r="D1775" s="9" t="str">
        <x:v>TRAFICOM</x:v>
      </x:c>
      <x:c r="E1775" s="9" t="n">
        <x:v>0</x:v>
      </x:c>
      <x:c r="F1775" s="9" t="str">
        <x:v>4.4.2.1</x:v>
      </x:c>
      <x:c r="G1775" s="9" t="str">
        <x:v>FAIL</x:v>
      </x:c>
      <x:c r="H1775" s="11" t="str">
        <x:v>Calculated required shear area is wrong.</x:v>
      </x:c>
      <x:c r="I1775" s="10" t="str">
        <x:v>rdf/TRF/TRF-044/TRF-044-F04.ttl</x:v>
      </x:c>
      <x:c r="J1775" s="10" t="str">
        <x:v>0c31af309e9d3f15ef29ec1841eaedd4f6659f0fac3210516b3d7b7303ecd780</x:v>
      </x:c>
      <x:c r="K1775" s="13" t="str">
        <x:v>NOT_REVIEWED</x:v>
      </x:c>
      <x:c r="L1775" s="13" t="str"/>
      <x:c r="M1775" s="13" t="str"/>
      <x:c r="N1775" s="13" t="str"/>
      <x:c r="O1775" s="13" t="str"/>
      <x:c r="P1775" s="13" t="str"/>
      <x:c r="Q1775" s="13" t="str"/>
      <x:c r="R1775" s="13" t="str"/>
      <x:c r="S1775" s="13" t="str"/>
      <x:c r="T1775" s="14" t="str"/>
      <x:c r="U1775" s="9" t="str">
        <x:f>IF(AND(Q1775="AGREED",P1775="LABEL_ONLY",OR(O1775="PASS",O1775="FAIL"),R1775&lt;&gt;"",S1775&lt;&gt;"",T1775&lt;&gt;""),O1775,G1775)</x:f>
        <x:v>FAIL</x:v>
      </x:c>
      <x:c r="V1775" s="9" t="str">
        <x:f>IF(Q1775&lt;&gt;"AGREED","",IF(P1775="LABEL_ONLY",IF(AND(Q1775="AGREED",P1775="LABEL_ONLY",OR(O1775="PASS",O1775="FAIL"),R1775&lt;&gt;"",S1775&lt;&gt;"",T1775&lt;&gt;""),"LABEL_APPLIED","INCOMPLETE_DECISION"),"RERUN_REQUIRED"))</x:f>
      </x:c>
    </x:row>
    <x:row r="1776" ht="30" customHeight="1">
      <x:c r="A1776" s="9" t="str">
        <x:v>TRF-044-F05</x:v>
      </x:c>
      <x:c r="B1776" s="9" t="str">
        <x:v>TRF-044</x:v>
      </x:c>
      <x:c r="C1776" s="9" t="str">
        <x:v>BATCH_06</x:v>
      </x:c>
      <x:c r="D1776" s="9" t="str">
        <x:v>TRAFICOM</x:v>
      </x:c>
      <x:c r="E1776" s="9" t="n">
        <x:v>0</x:v>
      </x:c>
      <x:c r="F1776" s="9" t="str">
        <x:v>4.4.2.1</x:v>
      </x:c>
      <x:c r="G1776" s="9" t="str">
        <x:v>FAIL</x:v>
      </x:c>
      <x:c r="H1776" s="11" t="str">
        <x:v>Required span operand is missing.</x:v>
      </x:c>
      <x:c r="I1776" s="10" t="str">
        <x:v>rdf/TRF/TRF-044/TRF-044-F05.ttl</x:v>
      </x:c>
      <x:c r="J1776" s="10" t="str">
        <x:v>fdcd107f480048f8191b7d8b45c3cc9a0ab5a36d992820600bfbdf104c671551</x:v>
      </x:c>
      <x:c r="K1776" s="13" t="str">
        <x:v>NOT_REVIEWED</x:v>
      </x:c>
      <x:c r="L1776" s="13" t="str"/>
      <x:c r="M1776" s="13" t="str"/>
      <x:c r="N1776" s="13" t="str"/>
      <x:c r="O1776" s="13" t="str"/>
      <x:c r="P1776" s="13" t="str"/>
      <x:c r="Q1776" s="13" t="str"/>
      <x:c r="R1776" s="13" t="str"/>
      <x:c r="S1776" s="13" t="str"/>
      <x:c r="T1776" s="14" t="str"/>
      <x:c r="U1776" s="9" t="str">
        <x:f>IF(AND(Q1776="AGREED",P1776="LABEL_ONLY",OR(O1776="PASS",O1776="FAIL"),R1776&lt;&gt;"",S1776&lt;&gt;"",T1776&lt;&gt;""),O1776,G1776)</x:f>
        <x:v>FAIL</x:v>
      </x:c>
      <x:c r="V1776" s="9" t="str">
        <x:f>IF(Q1776&lt;&gt;"AGREED","",IF(P1776="LABEL_ONLY",IF(AND(Q1776="AGREED",P1776="LABEL_ONLY",OR(O1776="PASS",O1776="FAIL"),R1776&lt;&gt;"",S1776&lt;&gt;"",T1776&lt;&gt;""),"LABEL_APPLIED","INCOMPLETE_DECISION"),"RERUN_REQUIRED"))</x:f>
      </x:c>
    </x:row>
    <x:row r="1777" ht="30" customHeight="1">
      <x:c r="A1777" s="9" t="str">
        <x:v>TRF-044-F06</x:v>
      </x:c>
      <x:c r="B1777" s="9" t="str">
        <x:v>TRF-044</x:v>
      </x:c>
      <x:c r="C1777" s="9" t="str">
        <x:v>BATCH_06</x:v>
      </x:c>
      <x:c r="D1777" s="9" t="str">
        <x:v>TRAFICOM</x:v>
      </x:c>
      <x:c r="E1777" s="9" t="n">
        <x:v>1</x:v>
      </x:c>
      <x:c r="F1777" s="9" t="str">
        <x:v>4.4.2.1</x:v>
      </x:c>
      <x:c r="G1777" s="9" t="str">
        <x:v>FAIL</x:v>
      </x:c>
      <x:c r="H1777" s="11" t="str">
        <x:v>Ice pressure uses the wrong unit.</x:v>
      </x:c>
      <x:c r="I1777" s="10" t="str">
        <x:v>rdf/TRF/TRF-044/TRF-044-F06.ttl</x:v>
      </x:c>
      <x:c r="J1777" s="10" t="str">
        <x:v>c1177f812cfc2096076821e1d5d7727a14f87d8ce5cc74091cafeaa4e95c4597</x:v>
      </x:c>
      <x:c r="K1777" s="13" t="str">
        <x:v>NOT_REVIEWED</x:v>
      </x:c>
      <x:c r="L1777" s="13" t="str"/>
      <x:c r="M1777" s="13" t="str"/>
      <x:c r="N1777" s="13" t="str"/>
      <x:c r="O1777" s="13" t="str"/>
      <x:c r="P1777" s="13" t="str"/>
      <x:c r="Q1777" s="13" t="str"/>
      <x:c r="R1777" s="13" t="str"/>
      <x:c r="S1777" s="13" t="str"/>
      <x:c r="T1777" s="14" t="str"/>
      <x:c r="U1777" s="9" t="str">
        <x:f>IF(AND(Q1777="AGREED",P1777="LABEL_ONLY",OR(O1777="PASS",O1777="FAIL"),R1777&lt;&gt;"",S1777&lt;&gt;"",T1777&lt;&gt;""),O1777,G1777)</x:f>
        <x:v>FAIL</x:v>
      </x:c>
      <x:c r="V1777" s="9" t="str">
        <x:f>IF(Q1777&lt;&gt;"AGREED","",IF(P1777="LABEL_ONLY",IF(AND(Q1777="AGREED",P1777="LABEL_ONLY",OR(O1777="PASS",O1777="FAIL"),R1777&lt;&gt;"",S1777&lt;&gt;"",T1777&lt;&gt;""),"LABEL_APPLIED","INCOMPLETE_DECISION"),"RERUN_REQUIRED"))</x:f>
      </x:c>
    </x:row>
    <x:row r="1778" ht="30" customHeight="1">
      <x:c r="A1778" s="9" t="str">
        <x:v>TRF-044-P01</x:v>
      </x:c>
      <x:c r="B1778" s="9" t="str">
        <x:v>TRF-044</x:v>
      </x:c>
      <x:c r="C1778" s="9" t="str">
        <x:v>BATCH_06</x:v>
      </x:c>
      <x:c r="D1778" s="9" t="str">
        <x:v>TRAFICOM</x:v>
      </x:c>
      <x:c r="E1778" s="9" t="n">
        <x:v>0</x:v>
      </x:c>
      <x:c r="F1778" s="9" t="str">
        <x:v>4.4.2.1</x:v>
      </x:c>
      <x:c r="G1778" s="9" t="str">
        <x:v>PASS</x:v>
      </x:c>
      <x:c r="H1778" s="11" t="str">
        <x:v>Correct transverse-frame calculation using source Table 4-7 m0=7.0.</x:v>
      </x:c>
      <x:c r="I1778" s="10" t="str">
        <x:v>rdf/TRF/TRF-044/TRF-044-P01.ttl</x:v>
      </x:c>
      <x:c r="J1778" s="10" t="str">
        <x:v>7d287947b5f7b2ee7c68d24c4233fc146f5620e128baf0a71e1d50847a03b69c</x:v>
      </x:c>
      <x:c r="K1778" s="13" t="str">
        <x:v>NOT_REVIEWED</x:v>
      </x:c>
      <x:c r="L1778" s="13" t="str"/>
      <x:c r="M1778" s="13" t="str"/>
      <x:c r="N1778" s="13" t="str"/>
      <x:c r="O1778" s="13" t="str"/>
      <x:c r="P1778" s="13" t="str"/>
      <x:c r="Q1778" s="13" t="str"/>
      <x:c r="R1778" s="13" t="str"/>
      <x:c r="S1778" s="13" t="str"/>
      <x:c r="T1778" s="14" t="str"/>
      <x:c r="U1778" s="9" t="str">
        <x:f>IF(AND(Q1778="AGREED",P1778="LABEL_ONLY",OR(O1778="PASS",O1778="FAIL"),R1778&lt;&gt;"",S1778&lt;&gt;"",T1778&lt;&gt;""),O1778,G1778)</x:f>
        <x:v>PASS</x:v>
      </x:c>
      <x:c r="V1778" s="9" t="str">
        <x:f>IF(Q1778&lt;&gt;"AGREED","",IF(P1778="LABEL_ONLY",IF(AND(Q1778="AGREED",P1778="LABEL_ONLY",OR(O1778="PASS",O1778="FAIL"),R1778&lt;&gt;"",S1778&lt;&gt;"",T1778&lt;&gt;""),"LABEL_APPLIED","INCOMPLETE_DECISION"),"RERUN_REQUIRED"))</x:f>
      </x:c>
    </x:row>
    <x:row r="1779" ht="30" customHeight="1">
      <x:c r="A1779" s="9" t="str">
        <x:v>TRF-044-P02</x:v>
      </x:c>
      <x:c r="B1779" s="9" t="str">
        <x:v>TRF-044</x:v>
      </x:c>
      <x:c r="C1779" s="9" t="str">
        <x:v>BATCH_06</x:v>
      </x:c>
      <x:c r="D1779" s="9" t="str">
        <x:v>TRAFICOM</x:v>
      </x:c>
      <x:c r="E1779" s="9" t="n">
        <x:v>0</x:v>
      </x:c>
      <x:c r="F1779" s="9" t="str">
        <x:v>4.4.2.1</x:v>
      </x:c>
      <x:c r="G1779" s="9" t="str">
        <x:v>PASS</x:v>
      </x:c>
      <x:c r="H1779" s="11" t="str">
        <x:v>Correct transverse-frame calculation using source Table 4-7 m0=6.0.</x:v>
      </x:c>
      <x:c r="I1779" s="10" t="str">
        <x:v>rdf/TRF/TRF-044/TRF-044-P02.ttl</x:v>
      </x:c>
      <x:c r="J1779" s="10" t="str">
        <x:v>f3c6fe9442787847e11fd2937ac36f2cf49f19808cf3c793486d7e66a3727bc0</x:v>
      </x:c>
      <x:c r="K1779" s="13" t="str">
        <x:v>NOT_REVIEWED</x:v>
      </x:c>
      <x:c r="L1779" s="13" t="str"/>
      <x:c r="M1779" s="13" t="str"/>
      <x:c r="N1779" s="13" t="str"/>
      <x:c r="O1779" s="13" t="str"/>
      <x:c r="P1779" s="13" t="str"/>
      <x:c r="Q1779" s="13" t="str"/>
      <x:c r="R1779" s="13" t="str"/>
      <x:c r="S1779" s="13" t="str"/>
      <x:c r="T1779" s="14" t="str"/>
      <x:c r="U1779" s="9" t="str">
        <x:f>IF(AND(Q1779="AGREED",P1779="LABEL_ONLY",OR(O1779="PASS",O1779="FAIL"),R1779&lt;&gt;"",S1779&lt;&gt;"",T1779&lt;&gt;""),O1779,G1779)</x:f>
        <x:v>PASS</x:v>
      </x:c>
      <x:c r="V1779" s="9" t="str">
        <x:f>IF(Q1779&lt;&gt;"AGREED","",IF(P1779="LABEL_ONLY",IF(AND(Q1779="AGREED",P1779="LABEL_ONLY",OR(O1779="PASS",O1779="FAIL"),R1779&lt;&gt;"",S1779&lt;&gt;"",T1779&lt;&gt;""),"LABEL_APPLIED","INCOMPLETE_DECISION"),"RERUN_REQUIRED"))</x:f>
      </x:c>
    </x:row>
    <x:row r="1780" ht="30" customHeight="1">
      <x:c r="A1780" s="9" t="str">
        <x:v>TRF-044-P03</x:v>
      </x:c>
      <x:c r="B1780" s="9" t="str">
        <x:v>TRF-044</x:v>
      </x:c>
      <x:c r="C1780" s="9" t="str">
        <x:v>BATCH_06</x:v>
      </x:c>
      <x:c r="D1780" s="9" t="str">
        <x:v>TRAFICOM</x:v>
      </x:c>
      <x:c r="E1780" s="9" t="n">
        <x:v>1</x:v>
      </x:c>
      <x:c r="F1780" s="9" t="str">
        <x:v>4.4.2.1</x:v>
      </x:c>
      <x:c r="G1780" s="9" t="str">
        <x:v>PASS</x:v>
      </x:c>
      <x:c r="H1780" s="11" t="str">
        <x:v>Correct transverse-frame calculation using source Table 4-7 m0=5.7.</x:v>
      </x:c>
      <x:c r="I1780" s="10" t="str">
        <x:v>rdf/TRF/TRF-044/TRF-044-P03.ttl</x:v>
      </x:c>
      <x:c r="J1780" s="10" t="str">
        <x:v>1c00c30c24ae127e8406a658031cd9b01f5c7399037b197ca069272da422ecef</x:v>
      </x:c>
      <x:c r="K1780" s="13" t="str">
        <x:v>NOT_REVIEWED</x:v>
      </x:c>
      <x:c r="L1780" s="13" t="str"/>
      <x:c r="M1780" s="13" t="str"/>
      <x:c r="N1780" s="13" t="str"/>
      <x:c r="O1780" s="13" t="str"/>
      <x:c r="P1780" s="13" t="str"/>
      <x:c r="Q1780" s="13" t="str"/>
      <x:c r="R1780" s="13" t="str"/>
      <x:c r="S1780" s="13" t="str"/>
      <x:c r="T1780" s="14" t="str"/>
      <x:c r="U1780" s="9" t="str">
        <x:f>IF(AND(Q1780="AGREED",P1780="LABEL_ONLY",OR(O1780="PASS",O1780="FAIL"),R1780&lt;&gt;"",S1780&lt;&gt;"",T1780&lt;&gt;""),O1780,G1780)</x:f>
        <x:v>PASS</x:v>
      </x:c>
      <x:c r="V1780" s="9" t="str">
        <x:f>IF(Q1780&lt;&gt;"AGREED","",IF(P1780="LABEL_ONLY",IF(AND(Q1780="AGREED",P1780="LABEL_ONLY",OR(O1780="PASS",O1780="FAIL"),R1780&lt;&gt;"",S1780&lt;&gt;"",T1780&lt;&gt;""),"LABEL_APPLIED","INCOMPLETE_DECISION"),"RERUN_REQUIRED"))</x:f>
      </x:c>
    </x:row>
    <x:row r="1781" ht="30" customHeight="1">
      <x:c r="A1781" s="9" t="str">
        <x:v>TRF-044-P04</x:v>
      </x:c>
      <x:c r="B1781" s="9" t="str">
        <x:v>TRF-044</x:v>
      </x:c>
      <x:c r="C1781" s="9" t="str">
        <x:v>BATCH_06</x:v>
      </x:c>
      <x:c r="D1781" s="9" t="str">
        <x:v>TRAFICOM</x:v>
      </x:c>
      <x:c r="E1781" s="9" t="n">
        <x:v>0</x:v>
      </x:c>
      <x:c r="F1781" s="9" t="str">
        <x:v>4.4.2.1</x:v>
      </x:c>
      <x:c r="G1781" s="9" t="str">
        <x:v>PASS</x:v>
      </x:c>
      <x:c r="H1781" s="11" t="str">
        <x:v>Correct transverse-frame calculation using source Table 4-7 m0=5.0.</x:v>
      </x:c>
      <x:c r="I1781" s="10" t="str">
        <x:v>rdf/TRF/TRF-044/TRF-044-P04.ttl</x:v>
      </x:c>
      <x:c r="J1781" s="10" t="str">
        <x:v>3d05f66d3edf75e69909cf60e0e6a457fc6d651944af213ad5e0afcd3edfa58a</x:v>
      </x:c>
      <x:c r="K1781" s="13" t="str">
        <x:v>NOT_REVIEWED</x:v>
      </x:c>
      <x:c r="L1781" s="13" t="str"/>
      <x:c r="M1781" s="13" t="str"/>
      <x:c r="N1781" s="13" t="str"/>
      <x:c r="O1781" s="13" t="str"/>
      <x:c r="P1781" s="13" t="str"/>
      <x:c r="Q1781" s="13" t="str"/>
      <x:c r="R1781" s="13" t="str"/>
      <x:c r="S1781" s="13" t="str"/>
      <x:c r="T1781" s="14" t="str"/>
      <x:c r="U1781" s="9" t="str">
        <x:f>IF(AND(Q1781="AGREED",P1781="LABEL_ONLY",OR(O1781="PASS",O1781="FAIL"),R1781&lt;&gt;"",S1781&lt;&gt;"",T1781&lt;&gt;""),O1781,G1781)</x:f>
        <x:v>PASS</x:v>
      </x:c>
      <x:c r="V1781" s="9" t="str">
        <x:f>IF(Q1781&lt;&gt;"AGREED","",IF(P1781="LABEL_ONLY",IF(AND(Q1781="AGREED",P1781="LABEL_ONLY",OR(O1781="PASS",O1781="FAIL"),R1781&lt;&gt;"",S1781&lt;&gt;"",T1781&lt;&gt;""),"LABEL_APPLIED","INCOMPLETE_DECISION"),"RERUN_REQUIRED"))</x:f>
      </x:c>
    </x:row>
    <x:row r="1782" ht="30" customHeight="1">
      <x:c r="A1782" s="9" t="str">
        <x:v>TRF-045-F01</x:v>
      </x:c>
      <x:c r="B1782" s="9" t="str">
        <x:v>TRF-045</x:v>
      </x:c>
      <x:c r="C1782" s="9" t="str">
        <x:v>BATCH_13</x:v>
      </x:c>
      <x:c r="D1782" s="9" t="str">
        <x:v>TRAFICOM</x:v>
      </x:c>
      <x:c r="E1782" s="9" t="n">
        <x:v>0</x:v>
      </x:c>
      <x:c r="F1782" s="9" t="str">
        <x:v>4.4.2.1</x:v>
      </x:c>
      <x:c r="G1782" s="9" t="str">
        <x:v>FAIL</x:v>
      </x:c>
      <x:c r="H1782" s="11" t="str">
        <x:v>Exactly 15% incorrectly uses the less-than-15% ordinary-scantlings exception.</x:v>
      </x:c>
      <x:c r="I1782" s="10" t="str">
        <x:v>rdf/TRF/TRF-045/TRF-045-F01.ttl</x:v>
      </x:c>
      <x:c r="J1782" s="10" t="str">
        <x:v>0077f2c8a635dd990e05fd4f5116d548945161a1a308f9cfe9ac50b7cb48506b</x:v>
      </x:c>
      <x:c r="K1782" s="13" t="str">
        <x:v>NOT_REVIEWED</x:v>
      </x:c>
      <x:c r="L1782" s="13" t="str"/>
      <x:c r="M1782" s="13" t="str"/>
      <x:c r="N1782" s="13" t="str"/>
      <x:c r="O1782" s="13" t="str"/>
      <x:c r="P1782" s="13" t="str"/>
      <x:c r="Q1782" s="13" t="str"/>
      <x:c r="R1782" s="13" t="str"/>
      <x:c r="S1782" s="13" t="str"/>
      <x:c r="T1782" s="14" t="str"/>
      <x:c r="U1782" s="9" t="str">
        <x:f>IF(AND(Q1782="AGREED",P1782="LABEL_ONLY",OR(O1782="PASS",O1782="FAIL"),R1782&lt;&gt;"",S1782&lt;&gt;"",T1782&lt;&gt;""),O1782,G1782)</x:f>
        <x:v>FAIL</x:v>
      </x:c>
      <x:c r="V1782" s="9" t="str">
        <x:f>IF(Q1782&lt;&gt;"AGREED","",IF(P1782="LABEL_ONLY",IF(AND(Q1782="AGREED",P1782="LABEL_ONLY",OR(O1782="PASS",O1782="FAIL"),R1782&lt;&gt;"",S1782&lt;&gt;"",T1782&lt;&gt;""),"LABEL_APPLIED","INCOMPLETE_DECISION"),"RERUN_REQUIRED"))</x:f>
      </x:c>
    </x:row>
    <x:row r="1783" ht="30" customHeight="1">
      <x:c r="A1783" s="9" t="str">
        <x:v>TRF-045-F02</x:v>
      </x:c>
      <x:c r="B1783" s="9" t="str">
        <x:v>TRF-045</x:v>
      </x:c>
      <x:c r="C1783" s="9" t="str">
        <x:v>BATCH_13</x:v>
      </x:c>
      <x:c r="D1783" s="9" t="str">
        <x:v>TRAFICOM</x:v>
      </x:c>
      <x:c r="E1783" s="9" t="n">
        <x:v>1</x:v>
      </x:c>
      <x:c r="F1783" s="9" t="str">
        <x:v>4.4.2.1</x:v>
      </x:c>
      <x:c r="G1783" s="9" t="str">
        <x:v>FAIL</x:v>
      </x:c>
      <x:c r="H1783" s="11" t="str">
        <x:v>Above 15% incorrectly uses ordinary scantlings under this exception.</x:v>
      </x:c>
      <x:c r="I1783" s="10" t="str">
        <x:v>rdf/TRF/TRF-045/TRF-045-F02.ttl</x:v>
      </x:c>
      <x:c r="J1783" s="10" t="str">
        <x:v>f8e6465bb2fbe1d1fc86712cbf94d78b18d837d77801778d1ee7fd7548dfb0cc</x:v>
      </x:c>
      <x:c r="K1783" s="13" t="str">
        <x:v>NOT_REVIEWED</x:v>
      </x:c>
      <x:c r="L1783" s="13" t="str"/>
      <x:c r="M1783" s="13" t="str"/>
      <x:c r="N1783" s="13" t="str"/>
      <x:c r="O1783" s="13" t="str"/>
      <x:c r="P1783" s="13" t="str"/>
      <x:c r="Q1783" s="13" t="str"/>
      <x:c r="R1783" s="13" t="str"/>
      <x:c r="S1783" s="13" t="str"/>
      <x:c r="T1783" s="14" t="str"/>
      <x:c r="U1783" s="9" t="str">
        <x:f>IF(AND(Q1783="AGREED",P1783="LABEL_ONLY",OR(O1783="PASS",O1783="FAIL"),R1783&lt;&gt;"",S1783&lt;&gt;"",T1783&lt;&gt;""),O1783,G1783)</x:f>
        <x:v>FAIL</x:v>
      </x:c>
      <x:c r="V1783" s="9" t="str">
        <x:f>IF(Q1783&lt;&gt;"AGREED","",IF(P1783="LABEL_ONLY",IF(AND(Q1783="AGREED",P1783="LABEL_ONLY",OR(O1783="PASS",O1783="FAIL"),R1783&lt;&gt;"",S1783&lt;&gt;"",T1783&lt;&gt;""),"LABEL_APPLIED","INCOMPLETE_DECISION"),"RERUN_REQUIRED"))</x:f>
      </x:c>
    </x:row>
    <x:row r="1784" ht="30" customHeight="1">
      <x:c r="A1784" s="9" t="str">
        <x:v>TRF-045-F03</x:v>
      </x:c>
      <x:c r="B1784" s="9" t="str">
        <x:v>TRF-045</x:v>
      </x:c>
      <x:c r="C1784" s="9" t="str">
        <x:v>BATCH_13</x:v>
      </x:c>
      <x:c r="D1784" s="9" t="str">
        <x:v>TRAFICOM</x:v>
      </x:c>
      <x:c r="E1784" s="9" t="n">
        <x:v>0</x:v>
      </x:c>
      <x:c r="F1784" s="9" t="str">
        <x:v>4.4.2.1</x:v>
      </x:c>
      <x:c r="G1784" s="9" t="str">
        <x:v>FAIL</x:v>
      </x:c>
      <x:c r="H1784" s="11" t="str">
        <x:v>Total frame span is missing.</x:v>
      </x:c>
      <x:c r="I1784" s="10" t="str">
        <x:v>rdf/TRF/TRF-045/TRF-045-F03.ttl</x:v>
      </x:c>
      <x:c r="J1784" s="10" t="str">
        <x:v>0382fa2099c6301061196c1ddc75a348d5cd0d4add90434879841db1eef9b088</x:v>
      </x:c>
      <x:c r="K1784" s="13" t="str">
        <x:v>NOT_REVIEWED</x:v>
      </x:c>
      <x:c r="L1784" s="13" t="str"/>
      <x:c r="M1784" s="13" t="str"/>
      <x:c r="N1784" s="13" t="str"/>
      <x:c r="O1784" s="13" t="str"/>
      <x:c r="P1784" s="13" t="str"/>
      <x:c r="Q1784" s="13" t="str"/>
      <x:c r="R1784" s="13" t="str"/>
      <x:c r="S1784" s="13" t="str"/>
      <x:c r="T1784" s="14" t="str"/>
      <x:c r="U1784" s="9" t="str">
        <x:f>IF(AND(Q1784="AGREED",P1784="LABEL_ONLY",OR(O1784="PASS",O1784="FAIL"),R1784&lt;&gt;"",S1784&lt;&gt;"",T1784&lt;&gt;""),O1784,G1784)</x:f>
        <x:v>FAIL</x:v>
      </x:c>
      <x:c r="V1784" s="9" t="str">
        <x:f>IF(Q1784&lt;&gt;"AGREED","",IF(P1784="LABEL_ONLY",IF(AND(Q1784="AGREED",P1784="LABEL_ONLY",OR(O1784="PASS",O1784="FAIL"),R1784&lt;&gt;"",S1784&lt;&gt;"",T1784&lt;&gt;""),"LABEL_APPLIED","INCOMPLETE_DECISION"),"RERUN_REQUIRED"))</x:f>
      </x:c>
    </x:row>
    <x:row r="1785" ht="30" customHeight="1">
      <x:c r="A1785" s="9" t="str">
        <x:v>TRF-045-F04</x:v>
      </x:c>
      <x:c r="B1785" s="9" t="str">
        <x:v>TRF-045</x:v>
      </x:c>
      <x:c r="C1785" s="9" t="str">
        <x:v>BATCH_13</x:v>
      </x:c>
      <x:c r="D1785" s="9" t="str">
        <x:v>TRAFICOM</x:v>
      </x:c>
      <x:c r="E1785" s="9" t="n">
        <x:v>0</x:v>
      </x:c>
      <x:c r="F1785" s="9" t="str">
        <x:v>4.4.2.1</x:v>
      </x:c>
      <x:c r="G1785" s="9" t="str">
        <x:v>FAIL</x:v>
      </x:c>
      <x:c r="H1785" s="11" t="str">
        <x:v>Ice-strengthened portion of span has the wrong unit.</x:v>
      </x:c>
      <x:c r="I1785" s="10" t="str">
        <x:v>rdf/TRF/TRF-045/TRF-045-F04.ttl</x:v>
      </x:c>
      <x:c r="J1785" s="10" t="str">
        <x:v>1f11fd29a9965fd6624b19d21de44d030d1aa3de760ee59a95e651e1f1d52395</x:v>
      </x:c>
      <x:c r="K1785" s="13" t="str">
        <x:v>NOT_REVIEWED</x:v>
      </x:c>
      <x:c r="L1785" s="13" t="str"/>
      <x:c r="M1785" s="13" t="str"/>
      <x:c r="N1785" s="13" t="str"/>
      <x:c r="O1785" s="13" t="str"/>
      <x:c r="P1785" s="13" t="str"/>
      <x:c r="Q1785" s="13" t="str"/>
      <x:c r="R1785" s="13" t="str"/>
      <x:c r="S1785" s="13" t="str"/>
      <x:c r="T1785" s="14" t="str"/>
      <x:c r="U1785" s="9" t="str">
        <x:f>IF(AND(Q1785="AGREED",P1785="LABEL_ONLY",OR(O1785="PASS",O1785="FAIL"),R1785&lt;&gt;"",S1785&lt;&gt;"",T1785&lt;&gt;""),O1785,G1785)</x:f>
        <x:v>FAIL</x:v>
      </x:c>
      <x:c r="V1785" s="9" t="str">
        <x:f>IF(Q1785&lt;&gt;"AGREED","",IF(P1785="LABEL_ONLY",IF(AND(Q1785="AGREED",P1785="LABEL_ONLY",OR(O1785="PASS",O1785="FAIL"),R1785&lt;&gt;"",S1785&lt;&gt;"",T1785&lt;&gt;""),"LABEL_APPLIED","INCOMPLETE_DECISION"),"RERUN_REQUIRED"))</x:f>
      </x:c>
    </x:row>
    <x:row r="1786" ht="30" customHeight="1">
      <x:c r="A1786" s="9" t="str">
        <x:v>TRF-045-P01</x:v>
      </x:c>
      <x:c r="B1786" s="9" t="str">
        <x:v>TRF-045</x:v>
      </x:c>
      <x:c r="C1786" s="9" t="str">
        <x:v>BATCH_13</x:v>
      </x:c>
      <x:c r="D1786" s="9" t="str">
        <x:v>TRAFICOM</x:v>
      </x:c>
      <x:c r="E1786" s="9" t="n">
        <x:v>0</x:v>
      </x:c>
      <x:c r="F1786" s="9" t="str">
        <x:v>4.4.2.1</x:v>
      </x:c>
      <x:c r="G1786" s="9" t="str">
        <x:v>PASS</x:v>
      </x:c>
      <x:c r="H1786" s="11" t="str">
        <x:v>Below 15% of span: ordinary scantlings may be used.</x:v>
      </x:c>
      <x:c r="I1786" s="10" t="str">
        <x:v>rdf/TRF/TRF-045/TRF-045-P01.ttl</x:v>
      </x:c>
      <x:c r="J1786" s="10" t="str">
        <x:v>9794a52dfafbc2a840a73aba7d99f2714cf97e23b49544aff1412a333ca58d4f</x:v>
      </x:c>
      <x:c r="K1786" s="13" t="str">
        <x:v>NOT_REVIEWED</x:v>
      </x:c>
      <x:c r="L1786" s="13" t="str"/>
      <x:c r="M1786" s="13" t="str"/>
      <x:c r="N1786" s="13" t="str"/>
      <x:c r="O1786" s="13" t="str"/>
      <x:c r="P1786" s="13" t="str"/>
      <x:c r="Q1786" s="13" t="str"/>
      <x:c r="R1786" s="13" t="str"/>
      <x:c r="S1786" s="13" t="str"/>
      <x:c r="T1786" s="14" t="str"/>
      <x:c r="U1786" s="9" t="str">
        <x:f>IF(AND(Q1786="AGREED",P1786="LABEL_ONLY",OR(O1786="PASS",O1786="FAIL"),R1786&lt;&gt;"",S1786&lt;&gt;"",T1786&lt;&gt;""),O1786,G1786)</x:f>
        <x:v>PASS</x:v>
      </x:c>
      <x:c r="V1786" s="9" t="str">
        <x:f>IF(Q1786&lt;&gt;"AGREED","",IF(P1786="LABEL_ONLY",IF(AND(Q1786="AGREED",P1786="LABEL_ONLY",OR(O1786="PASS",O1786="FAIL"),R1786&lt;&gt;"",S1786&lt;&gt;"",T1786&lt;&gt;""),"LABEL_APPLIED","INCOMPLETE_DECISION"),"RERUN_REQUIRED"))</x:f>
      </x:c>
    </x:row>
    <x:row r="1787" ht="30" customHeight="1">
      <x:c r="A1787" s="9" t="str">
        <x:v>TRF-045-P02</x:v>
      </x:c>
      <x:c r="B1787" s="9" t="str">
        <x:v>TRF-045</x:v>
      </x:c>
      <x:c r="C1787" s="9" t="str">
        <x:v>BATCH_13</x:v>
      </x:c>
      <x:c r="D1787" s="9" t="str">
        <x:v>TRAFICOM</x:v>
      </x:c>
      <x:c r="E1787" s="9" t="n">
        <x:v>0</x:v>
      </x:c>
      <x:c r="F1787" s="9" t="str">
        <x:v>4.4.2.1</x:v>
      </x:c>
      <x:c r="G1787" s="9" t="str">
        <x:v>PASS</x:v>
      </x:c>
      <x:c r="H1787" s="11" t="str">
        <x:v>Below 15% of span: retaining ice-strengthened scantlings also remains compliant because the rule is permissive.</x:v>
      </x:c>
      <x:c r="I1787" s="10" t="str">
        <x:v>rdf/TRF/TRF-045/TRF-045-P02.ttl</x:v>
      </x:c>
      <x:c r="J1787" s="10" t="str">
        <x:v>93f45dadbd26c7bafc4505129aa5c5c8ed239db59546b3abec45340f565b6866</x:v>
      </x:c>
      <x:c r="K1787" s="13" t="str">
        <x:v>NOT_REVIEWED</x:v>
      </x:c>
      <x:c r="L1787" s="13" t="str"/>
      <x:c r="M1787" s="13" t="str"/>
      <x:c r="N1787" s="13" t="str"/>
      <x:c r="O1787" s="13" t="str"/>
      <x:c r="P1787" s="13" t="str"/>
      <x:c r="Q1787" s="13" t="str"/>
      <x:c r="R1787" s="13" t="str"/>
      <x:c r="S1787" s="13" t="str"/>
      <x:c r="T1787" s="14" t="str"/>
      <x:c r="U1787" s="9" t="str">
        <x:f>IF(AND(Q1787="AGREED",P1787="LABEL_ONLY",OR(O1787="PASS",O1787="FAIL"),R1787&lt;&gt;"",S1787&lt;&gt;"",T1787&lt;&gt;""),O1787,G1787)</x:f>
        <x:v>PASS</x:v>
      </x:c>
      <x:c r="V1787" s="9" t="str">
        <x:f>IF(Q1787&lt;&gt;"AGREED","",IF(P1787="LABEL_ONLY",IF(AND(Q1787="AGREED",P1787="LABEL_ONLY",OR(O1787="PASS",O1787="FAIL"),R1787&lt;&gt;"",S1787&lt;&gt;"",T1787&lt;&gt;""),"LABEL_APPLIED","INCOMPLETE_DECISION"),"RERUN_REQUIRED"))</x:f>
      </x:c>
    </x:row>
    <x:row r="1788" ht="30" customHeight="1">
      <x:c r="A1788" s="9" t="str">
        <x:v>TRF-045-P03</x:v>
      </x:c>
      <x:c r="B1788" s="9" t="str">
        <x:v>TRF-045</x:v>
      </x:c>
      <x:c r="C1788" s="9" t="str">
        <x:v>BATCH_13</x:v>
      </x:c>
      <x:c r="D1788" s="9" t="str">
        <x:v>TRAFICOM</x:v>
      </x:c>
      <x:c r="E1788" s="9" t="n">
        <x:v>0</x:v>
      </x:c>
      <x:c r="F1788" s="9" t="str">
        <x:v>4.4.2.1</x:v>
      </x:c>
      <x:c r="G1788" s="9" t="str">
        <x:v>PASS</x:v>
      </x:c>
      <x:c r="H1788" s="11" t="str">
        <x:v>Exactly 15% is not 'less than 15%'; ordinary scantlings are therefore not invoked.</x:v>
      </x:c>
      <x:c r="I1788" s="10" t="str">
        <x:v>rdf/TRF/TRF-045/TRF-045-P03.ttl</x:v>
      </x:c>
      <x:c r="J1788" s="10" t="str">
        <x:v>6eb43ad2b2e11b8c7bd64df5439e75bf457a47dbe20b8baf615f3b769bea84fd</x:v>
      </x:c>
      <x:c r="K1788" s="13" t="str">
        <x:v>NOT_REVIEWED</x:v>
      </x:c>
      <x:c r="L1788" s="13" t="str"/>
      <x:c r="M1788" s="13" t="str"/>
      <x:c r="N1788" s="13" t="str"/>
      <x:c r="O1788" s="13" t="str"/>
      <x:c r="P1788" s="13" t="str"/>
      <x:c r="Q1788" s="13" t="str"/>
      <x:c r="R1788" s="13" t="str"/>
      <x:c r="S1788" s="13" t="str"/>
      <x:c r="T1788" s="14" t="str"/>
      <x:c r="U1788" s="9" t="str">
        <x:f>IF(AND(Q1788="AGREED",P1788="LABEL_ONLY",OR(O1788="PASS",O1788="FAIL"),R1788&lt;&gt;"",S1788&lt;&gt;"",T1788&lt;&gt;""),O1788,G1788)</x:f>
        <x:v>PASS</x:v>
      </x:c>
      <x:c r="V1788" s="9" t="str">
        <x:f>IF(Q1788&lt;&gt;"AGREED","",IF(P1788="LABEL_ONLY",IF(AND(Q1788="AGREED",P1788="LABEL_ONLY",OR(O1788="PASS",O1788="FAIL"),R1788&lt;&gt;"",S1788&lt;&gt;"",T1788&lt;&gt;""),"LABEL_APPLIED","INCOMPLETE_DECISION"),"RERUN_REQUIRED"))</x:f>
      </x:c>
    </x:row>
    <x:row r="1789" ht="30" customHeight="1">
      <x:c r="A1789" s="9" t="str">
        <x:v>TRF-045-P04</x:v>
      </x:c>
      <x:c r="B1789" s="9" t="str">
        <x:v>TRF-045</x:v>
      </x:c>
      <x:c r="C1789" s="9" t="str">
        <x:v>BATCH_13</x:v>
      </x:c>
      <x:c r="D1789" s="9" t="str">
        <x:v>TRAFICOM</x:v>
      </x:c>
      <x:c r="E1789" s="9" t="n">
        <x:v>1</x:v>
      </x:c>
      <x:c r="F1789" s="9" t="str">
        <x:v>4.4.2.1</x:v>
      </x:c>
      <x:c r="G1789" s="9" t="str">
        <x:v>PASS</x:v>
      </x:c>
      <x:c r="H1789" s="11" t="str">
        <x:v>Above 15% ordinary scantlings are not used under this exception.</x:v>
      </x:c>
      <x:c r="I1789" s="10" t="str">
        <x:v>rdf/TRF/TRF-045/TRF-045-P04.ttl</x:v>
      </x:c>
      <x:c r="J1789" s="10" t="str">
        <x:v>6256d1559041b5d404ad0f999eb2848b727c0ace603f7574e717016880bd7209</x:v>
      </x:c>
      <x:c r="K1789" s="13" t="str">
        <x:v>NOT_REVIEWED</x:v>
      </x:c>
      <x:c r="L1789" s="13" t="str"/>
      <x:c r="M1789" s="13" t="str"/>
      <x:c r="N1789" s="13" t="str"/>
      <x:c r="O1789" s="13" t="str"/>
      <x:c r="P1789" s="13" t="str"/>
      <x:c r="Q1789" s="13" t="str"/>
      <x:c r="R1789" s="13" t="str"/>
      <x:c r="S1789" s="13" t="str"/>
      <x:c r="T1789" s="14" t="str"/>
      <x:c r="U1789" s="9" t="str">
        <x:f>IF(AND(Q1789="AGREED",P1789="LABEL_ONLY",OR(O1789="PASS",O1789="FAIL"),R1789&lt;&gt;"",S1789&lt;&gt;"",T1789&lt;&gt;""),O1789,G1789)</x:f>
        <x:v>PASS</x:v>
      </x:c>
      <x:c r="V1789" s="9" t="str">
        <x:f>IF(Q1789&lt;&gt;"AGREED","",IF(P1789="LABEL_ONLY",IF(AND(Q1789="AGREED",P1789="LABEL_ONLY",OR(O1789="PASS",O1789="FAIL"),R1789&lt;&gt;"",S1789&lt;&gt;"",T1789&lt;&gt;""),"LABEL_APPLIED","INCOMPLETE_DECISION"),"RERUN_REQUIRED"))</x:f>
      </x:c>
    </x:row>
    <x:row r="1790" ht="30" customHeight="1">
      <x:c r="A1790" s="9" t="str">
        <x:v>TRF-046-F01</x:v>
      </x:c>
      <x:c r="B1790" s="9" t="str">
        <x:v>TRF-046</x:v>
      </x:c>
      <x:c r="C1790" s="9" t="str">
        <x:v>BATCH_13</x:v>
      </x:c>
      <x:c r="D1790" s="9" t="str">
        <x:v>TRAFICOM</x:v>
      </x:c>
      <x:c r="E1790" s="9" t="n">
        <x:v>0</x:v>
      </x:c>
      <x:c r="F1790" s="9" t="str">
        <x:v>4.4.2.2</x:v>
      </x:c>
      <x:c r="G1790" s="9" t="str">
        <x:v>FAIL</x:v>
      </x:c>
      <x:c r="H1790" s="11" t="str">
        <x:v>No permitted upper-end supporting structure or source exception route is present.</x:v>
      </x:c>
      <x:c r="I1790" s="10" t="str">
        <x:v>rdf/TRF/TRF-046/TRF-046-F01.ttl</x:v>
      </x:c>
      <x:c r="J1790" s="10" t="str">
        <x:v>5d77043adae3cc8022ba759d0f99f3ce11caa538838eb9eca5e14e5fda609488</x:v>
      </x:c>
      <x:c r="K1790" s="13" t="str">
        <x:v>NOT_REVIEWED</x:v>
      </x:c>
      <x:c r="L1790" s="13" t="str"/>
      <x:c r="M1790" s="13" t="str"/>
      <x:c r="N1790" s="13" t="str"/>
      <x:c r="O1790" s="13" t="str"/>
      <x:c r="P1790" s="13" t="str"/>
      <x:c r="Q1790" s="13" t="str"/>
      <x:c r="R1790" s="13" t="str"/>
      <x:c r="S1790" s="13" t="str"/>
      <x:c r="T1790" s="14" t="str"/>
      <x:c r="U1790" s="9" t="str">
        <x:f>IF(AND(Q1790="AGREED",P1790="LABEL_ONLY",OR(O1790="PASS",O1790="FAIL"),R1790&lt;&gt;"",S1790&lt;&gt;"",T1790&lt;&gt;""),O1790,G1790)</x:f>
        <x:v>FAIL</x:v>
      </x:c>
      <x:c r="V1790" s="9" t="str">
        <x:f>IF(Q1790&lt;&gt;"AGREED","",IF(P1790="LABEL_ONLY",IF(AND(Q1790="AGREED",P1790="LABEL_ONLY",OR(O1790="PASS",O1790="FAIL"),R1790&lt;&gt;"",S1790&lt;&gt;"",T1790&lt;&gt;""),"LABEL_APPLIED","INCOMPLETE_DECISION"),"RERUN_REQUIRED"))</x:f>
      </x:c>
    </x:row>
    <x:row r="1791" ht="30" customHeight="1">
      <x:c r="A1791" s="9" t="str">
        <x:v>TRF-046-F02</x:v>
      </x:c>
      <x:c r="B1791" s="9" t="str">
        <x:v>TRF-046</x:v>
      </x:c>
      <x:c r="C1791" s="9" t="str">
        <x:v>BATCH_13</x:v>
      </x:c>
      <x:c r="D1791" s="9" t="str">
        <x:v>TRAFICOM</x:v>
      </x:c>
      <x:c r="E1791" s="9" t="n">
        <x:v>0</x:v>
      </x:c>
      <x:c r="F1791" s="9" t="str">
        <x:v>4.4.2.2</x:v>
      </x:c>
      <x:c r="G1791" s="9" t="str">
        <x:v>FAIL</x:v>
      </x:c>
      <x:c r="H1791" s="11" t="str">
        <x:v>Upper end is attached only to a generic unsupported structure type.</x:v>
      </x:c>
      <x:c r="I1791" s="10" t="str">
        <x:v>rdf/TRF/TRF-046/TRF-046-F02.ttl</x:v>
      </x:c>
      <x:c r="J1791" s="10" t="str">
        <x:v>b2ca620d515e41761e2eb224999b578cfb917a02adc01d81e2022a15179700bb</x:v>
      </x:c>
      <x:c r="K1791" s="13" t="str">
        <x:v>NOT_REVIEWED</x:v>
      </x:c>
      <x:c r="L1791" s="13" t="str"/>
      <x:c r="M1791" s="13" t="str"/>
      <x:c r="N1791" s="13" t="str"/>
      <x:c r="O1791" s="13" t="str"/>
      <x:c r="P1791" s="13" t="str"/>
      <x:c r="Q1791" s="13" t="str"/>
      <x:c r="R1791" s="13" t="str"/>
      <x:c r="S1791" s="13" t="str"/>
      <x:c r="T1791" s="14" t="str"/>
      <x:c r="U1791" s="9" t="str">
        <x:f>IF(AND(Q1791="AGREED",P1791="LABEL_ONLY",OR(O1791="PASS",O1791="FAIL"),R1791&lt;&gt;"",S1791&lt;&gt;"",T1791&lt;&gt;""),O1791,G1791)</x:f>
        <x:v>FAIL</x:v>
      </x:c>
      <x:c r="V1791" s="9" t="str">
        <x:f>IF(Q1791&lt;&gt;"AGREED","",IF(P1791="LABEL_ONLY",IF(AND(Q1791="AGREED",P1791="LABEL_ONLY",OR(O1791="PASS",O1791="FAIL"),R1791&lt;&gt;"",S1791&lt;&gt;"",T1791&lt;&gt;""),"LABEL_APPLIED","INCOMPLETE_DECISION"),"RERUN_REQUIRED"))</x:f>
      </x:c>
    </x:row>
    <x:row r="1792" ht="30" customHeight="1">
      <x:c r="A1792" s="9" t="str">
        <x:v>TRF-046-F03</x:v>
      </x:c>
      <x:c r="B1792" s="9" t="str">
        <x:v>TRF-046</x:v>
      </x:c>
      <x:c r="C1792" s="9" t="str">
        <x:v>BATCH_13</x:v>
      </x:c>
      <x:c r="D1792" s="9" t="str">
        <x:v>TRAFICOM</x:v>
      </x:c>
      <x:c r="E1792" s="9" t="n">
        <x:v>1</x:v>
      </x:c>
      <x:c r="F1792" s="9" t="str">
        <x:v>4.4.2.2</x:v>
      </x:c>
      <x:c r="G1792" s="9" t="str">
        <x:v>FAIL</x:v>
      </x:c>
      <x:c r="H1792" s="11" t="str">
        <x:v>Intermediate exception route uses a horizontal member that does not have the same scantlings as the main frame.</x:v>
      </x:c>
      <x:c r="I1792" s="10" t="str">
        <x:v>rdf/TRF/TRF-046/TRF-046-F03.ttl</x:v>
      </x:c>
      <x:c r="J1792" s="10" t="str">
        <x:v>d7662a76b73c967e59e5406c5f481693db782ecb837b3772bf6c4c7e00b167ad</x:v>
      </x:c>
      <x:c r="K1792" s="13" t="str">
        <x:v>NOT_REVIEWED</x:v>
      </x:c>
      <x:c r="L1792" s="13" t="str"/>
      <x:c r="M1792" s="13" t="str"/>
      <x:c r="N1792" s="13" t="str"/>
      <x:c r="O1792" s="13" t="str"/>
      <x:c r="P1792" s="13" t="str"/>
      <x:c r="Q1792" s="13" t="str"/>
      <x:c r="R1792" s="13" t="str"/>
      <x:c r="S1792" s="13" t="str"/>
      <x:c r="T1792" s="14" t="str"/>
      <x:c r="U1792" s="9" t="str">
        <x:f>IF(AND(Q1792="AGREED",P1792="LABEL_ONLY",OR(O1792="PASS",O1792="FAIL"),R1792&lt;&gt;"",S1792&lt;&gt;"",T1792&lt;&gt;""),O1792,G1792)</x:f>
        <x:v>FAIL</x:v>
      </x:c>
      <x:c r="V1792" s="9" t="str">
        <x:f>IF(Q1792&lt;&gt;"AGREED","",IF(P1792="LABEL_ONLY",IF(AND(Q1792="AGREED",P1792="LABEL_ONLY",OR(O1792="PASS",O1792="FAIL"),R1792&lt;&gt;"",S1792&lt;&gt;"",T1792&lt;&gt;""),"LABEL_APPLIED","INCOMPLETE_DECISION"),"RERUN_REQUIRED"))</x:f>
      </x:c>
    </x:row>
    <x:row r="1793" ht="30" customHeight="1">
      <x:c r="A1793" s="9" t="str">
        <x:v>TRF-046-F04</x:v>
      </x:c>
      <x:c r="B1793" s="9" t="str">
        <x:v>TRF-046</x:v>
      </x:c>
      <x:c r="C1793" s="9" t="str">
        <x:v>BATCH_13</x:v>
      </x:c>
      <x:c r="D1793" s="9" t="str">
        <x:v>TRAFICOM</x:v>
      </x:c>
      <x:c r="E1793" s="9" t="n">
        <x:v>0</x:v>
      </x:c>
      <x:c r="F1793" s="9" t="str">
        <x:v>4.4.2.2</x:v>
      </x:c>
      <x:c r="G1793" s="9" t="str">
        <x:v>FAIL</x:v>
      </x:c>
      <x:c r="H1793" s="11" t="str">
        <x:v>Intermediate exception route is missing its horizontal connection member.</x:v>
      </x:c>
      <x:c r="I1793" s="10" t="str">
        <x:v>rdf/TRF/TRF-046/TRF-046-F04.ttl</x:v>
      </x:c>
      <x:c r="J1793" s="10" t="str">
        <x:v>bc56fe943598f6a53787b095aa90589fef93b30cfcf3225d569d6ce856611c87</x:v>
      </x:c>
      <x:c r="K1793" s="13" t="str">
        <x:v>NOT_REVIEWED</x:v>
      </x:c>
      <x:c r="L1793" s="13" t="str"/>
      <x:c r="M1793" s="13" t="str"/>
      <x:c r="N1793" s="13" t="str"/>
      <x:c r="O1793" s="13" t="str"/>
      <x:c r="P1793" s="13" t="str"/>
      <x:c r="Q1793" s="13" t="str"/>
      <x:c r="R1793" s="13" t="str"/>
      <x:c r="S1793" s="13" t="str"/>
      <x:c r="T1793" s="14" t="str"/>
      <x:c r="U1793" s="9" t="str">
        <x:f>IF(AND(Q1793="AGREED",P1793="LABEL_ONLY",OR(O1793="PASS",O1793="FAIL"),R1793&lt;&gt;"",S1793&lt;&gt;"",T1793&lt;&gt;""),O1793,G1793)</x:f>
        <x:v>FAIL</x:v>
      </x:c>
      <x:c r="V1793" s="9" t="str">
        <x:f>IF(Q1793&lt;&gt;"AGREED","",IF(P1793="LABEL_ONLY",IF(AND(Q1793="AGREED",P1793="LABEL_ONLY",OR(O1793="PASS",O1793="FAIL"),R1793&lt;&gt;"",S1793&lt;&gt;"",T1793&lt;&gt;""),"LABEL_APPLIED","INCOMPLETE_DECISION"),"RERUN_REQUIRED"))</x:f>
      </x:c>
    </x:row>
    <x:row r="1794" ht="30" customHeight="1">
      <x:c r="A1794" s="9" t="str">
        <x:v>TRF-046-P01</x:v>
      </x:c>
      <x:c r="B1794" s="9" t="str">
        <x:v>TRF-046</x:v>
      </x:c>
      <x:c r="C1794" s="9" t="str">
        <x:v>BATCH_13</x:v>
      </x:c>
      <x:c r="D1794" s="9" t="str">
        <x:v>TRAFICOM</x:v>
      </x:c>
      <x:c r="E1794" s="9" t="n">
        <x:v>1</x:v>
      </x:c>
      <x:c r="F1794" s="9" t="str">
        <x:v>4.4.2.2</x:v>
      </x:c>
      <x:c r="G1794" s="9" t="str">
        <x:v>PASS</x:v>
      </x:c>
      <x:c r="H1794" s="11" t="str">
        <x:v>Upper end is attached to a deck.</x:v>
      </x:c>
      <x:c r="I1794" s="10" t="str">
        <x:v>rdf/TRF/TRF-046/TRF-046-P01.ttl</x:v>
      </x:c>
      <x:c r="J1794" s="10" t="str">
        <x:v>0c8d303a56c563f65aa31979938a643fbeba25ea5dc995a56cbfe9c50ba4d104</x:v>
      </x:c>
      <x:c r="K1794" s="13" t="str">
        <x:v>NOT_REVIEWED</x:v>
      </x:c>
      <x:c r="L1794" s="13" t="str"/>
      <x:c r="M1794" s="13" t="str"/>
      <x:c r="N1794" s="13" t="str"/>
      <x:c r="O1794" s="13" t="str"/>
      <x:c r="P1794" s="13" t="str"/>
      <x:c r="Q1794" s="13" t="str"/>
      <x:c r="R1794" s="13" t="str"/>
      <x:c r="S1794" s="13" t="str"/>
      <x:c r="T1794" s="14" t="str"/>
      <x:c r="U1794" s="9" t="str">
        <x:f>IF(AND(Q1794="AGREED",P1794="LABEL_ONLY",OR(O1794="PASS",O1794="FAIL"),R1794&lt;&gt;"",S1794&lt;&gt;"",T1794&lt;&gt;""),O1794,G1794)</x:f>
        <x:v>PASS</x:v>
      </x:c>
      <x:c r="V1794" s="9" t="str">
        <x:f>IF(Q1794&lt;&gt;"AGREED","",IF(P1794="LABEL_ONLY",IF(AND(Q1794="AGREED",P1794="LABEL_ONLY",OR(O1794="PASS",O1794="FAIL"),R1794&lt;&gt;"",S1794&lt;&gt;"",T1794&lt;&gt;""),"LABEL_APPLIED","INCOMPLETE_DECISION"),"RERUN_REQUIRED"))</x:f>
      </x:c>
    </x:row>
    <x:row r="1795" ht="30" customHeight="1">
      <x:c r="A1795" s="9" t="str">
        <x:v>TRF-046-P02</x:v>
      </x:c>
      <x:c r="B1795" s="9" t="str">
        <x:v>TRF-046</x:v>
      </x:c>
      <x:c r="C1795" s="9" t="str">
        <x:v>BATCH_13</x:v>
      </x:c>
      <x:c r="D1795" s="9" t="str">
        <x:v>TRAFICOM</x:v>
      </x:c>
      <x:c r="E1795" s="9" t="n">
        <x:v>0</x:v>
      </x:c>
      <x:c r="F1795" s="9" t="str">
        <x:v>4.4.2.2</x:v>
      </x:c>
      <x:c r="G1795" s="9" t="str">
        <x:v>PASS</x:v>
      </x:c>
      <x:c r="H1795" s="11" t="str">
        <x:v>Upper end is attached to tank boundary plating.</x:v>
      </x:c>
      <x:c r="I1795" s="10" t="str">
        <x:v>rdf/TRF/TRF-046/TRF-046-P02.ttl</x:v>
      </x:c>
      <x:c r="J1795" s="10" t="str">
        <x:v>7d2173d2a7f19ddb11b4541be0377b067f3f51501c5e92a5007e54c7286054dd</x:v>
      </x:c>
      <x:c r="K1795" s="13" t="str">
        <x:v>NOT_REVIEWED</x:v>
      </x:c>
      <x:c r="L1795" s="13" t="str"/>
      <x:c r="M1795" s="13" t="str"/>
      <x:c r="N1795" s="13" t="str"/>
      <x:c r="O1795" s="13" t="str"/>
      <x:c r="P1795" s="13" t="str"/>
      <x:c r="Q1795" s="13" t="str"/>
      <x:c r="R1795" s="13" t="str"/>
      <x:c r="S1795" s="13" t="str"/>
      <x:c r="T1795" s="14" t="str"/>
      <x:c r="U1795" s="9" t="str">
        <x:f>IF(AND(Q1795="AGREED",P1795="LABEL_ONLY",OR(O1795="PASS",O1795="FAIL"),R1795&lt;&gt;"",S1795&lt;&gt;"",T1795&lt;&gt;""),O1795,G1795)</x:f>
        <x:v>PASS</x:v>
      </x:c>
      <x:c r="V1795" s="9" t="str">
        <x:f>IF(Q1795&lt;&gt;"AGREED","",IF(P1795="LABEL_ONLY",IF(AND(Q1795="AGREED",P1795="LABEL_ONLY",OR(O1795="PASS",O1795="FAIL"),R1795&lt;&gt;"",S1795&lt;&gt;"",T1795&lt;&gt;""),"LABEL_APPLIED","INCOMPLETE_DECISION"),"RERUN_REQUIRED"))</x:f>
      </x:c>
    </x:row>
    <x:row r="1796" ht="30" customHeight="1">
      <x:c r="A1796" s="9" t="str">
        <x:v>TRF-046-P03</x:v>
      </x:c>
      <x:c r="B1796" s="9" t="str">
        <x:v>TRF-046</x:v>
      </x:c>
      <x:c r="C1796" s="9" t="str">
        <x:v>BATCH_13</x:v>
      </x:c>
      <x:c r="D1796" s="9" t="str">
        <x:v>TRAFICOM</x:v>
      </x:c>
      <x:c r="E1796" s="9" t="n">
        <x:v>0</x:v>
      </x:c>
      <x:c r="F1796" s="9" t="str">
        <x:v>4.4.2.2</x:v>
      </x:c>
      <x:c r="G1796" s="9" t="str">
        <x:v>PASS</x:v>
      </x:c>
      <x:c r="H1796" s="11" t="str">
        <x:v>Upper end is attached to an ice stringer.</x:v>
      </x:c>
      <x:c r="I1796" s="10" t="str">
        <x:v>rdf/TRF/TRF-046/TRF-046-P03.ttl</x:v>
      </x:c>
      <x:c r="J1796" s="10" t="str">
        <x:v>d60ed3db15e64dbd26cf89b0401d8ca9a58f914b2c7f029fb4a2e54673ef6f8d</x:v>
      </x:c>
      <x:c r="K1796" s="13" t="str">
        <x:v>NOT_REVIEWED</x:v>
      </x:c>
      <x:c r="L1796" s="13" t="str"/>
      <x:c r="M1796" s="13" t="str"/>
      <x:c r="N1796" s="13" t="str"/>
      <x:c r="O1796" s="13" t="str"/>
      <x:c r="P1796" s="13" t="str"/>
      <x:c r="Q1796" s="13" t="str"/>
      <x:c r="R1796" s="13" t="str"/>
      <x:c r="S1796" s="13" t="str"/>
      <x:c r="T1796" s="14" t="str"/>
      <x:c r="U1796" s="9" t="str">
        <x:f>IF(AND(Q1796="AGREED",P1796="LABEL_ONLY",OR(O1796="PASS",O1796="FAIL"),R1796&lt;&gt;"",S1796&lt;&gt;"",T1796&lt;&gt;""),O1796,G1796)</x:f>
        <x:v>PASS</x:v>
      </x:c>
      <x:c r="V1796" s="9" t="str">
        <x:f>IF(Q1796&lt;&gt;"AGREED","",IF(P1796="LABEL_ONLY",IF(AND(Q1796="AGREED",P1796="LABEL_ONLY",OR(O1796="PASS",O1796="FAIL"),R1796&lt;&gt;"",S1796&lt;&gt;"",T1796&lt;&gt;""),"LABEL_APPLIED","INCOMPLETE_DECISION"),"RERUN_REQUIRED"))</x:f>
      </x:c>
    </x:row>
    <x:row r="1797" ht="30" customHeight="1">
      <x:c r="A1797" s="9" t="str">
        <x:v>TRF-046-P04</x:v>
      </x:c>
      <x:c r="B1797" s="9" t="str">
        <x:v>TRF-046</x:v>
      </x:c>
      <x:c r="C1797" s="9" t="str">
        <x:v>BATCH_13</x:v>
      </x:c>
      <x:c r="D1797" s="9" t="str">
        <x:v>TRAFICOM</x:v>
      </x:c>
      <x:c r="E1797" s="9" t="n">
        <x:v>0</x:v>
      </x:c>
      <x:c r="F1797" s="9" t="str">
        <x:v>4.4.2.2</x:v>
      </x:c>
      <x:c r="G1797" s="9" t="str">
        <x:v>PASS</x:v>
      </x:c>
      <x:c r="H1797" s="11" t="str">
        <x:v>Intermediate-frame termination above a qualifying support uses the permitted horizontal-member route.</x:v>
      </x:c>
      <x:c r="I1797" s="10" t="str">
        <x:v>rdf/TRF/TRF-046/TRF-046-P04.ttl</x:v>
      </x:c>
      <x:c r="J1797" s="10" t="str">
        <x:v>fafd89fdfe0f84b94087e0b3f8b294772d46a2502086a952bb76ac1ec91e8dfc</x:v>
      </x:c>
      <x:c r="K1797" s="13" t="str">
        <x:v>NOT_REVIEWED</x:v>
      </x:c>
      <x:c r="L1797" s="13" t="str"/>
      <x:c r="M1797" s="13" t="str"/>
      <x:c r="N1797" s="13" t="str"/>
      <x:c r="O1797" s="13" t="str"/>
      <x:c r="P1797" s="13" t="str"/>
      <x:c r="Q1797" s="13" t="str"/>
      <x:c r="R1797" s="13" t="str"/>
      <x:c r="S1797" s="13" t="str"/>
      <x:c r="T1797" s="14" t="str"/>
      <x:c r="U1797" s="9" t="str">
        <x:f>IF(AND(Q1797="AGREED",P1797="LABEL_ONLY",OR(O1797="PASS",O1797="FAIL"),R1797&lt;&gt;"",S1797&lt;&gt;"",T1797&lt;&gt;""),O1797,G1797)</x:f>
        <x:v>PASS</x:v>
      </x:c>
      <x:c r="V1797" s="9" t="str">
        <x:f>IF(Q1797&lt;&gt;"AGREED","",IF(P1797="LABEL_ONLY",IF(AND(Q1797="AGREED",P1797="LABEL_ONLY",OR(O1797="PASS",O1797="FAIL"),R1797&lt;&gt;"",S1797&lt;&gt;"",T1797&lt;&gt;""),"LABEL_APPLIED","INCOMPLETE_DECISION"),"RERUN_REQUIRED"))</x:f>
      </x:c>
    </x:row>
    <x:row r="1798" ht="30" customHeight="1">
      <x:c r="A1798" s="9" t="str">
        <x:v>TRF-047-F01</x:v>
      </x:c>
      <x:c r="B1798" s="9" t="str">
        <x:v>TRF-047</x:v>
      </x:c>
      <x:c r="C1798" s="9" t="str">
        <x:v>BATCH_15</x:v>
      </x:c>
      <x:c r="D1798" s="9" t="str">
        <x:v>TRAFICOM</x:v>
      </x:c>
      <x:c r="E1798" s="9" t="n">
        <x:v>0</x:v>
      </x:c>
      <x:c r="F1798" s="9" t="str">
        <x:v>4.4.2.3</x:v>
      </x:c>
      <x:c r="G1798" s="9" t="str">
        <x:v>FAIL</x:v>
      </x:c>
      <x:c r="H1798" s="11" t="str">
        <x:v>No permitted lower-end attachment is present.</x:v>
      </x:c>
      <x:c r="I1798" s="10" t="str">
        <x:v>rdf/TRF/TRF-047/TRF-047-F01.ttl</x:v>
      </x:c>
      <x:c r="J1798" s="10" t="str">
        <x:v>987c674b90f03ae9d9fd4143411b3c72a5193612df09149f880619c791eaa764</x:v>
      </x:c>
      <x:c r="K1798" s="13" t="str">
        <x:v>NOT_REVIEWED</x:v>
      </x:c>
      <x:c r="L1798" s="13" t="str"/>
      <x:c r="M1798" s="13" t="str"/>
      <x:c r="N1798" s="13" t="str"/>
      <x:c r="O1798" s="13" t="str"/>
      <x:c r="P1798" s="13" t="str"/>
      <x:c r="Q1798" s="13" t="str"/>
      <x:c r="R1798" s="13" t="str"/>
      <x:c r="S1798" s="13" t="str"/>
      <x:c r="T1798" s="14" t="str"/>
      <x:c r="U1798" s="9" t="str">
        <x:f>IF(AND(Q1798="AGREED",P1798="LABEL_ONLY",OR(O1798="PASS",O1798="FAIL"),R1798&lt;&gt;"",S1798&lt;&gt;"",T1798&lt;&gt;""),O1798,G1798)</x:f>
        <x:v>FAIL</x:v>
      </x:c>
      <x:c r="V1798" s="9" t="str">
        <x:f>IF(Q1798&lt;&gt;"AGREED","",IF(P1798="LABEL_ONLY",IF(AND(Q1798="AGREED",P1798="LABEL_ONLY",OR(O1798="PASS",O1798="FAIL"),R1798&lt;&gt;"",S1798&lt;&gt;"",T1798&lt;&gt;""),"LABEL_APPLIED","INCOMPLETE_DECISION"),"RERUN_REQUIRED"))</x:f>
      </x:c>
    </x:row>
    <x:row r="1799" ht="30" customHeight="1">
      <x:c r="A1799" s="9" t="str">
        <x:v>TRF-047-F02</x:v>
      </x:c>
      <x:c r="B1799" s="9" t="str">
        <x:v>TRF-047</x:v>
      </x:c>
      <x:c r="C1799" s="9" t="str">
        <x:v>BATCH_15</x:v>
      </x:c>
      <x:c r="D1799" s="9" t="str">
        <x:v>TRAFICOM</x:v>
      </x:c>
      <x:c r="E1799" s="9" t="n">
        <x:v>1</x:v>
      </x:c>
      <x:c r="F1799" s="9" t="str">
        <x:v>4.4.2.3</x:v>
      </x:c>
      <x:c r="G1799" s="9" t="str">
        <x:v>FAIL</x:v>
      </x:c>
      <x:c r="H1799" s="11" t="str">
        <x:v>Lower end is attached only to a generic unsupported structure type.</x:v>
      </x:c>
      <x:c r="I1799" s="10" t="str">
        <x:v>rdf/TRF/TRF-047/TRF-047-F02.ttl</x:v>
      </x:c>
      <x:c r="J1799" s="10" t="str">
        <x:v>110fe51ea3a15b6df7881e800618722f0e1ab05d8eac336e03443aa6b69a73ee</x:v>
      </x:c>
      <x:c r="K1799" s="13" t="str">
        <x:v>NOT_REVIEWED</x:v>
      </x:c>
      <x:c r="L1799" s="13" t="str"/>
      <x:c r="M1799" s="13" t="str"/>
      <x:c r="N1799" s="13" t="str"/>
      <x:c r="O1799" s="13" t="str"/>
      <x:c r="P1799" s="13" t="str"/>
      <x:c r="Q1799" s="13" t="str"/>
      <x:c r="R1799" s="13" t="str"/>
      <x:c r="S1799" s="13" t="str"/>
      <x:c r="T1799" s="14" t="str"/>
      <x:c r="U1799" s="9" t="str">
        <x:f>IF(AND(Q1799="AGREED",P1799="LABEL_ONLY",OR(O1799="PASS",O1799="FAIL"),R1799&lt;&gt;"",S1799&lt;&gt;"",T1799&lt;&gt;""),O1799,G1799)</x:f>
        <x:v>FAIL</x:v>
      </x:c>
      <x:c r="V1799" s="9" t="str">
        <x:f>IF(Q1799&lt;&gt;"AGREED","",IF(P1799="LABEL_ONLY",IF(AND(Q1799="AGREED",P1799="LABEL_ONLY",OR(O1799="PASS",O1799="FAIL"),R1799&lt;&gt;"",S1799&lt;&gt;"",T1799&lt;&gt;""),"LABEL_APPLIED","INCOMPLETE_DECISION"),"RERUN_REQUIRED"))</x:f>
      </x:c>
    </x:row>
    <x:row r="1800" ht="30" customHeight="1">
      <x:c r="A1800" s="9" t="str">
        <x:v>TRF-047-F03</x:v>
      </x:c>
      <x:c r="B1800" s="9" t="str">
        <x:v>TRF-047</x:v>
      </x:c>
      <x:c r="C1800" s="9" t="str">
        <x:v>BATCH_15</x:v>
      </x:c>
      <x:c r="D1800" s="9" t="str">
        <x:v>TRAFICOM</x:v>
      </x:c>
      <x:c r="E1800" s="9" t="n">
        <x:v>0</x:v>
      </x:c>
      <x:c r="F1800" s="9" t="str">
        <x:v>4.4.2.3</x:v>
      </x:c>
      <x:c r="G1800" s="9" t="str">
        <x:v>FAIL</x:v>
      </x:c>
      <x:c r="H1800" s="11" t="str">
        <x:v>Intermediate lower-end exception has a horizontal member with non-matching scantlings.</x:v>
      </x:c>
      <x:c r="I1800" s="10" t="str">
        <x:v>rdf/TRF/TRF-047/TRF-047-F03.ttl</x:v>
      </x:c>
      <x:c r="J1800" s="10" t="str">
        <x:v>1fc3e5ed70492b4a361fb5b3c21e53dd70b6e3715ee7d41d278770ccd1c9ac2e</x:v>
      </x:c>
      <x:c r="K1800" s="13" t="str">
        <x:v>NOT_REVIEWED</x:v>
      </x:c>
      <x:c r="L1800" s="13" t="str"/>
      <x:c r="M1800" s="13" t="str"/>
      <x:c r="N1800" s="13" t="str"/>
      <x:c r="O1800" s="13" t="str"/>
      <x:c r="P1800" s="13" t="str"/>
      <x:c r="Q1800" s="13" t="str"/>
      <x:c r="R1800" s="13" t="str"/>
      <x:c r="S1800" s="13" t="str"/>
      <x:c r="T1800" s="14" t="str"/>
      <x:c r="U1800" s="9" t="str">
        <x:f>IF(AND(Q1800="AGREED",P1800="LABEL_ONLY",OR(O1800="PASS",O1800="FAIL"),R1800&lt;&gt;"",S1800&lt;&gt;"",T1800&lt;&gt;""),O1800,G1800)</x:f>
        <x:v>FAIL</x:v>
      </x:c>
      <x:c r="V1800" s="9" t="str">
        <x:f>IF(Q1800&lt;&gt;"AGREED","",IF(P1800="LABEL_ONLY",IF(AND(Q1800="AGREED",P1800="LABEL_ONLY",OR(O1800="PASS",O1800="FAIL"),R1800&lt;&gt;"",S1800&lt;&gt;"",T1800&lt;&gt;""),"LABEL_APPLIED","INCOMPLETE_DECISION"),"RERUN_REQUIRED"))</x:f>
      </x:c>
    </x:row>
    <x:row r="1801" ht="30" customHeight="1">
      <x:c r="A1801" s="9" t="str">
        <x:v>TRF-047-F04</x:v>
      </x:c>
      <x:c r="B1801" s="9" t="str">
        <x:v>TRF-047</x:v>
      </x:c>
      <x:c r="C1801" s="9" t="str">
        <x:v>BATCH_15</x:v>
      </x:c>
      <x:c r="D1801" s="9" t="str">
        <x:v>TRAFICOM</x:v>
      </x:c>
      <x:c r="E1801" s="9" t="n">
        <x:v>0</x:v>
      </x:c>
      <x:c r="F1801" s="9" t="str">
        <x:v>4.4.2.3</x:v>
      </x:c>
      <x:c r="G1801" s="9" t="str">
        <x:v>FAIL</x:v>
      </x:c>
      <x:c r="H1801" s="11" t="str">
        <x:v>Adjacent main frame below the ice belt is not ice-strengthened.</x:v>
      </x:c>
      <x:c r="I1801" s="10" t="str">
        <x:v>rdf/TRF/TRF-047/TRF-047-F04.ttl</x:v>
      </x:c>
      <x:c r="J1801" s="10" t="str">
        <x:v>8a7dc011b0fe7f645250f54b3bd0383a489e4062652adbdb2cf1004997bfac3a</x:v>
      </x:c>
      <x:c r="K1801" s="13" t="str">
        <x:v>NOT_REVIEWED</x:v>
      </x:c>
      <x:c r="L1801" s="13" t="str"/>
      <x:c r="M1801" s="13" t="str"/>
      <x:c r="N1801" s="13" t="str"/>
      <x:c r="O1801" s="13" t="str"/>
      <x:c r="P1801" s="13" t="str"/>
      <x:c r="Q1801" s="13" t="str"/>
      <x:c r="R1801" s="13" t="str"/>
      <x:c r="S1801" s="13" t="str"/>
      <x:c r="T1801" s="14" t="str"/>
      <x:c r="U1801" s="9" t="str">
        <x:f>IF(AND(Q1801="AGREED",P1801="LABEL_ONLY",OR(O1801="PASS",O1801="FAIL"),R1801&lt;&gt;"",S1801&lt;&gt;"",T1801&lt;&gt;""),O1801,G1801)</x:f>
        <x:v>FAIL</x:v>
      </x:c>
      <x:c r="V1801" s="9" t="str">
        <x:f>IF(Q1801&lt;&gt;"AGREED","",IF(P1801="LABEL_ONLY",IF(AND(Q1801="AGREED",P1801="LABEL_ONLY",OR(O1801="PASS",O1801="FAIL"),R1801&lt;&gt;"",S1801&lt;&gt;"",T1801&lt;&gt;""),"LABEL_APPLIED","INCOMPLETE_DECISION"),"RERUN_REQUIRED"))</x:f>
      </x:c>
    </x:row>
    <x:row r="1802" ht="30" customHeight="1">
      <x:c r="A1802" s="9" t="str">
        <x:v>TRF-047-P01</x:v>
      </x:c>
      <x:c r="B1802" s="9" t="str">
        <x:v>TRF-047</x:v>
      </x:c>
      <x:c r="C1802" s="9" t="str">
        <x:v>BATCH_15</x:v>
      </x:c>
      <x:c r="D1802" s="9" t="str">
        <x:v>TRAFICOM</x:v>
      </x:c>
      <x:c r="E1802" s="9" t="n">
        <x:v>0</x:v>
      </x:c>
      <x:c r="F1802" s="9" t="str">
        <x:v>4.4.2.3</x:v>
      </x:c>
      <x:c r="G1802" s="9" t="str">
        <x:v>PASS</x:v>
      </x:c>
      <x:c r="H1802" s="11" t="str">
        <x:v>Lower end is attached to a deck.</x:v>
      </x:c>
      <x:c r="I1802" s="10" t="str">
        <x:v>rdf/TRF/TRF-047/TRF-047-P01.ttl</x:v>
      </x:c>
      <x:c r="J1802" s="10" t="str">
        <x:v>e04f83937a9820db48e203ecb64c6467b964cb18ccd40bc18409f3dfa59a3235</x:v>
      </x:c>
      <x:c r="K1802" s="13" t="str">
        <x:v>NOT_REVIEWED</x:v>
      </x:c>
      <x:c r="L1802" s="13" t="str"/>
      <x:c r="M1802" s="13" t="str"/>
      <x:c r="N1802" s="13" t="str"/>
      <x:c r="O1802" s="13" t="str"/>
      <x:c r="P1802" s="13" t="str"/>
      <x:c r="Q1802" s="13" t="str"/>
      <x:c r="R1802" s="13" t="str"/>
      <x:c r="S1802" s="13" t="str"/>
      <x:c r="T1802" s="14" t="str"/>
      <x:c r="U1802" s="9" t="str">
        <x:f>IF(AND(Q1802="AGREED",P1802="LABEL_ONLY",OR(O1802="PASS",O1802="FAIL"),R1802&lt;&gt;"",S1802&lt;&gt;"",T1802&lt;&gt;""),O1802,G1802)</x:f>
        <x:v>PASS</x:v>
      </x:c>
      <x:c r="V1802" s="9" t="str">
        <x:f>IF(Q1802&lt;&gt;"AGREED","",IF(P1802="LABEL_ONLY",IF(AND(Q1802="AGREED",P1802="LABEL_ONLY",OR(O1802="PASS",O1802="FAIL"),R1802&lt;&gt;"",S1802&lt;&gt;"",T1802&lt;&gt;""),"LABEL_APPLIED","INCOMPLETE_DECISION"),"RERUN_REQUIRED"))</x:f>
      </x:c>
    </x:row>
    <x:row r="1803" ht="30" customHeight="1">
      <x:c r="A1803" s="9" t="str">
        <x:v>TRF-047-P02</x:v>
      </x:c>
      <x:c r="B1803" s="9" t="str">
        <x:v>TRF-047</x:v>
      </x:c>
      <x:c r="C1803" s="9" t="str">
        <x:v>BATCH_15</x:v>
      </x:c>
      <x:c r="D1803" s="9" t="str">
        <x:v>TRAFICOM</x:v>
      </x:c>
      <x:c r="E1803" s="9" t="n">
        <x:v>1</x:v>
      </x:c>
      <x:c r="F1803" s="9" t="str">
        <x:v>4.4.2.3</x:v>
      </x:c>
      <x:c r="G1803" s="9" t="str">
        <x:v>PASS</x:v>
      </x:c>
      <x:c r="H1803" s="11" t="str">
        <x:v>Lower end is attached to a tank top.</x:v>
      </x:c>
      <x:c r="I1803" s="10" t="str">
        <x:v>rdf/TRF/TRF-047/TRF-047-P02.ttl</x:v>
      </x:c>
      <x:c r="J1803" s="10" t="str">
        <x:v>ace0d43acf63bf1a9bd41340ebb91ee7492195bee2a0fa54ab3efe8b967e5225</x:v>
      </x:c>
      <x:c r="K1803" s="13" t="str">
        <x:v>NOT_REVIEWED</x:v>
      </x:c>
      <x:c r="L1803" s="13" t="str"/>
      <x:c r="M1803" s="13" t="str"/>
      <x:c r="N1803" s="13" t="str"/>
      <x:c r="O1803" s="13" t="str"/>
      <x:c r="P1803" s="13" t="str"/>
      <x:c r="Q1803" s="13" t="str"/>
      <x:c r="R1803" s="13" t="str"/>
      <x:c r="S1803" s="13" t="str"/>
      <x:c r="T1803" s="14" t="str"/>
      <x:c r="U1803" s="9" t="str">
        <x:f>IF(AND(Q1803="AGREED",P1803="LABEL_ONLY",OR(O1803="PASS",O1803="FAIL"),R1803&lt;&gt;"",S1803&lt;&gt;"",T1803&lt;&gt;""),O1803,G1803)</x:f>
        <x:v>PASS</x:v>
      </x:c>
      <x:c r="V1803" s="9" t="str">
        <x:f>IF(Q1803&lt;&gt;"AGREED","",IF(P1803="LABEL_ONLY",IF(AND(Q1803="AGREED",P1803="LABEL_ONLY",OR(O1803="PASS",O1803="FAIL"),R1803&lt;&gt;"",S1803&lt;&gt;"",T1803&lt;&gt;""),"LABEL_APPLIED","INCOMPLETE_DECISION"),"RERUN_REQUIRED"))</x:f>
      </x:c>
    </x:row>
    <x:row r="1804" ht="30" customHeight="1">
      <x:c r="A1804" s="9" t="str">
        <x:v>TRF-047-P03</x:v>
      </x:c>
      <x:c r="B1804" s="9" t="str">
        <x:v>TRF-047</x:v>
      </x:c>
      <x:c r="C1804" s="9" t="str">
        <x:v>BATCH_15</x:v>
      </x:c>
      <x:c r="D1804" s="9" t="str">
        <x:v>TRAFICOM</x:v>
      </x:c>
      <x:c r="E1804" s="9" t="n">
        <x:v>0</x:v>
      </x:c>
      <x:c r="F1804" s="9" t="str">
        <x:v>4.4.2.3</x:v>
      </x:c>
      <x:c r="G1804" s="9" t="str">
        <x:v>PASS</x:v>
      </x:c>
      <x:c r="H1804" s="11" t="str">
        <x:v>Lower end is attached to an ice stringer.</x:v>
      </x:c>
      <x:c r="I1804" s="10" t="str">
        <x:v>rdf/TRF/TRF-047/TRF-047-P03.ttl</x:v>
      </x:c>
      <x:c r="J1804" s="10" t="str">
        <x:v>3944f027583871dc9284128918234e6f538c8dc602e02f194430bf56be0e40a7</x:v>
      </x:c>
      <x:c r="K1804" s="13" t="str">
        <x:v>NOT_REVIEWED</x:v>
      </x:c>
      <x:c r="L1804" s="13" t="str"/>
      <x:c r="M1804" s="13" t="str"/>
      <x:c r="N1804" s="13" t="str"/>
      <x:c r="O1804" s="13" t="str"/>
      <x:c r="P1804" s="13" t="str"/>
      <x:c r="Q1804" s="13" t="str"/>
      <x:c r="R1804" s="13" t="str"/>
      <x:c r="S1804" s="13" t="str"/>
      <x:c r="T1804" s="14" t="str"/>
      <x:c r="U1804" s="9" t="str">
        <x:f>IF(AND(Q1804="AGREED",P1804="LABEL_ONLY",OR(O1804="PASS",O1804="FAIL"),R1804&lt;&gt;"",S1804&lt;&gt;"",T1804&lt;&gt;""),O1804,G1804)</x:f>
        <x:v>PASS</x:v>
      </x:c>
      <x:c r="V1804" s="9" t="str">
        <x:f>IF(Q1804&lt;&gt;"AGREED","",IF(P1804="LABEL_ONLY",IF(AND(Q1804="AGREED",P1804="LABEL_ONLY",OR(O1804="PASS",O1804="FAIL"),R1804&lt;&gt;"",S1804&lt;&gt;"",T1804&lt;&gt;""),"LABEL_APPLIED","INCOMPLETE_DECISION"),"RERUN_REQUIRED"))</x:f>
      </x:c>
    </x:row>
    <x:row r="1805" ht="30" customHeight="1">
      <x:c r="A1805" s="9" t="str">
        <x:v>TRF-047-P04</x:v>
      </x:c>
      <x:c r="B1805" s="9" t="str">
        <x:v>TRF-047</x:v>
      </x:c>
      <x:c r="C1805" s="9" t="str">
        <x:v>BATCH_15</x:v>
      </x:c>
      <x:c r="D1805" s="9" t="str">
        <x:v>TRAFICOM</x:v>
      </x:c>
      <x:c r="E1805" s="9" t="n">
        <x:v>0</x:v>
      </x:c>
      <x:c r="F1805" s="9" t="str">
        <x:v>4.4.2.3</x:v>
      </x:c>
      <x:c r="G1805" s="9" t="str">
        <x:v>PASS</x:v>
      </x:c>
      <x:c r="H1805" s="11" t="str">
        <x:v>Intermediate-frame lower termination uses the permitted horizontal-member route and adjacent main frame remains ice-strengthened.</x:v>
      </x:c>
      <x:c r="I1805" s="10" t="str">
        <x:v>rdf/TRF/TRF-047/TRF-047-P04.ttl</x:v>
      </x:c>
      <x:c r="J1805" s="10" t="str">
        <x:v>cf4c63bba72c30bf8b2d651d6e809c7153c70f68368d2adc2d9f2b913743d3e4</x:v>
      </x:c>
      <x:c r="K1805" s="13" t="str">
        <x:v>NOT_REVIEWED</x:v>
      </x:c>
      <x:c r="L1805" s="13" t="str"/>
      <x:c r="M1805" s="13" t="str"/>
      <x:c r="N1805" s="13" t="str"/>
      <x:c r="O1805" s="13" t="str"/>
      <x:c r="P1805" s="13" t="str"/>
      <x:c r="Q1805" s="13" t="str"/>
      <x:c r="R1805" s="13" t="str"/>
      <x:c r="S1805" s="13" t="str"/>
      <x:c r="T1805" s="14" t="str"/>
      <x:c r="U1805" s="9" t="str">
        <x:f>IF(AND(Q1805="AGREED",P1805="LABEL_ONLY",OR(O1805="PASS",O1805="FAIL"),R1805&lt;&gt;"",S1805&lt;&gt;"",T1805&lt;&gt;""),O1805,G1805)</x:f>
        <x:v>PASS</x:v>
      </x:c>
      <x:c r="V1805" s="9" t="str">
        <x:f>IF(Q1805&lt;&gt;"AGREED","",IF(P1805="LABEL_ONLY",IF(AND(Q1805="AGREED",P1805="LABEL_ONLY",OR(O1805="PASS",O1805="FAIL"),R1805&lt;&gt;"",S1805&lt;&gt;"",T1805&lt;&gt;""),"LABEL_APPLIED","INCOMPLETE_DECISION"),"RERUN_REQUIRED"))</x:f>
      </x:c>
    </x:row>
    <x:row r="1806" ht="30" customHeight="1">
      <x:c r="A1806" s="9" t="str">
        <x:v>TRF-048-F01</x:v>
      </x:c>
      <x:c r="B1806" s="9" t="str">
        <x:v>TRF-048</x:v>
      </x:c>
      <x:c r="C1806" s="9" t="str">
        <x:v>BATCH_13</x:v>
      </x:c>
      <x:c r="D1806" s="9" t="str">
        <x:v>TRAFICOM</x:v>
      </x:c>
      <x:c r="E1806" s="9" t="n">
        <x:v>0</x:v>
      </x:c>
      <x:c r="F1806" s="9" t="str">
        <x:v>4.4.3</x:v>
      </x:c>
      <x:c r="G1806" s="9" t="str">
        <x:v>FAIL</x:v>
      </x:c>
      <x:c r="H1806" s="11" t="str">
        <x:v>Default continuous-beam-with-brackets case uses m other than 13.3.</x:v>
      </x:c>
      <x:c r="I1806" s="10" t="str">
        <x:v>rdf/TRF/TRF-048/TRF-048-F01.ttl</x:v>
      </x:c>
      <x:c r="J1806" s="10" t="str">
        <x:v>8697712ae6ddca338565c62e357d96110005db2e44ceb069ca8f6530dcccc281</x:v>
      </x:c>
      <x:c r="K1806" s="13" t="str">
        <x:v>NOT_REVIEWED</x:v>
      </x:c>
      <x:c r="L1806" s="13" t="str"/>
      <x:c r="M1806" s="13" t="str"/>
      <x:c r="N1806" s="13" t="str"/>
      <x:c r="O1806" s="13" t="str"/>
      <x:c r="P1806" s="13" t="str"/>
      <x:c r="Q1806" s="13" t="str"/>
      <x:c r="R1806" s="13" t="str"/>
      <x:c r="S1806" s="13" t="str"/>
      <x:c r="T1806" s="14" t="str"/>
      <x:c r="U1806" s="9" t="str">
        <x:f>IF(AND(Q1806="AGREED",P1806="LABEL_ONLY",OR(O1806="PASS",O1806="FAIL"),R1806&lt;&gt;"",S1806&lt;&gt;"",T1806&lt;&gt;""),O1806,G1806)</x:f>
        <x:v>FAIL</x:v>
      </x:c>
      <x:c r="V1806" s="9" t="str">
        <x:f>IF(Q1806&lt;&gt;"AGREED","",IF(P1806="LABEL_ONLY",IF(AND(Q1806="AGREED",P1806="LABEL_ONLY",OR(O1806="PASS",O1806="FAIL"),R1806&lt;&gt;"",S1806&lt;&gt;"",T1806&lt;&gt;""),"LABEL_APPLIED","INCOMPLETE_DECISION"),"RERUN_REQUIRED"))</x:f>
      </x:c>
    </x:row>
    <x:row r="1807" ht="30" customHeight="1">
      <x:c r="A1807" s="9" t="str">
        <x:v>TRF-048-F02</x:v>
      </x:c>
      <x:c r="B1807" s="9" t="str">
        <x:v>TRF-048</x:v>
      </x:c>
      <x:c r="C1807" s="9" t="str">
        <x:v>BATCH_13</x:v>
      </x:c>
      <x:c r="D1807" s="9" t="str">
        <x:v>TRAFICOM</x:v>
      </x:c>
      <x:c r="E1807" s="9" t="n">
        <x:v>0</x:v>
      </x:c>
      <x:c r="F1807" s="9" t="str">
        <x:v>4.4.3</x:v>
      </x:c>
      <x:c r="G1807" s="9" t="str">
        <x:v>FAIL</x:v>
      </x:c>
      <x:c r="H1807" s="11" t="str">
        <x:v>Longitudinal load-distribution factor f4 is wrong.</x:v>
      </x:c>
      <x:c r="I1807" s="10" t="str">
        <x:v>rdf/TRF/TRF-048/TRF-048-F02.ttl</x:v>
      </x:c>
      <x:c r="J1807" s="10" t="str">
        <x:v>ec440ac153e9af25bf17efd2f6c4507c5329bd6f194dd761982ed60bce583c7c</x:v>
      </x:c>
      <x:c r="K1807" s="13" t="str">
        <x:v>NOT_REVIEWED</x:v>
      </x:c>
      <x:c r="L1807" s="13" t="str"/>
      <x:c r="M1807" s="13" t="str"/>
      <x:c r="N1807" s="13" t="str"/>
      <x:c r="O1807" s="13" t="str"/>
      <x:c r="P1807" s="13" t="str"/>
      <x:c r="Q1807" s="13" t="str"/>
      <x:c r="R1807" s="13" t="str"/>
      <x:c r="S1807" s="13" t="str"/>
      <x:c r="T1807" s="14" t="str"/>
      <x:c r="U1807" s="9" t="str">
        <x:f>IF(AND(Q1807="AGREED",P1807="LABEL_ONLY",OR(O1807="PASS",O1807="FAIL"),R1807&lt;&gt;"",S1807&lt;&gt;"",T1807&lt;&gt;""),O1807,G1807)</x:f>
        <x:v>FAIL</x:v>
      </x:c>
      <x:c r="V1807" s="9" t="str">
        <x:f>IF(Q1807&lt;&gt;"AGREED","",IF(P1807="LABEL_ONLY",IF(AND(Q1807="AGREED",P1807="LABEL_ONLY",OR(O1807="PASS",O1807="FAIL"),R1807&lt;&gt;"",S1807&lt;&gt;"",T1807&lt;&gt;""),"LABEL_APPLIED","INCOMPLETE_DECISION"),"RERUN_REQUIRED"))</x:f>
      </x:c>
    </x:row>
    <x:row r="1808" ht="30" customHeight="1">
      <x:c r="A1808" s="9" t="str">
        <x:v>TRF-048-F03</x:v>
      </x:c>
      <x:c r="B1808" s="9" t="str">
        <x:v>TRF-048</x:v>
      </x:c>
      <x:c r="C1808" s="9" t="str">
        <x:v>BATCH_13</x:v>
      </x:c>
      <x:c r="D1808" s="9" t="str">
        <x:v>TRAFICOM</x:v>
      </x:c>
      <x:c r="E1808" s="9" t="n">
        <x:v>0</x:v>
      </x:c>
      <x:c r="F1808" s="9" t="str">
        <x:v>4.4.3</x:v>
      </x:c>
      <x:c r="G1808" s="9" t="str">
        <x:v>FAIL</x:v>
      </x:c>
      <x:c r="H1808" s="11" t="str">
        <x:v>Calculated section modulus is wrong.</x:v>
      </x:c>
      <x:c r="I1808" s="10" t="str">
        <x:v>rdf/TRF/TRF-048/TRF-048-F03.ttl</x:v>
      </x:c>
      <x:c r="J1808" s="10" t="str">
        <x:v>51562f3a94f33bf634b61d1ba358e885d2c0593c337448b2e24ca1eaaa593c36</x:v>
      </x:c>
      <x:c r="K1808" s="13" t="str">
        <x:v>NOT_REVIEWED</x:v>
      </x:c>
      <x:c r="L1808" s="13" t="str"/>
      <x:c r="M1808" s="13" t="str"/>
      <x:c r="N1808" s="13" t="str"/>
      <x:c r="O1808" s="13" t="str"/>
      <x:c r="P1808" s="13" t="str"/>
      <x:c r="Q1808" s="13" t="str"/>
      <x:c r="R1808" s="13" t="str"/>
      <x:c r="S1808" s="13" t="str"/>
      <x:c r="T1808" s="14" t="str"/>
      <x:c r="U1808" s="9" t="str">
        <x:f>IF(AND(Q1808="AGREED",P1808="LABEL_ONLY",OR(O1808="PASS",O1808="FAIL"),R1808&lt;&gt;"",S1808&lt;&gt;"",T1808&lt;&gt;""),O1808,G1808)</x:f>
        <x:v>FAIL</x:v>
      </x:c>
      <x:c r="V1808" s="9" t="str">
        <x:f>IF(Q1808&lt;&gt;"AGREED","",IF(P1808="LABEL_ONLY",IF(AND(Q1808="AGREED",P1808="LABEL_ONLY",OR(O1808="PASS",O1808="FAIL"),R1808&lt;&gt;"",S1808&lt;&gt;"",T1808&lt;&gt;""),"LABEL_APPLIED","INCOMPLETE_DECISION"),"RERUN_REQUIRED"))</x:f>
      </x:c>
    </x:row>
    <x:row r="1809" ht="30" customHeight="1">
      <x:c r="A1809" s="9" t="str">
        <x:v>TRF-048-F04</x:v>
      </x:c>
      <x:c r="B1809" s="9" t="str">
        <x:v>TRF-048</x:v>
      </x:c>
      <x:c r="C1809" s="9" t="str">
        <x:v>BATCH_13</x:v>
      </x:c>
      <x:c r="D1809" s="9" t="str">
        <x:v>TRAFICOM</x:v>
      </x:c>
      <x:c r="E1809" s="9" t="n">
        <x:v>1</x:v>
      </x:c>
      <x:c r="F1809" s="9" t="str">
        <x:v>4.4.3</x:v>
      </x:c>
      <x:c r="G1809" s="9" t="str">
        <x:v>FAIL</x:v>
      </x:c>
      <x:c r="H1809" s="11" t="str">
        <x:v>Calculated required shear area is wrong.</x:v>
      </x:c>
      <x:c r="I1809" s="10" t="str">
        <x:v>rdf/TRF/TRF-048/TRF-048-F04.ttl</x:v>
      </x:c>
      <x:c r="J1809" s="10" t="str">
        <x:v>675e1b54109f6235aa207487aff7450d3049e7d634872d9279f19cbe5585169f</x:v>
      </x:c>
      <x:c r="K1809" s="13" t="str">
        <x:v>NOT_REVIEWED</x:v>
      </x:c>
      <x:c r="L1809" s="13" t="str"/>
      <x:c r="M1809" s="13" t="str"/>
      <x:c r="N1809" s="13" t="str"/>
      <x:c r="O1809" s="13" t="str"/>
      <x:c r="P1809" s="13" t="str"/>
      <x:c r="Q1809" s="13" t="str"/>
      <x:c r="R1809" s="13" t="str"/>
      <x:c r="S1809" s="13" t="str"/>
      <x:c r="T1809" s="14" t="str"/>
      <x:c r="U1809" s="9" t="str">
        <x:f>IF(AND(Q1809="AGREED",P1809="LABEL_ONLY",OR(O1809="PASS",O1809="FAIL"),R1809&lt;&gt;"",S1809&lt;&gt;"",T1809&lt;&gt;""),O1809,G1809)</x:f>
        <x:v>FAIL</x:v>
      </x:c>
      <x:c r="V1809" s="9" t="str">
        <x:f>IF(Q1809&lt;&gt;"AGREED","",IF(P1809="LABEL_ONLY",IF(AND(Q1809="AGREED",P1809="LABEL_ONLY",OR(O1809="PASS",O1809="FAIL"),R1809&lt;&gt;"",S1809&lt;&gt;"",T1809&lt;&gt;""),"LABEL_APPLIED","INCOMPLETE_DECISION"),"RERUN_REQUIRED"))</x:f>
      </x:c>
    </x:row>
    <x:row r="1810" ht="30" customHeight="1">
      <x:c r="A1810" s="9" t="str">
        <x:v>TRF-048-F05</x:v>
      </x:c>
      <x:c r="B1810" s="9" t="str">
        <x:v>TRF-048</x:v>
      </x:c>
      <x:c r="C1810" s="9" t="str">
        <x:v>BATCH_13</x:v>
      </x:c>
      <x:c r="D1810" s="9" t="str">
        <x:v>TRAFICOM</x:v>
      </x:c>
      <x:c r="E1810" s="9" t="n">
        <x:v>0</x:v>
      </x:c>
      <x:c r="F1810" s="9" t="str">
        <x:v>4.4.3</x:v>
      </x:c>
      <x:c r="G1810" s="9" t="str">
        <x:v>FAIL</x:v>
      </x:c>
      <x:c r="H1810" s="11" t="str">
        <x:v>Required span operand is missing.</x:v>
      </x:c>
      <x:c r="I1810" s="10" t="str">
        <x:v>rdf/TRF/TRF-048/TRF-048-F05.ttl</x:v>
      </x:c>
      <x:c r="J1810" s="10" t="str">
        <x:v>65a75ae233103b4f074c212cc02064c343c156b732c74d8e9e50defca2c632d9</x:v>
      </x:c>
      <x:c r="K1810" s="13" t="str">
        <x:v>NOT_REVIEWED</x:v>
      </x:c>
      <x:c r="L1810" s="13" t="str"/>
      <x:c r="M1810" s="13" t="str"/>
      <x:c r="N1810" s="13" t="str"/>
      <x:c r="O1810" s="13" t="str"/>
      <x:c r="P1810" s="13" t="str"/>
      <x:c r="Q1810" s="13" t="str"/>
      <x:c r="R1810" s="13" t="str"/>
      <x:c r="S1810" s="13" t="str"/>
      <x:c r="T1810" s="14" t="str"/>
      <x:c r="U1810" s="9" t="str">
        <x:f>IF(AND(Q1810="AGREED",P1810="LABEL_ONLY",OR(O1810="PASS",O1810="FAIL"),R1810&lt;&gt;"",S1810&lt;&gt;"",T1810&lt;&gt;""),O1810,G1810)</x:f>
        <x:v>FAIL</x:v>
      </x:c>
      <x:c r="V1810" s="9" t="str">
        <x:f>IF(Q1810&lt;&gt;"AGREED","",IF(P1810="LABEL_ONLY",IF(AND(Q1810="AGREED",P1810="LABEL_ONLY",OR(O1810="PASS",O1810="FAIL"),R1810&lt;&gt;"",S1810&lt;&gt;"",T1810&lt;&gt;""),"LABEL_APPLIED","INCOMPLETE_DECISION"),"RERUN_REQUIRED"))</x:f>
      </x:c>
    </x:row>
    <x:row r="1811" ht="30" customHeight="1">
      <x:c r="A1811" s="9" t="str">
        <x:v>TRF-048-F06</x:v>
      </x:c>
      <x:c r="B1811" s="9" t="str">
        <x:v>TRF-048</x:v>
      </x:c>
      <x:c r="C1811" s="9" t="str">
        <x:v>BATCH_13</x:v>
      </x:c>
      <x:c r="D1811" s="9" t="str">
        <x:v>TRAFICOM</x:v>
      </x:c>
      <x:c r="E1811" s="9" t="n">
        <x:v>0</x:v>
      </x:c>
      <x:c r="F1811" s="9" t="str">
        <x:v>4.4.3</x:v>
      </x:c>
      <x:c r="G1811" s="9" t="str">
        <x:v>FAIL</x:v>
      </x:c>
      <x:c r="H1811" s="11" t="str">
        <x:v>Yield strength uses the wrong unit.</x:v>
      </x:c>
      <x:c r="I1811" s="10" t="str">
        <x:v>rdf/TRF/TRF-048/TRF-048-F06.ttl</x:v>
      </x:c>
      <x:c r="J1811" s="10" t="str">
        <x:v>bd0b4739ae37c9a713bfc3ddbb3f4c2f8cb7b57c93ad1b7297723818b61b26c3</x:v>
      </x:c>
      <x:c r="K1811" s="13" t="str">
        <x:v>NOT_REVIEWED</x:v>
      </x:c>
      <x:c r="L1811" s="13" t="str"/>
      <x:c r="M1811" s="13" t="str"/>
      <x:c r="N1811" s="13" t="str"/>
      <x:c r="O1811" s="13" t="str"/>
      <x:c r="P1811" s="13" t="str"/>
      <x:c r="Q1811" s="13" t="str"/>
      <x:c r="R1811" s="13" t="str"/>
      <x:c r="S1811" s="13" t="str"/>
      <x:c r="T1811" s="14" t="str"/>
      <x:c r="U1811" s="9" t="str">
        <x:f>IF(AND(Q1811="AGREED",P1811="LABEL_ONLY",OR(O1811="PASS",O1811="FAIL"),R1811&lt;&gt;"",S1811&lt;&gt;"",T1811&lt;&gt;""),O1811,G1811)</x:f>
        <x:v>FAIL</x:v>
      </x:c>
      <x:c r="V1811" s="9" t="str">
        <x:f>IF(Q1811&lt;&gt;"AGREED","",IF(P1811="LABEL_ONLY",IF(AND(Q1811="AGREED",P1811="LABEL_ONLY",OR(O1811="PASS",O1811="FAIL"),R1811&lt;&gt;"",S1811&lt;&gt;"",T1811&lt;&gt;""),"LABEL_APPLIED","INCOMPLETE_DECISION"),"RERUN_REQUIRED"))</x:f>
      </x:c>
    </x:row>
    <x:row r="1812" ht="30" customHeight="1">
      <x:c r="A1812" s="9" t="str">
        <x:v>TRF-048-F07</x:v>
      </x:c>
      <x:c r="B1812" s="9" t="str">
        <x:v>TRF-048</x:v>
      </x:c>
      <x:c r="C1812" s="9" t="str">
        <x:v>BATCH_13</x:v>
      </x:c>
      <x:c r="D1812" s="9" t="str">
        <x:v>TRAFICOM</x:v>
      </x:c>
      <x:c r="E1812" s="9" t="n">
        <x:v>0</x:v>
      </x:c>
      <x:c r="F1812" s="9" t="str">
        <x:v>4.4.3</x:v>
      </x:c>
      <x:c r="G1812" s="9" t="str">
        <x:v>FAIL</x:v>
      </x:c>
      <x:c r="H1812" s="11" t="str">
        <x:v>Actual frame shear area incorrectly includes the bracket area.</x:v>
      </x:c>
      <x:c r="I1812" s="10" t="str">
        <x:v>rdf/TRF/TRF-048/TRF-048-F07.ttl</x:v>
      </x:c>
      <x:c r="J1812" s="10" t="str">
        <x:v>236bf3a5661b6be31b513ff926acc42b3b4aaa93cd22516b11b87fc6db890eef</x:v>
      </x:c>
      <x:c r="K1812" s="13" t="str">
        <x:v>NOT_REVIEWED</x:v>
      </x:c>
      <x:c r="L1812" s="13" t="str"/>
      <x:c r="M1812" s="13" t="str"/>
      <x:c r="N1812" s="13" t="str"/>
      <x:c r="O1812" s="13" t="str"/>
      <x:c r="P1812" s="13" t="str"/>
      <x:c r="Q1812" s="13" t="str"/>
      <x:c r="R1812" s="13" t="str"/>
      <x:c r="S1812" s="13" t="str"/>
      <x:c r="T1812" s="14" t="str"/>
      <x:c r="U1812" s="9" t="str">
        <x:f>IF(AND(Q1812="AGREED",P1812="LABEL_ONLY",OR(O1812="PASS",O1812="FAIL"),R1812&lt;&gt;"",S1812&lt;&gt;"",T1812&lt;&gt;""),O1812,G1812)</x:f>
        <x:v>FAIL</x:v>
      </x:c>
      <x:c r="V1812" s="9" t="str">
        <x:f>IF(Q1812&lt;&gt;"AGREED","",IF(P1812="LABEL_ONLY",IF(AND(Q1812="AGREED",P1812="LABEL_ONLY",OR(O1812="PASS",O1812="FAIL"),R1812&lt;&gt;"",S1812&lt;&gt;"",T1812&lt;&gt;""),"LABEL_APPLIED","INCOMPLETE_DECISION"),"RERUN_REQUIRED"))</x:f>
      </x:c>
    </x:row>
    <x:row r="1813" ht="30" customHeight="1">
      <x:c r="A1813" s="9" t="str">
        <x:v>TRF-048-P01</x:v>
      </x:c>
      <x:c r="B1813" s="9" t="str">
        <x:v>TRF-048</x:v>
      </x:c>
      <x:c r="C1813" s="9" t="str">
        <x:v>BATCH_13</x:v>
      </x:c>
      <x:c r="D1813" s="9" t="str">
        <x:v>TRAFICOM</x:v>
      </x:c>
      <x:c r="E1813" s="9" t="n">
        <x:v>0</x:v>
      </x:c>
      <x:c r="F1813" s="9" t="str">
        <x:v>4.4.3</x:v>
      </x:c>
      <x:c r="G1813" s="9" t="str">
        <x:v>PASS</x:v>
      </x:c>
      <x:c r="H1813" s="11" t="str">
        <x:v>Correct longitudinal-frame calculation for continuous beam with brackets using m=13.3.</x:v>
      </x:c>
      <x:c r="I1813" s="10" t="str">
        <x:v>rdf/TRF/TRF-048/TRF-048-P01.ttl</x:v>
      </x:c>
      <x:c r="J1813" s="10" t="str">
        <x:v>dab977d606423e8c9af5fca7dd0e429582eeb9fd8ffb9bb92c29551f8ce86f3b</x:v>
      </x:c>
      <x:c r="K1813" s="13" t="str">
        <x:v>NOT_REVIEWED</x:v>
      </x:c>
      <x:c r="L1813" s="13" t="str"/>
      <x:c r="M1813" s="13" t="str"/>
      <x:c r="N1813" s="13" t="str"/>
      <x:c r="O1813" s="13" t="str"/>
      <x:c r="P1813" s="13" t="str"/>
      <x:c r="Q1813" s="13" t="str"/>
      <x:c r="R1813" s="13" t="str"/>
      <x:c r="S1813" s="13" t="str"/>
      <x:c r="T1813" s="14" t="str"/>
      <x:c r="U1813" s="9" t="str">
        <x:f>IF(AND(Q1813="AGREED",P1813="LABEL_ONLY",OR(O1813="PASS",O1813="FAIL"),R1813&lt;&gt;"",S1813&lt;&gt;"",T1813&lt;&gt;""),O1813,G1813)</x:f>
        <x:v>PASS</x:v>
      </x:c>
      <x:c r="V1813" s="9" t="str">
        <x:f>IF(Q1813&lt;&gt;"AGREED","",IF(P1813="LABEL_ONLY",IF(AND(Q1813="AGREED",P1813="LABEL_ONLY",OR(O1813="PASS",O1813="FAIL"),R1813&lt;&gt;"",S1813&lt;&gt;"",T1813&lt;&gt;""),"LABEL_APPLIED","INCOMPLETE_DECISION"),"RERUN_REQUIRED"))</x:f>
      </x:c>
    </x:row>
    <x:row r="1814" ht="30" customHeight="1">
      <x:c r="A1814" s="9" t="str">
        <x:v>TRF-048-P02</x:v>
      </x:c>
      <x:c r="B1814" s="9" t="str">
        <x:v>TRF-048</x:v>
      </x:c>
      <x:c r="C1814" s="9" t="str">
        <x:v>BATCH_13</x:v>
      </x:c>
      <x:c r="D1814" s="9" t="str">
        <x:v>TRAFICOM</x:v>
      </x:c>
      <x:c r="E1814" s="9" t="n">
        <x:v>1</x:v>
      </x:c>
      <x:c r="F1814" s="9" t="str">
        <x:v>4.4.3</x:v>
      </x:c>
      <x:c r="G1814" s="9" t="str">
        <x:v>PASS</x:v>
      </x:c>
      <x:c r="H1814" s="11" t="str">
        <x:v>Second correct longitudinal-frame numeric case.</x:v>
      </x:c>
      <x:c r="I1814" s="10" t="str">
        <x:v>rdf/TRF/TRF-048/TRF-048-P02.ttl</x:v>
      </x:c>
      <x:c r="J1814" s="10" t="str">
        <x:v>b3d949a2651bd9a09efc6622f74b89193032dfa6e0126f7ae037de7dbf4398b3</x:v>
      </x:c>
      <x:c r="K1814" s="13" t="str">
        <x:v>NOT_REVIEWED</x:v>
      </x:c>
      <x:c r="L1814" s="13" t="str"/>
      <x:c r="M1814" s="13" t="str"/>
      <x:c r="N1814" s="13" t="str"/>
      <x:c r="O1814" s="13" t="str"/>
      <x:c r="P1814" s="13" t="str"/>
      <x:c r="Q1814" s="13" t="str"/>
      <x:c r="R1814" s="13" t="str"/>
      <x:c r="S1814" s="13" t="str"/>
      <x:c r="T1814" s="14" t="str"/>
      <x:c r="U1814" s="9" t="str">
        <x:f>IF(AND(Q1814="AGREED",P1814="LABEL_ONLY",OR(O1814="PASS",O1814="FAIL"),R1814&lt;&gt;"",S1814&lt;&gt;"",T1814&lt;&gt;""),O1814,G1814)</x:f>
        <x:v>PASS</x:v>
      </x:c>
      <x:c r="V1814" s="9" t="str">
        <x:f>IF(Q1814&lt;&gt;"AGREED","",IF(P1814="LABEL_ONLY",IF(AND(Q1814="AGREED",P1814="LABEL_ONLY",OR(O1814="PASS",O1814="FAIL"),R1814&lt;&gt;"",S1814&lt;&gt;"",T1814&lt;&gt;""),"LABEL_APPLIED","INCOMPLETE_DECISION"),"RERUN_REQUIRED"))</x:f>
      </x:c>
    </x:row>
    <x:row r="1815" ht="30" customHeight="1">
      <x:c r="A1815" s="9" t="str">
        <x:v>TRF-048-P03</x:v>
      </x:c>
      <x:c r="B1815" s="9" t="str">
        <x:v>TRF-048</x:v>
      </x:c>
      <x:c r="C1815" s="9" t="str">
        <x:v>BATCH_13</x:v>
      </x:c>
      <x:c r="D1815" s="9" t="str">
        <x:v>TRAFICOM</x:v>
      </x:c>
      <x:c r="E1815" s="9" t="n">
        <x:v>0</x:v>
      </x:c>
      <x:c r="F1815" s="9" t="str">
        <x:v>4.4.3</x:v>
      </x:c>
      <x:c r="G1815" s="9" t="str">
        <x:v>PASS</x:v>
      </x:c>
      <x:c r="H1815" s="11" t="str">
        <x:v>Significantly different boundary conditions use a smaller moment factor and recomputed results.</x:v>
      </x:c>
      <x:c r="I1815" s="10" t="str">
        <x:v>rdf/TRF/TRF-048/TRF-048-P03.ttl</x:v>
      </x:c>
      <x:c r="J1815" s="10" t="str">
        <x:v>9e2823316bd7c9818143e44d6c037d6eb1976b02f81903b22ae3a73bbaccd8be</x:v>
      </x:c>
      <x:c r="K1815" s="13" t="str">
        <x:v>NOT_REVIEWED</x:v>
      </x:c>
      <x:c r="L1815" s="13" t="str"/>
      <x:c r="M1815" s="13" t="str"/>
      <x:c r="N1815" s="13" t="str"/>
      <x:c r="O1815" s="13" t="str"/>
      <x:c r="P1815" s="13" t="str"/>
      <x:c r="Q1815" s="13" t="str"/>
      <x:c r="R1815" s="13" t="str"/>
      <x:c r="S1815" s="13" t="str"/>
      <x:c r="T1815" s="14" t="str"/>
      <x:c r="U1815" s="9" t="str">
        <x:f>IF(AND(Q1815="AGREED",P1815="LABEL_ONLY",OR(O1815="PASS",O1815="FAIL"),R1815&lt;&gt;"",S1815&lt;&gt;"",T1815&lt;&gt;""),O1815,G1815)</x:f>
        <x:v>PASS</x:v>
      </x:c>
      <x:c r="V1815" s="9" t="str">
        <x:f>IF(Q1815&lt;&gt;"AGREED","",IF(P1815="LABEL_ONLY",IF(AND(Q1815="AGREED",P1815="LABEL_ONLY",OR(O1815="PASS",O1815="FAIL"),R1815&lt;&gt;"",S1815&lt;&gt;"",T1815&lt;&gt;""),"LABEL_APPLIED","INCOMPLETE_DECISION"),"RERUN_REQUIRED"))</x:f>
      </x:c>
    </x:row>
    <x:row r="1816" ht="30" customHeight="1">
      <x:c r="A1816" s="9" t="str">
        <x:v>TRF-048-P04</x:v>
      </x:c>
      <x:c r="B1816" s="9" t="str">
        <x:v>TRF-048</x:v>
      </x:c>
      <x:c r="C1816" s="9" t="str">
        <x:v>BATCH_13</x:v>
      </x:c>
      <x:c r="D1816" s="9" t="str">
        <x:v>TRAFICOM</x:v>
      </x:c>
      <x:c r="E1816" s="9" t="n">
        <x:v>0</x:v>
      </x:c>
      <x:c r="F1816" s="9" t="str">
        <x:v>4.4.3</x:v>
      </x:c>
      <x:c r="G1816" s="9" t="str">
        <x:v>PASS</x:v>
      </x:c>
      <x:c r="H1816" s="11" t="str">
        <x:v>Bracket area is excluded from actual frame shear area.</x:v>
      </x:c>
      <x:c r="I1816" s="10" t="str">
        <x:v>rdf/TRF/TRF-048/TRF-048-P04.ttl</x:v>
      </x:c>
      <x:c r="J1816" s="10" t="str">
        <x:v>7640ddad60fa6449e4b43556933a7eb6afb394a0e6abeb17b42a9b0a4d6fed0d</x:v>
      </x:c>
      <x:c r="K1816" s="13" t="str">
        <x:v>NOT_REVIEWED</x:v>
      </x:c>
      <x:c r="L1816" s="13" t="str"/>
      <x:c r="M1816" s="13" t="str"/>
      <x:c r="N1816" s="13" t="str"/>
      <x:c r="O1816" s="13" t="str"/>
      <x:c r="P1816" s="13" t="str"/>
      <x:c r="Q1816" s="13" t="str"/>
      <x:c r="R1816" s="13" t="str"/>
      <x:c r="S1816" s="13" t="str"/>
      <x:c r="T1816" s="14" t="str"/>
      <x:c r="U1816" s="9" t="str">
        <x:f>IF(AND(Q1816="AGREED",P1816="LABEL_ONLY",OR(O1816="PASS",O1816="FAIL"),R1816&lt;&gt;"",S1816&lt;&gt;"",T1816&lt;&gt;""),O1816,G1816)</x:f>
        <x:v>PASS</x:v>
      </x:c>
      <x:c r="V1816" s="9" t="str">
        <x:f>IF(Q1816&lt;&gt;"AGREED","",IF(P1816="LABEL_ONLY",IF(AND(Q1816="AGREED",P1816="LABEL_ONLY",OR(O1816="PASS",O1816="FAIL"),R1816&lt;&gt;"",S1816&lt;&gt;"",T1816&lt;&gt;""),"LABEL_APPLIED","INCOMPLETE_DECISION"),"RERUN_REQUIRED"))</x:f>
      </x:c>
    </x:row>
    <x:row r="1817" ht="30" customHeight="1">
      <x:c r="A1817" s="9" t="str">
        <x:v>TRF-049-F01</x:v>
      </x:c>
      <x:c r="B1817" s="9" t="str">
        <x:v>TRF-049</x:v>
      </x:c>
      <x:c r="C1817" s="9" t="str">
        <x:v>BATCH_04</x:v>
      </x:c>
      <x:c r="D1817" s="9" t="str">
        <x:v>TRAFICOM</x:v>
      </x:c>
      <x:c r="E1817" s="9" t="n">
        <x:v>0</x:v>
      </x:c>
      <x:c r="F1817" s="9" t="str">
        <x:v>4.4.4.1</x:v>
      </x:c>
      <x:c r="G1817" s="9" t="str">
        <x:v>FAIL</x:v>
      </x:c>
      <x:c r="H1817" s="11" t="str">
        <x:v>Frame within ice-strengthened area lacks effective attachment confirmation.</x:v>
      </x:c>
      <x:c r="I1817" s="10" t="str">
        <x:v>rdf/TRF/TRF-049/TRF-049-F01.ttl</x:v>
      </x:c>
      <x:c r="J1817" s="10" t="str">
        <x:v>fb4ff48e39119c52fd6a6e887fac865fd8395de55bf671301f5def86a39841ea</x:v>
      </x:c>
      <x:c r="K1817" s="13" t="str">
        <x:v>NOT_REVIEWED</x:v>
      </x:c>
      <x:c r="L1817" s="13" t="str"/>
      <x:c r="M1817" s="13" t="str"/>
      <x:c r="N1817" s="13" t="str"/>
      <x:c r="O1817" s="13" t="str"/>
      <x:c r="P1817" s="13" t="str"/>
      <x:c r="Q1817" s="13" t="str"/>
      <x:c r="R1817" s="13" t="str"/>
      <x:c r="S1817" s="13" t="str"/>
      <x:c r="T1817" s="14" t="str"/>
      <x:c r="U1817" s="9" t="str">
        <x:f>IF(AND(Q1817="AGREED",P1817="LABEL_ONLY",OR(O1817="PASS",O1817="FAIL"),R1817&lt;&gt;"",S1817&lt;&gt;"",T1817&lt;&gt;""),O1817,G1817)</x:f>
        <x:v>FAIL</x:v>
      </x:c>
      <x:c r="V1817" s="9" t="str">
        <x:f>IF(Q1817&lt;&gt;"AGREED","",IF(P1817="LABEL_ONLY",IF(AND(Q1817="AGREED",P1817="LABEL_ONLY",OR(O1817="PASS",O1817="FAIL"),R1817&lt;&gt;"",S1817&lt;&gt;"",T1817&lt;&gt;""),"LABEL_APPLIED","INCOMPLETE_DECISION"),"RERUN_REQUIRED"))</x:f>
      </x:c>
    </x:row>
    <x:row r="1818" ht="30" customHeight="1">
      <x:c r="A1818" s="9" t="str">
        <x:v>TRF-049-F02</x:v>
      </x:c>
      <x:c r="B1818" s="9" t="str">
        <x:v>TRF-049</x:v>
      </x:c>
      <x:c r="C1818" s="9" t="str">
        <x:v>BATCH_04</x:v>
      </x:c>
      <x:c r="D1818" s="9" t="str">
        <x:v>TRAFICOM</x:v>
      </x:c>
      <x:c r="E1818" s="9" t="n">
        <x:v>1</x:v>
      </x:c>
      <x:c r="F1818" s="9" t="str">
        <x:v>4.4.4.1</x:v>
      </x:c>
      <x:c r="G1818" s="9" t="str">
        <x:v>FAIL</x:v>
      </x:c>
      <x:c r="H1818" s="11" t="str">
        <x:v>Longitudinal-frame branch lacks its required connection bracket.</x:v>
      </x:c>
      <x:c r="I1818" s="10" t="str">
        <x:v>rdf/TRF/TRF-049/TRF-049-F02.ttl</x:v>
      </x:c>
      <x:c r="J1818" s="10" t="str">
        <x:v>c8290fdcdab6fb9e96e2bb9759969ee72036c381b1ad195d51d8cc624d587c7d</x:v>
      </x:c>
      <x:c r="K1818" s="13" t="str">
        <x:v>REVIEWED</x:v>
      </x:c>
      <x:c r="L1818" s="13" t="str">
        <x:v>YES</x:v>
      </x:c>
      <x:c r="M1818" s="13" t="str">
        <x:v>YES</x:v>
      </x:c>
      <x:c r="N1818" s="13" t="str">
        <x:v>YES</x:v>
      </x:c>
      <x:c r="O1818" s="13"/>
      <x:c r="P1818" s="13"/>
      <x:c r="Q1818" s="13"/>
      <x:c r="R1818" s="13" t="str">
        <x:v>AI-assisted draft</x:v>
      </x:c>
      <x:c r="S1818" s="105" t="n">
        <x:v>46281</x:v>
      </x:c>
      <x:c r="T1818" s="14" t="str">
        <x:v>Valid failure: a longitudinal frame has a support but no required bracket evidence.</x:v>
      </x:c>
      <x:c r="U1818" s="9" t="str">
        <x:f>IF(AND(Q1818="AGREED",P1818="LABEL_ONLY",OR(O1818="PASS",O1818="FAIL"),R1818&lt;&gt;"",S1818&lt;&gt;"",T1818&lt;&gt;""),O1818,G1818)</x:f>
        <x:v>FAIL</x:v>
      </x:c>
      <x:c r="V1818" s="9" t="str">
        <x:f>IF(Q1818&lt;&gt;"AGREED","",IF(P1818="LABEL_ONLY",IF(AND(Q1818="AGREED",P1818="LABEL_ONLY",OR(O1818="PASS",O1818="FAIL"),R1818&lt;&gt;"",S1818&lt;&gt;"",T1818&lt;&gt;""),"LABEL_APPLIED","INCOMPLETE_DECISION"),"RERUN_REQUIRED"))</x:f>
      </x:c>
    </x:row>
    <x:row r="1819" ht="30" customHeight="1">
      <x:c r="A1819" s="9" t="str">
        <x:v>TRF-049-F03</x:v>
      </x:c>
      <x:c r="B1819" s="9" t="str">
        <x:v>TRF-049</x:v>
      </x:c>
      <x:c r="C1819" s="9" t="str">
        <x:v>BATCH_04</x:v>
      </x:c>
      <x:c r="D1819" s="9" t="str">
        <x:v>TRAFICOM</x:v>
      </x:c>
      <x:c r="E1819" s="9" t="n">
        <x:v>0</x:v>
      </x:c>
      <x:c r="F1819" s="9" t="str">
        <x:v>4.4.4.1</x:v>
      </x:c>
      <x:c r="G1819" s="9" t="str">
        <x:v>FAIL</x:v>
      </x:c>
      <x:c r="H1819" s="11" t="str">
        <x:v>Passing-through frame connects only one side of the web plate.</x:v>
      </x:c>
      <x:c r="I1819" s="10" t="str">
        <x:v>rdf/TRF/TRF-049/TRF-049-F03.ttl</x:v>
      </x:c>
      <x:c r="J1819" s="10" t="str">
        <x:v>4c6f4edaf4e92e4c5c93a8ab9478b3f4b303461662b3e0a983aa82c3ed2f6c66</x:v>
      </x:c>
      <x:c r="K1819" s="13" t="str">
        <x:v>NOT_REVIEWED</x:v>
      </x:c>
      <x:c r="L1819" s="13" t="str"/>
      <x:c r="M1819" s="13" t="str"/>
      <x:c r="N1819" s="13" t="str"/>
      <x:c r="O1819" s="13" t="str"/>
      <x:c r="P1819" s="13" t="str"/>
      <x:c r="Q1819" s="13" t="str"/>
      <x:c r="R1819" s="13" t="str"/>
      <x:c r="S1819" s="13" t="str"/>
      <x:c r="T1819" s="14" t="str"/>
      <x:c r="U1819" s="9" t="str">
        <x:f>IF(AND(Q1819="AGREED",P1819="LABEL_ONLY",OR(O1819="PASS",O1819="FAIL"),R1819&lt;&gt;"",S1819&lt;&gt;"",T1819&lt;&gt;""),O1819,G1819)</x:f>
        <x:v>FAIL</x:v>
      </x:c>
      <x:c r="V1819" s="9" t="str">
        <x:f>IF(Q1819&lt;&gt;"AGREED","",IF(P1819="LABEL_ONLY",IF(AND(Q1819="AGREED",P1819="LABEL_ONLY",OR(O1819="PASS",O1819="FAIL"),R1819&lt;&gt;"",S1819&lt;&gt;"",T1819&lt;&gt;""),"LABEL_APPLIED","INCOMPLETE_DECISION"),"RERUN_REQUIRED"))</x:f>
      </x:c>
    </x:row>
    <x:row r="1820" ht="30" customHeight="1">
      <x:c r="A1820" s="9" t="str">
        <x:v>TRF-049-F04</x:v>
      </x:c>
      <x:c r="B1820" s="9" t="str">
        <x:v>TRF-049</x:v>
      </x:c>
      <x:c r="C1820" s="9" t="str">
        <x:v>BATCH_04</x:v>
      </x:c>
      <x:c r="D1820" s="9" t="str">
        <x:v>TRAFICOM</x:v>
      </x:c>
      <x:c r="E1820" s="9" t="n">
        <x:v>0</x:v>
      </x:c>
      <x:c r="F1820" s="9" t="str">
        <x:v>4.4.4.1</x:v>
      </x:c>
      <x:c r="G1820" s="9" t="str">
        <x:v>FAIL</x:v>
      </x:c>
      <x:c r="H1820" s="11" t="str">
        <x:v>Installed bracket is thinner than the frame web.</x:v>
      </x:c>
      <x:c r="I1820" s="10" t="str">
        <x:v>rdf/TRF/TRF-049/TRF-049-F04.ttl</x:v>
      </x:c>
      <x:c r="J1820" s="10" t="str">
        <x:v>89f5696a43154d157dae7475e71e4e90584b8806f054db46957ebfb9a4deb5ce</x:v>
      </x:c>
      <x:c r="K1820" s="13" t="str">
        <x:v>NOT_REVIEWED</x:v>
      </x:c>
      <x:c r="L1820" s="13" t="str"/>
      <x:c r="M1820" s="13" t="str"/>
      <x:c r="N1820" s="13" t="str"/>
      <x:c r="O1820" s="13" t="str"/>
      <x:c r="P1820" s="13" t="str"/>
      <x:c r="Q1820" s="13" t="str"/>
      <x:c r="R1820" s="13" t="str"/>
      <x:c r="S1820" s="13" t="str"/>
      <x:c r="T1820" s="14" t="str"/>
      <x:c r="U1820" s="9" t="str">
        <x:f>IF(AND(Q1820="AGREED",P1820="LABEL_ONLY",OR(O1820="PASS",O1820="FAIL"),R1820&lt;&gt;"",S1820&lt;&gt;"",T1820&lt;&gt;""),O1820,G1820)</x:f>
        <x:v>FAIL</x:v>
      </x:c>
      <x:c r="V1820" s="9" t="str">
        <x:f>IF(Q1820&lt;&gt;"AGREED","",IF(P1820="LABEL_ONLY",IF(AND(Q1820="AGREED",P1820="LABEL_ONLY",OR(O1820="PASS",O1820="FAIL"),R1820&lt;&gt;"",S1820&lt;&gt;"",T1820&lt;&gt;""),"LABEL_APPLIED","INCOMPLETE_DECISION"),"RERUN_REQUIRED"))</x:f>
      </x:c>
    </x:row>
    <x:row r="1821" ht="30" customHeight="1">
      <x:c r="A1821" s="9" t="str">
        <x:v>TRF-049-F05</x:v>
      </x:c>
      <x:c r="B1821" s="9" t="str">
        <x:v>TRF-049</x:v>
      </x:c>
      <x:c r="C1821" s="9" t="str">
        <x:v>BATCH_04</x:v>
      </x:c>
      <x:c r="D1821" s="9" t="str">
        <x:v>TRAFICOM</x:v>
      </x:c>
      <x:c r="E1821" s="9" t="n">
        <x:v>0</x:v>
      </x:c>
      <x:c r="F1821" s="9" t="str">
        <x:v>4.4.4.1</x:v>
      </x:c>
      <x:c r="G1821" s="9" t="str">
        <x:v>FAIL</x:v>
      </x:c>
      <x:c r="H1821" s="11" t="str">
        <x:v>Installed bracket edge is not stiffened against buckling.</x:v>
      </x:c>
      <x:c r="I1821" s="10" t="str">
        <x:v>rdf/TRF/TRF-049/TRF-049-F05.ttl</x:v>
      </x:c>
      <x:c r="J1821" s="10" t="str">
        <x:v>178d24e49b6ee03f393969ef34625aa7255d7eda8c2b60d5a8218ada1542e1f2</x:v>
      </x:c>
      <x:c r="K1821" s="13" t="str">
        <x:v>NOT_REVIEWED</x:v>
      </x:c>
      <x:c r="L1821" s="13" t="str"/>
      <x:c r="M1821" s="13" t="str"/>
      <x:c r="N1821" s="13" t="str"/>
      <x:c r="O1821" s="13" t="str"/>
      <x:c r="P1821" s="13" t="str"/>
      <x:c r="Q1821" s="13" t="str"/>
      <x:c r="R1821" s="13" t="str"/>
      <x:c r="S1821" s="13" t="str"/>
      <x:c r="T1821" s="14" t="str"/>
      <x:c r="U1821" s="9" t="str">
        <x:f>IF(AND(Q1821="AGREED",P1821="LABEL_ONLY",OR(O1821="PASS",O1821="FAIL"),R1821&lt;&gt;"",S1821&lt;&gt;"",T1821&lt;&gt;""),O1821,G1821)</x:f>
        <x:v>FAIL</x:v>
      </x:c>
      <x:c r="V1821" s="9" t="str">
        <x:f>IF(Q1821&lt;&gt;"AGREED","",IF(P1821="LABEL_ONLY",IF(AND(Q1821="AGREED",P1821="LABEL_ONLY",OR(O1821="PASS",O1821="FAIL"),R1821&lt;&gt;"",S1821&lt;&gt;"",T1821&lt;&gt;""),"LABEL_APPLIED","INCOMPLETE_DECISION"),"RERUN_REQUIRED"))</x:f>
      </x:c>
    </x:row>
    <x:row r="1822" ht="30" customHeight="1">
      <x:c r="A1822" s="9" t="str">
        <x:v>TRF-049-P01</x:v>
      </x:c>
      <x:c r="B1822" s="9" t="str">
        <x:v>TRF-049</x:v>
      </x:c>
      <x:c r="C1822" s="9" t="str">
        <x:v>BATCH_04</x:v>
      </x:c>
      <x:c r="D1822" s="9" t="str">
        <x:v>TRAFICOM</x:v>
      </x:c>
      <x:c r="E1822" s="9" t="n">
        <x:v>0</x:v>
      </x:c>
      <x:c r="F1822" s="9" t="str">
        <x:v>4.4.4.1</x:v>
      </x:c>
      <x:c r="G1822" s="9" t="str">
        <x:v>PASS</x:v>
      </x:c>
      <x:c r="H1822" s="11" t="str">
        <x:v>Frame outside the ice-strengthened area is outside the attachment obligation.</x:v>
      </x:c>
      <x:c r="I1822" s="10" t="str">
        <x:v>rdf/TRF/TRF-049/TRF-049-P01.ttl</x:v>
      </x:c>
      <x:c r="J1822" s="10" t="str">
        <x:v>c0fb509bef9087319918279c1fbf6578d238b2f142836b6f2c1f7fd07e02f22f</x:v>
      </x:c>
      <x:c r="K1822" s="13" t="str">
        <x:v>NOT_REVIEWED</x:v>
      </x:c>
      <x:c r="L1822" s="13" t="str"/>
      <x:c r="M1822" s="13" t="str"/>
      <x:c r="N1822" s="13" t="str"/>
      <x:c r="O1822" s="13" t="str"/>
      <x:c r="P1822" s="13" t="str"/>
      <x:c r="Q1822" s="13" t="str"/>
      <x:c r="R1822" s="13" t="str"/>
      <x:c r="S1822" s="13" t="str"/>
      <x:c r="T1822" s="14" t="str"/>
      <x:c r="U1822" s="9" t="str">
        <x:f>IF(AND(Q1822="AGREED",P1822="LABEL_ONLY",OR(O1822="PASS",O1822="FAIL"),R1822&lt;&gt;"",S1822&lt;&gt;"",T1822&lt;&gt;""),O1822,G1822)</x:f>
        <x:v>PASS</x:v>
      </x:c>
      <x:c r="V1822" s="9" t="str">
        <x:f>IF(Q1822&lt;&gt;"AGREED","",IF(P1822="LABEL_ONLY",IF(AND(Q1822="AGREED",P1822="LABEL_ONLY",OR(O1822="PASS",O1822="FAIL"),R1822&lt;&gt;"",S1822&lt;&gt;"",T1822&lt;&gt;""),"LABEL_APPLIED","INCOMPLETE_DECISION"),"RERUN_REQUIRED"))</x:f>
      </x:c>
    </x:row>
    <x:row r="1823" ht="30" customHeight="1">
      <x:c r="A1823" s="9" t="str">
        <x:v>TRF-049-P02</x:v>
      </x:c>
      <x:c r="B1823" s="9" t="str">
        <x:v>TRF-049</x:v>
      </x:c>
      <x:c r="C1823" s="9" t="str">
        <x:v>BATCH_04</x:v>
      </x:c>
      <x:c r="D1823" s="9" t="str">
        <x:v>TRAFICOM</x:v>
      </x:c>
      <x:c r="E1823" s="9" t="n">
        <x:v>1</x:v>
      </x:c>
      <x:c r="F1823" s="9" t="str">
        <x:v>4.4.4.1</x:v>
      </x:c>
      <x:c r="G1823" s="9" t="str">
        <x:v>PASS</x:v>
      </x:c>
      <x:c r="H1823" s="11" t="str">
        <x:v>Generic frame within the ice-strengthened area has effective attachment confirmed.</x:v>
      </x:c>
      <x:c r="I1823" s="10" t="str">
        <x:v>rdf/TRF/TRF-049/TRF-049-P02.ttl</x:v>
      </x:c>
      <x:c r="J1823" s="10" t="str">
        <x:v>487eaa41a57c5151217b8fe006b0b12f529dc4dfeb7bac67b051b30746896aae</x:v>
      </x:c>
      <x:c r="K1823" s="13" t="str">
        <x:v>REVIEWED</x:v>
      </x:c>
      <x:c r="L1823" s="13" t="str">
        <x:v>YES</x:v>
      </x:c>
      <x:c r="M1823" s="13" t="str">
        <x:v>YES</x:v>
      </x:c>
      <x:c r="N1823" s="13" t="str">
        <x:v>YES</x:v>
      </x:c>
      <x:c r="O1823" s="13"/>
      <x:c r="P1823" s="13"/>
      <x:c r="Q1823" s="13"/>
      <x:c r="R1823" s="13" t="str">
        <x:v>AI-assisted draft</x:v>
      </x:c>
      <x:c r="S1823" s="105" t="n">
        <x:v>46281</x:v>
      </x:c>
      <x:c r="T1823" s="14" t="str">
        <x:v>Valid coarse PASS under the frozen benchmark: a frame in the ice-strengthened area carries the generic effective-attachment confirmation used by this case family.</x:v>
      </x:c>
      <x:c r="U1823" s="9" t="str">
        <x:f>IF(AND(Q1823="AGREED",P1823="LABEL_ONLY",OR(O1823="PASS",O1823="FAIL"),R1823&lt;&gt;"",S1823&lt;&gt;"",T1823&lt;&gt;""),O1823,G1823)</x:f>
        <x:v>PASS</x:v>
      </x:c>
      <x:c r="V1823" s="9" t="str">
        <x:f>IF(Q1823&lt;&gt;"AGREED","",IF(P1823="LABEL_ONLY",IF(AND(Q1823="AGREED",P1823="LABEL_ONLY",OR(O1823="PASS",O1823="FAIL"),R1823&lt;&gt;"",S1823&lt;&gt;"",T1823&lt;&gt;""),"LABEL_APPLIED","INCOMPLETE_DECISION"),"RERUN_REQUIRED"))</x:f>
      </x:c>
    </x:row>
    <x:row r="1824" ht="30" customHeight="1">
      <x:c r="A1824" s="9" t="str">
        <x:v>TRF-049-P03</x:v>
      </x:c>
      <x:c r="B1824" s="9" t="str">
        <x:v>TRF-049</x:v>
      </x:c>
      <x:c r="C1824" s="9" t="str">
        <x:v>BATCH_04</x:v>
      </x:c>
      <x:c r="D1824" s="9" t="str">
        <x:v>TRAFICOM</x:v>
      </x:c>
      <x:c r="E1824" s="9" t="n">
        <x:v>0</x:v>
      </x:c>
      <x:c r="F1824" s="9" t="str">
        <x:v>4.4.4.1</x:v>
      </x:c>
      <x:c r="G1824" s="9" t="str">
        <x:v>PASS</x:v>
      </x:c>
      <x:c r="H1824" s="11" t="str">
        <x:v>Longitudinal frame has supporting web-frame/bulkhead relationships and bracket attachment.</x:v>
      </x:c>
      <x:c r="I1824" s="10" t="str">
        <x:v>rdf/TRF/TRF-049/TRF-049-P03.ttl</x:v>
      </x:c>
      <x:c r="J1824" s="10" t="str">
        <x:v>49207aafeb18aac9887b660b32bff017d7cc4b774e54e97760cddaa1f754ecf5</x:v>
      </x:c>
      <x:c r="K1824" s="13" t="str">
        <x:v>NOT_REVIEWED</x:v>
      </x:c>
      <x:c r="L1824" s="13" t="str"/>
      <x:c r="M1824" s="13" t="str"/>
      <x:c r="N1824" s="13" t="str"/>
      <x:c r="O1824" s="13" t="str"/>
      <x:c r="P1824" s="13" t="str"/>
      <x:c r="Q1824" s="13" t="str"/>
      <x:c r="R1824" s="13" t="str"/>
      <x:c r="S1824" s="13" t="str"/>
      <x:c r="T1824" s="14" t="str"/>
      <x:c r="U1824" s="9" t="str">
        <x:f>IF(AND(Q1824="AGREED",P1824="LABEL_ONLY",OR(O1824="PASS",O1824="FAIL"),R1824&lt;&gt;"",S1824&lt;&gt;"",T1824&lt;&gt;""),O1824,G1824)</x:f>
        <x:v>PASS</x:v>
      </x:c>
      <x:c r="V1824" s="9" t="str">
        <x:f>IF(Q1824&lt;&gt;"AGREED","",IF(P1824="LABEL_ONLY",IF(AND(Q1824="AGREED",P1824="LABEL_ONLY",OR(O1824="PASS",O1824="FAIL"),R1824&lt;&gt;"",S1824&lt;&gt;"",T1824&lt;&gt;""),"LABEL_APPLIED","INCOMPLETE_DECISION"),"RERUN_REQUIRED"))</x:f>
      </x:c>
    </x:row>
    <x:row r="1825" ht="30" customHeight="1">
      <x:c r="A1825" s="9" t="str">
        <x:v>TRF-049-P04</x:v>
      </x:c>
      <x:c r="B1825" s="9" t="str">
        <x:v>TRF-049</x:v>
      </x:c>
      <x:c r="C1825" s="9" t="str">
        <x:v>BATCH_04</x:v>
      </x:c>
      <x:c r="D1825" s="9" t="str">
        <x:v>TRAFICOM</x:v>
      </x:c>
      <x:c r="E1825" s="9" t="n">
        <x:v>0</x:v>
      </x:c>
      <x:c r="F1825" s="9" t="str">
        <x:v>4.4.4.1</x:v>
      </x:c>
      <x:c r="G1825" s="9" t="str">
        <x:v>PASS</x:v>
      </x:c>
      <x:c r="H1825" s="11" t="str">
        <x:v>Transverse frame terminating at deck/stringer uses a bracket.</x:v>
      </x:c>
      <x:c r="I1825" s="10" t="str">
        <x:v>rdf/TRF/TRF-049/TRF-049-P04.ttl</x:v>
      </x:c>
      <x:c r="J1825" s="10" t="str">
        <x:v>3046a7f62277956ddb45481235dd69a99b0076fb9184c1829b4f333839f32a9b</x:v>
      </x:c>
      <x:c r="K1825" s="13" t="str">
        <x:v>NOT_REVIEWED</x:v>
      </x:c>
      <x:c r="L1825" s="13" t="str"/>
      <x:c r="M1825" s="13" t="str"/>
      <x:c r="N1825" s="13" t="str"/>
      <x:c r="O1825" s="13" t="str"/>
      <x:c r="P1825" s="13" t="str"/>
      <x:c r="Q1825" s="13" t="str"/>
      <x:c r="R1825" s="13" t="str"/>
      <x:c r="S1825" s="13" t="str"/>
      <x:c r="T1825" s="14" t="str"/>
      <x:c r="U1825" s="9" t="str">
        <x:f>IF(AND(Q1825="AGREED",P1825="LABEL_ONLY",OR(O1825="PASS",O1825="FAIL"),R1825&lt;&gt;"",S1825&lt;&gt;"",T1825&lt;&gt;""),O1825,G1825)</x:f>
        <x:v>PASS</x:v>
      </x:c>
      <x:c r="V1825" s="9" t="str">
        <x:f>IF(Q1825&lt;&gt;"AGREED","",IF(P1825="LABEL_ONLY",IF(AND(Q1825="AGREED",P1825="LABEL_ONLY",OR(O1825="PASS",O1825="FAIL"),R1825&lt;&gt;"",S1825&lt;&gt;"",T1825&lt;&gt;""),"LABEL_APPLIED","INCOMPLETE_DECISION"),"RERUN_REQUIRED"))</x:f>
      </x:c>
    </x:row>
    <x:row r="1826" ht="30" customHeight="1">
      <x:c r="A1826" s="9" t="str">
        <x:v>TRF-049-P05</x:v>
      </x:c>
      <x:c r="B1826" s="9" t="str">
        <x:v>TRF-049</x:v>
      </x:c>
      <x:c r="C1826" s="9" t="str">
        <x:v>BATCH_04</x:v>
      </x:c>
      <x:c r="D1826" s="9" t="str">
        <x:v>TRAFICOM</x:v>
      </x:c>
      <x:c r="E1826" s="9" t="n">
        <x:v>0</x:v>
      </x:c>
      <x:c r="F1826" s="9" t="str">
        <x:v>4.4.4.1</x:v>
      </x:c>
      <x:c r="G1826" s="9" t="str">
        <x:v>PASS</x:v>
      </x:c>
      <x:c r="H1826" s="11" t="str">
        <x:v>Transverse frame terminating at deck/stringer uses permitted similar attachment construction.</x:v>
      </x:c>
      <x:c r="I1826" s="10" t="str">
        <x:v>rdf/TRF/TRF-049/TRF-049-P05.ttl</x:v>
      </x:c>
      <x:c r="J1826" s="10" t="str">
        <x:v>64cab61fb47a922a53c5e1c29742191930c91f2c3e7278d881b0f51c1b708a04</x:v>
      </x:c>
      <x:c r="K1826" s="13" t="str">
        <x:v>NOT_REVIEWED</x:v>
      </x:c>
      <x:c r="L1826" s="13" t="str"/>
      <x:c r="M1826" s="13" t="str"/>
      <x:c r="N1826" s="13" t="str"/>
      <x:c r="O1826" s="13" t="str"/>
      <x:c r="P1826" s="13" t="str"/>
      <x:c r="Q1826" s="13" t="str"/>
      <x:c r="R1826" s="13" t="str"/>
      <x:c r="S1826" s="13" t="str"/>
      <x:c r="T1826" s="14" t="str"/>
      <x:c r="U1826" s="9" t="str">
        <x:f>IF(AND(Q1826="AGREED",P1826="LABEL_ONLY",OR(O1826="PASS",O1826="FAIL"),R1826&lt;&gt;"",S1826&lt;&gt;"",T1826&lt;&gt;""),O1826,G1826)</x:f>
        <x:v>PASS</x:v>
      </x:c>
      <x:c r="V1826" s="9" t="str">
        <x:f>IF(Q1826&lt;&gt;"AGREED","",IF(P1826="LABEL_ONLY",IF(AND(Q1826="AGREED",P1826="LABEL_ONLY",OR(O1826="PASS",O1826="FAIL"),R1826&lt;&gt;"",S1826&lt;&gt;"",T1826&lt;&gt;""),"LABEL_APPLIED","INCOMPLETE_DECISION"),"RERUN_REQUIRED"))</x:f>
      </x:c>
    </x:row>
    <x:row r="1827" ht="30" customHeight="1">
      <x:c r="A1827" s="9" t="str">
        <x:v>TRF-049-P06</x:v>
      </x:c>
      <x:c r="B1827" s="9" t="str">
        <x:v>TRF-049</x:v>
      </x:c>
      <x:c r="C1827" s="9" t="str">
        <x:v>BATCH_04</x:v>
      </x:c>
      <x:c r="D1827" s="9" t="str">
        <x:v>TRAFICOM</x:v>
      </x:c>
      <x:c r="E1827" s="9" t="n">
        <x:v>0</x:v>
      </x:c>
      <x:c r="F1827" s="9" t="str">
        <x:v>4.4.4.1</x:v>
      </x:c>
      <x:c r="G1827" s="9" t="str">
        <x:v>PASS</x:v>
      </x:c>
      <x:c r="H1827" s="11" t="str">
        <x:v>Frame passing through a support connects both web-plate sides.</x:v>
      </x:c>
      <x:c r="I1827" s="10" t="str">
        <x:v>rdf/TRF/TRF-049/TRF-049-P06.ttl</x:v>
      </x:c>
      <x:c r="J1827" s="10" t="str">
        <x:v>2dbcaf11b964c0bacd88bfbef5bd0f80f86b30ee6bc0b93cc356cfa7014f0661</x:v>
      </x:c>
      <x:c r="K1827" s="13" t="str">
        <x:v>NOT_REVIEWED</x:v>
      </x:c>
      <x:c r="L1827" s="13" t="str"/>
      <x:c r="M1827" s="13" t="str"/>
      <x:c r="N1827" s="13" t="str"/>
      <x:c r="O1827" s="13" t="str"/>
      <x:c r="P1827" s="13" t="str"/>
      <x:c r="Q1827" s="13" t="str"/>
      <x:c r="R1827" s="13" t="str"/>
      <x:c r="S1827" s="13" t="str"/>
      <x:c r="T1827" s="14" t="str"/>
      <x:c r="U1827" s="9" t="str">
        <x:f>IF(AND(Q1827="AGREED",P1827="LABEL_ONLY",OR(O1827="PASS",O1827="FAIL"),R1827&lt;&gt;"",S1827&lt;&gt;"",T1827&lt;&gt;""),O1827,G1827)</x:f>
        <x:v>PASS</x:v>
      </x:c>
      <x:c r="V1827" s="9" t="str">
        <x:f>IF(Q1827&lt;&gt;"AGREED","",IF(P1827="LABEL_ONLY",IF(AND(Q1827="AGREED",P1827="LABEL_ONLY",OR(O1827="PASS",O1827="FAIL"),R1827&lt;&gt;"",S1827&lt;&gt;"",T1827&lt;&gt;""),"LABEL_APPLIED","INCOMPLETE_DECISION"),"RERUN_REQUIRED"))</x:f>
      </x:c>
    </x:row>
    <x:row r="1828" ht="30" customHeight="1">
      <x:c r="A1828" s="9" t="str">
        <x:v>TRF-049-P07</x:v>
      </x:c>
      <x:c r="B1828" s="9" t="str">
        <x:v>TRF-049</x:v>
      </x:c>
      <x:c r="C1828" s="9" t="str">
        <x:v>BATCH_04</x:v>
      </x:c>
      <x:c r="D1828" s="9" t="str">
        <x:v>TRAFICOM</x:v>
      </x:c>
      <x:c r="E1828" s="9" t="n">
        <x:v>0</x:v>
      </x:c>
      <x:c r="F1828" s="9" t="str">
        <x:v>4.4.4.1</x:v>
      </x:c>
      <x:c r="G1828" s="9" t="str">
        <x:v>PASS</x:v>
      </x:c>
      <x:c r="H1828" s="11" t="str">
        <x:v>Installed bracket equals the frame-web thickness and has buckling-stiffened edge.</x:v>
      </x:c>
      <x:c r="I1828" s="10" t="str">
        <x:v>rdf/TRF/TRF-049/TRF-049-P07.ttl</x:v>
      </x:c>
      <x:c r="J1828" s="10" t="str">
        <x:v>207282d6346752a4b83c36dfba737b52e6e83e4c9b68ba24cdb2ffc5540639ee</x:v>
      </x:c>
      <x:c r="K1828" s="13" t="str">
        <x:v>NOT_REVIEWED</x:v>
      </x:c>
      <x:c r="L1828" s="13" t="str"/>
      <x:c r="M1828" s="13" t="str"/>
      <x:c r="N1828" s="13" t="str"/>
      <x:c r="O1828" s="13" t="str"/>
      <x:c r="P1828" s="13" t="str"/>
      <x:c r="Q1828" s="13" t="str"/>
      <x:c r="R1828" s="13" t="str"/>
      <x:c r="S1828" s="13" t="str"/>
      <x:c r="T1828" s="14" t="str"/>
      <x:c r="U1828" s="9" t="str">
        <x:f>IF(AND(Q1828="AGREED",P1828="LABEL_ONLY",OR(O1828="PASS",O1828="FAIL"),R1828&lt;&gt;"",S1828&lt;&gt;"",T1828&lt;&gt;""),O1828,G1828)</x:f>
        <x:v>PASS</x:v>
      </x:c>
      <x:c r="V1828" s="9" t="str">
        <x:f>IF(Q1828&lt;&gt;"AGREED","",IF(P1828="LABEL_ONLY",IF(AND(Q1828="AGREED",P1828="LABEL_ONLY",OR(O1828="PASS",O1828="FAIL"),R1828&lt;&gt;"",S1828&lt;&gt;"",T1828&lt;&gt;""),"LABEL_APPLIED","INCOMPLETE_DECISION"),"RERUN_REQUIRED"))</x:f>
      </x:c>
    </x:row>
    <x:row r="1829" ht="30" customHeight="1">
      <x:c r="A1829" s="9" t="str">
        <x:v>TRF-050-F01</x:v>
      </x:c>
      <x:c r="B1829" s="9" t="str">
        <x:v>TRF-050</x:v>
      </x:c>
      <x:c r="C1829" s="9" t="str">
        <x:v>BATCH_19</x:v>
      </x:c>
      <x:c r="D1829" s="9" t="str">
        <x:v>TRAFICOM</x:v>
      </x:c>
      <x:c r="E1829" s="9" t="n">
        <x:v>1</x:v>
      </x:c>
      <x:c r="F1829" s="9" t="str">
        <x:v>4.4.4.2</x:v>
      </x:c>
      <x:c r="G1829" s="9" t="str">
        <x:v>FAIL</x:v>
      </x:c>
      <x:c r="H1829" s="11" t="str">
        <x:v>Scalloping is present away from a shell-plate butt crossing.</x:v>
      </x:c>
      <x:c r="I1829" s="10" t="str">
        <x:v>rdf/TRF/TRF-050/TRF-050-F01.ttl</x:v>
      </x:c>
      <x:c r="J1829" s="10" t="str">
        <x:v>08f0f25bac32cb6a56b9a17918c54d691ce9b3f8bec955788b49d86ba6e8fab1</x:v>
      </x:c>
      <x:c r="K1829" s="13" t="str">
        <x:v>NOT_REVIEWED</x:v>
      </x:c>
      <x:c r="L1829" s="13" t="str"/>
      <x:c r="M1829" s="13" t="str"/>
      <x:c r="N1829" s="13" t="str"/>
      <x:c r="O1829" s="13" t="str"/>
      <x:c r="P1829" s="13" t="str"/>
      <x:c r="Q1829" s="13" t="str"/>
      <x:c r="R1829" s="13" t="str"/>
      <x:c r="S1829" s="13" t="str"/>
      <x:c r="T1829" s="14" t="str"/>
      <x:c r="U1829" s="9" t="str">
        <x:f>IF(AND(Q1829="AGREED",P1829="LABEL_ONLY",OR(O1829="PASS",O1829="FAIL"),R1829&lt;&gt;"",S1829&lt;&gt;"",T1829&lt;&gt;""),O1829,G1829)</x:f>
        <x:v>FAIL</x:v>
      </x:c>
      <x:c r="V1829" s="9" t="str">
        <x:f>IF(Q1829&lt;&gt;"AGREED","",IF(P1829="LABEL_ONLY",IF(AND(Q1829="AGREED",P1829="LABEL_ONLY",OR(O1829="PASS",O1829="FAIL"),R1829&lt;&gt;"",S1829&lt;&gt;"",T1829&lt;&gt;""),"LABEL_APPLIED","INCOMPLETE_DECISION"),"RERUN_REQUIRED"))</x:f>
      </x:c>
    </x:row>
    <x:row r="1830" ht="30" customHeight="1">
      <x:c r="A1830" s="9" t="str">
        <x:v>TRF-050-F02</x:v>
      </x:c>
      <x:c r="B1830" s="9" t="str">
        <x:v>TRF-050</x:v>
      </x:c>
      <x:c r="C1830" s="9" t="str">
        <x:v>BATCH_19</x:v>
      </x:c>
      <x:c r="D1830" s="9" t="str">
        <x:v>TRAFICOM</x:v>
      </x:c>
      <x:c r="E1830" s="9" t="n">
        <x:v>0</x:v>
      </x:c>
      <x:c r="F1830" s="9" t="str">
        <x:v>4.4.4.2</x:v>
      </x:c>
      <x:c r="G1830" s="9" t="str">
        <x:v>FAIL</x:v>
      </x:c>
      <x:c r="H1830" s="11" t="str">
        <x:v>Frame-shell weld type is not double continuous.</x:v>
      </x:c>
      <x:c r="I1830" s="10" t="str">
        <x:v>rdf/TRF/TRF-050/TRF-050-F02.ttl</x:v>
      </x:c>
      <x:c r="J1830" s="10" t="str">
        <x:v>e5eaa8055be9a98bd21a58ba58f3432ef1153f08690bc68ea2b8a897047fcaae</x:v>
      </x:c>
      <x:c r="K1830" s="13" t="str">
        <x:v>NOT_REVIEWED</x:v>
      </x:c>
      <x:c r="L1830" s="13" t="str"/>
      <x:c r="M1830" s="13" t="str"/>
      <x:c r="N1830" s="13" t="str"/>
      <x:c r="O1830" s="13" t="str"/>
      <x:c r="P1830" s="13" t="str"/>
      <x:c r="Q1830" s="13" t="str"/>
      <x:c r="R1830" s="13" t="str"/>
      <x:c r="S1830" s="13" t="str"/>
      <x:c r="T1830" s="14" t="str"/>
      <x:c r="U1830" s="9" t="str">
        <x:f>IF(AND(Q1830="AGREED",P1830="LABEL_ONLY",OR(O1830="PASS",O1830="FAIL"),R1830&lt;&gt;"",S1830&lt;&gt;"",T1830&lt;&gt;""),O1830,G1830)</x:f>
        <x:v>FAIL</x:v>
      </x:c>
      <x:c r="V1830" s="9" t="str">
        <x:f>IF(Q1830&lt;&gt;"AGREED","",IF(P1830="LABEL_ONLY",IF(AND(Q1830="AGREED",P1830="LABEL_ONLY",OR(O1830="PASS",O1830="FAIL"),R1830&lt;&gt;"",S1830&lt;&gt;"",T1830&lt;&gt;""),"LABEL_APPLIED","INCOMPLETE_DECISION"),"RERUN_REQUIRED"))</x:f>
      </x:c>
    </x:row>
    <x:row r="1831" ht="30" customHeight="1">
      <x:c r="A1831" s="9" t="str">
        <x:v>TRF-050-F03</x:v>
      </x:c>
      <x:c r="B1831" s="9" t="str">
        <x:v>TRF-050</x:v>
      </x:c>
      <x:c r="C1831" s="9" t="str">
        <x:v>BATCH_19</x:v>
      </x:c>
      <x:c r="D1831" s="9" t="str">
        <x:v>TRAFICOM</x:v>
      </x:c>
      <x:c r="E1831" s="9" t="n">
        <x:v>0</x:v>
      </x:c>
      <x:c r="F1831" s="9" t="str">
        <x:v>4.4.4.2</x:v>
      </x:c>
      <x:c r="G1831" s="9" t="str">
        <x:v>FAIL</x:v>
      </x:c>
      <x:c r="H1831" s="11" t="str">
        <x:v>Weld type is missing.</x:v>
      </x:c>
      <x:c r="I1831" s="10" t="str">
        <x:v>rdf/TRF/TRF-050/TRF-050-F03.ttl</x:v>
      </x:c>
      <x:c r="J1831" s="10" t="str">
        <x:v>faa760c4c499bcfb7e979bfb7702d067e928bdbafc4e9a31d9e706de29e1a1f8</x:v>
      </x:c>
      <x:c r="K1831" s="13" t="str">
        <x:v>NOT_REVIEWED</x:v>
      </x:c>
      <x:c r="L1831" s="13" t="str"/>
      <x:c r="M1831" s="13" t="str"/>
      <x:c r="N1831" s="13" t="str"/>
      <x:c r="O1831" s="13" t="str"/>
      <x:c r="P1831" s="13" t="str"/>
      <x:c r="Q1831" s="13" t="str"/>
      <x:c r="R1831" s="13" t="str"/>
      <x:c r="S1831" s="13" t="str"/>
      <x:c r="T1831" s="14" t="str"/>
      <x:c r="U1831" s="9" t="str">
        <x:f>IF(AND(Q1831="AGREED",P1831="LABEL_ONLY",OR(O1831="PASS",O1831="FAIL"),R1831&lt;&gt;"",S1831&lt;&gt;"",T1831&lt;&gt;""),O1831,G1831)</x:f>
        <x:v>FAIL</x:v>
      </x:c>
      <x:c r="V1831" s="9" t="str">
        <x:f>IF(Q1831&lt;&gt;"AGREED","",IF(P1831="LABEL_ONLY",IF(AND(Q1831="AGREED",P1831="LABEL_ONLY",OR(O1831="PASS",O1831="FAIL"),R1831&lt;&gt;"",S1831&lt;&gt;"",T1831&lt;&gt;""),"LABEL_APPLIED","INCOMPLETE_DECISION"),"RERUN_REQUIRED"))</x:f>
      </x:c>
    </x:row>
    <x:row r="1832" ht="30" customHeight="1">
      <x:c r="A1832" s="9" t="str">
        <x:v>TRF-050-F04</x:v>
      </x:c>
      <x:c r="B1832" s="9" t="str">
        <x:v>TRF-050</x:v>
      </x:c>
      <x:c r="C1832" s="9" t="str">
        <x:v>BATCH_19</x:v>
      </x:c>
      <x:c r="D1832" s="9" t="str">
        <x:v>TRAFICOM</x:v>
      </x:c>
      <x:c r="E1832" s="9" t="n">
        <x:v>0</x:v>
      </x:c>
      <x:c r="F1832" s="9" t="str">
        <x:v>4.4.4.2</x:v>
      </x:c>
      <x:c r="G1832" s="9" t="str">
        <x:v>FAIL</x:v>
      </x:c>
      <x:c r="H1832" s="11" t="str">
        <x:v>Scalloping state is missing.</x:v>
      </x:c>
      <x:c r="I1832" s="10" t="str">
        <x:v>rdf/TRF/TRF-050/TRF-050-F04.ttl</x:v>
      </x:c>
      <x:c r="J1832" s="10" t="str">
        <x:v>14fd9b2cb9e641b6da55543c701ec7717879e0117c42a18887df96132ff05375</x:v>
      </x:c>
      <x:c r="K1832" s="13" t="str">
        <x:v>NOT_REVIEWED</x:v>
      </x:c>
      <x:c r="L1832" s="13" t="str"/>
      <x:c r="M1832" s="13" t="str"/>
      <x:c r="N1832" s="13" t="str"/>
      <x:c r="O1832" s="13" t="str"/>
      <x:c r="P1832" s="13" t="str"/>
      <x:c r="Q1832" s="13" t="str"/>
      <x:c r="R1832" s="13" t="str"/>
      <x:c r="S1832" s="13" t="str"/>
      <x:c r="T1832" s="14" t="str"/>
      <x:c r="U1832" s="9" t="str">
        <x:f>IF(AND(Q1832="AGREED",P1832="LABEL_ONLY",OR(O1832="PASS",O1832="FAIL"),R1832&lt;&gt;"",S1832&lt;&gt;"",T1832&lt;&gt;""),O1832,G1832)</x:f>
        <x:v>FAIL</x:v>
      </x:c>
      <x:c r="V1832" s="9" t="str">
        <x:f>IF(Q1832&lt;&gt;"AGREED","",IF(P1832="LABEL_ONLY",IF(AND(Q1832="AGREED",P1832="LABEL_ONLY",OR(O1832="PASS",O1832="FAIL"),R1832&lt;&gt;"",S1832&lt;&gt;"",T1832&lt;&gt;""),"LABEL_APPLIED","INCOMPLETE_DECISION"),"RERUN_REQUIRED"))</x:f>
      </x:c>
    </x:row>
    <x:row r="1833" ht="30" customHeight="1">
      <x:c r="A1833" s="9" t="str">
        <x:v>TRF-050-F05</x:v>
      </x:c>
      <x:c r="B1833" s="9" t="str">
        <x:v>TRF-050</x:v>
      </x:c>
      <x:c r="C1833" s="9" t="str">
        <x:v>BATCH_19</x:v>
      </x:c>
      <x:c r="D1833" s="9" t="str">
        <x:v>TRAFICOM</x:v>
      </x:c>
      <x:c r="E1833" s="9" t="n">
        <x:v>0</x:v>
      </x:c>
      <x:c r="F1833" s="9" t="str">
        <x:v>4.4.4.2</x:v>
      </x:c>
      <x:c r="G1833" s="9" t="str">
        <x:v>FAIL</x:v>
      </x:c>
      <x:c r="H1833" s="11" t="str">
        <x:v>Weld type is attached to the wrong owner instead of the attachment record.</x:v>
      </x:c>
      <x:c r="I1833" s="10" t="str">
        <x:v>rdf/TRF/TRF-050/TRF-050-F05.ttl</x:v>
      </x:c>
      <x:c r="J1833" s="10" t="str">
        <x:v>9aea124ff6bfa40c2d99aaafbb7eaf9ed35208ef7225be9b86ed2eeb31dea56b</x:v>
      </x:c>
      <x:c r="K1833" s="13" t="str">
        <x:v>NOT_REVIEWED</x:v>
      </x:c>
      <x:c r="L1833" s="13" t="str"/>
      <x:c r="M1833" s="13" t="str"/>
      <x:c r="N1833" s="13" t="str"/>
      <x:c r="O1833" s="13" t="str"/>
      <x:c r="P1833" s="13" t="str"/>
      <x:c r="Q1833" s="13" t="str"/>
      <x:c r="R1833" s="13" t="str"/>
      <x:c r="S1833" s="13" t="str"/>
      <x:c r="T1833" s="14" t="str"/>
      <x:c r="U1833" s="9" t="str">
        <x:f>IF(AND(Q1833="AGREED",P1833="LABEL_ONLY",OR(O1833="PASS",O1833="FAIL"),R1833&lt;&gt;"",S1833&lt;&gt;"",T1833&lt;&gt;""),O1833,G1833)</x:f>
        <x:v>FAIL</x:v>
      </x:c>
      <x:c r="V1833" s="9" t="str">
        <x:f>IF(Q1833&lt;&gt;"AGREED","",IF(P1833="LABEL_ONLY",IF(AND(Q1833="AGREED",P1833="LABEL_ONLY",OR(O1833="PASS",O1833="FAIL"),R1833&lt;&gt;"",S1833&lt;&gt;"",T1833&lt;&gt;""),"LABEL_APPLIED","INCOMPLETE_DECISION"),"RERUN_REQUIRED"))</x:f>
      </x:c>
    </x:row>
    <x:row r="1834" ht="30" customHeight="1">
      <x:c r="A1834" s="9" t="str">
        <x:v>TRF-050-P01</x:v>
      </x:c>
      <x:c r="B1834" s="9" t="str">
        <x:v>TRF-050</x:v>
      </x:c>
      <x:c r="C1834" s="9" t="str">
        <x:v>BATCH_19</x:v>
      </x:c>
      <x:c r="D1834" s="9" t="str">
        <x:v>TRAFICOM</x:v>
      </x:c>
      <x:c r="E1834" s="9" t="n">
        <x:v>0</x:v>
      </x:c>
      <x:c r="F1834" s="9" t="str">
        <x:v>4.4.4.2</x:v>
      </x:c>
      <x:c r="G1834" s="9" t="str">
        <x:v>PASS</x:v>
      </x:c>
      <x:c r="H1834" s="11" t="str">
        <x:v>Double-continuous weld with no scalloping.</x:v>
      </x:c>
      <x:c r="I1834" s="10" t="str">
        <x:v>rdf/TRF/TRF-050/TRF-050-P01.ttl</x:v>
      </x:c>
      <x:c r="J1834" s="10" t="str">
        <x:v>14c158311b40d9cde7e79acab073f401be00fc2bc7a2d27ac08be319d73e8164</x:v>
      </x:c>
      <x:c r="K1834" s="13" t="str">
        <x:v>NOT_REVIEWED</x:v>
      </x:c>
      <x:c r="L1834" s="13" t="str"/>
      <x:c r="M1834" s="13" t="str"/>
      <x:c r="N1834" s="13" t="str"/>
      <x:c r="O1834" s="13" t="str"/>
      <x:c r="P1834" s="13" t="str"/>
      <x:c r="Q1834" s="13" t="str"/>
      <x:c r="R1834" s="13" t="str"/>
      <x:c r="S1834" s="13" t="str"/>
      <x:c r="T1834" s="14" t="str"/>
      <x:c r="U1834" s="9" t="str">
        <x:f>IF(AND(Q1834="AGREED",P1834="LABEL_ONLY",OR(O1834="PASS",O1834="FAIL"),R1834&lt;&gt;"",S1834&lt;&gt;"",T1834&lt;&gt;""),O1834,G1834)</x:f>
        <x:v>PASS</x:v>
      </x:c>
      <x:c r="V1834" s="9" t="str">
        <x:f>IF(Q1834&lt;&gt;"AGREED","",IF(P1834="LABEL_ONLY",IF(AND(Q1834="AGREED",P1834="LABEL_ONLY",OR(O1834="PASS",O1834="FAIL"),R1834&lt;&gt;"",S1834&lt;&gt;"",T1834&lt;&gt;""),"LABEL_APPLIED","INCOMPLETE_DECISION"),"RERUN_REQUIRED"))</x:f>
      </x:c>
    </x:row>
    <x:row r="1835" ht="30" customHeight="1">
      <x:c r="A1835" s="9" t="str">
        <x:v>TRF-050-P02</x:v>
      </x:c>
      <x:c r="B1835" s="9" t="str">
        <x:v>TRF-050</x:v>
      </x:c>
      <x:c r="C1835" s="9" t="str">
        <x:v>BATCH_19</x:v>
      </x:c>
      <x:c r="D1835" s="9" t="str">
        <x:v>TRAFICOM</x:v>
      </x:c>
      <x:c r="E1835" s="9" t="n">
        <x:v>1</x:v>
      </x:c>
      <x:c r="F1835" s="9" t="str">
        <x:v>4.4.4.2</x:v>
      </x:c>
      <x:c r="G1835" s="9" t="str">
        <x:v>PASS</x:v>
      </x:c>
      <x:c r="H1835" s="11" t="str">
        <x:v>Scalloping is present only at a shell-plate butt crossing, the explicit exception.</x:v>
      </x:c>
      <x:c r="I1835" s="10" t="str">
        <x:v>rdf/TRF/TRF-050/TRF-050-P02.ttl</x:v>
      </x:c>
      <x:c r="J1835" s="10" t="str">
        <x:v>cf069f927cc1138a4b101ed1ce86b49648a42500c4774f243349660c298b759d</x:v>
      </x:c>
      <x:c r="K1835" s="13" t="str">
        <x:v>NOT_REVIEWED</x:v>
      </x:c>
      <x:c r="L1835" s="13" t="str"/>
      <x:c r="M1835" s="13" t="str"/>
      <x:c r="N1835" s="13" t="str"/>
      <x:c r="O1835" s="13" t="str"/>
      <x:c r="P1835" s="13" t="str"/>
      <x:c r="Q1835" s="13" t="str"/>
      <x:c r="R1835" s="13" t="str"/>
      <x:c r="S1835" s="13" t="str"/>
      <x:c r="T1835" s="14" t="str"/>
      <x:c r="U1835" s="9" t="str">
        <x:f>IF(AND(Q1835="AGREED",P1835="LABEL_ONLY",OR(O1835="PASS",O1835="FAIL"),R1835&lt;&gt;"",S1835&lt;&gt;"",T1835&lt;&gt;""),O1835,G1835)</x:f>
        <x:v>PASS</x:v>
      </x:c>
      <x:c r="V1835" s="9" t="str">
        <x:f>IF(Q1835&lt;&gt;"AGREED","",IF(P1835="LABEL_ONLY",IF(AND(Q1835="AGREED",P1835="LABEL_ONLY",OR(O1835="PASS",O1835="FAIL"),R1835&lt;&gt;"",S1835&lt;&gt;"",T1835&lt;&gt;""),"LABEL_APPLIED","INCOMPLETE_DECISION"),"RERUN_REQUIRED"))</x:f>
      </x:c>
    </x:row>
    <x:row r="1836" ht="30" customHeight="1">
      <x:c r="A1836" s="9" t="str">
        <x:v>TRF-051-F01</x:v>
      </x:c>
      <x:c r="B1836" s="9" t="str">
        <x:v>TRF-051</x:v>
      </x:c>
      <x:c r="C1836" s="9" t="str">
        <x:v>BATCH_24</x:v>
      </x:c>
      <x:c r="D1836" s="9" t="str">
        <x:v>TRAFICOM</x:v>
      </x:c>
      <x:c r="E1836" s="9" t="n">
        <x:v>0</x:v>
      </x:c>
      <x:c r="F1836" s="9" t="str">
        <x:v>4.4.4.2</x:v>
      </x:c>
      <x:c r="G1836" s="9" t="str">
        <x:v>FAIL</x:v>
      </x:c>
      <x:c r="H1836" s="11" t="str">
        <x:v>Readiness term adjacentFrameHeight is missing.</x:v>
      </x:c>
      <x:c r="I1836" s="10" t="str">
        <x:v>rdf/TRF/TRF-051/TRF-051-F01.ttl</x:v>
      </x:c>
      <x:c r="J1836" s="10" t="str">
        <x:v>117640327d2667180d35bb9bafa5242a3cf7d150bf3734ebf3e2ea7918623bfd</x:v>
      </x:c>
      <x:c r="K1836" s="13" t="str">
        <x:v>NOT_REVIEWED</x:v>
      </x:c>
      <x:c r="L1836" s="13" t="str"/>
      <x:c r="M1836" s="13" t="str"/>
      <x:c r="N1836" s="13" t="str"/>
      <x:c r="O1836" s="13" t="str"/>
      <x:c r="P1836" s="13" t="str"/>
      <x:c r="Q1836" s="13" t="str"/>
      <x:c r="R1836" s="13" t="str"/>
      <x:c r="S1836" s="13" t="str"/>
      <x:c r="T1836" s="14" t="str"/>
      <x:c r="U1836" s="9" t="str">
        <x:f>IF(AND(Q1836="AGREED",P1836="LABEL_ONLY",OR(O1836="PASS",O1836="FAIL"),R1836&lt;&gt;"",S1836&lt;&gt;"",T1836&lt;&gt;""),O1836,G1836)</x:f>
        <x:v>FAIL</x:v>
      </x:c>
      <x:c r="V1836" s="9" t="str">
        <x:f>IF(Q1836&lt;&gt;"AGREED","",IF(P1836="LABEL_ONLY",IF(AND(Q1836="AGREED",P1836="LABEL_ONLY",OR(O1836="PASS",O1836="FAIL"),R1836&lt;&gt;"",S1836&lt;&gt;"",T1836&lt;&gt;""),"LABEL_APPLIED","INCOMPLETE_DECISION"),"RERUN_REQUIRED"))</x:f>
      </x:c>
    </x:row>
    <x:row r="1837" ht="30" customHeight="1">
      <x:c r="A1837" s="9" t="str">
        <x:v>TRF-051-F02</x:v>
      </x:c>
      <x:c r="B1837" s="9" t="str">
        <x:v>TRF-051</x:v>
      </x:c>
      <x:c r="C1837" s="9" t="str">
        <x:v>BATCH_24</x:v>
      </x:c>
      <x:c r="D1837" s="9" t="str">
        <x:v>TRAFICOM</x:v>
      </x:c>
      <x:c r="E1837" s="9" t="n">
        <x:v>0</x:v>
      </x:c>
      <x:c r="F1837" s="9" t="str">
        <x:v>4.4.4.2</x:v>
      </x:c>
      <x:c r="G1837" s="9" t="str">
        <x:v>FAIL</x:v>
      </x:c>
      <x:c r="H1837" s="11" t="str">
        <x:v>Readiness term yieldStrength is missing.</x:v>
      </x:c>
      <x:c r="I1837" s="10" t="str">
        <x:v>rdf/TRF/TRF-051/TRF-051-F02.ttl</x:v>
      </x:c>
      <x:c r="J1837" s="10" t="str">
        <x:v>733a19212cb6096b4df07889e6e708b6e73d8e74f313e4c13e0278a5f5f3d698</x:v>
      </x:c>
      <x:c r="K1837" s="13" t="str">
        <x:v>NOT_REVIEWED</x:v>
      </x:c>
      <x:c r="L1837" s="13" t="str"/>
      <x:c r="M1837" s="13" t="str"/>
      <x:c r="N1837" s="13" t="str"/>
      <x:c r="O1837" s="13" t="str"/>
      <x:c r="P1837" s="13" t="str"/>
      <x:c r="Q1837" s="13" t="str"/>
      <x:c r="R1837" s="13" t="str"/>
      <x:c r="S1837" s="13" t="str"/>
      <x:c r="T1837" s="14" t="str"/>
      <x:c r="U1837" s="9" t="str">
        <x:f>IF(AND(Q1837="AGREED",P1837="LABEL_ONLY",OR(O1837="PASS",O1837="FAIL"),R1837&lt;&gt;"",S1837&lt;&gt;"",T1837&lt;&gt;""),O1837,G1837)</x:f>
        <x:v>FAIL</x:v>
      </x:c>
      <x:c r="V1837" s="9" t="str">
        <x:f>IF(Q1837&lt;&gt;"AGREED","",IF(P1837="LABEL_ONLY",IF(AND(Q1837="AGREED",P1837="LABEL_ONLY",OR(O1837="PASS",O1837="FAIL"),R1837&lt;&gt;"",S1837&lt;&gt;"",T1837&lt;&gt;""),"LABEL_APPLIED","INCOMPLETE_DECISION"),"RERUN_REQUIRED"))</x:f>
      </x:c>
    </x:row>
    <x:row r="1838" ht="30" customHeight="1">
      <x:c r="A1838" s="9" t="str">
        <x:v>TRF-051-F03</x:v>
      </x:c>
      <x:c r="B1838" s="9" t="str">
        <x:v>TRF-051</x:v>
      </x:c>
      <x:c r="C1838" s="9" t="str">
        <x:v>BATCH_24</x:v>
      </x:c>
      <x:c r="D1838" s="9" t="str">
        <x:v>TRAFICOM</x:v>
      </x:c>
      <x:c r="E1838" s="9" t="n">
        <x:v>0</x:v>
      </x:c>
      <x:c r="F1838" s="9" t="str">
        <x:v>4.4.4.2</x:v>
      </x:c>
      <x:c r="G1838" s="9" t="str">
        <x:v>FAIL</x:v>
      </x:c>
      <x:c r="H1838" s="11" t="str">
        <x:v>Readiness term frameProfileType is missing.</x:v>
      </x:c>
      <x:c r="I1838" s="10" t="str">
        <x:v>rdf/TRF/TRF-051/TRF-051-F03.ttl</x:v>
      </x:c>
      <x:c r="J1838" s="10" t="str">
        <x:v>5be93de8c6d8ccf96aa2729e0b7d2fa9732287b16d586dd42a35772db306df99</x:v>
      </x:c>
      <x:c r="K1838" s="13" t="str">
        <x:v>NOT_REVIEWED</x:v>
      </x:c>
      <x:c r="L1838" s="13" t="str"/>
      <x:c r="M1838" s="13" t="str"/>
      <x:c r="N1838" s="13" t="str"/>
      <x:c r="O1838" s="13" t="str"/>
      <x:c r="P1838" s="13" t="str"/>
      <x:c r="Q1838" s="13" t="str"/>
      <x:c r="R1838" s="13" t="str"/>
      <x:c r="S1838" s="13" t="str"/>
      <x:c r="T1838" s="14" t="str"/>
      <x:c r="U1838" s="9" t="str">
        <x:f>IF(AND(Q1838="AGREED",P1838="LABEL_ONLY",OR(O1838="PASS",O1838="FAIL"),R1838&lt;&gt;"",S1838&lt;&gt;"",T1838&lt;&gt;""),O1838,G1838)</x:f>
        <x:v>FAIL</x:v>
      </x:c>
      <x:c r="V1838" s="9" t="str">
        <x:f>IF(Q1838&lt;&gt;"AGREED","",IF(P1838="LABEL_ONLY",IF(AND(Q1838="AGREED",P1838="LABEL_ONLY",OR(O1838="PASS",O1838="FAIL"),R1838&lt;&gt;"",S1838&lt;&gt;"",T1838&lt;&gt;""),"LABEL_APPLIED","INCOMPLETE_DECISION"),"RERUN_REQUIRED"))</x:f>
      </x:c>
    </x:row>
    <x:row r="1839" ht="30" customHeight="1">
      <x:c r="A1839" s="9" t="str">
        <x:v>TRF-051-F04</x:v>
      </x:c>
      <x:c r="B1839" s="9" t="str">
        <x:v>TRF-051</x:v>
      </x:c>
      <x:c r="C1839" s="9" t="str">
        <x:v>BATCH_24</x:v>
      </x:c>
      <x:c r="D1839" s="9" t="str">
        <x:v>TRAFICOM</x:v>
      </x:c>
      <x:c r="E1839" s="9" t="n">
        <x:v>0</x:v>
      </x:c>
      <x:c r="F1839" s="9" t="str">
        <x:v>4.4.4.2</x:v>
      </x:c>
      <x:c r="G1839" s="9" t="str">
        <x:v>FAIL</x:v>
      </x:c>
      <x:c r="H1839" s="11" t="str">
        <x:v>Readiness term netShellPlatingThickness is missing.</x:v>
      </x:c>
      <x:c r="I1839" s="10" t="str">
        <x:v>rdf/TRF/TRF-051/TRF-051-F04.ttl</x:v>
      </x:c>
      <x:c r="J1839" s="10" t="str">
        <x:v>f076376d400bf0e426f18bdd81f4c568d0b18197d026e5d12933d7bfa1eff586</x:v>
      </x:c>
      <x:c r="K1839" s="13" t="str">
        <x:v>NOT_REVIEWED</x:v>
      </x:c>
      <x:c r="L1839" s="13" t="str"/>
      <x:c r="M1839" s="13" t="str"/>
      <x:c r="N1839" s="13" t="str"/>
      <x:c r="O1839" s="13" t="str"/>
      <x:c r="P1839" s="13" t="str"/>
      <x:c r="Q1839" s="13" t="str"/>
      <x:c r="R1839" s="13" t="str"/>
      <x:c r="S1839" s="13" t="str"/>
      <x:c r="T1839" s="14" t="str"/>
      <x:c r="U1839" s="9" t="str">
        <x:f>IF(AND(Q1839="AGREED",P1839="LABEL_ONLY",OR(O1839="PASS",O1839="FAIL"),R1839&lt;&gt;"",S1839&lt;&gt;"",T1839&lt;&gt;""),O1839,G1839)</x:f>
        <x:v>FAIL</x:v>
      </x:c>
      <x:c r="V1839" s="9" t="str">
        <x:f>IF(Q1839&lt;&gt;"AGREED","",IF(P1839="LABEL_ONLY",IF(AND(Q1839="AGREED",P1839="LABEL_ONLY",OR(O1839="PASS",O1839="FAIL"),R1839&lt;&gt;"",S1839&lt;&gt;"",T1839&lt;&gt;""),"LABEL_APPLIED","INCOMPLETE_DECISION"),"RERUN_REQUIRED"))</x:f>
      </x:c>
    </x:row>
    <x:row r="1840" ht="30" customHeight="1">
      <x:c r="A1840" s="9" t="str">
        <x:v>TRF-051-F05</x:v>
      </x:c>
      <x:c r="B1840" s="9" t="str">
        <x:v>TRF-051</x:v>
      </x:c>
      <x:c r="C1840" s="9" t="str">
        <x:v>BATCH_24</x:v>
      </x:c>
      <x:c r="D1840" s="9" t="str">
        <x:v>TRAFICOM</x:v>
      </x:c>
      <x:c r="E1840" s="9" t="n">
        <x:v>1</x:v>
      </x:c>
      <x:c r="F1840" s="9" t="str">
        <x:v>4.4.4.2</x:v>
      </x:c>
      <x:c r="G1840" s="9" t="str">
        <x:v>FAIL</x:v>
      </x:c>
      <x:c r="H1840" s="11" t="str">
        <x:v>Readiness term corrosionAbrasionAddition is missing.</x:v>
      </x:c>
      <x:c r="I1840" s="10" t="str">
        <x:v>rdf/TRF/TRF-051/TRF-051-F05.ttl</x:v>
      </x:c>
      <x:c r="J1840" s="10" t="str">
        <x:v>fe6770619b995de1cf2a9474dd77680c2bab51020da4f7ebc2043c95416730f2</x:v>
      </x:c>
      <x:c r="K1840" s="13" t="str">
        <x:v>NOT_REVIEWED</x:v>
      </x:c>
      <x:c r="L1840" s="13" t="str"/>
      <x:c r="M1840" s="13" t="str"/>
      <x:c r="N1840" s="13" t="str"/>
      <x:c r="O1840" s="13" t="str"/>
      <x:c r="P1840" s="13" t="str"/>
      <x:c r="Q1840" s="13" t="str"/>
      <x:c r="R1840" s="13" t="str"/>
      <x:c r="S1840" s="13" t="str"/>
      <x:c r="T1840" s="14" t="str"/>
      <x:c r="U1840" s="9" t="str">
        <x:f>IF(AND(Q1840="AGREED",P1840="LABEL_ONLY",OR(O1840="PASS",O1840="FAIL"),R1840&lt;&gt;"",S1840&lt;&gt;"",T1840&lt;&gt;""),O1840,G1840)</x:f>
        <x:v>FAIL</x:v>
      </x:c>
      <x:c r="V1840" s="9" t="str">
        <x:f>IF(Q1840&lt;&gt;"AGREED","",IF(P1840="LABEL_ONLY",IF(AND(Q1840="AGREED",P1840="LABEL_ONLY",OR(O1840="PASS",O1840="FAIL"),R1840&lt;&gt;"",S1840&lt;&gt;"",T1840&lt;&gt;""),"LABEL_APPLIED","INCOMPLETE_DECISION"),"RERUN_REQUIRED"))</x:f>
      </x:c>
    </x:row>
    <x:row r="1841" ht="30" customHeight="1">
      <x:c r="A1841" s="9" t="str">
        <x:v>TRF-051-F06</x:v>
      </x:c>
      <x:c r="B1841" s="9" t="str">
        <x:v>TRF-051</x:v>
      </x:c>
      <x:c r="C1841" s="9" t="str">
        <x:v>BATCH_24</x:v>
      </x:c>
      <x:c r="D1841" s="9" t="str">
        <x:v>TRAFICOM</x:v>
      </x:c>
      <x:c r="E1841" s="9" t="n">
        <x:v>0</x:v>
      </x:c>
      <x:c r="F1841" s="9" t="str">
        <x:v>4.4.4.2</x:v>
      </x:c>
      <x:c r="G1841" s="9" t="str">
        <x:v>FAIL</x:v>
      </x:c>
      <x:c r="H1841" s="11" t="str">
        <x:v>Readiness term inLieuOfFrame is missing.</x:v>
      </x:c>
      <x:c r="I1841" s="10" t="str">
        <x:v>rdf/TRF/TRF-051/TRF-051-F06.ttl</x:v>
      </x:c>
      <x:c r="J1841" s="10" t="str">
        <x:v>af9a07a1d66f0382128d225092483744abe575ef95a07eebc3fd8864072ec819</x:v>
      </x:c>
      <x:c r="K1841" s="13" t="str">
        <x:v>NOT_REVIEWED</x:v>
      </x:c>
      <x:c r="L1841" s="13" t="str"/>
      <x:c r="M1841" s="13" t="str"/>
      <x:c r="N1841" s="13" t="str"/>
      <x:c r="O1841" s="13" t="str"/>
      <x:c r="P1841" s="13" t="str"/>
      <x:c r="Q1841" s="13" t="str"/>
      <x:c r="R1841" s="13" t="str"/>
      <x:c r="S1841" s="13" t="str"/>
      <x:c r="T1841" s="14" t="str"/>
      <x:c r="U1841" s="9" t="str">
        <x:f>IF(AND(Q1841="AGREED",P1841="LABEL_ONLY",OR(O1841="PASS",O1841="FAIL"),R1841&lt;&gt;"",S1841&lt;&gt;"",T1841&lt;&gt;""),O1841,G1841)</x:f>
        <x:v>FAIL</x:v>
      </x:c>
      <x:c r="V1841" s="9" t="str">
        <x:f>IF(Q1841&lt;&gt;"AGREED","",IF(P1841="LABEL_ONLY",IF(AND(Q1841="AGREED",P1841="LABEL_ONLY",OR(O1841="PASS",O1841="FAIL"),R1841&lt;&gt;"",S1841&lt;&gt;"",T1841&lt;&gt;""),"LABEL_APPLIED","INCOMPLETE_DECISION"),"RERUN_REQUIRED"))</x:f>
      </x:c>
    </x:row>
    <x:row r="1842" ht="30" customHeight="1">
      <x:c r="A1842" s="9" t="str">
        <x:v>TRF-051-F07</x:v>
      </x:c>
      <x:c r="B1842" s="9" t="str">
        <x:v>TRF-051</x:v>
      </x:c>
      <x:c r="C1842" s="9" t="str">
        <x:v>BATCH_24</x:v>
      </x:c>
      <x:c r="D1842" s="9" t="str">
        <x:v>TRAFICOM</x:v>
      </x:c>
      <x:c r="E1842" s="9" t="n">
        <x:v>0</x:v>
      </x:c>
      <x:c r="F1842" s="9" t="str">
        <x:v>4.4.4.2</x:v>
      </x:c>
      <x:c r="G1842" s="9" t="str">
        <x:v>FAIL</x:v>
      </x:c>
      <x:c r="H1842" s="11" t="str">
        <x:v>Readiness term frameWebThickness is missing.</x:v>
      </x:c>
      <x:c r="I1842" s="10" t="str">
        <x:v>rdf/TRF/TRF-051/TRF-051-F07.ttl</x:v>
      </x:c>
      <x:c r="J1842" s="10" t="str">
        <x:v>5e62682e57944a8413f89949f7cbdedbd0c38ec34bd1838f19e1fd74c9422675</x:v>
      </x:c>
      <x:c r="K1842" s="13" t="str">
        <x:v>NOT_REVIEWED</x:v>
      </x:c>
      <x:c r="L1842" s="13" t="str"/>
      <x:c r="M1842" s="13" t="str"/>
      <x:c r="N1842" s="13" t="str"/>
      <x:c r="O1842" s="13" t="str"/>
      <x:c r="P1842" s="13" t="str"/>
      <x:c r="Q1842" s="13" t="str"/>
      <x:c r="R1842" s="13" t="str"/>
      <x:c r="S1842" s="13" t="str"/>
      <x:c r="T1842" s="14" t="str"/>
      <x:c r="U1842" s="9" t="str">
        <x:f>IF(AND(Q1842="AGREED",P1842="LABEL_ONLY",OR(O1842="PASS",O1842="FAIL"),R1842&lt;&gt;"",S1842&lt;&gt;"",T1842&lt;&gt;""),O1842,G1842)</x:f>
        <x:v>FAIL</x:v>
      </x:c>
      <x:c r="V1842" s="9" t="str">
        <x:f>IF(Q1842&lt;&gt;"AGREED","",IF(P1842="LABEL_ONLY",IF(AND(Q1842="AGREED",P1842="LABEL_ONLY",OR(O1842="PASS",O1842="FAIL"),R1842&lt;&gt;"",S1842&lt;&gt;"",T1842&lt;&gt;""),"LABEL_APPLIED","INCOMPLETE_DECISION"),"RERUN_REQUIRED"))</x:f>
      </x:c>
    </x:row>
    <x:row r="1843" ht="30" customHeight="1">
      <x:c r="A1843" s="9" t="str">
        <x:v>TRF-051-F08</x:v>
      </x:c>
      <x:c r="B1843" s="9" t="str">
        <x:v>TRF-051</x:v>
      </x:c>
      <x:c r="C1843" s="9" t="str">
        <x:v>BATCH_24</x:v>
      </x:c>
      <x:c r="D1843" s="9" t="str">
        <x:v>TRAFICOM</x:v>
      </x:c>
      <x:c r="E1843" s="9" t="n">
        <x:v>0</x:v>
      </x:c>
      <x:c r="F1843" s="9" t="str">
        <x:v>4.4.4.2</x:v>
      </x:c>
      <x:c r="G1843" s="9" t="str">
        <x:v>FAIL</x:v>
      </x:c>
      <x:c r="H1843" s="11" t="str">
        <x:v>Frame web thickness uses the wrong unit.</x:v>
      </x:c>
      <x:c r="I1843" s="10" t="str">
        <x:v>rdf/TRF/TRF-051/TRF-051-F08.ttl</x:v>
      </x:c>
      <x:c r="J1843" s="10" t="str">
        <x:v>a5a92eeab3cbd56e80acccad373dfb9364d8ce6e409ba2b56d6ef125198e16d4</x:v>
      </x:c>
      <x:c r="K1843" s="13" t="str">
        <x:v>NOT_REVIEWED</x:v>
      </x:c>
      <x:c r="L1843" s="13" t="str"/>
      <x:c r="M1843" s="13" t="str"/>
      <x:c r="N1843" s="13" t="str"/>
      <x:c r="O1843" s="13" t="str"/>
      <x:c r="P1843" s="13" t="str"/>
      <x:c r="Q1843" s="13" t="str"/>
      <x:c r="R1843" s="13" t="str"/>
      <x:c r="S1843" s="13" t="str"/>
      <x:c r="T1843" s="14" t="str"/>
      <x:c r="U1843" s="9" t="str">
        <x:f>IF(AND(Q1843="AGREED",P1843="LABEL_ONLY",OR(O1843="PASS",O1843="FAIL"),R1843&lt;&gt;"",S1843&lt;&gt;"",T1843&lt;&gt;""),O1843,G1843)</x:f>
        <x:v>FAIL</x:v>
      </x:c>
      <x:c r="V1843" s="9" t="str">
        <x:f>IF(Q1843&lt;&gt;"AGREED","",IF(P1843="LABEL_ONLY",IF(AND(Q1843="AGREED",P1843="LABEL_ONLY",OR(O1843="PASS",O1843="FAIL"),R1843&lt;&gt;"",S1843&lt;&gt;"",T1843&lt;&gt;""),"LABEL_APPLIED","INCOMPLETE_DECISION"),"RERUN_REQUIRED"))</x:f>
      </x:c>
    </x:row>
    <x:row r="1844" ht="30" customHeight="1">
      <x:c r="A1844" s="9" t="str">
        <x:v>TRF-051-P01</x:v>
      </x:c>
      <x:c r="B1844" s="9" t="str">
        <x:v>TRF-051</x:v>
      </x:c>
      <x:c r="C1844" s="9" t="str">
        <x:v>BATCH_24</x:v>
      </x:c>
      <x:c r="D1844" s="9" t="str">
        <x:v>TRAFICOM</x:v>
      </x:c>
      <x:c r="E1844" s="9" t="n">
        <x:v>1</x:v>
      </x:c>
      <x:c r="F1844" s="9" t="str">
        <x:v>4.4.4.2</x:v>
      </x:c>
      <x:c r="G1844" s="9" t="str">
        <x:v>PASS</x:v>
      </x:c>
      <x:c r="H1844" s="11" t="str">
        <x:v>Complete profile-section web-thickness readiness case.</x:v>
      </x:c>
      <x:c r="I1844" s="10" t="str">
        <x:v>rdf/TRF/TRF-051/TRF-051-P01.ttl</x:v>
      </x:c>
      <x:c r="J1844" s="10" t="str">
        <x:v>c9d1b2d5e560f9156ef52a05fab126158a33dcbf091c91f834cf6fd222b2c527</x:v>
      </x:c>
      <x:c r="K1844" s="13" t="str">
        <x:v>NOT_REVIEWED</x:v>
      </x:c>
      <x:c r="L1844" s="13" t="str"/>
      <x:c r="M1844" s="13" t="str"/>
      <x:c r="N1844" s="13" t="str"/>
      <x:c r="O1844" s="13" t="str"/>
      <x:c r="P1844" s="13" t="str"/>
      <x:c r="Q1844" s="13" t="str"/>
      <x:c r="R1844" s="13" t="str"/>
      <x:c r="S1844" s="13" t="str"/>
      <x:c r="T1844" s="14" t="str"/>
      <x:c r="U1844" s="9" t="str">
        <x:f>IF(AND(Q1844="AGREED",P1844="LABEL_ONLY",OR(O1844="PASS",O1844="FAIL"),R1844&lt;&gt;"",S1844&lt;&gt;"",T1844&lt;&gt;""),O1844,G1844)</x:f>
        <x:v>PASS</x:v>
      </x:c>
      <x:c r="V1844" s="9" t="str">
        <x:f>IF(Q1844&lt;&gt;"AGREED","",IF(P1844="LABEL_ONLY",IF(AND(Q1844="AGREED",P1844="LABEL_ONLY",OR(O1844="PASS",O1844="FAIL"),R1844&lt;&gt;"",S1844&lt;&gt;"",T1844&lt;&gt;""),"LABEL_APPLIED","INCOMPLETE_DECISION"),"RERUN_REQUIRED"))</x:f>
      </x:c>
    </x:row>
    <x:row r="1845" ht="30" customHeight="1">
      <x:c r="A1845" s="9" t="str">
        <x:v>TRF-051-P02</x:v>
      </x:c>
      <x:c r="B1845" s="9" t="str">
        <x:v>TRF-051</x:v>
      </x:c>
      <x:c r="C1845" s="9" t="str">
        <x:v>BATCH_24</x:v>
      </x:c>
      <x:c r="D1845" s="9" t="str">
        <x:v>TRAFICOM</x:v>
      </x:c>
      <x:c r="E1845" s="9" t="n">
        <x:v>0</x:v>
      </x:c>
      <x:c r="F1845" s="9" t="str">
        <x:v>4.4.4.2</x:v>
      </x:c>
      <x:c r="G1845" s="9" t="str">
        <x:v>PASS</x:v>
      </x:c>
      <x:c r="H1845" s="11" t="str">
        <x:v>Complete flat-bar web-thickness readiness case.</x:v>
      </x:c>
      <x:c r="I1845" s="10" t="str">
        <x:v>rdf/TRF/TRF-051/TRF-051-P02.ttl</x:v>
      </x:c>
      <x:c r="J1845" s="10" t="str">
        <x:v>476dc51f55f180e492668cf70545f8c58203da8f5359ac10cbe2b9fc43e9fee7</x:v>
      </x:c>
      <x:c r="K1845" s="13" t="str">
        <x:v>NOT_REVIEWED</x:v>
      </x:c>
      <x:c r="L1845" s="13" t="str"/>
      <x:c r="M1845" s="13" t="str"/>
      <x:c r="N1845" s="13" t="str"/>
      <x:c r="O1845" s="13" t="str"/>
      <x:c r="P1845" s="13" t="str"/>
      <x:c r="Q1845" s="13" t="str"/>
      <x:c r="R1845" s="13" t="str"/>
      <x:c r="S1845" s="13" t="str"/>
      <x:c r="T1845" s="14" t="str"/>
      <x:c r="U1845" s="9" t="str">
        <x:f>IF(AND(Q1845="AGREED",P1845="LABEL_ONLY",OR(O1845="PASS",O1845="FAIL"),R1845&lt;&gt;"",S1845&lt;&gt;"",T1845&lt;&gt;""),O1845,G1845)</x:f>
        <x:v>PASS</x:v>
      </x:c>
      <x:c r="V1845" s="9" t="str">
        <x:f>IF(Q1845&lt;&gt;"AGREED","",IF(P1845="LABEL_ONLY",IF(AND(Q1845="AGREED",P1845="LABEL_ONLY",OR(O1845="PASS",O1845="FAIL"),R1845&lt;&gt;"",S1845&lt;&gt;"",T1845&lt;&gt;""),"LABEL_APPLIED","INCOMPLETE_DECISION"),"RERUN_REQUIRED"))</x:f>
      </x:c>
    </x:row>
    <x:row r="1846" ht="30" customHeight="1">
      <x:c r="A1846" s="9" t="str">
        <x:v>TRF-051-P03</x:v>
      </x:c>
      <x:c r="B1846" s="9" t="str">
        <x:v>TRF-051</x:v>
      </x:c>
      <x:c r="C1846" s="9" t="str">
        <x:v>BATCH_24</x:v>
      </x:c>
      <x:c r="D1846" s="9" t="str">
        <x:v>TRAFICOM</x:v>
      </x:c>
      <x:c r="E1846" s="9" t="n">
        <x:v>0</x:v>
      </x:c>
      <x:c r="F1846" s="9" t="str">
        <x:v>4.4.4.2</x:v>
      </x:c>
      <x:c r="G1846" s="9" t="str">
        <x:v>PASS</x:v>
      </x:c>
      <x:c r="H1846" s="11" t="str">
        <x:v>Complete in-lieu-of-frame plate-thickness readiness case.</x:v>
      </x:c>
      <x:c r="I1846" s="10" t="str">
        <x:v>rdf/TRF/TRF-051/TRF-051-P03.ttl</x:v>
      </x:c>
      <x:c r="J1846" s="10" t="str">
        <x:v>f41e081e6d14121f976001a394483fb0aa020d90ebbc60d5801634a331cf74bf</x:v>
      </x:c>
      <x:c r="K1846" s="13" t="str">
        <x:v>NOT_REVIEWED</x:v>
      </x:c>
      <x:c r="L1846" s="13" t="str"/>
      <x:c r="M1846" s="13" t="str"/>
      <x:c r="N1846" s="13" t="str"/>
      <x:c r="O1846" s="13" t="str"/>
      <x:c r="P1846" s="13" t="str"/>
      <x:c r="Q1846" s="13" t="str"/>
      <x:c r="R1846" s="13" t="str"/>
      <x:c r="S1846" s="13" t="str"/>
      <x:c r="T1846" s="14" t="str"/>
      <x:c r="U1846" s="9" t="str">
        <x:f>IF(AND(Q1846="AGREED",P1846="LABEL_ONLY",OR(O1846="PASS",O1846="FAIL"),R1846&lt;&gt;"",S1846&lt;&gt;"",T1846&lt;&gt;""),O1846,G1846)</x:f>
        <x:v>PASS</x:v>
      </x:c>
      <x:c r="V1846" s="9" t="str">
        <x:f>IF(Q1846&lt;&gt;"AGREED","",IF(P1846="LABEL_ONLY",IF(AND(Q1846="AGREED",P1846="LABEL_ONLY",OR(O1846="PASS",O1846="FAIL"),R1846&lt;&gt;"",S1846&lt;&gt;"",T1846&lt;&gt;""),"LABEL_APPLIED","INCOMPLETE_DECISION"),"RERUN_REQUIRED"))</x:f>
      </x:c>
    </x:row>
    <x:row r="1847" ht="30" customHeight="1">
      <x:c r="A1847" s="9" t="str">
        <x:v>TRF-052-F01</x:v>
      </x:c>
      <x:c r="B1847" s="9" t="str">
        <x:v>TRF-052</x:v>
      </x:c>
      <x:c r="C1847" s="9" t="str">
        <x:v>BATCH_06</x:v>
      </x:c>
      <x:c r="D1847" s="9" t="str">
        <x:v>TRAFICOM</x:v>
      </x:c>
      <x:c r="E1847" s="9" t="n">
        <x:v>0</x:v>
      </x:c>
      <x:c r="F1847" s="9" t="str">
        <x:v>4.4.4.2</x:v>
      </x:c>
      <x:c r="G1847" s="9" t="str">
        <x:v>FAIL</x:v>
      </x:c>
      <x:c r="H1847" s="11" t="str">
        <x:v>Triggered anti-tripping support spacing exceeds 1300 mm.</x:v>
      </x:c>
      <x:c r="I1847" s="10" t="str">
        <x:v>rdf/TRF/TRF-052/TRF-052-F01.ttl</x:v>
      </x:c>
      <x:c r="J1847" s="10" t="str">
        <x:v>c0ac43611f85e200a0d7e9759182b4ee6f2a81f2e8b91faddebb02fdce30c4eb</x:v>
      </x:c>
      <x:c r="K1847" s="13" t="str">
        <x:v>NOT_REVIEWED</x:v>
      </x:c>
      <x:c r="L1847" s="13" t="str"/>
      <x:c r="M1847" s="13" t="str"/>
      <x:c r="N1847" s="13" t="str"/>
      <x:c r="O1847" s="13" t="str"/>
      <x:c r="P1847" s="13" t="str"/>
      <x:c r="Q1847" s="13" t="str"/>
      <x:c r="R1847" s="13" t="str"/>
      <x:c r="S1847" s="13" t="str"/>
      <x:c r="T1847" s="14" t="str"/>
      <x:c r="U1847" s="9" t="str">
        <x:f>IF(AND(Q1847="AGREED",P1847="LABEL_ONLY",OR(O1847="PASS",O1847="FAIL"),R1847&lt;&gt;"",S1847&lt;&gt;"",T1847&lt;&gt;""),O1847,G1847)</x:f>
        <x:v>FAIL</x:v>
      </x:c>
      <x:c r="V1847" s="9" t="str">
        <x:f>IF(Q1847&lt;&gt;"AGREED","",IF(P1847="LABEL_ONLY",IF(AND(Q1847="AGREED",P1847="LABEL_ONLY",OR(O1847="PASS",O1847="FAIL"),R1847&lt;&gt;"",S1847&lt;&gt;"",T1847&lt;&gt;""),"LABEL_APPLIED","INCOMPLETE_DECISION"),"RERUN_REQUIRED"))</x:f>
      </x:c>
    </x:row>
    <x:row r="1848" ht="30" customHeight="1">
      <x:c r="A1848" s="9" t="str">
        <x:v>TRF-052-F02</x:v>
      </x:c>
      <x:c r="B1848" s="9" t="str">
        <x:v>TRF-052</x:v>
      </x:c>
      <x:c r="C1848" s="9" t="str">
        <x:v>BATCH_06</x:v>
      </x:c>
      <x:c r="D1848" s="9" t="str">
        <x:v>TRAFICOM</x:v>
      </x:c>
      <x:c r="E1848" s="9" t="n">
        <x:v>0</x:v>
      </x:c>
      <x:c r="F1848" s="9" t="str">
        <x:v>4.4.4.2</x:v>
      </x:c>
      <x:c r="G1848" s="9" t="str">
        <x:v>FAIL</x:v>
      </x:c>
      <x:c r="H1848" s="11" t="str">
        <x:v>IA short frame omits required midbody anti-tripping support scope.</x:v>
      </x:c>
      <x:c r="I1848" s="10" t="str">
        <x:v>rdf/TRF/TRF-052/TRF-052-F02.ttl</x:v>
      </x:c>
      <x:c r="J1848" s="10" t="str">
        <x:v>8c10cf283220002d64ad6587ce287665252f559dd24a6339668e691263dc3ac8</x:v>
      </x:c>
      <x:c r="K1848" s="13" t="str">
        <x:v>NOT_REVIEWED</x:v>
      </x:c>
      <x:c r="L1848" s="13" t="str"/>
      <x:c r="M1848" s="13" t="str"/>
      <x:c r="N1848" s="13" t="str"/>
      <x:c r="O1848" s="13" t="str"/>
      <x:c r="P1848" s="13" t="str"/>
      <x:c r="Q1848" s="13" t="str"/>
      <x:c r="R1848" s="13" t="str"/>
      <x:c r="S1848" s="13" t="str"/>
      <x:c r="T1848" s="14" t="str"/>
      <x:c r="U1848" s="9" t="str">
        <x:f>IF(AND(Q1848="AGREED",P1848="LABEL_ONLY",OR(O1848="PASS",O1848="FAIL"),R1848&lt;&gt;"",S1848&lt;&gt;"",T1848&lt;&gt;""),O1848,G1848)</x:f>
        <x:v>FAIL</x:v>
      </x:c>
      <x:c r="V1848" s="9" t="str">
        <x:f>IF(Q1848&lt;&gt;"AGREED","",IF(P1848="LABEL_ONLY",IF(AND(Q1848="AGREED",P1848="LABEL_ONLY",OR(O1848="PASS",O1848="FAIL"),R1848&lt;&gt;"",S1848&lt;&gt;"",T1848&lt;&gt;""),"LABEL_APPLIED","INCOMPLETE_DECISION"),"RERUN_REQUIRED"))</x:f>
      </x:c>
    </x:row>
    <x:row r="1849" ht="30" customHeight="1">
      <x:c r="A1849" s="9" t="str">
        <x:v>TRF-052-F03</x:v>
      </x:c>
      <x:c r="B1849" s="9" t="str">
        <x:v>TRF-052</x:v>
      </x:c>
      <x:c r="C1849" s="9" t="str">
        <x:v>BATCH_06</x:v>
      </x:c>
      <x:c r="D1849" s="9" t="str">
        <x:v>TRAFICOM</x:v>
      </x:c>
      <x:c r="E1849" s="9" t="n">
        <x:v>1</x:v>
      </x:c>
      <x:c r="F1849" s="9" t="str">
        <x:v>4.4.4.2</x:v>
      </x:c>
      <x:c r="G1849" s="9" t="str">
        <x:v>FAIL</x:v>
      </x:c>
      <x:c r="H1849" s="11" t="str">
        <x:v>IA Super short frame omits the required stern-region support scope.</x:v>
      </x:c>
      <x:c r="I1849" s="10" t="str">
        <x:v>rdf/TRF/TRF-052/TRF-052-F03.ttl</x:v>
      </x:c>
      <x:c r="J1849" s="10" t="str">
        <x:v>1c3ffa3e4a7fa36959590d14b90da6dd2247c1bc33797dd5e0bbb18fcc011ecb</x:v>
      </x:c>
      <x:c r="K1849" s="13" t="str">
        <x:v>NOT_REVIEWED</x:v>
      </x:c>
      <x:c r="L1849" s="13" t="str"/>
      <x:c r="M1849" s="13" t="str"/>
      <x:c r="N1849" s="13" t="str"/>
      <x:c r="O1849" s="13" t="str"/>
      <x:c r="P1849" s="13" t="str"/>
      <x:c r="Q1849" s="13" t="str"/>
      <x:c r="R1849" s="13" t="str"/>
      <x:c r="S1849" s="13" t="str"/>
      <x:c r="T1849" s="14" t="str"/>
      <x:c r="U1849" s="9" t="str">
        <x:f>IF(AND(Q1849="AGREED",P1849="LABEL_ONLY",OR(O1849="PASS",O1849="FAIL"),R1849&lt;&gt;"",S1849&lt;&gt;"",T1849&lt;&gt;""),O1849,G1849)</x:f>
        <x:v>FAIL</x:v>
      </x:c>
      <x:c r="V1849" s="9" t="str">
        <x:f>IF(Q1849&lt;&gt;"AGREED","",IF(P1849="LABEL_ONLY",IF(AND(Q1849="AGREED",P1849="LABEL_ONLY",OR(O1849="PASS",O1849="FAIL"),R1849&lt;&gt;"",S1849&lt;&gt;"",T1849&lt;&gt;""),"LABEL_APPLIED","INCOMPLETE_DECISION"),"RERUN_REQUIRED"))</x:f>
      </x:c>
    </x:row>
    <x:row r="1850" ht="30" customHeight="1">
      <x:c r="A1850" s="9" t="str">
        <x:v>TRF-052-F04</x:v>
      </x:c>
      <x:c r="B1850" s="9" t="str">
        <x:v>TRF-052</x:v>
      </x:c>
      <x:c r="C1850" s="9" t="str">
        <x:v>BATCH_06</x:v>
      </x:c>
      <x:c r="D1850" s="9" t="str">
        <x:v>TRAFICOM</x:v>
      </x:c>
      <x:c r="E1850" s="9" t="n">
        <x:v>0</x:v>
      </x:c>
      <x:c r="F1850" s="9" t="str">
        <x:v>4.4.4.2</x:v>
      </x:c>
      <x:c r="G1850" s="9" t="str">
        <x:v>FAIL</x:v>
      </x:c>
      <x:c r="H1850" s="11" t="str">
        <x:v>Frame longer than 4 m is not supported in all regions.</x:v>
      </x:c>
      <x:c r="I1850" s="10" t="str">
        <x:v>rdf/TRF/TRF-052/TRF-052-F04.ttl</x:v>
      </x:c>
      <x:c r="J1850" s="10" t="str">
        <x:v>6983a65ce08a49b5e9a67dd344bd1f533f18d9052aee14f213114760a6b6b8e5</x:v>
      </x:c>
      <x:c r="K1850" s="13" t="str">
        <x:v>NOT_REVIEWED</x:v>
      </x:c>
      <x:c r="L1850" s="13" t="str"/>
      <x:c r="M1850" s="13" t="str"/>
      <x:c r="N1850" s="13" t="str"/>
      <x:c r="O1850" s="13" t="str"/>
      <x:c r="P1850" s="13" t="str"/>
      <x:c r="Q1850" s="13" t="str"/>
      <x:c r="R1850" s="13" t="str"/>
      <x:c r="S1850" s="13" t="str"/>
      <x:c r="T1850" s="14" t="str"/>
      <x:c r="U1850" s="9" t="str">
        <x:f>IF(AND(Q1850="AGREED",P1850="LABEL_ONLY",OR(O1850="PASS",O1850="FAIL"),R1850&lt;&gt;"",S1850&lt;&gt;"",T1850&lt;&gt;""),O1850,G1850)</x:f>
        <x:v>FAIL</x:v>
      </x:c>
      <x:c r="V1850" s="9" t="str">
        <x:f>IF(Q1850&lt;&gt;"AGREED","",IF(P1850="LABEL_ONLY",IF(AND(Q1850="AGREED",P1850="LABEL_ONLY",OR(O1850="PASS",O1850="FAIL"),R1850&lt;&gt;"",S1850&lt;&gt;"",T1850&lt;&gt;""),"LABEL_APPLIED","INCOMPLETE_DECISION"),"RERUN_REQUIRED"))</x:f>
      </x:c>
    </x:row>
    <x:row r="1851" ht="30" customHeight="1">
      <x:c r="A1851" s="9" t="str">
        <x:v>TRF-052-F05</x:v>
      </x:c>
      <x:c r="B1851" s="9" t="str">
        <x:v>TRF-052</x:v>
      </x:c>
      <x:c r="C1851" s="9" t="str">
        <x:v>BATCH_06</x:v>
      </x:c>
      <x:c r="D1851" s="9" t="str">
        <x:v>TRAFICOM</x:v>
      </x:c>
      <x:c r="E1851" s="9" t="n">
        <x:v>0</x:v>
      </x:c>
      <x:c r="F1851" s="9" t="str">
        <x:v>4.4.4.2</x:v>
      </x:c>
      <x:c r="G1851" s="9" t="str">
        <x:v>FAIL</x:v>
      </x:c>
      <x:c r="H1851" s="11" t="str">
        <x:v>Triggered case is missing anti-tripping support spacing.</x:v>
      </x:c>
      <x:c r="I1851" s="10" t="str">
        <x:v>rdf/TRF/TRF-052/TRF-052-F05.ttl</x:v>
      </x:c>
      <x:c r="J1851" s="10" t="str">
        <x:v>9fc3fd047b3cfd7053d1554cc9617b24456aaf83d9f80a157a81aa584d3b4925</x:v>
      </x:c>
      <x:c r="K1851" s="13" t="str">
        <x:v>NOT_REVIEWED</x:v>
      </x:c>
      <x:c r="L1851" s="13" t="str"/>
      <x:c r="M1851" s="13" t="str"/>
      <x:c r="N1851" s="13" t="str"/>
      <x:c r="O1851" s="13" t="str"/>
      <x:c r="P1851" s="13" t="str"/>
      <x:c r="Q1851" s="13" t="str"/>
      <x:c r="R1851" s="13" t="str"/>
      <x:c r="S1851" s="13" t="str"/>
      <x:c r="T1851" s="14" t="str"/>
      <x:c r="U1851" s="9" t="str">
        <x:f>IF(AND(Q1851="AGREED",P1851="LABEL_ONLY",OR(O1851="PASS",O1851="FAIL"),R1851&lt;&gt;"",S1851&lt;&gt;"",T1851&lt;&gt;""),O1851,G1851)</x:f>
        <x:v>FAIL</x:v>
      </x:c>
      <x:c r="V1851" s="9" t="str">
        <x:f>IF(Q1851&lt;&gt;"AGREED","",IF(P1851="LABEL_ONLY",IF(AND(Q1851="AGREED",P1851="LABEL_ONLY",OR(O1851="PASS",O1851="FAIL"),R1851&lt;&gt;"",S1851&lt;&gt;"",T1851&lt;&gt;""),"LABEL_APPLIED","INCOMPLETE_DECISION"),"RERUN_REQUIRED"))</x:f>
      </x:c>
    </x:row>
    <x:row r="1852" ht="30" customHeight="1">
      <x:c r="A1852" s="9" t="str">
        <x:v>TRF-052-P01</x:v>
      </x:c>
      <x:c r="B1852" s="9" t="str">
        <x:v>TRF-052</x:v>
      </x:c>
      <x:c r="C1852" s="9" t="str">
        <x:v>BATCH_06</x:v>
      </x:c>
      <x:c r="D1852" s="9" t="str">
        <x:v>TRAFICOM</x:v>
      </x:c>
      <x:c r="E1852" s="9" t="n">
        <x:v>0</x:v>
      </x:c>
      <x:c r="F1852" s="9" t="str">
        <x:v>4.4.4.2</x:v>
      </x:c>
      <x:c r="G1852" s="9" t="str">
        <x:v>PASS</x:v>
      </x:c>
      <x:c r="H1852" s="11" t="str">
        <x:v>Asymmetrical frame with span &gt;4 m has &lt;=1300 mm support spacing in all regions.</x:v>
      </x:c>
      <x:c r="I1852" s="10" t="str">
        <x:v>rdf/TRF/TRF-052/TRF-052-P01.ttl</x:v>
      </x:c>
      <x:c r="J1852" s="10" t="str">
        <x:v>772852bce249c6ebf393d608b5efada8cb06d93ddc98064ac95a8ccb0710590f</x:v>
      </x:c>
      <x:c r="K1852" s="13" t="str">
        <x:v>NOT_REVIEWED</x:v>
      </x:c>
      <x:c r="L1852" s="13" t="str"/>
      <x:c r="M1852" s="13" t="str"/>
      <x:c r="N1852" s="13" t="str"/>
      <x:c r="O1852" s="13" t="str"/>
      <x:c r="P1852" s="13" t="str"/>
      <x:c r="Q1852" s="13" t="str"/>
      <x:c r="R1852" s="13" t="str"/>
      <x:c r="S1852" s="13" t="str"/>
      <x:c r="T1852" s="14" t="str"/>
      <x:c r="U1852" s="9" t="str">
        <x:f>IF(AND(Q1852="AGREED",P1852="LABEL_ONLY",OR(O1852="PASS",O1852="FAIL"),R1852&lt;&gt;"",S1852&lt;&gt;"",T1852&lt;&gt;""),O1852,G1852)</x:f>
        <x:v>PASS</x:v>
      </x:c>
      <x:c r="V1852" s="9" t="str">
        <x:f>IF(Q1852&lt;&gt;"AGREED","",IF(P1852="LABEL_ONLY",IF(AND(Q1852="AGREED",P1852="LABEL_ONLY",OR(O1852="PASS",O1852="FAIL"),R1852&lt;&gt;"",S1852&lt;&gt;"",T1852&lt;&gt;""),"LABEL_APPLIED","INCOMPLETE_DECISION"),"RERUN_REQUIRED"))</x:f>
      </x:c>
    </x:row>
    <x:row r="1853" ht="30" customHeight="1">
      <x:c r="A1853" s="9" t="str">
        <x:v>TRF-052-P02</x:v>
      </x:c>
      <x:c r="B1853" s="9" t="str">
        <x:v>TRF-052</x:v>
      </x:c>
      <x:c r="C1853" s="9" t="str">
        <x:v>BATCH_06</x:v>
      </x:c>
      <x:c r="D1853" s="9" t="str">
        <x:v>TRAFICOM</x:v>
      </x:c>
      <x:c r="E1853" s="9" t="n">
        <x:v>1</x:v>
      </x:c>
      <x:c r="F1853" s="9" t="str">
        <x:v>4.4.4.2</x:v>
      </x:c>
      <x:c r="G1853" s="9" t="str">
        <x:v>PASS</x:v>
      </x:c>
      <x:c r="H1853" s="11" t="str">
        <x:v>Web angle below 90 degrees triggers support; IA Super short frame is supported in all regions.</x:v>
      </x:c>
      <x:c r="I1853" s="10" t="str">
        <x:v>rdf/TRF/TRF-052/TRF-052-P02.ttl</x:v>
      </x:c>
      <x:c r="J1853" s="10" t="str">
        <x:v>1660c5aa7aaae4f624a3db64a903fe68ffaaa60a60d12512cdc8fc3bb8f9a894</x:v>
      </x:c>
      <x:c r="K1853" s="13" t="str">
        <x:v>NOT_REVIEWED</x:v>
      </x:c>
      <x:c r="L1853" s="13" t="str"/>
      <x:c r="M1853" s="13" t="str"/>
      <x:c r="N1853" s="13" t="str"/>
      <x:c r="O1853" s="13" t="str"/>
      <x:c r="P1853" s="13" t="str"/>
      <x:c r="Q1853" s="13" t="str"/>
      <x:c r="R1853" s="13" t="str"/>
      <x:c r="S1853" s="13" t="str"/>
      <x:c r="T1853" s="14" t="str"/>
      <x:c r="U1853" s="9" t="str">
        <x:f>IF(AND(Q1853="AGREED",P1853="LABEL_ONLY",OR(O1853="PASS",O1853="FAIL"),R1853&lt;&gt;"",S1853&lt;&gt;"",T1853&lt;&gt;""),O1853,G1853)</x:f>
        <x:v>PASS</x:v>
      </x:c>
      <x:c r="V1853" s="9" t="str">
        <x:f>IF(Q1853&lt;&gt;"AGREED","",IF(P1853="LABEL_ONLY",IF(AND(Q1853="AGREED",P1853="LABEL_ONLY",OR(O1853="PASS",O1853="FAIL"),R1853&lt;&gt;"",S1853&lt;&gt;"",T1853&lt;&gt;""),"LABEL_APPLIED","INCOMPLETE_DECISION"),"RERUN_REQUIRED"))</x:f>
      </x:c>
    </x:row>
    <x:row r="1854" ht="30" customHeight="1">
      <x:c r="A1854" s="9" t="str">
        <x:v>TRF-052-P03</x:v>
      </x:c>
      <x:c r="B1854" s="9" t="str">
        <x:v>TRF-052</x:v>
      </x:c>
      <x:c r="C1854" s="9" t="str">
        <x:v>BATCH_06</x:v>
      </x:c>
      <x:c r="D1854" s="9" t="str">
        <x:v>TRAFICOM</x:v>
      </x:c>
      <x:c r="E1854" s="9" t="n">
        <x:v>0</x:v>
      </x:c>
      <x:c r="F1854" s="9" t="str">
        <x:v>4.4.4.2</x:v>
      </x:c>
      <x:c r="G1854" s="9" t="str">
        <x:v>PASS</x:v>
      </x:c>
      <x:c r="H1854" s="11" t="str">
        <x:v>IA short-frame scope covers bow and midbody.</x:v>
      </x:c>
      <x:c r="I1854" s="10" t="str">
        <x:v>rdf/TRF/TRF-052/TRF-052-P03.ttl</x:v>
      </x:c>
      <x:c r="J1854" s="10" t="str">
        <x:v>7c817f8353ee1001016b554a74e05bdc9ecb4c83fa574df5bc8fb09ad2273ee5</x:v>
      </x:c>
      <x:c r="K1854" s="13" t="str">
        <x:v>NOT_REVIEWED</x:v>
      </x:c>
      <x:c r="L1854" s="13" t="str"/>
      <x:c r="M1854" s="13" t="str"/>
      <x:c r="N1854" s="13" t="str"/>
      <x:c r="O1854" s="13" t="str"/>
      <x:c r="P1854" s="13" t="str"/>
      <x:c r="Q1854" s="13" t="str"/>
      <x:c r="R1854" s="13" t="str"/>
      <x:c r="S1854" s="13" t="str"/>
      <x:c r="T1854" s="14" t="str"/>
      <x:c r="U1854" s="9" t="str">
        <x:f>IF(AND(Q1854="AGREED",P1854="LABEL_ONLY",OR(O1854="PASS",O1854="FAIL"),R1854&lt;&gt;"",S1854&lt;&gt;"",T1854&lt;&gt;""),O1854,G1854)</x:f>
        <x:v>PASS</x:v>
      </x:c>
      <x:c r="V1854" s="9" t="str">
        <x:f>IF(Q1854&lt;&gt;"AGREED","",IF(P1854="LABEL_ONLY",IF(AND(Q1854="AGREED",P1854="LABEL_ONLY",OR(O1854="PASS",O1854="FAIL"),R1854&lt;&gt;"",S1854&lt;&gt;"",T1854&lt;&gt;""),"LABEL_APPLIED","INCOMPLETE_DECISION"),"RERUN_REQUIRED"))</x:f>
      </x:c>
    </x:row>
    <x:row r="1855" ht="30" customHeight="1">
      <x:c r="A1855" s="9" t="str">
        <x:v>TRF-052-P04</x:v>
      </x:c>
      <x:c r="B1855" s="9" t="str">
        <x:v>TRF-052</x:v>
      </x:c>
      <x:c r="C1855" s="9" t="str">
        <x:v>BATCH_06</x:v>
      </x:c>
      <x:c r="D1855" s="9" t="str">
        <x:v>TRAFICOM</x:v>
      </x:c>
      <x:c r="E1855" s="9" t="n">
        <x:v>0</x:v>
      </x:c>
      <x:c r="F1855" s="9" t="str">
        <x:v>4.4.4.2</x:v>
      </x:c>
      <x:c r="G1855" s="9" t="str">
        <x:v>PASS</x:v>
      </x:c>
      <x:c r="H1855" s="11" t="str">
        <x:v>IB short-frame scope covers the bow region.</x:v>
      </x:c>
      <x:c r="I1855" s="10" t="str">
        <x:v>rdf/TRF/TRF-052/TRF-052-P04.ttl</x:v>
      </x:c>
      <x:c r="J1855" s="10" t="str">
        <x:v>18a0a6038793b256c34ccfd0761561ed2aa1a718a5b3079c417df68007398a9d</x:v>
      </x:c>
      <x:c r="K1855" s="13" t="str">
        <x:v>NOT_REVIEWED</x:v>
      </x:c>
      <x:c r="L1855" s="13" t="str"/>
      <x:c r="M1855" s="13" t="str"/>
      <x:c r="N1855" s="13" t="str"/>
      <x:c r="O1855" s="13" t="str"/>
      <x:c r="P1855" s="13" t="str"/>
      <x:c r="Q1855" s="13" t="str"/>
      <x:c r="R1855" s="13" t="str"/>
      <x:c r="S1855" s="13" t="str"/>
      <x:c r="T1855" s="14" t="str"/>
      <x:c r="U1855" s="9" t="str">
        <x:f>IF(AND(Q1855="AGREED",P1855="LABEL_ONLY",OR(O1855="PASS",O1855="FAIL"),R1855&lt;&gt;"",S1855&lt;&gt;"",T1855&lt;&gt;""),O1855,G1855)</x:f>
        <x:v>PASS</x:v>
      </x:c>
      <x:c r="V1855" s="9" t="str">
        <x:f>IF(Q1855&lt;&gt;"AGREED","",IF(P1855="LABEL_ONLY",IF(AND(Q1855="AGREED",P1855="LABEL_ONLY",OR(O1855="PASS",O1855="FAIL"),R1855&lt;&gt;"",S1855&lt;&gt;"",T1855&lt;&gt;""),"LABEL_APPLIED","INCOMPLETE_DECISION"),"RERUN_REQUIRED"))</x:f>
      </x:c>
    </x:row>
    <x:row r="1856" ht="30" customHeight="1">
      <x:c r="A1856" s="9" t="str">
        <x:v>TRF-052-P05</x:v>
      </x:c>
      <x:c r="B1856" s="9" t="str">
        <x:v>TRF-052</x:v>
      </x:c>
      <x:c r="C1856" s="9" t="str">
        <x:v>BATCH_06</x:v>
      </x:c>
      <x:c r="D1856" s="9" t="str">
        <x:v>TRAFICOM</x:v>
      </x:c>
      <x:c r="E1856" s="9" t="n">
        <x:v>0</x:v>
      </x:c>
      <x:c r="F1856" s="9" t="str">
        <x:v>4.4.4.2</x:v>
      </x:c>
      <x:c r="G1856" s="9" t="str">
        <x:v>PASS</x:v>
      </x:c>
      <x:c r="H1856" s="11" t="str">
        <x:v>Neither asymmetry nor web angle triggers anti-tripping support; 90 degree boundary is non-triggering.</x:v>
      </x:c>
      <x:c r="I1856" s="10" t="str">
        <x:v>rdf/TRF/TRF-052/TRF-052-P05.ttl</x:v>
      </x:c>
      <x:c r="J1856" s="10" t="str">
        <x:v>f94395c0049a6b0777857e38cd45766019441977240d9cb01cdc28720d763ad8</x:v>
      </x:c>
      <x:c r="K1856" s="13" t="str">
        <x:v>NOT_REVIEWED</x:v>
      </x:c>
      <x:c r="L1856" s="13" t="str"/>
      <x:c r="M1856" s="13" t="str"/>
      <x:c r="N1856" s="13" t="str"/>
      <x:c r="O1856" s="13" t="str"/>
      <x:c r="P1856" s="13" t="str"/>
      <x:c r="Q1856" s="13" t="str"/>
      <x:c r="R1856" s="13" t="str"/>
      <x:c r="S1856" s="13" t="str"/>
      <x:c r="T1856" s="14" t="str"/>
      <x:c r="U1856" s="9" t="str">
        <x:f>IF(AND(Q1856="AGREED",P1856="LABEL_ONLY",OR(O1856="PASS",O1856="FAIL"),R1856&lt;&gt;"",S1856&lt;&gt;"",T1856&lt;&gt;""),O1856,G1856)</x:f>
        <x:v>PASS</x:v>
      </x:c>
      <x:c r="V1856" s="9" t="str">
        <x:f>IF(Q1856&lt;&gt;"AGREED","",IF(P1856="LABEL_ONLY",IF(AND(Q1856="AGREED",P1856="LABEL_ONLY",OR(O1856="PASS",O1856="FAIL"),R1856&lt;&gt;"",S1856&lt;&gt;"",T1856&lt;&gt;""),"LABEL_APPLIED","INCOMPLETE_DECISION"),"RERUN_REQUIRED"))</x:f>
      </x:c>
    </x:row>
    <x:row r="1857" ht="30" customHeight="1">
      <x:c r="A1857" s="9" t="str">
        <x:v>TRF-052-P06</x:v>
      </x:c>
      <x:c r="B1857" s="9" t="str">
        <x:v>TRF-052</x:v>
      </x:c>
      <x:c r="C1857" s="9" t="str">
        <x:v>BATCH_06</x:v>
      </x:c>
      <x:c r="D1857" s="9" t="str">
        <x:v>TRAFICOM</x:v>
      </x:c>
      <x:c r="E1857" s="9" t="n">
        <x:v>0</x:v>
      </x:c>
      <x:c r="F1857" s="9" t="str">
        <x:v>4.4.4.2</x:v>
      </x:c>
      <x:c r="G1857" s="9" t="str">
        <x:v>PASS</x:v>
      </x:c>
      <x:c r="H1857" s="11" t="str">
        <x:v>Approved equivalent support demonstrated by direct calculation is accepted as the alternative route.</x:v>
      </x:c>
      <x:c r="I1857" s="10" t="str">
        <x:v>rdf/TRF/TRF-052/TRF-052-P06.ttl</x:v>
      </x:c>
      <x:c r="J1857" s="10" t="str">
        <x:v>53b6dd115bbc545b04f0b1a7824d7a095ee8b79a76b384bdb218b8da90129af9</x:v>
      </x:c>
      <x:c r="K1857" s="13" t="str">
        <x:v>NOT_REVIEWED</x:v>
      </x:c>
      <x:c r="L1857" s="13" t="str"/>
      <x:c r="M1857" s="13" t="str"/>
      <x:c r="N1857" s="13" t="str"/>
      <x:c r="O1857" s="13" t="str"/>
      <x:c r="P1857" s="13" t="str"/>
      <x:c r="Q1857" s="13" t="str"/>
      <x:c r="R1857" s="13" t="str"/>
      <x:c r="S1857" s="13" t="str"/>
      <x:c r="T1857" s="14" t="str"/>
      <x:c r="U1857" s="9" t="str">
        <x:f>IF(AND(Q1857="AGREED",P1857="LABEL_ONLY",OR(O1857="PASS",O1857="FAIL"),R1857&lt;&gt;"",S1857&lt;&gt;"",T1857&lt;&gt;""),O1857,G1857)</x:f>
        <x:v>PASS</x:v>
      </x:c>
      <x:c r="V1857" s="9" t="str">
        <x:f>IF(Q1857&lt;&gt;"AGREED","",IF(P1857="LABEL_ONLY",IF(AND(Q1857="AGREED",P1857="LABEL_ONLY",OR(O1857="PASS",O1857="FAIL"),R1857&lt;&gt;"",S1857&lt;&gt;"",T1857&lt;&gt;""),"LABEL_APPLIED","INCOMPLETE_DECISION"),"RERUN_REQUIRED"))</x:f>
      </x:c>
    </x:row>
    <x:row r="1858" ht="30" customHeight="1">
      <x:c r="A1858" s="9" t="str">
        <x:v>TRF-052-P07</x:v>
      </x:c>
      <x:c r="B1858" s="9" t="str">
        <x:v>TRF-052</x:v>
      </x:c>
      <x:c r="C1858" s="9" t="str">
        <x:v>BATCH_06</x:v>
      </x:c>
      <x:c r="D1858" s="9" t="str">
        <x:v>TRAFICOM</x:v>
      </x:c>
      <x:c r="E1858" s="9" t="n">
        <x:v>0</x:v>
      </x:c>
      <x:c r="F1858" s="9" t="str">
        <x:v>4.4.4.2</x:v>
      </x:c>
      <x:c r="G1858" s="9" t="str">
        <x:v>PASS</x:v>
      </x:c>
      <x:c r="H1858" s="11" t="str">
        <x:v>Support spacing exactly at the 1300 mm maximum is compliant.</x:v>
      </x:c>
      <x:c r="I1858" s="10" t="str">
        <x:v>rdf/TRF/TRF-052/TRF-052-P07.ttl</x:v>
      </x:c>
      <x:c r="J1858" s="10" t="str">
        <x:v>dd6a91bc06e2f2892ea3f176834d30850ba616f3c45a0ed4f26979ae418552b5</x:v>
      </x:c>
      <x:c r="K1858" s="13" t="str">
        <x:v>NOT_REVIEWED</x:v>
      </x:c>
      <x:c r="L1858" s="13" t="str"/>
      <x:c r="M1858" s="13" t="str"/>
      <x:c r="N1858" s="13" t="str"/>
      <x:c r="O1858" s="13" t="str"/>
      <x:c r="P1858" s="13" t="str"/>
      <x:c r="Q1858" s="13" t="str"/>
      <x:c r="R1858" s="13" t="str"/>
      <x:c r="S1858" s="13" t="str"/>
      <x:c r="T1858" s="14" t="str"/>
      <x:c r="U1858" s="9" t="str">
        <x:f>IF(AND(Q1858="AGREED",P1858="LABEL_ONLY",OR(O1858="PASS",O1858="FAIL"),R1858&lt;&gt;"",S1858&lt;&gt;"",T1858&lt;&gt;""),O1858,G1858)</x:f>
        <x:v>PASS</x:v>
      </x:c>
      <x:c r="V1858" s="9" t="str">
        <x:f>IF(Q1858&lt;&gt;"AGREED","",IF(P1858="LABEL_ONLY",IF(AND(Q1858="AGREED",P1858="LABEL_ONLY",OR(O1858="PASS",O1858="FAIL"),R1858&lt;&gt;"",S1858&lt;&gt;"",T1858&lt;&gt;""),"LABEL_APPLIED","INCOMPLETE_DECISION"),"RERUN_REQUIRED"))</x:f>
      </x:c>
    </x:row>
    <x:row r="1859" ht="30" customHeight="1">
      <x:c r="A1859" s="9" t="str">
        <x:v>TRF-053-F01</x:v>
      </x:c>
      <x:c r="B1859" s="9" t="str">
        <x:v>TRF-053</x:v>
      </x:c>
      <x:c r="C1859" s="9" t="str">
        <x:v>BATCH_18</x:v>
      </x:c>
      <x:c r="D1859" s="9" t="str">
        <x:v>TRAFICOM</x:v>
      </x:c>
      <x:c r="E1859" s="9" t="n">
        <x:v>0</x:v>
      </x:c>
      <x:c r="F1859" s="9" t="str">
        <x:v>4.5.1</x:v>
      </x:c>
      <x:c r="G1859" s="9" t="str">
        <x:v>FAIL</x:v>
      </x:c>
      <x:c r="H1859" s="11" t="str">
        <x:v>designLineLoad does not equal max(p*h,0.15).</x:v>
      </x:c>
      <x:c r="I1859" s="10" t="str">
        <x:v>rdf/TRF/TRF-053/TRF-053-F01.ttl</x:v>
      </x:c>
      <x:c r="J1859" s="10" t="str">
        <x:v>f357a5bf08be095bb2525f771a3bd4cd6a88cfab96a275b2ea33dc9fcf90ed29</x:v>
      </x:c>
      <x:c r="K1859" s="13" t="str">
        <x:v>NOT_REVIEWED</x:v>
      </x:c>
      <x:c r="L1859" s="13" t="str"/>
      <x:c r="M1859" s="13" t="str"/>
      <x:c r="N1859" s="13" t="str"/>
      <x:c r="O1859" s="13" t="str"/>
      <x:c r="P1859" s="13" t="str"/>
      <x:c r="Q1859" s="13" t="str"/>
      <x:c r="R1859" s="13" t="str"/>
      <x:c r="S1859" s="13" t="str"/>
      <x:c r="T1859" s="14" t="str"/>
      <x:c r="U1859" s="9" t="str">
        <x:f>IF(AND(Q1859="AGREED",P1859="LABEL_ONLY",OR(O1859="PASS",O1859="FAIL"),R1859&lt;&gt;"",S1859&lt;&gt;"",T1859&lt;&gt;""),O1859,G1859)</x:f>
        <x:v>FAIL</x:v>
      </x:c>
      <x:c r="V1859" s="9" t="str">
        <x:f>IF(Q1859&lt;&gt;"AGREED","",IF(P1859="LABEL_ONLY",IF(AND(Q1859="AGREED",P1859="LABEL_ONLY",OR(O1859="PASS",O1859="FAIL"),R1859&lt;&gt;"",S1859&lt;&gt;"",T1859&lt;&gt;""),"LABEL_APPLIED","INCOMPLETE_DECISION"),"RERUN_REQUIRED"))</x:f>
      </x:c>
    </x:row>
    <x:row r="1860" ht="30" customHeight="1">
      <x:c r="A1860" s="9" t="str">
        <x:v>TRF-053-F02</x:v>
      </x:c>
      <x:c r="B1860" s="9" t="str">
        <x:v>TRF-053</x:v>
      </x:c>
      <x:c r="C1860" s="9" t="str">
        <x:v>BATCH_18</x:v>
      </x:c>
      <x:c r="D1860" s="9" t="str">
        <x:v>TRAFICOM</x:v>
      </x:c>
      <x:c r="E1860" s="9" t="n">
        <x:v>0</x:v>
      </x:c>
      <x:c r="F1860" s="9" t="str">
        <x:v>4.5.1</x:v>
      </x:c>
      <x:c r="G1860" s="9" t="str">
        <x:v>FAIL</x:v>
      </x:c>
      <x:c r="H1860" s="11" t="str">
        <x:v>Section modulus is inconsistent with formula 4.11.</x:v>
      </x:c>
      <x:c r="I1860" s="10" t="str">
        <x:v>rdf/TRF/TRF-053/TRF-053-F02.ttl</x:v>
      </x:c>
      <x:c r="J1860" s="10" t="str">
        <x:v>c80de7ed89905205fbd40a0821b98d86b9f28cd12f46fe7846e1110d64131996</x:v>
      </x:c>
      <x:c r="K1860" s="13" t="str">
        <x:v>NOT_REVIEWED</x:v>
      </x:c>
      <x:c r="L1860" s="13" t="str"/>
      <x:c r="M1860" s="13" t="str"/>
      <x:c r="N1860" s="13" t="str"/>
      <x:c r="O1860" s="13" t="str"/>
      <x:c r="P1860" s="13" t="str"/>
      <x:c r="Q1860" s="13" t="str"/>
      <x:c r="R1860" s="13" t="str"/>
      <x:c r="S1860" s="13" t="str"/>
      <x:c r="T1860" s="14" t="str"/>
      <x:c r="U1860" s="9" t="str">
        <x:f>IF(AND(Q1860="AGREED",P1860="LABEL_ONLY",OR(O1860="PASS",O1860="FAIL"),R1860&lt;&gt;"",S1860&lt;&gt;"",T1860&lt;&gt;""),O1860,G1860)</x:f>
        <x:v>FAIL</x:v>
      </x:c>
      <x:c r="V1860" s="9" t="str">
        <x:f>IF(Q1860&lt;&gt;"AGREED","",IF(P1860="LABEL_ONLY",IF(AND(Q1860="AGREED",P1860="LABEL_ONLY",OR(O1860="PASS",O1860="FAIL"),R1860&lt;&gt;"",S1860&lt;&gt;"",T1860&lt;&gt;""),"LABEL_APPLIED","INCOMPLETE_DECISION"),"RERUN_REQUIRED"))</x:f>
      </x:c>
    </x:row>
    <x:row r="1861" ht="30" customHeight="1">
      <x:c r="A1861" s="9" t="str">
        <x:v>TRF-053-F03</x:v>
      </x:c>
      <x:c r="B1861" s="9" t="str">
        <x:v>TRF-053</x:v>
      </x:c>
      <x:c r="C1861" s="9" t="str">
        <x:v>BATCH_18</x:v>
      </x:c>
      <x:c r="D1861" s="9" t="str">
        <x:v>TRAFICOM</x:v>
      </x:c>
      <x:c r="E1861" s="9" t="n">
        <x:v>1</x:v>
      </x:c>
      <x:c r="F1861" s="9" t="str">
        <x:v>4.5.1</x:v>
      </x:c>
      <x:c r="G1861" s="9" t="str">
        <x:v>FAIL</x:v>
      </x:c>
      <x:c r="H1861" s="11" t="str">
        <x:v>Required shear area is inconsistent with formula 4.12.</x:v>
      </x:c>
      <x:c r="I1861" s="10" t="str">
        <x:v>rdf/TRF/TRF-053/TRF-053-F03.ttl</x:v>
      </x:c>
      <x:c r="J1861" s="10" t="str">
        <x:v>324a1015b1628be321258414ada4bf79b188a51f7a8b32ff49fdb11cc7d4d108</x:v>
      </x:c>
      <x:c r="K1861" s="13" t="str">
        <x:v>NOT_REVIEWED</x:v>
      </x:c>
      <x:c r="L1861" s="13" t="str"/>
      <x:c r="M1861" s="13" t="str"/>
      <x:c r="N1861" s="13" t="str"/>
      <x:c r="O1861" s="13" t="str"/>
      <x:c r="P1861" s="13" t="str"/>
      <x:c r="Q1861" s="13" t="str"/>
      <x:c r="R1861" s="13" t="str"/>
      <x:c r="S1861" s="13" t="str"/>
      <x:c r="T1861" s="14" t="str"/>
      <x:c r="U1861" s="9" t="str">
        <x:f>IF(AND(Q1861="AGREED",P1861="LABEL_ONLY",OR(O1861="PASS",O1861="FAIL"),R1861&lt;&gt;"",S1861&lt;&gt;"",T1861&lt;&gt;""),O1861,G1861)</x:f>
        <x:v>FAIL</x:v>
      </x:c>
      <x:c r="V1861" s="9" t="str">
        <x:f>IF(Q1861&lt;&gt;"AGREED","",IF(P1861="LABEL_ONLY",IF(AND(Q1861="AGREED",P1861="LABEL_ONLY",OR(O1861="PASS",O1861="FAIL"),R1861&lt;&gt;"",S1861&lt;&gt;"",T1861&lt;&gt;""),"LABEL_APPLIED","INCOMPLETE_DECISION"),"RERUN_REQUIRED"))</x:f>
      </x:c>
    </x:row>
    <x:row r="1862" ht="30" customHeight="1">
      <x:c r="A1862" s="9" t="str">
        <x:v>TRF-053-F04</x:v>
      </x:c>
      <x:c r="B1862" s="9" t="str">
        <x:v>TRF-053</x:v>
      </x:c>
      <x:c r="C1862" s="9" t="str">
        <x:v>BATCH_18</x:v>
      </x:c>
      <x:c r="D1862" s="9" t="str">
        <x:v>TRAFICOM</x:v>
      </x:c>
      <x:c r="E1862" s="9" t="n">
        <x:v>0</x:v>
      </x:c>
      <x:c r="F1862" s="9" t="str">
        <x:v>4.5.1</x:v>
      </x:c>
      <x:c r="G1862" s="9" t="str">
        <x:v>FAIL</x:v>
      </x:c>
      <x:c r="H1862" s="11" t="str">
        <x:v>Required span operand is missing.</x:v>
      </x:c>
      <x:c r="I1862" s="10" t="str">
        <x:v>rdf/TRF/TRF-053/TRF-053-F04.ttl</x:v>
      </x:c>
      <x:c r="J1862" s="10" t="str">
        <x:v>ce6fc7c6e7f6c674ed33275f13792f7607229e07ddda09aab45b60d01dcad0c2</x:v>
      </x:c>
      <x:c r="K1862" s="13" t="str">
        <x:v>NOT_REVIEWED</x:v>
      </x:c>
      <x:c r="L1862" s="13" t="str"/>
      <x:c r="M1862" s="13" t="str"/>
      <x:c r="N1862" s="13" t="str"/>
      <x:c r="O1862" s="13" t="str"/>
      <x:c r="P1862" s="13" t="str"/>
      <x:c r="Q1862" s="13" t="str"/>
      <x:c r="R1862" s="13" t="str"/>
      <x:c r="S1862" s="13" t="str"/>
      <x:c r="T1862" s="14" t="str"/>
      <x:c r="U1862" s="9" t="str">
        <x:f>IF(AND(Q1862="AGREED",P1862="LABEL_ONLY",OR(O1862="PASS",O1862="FAIL"),R1862&lt;&gt;"",S1862&lt;&gt;"",T1862&lt;&gt;""),O1862,G1862)</x:f>
        <x:v>FAIL</x:v>
      </x:c>
      <x:c r="V1862" s="9" t="str">
        <x:f>IF(Q1862&lt;&gt;"AGREED","",IF(P1862="LABEL_ONLY",IF(AND(Q1862="AGREED",P1862="LABEL_ONLY",OR(O1862="PASS",O1862="FAIL"),R1862&lt;&gt;"",S1862&lt;&gt;"",T1862&lt;&gt;""),"LABEL_APPLIED","INCOMPLETE_DECISION"),"RERUN_REQUIRED"))</x:f>
      </x:c>
    </x:row>
    <x:row r="1863" ht="30" customHeight="1">
      <x:c r="A1863" s="9" t="str">
        <x:v>TRF-053-F05</x:v>
      </x:c>
      <x:c r="B1863" s="9" t="str">
        <x:v>TRF-053</x:v>
      </x:c>
      <x:c r="C1863" s="9" t="str">
        <x:v>BATCH_18</x:v>
      </x:c>
      <x:c r="D1863" s="9" t="str">
        <x:v>TRAFICOM</x:v>
      </x:c>
      <x:c r="E1863" s="9" t="n">
        <x:v>0</x:v>
      </x:c>
      <x:c r="F1863" s="9" t="str">
        <x:v>4.5.1</x:v>
      </x:c>
      <x:c r="G1863" s="9" t="str">
        <x:v>FAIL</x:v>
      </x:c>
      <x:c r="H1863" s="11" t="str">
        <x:v>designLineLoad carries the wrong unit.</x:v>
      </x:c>
      <x:c r="I1863" s="10" t="str">
        <x:v>rdf/TRF/TRF-053/TRF-053-F05.ttl</x:v>
      </x:c>
      <x:c r="J1863" s="10" t="str">
        <x:v>ab131753ae260e5b88a1605ee2ec489344e6689639118f948982ad4dfb79d7b3</x:v>
      </x:c>
      <x:c r="K1863" s="13" t="str">
        <x:v>NOT_REVIEWED</x:v>
      </x:c>
      <x:c r="L1863" s="13" t="str"/>
      <x:c r="M1863" s="13" t="str"/>
      <x:c r="N1863" s="13" t="str"/>
      <x:c r="O1863" s="13" t="str"/>
      <x:c r="P1863" s="13" t="str"/>
      <x:c r="Q1863" s="13" t="str"/>
      <x:c r="R1863" s="13" t="str"/>
      <x:c r="S1863" s="13" t="str"/>
      <x:c r="T1863" s="14" t="str"/>
      <x:c r="U1863" s="9" t="str">
        <x:f>IF(AND(Q1863="AGREED",P1863="LABEL_ONLY",OR(O1863="PASS",O1863="FAIL"),R1863&lt;&gt;"",S1863&lt;&gt;"",T1863&lt;&gt;""),O1863,G1863)</x:f>
        <x:v>FAIL</x:v>
      </x:c>
      <x:c r="V1863" s="9" t="str">
        <x:f>IF(Q1863&lt;&gt;"AGREED","",IF(P1863="LABEL_ONLY",IF(AND(Q1863="AGREED",P1863="LABEL_ONLY",OR(O1863="PASS",O1863="FAIL"),R1863&lt;&gt;"",S1863&lt;&gt;"",T1863&lt;&gt;""),"LABEL_APPLIED","INCOMPLETE_DECISION"),"RERUN_REQUIRED"))</x:f>
      </x:c>
    </x:row>
    <x:row r="1864" ht="30" customHeight="1">
      <x:c r="A1864" s="9" t="str">
        <x:v>TRF-053-P01</x:v>
      </x:c>
      <x:c r="B1864" s="9" t="str">
        <x:v>TRF-053</x:v>
      </x:c>
      <x:c r="C1864" s="9" t="str">
        <x:v>BATCH_18</x:v>
      </x:c>
      <x:c r="D1864" s="9" t="str">
        <x:v>TRAFICOM</x:v>
      </x:c>
      <x:c r="E1864" s="9" t="n">
        <x:v>0</x:v>
      </x:c>
      <x:c r="F1864" s="9" t="str">
        <x:v>4.5.1</x:v>
      </x:c>
      <x:c r="G1864" s="9" t="str">
        <x:v>PASS</x:v>
      </x:c>
      <x:c r="H1864" s="11" t="str">
        <x:v>Stringer within the ice belt satisfies formulas 4.11 and 4.12 above the 0.15 MN/m floor.</x:v>
      </x:c>
      <x:c r="I1864" s="10" t="str">
        <x:v>rdf/TRF/TRF-053/TRF-053-P01.ttl</x:v>
      </x:c>
      <x:c r="J1864" s="10" t="str">
        <x:v>2847dac40d6316ae3a8cea4b67191c89d2697eee84301cc77d1e517baef936d5</x:v>
      </x:c>
      <x:c r="K1864" s="13" t="str">
        <x:v>NOT_REVIEWED</x:v>
      </x:c>
      <x:c r="L1864" s="13" t="str"/>
      <x:c r="M1864" s="13" t="str"/>
      <x:c r="N1864" s="13" t="str"/>
      <x:c r="O1864" s="13" t="str"/>
      <x:c r="P1864" s="13" t="str"/>
      <x:c r="Q1864" s="13" t="str"/>
      <x:c r="R1864" s="13" t="str"/>
      <x:c r="S1864" s="13" t="str"/>
      <x:c r="T1864" s="14" t="str"/>
      <x:c r="U1864" s="9" t="str">
        <x:f>IF(AND(Q1864="AGREED",P1864="LABEL_ONLY",OR(O1864="PASS",O1864="FAIL"),R1864&lt;&gt;"",S1864&lt;&gt;"",T1864&lt;&gt;""),O1864,G1864)</x:f>
        <x:v>PASS</x:v>
      </x:c>
      <x:c r="V1864" s="9" t="str">
        <x:f>IF(Q1864&lt;&gt;"AGREED","",IF(P1864="LABEL_ONLY",IF(AND(Q1864="AGREED",P1864="LABEL_ONLY",OR(O1864="PASS",O1864="FAIL"),R1864&lt;&gt;"",S1864&lt;&gt;"",T1864&lt;&gt;""),"LABEL_APPLIED","INCOMPLETE_DECISION"),"RERUN_REQUIRED"))</x:f>
      </x:c>
    </x:row>
    <x:row r="1865" ht="30" customHeight="1">
      <x:c r="A1865" s="9" t="str">
        <x:v>TRF-053-P02</x:v>
      </x:c>
      <x:c r="B1865" s="9" t="str">
        <x:v>TRF-053</x:v>
      </x:c>
      <x:c r="C1865" s="9" t="str">
        <x:v>BATCH_18</x:v>
      </x:c>
      <x:c r="D1865" s="9" t="str">
        <x:v>TRAFICOM</x:v>
      </x:c>
      <x:c r="E1865" s="9" t="n">
        <x:v>0</x:v>
      </x:c>
      <x:c r="F1865" s="9" t="str">
        <x:v>4.5.1</x:v>
      </x:c>
      <x:c r="G1865" s="9" t="str">
        <x:v>PASS</x:v>
      </x:c>
      <x:c r="H1865" s="11" t="str">
        <x:v>The minimum design line load of 0.15 MN/m is correctly applied.</x:v>
      </x:c>
      <x:c r="I1865" s="10" t="str">
        <x:v>rdf/TRF/TRF-053/TRF-053-P02.ttl</x:v>
      </x:c>
      <x:c r="J1865" s="10" t="str">
        <x:v>d7655f06a15f863453b44cfa5368226a29f6afe9f85471f04fcd60e800898888</x:v>
      </x:c>
      <x:c r="K1865" s="13" t="str">
        <x:v>NOT_REVIEWED</x:v>
      </x:c>
      <x:c r="L1865" s="13" t="str"/>
      <x:c r="M1865" s="13" t="str"/>
      <x:c r="N1865" s="13" t="str"/>
      <x:c r="O1865" s="13" t="str"/>
      <x:c r="P1865" s="13" t="str"/>
      <x:c r="Q1865" s="13" t="str"/>
      <x:c r="R1865" s="13" t="str"/>
      <x:c r="S1865" s="13" t="str"/>
      <x:c r="T1865" s="14" t="str"/>
      <x:c r="U1865" s="9" t="str">
        <x:f>IF(AND(Q1865="AGREED",P1865="LABEL_ONLY",OR(O1865="PASS",O1865="FAIL"),R1865&lt;&gt;"",S1865&lt;&gt;"",T1865&lt;&gt;""),O1865,G1865)</x:f>
        <x:v>PASS</x:v>
      </x:c>
      <x:c r="V1865" s="9" t="str">
        <x:f>IF(Q1865&lt;&gt;"AGREED","",IF(P1865="LABEL_ONLY",IF(AND(Q1865="AGREED",P1865="LABEL_ONLY",OR(O1865="PASS",O1865="FAIL"),R1865&lt;&gt;"",S1865&lt;&gt;"",T1865&lt;&gt;""),"LABEL_APPLIED","INCOMPLETE_DECISION"),"RERUN_REQUIRED"))</x:f>
      </x:c>
    </x:row>
    <x:row r="1866" ht="30" customHeight="1">
      <x:c r="A1866" s="9" t="str">
        <x:v>TRF-053-P03</x:v>
      </x:c>
      <x:c r="B1866" s="9" t="str">
        <x:v>TRF-053</x:v>
      </x:c>
      <x:c r="C1866" s="9" t="str">
        <x:v>BATCH_18</x:v>
      </x:c>
      <x:c r="D1866" s="9" t="str">
        <x:v>TRAFICOM</x:v>
      </x:c>
      <x:c r="E1866" s="9" t="n">
        <x:v>1</x:v>
      </x:c>
      <x:c r="F1866" s="9" t="str">
        <x:v>4.5.1</x:v>
      </x:c>
      <x:c r="G1866" s="9" t="str">
        <x:v>PASS</x:v>
      </x:c>
      <x:c r="H1866" s="11" t="str">
        <x:v>Exact p*h = 0.15 MN/m boundary is accepted.</x:v>
      </x:c>
      <x:c r="I1866" s="10" t="str">
        <x:v>rdf/TRF/TRF-053/TRF-053-P03.ttl</x:v>
      </x:c>
      <x:c r="J1866" s="10" t="str">
        <x:v>0c22e35d2359d5e3cd9a6367746a4f6c1f6c997baa243de541b3cc2dfc2bf77b</x:v>
      </x:c>
      <x:c r="K1866" s="13" t="str">
        <x:v>NOT_REVIEWED</x:v>
      </x:c>
      <x:c r="L1866" s="13" t="str"/>
      <x:c r="M1866" s="13" t="str"/>
      <x:c r="N1866" s="13" t="str"/>
      <x:c r="O1866" s="13" t="str"/>
      <x:c r="P1866" s="13" t="str"/>
      <x:c r="Q1866" s="13" t="str"/>
      <x:c r="R1866" s="13" t="str"/>
      <x:c r="S1866" s="13" t="str"/>
      <x:c r="T1866" s="14" t="str"/>
      <x:c r="U1866" s="9" t="str">
        <x:f>IF(AND(Q1866="AGREED",P1866="LABEL_ONLY",OR(O1866="PASS",O1866="FAIL"),R1866&lt;&gt;"",S1866&lt;&gt;"",T1866&lt;&gt;""),O1866,G1866)</x:f>
        <x:v>PASS</x:v>
      </x:c>
      <x:c r="V1866" s="9" t="str">
        <x:f>IF(Q1866&lt;&gt;"AGREED","",IF(P1866="LABEL_ONLY",IF(AND(Q1866="AGREED",P1866="LABEL_ONLY",OR(O1866="PASS",O1866="FAIL"),R1866&lt;&gt;"",S1866&lt;&gt;"",T1866&lt;&gt;""),"LABEL_APPLIED","INCOMPLETE_DECISION"),"RERUN_REQUIRED"))</x:f>
      </x:c>
    </x:row>
    <x:row r="1867" ht="30" customHeight="1">
      <x:c r="A1867" s="9" t="str">
        <x:v>TRF-054-F01</x:v>
      </x:c>
      <x:c r="B1867" s="9" t="str">
        <x:v>TRF-054</x:v>
      </x:c>
      <x:c r="C1867" s="9" t="str">
        <x:v>BATCH_24</x:v>
      </x:c>
      <x:c r="D1867" s="9" t="str">
        <x:v>TRAFICOM</x:v>
      </x:c>
      <x:c r="E1867" s="9" t="n">
        <x:v>0</x:v>
      </x:c>
      <x:c r="F1867" s="9" t="str">
        <x:v>4.5.2</x:v>
      </x:c>
      <x:c r="G1867" s="9" t="str">
        <x:v>FAIL</x:v>
      </x:c>
      <x:c r="H1867" s="11" t="str">
        <x:v>Outside-ice-belt factor is inconsistent with 1-hs/ls.</x:v>
      </x:c>
      <x:c r="I1867" s="10" t="str">
        <x:v>rdf/TRF/TRF-054/TRF-054-F01.ttl</x:v>
      </x:c>
      <x:c r="J1867" s="10" t="str">
        <x:v>00ea94c6d23d2e423d64995cfa37ba7888373eeaf899ff4cec51b1ea2d29c951</x:v>
      </x:c>
      <x:c r="K1867" s="13" t="str">
        <x:v>NOT_REVIEWED</x:v>
      </x:c>
      <x:c r="L1867" s="13" t="str"/>
      <x:c r="M1867" s="13" t="str"/>
      <x:c r="N1867" s="13" t="str"/>
      <x:c r="O1867" s="13" t="str"/>
      <x:c r="P1867" s="13" t="str"/>
      <x:c r="Q1867" s="13" t="str"/>
      <x:c r="R1867" s="13" t="str"/>
      <x:c r="S1867" s="13" t="str"/>
      <x:c r="T1867" s="14" t="str"/>
      <x:c r="U1867" s="9" t="str">
        <x:f>IF(AND(Q1867="AGREED",P1867="LABEL_ONLY",OR(O1867="PASS",O1867="FAIL"),R1867&lt;&gt;"",S1867&lt;&gt;"",T1867&lt;&gt;""),O1867,G1867)</x:f>
        <x:v>FAIL</x:v>
      </x:c>
      <x:c r="V1867" s="9" t="str">
        <x:f>IF(Q1867&lt;&gt;"AGREED","",IF(P1867="LABEL_ONLY",IF(AND(Q1867="AGREED",P1867="LABEL_ONLY",OR(O1867="PASS",O1867="FAIL"),R1867&lt;&gt;"",S1867&lt;&gt;"",T1867&lt;&gt;""),"LABEL_APPLIED","INCOMPLETE_DECISION"),"RERUN_REQUIRED"))</x:f>
      </x:c>
    </x:row>
    <x:row r="1868" ht="30" customHeight="1">
      <x:c r="A1868" s="9" t="str">
        <x:v>TRF-054-F02</x:v>
      </x:c>
      <x:c r="B1868" s="9" t="str">
        <x:v>TRF-054</x:v>
      </x:c>
      <x:c r="C1868" s="9" t="str">
        <x:v>BATCH_24</x:v>
      </x:c>
      <x:c r="D1868" s="9" t="str">
        <x:v>TRAFICOM</x:v>
      </x:c>
      <x:c r="E1868" s="9" t="n">
        <x:v>1</x:v>
      </x:c>
      <x:c r="F1868" s="9" t="str">
        <x:v>4.5.2</x:v>
      </x:c>
      <x:c r="G1868" s="9" t="str">
        <x:v>FAIL</x:v>
      </x:c>
      <x:c r="H1868" s="11" t="str">
        <x:v>Section modulus is inconsistent with formula 4.13.</x:v>
      </x:c>
      <x:c r="I1868" s="10" t="str">
        <x:v>rdf/TRF/TRF-054/TRF-054-F02.ttl</x:v>
      </x:c>
      <x:c r="J1868" s="10" t="str">
        <x:v>429a6b5c9a29838fb44b9702dbedb8fb264412cae00a5475da52f51adf285e7b</x:v>
      </x:c>
      <x:c r="K1868" s="13" t="str">
        <x:v>NOT_REVIEWED</x:v>
      </x:c>
      <x:c r="L1868" s="13" t="str"/>
      <x:c r="M1868" s="13" t="str"/>
      <x:c r="N1868" s="13" t="str"/>
      <x:c r="O1868" s="13" t="str"/>
      <x:c r="P1868" s="13" t="str"/>
      <x:c r="Q1868" s="13" t="str"/>
      <x:c r="R1868" s="13" t="str"/>
      <x:c r="S1868" s="13" t="str"/>
      <x:c r="T1868" s="14" t="str"/>
      <x:c r="U1868" s="9" t="str">
        <x:f>IF(AND(Q1868="AGREED",P1868="LABEL_ONLY",OR(O1868="PASS",O1868="FAIL"),R1868&lt;&gt;"",S1868&lt;&gt;"",T1868&lt;&gt;""),O1868,G1868)</x:f>
        <x:v>FAIL</x:v>
      </x:c>
      <x:c r="V1868" s="9" t="str">
        <x:f>IF(Q1868&lt;&gt;"AGREED","",IF(P1868="LABEL_ONLY",IF(AND(Q1868="AGREED",P1868="LABEL_ONLY",OR(O1868="PASS",O1868="FAIL"),R1868&lt;&gt;"",S1868&lt;&gt;"",T1868&lt;&gt;""),"LABEL_APPLIED","INCOMPLETE_DECISION"),"RERUN_REQUIRED"))</x:f>
      </x:c>
    </x:row>
    <x:row r="1869" ht="30" customHeight="1">
      <x:c r="A1869" s="9" t="str">
        <x:v>TRF-054-F03</x:v>
      </x:c>
      <x:c r="B1869" s="9" t="str">
        <x:v>TRF-054</x:v>
      </x:c>
      <x:c r="C1869" s="9" t="str">
        <x:v>BATCH_24</x:v>
      </x:c>
      <x:c r="D1869" s="9" t="str">
        <x:v>TRAFICOM</x:v>
      </x:c>
      <x:c r="E1869" s="9" t="n">
        <x:v>0</x:v>
      </x:c>
      <x:c r="F1869" s="9" t="str">
        <x:v>4.5.2</x:v>
      </x:c>
      <x:c r="G1869" s="9" t="str">
        <x:v>FAIL</x:v>
      </x:c>
      <x:c r="H1869" s="11" t="str">
        <x:v>Required shear area is inconsistent with formula 4.14.</x:v>
      </x:c>
      <x:c r="I1869" s="10" t="str">
        <x:v>rdf/TRF/TRF-054/TRF-054-F03.ttl</x:v>
      </x:c>
      <x:c r="J1869" s="10" t="str">
        <x:v>fb552b82c6252752b1f24287d42d595f72062838dcdd992e1da3f2cf5f5b0bef</x:v>
      </x:c>
      <x:c r="K1869" s="13" t="str">
        <x:v>NOT_REVIEWED</x:v>
      </x:c>
      <x:c r="L1869" s="13" t="str"/>
      <x:c r="M1869" s="13" t="str"/>
      <x:c r="N1869" s="13" t="str"/>
      <x:c r="O1869" s="13" t="str"/>
      <x:c r="P1869" s="13" t="str"/>
      <x:c r="Q1869" s="13" t="str"/>
      <x:c r="R1869" s="13" t="str"/>
      <x:c r="S1869" s="13" t="str"/>
      <x:c r="T1869" s="14" t="str"/>
      <x:c r="U1869" s="9" t="str">
        <x:f>IF(AND(Q1869="AGREED",P1869="LABEL_ONLY",OR(O1869="PASS",O1869="FAIL"),R1869&lt;&gt;"",S1869&lt;&gt;"",T1869&lt;&gt;""),O1869,G1869)</x:f>
        <x:v>FAIL</x:v>
      </x:c>
      <x:c r="V1869" s="9" t="str">
        <x:f>IF(Q1869&lt;&gt;"AGREED","",IF(P1869="LABEL_ONLY",IF(AND(Q1869="AGREED",P1869="LABEL_ONLY",OR(O1869="PASS",O1869="FAIL"),R1869&lt;&gt;"",S1869&lt;&gt;"",T1869&lt;&gt;""),"LABEL_APPLIED","INCOMPLETE_DECISION"),"RERUN_REQUIRED"))</x:f>
      </x:c>
    </x:row>
    <x:row r="1870" ht="30" customHeight="1">
      <x:c r="A1870" s="9" t="str">
        <x:v>TRF-054-F04</x:v>
      </x:c>
      <x:c r="B1870" s="9" t="str">
        <x:v>TRF-054</x:v>
      </x:c>
      <x:c r="C1870" s="9" t="str">
        <x:v>BATCH_24</x:v>
      </x:c>
      <x:c r="D1870" s="9" t="str">
        <x:v>TRAFICOM</x:v>
      </x:c>
      <x:c r="E1870" s="9" t="n">
        <x:v>0</x:v>
      </x:c>
      <x:c r="F1870" s="9" t="str">
        <x:v>4.5.2</x:v>
      </x:c>
      <x:c r="G1870" s="9" t="str">
        <x:v>FAIL</x:v>
      </x:c>
      <x:c r="H1870" s="11" t="str">
        <x:v>Adjacent-stringer distance operand is missing.</x:v>
      </x:c>
      <x:c r="I1870" s="10" t="str">
        <x:v>rdf/TRF/TRF-054/TRF-054-F04.ttl</x:v>
      </x:c>
      <x:c r="J1870" s="10" t="str">
        <x:v>e878a05182a690ac16bd71e84a0b75e9f39021549d41b7c03a5b822691d53cf9</x:v>
      </x:c>
      <x:c r="K1870" s="13" t="str">
        <x:v>NOT_REVIEWED</x:v>
      </x:c>
      <x:c r="L1870" s="13" t="str"/>
      <x:c r="M1870" s="13" t="str"/>
      <x:c r="N1870" s="13" t="str"/>
      <x:c r="O1870" s="13" t="str"/>
      <x:c r="P1870" s="13" t="str"/>
      <x:c r="Q1870" s="13" t="str"/>
      <x:c r="R1870" s="13" t="str"/>
      <x:c r="S1870" s="13" t="str"/>
      <x:c r="T1870" s="14" t="str"/>
      <x:c r="U1870" s="9" t="str">
        <x:f>IF(AND(Q1870="AGREED",P1870="LABEL_ONLY",OR(O1870="PASS",O1870="FAIL"),R1870&lt;&gt;"",S1870&lt;&gt;"",T1870&lt;&gt;""),O1870,G1870)</x:f>
        <x:v>FAIL</x:v>
      </x:c>
      <x:c r="V1870" s="9" t="str">
        <x:f>IF(Q1870&lt;&gt;"AGREED","",IF(P1870="LABEL_ONLY",IF(AND(Q1870="AGREED",P1870="LABEL_ONLY",OR(O1870="PASS",O1870="FAIL"),R1870&lt;&gt;"",S1870&lt;&gt;"",T1870&lt;&gt;""),"LABEL_APPLIED","INCOMPLETE_DECISION"),"RERUN_REQUIRED"))</x:f>
      </x:c>
    </x:row>
    <x:row r="1871" ht="30" customHeight="1">
      <x:c r="A1871" s="9" t="str">
        <x:v>TRF-054-F05</x:v>
      </x:c>
      <x:c r="B1871" s="9" t="str">
        <x:v>TRF-054</x:v>
      </x:c>
      <x:c r="C1871" s="9" t="str">
        <x:v>BATCH_24</x:v>
      </x:c>
      <x:c r="D1871" s="9" t="str">
        <x:v>TRAFICOM</x:v>
      </x:c>
      <x:c r="E1871" s="9" t="n">
        <x:v>0</x:v>
      </x:c>
      <x:c r="F1871" s="9" t="str">
        <x:v>4.5.2</x:v>
      </x:c>
      <x:c r="G1871" s="9" t="str">
        <x:v>FAIL</x:v>
      </x:c>
      <x:c r="H1871" s="11" t="str">
        <x:v>outsideIceBeltFactor carries the wrong unit.</x:v>
      </x:c>
      <x:c r="I1871" s="10" t="str">
        <x:v>rdf/TRF/TRF-054/TRF-054-F05.ttl</x:v>
      </x:c>
      <x:c r="J1871" s="10" t="str">
        <x:v>db9d68703ff7fb4ca2c3f6726bf1b8151b7dac01e727e7121a6fed2307a9cafa</x:v>
      </x:c>
      <x:c r="K1871" s="13" t="str">
        <x:v>NOT_REVIEWED</x:v>
      </x:c>
      <x:c r="L1871" s="13" t="str"/>
      <x:c r="M1871" s="13" t="str"/>
      <x:c r="N1871" s="13" t="str"/>
      <x:c r="O1871" s="13" t="str"/>
      <x:c r="P1871" s="13" t="str"/>
      <x:c r="Q1871" s="13" t="str"/>
      <x:c r="R1871" s="13" t="str"/>
      <x:c r="S1871" s="13" t="str"/>
      <x:c r="T1871" s="14" t="str"/>
      <x:c r="U1871" s="9" t="str">
        <x:f>IF(AND(Q1871="AGREED",P1871="LABEL_ONLY",OR(O1871="PASS",O1871="FAIL"),R1871&lt;&gt;"",S1871&lt;&gt;"",T1871&lt;&gt;""),O1871,G1871)</x:f>
        <x:v>FAIL</x:v>
      </x:c>
      <x:c r="V1871" s="9" t="str">
        <x:f>IF(Q1871&lt;&gt;"AGREED","",IF(P1871="LABEL_ONLY",IF(AND(Q1871="AGREED",P1871="LABEL_ONLY",OR(O1871="PASS",O1871="FAIL"),R1871&lt;&gt;"",S1871&lt;&gt;"",T1871&lt;&gt;""),"LABEL_APPLIED","INCOMPLETE_DECISION"),"RERUN_REQUIRED"))</x:f>
      </x:c>
    </x:row>
    <x:row r="1872" ht="30" customHeight="1">
      <x:c r="A1872" s="9" t="str">
        <x:v>TRF-054-P01</x:v>
      </x:c>
      <x:c r="B1872" s="9" t="str">
        <x:v>TRF-054</x:v>
      </x:c>
      <x:c r="C1872" s="9" t="str">
        <x:v>BATCH_24</x:v>
      </x:c>
      <x:c r="D1872" s="9" t="str">
        <x:v>TRAFICOM</x:v>
      </x:c>
      <x:c r="E1872" s="9" t="n">
        <x:v>0</x:v>
      </x:c>
      <x:c r="F1872" s="9" t="str">
        <x:v>4.5.2</x:v>
      </x:c>
      <x:c r="G1872" s="9" t="str">
        <x:v>PASS</x:v>
      </x:c>
      <x:c r="H1872" s="11" t="str">
        <x:v>Outside-ice-belt stringer satisfies formulas 4.13 and 4.14.</x:v>
      </x:c>
      <x:c r="I1872" s="10" t="str">
        <x:v>rdf/TRF/TRF-054/TRF-054-P01.ttl</x:v>
      </x:c>
      <x:c r="J1872" s="10" t="str">
        <x:v>417edb41d665f12945462d7ba82667c3ea6fc68529fbfbb05f24055798c4d86e</x:v>
      </x:c>
      <x:c r="K1872" s="13" t="str">
        <x:v>NOT_REVIEWED</x:v>
      </x:c>
      <x:c r="L1872" s="13" t="str"/>
      <x:c r="M1872" s="13" t="str"/>
      <x:c r="N1872" s="13" t="str"/>
      <x:c r="O1872" s="13" t="str"/>
      <x:c r="P1872" s="13" t="str"/>
      <x:c r="Q1872" s="13" t="str"/>
      <x:c r="R1872" s="13" t="str"/>
      <x:c r="S1872" s="13" t="str"/>
      <x:c r="T1872" s="14" t="str"/>
      <x:c r="U1872" s="9" t="str">
        <x:f>IF(AND(Q1872="AGREED",P1872="LABEL_ONLY",OR(O1872="PASS",O1872="FAIL"),R1872&lt;&gt;"",S1872&lt;&gt;"",T1872&lt;&gt;""),O1872,G1872)</x:f>
        <x:v>PASS</x:v>
      </x:c>
      <x:c r="V1872" s="9" t="str">
        <x:f>IF(Q1872&lt;&gt;"AGREED","",IF(P1872="LABEL_ONLY",IF(AND(Q1872="AGREED",P1872="LABEL_ONLY",OR(O1872="PASS",O1872="FAIL"),R1872&lt;&gt;"",S1872&lt;&gt;"",T1872&lt;&gt;""),"LABEL_APPLIED","INCOMPLETE_DECISION"),"RERUN_REQUIRED"))</x:f>
      </x:c>
    </x:row>
    <x:row r="1873" ht="30" customHeight="1">
      <x:c r="A1873" s="9" t="str">
        <x:v>TRF-054-P02</x:v>
      </x:c>
      <x:c r="B1873" s="9" t="str">
        <x:v>TRF-054</x:v>
      </x:c>
      <x:c r="C1873" s="9" t="str">
        <x:v>BATCH_24</x:v>
      </x:c>
      <x:c r="D1873" s="9" t="str">
        <x:v>TRAFICOM</x:v>
      </x:c>
      <x:c r="E1873" s="9" t="n">
        <x:v>0</x:v>
      </x:c>
      <x:c r="F1873" s="9" t="str">
        <x:v>4.5.2</x:v>
      </x:c>
      <x:c r="G1873" s="9" t="str">
        <x:v>PASS</x:v>
      </x:c>
      <x:c r="H1873" s="11" t="str">
        <x:v>Minimum line-load floor is correctly applied outside the ice belt.</x:v>
      </x:c>
      <x:c r="I1873" s="10" t="str">
        <x:v>rdf/TRF/TRF-054/TRF-054-P02.ttl</x:v>
      </x:c>
      <x:c r="J1873" s="10" t="str">
        <x:v>977ea3eccf8394a3e1886a41172c11f75548134559ffd8afe147c9c13fd92dae</x:v>
      </x:c>
      <x:c r="K1873" s="13" t="str">
        <x:v>NOT_REVIEWED</x:v>
      </x:c>
      <x:c r="L1873" s="13" t="str"/>
      <x:c r="M1873" s="13" t="str"/>
      <x:c r="N1873" s="13" t="str"/>
      <x:c r="O1873" s="13" t="str"/>
      <x:c r="P1873" s="13" t="str"/>
      <x:c r="Q1873" s="13" t="str"/>
      <x:c r="R1873" s="13" t="str"/>
      <x:c r="S1873" s="13" t="str"/>
      <x:c r="T1873" s="14" t="str"/>
      <x:c r="U1873" s="9" t="str">
        <x:f>IF(AND(Q1873="AGREED",P1873="LABEL_ONLY",OR(O1873="PASS",O1873="FAIL"),R1873&lt;&gt;"",S1873&lt;&gt;"",T1873&lt;&gt;""),O1873,G1873)</x:f>
        <x:v>PASS</x:v>
      </x:c>
      <x:c r="V1873" s="9" t="str">
        <x:f>IF(Q1873&lt;&gt;"AGREED","",IF(P1873="LABEL_ONLY",IF(AND(Q1873="AGREED",P1873="LABEL_ONLY",OR(O1873="PASS",O1873="FAIL"),R1873&lt;&gt;"",S1873&lt;&gt;"",T1873&lt;&gt;""),"LABEL_APPLIED","INCOMPLETE_DECISION"),"RERUN_REQUIRED"))</x:f>
      </x:c>
    </x:row>
    <x:row r="1874" ht="30" customHeight="1">
      <x:c r="A1874" s="9" t="str">
        <x:v>TRF-054-P03</x:v>
      </x:c>
      <x:c r="B1874" s="9" t="str">
        <x:v>TRF-054</x:v>
      </x:c>
      <x:c r="C1874" s="9" t="str">
        <x:v>BATCH_24</x:v>
      </x:c>
      <x:c r="D1874" s="9" t="str">
        <x:v>TRAFICOM</x:v>
      </x:c>
      <x:c r="E1874" s="9" t="n">
        <x:v>1</x:v>
      </x:c>
      <x:c r="F1874" s="9" t="str">
        <x:v>4.5.2</x:v>
      </x:c>
      <x:c r="G1874" s="9" t="str">
        <x:v>PASS</x:v>
      </x:c>
      <x:c r="H1874" s="11" t="str">
        <x:v>Zero distance to the ice belt gives an outside-ice-belt factor of one.</x:v>
      </x:c>
      <x:c r="I1874" s="10" t="str">
        <x:v>rdf/TRF/TRF-054/TRF-054-P03.ttl</x:v>
      </x:c>
      <x:c r="J1874" s="10" t="str">
        <x:v>27b1fef4b232bad0c56bc5b374051deee6e77698d516110773ef7645dbc88902</x:v>
      </x:c>
      <x:c r="K1874" s="13" t="str">
        <x:v>NOT_REVIEWED</x:v>
      </x:c>
      <x:c r="L1874" s="13" t="str"/>
      <x:c r="M1874" s="13" t="str"/>
      <x:c r="N1874" s="13" t="str"/>
      <x:c r="O1874" s="13" t="str"/>
      <x:c r="P1874" s="13" t="str"/>
      <x:c r="Q1874" s="13" t="str"/>
      <x:c r="R1874" s="13" t="str"/>
      <x:c r="S1874" s="13" t="str"/>
      <x:c r="T1874" s="14" t="str"/>
      <x:c r="U1874" s="9" t="str">
        <x:f>IF(AND(Q1874="AGREED",P1874="LABEL_ONLY",OR(O1874="PASS",O1874="FAIL"),R1874&lt;&gt;"",S1874&lt;&gt;"",T1874&lt;&gt;""),O1874,G1874)</x:f>
        <x:v>PASS</x:v>
      </x:c>
      <x:c r="V1874" s="9" t="str">
        <x:f>IF(Q1874&lt;&gt;"AGREED","",IF(P1874="LABEL_ONLY",IF(AND(Q1874="AGREED",P1874="LABEL_ONLY",OR(O1874="PASS",O1874="FAIL"),R1874&lt;&gt;"",S1874&lt;&gt;"",T1874&lt;&gt;""),"LABEL_APPLIED","INCOMPLETE_DECISION"),"RERUN_REQUIRED"))</x:f>
      </x:c>
    </x:row>
    <x:row r="1875" ht="30" customHeight="1">
      <x:c r="A1875" s="9" t="str">
        <x:v>TRF-055-F01</x:v>
      </x:c>
      <x:c r="B1875" s="9" t="str">
        <x:v>TRF-055</x:v>
      </x:c>
      <x:c r="C1875" s="9" t="str">
        <x:v>BATCH_21</x:v>
      </x:c>
      <x:c r="D1875" s="9" t="str">
        <x:v>TRAFICOM</x:v>
      </x:c>
      <x:c r="E1875" s="9" t="n">
        <x:v>0</x:v>
      </x:c>
      <x:c r="F1875" s="9" t="str">
        <x:v>4.5.3</x:v>
      </x:c>
      <x:c r="G1875" s="9" t="str">
        <x:v>FAIL</x:v>
      </x:c>
      <x:c r="H1875" s="11" t="str">
        <x:v>Actual section modulus is below the required section modulus.</x:v>
      </x:c>
      <x:c r="I1875" s="10" t="str">
        <x:v>rdf/TRF/TRF-055/TRF-055-F01.ttl</x:v>
      </x:c>
      <x:c r="J1875" s="10" t="str">
        <x:v>39c50c5aedc88bff4c82655c572585f4ef990d577781df45db1e665f93dae305</x:v>
      </x:c>
      <x:c r="K1875" s="13" t="str">
        <x:v>NOT_REVIEWED</x:v>
      </x:c>
      <x:c r="L1875" s="13" t="str"/>
      <x:c r="M1875" s="13" t="str"/>
      <x:c r="N1875" s="13" t="str"/>
      <x:c r="O1875" s="13" t="str"/>
      <x:c r="P1875" s="13" t="str"/>
      <x:c r="Q1875" s="13" t="str"/>
      <x:c r="R1875" s="13" t="str"/>
      <x:c r="S1875" s="13" t="str"/>
      <x:c r="T1875" s="14" t="str"/>
      <x:c r="U1875" s="9" t="str">
        <x:f>IF(AND(Q1875="AGREED",P1875="LABEL_ONLY",OR(O1875="PASS",O1875="FAIL"),R1875&lt;&gt;"",S1875&lt;&gt;"",T1875&lt;&gt;""),O1875,G1875)</x:f>
        <x:v>FAIL</x:v>
      </x:c>
      <x:c r="V1875" s="9" t="str">
        <x:f>IF(Q1875&lt;&gt;"AGREED","",IF(P1875="LABEL_ONLY",IF(AND(Q1875="AGREED",P1875="LABEL_ONLY",OR(O1875="PASS",O1875="FAIL"),R1875&lt;&gt;"",S1875&lt;&gt;"",T1875&lt;&gt;""),"LABEL_APPLIED","INCOMPLETE_DECISION"),"RERUN_REQUIRED"))</x:f>
      </x:c>
    </x:row>
    <x:row r="1876" ht="30" customHeight="1">
      <x:c r="A1876" s="9" t="str">
        <x:v>TRF-055-F02</x:v>
      </x:c>
      <x:c r="B1876" s="9" t="str">
        <x:v>TRF-055</x:v>
      </x:c>
      <x:c r="C1876" s="9" t="str">
        <x:v>BATCH_21</x:v>
      </x:c>
      <x:c r="D1876" s="9" t="str">
        <x:v>TRAFICOM</x:v>
      </x:c>
      <x:c r="E1876" s="9" t="n">
        <x:v>0</x:v>
      </x:c>
      <x:c r="F1876" s="9" t="str">
        <x:v>4.5.3</x:v>
      </x:c>
      <x:c r="G1876" s="9" t="str">
        <x:v>FAIL</x:v>
      </x:c>
      <x:c r="H1876" s="11" t="str">
        <x:v>Actual shear area is below the required shear area.</x:v>
      </x:c>
      <x:c r="I1876" s="10" t="str">
        <x:v>rdf/TRF/TRF-055/TRF-055-F02.ttl</x:v>
      </x:c>
      <x:c r="J1876" s="10" t="str">
        <x:v>c5126395d208baa9153bfbcddd0a1a5913a4832ae4f511a16cffb790bd66f626</x:v>
      </x:c>
      <x:c r="K1876" s="13" t="str">
        <x:v>NOT_REVIEWED</x:v>
      </x:c>
      <x:c r="L1876" s="13" t="str"/>
      <x:c r="M1876" s="13" t="str"/>
      <x:c r="N1876" s="13" t="str"/>
      <x:c r="O1876" s="13" t="str"/>
      <x:c r="P1876" s="13" t="str"/>
      <x:c r="Q1876" s="13" t="str"/>
      <x:c r="R1876" s="13" t="str"/>
      <x:c r="S1876" s="13" t="str"/>
      <x:c r="T1876" s="14" t="str"/>
      <x:c r="U1876" s="9" t="str">
        <x:f>IF(AND(Q1876="AGREED",P1876="LABEL_ONLY",OR(O1876="PASS",O1876="FAIL"),R1876&lt;&gt;"",S1876&lt;&gt;"",T1876&lt;&gt;""),O1876,G1876)</x:f>
        <x:v>FAIL</x:v>
      </x:c>
      <x:c r="V1876" s="9" t="str">
        <x:f>IF(Q1876&lt;&gt;"AGREED","",IF(P1876="LABEL_ONLY",IF(AND(Q1876="AGREED",P1876="LABEL_ONLY",OR(O1876="PASS",O1876="FAIL"),R1876&lt;&gt;"",S1876&lt;&gt;"",T1876&lt;&gt;""),"LABEL_APPLIED","INCOMPLETE_DECISION"),"RERUN_REQUIRED"))</x:f>
      </x:c>
    </x:row>
    <x:row r="1877" ht="30" customHeight="1">
      <x:c r="A1877" s="9" t="str">
        <x:v>TRF-055-F03</x:v>
      </x:c>
      <x:c r="B1877" s="9" t="str">
        <x:v>TRF-055</x:v>
      </x:c>
      <x:c r="C1877" s="9" t="str">
        <x:v>BATCH_21</x:v>
      </x:c>
      <x:c r="D1877" s="9" t="str">
        <x:v>TRAFICOM</x:v>
      </x:c>
      <x:c r="E1877" s="9" t="n">
        <x:v>0</x:v>
      </x:c>
      <x:c r="F1877" s="9" t="str">
        <x:v>4.5.3</x:v>
      </x:c>
      <x:c r="G1877" s="9" t="str">
        <x:v>FAIL</x:v>
      </x:c>
      <x:c r="H1877" s="11" t="str">
        <x:v>Reduced line load is below the source minimum of 0.10 MN/m.</x:v>
      </x:c>
      <x:c r="I1877" s="10" t="str">
        <x:v>rdf/TRF/TRF-055/TRF-055-F03.ttl</x:v>
      </x:c>
      <x:c r="J1877" s="10" t="str">
        <x:v>eca24236af8970df4156527ca13715a37494985712b1241c6ffbedcccafbecf9</x:v>
      </x:c>
      <x:c r="K1877" s="13" t="str">
        <x:v>NOT_REVIEWED</x:v>
      </x:c>
      <x:c r="L1877" s="13" t="str"/>
      <x:c r="M1877" s="13" t="str"/>
      <x:c r="N1877" s="13" t="str"/>
      <x:c r="O1877" s="13" t="str"/>
      <x:c r="P1877" s="13" t="str"/>
      <x:c r="Q1877" s="13" t="str"/>
      <x:c r="R1877" s="13" t="str"/>
      <x:c r="S1877" s="13" t="str"/>
      <x:c r="T1877" s="14" t="str"/>
      <x:c r="U1877" s="9" t="str">
        <x:f>IF(AND(Q1877="AGREED",P1877="LABEL_ONLY",OR(O1877="PASS",O1877="FAIL"),R1877&lt;&gt;"",S1877&lt;&gt;"",T1877&lt;&gt;""),O1877,G1877)</x:f>
        <x:v>FAIL</x:v>
      </x:c>
      <x:c r="V1877" s="9" t="str">
        <x:f>IF(Q1877&lt;&gt;"AGREED","",IF(P1877="LABEL_ONLY",IF(AND(Q1877="AGREED",P1877="LABEL_ONLY",OR(O1877="PASS",O1877="FAIL"),R1877&lt;&gt;"",S1877&lt;&gt;"",T1877&lt;&gt;""),"LABEL_APPLIED","INCOMPLETE_DECISION"),"RERUN_REQUIRED"))</x:f>
      </x:c>
    </x:row>
    <x:row r="1878" ht="30" customHeight="1">
      <x:c r="A1878" s="9" t="str">
        <x:v>TRF-055-F04</x:v>
      </x:c>
      <x:c r="B1878" s="9" t="str">
        <x:v>TRF-055</x:v>
      </x:c>
      <x:c r="C1878" s="9" t="str">
        <x:v>BATCH_21</x:v>
      </x:c>
      <x:c r="D1878" s="9" t="str">
        <x:v>TRAFICOM</x:v>
      </x:c>
      <x:c r="E1878" s="9" t="n">
        <x:v>0</x:v>
      </x:c>
      <x:c r="F1878" s="9" t="str">
        <x:v>4.5.3</x:v>
      </x:c>
      <x:c r="G1878" s="9" t="str">
        <x:v>FAIL</x:v>
      </x:c>
      <x:c r="H1878" s="11" t="str">
        <x:v>Reduced line load is used without classification-society approval.</x:v>
      </x:c>
      <x:c r="I1878" s="10" t="str">
        <x:v>rdf/TRF/TRF-055/TRF-055-F04.ttl</x:v>
      </x:c>
      <x:c r="J1878" s="10" t="str">
        <x:v>c2577f8f97947127d6a5b6e8e8c974feb08dd4aca9b86b390b5aa1965bf87003</x:v>
      </x:c>
      <x:c r="K1878" s="13" t="str">
        <x:v>NOT_REVIEWED</x:v>
      </x:c>
      <x:c r="L1878" s="13" t="str"/>
      <x:c r="M1878" s="13" t="str"/>
      <x:c r="N1878" s="13" t="str"/>
      <x:c r="O1878" s="13" t="str"/>
      <x:c r="P1878" s="13" t="str"/>
      <x:c r="Q1878" s="13" t="str"/>
      <x:c r="R1878" s="13" t="str"/>
      <x:c r="S1878" s="13" t="str"/>
      <x:c r="T1878" s="14" t="str"/>
      <x:c r="U1878" s="9" t="str">
        <x:f>IF(AND(Q1878="AGREED",P1878="LABEL_ONLY",OR(O1878="PASS",O1878="FAIL"),R1878&lt;&gt;"",S1878&lt;&gt;"",T1878&lt;&gt;""),O1878,G1878)</x:f>
        <x:v>FAIL</x:v>
      </x:c>
      <x:c r="V1878" s="9" t="str">
        <x:f>IF(Q1878&lt;&gt;"AGREED","",IF(P1878="LABEL_ONLY",IF(AND(Q1878="AGREED",P1878="LABEL_ONLY",OR(O1878="PASS",O1878="FAIL"),R1878&lt;&gt;"",S1878&lt;&gt;"",T1878&lt;&gt;""),"LABEL_APPLIED","INCOMPLETE_DECISION"),"RERUN_REQUIRED"))</x:f>
      </x:c>
    </x:row>
    <x:row r="1879" ht="30" customHeight="1">
      <x:c r="A1879" s="9" t="str">
        <x:v>TRF-055-F05</x:v>
      </x:c>
      <x:c r="B1879" s="9" t="str">
        <x:v>TRF-055</x:v>
      </x:c>
      <x:c r="C1879" s="9" t="str">
        <x:v>BATCH_21</x:v>
      </x:c>
      <x:c r="D1879" s="9" t="str">
        <x:v>TRAFICOM</x:v>
      </x:c>
      <x:c r="E1879" s="9" t="n">
        <x:v>1</x:v>
      </x:c>
      <x:c r="F1879" s="9" t="str">
        <x:v>4.5.3</x:v>
      </x:c>
      <x:c r="G1879" s="9" t="str">
        <x:v>FAIL</x:v>
      </x:c>
      <x:c r="H1879" s="11" t="str">
        <x:v>Applicable deck strip is missing the veryLongHatchOpening applicability state.</x:v>
      </x:c>
      <x:c r="I1879" s="10" t="str">
        <x:v>rdf/TRF/TRF-055/TRF-055-F05.ttl</x:v>
      </x:c>
      <x:c r="J1879" s="10" t="str">
        <x:v>c41fe8b8f8b6947f5e8d1736f8935850a02d1bf939a2e0be3eb8789f213a9617</x:v>
      </x:c>
      <x:c r="K1879" s="13" t="str">
        <x:v>NOT_REVIEWED</x:v>
      </x:c>
      <x:c r="L1879" s="13" t="str"/>
      <x:c r="M1879" s="13" t="str"/>
      <x:c r="N1879" s="13" t="str"/>
      <x:c r="O1879" s="13" t="str"/>
      <x:c r="P1879" s="13" t="str"/>
      <x:c r="Q1879" s="13" t="str"/>
      <x:c r="R1879" s="13" t="str"/>
      <x:c r="S1879" s="13" t="str"/>
      <x:c r="T1879" s="14" t="str"/>
      <x:c r="U1879" s="9" t="str">
        <x:f>IF(AND(Q1879="AGREED",P1879="LABEL_ONLY",OR(O1879="PASS",O1879="FAIL"),R1879&lt;&gt;"",S1879&lt;&gt;"",T1879&lt;&gt;""),O1879,G1879)</x:f>
        <x:v>FAIL</x:v>
      </x:c>
      <x:c r="V1879" s="9" t="str">
        <x:f>IF(Q1879&lt;&gt;"AGREED","",IF(P1879="LABEL_ONLY",IF(AND(Q1879="AGREED",P1879="LABEL_ONLY",OR(O1879="PASS",O1879="FAIL"),R1879&lt;&gt;"",S1879&lt;&gt;"",T1879&lt;&gt;""),"LABEL_APPLIED","INCOMPLETE_DECISION"),"RERUN_REQUIRED"))</x:f>
      </x:c>
    </x:row>
    <x:row r="1880" ht="30" customHeight="1">
      <x:c r="A1880" s="9" t="str">
        <x:v>TRF-055-P01</x:v>
      </x:c>
      <x:c r="B1880" s="9" t="str">
        <x:v>TRF-055</x:v>
      </x:c>
      <x:c r="C1880" s="9" t="str">
        <x:v>BATCH_21</x:v>
      </x:c>
      <x:c r="D1880" s="9" t="str">
        <x:v>TRAFICOM</x:v>
      </x:c>
      <x:c r="E1880" s="9" t="n">
        <x:v>0</x:v>
      </x:c>
      <x:c r="F1880" s="9" t="str">
        <x:v>4.5.3</x:v>
      </x:c>
      <x:c r="G1880" s="9" t="str">
        <x:v>PASS</x:v>
      </x:c>
      <x:c r="H1880" s="11" t="str">
        <x:v>Applicable narrow deck strip meets section-modulus and shear-area requirements without using the exception.</x:v>
      </x:c>
      <x:c r="I1880" s="10" t="str">
        <x:v>rdf/TRF/TRF-055/TRF-055-P01.ttl</x:v>
      </x:c>
      <x:c r="J1880" s="10" t="str">
        <x:v>d84b5f6d146ebed55490f3c862c2196517d854d9d1e1ae58e7a170c47e4a423b</x:v>
      </x:c>
      <x:c r="K1880" s="13" t="str">
        <x:v>NOT_REVIEWED</x:v>
      </x:c>
      <x:c r="L1880" s="13" t="str"/>
      <x:c r="M1880" s="13" t="str"/>
      <x:c r="N1880" s="13" t="str"/>
      <x:c r="O1880" s="13" t="str"/>
      <x:c r="P1880" s="13" t="str"/>
      <x:c r="Q1880" s="13" t="str"/>
      <x:c r="R1880" s="13" t="str"/>
      <x:c r="S1880" s="13" t="str"/>
      <x:c r="T1880" s="14" t="str"/>
      <x:c r="U1880" s="9" t="str">
        <x:f>IF(AND(Q1880="AGREED",P1880="LABEL_ONLY",OR(O1880="PASS",O1880="FAIL"),R1880&lt;&gt;"",S1880&lt;&gt;"",T1880&lt;&gt;""),O1880,G1880)</x:f>
        <x:v>PASS</x:v>
      </x:c>
      <x:c r="V1880" s="9" t="str">
        <x:f>IF(Q1880&lt;&gt;"AGREED","",IF(P1880="LABEL_ONLY",IF(AND(Q1880="AGREED",P1880="LABEL_ONLY",OR(O1880="PASS",O1880="FAIL"),R1880&lt;&gt;"",S1880&lt;&gt;"",T1880&lt;&gt;""),"LABEL_APPLIED","INCOMPLETE_DECISION"),"RERUN_REQUIRED"))</x:f>
      </x:c>
    </x:row>
    <x:row r="1881" ht="30" customHeight="1">
      <x:c r="A1881" s="9" t="str">
        <x:v>TRF-055-P02</x:v>
      </x:c>
      <x:c r="B1881" s="9" t="str">
        <x:v>TRF-055</x:v>
      </x:c>
      <x:c r="C1881" s="9" t="str">
        <x:v>BATCH_21</x:v>
      </x:c>
      <x:c r="D1881" s="9" t="str">
        <x:v>TRAFICOM</x:v>
      </x:c>
      <x:c r="E1881" s="9" t="n">
        <x:v>1</x:v>
      </x:c>
      <x:c r="F1881" s="9" t="str">
        <x:v>4.5.3</x:v>
      </x:c>
      <x:c r="G1881" s="9" t="str">
        <x:v>PASS</x:v>
      </x:c>
      <x:c r="H1881" s="11" t="str">
        <x:v>Very-long-hatch exception is approved at the 0.10 MN/m lower boundary.</x:v>
      </x:c>
      <x:c r="I1881" s="10" t="str">
        <x:v>rdf/TRF/TRF-055/TRF-055-P02.ttl</x:v>
      </x:c>
      <x:c r="J1881" s="10" t="str">
        <x:v>55ff4cb32a990cb253fb12b9218016b6d4e4b51001a28e64e9b647f5ca591c74</x:v>
      </x:c>
      <x:c r="K1881" s="13" t="str">
        <x:v>NOT_REVIEWED</x:v>
      </x:c>
      <x:c r="L1881" s="13" t="str"/>
      <x:c r="M1881" s="13" t="str"/>
      <x:c r="N1881" s="13" t="str"/>
      <x:c r="O1881" s="13" t="str"/>
      <x:c r="P1881" s="13" t="str"/>
      <x:c r="Q1881" s="13" t="str"/>
      <x:c r="R1881" s="13" t="str"/>
      <x:c r="S1881" s="13" t="str"/>
      <x:c r="T1881" s="14" t="str"/>
      <x:c r="U1881" s="9" t="str">
        <x:f>IF(AND(Q1881="AGREED",P1881="LABEL_ONLY",OR(O1881="PASS",O1881="FAIL"),R1881&lt;&gt;"",S1881&lt;&gt;"",T1881&lt;&gt;""),O1881,G1881)</x:f>
        <x:v>PASS</x:v>
      </x:c>
      <x:c r="V1881" s="9" t="str">
        <x:f>IF(Q1881&lt;&gt;"AGREED","",IF(P1881="LABEL_ONLY",IF(AND(Q1881="AGREED",P1881="LABEL_ONLY",OR(O1881="PASS",O1881="FAIL"),R1881&lt;&gt;"",S1881&lt;&gt;"",T1881&lt;&gt;""),"LABEL_APPLIED","INCOMPLETE_DECISION"),"RERUN_REQUIRED"))</x:f>
      </x:c>
    </x:row>
    <x:row r="1882" ht="30" customHeight="1">
      <x:c r="A1882" s="9" t="str">
        <x:v>TRF-055-P03</x:v>
      </x:c>
      <x:c r="B1882" s="9" t="str">
        <x:v>TRF-055</x:v>
      </x:c>
      <x:c r="C1882" s="9" t="str">
        <x:v>BATCH_21</x:v>
      </x:c>
      <x:c r="D1882" s="9" t="str">
        <x:v>TRAFICOM</x:v>
      </x:c>
      <x:c r="E1882" s="9" t="n">
        <x:v>0</x:v>
      </x:c>
      <x:c r="F1882" s="9" t="str">
        <x:v>4.5.3</x:v>
      </x:c>
      <x:c r="G1882" s="9" t="str">
        <x:v>PASS</x:v>
      </x:c>
      <x:c r="H1882" s="11" t="str">
        <x:v>Approved reduced line load below 0.15 MN/m and above the lower bound is accepted.</x:v>
      </x:c>
      <x:c r="I1882" s="10" t="str">
        <x:v>rdf/TRF/TRF-055/TRF-055-P03.ttl</x:v>
      </x:c>
      <x:c r="J1882" s="10" t="str">
        <x:v>75499ff208be5e6b44d6b8baaeb60c68515fd0ec0b178ae73cdc9e97471332df</x:v>
      </x:c>
      <x:c r="K1882" s="13" t="str">
        <x:v>NOT_REVIEWED</x:v>
      </x:c>
      <x:c r="L1882" s="13" t="str"/>
      <x:c r="M1882" s="13" t="str"/>
      <x:c r="N1882" s="13" t="str"/>
      <x:c r="O1882" s="13" t="str"/>
      <x:c r="P1882" s="13" t="str"/>
      <x:c r="Q1882" s="13" t="str"/>
      <x:c r="R1882" s="13" t="str"/>
      <x:c r="S1882" s="13" t="str"/>
      <x:c r="T1882" s="14" t="str"/>
      <x:c r="U1882" s="9" t="str">
        <x:f>IF(AND(Q1882="AGREED",P1882="LABEL_ONLY",OR(O1882="PASS",O1882="FAIL"),R1882&lt;&gt;"",S1882&lt;&gt;"",T1882&lt;&gt;""),O1882,G1882)</x:f>
        <x:v>PASS</x:v>
      </x:c>
      <x:c r="V1882" s="9" t="str">
        <x:f>IF(Q1882&lt;&gt;"AGREED","",IF(P1882="LABEL_ONLY",IF(AND(Q1882="AGREED",P1882="LABEL_ONLY",OR(O1882="PASS",O1882="FAIL"),R1882&lt;&gt;"",S1882&lt;&gt;"",T1882&lt;&gt;""),"LABEL_APPLIED","INCOMPLETE_DECISION"),"RERUN_REQUIRED"))</x:f>
      </x:c>
    </x:row>
    <x:row r="1883" ht="30" customHeight="1">
      <x:c r="A1883" s="9" t="str">
        <x:v>TRF-055-P04</x:v>
      </x:c>
      <x:c r="B1883" s="9" t="str">
        <x:v>TRF-055</x:v>
      </x:c>
      <x:c r="C1883" s="9" t="str">
        <x:v>BATCH_21</x:v>
      </x:c>
      <x:c r="D1883" s="9" t="str">
        <x:v>TRAFICOM</x:v>
      </x:c>
      <x:c r="E1883" s="9" t="n">
        <x:v>0</x:v>
      </x:c>
      <x:c r="F1883" s="9" t="str">
        <x:v>4.5.3</x:v>
      </x:c>
      <x:c r="G1883" s="9" t="str">
        <x:v>PASS</x:v>
      </x:c>
      <x:c r="H1883" s="11" t="str">
        <x:v>A deck strip not abreast of a hatch is outside this requirement's applicability.</x:v>
      </x:c>
      <x:c r="I1883" s="10" t="str">
        <x:v>rdf/TRF/TRF-055/TRF-055-P04.ttl</x:v>
      </x:c>
      <x:c r="J1883" s="10" t="str">
        <x:v>45356a233e4ac9bb4bc672289668e29b70c97dac78c5a49a43e22322e1548659</x:v>
      </x:c>
      <x:c r="K1883" s="13" t="str">
        <x:v>NOT_REVIEWED</x:v>
      </x:c>
      <x:c r="L1883" s="13" t="str"/>
      <x:c r="M1883" s="13" t="str"/>
      <x:c r="N1883" s="13" t="str"/>
      <x:c r="O1883" s="13" t="str"/>
      <x:c r="P1883" s="13" t="str"/>
      <x:c r="Q1883" s="13" t="str"/>
      <x:c r="R1883" s="13" t="str"/>
      <x:c r="S1883" s="13" t="str"/>
      <x:c r="T1883" s="14" t="str"/>
      <x:c r="U1883" s="9" t="str">
        <x:f>IF(AND(Q1883="AGREED",P1883="LABEL_ONLY",OR(O1883="PASS",O1883="FAIL"),R1883&lt;&gt;"",S1883&lt;&gt;"",T1883&lt;&gt;""),O1883,G1883)</x:f>
        <x:v>PASS</x:v>
      </x:c>
      <x:c r="V1883" s="9" t="str">
        <x:f>IF(Q1883&lt;&gt;"AGREED","",IF(P1883="LABEL_ONLY",IF(AND(Q1883="AGREED",P1883="LABEL_ONLY",OR(O1883="PASS",O1883="FAIL"),R1883&lt;&gt;"",S1883&lt;&gt;"",T1883&lt;&gt;""),"LABEL_APPLIED","INCOMPLETE_DECISION"),"RERUN_REQUIRED"))</x:f>
      </x:c>
    </x:row>
    <x:row r="1884" ht="30" customHeight="1">
      <x:c r="A1884" s="9" t="str">
        <x:v>TRF-056-F01</x:v>
      </x:c>
      <x:c r="B1884" s="9" t="str">
        <x:v>TRF-056</x:v>
      </x:c>
      <x:c r="C1884" s="9" t="str">
        <x:v>BATCH_27</x:v>
      </x:c>
      <x:c r="D1884" s="9" t="str">
        <x:v>TRAFICOM</x:v>
      </x:c>
      <x:c r="E1884" s="9" t="n">
        <x:v>0</x:v>
      </x:c>
      <x:c r="F1884" s="9" t="str">
        <x:v>4.5.3</x:v>
      </x:c>
      <x:c r="G1884" s="9" t="str">
        <x:v>FAIL</x:v>
      </x:c>
      <x:c r="H1884" s="11" t="str">
        <x:v>Applicable long hatch is missing ship-side deflection representation.</x:v>
      </x:c>
      <x:c r="I1884" s="10" t="str">
        <x:v>rdf/TRF/TRF-056/TRF-056-F01.ttl</x:v>
      </x:c>
      <x:c r="J1884" s="10" t="str">
        <x:v>4cac620fcd15557038f58b3f711bc88a0c7cc3b7a2334ae0e8cf9b5b002c674d</x:v>
      </x:c>
      <x:c r="K1884" s="13" t="str">
        <x:v>NOT_REVIEWED</x:v>
      </x:c>
      <x:c r="L1884" s="13" t="str"/>
      <x:c r="M1884" s="13" t="str"/>
      <x:c r="N1884" s="13" t="str"/>
      <x:c r="O1884" s="13" t="str"/>
      <x:c r="P1884" s="13" t="str"/>
      <x:c r="Q1884" s="13" t="str"/>
      <x:c r="R1884" s="13" t="str"/>
      <x:c r="S1884" s="13" t="str"/>
      <x:c r="T1884" s="14" t="str"/>
      <x:c r="U1884" s="9" t="str">
        <x:f>IF(AND(Q1884="AGREED",P1884="LABEL_ONLY",OR(O1884="PASS",O1884="FAIL"),R1884&lt;&gt;"",S1884&lt;&gt;"",T1884&lt;&gt;""),O1884,G1884)</x:f>
        <x:v>FAIL</x:v>
      </x:c>
      <x:c r="V1884" s="9" t="str">
        <x:f>IF(Q1884&lt;&gt;"AGREED","",IF(P1884="LABEL_ONLY",IF(AND(Q1884="AGREED",P1884="LABEL_ONLY",OR(O1884="PASS",O1884="FAIL"),R1884&lt;&gt;"",S1884&lt;&gt;"",T1884&lt;&gt;""),"LABEL_APPLIED","INCOMPLETE_DECISION"),"RERUN_REQUIRED"))</x:f>
      </x:c>
    </x:row>
    <x:row r="1885" ht="30" customHeight="1">
      <x:c r="A1885" s="9" t="str">
        <x:v>TRF-056-F02</x:v>
      </x:c>
      <x:c r="B1885" s="9" t="str">
        <x:v>TRF-056</x:v>
      </x:c>
      <x:c r="C1885" s="9" t="str">
        <x:v>BATCH_27</x:v>
      </x:c>
      <x:c r="D1885" s="9" t="str">
        <x:v>TRAFICOM</x:v>
      </x:c>
      <x:c r="E1885" s="9" t="n">
        <x:v>0</x:v>
      </x:c>
      <x:c r="F1885" s="9" t="str">
        <x:v>4.5.3</x:v>
      </x:c>
      <x:c r="G1885" s="9" t="str">
        <x:v>FAIL</x:v>
      </x:c>
      <x:c r="H1885" s="11" t="str">
        <x:v>Applicable long hatch is missing hatch-cover design evidence.</x:v>
      </x:c>
      <x:c r="I1885" s="10" t="str">
        <x:v>rdf/TRF/TRF-056/TRF-056-F02.ttl</x:v>
      </x:c>
      <x:c r="J1885" s="10" t="str">
        <x:v>61446a2c790fd56253c2c924d6383a2f63c2bf8675036928d3128a1cb6510cd4</x:v>
      </x:c>
      <x:c r="K1885" s="13" t="str">
        <x:v>NOT_REVIEWED</x:v>
      </x:c>
      <x:c r="L1885" s="13" t="str"/>
      <x:c r="M1885" s="13" t="str"/>
      <x:c r="N1885" s="13" t="str"/>
      <x:c r="O1885" s="13" t="str"/>
      <x:c r="P1885" s="13" t="str"/>
      <x:c r="Q1885" s="13" t="str"/>
      <x:c r="R1885" s="13" t="str"/>
      <x:c r="S1885" s="13" t="str"/>
      <x:c r="T1885" s="14" t="str"/>
      <x:c r="U1885" s="9" t="str">
        <x:f>IF(AND(Q1885="AGREED",P1885="LABEL_ONLY",OR(O1885="PASS",O1885="FAIL"),R1885&lt;&gt;"",S1885&lt;&gt;"",T1885&lt;&gt;""),O1885,G1885)</x:f>
        <x:v>FAIL</x:v>
      </x:c>
      <x:c r="V1885" s="9" t="str">
        <x:f>IF(Q1885&lt;&gt;"AGREED","",IF(P1885="LABEL_ONLY",IF(AND(Q1885="AGREED",P1885="LABEL_ONLY",OR(O1885="PASS",O1885="FAIL"),R1885&lt;&gt;"",S1885&lt;&gt;"",T1885&lt;&gt;""),"LABEL_APPLIED","INCOMPLETE_DECISION"),"RERUN_REQUIRED"))</x:f>
      </x:c>
    </x:row>
    <x:row r="1886" ht="30" customHeight="1">
      <x:c r="A1886" s="9" t="str">
        <x:v>TRF-056-F03</x:v>
      </x:c>
      <x:c r="B1886" s="9" t="str">
        <x:v>TRF-056</x:v>
      </x:c>
      <x:c r="C1886" s="9" t="str">
        <x:v>BATCH_27</x:v>
      </x:c>
      <x:c r="D1886" s="9" t="str">
        <x:v>TRAFICOM</x:v>
      </x:c>
      <x:c r="E1886" s="9" t="n">
        <x:v>0</x:v>
      </x:c>
      <x:c r="F1886" s="9" t="str">
        <x:v>4.5.3</x:v>
      </x:c>
      <x:c r="G1886" s="9" t="str">
        <x:v>FAIL</x:v>
      </x:c>
      <x:c r="H1886" s="11" t="str">
        <x:v>Applicable long hatch is missing hatch-fitting design evidence.</x:v>
      </x:c>
      <x:c r="I1886" s="10" t="str">
        <x:v>rdf/TRF/TRF-056/TRF-056-F03.ttl</x:v>
      </x:c>
      <x:c r="J1886" s="10" t="str">
        <x:v>191b5df1cf2396c8403f463f16feffdc23a4b1678b1e7ac45f191f18fcd80ee7</x:v>
      </x:c>
      <x:c r="K1886" s="13" t="str">
        <x:v>NOT_REVIEWED</x:v>
      </x:c>
      <x:c r="L1886" s="13" t="str"/>
      <x:c r="M1886" s="13" t="str"/>
      <x:c r="N1886" s="13" t="str"/>
      <x:c r="O1886" s="13" t="str"/>
      <x:c r="P1886" s="13" t="str"/>
      <x:c r="Q1886" s="13" t="str"/>
      <x:c r="R1886" s="13" t="str"/>
      <x:c r="S1886" s="13" t="str"/>
      <x:c r="T1886" s="14" t="str"/>
      <x:c r="U1886" s="9" t="str">
        <x:f>IF(AND(Q1886="AGREED",P1886="LABEL_ONLY",OR(O1886="PASS",O1886="FAIL"),R1886&lt;&gt;"",S1886&lt;&gt;"",T1886&lt;&gt;""),O1886,G1886)</x:f>
        <x:v>FAIL</x:v>
      </x:c>
      <x:c r="V1886" s="9" t="str">
        <x:f>IF(Q1886&lt;&gt;"AGREED","",IF(P1886="LABEL_ONLY",IF(AND(Q1886="AGREED",P1886="LABEL_ONLY",OR(O1886="PASS",O1886="FAIL"),R1886&lt;&gt;"",S1886&lt;&gt;"",T1886&lt;&gt;""),"LABEL_APPLIED","INCOMPLETE_DECISION"),"RERUN_REQUIRED"))</x:f>
      </x:c>
    </x:row>
    <x:row r="1887" ht="30" customHeight="1">
      <x:c r="A1887" s="9" t="str">
        <x:v>TRF-056-F04</x:v>
      </x:c>
      <x:c r="B1887" s="9" t="str">
        <x:v>TRF-056</x:v>
      </x:c>
      <x:c r="C1887" s="9" t="str">
        <x:v>BATCH_27</x:v>
      </x:c>
      <x:c r="D1887" s="9" t="str">
        <x:v>TRAFICOM</x:v>
      </x:c>
      <x:c r="E1887" s="9" t="n">
        <x:v>0</x:v>
      </x:c>
      <x:c r="F1887" s="9" t="str">
        <x:v>4.5.3</x:v>
      </x:c>
      <x:c r="G1887" s="9" t="str">
        <x:v>FAIL</x:v>
      </x:c>
      <x:c r="H1887" s="11" t="str">
        <x:v>Side-deflection quantity is attached to the ship rather than the applicable hatch.</x:v>
      </x:c>
      <x:c r="I1887" s="10" t="str">
        <x:v>rdf/TRF/TRF-056/TRF-056-F04.ttl</x:v>
      </x:c>
      <x:c r="J1887" s="10" t="str">
        <x:v>ea77bc74d01915c77e5d930c107f3af62e89d3cc3d66be6d610e9d3ca6d8b200</x:v>
      </x:c>
      <x:c r="K1887" s="13" t="str">
        <x:v>NOT_REVIEWED</x:v>
      </x:c>
      <x:c r="L1887" s="13" t="str"/>
      <x:c r="M1887" s="13" t="str"/>
      <x:c r="N1887" s="13" t="str"/>
      <x:c r="O1887" s="13" t="str"/>
      <x:c r="P1887" s="13" t="str"/>
      <x:c r="Q1887" s="13" t="str"/>
      <x:c r="R1887" s="13" t="str"/>
      <x:c r="S1887" s="13" t="str"/>
      <x:c r="T1887" s="14" t="str"/>
      <x:c r="U1887" s="9" t="str">
        <x:f>IF(AND(Q1887="AGREED",P1887="LABEL_ONLY",OR(O1887="PASS",O1887="FAIL"),R1887&lt;&gt;"",S1887&lt;&gt;"",T1887&lt;&gt;""),O1887,G1887)</x:f>
        <x:v>FAIL</x:v>
      </x:c>
      <x:c r="V1887" s="9" t="str">
        <x:f>IF(Q1887&lt;&gt;"AGREED","",IF(P1887="LABEL_ONLY",IF(AND(Q1887="AGREED",P1887="LABEL_ONLY",OR(O1887="PASS",O1887="FAIL"),R1887&lt;&gt;"",S1887&lt;&gt;"",T1887&lt;&gt;""),"LABEL_APPLIED","INCOMPLETE_DECISION"),"RERUN_REQUIRED"))</x:f>
      </x:c>
    </x:row>
    <x:row r="1888" ht="30" customHeight="1">
      <x:c r="A1888" s="9" t="str">
        <x:v>TRF-056-F05</x:v>
      </x:c>
      <x:c r="B1888" s="9" t="str">
        <x:v>TRF-056</x:v>
      </x:c>
      <x:c r="C1888" s="9" t="str">
        <x:v>BATCH_27</x:v>
      </x:c>
      <x:c r="D1888" s="9" t="str">
        <x:v>TRAFICOM</x:v>
      </x:c>
      <x:c r="E1888" s="9" t="n">
        <x:v>1</x:v>
      </x:c>
      <x:c r="F1888" s="9" t="str">
        <x:v>4.5.3</x:v>
      </x:c>
      <x:c r="G1888" s="9" t="str">
        <x:v>FAIL</x:v>
      </x:c>
      <x:c r="H1888" s="11" t="str">
        <x:v>Weatherdeck-hatch node exists but the ship-to-hatch path is missing.</x:v>
      </x:c>
      <x:c r="I1888" s="10" t="str">
        <x:v>rdf/TRF/TRF-056/TRF-056-F05.ttl</x:v>
      </x:c>
      <x:c r="J1888" s="10" t="str">
        <x:v>54536c4ab170394b51ffa70347de3e3424c07f559af0f60fee32d177348ba6c7</x:v>
      </x:c>
      <x:c r="K1888" s="13" t="str">
        <x:v>NOT_REVIEWED</x:v>
      </x:c>
      <x:c r="L1888" s="13" t="str"/>
      <x:c r="M1888" s="13" t="str"/>
      <x:c r="N1888" s="13" t="str"/>
      <x:c r="O1888" s="13" t="str"/>
      <x:c r="P1888" s="13" t="str"/>
      <x:c r="Q1888" s="13" t="str"/>
      <x:c r="R1888" s="13" t="str"/>
      <x:c r="S1888" s="13" t="str"/>
      <x:c r="T1888" s="14" t="str"/>
      <x:c r="U1888" s="9" t="str">
        <x:f>IF(AND(Q1888="AGREED",P1888="LABEL_ONLY",OR(O1888="PASS",O1888="FAIL"),R1888&lt;&gt;"",S1888&lt;&gt;"",T1888&lt;&gt;""),O1888,G1888)</x:f>
        <x:v>FAIL</x:v>
      </x:c>
      <x:c r="V1888" s="9" t="str">
        <x:f>IF(Q1888&lt;&gt;"AGREED","",IF(P1888="LABEL_ONLY",IF(AND(Q1888="AGREED",P1888="LABEL_ONLY",OR(O1888="PASS",O1888="FAIL"),R1888&lt;&gt;"",S1888&lt;&gt;"",T1888&lt;&gt;""),"LABEL_APPLIED","INCOMPLETE_DECISION"),"RERUN_REQUIRED"))</x:f>
      </x:c>
    </x:row>
    <x:row r="1889" ht="30" customHeight="1">
      <x:c r="A1889" s="9" t="str">
        <x:v>TRF-056-P01</x:v>
      </x:c>
      <x:c r="B1889" s="9" t="str">
        <x:v>TRF-056</x:v>
      </x:c>
      <x:c r="C1889" s="9" t="str">
        <x:v>BATCH_27</x:v>
      </x:c>
      <x:c r="D1889" s="9" t="str">
        <x:v>TRAFICOM</x:v>
      </x:c>
      <x:c r="E1889" s="9" t="n">
        <x:v>1</x:v>
      </x:c>
      <x:c r="F1889" s="9" t="str">
        <x:v>4.5.3</x:v>
      </x:c>
      <x:c r="G1889" s="9" t="str">
        <x:v>PASS</x:v>
      </x:c>
      <x:c r="H1889" s="11" t="str">
        <x:v>Weatherdeck hatch longer than B/2 includes side-deflection representation and both evidence paths.</x:v>
      </x:c>
      <x:c r="I1889" s="10" t="str">
        <x:v>rdf/TRF/TRF-056/TRF-056-P01.ttl</x:v>
      </x:c>
      <x:c r="J1889" s="10" t="str">
        <x:v>2aacda26ab6c963ef4c3d7a673b08189112fc8c82bb4161db5e5a809ada0d4fe</x:v>
      </x:c>
      <x:c r="K1889" s="13" t="str">
        <x:v>NOT_REVIEWED</x:v>
      </x:c>
      <x:c r="L1889" s="13" t="str"/>
      <x:c r="M1889" s="13" t="str"/>
      <x:c r="N1889" s="13" t="str"/>
      <x:c r="O1889" s="13" t="str"/>
      <x:c r="P1889" s="13" t="str"/>
      <x:c r="Q1889" s="13" t="str"/>
      <x:c r="R1889" s="13" t="str"/>
      <x:c r="S1889" s="13" t="str"/>
      <x:c r="T1889" s="14" t="str"/>
      <x:c r="U1889" s="9" t="str">
        <x:f>IF(AND(Q1889="AGREED",P1889="LABEL_ONLY",OR(O1889="PASS",O1889="FAIL"),R1889&lt;&gt;"",S1889&lt;&gt;"",T1889&lt;&gt;""),O1889,G1889)</x:f>
        <x:v>PASS</x:v>
      </x:c>
      <x:c r="V1889" s="9" t="str">
        <x:f>IF(Q1889&lt;&gt;"AGREED","",IF(P1889="LABEL_ONLY",IF(AND(Q1889="AGREED",P1889="LABEL_ONLY",OR(O1889="PASS",O1889="FAIL"),R1889&lt;&gt;"",S1889&lt;&gt;"",T1889&lt;&gt;""),"LABEL_APPLIED","INCOMPLETE_DECISION"),"RERUN_REQUIRED"))</x:f>
      </x:c>
    </x:row>
    <x:row r="1890" ht="30" customHeight="1">
      <x:c r="A1890" s="9" t="str">
        <x:v>TRF-056-P02</x:v>
      </x:c>
      <x:c r="B1890" s="9" t="str">
        <x:v>TRF-056</x:v>
      </x:c>
      <x:c r="C1890" s="9" t="str">
        <x:v>BATCH_27</x:v>
      </x:c>
      <x:c r="D1890" s="9" t="str">
        <x:v>TRAFICOM</x:v>
      </x:c>
      <x:c r="E1890" s="9" t="n">
        <x:v>0</x:v>
      </x:c>
      <x:c r="F1890" s="9" t="str">
        <x:v>4.5.3</x:v>
      </x:c>
      <x:c r="G1890" s="9" t="str">
        <x:v>PASS</x:v>
      </x:c>
      <x:c r="H1890" s="11" t="str">
        <x:v>Hatch opening exactly B/2 does not trigger the greater-than-B/2 obligation.</x:v>
      </x:c>
      <x:c r="I1890" s="10" t="str">
        <x:v>rdf/TRF/TRF-056/TRF-056-P02.ttl</x:v>
      </x:c>
      <x:c r="J1890" s="10" t="str">
        <x:v>4e0c8c67479bbf6b23474e230867116617932c41fe0e7b88f0eb963c3b7d51d7</x:v>
      </x:c>
      <x:c r="K1890" s="13" t="str">
        <x:v>NOT_REVIEWED</x:v>
      </x:c>
      <x:c r="L1890" s="13" t="str"/>
      <x:c r="M1890" s="13" t="str"/>
      <x:c r="N1890" s="13" t="str"/>
      <x:c r="O1890" s="13" t="str"/>
      <x:c r="P1890" s="13" t="str"/>
      <x:c r="Q1890" s="13" t="str"/>
      <x:c r="R1890" s="13" t="str"/>
      <x:c r="S1890" s="13" t="str"/>
      <x:c r="T1890" s="14" t="str"/>
      <x:c r="U1890" s="9" t="str">
        <x:f>IF(AND(Q1890="AGREED",P1890="LABEL_ONLY",OR(O1890="PASS",O1890="FAIL"),R1890&lt;&gt;"",S1890&lt;&gt;"",T1890&lt;&gt;""),O1890,G1890)</x:f>
        <x:v>PASS</x:v>
      </x:c>
      <x:c r="V1890" s="9" t="str">
        <x:f>IF(Q1890&lt;&gt;"AGREED","",IF(P1890="LABEL_ONLY",IF(AND(Q1890="AGREED",P1890="LABEL_ONLY",OR(O1890="PASS",O1890="FAIL"),R1890&lt;&gt;"",S1890&lt;&gt;"",T1890&lt;&gt;""),"LABEL_APPLIED","INCOMPLETE_DECISION"),"RERUN_REQUIRED"))</x:f>
      </x:c>
    </x:row>
    <x:row r="1891" ht="30" customHeight="1">
      <x:c r="A1891" s="9" t="str">
        <x:v>TRF-056-P03</x:v>
      </x:c>
      <x:c r="B1891" s="9" t="str">
        <x:v>TRF-056</x:v>
      </x:c>
      <x:c r="C1891" s="9" t="str">
        <x:v>BATCH_27</x:v>
      </x:c>
      <x:c r="D1891" s="9" t="str">
        <x:v>TRAFICOM</x:v>
      </x:c>
      <x:c r="E1891" s="9" t="n">
        <x:v>0</x:v>
      </x:c>
      <x:c r="F1891" s="9" t="str">
        <x:v>4.5.3</x:v>
      </x:c>
      <x:c r="G1891" s="9" t="str">
        <x:v>PASS</x:v>
      </x:c>
      <x:c r="H1891" s="11" t="str">
        <x:v>Shorter hatch opening is non-applicable to the very-long-hatch evidence obligation.</x:v>
      </x:c>
      <x:c r="I1891" s="10" t="str">
        <x:v>rdf/TRF/TRF-056/TRF-056-P03.ttl</x:v>
      </x:c>
      <x:c r="J1891" s="10" t="str">
        <x:v>5b2c7bb9e9c4cc13b879a5250674b68343593515ea4718a54134fc2cbf13188b</x:v>
      </x:c>
      <x:c r="K1891" s="13" t="str">
        <x:v>NOT_REVIEWED</x:v>
      </x:c>
      <x:c r="L1891" s="13" t="str"/>
      <x:c r="M1891" s="13" t="str"/>
      <x:c r="N1891" s="13" t="str"/>
      <x:c r="O1891" s="13" t="str"/>
      <x:c r="P1891" s="13" t="str"/>
      <x:c r="Q1891" s="13" t="str"/>
      <x:c r="R1891" s="13" t="str"/>
      <x:c r="S1891" s="13" t="str"/>
      <x:c r="T1891" s="14" t="str"/>
      <x:c r="U1891" s="9" t="str">
        <x:f>IF(AND(Q1891="AGREED",P1891="LABEL_ONLY",OR(O1891="PASS",O1891="FAIL"),R1891&lt;&gt;"",S1891&lt;&gt;"",T1891&lt;&gt;""),O1891,G1891)</x:f>
        <x:v>PASS</x:v>
      </x:c>
      <x:c r="V1891" s="9" t="str">
        <x:f>IF(Q1891&lt;&gt;"AGREED","",IF(P1891="LABEL_ONLY",IF(AND(Q1891="AGREED",P1891="LABEL_ONLY",OR(O1891="PASS",O1891="FAIL"),R1891&lt;&gt;"",S1891&lt;&gt;"",T1891&lt;&gt;""),"LABEL_APPLIED","INCOMPLETE_DECISION"),"RERUN_REQUIRED"))</x:f>
      </x:c>
    </x:row>
    <x:row r="1892" ht="30" customHeight="1">
      <x:c r="A1892" s="9" t="str">
        <x:v>TRF-057-F01</x:v>
      </x:c>
      <x:c r="B1892" s="9" t="str">
        <x:v>TRF-057</x:v>
      </x:c>
      <x:c r="C1892" s="9" t="str">
        <x:v>BATCH_20</x:v>
      </x:c>
      <x:c r="D1892" s="9" t="str">
        <x:v>TRAFICOM</x:v>
      </x:c>
      <x:c r="E1892" s="9" t="n">
        <x:v>1</x:v>
      </x:c>
      <x:c r="F1892" s="9" t="str">
        <x:v>4.6.1</x:v>
      </x:c>
      <x:c r="G1892" s="9" t="str">
        <x:v>FAIL</x:v>
      </x:c>
      <x:c r="H1892" s="11" t="str">
        <x:v>webFrameIceLoad is inconsistent with formula 4.15.</x:v>
      </x:c>
      <x:c r="I1892" s="10" t="str">
        <x:v>rdf/TRF/TRF-057/TRF-057-F01.ttl</x:v>
      </x:c>
      <x:c r="J1892" s="10" t="str">
        <x:v>b8054481f786dc50e9e58457f08f1aa302c5d6f2aa740b278dabaf1f4b52b420</x:v>
      </x:c>
      <x:c r="K1892" s="13" t="str">
        <x:v>NOT_REVIEWED</x:v>
      </x:c>
      <x:c r="L1892" s="13" t="str"/>
      <x:c r="M1892" s="13" t="str"/>
      <x:c r="N1892" s="13" t="str"/>
      <x:c r="O1892" s="13" t="str"/>
      <x:c r="P1892" s="13" t="str"/>
      <x:c r="Q1892" s="13" t="str"/>
      <x:c r="R1892" s="13" t="str"/>
      <x:c r="S1892" s="13" t="str"/>
      <x:c r="T1892" s="14" t="str"/>
      <x:c r="U1892" s="9" t="str">
        <x:f>IF(AND(Q1892="AGREED",P1892="LABEL_ONLY",OR(O1892="PASS",O1892="FAIL"),R1892&lt;&gt;"",S1892&lt;&gt;"",T1892&lt;&gt;""),O1892,G1892)</x:f>
        <x:v>FAIL</x:v>
      </x:c>
      <x:c r="V1892" s="9" t="str">
        <x:f>IF(Q1892&lt;&gt;"AGREED","",IF(P1892="LABEL_ONLY",IF(AND(Q1892="AGREED",P1892="LABEL_ONLY",OR(O1892="PASS",O1892="FAIL"),R1892&lt;&gt;"",S1892&lt;&gt;"",T1892&lt;&gt;""),"LABEL_APPLIED","INCOMPLETE_DECISION"),"RERUN_REQUIRED"))</x:f>
      </x:c>
    </x:row>
    <x:row r="1893" ht="30" customHeight="1">
      <x:c r="A1893" s="9" t="str">
        <x:v>TRF-057-F02</x:v>
      </x:c>
      <x:c r="B1893" s="9" t="str">
        <x:v>TRF-057</x:v>
      </x:c>
      <x:c r="C1893" s="9" t="str">
        <x:v>BATCH_20</x:v>
      </x:c>
      <x:c r="D1893" s="9" t="str">
        <x:v>TRAFICOM</x:v>
      </x:c>
      <x:c r="E1893" s="9" t="n">
        <x:v>0</x:v>
      </x:c>
      <x:c r="F1893" s="9" t="str">
        <x:v>4.6.1</x:v>
      </x:c>
      <x:c r="G1893" s="9" t="str">
        <x:v>FAIL</x:v>
      </x:c>
      <x:c r="H1893" s="11" t="str">
        <x:v>Required ice-pressure operand is missing.</x:v>
      </x:c>
      <x:c r="I1893" s="10" t="str">
        <x:v>rdf/TRF/TRF-057/TRF-057-F02.ttl</x:v>
      </x:c>
      <x:c r="J1893" s="10" t="str">
        <x:v>d0c658db7618af0c39bc2ec7fcc0bf346774f001eb16840cc0fb3ec541130a19</x:v>
      </x:c>
      <x:c r="K1893" s="13" t="str">
        <x:v>NOT_REVIEWED</x:v>
      </x:c>
      <x:c r="L1893" s="13" t="str"/>
      <x:c r="M1893" s="13" t="str"/>
      <x:c r="N1893" s="13" t="str"/>
      <x:c r="O1893" s="13" t="str"/>
      <x:c r="P1893" s="13" t="str"/>
      <x:c r="Q1893" s="13" t="str"/>
      <x:c r="R1893" s="13" t="str"/>
      <x:c r="S1893" s="13" t="str"/>
      <x:c r="T1893" s="14" t="str"/>
      <x:c r="U1893" s="9" t="str">
        <x:f>IF(AND(Q1893="AGREED",P1893="LABEL_ONLY",OR(O1893="PASS",O1893="FAIL"),R1893&lt;&gt;"",S1893&lt;&gt;"",T1893&lt;&gt;""),O1893,G1893)</x:f>
        <x:v>FAIL</x:v>
      </x:c>
      <x:c r="V1893" s="9" t="str">
        <x:f>IF(Q1893&lt;&gt;"AGREED","",IF(P1893="LABEL_ONLY",IF(AND(Q1893="AGREED",P1893="LABEL_ONLY",OR(O1893="PASS",O1893="FAIL"),R1893&lt;&gt;"",S1893&lt;&gt;"",T1893&lt;&gt;""),"LABEL_APPLIED","INCOMPLETE_DECISION"),"RERUN_REQUIRED"))</x:f>
      </x:c>
    </x:row>
    <x:row r="1894" ht="30" customHeight="1">
      <x:c r="A1894" s="9" t="str">
        <x:v>TRF-057-F03</x:v>
      </x:c>
      <x:c r="B1894" s="9" t="str">
        <x:v>TRF-057</x:v>
      </x:c>
      <x:c r="C1894" s="9" t="str">
        <x:v>BATCH_20</x:v>
      </x:c>
      <x:c r="D1894" s="9" t="str">
        <x:v>TRAFICOM</x:v>
      </x:c>
      <x:c r="E1894" s="9" t="n">
        <x:v>0</x:v>
      </x:c>
      <x:c r="F1894" s="9" t="str">
        <x:v>4.6.1</x:v>
      </x:c>
      <x:c r="G1894" s="9" t="str">
        <x:v>FAIL</x:v>
      </x:c>
      <x:c r="H1894" s="11" t="str">
        <x:v>Required web-frame spacing is missing.</x:v>
      </x:c>
      <x:c r="I1894" s="10" t="str">
        <x:v>rdf/TRF/TRF-057/TRF-057-F03.ttl</x:v>
      </x:c>
      <x:c r="J1894" s="10" t="str">
        <x:v>4d49eaa37980c8bc02d41ea1d5614bd1755bd9aa5801012a3daaceea7de1464c</x:v>
      </x:c>
      <x:c r="K1894" s="13" t="str">
        <x:v>NOT_REVIEWED</x:v>
      </x:c>
      <x:c r="L1894" s="13" t="str"/>
      <x:c r="M1894" s="13" t="str"/>
      <x:c r="N1894" s="13" t="str"/>
      <x:c r="O1894" s="13" t="str"/>
      <x:c r="P1894" s="13" t="str"/>
      <x:c r="Q1894" s="13" t="str"/>
      <x:c r="R1894" s="13" t="str"/>
      <x:c r="S1894" s="13" t="str"/>
      <x:c r="T1894" s="14" t="str"/>
      <x:c r="U1894" s="9" t="str">
        <x:f>IF(AND(Q1894="AGREED",P1894="LABEL_ONLY",OR(O1894="PASS",O1894="FAIL"),R1894&lt;&gt;"",S1894&lt;&gt;"",T1894&lt;&gt;""),O1894,G1894)</x:f>
        <x:v>FAIL</x:v>
      </x:c>
      <x:c r="V1894" s="9" t="str">
        <x:f>IF(Q1894&lt;&gt;"AGREED","",IF(P1894="LABEL_ONLY",IF(AND(Q1894="AGREED",P1894="LABEL_ONLY",OR(O1894="PASS",O1894="FAIL"),R1894&lt;&gt;"",S1894&lt;&gt;"",T1894&lt;&gt;""),"LABEL_APPLIED","INCOMPLETE_DECISION"),"RERUN_REQUIRED"))</x:f>
      </x:c>
    </x:row>
    <x:row r="1895" ht="30" customHeight="1">
      <x:c r="A1895" s="9" t="str">
        <x:v>TRF-057-F04</x:v>
      </x:c>
      <x:c r="B1895" s="9" t="str">
        <x:v>TRF-057</x:v>
      </x:c>
      <x:c r="C1895" s="9" t="str">
        <x:v>BATCH_20</x:v>
      </x:c>
      <x:c r="D1895" s="9" t="str">
        <x:v>TRAFICOM</x:v>
      </x:c>
      <x:c r="E1895" s="9" t="n">
        <x:v>0</x:v>
      </x:c>
      <x:c r="F1895" s="9" t="str">
        <x:v>4.6.1</x:v>
      </x:c>
      <x:c r="G1895" s="9" t="str">
        <x:v>FAIL</x:v>
      </x:c>
      <x:c r="H1895" s="11" t="str">
        <x:v>webFrameIceLoad carries the wrong unit.</x:v>
      </x:c>
      <x:c r="I1895" s="10" t="str">
        <x:v>rdf/TRF/TRF-057/TRF-057-F04.ttl</x:v>
      </x:c>
      <x:c r="J1895" s="10" t="str">
        <x:v>10e2b247e217c8f217b172ea49a5ab28fac9e4edef46437b34348a6c104a3471</x:v>
      </x:c>
      <x:c r="K1895" s="13" t="str">
        <x:v>NOT_REVIEWED</x:v>
      </x:c>
      <x:c r="L1895" s="13" t="str"/>
      <x:c r="M1895" s="13" t="str"/>
      <x:c r="N1895" s="13" t="str"/>
      <x:c r="O1895" s="13" t="str"/>
      <x:c r="P1895" s="13" t="str"/>
      <x:c r="Q1895" s="13" t="str"/>
      <x:c r="R1895" s="13" t="str"/>
      <x:c r="S1895" s="13" t="str"/>
      <x:c r="T1895" s="14" t="str"/>
      <x:c r="U1895" s="9" t="str">
        <x:f>IF(AND(Q1895="AGREED",P1895="LABEL_ONLY",OR(O1895="PASS",O1895="FAIL"),R1895&lt;&gt;"",S1895&lt;&gt;"",T1895&lt;&gt;""),O1895,G1895)</x:f>
        <x:v>FAIL</x:v>
      </x:c>
      <x:c r="V1895" s="9" t="str">
        <x:f>IF(Q1895&lt;&gt;"AGREED","",IF(P1895="LABEL_ONLY",IF(AND(Q1895="AGREED",P1895="LABEL_ONLY",OR(O1895="PASS",O1895="FAIL"),R1895&lt;&gt;"",S1895&lt;&gt;"",T1895&lt;&gt;""),"LABEL_APPLIED","INCOMPLETE_DECISION"),"RERUN_REQUIRED"))</x:f>
      </x:c>
    </x:row>
    <x:row r="1896" ht="30" customHeight="1">
      <x:c r="A1896" s="9" t="str">
        <x:v>TRF-057-P01</x:v>
      </x:c>
      <x:c r="B1896" s="9" t="str">
        <x:v>TRF-057</x:v>
      </x:c>
      <x:c r="C1896" s="9" t="str">
        <x:v>BATCH_20</x:v>
      </x:c>
      <x:c r="D1896" s="9" t="str">
        <x:v>TRAFICOM</x:v>
      </x:c>
      <x:c r="E1896" s="9" t="n">
        <x:v>1</x:v>
      </x:c>
      <x:c r="F1896" s="9" t="str">
        <x:v>4.6.1</x:v>
      </x:c>
      <x:c r="G1896" s="9" t="str">
        <x:v>PASS</x:v>
      </x:c>
      <x:c r="H1896" s="11" t="str">
        <x:v>Web-frame ice load follows formula 4.15 above the line-load floor.</x:v>
      </x:c>
      <x:c r="I1896" s="10" t="str">
        <x:v>rdf/TRF/TRF-057/TRF-057-P01.ttl</x:v>
      </x:c>
      <x:c r="J1896" s="10" t="str">
        <x:v>d42935a80cc0183d6839ecad25b07e17dd5f949be629cde543639936716f4246</x:v>
      </x:c>
      <x:c r="K1896" s="13" t="str">
        <x:v>NOT_REVIEWED</x:v>
      </x:c>
      <x:c r="L1896" s="13" t="str"/>
      <x:c r="M1896" s="13" t="str"/>
      <x:c r="N1896" s="13" t="str"/>
      <x:c r="O1896" s="13" t="str"/>
      <x:c r="P1896" s="13" t="str"/>
      <x:c r="Q1896" s="13" t="str"/>
      <x:c r="R1896" s="13" t="str"/>
      <x:c r="S1896" s="13" t="str"/>
      <x:c r="T1896" s="14" t="str"/>
      <x:c r="U1896" s="9" t="str">
        <x:f>IF(AND(Q1896="AGREED",P1896="LABEL_ONLY",OR(O1896="PASS",O1896="FAIL"),R1896&lt;&gt;"",S1896&lt;&gt;"",T1896&lt;&gt;""),O1896,G1896)</x:f>
        <x:v>PASS</x:v>
      </x:c>
      <x:c r="V1896" s="9" t="str">
        <x:f>IF(Q1896&lt;&gt;"AGREED","",IF(P1896="LABEL_ONLY",IF(AND(Q1896="AGREED",P1896="LABEL_ONLY",OR(O1896="PASS",O1896="FAIL"),R1896&lt;&gt;"",S1896&lt;&gt;"",T1896&lt;&gt;""),"LABEL_APPLIED","INCOMPLETE_DECISION"),"RERUN_REQUIRED"))</x:f>
      </x:c>
    </x:row>
    <x:row r="1897" ht="30" customHeight="1">
      <x:c r="A1897" s="9" t="str">
        <x:v>TRF-057-P02</x:v>
      </x:c>
      <x:c r="B1897" s="9" t="str">
        <x:v>TRF-057</x:v>
      </x:c>
      <x:c r="C1897" s="9" t="str">
        <x:v>BATCH_20</x:v>
      </x:c>
      <x:c r="D1897" s="9" t="str">
        <x:v>TRAFICOM</x:v>
      </x:c>
      <x:c r="E1897" s="9" t="n">
        <x:v>0</x:v>
      </x:c>
      <x:c r="F1897" s="9" t="str">
        <x:v>4.6.1</x:v>
      </x:c>
      <x:c r="G1897" s="9" t="str">
        <x:v>PASS</x:v>
      </x:c>
      <x:c r="H1897" s="11" t="str">
        <x:v>Formula 4.15 correctly applies the 0.15 MN/m minimum line load.</x:v>
      </x:c>
      <x:c r="I1897" s="10" t="str">
        <x:v>rdf/TRF/TRF-057/TRF-057-P02.ttl</x:v>
      </x:c>
      <x:c r="J1897" s="10" t="str">
        <x:v>336c40896fba2f63e02a1d3daa43d1883ca657c4f72c79437f019b4a30eb1eaa</x:v>
      </x:c>
      <x:c r="K1897" s="13" t="str">
        <x:v>NOT_REVIEWED</x:v>
      </x:c>
      <x:c r="L1897" s="13" t="str"/>
      <x:c r="M1897" s="13" t="str"/>
      <x:c r="N1897" s="13" t="str"/>
      <x:c r="O1897" s="13" t="str"/>
      <x:c r="P1897" s="13" t="str"/>
      <x:c r="Q1897" s="13" t="str"/>
      <x:c r="R1897" s="13" t="str"/>
      <x:c r="S1897" s="13" t="str"/>
      <x:c r="T1897" s="14" t="str"/>
      <x:c r="U1897" s="9" t="str">
        <x:f>IF(AND(Q1897="AGREED",P1897="LABEL_ONLY",OR(O1897="PASS",O1897="FAIL"),R1897&lt;&gt;"",S1897&lt;&gt;"",T1897&lt;&gt;""),O1897,G1897)</x:f>
        <x:v>PASS</x:v>
      </x:c>
      <x:c r="V1897" s="9" t="str">
        <x:f>IF(Q1897&lt;&gt;"AGREED","",IF(P1897="LABEL_ONLY",IF(AND(Q1897="AGREED",P1897="LABEL_ONLY",OR(O1897="PASS",O1897="FAIL"),R1897&lt;&gt;"",S1897&lt;&gt;"",T1897&lt;&gt;""),"LABEL_APPLIED","INCOMPLETE_DECISION"),"RERUN_REQUIRED"))</x:f>
      </x:c>
    </x:row>
    <x:row r="1898" ht="30" customHeight="1">
      <x:c r="A1898" s="9" t="str">
        <x:v>TRF-057-P03</x:v>
      </x:c>
      <x:c r="B1898" s="9" t="str">
        <x:v>TRF-057</x:v>
      </x:c>
      <x:c r="C1898" s="9" t="str">
        <x:v>BATCH_20</x:v>
      </x:c>
      <x:c r="D1898" s="9" t="str">
        <x:v>TRAFICOM</x:v>
      </x:c>
      <x:c r="E1898" s="9" t="n">
        <x:v>0</x:v>
      </x:c>
      <x:c r="F1898" s="9" t="str">
        <x:v>4.6.1</x:v>
      </x:c>
      <x:c r="G1898" s="9" t="str">
        <x:v>PASS</x:v>
      </x:c>
      <x:c r="H1898" s="11" t="str">
        <x:v>Exact p*h = 0.15 MN/m boundary is accepted.</x:v>
      </x:c>
      <x:c r="I1898" s="10" t="str">
        <x:v>rdf/TRF/TRF-057/TRF-057-P03.ttl</x:v>
      </x:c>
      <x:c r="J1898" s="10" t="str">
        <x:v>c310c31d0bc34a9ed860ca5bfbbd05d02db1682fc1c84e4a15e0fff7410999cf</x:v>
      </x:c>
      <x:c r="K1898" s="13" t="str">
        <x:v>NOT_REVIEWED</x:v>
      </x:c>
      <x:c r="L1898" s="13" t="str"/>
      <x:c r="M1898" s="13" t="str"/>
      <x:c r="N1898" s="13" t="str"/>
      <x:c r="O1898" s="13" t="str"/>
      <x:c r="P1898" s="13" t="str"/>
      <x:c r="Q1898" s="13" t="str"/>
      <x:c r="R1898" s="13" t="str"/>
      <x:c r="S1898" s="13" t="str"/>
      <x:c r="T1898" s="14" t="str"/>
      <x:c r="U1898" s="9" t="str">
        <x:f>IF(AND(Q1898="AGREED",P1898="LABEL_ONLY",OR(O1898="PASS",O1898="FAIL"),R1898&lt;&gt;"",S1898&lt;&gt;"",T1898&lt;&gt;""),O1898,G1898)</x:f>
        <x:v>PASS</x:v>
      </x:c>
      <x:c r="V1898" s="9" t="str">
        <x:f>IF(Q1898&lt;&gt;"AGREED","",IF(P1898="LABEL_ONLY",IF(AND(Q1898="AGREED",P1898="LABEL_ONLY",OR(O1898="PASS",O1898="FAIL"),R1898&lt;&gt;"",S1898&lt;&gt;"",T1898&lt;&gt;""),"LABEL_APPLIED","INCOMPLETE_DECISION"),"RERUN_REQUIRED"))</x:f>
      </x:c>
    </x:row>
    <x:row r="1899" ht="30" customHeight="1">
      <x:c r="A1899" s="9" t="str">
        <x:v>TRF-058-F01</x:v>
      </x:c>
      <x:c r="B1899" s="9" t="str">
        <x:v>TRF-058</x:v>
      </x:c>
      <x:c r="C1899" s="9" t="str">
        <x:v>BATCH_27</x:v>
      </x:c>
      <x:c r="D1899" s="9" t="str">
        <x:v>TRAFICOM</x:v>
      </x:c>
      <x:c r="E1899" s="9" t="n">
        <x:v>0</x:v>
      </x:c>
      <x:c r="F1899" s="9" t="str">
        <x:v>4.6.1</x:v>
      </x:c>
      <x:c r="G1899" s="9" t="str">
        <x:v>FAIL</x:v>
      </x:c>
      <x:c r="H1899" s="11" t="str">
        <x:v>Adjusted force does not equal F*(1-hs/ls).</x:v>
      </x:c>
      <x:c r="I1899" s="10" t="str">
        <x:v>rdf/TRF/TRF-058/TRF-058-F01.ttl</x:v>
      </x:c>
      <x:c r="J1899" s="10" t="str">
        <x:v>c89a16ba7e4c47edbe026431ae176edcd16f2f3332fb9e8697a96fdea6197b7c</x:v>
      </x:c>
      <x:c r="K1899" s="13" t="str">
        <x:v>NOT_REVIEWED</x:v>
      </x:c>
      <x:c r="L1899" s="13" t="str"/>
      <x:c r="M1899" s="13" t="str"/>
      <x:c r="N1899" s="13" t="str"/>
      <x:c r="O1899" s="13" t="str"/>
      <x:c r="P1899" s="13" t="str"/>
      <x:c r="Q1899" s="13" t="str"/>
      <x:c r="R1899" s="13" t="str"/>
      <x:c r="S1899" s="13" t="str"/>
      <x:c r="T1899" s="14" t="str"/>
      <x:c r="U1899" s="9" t="str">
        <x:f>IF(AND(Q1899="AGREED",P1899="LABEL_ONLY",OR(O1899="PASS",O1899="FAIL"),R1899&lt;&gt;"",S1899&lt;&gt;"",T1899&lt;&gt;""),O1899,G1899)</x:f>
        <x:v>FAIL</x:v>
      </x:c>
      <x:c r="V1899" s="9" t="str">
        <x:f>IF(Q1899&lt;&gt;"AGREED","",IF(P1899="LABEL_ONLY",IF(AND(Q1899="AGREED",P1899="LABEL_ONLY",OR(O1899="PASS",O1899="FAIL"),R1899&lt;&gt;"",S1899&lt;&gt;"",T1899&lt;&gt;""),"LABEL_APPLIED","INCOMPLETE_DECISION"),"RERUN_REQUIRED"))</x:f>
      </x:c>
    </x:row>
    <x:row r="1900" ht="30" customHeight="1">
      <x:c r="A1900" s="9" t="str">
        <x:v>TRF-058-F02</x:v>
      </x:c>
      <x:c r="B1900" s="9" t="str">
        <x:v>TRF-058</x:v>
      </x:c>
      <x:c r="C1900" s="9" t="str">
        <x:v>BATCH_27</x:v>
      </x:c>
      <x:c r="D1900" s="9" t="str">
        <x:v>TRAFICOM</x:v>
      </x:c>
      <x:c r="E1900" s="9" t="n">
        <x:v>0</x:v>
      </x:c>
      <x:c r="F1900" s="9" t="str">
        <x:v>4.6.1</x:v>
      </x:c>
      <x:c r="G1900" s="9" t="str">
        <x:v>FAIL</x:v>
      </x:c>
      <x:c r="H1900" s="11" t="str">
        <x:v>Distance from the stringer to the ice belt is missing.</x:v>
      </x:c>
      <x:c r="I1900" s="10" t="str">
        <x:v>rdf/TRF/TRF-058/TRF-058-F02.ttl</x:v>
      </x:c>
      <x:c r="J1900" s="10" t="str">
        <x:v>9b3e0834d66ac5fc9a0807eed0bbe0459b663435e4a2728d8b3067cb5486025d</x:v>
      </x:c>
      <x:c r="K1900" s="13" t="str">
        <x:v>NOT_REVIEWED</x:v>
      </x:c>
      <x:c r="L1900" s="13" t="str"/>
      <x:c r="M1900" s="13" t="str"/>
      <x:c r="N1900" s="13" t="str"/>
      <x:c r="O1900" s="13" t="str"/>
      <x:c r="P1900" s="13" t="str"/>
      <x:c r="Q1900" s="13" t="str"/>
      <x:c r="R1900" s="13" t="str"/>
      <x:c r="S1900" s="13" t="str"/>
      <x:c r="T1900" s="14" t="str"/>
      <x:c r="U1900" s="9" t="str">
        <x:f>IF(AND(Q1900="AGREED",P1900="LABEL_ONLY",OR(O1900="PASS",O1900="FAIL"),R1900&lt;&gt;"",S1900&lt;&gt;"",T1900&lt;&gt;""),O1900,G1900)</x:f>
        <x:v>FAIL</x:v>
      </x:c>
      <x:c r="V1900" s="9" t="str">
        <x:f>IF(Q1900&lt;&gt;"AGREED","",IF(P1900="LABEL_ONLY",IF(AND(Q1900="AGREED",P1900="LABEL_ONLY",OR(O1900="PASS",O1900="FAIL"),R1900&lt;&gt;"",S1900&lt;&gt;"",T1900&lt;&gt;""),"LABEL_APPLIED","INCOMPLETE_DECISION"),"RERUN_REQUIRED"))</x:f>
      </x:c>
    </x:row>
    <x:row r="1901" ht="30" customHeight="1">
      <x:c r="A1901" s="9" t="str">
        <x:v>TRF-058-F03</x:v>
      </x:c>
      <x:c r="B1901" s="9" t="str">
        <x:v>TRF-058</x:v>
      </x:c>
      <x:c r="C1901" s="9" t="str">
        <x:v>BATCH_27</x:v>
      </x:c>
      <x:c r="D1901" s="9" t="str">
        <x:v>TRAFICOM</x:v>
      </x:c>
      <x:c r="E1901" s="9" t="n">
        <x:v>1</x:v>
      </x:c>
      <x:c r="F1901" s="9" t="str">
        <x:v>4.6.1</x:v>
      </x:c>
      <x:c r="G1901" s="9" t="str">
        <x:v>FAIL</x:v>
      </x:c>
      <x:c r="H1901" s="11" t="str">
        <x:v>Adjusted ice-load result is missing.</x:v>
      </x:c>
      <x:c r="I1901" s="10" t="str">
        <x:v>rdf/TRF/TRF-058/TRF-058-F03.ttl</x:v>
      </x:c>
      <x:c r="J1901" s="10" t="str">
        <x:v>cff957c32ded624015e8940bad4d886ce9770b47dfa80204ac77b38386cd49ed</x:v>
      </x:c>
      <x:c r="K1901" s="13" t="str">
        <x:v>NOT_REVIEWED</x:v>
      </x:c>
      <x:c r="L1901" s="13" t="str"/>
      <x:c r="M1901" s="13" t="str"/>
      <x:c r="N1901" s="13" t="str"/>
      <x:c r="O1901" s="13" t="str"/>
      <x:c r="P1901" s="13" t="str"/>
      <x:c r="Q1901" s="13" t="str"/>
      <x:c r="R1901" s="13" t="str"/>
      <x:c r="S1901" s="13" t="str"/>
      <x:c r="T1901" s="14" t="str"/>
      <x:c r="U1901" s="9" t="str">
        <x:f>IF(AND(Q1901="AGREED",P1901="LABEL_ONLY",OR(O1901="PASS",O1901="FAIL"),R1901&lt;&gt;"",S1901&lt;&gt;"",T1901&lt;&gt;""),O1901,G1901)</x:f>
        <x:v>FAIL</x:v>
      </x:c>
      <x:c r="V1901" s="9" t="str">
        <x:f>IF(Q1901&lt;&gt;"AGREED","",IF(P1901="LABEL_ONLY",IF(AND(Q1901="AGREED",P1901="LABEL_ONLY",OR(O1901="PASS",O1901="FAIL"),R1901&lt;&gt;"",S1901&lt;&gt;"",T1901&lt;&gt;""),"LABEL_APPLIED","INCOMPLETE_DECISION"),"RERUN_REQUIRED"))</x:f>
      </x:c>
    </x:row>
    <x:row r="1902" ht="30" customHeight="1">
      <x:c r="A1902" s="9" t="str">
        <x:v>TRF-058-F04</x:v>
      </x:c>
      <x:c r="B1902" s="9" t="str">
        <x:v>TRF-058</x:v>
      </x:c>
      <x:c r="C1902" s="9" t="str">
        <x:v>BATCH_27</x:v>
      </x:c>
      <x:c r="D1902" s="9" t="str">
        <x:v>TRAFICOM</x:v>
      </x:c>
      <x:c r="E1902" s="9" t="n">
        <x:v>0</x:v>
      </x:c>
      <x:c r="F1902" s="9" t="str">
        <x:v>4.6.1</x:v>
      </x:c>
      <x:c r="G1902" s="9" t="str">
        <x:v>FAIL</x:v>
      </x:c>
      <x:c r="H1902" s="11" t="str">
        <x:v>Adjusted ice-load force carries the wrong unit.</x:v>
      </x:c>
      <x:c r="I1902" s="10" t="str">
        <x:v>rdf/TRF/TRF-058/TRF-058-F04.ttl</x:v>
      </x:c>
      <x:c r="J1902" s="10" t="str">
        <x:v>e9534b87411d9bf5d5157806fecd65410dcbb084e34b6af0ecfe949d2f182873</x:v>
      </x:c>
      <x:c r="K1902" s="13" t="str">
        <x:v>NOT_REVIEWED</x:v>
      </x:c>
      <x:c r="L1902" s="13" t="str"/>
      <x:c r="M1902" s="13" t="str"/>
      <x:c r="N1902" s="13" t="str"/>
      <x:c r="O1902" s="13" t="str"/>
      <x:c r="P1902" s="13" t="str"/>
      <x:c r="Q1902" s="13" t="str"/>
      <x:c r="R1902" s="13" t="str"/>
      <x:c r="S1902" s="13" t="str"/>
      <x:c r="T1902" s="14" t="str"/>
      <x:c r="U1902" s="9" t="str">
        <x:f>IF(AND(Q1902="AGREED",P1902="LABEL_ONLY",OR(O1902="PASS",O1902="FAIL"),R1902&lt;&gt;"",S1902&lt;&gt;"",T1902&lt;&gt;""),O1902,G1902)</x:f>
        <x:v>FAIL</x:v>
      </x:c>
      <x:c r="V1902" s="9" t="str">
        <x:f>IF(Q1902&lt;&gt;"AGREED","",IF(P1902="LABEL_ONLY",IF(AND(Q1902="AGREED",P1902="LABEL_ONLY",OR(O1902="PASS",O1902="FAIL"),R1902&lt;&gt;"",S1902&lt;&gt;"",T1902&lt;&gt;""),"LABEL_APPLIED","INCOMPLETE_DECISION"),"RERUN_REQUIRED"))</x:f>
      </x:c>
    </x:row>
    <x:row r="1903" ht="30" customHeight="1">
      <x:c r="A1903" s="9" t="str">
        <x:v>TRF-058-P01</x:v>
      </x:c>
      <x:c r="B1903" s="9" t="str">
        <x:v>TRF-058</x:v>
      </x:c>
      <x:c r="C1903" s="9" t="str">
        <x:v>BATCH_27</x:v>
      </x:c>
      <x:c r="D1903" s="9" t="str">
        <x:v>TRAFICOM</x:v>
      </x:c>
      <x:c r="E1903" s="9" t="n">
        <x:v>0</x:v>
      </x:c>
      <x:c r="F1903" s="9" t="str">
        <x:v>4.6.1</x:v>
      </x:c>
      <x:c r="G1903" s="9" t="str">
        <x:v>PASS</x:v>
      </x:c>
      <x:c r="H1903" s="11" t="str">
        <x:v>Force is correctly reduced by 1-hs/ls for a supported stringer outside the ice belt.</x:v>
      </x:c>
      <x:c r="I1903" s="10" t="str">
        <x:v>rdf/TRF/TRF-058/TRF-058-P01.ttl</x:v>
      </x:c>
      <x:c r="J1903" s="10" t="str">
        <x:v>2d49f102c95ed15c3c56972908d7e754a9b51bbdb0b6525bec73344566dbbc0c</x:v>
      </x:c>
      <x:c r="K1903" s="13" t="str">
        <x:v>NOT_REVIEWED</x:v>
      </x:c>
      <x:c r="L1903" s="13" t="str"/>
      <x:c r="M1903" s="13" t="str"/>
      <x:c r="N1903" s="13" t="str"/>
      <x:c r="O1903" s="13" t="str"/>
      <x:c r="P1903" s="13" t="str"/>
      <x:c r="Q1903" s="13" t="str"/>
      <x:c r="R1903" s="13" t="str"/>
      <x:c r="S1903" s="13" t="str"/>
      <x:c r="T1903" s="14" t="str"/>
      <x:c r="U1903" s="9" t="str">
        <x:f>IF(AND(Q1903="AGREED",P1903="LABEL_ONLY",OR(O1903="PASS",O1903="FAIL"),R1903&lt;&gt;"",S1903&lt;&gt;"",T1903&lt;&gt;""),O1903,G1903)</x:f>
        <x:v>PASS</x:v>
      </x:c>
      <x:c r="V1903" s="9" t="str">
        <x:f>IF(Q1903&lt;&gt;"AGREED","",IF(P1903="LABEL_ONLY",IF(AND(Q1903="AGREED",P1903="LABEL_ONLY",OR(O1903="PASS",O1903="FAIL"),R1903&lt;&gt;"",S1903&lt;&gt;"",T1903&lt;&gt;""),"LABEL_APPLIED","INCOMPLETE_DECISION"),"RERUN_REQUIRED"))</x:f>
      </x:c>
    </x:row>
    <x:row r="1904" ht="30" customHeight="1">
      <x:c r="A1904" s="9" t="str">
        <x:v>TRF-058-P02</x:v>
      </x:c>
      <x:c r="B1904" s="9" t="str">
        <x:v>TRF-058</x:v>
      </x:c>
      <x:c r="C1904" s="9" t="str">
        <x:v>BATCH_27</x:v>
      </x:c>
      <x:c r="D1904" s="9" t="str">
        <x:v>TRAFICOM</x:v>
      </x:c>
      <x:c r="E1904" s="9" t="n">
        <x:v>1</x:v>
      </x:c>
      <x:c r="F1904" s="9" t="str">
        <x:v>4.6.1</x:v>
      </x:c>
      <x:c r="G1904" s="9" t="str">
        <x:v>PASS</x:v>
      </x:c>
      <x:c r="H1904" s="11" t="str">
        <x:v>At hs=0 the adjustment factor is one and the force is unchanged.</x:v>
      </x:c>
      <x:c r="I1904" s="10" t="str">
        <x:v>rdf/TRF/TRF-058/TRF-058-P02.ttl</x:v>
      </x:c>
      <x:c r="J1904" s="10" t="str">
        <x:v>faccb92ceb8c8b6c12de36a598e28ef12cd14c43bc2dd160468d2a21de4f2ef7</x:v>
      </x:c>
      <x:c r="K1904" s="13" t="str">
        <x:v>NOT_REVIEWED</x:v>
      </x:c>
      <x:c r="L1904" s="13" t="str"/>
      <x:c r="M1904" s="13" t="str"/>
      <x:c r="N1904" s="13" t="str"/>
      <x:c r="O1904" s="13" t="str"/>
      <x:c r="P1904" s="13" t="str"/>
      <x:c r="Q1904" s="13" t="str"/>
      <x:c r="R1904" s="13" t="str"/>
      <x:c r="S1904" s="13" t="str"/>
      <x:c r="T1904" s="14" t="str"/>
      <x:c r="U1904" s="9" t="str">
        <x:f>IF(AND(Q1904="AGREED",P1904="LABEL_ONLY",OR(O1904="PASS",O1904="FAIL"),R1904&lt;&gt;"",S1904&lt;&gt;"",T1904&lt;&gt;""),O1904,G1904)</x:f>
        <x:v>PASS</x:v>
      </x:c>
      <x:c r="V1904" s="9" t="str">
        <x:f>IF(Q1904&lt;&gt;"AGREED","",IF(P1904="LABEL_ONLY",IF(AND(Q1904="AGREED",P1904="LABEL_ONLY",OR(O1904="PASS",O1904="FAIL"),R1904&lt;&gt;"",S1904&lt;&gt;"",T1904&lt;&gt;""),"LABEL_APPLIED","INCOMPLETE_DECISION"),"RERUN_REQUIRED"))</x:f>
      </x:c>
    </x:row>
    <x:row r="1905" ht="30" customHeight="1">
      <x:c r="A1905" s="9" t="str">
        <x:v>TRF-059-F01</x:v>
      </x:c>
      <x:c r="B1905" s="9" t="str">
        <x:v>TRF-059</x:v>
      </x:c>
      <x:c r="C1905" s="9" t="str">
        <x:v>BATCH_05</x:v>
      </x:c>
      <x:c r="D1905" s="9" t="str">
        <x:v>TRAFICOM</x:v>
      </x:c>
      <x:c r="E1905" s="9" t="n">
        <x:v>0</x:v>
      </x:c>
      <x:c r="F1905" s="9" t="str">
        <x:v>4.6.2</x:v>
      </x:c>
      <x:c r="G1905" s="9" t="str">
        <x:v>FAIL</x:v>
      </x:c>
      <x:c r="H1905" s="11" t="str">
        <x:v>Alpha does not match the Table 4-8 value for the given Af/Aw ratio.</x:v>
      </x:c>
      <x:c r="I1905" s="10" t="str">
        <x:v>rdf/TRF/TRF-059/TRF-059-F01.ttl</x:v>
      </x:c>
      <x:c r="J1905" s="10" t="str">
        <x:v>5d5a3d1ede7c1b5a59f369204441fef436c8671d570bd8d7b3497b986c614e69</x:v>
      </x:c>
      <x:c r="K1905" s="13" t="str">
        <x:v>NOT_REVIEWED</x:v>
      </x:c>
      <x:c r="L1905" s="13" t="str"/>
      <x:c r="M1905" s="13" t="str"/>
      <x:c r="N1905" s="13" t="str"/>
      <x:c r="O1905" s="13" t="str"/>
      <x:c r="P1905" s="13" t="str"/>
      <x:c r="Q1905" s="13" t="str"/>
      <x:c r="R1905" s="13" t="str"/>
      <x:c r="S1905" s="13" t="str"/>
      <x:c r="T1905" s="14" t="str"/>
      <x:c r="U1905" s="9" t="str">
        <x:f>IF(AND(Q1905="AGREED",P1905="LABEL_ONLY",OR(O1905="PASS",O1905="FAIL"),R1905&lt;&gt;"",S1905&lt;&gt;"",T1905&lt;&gt;""),O1905,G1905)</x:f>
        <x:v>FAIL</x:v>
      </x:c>
      <x:c r="V1905" s="9" t="str">
        <x:f>IF(Q1905&lt;&gt;"AGREED","",IF(P1905="LABEL_ONLY",IF(AND(Q1905="AGREED",P1905="LABEL_ONLY",OR(O1905="PASS",O1905="FAIL"),R1905&lt;&gt;"",S1905&lt;&gt;"",T1905&lt;&gt;""),"LABEL_APPLIED","INCOMPLETE_DECISION"),"RERUN_REQUIRED"))</x:f>
      </x:c>
    </x:row>
    <x:row r="1906" ht="30" customHeight="1">
      <x:c r="A1906" s="9" t="str">
        <x:v>TRF-059-F02</x:v>
      </x:c>
      <x:c r="B1906" s="9" t="str">
        <x:v>TRF-059</x:v>
      </x:c>
      <x:c r="C1906" s="9" t="str">
        <x:v>BATCH_05</x:v>
      </x:c>
      <x:c r="D1906" s="9" t="str">
        <x:v>TRAFICOM</x:v>
      </x:c>
      <x:c r="E1906" s="9" t="n">
        <x:v>0</x:v>
      </x:c>
      <x:c r="F1906" s="9" t="str">
        <x:v>4.6.2</x:v>
      </x:c>
      <x:c r="G1906" s="9" t="str">
        <x:v>FAIL</x:v>
      </x:c>
      <x:c r="H1906" s="11" t="str">
        <x:v>Required shear area is inconsistent with formula 4.16.</x:v>
      </x:c>
      <x:c r="I1906" s="10" t="str">
        <x:v>rdf/TRF/TRF-059/TRF-059-F02.ttl</x:v>
      </x:c>
      <x:c r="J1906" s="10" t="str">
        <x:v>52c37670183978f006c7f10955e2fe7ff3574221bc69fd7b32e99f4ba505eb6b</x:v>
      </x:c>
      <x:c r="K1906" s="13" t="str">
        <x:v>NOT_REVIEWED</x:v>
      </x:c>
      <x:c r="L1906" s="13" t="str"/>
      <x:c r="M1906" s="13" t="str"/>
      <x:c r="N1906" s="13" t="str"/>
      <x:c r="O1906" s="13" t="str"/>
      <x:c r="P1906" s="13" t="str"/>
      <x:c r="Q1906" s="13" t="str"/>
      <x:c r="R1906" s="13" t="str"/>
      <x:c r="S1906" s="13" t="str"/>
      <x:c r="T1906" s="14" t="str"/>
      <x:c r="U1906" s="9" t="str">
        <x:f>IF(AND(Q1906="AGREED",P1906="LABEL_ONLY",OR(O1906="PASS",O1906="FAIL"),R1906&lt;&gt;"",S1906&lt;&gt;"",T1906&lt;&gt;""),O1906,G1906)</x:f>
        <x:v>FAIL</x:v>
      </x:c>
      <x:c r="V1906" s="9" t="str">
        <x:f>IF(Q1906&lt;&gt;"AGREED","",IF(P1906="LABEL_ONLY",IF(AND(Q1906="AGREED",P1906="LABEL_ONLY",OR(O1906="PASS",O1906="FAIL"),R1906&lt;&gt;"",S1906&lt;&gt;"",T1906&lt;&gt;""),"LABEL_APPLIED","INCOMPLETE_DECISION"),"RERUN_REQUIRED"))</x:f>
      </x:c>
    </x:row>
    <x:row r="1907" ht="30" customHeight="1">
      <x:c r="A1907" s="9" t="str">
        <x:v>TRF-059-F03</x:v>
      </x:c>
      <x:c r="B1907" s="9" t="str">
        <x:v>TRF-059</x:v>
      </x:c>
      <x:c r="C1907" s="9" t="str">
        <x:v>BATCH_05</x:v>
      </x:c>
      <x:c r="D1907" s="9" t="str">
        <x:v>TRAFICOM</x:v>
      </x:c>
      <x:c r="E1907" s="9" t="n">
        <x:v>0</x:v>
      </x:c>
      <x:c r="F1907" s="9" t="str">
        <x:v>4.6.2</x:v>
      </x:c>
      <x:c r="G1907" s="9" t="str">
        <x:v>FAIL</x:v>
      </x:c>
      <x:c r="H1907" s="11" t="str">
        <x:v>Af/Aw ratio is not one of the frozen Table 4-8 selector values.</x:v>
      </x:c>
      <x:c r="I1907" s="10" t="str">
        <x:v>rdf/TRF/TRF-059/TRF-059-F03.ttl</x:v>
      </x:c>
      <x:c r="J1907" s="10" t="str">
        <x:v>dabd751157e99cc56c2c62950d8d15f017fb3240a08f07d48e419e9be00ca3d8</x:v>
      </x:c>
      <x:c r="K1907" s="13" t="str">
        <x:v>NOT_REVIEWED</x:v>
      </x:c>
      <x:c r="L1907" s="13" t="str"/>
      <x:c r="M1907" s="13" t="str"/>
      <x:c r="N1907" s="13" t="str"/>
      <x:c r="O1907" s="13" t="str"/>
      <x:c r="P1907" s="13" t="str"/>
      <x:c r="Q1907" s="13" t="str"/>
      <x:c r="R1907" s="13" t="str"/>
      <x:c r="S1907" s="13" t="str"/>
      <x:c r="T1907" s="14" t="str"/>
      <x:c r="U1907" s="9" t="str">
        <x:f>IF(AND(Q1907="AGREED",P1907="LABEL_ONLY",OR(O1907="PASS",O1907="FAIL"),R1907&lt;&gt;"",S1907&lt;&gt;"",T1907&lt;&gt;""),O1907,G1907)</x:f>
        <x:v>FAIL</x:v>
      </x:c>
      <x:c r="V1907" s="9" t="str">
        <x:f>IF(Q1907&lt;&gt;"AGREED","",IF(P1907="LABEL_ONLY",IF(AND(Q1907="AGREED",P1907="LABEL_ONLY",OR(O1907="PASS",O1907="FAIL"),R1907&lt;&gt;"",S1907&lt;&gt;"",T1907&lt;&gt;""),"LABEL_APPLIED","INCOMPLETE_DECISION"),"RERUN_REQUIRED"))</x:f>
      </x:c>
    </x:row>
    <x:row r="1908" ht="30" customHeight="1">
      <x:c r="A1908" s="9" t="str">
        <x:v>TRF-059-F04</x:v>
      </x:c>
      <x:c r="B1908" s="9" t="str">
        <x:v>TRF-059</x:v>
      </x:c>
      <x:c r="C1908" s="9" t="str">
        <x:v>BATCH_05</x:v>
      </x:c>
      <x:c r="D1908" s="9" t="str">
        <x:v>TRAFICOM</x:v>
      </x:c>
      <x:c r="E1908" s="9" t="n">
        <x:v>0</x:v>
      </x:c>
      <x:c r="F1908" s="9" t="str">
        <x:v>4.6.2</x:v>
      </x:c>
      <x:c r="G1908" s="9" t="str">
        <x:v>FAIL</x:v>
      </x:c>
      <x:c r="H1908" s="11" t="str">
        <x:v>Af/Aw ratio operand is missing.</x:v>
      </x:c>
      <x:c r="I1908" s="10" t="str">
        <x:v>rdf/TRF/TRF-059/TRF-059-F04.ttl</x:v>
      </x:c>
      <x:c r="J1908" s="10" t="str">
        <x:v>98a9de8f66c9346822c0479467465fea7ae0a5527cb8ad91cab4b44e579b9337</x:v>
      </x:c>
      <x:c r="K1908" s="13" t="str">
        <x:v>NOT_REVIEWED</x:v>
      </x:c>
      <x:c r="L1908" s="13" t="str"/>
      <x:c r="M1908" s="13" t="str"/>
      <x:c r="N1908" s="13" t="str"/>
      <x:c r="O1908" s="13" t="str"/>
      <x:c r="P1908" s="13" t="str"/>
      <x:c r="Q1908" s="13" t="str"/>
      <x:c r="R1908" s="13" t="str"/>
      <x:c r="S1908" s="13" t="str"/>
      <x:c r="T1908" s="14" t="str"/>
      <x:c r="U1908" s="9" t="str">
        <x:f>IF(AND(Q1908="AGREED",P1908="LABEL_ONLY",OR(O1908="PASS",O1908="FAIL"),R1908&lt;&gt;"",S1908&lt;&gt;"",T1908&lt;&gt;""),O1908,G1908)</x:f>
        <x:v>FAIL</x:v>
      </x:c>
      <x:c r="V1908" s="9" t="str">
        <x:f>IF(Q1908&lt;&gt;"AGREED","",IF(P1908="LABEL_ONLY",IF(AND(Q1908="AGREED",P1908="LABEL_ONLY",OR(O1908="PASS",O1908="FAIL"),R1908&lt;&gt;"",S1908&lt;&gt;"",T1908&lt;&gt;""),"LABEL_APPLIED","INCOMPLETE_DECISION"),"RERUN_REQUIRED"))</x:f>
      </x:c>
    </x:row>
    <x:row r="1909" ht="30" customHeight="1">
      <x:c r="A1909" s="9" t="str">
        <x:v>TRF-059-F05</x:v>
      </x:c>
      <x:c r="B1909" s="9" t="str">
        <x:v>TRF-059</x:v>
      </x:c>
      <x:c r="C1909" s="9" t="str">
        <x:v>BATCH_05</x:v>
      </x:c>
      <x:c r="D1909" s="9" t="str">
        <x:v>TRAFICOM</x:v>
      </x:c>
      <x:c r="E1909" s="9" t="n">
        <x:v>1</x:v>
      </x:c>
      <x:c r="F1909" s="9" t="str">
        <x:v>4.6.2</x:v>
      </x:c>
      <x:c r="G1909" s="9" t="str">
        <x:v>FAIL</x:v>
      </x:c>
      <x:c r="H1909" s="11" t="str">
        <x:v>Yield-strength operand is missing.</x:v>
      </x:c>
      <x:c r="I1909" s="10" t="str">
        <x:v>rdf/TRF/TRF-059/TRF-059-F05.ttl</x:v>
      </x:c>
      <x:c r="J1909" s="10" t="str">
        <x:v>b5e8471d429b659758baba256c432140ad380a5e8127bc3d6314c3f972caea9d</x:v>
      </x:c>
      <x:c r="K1909" s="13" t="str">
        <x:v>REVIEWED</x:v>
      </x:c>
      <x:c r="L1909" s="13" t="str">
        <x:v>YES</x:v>
      </x:c>
      <x:c r="M1909" s="13" t="str">
        <x:v>YES</x:v>
      </x:c>
      <x:c r="N1909" s="13" t="str">
        <x:v>YES</x:v>
      </x:c>
      <x:c r="O1909" s="13"/>
      <x:c r="P1909" s="13"/>
      <x:c r="Q1909" s="13"/>
      <x:c r="R1909" s="13" t="str">
        <x:v>AI-assisted draft</x:v>
      </x:c>
      <x:c r="S1909" s="105" t="n">
        <x:v>46281</x:v>
      </x:c>
      <x:c r="T1909" s="14" t="str">
        <x:v>Valid failure: the yield-strength operand required by formula 4.16 is absent.</x:v>
      </x:c>
      <x:c r="U1909" s="9" t="str">
        <x:f>IF(AND(Q1909="AGREED",P1909="LABEL_ONLY",OR(O1909="PASS",O1909="FAIL"),R1909&lt;&gt;"",S1909&lt;&gt;"",T1909&lt;&gt;""),O1909,G1909)</x:f>
        <x:v>FAIL</x:v>
      </x:c>
      <x:c r="V1909" s="9" t="str">
        <x:f>IF(Q1909&lt;&gt;"AGREED","",IF(P1909="LABEL_ONLY",IF(AND(Q1909="AGREED",P1909="LABEL_ONLY",OR(O1909="PASS",O1909="FAIL"),R1909&lt;&gt;"",S1909&lt;&gt;"",T1909&lt;&gt;""),"LABEL_APPLIED","INCOMPLETE_DECISION"),"RERUN_REQUIRED"))</x:f>
      </x:c>
    </x:row>
    <x:row r="1910" ht="30" customHeight="1">
      <x:c r="A1910" s="9" t="str">
        <x:v>TRF-059-F06</x:v>
      </x:c>
      <x:c r="B1910" s="9" t="str">
        <x:v>TRF-059</x:v>
      </x:c>
      <x:c r="C1910" s="9" t="str">
        <x:v>BATCH_05</x:v>
      </x:c>
      <x:c r="D1910" s="9" t="str">
        <x:v>TRAFICOM</x:v>
      </x:c>
      <x:c r="E1910" s="9" t="n">
        <x:v>0</x:v>
      </x:c>
      <x:c r="F1910" s="9" t="str">
        <x:v>4.6.2</x:v>
      </x:c>
      <x:c r="G1910" s="9" t="str">
        <x:v>FAIL</x:v>
      </x:c>
      <x:c r="H1910" s="11" t="str">
        <x:v>Required shear area carries the wrong unit.</x:v>
      </x:c>
      <x:c r="I1910" s="10" t="str">
        <x:v>rdf/TRF/TRF-059/TRF-059-F06.ttl</x:v>
      </x:c>
      <x:c r="J1910" s="10" t="str">
        <x:v>63c9266665a6d97eb165836693cae8032d0260ab3cd9dc2664279a0aec8f7d25</x:v>
      </x:c>
      <x:c r="K1910" s="13" t="str">
        <x:v>NOT_REVIEWED</x:v>
      </x:c>
      <x:c r="L1910" s="13" t="str"/>
      <x:c r="M1910" s="13" t="str"/>
      <x:c r="N1910" s="13" t="str"/>
      <x:c r="O1910" s="13" t="str"/>
      <x:c r="P1910" s="13" t="str"/>
      <x:c r="Q1910" s="13" t="str"/>
      <x:c r="R1910" s="13" t="str"/>
      <x:c r="S1910" s="13" t="str"/>
      <x:c r="T1910" s="14" t="str"/>
      <x:c r="U1910" s="9" t="str">
        <x:f>IF(AND(Q1910="AGREED",P1910="LABEL_ONLY",OR(O1910="PASS",O1910="FAIL"),R1910&lt;&gt;"",S1910&lt;&gt;"",T1910&lt;&gt;""),O1910,G1910)</x:f>
        <x:v>FAIL</x:v>
      </x:c>
      <x:c r="V1910" s="9" t="str">
        <x:f>IF(Q1910&lt;&gt;"AGREED","",IF(P1910="LABEL_ONLY",IF(AND(Q1910="AGREED",P1910="LABEL_ONLY",OR(O1910="PASS",O1910="FAIL"),R1910&lt;&gt;"",S1910&lt;&gt;"",T1910&lt;&gt;""),"LABEL_APPLIED","INCOMPLETE_DECISION"),"RERUN_REQUIRED"))</x:f>
      </x:c>
    </x:row>
    <x:row r="1911" ht="30" customHeight="1">
      <x:c r="A1911" s="9" t="str">
        <x:v>TRF-059-P01</x:v>
      </x:c>
      <x:c r="B1911" s="9" t="str">
        <x:v>TRF-059</x:v>
      </x:c>
      <x:c r="C1911" s="9" t="str">
        <x:v>BATCH_05</x:v>
      </x:c>
      <x:c r="D1911" s="9" t="str">
        <x:v>TRAFICOM</x:v>
      </x:c>
      <x:c r="E1911" s="9" t="n">
        <x:v>1</x:v>
      </x:c>
      <x:c r="F1911" s="9" t="str">
        <x:v>4.6.2</x:v>
      </x:c>
      <x:c r="G1911" s="9" t="str">
        <x:v>PASS</x:v>
      </x:c>
      <x:c r="H1911" s="11" t="str">
        <x:v>Table 4-8 alpha is selected correctly for Af/Aw=0.0 and formula 4.16 is satisfied.</x:v>
      </x:c>
      <x:c r="I1911" s="10" t="str">
        <x:v>rdf/TRF/TRF-059/TRF-059-P01.ttl</x:v>
      </x:c>
      <x:c r="J1911" s="10" t="str">
        <x:v>86e6b58f35135f180b37aae6362055df2d8e451847de43dd2ed8f1228586ff74</x:v>
      </x:c>
      <x:c r="K1911" s="13" t="str">
        <x:v>REVIEWED</x:v>
      </x:c>
      <x:c r="L1911" s="13" t="str">
        <x:v>YES</x:v>
      </x:c>
      <x:c r="M1911" s="13" t="str">
        <x:v>YES</x:v>
      </x:c>
      <x:c r="N1911" s="13" t="str">
        <x:v>YES</x:v>
      </x:c>
      <x:c r="O1911" s="13"/>
      <x:c r="P1911" s="13"/>
      <x:c r="Q1911" s="13"/>
      <x:c r="R1911" s="13" t="str">
        <x:v>AI-assisted draft</x:v>
      </x:c>
      <x:c r="S1911" s="105" t="n">
        <x:v>46281</x:v>
      </x:c>
      <x:c r="T1911" s="14" t="str">
        <x:v>Valid PASS: Af/Aw=0 selects alpha=1.5 and the stored required shear area matches formula 4.16 with Q converted from kN to MN.</x:v>
      </x:c>
      <x:c r="U1911" s="9" t="str">
        <x:f>IF(AND(Q1911="AGREED",P1911="LABEL_ONLY",OR(O1911="PASS",O1911="FAIL"),R1911&lt;&gt;"",S1911&lt;&gt;"",T1911&lt;&gt;""),O1911,G1911)</x:f>
        <x:v>PASS</x:v>
      </x:c>
      <x:c r="V1911" s="9" t="str">
        <x:f>IF(Q1911&lt;&gt;"AGREED","",IF(P1911="LABEL_ONLY",IF(AND(Q1911="AGREED",P1911="LABEL_ONLY",OR(O1911="PASS",O1911="FAIL"),R1911&lt;&gt;"",S1911&lt;&gt;"",T1911&lt;&gt;""),"LABEL_APPLIED","INCOMPLETE_DECISION"),"RERUN_REQUIRED"))</x:f>
      </x:c>
    </x:row>
    <x:row r="1912" ht="30" customHeight="1">
      <x:c r="A1912" s="9" t="str">
        <x:v>TRF-059-P02</x:v>
      </x:c>
      <x:c r="B1912" s="9" t="str">
        <x:v>TRF-059</x:v>
      </x:c>
      <x:c r="C1912" s="9" t="str">
        <x:v>BATCH_05</x:v>
      </x:c>
      <x:c r="D1912" s="9" t="str">
        <x:v>TRAFICOM</x:v>
      </x:c>
      <x:c r="E1912" s="9" t="n">
        <x:v>0</x:v>
      </x:c>
      <x:c r="F1912" s="9" t="str">
        <x:v>4.6.2</x:v>
      </x:c>
      <x:c r="G1912" s="9" t="str">
        <x:v>PASS</x:v>
      </x:c>
      <x:c r="H1912" s="11" t="str">
        <x:v>Table 4-8 alpha is selected correctly for Af/Aw=0.2 and formula 4.16 is satisfied.</x:v>
      </x:c>
      <x:c r="I1912" s="10" t="str">
        <x:v>rdf/TRF/TRF-059/TRF-059-P02.ttl</x:v>
      </x:c>
      <x:c r="J1912" s="10" t="str">
        <x:v>0ae9713b14a6685340acacf6d30185b6304a287884a8e83e3cbc3e8d6396bf60</x:v>
      </x:c>
      <x:c r="K1912" s="13" t="str">
        <x:v>NOT_REVIEWED</x:v>
      </x:c>
      <x:c r="L1912" s="13" t="str"/>
      <x:c r="M1912" s="13" t="str"/>
      <x:c r="N1912" s="13" t="str"/>
      <x:c r="O1912" s="13" t="str"/>
      <x:c r="P1912" s="13" t="str"/>
      <x:c r="Q1912" s="13" t="str"/>
      <x:c r="R1912" s="13" t="str"/>
      <x:c r="S1912" s="13" t="str"/>
      <x:c r="T1912" s="14" t="str"/>
      <x:c r="U1912" s="9" t="str">
        <x:f>IF(AND(Q1912="AGREED",P1912="LABEL_ONLY",OR(O1912="PASS",O1912="FAIL"),R1912&lt;&gt;"",S1912&lt;&gt;"",T1912&lt;&gt;""),O1912,G1912)</x:f>
        <x:v>PASS</x:v>
      </x:c>
      <x:c r="V1912" s="9" t="str">
        <x:f>IF(Q1912&lt;&gt;"AGREED","",IF(P1912="LABEL_ONLY",IF(AND(Q1912="AGREED",P1912="LABEL_ONLY",OR(O1912="PASS",O1912="FAIL"),R1912&lt;&gt;"",S1912&lt;&gt;"",T1912&lt;&gt;""),"LABEL_APPLIED","INCOMPLETE_DECISION"),"RERUN_REQUIRED"))</x:f>
      </x:c>
    </x:row>
    <x:row r="1913" ht="30" customHeight="1">
      <x:c r="A1913" s="9" t="str">
        <x:v>TRF-059-P03</x:v>
      </x:c>
      <x:c r="B1913" s="9" t="str">
        <x:v>TRF-059</x:v>
      </x:c>
      <x:c r="C1913" s="9" t="str">
        <x:v>BATCH_05</x:v>
      </x:c>
      <x:c r="D1913" s="9" t="str">
        <x:v>TRAFICOM</x:v>
      </x:c>
      <x:c r="E1913" s="9" t="n">
        <x:v>0</x:v>
      </x:c>
      <x:c r="F1913" s="9" t="str">
        <x:v>4.6.2</x:v>
      </x:c>
      <x:c r="G1913" s="9" t="str">
        <x:v>PASS</x:v>
      </x:c>
      <x:c r="H1913" s="11" t="str">
        <x:v>Table 4-8 alpha is selected correctly for Af/Aw=1.0 and formula 4.16 is satisfied.</x:v>
      </x:c>
      <x:c r="I1913" s="10" t="str">
        <x:v>rdf/TRF/TRF-059/TRF-059-P03.ttl</x:v>
      </x:c>
      <x:c r="J1913" s="10" t="str">
        <x:v>77b25ee7f648487c4537aa2d50c4a1bdb9ad4ee41165b16f55b410f69b5f300a</x:v>
      </x:c>
      <x:c r="K1913" s="13" t="str">
        <x:v>NOT_REVIEWED</x:v>
      </x:c>
      <x:c r="L1913" s="13" t="str"/>
      <x:c r="M1913" s="13" t="str"/>
      <x:c r="N1913" s="13" t="str"/>
      <x:c r="O1913" s="13" t="str"/>
      <x:c r="P1913" s="13" t="str"/>
      <x:c r="Q1913" s="13" t="str"/>
      <x:c r="R1913" s="13" t="str"/>
      <x:c r="S1913" s="13" t="str"/>
      <x:c r="T1913" s="14" t="str"/>
      <x:c r="U1913" s="9" t="str">
        <x:f>IF(AND(Q1913="AGREED",P1913="LABEL_ONLY",OR(O1913="PASS",O1913="FAIL"),R1913&lt;&gt;"",S1913&lt;&gt;"",T1913&lt;&gt;""),O1913,G1913)</x:f>
        <x:v>PASS</x:v>
      </x:c>
      <x:c r="V1913" s="9" t="str">
        <x:f>IF(Q1913&lt;&gt;"AGREED","",IF(P1913="LABEL_ONLY",IF(AND(Q1913="AGREED",P1913="LABEL_ONLY",OR(O1913="PASS",O1913="FAIL"),R1913&lt;&gt;"",S1913&lt;&gt;"",T1913&lt;&gt;""),"LABEL_APPLIED","INCOMPLETE_DECISION"),"RERUN_REQUIRED"))</x:f>
      </x:c>
    </x:row>
    <x:row r="1914" ht="30" customHeight="1">
      <x:c r="A1914" s="9" t="str">
        <x:v>TRF-059-P04</x:v>
      </x:c>
      <x:c r="B1914" s="9" t="str">
        <x:v>TRF-059</x:v>
      </x:c>
      <x:c r="C1914" s="9" t="str">
        <x:v>BATCH_05</x:v>
      </x:c>
      <x:c r="D1914" s="9" t="str">
        <x:v>TRAFICOM</x:v>
      </x:c>
      <x:c r="E1914" s="9" t="n">
        <x:v>0</x:v>
      </x:c>
      <x:c r="F1914" s="9" t="str">
        <x:v>4.6.2</x:v>
      </x:c>
      <x:c r="G1914" s="9" t="str">
        <x:v>PASS</x:v>
      </x:c>
      <x:c r="H1914" s="11" t="str">
        <x:v>Table 4-8 alpha is selected correctly for Af/Aw=2.0 and formula 4.16 is satisfied.</x:v>
      </x:c>
      <x:c r="I1914" s="10" t="str">
        <x:v>rdf/TRF/TRF-059/TRF-059-P04.ttl</x:v>
      </x:c>
      <x:c r="J1914" s="10" t="str">
        <x:v>f41c0d3ae6cd9a3789570195289185a1df7480032a1c45ab1309b49ec00f2bb0</x:v>
      </x:c>
      <x:c r="K1914" s="13" t="str">
        <x:v>NOT_REVIEWED</x:v>
      </x:c>
      <x:c r="L1914" s="13" t="str"/>
      <x:c r="M1914" s="13" t="str"/>
      <x:c r="N1914" s="13" t="str"/>
      <x:c r="O1914" s="13" t="str"/>
      <x:c r="P1914" s="13" t="str"/>
      <x:c r="Q1914" s="13" t="str"/>
      <x:c r="R1914" s="13" t="str"/>
      <x:c r="S1914" s="13" t="str"/>
      <x:c r="T1914" s="14" t="str"/>
      <x:c r="U1914" s="9" t="str">
        <x:f>IF(AND(Q1914="AGREED",P1914="LABEL_ONLY",OR(O1914="PASS",O1914="FAIL"),R1914&lt;&gt;"",S1914&lt;&gt;"",T1914&lt;&gt;""),O1914,G1914)</x:f>
        <x:v>PASS</x:v>
      </x:c>
      <x:c r="V1914" s="9" t="str">
        <x:f>IF(Q1914&lt;&gt;"AGREED","",IF(P1914="LABEL_ONLY",IF(AND(Q1914="AGREED",P1914="LABEL_ONLY",OR(O1914="PASS",O1914="FAIL"),R1914&lt;&gt;"",S1914&lt;&gt;"",T1914&lt;&gt;""),"LABEL_APPLIED","INCOMPLETE_DECISION"),"RERUN_REQUIRED"))</x:f>
      </x:c>
    </x:row>
    <x:row r="1915" ht="30" customHeight="1">
      <x:c r="A1915" s="9" t="str">
        <x:v>TRF-060-F01</x:v>
      </x:c>
      <x:c r="B1915" s="9" t="str">
        <x:v>TRF-060</x:v>
      </x:c>
      <x:c r="C1915" s="9" t="str">
        <x:v>BATCH_03</x:v>
      </x:c>
      <x:c r="D1915" s="9" t="str">
        <x:v>TRAFICOM</x:v>
      </x:c>
      <x:c r="E1915" s="9" t="n">
        <x:v>0</x:v>
      </x:c>
      <x:c r="F1915" s="9" t="str">
        <x:v>4.6.2</x:v>
      </x:c>
      <x:c r="G1915" s="9" t="str">
        <x:v>FAIL</x:v>
      </x:c>
      <x:c r="H1915" s="11" t="str">
        <x:v>Required web-frame ice-load operand is missing.</x:v>
      </x:c>
      <x:c r="I1915" s="10" t="str">
        <x:v>rdf/TRF/TRF-060/TRF-060-F01.ttl</x:v>
      </x:c>
      <x:c r="J1915" s="10" t="str">
        <x:v>cb239ebee530f7da8b6e89878c35753ff445d6a542d97ac362cb95415d4dfa6b</x:v>
      </x:c>
      <x:c r="K1915" s="13" t="str">
        <x:v>NOT_REVIEWED</x:v>
      </x:c>
      <x:c r="L1915" s="13" t="str"/>
      <x:c r="M1915" s="13" t="str"/>
      <x:c r="N1915" s="13" t="str"/>
      <x:c r="O1915" s="13" t="str"/>
      <x:c r="P1915" s="13" t="str"/>
      <x:c r="Q1915" s="13" t="str"/>
      <x:c r="R1915" s="13" t="str"/>
      <x:c r="S1915" s="13" t="str"/>
      <x:c r="T1915" s="14" t="str"/>
      <x:c r="U1915" s="9" t="str">
        <x:f>IF(AND(Q1915="AGREED",P1915="LABEL_ONLY",OR(O1915="PASS",O1915="FAIL"),R1915&lt;&gt;"",S1915&lt;&gt;"",T1915&lt;&gt;""),O1915,G1915)</x:f>
        <x:v>FAIL</x:v>
      </x:c>
      <x:c r="V1915" s="9" t="str">
        <x:f>IF(Q1915&lt;&gt;"AGREED","",IF(P1915="LABEL_ONLY",IF(AND(Q1915="AGREED",P1915="LABEL_ONLY",OR(O1915="PASS",O1915="FAIL"),R1915&lt;&gt;"",S1915&lt;&gt;"",T1915&lt;&gt;""),"LABEL_APPLIED","INCOMPLETE_DECISION"),"RERUN_REQUIRED"))</x:f>
      </x:c>
    </x:row>
    <x:row r="1916" ht="30" customHeight="1">
      <x:c r="A1916" s="9" t="str">
        <x:v>TRF-060-F02</x:v>
      </x:c>
      <x:c r="B1916" s="9" t="str">
        <x:v>TRF-060</x:v>
      </x:c>
      <x:c r="C1916" s="9" t="str">
        <x:v>BATCH_03</x:v>
      </x:c>
      <x:c r="D1916" s="9" t="str">
        <x:v>TRAFICOM</x:v>
      </x:c>
      <x:c r="E1916" s="9" t="n">
        <x:v>0</x:v>
      </x:c>
      <x:c r="F1916" s="9" t="str">
        <x:v>4.6.2</x:v>
      </x:c>
      <x:c r="G1916" s="9" t="str">
        <x:v>FAIL</x:v>
      </x:c>
      <x:c r="H1916" s="11" t="str">
        <x:v>Required maximum bending-moment result/interface quantity is missing.</x:v>
      </x:c>
      <x:c r="I1916" s="10" t="str">
        <x:v>rdf/TRF/TRF-060/TRF-060-F02.ttl</x:v>
      </x:c>
      <x:c r="J1916" s="10" t="str">
        <x:v>39e8ce028d9394911b2916444499f716a968abf9b27cf45347dae0cf481e5c2a</x:v>
      </x:c>
      <x:c r="K1916" s="13" t="str">
        <x:v>NOT_REVIEWED</x:v>
      </x:c>
      <x:c r="L1916" s="13" t="str"/>
      <x:c r="M1916" s="13" t="str"/>
      <x:c r="N1916" s="13" t="str"/>
      <x:c r="O1916" s="13" t="str"/>
      <x:c r="P1916" s="13" t="str"/>
      <x:c r="Q1916" s="13" t="str"/>
      <x:c r="R1916" s="13" t="str"/>
      <x:c r="S1916" s="13" t="str"/>
      <x:c r="T1916" s="14" t="str"/>
      <x:c r="U1916" s="9" t="str">
        <x:f>IF(AND(Q1916="AGREED",P1916="LABEL_ONLY",OR(O1916="PASS",O1916="FAIL"),R1916&lt;&gt;"",S1916&lt;&gt;"",T1916&lt;&gt;""),O1916,G1916)</x:f>
        <x:v>FAIL</x:v>
      </x:c>
      <x:c r="V1916" s="9" t="str">
        <x:f>IF(Q1916&lt;&gt;"AGREED","",IF(P1916="LABEL_ONLY",IF(AND(Q1916="AGREED",P1916="LABEL_ONLY",OR(O1916="PASS",O1916="FAIL"),R1916&lt;&gt;"",S1916&lt;&gt;"",T1916&lt;&gt;""),"LABEL_APPLIED","INCOMPLETE_DECISION"),"RERUN_REQUIRED"))</x:f>
      </x:c>
    </x:row>
    <x:row r="1917" ht="30" customHeight="1">
      <x:c r="A1917" s="9" t="str">
        <x:v>TRF-060-F03</x:v>
      </x:c>
      <x:c r="B1917" s="9" t="str">
        <x:v>TRF-060</x:v>
      </x:c>
      <x:c r="C1917" s="9" t="str">
        <x:v>BATCH_03</x:v>
      </x:c>
      <x:c r="D1917" s="9" t="str">
        <x:v>TRAFICOM</x:v>
      </x:c>
      <x:c r="E1917" s="9" t="n">
        <x:v>0</x:v>
      </x:c>
      <x:c r="F1917" s="9" t="str">
        <x:v>4.6.2</x:v>
      </x:c>
      <x:c r="G1917" s="9" t="str">
        <x:v>FAIL</x:v>
      </x:c>
      <x:c r="H1917" s="11" t="str">
        <x:v>Table 4-8 gamma factor is missing.</x:v>
      </x:c>
      <x:c r="I1917" s="10" t="str">
        <x:v>rdf/TRF/TRF-060/TRF-060-F03.ttl</x:v>
      </x:c>
      <x:c r="J1917" s="10" t="str">
        <x:v>601fa590073fe7b3f205a5d3a732714a935255f08c23ba174cc1f19d6a148825</x:v>
      </x:c>
      <x:c r="K1917" s="13" t="str">
        <x:v>NOT_REVIEWED</x:v>
      </x:c>
      <x:c r="L1917" s="13" t="str"/>
      <x:c r="M1917" s="13" t="str"/>
      <x:c r="N1917" s="13" t="str"/>
      <x:c r="O1917" s="13" t="str"/>
      <x:c r="P1917" s="13" t="str"/>
      <x:c r="Q1917" s="13" t="str"/>
      <x:c r="R1917" s="13" t="str"/>
      <x:c r="S1917" s="13" t="str"/>
      <x:c r="T1917" s="14" t="str"/>
      <x:c r="U1917" s="9" t="str">
        <x:f>IF(AND(Q1917="AGREED",P1917="LABEL_ONLY",OR(O1917="PASS",O1917="FAIL"),R1917&lt;&gt;"",S1917&lt;&gt;"",T1917&lt;&gt;""),O1917,G1917)</x:f>
        <x:v>FAIL</x:v>
      </x:c>
      <x:c r="V1917" s="9" t="str">
        <x:f>IF(Q1917&lt;&gt;"AGREED","",IF(P1917="LABEL_ONLY",IF(AND(Q1917="AGREED",P1917="LABEL_ONLY",OR(O1917="PASS",O1917="FAIL"),R1917&lt;&gt;"",S1917&lt;&gt;"",T1917&lt;&gt;""),"LABEL_APPLIED","INCOMPLETE_DECISION"),"RERUN_REQUIRED"))</x:f>
      </x:c>
    </x:row>
    <x:row r="1918" ht="30" customHeight="1">
      <x:c r="A1918" s="9" t="str">
        <x:v>TRF-060-F04</x:v>
      </x:c>
      <x:c r="B1918" s="9" t="str">
        <x:v>TRF-060</x:v>
      </x:c>
      <x:c r="C1918" s="9" t="str">
        <x:v>BATCH_03</x:v>
      </x:c>
      <x:c r="D1918" s="9" t="str">
        <x:v>TRAFICOM</x:v>
      </x:c>
      <x:c r="E1918" s="9" t="n">
        <x:v>1</x:v>
      </x:c>
      <x:c r="F1918" s="9" t="str">
        <x:v>4.6.2</x:v>
      </x:c>
      <x:c r="G1918" s="9" t="str">
        <x:v>FAIL</x:v>
      </x:c>
      <x:c r="H1918" s="11" t="str">
        <x:v>Lookup-selection evidence path is missing.</x:v>
      </x:c>
      <x:c r="I1918" s="10" t="str">
        <x:v>rdf/TRF/TRF-060/TRF-060-F04.ttl</x:v>
      </x:c>
      <x:c r="J1918" s="10" t="str">
        <x:v>6f5a11cc5945ebc96b041e4a07d89b6040349422f8152755146a8856d137612f</x:v>
      </x:c>
      <x:c r="K1918" s="13" t="str">
        <x:v>REVIEWED</x:v>
      </x:c>
      <x:c r="L1918" s="13" t="str">
        <x:v>YES</x:v>
      </x:c>
      <x:c r="M1918" s="13" t="str">
        <x:v>NO</x:v>
      </x:c>
      <x:c r="N1918" s="13" t="str">
        <x:v>YES</x:v>
      </x:c>
      <x:c r="O1918" s="13" t="str">
        <x:v>FAIL</x:v>
      </x:c>
      <x:c r="P1918" s="13" t="str">
        <x:v>RDF_EDIT</x:v>
      </x:c>
      <x:c r="Q1918" s="13" t="str">
        <x:v>PROPOSED</x:v>
      </x:c>
      <x:c r="R1918" s="13" t="str">
        <x:v>AI-assisted draft</x:v>
      </x:c>
      <x:c r="S1918" s="105" t="n">
        <x:v>46281</x:v>
      </x:c>
      <x:c r="T1918" s="14" t="str">
        <x:v>RDF_EDIT proposed: correct M and Z as in P01, while retaining the missing lookupSelectionEvidence link as the isolated failure.</x:v>
      </x:c>
      <x:c r="U1918" s="9" t="str">
        <x:f>IF(AND(Q1918="AGREED",P1918="LABEL_ONLY",OR(O1918="PASS",O1918="FAIL"),R1918&lt;&gt;"",S1918&lt;&gt;"",T1918&lt;&gt;""),O1918,G1918)</x:f>
        <x:v>FAIL</x:v>
      </x:c>
      <x:c r="V1918" s="9" t="str">
        <x:f>IF(Q1918&lt;&gt;"AGREED","",IF(P1918="LABEL_ONLY",IF(AND(Q1918="AGREED",P1918="LABEL_ONLY",OR(O1918="PASS",O1918="FAIL"),R1918&lt;&gt;"",S1918&lt;&gt;"",T1918&lt;&gt;""),"LABEL_APPLIED","INCOMPLETE_DECISION"),"RERUN_REQUIRED"))</x:f>
      </x:c>
    </x:row>
    <x:row r="1919" ht="30" customHeight="1">
      <x:c r="A1919" s="9" t="str">
        <x:v>TRF-060-F05</x:v>
      </x:c>
      <x:c r="B1919" s="9" t="str">
        <x:v>TRF-060</x:v>
      </x:c>
      <x:c r="C1919" s="9" t="str">
        <x:v>BATCH_03</x:v>
      </x:c>
      <x:c r="D1919" s="9" t="str">
        <x:v>TRAFICOM</x:v>
      </x:c>
      <x:c r="E1919" s="9" t="n">
        <x:v>0</x:v>
      </x:c>
      <x:c r="F1919" s="9" t="str">
        <x:v>4.6.2</x:v>
      </x:c>
      <x:c r="G1919" s="9" t="str">
        <x:v>FAIL</x:v>
      </x:c>
      <x:c r="H1919" s="11" t="str">
        <x:v>The readiness graph points to the wrong controlled table reference.</x:v>
      </x:c>
      <x:c r="I1919" s="10" t="str">
        <x:v>rdf/TRF/TRF-060/TRF-060-F05.ttl</x:v>
      </x:c>
      <x:c r="J1919" s="10" t="str">
        <x:v>7d2585462094e011016acf92f5514520dec381a07fd1ecf07f50af4d1b3b9ebe</x:v>
      </x:c>
      <x:c r="K1919" s="13" t="str">
        <x:v>NOT_REVIEWED</x:v>
      </x:c>
      <x:c r="L1919" s="13" t="str"/>
      <x:c r="M1919" s="13" t="str"/>
      <x:c r="N1919" s="13" t="str"/>
      <x:c r="O1919" s="13" t="str"/>
      <x:c r="P1919" s="13" t="str"/>
      <x:c r="Q1919" s="13" t="str"/>
      <x:c r="R1919" s="13" t="str"/>
      <x:c r="S1919" s="13" t="str"/>
      <x:c r="T1919" s="14" t="str"/>
      <x:c r="U1919" s="9" t="str">
        <x:f>IF(AND(Q1919="AGREED",P1919="LABEL_ONLY",OR(O1919="PASS",O1919="FAIL"),R1919&lt;&gt;"",S1919&lt;&gt;"",T1919&lt;&gt;""),O1919,G1919)</x:f>
        <x:v>FAIL</x:v>
      </x:c>
      <x:c r="V1919" s="9" t="str">
        <x:f>IF(Q1919&lt;&gt;"AGREED","",IF(P1919="LABEL_ONLY",IF(AND(Q1919="AGREED",P1919="LABEL_ONLY",OR(O1919="PASS",O1919="FAIL"),R1919&lt;&gt;"",S1919&lt;&gt;"",T1919&lt;&gt;""),"LABEL_APPLIED","INCOMPLETE_DECISION"),"RERUN_REQUIRED"))</x:f>
      </x:c>
    </x:row>
    <x:row r="1920" ht="30" customHeight="1">
      <x:c r="A1920" s="9" t="str">
        <x:v>TRF-060-F06</x:v>
      </x:c>
      <x:c r="B1920" s="9" t="str">
        <x:v>TRF-060</x:v>
      </x:c>
      <x:c r="C1920" s="9" t="str">
        <x:v>BATCH_03</x:v>
      </x:c>
      <x:c r="D1920" s="9" t="str">
        <x:v>TRAFICOM</x:v>
      </x:c>
      <x:c r="E1920" s="9" t="n">
        <x:v>0</x:v>
      </x:c>
      <x:c r="F1920" s="9" t="str">
        <x:v>4.6.2</x:v>
      </x:c>
      <x:c r="G1920" s="9" t="str">
        <x:v>FAIL</x:v>
      </x:c>
      <x:c r="H1920" s="11" t="str">
        <x:v>Gamma factor is attached to the ship rather than the Table 4-8 lookup case.</x:v>
      </x:c>
      <x:c r="I1920" s="10" t="str">
        <x:v>rdf/TRF/TRF-060/TRF-060-F06.ttl</x:v>
      </x:c>
      <x:c r="J1920" s="10" t="str">
        <x:v>ade209bba0ba9d0ecd3d58ed1a0b2a7178564ffa8e1cd882db9d6da0752e29c0</x:v>
      </x:c>
      <x:c r="K1920" s="13" t="str">
        <x:v>NOT_REVIEWED</x:v>
      </x:c>
      <x:c r="L1920" s="13" t="str"/>
      <x:c r="M1920" s="13" t="str"/>
      <x:c r="N1920" s="13" t="str"/>
      <x:c r="O1920" s="13" t="str"/>
      <x:c r="P1920" s="13" t="str"/>
      <x:c r="Q1920" s="13" t="str"/>
      <x:c r="R1920" s="13" t="str"/>
      <x:c r="S1920" s="13" t="str"/>
      <x:c r="T1920" s="14" t="str"/>
      <x:c r="U1920" s="9" t="str">
        <x:f>IF(AND(Q1920="AGREED",P1920="LABEL_ONLY",OR(O1920="PASS",O1920="FAIL"),R1920&lt;&gt;"",S1920&lt;&gt;"",T1920&lt;&gt;""),O1920,G1920)</x:f>
        <x:v>FAIL</x:v>
      </x:c>
      <x:c r="V1920" s="9" t="str">
        <x:f>IF(Q1920&lt;&gt;"AGREED","",IF(P1920="LABEL_ONLY",IF(AND(Q1920="AGREED",P1920="LABEL_ONLY",OR(O1920="PASS",O1920="FAIL"),R1920&lt;&gt;"",S1920&lt;&gt;"",T1920&lt;&gt;""),"LABEL_APPLIED","INCOMPLETE_DECISION"),"RERUN_REQUIRED"))</x:f>
      </x:c>
    </x:row>
    <x:row r="1921" ht="30" customHeight="1">
      <x:c r="A1921" s="9" t="str">
        <x:v>TRF-060-F07</x:v>
      </x:c>
      <x:c r="B1921" s="9" t="str">
        <x:v>TRF-060</x:v>
      </x:c>
      <x:c r="C1921" s="9" t="str">
        <x:v>BATCH_03</x:v>
      </x:c>
      <x:c r="D1921" s="9" t="str">
        <x:v>TRAFICOM</x:v>
      </x:c>
      <x:c r="E1921" s="9" t="n">
        <x:v>0</x:v>
      </x:c>
      <x:c r="F1921" s="9" t="str">
        <x:v>4.6.2</x:v>
      </x:c>
      <x:c r="G1921" s="9" t="str">
        <x:v>FAIL</x:v>
      </x:c>
      <x:c r="H1921" s="11" t="str">
        <x:v>Table-reference relationship is missing.</x:v>
      </x:c>
      <x:c r="I1921" s="10" t="str">
        <x:v>rdf/TRF/TRF-060/TRF-060-F07.ttl</x:v>
      </x:c>
      <x:c r="J1921" s="10" t="str">
        <x:v>f67b9dcabeda798e03c79047bf8cde7b0e046899c56569c83734eb9c9bc5a972</x:v>
      </x:c>
      <x:c r="K1921" s="13" t="str">
        <x:v>NOT_REVIEWED</x:v>
      </x:c>
      <x:c r="L1921" s="13" t="str"/>
      <x:c r="M1921" s="13" t="str"/>
      <x:c r="N1921" s="13" t="str"/>
      <x:c r="O1921" s="13" t="str"/>
      <x:c r="P1921" s="13" t="str"/>
      <x:c r="Q1921" s="13" t="str"/>
      <x:c r="R1921" s="13" t="str"/>
      <x:c r="S1921" s="13" t="str"/>
      <x:c r="T1921" s="14" t="str"/>
      <x:c r="U1921" s="9" t="str">
        <x:f>IF(AND(Q1921="AGREED",P1921="LABEL_ONLY",OR(O1921="PASS",O1921="FAIL"),R1921&lt;&gt;"",S1921&lt;&gt;"",T1921&lt;&gt;""),O1921,G1921)</x:f>
        <x:v>FAIL</x:v>
      </x:c>
      <x:c r="V1921" s="9" t="str">
        <x:f>IF(Q1921&lt;&gt;"AGREED","",IF(P1921="LABEL_ONLY",IF(AND(Q1921="AGREED",P1921="LABEL_ONLY",OR(O1921="PASS",O1921="FAIL"),R1921&lt;&gt;"",S1921&lt;&gt;"",T1921&lt;&gt;""),"LABEL_APPLIED","INCOMPLETE_DECISION"),"RERUN_REQUIRED"))</x:f>
      </x:c>
    </x:row>
    <x:row r="1922" ht="30" customHeight="1">
      <x:c r="A1922" s="9" t="str">
        <x:v>TRF-060-F08</x:v>
      </x:c>
      <x:c r="B1922" s="9" t="str">
        <x:v>TRF-060</x:v>
      </x:c>
      <x:c r="C1922" s="9" t="str">
        <x:v>BATCH_03</x:v>
      </x:c>
      <x:c r="D1922" s="9" t="str">
        <x:v>TRAFICOM</x:v>
      </x:c>
      <x:c r="E1922" s="9" t="n">
        <x:v>0</x:v>
      </x:c>
      <x:c r="F1922" s="9" t="str">
        <x:v>4.6.2</x:v>
      </x:c>
      <x:c r="G1922" s="9" t="str">
        <x:v>FAIL</x:v>
      </x:c>
      <x:c r="H1922" s="11" t="str">
        <x:v>A required readiness quantity carries the wrong unit.</x:v>
      </x:c>
      <x:c r="I1922" s="10" t="str">
        <x:v>rdf/TRF/TRF-060/TRF-060-F08.ttl</x:v>
      </x:c>
      <x:c r="J1922" s="10" t="str">
        <x:v>3877e90a72c4bda8b3462f628bb64024acf024a8a369fd4902144e2454b65a6f</x:v>
      </x:c>
      <x:c r="K1922" s="13" t="str">
        <x:v>NOT_REVIEWED</x:v>
      </x:c>
      <x:c r="L1922" s="13" t="str"/>
      <x:c r="M1922" s="13" t="str"/>
      <x:c r="N1922" s="13" t="str"/>
      <x:c r="O1922" s="13" t="str"/>
      <x:c r="P1922" s="13" t="str"/>
      <x:c r="Q1922" s="13" t="str"/>
      <x:c r="R1922" s="13" t="str"/>
      <x:c r="S1922" s="13" t="str"/>
      <x:c r="T1922" s="14" t="str"/>
      <x:c r="U1922" s="9" t="str">
        <x:f>IF(AND(Q1922="AGREED",P1922="LABEL_ONLY",OR(O1922="PASS",O1922="FAIL"),R1922&lt;&gt;"",S1922&lt;&gt;"",T1922&lt;&gt;""),O1922,G1922)</x:f>
        <x:v>FAIL</x:v>
      </x:c>
      <x:c r="V1922" s="9" t="str">
        <x:f>IF(Q1922&lt;&gt;"AGREED","",IF(P1922="LABEL_ONLY",IF(AND(Q1922="AGREED",P1922="LABEL_ONLY",OR(O1922="PASS",O1922="FAIL"),R1922&lt;&gt;"",S1922&lt;&gt;"",T1922&lt;&gt;""),"LABEL_APPLIED","INCOMPLETE_DECISION"),"RERUN_REQUIRED"))</x:f>
      </x:c>
    </x:row>
    <x:row r="1923" ht="30" customHeight="1">
      <x:c r="A1923" s="9" t="str">
        <x:v>TRF-060-P01</x:v>
      </x:c>
      <x:c r="B1923" s="9" t="str">
        <x:v>TRF-060</x:v>
      </x:c>
      <x:c r="C1923" s="9" t="str">
        <x:v>BATCH_03</x:v>
      </x:c>
      <x:c r="D1923" s="9" t="str">
        <x:v>TRAFICOM</x:v>
      </x:c>
      <x:c r="E1923" s="9" t="n">
        <x:v>1</x:v>
      </x:c>
      <x:c r="F1923" s="9" t="str">
        <x:v>4.6.2</x:v>
      </x:c>
      <x:c r="G1923" s="9" t="str">
        <x:v>PASS</x:v>
      </x:c>
      <x:c r="H1923" s="11" t="str">
        <x:v>Complete Table 4-8 readiness graph has all required operands, result/interface quantities and lookup-evidence path.</x:v>
      </x:c>
      <x:c r="I1923" s="10" t="str">
        <x:v>rdf/TRF/TRF-060/TRF-060-P01.ttl</x:v>
      </x:c>
      <x:c r="J1923" s="10" t="str">
        <x:v>41f980123ba99194cf8ce362dc457c8c03aeff04d03c9cd11d1aaada6da61f9e</x:v>
      </x:c>
      <x:c r="K1923" s="13" t="str">
        <x:v>REVIEWED</x:v>
      </x:c>
      <x:c r="L1923" s="13" t="str">
        <x:v>YES</x:v>
      </x:c>
      <x:c r="M1923" s="13" t="str">
        <x:v>NO</x:v>
      </x:c>
      <x:c r="N1923" s="13" t="str">
        <x:v>YES</x:v>
      </x:c>
      <x:c r="O1923" s="13" t="str">
        <x:v>PASS</x:v>
      </x:c>
      <x:c r="P1923" s="13" t="str">
        <x:v>RDF_EDIT</x:v>
      </x:c>
      <x:c r="Q1923" s="13" t="str">
        <x:v>PROPOSED</x:v>
      </x:c>
      <x:c r="R1923" s="13" t="str">
        <x:v>AI-assisted draft</x:v>
      </x:c>
      <x:c r="S1923" s="105" t="n">
        <x:v>46281</x:v>
      </x:c>
      <x:c r="T1923" s="14" t="str">
        <x:v>RDF_EDIT proposed: set webFrameMaximumIceLoadBendingMoment to 0.4825 MN m and sectionModulus to approximately 2167.145 cm3 using F=0.5 MN, L=5 m, gamma=0.8, A=120 cm2, Aa=300 cm2 and yield strength=235 MPa.</x:v>
      </x:c>
      <x:c r="U1923" s="9" t="str">
        <x:f>IF(AND(Q1923="AGREED",P1923="LABEL_ONLY",OR(O1923="PASS",O1923="FAIL"),R1923&lt;&gt;"",S1923&lt;&gt;"",T1923&lt;&gt;""),O1923,G1923)</x:f>
        <x:v>PASS</x:v>
      </x:c>
      <x:c r="V1923" s="9" t="str">
        <x:f>IF(Q1923&lt;&gt;"AGREED","",IF(P1923="LABEL_ONLY",IF(AND(Q1923="AGREED",P1923="LABEL_ONLY",OR(O1923="PASS",O1923="FAIL"),R1923&lt;&gt;"",S1923&lt;&gt;"",T1923&lt;&gt;""),"LABEL_APPLIED","INCOMPLETE_DECISION"),"RERUN_REQUIRED"))</x:f>
      </x:c>
    </x:row>
    <x:row r="1924" ht="30" customHeight="1">
      <x:c r="A1924" s="9" t="str">
        <x:v>TRF-060-P02</x:v>
      </x:c>
      <x:c r="B1924" s="9" t="str">
        <x:v>TRF-060</x:v>
      </x:c>
      <x:c r="C1924" s="9" t="str">
        <x:v>BATCH_03</x:v>
      </x:c>
      <x:c r="D1924" s="9" t="str">
        <x:v>TRAFICOM</x:v>
      </x:c>
      <x:c r="E1924" s="9" t="n">
        <x:v>0</x:v>
      </x:c>
      <x:c r="F1924" s="9" t="str">
        <x:v>4.6.2</x:v>
      </x:c>
      <x:c r="G1924" s="9" t="str">
        <x:v>PASS</x:v>
      </x:c>
      <x:c r="H1924" s="11" t="str">
        <x:v>A second complete readiness graph preserves the frozen Table 4-8 interface.</x:v>
      </x:c>
      <x:c r="I1924" s="10" t="str">
        <x:v>rdf/TRF/TRF-060/TRF-060-P02.ttl</x:v>
      </x:c>
      <x:c r="J1924" s="10" t="str">
        <x:v>d514398d965d37c36a7ea2f42c8af141cc151b107e2fa23ca5ffc9b8cbb7e224</x:v>
      </x:c>
      <x:c r="K1924" s="13" t="str">
        <x:v>NOT_REVIEWED</x:v>
      </x:c>
      <x:c r="L1924" s="13" t="str"/>
      <x:c r="M1924" s="13" t="str"/>
      <x:c r="N1924" s="13" t="str"/>
      <x:c r="O1924" s="13" t="str"/>
      <x:c r="P1924" s="13" t="str"/>
      <x:c r="Q1924" s="13" t="str"/>
      <x:c r="R1924" s="13" t="str"/>
      <x:c r="S1924" s="13" t="str"/>
      <x:c r="T1924" s="14" t="str"/>
      <x:c r="U1924" s="9" t="str">
        <x:f>IF(AND(Q1924="AGREED",P1924="LABEL_ONLY",OR(O1924="PASS",O1924="FAIL"),R1924&lt;&gt;"",S1924&lt;&gt;"",T1924&lt;&gt;""),O1924,G1924)</x:f>
        <x:v>PASS</x:v>
      </x:c>
      <x:c r="V1924" s="9" t="str">
        <x:f>IF(Q1924&lt;&gt;"AGREED","",IF(P1924="LABEL_ONLY",IF(AND(Q1924="AGREED",P1924="LABEL_ONLY",OR(O1924="PASS",O1924="FAIL"),R1924&lt;&gt;"",S1924&lt;&gt;"",T1924&lt;&gt;""),"LABEL_APPLIED","INCOMPLETE_DECISION"),"RERUN_REQUIRED"))</x:f>
      </x:c>
    </x:row>
    <x:row r="1925" ht="30" customHeight="1">
      <x:c r="A1925" s="9" t="str">
        <x:v>TRF-062-F01</x:v>
      </x:c>
      <x:c r="B1925" s="9" t="str">
        <x:v>TRF-062</x:v>
      </x:c>
      <x:c r="C1925" s="9" t="str">
        <x:v>BATCH_19</x:v>
      </x:c>
      <x:c r="D1925" s="9" t="str">
        <x:v>TRAFICOM</x:v>
      </x:c>
      <x:c r="E1925" s="9" t="n">
        <x:v>0</x:v>
      </x:c>
      <x:c r="F1925" s="9" t="str">
        <x:v>4.8</x:v>
      </x:c>
      <x:c r="G1925" s="9" t="str">
        <x:v>FAIL</x:v>
      </x:c>
      <x:c r="H1925" s="11" t="str">
        <x:v>Propeller blade-tip clearance is below h0.</x:v>
      </x:c>
      <x:c r="I1925" s="10" t="str">
        <x:v>rdf/TRF/TRF-062/TRF-062-F01.ttl</x:v>
      </x:c>
      <x:c r="J1925" s="10" t="str">
        <x:v>e55bbc05ea733ba92a85be642a4e3c48ee2dfd41c72fc45b6572641809d88851</x:v>
      </x:c>
      <x:c r="K1925" s="13" t="str">
        <x:v>NOT_REVIEWED</x:v>
      </x:c>
      <x:c r="L1925" s="13" t="str"/>
      <x:c r="M1925" s="13" t="str"/>
      <x:c r="N1925" s="13" t="str"/>
      <x:c r="O1925" s="13" t="str"/>
      <x:c r="P1925" s="13" t="str"/>
      <x:c r="Q1925" s="13" t="str"/>
      <x:c r="R1925" s="13" t="str"/>
      <x:c r="S1925" s="13" t="str"/>
      <x:c r="T1925" s="14" t="str"/>
      <x:c r="U1925" s="9" t="str">
        <x:f>IF(AND(Q1925="AGREED",P1925="LABEL_ONLY",OR(O1925="PASS",O1925="FAIL"),R1925&lt;&gt;"",S1925&lt;&gt;"",T1925&lt;&gt;""),O1925,G1925)</x:f>
        <x:v>FAIL</x:v>
      </x:c>
      <x:c r="V1925" s="9" t="str">
        <x:f>IF(Q1925&lt;&gt;"AGREED","",IF(P1925="LABEL_ONLY",IF(AND(Q1925="AGREED",P1925="LABEL_ONLY",OR(O1925="PASS",O1925="FAIL"),R1925&lt;&gt;"",S1925&lt;&gt;"",T1925&lt;&gt;""),"LABEL_APPLIED","INCOMPLETE_DECISION"),"RERUN_REQUIRED"))</x:f>
      </x:c>
    </x:row>
    <x:row r="1926" ht="30" customHeight="1">
      <x:c r="A1926" s="9" t="str">
        <x:v>TRF-062-F02</x:v>
      </x:c>
      <x:c r="B1926" s="9" t="str">
        <x:v>TRF-062</x:v>
      </x:c>
      <x:c r="C1926" s="9" t="str">
        <x:v>BATCH_19</x:v>
      </x:c>
      <x:c r="D1926" s="9" t="str">
        <x:v>TRAFICOM</x:v>
      </x:c>
      <x:c r="E1926" s="9" t="n">
        <x:v>1</x:v>
      </x:c>
      <x:c r="F1926" s="9" t="str">
        <x:v>4.8</x:v>
      </x:c>
      <x:c r="G1926" s="9" t="str">
        <x:v>FAIL</x:v>
      </x:c>
      <x:c r="H1926" s="11" t="str">
        <x:v>Actual blade-tip/hull clearance is missing.</x:v>
      </x:c>
      <x:c r="I1926" s="10" t="str">
        <x:v>rdf/TRF/TRF-062/TRF-062-F02.ttl</x:v>
      </x:c>
      <x:c r="J1926" s="10" t="str">
        <x:v>d8b651d190e53a33665d684ce33c5cc26dd3b13170523c6eee8428c511de94b1</x:v>
      </x:c>
      <x:c r="K1926" s="13" t="str">
        <x:v>NOT_REVIEWED</x:v>
      </x:c>
      <x:c r="L1926" s="13" t="str"/>
      <x:c r="M1926" s="13" t="str"/>
      <x:c r="N1926" s="13" t="str"/>
      <x:c r="O1926" s="13" t="str"/>
      <x:c r="P1926" s="13" t="str"/>
      <x:c r="Q1926" s="13" t="str"/>
      <x:c r="R1926" s="13" t="str"/>
      <x:c r="S1926" s="13" t="str"/>
      <x:c r="T1926" s="14" t="str"/>
      <x:c r="U1926" s="9" t="str">
        <x:f>IF(AND(Q1926="AGREED",P1926="LABEL_ONLY",OR(O1926="PASS",O1926="FAIL"),R1926&lt;&gt;"",S1926&lt;&gt;"",T1926&lt;&gt;""),O1926,G1926)</x:f>
        <x:v>FAIL</x:v>
      </x:c>
      <x:c r="V1926" s="9" t="str">
        <x:f>IF(Q1926&lt;&gt;"AGREED","",IF(P1926="LABEL_ONLY",IF(AND(Q1926="AGREED",P1926="LABEL_ONLY",OR(O1926="PASS",O1926="FAIL"),R1926&lt;&gt;"",S1926&lt;&gt;"",T1926&lt;&gt;""),"LABEL_APPLIED","INCOMPLETE_DECISION"),"RERUN_REQUIRED"))</x:f>
      </x:c>
    </x:row>
    <x:row r="1927" ht="30" customHeight="1">
      <x:c r="A1927" s="9" t="str">
        <x:v>TRF-062-F03</x:v>
      </x:c>
      <x:c r="B1927" s="9" t="str">
        <x:v>TRF-062</x:v>
      </x:c>
      <x:c r="C1927" s="9" t="str">
        <x:v>BATCH_19</x:v>
      </x:c>
      <x:c r="D1927" s="9" t="str">
        <x:v>TRAFICOM</x:v>
      </x:c>
      <x:c r="E1927" s="9" t="n">
        <x:v>0</x:v>
      </x:c>
      <x:c r="F1927" s="9" t="str">
        <x:v>4.8</x:v>
      </x:c>
      <x:c r="G1927" s="9" t="str">
        <x:v>FAIL</x:v>
      </x:c>
      <x:c r="H1927" s="11" t="str">
        <x:v>Minimum-clearance threshold is missing.</x:v>
      </x:c>
      <x:c r="I1927" s="10" t="str">
        <x:v>rdf/TRF/TRF-062/TRF-062-F03.ttl</x:v>
      </x:c>
      <x:c r="J1927" s="10" t="str">
        <x:v>34475cd42baaadd8bd6bf1b1482dc05f01d4697fca03de0cfa59a951aadfa6f5</x:v>
      </x:c>
      <x:c r="K1927" s="13" t="str">
        <x:v>NOT_REVIEWED</x:v>
      </x:c>
      <x:c r="L1927" s="13" t="str"/>
      <x:c r="M1927" s="13" t="str"/>
      <x:c r="N1927" s="13" t="str"/>
      <x:c r="O1927" s="13" t="str"/>
      <x:c r="P1927" s="13" t="str"/>
      <x:c r="Q1927" s="13" t="str"/>
      <x:c r="R1927" s="13" t="str"/>
      <x:c r="S1927" s="13" t="str"/>
      <x:c r="T1927" s="14" t="str"/>
      <x:c r="U1927" s="9" t="str">
        <x:f>IF(AND(Q1927="AGREED",P1927="LABEL_ONLY",OR(O1927="PASS",O1927="FAIL"),R1927&lt;&gt;"",S1927&lt;&gt;"",T1927&lt;&gt;""),O1927,G1927)</x:f>
        <x:v>FAIL</x:v>
      </x:c>
      <x:c r="V1927" s="9" t="str">
        <x:f>IF(Q1927&lt;&gt;"AGREED","",IF(P1927="LABEL_ONLY",IF(AND(Q1927="AGREED",P1927="LABEL_ONLY",OR(O1927="PASS",O1927="FAIL"),R1927&lt;&gt;"",S1927&lt;&gt;"",T1927&lt;&gt;""),"LABEL_APPLIED","INCOMPLETE_DECISION"),"RERUN_REQUIRED"))</x:f>
      </x:c>
    </x:row>
    <x:row r="1928" ht="30" customHeight="1">
      <x:c r="A1928" s="9" t="str">
        <x:v>TRF-062-F04</x:v>
      </x:c>
      <x:c r="B1928" s="9" t="str">
        <x:v>TRF-062</x:v>
      </x:c>
      <x:c r="C1928" s="9" t="str">
        <x:v>BATCH_19</x:v>
      </x:c>
      <x:c r="D1928" s="9" t="str">
        <x:v>TRAFICOM</x:v>
      </x:c>
      <x:c r="E1928" s="9" t="n">
        <x:v>0</x:v>
      </x:c>
      <x:c r="F1928" s="9" t="str">
        <x:v>4.8</x:v>
      </x:c>
      <x:c r="G1928" s="9" t="str">
        <x:v>FAIL</x:v>
      </x:c>
      <x:c r="H1928" s="11" t="str">
        <x:v>Actual clearance carries the wrong unit.</x:v>
      </x:c>
      <x:c r="I1928" s="10" t="str">
        <x:v>rdf/TRF/TRF-062/TRF-062-F04.ttl</x:v>
      </x:c>
      <x:c r="J1928" s="10" t="str">
        <x:v>342ce675027e67693bcaf686e01d463b03cea61173474f26cb927881798f7ca0</x:v>
      </x:c>
      <x:c r="K1928" s="13" t="str">
        <x:v>NOT_REVIEWED</x:v>
      </x:c>
      <x:c r="L1928" s="13" t="str"/>
      <x:c r="M1928" s="13" t="str"/>
      <x:c r="N1928" s="13" t="str"/>
      <x:c r="O1928" s="13" t="str"/>
      <x:c r="P1928" s="13" t="str"/>
      <x:c r="Q1928" s="13" t="str"/>
      <x:c r="R1928" s="13" t="str"/>
      <x:c r="S1928" s="13" t="str"/>
      <x:c r="T1928" s="14" t="str"/>
      <x:c r="U1928" s="9" t="str">
        <x:f>IF(AND(Q1928="AGREED",P1928="LABEL_ONLY",OR(O1928="PASS",O1928="FAIL"),R1928&lt;&gt;"",S1928&lt;&gt;"",T1928&lt;&gt;""),O1928,G1928)</x:f>
        <x:v>FAIL</x:v>
      </x:c>
      <x:c r="V1928" s="9" t="str">
        <x:f>IF(Q1928&lt;&gt;"AGREED","",IF(P1928="LABEL_ONLY",IF(AND(Q1928="AGREED",P1928="LABEL_ONLY",OR(O1928="PASS",O1928="FAIL"),R1928&lt;&gt;"",S1928&lt;&gt;"",T1928&lt;&gt;""),"LABEL_APPLIED","INCOMPLETE_DECISION"),"RERUN_REQUIRED"))</x:f>
      </x:c>
    </x:row>
    <x:row r="1929" ht="30" customHeight="1">
      <x:c r="A1929" s="9" t="str">
        <x:v>TRF-062-P01</x:v>
      </x:c>
      <x:c r="B1929" s="9" t="str">
        <x:v>TRF-062</x:v>
      </x:c>
      <x:c r="C1929" s="9" t="str">
        <x:v>BATCH_19</x:v>
      </x:c>
      <x:c r="D1929" s="9" t="str">
        <x:v>TRAFICOM</x:v>
      </x:c>
      <x:c r="E1929" s="9" t="n">
        <x:v>1</x:v>
      </x:c>
      <x:c r="F1929" s="9" t="str">
        <x:v>4.8</x:v>
      </x:c>
      <x:c r="G1929" s="9" t="str">
        <x:v>PASS</x:v>
      </x:c>
      <x:c r="H1929" s="11" t="str">
        <x:v>Propeller blade-tip clearance exactly equals the required minimum h0.</x:v>
      </x:c>
      <x:c r="I1929" s="10" t="str">
        <x:v>rdf/TRF/TRF-062/TRF-062-P01.ttl</x:v>
      </x:c>
      <x:c r="J1929" s="10" t="str">
        <x:v>ff20db743280b915b0da51850a7b3f376d73c8eb822d50cffc538886566fdcc5</x:v>
      </x:c>
      <x:c r="K1929" s="13" t="str">
        <x:v>NOT_REVIEWED</x:v>
      </x:c>
      <x:c r="L1929" s="13" t="str"/>
      <x:c r="M1929" s="13" t="str"/>
      <x:c r="N1929" s="13" t="str"/>
      <x:c r="O1929" s="13" t="str"/>
      <x:c r="P1929" s="13" t="str"/>
      <x:c r="Q1929" s="13" t="str"/>
      <x:c r="R1929" s="13" t="str"/>
      <x:c r="S1929" s="13" t="str"/>
      <x:c r="T1929" s="14" t="str"/>
      <x:c r="U1929" s="9" t="str">
        <x:f>IF(AND(Q1929="AGREED",P1929="LABEL_ONLY",OR(O1929="PASS",O1929="FAIL"),R1929&lt;&gt;"",S1929&lt;&gt;"",T1929&lt;&gt;""),O1929,G1929)</x:f>
        <x:v>PASS</x:v>
      </x:c>
      <x:c r="V1929" s="9" t="str">
        <x:f>IF(Q1929&lt;&gt;"AGREED","",IF(P1929="LABEL_ONLY",IF(AND(Q1929="AGREED",P1929="LABEL_ONLY",OR(O1929="PASS",O1929="FAIL"),R1929&lt;&gt;"",S1929&lt;&gt;"",T1929&lt;&gt;""),"LABEL_APPLIED","INCOMPLETE_DECISION"),"RERUN_REQUIRED"))</x:f>
      </x:c>
    </x:row>
    <x:row r="1930" ht="30" customHeight="1">
      <x:c r="A1930" s="9" t="str">
        <x:v>TRF-062-P02</x:v>
      </x:c>
      <x:c r="B1930" s="9" t="str">
        <x:v>TRF-062</x:v>
      </x:c>
      <x:c r="C1930" s="9" t="str">
        <x:v>BATCH_19</x:v>
      </x:c>
      <x:c r="D1930" s="9" t="str">
        <x:v>TRAFICOM</x:v>
      </x:c>
      <x:c r="E1930" s="9" t="n">
        <x:v>0</x:v>
      </x:c>
      <x:c r="F1930" s="9" t="str">
        <x:v>4.8</x:v>
      </x:c>
      <x:c r="G1930" s="9" t="str">
        <x:v>PASS</x:v>
      </x:c>
      <x:c r="H1930" s="11" t="str">
        <x:v>Propeller blade-tip clearance exceeds h0.</x:v>
      </x:c>
      <x:c r="I1930" s="10" t="str">
        <x:v>rdf/TRF/TRF-062/TRF-062-P02.ttl</x:v>
      </x:c>
      <x:c r="J1930" s="10" t="str">
        <x:v>b52b431fdc844f56c865bccb0696eedfb461f046bb4af4f1403c775393729b5f</x:v>
      </x:c>
      <x:c r="K1930" s="13" t="str">
        <x:v>NOT_REVIEWED</x:v>
      </x:c>
      <x:c r="L1930" s="13" t="str"/>
      <x:c r="M1930" s="13" t="str"/>
      <x:c r="N1930" s="13" t="str"/>
      <x:c r="O1930" s="13" t="str"/>
      <x:c r="P1930" s="13" t="str"/>
      <x:c r="Q1930" s="13" t="str"/>
      <x:c r="R1930" s="13" t="str"/>
      <x:c r="S1930" s="13" t="str"/>
      <x:c r="T1930" s="14" t="str"/>
      <x:c r="U1930" s="9" t="str">
        <x:f>IF(AND(Q1930="AGREED",P1930="LABEL_ONLY",OR(O1930="PASS",O1930="FAIL"),R1930&lt;&gt;"",S1930&lt;&gt;"",T1930&lt;&gt;""),O1930,G1930)</x:f>
        <x:v>PASS</x:v>
      </x:c>
      <x:c r="V1930" s="9" t="str">
        <x:f>IF(Q1930&lt;&gt;"AGREED","",IF(P1930="LABEL_ONLY",IF(AND(Q1930="AGREED",P1930="LABEL_ONLY",OR(O1930="PASS",O1930="FAIL"),R1930&lt;&gt;"",S1930&lt;&gt;"",T1930&lt;&gt;""),"LABEL_APPLIED","INCOMPLETE_DECISION"),"RERUN_REQUIRED"))</x:f>
      </x:c>
    </x:row>
    <x:row r="1931" ht="30" customHeight="1">
      <x:c r="A1931" s="9" t="str">
        <x:v>TRF-063-F01</x:v>
      </x:c>
      <x:c r="B1931" s="9" t="str">
        <x:v>TRF-063</x:v>
      </x:c>
      <x:c r="C1931" s="9" t="str">
        <x:v>BATCH_07</x:v>
      </x:c>
      <x:c r="D1931" s="9" t="str">
        <x:v>TRAFICOM</x:v>
      </x:c>
      <x:c r="E1931" s="9" t="n">
        <x:v>0</x:v>
      </x:c>
      <x:c r="F1931" s="9" t="str">
        <x:v>4.8</x:v>
      </x:c>
      <x:c r="G1931" s="9" t="str">
        <x:v>FAIL</x:v>
      </x:c>
      <x:c r="H1931" s="11" t="str">
        <x:v>Forward strengthening extent is below 1.5 m.</x:v>
      </x:c>
      <x:c r="I1931" s="10" t="str">
        <x:v>rdf/TRF/TRF-063/TRF-063-F01.ttl</x:v>
      </x:c>
      <x:c r="J1931" s="10" t="str">
        <x:v>a97b4d73bb57a94bf5a60de8fd924bf7893aa00d2398e02b52fdd1aacf13cbaf</x:v>
      </x:c>
      <x:c r="K1931" s="13" t="str">
        <x:v>NOT_REVIEWED</x:v>
      </x:c>
      <x:c r="L1931" s="13" t="str"/>
      <x:c r="M1931" s="13" t="str"/>
      <x:c r="N1931" s="13" t="str"/>
      <x:c r="O1931" s="13" t="str"/>
      <x:c r="P1931" s="13" t="str"/>
      <x:c r="Q1931" s="13" t="str"/>
      <x:c r="R1931" s="13" t="str"/>
      <x:c r="S1931" s="13" t="str"/>
      <x:c r="T1931" s="14" t="str"/>
      <x:c r="U1931" s="9" t="str">
        <x:f>IF(AND(Q1931="AGREED",P1931="LABEL_ONLY",OR(O1931="PASS",O1931="FAIL"),R1931&lt;&gt;"",S1931&lt;&gt;"",T1931&lt;&gt;""),O1931,G1931)</x:f>
        <x:v>FAIL</x:v>
      </x:c>
      <x:c r="V1931" s="9" t="str">
        <x:f>IF(Q1931&lt;&gt;"AGREED","",IF(P1931="LABEL_ONLY",IF(AND(Q1931="AGREED",P1931="LABEL_ONLY",OR(O1931="PASS",O1931="FAIL"),R1931&lt;&gt;"",S1931&lt;&gt;"",T1931&lt;&gt;""),"LABEL_APPLIED","INCOMPLETE_DECISION"),"RERUN_REQUIRED"))</x:f>
      </x:c>
    </x:row>
    <x:row r="1932" ht="30" customHeight="1">
      <x:c r="A1932" s="9" t="str">
        <x:v>TRF-063-F02</x:v>
      </x:c>
      <x:c r="B1932" s="9" t="str">
        <x:v>TRF-063</x:v>
      </x:c>
      <x:c r="C1932" s="9" t="str">
        <x:v>BATCH_07</x:v>
      </x:c>
      <x:c r="D1932" s="9" t="str">
        <x:v>TRAFICOM</x:v>
      </x:c>
      <x:c r="E1932" s="9" t="n">
        <x:v>0</x:v>
      </x:c>
      <x:c r="F1932" s="9" t="str">
        <x:v>4.8</x:v>
      </x:c>
      <x:c r="G1932" s="9" t="str">
        <x:v>FAIL</x:v>
      </x:c>
      <x:c r="H1932" s="11" t="str">
        <x:v>Aft strengthening extent is below 1.5 m.</x:v>
      </x:c>
      <x:c r="I1932" s="10" t="str">
        <x:v>rdf/TRF/TRF-063/TRF-063-F02.ttl</x:v>
      </x:c>
      <x:c r="J1932" s="10" t="str">
        <x:v>cb3773cf2c1c7e44f79368b003060ce0b84a4b6ce4ff81c13fe9d5c23f9a2c01</x:v>
      </x:c>
      <x:c r="K1932" s="13" t="str">
        <x:v>NOT_REVIEWED</x:v>
      </x:c>
      <x:c r="L1932" s="13" t="str"/>
      <x:c r="M1932" s="13" t="str"/>
      <x:c r="N1932" s="13" t="str"/>
      <x:c r="O1932" s="13" t="str"/>
      <x:c r="P1932" s="13" t="str"/>
      <x:c r="Q1932" s="13" t="str"/>
      <x:c r="R1932" s="13" t="str"/>
      <x:c r="S1932" s="13" t="str"/>
      <x:c r="T1932" s="14" t="str"/>
      <x:c r="U1932" s="9" t="str">
        <x:f>IF(AND(Q1932="AGREED",P1932="LABEL_ONLY",OR(O1932="PASS",O1932="FAIL"),R1932&lt;&gt;"",S1932&lt;&gt;"",T1932&lt;&gt;""),O1932,G1932)</x:f>
        <x:v>FAIL</x:v>
      </x:c>
      <x:c r="V1932" s="9" t="str">
        <x:f>IF(Q1932&lt;&gt;"AGREED","",IF(P1932="LABEL_ONLY",IF(AND(Q1932="AGREED",P1932="LABEL_ONLY",OR(O1932="PASS",O1932="FAIL"),R1932&lt;&gt;"",S1932&lt;&gt;"",T1932&lt;&gt;""),"LABEL_APPLIED","INCOMPLETE_DECISION"),"RERUN_REQUIRED"))</x:f>
      </x:c>
    </x:row>
    <x:row r="1933" ht="30" customHeight="1">
      <x:c r="A1933" s="9" t="str">
        <x:v>TRF-063-F03</x:v>
      </x:c>
      <x:c r="B1933" s="9" t="str">
        <x:v>TRF-063</x:v>
      </x:c>
      <x:c r="C1933" s="9" t="str">
        <x:v>BATCH_07</x:v>
      </x:c>
      <x:c r="D1933" s="9" t="str">
        <x:v>TRAFICOM</x:v>
      </x:c>
      <x:c r="E1933" s="9" t="n">
        <x:v>0</x:v>
      </x:c>
      <x:c r="F1933" s="9" t="str">
        <x:v>4.8</x:v>
      </x:c>
      <x:c r="G1933" s="9" t="str">
        <x:v>FAIL</x:v>
      </x:c>
      <x:c r="H1933" s="11" t="str">
        <x:v>Strengthening-envelope boundary is missing.</x:v>
      </x:c>
      <x:c r="I1933" s="10" t="str">
        <x:v>rdf/TRF/TRF-063/TRF-063-F03.ttl</x:v>
      </x:c>
      <x:c r="J1933" s="10" t="str">
        <x:v>79ef72998397ef8df050aeb73ba70a0563e5bddeec41731d21eda558829de752</x:v>
      </x:c>
      <x:c r="K1933" s="13" t="str">
        <x:v>NOT_REVIEWED</x:v>
      </x:c>
      <x:c r="L1933" s="13" t="str"/>
      <x:c r="M1933" s="13" t="str"/>
      <x:c r="N1933" s="13" t="str"/>
      <x:c r="O1933" s="13" t="str"/>
      <x:c r="P1933" s="13" t="str"/>
      <x:c r="Q1933" s="13" t="str"/>
      <x:c r="R1933" s="13" t="str"/>
      <x:c r="S1933" s="13" t="str"/>
      <x:c r="T1933" s="14" t="str"/>
      <x:c r="U1933" s="9" t="str">
        <x:f>IF(AND(Q1933="AGREED",P1933="LABEL_ONLY",OR(O1933="PASS",O1933="FAIL"),R1933&lt;&gt;"",S1933&lt;&gt;"",T1933&lt;&gt;""),O1933,G1933)</x:f>
        <x:v>FAIL</x:v>
      </x:c>
      <x:c r="V1933" s="9" t="str">
        <x:f>IF(Q1933&lt;&gt;"AGREED","",IF(P1933="LABEL_ONLY",IF(AND(Q1933="AGREED",P1933="LABEL_ONLY",OR(O1933="PASS",O1933="FAIL"),R1933&lt;&gt;"",S1933&lt;&gt;"",T1933&lt;&gt;""),"LABEL_APPLIED","INCOMPLETE_DECISION"),"RERUN_REQUIRED"))</x:f>
      </x:c>
    </x:row>
    <x:row r="1934" ht="30" customHeight="1">
      <x:c r="A1934" s="9" t="str">
        <x:v>TRF-063-F04</x:v>
      </x:c>
      <x:c r="B1934" s="9" t="str">
        <x:v>TRF-063</x:v>
      </x:c>
      <x:c r="C1934" s="9" t="str">
        <x:v>BATCH_07</x:v>
      </x:c>
      <x:c r="D1934" s="9" t="str">
        <x:v>TRAFICOM</x:v>
      </x:c>
      <x:c r="E1934" s="9" t="n">
        <x:v>1</x:v>
      </x:c>
      <x:c r="F1934" s="9" t="str">
        <x:v>4.8</x:v>
      </x:c>
      <x:c r="G1934" s="9" t="str">
        <x:v>FAIL</x:v>
      </x:c>
      <x:c r="H1934" s="11" t="str">
        <x:v>Strengthening envelope terminates at the wrong hull-structure class rather than the tank top.</x:v>
      </x:c>
      <x:c r="I1934" s="10" t="str">
        <x:v>rdf/TRF/TRF-063/TRF-063-F04.ttl</x:v>
      </x:c>
      <x:c r="J1934" s="10" t="str">
        <x:v>4040d06a7a9932d7b596304ed834a11a1ed973e2723c08b4fc769fe92cda25e4</x:v>
      </x:c>
      <x:c r="K1934" s="13" t="str">
        <x:v>NOT_REVIEWED</x:v>
      </x:c>
      <x:c r="L1934" s="13" t="str"/>
      <x:c r="M1934" s="13" t="str"/>
      <x:c r="N1934" s="13" t="str"/>
      <x:c r="O1934" s="13" t="str"/>
      <x:c r="P1934" s="13" t="str"/>
      <x:c r="Q1934" s="13" t="str"/>
      <x:c r="R1934" s="13" t="str"/>
      <x:c r="S1934" s="13" t="str"/>
      <x:c r="T1934" s="14" t="str"/>
      <x:c r="U1934" s="9" t="str">
        <x:f>IF(AND(Q1934="AGREED",P1934="LABEL_ONLY",OR(O1934="PASS",O1934="FAIL"),R1934&lt;&gt;"",S1934&lt;&gt;"",T1934&lt;&gt;""),O1934,G1934)</x:f>
        <x:v>FAIL</x:v>
      </x:c>
      <x:c r="V1934" s="9" t="str">
        <x:f>IF(Q1934&lt;&gt;"AGREED","",IF(P1934="LABEL_ONLY",IF(AND(Q1934="AGREED",P1934="LABEL_ONLY",OR(O1934="PASS",O1934="FAIL"),R1934&lt;&gt;"",S1934&lt;&gt;"",T1934&lt;&gt;""),"LABEL_APPLIED","INCOMPLETE_DECISION"),"RERUN_REQUIRED"))</x:f>
      </x:c>
    </x:row>
    <x:row r="1935" ht="30" customHeight="1">
      <x:c r="A1935" s="9" t="str">
        <x:v>TRF-063-F05</x:v>
      </x:c>
      <x:c r="B1935" s="9" t="str">
        <x:v>TRF-063</x:v>
      </x:c>
      <x:c r="C1935" s="9" t="str">
        <x:v>BATCH_07</x:v>
      </x:c>
      <x:c r="D1935" s="9" t="str">
        <x:v>TRAFICOM</x:v>
      </x:c>
      <x:c r="E1935" s="9" t="n">
        <x:v>0</x:v>
      </x:c>
      <x:c r="F1935" s="9" t="str">
        <x:v>4.8</x:v>
      </x:c>
      <x:c r="G1935" s="9" t="str">
        <x:v>FAIL</x:v>
      </x:c>
      <x:c r="H1935" s="11" t="str">
        <x:v>Envelope node exists but ship-to-envelope relationship is missing.</x:v>
      </x:c>
      <x:c r="I1935" s="10" t="str">
        <x:v>rdf/TRF/TRF-063/TRF-063-F05.ttl</x:v>
      </x:c>
      <x:c r="J1935" s="10" t="str">
        <x:v>75af7df8c11771bca2668030e982593748bab516d160a22d5692422155ac09d4</x:v>
      </x:c>
      <x:c r="K1935" s="13" t="str">
        <x:v>NOT_REVIEWED</x:v>
      </x:c>
      <x:c r="L1935" s="13" t="str"/>
      <x:c r="M1935" s="13" t="str"/>
      <x:c r="N1935" s="13" t="str"/>
      <x:c r="O1935" s="13" t="str"/>
      <x:c r="P1935" s="13" t="str"/>
      <x:c r="Q1935" s="13" t="str"/>
      <x:c r="R1935" s="13" t="str"/>
      <x:c r="S1935" s="13" t="str"/>
      <x:c r="T1935" s="14" t="str"/>
      <x:c r="U1935" s="9" t="str">
        <x:f>IF(AND(Q1935="AGREED",P1935="LABEL_ONLY",OR(O1935="PASS",O1935="FAIL"),R1935&lt;&gt;"",S1935&lt;&gt;"",T1935&lt;&gt;""),O1935,G1935)</x:f>
        <x:v>FAIL</x:v>
      </x:c>
      <x:c r="V1935" s="9" t="str">
        <x:f>IF(Q1935&lt;&gt;"AGREED","",IF(P1935="LABEL_ONLY",IF(AND(Q1935="AGREED",P1935="LABEL_ONLY",OR(O1935="PASS",O1935="FAIL"),R1935&lt;&gt;"",S1935&lt;&gt;"",T1935&lt;&gt;""),"LABEL_APPLIED","INCOMPLETE_DECISION"),"RERUN_REQUIRED"))</x:f>
      </x:c>
    </x:row>
    <x:row r="1936" ht="30" customHeight="1">
      <x:c r="A1936" s="9" t="str">
        <x:v>TRF-063-F06</x:v>
      </x:c>
      <x:c r="B1936" s="9" t="str">
        <x:v>TRF-063</x:v>
      </x:c>
      <x:c r="C1936" s="9" t="str">
        <x:v>BATCH_07</x:v>
      </x:c>
      <x:c r="D1936" s="9" t="str">
        <x:v>TRAFICOM</x:v>
      </x:c>
      <x:c r="E1936" s="9" t="n">
        <x:v>0</x:v>
      </x:c>
      <x:c r="F1936" s="9" t="str">
        <x:v>4.8</x:v>
      </x:c>
      <x:c r="G1936" s="9" t="str">
        <x:v>FAIL</x:v>
      </x:c>
      <x:c r="H1936" s="11" t="str">
        <x:v>Forward strengthening extent carries the wrong unit.</x:v>
      </x:c>
      <x:c r="I1936" s="10" t="str">
        <x:v>rdf/TRF/TRF-063/TRF-063-F06.ttl</x:v>
      </x:c>
      <x:c r="J1936" s="10" t="str">
        <x:v>46b8d913dac0afdc63b252cb26c6bfc23f01d78538965d7c78e2b45eaf9b7131</x:v>
      </x:c>
      <x:c r="K1936" s="13" t="str">
        <x:v>NOT_REVIEWED</x:v>
      </x:c>
      <x:c r="L1936" s="13" t="str"/>
      <x:c r="M1936" s="13" t="str"/>
      <x:c r="N1936" s="13" t="str"/>
      <x:c r="O1936" s="13" t="str"/>
      <x:c r="P1936" s="13" t="str"/>
      <x:c r="Q1936" s="13" t="str"/>
      <x:c r="R1936" s="13" t="str"/>
      <x:c r="S1936" s="13" t="str"/>
      <x:c r="T1936" s="14" t="str"/>
      <x:c r="U1936" s="9" t="str">
        <x:f>IF(AND(Q1936="AGREED",P1936="LABEL_ONLY",OR(O1936="PASS",O1936="FAIL"),R1936&lt;&gt;"",S1936&lt;&gt;"",T1936&lt;&gt;""),O1936,G1936)</x:f>
        <x:v>FAIL</x:v>
      </x:c>
      <x:c r="V1936" s="9" t="str">
        <x:f>IF(Q1936&lt;&gt;"AGREED","",IF(P1936="LABEL_ONLY",IF(AND(Q1936="AGREED",P1936="LABEL_ONLY",OR(O1936="PASS",O1936="FAIL"),R1936&lt;&gt;"",S1936&lt;&gt;"",T1936&lt;&gt;""),"LABEL_APPLIED","INCOMPLETE_DECISION"),"RERUN_REQUIRED"))</x:f>
      </x:c>
    </x:row>
    <x:row r="1937" ht="30" customHeight="1">
      <x:c r="A1937" s="9" t="str">
        <x:v>TRF-063-P01</x:v>
      </x:c>
      <x:c r="B1937" s="9" t="str">
        <x:v>TRF-063</x:v>
      </x:c>
      <x:c r="C1937" s="9" t="str">
        <x:v>BATCH_07</x:v>
      </x:c>
      <x:c r="D1937" s="9" t="str">
        <x:v>TRAFICOM</x:v>
      </x:c>
      <x:c r="E1937" s="9" t="n">
        <x:v>1</x:v>
      </x:c>
      <x:c r="F1937" s="9" t="str">
        <x:v>4.8</x:v>
      </x:c>
      <x:c r="G1937" s="9" t="str">
        <x:v>PASS</x:v>
      </x:c>
      <x:c r="H1937" s="11" t="str">
        <x:v>Side-propeller strengthening reaches the tank top and exactly 1.5 m forward and aft.</x:v>
      </x:c>
      <x:c r="I1937" s="10" t="str">
        <x:v>rdf/TRF/TRF-063/TRF-063-P01.ttl</x:v>
      </x:c>
      <x:c r="J1937" s="10" t="str">
        <x:v>93711f6b0abe97c539252a7aea7ba9e2e37f4d3b93be4392a0f1ff40e35d176a</x:v>
      </x:c>
      <x:c r="K1937" s="13" t="str">
        <x:v>NOT_REVIEWED</x:v>
      </x:c>
      <x:c r="L1937" s="13" t="str"/>
      <x:c r="M1937" s="13" t="str"/>
      <x:c r="N1937" s="13" t="str"/>
      <x:c r="O1937" s="13" t="str"/>
      <x:c r="P1937" s="13" t="str"/>
      <x:c r="Q1937" s="13" t="str"/>
      <x:c r="R1937" s="13" t="str"/>
      <x:c r="S1937" s="13" t="str"/>
      <x:c r="T1937" s="14" t="str"/>
      <x:c r="U1937" s="9" t="str">
        <x:f>IF(AND(Q1937="AGREED",P1937="LABEL_ONLY",OR(O1937="PASS",O1937="FAIL"),R1937&lt;&gt;"",S1937&lt;&gt;"",T1937&lt;&gt;""),O1937,G1937)</x:f>
        <x:v>PASS</x:v>
      </x:c>
      <x:c r="V1937" s="9" t="str">
        <x:f>IF(Q1937&lt;&gt;"AGREED","",IF(P1937="LABEL_ONLY",IF(AND(Q1937="AGREED",P1937="LABEL_ONLY",OR(O1937="PASS",O1937="FAIL"),R1937&lt;&gt;"",S1937&lt;&gt;"",T1937&lt;&gt;""),"LABEL_APPLIED","INCOMPLETE_DECISION"),"RERUN_REQUIRED"))</x:f>
      </x:c>
    </x:row>
    <x:row r="1938" ht="30" customHeight="1">
      <x:c r="A1938" s="9" t="str">
        <x:v>TRF-063-P02</x:v>
      </x:c>
      <x:c r="B1938" s="9" t="str">
        <x:v>TRF-063</x:v>
      </x:c>
      <x:c r="C1938" s="9" t="str">
        <x:v>BATCH_07</x:v>
      </x:c>
      <x:c r="D1938" s="9" t="str">
        <x:v>TRAFICOM</x:v>
      </x:c>
      <x:c r="E1938" s="9" t="n">
        <x:v>0</x:v>
      </x:c>
      <x:c r="F1938" s="9" t="str">
        <x:v>4.8</x:v>
      </x:c>
      <x:c r="G1938" s="9" t="str">
        <x:v>PASS</x:v>
      </x:c>
      <x:c r="H1938" s="11" t="str">
        <x:v>Strengthening extents greater than 1.5 m satisfy the requirement.</x:v>
      </x:c>
      <x:c r="I1938" s="10" t="str">
        <x:v>rdf/TRF/TRF-063/TRF-063-P02.ttl</x:v>
      </x:c>
      <x:c r="J1938" s="10" t="str">
        <x:v>59eb067f277b74ec4dda6815fdb3ae84605e46052059ad8afbd2e3c8b92af6ef</x:v>
      </x:c>
      <x:c r="K1938" s="13" t="str">
        <x:v>NOT_REVIEWED</x:v>
      </x:c>
      <x:c r="L1938" s="13" t="str"/>
      <x:c r="M1938" s="13" t="str"/>
      <x:c r="N1938" s="13" t="str"/>
      <x:c r="O1938" s="13" t="str"/>
      <x:c r="P1938" s="13" t="str"/>
      <x:c r="Q1938" s="13" t="str"/>
      <x:c r="R1938" s="13" t="str"/>
      <x:c r="S1938" s="13" t="str"/>
      <x:c r="T1938" s="14" t="str"/>
      <x:c r="U1938" s="9" t="str">
        <x:f>IF(AND(Q1938="AGREED",P1938="LABEL_ONLY",OR(O1938="PASS",O1938="FAIL"),R1938&lt;&gt;"",S1938&lt;&gt;"",T1938&lt;&gt;""),O1938,G1938)</x:f>
        <x:v>PASS</x:v>
      </x:c>
      <x:c r="V1938" s="9" t="str">
        <x:f>IF(Q1938&lt;&gt;"AGREED","",IF(P1938="LABEL_ONLY",IF(AND(Q1938="AGREED",P1938="LABEL_ONLY",OR(O1938="PASS",O1938="FAIL"),R1938&lt;&gt;"",S1938&lt;&gt;"",T1938&lt;&gt;""),"LABEL_APPLIED","INCOMPLETE_DECISION"),"RERUN_REQUIRED"))</x:f>
      </x:c>
    </x:row>
    <x:row r="1939" ht="30" customHeight="1">
      <x:c r="A1939" s="9" t="str">
        <x:v>TRF-064-F01</x:v>
      </x:c>
      <x:c r="B1939" s="9" t="str">
        <x:v>TRF-064</x:v>
      </x:c>
      <x:c r="C1939" s="9" t="str">
        <x:v>BATCH_05</x:v>
      </x:c>
      <x:c r="D1939" s="9" t="str">
        <x:v>TRAFICOM</x:v>
      </x:c>
      <x:c r="E1939" s="9" t="n">
        <x:v>0</x:v>
      </x:c>
      <x:c r="F1939" s="9" t="str">
        <x:v>4.8</x:v>
      </x:c>
      <x:c r="G1939" s="9" t="str">
        <x:v>FAIL</x:v>
      </x:c>
      <x:c r="H1939" s="11" t="str">
        <x:v>Side-propeller shafting lacks its plated-bossing enclosure.</x:v>
      </x:c>
      <x:c r="I1939" s="10" t="str">
        <x:v>rdf/TRF/TRF-064/TRF-064-F01.ttl</x:v>
      </x:c>
      <x:c r="J1939" s="10" t="str">
        <x:v>73f4b101e86b917f4af97095afa01dcee8b66388cdacb114666d1fdde8e22644</x:v>
      </x:c>
      <x:c r="K1939" s="13" t="str">
        <x:v>NOT_REVIEWED</x:v>
      </x:c>
      <x:c r="L1939" s="13" t="str"/>
      <x:c r="M1939" s="13" t="str"/>
      <x:c r="N1939" s="13" t="str"/>
      <x:c r="O1939" s="13" t="str"/>
      <x:c r="P1939" s="13" t="str"/>
      <x:c r="Q1939" s="13" t="str"/>
      <x:c r="R1939" s="13" t="str"/>
      <x:c r="S1939" s="13" t="str"/>
      <x:c r="T1939" s="14" t="str"/>
      <x:c r="U1939" s="9" t="str">
        <x:f>IF(AND(Q1939="AGREED",P1939="LABEL_ONLY",OR(O1939="PASS",O1939="FAIL"),R1939&lt;&gt;"",S1939&lt;&gt;"",T1939&lt;&gt;""),O1939,G1939)</x:f>
        <x:v>FAIL</x:v>
      </x:c>
      <x:c r="V1939" s="9" t="str">
        <x:f>IF(Q1939&lt;&gt;"AGREED","",IF(P1939="LABEL_ONLY",IF(AND(Q1939="AGREED",P1939="LABEL_ONLY",OR(O1939="PASS",O1939="FAIL"),R1939&lt;&gt;"",S1939&lt;&gt;"",T1939&lt;&gt;""),"LABEL_APPLIED","INCOMPLETE_DECISION"),"RERUN_REQUIRED"))</x:f>
      </x:c>
    </x:row>
    <x:row r="1940" ht="30" customHeight="1">
      <x:c r="A1940" s="9" t="str">
        <x:v>TRF-064-F02</x:v>
      </x:c>
      <x:c r="B1940" s="9" t="str">
        <x:v>TRF-064</x:v>
      </x:c>
      <x:c r="C1940" s="9" t="str">
        <x:v>BATCH_05</x:v>
      </x:c>
      <x:c r="D1940" s="9" t="str">
        <x:v>TRAFICOM</x:v>
      </x:c>
      <x:c r="E1940" s="9" t="n">
        <x:v>0</x:v>
      </x:c>
      <x:c r="F1940" s="9" t="str">
        <x:v>4.8</x:v>
      </x:c>
      <x:c r="G1940" s="9" t="str">
        <x:v>FAIL</x:v>
      </x:c>
      <x:c r="H1940" s="11" t="str">
        <x:v>Stern tube lacks its plated-bossing enclosure.</x:v>
      </x:c>
      <x:c r="I1940" s="10" t="str">
        <x:v>rdf/TRF/TRF-064/TRF-064-F02.ttl</x:v>
      </x:c>
      <x:c r="J1940" s="10" t="str">
        <x:v>295b468af09b667d36015cc5f41f06c21ad6f04407bfd185eccedc0156565887</x:v>
      </x:c>
      <x:c r="K1940" s="13" t="str">
        <x:v>NOT_REVIEWED</x:v>
      </x:c>
      <x:c r="L1940" s="13" t="str"/>
      <x:c r="M1940" s="13" t="str"/>
      <x:c r="N1940" s="13" t="str"/>
      <x:c r="O1940" s="13" t="str"/>
      <x:c r="P1940" s="13" t="str"/>
      <x:c r="Q1940" s="13" t="str"/>
      <x:c r="R1940" s="13" t="str"/>
      <x:c r="S1940" s="13" t="str"/>
      <x:c r="T1940" s="14" t="str"/>
      <x:c r="U1940" s="9" t="str">
        <x:f>IF(AND(Q1940="AGREED",P1940="LABEL_ONLY",OR(O1940="PASS",O1940="FAIL"),R1940&lt;&gt;"",S1940&lt;&gt;"",T1940&lt;&gt;""),O1940,G1940)</x:f>
        <x:v>FAIL</x:v>
      </x:c>
      <x:c r="V1940" s="9" t="str">
        <x:f>IF(Q1940&lt;&gt;"AGREED","",IF(P1940="LABEL_ONLY",IF(AND(Q1940="AGREED",P1940="LABEL_ONLY",OR(O1940="PASS",O1940="FAIL"),R1940&lt;&gt;"",S1940&lt;&gt;"",T1940&lt;&gt;""),"LABEL_APPLIED","INCOMPLETE_DECISION"),"RERUN_REQUIRED"))</x:f>
      </x:c>
    </x:row>
    <x:row r="1941" ht="30" customHeight="1">
      <x:c r="A1941" s="9" t="str">
        <x:v>TRF-064-F03</x:v>
      </x:c>
      <x:c r="B1941" s="9" t="str">
        <x:v>TRF-064</x:v>
      </x:c>
      <x:c r="C1941" s="9" t="str">
        <x:v>BATCH_05</x:v>
      </x:c>
      <x:c r="D1941" s="9" t="str">
        <x:v>TRAFICOM</x:v>
      </x:c>
      <x:c r="E1941" s="9" t="n">
        <x:v>0</x:v>
      </x:c>
      <x:c r="F1941" s="9" t="str">
        <x:v>4.8</x:v>
      </x:c>
      <x:c r="G1941" s="9" t="str">
        <x:v>FAIL</x:v>
      </x:c>
      <x:c r="H1941" s="11" t="str">
        <x:v>Detached strut lacks design evidence.</x:v>
      </x:c>
      <x:c r="I1941" s="10" t="str">
        <x:v>rdf/TRF/TRF-064/TRF-064-F03.ttl</x:v>
      </x:c>
      <x:c r="J1941" s="10" t="str">
        <x:v>2c2c347a9e0ae974ffc9d967e2f518450413b3fed7cf648be94829fbc67d6f25</x:v>
      </x:c>
      <x:c r="K1941" s="13" t="str">
        <x:v>NOT_REVIEWED</x:v>
      </x:c>
      <x:c r="L1941" s="13" t="str"/>
      <x:c r="M1941" s="13" t="str"/>
      <x:c r="N1941" s="13" t="str"/>
      <x:c r="O1941" s="13" t="str"/>
      <x:c r="P1941" s="13" t="str"/>
      <x:c r="Q1941" s="13" t="str"/>
      <x:c r="R1941" s="13" t="str"/>
      <x:c r="S1941" s="13" t="str"/>
      <x:c r="T1941" s="14" t="str"/>
      <x:c r="U1941" s="9" t="str">
        <x:f>IF(AND(Q1941="AGREED",P1941="LABEL_ONLY",OR(O1941="PASS",O1941="FAIL"),R1941&lt;&gt;"",S1941&lt;&gt;"",T1941&lt;&gt;""),O1941,G1941)</x:f>
        <x:v>FAIL</x:v>
      </x:c>
      <x:c r="V1941" s="9" t="str">
        <x:f>IF(Q1941&lt;&gt;"AGREED","",IF(P1941="LABEL_ONLY",IF(AND(Q1941="AGREED",P1941="LABEL_ONLY",OR(O1941="PASS",O1941="FAIL"),R1941&lt;&gt;"",S1941&lt;&gt;"",T1941&lt;&gt;""),"LABEL_APPLIED","INCOMPLETE_DECISION"),"RERUN_REQUIRED"))</x:f>
      </x:c>
    </x:row>
    <x:row r="1942" ht="30" customHeight="1">
      <x:c r="A1942" s="9" t="str">
        <x:v>TRF-064-F04</x:v>
      </x:c>
      <x:c r="B1942" s="9" t="str">
        <x:v>TRF-064</x:v>
      </x:c>
      <x:c r="C1942" s="9" t="str">
        <x:v>BATCH_05</x:v>
      </x:c>
      <x:c r="D1942" s="9" t="str">
        <x:v>TRAFICOM</x:v>
      </x:c>
      <x:c r="E1942" s="9" t="n">
        <x:v>0</x:v>
      </x:c>
      <x:c r="F1942" s="9" t="str">
        <x:v>4.8</x:v>
      </x:c>
      <x:c r="G1942" s="9" t="str">
        <x:v>FAIL</x:v>
      </x:c>
      <x:c r="H1942" s="11" t="str">
        <x:v>Detached strut lacks strength evidence.</x:v>
      </x:c>
      <x:c r="I1942" s="10" t="str">
        <x:v>rdf/TRF/TRF-064/TRF-064-F04.ttl</x:v>
      </x:c>
      <x:c r="J1942" s="10" t="str">
        <x:v>f1a1d325997e621fe5617d1fda429269d43d7a332cf4d5c1720deae824b9bafa</x:v>
      </x:c>
      <x:c r="K1942" s="13" t="str">
        <x:v>NOT_REVIEWED</x:v>
      </x:c>
      <x:c r="L1942" s="13" t="str"/>
      <x:c r="M1942" s="13" t="str"/>
      <x:c r="N1942" s="13" t="str"/>
      <x:c r="O1942" s="13" t="str"/>
      <x:c r="P1942" s="13" t="str"/>
      <x:c r="Q1942" s="13" t="str"/>
      <x:c r="R1942" s="13" t="str"/>
      <x:c r="S1942" s="13" t="str"/>
      <x:c r="T1942" s="14" t="str"/>
      <x:c r="U1942" s="9" t="str">
        <x:f>IF(AND(Q1942="AGREED",P1942="LABEL_ONLY",OR(O1942="PASS",O1942="FAIL"),R1942&lt;&gt;"",S1942&lt;&gt;"",T1942&lt;&gt;""),O1942,G1942)</x:f>
        <x:v>FAIL</x:v>
      </x:c>
      <x:c r="V1942" s="9" t="str">
        <x:f>IF(Q1942&lt;&gt;"AGREED","",IF(P1942="LABEL_ONLY",IF(AND(Q1942="AGREED",P1942="LABEL_ONLY",OR(O1942="PASS",O1942="FAIL"),R1942&lt;&gt;"",S1942&lt;&gt;"",T1942&lt;&gt;""),"LABEL_APPLIED","INCOMPLETE_DECISION"),"RERUN_REQUIRED"))</x:f>
      </x:c>
    </x:row>
    <x:row r="1943" ht="30" customHeight="1">
      <x:c r="A1943" s="9" t="str">
        <x:v>TRF-064-F05</x:v>
      </x:c>
      <x:c r="B1943" s="9" t="str">
        <x:v>TRF-064</x:v>
      </x:c>
      <x:c r="C1943" s="9" t="str">
        <x:v>BATCH_05</x:v>
      </x:c>
      <x:c r="D1943" s="9" t="str">
        <x:v>TRAFICOM</x:v>
      </x:c>
      <x:c r="E1943" s="9" t="n">
        <x:v>0</x:v>
      </x:c>
      <x:c r="F1943" s="9" t="str">
        <x:v>4.8</x:v>
      </x:c>
      <x:c r="G1943" s="9" t="str">
        <x:v>FAIL</x:v>
      </x:c>
      <x:c r="H1943" s="11" t="str">
        <x:v>Detached strut lacks hull-attachment evidence.</x:v>
      </x:c>
      <x:c r="I1943" s="10" t="str">
        <x:v>rdf/TRF/TRF-064/TRF-064-F05.ttl</x:v>
      </x:c>
      <x:c r="J1943" s="10" t="str">
        <x:v>9dc2a464598d68859510ad1fc632edf9651199204ce93076b7cc2c0df3ef16a4</x:v>
      </x:c>
      <x:c r="K1943" s="13" t="str">
        <x:v>NOT_REVIEWED</x:v>
      </x:c>
      <x:c r="L1943" s="13" t="str"/>
      <x:c r="M1943" s="13" t="str"/>
      <x:c r="N1943" s="13" t="str"/>
      <x:c r="O1943" s="13" t="str"/>
      <x:c r="P1943" s="13" t="str"/>
      <x:c r="Q1943" s="13" t="str"/>
      <x:c r="R1943" s="13" t="str"/>
      <x:c r="S1943" s="13" t="str"/>
      <x:c r="T1943" s="14" t="str"/>
      <x:c r="U1943" s="9" t="str">
        <x:f>IF(AND(Q1943="AGREED",P1943="LABEL_ONLY",OR(O1943="PASS",O1943="FAIL"),R1943&lt;&gt;"",S1943&lt;&gt;"",T1943&lt;&gt;""),O1943,G1943)</x:f>
        <x:v>FAIL</x:v>
      </x:c>
      <x:c r="V1943" s="9" t="str">
        <x:f>IF(Q1943&lt;&gt;"AGREED","",IF(P1943="LABEL_ONLY",IF(AND(Q1943="AGREED",P1943="LABEL_ONLY",OR(O1943="PASS",O1943="FAIL"),R1943&lt;&gt;"",S1943&lt;&gt;"",T1943&lt;&gt;""),"LABEL_APPLIED","INCOMPLETE_DECISION"),"RERUN_REQUIRED"))</x:f>
      </x:c>
    </x:row>
    <x:row r="1944" ht="30" customHeight="1">
      <x:c r="A1944" s="9" t="str">
        <x:v>TRF-064-F06</x:v>
      </x:c>
      <x:c r="B1944" s="9" t="str">
        <x:v>TRF-064</x:v>
      </x:c>
      <x:c r="C1944" s="9" t="str">
        <x:v>BATCH_05</x:v>
      </x:c>
      <x:c r="D1944" s="9" t="str">
        <x:v>TRAFICOM</x:v>
      </x:c>
      <x:c r="E1944" s="9" t="n">
        <x:v>1</x:v>
      </x:c>
      <x:c r="F1944" s="9" t="str">
        <x:v>4.8</x:v>
      </x:c>
      <x:c r="G1944" s="9" t="str">
        <x:v>FAIL</x:v>
      </x:c>
      <x:c r="H1944" s="11" t="str">
        <x:v>Strut evidence is attached to the ship rather than the detached-strut structure.</x:v>
      </x:c>
      <x:c r="I1944" s="10" t="str">
        <x:v>rdf/TRF/TRF-064/TRF-064-F06.ttl</x:v>
      </x:c>
      <x:c r="J1944" s="10" t="str">
        <x:v>a43263825d4fb08f47927d41c4c012d7200cd5e3c1a0662dd01f887eca66956e</x:v>
      </x:c>
      <x:c r="K1944" s="13" t="str">
        <x:v>REVIEWED</x:v>
      </x:c>
      <x:c r="L1944" s="13" t="str">
        <x:v>YES</x:v>
      </x:c>
      <x:c r="M1944" s="13" t="str">
        <x:v>YES</x:v>
      </x:c>
      <x:c r="N1944" s="13" t="str">
        <x:v>YES</x:v>
      </x:c>
      <x:c r="O1944" s="13"/>
      <x:c r="P1944" s="13"/>
      <x:c r="Q1944" s="13"/>
      <x:c r="R1944" s="13" t="str">
        <x:v>AI-assisted draft</x:v>
      </x:c>
      <x:c r="S1944" s="105" t="n">
        <x:v>46281</x:v>
      </x:c>
      <x:c r="T1944" s="14" t="str">
        <x:v>Valid failure: detached-strut design, strength and hull-attachment evidence is attached to the ship instead of the detached-strut structure.</x:v>
      </x:c>
      <x:c r="U1944" s="9" t="str">
        <x:f>IF(AND(Q1944="AGREED",P1944="LABEL_ONLY",OR(O1944="PASS",O1944="FAIL"),R1944&lt;&gt;"",S1944&lt;&gt;"",T1944&lt;&gt;""),O1944,G1944)</x:f>
        <x:v>FAIL</x:v>
      </x:c>
      <x:c r="V1944" s="9" t="str">
        <x:f>IF(Q1944&lt;&gt;"AGREED","",IF(P1944="LABEL_ONLY",IF(AND(Q1944="AGREED",P1944="LABEL_ONLY",OR(O1944="PASS",O1944="FAIL"),R1944&lt;&gt;"",S1944&lt;&gt;"",T1944&lt;&gt;""),"LABEL_APPLIED","INCOMPLETE_DECISION"),"RERUN_REQUIRED"))</x:f>
      </x:c>
    </x:row>
    <x:row r="1945" ht="30" customHeight="1">
      <x:c r="A1945" s="9" t="str">
        <x:v>TRF-064-P01</x:v>
      </x:c>
      <x:c r="B1945" s="9" t="str">
        <x:v>TRF-064</x:v>
      </x:c>
      <x:c r="C1945" s="9" t="str">
        <x:v>BATCH_05</x:v>
      </x:c>
      <x:c r="D1945" s="9" t="str">
        <x:v>TRAFICOM</x:v>
      </x:c>
      <x:c r="E1945" s="9" t="n">
        <x:v>0</x:v>
      </x:c>
      <x:c r="F1945" s="9" t="str">
        <x:v>4.8</x:v>
      </x:c>
      <x:c r="G1945" s="9" t="str">
        <x:v>PASS</x:v>
      </x:c>
      <x:c r="H1945" s="11" t="str">
        <x:v>Side-propeller shafting and stern tube are each enclosed by typed plated bossings.</x:v>
      </x:c>
      <x:c r="I1945" s="10" t="str">
        <x:v>rdf/TRF/TRF-064/TRF-064-P01.ttl</x:v>
      </x:c>
      <x:c r="J1945" s="10" t="str">
        <x:v>7f8e52ac7e7cd9f29ed6078c2d1266898bfb6b48eeebc17d1f3b9a9699a0add6</x:v>
      </x:c>
      <x:c r="K1945" s="13" t="str">
        <x:v>NOT_REVIEWED</x:v>
      </x:c>
      <x:c r="L1945" s="13" t="str"/>
      <x:c r="M1945" s="13" t="str"/>
      <x:c r="N1945" s="13" t="str"/>
      <x:c r="O1945" s="13" t="str"/>
      <x:c r="P1945" s="13" t="str"/>
      <x:c r="Q1945" s="13" t="str"/>
      <x:c r="R1945" s="13" t="str"/>
      <x:c r="S1945" s="13" t="str"/>
      <x:c r="T1945" s="14" t="str"/>
      <x:c r="U1945" s="9" t="str">
        <x:f>IF(AND(Q1945="AGREED",P1945="LABEL_ONLY",OR(O1945="PASS",O1945="FAIL"),R1945&lt;&gt;"",S1945&lt;&gt;"",T1945&lt;&gt;""),O1945,G1945)</x:f>
        <x:v>PASS</x:v>
      </x:c>
      <x:c r="V1945" s="9" t="str">
        <x:f>IF(Q1945&lt;&gt;"AGREED","",IF(P1945="LABEL_ONLY",IF(AND(Q1945="AGREED",P1945="LABEL_ONLY",OR(O1945="PASS",O1945="FAIL"),R1945&lt;&gt;"",S1945&lt;&gt;"",T1945&lt;&gt;""),"LABEL_APPLIED","INCOMPLETE_DECISION"),"RERUN_REQUIRED"))</x:f>
      </x:c>
    </x:row>
    <x:row r="1946" ht="30" customHeight="1">
      <x:c r="A1946" s="9" t="str">
        <x:v>TRF-064-P02</x:v>
      </x:c>
      <x:c r="B1946" s="9" t="str">
        <x:v>TRF-064</x:v>
      </x:c>
      <x:c r="C1946" s="9" t="str">
        <x:v>BATCH_05</x:v>
      </x:c>
      <x:c r="D1946" s="9" t="str">
        <x:v>TRAFICOM</x:v>
      </x:c>
      <x:c r="E1946" s="9" t="n">
        <x:v>0</x:v>
      </x:c>
      <x:c r="F1946" s="9" t="str">
        <x:v>4.8</x:v>
      </x:c>
      <x:c r="G1946" s="9" t="str">
        <x:v>PASS</x:v>
      </x:c>
      <x:c r="H1946" s="11" t="str">
        <x:v>Detached strut has design, strength and hull-attachment evidence in addition to bossed shafting/tube.</x:v>
      </x:c>
      <x:c r="I1946" s="10" t="str">
        <x:v>rdf/TRF/TRF-064/TRF-064-P02.ttl</x:v>
      </x:c>
      <x:c r="J1946" s="10" t="str">
        <x:v>e83526aad9b7033f0c58357782cc78d2d574700f5edd77c4367442a29a35531e</x:v>
      </x:c>
      <x:c r="K1946" s="13" t="str">
        <x:v>NOT_REVIEWED</x:v>
      </x:c>
      <x:c r="L1946" s="13" t="str"/>
      <x:c r="M1946" s="13" t="str"/>
      <x:c r="N1946" s="13" t="str"/>
      <x:c r="O1946" s="13" t="str"/>
      <x:c r="P1946" s="13" t="str"/>
      <x:c r="Q1946" s="13" t="str"/>
      <x:c r="R1946" s="13" t="str"/>
      <x:c r="S1946" s="13" t="str"/>
      <x:c r="T1946" s="14" t="str"/>
      <x:c r="U1946" s="9" t="str">
        <x:f>IF(AND(Q1946="AGREED",P1946="LABEL_ONLY",OR(O1946="PASS",O1946="FAIL"),R1946&lt;&gt;"",S1946&lt;&gt;"",T1946&lt;&gt;""),O1946,G1946)</x:f>
        <x:v>PASS</x:v>
      </x:c>
      <x:c r="V1946" s="9" t="str">
        <x:f>IF(Q1946&lt;&gt;"AGREED","",IF(P1946="LABEL_ONLY",IF(AND(Q1946="AGREED",P1946="LABEL_ONLY",OR(O1946="PASS",O1946="FAIL"),R1946&lt;&gt;"",S1946&lt;&gt;"",T1946&lt;&gt;""),"LABEL_APPLIED","INCOMPLETE_DECISION"),"RERUN_REQUIRED"))</x:f>
      </x:c>
    </x:row>
    <x:row r="1947" ht="30" customHeight="1">
      <x:c r="A1947" s="9" t="str">
        <x:v>TRF-064-P03</x:v>
      </x:c>
      <x:c r="B1947" s="9" t="str">
        <x:v>TRF-064</x:v>
      </x:c>
      <x:c r="C1947" s="9" t="str">
        <x:v>BATCH_05</x:v>
      </x:c>
      <x:c r="D1947" s="9" t="str">
        <x:v>TRAFICOM</x:v>
      </x:c>
      <x:c r="E1947" s="9" t="n">
        <x:v>1</x:v>
      </x:c>
      <x:c r="F1947" s="9" t="str">
        <x:v>4.8</x:v>
      </x:c>
      <x:c r="G1947" s="9" t="str">
        <x:v>PASS</x:v>
      </x:c>
      <x:c r="H1947" s="11" t="str">
        <x:v>Ship without side-propeller shafting, stern tube or detached strut is non-applicable.</x:v>
      </x:c>
      <x:c r="I1947" s="10" t="str">
        <x:v>rdf/TRF/TRF-064/TRF-064-P03.ttl</x:v>
      </x:c>
      <x:c r="J1947" s="10" t="str">
        <x:v>6884679df9cc29dedb20eac395c9b0451f633ea145faed9ab95b2b068dc9bb6c</x:v>
      </x:c>
      <x:c r="K1947" s="13" t="str">
        <x:v>REVIEWED</x:v>
      </x:c>
      <x:c r="L1947" s="13" t="str">
        <x:v>YES</x:v>
      </x:c>
      <x:c r="M1947" s="13" t="str">
        <x:v>YES</x:v>
      </x:c>
      <x:c r="N1947" s="13" t="str">
        <x:v>YES</x:v>
      </x:c>
      <x:c r="O1947" s="13"/>
      <x:c r="P1947" s="13"/>
      <x:c r="Q1947" s="13"/>
      <x:c r="R1947" s="13" t="str">
        <x:v>AI-assisted draft</x:v>
      </x:c>
      <x:c r="S1947" s="105" t="n">
        <x:v>46281</x:v>
      </x:c>
      <x:c r="T1947" s="14" t="str">
        <x:v>Valid non-applicable PASS: the ship has no side-propeller shafting, stern tube or detached strut, so clause 4.8 imposes no equipment-path obligation.</x:v>
      </x:c>
      <x:c r="U1947" s="9" t="str">
        <x:f>IF(AND(Q1947="AGREED",P1947="LABEL_ONLY",OR(O1947="PASS",O1947="FAIL"),R1947&lt;&gt;"",S1947&lt;&gt;"",T1947&lt;&gt;""),O1947,G1947)</x:f>
        <x:v>PASS</x:v>
      </x:c>
      <x:c r="V1947" s="9" t="str">
        <x:f>IF(Q1947&lt;&gt;"AGREED","",IF(P1947="LABEL_ONLY",IF(AND(Q1947="AGREED",P1947="LABEL_ONLY",OR(O1947="PASS",O1947="FAIL"),R1947&lt;&gt;"",S1947&lt;&gt;"",T1947&lt;&gt;""),"LABEL_APPLIED","INCOMPLETE_DECISION"),"RERUN_REQUIRED"))</x:f>
      </x:c>
    </x:row>
    <x:row r="1948" ht="30" customHeight="1">
      <x:c r="A1948" s="9" t="str">
        <x:v>TRF-066-F01</x:v>
      </x:c>
      <x:c r="B1948" s="9" t="str">
        <x:v>TRF-066</x:v>
      </x:c>
      <x:c r="C1948" s="9" t="str">
        <x:v>BATCH_23</x:v>
      </x:c>
      <x:c r="D1948" s="9" t="str">
        <x:v>TRAFICOM</x:v>
      </x:c>
      <x:c r="E1948" s="9" t="n">
        <x:v>0</x:v>
      </x:c>
      <x:c r="F1948" s="9" t="str">
        <x:v>5</x:v>
      </x:c>
      <x:c r="G1948" s="9" t="str">
        <x:v>FAIL</x:v>
      </x:c>
      <x:c r="H1948" s="11" t="str">
        <x:v>Applicable IA ship has no rudder-protection arrangement.</x:v>
      </x:c>
      <x:c r="I1948" s="10" t="str">
        <x:v>rdf/TRF/TRF-066/TRF-066-F01.ttl</x:v>
      </x:c>
      <x:c r="J1948" s="10" t="str">
        <x:v>26467569d9c9d13a34dac4a40056f4453fb261cf524ef0e18b3e9c6a872d04c2</x:v>
      </x:c>
      <x:c r="K1948" s="13" t="str">
        <x:v>NOT_REVIEWED</x:v>
      </x:c>
      <x:c r="L1948" s="13" t="str"/>
      <x:c r="M1948" s="13" t="str"/>
      <x:c r="N1948" s="13" t="str"/>
      <x:c r="O1948" s="13" t="str"/>
      <x:c r="P1948" s="13" t="str"/>
      <x:c r="Q1948" s="13" t="str"/>
      <x:c r="R1948" s="13" t="str"/>
      <x:c r="S1948" s="13" t="str"/>
      <x:c r="T1948" s="14" t="str"/>
      <x:c r="U1948" s="9" t="str">
        <x:f>IF(AND(Q1948="AGREED",P1948="LABEL_ONLY",OR(O1948="PASS",O1948="FAIL"),R1948&lt;&gt;"",S1948&lt;&gt;"",T1948&lt;&gt;""),O1948,G1948)</x:f>
        <x:v>FAIL</x:v>
      </x:c>
      <x:c r="V1948" s="9" t="str">
        <x:f>IF(Q1948&lt;&gt;"AGREED","",IF(P1948="LABEL_ONLY",IF(AND(Q1948="AGREED",P1948="LABEL_ONLY",OR(O1948="PASS",O1948="FAIL"),R1948&lt;&gt;"",S1948&lt;&gt;"",T1948&lt;&gt;""),"LABEL_APPLIED","INCOMPLETE_DECISION"),"RERUN_REQUIRED"))</x:f>
      </x:c>
    </x:row>
    <x:row r="1949" ht="30" customHeight="1">
      <x:c r="A1949" s="9" t="str">
        <x:v>TRF-066-F02</x:v>
      </x:c>
      <x:c r="B1949" s="9" t="str">
        <x:v>TRF-066</x:v>
      </x:c>
      <x:c r="C1949" s="9" t="str">
        <x:v>BATCH_23</x:v>
      </x:c>
      <x:c r="D1949" s="9" t="str">
        <x:v>TRAFICOM</x:v>
      </x:c>
      <x:c r="E1949" s="9" t="n">
        <x:v>0</x:v>
      </x:c>
      <x:c r="F1949" s="9" t="str">
        <x:v>5</x:v>
      </x:c>
      <x:c r="G1949" s="9" t="str">
        <x:v>FAIL</x:v>
      </x:c>
      <x:c r="H1949" s="11" t="str">
        <x:v>Ice knife does not extend below the LIWL.</x:v>
      </x:c>
      <x:c r="I1949" s="10" t="str">
        <x:v>rdf/TRF/TRF-066/TRF-066-F02.ttl</x:v>
      </x:c>
      <x:c r="J1949" s="10" t="str">
        <x:v>65c6977b1456f4f6faf026d5a6e6ad431b6a200970a3e9acee3bc3d13e526cc4</x:v>
      </x:c>
      <x:c r="K1949" s="13" t="str">
        <x:v>NOT_REVIEWED</x:v>
      </x:c>
      <x:c r="L1949" s="13" t="str"/>
      <x:c r="M1949" s="13" t="str"/>
      <x:c r="N1949" s="13" t="str"/>
      <x:c r="O1949" s="13" t="str"/>
      <x:c r="P1949" s="13" t="str"/>
      <x:c r="Q1949" s="13" t="str"/>
      <x:c r="R1949" s="13" t="str"/>
      <x:c r="S1949" s="13" t="str"/>
      <x:c r="T1949" s="14" t="str"/>
      <x:c r="U1949" s="9" t="str">
        <x:f>IF(AND(Q1949="AGREED",P1949="LABEL_ONLY",OR(O1949="PASS",O1949="FAIL"),R1949&lt;&gt;"",S1949&lt;&gt;"",T1949&lt;&gt;""),O1949,G1949)</x:f>
        <x:v>FAIL</x:v>
      </x:c>
      <x:c r="V1949" s="9" t="str">
        <x:f>IF(Q1949&lt;&gt;"AGREED","",IF(P1949="LABEL_ONLY",IF(AND(Q1949="AGREED",P1949="LABEL_ONLY",OR(O1949="PASS",O1949="FAIL"),R1949&lt;&gt;"",S1949&lt;&gt;"",T1949&lt;&gt;""),"LABEL_APPLIED","INCOMPLETE_DECISION"),"RERUN_REQUIRED"))</x:f>
      </x:c>
    </x:row>
    <x:row r="1950" ht="30" customHeight="1">
      <x:c r="A1950" s="9" t="str">
        <x:v>TRF-066-F03</x:v>
      </x:c>
      <x:c r="B1950" s="9" t="str">
        <x:v>TRF-066</x:v>
      </x:c>
      <x:c r="C1950" s="9" t="str">
        <x:v>BATCH_23</x:v>
      </x:c>
      <x:c r="D1950" s="9" t="str">
        <x:v>TRAFICOM</x:v>
      </x:c>
      <x:c r="E1950" s="9" t="n">
        <x:v>1</x:v>
      </x:c>
      <x:c r="F1950" s="9" t="str">
        <x:v>5</x:v>
      </x:c>
      <x:c r="G1950" s="9" t="str">
        <x:v>FAIL</x:v>
      </x:c>
      <x:c r="H1950" s="11" t="str">
        <x:v>Applicable ship has only a generic arrangement, not an ice knife or equivalent means.</x:v>
      </x:c>
      <x:c r="I1950" s="10" t="str">
        <x:v>rdf/TRF/TRF-066/TRF-066-F03.ttl</x:v>
      </x:c>
      <x:c r="J1950" s="10" t="str">
        <x:v>f1894f5d7a949f117c2a49359f51eef2c6e58bdfce2cafe3db5e9f035b9f08ce</x:v>
      </x:c>
      <x:c r="K1950" s="13" t="str">
        <x:v>NOT_REVIEWED</x:v>
      </x:c>
      <x:c r="L1950" s="13" t="str"/>
      <x:c r="M1950" s="13" t="str"/>
      <x:c r="N1950" s="13" t="str"/>
      <x:c r="O1950" s="13" t="str"/>
      <x:c r="P1950" s="13" t="str"/>
      <x:c r="Q1950" s="13" t="str"/>
      <x:c r="R1950" s="13" t="str"/>
      <x:c r="S1950" s="13" t="str"/>
      <x:c r="T1950" s="14" t="str"/>
      <x:c r="U1950" s="9" t="str">
        <x:f>IF(AND(Q1950="AGREED",P1950="LABEL_ONLY",OR(O1950="PASS",O1950="FAIL"),R1950&lt;&gt;"",S1950&lt;&gt;"",T1950&lt;&gt;""),O1950,G1950)</x:f>
        <x:v>FAIL</x:v>
      </x:c>
      <x:c r="V1950" s="9" t="str">
        <x:f>IF(Q1950&lt;&gt;"AGREED","",IF(P1950="LABEL_ONLY",IF(AND(Q1950="AGREED",P1950="LABEL_ONLY",OR(O1950="PASS",O1950="FAIL"),R1950&lt;&gt;"",S1950&lt;&gt;"",T1950&lt;&gt;""),"LABEL_APPLIED","INCOMPLETE_DECISION"),"RERUN_REQUIRED"))</x:f>
      </x:c>
    </x:row>
    <x:row r="1951" ht="30" customHeight="1">
      <x:c r="A1951" s="9" t="str">
        <x:v>TRF-066-F04</x:v>
      </x:c>
      <x:c r="B1951" s="9" t="str">
        <x:v>TRF-066</x:v>
      </x:c>
      <x:c r="C1951" s="9" t="str">
        <x:v>BATCH_23</x:v>
      </x:c>
      <x:c r="D1951" s="9" t="str">
        <x:v>TRAFICOM</x:v>
      </x:c>
      <x:c r="E1951" s="9" t="n">
        <x:v>0</x:v>
      </x:c>
      <x:c r="F1951" s="9" t="str">
        <x:v>5</x:v>
      </x:c>
      <x:c r="G1951" s="9" t="str">
        <x:v>FAIL</x:v>
      </x:c>
      <x:c r="H1951" s="11" t="str">
        <x:v>Applicable ship is missing the iceKnifePracticable applicability state.</x:v>
      </x:c>
      <x:c r="I1951" s="10" t="str">
        <x:v>rdf/TRF/TRF-066/TRF-066-F04.ttl</x:v>
      </x:c>
      <x:c r="J1951" s="10" t="str">
        <x:v>2acbaa0f60066a11bc49461321fd2524bfb784933ccc56d2f4703817510689b8</x:v>
      </x:c>
      <x:c r="K1951" s="13" t="str">
        <x:v>NOT_REVIEWED</x:v>
      </x:c>
      <x:c r="L1951" s="13" t="str"/>
      <x:c r="M1951" s="13" t="str"/>
      <x:c r="N1951" s="13" t="str"/>
      <x:c r="O1951" s="13" t="str"/>
      <x:c r="P1951" s="13" t="str"/>
      <x:c r="Q1951" s="13" t="str"/>
      <x:c r="R1951" s="13" t="str"/>
      <x:c r="S1951" s="13" t="str"/>
      <x:c r="T1951" s="14" t="str"/>
      <x:c r="U1951" s="9" t="str">
        <x:f>IF(AND(Q1951="AGREED",P1951="LABEL_ONLY",OR(O1951="PASS",O1951="FAIL"),R1951&lt;&gt;"",S1951&lt;&gt;"",T1951&lt;&gt;""),O1951,G1951)</x:f>
        <x:v>FAIL</x:v>
      </x:c>
      <x:c r="V1951" s="9" t="str">
        <x:f>IF(Q1951&lt;&gt;"AGREED","",IF(P1951="LABEL_ONLY",IF(AND(Q1951="AGREED",P1951="LABEL_ONLY",OR(O1951="PASS",O1951="FAIL"),R1951&lt;&gt;"",S1951&lt;&gt;"",T1951&lt;&gt;""),"LABEL_APPLIED","INCOMPLETE_DECISION"),"RERUN_REQUIRED"))</x:f>
      </x:c>
    </x:row>
    <x:row r="1952" ht="30" customHeight="1">
      <x:c r="A1952" s="9" t="str">
        <x:v>TRF-066-P01</x:v>
      </x:c>
      <x:c r="B1952" s="9" t="str">
        <x:v>TRF-066</x:v>
      </x:c>
      <x:c r="C1952" s="9" t="str">
        <x:v>BATCH_23</x:v>
      </x:c>
      <x:c r="D1952" s="9" t="str">
        <x:v>TRAFICOM</x:v>
      </x:c>
      <x:c r="E1952" s="9" t="n">
        <x:v>0</x:v>
      </x:c>
      <x:c r="F1952" s="9" t="str">
        <x:v>5</x:v>
      </x:c>
      <x:c r="G1952" s="9" t="str">
        <x:v>PASS</x:v>
      </x:c>
      <x:c r="H1952" s="11" t="str">
        <x:v>IA ship with practicable ice knife has a knife extending below the LIWL.</x:v>
      </x:c>
      <x:c r="I1952" s="10" t="str">
        <x:v>rdf/TRF/TRF-066/TRF-066-P01.ttl</x:v>
      </x:c>
      <x:c r="J1952" s="10" t="str">
        <x:v>6010c4aad5f216dfbed4893fcf9c2451f80da7076ba024bc30fc66735d3d169f</x:v>
      </x:c>
      <x:c r="K1952" s="13" t="str">
        <x:v>NOT_REVIEWED</x:v>
      </x:c>
      <x:c r="L1952" s="13" t="str"/>
      <x:c r="M1952" s="13" t="str"/>
      <x:c r="N1952" s="13" t="str"/>
      <x:c r="O1952" s="13" t="str"/>
      <x:c r="P1952" s="13" t="str"/>
      <x:c r="Q1952" s="13" t="str"/>
      <x:c r="R1952" s="13" t="str"/>
      <x:c r="S1952" s="13" t="str"/>
      <x:c r="T1952" s="14" t="str"/>
      <x:c r="U1952" s="9" t="str">
        <x:f>IF(AND(Q1952="AGREED",P1952="LABEL_ONLY",OR(O1952="PASS",O1952="FAIL"),R1952&lt;&gt;"",S1952&lt;&gt;"",T1952&lt;&gt;""),O1952,G1952)</x:f>
        <x:v>PASS</x:v>
      </x:c>
      <x:c r="V1952" s="9" t="str">
        <x:f>IF(Q1952&lt;&gt;"AGREED","",IF(P1952="LABEL_ONLY",IF(AND(Q1952="AGREED",P1952="LABEL_ONLY",OR(O1952="PASS",O1952="FAIL"),R1952&lt;&gt;"",S1952&lt;&gt;"",T1952&lt;&gt;""),"LABEL_APPLIED","INCOMPLETE_DECISION"),"RERUN_REQUIRED"))</x:f>
      </x:c>
    </x:row>
    <x:row r="1953" ht="30" customHeight="1">
      <x:c r="A1953" s="9" t="str">
        <x:v>TRF-066-P02</x:v>
      </x:c>
      <x:c r="B1953" s="9" t="str">
        <x:v>TRF-066</x:v>
      </x:c>
      <x:c r="C1953" s="9" t="str">
        <x:v>BATCH_23</x:v>
      </x:c>
      <x:c r="D1953" s="9" t="str">
        <x:v>TRAFICOM</x:v>
      </x:c>
      <x:c r="E1953" s="9" t="n">
        <x:v>1</x:v>
      </x:c>
      <x:c r="F1953" s="9" t="str">
        <x:v>5</x:v>
      </x:c>
      <x:c r="G1953" s="9" t="str">
        <x:v>PASS</x:v>
      </x:c>
      <x:c r="H1953" s="11" t="str">
        <x:v>IA Super ship uses an equivalent rudder-protection means when the ice knife is not practicable.</x:v>
      </x:c>
      <x:c r="I1953" s="10" t="str">
        <x:v>rdf/TRF/TRF-066/TRF-066-P02.ttl</x:v>
      </x:c>
      <x:c r="J1953" s="10" t="str">
        <x:v>dd36b714a8d957c21de0cce9fe6619fb6242c0ef0583b7ff176197673c953c05</x:v>
      </x:c>
      <x:c r="K1953" s="13" t="str">
        <x:v>NOT_REVIEWED</x:v>
      </x:c>
      <x:c r="L1953" s="13" t="str"/>
      <x:c r="M1953" s="13" t="str"/>
      <x:c r="N1953" s="13" t="str"/>
      <x:c r="O1953" s="13" t="str"/>
      <x:c r="P1953" s="13" t="str"/>
      <x:c r="Q1953" s="13" t="str"/>
      <x:c r="R1953" s="13" t="str"/>
      <x:c r="S1953" s="13" t="str"/>
      <x:c r="T1953" s="14" t="str"/>
      <x:c r="U1953" s="9" t="str">
        <x:f>IF(AND(Q1953="AGREED",P1953="LABEL_ONLY",OR(O1953="PASS",O1953="FAIL"),R1953&lt;&gt;"",S1953&lt;&gt;"",T1953&lt;&gt;""),O1953,G1953)</x:f>
        <x:v>PASS</x:v>
      </x:c>
      <x:c r="V1953" s="9" t="str">
        <x:f>IF(Q1953&lt;&gt;"AGREED","",IF(P1953="LABEL_ONLY",IF(AND(Q1953="AGREED",P1953="LABEL_ONLY",OR(O1953="PASS",O1953="FAIL"),R1953&lt;&gt;"",S1953&lt;&gt;"",T1953&lt;&gt;""),"LABEL_APPLIED","INCOMPLETE_DECISION"),"RERUN_REQUIRED"))</x:f>
      </x:c>
    </x:row>
    <x:row r="1954" ht="30" customHeight="1">
      <x:c r="A1954" s="9" t="str">
        <x:v>TRF-066-P03</x:v>
      </x:c>
      <x:c r="B1954" s="9" t="str">
        <x:v>TRF-066</x:v>
      </x:c>
      <x:c r="C1954" s="9" t="str">
        <x:v>BATCH_23</x:v>
      </x:c>
      <x:c r="D1954" s="9" t="str">
        <x:v>TRAFICOM</x:v>
      </x:c>
      <x:c r="E1954" s="9" t="n">
        <x:v>0</x:v>
      </x:c>
      <x:c r="F1954" s="9" t="str">
        <x:v>5</x:v>
      </x:c>
      <x:c r="G1954" s="9" t="str">
        <x:v>PASS</x:v>
      </x:c>
      <x:c r="H1954" s="11" t="str">
        <x:v>IB ship is outside the IA/IA Super conditional obligation.</x:v>
      </x:c>
      <x:c r="I1954" s="10" t="str">
        <x:v>rdf/TRF/TRF-066/TRF-066-P03.ttl</x:v>
      </x:c>
      <x:c r="J1954" s="10" t="str">
        <x:v>18b212c4339f05b1dd5ef97584f119392c76bfb7d02f51d1eb3074300fe0a425</x:v>
      </x:c>
      <x:c r="K1954" s="13" t="str">
        <x:v>NOT_REVIEWED</x:v>
      </x:c>
      <x:c r="L1954" s="13" t="str"/>
      <x:c r="M1954" s="13" t="str"/>
      <x:c r="N1954" s="13" t="str"/>
      <x:c r="O1954" s="13" t="str"/>
      <x:c r="P1954" s="13" t="str"/>
      <x:c r="Q1954" s="13" t="str"/>
      <x:c r="R1954" s="13" t="str"/>
      <x:c r="S1954" s="13" t="str"/>
      <x:c r="T1954" s="14" t="str"/>
      <x:c r="U1954" s="9" t="str">
        <x:f>IF(AND(Q1954="AGREED",P1954="LABEL_ONLY",OR(O1954="PASS",O1954="FAIL"),R1954&lt;&gt;"",S1954&lt;&gt;"",T1954&lt;&gt;""),O1954,G1954)</x:f>
        <x:v>PASS</x:v>
      </x:c>
      <x:c r="V1954" s="9" t="str">
        <x:f>IF(Q1954&lt;&gt;"AGREED","",IF(P1954="LABEL_ONLY",IF(AND(Q1954="AGREED",P1954="LABEL_ONLY",OR(O1954="PASS",O1954="FAIL"),R1954&lt;&gt;"",S1954&lt;&gt;"",T1954&lt;&gt;""),"LABEL_APPLIED","INCOMPLETE_DECISION"),"RERUN_REQUIRED"))</x:f>
      </x:c>
    </x:row>
    <x:row r="1955" ht="30" customHeight="1">
      <x:c r="A1955" s="9" t="str">
        <x:v>TRF-067-F01</x:v>
      </x:c>
      <x:c r="B1955" s="9" t="str">
        <x:v>TRF-067</x:v>
      </x:c>
      <x:c r="C1955" s="9" t="str">
        <x:v>BATCH_14</x:v>
      </x:c>
      <x:c r="D1955" s="9" t="str">
        <x:v>TRAFICOM</x:v>
      </x:c>
      <x:c r="E1955" s="9" t="n">
        <x:v>1</x:v>
      </x:c>
      <x:c r="F1955" s="9" t="str">
        <x:v>5</x:v>
      </x:c>
      <x:c r="G1955" s="9" t="str">
        <x:v>FAIL</x:v>
      </x:c>
      <x:c r="H1955" s="11" t="str">
        <x:v>Applicable ship is missing a rudder load-absorbing arrangement.</x:v>
      </x:c>
      <x:c r="I1955" s="10" t="str">
        <x:v>rdf/TRF/TRF-067/TRF-067-F01.ttl</x:v>
      </x:c>
      <x:c r="J1955" s="10" t="str">
        <x:v>035c28cc5237405a6c91e4321f76af087dbfcc3bece06a50933414c995f46e3e</x:v>
      </x:c>
      <x:c r="K1955" s="13" t="str">
        <x:v>NOT_REVIEWED</x:v>
      </x:c>
      <x:c r="L1955" s="13" t="str"/>
      <x:c r="M1955" s="13" t="str"/>
      <x:c r="N1955" s="13" t="str"/>
      <x:c r="O1955" s="13" t="str"/>
      <x:c r="P1955" s="13" t="str"/>
      <x:c r="Q1955" s="13" t="str"/>
      <x:c r="R1955" s="13" t="str"/>
      <x:c r="S1955" s="13" t="str"/>
      <x:c r="T1955" s="14" t="str"/>
      <x:c r="U1955" s="9" t="str">
        <x:f>IF(AND(Q1955="AGREED",P1955="LABEL_ONLY",OR(O1955="PASS",O1955="FAIL"),R1955&lt;&gt;"",S1955&lt;&gt;"",T1955&lt;&gt;""),O1955,G1955)</x:f>
        <x:v>FAIL</x:v>
      </x:c>
      <x:c r="V1955" s="9" t="str">
        <x:f>IF(Q1955&lt;&gt;"AGREED","",IF(P1955="LABEL_ONLY",IF(AND(Q1955="AGREED",P1955="LABEL_ONLY",OR(O1955="PASS",O1955="FAIL"),R1955&lt;&gt;"",S1955&lt;&gt;"",T1955&lt;&gt;""),"LABEL_APPLIED","INCOMPLETE_DECISION"),"RERUN_REQUIRED"))</x:f>
      </x:c>
    </x:row>
    <x:row r="1956" ht="30" customHeight="1">
      <x:c r="A1956" s="9" t="str">
        <x:v>TRF-067-F02</x:v>
      </x:c>
      <x:c r="B1956" s="9" t="str">
        <x:v>TRF-067</x:v>
      </x:c>
      <x:c r="C1956" s="9" t="str">
        <x:v>BATCH_14</x:v>
      </x:c>
      <x:c r="D1956" s="9" t="str">
        <x:v>TRAFICOM</x:v>
      </x:c>
      <x:c r="E1956" s="9" t="n">
        <x:v>0</x:v>
      </x:c>
      <x:c r="F1956" s="9" t="str">
        <x:v>5</x:v>
      </x:c>
      <x:c r="G1956" s="9" t="str">
        <x:v>FAIL</x:v>
      </x:c>
      <x:c r="H1956" s="11" t="str">
        <x:v>An ice knife is not a substitute for the separate load-absorbing arrangement required by this clause.</x:v>
      </x:c>
      <x:c r="I1956" s="10" t="str">
        <x:v>rdf/TRF/TRF-067/TRF-067-F02.ttl</x:v>
      </x:c>
      <x:c r="J1956" s="10" t="str">
        <x:v>6d088998f56476ea1747e2821b8c35fc25d42c6f0e135e33a284f176901e8cb3</x:v>
      </x:c>
      <x:c r="K1956" s="13" t="str">
        <x:v>NOT_REVIEWED</x:v>
      </x:c>
      <x:c r="L1956" s="13" t="str"/>
      <x:c r="M1956" s="13" t="str"/>
      <x:c r="N1956" s="13" t="str"/>
      <x:c r="O1956" s="13" t="str"/>
      <x:c r="P1956" s="13" t="str"/>
      <x:c r="Q1956" s="13" t="str"/>
      <x:c r="R1956" s="13" t="str"/>
      <x:c r="S1956" s="13" t="str"/>
      <x:c r="T1956" s="14" t="str"/>
      <x:c r="U1956" s="9" t="str">
        <x:f>IF(AND(Q1956="AGREED",P1956="LABEL_ONLY",OR(O1956="PASS",O1956="FAIL"),R1956&lt;&gt;"",S1956&lt;&gt;"",T1956&lt;&gt;""),O1956,G1956)</x:f>
        <x:v>FAIL</x:v>
      </x:c>
      <x:c r="V1956" s="9" t="str">
        <x:f>IF(Q1956&lt;&gt;"AGREED","",IF(P1956="LABEL_ONLY",IF(AND(Q1956="AGREED",P1956="LABEL_ONLY",OR(O1956="PASS",O1956="FAIL"),R1956&lt;&gt;"",S1956&lt;&gt;"",T1956&lt;&gt;""),"LABEL_APPLIED","INCOMPLETE_DECISION"),"RERUN_REQUIRED"))</x:f>
      </x:c>
    </x:row>
    <x:row r="1957" ht="30" customHeight="1">
      <x:c r="A1957" s="9" t="str">
        <x:v>TRF-067-F03</x:v>
      </x:c>
      <x:c r="B1957" s="9" t="str">
        <x:v>TRF-067</x:v>
      </x:c>
      <x:c r="C1957" s="9" t="str">
        <x:v>BATCH_14</x:v>
      </x:c>
      <x:c r="D1957" s="9" t="str">
        <x:v>TRAFICOM</x:v>
      </x:c>
      <x:c r="E1957" s="9" t="n">
        <x:v>0</x:v>
      </x:c>
      <x:c r="F1957" s="9" t="str">
        <x:v>5</x:v>
      </x:c>
      <x:c r="G1957" s="9" t="str">
        <x:v>FAIL</x:v>
      </x:c>
      <x:c r="H1957" s="11" t="str">
        <x:v>Rudder-protection relationship points to an untyped arrangement node.</x:v>
      </x:c>
      <x:c r="I1957" s="10" t="str">
        <x:v>rdf/TRF/TRF-067/TRF-067-F03.ttl</x:v>
      </x:c>
      <x:c r="J1957" s="10" t="str">
        <x:v>067bbd2534c38e71cf90f7bcd672f0197409fbf03254c83c0150a77469e87d9d</x:v>
      </x:c>
      <x:c r="K1957" s="13" t="str">
        <x:v>NOT_REVIEWED</x:v>
      </x:c>
      <x:c r="L1957" s="13" t="str"/>
      <x:c r="M1957" s="13" t="str"/>
      <x:c r="N1957" s="13" t="str"/>
      <x:c r="O1957" s="13" t="str"/>
      <x:c r="P1957" s="13" t="str"/>
      <x:c r="Q1957" s="13" t="str"/>
      <x:c r="R1957" s="13" t="str"/>
      <x:c r="S1957" s="13" t="str"/>
      <x:c r="T1957" s="14" t="str"/>
      <x:c r="U1957" s="9" t="str">
        <x:f>IF(AND(Q1957="AGREED",P1957="LABEL_ONLY",OR(O1957="PASS",O1957="FAIL"),R1957&lt;&gt;"",S1957&lt;&gt;"",T1957&lt;&gt;""),O1957,G1957)</x:f>
        <x:v>FAIL</x:v>
      </x:c>
      <x:c r="V1957" s="9" t="str">
        <x:f>IF(Q1957&lt;&gt;"AGREED","",IF(P1957="LABEL_ONLY",IF(AND(Q1957="AGREED",P1957="LABEL_ONLY",OR(O1957="PASS",O1957="FAIL"),R1957&lt;&gt;"",S1957&lt;&gt;"",T1957&lt;&gt;""),"LABEL_APPLIED","INCOMPLETE_DECISION"),"RERUN_REQUIRED"))</x:f>
      </x:c>
    </x:row>
    <x:row r="1958" ht="30" customHeight="1">
      <x:c r="A1958" s="9" t="str">
        <x:v>TRF-067-P01</x:v>
      </x:c>
      <x:c r="B1958" s="9" t="str">
        <x:v>TRF-067</x:v>
      </x:c>
      <x:c r="C1958" s="9" t="str">
        <x:v>BATCH_14</x:v>
      </x:c>
      <x:c r="D1958" s="9" t="str">
        <x:v>TRAFICOM</x:v>
      </x:c>
      <x:c r="E1958" s="9" t="n">
        <x:v>0</x:v>
      </x:c>
      <x:c r="F1958" s="9" t="str">
        <x:v>5</x:v>
      </x:c>
      <x:c r="G1958" s="9" t="str">
        <x:v>PASS</x:v>
      </x:c>
      <x:c r="H1958" s="11" t="str">
        <x:v>IA ship has a typed rudder load-absorbing arrangement.</x:v>
      </x:c>
      <x:c r="I1958" s="10" t="str">
        <x:v>rdf/TRF/TRF-067/TRF-067-P01.ttl</x:v>
      </x:c>
      <x:c r="J1958" s="10" t="str">
        <x:v>00eb4f4e12e7fd0164694a7053ab64e661ddc939bc6d18e1912827a9cfb66191</x:v>
      </x:c>
      <x:c r="K1958" s="13" t="str">
        <x:v>NOT_REVIEWED</x:v>
      </x:c>
      <x:c r="L1958" s="13" t="str"/>
      <x:c r="M1958" s="13" t="str"/>
      <x:c r="N1958" s="13" t="str"/>
      <x:c r="O1958" s="13" t="str"/>
      <x:c r="P1958" s="13" t="str"/>
      <x:c r="Q1958" s="13" t="str"/>
      <x:c r="R1958" s="13" t="str"/>
      <x:c r="S1958" s="13" t="str"/>
      <x:c r="T1958" s="14" t="str"/>
      <x:c r="U1958" s="9" t="str">
        <x:f>IF(AND(Q1958="AGREED",P1958="LABEL_ONLY",OR(O1958="PASS",O1958="FAIL"),R1958&lt;&gt;"",S1958&lt;&gt;"",T1958&lt;&gt;""),O1958,G1958)</x:f>
        <x:v>PASS</x:v>
      </x:c>
      <x:c r="V1958" s="9" t="str">
        <x:f>IF(Q1958&lt;&gt;"AGREED","",IF(P1958="LABEL_ONLY",IF(AND(Q1958="AGREED",P1958="LABEL_ONLY",OR(O1958="PASS",O1958="FAIL"),R1958&lt;&gt;"",S1958&lt;&gt;"",T1958&lt;&gt;""),"LABEL_APPLIED","INCOMPLETE_DECISION"),"RERUN_REQUIRED"))</x:f>
      </x:c>
    </x:row>
    <x:row r="1959" ht="30" customHeight="1">
      <x:c r="A1959" s="9" t="str">
        <x:v>TRF-067-P02</x:v>
      </x:c>
      <x:c r="B1959" s="9" t="str">
        <x:v>TRF-067</x:v>
      </x:c>
      <x:c r="C1959" s="9" t="str">
        <x:v>BATCH_14</x:v>
      </x:c>
      <x:c r="D1959" s="9" t="str">
        <x:v>TRAFICOM</x:v>
      </x:c>
      <x:c r="E1959" s="9" t="n">
        <x:v>1</x:v>
      </x:c>
      <x:c r="F1959" s="9" t="str">
        <x:v>5</x:v>
      </x:c>
      <x:c r="G1959" s="9" t="str">
        <x:v>PASS</x:v>
      </x:c>
      <x:c r="H1959" s="11" t="str">
        <x:v>IA Super ship has a typed rudder load-absorbing arrangement.</x:v>
      </x:c>
      <x:c r="I1959" s="10" t="str">
        <x:v>rdf/TRF/TRF-067/TRF-067-P02.ttl</x:v>
      </x:c>
      <x:c r="J1959" s="10" t="str">
        <x:v>dc693b41285935a9a91712042002a3a3a256088349307fe872b91d1a490aa49e</x:v>
      </x:c>
      <x:c r="K1959" s="13" t="str">
        <x:v>NOT_REVIEWED</x:v>
      </x:c>
      <x:c r="L1959" s="13" t="str"/>
      <x:c r="M1959" s="13" t="str"/>
      <x:c r="N1959" s="13" t="str"/>
      <x:c r="O1959" s="13" t="str"/>
      <x:c r="P1959" s="13" t="str"/>
      <x:c r="Q1959" s="13" t="str"/>
      <x:c r="R1959" s="13" t="str"/>
      <x:c r="S1959" s="13" t="str"/>
      <x:c r="T1959" s="14" t="str"/>
      <x:c r="U1959" s="9" t="str">
        <x:f>IF(AND(Q1959="AGREED",P1959="LABEL_ONLY",OR(O1959="PASS",O1959="FAIL"),R1959&lt;&gt;"",S1959&lt;&gt;"",T1959&lt;&gt;""),O1959,G1959)</x:f>
        <x:v>PASS</x:v>
      </x:c>
      <x:c r="V1959" s="9" t="str">
        <x:f>IF(Q1959&lt;&gt;"AGREED","",IF(P1959="LABEL_ONLY",IF(AND(Q1959="AGREED",P1959="LABEL_ONLY",OR(O1959="PASS",O1959="FAIL"),R1959&lt;&gt;"",S1959&lt;&gt;"",T1959&lt;&gt;""),"LABEL_APPLIED","INCOMPLETE_DECISION"),"RERUN_REQUIRED"))</x:f>
      </x:c>
    </x:row>
    <x:row r="1960" ht="30" customHeight="1">
      <x:c r="A1960" s="9" t="str">
        <x:v>TRF-067-P03</x:v>
      </x:c>
      <x:c r="B1960" s="9" t="str">
        <x:v>TRF-067</x:v>
      </x:c>
      <x:c r="C1960" s="9" t="str">
        <x:v>BATCH_14</x:v>
      </x:c>
      <x:c r="D1960" s="9" t="str">
        <x:v>TRAFICOM</x:v>
      </x:c>
      <x:c r="E1960" s="9" t="n">
        <x:v>0</x:v>
      </x:c>
      <x:c r="F1960" s="9" t="str">
        <x:v>5</x:v>
      </x:c>
      <x:c r="G1960" s="9" t="str">
        <x:v>PASS</x:v>
      </x:c>
      <x:c r="H1960" s="11" t="str">
        <x:v>IC ship is outside the IA/IA Super conditional obligation.</x:v>
      </x:c>
      <x:c r="I1960" s="10" t="str">
        <x:v>rdf/TRF/TRF-067/TRF-067-P03.ttl</x:v>
      </x:c>
      <x:c r="J1960" s="10" t="str">
        <x:v>572c45e77ecb7ee81d1b3cfe0dece9ceaa02ac7c9f51d768454872bcea51fc3e</x:v>
      </x:c>
      <x:c r="K1960" s="13" t="str">
        <x:v>NOT_REVIEWED</x:v>
      </x:c>
      <x:c r="L1960" s="13" t="str"/>
      <x:c r="M1960" s="13" t="str"/>
      <x:c r="N1960" s="13" t="str"/>
      <x:c r="O1960" s="13" t="str"/>
      <x:c r="P1960" s="13" t="str"/>
      <x:c r="Q1960" s="13" t="str"/>
      <x:c r="R1960" s="13" t="str"/>
      <x:c r="S1960" s="13" t="str"/>
      <x:c r="T1960" s="14" t="str"/>
      <x:c r="U1960" s="9" t="str">
        <x:f>IF(AND(Q1960="AGREED",P1960="LABEL_ONLY",OR(O1960="PASS",O1960="FAIL"),R1960&lt;&gt;"",S1960&lt;&gt;"",T1960&lt;&gt;""),O1960,G1960)</x:f>
        <x:v>PASS</x:v>
      </x:c>
      <x:c r="V1960" s="9" t="str">
        <x:f>IF(Q1960&lt;&gt;"AGREED","",IF(P1960="LABEL_ONLY",IF(AND(Q1960="AGREED",P1960="LABEL_ONLY",OR(O1960="PASS",O1960="FAIL"),R1960&lt;&gt;"",S1960&lt;&gt;"",T1960&lt;&gt;""),"LABEL_APPLIED","INCOMPLETE_DECISION"),"RERUN_REQUIRED"))</x:f>
      </x:c>
    </x:row>
    <x:row r="1961" ht="30" customHeight="1">
      <x:c r="A1961" s="9" t="str">
        <x:v>TRF-069-F01</x:v>
      </x:c>
      <x:c r="B1961" s="9" t="str">
        <x:v>TRF-069</x:v>
      </x:c>
      <x:c r="C1961" s="9" t="str">
        <x:v>BATCH_04</x:v>
      </x:c>
      <x:c r="D1961" s="9" t="str">
        <x:v>TRAFICOM</x:v>
      </x:c>
      <x:c r="E1961" s="9" t="n">
        <x:v>0</x:v>
      </x:c>
      <x:c r="F1961" s="9" t="str">
        <x:v>6.1</x:v>
      </x:c>
      <x:c r="G1961" s="9" t="str">
        <x:v>FAIL</x:v>
      </x:c>
      <x:c r="H1961" s="11" t="str">
        <x:v>Missing normal-service load-condition evidence.</x:v>
      </x:c>
      <x:c r="I1961" s="10" t="str">
        <x:v>rdf/TRF/TRF-069/TRF-069-F01.ttl</x:v>
      </x:c>
      <x:c r="J1961" s="10" t="str">
        <x:v>da95a5fd65598504f873f76a19714a3850690460f11178432a8f401e20b95646</x:v>
      </x:c>
      <x:c r="K1961" s="13" t="str">
        <x:v>NOT_REVIEWED</x:v>
      </x:c>
      <x:c r="L1961" s="13" t="str"/>
      <x:c r="M1961" s="13" t="str"/>
      <x:c r="N1961" s="13" t="str"/>
      <x:c r="O1961" s="13" t="str"/>
      <x:c r="P1961" s="13" t="str"/>
      <x:c r="Q1961" s="13" t="str"/>
      <x:c r="R1961" s="13" t="str"/>
      <x:c r="S1961" s="13" t="str"/>
      <x:c r="T1961" s="14" t="str"/>
      <x:c r="U1961" s="9" t="str">
        <x:f>IF(AND(Q1961="AGREED",P1961="LABEL_ONLY",OR(O1961="PASS",O1961="FAIL"),R1961&lt;&gt;"",S1961&lt;&gt;"",T1961&lt;&gt;""),O1961,G1961)</x:f>
        <x:v>FAIL</x:v>
      </x:c>
      <x:c r="V1961" s="9" t="str">
        <x:f>IF(Q1961&lt;&gt;"AGREED","",IF(P1961="LABEL_ONLY",IF(AND(Q1961="AGREED",P1961="LABEL_ONLY",OR(O1961="PASS",O1961="FAIL"),R1961&lt;&gt;"",S1961&lt;&gt;"",T1961&lt;&gt;""),"LABEL_APPLIED","INCOMPLETE_DECISION"),"RERUN_REQUIRED"))</x:f>
      </x:c>
    </x:row>
    <x:row r="1962" ht="30" customHeight="1">
      <x:c r="A1962" s="9" t="str">
        <x:v>TRF-069-F02</x:v>
      </x:c>
      <x:c r="B1962" s="9" t="str">
        <x:v>TRF-069</x:v>
      </x:c>
      <x:c r="C1962" s="9" t="str">
        <x:v>BATCH_04</x:v>
      </x:c>
      <x:c r="D1962" s="9" t="str">
        <x:v>TRAFICOM</x:v>
      </x:c>
      <x:c r="E1962" s="9" t="n">
        <x:v>1</x:v>
      </x:c>
      <x:c r="F1962" s="9" t="str">
        <x:v>6.1</x:v>
      </x:c>
      <x:c r="G1962" s="9" t="str">
        <x:v>FAIL</x:v>
      </x:c>
      <x:c r="H1962" s="11" t="str">
        <x:v>Stopped-propeller dragging incorrectly treated as in-scope.</x:v>
      </x:c>
      <x:c r="I1962" s="10" t="str">
        <x:v>rdf/TRF/TRF-069/TRF-069-F02.ttl</x:v>
      </x:c>
      <x:c r="J1962" s="10" t="str">
        <x:v>d4c3370e22914615023523f877f837aeab84b326e191cc0c6ce3143b22f4d58c</x:v>
      </x:c>
      <x:c r="K1962" s="13" t="str">
        <x:v>REVIEWED</x:v>
      </x:c>
      <x:c r="L1962" s="13" t="str">
        <x:v>YES</x:v>
      </x:c>
      <x:c r="M1962" s="13" t="str">
        <x:v>YES</x:v>
      </x:c>
      <x:c r="N1962" s="13" t="str">
        <x:v>YES</x:v>
      </x:c>
      <x:c r="O1962" s="13"/>
      <x:c r="P1962" s="13"/>
      <x:c r="Q1962" s="13"/>
      <x:c r="R1962" s="13" t="str">
        <x:v>AI-assisted draft</x:v>
      </x:c>
      <x:c r="S1962" s="105" t="n">
        <x:v>46281</x:v>
      </x:c>
      <x:c r="T1962" s="14" t="str">
        <x:v>Valid failure: stoppedPropellerDraggingIncluded=false contradicts the required exclusion encoded by the benchmark boolean convention.</x:v>
      </x:c>
      <x:c r="U1962" s="9" t="str">
        <x:f>IF(AND(Q1962="AGREED",P1962="LABEL_ONLY",OR(O1962="PASS",O1962="FAIL"),R1962&lt;&gt;"",S1962&lt;&gt;"",T1962&lt;&gt;""),O1962,G1962)</x:f>
        <x:v>FAIL</x:v>
      </x:c>
      <x:c r="V1962" s="9" t="str">
        <x:f>IF(Q1962&lt;&gt;"AGREED","",IF(P1962="LABEL_ONLY",IF(AND(Q1962="AGREED",P1962="LABEL_ONLY",OR(O1962="PASS",O1962="FAIL"),R1962&lt;&gt;"",S1962&lt;&gt;"",T1962&lt;&gt;""),"LABEL_APPLIED","INCOMPLETE_DECISION"),"RERUN_REQUIRED"))</x:f>
      </x:c>
    </x:row>
    <x:row r="1963" ht="30" customHeight="1">
      <x:c r="A1963" s="9" t="str">
        <x:v>TRF-069-F03</x:v>
      </x:c>
      <x:c r="B1963" s="9" t="str">
        <x:v>TRF-069</x:v>
      </x:c>
      <x:c r="C1963" s="9" t="str">
        <x:v>BATCH_04</x:v>
      </x:c>
      <x:c r="D1963" s="9" t="str">
        <x:v>TRAFICOM</x:v>
      </x:c>
      <x:c r="E1963" s="9" t="n">
        <x:v>0</x:v>
      </x:c>
      <x:c r="F1963" s="9" t="str">
        <x:v>6.1</x:v>
      </x:c>
      <x:c r="G1963" s="9" t="str">
        <x:v>FAIL</x:v>
      </x:c>
      <x:c r="H1963" s="11" t="str">
        <x:v>Fixed-pitch reversal load inclusion is missing.</x:v>
      </x:c>
      <x:c r="I1963" s="10" t="str">
        <x:v>rdf/TRF/TRF-069/TRF-069-F03.ttl</x:v>
      </x:c>
      <x:c r="J1963" s="10" t="str">
        <x:v>9299917f63530ecaffffbbc3777fcc654aed22467dcd515ab8f6bd87742892ec</x:v>
      </x:c>
      <x:c r="K1963" s="13" t="str">
        <x:v>NOT_REVIEWED</x:v>
      </x:c>
      <x:c r="L1963" s="13" t="str"/>
      <x:c r="M1963" s="13" t="str"/>
      <x:c r="N1963" s="13" t="str"/>
      <x:c r="O1963" s="13" t="str"/>
      <x:c r="P1963" s="13" t="str"/>
      <x:c r="Q1963" s="13" t="str"/>
      <x:c r="R1963" s="13" t="str"/>
      <x:c r="S1963" s="13" t="str"/>
      <x:c r="T1963" s="14" t="str"/>
      <x:c r="U1963" s="9" t="str">
        <x:f>IF(AND(Q1963="AGREED",P1963="LABEL_ONLY",OR(O1963="PASS",O1963="FAIL"),R1963&lt;&gt;"",S1963&lt;&gt;"",T1963&lt;&gt;""),O1963,G1963)</x:f>
        <x:v>FAIL</x:v>
      </x:c>
      <x:c r="V1963" s="9" t="str">
        <x:f>IF(Q1963&lt;&gt;"AGREED","",IF(P1963="LABEL_ONLY",IF(AND(Q1963="AGREED",P1963="LABEL_ONLY",OR(O1963="PASS",O1963="FAIL"),R1963&lt;&gt;"",S1963&lt;&gt;"",T1963&lt;&gt;""),"LABEL_APPLIED","INCOMPLETE_DECISION"),"RERUN_REQUIRED"))</x:f>
      </x:c>
    </x:row>
    <x:row r="1964" ht="30" customHeight="1">
      <x:c r="A1964" s="9" t="str">
        <x:v>TRF-069-P01</x:v>
      </x:c>
      <x:c r="B1964" s="9" t="str">
        <x:v>TRF-069</x:v>
      </x:c>
      <x:c r="C1964" s="9" t="str">
        <x:v>BATCH_04</x:v>
      </x:c>
      <x:c r="D1964" s="9" t="str">
        <x:v>TRAFICOM</x:v>
      </x:c>
      <x:c r="E1964" s="9" t="n">
        <x:v>1</x:v>
      </x:c>
      <x:c r="F1964" s="9" t="str">
        <x:v>6.1</x:v>
      </x:c>
      <x:c r="G1964" s="9" t="str">
        <x:v>PASS</x:v>
      </x:c>
      <x:c r="H1964" s="11" t="str">
        <x:v>Applicable fixed-pitch normal-service scope with all source scope flags.</x:v>
      </x:c>
      <x:c r="I1964" s="10" t="str">
        <x:v>rdf/TRF/TRF-069/TRF-069-P01.ttl</x:v>
      </x:c>
      <x:c r="J1964" s="10" t="str">
        <x:v>0bcc7ae8be50efa095cda176f0d21dda8d03356228c29c41286c8474dc884f29</x:v>
      </x:c>
      <x:c r="K1964" s="13" t="str">
        <x:v>REVIEWED</x:v>
      </x:c>
      <x:c r="L1964" s="13" t="str">
        <x:v>YES</x:v>
      </x:c>
      <x:c r="M1964" s="13" t="str">
        <x:v>YES</x:v>
      </x:c>
      <x:c r="N1964" s="13" t="str">
        <x:v>YES</x:v>
      </x:c>
      <x:c r="O1964" s="13"/>
      <x:c r="P1964" s="13"/>
      <x:c r="Q1964" s="13"/>
      <x:c r="R1964" s="13" t="str">
        <x:v>AI-assisted draft</x:v>
      </x:c>
      <x:c r="S1964" s="105" t="n">
        <x:v>46281</x:v>
      </x:c>
      <x:c r="T1964" s="14" t="str">
        <x:v>Valid PASS: the applicable ship includes normal operation and fixed-pitch reversal, while stopped-prop dragging and radial side entry are excluded.</x:v>
      </x:c>
      <x:c r="U1964" s="9" t="str">
        <x:f>IF(AND(Q1964="AGREED",P1964="LABEL_ONLY",OR(O1964="PASS",O1964="FAIL"),R1964&lt;&gt;"",S1964&lt;&gt;"",T1964&lt;&gt;""),O1964,G1964)</x:f>
        <x:v>PASS</x:v>
      </x:c>
      <x:c r="V1964" s="9" t="str">
        <x:f>IF(Q1964&lt;&gt;"AGREED","",IF(P1964="LABEL_ONLY",IF(AND(Q1964="AGREED",P1964="LABEL_ONLY",OR(O1964="PASS",O1964="FAIL"),R1964&lt;&gt;"",S1964&lt;&gt;"",T1964&lt;&gt;""),"LABEL_APPLIED","INCOMPLETE_DECISION"),"RERUN_REQUIRED"))</x:f>
      </x:c>
    </x:row>
    <x:row r="1965" ht="30" customHeight="1">
      <x:c r="A1965" s="9" t="str">
        <x:v>TRF-069-P02</x:v>
      </x:c>
      <x:c r="B1965" s="9" t="str">
        <x:v>TRF-069</x:v>
      </x:c>
      <x:c r="C1965" s="9" t="str">
        <x:v>BATCH_04</x:v>
      </x:c>
      <x:c r="D1965" s="9" t="str">
        <x:v>TRAFICOM</x:v>
      </x:c>
      <x:c r="E1965" s="9" t="n">
        <x:v>0</x:v>
      </x:c>
      <x:c r="F1965" s="9" t="str">
        <x:v>6.1</x:v>
      </x:c>
      <x:c r="G1965" s="9" t="str">
        <x:v>PASS</x:v>
      </x:c>
      <x:c r="H1965" s="11" t="str">
        <x:v>Ice class II is outside propulsion-machinery applicability.</x:v>
      </x:c>
      <x:c r="I1965" s="10" t="str">
        <x:v>rdf/TRF/TRF-069/TRF-069-P02.ttl</x:v>
      </x:c>
      <x:c r="J1965" s="10" t="str">
        <x:v>6041938190c81676b627985dc6f6e4b0a4a2e5aeda332985413d58d855f78630</x:v>
      </x:c>
      <x:c r="K1965" s="13" t="str">
        <x:v>NOT_REVIEWED</x:v>
      </x:c>
      <x:c r="L1965" s="13" t="str"/>
      <x:c r="M1965" s="13" t="str"/>
      <x:c r="N1965" s="13" t="str"/>
      <x:c r="O1965" s="13" t="str"/>
      <x:c r="P1965" s="13" t="str"/>
      <x:c r="Q1965" s="13" t="str"/>
      <x:c r="R1965" s="13" t="str"/>
      <x:c r="S1965" s="13" t="str"/>
      <x:c r="T1965" s="14" t="str"/>
      <x:c r="U1965" s="9" t="str">
        <x:f>IF(AND(Q1965="AGREED",P1965="LABEL_ONLY",OR(O1965="PASS",O1965="FAIL"),R1965&lt;&gt;"",S1965&lt;&gt;"",T1965&lt;&gt;""),O1965,G1965)</x:f>
        <x:v>PASS</x:v>
      </x:c>
      <x:c r="V1965" s="9" t="str">
        <x:f>IF(Q1965&lt;&gt;"AGREED","",IF(P1965="LABEL_ONLY",IF(AND(Q1965="AGREED",P1965="LABEL_ONLY",OR(O1965="PASS",O1965="FAIL"),R1965&lt;&gt;"",S1965&lt;&gt;"",T1965&lt;&gt;""),"LABEL_APPLIED","INCOMPLETE_DECISION"),"RERUN_REQUIRED"))</x:f>
      </x:c>
    </x:row>
    <x:row r="1966" ht="30" customHeight="1">
      <x:c r="A1966" s="9" t="str">
        <x:v>TRF-069-P03</x:v>
      </x:c>
      <x:c r="B1966" s="9" t="str">
        <x:v>TRF-069</x:v>
      </x:c>
      <x:c r="C1966" s="9" t="str">
        <x:v>BATCH_04</x:v>
      </x:c>
      <x:c r="D1966" s="9" t="str">
        <x:v>TRAFICOM</x:v>
      </x:c>
      <x:c r="E1966" s="9" t="n">
        <x:v>0</x:v>
      </x:c>
      <x:c r="F1966" s="9" t="str">
        <x:v>6.1</x:v>
      </x:c>
      <x:c r="G1966" s="9" t="str">
        <x:v>PASS</x:v>
      </x:c>
      <x:c r="H1966" s="11" t="str">
        <x:v>Controllable-pitch applicable route does not require FP reversal flag.</x:v>
      </x:c>
      <x:c r="I1966" s="10" t="str">
        <x:v>rdf/TRF/TRF-069/TRF-069-P03.ttl</x:v>
      </x:c>
      <x:c r="J1966" s="10" t="str">
        <x:v>79f07910e21f7f5eb6d3c7ab9b616d5a24bebde71cc3162f17fc589fd8be1be2</x:v>
      </x:c>
      <x:c r="K1966" s="13" t="str">
        <x:v>NOT_REVIEWED</x:v>
      </x:c>
      <x:c r="L1966" s="13" t="str"/>
      <x:c r="M1966" s="13" t="str"/>
      <x:c r="N1966" s="13" t="str"/>
      <x:c r="O1966" s="13" t="str"/>
      <x:c r="P1966" s="13" t="str"/>
      <x:c r="Q1966" s="13" t="str"/>
      <x:c r="R1966" s="13" t="str"/>
      <x:c r="S1966" s="13" t="str"/>
      <x:c r="T1966" s="14" t="str"/>
      <x:c r="U1966" s="9" t="str">
        <x:f>IF(AND(Q1966="AGREED",P1966="LABEL_ONLY",OR(O1966="PASS",O1966="FAIL"),R1966&lt;&gt;"",S1966&lt;&gt;"",T1966&lt;&gt;""),O1966,G1966)</x:f>
        <x:v>PASS</x:v>
      </x:c>
      <x:c r="V1966" s="9" t="str">
        <x:f>IF(Q1966&lt;&gt;"AGREED","",IF(P1966="LABEL_ONLY",IF(AND(Q1966="AGREED",P1966="LABEL_ONLY",OR(O1966="PASS",O1966="FAIL"),R1966&lt;&gt;"",S1966&lt;&gt;"",T1966&lt;&gt;""),"LABEL_APPLIED","INCOMPLETE_DECISION"),"RERUN_REQUIRED"))</x:f>
      </x:c>
    </x:row>
    <x:row r="1967" ht="30" customHeight="1">
      <x:c r="A1967" s="9" t="str">
        <x:v>TRF-070-F01</x:v>
      </x:c>
      <x:c r="B1967" s="9" t="str">
        <x:v>TRF-070</x:v>
      </x:c>
      <x:c r="C1967" s="9" t="str">
        <x:v>BATCH_01</x:v>
      </x:c>
      <x:c r="D1967" s="9" t="str">
        <x:v>TRAFICOM</x:v>
      </x:c>
      <x:c r="E1967" s="9" t="n">
        <x:v>0</x:v>
      </x:c>
      <x:c r="F1967" s="9" t="str">
        <x:v>6.1</x:v>
      </x:c>
      <x:c r="G1967" s="9" t="str">
        <x:v>FAIL</x:v>
      </x:c>
      <x:c r="H1967" s="11" t="str">
        <x:v>Missing local ice pressure operand.</x:v>
      </x:c>
      <x:c r="I1967" s="10" t="str">
        <x:v>rdf/TRF/TRF-070/TRF-070-F01.ttl</x:v>
      </x:c>
      <x:c r="J1967" s="10" t="str">
        <x:v>2c2f3c9ce5775912d6d9b91362a1133c931d34479025b025fbeaf7288a7b231d</x:v>
      </x:c>
      <x:c r="K1967" s="13" t="str">
        <x:v>NOT_REVIEWED</x:v>
      </x:c>
      <x:c r="L1967" s="13" t="str"/>
      <x:c r="M1967" s="13" t="str"/>
      <x:c r="N1967" s="13" t="str"/>
      <x:c r="O1967" s="13" t="str"/>
      <x:c r="P1967" s="13" t="str"/>
      <x:c r="Q1967" s="13" t="str"/>
      <x:c r="R1967" s="13" t="str"/>
      <x:c r="S1967" s="13" t="str"/>
      <x:c r="T1967" s="14" t="str"/>
      <x:c r="U1967" s="9" t="str">
        <x:f>IF(AND(Q1967="AGREED",P1967="LABEL_ONLY",OR(O1967="PASS",O1967="FAIL"),R1967&lt;&gt;"",S1967&lt;&gt;"",T1967&lt;&gt;""),O1967,G1967)</x:f>
        <x:v>FAIL</x:v>
      </x:c>
      <x:c r="V1967" s="9" t="str">
        <x:f>IF(Q1967&lt;&gt;"AGREED","",IF(P1967="LABEL_ONLY",IF(AND(Q1967="AGREED",P1967="LABEL_ONLY",OR(O1967="PASS",O1967="FAIL"),R1967&lt;&gt;"",S1967&lt;&gt;"",T1967&lt;&gt;""),"LABEL_APPLIED","INCOMPLETE_DECISION"),"RERUN_REQUIRED"))</x:f>
      </x:c>
    </x:row>
    <x:row r="1968" ht="30" customHeight="1">
      <x:c r="A1968" s="9" t="str">
        <x:v>TRF-070-F02</x:v>
      </x:c>
      <x:c r="B1968" s="9" t="str">
        <x:v>TRF-070</x:v>
      </x:c>
      <x:c r="C1968" s="9" t="str">
        <x:v>BATCH_01</x:v>
      </x:c>
      <x:c r="D1968" s="9" t="str">
        <x:v>TRAFICOM</x:v>
      </x:c>
      <x:c r="E1968" s="9" t="n">
        <x:v>1</x:v>
      </x:c>
      <x:c r="F1968" s="9" t="str">
        <x:v>6.1</x:v>
      </x:c>
      <x:c r="G1968" s="9" t="str">
        <x:v>FAIL</x:v>
      </x:c>
      <x:c r="H1968" s="11" t="str">
        <x:v>Missing local-strength capacity result.</x:v>
      </x:c>
      <x:c r="I1968" s="10" t="str">
        <x:v>rdf/TRF/TRF-070/TRF-070-F02.ttl</x:v>
      </x:c>
      <x:c r="J1968" s="10" t="str">
        <x:v>a44b6d554d16823ae4aa15ee8fa983e4e9f4f1b3b37f12b906f271010a31687d</x:v>
      </x:c>
      <x:c r="K1968" s="13" t="str">
        <x:v>NOT_REVIEWED</x:v>
      </x:c>
      <x:c r="L1968" s="13" t="str"/>
      <x:c r="M1968" s="13" t="str"/>
      <x:c r="N1968" s="13" t="str"/>
      <x:c r="O1968" s="13" t="str"/>
      <x:c r="P1968" s="13" t="str"/>
      <x:c r="Q1968" s="13" t="str"/>
      <x:c r="R1968" s="13" t="str"/>
      <x:c r="S1968" s="13" t="str"/>
      <x:c r="T1968" s="14" t="str"/>
      <x:c r="U1968" s="9" t="str">
        <x:f>IF(AND(Q1968="AGREED",P1968="LABEL_ONLY",OR(O1968="PASS",O1968="FAIL"),R1968&lt;&gt;"",S1968&lt;&gt;"",T1968&lt;&gt;""),O1968,G1968)</x:f>
        <x:v>FAIL</x:v>
      </x:c>
      <x:c r="V1968" s="9" t="str">
        <x:f>IF(Q1968&lt;&gt;"AGREED","",IF(P1968="LABEL_ONLY",IF(AND(Q1968="AGREED",P1968="LABEL_ONLY",OR(O1968="PASS",O1968="FAIL"),R1968&lt;&gt;"",S1968&lt;&gt;"",T1968&lt;&gt;""),"LABEL_APPLIED","INCOMPLETE_DECISION"),"RERUN_REQUIRED"))</x:f>
      </x:c>
    </x:row>
    <x:row r="1969" ht="30" customHeight="1">
      <x:c r="A1969" s="9" t="str">
        <x:v>TRF-070-F03</x:v>
      </x:c>
      <x:c r="B1969" s="9" t="str">
        <x:v>TRF-070</x:v>
      </x:c>
      <x:c r="C1969" s="9" t="str">
        <x:v>BATCH_01</x:v>
      </x:c>
      <x:c r="D1969" s="9" t="str">
        <x:v>TRAFICOM</x:v>
      </x:c>
      <x:c r="E1969" s="9" t="n">
        <x:v>0</x:v>
      </x:c>
      <x:c r="F1969" s="9" t="str">
        <x:v>6.1</x:v>
      </x:c>
      <x:c r="G1969" s="9" t="str">
        <x:v>FAIL</x:v>
      </x:c>
      <x:c r="H1969" s="11" t="str">
        <x:v>Design-condition quantities attached on wrong path.</x:v>
      </x:c>
      <x:c r="I1969" s="10" t="str">
        <x:v>rdf/TRF/TRF-070/TRF-070-F03.ttl</x:v>
      </x:c>
      <x:c r="J1969" s="10" t="str">
        <x:v>344ca84b918895a4ca897c398ab620e4e000066d269ae6cbb09c80397dc428d7</x:v>
      </x:c>
      <x:c r="K1969" s="13" t="str">
        <x:v>NOT_REVIEWED</x:v>
      </x:c>
      <x:c r="L1969" s="13" t="str"/>
      <x:c r="M1969" s="13" t="str"/>
      <x:c r="N1969" s="13" t="str"/>
      <x:c r="O1969" s="13" t="str"/>
      <x:c r="P1969" s="13" t="str"/>
      <x:c r="Q1969" s="13" t="str"/>
      <x:c r="R1969" s="13" t="str"/>
      <x:c r="S1969" s="13" t="str"/>
      <x:c r="T1969" s="14" t="str"/>
      <x:c r="U1969" s="9" t="str">
        <x:f>IF(AND(Q1969="AGREED",P1969="LABEL_ONLY",OR(O1969="PASS",O1969="FAIL"),R1969&lt;&gt;"",S1969&lt;&gt;"",T1969&lt;&gt;""),O1969,G1969)</x:f>
        <x:v>FAIL</x:v>
      </x:c>
      <x:c r="V1969" s="9" t="str">
        <x:f>IF(Q1969&lt;&gt;"AGREED","",IF(P1969="LABEL_ONLY",IF(AND(Q1969="AGREED",P1969="LABEL_ONLY",OR(O1969="PASS",O1969="FAIL"),R1969&lt;&gt;"",S1969&lt;&gt;"",T1969&lt;&gt;""),"LABEL_APPLIED","INCOMPLETE_DECISION"),"RERUN_REQUIRED"))</x:f>
      </x:c>
    </x:row>
    <x:row r="1970" ht="30" customHeight="1">
      <x:c r="A1970" s="9" t="str">
        <x:v>TRF-070-P01</x:v>
      </x:c>
      <x:c r="B1970" s="9" t="str">
        <x:v>TRF-070</x:v>
      </x:c>
      <x:c r="C1970" s="9" t="str">
        <x:v>BATCH_01</x:v>
      </x:c>
      <x:c r="D1970" s="9" t="str">
        <x:v>TRAFICOM</x:v>
      </x:c>
      <x:c r="E1970" s="9" t="n">
        <x:v>0</x:v>
      </x:c>
      <x:c r="F1970" s="9" t="str">
        <x:v>6.1</x:v>
      </x:c>
      <x:c r="G1970" s="9" t="str">
        <x:v>PASS</x:v>
      </x:c>
      <x:c r="H1970" s="11" t="str">
        <x:v>Azimuthing main-thruster readiness complete.</x:v>
      </x:c>
      <x:c r="I1970" s="10" t="str">
        <x:v>rdf/TRF/TRF-070/TRF-070-P01.ttl</x:v>
      </x:c>
      <x:c r="J1970" s="10" t="str">
        <x:v>0fad70e4bd4e566e271670ceb5f5f74769a56ddd84ba9449e612dc29e4098221</x:v>
      </x:c>
      <x:c r="K1970" s="13" t="str">
        <x:v>NOT_REVIEWED</x:v>
      </x:c>
      <x:c r="L1970" s="13" t="str"/>
      <x:c r="M1970" s="13" t="str"/>
      <x:c r="N1970" s="13" t="str"/>
      <x:c r="O1970" s="13" t="str"/>
      <x:c r="P1970" s="13" t="str"/>
      <x:c r="Q1970" s="13" t="str"/>
      <x:c r="R1970" s="13" t="str"/>
      <x:c r="S1970" s="13" t="str"/>
      <x:c r="T1970" s="14" t="str"/>
      <x:c r="U1970" s="9" t="str">
        <x:f>IF(AND(Q1970="AGREED",P1970="LABEL_ONLY",OR(O1970="PASS",O1970="FAIL"),R1970&lt;&gt;"",S1970&lt;&gt;"",T1970&lt;&gt;""),O1970,G1970)</x:f>
        <x:v>PASS</x:v>
      </x:c>
      <x:c r="V1970" s="9" t="str">
        <x:f>IF(Q1970&lt;&gt;"AGREED","",IF(P1970="LABEL_ONLY",IF(AND(Q1970="AGREED",P1970="LABEL_ONLY",OR(O1970="PASS",O1970="FAIL"),R1970&lt;&gt;"",S1970&lt;&gt;"",T1970&lt;&gt;""),"LABEL_APPLIED","INCOMPLETE_DECISION"),"RERUN_REQUIRED"))</x:f>
      </x:c>
    </x:row>
    <x:row r="1971" ht="30" customHeight="1">
      <x:c r="A1971" s="9" t="str">
        <x:v>TRF-070-P02</x:v>
      </x:c>
      <x:c r="B1971" s="9" t="str">
        <x:v>TRF-070</x:v>
      </x:c>
      <x:c r="C1971" s="9" t="str">
        <x:v>BATCH_01</x:v>
      </x:c>
      <x:c r="D1971" s="9" t="str">
        <x:v>TRAFICOM</x:v>
      </x:c>
      <x:c r="E1971" s="9" t="n">
        <x:v>0</x:v>
      </x:c>
      <x:c r="F1971" s="9" t="str">
        <x:v>6.1</x:v>
      </x:c>
      <x:c r="G1971" s="9" t="str">
        <x:v>PASS</x:v>
      </x:c>
      <x:c r="H1971" s="11" t="str">
        <x:v>Fixed main-thruster readiness complete.</x:v>
      </x:c>
      <x:c r="I1971" s="10" t="str">
        <x:v>rdf/TRF/TRF-070/TRF-070-P02.ttl</x:v>
      </x:c>
      <x:c r="J1971" s="10" t="str">
        <x:v>f74ff80a6e7b1d5aa046b799ab7b451f846dd91ac0f2dcbb811c61df1557de08</x:v>
      </x:c>
      <x:c r="K1971" s="13" t="str">
        <x:v>NOT_REVIEWED</x:v>
      </x:c>
      <x:c r="L1971" s="13" t="str"/>
      <x:c r="M1971" s="13" t="str"/>
      <x:c r="N1971" s="13" t="str"/>
      <x:c r="O1971" s="13" t="str"/>
      <x:c r="P1971" s="13" t="str"/>
      <x:c r="Q1971" s="13" t="str"/>
      <x:c r="R1971" s="13" t="str"/>
      <x:c r="S1971" s="13" t="str"/>
      <x:c r="T1971" s="14" t="str"/>
      <x:c r="U1971" s="9" t="str">
        <x:f>IF(AND(Q1971="AGREED",P1971="LABEL_ONLY",OR(O1971="PASS",O1971="FAIL"),R1971&lt;&gt;"",S1971&lt;&gt;"",T1971&lt;&gt;""),O1971,G1971)</x:f>
        <x:v>PASS</x:v>
      </x:c>
      <x:c r="V1971" s="9" t="str">
        <x:f>IF(Q1971&lt;&gt;"AGREED","",IF(P1971="LABEL_ONLY",IF(AND(Q1971="AGREED",P1971="LABEL_ONLY",OR(O1971="PASS",O1971="FAIL"),R1971&lt;&gt;"",S1971&lt;&gt;"",T1971&lt;&gt;""),"LABEL_APPLIED","INCOMPLETE_DECISION"),"RERUN_REQUIRED"))</x:f>
      </x:c>
    </x:row>
    <x:row r="1972" ht="30" customHeight="1">
      <x:c r="A1972" s="9" t="str">
        <x:v>TRF-070-P03</x:v>
      </x:c>
      <x:c r="B1972" s="9" t="str">
        <x:v>TRF-070</x:v>
      </x:c>
      <x:c r="C1972" s="9" t="str">
        <x:v>BATCH_01</x:v>
      </x:c>
      <x:c r="D1972" s="9" t="str">
        <x:v>TRAFICOM</x:v>
      </x:c>
      <x:c r="E1972" s="9" t="n">
        <x:v>1</x:v>
      </x:c>
      <x:c r="F1972" s="9" t="str">
        <x:v>6.1</x:v>
      </x:c>
      <x:c r="G1972" s="9" t="str">
        <x:v>PASS</x:v>
      </x:c>
      <x:c r="H1972" s="11" t="str">
        <x:v>Non-main propulsion thruster is outside conditional rule.</x:v>
      </x:c>
      <x:c r="I1972" s="10" t="str">
        <x:v>rdf/TRF/TRF-070/TRF-070-P03.ttl</x:v>
      </x:c>
      <x:c r="J1972" s="10" t="str">
        <x:v>8a19c2e78b4c89e4f7d75f8af5ac373a2bf2f34b02f78272c11389f977969bdc</x:v>
      </x:c>
      <x:c r="K1972" s="13" t="str">
        <x:v>NOT_REVIEWED</x:v>
      </x:c>
      <x:c r="L1972" s="13" t="str"/>
      <x:c r="M1972" s="13" t="str"/>
      <x:c r="N1972" s="13" t="str"/>
      <x:c r="O1972" s="13" t="str"/>
      <x:c r="P1972" s="13" t="str"/>
      <x:c r="Q1972" s="13" t="str"/>
      <x:c r="R1972" s="13" t="str"/>
      <x:c r="S1972" s="13" t="str"/>
      <x:c r="T1972" s="14" t="str"/>
      <x:c r="U1972" s="9" t="str">
        <x:f>IF(AND(Q1972="AGREED",P1972="LABEL_ONLY",OR(O1972="PASS",O1972="FAIL"),R1972&lt;&gt;"",S1972&lt;&gt;"",T1972&lt;&gt;""),O1972,G1972)</x:f>
        <x:v>PASS</x:v>
      </x:c>
      <x:c r="V1972" s="9" t="str">
        <x:f>IF(Q1972&lt;&gt;"AGREED","",IF(P1972="LABEL_ONLY",IF(AND(Q1972="AGREED",P1972="LABEL_ONLY",OR(O1972="PASS",O1972="FAIL"),R1972&lt;&gt;"",S1972&lt;&gt;"",T1972&lt;&gt;""),"LABEL_APPLIED","INCOMPLETE_DECISION"),"RERUN_REQUIRED"))</x:f>
      </x:c>
    </x:row>
    <x:row r="1973" ht="30" customHeight="1">
      <x:c r="A1973" s="9" t="str">
        <x:v>TRF-074-F01</x:v>
      </x:c>
      <x:c r="B1973" s="9" t="str">
        <x:v>TRF-074</x:v>
      </x:c>
      <x:c r="C1973" s="9" t="str">
        <x:v>BATCH_23</x:v>
      </x:c>
      <x:c r="D1973" s="9" t="str">
        <x:v>TRAFICOM</x:v>
      </x:c>
      <x:c r="E1973" s="9" t="n">
        <x:v>0</x:v>
      </x:c>
      <x:c r="F1973" s="9" t="str">
        <x:v>6.5</x:v>
      </x:c>
      <x:c r="G1973" s="9" t="str">
        <x:v>FAIL</x:v>
      </x:c>
      <x:c r="H1973" s="11" t="str">
        <x:v>Propeller submersion trigger/boundary case.</x:v>
      </x:c>
      <x:c r="I1973" s="10" t="str">
        <x:v>rdf/TRF/TRF-074/TRF-074-F01.ttl</x:v>
      </x:c>
      <x:c r="J1973" s="10" t="str">
        <x:v>008e927753a26de2fe66f65b2a7dcc10700d66d380fb8ea778c867e0e4036929</x:v>
      </x:c>
      <x:c r="K1973" s="13" t="str">
        <x:v>NOT_REVIEWED</x:v>
      </x:c>
      <x:c r="L1973" s="13" t="str"/>
      <x:c r="M1973" s="13" t="str"/>
      <x:c r="N1973" s="13" t="str"/>
      <x:c r="O1973" s="13" t="str"/>
      <x:c r="P1973" s="13" t="str"/>
      <x:c r="Q1973" s="13" t="str"/>
      <x:c r="R1973" s="13" t="str"/>
      <x:c r="S1973" s="13" t="str"/>
      <x:c r="T1973" s="14" t="str"/>
      <x:c r="U1973" s="9" t="str">
        <x:f>IF(AND(Q1973="AGREED",P1973="LABEL_ONLY",OR(O1973="PASS",O1973="FAIL"),R1973&lt;&gt;"",S1973&lt;&gt;"",T1973&lt;&gt;""),O1973,G1973)</x:f>
        <x:v>FAIL</x:v>
      </x:c>
      <x:c r="V1973" s="9" t="str">
        <x:f>IF(Q1973&lt;&gt;"AGREED","",IF(P1973="LABEL_ONLY",IF(AND(Q1973="AGREED",P1973="LABEL_ONLY",OR(O1973="PASS",O1973="FAIL"),R1973&lt;&gt;"",S1973&lt;&gt;"",T1973&lt;&gt;""),"LABEL_APPLIED","INCOMPLETE_DECISION"),"RERUN_REQUIRED"))</x:f>
      </x:c>
    </x:row>
    <x:row r="1974" ht="30" customHeight="1">
      <x:c r="A1974" s="9" t="str">
        <x:v>TRF-074-F02</x:v>
      </x:c>
      <x:c r="B1974" s="9" t="str">
        <x:v>TRF-074</x:v>
      </x:c>
      <x:c r="C1974" s="9" t="str">
        <x:v>BATCH_23</x:v>
      </x:c>
      <x:c r="D1974" s="9" t="str">
        <x:v>TRAFICOM</x:v>
      </x:c>
      <x:c r="E1974" s="9" t="n">
        <x:v>1</x:v>
      </x:c>
      <x:c r="F1974" s="9" t="str">
        <x:v>6.5</x:v>
      </x:c>
      <x:c r="G1974" s="9" t="str">
        <x:v>FAIL</x:v>
      </x:c>
      <x:c r="H1974" s="11" t="str">
        <x:v>Propeller submersion trigger/boundary case.</x:v>
      </x:c>
      <x:c r="I1974" s="10" t="str">
        <x:v>rdf/TRF/TRF-074/TRF-074-F02.ttl</x:v>
      </x:c>
      <x:c r="J1974" s="10" t="str">
        <x:v>e3832f7052d2c6483c254fc9fa60c35b596d271d15c86f79274afe9512fb23a9</x:v>
      </x:c>
      <x:c r="K1974" s="13" t="str">
        <x:v>NOT_REVIEWED</x:v>
      </x:c>
      <x:c r="L1974" s="13" t="str"/>
      <x:c r="M1974" s="13" t="str"/>
      <x:c r="N1974" s="13" t="str"/>
      <x:c r="O1974" s="13" t="str"/>
      <x:c r="P1974" s="13" t="str"/>
      <x:c r="Q1974" s="13" t="str"/>
      <x:c r="R1974" s="13" t="str"/>
      <x:c r="S1974" s="13" t="str"/>
      <x:c r="T1974" s="14" t="str"/>
      <x:c r="U1974" s="9" t="str">
        <x:f>IF(AND(Q1974="AGREED",P1974="LABEL_ONLY",OR(O1974="PASS",O1974="FAIL"),R1974&lt;&gt;"",S1974&lt;&gt;"",T1974&lt;&gt;""),O1974,G1974)</x:f>
        <x:v>FAIL</x:v>
      </x:c>
      <x:c r="V1974" s="9" t="str">
        <x:f>IF(Q1974&lt;&gt;"AGREED","",IF(P1974="LABEL_ONLY",IF(AND(Q1974="AGREED",P1974="LABEL_ONLY",OR(O1974="PASS",O1974="FAIL"),R1974&lt;&gt;"",S1974&lt;&gt;"",T1974&lt;&gt;""),"LABEL_APPLIED","INCOMPLETE_DECISION"),"RERUN_REQUIRED"))</x:f>
      </x:c>
    </x:row>
    <x:row r="1975" ht="30" customHeight="1">
      <x:c r="A1975" s="9" t="str">
        <x:v>TRF-074-F03</x:v>
      </x:c>
      <x:c r="B1975" s="9" t="str">
        <x:v>TRF-074</x:v>
      </x:c>
      <x:c r="C1975" s="9" t="str">
        <x:v>BATCH_23</x:v>
      </x:c>
      <x:c r="D1975" s="9" t="str">
        <x:v>TRAFICOM</x:v>
      </x:c>
      <x:c r="E1975" s="9" t="n">
        <x:v>0</x:v>
      </x:c>
      <x:c r="F1975" s="9" t="str">
        <x:v>6.5</x:v>
      </x:c>
      <x:c r="G1975" s="9" t="str">
        <x:v>FAIL</x:v>
      </x:c>
      <x:c r="H1975" s="11" t="str">
        <x:v>Triggered IB case lacks redesign-class assertion.</x:v>
      </x:c>
      <x:c r="I1975" s="10" t="str">
        <x:v>rdf/TRF/TRF-074/TRF-074-F03.ttl</x:v>
      </x:c>
      <x:c r="J1975" s="10" t="str">
        <x:v>947f738df933c00003f9d925ba53efaad553db703d7fd6c22e19dd15e29c5d78</x:v>
      </x:c>
      <x:c r="K1975" s="13" t="str">
        <x:v>NOT_REVIEWED</x:v>
      </x:c>
      <x:c r="L1975" s="13" t="str"/>
      <x:c r="M1975" s="13" t="str"/>
      <x:c r="N1975" s="13" t="str"/>
      <x:c r="O1975" s="13" t="str"/>
      <x:c r="P1975" s="13" t="str"/>
      <x:c r="Q1975" s="13" t="str"/>
      <x:c r="R1975" s="13" t="str"/>
      <x:c r="S1975" s="13" t="str"/>
      <x:c r="T1975" s="14" t="str"/>
      <x:c r="U1975" s="9" t="str">
        <x:f>IF(AND(Q1975="AGREED",P1975="LABEL_ONLY",OR(O1975="PASS",O1975="FAIL"),R1975&lt;&gt;"",S1975&lt;&gt;"",T1975&lt;&gt;""),O1975,G1975)</x:f>
        <x:v>FAIL</x:v>
      </x:c>
      <x:c r="V1975" s="9" t="str">
        <x:f>IF(Q1975&lt;&gt;"AGREED","",IF(P1975="LABEL_ONLY",IF(AND(Q1975="AGREED",P1975="LABEL_ONLY",OR(O1975="PASS",O1975="FAIL"),R1975&lt;&gt;"",S1975&lt;&gt;"",T1975&lt;&gt;""),"LABEL_APPLIED","INCOMPLETE_DECISION"),"RERUN_REQUIRED"))</x:f>
      </x:c>
    </x:row>
    <x:row r="1976" ht="30" customHeight="1">
      <x:c r="A1976" s="9" t="str">
        <x:v>TRF-074-P01</x:v>
      </x:c>
      <x:c r="B1976" s="9" t="str">
        <x:v>TRF-074</x:v>
      </x:c>
      <x:c r="C1976" s="9" t="str">
        <x:v>BATCH_23</x:v>
      </x:c>
      <x:c r="D1976" s="9" t="str">
        <x:v>TRAFICOM</x:v>
      </x:c>
      <x:c r="E1976" s="9" t="n">
        <x:v>0</x:v>
      </x:c>
      <x:c r="F1976" s="9" t="str">
        <x:v>6.5</x:v>
      </x:c>
      <x:c r="G1976" s="9" t="str">
        <x:v>PASS</x:v>
      </x:c>
      <x:c r="H1976" s="11" t="str">
        <x:v>Propeller submersion trigger/boundary case.</x:v>
      </x:c>
      <x:c r="I1976" s="10" t="str">
        <x:v>rdf/TRF/TRF-074/TRF-074-P01.ttl</x:v>
      </x:c>
      <x:c r="J1976" s="10" t="str">
        <x:v>2aae5a0c9502676e9176a39bd52b38597c69d90dfe9cdcd65d5d7952dbf65444</x:v>
      </x:c>
      <x:c r="K1976" s="13" t="str">
        <x:v>NOT_REVIEWED</x:v>
      </x:c>
      <x:c r="L1976" s="13" t="str"/>
      <x:c r="M1976" s="13" t="str"/>
      <x:c r="N1976" s="13" t="str"/>
      <x:c r="O1976" s="13" t="str"/>
      <x:c r="P1976" s="13" t="str"/>
      <x:c r="Q1976" s="13" t="str"/>
      <x:c r="R1976" s="13" t="str"/>
      <x:c r="S1976" s="13" t="str"/>
      <x:c r="T1976" s="14" t="str"/>
      <x:c r="U1976" s="9" t="str">
        <x:f>IF(AND(Q1976="AGREED",P1976="LABEL_ONLY",OR(O1976="PASS",O1976="FAIL"),R1976&lt;&gt;"",S1976&lt;&gt;"",T1976&lt;&gt;""),O1976,G1976)</x:f>
        <x:v>PASS</x:v>
      </x:c>
      <x:c r="V1976" s="9" t="str">
        <x:f>IF(Q1976&lt;&gt;"AGREED","",IF(P1976="LABEL_ONLY",IF(AND(Q1976="AGREED",P1976="LABEL_ONLY",OR(O1976="PASS",O1976="FAIL"),R1976&lt;&gt;"",S1976&lt;&gt;"",T1976&lt;&gt;""),"LABEL_APPLIED","INCOMPLETE_DECISION"),"RERUN_REQUIRED"))</x:f>
      </x:c>
    </x:row>
    <x:row r="1977" ht="30" customHeight="1">
      <x:c r="A1977" s="9" t="str">
        <x:v>TRF-074-P02</x:v>
      </x:c>
      <x:c r="B1977" s="9" t="str">
        <x:v>TRF-074</x:v>
      </x:c>
      <x:c r="C1977" s="9" t="str">
        <x:v>BATCH_23</x:v>
      </x:c>
      <x:c r="D1977" s="9" t="str">
        <x:v>TRAFICOM</x:v>
      </x:c>
      <x:c r="E1977" s="9" t="n">
        <x:v>0</x:v>
      </x:c>
      <x:c r="F1977" s="9" t="str">
        <x:v>6.5</x:v>
      </x:c>
      <x:c r="G1977" s="9" t="str">
        <x:v>PASS</x:v>
      </x:c>
      <x:c r="H1977" s="11" t="str">
        <x:v>Propeller submersion trigger/boundary case.</x:v>
      </x:c>
      <x:c r="I1977" s="10" t="str">
        <x:v>rdf/TRF/TRF-074/TRF-074-P02.ttl</x:v>
      </x:c>
      <x:c r="J1977" s="10" t="str">
        <x:v>c996b6dfc6792492bdfbada3c2dc27af6e61b0b89b09140a5b148a87505ce945</x:v>
      </x:c>
      <x:c r="K1977" s="13" t="str">
        <x:v>NOT_REVIEWED</x:v>
      </x:c>
      <x:c r="L1977" s="13" t="str"/>
      <x:c r="M1977" s="13" t="str"/>
      <x:c r="N1977" s="13" t="str"/>
      <x:c r="O1977" s="13" t="str"/>
      <x:c r="P1977" s="13" t="str"/>
      <x:c r="Q1977" s="13" t="str"/>
      <x:c r="R1977" s="13" t="str"/>
      <x:c r="S1977" s="13" t="str"/>
      <x:c r="T1977" s="14" t="str"/>
      <x:c r="U1977" s="9" t="str">
        <x:f>IF(AND(Q1977="AGREED",P1977="LABEL_ONLY",OR(O1977="PASS",O1977="FAIL"),R1977&lt;&gt;"",S1977&lt;&gt;"",T1977&lt;&gt;""),O1977,G1977)</x:f>
        <x:v>PASS</x:v>
      </x:c>
      <x:c r="V1977" s="9" t="str">
        <x:f>IF(Q1977&lt;&gt;"AGREED","",IF(P1977="LABEL_ONLY",IF(AND(Q1977="AGREED",P1977="LABEL_ONLY",OR(O1977="PASS",O1977="FAIL"),R1977&lt;&gt;"",S1977&lt;&gt;"",T1977&lt;&gt;""),"LABEL_APPLIED","INCOMPLETE_DECISION"),"RERUN_REQUIRED"))</x:f>
      </x:c>
    </x:row>
    <x:row r="1978" ht="30" customHeight="1">
      <x:c r="A1978" s="9" t="str">
        <x:v>TRF-074-P03</x:v>
      </x:c>
      <x:c r="B1978" s="9" t="str">
        <x:v>TRF-074</x:v>
      </x:c>
      <x:c r="C1978" s="9" t="str">
        <x:v>BATCH_23</x:v>
      </x:c>
      <x:c r="D1978" s="9" t="str">
        <x:v>TRAFICOM</x:v>
      </x:c>
      <x:c r="E1978" s="9" t="n">
        <x:v>0</x:v>
      </x:c>
      <x:c r="F1978" s="9" t="str">
        <x:v>6.5</x:v>
      </x:c>
      <x:c r="G1978" s="9" t="str">
        <x:v>PASS</x:v>
      </x:c>
      <x:c r="H1978" s="11" t="str">
        <x:v>Propeller submersion trigger/boundary case.</x:v>
      </x:c>
      <x:c r="I1978" s="10" t="str">
        <x:v>rdf/TRF/TRF-074/TRF-074-P03.ttl</x:v>
      </x:c>
      <x:c r="J1978" s="10" t="str">
        <x:v>0a519e96ce6f4e63899f0d474064fd3848adb6bcb93b1cc2a4d87dea3dc8cb9a</x:v>
      </x:c>
      <x:c r="K1978" s="13" t="str">
        <x:v>NOT_REVIEWED</x:v>
      </x:c>
      <x:c r="L1978" s="13" t="str"/>
      <x:c r="M1978" s="13" t="str"/>
      <x:c r="N1978" s="13" t="str"/>
      <x:c r="O1978" s="13" t="str"/>
      <x:c r="P1978" s="13" t="str"/>
      <x:c r="Q1978" s="13" t="str"/>
      <x:c r="R1978" s="13" t="str"/>
      <x:c r="S1978" s="13" t="str"/>
      <x:c r="T1978" s="14" t="str"/>
      <x:c r="U1978" s="9" t="str">
        <x:f>IF(AND(Q1978="AGREED",P1978="LABEL_ONLY",OR(O1978="PASS",O1978="FAIL"),R1978&lt;&gt;"",S1978&lt;&gt;"",T1978&lt;&gt;""),O1978,G1978)</x:f>
        <x:v>PASS</x:v>
      </x:c>
      <x:c r="V1978" s="9" t="str">
        <x:f>IF(Q1978&lt;&gt;"AGREED","",IF(P1978="LABEL_ONLY",IF(AND(Q1978="AGREED",P1978="LABEL_ONLY",OR(O1978="PASS",O1978="FAIL"),R1978&lt;&gt;"",S1978&lt;&gt;"",T1978&lt;&gt;""),"LABEL_APPLIED","INCOMPLETE_DECISION"),"RERUN_REQUIRED"))</x:f>
      </x:c>
    </x:row>
    <x:row r="1979" ht="30" customHeight="1">
      <x:c r="A1979" s="9" t="str">
        <x:v>TRF-074-P04</x:v>
      </x:c>
      <x:c r="B1979" s="9" t="str">
        <x:v>TRF-074</x:v>
      </x:c>
      <x:c r="C1979" s="9" t="str">
        <x:v>BATCH_23</x:v>
      </x:c>
      <x:c r="D1979" s="9" t="str">
        <x:v>TRAFICOM</x:v>
      </x:c>
      <x:c r="E1979" s="9" t="n">
        <x:v>1</x:v>
      </x:c>
      <x:c r="F1979" s="9" t="str">
        <x:v>6.5</x:v>
      </x:c>
      <x:c r="G1979" s="9" t="str">
        <x:v>PASS</x:v>
      </x:c>
      <x:c r="H1979" s="11" t="str">
        <x:v>IA ship is not subject to IB/IC redesign trigger.</x:v>
      </x:c>
      <x:c r="I1979" s="10" t="str">
        <x:v>rdf/TRF/TRF-074/TRF-074-P04.ttl</x:v>
      </x:c>
      <x:c r="J1979" s="10" t="str">
        <x:v>882bc34b2ed290116046e9a299528c2fedb27f302274a9ab99a0707ee4e8472e</x:v>
      </x:c>
      <x:c r="K1979" s="13" t="str">
        <x:v>NOT_REVIEWED</x:v>
      </x:c>
      <x:c r="L1979" s="13" t="str"/>
      <x:c r="M1979" s="13" t="str"/>
      <x:c r="N1979" s="13" t="str"/>
      <x:c r="O1979" s="13" t="str"/>
      <x:c r="P1979" s="13" t="str"/>
      <x:c r="Q1979" s="13" t="str"/>
      <x:c r="R1979" s="13" t="str"/>
      <x:c r="S1979" s="13" t="str"/>
      <x:c r="T1979" s="14" t="str"/>
      <x:c r="U1979" s="9" t="str">
        <x:f>IF(AND(Q1979="AGREED",P1979="LABEL_ONLY",OR(O1979="PASS",O1979="FAIL"),R1979&lt;&gt;"",S1979&lt;&gt;"",T1979&lt;&gt;""),O1979,G1979)</x:f>
        <x:v>PASS</x:v>
      </x:c>
      <x:c r="V1979" s="9" t="str">
        <x:f>IF(Q1979&lt;&gt;"AGREED","",IF(P1979="LABEL_ONLY",IF(AND(Q1979="AGREED",P1979="LABEL_ONLY",OR(O1979="PASS",O1979="FAIL"),R1979&lt;&gt;"",S1979&lt;&gt;"",T1979&lt;&gt;""),"LABEL_APPLIED","INCOMPLETE_DECISION"),"RERUN_REQUIRED"))</x:f>
      </x:c>
    </x:row>
    <x:row r="1980" ht="30" customHeight="1">
      <x:c r="A1980" s="9" t="str">
        <x:v>TRF-075-F01</x:v>
      </x:c>
      <x:c r="B1980" s="9" t="str">
        <x:v>TRF-075</x:v>
      </x:c>
      <x:c r="C1980" s="9" t="str">
        <x:v>BATCH_26</x:v>
      </x:c>
      <x:c r="D1980" s="9" t="str">
        <x:v>TRAFICOM</x:v>
      </x:c>
      <x:c r="E1980" s="9" t="n">
        <x:v>0</x:v>
      </x:c>
      <x:c r="F1980" s="9" t="str">
        <x:v>6.5.1</x:v>
      </x:c>
      <x:c r="G1980" s="9" t="str">
        <x:v>FAIL</x:v>
      </x:c>
      <x:c r="H1980" s="11" t="str">
        <x:v>Both backward and forward force violate exactly-one.</x:v>
      </x:c>
      <x:c r="I1980" s="10" t="str">
        <x:v>rdf/TRF/TRF-075/TRF-075-F01.ttl</x:v>
      </x:c>
      <x:c r="J1980" s="10" t="str">
        <x:v>3a2061818fde86164d97ce730f96cda378a9022ac1d92cb4dc69fdef82549848</x:v>
      </x:c>
      <x:c r="K1980" s="13" t="str">
        <x:v>NOT_REVIEWED</x:v>
      </x:c>
      <x:c r="L1980" s="13" t="str"/>
      <x:c r="M1980" s="13" t="str"/>
      <x:c r="N1980" s="13" t="str"/>
      <x:c r="O1980" s="13" t="str"/>
      <x:c r="P1980" s="13" t="str"/>
      <x:c r="Q1980" s="13" t="str"/>
      <x:c r="R1980" s="13" t="str"/>
      <x:c r="S1980" s="13" t="str"/>
      <x:c r="T1980" s="14" t="str"/>
      <x:c r="U1980" s="9" t="str">
        <x:f>IF(AND(Q1980="AGREED",P1980="LABEL_ONLY",OR(O1980="PASS",O1980="FAIL"),R1980&lt;&gt;"",S1980&lt;&gt;"",T1980&lt;&gt;""),O1980,G1980)</x:f>
        <x:v>FAIL</x:v>
      </x:c>
      <x:c r="V1980" s="9" t="str">
        <x:f>IF(Q1980&lt;&gt;"AGREED","",IF(P1980="LABEL_ONLY",IF(AND(Q1980="AGREED",P1980="LABEL_ONLY",OR(O1980="PASS",O1980="FAIL"),R1980&lt;&gt;"",S1980&lt;&gt;"",T1980&lt;&gt;""),"LABEL_APPLIED","INCOMPLETE_DECISION"),"RERUN_REQUIRED"))</x:f>
      </x:c>
    </x:row>
    <x:row r="1981" ht="30" customHeight="1">
      <x:c r="A1981" s="9" t="str">
        <x:v>TRF-075-F02</x:v>
      </x:c>
      <x:c r="B1981" s="9" t="str">
        <x:v>TRF-075</x:v>
      </x:c>
      <x:c r="C1981" s="9" t="str">
        <x:v>BATCH_26</x:v>
      </x:c>
      <x:c r="D1981" s="9" t="str">
        <x:v>TRAFICOM</x:v>
      </x:c>
      <x:c r="E1981" s="9" t="n">
        <x:v>1</x:v>
      </x:c>
      <x:c r="F1981" s="9" t="str">
        <x:v>6.5.1</x:v>
      </x:c>
      <x:c r="G1981" s="9" t="str">
        <x:v>FAIL</x:v>
      </x:c>
      <x:c r="H1981" s="11" t="str">
        <x:v>Neither force is present.</x:v>
      </x:c>
      <x:c r="I1981" s="10" t="str">
        <x:v>rdf/TRF/TRF-075/TRF-075-F02.ttl</x:v>
      </x:c>
      <x:c r="J1981" s="10" t="str">
        <x:v>7e0f56b328ee184a4ddfe1f33f44583c06dc4bdd9d068de00e18adcb1b6e9542</x:v>
      </x:c>
      <x:c r="K1981" s="13" t="str">
        <x:v>NOT_REVIEWED</x:v>
      </x:c>
      <x:c r="L1981" s="13" t="str"/>
      <x:c r="M1981" s="13" t="str"/>
      <x:c r="N1981" s="13" t="str"/>
      <x:c r="O1981" s="13" t="str"/>
      <x:c r="P1981" s="13" t="str"/>
      <x:c r="Q1981" s="13" t="str"/>
      <x:c r="R1981" s="13" t="str"/>
      <x:c r="S1981" s="13" t="str"/>
      <x:c r="T1981" s="14" t="str"/>
      <x:c r="U1981" s="9" t="str">
        <x:f>IF(AND(Q1981="AGREED",P1981="LABEL_ONLY",OR(O1981="PASS",O1981="FAIL"),R1981&lt;&gt;"",S1981&lt;&gt;"",T1981&lt;&gt;""),O1981,G1981)</x:f>
        <x:v>FAIL</x:v>
      </x:c>
      <x:c r="V1981" s="9" t="str">
        <x:f>IF(Q1981&lt;&gt;"AGREED","",IF(P1981="LABEL_ONLY",IF(AND(Q1981="AGREED",P1981="LABEL_ONLY",OR(O1981="PASS",O1981="FAIL"),R1981&lt;&gt;"",S1981&lt;&gt;"",T1981&lt;&gt;""),"LABEL_APPLIED","INCOMPLETE_DECISION"),"RERUN_REQUIRED"))</x:f>
      </x:c>
    </x:row>
    <x:row r="1982" ht="30" customHeight="1">
      <x:c r="A1982" s="9" t="str">
        <x:v>TRF-075-F03</x:v>
      </x:c>
      <x:c r="B1982" s="9" t="str">
        <x:v>TRF-075</x:v>
      </x:c>
      <x:c r="C1982" s="9" t="str">
        <x:v>BATCH_26</x:v>
      </x:c>
      <x:c r="D1982" s="9" t="str">
        <x:v>TRAFICOM</x:v>
      </x:c>
      <x:c r="E1982" s="9" t="n">
        <x:v>0</x:v>
      </x:c>
      <x:c r="F1982" s="9" t="str">
        <x:v>6.5.1</x:v>
      </x:c>
      <x:c r="G1982" s="9" t="str">
        <x:v>FAIL</x:v>
      </x:c>
      <x:c r="H1982" s="11" t="str">
        <x:v>Blade relationship missing.</x:v>
      </x:c>
      <x:c r="I1982" s="10" t="str">
        <x:v>rdf/TRF/TRF-075/TRF-075-F03.ttl</x:v>
      </x:c>
      <x:c r="J1982" s="10" t="str">
        <x:v>c4a44ddf29f8cc1e572baeba9f9904c650dd2128a127abd1d207aae4caf67da9</x:v>
      </x:c>
      <x:c r="K1982" s="13" t="str">
        <x:v>NOT_REVIEWED</x:v>
      </x:c>
      <x:c r="L1982" s="13" t="str"/>
      <x:c r="M1982" s="13" t="str"/>
      <x:c r="N1982" s="13" t="str"/>
      <x:c r="O1982" s="13" t="str"/>
      <x:c r="P1982" s="13" t="str"/>
      <x:c r="Q1982" s="13" t="str"/>
      <x:c r="R1982" s="13" t="str"/>
      <x:c r="S1982" s="13" t="str"/>
      <x:c r="T1982" s="14" t="str"/>
      <x:c r="U1982" s="9" t="str">
        <x:f>IF(AND(Q1982="AGREED",P1982="LABEL_ONLY",OR(O1982="PASS",O1982="FAIL"),R1982&lt;&gt;"",S1982&lt;&gt;"",T1982&lt;&gt;""),O1982,G1982)</x:f>
        <x:v>FAIL</x:v>
      </x:c>
      <x:c r="V1982" s="9" t="str">
        <x:f>IF(Q1982&lt;&gt;"AGREED","",IF(P1982="LABEL_ONLY",IF(AND(Q1982="AGREED",P1982="LABEL_ONLY",OR(O1982="PASS",O1982="FAIL"),R1982&lt;&gt;"",S1982&lt;&gt;"",T1982&lt;&gt;""),"LABEL_APPLIED","INCOMPLETE_DECISION"),"RERUN_REQUIRED"))</x:f>
      </x:c>
    </x:row>
    <x:row r="1983" ht="30" customHeight="1">
      <x:c r="A1983" s="9" t="str">
        <x:v>TRF-075-P01</x:v>
      </x:c>
      <x:c r="B1983" s="9" t="str">
        <x:v>TRF-075</x:v>
      </x:c>
      <x:c r="C1983" s="9" t="str">
        <x:v>BATCH_26</x:v>
      </x:c>
      <x:c r="D1983" s="9" t="str">
        <x:v>TRAFICOM</x:v>
      </x:c>
      <x:c r="E1983" s="9" t="n">
        <x:v>1</x:v>
      </x:c>
      <x:c r="F1983" s="9" t="str">
        <x:v>6.5.1</x:v>
      </x:c>
      <x:c r="G1983" s="9" t="str">
        <x:v>PASS</x:v>
      </x:c>
      <x:c r="H1983" s="11" t="str">
        <x:v>Backward-only blade load case.</x:v>
      </x:c>
      <x:c r="I1983" s="10" t="str">
        <x:v>rdf/TRF/TRF-075/TRF-075-P01.ttl</x:v>
      </x:c>
      <x:c r="J1983" s="10" t="str">
        <x:v>215282e5cf6e8e06acdd7ecb33c16a44aea26ac44a7fed83846bdecac6c971e2</x:v>
      </x:c>
      <x:c r="K1983" s="13" t="str">
        <x:v>NOT_REVIEWED</x:v>
      </x:c>
      <x:c r="L1983" s="13" t="str"/>
      <x:c r="M1983" s="13" t="str"/>
      <x:c r="N1983" s="13" t="str"/>
      <x:c r="O1983" s="13" t="str"/>
      <x:c r="P1983" s="13" t="str"/>
      <x:c r="Q1983" s="13" t="str"/>
      <x:c r="R1983" s="13" t="str"/>
      <x:c r="S1983" s="13" t="str"/>
      <x:c r="T1983" s="14" t="str"/>
      <x:c r="U1983" s="9" t="str">
        <x:f>IF(AND(Q1983="AGREED",P1983="LABEL_ONLY",OR(O1983="PASS",O1983="FAIL"),R1983&lt;&gt;"",S1983&lt;&gt;"",T1983&lt;&gt;""),O1983,G1983)</x:f>
        <x:v>PASS</x:v>
      </x:c>
      <x:c r="V1983" s="9" t="str">
        <x:f>IF(Q1983&lt;&gt;"AGREED","",IF(P1983="LABEL_ONLY",IF(AND(Q1983="AGREED",P1983="LABEL_ONLY",OR(O1983="PASS",O1983="FAIL"),R1983&lt;&gt;"",S1983&lt;&gt;"",T1983&lt;&gt;""),"LABEL_APPLIED","INCOMPLETE_DECISION"),"RERUN_REQUIRED"))</x:f>
      </x:c>
    </x:row>
    <x:row r="1984" ht="30" customHeight="1">
      <x:c r="A1984" s="9" t="str">
        <x:v>TRF-075-P02</x:v>
      </x:c>
      <x:c r="B1984" s="9" t="str">
        <x:v>TRF-075</x:v>
      </x:c>
      <x:c r="C1984" s="9" t="str">
        <x:v>BATCH_26</x:v>
      </x:c>
      <x:c r="D1984" s="9" t="str">
        <x:v>TRAFICOM</x:v>
      </x:c>
      <x:c r="E1984" s="9" t="n">
        <x:v>0</x:v>
      </x:c>
      <x:c r="F1984" s="9" t="str">
        <x:v>6.5.1</x:v>
      </x:c>
      <x:c r="G1984" s="9" t="str">
        <x:v>PASS</x:v>
      </x:c>
      <x:c r="H1984" s="11" t="str">
        <x:v>Forward-only blade load case.</x:v>
      </x:c>
      <x:c r="I1984" s="10" t="str">
        <x:v>rdf/TRF/TRF-075/TRF-075-P02.ttl</x:v>
      </x:c>
      <x:c r="J1984" s="10" t="str">
        <x:v>c29492d0d8c5d483e9ccd3a0cf15d04e8bfbd3c7245b056262cc34aa026a74a2</x:v>
      </x:c>
      <x:c r="K1984" s="13" t="str">
        <x:v>NOT_REVIEWED</x:v>
      </x:c>
      <x:c r="L1984" s="13" t="str"/>
      <x:c r="M1984" s="13" t="str"/>
      <x:c r="N1984" s="13" t="str"/>
      <x:c r="O1984" s="13" t="str"/>
      <x:c r="P1984" s="13" t="str"/>
      <x:c r="Q1984" s="13" t="str"/>
      <x:c r="R1984" s="13" t="str"/>
      <x:c r="S1984" s="13" t="str"/>
      <x:c r="T1984" s="14" t="str"/>
      <x:c r="U1984" s="9" t="str">
        <x:f>IF(AND(Q1984="AGREED",P1984="LABEL_ONLY",OR(O1984="PASS",O1984="FAIL"),R1984&lt;&gt;"",S1984&lt;&gt;"",T1984&lt;&gt;""),O1984,G1984)</x:f>
        <x:v>PASS</x:v>
      </x:c>
      <x:c r="V1984" s="9" t="str">
        <x:f>IF(Q1984&lt;&gt;"AGREED","",IF(P1984="LABEL_ONLY",IF(AND(Q1984="AGREED",P1984="LABEL_ONLY",OR(O1984="PASS",O1984="FAIL"),R1984&lt;&gt;"",S1984&lt;&gt;"",T1984&lt;&gt;""),"LABEL_APPLIED","INCOMPLETE_DECISION"),"RERUN_REQUIRED"))</x:f>
      </x:c>
    </x:row>
    <x:row r="1985" ht="30" customHeight="1">
      <x:c r="A1985" s="9" t="str">
        <x:v>TRF-075-P03</x:v>
      </x:c>
      <x:c r="B1985" s="9" t="str">
        <x:v>TRF-075</x:v>
      </x:c>
      <x:c r="C1985" s="9" t="str">
        <x:v>BATCH_26</x:v>
      </x:c>
      <x:c r="D1985" s="9" t="str">
        <x:v>TRAFICOM</x:v>
      </x:c>
      <x:c r="E1985" s="9" t="n">
        <x:v>0</x:v>
      </x:c>
      <x:c r="F1985" s="9" t="str">
        <x:v>6.5.1</x:v>
      </x:c>
      <x:c r="G1985" s="9" t="str">
        <x:v>PASS</x:v>
      </x:c>
      <x:c r="H1985" s="11" t="str">
        <x:v>No load cases does not violate universal xone.</x:v>
      </x:c>
      <x:c r="I1985" s="10" t="str">
        <x:v>rdf/TRF/TRF-075/TRF-075-P03.ttl</x:v>
      </x:c>
      <x:c r="J1985" s="10" t="str">
        <x:v>a2c20c7abca12bce3ef94907ca4c0393b83ce1ab82f33d767f566ad5cbb43ee6</x:v>
      </x:c>
      <x:c r="K1985" s="13" t="str">
        <x:v>NOT_REVIEWED</x:v>
      </x:c>
      <x:c r="L1985" s="13" t="str"/>
      <x:c r="M1985" s="13" t="str"/>
      <x:c r="N1985" s="13" t="str"/>
      <x:c r="O1985" s="13" t="str"/>
      <x:c r="P1985" s="13" t="str"/>
      <x:c r="Q1985" s="13" t="str"/>
      <x:c r="R1985" s="13" t="str"/>
      <x:c r="S1985" s="13" t="str"/>
      <x:c r="T1985" s="14" t="str"/>
      <x:c r="U1985" s="9" t="str">
        <x:f>IF(AND(Q1985="AGREED",P1985="LABEL_ONLY",OR(O1985="PASS",O1985="FAIL"),R1985&lt;&gt;"",S1985&lt;&gt;"",T1985&lt;&gt;""),O1985,G1985)</x:f>
        <x:v>PASS</x:v>
      </x:c>
      <x:c r="V1985" s="9" t="str">
        <x:f>IF(Q1985&lt;&gt;"AGREED","",IF(P1985="LABEL_ONLY",IF(AND(Q1985="AGREED",P1985="LABEL_ONLY",OR(O1985="PASS",O1985="FAIL"),R1985&lt;&gt;"",S1985&lt;&gt;"",T1985&lt;&gt;""),"LABEL_APPLIED","INCOMPLETE_DECISION"),"RERUN_REQUIRED"))</x:f>
      </x:c>
    </x:row>
    <x:row r="1986" ht="30" customHeight="1">
      <x:c r="A1986" s="9" t="str">
        <x:v>TRF-076-F01</x:v>
      </x:c>
      <x:c r="B1986" s="9" t="str">
        <x:v>TRF-076</x:v>
      </x:c>
      <x:c r="C1986" s="9" t="str">
        <x:v>BATCH_08</x:v>
      </x:c>
      <x:c r="D1986" s="9" t="str">
        <x:v>TRAFICOM</x:v>
      </x:c>
      <x:c r="E1986" s="9" t="n">
        <x:v>1</x:v>
      </x:c>
      <x:c r="F1986" s="9" t="str">
        <x:v>6.5.1.3</x:v>
      </x:c>
      <x:c r="G1986" s="9" t="str">
        <x:v>FAIL</x:v>
      </x:c>
      <x:c r="H1986" s="11" t="str">
        <x:v>Mandatory load case 1 missing.</x:v>
      </x:c>
      <x:c r="I1986" s="10" t="str">
        <x:v>rdf/TRF/TRF-076/TRF-076-F01.ttl</x:v>
      </x:c>
      <x:c r="J1986" s="10" t="str">
        <x:v>a22390de1a9fb0656f0304adac242ce329417a9889f27d0964d2e34958c092da</x:v>
      </x:c>
      <x:c r="K1986" s="13" t="str">
        <x:v>REVIEWED</x:v>
      </x:c>
      <x:c r="L1986" s="13" t="str">
        <x:v>YES</x:v>
      </x:c>
      <x:c r="M1986" s="13" t="str">
        <x:v>YES</x:v>
      </x:c>
      <x:c r="N1986" s="13" t="str">
        <x:v>YES</x:v>
      </x:c>
      <x:c r="O1986" s="13"/>
      <x:c r="P1986" s="13"/>
      <x:c r="Q1986" s="13"/>
      <x:c r="R1986" s="13" t="str">
        <x:v>AI-assisted draft</x:v>
      </x:c>
      <x:c r="S1986" s="13" t="n">
        <x:v>46281</x:v>
      </x:c>
      <x:c r="T1986" s="14" t="str">
        <x:v>TRAFICOM 6.5.1.3; CP propellers require load cases 1-4 and case 1 is absent, so FAIL is valid.</x:v>
      </x:c>
      <x:c r="U1986" s="9" t="str">
        <x:f>IF(AND(Q1986="AGREED",P1986="LABEL_ONLY",OR(O1986="PASS",O1986="FAIL"),R1986&lt;&gt;"",S1986&lt;&gt;"",T1986&lt;&gt;""),O1986,G1986)</x:f>
        <x:v>FAIL</x:v>
      </x:c>
      <x:c r="V1986" s="9" t="str">
        <x:f>IF(Q1986&lt;&gt;"AGREED","",IF(P1986="LABEL_ONLY",IF(AND(Q1986="AGREED",P1986="LABEL_ONLY",OR(O1986="PASS",O1986="FAIL"),R1986&lt;&gt;"",S1986&lt;&gt;"",T1986&lt;&gt;""),"LABEL_APPLIED","INCOMPLETE_DECISION"),"RERUN_REQUIRED"))</x:f>
      </x:c>
    </x:row>
    <x:row r="1987" ht="30" customHeight="1">
      <x:c r="A1987" s="9" t="str">
        <x:v>TRF-076-F03</x:v>
      </x:c>
      <x:c r="B1987" s="9" t="str">
        <x:v>TRF-076</x:v>
      </x:c>
      <x:c r="C1987" s="9" t="str">
        <x:v>BATCH_08</x:v>
      </x:c>
      <x:c r="D1987" s="9" t="str">
        <x:v>TRAFICOM</x:v>
      </x:c>
      <x:c r="E1987" s="9" t="n">
        <x:v>0</x:v>
      </x:c>
      <x:c r="F1987" s="9" t="str">
        <x:v>6.5.1.3</x:v>
      </x:c>
      <x:c r="G1987" s="9" t="str">
        <x:v>FAIL</x:v>
      </x:c>
      <x:c r="H1987" s="11" t="str">
        <x:v>Mandatory load case 3 missing.</x:v>
      </x:c>
      <x:c r="I1987" s="10" t="str">
        <x:v>rdf/TRF/TRF-076/TRF-076-F03.ttl</x:v>
      </x:c>
      <x:c r="J1987" s="10" t="str">
        <x:v>693beec0f94fa4cbc85bdc41f10f0670a579962c260ca2bdd1e6244e6c41a380</x:v>
      </x:c>
      <x:c r="K1987" s="13" t="str">
        <x:v>NOT_REVIEWED</x:v>
      </x:c>
      <x:c r="L1987" s="13" t="str"/>
      <x:c r="M1987" s="13" t="str"/>
      <x:c r="N1987" s="13" t="str"/>
      <x:c r="O1987" s="13" t="str"/>
      <x:c r="P1987" s="13" t="str"/>
      <x:c r="Q1987" s="13" t="str"/>
      <x:c r="R1987" s="13" t="str"/>
      <x:c r="S1987" s="13" t="str"/>
      <x:c r="T1987" s="14" t="str"/>
      <x:c r="U1987" s="9" t="str">
        <x:f>IF(AND(Q1987="AGREED",P1987="LABEL_ONLY",OR(O1987="PASS",O1987="FAIL"),R1987&lt;&gt;"",S1987&lt;&gt;"",T1987&lt;&gt;""),O1987,G1987)</x:f>
        <x:v>FAIL</x:v>
      </x:c>
      <x:c r="V1987" s="9" t="str">
        <x:f>IF(Q1987&lt;&gt;"AGREED","",IF(P1987="LABEL_ONLY",IF(AND(Q1987="AGREED",P1987="LABEL_ONLY",OR(O1987="PASS",O1987="FAIL"),R1987&lt;&gt;"",S1987&lt;&gt;"",T1987&lt;&gt;""),"LABEL_APPLIED","INCOMPLETE_DECISION"),"RERUN_REQUIRED"))</x:f>
      </x:c>
    </x:row>
    <x:row r="1988" ht="30" customHeight="1">
      <x:c r="A1988" s="9" t="str">
        <x:v>TRF-076-F04</x:v>
      </x:c>
      <x:c r="B1988" s="9" t="str">
        <x:v>TRF-076</x:v>
      </x:c>
      <x:c r="C1988" s="9" t="str">
        <x:v>BATCH_08</x:v>
      </x:c>
      <x:c r="D1988" s="9" t="str">
        <x:v>TRAFICOM</x:v>
      </x:c>
      <x:c r="E1988" s="9" t="n">
        <x:v>0</x:v>
      </x:c>
      <x:c r="F1988" s="9" t="str">
        <x:v>6.5.1.3</x:v>
      </x:c>
      <x:c r="G1988" s="9" t="str">
        <x:v>FAIL</x:v>
      </x:c>
      <x:c r="H1988" s="11" t="str">
        <x:v>Mandatory load case 4 missing.</x:v>
      </x:c>
      <x:c r="I1988" s="10" t="str">
        <x:v>rdf/TRF/TRF-076/TRF-076-F04.ttl</x:v>
      </x:c>
      <x:c r="J1988" s="10" t="str">
        <x:v>77c211c0def60c492c0f01da2bcc8f1bdd88168713d744258136ebf26f9b4c59</x:v>
      </x:c>
      <x:c r="K1988" s="13" t="str">
        <x:v>NOT_REVIEWED</x:v>
      </x:c>
      <x:c r="L1988" s="13" t="str"/>
      <x:c r="M1988" s="13" t="str"/>
      <x:c r="N1988" s="13" t="str"/>
      <x:c r="O1988" s="13" t="str"/>
      <x:c r="P1988" s="13" t="str"/>
      <x:c r="Q1988" s="13" t="str"/>
      <x:c r="R1988" s="13" t="str"/>
      <x:c r="S1988" s="13" t="str"/>
      <x:c r="T1988" s="14" t="str"/>
      <x:c r="U1988" s="9" t="str">
        <x:f>IF(AND(Q1988="AGREED",P1988="LABEL_ONLY",OR(O1988="PASS",O1988="FAIL"),R1988&lt;&gt;"",S1988&lt;&gt;"",T1988&lt;&gt;""),O1988,G1988)</x:f>
        <x:v>FAIL</x:v>
      </x:c>
      <x:c r="V1988" s="9" t="str">
        <x:f>IF(Q1988&lt;&gt;"AGREED","",IF(P1988="LABEL_ONLY",IF(AND(Q1988="AGREED",P1988="LABEL_ONLY",OR(O1988="PASS",O1988="FAIL"),R1988&lt;&gt;"",S1988&lt;&gt;"",T1988&lt;&gt;""),"LABEL_APPLIED","INCOMPLETE_DECISION"),"RERUN_REQUIRED"))</x:f>
      </x:c>
    </x:row>
    <x:row r="1989" ht="30" customHeight="1">
      <x:c r="A1989" s="9" t="str">
        <x:v>TRF-076-F05</x:v>
      </x:c>
      <x:c r="B1989" s="9" t="str">
        <x:v>TRF-076</x:v>
      </x:c>
      <x:c r="C1989" s="9" t="str">
        <x:v>BATCH_08</x:v>
      </x:c>
      <x:c r="D1989" s="9" t="str">
        <x:v>TRAFICOM</x:v>
      </x:c>
      <x:c r="E1989" s="9" t="n">
        <x:v>0</x:v>
      </x:c>
      <x:c r="F1989" s="9" t="str">
        <x:v>6.5.1.3</x:v>
      </x:c>
      <x:c r="G1989" s="9" t="str">
        <x:v>FAIL</x:v>
      </x:c>
      <x:c r="H1989" s="11" t="str">
        <x:v>Reversing FP lacks load case 5.</x:v>
      </x:c>
      <x:c r="I1989" s="10" t="str">
        <x:v>rdf/TRF/TRF-076/TRF-076-F05.ttl</x:v>
      </x:c>
      <x:c r="J1989" s="10" t="str">
        <x:v>104ebbe299c42b886fc73458afcd97cde7564be5f16d00106717459cbe29e351</x:v>
      </x:c>
      <x:c r="K1989" s="13" t="str">
        <x:v>NOT_REVIEWED</x:v>
      </x:c>
      <x:c r="L1989" s="13" t="str"/>
      <x:c r="M1989" s="13" t="str"/>
      <x:c r="N1989" s="13" t="str"/>
      <x:c r="O1989" s="13" t="str"/>
      <x:c r="P1989" s="13" t="str"/>
      <x:c r="Q1989" s="13" t="str"/>
      <x:c r="R1989" s="13" t="str"/>
      <x:c r="S1989" s="13" t="str"/>
      <x:c r="T1989" s="14" t="str"/>
      <x:c r="U1989" s="9" t="str">
        <x:f>IF(AND(Q1989="AGREED",P1989="LABEL_ONLY",OR(O1989="PASS",O1989="FAIL"),R1989&lt;&gt;"",S1989&lt;&gt;"",T1989&lt;&gt;""),O1989,G1989)</x:f>
        <x:v>FAIL</x:v>
      </x:c>
      <x:c r="V1989" s="9" t="str">
        <x:f>IF(Q1989&lt;&gt;"AGREED","",IF(P1989="LABEL_ONLY",IF(AND(Q1989="AGREED",P1989="LABEL_ONLY",OR(O1989="PASS",O1989="FAIL"),R1989&lt;&gt;"",S1989&lt;&gt;"",T1989&lt;&gt;""),"LABEL_APPLIED","INCOMPLETE_DECISION"),"RERUN_REQUIRED"))</x:f>
      </x:c>
    </x:row>
    <x:row r="1990" ht="30" customHeight="1">
      <x:c r="A1990" s="9" t="str">
        <x:v>TRF-076-P01</x:v>
      </x:c>
      <x:c r="B1990" s="9" t="str">
        <x:v>TRF-076</x:v>
      </x:c>
      <x:c r="C1990" s="9" t="str">
        <x:v>BATCH_08</x:v>
      </x:c>
      <x:c r="D1990" s="9" t="str">
        <x:v>TRAFICOM</x:v>
      </x:c>
      <x:c r="E1990" s="9" t="n">
        <x:v>0</x:v>
      </x:c>
      <x:c r="F1990" s="9" t="str">
        <x:v>6.5.1.3</x:v>
      </x:c>
      <x:c r="G1990" s="9" t="str">
        <x:v>PASS</x:v>
      </x:c>
      <x:c r="H1990" s="11" t="str">
        <x:v>CP covers load cases 1-4.</x:v>
      </x:c>
      <x:c r="I1990" s="10" t="str">
        <x:v>rdf/TRF/TRF-076/TRF-076-P01.ttl</x:v>
      </x:c>
      <x:c r="J1990" s="10" t="str">
        <x:v>5102f5d35e0145c4deb76ed949874fd01175806ed774f8302b5dd62173651aef</x:v>
      </x:c>
      <x:c r="K1990" s="13" t="str">
        <x:v>NOT_REVIEWED</x:v>
      </x:c>
      <x:c r="L1990" s="13" t="str"/>
      <x:c r="M1990" s="13" t="str"/>
      <x:c r="N1990" s="13" t="str"/>
      <x:c r="O1990" s="13" t="str"/>
      <x:c r="P1990" s="13" t="str"/>
      <x:c r="Q1990" s="13" t="str"/>
      <x:c r="R1990" s="13" t="str"/>
      <x:c r="S1990" s="13" t="str"/>
      <x:c r="T1990" s="14" t="str"/>
      <x:c r="U1990" s="9" t="str">
        <x:f>IF(AND(Q1990="AGREED",P1990="LABEL_ONLY",OR(O1990="PASS",O1990="FAIL"),R1990&lt;&gt;"",S1990&lt;&gt;"",T1990&lt;&gt;""),O1990,G1990)</x:f>
        <x:v>PASS</x:v>
      </x:c>
      <x:c r="V1990" s="9" t="str">
        <x:f>IF(Q1990&lt;&gt;"AGREED","",IF(P1990="LABEL_ONLY",IF(AND(Q1990="AGREED",P1990="LABEL_ONLY",OR(O1990="PASS",O1990="FAIL"),R1990&lt;&gt;"",S1990&lt;&gt;"",T1990&lt;&gt;""),"LABEL_APPLIED","INCOMPLETE_DECISION"),"RERUN_REQUIRED"))</x:f>
      </x:c>
    </x:row>
    <x:row r="1991" ht="30" customHeight="1">
      <x:c r="A1991" s="9" t="str">
        <x:v>TRF-076-P02</x:v>
      </x:c>
      <x:c r="B1991" s="9" t="str">
        <x:v>TRF-076</x:v>
      </x:c>
      <x:c r="C1991" s="9" t="str">
        <x:v>BATCH_08</x:v>
      </x:c>
      <x:c r="D1991" s="9" t="str">
        <x:v>TRAFICOM</x:v>
      </x:c>
      <x:c r="E1991" s="9" t="n">
        <x:v>0</x:v>
      </x:c>
      <x:c r="F1991" s="9" t="str">
        <x:v>6.5.1.3</x:v>
      </x:c>
      <x:c r="G1991" s="9" t="str">
        <x:v>PASS</x:v>
      </x:c>
      <x:c r="H1991" s="11" t="str">
        <x:v>FP non-reversing covers load cases 1-4.</x:v>
      </x:c>
      <x:c r="I1991" s="10" t="str">
        <x:v>rdf/TRF/TRF-076/TRF-076-P02.ttl</x:v>
      </x:c>
      <x:c r="J1991" s="10" t="str">
        <x:v>5dbb79b76295f170aaab1fd7fc0183d09275c8c9a960054f90757b0450f4cb22</x:v>
      </x:c>
      <x:c r="K1991" s="13" t="str">
        <x:v>NOT_REVIEWED</x:v>
      </x:c>
      <x:c r="L1991" s="13" t="str"/>
      <x:c r="M1991" s="13" t="str"/>
      <x:c r="N1991" s="13" t="str"/>
      <x:c r="O1991" s="13" t="str"/>
      <x:c r="P1991" s="13" t="str"/>
      <x:c r="Q1991" s="13" t="str"/>
      <x:c r="R1991" s="13" t="str"/>
      <x:c r="S1991" s="13" t="str"/>
      <x:c r="T1991" s="14" t="str"/>
      <x:c r="U1991" s="9" t="str">
        <x:f>IF(AND(Q1991="AGREED",P1991="LABEL_ONLY",OR(O1991="PASS",O1991="FAIL"),R1991&lt;&gt;"",S1991&lt;&gt;"",T1991&lt;&gt;""),O1991,G1991)</x:f>
        <x:v>PASS</x:v>
      </x:c>
      <x:c r="V1991" s="9" t="str">
        <x:f>IF(Q1991&lt;&gt;"AGREED","",IF(P1991="LABEL_ONLY",IF(AND(Q1991="AGREED",P1991="LABEL_ONLY",OR(O1991="PASS",O1991="FAIL"),R1991&lt;&gt;"",S1991&lt;&gt;"",T1991&lt;&gt;""),"LABEL_APPLIED","INCOMPLETE_DECISION"),"RERUN_REQUIRED"))</x:f>
      </x:c>
    </x:row>
    <x:row r="1992" ht="30" customHeight="1">
      <x:c r="A1992" s="9" t="str">
        <x:v>TRF-076-P03</x:v>
      </x:c>
      <x:c r="B1992" s="9" t="str">
        <x:v>TRF-076</x:v>
      </x:c>
      <x:c r="C1992" s="9" t="str">
        <x:v>BATCH_08</x:v>
      </x:c>
      <x:c r="D1992" s="9" t="str">
        <x:v>TRAFICOM</x:v>
      </x:c>
      <x:c r="E1992" s="9" t="n">
        <x:v>1</x:v>
      </x:c>
      <x:c r="F1992" s="9" t="str">
        <x:v>6.5.1.3</x:v>
      </x:c>
      <x:c r="G1992" s="9" t="str">
        <x:v>PASS</x:v>
      </x:c>
      <x:c r="H1992" s="11" t="str">
        <x:v>Reversing FP covers load cases 1-5.</x:v>
      </x:c>
      <x:c r="I1992" s="10" t="str">
        <x:v>rdf/TRF/TRF-076/TRF-076-P03.ttl</x:v>
      </x:c>
      <x:c r="J1992" s="10" t="str">
        <x:v>9be927b4215a1ceb4bc956252178b72ef8865992c573c12ba7f214c092e0de52</x:v>
      </x:c>
      <x:c r="K1992" s="13" t="str">
        <x:v>REVIEWED</x:v>
      </x:c>
      <x:c r="L1992" s="13" t="str">
        <x:v>YES</x:v>
      </x:c>
      <x:c r="M1992" s="13" t="str">
        <x:v>YES</x:v>
      </x:c>
      <x:c r="N1992" s="13" t="str">
        <x:v>YES</x:v>
      </x:c>
      <x:c r="O1992" s="13"/>
      <x:c r="P1992" s="13"/>
      <x:c r="Q1992" s="13"/>
      <x:c r="R1992" s="13" t="str">
        <x:v>AI-assisted draft</x:v>
      </x:c>
      <x:c r="S1992" s="13" t="n">
        <x:v>46281</x:v>
      </x:c>
      <x:c r="T1992" s="14" t="str">
        <x:v>TRAFICOM 6.5.1.3; a reversing FP propeller supplies load cases 1-5, so PASS is valid.</x:v>
      </x:c>
      <x:c r="U1992" s="9" t="str">
        <x:f>IF(AND(Q1992="AGREED",P1992="LABEL_ONLY",OR(O1992="PASS",O1992="FAIL"),R1992&lt;&gt;"",S1992&lt;&gt;"",T1992&lt;&gt;""),O1992,G1992)</x:f>
        <x:v>PASS</x:v>
      </x:c>
      <x:c r="V1992" s="9" t="str">
        <x:f>IF(Q1992&lt;&gt;"AGREED","",IF(P1992="LABEL_ONLY",IF(AND(Q1992="AGREED",P1992="LABEL_ONLY",OR(O1992="PASS",O1992="FAIL"),R1992&lt;&gt;"",S1992&lt;&gt;"",T1992&lt;&gt;""),"LABEL_APPLIED","INCOMPLETE_DECISION"),"RERUN_REQUIRED"))</x:f>
      </x:c>
    </x:row>
    <x:row r="1993" ht="30" customHeight="1">
      <x:c r="A1993" s="9" t="str">
        <x:v>TRF-077-F01</x:v>
      </x:c>
      <x:c r="B1993" s="9" t="str">
        <x:v>TRF-077</x:v>
      </x:c>
      <x:c r="C1993" s="9" t="str">
        <x:v>BATCH_24</x:v>
      </x:c>
      <x:c r="D1993" s="9" t="str">
        <x:v>TRAFICOM</x:v>
      </x:c>
      <x:c r="E1993" s="9" t="n">
        <x:v>1</x:v>
      </x:c>
      <x:c r="F1993" s="9" t="str">
        <x:v>6.5.1.8</x:v>
      </x:c>
      <x:c r="G1993" s="9" t="str">
        <x:v>FAIL</x:v>
      </x:c>
      <x:c r="H1993" s="11" t="str">
        <x:v>Open propeller has wrong shape parameter.</x:v>
      </x:c>
      <x:c r="I1993" s="10" t="str">
        <x:v>rdf/TRF/TRF-077/TRF-077-F01.ttl</x:v>
      </x:c>
      <x:c r="J1993" s="10" t="str">
        <x:v>b549a72387697cf26f6f0ea515bf724e60b657cf8f83e020400f95c1257c612c</x:v>
      </x:c>
      <x:c r="K1993" s="13" t="str">
        <x:v>NOT_REVIEWED</x:v>
      </x:c>
      <x:c r="L1993" s="13" t="str"/>
      <x:c r="M1993" s="13" t="str"/>
      <x:c r="N1993" s="13" t="str"/>
      <x:c r="O1993" s="13" t="str"/>
      <x:c r="P1993" s="13" t="str"/>
      <x:c r="Q1993" s="13" t="str"/>
      <x:c r="R1993" s="13" t="str"/>
      <x:c r="S1993" s="13" t="str"/>
      <x:c r="T1993" s="14" t="str"/>
      <x:c r="U1993" s="9" t="str">
        <x:f>IF(AND(Q1993="AGREED",P1993="LABEL_ONLY",OR(O1993="PASS",O1993="FAIL"),R1993&lt;&gt;"",S1993&lt;&gt;"",T1993&lt;&gt;""),O1993,G1993)</x:f>
        <x:v>FAIL</x:v>
      </x:c>
      <x:c r="V1993" s="9" t="str">
        <x:f>IF(Q1993&lt;&gt;"AGREED","",IF(P1993="LABEL_ONLY",IF(AND(Q1993="AGREED",P1993="LABEL_ONLY",OR(O1993="PASS",O1993="FAIL"),R1993&lt;&gt;"",S1993&lt;&gt;"",T1993&lt;&gt;""),"LABEL_APPLIED","INCOMPLETE_DECISION"),"RERUN_REQUIRED"))</x:f>
      </x:c>
    </x:row>
    <x:row r="1994" ht="30" customHeight="1">
      <x:c r="A1994" s="9" t="str">
        <x:v>TRF-077-F02</x:v>
      </x:c>
      <x:c r="B1994" s="9" t="str">
        <x:v>TRF-077</x:v>
      </x:c>
      <x:c r="C1994" s="9" t="str">
        <x:v>BATCH_24</x:v>
      </x:c>
      <x:c r="D1994" s="9" t="str">
        <x:v>TRAFICOM</x:v>
      </x:c>
      <x:c r="E1994" s="9" t="n">
        <x:v>0</x:v>
      </x:c>
      <x:c r="F1994" s="9" t="str">
        <x:v>6.5.1.8</x:v>
      </x:c>
      <x:c r="G1994" s="9" t="str">
        <x:v>FAIL</x:v>
      </x:c>
      <x:c r="H1994" s="11" t="str">
        <x:v>Ducted propeller has wrong shape parameter.</x:v>
      </x:c>
      <x:c r="I1994" s="10" t="str">
        <x:v>rdf/TRF/TRF-077/TRF-077-F02.ttl</x:v>
      </x:c>
      <x:c r="J1994" s="10" t="str">
        <x:v>7f369061fd9132705b6c706cf825921ab88fba41ed9eb3b6630622029e1525b8</x:v>
      </x:c>
      <x:c r="K1994" s="13" t="str">
        <x:v>NOT_REVIEWED</x:v>
      </x:c>
      <x:c r="L1994" s="13" t="str"/>
      <x:c r="M1994" s="13" t="str"/>
      <x:c r="N1994" s="13" t="str"/>
      <x:c r="O1994" s="13" t="str"/>
      <x:c r="P1994" s="13" t="str"/>
      <x:c r="Q1994" s="13" t="str"/>
      <x:c r="R1994" s="13" t="str"/>
      <x:c r="S1994" s="13" t="str"/>
      <x:c r="T1994" s="14" t="str"/>
      <x:c r="U1994" s="9" t="str">
        <x:f>IF(AND(Q1994="AGREED",P1994="LABEL_ONLY",OR(O1994="PASS",O1994="FAIL"),R1994&lt;&gt;"",S1994&lt;&gt;"",T1994&lt;&gt;""),O1994,G1994)</x:f>
        <x:v>FAIL</x:v>
      </x:c>
      <x:c r="V1994" s="9" t="str">
        <x:f>IF(Q1994&lt;&gt;"AGREED","",IF(P1994="LABEL_ONLY",IF(AND(Q1994="AGREED",P1994="LABEL_ONLY",OR(O1994="PASS",O1994="FAIL"),R1994&lt;&gt;"",S1994&lt;&gt;"",T1994&lt;&gt;""),"LABEL_APPLIED","INCOMPLETE_DECISION"),"RERUN_REQUIRED"))</x:f>
      </x:c>
    </x:row>
    <x:row r="1995" ht="30" customHeight="1">
      <x:c r="A1995" s="9" t="str">
        <x:v>TRF-077-F03</x:v>
      </x:c>
      <x:c r="B1995" s="9" t="str">
        <x:v>TRF-077</x:v>
      </x:c>
      <x:c r="C1995" s="9" t="str">
        <x:v>BATCH_24</x:v>
      </x:c>
      <x:c r="D1995" s="9" t="str">
        <x:v>TRAFICOM</x:v>
      </x:c>
      <x:c r="E1995" s="9" t="n">
        <x:v>0</x:v>
      </x:c>
      <x:c r="F1995" s="9" t="str">
        <x:v>6.5.1.8</x:v>
      </x:c>
      <x:c r="G1995" s="9" t="str">
        <x:v>FAIL</x:v>
      </x:c>
      <x:c r="H1995" s="11" t="str">
        <x:v>Shape parameter uses wrong unit.</x:v>
      </x:c>
      <x:c r="I1995" s="10" t="str">
        <x:v>rdf/TRF/TRF-077/TRF-077-F03.ttl</x:v>
      </x:c>
      <x:c r="J1995" s="10" t="str">
        <x:v>ea6bc265224c73ec7b9fbbcbec406fbf9ececc30815d259978e3527c47cfa154</x:v>
      </x:c>
      <x:c r="K1995" s="13" t="str">
        <x:v>NOT_REVIEWED</x:v>
      </x:c>
      <x:c r="L1995" s="13" t="str"/>
      <x:c r="M1995" s="13" t="str"/>
      <x:c r="N1995" s="13" t="str"/>
      <x:c r="O1995" s="13" t="str"/>
      <x:c r="P1995" s="13" t="str"/>
      <x:c r="Q1995" s="13" t="str"/>
      <x:c r="R1995" s="13" t="str"/>
      <x:c r="S1995" s="13" t="str"/>
      <x:c r="T1995" s="14" t="str"/>
      <x:c r="U1995" s="9" t="str">
        <x:f>IF(AND(Q1995="AGREED",P1995="LABEL_ONLY",OR(O1995="PASS",O1995="FAIL"),R1995&lt;&gt;"",S1995&lt;&gt;"",T1995&lt;&gt;""),O1995,G1995)</x:f>
        <x:v>FAIL</x:v>
      </x:c>
      <x:c r="V1995" s="9" t="str">
        <x:f>IF(Q1995&lt;&gt;"AGREED","",IF(P1995="LABEL_ONLY",IF(AND(Q1995="AGREED",P1995="LABEL_ONLY",OR(O1995="PASS",O1995="FAIL"),R1995&lt;&gt;"",S1995&lt;&gt;"",T1995&lt;&gt;""),"LABEL_APPLIED","INCOMPLETE_DECISION"),"RERUN_REQUIRED"))</x:f>
      </x:c>
    </x:row>
    <x:row r="1996" ht="30" customHeight="1">
      <x:c r="A1996" s="9" t="str">
        <x:v>TRF-077-P01</x:v>
      </x:c>
      <x:c r="B1996" s="9" t="str">
        <x:v>TRF-077</x:v>
      </x:c>
      <x:c r="C1996" s="9" t="str">
        <x:v>BATCH_24</x:v>
      </x:c>
      <x:c r="D1996" s="9" t="str">
        <x:v>TRAFICOM</x:v>
      </x:c>
      <x:c r="E1996" s="9" t="n">
        <x:v>0</x:v>
      </x:c>
      <x:c r="F1996" s="9" t="str">
        <x:v>6.5.1.8</x:v>
      </x:c>
      <x:c r="G1996" s="9" t="str">
        <x:v>PASS</x:v>
      </x:c>
      <x:c r="H1996" s="11" t="str">
        <x:v>Open propeller uses k=0.75.</x:v>
      </x:c>
      <x:c r="I1996" s="10" t="str">
        <x:v>rdf/TRF/TRF-077/TRF-077-P01.ttl</x:v>
      </x:c>
      <x:c r="J1996" s="10" t="str">
        <x:v>95cfa7b2ab8bc2dc85532aa8fc4a20393d8e1c61a96ae70b1d0da2ba21e1c4a9</x:v>
      </x:c>
      <x:c r="K1996" s="13" t="str">
        <x:v>NOT_REVIEWED</x:v>
      </x:c>
      <x:c r="L1996" s="13" t="str"/>
      <x:c r="M1996" s="13" t="str"/>
      <x:c r="N1996" s="13" t="str"/>
      <x:c r="O1996" s="13" t="str"/>
      <x:c r="P1996" s="13" t="str"/>
      <x:c r="Q1996" s="13" t="str"/>
      <x:c r="R1996" s="13" t="str"/>
      <x:c r="S1996" s="13" t="str"/>
      <x:c r="T1996" s="14" t="str"/>
      <x:c r="U1996" s="9" t="str">
        <x:f>IF(AND(Q1996="AGREED",P1996="LABEL_ONLY",OR(O1996="PASS",O1996="FAIL"),R1996&lt;&gt;"",S1996&lt;&gt;"",T1996&lt;&gt;""),O1996,G1996)</x:f>
        <x:v>PASS</x:v>
      </x:c>
      <x:c r="V1996" s="9" t="str">
        <x:f>IF(Q1996&lt;&gt;"AGREED","",IF(P1996="LABEL_ONLY",IF(AND(Q1996="AGREED",P1996="LABEL_ONLY",OR(O1996="PASS",O1996="FAIL"),R1996&lt;&gt;"",S1996&lt;&gt;"",T1996&lt;&gt;""),"LABEL_APPLIED","INCOMPLETE_DECISION"),"RERUN_REQUIRED"))</x:f>
      </x:c>
    </x:row>
    <x:row r="1997" ht="30" customHeight="1">
      <x:c r="A1997" s="9" t="str">
        <x:v>TRF-077-P02</x:v>
      </x:c>
      <x:c r="B1997" s="9" t="str">
        <x:v>TRF-077</x:v>
      </x:c>
      <x:c r="C1997" s="9" t="str">
        <x:v>BATCH_24</x:v>
      </x:c>
      <x:c r="D1997" s="9" t="str">
        <x:v>TRAFICOM</x:v>
      </x:c>
      <x:c r="E1997" s="9" t="n">
        <x:v>0</x:v>
      </x:c>
      <x:c r="F1997" s="9" t="str">
        <x:v>6.5.1.8</x:v>
      </x:c>
      <x:c r="G1997" s="9" t="str">
        <x:v>PASS</x:v>
      </x:c>
      <x:c r="H1997" s="11" t="str">
        <x:v>Ducted propeller uses k=1.0.</x:v>
      </x:c>
      <x:c r="I1997" s="10" t="str">
        <x:v>rdf/TRF/TRF-077/TRF-077-P02.ttl</x:v>
      </x:c>
      <x:c r="J1997" s="10" t="str">
        <x:v>dbf10ccd1925b739c0cfc9f275fbc0b6829ccb546ca9abb4b3c20a0812c11d44</x:v>
      </x:c>
      <x:c r="K1997" s="13" t="str">
        <x:v>NOT_REVIEWED</x:v>
      </x:c>
      <x:c r="L1997" s="13" t="str"/>
      <x:c r="M1997" s="13" t="str"/>
      <x:c r="N1997" s="13" t="str"/>
      <x:c r="O1997" s="13" t="str"/>
      <x:c r="P1997" s="13" t="str"/>
      <x:c r="Q1997" s="13" t="str"/>
      <x:c r="R1997" s="13" t="str"/>
      <x:c r="S1997" s="13" t="str"/>
      <x:c r="T1997" s="14" t="str"/>
      <x:c r="U1997" s="9" t="str">
        <x:f>IF(AND(Q1997="AGREED",P1997="LABEL_ONLY",OR(O1997="PASS",O1997="FAIL"),R1997&lt;&gt;"",S1997&lt;&gt;"",T1997&lt;&gt;""),O1997,G1997)</x:f>
        <x:v>PASS</x:v>
      </x:c>
      <x:c r="V1997" s="9" t="str">
        <x:f>IF(Q1997&lt;&gt;"AGREED","",IF(P1997="LABEL_ONLY",IF(AND(Q1997="AGREED",P1997="LABEL_ONLY",OR(O1997="PASS",O1997="FAIL"),R1997&lt;&gt;"",S1997&lt;&gt;"",T1997&lt;&gt;""),"LABEL_APPLIED","INCOMPLETE_DECISION"),"RERUN_REQUIRED"))</x:f>
      </x:c>
    </x:row>
    <x:row r="1998" ht="30" customHeight="1">
      <x:c r="A1998" s="9" t="str">
        <x:v>TRF-077-P03</x:v>
      </x:c>
      <x:c r="B1998" s="9" t="str">
        <x:v>TRF-077</x:v>
      </x:c>
      <x:c r="C1998" s="9" t="str">
        <x:v>BATCH_24</x:v>
      </x:c>
      <x:c r="D1998" s="9" t="str">
        <x:v>TRAFICOM</x:v>
      </x:c>
      <x:c r="E1998" s="9" t="n">
        <x:v>1</x:v>
      </x:c>
      <x:c r="F1998" s="9" t="str">
        <x:v>6.5.1.8</x:v>
      </x:c>
      <x:c r="G1998" s="9" t="str">
        <x:v>PASS</x:v>
      </x:c>
      <x:c r="H1998" s="11" t="str">
        <x:v>Unrelated propeller type is outside enumerated source branches.</x:v>
      </x:c>
      <x:c r="I1998" s="10" t="str">
        <x:v>rdf/TRF/TRF-077/TRF-077-P03.ttl</x:v>
      </x:c>
      <x:c r="J1998" s="10" t="str">
        <x:v>bb35d6b30a71f9856305e11640fd02ea22914cc1cd41d8ea80372131139fb71f</x:v>
      </x:c>
      <x:c r="K1998" s="13" t="str">
        <x:v>NOT_REVIEWED</x:v>
      </x:c>
      <x:c r="L1998" s="13" t="str"/>
      <x:c r="M1998" s="13" t="str"/>
      <x:c r="N1998" s="13" t="str"/>
      <x:c r="O1998" s="13" t="str"/>
      <x:c r="P1998" s="13" t="str"/>
      <x:c r="Q1998" s="13" t="str"/>
      <x:c r="R1998" s="13" t="str"/>
      <x:c r="S1998" s="13" t="str"/>
      <x:c r="T1998" s="14" t="str"/>
      <x:c r="U1998" s="9" t="str">
        <x:f>IF(AND(Q1998="AGREED",P1998="LABEL_ONLY",OR(O1998="PASS",O1998="FAIL"),R1998&lt;&gt;"",S1998&lt;&gt;"",T1998&lt;&gt;""),O1998,G1998)</x:f>
        <x:v>PASS</x:v>
      </x:c>
      <x:c r="V1998" s="9" t="str">
        <x:f>IF(Q1998&lt;&gt;"AGREED","",IF(P1998="LABEL_ONLY",IF(AND(Q1998="AGREED",P1998="LABEL_ONLY",OR(O1998="PASS",O1998="FAIL"),R1998&lt;&gt;"",S1998&lt;&gt;"",T1998&lt;&gt;""),"LABEL_APPLIED","INCOMPLETE_DECISION"),"RERUN_REQUIRED"))</x:f>
      </x:c>
    </x:row>
    <x:row r="1999" ht="30" customHeight="1">
      <x:c r="A1999" s="9" t="str">
        <x:v>TRF-078-F01</x:v>
      </x:c>
      <x:c r="B1999" s="9" t="str">
        <x:v>TRF-078</x:v>
      </x:c>
      <x:c r="C1999" s="9" t="str">
        <x:v>BATCH_20</x:v>
      </x:c>
      <x:c r="D1999" s="9" t="str">
        <x:v>TRAFICOM</x:v>
      </x:c>
      <x:c r="E1999" s="9" t="n">
        <x:v>0</x:v>
      </x:c>
      <x:c r="F1999" s="9" t="str">
        <x:v>6.5.1.9</x:v>
      </x:c>
      <x:c r="G1999" s="9" t="str">
        <x:v>FAIL</x:v>
      </x:c>
      <x:c r="H1999" s="11" t="str">
        <x:v>Table 6-6 reference is wrong.</x:v>
      </x:c>
      <x:c r="I1999" s="10" t="str">
        <x:v>rdf/TRF/TRF-078/TRF-078-F01.ttl</x:v>
      </x:c>
      <x:c r="J1999" s="10" t="str">
        <x:v>47f4abb7333ce7f12b641217ee0b1364bd1d7428a1f0e0f5755c914ddcf4fc46</x:v>
      </x:c>
      <x:c r="K1999" s="13" t="str">
        <x:v>NOT_REVIEWED</x:v>
      </x:c>
      <x:c r="L1999" s="13" t="str"/>
      <x:c r="M1999" s="13" t="str"/>
      <x:c r="N1999" s="13" t="str"/>
      <x:c r="O1999" s="13" t="str"/>
      <x:c r="P1999" s="13" t="str"/>
      <x:c r="Q1999" s="13" t="str"/>
      <x:c r="R1999" s="13" t="str"/>
      <x:c r="S1999" s="13" t="str"/>
      <x:c r="T1999" s="14" t="str"/>
      <x:c r="U1999" s="9" t="str">
        <x:f>IF(AND(Q1999="AGREED",P1999="LABEL_ONLY",OR(O1999="PASS",O1999="FAIL"),R1999&lt;&gt;"",S1999&lt;&gt;"",T1999&lt;&gt;""),O1999,G1999)</x:f>
        <x:v>FAIL</x:v>
      </x:c>
      <x:c r="V1999" s="9" t="str">
        <x:f>IF(Q1999&lt;&gt;"AGREED","",IF(P1999="LABEL_ONLY",IF(AND(Q1999="AGREED",P1999="LABEL_ONLY",OR(O1999="PASS",O1999="FAIL"),R1999&lt;&gt;"",S1999&lt;&gt;"",T1999&lt;&gt;""),"LABEL_APPLIED","INCOMPLETE_DECISION"),"RERUN_REQUIRED"))</x:f>
      </x:c>
    </x:row>
    <x:row r="2000" ht="30" customHeight="1">
      <x:c r="A2000" s="9" t="str">
        <x:v>TRF-078-F02</x:v>
      </x:c>
      <x:c r="B2000" s="9" t="str">
        <x:v>TRF-078</x:v>
      </x:c>
      <x:c r="C2000" s="9" t="str">
        <x:v>BATCH_20</x:v>
      </x:c>
      <x:c r="D2000" s="9" t="str">
        <x:v>TRAFICOM</x:v>
      </x:c>
      <x:c r="E2000" s="9" t="n">
        <x:v>1</x:v>
      </x:c>
      <x:c r="F2000" s="9" t="str">
        <x:v>6.5.1.9</x:v>
      </x:c>
      <x:c r="G2000" s="9" t="str">
        <x:v>FAIL</x:v>
      </x:c>
      <x:c r="H2000" s="11" t="str">
        <x:v>N_ice result is numerically wrong.</x:v>
      </x:c>
      <x:c r="I2000" s="10" t="str">
        <x:v>rdf/TRF/TRF-078/TRF-078-F02.ttl</x:v>
      </x:c>
      <x:c r="J2000" s="10" t="str">
        <x:v>bbe1bc0c740d9d6201484231f7e1a19ee746706d9cc264381ffecf9e78bac4a1</x:v>
      </x:c>
      <x:c r="K2000" s="13" t="str">
        <x:v>NOT_REVIEWED</x:v>
      </x:c>
      <x:c r="L2000" s="13" t="str"/>
      <x:c r="M2000" s="13" t="str"/>
      <x:c r="N2000" s="13" t="str"/>
      <x:c r="O2000" s="13" t="str"/>
      <x:c r="P2000" s="13" t="str"/>
      <x:c r="Q2000" s="13" t="str"/>
      <x:c r="R2000" s="13" t="str"/>
      <x:c r="S2000" s="13" t="str"/>
      <x:c r="T2000" s="14" t="str"/>
      <x:c r="U2000" s="9" t="str">
        <x:f>IF(AND(Q2000="AGREED",P2000="LABEL_ONLY",OR(O2000="PASS",O2000="FAIL"),R2000&lt;&gt;"",S2000&lt;&gt;"",T2000&lt;&gt;""),O2000,G2000)</x:f>
        <x:v>FAIL</x:v>
      </x:c>
      <x:c r="V2000" s="9" t="str">
        <x:f>IF(Q2000&lt;&gt;"AGREED","",IF(P2000="LABEL_ONLY",IF(AND(Q2000="AGREED",P2000="LABEL_ONLY",OR(O2000="PASS",O2000="FAIL"),R2000&lt;&gt;"",S2000&lt;&gt;"",T2000&lt;&gt;""),"LABEL_APPLIED","INCOMPLETE_DECISION"),"RERUN_REQUIRED"))</x:f>
      </x:c>
    </x:row>
    <x:row r="2001" ht="30" customHeight="1">
      <x:c r="A2001" s="9" t="str">
        <x:v>TRF-078-F03</x:v>
      </x:c>
      <x:c r="B2001" s="9" t="str">
        <x:v>TRF-078</x:v>
      </x:c>
      <x:c r="C2001" s="9" t="str">
        <x:v>BATCH_20</x:v>
      </x:c>
      <x:c r="D2001" s="9" t="str">
        <x:v>TRAFICOM</x:v>
      </x:c>
      <x:c r="E2001" s="9" t="n">
        <x:v>0</x:v>
      </x:c>
      <x:c r="F2001" s="9" t="str">
        <x:v>6.5.1.9</x:v>
      </x:c>
      <x:c r="G2001" s="9" t="str">
        <x:v>FAIL</x:v>
      </x:c>
      <x:c r="H2001" s="11" t="str">
        <x:v>Missing iceLoadCycleCoefficientK2.</x:v>
      </x:c>
      <x:c r="I2001" s="10" t="str">
        <x:v>rdf/TRF/TRF-078/TRF-078-F03.ttl</x:v>
      </x:c>
      <x:c r="J2001" s="10" t="str">
        <x:v>67e30c5c216f86d00563152b43cf7ab98eba53f5057f6e7cae12769fc3795934</x:v>
      </x:c>
      <x:c r="K2001" s="13" t="str">
        <x:v>NOT_REVIEWED</x:v>
      </x:c>
      <x:c r="L2001" s="13" t="str"/>
      <x:c r="M2001" s="13" t="str"/>
      <x:c r="N2001" s="13" t="str"/>
      <x:c r="O2001" s="13" t="str"/>
      <x:c r="P2001" s="13" t="str"/>
      <x:c r="Q2001" s="13" t="str"/>
      <x:c r="R2001" s="13" t="str"/>
      <x:c r="S2001" s="13" t="str"/>
      <x:c r="T2001" s="14" t="str"/>
      <x:c r="U2001" s="9" t="str">
        <x:f>IF(AND(Q2001="AGREED",P2001="LABEL_ONLY",OR(O2001="PASS",O2001="FAIL"),R2001&lt;&gt;"",S2001&lt;&gt;"",T2001&lt;&gt;""),O2001,G2001)</x:f>
        <x:v>FAIL</x:v>
      </x:c>
      <x:c r="V2001" s="9" t="str">
        <x:f>IF(Q2001&lt;&gt;"AGREED","",IF(P2001="LABEL_ONLY",IF(AND(Q2001="AGREED",P2001="LABEL_ONLY",OR(O2001="PASS",O2001="FAIL"),R2001&lt;&gt;"",S2001&lt;&gt;"",T2001&lt;&gt;""),"LABEL_APPLIED","INCOMPLETE_DECISION"),"RERUN_REQUIRED"))</x:f>
      </x:c>
    </x:row>
    <x:row r="2002" ht="30" customHeight="1">
      <x:c r="A2002" s="9" t="str">
        <x:v>TRF-078-F04</x:v>
      </x:c>
      <x:c r="B2002" s="9" t="str">
        <x:v>TRF-078</x:v>
      </x:c>
      <x:c r="C2002" s="9" t="str">
        <x:v>BATCH_20</x:v>
      </x:c>
      <x:c r="D2002" s="9" t="str">
        <x:v>TRAFICOM</x:v>
      </x:c>
      <x:c r="E2002" s="9" t="n">
        <x:v>0</x:v>
      </x:c>
      <x:c r="F2002" s="9" t="str">
        <x:v>6.5.1.9</x:v>
      </x:c>
      <x:c r="G2002" s="9" t="str">
        <x:v>FAIL</x:v>
      </x:c>
      <x:c r="H2002" s="11" t="str">
        <x:v>Missing iceLoadCycleCoefficientK3.</x:v>
      </x:c>
      <x:c r="I2002" s="10" t="str">
        <x:v>rdf/TRF/TRF-078/TRF-078-F04.ttl</x:v>
      </x:c>
      <x:c r="J2002" s="10" t="str">
        <x:v>588d9e909eec0fada9cce344f1fa56fc1a4804deedcf9c114b2b1882bf7de47e</x:v>
      </x:c>
      <x:c r="K2002" s="13" t="str">
        <x:v>NOT_REVIEWED</x:v>
      </x:c>
      <x:c r="L2002" s="13" t="str"/>
      <x:c r="M2002" s="13" t="str"/>
      <x:c r="N2002" s="13" t="str"/>
      <x:c r="O2002" s="13" t="str"/>
      <x:c r="P2002" s="13" t="str"/>
      <x:c r="Q2002" s="13" t="str"/>
      <x:c r="R2002" s="13" t="str"/>
      <x:c r="S2002" s="13" t="str"/>
      <x:c r="T2002" s="14" t="str"/>
      <x:c r="U2002" s="9" t="str">
        <x:f>IF(AND(Q2002="AGREED",P2002="LABEL_ONLY",OR(O2002="PASS",O2002="FAIL"),R2002&lt;&gt;"",S2002&lt;&gt;"",T2002&lt;&gt;""),O2002,G2002)</x:f>
        <x:v>FAIL</x:v>
      </x:c>
      <x:c r="V2002" s="9" t="str">
        <x:f>IF(Q2002&lt;&gt;"AGREED","",IF(P2002="LABEL_ONLY",IF(AND(Q2002="AGREED",P2002="LABEL_ONLY",OR(O2002="PASS",O2002="FAIL"),R2002&lt;&gt;"",S2002&lt;&gt;"",T2002&lt;&gt;""),"LABEL_APPLIED","INCOMPLETE_DECISION"),"RERUN_REQUIRED"))</x:f>
      </x:c>
    </x:row>
    <x:row r="2003" ht="30" customHeight="1">
      <x:c r="A2003" s="9" t="str">
        <x:v>TRF-078-F05</x:v>
      </x:c>
      <x:c r="B2003" s="9" t="str">
        <x:v>TRF-078</x:v>
      </x:c>
      <x:c r="C2003" s="9" t="str">
        <x:v>BATCH_20</x:v>
      </x:c>
      <x:c r="D2003" s="9" t="str">
        <x:v>TRAFICOM</x:v>
      </x:c>
      <x:c r="E2003" s="9" t="n">
        <x:v>0</x:v>
      </x:c>
      <x:c r="F2003" s="9" t="str">
        <x:v>6.5.1.9</x:v>
      </x:c>
      <x:c r="G2003" s="9" t="str">
        <x:v>FAIL</x:v>
      </x:c>
      <x:c r="H2003" s="11" t="str">
        <x:v>Missing iceLoadCycleCount.</x:v>
      </x:c>
      <x:c r="I2003" s="10" t="str">
        <x:v>rdf/TRF/TRF-078/TRF-078-F05.ttl</x:v>
      </x:c>
      <x:c r="J2003" s="10" t="str">
        <x:v>c94785e3caa26ed345a14675f0a35b5d6f9f20d05e933674b7800017b2028548</x:v>
      </x:c>
      <x:c r="K2003" s="13" t="str">
        <x:v>NOT_REVIEWED</x:v>
      </x:c>
      <x:c r="L2003" s="13" t="str"/>
      <x:c r="M2003" s="13" t="str"/>
      <x:c r="N2003" s="13" t="str"/>
      <x:c r="O2003" s="13" t="str"/>
      <x:c r="P2003" s="13" t="str"/>
      <x:c r="Q2003" s="13" t="str"/>
      <x:c r="R2003" s="13" t="str"/>
      <x:c r="S2003" s="13" t="str"/>
      <x:c r="T2003" s="14" t="str"/>
      <x:c r="U2003" s="9" t="str">
        <x:f>IF(AND(Q2003="AGREED",P2003="LABEL_ONLY",OR(O2003="PASS",O2003="FAIL"),R2003&lt;&gt;"",S2003&lt;&gt;"",T2003&lt;&gt;""),O2003,G2003)</x:f>
        <x:v>FAIL</x:v>
      </x:c>
      <x:c r="V2003" s="9" t="str">
        <x:f>IF(Q2003&lt;&gt;"AGREED","",IF(P2003="LABEL_ONLY",IF(AND(Q2003="AGREED",P2003="LABEL_ONLY",OR(O2003="PASS",O2003="FAIL"),R2003&lt;&gt;"",S2003&lt;&gt;"",T2003&lt;&gt;""),"LABEL_APPLIED","INCOMPLETE_DECISION"),"RERUN_REQUIRED"))</x:f>
      </x:c>
    </x:row>
    <x:row r="2004" ht="30" customHeight="1">
      <x:c r="A2004" s="9" t="str">
        <x:v>TRF-078-P01</x:v>
      </x:c>
      <x:c r="B2004" s="9" t="str">
        <x:v>TRF-078</x:v>
      </x:c>
      <x:c r="C2004" s="9" t="str">
        <x:v>BATCH_20</x:v>
      </x:c>
      <x:c r="D2004" s="9" t="str">
        <x:v>TRAFICOM</x:v>
      </x:c>
      <x:c r="E2004" s="9" t="n">
        <x:v>1</x:v>
      </x:c>
      <x:c r="F2004" s="9" t="str">
        <x:v>6.5.1.9</x:v>
      </x:c>
      <x:c r="G2004" s="9" t="str">
        <x:v>PASS</x:v>
      </x:c>
      <x:c r="H2004" s="11" t="str">
        <x:v>Canonical Table 6-6/6-7 lookups and N_ice calculation.</x:v>
      </x:c>
      <x:c r="I2004" s="10" t="str">
        <x:v>rdf/TRF/TRF-078/TRF-078-P01.ttl</x:v>
      </x:c>
      <x:c r="J2004" s="10" t="str">
        <x:v>a466439a2f33a1d0e60df64c80d64e84f8e40e11276f5158ed279879b05f669f</x:v>
      </x:c>
      <x:c r="K2004" s="13" t="str">
        <x:v>NOT_REVIEWED</x:v>
      </x:c>
      <x:c r="L2004" s="13" t="str"/>
      <x:c r="M2004" s="13" t="str"/>
      <x:c r="N2004" s="13" t="str"/>
      <x:c r="O2004" s="13" t="str"/>
      <x:c r="P2004" s="13" t="str"/>
      <x:c r="Q2004" s="13" t="str"/>
      <x:c r="R2004" s="13" t="str"/>
      <x:c r="S2004" s="13" t="str"/>
      <x:c r="T2004" s="14" t="str"/>
      <x:c r="U2004" s="9" t="str">
        <x:f>IF(AND(Q2004="AGREED",P2004="LABEL_ONLY",OR(O2004="PASS",O2004="FAIL"),R2004&lt;&gt;"",S2004&lt;&gt;"",T2004&lt;&gt;""),O2004,G2004)</x:f>
        <x:v>PASS</x:v>
      </x:c>
      <x:c r="V2004" s="9" t="str">
        <x:f>IF(Q2004&lt;&gt;"AGREED","",IF(P2004="LABEL_ONLY",IF(AND(Q2004="AGREED",P2004="LABEL_ONLY",OR(O2004="PASS",O2004="FAIL"),R2004&lt;&gt;"",S2004&lt;&gt;"",T2004&lt;&gt;""),"LABEL_APPLIED","INCOMPLETE_DECISION"),"RERUN_REQUIRED"))</x:f>
      </x:c>
    </x:row>
    <x:row r="2005" ht="30" customHeight="1">
      <x:c r="A2005" s="9" t="str">
        <x:v>TRF-079-F01</x:v>
      </x:c>
      <x:c r="B2005" s="9" t="str">
        <x:v>TRF-079</x:v>
      </x:c>
      <x:c r="C2005" s="9" t="str">
        <x:v>BATCH_13</x:v>
      </x:c>
      <x:c r="D2005" s="9" t="str">
        <x:v>TRAFICOM</x:v>
      </x:c>
      <x:c r="E2005" s="9" t="n">
        <x:v>1</x:v>
      </x:c>
      <x:c r="F2005" s="9" t="str">
        <x:v>6.5.1.9</x:v>
      </x:c>
      <x:c r="G2005" s="9" t="str">
        <x:v>FAIL</x:v>
      </x:c>
      <x:c r="H2005" s="11" t="str">
        <x:v>Incorrect k2 result.</x:v>
      </x:c>
      <x:c r="I2005" s="10" t="str">
        <x:v>rdf/TRF/TRF-079/TRF-079-F01.ttl</x:v>
      </x:c>
      <x:c r="J2005" s="10" t="str">
        <x:v>8ff1869686bda480ed8b1bbd99e1afc763aa2b52549c1231b39752ab20642201</x:v>
      </x:c>
      <x:c r="K2005" s="13" t="str">
        <x:v>NOT_REVIEWED</x:v>
      </x:c>
      <x:c r="L2005" s="13" t="str"/>
      <x:c r="M2005" s="13" t="str"/>
      <x:c r="N2005" s="13" t="str"/>
      <x:c r="O2005" s="13" t="str"/>
      <x:c r="P2005" s="13" t="str"/>
      <x:c r="Q2005" s="13" t="str"/>
      <x:c r="R2005" s="13" t="str"/>
      <x:c r="S2005" s="13" t="str"/>
      <x:c r="T2005" s="14" t="str"/>
      <x:c r="U2005" s="9" t="str">
        <x:f>IF(AND(Q2005="AGREED",P2005="LABEL_ONLY",OR(O2005="PASS",O2005="FAIL"),R2005&lt;&gt;"",S2005&lt;&gt;"",T2005&lt;&gt;""),O2005,G2005)</x:f>
        <x:v>FAIL</x:v>
      </x:c>
      <x:c r="V2005" s="9" t="str">
        <x:f>IF(Q2005&lt;&gt;"AGREED","",IF(P2005="LABEL_ONLY",IF(AND(Q2005="AGREED",P2005="LABEL_ONLY",OR(O2005="PASS",O2005="FAIL"),R2005&lt;&gt;"",S2005&lt;&gt;"",T2005&lt;&gt;""),"LABEL_APPLIED","INCOMPLETE_DECISION"),"RERUN_REQUIRED"))</x:f>
      </x:c>
    </x:row>
    <x:row r="2006" ht="30" customHeight="1">
      <x:c r="A2006" s="9" t="str">
        <x:v>TRF-079-F02</x:v>
      </x:c>
      <x:c r="B2006" s="9" t="str">
        <x:v>TRF-079</x:v>
      </x:c>
      <x:c r="C2006" s="9" t="str">
        <x:v>BATCH_13</x:v>
      </x:c>
      <x:c r="D2006" s="9" t="str">
        <x:v>TRAFICOM</x:v>
      </x:c>
      <x:c r="E2006" s="9" t="n">
        <x:v>0</x:v>
      </x:c>
      <x:c r="F2006" s="9" t="str">
        <x:v>6.5.1.9</x:v>
      </x:c>
      <x:c r="G2006" s="9" t="str">
        <x:v>FAIL</x:v>
      </x:c>
      <x:c r="H2006" s="11" t="str">
        <x:v>Missing immersion function.</x:v>
      </x:c>
      <x:c r="I2006" s="10" t="str">
        <x:v>rdf/TRF/TRF-079/TRF-079-F02.ttl</x:v>
      </x:c>
      <x:c r="J2006" s="10" t="str">
        <x:v>c4fcadb608a1626f2a9c113423a99ed7c7d0e3700baca9cead80deccd59c10e8</x:v>
      </x:c>
      <x:c r="K2006" s="13" t="str">
        <x:v>NOT_REVIEWED</x:v>
      </x:c>
      <x:c r="L2006" s="13" t="str"/>
      <x:c r="M2006" s="13" t="str"/>
      <x:c r="N2006" s="13" t="str"/>
      <x:c r="O2006" s="13" t="str"/>
      <x:c r="P2006" s="13" t="str"/>
      <x:c r="Q2006" s="13" t="str"/>
      <x:c r="R2006" s="13" t="str"/>
      <x:c r="S2006" s="13" t="str"/>
      <x:c r="T2006" s="14" t="str"/>
      <x:c r="U2006" s="9" t="str">
        <x:f>IF(AND(Q2006="AGREED",P2006="LABEL_ONLY",OR(O2006="PASS",O2006="FAIL"),R2006&lt;&gt;"",S2006&lt;&gt;"",T2006&lt;&gt;""),O2006,G2006)</x:f>
        <x:v>FAIL</x:v>
      </x:c>
      <x:c r="V2006" s="9" t="str">
        <x:f>IF(Q2006&lt;&gt;"AGREED","",IF(P2006="LABEL_ONLY",IF(AND(Q2006="AGREED",P2006="LABEL_ONLY",OR(O2006="PASS",O2006="FAIL"),R2006&lt;&gt;"",S2006&lt;&gt;"",T2006&lt;&gt;""),"LABEL_APPLIED","INCOMPLETE_DECISION"),"RERUN_REQUIRED"))</x:f>
      </x:c>
    </x:row>
    <x:row r="2007" ht="30" customHeight="1">
      <x:c r="A2007" s="9" t="str">
        <x:v>TRF-079-F03</x:v>
      </x:c>
      <x:c r="B2007" s="9" t="str">
        <x:v>TRF-079</x:v>
      </x:c>
      <x:c r="C2007" s="9" t="str">
        <x:v>BATCH_13</x:v>
      </x:c>
      <x:c r="D2007" s="9" t="str">
        <x:v>TRAFICOM</x:v>
      </x:c>
      <x:c r="E2007" s="9" t="n">
        <x:v>0</x:v>
      </x:c>
      <x:c r="F2007" s="9" t="str">
        <x:v>6.5.1.9</x:v>
      </x:c>
      <x:c r="G2007" s="9" t="str">
        <x:v>FAIL</x:v>
      </x:c>
      <x:c r="H2007" s="11" t="str">
        <x:v>Missing design ice thickness.</x:v>
      </x:c>
      <x:c r="I2007" s="10" t="str">
        <x:v>rdf/TRF/TRF-079/TRF-079-F03.ttl</x:v>
      </x:c>
      <x:c r="J2007" s="10" t="str">
        <x:v>d267597409def0af8ca02bbe3224170039224bba3005bfbcdc24dc8053aa4b10</x:v>
      </x:c>
      <x:c r="K2007" s="13" t="str">
        <x:v>NOT_REVIEWED</x:v>
      </x:c>
      <x:c r="L2007" s="13" t="str"/>
      <x:c r="M2007" s="13" t="str"/>
      <x:c r="N2007" s="13" t="str"/>
      <x:c r="O2007" s="13" t="str"/>
      <x:c r="P2007" s="13" t="str"/>
      <x:c r="Q2007" s="13" t="str"/>
      <x:c r="R2007" s="13" t="str"/>
      <x:c r="S2007" s="13" t="str"/>
      <x:c r="T2007" s="14" t="str"/>
      <x:c r="U2007" s="9" t="str">
        <x:f>IF(AND(Q2007="AGREED",P2007="LABEL_ONLY",OR(O2007="PASS",O2007="FAIL"),R2007&lt;&gt;"",S2007&lt;&gt;"",T2007&lt;&gt;""),O2007,G2007)</x:f>
        <x:v>FAIL</x:v>
      </x:c>
      <x:c r="V2007" s="9" t="str">
        <x:f>IF(Q2007&lt;&gt;"AGREED","",IF(P2007="LABEL_ONLY",IF(AND(Q2007="AGREED",P2007="LABEL_ONLY",OR(O2007="PASS",O2007="FAIL"),R2007&lt;&gt;"",S2007&lt;&gt;"",T2007&lt;&gt;""),"LABEL_APPLIED","INCOMPLETE_DECISION"),"RERUN_REQUIRED"))</x:f>
      </x:c>
    </x:row>
    <x:row r="2008" ht="30" customHeight="1">
      <x:c r="A2008" s="9" t="str">
        <x:v>TRF-079-P01</x:v>
      </x:c>
      <x:c r="B2008" s="9" t="str">
        <x:v>TRF-079</x:v>
      </x:c>
      <x:c r="C2008" s="9" t="str">
        <x:v>BATCH_13</x:v>
      </x:c>
      <x:c r="D2008" s="9" t="str">
        <x:v>TRAFICOM</x:v>
      </x:c>
      <x:c r="E2008" s="9" t="n">
        <x:v>0</x:v>
      </x:c>
      <x:c r="F2008" s="9" t="str">
        <x:v>6.5.1.9</x:v>
      </x:c>
      <x:c r="G2008" s="9" t="str">
        <x:v>PASS</x:v>
      </x:c>
      <x:c r="H2008" s="11" t="str">
        <x:v>Piecewise k2 boundary/branch f=-0.5.</x:v>
      </x:c>
      <x:c r="I2008" s="10" t="str">
        <x:v>rdf/TRF/TRF-079/TRF-079-P01.ttl</x:v>
      </x:c>
      <x:c r="J2008" s="10" t="str">
        <x:v>be78cbd53fe121130ce8ff69b7986ef9bdfc8ec89ae46e8b6a4b4b55260f8de3</x:v>
      </x:c>
      <x:c r="K2008" s="13" t="str">
        <x:v>NOT_REVIEWED</x:v>
      </x:c>
      <x:c r="L2008" s="13" t="str"/>
      <x:c r="M2008" s="13" t="str"/>
      <x:c r="N2008" s="13" t="str"/>
      <x:c r="O2008" s="13" t="str"/>
      <x:c r="P2008" s="13" t="str"/>
      <x:c r="Q2008" s="13" t="str"/>
      <x:c r="R2008" s="13" t="str"/>
      <x:c r="S2008" s="13" t="str"/>
      <x:c r="T2008" s="14" t="str"/>
      <x:c r="U2008" s="9" t="str">
        <x:f>IF(AND(Q2008="AGREED",P2008="LABEL_ONLY",OR(O2008="PASS",O2008="FAIL"),R2008&lt;&gt;"",S2008&lt;&gt;"",T2008&lt;&gt;""),O2008,G2008)</x:f>
        <x:v>PASS</x:v>
      </x:c>
      <x:c r="V2008" s="9" t="str">
        <x:f>IF(Q2008&lt;&gt;"AGREED","",IF(P2008="LABEL_ONLY",IF(AND(Q2008="AGREED",P2008="LABEL_ONLY",OR(O2008="PASS",O2008="FAIL"),R2008&lt;&gt;"",S2008&lt;&gt;"",T2008&lt;&gt;""),"LABEL_APPLIED","INCOMPLETE_DECISION"),"RERUN_REQUIRED"))</x:f>
      </x:c>
    </x:row>
    <x:row r="2009" ht="30" customHeight="1">
      <x:c r="A2009" s="9" t="str">
        <x:v>TRF-079-P02</x:v>
      </x:c>
      <x:c r="B2009" s="9" t="str">
        <x:v>TRF-079</x:v>
      </x:c>
      <x:c r="C2009" s="9" t="str">
        <x:v>BATCH_13</x:v>
      </x:c>
      <x:c r="D2009" s="9" t="str">
        <x:v>TRAFICOM</x:v>
      </x:c>
      <x:c r="E2009" s="9" t="n">
        <x:v>1</x:v>
      </x:c>
      <x:c r="F2009" s="9" t="str">
        <x:v>6.5.1.9</x:v>
      </x:c>
      <x:c r="G2009" s="9" t="str">
        <x:v>PASS</x:v>
      </x:c>
      <x:c r="H2009" s="11" t="str">
        <x:v>Piecewise k2 boundary/branch f=0.</x:v>
      </x:c>
      <x:c r="I2009" s="10" t="str">
        <x:v>rdf/TRF/TRF-079/TRF-079-P02.ttl</x:v>
      </x:c>
      <x:c r="J2009" s="10" t="str">
        <x:v>e95e731d0923ec65216139cd8cdd8c081e16b42b8941e05f341c50094d500e82</x:v>
      </x:c>
      <x:c r="K2009" s="13" t="str">
        <x:v>NOT_REVIEWED</x:v>
      </x:c>
      <x:c r="L2009" s="13" t="str"/>
      <x:c r="M2009" s="13" t="str"/>
      <x:c r="N2009" s="13" t="str"/>
      <x:c r="O2009" s="13" t="str"/>
      <x:c r="P2009" s="13" t="str"/>
      <x:c r="Q2009" s="13" t="str"/>
      <x:c r="R2009" s="13" t="str"/>
      <x:c r="S2009" s="13" t="str"/>
      <x:c r="T2009" s="14" t="str"/>
      <x:c r="U2009" s="9" t="str">
        <x:f>IF(AND(Q2009="AGREED",P2009="LABEL_ONLY",OR(O2009="PASS",O2009="FAIL"),R2009&lt;&gt;"",S2009&lt;&gt;"",T2009&lt;&gt;""),O2009,G2009)</x:f>
        <x:v>PASS</x:v>
      </x:c>
      <x:c r="V2009" s="9" t="str">
        <x:f>IF(Q2009&lt;&gt;"AGREED","",IF(P2009="LABEL_ONLY",IF(AND(Q2009="AGREED",P2009="LABEL_ONLY",OR(O2009="PASS",O2009="FAIL"),R2009&lt;&gt;"",S2009&lt;&gt;"",T2009&lt;&gt;""),"LABEL_APPLIED","INCOMPLETE_DECISION"),"RERUN_REQUIRED"))</x:f>
      </x:c>
    </x:row>
    <x:row r="2010" ht="30" customHeight="1">
      <x:c r="A2010" s="9" t="str">
        <x:v>TRF-079-P03</x:v>
      </x:c>
      <x:c r="B2010" s="9" t="str">
        <x:v>TRF-079</x:v>
      </x:c>
      <x:c r="C2010" s="9" t="str">
        <x:v>BATCH_13</x:v>
      </x:c>
      <x:c r="D2010" s="9" t="str">
        <x:v>TRAFICOM</x:v>
      </x:c>
      <x:c r="E2010" s="9" t="n">
        <x:v>0</x:v>
      </x:c>
      <x:c r="F2010" s="9" t="str">
        <x:v>6.5.1.9</x:v>
      </x:c>
      <x:c r="G2010" s="9" t="str">
        <x:v>PASS</x:v>
      </x:c>
      <x:c r="H2010" s="11" t="str">
        <x:v>Piecewise k2 boundary/branch f=1.</x:v>
      </x:c>
      <x:c r="I2010" s="10" t="str">
        <x:v>rdf/TRF/TRF-079/TRF-079-P03.ttl</x:v>
      </x:c>
      <x:c r="J2010" s="10" t="str">
        <x:v>e6888bb202ac5d075c98852d306089f80baaf28576efee1e9d50ee2257a8a154</x:v>
      </x:c>
      <x:c r="K2010" s="13" t="str">
        <x:v>NOT_REVIEWED</x:v>
      </x:c>
      <x:c r="L2010" s="13" t="str"/>
      <x:c r="M2010" s="13" t="str"/>
      <x:c r="N2010" s="13" t="str"/>
      <x:c r="O2010" s="13" t="str"/>
      <x:c r="P2010" s="13" t="str"/>
      <x:c r="Q2010" s="13" t="str"/>
      <x:c r="R2010" s="13" t="str"/>
      <x:c r="S2010" s="13" t="str"/>
      <x:c r="T2010" s="14" t="str"/>
      <x:c r="U2010" s="9" t="str">
        <x:f>IF(AND(Q2010="AGREED",P2010="LABEL_ONLY",OR(O2010="PASS",O2010="FAIL"),R2010&lt;&gt;"",S2010&lt;&gt;"",T2010&lt;&gt;""),O2010,G2010)</x:f>
        <x:v>PASS</x:v>
      </x:c>
      <x:c r="V2010" s="9" t="str">
        <x:f>IF(Q2010&lt;&gt;"AGREED","",IF(P2010="LABEL_ONLY",IF(AND(Q2010="AGREED",P2010="LABEL_ONLY",OR(O2010="PASS",O2010="FAIL"),R2010&lt;&gt;"",S2010&lt;&gt;"",T2010&lt;&gt;""),"LABEL_APPLIED","INCOMPLETE_DECISION"),"RERUN_REQUIRED"))</x:f>
      </x:c>
    </x:row>
    <x:row r="2011" ht="30" customHeight="1">
      <x:c r="A2011" s="9" t="str">
        <x:v>TRF-079-P04</x:v>
      </x:c>
      <x:c r="B2011" s="9" t="str">
        <x:v>TRF-079</x:v>
      </x:c>
      <x:c r="C2011" s="9" t="str">
        <x:v>BATCH_13</x:v>
      </x:c>
      <x:c r="D2011" s="9" t="str">
        <x:v>TRAFICOM</x:v>
      </x:c>
      <x:c r="E2011" s="9" t="n">
        <x:v>0</x:v>
      </x:c>
      <x:c r="F2011" s="9" t="str">
        <x:v>6.5.1.9</x:v>
      </x:c>
      <x:c r="G2011" s="9" t="str">
        <x:v>PASS</x:v>
      </x:c>
      <x:c r="H2011" s="11" t="str">
        <x:v>Piecewise k2 boundary/branch f=2.5.</x:v>
      </x:c>
      <x:c r="I2011" s="10" t="str">
        <x:v>rdf/TRF/TRF-079/TRF-079-P04.ttl</x:v>
      </x:c>
      <x:c r="J2011" s="10" t="str">
        <x:v>d3663025c653aa4334605506db14732cf02965f514e56819b0863723c63f3829</x:v>
      </x:c>
      <x:c r="K2011" s="13" t="str">
        <x:v>NOT_REVIEWED</x:v>
      </x:c>
      <x:c r="L2011" s="13" t="str"/>
      <x:c r="M2011" s="13" t="str"/>
      <x:c r="N2011" s="13" t="str"/>
      <x:c r="O2011" s="13" t="str"/>
      <x:c r="P2011" s="13" t="str"/>
      <x:c r="Q2011" s="13" t="str"/>
      <x:c r="R2011" s="13" t="str"/>
      <x:c r="S2011" s="13" t="str"/>
      <x:c r="T2011" s="14" t="str"/>
      <x:c r="U2011" s="9" t="str">
        <x:f>IF(AND(Q2011="AGREED",P2011="LABEL_ONLY",OR(O2011="PASS",O2011="FAIL"),R2011&lt;&gt;"",S2011&lt;&gt;"",T2011&lt;&gt;""),O2011,G2011)</x:f>
        <x:v>PASS</x:v>
      </x:c>
      <x:c r="V2011" s="9" t="str">
        <x:f>IF(Q2011&lt;&gt;"AGREED","",IF(P2011="LABEL_ONLY",IF(AND(Q2011="AGREED",P2011="LABEL_ONLY",OR(O2011="PASS",O2011="FAIL"),R2011&lt;&gt;"",S2011&lt;&gt;"",T2011&lt;&gt;""),"LABEL_APPLIED","INCOMPLETE_DECISION"),"RERUN_REQUIRED"))</x:f>
      </x:c>
    </x:row>
    <x:row r="2012" ht="30" customHeight="1">
      <x:c r="A2012" s="9" t="str">
        <x:v>TRF-079-P05</x:v>
      </x:c>
      <x:c r="B2012" s="9" t="str">
        <x:v>TRF-079</x:v>
      </x:c>
      <x:c r="C2012" s="9" t="str">
        <x:v>BATCH_13</x:v>
      </x:c>
      <x:c r="D2012" s="9" t="str">
        <x:v>TRAFICOM</x:v>
      </x:c>
      <x:c r="E2012" s="9" t="n">
        <x:v>0</x:v>
      </x:c>
      <x:c r="F2012" s="9" t="str">
        <x:v>6.5.1.9</x:v>
      </x:c>
      <x:c r="G2012" s="9" t="str">
        <x:v>PASS</x:v>
      </x:c>
      <x:c r="H2012" s="11" t="str">
        <x:v>Piecewise k2 boundary/branch f=3.</x:v>
      </x:c>
      <x:c r="I2012" s="10" t="str">
        <x:v>rdf/TRF/TRF-079/TRF-079-P05.ttl</x:v>
      </x:c>
      <x:c r="J2012" s="10" t="str">
        <x:v>662cd488081b573182963b26724e2069fafc90a3b94edd00153fe686147c8003</x:v>
      </x:c>
      <x:c r="K2012" s="13" t="str">
        <x:v>NOT_REVIEWED</x:v>
      </x:c>
      <x:c r="L2012" s="13" t="str"/>
      <x:c r="M2012" s="13" t="str"/>
      <x:c r="N2012" s="13" t="str"/>
      <x:c r="O2012" s="13" t="str"/>
      <x:c r="P2012" s="13" t="str"/>
      <x:c r="Q2012" s="13" t="str"/>
      <x:c r="R2012" s="13" t="str"/>
      <x:c r="S2012" s="13" t="str"/>
      <x:c r="T2012" s="14" t="str"/>
      <x:c r="U2012" s="9" t="str">
        <x:f>IF(AND(Q2012="AGREED",P2012="LABEL_ONLY",OR(O2012="PASS",O2012="FAIL"),R2012&lt;&gt;"",S2012&lt;&gt;"",T2012&lt;&gt;""),O2012,G2012)</x:f>
        <x:v>PASS</x:v>
      </x:c>
      <x:c r="V2012" s="9" t="str">
        <x:f>IF(Q2012&lt;&gt;"AGREED","",IF(P2012="LABEL_ONLY",IF(AND(Q2012="AGREED",P2012="LABEL_ONLY",OR(O2012="PASS",O2012="FAIL"),R2012&lt;&gt;"",S2012&lt;&gt;"",T2012&lt;&gt;""),"LABEL_APPLIED","INCOMPLETE_DECISION"),"RERUN_REQUIRED"))</x:f>
      </x:c>
    </x:row>
    <x:row r="2013" ht="30" customHeight="1">
      <x:c r="A2013" s="9" t="str">
        <x:v>TRF-080-F01</x:v>
      </x:c>
      <x:c r="B2013" s="9" t="str">
        <x:v>TRF-080</x:v>
      </x:c>
      <x:c r="C2013" s="9" t="str">
        <x:v>BATCH_10</x:v>
      </x:c>
      <x:c r="D2013" s="9" t="str">
        <x:v>TRAFICOM</x:v>
      </x:c>
      <x:c r="E2013" s="9" t="n">
        <x:v>0</x:v>
      </x:c>
      <x:c r="F2013" s="9" t="str">
        <x:v>6.5.1.9</x:v>
      </x:c>
      <x:c r="G2013" s="9" t="str">
        <x:v>FAIL</x:v>
      </x:c>
      <x:c r="H2013" s="11" t="str">
        <x:v>Incorrect multiplied cycle count.</x:v>
      </x:c>
      <x:c r="I2013" s="10" t="str">
        <x:v>rdf/TRF/TRF-080/TRF-080-F01.ttl</x:v>
      </x:c>
      <x:c r="J2013" s="10" t="str">
        <x:v>1135496253e0ee3e15070cd2d8729ed11bb3e8ff14818b13d88ccf3c73ff57dd</x:v>
      </x:c>
      <x:c r="K2013" s="13" t="str">
        <x:v>NOT_REVIEWED</x:v>
      </x:c>
      <x:c r="L2013" s="13" t="str"/>
      <x:c r="M2013" s="13" t="str"/>
      <x:c r="N2013" s="13" t="str"/>
      <x:c r="O2013" s="13" t="str"/>
      <x:c r="P2013" s="13" t="str"/>
      <x:c r="Q2013" s="13" t="str"/>
      <x:c r="R2013" s="13" t="str"/>
      <x:c r="S2013" s="13" t="str"/>
      <x:c r="T2013" s="14" t="str"/>
      <x:c r="U2013" s="9" t="str">
        <x:f>IF(AND(Q2013="AGREED",P2013="LABEL_ONLY",OR(O2013="PASS",O2013="FAIL"),R2013&lt;&gt;"",S2013&lt;&gt;"",T2013&lt;&gt;""),O2013,G2013)</x:f>
        <x:v>FAIL</x:v>
      </x:c>
      <x:c r="V2013" s="9" t="str">
        <x:f>IF(Q2013&lt;&gt;"AGREED","",IF(P2013="LABEL_ONLY",IF(AND(Q2013="AGREED",P2013="LABEL_ONLY",OR(O2013="PASS",O2013="FAIL"),R2013&lt;&gt;"",S2013&lt;&gt;"",T2013&lt;&gt;""),"LABEL_APPLIED","INCOMPLETE_DECISION"),"RERUN_REQUIRED"))</x:f>
      </x:c>
    </x:row>
    <x:row r="2014" ht="30" customHeight="1">
      <x:c r="A2014" s="9" t="str">
        <x:v>TRF-080-F02</x:v>
      </x:c>
      <x:c r="B2014" s="9" t="str">
        <x:v>TRF-080</x:v>
      </x:c>
      <x:c r="C2014" s="9" t="str">
        <x:v>BATCH_10</x:v>
      </x:c>
      <x:c r="D2014" s="9" t="str">
        <x:v>TRAFICOM</x:v>
      </x:c>
      <x:c r="E2014" s="9" t="n">
        <x:v>0</x:v>
      </x:c>
      <x:c r="F2014" s="9" t="str">
        <x:v>6.5.1.9</x:v>
      </x:c>
      <x:c r="G2014" s="9" t="str">
        <x:v>FAIL</x:v>
      </x:c>
      <x:c r="H2014" s="11" t="str">
        <x:v>Missing propeller blade count.</x:v>
      </x:c>
      <x:c r="I2014" s="10" t="str">
        <x:v>rdf/TRF/TRF-080/TRF-080-F02.ttl</x:v>
      </x:c>
      <x:c r="J2014" s="10" t="str">
        <x:v>549bc42e575efa0dd2c201d70e303e712c24664a5bb0d81afc40abcf8e6bad53</x:v>
      </x:c>
      <x:c r="K2014" s="13" t="str">
        <x:v>NOT_REVIEWED</x:v>
      </x:c>
      <x:c r="L2014" s="13" t="str"/>
      <x:c r="M2014" s="13" t="str"/>
      <x:c r="N2014" s="13" t="str"/>
      <x:c r="O2014" s="13" t="str"/>
      <x:c r="P2014" s="13" t="str"/>
      <x:c r="Q2014" s="13" t="str"/>
      <x:c r="R2014" s="13" t="str"/>
      <x:c r="S2014" s="13" t="str"/>
      <x:c r="T2014" s="14" t="str"/>
      <x:c r="U2014" s="9" t="str">
        <x:f>IF(AND(Q2014="AGREED",P2014="LABEL_ONLY",OR(O2014="PASS",O2014="FAIL"),R2014&lt;&gt;"",S2014&lt;&gt;"",T2014&lt;&gt;""),O2014,G2014)</x:f>
        <x:v>FAIL</x:v>
      </x:c>
      <x:c r="V2014" s="9" t="str">
        <x:f>IF(Q2014&lt;&gt;"AGREED","",IF(P2014="LABEL_ONLY",IF(AND(Q2014="AGREED",P2014="LABEL_ONLY",OR(O2014="PASS",O2014="FAIL"),R2014&lt;&gt;"",S2014&lt;&gt;"",T2014&lt;&gt;""),"LABEL_APPLIED","INCOMPLETE_DECISION"),"RERUN_REQUIRED"))</x:f>
      </x:c>
    </x:row>
    <x:row r="2015" ht="30" customHeight="1">
      <x:c r="A2015" s="9" t="str">
        <x:v>TRF-080-F03</x:v>
      </x:c>
      <x:c r="B2015" s="9" t="str">
        <x:v>TRF-080</x:v>
      </x:c>
      <x:c r="C2015" s="9" t="str">
        <x:v>BATCH_10</x:v>
      </x:c>
      <x:c r="D2015" s="9" t="str">
        <x:v>TRAFICOM</x:v>
      </x:c>
      <x:c r="E2015" s="9" t="n">
        <x:v>1</x:v>
      </x:c>
      <x:c r="F2015" s="9" t="str">
        <x:v>6.5.1.9</x:v>
      </x:c>
      <x:c r="G2015" s="9" t="str">
        <x:v>FAIL</x:v>
      </x:c>
      <x:c r="H2015" s="11" t="str">
        <x:v>Missing effective cycle result.</x:v>
      </x:c>
      <x:c r="I2015" s="10" t="str">
        <x:v>rdf/TRF/TRF-080/TRF-080-F03.ttl</x:v>
      </x:c>
      <x:c r="J2015" s="10" t="str">
        <x:v>33544f5c3a60c253405a2b23e6eb75ef0ff243a2110aa381dc527dee34841b5e</x:v>
      </x:c>
      <x:c r="K2015" s="13" t="str">
        <x:v>REVIEWED</x:v>
      </x:c>
      <x:c r="L2015" s="13" t="str">
        <x:v>YES</x:v>
      </x:c>
      <x:c r="M2015" s="13" t="str">
        <x:v>YES</x:v>
      </x:c>
      <x:c r="N2015" s="13" t="str">
        <x:v>YES</x:v>
      </x:c>
      <x:c r="O2015" s="13"/>
      <x:c r="P2015" s="13"/>
      <x:c r="Q2015" s="13"/>
      <x:c r="R2015" s="13" t="str">
        <x:v>AI-assisted draft</x:v>
      </x:c>
      <x:c r="S2015" s="13" t="n">
        <x:v>46281</x:v>
      </x:c>
      <x:c r="T2015" s="14" t="str">
        <x:v>TRAFICOM 6.5.1.9; the effective cycle-count result is absent, so FAIL is valid.</x:v>
      </x:c>
      <x:c r="U2015" s="9" t="str">
        <x:f>IF(AND(Q2015="AGREED",P2015="LABEL_ONLY",OR(O2015="PASS",O2015="FAIL"),R2015&lt;&gt;"",S2015&lt;&gt;"",T2015&lt;&gt;""),O2015,G2015)</x:f>
        <x:v>FAIL</x:v>
      </x:c>
      <x:c r="V2015" s="9" t="str">
        <x:f>IF(Q2015&lt;&gt;"AGREED","",IF(P2015="LABEL_ONLY",IF(AND(Q2015="AGREED",P2015="LABEL_ONLY",OR(O2015="PASS",O2015="FAIL"),R2015&lt;&gt;"",S2015&lt;&gt;"",T2015&lt;&gt;""),"LABEL_APPLIED","INCOMPLETE_DECISION"),"RERUN_REQUIRED"))</x:f>
      </x:c>
    </x:row>
    <x:row r="2016" ht="30" customHeight="1">
      <x:c r="A2016" s="9" t="str">
        <x:v>TRF-080-P01</x:v>
      </x:c>
      <x:c r="B2016" s="9" t="str">
        <x:v>TRF-080</x:v>
      </x:c>
      <x:c r="C2016" s="9" t="str">
        <x:v>BATCH_10</x:v>
      </x:c>
      <x:c r="D2016" s="9" t="str">
        <x:v>TRAFICOM</x:v>
      </x:c>
      <x:c r="E2016" s="9" t="n">
        <x:v>0</x:v>
      </x:c>
      <x:c r="F2016" s="9" t="str">
        <x:v>6.5.1.9</x:v>
      </x:c>
      <x:c r="G2016" s="9" t="str">
        <x:v>PASS</x:v>
      </x:c>
      <x:c r="H2016" s="11" t="str">
        <x:v>Effective cycles multiply per-blade cycles by blade count.</x:v>
      </x:c>
      <x:c r="I2016" s="10" t="str">
        <x:v>rdf/TRF/TRF-080/TRF-080-P01.ttl</x:v>
      </x:c>
      <x:c r="J2016" s="10" t="str">
        <x:v>4eb820b66ea1de7ce7840df996360aab3df42b04d72b3a68e7e9a21d6d629078</x:v>
      </x:c>
      <x:c r="K2016" s="13" t="str">
        <x:v>NOT_REVIEWED</x:v>
      </x:c>
      <x:c r="L2016" s="13" t="str"/>
      <x:c r="M2016" s="13" t="str"/>
      <x:c r="N2016" s="13" t="str"/>
      <x:c r="O2016" s="13" t="str"/>
      <x:c r="P2016" s="13" t="str"/>
      <x:c r="Q2016" s="13" t="str"/>
      <x:c r="R2016" s="13" t="str"/>
      <x:c r="S2016" s="13" t="str"/>
      <x:c r="T2016" s="14" t="str"/>
      <x:c r="U2016" s="9" t="str">
        <x:f>IF(AND(Q2016="AGREED",P2016="LABEL_ONLY",OR(O2016="PASS",O2016="FAIL"),R2016&lt;&gt;"",S2016&lt;&gt;"",T2016&lt;&gt;""),O2016,G2016)</x:f>
        <x:v>PASS</x:v>
      </x:c>
      <x:c r="V2016" s="9" t="str">
        <x:f>IF(Q2016&lt;&gt;"AGREED","",IF(P2016="LABEL_ONLY",IF(AND(Q2016="AGREED",P2016="LABEL_ONLY",OR(O2016="PASS",O2016="FAIL"),R2016&lt;&gt;"",S2016&lt;&gt;"",T2016&lt;&gt;""),"LABEL_APPLIED","INCOMPLETE_DECISION"),"RERUN_REQUIRED"))</x:f>
      </x:c>
    </x:row>
    <x:row r="2017" ht="30" customHeight="1">
      <x:c r="A2017" s="9" t="str">
        <x:v>TRF-080-P02</x:v>
      </x:c>
      <x:c r="B2017" s="9" t="str">
        <x:v>TRF-080</x:v>
      </x:c>
      <x:c r="C2017" s="9" t="str">
        <x:v>BATCH_10</x:v>
      </x:c>
      <x:c r="D2017" s="9" t="str">
        <x:v>TRAFICOM</x:v>
      </x:c>
      <x:c r="E2017" s="9" t="n">
        <x:v>1</x:v>
      </x:c>
      <x:c r="F2017" s="9" t="str">
        <x:v>6.5.1.9</x:v>
      </x:c>
      <x:c r="G2017" s="9" t="str">
        <x:v>PASS</x:v>
      </x:c>
      <x:c r="H2017" s="11" t="str">
        <x:v>Single blade leaves cycle count unchanged.</x:v>
      </x:c>
      <x:c r="I2017" s="10" t="str">
        <x:v>rdf/TRF/TRF-080/TRF-080-P02.ttl</x:v>
      </x:c>
      <x:c r="J2017" s="10" t="str">
        <x:v>c45e2e6e5a7c4e06c3a2c2fd1a7208357ece531726d9d2a39d709811be1b67bc</x:v>
      </x:c>
      <x:c r="K2017" s="13" t="str">
        <x:v>REVIEWED</x:v>
      </x:c>
      <x:c r="L2017" s="13" t="str">
        <x:v>YES</x:v>
      </x:c>
      <x:c r="M2017" s="13" t="str">
        <x:v>YES</x:v>
      </x:c>
      <x:c r="N2017" s="13" t="str">
        <x:v>YES</x:v>
      </x:c>
      <x:c r="O2017" s="13"/>
      <x:c r="P2017" s="13"/>
      <x:c r="Q2017" s="13"/>
      <x:c r="R2017" s="13" t="str">
        <x:v>AI-assisted draft</x:v>
      </x:c>
      <x:c r="S2017" s="13" t="n">
        <x:v>46281</x:v>
      </x:c>
      <x:c r="T2017" s="14" t="str">
        <x:v>TRAFICOM 6.5.1.9; 25 cycles multiplied by one blade equals the recorded unitless result 25, so PASS is valid.</x:v>
      </x:c>
      <x:c r="U2017" s="9" t="str">
        <x:f>IF(AND(Q2017="AGREED",P2017="LABEL_ONLY",OR(O2017="PASS",O2017="FAIL"),R2017&lt;&gt;"",S2017&lt;&gt;"",T2017&lt;&gt;""),O2017,G2017)</x:f>
        <x:v>PASS</x:v>
      </x:c>
      <x:c r="V2017" s="9" t="str">
        <x:f>IF(Q2017&lt;&gt;"AGREED","",IF(P2017="LABEL_ONLY",IF(AND(Q2017="AGREED",P2017="LABEL_ONLY",OR(O2017="PASS",O2017="FAIL"),R2017&lt;&gt;"",S2017&lt;&gt;"",T2017&lt;&gt;""),"LABEL_APPLIED","INCOMPLETE_DECISION"),"RERUN_REQUIRED"))</x:f>
      </x:c>
    </x:row>
    <x:row r="2018" ht="30" customHeight="1">
      <x:c r="A2018" s="9" t="str">
        <x:v>TRF-081-F01</x:v>
      </x:c>
      <x:c r="B2018" s="9" t="str">
        <x:v>TRF-081</x:v>
      </x:c>
      <x:c r="C2018" s="9" t="str">
        <x:v>BATCH_25</x:v>
      </x:c>
      <x:c r="D2018" s="9" t="str">
        <x:v>TRAFICOM</x:v>
      </x:c>
      <x:c r="E2018" s="9" t="n">
        <x:v>0</x:v>
      </x:c>
      <x:c r="F2018" s="9" t="str">
        <x:v>6.5.2.1-6.5.2.2</x:v>
      </x:c>
      <x:c r="G2018" s="9" t="str">
        <x:v>FAIL</x:v>
      </x:c>
      <x:c r="H2018" s="11" t="str">
        <x:v>Wrong design thrust max.</x:v>
      </x:c>
      <x:c r="I2018" s="10" t="str">
        <x:v>rdf/TRF/TRF-081/TRF-081-F01.ttl</x:v>
      </x:c>
      <x:c r="J2018" s="10" t="str">
        <x:v>b3251e2110442bc72afd556a8386959fd4248b32a4faf1679dbd89fe9d588bb1</x:v>
      </x:c>
      <x:c r="K2018" s="13" t="str">
        <x:v>NOT_REVIEWED</x:v>
      </x:c>
      <x:c r="L2018" s="13" t="str"/>
      <x:c r="M2018" s="13" t="str"/>
      <x:c r="N2018" s="13" t="str"/>
      <x:c r="O2018" s="13" t="str"/>
      <x:c r="P2018" s="13" t="str"/>
      <x:c r="Q2018" s="13" t="str"/>
      <x:c r="R2018" s="13" t="str"/>
      <x:c r="S2018" s="13" t="str"/>
      <x:c r="T2018" s="14" t="str"/>
      <x:c r="U2018" s="9" t="str">
        <x:f>IF(AND(Q2018="AGREED",P2018="LABEL_ONLY",OR(O2018="PASS",O2018="FAIL"),R2018&lt;&gt;"",S2018&lt;&gt;"",T2018&lt;&gt;""),O2018,G2018)</x:f>
        <x:v>FAIL</x:v>
      </x:c>
      <x:c r="V2018" s="9" t="str">
        <x:f>IF(Q2018&lt;&gt;"AGREED","",IF(P2018="LABEL_ONLY",IF(AND(Q2018="AGREED",P2018="LABEL_ONLY",OR(O2018="PASS",O2018="FAIL"),R2018&lt;&gt;"",S2018&lt;&gt;"",T2018&lt;&gt;""),"LABEL_APPLIED","INCOMPLETE_DECISION"),"RERUN_REQUIRED"))</x:f>
      </x:c>
    </x:row>
    <x:row r="2019" ht="30" customHeight="1">
      <x:c r="A2019" s="9" t="str">
        <x:v>TRF-081-F02</x:v>
      </x:c>
      <x:c r="B2019" s="9" t="str">
        <x:v>TRF-081</x:v>
      </x:c>
      <x:c r="C2019" s="9" t="str">
        <x:v>BATCH_25</x:v>
      </x:c>
      <x:c r="D2019" s="9" t="str">
        <x:v>TRAFICOM</x:v>
      </x:c>
      <x:c r="E2019" s="9" t="n">
        <x:v>0</x:v>
      </x:c>
      <x:c r="F2019" s="9" t="str">
        <x:v>6.5.2.1-6.5.2.2</x:v>
      </x:c>
      <x:c r="G2019" s="9" t="str">
        <x:v>FAIL</x:v>
      </x:c>
      <x:c r="H2019" s="11" t="str">
        <x:v>Missing forwardIceThrust.</x:v>
      </x:c>
      <x:c r="I2019" s="10" t="str">
        <x:v>rdf/TRF/TRF-081/TRF-081-F02.ttl</x:v>
      </x:c>
      <x:c r="J2019" s="10" t="str">
        <x:v>5eaffaf00e8810965b0f5c174189be6631684f9d0ecb3ca2b497e725f0423fb8</x:v>
      </x:c>
      <x:c r="K2019" s="13" t="str">
        <x:v>NOT_REVIEWED</x:v>
      </x:c>
      <x:c r="L2019" s="13" t="str"/>
      <x:c r="M2019" s="13" t="str"/>
      <x:c r="N2019" s="13" t="str"/>
      <x:c r="O2019" s="13" t="str"/>
      <x:c r="P2019" s="13" t="str"/>
      <x:c r="Q2019" s="13" t="str"/>
      <x:c r="R2019" s="13" t="str"/>
      <x:c r="S2019" s="13" t="str"/>
      <x:c r="T2019" s="14" t="str"/>
      <x:c r="U2019" s="9" t="str">
        <x:f>IF(AND(Q2019="AGREED",P2019="LABEL_ONLY",OR(O2019="PASS",O2019="FAIL"),R2019&lt;&gt;"",S2019&lt;&gt;"",T2019&lt;&gt;""),O2019,G2019)</x:f>
        <x:v>FAIL</x:v>
      </x:c>
      <x:c r="V2019" s="9" t="str">
        <x:f>IF(Q2019&lt;&gt;"AGREED","",IF(P2019="LABEL_ONLY",IF(AND(Q2019="AGREED",P2019="LABEL_ONLY",OR(O2019="PASS",O2019="FAIL"),R2019&lt;&gt;"",S2019&lt;&gt;"",T2019&lt;&gt;""),"LABEL_APPLIED","INCOMPLETE_DECISION"),"RERUN_REQUIRED"))</x:f>
      </x:c>
    </x:row>
    <x:row r="2020" ht="30" customHeight="1">
      <x:c r="A2020" s="9" t="str">
        <x:v>TRF-081-F03</x:v>
      </x:c>
      <x:c r="B2020" s="9" t="str">
        <x:v>TRF-081</x:v>
      </x:c>
      <x:c r="C2020" s="9" t="str">
        <x:v>BATCH_25</x:v>
      </x:c>
      <x:c r="D2020" s="9" t="str">
        <x:v>TRAFICOM</x:v>
      </x:c>
      <x:c r="E2020" s="9" t="n">
        <x:v>1</x:v>
      </x:c>
      <x:c r="F2020" s="9" t="str">
        <x:v>6.5.2.1-6.5.2.2</x:v>
      </x:c>
      <x:c r="G2020" s="9" t="str">
        <x:v>FAIL</x:v>
      </x:c>
      <x:c r="H2020" s="11" t="str">
        <x:v>Missing backwardPropellerShaftDesignThrust.</x:v>
      </x:c>
      <x:c r="I2020" s="10" t="str">
        <x:v>rdf/TRF/TRF-081/TRF-081-F03.ttl</x:v>
      </x:c>
      <x:c r="J2020" s="10" t="str">
        <x:v>44cbeed2e82c3ee5927c83f9113bf611367a25f6de37eed25eab76dbd84f654e</x:v>
      </x:c>
      <x:c r="K2020" s="13" t="str">
        <x:v>NOT_REVIEWED</x:v>
      </x:c>
      <x:c r="L2020" s="13" t="str"/>
      <x:c r="M2020" s="13" t="str"/>
      <x:c r="N2020" s="13" t="str"/>
      <x:c r="O2020" s="13" t="str"/>
      <x:c r="P2020" s="13" t="str"/>
      <x:c r="Q2020" s="13" t="str"/>
      <x:c r="R2020" s="13" t="str"/>
      <x:c r="S2020" s="13" t="str"/>
      <x:c r="T2020" s="14" t="str"/>
      <x:c r="U2020" s="9" t="str">
        <x:f>IF(AND(Q2020="AGREED",P2020="LABEL_ONLY",OR(O2020="PASS",O2020="FAIL"),R2020&lt;&gt;"",S2020&lt;&gt;"",T2020&lt;&gt;""),O2020,G2020)</x:f>
        <x:v>FAIL</x:v>
      </x:c>
      <x:c r="V2020" s="9" t="str">
        <x:f>IF(Q2020&lt;&gt;"AGREED","",IF(P2020="LABEL_ONLY",IF(AND(Q2020="AGREED",P2020="LABEL_ONLY",OR(O2020="PASS",O2020="FAIL"),R2020&lt;&gt;"",S2020&lt;&gt;"",T2020&lt;&gt;""),"LABEL_APPLIED","INCOMPLETE_DECISION"),"RERUN_REQUIRED"))</x:f>
      </x:c>
    </x:row>
    <x:row r="2021" ht="30" customHeight="1">
      <x:c r="A2021" s="9" t="str">
        <x:v>TRF-081-F04</x:v>
      </x:c>
      <x:c r="B2021" s="9" t="str">
        <x:v>TRF-081</x:v>
      </x:c>
      <x:c r="C2021" s="9" t="str">
        <x:v>BATCH_25</x:v>
      </x:c>
      <x:c r="D2021" s="9" t="str">
        <x:v>TRAFICOM</x:v>
      </x:c>
      <x:c r="E2021" s="9" t="n">
        <x:v>0</x:v>
      </x:c>
      <x:c r="F2021" s="9" t="str">
        <x:v>6.5.2.1-6.5.2.2</x:v>
      </x:c>
      <x:c r="G2021" s="9" t="str">
        <x:v>FAIL</x:v>
      </x:c>
      <x:c r="H2021" s="11" t="str">
        <x:v>Missing hydrodynamicBollardThrust.</x:v>
      </x:c>
      <x:c r="I2021" s="10" t="str">
        <x:v>rdf/TRF/TRF-081/TRF-081-F04.ttl</x:v>
      </x:c>
      <x:c r="J2021" s="10" t="str">
        <x:v>6e73380d3e8cdee3fb05d7ae2e93a724a1ecebd13f091ecbe06ef1ce13bc8f95</x:v>
      </x:c>
      <x:c r="K2021" s="13" t="str">
        <x:v>NOT_REVIEWED</x:v>
      </x:c>
      <x:c r="L2021" s="13" t="str"/>
      <x:c r="M2021" s="13" t="str"/>
      <x:c r="N2021" s="13" t="str"/>
      <x:c r="O2021" s="13" t="str"/>
      <x:c r="P2021" s="13" t="str"/>
      <x:c r="Q2021" s="13" t="str"/>
      <x:c r="R2021" s="13" t="str"/>
      <x:c r="S2021" s="13" t="str"/>
      <x:c r="T2021" s="14" t="str"/>
      <x:c r="U2021" s="9" t="str">
        <x:f>IF(AND(Q2021="AGREED",P2021="LABEL_ONLY",OR(O2021="PASS",O2021="FAIL"),R2021&lt;&gt;"",S2021&lt;&gt;"",T2021&lt;&gt;""),O2021,G2021)</x:f>
        <x:v>FAIL</x:v>
      </x:c>
      <x:c r="V2021" s="9" t="str">
        <x:f>IF(Q2021&lt;&gt;"AGREED","",IF(P2021="LABEL_ONLY",IF(AND(Q2021="AGREED",P2021="LABEL_ONLY",OR(O2021="PASS",O2021="FAIL"),R2021&lt;&gt;"",S2021&lt;&gt;"",T2021&lt;&gt;""),"LABEL_APPLIED","INCOMPLETE_DECISION"),"RERUN_REQUIRED"))</x:f>
      </x:c>
    </x:row>
    <x:row r="2022" ht="30" customHeight="1">
      <x:c r="A2022" s="9" t="str">
        <x:v>TRF-081-P01</x:v>
      </x:c>
      <x:c r="B2022" s="9" t="str">
        <x:v>TRF-081</x:v>
      </x:c>
      <x:c r="C2022" s="9" t="str">
        <x:v>BATCH_25</x:v>
      </x:c>
      <x:c r="D2022" s="9" t="str">
        <x:v>TRAFICOM</x:v>
      </x:c>
      <x:c r="E2022" s="9" t="n">
        <x:v>0</x:v>
      </x:c>
      <x:c r="F2022" s="9" t="str">
        <x:v>6.5.2.1-6.5.2.2</x:v>
      </x:c>
      <x:c r="G2022" s="9" t="str">
        <x:v>PASS</x:v>
      </x:c>
      <x:c r="H2022" s="11" t="str">
        <x:v>Forward branch governs.</x:v>
      </x:c>
      <x:c r="I2022" s="10" t="str">
        <x:v>rdf/TRF/TRF-081/TRF-081-P01.ttl</x:v>
      </x:c>
      <x:c r="J2022" s="10" t="str">
        <x:v>9cf001d4706c4f97174e7e16ec427beced30c5cd6ca1682422a32cefdb378be7</x:v>
      </x:c>
      <x:c r="K2022" s="13" t="str">
        <x:v>NOT_REVIEWED</x:v>
      </x:c>
      <x:c r="L2022" s="13" t="str"/>
      <x:c r="M2022" s="13" t="str"/>
      <x:c r="N2022" s="13" t="str"/>
      <x:c r="O2022" s="13" t="str"/>
      <x:c r="P2022" s="13" t="str"/>
      <x:c r="Q2022" s="13" t="str"/>
      <x:c r="R2022" s="13" t="str"/>
      <x:c r="S2022" s="13" t="str"/>
      <x:c r="T2022" s="14" t="str"/>
      <x:c r="U2022" s="9" t="str">
        <x:f>IF(AND(Q2022="AGREED",P2022="LABEL_ONLY",OR(O2022="PASS",O2022="FAIL"),R2022&lt;&gt;"",S2022&lt;&gt;"",T2022&lt;&gt;""),O2022,G2022)</x:f>
        <x:v>PASS</x:v>
      </x:c>
      <x:c r="V2022" s="9" t="str">
        <x:f>IF(Q2022&lt;&gt;"AGREED","",IF(P2022="LABEL_ONLY",IF(AND(Q2022="AGREED",P2022="LABEL_ONLY",OR(O2022="PASS",O2022="FAIL"),R2022&lt;&gt;"",S2022&lt;&gt;"",T2022&lt;&gt;""),"LABEL_APPLIED","INCOMPLETE_DECISION"),"RERUN_REQUIRED"))</x:f>
      </x:c>
    </x:row>
    <x:row r="2023" ht="30" customHeight="1">
      <x:c r="A2023" s="9" t="str">
        <x:v>TRF-081-P02</x:v>
      </x:c>
      <x:c r="B2023" s="9" t="str">
        <x:v>TRF-081</x:v>
      </x:c>
      <x:c r="C2023" s="9" t="str">
        <x:v>BATCH_25</x:v>
      </x:c>
      <x:c r="D2023" s="9" t="str">
        <x:v>TRAFICOM</x:v>
      </x:c>
      <x:c r="E2023" s="9" t="n">
        <x:v>1</x:v>
      </x:c>
      <x:c r="F2023" s="9" t="str">
        <x:v>6.5.2.1-6.5.2.2</x:v>
      </x:c>
      <x:c r="G2023" s="9" t="str">
        <x:v>PASS</x:v>
      </x:c>
      <x:c r="H2023" s="11" t="str">
        <x:v>Backward branch can govern.</x:v>
      </x:c>
      <x:c r="I2023" s="10" t="str">
        <x:v>rdf/TRF/TRF-081/TRF-081-P02.ttl</x:v>
      </x:c>
      <x:c r="J2023" s="10" t="str">
        <x:v>f9637e543051e985ccbbd1327e9eb3a50b2cbf97ebd745eeaeba284041cd82a8</x:v>
      </x:c>
      <x:c r="K2023" s="13" t="str">
        <x:v>NOT_REVIEWED</x:v>
      </x:c>
      <x:c r="L2023" s="13" t="str"/>
      <x:c r="M2023" s="13" t="str"/>
      <x:c r="N2023" s="13" t="str"/>
      <x:c r="O2023" s="13" t="str"/>
      <x:c r="P2023" s="13" t="str"/>
      <x:c r="Q2023" s="13" t="str"/>
      <x:c r="R2023" s="13" t="str"/>
      <x:c r="S2023" s="13" t="str"/>
      <x:c r="T2023" s="14" t="str"/>
      <x:c r="U2023" s="9" t="str">
        <x:f>IF(AND(Q2023="AGREED",P2023="LABEL_ONLY",OR(O2023="PASS",O2023="FAIL"),R2023&lt;&gt;"",S2023&lt;&gt;"",T2023&lt;&gt;""),O2023,G2023)</x:f>
        <x:v>PASS</x:v>
      </x:c>
      <x:c r="V2023" s="9" t="str">
        <x:f>IF(Q2023&lt;&gt;"AGREED","",IF(P2023="LABEL_ONLY",IF(AND(Q2023="AGREED",P2023="LABEL_ONLY",OR(O2023="PASS",O2023="FAIL"),R2023&lt;&gt;"",S2023&lt;&gt;"",T2023&lt;&gt;""),"LABEL_APPLIED","INCOMPLETE_DECISION"),"RERUN_REQUIRED"))</x:f>
      </x:c>
    </x:row>
    <x:row r="2024" ht="30" customHeight="1">
      <x:c r="A2024" s="9" t="str">
        <x:v>TRF-082-F01</x:v>
      </x:c>
      <x:c r="B2024" s="9" t="str">
        <x:v>TRF-082</x:v>
      </x:c>
      <x:c r="C2024" s="9" t="str">
        <x:v>BATCH_06</x:v>
      </x:c>
      <x:c r="D2024" s="9" t="str">
        <x:v>TRAFICOM</x:v>
      </x:c>
      <x:c r="E2024" s="9" t="n">
        <x:v>1</x:v>
      </x:c>
      <x:c r="F2024" s="9" t="str">
        <x:v>6.5.2.2</x:v>
      </x:c>
      <x:c r="G2024" s="9" t="str">
        <x:v>FAIL</x:v>
      </x:c>
      <x:c r="H2024" s="11" t="str">
        <x:v>Wrong table reference.</x:v>
      </x:c>
      <x:c r="I2024" s="10" t="str">
        <x:v>rdf/TRF/TRF-082/TRF-082-F01.ttl</x:v>
      </x:c>
      <x:c r="J2024" s="10" t="str">
        <x:v>6c4dfd0cdf53ec47c9b87a0f7e7b84640deec15c6cf9b8bac4f4fea84bbc21b4</x:v>
      </x:c>
      <x:c r="K2024" s="13" t="str">
        <x:v>NOT_REVIEWED</x:v>
      </x:c>
      <x:c r="L2024" s="13" t="str"/>
      <x:c r="M2024" s="13" t="str"/>
      <x:c r="N2024" s="13" t="str"/>
      <x:c r="O2024" s="13" t="str"/>
      <x:c r="P2024" s="13" t="str"/>
      <x:c r="Q2024" s="13" t="str"/>
      <x:c r="R2024" s="13" t="str"/>
      <x:c r="S2024" s="13" t="str"/>
      <x:c r="T2024" s="14" t="str"/>
      <x:c r="U2024" s="9" t="str">
        <x:f>IF(AND(Q2024="AGREED",P2024="LABEL_ONLY",OR(O2024="PASS",O2024="FAIL"),R2024&lt;&gt;"",S2024&lt;&gt;"",T2024&lt;&gt;""),O2024,G2024)</x:f>
        <x:v>FAIL</x:v>
      </x:c>
      <x:c r="V2024" s="9" t="str">
        <x:f>IF(Q2024&lt;&gt;"AGREED","",IF(P2024="LABEL_ONLY",IF(AND(Q2024="AGREED",P2024="LABEL_ONLY",OR(O2024="PASS",O2024="FAIL"),R2024&lt;&gt;"",S2024&lt;&gt;"",T2024&lt;&gt;""),"LABEL_APPLIED","INCOMPLETE_DECISION"),"RERUN_REQUIRED"))</x:f>
      </x:c>
    </x:row>
    <x:row r="2025" ht="30" customHeight="1">
      <x:c r="A2025" s="9" t="str">
        <x:v>TRF-082-F02</x:v>
      </x:c>
      <x:c r="B2025" s="9" t="str">
        <x:v>TRF-082</x:v>
      </x:c>
      <x:c r="C2025" s="9" t="str">
        <x:v>BATCH_06</x:v>
      </x:c>
      <x:c r="D2025" s="9" t="str">
        <x:v>TRAFICOM</x:v>
      </x:c>
      <x:c r="E2025" s="9" t="n">
        <x:v>0</x:v>
      </x:c>
      <x:c r="F2025" s="9" t="str">
        <x:v>6.5.2.2</x:v>
      </x:c>
      <x:c r="G2025" s="9" t="str">
        <x:v>FAIL</x:v>
      </x:c>
      <x:c r="H2025" s="11" t="str">
        <x:v>Missing lookup selection evidence.</x:v>
      </x:c>
      <x:c r="I2025" s="10" t="str">
        <x:v>rdf/TRF/TRF-082/TRF-082-F02.ttl</x:v>
      </x:c>
      <x:c r="J2025" s="10" t="str">
        <x:v>11038c877500b6f4210e759fa416f03bc103936bab02e85ab3686d0f26a5b59f</x:v>
      </x:c>
      <x:c r="K2025" s="13" t="str">
        <x:v>NOT_REVIEWED</x:v>
      </x:c>
      <x:c r="L2025" s="13" t="str"/>
      <x:c r="M2025" s="13" t="str"/>
      <x:c r="N2025" s="13" t="str"/>
      <x:c r="O2025" s="13" t="str"/>
      <x:c r="P2025" s="13" t="str"/>
      <x:c r="Q2025" s="13" t="str"/>
      <x:c r="R2025" s="13" t="str"/>
      <x:c r="S2025" s="13" t="str"/>
      <x:c r="T2025" s="14" t="str"/>
      <x:c r="U2025" s="9" t="str">
        <x:f>IF(AND(Q2025="AGREED",P2025="LABEL_ONLY",OR(O2025="PASS",O2025="FAIL"),R2025&lt;&gt;"",S2025&lt;&gt;"",T2025&lt;&gt;""),O2025,G2025)</x:f>
        <x:v>FAIL</x:v>
      </x:c>
      <x:c r="V2025" s="9" t="str">
        <x:f>IF(Q2025&lt;&gt;"AGREED","",IF(P2025="LABEL_ONLY",IF(AND(Q2025="AGREED",P2025="LABEL_ONLY",OR(O2025="PASS",O2025="FAIL"),R2025&lt;&gt;"",S2025&lt;&gt;"",T2025&lt;&gt;""),"LABEL_APPLIED","INCOMPLETE_DECISION"),"RERUN_REQUIRED"))</x:f>
      </x:c>
    </x:row>
    <x:row r="2026" ht="30" customHeight="1">
      <x:c r="A2026" s="9" t="str">
        <x:v>TRF-082-P01</x:v>
      </x:c>
      <x:c r="B2026" s="9" t="str">
        <x:v>TRF-082</x:v>
      </x:c>
      <x:c r="C2026" s="9" t="str">
        <x:v>BATCH_06</x:v>
      </x:c>
      <x:c r="D2026" s="9" t="str">
        <x:v>TRAFICOM</x:v>
      </x:c>
      <x:c r="E2026" s="9" t="n">
        <x:v>0</x:v>
      </x:c>
      <x:c r="F2026" s="9" t="str">
        <x:v>6.5.2.2</x:v>
      </x:c>
      <x:c r="G2026" s="9" t="str">
        <x:v>PASS</x:v>
      </x:c>
      <x:c r="H2026" s="11" t="str">
        <x:v>Known direct value branch.</x:v>
      </x:c>
      <x:c r="I2026" s="10" t="str">
        <x:v>rdf/TRF/TRF-082/TRF-082-P01.ttl</x:v>
      </x:c>
      <x:c r="J2026" s="10" t="str">
        <x:v>f163aa6276500a9db6ccb20bed19f3a410edb84a19f43867d831e3c6af61fcd5</x:v>
      </x:c>
      <x:c r="K2026" s="13" t="str">
        <x:v>NOT_REVIEWED</x:v>
      </x:c>
      <x:c r="L2026" s="13" t="str"/>
      <x:c r="M2026" s="13" t="str"/>
      <x:c r="N2026" s="13" t="str"/>
      <x:c r="O2026" s="13" t="str"/>
      <x:c r="P2026" s="13" t="str"/>
      <x:c r="Q2026" s="13" t="str"/>
      <x:c r="R2026" s="13" t="str"/>
      <x:c r="S2026" s="13" t="str"/>
      <x:c r="T2026" s="14" t="str"/>
      <x:c r="U2026" s="9" t="str">
        <x:f>IF(AND(Q2026="AGREED",P2026="LABEL_ONLY",OR(O2026="PASS",O2026="FAIL"),R2026&lt;&gt;"",S2026&lt;&gt;"",T2026&lt;&gt;""),O2026,G2026)</x:f>
        <x:v>PASS</x:v>
      </x:c>
      <x:c r="V2026" s="9" t="str">
        <x:f>IF(Q2026&lt;&gt;"AGREED","",IF(P2026="LABEL_ONLY",IF(AND(Q2026="AGREED",P2026="LABEL_ONLY",OR(O2026="PASS",O2026="FAIL"),R2026&lt;&gt;"",S2026&lt;&gt;"",T2026&lt;&gt;""),"LABEL_APPLIED","INCOMPLETE_DECISION"),"RERUN_REQUIRED"))</x:f>
      </x:c>
    </x:row>
    <x:row r="2027" ht="30" customHeight="1">
      <x:c r="A2027" s="9" t="str">
        <x:v>TRF-082-P02</x:v>
      </x:c>
      <x:c r="B2027" s="9" t="str">
        <x:v>TRF-082</x:v>
      </x:c>
      <x:c r="C2027" s="9" t="str">
        <x:v>BATCH_06</x:v>
      </x:c>
      <x:c r="D2027" s="9" t="str">
        <x:v>TRAFICOM</x:v>
      </x:c>
      <x:c r="E2027" s="9" t="n">
        <x:v>1</x:v>
      </x:c>
      <x:c r="F2027" s="9" t="str">
        <x:v>6.5.2.2</x:v>
      </x:c>
      <x:c r="G2027" s="9" t="str">
        <x:v>PASS</x:v>
      </x:c>
      <x:c r="H2027" s="11" t="str">
        <x:v>Unknown value uses canonical table lookup.</x:v>
      </x:c>
      <x:c r="I2027" s="10" t="str">
        <x:v>rdf/TRF/TRF-082/TRF-082-P02.ttl</x:v>
      </x:c>
      <x:c r="J2027" s="10" t="str">
        <x:v>a13975329072a900c7bcbdf549faeb46794787a7f10ad282629bb41a7b5c89ab</x:v>
      </x:c>
      <x:c r="K2027" s="13" t="str">
        <x:v>NOT_REVIEWED</x:v>
      </x:c>
      <x:c r="L2027" s="13" t="str"/>
      <x:c r="M2027" s="13" t="str"/>
      <x:c r="N2027" s="13" t="str"/>
      <x:c r="O2027" s="13" t="str"/>
      <x:c r="P2027" s="13" t="str"/>
      <x:c r="Q2027" s="13" t="str"/>
      <x:c r="R2027" s="13" t="str"/>
      <x:c r="S2027" s="13" t="str"/>
      <x:c r="T2027" s="14" t="str"/>
      <x:c r="U2027" s="9" t="str">
        <x:f>IF(AND(Q2027="AGREED",P2027="LABEL_ONLY",OR(O2027="PASS",O2027="FAIL"),R2027&lt;&gt;"",S2027&lt;&gt;"",T2027&lt;&gt;""),O2027,G2027)</x:f>
        <x:v>PASS</x:v>
      </x:c>
      <x:c r="V2027" s="9" t="str">
        <x:f>IF(Q2027&lt;&gt;"AGREED","",IF(P2027="LABEL_ONLY",IF(AND(Q2027="AGREED",P2027="LABEL_ONLY",OR(O2027="PASS",O2027="FAIL"),R2027&lt;&gt;"",S2027&lt;&gt;"",T2027&lt;&gt;""),"LABEL_APPLIED","INCOMPLETE_DECISION"),"RERUN_REQUIRED"))</x:f>
      </x:c>
    </x:row>
    <x:row r="2028" ht="30" customHeight="1">
      <x:c r="A2028" s="9" t="str">
        <x:v>TRF-083-F01</x:v>
      </x:c>
      <x:c r="B2028" s="9" t="str">
        <x:v>TRF-083</x:v>
      </x:c>
      <x:c r="C2028" s="9" t="str">
        <x:v>BATCH_18</x:v>
      </x:c>
      <x:c r="D2028" s="9" t="str">
        <x:v>TRAFICOM</x:v>
      </x:c>
      <x:c r="E2028" s="9" t="n">
        <x:v>1</x:v>
      </x:c>
      <x:c r="F2028" s="9" t="str">
        <x:v>6.5.3.1</x:v>
      </x:c>
      <x:c r="G2028" s="9" t="str">
        <x:v>FAIL</x:v>
      </x:c>
      <x:c r="H2028" s="11" t="str">
        <x:v>Wrong table reference.</x:v>
      </x:c>
      <x:c r="I2028" s="10" t="str">
        <x:v>rdf/TRF/TRF-083/TRF-083-F01.ttl</x:v>
      </x:c>
      <x:c r="J2028" s="10" t="str">
        <x:v>03ba4a568fb50d5c720adc98ef12c6d90cb16d496ce14389fc284e0cd72bd3bb</x:v>
      </x:c>
      <x:c r="K2028" s="13" t="str">
        <x:v>NOT_REVIEWED</x:v>
      </x:c>
      <x:c r="L2028" s="13" t="str"/>
      <x:c r="M2028" s="13" t="str"/>
      <x:c r="N2028" s="13" t="str"/>
      <x:c r="O2028" s="13" t="str"/>
      <x:c r="P2028" s="13" t="str"/>
      <x:c r="Q2028" s="13" t="str"/>
      <x:c r="R2028" s="13" t="str"/>
      <x:c r="S2028" s="13" t="str"/>
      <x:c r="T2028" s="14" t="str"/>
      <x:c r="U2028" s="9" t="str">
        <x:f>IF(AND(Q2028="AGREED",P2028="LABEL_ONLY",OR(O2028="PASS",O2028="FAIL"),R2028&lt;&gt;"",S2028&lt;&gt;"",T2028&lt;&gt;""),O2028,G2028)</x:f>
        <x:v>FAIL</x:v>
      </x:c>
      <x:c r="V2028" s="9" t="str">
        <x:f>IF(Q2028&lt;&gt;"AGREED","",IF(P2028="LABEL_ONLY",IF(AND(Q2028="AGREED",P2028="LABEL_ONLY",OR(O2028="PASS",O2028="FAIL"),R2028&lt;&gt;"",S2028&lt;&gt;"",T2028&lt;&gt;""),"LABEL_APPLIED","INCOMPLETE_DECISION"),"RERUN_REQUIRED"))</x:f>
      </x:c>
    </x:row>
    <x:row r="2029" ht="30" customHeight="1">
      <x:c r="A2029" s="9" t="str">
        <x:v>TRF-083-F02</x:v>
      </x:c>
      <x:c r="B2029" s="9" t="str">
        <x:v>TRF-083</x:v>
      </x:c>
      <x:c r="C2029" s="9" t="str">
        <x:v>BATCH_18</x:v>
      </x:c>
      <x:c r="D2029" s="9" t="str">
        <x:v>TRAFICOM</x:v>
      </x:c>
      <x:c r="E2029" s="9" t="n">
        <x:v>0</x:v>
      </x:c>
      <x:c r="F2029" s="9" t="str">
        <x:v>6.5.3.1</x:v>
      </x:c>
      <x:c r="G2029" s="9" t="str">
        <x:v>FAIL</x:v>
      </x:c>
      <x:c r="H2029" s="11" t="str">
        <x:v>Missing lookup selection evidence.</x:v>
      </x:c>
      <x:c r="I2029" s="10" t="str">
        <x:v>rdf/TRF/TRF-083/TRF-083-F02.ttl</x:v>
      </x:c>
      <x:c r="J2029" s="10" t="str">
        <x:v>b72931e6a26294d782cc68093ac6fd0cf717601f1cb879e34499c87888b01586</x:v>
      </x:c>
      <x:c r="K2029" s="13" t="str">
        <x:v>NOT_REVIEWED</x:v>
      </x:c>
      <x:c r="L2029" s="13" t="str"/>
      <x:c r="M2029" s="13" t="str"/>
      <x:c r="N2029" s="13" t="str"/>
      <x:c r="O2029" s="13" t="str"/>
      <x:c r="P2029" s="13" t="str"/>
      <x:c r="Q2029" s="13" t="str"/>
      <x:c r="R2029" s="13" t="str"/>
      <x:c r="S2029" s="13" t="str"/>
      <x:c r="T2029" s="14" t="str"/>
      <x:c r="U2029" s="9" t="str">
        <x:f>IF(AND(Q2029="AGREED",P2029="LABEL_ONLY",OR(O2029="PASS",O2029="FAIL"),R2029&lt;&gt;"",S2029&lt;&gt;"",T2029&lt;&gt;""),O2029,G2029)</x:f>
        <x:v>FAIL</x:v>
      </x:c>
      <x:c r="V2029" s="9" t="str">
        <x:f>IF(Q2029&lt;&gt;"AGREED","",IF(P2029="LABEL_ONLY",IF(AND(Q2029="AGREED",P2029="LABEL_ONLY",OR(O2029="PASS",O2029="FAIL"),R2029&lt;&gt;"",S2029&lt;&gt;"",T2029&lt;&gt;""),"LABEL_APPLIED","INCOMPLETE_DECISION"),"RERUN_REQUIRED"))</x:f>
      </x:c>
    </x:row>
    <x:row r="2030" ht="30" customHeight="1">
      <x:c r="A2030" s="9" t="str">
        <x:v>TRF-083-P01</x:v>
      </x:c>
      <x:c r="B2030" s="9" t="str">
        <x:v>TRF-083</x:v>
      </x:c>
      <x:c r="C2030" s="9" t="str">
        <x:v>BATCH_18</x:v>
      </x:c>
      <x:c r="D2030" s="9" t="str">
        <x:v>TRAFICOM</x:v>
      </x:c>
      <x:c r="E2030" s="9" t="n">
        <x:v>0</x:v>
      </x:c>
      <x:c r="F2030" s="9" t="str">
        <x:v>6.5.3.1</x:v>
      </x:c>
      <x:c r="G2030" s="9" t="str">
        <x:v>PASS</x:v>
      </x:c>
      <x:c r="H2030" s="11" t="str">
        <x:v>Known direct value branch.</x:v>
      </x:c>
      <x:c r="I2030" s="10" t="str">
        <x:v>rdf/TRF/TRF-083/TRF-083-P01.ttl</x:v>
      </x:c>
      <x:c r="J2030" s="10" t="str">
        <x:v>a253c647d51b4feab136d4b244bd567a404100323188daa3e83c16ae6076fa8f</x:v>
      </x:c>
      <x:c r="K2030" s="13" t="str">
        <x:v>NOT_REVIEWED</x:v>
      </x:c>
      <x:c r="L2030" s="13" t="str"/>
      <x:c r="M2030" s="13" t="str"/>
      <x:c r="N2030" s="13" t="str"/>
      <x:c r="O2030" s="13" t="str"/>
      <x:c r="P2030" s="13" t="str"/>
      <x:c r="Q2030" s="13" t="str"/>
      <x:c r="R2030" s="13" t="str"/>
      <x:c r="S2030" s="13" t="str"/>
      <x:c r="T2030" s="14" t="str"/>
      <x:c r="U2030" s="9" t="str">
        <x:f>IF(AND(Q2030="AGREED",P2030="LABEL_ONLY",OR(O2030="PASS",O2030="FAIL"),R2030&lt;&gt;"",S2030&lt;&gt;"",T2030&lt;&gt;""),O2030,G2030)</x:f>
        <x:v>PASS</x:v>
      </x:c>
      <x:c r="V2030" s="9" t="str">
        <x:f>IF(Q2030&lt;&gt;"AGREED","",IF(P2030="LABEL_ONLY",IF(AND(Q2030="AGREED",P2030="LABEL_ONLY",OR(O2030="PASS",O2030="FAIL"),R2030&lt;&gt;"",S2030&lt;&gt;"",T2030&lt;&gt;""),"LABEL_APPLIED","INCOMPLETE_DECISION"),"RERUN_REQUIRED"))</x:f>
      </x:c>
    </x:row>
    <x:row r="2031" ht="30" customHeight="1">
      <x:c r="A2031" s="9" t="str">
        <x:v>TRF-083-P02</x:v>
      </x:c>
      <x:c r="B2031" s="9" t="str">
        <x:v>TRF-083</x:v>
      </x:c>
      <x:c r="C2031" s="9" t="str">
        <x:v>BATCH_18</x:v>
      </x:c>
      <x:c r="D2031" s="9" t="str">
        <x:v>TRAFICOM</x:v>
      </x:c>
      <x:c r="E2031" s="9" t="n">
        <x:v>1</x:v>
      </x:c>
      <x:c r="F2031" s="9" t="str">
        <x:v>6.5.3.1</x:v>
      </x:c>
      <x:c r="G2031" s="9" t="str">
        <x:v>PASS</x:v>
      </x:c>
      <x:c r="H2031" s="11" t="str">
        <x:v>Unknown value uses canonical table lookup.</x:v>
      </x:c>
      <x:c r="I2031" s="10" t="str">
        <x:v>rdf/TRF/TRF-083/TRF-083-P02.ttl</x:v>
      </x:c>
      <x:c r="J2031" s="10" t="str">
        <x:v>9c8ec5ce34e8cc922525cd02cd356cb55c4820bb67da582e66eab181f692579c</x:v>
      </x:c>
      <x:c r="K2031" s="13" t="str">
        <x:v>NOT_REVIEWED</x:v>
      </x:c>
      <x:c r="L2031" s="13" t="str"/>
      <x:c r="M2031" s="13" t="str"/>
      <x:c r="N2031" s="13" t="str"/>
      <x:c r="O2031" s="13" t="str"/>
      <x:c r="P2031" s="13" t="str"/>
      <x:c r="Q2031" s="13" t="str"/>
      <x:c r="R2031" s="13" t="str"/>
      <x:c r="S2031" s="13" t="str"/>
      <x:c r="T2031" s="14" t="str"/>
      <x:c r="U2031" s="9" t="str">
        <x:f>IF(AND(Q2031="AGREED",P2031="LABEL_ONLY",OR(O2031="PASS",O2031="FAIL"),R2031&lt;&gt;"",S2031&lt;&gt;"",T2031&lt;&gt;""),O2031,G2031)</x:f>
        <x:v>PASS</x:v>
      </x:c>
      <x:c r="V2031" s="9" t="str">
        <x:f>IF(Q2031&lt;&gt;"AGREED","",IF(P2031="LABEL_ONLY",IF(AND(Q2031="AGREED",P2031="LABEL_ONLY",OR(O2031="PASS",O2031="FAIL"),R2031&lt;&gt;"",S2031&lt;&gt;"",T2031&lt;&gt;""),"LABEL_APPLIED","INCOMPLETE_DECISION"),"RERUN_REQUIRED"))</x:f>
      </x:c>
    </x:row>
    <x:row r="2032" ht="30" customHeight="1">
      <x:c r="A2032" s="9" t="str">
        <x:v>TRF-084-F01</x:v>
      </x:c>
      <x:c r="B2032" s="9" t="str">
        <x:v>TRF-084</x:v>
      </x:c>
      <x:c r="C2032" s="9" t="str">
        <x:v>BATCH_25</x:v>
      </x:c>
      <x:c r="D2032" s="9" t="str">
        <x:v>TRAFICOM</x:v>
      </x:c>
      <x:c r="E2032" s="9" t="n">
        <x:v>0</x:v>
      </x:c>
      <x:c r="F2032" s="9" t="str">
        <x:v>6.5.3.1</x:v>
      </x:c>
      <x:c r="G2032" s="9" t="str">
        <x:v>FAIL</x:v>
      </x:c>
      <x:c r="H2032" s="11" t="str">
        <x:v>Incorrect 0.7 calculation.</x:v>
      </x:c>
      <x:c r="I2032" s="10" t="str">
        <x:v>rdf/TRF/TRF-084/TRF-084-F01.ttl</x:v>
      </x:c>
      <x:c r="J2032" s="10" t="str">
        <x:v>0ad50ead78968272d8d901f939b126811653c43d77a9eebd89987dcb19c7b910</x:v>
      </x:c>
      <x:c r="K2032" s="13" t="str">
        <x:v>NOT_REVIEWED</x:v>
      </x:c>
      <x:c r="L2032" s="13" t="str"/>
      <x:c r="M2032" s="13" t="str"/>
      <x:c r="N2032" s="13" t="str"/>
      <x:c r="O2032" s="13" t="str"/>
      <x:c r="P2032" s="13" t="str"/>
      <x:c r="Q2032" s="13" t="str"/>
      <x:c r="R2032" s="13" t="str"/>
      <x:c r="S2032" s="13" t="str"/>
      <x:c r="T2032" s="14" t="str"/>
      <x:c r="U2032" s="9" t="str">
        <x:f>IF(AND(Q2032="AGREED",P2032="LABEL_ONLY",OR(O2032="PASS",O2032="FAIL"),R2032&lt;&gt;"",S2032&lt;&gt;"",T2032&lt;&gt;""),O2032,G2032)</x:f>
        <x:v>FAIL</x:v>
      </x:c>
      <x:c r="V2032" s="9" t="str">
        <x:f>IF(Q2032&lt;&gt;"AGREED","",IF(P2032="LABEL_ONLY",IF(AND(Q2032="AGREED",P2032="LABEL_ONLY",OR(O2032="PASS",O2032="FAIL"),R2032&lt;&gt;"",S2032&lt;&gt;"",T2032&lt;&gt;""),"LABEL_APPLIED","INCOMPLETE_DECISION"),"RERUN_REQUIRED"))</x:f>
      </x:c>
    </x:row>
    <x:row r="2033" ht="30" customHeight="1">
      <x:c r="A2033" s="9" t="str">
        <x:v>TRF-084-F02</x:v>
      </x:c>
      <x:c r="B2033" s="9" t="str">
        <x:v>TRF-084</x:v>
      </x:c>
      <x:c r="C2033" s="9" t="str">
        <x:v>BATCH_25</x:v>
      </x:c>
      <x:c r="D2033" s="9" t="str">
        <x:v>TRAFICOM</x:v>
      </x:c>
      <x:c r="E2033" s="9" t="n">
        <x:v>1</x:v>
      </x:c>
      <x:c r="F2033" s="9" t="str">
        <x:v>6.5.3.1</x:v>
      </x:c>
      <x:c r="G2033" s="9" t="str">
        <x:v>FAIL</x:v>
      </x:c>
      <x:c r="H2033" s="11" t="str">
        <x:v>Missing free-running pitch.</x:v>
      </x:c>
      <x:c r="I2033" s="10" t="str">
        <x:v>rdf/TRF/TRF-084/TRF-084-F02.ttl</x:v>
      </x:c>
      <x:c r="J2033" s="10" t="str">
        <x:v>f0739df5ee9ec16fc082263b7c44f8dead9cfaa705cd72d4860baf21bfbb7193</x:v>
      </x:c>
      <x:c r="K2033" s="13" t="str">
        <x:v>NOT_REVIEWED</x:v>
      </x:c>
      <x:c r="L2033" s="13" t="str"/>
      <x:c r="M2033" s="13" t="str"/>
      <x:c r="N2033" s="13" t="str"/>
      <x:c r="O2033" s="13" t="str"/>
      <x:c r="P2033" s="13" t="str"/>
      <x:c r="Q2033" s="13" t="str"/>
      <x:c r="R2033" s="13" t="str"/>
      <x:c r="S2033" s="13" t="str"/>
      <x:c r="T2033" s="14" t="str"/>
      <x:c r="U2033" s="9" t="str">
        <x:f>IF(AND(Q2033="AGREED",P2033="LABEL_ONLY",OR(O2033="PASS",O2033="FAIL"),R2033&lt;&gt;"",S2033&lt;&gt;"",T2033&lt;&gt;""),O2033,G2033)</x:f>
        <x:v>FAIL</x:v>
      </x:c>
      <x:c r="V2033" s="9" t="str">
        <x:f>IF(Q2033&lt;&gt;"AGREED","",IF(P2033="LABEL_ONLY",IF(AND(Q2033="AGREED",P2033="LABEL_ONLY",OR(O2033="PASS",O2033="FAIL"),R2033&lt;&gt;"",S2033&lt;&gt;"",T2033&lt;&gt;""),"LABEL_APPLIED","INCOMPLETE_DECISION"),"RERUN_REQUIRED"))</x:f>
      </x:c>
    </x:row>
    <x:row r="2034" ht="30" customHeight="1">
      <x:c r="A2034" s="9" t="str">
        <x:v>TRF-084-P01</x:v>
      </x:c>
      <x:c r="B2034" s="9" t="str">
        <x:v>TRF-084</x:v>
      </x:c>
      <x:c r="C2034" s="9" t="str">
        <x:v>BATCH_25</x:v>
      </x:c>
      <x:c r="D2034" s="9" t="str">
        <x:v>TRAFICOM</x:v>
      </x:c>
      <x:c r="E2034" s="9" t="n">
        <x:v>1</x:v>
      </x:c>
      <x:c r="F2034" s="9" t="str">
        <x:v>6.5.3.1</x:v>
      </x:c>
      <x:c r="G2034" s="9" t="str">
        <x:v>PASS</x:v>
      </x:c>
      <x:c r="H2034" s="11" t="str">
        <x:v>Unknown CP pitch uses 0.7 free-running pitch.</x:v>
      </x:c>
      <x:c r="I2034" s="10" t="str">
        <x:v>rdf/TRF/TRF-084/TRF-084-P01.ttl</x:v>
      </x:c>
      <x:c r="J2034" s="10" t="str">
        <x:v>2958455d49298f7d00abfa49496579ba408fd826f65b75fcc50b465f7aacd8eb</x:v>
      </x:c>
      <x:c r="K2034" s="13" t="str">
        <x:v>NOT_REVIEWED</x:v>
      </x:c>
      <x:c r="L2034" s="13" t="str"/>
      <x:c r="M2034" s="13" t="str"/>
      <x:c r="N2034" s="13" t="str"/>
      <x:c r="O2034" s="13" t="str"/>
      <x:c r="P2034" s="13" t="str"/>
      <x:c r="Q2034" s="13" t="str"/>
      <x:c r="R2034" s="13" t="str"/>
      <x:c r="S2034" s="13" t="str"/>
      <x:c r="T2034" s="14" t="str"/>
      <x:c r="U2034" s="9" t="str">
        <x:f>IF(AND(Q2034="AGREED",P2034="LABEL_ONLY",OR(O2034="PASS",O2034="FAIL"),R2034&lt;&gt;"",S2034&lt;&gt;"",T2034&lt;&gt;""),O2034,G2034)</x:f>
        <x:v>PASS</x:v>
      </x:c>
      <x:c r="V2034" s="9" t="str">
        <x:f>IF(Q2034&lt;&gt;"AGREED","",IF(P2034="LABEL_ONLY",IF(AND(Q2034="AGREED",P2034="LABEL_ONLY",OR(O2034="PASS",O2034="FAIL"),R2034&lt;&gt;"",S2034&lt;&gt;"",T2034&lt;&gt;""),"LABEL_APPLIED","INCOMPLETE_DECISION"),"RERUN_REQUIRED"))</x:f>
      </x:c>
    </x:row>
    <x:row r="2035" ht="30" customHeight="1">
      <x:c r="A2035" s="9" t="str">
        <x:v>TRF-084-P02</x:v>
      </x:c>
      <x:c r="B2035" s="9" t="str">
        <x:v>TRF-084</x:v>
      </x:c>
      <x:c r="C2035" s="9" t="str">
        <x:v>BATCH_25</x:v>
      </x:c>
      <x:c r="D2035" s="9" t="str">
        <x:v>TRAFICOM</x:v>
      </x:c>
      <x:c r="E2035" s="9" t="n">
        <x:v>0</x:v>
      </x:c>
      <x:c r="F2035" s="9" t="str">
        <x:v>6.5.3.1</x:v>
      </x:c>
      <x:c r="G2035" s="9" t="str">
        <x:v>PASS</x:v>
      </x:c>
      <x:c r="H2035" s="11" t="str">
        <x:v>Known CP bollard pitch accepted.</x:v>
      </x:c>
      <x:c r="I2035" s="10" t="str">
        <x:v>rdf/TRF/TRF-084/TRF-084-P02.ttl</x:v>
      </x:c>
      <x:c r="J2035" s="10" t="str">
        <x:v>e2335da2489be1120e797be8c767b476503038c21193f439032d37e34625b326</x:v>
      </x:c>
      <x:c r="K2035" s="13" t="str">
        <x:v>NOT_REVIEWED</x:v>
      </x:c>
      <x:c r="L2035" s="13" t="str"/>
      <x:c r="M2035" s="13" t="str"/>
      <x:c r="N2035" s="13" t="str"/>
      <x:c r="O2035" s="13" t="str"/>
      <x:c r="P2035" s="13" t="str"/>
      <x:c r="Q2035" s="13" t="str"/>
      <x:c r="R2035" s="13" t="str"/>
      <x:c r="S2035" s="13" t="str"/>
      <x:c r="T2035" s="14" t="str"/>
      <x:c r="U2035" s="9" t="str">
        <x:f>IF(AND(Q2035="AGREED",P2035="LABEL_ONLY",OR(O2035="PASS",O2035="FAIL"),R2035&lt;&gt;"",S2035&lt;&gt;"",T2035&lt;&gt;""),O2035,G2035)</x:f>
        <x:v>PASS</x:v>
      </x:c>
      <x:c r="V2035" s="9" t="str">
        <x:f>IF(Q2035&lt;&gt;"AGREED","",IF(P2035="LABEL_ONLY",IF(AND(Q2035="AGREED",P2035="LABEL_ONLY",OR(O2035="PASS",O2035="FAIL"),R2035&lt;&gt;"",S2035&lt;&gt;"",T2035&lt;&gt;""),"LABEL_APPLIED","INCOMPLETE_DECISION"),"RERUN_REQUIRED"))</x:f>
      </x:c>
    </x:row>
    <x:row r="2036" ht="30" customHeight="1">
      <x:c r="A2036" s="9" t="str">
        <x:v>TRF-084-P03</x:v>
      </x:c>
      <x:c r="B2036" s="9" t="str">
        <x:v>TRF-084</x:v>
      </x:c>
      <x:c r="C2036" s="9" t="str">
        <x:v>BATCH_25</x:v>
      </x:c>
      <x:c r="D2036" s="9" t="str">
        <x:v>TRAFICOM</x:v>
      </x:c>
      <x:c r="E2036" s="9" t="n">
        <x:v>0</x:v>
      </x:c>
      <x:c r="F2036" s="9" t="str">
        <x:v>6.5.3.1</x:v>
      </x:c>
      <x:c r="G2036" s="9" t="str">
        <x:v>PASS</x:v>
      </x:c>
      <x:c r="H2036" s="11" t="str">
        <x:v>Non-CP branch not applicable.</x:v>
      </x:c>
      <x:c r="I2036" s="10" t="str">
        <x:v>rdf/TRF/TRF-084/TRF-084-P03.ttl</x:v>
      </x:c>
      <x:c r="J2036" s="10" t="str">
        <x:v>2a71c5baa0358f28d7cc4b4540174afad507ea414859da870b9c9d0e8b347579</x:v>
      </x:c>
      <x:c r="K2036" s="13" t="str">
        <x:v>NOT_REVIEWED</x:v>
      </x:c>
      <x:c r="L2036" s="13" t="str"/>
      <x:c r="M2036" s="13" t="str"/>
      <x:c r="N2036" s="13" t="str"/>
      <x:c r="O2036" s="13" t="str"/>
      <x:c r="P2036" s="13" t="str"/>
      <x:c r="Q2036" s="13" t="str"/>
      <x:c r="R2036" s="13" t="str"/>
      <x:c r="S2036" s="13" t="str"/>
      <x:c r="T2036" s="14" t="str"/>
      <x:c r="U2036" s="9" t="str">
        <x:f>IF(AND(Q2036="AGREED",P2036="LABEL_ONLY",OR(O2036="PASS",O2036="FAIL"),R2036&lt;&gt;"",S2036&lt;&gt;"",T2036&lt;&gt;""),O2036,G2036)</x:f>
        <x:v>PASS</x:v>
      </x:c>
      <x:c r="V2036" s="9" t="str">
        <x:f>IF(Q2036&lt;&gt;"AGREED","",IF(P2036="LABEL_ONLY",IF(AND(Q2036="AGREED",P2036="LABEL_ONLY",OR(O2036="PASS",O2036="FAIL"),R2036&lt;&gt;"",S2036&lt;&gt;"",T2036&lt;&gt;""),"LABEL_APPLIED","INCOMPLETE_DECISION"),"RERUN_REQUIRED"))</x:f>
      </x:c>
    </x:row>
    <x:row r="2037" ht="30" customHeight="1">
      <x:c r="A2037" s="9" t="str">
        <x:v>TRF-085-F01</x:v>
      </x:c>
      <x:c r="B2037" s="9" t="str">
        <x:v>TRF-085</x:v>
      </x:c>
      <x:c r="C2037" s="9" t="str">
        <x:v>BATCH_14</x:v>
      </x:c>
      <x:c r="D2037" s="9" t="str">
        <x:v>TRAFICOM</x:v>
      </x:c>
      <x:c r="E2037" s="9" t="n">
        <x:v>0</x:v>
      </x:c>
      <x:c r="F2037" s="9" t="str">
        <x:v>6.5.3.2</x:v>
      </x:c>
      <x:c r="G2037" s="9" t="str">
        <x:v>FAIL</x:v>
      </x:c>
      <x:c r="H2037" s="11" t="str">
        <x:v>Wrong lookup table.</x:v>
      </x:c>
      <x:c r="I2037" s="10" t="str">
        <x:v>rdf/TRF/TRF-085/TRF-085-F01.ttl</x:v>
      </x:c>
      <x:c r="J2037" s="10" t="str">
        <x:v>10715532e4cfc5810190256a46b7f3dd4a3432b13a37324753aabf0f183a9193</x:v>
      </x:c>
      <x:c r="K2037" s="13" t="str">
        <x:v>NOT_REVIEWED</x:v>
      </x:c>
      <x:c r="L2037" s="13" t="str"/>
      <x:c r="M2037" s="13" t="str"/>
      <x:c r="N2037" s="13" t="str"/>
      <x:c r="O2037" s="13" t="str"/>
      <x:c r="P2037" s="13" t="str"/>
      <x:c r="Q2037" s="13" t="str"/>
      <x:c r="R2037" s="13" t="str"/>
      <x:c r="S2037" s="13" t="str"/>
      <x:c r="T2037" s="14" t="str"/>
      <x:c r="U2037" s="9" t="str">
        <x:f>IF(AND(Q2037="AGREED",P2037="LABEL_ONLY",OR(O2037="PASS",O2037="FAIL"),R2037&lt;&gt;"",S2037&lt;&gt;"",T2037&lt;&gt;""),O2037,G2037)</x:f>
        <x:v>FAIL</x:v>
      </x:c>
      <x:c r="V2037" s="9" t="str">
        <x:f>IF(Q2037&lt;&gt;"AGREED","",IF(P2037="LABEL_ONLY",IF(AND(Q2037="AGREED",P2037="LABEL_ONLY",OR(O2037="PASS",O2037="FAIL"),R2037&lt;&gt;"",S2037&lt;&gt;"",T2037&lt;&gt;""),"LABEL_APPLIED","INCOMPLETE_DECISION"),"RERUN_REQUIRED"))</x:f>
      </x:c>
    </x:row>
    <x:row r="2038" ht="30" customHeight="1">
      <x:c r="A2038" s="9" t="str">
        <x:v>TRF-085-F02</x:v>
      </x:c>
      <x:c r="B2038" s="9" t="str">
        <x:v>TRF-085</x:v>
      </x:c>
      <x:c r="C2038" s="9" t="str">
        <x:v>BATCH_14</x:v>
      </x:c>
      <x:c r="D2038" s="9" t="str">
        <x:v>TRAFICOM</x:v>
      </x:c>
      <x:c r="E2038" s="9" t="n">
        <x:v>1</x:v>
      </x:c>
      <x:c r="F2038" s="9" t="str">
        <x:v>6.5.3.2</x:v>
      </x:c>
      <x:c r="G2038" s="9" t="str">
        <x:v>FAIL</x:v>
      </x:c>
      <x:c r="H2038" s="11" t="str">
        <x:v>Missing lookup evidence.</x:v>
      </x:c>
      <x:c r="I2038" s="10" t="str">
        <x:v>rdf/TRF/TRF-085/TRF-085-F02.ttl</x:v>
      </x:c>
      <x:c r="J2038" s="10" t="str">
        <x:v>c260af3a07db0b6f3f7a8f6af4c6542c2a7e01addb1fc75f8f43f37b28f5446e</x:v>
      </x:c>
      <x:c r="K2038" s="13" t="str">
        <x:v>NOT_REVIEWED</x:v>
      </x:c>
      <x:c r="L2038" s="13" t="str"/>
      <x:c r="M2038" s="13" t="str"/>
      <x:c r="N2038" s="13" t="str"/>
      <x:c r="O2038" s="13" t="str"/>
      <x:c r="P2038" s="13" t="str"/>
      <x:c r="Q2038" s="13" t="str"/>
      <x:c r="R2038" s="13" t="str"/>
      <x:c r="S2038" s="13" t="str"/>
      <x:c r="T2038" s="14" t="str"/>
      <x:c r="U2038" s="9" t="str">
        <x:f>IF(AND(Q2038="AGREED",P2038="LABEL_ONLY",OR(O2038="PASS",O2038="FAIL"),R2038&lt;&gt;"",S2038&lt;&gt;"",T2038&lt;&gt;""),O2038,G2038)</x:f>
        <x:v>FAIL</x:v>
      </x:c>
      <x:c r="V2038" s="9" t="str">
        <x:f>IF(Q2038&lt;&gt;"AGREED","",IF(P2038="LABEL_ONLY",IF(AND(Q2038="AGREED",P2038="LABEL_ONLY",OR(O2038="PASS",O2038="FAIL"),R2038&lt;&gt;"",S2038&lt;&gt;"",T2038&lt;&gt;""),"LABEL_APPLIED","INCOMPLETE_DECISION"),"RERUN_REQUIRED"))</x:f>
      </x:c>
    </x:row>
    <x:row r="2039" ht="30" customHeight="1">
      <x:c r="A2039" s="9" t="str">
        <x:v>TRF-085-P01</x:v>
      </x:c>
      <x:c r="B2039" s="9" t="str">
        <x:v>TRF-085</x:v>
      </x:c>
      <x:c r="C2039" s="9" t="str">
        <x:v>BATCH_14</x:v>
      </x:c>
      <x:c r="D2039" s="9" t="str">
        <x:v>TRAFICOM</x:v>
      </x:c>
      <x:c r="E2039" s="9" t="n">
        <x:v>0</x:v>
      </x:c>
      <x:c r="F2039" s="9" t="str">
        <x:v>6.5.3.2</x:v>
      </x:c>
      <x:c r="G2039" s="9" t="str">
        <x:v>PASS</x:v>
      </x:c>
      <x:c r="H2039" s="11" t="str">
        <x:v>Known/available bollard speed present.</x:v>
      </x:c>
      <x:c r="I2039" s="10" t="str">
        <x:v>rdf/TRF/TRF-085/TRF-085-P01.ttl</x:v>
      </x:c>
      <x:c r="J2039" s="10" t="str">
        <x:v>0f570e0abfdfc4df4df42fcb4389ea7503010edde4374493457885f77277e16b</x:v>
      </x:c>
      <x:c r="K2039" s="13" t="str">
        <x:v>NOT_REVIEWED</x:v>
      </x:c>
      <x:c r="L2039" s="13" t="str"/>
      <x:c r="M2039" s="13" t="str"/>
      <x:c r="N2039" s="13" t="str"/>
      <x:c r="O2039" s="13" t="str"/>
      <x:c r="P2039" s="13" t="str"/>
      <x:c r="Q2039" s="13" t="str"/>
      <x:c r="R2039" s="13" t="str"/>
      <x:c r="S2039" s="13" t="str"/>
      <x:c r="T2039" s="14" t="str"/>
      <x:c r="U2039" s="9" t="str">
        <x:f>IF(AND(Q2039="AGREED",P2039="LABEL_ONLY",OR(O2039="PASS",O2039="FAIL"),R2039&lt;&gt;"",S2039&lt;&gt;"",T2039&lt;&gt;""),O2039,G2039)</x:f>
        <x:v>PASS</x:v>
      </x:c>
      <x:c r="V2039" s="9" t="str">
        <x:f>IF(Q2039&lt;&gt;"AGREED","",IF(P2039="LABEL_ONLY",IF(AND(Q2039="AGREED",P2039="LABEL_ONLY",OR(O2039="PASS",O2039="FAIL"),R2039&lt;&gt;"",S2039&lt;&gt;"",T2039&lt;&gt;""),"LABEL_APPLIED","INCOMPLETE_DECISION"),"RERUN_REQUIRED"))</x:f>
      </x:c>
    </x:row>
    <x:row r="2040" ht="30" customHeight="1">
      <x:c r="A2040" s="9" t="str">
        <x:v>TRF-085-P02</x:v>
      </x:c>
      <x:c r="B2040" s="9" t="str">
        <x:v>TRF-085</x:v>
      </x:c>
      <x:c r="C2040" s="9" t="str">
        <x:v>BATCH_14</x:v>
      </x:c>
      <x:c r="D2040" s="9" t="str">
        <x:v>TRAFICOM</x:v>
      </x:c>
      <x:c r="E2040" s="9" t="n">
        <x:v>1</x:v>
      </x:c>
      <x:c r="F2040" s="9" t="str">
        <x:v>6.5.3.2</x:v>
      </x:c>
      <x:c r="G2040" s="9" t="str">
        <x:v>PASS</x:v>
      </x:c>
      <x:c r="H2040" s="11" t="str">
        <x:v>Canonical Table 6-9 lookup also represented.</x:v>
      </x:c>
      <x:c r="I2040" s="10" t="str">
        <x:v>rdf/TRF/TRF-085/TRF-085-P02.ttl</x:v>
      </x:c>
      <x:c r="J2040" s="10" t="str">
        <x:v>dfc55ea4c201ff7ee9990e794c49956d23147603f762b6789cdf6d1fd9b1bb9f</x:v>
      </x:c>
      <x:c r="K2040" s="13" t="str">
        <x:v>NOT_REVIEWED</x:v>
      </x:c>
      <x:c r="L2040" s="13" t="str"/>
      <x:c r="M2040" s="13" t="str"/>
      <x:c r="N2040" s="13" t="str"/>
      <x:c r="O2040" s="13" t="str"/>
      <x:c r="P2040" s="13" t="str"/>
      <x:c r="Q2040" s="13" t="str"/>
      <x:c r="R2040" s="13" t="str"/>
      <x:c r="S2040" s="13" t="str"/>
      <x:c r="T2040" s="14" t="str"/>
      <x:c r="U2040" s="9" t="str">
        <x:f>IF(AND(Q2040="AGREED",P2040="LABEL_ONLY",OR(O2040="PASS",O2040="FAIL"),R2040&lt;&gt;"",S2040&lt;&gt;"",T2040&lt;&gt;""),O2040,G2040)</x:f>
        <x:v>PASS</x:v>
      </x:c>
      <x:c r="V2040" s="9" t="str">
        <x:f>IF(Q2040&lt;&gt;"AGREED","",IF(P2040="LABEL_ONLY",IF(AND(Q2040="AGREED",P2040="LABEL_ONLY",OR(O2040="PASS",O2040="FAIL"),R2040&lt;&gt;"",S2040&lt;&gt;"",T2040&lt;&gt;""),"LABEL_APPLIED","INCOMPLETE_DECISION"),"RERUN_REQUIRED"))</x:f>
      </x:c>
    </x:row>
    <x:row r="2041" ht="30" customHeight="1">
      <x:c r="A2041" s="9" t="str">
        <x:v>TRF-086-F01</x:v>
      </x:c>
      <x:c r="B2041" s="9" t="str">
        <x:v>TRF-086</x:v>
      </x:c>
      <x:c r="C2041" s="9" t="str">
        <x:v>BATCH_09</x:v>
      </x:c>
      <x:c r="D2041" s="9" t="str">
        <x:v>TRAFICOM</x:v>
      </x:c>
      <x:c r="E2041" s="9" t="n">
        <x:v>0</x:v>
      </x:c>
      <x:c r="F2041" s="9" t="str">
        <x:v>6.5.3.2</x:v>
      </x:c>
      <x:c r="G2041" s="9" t="str">
        <x:v>FAIL</x:v>
      </x:c>
      <x:c r="H2041" s="11" t="str">
        <x:v>Incorrect 0.7 calculation.</x:v>
      </x:c>
      <x:c r="I2041" s="10" t="str">
        <x:v>rdf/TRF/TRF-086/TRF-086-F01.ttl</x:v>
      </x:c>
      <x:c r="J2041" s="10" t="str">
        <x:v>a326314544d79895dbe307b6174ede0c804a6441dfd85d7dd10a30ce42cf2e3d</x:v>
      </x:c>
      <x:c r="K2041" s="13" t="str">
        <x:v>NOT_REVIEWED</x:v>
      </x:c>
      <x:c r="L2041" s="13" t="str"/>
      <x:c r="M2041" s="13" t="str"/>
      <x:c r="N2041" s="13" t="str"/>
      <x:c r="O2041" s="13" t="str"/>
      <x:c r="P2041" s="13" t="str"/>
      <x:c r="Q2041" s="13" t="str"/>
      <x:c r="R2041" s="13" t="str"/>
      <x:c r="S2041" s="13" t="str"/>
      <x:c r="T2041" s="14" t="str"/>
      <x:c r="U2041" s="9" t="str">
        <x:f>IF(AND(Q2041="AGREED",P2041="LABEL_ONLY",OR(O2041="PASS",O2041="FAIL"),R2041&lt;&gt;"",S2041&lt;&gt;"",T2041&lt;&gt;""),O2041,G2041)</x:f>
        <x:v>FAIL</x:v>
      </x:c>
      <x:c r="V2041" s="9" t="str">
        <x:f>IF(Q2041&lt;&gt;"AGREED","",IF(P2041="LABEL_ONLY",IF(AND(Q2041="AGREED",P2041="LABEL_ONLY",OR(O2041="PASS",O2041="FAIL"),R2041&lt;&gt;"",S2041&lt;&gt;"",T2041&lt;&gt;""),"LABEL_APPLIED","INCOMPLETE_DECISION"),"RERUN_REQUIRED"))</x:f>
      </x:c>
    </x:row>
    <x:row r="2042" ht="30" customHeight="1">
      <x:c r="A2042" s="9" t="str">
        <x:v>TRF-086-F02</x:v>
      </x:c>
      <x:c r="B2042" s="9" t="str">
        <x:v>TRF-086</x:v>
      </x:c>
      <x:c r="C2042" s="9" t="str">
        <x:v>BATCH_09</x:v>
      </x:c>
      <x:c r="D2042" s="9" t="str">
        <x:v>TRAFICOM</x:v>
      </x:c>
      <x:c r="E2042" s="9" t="n">
        <x:v>1</x:v>
      </x:c>
      <x:c r="F2042" s="9" t="str">
        <x:v>6.5.3.2</x:v>
      </x:c>
      <x:c r="G2042" s="9" t="str">
        <x:v>FAIL</x:v>
      </x:c>
      <x:c r="H2042" s="11" t="str">
        <x:v>Missing free-running pitch.</x:v>
      </x:c>
      <x:c r="I2042" s="10" t="str">
        <x:v>rdf/TRF/TRF-086/TRF-086-F02.ttl</x:v>
      </x:c>
      <x:c r="J2042" s="10" t="str">
        <x:v>3a0fe9b432e364f318af7aa7c1253b8dcf5e2624a90fc3a4940fa54742751460</x:v>
      </x:c>
      <x:c r="K2042" s="13" t="str">
        <x:v>REVIEWED</x:v>
      </x:c>
      <x:c r="L2042" s="13" t="str">
        <x:v>YES</x:v>
      </x:c>
      <x:c r="M2042" s="13" t="str">
        <x:v>YES</x:v>
      </x:c>
      <x:c r="N2042" s="13" t="str">
        <x:v>YES</x:v>
      </x:c>
      <x:c r="O2042" s="13"/>
      <x:c r="P2042" s="13"/>
      <x:c r="Q2042" s="13"/>
      <x:c r="R2042" s="13" t="str">
        <x:v>AI-assisted draft</x:v>
      </x:c>
      <x:c r="S2042" s="13" t="n">
        <x:v>46281</x:v>
      </x:c>
      <x:c r="T2042" s="14" t="str">
        <x:v>TRAFICOM 6.5.3.2; pitch is unknown and the free-running operand required for the 0.7 calculation is absent, so FAIL is valid.</x:v>
      </x:c>
      <x:c r="U2042" s="9" t="str">
        <x:f>IF(AND(Q2042="AGREED",P2042="LABEL_ONLY",OR(O2042="PASS",O2042="FAIL"),R2042&lt;&gt;"",S2042&lt;&gt;"",T2042&lt;&gt;""),O2042,G2042)</x:f>
        <x:v>FAIL</x:v>
      </x:c>
      <x:c r="V2042" s="9" t="str">
        <x:f>IF(Q2042&lt;&gt;"AGREED","",IF(P2042="LABEL_ONLY",IF(AND(Q2042="AGREED",P2042="LABEL_ONLY",OR(O2042="PASS",O2042="FAIL"),R2042&lt;&gt;"",S2042&lt;&gt;"",T2042&lt;&gt;""),"LABEL_APPLIED","INCOMPLETE_DECISION"),"RERUN_REQUIRED"))</x:f>
      </x:c>
    </x:row>
    <x:row r="2043" ht="30" customHeight="1">
      <x:c r="A2043" s="9" t="str">
        <x:v>TRF-086-P01</x:v>
      </x:c>
      <x:c r="B2043" s="9" t="str">
        <x:v>TRF-086</x:v>
      </x:c>
      <x:c r="C2043" s="9" t="str">
        <x:v>BATCH_09</x:v>
      </x:c>
      <x:c r="D2043" s="9" t="str">
        <x:v>TRAFICOM</x:v>
      </x:c>
      <x:c r="E2043" s="9" t="n">
        <x:v>0</x:v>
      </x:c>
      <x:c r="F2043" s="9" t="str">
        <x:v>6.5.3.2</x:v>
      </x:c>
      <x:c r="G2043" s="9" t="str">
        <x:v>PASS</x:v>
      </x:c>
      <x:c r="H2043" s="11" t="str">
        <x:v>Unknown CP pitch uses 0.7 free-running pitch.</x:v>
      </x:c>
      <x:c r="I2043" s="10" t="str">
        <x:v>rdf/TRF/TRF-086/TRF-086-P01.ttl</x:v>
      </x:c>
      <x:c r="J2043" s="10" t="str">
        <x:v>3dee449414aa8687e6119f2bc82275ac2e783e83494d32f5c8ec2deb9248c2e2</x:v>
      </x:c>
      <x:c r="K2043" s="13" t="str">
        <x:v>NOT_REVIEWED</x:v>
      </x:c>
      <x:c r="L2043" s="13" t="str"/>
      <x:c r="M2043" s="13" t="str"/>
      <x:c r="N2043" s="13" t="str"/>
      <x:c r="O2043" s="13" t="str"/>
      <x:c r="P2043" s="13" t="str"/>
      <x:c r="Q2043" s="13" t="str"/>
      <x:c r="R2043" s="13" t="str"/>
      <x:c r="S2043" s="13" t="str"/>
      <x:c r="T2043" s="14" t="str"/>
      <x:c r="U2043" s="9" t="str">
        <x:f>IF(AND(Q2043="AGREED",P2043="LABEL_ONLY",OR(O2043="PASS",O2043="FAIL"),R2043&lt;&gt;"",S2043&lt;&gt;"",T2043&lt;&gt;""),O2043,G2043)</x:f>
        <x:v>PASS</x:v>
      </x:c>
      <x:c r="V2043" s="9" t="str">
        <x:f>IF(Q2043&lt;&gt;"AGREED","",IF(P2043="LABEL_ONLY",IF(AND(Q2043="AGREED",P2043="LABEL_ONLY",OR(O2043="PASS",O2043="FAIL"),R2043&lt;&gt;"",S2043&lt;&gt;"",T2043&lt;&gt;""),"LABEL_APPLIED","INCOMPLETE_DECISION"),"RERUN_REQUIRED"))</x:f>
      </x:c>
    </x:row>
    <x:row r="2044" ht="30" customHeight="1">
      <x:c r="A2044" s="9" t="str">
        <x:v>TRF-086-P02</x:v>
      </x:c>
      <x:c r="B2044" s="9" t="str">
        <x:v>TRF-086</x:v>
      </x:c>
      <x:c r="C2044" s="9" t="str">
        <x:v>BATCH_09</x:v>
      </x:c>
      <x:c r="D2044" s="9" t="str">
        <x:v>TRAFICOM</x:v>
      </x:c>
      <x:c r="E2044" s="9" t="n">
        <x:v>1</x:v>
      </x:c>
      <x:c r="F2044" s="9" t="str">
        <x:v>6.5.3.2</x:v>
      </x:c>
      <x:c r="G2044" s="9" t="str">
        <x:v>PASS</x:v>
      </x:c>
      <x:c r="H2044" s="11" t="str">
        <x:v>Known CP bollard pitch accepted.</x:v>
      </x:c>
      <x:c r="I2044" s="10" t="str">
        <x:v>rdf/TRF/TRF-086/TRF-086-P02.ttl</x:v>
      </x:c>
      <x:c r="J2044" s="10" t="str">
        <x:v>28e9ae067b93aa9e853b2e9a81931eb2bf7a8f7728bf5e1fe0e5545e02c1693c</x:v>
      </x:c>
      <x:c r="K2044" s="13" t="str">
        <x:v>REVIEWED</x:v>
      </x:c>
      <x:c r="L2044" s="13" t="str">
        <x:v>YES</x:v>
      </x:c>
      <x:c r="M2044" s="13" t="str">
        <x:v>YES</x:v>
      </x:c>
      <x:c r="N2044" s="13" t="str">
        <x:v>YES</x:v>
      </x:c>
      <x:c r="O2044" s="13"/>
      <x:c r="P2044" s="13"/>
      <x:c r="Q2044" s="13"/>
      <x:c r="R2044" s="13" t="str">
        <x:v>AI-assisted draft</x:v>
      </x:c>
      <x:c r="S2044" s="13" t="n">
        <x:v>46281</x:v>
      </x:c>
      <x:c r="T2044" s="14" t="str">
        <x:v>TRAFICOM 6.5.3.2; a CP propeller with known bollard pitch provides the required metre quantity, so PASS is valid.</x:v>
      </x:c>
      <x:c r="U2044" s="9" t="str">
        <x:f>IF(AND(Q2044="AGREED",P2044="LABEL_ONLY",OR(O2044="PASS",O2044="FAIL"),R2044&lt;&gt;"",S2044&lt;&gt;"",T2044&lt;&gt;""),O2044,G2044)</x:f>
        <x:v>PASS</x:v>
      </x:c>
      <x:c r="V2044" s="9" t="str">
        <x:f>IF(Q2044&lt;&gt;"AGREED","",IF(P2044="LABEL_ONLY",IF(AND(Q2044="AGREED",P2044="LABEL_ONLY",OR(O2044="PASS",O2044="FAIL"),R2044&lt;&gt;"",S2044&lt;&gt;"",T2044&lt;&gt;""),"LABEL_APPLIED","INCOMPLETE_DECISION"),"RERUN_REQUIRED"))</x:f>
      </x:c>
    </x:row>
    <x:row r="2045" ht="30" customHeight="1">
      <x:c r="A2045" s="9" t="str">
        <x:v>TRF-086-P03</x:v>
      </x:c>
      <x:c r="B2045" s="9" t="str">
        <x:v>TRF-086</x:v>
      </x:c>
      <x:c r="C2045" s="9" t="str">
        <x:v>BATCH_09</x:v>
      </x:c>
      <x:c r="D2045" s="9" t="str">
        <x:v>TRAFICOM</x:v>
      </x:c>
      <x:c r="E2045" s="9" t="n">
        <x:v>0</x:v>
      </x:c>
      <x:c r="F2045" s="9" t="str">
        <x:v>6.5.3.2</x:v>
      </x:c>
      <x:c r="G2045" s="9" t="str">
        <x:v>PASS</x:v>
      </x:c>
      <x:c r="H2045" s="11" t="str">
        <x:v>Non-CP branch not applicable.</x:v>
      </x:c>
      <x:c r="I2045" s="10" t="str">
        <x:v>rdf/TRF/TRF-086/TRF-086-P03.ttl</x:v>
      </x:c>
      <x:c r="J2045" s="10" t="str">
        <x:v>b81bef9ff9a4d3619f6143be216942c0519cb127c05de4a9939cfaa38315a2da</x:v>
      </x:c>
      <x:c r="K2045" s="13" t="str">
        <x:v>NOT_REVIEWED</x:v>
      </x:c>
      <x:c r="L2045" s="13" t="str"/>
      <x:c r="M2045" s="13" t="str"/>
      <x:c r="N2045" s="13" t="str"/>
      <x:c r="O2045" s="13" t="str"/>
      <x:c r="P2045" s="13" t="str"/>
      <x:c r="Q2045" s="13" t="str"/>
      <x:c r="R2045" s="13" t="str"/>
      <x:c r="S2045" s="13" t="str"/>
      <x:c r="T2045" s="14" t="str"/>
      <x:c r="U2045" s="9" t="str">
        <x:f>IF(AND(Q2045="AGREED",P2045="LABEL_ONLY",OR(O2045="PASS",O2045="FAIL"),R2045&lt;&gt;"",S2045&lt;&gt;"",T2045&lt;&gt;""),O2045,G2045)</x:f>
        <x:v>PASS</x:v>
      </x:c>
      <x:c r="V2045" s="9" t="str">
        <x:f>IF(Q2045&lt;&gt;"AGREED","",IF(P2045="LABEL_ONLY",IF(AND(Q2045="AGREED",P2045="LABEL_ONLY",OR(O2045="PASS",O2045="FAIL"),R2045&lt;&gt;"",S2045&lt;&gt;"",T2045&lt;&gt;""),"LABEL_APPLIED","INCOMPLETE_DECISION"),"RERUN_REQUIRED"))</x:f>
      </x:c>
    </x:row>
    <x:row r="2046" ht="30" customHeight="1">
      <x:c r="A2046" s="9" t="str">
        <x:v>TRF-087-F01</x:v>
      </x:c>
      <x:c r="B2046" s="9" t="str">
        <x:v>TRF-087</x:v>
      </x:c>
      <x:c r="C2046" s="9" t="str">
        <x:v>BATCH_09</x:v>
      </x:c>
      <x:c r="D2046" s="9" t="str">
        <x:v>TRAFICOM</x:v>
      </x:c>
      <x:c r="E2046" s="9" t="n">
        <x:v>1</x:v>
      </x:c>
      <x:c r="F2046" s="9" t="str">
        <x:v>6.5.3.3</x:v>
      </x:c>
      <x:c r="G2046" s="9" t="str">
        <x:v>FAIL</x:v>
      </x:c>
      <x:c r="H2046" s="11" t="str">
        <x:v>Missing reduction ratio.</x:v>
      </x:c>
      <x:c r="I2046" s="10" t="str">
        <x:v>rdf/TRF/TRF-087/TRF-087-F01.ttl</x:v>
      </x:c>
      <x:c r="J2046" s="10" t="str">
        <x:v>7e423be37dc171b7f932a15854b0860f76c93ef24d58cc1bfe0000f929a63bb8</x:v>
      </x:c>
      <x:c r="K2046" s="13" t="str">
        <x:v>REVIEWED</x:v>
      </x:c>
      <x:c r="L2046" s="13" t="str">
        <x:v>YES</x:v>
      </x:c>
      <x:c r="M2046" s="13" t="str">
        <x:v>YES</x:v>
      </x:c>
      <x:c r="N2046" s="13" t="str">
        <x:v>YES</x:v>
      </x:c>
      <x:c r="O2046" s="13"/>
      <x:c r="P2046" s="13"/>
      <x:c r="Q2046" s="13"/>
      <x:c r="R2046" s="13" t="str">
        <x:v>AI-assisted draft</x:v>
      </x:c>
      <x:c r="S2046" s="13" t="n">
        <x:v>46281</x:v>
      </x:c>
      <x:c r="T2046" s="14" t="str">
        <x:v>TRAFICOM 6.5.3.3; the required dimensionless reduction ratio is absent, so FAIL is valid.</x:v>
      </x:c>
      <x:c r="U2046" s="9" t="str">
        <x:f>IF(AND(Q2046="AGREED",P2046="LABEL_ONLY",OR(O2046="PASS",O2046="FAIL"),R2046&lt;&gt;"",S2046&lt;&gt;"",T2046&lt;&gt;""),O2046,G2046)</x:f>
        <x:v>FAIL</x:v>
      </x:c>
      <x:c r="V2046" s="9" t="str">
        <x:f>IF(Q2046&lt;&gt;"AGREED","",IF(P2046="LABEL_ONLY",IF(AND(Q2046="AGREED",P2046="LABEL_ONLY",OR(O2046="PASS",O2046="FAIL"),R2046&lt;&gt;"",S2046&lt;&gt;"",T2046&lt;&gt;""),"LABEL_APPLIED","INCOMPLETE_DECISION"),"RERUN_REQUIRED"))</x:f>
      </x:c>
    </x:row>
    <x:row r="2047" ht="30" customHeight="1">
      <x:c r="A2047" s="9" t="str">
        <x:v>TRF-087-F02</x:v>
      </x:c>
      <x:c r="B2047" s="9" t="str">
        <x:v>TRF-087</x:v>
      </x:c>
      <x:c r="C2047" s="9" t="str">
        <x:v>BATCH_09</x:v>
      </x:c>
      <x:c r="D2047" s="9" t="str">
        <x:v>TRAFICOM</x:v>
      </x:c>
      <x:c r="E2047" s="9" t="n">
        <x:v>0</x:v>
      </x:c>
      <x:c r="F2047" s="9" t="str">
        <x:v>6.5.3.3</x:v>
      </x:c>
      <x:c r="G2047" s="9" t="str">
        <x:v>FAIL</x:v>
      </x:c>
      <x:c r="H2047" s="11" t="str">
        <x:v>Invalid inertia ratio.</x:v>
      </x:c>
      <x:c r="I2047" s="10" t="str">
        <x:v>rdf/TRF/TRF-087/TRF-087-F02.ttl</x:v>
      </x:c>
      <x:c r="J2047" s="10" t="str">
        <x:v>7944afb019a73dcc72b727d85f69af3d3e37898901ff6a0946b934586651a81c</x:v>
      </x:c>
      <x:c r="K2047" s="13" t="str">
        <x:v>NOT_REVIEWED</x:v>
      </x:c>
      <x:c r="L2047" s="13" t="str"/>
      <x:c r="M2047" s="13" t="str"/>
      <x:c r="N2047" s="13" t="str"/>
      <x:c r="O2047" s="13" t="str"/>
      <x:c r="P2047" s="13" t="str"/>
      <x:c r="Q2047" s="13" t="str"/>
      <x:c r="R2047" s="13" t="str"/>
      <x:c r="S2047" s="13" t="str"/>
      <x:c r="T2047" s="14" t="str"/>
      <x:c r="U2047" s="9" t="str">
        <x:f>IF(AND(Q2047="AGREED",P2047="LABEL_ONLY",OR(O2047="PASS",O2047="FAIL"),R2047&lt;&gt;"",S2047&lt;&gt;"",T2047&lt;&gt;""),O2047,G2047)</x:f>
        <x:v>FAIL</x:v>
      </x:c>
      <x:c r="V2047" s="9" t="str">
        <x:f>IF(Q2047&lt;&gt;"AGREED","",IF(P2047="LABEL_ONLY",IF(AND(Q2047="AGREED",P2047="LABEL_ONLY",OR(O2047="PASS",O2047="FAIL"),R2047&lt;&gt;"",S2047&lt;&gt;"",T2047&lt;&gt;""),"LABEL_APPLIED","INCOMPLETE_DECISION"),"RERUN_REQUIRED"))</x:f>
      </x:c>
    </x:row>
    <x:row r="2048" ht="30" customHeight="1">
      <x:c r="A2048" s="9" t="str">
        <x:v>TRF-087-P01</x:v>
      </x:c>
      <x:c r="B2048" s="9" t="str">
        <x:v>TRF-087</x:v>
      </x:c>
      <x:c r="C2048" s="9" t="str">
        <x:v>BATCH_09</x:v>
      </x:c>
      <x:c r="D2048" s="9" t="str">
        <x:v>TRAFICOM</x:v>
      </x:c>
      <x:c r="E2048" s="9" t="n">
        <x:v>1</x:v>
      </x:c>
      <x:c r="F2048" s="9" t="str">
        <x:v>6.5.3.3</x:v>
      </x:c>
      <x:c r="G2048" s="9" t="str">
        <x:v>PASS</x:v>
      </x:c>
      <x:c r="H2048" s="11" t="str">
        <x:v>Valid inertia ratio supporting reduction to examined-component speed.</x:v>
      </x:c>
      <x:c r="I2048" s="10" t="str">
        <x:v>rdf/TRF/TRF-087/TRF-087-P01.ttl</x:v>
      </x:c>
      <x:c r="J2048" s="10" t="str">
        <x:v>ba24254dbf7b35eac2d7e54cbe0cc99395aff88f017cc95cd939304b71f7d48f</x:v>
      </x:c>
      <x:c r="K2048" s="13" t="str">
        <x:v>REVIEWED</x:v>
      </x:c>
      <x:c r="L2048" s="13" t="str">
        <x:v>YES</x:v>
      </x:c>
      <x:c r="M2048" s="13" t="str">
        <x:v>YES</x:v>
      </x:c>
      <x:c r="N2048" s="13" t="str">
        <x:v>YES</x:v>
      </x:c>
      <x:c r="O2048" s="13"/>
      <x:c r="P2048" s="13"/>
      <x:c r="Q2048" s="13"/>
      <x:c r="R2048" s="13" t="str">
        <x:v>AI-assisted draft</x:v>
      </x:c>
      <x:c r="S2048" s="13" t="n">
        <x:v>46281</x:v>
      </x:c>
      <x:c r="T2048" s="14" t="str">
        <x:v>TRAFICOM 6.5.3.3; the locked DIRECT_STATIC proxy records a valid dimensionless inertia reduction ratio, so PASS is valid.</x:v>
      </x:c>
      <x:c r="U2048" s="9" t="str">
        <x:f>IF(AND(Q2048="AGREED",P2048="LABEL_ONLY",OR(O2048="PASS",O2048="FAIL"),R2048&lt;&gt;"",S2048&lt;&gt;"",T2048&lt;&gt;""),O2048,G2048)</x:f>
        <x:v>PASS</x:v>
      </x:c>
      <x:c r="V2048" s="9" t="str">
        <x:f>IF(Q2048&lt;&gt;"AGREED","",IF(P2048="LABEL_ONLY",IF(AND(Q2048="AGREED",P2048="LABEL_ONLY",OR(O2048="PASS",O2048="FAIL"),R2048&lt;&gt;"",S2048&lt;&gt;"",T2048&lt;&gt;""),"LABEL_APPLIED","INCOMPLETE_DECISION"),"RERUN_REQUIRED"))</x:f>
      </x:c>
    </x:row>
    <x:row r="2049" ht="30" customHeight="1">
      <x:c r="A2049" s="9" t="str">
        <x:v>TRF-087-P02</x:v>
      </x:c>
      <x:c r="B2049" s="9" t="str">
        <x:v>TRF-087</x:v>
      </x:c>
      <x:c r="C2049" s="9" t="str">
        <x:v>BATCH_09</x:v>
      </x:c>
      <x:c r="D2049" s="9" t="str">
        <x:v>TRAFICOM</x:v>
      </x:c>
      <x:c r="E2049" s="9" t="n">
        <x:v>0</x:v>
      </x:c>
      <x:c r="F2049" s="9" t="str">
        <x:v>6.5.3.3</x:v>
      </x:c>
      <x:c r="G2049" s="9" t="str">
        <x:v>PASS</x:v>
      </x:c>
      <x:c r="H2049" s="11" t="str">
        <x:v>Boundary inertia ratio one.</x:v>
      </x:c>
      <x:c r="I2049" s="10" t="str">
        <x:v>rdf/TRF/TRF-087/TRF-087-P02.ttl</x:v>
      </x:c>
      <x:c r="J2049" s="10" t="str">
        <x:v>0590dcd4d2cee2d35b2532334e0f478ee1c280db682fa53c611a5f66a4e65e78</x:v>
      </x:c>
      <x:c r="K2049" s="13" t="str">
        <x:v>NOT_REVIEWED</x:v>
      </x:c>
      <x:c r="L2049" s="13" t="str"/>
      <x:c r="M2049" s="13" t="str"/>
      <x:c r="N2049" s="13" t="str"/>
      <x:c r="O2049" s="13" t="str"/>
      <x:c r="P2049" s="13" t="str"/>
      <x:c r="Q2049" s="13" t="str"/>
      <x:c r="R2049" s="13" t="str"/>
      <x:c r="S2049" s="13" t="str"/>
      <x:c r="T2049" s="14" t="str"/>
      <x:c r="U2049" s="9" t="str">
        <x:f>IF(AND(Q2049="AGREED",P2049="LABEL_ONLY",OR(O2049="PASS",O2049="FAIL"),R2049&lt;&gt;"",S2049&lt;&gt;"",T2049&lt;&gt;""),O2049,G2049)</x:f>
        <x:v>PASS</x:v>
      </x:c>
      <x:c r="V2049" s="9" t="str">
        <x:f>IF(Q2049&lt;&gt;"AGREED","",IF(P2049="LABEL_ONLY",IF(AND(Q2049="AGREED",P2049="LABEL_ONLY",OR(O2049="PASS",O2049="FAIL"),R2049&lt;&gt;"",S2049&lt;&gt;"",T2049&lt;&gt;""),"LABEL_APPLIED","INCOMPLETE_DECISION"),"RERUN_REQUIRED"))</x:f>
      </x:c>
    </x:row>
    <x:row r="2050" ht="30" customHeight="1">
      <x:c r="A2050" s="9" t="str">
        <x:v>TRF-088-F01</x:v>
      </x:c>
      <x:c r="B2050" s="9" t="str">
        <x:v>TRF-088</x:v>
      </x:c>
      <x:c r="C2050" s="9" t="str">
        <x:v>BATCH_20</x:v>
      </x:c>
      <x:c r="D2050" s="9" t="str">
        <x:v>TRAFICOM</x:v>
      </x:c>
      <x:c r="E2050" s="9" t="n">
        <x:v>1</x:v>
      </x:c>
      <x:c r="F2050" s="9" t="str">
        <x:v>6.5.3.3</x:v>
      </x:c>
      <x:c r="G2050" s="9" t="str">
        <x:v>FAIL</x:v>
      </x:c>
      <x:c r="H2050" s="11" t="str">
        <x:v>Wrong table reference.</x:v>
      </x:c>
      <x:c r="I2050" s="10" t="str">
        <x:v>rdf/TRF/TRF-088/TRF-088-F01.ttl</x:v>
      </x:c>
      <x:c r="J2050" s="10" t="str">
        <x:v>a2450cac574b2d967cd45fcda55bc2915051b4751ff9b284d119d915ccfce614</x:v>
      </x:c>
      <x:c r="K2050" s="13" t="str">
        <x:v>NOT_REVIEWED</x:v>
      </x:c>
      <x:c r="L2050" s="13" t="str"/>
      <x:c r="M2050" s="13" t="str"/>
      <x:c r="N2050" s="13" t="str"/>
      <x:c r="O2050" s="13" t="str"/>
      <x:c r="P2050" s="13" t="str"/>
      <x:c r="Q2050" s="13" t="str"/>
      <x:c r="R2050" s="13" t="str"/>
      <x:c r="S2050" s="13" t="str"/>
      <x:c r="T2050" s="14" t="str"/>
      <x:c r="U2050" s="9" t="str">
        <x:f>IF(AND(Q2050="AGREED",P2050="LABEL_ONLY",OR(O2050="PASS",O2050="FAIL"),R2050&lt;&gt;"",S2050&lt;&gt;"",T2050&lt;&gt;""),O2050,G2050)</x:f>
        <x:v>FAIL</x:v>
      </x:c>
      <x:c r="V2050" s="9" t="str">
        <x:f>IF(Q2050&lt;&gt;"AGREED","",IF(P2050="LABEL_ONLY",IF(AND(Q2050="AGREED",P2050="LABEL_ONLY",OR(O2050="PASS",O2050="FAIL"),R2050&lt;&gt;"",S2050&lt;&gt;"",T2050&lt;&gt;""),"LABEL_APPLIED","INCOMPLETE_DECISION"),"RERUN_REQUIRED"))</x:f>
      </x:c>
    </x:row>
    <x:row r="2051" ht="30" customHeight="1">
      <x:c r="A2051" s="9" t="str">
        <x:v>TRF-088-F02</x:v>
      </x:c>
      <x:c r="B2051" s="9" t="str">
        <x:v>TRF-088</x:v>
      </x:c>
      <x:c r="C2051" s="9" t="str">
        <x:v>BATCH_20</x:v>
      </x:c>
      <x:c r="D2051" s="9" t="str">
        <x:v>TRAFICOM</x:v>
      </x:c>
      <x:c r="E2051" s="9" t="n">
        <x:v>0</x:v>
      </x:c>
      <x:c r="F2051" s="9" t="str">
        <x:v>6.5.3.3</x:v>
      </x:c>
      <x:c r="G2051" s="9" t="str">
        <x:v>FAIL</x:v>
      </x:c>
      <x:c r="H2051" s="11" t="str">
        <x:v>Missing lookup selection evidence.</x:v>
      </x:c>
      <x:c r="I2051" s="10" t="str">
        <x:v>rdf/TRF/TRF-088/TRF-088-F02.ttl</x:v>
      </x:c>
      <x:c r="J2051" s="10" t="str">
        <x:v>79b7f18ec93f1919a81d7d8984dbf556a2c8be2965c214db5efc9db9b33dc528</x:v>
      </x:c>
      <x:c r="K2051" s="13" t="str">
        <x:v>NOT_REVIEWED</x:v>
      </x:c>
      <x:c r="L2051" s="13" t="str"/>
      <x:c r="M2051" s="13" t="str"/>
      <x:c r="N2051" s="13" t="str"/>
      <x:c r="O2051" s="13" t="str"/>
      <x:c r="P2051" s="13" t="str"/>
      <x:c r="Q2051" s="13" t="str"/>
      <x:c r="R2051" s="13" t="str"/>
      <x:c r="S2051" s="13" t="str"/>
      <x:c r="T2051" s="14" t="str"/>
      <x:c r="U2051" s="9" t="str">
        <x:f>IF(AND(Q2051="AGREED",P2051="LABEL_ONLY",OR(O2051="PASS",O2051="FAIL"),R2051&lt;&gt;"",S2051&lt;&gt;"",T2051&lt;&gt;""),O2051,G2051)</x:f>
        <x:v>FAIL</x:v>
      </x:c>
      <x:c r="V2051" s="9" t="str">
        <x:f>IF(Q2051&lt;&gt;"AGREED","",IF(P2051="LABEL_ONLY",IF(AND(Q2051="AGREED",P2051="LABEL_ONLY",OR(O2051="PASS",O2051="FAIL"),R2051&lt;&gt;"",S2051&lt;&gt;"",T2051&lt;&gt;""),"LABEL_APPLIED","INCOMPLETE_DECISION"),"RERUN_REQUIRED"))</x:f>
      </x:c>
    </x:row>
    <x:row r="2052" ht="30" customHeight="1">
      <x:c r="A2052" s="9" t="str">
        <x:v>TRF-088-P01</x:v>
      </x:c>
      <x:c r="B2052" s="9" t="str">
        <x:v>TRF-088</x:v>
      </x:c>
      <x:c r="C2052" s="9" t="str">
        <x:v>BATCH_20</x:v>
      </x:c>
      <x:c r="D2052" s="9" t="str">
        <x:v>TRAFICOM</x:v>
      </x:c>
      <x:c r="E2052" s="9" t="n">
        <x:v>0</x:v>
      </x:c>
      <x:c r="F2052" s="9" t="str">
        <x:v>6.5.3.3</x:v>
      </x:c>
      <x:c r="G2052" s="9" t="str">
        <x:v>PASS</x:v>
      </x:c>
      <x:c r="H2052" s="11" t="str">
        <x:v>Known direct value branch.</x:v>
      </x:c>
      <x:c r="I2052" s="10" t="str">
        <x:v>rdf/TRF/TRF-088/TRF-088-P01.ttl</x:v>
      </x:c>
      <x:c r="J2052" s="10" t="str">
        <x:v>ba0025f8049c4a91e2e1a9b467bae0d377662c0ece84f663952990fa07af49b0</x:v>
      </x:c>
      <x:c r="K2052" s="13" t="str">
        <x:v>NOT_REVIEWED</x:v>
      </x:c>
      <x:c r="L2052" s="13" t="str"/>
      <x:c r="M2052" s="13" t="str"/>
      <x:c r="N2052" s="13" t="str"/>
      <x:c r="O2052" s="13" t="str"/>
      <x:c r="P2052" s="13" t="str"/>
      <x:c r="Q2052" s="13" t="str"/>
      <x:c r="R2052" s="13" t="str"/>
      <x:c r="S2052" s="13" t="str"/>
      <x:c r="T2052" s="14" t="str"/>
      <x:c r="U2052" s="9" t="str">
        <x:f>IF(AND(Q2052="AGREED",P2052="LABEL_ONLY",OR(O2052="PASS",O2052="FAIL"),R2052&lt;&gt;"",S2052&lt;&gt;"",T2052&lt;&gt;""),O2052,G2052)</x:f>
        <x:v>PASS</x:v>
      </x:c>
      <x:c r="V2052" s="9" t="str">
        <x:f>IF(Q2052&lt;&gt;"AGREED","",IF(P2052="LABEL_ONLY",IF(AND(Q2052="AGREED",P2052="LABEL_ONLY",OR(O2052="PASS",O2052="FAIL"),R2052&lt;&gt;"",S2052&lt;&gt;"",T2052&lt;&gt;""),"LABEL_APPLIED","INCOMPLETE_DECISION"),"RERUN_REQUIRED"))</x:f>
      </x:c>
    </x:row>
    <x:row r="2053" ht="30" customHeight="1">
      <x:c r="A2053" s="9" t="str">
        <x:v>TRF-088-P02</x:v>
      </x:c>
      <x:c r="B2053" s="9" t="str">
        <x:v>TRF-088</x:v>
      </x:c>
      <x:c r="C2053" s="9" t="str">
        <x:v>BATCH_20</x:v>
      </x:c>
      <x:c r="D2053" s="9" t="str">
        <x:v>TRAFICOM</x:v>
      </x:c>
      <x:c r="E2053" s="9" t="n">
        <x:v>1</x:v>
      </x:c>
      <x:c r="F2053" s="9" t="str">
        <x:v>6.5.3.3</x:v>
      </x:c>
      <x:c r="G2053" s="9" t="str">
        <x:v>PASS</x:v>
      </x:c>
      <x:c r="H2053" s="11" t="str">
        <x:v>Unknown value uses canonical table lookup.</x:v>
      </x:c>
      <x:c r="I2053" s="10" t="str">
        <x:v>rdf/TRF/TRF-088/TRF-088-P02.ttl</x:v>
      </x:c>
      <x:c r="J2053" s="10" t="str">
        <x:v>7a34451d81473ef9bc60e94083826c50a64765bb0119bcc72bd35cc6a8101bca</x:v>
      </x:c>
      <x:c r="K2053" s="13" t="str">
        <x:v>NOT_REVIEWED</x:v>
      </x:c>
      <x:c r="L2053" s="13" t="str"/>
      <x:c r="M2053" s="13" t="str"/>
      <x:c r="N2053" s="13" t="str"/>
      <x:c r="O2053" s="13" t="str"/>
      <x:c r="P2053" s="13" t="str"/>
      <x:c r="Q2053" s="13" t="str"/>
      <x:c r="R2053" s="13" t="str"/>
      <x:c r="S2053" s="13" t="str"/>
      <x:c r="T2053" s="14" t="str"/>
      <x:c r="U2053" s="9" t="str">
        <x:f>IF(AND(Q2053="AGREED",P2053="LABEL_ONLY",OR(O2053="PASS",O2053="FAIL"),R2053&lt;&gt;"",S2053&lt;&gt;"",T2053&lt;&gt;""),O2053,G2053)</x:f>
        <x:v>PASS</x:v>
      </x:c>
      <x:c r="V2053" s="9" t="str">
        <x:f>IF(Q2053&lt;&gt;"AGREED","",IF(P2053="LABEL_ONLY",IF(AND(Q2053="AGREED",P2053="LABEL_ONLY",OR(O2053="PASS",O2053="FAIL"),R2053&lt;&gt;"",S2053&lt;&gt;"",T2053&lt;&gt;""),"LABEL_APPLIED","INCOMPLETE_DECISION"),"RERUN_REQUIRED"))</x:f>
      </x:c>
    </x:row>
    <x:row r="2054" ht="30" customHeight="1">
      <x:c r="A2054" s="9" t="str">
        <x:v>TRF-091-F01</x:v>
      </x:c>
      <x:c r="B2054" s="9" t="str">
        <x:v>TRF-091</x:v>
      </x:c>
      <x:c r="C2054" s="9" t="str">
        <x:v>BATCH_18</x:v>
      </x:c>
      <x:c r="D2054" s="9" t="str">
        <x:v>TRAFICOM</x:v>
      </x:c>
      <x:c r="E2054" s="9" t="n">
        <x:v>1</x:v>
      </x:c>
      <x:c r="F2054" s="9" t="str">
        <x:v>6.5.3.4</x:v>
      </x:c>
      <x:c r="G2054" s="9" t="str">
        <x:v>FAIL</x:v>
      </x:c>
      <x:c r="H2054" s="11" t="str">
        <x:v>Milling sequence misused for stalling analysis.</x:v>
      </x:c>
      <x:c r="I2054" s="10" t="str">
        <x:v>rdf/TRF/TRF-091/TRF-091-F01.ttl</x:v>
      </x:c>
      <x:c r="J2054" s="10" t="str">
        <x:v>3e35b477945880b7e7370d5bd4b4aefcb7b428707abb53fdc5e09e23aef89268</x:v>
      </x:c>
      <x:c r="K2054" s="13" t="str">
        <x:v>NOT_REVIEWED</x:v>
      </x:c>
      <x:c r="L2054" s="13" t="str"/>
      <x:c r="M2054" s="13" t="str"/>
      <x:c r="N2054" s="13" t="str"/>
      <x:c r="O2054" s="13" t="str"/>
      <x:c r="P2054" s="13" t="str"/>
      <x:c r="Q2054" s="13" t="str"/>
      <x:c r="R2054" s="13" t="str"/>
      <x:c r="S2054" s="13" t="str"/>
      <x:c r="T2054" s="14" t="str"/>
      <x:c r="U2054" s="9" t="str">
        <x:f>IF(AND(Q2054="AGREED",P2054="LABEL_ONLY",OR(O2054="PASS",O2054="FAIL"),R2054&lt;&gt;"",S2054&lt;&gt;"",T2054&lt;&gt;""),O2054,G2054)</x:f>
        <x:v>FAIL</x:v>
      </x:c>
      <x:c r="V2054" s="9" t="str">
        <x:f>IF(Q2054&lt;&gt;"AGREED","",IF(P2054="LABEL_ONLY",IF(AND(Q2054="AGREED",P2054="LABEL_ONLY",OR(O2054="PASS",O2054="FAIL"),R2054&lt;&gt;"",S2054&lt;&gt;"",T2054&lt;&gt;""),"LABEL_APPLIED","INCOMPLETE_DECISION"),"RERUN_REQUIRED"))</x:f>
      </x:c>
    </x:row>
    <x:row r="2055" ht="30" customHeight="1">
      <x:c r="A2055" s="9" t="str">
        <x:v>TRF-091-F02</x:v>
      </x:c>
      <x:c r="B2055" s="9" t="str">
        <x:v>TRF-091</x:v>
      </x:c>
      <x:c r="C2055" s="9" t="str">
        <x:v>BATCH_18</x:v>
      </x:c>
      <x:c r="D2055" s="9" t="str">
        <x:v>TRAFICOM</x:v>
      </x:c>
      <x:c r="E2055" s="9" t="n">
        <x:v>0</x:v>
      </x:c>
      <x:c r="F2055" s="9" t="str">
        <x:v>6.5.3.4</x:v>
      </x:c>
      <x:c r="G2055" s="9" t="str">
        <x:v>FAIL</x:v>
      </x:c>
      <x:c r="H2055" s="11" t="str">
        <x:v>Load-case purpose missing.</x:v>
      </x:c>
      <x:c r="I2055" s="10" t="str">
        <x:v>rdf/TRF/TRF-091/TRF-091-F02.ttl</x:v>
      </x:c>
      <x:c r="J2055" s="10" t="str">
        <x:v>87dbeb3c639ea9da5667b539dec4212e4f8323410d2888a11ca5929889ad83f0</x:v>
      </x:c>
      <x:c r="K2055" s="13" t="str">
        <x:v>NOT_REVIEWED</x:v>
      </x:c>
      <x:c r="L2055" s="13" t="str"/>
      <x:c r="M2055" s="13" t="str"/>
      <x:c r="N2055" s="13" t="str"/>
      <x:c r="O2055" s="13" t="str"/>
      <x:c r="P2055" s="13" t="str"/>
      <x:c r="Q2055" s="13" t="str"/>
      <x:c r="R2055" s="13" t="str"/>
      <x:c r="S2055" s="13" t="str"/>
      <x:c r="T2055" s="14" t="str"/>
      <x:c r="U2055" s="9" t="str">
        <x:f>IF(AND(Q2055="AGREED",P2055="LABEL_ONLY",OR(O2055="PASS",O2055="FAIL"),R2055&lt;&gt;"",S2055&lt;&gt;"",T2055&lt;&gt;""),O2055,G2055)</x:f>
        <x:v>FAIL</x:v>
      </x:c>
      <x:c r="V2055" s="9" t="str">
        <x:f>IF(Q2055&lt;&gt;"AGREED","",IF(P2055="LABEL_ONLY",IF(AND(Q2055="AGREED",P2055="LABEL_ONLY",OR(O2055="PASS",O2055="FAIL"),R2055&lt;&gt;"",S2055&lt;&gt;"",T2055&lt;&gt;""),"LABEL_APPLIED","INCOMPLETE_DECISION"),"RERUN_REQUIRED"))</x:f>
      </x:c>
    </x:row>
    <x:row r="2056" ht="30" customHeight="1">
      <x:c r="A2056" s="9" t="str">
        <x:v>TRF-091-F03</x:v>
      </x:c>
      <x:c r="B2056" s="9" t="str">
        <x:v>TRF-091</x:v>
      </x:c>
      <x:c r="C2056" s="9" t="str">
        <x:v>BATCH_18</x:v>
      </x:c>
      <x:c r="D2056" s="9" t="str">
        <x:v>TRAFICOM</x:v>
      </x:c>
      <x:c r="E2056" s="9" t="n">
        <x:v>0</x:v>
      </x:c>
      <x:c r="F2056" s="9" t="str">
        <x:v>6.5.3.4</x:v>
      </x:c>
      <x:c r="G2056" s="9" t="str">
        <x:v>FAIL</x:v>
      </x:c>
      <x:c r="H2056" s="11" t="str">
        <x:v>Strength-evaluation statement missing.</x:v>
      </x:c>
      <x:c r="I2056" s="10" t="str">
        <x:v>rdf/TRF/TRF-091/TRF-091-F03.ttl</x:v>
      </x:c>
      <x:c r="J2056" s="10" t="str">
        <x:v>28775021f91cda2a1aa377060859a768acda2ebe82260e9b0e39793df109ac81</x:v>
      </x:c>
      <x:c r="K2056" s="13" t="str">
        <x:v>NOT_REVIEWED</x:v>
      </x:c>
      <x:c r="L2056" s="13" t="str"/>
      <x:c r="M2056" s="13" t="str"/>
      <x:c r="N2056" s="13" t="str"/>
      <x:c r="O2056" s="13" t="str"/>
      <x:c r="P2056" s="13" t="str"/>
      <x:c r="Q2056" s="13" t="str"/>
      <x:c r="R2056" s="13" t="str"/>
      <x:c r="S2056" s="13" t="str"/>
      <x:c r="T2056" s="14" t="str"/>
      <x:c r="U2056" s="9" t="str">
        <x:f>IF(AND(Q2056="AGREED",P2056="LABEL_ONLY",OR(O2056="PASS",O2056="FAIL"),R2056&lt;&gt;"",S2056&lt;&gt;"",T2056&lt;&gt;""),O2056,G2056)</x:f>
        <x:v>FAIL</x:v>
      </x:c>
      <x:c r="V2056" s="9" t="str">
        <x:f>IF(Q2056&lt;&gt;"AGREED","",IF(P2056="LABEL_ONLY",IF(AND(Q2056="AGREED",P2056="LABEL_ONLY",OR(O2056="PASS",O2056="FAIL"),R2056&lt;&gt;"",S2056&lt;&gt;"",T2056&lt;&gt;""),"LABEL_APPLIED","INCOMPLETE_DECISION"),"RERUN_REQUIRED"))</x:f>
      </x:c>
    </x:row>
    <x:row r="2057" ht="30" customHeight="1">
      <x:c r="A2057" s="9" t="str">
        <x:v>TRF-091-P01</x:v>
      </x:c>
      <x:c r="B2057" s="9" t="str">
        <x:v>TRF-091</x:v>
      </x:c>
      <x:c r="C2057" s="9" t="str">
        <x:v>BATCH_18</x:v>
      </x:c>
      <x:c r="D2057" s="9" t="str">
        <x:v>TRAFICOM</x:v>
      </x:c>
      <x:c r="E2057" s="9" t="n">
        <x:v>1</x:v>
      </x:c>
      <x:c r="F2057" s="9" t="str">
        <x:v>6.5.3.4</x:v>
      </x:c>
      <x:c r="G2057" s="9" t="str">
        <x:v>PASS</x:v>
      </x:c>
      <x:c r="H2057" s="11" t="str">
        <x:v>Milling sequence used for shaft-line strength evaluation.</x:v>
      </x:c>
      <x:c r="I2057" s="10" t="str">
        <x:v>rdf/TRF/TRF-091/TRF-091-P01.ttl</x:v>
      </x:c>
      <x:c r="J2057" s="10" t="str">
        <x:v>bbd58b87750074e136065ee283fc4075c5fb060b0324f78a94c0b889bd7e2f11</x:v>
      </x:c>
      <x:c r="K2057" s="13" t="str">
        <x:v>NOT_REVIEWED</x:v>
      </x:c>
      <x:c r="L2057" s="13" t="str"/>
      <x:c r="M2057" s="13" t="str"/>
      <x:c r="N2057" s="13" t="str"/>
      <x:c r="O2057" s="13" t="str"/>
      <x:c r="P2057" s="13" t="str"/>
      <x:c r="Q2057" s="13" t="str"/>
      <x:c r="R2057" s="13" t="str"/>
      <x:c r="S2057" s="13" t="str"/>
      <x:c r="T2057" s="14" t="str"/>
      <x:c r="U2057" s="9" t="str">
        <x:f>IF(AND(Q2057="AGREED",P2057="LABEL_ONLY",OR(O2057="PASS",O2057="FAIL"),R2057&lt;&gt;"",S2057&lt;&gt;"",T2057&lt;&gt;""),O2057,G2057)</x:f>
        <x:v>PASS</x:v>
      </x:c>
      <x:c r="V2057" s="9" t="str">
        <x:f>IF(Q2057&lt;&gt;"AGREED","",IF(P2057="LABEL_ONLY",IF(AND(Q2057="AGREED",P2057="LABEL_ONLY",OR(O2057="PASS",O2057="FAIL"),R2057&lt;&gt;"",S2057&lt;&gt;"",T2057&lt;&gt;""),"LABEL_APPLIED","INCOMPLETE_DECISION"),"RERUN_REQUIRED"))</x:f>
      </x:c>
    </x:row>
    <x:row r="2058" ht="30" customHeight="1">
      <x:c r="A2058" s="9" t="str">
        <x:v>TRF-101-F01</x:v>
      </x:c>
      <x:c r="B2058" s="9" t="str">
        <x:v>TRF-101</x:v>
      </x:c>
      <x:c r="C2058" s="9" t="str">
        <x:v>BATCH_09</x:v>
      </x:c>
      <x:c r="D2058" s="9" t="str">
        <x:v>TRAFICOM</x:v>
      </x:c>
      <x:c r="E2058" s="9" t="n">
        <x:v>0</x:v>
      </x:c>
      <x:c r="F2058" s="9" t="str">
        <x:v>6.5.4.1</x:v>
      </x:c>
      <x:c r="G2058" s="9" t="str">
        <x:v>FAIL</x:v>
      </x:c>
      <x:c r="H2058" s="11" t="str">
        <x:v>Formula result wrong.</x:v>
      </x:c>
      <x:c r="I2058" s="10" t="str">
        <x:v>rdf/TRF/TRF-101/TRF-101-F01.ttl</x:v>
      </x:c>
      <x:c r="J2058" s="10" t="str">
        <x:v>11d967d0f189059688ae7c4ea3acfa4938d3afa3409e94c2ec3d25ef96bbfd3c</x:v>
      </x:c>
      <x:c r="K2058" s="13" t="str">
        <x:v>NOT_REVIEWED</x:v>
      </x:c>
      <x:c r="L2058" s="13" t="str"/>
      <x:c r="M2058" s="13" t="str"/>
      <x:c r="N2058" s="13" t="str"/>
      <x:c r="O2058" s="13" t="str"/>
      <x:c r="P2058" s="13" t="str"/>
      <x:c r="Q2058" s="13" t="str"/>
      <x:c r="R2058" s="13" t="str"/>
      <x:c r="S2058" s="13" t="str"/>
      <x:c r="T2058" s="14" t="str"/>
      <x:c r="U2058" s="9" t="str">
        <x:f>IF(AND(Q2058="AGREED",P2058="LABEL_ONLY",OR(O2058="PASS",O2058="FAIL"),R2058&lt;&gt;"",S2058&lt;&gt;"",T2058&lt;&gt;""),O2058,G2058)</x:f>
        <x:v>FAIL</x:v>
      </x:c>
      <x:c r="V2058" s="9" t="str">
        <x:f>IF(Q2058&lt;&gt;"AGREED","",IF(P2058="LABEL_ONLY",IF(AND(Q2058="AGREED",P2058="LABEL_ONLY",OR(O2058="PASS",O2058="FAIL"),R2058&lt;&gt;"",S2058&lt;&gt;"",T2058&lt;&gt;""),"LABEL_APPLIED","INCOMPLETE_DECISION"),"RERUN_REQUIRED"))</x:f>
      </x:c>
    </x:row>
    <x:row r="2059" ht="30" customHeight="1">
      <x:c r="A2059" s="9" t="str">
        <x:v>TRF-101-F02</x:v>
      </x:c>
      <x:c r="B2059" s="9" t="str">
        <x:v>TRF-101</x:v>
      </x:c>
      <x:c r="C2059" s="9" t="str">
        <x:v>BATCH_09</x:v>
      </x:c>
      <x:c r="D2059" s="9" t="str">
        <x:v>TRAFICOM</x:v>
      </x:c>
      <x:c r="E2059" s="9" t="n">
        <x:v>1</x:v>
      </x:c>
      <x:c r="F2059" s="9" t="str">
        <x:v>6.5.4.1</x:v>
      </x:c>
      <x:c r="G2059" s="9" t="str">
        <x:v>FAIL</x:v>
      </x:c>
      <x:c r="H2059" s="11" t="str">
        <x:v>Missing reference strength.</x:v>
      </x:c>
      <x:c r="I2059" s="10" t="str">
        <x:v>rdf/TRF/TRF-101/TRF-101-F02.ttl</x:v>
      </x:c>
      <x:c r="J2059" s="10" t="str">
        <x:v>a79e372acda96a30787c6e88d74c8e01c9ee6b87b2719ef3c5ee6e62920f9ef8</x:v>
      </x:c>
      <x:c r="K2059" s="13" t="str">
        <x:v>REVIEWED</x:v>
      </x:c>
      <x:c r="L2059" s="13" t="str">
        <x:v>YES</x:v>
      </x:c>
      <x:c r="M2059" s="13" t="str">
        <x:v>NO</x:v>
      </x:c>
      <x:c r="N2059" s="13" t="str">
        <x:v>YES</x:v>
      </x:c>
      <x:c r="O2059" s="13" t="str">
        <x:v>FAIL</x:v>
      </x:c>
      <x:c r="P2059" s="13" t="str">
        <x:v>RDF_EDIT</x:v>
      </x:c>
      <x:c r="Q2059" s="13" t="str">
        <x:v>PROPOSED</x:v>
      </x:c>
      <x:c r="R2059" s="13" t="str">
        <x:v>AI-assisted draft</x:v>
      </x:c>
      <x:c r="S2059" s="13" t="n">
        <x:v>46281</x:v>
      </x:c>
      <x:c r="T2059" s="14" t="str">
        <x:v>TRAFICOM 6.5.4.1 locked ownership places the 0.8R ratio and weakest-direction confirmation on a linked loadCase and requires bladeFailureStatus on ship. This RDF puts the load-case facts on ship and omits the link/status. Missing bladeReferenceStrength1 still expresses the intended FAIL, but the graph first needs structural repair.</x:v>
      </x:c>
      <x:c r="U2059" s="9" t="str">
        <x:f>IF(AND(Q2059="AGREED",P2059="LABEL_ONLY",OR(O2059="PASS",O2059="FAIL"),R2059&lt;&gt;"",S2059&lt;&gt;"",T2059&lt;&gt;""),O2059,G2059)</x:f>
        <x:v>FAIL</x:v>
      </x:c>
      <x:c r="V2059" s="9" t="str">
        <x:f>IF(Q2059&lt;&gt;"AGREED","",IF(P2059="LABEL_ONLY",IF(AND(Q2059="AGREED",P2059="LABEL_ONLY",OR(O2059="PASS",O2059="FAIL"),R2059&lt;&gt;"",S2059&lt;&gt;"",T2059&lt;&gt;""),"LABEL_APPLIED","INCOMPLETE_DECISION"),"RERUN_REQUIRED"))</x:f>
      </x:c>
    </x:row>
    <x:row r="2060" ht="30" customHeight="1">
      <x:c r="A2060" s="9" t="str">
        <x:v>TRF-101-F03</x:v>
      </x:c>
      <x:c r="B2060" s="9" t="str">
        <x:v>TRF-101</x:v>
      </x:c>
      <x:c r="C2060" s="9" t="str">
        <x:v>BATCH_09</x:v>
      </x:c>
      <x:c r="D2060" s="9" t="str">
        <x:v>TRAFICOM</x:v>
      </x:c>
      <x:c r="E2060" s="9" t="n">
        <x:v>0</x:v>
      </x:c>
      <x:c r="F2060" s="9" t="str">
        <x:v>6.5.4.1</x:v>
      </x:c>
      <x:c r="G2060" s="9" t="str">
        <x:v>FAIL</x:v>
      </x:c>
      <x:c r="H2060" s="11" t="str">
        <x:v>Missing weakest-direction confirmation.</x:v>
      </x:c>
      <x:c r="I2060" s="10" t="str">
        <x:v>rdf/TRF/TRF-101/TRF-101-F03.ttl</x:v>
      </x:c>
      <x:c r="J2060" s="10" t="str">
        <x:v>52d804e7ecab074577a3f70208b56c8071dc2789898361b0020d4569de5a15b3</x:v>
      </x:c>
      <x:c r="K2060" s="13" t="str">
        <x:v>NOT_REVIEWED</x:v>
      </x:c>
      <x:c r="L2060" s="13" t="str"/>
      <x:c r="M2060" s="13" t="str"/>
      <x:c r="N2060" s="13" t="str"/>
      <x:c r="O2060" s="13" t="str"/>
      <x:c r="P2060" s="13" t="str"/>
      <x:c r="Q2060" s="13" t="str"/>
      <x:c r="R2060" s="13" t="str"/>
      <x:c r="S2060" s="13" t="str"/>
      <x:c r="T2060" s="14" t="str"/>
      <x:c r="U2060" s="9" t="str">
        <x:f>IF(AND(Q2060="AGREED",P2060="LABEL_ONLY",OR(O2060="PASS",O2060="FAIL"),R2060&lt;&gt;"",S2060&lt;&gt;"",T2060&lt;&gt;""),O2060,G2060)</x:f>
        <x:v>FAIL</x:v>
      </x:c>
      <x:c r="V2060" s="9" t="str">
        <x:f>IF(Q2060&lt;&gt;"AGREED","",IF(P2060="LABEL_ONLY",IF(AND(Q2060="AGREED",P2060="LABEL_ONLY",OR(O2060="PASS",O2060="FAIL"),R2060&lt;&gt;"",S2060&lt;&gt;"",T2060&lt;&gt;""),"LABEL_APPLIED","INCOMPLETE_DECISION"),"RERUN_REQUIRED"))</x:f>
      </x:c>
    </x:row>
    <x:row r="2061" ht="30" customHeight="1">
      <x:c r="A2061" s="9" t="str">
        <x:v>TRF-101-P01</x:v>
      </x:c>
      <x:c r="B2061" s="9" t="str">
        <x:v>TRF-101</x:v>
      </x:c>
      <x:c r="C2061" s="9" t="str">
        <x:v>BATCH_09</x:v>
      </x:c>
      <x:c r="D2061" s="9" t="str">
        <x:v>TRAFICOM</x:v>
      </x:c>
      <x:c r="E2061" s="9" t="n">
        <x:v>1</x:v>
      </x:c>
      <x:c r="F2061" s="9" t="str">
        <x:v>6.5.4.1</x:v>
      </x:c>
      <x:c r="G2061" s="9" t="str">
        <x:v>PASS</x:v>
      </x:c>
      <x:c r="H2061" s="11" t="str">
        <x:v>Explicit formula route.</x:v>
      </x:c>
      <x:c r="I2061" s="10" t="str">
        <x:v>rdf/TRF/TRF-101/TRF-101-P01.ttl</x:v>
      </x:c>
      <x:c r="J2061" s="10" t="str">
        <x:v>3d80eb80a1013243400b555611895f87676256b0abc944c7cd8b26296f946799</x:v>
      </x:c>
      <x:c r="K2061" s="13" t="str">
        <x:v>REVIEWED</x:v>
      </x:c>
      <x:c r="L2061" s="13" t="str">
        <x:v>YES</x:v>
      </x:c>
      <x:c r="M2061" s="13" t="str">
        <x:v>NO</x:v>
      </x:c>
      <x:c r="N2061" s="13" t="str">
        <x:v>YES</x:v>
      </x:c>
      <x:c r="O2061" s="13" t="str">
        <x:v>PASS</x:v>
      </x:c>
      <x:c r="P2061" s="13" t="str">
        <x:v>RDF_EDIT</x:v>
      </x:c>
      <x:c r="Q2061" s="13" t="str">
        <x:v>PROPOSED</x:v>
      </x:c>
      <x:c r="R2061" s="13" t="str">
        <x:v>AI-assisted draft</x:v>
      </x:c>
      <x:c r="S2061" s="13" t="n">
        <x:v>46281</x:v>
      </x:c>
      <x:c r="T2061" s="14" t="str">
        <x:v>TRAFICOM 6.5.4.1 locked ownership places bladeFailureLoadApplicationRadiusRatio and bladeFailureLoadWeakestDirectionConfirmed on a loadCase reached through hasLoadCase, and requires bladeFailureStatus on ship. This RDF puts both load-case facts directly on ship and omits hasLoadCase and bladeFailureStatus; retain PASS only after repairing that structure.</x:v>
      </x:c>
      <x:c r="U2061" s="9" t="str">
        <x:f>IF(AND(Q2061="AGREED",P2061="LABEL_ONLY",OR(O2061="PASS",O2061="FAIL"),R2061&lt;&gt;"",S2061&lt;&gt;"",T2061&lt;&gt;""),O2061,G2061)</x:f>
        <x:v>PASS</x:v>
      </x:c>
      <x:c r="V2061" s="9" t="str">
        <x:f>IF(Q2061&lt;&gt;"AGREED","",IF(P2061="LABEL_ONLY",IF(AND(Q2061="AGREED",P2061="LABEL_ONLY",OR(O2061="PASS",O2061="FAIL"),R2061&lt;&gt;"",S2061&lt;&gt;"",T2061&lt;&gt;""),"LABEL_APPLIED","INCOMPLETE_DECISION"),"RERUN_REQUIRED"))</x:f>
      </x:c>
    </x:row>
    <x:row r="2062" ht="30" customHeight="1">
      <x:c r="A2062" s="9" t="str">
        <x:v>TRF-101-P02</x:v>
      </x:c>
      <x:c r="B2062" s="9" t="str">
        <x:v>TRF-101</x:v>
      </x:c>
      <x:c r="C2062" s="9" t="str">
        <x:v>BATCH_09</x:v>
      </x:c>
      <x:c r="D2062" s="9" t="str">
        <x:v>TRAFICOM</x:v>
      </x:c>
      <x:c r="E2062" s="9" t="n">
        <x:v>0</x:v>
      </x:c>
      <x:c r="F2062" s="9" t="str">
        <x:v>6.5.4.1</x:v>
      </x:c>
      <x:c r="G2062" s="9" t="str">
        <x:v>PASS</x:v>
      </x:c>
      <x:c r="H2062" s="11" t="str">
        <x:v>Approved nonlinear analysis route.</x:v>
      </x:c>
      <x:c r="I2062" s="10" t="str">
        <x:v>rdf/TRF/TRF-101/TRF-101-P02.ttl</x:v>
      </x:c>
      <x:c r="J2062" s="10" t="str">
        <x:v>7d79e0f8ba12f08e401e9e21754f3768976364bfb4cc54e4b3d94919a69f1bf6</x:v>
      </x:c>
      <x:c r="K2062" s="13" t="str">
        <x:v>NOT_REVIEWED</x:v>
      </x:c>
      <x:c r="L2062" s="13" t="str"/>
      <x:c r="M2062" s="13" t="str"/>
      <x:c r="N2062" s="13" t="str"/>
      <x:c r="O2062" s="13" t="str"/>
      <x:c r="P2062" s="13" t="str"/>
      <x:c r="Q2062" s="13" t="str"/>
      <x:c r="R2062" s="13" t="str"/>
      <x:c r="S2062" s="13" t="str"/>
      <x:c r="T2062" s="14" t="str"/>
      <x:c r="U2062" s="9" t="str">
        <x:f>IF(AND(Q2062="AGREED",P2062="LABEL_ONLY",OR(O2062="PASS",O2062="FAIL"),R2062&lt;&gt;"",S2062&lt;&gt;"",T2062&lt;&gt;""),O2062,G2062)</x:f>
        <x:v>PASS</x:v>
      </x:c>
      <x:c r="V2062" s="9" t="str">
        <x:f>IF(Q2062&lt;&gt;"AGREED","",IF(P2062="LABEL_ONLY",IF(AND(Q2062="AGREED",P2062="LABEL_ONLY",OR(O2062="PASS",O2062="FAIL"),R2062&lt;&gt;"",S2062&lt;&gt;"",T2062&lt;&gt;""),"LABEL_APPLIED","INCOMPLETE_DECISION"),"RERUN_REQUIRED"))</x:f>
      </x:c>
    </x:row>
    <x:row r="2063" ht="30" customHeight="1">
      <x:c r="A2063" s="9" t="str">
        <x:v>TRF-102-F01</x:v>
      </x:c>
      <x:c r="B2063" s="9" t="str">
        <x:v>TRF-102</x:v>
      </x:c>
      <x:c r="C2063" s="9" t="str">
        <x:v>BATCH_08</x:v>
      </x:c>
      <x:c r="D2063" s="9" t="str">
        <x:v>TRAFICOM</x:v>
      </x:c>
      <x:c r="E2063" s="9" t="n">
        <x:v>0</x:v>
      </x:c>
      <x:c r="F2063" s="9" t="str">
        <x:v>6.5.4.2</x:v>
      </x:c>
      <x:c r="G2063" s="9" t="str">
        <x:v>FAIL</x:v>
      </x:c>
      <x:c r="H2063" s="11" t="str">
        <x:v>Wrong spindle torque.</x:v>
      </x:c>
      <x:c r="I2063" s="10" t="str">
        <x:v>rdf/TRF/TRF-102/TRF-102-F01.ttl</x:v>
      </x:c>
      <x:c r="J2063" s="10" t="str">
        <x:v>35adda61f0c07e73f88631de9599f1744e0d5ec24fb0a33738de1ef1231e46cb</x:v>
      </x:c>
      <x:c r="K2063" s="13" t="str">
        <x:v>NOT_REVIEWED</x:v>
      </x:c>
      <x:c r="L2063" s="13" t="str"/>
      <x:c r="M2063" s="13" t="str"/>
      <x:c r="N2063" s="13" t="str"/>
      <x:c r="O2063" s="13" t="str"/>
      <x:c r="P2063" s="13" t="str"/>
      <x:c r="Q2063" s="13" t="str"/>
      <x:c r="R2063" s="13" t="str"/>
      <x:c r="S2063" s="13" t="str"/>
      <x:c r="T2063" s="14" t="str"/>
      <x:c r="U2063" s="9" t="str">
        <x:f>IF(AND(Q2063="AGREED",P2063="LABEL_ONLY",OR(O2063="PASS",O2063="FAIL"),R2063&lt;&gt;"",S2063&lt;&gt;"",T2063&lt;&gt;""),O2063,G2063)</x:f>
        <x:v>FAIL</x:v>
      </x:c>
      <x:c r="V2063" s="9" t="str">
        <x:f>IF(Q2063&lt;&gt;"AGREED","",IF(P2063="LABEL_ONLY",IF(AND(Q2063="AGREED",P2063="LABEL_ONLY",OR(O2063="PASS",O2063="FAIL"),R2063&lt;&gt;"",S2063&lt;&gt;"",T2063&lt;&gt;""),"LABEL_APPLIED","INCOMPLETE_DECISION"),"RERUN_REQUIRED"))</x:f>
      </x:c>
    </x:row>
    <x:row r="2064" ht="30" customHeight="1">
      <x:c r="A2064" s="9" t="str">
        <x:v>TRF-102-F02</x:v>
      </x:c>
      <x:c r="B2064" s="9" t="str">
        <x:v>TRF-102</x:v>
      </x:c>
      <x:c r="C2064" s="9" t="str">
        <x:v>BATCH_08</x:v>
      </x:c>
      <x:c r="D2064" s="9" t="str">
        <x:v>TRAFICOM</x:v>
      </x:c>
      <x:c r="E2064" s="9" t="n">
        <x:v>0</x:v>
      </x:c>
      <x:c r="F2064" s="9" t="str">
        <x:v>6.5.4.2</x:v>
      </x:c>
      <x:c r="G2064" s="9" t="str">
        <x:v>FAIL</x:v>
      </x:c>
      <x:c r="H2064" s="11" t="str">
        <x:v>Missing expanded area ratio.</x:v>
      </x:c>
      <x:c r="I2064" s="10" t="str">
        <x:v>rdf/TRF/TRF-102/TRF-102-F02.ttl</x:v>
      </x:c>
      <x:c r="J2064" s="10" t="str">
        <x:v>33d291b9f9bf0bbb25d1c4456c36c15f161eba2c6c18b6180f50392358d8257b</x:v>
      </x:c>
      <x:c r="K2064" s="13" t="str">
        <x:v>NOT_REVIEWED</x:v>
      </x:c>
      <x:c r="L2064" s="13" t="str"/>
      <x:c r="M2064" s="13" t="str"/>
      <x:c r="N2064" s="13" t="str"/>
      <x:c r="O2064" s="13" t="str"/>
      <x:c r="P2064" s="13" t="str"/>
      <x:c r="Q2064" s="13" t="str"/>
      <x:c r="R2064" s="13" t="str"/>
      <x:c r="S2064" s="13" t="str"/>
      <x:c r="T2064" s="14" t="str"/>
      <x:c r="U2064" s="9" t="str">
        <x:f>IF(AND(Q2064="AGREED",P2064="LABEL_ONLY",OR(O2064="PASS",O2064="FAIL"),R2064&lt;&gt;"",S2064&lt;&gt;"",T2064&lt;&gt;""),O2064,G2064)</x:f>
        <x:v>FAIL</x:v>
      </x:c>
      <x:c r="V2064" s="9" t="str">
        <x:f>IF(Q2064&lt;&gt;"AGREED","",IF(P2064="LABEL_ONLY",IF(AND(Q2064="AGREED",P2064="LABEL_ONLY",OR(O2064="PASS",O2064="FAIL"),R2064&lt;&gt;"",S2064&lt;&gt;"",T2064&lt;&gt;""),"LABEL_APPLIED","INCOMPLETE_DECISION"),"RERUN_REQUIRED"))</x:f>
      </x:c>
    </x:row>
    <x:row r="2065" ht="30" customHeight="1">
      <x:c r="A2065" s="9" t="str">
        <x:v>TRF-102-F03</x:v>
      </x:c>
      <x:c r="B2065" s="9" t="str">
        <x:v>TRF-102</x:v>
      </x:c>
      <x:c r="C2065" s="9" t="str">
        <x:v>BATCH_08</x:v>
      </x:c>
      <x:c r="D2065" s="9" t="str">
        <x:v>TRAFICOM</x:v>
      </x:c>
      <x:c r="E2065" s="9" t="n">
        <x:v>1</x:v>
      </x:c>
      <x:c r="F2065" s="9" t="str">
        <x:v>6.5.4.2</x:v>
      </x:c>
      <x:c r="G2065" s="9" t="str">
        <x:v>FAIL</x:v>
      </x:c>
      <x:c r="H2065" s="11" t="str">
        <x:v>Missing maximum spindle torque.</x:v>
      </x:c>
      <x:c r="I2065" s="10" t="str">
        <x:v>rdf/TRF/TRF-102/TRF-102-F03.ttl</x:v>
      </x:c>
      <x:c r="J2065" s="10" t="str">
        <x:v>446d84fe58caf4d45d680f28ec592552f0b8d4480cf7d6922228af7ea2e7aa22</x:v>
      </x:c>
      <x:c r="K2065" s="13" t="str">
        <x:v>REVIEWED</x:v>
      </x:c>
      <x:c r="L2065" s="13" t="str">
        <x:v>YES</x:v>
      </x:c>
      <x:c r="M2065" s="13" t="str">
        <x:v>YES</x:v>
      </x:c>
      <x:c r="N2065" s="13" t="str">
        <x:v>YES</x:v>
      </x:c>
      <x:c r="O2065" s="13"/>
      <x:c r="P2065" s="13"/>
      <x:c r="Q2065" s="13"/>
      <x:c r="R2065" s="13" t="str">
        <x:v>AI-assisted draft</x:v>
      </x:c>
      <x:c r="S2065" s="13" t="n">
        <x:v>46281</x:v>
      </x:c>
      <x:c r="T2065" s="14" t="str">
        <x:v>TRAFICOM 6.5.4.2; maximumSpindleTorque is the required result and is absent from the formula route, so FAIL is valid.</x:v>
      </x:c>
      <x:c r="U2065" s="9" t="str">
        <x:f>IF(AND(Q2065="AGREED",P2065="LABEL_ONLY",OR(O2065="PASS",O2065="FAIL"),R2065&lt;&gt;"",S2065&lt;&gt;"",T2065&lt;&gt;""),O2065,G2065)</x:f>
        <x:v>FAIL</x:v>
      </x:c>
      <x:c r="V2065" s="9" t="str">
        <x:f>IF(Q2065&lt;&gt;"AGREED","",IF(P2065="LABEL_ONLY",IF(AND(Q2065="AGREED",P2065="LABEL_ONLY",OR(O2065="PASS",O2065="FAIL"),R2065&lt;&gt;"",S2065&lt;&gt;"",T2065&lt;&gt;""),"LABEL_APPLIED","INCOMPLETE_DECISION"),"RERUN_REQUIRED"))</x:f>
      </x:c>
    </x:row>
    <x:row r="2066" ht="30" customHeight="1">
      <x:c r="A2066" s="9" t="str">
        <x:v>TRF-102-P01</x:v>
      </x:c>
      <x:c r="B2066" s="9" t="str">
        <x:v>TRF-102</x:v>
      </x:c>
      <x:c r="C2066" s="9" t="str">
        <x:v>BATCH_08</x:v>
      </x:c>
      <x:c r="D2066" s="9" t="str">
        <x:v>TRAFICOM</x:v>
      </x:c>
      <x:c r="E2066" s="9" t="n">
        <x:v>1</x:v>
      </x:c>
      <x:c r="F2066" s="9" t="str">
        <x:v>6.5.4.2</x:v>
      </x:c>
      <x:c r="G2066" s="9" t="str">
        <x:v>PASS</x:v>
      </x:c>
      <x:c r="H2066" s="11" t="str">
        <x:v>Formula route including 0.3 floor.</x:v>
      </x:c>
      <x:c r="I2066" s="10" t="str">
        <x:v>rdf/TRF/TRF-102/TRF-102-P01.ttl</x:v>
      </x:c>
      <x:c r="J2066" s="10" t="str">
        <x:v>b1518216c6dcafe28b388b6ce83f3faad24ebd0810de5a1f1025f7768dd6f5cd</x:v>
      </x:c>
      <x:c r="K2066" s="13" t="str">
        <x:v>REVIEWED</x:v>
      </x:c>
      <x:c r="L2066" s="13" t="str">
        <x:v>YES</x:v>
      </x:c>
      <x:c r="M2066" s="13" t="str">
        <x:v>YES</x:v>
      </x:c>
      <x:c r="N2066" s="13" t="str">
        <x:v>YES</x:v>
      </x:c>
      <x:c r="O2066" s="13"/>
      <x:c r="P2066" s="13"/>
      <x:c r="Q2066" s="13"/>
      <x:c r="R2066" s="13" t="str">
        <x:v>AI-assisted draft</x:v>
      </x:c>
      <x:c r="S2066" s="13" t="n">
        <x:v>46281</x:v>
      </x:c>
      <x:c r="T2066" s="14" t="str">
        <x:v>TRAFICOM 6.5.4.2; the formula operands, 0.3-floor factor, blade-failure torque, and maximum spindle torque are present and numerically consistent, so PASS is valid.</x:v>
      </x:c>
      <x:c r="U2066" s="9" t="str">
        <x:f>IF(AND(Q2066="AGREED",P2066="LABEL_ONLY",OR(O2066="PASS",O2066="FAIL"),R2066&lt;&gt;"",S2066&lt;&gt;"",T2066&lt;&gt;""),O2066,G2066)</x:f>
        <x:v>PASS</x:v>
      </x:c>
      <x:c r="V2066" s="9" t="str">
        <x:f>IF(Q2066&lt;&gt;"AGREED","",IF(P2066="LABEL_ONLY",IF(AND(Q2066="AGREED",P2066="LABEL_ONLY",OR(O2066="PASS",O2066="FAIL"),R2066&lt;&gt;"",S2066&lt;&gt;"",T2066&lt;&gt;""),"LABEL_APPLIED","INCOMPLETE_DECISION"),"RERUN_REQUIRED"))</x:f>
      </x:c>
    </x:row>
    <x:row r="2067" ht="30" customHeight="1">
      <x:c r="A2067" s="9" t="str">
        <x:v>TRF-102-P02</x:v>
      </x:c>
      <x:c r="B2067" s="9" t="str">
        <x:v>TRF-102</x:v>
      </x:c>
      <x:c r="C2067" s="9" t="str">
        <x:v>BATCH_08</x:v>
      </x:c>
      <x:c r="D2067" s="9" t="str">
        <x:v>TRAFICOM</x:v>
      </x:c>
      <x:c r="E2067" s="9" t="n">
        <x:v>0</x:v>
      </x:c>
      <x:c r="F2067" s="9" t="str">
        <x:v>6.5.4.2</x:v>
      </x:c>
      <x:c r="G2067" s="9" t="str">
        <x:v>PASS</x:v>
      </x:c>
      <x:c r="H2067" s="11" t="str">
        <x:v>Approved stress-analysis route.</x:v>
      </x:c>
      <x:c r="I2067" s="10" t="str">
        <x:v>rdf/TRF/TRF-102/TRF-102-P02.ttl</x:v>
      </x:c>
      <x:c r="J2067" s="10" t="str">
        <x:v>53d29caa65f2d993c66c49aeb4830c1bf8ea934e6bad18176fa20ef97eb582ba</x:v>
      </x:c>
      <x:c r="K2067" s="13" t="str">
        <x:v>NOT_REVIEWED</x:v>
      </x:c>
      <x:c r="L2067" s="13" t="str"/>
      <x:c r="M2067" s="13" t="str"/>
      <x:c r="N2067" s="13" t="str"/>
      <x:c r="O2067" s="13" t="str"/>
      <x:c r="P2067" s="13" t="str"/>
      <x:c r="Q2067" s="13" t="str"/>
      <x:c r="R2067" s="13" t="str"/>
      <x:c r="S2067" s="13" t="str"/>
      <x:c r="T2067" s="14" t="str"/>
      <x:c r="U2067" s="9" t="str">
        <x:f>IF(AND(Q2067="AGREED",P2067="LABEL_ONLY",OR(O2067="PASS",O2067="FAIL"),R2067&lt;&gt;"",S2067&lt;&gt;"",T2067&lt;&gt;""),O2067,G2067)</x:f>
        <x:v>PASS</x:v>
      </x:c>
      <x:c r="V2067" s="9" t="str">
        <x:f>IF(Q2067&lt;&gt;"AGREED","",IF(P2067="LABEL_ONLY",IF(AND(Q2067="AGREED",P2067="LABEL_ONLY",OR(O2067="PASS",O2067="FAIL"),R2067&lt;&gt;"",S2067&lt;&gt;"",T2067&lt;&gt;""),"LABEL_APPLIED","INCOMPLETE_DECISION"),"RERUN_REQUIRED"))</x:f>
      </x:c>
    </x:row>
    <x:row r="2068" ht="30" customHeight="1">
      <x:c r="A2068" s="9" t="str">
        <x:v>TRF-103-F01</x:v>
      </x:c>
      <x:c r="B2068" s="9" t="str">
        <x:v>TRF-103</x:v>
      </x:c>
      <x:c r="C2068" s="9" t="str">
        <x:v>BATCH_13</x:v>
      </x:c>
      <x:c r="D2068" s="9" t="str">
        <x:v>TRAFICOM</x:v>
      </x:c>
      <x:c r="E2068" s="9" t="n">
        <x:v>0</x:v>
      </x:c>
      <x:c r="F2068" s="9" t="str">
        <x:v>6.5.4.2</x:v>
      </x:c>
      <x:c r="G2068" s="9" t="str">
        <x:v>FAIL</x:v>
      </x:c>
      <x:c r="H2068" s="11" t="str">
        <x:v>Cspex below mandatory floor.</x:v>
      </x:c>
      <x:c r="I2068" s="10" t="str">
        <x:v>rdf/TRF/TRF-103/TRF-103-F01.ttl</x:v>
      </x:c>
      <x:c r="J2068" s="10" t="str">
        <x:v>09e0b5c7a1232bf769e41f3c65a393a66bf4596ee91881de29e6614644dc2eda</x:v>
      </x:c>
      <x:c r="K2068" s="13" t="str">
        <x:v>NOT_REVIEWED</x:v>
      </x:c>
      <x:c r="L2068" s="13" t="str"/>
      <x:c r="M2068" s="13" t="str"/>
      <x:c r="N2068" s="13" t="str"/>
      <x:c r="O2068" s="13" t="str"/>
      <x:c r="P2068" s="13" t="str"/>
      <x:c r="Q2068" s="13" t="str"/>
      <x:c r="R2068" s="13" t="str"/>
      <x:c r="S2068" s="13" t="str"/>
      <x:c r="T2068" s="14" t="str"/>
      <x:c r="U2068" s="9" t="str">
        <x:f>IF(AND(Q2068="AGREED",P2068="LABEL_ONLY",OR(O2068="PASS",O2068="FAIL"),R2068&lt;&gt;"",S2068&lt;&gt;"",T2068&lt;&gt;""),O2068,G2068)</x:f>
        <x:v>FAIL</x:v>
      </x:c>
      <x:c r="V2068" s="9" t="str">
        <x:f>IF(Q2068&lt;&gt;"AGREED","",IF(P2068="LABEL_ONLY",IF(AND(Q2068="AGREED",P2068="LABEL_ONLY",OR(O2068="PASS",O2068="FAIL"),R2068&lt;&gt;"",S2068&lt;&gt;"",T2068&lt;&gt;""),"LABEL_APPLIED","INCOMPLETE_DECISION"),"RERUN_REQUIRED"))</x:f>
      </x:c>
    </x:row>
    <x:row r="2069" ht="30" customHeight="1">
      <x:c r="A2069" s="9" t="str">
        <x:v>TRF-103-F02</x:v>
      </x:c>
      <x:c r="B2069" s="9" t="str">
        <x:v>TRF-103</x:v>
      </x:c>
      <x:c r="C2069" s="9" t="str">
        <x:v>BATCH_13</x:v>
      </x:c>
      <x:c r="D2069" s="9" t="str">
        <x:v>TRAFICOM</x:v>
      </x:c>
      <x:c r="E2069" s="9" t="n">
        <x:v>1</x:v>
      </x:c>
      <x:c r="F2069" s="9" t="str">
        <x:v>6.5.4.2</x:v>
      </x:c>
      <x:c r="G2069" s="9" t="str">
        <x:v>FAIL</x:v>
      </x:c>
      <x:c r="H2069" s="11" t="str">
        <x:v>Missing leading-edge chord portion.</x:v>
      </x:c>
      <x:c r="I2069" s="10" t="str">
        <x:v>rdf/TRF/TRF-103/TRF-103-F02.ttl</x:v>
      </x:c>
      <x:c r="J2069" s="10" t="str">
        <x:v>fd0839691ed82f0314ea9e966f028bba654ae6c579d62b12dd0fb5fe4ef3d83e</x:v>
      </x:c>
      <x:c r="K2069" s="13" t="str">
        <x:v>NOT_REVIEWED</x:v>
      </x:c>
      <x:c r="L2069" s="13" t="str"/>
      <x:c r="M2069" s="13" t="str"/>
      <x:c r="N2069" s="13" t="str"/>
      <x:c r="O2069" s="13" t="str"/>
      <x:c r="P2069" s="13" t="str"/>
      <x:c r="Q2069" s="13" t="str"/>
      <x:c r="R2069" s="13" t="str"/>
      <x:c r="S2069" s="13" t="str"/>
      <x:c r="T2069" s="14" t="str"/>
      <x:c r="U2069" s="9" t="str">
        <x:f>IF(AND(Q2069="AGREED",P2069="LABEL_ONLY",OR(O2069="PASS",O2069="FAIL"),R2069&lt;&gt;"",S2069&lt;&gt;"",T2069&lt;&gt;""),O2069,G2069)</x:f>
        <x:v>FAIL</x:v>
      </x:c>
      <x:c r="V2069" s="9" t="str">
        <x:f>IF(Q2069&lt;&gt;"AGREED","",IF(P2069="LABEL_ONLY",IF(AND(Q2069="AGREED",P2069="LABEL_ONLY",OR(O2069="PASS",O2069="FAIL"),R2069&lt;&gt;"",S2069&lt;&gt;"",T2069&lt;&gt;""),"LABEL_APPLIED","INCOMPLETE_DECISION"),"RERUN_REQUIRED"))</x:f>
      </x:c>
    </x:row>
    <x:row r="2070" ht="30" customHeight="1">
      <x:c r="A2070" s="9" t="str">
        <x:v>TRF-103-P01</x:v>
      </x:c>
      <x:c r="B2070" s="9" t="str">
        <x:v>TRF-103</x:v>
      </x:c>
      <x:c r="C2070" s="9" t="str">
        <x:v>BATCH_13</x:v>
      </x:c>
      <x:c r="D2070" s="9" t="str">
        <x:v>TRAFICOM</x:v>
      </x:c>
      <x:c r="E2070" s="9" t="n">
        <x:v>0</x:v>
      </x:c>
      <x:c r="F2070" s="9" t="str">
        <x:v>6.5.4.2</x:v>
      </x:c>
      <x:c r="G2070" s="9" t="str">
        <x:v>PASS</x:v>
      </x:c>
      <x:c r="H2070" s="11" t="str">
        <x:v>Cspex at floor 0.3.</x:v>
      </x:c>
      <x:c r="I2070" s="10" t="str">
        <x:v>rdf/TRF/TRF-103/TRF-103-P01.ttl</x:v>
      </x:c>
      <x:c r="J2070" s="10" t="str">
        <x:v>90066720cc004f657bb79df27ae409f7a1c157a93b1a9c06efb761b7d3377402</x:v>
      </x:c>
      <x:c r="K2070" s="13" t="str">
        <x:v>NOT_REVIEWED</x:v>
      </x:c>
      <x:c r="L2070" s="13" t="str"/>
      <x:c r="M2070" s="13" t="str"/>
      <x:c r="N2070" s="13" t="str"/>
      <x:c r="O2070" s="13" t="str"/>
      <x:c r="P2070" s="13" t="str"/>
      <x:c r="Q2070" s="13" t="str"/>
      <x:c r="R2070" s="13" t="str"/>
      <x:c r="S2070" s="13" t="str"/>
      <x:c r="T2070" s="14" t="str"/>
      <x:c r="U2070" s="9" t="str">
        <x:f>IF(AND(Q2070="AGREED",P2070="LABEL_ONLY",OR(O2070="PASS",O2070="FAIL"),R2070&lt;&gt;"",S2070&lt;&gt;"",T2070&lt;&gt;""),O2070,G2070)</x:f>
        <x:v>PASS</x:v>
      </x:c>
      <x:c r="V2070" s="9" t="str">
        <x:f>IF(Q2070&lt;&gt;"AGREED","",IF(P2070="LABEL_ONLY",IF(AND(Q2070="AGREED",P2070="LABEL_ONLY",OR(O2070="PASS",O2070="FAIL"),R2070&lt;&gt;"",S2070&lt;&gt;"",T2070&lt;&gt;""),"LABEL_APPLIED","INCOMPLETE_DECISION"),"RERUN_REQUIRED"))</x:f>
      </x:c>
    </x:row>
    <x:row r="2071" ht="30" customHeight="1">
      <x:c r="A2071" s="9" t="str">
        <x:v>TRF-103-P02</x:v>
      </x:c>
      <x:c r="B2071" s="9" t="str">
        <x:v>TRF-103</x:v>
      </x:c>
      <x:c r="C2071" s="9" t="str">
        <x:v>BATCH_13</x:v>
      </x:c>
      <x:c r="D2071" s="9" t="str">
        <x:v>TRAFICOM</x:v>
      </x:c>
      <x:c r="E2071" s="9" t="n">
        <x:v>1</x:v>
      </x:c>
      <x:c r="F2071" s="9" t="str">
        <x:v>6.5.4.2</x:v>
      </x:c>
      <x:c r="G2071" s="9" t="str">
        <x:v>PASS</x:v>
      </x:c>
      <x:c r="H2071" s="11" t="str">
        <x:v>Cspex above floor.</x:v>
      </x:c>
      <x:c r="I2071" s="10" t="str">
        <x:v>rdf/TRF/TRF-103/TRF-103-P02.ttl</x:v>
      </x:c>
      <x:c r="J2071" s="10" t="str">
        <x:v>a398dc4b685c72868d0a113d4611069d8a6e11f253d11c290198771554b07e10</x:v>
      </x:c>
      <x:c r="K2071" s="13" t="str">
        <x:v>NOT_REVIEWED</x:v>
      </x:c>
      <x:c r="L2071" s="13" t="str"/>
      <x:c r="M2071" s="13" t="str"/>
      <x:c r="N2071" s="13" t="str"/>
      <x:c r="O2071" s="13" t="str"/>
      <x:c r="P2071" s="13" t="str"/>
      <x:c r="Q2071" s="13" t="str"/>
      <x:c r="R2071" s="13" t="str"/>
      <x:c r="S2071" s="13" t="str"/>
      <x:c r="T2071" s="14" t="str"/>
      <x:c r="U2071" s="9" t="str">
        <x:f>IF(AND(Q2071="AGREED",P2071="LABEL_ONLY",OR(O2071="PASS",O2071="FAIL"),R2071&lt;&gt;"",S2071&lt;&gt;"",T2071&lt;&gt;""),O2071,G2071)</x:f>
        <x:v>PASS</x:v>
      </x:c>
      <x:c r="V2071" s="9" t="str">
        <x:f>IF(Q2071&lt;&gt;"AGREED","",IF(P2071="LABEL_ONLY",IF(AND(Q2071="AGREED",P2071="LABEL_ONLY",OR(O2071="PASS",O2071="FAIL"),R2071&lt;&gt;"",S2071&lt;&gt;"",T2071&lt;&gt;""),"LABEL_APPLIED","INCOMPLETE_DECISION"),"RERUN_REQUIRED"))</x:f>
      </x:c>
    </x:row>
    <x:row r="2072" ht="30" customHeight="1">
      <x:c r="A2072" s="9" t="str">
        <x:v>TRF-104-F01</x:v>
      </x:c>
      <x:c r="B2072" s="9" t="str">
        <x:v>TRF-104</x:v>
      </x:c>
      <x:c r="C2072" s="9" t="str">
        <x:v>BATCH_17</x:v>
      </x:c>
      <x:c r="D2072" s="9" t="str">
        <x:v>TRAFICOM</x:v>
      </x:c>
      <x:c r="E2072" s="9" t="n">
        <x:v>0</x:v>
      </x:c>
      <x:c r="F2072" s="9" t="str">
        <x:v>6.6.1</x:v>
      </x:c>
      <x:c r="G2072" s="9" t="str">
        <x:v>FAIL</x:v>
      </x:c>
      <x:c r="H2072" s="11" t="str">
        <x:v>Blade loss causes significant component damage.</x:v>
      </x:c>
      <x:c r="I2072" s="10" t="str">
        <x:v>rdf/TRF/TRF-104/TRF-104-F01.ttl</x:v>
      </x:c>
      <x:c r="J2072" s="10" t="str">
        <x:v>a614b55248eb988ce54fa7c73e954ddf8d8eead97483141b5cf1ca88605b20df</x:v>
      </x:c>
      <x:c r="K2072" s="13" t="str">
        <x:v>NOT_REVIEWED</x:v>
      </x:c>
      <x:c r="L2072" s="13" t="str"/>
      <x:c r="M2072" s="13" t="str"/>
      <x:c r="N2072" s="13" t="str"/>
      <x:c r="O2072" s="13" t="str"/>
      <x:c r="P2072" s="13" t="str"/>
      <x:c r="Q2072" s="13" t="str"/>
      <x:c r="R2072" s="13" t="str"/>
      <x:c r="S2072" s="13" t="str"/>
      <x:c r="T2072" s="14" t="str"/>
      <x:c r="U2072" s="9" t="str">
        <x:f>IF(AND(Q2072="AGREED",P2072="LABEL_ONLY",OR(O2072="PASS",O2072="FAIL"),R2072&lt;&gt;"",S2072&lt;&gt;"",T2072&lt;&gt;""),O2072,G2072)</x:f>
        <x:v>FAIL</x:v>
      </x:c>
      <x:c r="V2072" s="9" t="str">
        <x:f>IF(Q2072&lt;&gt;"AGREED","",IF(P2072="LABEL_ONLY",IF(AND(Q2072="AGREED",P2072="LABEL_ONLY",OR(O2072="PASS",O2072="FAIL"),R2072&lt;&gt;"",S2072&lt;&gt;"",T2072&lt;&gt;""),"LABEL_APPLIED","INCOMPLETE_DECISION"),"RERUN_REQUIRED"))</x:f>
      </x:c>
    </x:row>
    <x:row r="2073" ht="30" customHeight="1">
      <x:c r="A2073" s="9" t="str">
        <x:v>TRF-104-F02</x:v>
      </x:c>
      <x:c r="B2073" s="9" t="str">
        <x:v>TRF-104</x:v>
      </x:c>
      <x:c r="C2073" s="9" t="str">
        <x:v>BATCH_17</x:v>
      </x:c>
      <x:c r="D2073" s="9" t="str">
        <x:v>TRAFICOM</x:v>
      </x:c>
      <x:c r="E2073" s="9" t="n">
        <x:v>1</x:v>
      </x:c>
      <x:c r="F2073" s="9" t="str">
        <x:v>6.6.1</x:v>
      </x:c>
      <x:c r="G2073" s="9" t="str">
        <x:v>FAIL</x:v>
      </x:c>
      <x:c r="H2073" s="11" t="str">
        <x:v>Component damage assessment missing.</x:v>
      </x:c>
      <x:c r="I2073" s="10" t="str">
        <x:v>rdf/TRF/TRF-104/TRF-104-F02.ttl</x:v>
      </x:c>
      <x:c r="J2073" s="10" t="str">
        <x:v>865df9a6874db2cd31daeff3514d14f6e00f6095e1546f2a27632b5fc168b3d7</x:v>
      </x:c>
      <x:c r="K2073" s="13" t="str">
        <x:v>NOT_REVIEWED</x:v>
      </x:c>
      <x:c r="L2073" s="13" t="str"/>
      <x:c r="M2073" s="13" t="str"/>
      <x:c r="N2073" s="13" t="str"/>
      <x:c r="O2073" s="13" t="str"/>
      <x:c r="P2073" s="13" t="str"/>
      <x:c r="Q2073" s="13" t="str"/>
      <x:c r="R2073" s="13" t="str"/>
      <x:c r="S2073" s="13" t="str"/>
      <x:c r="T2073" s="14" t="str"/>
      <x:c r="U2073" s="9" t="str">
        <x:f>IF(AND(Q2073="AGREED",P2073="LABEL_ONLY",OR(O2073="PASS",O2073="FAIL"),R2073&lt;&gt;"",S2073&lt;&gt;"",T2073&lt;&gt;""),O2073,G2073)</x:f>
        <x:v>FAIL</x:v>
      </x:c>
      <x:c r="V2073" s="9" t="str">
        <x:f>IF(Q2073&lt;&gt;"AGREED","",IF(P2073="LABEL_ONLY",IF(AND(Q2073="AGREED",P2073="LABEL_ONLY",OR(O2073="PASS",O2073="FAIL"),R2073&lt;&gt;"",S2073&lt;&gt;"",T2073&lt;&gt;""),"LABEL_APPLIED","INCOMPLETE_DECISION"),"RERUN_REQUIRED"))</x:f>
      </x:c>
    </x:row>
    <x:row r="2074" ht="30" customHeight="1">
      <x:c r="A2074" s="9" t="str">
        <x:v>TRF-104-P01</x:v>
      </x:c>
      <x:c r="B2074" s="9" t="str">
        <x:v>TRF-104</x:v>
      </x:c>
      <x:c r="C2074" s="9" t="str">
        <x:v>BATCH_17</x:v>
      </x:c>
      <x:c r="D2074" s="9" t="str">
        <x:v>TRAFICOM</x:v>
      </x:c>
      <x:c r="E2074" s="9" t="n">
        <x:v>0</x:v>
      </x:c>
      <x:c r="F2074" s="9" t="str">
        <x:v>6.6.1</x:v>
      </x:c>
      <x:c r="G2074" s="9" t="str">
        <x:v>PASS</x:v>
      </x:c>
      <x:c r="H2074" s="11" t="str">
        <x:v>One shaft-line component protected by pyramid principle.</x:v>
      </x:c>
      <x:c r="I2074" s="10" t="str">
        <x:v>rdf/TRF/TRF-104/TRF-104-P01.ttl</x:v>
      </x:c>
      <x:c r="J2074" s="10" t="str">
        <x:v>831af9564b0f1d015e8e07cdf8d81c9b9455cd7f14de31423562812ab3af9e00</x:v>
      </x:c>
      <x:c r="K2074" s="13" t="str">
        <x:v>NOT_REVIEWED</x:v>
      </x:c>
      <x:c r="L2074" s="13" t="str"/>
      <x:c r="M2074" s="13" t="str"/>
      <x:c r="N2074" s="13" t="str"/>
      <x:c r="O2074" s="13" t="str"/>
      <x:c r="P2074" s="13" t="str"/>
      <x:c r="Q2074" s="13" t="str"/>
      <x:c r="R2074" s="13" t="str"/>
      <x:c r="S2074" s="13" t="str"/>
      <x:c r="T2074" s="14" t="str"/>
      <x:c r="U2074" s="9" t="str">
        <x:f>IF(AND(Q2074="AGREED",P2074="LABEL_ONLY",OR(O2074="PASS",O2074="FAIL"),R2074&lt;&gt;"",S2074&lt;&gt;"",T2074&lt;&gt;""),O2074,G2074)</x:f>
        <x:v>PASS</x:v>
      </x:c>
      <x:c r="V2074" s="9" t="str">
        <x:f>IF(Q2074&lt;&gt;"AGREED","",IF(P2074="LABEL_ONLY",IF(AND(Q2074="AGREED",P2074="LABEL_ONLY",OR(O2074="PASS",O2074="FAIL"),R2074&lt;&gt;"",S2074&lt;&gt;"",T2074&lt;&gt;""),"LABEL_APPLIED","INCOMPLETE_DECISION"),"RERUN_REQUIRED"))</x:f>
      </x:c>
    </x:row>
    <x:row r="2075" ht="30" customHeight="1">
      <x:c r="A2075" s="9" t="str">
        <x:v>TRF-104-P02</x:v>
      </x:c>
      <x:c r="B2075" s="9" t="str">
        <x:v>TRF-104</x:v>
      </x:c>
      <x:c r="C2075" s="9" t="str">
        <x:v>BATCH_17</x:v>
      </x:c>
      <x:c r="D2075" s="9" t="str">
        <x:v>TRAFICOM</x:v>
      </x:c>
      <x:c r="E2075" s="9" t="n">
        <x:v>1</x:v>
      </x:c>
      <x:c r="F2075" s="9" t="str">
        <x:v>6.6.1</x:v>
      </x:c>
      <x:c r="G2075" s="9" t="str">
        <x:v>PASS</x:v>
      </x:c>
      <x:c r="H2075" s="11" t="str">
        <x:v>Multiple components protected.</x:v>
      </x:c>
      <x:c r="I2075" s="10" t="str">
        <x:v>rdf/TRF/TRF-104/TRF-104-P02.ttl</x:v>
      </x:c>
      <x:c r="J2075" s="10" t="str">
        <x:v>cc983ca537a2bece619252840da2e9fabf6307d533240454f8b943d632274fc1</x:v>
      </x:c>
      <x:c r="K2075" s="13" t="str">
        <x:v>NOT_REVIEWED</x:v>
      </x:c>
      <x:c r="L2075" s="13" t="str"/>
      <x:c r="M2075" s="13" t="str"/>
      <x:c r="N2075" s="13" t="str"/>
      <x:c r="O2075" s="13" t="str"/>
      <x:c r="P2075" s="13" t="str"/>
      <x:c r="Q2075" s="13" t="str"/>
      <x:c r="R2075" s="13" t="str"/>
      <x:c r="S2075" s="13" t="str"/>
      <x:c r="T2075" s="14" t="str"/>
      <x:c r="U2075" s="9" t="str">
        <x:f>IF(AND(Q2075="AGREED",P2075="LABEL_ONLY",OR(O2075="PASS",O2075="FAIL"),R2075&lt;&gt;"",S2075&lt;&gt;"",T2075&lt;&gt;""),O2075,G2075)</x:f>
        <x:v>PASS</x:v>
      </x:c>
      <x:c r="V2075" s="9" t="str">
        <x:f>IF(Q2075&lt;&gt;"AGREED","",IF(P2075="LABEL_ONLY",IF(AND(Q2075="AGREED",P2075="LABEL_ONLY",OR(O2075="PASS",O2075="FAIL"),R2075&lt;&gt;"",S2075&lt;&gt;"",T2075&lt;&gt;""),"LABEL_APPLIED","INCOMPLETE_DECISION"),"RERUN_REQUIRED"))</x:f>
      </x:c>
    </x:row>
    <x:row r="2076" ht="30" customHeight="1">
      <x:c r="A2076" s="9" t="str">
        <x:v>TRF-104-P03</x:v>
      </x:c>
      <x:c r="B2076" s="9" t="str">
        <x:v>TRF-104</x:v>
      </x:c>
      <x:c r="C2076" s="9" t="str">
        <x:v>BATCH_17</x:v>
      </x:c>
      <x:c r="D2076" s="9" t="str">
        <x:v>TRAFICOM</x:v>
      </x:c>
      <x:c r="E2076" s="9" t="n">
        <x:v>0</x:v>
      </x:c>
      <x:c r="F2076" s="9" t="str">
        <x:v>6.6.1</x:v>
      </x:c>
      <x:c r="G2076" s="9" t="str">
        <x:v>PASS</x:v>
      </x:c>
      <x:c r="H2076" s="11" t="str">
        <x:v>Zero components does not create existence obligation.</x:v>
      </x:c>
      <x:c r="I2076" s="10" t="str">
        <x:v>rdf/TRF/TRF-104/TRF-104-P03.ttl</x:v>
      </x:c>
      <x:c r="J2076" s="10" t="str">
        <x:v>ba65636d9020dfdd8934ea481f0a7cadfac232f8dfb7aea2850ee24cd731abf4</x:v>
      </x:c>
      <x:c r="K2076" s="13" t="str">
        <x:v>NOT_REVIEWED</x:v>
      </x:c>
      <x:c r="L2076" s="13" t="str"/>
      <x:c r="M2076" s="13" t="str"/>
      <x:c r="N2076" s="13" t="str"/>
      <x:c r="O2076" s="13" t="str"/>
      <x:c r="P2076" s="13" t="str"/>
      <x:c r="Q2076" s="13" t="str"/>
      <x:c r="R2076" s="13" t="str"/>
      <x:c r="S2076" s="13" t="str"/>
      <x:c r="T2076" s="14" t="str"/>
      <x:c r="U2076" s="9" t="str">
        <x:f>IF(AND(Q2076="AGREED",P2076="LABEL_ONLY",OR(O2076="PASS",O2076="FAIL"),R2076&lt;&gt;"",S2076&lt;&gt;"",T2076&lt;&gt;""),O2076,G2076)</x:f>
        <x:v>PASS</x:v>
      </x:c>
      <x:c r="V2076" s="9" t="str">
        <x:f>IF(Q2076&lt;&gt;"AGREED","",IF(P2076="LABEL_ONLY",IF(AND(Q2076="AGREED",P2076="LABEL_ONLY",OR(O2076="PASS",O2076="FAIL"),R2076&lt;&gt;"",S2076&lt;&gt;"",T2076&lt;&gt;""),"LABEL_APPLIED","INCOMPLETE_DECISION"),"RERUN_REQUIRED"))</x:f>
      </x:c>
    </x:row>
    <x:row r="2077" ht="30" customHeight="1">
      <x:c r="A2077" s="9" t="str">
        <x:v>TRF-108-F01</x:v>
      </x:c>
      <x:c r="B2077" s="9" t="str">
        <x:v>TRF-108</x:v>
      </x:c>
      <x:c r="C2077" s="9" t="str">
        <x:v>BATCH_09</x:v>
      </x:c>
      <x:c r="D2077" s="9" t="str">
        <x:v>TRAFICOM</x:v>
      </x:c>
      <x:c r="E2077" s="9" t="n">
        <x:v>1</x:v>
      </x:c>
      <x:c r="F2077" s="9" t="str">
        <x:v>6.6.2.3</x:v>
      </x:c>
      <x:c r="G2077" s="9" t="str">
        <x:v>FAIL</x:v>
      </x:c>
      <x:c r="H2077" s="11" t="str">
        <x:v>Unknown curve does not select two-slope.</x:v>
      </x:c>
      <x:c r="I2077" s="10" t="str">
        <x:v>rdf/TRF/TRF-108/TRF-108-F01.ttl</x:v>
      </x:c>
      <x:c r="J2077" s="10" t="str">
        <x:v>b38c12f88d09baefd8b68d00286590980d946793ab7da36e9952d94eb2929e7a</x:v>
      </x:c>
      <x:c r="K2077" s="13" t="str">
        <x:v>REVIEWED</x:v>
      </x:c>
      <x:c r="L2077" s="13" t="str">
        <x:v>YES</x:v>
      </x:c>
      <x:c r="M2077" s="13" t="str">
        <x:v>YES</x:v>
      </x:c>
      <x:c r="N2077" s="13" t="str">
        <x:v>YES</x:v>
      </x:c>
      <x:c r="O2077" s="13"/>
      <x:c r="P2077" s="13"/>
      <x:c r="Q2077" s="13"/>
      <x:c r="R2077" s="13" t="str">
        <x:v>AI-assisted draft</x:v>
      </x:c>
      <x:c r="S2077" s="13" t="n">
        <x:v>46281</x:v>
      </x:c>
      <x:c r="T2077" s="14" t="str">
        <x:v>TRAFICOM 6.6.2.3; the curve is unknown but a non-two-slope selection is recorded, so FAIL is valid.</x:v>
      </x:c>
      <x:c r="U2077" s="9" t="str">
        <x:f>IF(AND(Q2077="AGREED",P2077="LABEL_ONLY",OR(O2077="PASS",O2077="FAIL"),R2077&lt;&gt;"",S2077&lt;&gt;"",T2077&lt;&gt;""),O2077,G2077)</x:f>
        <x:v>FAIL</x:v>
      </x:c>
      <x:c r="V2077" s="9" t="str">
        <x:f>IF(Q2077&lt;&gt;"AGREED","",IF(P2077="LABEL_ONLY",IF(AND(Q2077="AGREED",P2077="LABEL_ONLY",OR(O2077="PASS",O2077="FAIL"),R2077&lt;&gt;"",S2077&lt;&gt;"",T2077&lt;&gt;""),"LABEL_APPLIED","INCOMPLETE_DECISION"),"RERUN_REQUIRED"))</x:f>
      </x:c>
    </x:row>
    <x:row r="2078" ht="30" customHeight="1">
      <x:c r="A2078" s="9" t="str">
        <x:v>TRF-108-F02</x:v>
      </x:c>
      <x:c r="B2078" s="9" t="str">
        <x:v>TRF-108</x:v>
      </x:c>
      <x:c r="C2078" s="9" t="str">
        <x:v>BATCH_09</x:v>
      </x:c>
      <x:c r="D2078" s="9" t="str">
        <x:v>TRAFICOM</x:v>
      </x:c>
      <x:c r="E2078" s="9" t="n">
        <x:v>0</x:v>
      </x:c>
      <x:c r="F2078" s="9" t="str">
        <x:v>6.6.2.3</x:v>
      </x:c>
      <x:c r="G2078" s="9" t="str">
        <x:v>FAIL</x:v>
      </x:c>
      <x:c r="H2078" s="11" t="str">
        <x:v>Selection evidence missing.</x:v>
      </x:c>
      <x:c r="I2078" s="10" t="str">
        <x:v>rdf/TRF/TRF-108/TRF-108-F02.ttl</x:v>
      </x:c>
      <x:c r="J2078" s="10" t="str">
        <x:v>a8c1daacfcb6660437b3a31bf27ac6f74550de9fef7215080007ea1388ec5947</x:v>
      </x:c>
      <x:c r="K2078" s="13" t="str">
        <x:v>NOT_REVIEWED</x:v>
      </x:c>
      <x:c r="L2078" s="13" t="str"/>
      <x:c r="M2078" s="13" t="str"/>
      <x:c r="N2078" s="13" t="str"/>
      <x:c r="O2078" s="13" t="str"/>
      <x:c r="P2078" s="13" t="str"/>
      <x:c r="Q2078" s="13" t="str"/>
      <x:c r="R2078" s="13" t="str"/>
      <x:c r="S2078" s="13" t="str"/>
      <x:c r="T2078" s="14" t="str"/>
      <x:c r="U2078" s="9" t="str">
        <x:f>IF(AND(Q2078="AGREED",P2078="LABEL_ONLY",OR(O2078="PASS",O2078="FAIL"),R2078&lt;&gt;"",S2078&lt;&gt;"",T2078&lt;&gt;""),O2078,G2078)</x:f>
        <x:v>FAIL</x:v>
      </x:c>
      <x:c r="V2078" s="9" t="str">
        <x:f>IF(Q2078&lt;&gt;"AGREED","",IF(P2078="LABEL_ONLY",IF(AND(Q2078="AGREED",P2078="LABEL_ONLY",OR(O2078="PASS",O2078="FAIL"),R2078&lt;&gt;"",S2078&lt;&gt;"",T2078&lt;&gt;""),"LABEL_APPLIED","INCOMPLETE_DECISION"),"RERUN_REQUIRED"))</x:f>
      </x:c>
    </x:row>
    <x:row r="2079" ht="30" customHeight="1">
      <x:c r="A2079" s="9" t="str">
        <x:v>TRF-108-P01</x:v>
      </x:c>
      <x:c r="B2079" s="9" t="str">
        <x:v>TRF-108</x:v>
      </x:c>
      <x:c r="C2079" s="9" t="str">
        <x:v>BATCH_09</x:v>
      </x:c>
      <x:c r="D2079" s="9" t="str">
        <x:v>TRAFICOM</x:v>
      </x:c>
      <x:c r="E2079" s="9" t="n">
        <x:v>0</x:v>
      </x:c>
      <x:c r="F2079" s="9" t="str">
        <x:v>6.6.2.3</x:v>
      </x:c>
      <x:c r="G2079" s="9" t="str">
        <x:v>PASS</x:v>
      </x:c>
      <x:c r="H2079" s="11" t="str">
        <x:v>Unknown S-N curve defaults to two-slope.</x:v>
      </x:c>
      <x:c r="I2079" s="10" t="str">
        <x:v>rdf/TRF/TRF-108/TRF-108-P01.ttl</x:v>
      </x:c>
      <x:c r="J2079" s="10" t="str">
        <x:v>f6b909b00a52fa74923f4858fb4e800b0865a871cd433457e7907ffd904ccce6</x:v>
      </x:c>
      <x:c r="K2079" s="13" t="str">
        <x:v>NOT_REVIEWED</x:v>
      </x:c>
      <x:c r="L2079" s="13" t="str"/>
      <x:c r="M2079" s="13" t="str"/>
      <x:c r="N2079" s="13" t="str"/>
      <x:c r="O2079" s="13" t="str"/>
      <x:c r="P2079" s="13" t="str"/>
      <x:c r="Q2079" s="13" t="str"/>
      <x:c r="R2079" s="13" t="str"/>
      <x:c r="S2079" s="13" t="str"/>
      <x:c r="T2079" s="14" t="str"/>
      <x:c r="U2079" s="9" t="str">
        <x:f>IF(AND(Q2079="AGREED",P2079="LABEL_ONLY",OR(O2079="PASS",O2079="FAIL"),R2079&lt;&gt;"",S2079&lt;&gt;"",T2079&lt;&gt;""),O2079,G2079)</x:f>
        <x:v>PASS</x:v>
      </x:c>
      <x:c r="V2079" s="9" t="str">
        <x:f>IF(Q2079&lt;&gt;"AGREED","",IF(P2079="LABEL_ONLY",IF(AND(Q2079="AGREED",P2079="LABEL_ONLY",OR(O2079="PASS",O2079="FAIL"),R2079&lt;&gt;"",S2079&lt;&gt;"",T2079&lt;&gt;""),"LABEL_APPLIED","INCOMPLETE_DECISION"),"RERUN_REQUIRED"))</x:f>
      </x:c>
    </x:row>
    <x:row r="2080" ht="30" customHeight="1">
      <x:c r="A2080" s="9" t="str">
        <x:v>TRF-108-P02</x:v>
      </x:c>
      <x:c r="B2080" s="9" t="str">
        <x:v>TRF-108</x:v>
      </x:c>
      <x:c r="C2080" s="9" t="str">
        <x:v>BATCH_09</x:v>
      </x:c>
      <x:c r="D2080" s="9" t="str">
        <x:v>TRAFICOM</x:v>
      </x:c>
      <x:c r="E2080" s="9" t="n">
        <x:v>1</x:v>
      </x:c>
      <x:c r="F2080" s="9" t="str">
        <x:v>6.6.2.3</x:v>
      </x:c>
      <x:c r="G2080" s="9" t="str">
        <x:v>PASS</x:v>
      </x:c>
      <x:c r="H2080" s="11" t="str">
        <x:v>Known curve with correspondence evidence.</x:v>
      </x:c>
      <x:c r="I2080" s="10" t="str">
        <x:v>rdf/TRF/TRF-108/TRF-108-P02.ttl</x:v>
      </x:c>
      <x:c r="J2080" s="10" t="str">
        <x:v>bb358b06aca32df1d2640975738116aa429f1464ac8c392034e1bcbe544e94ae</x:v>
      </x:c>
      <x:c r="K2080" s="13" t="str">
        <x:v>REVIEWED</x:v>
      </x:c>
      <x:c r="L2080" s="13" t="str">
        <x:v>YES</x:v>
      </x:c>
      <x:c r="M2080" s="13" t="str">
        <x:v>YES</x:v>
      </x:c>
      <x:c r="N2080" s="13" t="str">
        <x:v>YES</x:v>
      </x:c>
      <x:c r="O2080" s="13"/>
      <x:c r="P2080" s="13"/>
      <x:c r="Q2080" s="13"/>
      <x:c r="R2080" s="13" t="str">
        <x:v>AI-assisted draft</x:v>
      </x:c>
      <x:c r="S2080" s="13" t="n">
        <x:v>46281</x:v>
      </x:c>
      <x:c r="T2080" s="14" t="str">
        <x:v>TRAFICOM 6.6.2.3; the known curve has a recorded selection, type, and explicit correspondence evidence. The locked scenario treats that evidence as sufficient; no unrelated component link is required.</x:v>
      </x:c>
      <x:c r="U2080" s="9" t="str">
        <x:f>IF(AND(Q2080="AGREED",P2080="LABEL_ONLY",OR(O2080="PASS",O2080="FAIL"),R2080&lt;&gt;"",S2080&lt;&gt;"",T2080&lt;&gt;""),O2080,G2080)</x:f>
        <x:v>PASS</x:v>
      </x:c>
      <x:c r="V2080" s="9" t="str">
        <x:f>IF(Q2080&lt;&gt;"AGREED","",IF(P2080="LABEL_ONLY",IF(AND(Q2080="AGREED",P2080="LABEL_ONLY",OR(O2080="PASS",O2080="FAIL"),R2080&lt;&gt;"",S2080&lt;&gt;"",T2080&lt;&gt;""),"LABEL_APPLIED","INCOMPLETE_DECISION"),"RERUN_REQUIRED"))</x:f>
      </x:c>
    </x:row>
    <x:row r="2081" ht="30" customHeight="1">
      <x:c r="A2081" s="9" t="str">
        <x:v>TRF-109-F01</x:v>
      </x:c>
      <x:c r="B2081" s="9" t="str">
        <x:v>TRF-109</x:v>
      </x:c>
      <x:c r="C2081" s="9" t="str">
        <x:v>BATCH_27</x:v>
      </x:c>
      <x:c r="D2081" s="9" t="str">
        <x:v>TRAFICOM</x:v>
      </x:c>
      <x:c r="E2081" s="9" t="n">
        <x:v>1</x:v>
      </x:c>
      <x:c r="F2081" s="9" t="str">
        <x:v>6.6.2.3</x:v>
      </x:c>
      <x:c r="G2081" s="9" t="str">
        <x:v>FAIL</x:v>
      </x:c>
      <x:c r="H2081" s="11" t="str">
        <x:v>Wrong Table 6-14 coefficient.</x:v>
      </x:c>
      <x:c r="I2081" s="10" t="str">
        <x:v>rdf/TRF/TRF-109/TRF-109-F01.ttl</x:v>
      </x:c>
      <x:c r="J2081" s="10" t="str">
        <x:v>d844882c5b833c70a39e876a041f14a3accdc082e6eef5ba64ade1bbc7a2bbd9</x:v>
      </x:c>
      <x:c r="K2081" s="13" t="str">
        <x:v>NOT_REVIEWED</x:v>
      </x:c>
      <x:c r="L2081" s="13" t="str"/>
      <x:c r="M2081" s="13" t="str"/>
      <x:c r="N2081" s="13" t="str"/>
      <x:c r="O2081" s="13" t="str"/>
      <x:c r="P2081" s="13" t="str"/>
      <x:c r="Q2081" s="13" t="str"/>
      <x:c r="R2081" s="13" t="str"/>
      <x:c r="S2081" s="13" t="str"/>
      <x:c r="T2081" s="14" t="str"/>
      <x:c r="U2081" s="9" t="str">
        <x:f>IF(AND(Q2081="AGREED",P2081="LABEL_ONLY",OR(O2081="PASS",O2081="FAIL"),R2081&lt;&gt;"",S2081&lt;&gt;"",T2081&lt;&gt;""),O2081,G2081)</x:f>
        <x:v>FAIL</x:v>
      </x:c>
      <x:c r="V2081" s="9" t="str">
        <x:f>IF(Q2081&lt;&gt;"AGREED","",IF(P2081="LABEL_ONLY",IF(AND(Q2081="AGREED",P2081="LABEL_ONLY",OR(O2081="PASS",O2081="FAIL"),R2081&lt;&gt;"",S2081&lt;&gt;"",T2081&lt;&gt;""),"LABEL_APPLIED","INCOMPLETE_DECISION"),"RERUN_REQUIRED"))</x:f>
      </x:c>
    </x:row>
    <x:row r="2082" ht="30" customHeight="1">
      <x:c r="A2082" s="9" t="str">
        <x:v>TRF-109-F02</x:v>
      </x:c>
      <x:c r="B2082" s="9" t="str">
        <x:v>TRF-109</x:v>
      </x:c>
      <x:c r="C2082" s="9" t="str">
        <x:v>BATCH_27</x:v>
      </x:c>
      <x:c r="D2082" s="9" t="str">
        <x:v>TRAFICOM</x:v>
      </x:c>
      <x:c r="E2082" s="9" t="n">
        <x:v>0</x:v>
      </x:c>
      <x:c r="F2082" s="9" t="str">
        <x:v>6.6.2.3</x:v>
      </x:c>
      <x:c r="G2082" s="9" t="str">
        <x:v>FAIL</x:v>
      </x:c>
      <x:c r="H2082" s="11" t="str">
        <x:v>Wrong table reference.</x:v>
      </x:c>
      <x:c r="I2082" s="10" t="str">
        <x:v>rdf/TRF/TRF-109/TRF-109-F02.ttl</x:v>
      </x:c>
      <x:c r="J2082" s="10" t="str">
        <x:v>8a5f17bbccd3ada6b87859d97ff08aeefd0a84b98d61dfb494e4f91e22f2b8d2</x:v>
      </x:c>
      <x:c r="K2082" s="13" t="str">
        <x:v>NOT_REVIEWED</x:v>
      </x:c>
      <x:c r="L2082" s="13" t="str"/>
      <x:c r="M2082" s="13" t="str"/>
      <x:c r="N2082" s="13" t="str"/>
      <x:c r="O2082" s="13" t="str"/>
      <x:c r="P2082" s="13" t="str"/>
      <x:c r="Q2082" s="13" t="str"/>
      <x:c r="R2082" s="13" t="str"/>
      <x:c r="S2082" s="13" t="str"/>
      <x:c r="T2082" s="14" t="str"/>
      <x:c r="U2082" s="9" t="str">
        <x:f>IF(AND(Q2082="AGREED",P2082="LABEL_ONLY",OR(O2082="PASS",O2082="FAIL"),R2082&lt;&gt;"",S2082&lt;&gt;"",T2082&lt;&gt;""),O2082,G2082)</x:f>
        <x:v>FAIL</x:v>
      </x:c>
      <x:c r="V2082" s="9" t="str">
        <x:f>IF(Q2082&lt;&gt;"AGREED","",IF(P2082="LABEL_ONLY",IF(AND(Q2082="AGREED",P2082="LABEL_ONLY",OR(O2082="PASS",O2082="FAIL"),R2082&lt;&gt;"",S2082&lt;&gt;"",T2082&lt;&gt;""),"LABEL_APPLIED","INCOMPLETE_DECISION"),"RERUN_REQUIRED"))</x:f>
      </x:c>
    </x:row>
    <x:row r="2083" ht="30" customHeight="1">
      <x:c r="A2083" s="9" t="str">
        <x:v>TRF-109-F03</x:v>
      </x:c>
      <x:c r="B2083" s="9" t="str">
        <x:v>TRF-109</x:v>
      </x:c>
      <x:c r="C2083" s="9" t="str">
        <x:v>BATCH_27</x:v>
      </x:c>
      <x:c r="D2083" s="9" t="str">
        <x:v>TRAFICOM</x:v>
      </x:c>
      <x:c r="E2083" s="9" t="n">
        <x:v>0</x:v>
      </x:c>
      <x:c r="F2083" s="9" t="str">
        <x:v>6.6.2.3</x:v>
      </x:c>
      <x:c r="G2083" s="9" t="str">
        <x:v>FAIL</x:v>
      </x:c>
      <x:c r="H2083" s="11" t="str">
        <x:v>Cycle count below allowed range.</x:v>
      </x:c>
      <x:c r="I2083" s="10" t="str">
        <x:v>rdf/TRF/TRF-109/TRF-109-F03.ttl</x:v>
      </x:c>
      <x:c r="J2083" s="10" t="str">
        <x:v>fbc8efc8935dfb0a28faa75e367bd9722ba3f508e4b893eb283d8d1d20b8f4bf</x:v>
      </x:c>
      <x:c r="K2083" s="13" t="str">
        <x:v>NOT_REVIEWED</x:v>
      </x:c>
      <x:c r="L2083" s="13" t="str"/>
      <x:c r="M2083" s="13" t="str"/>
      <x:c r="N2083" s="13" t="str"/>
      <x:c r="O2083" s="13" t="str"/>
      <x:c r="P2083" s="13" t="str"/>
      <x:c r="Q2083" s="13" t="str"/>
      <x:c r="R2083" s="13" t="str"/>
      <x:c r="S2083" s="13" t="str"/>
      <x:c r="T2083" s="14" t="str"/>
      <x:c r="U2083" s="9" t="str">
        <x:f>IF(AND(Q2083="AGREED",P2083="LABEL_ONLY",OR(O2083="PASS",O2083="FAIL"),R2083&lt;&gt;"",S2083&lt;&gt;"",T2083&lt;&gt;""),O2083,G2083)</x:f>
        <x:v>FAIL</x:v>
      </x:c>
      <x:c r="V2083" s="9" t="str">
        <x:f>IF(Q2083&lt;&gt;"AGREED","",IF(P2083="LABEL_ONLY",IF(AND(Q2083="AGREED",P2083="LABEL_ONLY",OR(O2083="PASS",O2083="FAIL"),R2083&lt;&gt;"",S2083&lt;&gt;"",T2083&lt;&gt;""),"LABEL_APPLIED","INCOMPLETE_DECISION"),"RERUN_REQUIRED"))</x:f>
      </x:c>
    </x:row>
    <x:row r="2084" ht="30" customHeight="1">
      <x:c r="A2084" s="9" t="str">
        <x:v>TRF-109-F04</x:v>
      </x:c>
      <x:c r="B2084" s="9" t="str">
        <x:v>TRF-109</x:v>
      </x:c>
      <x:c r="C2084" s="9" t="str">
        <x:v>BATCH_27</x:v>
      </x:c>
      <x:c r="D2084" s="9" t="str">
        <x:v>TRAFICOM</x:v>
      </x:c>
      <x:c r="E2084" s="9" t="n">
        <x:v>0</x:v>
      </x:c>
      <x:c r="F2084" s="9" t="str">
        <x:v>6.6.2.3</x:v>
      </x:c>
      <x:c r="G2084" s="9" t="str">
        <x:v>FAIL</x:v>
      </x:c>
      <x:c r="H2084" s="11" t="str">
        <x:v>Missing coefficient C4.</x:v>
      </x:c>
      <x:c r="I2084" s="10" t="str">
        <x:v>rdf/TRF/TRF-109/TRF-109-F04.ttl</x:v>
      </x:c>
      <x:c r="J2084" s="10" t="str">
        <x:v>d693e95a67e7e6f09a7026162de1132fb60a88fc1517599b01ad58b497744bb9</x:v>
      </x:c>
      <x:c r="K2084" s="13" t="str">
        <x:v>NOT_REVIEWED</x:v>
      </x:c>
      <x:c r="L2084" s="13" t="str"/>
      <x:c r="M2084" s="13" t="str"/>
      <x:c r="N2084" s="13" t="str"/>
      <x:c r="O2084" s="13" t="str"/>
      <x:c r="P2084" s="13" t="str"/>
      <x:c r="Q2084" s="13" t="str"/>
      <x:c r="R2084" s="13" t="str"/>
      <x:c r="S2084" s="13" t="str"/>
      <x:c r="T2084" s="14" t="str"/>
      <x:c r="U2084" s="9" t="str">
        <x:f>IF(AND(Q2084="AGREED",P2084="LABEL_ONLY",OR(O2084="PASS",O2084="FAIL"),R2084&lt;&gt;"",S2084&lt;&gt;"",T2084&lt;&gt;""),O2084,G2084)</x:f>
        <x:v>FAIL</x:v>
      </x:c>
      <x:c r="V2084" s="9" t="str">
        <x:f>IF(Q2084&lt;&gt;"AGREED","",IF(P2084="LABEL_ONLY",IF(AND(Q2084="AGREED",P2084="LABEL_ONLY",OR(O2084="PASS",O2084="FAIL"),R2084&lt;&gt;"",S2084&lt;&gt;"",T2084&lt;&gt;""),"LABEL_APPLIED","INCOMPLETE_DECISION"),"RERUN_REQUIRED"))</x:f>
      </x:c>
    </x:row>
    <x:row r="2085" ht="30" customHeight="1">
      <x:c r="A2085" s="9" t="str">
        <x:v>TRF-109-P01</x:v>
      </x:c>
      <x:c r="B2085" s="9" t="str">
        <x:v>TRF-109</x:v>
      </x:c>
      <x:c r="C2085" s="9" t="str">
        <x:v>BATCH_27</x:v>
      </x:c>
      <x:c r="D2085" s="9" t="str">
        <x:v>TRAFICOM</x:v>
      </x:c>
      <x:c r="E2085" s="9" t="n">
        <x:v>0</x:v>
      </x:c>
      <x:c r="F2085" s="9" t="str">
        <x:v>6.6.2.3</x:v>
      </x:c>
      <x:c r="G2085" s="9" t="str">
        <x:v>PASS</x:v>
      </x:c>
      <x:c r="H2085" s="11" t="str">
        <x:v>Canonical Table 6-14 selector and cycle boundary.</x:v>
      </x:c>
      <x:c r="I2085" s="10" t="str">
        <x:v>rdf/TRF/TRF-109/TRF-109-P01.ttl</x:v>
      </x:c>
      <x:c r="J2085" s="10" t="str">
        <x:v>b76339a433b5c2d6f93d1d765ac911f2df5af289c9e5e797acd2c535fc346571</x:v>
      </x:c>
      <x:c r="K2085" s="13" t="str">
        <x:v>NOT_REVIEWED</x:v>
      </x:c>
      <x:c r="L2085" s="13" t="str"/>
      <x:c r="M2085" s="13" t="str"/>
      <x:c r="N2085" s="13" t="str"/>
      <x:c r="O2085" s="13" t="str"/>
      <x:c r="P2085" s="13" t="str"/>
      <x:c r="Q2085" s="13" t="str"/>
      <x:c r="R2085" s="13" t="str"/>
      <x:c r="S2085" s="13" t="str"/>
      <x:c r="T2085" s="14" t="str"/>
      <x:c r="U2085" s="9" t="str">
        <x:f>IF(AND(Q2085="AGREED",P2085="LABEL_ONLY",OR(O2085="PASS",O2085="FAIL"),R2085&lt;&gt;"",S2085&lt;&gt;"",T2085&lt;&gt;""),O2085,G2085)</x:f>
        <x:v>PASS</x:v>
      </x:c>
      <x:c r="V2085" s="9" t="str">
        <x:f>IF(Q2085&lt;&gt;"AGREED","",IF(P2085="LABEL_ONLY",IF(AND(Q2085="AGREED",P2085="LABEL_ONLY",OR(O2085="PASS",O2085="FAIL"),R2085&lt;&gt;"",S2085&lt;&gt;"",T2085&lt;&gt;""),"LABEL_APPLIED","INCOMPLETE_DECISION"),"RERUN_REQUIRED"))</x:f>
      </x:c>
    </x:row>
    <x:row r="2086" ht="30" customHeight="1">
      <x:c r="A2086" s="9" t="str">
        <x:v>TRF-109-P02</x:v>
      </x:c>
      <x:c r="B2086" s="9" t="str">
        <x:v>TRF-109</x:v>
      </x:c>
      <x:c r="C2086" s="9" t="str">
        <x:v>BATCH_27</x:v>
      </x:c>
      <x:c r="D2086" s="9" t="str">
        <x:v>TRAFICOM</x:v>
      </x:c>
      <x:c r="E2086" s="9" t="n">
        <x:v>0</x:v>
      </x:c>
      <x:c r="F2086" s="9" t="str">
        <x:v>6.6.2.3</x:v>
      </x:c>
      <x:c r="G2086" s="9" t="str">
        <x:v>PASS</x:v>
      </x:c>
      <x:c r="H2086" s="11" t="str">
        <x:v>Canonical Table 6-14 selector and cycle boundary.</x:v>
      </x:c>
      <x:c r="I2086" s="10" t="str">
        <x:v>rdf/TRF/TRF-109/TRF-109-P02.ttl</x:v>
      </x:c>
      <x:c r="J2086" s="10" t="str">
        <x:v>ba7d56b5371f62bfd911d0d3ba58033ee65240c325a9fd439fd7fca75bcfa104</x:v>
      </x:c>
      <x:c r="K2086" s="13" t="str">
        <x:v>NOT_REVIEWED</x:v>
      </x:c>
      <x:c r="L2086" s="13" t="str"/>
      <x:c r="M2086" s="13" t="str"/>
      <x:c r="N2086" s="13" t="str"/>
      <x:c r="O2086" s="13" t="str"/>
      <x:c r="P2086" s="13" t="str"/>
      <x:c r="Q2086" s="13" t="str"/>
      <x:c r="R2086" s="13" t="str"/>
      <x:c r="S2086" s="13" t="str"/>
      <x:c r="T2086" s="14" t="str"/>
      <x:c r="U2086" s="9" t="str">
        <x:f>IF(AND(Q2086="AGREED",P2086="LABEL_ONLY",OR(O2086="PASS",O2086="FAIL"),R2086&lt;&gt;"",S2086&lt;&gt;"",T2086&lt;&gt;""),O2086,G2086)</x:f>
        <x:v>PASS</x:v>
      </x:c>
      <x:c r="V2086" s="9" t="str">
        <x:f>IF(Q2086&lt;&gt;"AGREED","",IF(P2086="LABEL_ONLY",IF(AND(Q2086="AGREED",P2086="LABEL_ONLY",OR(O2086="PASS",O2086="FAIL"),R2086&lt;&gt;"",S2086&lt;&gt;"",T2086&lt;&gt;""),"LABEL_APPLIED","INCOMPLETE_DECISION"),"RERUN_REQUIRED"))</x:f>
      </x:c>
    </x:row>
    <x:row r="2087" ht="30" customHeight="1">
      <x:c r="A2087" s="9" t="str">
        <x:v>TRF-109-P03</x:v>
      </x:c>
      <x:c r="B2087" s="9" t="str">
        <x:v>TRF-109</x:v>
      </x:c>
      <x:c r="C2087" s="9" t="str">
        <x:v>BATCH_27</x:v>
      </x:c>
      <x:c r="D2087" s="9" t="str">
        <x:v>TRAFICOM</x:v>
      </x:c>
      <x:c r="E2087" s="9" t="n">
        <x:v>0</x:v>
      </x:c>
      <x:c r="F2087" s="9" t="str">
        <x:v>6.6.2.3</x:v>
      </x:c>
      <x:c r="G2087" s="9" t="str">
        <x:v>PASS</x:v>
      </x:c>
      <x:c r="H2087" s="11" t="str">
        <x:v>Canonical Table 6-14 selector and cycle boundary.</x:v>
      </x:c>
      <x:c r="I2087" s="10" t="str">
        <x:v>rdf/TRF/TRF-109/TRF-109-P03.ttl</x:v>
      </x:c>
      <x:c r="J2087" s="10" t="str">
        <x:v>0216176ddbabf8e9beb0d00fc7d2a7d1521800123b95429b22cdc7aad1acabe5</x:v>
      </x:c>
      <x:c r="K2087" s="13" t="str">
        <x:v>NOT_REVIEWED</x:v>
      </x:c>
      <x:c r="L2087" s="13" t="str"/>
      <x:c r="M2087" s="13" t="str"/>
      <x:c r="N2087" s="13" t="str"/>
      <x:c r="O2087" s="13" t="str"/>
      <x:c r="P2087" s="13" t="str"/>
      <x:c r="Q2087" s="13" t="str"/>
      <x:c r="R2087" s="13" t="str"/>
      <x:c r="S2087" s="13" t="str"/>
      <x:c r="T2087" s="14" t="str"/>
      <x:c r="U2087" s="9" t="str">
        <x:f>IF(AND(Q2087="AGREED",P2087="LABEL_ONLY",OR(O2087="PASS",O2087="FAIL"),R2087&lt;&gt;"",S2087&lt;&gt;"",T2087&lt;&gt;""),O2087,G2087)</x:f>
        <x:v>PASS</x:v>
      </x:c>
      <x:c r="V2087" s="9" t="str">
        <x:f>IF(Q2087&lt;&gt;"AGREED","",IF(P2087="LABEL_ONLY",IF(AND(Q2087="AGREED",P2087="LABEL_ONLY",OR(O2087="PASS",O2087="FAIL"),R2087&lt;&gt;"",S2087&lt;&gt;"",T2087&lt;&gt;""),"LABEL_APPLIED","INCOMPLETE_DECISION"),"RERUN_REQUIRED"))</x:f>
      </x:c>
    </x:row>
    <x:row r="2088" ht="30" customHeight="1">
      <x:c r="A2088" s="9" t="str">
        <x:v>TRF-109-P04</x:v>
      </x:c>
      <x:c r="B2088" s="9" t="str">
        <x:v>TRF-109</x:v>
      </x:c>
      <x:c r="C2088" s="9" t="str">
        <x:v>BATCH_27</x:v>
      </x:c>
      <x:c r="D2088" s="9" t="str">
        <x:v>TRAFICOM</x:v>
      </x:c>
      <x:c r="E2088" s="9" t="n">
        <x:v>1</x:v>
      </x:c>
      <x:c r="F2088" s="9" t="str">
        <x:v>6.6.2.3</x:v>
      </x:c>
      <x:c r="G2088" s="9" t="str">
        <x:v>PASS</x:v>
      </x:c>
      <x:c r="H2088" s="11" t="str">
        <x:v>Canonical Table 6-14 selector and cycle boundary.</x:v>
      </x:c>
      <x:c r="I2088" s="10" t="str">
        <x:v>rdf/TRF/TRF-109/TRF-109-P04.ttl</x:v>
      </x:c>
      <x:c r="J2088" s="10" t="str">
        <x:v>1ce750a6341e758b5dbacd9cd337459008ce52a4150734881438e435c97ff228</x:v>
      </x:c>
      <x:c r="K2088" s="13" t="str">
        <x:v>NOT_REVIEWED</x:v>
      </x:c>
      <x:c r="L2088" s="13" t="str"/>
      <x:c r="M2088" s="13" t="str"/>
      <x:c r="N2088" s="13" t="str"/>
      <x:c r="O2088" s="13" t="str"/>
      <x:c r="P2088" s="13" t="str"/>
      <x:c r="Q2088" s="13" t="str"/>
      <x:c r="R2088" s="13" t="str"/>
      <x:c r="S2088" s="13" t="str"/>
      <x:c r="T2088" s="14" t="str"/>
      <x:c r="U2088" s="9" t="str">
        <x:f>IF(AND(Q2088="AGREED",P2088="LABEL_ONLY",OR(O2088="PASS",O2088="FAIL"),R2088&lt;&gt;"",S2088&lt;&gt;"",T2088&lt;&gt;""),O2088,G2088)</x:f>
        <x:v>PASS</x:v>
      </x:c>
      <x:c r="V2088" s="9" t="str">
        <x:f>IF(Q2088&lt;&gt;"AGREED","",IF(P2088="LABEL_ONLY",IF(AND(Q2088="AGREED",P2088="LABEL_ONLY",OR(O2088="PASS",O2088="FAIL"),R2088&lt;&gt;"",S2088&lt;&gt;"",T2088&lt;&gt;""),"LABEL_APPLIED","INCOMPLETE_DECISION"),"RERUN_REQUIRED"))</x:f>
      </x:c>
    </x:row>
    <x:row r="2089" ht="30" customHeight="1">
      <x:c r="A2089" s="9" t="str">
        <x:v>TRF-111-F01</x:v>
      </x:c>
      <x:c r="B2089" s="9" t="str">
        <x:v>TRF-111</x:v>
      </x:c>
      <x:c r="C2089" s="9" t="str">
        <x:v>BATCH_26</x:v>
      </x:c>
      <x:c r="D2089" s="9" t="str">
        <x:v>TRAFICOM</x:v>
      </x:c>
      <x:c r="E2089" s="9" t="n">
        <x:v>1</x:v>
      </x:c>
      <x:c r="F2089" s="9" t="str">
        <x:v>6.6.4</x:v>
      </x:c>
      <x:c r="G2089" s="9" t="str">
        <x:v>FAIL</x:v>
      </x:c>
      <x:c r="H2089" s="11" t="str">
        <x:v>Missing extreme ice force operand.</x:v>
      </x:c>
      <x:c r="I2089" s="10" t="str">
        <x:v>rdf/TRF/TRF-111/TRF-111-F01.ttl</x:v>
      </x:c>
      <x:c r="J2089" s="10" t="str">
        <x:v>eccb8c2fb77037da2f36ebcc3ca3df5e18ccd774caf66c61269c0afed67bbca8</x:v>
      </x:c>
      <x:c r="K2089" s="13" t="str">
        <x:v>NOT_REVIEWED</x:v>
      </x:c>
      <x:c r="L2089" s="13" t="str"/>
      <x:c r="M2089" s="13" t="str"/>
      <x:c r="N2089" s="13" t="str"/>
      <x:c r="O2089" s="13" t="str"/>
      <x:c r="P2089" s="13" t="str"/>
      <x:c r="Q2089" s="13" t="str"/>
      <x:c r="R2089" s="13" t="str"/>
      <x:c r="S2089" s="13" t="str"/>
      <x:c r="T2089" s="14" t="str"/>
      <x:c r="U2089" s="9" t="str">
        <x:f>IF(AND(Q2089="AGREED",P2089="LABEL_ONLY",OR(O2089="PASS",O2089="FAIL"),R2089&lt;&gt;"",S2089&lt;&gt;"",T2089&lt;&gt;""),O2089,G2089)</x:f>
        <x:v>FAIL</x:v>
      </x:c>
      <x:c r="V2089" s="9" t="str">
        <x:f>IF(Q2089&lt;&gt;"AGREED","",IF(P2089="LABEL_ONLY",IF(AND(Q2089="AGREED",P2089="LABEL_ONLY",OR(O2089="PASS",O2089="FAIL"),R2089&lt;&gt;"",S2089&lt;&gt;"",T2089&lt;&gt;""),"LABEL_APPLIED","INCOMPLETE_DECISION"),"RERUN_REQUIRED"))</x:f>
      </x:c>
    </x:row>
    <x:row r="2090" ht="30" customHeight="1">
      <x:c r="A2090" s="9" t="str">
        <x:v>TRF-111-F02</x:v>
      </x:c>
      <x:c r="B2090" s="9" t="str">
        <x:v>TRF-111</x:v>
      </x:c>
      <x:c r="C2090" s="9" t="str">
        <x:v>BATCH_26</x:v>
      </x:c>
      <x:c r="D2090" s="9" t="str">
        <x:v>TRAFICOM</x:v>
      </x:c>
      <x:c r="E2090" s="9" t="n">
        <x:v>0</x:v>
      </x:c>
      <x:c r="F2090" s="9" t="str">
        <x:v>6.6.4</x:v>
      </x:c>
      <x:c r="G2090" s="9" t="str">
        <x:v>FAIL</x:v>
      </x:c>
      <x:c r="H2090" s="11" t="str">
        <x:v>Extreme-load yield safety factor too low.</x:v>
      </x:c>
      <x:c r="I2090" s="10" t="str">
        <x:v>rdf/TRF/TRF-111/TRF-111-F02.ttl</x:v>
      </x:c>
      <x:c r="J2090" s="10" t="str">
        <x:v>721eb2169ffb999c9fa34551e762674844c6ade493738ec212a222f60b8ea249</x:v>
      </x:c>
      <x:c r="K2090" s="13" t="str">
        <x:v>NOT_REVIEWED</x:v>
      </x:c>
      <x:c r="L2090" s="13" t="str"/>
      <x:c r="M2090" s="13" t="str"/>
      <x:c r="N2090" s="13" t="str"/>
      <x:c r="O2090" s="13" t="str"/>
      <x:c r="P2090" s="13" t="str"/>
      <x:c r="Q2090" s="13" t="str"/>
      <x:c r="R2090" s="13" t="str"/>
      <x:c r="S2090" s="13" t="str"/>
      <x:c r="T2090" s="14" t="str"/>
      <x:c r="U2090" s="9" t="str">
        <x:f>IF(AND(Q2090="AGREED",P2090="LABEL_ONLY",OR(O2090="PASS",O2090="FAIL"),R2090&lt;&gt;"",S2090&lt;&gt;"",T2090&lt;&gt;""),O2090,G2090)</x:f>
        <x:v>FAIL</x:v>
      </x:c>
      <x:c r="V2090" s="9" t="str">
        <x:f>IF(Q2090&lt;&gt;"AGREED","",IF(P2090="LABEL_ONLY",IF(AND(Q2090="AGREED",P2090="LABEL_ONLY",OR(O2090="PASS",O2090="FAIL"),R2090&lt;&gt;"",S2090&lt;&gt;"",T2090&lt;&gt;""),"LABEL_APPLIED","INCOMPLETE_DECISION"),"RERUN_REQUIRED"))</x:f>
      </x:c>
    </x:row>
    <x:row r="2091" ht="30" customHeight="1">
      <x:c r="A2091" s="9" t="str">
        <x:v>TRF-111-F03</x:v>
      </x:c>
      <x:c r="B2091" s="9" t="str">
        <x:v>TRF-111</x:v>
      </x:c>
      <x:c r="C2091" s="9" t="str">
        <x:v>BATCH_26</x:v>
      </x:c>
      <x:c r="D2091" s="9" t="str">
        <x:v>TRAFICOM</x:v>
      </x:c>
      <x:c r="E2091" s="9" t="n">
        <x:v>0</x:v>
      </x:c>
      <x:c r="F2091" s="9" t="str">
        <x:v>6.6.4</x:v>
      </x:c>
      <x:c r="G2091" s="9" t="str">
        <x:v>FAIL</x:v>
      </x:c>
      <x:c r="H2091" s="11" t="str">
        <x:v>Fatigue safety factor too low.</x:v>
      </x:c>
      <x:c r="I2091" s="10" t="str">
        <x:v>rdf/TRF/TRF-111/TRF-111-F03.ttl</x:v>
      </x:c>
      <x:c r="J2091" s="10" t="str">
        <x:v>76ad50095f7abb4229171f8078f96c43f12cfe0ee64a90aa60381bafc1e708bf</x:v>
      </x:c>
      <x:c r="K2091" s="13" t="str">
        <x:v>NOT_REVIEWED</x:v>
      </x:c>
      <x:c r="L2091" s="13" t="str"/>
      <x:c r="M2091" s="13" t="str"/>
      <x:c r="N2091" s="13" t="str"/>
      <x:c r="O2091" s="13" t="str"/>
      <x:c r="P2091" s="13" t="str"/>
      <x:c r="Q2091" s="13" t="str"/>
      <x:c r="R2091" s="13" t="str"/>
      <x:c r="S2091" s="13" t="str"/>
      <x:c r="T2091" s="14" t="str"/>
      <x:c r="U2091" s="9" t="str">
        <x:f>IF(AND(Q2091="AGREED",P2091="LABEL_ONLY",OR(O2091="PASS",O2091="FAIL"),R2091&lt;&gt;"",S2091&lt;&gt;"",T2091&lt;&gt;""),O2091,G2091)</x:f>
        <x:v>FAIL</x:v>
      </x:c>
      <x:c r="V2091" s="9" t="str">
        <x:f>IF(Q2091&lt;&gt;"AGREED","",IF(P2091="LABEL_ONLY",IF(AND(Q2091="AGREED",P2091="LABEL_ONLY",OR(O2091="PASS",O2091="FAIL"),R2091&lt;&gt;"",S2091&lt;&gt;"",T2091&lt;&gt;""),"LABEL_APPLIED","INCOMPLETE_DECISION"),"RERUN_REQUIRED"))</x:f>
      </x:c>
    </x:row>
    <x:row r="2092" ht="30" customHeight="1">
      <x:c r="A2092" s="9" t="str">
        <x:v>TRF-111-P01</x:v>
      </x:c>
      <x:c r="B2092" s="9" t="str">
        <x:v>TRF-111</x:v>
      </x:c>
      <x:c r="C2092" s="9" t="str">
        <x:v>BATCH_26</x:v>
      </x:c>
      <x:c r="D2092" s="9" t="str">
        <x:v>TRAFICOM</x:v>
      </x:c>
      <x:c r="E2092" s="9" t="n">
        <x:v>0</x:v>
      </x:c>
      <x:c r="F2092" s="9" t="str">
        <x:v>6.6.4</x:v>
      </x:c>
      <x:c r="G2092" s="9" t="str">
        <x:v>PASS</x:v>
      </x:c>
      <x:c r="H2092" s="11" t="str">
        <x:v>Ready shaft-line extreme load case.</x:v>
      </x:c>
      <x:c r="I2092" s="10" t="str">
        <x:v>rdf/TRF/TRF-111/TRF-111-P01.ttl</x:v>
      </x:c>
      <x:c r="J2092" s="10" t="str">
        <x:v>160dd3a02c9c7bdec2b582bca5c3e721dbd39309026468ec83f77920ef37a206</x:v>
      </x:c>
      <x:c r="K2092" s="13" t="str">
        <x:v>NOT_REVIEWED</x:v>
      </x:c>
      <x:c r="L2092" s="13" t="str"/>
      <x:c r="M2092" s="13" t="str"/>
      <x:c r="N2092" s="13" t="str"/>
      <x:c r="O2092" s="13" t="str"/>
      <x:c r="P2092" s="13" t="str"/>
      <x:c r="Q2092" s="13" t="str"/>
      <x:c r="R2092" s="13" t="str"/>
      <x:c r="S2092" s="13" t="str"/>
      <x:c r="T2092" s="14" t="str"/>
      <x:c r="U2092" s="9" t="str">
        <x:f>IF(AND(Q2092="AGREED",P2092="LABEL_ONLY",OR(O2092="PASS",O2092="FAIL"),R2092&lt;&gt;"",S2092&lt;&gt;"",T2092&lt;&gt;""),O2092,G2092)</x:f>
        <x:v>PASS</x:v>
      </x:c>
      <x:c r="V2092" s="9" t="str">
        <x:f>IF(Q2092&lt;&gt;"AGREED","",IF(P2092="LABEL_ONLY",IF(AND(Q2092="AGREED",P2092="LABEL_ONLY",OR(O2092="PASS",O2092="FAIL"),R2092&lt;&gt;"",S2092&lt;&gt;"",T2092&lt;&gt;""),"LABEL_APPLIED","INCOMPLETE_DECISION"),"RERUN_REQUIRED"))</x:f>
      </x:c>
    </x:row>
    <x:row r="2093" ht="30" customHeight="1">
      <x:c r="A2093" s="9" t="str">
        <x:v>TRF-111-P02</x:v>
      </x:c>
      <x:c r="B2093" s="9" t="str">
        <x:v>TRF-111</x:v>
      </x:c>
      <x:c r="C2093" s="9" t="str">
        <x:v>BATCH_26</x:v>
      </x:c>
      <x:c r="D2093" s="9" t="str">
        <x:v>TRAFICOM</x:v>
      </x:c>
      <x:c r="E2093" s="9" t="n">
        <x:v>1</x:v>
      </x:c>
      <x:c r="F2093" s="9" t="str">
        <x:v>6.6.4</x:v>
      </x:c>
      <x:c r="G2093" s="9" t="str">
        <x:v>PASS</x:v>
      </x:c>
      <x:c r="H2093" s="11" t="str">
        <x:v>Ready shaft-line fatigue load case.</x:v>
      </x:c>
      <x:c r="I2093" s="10" t="str">
        <x:v>rdf/TRF/TRF-111/TRF-111-P02.ttl</x:v>
      </x:c>
      <x:c r="J2093" s="10" t="str">
        <x:v>a5d636cb841762128e134737e663113a206b866898ced7591a8a4f429b6f6a5e</x:v>
      </x:c>
      <x:c r="K2093" s="13" t="str">
        <x:v>NOT_REVIEWED</x:v>
      </x:c>
      <x:c r="L2093" s="13" t="str"/>
      <x:c r="M2093" s="13" t="str"/>
      <x:c r="N2093" s="13" t="str"/>
      <x:c r="O2093" s="13" t="str"/>
      <x:c r="P2093" s="13" t="str"/>
      <x:c r="Q2093" s="13" t="str"/>
      <x:c r="R2093" s="13" t="str"/>
      <x:c r="S2093" s="13" t="str"/>
      <x:c r="T2093" s="14" t="str"/>
      <x:c r="U2093" s="9" t="str">
        <x:f>IF(AND(Q2093="AGREED",P2093="LABEL_ONLY",OR(O2093="PASS",O2093="FAIL"),R2093&lt;&gt;"",S2093&lt;&gt;"",T2093&lt;&gt;""),O2093,G2093)</x:f>
        <x:v>PASS</x:v>
      </x:c>
      <x:c r="V2093" s="9" t="str">
        <x:f>IF(Q2093&lt;&gt;"AGREED","",IF(P2093="LABEL_ONLY",IF(AND(Q2093="AGREED",P2093="LABEL_ONLY",OR(O2093="PASS",O2093="FAIL"),R2093&lt;&gt;"",S2093&lt;&gt;"",T2093&lt;&gt;""),"LABEL_APPLIED","INCOMPLETE_DECISION"),"RERUN_REQUIRED"))</x:f>
      </x:c>
    </x:row>
    <x:row r="2094" ht="30" customHeight="1">
      <x:c r="A2094" s="9" t="str">
        <x:v>TRF-111-P03</x:v>
      </x:c>
      <x:c r="B2094" s="9" t="str">
        <x:v>TRF-111</x:v>
      </x:c>
      <x:c r="C2094" s="9" t="str">
        <x:v>BATCH_26</x:v>
      </x:c>
      <x:c r="D2094" s="9" t="str">
        <x:v>TRAFICOM</x:v>
      </x:c>
      <x:c r="E2094" s="9" t="n">
        <x:v>0</x:v>
      </x:c>
      <x:c r="F2094" s="9" t="str">
        <x:v>6.6.4</x:v>
      </x:c>
      <x:c r="G2094" s="9" t="str">
        <x:v>PASS</x:v>
      </x:c>
      <x:c r="H2094" s="11" t="str">
        <x:v>Ready shaft-line blade load case.</x:v>
      </x:c>
      <x:c r="I2094" s="10" t="str">
        <x:v>rdf/TRF/TRF-111/TRF-111-P03.ttl</x:v>
      </x:c>
      <x:c r="J2094" s="10" t="str">
        <x:v>39e2c4e765fddeb09a0c9323a905969471004b8d8f67b09569a0816732065185</x:v>
      </x:c>
      <x:c r="K2094" s="13" t="str">
        <x:v>NOT_REVIEWED</x:v>
      </x:c>
      <x:c r="L2094" s="13" t="str"/>
      <x:c r="M2094" s="13" t="str"/>
      <x:c r="N2094" s="13" t="str"/>
      <x:c r="O2094" s="13" t="str"/>
      <x:c r="P2094" s="13" t="str"/>
      <x:c r="Q2094" s="13" t="str"/>
      <x:c r="R2094" s="13" t="str"/>
      <x:c r="S2094" s="13" t="str"/>
      <x:c r="T2094" s="14" t="str"/>
      <x:c r="U2094" s="9" t="str">
        <x:f>IF(AND(Q2094="AGREED",P2094="LABEL_ONLY",OR(O2094="PASS",O2094="FAIL"),R2094&lt;&gt;"",S2094&lt;&gt;"",T2094&lt;&gt;""),O2094,G2094)</x:f>
        <x:v>PASS</x:v>
      </x:c>
      <x:c r="V2094" s="9" t="str">
        <x:f>IF(Q2094&lt;&gt;"AGREED","",IF(P2094="LABEL_ONLY",IF(AND(Q2094="AGREED",P2094="LABEL_ONLY",OR(O2094="PASS",O2094="FAIL"),R2094&lt;&gt;"",S2094&lt;&gt;"",T2094&lt;&gt;""),"LABEL_APPLIED","INCOMPLETE_DECISION"),"RERUN_REQUIRED"))</x:f>
      </x:c>
    </x:row>
    <x:row r="2095" ht="30" customHeight="1">
      <x:c r="A2095" s="9" t="str">
        <x:v>TRF-112-F01</x:v>
      </x:c>
      <x:c r="B2095" s="9" t="str">
        <x:v>TRF-112</x:v>
      </x:c>
      <x:c r="C2095" s="9" t="str">
        <x:v>BATCH_02</x:v>
      </x:c>
      <x:c r="D2095" s="9" t="str">
        <x:v>TRAFICOM</x:v>
      </x:c>
      <x:c r="E2095" s="9" t="n">
        <x:v>0</x:v>
      </x:c>
      <x:c r="F2095" s="9" t="str">
        <x:v>6.6.4.1</x:v>
      </x:c>
      <x:c r="G2095" s="9" t="str">
        <x:v>FAIL</x:v>
      </x:c>
      <x:c r="H2095" s="11" t="str">
        <x:v>Missing combined load.</x:v>
      </x:c>
      <x:c r="I2095" s="10" t="str">
        <x:v>rdf/TRF/TRF-112/TRF-112-F01.ttl</x:v>
      </x:c>
      <x:c r="J2095" s="10" t="str">
        <x:v>1b6fdf2029ac246c4b103e74f74d7692806221a6eac97124f2a64e1c273e7e48</x:v>
      </x:c>
      <x:c r="K2095" s="13" t="str">
        <x:v>NOT_REVIEWED</x:v>
      </x:c>
      <x:c r="L2095" s="13" t="str"/>
      <x:c r="M2095" s="13" t="str"/>
      <x:c r="N2095" s="13" t="str"/>
      <x:c r="O2095" s="13" t="str"/>
      <x:c r="P2095" s="13" t="str"/>
      <x:c r="Q2095" s="13" t="str"/>
      <x:c r="R2095" s="13" t="str"/>
      <x:c r="S2095" s="13" t="str"/>
      <x:c r="T2095" s="14" t="str"/>
      <x:c r="U2095" s="9" t="str">
        <x:f>IF(AND(Q2095="AGREED",P2095="LABEL_ONLY",OR(O2095="PASS",O2095="FAIL"),R2095&lt;&gt;"",S2095&lt;&gt;"",T2095&lt;&gt;""),O2095,G2095)</x:f>
        <x:v>FAIL</x:v>
      </x:c>
      <x:c r="V2095" s="9" t="str">
        <x:f>IF(Q2095&lt;&gt;"AGREED","",IF(P2095="LABEL_ONLY",IF(AND(Q2095="AGREED",P2095="LABEL_ONLY",OR(O2095="PASS",O2095="FAIL"),R2095&lt;&gt;"",S2095&lt;&gt;"",T2095&lt;&gt;""),"LABEL_APPLIED","INCOMPLETE_DECISION"),"RERUN_REQUIRED"))</x:f>
      </x:c>
    </x:row>
    <x:row r="2096" ht="30" customHeight="1">
      <x:c r="A2096" s="9" t="str">
        <x:v>TRF-112-F02</x:v>
      </x:c>
      <x:c r="B2096" s="9" t="str">
        <x:v>TRF-112</x:v>
      </x:c>
      <x:c r="C2096" s="9" t="str">
        <x:v>BATCH_02</x:v>
      </x:c>
      <x:c r="D2096" s="9" t="str">
        <x:v>TRAFICOM</x:v>
      </x:c>
      <x:c r="E2096" s="9" t="n">
        <x:v>0</x:v>
      </x:c>
      <x:c r="F2096" s="9" t="str">
        <x:v>6.6.4.1</x:v>
      </x:c>
      <x:c r="G2096" s="9" t="str">
        <x:v>FAIL</x:v>
      </x:c>
      <x:c r="H2096" s="11" t="str">
        <x:v>Missing bending safety factor.</x:v>
      </x:c>
      <x:c r="I2096" s="10" t="str">
        <x:v>rdf/TRF/TRF-112/TRF-112-F02.ttl</x:v>
      </x:c>
      <x:c r="J2096" s="10" t="str">
        <x:v>ea03ff939e9b35a66fee720e53642b00ffac835fccdcc4fcb2798543b5858ccc</x:v>
      </x:c>
      <x:c r="K2096" s="13" t="str">
        <x:v>NOT_REVIEWED</x:v>
      </x:c>
      <x:c r="L2096" s="13" t="str"/>
      <x:c r="M2096" s="13" t="str"/>
      <x:c r="N2096" s="13" t="str"/>
      <x:c r="O2096" s="13" t="str"/>
      <x:c r="P2096" s="13" t="str"/>
      <x:c r="Q2096" s="13" t="str"/>
      <x:c r="R2096" s="13" t="str"/>
      <x:c r="S2096" s="13" t="str"/>
      <x:c r="T2096" s="14" t="str"/>
      <x:c r="U2096" s="9" t="str">
        <x:f>IF(AND(Q2096="AGREED",P2096="LABEL_ONLY",OR(O2096="PASS",O2096="FAIL"),R2096&lt;&gt;"",S2096&lt;&gt;"",T2096&lt;&gt;""),O2096,G2096)</x:f>
        <x:v>FAIL</x:v>
      </x:c>
      <x:c r="V2096" s="9" t="str">
        <x:f>IF(Q2096&lt;&gt;"AGREED","",IF(P2096="LABEL_ONLY",IF(AND(Q2096="AGREED",P2096="LABEL_ONLY",OR(O2096="PASS",O2096="FAIL"),R2096&lt;&gt;"",S2096&lt;&gt;"",T2096&lt;&gt;""),"LABEL_APPLIED","INCOMPLETE_DECISION"),"RERUN_REQUIRED"))</x:f>
      </x:c>
    </x:row>
    <x:row r="2097" ht="30" customHeight="1">
      <x:c r="A2097" s="9" t="str">
        <x:v>TRF-112-F03</x:v>
      </x:c>
      <x:c r="B2097" s="9" t="str">
        <x:v>TRF-112</x:v>
      </x:c>
      <x:c r="C2097" s="9" t="str">
        <x:v>BATCH_02</x:v>
      </x:c>
      <x:c r="D2097" s="9" t="str">
        <x:v>TRAFICOM</x:v>
      </x:c>
      <x:c r="E2097" s="9" t="n">
        <x:v>1</x:v>
      </x:c>
      <x:c r="F2097" s="9" t="str">
        <x:v>6.6.4.1</x:v>
      </x:c>
      <x:c r="G2097" s="9" t="str">
        <x:v>FAIL</x:v>
      </x:c>
      <x:c r="H2097" s="11" t="str">
        <x:v>Yield safety factor below one.</x:v>
      </x:c>
      <x:c r="I2097" s="10" t="str">
        <x:v>rdf/TRF/TRF-112/TRF-112-F03.ttl</x:v>
      </x:c>
      <x:c r="J2097" s="10" t="str">
        <x:v>68bbedff809aaae38c577752c9302c27879f3e60bda0d9ec7a84b1b05396f09b</x:v>
      </x:c>
      <x:c r="K2097" s="13" t="str">
        <x:v>REVIEWED</x:v>
      </x:c>
      <x:c r="L2097" s="13" t="str">
        <x:v>YES</x:v>
      </x:c>
      <x:c r="M2097" s="13" t="str">
        <x:v>YES</x:v>
      </x:c>
      <x:c r="N2097" s="13" t="str">
        <x:v>YES</x:v>
      </x:c>
      <x:c r="O2097" s="13"/>
      <x:c r="P2097" s="13"/>
      <x:c r="Q2097" s="13"/>
      <x:c r="R2097" s="13" t="str">
        <x:v>AI-assisted draft</x:v>
      </x:c>
      <x:c r="S2097" s="105" t="n">
        <x:v>46281</x:v>
      </x:c>
      <x:c r="T2097" s="14" t="str">
        <x:v>Source and fixture align: the selected failure isolates a yield safety factor below 1.0.</x:v>
      </x:c>
      <x:c r="U2097" s="9" t="str">
        <x:f>IF(AND(Q2097="AGREED",P2097="LABEL_ONLY",OR(O2097="PASS",O2097="FAIL"),R2097&lt;&gt;"",S2097&lt;&gt;"",T2097&lt;&gt;""),O2097,G2097)</x:f>
        <x:v>FAIL</x:v>
      </x:c>
      <x:c r="V2097" s="9" t="str">
        <x:f>IF(Q2097&lt;&gt;"AGREED","",IF(P2097="LABEL_ONLY",IF(AND(Q2097="AGREED",P2097="LABEL_ONLY",OR(O2097="PASS",O2097="FAIL"),R2097&lt;&gt;"",S2097&lt;&gt;"",T2097&lt;&gt;""),"LABEL_APPLIED","INCOMPLETE_DECISION"),"RERUN_REQUIRED"))</x:f>
      </x:c>
    </x:row>
    <x:row r="2098" ht="30" customHeight="1">
      <x:c r="A2098" s="9" t="str">
        <x:v>TRF-112-P01</x:v>
      </x:c>
      <x:c r="B2098" s="9" t="str">
        <x:v>TRF-112</x:v>
      </x:c>
      <x:c r="C2098" s="9" t="str">
        <x:v>BATCH_02</x:v>
      </x:c>
      <x:c r="D2098" s="9" t="str">
        <x:v>TRAFICOM</x:v>
      </x:c>
      <x:c r="E2098" s="9" t="n">
        <x:v>1</x:v>
      </x:c>
      <x:c r="F2098" s="9" t="str">
        <x:v>6.6.4.1</x:v>
      </x:c>
      <x:c r="G2098" s="9" t="str">
        <x:v>PASS</x:v>
      </x:c>
      <x:c r="H2098" s="11" t="str">
        <x:v>Blade-failure shaft-line readiness complete.</x:v>
      </x:c>
      <x:c r="I2098" s="10" t="str">
        <x:v>rdf/TRF/TRF-112/TRF-112-P01.ttl</x:v>
      </x:c>
      <x:c r="J2098" s="10" t="str">
        <x:v>1d6c4d8701a6dfb7cb5a23cbd735bc1a06904b48de58b6d33d5987a0a8bdd2b1</x:v>
      </x:c>
      <x:c r="K2098" s="13" t="str">
        <x:v>REVIEWED</x:v>
      </x:c>
      <x:c r="L2098" s="13" t="str">
        <x:v>YES</x:v>
      </x:c>
      <x:c r="M2098" s="13" t="str">
        <x:v>YES</x:v>
      </x:c>
      <x:c r="N2098" s="13" t="str">
        <x:v>YES</x:v>
      </x:c>
      <x:c r="O2098" s="13"/>
      <x:c r="P2098" s="13"/>
      <x:c r="Q2098" s="13"/>
      <x:c r="R2098" s="13" t="str">
        <x:v>AI-assisted draft</x:v>
      </x:c>
      <x:c r="S2098" s="105" t="n">
        <x:v>46281</x:v>
      </x:c>
      <x:c r="T2098" s="14" t="str">
        <x:v>Source and fixture align: blade-failure loads and both safety factors meet the 1.0 threshold.</x:v>
      </x:c>
      <x:c r="U2098" s="9" t="str">
        <x:f>IF(AND(Q2098="AGREED",P2098="LABEL_ONLY",OR(O2098="PASS",O2098="FAIL"),R2098&lt;&gt;"",S2098&lt;&gt;"",T2098&lt;&gt;""),O2098,G2098)</x:f>
        <x:v>PASS</x:v>
      </x:c>
      <x:c r="V2098" s="9" t="str">
        <x:f>IF(Q2098&lt;&gt;"AGREED","",IF(P2098="LABEL_ONLY",IF(AND(Q2098="AGREED",P2098="LABEL_ONLY",OR(O2098="PASS",O2098="FAIL"),R2098&lt;&gt;"",S2098&lt;&gt;"",T2098&lt;&gt;""),"LABEL_APPLIED","INCOMPLETE_DECISION"),"RERUN_REQUIRED"))</x:f>
      </x:c>
    </x:row>
    <x:row r="2099" ht="30" customHeight="1">
      <x:c r="A2099" s="9" t="str">
        <x:v>TRF-113-F01</x:v>
      </x:c>
      <x:c r="B2099" s="9" t="str">
        <x:v>TRF-113</x:v>
      </x:c>
      <x:c r="C2099" s="9" t="str">
        <x:v>BATCH_23</x:v>
      </x:c>
      <x:c r="D2099" s="9" t="str">
        <x:v>TRAFICOM</x:v>
      </x:c>
      <x:c r="E2099" s="9" t="n">
        <x:v>1</x:v>
      </x:c>
      <x:c r="F2099" s="9" t="str">
        <x:v>6.6.5.1</x:v>
      </x:c>
      <x:c r="G2099" s="9" t="str">
        <x:v>FAIL</x:v>
      </x:c>
      <x:c r="H2099" s="11" t="str">
        <x:v>Design evidence missing.</x:v>
      </x:c>
      <x:c r="I2099" s="10" t="str">
        <x:v>rdf/TRF/TRF-113/TRF-113-F01.ttl</x:v>
      </x:c>
      <x:c r="J2099" s="10" t="str">
        <x:v>b0783c9850bb472a08b1a74abe6659c48f629abad46b53260b81c265bcb95bc4</x:v>
      </x:c>
      <x:c r="K2099" s="13" t="str">
        <x:v>NOT_REVIEWED</x:v>
      </x:c>
      <x:c r="L2099" s="13" t="str"/>
      <x:c r="M2099" s="13" t="str"/>
      <x:c r="N2099" s="13" t="str"/>
      <x:c r="O2099" s="13" t="str"/>
      <x:c r="P2099" s="13" t="str"/>
      <x:c r="Q2099" s="13" t="str"/>
      <x:c r="R2099" s="13" t="str"/>
      <x:c r="S2099" s="13" t="str"/>
      <x:c r="T2099" s="14" t="str"/>
      <x:c r="U2099" s="9" t="str">
        <x:f>IF(AND(Q2099="AGREED",P2099="LABEL_ONLY",OR(O2099="PASS",O2099="FAIL"),R2099&lt;&gt;"",S2099&lt;&gt;"",T2099&lt;&gt;""),O2099,G2099)</x:f>
        <x:v>FAIL</x:v>
      </x:c>
      <x:c r="V2099" s="9" t="str">
        <x:f>IF(Q2099&lt;&gt;"AGREED","",IF(P2099="LABEL_ONLY",IF(AND(Q2099="AGREED",P2099="LABEL_ONLY",OR(O2099="PASS",O2099="FAIL"),R2099&lt;&gt;"",S2099&lt;&gt;"",T2099&lt;&gt;""),"LABEL_APPLIED","INCOMPLETE_DECISION"),"RERUN_REQUIRED"))</x:f>
      </x:c>
    </x:row>
    <x:row r="2100" ht="30" customHeight="1">
      <x:c r="A2100" s="9" t="str">
        <x:v>TRF-113-F02</x:v>
      </x:c>
      <x:c r="B2100" s="9" t="str">
        <x:v>TRF-113</x:v>
      </x:c>
      <x:c r="C2100" s="9" t="str">
        <x:v>BATCH_23</x:v>
      </x:c>
      <x:c r="D2100" s="9" t="str">
        <x:v>TRAFICOM</x:v>
      </x:c>
      <x:c r="E2100" s="9" t="n">
        <x:v>0</x:v>
      </x:c>
      <x:c r="F2100" s="9" t="str">
        <x:v>6.6.5.1</x:v>
      </x:c>
      <x:c r="G2100" s="9" t="str">
        <x:v>FAIL</x:v>
      </x:c>
      <x:c r="H2100" s="11" t="str">
        <x:v>Maximum-load orientation not confirmed.</x:v>
      </x:c>
      <x:c r="I2100" s="10" t="str">
        <x:v>rdf/TRF/TRF-113/TRF-113-F02.ttl</x:v>
      </x:c>
      <x:c r="J2100" s="10" t="str">
        <x:v>f1252d964082c775ab8fa8df71f7b24eb21887e7902bc5bb2c13867e432615ba</x:v>
      </x:c>
      <x:c r="K2100" s="13" t="str">
        <x:v>NOT_REVIEWED</x:v>
      </x:c>
      <x:c r="L2100" s="13" t="str"/>
      <x:c r="M2100" s="13" t="str"/>
      <x:c r="N2100" s="13" t="str"/>
      <x:c r="O2100" s="13" t="str"/>
      <x:c r="P2100" s="13" t="str"/>
      <x:c r="Q2100" s="13" t="str"/>
      <x:c r="R2100" s="13" t="str"/>
      <x:c r="S2100" s="13" t="str"/>
      <x:c r="T2100" s="14" t="str"/>
      <x:c r="U2100" s="9" t="str">
        <x:f>IF(AND(Q2100="AGREED",P2100="LABEL_ONLY",OR(O2100="PASS",O2100="FAIL"),R2100&lt;&gt;"",S2100&lt;&gt;"",T2100&lt;&gt;""),O2100,G2100)</x:f>
        <x:v>FAIL</x:v>
      </x:c>
      <x:c r="V2100" s="9" t="str">
        <x:f>IF(Q2100&lt;&gt;"AGREED","",IF(P2100="LABEL_ONLY",IF(AND(Q2100="AGREED",P2100="LABEL_ONLY",OR(O2100="PASS",O2100="FAIL"),R2100&lt;&gt;"",S2100&lt;&gt;"",T2100&lt;&gt;""),"LABEL_APPLIED","INCOMPLETE_DECISION"),"RERUN_REQUIRED"))</x:f>
      </x:c>
    </x:row>
    <x:row r="2101" ht="30" customHeight="1">
      <x:c r="A2101" s="9" t="str">
        <x:v>TRF-113-F03</x:v>
      </x:c>
      <x:c r="B2101" s="9" t="str">
        <x:v>TRF-113</x:v>
      </x:c>
      <x:c r="C2101" s="9" t="str">
        <x:v>BATCH_23</x:v>
      </x:c>
      <x:c r="D2101" s="9" t="str">
        <x:v>TRAFICOM</x:v>
      </x:c>
      <x:c r="E2101" s="9" t="n">
        <x:v>0</x:v>
      </x:c>
      <x:c r="F2101" s="9" t="str">
        <x:v>6.6.5.1</x:v>
      </x:c>
      <x:c r="G2101" s="9" t="str">
        <x:v>FAIL</x:v>
      </x:c>
      <x:c r="H2101" s="11" t="str">
        <x:v>Orientation confirmation missing.</x:v>
      </x:c>
      <x:c r="I2101" s="10" t="str">
        <x:v>rdf/TRF/TRF-113/TRF-113-F03.ttl</x:v>
      </x:c>
      <x:c r="J2101" s="10" t="str">
        <x:v>3fba6410da1e22cbc65bc8342377e95b658d5b0d1e1ebdbb720e24a0827aff90</x:v>
      </x:c>
      <x:c r="K2101" s="13" t="str">
        <x:v>NOT_REVIEWED</x:v>
      </x:c>
      <x:c r="L2101" s="13" t="str"/>
      <x:c r="M2101" s="13" t="str"/>
      <x:c r="N2101" s="13" t="str"/>
      <x:c r="O2101" s="13" t="str"/>
      <x:c r="P2101" s="13" t="str"/>
      <x:c r="Q2101" s="13" t="str"/>
      <x:c r="R2101" s="13" t="str"/>
      <x:c r="S2101" s="13" t="str"/>
      <x:c r="T2101" s="14" t="str"/>
      <x:c r="U2101" s="9" t="str">
        <x:f>IF(AND(Q2101="AGREED",P2101="LABEL_ONLY",OR(O2101="PASS",O2101="FAIL"),R2101&lt;&gt;"",S2101&lt;&gt;"",T2101&lt;&gt;""),O2101,G2101)</x:f>
        <x:v>FAIL</x:v>
      </x:c>
      <x:c r="V2101" s="9" t="str">
        <x:f>IF(Q2101&lt;&gt;"AGREED","",IF(P2101="LABEL_ONLY",IF(AND(Q2101="AGREED",P2101="LABEL_ONLY",OR(O2101="PASS",O2101="FAIL"),R2101&lt;&gt;"",S2101&lt;&gt;"",T2101&lt;&gt;""),"LABEL_APPLIED","INCOMPLETE_DECISION"),"RERUN_REQUIRED"))</x:f>
      </x:c>
    </x:row>
    <x:row r="2102" ht="30" customHeight="1">
      <x:c r="A2102" s="9" t="str">
        <x:v>TRF-113-P01</x:v>
      </x:c>
      <x:c r="B2102" s="9" t="str">
        <x:v>TRF-113</x:v>
      </x:c>
      <x:c r="C2102" s="9" t="str">
        <x:v>BATCH_23</x:v>
      </x:c>
      <x:c r="D2102" s="9" t="str">
        <x:v>TRAFICOM</x:v>
      </x:c>
      <x:c r="E2102" s="9" t="n">
        <x:v>1</x:v>
      </x:c>
      <x:c r="F2102" s="9" t="str">
        <x:v>6.6.5.1</x:v>
      </x:c>
      <x:c r="G2102" s="9" t="str">
        <x:v>PASS</x:v>
      </x:c>
      <x:c r="H2102" s="11" t="str">
        <x:v>Blade-loss design evidence and worst orientation confirmed.</x:v>
      </x:c>
      <x:c r="I2102" s="10" t="str">
        <x:v>rdf/TRF/TRF-113/TRF-113-P01.ttl</x:v>
      </x:c>
      <x:c r="J2102" s="10" t="str">
        <x:v>819d2f235884dfb374335af51c34caed76bab67c1d3f0390525d112e09353646</x:v>
      </x:c>
      <x:c r="K2102" s="13" t="str">
        <x:v>NOT_REVIEWED</x:v>
      </x:c>
      <x:c r="L2102" s="13" t="str"/>
      <x:c r="M2102" s="13" t="str"/>
      <x:c r="N2102" s="13" t="str"/>
      <x:c r="O2102" s="13" t="str"/>
      <x:c r="P2102" s="13" t="str"/>
      <x:c r="Q2102" s="13" t="str"/>
      <x:c r="R2102" s="13" t="str"/>
      <x:c r="S2102" s="13" t="str"/>
      <x:c r="T2102" s="14" t="str"/>
      <x:c r="U2102" s="9" t="str">
        <x:f>IF(AND(Q2102="AGREED",P2102="LABEL_ONLY",OR(O2102="PASS",O2102="FAIL"),R2102&lt;&gt;"",S2102&lt;&gt;"",T2102&lt;&gt;""),O2102,G2102)</x:f>
        <x:v>PASS</x:v>
      </x:c>
      <x:c r="V2102" s="9" t="str">
        <x:f>IF(Q2102&lt;&gt;"AGREED","",IF(P2102="LABEL_ONLY",IF(AND(Q2102="AGREED",P2102="LABEL_ONLY",OR(O2102="PASS",O2102="FAIL"),R2102&lt;&gt;"",S2102&lt;&gt;"",T2102&lt;&gt;""),"LABEL_APPLIED","INCOMPLETE_DECISION"),"RERUN_REQUIRED"))</x:f>
      </x:c>
    </x:row>
    <x:row r="2103" ht="30" customHeight="1">
      <x:c r="A2103" s="9" t="str">
        <x:v>TRF-114-F01</x:v>
      </x:c>
      <x:c r="B2103" s="9" t="str">
        <x:v>TRF-114</x:v>
      </x:c>
      <x:c r="C2103" s="9" t="str">
        <x:v>BATCH_08</x:v>
      </x:c>
      <x:c r="D2103" s="9" t="str">
        <x:v>TRAFICOM</x:v>
      </x:c>
      <x:c r="E2103" s="9" t="n">
        <x:v>0</x:v>
      </x:c>
      <x:c r="F2103" s="9" t="str">
        <x:v>6.6.5.2</x:v>
      </x:c>
      <x:c r="G2103" s="9" t="str">
        <x:v>FAIL</x:v>
      </x:c>
      <x:c r="H2103" s="11" t="str">
        <x:v>Wrong design-ice-block table reference.</x:v>
      </x:c>
      <x:c r="I2103" s="10" t="str">
        <x:v>rdf/TRF/TRF-114/TRF-114-F01.ttl</x:v>
      </x:c>
      <x:c r="J2103" s="10" t="str">
        <x:v>2a170cd75baff25060d56d64471f82ccd8d8dc25f6c4dfeb2c45fff464538003</x:v>
      </x:c>
      <x:c r="K2103" s="13" t="str">
        <x:v>NOT_REVIEWED</x:v>
      </x:c>
      <x:c r="L2103" s="13" t="str"/>
      <x:c r="M2103" s="13" t="str"/>
      <x:c r="N2103" s="13" t="str"/>
      <x:c r="O2103" s="13" t="str"/>
      <x:c r="P2103" s="13" t="str"/>
      <x:c r="Q2103" s="13" t="str"/>
      <x:c r="R2103" s="13" t="str"/>
      <x:c r="S2103" s="13" t="str"/>
      <x:c r="T2103" s="14" t="str"/>
      <x:c r="U2103" s="9" t="str">
        <x:f>IF(AND(Q2103="AGREED",P2103="LABEL_ONLY",OR(O2103="PASS",O2103="FAIL"),R2103&lt;&gt;"",S2103&lt;&gt;"",T2103&lt;&gt;""),O2103,G2103)</x:f>
        <x:v>FAIL</x:v>
      </x:c>
      <x:c r="V2103" s="9" t="str">
        <x:f>IF(Q2103&lt;&gt;"AGREED","",IF(P2103="LABEL_ONLY",IF(AND(Q2103="AGREED",P2103="LABEL_ONLY",OR(O2103="PASS",O2103="FAIL"),R2103&lt;&gt;"",S2103&lt;&gt;"",T2103&lt;&gt;""),"LABEL_APPLIED","INCOMPLETE_DECISION"),"RERUN_REQUIRED"))</x:f>
      </x:c>
    </x:row>
    <x:row r="2104" ht="30" customHeight="1">
      <x:c r="A2104" s="9" t="str">
        <x:v>TRF-114-F02</x:v>
      </x:c>
      <x:c r="B2104" s="9" t="str">
        <x:v>TRF-114</x:v>
      </x:c>
      <x:c r="C2104" s="9" t="str">
        <x:v>BATCH_08</x:v>
      </x:c>
      <x:c r="D2104" s="9" t="str">
        <x:v>TRAFICOM</x:v>
      </x:c>
      <x:c r="E2104" s="9" t="n">
        <x:v>0</x:v>
      </x:c>
      <x:c r="F2104" s="9" t="str">
        <x:v>6.6.5.2</x:v>
      </x:c>
      <x:c r="G2104" s="9" t="str">
        <x:v>FAIL</x:v>
      </x:c>
      <x:c r="H2104" s="11" t="str">
        <x:v>Non-hemispherical radius missing.</x:v>
      </x:c>
      <x:c r="I2104" s="10" t="str">
        <x:v>rdf/TRF/TRF-114/TRF-114-F02.ttl</x:v>
      </x:c>
      <x:c r="J2104" s="10" t="str">
        <x:v>2ea5f14e86b56981d4acc06446072423becea19dc46d746fe07f935f2207acce</x:v>
      </x:c>
      <x:c r="K2104" s="13" t="str">
        <x:v>NOT_REVIEWED</x:v>
      </x:c>
      <x:c r="L2104" s="13" t="str"/>
      <x:c r="M2104" s="13" t="str"/>
      <x:c r="N2104" s="13" t="str"/>
      <x:c r="O2104" s="13" t="str"/>
      <x:c r="P2104" s="13" t="str"/>
      <x:c r="Q2104" s="13" t="str"/>
      <x:c r="R2104" s="13" t="str"/>
      <x:c r="S2104" s="13" t="str"/>
      <x:c r="T2104" s="14" t="str"/>
      <x:c r="U2104" s="9" t="str">
        <x:f>IF(AND(Q2104="AGREED",P2104="LABEL_ONLY",OR(O2104="PASS",O2104="FAIL"),R2104&lt;&gt;"",S2104&lt;&gt;"",T2104&lt;&gt;""),O2104,G2104)</x:f>
        <x:v>FAIL</x:v>
      </x:c>
      <x:c r="V2104" s="9" t="str">
        <x:f>IF(Q2104&lt;&gt;"AGREED","",IF(P2104="LABEL_ONLY",IF(AND(Q2104="AGREED",P2104="LABEL_ONLY",OR(O2104="PASS",O2104="FAIL"),R2104&lt;&gt;"",S2104&lt;&gt;"",T2104&lt;&gt;""),"LABEL_APPLIED","INCOMPLETE_DECISION"),"RERUN_REQUIRED"))</x:f>
      </x:c>
    </x:row>
    <x:row r="2105" ht="30" customHeight="1">
      <x:c r="A2105" s="9" t="str">
        <x:v>TRF-114-F03</x:v>
      </x:c>
      <x:c r="B2105" s="9" t="str">
        <x:v>TRF-114</x:v>
      </x:c>
      <x:c r="C2105" s="9" t="str">
        <x:v>BATCH_08</x:v>
      </x:c>
      <x:c r="D2105" s="9" t="str">
        <x:v>TRAFICOM</x:v>
      </x:c>
      <x:c r="E2105" s="9" t="n">
        <x:v>1</x:v>
      </x:c>
      <x:c r="F2105" s="9" t="str">
        <x:v>6.6.5.2</x:v>
      </x:c>
      <x:c r="G2105" s="9" t="str">
        <x:v>FAIL</x:v>
      </x:c>
      <x:c r="H2105" s="11" t="str">
        <x:v>Loaded-area evidence missing.</x:v>
      </x:c>
      <x:c r="I2105" s="10" t="str">
        <x:v>rdf/TRF/TRF-114/TRF-114-F03.ttl</x:v>
      </x:c>
      <x:c r="J2105" s="10" t="str">
        <x:v>bbcdc4be842e778ac1f1b187660021c799a256b66978711c513023bc0b197fc0</x:v>
      </x:c>
      <x:c r="K2105" s="13" t="str">
        <x:v>REVIEWED</x:v>
      </x:c>
      <x:c r="L2105" s="13" t="str">
        <x:v>YES</x:v>
      </x:c>
      <x:c r="M2105" s="13" t="str">
        <x:v>NO</x:v>
      </x:c>
      <x:c r="N2105" s="13" t="str">
        <x:v>YES</x:v>
      </x:c>
      <x:c r="O2105" s="13" t="str">
        <x:v>FAIL</x:v>
      </x:c>
      <x:c r="P2105" s="13" t="str">
        <x:v>RDF_EDIT</x:v>
      </x:c>
      <x:c r="Q2105" s="13" t="str">
        <x:v>PROPOSED</x:v>
      </x:c>
      <x:c r="R2105" s="13" t="str">
        <x:v>AI-assisted draft</x:v>
      </x:c>
      <x:c r="S2105" s="13" t="n">
        <x:v>46281</x:v>
      </x:c>
      <x:c r="T2105" s="14" t="str">
        <x:v>TRAFICOM 6.6.5.2 locked ownership requires iceOperatingSpeed on ship and thrusterResistanceCapacity on thrusterBody. This RDF places them on the impact case. Missing loaded-area evidence expresses a FAIL intent, but the graph must first be repaired.</x:v>
      </x:c>
      <x:c r="U2105" s="9" t="str">
        <x:f>IF(AND(Q2105="AGREED",P2105="LABEL_ONLY",OR(O2105="PASS",O2105="FAIL"),R2105&lt;&gt;"",S2105&lt;&gt;"",T2105&lt;&gt;""),O2105,G2105)</x:f>
        <x:v>FAIL</x:v>
      </x:c>
      <x:c r="V2105" s="9" t="str">
        <x:f>IF(Q2105&lt;&gt;"AGREED","",IF(P2105="LABEL_ONLY",IF(AND(Q2105="AGREED",P2105="LABEL_ONLY",OR(O2105="PASS",O2105="FAIL"),R2105&lt;&gt;"",S2105&lt;&gt;"",T2105&lt;&gt;""),"LABEL_APPLIED","INCOMPLETE_DECISION"),"RERUN_REQUIRED"))</x:f>
      </x:c>
    </x:row>
    <x:row r="2106" ht="30" customHeight="1">
      <x:c r="A2106" s="9" t="str">
        <x:v>TRF-114-P01</x:v>
      </x:c>
      <x:c r="B2106" s="9" t="str">
        <x:v>TRF-114</x:v>
      </x:c>
      <x:c r="C2106" s="9" t="str">
        <x:v>BATCH_08</x:v>
      </x:c>
      <x:c r="D2106" s="9" t="str">
        <x:v>TRAFICOM</x:v>
      </x:c>
      <x:c r="E2106" s="9" t="n">
        <x:v>0</x:v>
      </x:c>
      <x:c r="F2106" s="9" t="str">
        <x:v>6.6.5.2</x:v>
      </x:c>
      <x:c r="G2106" s="9" t="str">
        <x:v>PASS</x:v>
      </x:c>
      <x:c r="H2106" s="11" t="str">
        <x:v>Hemispherical impact case complete.</x:v>
      </x:c>
      <x:c r="I2106" s="10" t="str">
        <x:v>rdf/TRF/TRF-114/TRF-114-P01.ttl</x:v>
      </x:c>
      <x:c r="J2106" s="10" t="str">
        <x:v>27edd7e0b5affd3f6e170a63c315c73d16cad1c0af4b5bd5befa501c29190a20</x:v>
      </x:c>
      <x:c r="K2106" s="13" t="str">
        <x:v>NOT_REVIEWED</x:v>
      </x:c>
      <x:c r="L2106" s="13" t="str"/>
      <x:c r="M2106" s="13" t="str"/>
      <x:c r="N2106" s="13" t="str"/>
      <x:c r="O2106" s="13" t="str"/>
      <x:c r="P2106" s="13" t="str"/>
      <x:c r="Q2106" s="13" t="str"/>
      <x:c r="R2106" s="13" t="str"/>
      <x:c r="S2106" s="13" t="str"/>
      <x:c r="T2106" s="14" t="str"/>
      <x:c r="U2106" s="9" t="str">
        <x:f>IF(AND(Q2106="AGREED",P2106="LABEL_ONLY",OR(O2106="PASS",O2106="FAIL"),R2106&lt;&gt;"",S2106&lt;&gt;"",T2106&lt;&gt;""),O2106,G2106)</x:f>
        <x:v>PASS</x:v>
      </x:c>
      <x:c r="V2106" s="9" t="str">
        <x:f>IF(Q2106&lt;&gt;"AGREED","",IF(P2106="LABEL_ONLY",IF(AND(Q2106="AGREED",P2106="LABEL_ONLY",OR(O2106="PASS",O2106="FAIL"),R2106&lt;&gt;"",S2106&lt;&gt;"",T2106&lt;&gt;""),"LABEL_APPLIED","INCOMPLETE_DECISION"),"RERUN_REQUIRED"))</x:f>
      </x:c>
    </x:row>
    <x:row r="2107" ht="30" customHeight="1">
      <x:c r="A2107" s="9" t="str">
        <x:v>TRF-114-P02</x:v>
      </x:c>
      <x:c r="B2107" s="9" t="str">
        <x:v>TRF-114</x:v>
      </x:c>
      <x:c r="C2107" s="9" t="str">
        <x:v>BATCH_08</x:v>
      </x:c>
      <x:c r="D2107" s="9" t="str">
        <x:v>TRAFICOM</x:v>
      </x:c>
      <x:c r="E2107" s="9" t="n">
        <x:v>1</x:v>
      </x:c>
      <x:c r="F2107" s="9" t="str">
        <x:v>6.6.5.2</x:v>
      </x:c>
      <x:c r="G2107" s="9" t="str">
        <x:v>PASS</x:v>
      </x:c>
      <x:c r="H2107" s="11" t="str">
        <x:v>Non-hemispherical case includes equivalent radius and correspondence evidence.</x:v>
      </x:c>
      <x:c r="I2107" s="10" t="str">
        <x:v>rdf/TRF/TRF-114/TRF-114-P02.ttl</x:v>
      </x:c>
      <x:c r="J2107" s="10" t="str">
        <x:v>4fb5be0511536b6794a101497a9a7e0affac3d60fb68abd8fdcfe7ee2ff35a7d</x:v>
      </x:c>
      <x:c r="K2107" s="13" t="str">
        <x:v>REVIEWED</x:v>
      </x:c>
      <x:c r="L2107" s="13" t="str">
        <x:v>YES</x:v>
      </x:c>
      <x:c r="M2107" s="13" t="str">
        <x:v>NO</x:v>
      </x:c>
      <x:c r="N2107" s="13" t="str">
        <x:v>YES</x:v>
      </x:c>
      <x:c r="O2107" s="13" t="str">
        <x:v>PASS</x:v>
      </x:c>
      <x:c r="P2107" s="13" t="str">
        <x:v>RDF_EDIT</x:v>
      </x:c>
      <x:c r="Q2107" s="13" t="str">
        <x:v>PROPOSED</x:v>
      </x:c>
      <x:c r="R2107" s="13" t="str">
        <x:v>AI-assisted draft</x:v>
      </x:c>
      <x:c r="S2107" s="13" t="n">
        <x:v>46281</x:v>
      </x:c>
      <x:c r="T2107" s="14" t="str">
        <x:v>TRAFICOM 6.6.5.2 locked ownership requires iceOperatingSpeed and equivalentImpactSphereRadius on ship and thrusterResistanceCapacity on thrusterBody. This RDF places all three on the impact case, so the PASS scenario is malformed; retain PASS only after correcting those owners.</x:v>
      </x:c>
      <x:c r="U2107" s="9" t="str">
        <x:f>IF(AND(Q2107="AGREED",P2107="LABEL_ONLY",OR(O2107="PASS",O2107="FAIL"),R2107&lt;&gt;"",S2107&lt;&gt;"",T2107&lt;&gt;""),O2107,G2107)</x:f>
        <x:v>PASS</x:v>
      </x:c>
      <x:c r="V2107" s="9" t="str">
        <x:f>IF(Q2107&lt;&gt;"AGREED","",IF(P2107="LABEL_ONLY",IF(AND(Q2107="AGREED",P2107="LABEL_ONLY",OR(O2107="PASS",O2107="FAIL"),R2107&lt;&gt;"",S2107&lt;&gt;"",T2107&lt;&gt;""),"LABEL_APPLIED","INCOMPLETE_DECISION"),"RERUN_REQUIRED"))</x:f>
      </x:c>
    </x:row>
    <x:row r="2108" ht="30" customHeight="1">
      <x:c r="A2108" s="9" t="str">
        <x:v>TRF-116-F01</x:v>
      </x:c>
      <x:c r="B2108" s="9" t="str">
        <x:v>TRF-116</x:v>
      </x:c>
      <x:c r="C2108" s="9" t="str">
        <x:v>BATCH_24</x:v>
      </x:c>
      <x:c r="D2108" s="9" t="str">
        <x:v>TRAFICOM</x:v>
      </x:c>
      <x:c r="E2108" s="9" t="n">
        <x:v>1</x:v>
      </x:c>
      <x:c r="F2108" s="9" t="str">
        <x:v>6.6.5.2</x:v>
      </x:c>
      <x:c r="G2108" s="9" t="str">
        <x:v>FAIL</x:v>
      </x:c>
      <x:c r="H2108" s="11" t="str">
        <x:v>Equivalent radius missing.</x:v>
      </x:c>
      <x:c r="I2108" s="10" t="str">
        <x:v>rdf/TRF/TRF-116/TRF-116-F01.ttl</x:v>
      </x:c>
      <x:c r="J2108" s="10" t="str">
        <x:v>4b044de6801cef3f13b4831783388fbc22808c6e45bac8e687f92ac62390da50</x:v>
      </x:c>
      <x:c r="K2108" s="13" t="str">
        <x:v>NOT_REVIEWED</x:v>
      </x:c>
      <x:c r="L2108" s="13" t="str"/>
      <x:c r="M2108" s="13" t="str"/>
      <x:c r="N2108" s="13" t="str"/>
      <x:c r="O2108" s="13" t="str"/>
      <x:c r="P2108" s="13" t="str"/>
      <x:c r="Q2108" s="13" t="str"/>
      <x:c r="R2108" s="13" t="str"/>
      <x:c r="S2108" s="13" t="str"/>
      <x:c r="T2108" s="14" t="str"/>
      <x:c r="U2108" s="9" t="str">
        <x:f>IF(AND(Q2108="AGREED",P2108="LABEL_ONLY",OR(O2108="PASS",O2108="FAIL"),R2108&lt;&gt;"",S2108&lt;&gt;"",T2108&lt;&gt;""),O2108,G2108)</x:f>
        <x:v>FAIL</x:v>
      </x:c>
      <x:c r="V2108" s="9" t="str">
        <x:f>IF(Q2108&lt;&gt;"AGREED","",IF(P2108="LABEL_ONLY",IF(AND(Q2108="AGREED",P2108="LABEL_ONLY",OR(O2108="PASS",O2108="FAIL"),R2108&lt;&gt;"",S2108&lt;&gt;"",T2108&lt;&gt;""),"LABEL_APPLIED","INCOMPLETE_DECISION"),"RERUN_REQUIRED"))</x:f>
      </x:c>
    </x:row>
    <x:row r="2109" ht="30" customHeight="1">
      <x:c r="A2109" s="9" t="str">
        <x:v>TRF-116-F02</x:v>
      </x:c>
      <x:c r="B2109" s="9" t="str">
        <x:v>TRF-116</x:v>
      </x:c>
      <x:c r="C2109" s="9" t="str">
        <x:v>BATCH_24</x:v>
      </x:c>
      <x:c r="D2109" s="9" t="str">
        <x:v>TRAFICOM</x:v>
      </x:c>
      <x:c r="E2109" s="9" t="n">
        <x:v>0</x:v>
      </x:c>
      <x:c r="F2109" s="9" t="str">
        <x:v>6.6.5.2</x:v>
      </x:c>
      <x:c r="G2109" s="9" t="str">
        <x:v>FAIL</x:v>
      </x:c>
      <x:c r="H2109" s="11" t="str">
        <x:v>Contact area missing.</x:v>
      </x:c>
      <x:c r="I2109" s="10" t="str">
        <x:v>rdf/TRF/TRF-116/TRF-116-F02.ttl</x:v>
      </x:c>
      <x:c r="J2109" s="10" t="str">
        <x:v>4060f15ecc26e046bc5732cb259a9c1e8357ec109983117bd58751730582ad4e</x:v>
      </x:c>
      <x:c r="K2109" s="13" t="str">
        <x:v>NOT_REVIEWED</x:v>
      </x:c>
      <x:c r="L2109" s="13" t="str"/>
      <x:c r="M2109" s="13" t="str"/>
      <x:c r="N2109" s="13" t="str"/>
      <x:c r="O2109" s="13" t="str"/>
      <x:c r="P2109" s="13" t="str"/>
      <x:c r="Q2109" s="13" t="str"/>
      <x:c r="R2109" s="13" t="str"/>
      <x:c r="S2109" s="13" t="str"/>
      <x:c r="T2109" s="14" t="str"/>
      <x:c r="U2109" s="9" t="str">
        <x:f>IF(AND(Q2109="AGREED",P2109="LABEL_ONLY",OR(O2109="PASS",O2109="FAIL"),R2109&lt;&gt;"",S2109&lt;&gt;"",T2109&lt;&gt;""),O2109,G2109)</x:f>
        <x:v>FAIL</x:v>
      </x:c>
      <x:c r="V2109" s="9" t="str">
        <x:f>IF(Q2109&lt;&gt;"AGREED","",IF(P2109="LABEL_ONLY",IF(AND(Q2109="AGREED",P2109="LABEL_ONLY",OR(O2109="PASS",O2109="FAIL"),R2109&lt;&gt;"",S2109&lt;&gt;"",T2109&lt;&gt;""),"LABEL_APPLIED","INCOMPLETE_DECISION"),"RERUN_REQUIRED"))</x:f>
      </x:c>
    </x:row>
    <x:row r="2110" ht="30" customHeight="1">
      <x:c r="A2110" s="9" t="str">
        <x:v>TRF-116-P01</x:v>
      </x:c>
      <x:c r="B2110" s="9" t="str">
        <x:v>TRF-116</x:v>
      </x:c>
      <x:c r="C2110" s="9" t="str">
        <x:v>BATCH_24</x:v>
      </x:c>
      <x:c r="D2110" s="9" t="str">
        <x:v>TRAFICOM</x:v>
      </x:c>
      <x:c r="E2110" s="9" t="n">
        <x:v>0</x:v>
      </x:c>
      <x:c r="F2110" s="9" t="str">
        <x:v>6.6.5.2</x:v>
      </x:c>
      <x:c r="G2110" s="9" t="str">
        <x:v>PASS</x:v>
      </x:c>
      <x:c r="H2110" s="11" t="str">
        <x:v>Non-hemispherical readiness has contact area, thickness and equivalent radius.</x:v>
      </x:c>
      <x:c r="I2110" s="10" t="str">
        <x:v>rdf/TRF/TRF-116/TRF-116-P01.ttl</x:v>
      </x:c>
      <x:c r="J2110" s="10" t="str">
        <x:v>46e321c1d23b03e97693f31fc10c0ba14b4945ffb410d3110ca7c871804d905e</x:v>
      </x:c>
      <x:c r="K2110" s="13" t="str">
        <x:v>NOT_REVIEWED</x:v>
      </x:c>
      <x:c r="L2110" s="13" t="str"/>
      <x:c r="M2110" s="13" t="str"/>
      <x:c r="N2110" s="13" t="str"/>
      <x:c r="O2110" s="13" t="str"/>
      <x:c r="P2110" s="13" t="str"/>
      <x:c r="Q2110" s="13" t="str"/>
      <x:c r="R2110" s="13" t="str"/>
      <x:c r="S2110" s="13" t="str"/>
      <x:c r="T2110" s="14" t="str"/>
      <x:c r="U2110" s="9" t="str">
        <x:f>IF(AND(Q2110="AGREED",P2110="LABEL_ONLY",OR(O2110="PASS",O2110="FAIL"),R2110&lt;&gt;"",S2110&lt;&gt;"",T2110&lt;&gt;""),O2110,G2110)</x:f>
        <x:v>PASS</x:v>
      </x:c>
      <x:c r="V2110" s="9" t="str">
        <x:f>IF(Q2110&lt;&gt;"AGREED","",IF(P2110="LABEL_ONLY",IF(AND(Q2110="AGREED",P2110="LABEL_ONLY",OR(O2110="PASS",O2110="FAIL"),R2110&lt;&gt;"",S2110&lt;&gt;"",T2110&lt;&gt;""),"LABEL_APPLIED","INCOMPLETE_DECISION"),"RERUN_REQUIRED"))</x:f>
      </x:c>
    </x:row>
    <x:row r="2111" ht="30" customHeight="1">
      <x:c r="A2111" s="9" t="str">
        <x:v>TRF-116-P02</x:v>
      </x:c>
      <x:c r="B2111" s="9" t="str">
        <x:v>TRF-116</x:v>
      </x:c>
      <x:c r="C2111" s="9" t="str">
        <x:v>BATCH_24</x:v>
      </x:c>
      <x:c r="D2111" s="9" t="str">
        <x:v>TRAFICOM</x:v>
      </x:c>
      <x:c r="E2111" s="9" t="n">
        <x:v>1</x:v>
      </x:c>
      <x:c r="F2111" s="9" t="str">
        <x:v>6.6.5.2</x:v>
      </x:c>
      <x:c r="G2111" s="9" t="str">
        <x:v>PASS</x:v>
      </x:c>
      <x:c r="H2111" s="11" t="str">
        <x:v>Hub/end-cap exception context represented.</x:v>
      </x:c>
      <x:c r="I2111" s="10" t="str">
        <x:v>rdf/TRF/TRF-116/TRF-116-P02.ttl</x:v>
      </x:c>
      <x:c r="J2111" s="10" t="str">
        <x:v>9f5adc8fb6c9a55e62cd849ea4d8ed9569cbbb554b6603100c6ff66b4d5b98cf</x:v>
      </x:c>
      <x:c r="K2111" s="13" t="str">
        <x:v>NOT_REVIEWED</x:v>
      </x:c>
      <x:c r="L2111" s="13" t="str"/>
      <x:c r="M2111" s="13" t="str"/>
      <x:c r="N2111" s="13" t="str"/>
      <x:c r="O2111" s="13" t="str"/>
      <x:c r="P2111" s="13" t="str"/>
      <x:c r="Q2111" s="13" t="str"/>
      <x:c r="R2111" s="13" t="str"/>
      <x:c r="S2111" s="13" t="str"/>
      <x:c r="T2111" s="14" t="str"/>
      <x:c r="U2111" s="9" t="str">
        <x:f>IF(AND(Q2111="AGREED",P2111="LABEL_ONLY",OR(O2111="PASS",O2111="FAIL"),R2111&lt;&gt;"",S2111&lt;&gt;"",T2111&lt;&gt;""),O2111,G2111)</x:f>
        <x:v>PASS</x:v>
      </x:c>
      <x:c r="V2111" s="9" t="str">
        <x:f>IF(Q2111&lt;&gt;"AGREED","",IF(P2111="LABEL_ONLY",IF(AND(Q2111="AGREED",P2111="LABEL_ONLY",OR(O2111="PASS",O2111="FAIL"),R2111&lt;&gt;"",S2111&lt;&gt;"",T2111&lt;&gt;""),"LABEL_APPLIED","INCOMPLETE_DECISION"),"RERUN_REQUIRED"))</x:f>
      </x:c>
    </x:row>
    <x:row r="2112" ht="30" customHeight="1">
      <x:c r="A2112" s="9" t="str">
        <x:v>TRF-118-F01</x:v>
      </x:c>
      <x:c r="B2112" s="9" t="str">
        <x:v>TRF-118</x:v>
      </x:c>
      <x:c r="C2112" s="9" t="str">
        <x:v>BATCH_21</x:v>
      </x:c>
      <x:c r="D2112" s="9" t="str">
        <x:v>TRAFICOM</x:v>
      </x:c>
      <x:c r="E2112" s="9" t="n">
        <x:v>0</x:v>
      </x:c>
      <x:c r="F2112" s="9" t="str">
        <x:v>6.6.5.4</x:v>
      </x:c>
      <x:c r="G2112" s="9" t="str">
        <x:v>FAIL</x:v>
      </x:c>
      <x:c r="H2112" s="11" t="str">
        <x:v>Operability not maintained.</x:v>
      </x:c>
      <x:c r="I2112" s="10" t="str">
        <x:v>rdf/TRF/TRF-118/TRF-118-F01.ttl</x:v>
      </x:c>
      <x:c r="J2112" s="10" t="str">
        <x:v>e76cee9b4d6e5898d5bb705fd3800387a80f27671fbbbf2fc8826f75c6baf53a</x:v>
      </x:c>
      <x:c r="K2112" s="13" t="str">
        <x:v>NOT_REVIEWED</x:v>
      </x:c>
      <x:c r="L2112" s="13" t="str"/>
      <x:c r="M2112" s="13" t="str"/>
      <x:c r="N2112" s="13" t="str"/>
      <x:c r="O2112" s="13" t="str"/>
      <x:c r="P2112" s="13" t="str"/>
      <x:c r="Q2112" s="13" t="str"/>
      <x:c r="R2112" s="13" t="str"/>
      <x:c r="S2112" s="13" t="str"/>
      <x:c r="T2112" s="14" t="str"/>
      <x:c r="U2112" s="9" t="str">
        <x:f>IF(AND(Q2112="AGREED",P2112="LABEL_ONLY",OR(O2112="PASS",O2112="FAIL"),R2112&lt;&gt;"",S2112&lt;&gt;"",T2112&lt;&gt;""),O2112,G2112)</x:f>
        <x:v>FAIL</x:v>
      </x:c>
      <x:c r="V2112" s="9" t="str">
        <x:f>IF(Q2112&lt;&gt;"AGREED","",IF(P2112="LABEL_ONLY",IF(AND(Q2112="AGREED",P2112="LABEL_ONLY",OR(O2112="PASS",O2112="FAIL"),R2112&lt;&gt;"",S2112&lt;&gt;"",T2112&lt;&gt;""),"LABEL_APPLIED","INCOMPLETE_DECISION"),"RERUN_REQUIRED"))</x:f>
      </x:c>
    </x:row>
    <x:row r="2113" ht="30" customHeight="1">
      <x:c r="A2113" s="9" t="str">
        <x:v>TRF-118-F02</x:v>
      </x:c>
      <x:c r="B2113" s="9" t="str">
        <x:v>TRF-118</x:v>
      </x:c>
      <x:c r="C2113" s="9" t="str">
        <x:v>BATCH_21</x:v>
      </x:c>
      <x:c r="D2113" s="9" t="str">
        <x:v>TRAFICOM</x:v>
      </x:c>
      <x:c r="E2113" s="9" t="n">
        <x:v>1</x:v>
      </x:c>
      <x:c r="F2113" s="9" t="str">
        <x:v>6.6.5.4</x:v>
      </x:c>
      <x:c r="G2113" s="9" t="str">
        <x:v>FAIL</x:v>
      </x:c>
      <x:c r="H2113" s="11" t="str">
        <x:v>Factored load result missing.</x:v>
      </x:c>
      <x:c r="I2113" s="10" t="str">
        <x:v>rdf/TRF/TRF-118/TRF-118-F02.ttl</x:v>
      </x:c>
      <x:c r="J2113" s="10" t="str">
        <x:v>5fda3116c1410586f735e75d2e603632f47d830d7bf597d4b09c413f848519ff</x:v>
      </x:c>
      <x:c r="K2113" s="13" t="str">
        <x:v>NOT_REVIEWED</x:v>
      </x:c>
      <x:c r="L2113" s="13" t="str"/>
      <x:c r="M2113" s="13" t="str"/>
      <x:c r="N2113" s="13" t="str"/>
      <x:c r="O2113" s="13" t="str"/>
      <x:c r="P2113" s="13" t="str"/>
      <x:c r="Q2113" s="13" t="str"/>
      <x:c r="R2113" s="13" t="str"/>
      <x:c r="S2113" s="13" t="str"/>
      <x:c r="T2113" s="14" t="str"/>
      <x:c r="U2113" s="9" t="str">
        <x:f>IF(AND(Q2113="AGREED",P2113="LABEL_ONLY",OR(O2113="PASS",O2113="FAIL"),R2113&lt;&gt;"",S2113&lt;&gt;"",T2113&lt;&gt;""),O2113,G2113)</x:f>
        <x:v>FAIL</x:v>
      </x:c>
      <x:c r="V2113" s="9" t="str">
        <x:f>IF(Q2113&lt;&gt;"AGREED","",IF(P2113="LABEL_ONLY",IF(AND(Q2113="AGREED",P2113="LABEL_ONLY",OR(O2113="PASS",O2113="FAIL"),R2113&lt;&gt;"",S2113&lt;&gt;"",T2113&lt;&gt;""),"LABEL_APPLIED","INCOMPLETE_DECISION"),"RERUN_REQUIRED"))</x:f>
      </x:c>
    </x:row>
    <x:row r="2114" ht="30" customHeight="1">
      <x:c r="A2114" s="9" t="str">
        <x:v>TRF-118-F03</x:v>
      </x:c>
      <x:c r="B2114" s="9" t="str">
        <x:v>TRF-118</x:v>
      </x:c>
      <x:c r="C2114" s="9" t="str">
        <x:v>BATCH_21</x:v>
      </x:c>
      <x:c r="D2114" s="9" t="str">
        <x:v>TRAFICOM</x:v>
      </x:c>
      <x:c r="E2114" s="9" t="n">
        <x:v>0</x:v>
      </x:c>
      <x:c r="F2114" s="9" t="str">
        <x:v>6.6.5.4</x:v>
      </x:c>
      <x:c r="G2114" s="9" t="str">
        <x:v>FAIL</x:v>
      </x:c>
      <x:c r="H2114" s="11" t="str">
        <x:v>Material yield strength missing.</x:v>
      </x:c>
      <x:c r="I2114" s="10" t="str">
        <x:v>rdf/TRF/TRF-118/TRF-118-F03.ttl</x:v>
      </x:c>
      <x:c r="J2114" s="10" t="str">
        <x:v>c7ce6a5f99da48ea16e4396923700091b514aca1d90590b6b22a80d83d47d5ee</x:v>
      </x:c>
      <x:c r="K2114" s="13" t="str">
        <x:v>NOT_REVIEWED</x:v>
      </x:c>
      <x:c r="L2114" s="13" t="str"/>
      <x:c r="M2114" s="13" t="str"/>
      <x:c r="N2114" s="13" t="str"/>
      <x:c r="O2114" s="13" t="str"/>
      <x:c r="P2114" s="13" t="str"/>
      <x:c r="Q2114" s="13" t="str"/>
      <x:c r="R2114" s="13" t="str"/>
      <x:c r="S2114" s="13" t="str"/>
      <x:c r="T2114" s="14" t="str"/>
      <x:c r="U2114" s="9" t="str">
        <x:f>IF(AND(Q2114="AGREED",P2114="LABEL_ONLY",OR(O2114="PASS",O2114="FAIL"),R2114&lt;&gt;"",S2114&lt;&gt;"",T2114&lt;&gt;""),O2114,G2114)</x:f>
        <x:v>FAIL</x:v>
      </x:c>
      <x:c r="V2114" s="9" t="str">
        <x:f>IF(Q2114&lt;&gt;"AGREED","",IF(P2114="LABEL_ONLY",IF(AND(Q2114="AGREED",P2114="LABEL_ONLY",OR(O2114="PASS",O2114="FAIL"),R2114&lt;&gt;"",S2114&lt;&gt;"",T2114&lt;&gt;""),"LABEL_APPLIED","INCOMPLETE_DECISION"),"RERUN_REQUIRED"))</x:f>
      </x:c>
    </x:row>
    <x:row r="2115" ht="30" customHeight="1">
      <x:c r="A2115" s="9" t="str">
        <x:v>TRF-118-P01</x:v>
      </x:c>
      <x:c r="B2115" s="9" t="str">
        <x:v>TRF-118</x:v>
      </x:c>
      <x:c r="C2115" s="9" t="str">
        <x:v>BATCH_21</x:v>
      </x:c>
      <x:c r="D2115" s="9" t="str">
        <x:v>TRAFICOM</x:v>
      </x:c>
      <x:c r="E2115" s="9" t="n">
        <x:v>0</x:v>
      </x:c>
      <x:c r="F2115" s="9" t="str">
        <x:v>6.6.5.4</x:v>
      </x:c>
      <x:c r="G2115" s="9" t="str">
        <x:v>PASS</x:v>
      </x:c>
      <x:c r="H2115" s="11" t="str">
        <x:v>Nominal thruster-body assessment ready.</x:v>
      </x:c>
      <x:c r="I2115" s="10" t="str">
        <x:v>rdf/TRF/TRF-118/TRF-118-P01.ttl</x:v>
      </x:c>
      <x:c r="J2115" s="10" t="str">
        <x:v>a6f07bba9b963162059d1e53f2ecdba429bef39dca756425f41ba8ae172ecdc0</x:v>
      </x:c>
      <x:c r="K2115" s="13" t="str">
        <x:v>NOT_REVIEWED</x:v>
      </x:c>
      <x:c r="L2115" s="13" t="str"/>
      <x:c r="M2115" s="13" t="str"/>
      <x:c r="N2115" s="13" t="str"/>
      <x:c r="O2115" s="13" t="str"/>
      <x:c r="P2115" s="13" t="str"/>
      <x:c r="Q2115" s="13" t="str"/>
      <x:c r="R2115" s="13" t="str"/>
      <x:c r="S2115" s="13" t="str"/>
      <x:c r="T2115" s="14" t="str"/>
      <x:c r="U2115" s="9" t="str">
        <x:f>IF(AND(Q2115="AGREED",P2115="LABEL_ONLY",OR(O2115="PASS",O2115="FAIL"),R2115&lt;&gt;"",S2115&lt;&gt;"",T2115&lt;&gt;""),O2115,G2115)</x:f>
        <x:v>PASS</x:v>
      </x:c>
      <x:c r="V2115" s="9" t="str">
        <x:f>IF(Q2115&lt;&gt;"AGREED","",IF(P2115="LABEL_ONLY",IF(AND(Q2115="AGREED",P2115="LABEL_ONLY",OR(O2115="PASS",O2115="FAIL"),R2115&lt;&gt;"",S2115&lt;&gt;"",T2115&lt;&gt;""),"LABEL_APPLIED","INCOMPLETE_DECISION"),"RERUN_REQUIRED"))</x:f>
      </x:c>
    </x:row>
    <x:row r="2116" ht="30" customHeight="1">
      <x:c r="A2116" s="9" t="str">
        <x:v>TRF-118-P02</x:v>
      </x:c>
      <x:c r="B2116" s="9" t="str">
        <x:v>TRF-118</x:v>
      </x:c>
      <x:c r="C2116" s="9" t="str">
        <x:v>BATCH_21</x:v>
      </x:c>
      <x:c r="D2116" s="9" t="str">
        <x:v>TRAFICOM</x:v>
      </x:c>
      <x:c r="E2116" s="9" t="n">
        <x:v>1</x:v>
      </x:c>
      <x:c r="F2116" s="9" t="str">
        <x:v>6.6.5.4</x:v>
      </x:c>
      <x:c r="G2116" s="9" t="str">
        <x:v>PASS</x:v>
      </x:c>
      <x:c r="H2116" s="11" t="str">
        <x:v>Local stress-concentration assessment ready.</x:v>
      </x:c>
      <x:c r="I2116" s="10" t="str">
        <x:v>rdf/TRF/TRF-118/TRF-118-P02.ttl</x:v>
      </x:c>
      <x:c r="J2116" s="10" t="str">
        <x:v>1a2b2cd23d16244ddd8e6bb2713e242697b7352a79a6135d5c77974b66e9c8c9</x:v>
      </x:c>
      <x:c r="K2116" s="13" t="str">
        <x:v>NOT_REVIEWED</x:v>
      </x:c>
      <x:c r="L2116" s="13" t="str"/>
      <x:c r="M2116" s="13" t="str"/>
      <x:c r="N2116" s="13" t="str"/>
      <x:c r="O2116" s="13" t="str"/>
      <x:c r="P2116" s="13" t="str"/>
      <x:c r="Q2116" s="13" t="str"/>
      <x:c r="R2116" s="13" t="str"/>
      <x:c r="S2116" s="13" t="str"/>
      <x:c r="T2116" s="14" t="str"/>
      <x:c r="U2116" s="9" t="str">
        <x:f>IF(AND(Q2116="AGREED",P2116="LABEL_ONLY",OR(O2116="PASS",O2116="FAIL"),R2116&lt;&gt;"",S2116&lt;&gt;"",T2116&lt;&gt;""),O2116,G2116)</x:f>
        <x:v>PASS</x:v>
      </x:c>
      <x:c r="V2116" s="9" t="str">
        <x:f>IF(Q2116&lt;&gt;"AGREED","",IF(P2116="LABEL_ONLY",IF(AND(Q2116="AGREED",P2116="LABEL_ONLY",OR(O2116="PASS",O2116="FAIL"),R2116&lt;&gt;"",S2116&lt;&gt;"",T2116&lt;&gt;""),"LABEL_APPLIED","INCOMPLETE_DECISION"),"RERUN_REQUIRED"))</x:f>
      </x:c>
    </x:row>
    <x:row r="2117" ht="30" customHeight="1">
      <x:c r="A2117" s="9" t="str">
        <x:v>TRF-120-F01</x:v>
      </x:c>
      <x:c r="B2117" s="9" t="str">
        <x:v>TRF-120</x:v>
      </x:c>
      <x:c r="C2117" s="9" t="str">
        <x:v>BATCH_02</x:v>
      </x:c>
      <x:c r="D2117" s="9" t="str">
        <x:v>TRAFICOM</x:v>
      </x:c>
      <x:c r="E2117" s="9" t="n">
        <x:v>0</x:v>
      </x:c>
      <x:c r="F2117" s="9" t="str">
        <x:v>6.6.5.5</x:v>
      </x:c>
      <x:c r="G2117" s="9" t="str">
        <x:v>FAIL</x:v>
      </x:c>
      <x:c r="H2117" s="11" t="str">
        <x:v>Transverse direction case missing.</x:v>
      </x:c>
      <x:c r="I2117" s="10" t="str">
        <x:v>rdf/TRF/TRF-120/TRF-120-F01.ttl</x:v>
      </x:c>
      <x:c r="J2117" s="10" t="str">
        <x:v>835e0182c57f7f27c754f014cddb4a238ba3e2b3b4573faca942ac9f50573590</x:v>
      </x:c>
      <x:c r="K2117" s="13" t="str">
        <x:v>NOT_REVIEWED</x:v>
      </x:c>
      <x:c r="L2117" s="13" t="str"/>
      <x:c r="M2117" s="13" t="str"/>
      <x:c r="N2117" s="13" t="str"/>
      <x:c r="O2117" s="13" t="str"/>
      <x:c r="P2117" s="13" t="str"/>
      <x:c r="Q2117" s="13" t="str"/>
      <x:c r="R2117" s="13" t="str"/>
      <x:c r="S2117" s="13" t="str"/>
      <x:c r="T2117" s="14" t="str"/>
      <x:c r="U2117" s="9" t="str">
        <x:f>IF(AND(Q2117="AGREED",P2117="LABEL_ONLY",OR(O2117="PASS",O2117="FAIL"),R2117&lt;&gt;"",S2117&lt;&gt;"",T2117&lt;&gt;""),O2117,G2117)</x:f>
        <x:v>FAIL</x:v>
      </x:c>
      <x:c r="V2117" s="9" t="str">
        <x:f>IF(Q2117&lt;&gt;"AGREED","",IF(P2117="LABEL_ONLY",IF(AND(Q2117="AGREED",P2117="LABEL_ONLY",OR(O2117="PASS",O2117="FAIL"),R2117&lt;&gt;"",S2117&lt;&gt;"",T2117&lt;&gt;""),"LABEL_APPLIED","INCOMPLETE_DECISION"),"RERUN_REQUIRED"))</x:f>
      </x:c>
    </x:row>
    <x:row r="2118" ht="30" customHeight="1">
      <x:c r="A2118" s="9" t="str">
        <x:v>TRF-120-F02</x:v>
      </x:c>
      <x:c r="B2118" s="9" t="str">
        <x:v>TRF-120</x:v>
      </x:c>
      <x:c r="C2118" s="9" t="str">
        <x:v>BATCH_02</x:v>
      </x:c>
      <x:c r="D2118" s="9" t="str">
        <x:v>TRAFICOM</x:v>
      </x:c>
      <x:c r="E2118" s="9" t="n">
        <x:v>1</x:v>
      </x:c>
      <x:c r="F2118" s="9" t="str">
        <x:v>6.6.5.5</x:v>
      </x:c>
      <x:c r="G2118" s="9" t="str">
        <x:v>FAIL</x:v>
      </x:c>
      <x:c r="H2118" s="11" t="str">
        <x:v>Water added mass missing.</x:v>
      </x:c>
      <x:c r="I2118" s="10" t="str">
        <x:v>rdf/TRF/TRF-120/TRF-120-F02.ttl</x:v>
      </x:c>
      <x:c r="J2118" s="10" t="str">
        <x:v>f6d93913c02b3fd272b48299c8c8a4e8793e2f70155ccd4a8ab2c528d5c2ec91</x:v>
      </x:c>
      <x:c r="K2118" s="13" t="str">
        <x:v>REVIEWED</x:v>
      </x:c>
      <x:c r="L2118" s="13" t="str">
        <x:v>YES</x:v>
      </x:c>
      <x:c r="M2118" s="13" t="str">
        <x:v>NO</x:v>
      </x:c>
      <x:c r="N2118" s="13" t="str">
        <x:v>YES</x:v>
      </x:c>
      <x:c r="O2118" s="13" t="str">
        <x:v>FAIL</x:v>
      </x:c>
      <x:c r="P2118" s="13" t="str">
        <x:v>RDF_EDIT</x:v>
      </x:c>
      <x:c r="Q2118" s="13" t="str">
        <x:v>PROPOSED</x:v>
      </x:c>
      <x:c r="R2118" s="13" t="str">
        <x:v>AI-assisted draft</x:v>
      </x:c>
      <x:c r="S2118" s="105" t="n">
        <x:v>46281</x:v>
      </x:c>
      <x:c r="T2118" s="14" t="str">
        <x:v>RDF_EDIT proposed: repair ownership/linkage as for P01, but retain missing waterAddedMass as the isolated failure.</x:v>
      </x:c>
      <x:c r="U2118" s="9" t="str">
        <x:f>IF(AND(Q2118="AGREED",P2118="LABEL_ONLY",OR(O2118="PASS",O2118="FAIL"),R2118&lt;&gt;"",S2118&lt;&gt;"",T2118&lt;&gt;""),O2118,G2118)</x:f>
        <x:v>FAIL</x:v>
      </x:c>
      <x:c r="V2118" s="9" t="str">
        <x:f>IF(Q2118&lt;&gt;"AGREED","",IF(P2118="LABEL_ONLY",IF(AND(Q2118="AGREED",P2118="LABEL_ONLY",OR(O2118="PASS",O2118="FAIL"),R2118&lt;&gt;"",S2118&lt;&gt;"",T2118&lt;&gt;""),"LABEL_APPLIED","INCOMPLETE_DECISION"),"RERUN_REQUIRED"))</x:f>
      </x:c>
    </x:row>
    <x:row r="2119" ht="30" customHeight="1">
      <x:c r="A2119" s="9" t="str">
        <x:v>TRF-120-F03</x:v>
      </x:c>
      <x:c r="B2119" s="9" t="str">
        <x:v>TRF-120</x:v>
      </x:c>
      <x:c r="C2119" s="9" t="str">
        <x:v>BATCH_02</x:v>
      </x:c>
      <x:c r="D2119" s="9" t="str">
        <x:v>TRAFICOM</x:v>
      </x:c>
      <x:c r="E2119" s="9" t="n">
        <x:v>0</x:v>
      </x:c>
      <x:c r="F2119" s="9" t="str">
        <x:v>6.6.5.5</x:v>
      </x:c>
      <x:c r="G2119" s="9" t="str">
        <x:v>FAIL</x:v>
      </x:c>
      <x:c r="H2119" s="11" t="str">
        <x:v>Attachment stiffness missing.</x:v>
      </x:c>
      <x:c r="I2119" s="10" t="str">
        <x:v>rdf/TRF/TRF-120/TRF-120-F03.ttl</x:v>
      </x:c>
      <x:c r="J2119" s="10" t="str">
        <x:v>0bd01d9697ce0f4fd6efc5150a25f6084866f2a27f049e60e0172986a8e54d71</x:v>
      </x:c>
      <x:c r="K2119" s="13" t="str">
        <x:v>NOT_REVIEWED</x:v>
      </x:c>
      <x:c r="L2119" s="13" t="str"/>
      <x:c r="M2119" s="13" t="str"/>
      <x:c r="N2119" s="13" t="str"/>
      <x:c r="O2119" s="13" t="str"/>
      <x:c r="P2119" s="13" t="str"/>
      <x:c r="Q2119" s="13" t="str"/>
      <x:c r="R2119" s="13" t="str"/>
      <x:c r="S2119" s="13" t="str"/>
      <x:c r="T2119" s="14" t="str"/>
      <x:c r="U2119" s="9" t="str">
        <x:f>IF(AND(Q2119="AGREED",P2119="LABEL_ONLY",OR(O2119="PASS",O2119="FAIL"),R2119&lt;&gt;"",S2119&lt;&gt;"",T2119&lt;&gt;""),O2119,G2119)</x:f>
        <x:v>FAIL</x:v>
      </x:c>
      <x:c r="V2119" s="9" t="str">
        <x:f>IF(Q2119&lt;&gt;"AGREED","",IF(P2119="LABEL_ONLY",IF(AND(Q2119="AGREED",P2119="LABEL_ONLY",OR(O2119="PASS",O2119="FAIL"),R2119&lt;&gt;"",S2119&lt;&gt;"",T2119&lt;&gt;""),"LABEL_APPLIED","INCOMPLETE_DECISION"),"RERUN_REQUIRED"))</x:f>
      </x:c>
    </x:row>
    <x:row r="2120" ht="30" customHeight="1">
      <x:c r="A2120" s="9" t="str">
        <x:v>TRF-120-P01</x:v>
      </x:c>
      <x:c r="B2120" s="9" t="str">
        <x:v>TRF-120</x:v>
      </x:c>
      <x:c r="C2120" s="9" t="str">
        <x:v>BATCH_02</x:v>
      </x:c>
      <x:c r="D2120" s="9" t="str">
        <x:v>TRAFICOM</x:v>
      </x:c>
      <x:c r="E2120" s="9" t="n">
        <x:v>1</x:v>
      </x:c>
      <x:c r="F2120" s="9" t="str">
        <x:v>6.6.5.5</x:v>
      </x:c>
      <x:c r="G2120" s="9" t="str">
        <x:v>PASS</x:v>
      </x:c>
      <x:c r="H2120" s="11" t="str">
        <x:v>Longitudinal and transverse calculations include water added mass and attachment stiffness.</x:v>
      </x:c>
      <x:c r="I2120" s="10" t="str">
        <x:v>rdf/TRF/TRF-120/TRF-120-P01.ttl</x:v>
      </x:c>
      <x:c r="J2120" s="10" t="str">
        <x:v>6a999bcd97be7ae6997553d94472b72d4cd6438ac8a0c5a9b2381d736c58f691</x:v>
      </x:c>
      <x:c r="K2120" s="13" t="str">
        <x:v>REVIEWED</x:v>
      </x:c>
      <x:c r="L2120" s="13" t="str">
        <x:v>YES</x:v>
      </x:c>
      <x:c r="M2120" s="13" t="str">
        <x:v>NO</x:v>
      </x:c>
      <x:c r="N2120" s="13" t="str">
        <x:v>YES</x:v>
      </x:c>
      <x:c r="O2120" s="13" t="str">
        <x:v>PASS</x:v>
      </x:c>
      <x:c r="P2120" s="13" t="str">
        <x:v>RDF_EDIT</x:v>
      </x:c>
      <x:c r="Q2120" s="13" t="str">
        <x:v>PROPOSED</x:v>
      </x:c>
      <x:c r="R2120" s="13" t="str">
        <x:v>AI-assisted draft</x:v>
      </x:c>
      <x:c r="S2120" s="105" t="n">
        <x:v>46281</x:v>
      </x:c>
      <x:c r="T2120" s="14" t="str">
        <x:v>RDF_EDIT proposed: link ship to thrusterBody; put damping, waterAddedMass and thrusterNaturalFrequency on ship; put shipAttachmentStiffness on thrusterBody; keep both directional cases.</x:v>
      </x:c>
      <x:c r="U2120" s="9" t="str">
        <x:f>IF(AND(Q2120="AGREED",P2120="LABEL_ONLY",OR(O2120="PASS",O2120="FAIL"),R2120&lt;&gt;"",S2120&lt;&gt;"",T2120&lt;&gt;""),O2120,G2120)</x:f>
        <x:v>PASS</x:v>
      </x:c>
      <x:c r="V2120" s="9" t="str">
        <x:f>IF(Q2120&lt;&gt;"AGREED","",IF(P2120="LABEL_ONLY",IF(AND(Q2120="AGREED",P2120="LABEL_ONLY",OR(O2120="PASS",O2120="FAIL"),R2120&lt;&gt;"",S2120&lt;&gt;"",T2120&lt;&gt;""),"LABEL_APPLIED","INCOMPLETE_DECISION"),"RERUN_REQUIRED"))</x:f>
      </x:c>
    </x:row>
    <x:row r="2121" ht="30" customHeight="1">
      <x:c r="A2121" s="9" t="str">
        <x:v>TRF-123-F01</x:v>
      </x:c>
      <x:c r="B2121" s="9" t="str">
        <x:v>TRF-123</x:v>
      </x:c>
      <x:c r="C2121" s="9" t="str">
        <x:v>BATCH_05</x:v>
      </x:c>
      <x:c r="D2121" s="9" t="str">
        <x:v>TRAFICOM</x:v>
      </x:c>
      <x:c r="E2121" s="9" t="n">
        <x:v>0</x:v>
      </x:c>
      <x:c r="F2121" s="9" t="str">
        <x:v>6.7.3</x:v>
      </x:c>
      <x:c r="G2121" s="9" t="str">
        <x:v>FAIL</x:v>
      </x:c>
      <x:c r="H2121" s="11" t="str">
        <x:v>Propeller-blade exclusion evidence false.</x:v>
      </x:c>
      <x:c r="I2121" s="10" t="str">
        <x:v>rdf/TRF/TRF-123/TRF-123-F01.ttl</x:v>
      </x:c>
      <x:c r="J2121" s="10" t="str">
        <x:v>291bfd8baa84cc714f213cf7dd1a2b361073c8e64142169edb2fef14ed74c34c</x:v>
      </x:c>
      <x:c r="K2121" s="13" t="str">
        <x:v>NOT_REVIEWED</x:v>
      </x:c>
      <x:c r="L2121" s="13" t="str"/>
      <x:c r="M2121" s="13" t="str"/>
      <x:c r="N2121" s="13" t="str"/>
      <x:c r="O2121" s="13" t="str"/>
      <x:c r="P2121" s="13" t="str"/>
      <x:c r="Q2121" s="13" t="str"/>
      <x:c r="R2121" s="13" t="str"/>
      <x:c r="S2121" s="13" t="str"/>
      <x:c r="T2121" s="14" t="str"/>
      <x:c r="U2121" s="9" t="str">
        <x:f>IF(AND(Q2121="AGREED",P2121="LABEL_ONLY",OR(O2121="PASS",O2121="FAIL"),R2121&lt;&gt;"",S2121&lt;&gt;"",T2121&lt;&gt;""),O2121,G2121)</x:f>
        <x:v>FAIL</x:v>
      </x:c>
      <x:c r="V2121" s="9" t="str">
        <x:f>IF(Q2121&lt;&gt;"AGREED","",IF(P2121="LABEL_ONLY",IF(AND(Q2121="AGREED",P2121="LABEL_ONLY",OR(O2121="PASS",O2121="FAIL"),R2121&lt;&gt;"",S2121&lt;&gt;"",T2121&lt;&gt;""),"LABEL_APPLIED","INCOMPLETE_DECISION"),"RERUN_REQUIRED"))</x:f>
      </x:c>
    </x:row>
    <x:row r="2122" ht="30" customHeight="1">
      <x:c r="A2122" s="9" t="str">
        <x:v>TRF-123-F02</x:v>
      </x:c>
      <x:c r="B2122" s="9" t="str">
        <x:v>TRF-123</x:v>
      </x:c>
      <x:c r="C2122" s="9" t="str">
        <x:v>BATCH_05</x:v>
      </x:c>
      <x:c r="D2122" s="9" t="str">
        <x:v>TRAFICOM</x:v>
      </x:c>
      <x:c r="E2122" s="9" t="n">
        <x:v>0</x:v>
      </x:c>
      <x:c r="F2122" s="9" t="str">
        <x:v>6.7.3</x:v>
      </x:c>
      <x:c r="G2122" s="9" t="str">
        <x:v>FAIL</x:v>
      </x:c>
      <x:c r="H2122" s="11" t="str">
        <x:v>Component stress missing.</x:v>
      </x:c>
      <x:c r="I2122" s="10" t="str">
        <x:v>rdf/TRF/TRF-123/TRF-123-F02.ttl</x:v>
      </x:c>
      <x:c r="J2122" s="10" t="str">
        <x:v>24e10e80dd588585597b1dc4a0c133e9b9b42ca0890120e47533f854931272b5</x:v>
      </x:c>
      <x:c r="K2122" s="13" t="str">
        <x:v>NOT_REVIEWED</x:v>
      </x:c>
      <x:c r="L2122" s="13" t="str"/>
      <x:c r="M2122" s="13" t="str"/>
      <x:c r="N2122" s="13" t="str"/>
      <x:c r="O2122" s="13" t="str"/>
      <x:c r="P2122" s="13" t="str"/>
      <x:c r="Q2122" s="13" t="str"/>
      <x:c r="R2122" s="13" t="str"/>
      <x:c r="S2122" s="13" t="str"/>
      <x:c r="T2122" s="14" t="str"/>
      <x:c r="U2122" s="9" t="str">
        <x:f>IF(AND(Q2122="AGREED",P2122="LABEL_ONLY",OR(O2122="PASS",O2122="FAIL"),R2122&lt;&gt;"",S2122&lt;&gt;"",T2122&lt;&gt;""),O2122,G2122)</x:f>
        <x:v>FAIL</x:v>
      </x:c>
      <x:c r="V2122" s="9" t="str">
        <x:f>IF(Q2122&lt;&gt;"AGREED","",IF(P2122="LABEL_ONLY",IF(AND(Q2122="AGREED",P2122="LABEL_ONLY",OR(O2122="PASS",O2122="FAIL"),R2122&lt;&gt;"",S2122&lt;&gt;"",T2122&lt;&gt;""),"LABEL_APPLIED","INCOMPLETE_DECISION"),"RERUN_REQUIRED"))</x:f>
      </x:c>
    </x:row>
    <x:row r="2123" ht="30" customHeight="1">
      <x:c r="A2123" s="9" t="str">
        <x:v>TRF-123-F03</x:v>
      </x:c>
      <x:c r="B2123" s="9" t="str">
        <x:v>TRF-123</x:v>
      </x:c>
      <x:c r="C2123" s="9" t="str">
        <x:v>BATCH_05</x:v>
      </x:c>
      <x:c r="D2123" s="9" t="str">
        <x:v>TRAFICOM</x:v>
      </x:c>
      <x:c r="E2123" s="9" t="n">
        <x:v>0</x:v>
      </x:c>
      <x:c r="F2123" s="9" t="str">
        <x:v>6.7.3</x:v>
      </x:c>
      <x:c r="G2123" s="9" t="str">
        <x:v>FAIL</x:v>
      </x:c>
      <x:c r="H2123" s="11" t="str">
        <x:v>Material path missing.</x:v>
      </x:c>
      <x:c r="I2123" s="10" t="str">
        <x:v>rdf/TRF/TRF-123/TRF-123-F03.ttl</x:v>
      </x:c>
      <x:c r="J2123" s="10" t="str">
        <x:v>c3c8e18ac929a8ad51badbdbf2e5d10adc4a8245ac7be80979993325d516ef79</x:v>
      </x:c>
      <x:c r="K2123" s="13" t="str">
        <x:v>NOT_REVIEWED</x:v>
      </x:c>
      <x:c r="L2123" s="13" t="str"/>
      <x:c r="M2123" s="13" t="str"/>
      <x:c r="N2123" s="13" t="str"/>
      <x:c r="O2123" s="13" t="str"/>
      <x:c r="P2123" s="13" t="str"/>
      <x:c r="Q2123" s="13" t="str"/>
      <x:c r="R2123" s="13" t="str"/>
      <x:c r="S2123" s="13" t="str"/>
      <x:c r="T2123" s="14" t="str"/>
      <x:c r="U2123" s="9" t="str">
        <x:f>IF(AND(Q2123="AGREED",P2123="LABEL_ONLY",OR(O2123="PASS",O2123="FAIL"),R2123&lt;&gt;"",S2123&lt;&gt;"",T2123&lt;&gt;""),O2123,G2123)</x:f>
        <x:v>FAIL</x:v>
      </x:c>
      <x:c r="V2123" s="9" t="str">
        <x:f>IF(Q2123&lt;&gt;"AGREED","",IF(P2123="LABEL_ONLY",IF(AND(Q2123="AGREED",P2123="LABEL_ONLY",OR(O2123="PASS",O2123="FAIL"),R2123&lt;&gt;"",S2123&lt;&gt;"",T2123&lt;&gt;""),"LABEL_APPLIED","INCOMPLETE_DECISION"),"RERUN_REQUIRED"))</x:f>
      </x:c>
    </x:row>
    <x:row r="2124" ht="30" customHeight="1">
      <x:c r="A2124" s="9" t="str">
        <x:v>TRF-123-F04</x:v>
      </x:c>
      <x:c r="B2124" s="9" t="str">
        <x:v>TRF-123</x:v>
      </x:c>
      <x:c r="C2124" s="9" t="str">
        <x:v>BATCH_05</x:v>
      </x:c>
      <x:c r="D2124" s="9" t="str">
        <x:v>TRAFICOM</x:v>
      </x:c>
      <x:c r="E2124" s="9" t="n">
        <x:v>1</x:v>
      </x:c>
      <x:c r="F2124" s="9" t="str">
        <x:v>6.7.3</x:v>
      </x:c>
      <x:c r="G2124" s="9" t="str">
        <x:v>FAIL</x:v>
      </x:c>
      <x:c r="H2124" s="11" t="str">
        <x:v>Safety factor result missing.</x:v>
      </x:c>
      <x:c r="I2124" s="10" t="str">
        <x:v>rdf/TRF/TRF-123/TRF-123-F04.ttl</x:v>
      </x:c>
      <x:c r="J2124" s="10" t="str">
        <x:v>9331d63ca5435a6c82c5874c18dfe21b82647e136a37ddd252ef67ff7b64e7c1</x:v>
      </x:c>
      <x:c r="K2124" s="13" t="str">
        <x:v>REVIEWED</x:v>
      </x:c>
      <x:c r="L2124" s="13" t="str">
        <x:v>YES</x:v>
      </x:c>
      <x:c r="M2124" s="13" t="str">
        <x:v>NO</x:v>
      </x:c>
      <x:c r="N2124" s="13" t="str">
        <x:v>YES</x:v>
      </x:c>
      <x:c r="O2124" s="13" t="str">
        <x:v>FAIL</x:v>
      </x:c>
      <x:c r="P2124" s="13" t="str">
        <x:v>RDF_EDIT</x:v>
      </x:c>
      <x:c r="Q2124" s="13" t="str">
        <x:v>PROPOSED</x:v>
      </x:c>
      <x:c r="R2124" s="13" t="str">
        <x:v>AI-assisted draft</x:v>
      </x:c>
      <x:c r="S2124" s="105" t="n">
        <x:v>46281</x:v>
      </x:c>
      <x:c r="T2124" s="14" t="str">
        <x:v>RDF_EDIT proposed: move occasionalForceComponentStress to the assessed shipComponent and keep componentYieldSafetyFactor absent from the load case, so the intended missing-factor failure is isolated.</x:v>
      </x:c>
      <x:c r="U2124" s="9" t="str">
        <x:f>IF(AND(Q2124="AGREED",P2124="LABEL_ONLY",OR(O2124="PASS",O2124="FAIL"),R2124&lt;&gt;"",S2124&lt;&gt;"",T2124&lt;&gt;""),O2124,G2124)</x:f>
        <x:v>FAIL</x:v>
      </x:c>
      <x:c r="V2124" s="9" t="str">
        <x:f>IF(Q2124&lt;&gt;"AGREED","",IF(P2124="LABEL_ONLY",IF(AND(Q2124="AGREED",P2124="LABEL_ONLY",OR(O2124="PASS",O2124="FAIL"),R2124&lt;&gt;"",S2124&lt;&gt;"",T2124&lt;&gt;""),"LABEL_APPLIED","INCOMPLETE_DECISION"),"RERUN_REQUIRED"))</x:f>
      </x:c>
    </x:row>
    <x:row r="2125" ht="30" customHeight="1">
      <x:c r="A2125" s="9" t="str">
        <x:v>TRF-123-P01</x:v>
      </x:c>
      <x:c r="B2125" s="9" t="str">
        <x:v>TRF-123</x:v>
      </x:c>
      <x:c r="C2125" s="9" t="str">
        <x:v>BATCH_05</x:v>
      </x:c>
      <x:c r="D2125" s="9" t="str">
        <x:v>TRAFICOM</x:v>
      </x:c>
      <x:c r="E2125" s="9" t="n">
        <x:v>1</x:v>
      </x:c>
      <x:c r="F2125" s="9" t="str">
        <x:v>6.7.3</x:v>
      </x:c>
      <x:c r="G2125" s="9" t="str">
        <x:v>PASS</x:v>
      </x:c>
      <x:c r="H2125" s="11" t="str">
        <x:v>Occasional-force component readiness with blade exclusion evidence.</x:v>
      </x:c>
      <x:c r="I2125" s="10" t="str">
        <x:v>rdf/TRF/TRF-123/TRF-123-P01.ttl</x:v>
      </x:c>
      <x:c r="J2125" s="10" t="str">
        <x:v>f98e85f7166c8e1212788b9569d15247abdf2d9f3d8670facda94c1d8acfb1c6</x:v>
      </x:c>
      <x:c r="K2125" s="13" t="str">
        <x:v>REVIEWED</x:v>
      </x:c>
      <x:c r="L2125" s="13" t="str">
        <x:v>YES</x:v>
      </x:c>
      <x:c r="M2125" s="13" t="str">
        <x:v>NO</x:v>
      </x:c>
      <x:c r="N2125" s="13" t="str">
        <x:v>YES</x:v>
      </x:c>
      <x:c r="O2125" s="13" t="str">
        <x:v>PASS</x:v>
      </x:c>
      <x:c r="P2125" s="13" t="str">
        <x:v>RDF_EDIT</x:v>
      </x:c>
      <x:c r="Q2125" s="13" t="str">
        <x:v>PROPOSED</x:v>
      </x:c>
      <x:c r="R2125" s="13" t="str">
        <x:v>AI-assisted draft</x:v>
      </x:c>
      <x:c r="S2125" s="105" t="n">
        <x:v>46281</x:v>
      </x:c>
      <x:c r="T2125" s="14" t="str">
        <x:v>RDF_EDIT proposed: keep PASS, move componentYieldSafetyFactor from the component to the occasionalForceLoadCase, and move occasionalForceComponentStress from the load case to the assessed shipComponent, matching the locked owners.</x:v>
      </x:c>
      <x:c r="U2125" s="9" t="str">
        <x:f>IF(AND(Q2125="AGREED",P2125="LABEL_ONLY",OR(O2125="PASS",O2125="FAIL"),R2125&lt;&gt;"",S2125&lt;&gt;"",T2125&lt;&gt;""),O2125,G2125)</x:f>
        <x:v>PASS</x:v>
      </x:c>
      <x:c r="V2125" s="9" t="str">
        <x:f>IF(Q2125&lt;&gt;"AGREED","",IF(P2125="LABEL_ONLY",IF(AND(Q2125="AGREED",P2125="LABEL_ONLY",OR(O2125="PASS",O2125="FAIL"),R2125&lt;&gt;"",S2125&lt;&gt;"",T2125&lt;&gt;""),"LABEL_APPLIED","INCOMPLETE_DECISION"),"RERUN_REQUIRED"))</x:f>
      </x:c>
    </x:row>
    <x:row r="2126" ht="30" customHeight="1">
      <x:c r="A2126" s="9" t="str">
        <x:v>TRF-126-F01</x:v>
      </x:c>
      <x:c r="B2126" s="9" t="str">
        <x:v>TRF-126</x:v>
      </x:c>
      <x:c r="C2126" s="9" t="str">
        <x:v>BATCH_27</x:v>
      </x:c>
      <x:c r="D2126" s="9" t="str">
        <x:v>TRAFICOM</x:v>
      </x:c>
      <x:c r="E2126" s="9" t="n">
        <x:v>0</x:v>
      </x:c>
      <x:c r="F2126" s="9" t="str">
        <x:v>7.1</x:v>
      </x:c>
      <x:c r="G2126" s="9" t="str">
        <x:v>FAIL</x:v>
      </x:c>
      <x:c r="H2126" s="11" t="str">
        <x:v>Starting-air consecutive-start threshold branch.</x:v>
      </x:c>
      <x:c r="I2126" s="10" t="str">
        <x:v>rdf/TRF/TRF-126/TRF-126-F01.ttl</x:v>
      </x:c>
      <x:c r="J2126" s="10" t="str">
        <x:v>ccb59c8f5b21309b63c58a989314a5473f081482db41e496e8053361a97a85c4</x:v>
      </x:c>
      <x:c r="K2126" s="13" t="str">
        <x:v>NOT_REVIEWED</x:v>
      </x:c>
      <x:c r="L2126" s="13" t="str"/>
      <x:c r="M2126" s="13" t="str"/>
      <x:c r="N2126" s="13" t="str"/>
      <x:c r="O2126" s="13" t="str"/>
      <x:c r="P2126" s="13" t="str"/>
      <x:c r="Q2126" s="13" t="str"/>
      <x:c r="R2126" s="13" t="str"/>
      <x:c r="S2126" s="13" t="str"/>
      <x:c r="T2126" s="14" t="str"/>
      <x:c r="U2126" s="9" t="str">
        <x:f>IF(AND(Q2126="AGREED",P2126="LABEL_ONLY",OR(O2126="PASS",O2126="FAIL"),R2126&lt;&gt;"",S2126&lt;&gt;"",T2126&lt;&gt;""),O2126,G2126)</x:f>
        <x:v>FAIL</x:v>
      </x:c>
      <x:c r="V2126" s="9" t="str">
        <x:f>IF(Q2126&lt;&gt;"AGREED","",IF(P2126="LABEL_ONLY",IF(AND(Q2126="AGREED",P2126="LABEL_ONLY",OR(O2126="PASS",O2126="FAIL"),R2126&lt;&gt;"",S2126&lt;&gt;"",T2126&lt;&gt;""),"LABEL_APPLIED","INCOMPLETE_DECISION"),"RERUN_REQUIRED"))</x:f>
      </x:c>
    </x:row>
    <x:row r="2127" ht="30" customHeight="1">
      <x:c r="A2127" s="9" t="str">
        <x:v>TRF-126-F02</x:v>
      </x:c>
      <x:c r="B2127" s="9" t="str">
        <x:v>TRF-126</x:v>
      </x:c>
      <x:c r="C2127" s="9" t="str">
        <x:v>BATCH_27</x:v>
      </x:c>
      <x:c r="D2127" s="9" t="str">
        <x:v>TRAFICOM</x:v>
      </x:c>
      <x:c r="E2127" s="9" t="n">
        <x:v>0</x:v>
      </x:c>
      <x:c r="F2127" s="9" t="str">
        <x:v>7.1</x:v>
      </x:c>
      <x:c r="G2127" s="9" t="str">
        <x:v>FAIL</x:v>
      </x:c>
      <x:c r="H2127" s="11" t="str">
        <x:v>Starting-air consecutive-start threshold branch.</x:v>
      </x:c>
      <x:c r="I2127" s="10" t="str">
        <x:v>rdf/TRF/TRF-126/TRF-126-F02.ttl</x:v>
      </x:c>
      <x:c r="J2127" s="10" t="str">
        <x:v>77678720d54ad5cf06ac8ed242e7c10f0210ead45fe98a219dc237164ca1c164</x:v>
      </x:c>
      <x:c r="K2127" s="13" t="str">
        <x:v>NOT_REVIEWED</x:v>
      </x:c>
      <x:c r="L2127" s="13" t="str"/>
      <x:c r="M2127" s="13" t="str"/>
      <x:c r="N2127" s="13" t="str"/>
      <x:c r="O2127" s="13" t="str"/>
      <x:c r="P2127" s="13" t="str"/>
      <x:c r="Q2127" s="13" t="str"/>
      <x:c r="R2127" s="13" t="str"/>
      <x:c r="S2127" s="13" t="str"/>
      <x:c r="T2127" s="14" t="str"/>
      <x:c r="U2127" s="9" t="str">
        <x:f>IF(AND(Q2127="AGREED",P2127="LABEL_ONLY",OR(O2127="PASS",O2127="FAIL"),R2127&lt;&gt;"",S2127&lt;&gt;"",T2127&lt;&gt;""),O2127,G2127)</x:f>
        <x:v>FAIL</x:v>
      </x:c>
      <x:c r="V2127" s="9" t="str">
        <x:f>IF(Q2127&lt;&gt;"AGREED","",IF(P2127="LABEL_ONLY",IF(AND(Q2127="AGREED",P2127="LABEL_ONLY",OR(O2127="PASS",O2127="FAIL"),R2127&lt;&gt;"",S2127&lt;&gt;"",T2127&lt;&gt;""),"LABEL_APPLIED","INCOMPLETE_DECISION"),"RERUN_REQUIRED"))</x:f>
      </x:c>
    </x:row>
    <x:row r="2128" ht="30" customHeight="1">
      <x:c r="A2128" s="9" t="str">
        <x:v>TRF-126-F03</x:v>
      </x:c>
      <x:c r="B2128" s="9" t="str">
        <x:v>TRF-126</x:v>
      </x:c>
      <x:c r="C2128" s="9" t="str">
        <x:v>BATCH_27</x:v>
      </x:c>
      <x:c r="D2128" s="9" t="str">
        <x:v>TRAFICOM</x:v>
      </x:c>
      <x:c r="E2128" s="9" t="n">
        <x:v>1</x:v>
      </x:c>
      <x:c r="F2128" s="9" t="str">
        <x:v>7.1</x:v>
      </x:c>
      <x:c r="G2128" s="9" t="str">
        <x:v>FAIL</x:v>
      </x:c>
      <x:c r="H2128" s="11" t="str">
        <x:v>Reversal status missing.</x:v>
      </x:c>
      <x:c r="I2128" s="10" t="str">
        <x:v>rdf/TRF/TRF-126/TRF-126-F03.ttl</x:v>
      </x:c>
      <x:c r="J2128" s="10" t="str">
        <x:v>27df463fa06cc72777458617b8889a4976d501307fa8571272d2ebc078f79741</x:v>
      </x:c>
      <x:c r="K2128" s="13" t="str">
        <x:v>NOT_REVIEWED</x:v>
      </x:c>
      <x:c r="L2128" s="13" t="str"/>
      <x:c r="M2128" s="13" t="str"/>
      <x:c r="N2128" s="13" t="str"/>
      <x:c r="O2128" s="13" t="str"/>
      <x:c r="P2128" s="13" t="str"/>
      <x:c r="Q2128" s="13" t="str"/>
      <x:c r="R2128" s="13" t="str"/>
      <x:c r="S2128" s="13" t="str"/>
      <x:c r="T2128" s="14" t="str"/>
      <x:c r="U2128" s="9" t="str">
        <x:f>IF(AND(Q2128="AGREED",P2128="LABEL_ONLY",OR(O2128="PASS",O2128="FAIL"),R2128&lt;&gt;"",S2128&lt;&gt;"",T2128&lt;&gt;""),O2128,G2128)</x:f>
        <x:v>FAIL</x:v>
      </x:c>
      <x:c r="V2128" s="9" t="str">
        <x:f>IF(Q2128&lt;&gt;"AGREED","",IF(P2128="LABEL_ONLY",IF(AND(Q2128="AGREED",P2128="LABEL_ONLY",OR(O2128="PASS",O2128="FAIL"),R2128&lt;&gt;"",S2128&lt;&gt;"",T2128&lt;&gt;""),"LABEL_APPLIED","INCOMPLETE_DECISION"),"RERUN_REQUIRED"))</x:f>
      </x:c>
    </x:row>
    <x:row r="2129" ht="30" customHeight="1">
      <x:c r="A2129" s="9" t="str">
        <x:v>TRF-126-F04</x:v>
      </x:c>
      <x:c r="B2129" s="9" t="str">
        <x:v>TRF-126</x:v>
      </x:c>
      <x:c r="C2129" s="9" t="str">
        <x:v>BATCH_27</x:v>
      </x:c>
      <x:c r="D2129" s="9" t="str">
        <x:v>TRAFICOM</x:v>
      </x:c>
      <x:c r="E2129" s="9" t="n">
        <x:v>0</x:v>
      </x:c>
      <x:c r="F2129" s="9" t="str">
        <x:v>7.1</x:v>
      </x:c>
      <x:c r="G2129" s="9" t="str">
        <x:v>FAIL</x:v>
      </x:c>
      <x:c r="H2129" s="11" t="str">
        <x:v>Consecutive-start capacity missing.</x:v>
      </x:c>
      <x:c r="I2129" s="10" t="str">
        <x:v>rdf/TRF/TRF-126/TRF-126-F04.ttl</x:v>
      </x:c>
      <x:c r="J2129" s="10" t="str">
        <x:v>340b401c32a874a974010ae5ba3e5119dfad09da46d4f222d8fc7323567f2903</x:v>
      </x:c>
      <x:c r="K2129" s="13" t="str">
        <x:v>NOT_REVIEWED</x:v>
      </x:c>
      <x:c r="L2129" s="13" t="str"/>
      <x:c r="M2129" s="13" t="str"/>
      <x:c r="N2129" s="13" t="str"/>
      <x:c r="O2129" s="13" t="str"/>
      <x:c r="P2129" s="13" t="str"/>
      <x:c r="Q2129" s="13" t="str"/>
      <x:c r="R2129" s="13" t="str"/>
      <x:c r="S2129" s="13" t="str"/>
      <x:c r="T2129" s="14" t="str"/>
      <x:c r="U2129" s="9" t="str">
        <x:f>IF(AND(Q2129="AGREED",P2129="LABEL_ONLY",OR(O2129="PASS",O2129="FAIL"),R2129&lt;&gt;"",S2129&lt;&gt;"",T2129&lt;&gt;""),O2129,G2129)</x:f>
        <x:v>FAIL</x:v>
      </x:c>
      <x:c r="V2129" s="9" t="str">
        <x:f>IF(Q2129&lt;&gt;"AGREED","",IF(P2129="LABEL_ONLY",IF(AND(Q2129="AGREED",P2129="LABEL_ONLY",OR(O2129="PASS",O2129="FAIL"),R2129&lt;&gt;"",S2129&lt;&gt;"",T2129&lt;&gt;""),"LABEL_APPLIED","INCOMPLETE_DECISION"),"RERUN_REQUIRED"))</x:f>
      </x:c>
    </x:row>
    <x:row r="2130" ht="30" customHeight="1">
      <x:c r="A2130" s="9" t="str">
        <x:v>TRF-126-P01</x:v>
      </x:c>
      <x:c r="B2130" s="9" t="str">
        <x:v>TRF-126</x:v>
      </x:c>
      <x:c r="C2130" s="9" t="str">
        <x:v>BATCH_27</x:v>
      </x:c>
      <x:c r="D2130" s="9" t="str">
        <x:v>TRAFICOM</x:v>
      </x:c>
      <x:c r="E2130" s="9" t="n">
        <x:v>1</x:v>
      </x:c>
      <x:c r="F2130" s="9" t="str">
        <x:v>7.1</x:v>
      </x:c>
      <x:c r="G2130" s="9" t="str">
        <x:v>PASS</x:v>
      </x:c>
      <x:c r="H2130" s="11" t="str">
        <x:v>Starting-air consecutive-start threshold branch.</x:v>
      </x:c>
      <x:c r="I2130" s="10" t="str">
        <x:v>rdf/TRF/TRF-126/TRF-126-P01.ttl</x:v>
      </x:c>
      <x:c r="J2130" s="10" t="str">
        <x:v>6568816a299be805292225cdb9cebc4997b7cfde55513760ee032324439df361</x:v>
      </x:c>
      <x:c r="K2130" s="13" t="str">
        <x:v>NOT_REVIEWED</x:v>
      </x:c>
      <x:c r="L2130" s="13" t="str"/>
      <x:c r="M2130" s="13" t="str"/>
      <x:c r="N2130" s="13" t="str"/>
      <x:c r="O2130" s="13" t="str"/>
      <x:c r="P2130" s="13" t="str"/>
      <x:c r="Q2130" s="13" t="str"/>
      <x:c r="R2130" s="13" t="str"/>
      <x:c r="S2130" s="13" t="str"/>
      <x:c r="T2130" s="14" t="str"/>
      <x:c r="U2130" s="9" t="str">
        <x:f>IF(AND(Q2130="AGREED",P2130="LABEL_ONLY",OR(O2130="PASS",O2130="FAIL"),R2130&lt;&gt;"",S2130&lt;&gt;"",T2130&lt;&gt;""),O2130,G2130)</x:f>
        <x:v>PASS</x:v>
      </x:c>
      <x:c r="V2130" s="9" t="str">
        <x:f>IF(Q2130&lt;&gt;"AGREED","",IF(P2130="LABEL_ONLY",IF(AND(Q2130="AGREED",P2130="LABEL_ONLY",OR(O2130="PASS",O2130="FAIL"),R2130&lt;&gt;"",S2130&lt;&gt;"",T2130&lt;&gt;""),"LABEL_APPLIED","INCOMPLETE_DECISION"),"RERUN_REQUIRED"))</x:f>
      </x:c>
    </x:row>
    <x:row r="2131" ht="30" customHeight="1">
      <x:c r="A2131" s="9" t="str">
        <x:v>TRF-126-P02</x:v>
      </x:c>
      <x:c r="B2131" s="9" t="str">
        <x:v>TRF-126</x:v>
      </x:c>
      <x:c r="C2131" s="9" t="str">
        <x:v>BATCH_27</x:v>
      </x:c>
      <x:c r="D2131" s="9" t="str">
        <x:v>TRAFICOM</x:v>
      </x:c>
      <x:c r="E2131" s="9" t="n">
        <x:v>0</x:v>
      </x:c>
      <x:c r="F2131" s="9" t="str">
        <x:v>7.1</x:v>
      </x:c>
      <x:c r="G2131" s="9" t="str">
        <x:v>PASS</x:v>
      </x:c>
      <x:c r="H2131" s="11" t="str">
        <x:v>Starting-air consecutive-start threshold branch.</x:v>
      </x:c>
      <x:c r="I2131" s="10" t="str">
        <x:v>rdf/TRF/TRF-126/TRF-126-P02.ttl</x:v>
      </x:c>
      <x:c r="J2131" s="10" t="str">
        <x:v>5450325bdef35116ce75861934b5fef04f3167e64c68a6ed6575a782695b4499</x:v>
      </x:c>
      <x:c r="K2131" s="13" t="str">
        <x:v>NOT_REVIEWED</x:v>
      </x:c>
      <x:c r="L2131" s="13" t="str"/>
      <x:c r="M2131" s="13" t="str"/>
      <x:c r="N2131" s="13" t="str"/>
      <x:c r="O2131" s="13" t="str"/>
      <x:c r="P2131" s="13" t="str"/>
      <x:c r="Q2131" s="13" t="str"/>
      <x:c r="R2131" s="13" t="str"/>
      <x:c r="S2131" s="13" t="str"/>
      <x:c r="T2131" s="14" t="str"/>
      <x:c r="U2131" s="9" t="str">
        <x:f>IF(AND(Q2131="AGREED",P2131="LABEL_ONLY",OR(O2131="PASS",O2131="FAIL"),R2131&lt;&gt;"",S2131&lt;&gt;"",T2131&lt;&gt;""),O2131,G2131)</x:f>
        <x:v>PASS</x:v>
      </x:c>
      <x:c r="V2131" s="9" t="str">
        <x:f>IF(Q2131&lt;&gt;"AGREED","",IF(P2131="LABEL_ONLY",IF(AND(Q2131="AGREED",P2131="LABEL_ONLY",OR(O2131="PASS",O2131="FAIL"),R2131&lt;&gt;"",S2131&lt;&gt;"",T2131&lt;&gt;""),"LABEL_APPLIED","INCOMPLETE_DECISION"),"RERUN_REQUIRED"))</x:f>
      </x:c>
    </x:row>
    <x:row r="2132" ht="30" customHeight="1">
      <x:c r="A2132" s="9" t="str">
        <x:v>TRF-126-P03</x:v>
      </x:c>
      <x:c r="B2132" s="9" t="str">
        <x:v>TRF-126</x:v>
      </x:c>
      <x:c r="C2132" s="9" t="str">
        <x:v>BATCH_27</x:v>
      </x:c>
      <x:c r="D2132" s="9" t="str">
        <x:v>TRAFICOM</x:v>
      </x:c>
      <x:c r="E2132" s="9" t="n">
        <x:v>0</x:v>
      </x:c>
      <x:c r="F2132" s="9" t="str">
        <x:v>7.1</x:v>
      </x:c>
      <x:c r="G2132" s="9" t="str">
        <x:v>PASS</x:v>
      </x:c>
      <x:c r="H2132" s="11" t="str">
        <x:v>Starting-air consecutive-start threshold branch.</x:v>
      </x:c>
      <x:c r="I2132" s="10" t="str">
        <x:v>rdf/TRF/TRF-126/TRF-126-P03.ttl</x:v>
      </x:c>
      <x:c r="J2132" s="10" t="str">
        <x:v>cf70151d045114ff0519040e78c12a91d746f699bfc0c6710dbe5f034b1c90b6</x:v>
      </x:c>
      <x:c r="K2132" s="13" t="str">
        <x:v>NOT_REVIEWED</x:v>
      </x:c>
      <x:c r="L2132" s="13" t="str"/>
      <x:c r="M2132" s="13" t="str"/>
      <x:c r="N2132" s="13" t="str"/>
      <x:c r="O2132" s="13" t="str"/>
      <x:c r="P2132" s="13" t="str"/>
      <x:c r="Q2132" s="13" t="str"/>
      <x:c r="R2132" s="13" t="str"/>
      <x:c r="S2132" s="13" t="str"/>
      <x:c r="T2132" s="14" t="str"/>
      <x:c r="U2132" s="9" t="str">
        <x:f>IF(AND(Q2132="AGREED",P2132="LABEL_ONLY",OR(O2132="PASS",O2132="FAIL"),R2132&lt;&gt;"",S2132&lt;&gt;"",T2132&lt;&gt;""),O2132,G2132)</x:f>
        <x:v>PASS</x:v>
      </x:c>
      <x:c r="V2132" s="9" t="str">
        <x:f>IF(Q2132&lt;&gt;"AGREED","",IF(P2132="LABEL_ONLY",IF(AND(Q2132="AGREED",P2132="LABEL_ONLY",OR(O2132="PASS",O2132="FAIL"),R2132&lt;&gt;"",S2132&lt;&gt;"",T2132&lt;&gt;""),"LABEL_APPLIED","INCOMPLETE_DECISION"),"RERUN_REQUIRED"))</x:f>
      </x:c>
    </x:row>
    <x:row r="2133" ht="30" customHeight="1">
      <x:c r="A2133" s="9" t="str">
        <x:v>TRF-126-P04</x:v>
      </x:c>
      <x:c r="B2133" s="9" t="str">
        <x:v>TRF-126</x:v>
      </x:c>
      <x:c r="C2133" s="9" t="str">
        <x:v>BATCH_27</x:v>
      </x:c>
      <x:c r="D2133" s="9" t="str">
        <x:v>TRAFICOM</x:v>
      </x:c>
      <x:c r="E2133" s="9" t="n">
        <x:v>0</x:v>
      </x:c>
      <x:c r="F2133" s="9" t="str">
        <x:v>7.1</x:v>
      </x:c>
      <x:c r="G2133" s="9" t="str">
        <x:v>PASS</x:v>
      </x:c>
      <x:c r="H2133" s="11" t="str">
        <x:v>Starting-air consecutive-start threshold branch.</x:v>
      </x:c>
      <x:c r="I2133" s="10" t="str">
        <x:v>rdf/TRF/TRF-126/TRF-126-P04.ttl</x:v>
      </x:c>
      <x:c r="J2133" s="10" t="str">
        <x:v>eb8477d09a8e74613d6d7f17ca296654462ac50d66f7f9dbcdf13994d2ef1913</x:v>
      </x:c>
      <x:c r="K2133" s="13" t="str">
        <x:v>NOT_REVIEWED</x:v>
      </x:c>
      <x:c r="L2133" s="13" t="str"/>
      <x:c r="M2133" s="13" t="str"/>
      <x:c r="N2133" s="13" t="str"/>
      <x:c r="O2133" s="13" t="str"/>
      <x:c r="P2133" s="13" t="str"/>
      <x:c r="Q2133" s="13" t="str"/>
      <x:c r="R2133" s="13" t="str"/>
      <x:c r="S2133" s="13" t="str"/>
      <x:c r="T2133" s="14" t="str"/>
      <x:c r="U2133" s="9" t="str">
        <x:f>IF(AND(Q2133="AGREED",P2133="LABEL_ONLY",OR(O2133="PASS",O2133="FAIL"),R2133&lt;&gt;"",S2133&lt;&gt;"",T2133&lt;&gt;""),O2133,G2133)</x:f>
        <x:v>PASS</x:v>
      </x:c>
      <x:c r="V2133" s="9" t="str">
        <x:f>IF(Q2133&lt;&gt;"AGREED","",IF(P2133="LABEL_ONLY",IF(AND(Q2133="AGREED",P2133="LABEL_ONLY",OR(O2133="PASS",O2133="FAIL"),R2133&lt;&gt;"",S2133&lt;&gt;"",T2133&lt;&gt;""),"LABEL_APPLIED","INCOMPLETE_DECISION"),"RERUN_REQUIRED"))</x:f>
      </x:c>
    </x:row>
    <x:row r="2134" ht="30" customHeight="1">
      <x:c r="A2134" s="9" t="str">
        <x:v>TRF-127-F01</x:v>
      </x:c>
      <x:c r="B2134" s="9" t="str">
        <x:v>TRF-127</x:v>
      </x:c>
      <x:c r="C2134" s="9" t="str">
        <x:v>BATCH_02</x:v>
      </x:c>
      <x:c r="D2134" s="9" t="str">
        <x:v>TRAFICOM</x:v>
      </x:c>
      <x:c r="E2134" s="9" t="n">
        <x:v>0</x:v>
      </x:c>
      <x:c r="F2134" s="9" t="str">
        <x:v>7.1</x:v>
      </x:c>
      <x:c r="G2134" s="9" t="str">
        <x:v>FAIL</x:v>
      </x:c>
      <x:c r="H2134" s="11" t="str">
        <x:v>Additional-purpose capacity is insufficient.</x:v>
      </x:c>
      <x:c r="I2134" s="10" t="str">
        <x:v>rdf/TRF/TRF-127/TRF-127-F01.ttl</x:v>
      </x:c>
      <x:c r="J2134" s="10" t="str">
        <x:v>c4e27b4539398d378365019ceb150c94555670ca03699c15f514512d1e7bacfb</x:v>
      </x:c>
      <x:c r="K2134" s="13" t="str">
        <x:v>NOT_REVIEWED</x:v>
      </x:c>
      <x:c r="L2134" s="13" t="str"/>
      <x:c r="M2134" s="13" t="str"/>
      <x:c r="N2134" s="13" t="str"/>
      <x:c r="O2134" s="13" t="str"/>
      <x:c r="P2134" s="13" t="str"/>
      <x:c r="Q2134" s="13" t="str"/>
      <x:c r="R2134" s="13" t="str"/>
      <x:c r="S2134" s="13" t="str"/>
      <x:c r="T2134" s="14" t="str"/>
      <x:c r="U2134" s="9" t="str">
        <x:f>IF(AND(Q2134="AGREED",P2134="LABEL_ONLY",OR(O2134="PASS",O2134="FAIL"),R2134&lt;&gt;"",S2134&lt;&gt;"",T2134&lt;&gt;""),O2134,G2134)</x:f>
        <x:v>FAIL</x:v>
      </x:c>
      <x:c r="V2134" s="9" t="str">
        <x:f>IF(Q2134&lt;&gt;"AGREED","",IF(P2134="LABEL_ONLY",IF(AND(Q2134="AGREED",P2134="LABEL_ONLY",OR(O2134="PASS",O2134="FAIL"),R2134&lt;&gt;"",S2134&lt;&gt;"",T2134&lt;&gt;""),"LABEL_APPLIED","INCOMPLETE_DECISION"),"RERUN_REQUIRED"))</x:f>
      </x:c>
    </x:row>
    <x:row r="2135" ht="30" customHeight="1">
      <x:c r="A2135" s="9" t="str">
        <x:v>TRF-127-F02</x:v>
      </x:c>
      <x:c r="B2135" s="9" t="str">
        <x:v>TRF-127</x:v>
      </x:c>
      <x:c r="C2135" s="9" t="str">
        <x:v>BATCH_02</x:v>
      </x:c>
      <x:c r="D2135" s="9" t="str">
        <x:v>TRAFICOM</x:v>
      </x:c>
      <x:c r="E2135" s="9" t="n">
        <x:v>1</x:v>
      </x:c>
      <x:c r="F2135" s="9" t="str">
        <x:v>7.1</x:v>
      </x:c>
      <x:c r="G2135" s="9" t="str">
        <x:v>FAIL</x:v>
      </x:c>
      <x:c r="H2135" s="11" t="str">
        <x:v>Required conditional evidence airReceiverServesAdditionalPurpose missing.</x:v>
      </x:c>
      <x:c r="I2135" s="10" t="str">
        <x:v>rdf/TRF/TRF-127/TRF-127-F02.ttl</x:v>
      </x:c>
      <x:c r="J2135" s="10" t="str">
        <x:v>92a0b93090537518d8c60e6a4fb99f07970376fb70f07f90bd8685af878b1ae6</x:v>
      </x:c>
      <x:c r="K2135" s="13" t="str">
        <x:v>REVIEWED</x:v>
      </x:c>
      <x:c r="L2135" s="13" t="str">
        <x:v>YES</x:v>
      </x:c>
      <x:c r="M2135" s="13" t="str">
        <x:v>YES</x:v>
      </x:c>
      <x:c r="N2135" s="13" t="str">
        <x:v>YES</x:v>
      </x:c>
      <x:c r="O2135" s="13"/>
      <x:c r="P2135" s="13"/>
      <x:c r="Q2135" s="13"/>
      <x:c r="R2135" s="13" t="str">
        <x:v>AI-assisted draft</x:v>
      </x:c>
      <x:c r="S2135" s="105" t="n">
        <x:v>46281</x:v>
      </x:c>
      <x:c r="T2135" s="14" t="str">
        <x:v>Source and fixture align: required conditional evidence is absent.</x:v>
      </x:c>
      <x:c r="U2135" s="9" t="str">
        <x:f>IF(AND(Q2135="AGREED",P2135="LABEL_ONLY",OR(O2135="PASS",O2135="FAIL"),R2135&lt;&gt;"",S2135&lt;&gt;"",T2135&lt;&gt;""),O2135,G2135)</x:f>
        <x:v>FAIL</x:v>
      </x:c>
      <x:c r="V2135" s="9" t="str">
        <x:f>IF(Q2135&lt;&gt;"AGREED","",IF(P2135="LABEL_ONLY",IF(AND(Q2135="AGREED",P2135="LABEL_ONLY",OR(O2135="PASS",O2135="FAIL"),R2135&lt;&gt;"",S2135&lt;&gt;"",T2135&lt;&gt;""),"LABEL_APPLIED","INCOMPLETE_DECISION"),"RERUN_REQUIRED"))</x:f>
      </x:c>
    </x:row>
    <x:row r="2136" ht="30" customHeight="1">
      <x:c r="A2136" s="9" t="str">
        <x:v>TRF-127-F03</x:v>
      </x:c>
      <x:c r="B2136" s="9" t="str">
        <x:v>TRF-127</x:v>
      </x:c>
      <x:c r="C2136" s="9" t="str">
        <x:v>BATCH_02</x:v>
      </x:c>
      <x:c r="D2136" s="9" t="str">
        <x:v>TRAFICOM</x:v>
      </x:c>
      <x:c r="E2136" s="9" t="n">
        <x:v>0</x:v>
      </x:c>
      <x:c r="F2136" s="9" t="str">
        <x:v>7.1</x:v>
      </x:c>
      <x:c r="G2136" s="9" t="str">
        <x:v>FAIL</x:v>
      </x:c>
      <x:c r="H2136" s="11" t="str">
        <x:v>Required conditional evidence airReceiverCapacity missing.</x:v>
      </x:c>
      <x:c r="I2136" s="10" t="str">
        <x:v>rdf/TRF/TRF-127/TRF-127-F03.ttl</x:v>
      </x:c>
      <x:c r="J2136" s="10" t="str">
        <x:v>91a3795737e9bba5322b0fc1ec9906cfac04e07c91402fe048a58314945bfda6</x:v>
      </x:c>
      <x:c r="K2136" s="13" t="str">
        <x:v>NOT_REVIEWED</x:v>
      </x:c>
      <x:c r="L2136" s="13" t="str"/>
      <x:c r="M2136" s="13" t="str"/>
      <x:c r="N2136" s="13" t="str"/>
      <x:c r="O2136" s="13" t="str"/>
      <x:c r="P2136" s="13" t="str"/>
      <x:c r="Q2136" s="13" t="str"/>
      <x:c r="R2136" s="13" t="str"/>
      <x:c r="S2136" s="13" t="str"/>
      <x:c r="T2136" s="14" t="str"/>
      <x:c r="U2136" s="9" t="str">
        <x:f>IF(AND(Q2136="AGREED",P2136="LABEL_ONLY",OR(O2136="PASS",O2136="FAIL"),R2136&lt;&gt;"",S2136&lt;&gt;"",T2136&lt;&gt;""),O2136,G2136)</x:f>
        <x:v>FAIL</x:v>
      </x:c>
      <x:c r="V2136" s="9" t="str">
        <x:f>IF(Q2136&lt;&gt;"AGREED","",IF(P2136="LABEL_ONLY",IF(AND(Q2136="AGREED",P2136="LABEL_ONLY",OR(O2136="PASS",O2136="FAIL"),R2136&lt;&gt;"",S2136&lt;&gt;"",T2136&lt;&gt;""),"LABEL_APPLIED","INCOMPLETE_DECISION"),"RERUN_REQUIRED"))</x:f>
      </x:c>
    </x:row>
    <x:row r="2137" ht="30" customHeight="1">
      <x:c r="A2137" s="9" t="str">
        <x:v>TRF-127-F04</x:v>
      </x:c>
      <x:c r="B2137" s="9" t="str">
        <x:v>TRF-127</x:v>
      </x:c>
      <x:c r="C2137" s="9" t="str">
        <x:v>BATCH_02</x:v>
      </x:c>
      <x:c r="D2137" s="9" t="str">
        <x:v>TRAFICOM</x:v>
      </x:c>
      <x:c r="E2137" s="9" t="n">
        <x:v>0</x:v>
      </x:c>
      <x:c r="F2137" s="9" t="str">
        <x:v>7.1</x:v>
      </x:c>
      <x:c r="G2137" s="9" t="str">
        <x:v>FAIL</x:v>
      </x:c>
      <x:c r="H2137" s="11" t="str">
        <x:v>Required conditional evidence additionalPurposeRequiredAirCapacity missing.</x:v>
      </x:c>
      <x:c r="I2137" s="10" t="str">
        <x:v>rdf/TRF/TRF-127/TRF-127-F04.ttl</x:v>
      </x:c>
      <x:c r="J2137" s="10" t="str">
        <x:v>6903e424a9f5d189d735e5d512d37fffd96413af01b12300751995209a6ea459</x:v>
      </x:c>
      <x:c r="K2137" s="13" t="str">
        <x:v>NOT_REVIEWED</x:v>
      </x:c>
      <x:c r="L2137" s="13" t="str"/>
      <x:c r="M2137" s="13" t="str"/>
      <x:c r="N2137" s="13" t="str"/>
      <x:c r="O2137" s="13" t="str"/>
      <x:c r="P2137" s="13" t="str"/>
      <x:c r="Q2137" s="13" t="str"/>
      <x:c r="R2137" s="13" t="str"/>
      <x:c r="S2137" s="13" t="str"/>
      <x:c r="T2137" s="14" t="str"/>
      <x:c r="U2137" s="9" t="str">
        <x:f>IF(AND(Q2137="AGREED",P2137="LABEL_ONLY",OR(O2137="PASS",O2137="FAIL"),R2137&lt;&gt;"",S2137&lt;&gt;"",T2137&lt;&gt;""),O2137,G2137)</x:f>
        <x:v>FAIL</x:v>
      </x:c>
      <x:c r="V2137" s="9" t="str">
        <x:f>IF(Q2137&lt;&gt;"AGREED","",IF(P2137="LABEL_ONLY",IF(AND(Q2137="AGREED",P2137="LABEL_ONLY",OR(O2137="PASS",O2137="FAIL"),R2137&lt;&gt;"",S2137&lt;&gt;"",T2137&lt;&gt;""),"LABEL_APPLIED","INCOMPLETE_DECISION"),"RERUN_REQUIRED"))</x:f>
      </x:c>
    </x:row>
    <x:row r="2138" ht="30" customHeight="1">
      <x:c r="A2138" s="9" t="str">
        <x:v>TRF-127-P01</x:v>
      </x:c>
      <x:c r="B2138" s="9" t="str">
        <x:v>TRF-127</x:v>
      </x:c>
      <x:c r="C2138" s="9" t="str">
        <x:v>BATCH_02</x:v>
      </x:c>
      <x:c r="D2138" s="9" t="str">
        <x:v>TRAFICOM</x:v>
      </x:c>
      <x:c r="E2138" s="9" t="n">
        <x:v>0</x:v>
      </x:c>
      <x:c r="F2138" s="9" t="str">
        <x:v>7.1</x:v>
      </x:c>
      <x:c r="G2138" s="9" t="str">
        <x:v>PASS</x:v>
      </x:c>
      <x:c r="H2138" s="11" t="str">
        <x:v>Additional-purpose receiver capacity exceeds required capacity.</x:v>
      </x:c>
      <x:c r="I2138" s="10" t="str">
        <x:v>rdf/TRF/TRF-127/TRF-127-P01.ttl</x:v>
      </x:c>
      <x:c r="J2138" s="10" t="str">
        <x:v>994be9598f681601d8dde17ed4d99175d0b1071b64361ff24a51cd05933c06f5</x:v>
      </x:c>
      <x:c r="K2138" s="13" t="str">
        <x:v>NOT_REVIEWED</x:v>
      </x:c>
      <x:c r="L2138" s="13" t="str"/>
      <x:c r="M2138" s="13" t="str"/>
      <x:c r="N2138" s="13" t="str"/>
      <x:c r="O2138" s="13" t="str"/>
      <x:c r="P2138" s="13" t="str"/>
      <x:c r="Q2138" s="13" t="str"/>
      <x:c r="R2138" s="13" t="str"/>
      <x:c r="S2138" s="13" t="str"/>
      <x:c r="T2138" s="14" t="str"/>
      <x:c r="U2138" s="9" t="str">
        <x:f>IF(AND(Q2138="AGREED",P2138="LABEL_ONLY",OR(O2138="PASS",O2138="FAIL"),R2138&lt;&gt;"",S2138&lt;&gt;"",T2138&lt;&gt;""),O2138,G2138)</x:f>
        <x:v>PASS</x:v>
      </x:c>
      <x:c r="V2138" s="9" t="str">
        <x:f>IF(Q2138&lt;&gt;"AGREED","",IF(P2138="LABEL_ONLY",IF(AND(Q2138="AGREED",P2138="LABEL_ONLY",OR(O2138="PASS",O2138="FAIL"),R2138&lt;&gt;"",S2138&lt;&gt;"",T2138&lt;&gt;""),"LABEL_APPLIED","INCOMPLETE_DECISION"),"RERUN_REQUIRED"))</x:f>
      </x:c>
    </x:row>
    <x:row r="2139" ht="30" customHeight="1">
      <x:c r="A2139" s="9" t="str">
        <x:v>TRF-127-P02</x:v>
      </x:c>
      <x:c r="B2139" s="9" t="str">
        <x:v>TRF-127</x:v>
      </x:c>
      <x:c r="C2139" s="9" t="str">
        <x:v>BATCH_02</x:v>
      </x:c>
      <x:c r="D2139" s="9" t="str">
        <x:v>TRAFICOM</x:v>
      </x:c>
      <x:c r="E2139" s="9" t="n">
        <x:v>1</x:v>
      </x:c>
      <x:c r="F2139" s="9" t="str">
        <x:v>7.1</x:v>
      </x:c>
      <x:c r="G2139" s="9" t="str">
        <x:v>PASS</x:v>
      </x:c>
      <x:c r="H2139" s="11" t="str">
        <x:v>No additional receiver purpose; conditional obligation inactive.</x:v>
      </x:c>
      <x:c r="I2139" s="10" t="str">
        <x:v>rdf/TRF/TRF-127/TRF-127-P02.ttl</x:v>
      </x:c>
      <x:c r="J2139" s="10" t="str">
        <x:v>cec1fcbc5444ee2f1081563c0f0d216e0e9d1df207afbf23c0ffaf7da1040bb8</x:v>
      </x:c>
      <x:c r="K2139" s="13" t="str">
        <x:v>REVIEWED</x:v>
      </x:c>
      <x:c r="L2139" s="13" t="str">
        <x:v>YES</x:v>
      </x:c>
      <x:c r="M2139" s="13" t="str">
        <x:v>YES</x:v>
      </x:c>
      <x:c r="N2139" s="13" t="str">
        <x:v>YES</x:v>
      </x:c>
      <x:c r="O2139" s="13"/>
      <x:c r="P2139" s="13"/>
      <x:c r="Q2139" s="13"/>
      <x:c r="R2139" s="13" t="str">
        <x:v>AI-assisted draft</x:v>
      </x:c>
      <x:c r="S2139" s="105" t="n">
        <x:v>46281</x:v>
      </x:c>
      <x:c r="T2139" s="14" t="str">
        <x:v>Source and fixture align: no additional purpose makes the extra-capacity obligation inactive.</x:v>
      </x:c>
      <x:c r="U2139" s="9" t="str">
        <x:f>IF(AND(Q2139="AGREED",P2139="LABEL_ONLY",OR(O2139="PASS",O2139="FAIL"),R2139&lt;&gt;"",S2139&lt;&gt;"",T2139&lt;&gt;""),O2139,G2139)</x:f>
        <x:v>PASS</x:v>
      </x:c>
      <x:c r="V2139" s="9" t="str">
        <x:f>IF(Q2139&lt;&gt;"AGREED","",IF(P2139="LABEL_ONLY",IF(AND(Q2139="AGREED",P2139="LABEL_ONLY",OR(O2139="PASS",O2139="FAIL"),R2139&lt;&gt;"",S2139&lt;&gt;"",T2139&lt;&gt;""),"LABEL_APPLIED","INCOMPLETE_DECISION"),"RERUN_REQUIRED"))</x:f>
      </x:c>
    </x:row>
    <x:row r="2140" ht="30" customHeight="1">
      <x:c r="A2140" s="9" t="str">
        <x:v>TRF-128-F01</x:v>
      </x:c>
      <x:c r="B2140" s="9" t="str">
        <x:v>TRF-128</x:v>
      </x:c>
      <x:c r="C2140" s="9" t="str">
        <x:v>BATCH_01</x:v>
      </x:c>
      <x:c r="D2140" s="9" t="str">
        <x:v>TRAFICOM</x:v>
      </x:c>
      <x:c r="E2140" s="9" t="n">
        <x:v>0</x:v>
      </x:c>
      <x:c r="F2140" s="9" t="str">
        <x:v>7.1</x:v>
      </x:c>
      <x:c r="G2140" s="9" t="str">
        <x:v>FAIL</x:v>
      </x:c>
      <x:c r="H2140" s="11" t="str">
        <x:v>Compressor charging-time branch and boundary.</x:v>
      </x:c>
      <x:c r="I2140" s="10" t="str">
        <x:v>rdf/TRF/TRF-128/TRF-128-F01.ttl</x:v>
      </x:c>
      <x:c r="J2140" s="10" t="str">
        <x:v>bfdf131b3a3f5832a26059c04450d6353ed70ac4d7938d277894bcb8a519a38f</x:v>
      </x:c>
      <x:c r="K2140" s="13" t="str">
        <x:v>NOT_REVIEWED</x:v>
      </x:c>
      <x:c r="L2140" s="13" t="str"/>
      <x:c r="M2140" s="13" t="str"/>
      <x:c r="N2140" s="13" t="str"/>
      <x:c r="O2140" s="13" t="str"/>
      <x:c r="P2140" s="13" t="str"/>
      <x:c r="Q2140" s="13" t="str"/>
      <x:c r="R2140" s="13" t="str"/>
      <x:c r="S2140" s="13" t="str"/>
      <x:c r="T2140" s="14" t="str"/>
      <x:c r="U2140" s="9" t="str">
        <x:f>IF(AND(Q2140="AGREED",P2140="LABEL_ONLY",OR(O2140="PASS",O2140="FAIL"),R2140&lt;&gt;"",S2140&lt;&gt;"",T2140&lt;&gt;""),O2140,G2140)</x:f>
        <x:v>FAIL</x:v>
      </x:c>
      <x:c r="V2140" s="9" t="str">
        <x:f>IF(Q2140&lt;&gt;"AGREED","",IF(P2140="LABEL_ONLY",IF(AND(Q2140="AGREED",P2140="LABEL_ONLY",OR(O2140="PASS",O2140="FAIL"),R2140&lt;&gt;"",S2140&lt;&gt;"",T2140&lt;&gt;""),"LABEL_APPLIED","INCOMPLETE_DECISION"),"RERUN_REQUIRED"))</x:f>
      </x:c>
    </x:row>
    <x:row r="2141" ht="30" customHeight="1">
      <x:c r="A2141" s="9" t="str">
        <x:v>TRF-128-F02</x:v>
      </x:c>
      <x:c r="B2141" s="9" t="str">
        <x:v>TRF-128</x:v>
      </x:c>
      <x:c r="C2141" s="9" t="str">
        <x:v>BATCH_01</x:v>
      </x:c>
      <x:c r="D2141" s="9" t="str">
        <x:v>TRAFICOM</x:v>
      </x:c>
      <x:c r="E2141" s="9" t="n">
        <x:v>0</x:v>
      </x:c>
      <x:c r="F2141" s="9" t="str">
        <x:v>7.1</x:v>
      </x:c>
      <x:c r="G2141" s="9" t="str">
        <x:v>FAIL</x:v>
      </x:c>
      <x:c r="H2141" s="11" t="str">
        <x:v>Compressor charging-time branch and boundary.</x:v>
      </x:c>
      <x:c r="I2141" s="10" t="str">
        <x:v>rdf/TRF/TRF-128/TRF-128-F02.ttl</x:v>
      </x:c>
      <x:c r="J2141" s="10" t="str">
        <x:v>bb11729625da39fc8654153af9331cae16fa584a98458f84f0310879fef9c5c9</x:v>
      </x:c>
      <x:c r="K2141" s="13" t="str">
        <x:v>NOT_REVIEWED</x:v>
      </x:c>
      <x:c r="L2141" s="13" t="str"/>
      <x:c r="M2141" s="13" t="str"/>
      <x:c r="N2141" s="13" t="str"/>
      <x:c r="O2141" s="13" t="str"/>
      <x:c r="P2141" s="13" t="str"/>
      <x:c r="Q2141" s="13" t="str"/>
      <x:c r="R2141" s="13" t="str"/>
      <x:c r="S2141" s="13" t="str"/>
      <x:c r="T2141" s="14" t="str"/>
      <x:c r="U2141" s="9" t="str">
        <x:f>IF(AND(Q2141="AGREED",P2141="LABEL_ONLY",OR(O2141="PASS",O2141="FAIL"),R2141&lt;&gt;"",S2141&lt;&gt;"",T2141&lt;&gt;""),O2141,G2141)</x:f>
        <x:v>FAIL</x:v>
      </x:c>
      <x:c r="V2141" s="9" t="str">
        <x:f>IF(Q2141&lt;&gt;"AGREED","",IF(P2141="LABEL_ONLY",IF(AND(Q2141="AGREED",P2141="LABEL_ONLY",OR(O2141="PASS",O2141="FAIL"),R2141&lt;&gt;"",S2141&lt;&gt;"",T2141&lt;&gt;""),"LABEL_APPLIED","INCOMPLETE_DECISION"),"RERUN_REQUIRED"))</x:f>
      </x:c>
    </x:row>
    <x:row r="2142" ht="30" customHeight="1">
      <x:c r="A2142" s="9" t="str">
        <x:v>TRF-128-F03</x:v>
      </x:c>
      <x:c r="B2142" s="9" t="str">
        <x:v>TRF-128</x:v>
      </x:c>
      <x:c r="C2142" s="9" t="str">
        <x:v>BATCH_01</x:v>
      </x:c>
      <x:c r="D2142" s="9" t="str">
        <x:v>TRAFICOM</x:v>
      </x:c>
      <x:c r="E2142" s="9" t="n">
        <x:v>1</x:v>
      </x:c>
      <x:c r="F2142" s="9" t="str">
        <x:v>7.1</x:v>
      </x:c>
      <x:c r="G2142" s="9" t="str">
        <x:v>FAIL</x:v>
      </x:c>
      <x:c r="H2142" s="11" t="str">
        <x:v>Required branch datum compressorChargeTime missing.</x:v>
      </x:c>
      <x:c r="I2142" s="10" t="str">
        <x:v>rdf/TRF/TRF-128/TRF-128-F03.ttl</x:v>
      </x:c>
      <x:c r="J2142" s="10" t="str">
        <x:v>52e5e96664ce86979d946b5d10dc891038213f12968803bf03c88535860e46c0</x:v>
      </x:c>
      <x:c r="K2142" s="13" t="str">
        <x:v>NOT_REVIEWED</x:v>
      </x:c>
      <x:c r="L2142" s="13" t="str"/>
      <x:c r="M2142" s="13" t="str"/>
      <x:c r="N2142" s="13" t="str"/>
      <x:c r="O2142" s="13" t="str"/>
      <x:c r="P2142" s="13" t="str"/>
      <x:c r="Q2142" s="13" t="str"/>
      <x:c r="R2142" s="13" t="str"/>
      <x:c r="S2142" s="13" t="str"/>
      <x:c r="T2142" s="14" t="str"/>
      <x:c r="U2142" s="9" t="str">
        <x:f>IF(AND(Q2142="AGREED",P2142="LABEL_ONLY",OR(O2142="PASS",O2142="FAIL"),R2142&lt;&gt;"",S2142&lt;&gt;"",T2142&lt;&gt;""),O2142,G2142)</x:f>
        <x:v>FAIL</x:v>
      </x:c>
      <x:c r="V2142" s="9" t="str">
        <x:f>IF(Q2142&lt;&gt;"AGREED","",IF(P2142="LABEL_ONLY",IF(AND(Q2142="AGREED",P2142="LABEL_ONLY",OR(O2142="PASS",O2142="FAIL"),R2142&lt;&gt;"",S2142&lt;&gt;"",T2142&lt;&gt;""),"LABEL_APPLIED","INCOMPLETE_DECISION"),"RERUN_REQUIRED"))</x:f>
      </x:c>
    </x:row>
    <x:row r="2143" ht="30" customHeight="1">
      <x:c r="A2143" s="9" t="str">
        <x:v>TRF-128-F04</x:v>
      </x:c>
      <x:c r="B2143" s="9" t="str">
        <x:v>TRF-128</x:v>
      </x:c>
      <x:c r="C2143" s="9" t="str">
        <x:v>BATCH_01</x:v>
      </x:c>
      <x:c r="D2143" s="9" t="str">
        <x:v>TRAFICOM</x:v>
      </x:c>
      <x:c r="E2143" s="9" t="n">
        <x:v>0</x:v>
      </x:c>
      <x:c r="F2143" s="9" t="str">
        <x:v>7.1</x:v>
      </x:c>
      <x:c r="G2143" s="9" t="str">
        <x:v>FAIL</x:v>
      </x:c>
      <x:c r="H2143" s="11" t="str">
        <x:v>Required branch datum iceClass missing.</x:v>
      </x:c>
      <x:c r="I2143" s="10" t="str">
        <x:v>rdf/TRF/TRF-128/TRF-128-F04.ttl</x:v>
      </x:c>
      <x:c r="J2143" s="10" t="str">
        <x:v>7d12ce774a06dd745f5df06fa40cf36baa4c15f504337b13ed0081167a903118</x:v>
      </x:c>
      <x:c r="K2143" s="13" t="str">
        <x:v>NOT_REVIEWED</x:v>
      </x:c>
      <x:c r="L2143" s="13" t="str"/>
      <x:c r="M2143" s="13" t="str"/>
      <x:c r="N2143" s="13" t="str"/>
      <x:c r="O2143" s="13" t="str"/>
      <x:c r="P2143" s="13" t="str"/>
      <x:c r="Q2143" s="13" t="str"/>
      <x:c r="R2143" s="13" t="str"/>
      <x:c r="S2143" s="13" t="str"/>
      <x:c r="T2143" s="14" t="str"/>
      <x:c r="U2143" s="9" t="str">
        <x:f>IF(AND(Q2143="AGREED",P2143="LABEL_ONLY",OR(O2143="PASS",O2143="FAIL"),R2143&lt;&gt;"",S2143&lt;&gt;"",T2143&lt;&gt;""),O2143,G2143)</x:f>
        <x:v>FAIL</x:v>
      </x:c>
      <x:c r="V2143" s="9" t="str">
        <x:f>IF(Q2143&lt;&gt;"AGREED","",IF(P2143="LABEL_ONLY",IF(AND(Q2143="AGREED",P2143="LABEL_ONLY",OR(O2143="PASS",O2143="FAIL"),R2143&lt;&gt;"",S2143&lt;&gt;"",T2143&lt;&gt;""),"LABEL_APPLIED","INCOMPLETE_DECISION"),"RERUN_REQUIRED"))</x:f>
      </x:c>
    </x:row>
    <x:row r="2144" ht="30" customHeight="1">
      <x:c r="A2144" s="9" t="str">
        <x:v>TRF-128-F05</x:v>
      </x:c>
      <x:c r="B2144" s="9" t="str">
        <x:v>TRF-128</x:v>
      </x:c>
      <x:c r="C2144" s="9" t="str">
        <x:v>BATCH_01</x:v>
      </x:c>
      <x:c r="D2144" s="9" t="str">
        <x:v>TRAFICOM</x:v>
      </x:c>
      <x:c r="E2144" s="9" t="n">
        <x:v>0</x:v>
      </x:c>
      <x:c r="F2144" s="9" t="str">
        <x:v>7.1</x:v>
      </x:c>
      <x:c r="G2144" s="9" t="str">
        <x:v>FAIL</x:v>
      </x:c>
      <x:c r="H2144" s="11" t="str">
        <x:v>Required branch datum propulsionEngineReversalRequiredForAstern missing.</x:v>
      </x:c>
      <x:c r="I2144" s="10" t="str">
        <x:v>rdf/TRF/TRF-128/TRF-128-F05.ttl</x:v>
      </x:c>
      <x:c r="J2144" s="10" t="str">
        <x:v>1e90475507462c65d3159d1decba8a3e080e64bf067ad9175fac7b0022b85326</x:v>
      </x:c>
      <x:c r="K2144" s="13" t="str">
        <x:v>NOT_REVIEWED</x:v>
      </x:c>
      <x:c r="L2144" s="13" t="str"/>
      <x:c r="M2144" s="13" t="str"/>
      <x:c r="N2144" s="13" t="str"/>
      <x:c r="O2144" s="13" t="str"/>
      <x:c r="P2144" s="13" t="str"/>
      <x:c r="Q2144" s="13" t="str"/>
      <x:c r="R2144" s="13" t="str"/>
      <x:c r="S2144" s="13" t="str"/>
      <x:c r="T2144" s="14" t="str"/>
      <x:c r="U2144" s="9" t="str">
        <x:f>IF(AND(Q2144="AGREED",P2144="LABEL_ONLY",OR(O2144="PASS",O2144="FAIL"),R2144&lt;&gt;"",S2144&lt;&gt;"",T2144&lt;&gt;""),O2144,G2144)</x:f>
        <x:v>FAIL</x:v>
      </x:c>
      <x:c r="V2144" s="9" t="str">
        <x:f>IF(Q2144&lt;&gt;"AGREED","",IF(P2144="LABEL_ONLY",IF(AND(Q2144="AGREED",P2144="LABEL_ONLY",OR(O2144="PASS",O2144="FAIL"),R2144&lt;&gt;"",S2144&lt;&gt;"",T2144&lt;&gt;""),"LABEL_APPLIED","INCOMPLETE_DECISION"),"RERUN_REQUIRED"))</x:f>
      </x:c>
    </x:row>
    <x:row r="2145" ht="30" customHeight="1">
      <x:c r="A2145" s="9" t="str">
        <x:v>TRF-128-P01</x:v>
      </x:c>
      <x:c r="B2145" s="9" t="str">
        <x:v>TRF-128</x:v>
      </x:c>
      <x:c r="C2145" s="9" t="str">
        <x:v>BATCH_01</x:v>
      </x:c>
      <x:c r="D2145" s="9" t="str">
        <x:v>TRAFICOM</x:v>
      </x:c>
      <x:c r="E2145" s="9" t="n">
        <x:v>0</x:v>
      </x:c>
      <x:c r="F2145" s="9" t="str">
        <x:v>7.1</x:v>
      </x:c>
      <x:c r="G2145" s="9" t="str">
        <x:v>PASS</x:v>
      </x:c>
      <x:c r="H2145" s="11" t="str">
        <x:v>Compressor charging-time branch and boundary.</x:v>
      </x:c>
      <x:c r="I2145" s="10" t="str">
        <x:v>rdf/TRF/TRF-128/TRF-128-P01.ttl</x:v>
      </x:c>
      <x:c r="J2145" s="10" t="str">
        <x:v>1fa809b96a9301e26195c7ceb7bcc64a63808b2d91f13bee9b878d051c1ebece</x:v>
      </x:c>
      <x:c r="K2145" s="13" t="str">
        <x:v>NOT_REVIEWED</x:v>
      </x:c>
      <x:c r="L2145" s="13" t="str"/>
      <x:c r="M2145" s="13" t="str"/>
      <x:c r="N2145" s="13" t="str"/>
      <x:c r="O2145" s="13" t="str"/>
      <x:c r="P2145" s="13" t="str"/>
      <x:c r="Q2145" s="13" t="str"/>
      <x:c r="R2145" s="13" t="str"/>
      <x:c r="S2145" s="13" t="str"/>
      <x:c r="T2145" s="14" t="str"/>
      <x:c r="U2145" s="9" t="str">
        <x:f>IF(AND(Q2145="AGREED",P2145="LABEL_ONLY",OR(O2145="PASS",O2145="FAIL"),R2145&lt;&gt;"",S2145&lt;&gt;"",T2145&lt;&gt;""),O2145,G2145)</x:f>
        <x:v>PASS</x:v>
      </x:c>
      <x:c r="V2145" s="9" t="str">
        <x:f>IF(Q2145&lt;&gt;"AGREED","",IF(P2145="LABEL_ONLY",IF(AND(Q2145="AGREED",P2145="LABEL_ONLY",OR(O2145="PASS",O2145="FAIL"),R2145&lt;&gt;"",S2145&lt;&gt;"",T2145&lt;&gt;""),"LABEL_APPLIED","INCOMPLETE_DECISION"),"RERUN_REQUIRED"))</x:f>
      </x:c>
    </x:row>
    <x:row r="2146" ht="30" customHeight="1">
      <x:c r="A2146" s="9" t="str">
        <x:v>TRF-128-P02</x:v>
      </x:c>
      <x:c r="B2146" s="9" t="str">
        <x:v>TRF-128</x:v>
      </x:c>
      <x:c r="C2146" s="9" t="str">
        <x:v>BATCH_01</x:v>
      </x:c>
      <x:c r="D2146" s="9" t="str">
        <x:v>TRAFICOM</x:v>
      </x:c>
      <x:c r="E2146" s="9" t="n">
        <x:v>0</x:v>
      </x:c>
      <x:c r="F2146" s="9" t="str">
        <x:v>7.1</x:v>
      </x:c>
      <x:c r="G2146" s="9" t="str">
        <x:v>PASS</x:v>
      </x:c>
      <x:c r="H2146" s="11" t="str">
        <x:v>Compressor charging-time branch and boundary.</x:v>
      </x:c>
      <x:c r="I2146" s="10" t="str">
        <x:v>rdf/TRF/TRF-128/TRF-128-P02.ttl</x:v>
      </x:c>
      <x:c r="J2146" s="10" t="str">
        <x:v>9e40c09e7e78f09bc33a48ed74a326b20197fd5d5fb92a6e892c909da7c2c95a</x:v>
      </x:c>
      <x:c r="K2146" s="13" t="str">
        <x:v>NOT_REVIEWED</x:v>
      </x:c>
      <x:c r="L2146" s="13" t="str"/>
      <x:c r="M2146" s="13" t="str"/>
      <x:c r="N2146" s="13" t="str"/>
      <x:c r="O2146" s="13" t="str"/>
      <x:c r="P2146" s="13" t="str"/>
      <x:c r="Q2146" s="13" t="str"/>
      <x:c r="R2146" s="13" t="str"/>
      <x:c r="S2146" s="13" t="str"/>
      <x:c r="T2146" s="14" t="str"/>
      <x:c r="U2146" s="9" t="str">
        <x:f>IF(AND(Q2146="AGREED",P2146="LABEL_ONLY",OR(O2146="PASS",O2146="FAIL"),R2146&lt;&gt;"",S2146&lt;&gt;"",T2146&lt;&gt;""),O2146,G2146)</x:f>
        <x:v>PASS</x:v>
      </x:c>
      <x:c r="V2146" s="9" t="str">
        <x:f>IF(Q2146&lt;&gt;"AGREED","",IF(P2146="LABEL_ONLY",IF(AND(Q2146="AGREED",P2146="LABEL_ONLY",OR(O2146="PASS",O2146="FAIL"),R2146&lt;&gt;"",S2146&lt;&gt;"",T2146&lt;&gt;""),"LABEL_APPLIED","INCOMPLETE_DECISION"),"RERUN_REQUIRED"))</x:f>
      </x:c>
    </x:row>
    <x:row r="2147" ht="30" customHeight="1">
      <x:c r="A2147" s="9" t="str">
        <x:v>TRF-128-P03</x:v>
      </x:c>
      <x:c r="B2147" s="9" t="str">
        <x:v>TRF-128</x:v>
      </x:c>
      <x:c r="C2147" s="9" t="str">
        <x:v>BATCH_01</x:v>
      </x:c>
      <x:c r="D2147" s="9" t="str">
        <x:v>TRAFICOM</x:v>
      </x:c>
      <x:c r="E2147" s="9" t="n">
        <x:v>0</x:v>
      </x:c>
      <x:c r="F2147" s="9" t="str">
        <x:v>7.1</x:v>
      </x:c>
      <x:c r="G2147" s="9" t="str">
        <x:v>PASS</x:v>
      </x:c>
      <x:c r="H2147" s="11" t="str">
        <x:v>Compressor charging-time branch and boundary.</x:v>
      </x:c>
      <x:c r="I2147" s="10" t="str">
        <x:v>rdf/TRF/TRF-128/TRF-128-P03.ttl</x:v>
      </x:c>
      <x:c r="J2147" s="10" t="str">
        <x:v>bd8e2f5bbb0198d1e95d886e867b547743ef80b62251d166a825f4539c396ff5</x:v>
      </x:c>
      <x:c r="K2147" s="13" t="str">
        <x:v>NOT_REVIEWED</x:v>
      </x:c>
      <x:c r="L2147" s="13" t="str"/>
      <x:c r="M2147" s="13" t="str"/>
      <x:c r="N2147" s="13" t="str"/>
      <x:c r="O2147" s="13" t="str"/>
      <x:c r="P2147" s="13" t="str"/>
      <x:c r="Q2147" s="13" t="str"/>
      <x:c r="R2147" s="13" t="str"/>
      <x:c r="S2147" s="13" t="str"/>
      <x:c r="T2147" s="14" t="str"/>
      <x:c r="U2147" s="9" t="str">
        <x:f>IF(AND(Q2147="AGREED",P2147="LABEL_ONLY",OR(O2147="PASS",O2147="FAIL"),R2147&lt;&gt;"",S2147&lt;&gt;"",T2147&lt;&gt;""),O2147,G2147)</x:f>
        <x:v>PASS</x:v>
      </x:c>
      <x:c r="V2147" s="9" t="str">
        <x:f>IF(Q2147&lt;&gt;"AGREED","",IF(P2147="LABEL_ONLY",IF(AND(Q2147="AGREED",P2147="LABEL_ONLY",OR(O2147="PASS",O2147="FAIL"),R2147&lt;&gt;"",S2147&lt;&gt;"",T2147&lt;&gt;""),"LABEL_APPLIED","INCOMPLETE_DECISION"),"RERUN_REQUIRED"))</x:f>
      </x:c>
    </x:row>
    <x:row r="2148" ht="30" customHeight="1">
      <x:c r="A2148" s="9" t="str">
        <x:v>TRF-128-P04</x:v>
      </x:c>
      <x:c r="B2148" s="9" t="str">
        <x:v>TRF-128</x:v>
      </x:c>
      <x:c r="C2148" s="9" t="str">
        <x:v>BATCH_01</x:v>
      </x:c>
      <x:c r="D2148" s="9" t="str">
        <x:v>TRAFICOM</x:v>
      </x:c>
      <x:c r="E2148" s="9" t="n">
        <x:v>1</x:v>
      </x:c>
      <x:c r="F2148" s="9" t="str">
        <x:v>7.1</x:v>
      </x:c>
      <x:c r="G2148" s="9" t="str">
        <x:v>PASS</x:v>
      </x:c>
      <x:c r="H2148" s="11" t="str">
        <x:v>Compressor charging-time branch and boundary.</x:v>
      </x:c>
      <x:c r="I2148" s="10" t="str">
        <x:v>rdf/TRF/TRF-128/TRF-128-P04.ttl</x:v>
      </x:c>
      <x:c r="J2148" s="10" t="str">
        <x:v>71172df7b6d24f3b4a9980985b9a6ecede663ccafa0bdc8c85d0aa3f7fe6917c</x:v>
      </x:c>
      <x:c r="K2148" s="13" t="str">
        <x:v>NOT_REVIEWED</x:v>
      </x:c>
      <x:c r="L2148" s="13" t="str"/>
      <x:c r="M2148" s="13" t="str"/>
      <x:c r="N2148" s="13" t="str"/>
      <x:c r="O2148" s="13" t="str"/>
      <x:c r="P2148" s="13" t="str"/>
      <x:c r="Q2148" s="13" t="str"/>
      <x:c r="R2148" s="13" t="str"/>
      <x:c r="S2148" s="13" t="str"/>
      <x:c r="T2148" s="14" t="str"/>
      <x:c r="U2148" s="9" t="str">
        <x:f>IF(AND(Q2148="AGREED",P2148="LABEL_ONLY",OR(O2148="PASS",O2148="FAIL"),R2148&lt;&gt;"",S2148&lt;&gt;"",T2148&lt;&gt;""),O2148,G2148)</x:f>
        <x:v>PASS</x:v>
      </x:c>
      <x:c r="V2148" s="9" t="str">
        <x:f>IF(Q2148&lt;&gt;"AGREED","",IF(P2148="LABEL_ONLY",IF(AND(Q2148="AGREED",P2148="LABEL_ONLY",OR(O2148="PASS",O2148="FAIL"),R2148&lt;&gt;"",S2148&lt;&gt;"",T2148&lt;&gt;""),"LABEL_APPLIED","INCOMPLETE_DECISION"),"RERUN_REQUIRED"))</x:f>
      </x:c>
    </x:row>
    <x:row r="2149" ht="30" customHeight="1">
      <x:c r="A2149" s="9" t="str">
        <x:v>TRF-129-F01</x:v>
      </x:c>
      <x:c r="B2149" s="9" t="str">
        <x:v>TRF-129</x:v>
      </x:c>
      <x:c r="C2149" s="9" t="str">
        <x:v>BATCH_10</x:v>
      </x:c>
      <x:c r="D2149" s="9" t="str">
        <x:v>TRAFICOM</x:v>
      </x:c>
      <x:c r="E2149" s="9" t="n">
        <x:v>1</x:v>
      </x:c>
      <x:c r="F2149" s="9" t="str">
        <x:v>7.2</x:v>
      </x:c>
      <x:c r="G2149" s="9" t="str">
        <x:v>FAIL</x:v>
      </x:c>
      <x:c r="H2149" s="11" t="str">
        <x:v>Cooling-water supply explicitly unsecured in ice.</x:v>
      </x:c>
      <x:c r="I2149" s="10" t="str">
        <x:v>rdf/TRF/TRF-129/TRF-129-F01.ttl</x:v>
      </x:c>
      <x:c r="J2149" s="10" t="str">
        <x:v>6b45f118ecc117f9f303d72e0ca38bdb78ec07632fe1f8b2d6d27d10f70da982</x:v>
      </x:c>
      <x:c r="K2149" s="13" t="str">
        <x:v>REVIEWED</x:v>
      </x:c>
      <x:c r="L2149" s="13" t="str">
        <x:v>YES</x:v>
      </x:c>
      <x:c r="M2149" s="13" t="str">
        <x:v>YES</x:v>
      </x:c>
      <x:c r="N2149" s="13" t="str">
        <x:v>YES</x:v>
      </x:c>
      <x:c r="O2149" s="13"/>
      <x:c r="P2149" s="13"/>
      <x:c r="Q2149" s="13"/>
      <x:c r="R2149" s="13" t="str">
        <x:v>AI-assisted draft</x:v>
      </x:c>
      <x:c r="S2149" s="13" t="n">
        <x:v>46281</x:v>
      </x:c>
      <x:c r="T2149" s="14" t="str">
        <x:v>TRAFICOM 7.2; the ship is navigating in ice and explicitly records coolingWaterSupplySecured=false, so FAIL is valid.</x:v>
      </x:c>
      <x:c r="U2149" s="9" t="str">
        <x:f>IF(AND(Q2149="AGREED",P2149="LABEL_ONLY",OR(O2149="PASS",O2149="FAIL"),R2149&lt;&gt;"",S2149&lt;&gt;"",T2149&lt;&gt;""),O2149,G2149)</x:f>
        <x:v>FAIL</x:v>
      </x:c>
      <x:c r="V2149" s="9" t="str">
        <x:f>IF(Q2149&lt;&gt;"AGREED","",IF(P2149="LABEL_ONLY",IF(AND(Q2149="AGREED",P2149="LABEL_ONLY",OR(O2149="PASS",O2149="FAIL"),R2149&lt;&gt;"",S2149&lt;&gt;"",T2149&lt;&gt;""),"LABEL_APPLIED","INCOMPLETE_DECISION"),"RERUN_REQUIRED"))</x:f>
      </x:c>
    </x:row>
    <x:row r="2150" ht="30" customHeight="1">
      <x:c r="A2150" s="9" t="str">
        <x:v>TRF-129-F02</x:v>
      </x:c>
      <x:c r="B2150" s="9" t="str">
        <x:v>TRF-129</x:v>
      </x:c>
      <x:c r="C2150" s="9" t="str">
        <x:v>BATCH_10</x:v>
      </x:c>
      <x:c r="D2150" s="9" t="str">
        <x:v>TRAFICOM</x:v>
      </x:c>
      <x:c r="E2150" s="9" t="n">
        <x:v>0</x:v>
      </x:c>
      <x:c r="F2150" s="9" t="str">
        <x:v>7.2</x:v>
      </x:c>
      <x:c r="G2150" s="9" t="str">
        <x:v>FAIL</x:v>
      </x:c>
      <x:c r="H2150" s="11" t="str">
        <x:v>Cooling-water security evidence missing in ice.</x:v>
      </x:c>
      <x:c r="I2150" s="10" t="str">
        <x:v>rdf/TRF/TRF-129/TRF-129-F02.ttl</x:v>
      </x:c>
      <x:c r="J2150" s="10" t="str">
        <x:v>fdb1d91c94379c7b0759b8ae7922e63290902667c99266e27ba32cb1a0102761</x:v>
      </x:c>
      <x:c r="K2150" s="13" t="str">
        <x:v>NOT_REVIEWED</x:v>
      </x:c>
      <x:c r="L2150" s="13" t="str"/>
      <x:c r="M2150" s="13" t="str"/>
      <x:c r="N2150" s="13" t="str"/>
      <x:c r="O2150" s="13" t="str"/>
      <x:c r="P2150" s="13" t="str"/>
      <x:c r="Q2150" s="13" t="str"/>
      <x:c r="R2150" s="13" t="str"/>
      <x:c r="S2150" s="13" t="str"/>
      <x:c r="T2150" s="14" t="str"/>
      <x:c r="U2150" s="9" t="str">
        <x:f>IF(AND(Q2150="AGREED",P2150="LABEL_ONLY",OR(O2150="PASS",O2150="FAIL"),R2150&lt;&gt;"",S2150&lt;&gt;"",T2150&lt;&gt;""),O2150,G2150)</x:f>
        <x:v>FAIL</x:v>
      </x:c>
      <x:c r="V2150" s="9" t="str">
        <x:f>IF(Q2150&lt;&gt;"AGREED","",IF(P2150="LABEL_ONLY",IF(AND(Q2150="AGREED",P2150="LABEL_ONLY",OR(O2150="PASS",O2150="FAIL"),R2150&lt;&gt;"",S2150&lt;&gt;"",T2150&lt;&gt;""),"LABEL_APPLIED","INCOMPLETE_DECISION"),"RERUN_REQUIRED"))</x:f>
      </x:c>
    </x:row>
    <x:row r="2151" ht="30" customHeight="1">
      <x:c r="A2151" s="9" t="str">
        <x:v>TRF-129-F03</x:v>
      </x:c>
      <x:c r="B2151" s="9" t="str">
        <x:v>TRF-129</x:v>
      </x:c>
      <x:c r="C2151" s="9" t="str">
        <x:v>BATCH_10</x:v>
      </x:c>
      <x:c r="D2151" s="9" t="str">
        <x:v>TRAFICOM</x:v>
      </x:c>
      <x:c r="E2151" s="9" t="n">
        <x:v>0</x:v>
      </x:c>
      <x:c r="F2151" s="9" t="str">
        <x:v>7.2</x:v>
      </x:c>
      <x:c r="G2151" s="9" t="str">
        <x:v>FAIL</x:v>
      </x:c>
      <x:c r="H2151" s="11" t="str">
        <x:v>Navigation selector missing.</x:v>
      </x:c>
      <x:c r="I2151" s="10" t="str">
        <x:v>rdf/TRF/TRF-129/TRF-129-F03.ttl</x:v>
      </x:c>
      <x:c r="J2151" s="10" t="str">
        <x:v>2d153abbb87b673cbc9321dec6b1c2a885ea9ecda461abab1e718dc4c40857be</x:v>
      </x:c>
      <x:c r="K2151" s="13" t="str">
        <x:v>NOT_REVIEWED</x:v>
      </x:c>
      <x:c r="L2151" s="13" t="str"/>
      <x:c r="M2151" s="13" t="str"/>
      <x:c r="N2151" s="13" t="str"/>
      <x:c r="O2151" s="13" t="str"/>
      <x:c r="P2151" s="13" t="str"/>
      <x:c r="Q2151" s="13" t="str"/>
      <x:c r="R2151" s="13" t="str"/>
      <x:c r="S2151" s="13" t="str"/>
      <x:c r="T2151" s="14" t="str"/>
      <x:c r="U2151" s="9" t="str">
        <x:f>IF(AND(Q2151="AGREED",P2151="LABEL_ONLY",OR(O2151="PASS",O2151="FAIL"),R2151&lt;&gt;"",S2151&lt;&gt;"",T2151&lt;&gt;""),O2151,G2151)</x:f>
        <x:v>FAIL</x:v>
      </x:c>
      <x:c r="V2151" s="9" t="str">
        <x:f>IF(Q2151&lt;&gt;"AGREED","",IF(P2151="LABEL_ONLY",IF(AND(Q2151="AGREED",P2151="LABEL_ONLY",OR(O2151="PASS",O2151="FAIL"),R2151&lt;&gt;"",S2151&lt;&gt;"",T2151&lt;&gt;""),"LABEL_APPLIED","INCOMPLETE_DECISION"),"RERUN_REQUIRED"))</x:f>
      </x:c>
    </x:row>
    <x:row r="2152" ht="30" customHeight="1">
      <x:c r="A2152" s="9" t="str">
        <x:v>TRF-129-P01</x:v>
      </x:c>
      <x:c r="B2152" s="9" t="str">
        <x:v>TRF-129</x:v>
      </x:c>
      <x:c r="C2152" s="9" t="str">
        <x:v>BATCH_10</x:v>
      </x:c>
      <x:c r="D2152" s="9" t="str">
        <x:v>TRAFICOM</x:v>
      </x:c>
      <x:c r="E2152" s="9" t="n">
        <x:v>0</x:v>
      </x:c>
      <x:c r="F2152" s="9" t="str">
        <x:v>7.2</x:v>
      </x:c>
      <x:c r="G2152" s="9" t="str">
        <x:v>PASS</x:v>
      </x:c>
      <x:c r="H2152" s="11" t="str">
        <x:v>Cooling-water supply secured while navigating in ice.</x:v>
      </x:c>
      <x:c r="I2152" s="10" t="str">
        <x:v>rdf/TRF/TRF-129/TRF-129-P01.ttl</x:v>
      </x:c>
      <x:c r="J2152" s="10" t="str">
        <x:v>1e53e3866fbfac3c5fd46bf28d1e334442ccbadeea7b6b0e9fba69257e60d305</x:v>
      </x:c>
      <x:c r="K2152" s="13" t="str">
        <x:v>NOT_REVIEWED</x:v>
      </x:c>
      <x:c r="L2152" s="13" t="str"/>
      <x:c r="M2152" s="13" t="str"/>
      <x:c r="N2152" s="13" t="str"/>
      <x:c r="O2152" s="13" t="str"/>
      <x:c r="P2152" s="13" t="str"/>
      <x:c r="Q2152" s="13" t="str"/>
      <x:c r="R2152" s="13" t="str"/>
      <x:c r="S2152" s="13" t="str"/>
      <x:c r="T2152" s="14" t="str"/>
      <x:c r="U2152" s="9" t="str">
        <x:f>IF(AND(Q2152="AGREED",P2152="LABEL_ONLY",OR(O2152="PASS",O2152="FAIL"),R2152&lt;&gt;"",S2152&lt;&gt;"",T2152&lt;&gt;""),O2152,G2152)</x:f>
        <x:v>PASS</x:v>
      </x:c>
      <x:c r="V2152" s="9" t="str">
        <x:f>IF(Q2152&lt;&gt;"AGREED","",IF(P2152="LABEL_ONLY",IF(AND(Q2152="AGREED",P2152="LABEL_ONLY",OR(O2152="PASS",O2152="FAIL"),R2152&lt;&gt;"",S2152&lt;&gt;"",T2152&lt;&gt;""),"LABEL_APPLIED","INCOMPLETE_DECISION"),"RERUN_REQUIRED"))</x:f>
      </x:c>
    </x:row>
    <x:row r="2153" ht="30" customHeight="1">
      <x:c r="A2153" s="9" t="str">
        <x:v>TRF-129-P02</x:v>
      </x:c>
      <x:c r="B2153" s="9" t="str">
        <x:v>TRF-129</x:v>
      </x:c>
      <x:c r="C2153" s="9" t="str">
        <x:v>BATCH_10</x:v>
      </x:c>
      <x:c r="D2153" s="9" t="str">
        <x:v>TRAFICOM</x:v>
      </x:c>
      <x:c r="E2153" s="9" t="n">
        <x:v>1</x:v>
      </x:c>
      <x:c r="F2153" s="9" t="str">
        <x:v>7.2</x:v>
      </x:c>
      <x:c r="G2153" s="9" t="str">
        <x:v>PASS</x:v>
      </x:c>
      <x:c r="H2153" s="11" t="str">
        <x:v>Not navigating in ice; obligation inactive.</x:v>
      </x:c>
      <x:c r="I2153" s="10" t="str">
        <x:v>rdf/TRF/TRF-129/TRF-129-P02.ttl</x:v>
      </x:c>
      <x:c r="J2153" s="10" t="str">
        <x:v>e5866b8b08ecd18b121477aba64ebba8b6b0721a2eb6017b4825d4d43455a44c</x:v>
      </x:c>
      <x:c r="K2153" s="13" t="str">
        <x:v>REVIEWED</x:v>
      </x:c>
      <x:c r="L2153" s="13" t="str">
        <x:v>YES</x:v>
      </x:c>
      <x:c r="M2153" s="13" t="str">
        <x:v>YES</x:v>
      </x:c>
      <x:c r="N2153" s="13" t="str">
        <x:v>YES</x:v>
      </x:c>
      <x:c r="O2153" s="13"/>
      <x:c r="P2153" s="13"/>
      <x:c r="Q2153" s="13"/>
      <x:c r="R2153" s="13" t="str">
        <x:v>AI-assisted draft</x:v>
      </x:c>
      <x:c r="S2153" s="13" t="n">
        <x:v>46281</x:v>
      </x:c>
      <x:c r="T2153" s="14" t="str">
        <x:v>TRAFICOM 7.2; navigatingInIce is false, so the secured-supply obligation is inactive and PASS is valid.</x:v>
      </x:c>
      <x:c r="U2153" s="9" t="str">
        <x:f>IF(AND(Q2153="AGREED",P2153="LABEL_ONLY",OR(O2153="PASS",O2153="FAIL"),R2153&lt;&gt;"",S2153&lt;&gt;"",T2153&lt;&gt;""),O2153,G2153)</x:f>
        <x:v>PASS</x:v>
      </x:c>
      <x:c r="V2153" s="9" t="str">
        <x:f>IF(Q2153&lt;&gt;"AGREED","",IF(P2153="LABEL_ONLY",IF(AND(Q2153="AGREED",P2153="LABEL_ONLY",OR(O2153="PASS",O2153="FAIL"),R2153&lt;&gt;"",S2153&lt;&gt;"",T2153&lt;&gt;""),"LABEL_APPLIED","INCOMPLETE_DECISION"),"RERUN_REQUIRED"))</x:f>
      </x:c>
    </x:row>
    <x:row r="2154" ht="30" customHeight="1">
      <x:c r="A2154" s="9" t="str">
        <x:v>TRF-130-F01</x:v>
      </x:c>
      <x:c r="B2154" s="9" t="str">
        <x:v>TRF-130</x:v>
      </x:c>
      <x:c r="C2154" s="9" t="str">
        <x:v>BATCH_17</x:v>
      </x:c>
      <x:c r="D2154" s="9" t="str">
        <x:v>TRAFICOM</x:v>
      </x:c>
      <x:c r="E2154" s="9" t="n">
        <x:v>0</x:v>
      </x:c>
      <x:c r="F2154" s="9" t="str">
        <x:v>7.2</x:v>
      </x:c>
      <x:c r="G2154" s="9" t="str">
        <x:v>FAIL</x:v>
      </x:c>
      <x:c r="H2154" s="11" t="str">
        <x:v>Recommended nominal chest-volume calculation inconsistent with power/750.</x:v>
      </x:c>
      <x:c r="I2154" s="10" t="str">
        <x:v>rdf/TRF/TRF-130/TRF-130-F01.ttl</x:v>
      </x:c>
      <x:c r="J2154" s="10" t="str">
        <x:v>62342f3f25932df4b2d39196803b1b47944d66bc3fe90d635145edbc41c5f88f</x:v>
      </x:c>
      <x:c r="K2154" s="13" t="str">
        <x:v>NOT_REVIEWED</x:v>
      </x:c>
      <x:c r="L2154" s="13" t="str"/>
      <x:c r="M2154" s="13" t="str"/>
      <x:c r="N2154" s="13" t="str"/>
      <x:c r="O2154" s="13" t="str"/>
      <x:c r="P2154" s="13" t="str"/>
      <x:c r="Q2154" s="13" t="str"/>
      <x:c r="R2154" s="13" t="str"/>
      <x:c r="S2154" s="13" t="str"/>
      <x:c r="T2154" s="14" t="str"/>
      <x:c r="U2154" s="9" t="str">
        <x:f>IF(AND(Q2154="AGREED",P2154="LABEL_ONLY",OR(O2154="PASS",O2154="FAIL"),R2154&lt;&gt;"",S2154&lt;&gt;"",T2154&lt;&gt;""),O2154,G2154)</x:f>
        <x:v>FAIL</x:v>
      </x:c>
      <x:c r="V2154" s="9" t="str">
        <x:f>IF(Q2154&lt;&gt;"AGREED","",IF(P2154="LABEL_ONLY",IF(AND(Q2154="AGREED",P2154="LABEL_ONLY",OR(O2154="PASS",O2154="FAIL"),R2154&lt;&gt;"",S2154&lt;&gt;"",T2154&lt;&gt;""),"LABEL_APPLIED","INCOMPLETE_DECISION"),"RERUN_REQUIRED"))</x:f>
      </x:c>
    </x:row>
    <x:row r="2155" ht="30" customHeight="1">
      <x:c r="A2155" s="9" t="str">
        <x:v>TRF-130-F02</x:v>
      </x:c>
      <x:c r="B2155" s="9" t="str">
        <x:v>TRF-130</x:v>
      </x:c>
      <x:c r="C2155" s="9" t="str">
        <x:v>BATCH_17</x:v>
      </x:c>
      <x:c r="D2155" s="9" t="str">
        <x:v>TRAFICOM</x:v>
      </x:c>
      <x:c r="E2155" s="9" t="n">
        <x:v>0</x:v>
      </x:c>
      <x:c r="F2155" s="9" t="str">
        <x:v>7.2</x:v>
      </x:c>
      <x:c r="G2155" s="9" t="str">
        <x:v>FAIL</x:v>
      </x:c>
      <x:c r="H2155" s="11" t="str">
        <x:v>Strainer open area below four times inlet-pipe area.</x:v>
      </x:c>
      <x:c r="I2155" s="10" t="str">
        <x:v>rdf/TRF/TRF-130/TRF-130-F02.ttl</x:v>
      </x:c>
      <x:c r="J2155" s="10" t="str">
        <x:v>b6009166833fe3e39db4a66664f79a5bd6f9b990c985ba723ff6c00fade31012</x:v>
      </x:c>
      <x:c r="K2155" s="13" t="str">
        <x:v>NOT_REVIEWED</x:v>
      </x:c>
      <x:c r="L2155" s="13" t="str"/>
      <x:c r="M2155" s="13" t="str"/>
      <x:c r="N2155" s="13" t="str"/>
      <x:c r="O2155" s="13" t="str"/>
      <x:c r="P2155" s="13" t="str"/>
      <x:c r="Q2155" s="13" t="str"/>
      <x:c r="R2155" s="13" t="str"/>
      <x:c r="S2155" s="13" t="str"/>
      <x:c r="T2155" s="14" t="str"/>
      <x:c r="U2155" s="9" t="str">
        <x:f>IF(AND(Q2155="AGREED",P2155="LABEL_ONLY",OR(O2155="PASS",O2155="FAIL"),R2155&lt;&gt;"",S2155&lt;&gt;"",T2155&lt;&gt;""),O2155,G2155)</x:f>
        <x:v>FAIL</x:v>
      </x:c>
      <x:c r="V2155" s="9" t="str">
        <x:f>IF(Q2155&lt;&gt;"AGREED","",IF(P2155="LABEL_ONLY",IF(AND(Q2155="AGREED",P2155="LABEL_ONLY",OR(O2155="PASS",O2155="FAIL"),R2155&lt;&gt;"",S2155&lt;&gt;"",T2155&lt;&gt;""),"LABEL_APPLIED","INCOMPLETE_DECISION"),"RERUN_REQUIRED"))</x:f>
      </x:c>
    </x:row>
    <x:row r="2156" ht="30" customHeight="1">
      <x:c r="A2156" s="9" t="str">
        <x:v>TRF-130-F03</x:v>
      </x:c>
      <x:c r="B2156" s="9" t="str">
        <x:v>TRF-130</x:v>
      </x:c>
      <x:c r="C2156" s="9" t="str">
        <x:v>BATCH_17</x:v>
      </x:c>
      <x:c r="D2156" s="9" t="str">
        <x:v>TRAFICOM</x:v>
      </x:c>
      <x:c r="E2156" s="9" t="n">
        <x:v>1</x:v>
      </x:c>
      <x:c r="F2156" s="9" t="str">
        <x:v>7.2</x:v>
      </x:c>
      <x:c r="G2156" s="9" t="str">
        <x:v>FAIL</x:v>
      </x:c>
      <x:c r="H2156" s="11" t="str">
        <x:v>Sea inlet location requirement not met.</x:v>
      </x:c>
      <x:c r="I2156" s="10" t="str">
        <x:v>rdf/TRF/TRF-130/TRF-130-F03.ttl</x:v>
      </x:c>
      <x:c r="J2156" s="10" t="str">
        <x:v>47f5e5a0a5a5ef3b39e748429985254eb2d6cdd84c578f836170a9254f546d6f</x:v>
      </x:c>
      <x:c r="K2156" s="13" t="str">
        <x:v>NOT_REVIEWED</x:v>
      </x:c>
      <x:c r="L2156" s="13" t="str"/>
      <x:c r="M2156" s="13" t="str"/>
      <x:c r="N2156" s="13" t="str"/>
      <x:c r="O2156" s="13" t="str"/>
      <x:c r="P2156" s="13" t="str"/>
      <x:c r="Q2156" s="13" t="str"/>
      <x:c r="R2156" s="13" t="str"/>
      <x:c r="S2156" s="13" t="str"/>
      <x:c r="T2156" s="14" t="str"/>
      <x:c r="U2156" s="9" t="str">
        <x:f>IF(AND(Q2156="AGREED",P2156="LABEL_ONLY",OR(O2156="PASS",O2156="FAIL"),R2156&lt;&gt;"",S2156&lt;&gt;"",T2156&lt;&gt;""),O2156,G2156)</x:f>
        <x:v>FAIL</x:v>
      </x:c>
      <x:c r="V2156" s="9" t="str">
        <x:f>IF(Q2156&lt;&gt;"AGREED","",IF(P2156="LABEL_ONLY",IF(AND(Q2156="AGREED",P2156="LABEL_ONLY",OR(O2156="PASS",O2156="FAIL"),R2156&lt;&gt;"",S2156&lt;&gt;"",T2156&lt;&gt;""),"LABEL_APPLIED","INCOMPLETE_DECISION"),"RERUN_REQUIRED"))</x:f>
      </x:c>
    </x:row>
    <x:row r="2157" ht="30" customHeight="1">
      <x:c r="A2157" s="9" t="str">
        <x:v>TRF-130-F04</x:v>
      </x:c>
      <x:c r="B2157" s="9" t="str">
        <x:v>TRF-130</x:v>
      </x:c>
      <x:c r="C2157" s="9" t="str">
        <x:v>BATCH_17</x:v>
      </x:c>
      <x:c r="D2157" s="9" t="str">
        <x:v>TRAFICOM</x:v>
      </x:c>
      <x:c r="E2157" s="9" t="n">
        <x:v>0</x:v>
      </x:c>
      <x:c r="F2157" s="9" t="str">
        <x:v>7.2</x:v>
      </x:c>
      <x:c r="G2157" s="9" t="str">
        <x:v>FAIL</x:v>
      </x:c>
      <x:c r="H2157" s="11" t="str">
        <x:v>No ice-accumulation space above inlet.</x:v>
      </x:c>
      <x:c r="I2157" s="10" t="str">
        <x:v>rdf/TRF/TRF-130/TRF-130-F04.ttl</x:v>
      </x:c>
      <x:c r="J2157" s="10" t="str">
        <x:v>926e3dced14406813eecdd42833023580bb4ffb6b8996ae81d9da5f8ea97f9d8</x:v>
      </x:c>
      <x:c r="K2157" s="13" t="str">
        <x:v>NOT_REVIEWED</x:v>
      </x:c>
      <x:c r="L2157" s="13" t="str"/>
      <x:c r="M2157" s="13" t="str"/>
      <x:c r="N2157" s="13" t="str"/>
      <x:c r="O2157" s="13" t="str"/>
      <x:c r="P2157" s="13" t="str"/>
      <x:c r="Q2157" s="13" t="str"/>
      <x:c r="R2157" s="13" t="str"/>
      <x:c r="S2157" s="13" t="str"/>
      <x:c r="T2157" s="14" t="str"/>
      <x:c r="U2157" s="9" t="str">
        <x:f>IF(AND(Q2157="AGREED",P2157="LABEL_ONLY",OR(O2157="PASS",O2157="FAIL"),R2157&lt;&gt;"",S2157&lt;&gt;"",T2157&lt;&gt;""),O2157,G2157)</x:f>
        <x:v>FAIL</x:v>
      </x:c>
      <x:c r="V2157" s="9" t="str">
        <x:f>IF(Q2157&lt;&gt;"AGREED","",IF(P2157="LABEL_ONLY",IF(AND(Q2157="AGREED",P2157="LABEL_ONLY",OR(O2157="PASS",O2157="FAIL"),R2157&lt;&gt;"",S2157&lt;&gt;"",T2157&lt;&gt;""),"LABEL_APPLIED","INCOMPLETE_DECISION"),"RERUN_REQUIRED"))</x:f>
      </x:c>
    </x:row>
    <x:row r="2158" ht="30" customHeight="1">
      <x:c r="A2158" s="9" t="str">
        <x:v>TRF-130-F05</x:v>
      </x:c>
      <x:c r="B2158" s="9" t="str">
        <x:v>TRF-130</x:v>
      </x:c>
      <x:c r="C2158" s="9" t="str">
        <x:v>BATCH_17</x:v>
      </x:c>
      <x:c r="D2158" s="9" t="str">
        <x:v>TRAFICOM</x:v>
      </x:c>
      <x:c r="E2158" s="9" t="n">
        <x:v>0</x:v>
      </x:c>
      <x:c r="F2158" s="9" t="str">
        <x:v>7.2</x:v>
      </x:c>
      <x:c r="G2158" s="9" t="str">
        <x:v>FAIL</x:v>
      </x:c>
      <x:c r="H2158" s="11" t="str">
        <x:v>Full-capacity discharge pipe absent.</x:v>
      </x:c>
      <x:c r="I2158" s="10" t="str">
        <x:v>rdf/TRF/TRF-130/TRF-130-F05.ttl</x:v>
      </x:c>
      <x:c r="J2158" s="10" t="str">
        <x:v>6974d837b827e9eddae0fb02b19e674e9cc5157249fd9a72b65dda624ce42617</x:v>
      </x:c>
      <x:c r="K2158" s="13" t="str">
        <x:v>NOT_REVIEWED</x:v>
      </x:c>
      <x:c r="L2158" s="13" t="str"/>
      <x:c r="M2158" s="13" t="str"/>
      <x:c r="N2158" s="13" t="str"/>
      <x:c r="O2158" s="13" t="str"/>
      <x:c r="P2158" s="13" t="str"/>
      <x:c r="Q2158" s="13" t="str"/>
      <x:c r="R2158" s="13" t="str"/>
      <x:c r="S2158" s="13" t="str"/>
      <x:c r="T2158" s="14" t="str"/>
      <x:c r="U2158" s="9" t="str">
        <x:f>IF(AND(Q2158="AGREED",P2158="LABEL_ONLY",OR(O2158="PASS",O2158="FAIL"),R2158&lt;&gt;"",S2158&lt;&gt;"",T2158&lt;&gt;""),O2158,G2158)</x:f>
        <x:v>FAIL</x:v>
      </x:c>
      <x:c r="V2158" s="9" t="str">
        <x:f>IF(Q2158&lt;&gt;"AGREED","",IF(P2158="LABEL_ONLY",IF(AND(Q2158="AGREED",P2158="LABEL_ONLY",OR(O2158="PASS",O2158="FAIL"),R2158&lt;&gt;"",S2158&lt;&gt;"",T2158&lt;&gt;""),"LABEL_APPLIED","INCOMPLETE_DECISION"),"RERUN_REQUIRED"))</x:f>
      </x:c>
    </x:row>
    <x:row r="2159" ht="30" customHeight="1">
      <x:c r="A2159" s="9" t="str">
        <x:v>TRF-130-F06</x:v>
      </x:c>
      <x:c r="B2159" s="9" t="str">
        <x:v>TRF-130</x:v>
      </x:c>
      <x:c r="C2159" s="9" t="str">
        <x:v>BATCH_17</x:v>
      </x:c>
      <x:c r="D2159" s="9" t="str">
        <x:v>TRAFICOM</x:v>
      </x:c>
      <x:c r="E2159" s="9" t="n">
        <x:v>0</x:v>
      </x:c>
      <x:c r="F2159" s="9" t="str">
        <x:v>7.2</x:v>
      </x:c>
      <x:c r="G2159" s="9" t="str">
        <x:v>FAIL</x:v>
      </x:c>
      <x:c r="H2159" s="11" t="str">
        <x:v>No inlet chest represented.</x:v>
      </x:c>
      <x:c r="I2159" s="10" t="str">
        <x:v>rdf/TRF/TRF-130/TRF-130-F06.ttl</x:v>
      </x:c>
      <x:c r="J2159" s="10" t="str">
        <x:v>81e4dd515ba1ca44c42b7c1b2a3af372fbb96cc1b3efb4ef706531560b248265</x:v>
      </x:c>
      <x:c r="K2159" s="13" t="str">
        <x:v>NOT_REVIEWED</x:v>
      </x:c>
      <x:c r="L2159" s="13" t="str"/>
      <x:c r="M2159" s="13" t="str"/>
      <x:c r="N2159" s="13" t="str"/>
      <x:c r="O2159" s="13" t="str"/>
      <x:c r="P2159" s="13" t="str"/>
      <x:c r="Q2159" s="13" t="str"/>
      <x:c r="R2159" s="13" t="str"/>
      <x:c r="S2159" s="13" t="str"/>
      <x:c r="T2159" s="14" t="str"/>
      <x:c r="U2159" s="9" t="str">
        <x:f>IF(AND(Q2159="AGREED",P2159="LABEL_ONLY",OR(O2159="PASS",O2159="FAIL"),R2159&lt;&gt;"",S2159&lt;&gt;"",T2159&lt;&gt;""),O2159,G2159)</x:f>
        <x:v>FAIL</x:v>
      </x:c>
      <x:c r="V2159" s="9" t="str">
        <x:f>IF(Q2159&lt;&gt;"AGREED","",IF(P2159="LABEL_ONLY",IF(AND(Q2159="AGREED",P2159="LABEL_ONLY",OR(O2159="PASS",O2159="FAIL"),R2159&lt;&gt;"",S2159&lt;&gt;"",T2159&lt;&gt;""),"LABEL_APPLIED","INCOMPLETE_DECISION"),"RERUN_REQUIRED"))</x:f>
      </x:c>
    </x:row>
    <x:row r="2160" ht="30" customHeight="1">
      <x:c r="A2160" s="9" t="str">
        <x:v>TRF-130-F07</x:v>
      </x:c>
      <x:c r="B2160" s="9" t="str">
        <x:v>TRF-130</x:v>
      </x:c>
      <x:c r="C2160" s="9" t="str">
        <x:v>BATCH_17</x:v>
      </x:c>
      <x:c r="D2160" s="9" t="str">
        <x:v>TRAFICOM</x:v>
      </x:c>
      <x:c r="E2160" s="9" t="n">
        <x:v>0</x:v>
      </x:c>
      <x:c r="F2160" s="9" t="str">
        <x:v>7.2</x:v>
      </x:c>
      <x:c r="G2160" s="9" t="str">
        <x:v>FAIL</x:v>
      </x:c>
      <x:c r="H2160" s="11" t="str">
        <x:v>Alternative branch has fewer than two chests.</x:v>
      </x:c>
      <x:c r="I2160" s="10" t="str">
        <x:v>rdf/TRF/TRF-130/TRF-130-F07.ttl</x:v>
      </x:c>
      <x:c r="J2160" s="10" t="str">
        <x:v>7c2086448645cc36f01462017ebf2b49947c539a72e91f3ba8e924c84f06cf67</x:v>
      </x:c>
      <x:c r="K2160" s="13" t="str">
        <x:v>NOT_REVIEWED</x:v>
      </x:c>
      <x:c r="L2160" s="13" t="str"/>
      <x:c r="M2160" s="13" t="str"/>
      <x:c r="N2160" s="13" t="str"/>
      <x:c r="O2160" s="13" t="str"/>
      <x:c r="P2160" s="13" t="str"/>
      <x:c r="Q2160" s="13" t="str"/>
      <x:c r="R2160" s="13" t="str"/>
      <x:c r="S2160" s="13" t="str"/>
      <x:c r="T2160" s="14" t="str"/>
      <x:c r="U2160" s="9" t="str">
        <x:f>IF(AND(Q2160="AGREED",P2160="LABEL_ONLY",OR(O2160="PASS",O2160="FAIL"),R2160&lt;&gt;"",S2160&lt;&gt;"",T2160&lt;&gt;""),O2160,G2160)</x:f>
        <x:v>FAIL</x:v>
      </x:c>
      <x:c r="V2160" s="9" t="str">
        <x:f>IF(Q2160&lt;&gt;"AGREED","",IF(P2160="LABEL_ONLY",IF(AND(Q2160="AGREED",P2160="LABEL_ONLY",OR(O2160="PASS",O2160="FAIL"),R2160&lt;&gt;"",S2160&lt;&gt;"",T2160&lt;&gt;""),"LABEL_APPLIED","INCOMPLETE_DECISION"),"RERUN_REQUIRED"))</x:f>
      </x:c>
    </x:row>
    <x:row r="2161" ht="30" customHeight="1">
      <x:c r="A2161" s="9" t="str">
        <x:v>TRF-130-F08</x:v>
      </x:c>
      <x:c r="B2161" s="9" t="str">
        <x:v>TRF-130</x:v>
      </x:c>
      <x:c r="C2161" s="9" t="str">
        <x:v>BATCH_17</x:v>
      </x:c>
      <x:c r="D2161" s="9" t="str">
        <x:v>TRAFICOM</x:v>
      </x:c>
      <x:c r="E2161" s="9" t="n">
        <x:v>0</x:v>
      </x:c>
      <x:c r="F2161" s="9" t="str">
        <x:v>7.2</x:v>
      </x:c>
      <x:c r="G2161" s="9" t="str">
        <x:v>FAIL</x:v>
      </x:c>
      <x:c r="H2161" s="11" t="str">
        <x:v>Alternative branch selector true but alternative-use flag false.</x:v>
      </x:c>
      <x:c r="I2161" s="10" t="str">
        <x:v>rdf/TRF/TRF-130/TRF-130-F08.ttl</x:v>
      </x:c>
      <x:c r="J2161" s="10" t="str">
        <x:v>ad92db2f5a37c12854266d6d52e5fdc203e3c3b65a26d79a223ba1d7b88c8c0c</x:v>
      </x:c>
      <x:c r="K2161" s="13" t="str">
        <x:v>NOT_REVIEWED</x:v>
      </x:c>
      <x:c r="L2161" s="13" t="str"/>
      <x:c r="M2161" s="13" t="str"/>
      <x:c r="N2161" s="13" t="str"/>
      <x:c r="O2161" s="13" t="str"/>
      <x:c r="P2161" s="13" t="str"/>
      <x:c r="Q2161" s="13" t="str"/>
      <x:c r="R2161" s="13" t="str"/>
      <x:c r="S2161" s="13" t="str"/>
      <x:c r="T2161" s="14" t="str"/>
      <x:c r="U2161" s="9" t="str">
        <x:f>IF(AND(Q2161="AGREED",P2161="LABEL_ONLY",OR(O2161="PASS",O2161="FAIL"),R2161&lt;&gt;"",S2161&lt;&gt;"",T2161&lt;&gt;""),O2161,G2161)</x:f>
        <x:v>FAIL</x:v>
      </x:c>
      <x:c r="V2161" s="9" t="str">
        <x:f>IF(Q2161&lt;&gt;"AGREED","",IF(P2161="LABEL_ONLY",IF(AND(Q2161="AGREED",P2161="LABEL_ONLY",OR(O2161="PASS",O2161="FAIL"),R2161&lt;&gt;"",S2161&lt;&gt;"",T2161&lt;&gt;""),"LABEL_APPLIED","INCOMPLETE_DECISION"),"RERUN_REQUIRED"))</x:f>
      </x:c>
    </x:row>
    <x:row r="2162" ht="30" customHeight="1">
      <x:c r="A2162" s="9" t="str">
        <x:v>TRF-130-F09</x:v>
      </x:c>
      <x:c r="B2162" s="9" t="str">
        <x:v>TRF-130</x:v>
      </x:c>
      <x:c r="C2162" s="9" t="str">
        <x:v>BATCH_17</x:v>
      </x:c>
      <x:c r="D2162" s="9" t="str">
        <x:v>TRAFICOM</x:v>
      </x:c>
      <x:c r="E2162" s="9" t="n">
        <x:v>0</x:v>
      </x:c>
      <x:c r="F2162" s="9" t="str">
        <x:v>7.2</x:v>
      </x:c>
      <x:c r="G2162" s="9" t="str">
        <x:v>FAIL</x:v>
      </x:c>
      <x:c r="H2162" s="11" t="str">
        <x:v>Alternative branch lacks alternating intake/discharge on one chest.</x:v>
      </x:c>
      <x:c r="I2162" s="10" t="str">
        <x:v>rdf/TRF/TRF-130/TRF-130-F09.ttl</x:v>
      </x:c>
      <x:c r="J2162" s="10" t="str">
        <x:v>6d7e108451bc43293bfec49c84ebc4e5f2e79cdde55aa6ce8bbd153a1dfd895c</x:v>
      </x:c>
      <x:c r="K2162" s="13" t="str">
        <x:v>NOT_REVIEWED</x:v>
      </x:c>
      <x:c r="L2162" s="13" t="str"/>
      <x:c r="M2162" s="13" t="str"/>
      <x:c r="N2162" s="13" t="str"/>
      <x:c r="O2162" s="13" t="str"/>
      <x:c r="P2162" s="13" t="str"/>
      <x:c r="Q2162" s="13" t="str"/>
      <x:c r="R2162" s="13" t="str"/>
      <x:c r="S2162" s="13" t="str"/>
      <x:c r="T2162" s="14" t="str"/>
      <x:c r="U2162" s="9" t="str">
        <x:f>IF(AND(Q2162="AGREED",P2162="LABEL_ONLY",OR(O2162="PASS",O2162="FAIL"),R2162&lt;&gt;"",S2162&lt;&gt;"",T2162&lt;&gt;""),O2162,G2162)</x:f>
        <x:v>FAIL</x:v>
      </x:c>
      <x:c r="V2162" s="9" t="str">
        <x:f>IF(Q2162&lt;&gt;"AGREED","",IF(P2162="LABEL_ONLY",IF(AND(Q2162="AGREED",P2162="LABEL_ONLY",OR(O2162="PASS",O2162="FAIL"),R2162&lt;&gt;"",S2162&lt;&gt;"",T2162&lt;&gt;""),"LABEL_APPLIED","INCOMPLETE_DECISION"),"RERUN_REQUIRED"))</x:f>
      </x:c>
    </x:row>
    <x:row r="2163" ht="30" customHeight="1">
      <x:c r="A2163" s="9" t="str">
        <x:v>TRF-130-F10</x:v>
      </x:c>
      <x:c r="B2163" s="9" t="str">
        <x:v>TRF-130</x:v>
      </x:c>
      <x:c r="C2163" s="9" t="str">
        <x:v>BATCH_17</x:v>
      </x:c>
      <x:c r="D2163" s="9" t="str">
        <x:v>TRAFICOM</x:v>
      </x:c>
      <x:c r="E2163" s="9" t="n">
        <x:v>0</x:v>
      </x:c>
      <x:c r="F2163" s="9" t="str">
        <x:v>7.2</x:v>
      </x:c>
      <x:c r="G2163" s="9" t="str">
        <x:v>FAIL</x:v>
      </x:c>
      <x:c r="H2163" s="11" t="str">
        <x:v>Mandatory exception selector evidence missing.</x:v>
      </x:c>
      <x:c r="I2163" s="10" t="str">
        <x:v>rdf/TRF/TRF-130/TRF-130-F10.ttl</x:v>
      </x:c>
      <x:c r="J2163" s="10" t="str">
        <x:v>646a2e2dfc0453f81a3a042d41c241f226bd431fb2f068fa771410a189f4d60a</x:v>
      </x:c>
      <x:c r="K2163" s="13" t="str">
        <x:v>NOT_REVIEWED</x:v>
      </x:c>
      <x:c r="L2163" s="13" t="str"/>
      <x:c r="M2163" s="13" t="str"/>
      <x:c r="N2163" s="13" t="str"/>
      <x:c r="O2163" s="13" t="str"/>
      <x:c r="P2163" s="13" t="str"/>
      <x:c r="Q2163" s="13" t="str"/>
      <x:c r="R2163" s="13" t="str"/>
      <x:c r="S2163" s="13" t="str"/>
      <x:c r="T2163" s="14" t="str"/>
      <x:c r="U2163" s="9" t="str">
        <x:f>IF(AND(Q2163="AGREED",P2163="LABEL_ONLY",OR(O2163="PASS",O2163="FAIL"),R2163&lt;&gt;"",S2163&lt;&gt;"",T2163&lt;&gt;""),O2163,G2163)</x:f>
        <x:v>FAIL</x:v>
      </x:c>
      <x:c r="V2163" s="9" t="str">
        <x:f>IF(Q2163&lt;&gt;"AGREED","",IF(P2163="LABEL_ONLY",IF(AND(Q2163="AGREED",P2163="LABEL_ONLY",OR(O2163="PASS",O2163="FAIL"),R2163&lt;&gt;"",S2163&lt;&gt;"",T2163&lt;&gt;""),"LABEL_APPLIED","INCOMPLETE_DECISION"),"RERUN_REQUIRED"))</x:f>
      </x:c>
    </x:row>
    <x:row r="2164" ht="30" customHeight="1">
      <x:c r="A2164" s="9" t="str">
        <x:v>TRF-130-P01</x:v>
      </x:c>
      <x:c r="B2164" s="9" t="str">
        <x:v>TRF-130</x:v>
      </x:c>
      <x:c r="C2164" s="9" t="str">
        <x:v>BATCH_17</x:v>
      </x:c>
      <x:c r="D2164" s="9" t="str">
        <x:v>TRAFICOM</x:v>
      </x:c>
      <x:c r="E2164" s="9" t="n">
        <x:v>1</x:v>
      </x:c>
      <x:c r="F2164" s="9" t="str">
        <x:v>7.2</x:v>
      </x:c>
      <x:c r="G2164" s="9" t="str">
        <x:v>PASS</x:v>
      </x:c>
      <x:c r="H2164" s="11" t="str">
        <x:v>Canonical single inlet chest.</x:v>
      </x:c>
      <x:c r="I2164" s="10" t="str">
        <x:v>rdf/TRF/TRF-130/TRF-130-P01.ttl</x:v>
      </x:c>
      <x:c r="J2164" s="10" t="str">
        <x:v>d2ae2a2fc1048fc49c16e8d18156d723f763c0baced7bf2897f26af05970aeab</x:v>
      </x:c>
      <x:c r="K2164" s="13" t="str">
        <x:v>NOT_REVIEWED</x:v>
      </x:c>
      <x:c r="L2164" s="13" t="str"/>
      <x:c r="M2164" s="13" t="str"/>
      <x:c r="N2164" s="13" t="str"/>
      <x:c r="O2164" s="13" t="str"/>
      <x:c r="P2164" s="13" t="str"/>
      <x:c r="Q2164" s="13" t="str"/>
      <x:c r="R2164" s="13" t="str"/>
      <x:c r="S2164" s="13" t="str"/>
      <x:c r="T2164" s="14" t="str"/>
      <x:c r="U2164" s="9" t="str">
        <x:f>IF(AND(Q2164="AGREED",P2164="LABEL_ONLY",OR(O2164="PASS",O2164="FAIL"),R2164&lt;&gt;"",S2164&lt;&gt;"",T2164&lt;&gt;""),O2164,G2164)</x:f>
        <x:v>PASS</x:v>
      </x:c>
      <x:c r="V2164" s="9" t="str">
        <x:f>IF(Q2164&lt;&gt;"AGREED","",IF(P2164="LABEL_ONLY",IF(AND(Q2164="AGREED",P2164="LABEL_ONLY",OR(O2164="PASS",O2164="FAIL"),R2164&lt;&gt;"",S2164&lt;&gt;"",T2164&lt;&gt;""),"LABEL_APPLIED","INCOMPLETE_DECISION"),"RERUN_REQUIRED"))</x:f>
      </x:c>
    </x:row>
    <x:row r="2165" ht="30" customHeight="1">
      <x:c r="A2165" s="9" t="str">
        <x:v>TRF-130-P02</x:v>
      </x:c>
      <x:c r="B2165" s="9" t="str">
        <x:v>TRF-130</x:v>
      </x:c>
      <x:c r="C2165" s="9" t="str">
        <x:v>BATCH_17</x:v>
      </x:c>
      <x:c r="D2165" s="9" t="str">
        <x:v>TRAFICOM</x:v>
      </x:c>
      <x:c r="E2165" s="9" t="n">
        <x:v>0</x:v>
      </x:c>
      <x:c r="F2165" s="9" t="str">
        <x:v>7.2</x:v>
      </x:c>
      <x:c r="G2165" s="9" t="str">
        <x:v>PASS</x:v>
      </x:c>
      <x:c r="H2165" s="11" t="str">
        <x:v>Two-chest alternating exception when volume/height requirements cannot be met.</x:v>
      </x:c>
      <x:c r="I2165" s="10" t="str">
        <x:v>rdf/TRF/TRF-130/TRF-130-P02.ttl</x:v>
      </x:c>
      <x:c r="J2165" s="10" t="str">
        <x:v>de403d30c4545c24172fa02205dc5fcbda71296295b097a2843810d893560ad4</x:v>
      </x:c>
      <x:c r="K2165" s="13" t="str">
        <x:v>NOT_REVIEWED</x:v>
      </x:c>
      <x:c r="L2165" s="13" t="str"/>
      <x:c r="M2165" s="13" t="str"/>
      <x:c r="N2165" s="13" t="str"/>
      <x:c r="O2165" s="13" t="str"/>
      <x:c r="P2165" s="13" t="str"/>
      <x:c r="Q2165" s="13" t="str"/>
      <x:c r="R2165" s="13" t="str"/>
      <x:c r="S2165" s="13" t="str"/>
      <x:c r="T2165" s="14" t="str"/>
      <x:c r="U2165" s="9" t="str">
        <x:f>IF(AND(Q2165="AGREED",P2165="LABEL_ONLY",OR(O2165="PASS",O2165="FAIL"),R2165&lt;&gt;"",S2165&lt;&gt;"",T2165&lt;&gt;""),O2165,G2165)</x:f>
        <x:v>PASS</x:v>
      </x:c>
      <x:c r="V2165" s="9" t="str">
        <x:f>IF(Q2165&lt;&gt;"AGREED","",IF(P2165="LABEL_ONLY",IF(AND(Q2165="AGREED",P2165="LABEL_ONLY",OR(O2165="PASS",O2165="FAIL"),R2165&lt;&gt;"",S2165&lt;&gt;"",T2165&lt;&gt;""),"LABEL_APPLIED","INCOMPLETE_DECISION"),"RERUN_REQUIRED"))</x:f>
      </x:c>
    </x:row>
    <x:row r="2166" ht="30" customHeight="1">
      <x:c r="A2166" s="9" t="str">
        <x:v>TRF-131-F01</x:v>
      </x:c>
      <x:c r="B2166" s="9" t="str">
        <x:v>TRF-131</x:v>
      </x:c>
      <x:c r="C2166" s="9" t="str">
        <x:v>BATCH_20</x:v>
      </x:c>
      <x:c r="D2166" s="9" t="str">
        <x:v>TRAFICOM</x:v>
      </x:c>
      <x:c r="E2166" s="9" t="n">
        <x:v>1</x:v>
      </x:c>
      <x:c r="F2166" s="9" t="str">
        <x:v>7.2</x:v>
      </x:c>
      <x:c r="G2166" s="9" t="str">
        <x:v>FAIL</x:v>
      </x:c>
      <x:c r="H2166" s="11" t="str">
        <x:v>Ballast-water cooling incorrectly represented as substitute inlet chest.</x:v>
      </x:c>
      <x:c r="I2166" s="10" t="str">
        <x:v>rdf/TRF/TRF-131/TRF-131-F01.ttl</x:v>
      </x:c>
      <x:c r="J2166" s="10" t="str">
        <x:v>d4235d77cf1dba0401915b352f62ecd502b24c21bf9f5457dc267e42713d4bad</x:v>
      </x:c>
      <x:c r="K2166" s="13" t="str">
        <x:v>NOT_REVIEWED</x:v>
      </x:c>
      <x:c r="L2166" s="13" t="str"/>
      <x:c r="M2166" s="13" t="str"/>
      <x:c r="N2166" s="13" t="str"/>
      <x:c r="O2166" s="13" t="str"/>
      <x:c r="P2166" s="13" t="str"/>
      <x:c r="Q2166" s="13" t="str"/>
      <x:c r="R2166" s="13" t="str"/>
      <x:c r="S2166" s="13" t="str"/>
      <x:c r="T2166" s="14" t="str"/>
      <x:c r="U2166" s="9" t="str">
        <x:f>IF(AND(Q2166="AGREED",P2166="LABEL_ONLY",OR(O2166="PASS",O2166="FAIL"),R2166&lt;&gt;"",S2166&lt;&gt;"",T2166&lt;&gt;""),O2166,G2166)</x:f>
        <x:v>FAIL</x:v>
      </x:c>
      <x:c r="V2166" s="9" t="str">
        <x:f>IF(Q2166&lt;&gt;"AGREED","",IF(P2166="LABEL_ONLY",IF(AND(Q2166="AGREED",P2166="LABEL_ONLY",OR(O2166="PASS",O2166="FAIL"),R2166&lt;&gt;"",S2166&lt;&gt;"",T2166&lt;&gt;""),"LABEL_APPLIED","INCOMPLETE_DECISION"),"RERUN_REQUIRED"))</x:f>
      </x:c>
    </x:row>
    <x:row r="2167" ht="30" customHeight="1">
      <x:c r="A2167" s="9" t="str">
        <x:v>TRF-131-F02</x:v>
      </x:c>
      <x:c r="B2167" s="9" t="str">
        <x:v>TRF-131</x:v>
      </x:c>
      <x:c r="C2167" s="9" t="str">
        <x:v>BATCH_20</x:v>
      </x:c>
      <x:c r="D2167" s="9" t="str">
        <x:v>TRAFICOM</x:v>
      </x:c>
      <x:c r="E2167" s="9" t="n">
        <x:v>0</x:v>
      </x:c>
      <x:c r="F2167" s="9" t="str">
        <x:v>7.2</x:v>
      </x:c>
      <x:c r="G2167" s="9" t="str">
        <x:v>FAIL</x:v>
      </x:c>
      <x:c r="H2167" s="11" t="str">
        <x:v>Used ballast-water arrangement lacks substitute-status evidence.</x:v>
      </x:c>
      <x:c r="I2167" s="10" t="str">
        <x:v>rdf/TRF/TRF-131/TRF-131-F02.ttl</x:v>
      </x:c>
      <x:c r="J2167" s="10" t="str">
        <x:v>2d7aef2501b82d7b17ac424965d2458ce7d1869829ba6026e9ecb345b921e549</x:v>
      </x:c>
      <x:c r="K2167" s="13" t="str">
        <x:v>NOT_REVIEWED</x:v>
      </x:c>
      <x:c r="L2167" s="13" t="str"/>
      <x:c r="M2167" s="13" t="str"/>
      <x:c r="N2167" s="13" t="str"/>
      <x:c r="O2167" s="13" t="str"/>
      <x:c r="P2167" s="13" t="str"/>
      <x:c r="Q2167" s="13" t="str"/>
      <x:c r="R2167" s="13" t="str"/>
      <x:c r="S2167" s="13" t="str"/>
      <x:c r="T2167" s="14" t="str"/>
      <x:c r="U2167" s="9" t="str">
        <x:f>IF(AND(Q2167="AGREED",P2167="LABEL_ONLY",OR(O2167="PASS",O2167="FAIL"),R2167&lt;&gt;"",S2167&lt;&gt;"",T2167&lt;&gt;""),O2167,G2167)</x:f>
        <x:v>FAIL</x:v>
      </x:c>
      <x:c r="V2167" s="9" t="str">
        <x:f>IF(Q2167&lt;&gt;"AGREED","",IF(P2167="LABEL_ONLY",IF(AND(Q2167="AGREED",P2167="LABEL_ONLY",OR(O2167="PASS",O2167="FAIL"),R2167&lt;&gt;"",S2167&lt;&gt;"",T2167&lt;&gt;""),"LABEL_APPLIED","INCOMPLETE_DECISION"),"RERUN_REQUIRED"))</x:f>
      </x:c>
    </x:row>
    <x:row r="2168" ht="30" customHeight="1">
      <x:c r="A2168" s="9" t="str">
        <x:v>TRF-131-P01</x:v>
      </x:c>
      <x:c r="B2168" s="9" t="str">
        <x:v>TRF-131</x:v>
      </x:c>
      <x:c r="C2168" s="9" t="str">
        <x:v>BATCH_20</x:v>
      </x:c>
      <x:c r="D2168" s="9" t="str">
        <x:v>TRAFICOM</x:v>
      </x:c>
      <x:c r="E2168" s="9" t="n">
        <x:v>1</x:v>
      </x:c>
      <x:c r="F2168" s="9" t="str">
        <x:v>7.2</x:v>
      </x:c>
      <x:c r="G2168" s="9" t="str">
        <x:v>PASS</x:v>
      </x:c>
      <x:c r="H2168" s="11" t="str">
        <x:v>No ballast-water cooling arrangement used.</x:v>
      </x:c>
      <x:c r="I2168" s="10" t="str">
        <x:v>rdf/TRF/TRF-131/TRF-131-P01.ttl</x:v>
      </x:c>
      <x:c r="J2168" s="10" t="str">
        <x:v>389a533f5533f656469aeb7ebcfc719b24e529ce4186755631a2ac7c860d15d1</x:v>
      </x:c>
      <x:c r="K2168" s="13" t="str">
        <x:v>NOT_REVIEWED</x:v>
      </x:c>
      <x:c r="L2168" s="13" t="str"/>
      <x:c r="M2168" s="13" t="str"/>
      <x:c r="N2168" s="13" t="str"/>
      <x:c r="O2168" s="13" t="str"/>
      <x:c r="P2168" s="13" t="str"/>
      <x:c r="Q2168" s="13" t="str"/>
      <x:c r="R2168" s="13" t="str"/>
      <x:c r="S2168" s="13" t="str"/>
      <x:c r="T2168" s="14" t="str"/>
      <x:c r="U2168" s="9" t="str">
        <x:f>IF(AND(Q2168="AGREED",P2168="LABEL_ONLY",OR(O2168="PASS",O2168="FAIL"),R2168&lt;&gt;"",S2168&lt;&gt;"",T2168&lt;&gt;""),O2168,G2168)</x:f>
        <x:v>PASS</x:v>
      </x:c>
      <x:c r="V2168" s="9" t="str">
        <x:f>IF(Q2168&lt;&gt;"AGREED","",IF(P2168="LABEL_ONLY",IF(AND(Q2168="AGREED",P2168="LABEL_ONLY",OR(O2168="PASS",O2168="FAIL"),R2168&lt;&gt;"",S2168&lt;&gt;"",T2168&lt;&gt;""),"LABEL_APPLIED","INCOMPLETE_DECISION"),"RERUN_REQUIRED"))</x:f>
      </x:c>
    </x:row>
    <x:row r="2169" ht="30" customHeight="1">
      <x:c r="A2169" s="9" t="str">
        <x:v>TRF-131-P02</x:v>
      </x:c>
      <x:c r="B2169" s="9" t="str">
        <x:v>TRF-131</x:v>
      </x:c>
      <x:c r="C2169" s="9" t="str">
        <x:v>BATCH_20</x:v>
      </x:c>
      <x:c r="D2169" s="9" t="str">
        <x:v>TRAFICOM</x:v>
      </x:c>
      <x:c r="E2169" s="9" t="n">
        <x:v>0</x:v>
      </x:c>
      <x:c r="F2169" s="9" t="str">
        <x:v>7.2</x:v>
      </x:c>
      <x:c r="G2169" s="9" t="str">
        <x:v>PASS</x:v>
      </x:c>
      <x:c r="H2169" s="11" t="str">
        <x:v>Ballast-water cooling represented as reserve, not substitute.</x:v>
      </x:c>
      <x:c r="I2169" s="10" t="str">
        <x:v>rdf/TRF/TRF-131/TRF-131-P02.ttl</x:v>
      </x:c>
      <x:c r="J2169" s="10" t="str">
        <x:v>b3902ca3ae1d9d8dddcce30beeb7d2e589e1d3147c4ccc35c1cafde5102aeff1</x:v>
      </x:c>
      <x:c r="K2169" s="13" t="str">
        <x:v>NOT_REVIEWED</x:v>
      </x:c>
      <x:c r="L2169" s="13" t="str"/>
      <x:c r="M2169" s="13" t="str"/>
      <x:c r="N2169" s="13" t="str"/>
      <x:c r="O2169" s="13" t="str"/>
      <x:c r="P2169" s="13" t="str"/>
      <x:c r="Q2169" s="13" t="str"/>
      <x:c r="R2169" s="13" t="str"/>
      <x:c r="S2169" s="13" t="str"/>
      <x:c r="T2169" s="14" t="str"/>
      <x:c r="U2169" s="9" t="str">
        <x:f>IF(AND(Q2169="AGREED",P2169="LABEL_ONLY",OR(O2169="PASS",O2169="FAIL"),R2169&lt;&gt;"",S2169&lt;&gt;"",T2169&lt;&gt;""),O2169,G2169)</x:f>
        <x:v>PASS</x:v>
      </x:c>
      <x:c r="V2169" s="9" t="str">
        <x:f>IF(Q2169&lt;&gt;"AGREED","",IF(P2169="LABEL_ONLY",IF(AND(Q2169="AGREED",P2169="LABEL_ONLY",OR(O2169="PASS",O2169="FAIL"),R2169&lt;&gt;"",S2169&lt;&gt;"",T2169&lt;&gt;""),"LABEL_APPLIED","INCOMPLETE_DECISION"),"RERUN_REQUIRED"))</x:f>
      </x:c>
    </x:row>
    <x:row r="2170" ht="30" customHeight="1">
      <x:c r="A2170" s="9" t="str">
        <x:v>TRF-132-F01</x:v>
      </x:c>
      <x:c r="B2170" s="9" t="str">
        <x:v>TRF-132</x:v>
      </x:c>
      <x:c r="C2170" s="9" t="str">
        <x:v>BATCH_10</x:v>
      </x:c>
      <x:c r="D2170" s="9" t="str">
        <x:v>TRAFICOM</x:v>
      </x:c>
      <x:c r="E2170" s="9" t="n">
        <x:v>0</x:v>
      </x:c>
      <x:c r="F2170" s="9" t="str">
        <x:v>Annex II</x:v>
      </x:c>
      <x:c r="G2170" s="9" t="str">
        <x:v>FAIL</x:v>
      </x:c>
      <x:c r="H2170" s="11" t="str">
        <x:v>Power below formula-derived minimum.</x:v>
      </x:c>
      <x:c r="I2170" s="10" t="str">
        <x:v>rdf/TRF/TRF-132/TRF-132-F01.ttl</x:v>
      </x:c>
      <x:c r="J2170" s="10" t="str">
        <x:v>071907b638e9b1f0b90c97efbeccf355ab5ce49fca8114eb1c1bcfaf7be3ede9</x:v>
      </x:c>
      <x:c r="K2170" s="13" t="str">
        <x:v>NOT_REVIEWED</x:v>
      </x:c>
      <x:c r="L2170" s="13" t="str"/>
      <x:c r="M2170" s="13" t="str"/>
      <x:c r="N2170" s="13" t="str"/>
      <x:c r="O2170" s="13" t="str"/>
      <x:c r="P2170" s="13" t="str"/>
      <x:c r="Q2170" s="13" t="str"/>
      <x:c r="R2170" s="13" t="str"/>
      <x:c r="S2170" s="13" t="str"/>
      <x:c r="T2170" s="14" t="str"/>
      <x:c r="U2170" s="9" t="str">
        <x:f>IF(AND(Q2170="AGREED",P2170="LABEL_ONLY",OR(O2170="PASS",O2170="FAIL"),R2170&lt;&gt;"",S2170&lt;&gt;"",T2170&lt;&gt;""),O2170,G2170)</x:f>
        <x:v>FAIL</x:v>
      </x:c>
      <x:c r="V2170" s="9" t="str">
        <x:f>IF(Q2170&lt;&gt;"AGREED","",IF(P2170="LABEL_ONLY",IF(AND(Q2170="AGREED",P2170="LABEL_ONLY",OR(O2170="PASS",O2170="FAIL"),R2170&lt;&gt;"",S2170&lt;&gt;"",T2170&lt;&gt;""),"LABEL_APPLIED","INCOMPLETE_DECISION"),"RERUN_REQUIRED"))</x:f>
      </x:c>
    </x:row>
    <x:row r="2171" ht="30" customHeight="1">
      <x:c r="A2171" s="9" t="str">
        <x:v>TRF-132-F02</x:v>
      </x:c>
      <x:c r="B2171" s="9" t="str">
        <x:v>TRF-132</x:v>
      </x:c>
      <x:c r="C2171" s="9" t="str">
        <x:v>BATCH_10</x:v>
      </x:c>
      <x:c r="D2171" s="9" t="str">
        <x:v>TRAFICOM</x:v>
      </x:c>
      <x:c r="E2171" s="9" t="n">
        <x:v>0</x:v>
      </x:c>
      <x:c r="F2171" s="9" t="str">
        <x:v>Annex II</x:v>
      </x:c>
      <x:c r="G2171" s="9" t="str">
        <x:v>FAIL</x:v>
      </x:c>
      <x:c r="H2171" s="11" t="str">
        <x:v>Power below 740 kW floor.</x:v>
      </x:c>
      <x:c r="I2171" s="10" t="str">
        <x:v>rdf/TRF/TRF-132/TRF-132-F02.ttl</x:v>
      </x:c>
      <x:c r="J2171" s="10" t="str">
        <x:v>075be7ec5bd0a569371c81d9b0a7210ac492855254cbcc28b6b4e16c51c0d4ce</x:v>
      </x:c>
      <x:c r="K2171" s="13" t="str">
        <x:v>NOT_REVIEWED</x:v>
      </x:c>
      <x:c r="L2171" s="13" t="str"/>
      <x:c r="M2171" s="13" t="str"/>
      <x:c r="N2171" s="13" t="str"/>
      <x:c r="O2171" s="13" t="str"/>
      <x:c r="P2171" s="13" t="str"/>
      <x:c r="Q2171" s="13" t="str"/>
      <x:c r="R2171" s="13" t="str"/>
      <x:c r="S2171" s="13" t="str"/>
      <x:c r="T2171" s="14" t="str"/>
      <x:c r="U2171" s="9" t="str">
        <x:f>IF(AND(Q2171="AGREED",P2171="LABEL_ONLY",OR(O2171="PASS",O2171="FAIL"),R2171&lt;&gt;"",S2171&lt;&gt;"",T2171&lt;&gt;""),O2171,G2171)</x:f>
        <x:v>FAIL</x:v>
      </x:c>
      <x:c r="V2171" s="9" t="str">
        <x:f>IF(Q2171&lt;&gt;"AGREED","",IF(P2171="LABEL_ONLY",IF(AND(Q2171="AGREED",P2171="LABEL_ONLY",OR(O2171="PASS",O2171="FAIL"),R2171&lt;&gt;"",S2171&lt;&gt;"",T2171&lt;&gt;""),"LABEL_APPLIED","INCOMPLETE_DECISION"),"RERUN_REQUIRED"))</x:f>
      </x:c>
    </x:row>
    <x:row r="2172" ht="30" customHeight="1">
      <x:c r="A2172" s="9" t="str">
        <x:v>TRF-132-F03</x:v>
      </x:c>
      <x:c r="B2172" s="9" t="str">
        <x:v>TRF-132</x:v>
      </x:c>
      <x:c r="C2172" s="9" t="str">
        <x:v>BATCH_10</x:v>
      </x:c>
      <x:c r="D2172" s="9" t="str">
        <x:v>TRAFICOM</x:v>
      </x:c>
      <x:c r="E2172" s="9" t="n">
        <x:v>1</x:v>
      </x:c>
      <x:c r="F2172" s="9" t="str">
        <x:v>Annex II</x:v>
      </x:c>
      <x:c r="G2172" s="9" t="str">
        <x:v>FAIL</x:v>
      </x:c>
      <x:c r="H2172" s="11" t="str">
        <x:v>Formula factor F4 missing.</x:v>
      </x:c>
      <x:c r="I2172" s="10" t="str">
        <x:v>rdf/TRF/TRF-132/TRF-132-F03.ttl</x:v>
      </x:c>
      <x:c r="J2172" s="10" t="str">
        <x:v>3c89450496f52134e1420083d46c594be3aedcdb1c03e143bccd28059aa12ded</x:v>
      </x:c>
      <x:c r="K2172" s="13" t="str">
        <x:v>REVIEWED</x:v>
      </x:c>
      <x:c r="L2172" s="13" t="str">
        <x:v>YES</x:v>
      </x:c>
      <x:c r="M2172" s="13" t="str">
        <x:v>YES</x:v>
      </x:c>
      <x:c r="N2172" s="13" t="str">
        <x:v>YES</x:v>
      </x:c>
      <x:c r="O2172" s="13"/>
      <x:c r="P2172" s="13"/>
      <x:c r="Q2172" s="13"/>
      <x:c r="R2172" s="13" t="str">
        <x:v>AI-assisted draft</x:v>
      </x:c>
      <x:c r="S2172" s="13" t="n">
        <x:v>46281</x:v>
      </x:c>
      <x:c r="T2172" s="14" t="str">
        <x:v>TRAFICOM Annex II; formula factor F4 is a mandatory operand and is absent, so FAIL is valid.</x:v>
      </x:c>
      <x:c r="U2172" s="9" t="str">
        <x:f>IF(AND(Q2172="AGREED",P2172="LABEL_ONLY",OR(O2172="PASS",O2172="FAIL"),R2172&lt;&gt;"",S2172&lt;&gt;"",T2172&lt;&gt;""),O2172,G2172)</x:f>
        <x:v>FAIL</x:v>
      </x:c>
      <x:c r="V2172" s="9" t="str">
        <x:f>IF(Q2172&lt;&gt;"AGREED","",IF(P2172="LABEL_ONLY",IF(AND(Q2172="AGREED",P2172="LABEL_ONLY",OR(O2172="PASS",O2172="FAIL"),R2172&lt;&gt;"",S2172&lt;&gt;"",T2172&lt;&gt;""),"LABEL_APPLIED","INCOMPLETE_DECISION"),"RERUN_REQUIRED"))</x:f>
      </x:c>
    </x:row>
    <x:row r="2173" ht="30" customHeight="1">
      <x:c r="A2173" s="9" t="str">
        <x:v>TRF-132-F04</x:v>
      </x:c>
      <x:c r="B2173" s="9" t="str">
        <x:v>TRF-132</x:v>
      </x:c>
      <x:c r="C2173" s="9" t="str">
        <x:v>BATCH_10</x:v>
      </x:c>
      <x:c r="D2173" s="9" t="str">
        <x:v>TRAFICOM</x:v>
      </x:c>
      <x:c r="E2173" s="9" t="n">
        <x:v>0</x:v>
      </x:c>
      <x:c r="F2173" s="9" t="str">
        <x:v>Annex II</x:v>
      </x:c>
      <x:c r="G2173" s="9" t="str">
        <x:v>FAIL</x:v>
      </x:c>
      <x:c r="H2173" s="11" t="str">
        <x:v>Engine power result missing.</x:v>
      </x:c>
      <x:c r="I2173" s="10" t="str">
        <x:v>rdf/TRF/TRF-132/TRF-132-F04.ttl</x:v>
      </x:c>
      <x:c r="J2173" s="10" t="str">
        <x:v>4a40af137c6616f205347db22457ab729669ffb2d7c28633969fc66b1928fe5a</x:v>
      </x:c>
      <x:c r="K2173" s="13" t="str">
        <x:v>NOT_REVIEWED</x:v>
      </x:c>
      <x:c r="L2173" s="13" t="str"/>
      <x:c r="M2173" s="13" t="str"/>
      <x:c r="N2173" s="13" t="str"/>
      <x:c r="O2173" s="13" t="str"/>
      <x:c r="P2173" s="13" t="str"/>
      <x:c r="Q2173" s="13" t="str"/>
      <x:c r="R2173" s="13" t="str"/>
      <x:c r="S2173" s="13" t="str"/>
      <x:c r="T2173" s="14" t="str"/>
      <x:c r="U2173" s="9" t="str">
        <x:f>IF(AND(Q2173="AGREED",P2173="LABEL_ONLY",OR(O2173="PASS",O2173="FAIL"),R2173&lt;&gt;"",S2173&lt;&gt;"",T2173&lt;&gt;""),O2173,G2173)</x:f>
        <x:v>FAIL</x:v>
      </x:c>
      <x:c r="V2173" s="9" t="str">
        <x:f>IF(Q2173&lt;&gt;"AGREED","",IF(P2173="LABEL_ONLY",IF(AND(Q2173="AGREED",P2173="LABEL_ONLY",OR(O2173="PASS",O2173="FAIL"),R2173&lt;&gt;"",S2173&lt;&gt;"",T2173&lt;&gt;""),"LABEL_APPLIED","INCOMPLETE_DECISION"),"RERUN_REQUIRED"))</x:f>
      </x:c>
    </x:row>
    <x:row r="2174" ht="30" customHeight="1">
      <x:c r="A2174" s="9" t="str">
        <x:v>TRF-132-P01</x:v>
      </x:c>
      <x:c r="B2174" s="9" t="str">
        <x:v>TRF-132</x:v>
      </x:c>
      <x:c r="C2174" s="9" t="str">
        <x:v>BATCH_10</x:v>
      </x:c>
      <x:c r="D2174" s="9" t="str">
        <x:v>TRAFICOM</x:v>
      </x:c>
      <x:c r="E2174" s="9" t="n">
        <x:v>0</x:v>
      </x:c>
      <x:c r="F2174" s="9" t="str">
        <x:v>Annex II</x:v>
      </x:c>
      <x:c r="G2174" s="9" t="str">
        <x:v>PASS</x:v>
      </x:c>
      <x:c r="H2174" s="11" t="str">
        <x:v>IB power equals formula-derived minimum.</x:v>
      </x:c>
      <x:c r="I2174" s="10" t="str">
        <x:v>rdf/TRF/TRF-132/TRF-132-P01.ttl</x:v>
      </x:c>
      <x:c r="J2174" s="10" t="str">
        <x:v>3572946c53a85b61d204fb18473c6d8ebf03d077d535ee706b0c6bace416e097</x:v>
      </x:c>
      <x:c r="K2174" s="13" t="str">
        <x:v>NOT_REVIEWED</x:v>
      </x:c>
      <x:c r="L2174" s="13" t="str"/>
      <x:c r="M2174" s="13" t="str"/>
      <x:c r="N2174" s="13" t="str"/>
      <x:c r="O2174" s="13" t="str"/>
      <x:c r="P2174" s="13" t="str"/>
      <x:c r="Q2174" s="13" t="str"/>
      <x:c r="R2174" s="13" t="str"/>
      <x:c r="S2174" s="13" t="str"/>
      <x:c r="T2174" s="14" t="str"/>
      <x:c r="U2174" s="9" t="str">
        <x:f>IF(AND(Q2174="AGREED",P2174="LABEL_ONLY",OR(O2174="PASS",O2174="FAIL"),R2174&lt;&gt;"",S2174&lt;&gt;"",T2174&lt;&gt;""),O2174,G2174)</x:f>
        <x:v>PASS</x:v>
      </x:c>
      <x:c r="V2174" s="9" t="str">
        <x:f>IF(Q2174&lt;&gt;"AGREED","",IF(P2174="LABEL_ONLY",IF(AND(Q2174="AGREED",P2174="LABEL_ONLY",OR(O2174="PASS",O2174="FAIL"),R2174&lt;&gt;"",S2174&lt;&gt;"",T2174&lt;&gt;""),"LABEL_APPLIED","INCOMPLETE_DECISION"),"RERUN_REQUIRED"))</x:f>
      </x:c>
    </x:row>
    <x:row r="2175" ht="30" customHeight="1">
      <x:c r="A2175" s="9" t="str">
        <x:v>TRF-132-P02</x:v>
      </x:c>
      <x:c r="B2175" s="9" t="str">
        <x:v>TRF-132</x:v>
      </x:c>
      <x:c r="C2175" s="9" t="str">
        <x:v>BATCH_10</x:v>
      </x:c>
      <x:c r="D2175" s="9" t="str">
        <x:v>TRAFICOM</x:v>
      </x:c>
      <x:c r="E2175" s="9" t="n">
        <x:v>0</x:v>
      </x:c>
      <x:c r="F2175" s="9" t="str">
        <x:v>Annex II</x:v>
      </x:c>
      <x:c r="G2175" s="9" t="str">
        <x:v>PASS</x:v>
      </x:c>
      <x:c r="H2175" s="11" t="str">
        <x:v>IC power equals formula-derived minimum.</x:v>
      </x:c>
      <x:c r="I2175" s="10" t="str">
        <x:v>rdf/TRF/TRF-132/TRF-132-P02.ttl</x:v>
      </x:c>
      <x:c r="J2175" s="10" t="str">
        <x:v>3fcb40acf7b787e680850c7d6ab43254a4a171ea750af882415ed5ddf2c53b2a</x:v>
      </x:c>
      <x:c r="K2175" s="13" t="str">
        <x:v>NOT_REVIEWED</x:v>
      </x:c>
      <x:c r="L2175" s="13" t="str"/>
      <x:c r="M2175" s="13" t="str"/>
      <x:c r="N2175" s="13" t="str"/>
      <x:c r="O2175" s="13" t="str"/>
      <x:c r="P2175" s="13" t="str"/>
      <x:c r="Q2175" s="13" t="str"/>
      <x:c r="R2175" s="13" t="str"/>
      <x:c r="S2175" s="13" t="str"/>
      <x:c r="T2175" s="14" t="str"/>
      <x:c r="U2175" s="9" t="str">
        <x:f>IF(AND(Q2175="AGREED",P2175="LABEL_ONLY",OR(O2175="PASS",O2175="FAIL"),R2175&lt;&gt;"",S2175&lt;&gt;"",T2175&lt;&gt;""),O2175,G2175)</x:f>
        <x:v>PASS</x:v>
      </x:c>
      <x:c r="V2175" s="9" t="str">
        <x:f>IF(Q2175&lt;&gt;"AGREED","",IF(P2175="LABEL_ONLY",IF(AND(Q2175="AGREED",P2175="LABEL_ONLY",OR(O2175="PASS",O2175="FAIL"),R2175&lt;&gt;"",S2175&lt;&gt;"",T2175&lt;&gt;""),"LABEL_APPLIED","INCOMPLETE_DECISION"),"RERUN_REQUIRED"))</x:f>
      </x:c>
    </x:row>
    <x:row r="2176" ht="30" customHeight="1">
      <x:c r="A2176" s="9" t="str">
        <x:v>TRF-132-P03</x:v>
      </x:c>
      <x:c r="B2176" s="9" t="str">
        <x:v>TRF-132</x:v>
      </x:c>
      <x:c r="C2176" s="9" t="str">
        <x:v>BATCH_10</x:v>
      </x:c>
      <x:c r="D2176" s="9" t="str">
        <x:v>TRAFICOM</x:v>
      </x:c>
      <x:c r="E2176" s="9" t="n">
        <x:v>1</x:v>
      </x:c>
      <x:c r="F2176" s="9" t="str">
        <x:v>Annex II</x:v>
      </x:c>
      <x:c r="G2176" s="9" t="str">
        <x:v>PASS</x:v>
      </x:c>
      <x:c r="H2176" s="11" t="str">
        <x:v>740 kW statutory floor governs.</x:v>
      </x:c>
      <x:c r="I2176" s="10" t="str">
        <x:v>rdf/TRF/TRF-132/TRF-132-P03.ttl</x:v>
      </x:c>
      <x:c r="J2176" s="10" t="str">
        <x:v>24ba94cf4e7319fba7f1a71c395bdf8e4133d8a4403ec1aba3c0f19835393be1</x:v>
      </x:c>
      <x:c r="K2176" s="13" t="str">
        <x:v>REVIEWED</x:v>
      </x:c>
      <x:c r="L2176" s="13" t="str">
        <x:v>YES</x:v>
      </x:c>
      <x:c r="M2176" s="13" t="str">
        <x:v>YES</x:v>
      </x:c>
      <x:c r="N2176" s="13" t="str">
        <x:v>YES</x:v>
      </x:c>
      <x:c r="O2176" s="13"/>
      <x:c r="P2176" s="13"/>
      <x:c r="Q2176" s="13"/>
      <x:c r="R2176" s="13" t="str">
        <x:v>AI-assisted draft</x:v>
      </x:c>
      <x:c r="S2176" s="13" t="n">
        <x:v>46281</x:v>
      </x:c>
      <x:c r="T2176" s="14" t="str">
        <x:v>TRAFICOM Annex II; the calculated minimum is below 740 kW for ice class IB, so the statutory 740 kW floor governs and PASS is valid.</x:v>
      </x:c>
      <x:c r="U2176" s="9" t="str">
        <x:f>IF(AND(Q2176="AGREED",P2176="LABEL_ONLY",OR(O2176="PASS",O2176="FAIL"),R2176&lt;&gt;"",S2176&lt;&gt;"",T2176&lt;&gt;""),O2176,G2176)</x:f>
        <x:v>PASS</x:v>
      </x:c>
      <x:c r="V2176" s="9" t="str">
        <x:f>IF(Q2176&lt;&gt;"AGREED","",IF(P2176="LABEL_ONLY",IF(AND(Q2176="AGREED",P2176="LABEL_ONLY",OR(O2176="PASS",O2176="FAIL"),R2176&lt;&gt;"",S2176&lt;&gt;"",T2176&lt;&gt;""),"LABEL_APPLIED","INCOMPLETE_DECISION"),"RERUN_REQUIRED"))</x:f>
      </x:c>
    </x:row>
    <x:row r="2177" ht="30" customHeight="1">
      <x:c r="A2177" s="9" t="str">
        <x:v>TRF-132-P04</x:v>
      </x:c>
      <x:c r="B2177" s="9" t="str">
        <x:v>TRF-132</x:v>
      </x:c>
      <x:c r="C2177" s="9" t="str">
        <x:v>BATCH_10</x:v>
      </x:c>
      <x:c r="D2177" s="9" t="str">
        <x:v>TRAFICOM</x:v>
      </x:c>
      <x:c r="E2177" s="9" t="n">
        <x:v>0</x:v>
      </x:c>
      <x:c r="F2177" s="9" t="str">
        <x:v>Annex II</x:v>
      </x:c>
      <x:c r="G2177" s="9" t="str">
        <x:v>PASS</x:v>
      </x:c>
      <x:c r="H2177" s="11" t="str">
        <x:v>Annex II IB/IC power constraint non-applicable to IA.</x:v>
      </x:c>
      <x:c r="I2177" s="10" t="str">
        <x:v>rdf/TRF/TRF-132/TRF-132-P04.ttl</x:v>
      </x:c>
      <x:c r="J2177" s="10" t="str">
        <x:v>cc24b0b575dea886f10df1ba774802af7a8ac69015dcea690d91cb232fcf4afb</x:v>
      </x:c>
      <x:c r="K2177" s="13" t="str">
        <x:v>NOT_REVIEWED</x:v>
      </x:c>
      <x:c r="L2177" s="13" t="str"/>
      <x:c r="M2177" s="13" t="str"/>
      <x:c r="N2177" s="13" t="str"/>
      <x:c r="O2177" s="13" t="str"/>
      <x:c r="P2177" s="13" t="str"/>
      <x:c r="Q2177" s="13" t="str"/>
      <x:c r="R2177" s="13" t="str"/>
      <x:c r="S2177" s="13" t="str"/>
      <x:c r="T2177" s="14" t="str"/>
      <x:c r="U2177" s="9" t="str">
        <x:f>IF(AND(Q2177="AGREED",P2177="LABEL_ONLY",OR(O2177="PASS",O2177="FAIL"),R2177&lt;&gt;"",S2177&lt;&gt;"",T2177&lt;&gt;""),O2177,G2177)</x:f>
        <x:v>PASS</x:v>
      </x:c>
      <x:c r="V2177" s="9" t="str">
        <x:f>IF(Q2177&lt;&gt;"AGREED","",IF(P2177="LABEL_ONLY",IF(AND(Q2177="AGREED",P2177="LABEL_ONLY",OR(O2177="PASS",O2177="FAIL"),R2177&lt;&gt;"",S2177&lt;&gt;"",T2177&lt;&gt;""),"LABEL_APPLIED","INCOMPLETE_DECISION"),"RERUN_REQUIRED"))</x:f>
      </x:c>
    </x:row>
    <x:row r="2178" ht="30" customHeight="1">
      <x:c r="A2178" s="9" t="str">
        <x:v>TRF-133-F01</x:v>
      </x:c>
      <x:c r="B2178" s="9" t="str">
        <x:v>TRF-133</x:v>
      </x:c>
      <x:c r="C2178" s="9" t="str">
        <x:v>BATCH_26</x:v>
      </x:c>
      <x:c r="D2178" s="9" t="str">
        <x:v>TRAFICOM</x:v>
      </x:c>
      <x:c r="E2178" s="9" t="n">
        <x:v>0</x:v>
      </x:c>
      <x:c r="F2178" s="9" t="str">
        <x:v>Annex III</x:v>
      </x:c>
      <x:c r="G2178" s="9" t="str">
        <x:v>FAIL</x:v>
      </x:c>
      <x:c r="H2178" s="11" t="str">
        <x:v>Marking plate thinner than 5 mm.</x:v>
      </x:c>
      <x:c r="I2178" s="10" t="str">
        <x:v>rdf/TRF/TRF-133/TRF-133-F01.ttl</x:v>
      </x:c>
      <x:c r="J2178" s="10" t="str">
        <x:v>63c040b4fc74b5db1a9f5fe5deee9795d995682e4e61c0ac4f8990c0e4a5da7e</x:v>
      </x:c>
      <x:c r="K2178" s="13" t="str">
        <x:v>NOT_REVIEWED</x:v>
      </x:c>
      <x:c r="L2178" s="13" t="str"/>
      <x:c r="M2178" s="13" t="str"/>
      <x:c r="N2178" s="13" t="str"/>
      <x:c r="O2178" s="13" t="str"/>
      <x:c r="P2178" s="13" t="str"/>
      <x:c r="Q2178" s="13" t="str"/>
      <x:c r="R2178" s="13" t="str"/>
      <x:c r="S2178" s="13" t="str"/>
      <x:c r="T2178" s="14" t="str"/>
      <x:c r="U2178" s="9" t="str">
        <x:f>IF(AND(Q2178="AGREED",P2178="LABEL_ONLY",OR(O2178="PASS",O2178="FAIL"),R2178&lt;&gt;"",S2178&lt;&gt;"",T2178&lt;&gt;""),O2178,G2178)</x:f>
        <x:v>FAIL</x:v>
      </x:c>
      <x:c r="V2178" s="9" t="str">
        <x:f>IF(Q2178&lt;&gt;"AGREED","",IF(P2178="LABEL_ONLY",IF(AND(Q2178="AGREED",P2178="LABEL_ONLY",OR(O2178="PASS",O2178="FAIL"),R2178&lt;&gt;"",S2178&lt;&gt;"",T2178&lt;&gt;""),"LABEL_APPLIED","INCOMPLETE_DECISION"),"RERUN_REQUIRED"))</x:f>
      </x:c>
    </x:row>
    <x:row r="2179" ht="30" customHeight="1">
      <x:c r="A2179" s="9" t="str">
        <x:v>TRF-133-F02</x:v>
      </x:c>
      <x:c r="B2179" s="9" t="str">
        <x:v>TRF-133</x:v>
      </x:c>
      <x:c r="C2179" s="9" t="str">
        <x:v>BATCH_26</x:v>
      </x:c>
      <x:c r="D2179" s="9" t="str">
        <x:v>TRAFICOM</x:v>
      </x:c>
      <x:c r="E2179" s="9" t="n">
        <x:v>1</x:v>
      </x:c>
      <x:c r="F2179" s="9" t="str">
        <x:v>Annex III</x:v>
      </x:c>
      <x:c r="G2179" s="9" t="str">
        <x:v>FAIL</x:v>
      </x:c>
      <x:c r="H2179" s="11" t="str">
        <x:v>Marking plate thicker than 8 mm.</x:v>
      </x:c>
      <x:c r="I2179" s="10" t="str">
        <x:v>rdf/TRF/TRF-133/TRF-133-F02.ttl</x:v>
      </x:c>
      <x:c r="J2179" s="10" t="str">
        <x:v>cebafe1b96419457632d76c9f9210227518dea10d08075e300f3af37b4b6b658</x:v>
      </x:c>
      <x:c r="K2179" s="13" t="str">
        <x:v>NOT_REVIEWED</x:v>
      </x:c>
      <x:c r="L2179" s="13" t="str"/>
      <x:c r="M2179" s="13" t="str"/>
      <x:c r="N2179" s="13" t="str"/>
      <x:c r="O2179" s="13" t="str"/>
      <x:c r="P2179" s="13" t="str"/>
      <x:c r="Q2179" s="13" t="str"/>
      <x:c r="R2179" s="13" t="str"/>
      <x:c r="S2179" s="13" t="str"/>
      <x:c r="T2179" s="14" t="str"/>
      <x:c r="U2179" s="9" t="str">
        <x:f>IF(AND(Q2179="AGREED",P2179="LABEL_ONLY",OR(O2179="PASS",O2179="FAIL"),R2179&lt;&gt;"",S2179&lt;&gt;"",T2179&lt;&gt;""),O2179,G2179)</x:f>
        <x:v>FAIL</x:v>
      </x:c>
      <x:c r="V2179" s="9" t="str">
        <x:f>IF(Q2179&lt;&gt;"AGREED","",IF(P2179="LABEL_ONLY",IF(AND(Q2179="AGREED",P2179="LABEL_ONLY",OR(O2179="PASS",O2179="FAIL"),R2179&lt;&gt;"",S2179&lt;&gt;"",T2179&lt;&gt;""),"LABEL_APPLIED","INCOMPLETE_DECISION"),"RERUN_REQUIRED"))</x:f>
      </x:c>
    </x:row>
    <x:row r="2180" ht="30" customHeight="1">
      <x:c r="A2180" s="9" t="str">
        <x:v>TRF-133-F03</x:v>
      </x:c>
      <x:c r="B2180" s="9" t="str">
        <x:v>TRF-133</x:v>
      </x:c>
      <x:c r="C2180" s="9" t="str">
        <x:v>BATCH_26</x:v>
      </x:c>
      <x:c r="D2180" s="9" t="str">
        <x:v>TRAFICOM</x:v>
      </x:c>
      <x:c r="E2180" s="9" t="n">
        <x:v>0</x:v>
      </x:c>
      <x:c r="F2180" s="9" t="str">
        <x:v>Annex III</x:v>
      </x:c>
      <x:c r="G2180" s="9" t="str">
        <x:v>FAIL</x:v>
      </x:c>
      <x:c r="H2180" s="11" t="str">
        <x:v>Non-red/yellow reflecting colour.</x:v>
      </x:c>
      <x:c r="I2180" s="10" t="str">
        <x:v>rdf/TRF/TRF-133/TRF-133-F03.ttl</x:v>
      </x:c>
      <x:c r="J2180" s="10" t="str">
        <x:v>8ef3988f36c191a1ae6293049b4031cf973e0cd6d85e44183a5791731e498556</x:v>
      </x:c>
      <x:c r="K2180" s="13" t="str">
        <x:v>NOT_REVIEWED</x:v>
      </x:c>
      <x:c r="L2180" s="13" t="str"/>
      <x:c r="M2180" s="13" t="str"/>
      <x:c r="N2180" s="13" t="str"/>
      <x:c r="O2180" s="13" t="str"/>
      <x:c r="P2180" s="13" t="str"/>
      <x:c r="Q2180" s="13" t="str"/>
      <x:c r="R2180" s="13" t="str"/>
      <x:c r="S2180" s="13" t="str"/>
      <x:c r="T2180" s="14" t="str"/>
      <x:c r="U2180" s="9" t="str">
        <x:f>IF(AND(Q2180="AGREED",P2180="LABEL_ONLY",OR(O2180="PASS",O2180="FAIL"),R2180&lt;&gt;"",S2180&lt;&gt;"",T2180&lt;&gt;""),O2180,G2180)</x:f>
        <x:v>FAIL</x:v>
      </x:c>
      <x:c r="V2180" s="9" t="str">
        <x:f>IF(Q2180&lt;&gt;"AGREED","",IF(P2180="LABEL_ONLY",IF(AND(Q2180="AGREED",P2180="LABEL_ONLY",OR(O2180="PASS",O2180="FAIL"),R2180&lt;&gt;"",S2180&lt;&gt;"",T2180&lt;&gt;""),"LABEL_APPLIED","INCOMPLETE_DECISION"),"RERUN_REQUIRED"))</x:f>
      </x:c>
    </x:row>
    <x:row r="2181" ht="30" customHeight="1">
      <x:c r="A2181" s="9" t="str">
        <x:v>TRF-133-F04</x:v>
      </x:c>
      <x:c r="B2181" s="9" t="str">
        <x:v>TRF-133</x:v>
      </x:c>
      <x:c r="C2181" s="9" t="str">
        <x:v>BATCH_26</x:v>
      </x:c>
      <x:c r="D2181" s="9" t="str">
        <x:v>TRAFICOM</x:v>
      </x:c>
      <x:c r="E2181" s="9" t="n">
        <x:v>0</x:v>
      </x:c>
      <x:c r="F2181" s="9" t="str">
        <x:v>Annex III</x:v>
      </x:c>
      <x:c r="G2181" s="9" t="str">
        <x:v>FAIL</x:v>
      </x:c>
      <x:c r="H2181" s="11" t="str">
        <x:v>Warning triangle not welded to ship side.</x:v>
      </x:c>
      <x:c r="I2181" s="10" t="str">
        <x:v>rdf/TRF/TRF-133/TRF-133-F04.ttl</x:v>
      </x:c>
      <x:c r="J2181" s="10" t="str">
        <x:v>39150bb68da82228db359db97a430672526284ae95bfa783d5bdd1096f16c070</x:v>
      </x:c>
      <x:c r="K2181" s="13" t="str">
        <x:v>NOT_REVIEWED</x:v>
      </x:c>
      <x:c r="L2181" s="13" t="str"/>
      <x:c r="M2181" s="13" t="str"/>
      <x:c r="N2181" s="13" t="str"/>
      <x:c r="O2181" s="13" t="str"/>
      <x:c r="P2181" s="13" t="str"/>
      <x:c r="Q2181" s="13" t="str"/>
      <x:c r="R2181" s="13" t="str"/>
      <x:c r="S2181" s="13" t="str"/>
      <x:c r="T2181" s="14" t="str"/>
      <x:c r="U2181" s="9" t="str">
        <x:f>IF(AND(Q2181="AGREED",P2181="LABEL_ONLY",OR(O2181="PASS",O2181="FAIL"),R2181&lt;&gt;"",S2181&lt;&gt;"",T2181&lt;&gt;""),O2181,G2181)</x:f>
        <x:v>FAIL</x:v>
      </x:c>
      <x:c r="V2181" s="9" t="str">
        <x:f>IF(Q2181&lt;&gt;"AGREED","",IF(P2181="LABEL_ONLY",IF(AND(Q2181="AGREED",P2181="LABEL_ONLY",OR(O2181="PASS",O2181="FAIL"),R2181&lt;&gt;"",S2181&lt;&gt;"",T2181&lt;&gt;""),"LABEL_APPLIED","INCOMPLETE_DECISION"),"RERUN_REQUIRED"))</x:f>
      </x:c>
    </x:row>
    <x:row r="2182" ht="30" customHeight="1">
      <x:c r="A2182" s="9" t="str">
        <x:v>TRF-133-F05</x:v>
      </x:c>
      <x:c r="B2182" s="9" t="str">
        <x:v>TRF-133</x:v>
      </x:c>
      <x:c r="C2182" s="9" t="str">
        <x:v>BATCH_26</x:v>
      </x:c>
      <x:c r="D2182" s="9" t="str">
        <x:v>TRAFICOM</x:v>
      </x:c>
      <x:c r="E2182" s="9" t="n">
        <x:v>0</x:v>
      </x:c>
      <x:c r="F2182" s="9" t="str">
        <x:v>Annex III</x:v>
      </x:c>
      <x:c r="G2182" s="9" t="str">
        <x:v>FAIL</x:v>
      </x:c>
      <x:c r="H2182" s="11" t="str">
        <x:v>Marking not plainly visible in ice.</x:v>
      </x:c>
      <x:c r="I2182" s="10" t="str">
        <x:v>rdf/TRF/TRF-133/TRF-133-F05.ttl</x:v>
      </x:c>
      <x:c r="J2182" s="10" t="str">
        <x:v>41f8423651c358a06c50bc3cef0b55b6e6db0cf11fb14eb61ddc65451ebb8385</x:v>
      </x:c>
      <x:c r="K2182" s="13" t="str">
        <x:v>NOT_REVIEWED</x:v>
      </x:c>
      <x:c r="L2182" s="13" t="str"/>
      <x:c r="M2182" s="13" t="str"/>
      <x:c r="N2182" s="13" t="str"/>
      <x:c r="O2182" s="13" t="str"/>
      <x:c r="P2182" s="13" t="str"/>
      <x:c r="Q2182" s="13" t="str"/>
      <x:c r="R2182" s="13" t="str"/>
      <x:c r="S2182" s="13" t="str"/>
      <x:c r="T2182" s="14" t="str"/>
      <x:c r="U2182" s="9" t="str">
        <x:f>IF(AND(Q2182="AGREED",P2182="LABEL_ONLY",OR(O2182="PASS",O2182="FAIL"),R2182&lt;&gt;"",S2182&lt;&gt;"",T2182&lt;&gt;""),O2182,G2182)</x:f>
        <x:v>FAIL</x:v>
      </x:c>
      <x:c r="V2182" s="9" t="str">
        <x:f>IF(Q2182&lt;&gt;"AGREED","",IF(P2182="LABEL_ONLY",IF(AND(Q2182="AGREED",P2182="LABEL_ONLY",OR(O2182="PASS",O2182="FAIL"),R2182&lt;&gt;"",S2182&lt;&gt;"",T2182&lt;&gt;""),"LABEL_APPLIED","INCOMPLETE_DECISION"),"RERUN_REQUIRED"))</x:f>
      </x:c>
    </x:row>
    <x:row r="2183" ht="30" customHeight="1">
      <x:c r="A2183" s="9" t="str">
        <x:v>TRF-133-F06</x:v>
      </x:c>
      <x:c r="B2183" s="9" t="str">
        <x:v>TRF-133</x:v>
      </x:c>
      <x:c r="C2183" s="9" t="str">
        <x:v>BATCH_26</x:v>
      </x:c>
      <x:c r="D2183" s="9" t="str">
        <x:v>TRAFICOM</x:v>
      </x:c>
      <x:c r="E2183" s="9" t="n">
        <x:v>0</x:v>
      </x:c>
      <x:c r="F2183" s="9" t="str">
        <x:v>Annex III</x:v>
      </x:c>
      <x:c r="G2183" s="9" t="str">
        <x:v>FAIL</x:v>
      </x:c>
      <x:c r="H2183" s="11" t="str">
        <x:v>Warning-triangle side is not 300 mm.</x:v>
      </x:c>
      <x:c r="I2183" s="10" t="str">
        <x:v>rdf/TRF/TRF-133/TRF-133-F06.ttl</x:v>
      </x:c>
      <x:c r="J2183" s="10" t="str">
        <x:v>7a1affb965cab7e097b3740a950769e8593d3a090a7f5b7ca0c3f951d99315d6</x:v>
      </x:c>
      <x:c r="K2183" s="13" t="str">
        <x:v>NOT_REVIEWED</x:v>
      </x:c>
      <x:c r="L2183" s="13" t="str"/>
      <x:c r="M2183" s="13" t="str"/>
      <x:c r="N2183" s="13" t="str"/>
      <x:c r="O2183" s="13" t="str"/>
      <x:c r="P2183" s="13" t="str"/>
      <x:c r="Q2183" s="13" t="str"/>
      <x:c r="R2183" s="13" t="str"/>
      <x:c r="S2183" s="13" t="str"/>
      <x:c r="T2183" s="14" t="str"/>
      <x:c r="U2183" s="9" t="str">
        <x:f>IF(AND(Q2183="AGREED",P2183="LABEL_ONLY",OR(O2183="PASS",O2183="FAIL"),R2183&lt;&gt;"",S2183&lt;&gt;"",T2183&lt;&gt;""),O2183,G2183)</x:f>
        <x:v>FAIL</x:v>
      </x:c>
      <x:c r="V2183" s="9" t="str">
        <x:f>IF(Q2183&lt;&gt;"AGREED","",IF(P2183="LABEL_ONLY",IF(AND(Q2183="AGREED",P2183="LABEL_ONLY",OR(O2183="PASS",O2183="FAIL"),R2183&lt;&gt;"",S2183&lt;&gt;"",T2183&lt;&gt;""),"LABEL_APPLIED","INCOMPLETE_DECISION"),"RERUN_REQUIRED"))</x:f>
      </x:c>
    </x:row>
    <x:row r="2184" ht="30" customHeight="1">
      <x:c r="A2184" s="9" t="str">
        <x:v>TRF-133-F07</x:v>
      </x:c>
      <x:c r="B2184" s="9" t="str">
        <x:v>TRF-133</x:v>
      </x:c>
      <x:c r="C2184" s="9" t="str">
        <x:v>BATCH_26</x:v>
      </x:c>
      <x:c r="D2184" s="9" t="str">
        <x:v>TRAFICOM</x:v>
      </x:c>
      <x:c r="E2184" s="9" t="n">
        <x:v>0</x:v>
      </x:c>
      <x:c r="F2184" s="9" t="str">
        <x:v>Annex III</x:v>
      </x:c>
      <x:c r="G2184" s="9" t="str">
        <x:v>FAIL</x:v>
      </x:c>
      <x:c r="H2184" s="11" t="str">
        <x:v>Warning triangle not 1000 mm above summer fresh-water load line.</x:v>
      </x:c>
      <x:c r="I2184" s="10" t="str">
        <x:v>rdf/TRF/TRF-133/TRF-133-F07.ttl</x:v>
      </x:c>
      <x:c r="J2184" s="10" t="str">
        <x:v>f500217ebb0b2cf50c18c9dc4f4882eb6cc043f341d82a105e4ec4083a2d551f</x:v>
      </x:c>
      <x:c r="K2184" s="13" t="str">
        <x:v>NOT_REVIEWED</x:v>
      </x:c>
      <x:c r="L2184" s="13" t="str"/>
      <x:c r="M2184" s="13" t="str"/>
      <x:c r="N2184" s="13" t="str"/>
      <x:c r="O2184" s="13" t="str"/>
      <x:c r="P2184" s="13" t="str"/>
      <x:c r="Q2184" s="13" t="str"/>
      <x:c r="R2184" s="13" t="str"/>
      <x:c r="S2184" s="13" t="str"/>
      <x:c r="T2184" s="14" t="str"/>
      <x:c r="U2184" s="9" t="str">
        <x:f>IF(AND(Q2184="AGREED",P2184="LABEL_ONLY",OR(O2184="PASS",O2184="FAIL"),R2184&lt;&gt;"",S2184&lt;&gt;"",T2184&lt;&gt;""),O2184,G2184)</x:f>
        <x:v>FAIL</x:v>
      </x:c>
      <x:c r="V2184" s="9" t="str">
        <x:f>IF(Q2184&lt;&gt;"AGREED","",IF(P2184="LABEL_ONLY",IF(AND(Q2184="AGREED",P2184="LABEL_ONLY",OR(O2184="PASS",O2184="FAIL"),R2184&lt;&gt;"",S2184&lt;&gt;"",T2184&lt;&gt;""),"LABEL_APPLIED","INCOMPLETE_DECISION"),"RERUN_REQUIRED"))</x:f>
      </x:c>
    </x:row>
    <x:row r="2185" ht="30" customHeight="1">
      <x:c r="A2185" s="9" t="str">
        <x:v>TRF-133-F08</x:v>
      </x:c>
      <x:c r="B2185" s="9" t="str">
        <x:v>TRF-133</x:v>
      </x:c>
      <x:c r="C2185" s="9" t="str">
        <x:v>BATCH_26</x:v>
      </x:c>
      <x:c r="D2185" s="9" t="str">
        <x:v>TRAFICOM</x:v>
      </x:c>
      <x:c r="E2185" s="9" t="n">
        <x:v>0</x:v>
      </x:c>
      <x:c r="F2185" s="9" t="str">
        <x:v>Annex III</x:v>
      </x:c>
      <x:c r="G2185" s="9" t="str">
        <x:v>FAIL</x:v>
      </x:c>
      <x:c r="H2185" s="11" t="str">
        <x:v>Warning triangle is not constrained at/below deck line.</x:v>
      </x:c>
      <x:c r="I2185" s="10" t="str">
        <x:v>rdf/TRF/TRF-133/TRF-133-F08.ttl</x:v>
      </x:c>
      <x:c r="J2185" s="10" t="str">
        <x:v>601d3359781a2b0e002df8c756db0868fd5072bec6db19e08aa47bba77a0c54c</x:v>
      </x:c>
      <x:c r="K2185" s="13" t="str">
        <x:v>NOT_REVIEWED</x:v>
      </x:c>
      <x:c r="L2185" s="13" t="str"/>
      <x:c r="M2185" s="13" t="str"/>
      <x:c r="N2185" s="13" t="str"/>
      <x:c r="O2185" s="13" t="str"/>
      <x:c r="P2185" s="13" t="str"/>
      <x:c r="Q2185" s="13" t="str"/>
      <x:c r="R2185" s="13" t="str"/>
      <x:c r="S2185" s="13" t="str"/>
      <x:c r="T2185" s="14" t="str"/>
      <x:c r="U2185" s="9" t="str">
        <x:f>IF(AND(Q2185="AGREED",P2185="LABEL_ONLY",OR(O2185="PASS",O2185="FAIL"),R2185&lt;&gt;"",S2185&lt;&gt;"",T2185&lt;&gt;""),O2185,G2185)</x:f>
        <x:v>FAIL</x:v>
      </x:c>
      <x:c r="V2185" s="9" t="str">
        <x:f>IF(Q2185&lt;&gt;"AGREED","",IF(P2185="LABEL_ONLY",IF(AND(Q2185="AGREED",P2185="LABEL_ONLY",OR(O2185="PASS",O2185="FAIL"),R2185&lt;&gt;"",S2185&lt;&gt;"",T2185&lt;&gt;""),"LABEL_APPLIED","INCOMPLETE_DECISION"),"RERUN_REQUIRED"))</x:f>
      </x:c>
    </x:row>
    <x:row r="2186" ht="30" customHeight="1">
      <x:c r="A2186" s="9" t="str">
        <x:v>TRF-133-F09</x:v>
      </x:c>
      <x:c r="B2186" s="9" t="str">
        <x:v>TRF-133</x:v>
      </x:c>
      <x:c r="C2186" s="9" t="str">
        <x:v>BATCH_26</x:v>
      </x:c>
      <x:c r="D2186" s="9" t="str">
        <x:v>TRAFICOM</x:v>
      </x:c>
      <x:c r="E2186" s="9" t="n">
        <x:v>0</x:v>
      </x:c>
      <x:c r="F2186" s="9" t="str">
        <x:v>Annex III</x:v>
      </x:c>
      <x:c r="G2186" s="9" t="str">
        <x:v>FAIL</x:v>
      </x:c>
      <x:c r="H2186" s="11" t="str">
        <x:v>ICE draught mark offset is not 540 mm.</x:v>
      </x:c>
      <x:c r="I2186" s="10" t="str">
        <x:v>rdf/TRF/TRF-133/TRF-133-F09.ttl</x:v>
      </x:c>
      <x:c r="J2186" s="10" t="str">
        <x:v>9e1d22af0c554ed05760b51071c45e48110c3f35f6adacfb7f74a3e617021520</x:v>
      </x:c>
      <x:c r="K2186" s="13" t="str">
        <x:v>NOT_REVIEWED</x:v>
      </x:c>
      <x:c r="L2186" s="13" t="str"/>
      <x:c r="M2186" s="13" t="str"/>
      <x:c r="N2186" s="13" t="str"/>
      <x:c r="O2186" s="13" t="str"/>
      <x:c r="P2186" s="13" t="str"/>
      <x:c r="Q2186" s="13" t="str"/>
      <x:c r="R2186" s="13" t="str"/>
      <x:c r="S2186" s="13" t="str"/>
      <x:c r="T2186" s="14" t="str"/>
      <x:c r="U2186" s="9" t="str">
        <x:f>IF(AND(Q2186="AGREED",P2186="LABEL_ONLY",OR(O2186="PASS",O2186="FAIL"),R2186&lt;&gt;"",S2186&lt;&gt;"",T2186&lt;&gt;""),O2186,G2186)</x:f>
        <x:v>FAIL</x:v>
      </x:c>
      <x:c r="V2186" s="9" t="str">
        <x:f>IF(Q2186&lt;&gt;"AGREED","",IF(P2186="LABEL_ONLY",IF(AND(Q2186="AGREED",P2186="LABEL_ONLY",OR(O2186="PASS",O2186="FAIL"),R2186&lt;&gt;"",S2186&lt;&gt;"",T2186&lt;&gt;""),"LABEL_APPLIED","INCOMPLETE_DECISION"),"RERUN_REQUIRED"))</x:f>
      </x:c>
    </x:row>
    <x:row r="2187" ht="30" customHeight="1">
      <x:c r="A2187" s="9" t="str">
        <x:v>TRF-133-F10</x:v>
      </x:c>
      <x:c r="B2187" s="9" t="str">
        <x:v>TRF-133</x:v>
      </x:c>
      <x:c r="C2187" s="9" t="str">
        <x:v>BATCH_26</x:v>
      </x:c>
      <x:c r="D2187" s="9" t="str">
        <x:v>TRAFICOM</x:v>
      </x:c>
      <x:c r="E2187" s="9" t="n">
        <x:v>0</x:v>
      </x:c>
      <x:c r="F2187" s="9" t="str">
        <x:v>Annex III</x:v>
      </x:c>
      <x:c r="G2187" s="9" t="str">
        <x:v>FAIL</x:v>
      </x:c>
      <x:c r="H2187" s="11" t="str">
        <x:v>Wrong aft reference for timber-load-line branch.</x:v>
      </x:c>
      <x:c r="I2187" s="10" t="str">
        <x:v>rdf/TRF/TRF-133/TRF-133-F10.ttl</x:v>
      </x:c>
      <x:c r="J2187" s="10" t="str">
        <x:v>b5a34c3782c6fa8fd55ed35ca11606572c3dd4a15293340db60ecb2a007240df</x:v>
      </x:c>
      <x:c r="K2187" s="13" t="str">
        <x:v>NOT_REVIEWED</x:v>
      </x:c>
      <x:c r="L2187" s="13" t="str"/>
      <x:c r="M2187" s="13" t="str"/>
      <x:c r="N2187" s="13" t="str"/>
      <x:c r="O2187" s="13" t="str"/>
      <x:c r="P2187" s="13" t="str"/>
      <x:c r="Q2187" s="13" t="str"/>
      <x:c r="R2187" s="13" t="str"/>
      <x:c r="S2187" s="13" t="str"/>
      <x:c r="T2187" s="14" t="str"/>
      <x:c r="U2187" s="9" t="str">
        <x:f>IF(AND(Q2187="AGREED",P2187="LABEL_ONLY",OR(O2187="PASS",O2187="FAIL"),R2187&lt;&gt;"",S2187&lt;&gt;"",T2187&lt;&gt;""),O2187,G2187)</x:f>
        <x:v>FAIL</x:v>
      </x:c>
      <x:c r="V2187" s="9" t="str">
        <x:f>IF(Q2187&lt;&gt;"AGREED","",IF(P2187="LABEL_ONLY",IF(AND(Q2187="AGREED",P2187="LABEL_ONLY",OR(O2187="PASS",O2187="FAIL"),R2187&lt;&gt;"",S2187&lt;&gt;"",T2187&lt;&gt;""),"LABEL_APPLIED","INCOMPLETE_DECISION"),"RERUN_REQUIRED"))</x:f>
      </x:c>
    </x:row>
    <x:row r="2188" ht="30" customHeight="1">
      <x:c r="A2188" s="9" t="str">
        <x:v>TRF-133-F11</x:v>
      </x:c>
      <x:c r="B2188" s="9" t="str">
        <x:v>TRF-133</x:v>
      </x:c>
      <x:c r="C2188" s="9" t="str">
        <x:v>BATCH_26</x:v>
      </x:c>
      <x:c r="D2188" s="9" t="str">
        <x:v>TRAFICOM</x:v>
      </x:c>
      <x:c r="E2188" s="9" t="n">
        <x:v>0</x:v>
      </x:c>
      <x:c r="F2188" s="9" t="str">
        <x:v>Annex III</x:v>
      </x:c>
      <x:c r="G2188" s="9" t="str">
        <x:v>FAIL</x:v>
      </x:c>
      <x:c r="H2188" s="11" t="str">
        <x:v>Triangle upper edge not vertically above ICE mark.</x:v>
      </x:c>
      <x:c r="I2188" s="10" t="str">
        <x:v>rdf/TRF/TRF-133/TRF-133-F11.ttl</x:v>
      </x:c>
      <x:c r="J2188" s="10" t="str">
        <x:v>cd80b4346e064bc183a36f4ec9c4e88c25af6efeaf165f8465c7688dbc658756</x:v>
      </x:c>
      <x:c r="K2188" s="13" t="str">
        <x:v>NOT_REVIEWED</x:v>
      </x:c>
      <x:c r="L2188" s="13" t="str"/>
      <x:c r="M2188" s="13" t="str"/>
      <x:c r="N2188" s="13" t="str"/>
      <x:c r="O2188" s="13" t="str"/>
      <x:c r="P2188" s="13" t="str"/>
      <x:c r="Q2188" s="13" t="str"/>
      <x:c r="R2188" s="13" t="str"/>
      <x:c r="S2188" s="13" t="str"/>
      <x:c r="T2188" s="14" t="str"/>
      <x:c r="U2188" s="9" t="str">
        <x:f>IF(AND(Q2188="AGREED",P2188="LABEL_ONLY",OR(O2188="PASS",O2188="FAIL"),R2188&lt;&gt;"",S2188&lt;&gt;"",T2188&lt;&gt;""),O2188,G2188)</x:f>
        <x:v>FAIL</x:v>
      </x:c>
      <x:c r="V2188" s="9" t="str">
        <x:f>IF(Q2188&lt;&gt;"AGREED","",IF(P2188="LABEL_ONLY",IF(AND(Q2188="AGREED",P2188="LABEL_ONLY",OR(O2188="PASS",O2188="FAIL"),R2188&lt;&gt;"",S2188&lt;&gt;"",T2188&lt;&gt;""),"LABEL_APPLIED","INCOMPLETE_DECISION"),"RERUN_REQUIRED"))</x:f>
      </x:c>
    </x:row>
    <x:row r="2189" ht="30" customHeight="1">
      <x:c r="A2189" s="9" t="str">
        <x:v>TRF-133-F12</x:v>
      </x:c>
      <x:c r="B2189" s="9" t="str">
        <x:v>TRF-133</x:v>
      </x:c>
      <x:c r="C2189" s="9" t="str">
        <x:v>BATCH_26</x:v>
      </x:c>
      <x:c r="D2189" s="9" t="str">
        <x:v>TRAFICOM</x:v>
      </x:c>
      <x:c r="E2189" s="9" t="n">
        <x:v>0</x:v>
      </x:c>
      <x:c r="F2189" s="9" t="str">
        <x:v>Annex III</x:v>
      </x:c>
      <x:c r="G2189" s="9" t="str">
        <x:v>FAIL</x:v>
      </x:c>
      <x:c r="H2189" s="11" t="str">
        <x:v>ICE-mark letter dimensions do not match load-line mark.</x:v>
      </x:c>
      <x:c r="I2189" s="10" t="str">
        <x:v>rdf/TRF/TRF-133/TRF-133-F12.ttl</x:v>
      </x:c>
      <x:c r="J2189" s="10" t="str">
        <x:v>e09f8b3a2ad701db0306c5a5e8d9cbcb1301149f26bae84847c45451f3fa3242</x:v>
      </x:c>
      <x:c r="K2189" s="13" t="str">
        <x:v>NOT_REVIEWED</x:v>
      </x:c>
      <x:c r="L2189" s="13" t="str"/>
      <x:c r="M2189" s="13" t="str"/>
      <x:c r="N2189" s="13" t="str"/>
      <x:c r="O2189" s="13" t="str"/>
      <x:c r="P2189" s="13" t="str"/>
      <x:c r="Q2189" s="13" t="str"/>
      <x:c r="R2189" s="13" t="str"/>
      <x:c r="S2189" s="13" t="str"/>
      <x:c r="T2189" s="14" t="str"/>
      <x:c r="U2189" s="9" t="str">
        <x:f>IF(AND(Q2189="AGREED",P2189="LABEL_ONLY",OR(O2189="PASS",O2189="FAIL"),R2189&lt;&gt;"",S2189&lt;&gt;"",T2189&lt;&gt;""),O2189,G2189)</x:f>
        <x:v>FAIL</x:v>
      </x:c>
      <x:c r="V2189" s="9" t="str">
        <x:f>IF(Q2189&lt;&gt;"AGREED","",IF(P2189="LABEL_ONLY",IF(AND(Q2189="AGREED",P2189="LABEL_ONLY",OR(O2189="PASS",O2189="FAIL"),R2189&lt;&gt;"",S2189&lt;&gt;"",T2189&lt;&gt;""),"LABEL_APPLIED","INCOMPLETE_DECISION"),"RERUN_REQUIRED"))</x:f>
      </x:c>
    </x:row>
    <x:row r="2190" ht="30" customHeight="1">
      <x:c r="A2190" s="9" t="str">
        <x:v>TRF-133-F13</x:v>
      </x:c>
      <x:c r="B2190" s="9" t="str">
        <x:v>TRF-133</x:v>
      </x:c>
      <x:c r="C2190" s="9" t="str">
        <x:v>BATCH_26</x:v>
      </x:c>
      <x:c r="D2190" s="9" t="str">
        <x:v>TRAFICOM</x:v>
      </x:c>
      <x:c r="E2190" s="9" t="n">
        <x:v>0</x:v>
      </x:c>
      <x:c r="F2190" s="9" t="str">
        <x:v>Annex III</x:v>
      </x:c>
      <x:c r="G2190" s="9" t="str">
        <x:v>FAIL</x:v>
      </x:c>
      <x:c r="H2190" s="11" t="str">
        <x:v>Warning-triangle relationship missing.</x:v>
      </x:c>
      <x:c r="I2190" s="10" t="str">
        <x:v>rdf/TRF/TRF-133/TRF-133-F13.ttl</x:v>
      </x:c>
      <x:c r="J2190" s="10" t="str">
        <x:v>0a7f5403f0076c8ba3de16e6811a82405d361c74f9d8f22d243e567982a05a0f</x:v>
      </x:c>
      <x:c r="K2190" s="13" t="str">
        <x:v>NOT_REVIEWED</x:v>
      </x:c>
      <x:c r="L2190" s="13" t="str"/>
      <x:c r="M2190" s="13" t="str"/>
      <x:c r="N2190" s="13" t="str"/>
      <x:c r="O2190" s="13" t="str"/>
      <x:c r="P2190" s="13" t="str"/>
      <x:c r="Q2190" s="13" t="str"/>
      <x:c r="R2190" s="13" t="str"/>
      <x:c r="S2190" s="13" t="str"/>
      <x:c r="T2190" s="14" t="str"/>
      <x:c r="U2190" s="9" t="str">
        <x:f>IF(AND(Q2190="AGREED",P2190="LABEL_ONLY",OR(O2190="PASS",O2190="FAIL"),R2190&lt;&gt;"",S2190&lt;&gt;"",T2190&lt;&gt;""),O2190,G2190)</x:f>
        <x:v>FAIL</x:v>
      </x:c>
      <x:c r="V2190" s="9" t="str">
        <x:f>IF(Q2190&lt;&gt;"AGREED","",IF(P2190="LABEL_ONLY",IF(AND(Q2190="AGREED",P2190="LABEL_ONLY",OR(O2190="PASS",O2190="FAIL"),R2190&lt;&gt;"",S2190&lt;&gt;"",T2190&lt;&gt;""),"LABEL_APPLIED","INCOMPLETE_DECISION"),"RERUN_REQUIRED"))</x:f>
      </x:c>
    </x:row>
    <x:row r="2191" ht="30" customHeight="1">
      <x:c r="A2191" s="9" t="str">
        <x:v>TRF-133-P01</x:v>
      </x:c>
      <x:c r="B2191" s="9" t="str">
        <x:v>TRF-133</x:v>
      </x:c>
      <x:c r="C2191" s="9" t="str">
        <x:v>BATCH_26</x:v>
      </x:c>
      <x:c r="D2191" s="9" t="str">
        <x:v>TRAFICOM</x:v>
      </x:c>
      <x:c r="E2191" s="9" t="n">
        <x:v>1</x:v>
      </x:c>
      <x:c r="F2191" s="9" t="str">
        <x:v>Annex III</x:v>
      </x:c>
      <x:c r="G2191" s="9" t="str">
        <x:v>PASS</x:v>
      </x:c>
      <x:c r="H2191" s="11" t="str">
        <x:v>Annex III load-line-ring reference branch.</x:v>
      </x:c>
      <x:c r="I2191" s="10" t="str">
        <x:v>rdf/TRF/TRF-133/TRF-133-P01.ttl</x:v>
      </x:c>
      <x:c r="J2191" s="10" t="str">
        <x:v>4e77de4b96f81399baed9e9b62afc8b6b29c4ecacb1eff0be5ecda1480926a40</x:v>
      </x:c>
      <x:c r="K2191" s="13" t="str">
        <x:v>NOT_REVIEWED</x:v>
      </x:c>
      <x:c r="L2191" s="13" t="str"/>
      <x:c r="M2191" s="13" t="str"/>
      <x:c r="N2191" s="13" t="str"/>
      <x:c r="O2191" s="13" t="str"/>
      <x:c r="P2191" s="13" t="str"/>
      <x:c r="Q2191" s="13" t="str"/>
      <x:c r="R2191" s="13" t="str"/>
      <x:c r="S2191" s="13" t="str"/>
      <x:c r="T2191" s="14" t="str"/>
      <x:c r="U2191" s="9" t="str">
        <x:f>IF(AND(Q2191="AGREED",P2191="LABEL_ONLY",OR(O2191="PASS",O2191="FAIL"),R2191&lt;&gt;"",S2191&lt;&gt;"",T2191&lt;&gt;""),O2191,G2191)</x:f>
        <x:v>PASS</x:v>
      </x:c>
      <x:c r="V2191" s="9" t="str">
        <x:f>IF(Q2191&lt;&gt;"AGREED","",IF(P2191="LABEL_ONLY",IF(AND(Q2191="AGREED",P2191="LABEL_ONLY",OR(O2191="PASS",O2191="FAIL"),R2191&lt;&gt;"",S2191&lt;&gt;"",T2191&lt;&gt;""),"LABEL_APPLIED","INCOMPLETE_DECISION"),"RERUN_REQUIRED"))</x:f>
      </x:c>
    </x:row>
    <x:row r="2192" ht="30" customHeight="1">
      <x:c r="A2192" s="9" t="str">
        <x:v>TRF-133-P02</x:v>
      </x:c>
      <x:c r="B2192" s="9" t="str">
        <x:v>TRF-133</x:v>
      </x:c>
      <x:c r="C2192" s="9" t="str">
        <x:v>BATCH_26</x:v>
      </x:c>
      <x:c r="D2192" s="9" t="str">
        <x:v>TRAFICOM</x:v>
      </x:c>
      <x:c r="E2192" s="9" t="n">
        <x:v>0</x:v>
      </x:c>
      <x:c r="F2192" s="9" t="str">
        <x:v>Annex III</x:v>
      </x:c>
      <x:c r="G2192" s="9" t="str">
        <x:v>PASS</x:v>
      </x:c>
      <x:c r="H2192" s="11" t="str">
        <x:v>Annex III timber-load-line reference branch.</x:v>
      </x:c>
      <x:c r="I2192" s="10" t="str">
        <x:v>rdf/TRF/TRF-133/TRF-133-P02.ttl</x:v>
      </x:c>
      <x:c r="J2192" s="10" t="str">
        <x:v>81630d99876a277ed2e4c51d4555cfe740e0d93dcf182d2aad1901307da920d9</x:v>
      </x:c>
      <x:c r="K2192" s="13" t="str">
        <x:v>NOT_REVIEWED</x:v>
      </x:c>
      <x:c r="L2192" s="13" t="str"/>
      <x:c r="M2192" s="13" t="str"/>
      <x:c r="N2192" s="13" t="str"/>
      <x:c r="O2192" s="13" t="str"/>
      <x:c r="P2192" s="13" t="str"/>
      <x:c r="Q2192" s="13" t="str"/>
      <x:c r="R2192" s="13" t="str"/>
      <x:c r="S2192" s="13" t="str"/>
      <x:c r="T2192" s="14" t="str"/>
      <x:c r="U2192" s="9" t="str">
        <x:f>IF(AND(Q2192="AGREED",P2192="LABEL_ONLY",OR(O2192="PASS",O2192="FAIL"),R2192&lt;&gt;"",S2192&lt;&gt;"",T2192&lt;&gt;""),O2192,G2192)</x:f>
        <x:v>PASS</x:v>
      </x:c>
      <x:c r="V2192" s="9" t="str">
        <x:f>IF(Q2192&lt;&gt;"AGREED","",IF(P2192="LABEL_ONLY",IF(AND(Q2192="AGREED",P2192="LABEL_ONLY",OR(O2192="PASS",O2192="FAIL"),R2192&lt;&gt;"",S2192&lt;&gt;"",T2192&lt;&gt;""),"LABEL_APPLIED","INCOMPLETE_DECISION"),"RERUN_REQUIRED"))</x:f>
      </x:c>
    </x:row>
  </x:sheetData>
  <x:conditionalFormatting sqref="V7:V2192">
    <x:cfRule type="containsText" dxfId="0" priority="1" operator="containsText" text="REQUIRED"/>
  </x:conditionalFormatting>
  <x:dataValidations count="5">
    <x:dataValidation type="list" sqref="K7:K2192">
      <x:formula1>"NOT_REVIEWED,IN_PROGRESS,REVIEWED,NEEDS_EXPERT"</x:formula1>
    </x:dataValidation>
    <x:dataValidation type="list" sqref="L7:N2192">
      <x:formula1>"YES,NO,UNCLEAR,N/A"</x:formula1>
    </x:dataValidation>
    <x:dataValidation type="list" sqref="O7:O2192">
      <x:formula1>"PASS,FAIL"</x:formula1>
    </x:dataValidation>
    <x:dataValidation type="list" sqref="P7:P2192">
      <x:formula1>"LABEL_ONLY,RDF_EDIT,INTERPRETATION_REVIEW,EXECUTION_FIX"</x:formula1>
    </x:dataValidation>
    <x:dataValidation type="list" sqref="Q7:Q2192">
      <x:formula1>"PROPOSED,AGREED,REJECTED,NEEDS_EXPERT"</x:formula1>
    </x:dataValidation>
  </x:dataValidations>
  <x:pageMargins left="0.7" right="0.7" top="0.75" bottom="0.75" header="0.3" footer="0.3"/>
  <x:tableParts count="1">
    <x:tablePart xmlns:r="http://schemas.openxmlformats.org/officeDocument/2006/relationships" r:id="Rb709bd76ca064e56"/>
  </x:tableParts>
</x:worksheet>
</file>

<file path=xl/worksheets/sheet7.xml><?xml version="1.0" encoding="utf-8"?>
<x:worksheet xmlns:x="http://schemas.openxmlformats.org/spreadsheetml/2006/main">
  <x:sheetViews>
    <x:sheetView showGridLines="0" workbookViewId="0">
      <x:pane xSplit="3" ySplit="6" topLeftCell="D7" activePane="bottomRight" state="frozen"/>
    </x:sheetView>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s>
  <x:sheetData>
    <x:row r="1">
      <x:c r="A1" s="1"/>
      <x:c r="B1" s="1"/>
      <x:c r="C1" s="1"/>
      <x:c r="D1" s="1"/>
      <x:c r="E1" s="1"/>
      <x:c r="F1" s="1"/>
      <x:c r="G1" s="1"/>
      <x:c r="H1" s="1"/>
      <x:c r="I1" s="1"/>
      <x:c r="J1" s="1"/>
    </x:row>
    <x:row r="2">
      <x:c r="A2" s="2" t="str">
        <x:v>Equal-weight requirement calculations</x:v>
      </x:c>
      <x:c r="B2" s="1"/>
      <x:c r="C2" s="1"/>
      <x:c r="D2" s="1"/>
      <x:c r="E2" s="1"/>
      <x:c r="F2" s="1"/>
      <x:c r="G2" s="1"/>
      <x:c r="H2" s="1"/>
      <x:c r="I2" s="1"/>
      <x:c r="J2" s="1"/>
    </x:row>
    <x:row r="3">
      <x:c r="A3" s="1" t="str">
        <x:v>Every requirement contributes at most one point. A missing verdict earns no credit. These are full-case-set metrics.</x:v>
      </x:c>
      <x:c r="B3" s="1"/>
      <x:c r="C3" s="1"/>
      <x:c r="D3" s="1"/>
      <x:c r="E3" s="1"/>
      <x:c r="F3" s="1"/>
      <x:c r="G3" s="1"/>
      <x:c r="H3" s="1"/>
      <x:c r="I3" s="1"/>
      <x:c r="J3" s="1"/>
    </x:row>
    <x:row r="4">
      <x:c r="A4" s="3"/>
      <x:c r="B4" s="3"/>
      <x:c r="C4" s="3"/>
      <x:c r="D4" s="3"/>
      <x:c r="E4" s="3"/>
      <x:c r="F4" s="3"/>
      <x:c r="G4" s="3"/>
      <x:c r="H4" s="3"/>
      <x:c r="I4" s="3"/>
      <x:c r="J4" s="3"/>
    </x:row>
    <x:row r="5">
      <x:c r="A5" s="1"/>
      <x:c r="B5" s="1"/>
      <x:c r="C5" s="1"/>
      <x:c r="D5" s="1"/>
      <x:c r="E5" s="1"/>
      <x:c r="F5" s="1"/>
      <x:c r="G5" s="1"/>
      <x:c r="H5" s="1"/>
      <x:c r="I5" s="1"/>
      <x:c r="J5" s="1"/>
    </x:row>
    <x:row r="6" ht="44" customHeight="1">
      <x:c r="A6" s="8" t="str">
        <x:v>Architecture</x:v>
      </x:c>
      <x:c r="B6" s="8" t="str">
        <x:v>Requirement ID</x:v>
      </x:c>
      <x:c r="C6" s="8" t="str">
        <x:v>All RDF cases</x:v>
      </x:c>
      <x:c r="D6" s="8" t="str">
        <x:v>Original correct cases</x:v>
      </x:c>
      <x:c r="E6" s="8" t="str">
        <x:v>Original requirement accuracy</x:v>
      </x:c>
      <x:c r="F6" s="8" t="str">
        <x:v>Original all-cases-correct (1/0)</x:v>
      </x:c>
      <x:c r="G6" s="8" t="str">
        <x:v>Label-adjusted correct cases</x:v>
      </x:c>
      <x:c r="H6" s="8" t="str">
        <x:v>Label-adjusted requirement accuracy</x:v>
      </x:c>
      <x:c r="I6" s="8" t="str">
        <x:v>Label-adjusted all-cases-correct (1/0)</x:v>
      </x:c>
      <x:c r="J6" s="8" t="str">
        <x:v>Change in correct cases</x:v>
      </x:c>
    </x:row>
    <x:row r="7" ht="23" customHeight="1">
      <x:c r="A7" s="9" t="str">
        <x:v>V2_FALLBACK25</x:v>
      </x:c>
      <x:c r="B7" s="9" t="str">
        <x:v>I2-001</x:v>
      </x:c>
      <x:c r="C7" s="9" t="n">
        <x:v>6</x:v>
      </x:c>
      <x:c r="D7" s="9" t="n">
        <x:f>SUM('RawResults'!M7,'RawResults'!M8,'RawResults'!M9,'RawResults'!M10,'RawResults'!M11,'RawResults'!M12)</x:f>
        <x:v>6</x:v>
      </x:c>
      <x:c r="E7" s="15" t="n">
        <x:f>D7/C7</x:f>
        <x:v>1</x:v>
      </x:c>
      <x:c r="F7" s="9" t="n">
        <x:f>IF(D7=C7,1,0)</x:f>
        <x:v>1</x:v>
      </x:c>
      <x:c r="G7" s="9" t="n">
        <x:f>SUM('RawResults'!Q7,'RawResults'!Q8,'RawResults'!Q9,'RawResults'!Q10,'RawResults'!Q11,'RawResults'!Q12)</x:f>
        <x:v>6</x:v>
      </x:c>
      <x:c r="H7" s="15" t="n">
        <x:f>G7/C7</x:f>
        <x:v>1</x:v>
      </x:c>
      <x:c r="I7" s="9" t="n">
        <x:f>IF(G7=C7,1,0)</x:f>
        <x:v>1</x:v>
      </x:c>
      <x:c r="J7" s="9" t="n">
        <x:f>G7-D7</x:f>
        <x:v>0</x:v>
      </x:c>
    </x:row>
    <x:row r="8" ht="23" customHeight="1">
      <x:c r="A8" s="9" t="str">
        <x:v>V2_FALLBACK25</x:v>
      </x:c>
      <x:c r="B8" s="9" t="str">
        <x:v>I2-004</x:v>
      </x:c>
      <x:c r="C8" s="9" t="n">
        <x:v>6</x:v>
      </x:c>
      <x:c r="D8" s="9" t="n">
        <x:f>SUM('RawResults'!M13,'RawResults'!M14,'RawResults'!M15,'RawResults'!M16,'RawResults'!M17,'RawResults'!M18)</x:f>
        <x:v>6</x:v>
      </x:c>
      <x:c r="E8" s="15" t="n">
        <x:f>D8/C8</x:f>
        <x:v>1</x:v>
      </x:c>
      <x:c r="F8" s="9" t="n">
        <x:f>IF(D8=C8,1,0)</x:f>
        <x:v>1</x:v>
      </x:c>
      <x:c r="G8" s="9" t="n">
        <x:f>SUM('RawResults'!Q13,'RawResults'!Q14,'RawResults'!Q15,'RawResults'!Q16,'RawResults'!Q17,'RawResults'!Q18)</x:f>
        <x:v>6</x:v>
      </x:c>
      <x:c r="H8" s="15" t="n">
        <x:f>G8/C8</x:f>
        <x:v>1</x:v>
      </x:c>
      <x:c r="I8" s="9" t="n">
        <x:f>IF(G8=C8,1,0)</x:f>
        <x:v>1</x:v>
      </x:c>
      <x:c r="J8" s="9" t="n">
        <x:f>G8-D8</x:f>
        <x:v>0</x:v>
      </x:c>
    </x:row>
    <x:row r="9" ht="23" customHeight="1">
      <x:c r="A9" s="9" t="str">
        <x:v>V2_FALLBACK25</x:v>
      </x:c>
      <x:c r="B9" s="9" t="str">
        <x:v>I2-005</x:v>
      </x:c>
      <x:c r="C9" s="9" t="n">
        <x:v>5</x:v>
      </x:c>
      <x:c r="D9" s="9" t="n">
        <x:f>SUM('RawResults'!M19,'RawResults'!M20,'RawResults'!M21,'RawResults'!M22,'RawResults'!M23)</x:f>
        <x:v>5</x:v>
      </x:c>
      <x:c r="E9" s="15" t="n">
        <x:f>D9/C9</x:f>
        <x:v>1</x:v>
      </x:c>
      <x:c r="F9" s="9" t="n">
        <x:f>IF(D9=C9,1,0)</x:f>
        <x:v>1</x:v>
      </x:c>
      <x:c r="G9" s="9" t="n">
        <x:f>SUM('RawResults'!Q19,'RawResults'!Q20,'RawResults'!Q21,'RawResults'!Q22,'RawResults'!Q23)</x:f>
        <x:v>5</x:v>
      </x:c>
      <x:c r="H9" s="15" t="n">
        <x:f>G9/C9</x:f>
        <x:v>1</x:v>
      </x:c>
      <x:c r="I9" s="9" t="n">
        <x:f>IF(G9=C9,1,0)</x:f>
        <x:v>1</x:v>
      </x:c>
      <x:c r="J9" s="9" t="n">
        <x:f>G9-D9</x:f>
        <x:v>0</x:v>
      </x:c>
    </x:row>
    <x:row r="10" ht="23" customHeight="1">
      <x:c r="A10" s="9" t="str">
        <x:v>V2_FALLBACK25</x:v>
      </x:c>
      <x:c r="B10" s="9" t="str">
        <x:v>I2-006</x:v>
      </x:c>
      <x:c r="C10" s="9" t="n">
        <x:v>5</x:v>
      </x:c>
      <x:c r="D10" s="9" t="n">
        <x:f>SUM('RawResults'!M24,'RawResults'!M25,'RawResults'!M26,'RawResults'!M27,'RawResults'!M28)</x:f>
        <x:v>4</x:v>
      </x:c>
      <x:c r="E10" s="15" t="n">
        <x:f>D10/C10</x:f>
        <x:v>0.8</x:v>
      </x:c>
      <x:c r="F10" s="9" t="n">
        <x:f>IF(D10=C10,1,0)</x:f>
        <x:v>0</x:v>
      </x:c>
      <x:c r="G10" s="9" t="n">
        <x:f>SUM('RawResults'!Q24,'RawResults'!Q25,'RawResults'!Q26,'RawResults'!Q27,'RawResults'!Q28)</x:f>
        <x:v>4</x:v>
      </x:c>
      <x:c r="H10" s="15" t="n">
        <x:f>G10/C10</x:f>
        <x:v>0.8</x:v>
      </x:c>
      <x:c r="I10" s="9" t="n">
        <x:f>IF(G10=C10,1,0)</x:f>
        <x:v>0</x:v>
      </x:c>
      <x:c r="J10" s="9" t="n">
        <x:f>G10-D10</x:f>
        <x:v>0</x:v>
      </x:c>
    </x:row>
    <x:row r="11" ht="23" customHeight="1">
      <x:c r="A11" s="9" t="str">
        <x:v>V2_FALLBACK25</x:v>
      </x:c>
      <x:c r="B11" s="9" t="str">
        <x:v>I2-008</x:v>
      </x:c>
      <x:c r="C11" s="9" t="n">
        <x:v>7</x:v>
      </x:c>
      <x:c r="D11" s="9" t="n">
        <x:f>SUM('RawResults'!M29,'RawResults'!M30,'RawResults'!M31,'RawResults'!M32,'RawResults'!M33,'RawResults'!M34,'RawResults'!M35)</x:f>
        <x:v>6</x:v>
      </x:c>
      <x:c r="E11" s="15" t="n">
        <x:f>D11/C11</x:f>
        <x:v>0.8571428571428571</x:v>
      </x:c>
      <x:c r="F11" s="9" t="n">
        <x:f>IF(D11=C11,1,0)</x:f>
        <x:v>0</x:v>
      </x:c>
      <x:c r="G11" s="9" t="n">
        <x:f>SUM('RawResults'!Q29,'RawResults'!Q30,'RawResults'!Q31,'RawResults'!Q32,'RawResults'!Q33,'RawResults'!Q34,'RawResults'!Q35)</x:f>
        <x:v>6</x:v>
      </x:c>
      <x:c r="H11" s="15" t="n">
        <x:f>G11/C11</x:f>
        <x:v>0.8571428571428571</x:v>
      </x:c>
      <x:c r="I11" s="9" t="n">
        <x:f>IF(G11=C11,1,0)</x:f>
        <x:v>0</x:v>
      </x:c>
      <x:c r="J11" s="9" t="n">
        <x:f>G11-D11</x:f>
        <x:v>0</x:v>
      </x:c>
    </x:row>
    <x:row r="12" ht="23" customHeight="1">
      <x:c r="A12" s="9" t="str">
        <x:v>V2_FALLBACK25</x:v>
      </x:c>
      <x:c r="B12" s="9" t="str">
        <x:v>I2-009</x:v>
      </x:c>
      <x:c r="C12" s="9" t="n">
        <x:v>11</x:v>
      </x:c>
      <x:c r="D12" s="9" t="n">
        <x:f>SUM('RawResults'!M36,'RawResults'!M37,'RawResults'!M38,'RawResults'!M39,'RawResults'!M40,'RawResults'!M41,'RawResults'!M42,'RawResults'!M43,'RawResults'!M44,'RawResults'!M45,'RawResults'!M46)</x:f>
        <x:v>7</x:v>
      </x:c>
      <x:c r="E12" s="15" t="n">
        <x:f>D12/C12</x:f>
        <x:v>0.6363636363636364</x:v>
      </x:c>
      <x:c r="F12" s="9" t="n">
        <x:f>IF(D12=C12,1,0)</x:f>
        <x:v>0</x:v>
      </x:c>
      <x:c r="G12" s="9" t="n">
        <x:f>SUM('RawResults'!Q36,'RawResults'!Q37,'RawResults'!Q38,'RawResults'!Q39,'RawResults'!Q40,'RawResults'!Q41,'RawResults'!Q42,'RawResults'!Q43,'RawResults'!Q44,'RawResults'!Q45,'RawResults'!Q46)</x:f>
        <x:v>7</x:v>
      </x:c>
      <x:c r="H12" s="15" t="n">
        <x:f>G12/C12</x:f>
        <x:v>0.6363636363636364</x:v>
      </x:c>
      <x:c r="I12" s="9" t="n">
        <x:f>IF(G12=C12,1,0)</x:f>
        <x:v>0</x:v>
      </x:c>
      <x:c r="J12" s="9" t="n">
        <x:f>G12-D12</x:f>
        <x:v>0</x:v>
      </x:c>
    </x:row>
    <x:row r="13" ht="23" customHeight="1">
      <x:c r="A13" s="9" t="str">
        <x:v>V2_FALLBACK25</x:v>
      </x:c>
      <x:c r="B13" s="9" t="str">
        <x:v>I2-010</x:v>
      </x:c>
      <x:c r="C13" s="9" t="n">
        <x:v>11</x:v>
      </x:c>
      <x:c r="D13" s="9" t="n">
        <x:f>SUM('RawResults'!M47,'RawResults'!M48,'RawResults'!M49,'RawResults'!M50,'RawResults'!M51,'RawResults'!M52,'RawResults'!M53,'RawResults'!M54,'RawResults'!M55,'RawResults'!M56,'RawResults'!M57)</x:f>
        <x:v>7</x:v>
      </x:c>
      <x:c r="E13" s="15" t="n">
        <x:f>D13/C13</x:f>
        <x:v>0.6363636363636364</x:v>
      </x:c>
      <x:c r="F13" s="9" t="n">
        <x:f>IF(D13=C13,1,0)</x:f>
        <x:v>0</x:v>
      </x:c>
      <x:c r="G13" s="9" t="n">
        <x:f>SUM('RawResults'!Q47,'RawResults'!Q48,'RawResults'!Q49,'RawResults'!Q50,'RawResults'!Q51,'RawResults'!Q52,'RawResults'!Q53,'RawResults'!Q54,'RawResults'!Q55,'RawResults'!Q56,'RawResults'!Q57)</x:f>
        <x:v>7</x:v>
      </x:c>
      <x:c r="H13" s="15" t="n">
        <x:f>G13/C13</x:f>
        <x:v>0.6363636363636364</x:v>
      </x:c>
      <x:c r="I13" s="9" t="n">
        <x:f>IF(G13=C13,1,0)</x:f>
        <x:v>0</x:v>
      </x:c>
      <x:c r="J13" s="9" t="n">
        <x:f>G13-D13</x:f>
        <x:v>0</x:v>
      </x:c>
    </x:row>
    <x:row r="14" ht="23" customHeight="1">
      <x:c r="A14" s="9" t="str">
        <x:v>V2_FALLBACK25</x:v>
      </x:c>
      <x:c r="B14" s="9" t="str">
        <x:v>I2-011</x:v>
      </x:c>
      <x:c r="C14" s="9" t="n">
        <x:v>10</x:v>
      </x:c>
      <x:c r="D14" s="9" t="n">
        <x:f>SUM('RawResults'!M58,'RawResults'!M59,'RawResults'!M60,'RawResults'!M61,'RawResults'!M62,'RawResults'!M63,'RawResults'!M64,'RawResults'!M65,'RawResults'!M66,'RawResults'!M67)</x:f>
        <x:v>10</x:v>
      </x:c>
      <x:c r="E14" s="15" t="n">
        <x:f>D14/C14</x:f>
        <x:v>1</x:v>
      </x:c>
      <x:c r="F14" s="9" t="n">
        <x:f>IF(D14=C14,1,0)</x:f>
        <x:v>1</x:v>
      </x:c>
      <x:c r="G14" s="9" t="n">
        <x:f>SUM('RawResults'!Q58,'RawResults'!Q59,'RawResults'!Q60,'RawResults'!Q61,'RawResults'!Q62,'RawResults'!Q63,'RawResults'!Q64,'RawResults'!Q65,'RawResults'!Q66,'RawResults'!Q67)</x:f>
        <x:v>10</x:v>
      </x:c>
      <x:c r="H14" s="15" t="n">
        <x:f>G14/C14</x:f>
        <x:v>1</x:v>
      </x:c>
      <x:c r="I14" s="9" t="n">
        <x:f>IF(G14=C14,1,0)</x:f>
        <x:v>1</x:v>
      </x:c>
      <x:c r="J14" s="9" t="n">
        <x:f>G14-D14</x:f>
        <x:v>0</x:v>
      </x:c>
    </x:row>
    <x:row r="15" ht="23" customHeight="1">
      <x:c r="A15" s="9" t="str">
        <x:v>V2_FALLBACK25</x:v>
      </x:c>
      <x:c r="B15" s="9" t="str">
        <x:v>I2-013</x:v>
      </x:c>
      <x:c r="C15" s="9" t="n">
        <x:v>4</x:v>
      </x:c>
      <x:c r="D15" s="9" t="n">
        <x:f>SUM('RawResults'!M68,'RawResults'!M69,'RawResults'!M70,'RawResults'!M71)</x:f>
        <x:v>4</x:v>
      </x:c>
      <x:c r="E15" s="15" t="n">
        <x:f>D15/C15</x:f>
        <x:v>1</x:v>
      </x:c>
      <x:c r="F15" s="9" t="n">
        <x:f>IF(D15=C15,1,0)</x:f>
        <x:v>1</x:v>
      </x:c>
      <x:c r="G15" s="9" t="n">
        <x:f>SUM('RawResults'!Q68,'RawResults'!Q69,'RawResults'!Q70,'RawResults'!Q71)</x:f>
        <x:v>4</x:v>
      </x:c>
      <x:c r="H15" s="15" t="n">
        <x:f>G15/C15</x:f>
        <x:v>1</x:v>
      </x:c>
      <x:c r="I15" s="9" t="n">
        <x:f>IF(G15=C15,1,0)</x:f>
        <x:v>1</x:v>
      </x:c>
      <x:c r="J15" s="9" t="n">
        <x:f>G15-D15</x:f>
        <x:v>0</x:v>
      </x:c>
    </x:row>
    <x:row r="16" ht="23" customHeight="1">
      <x:c r="A16" s="9" t="str">
        <x:v>V2_FALLBACK25</x:v>
      </x:c>
      <x:c r="B16" s="9" t="str">
        <x:v>I2-014</x:v>
      </x:c>
      <x:c r="C16" s="9" t="n">
        <x:v>9</x:v>
      </x:c>
      <x:c r="D16" s="9" t="n">
        <x:f>SUM('RawResults'!M72,'RawResults'!M73,'RawResults'!M74,'RawResults'!M75,'RawResults'!M76,'RawResults'!M77,'RawResults'!M78,'RawResults'!M79,'RawResults'!M80)</x:f>
        <x:v>7</x:v>
      </x:c>
      <x:c r="E16" s="15" t="n">
        <x:f>D16/C16</x:f>
        <x:v>0.7777777777777778</x:v>
      </x:c>
      <x:c r="F16" s="9" t="n">
        <x:f>IF(D16=C16,1,0)</x:f>
        <x:v>0</x:v>
      </x:c>
      <x:c r="G16" s="9" t="n">
        <x:f>SUM('RawResults'!Q72,'RawResults'!Q73,'RawResults'!Q74,'RawResults'!Q75,'RawResults'!Q76,'RawResults'!Q77,'RawResults'!Q78,'RawResults'!Q79,'RawResults'!Q80)</x:f>
        <x:v>7</x:v>
      </x:c>
      <x:c r="H16" s="15" t="n">
        <x:f>G16/C16</x:f>
        <x:v>0.7777777777777778</x:v>
      </x:c>
      <x:c r="I16" s="9" t="n">
        <x:f>IF(G16=C16,1,0)</x:f>
        <x:v>0</x:v>
      </x:c>
      <x:c r="J16" s="9" t="n">
        <x:f>G16-D16</x:f>
        <x:v>0</x:v>
      </x:c>
    </x:row>
    <x:row r="17" ht="23" customHeight="1">
      <x:c r="A17" s="9" t="str">
        <x:v>V2_FALLBACK25</x:v>
      </x:c>
      <x:c r="B17" s="9" t="str">
        <x:v>I2-015</x:v>
      </x:c>
      <x:c r="C17" s="9" t="n">
        <x:v>9</x:v>
      </x:c>
      <x:c r="D17" s="9" t="n">
        <x:f>SUM('RawResults'!M81,'RawResults'!M82,'RawResults'!M83,'RawResults'!M84,'RawResults'!M85,'RawResults'!M86,'RawResults'!M87,'RawResults'!M88,'RawResults'!M89)</x:f>
        <x:v>8</x:v>
      </x:c>
      <x:c r="E17" s="15" t="n">
        <x:f>D17/C17</x:f>
        <x:v>0.8888888888888888</x:v>
      </x:c>
      <x:c r="F17" s="9" t="n">
        <x:f>IF(D17=C17,1,0)</x:f>
        <x:v>0</x:v>
      </x:c>
      <x:c r="G17" s="9" t="n">
        <x:f>SUM('RawResults'!Q81,'RawResults'!Q82,'RawResults'!Q83,'RawResults'!Q84,'RawResults'!Q85,'RawResults'!Q86,'RawResults'!Q87,'RawResults'!Q88,'RawResults'!Q89)</x:f>
        <x:v>8</x:v>
      </x:c>
      <x:c r="H17" s="15" t="n">
        <x:f>G17/C17</x:f>
        <x:v>0.8888888888888888</x:v>
      </x:c>
      <x:c r="I17" s="9" t="n">
        <x:f>IF(G17=C17,1,0)</x:f>
        <x:v>0</x:v>
      </x:c>
      <x:c r="J17" s="9" t="n">
        <x:f>G17-D17</x:f>
        <x:v>0</x:v>
      </x:c>
    </x:row>
    <x:row r="18" ht="23" customHeight="1">
      <x:c r="A18" s="9" t="str">
        <x:v>V2_FALLBACK25</x:v>
      </x:c>
      <x:c r="B18" s="9" t="str">
        <x:v>I2-017</x:v>
      </x:c>
      <x:c r="C18" s="9" t="n">
        <x:v>10</x:v>
      </x:c>
      <x:c r="D18" s="9" t="n">
        <x:f>SUM('RawResults'!M90,'RawResults'!M91,'RawResults'!M92,'RawResults'!M93,'RawResults'!M94,'RawResults'!M95,'RawResults'!M96,'RawResults'!M97,'RawResults'!M98,'RawResults'!M99)</x:f>
        <x:v>8</x:v>
      </x:c>
      <x:c r="E18" s="15" t="n">
        <x:f>D18/C18</x:f>
        <x:v>0.8</x:v>
      </x:c>
      <x:c r="F18" s="9" t="n">
        <x:f>IF(D18=C18,1,0)</x:f>
        <x:v>0</x:v>
      </x:c>
      <x:c r="G18" s="9" t="n">
        <x:f>SUM('RawResults'!Q90,'RawResults'!Q91,'RawResults'!Q92,'RawResults'!Q93,'RawResults'!Q94,'RawResults'!Q95,'RawResults'!Q96,'RawResults'!Q97,'RawResults'!Q98,'RawResults'!Q99)</x:f>
        <x:v>8</x:v>
      </x:c>
      <x:c r="H18" s="15" t="n">
        <x:f>G18/C18</x:f>
        <x:v>0.8</x:v>
      </x:c>
      <x:c r="I18" s="9" t="n">
        <x:f>IF(G18=C18,1,0)</x:f>
        <x:v>0</x:v>
      </x:c>
      <x:c r="J18" s="9" t="n">
        <x:f>G18-D18</x:f>
        <x:v>0</x:v>
      </x:c>
    </x:row>
    <x:row r="19" ht="23" customHeight="1">
      <x:c r="A19" s="9" t="str">
        <x:v>V2_FALLBACK25</x:v>
      </x:c>
      <x:c r="B19" s="9" t="str">
        <x:v>I2-018</x:v>
      </x:c>
      <x:c r="C19" s="9" t="n">
        <x:v>8</x:v>
      </x:c>
      <x:c r="D19" s="9" t="n">
        <x:f>SUM('RawResults'!M100,'RawResults'!M101,'RawResults'!M102,'RawResults'!M103,'RawResults'!M104,'RawResults'!M105,'RawResults'!M106,'RawResults'!M107)</x:f>
        <x:v>6</x:v>
      </x:c>
      <x:c r="E19" s="15" t="n">
        <x:f>D19/C19</x:f>
        <x:v>0.75</x:v>
      </x:c>
      <x:c r="F19" s="9" t="n">
        <x:f>IF(D19=C19,1,0)</x:f>
        <x:v>0</x:v>
      </x:c>
      <x:c r="G19" s="9" t="n">
        <x:f>SUM('RawResults'!Q100,'RawResults'!Q101,'RawResults'!Q102,'RawResults'!Q103,'RawResults'!Q104,'RawResults'!Q105,'RawResults'!Q106,'RawResults'!Q107)</x:f>
        <x:v>6</x:v>
      </x:c>
      <x:c r="H19" s="15" t="n">
        <x:f>G19/C19</x:f>
        <x:v>0.75</x:v>
      </x:c>
      <x:c r="I19" s="9" t="n">
        <x:f>IF(G19=C19,1,0)</x:f>
        <x:v>0</x:v>
      </x:c>
      <x:c r="J19" s="9" t="n">
        <x:f>G19-D19</x:f>
        <x:v>0</x:v>
      </x:c>
    </x:row>
    <x:row r="20" ht="23" customHeight="1">
      <x:c r="A20" s="9" t="str">
        <x:v>V2_FALLBACK25</x:v>
      </x:c>
      <x:c r="B20" s="9" t="str">
        <x:v>I2-019</x:v>
      </x:c>
      <x:c r="C20" s="9" t="n">
        <x:v>6</x:v>
      </x:c>
      <x:c r="D20" s="9" t="n">
        <x:f>SUM('RawResults'!M108,'RawResults'!M109,'RawResults'!M110,'RawResults'!M111,'RawResults'!M112,'RawResults'!M113)</x:f>
        <x:v>0</x:v>
      </x:c>
      <x:c r="E20" s="15" t="n">
        <x:f>D20/C20</x:f>
        <x:v>0</x:v>
      </x:c>
      <x:c r="F20" s="9" t="n">
        <x:f>IF(D20=C20,1,0)</x:f>
        <x:v>0</x:v>
      </x:c>
      <x:c r="G20" s="9" t="n">
        <x:f>SUM('RawResults'!Q108,'RawResults'!Q109,'RawResults'!Q110,'RawResults'!Q111,'RawResults'!Q112,'RawResults'!Q113)</x:f>
        <x:v>0</x:v>
      </x:c>
      <x:c r="H20" s="15" t="n">
        <x:f>G20/C20</x:f>
        <x:v>0</x:v>
      </x:c>
      <x:c r="I20" s="9" t="n">
        <x:f>IF(G20=C20,1,0)</x:f>
        <x:v>0</x:v>
      </x:c>
      <x:c r="J20" s="9" t="n">
        <x:f>G20-D20</x:f>
        <x:v>0</x:v>
      </x:c>
    </x:row>
    <x:row r="21" ht="23" customHeight="1">
      <x:c r="A21" s="9" t="str">
        <x:v>V2_FALLBACK25</x:v>
      </x:c>
      <x:c r="B21" s="9" t="str">
        <x:v>I2-021</x:v>
      </x:c>
      <x:c r="C21" s="9" t="n">
        <x:v>6</x:v>
      </x:c>
      <x:c r="D21" s="9" t="n">
        <x:f>SUM('RawResults'!M114,'RawResults'!M115,'RawResults'!M116,'RawResults'!M117,'RawResults'!M118,'RawResults'!M119)</x:f>
        <x:v>6</x:v>
      </x:c>
      <x:c r="E21" s="15" t="n">
        <x:f>D21/C21</x:f>
        <x:v>1</x:v>
      </x:c>
      <x:c r="F21" s="9" t="n">
        <x:f>IF(D21=C21,1,0)</x:f>
        <x:v>1</x:v>
      </x:c>
      <x:c r="G21" s="9" t="n">
        <x:f>SUM('RawResults'!Q114,'RawResults'!Q115,'RawResults'!Q116,'RawResults'!Q117,'RawResults'!Q118,'RawResults'!Q119)</x:f>
        <x:v>6</x:v>
      </x:c>
      <x:c r="H21" s="15" t="n">
        <x:f>G21/C21</x:f>
        <x:v>1</x:v>
      </x:c>
      <x:c r="I21" s="9" t="n">
        <x:f>IF(G21=C21,1,0)</x:f>
        <x:v>1</x:v>
      </x:c>
      <x:c r="J21" s="9" t="n">
        <x:f>G21-D21</x:f>
        <x:v>0</x:v>
      </x:c>
    </x:row>
    <x:row r="22" ht="23" customHeight="1">
      <x:c r="A22" s="9" t="str">
        <x:v>V2_FALLBACK25</x:v>
      </x:c>
      <x:c r="B22" s="9" t="str">
        <x:v>I2-022</x:v>
      </x:c>
      <x:c r="C22" s="9" t="n">
        <x:v>8</x:v>
      </x:c>
      <x:c r="D22" s="9" t="n">
        <x:f>SUM('RawResults'!M120,'RawResults'!M121,'RawResults'!M122,'RawResults'!M123,'RawResults'!M124,'RawResults'!M125,'RawResults'!M126,'RawResults'!M127)</x:f>
        <x:v>5</x:v>
      </x:c>
      <x:c r="E22" s="15" t="n">
        <x:f>D22/C22</x:f>
        <x:v>0.625</x:v>
      </x:c>
      <x:c r="F22" s="9" t="n">
        <x:f>IF(D22=C22,1,0)</x:f>
        <x:v>0</x:v>
      </x:c>
      <x:c r="G22" s="9" t="n">
        <x:f>SUM('RawResults'!Q120,'RawResults'!Q121,'RawResults'!Q122,'RawResults'!Q123,'RawResults'!Q124,'RawResults'!Q125,'RawResults'!Q126,'RawResults'!Q127)</x:f>
        <x:v>5</x:v>
      </x:c>
      <x:c r="H22" s="15" t="n">
        <x:f>G22/C22</x:f>
        <x:v>0.625</x:v>
      </x:c>
      <x:c r="I22" s="9" t="n">
        <x:f>IF(G22=C22,1,0)</x:f>
        <x:v>0</x:v>
      </x:c>
      <x:c r="J22" s="9" t="n">
        <x:f>G22-D22</x:f>
        <x:v>0</x:v>
      </x:c>
    </x:row>
    <x:row r="23" ht="23" customHeight="1">
      <x:c r="A23" s="9" t="str">
        <x:v>V2_FALLBACK25</x:v>
      </x:c>
      <x:c r="B23" s="9" t="str">
        <x:v>I2-023</x:v>
      </x:c>
      <x:c r="C23" s="9" t="n">
        <x:v>8</x:v>
      </x:c>
      <x:c r="D23" s="9" t="n">
        <x:f>SUM('RawResults'!M128,'RawResults'!M129,'RawResults'!M130,'RawResults'!M131,'RawResults'!M132,'RawResults'!M133,'RawResults'!M134,'RawResults'!M135)</x:f>
        <x:v>5</x:v>
      </x:c>
      <x:c r="E23" s="15" t="n">
        <x:f>D23/C23</x:f>
        <x:v>0.625</x:v>
      </x:c>
      <x:c r="F23" s="9" t="n">
        <x:f>IF(D23=C23,1,0)</x:f>
        <x:v>0</x:v>
      </x:c>
      <x:c r="G23" s="9" t="n">
        <x:f>SUM('RawResults'!Q128,'RawResults'!Q129,'RawResults'!Q130,'RawResults'!Q131,'RawResults'!Q132,'RawResults'!Q133,'RawResults'!Q134,'RawResults'!Q135)</x:f>
        <x:v>5</x:v>
      </x:c>
      <x:c r="H23" s="15" t="n">
        <x:f>G23/C23</x:f>
        <x:v>0.625</x:v>
      </x:c>
      <x:c r="I23" s="9" t="n">
        <x:f>IF(G23=C23,1,0)</x:f>
        <x:v>0</x:v>
      </x:c>
      <x:c r="J23" s="9" t="n">
        <x:f>G23-D23</x:f>
        <x:v>0</x:v>
      </x:c>
    </x:row>
    <x:row r="24" ht="23" customHeight="1">
      <x:c r="A24" s="9" t="str">
        <x:v>V2_FALLBACK25</x:v>
      </x:c>
      <x:c r="B24" s="9" t="str">
        <x:v>I2-024</x:v>
      </x:c>
      <x:c r="C24" s="9" t="n">
        <x:v>9</x:v>
      </x:c>
      <x:c r="D24" s="9" t="n">
        <x:f>SUM('RawResults'!M136,'RawResults'!M137,'RawResults'!M138,'RawResults'!M139,'RawResults'!M140,'RawResults'!M141,'RawResults'!M142,'RawResults'!M143,'RawResults'!M144)</x:f>
        <x:v>5</x:v>
      </x:c>
      <x:c r="E24" s="15" t="n">
        <x:f>D24/C24</x:f>
        <x:v>0.5555555555555556</x:v>
      </x:c>
      <x:c r="F24" s="9" t="n">
        <x:f>IF(D24=C24,1,0)</x:f>
        <x:v>0</x:v>
      </x:c>
      <x:c r="G24" s="9" t="n">
        <x:f>SUM('RawResults'!Q136,'RawResults'!Q137,'RawResults'!Q138,'RawResults'!Q139,'RawResults'!Q140,'RawResults'!Q141,'RawResults'!Q142,'RawResults'!Q143,'RawResults'!Q144)</x:f>
        <x:v>5</x:v>
      </x:c>
      <x:c r="H24" s="15" t="n">
        <x:f>G24/C24</x:f>
        <x:v>0.5555555555555556</x:v>
      </x:c>
      <x:c r="I24" s="9" t="n">
        <x:f>IF(G24=C24,1,0)</x:f>
        <x:v>0</x:v>
      </x:c>
      <x:c r="J24" s="9" t="n">
        <x:f>G24-D24</x:f>
        <x:v>0</x:v>
      </x:c>
    </x:row>
    <x:row r="25" ht="23" customHeight="1">
      <x:c r="A25" s="9" t="str">
        <x:v>V2_FALLBACK25</x:v>
      </x:c>
      <x:c r="B25" s="9" t="str">
        <x:v>I2-026</x:v>
      </x:c>
      <x:c r="C25" s="9" t="n">
        <x:v>8</x:v>
      </x:c>
      <x:c r="D25" s="9" t="n">
        <x:f>SUM('RawResults'!M145,'RawResults'!M146,'RawResults'!M147,'RawResults'!M148,'RawResults'!M149,'RawResults'!M150,'RawResults'!M151,'RawResults'!M152)</x:f>
        <x:v>4</x:v>
      </x:c>
      <x:c r="E25" s="15" t="n">
        <x:f>D25/C25</x:f>
        <x:v>0.5</x:v>
      </x:c>
      <x:c r="F25" s="9" t="n">
        <x:f>IF(D25=C25,1,0)</x:f>
        <x:v>0</x:v>
      </x:c>
      <x:c r="G25" s="9" t="n">
        <x:f>SUM('RawResults'!Q145,'RawResults'!Q146,'RawResults'!Q147,'RawResults'!Q148,'RawResults'!Q149,'RawResults'!Q150,'RawResults'!Q151,'RawResults'!Q152)</x:f>
        <x:v>4</x:v>
      </x:c>
      <x:c r="H25" s="15" t="n">
        <x:f>G25/C25</x:f>
        <x:v>0.5</x:v>
      </x:c>
      <x:c r="I25" s="9" t="n">
        <x:f>IF(G25=C25,1,0)</x:f>
        <x:v>0</x:v>
      </x:c>
      <x:c r="J25" s="9" t="n">
        <x:f>G25-D25</x:f>
        <x:v>0</x:v>
      </x:c>
    </x:row>
    <x:row r="26" ht="23" customHeight="1">
      <x:c r="A26" s="9" t="str">
        <x:v>V2_FALLBACK25</x:v>
      </x:c>
      <x:c r="B26" s="9" t="str">
        <x:v>I2-029</x:v>
      </x:c>
      <x:c r="C26" s="9" t="n">
        <x:v>6</x:v>
      </x:c>
      <x:c r="D26" s="9" t="n">
        <x:f>SUM('RawResults'!M153,'RawResults'!M154,'RawResults'!M155,'RawResults'!M156,'RawResults'!M157,'RawResults'!M158)</x:f>
        <x:v>6</x:v>
      </x:c>
      <x:c r="E26" s="15" t="n">
        <x:f>D26/C26</x:f>
        <x:v>1</x:v>
      </x:c>
      <x:c r="F26" s="9" t="n">
        <x:f>IF(D26=C26,1,0)</x:f>
        <x:v>1</x:v>
      </x:c>
      <x:c r="G26" s="9" t="n">
        <x:f>SUM('RawResults'!Q153,'RawResults'!Q154,'RawResults'!Q155,'RawResults'!Q156,'RawResults'!Q157,'RawResults'!Q158)</x:f>
        <x:v>6</x:v>
      </x:c>
      <x:c r="H26" s="15" t="n">
        <x:f>G26/C26</x:f>
        <x:v>1</x:v>
      </x:c>
      <x:c r="I26" s="9" t="n">
        <x:f>IF(G26=C26,1,0)</x:f>
        <x:v>1</x:v>
      </x:c>
      <x:c r="J26" s="9" t="n">
        <x:f>G26-D26</x:f>
        <x:v>0</x:v>
      </x:c>
    </x:row>
    <x:row r="27" ht="23" customHeight="1">
      <x:c r="A27" s="9" t="str">
        <x:v>V2_FALLBACK25</x:v>
      </x:c>
      <x:c r="B27" s="9" t="str">
        <x:v>I2-030</x:v>
      </x:c>
      <x:c r="C27" s="9" t="n">
        <x:v>9</x:v>
      </x:c>
      <x:c r="D27" s="9" t="n">
        <x:f>SUM('RawResults'!M159,'RawResults'!M160,'RawResults'!M161,'RawResults'!M162,'RawResults'!M163,'RawResults'!M164,'RawResults'!M165,'RawResults'!M166,'RawResults'!M167)</x:f>
        <x:v>7</x:v>
      </x:c>
      <x:c r="E27" s="15" t="n">
        <x:f>D27/C27</x:f>
        <x:v>0.7777777777777778</x:v>
      </x:c>
      <x:c r="F27" s="9" t="n">
        <x:f>IF(D27=C27,1,0)</x:f>
        <x:v>0</x:v>
      </x:c>
      <x:c r="G27" s="9" t="n">
        <x:f>SUM('RawResults'!Q159,'RawResults'!Q160,'RawResults'!Q161,'RawResults'!Q162,'RawResults'!Q163,'RawResults'!Q164,'RawResults'!Q165,'RawResults'!Q166,'RawResults'!Q167)</x:f>
        <x:v>7</x:v>
      </x:c>
      <x:c r="H27" s="15" t="n">
        <x:f>G27/C27</x:f>
        <x:v>0.7777777777777778</x:v>
      </x:c>
      <x:c r="I27" s="9" t="n">
        <x:f>IF(G27=C27,1,0)</x:f>
        <x:v>0</x:v>
      </x:c>
      <x:c r="J27" s="9" t="n">
        <x:f>G27-D27</x:f>
        <x:v>0</x:v>
      </x:c>
    </x:row>
    <x:row r="28" ht="23" customHeight="1">
      <x:c r="A28" s="9" t="str">
        <x:v>V2_FALLBACK25</x:v>
      </x:c>
      <x:c r="B28" s="9" t="str">
        <x:v>I2-031</x:v>
      </x:c>
      <x:c r="C28" s="9" t="n">
        <x:v>7</x:v>
      </x:c>
      <x:c r="D28" s="9" t="n">
        <x:f>SUM('RawResults'!M168,'RawResults'!M169,'RawResults'!M170,'RawResults'!M171,'RawResults'!M172,'RawResults'!M173,'RawResults'!M174)</x:f>
        <x:v>7</x:v>
      </x:c>
      <x:c r="E28" s="15" t="n">
        <x:f>D28/C28</x:f>
        <x:v>1</x:v>
      </x:c>
      <x:c r="F28" s="9" t="n">
        <x:f>IF(D28=C28,1,0)</x:f>
        <x:v>1</x:v>
      </x:c>
      <x:c r="G28" s="9" t="n">
        <x:f>SUM('RawResults'!Q168,'RawResults'!Q169,'RawResults'!Q170,'RawResults'!Q171,'RawResults'!Q172,'RawResults'!Q173,'RawResults'!Q174)</x:f>
        <x:v>7</x:v>
      </x:c>
      <x:c r="H28" s="15" t="n">
        <x:f>G28/C28</x:f>
        <x:v>1</x:v>
      </x:c>
      <x:c r="I28" s="9" t="n">
        <x:f>IF(G28=C28,1,0)</x:f>
        <x:v>1</x:v>
      </x:c>
      <x:c r="J28" s="9" t="n">
        <x:f>G28-D28</x:f>
        <x:v>0</x:v>
      </x:c>
    </x:row>
    <x:row r="29" ht="23" customHeight="1">
      <x:c r="A29" s="9" t="str">
        <x:v>V2_FALLBACK25</x:v>
      </x:c>
      <x:c r="B29" s="9" t="str">
        <x:v>I2-032</x:v>
      </x:c>
      <x:c r="C29" s="9" t="n">
        <x:v>6</x:v>
      </x:c>
      <x:c r="D29" s="9" t="n">
        <x:f>SUM('RawResults'!M175,'RawResults'!M176,'RawResults'!M177,'RawResults'!M178,'RawResults'!M179,'RawResults'!M180)</x:f>
        <x:v>4</x:v>
      </x:c>
      <x:c r="E29" s="15" t="n">
        <x:f>D29/C29</x:f>
        <x:v>0.6666666666666666</x:v>
      </x:c>
      <x:c r="F29" s="9" t="n">
        <x:f>IF(D29=C29,1,0)</x:f>
        <x:v>0</x:v>
      </x:c>
      <x:c r="G29" s="9" t="n">
        <x:f>SUM('RawResults'!Q175,'RawResults'!Q176,'RawResults'!Q177,'RawResults'!Q178,'RawResults'!Q179,'RawResults'!Q180)</x:f>
        <x:v>4</x:v>
      </x:c>
      <x:c r="H29" s="15" t="n">
        <x:f>G29/C29</x:f>
        <x:v>0.6666666666666666</x:v>
      </x:c>
      <x:c r="I29" s="9" t="n">
        <x:f>IF(G29=C29,1,0)</x:f>
        <x:v>0</x:v>
      </x:c>
      <x:c r="J29" s="9" t="n">
        <x:f>G29-D29</x:f>
        <x:v>0</x:v>
      </x:c>
    </x:row>
    <x:row r="30" ht="23" customHeight="1">
      <x:c r="A30" s="9" t="str">
        <x:v>V2_FALLBACK25</x:v>
      </x:c>
      <x:c r="B30" s="9" t="str">
        <x:v>I2-034</x:v>
      </x:c>
      <x:c r="C30" s="9" t="n">
        <x:v>6</x:v>
      </x:c>
      <x:c r="D30" s="9" t="n">
        <x:f>SUM('RawResults'!M181,'RawResults'!M182,'RawResults'!M183,'RawResults'!M184,'RawResults'!M185,'RawResults'!M186)</x:f>
        <x:v>6</x:v>
      </x:c>
      <x:c r="E30" s="15" t="n">
        <x:f>D30/C30</x:f>
        <x:v>1</x:v>
      </x:c>
      <x:c r="F30" s="9" t="n">
        <x:f>IF(D30=C30,1,0)</x:f>
        <x:v>1</x:v>
      </x:c>
      <x:c r="G30" s="9" t="n">
        <x:f>SUM('RawResults'!Q181,'RawResults'!Q182,'RawResults'!Q183,'RawResults'!Q184,'RawResults'!Q185,'RawResults'!Q186)</x:f>
        <x:v>6</x:v>
      </x:c>
      <x:c r="H30" s="15" t="n">
        <x:f>G30/C30</x:f>
        <x:v>1</x:v>
      </x:c>
      <x:c r="I30" s="9" t="n">
        <x:f>IF(G30=C30,1,0)</x:f>
        <x:v>1</x:v>
      </x:c>
      <x:c r="J30" s="9" t="n">
        <x:f>G30-D30</x:f>
        <x:v>0</x:v>
      </x:c>
    </x:row>
    <x:row r="31" ht="23" customHeight="1">
      <x:c r="A31" s="9" t="str">
        <x:v>V2_FALLBACK25</x:v>
      </x:c>
      <x:c r="B31" s="9" t="str">
        <x:v>I2-035</x:v>
      </x:c>
      <x:c r="C31" s="9" t="n">
        <x:v>6</x:v>
      </x:c>
      <x:c r="D31" s="9" t="n">
        <x:f>SUM('RawResults'!M187,'RawResults'!M188,'RawResults'!M189,'RawResults'!M190,'RawResults'!M191,'RawResults'!M192)</x:f>
        <x:v>4</x:v>
      </x:c>
      <x:c r="E31" s="15" t="n">
        <x:f>D31/C31</x:f>
        <x:v>0.6666666666666666</x:v>
      </x:c>
      <x:c r="F31" s="9" t="n">
        <x:f>IF(D31=C31,1,0)</x:f>
        <x:v>0</x:v>
      </x:c>
      <x:c r="G31" s="9" t="n">
        <x:f>SUM('RawResults'!Q187,'RawResults'!Q188,'RawResults'!Q189,'RawResults'!Q190,'RawResults'!Q191,'RawResults'!Q192)</x:f>
        <x:v>4</x:v>
      </x:c>
      <x:c r="H31" s="15" t="n">
        <x:f>G31/C31</x:f>
        <x:v>0.6666666666666666</x:v>
      </x:c>
      <x:c r="I31" s="9" t="n">
        <x:f>IF(G31=C31,1,0)</x:f>
        <x:v>0</x:v>
      </x:c>
      <x:c r="J31" s="9" t="n">
        <x:f>G31-D31</x:f>
        <x:v>0</x:v>
      </x:c>
    </x:row>
    <x:row r="32" ht="23" customHeight="1">
      <x:c r="A32" s="9" t="str">
        <x:v>V2_FALLBACK25</x:v>
      </x:c>
      <x:c r="B32" s="9" t="str">
        <x:v>I2-037</x:v>
      </x:c>
      <x:c r="C32" s="9" t="n">
        <x:v>5</x:v>
      </x:c>
      <x:c r="D32" s="9" t="n">
        <x:f>SUM('RawResults'!M193,'RawResults'!M194,'RawResults'!M195,'RawResults'!M196,'RawResults'!M197)</x:f>
        <x:v>3</x:v>
      </x:c>
      <x:c r="E32" s="15" t="n">
        <x:f>D32/C32</x:f>
        <x:v>0.6</x:v>
      </x:c>
      <x:c r="F32" s="9" t="n">
        <x:f>IF(D32=C32,1,0)</x:f>
        <x:v>0</x:v>
      </x:c>
      <x:c r="G32" s="9" t="n">
        <x:f>SUM('RawResults'!Q193,'RawResults'!Q194,'RawResults'!Q195,'RawResults'!Q196,'RawResults'!Q197)</x:f>
        <x:v>3</x:v>
      </x:c>
      <x:c r="H32" s="15" t="n">
        <x:f>G32/C32</x:f>
        <x:v>0.6</x:v>
      </x:c>
      <x:c r="I32" s="9" t="n">
        <x:f>IF(G32=C32,1,0)</x:f>
        <x:v>0</x:v>
      </x:c>
      <x:c r="J32" s="9" t="n">
        <x:f>G32-D32</x:f>
        <x:v>0</x:v>
      </x:c>
    </x:row>
    <x:row r="33" ht="23" customHeight="1">
      <x:c r="A33" s="9" t="str">
        <x:v>V2_FALLBACK25</x:v>
      </x:c>
      <x:c r="B33" s="9" t="str">
        <x:v>I2-040</x:v>
      </x:c>
      <x:c r="C33" s="9" t="n">
        <x:v>8</x:v>
      </x:c>
      <x:c r="D33" s="9" t="n">
        <x:f>SUM('RawResults'!M198,'RawResults'!M199,'RawResults'!M200,'RawResults'!M201,'RawResults'!M202,'RawResults'!M203,'RawResults'!M204,'RawResults'!M205)</x:f>
        <x:v>4</x:v>
      </x:c>
      <x:c r="E33" s="15" t="n">
        <x:f>D33/C33</x:f>
        <x:v>0.5</x:v>
      </x:c>
      <x:c r="F33" s="9" t="n">
        <x:f>IF(D33=C33,1,0)</x:f>
        <x:v>0</x:v>
      </x:c>
      <x:c r="G33" s="9" t="n">
        <x:f>SUM('RawResults'!Q198,'RawResults'!Q199,'RawResults'!Q200,'RawResults'!Q201,'RawResults'!Q202,'RawResults'!Q203,'RawResults'!Q204,'RawResults'!Q205)</x:f>
        <x:v>4</x:v>
      </x:c>
      <x:c r="H33" s="15" t="n">
        <x:f>G33/C33</x:f>
        <x:v>0.5</x:v>
      </x:c>
      <x:c r="I33" s="9" t="n">
        <x:f>IF(G33=C33,1,0)</x:f>
        <x:v>0</x:v>
      </x:c>
      <x:c r="J33" s="9" t="n">
        <x:f>G33-D33</x:f>
        <x:v>0</x:v>
      </x:c>
    </x:row>
    <x:row r="34" ht="23" customHeight="1">
      <x:c r="A34" s="9" t="str">
        <x:v>V2_FALLBACK25</x:v>
      </x:c>
      <x:c r="B34" s="9" t="str">
        <x:v>I2-041</x:v>
      </x:c>
      <x:c r="C34" s="9" t="n">
        <x:v>7</x:v>
      </x:c>
      <x:c r="D34" s="9" t="n">
        <x:f>SUM('RawResults'!M206,'RawResults'!M207,'RawResults'!M208,'RawResults'!M209,'RawResults'!M210,'RawResults'!M211,'RawResults'!M212)</x:f>
        <x:v>7</x:v>
      </x:c>
      <x:c r="E34" s="15" t="n">
        <x:f>D34/C34</x:f>
        <x:v>1</x:v>
      </x:c>
      <x:c r="F34" s="9" t="n">
        <x:f>IF(D34=C34,1,0)</x:f>
        <x:v>1</x:v>
      </x:c>
      <x:c r="G34" s="9" t="n">
        <x:f>SUM('RawResults'!Q206,'RawResults'!Q207,'RawResults'!Q208,'RawResults'!Q209,'RawResults'!Q210,'RawResults'!Q211,'RawResults'!Q212)</x:f>
        <x:v>7</x:v>
      </x:c>
      <x:c r="H34" s="15" t="n">
        <x:f>G34/C34</x:f>
        <x:v>1</x:v>
      </x:c>
      <x:c r="I34" s="9" t="n">
        <x:f>IF(G34=C34,1,0)</x:f>
        <x:v>1</x:v>
      </x:c>
      <x:c r="J34" s="9" t="n">
        <x:f>G34-D34</x:f>
        <x:v>0</x:v>
      </x:c>
    </x:row>
    <x:row r="35" ht="23" customHeight="1">
      <x:c r="A35" s="9" t="str">
        <x:v>V2_FALLBACK25</x:v>
      </x:c>
      <x:c r="B35" s="9" t="str">
        <x:v>I2-042</x:v>
      </x:c>
      <x:c r="C35" s="9" t="n">
        <x:v>7</x:v>
      </x:c>
      <x:c r="D35" s="9" t="n">
        <x:f>SUM('RawResults'!M213,'RawResults'!M214,'RawResults'!M215,'RawResults'!M216,'RawResults'!M217,'RawResults'!M218,'RawResults'!M219)</x:f>
        <x:v>7</x:v>
      </x:c>
      <x:c r="E35" s="15" t="n">
        <x:f>D35/C35</x:f>
        <x:v>1</x:v>
      </x:c>
      <x:c r="F35" s="9" t="n">
        <x:f>IF(D35=C35,1,0)</x:f>
        <x:v>1</x:v>
      </x:c>
      <x:c r="G35" s="9" t="n">
        <x:f>SUM('RawResults'!Q213,'RawResults'!Q214,'RawResults'!Q215,'RawResults'!Q216,'RawResults'!Q217,'RawResults'!Q218,'RawResults'!Q219)</x:f>
        <x:v>7</x:v>
      </x:c>
      <x:c r="H35" s="15" t="n">
        <x:f>G35/C35</x:f>
        <x:v>1</x:v>
      </x:c>
      <x:c r="I35" s="9" t="n">
        <x:f>IF(G35=C35,1,0)</x:f>
        <x:v>1</x:v>
      </x:c>
      <x:c r="J35" s="9" t="n">
        <x:f>G35-D35</x:f>
        <x:v>0</x:v>
      </x:c>
    </x:row>
    <x:row r="36" ht="23" customHeight="1">
      <x:c r="A36" s="9" t="str">
        <x:v>V2_FALLBACK25</x:v>
      </x:c>
      <x:c r="B36" s="9" t="str">
        <x:v>I2-043</x:v>
      </x:c>
      <x:c r="C36" s="9" t="n">
        <x:v>6</x:v>
      </x:c>
      <x:c r="D36" s="9" t="n">
        <x:f>SUM('RawResults'!M220,'RawResults'!M221,'RawResults'!M222,'RawResults'!M223,'RawResults'!M224,'RawResults'!M225)</x:f>
        <x:v>6</x:v>
      </x:c>
      <x:c r="E36" s="15" t="n">
        <x:f>D36/C36</x:f>
        <x:v>1</x:v>
      </x:c>
      <x:c r="F36" s="9" t="n">
        <x:f>IF(D36=C36,1,0)</x:f>
        <x:v>1</x:v>
      </x:c>
      <x:c r="G36" s="9" t="n">
        <x:f>SUM('RawResults'!Q220,'RawResults'!Q221,'RawResults'!Q222,'RawResults'!Q223,'RawResults'!Q224,'RawResults'!Q225)</x:f>
        <x:v>6</x:v>
      </x:c>
      <x:c r="H36" s="15" t="n">
        <x:f>G36/C36</x:f>
        <x:v>1</x:v>
      </x:c>
      <x:c r="I36" s="9" t="n">
        <x:f>IF(G36=C36,1,0)</x:f>
        <x:v>1</x:v>
      </x:c>
      <x:c r="J36" s="9" t="n">
        <x:f>G36-D36</x:f>
        <x:v>0</x:v>
      </x:c>
    </x:row>
    <x:row r="37" ht="23" customHeight="1">
      <x:c r="A37" s="9" t="str">
        <x:v>V2_FALLBACK25</x:v>
      </x:c>
      <x:c r="B37" s="9" t="str">
        <x:v>I2-046</x:v>
      </x:c>
      <x:c r="C37" s="9" t="n">
        <x:v>10</x:v>
      </x:c>
      <x:c r="D37" s="9" t="n">
        <x:f>SUM('RawResults'!M226,'RawResults'!M227,'RawResults'!M228,'RawResults'!M229,'RawResults'!M230,'RawResults'!M231,'RawResults'!M232,'RawResults'!M233,'RawResults'!M234,'RawResults'!M235)</x:f>
        <x:v>10</x:v>
      </x:c>
      <x:c r="E37" s="15" t="n">
        <x:f>D37/C37</x:f>
        <x:v>1</x:v>
      </x:c>
      <x:c r="F37" s="9" t="n">
        <x:f>IF(D37=C37,1,0)</x:f>
        <x:v>1</x:v>
      </x:c>
      <x:c r="G37" s="9" t="n">
        <x:f>SUM('RawResults'!Q226,'RawResults'!Q227,'RawResults'!Q228,'RawResults'!Q229,'RawResults'!Q230,'RawResults'!Q231,'RawResults'!Q232,'RawResults'!Q233,'RawResults'!Q234,'RawResults'!Q235)</x:f>
        <x:v>10</x:v>
      </x:c>
      <x:c r="H37" s="15" t="n">
        <x:f>G37/C37</x:f>
        <x:v>1</x:v>
      </x:c>
      <x:c r="I37" s="9" t="n">
        <x:f>IF(G37=C37,1,0)</x:f>
        <x:v>1</x:v>
      </x:c>
      <x:c r="J37" s="9" t="n">
        <x:f>G37-D37</x:f>
        <x:v>0</x:v>
      </x:c>
    </x:row>
    <x:row r="38" ht="23" customHeight="1">
      <x:c r="A38" s="9" t="str">
        <x:v>V2_FALLBACK25</x:v>
      </x:c>
      <x:c r="B38" s="9" t="str">
        <x:v>I2-047</x:v>
      </x:c>
      <x:c r="C38" s="9" t="n">
        <x:v>8</x:v>
      </x:c>
      <x:c r="D38" s="9" t="n">
        <x:f>SUM('RawResults'!M236,'RawResults'!M237,'RawResults'!M238,'RawResults'!M239,'RawResults'!M240,'RawResults'!M241,'RawResults'!M242,'RawResults'!M243)</x:f>
        <x:v>8</x:v>
      </x:c>
      <x:c r="E38" s="15" t="n">
        <x:f>D38/C38</x:f>
        <x:v>1</x:v>
      </x:c>
      <x:c r="F38" s="9" t="n">
        <x:f>IF(D38=C38,1,0)</x:f>
        <x:v>1</x:v>
      </x:c>
      <x:c r="G38" s="9" t="n">
        <x:f>SUM('RawResults'!Q236,'RawResults'!Q237,'RawResults'!Q238,'RawResults'!Q239,'RawResults'!Q240,'RawResults'!Q241,'RawResults'!Q242,'RawResults'!Q243)</x:f>
        <x:v>8</x:v>
      </x:c>
      <x:c r="H38" s="15" t="n">
        <x:f>G38/C38</x:f>
        <x:v>1</x:v>
      </x:c>
      <x:c r="I38" s="9" t="n">
        <x:f>IF(G38=C38,1,0)</x:f>
        <x:v>1</x:v>
      </x:c>
      <x:c r="J38" s="9" t="n">
        <x:f>G38-D38</x:f>
        <x:v>0</x:v>
      </x:c>
    </x:row>
    <x:row r="39" ht="23" customHeight="1">
      <x:c r="A39" s="9" t="str">
        <x:v>V2_FALLBACK25</x:v>
      </x:c>
      <x:c r="B39" s="9" t="str">
        <x:v>I2-048</x:v>
      </x:c>
      <x:c r="C39" s="9" t="n">
        <x:v>152</x:v>
      </x:c>
      <x:c r="D39" s="9" t="n">
        <x:f>SUM('RawResults'!M244,'RawResults'!M245,'RawResults'!M246,'RawResults'!M247,'RawResults'!M248,'RawResults'!M249,'RawResults'!M250,'RawResults'!M251,'RawResults'!M252,'RawResults'!M253,'RawResults'!M254,'RawResults'!M255,'RawResults'!M256,'RawResults'!M257,'RawResults'!M258,'RawResults'!M259,'RawResults'!M260,'RawResults'!M261,'RawResults'!M262,'RawResults'!M263,'RawResults'!M264,'RawResults'!M265,'RawResults'!M266,'RawResults'!M267,'RawResults'!M268,'RawResults'!M269,'RawResults'!M270,'RawResults'!M271,'RawResults'!M272,'RawResults'!M273,'RawResults'!M274,'RawResults'!M275,'RawResults'!M276,'RawResults'!M277,'RawResults'!M278,'RawResults'!M279,'RawResults'!M280,'RawResults'!M281,'RawResults'!M282,'RawResults'!M283,'RawResults'!M284,'RawResults'!M285,'RawResults'!M286,'RawResults'!M287,'RawResults'!M288,'RawResults'!M289,'RawResults'!M290,'RawResults'!M291,'RawResults'!M292,'RawResults'!M293,'RawResults'!M294,'RawResults'!M295,'RawResults'!M296,'RawResults'!M297,'RawResults'!M298,'RawResults'!M299,'RawResults'!M300,'RawResults'!M301,'RawResults'!M302,'RawResults'!M303,'RawResults'!M304,'RawResults'!M305,'RawResults'!M306,'RawResults'!M307,'RawResults'!M308,'RawResults'!M309,'RawResults'!M310,'RawResults'!M311,'RawResults'!M312,'RawResults'!M313,'RawResults'!M314,'RawResults'!M315,'RawResults'!M316,'RawResults'!M317,'RawResults'!M318,'RawResults'!M319,'RawResults'!M320,'RawResults'!M321,'RawResults'!M322,'RawResults'!M323,'RawResults'!M324,'RawResults'!M325,'RawResults'!M326,'RawResults'!M327,'RawResults'!M328,'RawResults'!M329,'RawResults'!M330,'RawResults'!M331,'RawResults'!M332,'RawResults'!M333,'RawResults'!M334,'RawResults'!M335,'RawResults'!M336,'RawResults'!M337,'RawResults'!M338,'RawResults'!M339,'RawResults'!M340,'RawResults'!M341,'RawResults'!M342,'RawResults'!M343,'RawResults'!M344,'RawResults'!M345,'RawResults'!M346,'RawResults'!M347,'RawResults'!M348,'RawResults'!M349,'RawResults'!M350,'RawResults'!M351,'RawResults'!M352,'RawResults'!M353,'RawResults'!M354,'RawResults'!M355,'RawResults'!M356,'RawResults'!M357,'RawResults'!M358,'RawResults'!M359,'RawResults'!M360,'RawResults'!M361,'RawResults'!M362,'RawResults'!M363,'RawResults'!M364,'RawResults'!M365,'RawResults'!M366,'RawResults'!M367,'RawResults'!M368,'RawResults'!M369,'RawResults'!M370,'RawResults'!M371,'RawResults'!M372,'RawResults'!M373,'RawResults'!M374,'RawResults'!M375,'RawResults'!M376,'RawResults'!M377,'RawResults'!M378,'RawResults'!M379,'RawResults'!M380,'RawResults'!M381,'RawResults'!M382,'RawResults'!M383,'RawResults'!M384,'RawResults'!M385,'RawResults'!M386,'RawResults'!M387,'RawResults'!M388,'RawResults'!M389,'RawResults'!M390,'RawResults'!M391,'RawResults'!M392,'RawResults'!M393,'RawResults'!M394,'RawResults'!M395)</x:f>
        <x:v>0</x:v>
      </x:c>
      <x:c r="E39" s="15" t="n">
        <x:f>D39/C39</x:f>
        <x:v>0</x:v>
      </x:c>
      <x:c r="F39" s="9" t="n">
        <x:f>IF(D39=C39,1,0)</x:f>
        <x:v>0</x:v>
      </x:c>
      <x:c r="G39" s="9" t="n">
        <x:f>SUM('RawResults'!Q244,'RawResults'!Q245,'RawResults'!Q246,'RawResults'!Q247,'RawResults'!Q248,'RawResults'!Q249,'RawResults'!Q250,'RawResults'!Q251,'RawResults'!Q252,'RawResults'!Q253,'RawResults'!Q254,'RawResults'!Q255,'RawResults'!Q256,'RawResults'!Q257,'RawResults'!Q258,'RawResults'!Q259,'RawResults'!Q260,'RawResults'!Q261,'RawResults'!Q262,'RawResults'!Q263,'RawResults'!Q264,'RawResults'!Q265,'RawResults'!Q266,'RawResults'!Q267,'RawResults'!Q268,'RawResults'!Q269,'RawResults'!Q270,'RawResults'!Q271,'RawResults'!Q272,'RawResults'!Q273,'RawResults'!Q274,'RawResults'!Q275,'RawResults'!Q276,'RawResults'!Q277,'RawResults'!Q278,'RawResults'!Q279,'RawResults'!Q280,'RawResults'!Q281,'RawResults'!Q282,'RawResults'!Q283,'RawResults'!Q284,'RawResults'!Q285,'RawResults'!Q286,'RawResults'!Q287,'RawResults'!Q288,'RawResults'!Q289,'RawResults'!Q290,'RawResults'!Q291,'RawResults'!Q292,'RawResults'!Q293,'RawResults'!Q294,'RawResults'!Q295,'RawResults'!Q296,'RawResults'!Q297,'RawResults'!Q298,'RawResults'!Q299,'RawResults'!Q300,'RawResults'!Q301,'RawResults'!Q302,'RawResults'!Q303,'RawResults'!Q304,'RawResults'!Q305,'RawResults'!Q306,'RawResults'!Q307,'RawResults'!Q308,'RawResults'!Q309,'RawResults'!Q310,'RawResults'!Q311,'RawResults'!Q312,'RawResults'!Q313,'RawResults'!Q314,'RawResults'!Q315,'RawResults'!Q316,'RawResults'!Q317,'RawResults'!Q318,'RawResults'!Q319,'RawResults'!Q320,'RawResults'!Q321,'RawResults'!Q322,'RawResults'!Q323,'RawResults'!Q324,'RawResults'!Q325,'RawResults'!Q326,'RawResults'!Q327,'RawResults'!Q328,'RawResults'!Q329,'RawResults'!Q330,'RawResults'!Q331,'RawResults'!Q332,'RawResults'!Q333,'RawResults'!Q334,'RawResults'!Q335,'RawResults'!Q336,'RawResults'!Q337,'RawResults'!Q338,'RawResults'!Q339,'RawResults'!Q340,'RawResults'!Q341,'RawResults'!Q342,'RawResults'!Q343,'RawResults'!Q344,'RawResults'!Q345,'RawResults'!Q346,'RawResults'!Q347,'RawResults'!Q348,'RawResults'!Q349,'RawResults'!Q350,'RawResults'!Q351,'RawResults'!Q352,'RawResults'!Q353,'RawResults'!Q354,'RawResults'!Q355,'RawResults'!Q356,'RawResults'!Q357,'RawResults'!Q358,'RawResults'!Q359,'RawResults'!Q360,'RawResults'!Q361,'RawResults'!Q362,'RawResults'!Q363,'RawResults'!Q364,'RawResults'!Q365,'RawResults'!Q366,'RawResults'!Q367,'RawResults'!Q368,'RawResults'!Q369,'RawResults'!Q370,'RawResults'!Q371,'RawResults'!Q372,'RawResults'!Q373,'RawResults'!Q374,'RawResults'!Q375,'RawResults'!Q376,'RawResults'!Q377,'RawResults'!Q378,'RawResults'!Q379,'RawResults'!Q380,'RawResults'!Q381,'RawResults'!Q382,'RawResults'!Q383,'RawResults'!Q384,'RawResults'!Q385,'RawResults'!Q386,'RawResults'!Q387,'RawResults'!Q388,'RawResults'!Q389,'RawResults'!Q390,'RawResults'!Q391,'RawResults'!Q392,'RawResults'!Q393,'RawResults'!Q394,'RawResults'!Q395)</x:f>
        <x:v>0</x:v>
      </x:c>
      <x:c r="H39" s="15" t="n">
        <x:f>G39/C39</x:f>
        <x:v>0</x:v>
      </x:c>
      <x:c r="I39" s="9" t="n">
        <x:f>IF(G39=C39,1,0)</x:f>
        <x:v>0</x:v>
      </x:c>
      <x:c r="J39" s="9" t="n">
        <x:f>G39-D39</x:f>
        <x:v>0</x:v>
      </x:c>
    </x:row>
    <x:row r="40" ht="23" customHeight="1">
      <x:c r="A40" s="9" t="str">
        <x:v>V2_FALLBACK25</x:v>
      </x:c>
      <x:c r="B40" s="9" t="str">
        <x:v>I2-050</x:v>
      </x:c>
      <x:c r="C40" s="9" t="n">
        <x:v>14</x:v>
      </x:c>
      <x:c r="D40" s="9" t="n">
        <x:f>SUM('RawResults'!M396,'RawResults'!M397,'RawResults'!M398,'RawResults'!M399,'RawResults'!M400,'RawResults'!M401,'RawResults'!M402,'RawResults'!M403,'RawResults'!M404,'RawResults'!M405,'RawResults'!M406,'RawResults'!M407,'RawResults'!M408,'RawResults'!M409)</x:f>
        <x:v>12</x:v>
      </x:c>
      <x:c r="E40" s="15" t="n">
        <x:f>D40/C40</x:f>
        <x:v>0.8571428571428571</x:v>
      </x:c>
      <x:c r="F40" s="9" t="n">
        <x:f>IF(D40=C40,1,0)</x:f>
        <x:v>0</x:v>
      </x:c>
      <x:c r="G40" s="9" t="n">
        <x:f>SUM('RawResults'!Q396,'RawResults'!Q397,'RawResults'!Q398,'RawResults'!Q399,'RawResults'!Q400,'RawResults'!Q401,'RawResults'!Q402,'RawResults'!Q403,'RawResults'!Q404,'RawResults'!Q405,'RawResults'!Q406,'RawResults'!Q407,'RawResults'!Q408,'RawResults'!Q409)</x:f>
        <x:v>12</x:v>
      </x:c>
      <x:c r="H40" s="15" t="n">
        <x:f>G40/C40</x:f>
        <x:v>0.8571428571428571</x:v>
      </x:c>
      <x:c r="I40" s="9" t="n">
        <x:f>IF(G40=C40,1,0)</x:f>
        <x:v>0</x:v>
      </x:c>
      <x:c r="J40" s="9" t="n">
        <x:f>G40-D40</x:f>
        <x:v>0</x:v>
      </x:c>
    </x:row>
    <x:row r="41" ht="23" customHeight="1">
      <x:c r="A41" s="9" t="str">
        <x:v>V2_FALLBACK25</x:v>
      </x:c>
      <x:c r="B41" s="9" t="str">
        <x:v>I2-051</x:v>
      </x:c>
      <x:c r="C41" s="9" t="n">
        <x:v>14</x:v>
      </x:c>
      <x:c r="D41" s="9" t="n">
        <x:f>SUM('RawResults'!M410,'RawResults'!M411,'RawResults'!M412,'RawResults'!M413,'RawResults'!M414,'RawResults'!M415,'RawResults'!M416,'RawResults'!M417,'RawResults'!M418,'RawResults'!M419,'RawResults'!M420,'RawResults'!M421,'RawResults'!M422,'RawResults'!M423)</x:f>
        <x:v>9</x:v>
      </x:c>
      <x:c r="E41" s="15" t="n">
        <x:f>D41/C41</x:f>
        <x:v>0.6428571428571429</x:v>
      </x:c>
      <x:c r="F41" s="9" t="n">
        <x:f>IF(D41=C41,1,0)</x:f>
        <x:v>0</x:v>
      </x:c>
      <x:c r="G41" s="9" t="n">
        <x:f>SUM('RawResults'!Q410,'RawResults'!Q411,'RawResults'!Q412,'RawResults'!Q413,'RawResults'!Q414,'RawResults'!Q415,'RawResults'!Q416,'RawResults'!Q417,'RawResults'!Q418,'RawResults'!Q419,'RawResults'!Q420,'RawResults'!Q421,'RawResults'!Q422,'RawResults'!Q423)</x:f>
        <x:v>9</x:v>
      </x:c>
      <x:c r="H41" s="15" t="n">
        <x:f>G41/C41</x:f>
        <x:v>0.6428571428571429</x:v>
      </x:c>
      <x:c r="I41" s="9" t="n">
        <x:f>IF(G41=C41,1,0)</x:f>
        <x:v>0</x:v>
      </x:c>
      <x:c r="J41" s="9" t="n">
        <x:f>G41-D41</x:f>
        <x:v>0</x:v>
      </x:c>
    </x:row>
    <x:row r="42" ht="23" customHeight="1">
      <x:c r="A42" s="9" t="str">
        <x:v>V2_FALLBACK25</x:v>
      </x:c>
      <x:c r="B42" s="9" t="str">
        <x:v>I2-052</x:v>
      </x:c>
      <x:c r="C42" s="9" t="n">
        <x:v>12</x:v>
      </x:c>
      <x:c r="D42" s="9" t="n">
        <x:f>SUM('RawResults'!M424,'RawResults'!M425,'RawResults'!M426,'RawResults'!M427,'RawResults'!M428,'RawResults'!M429,'RawResults'!M430,'RawResults'!M431,'RawResults'!M432,'RawResults'!M433,'RawResults'!M434,'RawResults'!M435)</x:f>
        <x:v>9</x:v>
      </x:c>
      <x:c r="E42" s="15" t="n">
        <x:f>D42/C42</x:f>
        <x:v>0.75</x:v>
      </x:c>
      <x:c r="F42" s="9" t="n">
        <x:f>IF(D42=C42,1,0)</x:f>
        <x:v>0</x:v>
      </x:c>
      <x:c r="G42" s="9" t="n">
        <x:f>SUM('RawResults'!Q424,'RawResults'!Q425,'RawResults'!Q426,'RawResults'!Q427,'RawResults'!Q428,'RawResults'!Q429,'RawResults'!Q430,'RawResults'!Q431,'RawResults'!Q432,'RawResults'!Q433,'RawResults'!Q434,'RawResults'!Q435)</x:f>
        <x:v>9</x:v>
      </x:c>
      <x:c r="H42" s="15" t="n">
        <x:f>G42/C42</x:f>
        <x:v>0.75</x:v>
      </x:c>
      <x:c r="I42" s="9" t="n">
        <x:f>IF(G42=C42,1,0)</x:f>
        <x:v>0</x:v>
      </x:c>
      <x:c r="J42" s="9" t="n">
        <x:f>G42-D42</x:f>
        <x:v>0</x:v>
      </x:c>
    </x:row>
    <x:row r="43" ht="23" customHeight="1">
      <x:c r="A43" s="9" t="str">
        <x:v>V2_FALLBACK25</x:v>
      </x:c>
      <x:c r="B43" s="9" t="str">
        <x:v>I2-054</x:v>
      </x:c>
      <x:c r="C43" s="9" t="n">
        <x:v>12</x:v>
      </x:c>
      <x:c r="D43" s="9" t="n">
        <x:f>SUM('RawResults'!M436,'RawResults'!M437,'RawResults'!M438,'RawResults'!M439,'RawResults'!M440,'RawResults'!M441,'RawResults'!M442,'RawResults'!M443,'RawResults'!M444,'RawResults'!M445,'RawResults'!M446,'RawResults'!M447)</x:f>
        <x:v>9</x:v>
      </x:c>
      <x:c r="E43" s="15" t="n">
        <x:f>D43/C43</x:f>
        <x:v>0.75</x:v>
      </x:c>
      <x:c r="F43" s="9" t="n">
        <x:f>IF(D43=C43,1,0)</x:f>
        <x:v>0</x:v>
      </x:c>
      <x:c r="G43" s="9" t="n">
        <x:f>SUM('RawResults'!Q436,'RawResults'!Q437,'RawResults'!Q438,'RawResults'!Q439,'RawResults'!Q440,'RawResults'!Q441,'RawResults'!Q442,'RawResults'!Q443,'RawResults'!Q444,'RawResults'!Q445,'RawResults'!Q446,'RawResults'!Q447)</x:f>
        <x:v>9</x:v>
      </x:c>
      <x:c r="H43" s="15" t="n">
        <x:f>G43/C43</x:f>
        <x:v>0.75</x:v>
      </x:c>
      <x:c r="I43" s="9" t="n">
        <x:f>IF(G43=C43,1,0)</x:f>
        <x:v>0</x:v>
      </x:c>
      <x:c r="J43" s="9" t="n">
        <x:f>G43-D43</x:f>
        <x:v>0</x:v>
      </x:c>
    </x:row>
    <x:row r="44" ht="23" customHeight="1">
      <x:c r="A44" s="9" t="str">
        <x:v>V2_FALLBACK25</x:v>
      </x:c>
      <x:c r="B44" s="9" t="str">
        <x:v>I2-055</x:v>
      </x:c>
      <x:c r="C44" s="9" t="n">
        <x:v>9</x:v>
      </x:c>
      <x:c r="D44" s="9" t="n">
        <x:f>SUM('RawResults'!M448,'RawResults'!M449,'RawResults'!M450,'RawResults'!M451,'RawResults'!M452,'RawResults'!M453,'RawResults'!M454,'RawResults'!M455,'RawResults'!M456)</x:f>
        <x:v>9</x:v>
      </x:c>
      <x:c r="E44" s="15" t="n">
        <x:f>D44/C44</x:f>
        <x:v>1</x:v>
      </x:c>
      <x:c r="F44" s="9" t="n">
        <x:f>IF(D44=C44,1,0)</x:f>
        <x:v>1</x:v>
      </x:c>
      <x:c r="G44" s="9" t="n">
        <x:f>SUM('RawResults'!Q448,'RawResults'!Q449,'RawResults'!Q450,'RawResults'!Q451,'RawResults'!Q452,'RawResults'!Q453,'RawResults'!Q454,'RawResults'!Q455,'RawResults'!Q456)</x:f>
        <x:v>9</x:v>
      </x:c>
      <x:c r="H44" s="15" t="n">
        <x:f>G44/C44</x:f>
        <x:v>1</x:v>
      </x:c>
      <x:c r="I44" s="9" t="n">
        <x:f>IF(G44=C44,1,0)</x:f>
        <x:v>1</x:v>
      </x:c>
      <x:c r="J44" s="9" t="n">
        <x:f>G44-D44</x:f>
        <x:v>0</x:v>
      </x:c>
    </x:row>
    <x:row r="45" ht="23" customHeight="1">
      <x:c r="A45" s="9" t="str">
        <x:v>V2_FALLBACK25</x:v>
      </x:c>
      <x:c r="B45" s="9" t="str">
        <x:v>I2-060</x:v>
      </x:c>
      <x:c r="C45" s="9" t="n">
        <x:v>6</x:v>
      </x:c>
      <x:c r="D45" s="9" t="n">
        <x:f>SUM('RawResults'!M457,'RawResults'!M458,'RawResults'!M459,'RawResults'!M460,'RawResults'!M461,'RawResults'!M462)</x:f>
        <x:v>5</x:v>
      </x:c>
      <x:c r="E45" s="15" t="n">
        <x:f>D45/C45</x:f>
        <x:v>0.8333333333333334</x:v>
      </x:c>
      <x:c r="F45" s="9" t="n">
        <x:f>IF(D45=C45,1,0)</x:f>
        <x:v>0</x:v>
      </x:c>
      <x:c r="G45" s="9" t="n">
        <x:f>SUM('RawResults'!Q457,'RawResults'!Q458,'RawResults'!Q459,'RawResults'!Q460,'RawResults'!Q461,'RawResults'!Q462)</x:f>
        <x:v>5</x:v>
      </x:c>
      <x:c r="H45" s="15" t="n">
        <x:f>G45/C45</x:f>
        <x:v>0.8333333333333334</x:v>
      </x:c>
      <x:c r="I45" s="9" t="n">
        <x:f>IF(G45=C45,1,0)</x:f>
        <x:v>0</x:v>
      </x:c>
      <x:c r="J45" s="9" t="n">
        <x:f>G45-D45</x:f>
        <x:v>0</x:v>
      </x:c>
    </x:row>
    <x:row r="46" ht="23" customHeight="1">
      <x:c r="A46" s="9" t="str">
        <x:v>V2_FALLBACK25</x:v>
      </x:c>
      <x:c r="B46" s="9" t="str">
        <x:v>I2-061</x:v>
      </x:c>
      <x:c r="C46" s="9" t="n">
        <x:v>6</x:v>
      </x:c>
      <x:c r="D46" s="9" t="n">
        <x:f>SUM('RawResults'!M463,'RawResults'!M464,'RawResults'!M465,'RawResults'!M466,'RawResults'!M467,'RawResults'!M468)</x:f>
        <x:v>3</x:v>
      </x:c>
      <x:c r="E46" s="15" t="n">
        <x:f>D46/C46</x:f>
        <x:v>0.5</x:v>
      </x:c>
      <x:c r="F46" s="9" t="n">
        <x:f>IF(D46=C46,1,0)</x:f>
        <x:v>0</x:v>
      </x:c>
      <x:c r="G46" s="9" t="n">
        <x:f>SUM('RawResults'!Q463,'RawResults'!Q464,'RawResults'!Q465,'RawResults'!Q466,'RawResults'!Q467,'RawResults'!Q468)</x:f>
        <x:v>3</x:v>
      </x:c>
      <x:c r="H46" s="15" t="n">
        <x:f>G46/C46</x:f>
        <x:v>0.5</x:v>
      </x:c>
      <x:c r="I46" s="9" t="n">
        <x:f>IF(G46=C46,1,0)</x:f>
        <x:v>0</x:v>
      </x:c>
      <x:c r="J46" s="9" t="n">
        <x:f>G46-D46</x:f>
        <x:v>0</x:v>
      </x:c>
    </x:row>
    <x:row r="47" ht="23" customHeight="1">
      <x:c r="A47" s="9" t="str">
        <x:v>V2_FALLBACK25</x:v>
      </x:c>
      <x:c r="B47" s="9" t="str">
        <x:v>I2-062</x:v>
      </x:c>
      <x:c r="C47" s="9" t="n">
        <x:v>6</x:v>
      </x:c>
      <x:c r="D47" s="9" t="n">
        <x:f>SUM('RawResults'!M469,'RawResults'!M470,'RawResults'!M471,'RawResults'!M472,'RawResults'!M473,'RawResults'!M474)</x:f>
        <x:v>2</x:v>
      </x:c>
      <x:c r="E47" s="15" t="n">
        <x:f>D47/C47</x:f>
        <x:v>0.3333333333333333</x:v>
      </x:c>
      <x:c r="F47" s="9" t="n">
        <x:f>IF(D47=C47,1,0)</x:f>
        <x:v>0</x:v>
      </x:c>
      <x:c r="G47" s="9" t="n">
        <x:f>SUM('RawResults'!Q469,'RawResults'!Q470,'RawResults'!Q471,'RawResults'!Q472,'RawResults'!Q473,'RawResults'!Q474)</x:f>
        <x:v>2</x:v>
      </x:c>
      <x:c r="H47" s="15" t="n">
        <x:f>G47/C47</x:f>
        <x:v>0.3333333333333333</x:v>
      </x:c>
      <x:c r="I47" s="9" t="n">
        <x:f>IF(G47=C47,1,0)</x:f>
        <x:v>0</x:v>
      </x:c>
      <x:c r="J47" s="9" t="n">
        <x:f>G47-D47</x:f>
        <x:v>0</x:v>
      </x:c>
    </x:row>
    <x:row r="48" ht="23" customHeight="1">
      <x:c r="A48" s="9" t="str">
        <x:v>V2_FALLBACK25</x:v>
      </x:c>
      <x:c r="B48" s="9" t="str">
        <x:v>I2-064</x:v>
      </x:c>
      <x:c r="C48" s="9" t="n">
        <x:v>9</x:v>
      </x:c>
      <x:c r="D48" s="9" t="n">
        <x:f>SUM('RawResults'!M475,'RawResults'!M476,'RawResults'!M477,'RawResults'!M478,'RawResults'!M479,'RawResults'!M480,'RawResults'!M481,'RawResults'!M482,'RawResults'!M483)</x:f>
        <x:v>8</x:v>
      </x:c>
      <x:c r="E48" s="15" t="n">
        <x:f>D48/C48</x:f>
        <x:v>0.8888888888888888</x:v>
      </x:c>
      <x:c r="F48" s="9" t="n">
        <x:f>IF(D48=C48,1,0)</x:f>
        <x:v>0</x:v>
      </x:c>
      <x:c r="G48" s="9" t="n">
        <x:f>SUM('RawResults'!Q475,'RawResults'!Q476,'RawResults'!Q477,'RawResults'!Q478,'RawResults'!Q479,'RawResults'!Q480,'RawResults'!Q481,'RawResults'!Q482,'RawResults'!Q483)</x:f>
        <x:v>8</x:v>
      </x:c>
      <x:c r="H48" s="15" t="n">
        <x:f>G48/C48</x:f>
        <x:v>0.8888888888888888</x:v>
      </x:c>
      <x:c r="I48" s="9" t="n">
        <x:f>IF(G48=C48,1,0)</x:f>
        <x:v>0</x:v>
      </x:c>
      <x:c r="J48" s="9" t="n">
        <x:f>G48-D48</x:f>
        <x:v>0</x:v>
      </x:c>
    </x:row>
    <x:row r="49" ht="23" customHeight="1">
      <x:c r="A49" s="9" t="str">
        <x:v>V2_FALLBACK25</x:v>
      </x:c>
      <x:c r="B49" s="9" t="str">
        <x:v>I2-065</x:v>
      </x:c>
      <x:c r="C49" s="9" t="n">
        <x:v>9</x:v>
      </x:c>
      <x:c r="D49" s="9" t="n">
        <x:f>SUM('RawResults'!M484,'RawResults'!M485,'RawResults'!M486,'RawResults'!M487,'RawResults'!M488,'RawResults'!M489,'RawResults'!M490,'RawResults'!M491,'RawResults'!M492)</x:f>
        <x:v>8</x:v>
      </x:c>
      <x:c r="E49" s="15" t="n">
        <x:f>D49/C49</x:f>
        <x:v>0.8888888888888888</x:v>
      </x:c>
      <x:c r="F49" s="9" t="n">
        <x:f>IF(D49=C49,1,0)</x:f>
        <x:v>0</x:v>
      </x:c>
      <x:c r="G49" s="9" t="n">
        <x:f>SUM('RawResults'!Q484,'RawResults'!Q485,'RawResults'!Q486,'RawResults'!Q487,'RawResults'!Q488,'RawResults'!Q489,'RawResults'!Q490,'RawResults'!Q491,'RawResults'!Q492)</x:f>
        <x:v>8</x:v>
      </x:c>
      <x:c r="H49" s="15" t="n">
        <x:f>G49/C49</x:f>
        <x:v>0.8888888888888888</x:v>
      </x:c>
      <x:c r="I49" s="9" t="n">
        <x:f>IF(G49=C49,1,0)</x:f>
        <x:v>0</x:v>
      </x:c>
      <x:c r="J49" s="9" t="n">
        <x:f>G49-D49</x:f>
        <x:v>0</x:v>
      </x:c>
    </x:row>
    <x:row r="50" ht="23" customHeight="1">
      <x:c r="A50" s="9" t="str">
        <x:v>V2_FALLBACK25</x:v>
      </x:c>
      <x:c r="B50" s="9" t="str">
        <x:v>I2-066</x:v>
      </x:c>
      <x:c r="C50" s="9" t="n">
        <x:v>7</x:v>
      </x:c>
      <x:c r="D50" s="9" t="n">
        <x:f>SUM('RawResults'!M493,'RawResults'!M494,'RawResults'!M495,'RawResults'!M496,'RawResults'!M497,'RawResults'!M498,'RawResults'!M499)</x:f>
        <x:v>7</x:v>
      </x:c>
      <x:c r="E50" s="15" t="n">
        <x:f>D50/C50</x:f>
        <x:v>1</x:v>
      </x:c>
      <x:c r="F50" s="9" t="n">
        <x:f>IF(D50=C50,1,0)</x:f>
        <x:v>1</x:v>
      </x:c>
      <x:c r="G50" s="9" t="n">
        <x:f>SUM('RawResults'!Q493,'RawResults'!Q494,'RawResults'!Q495,'RawResults'!Q496,'RawResults'!Q497,'RawResults'!Q498,'RawResults'!Q499)</x:f>
        <x:v>7</x:v>
      </x:c>
      <x:c r="H50" s="15" t="n">
        <x:f>G50/C50</x:f>
        <x:v>1</x:v>
      </x:c>
      <x:c r="I50" s="9" t="n">
        <x:f>IF(G50=C50,1,0)</x:f>
        <x:v>1</x:v>
      </x:c>
      <x:c r="J50" s="9" t="n">
        <x:f>G50-D50</x:f>
        <x:v>0</x:v>
      </x:c>
    </x:row>
    <x:row r="51" ht="23" customHeight="1">
      <x:c r="A51" s="9" t="str">
        <x:v>V2_FALLBACK25</x:v>
      </x:c>
      <x:c r="B51" s="9" t="str">
        <x:v>I2-067</x:v>
      </x:c>
      <x:c r="C51" s="9" t="n">
        <x:v>6</x:v>
      </x:c>
      <x:c r="D51" s="9" t="n">
        <x:f>SUM('RawResults'!M500,'RawResults'!M501,'RawResults'!M502,'RawResults'!M503,'RawResults'!M504,'RawResults'!M505)</x:f>
        <x:v>3</x:v>
      </x:c>
      <x:c r="E51" s="15" t="n">
        <x:f>D51/C51</x:f>
        <x:v>0.5</x:v>
      </x:c>
      <x:c r="F51" s="9" t="n">
        <x:f>IF(D51=C51,1,0)</x:f>
        <x:v>0</x:v>
      </x:c>
      <x:c r="G51" s="9" t="n">
        <x:f>SUM('RawResults'!Q500,'RawResults'!Q501,'RawResults'!Q502,'RawResults'!Q503,'RawResults'!Q504,'RawResults'!Q505)</x:f>
        <x:v>3</x:v>
      </x:c>
      <x:c r="H51" s="15" t="n">
        <x:f>G51/C51</x:f>
        <x:v>0.5</x:v>
      </x:c>
      <x:c r="I51" s="9" t="n">
        <x:f>IF(G51=C51,1,0)</x:f>
        <x:v>0</x:v>
      </x:c>
      <x:c r="J51" s="9" t="n">
        <x:f>G51-D51</x:f>
        <x:v>0</x:v>
      </x:c>
    </x:row>
    <x:row r="52" ht="23" customHeight="1">
      <x:c r="A52" s="9" t="str">
        <x:v>V2_FALLBACK25</x:v>
      </x:c>
      <x:c r="B52" s="9" t="str">
        <x:v>IMO-001</x:v>
      </x:c>
      <x:c r="C52" s="9" t="n">
        <x:v>5</x:v>
      </x:c>
      <x:c r="D52" s="9" t="n">
        <x:f>SUM('RawResults'!M506,'RawResults'!M507,'RawResults'!M508,'RawResults'!M509,'RawResults'!M510)</x:f>
        <x:v>5</x:v>
      </x:c>
      <x:c r="E52" s="15" t="n">
        <x:f>D52/C52</x:f>
        <x:v>1</x:v>
      </x:c>
      <x:c r="F52" s="9" t="n">
        <x:f>IF(D52=C52,1,0)</x:f>
        <x:v>1</x:v>
      </x:c>
      <x:c r="G52" s="9" t="n">
        <x:f>SUM('RawResults'!Q506,'RawResults'!Q507,'RawResults'!Q508,'RawResults'!Q509,'RawResults'!Q510)</x:f>
        <x:v>5</x:v>
      </x:c>
      <x:c r="H52" s="15" t="n">
        <x:f>G52/C52</x:f>
        <x:v>1</x:v>
      </x:c>
      <x:c r="I52" s="9" t="n">
        <x:f>IF(G52=C52,1,0)</x:f>
        <x:v>1</x:v>
      </x:c>
      <x:c r="J52" s="9" t="n">
        <x:f>G52-D52</x:f>
        <x:v>0</x:v>
      </x:c>
    </x:row>
    <x:row r="53" ht="23" customHeight="1">
      <x:c r="A53" s="9" t="str">
        <x:v>V2_FALLBACK25</x:v>
      </x:c>
      <x:c r="B53" s="9" t="str">
        <x:v>IMO-002</x:v>
      </x:c>
      <x:c r="C53" s="9" t="n">
        <x:v>5</x:v>
      </x:c>
      <x:c r="D53" s="9" t="n">
        <x:f>SUM('RawResults'!M511,'RawResults'!M512,'RawResults'!M513,'RawResults'!M514,'RawResults'!M515)</x:f>
        <x:v>5</x:v>
      </x:c>
      <x:c r="E53" s="15" t="n">
        <x:f>D53/C53</x:f>
        <x:v>1</x:v>
      </x:c>
      <x:c r="F53" s="9" t="n">
        <x:f>IF(D53=C53,1,0)</x:f>
        <x:v>1</x:v>
      </x:c>
      <x:c r="G53" s="9" t="n">
        <x:f>SUM('RawResults'!Q511,'RawResults'!Q512,'RawResults'!Q513,'RawResults'!Q514,'RawResults'!Q515)</x:f>
        <x:v>5</x:v>
      </x:c>
      <x:c r="H53" s="15" t="n">
        <x:f>G53/C53</x:f>
        <x:v>1</x:v>
      </x:c>
      <x:c r="I53" s="9" t="n">
        <x:f>IF(G53=C53,1,0)</x:f>
        <x:v>1</x:v>
      </x:c>
      <x:c r="J53" s="9" t="n">
        <x:f>G53-D53</x:f>
        <x:v>0</x:v>
      </x:c>
    </x:row>
    <x:row r="54" ht="23" customHeight="1">
      <x:c r="A54" s="9" t="str">
        <x:v>V2_FALLBACK25</x:v>
      </x:c>
      <x:c r="B54" s="9" t="str">
        <x:v>IMO-003</x:v>
      </x:c>
      <x:c r="C54" s="9" t="n">
        <x:v>6</x:v>
      </x:c>
      <x:c r="D54" s="9" t="n">
        <x:f>SUM('RawResults'!M516,'RawResults'!M517,'RawResults'!M518,'RawResults'!M519,'RawResults'!M520,'RawResults'!M521)</x:f>
        <x:v>6</x:v>
      </x:c>
      <x:c r="E54" s="15" t="n">
        <x:f>D54/C54</x:f>
        <x:v>1</x:v>
      </x:c>
      <x:c r="F54" s="9" t="n">
        <x:f>IF(D54=C54,1,0)</x:f>
        <x:v>1</x:v>
      </x:c>
      <x:c r="G54" s="9" t="n">
        <x:f>SUM('RawResults'!Q516,'RawResults'!Q517,'RawResults'!Q518,'RawResults'!Q519,'RawResults'!Q520,'RawResults'!Q521)</x:f>
        <x:v>6</x:v>
      </x:c>
      <x:c r="H54" s="15" t="n">
        <x:f>G54/C54</x:f>
        <x:v>1</x:v>
      </x:c>
      <x:c r="I54" s="9" t="n">
        <x:f>IF(G54=C54,1,0)</x:f>
        <x:v>1</x:v>
      </x:c>
      <x:c r="J54" s="9" t="n">
        <x:f>G54-D54</x:f>
        <x:v>0</x:v>
      </x:c>
    </x:row>
    <x:row r="55" ht="23" customHeight="1">
      <x:c r="A55" s="9" t="str">
        <x:v>V2_FALLBACK25</x:v>
      </x:c>
      <x:c r="B55" s="9" t="str">
        <x:v>IMO-004</x:v>
      </x:c>
      <x:c r="C55" s="9" t="n">
        <x:v>7</x:v>
      </x:c>
      <x:c r="D55" s="9" t="n">
        <x:f>SUM('RawResults'!M522,'RawResults'!M523,'RawResults'!M524,'RawResults'!M525,'RawResults'!M526,'RawResults'!M527,'RawResults'!M528)</x:f>
        <x:v>7</x:v>
      </x:c>
      <x:c r="E55" s="15" t="n">
        <x:f>D55/C55</x:f>
        <x:v>1</x:v>
      </x:c>
      <x:c r="F55" s="9" t="n">
        <x:f>IF(D55=C55,1,0)</x:f>
        <x:v>1</x:v>
      </x:c>
      <x:c r="G55" s="9" t="n">
        <x:f>SUM('RawResults'!Q522,'RawResults'!Q523,'RawResults'!Q524,'RawResults'!Q525,'RawResults'!Q526,'RawResults'!Q527,'RawResults'!Q528)</x:f>
        <x:v>7</x:v>
      </x:c>
      <x:c r="H55" s="15" t="n">
        <x:f>G55/C55</x:f>
        <x:v>1</x:v>
      </x:c>
      <x:c r="I55" s="9" t="n">
        <x:f>IF(G55=C55,1,0)</x:f>
        <x:v>1</x:v>
      </x:c>
      <x:c r="J55" s="9" t="n">
        <x:f>G55-D55</x:f>
        <x:v>0</x:v>
      </x:c>
    </x:row>
    <x:row r="56" ht="23" customHeight="1">
      <x:c r="A56" s="9" t="str">
        <x:v>V2_FALLBACK25</x:v>
      </x:c>
      <x:c r="B56" s="9" t="str">
        <x:v>IMO-005</x:v>
      </x:c>
      <x:c r="C56" s="9" t="n">
        <x:v>5</x:v>
      </x:c>
      <x:c r="D56" s="9" t="n">
        <x:f>SUM('RawResults'!M529,'RawResults'!M530,'RawResults'!M531,'RawResults'!M532,'RawResults'!M533)</x:f>
        <x:v>4</x:v>
      </x:c>
      <x:c r="E56" s="15" t="n">
        <x:f>D56/C56</x:f>
        <x:v>0.8</x:v>
      </x:c>
      <x:c r="F56" s="9" t="n">
        <x:f>IF(D56=C56,1,0)</x:f>
        <x:v>0</x:v>
      </x:c>
      <x:c r="G56" s="9" t="n">
        <x:f>SUM('RawResults'!Q529,'RawResults'!Q530,'RawResults'!Q531,'RawResults'!Q532,'RawResults'!Q533)</x:f>
        <x:v>4</x:v>
      </x:c>
      <x:c r="H56" s="15" t="n">
        <x:f>G56/C56</x:f>
        <x:v>0.8</x:v>
      </x:c>
      <x:c r="I56" s="9" t="n">
        <x:f>IF(G56=C56,1,0)</x:f>
        <x:v>0</x:v>
      </x:c>
      <x:c r="J56" s="9" t="n">
        <x:f>G56-D56</x:f>
        <x:v>0</x:v>
      </x:c>
    </x:row>
    <x:row r="57" ht="23" customHeight="1">
      <x:c r="A57" s="9" t="str">
        <x:v>V2_FALLBACK25</x:v>
      </x:c>
      <x:c r="B57" s="9" t="str">
        <x:v>IMO-006</x:v>
      </x:c>
      <x:c r="C57" s="9" t="n">
        <x:v>7</x:v>
      </x:c>
      <x:c r="D57" s="9" t="n">
        <x:f>SUM('RawResults'!M534,'RawResults'!M535,'RawResults'!M536,'RawResults'!M537,'RawResults'!M538,'RawResults'!M539,'RawResults'!M540)</x:f>
        <x:v>7</x:v>
      </x:c>
      <x:c r="E57" s="15" t="n">
        <x:f>D57/C57</x:f>
        <x:v>1</x:v>
      </x:c>
      <x:c r="F57" s="9" t="n">
        <x:f>IF(D57=C57,1,0)</x:f>
        <x:v>1</x:v>
      </x:c>
      <x:c r="G57" s="9" t="n">
        <x:f>SUM('RawResults'!Q534,'RawResults'!Q535,'RawResults'!Q536,'RawResults'!Q537,'RawResults'!Q538,'RawResults'!Q539,'RawResults'!Q540)</x:f>
        <x:v>7</x:v>
      </x:c>
      <x:c r="H57" s="15" t="n">
        <x:f>G57/C57</x:f>
        <x:v>1</x:v>
      </x:c>
      <x:c r="I57" s="9" t="n">
        <x:f>IF(G57=C57,1,0)</x:f>
        <x:v>1</x:v>
      </x:c>
      <x:c r="J57" s="9" t="n">
        <x:f>G57-D57</x:f>
        <x:v>0</x:v>
      </x:c>
    </x:row>
    <x:row r="58" ht="23" customHeight="1">
      <x:c r="A58" s="9" t="str">
        <x:v>V2_FALLBACK25</x:v>
      </x:c>
      <x:c r="B58" s="9" t="str">
        <x:v>IMO-007</x:v>
      </x:c>
      <x:c r="C58" s="9" t="n">
        <x:v>7</x:v>
      </x:c>
      <x:c r="D58" s="9" t="n">
        <x:f>SUM('RawResults'!M541,'RawResults'!M542,'RawResults'!M543,'RawResults'!M544,'RawResults'!M545,'RawResults'!M546,'RawResults'!M547)</x:f>
        <x:v>7</x:v>
      </x:c>
      <x:c r="E58" s="15" t="n">
        <x:f>D58/C58</x:f>
        <x:v>1</x:v>
      </x:c>
      <x:c r="F58" s="9" t="n">
        <x:f>IF(D58=C58,1,0)</x:f>
        <x:v>1</x:v>
      </x:c>
      <x:c r="G58" s="9" t="n">
        <x:f>SUM('RawResults'!Q541,'RawResults'!Q542,'RawResults'!Q543,'RawResults'!Q544,'RawResults'!Q545,'RawResults'!Q546,'RawResults'!Q547)</x:f>
        <x:v>7</x:v>
      </x:c>
      <x:c r="H58" s="15" t="n">
        <x:f>G58/C58</x:f>
        <x:v>1</x:v>
      </x:c>
      <x:c r="I58" s="9" t="n">
        <x:f>IF(G58=C58,1,0)</x:f>
        <x:v>1</x:v>
      </x:c>
      <x:c r="J58" s="9" t="n">
        <x:f>G58-D58</x:f>
        <x:v>0</x:v>
      </x:c>
    </x:row>
    <x:row r="59" ht="23" customHeight="1">
      <x:c r="A59" s="9" t="str">
        <x:v>V2_FALLBACK25</x:v>
      </x:c>
      <x:c r="B59" s="9" t="str">
        <x:v>IMO-008</x:v>
      </x:c>
      <x:c r="C59" s="9" t="n">
        <x:v>7</x:v>
      </x:c>
      <x:c r="D59" s="9" t="n">
        <x:f>SUM('RawResults'!M548,'RawResults'!M549,'RawResults'!M550,'RawResults'!M551,'RawResults'!M552,'RawResults'!M553,'RawResults'!M554)</x:f>
        <x:v>7</x:v>
      </x:c>
      <x:c r="E59" s="15" t="n">
        <x:f>D59/C59</x:f>
        <x:v>1</x:v>
      </x:c>
      <x:c r="F59" s="9" t="n">
        <x:f>IF(D59=C59,1,0)</x:f>
        <x:v>1</x:v>
      </x:c>
      <x:c r="G59" s="9" t="n">
        <x:f>SUM('RawResults'!Q548,'RawResults'!Q549,'RawResults'!Q550,'RawResults'!Q551,'RawResults'!Q552,'RawResults'!Q553,'RawResults'!Q554)</x:f>
        <x:v>7</x:v>
      </x:c>
      <x:c r="H59" s="15" t="n">
        <x:f>G59/C59</x:f>
        <x:v>1</x:v>
      </x:c>
      <x:c r="I59" s="9" t="n">
        <x:f>IF(G59=C59,1,0)</x:f>
        <x:v>1</x:v>
      </x:c>
      <x:c r="J59" s="9" t="n">
        <x:f>G59-D59</x:f>
        <x:v>0</x:v>
      </x:c>
    </x:row>
    <x:row r="60" ht="23" customHeight="1">
      <x:c r="A60" s="9" t="str">
        <x:v>V2_FALLBACK25</x:v>
      </x:c>
      <x:c r="B60" s="9" t="str">
        <x:v>IMO-009</x:v>
      </x:c>
      <x:c r="C60" s="9" t="n">
        <x:v>7</x:v>
      </x:c>
      <x:c r="D60" s="9" t="n">
        <x:f>SUM('RawResults'!M555,'RawResults'!M556,'RawResults'!M557,'RawResults'!M558,'RawResults'!M559,'RawResults'!M560,'RawResults'!M561)</x:f>
        <x:v>7</x:v>
      </x:c>
      <x:c r="E60" s="15" t="n">
        <x:f>D60/C60</x:f>
        <x:v>1</x:v>
      </x:c>
      <x:c r="F60" s="9" t="n">
        <x:f>IF(D60=C60,1,0)</x:f>
        <x:v>1</x:v>
      </x:c>
      <x:c r="G60" s="9" t="n">
        <x:f>SUM('RawResults'!Q555,'RawResults'!Q556,'RawResults'!Q557,'RawResults'!Q558,'RawResults'!Q559,'RawResults'!Q560,'RawResults'!Q561)</x:f>
        <x:v>7</x:v>
      </x:c>
      <x:c r="H60" s="15" t="n">
        <x:f>G60/C60</x:f>
        <x:v>1</x:v>
      </x:c>
      <x:c r="I60" s="9" t="n">
        <x:f>IF(G60=C60,1,0)</x:f>
        <x:v>1</x:v>
      </x:c>
      <x:c r="J60" s="9" t="n">
        <x:f>G60-D60</x:f>
        <x:v>0</x:v>
      </x:c>
    </x:row>
    <x:row r="61" ht="23" customHeight="1">
      <x:c r="A61" s="9" t="str">
        <x:v>V2_FALLBACK25</x:v>
      </x:c>
      <x:c r="B61" s="9" t="str">
        <x:v>IMO-010</x:v>
      </x:c>
      <x:c r="C61" s="9" t="n">
        <x:v>4</x:v>
      </x:c>
      <x:c r="D61" s="9" t="n">
        <x:f>SUM('RawResults'!M562,'RawResults'!M563,'RawResults'!M564,'RawResults'!M565)</x:f>
        <x:v>4</x:v>
      </x:c>
      <x:c r="E61" s="15" t="n">
        <x:f>D61/C61</x:f>
        <x:v>1</x:v>
      </x:c>
      <x:c r="F61" s="9" t="n">
        <x:f>IF(D61=C61,1,0)</x:f>
        <x:v>1</x:v>
      </x:c>
      <x:c r="G61" s="9" t="n">
        <x:f>SUM('RawResults'!Q562,'RawResults'!Q563,'RawResults'!Q564,'RawResults'!Q565)</x:f>
        <x:v>4</x:v>
      </x:c>
      <x:c r="H61" s="15" t="n">
        <x:f>G61/C61</x:f>
        <x:v>1</x:v>
      </x:c>
      <x:c r="I61" s="9" t="n">
        <x:f>IF(G61=C61,1,0)</x:f>
        <x:v>1</x:v>
      </x:c>
      <x:c r="J61" s="9" t="n">
        <x:f>G61-D61</x:f>
        <x:v>0</x:v>
      </x:c>
    </x:row>
    <x:row r="62" ht="23" customHeight="1">
      <x:c r="A62" s="9" t="str">
        <x:v>V2_FALLBACK25</x:v>
      </x:c>
      <x:c r="B62" s="9" t="str">
        <x:v>IMO-011</x:v>
      </x:c>
      <x:c r="C62" s="9" t="n">
        <x:v>10</x:v>
      </x:c>
      <x:c r="D62" s="9" t="n">
        <x:f>SUM('RawResults'!M566,'RawResults'!M567,'RawResults'!M568,'RawResults'!M569,'RawResults'!M570,'RawResults'!M571,'RawResults'!M572,'RawResults'!M573,'RawResults'!M574,'RawResults'!M575)</x:f>
        <x:v>10</x:v>
      </x:c>
      <x:c r="E62" s="15" t="n">
        <x:f>D62/C62</x:f>
        <x:v>1</x:v>
      </x:c>
      <x:c r="F62" s="9" t="n">
        <x:f>IF(D62=C62,1,0)</x:f>
        <x:v>1</x:v>
      </x:c>
      <x:c r="G62" s="9" t="n">
        <x:f>SUM('RawResults'!Q566,'RawResults'!Q567,'RawResults'!Q568,'RawResults'!Q569,'RawResults'!Q570,'RawResults'!Q571,'RawResults'!Q572,'RawResults'!Q573,'RawResults'!Q574,'RawResults'!Q575)</x:f>
        <x:v>10</x:v>
      </x:c>
      <x:c r="H62" s="15" t="n">
        <x:f>G62/C62</x:f>
        <x:v>1</x:v>
      </x:c>
      <x:c r="I62" s="9" t="n">
        <x:f>IF(G62=C62,1,0)</x:f>
        <x:v>1</x:v>
      </x:c>
      <x:c r="J62" s="9" t="n">
        <x:f>G62-D62</x:f>
        <x:v>0</x:v>
      </x:c>
    </x:row>
    <x:row r="63" ht="23" customHeight="1">
      <x:c r="A63" s="9" t="str">
        <x:v>V2_FALLBACK25</x:v>
      </x:c>
      <x:c r="B63" s="9" t="str">
        <x:v>IMO-012</x:v>
      </x:c>
      <x:c r="C63" s="9" t="n">
        <x:v>6</x:v>
      </x:c>
      <x:c r="D63" s="9" t="n">
        <x:f>SUM('RawResults'!M576,'RawResults'!M577,'RawResults'!M578,'RawResults'!M579,'RawResults'!M580,'RawResults'!M581)</x:f>
        <x:v>6</x:v>
      </x:c>
      <x:c r="E63" s="15" t="n">
        <x:f>D63/C63</x:f>
        <x:v>1</x:v>
      </x:c>
      <x:c r="F63" s="9" t="n">
        <x:f>IF(D63=C63,1,0)</x:f>
        <x:v>1</x:v>
      </x:c>
      <x:c r="G63" s="9" t="n">
        <x:f>SUM('RawResults'!Q576,'RawResults'!Q577,'RawResults'!Q578,'RawResults'!Q579,'RawResults'!Q580,'RawResults'!Q581)</x:f>
        <x:v>6</x:v>
      </x:c>
      <x:c r="H63" s="15" t="n">
        <x:f>G63/C63</x:f>
        <x:v>1</x:v>
      </x:c>
      <x:c r="I63" s="9" t="n">
        <x:f>IF(G63=C63,1,0)</x:f>
        <x:v>1</x:v>
      </x:c>
      <x:c r="J63" s="9" t="n">
        <x:f>G63-D63</x:f>
        <x:v>0</x:v>
      </x:c>
    </x:row>
    <x:row r="64" ht="23" customHeight="1">
      <x:c r="A64" s="9" t="str">
        <x:v>V2_FALLBACK25</x:v>
      </x:c>
      <x:c r="B64" s="9" t="str">
        <x:v>IMO-013</x:v>
      </x:c>
      <x:c r="C64" s="9" t="n">
        <x:v>7</x:v>
      </x:c>
      <x:c r="D64" s="9" t="n">
        <x:f>SUM('RawResults'!M582,'RawResults'!M583,'RawResults'!M584,'RawResults'!M585,'RawResults'!M586,'RawResults'!M587,'RawResults'!M588)</x:f>
        <x:v>6</x:v>
      </x:c>
      <x:c r="E64" s="15" t="n">
        <x:f>D64/C64</x:f>
        <x:v>0.8571428571428571</x:v>
      </x:c>
      <x:c r="F64" s="9" t="n">
        <x:f>IF(D64=C64,1,0)</x:f>
        <x:v>0</x:v>
      </x:c>
      <x:c r="G64" s="9" t="n">
        <x:f>SUM('RawResults'!Q582,'RawResults'!Q583,'RawResults'!Q584,'RawResults'!Q585,'RawResults'!Q586,'RawResults'!Q587,'RawResults'!Q588)</x:f>
        <x:v>6</x:v>
      </x:c>
      <x:c r="H64" s="15" t="n">
        <x:f>G64/C64</x:f>
        <x:v>0.8571428571428571</x:v>
      </x:c>
      <x:c r="I64" s="9" t="n">
        <x:f>IF(G64=C64,1,0)</x:f>
        <x:v>0</x:v>
      </x:c>
      <x:c r="J64" s="9" t="n">
        <x:f>G64-D64</x:f>
        <x:v>0</x:v>
      </x:c>
    </x:row>
    <x:row r="65" ht="23" customHeight="1">
      <x:c r="A65" s="9" t="str">
        <x:v>V2_FALLBACK25</x:v>
      </x:c>
      <x:c r="B65" s="9" t="str">
        <x:v>IMO-014</x:v>
      </x:c>
      <x:c r="C65" s="9" t="n">
        <x:v>5</x:v>
      </x:c>
      <x:c r="D65" s="9" t="n">
        <x:f>SUM('RawResults'!M589,'RawResults'!M590,'RawResults'!M591,'RawResults'!M592,'RawResults'!M593)</x:f>
        <x:v>5</x:v>
      </x:c>
      <x:c r="E65" s="15" t="n">
        <x:f>D65/C65</x:f>
        <x:v>1</x:v>
      </x:c>
      <x:c r="F65" s="9" t="n">
        <x:f>IF(D65=C65,1,0)</x:f>
        <x:v>1</x:v>
      </x:c>
      <x:c r="G65" s="9" t="n">
        <x:f>SUM('RawResults'!Q589,'RawResults'!Q590,'RawResults'!Q591,'RawResults'!Q592,'RawResults'!Q593)</x:f>
        <x:v>5</x:v>
      </x:c>
      <x:c r="H65" s="15" t="n">
        <x:f>G65/C65</x:f>
        <x:v>1</x:v>
      </x:c>
      <x:c r="I65" s="9" t="n">
        <x:f>IF(G65=C65,1,0)</x:f>
        <x:v>1</x:v>
      </x:c>
      <x:c r="J65" s="9" t="n">
        <x:f>G65-D65</x:f>
        <x:v>0</x:v>
      </x:c>
    </x:row>
    <x:row r="66" ht="23" customHeight="1">
      <x:c r="A66" s="9" t="str">
        <x:v>V2_FALLBACK25</x:v>
      </x:c>
      <x:c r="B66" s="9" t="str">
        <x:v>IMO-016</x:v>
      </x:c>
      <x:c r="C66" s="9" t="n">
        <x:v>7</x:v>
      </x:c>
      <x:c r="D66" s="9" t="n">
        <x:f>SUM('RawResults'!M594,'RawResults'!M595,'RawResults'!M596,'RawResults'!M597,'RawResults'!M598,'RawResults'!M599,'RawResults'!M600)</x:f>
        <x:v>4</x:v>
      </x:c>
      <x:c r="E66" s="15" t="n">
        <x:f>D66/C66</x:f>
        <x:v>0.5714285714285714</x:v>
      </x:c>
      <x:c r="F66" s="9" t="n">
        <x:f>IF(D66=C66,1,0)</x:f>
        <x:v>0</x:v>
      </x:c>
      <x:c r="G66" s="9" t="n">
        <x:f>SUM('RawResults'!Q594,'RawResults'!Q595,'RawResults'!Q596,'RawResults'!Q597,'RawResults'!Q598,'RawResults'!Q599,'RawResults'!Q600)</x:f>
        <x:v>4</x:v>
      </x:c>
      <x:c r="H66" s="15" t="n">
        <x:f>G66/C66</x:f>
        <x:v>0.5714285714285714</x:v>
      </x:c>
      <x:c r="I66" s="9" t="n">
        <x:f>IF(G66=C66,1,0)</x:f>
        <x:v>0</x:v>
      </x:c>
      <x:c r="J66" s="9" t="n">
        <x:f>G66-D66</x:f>
        <x:v>0</x:v>
      </x:c>
    </x:row>
    <x:row r="67" ht="23" customHeight="1">
      <x:c r="A67" s="9" t="str">
        <x:v>V2_FALLBACK25</x:v>
      </x:c>
      <x:c r="B67" s="9" t="str">
        <x:v>IMO-017</x:v>
      </x:c>
      <x:c r="C67" s="9" t="n">
        <x:v>7</x:v>
      </x:c>
      <x:c r="D67" s="9" t="n">
        <x:f>SUM('RawResults'!M601,'RawResults'!M602,'RawResults'!M603,'RawResults'!M604,'RawResults'!M605,'RawResults'!M606,'RawResults'!M607)</x:f>
        <x:v>7</x:v>
      </x:c>
      <x:c r="E67" s="15" t="n">
        <x:f>D67/C67</x:f>
        <x:v>1</x:v>
      </x:c>
      <x:c r="F67" s="9" t="n">
        <x:f>IF(D67=C67,1,0)</x:f>
        <x:v>1</x:v>
      </x:c>
      <x:c r="G67" s="9" t="n">
        <x:f>SUM('RawResults'!Q601,'RawResults'!Q602,'RawResults'!Q603,'RawResults'!Q604,'RawResults'!Q605,'RawResults'!Q606,'RawResults'!Q607)</x:f>
        <x:v>7</x:v>
      </x:c>
      <x:c r="H67" s="15" t="n">
        <x:f>G67/C67</x:f>
        <x:v>1</x:v>
      </x:c>
      <x:c r="I67" s="9" t="n">
        <x:f>IF(G67=C67,1,0)</x:f>
        <x:v>1</x:v>
      </x:c>
      <x:c r="J67" s="9" t="n">
        <x:f>G67-D67</x:f>
        <x:v>0</x:v>
      </x:c>
    </x:row>
    <x:row r="68" ht="23" customHeight="1">
      <x:c r="A68" s="9" t="str">
        <x:v>V2_FALLBACK25</x:v>
      </x:c>
      <x:c r="B68" s="9" t="str">
        <x:v>IMO-018</x:v>
      </x:c>
      <x:c r="C68" s="9" t="n">
        <x:v>5</x:v>
      </x:c>
      <x:c r="D68" s="9" t="n">
        <x:f>SUM('RawResults'!M608,'RawResults'!M609,'RawResults'!M610,'RawResults'!M611,'RawResults'!M612)</x:f>
        <x:v>5</x:v>
      </x:c>
      <x:c r="E68" s="15" t="n">
        <x:f>D68/C68</x:f>
        <x:v>1</x:v>
      </x:c>
      <x:c r="F68" s="9" t="n">
        <x:f>IF(D68=C68,1,0)</x:f>
        <x:v>1</x:v>
      </x:c>
      <x:c r="G68" s="9" t="n">
        <x:f>SUM('RawResults'!Q608,'RawResults'!Q609,'RawResults'!Q610,'RawResults'!Q611,'RawResults'!Q612)</x:f>
        <x:v>5</x:v>
      </x:c>
      <x:c r="H68" s="15" t="n">
        <x:f>G68/C68</x:f>
        <x:v>1</x:v>
      </x:c>
      <x:c r="I68" s="9" t="n">
        <x:f>IF(G68=C68,1,0)</x:f>
        <x:v>1</x:v>
      </x:c>
      <x:c r="J68" s="9" t="n">
        <x:f>G68-D68</x:f>
        <x:v>0</x:v>
      </x:c>
    </x:row>
    <x:row r="69" ht="23" customHeight="1">
      <x:c r="A69" s="9" t="str">
        <x:v>V2_FALLBACK25</x:v>
      </x:c>
      <x:c r="B69" s="9" t="str">
        <x:v>IMO-019</x:v>
      </x:c>
      <x:c r="C69" s="9" t="n">
        <x:v>7</x:v>
      </x:c>
      <x:c r="D69" s="9" t="n">
        <x:f>SUM('RawResults'!M613,'RawResults'!M614,'RawResults'!M615,'RawResults'!M616,'RawResults'!M617,'RawResults'!M618,'RawResults'!M619)</x:f>
        <x:v>7</x:v>
      </x:c>
      <x:c r="E69" s="15" t="n">
        <x:f>D69/C69</x:f>
        <x:v>1</x:v>
      </x:c>
      <x:c r="F69" s="9" t="n">
        <x:f>IF(D69=C69,1,0)</x:f>
        <x:v>1</x:v>
      </x:c>
      <x:c r="G69" s="9" t="n">
        <x:f>SUM('RawResults'!Q613,'RawResults'!Q614,'RawResults'!Q615,'RawResults'!Q616,'RawResults'!Q617,'RawResults'!Q618,'RawResults'!Q619)</x:f>
        <x:v>7</x:v>
      </x:c>
      <x:c r="H69" s="15" t="n">
        <x:f>G69/C69</x:f>
        <x:v>1</x:v>
      </x:c>
      <x:c r="I69" s="9" t="n">
        <x:f>IF(G69=C69,1,0)</x:f>
        <x:v>1</x:v>
      </x:c>
      <x:c r="J69" s="9" t="n">
        <x:f>G69-D69</x:f>
        <x:v>0</x:v>
      </x:c>
    </x:row>
    <x:row r="70" ht="23" customHeight="1">
      <x:c r="A70" s="9" t="str">
        <x:v>V2_FALLBACK25</x:v>
      </x:c>
      <x:c r="B70" s="9" t="str">
        <x:v>IMO-021</x:v>
      </x:c>
      <x:c r="C70" s="9" t="n">
        <x:v>8</x:v>
      </x:c>
      <x:c r="D70" s="9" t="n">
        <x:f>SUM('RawResults'!M620,'RawResults'!M621,'RawResults'!M622,'RawResults'!M623,'RawResults'!M624,'RawResults'!M625,'RawResults'!M626,'RawResults'!M627)</x:f>
        <x:v>8</x:v>
      </x:c>
      <x:c r="E70" s="15" t="n">
        <x:f>D70/C70</x:f>
        <x:v>1</x:v>
      </x:c>
      <x:c r="F70" s="9" t="n">
        <x:f>IF(D70=C70,1,0)</x:f>
        <x:v>1</x:v>
      </x:c>
      <x:c r="G70" s="9" t="n">
        <x:f>SUM('RawResults'!Q620,'RawResults'!Q621,'RawResults'!Q622,'RawResults'!Q623,'RawResults'!Q624,'RawResults'!Q625,'RawResults'!Q626,'RawResults'!Q627)</x:f>
        <x:v>8</x:v>
      </x:c>
      <x:c r="H70" s="15" t="n">
        <x:f>G70/C70</x:f>
        <x:v>1</x:v>
      </x:c>
      <x:c r="I70" s="9" t="n">
        <x:f>IF(G70=C70,1,0)</x:f>
        <x:v>1</x:v>
      </x:c>
      <x:c r="J70" s="9" t="n">
        <x:f>G70-D70</x:f>
        <x:v>0</x:v>
      </x:c>
    </x:row>
    <x:row r="71" ht="23" customHeight="1">
      <x:c r="A71" s="9" t="str">
        <x:v>V2_FALLBACK25</x:v>
      </x:c>
      <x:c r="B71" s="9" t="str">
        <x:v>IMO-022</x:v>
      </x:c>
      <x:c r="C71" s="9" t="n">
        <x:v>5</x:v>
      </x:c>
      <x:c r="D71" s="9" t="n">
        <x:f>SUM('RawResults'!M628,'RawResults'!M629,'RawResults'!M630,'RawResults'!M631,'RawResults'!M632)</x:f>
        <x:v>5</x:v>
      </x:c>
      <x:c r="E71" s="15" t="n">
        <x:f>D71/C71</x:f>
        <x:v>1</x:v>
      </x:c>
      <x:c r="F71" s="9" t="n">
        <x:f>IF(D71=C71,1,0)</x:f>
        <x:v>1</x:v>
      </x:c>
      <x:c r="G71" s="9" t="n">
        <x:f>SUM('RawResults'!Q628,'RawResults'!Q629,'RawResults'!Q630,'RawResults'!Q631,'RawResults'!Q632)</x:f>
        <x:v>5</x:v>
      </x:c>
      <x:c r="H71" s="15" t="n">
        <x:f>G71/C71</x:f>
        <x:v>1</x:v>
      </x:c>
      <x:c r="I71" s="9" t="n">
        <x:f>IF(G71=C71,1,0)</x:f>
        <x:v>1</x:v>
      </x:c>
      <x:c r="J71" s="9" t="n">
        <x:f>G71-D71</x:f>
        <x:v>0</x:v>
      </x:c>
    </x:row>
    <x:row r="72" ht="23" customHeight="1">
      <x:c r="A72" s="9" t="str">
        <x:v>V2_FALLBACK25</x:v>
      </x:c>
      <x:c r="B72" s="9" t="str">
        <x:v>IMO-023</x:v>
      </x:c>
      <x:c r="C72" s="9" t="n">
        <x:v>4</x:v>
      </x:c>
      <x:c r="D72" s="9" t="n">
        <x:f>SUM('RawResults'!M633,'RawResults'!M634,'RawResults'!M635,'RawResults'!M636)</x:f>
        <x:v>4</x:v>
      </x:c>
      <x:c r="E72" s="15" t="n">
        <x:f>D72/C72</x:f>
        <x:v>1</x:v>
      </x:c>
      <x:c r="F72" s="9" t="n">
        <x:f>IF(D72=C72,1,0)</x:f>
        <x:v>1</x:v>
      </x:c>
      <x:c r="G72" s="9" t="n">
        <x:f>SUM('RawResults'!Q633,'RawResults'!Q634,'RawResults'!Q635,'RawResults'!Q636)</x:f>
        <x:v>4</x:v>
      </x:c>
      <x:c r="H72" s="15" t="n">
        <x:f>G72/C72</x:f>
        <x:v>1</x:v>
      </x:c>
      <x:c r="I72" s="9" t="n">
        <x:f>IF(G72=C72,1,0)</x:f>
        <x:v>1</x:v>
      </x:c>
      <x:c r="J72" s="9" t="n">
        <x:f>G72-D72</x:f>
        <x:v>0</x:v>
      </x:c>
    </x:row>
    <x:row r="73" ht="23" customHeight="1">
      <x:c r="A73" s="9" t="str">
        <x:v>V2_FALLBACK25</x:v>
      </x:c>
      <x:c r="B73" s="9" t="str">
        <x:v>IMO-024</x:v>
      </x:c>
      <x:c r="C73" s="9" t="n">
        <x:v>3</x:v>
      </x:c>
      <x:c r="D73" s="9" t="n">
        <x:f>SUM('RawResults'!M637,'RawResults'!M638,'RawResults'!M639)</x:f>
        <x:v>3</x:v>
      </x:c>
      <x:c r="E73" s="15" t="n">
        <x:f>D73/C73</x:f>
        <x:v>1</x:v>
      </x:c>
      <x:c r="F73" s="9" t="n">
        <x:f>IF(D73=C73,1,0)</x:f>
        <x:v>1</x:v>
      </x:c>
      <x:c r="G73" s="9" t="n">
        <x:f>SUM('RawResults'!Q637,'RawResults'!Q638,'RawResults'!Q639)</x:f>
        <x:v>3</x:v>
      </x:c>
      <x:c r="H73" s="15" t="n">
        <x:f>G73/C73</x:f>
        <x:v>1</x:v>
      </x:c>
      <x:c r="I73" s="9" t="n">
        <x:f>IF(G73=C73,1,0)</x:f>
        <x:v>1</x:v>
      </x:c>
      <x:c r="J73" s="9" t="n">
        <x:f>G73-D73</x:f>
        <x:v>0</x:v>
      </x:c>
    </x:row>
    <x:row r="74" ht="23" customHeight="1">
      <x:c r="A74" s="9" t="str">
        <x:v>V2_FALLBACK25</x:v>
      </x:c>
      <x:c r="B74" s="9" t="str">
        <x:v>IMO-025</x:v>
      </x:c>
      <x:c r="C74" s="9" t="n">
        <x:v>3</x:v>
      </x:c>
      <x:c r="D74" s="9" t="n">
        <x:f>SUM('RawResults'!M640,'RawResults'!M641,'RawResults'!M642)</x:f>
        <x:v>3</x:v>
      </x:c>
      <x:c r="E74" s="15" t="n">
        <x:f>D74/C74</x:f>
        <x:v>1</x:v>
      </x:c>
      <x:c r="F74" s="9" t="n">
        <x:f>IF(D74=C74,1,0)</x:f>
        <x:v>1</x:v>
      </x:c>
      <x:c r="G74" s="9" t="n">
        <x:f>SUM('RawResults'!Q640,'RawResults'!Q641,'RawResults'!Q642)</x:f>
        <x:v>3</x:v>
      </x:c>
      <x:c r="H74" s="15" t="n">
        <x:f>G74/C74</x:f>
        <x:v>1</x:v>
      </x:c>
      <x:c r="I74" s="9" t="n">
        <x:f>IF(G74=C74,1,0)</x:f>
        <x:v>1</x:v>
      </x:c>
      <x:c r="J74" s="9" t="n">
        <x:f>G74-D74</x:f>
        <x:v>0</x:v>
      </x:c>
    </x:row>
    <x:row r="75" ht="23" customHeight="1">
      <x:c r="A75" s="9" t="str">
        <x:v>V2_FALLBACK25</x:v>
      </x:c>
      <x:c r="B75" s="9" t="str">
        <x:v>IMO-026</x:v>
      </x:c>
      <x:c r="C75" s="9" t="n">
        <x:v>4</x:v>
      </x:c>
      <x:c r="D75" s="9" t="n">
        <x:f>SUM('RawResults'!M643,'RawResults'!M644,'RawResults'!M645,'RawResults'!M646)</x:f>
        <x:v>4</x:v>
      </x:c>
      <x:c r="E75" s="15" t="n">
        <x:f>D75/C75</x:f>
        <x:v>1</x:v>
      </x:c>
      <x:c r="F75" s="9" t="n">
        <x:f>IF(D75=C75,1,0)</x:f>
        <x:v>1</x:v>
      </x:c>
      <x:c r="G75" s="9" t="n">
        <x:f>SUM('RawResults'!Q643,'RawResults'!Q644,'RawResults'!Q645,'RawResults'!Q646)</x:f>
        <x:v>4</x:v>
      </x:c>
      <x:c r="H75" s="15" t="n">
        <x:f>G75/C75</x:f>
        <x:v>1</x:v>
      </x:c>
      <x:c r="I75" s="9" t="n">
        <x:f>IF(G75=C75,1,0)</x:f>
        <x:v>1</x:v>
      </x:c>
      <x:c r="J75" s="9" t="n">
        <x:f>G75-D75</x:f>
        <x:v>0</x:v>
      </x:c>
    </x:row>
    <x:row r="76" ht="23" customHeight="1">
      <x:c r="A76" s="9" t="str">
        <x:v>V2_FALLBACK25</x:v>
      </x:c>
      <x:c r="B76" s="9" t="str">
        <x:v>IMO-027</x:v>
      </x:c>
      <x:c r="C76" s="9" t="n">
        <x:v>7</x:v>
      </x:c>
      <x:c r="D76" s="9" t="n">
        <x:f>SUM('RawResults'!M647,'RawResults'!M648,'RawResults'!M649,'RawResults'!M650,'RawResults'!M651,'RawResults'!M652,'RawResults'!M653)</x:f>
        <x:v>7</x:v>
      </x:c>
      <x:c r="E76" s="15" t="n">
        <x:f>D76/C76</x:f>
        <x:v>1</x:v>
      </x:c>
      <x:c r="F76" s="9" t="n">
        <x:f>IF(D76=C76,1,0)</x:f>
        <x:v>1</x:v>
      </x:c>
      <x:c r="G76" s="9" t="n">
        <x:f>SUM('RawResults'!Q647,'RawResults'!Q648,'RawResults'!Q649,'RawResults'!Q650,'RawResults'!Q651,'RawResults'!Q652,'RawResults'!Q653)</x:f>
        <x:v>7</x:v>
      </x:c>
      <x:c r="H76" s="15" t="n">
        <x:f>G76/C76</x:f>
        <x:v>1</x:v>
      </x:c>
      <x:c r="I76" s="9" t="n">
        <x:f>IF(G76=C76,1,0)</x:f>
        <x:v>1</x:v>
      </x:c>
      <x:c r="J76" s="9" t="n">
        <x:f>G76-D76</x:f>
        <x:v>0</x:v>
      </x:c>
    </x:row>
    <x:row r="77" ht="23" customHeight="1">
      <x:c r="A77" s="9" t="str">
        <x:v>V2_FALLBACK25</x:v>
      </x:c>
      <x:c r="B77" s="9" t="str">
        <x:v>IMO-028</x:v>
      </x:c>
      <x:c r="C77" s="9" t="n">
        <x:v>5</x:v>
      </x:c>
      <x:c r="D77" s="9" t="n">
        <x:f>SUM('RawResults'!M654,'RawResults'!M655,'RawResults'!M656,'RawResults'!M657,'RawResults'!M658)</x:f>
        <x:v>5</x:v>
      </x:c>
      <x:c r="E77" s="15" t="n">
        <x:f>D77/C77</x:f>
        <x:v>1</x:v>
      </x:c>
      <x:c r="F77" s="9" t="n">
        <x:f>IF(D77=C77,1,0)</x:f>
        <x:v>1</x:v>
      </x:c>
      <x:c r="G77" s="9" t="n">
        <x:f>SUM('RawResults'!Q654,'RawResults'!Q655,'RawResults'!Q656,'RawResults'!Q657,'RawResults'!Q658)</x:f>
        <x:v>5</x:v>
      </x:c>
      <x:c r="H77" s="15" t="n">
        <x:f>G77/C77</x:f>
        <x:v>1</x:v>
      </x:c>
      <x:c r="I77" s="9" t="n">
        <x:f>IF(G77=C77,1,0)</x:f>
        <x:v>1</x:v>
      </x:c>
      <x:c r="J77" s="9" t="n">
        <x:f>G77-D77</x:f>
        <x:v>0</x:v>
      </x:c>
    </x:row>
    <x:row r="78" ht="23" customHeight="1">
      <x:c r="A78" s="9" t="str">
        <x:v>V2_FALLBACK25</x:v>
      </x:c>
      <x:c r="B78" s="9" t="str">
        <x:v>IMO-029</x:v>
      </x:c>
      <x:c r="C78" s="9" t="n">
        <x:v>3</x:v>
      </x:c>
      <x:c r="D78" s="9" t="n">
        <x:f>SUM('RawResults'!M659,'RawResults'!M660,'RawResults'!M661)</x:f>
        <x:v>3</x:v>
      </x:c>
      <x:c r="E78" s="15" t="n">
        <x:f>D78/C78</x:f>
        <x:v>1</x:v>
      </x:c>
      <x:c r="F78" s="9" t="n">
        <x:f>IF(D78=C78,1,0)</x:f>
        <x:v>1</x:v>
      </x:c>
      <x:c r="G78" s="9" t="n">
        <x:f>SUM('RawResults'!Q659,'RawResults'!Q660,'RawResults'!Q661)</x:f>
        <x:v>3</x:v>
      </x:c>
      <x:c r="H78" s="15" t="n">
        <x:f>G78/C78</x:f>
        <x:v>1</x:v>
      </x:c>
      <x:c r="I78" s="9" t="n">
        <x:f>IF(G78=C78,1,0)</x:f>
        <x:v>1</x:v>
      </x:c>
      <x:c r="J78" s="9" t="n">
        <x:f>G78-D78</x:f>
        <x:v>0</x:v>
      </x:c>
    </x:row>
    <x:row r="79" ht="23" customHeight="1">
      <x:c r="A79" s="9" t="str">
        <x:v>V2_FALLBACK25</x:v>
      </x:c>
      <x:c r="B79" s="9" t="str">
        <x:v>IMO-030</x:v>
      </x:c>
      <x:c r="C79" s="9" t="n">
        <x:v>7</x:v>
      </x:c>
      <x:c r="D79" s="9" t="n">
        <x:f>SUM('RawResults'!M662,'RawResults'!M663,'RawResults'!M664,'RawResults'!M665,'RawResults'!M666,'RawResults'!M667,'RawResults'!M668)</x:f>
        <x:v>7</x:v>
      </x:c>
      <x:c r="E79" s="15" t="n">
        <x:f>D79/C79</x:f>
        <x:v>1</x:v>
      </x:c>
      <x:c r="F79" s="9" t="n">
        <x:f>IF(D79=C79,1,0)</x:f>
        <x:v>1</x:v>
      </x:c>
      <x:c r="G79" s="9" t="n">
        <x:f>SUM('RawResults'!Q662,'RawResults'!Q663,'RawResults'!Q664,'RawResults'!Q665,'RawResults'!Q666,'RawResults'!Q667,'RawResults'!Q668)</x:f>
        <x:v>7</x:v>
      </x:c>
      <x:c r="H79" s="15" t="n">
        <x:f>G79/C79</x:f>
        <x:v>1</x:v>
      </x:c>
      <x:c r="I79" s="9" t="n">
        <x:f>IF(G79=C79,1,0)</x:f>
        <x:v>1</x:v>
      </x:c>
      <x:c r="J79" s="9" t="n">
        <x:f>G79-D79</x:f>
        <x:v>0</x:v>
      </x:c>
    </x:row>
    <x:row r="80" ht="23" customHeight="1">
      <x:c r="A80" s="9" t="str">
        <x:v>V2_FALLBACK25</x:v>
      </x:c>
      <x:c r="B80" s="9" t="str">
        <x:v>IMO-031</x:v>
      </x:c>
      <x:c r="C80" s="9" t="n">
        <x:v>7</x:v>
      </x:c>
      <x:c r="D80" s="9" t="n">
        <x:f>SUM('RawResults'!M669,'RawResults'!M670,'RawResults'!M671,'RawResults'!M672,'RawResults'!M673,'RawResults'!M674,'RawResults'!M675)</x:f>
        <x:v>5</x:v>
      </x:c>
      <x:c r="E80" s="15" t="n">
        <x:f>D80/C80</x:f>
        <x:v>0.7142857142857143</x:v>
      </x:c>
      <x:c r="F80" s="9" t="n">
        <x:f>IF(D80=C80,1,0)</x:f>
        <x:v>0</x:v>
      </x:c>
      <x:c r="G80" s="9" t="n">
        <x:f>SUM('RawResults'!Q669,'RawResults'!Q670,'RawResults'!Q671,'RawResults'!Q672,'RawResults'!Q673,'RawResults'!Q674,'RawResults'!Q675)</x:f>
        <x:v>5</x:v>
      </x:c>
      <x:c r="H80" s="15" t="n">
        <x:f>G80/C80</x:f>
        <x:v>0.7142857142857143</x:v>
      </x:c>
      <x:c r="I80" s="9" t="n">
        <x:f>IF(G80=C80,1,0)</x:f>
        <x:v>0</x:v>
      </x:c>
      <x:c r="J80" s="9" t="n">
        <x:f>G80-D80</x:f>
        <x:v>0</x:v>
      </x:c>
    </x:row>
    <x:row r="81" ht="23" customHeight="1">
      <x:c r="A81" s="9" t="str">
        <x:v>V2_FALLBACK25</x:v>
      </x:c>
      <x:c r="B81" s="9" t="str">
        <x:v>IMO-032</x:v>
      </x:c>
      <x:c r="C81" s="9" t="n">
        <x:v>9</x:v>
      </x:c>
      <x:c r="D81" s="9" t="n">
        <x:f>SUM('RawResults'!M676,'RawResults'!M677,'RawResults'!M678,'RawResults'!M679,'RawResults'!M680,'RawResults'!M681,'RawResults'!M682,'RawResults'!M683,'RawResults'!M684)</x:f>
        <x:v>6</x:v>
      </x:c>
      <x:c r="E81" s="15" t="n">
        <x:f>D81/C81</x:f>
        <x:v>0.6666666666666666</x:v>
      </x:c>
      <x:c r="F81" s="9" t="n">
        <x:f>IF(D81=C81,1,0)</x:f>
        <x:v>0</x:v>
      </x:c>
      <x:c r="G81" s="9" t="n">
        <x:f>SUM('RawResults'!Q676,'RawResults'!Q677,'RawResults'!Q678,'RawResults'!Q679,'RawResults'!Q680,'RawResults'!Q681,'RawResults'!Q682,'RawResults'!Q683,'RawResults'!Q684)</x:f>
        <x:v>6</x:v>
      </x:c>
      <x:c r="H81" s="15" t="n">
        <x:f>G81/C81</x:f>
        <x:v>0.6666666666666666</x:v>
      </x:c>
      <x:c r="I81" s="9" t="n">
        <x:f>IF(G81=C81,1,0)</x:f>
        <x:v>0</x:v>
      </x:c>
      <x:c r="J81" s="9" t="n">
        <x:f>G81-D81</x:f>
        <x:v>0</x:v>
      </x:c>
    </x:row>
    <x:row r="82" ht="23" customHeight="1">
      <x:c r="A82" s="9" t="str">
        <x:v>V2_FALLBACK25</x:v>
      </x:c>
      <x:c r="B82" s="9" t="str">
        <x:v>IMO-033</x:v>
      </x:c>
      <x:c r="C82" s="9" t="n">
        <x:v>10</x:v>
      </x:c>
      <x:c r="D82" s="9" t="n">
        <x:f>SUM('RawResults'!M685,'RawResults'!M686,'RawResults'!M687,'RawResults'!M688,'RawResults'!M689,'RawResults'!M690,'RawResults'!M691,'RawResults'!M692,'RawResults'!M693,'RawResults'!M694)</x:f>
        <x:v>8</x:v>
      </x:c>
      <x:c r="E82" s="15" t="n">
        <x:f>D82/C82</x:f>
        <x:v>0.8</x:v>
      </x:c>
      <x:c r="F82" s="9" t="n">
        <x:f>IF(D82=C82,1,0)</x:f>
        <x:v>0</x:v>
      </x:c>
      <x:c r="G82" s="9" t="n">
        <x:f>SUM('RawResults'!Q685,'RawResults'!Q686,'RawResults'!Q687,'RawResults'!Q688,'RawResults'!Q689,'RawResults'!Q690,'RawResults'!Q691,'RawResults'!Q692,'RawResults'!Q693,'RawResults'!Q694)</x:f>
        <x:v>8</x:v>
      </x:c>
      <x:c r="H82" s="15" t="n">
        <x:f>G82/C82</x:f>
        <x:v>0.8</x:v>
      </x:c>
      <x:c r="I82" s="9" t="n">
        <x:f>IF(G82=C82,1,0)</x:f>
        <x:v>0</x:v>
      </x:c>
      <x:c r="J82" s="9" t="n">
        <x:f>G82-D82</x:f>
        <x:v>0</x:v>
      </x:c>
    </x:row>
    <x:row r="83" ht="23" customHeight="1">
      <x:c r="A83" s="9" t="str">
        <x:v>V2_FALLBACK25</x:v>
      </x:c>
      <x:c r="B83" s="9" t="str">
        <x:v>IMO-034</x:v>
      </x:c>
      <x:c r="C83" s="9" t="n">
        <x:v>5</x:v>
      </x:c>
      <x:c r="D83" s="9" t="n">
        <x:f>SUM('RawResults'!M695,'RawResults'!M696,'RawResults'!M697,'RawResults'!M698,'RawResults'!M699)</x:f>
        <x:v>5</x:v>
      </x:c>
      <x:c r="E83" s="15" t="n">
        <x:f>D83/C83</x:f>
        <x:v>1</x:v>
      </x:c>
      <x:c r="F83" s="9" t="n">
        <x:f>IF(D83=C83,1,0)</x:f>
        <x:v>1</x:v>
      </x:c>
      <x:c r="G83" s="9" t="n">
        <x:f>SUM('RawResults'!Q695,'RawResults'!Q696,'RawResults'!Q697,'RawResults'!Q698,'RawResults'!Q699)</x:f>
        <x:v>5</x:v>
      </x:c>
      <x:c r="H83" s="15" t="n">
        <x:f>G83/C83</x:f>
        <x:v>1</x:v>
      </x:c>
      <x:c r="I83" s="9" t="n">
        <x:f>IF(G83=C83,1,0)</x:f>
        <x:v>1</x:v>
      </x:c>
      <x:c r="J83" s="9" t="n">
        <x:f>G83-D83</x:f>
        <x:v>0</x:v>
      </x:c>
    </x:row>
    <x:row r="84" ht="23" customHeight="1">
      <x:c r="A84" s="9" t="str">
        <x:v>V2_FALLBACK25</x:v>
      </x:c>
      <x:c r="B84" s="9" t="str">
        <x:v>IMO-035</x:v>
      </x:c>
      <x:c r="C84" s="9" t="n">
        <x:v>7</x:v>
      </x:c>
      <x:c r="D84" s="9" t="n">
        <x:f>SUM('RawResults'!M700,'RawResults'!M701,'RawResults'!M702,'RawResults'!M703,'RawResults'!M704,'RawResults'!M705,'RawResults'!M706)</x:f>
        <x:v>5</x:v>
      </x:c>
      <x:c r="E84" s="15" t="n">
        <x:f>D84/C84</x:f>
        <x:v>0.7142857142857143</x:v>
      </x:c>
      <x:c r="F84" s="9" t="n">
        <x:f>IF(D84=C84,1,0)</x:f>
        <x:v>0</x:v>
      </x:c>
      <x:c r="G84" s="9" t="n">
        <x:f>SUM('RawResults'!Q700,'RawResults'!Q701,'RawResults'!Q702,'RawResults'!Q703,'RawResults'!Q704,'RawResults'!Q705,'RawResults'!Q706)</x:f>
        <x:v>5</x:v>
      </x:c>
      <x:c r="H84" s="15" t="n">
        <x:f>G84/C84</x:f>
        <x:v>0.7142857142857143</x:v>
      </x:c>
      <x:c r="I84" s="9" t="n">
        <x:f>IF(G84=C84,1,0)</x:f>
        <x:v>0</x:v>
      </x:c>
      <x:c r="J84" s="9" t="n">
        <x:f>G84-D84</x:f>
        <x:v>0</x:v>
      </x:c>
    </x:row>
    <x:row r="85" ht="23" customHeight="1">
      <x:c r="A85" s="9" t="str">
        <x:v>V2_FALLBACK25</x:v>
      </x:c>
      <x:c r="B85" s="9" t="str">
        <x:v>IMO-037</x:v>
      </x:c>
      <x:c r="C85" s="9" t="n">
        <x:v>12</x:v>
      </x:c>
      <x:c r="D85" s="9" t="n">
        <x:f>SUM('RawResults'!M707,'RawResults'!M708,'RawResults'!M709,'RawResults'!M710,'RawResults'!M711,'RawResults'!M712,'RawResults'!M713,'RawResults'!M714,'RawResults'!M715,'RawResults'!M716,'RawResults'!M717,'RawResults'!M718)</x:f>
        <x:v>7</x:v>
      </x:c>
      <x:c r="E85" s="15" t="n">
        <x:f>D85/C85</x:f>
        <x:v>0.5833333333333334</x:v>
      </x:c>
      <x:c r="F85" s="9" t="n">
        <x:f>IF(D85=C85,1,0)</x:f>
        <x:v>0</x:v>
      </x:c>
      <x:c r="G85" s="9" t="n">
        <x:f>SUM('RawResults'!Q707,'RawResults'!Q708,'RawResults'!Q709,'RawResults'!Q710,'RawResults'!Q711,'RawResults'!Q712,'RawResults'!Q713,'RawResults'!Q714,'RawResults'!Q715,'RawResults'!Q716,'RawResults'!Q717,'RawResults'!Q718)</x:f>
        <x:v>7</x:v>
      </x:c>
      <x:c r="H85" s="15" t="n">
        <x:f>G85/C85</x:f>
        <x:v>0.5833333333333334</x:v>
      </x:c>
      <x:c r="I85" s="9" t="n">
        <x:f>IF(G85=C85,1,0)</x:f>
        <x:v>0</x:v>
      </x:c>
      <x:c r="J85" s="9" t="n">
        <x:f>G85-D85</x:f>
        <x:v>0</x:v>
      </x:c>
    </x:row>
    <x:row r="86" ht="23" customHeight="1">
      <x:c r="A86" s="9" t="str">
        <x:v>V2_FALLBACK25</x:v>
      </x:c>
      <x:c r="B86" s="9" t="str">
        <x:v>IMO-038</x:v>
      </x:c>
      <x:c r="C86" s="9" t="n">
        <x:v>12</x:v>
      </x:c>
      <x:c r="D86" s="9" t="n">
        <x:f>SUM('RawResults'!M719,'RawResults'!M720,'RawResults'!M721,'RawResults'!M722,'RawResults'!M723,'RawResults'!M724,'RawResults'!M725,'RawResults'!M726,'RawResults'!M727,'RawResults'!M728,'RawResults'!M729,'RawResults'!M730)</x:f>
        <x:v>12</x:v>
      </x:c>
      <x:c r="E86" s="15" t="n">
        <x:f>D86/C86</x:f>
        <x:v>1</x:v>
      </x:c>
      <x:c r="F86" s="9" t="n">
        <x:f>IF(D86=C86,1,0)</x:f>
        <x:v>1</x:v>
      </x:c>
      <x:c r="G86" s="9" t="n">
        <x:f>SUM('RawResults'!Q719,'RawResults'!Q720,'RawResults'!Q721,'RawResults'!Q722,'RawResults'!Q723,'RawResults'!Q724,'RawResults'!Q725,'RawResults'!Q726,'RawResults'!Q727,'RawResults'!Q728,'RawResults'!Q729,'RawResults'!Q730)</x:f>
        <x:v>12</x:v>
      </x:c>
      <x:c r="H86" s="15" t="n">
        <x:f>G86/C86</x:f>
        <x:v>1</x:v>
      </x:c>
      <x:c r="I86" s="9" t="n">
        <x:f>IF(G86=C86,1,0)</x:f>
        <x:v>1</x:v>
      </x:c>
      <x:c r="J86" s="9" t="n">
        <x:f>G86-D86</x:f>
        <x:v>0</x:v>
      </x:c>
    </x:row>
    <x:row r="87" ht="23" customHeight="1">
      <x:c r="A87" s="9" t="str">
        <x:v>V2_FALLBACK25</x:v>
      </x:c>
      <x:c r="B87" s="9" t="str">
        <x:v>IMO-040</x:v>
      </x:c>
      <x:c r="C87" s="9" t="n">
        <x:v>7</x:v>
      </x:c>
      <x:c r="D87" s="9" t="n">
        <x:f>SUM('RawResults'!M731,'RawResults'!M732,'RawResults'!M733,'RawResults'!M734,'RawResults'!M735,'RawResults'!M736,'RawResults'!M737)</x:f>
        <x:v>6</x:v>
      </x:c>
      <x:c r="E87" s="15" t="n">
        <x:f>D87/C87</x:f>
        <x:v>0.8571428571428571</x:v>
      </x:c>
      <x:c r="F87" s="9" t="n">
        <x:f>IF(D87=C87,1,0)</x:f>
        <x:v>0</x:v>
      </x:c>
      <x:c r="G87" s="9" t="n">
        <x:f>SUM('RawResults'!Q731,'RawResults'!Q732,'RawResults'!Q733,'RawResults'!Q734,'RawResults'!Q735,'RawResults'!Q736,'RawResults'!Q737)</x:f>
        <x:v>6</x:v>
      </x:c>
      <x:c r="H87" s="15" t="n">
        <x:f>G87/C87</x:f>
        <x:v>0.8571428571428571</x:v>
      </x:c>
      <x:c r="I87" s="9" t="n">
        <x:f>IF(G87=C87,1,0)</x:f>
        <x:v>0</x:v>
      </x:c>
      <x:c r="J87" s="9" t="n">
        <x:f>G87-D87</x:f>
        <x:v>0</x:v>
      </x:c>
    </x:row>
    <x:row r="88" ht="23" customHeight="1">
      <x:c r="A88" s="9" t="str">
        <x:v>V2_FALLBACK25</x:v>
      </x:c>
      <x:c r="B88" s="9" t="str">
        <x:v>IMO-041</x:v>
      </x:c>
      <x:c r="C88" s="9" t="n">
        <x:v>6</x:v>
      </x:c>
      <x:c r="D88" s="9" t="n">
        <x:f>SUM('RawResults'!M738,'RawResults'!M739,'RawResults'!M740,'RawResults'!M741,'RawResults'!M742,'RawResults'!M743)</x:f>
        <x:v>5</x:v>
      </x:c>
      <x:c r="E88" s="15" t="n">
        <x:f>D88/C88</x:f>
        <x:v>0.8333333333333334</x:v>
      </x:c>
      <x:c r="F88" s="9" t="n">
        <x:f>IF(D88=C88,1,0)</x:f>
        <x:v>0</x:v>
      </x:c>
      <x:c r="G88" s="9" t="n">
        <x:f>SUM('RawResults'!Q738,'RawResults'!Q739,'RawResults'!Q740,'RawResults'!Q741,'RawResults'!Q742,'RawResults'!Q743)</x:f>
        <x:v>5</x:v>
      </x:c>
      <x:c r="H88" s="15" t="n">
        <x:f>G88/C88</x:f>
        <x:v>0.8333333333333334</x:v>
      </x:c>
      <x:c r="I88" s="9" t="n">
        <x:f>IF(G88=C88,1,0)</x:f>
        <x:v>0</x:v>
      </x:c>
      <x:c r="J88" s="9" t="n">
        <x:f>G88-D88</x:f>
        <x:v>0</x:v>
      </x:c>
    </x:row>
    <x:row r="89" ht="23" customHeight="1">
      <x:c r="A89" s="9" t="str">
        <x:v>V2_FALLBACK25</x:v>
      </x:c>
      <x:c r="B89" s="9" t="str">
        <x:v>IMO-043</x:v>
      </x:c>
      <x:c r="C89" s="9" t="n">
        <x:v>9</x:v>
      </x:c>
      <x:c r="D89" s="9" t="n">
        <x:f>SUM('RawResults'!M744,'RawResults'!M745,'RawResults'!M746,'RawResults'!M747,'RawResults'!M748,'RawResults'!M749,'RawResults'!M750,'RawResults'!M751,'RawResults'!M752)</x:f>
        <x:v>5</x:v>
      </x:c>
      <x:c r="E89" s="15" t="n">
        <x:f>D89/C89</x:f>
        <x:v>0.5555555555555556</x:v>
      </x:c>
      <x:c r="F89" s="9" t="n">
        <x:f>IF(D89=C89,1,0)</x:f>
        <x:v>0</x:v>
      </x:c>
      <x:c r="G89" s="9" t="n">
        <x:f>SUM('RawResults'!Q744,'RawResults'!Q745,'RawResults'!Q746,'RawResults'!Q747,'RawResults'!Q748,'RawResults'!Q749,'RawResults'!Q750,'RawResults'!Q751,'RawResults'!Q752)</x:f>
        <x:v>5</x:v>
      </x:c>
      <x:c r="H89" s="15" t="n">
        <x:f>G89/C89</x:f>
        <x:v>0.5555555555555556</x:v>
      </x:c>
      <x:c r="I89" s="9" t="n">
        <x:f>IF(G89=C89,1,0)</x:f>
        <x:v>0</x:v>
      </x:c>
      <x:c r="J89" s="9" t="n">
        <x:f>G89-D89</x:f>
        <x:v>0</x:v>
      </x:c>
    </x:row>
    <x:row r="90" ht="23" customHeight="1">
      <x:c r="A90" s="9" t="str">
        <x:v>V2_FALLBACK25</x:v>
      </x:c>
      <x:c r="B90" s="9" t="str">
        <x:v>IMO-045</x:v>
      </x:c>
      <x:c r="C90" s="9" t="n">
        <x:v>8</x:v>
      </x:c>
      <x:c r="D90" s="9" t="n">
        <x:f>SUM('RawResults'!M753,'RawResults'!M754,'RawResults'!M755,'RawResults'!M756,'RawResults'!M757,'RawResults'!M758,'RawResults'!M759,'RawResults'!M760)</x:f>
        <x:v>7</x:v>
      </x:c>
      <x:c r="E90" s="15" t="n">
        <x:f>D90/C90</x:f>
        <x:v>0.875</x:v>
      </x:c>
      <x:c r="F90" s="9" t="n">
        <x:f>IF(D90=C90,1,0)</x:f>
        <x:v>0</x:v>
      </x:c>
      <x:c r="G90" s="9" t="n">
        <x:f>SUM('RawResults'!Q753,'RawResults'!Q754,'RawResults'!Q755,'RawResults'!Q756,'RawResults'!Q757,'RawResults'!Q758,'RawResults'!Q759,'RawResults'!Q760)</x:f>
        <x:v>7</x:v>
      </x:c>
      <x:c r="H90" s="15" t="n">
        <x:f>G90/C90</x:f>
        <x:v>0.875</x:v>
      </x:c>
      <x:c r="I90" s="9" t="n">
        <x:f>IF(G90=C90,1,0)</x:f>
        <x:v>0</x:v>
      </x:c>
      <x:c r="J90" s="9" t="n">
        <x:f>G90-D90</x:f>
        <x:v>0</x:v>
      </x:c>
    </x:row>
    <x:row r="91" ht="23" customHeight="1">
      <x:c r="A91" s="9" t="str">
        <x:v>V2_FALLBACK25</x:v>
      </x:c>
      <x:c r="B91" s="9" t="str">
        <x:v>IMO-047</x:v>
      </x:c>
      <x:c r="C91" s="9" t="n">
        <x:v>11</x:v>
      </x:c>
      <x:c r="D91" s="9" t="n">
        <x:f>SUM('RawResults'!M761,'RawResults'!M762,'RawResults'!M763,'RawResults'!M764,'RawResults'!M765,'RawResults'!M766,'RawResults'!M767,'RawResults'!M768,'RawResults'!M769,'RawResults'!M770,'RawResults'!M771)</x:f>
        <x:v>6</x:v>
      </x:c>
      <x:c r="E91" s="15" t="n">
        <x:f>D91/C91</x:f>
        <x:v>0.5454545454545454</x:v>
      </x:c>
      <x:c r="F91" s="9" t="n">
        <x:f>IF(D91=C91,1,0)</x:f>
        <x:v>0</x:v>
      </x:c>
      <x:c r="G91" s="9" t="n">
        <x:f>SUM('RawResults'!Q761,'RawResults'!Q762,'RawResults'!Q763,'RawResults'!Q764,'RawResults'!Q765,'RawResults'!Q766,'RawResults'!Q767,'RawResults'!Q768,'RawResults'!Q769,'RawResults'!Q770,'RawResults'!Q771)</x:f>
        <x:v>6</x:v>
      </x:c>
      <x:c r="H91" s="15" t="n">
        <x:f>G91/C91</x:f>
        <x:v>0.5454545454545454</x:v>
      </x:c>
      <x:c r="I91" s="9" t="n">
        <x:f>IF(G91=C91,1,0)</x:f>
        <x:v>0</x:v>
      </x:c>
      <x:c r="J91" s="9" t="n">
        <x:f>G91-D91</x:f>
        <x:v>0</x:v>
      </x:c>
    </x:row>
    <x:row r="92" ht="23" customHeight="1">
      <x:c r="A92" s="9" t="str">
        <x:v>V2_FALLBACK25</x:v>
      </x:c>
      <x:c r="B92" s="9" t="str">
        <x:v>IMO-048</x:v>
      </x:c>
      <x:c r="C92" s="9" t="n">
        <x:v>7</x:v>
      </x:c>
      <x:c r="D92" s="9" t="n">
        <x:f>SUM('RawResults'!M772,'RawResults'!M773,'RawResults'!M774,'RawResults'!M775,'RawResults'!M776,'RawResults'!M777,'RawResults'!M778)</x:f>
        <x:v>4</x:v>
      </x:c>
      <x:c r="E92" s="15" t="n">
        <x:f>D92/C92</x:f>
        <x:v>0.5714285714285714</x:v>
      </x:c>
      <x:c r="F92" s="9" t="n">
        <x:f>IF(D92=C92,1,0)</x:f>
        <x:v>0</x:v>
      </x:c>
      <x:c r="G92" s="9" t="n">
        <x:f>SUM('RawResults'!Q772,'RawResults'!Q773,'RawResults'!Q774,'RawResults'!Q775,'RawResults'!Q776,'RawResults'!Q777,'RawResults'!Q778)</x:f>
        <x:v>4</x:v>
      </x:c>
      <x:c r="H92" s="15" t="n">
        <x:f>G92/C92</x:f>
        <x:v>0.5714285714285714</x:v>
      </x:c>
      <x:c r="I92" s="9" t="n">
        <x:f>IF(G92=C92,1,0)</x:f>
        <x:v>0</x:v>
      </x:c>
      <x:c r="J92" s="9" t="n">
        <x:f>G92-D92</x:f>
        <x:v>0</x:v>
      </x:c>
    </x:row>
    <x:row r="93" ht="23" customHeight="1">
      <x:c r="A93" s="9" t="str">
        <x:v>V2_FALLBACK25</x:v>
      </x:c>
      <x:c r="B93" s="9" t="str">
        <x:v>IMO-049</x:v>
      </x:c>
      <x:c r="C93" s="9" t="n">
        <x:v>12</x:v>
      </x:c>
      <x:c r="D93" s="9" t="n">
        <x:f>SUM('RawResults'!M779,'RawResults'!M780,'RawResults'!M781,'RawResults'!M782,'RawResults'!M783,'RawResults'!M784,'RawResults'!M785,'RawResults'!M786,'RawResults'!M787,'RawResults'!M788,'RawResults'!M789,'RawResults'!M790)</x:f>
        <x:v>5</x:v>
      </x:c>
      <x:c r="E93" s="15" t="n">
        <x:f>D93/C93</x:f>
        <x:v>0.4166666666666667</x:v>
      </x:c>
      <x:c r="F93" s="9" t="n">
        <x:f>IF(D93=C93,1,0)</x:f>
        <x:v>0</x:v>
      </x:c>
      <x:c r="G93" s="9" t="n">
        <x:f>SUM('RawResults'!Q779,'RawResults'!Q780,'RawResults'!Q781,'RawResults'!Q782,'RawResults'!Q783,'RawResults'!Q784,'RawResults'!Q785,'RawResults'!Q786,'RawResults'!Q787,'RawResults'!Q788,'RawResults'!Q789,'RawResults'!Q790)</x:f>
        <x:v>5</x:v>
      </x:c>
      <x:c r="H93" s="15" t="n">
        <x:f>G93/C93</x:f>
        <x:v>0.4166666666666667</x:v>
      </x:c>
      <x:c r="I93" s="9" t="n">
        <x:f>IF(G93=C93,1,0)</x:f>
        <x:v>0</x:v>
      </x:c>
      <x:c r="J93" s="9" t="n">
        <x:f>G93-D93</x:f>
        <x:v>0</x:v>
      </x:c>
    </x:row>
    <x:row r="94" ht="23" customHeight="1">
      <x:c r="A94" s="9" t="str">
        <x:v>V2_FALLBACK25</x:v>
      </x:c>
      <x:c r="B94" s="9" t="str">
        <x:v>IMO-050</x:v>
      </x:c>
      <x:c r="C94" s="9" t="n">
        <x:v>6</x:v>
      </x:c>
      <x:c r="D94" s="9" t="n">
        <x:f>SUM('RawResults'!M791,'RawResults'!M792,'RawResults'!M793,'RawResults'!M794,'RawResults'!M795,'RawResults'!M796)</x:f>
        <x:v>6</x:v>
      </x:c>
      <x:c r="E94" s="15" t="n">
        <x:f>D94/C94</x:f>
        <x:v>1</x:v>
      </x:c>
      <x:c r="F94" s="9" t="n">
        <x:f>IF(D94=C94,1,0)</x:f>
        <x:v>1</x:v>
      </x:c>
      <x:c r="G94" s="9" t="n">
        <x:f>SUM('RawResults'!Q791,'RawResults'!Q792,'RawResults'!Q793,'RawResults'!Q794,'RawResults'!Q795,'RawResults'!Q796)</x:f>
        <x:v>6</x:v>
      </x:c>
      <x:c r="H94" s="15" t="n">
        <x:f>G94/C94</x:f>
        <x:v>1</x:v>
      </x:c>
      <x:c r="I94" s="9" t="n">
        <x:f>IF(G94=C94,1,0)</x:f>
        <x:v>1</x:v>
      </x:c>
      <x:c r="J94" s="9" t="n">
        <x:f>G94-D94</x:f>
        <x:v>0</x:v>
      </x:c>
    </x:row>
    <x:row r="95" ht="23" customHeight="1">
      <x:c r="A95" s="9" t="str">
        <x:v>V2_FALLBACK25</x:v>
      </x:c>
      <x:c r="B95" s="9" t="str">
        <x:v>IMO-051</x:v>
      </x:c>
      <x:c r="C95" s="9" t="n">
        <x:v>7</x:v>
      </x:c>
      <x:c r="D95" s="9" t="n">
        <x:f>SUM('RawResults'!M797,'RawResults'!M798,'RawResults'!M799,'RawResults'!M800,'RawResults'!M801,'RawResults'!M802,'RawResults'!M803)</x:f>
        <x:v>5</x:v>
      </x:c>
      <x:c r="E95" s="15" t="n">
        <x:f>D95/C95</x:f>
        <x:v>0.7142857142857143</x:v>
      </x:c>
      <x:c r="F95" s="9" t="n">
        <x:f>IF(D95=C95,1,0)</x:f>
        <x:v>0</x:v>
      </x:c>
      <x:c r="G95" s="9" t="n">
        <x:f>SUM('RawResults'!Q797,'RawResults'!Q798,'RawResults'!Q799,'RawResults'!Q800,'RawResults'!Q801,'RawResults'!Q802,'RawResults'!Q803)</x:f>
        <x:v>5</x:v>
      </x:c>
      <x:c r="H95" s="15" t="n">
        <x:f>G95/C95</x:f>
        <x:v>0.7142857142857143</x:v>
      </x:c>
      <x:c r="I95" s="9" t="n">
        <x:f>IF(G95=C95,1,0)</x:f>
        <x:v>0</x:v>
      </x:c>
      <x:c r="J95" s="9" t="n">
        <x:f>G95-D95</x:f>
        <x:v>0</x:v>
      </x:c>
    </x:row>
    <x:row r="96" ht="23" customHeight="1">
      <x:c r="A96" s="9" t="str">
        <x:v>V2_FALLBACK25</x:v>
      </x:c>
      <x:c r="B96" s="9" t="str">
        <x:v>IMO-052</x:v>
      </x:c>
      <x:c r="C96" s="9" t="n">
        <x:v>7</x:v>
      </x:c>
      <x:c r="D96" s="9" t="n">
        <x:f>SUM('RawResults'!M804,'RawResults'!M805,'RawResults'!M806,'RawResults'!M807,'RawResults'!M808,'RawResults'!M809,'RawResults'!M810)</x:f>
        <x:v>5</x:v>
      </x:c>
      <x:c r="E96" s="15" t="n">
        <x:f>D96/C96</x:f>
        <x:v>0.7142857142857143</x:v>
      </x:c>
      <x:c r="F96" s="9" t="n">
        <x:f>IF(D96=C96,1,0)</x:f>
        <x:v>0</x:v>
      </x:c>
      <x:c r="G96" s="9" t="n">
        <x:f>SUM('RawResults'!Q804,'RawResults'!Q805,'RawResults'!Q806,'RawResults'!Q807,'RawResults'!Q808,'RawResults'!Q809,'RawResults'!Q810)</x:f>
        <x:v>5</x:v>
      </x:c>
      <x:c r="H96" s="15" t="n">
        <x:f>G96/C96</x:f>
        <x:v>0.7142857142857143</x:v>
      </x:c>
      <x:c r="I96" s="9" t="n">
        <x:f>IF(G96=C96,1,0)</x:f>
        <x:v>0</x:v>
      </x:c>
      <x:c r="J96" s="9" t="n">
        <x:f>G96-D96</x:f>
        <x:v>0</x:v>
      </x:c>
    </x:row>
    <x:row r="97" ht="23" customHeight="1">
      <x:c r="A97" s="9" t="str">
        <x:v>V2_FALLBACK25</x:v>
      </x:c>
      <x:c r="B97" s="9" t="str">
        <x:v>IMO-053</x:v>
      </x:c>
      <x:c r="C97" s="9" t="n">
        <x:v>6</x:v>
      </x:c>
      <x:c r="D97" s="9" t="n">
        <x:f>SUM('RawResults'!M811,'RawResults'!M812,'RawResults'!M813,'RawResults'!M814,'RawResults'!M815,'RawResults'!M816)</x:f>
        <x:v>4</x:v>
      </x:c>
      <x:c r="E97" s="15" t="n">
        <x:f>D97/C97</x:f>
        <x:v>0.6666666666666666</x:v>
      </x:c>
      <x:c r="F97" s="9" t="n">
        <x:f>IF(D97=C97,1,0)</x:f>
        <x:v>0</x:v>
      </x:c>
      <x:c r="G97" s="9" t="n">
        <x:f>SUM('RawResults'!Q811,'RawResults'!Q812,'RawResults'!Q813,'RawResults'!Q814,'RawResults'!Q815,'RawResults'!Q816)</x:f>
        <x:v>4</x:v>
      </x:c>
      <x:c r="H97" s="15" t="n">
        <x:f>G97/C97</x:f>
        <x:v>0.6666666666666666</x:v>
      </x:c>
      <x:c r="I97" s="9" t="n">
        <x:f>IF(G97=C97,1,0)</x:f>
        <x:v>0</x:v>
      </x:c>
      <x:c r="J97" s="9" t="n">
        <x:f>G97-D97</x:f>
        <x:v>0</x:v>
      </x:c>
    </x:row>
    <x:row r="98" ht="23" customHeight="1">
      <x:c r="A98" s="9" t="str">
        <x:v>V2_FALLBACK25</x:v>
      </x:c>
      <x:c r="B98" s="9" t="str">
        <x:v>IMO-055</x:v>
      </x:c>
      <x:c r="C98" s="9" t="n">
        <x:v>9</x:v>
      </x:c>
      <x:c r="D98" s="9" t="n">
        <x:f>SUM('RawResults'!M817,'RawResults'!M818,'RawResults'!M819,'RawResults'!M820,'RawResults'!M821,'RawResults'!M822,'RawResults'!M823,'RawResults'!M824,'RawResults'!M825)</x:f>
        <x:v>5</x:v>
      </x:c>
      <x:c r="E98" s="15" t="n">
        <x:f>D98/C98</x:f>
        <x:v>0.5555555555555556</x:v>
      </x:c>
      <x:c r="F98" s="9" t="n">
        <x:f>IF(D98=C98,1,0)</x:f>
        <x:v>0</x:v>
      </x:c>
      <x:c r="G98" s="9" t="n">
        <x:f>SUM('RawResults'!Q817,'RawResults'!Q818,'RawResults'!Q819,'RawResults'!Q820,'RawResults'!Q821,'RawResults'!Q822,'RawResults'!Q823,'RawResults'!Q824,'RawResults'!Q825)</x:f>
        <x:v>5</x:v>
      </x:c>
      <x:c r="H98" s="15" t="n">
        <x:f>G98/C98</x:f>
        <x:v>0.5555555555555556</x:v>
      </x:c>
      <x:c r="I98" s="9" t="n">
        <x:f>IF(G98=C98,1,0)</x:f>
        <x:v>0</x:v>
      </x:c>
      <x:c r="J98" s="9" t="n">
        <x:f>G98-D98</x:f>
        <x:v>0</x:v>
      </x:c>
    </x:row>
    <x:row r="99" ht="23" customHeight="1">
      <x:c r="A99" s="9" t="str">
        <x:v>V2_FALLBACK25</x:v>
      </x:c>
      <x:c r="B99" s="9" t="str">
        <x:v>IMO-057</x:v>
      </x:c>
      <x:c r="C99" s="9" t="n">
        <x:v>12</x:v>
      </x:c>
      <x:c r="D99" s="9" t="n">
        <x:f>SUM('RawResults'!M826,'RawResults'!M827,'RawResults'!M828,'RawResults'!M829,'RawResults'!M830,'RawResults'!M831,'RawResults'!M832,'RawResults'!M833,'RawResults'!M834,'RawResults'!M835,'RawResults'!M836,'RawResults'!M837)</x:f>
        <x:v>12</x:v>
      </x:c>
      <x:c r="E99" s="15" t="n">
        <x:f>D99/C99</x:f>
        <x:v>1</x:v>
      </x:c>
      <x:c r="F99" s="9" t="n">
        <x:f>IF(D99=C99,1,0)</x:f>
        <x:v>1</x:v>
      </x:c>
      <x:c r="G99" s="9" t="n">
        <x:f>SUM('RawResults'!Q826,'RawResults'!Q827,'RawResults'!Q828,'RawResults'!Q829,'RawResults'!Q830,'RawResults'!Q831,'RawResults'!Q832,'RawResults'!Q833,'RawResults'!Q834,'RawResults'!Q835,'RawResults'!Q836,'RawResults'!Q837)</x:f>
        <x:v>12</x:v>
      </x:c>
      <x:c r="H99" s="15" t="n">
        <x:f>G99/C99</x:f>
        <x:v>1</x:v>
      </x:c>
      <x:c r="I99" s="9" t="n">
        <x:f>IF(G99=C99,1,0)</x:f>
        <x:v>1</x:v>
      </x:c>
      <x:c r="J99" s="9" t="n">
        <x:f>G99-D99</x:f>
        <x:v>0</x:v>
      </x:c>
    </x:row>
    <x:row r="100" ht="23" customHeight="1">
      <x:c r="A100" s="9" t="str">
        <x:v>V2_FALLBACK25</x:v>
      </x:c>
      <x:c r="B100" s="9" t="str">
        <x:v>IMO-058</x:v>
      </x:c>
      <x:c r="C100" s="9" t="n">
        <x:v>7</x:v>
      </x:c>
      <x:c r="D100" s="9" t="n">
        <x:f>SUM('RawResults'!M838,'RawResults'!M839,'RawResults'!M840,'RawResults'!M841,'RawResults'!M842,'RawResults'!M843,'RawResults'!M844)</x:f>
        <x:v>5</x:v>
      </x:c>
      <x:c r="E100" s="15" t="n">
        <x:f>D100/C100</x:f>
        <x:v>0.7142857142857143</x:v>
      </x:c>
      <x:c r="F100" s="9" t="n">
        <x:f>IF(D100=C100,1,0)</x:f>
        <x:v>0</x:v>
      </x:c>
      <x:c r="G100" s="9" t="n">
        <x:f>SUM('RawResults'!Q838,'RawResults'!Q839,'RawResults'!Q840,'RawResults'!Q841,'RawResults'!Q842,'RawResults'!Q843,'RawResults'!Q844)</x:f>
        <x:v>5</x:v>
      </x:c>
      <x:c r="H100" s="15" t="n">
        <x:f>G100/C100</x:f>
        <x:v>0.7142857142857143</x:v>
      </x:c>
      <x:c r="I100" s="9" t="n">
        <x:f>IF(G100=C100,1,0)</x:f>
        <x:v>0</x:v>
      </x:c>
      <x:c r="J100" s="9" t="n">
        <x:f>G100-D100</x:f>
        <x:v>0</x:v>
      </x:c>
    </x:row>
    <x:row r="101" ht="23" customHeight="1">
      <x:c r="A101" s="9" t="str">
        <x:v>V2_FALLBACK25</x:v>
      </x:c>
      <x:c r="B101" s="9" t="str">
        <x:v>IMO-059</x:v>
      </x:c>
      <x:c r="C101" s="9" t="n">
        <x:v>7</x:v>
      </x:c>
      <x:c r="D101" s="9" t="n">
        <x:f>SUM('RawResults'!M845,'RawResults'!M846,'RawResults'!M847,'RawResults'!M848,'RawResults'!M849,'RawResults'!M850,'RawResults'!M851)</x:f>
        <x:v>7</x:v>
      </x:c>
      <x:c r="E101" s="15" t="n">
        <x:f>D101/C101</x:f>
        <x:v>1</x:v>
      </x:c>
      <x:c r="F101" s="9" t="n">
        <x:f>IF(D101=C101,1,0)</x:f>
        <x:v>1</x:v>
      </x:c>
      <x:c r="G101" s="9" t="n">
        <x:f>SUM('RawResults'!Q845,'RawResults'!Q846,'RawResults'!Q847,'RawResults'!Q848,'RawResults'!Q849,'RawResults'!Q850,'RawResults'!Q851)</x:f>
        <x:v>7</x:v>
      </x:c>
      <x:c r="H101" s="15" t="n">
        <x:f>G101/C101</x:f>
        <x:v>1</x:v>
      </x:c>
      <x:c r="I101" s="9" t="n">
        <x:f>IF(G101=C101,1,0)</x:f>
        <x:v>1</x:v>
      </x:c>
      <x:c r="J101" s="9" t="n">
        <x:f>G101-D101</x:f>
        <x:v>0</x:v>
      </x:c>
    </x:row>
    <x:row r="102" ht="23" customHeight="1">
      <x:c r="A102" s="9" t="str">
        <x:v>V2_FALLBACK25</x:v>
      </x:c>
      <x:c r="B102" s="9" t="str">
        <x:v>IMO-060</x:v>
      </x:c>
      <x:c r="C102" s="9" t="n">
        <x:v>7</x:v>
      </x:c>
      <x:c r="D102" s="9" t="n">
        <x:f>SUM('RawResults'!M852,'RawResults'!M853,'RawResults'!M854,'RawResults'!M855,'RawResults'!M856,'RawResults'!M857,'RawResults'!M858)</x:f>
        <x:v>7</x:v>
      </x:c>
      <x:c r="E102" s="15" t="n">
        <x:f>D102/C102</x:f>
        <x:v>1</x:v>
      </x:c>
      <x:c r="F102" s="9" t="n">
        <x:f>IF(D102=C102,1,0)</x:f>
        <x:v>1</x:v>
      </x:c>
      <x:c r="G102" s="9" t="n">
        <x:f>SUM('RawResults'!Q852,'RawResults'!Q853,'RawResults'!Q854,'RawResults'!Q855,'RawResults'!Q856,'RawResults'!Q857,'RawResults'!Q858)</x:f>
        <x:v>7</x:v>
      </x:c>
      <x:c r="H102" s="15" t="n">
        <x:f>G102/C102</x:f>
        <x:v>1</x:v>
      </x:c>
      <x:c r="I102" s="9" t="n">
        <x:f>IF(G102=C102,1,0)</x:f>
        <x:v>1</x:v>
      </x:c>
      <x:c r="J102" s="9" t="n">
        <x:f>G102-D102</x:f>
        <x:v>0</x:v>
      </x:c>
    </x:row>
    <x:row r="103" ht="23" customHeight="1">
      <x:c r="A103" s="9" t="str">
        <x:v>V2_FALLBACK25</x:v>
      </x:c>
      <x:c r="B103" s="9" t="str">
        <x:v>IMO-062</x:v>
      </x:c>
      <x:c r="C103" s="9" t="n">
        <x:v>9</x:v>
      </x:c>
      <x:c r="D103" s="9" t="n">
        <x:f>SUM('RawResults'!M859,'RawResults'!M860,'RawResults'!M861,'RawResults'!M862,'RawResults'!M863,'RawResults'!M864,'RawResults'!M865,'RawResults'!M866,'RawResults'!M867)</x:f>
        <x:v>6</x:v>
      </x:c>
      <x:c r="E103" s="15" t="n">
        <x:f>D103/C103</x:f>
        <x:v>0.6666666666666666</x:v>
      </x:c>
      <x:c r="F103" s="9" t="n">
        <x:f>IF(D103=C103,1,0)</x:f>
        <x:v>0</x:v>
      </x:c>
      <x:c r="G103" s="9" t="n">
        <x:f>SUM('RawResults'!Q859,'RawResults'!Q860,'RawResults'!Q861,'RawResults'!Q862,'RawResults'!Q863,'RawResults'!Q864,'RawResults'!Q865,'RawResults'!Q866,'RawResults'!Q867)</x:f>
        <x:v>6</x:v>
      </x:c>
      <x:c r="H103" s="15" t="n">
        <x:f>G103/C103</x:f>
        <x:v>0.6666666666666666</x:v>
      </x:c>
      <x:c r="I103" s="9" t="n">
        <x:f>IF(G103=C103,1,0)</x:f>
        <x:v>0</x:v>
      </x:c>
      <x:c r="J103" s="9" t="n">
        <x:f>G103-D103</x:f>
        <x:v>0</x:v>
      </x:c>
    </x:row>
    <x:row r="104" ht="23" customHeight="1">
      <x:c r="A104" s="9" t="str">
        <x:v>V2_FALLBACK25</x:v>
      </x:c>
      <x:c r="B104" s="9" t="str">
        <x:v>IMO-064</x:v>
      </x:c>
      <x:c r="C104" s="9" t="n">
        <x:v>8</x:v>
      </x:c>
      <x:c r="D104" s="9" t="n">
        <x:f>SUM('RawResults'!M868,'RawResults'!M869,'RawResults'!M870,'RawResults'!M871,'RawResults'!M872,'RawResults'!M873,'RawResults'!M874,'RawResults'!M875)</x:f>
        <x:v>6</x:v>
      </x:c>
      <x:c r="E104" s="15" t="n">
        <x:f>D104/C104</x:f>
        <x:v>0.75</x:v>
      </x:c>
      <x:c r="F104" s="9" t="n">
        <x:f>IF(D104=C104,1,0)</x:f>
        <x:v>0</x:v>
      </x:c>
      <x:c r="G104" s="9" t="n">
        <x:f>SUM('RawResults'!Q868,'RawResults'!Q869,'RawResults'!Q870,'RawResults'!Q871,'RawResults'!Q872,'RawResults'!Q873,'RawResults'!Q874,'RawResults'!Q875)</x:f>
        <x:v>6</x:v>
      </x:c>
      <x:c r="H104" s="15" t="n">
        <x:f>G104/C104</x:f>
        <x:v>0.75</x:v>
      </x:c>
      <x:c r="I104" s="9" t="n">
        <x:f>IF(G104=C104,1,0)</x:f>
        <x:v>0</x:v>
      </x:c>
      <x:c r="J104" s="9" t="n">
        <x:f>G104-D104</x:f>
        <x:v>0</x:v>
      </x:c>
    </x:row>
    <x:row r="105" ht="23" customHeight="1">
      <x:c r="A105" s="9" t="str">
        <x:v>V2_FALLBACK25</x:v>
      </x:c>
      <x:c r="B105" s="9" t="str">
        <x:v>IMO-065</x:v>
      </x:c>
      <x:c r="C105" s="9" t="n">
        <x:v>12</x:v>
      </x:c>
      <x:c r="D105" s="9" t="n">
        <x:f>SUM('RawResults'!M876,'RawResults'!M877,'RawResults'!M878,'RawResults'!M879,'RawResults'!M880,'RawResults'!M881,'RawResults'!M882,'RawResults'!M883,'RawResults'!M884,'RawResults'!M885,'RawResults'!M886,'RawResults'!M887)</x:f>
        <x:v>12</x:v>
      </x:c>
      <x:c r="E105" s="15" t="n">
        <x:f>D105/C105</x:f>
        <x:v>1</x:v>
      </x:c>
      <x:c r="F105" s="9" t="n">
        <x:f>IF(D105=C105,1,0)</x:f>
        <x:v>1</x:v>
      </x:c>
      <x:c r="G105" s="9" t="n">
        <x:f>SUM('RawResults'!Q876,'RawResults'!Q877,'RawResults'!Q878,'RawResults'!Q879,'RawResults'!Q880,'RawResults'!Q881,'RawResults'!Q882,'RawResults'!Q883,'RawResults'!Q884,'RawResults'!Q885,'RawResults'!Q886,'RawResults'!Q887)</x:f>
        <x:v>12</x:v>
      </x:c>
      <x:c r="H105" s="15" t="n">
        <x:f>G105/C105</x:f>
        <x:v>1</x:v>
      </x:c>
      <x:c r="I105" s="9" t="n">
        <x:f>IF(G105=C105,1,0)</x:f>
        <x:v>1</x:v>
      </x:c>
      <x:c r="J105" s="9" t="n">
        <x:f>G105-D105</x:f>
        <x:v>0</x:v>
      </x:c>
    </x:row>
    <x:row r="106" ht="23" customHeight="1">
      <x:c r="A106" s="9" t="str">
        <x:v>V2_FALLBACK25</x:v>
      </x:c>
      <x:c r="B106" s="9" t="str">
        <x:v>IMO-066</x:v>
      </x:c>
      <x:c r="C106" s="9" t="n">
        <x:v>10</x:v>
      </x:c>
      <x:c r="D106" s="9" t="n">
        <x:f>SUM('RawResults'!M888,'RawResults'!M889,'RawResults'!M890,'RawResults'!M891,'RawResults'!M892,'RawResults'!M893,'RawResults'!M894,'RawResults'!M895,'RawResults'!M896,'RawResults'!M897)</x:f>
        <x:v>10</x:v>
      </x:c>
      <x:c r="E106" s="15" t="n">
        <x:f>D106/C106</x:f>
        <x:v>1</x:v>
      </x:c>
      <x:c r="F106" s="9" t="n">
        <x:f>IF(D106=C106,1,0)</x:f>
        <x:v>1</x:v>
      </x:c>
      <x:c r="G106" s="9" t="n">
        <x:f>SUM('RawResults'!Q888,'RawResults'!Q889,'RawResults'!Q890,'RawResults'!Q891,'RawResults'!Q892,'RawResults'!Q893,'RawResults'!Q894,'RawResults'!Q895,'RawResults'!Q896,'RawResults'!Q897)</x:f>
        <x:v>10</x:v>
      </x:c>
      <x:c r="H106" s="15" t="n">
        <x:f>G106/C106</x:f>
        <x:v>1</x:v>
      </x:c>
      <x:c r="I106" s="9" t="n">
        <x:f>IF(G106=C106,1,0)</x:f>
        <x:v>1</x:v>
      </x:c>
      <x:c r="J106" s="9" t="n">
        <x:f>G106-D106</x:f>
        <x:v>0</x:v>
      </x:c>
    </x:row>
    <x:row r="107" ht="23" customHeight="1">
      <x:c r="A107" s="9" t="str">
        <x:v>V2_FALLBACK25</x:v>
      </x:c>
      <x:c r="B107" s="9" t="str">
        <x:v>IMO-068</x:v>
      </x:c>
      <x:c r="C107" s="9" t="n">
        <x:v>8</x:v>
      </x:c>
      <x:c r="D107" s="9" t="n">
        <x:f>SUM('RawResults'!M898,'RawResults'!M899,'RawResults'!M900,'RawResults'!M901,'RawResults'!M902,'RawResults'!M903,'RawResults'!M904,'RawResults'!M905)</x:f>
        <x:v>8</x:v>
      </x:c>
      <x:c r="E107" s="15" t="n">
        <x:f>D107/C107</x:f>
        <x:v>1</x:v>
      </x:c>
      <x:c r="F107" s="9" t="n">
        <x:f>IF(D107=C107,1,0)</x:f>
        <x:v>1</x:v>
      </x:c>
      <x:c r="G107" s="9" t="n">
        <x:f>SUM('RawResults'!Q898,'RawResults'!Q899,'RawResults'!Q900,'RawResults'!Q901,'RawResults'!Q902,'RawResults'!Q903,'RawResults'!Q904,'RawResults'!Q905)</x:f>
        <x:v>8</x:v>
      </x:c>
      <x:c r="H107" s="15" t="n">
        <x:f>G107/C107</x:f>
        <x:v>1</x:v>
      </x:c>
      <x:c r="I107" s="9" t="n">
        <x:f>IF(G107=C107,1,0)</x:f>
        <x:v>1</x:v>
      </x:c>
      <x:c r="J107" s="9" t="n">
        <x:f>G107-D107</x:f>
        <x:v>0</x:v>
      </x:c>
    </x:row>
    <x:row r="108" ht="23" customHeight="1">
      <x:c r="A108" s="9" t="str">
        <x:v>V2_FALLBACK25</x:v>
      </x:c>
      <x:c r="B108" s="9" t="str">
        <x:v>IMO-069</x:v>
      </x:c>
      <x:c r="C108" s="9" t="n">
        <x:v>5</x:v>
      </x:c>
      <x:c r="D108" s="9" t="n">
        <x:f>SUM('RawResults'!M906,'RawResults'!M907,'RawResults'!M908,'RawResults'!M909,'RawResults'!M910)</x:f>
        <x:v>4</x:v>
      </x:c>
      <x:c r="E108" s="15" t="n">
        <x:f>D108/C108</x:f>
        <x:v>0.8</x:v>
      </x:c>
      <x:c r="F108" s="9" t="n">
        <x:f>IF(D108=C108,1,0)</x:f>
        <x:v>0</x:v>
      </x:c>
      <x:c r="G108" s="9" t="n">
        <x:f>SUM('RawResults'!Q906,'RawResults'!Q907,'RawResults'!Q908,'RawResults'!Q909,'RawResults'!Q910)</x:f>
        <x:v>4</x:v>
      </x:c>
      <x:c r="H108" s="15" t="n">
        <x:f>G108/C108</x:f>
        <x:v>0.8</x:v>
      </x:c>
      <x:c r="I108" s="9" t="n">
        <x:f>IF(G108=C108,1,0)</x:f>
        <x:v>0</x:v>
      </x:c>
      <x:c r="J108" s="9" t="n">
        <x:f>G108-D108</x:f>
        <x:v>0</x:v>
      </x:c>
    </x:row>
    <x:row r="109" ht="23" customHeight="1">
      <x:c r="A109" s="9" t="str">
        <x:v>V2_FALLBACK25</x:v>
      </x:c>
      <x:c r="B109" s="9" t="str">
        <x:v>IMO-070</x:v>
      </x:c>
      <x:c r="C109" s="9" t="n">
        <x:v>9</x:v>
      </x:c>
      <x:c r="D109" s="9" t="n">
        <x:f>SUM('RawResults'!M911,'RawResults'!M912,'RawResults'!M913,'RawResults'!M914,'RawResults'!M915,'RawResults'!M916,'RawResults'!M917,'RawResults'!M918,'RawResults'!M919)</x:f>
        <x:v>5</x:v>
      </x:c>
      <x:c r="E109" s="15" t="n">
        <x:f>D109/C109</x:f>
        <x:v>0.5555555555555556</x:v>
      </x:c>
      <x:c r="F109" s="9" t="n">
        <x:f>IF(D109=C109,1,0)</x:f>
        <x:v>0</x:v>
      </x:c>
      <x:c r="G109" s="9" t="n">
        <x:f>SUM('RawResults'!Q911,'RawResults'!Q912,'RawResults'!Q913,'RawResults'!Q914,'RawResults'!Q915,'RawResults'!Q916,'RawResults'!Q917,'RawResults'!Q918,'RawResults'!Q919)</x:f>
        <x:v>5</x:v>
      </x:c>
      <x:c r="H109" s="15" t="n">
        <x:f>G109/C109</x:f>
        <x:v>0.5555555555555556</x:v>
      </x:c>
      <x:c r="I109" s="9" t="n">
        <x:f>IF(G109=C109,1,0)</x:f>
        <x:v>0</x:v>
      </x:c>
      <x:c r="J109" s="9" t="n">
        <x:f>G109-D109</x:f>
        <x:v>0</x:v>
      </x:c>
    </x:row>
    <x:row r="110" ht="23" customHeight="1">
      <x:c r="A110" s="9" t="str">
        <x:v>V2_FALLBACK25</x:v>
      </x:c>
      <x:c r="B110" s="9" t="str">
        <x:v>IMO-071</x:v>
      </x:c>
      <x:c r="C110" s="9" t="n">
        <x:v>6</x:v>
      </x:c>
      <x:c r="D110" s="9" t="n">
        <x:f>SUM('RawResults'!M920,'RawResults'!M921,'RawResults'!M922,'RawResults'!M923,'RawResults'!M924,'RawResults'!M925)</x:f>
        <x:v>6</x:v>
      </x:c>
      <x:c r="E110" s="15" t="n">
        <x:f>D110/C110</x:f>
        <x:v>1</x:v>
      </x:c>
      <x:c r="F110" s="9" t="n">
        <x:f>IF(D110=C110,1,0)</x:f>
        <x:v>1</x:v>
      </x:c>
      <x:c r="G110" s="9" t="n">
        <x:f>SUM('RawResults'!Q920,'RawResults'!Q921,'RawResults'!Q922,'RawResults'!Q923,'RawResults'!Q924,'RawResults'!Q925)</x:f>
        <x:v>6</x:v>
      </x:c>
      <x:c r="H110" s="15" t="n">
        <x:f>G110/C110</x:f>
        <x:v>1</x:v>
      </x:c>
      <x:c r="I110" s="9" t="n">
        <x:f>IF(G110=C110,1,0)</x:f>
        <x:v>1</x:v>
      </x:c>
      <x:c r="J110" s="9" t="n">
        <x:f>G110-D110</x:f>
        <x:v>0</x:v>
      </x:c>
    </x:row>
    <x:row r="111" ht="23" customHeight="1">
      <x:c r="A111" s="9" t="str">
        <x:v>V2_FALLBACK25</x:v>
      </x:c>
      <x:c r="B111" s="9" t="str">
        <x:v>IMO-072</x:v>
      </x:c>
      <x:c r="C111" s="9" t="n">
        <x:v>8</x:v>
      </x:c>
      <x:c r="D111" s="9" t="n">
        <x:f>SUM('RawResults'!M926,'RawResults'!M927,'RawResults'!M928,'RawResults'!M929,'RawResults'!M930,'RawResults'!M931,'RawResults'!M932,'RawResults'!M933)</x:f>
        <x:v>8</x:v>
      </x:c>
      <x:c r="E111" s="15" t="n">
        <x:f>D111/C111</x:f>
        <x:v>1</x:v>
      </x:c>
      <x:c r="F111" s="9" t="n">
        <x:f>IF(D111=C111,1,0)</x:f>
        <x:v>1</x:v>
      </x:c>
      <x:c r="G111" s="9" t="n">
        <x:f>SUM('RawResults'!Q926,'RawResults'!Q927,'RawResults'!Q928,'RawResults'!Q929,'RawResults'!Q930,'RawResults'!Q931,'RawResults'!Q932,'RawResults'!Q933)</x:f>
        <x:v>8</x:v>
      </x:c>
      <x:c r="H111" s="15" t="n">
        <x:f>G111/C111</x:f>
        <x:v>1</x:v>
      </x:c>
      <x:c r="I111" s="9" t="n">
        <x:f>IF(G111=C111,1,0)</x:f>
        <x:v>1</x:v>
      </x:c>
      <x:c r="J111" s="9" t="n">
        <x:f>G111-D111</x:f>
        <x:v>0</x:v>
      </x:c>
    </x:row>
    <x:row r="112" ht="23" customHeight="1">
      <x:c r="A112" s="9" t="str">
        <x:v>V2_FALLBACK25</x:v>
      </x:c>
      <x:c r="B112" s="9" t="str">
        <x:v>IMO-073</x:v>
      </x:c>
      <x:c r="C112" s="9" t="n">
        <x:v>7</x:v>
      </x:c>
      <x:c r="D112" s="9" t="n">
        <x:f>SUM('RawResults'!M934,'RawResults'!M935,'RawResults'!M936,'RawResults'!M937,'RawResults'!M938,'RawResults'!M939,'RawResults'!M940)</x:f>
        <x:v>7</x:v>
      </x:c>
      <x:c r="E112" s="15" t="n">
        <x:f>D112/C112</x:f>
        <x:v>1</x:v>
      </x:c>
      <x:c r="F112" s="9" t="n">
        <x:f>IF(D112=C112,1,0)</x:f>
        <x:v>1</x:v>
      </x:c>
      <x:c r="G112" s="9" t="n">
        <x:f>SUM('RawResults'!Q934,'RawResults'!Q935,'RawResults'!Q936,'RawResults'!Q937,'RawResults'!Q938,'RawResults'!Q939,'RawResults'!Q940)</x:f>
        <x:v>7</x:v>
      </x:c>
      <x:c r="H112" s="15" t="n">
        <x:f>G112/C112</x:f>
        <x:v>1</x:v>
      </x:c>
      <x:c r="I112" s="9" t="n">
        <x:f>IF(G112=C112,1,0)</x:f>
        <x:v>1</x:v>
      </x:c>
      <x:c r="J112" s="9" t="n">
        <x:f>G112-D112</x:f>
        <x:v>0</x:v>
      </x:c>
    </x:row>
    <x:row r="113" ht="23" customHeight="1">
      <x:c r="A113" s="9" t="str">
        <x:v>V2_FALLBACK25</x:v>
      </x:c>
      <x:c r="B113" s="9" t="str">
        <x:v>IMO-074</x:v>
      </x:c>
      <x:c r="C113" s="9" t="n">
        <x:v>6</x:v>
      </x:c>
      <x:c r="D113" s="9" t="n">
        <x:f>SUM('RawResults'!M941,'RawResults'!M942,'RawResults'!M943,'RawResults'!M944,'RawResults'!M945,'RawResults'!M946)</x:f>
        <x:v>6</x:v>
      </x:c>
      <x:c r="E113" s="15" t="n">
        <x:f>D113/C113</x:f>
        <x:v>1</x:v>
      </x:c>
      <x:c r="F113" s="9" t="n">
        <x:f>IF(D113=C113,1,0)</x:f>
        <x:v>1</x:v>
      </x:c>
      <x:c r="G113" s="9" t="n">
        <x:f>SUM('RawResults'!Q941,'RawResults'!Q942,'RawResults'!Q943,'RawResults'!Q944,'RawResults'!Q945,'RawResults'!Q946)</x:f>
        <x:v>6</x:v>
      </x:c>
      <x:c r="H113" s="15" t="n">
        <x:f>G113/C113</x:f>
        <x:v>1</x:v>
      </x:c>
      <x:c r="I113" s="9" t="n">
        <x:f>IF(G113=C113,1,0)</x:f>
        <x:v>1</x:v>
      </x:c>
      <x:c r="J113" s="9" t="n">
        <x:f>G113-D113</x:f>
        <x:v>0</x:v>
      </x:c>
    </x:row>
    <x:row r="114" ht="23" customHeight="1">
      <x:c r="A114" s="9" t="str">
        <x:v>V2_FALLBACK25</x:v>
      </x:c>
      <x:c r="B114" s="9" t="str">
        <x:v>IMO-075</x:v>
      </x:c>
      <x:c r="C114" s="9" t="n">
        <x:v>9</x:v>
      </x:c>
      <x:c r="D114" s="9" t="n">
        <x:f>SUM('RawResults'!M947,'RawResults'!M948,'RawResults'!M949,'RawResults'!M950,'RawResults'!M951,'RawResults'!M952,'RawResults'!M953,'RawResults'!M954,'RawResults'!M955)</x:f>
        <x:v>6</x:v>
      </x:c>
      <x:c r="E114" s="15" t="n">
        <x:f>D114/C114</x:f>
        <x:v>0.6666666666666666</x:v>
      </x:c>
      <x:c r="F114" s="9" t="n">
        <x:f>IF(D114=C114,1,0)</x:f>
        <x:v>0</x:v>
      </x:c>
      <x:c r="G114" s="9" t="n">
        <x:f>SUM('RawResults'!Q947,'RawResults'!Q948,'RawResults'!Q949,'RawResults'!Q950,'RawResults'!Q951,'RawResults'!Q952,'RawResults'!Q953,'RawResults'!Q954,'RawResults'!Q955)</x:f>
        <x:v>6</x:v>
      </x:c>
      <x:c r="H114" s="15" t="n">
        <x:f>G114/C114</x:f>
        <x:v>0.6666666666666666</x:v>
      </x:c>
      <x:c r="I114" s="9" t="n">
        <x:f>IF(G114=C114,1,0)</x:f>
        <x:v>0</x:v>
      </x:c>
      <x:c r="J114" s="9" t="n">
        <x:f>G114-D114</x:f>
        <x:v>0</x:v>
      </x:c>
    </x:row>
    <x:row r="115" ht="23" customHeight="1">
      <x:c r="A115" s="9" t="str">
        <x:v>V2_FALLBACK25</x:v>
      </x:c>
      <x:c r="B115" s="9" t="str">
        <x:v>IMO-077</x:v>
      </x:c>
      <x:c r="C115" s="9" t="n">
        <x:v>8</x:v>
      </x:c>
      <x:c r="D115" s="9" t="n">
        <x:f>SUM('RawResults'!M956,'RawResults'!M957,'RawResults'!M958,'RawResults'!M959,'RawResults'!M960,'RawResults'!M961,'RawResults'!M962,'RawResults'!M963)</x:f>
        <x:v>8</x:v>
      </x:c>
      <x:c r="E115" s="15" t="n">
        <x:f>D115/C115</x:f>
        <x:v>1</x:v>
      </x:c>
      <x:c r="F115" s="9" t="n">
        <x:f>IF(D115=C115,1,0)</x:f>
        <x:v>1</x:v>
      </x:c>
      <x:c r="G115" s="9" t="n">
        <x:f>SUM('RawResults'!Q956,'RawResults'!Q957,'RawResults'!Q958,'RawResults'!Q959,'RawResults'!Q960,'RawResults'!Q961,'RawResults'!Q962,'RawResults'!Q963)</x:f>
        <x:v>8</x:v>
      </x:c>
      <x:c r="H115" s="15" t="n">
        <x:f>G115/C115</x:f>
        <x:v>1</x:v>
      </x:c>
      <x:c r="I115" s="9" t="n">
        <x:f>IF(G115=C115,1,0)</x:f>
        <x:v>1</x:v>
      </x:c>
      <x:c r="J115" s="9" t="n">
        <x:f>G115-D115</x:f>
        <x:v>0</x:v>
      </x:c>
    </x:row>
    <x:row r="116" ht="23" customHeight="1">
      <x:c r="A116" s="9" t="str">
        <x:v>V2_FALLBACK25</x:v>
      </x:c>
      <x:c r="B116" s="9" t="str">
        <x:v>IMO-078</x:v>
      </x:c>
      <x:c r="C116" s="9" t="n">
        <x:v>8</x:v>
      </x:c>
      <x:c r="D116" s="9" t="n">
        <x:f>SUM('RawResults'!M964,'RawResults'!M965,'RawResults'!M966,'RawResults'!M967,'RawResults'!M968,'RawResults'!M969,'RawResults'!M970,'RawResults'!M971)</x:f>
        <x:v>8</x:v>
      </x:c>
      <x:c r="E116" s="15" t="n">
        <x:f>D116/C116</x:f>
        <x:v>1</x:v>
      </x:c>
      <x:c r="F116" s="9" t="n">
        <x:f>IF(D116=C116,1,0)</x:f>
        <x:v>1</x:v>
      </x:c>
      <x:c r="G116" s="9" t="n">
        <x:f>SUM('RawResults'!Q964,'RawResults'!Q965,'RawResults'!Q966,'RawResults'!Q967,'RawResults'!Q968,'RawResults'!Q969,'RawResults'!Q970,'RawResults'!Q971)</x:f>
        <x:v>8</x:v>
      </x:c>
      <x:c r="H116" s="15" t="n">
        <x:f>G116/C116</x:f>
        <x:v>1</x:v>
      </x:c>
      <x:c r="I116" s="9" t="n">
        <x:f>IF(G116=C116,1,0)</x:f>
        <x:v>1</x:v>
      </x:c>
      <x:c r="J116" s="9" t="n">
        <x:f>G116-D116</x:f>
        <x:v>0</x:v>
      </x:c>
    </x:row>
    <x:row r="117" ht="23" customHeight="1">
      <x:c r="A117" s="9" t="str">
        <x:v>V2_FALLBACK25</x:v>
      </x:c>
      <x:c r="B117" s="9" t="str">
        <x:v>IMO-079</x:v>
      </x:c>
      <x:c r="C117" s="9" t="n">
        <x:v>8</x:v>
      </x:c>
      <x:c r="D117" s="9" t="n">
        <x:f>SUM('RawResults'!M972,'RawResults'!M973,'RawResults'!M974,'RawResults'!M975,'RawResults'!M976,'RawResults'!M977,'RawResults'!M978,'RawResults'!M979)</x:f>
        <x:v>8</x:v>
      </x:c>
      <x:c r="E117" s="15" t="n">
        <x:f>D117/C117</x:f>
        <x:v>1</x:v>
      </x:c>
      <x:c r="F117" s="9" t="n">
        <x:f>IF(D117=C117,1,0)</x:f>
        <x:v>1</x:v>
      </x:c>
      <x:c r="G117" s="9" t="n">
        <x:f>SUM('RawResults'!Q972,'RawResults'!Q973,'RawResults'!Q974,'RawResults'!Q975,'RawResults'!Q976,'RawResults'!Q977,'RawResults'!Q978,'RawResults'!Q979)</x:f>
        <x:v>8</x:v>
      </x:c>
      <x:c r="H117" s="15" t="n">
        <x:f>G117/C117</x:f>
        <x:v>1</x:v>
      </x:c>
      <x:c r="I117" s="9" t="n">
        <x:f>IF(G117=C117,1,0)</x:f>
        <x:v>1</x:v>
      </x:c>
      <x:c r="J117" s="9" t="n">
        <x:f>G117-D117</x:f>
        <x:v>0</x:v>
      </x:c>
    </x:row>
    <x:row r="118" ht="23" customHeight="1">
      <x:c r="A118" s="9" t="str">
        <x:v>V2_FALLBACK25</x:v>
      </x:c>
      <x:c r="B118" s="9" t="str">
        <x:v>IMO-081</x:v>
      </x:c>
      <x:c r="C118" s="9" t="n">
        <x:v>8</x:v>
      </x:c>
      <x:c r="D118" s="9" t="n">
        <x:f>SUM('RawResults'!M980,'RawResults'!M981,'RawResults'!M982,'RawResults'!M983,'RawResults'!M984,'RawResults'!M985,'RawResults'!M986,'RawResults'!M987)</x:f>
        <x:v>8</x:v>
      </x:c>
      <x:c r="E118" s="15" t="n">
        <x:f>D118/C118</x:f>
        <x:v>1</x:v>
      </x:c>
      <x:c r="F118" s="9" t="n">
        <x:f>IF(D118=C118,1,0)</x:f>
        <x:v>1</x:v>
      </x:c>
      <x:c r="G118" s="9" t="n">
        <x:f>SUM('RawResults'!Q980,'RawResults'!Q981,'RawResults'!Q982,'RawResults'!Q983,'RawResults'!Q984,'RawResults'!Q985,'RawResults'!Q986,'RawResults'!Q987)</x:f>
        <x:v>8</x:v>
      </x:c>
      <x:c r="H118" s="15" t="n">
        <x:f>G118/C118</x:f>
        <x:v>1</x:v>
      </x:c>
      <x:c r="I118" s="9" t="n">
        <x:f>IF(G118=C118,1,0)</x:f>
        <x:v>1</x:v>
      </x:c>
      <x:c r="J118" s="9" t="n">
        <x:f>G118-D118</x:f>
        <x:v>0</x:v>
      </x:c>
    </x:row>
    <x:row r="119" ht="23" customHeight="1">
      <x:c r="A119" s="9" t="str">
        <x:v>V2_FALLBACK25</x:v>
      </x:c>
      <x:c r="B119" s="9" t="str">
        <x:v>IMO-082</x:v>
      </x:c>
      <x:c r="C119" s="9" t="n">
        <x:v>7</x:v>
      </x:c>
      <x:c r="D119" s="9" t="n">
        <x:f>SUM('RawResults'!M988,'RawResults'!M989,'RawResults'!M990,'RawResults'!M991,'RawResults'!M992,'RawResults'!M993,'RawResults'!M994)</x:f>
        <x:v>7</x:v>
      </x:c>
      <x:c r="E119" s="15" t="n">
        <x:f>D119/C119</x:f>
        <x:v>1</x:v>
      </x:c>
      <x:c r="F119" s="9" t="n">
        <x:f>IF(D119=C119,1,0)</x:f>
        <x:v>1</x:v>
      </x:c>
      <x:c r="G119" s="9" t="n">
        <x:f>SUM('RawResults'!Q988,'RawResults'!Q989,'RawResults'!Q990,'RawResults'!Q991,'RawResults'!Q992,'RawResults'!Q993,'RawResults'!Q994)</x:f>
        <x:v>7</x:v>
      </x:c>
      <x:c r="H119" s="15" t="n">
        <x:f>G119/C119</x:f>
        <x:v>1</x:v>
      </x:c>
      <x:c r="I119" s="9" t="n">
        <x:f>IF(G119=C119,1,0)</x:f>
        <x:v>1</x:v>
      </x:c>
      <x:c r="J119" s="9" t="n">
        <x:f>G119-D119</x:f>
        <x:v>0</x:v>
      </x:c>
    </x:row>
    <x:row r="120" ht="23" customHeight="1">
      <x:c r="A120" s="9" t="str">
        <x:v>V2_FALLBACK25</x:v>
      </x:c>
      <x:c r="B120" s="9" t="str">
        <x:v>IMO-083</x:v>
      </x:c>
      <x:c r="C120" s="9" t="n">
        <x:v>7</x:v>
      </x:c>
      <x:c r="D120" s="9" t="n">
        <x:f>SUM('RawResults'!M995,'RawResults'!M996,'RawResults'!M997,'RawResults'!M998,'RawResults'!M999,'RawResults'!M1000,'RawResults'!M1001)</x:f>
        <x:v>7</x:v>
      </x:c>
      <x:c r="E120" s="15" t="n">
        <x:f>D120/C120</x:f>
        <x:v>1</x:v>
      </x:c>
      <x:c r="F120" s="9" t="n">
        <x:f>IF(D120=C120,1,0)</x:f>
        <x:v>1</x:v>
      </x:c>
      <x:c r="G120" s="9" t="n">
        <x:f>SUM('RawResults'!Q995,'RawResults'!Q996,'RawResults'!Q997,'RawResults'!Q998,'RawResults'!Q999,'RawResults'!Q1000,'RawResults'!Q1001)</x:f>
        <x:v>7</x:v>
      </x:c>
      <x:c r="H120" s="15" t="n">
        <x:f>G120/C120</x:f>
        <x:v>1</x:v>
      </x:c>
      <x:c r="I120" s="9" t="n">
        <x:f>IF(G120=C120,1,0)</x:f>
        <x:v>1</x:v>
      </x:c>
      <x:c r="J120" s="9" t="n">
        <x:f>G120-D120</x:f>
        <x:v>0</x:v>
      </x:c>
    </x:row>
    <x:row r="121" ht="23" customHeight="1">
      <x:c r="A121" s="9" t="str">
        <x:v>V2_FALLBACK25</x:v>
      </x:c>
      <x:c r="B121" s="9" t="str">
        <x:v>IMO-084</x:v>
      </x:c>
      <x:c r="C121" s="9" t="n">
        <x:v>5</x:v>
      </x:c>
      <x:c r="D121" s="9" t="n">
        <x:f>SUM('RawResults'!M1002,'RawResults'!M1003,'RawResults'!M1004,'RawResults'!M1005,'RawResults'!M1006)</x:f>
        <x:v>5</x:v>
      </x:c>
      <x:c r="E121" s="15" t="n">
        <x:f>D121/C121</x:f>
        <x:v>1</x:v>
      </x:c>
      <x:c r="F121" s="9" t="n">
        <x:f>IF(D121=C121,1,0)</x:f>
        <x:v>1</x:v>
      </x:c>
      <x:c r="G121" s="9" t="n">
        <x:f>SUM('RawResults'!Q1002,'RawResults'!Q1003,'RawResults'!Q1004,'RawResults'!Q1005,'RawResults'!Q1006)</x:f>
        <x:v>5</x:v>
      </x:c>
      <x:c r="H121" s="15" t="n">
        <x:f>G121/C121</x:f>
        <x:v>1</x:v>
      </x:c>
      <x:c r="I121" s="9" t="n">
        <x:f>IF(G121=C121,1,0)</x:f>
        <x:v>1</x:v>
      </x:c>
      <x:c r="J121" s="9" t="n">
        <x:f>G121-D121</x:f>
        <x:v>0</x:v>
      </x:c>
    </x:row>
    <x:row r="122" ht="23" customHeight="1">
      <x:c r="A122" s="9" t="str">
        <x:v>V2_FALLBACK25</x:v>
      </x:c>
      <x:c r="B122" s="9" t="str">
        <x:v>IMO-085</x:v>
      </x:c>
      <x:c r="C122" s="9" t="n">
        <x:v>8</x:v>
      </x:c>
      <x:c r="D122" s="9" t="n">
        <x:f>SUM('RawResults'!M1007,'RawResults'!M1008,'RawResults'!M1009,'RawResults'!M1010,'RawResults'!M1011,'RawResults'!M1012,'RawResults'!M1013,'RawResults'!M1014)</x:f>
        <x:v>8</x:v>
      </x:c>
      <x:c r="E122" s="15" t="n">
        <x:f>D122/C122</x:f>
        <x:v>1</x:v>
      </x:c>
      <x:c r="F122" s="9" t="n">
        <x:f>IF(D122=C122,1,0)</x:f>
        <x:v>1</x:v>
      </x:c>
      <x:c r="G122" s="9" t="n">
        <x:f>SUM('RawResults'!Q1007,'RawResults'!Q1008,'RawResults'!Q1009,'RawResults'!Q1010,'RawResults'!Q1011,'RawResults'!Q1012,'RawResults'!Q1013,'RawResults'!Q1014)</x:f>
        <x:v>8</x:v>
      </x:c>
      <x:c r="H122" s="15" t="n">
        <x:f>G122/C122</x:f>
        <x:v>1</x:v>
      </x:c>
      <x:c r="I122" s="9" t="n">
        <x:f>IF(G122=C122,1,0)</x:f>
        <x:v>1</x:v>
      </x:c>
      <x:c r="J122" s="9" t="n">
        <x:f>G122-D122</x:f>
        <x:v>0</x:v>
      </x:c>
    </x:row>
    <x:row r="123" ht="23" customHeight="1">
      <x:c r="A123" s="9" t="str">
        <x:v>V2_FALLBACK25</x:v>
      </x:c>
      <x:c r="B123" s="9" t="str">
        <x:v>IMO-086</x:v>
      </x:c>
      <x:c r="C123" s="9" t="n">
        <x:v>7</x:v>
      </x:c>
      <x:c r="D123" s="9" t="n">
        <x:f>SUM('RawResults'!M1015,'RawResults'!M1016,'RawResults'!M1017,'RawResults'!M1018,'RawResults'!M1019,'RawResults'!M1020,'RawResults'!M1021)</x:f>
        <x:v>4</x:v>
      </x:c>
      <x:c r="E123" s="15" t="n">
        <x:f>D123/C123</x:f>
        <x:v>0.5714285714285714</x:v>
      </x:c>
      <x:c r="F123" s="9" t="n">
        <x:f>IF(D123=C123,1,0)</x:f>
        <x:v>0</x:v>
      </x:c>
      <x:c r="G123" s="9" t="n">
        <x:f>SUM('RawResults'!Q1015,'RawResults'!Q1016,'RawResults'!Q1017,'RawResults'!Q1018,'RawResults'!Q1019,'RawResults'!Q1020,'RawResults'!Q1021)</x:f>
        <x:v>4</x:v>
      </x:c>
      <x:c r="H123" s="15" t="n">
        <x:f>G123/C123</x:f>
        <x:v>0.5714285714285714</x:v>
      </x:c>
      <x:c r="I123" s="9" t="n">
        <x:f>IF(G123=C123,1,0)</x:f>
        <x:v>0</x:v>
      </x:c>
      <x:c r="J123" s="9" t="n">
        <x:f>G123-D123</x:f>
        <x:v>0</x:v>
      </x:c>
    </x:row>
    <x:row r="124" ht="23" customHeight="1">
      <x:c r="A124" s="9" t="str">
        <x:v>V2_FALLBACK25</x:v>
      </x:c>
      <x:c r="B124" s="9" t="str">
        <x:v>IMO-087</x:v>
      </x:c>
      <x:c r="C124" s="9" t="n">
        <x:v>7</x:v>
      </x:c>
      <x:c r="D124" s="9" t="n">
        <x:f>SUM('RawResults'!M1022,'RawResults'!M1023,'RawResults'!M1024,'RawResults'!M1025,'RawResults'!M1026,'RawResults'!M1027,'RawResults'!M1028)</x:f>
        <x:v>7</x:v>
      </x:c>
      <x:c r="E124" s="15" t="n">
        <x:f>D124/C124</x:f>
        <x:v>1</x:v>
      </x:c>
      <x:c r="F124" s="9" t="n">
        <x:f>IF(D124=C124,1,0)</x:f>
        <x:v>1</x:v>
      </x:c>
      <x:c r="G124" s="9" t="n">
        <x:f>SUM('RawResults'!Q1022,'RawResults'!Q1023,'RawResults'!Q1024,'RawResults'!Q1025,'RawResults'!Q1026,'RawResults'!Q1027,'RawResults'!Q1028)</x:f>
        <x:v>7</x:v>
      </x:c>
      <x:c r="H124" s="15" t="n">
        <x:f>G124/C124</x:f>
        <x:v>1</x:v>
      </x:c>
      <x:c r="I124" s="9" t="n">
        <x:f>IF(G124=C124,1,0)</x:f>
        <x:v>1</x:v>
      </x:c>
      <x:c r="J124" s="9" t="n">
        <x:f>G124-D124</x:f>
        <x:v>0</x:v>
      </x:c>
    </x:row>
    <x:row r="125" ht="23" customHeight="1">
      <x:c r="A125" s="9" t="str">
        <x:v>V2_FALLBACK25</x:v>
      </x:c>
      <x:c r="B125" s="9" t="str">
        <x:v>IMO-088</x:v>
      </x:c>
      <x:c r="C125" s="9" t="n">
        <x:v>8</x:v>
      </x:c>
      <x:c r="D125" s="9" t="n">
        <x:f>SUM('RawResults'!M1029,'RawResults'!M1030,'RawResults'!M1031,'RawResults'!M1032,'RawResults'!M1033,'RawResults'!M1034,'RawResults'!M1035,'RawResults'!M1036)</x:f>
        <x:v>8</x:v>
      </x:c>
      <x:c r="E125" s="15" t="n">
        <x:f>D125/C125</x:f>
        <x:v>1</x:v>
      </x:c>
      <x:c r="F125" s="9" t="n">
        <x:f>IF(D125=C125,1,0)</x:f>
        <x:v>1</x:v>
      </x:c>
      <x:c r="G125" s="9" t="n">
        <x:f>SUM('RawResults'!Q1029,'RawResults'!Q1030,'RawResults'!Q1031,'RawResults'!Q1032,'RawResults'!Q1033,'RawResults'!Q1034,'RawResults'!Q1035,'RawResults'!Q1036)</x:f>
        <x:v>8</x:v>
      </x:c>
      <x:c r="H125" s="15" t="n">
        <x:f>G125/C125</x:f>
        <x:v>1</x:v>
      </x:c>
      <x:c r="I125" s="9" t="n">
        <x:f>IF(G125=C125,1,0)</x:f>
        <x:v>1</x:v>
      </x:c>
      <x:c r="J125" s="9" t="n">
        <x:f>G125-D125</x:f>
        <x:v>0</x:v>
      </x:c>
    </x:row>
    <x:row r="126" ht="23" customHeight="1">
      <x:c r="A126" s="9" t="str">
        <x:v>V2_FALLBACK25</x:v>
      </x:c>
      <x:c r="B126" s="9" t="str">
        <x:v>IMO-089</x:v>
      </x:c>
      <x:c r="C126" s="9" t="n">
        <x:v>8</x:v>
      </x:c>
      <x:c r="D126" s="9" t="n">
        <x:f>SUM('RawResults'!M1037,'RawResults'!M1038,'RawResults'!M1039,'RawResults'!M1040,'RawResults'!M1041,'RawResults'!M1042,'RawResults'!M1043,'RawResults'!M1044)</x:f>
        <x:v>8</x:v>
      </x:c>
      <x:c r="E126" s="15" t="n">
        <x:f>D126/C126</x:f>
        <x:v>1</x:v>
      </x:c>
      <x:c r="F126" s="9" t="n">
        <x:f>IF(D126=C126,1,0)</x:f>
        <x:v>1</x:v>
      </x:c>
      <x:c r="G126" s="9" t="n">
        <x:f>SUM('RawResults'!Q1037,'RawResults'!Q1038,'RawResults'!Q1039,'RawResults'!Q1040,'RawResults'!Q1041,'RawResults'!Q1042,'RawResults'!Q1043,'RawResults'!Q1044)</x:f>
        <x:v>8</x:v>
      </x:c>
      <x:c r="H126" s="15" t="n">
        <x:f>G126/C126</x:f>
        <x:v>1</x:v>
      </x:c>
      <x:c r="I126" s="9" t="n">
        <x:f>IF(G126=C126,1,0)</x:f>
        <x:v>1</x:v>
      </x:c>
      <x:c r="J126" s="9" t="n">
        <x:f>G126-D126</x:f>
        <x:v>0</x:v>
      </x:c>
    </x:row>
    <x:row r="127" ht="23" customHeight="1">
      <x:c r="A127" s="9" t="str">
        <x:v>V2_FALLBACK25</x:v>
      </x:c>
      <x:c r="B127" s="9" t="str">
        <x:v>IMO-091</x:v>
      </x:c>
      <x:c r="C127" s="9" t="n">
        <x:v>4</x:v>
      </x:c>
      <x:c r="D127" s="9" t="n">
        <x:f>SUM('RawResults'!M1045,'RawResults'!M1046,'RawResults'!M1047,'RawResults'!M1048)</x:f>
        <x:v>4</x:v>
      </x:c>
      <x:c r="E127" s="15" t="n">
        <x:f>D127/C127</x:f>
        <x:v>1</x:v>
      </x:c>
      <x:c r="F127" s="9" t="n">
        <x:f>IF(D127=C127,1,0)</x:f>
        <x:v>1</x:v>
      </x:c>
      <x:c r="G127" s="9" t="n">
        <x:f>SUM('RawResults'!Q1045,'RawResults'!Q1046,'RawResults'!Q1047,'RawResults'!Q1048)</x:f>
        <x:v>4</x:v>
      </x:c>
      <x:c r="H127" s="15" t="n">
        <x:f>G127/C127</x:f>
        <x:v>1</x:v>
      </x:c>
      <x:c r="I127" s="9" t="n">
        <x:f>IF(G127=C127,1,0)</x:f>
        <x:v>1</x:v>
      </x:c>
      <x:c r="J127" s="9" t="n">
        <x:f>G127-D127</x:f>
        <x:v>0</x:v>
      </x:c>
    </x:row>
    <x:row r="128" ht="23" customHeight="1">
      <x:c r="A128" s="9" t="str">
        <x:v>V2_FALLBACK25</x:v>
      </x:c>
      <x:c r="B128" s="9" t="str">
        <x:v>IMO-092</x:v>
      </x:c>
      <x:c r="C128" s="9" t="n">
        <x:v>3</x:v>
      </x:c>
      <x:c r="D128" s="9" t="n">
        <x:f>SUM('RawResults'!M1049,'RawResults'!M1050,'RawResults'!M1051)</x:f>
        <x:v>3</x:v>
      </x:c>
      <x:c r="E128" s="15" t="n">
        <x:f>D128/C128</x:f>
        <x:v>1</x:v>
      </x:c>
      <x:c r="F128" s="9" t="n">
        <x:f>IF(D128=C128,1,0)</x:f>
        <x:v>1</x:v>
      </x:c>
      <x:c r="G128" s="9" t="n">
        <x:f>SUM('RawResults'!Q1049,'RawResults'!Q1050,'RawResults'!Q1051)</x:f>
        <x:v>3</x:v>
      </x:c>
      <x:c r="H128" s="15" t="n">
        <x:f>G128/C128</x:f>
        <x:v>1</x:v>
      </x:c>
      <x:c r="I128" s="9" t="n">
        <x:f>IF(G128=C128,1,0)</x:f>
        <x:v>1</x:v>
      </x:c>
      <x:c r="J128" s="9" t="n">
        <x:f>G128-D128</x:f>
        <x:v>0</x:v>
      </x:c>
    </x:row>
    <x:row r="129" ht="23" customHeight="1">
      <x:c r="A129" s="9" t="str">
        <x:v>V2_FALLBACK25</x:v>
      </x:c>
      <x:c r="B129" s="9" t="str">
        <x:v>IMO-094</x:v>
      </x:c>
      <x:c r="C129" s="9" t="n">
        <x:v>4</x:v>
      </x:c>
      <x:c r="D129" s="9" t="n">
        <x:f>SUM('RawResults'!M1052,'RawResults'!M1053,'RawResults'!M1054,'RawResults'!M1055)</x:f>
        <x:v>4</x:v>
      </x:c>
      <x:c r="E129" s="15" t="n">
        <x:f>D129/C129</x:f>
        <x:v>1</x:v>
      </x:c>
      <x:c r="F129" s="9" t="n">
        <x:f>IF(D129=C129,1,0)</x:f>
        <x:v>1</x:v>
      </x:c>
      <x:c r="G129" s="9" t="n">
        <x:f>SUM('RawResults'!Q1052,'RawResults'!Q1053,'RawResults'!Q1054,'RawResults'!Q1055)</x:f>
        <x:v>4</x:v>
      </x:c>
      <x:c r="H129" s="15" t="n">
        <x:f>G129/C129</x:f>
        <x:v>1</x:v>
      </x:c>
      <x:c r="I129" s="9" t="n">
        <x:f>IF(G129=C129,1,0)</x:f>
        <x:v>1</x:v>
      </x:c>
      <x:c r="J129" s="9" t="n">
        <x:f>G129-D129</x:f>
        <x:v>0</x:v>
      </x:c>
    </x:row>
    <x:row r="130" ht="23" customHeight="1">
      <x:c r="A130" s="9" t="str">
        <x:v>V2_FALLBACK25</x:v>
      </x:c>
      <x:c r="B130" s="9" t="str">
        <x:v>IMO-095</x:v>
      </x:c>
      <x:c r="C130" s="9" t="n">
        <x:v>6</x:v>
      </x:c>
      <x:c r="D130" s="9" t="n">
        <x:f>SUM('RawResults'!M1056,'RawResults'!M1057,'RawResults'!M1058,'RawResults'!M1059,'RawResults'!M1060,'RawResults'!M1061)</x:f>
        <x:v>4</x:v>
      </x:c>
      <x:c r="E130" s="15" t="n">
        <x:f>D130/C130</x:f>
        <x:v>0.6666666666666666</x:v>
      </x:c>
      <x:c r="F130" s="9" t="n">
        <x:f>IF(D130=C130,1,0)</x:f>
        <x:v>0</x:v>
      </x:c>
      <x:c r="G130" s="9" t="n">
        <x:f>SUM('RawResults'!Q1056,'RawResults'!Q1057,'RawResults'!Q1058,'RawResults'!Q1059,'RawResults'!Q1060,'RawResults'!Q1061)</x:f>
        <x:v>4</x:v>
      </x:c>
      <x:c r="H130" s="15" t="n">
        <x:f>G130/C130</x:f>
        <x:v>0.6666666666666666</x:v>
      </x:c>
      <x:c r="I130" s="9" t="n">
        <x:f>IF(G130=C130,1,0)</x:f>
        <x:v>0</x:v>
      </x:c>
      <x:c r="J130" s="9" t="n">
        <x:f>G130-D130</x:f>
        <x:v>0</x:v>
      </x:c>
    </x:row>
    <x:row r="131" ht="23" customHeight="1">
      <x:c r="A131" s="9" t="str">
        <x:v>V2_FALLBACK25</x:v>
      </x:c>
      <x:c r="B131" s="9" t="str">
        <x:v>IMO-096</x:v>
      </x:c>
      <x:c r="C131" s="9" t="n">
        <x:v>5</x:v>
      </x:c>
      <x:c r="D131" s="9" t="n">
        <x:f>SUM('RawResults'!M1062,'RawResults'!M1063,'RawResults'!M1064,'RawResults'!M1065,'RawResults'!M1066)</x:f>
        <x:v>5</x:v>
      </x:c>
      <x:c r="E131" s="15" t="n">
        <x:f>D131/C131</x:f>
        <x:v>1</x:v>
      </x:c>
      <x:c r="F131" s="9" t="n">
        <x:f>IF(D131=C131,1,0)</x:f>
        <x:v>1</x:v>
      </x:c>
      <x:c r="G131" s="9" t="n">
        <x:f>SUM('RawResults'!Q1062,'RawResults'!Q1063,'RawResults'!Q1064,'RawResults'!Q1065,'RawResults'!Q1066)</x:f>
        <x:v>5</x:v>
      </x:c>
      <x:c r="H131" s="15" t="n">
        <x:f>G131/C131</x:f>
        <x:v>1</x:v>
      </x:c>
      <x:c r="I131" s="9" t="n">
        <x:f>IF(G131=C131,1,0)</x:f>
        <x:v>1</x:v>
      </x:c>
      <x:c r="J131" s="9" t="n">
        <x:f>G131-D131</x:f>
        <x:v>0</x:v>
      </x:c>
    </x:row>
    <x:row r="132" ht="23" customHeight="1">
      <x:c r="A132" s="9" t="str">
        <x:v>V2_FALLBACK25</x:v>
      </x:c>
      <x:c r="B132" s="9" t="str">
        <x:v>IMO-097</x:v>
      </x:c>
      <x:c r="C132" s="9" t="n">
        <x:v>7</x:v>
      </x:c>
      <x:c r="D132" s="9" t="n">
        <x:f>SUM('RawResults'!M1067,'RawResults'!M1068,'RawResults'!M1069,'RawResults'!M1070,'RawResults'!M1071,'RawResults'!M1072,'RawResults'!M1073)</x:f>
        <x:v>5</x:v>
      </x:c>
      <x:c r="E132" s="15" t="n">
        <x:f>D132/C132</x:f>
        <x:v>0.7142857142857143</x:v>
      </x:c>
      <x:c r="F132" s="9" t="n">
        <x:f>IF(D132=C132,1,0)</x:f>
        <x:v>0</x:v>
      </x:c>
      <x:c r="G132" s="9" t="n">
        <x:f>SUM('RawResults'!Q1067,'RawResults'!Q1068,'RawResults'!Q1069,'RawResults'!Q1070,'RawResults'!Q1071,'RawResults'!Q1072,'RawResults'!Q1073)</x:f>
        <x:v>5</x:v>
      </x:c>
      <x:c r="H132" s="15" t="n">
        <x:f>G132/C132</x:f>
        <x:v>0.7142857142857143</x:v>
      </x:c>
      <x:c r="I132" s="9" t="n">
        <x:f>IF(G132=C132,1,0)</x:f>
        <x:v>0</x:v>
      </x:c>
      <x:c r="J132" s="9" t="n">
        <x:f>G132-D132</x:f>
        <x:v>0</x:v>
      </x:c>
    </x:row>
    <x:row r="133" ht="23" customHeight="1">
      <x:c r="A133" s="9" t="str">
        <x:v>V2_FALLBACK25</x:v>
      </x:c>
      <x:c r="B133" s="9" t="str">
        <x:v>IMO-098</x:v>
      </x:c>
      <x:c r="C133" s="9" t="n">
        <x:v>6</x:v>
      </x:c>
      <x:c r="D133" s="9" t="n">
        <x:f>SUM('RawResults'!M1074,'RawResults'!M1075,'RawResults'!M1076,'RawResults'!M1077,'RawResults'!M1078,'RawResults'!M1079)</x:f>
        <x:v>6</x:v>
      </x:c>
      <x:c r="E133" s="15" t="n">
        <x:f>D133/C133</x:f>
        <x:v>1</x:v>
      </x:c>
      <x:c r="F133" s="9" t="n">
        <x:f>IF(D133=C133,1,0)</x:f>
        <x:v>1</x:v>
      </x:c>
      <x:c r="G133" s="9" t="n">
        <x:f>SUM('RawResults'!Q1074,'RawResults'!Q1075,'RawResults'!Q1076,'RawResults'!Q1077,'RawResults'!Q1078,'RawResults'!Q1079)</x:f>
        <x:v>6</x:v>
      </x:c>
      <x:c r="H133" s="15" t="n">
        <x:f>G133/C133</x:f>
        <x:v>1</x:v>
      </x:c>
      <x:c r="I133" s="9" t="n">
        <x:f>IF(G133=C133,1,0)</x:f>
        <x:v>1</x:v>
      </x:c>
      <x:c r="J133" s="9" t="n">
        <x:f>G133-D133</x:f>
        <x:v>0</x:v>
      </x:c>
    </x:row>
    <x:row r="134" ht="23" customHeight="1">
      <x:c r="A134" s="9" t="str">
        <x:v>V2_FALLBACK25</x:v>
      </x:c>
      <x:c r="B134" s="9" t="str">
        <x:v>IMO-099</x:v>
      </x:c>
      <x:c r="C134" s="9" t="n">
        <x:v>7</x:v>
      </x:c>
      <x:c r="D134" s="9" t="n">
        <x:f>SUM('RawResults'!M1080,'RawResults'!M1081,'RawResults'!M1082,'RawResults'!M1083,'RawResults'!M1084,'RawResults'!M1085,'RawResults'!M1086)</x:f>
        <x:v>7</x:v>
      </x:c>
      <x:c r="E134" s="15" t="n">
        <x:f>D134/C134</x:f>
        <x:v>1</x:v>
      </x:c>
      <x:c r="F134" s="9" t="n">
        <x:f>IF(D134=C134,1,0)</x:f>
        <x:v>1</x:v>
      </x:c>
      <x:c r="G134" s="9" t="n">
        <x:f>SUM('RawResults'!Q1080,'RawResults'!Q1081,'RawResults'!Q1082,'RawResults'!Q1083,'RawResults'!Q1084,'RawResults'!Q1085,'RawResults'!Q1086)</x:f>
        <x:v>7</x:v>
      </x:c>
      <x:c r="H134" s="15" t="n">
        <x:f>G134/C134</x:f>
        <x:v>1</x:v>
      </x:c>
      <x:c r="I134" s="9" t="n">
        <x:f>IF(G134=C134,1,0)</x:f>
        <x:v>1</x:v>
      </x:c>
      <x:c r="J134" s="9" t="n">
        <x:f>G134-D134</x:f>
        <x:v>0</x:v>
      </x:c>
    </x:row>
    <x:row r="135" ht="23" customHeight="1">
      <x:c r="A135" s="9" t="str">
        <x:v>V2_FALLBACK25</x:v>
      </x:c>
      <x:c r="B135" s="9" t="str">
        <x:v>IMO-100</x:v>
      </x:c>
      <x:c r="C135" s="9" t="n">
        <x:v>7</x:v>
      </x:c>
      <x:c r="D135" s="9" t="n">
        <x:f>SUM('RawResults'!M1087,'RawResults'!M1088,'RawResults'!M1089,'RawResults'!M1090,'RawResults'!M1091,'RawResults'!M1092,'RawResults'!M1093)</x:f>
        <x:v>6</x:v>
      </x:c>
      <x:c r="E135" s="15" t="n">
        <x:f>D135/C135</x:f>
        <x:v>0.8571428571428571</x:v>
      </x:c>
      <x:c r="F135" s="9" t="n">
        <x:f>IF(D135=C135,1,0)</x:f>
        <x:v>0</x:v>
      </x:c>
      <x:c r="G135" s="9" t="n">
        <x:f>SUM('RawResults'!Q1087,'RawResults'!Q1088,'RawResults'!Q1089,'RawResults'!Q1090,'RawResults'!Q1091,'RawResults'!Q1092,'RawResults'!Q1093)</x:f>
        <x:v>6</x:v>
      </x:c>
      <x:c r="H135" s="15" t="n">
        <x:f>G135/C135</x:f>
        <x:v>0.8571428571428571</x:v>
      </x:c>
      <x:c r="I135" s="9" t="n">
        <x:f>IF(G135=C135,1,0)</x:f>
        <x:v>0</x:v>
      </x:c>
      <x:c r="J135" s="9" t="n">
        <x:f>G135-D135</x:f>
        <x:v>0</x:v>
      </x:c>
    </x:row>
    <x:row r="136" ht="23" customHeight="1">
      <x:c r="A136" s="9" t="str">
        <x:v>V2_FALLBACK25</x:v>
      </x:c>
      <x:c r="B136" s="9" t="str">
        <x:v>IMO-101</x:v>
      </x:c>
      <x:c r="C136" s="9" t="n">
        <x:v>5</x:v>
      </x:c>
      <x:c r="D136" s="9" t="n">
        <x:f>SUM('RawResults'!M1094,'RawResults'!M1095,'RawResults'!M1096,'RawResults'!M1097,'RawResults'!M1098)</x:f>
        <x:v>5</x:v>
      </x:c>
      <x:c r="E136" s="15" t="n">
        <x:f>D136/C136</x:f>
        <x:v>1</x:v>
      </x:c>
      <x:c r="F136" s="9" t="n">
        <x:f>IF(D136=C136,1,0)</x:f>
        <x:v>1</x:v>
      </x:c>
      <x:c r="G136" s="9" t="n">
        <x:f>SUM('RawResults'!Q1094,'RawResults'!Q1095,'RawResults'!Q1096,'RawResults'!Q1097,'RawResults'!Q1098)</x:f>
        <x:v>5</x:v>
      </x:c>
      <x:c r="H136" s="15" t="n">
        <x:f>G136/C136</x:f>
        <x:v>1</x:v>
      </x:c>
      <x:c r="I136" s="9" t="n">
        <x:f>IF(G136=C136,1,0)</x:f>
        <x:v>1</x:v>
      </x:c>
      <x:c r="J136" s="9" t="n">
        <x:f>G136-D136</x:f>
        <x:v>0</x:v>
      </x:c>
    </x:row>
    <x:row r="137" ht="23" customHeight="1">
      <x:c r="A137" s="9" t="str">
        <x:v>V2_FALLBACK25</x:v>
      </x:c>
      <x:c r="B137" s="9" t="str">
        <x:v>IMO-102</x:v>
      </x:c>
      <x:c r="C137" s="9" t="n">
        <x:v>34</x:v>
      </x:c>
      <x:c r="D137" s="9" t="n">
        <x:f>SUM('RawResults'!M1099,'RawResults'!M1100,'RawResults'!M1101,'RawResults'!M1102,'RawResults'!M1103,'RawResults'!M1104,'RawResults'!M1105,'RawResults'!M1106,'RawResults'!M1107,'RawResults'!M1108,'RawResults'!M1109,'RawResults'!M1110,'RawResults'!M1111,'RawResults'!M1112,'RawResults'!M1113,'RawResults'!M1114,'RawResults'!M1115,'RawResults'!M1116,'RawResults'!M1117,'RawResults'!M1118,'RawResults'!M1119,'RawResults'!M1120,'RawResults'!M1121,'RawResults'!M1122,'RawResults'!M1123,'RawResults'!M1124,'RawResults'!M1125,'RawResults'!M1126,'RawResults'!M1127,'RawResults'!M1128,'RawResults'!M1129,'RawResults'!M1130,'RawResults'!M1131,'RawResults'!M1132)</x:f>
        <x:v>19</x:v>
      </x:c>
      <x:c r="E137" s="15" t="n">
        <x:f>D137/C137</x:f>
        <x:v>0.5588235294117647</x:v>
      </x:c>
      <x:c r="F137" s="9" t="n">
        <x:f>IF(D137=C137,1,0)</x:f>
        <x:v>0</x:v>
      </x:c>
      <x:c r="G137" s="9" t="n">
        <x:f>SUM('RawResults'!Q1099,'RawResults'!Q1100,'RawResults'!Q1101,'RawResults'!Q1102,'RawResults'!Q1103,'RawResults'!Q1104,'RawResults'!Q1105,'RawResults'!Q1106,'RawResults'!Q1107,'RawResults'!Q1108,'RawResults'!Q1109,'RawResults'!Q1110,'RawResults'!Q1111,'RawResults'!Q1112,'RawResults'!Q1113,'RawResults'!Q1114,'RawResults'!Q1115,'RawResults'!Q1116,'RawResults'!Q1117,'RawResults'!Q1118,'RawResults'!Q1119,'RawResults'!Q1120,'RawResults'!Q1121,'RawResults'!Q1122,'RawResults'!Q1123,'RawResults'!Q1124,'RawResults'!Q1125,'RawResults'!Q1126,'RawResults'!Q1127,'RawResults'!Q1128,'RawResults'!Q1129,'RawResults'!Q1130,'RawResults'!Q1131,'RawResults'!Q1132)</x:f>
        <x:v>19</x:v>
      </x:c>
      <x:c r="H137" s="15" t="n">
        <x:f>G137/C137</x:f>
        <x:v>0.5588235294117647</x:v>
      </x:c>
      <x:c r="I137" s="9" t="n">
        <x:f>IF(G137=C137,1,0)</x:f>
        <x:v>0</x:v>
      </x:c>
      <x:c r="J137" s="9" t="n">
        <x:f>G137-D137</x:f>
        <x:v>0</x:v>
      </x:c>
    </x:row>
    <x:row r="138" ht="23" customHeight="1">
      <x:c r="A138" s="9" t="str">
        <x:v>V2_FALLBACK25</x:v>
      </x:c>
      <x:c r="B138" s="9" t="str">
        <x:v>IMO-103</x:v>
      </x:c>
      <x:c r="C138" s="9" t="n">
        <x:v>11</x:v>
      </x:c>
      <x:c r="D138" s="9" t="n">
        <x:f>SUM('RawResults'!M1133,'RawResults'!M1134,'RawResults'!M1135,'RawResults'!M1136,'RawResults'!M1137,'RawResults'!M1138,'RawResults'!M1139,'RawResults'!M1140,'RawResults'!M1141,'RawResults'!M1142,'RawResults'!M1143)</x:f>
        <x:v>7</x:v>
      </x:c>
      <x:c r="E138" s="15" t="n">
        <x:f>D138/C138</x:f>
        <x:v>0.6363636363636364</x:v>
      </x:c>
      <x:c r="F138" s="9" t="n">
        <x:f>IF(D138=C138,1,0)</x:f>
        <x:v>0</x:v>
      </x:c>
      <x:c r="G138" s="9" t="n">
        <x:f>SUM('RawResults'!Q1133,'RawResults'!Q1134,'RawResults'!Q1135,'RawResults'!Q1136,'RawResults'!Q1137,'RawResults'!Q1138,'RawResults'!Q1139,'RawResults'!Q1140,'RawResults'!Q1141,'RawResults'!Q1142,'RawResults'!Q1143)</x:f>
        <x:v>7</x:v>
      </x:c>
      <x:c r="H138" s="15" t="n">
        <x:f>G138/C138</x:f>
        <x:v>0.6363636363636364</x:v>
      </x:c>
      <x:c r="I138" s="9" t="n">
        <x:f>IF(G138=C138,1,0)</x:f>
        <x:v>0</x:v>
      </x:c>
      <x:c r="J138" s="9" t="n">
        <x:f>G138-D138</x:f>
        <x:v>0</x:v>
      </x:c>
    </x:row>
    <x:row r="139" ht="23" customHeight="1">
      <x:c r="A139" s="9" t="str">
        <x:v>V2_FALLBACK25</x:v>
      </x:c>
      <x:c r="B139" s="9" t="str">
        <x:v>IMO-104</x:v>
      </x:c>
      <x:c r="C139" s="9" t="n">
        <x:v>7</x:v>
      </x:c>
      <x:c r="D139" s="9" t="n">
        <x:f>SUM('RawResults'!M1144,'RawResults'!M1145,'RawResults'!M1146,'RawResults'!M1147,'RawResults'!M1148,'RawResults'!M1149,'RawResults'!M1150)</x:f>
        <x:v>5</x:v>
      </x:c>
      <x:c r="E139" s="15" t="n">
        <x:f>D139/C139</x:f>
        <x:v>0.7142857142857143</x:v>
      </x:c>
      <x:c r="F139" s="9" t="n">
        <x:f>IF(D139=C139,1,0)</x:f>
        <x:v>0</x:v>
      </x:c>
      <x:c r="G139" s="9" t="n">
        <x:f>SUM('RawResults'!Q1144,'RawResults'!Q1145,'RawResults'!Q1146,'RawResults'!Q1147,'RawResults'!Q1148,'RawResults'!Q1149,'RawResults'!Q1150)</x:f>
        <x:v>5</x:v>
      </x:c>
      <x:c r="H139" s="15" t="n">
        <x:f>G139/C139</x:f>
        <x:v>0.7142857142857143</x:v>
      </x:c>
      <x:c r="I139" s="9" t="n">
        <x:f>IF(G139=C139,1,0)</x:f>
        <x:v>0</x:v>
      </x:c>
      <x:c r="J139" s="9" t="n">
        <x:f>G139-D139</x:f>
        <x:v>0</x:v>
      </x:c>
    </x:row>
    <x:row r="140" ht="23" customHeight="1">
      <x:c r="A140" s="9" t="str">
        <x:v>V2_FALLBACK25</x:v>
      </x:c>
      <x:c r="B140" s="9" t="str">
        <x:v>IMO-105</x:v>
      </x:c>
      <x:c r="C140" s="9" t="n">
        <x:v>5</x:v>
      </x:c>
      <x:c r="D140" s="9" t="n">
        <x:f>SUM('RawResults'!M1151,'RawResults'!M1152,'RawResults'!M1153,'RawResults'!M1154,'RawResults'!M1155)</x:f>
        <x:v>3</x:v>
      </x:c>
      <x:c r="E140" s="15" t="n">
        <x:f>D140/C140</x:f>
        <x:v>0.6</x:v>
      </x:c>
      <x:c r="F140" s="9" t="n">
        <x:f>IF(D140=C140,1,0)</x:f>
        <x:v>0</x:v>
      </x:c>
      <x:c r="G140" s="9" t="n">
        <x:f>SUM('RawResults'!Q1151,'RawResults'!Q1152,'RawResults'!Q1153,'RawResults'!Q1154,'RawResults'!Q1155)</x:f>
        <x:v>3</x:v>
      </x:c>
      <x:c r="H140" s="15" t="n">
        <x:f>G140/C140</x:f>
        <x:v>0.6</x:v>
      </x:c>
      <x:c r="I140" s="9" t="n">
        <x:f>IF(G140=C140,1,0)</x:f>
        <x:v>0</x:v>
      </x:c>
      <x:c r="J140" s="9" t="n">
        <x:f>G140-D140</x:f>
        <x:v>0</x:v>
      </x:c>
    </x:row>
    <x:row r="141" ht="23" customHeight="1">
      <x:c r="A141" s="9" t="str">
        <x:v>V2_FALLBACK25</x:v>
      </x:c>
      <x:c r="B141" s="9" t="str">
        <x:v>IMO-106</x:v>
      </x:c>
      <x:c r="C141" s="9" t="n">
        <x:v>7</x:v>
      </x:c>
      <x:c r="D141" s="9" t="n">
        <x:f>SUM('RawResults'!M1156,'RawResults'!M1157,'RawResults'!M1158,'RawResults'!M1159,'RawResults'!M1160,'RawResults'!M1161,'RawResults'!M1162)</x:f>
        <x:v>6</x:v>
      </x:c>
      <x:c r="E141" s="15" t="n">
        <x:f>D141/C141</x:f>
        <x:v>0.8571428571428571</x:v>
      </x:c>
      <x:c r="F141" s="9" t="n">
        <x:f>IF(D141=C141,1,0)</x:f>
        <x:v>0</x:v>
      </x:c>
      <x:c r="G141" s="9" t="n">
        <x:f>SUM('RawResults'!Q1156,'RawResults'!Q1157,'RawResults'!Q1158,'RawResults'!Q1159,'RawResults'!Q1160,'RawResults'!Q1161,'RawResults'!Q1162)</x:f>
        <x:v>6</x:v>
      </x:c>
      <x:c r="H141" s="15" t="n">
        <x:f>G141/C141</x:f>
        <x:v>0.8571428571428571</x:v>
      </x:c>
      <x:c r="I141" s="9" t="n">
        <x:f>IF(G141=C141,1,0)</x:f>
        <x:v>0</x:v>
      </x:c>
      <x:c r="J141" s="9" t="n">
        <x:f>G141-D141</x:f>
        <x:v>0</x:v>
      </x:c>
    </x:row>
    <x:row r="142" ht="23" customHeight="1">
      <x:c r="A142" s="9" t="str">
        <x:v>V2_FALLBACK25</x:v>
      </x:c>
      <x:c r="B142" s="9" t="str">
        <x:v>IMO-107</x:v>
      </x:c>
      <x:c r="C142" s="9" t="n">
        <x:v>7</x:v>
      </x:c>
      <x:c r="D142" s="9" t="n">
        <x:f>SUM('RawResults'!M1163,'RawResults'!M1164,'RawResults'!M1165,'RawResults'!M1166,'RawResults'!M1167,'RawResults'!M1168,'RawResults'!M1169)</x:f>
        <x:v>5</x:v>
      </x:c>
      <x:c r="E142" s="15" t="n">
        <x:f>D142/C142</x:f>
        <x:v>0.7142857142857143</x:v>
      </x:c>
      <x:c r="F142" s="9" t="n">
        <x:f>IF(D142=C142,1,0)</x:f>
        <x:v>0</x:v>
      </x:c>
      <x:c r="G142" s="9" t="n">
        <x:f>SUM('RawResults'!Q1163,'RawResults'!Q1164,'RawResults'!Q1165,'RawResults'!Q1166,'RawResults'!Q1167,'RawResults'!Q1168,'RawResults'!Q1169)</x:f>
        <x:v>5</x:v>
      </x:c>
      <x:c r="H142" s="15" t="n">
        <x:f>G142/C142</x:f>
        <x:v>0.7142857142857143</x:v>
      </x:c>
      <x:c r="I142" s="9" t="n">
        <x:f>IF(G142=C142,1,0)</x:f>
        <x:v>0</x:v>
      </x:c>
      <x:c r="J142" s="9" t="n">
        <x:f>G142-D142</x:f>
        <x:v>0</x:v>
      </x:c>
    </x:row>
    <x:row r="143" ht="23" customHeight="1">
      <x:c r="A143" s="9" t="str">
        <x:v>V2_FALLBACK25</x:v>
      </x:c>
      <x:c r="B143" s="9" t="str">
        <x:v>IMO-108</x:v>
      </x:c>
      <x:c r="C143" s="9" t="n">
        <x:v>9</x:v>
      </x:c>
      <x:c r="D143" s="9" t="n">
        <x:f>SUM('RawResults'!M1170,'RawResults'!M1171,'RawResults'!M1172,'RawResults'!M1173,'RawResults'!M1174,'RawResults'!M1175,'RawResults'!M1176,'RawResults'!M1177,'RawResults'!M1178)</x:f>
        <x:v>9</x:v>
      </x:c>
      <x:c r="E143" s="15" t="n">
        <x:f>D143/C143</x:f>
        <x:v>1</x:v>
      </x:c>
      <x:c r="F143" s="9" t="n">
        <x:f>IF(D143=C143,1,0)</x:f>
        <x:v>1</x:v>
      </x:c>
      <x:c r="G143" s="9" t="n">
        <x:f>SUM('RawResults'!Q1170,'RawResults'!Q1171,'RawResults'!Q1172,'RawResults'!Q1173,'RawResults'!Q1174,'RawResults'!Q1175,'RawResults'!Q1176,'RawResults'!Q1177,'RawResults'!Q1178)</x:f>
        <x:v>9</x:v>
      </x:c>
      <x:c r="H143" s="15" t="n">
        <x:f>G143/C143</x:f>
        <x:v>1</x:v>
      </x:c>
      <x:c r="I143" s="9" t="n">
        <x:f>IF(G143=C143,1,0)</x:f>
        <x:v>1</x:v>
      </x:c>
      <x:c r="J143" s="9" t="n">
        <x:f>G143-D143</x:f>
        <x:v>0</x:v>
      </x:c>
    </x:row>
    <x:row r="144" ht="23" customHeight="1">
      <x:c r="A144" s="9" t="str">
        <x:v>V2_FALLBACK25</x:v>
      </x:c>
      <x:c r="B144" s="9" t="str">
        <x:v>IMO-109</x:v>
      </x:c>
      <x:c r="C144" s="9" t="n">
        <x:v>8</x:v>
      </x:c>
      <x:c r="D144" s="9" t="n">
        <x:f>SUM('RawResults'!M1179,'RawResults'!M1180,'RawResults'!M1181,'RawResults'!M1182,'RawResults'!M1183,'RawResults'!M1184,'RawResults'!M1185,'RawResults'!M1186)</x:f>
        <x:v>7</x:v>
      </x:c>
      <x:c r="E144" s="15" t="n">
        <x:f>D144/C144</x:f>
        <x:v>0.875</x:v>
      </x:c>
      <x:c r="F144" s="9" t="n">
        <x:f>IF(D144=C144,1,0)</x:f>
        <x:v>0</x:v>
      </x:c>
      <x:c r="G144" s="9" t="n">
        <x:f>SUM('RawResults'!Q1179,'RawResults'!Q1180,'RawResults'!Q1181,'RawResults'!Q1182,'RawResults'!Q1183,'RawResults'!Q1184,'RawResults'!Q1185,'RawResults'!Q1186)</x:f>
        <x:v>7</x:v>
      </x:c>
      <x:c r="H144" s="15" t="n">
        <x:f>G144/C144</x:f>
        <x:v>0.875</x:v>
      </x:c>
      <x:c r="I144" s="9" t="n">
        <x:f>IF(G144=C144,1,0)</x:f>
        <x:v>0</x:v>
      </x:c>
      <x:c r="J144" s="9" t="n">
        <x:f>G144-D144</x:f>
        <x:v>0</x:v>
      </x:c>
    </x:row>
    <x:row r="145" ht="23" customHeight="1">
      <x:c r="A145" s="9" t="str">
        <x:v>V2_FALLBACK25</x:v>
      </x:c>
      <x:c r="B145" s="9" t="str">
        <x:v>IMO-110</x:v>
      </x:c>
      <x:c r="C145" s="9" t="n">
        <x:v>8</x:v>
      </x:c>
      <x:c r="D145" s="9" t="n">
        <x:f>SUM('RawResults'!M1187,'RawResults'!M1188,'RawResults'!M1189,'RawResults'!M1190,'RawResults'!M1191,'RawResults'!M1192,'RawResults'!M1193,'RawResults'!M1194)</x:f>
        <x:v>0</x:v>
      </x:c>
      <x:c r="E145" s="15" t="n">
        <x:f>D145/C145</x:f>
        <x:v>0</x:v>
      </x:c>
      <x:c r="F145" s="9" t="n">
        <x:f>IF(D145=C145,1,0)</x:f>
        <x:v>0</x:v>
      </x:c>
      <x:c r="G145" s="9" t="n">
        <x:f>SUM('RawResults'!Q1187,'RawResults'!Q1188,'RawResults'!Q1189,'RawResults'!Q1190,'RawResults'!Q1191,'RawResults'!Q1192,'RawResults'!Q1193,'RawResults'!Q1194)</x:f>
        <x:v>0</x:v>
      </x:c>
      <x:c r="H145" s="15" t="n">
        <x:f>G145/C145</x:f>
        <x:v>0</x:v>
      </x:c>
      <x:c r="I145" s="9" t="n">
        <x:f>IF(G145=C145,1,0)</x:f>
        <x:v>0</x:v>
      </x:c>
      <x:c r="J145" s="9" t="n">
        <x:f>G145-D145</x:f>
        <x:v>0</x:v>
      </x:c>
    </x:row>
    <x:row r="146" ht="23" customHeight="1">
      <x:c r="A146" s="9" t="str">
        <x:v>V2_FALLBACK25</x:v>
      </x:c>
      <x:c r="B146" s="9" t="str">
        <x:v>IMO-111</x:v>
      </x:c>
      <x:c r="C146" s="9" t="n">
        <x:v>8</x:v>
      </x:c>
      <x:c r="D146" s="9" t="n">
        <x:f>SUM('RawResults'!M1195,'RawResults'!M1196,'RawResults'!M1197,'RawResults'!M1198,'RawResults'!M1199,'RawResults'!M1200,'RawResults'!M1201,'RawResults'!M1202)</x:f>
        <x:v>6</x:v>
      </x:c>
      <x:c r="E146" s="15" t="n">
        <x:f>D146/C146</x:f>
        <x:v>0.75</x:v>
      </x:c>
      <x:c r="F146" s="9" t="n">
        <x:f>IF(D146=C146,1,0)</x:f>
        <x:v>0</x:v>
      </x:c>
      <x:c r="G146" s="9" t="n">
        <x:f>SUM('RawResults'!Q1195,'RawResults'!Q1196,'RawResults'!Q1197,'RawResults'!Q1198,'RawResults'!Q1199,'RawResults'!Q1200,'RawResults'!Q1201,'RawResults'!Q1202)</x:f>
        <x:v>6</x:v>
      </x:c>
      <x:c r="H146" s="15" t="n">
        <x:f>G146/C146</x:f>
        <x:v>0.75</x:v>
      </x:c>
      <x:c r="I146" s="9" t="n">
        <x:f>IF(G146=C146,1,0)</x:f>
        <x:v>0</x:v>
      </x:c>
      <x:c r="J146" s="9" t="n">
        <x:f>G146-D146</x:f>
        <x:v>0</x:v>
      </x:c>
    </x:row>
    <x:row r="147" ht="23" customHeight="1">
      <x:c r="A147" s="9" t="str">
        <x:v>V2_FALLBACK25</x:v>
      </x:c>
      <x:c r="B147" s="9" t="str">
        <x:v>IMO-112</x:v>
      </x:c>
      <x:c r="C147" s="9" t="n">
        <x:v>5</x:v>
      </x:c>
      <x:c r="D147" s="9" t="n">
        <x:f>SUM('RawResults'!M1203,'RawResults'!M1204,'RawResults'!M1205,'RawResults'!M1206,'RawResults'!M1207)</x:f>
        <x:v>3</x:v>
      </x:c>
      <x:c r="E147" s="15" t="n">
        <x:f>D147/C147</x:f>
        <x:v>0.6</x:v>
      </x:c>
      <x:c r="F147" s="9" t="n">
        <x:f>IF(D147=C147,1,0)</x:f>
        <x:v>0</x:v>
      </x:c>
      <x:c r="G147" s="9" t="n">
        <x:f>SUM('RawResults'!Q1203,'RawResults'!Q1204,'RawResults'!Q1205,'RawResults'!Q1206,'RawResults'!Q1207)</x:f>
        <x:v>3</x:v>
      </x:c>
      <x:c r="H147" s="15" t="n">
        <x:f>G147/C147</x:f>
        <x:v>0.6</x:v>
      </x:c>
      <x:c r="I147" s="9" t="n">
        <x:f>IF(G147=C147,1,0)</x:f>
        <x:v>0</x:v>
      </x:c>
      <x:c r="J147" s="9" t="n">
        <x:f>G147-D147</x:f>
        <x:v>0</x:v>
      </x:c>
    </x:row>
    <x:row r="148" ht="23" customHeight="1">
      <x:c r="A148" s="9" t="str">
        <x:v>V2_FALLBACK25</x:v>
      </x:c>
      <x:c r="B148" s="9" t="str">
        <x:v>IMO-113</x:v>
      </x:c>
      <x:c r="C148" s="9" t="n">
        <x:v>6</x:v>
      </x:c>
      <x:c r="D148" s="9" t="n">
        <x:f>SUM('RawResults'!M1208,'RawResults'!M1209,'RawResults'!M1210,'RawResults'!M1211,'RawResults'!M1212,'RawResults'!M1213)</x:f>
        <x:v>6</x:v>
      </x:c>
      <x:c r="E148" s="15" t="n">
        <x:f>D148/C148</x:f>
        <x:v>1</x:v>
      </x:c>
      <x:c r="F148" s="9" t="n">
        <x:f>IF(D148=C148,1,0)</x:f>
        <x:v>1</x:v>
      </x:c>
      <x:c r="G148" s="9" t="n">
        <x:f>SUM('RawResults'!Q1208,'RawResults'!Q1209,'RawResults'!Q1210,'RawResults'!Q1211,'RawResults'!Q1212,'RawResults'!Q1213)</x:f>
        <x:v>6</x:v>
      </x:c>
      <x:c r="H148" s="15" t="n">
        <x:f>G148/C148</x:f>
        <x:v>1</x:v>
      </x:c>
      <x:c r="I148" s="9" t="n">
        <x:f>IF(G148=C148,1,0)</x:f>
        <x:v>1</x:v>
      </x:c>
      <x:c r="J148" s="9" t="n">
        <x:f>G148-D148</x:f>
        <x:v>0</x:v>
      </x:c>
    </x:row>
    <x:row r="149" ht="23" customHeight="1">
      <x:c r="A149" s="9" t="str">
        <x:v>V2_FALLBACK25</x:v>
      </x:c>
      <x:c r="B149" s="9" t="str">
        <x:v>IMO-114</x:v>
      </x:c>
      <x:c r="C149" s="9" t="n">
        <x:v>9</x:v>
      </x:c>
      <x:c r="D149" s="9" t="n">
        <x:f>SUM('RawResults'!M1214,'RawResults'!M1215,'RawResults'!M1216,'RawResults'!M1217,'RawResults'!M1218,'RawResults'!M1219,'RawResults'!M1220,'RawResults'!M1221,'RawResults'!M1222)</x:f>
        <x:v>6</x:v>
      </x:c>
      <x:c r="E149" s="15" t="n">
        <x:f>D149/C149</x:f>
        <x:v>0.6666666666666666</x:v>
      </x:c>
      <x:c r="F149" s="9" t="n">
        <x:f>IF(D149=C149,1,0)</x:f>
        <x:v>0</x:v>
      </x:c>
      <x:c r="G149" s="9" t="n">
        <x:f>SUM('RawResults'!Q1214,'RawResults'!Q1215,'RawResults'!Q1216,'RawResults'!Q1217,'RawResults'!Q1218,'RawResults'!Q1219,'RawResults'!Q1220,'RawResults'!Q1221,'RawResults'!Q1222)</x:f>
        <x:v>6</x:v>
      </x:c>
      <x:c r="H149" s="15" t="n">
        <x:f>G149/C149</x:f>
        <x:v>0.6666666666666666</x:v>
      </x:c>
      <x:c r="I149" s="9" t="n">
        <x:f>IF(G149=C149,1,0)</x:f>
        <x:v>0</x:v>
      </x:c>
      <x:c r="J149" s="9" t="n">
        <x:f>G149-D149</x:f>
        <x:v>0</x:v>
      </x:c>
    </x:row>
    <x:row r="150" ht="23" customHeight="1">
      <x:c r="A150" s="9" t="str">
        <x:v>V2_FALLBACK25</x:v>
      </x:c>
      <x:c r="B150" s="9" t="str">
        <x:v>IMO-115</x:v>
      </x:c>
      <x:c r="C150" s="9" t="n">
        <x:v>7</x:v>
      </x:c>
      <x:c r="D150" s="9" t="n">
        <x:f>SUM('RawResults'!M1223,'RawResults'!M1224,'RawResults'!M1225,'RawResults'!M1226,'RawResults'!M1227,'RawResults'!M1228,'RawResults'!M1229)</x:f>
        <x:v>3</x:v>
      </x:c>
      <x:c r="E150" s="15" t="n">
        <x:f>D150/C150</x:f>
        <x:v>0.42857142857142855</x:v>
      </x:c>
      <x:c r="F150" s="9" t="n">
        <x:f>IF(D150=C150,1,0)</x:f>
        <x:v>0</x:v>
      </x:c>
      <x:c r="G150" s="9" t="n">
        <x:f>SUM('RawResults'!Q1223,'RawResults'!Q1224,'RawResults'!Q1225,'RawResults'!Q1226,'RawResults'!Q1227,'RawResults'!Q1228,'RawResults'!Q1229)</x:f>
        <x:v>3</x:v>
      </x:c>
      <x:c r="H150" s="15" t="n">
        <x:f>G150/C150</x:f>
        <x:v>0.42857142857142855</x:v>
      </x:c>
      <x:c r="I150" s="9" t="n">
        <x:f>IF(G150=C150,1,0)</x:f>
        <x:v>0</x:v>
      </x:c>
      <x:c r="J150" s="9" t="n">
        <x:f>G150-D150</x:f>
        <x:v>0</x:v>
      </x:c>
    </x:row>
    <x:row r="151" ht="23" customHeight="1">
      <x:c r="A151" s="9" t="str">
        <x:v>V2_FALLBACK25</x:v>
      </x:c>
      <x:c r="B151" s="9" t="str">
        <x:v>IMO-116</x:v>
      </x:c>
      <x:c r="C151" s="9" t="n">
        <x:v>7</x:v>
      </x:c>
      <x:c r="D151" s="9" t="n">
        <x:f>SUM('RawResults'!M1230,'RawResults'!M1231,'RawResults'!M1232,'RawResults'!M1233,'RawResults'!M1234,'RawResults'!M1235,'RawResults'!M1236)</x:f>
        <x:v>3</x:v>
      </x:c>
      <x:c r="E151" s="15" t="n">
        <x:f>D151/C151</x:f>
        <x:v>0.42857142857142855</x:v>
      </x:c>
      <x:c r="F151" s="9" t="n">
        <x:f>IF(D151=C151,1,0)</x:f>
        <x:v>0</x:v>
      </x:c>
      <x:c r="G151" s="9" t="n">
        <x:f>SUM('RawResults'!Q1230,'RawResults'!Q1231,'RawResults'!Q1232,'RawResults'!Q1233,'RawResults'!Q1234,'RawResults'!Q1235,'RawResults'!Q1236)</x:f>
        <x:v>3</x:v>
      </x:c>
      <x:c r="H151" s="15" t="n">
        <x:f>G151/C151</x:f>
        <x:v>0.42857142857142855</x:v>
      </x:c>
      <x:c r="I151" s="9" t="n">
        <x:f>IF(G151=C151,1,0)</x:f>
        <x:v>0</x:v>
      </x:c>
      <x:c r="J151" s="9" t="n">
        <x:f>G151-D151</x:f>
        <x:v>0</x:v>
      </x:c>
    </x:row>
    <x:row r="152" ht="23" customHeight="1">
      <x:c r="A152" s="9" t="str">
        <x:v>V2_FALLBACK25</x:v>
      </x:c>
      <x:c r="B152" s="9" t="str">
        <x:v>IMO-117</x:v>
      </x:c>
      <x:c r="C152" s="9" t="n">
        <x:v>9</x:v>
      </x:c>
      <x:c r="D152" s="9" t="n">
        <x:f>SUM('RawResults'!M1237,'RawResults'!M1238,'RawResults'!M1239,'RawResults'!M1240,'RawResults'!M1241,'RawResults'!M1242,'RawResults'!M1243,'RawResults'!M1244,'RawResults'!M1245)</x:f>
        <x:v>9</x:v>
      </x:c>
      <x:c r="E152" s="15" t="n">
        <x:f>D152/C152</x:f>
        <x:v>1</x:v>
      </x:c>
      <x:c r="F152" s="9" t="n">
        <x:f>IF(D152=C152,1,0)</x:f>
        <x:v>1</x:v>
      </x:c>
      <x:c r="G152" s="9" t="n">
        <x:f>SUM('RawResults'!Q1237,'RawResults'!Q1238,'RawResults'!Q1239,'RawResults'!Q1240,'RawResults'!Q1241,'RawResults'!Q1242,'RawResults'!Q1243,'RawResults'!Q1244,'RawResults'!Q1245)</x:f>
        <x:v>9</x:v>
      </x:c>
      <x:c r="H152" s="15" t="n">
        <x:f>G152/C152</x:f>
        <x:v>1</x:v>
      </x:c>
      <x:c r="I152" s="9" t="n">
        <x:f>IF(G152=C152,1,0)</x:f>
        <x:v>1</x:v>
      </x:c>
      <x:c r="J152" s="9" t="n">
        <x:f>G152-D152</x:f>
        <x:v>0</x:v>
      </x:c>
    </x:row>
    <x:row r="153" ht="23" customHeight="1">
      <x:c r="A153" s="9" t="str">
        <x:v>V2_FALLBACK25</x:v>
      </x:c>
      <x:c r="B153" s="9" t="str">
        <x:v>IMO-118</x:v>
      </x:c>
      <x:c r="C153" s="9" t="n">
        <x:v>7</x:v>
      </x:c>
      <x:c r="D153" s="9" t="n">
        <x:f>SUM('RawResults'!M1246,'RawResults'!M1247,'RawResults'!M1248,'RawResults'!M1249,'RawResults'!M1250,'RawResults'!M1251,'RawResults'!M1252)</x:f>
        <x:v>6</x:v>
      </x:c>
      <x:c r="E153" s="15" t="n">
        <x:f>D153/C153</x:f>
        <x:v>0.8571428571428571</x:v>
      </x:c>
      <x:c r="F153" s="9" t="n">
        <x:f>IF(D153=C153,1,0)</x:f>
        <x:v>0</x:v>
      </x:c>
      <x:c r="G153" s="9" t="n">
        <x:f>SUM('RawResults'!Q1246,'RawResults'!Q1247,'RawResults'!Q1248,'RawResults'!Q1249,'RawResults'!Q1250,'RawResults'!Q1251,'RawResults'!Q1252)</x:f>
        <x:v>6</x:v>
      </x:c>
      <x:c r="H153" s="15" t="n">
        <x:f>G153/C153</x:f>
        <x:v>0.8571428571428571</x:v>
      </x:c>
      <x:c r="I153" s="9" t="n">
        <x:f>IF(G153=C153,1,0)</x:f>
        <x:v>0</x:v>
      </x:c>
      <x:c r="J153" s="9" t="n">
        <x:f>G153-D153</x:f>
        <x:v>0</x:v>
      </x:c>
    </x:row>
    <x:row r="154" ht="23" customHeight="1">
      <x:c r="A154" s="9" t="str">
        <x:v>V2_FALLBACK25</x:v>
      </x:c>
      <x:c r="B154" s="9" t="str">
        <x:v>IMO-119</x:v>
      </x:c>
      <x:c r="C154" s="9" t="n">
        <x:v>9</x:v>
      </x:c>
      <x:c r="D154" s="9" t="n">
        <x:f>SUM('RawResults'!M1253,'RawResults'!M1254,'RawResults'!M1255,'RawResults'!M1256,'RawResults'!M1257,'RawResults'!M1258,'RawResults'!M1259,'RawResults'!M1260,'RawResults'!M1261)</x:f>
        <x:v>6</x:v>
      </x:c>
      <x:c r="E154" s="15" t="n">
        <x:f>D154/C154</x:f>
        <x:v>0.6666666666666666</x:v>
      </x:c>
      <x:c r="F154" s="9" t="n">
        <x:f>IF(D154=C154,1,0)</x:f>
        <x:v>0</x:v>
      </x:c>
      <x:c r="G154" s="9" t="n">
        <x:f>SUM('RawResults'!Q1253,'RawResults'!Q1254,'RawResults'!Q1255,'RawResults'!Q1256,'RawResults'!Q1257,'RawResults'!Q1258,'RawResults'!Q1259,'RawResults'!Q1260,'RawResults'!Q1261)</x:f>
        <x:v>6</x:v>
      </x:c>
      <x:c r="H154" s="15" t="n">
        <x:f>G154/C154</x:f>
        <x:v>0.6666666666666666</x:v>
      </x:c>
      <x:c r="I154" s="9" t="n">
        <x:f>IF(G154=C154,1,0)</x:f>
        <x:v>0</x:v>
      </x:c>
      <x:c r="J154" s="9" t="n">
        <x:f>G154-D154</x:f>
        <x:v>0</x:v>
      </x:c>
    </x:row>
    <x:row r="155" ht="23" customHeight="1">
      <x:c r="A155" s="9" t="str">
        <x:v>V2_FALLBACK25</x:v>
      </x:c>
      <x:c r="B155" s="9" t="str">
        <x:v>IMO-120</x:v>
      </x:c>
      <x:c r="C155" s="9" t="n">
        <x:v>8</x:v>
      </x:c>
      <x:c r="D155" s="9" t="n">
        <x:f>SUM('RawResults'!M1262,'RawResults'!M1263,'RawResults'!M1264,'RawResults'!M1265,'RawResults'!M1266,'RawResults'!M1267,'RawResults'!M1268,'RawResults'!M1269)</x:f>
        <x:v>5</x:v>
      </x:c>
      <x:c r="E155" s="15" t="n">
        <x:f>D155/C155</x:f>
        <x:v>0.625</x:v>
      </x:c>
      <x:c r="F155" s="9" t="n">
        <x:f>IF(D155=C155,1,0)</x:f>
        <x:v>0</x:v>
      </x:c>
      <x:c r="G155" s="9" t="n">
        <x:f>SUM('RawResults'!Q1262,'RawResults'!Q1263,'RawResults'!Q1264,'RawResults'!Q1265,'RawResults'!Q1266,'RawResults'!Q1267,'RawResults'!Q1268,'RawResults'!Q1269)</x:f>
        <x:v>5</x:v>
      </x:c>
      <x:c r="H155" s="15" t="n">
        <x:f>G155/C155</x:f>
        <x:v>0.625</x:v>
      </x:c>
      <x:c r="I155" s="9" t="n">
        <x:f>IF(G155=C155,1,0)</x:f>
        <x:v>0</x:v>
      </x:c>
      <x:c r="J155" s="9" t="n">
        <x:f>G155-D155</x:f>
        <x:v>0</x:v>
      </x:c>
    </x:row>
    <x:row r="156" ht="23" customHeight="1">
      <x:c r="A156" s="9" t="str">
        <x:v>V2_FALLBACK25</x:v>
      </x:c>
      <x:c r="B156" s="9" t="str">
        <x:v>IMO-121</x:v>
      </x:c>
      <x:c r="C156" s="9" t="n">
        <x:v>8</x:v>
      </x:c>
      <x:c r="D156" s="9" t="n">
        <x:f>SUM('RawResults'!M1270,'RawResults'!M1271,'RawResults'!M1272,'RawResults'!M1273,'RawResults'!M1274,'RawResults'!M1275,'RawResults'!M1276,'RawResults'!M1277)</x:f>
        <x:v>8</x:v>
      </x:c>
      <x:c r="E156" s="15" t="n">
        <x:f>D156/C156</x:f>
        <x:v>1</x:v>
      </x:c>
      <x:c r="F156" s="9" t="n">
        <x:f>IF(D156=C156,1,0)</x:f>
        <x:v>1</x:v>
      </x:c>
      <x:c r="G156" s="9" t="n">
        <x:f>SUM('RawResults'!Q1270,'RawResults'!Q1271,'RawResults'!Q1272,'RawResults'!Q1273,'RawResults'!Q1274,'RawResults'!Q1275,'RawResults'!Q1276,'RawResults'!Q1277)</x:f>
        <x:v>8</x:v>
      </x:c>
      <x:c r="H156" s="15" t="n">
        <x:f>G156/C156</x:f>
        <x:v>1</x:v>
      </x:c>
      <x:c r="I156" s="9" t="n">
        <x:f>IF(G156=C156,1,0)</x:f>
        <x:v>1</x:v>
      </x:c>
      <x:c r="J156" s="9" t="n">
        <x:f>G156-D156</x:f>
        <x:v>0</x:v>
      </x:c>
    </x:row>
    <x:row r="157" ht="23" customHeight="1">
      <x:c r="A157" s="9" t="str">
        <x:v>V2_FALLBACK25</x:v>
      </x:c>
      <x:c r="B157" s="9" t="str">
        <x:v>IMO-122</x:v>
      </x:c>
      <x:c r="C157" s="9" t="n">
        <x:v>6</x:v>
      </x:c>
      <x:c r="D157" s="9" t="n">
        <x:f>SUM('RawResults'!M1278,'RawResults'!M1279,'RawResults'!M1280,'RawResults'!M1281,'RawResults'!M1282,'RawResults'!M1283)</x:f>
        <x:v>6</x:v>
      </x:c>
      <x:c r="E157" s="15" t="n">
        <x:f>D157/C157</x:f>
        <x:v>1</x:v>
      </x:c>
      <x:c r="F157" s="9" t="n">
        <x:f>IF(D157=C157,1,0)</x:f>
        <x:v>1</x:v>
      </x:c>
      <x:c r="G157" s="9" t="n">
        <x:f>SUM('RawResults'!Q1278,'RawResults'!Q1279,'RawResults'!Q1280,'RawResults'!Q1281,'RawResults'!Q1282,'RawResults'!Q1283)</x:f>
        <x:v>6</x:v>
      </x:c>
      <x:c r="H157" s="15" t="n">
        <x:f>G157/C157</x:f>
        <x:v>1</x:v>
      </x:c>
      <x:c r="I157" s="9" t="n">
        <x:f>IF(G157=C157,1,0)</x:f>
        <x:v>1</x:v>
      </x:c>
      <x:c r="J157" s="9" t="n">
        <x:f>G157-D157</x:f>
        <x:v>0</x:v>
      </x:c>
    </x:row>
    <x:row r="158" ht="23" customHeight="1">
      <x:c r="A158" s="9" t="str">
        <x:v>V2_FALLBACK25</x:v>
      </x:c>
      <x:c r="B158" s="9" t="str">
        <x:v>IMO-123</x:v>
      </x:c>
      <x:c r="C158" s="9" t="n">
        <x:v>12</x:v>
      </x:c>
      <x:c r="D158" s="9" t="n">
        <x:f>SUM('RawResults'!M1284,'RawResults'!M1285,'RawResults'!M1286,'RawResults'!M1287,'RawResults'!M1288,'RawResults'!M1289,'RawResults'!M1290,'RawResults'!M1291,'RawResults'!M1292,'RawResults'!M1293,'RawResults'!M1294,'RawResults'!M1295)</x:f>
        <x:v>12</x:v>
      </x:c>
      <x:c r="E158" s="15" t="n">
        <x:f>D158/C158</x:f>
        <x:v>1</x:v>
      </x:c>
      <x:c r="F158" s="9" t="n">
        <x:f>IF(D158=C158,1,0)</x:f>
        <x:v>1</x:v>
      </x:c>
      <x:c r="G158" s="9" t="n">
        <x:f>SUM('RawResults'!Q1284,'RawResults'!Q1285,'RawResults'!Q1286,'RawResults'!Q1287,'RawResults'!Q1288,'RawResults'!Q1289,'RawResults'!Q1290,'RawResults'!Q1291,'RawResults'!Q1292,'RawResults'!Q1293,'RawResults'!Q1294,'RawResults'!Q1295)</x:f>
        <x:v>12</x:v>
      </x:c>
      <x:c r="H158" s="15" t="n">
        <x:f>G158/C158</x:f>
        <x:v>1</x:v>
      </x:c>
      <x:c r="I158" s="9" t="n">
        <x:f>IF(G158=C158,1,0)</x:f>
        <x:v>1</x:v>
      </x:c>
      <x:c r="J158" s="9" t="n">
        <x:f>G158-D158</x:f>
        <x:v>0</x:v>
      </x:c>
    </x:row>
    <x:row r="159" ht="23" customHeight="1">
      <x:c r="A159" s="9" t="str">
        <x:v>V2_FALLBACK25</x:v>
      </x:c>
      <x:c r="B159" s="9" t="str">
        <x:v>IMO-124</x:v>
      </x:c>
      <x:c r="C159" s="9" t="n">
        <x:v>8</x:v>
      </x:c>
      <x:c r="D159" s="9" t="n">
        <x:f>SUM('RawResults'!M1296,'RawResults'!M1297,'RawResults'!M1298,'RawResults'!M1299,'RawResults'!M1300,'RawResults'!M1301,'RawResults'!M1302,'RawResults'!M1303)</x:f>
        <x:v>5</x:v>
      </x:c>
      <x:c r="E159" s="15" t="n">
        <x:f>D159/C159</x:f>
        <x:v>0.625</x:v>
      </x:c>
      <x:c r="F159" s="9" t="n">
        <x:f>IF(D159=C159,1,0)</x:f>
        <x:v>0</x:v>
      </x:c>
      <x:c r="G159" s="9" t="n">
        <x:f>SUM('RawResults'!Q1296,'RawResults'!Q1297,'RawResults'!Q1298,'RawResults'!Q1299,'RawResults'!Q1300,'RawResults'!Q1301,'RawResults'!Q1302,'RawResults'!Q1303)</x:f>
        <x:v>5</x:v>
      </x:c>
      <x:c r="H159" s="15" t="n">
        <x:f>G159/C159</x:f>
        <x:v>0.625</x:v>
      </x:c>
      <x:c r="I159" s="9" t="n">
        <x:f>IF(G159=C159,1,0)</x:f>
        <x:v>0</x:v>
      </x:c>
      <x:c r="J159" s="9" t="n">
        <x:f>G159-D159</x:f>
        <x:v>0</x:v>
      </x:c>
    </x:row>
    <x:row r="160" ht="23" customHeight="1">
      <x:c r="A160" s="9" t="str">
        <x:v>V2_FALLBACK25</x:v>
      </x:c>
      <x:c r="B160" s="9" t="str">
        <x:v>IMO-125</x:v>
      </x:c>
      <x:c r="C160" s="9" t="n">
        <x:v>7</x:v>
      </x:c>
      <x:c r="D160" s="9" t="n">
        <x:f>SUM('RawResults'!M1304,'RawResults'!M1305,'RawResults'!M1306,'RawResults'!M1307,'RawResults'!M1308,'RawResults'!M1309,'RawResults'!M1310)</x:f>
        <x:v>5</x:v>
      </x:c>
      <x:c r="E160" s="15" t="n">
        <x:f>D160/C160</x:f>
        <x:v>0.7142857142857143</x:v>
      </x:c>
      <x:c r="F160" s="9" t="n">
        <x:f>IF(D160=C160,1,0)</x:f>
        <x:v>0</x:v>
      </x:c>
      <x:c r="G160" s="9" t="n">
        <x:f>SUM('RawResults'!Q1304,'RawResults'!Q1305,'RawResults'!Q1306,'RawResults'!Q1307,'RawResults'!Q1308,'RawResults'!Q1309,'RawResults'!Q1310)</x:f>
        <x:v>5</x:v>
      </x:c>
      <x:c r="H160" s="15" t="n">
        <x:f>G160/C160</x:f>
        <x:v>0.7142857142857143</x:v>
      </x:c>
      <x:c r="I160" s="9" t="n">
        <x:f>IF(G160=C160,1,0)</x:f>
        <x:v>0</x:v>
      </x:c>
      <x:c r="J160" s="9" t="n">
        <x:f>G160-D160</x:f>
        <x:v>0</x:v>
      </x:c>
    </x:row>
    <x:row r="161" ht="23" customHeight="1">
      <x:c r="A161" s="9" t="str">
        <x:v>V2_FALLBACK25</x:v>
      </x:c>
      <x:c r="B161" s="9" t="str">
        <x:v>IMO26-001</x:v>
      </x:c>
      <x:c r="C161" s="9" t="n">
        <x:v>5</x:v>
      </x:c>
      <x:c r="D161" s="9" t="n">
        <x:f>SUM('RawResults'!M1311,'RawResults'!M1312,'RawResults'!M1313,'RawResults'!M1314,'RawResults'!M1315)</x:f>
        <x:v>4</x:v>
      </x:c>
      <x:c r="E161" s="15" t="n">
        <x:f>D161/C161</x:f>
        <x:v>0.8</x:v>
      </x:c>
      <x:c r="F161" s="9" t="n">
        <x:f>IF(D161=C161,1,0)</x:f>
        <x:v>0</x:v>
      </x:c>
      <x:c r="G161" s="9" t="n">
        <x:f>SUM('RawResults'!Q1311,'RawResults'!Q1312,'RawResults'!Q1313,'RawResults'!Q1314,'RawResults'!Q1315)</x:f>
        <x:v>4</x:v>
      </x:c>
      <x:c r="H161" s="15" t="n">
        <x:f>G161/C161</x:f>
        <x:v>0.8</x:v>
      </x:c>
      <x:c r="I161" s="9" t="n">
        <x:f>IF(G161=C161,1,0)</x:f>
        <x:v>0</x:v>
      </x:c>
      <x:c r="J161" s="9" t="n">
        <x:f>G161-D161</x:f>
        <x:v>0</x:v>
      </x:c>
    </x:row>
    <x:row r="162" ht="23" customHeight="1">
      <x:c r="A162" s="9" t="str">
        <x:v>V2_FALLBACK25</x:v>
      </x:c>
      <x:c r="B162" s="9" t="str">
        <x:v>IMO26-002</x:v>
      </x:c>
      <x:c r="C162" s="9" t="n">
        <x:v>16</x:v>
      </x:c>
      <x:c r="D162" s="9" t="n">
        <x:f>SUM('RawResults'!M1316,'RawResults'!M1317,'RawResults'!M1318,'RawResults'!M1319,'RawResults'!M1320,'RawResults'!M1321,'RawResults'!M1322,'RawResults'!M1323,'RawResults'!M1324,'RawResults'!M1325,'RawResults'!M1326,'RawResults'!M1327,'RawResults'!M1328,'RawResults'!M1329,'RawResults'!M1330,'RawResults'!M1331)</x:f>
        <x:v>12</x:v>
      </x:c>
      <x:c r="E162" s="15" t="n">
        <x:f>D162/C162</x:f>
        <x:v>0.75</x:v>
      </x:c>
      <x:c r="F162" s="9" t="n">
        <x:f>IF(D162=C162,1,0)</x:f>
        <x:v>0</x:v>
      </x:c>
      <x:c r="G162" s="9" t="n">
        <x:f>SUM('RawResults'!Q1316,'RawResults'!Q1317,'RawResults'!Q1318,'RawResults'!Q1319,'RawResults'!Q1320,'RawResults'!Q1321,'RawResults'!Q1322,'RawResults'!Q1323,'RawResults'!Q1324,'RawResults'!Q1325,'RawResults'!Q1326,'RawResults'!Q1327,'RawResults'!Q1328,'RawResults'!Q1329,'RawResults'!Q1330,'RawResults'!Q1331)</x:f>
        <x:v>12</x:v>
      </x:c>
      <x:c r="H162" s="15" t="n">
        <x:f>G162/C162</x:f>
        <x:v>0.75</x:v>
      </x:c>
      <x:c r="I162" s="9" t="n">
        <x:f>IF(G162=C162,1,0)</x:f>
        <x:v>0</x:v>
      </x:c>
      <x:c r="J162" s="9" t="n">
        <x:f>G162-D162</x:f>
        <x:v>0</x:v>
      </x:c>
    </x:row>
    <x:row r="163" ht="23" customHeight="1">
      <x:c r="A163" s="9" t="str">
        <x:v>V2_FALLBACK25</x:v>
      </x:c>
      <x:c r="B163" s="9" t="str">
        <x:v>IMO26-005</x:v>
      </x:c>
      <x:c r="C163" s="9" t="n">
        <x:v>6</x:v>
      </x:c>
      <x:c r="D163" s="9" t="n">
        <x:f>SUM('RawResults'!M1332,'RawResults'!M1333,'RawResults'!M1334,'RawResults'!M1335,'RawResults'!M1336,'RawResults'!M1337)</x:f>
        <x:v>4</x:v>
      </x:c>
      <x:c r="E163" s="15" t="n">
        <x:f>D163/C163</x:f>
        <x:v>0.6666666666666666</x:v>
      </x:c>
      <x:c r="F163" s="9" t="n">
        <x:f>IF(D163=C163,1,0)</x:f>
        <x:v>0</x:v>
      </x:c>
      <x:c r="G163" s="9" t="n">
        <x:f>SUM('RawResults'!Q1332,'RawResults'!Q1333,'RawResults'!Q1334,'RawResults'!Q1335,'RawResults'!Q1336,'RawResults'!Q1337)</x:f>
        <x:v>4</x:v>
      </x:c>
      <x:c r="H163" s="15" t="n">
        <x:f>G163/C163</x:f>
        <x:v>0.6666666666666666</x:v>
      </x:c>
      <x:c r="I163" s="9" t="n">
        <x:f>IF(G163=C163,1,0)</x:f>
        <x:v>0</x:v>
      </x:c>
      <x:c r="J163" s="9" t="n">
        <x:f>G163-D163</x:f>
        <x:v>0</x:v>
      </x:c>
    </x:row>
    <x:row r="164" ht="23" customHeight="1">
      <x:c r="A164" s="9" t="str">
        <x:v>V2_FALLBACK25</x:v>
      </x:c>
      <x:c r="B164" s="9" t="str">
        <x:v>IMO26-007</x:v>
      </x:c>
      <x:c r="C164" s="9" t="n">
        <x:v>10</x:v>
      </x:c>
      <x:c r="D164" s="9" t="n">
        <x:f>SUM('RawResults'!M1338,'RawResults'!M1339,'RawResults'!M1340,'RawResults'!M1341,'RawResults'!M1342,'RawResults'!M1343,'RawResults'!M1344,'RawResults'!M1345,'RawResults'!M1346,'RawResults'!M1347)</x:f>
        <x:v>10</x:v>
      </x:c>
      <x:c r="E164" s="15" t="n">
        <x:f>D164/C164</x:f>
        <x:v>1</x:v>
      </x:c>
      <x:c r="F164" s="9" t="n">
        <x:f>IF(D164=C164,1,0)</x:f>
        <x:v>1</x:v>
      </x:c>
      <x:c r="G164" s="9" t="n">
        <x:f>SUM('RawResults'!Q1338,'RawResults'!Q1339,'RawResults'!Q1340,'RawResults'!Q1341,'RawResults'!Q1342,'RawResults'!Q1343,'RawResults'!Q1344,'RawResults'!Q1345,'RawResults'!Q1346,'RawResults'!Q1347)</x:f>
        <x:v>10</x:v>
      </x:c>
      <x:c r="H164" s="15" t="n">
        <x:f>G164/C164</x:f>
        <x:v>1</x:v>
      </x:c>
      <x:c r="I164" s="9" t="n">
        <x:f>IF(G164=C164,1,0)</x:f>
        <x:v>1</x:v>
      </x:c>
      <x:c r="J164" s="9" t="n">
        <x:f>G164-D164</x:f>
        <x:v>0</x:v>
      </x:c>
    </x:row>
    <x:row r="165" ht="23" customHeight="1">
      <x:c r="A165" s="9" t="str">
        <x:v>V2_FALLBACK25</x:v>
      </x:c>
      <x:c r="B165" s="9" t="str">
        <x:v>IMO26-008</x:v>
      </x:c>
      <x:c r="C165" s="9" t="n">
        <x:v>7</x:v>
      </x:c>
      <x:c r="D165" s="9" t="n">
        <x:f>SUM('RawResults'!M1348,'RawResults'!M1349,'RawResults'!M1350,'RawResults'!M1351,'RawResults'!M1352,'RawResults'!M1353,'RawResults'!M1354)</x:f>
        <x:v>7</x:v>
      </x:c>
      <x:c r="E165" s="15" t="n">
        <x:f>D165/C165</x:f>
        <x:v>1</x:v>
      </x:c>
      <x:c r="F165" s="9" t="n">
        <x:f>IF(D165=C165,1,0)</x:f>
        <x:v>1</x:v>
      </x:c>
      <x:c r="G165" s="9" t="n">
        <x:f>SUM('RawResults'!Q1348,'RawResults'!Q1349,'RawResults'!Q1350,'RawResults'!Q1351,'RawResults'!Q1352,'RawResults'!Q1353,'RawResults'!Q1354)</x:f>
        <x:v>7</x:v>
      </x:c>
      <x:c r="H165" s="15" t="n">
        <x:f>G165/C165</x:f>
        <x:v>1</x:v>
      </x:c>
      <x:c r="I165" s="9" t="n">
        <x:f>IF(G165=C165,1,0)</x:f>
        <x:v>1</x:v>
      </x:c>
      <x:c r="J165" s="9" t="n">
        <x:f>G165-D165</x:f>
        <x:v>0</x:v>
      </x:c>
    </x:row>
    <x:row r="166" ht="23" customHeight="1">
      <x:c r="A166" s="9" t="str">
        <x:v>V2_FALLBACK25</x:v>
      </x:c>
      <x:c r="B166" s="9" t="str">
        <x:v>IMO26-009</x:v>
      </x:c>
      <x:c r="C166" s="9" t="n">
        <x:v>8</x:v>
      </x:c>
      <x:c r="D166" s="9" t="n">
        <x:f>SUM('RawResults'!M1355,'RawResults'!M1356,'RawResults'!M1357,'RawResults'!M1358,'RawResults'!M1359,'RawResults'!M1360,'RawResults'!M1361,'RawResults'!M1362)</x:f>
        <x:v>7</x:v>
      </x:c>
      <x:c r="E166" s="15" t="n">
        <x:f>D166/C166</x:f>
        <x:v>0.875</x:v>
      </x:c>
      <x:c r="F166" s="9" t="n">
        <x:f>IF(D166=C166,1,0)</x:f>
        <x:v>0</x:v>
      </x:c>
      <x:c r="G166" s="9" t="n">
        <x:f>SUM('RawResults'!Q1355,'RawResults'!Q1356,'RawResults'!Q1357,'RawResults'!Q1358,'RawResults'!Q1359,'RawResults'!Q1360,'RawResults'!Q1361,'RawResults'!Q1362)</x:f>
        <x:v>7</x:v>
      </x:c>
      <x:c r="H166" s="15" t="n">
        <x:f>G166/C166</x:f>
        <x:v>0.875</x:v>
      </x:c>
      <x:c r="I166" s="9" t="n">
        <x:f>IF(G166=C166,1,0)</x:f>
        <x:v>0</x:v>
      </x:c>
      <x:c r="J166" s="9" t="n">
        <x:f>G166-D166</x:f>
        <x:v>0</x:v>
      </x:c>
    </x:row>
    <x:row r="167" ht="23" customHeight="1">
      <x:c r="A167" s="9" t="str">
        <x:v>V2_FALLBACK25</x:v>
      </x:c>
      <x:c r="B167" s="9" t="str">
        <x:v>IMO26-010</x:v>
      </x:c>
      <x:c r="C167" s="9" t="n">
        <x:v>5</x:v>
      </x:c>
      <x:c r="D167" s="9" t="n">
        <x:f>SUM('RawResults'!M1363,'RawResults'!M1364,'RawResults'!M1365,'RawResults'!M1366,'RawResults'!M1367)</x:f>
        <x:v>5</x:v>
      </x:c>
      <x:c r="E167" s="15" t="n">
        <x:f>D167/C167</x:f>
        <x:v>1</x:v>
      </x:c>
      <x:c r="F167" s="9" t="n">
        <x:f>IF(D167=C167,1,0)</x:f>
        <x:v>1</x:v>
      </x:c>
      <x:c r="G167" s="9" t="n">
        <x:f>SUM('RawResults'!Q1363,'RawResults'!Q1364,'RawResults'!Q1365,'RawResults'!Q1366,'RawResults'!Q1367)</x:f>
        <x:v>5</x:v>
      </x:c>
      <x:c r="H167" s="15" t="n">
        <x:f>G167/C167</x:f>
        <x:v>1</x:v>
      </x:c>
      <x:c r="I167" s="9" t="n">
        <x:f>IF(G167=C167,1,0)</x:f>
        <x:v>1</x:v>
      </x:c>
      <x:c r="J167" s="9" t="n">
        <x:f>G167-D167</x:f>
        <x:v>0</x:v>
      </x:c>
    </x:row>
    <x:row r="168" ht="23" customHeight="1">
      <x:c r="A168" s="9" t="str">
        <x:v>V2_FALLBACK25</x:v>
      </x:c>
      <x:c r="B168" s="9" t="str">
        <x:v>IMO26-011</x:v>
      </x:c>
      <x:c r="C168" s="9" t="n">
        <x:v>10</x:v>
      </x:c>
      <x:c r="D168" s="9" t="n">
        <x:f>SUM('RawResults'!M1368,'RawResults'!M1369,'RawResults'!M1370,'RawResults'!M1371,'RawResults'!M1372,'RawResults'!M1373,'RawResults'!M1374,'RawResults'!M1375,'RawResults'!M1376,'RawResults'!M1377)</x:f>
        <x:v>10</x:v>
      </x:c>
      <x:c r="E168" s="15" t="n">
        <x:f>D168/C168</x:f>
        <x:v>1</x:v>
      </x:c>
      <x:c r="F168" s="9" t="n">
        <x:f>IF(D168=C168,1,0)</x:f>
        <x:v>1</x:v>
      </x:c>
      <x:c r="G168" s="9" t="n">
        <x:f>SUM('RawResults'!Q1368,'RawResults'!Q1369,'RawResults'!Q1370,'RawResults'!Q1371,'RawResults'!Q1372,'RawResults'!Q1373,'RawResults'!Q1374,'RawResults'!Q1375,'RawResults'!Q1376,'RawResults'!Q1377)</x:f>
        <x:v>10</x:v>
      </x:c>
      <x:c r="H168" s="15" t="n">
        <x:f>G168/C168</x:f>
        <x:v>1</x:v>
      </x:c>
      <x:c r="I168" s="9" t="n">
        <x:f>IF(G168=C168,1,0)</x:f>
        <x:v>1</x:v>
      </x:c>
      <x:c r="J168" s="9" t="n">
        <x:f>G168-D168</x:f>
        <x:v>0</x:v>
      </x:c>
    </x:row>
    <x:row r="169" ht="23" customHeight="1">
      <x:c r="A169" s="9" t="str">
        <x:v>V2_FALLBACK25</x:v>
      </x:c>
      <x:c r="B169" s="9" t="str">
        <x:v>IMO26-012</x:v>
      </x:c>
      <x:c r="C169" s="9" t="n">
        <x:v>9</x:v>
      </x:c>
      <x:c r="D169" s="9" t="n">
        <x:f>SUM('RawResults'!M1378,'RawResults'!M1379,'RawResults'!M1380,'RawResults'!M1381,'RawResults'!M1382,'RawResults'!M1383,'RawResults'!M1384,'RawResults'!M1385,'RawResults'!M1386)</x:f>
        <x:v>8</x:v>
      </x:c>
      <x:c r="E169" s="15" t="n">
        <x:f>D169/C169</x:f>
        <x:v>0.8888888888888888</x:v>
      </x:c>
      <x:c r="F169" s="9" t="n">
        <x:f>IF(D169=C169,1,0)</x:f>
        <x:v>0</x:v>
      </x:c>
      <x:c r="G169" s="9" t="n">
        <x:f>SUM('RawResults'!Q1378,'RawResults'!Q1379,'RawResults'!Q1380,'RawResults'!Q1381,'RawResults'!Q1382,'RawResults'!Q1383,'RawResults'!Q1384,'RawResults'!Q1385,'RawResults'!Q1386)</x:f>
        <x:v>8</x:v>
      </x:c>
      <x:c r="H169" s="15" t="n">
        <x:f>G169/C169</x:f>
        <x:v>0.8888888888888888</x:v>
      </x:c>
      <x:c r="I169" s="9" t="n">
        <x:f>IF(G169=C169,1,0)</x:f>
        <x:v>0</x:v>
      </x:c>
      <x:c r="J169" s="9" t="n">
        <x:f>G169-D169</x:f>
        <x:v>0</x:v>
      </x:c>
    </x:row>
    <x:row r="170" ht="23" customHeight="1">
      <x:c r="A170" s="9" t="str">
        <x:v>V2_FALLBACK25</x:v>
      </x:c>
      <x:c r="B170" s="9" t="str">
        <x:v>IMO26-013</x:v>
      </x:c>
      <x:c r="C170" s="9" t="n">
        <x:v>7</x:v>
      </x:c>
      <x:c r="D170" s="9" t="n">
        <x:f>SUM('RawResults'!M1387,'RawResults'!M1388,'RawResults'!M1389,'RawResults'!M1390,'RawResults'!M1391,'RawResults'!M1392,'RawResults'!M1393)</x:f>
        <x:v>7</x:v>
      </x:c>
      <x:c r="E170" s="15" t="n">
        <x:f>D170/C170</x:f>
        <x:v>1</x:v>
      </x:c>
      <x:c r="F170" s="9" t="n">
        <x:f>IF(D170=C170,1,0)</x:f>
        <x:v>1</x:v>
      </x:c>
      <x:c r="G170" s="9" t="n">
        <x:f>SUM('RawResults'!Q1387,'RawResults'!Q1388,'RawResults'!Q1389,'RawResults'!Q1390,'RawResults'!Q1391,'RawResults'!Q1392,'RawResults'!Q1393)</x:f>
        <x:v>7</x:v>
      </x:c>
      <x:c r="H170" s="15" t="n">
        <x:f>G170/C170</x:f>
        <x:v>1</x:v>
      </x:c>
      <x:c r="I170" s="9" t="n">
        <x:f>IF(G170=C170,1,0)</x:f>
        <x:v>1</x:v>
      </x:c>
      <x:c r="J170" s="9" t="n">
        <x:f>G170-D170</x:f>
        <x:v>0</x:v>
      </x:c>
    </x:row>
    <x:row r="171" ht="23" customHeight="1">
      <x:c r="A171" s="9" t="str">
        <x:v>V2_FALLBACK25</x:v>
      </x:c>
      <x:c r="B171" s="9" t="str">
        <x:v>IMO26-014</x:v>
      </x:c>
      <x:c r="C171" s="9" t="n">
        <x:v>7</x:v>
      </x:c>
      <x:c r="D171" s="9" t="n">
        <x:f>SUM('RawResults'!M1394,'RawResults'!M1395,'RawResults'!M1396,'RawResults'!M1397,'RawResults'!M1398,'RawResults'!M1399,'RawResults'!M1400)</x:f>
        <x:v>7</x:v>
      </x:c>
      <x:c r="E171" s="15" t="n">
        <x:f>D171/C171</x:f>
        <x:v>1</x:v>
      </x:c>
      <x:c r="F171" s="9" t="n">
        <x:f>IF(D171=C171,1,0)</x:f>
        <x:v>1</x:v>
      </x:c>
      <x:c r="G171" s="9" t="n">
        <x:f>SUM('RawResults'!Q1394,'RawResults'!Q1395,'RawResults'!Q1396,'RawResults'!Q1397,'RawResults'!Q1398,'RawResults'!Q1399,'RawResults'!Q1400)</x:f>
        <x:v>7</x:v>
      </x:c>
      <x:c r="H171" s="15" t="n">
        <x:f>G171/C171</x:f>
        <x:v>1</x:v>
      </x:c>
      <x:c r="I171" s="9" t="n">
        <x:f>IF(G171=C171,1,0)</x:f>
        <x:v>1</x:v>
      </x:c>
      <x:c r="J171" s="9" t="n">
        <x:f>G171-D171</x:f>
        <x:v>0</x:v>
      </x:c>
    </x:row>
    <x:row r="172" ht="23" customHeight="1">
      <x:c r="A172" s="9" t="str">
        <x:v>V2_FALLBACK25</x:v>
      </x:c>
      <x:c r="B172" s="9" t="str">
        <x:v>IMO26-015</x:v>
      </x:c>
      <x:c r="C172" s="9" t="n">
        <x:v>5</x:v>
      </x:c>
      <x:c r="D172" s="9" t="n">
        <x:f>SUM('RawResults'!M1401,'RawResults'!M1402,'RawResults'!M1403,'RawResults'!M1404,'RawResults'!M1405)</x:f>
        <x:v>3</x:v>
      </x:c>
      <x:c r="E172" s="15" t="n">
        <x:f>D172/C172</x:f>
        <x:v>0.6</x:v>
      </x:c>
      <x:c r="F172" s="9" t="n">
        <x:f>IF(D172=C172,1,0)</x:f>
        <x:v>0</x:v>
      </x:c>
      <x:c r="G172" s="9" t="n">
        <x:f>SUM('RawResults'!Q1401,'RawResults'!Q1402,'RawResults'!Q1403,'RawResults'!Q1404,'RawResults'!Q1405)</x:f>
        <x:v>3</x:v>
      </x:c>
      <x:c r="H172" s="15" t="n">
        <x:f>G172/C172</x:f>
        <x:v>0.6</x:v>
      </x:c>
      <x:c r="I172" s="9" t="n">
        <x:f>IF(G172=C172,1,0)</x:f>
        <x:v>0</x:v>
      </x:c>
      <x:c r="J172" s="9" t="n">
        <x:f>G172-D172</x:f>
        <x:v>0</x:v>
      </x:c>
    </x:row>
    <x:row r="173" ht="23" customHeight="1">
      <x:c r="A173" s="9" t="str">
        <x:v>V2_FALLBACK25</x:v>
      </x:c>
      <x:c r="B173" s="9" t="str">
        <x:v>IMO26-016</x:v>
      </x:c>
      <x:c r="C173" s="9" t="n">
        <x:v>15</x:v>
      </x:c>
      <x:c r="D173" s="9" t="n">
        <x:f>SUM('RawResults'!M1406,'RawResults'!M1407,'RawResults'!M1408,'RawResults'!M1409,'RawResults'!M1410,'RawResults'!M1411,'RawResults'!M1412,'RawResults'!M1413,'RawResults'!M1414,'RawResults'!M1415,'RawResults'!M1416,'RawResults'!M1417,'RawResults'!M1418,'RawResults'!M1419,'RawResults'!M1420)</x:f>
        <x:v>13</x:v>
      </x:c>
      <x:c r="E173" s="15" t="n">
        <x:f>D173/C173</x:f>
        <x:v>0.8666666666666667</x:v>
      </x:c>
      <x:c r="F173" s="9" t="n">
        <x:f>IF(D173=C173,1,0)</x:f>
        <x:v>0</x:v>
      </x:c>
      <x:c r="G173" s="9" t="n">
        <x:f>SUM('RawResults'!Q1406,'RawResults'!Q1407,'RawResults'!Q1408,'RawResults'!Q1409,'RawResults'!Q1410,'RawResults'!Q1411,'RawResults'!Q1412,'RawResults'!Q1413,'RawResults'!Q1414,'RawResults'!Q1415,'RawResults'!Q1416,'RawResults'!Q1417,'RawResults'!Q1418,'RawResults'!Q1419,'RawResults'!Q1420)</x:f>
        <x:v>13</x:v>
      </x:c>
      <x:c r="H173" s="15" t="n">
        <x:f>G173/C173</x:f>
        <x:v>0.8666666666666667</x:v>
      </x:c>
      <x:c r="I173" s="9" t="n">
        <x:f>IF(G173=C173,1,0)</x:f>
        <x:v>0</x:v>
      </x:c>
      <x:c r="J173" s="9" t="n">
        <x:f>G173-D173</x:f>
        <x:v>0</x:v>
      </x:c>
    </x:row>
    <x:row r="174" ht="23" customHeight="1">
      <x:c r="A174" s="9" t="str">
        <x:v>V2_FALLBACK25</x:v>
      </x:c>
      <x:c r="B174" s="9" t="str">
        <x:v>IMO26-017</x:v>
      </x:c>
      <x:c r="C174" s="9" t="n">
        <x:v>8</x:v>
      </x:c>
      <x:c r="D174" s="9" t="n">
        <x:f>SUM('RawResults'!M1421,'RawResults'!M1422,'RawResults'!M1423,'RawResults'!M1424,'RawResults'!M1425,'RawResults'!M1426,'RawResults'!M1427,'RawResults'!M1428)</x:f>
        <x:v>7</x:v>
      </x:c>
      <x:c r="E174" s="15" t="n">
        <x:f>D174/C174</x:f>
        <x:v>0.875</x:v>
      </x:c>
      <x:c r="F174" s="9" t="n">
        <x:f>IF(D174=C174,1,0)</x:f>
        <x:v>0</x:v>
      </x:c>
      <x:c r="G174" s="9" t="n">
        <x:f>SUM('RawResults'!Q1421,'RawResults'!Q1422,'RawResults'!Q1423,'RawResults'!Q1424,'RawResults'!Q1425,'RawResults'!Q1426,'RawResults'!Q1427,'RawResults'!Q1428)</x:f>
        <x:v>7</x:v>
      </x:c>
      <x:c r="H174" s="15" t="n">
        <x:f>G174/C174</x:f>
        <x:v>0.875</x:v>
      </x:c>
      <x:c r="I174" s="9" t="n">
        <x:f>IF(G174=C174,1,0)</x:f>
        <x:v>0</x:v>
      </x:c>
      <x:c r="J174" s="9" t="n">
        <x:f>G174-D174</x:f>
        <x:v>0</x:v>
      </x:c>
    </x:row>
    <x:row r="175" ht="23" customHeight="1">
      <x:c r="A175" s="9" t="str">
        <x:v>V2_FALLBACK25</x:v>
      </x:c>
      <x:c r="B175" s="9" t="str">
        <x:v>IMO26-018</x:v>
      </x:c>
      <x:c r="C175" s="9" t="n">
        <x:v>9</x:v>
      </x:c>
      <x:c r="D175" s="9" t="n">
        <x:f>SUM('RawResults'!M1429,'RawResults'!M1430,'RawResults'!M1431,'RawResults'!M1432,'RawResults'!M1433,'RawResults'!M1434,'RawResults'!M1435,'RawResults'!M1436,'RawResults'!M1437)</x:f>
        <x:v>8</x:v>
      </x:c>
      <x:c r="E175" s="15" t="n">
        <x:f>D175/C175</x:f>
        <x:v>0.8888888888888888</x:v>
      </x:c>
      <x:c r="F175" s="9" t="n">
        <x:f>IF(D175=C175,1,0)</x:f>
        <x:v>0</x:v>
      </x:c>
      <x:c r="G175" s="9" t="n">
        <x:f>SUM('RawResults'!Q1429,'RawResults'!Q1430,'RawResults'!Q1431,'RawResults'!Q1432,'RawResults'!Q1433,'RawResults'!Q1434,'RawResults'!Q1435,'RawResults'!Q1436,'RawResults'!Q1437)</x:f>
        <x:v>8</x:v>
      </x:c>
      <x:c r="H175" s="15" t="n">
        <x:f>G175/C175</x:f>
        <x:v>0.8888888888888888</x:v>
      </x:c>
      <x:c r="I175" s="9" t="n">
        <x:f>IF(G175=C175,1,0)</x:f>
        <x:v>0</x:v>
      </x:c>
      <x:c r="J175" s="9" t="n">
        <x:f>G175-D175</x:f>
        <x:v>0</x:v>
      </x:c>
    </x:row>
    <x:row r="176" ht="23" customHeight="1">
      <x:c r="A176" s="9" t="str">
        <x:v>V2_FALLBACK25</x:v>
      </x:c>
      <x:c r="B176" s="9" t="str">
        <x:v>TRF-001</x:v>
      </x:c>
      <x:c r="C176" s="9" t="n">
        <x:v>5</x:v>
      </x:c>
      <x:c r="D176" s="9" t="n">
        <x:f>SUM('RawResults'!M1438,'RawResults'!M1439,'RawResults'!M1440,'RawResults'!M1441,'RawResults'!M1442)</x:f>
        <x:v>2</x:v>
      </x:c>
      <x:c r="E176" s="15" t="n">
        <x:f>D176/C176</x:f>
        <x:v>0.4</x:v>
      </x:c>
      <x:c r="F176" s="9" t="n">
        <x:f>IF(D176=C176,1,0)</x:f>
        <x:v>0</x:v>
      </x:c>
      <x:c r="G176" s="9" t="n">
        <x:f>SUM('RawResults'!Q1438,'RawResults'!Q1439,'RawResults'!Q1440,'RawResults'!Q1441,'RawResults'!Q1442)</x:f>
        <x:v>2</x:v>
      </x:c>
      <x:c r="H176" s="15" t="n">
        <x:f>G176/C176</x:f>
        <x:v>0.4</x:v>
      </x:c>
      <x:c r="I176" s="9" t="n">
        <x:f>IF(G176=C176,1,0)</x:f>
        <x:v>0</x:v>
      </x:c>
      <x:c r="J176" s="9" t="n">
        <x:f>G176-D176</x:f>
        <x:v>0</x:v>
      </x:c>
    </x:row>
    <x:row r="177" ht="23" customHeight="1">
      <x:c r="A177" s="9" t="str">
        <x:v>V2_FALLBACK25</x:v>
      </x:c>
      <x:c r="B177" s="9" t="str">
        <x:v>TRF-002</x:v>
      </x:c>
      <x:c r="C177" s="9" t="n">
        <x:v>7</x:v>
      </x:c>
      <x:c r="D177" s="9" t="n">
        <x:f>SUM('RawResults'!M1443,'RawResults'!M1444,'RawResults'!M1445,'RawResults'!M1446,'RawResults'!M1447,'RawResults'!M1448,'RawResults'!M1449)</x:f>
        <x:v>5</x:v>
      </x:c>
      <x:c r="E177" s="15" t="n">
        <x:f>D177/C177</x:f>
        <x:v>0.7142857142857143</x:v>
      </x:c>
      <x:c r="F177" s="9" t="n">
        <x:f>IF(D177=C177,1,0)</x:f>
        <x:v>0</x:v>
      </x:c>
      <x:c r="G177" s="9" t="n">
        <x:f>SUM('RawResults'!Q1443,'RawResults'!Q1444,'RawResults'!Q1445,'RawResults'!Q1446,'RawResults'!Q1447,'RawResults'!Q1448,'RawResults'!Q1449)</x:f>
        <x:v>5</x:v>
      </x:c>
      <x:c r="H177" s="15" t="n">
        <x:f>G177/C177</x:f>
        <x:v>0.7142857142857143</x:v>
      </x:c>
      <x:c r="I177" s="9" t="n">
        <x:f>IF(G177=C177,1,0)</x:f>
        <x:v>0</x:v>
      </x:c>
      <x:c r="J177" s="9" t="n">
        <x:f>G177-D177</x:f>
        <x:v>0</x:v>
      </x:c>
    </x:row>
    <x:row r="178" ht="23" customHeight="1">
      <x:c r="A178" s="9" t="str">
        <x:v>V2_FALLBACK25</x:v>
      </x:c>
      <x:c r="B178" s="9" t="str">
        <x:v>TRF-003</x:v>
      </x:c>
      <x:c r="C178" s="9" t="n">
        <x:v>7</x:v>
      </x:c>
      <x:c r="D178" s="9" t="n">
        <x:f>SUM('RawResults'!M1450,'RawResults'!M1451,'RawResults'!M1452,'RawResults'!M1453,'RawResults'!M1454,'RawResults'!M1455,'RawResults'!M1456)</x:f>
        <x:v>5</x:v>
      </x:c>
      <x:c r="E178" s="15" t="n">
        <x:f>D178/C178</x:f>
        <x:v>0.7142857142857143</x:v>
      </x:c>
      <x:c r="F178" s="9" t="n">
        <x:f>IF(D178=C178,1,0)</x:f>
        <x:v>0</x:v>
      </x:c>
      <x:c r="G178" s="9" t="n">
        <x:f>SUM('RawResults'!Q1450,'RawResults'!Q1451,'RawResults'!Q1452,'RawResults'!Q1453,'RawResults'!Q1454,'RawResults'!Q1455,'RawResults'!Q1456)</x:f>
        <x:v>5</x:v>
      </x:c>
      <x:c r="H178" s="15" t="n">
        <x:f>G178/C178</x:f>
        <x:v>0.7142857142857143</x:v>
      </x:c>
      <x:c r="I178" s="9" t="n">
        <x:f>IF(G178=C178,1,0)</x:f>
        <x:v>0</x:v>
      </x:c>
      <x:c r="J178" s="9" t="n">
        <x:f>G178-D178</x:f>
        <x:v>0</x:v>
      </x:c>
    </x:row>
    <x:row r="179" ht="23" customHeight="1">
      <x:c r="A179" s="9" t="str">
        <x:v>V2_FALLBACK25</x:v>
      </x:c>
      <x:c r="B179" s="9" t="str">
        <x:v>TRF-004</x:v>
      </x:c>
      <x:c r="C179" s="9" t="n">
        <x:v>7</x:v>
      </x:c>
      <x:c r="D179" s="9" t="n">
        <x:f>SUM('RawResults'!M1457,'RawResults'!M1458,'RawResults'!M1459,'RawResults'!M1460,'RawResults'!M1461,'RawResults'!M1462,'RawResults'!M1463)</x:f>
        <x:v>5</x:v>
      </x:c>
      <x:c r="E179" s="15" t="n">
        <x:f>D179/C179</x:f>
        <x:v>0.7142857142857143</x:v>
      </x:c>
      <x:c r="F179" s="9" t="n">
        <x:f>IF(D179=C179,1,0)</x:f>
        <x:v>0</x:v>
      </x:c>
      <x:c r="G179" s="9" t="n">
        <x:f>SUM('RawResults'!Q1457,'RawResults'!Q1458,'RawResults'!Q1459,'RawResults'!Q1460,'RawResults'!Q1461,'RawResults'!Q1462,'RawResults'!Q1463)</x:f>
        <x:v>5</x:v>
      </x:c>
      <x:c r="H179" s="15" t="n">
        <x:f>G179/C179</x:f>
        <x:v>0.7142857142857143</x:v>
      </x:c>
      <x:c r="I179" s="9" t="n">
        <x:f>IF(G179=C179,1,0)</x:f>
        <x:v>0</x:v>
      </x:c>
      <x:c r="J179" s="9" t="n">
        <x:f>G179-D179</x:f>
        <x:v>0</x:v>
      </x:c>
    </x:row>
    <x:row r="180" ht="23" customHeight="1">
      <x:c r="A180" s="9" t="str">
        <x:v>V2_FALLBACK25</x:v>
      </x:c>
      <x:c r="B180" s="9" t="str">
        <x:v>TRF-005</x:v>
      </x:c>
      <x:c r="C180" s="9" t="n">
        <x:v>7</x:v>
      </x:c>
      <x:c r="D180" s="9" t="n">
        <x:f>SUM('RawResults'!M1464,'RawResults'!M1465,'RawResults'!M1466,'RawResults'!M1467,'RawResults'!M1468,'RawResults'!M1469,'RawResults'!M1470)</x:f>
        <x:v>3</x:v>
      </x:c>
      <x:c r="E180" s="15" t="n">
        <x:f>D180/C180</x:f>
        <x:v>0.42857142857142855</x:v>
      </x:c>
      <x:c r="F180" s="9" t="n">
        <x:f>IF(D180=C180,1,0)</x:f>
        <x:v>0</x:v>
      </x:c>
      <x:c r="G180" s="9" t="n">
        <x:f>SUM('RawResults'!Q1464,'RawResults'!Q1465,'RawResults'!Q1466,'RawResults'!Q1467,'RawResults'!Q1468,'RawResults'!Q1469,'RawResults'!Q1470)</x:f>
        <x:v>3</x:v>
      </x:c>
      <x:c r="H180" s="15" t="n">
        <x:f>G180/C180</x:f>
        <x:v>0.42857142857142855</x:v>
      </x:c>
      <x:c r="I180" s="9" t="n">
        <x:f>IF(G180=C180,1,0)</x:f>
        <x:v>0</x:v>
      </x:c>
      <x:c r="J180" s="9" t="n">
        <x:f>G180-D180</x:f>
        <x:v>0</x:v>
      </x:c>
    </x:row>
    <x:row r="181" ht="23" customHeight="1">
      <x:c r="A181" s="9" t="str">
        <x:v>V2_FALLBACK25</x:v>
      </x:c>
      <x:c r="B181" s="9" t="str">
        <x:v>TRF-006</x:v>
      </x:c>
      <x:c r="C181" s="9" t="n">
        <x:v>8</x:v>
      </x:c>
      <x:c r="D181" s="9" t="n">
        <x:f>SUM('RawResults'!M1471,'RawResults'!M1472,'RawResults'!M1473,'RawResults'!M1474,'RawResults'!M1475,'RawResults'!M1476,'RawResults'!M1477,'RawResults'!M1478)</x:f>
        <x:v>4</x:v>
      </x:c>
      <x:c r="E181" s="15" t="n">
        <x:f>D181/C181</x:f>
        <x:v>0.5</x:v>
      </x:c>
      <x:c r="F181" s="9" t="n">
        <x:f>IF(D181=C181,1,0)</x:f>
        <x:v>0</x:v>
      </x:c>
      <x:c r="G181" s="9" t="n">
        <x:f>SUM('RawResults'!Q1471,'RawResults'!Q1472,'RawResults'!Q1473,'RawResults'!Q1474,'RawResults'!Q1475,'RawResults'!Q1476,'RawResults'!Q1477,'RawResults'!Q1478)</x:f>
        <x:v>4</x:v>
      </x:c>
      <x:c r="H181" s="15" t="n">
        <x:f>G181/C181</x:f>
        <x:v>0.5</x:v>
      </x:c>
      <x:c r="I181" s="9" t="n">
        <x:f>IF(G181=C181,1,0)</x:f>
        <x:v>0</x:v>
      </x:c>
      <x:c r="J181" s="9" t="n">
        <x:f>G181-D181</x:f>
        <x:v>0</x:v>
      </x:c>
    </x:row>
    <x:row r="182" ht="23" customHeight="1">
      <x:c r="A182" s="9" t="str">
        <x:v>V2_FALLBACK25</x:v>
      </x:c>
      <x:c r="B182" s="9" t="str">
        <x:v>TRF-007</x:v>
      </x:c>
      <x:c r="C182" s="9" t="n">
        <x:v>8</x:v>
      </x:c>
      <x:c r="D182" s="9" t="n">
        <x:f>SUM('RawResults'!M1479,'RawResults'!M1480,'RawResults'!M1481,'RawResults'!M1482,'RawResults'!M1483,'RawResults'!M1484,'RawResults'!M1485,'RawResults'!M1486)</x:f>
        <x:v>6</x:v>
      </x:c>
      <x:c r="E182" s="15" t="n">
        <x:f>D182/C182</x:f>
        <x:v>0.75</x:v>
      </x:c>
      <x:c r="F182" s="9" t="n">
        <x:f>IF(D182=C182,1,0)</x:f>
        <x:v>0</x:v>
      </x:c>
      <x:c r="G182" s="9" t="n">
        <x:f>SUM('RawResults'!Q1479,'RawResults'!Q1480,'RawResults'!Q1481,'RawResults'!Q1482,'RawResults'!Q1483,'RawResults'!Q1484,'RawResults'!Q1485,'RawResults'!Q1486)</x:f>
        <x:v>6</x:v>
      </x:c>
      <x:c r="H182" s="15" t="n">
        <x:f>G182/C182</x:f>
        <x:v>0.75</x:v>
      </x:c>
      <x:c r="I182" s="9" t="n">
        <x:f>IF(G182=C182,1,0)</x:f>
        <x:v>0</x:v>
      </x:c>
      <x:c r="J182" s="9" t="n">
        <x:f>G182-D182</x:f>
        <x:v>0</x:v>
      </x:c>
    </x:row>
    <x:row r="183" ht="23" customHeight="1">
      <x:c r="A183" s="9" t="str">
        <x:v>V2_FALLBACK25</x:v>
      </x:c>
      <x:c r="B183" s="9" t="str">
        <x:v>TRF-009</x:v>
      </x:c>
      <x:c r="C183" s="9" t="n">
        <x:v>8</x:v>
      </x:c>
      <x:c r="D183" s="9" t="n">
        <x:f>SUM('RawResults'!M1487,'RawResults'!M1488,'RawResults'!M1489,'RawResults'!M1490,'RawResults'!M1491,'RawResults'!M1492,'RawResults'!M1493,'RawResults'!M1494)</x:f>
        <x:v>5</x:v>
      </x:c>
      <x:c r="E183" s="15" t="n">
        <x:f>D183/C183</x:f>
        <x:v>0.625</x:v>
      </x:c>
      <x:c r="F183" s="9" t="n">
        <x:f>IF(D183=C183,1,0)</x:f>
        <x:v>0</x:v>
      </x:c>
      <x:c r="G183" s="9" t="n">
        <x:f>SUM('RawResults'!Q1487,'RawResults'!Q1488,'RawResults'!Q1489,'RawResults'!Q1490,'RawResults'!Q1491,'RawResults'!Q1492,'RawResults'!Q1493,'RawResults'!Q1494)</x:f>
        <x:v>5</x:v>
      </x:c>
      <x:c r="H183" s="15" t="n">
        <x:f>G183/C183</x:f>
        <x:v>0.625</x:v>
      </x:c>
      <x:c r="I183" s="9" t="n">
        <x:f>IF(G183=C183,1,0)</x:f>
        <x:v>0</x:v>
      </x:c>
      <x:c r="J183" s="9" t="n">
        <x:f>G183-D183</x:f>
        <x:v>0</x:v>
      </x:c>
    </x:row>
    <x:row r="184" ht="23" customHeight="1">
      <x:c r="A184" s="9" t="str">
        <x:v>V2_FALLBACK25</x:v>
      </x:c>
      <x:c r="B184" s="9" t="str">
        <x:v>TRF-010</x:v>
      </x:c>
      <x:c r="C184" s="9" t="n">
        <x:v>8</x:v>
      </x:c>
      <x:c r="D184" s="9" t="n">
        <x:f>SUM('RawResults'!M1495,'RawResults'!M1496,'RawResults'!M1497,'RawResults'!M1498,'RawResults'!M1499,'RawResults'!M1500,'RawResults'!M1501,'RawResults'!M1502)</x:f>
        <x:v>8</x:v>
      </x:c>
      <x:c r="E184" s="15" t="n">
        <x:f>D184/C184</x:f>
        <x:v>1</x:v>
      </x:c>
      <x:c r="F184" s="9" t="n">
        <x:f>IF(D184=C184,1,0)</x:f>
        <x:v>1</x:v>
      </x:c>
      <x:c r="G184" s="9" t="n">
        <x:f>SUM('RawResults'!Q1495,'RawResults'!Q1496,'RawResults'!Q1497,'RawResults'!Q1498,'RawResults'!Q1499,'RawResults'!Q1500,'RawResults'!Q1501,'RawResults'!Q1502)</x:f>
        <x:v>8</x:v>
      </x:c>
      <x:c r="H184" s="15" t="n">
        <x:f>G184/C184</x:f>
        <x:v>1</x:v>
      </x:c>
      <x:c r="I184" s="9" t="n">
        <x:f>IF(G184=C184,1,0)</x:f>
        <x:v>1</x:v>
      </x:c>
      <x:c r="J184" s="9" t="n">
        <x:f>G184-D184</x:f>
        <x:v>0</x:v>
      </x:c>
    </x:row>
    <x:row r="185" ht="23" customHeight="1">
      <x:c r="A185" s="9" t="str">
        <x:v>V2_FALLBACK25</x:v>
      </x:c>
      <x:c r="B185" s="9" t="str">
        <x:v>TRF-011</x:v>
      </x:c>
      <x:c r="C185" s="9" t="n">
        <x:v>7</x:v>
      </x:c>
      <x:c r="D185" s="9" t="n">
        <x:f>SUM('RawResults'!M1503,'RawResults'!M1504,'RawResults'!M1505,'RawResults'!M1506,'RawResults'!M1507,'RawResults'!M1508,'RawResults'!M1509)</x:f>
        <x:v>7</x:v>
      </x:c>
      <x:c r="E185" s="15" t="n">
        <x:f>D185/C185</x:f>
        <x:v>1</x:v>
      </x:c>
      <x:c r="F185" s="9" t="n">
        <x:f>IF(D185=C185,1,0)</x:f>
        <x:v>1</x:v>
      </x:c>
      <x:c r="G185" s="9" t="n">
        <x:f>SUM('RawResults'!Q1503,'RawResults'!Q1504,'RawResults'!Q1505,'RawResults'!Q1506,'RawResults'!Q1507,'RawResults'!Q1508,'RawResults'!Q1509)</x:f>
        <x:v>7</x:v>
      </x:c>
      <x:c r="H185" s="15" t="n">
        <x:f>G185/C185</x:f>
        <x:v>1</x:v>
      </x:c>
      <x:c r="I185" s="9" t="n">
        <x:f>IF(G185=C185,1,0)</x:f>
        <x:v>1</x:v>
      </x:c>
      <x:c r="J185" s="9" t="n">
        <x:f>G185-D185</x:f>
        <x:v>0</x:v>
      </x:c>
    </x:row>
    <x:row r="186" ht="23" customHeight="1">
      <x:c r="A186" s="9" t="str">
        <x:v>V2_FALLBACK25</x:v>
      </x:c>
      <x:c r="B186" s="9" t="str">
        <x:v>TRF-012</x:v>
      </x:c>
      <x:c r="C186" s="9" t="n">
        <x:v>8</x:v>
      </x:c>
      <x:c r="D186" s="9" t="n">
        <x:f>SUM('RawResults'!M1510,'RawResults'!M1511,'RawResults'!M1512,'RawResults'!M1513,'RawResults'!M1514,'RawResults'!M1515,'RawResults'!M1516,'RawResults'!M1517)</x:f>
        <x:v>8</x:v>
      </x:c>
      <x:c r="E186" s="15" t="n">
        <x:f>D186/C186</x:f>
        <x:v>1</x:v>
      </x:c>
      <x:c r="F186" s="9" t="n">
        <x:f>IF(D186=C186,1,0)</x:f>
        <x:v>1</x:v>
      </x:c>
      <x:c r="G186" s="9" t="n">
        <x:f>SUM('RawResults'!Q1510,'RawResults'!Q1511,'RawResults'!Q1512,'RawResults'!Q1513,'RawResults'!Q1514,'RawResults'!Q1515,'RawResults'!Q1516,'RawResults'!Q1517)</x:f>
        <x:v>8</x:v>
      </x:c>
      <x:c r="H186" s="15" t="n">
        <x:f>G186/C186</x:f>
        <x:v>1</x:v>
      </x:c>
      <x:c r="I186" s="9" t="n">
        <x:f>IF(G186=C186,1,0)</x:f>
        <x:v>1</x:v>
      </x:c>
      <x:c r="J186" s="9" t="n">
        <x:f>G186-D186</x:f>
        <x:v>0</x:v>
      </x:c>
    </x:row>
    <x:row r="187" ht="23" customHeight="1">
      <x:c r="A187" s="9" t="str">
        <x:v>V2_FALLBACK25</x:v>
      </x:c>
      <x:c r="B187" s="9" t="str">
        <x:v>TRF-013</x:v>
      </x:c>
      <x:c r="C187" s="9" t="n">
        <x:v>9</x:v>
      </x:c>
      <x:c r="D187" s="9" t="n">
        <x:f>SUM('RawResults'!M1518,'RawResults'!M1519,'RawResults'!M1520,'RawResults'!M1521,'RawResults'!M1522,'RawResults'!M1523,'RawResults'!M1524,'RawResults'!M1525,'RawResults'!M1526)</x:f>
        <x:v>9</x:v>
      </x:c>
      <x:c r="E187" s="15" t="n">
        <x:f>D187/C187</x:f>
        <x:v>1</x:v>
      </x:c>
      <x:c r="F187" s="9" t="n">
        <x:f>IF(D187=C187,1,0)</x:f>
        <x:v>1</x:v>
      </x:c>
      <x:c r="G187" s="9" t="n">
        <x:f>SUM('RawResults'!Q1518,'RawResults'!Q1519,'RawResults'!Q1520,'RawResults'!Q1521,'RawResults'!Q1522,'RawResults'!Q1523,'RawResults'!Q1524,'RawResults'!Q1525,'RawResults'!Q1526)</x:f>
        <x:v>9</x:v>
      </x:c>
      <x:c r="H187" s="15" t="n">
        <x:f>G187/C187</x:f>
        <x:v>1</x:v>
      </x:c>
      <x:c r="I187" s="9" t="n">
        <x:f>IF(G187=C187,1,0)</x:f>
        <x:v>1</x:v>
      </x:c>
      <x:c r="J187" s="9" t="n">
        <x:f>G187-D187</x:f>
        <x:v>0</x:v>
      </x:c>
    </x:row>
    <x:row r="188" ht="23" customHeight="1">
      <x:c r="A188" s="9" t="str">
        <x:v>V2_FALLBACK25</x:v>
      </x:c>
      <x:c r="B188" s="9" t="str">
        <x:v>TRF-014</x:v>
      </x:c>
      <x:c r="C188" s="9" t="n">
        <x:v>10</x:v>
      </x:c>
      <x:c r="D188" s="9" t="n">
        <x:f>SUM('RawResults'!M1527,'RawResults'!M1528,'RawResults'!M1529,'RawResults'!M1530,'RawResults'!M1531,'RawResults'!M1532,'RawResults'!M1533,'RawResults'!M1534,'RawResults'!M1535,'RawResults'!M1536)</x:f>
        <x:v>5</x:v>
      </x:c>
      <x:c r="E188" s="15" t="n">
        <x:f>D188/C188</x:f>
        <x:v>0.5</x:v>
      </x:c>
      <x:c r="F188" s="9" t="n">
        <x:f>IF(D188=C188,1,0)</x:f>
        <x:v>0</x:v>
      </x:c>
      <x:c r="G188" s="9" t="n">
        <x:f>SUM('RawResults'!Q1527,'RawResults'!Q1528,'RawResults'!Q1529,'RawResults'!Q1530,'RawResults'!Q1531,'RawResults'!Q1532,'RawResults'!Q1533,'RawResults'!Q1534,'RawResults'!Q1535,'RawResults'!Q1536)</x:f>
        <x:v>5</x:v>
      </x:c>
      <x:c r="H188" s="15" t="n">
        <x:f>G188/C188</x:f>
        <x:v>0.5</x:v>
      </x:c>
      <x:c r="I188" s="9" t="n">
        <x:f>IF(G188=C188,1,0)</x:f>
        <x:v>0</x:v>
      </x:c>
      <x:c r="J188" s="9" t="n">
        <x:f>G188-D188</x:f>
        <x:v>0</x:v>
      </x:c>
    </x:row>
    <x:row r="189" ht="23" customHeight="1">
      <x:c r="A189" s="9" t="str">
        <x:v>V2_FALLBACK25</x:v>
      </x:c>
      <x:c r="B189" s="9" t="str">
        <x:v>TRF-015</x:v>
      </x:c>
      <x:c r="C189" s="9" t="n">
        <x:v>8</x:v>
      </x:c>
      <x:c r="D189" s="9" t="n">
        <x:f>SUM('RawResults'!M1537,'RawResults'!M1538,'RawResults'!M1539,'RawResults'!M1540,'RawResults'!M1541,'RawResults'!M1542,'RawResults'!M1543,'RawResults'!M1544)</x:f>
        <x:v>7</x:v>
      </x:c>
      <x:c r="E189" s="15" t="n">
        <x:f>D189/C189</x:f>
        <x:v>0.875</x:v>
      </x:c>
      <x:c r="F189" s="9" t="n">
        <x:f>IF(D189=C189,1,0)</x:f>
        <x:v>0</x:v>
      </x:c>
      <x:c r="G189" s="9" t="n">
        <x:f>SUM('RawResults'!Q1537,'RawResults'!Q1538,'RawResults'!Q1539,'RawResults'!Q1540,'RawResults'!Q1541,'RawResults'!Q1542,'RawResults'!Q1543,'RawResults'!Q1544)</x:f>
        <x:v>7</x:v>
      </x:c>
      <x:c r="H189" s="15" t="n">
        <x:f>G189/C189</x:f>
        <x:v>0.875</x:v>
      </x:c>
      <x:c r="I189" s="9" t="n">
        <x:f>IF(G189=C189,1,0)</x:f>
        <x:v>0</x:v>
      </x:c>
      <x:c r="J189" s="9" t="n">
        <x:f>G189-D189</x:f>
        <x:v>0</x:v>
      </x:c>
    </x:row>
    <x:row r="190" ht="23" customHeight="1">
      <x:c r="A190" s="9" t="str">
        <x:v>V2_FALLBACK25</x:v>
      </x:c>
      <x:c r="B190" s="9" t="str">
        <x:v>TRF-016</x:v>
      </x:c>
      <x:c r="C190" s="9" t="n">
        <x:v>10</x:v>
      </x:c>
      <x:c r="D190" s="9" t="n">
        <x:f>SUM('RawResults'!M1545,'RawResults'!M1546,'RawResults'!M1547,'RawResults'!M1548,'RawResults'!M1549,'RawResults'!M1550,'RawResults'!M1551,'RawResults'!M1552,'RawResults'!M1553,'RawResults'!M1554)</x:f>
        <x:v>0</x:v>
      </x:c>
      <x:c r="E190" s="15" t="n">
        <x:f>D190/C190</x:f>
        <x:v>0</x:v>
      </x:c>
      <x:c r="F190" s="9" t="n">
        <x:f>IF(D190=C190,1,0)</x:f>
        <x:v>0</x:v>
      </x:c>
      <x:c r="G190" s="9" t="n">
        <x:f>SUM('RawResults'!Q1545,'RawResults'!Q1546,'RawResults'!Q1547,'RawResults'!Q1548,'RawResults'!Q1549,'RawResults'!Q1550,'RawResults'!Q1551,'RawResults'!Q1552,'RawResults'!Q1553,'RawResults'!Q1554)</x:f>
        <x:v>0</x:v>
      </x:c>
      <x:c r="H190" s="15" t="n">
        <x:f>G190/C190</x:f>
        <x:v>0</x:v>
      </x:c>
      <x:c r="I190" s="9" t="n">
        <x:f>IF(G190=C190,1,0)</x:f>
        <x:v>0</x:v>
      </x:c>
      <x:c r="J190" s="9" t="n">
        <x:f>G190-D190</x:f>
        <x:v>0</x:v>
      </x:c>
    </x:row>
    <x:row r="191" ht="23" customHeight="1">
      <x:c r="A191" s="9" t="str">
        <x:v>V2_FALLBACK25</x:v>
      </x:c>
      <x:c r="B191" s="9" t="str">
        <x:v>TRF-017</x:v>
      </x:c>
      <x:c r="C191" s="9" t="n">
        <x:v>7</x:v>
      </x:c>
      <x:c r="D191" s="9" t="n">
        <x:f>SUM('RawResults'!M1555,'RawResults'!M1556,'RawResults'!M1557,'RawResults'!M1558,'RawResults'!M1559,'RawResults'!M1560,'RawResults'!M1561)</x:f>
        <x:v>7</x:v>
      </x:c>
      <x:c r="E191" s="15" t="n">
        <x:f>D191/C191</x:f>
        <x:v>1</x:v>
      </x:c>
      <x:c r="F191" s="9" t="n">
        <x:f>IF(D191=C191,1,0)</x:f>
        <x:v>1</x:v>
      </x:c>
      <x:c r="G191" s="9" t="n">
        <x:f>SUM('RawResults'!Q1555,'RawResults'!Q1556,'RawResults'!Q1557,'RawResults'!Q1558,'RawResults'!Q1559,'RawResults'!Q1560,'RawResults'!Q1561)</x:f>
        <x:v>7</x:v>
      </x:c>
      <x:c r="H191" s="15" t="n">
        <x:f>G191/C191</x:f>
        <x:v>1</x:v>
      </x:c>
      <x:c r="I191" s="9" t="n">
        <x:f>IF(G191=C191,1,0)</x:f>
        <x:v>1</x:v>
      </x:c>
      <x:c r="J191" s="9" t="n">
        <x:f>G191-D191</x:f>
        <x:v>0</x:v>
      </x:c>
    </x:row>
    <x:row r="192" ht="23" customHeight="1">
      <x:c r="A192" s="9" t="str">
        <x:v>V2_FALLBACK25</x:v>
      </x:c>
      <x:c r="B192" s="9" t="str">
        <x:v>TRF-018</x:v>
      </x:c>
      <x:c r="C192" s="9" t="n">
        <x:v>11</x:v>
      </x:c>
      <x:c r="D192" s="9" t="n">
        <x:f>SUM('RawResults'!M1562,'RawResults'!M1563,'RawResults'!M1564,'RawResults'!M1565,'RawResults'!M1566,'RawResults'!M1567,'RawResults'!M1568,'RawResults'!M1569,'RawResults'!M1570,'RawResults'!M1571,'RawResults'!M1572)</x:f>
        <x:v>11</x:v>
      </x:c>
      <x:c r="E192" s="15" t="n">
        <x:f>D192/C192</x:f>
        <x:v>1</x:v>
      </x:c>
      <x:c r="F192" s="9" t="n">
        <x:f>IF(D192=C192,1,0)</x:f>
        <x:v>1</x:v>
      </x:c>
      <x:c r="G192" s="9" t="n">
        <x:f>SUM('RawResults'!Q1562,'RawResults'!Q1563,'RawResults'!Q1564,'RawResults'!Q1565,'RawResults'!Q1566,'RawResults'!Q1567,'RawResults'!Q1568,'RawResults'!Q1569,'RawResults'!Q1570,'RawResults'!Q1571,'RawResults'!Q1572)</x:f>
        <x:v>11</x:v>
      </x:c>
      <x:c r="H192" s="15" t="n">
        <x:f>G192/C192</x:f>
        <x:v>1</x:v>
      </x:c>
      <x:c r="I192" s="9" t="n">
        <x:f>IF(G192=C192,1,0)</x:f>
        <x:v>1</x:v>
      </x:c>
      <x:c r="J192" s="9" t="n">
        <x:f>G192-D192</x:f>
        <x:v>0</x:v>
      </x:c>
    </x:row>
    <x:row r="193" ht="23" customHeight="1">
      <x:c r="A193" s="9" t="str">
        <x:v>V2_FALLBACK25</x:v>
      </x:c>
      <x:c r="B193" s="9" t="str">
        <x:v>TRF-020</x:v>
      </x:c>
      <x:c r="C193" s="9" t="n">
        <x:v>13</x:v>
      </x:c>
      <x:c r="D193" s="9" t="n">
        <x:f>SUM('RawResults'!M1573,'RawResults'!M1574,'RawResults'!M1575,'RawResults'!M1576,'RawResults'!M1577,'RawResults'!M1578,'RawResults'!M1579,'RawResults'!M1580,'RawResults'!M1581,'RawResults'!M1582,'RawResults'!M1583,'RawResults'!M1584,'RawResults'!M1585)</x:f>
        <x:v>10</x:v>
      </x:c>
      <x:c r="E193" s="15" t="n">
        <x:f>D193/C193</x:f>
        <x:v>0.7692307692307693</x:v>
      </x:c>
      <x:c r="F193" s="9" t="n">
        <x:f>IF(D193=C193,1,0)</x:f>
        <x:v>0</x:v>
      </x:c>
      <x:c r="G193" s="9" t="n">
        <x:f>SUM('RawResults'!Q1573,'RawResults'!Q1574,'RawResults'!Q1575,'RawResults'!Q1576,'RawResults'!Q1577,'RawResults'!Q1578,'RawResults'!Q1579,'RawResults'!Q1580,'RawResults'!Q1581,'RawResults'!Q1582,'RawResults'!Q1583,'RawResults'!Q1584,'RawResults'!Q1585)</x:f>
        <x:v>10</x:v>
      </x:c>
      <x:c r="H193" s="15" t="n">
        <x:f>G193/C193</x:f>
        <x:v>0.7692307692307693</x:v>
      </x:c>
      <x:c r="I193" s="9" t="n">
        <x:f>IF(G193=C193,1,0)</x:f>
        <x:v>0</x:v>
      </x:c>
      <x:c r="J193" s="9" t="n">
        <x:f>G193-D193</x:f>
        <x:v>0</x:v>
      </x:c>
    </x:row>
    <x:row r="194" ht="23" customHeight="1">
      <x:c r="A194" s="9" t="str">
        <x:v>V2_FALLBACK25</x:v>
      </x:c>
      <x:c r="B194" s="9" t="str">
        <x:v>TRF-022</x:v>
      </x:c>
      <x:c r="C194" s="9" t="n">
        <x:v>12</x:v>
      </x:c>
      <x:c r="D194" s="9" t="n">
        <x:f>SUM('RawResults'!M1586,'RawResults'!M1587,'RawResults'!M1588,'RawResults'!M1589,'RawResults'!M1590,'RawResults'!M1591,'RawResults'!M1592,'RawResults'!M1593,'RawResults'!M1594,'RawResults'!M1595,'RawResults'!M1596,'RawResults'!M1597)</x:f>
        <x:v>12</x:v>
      </x:c>
      <x:c r="E194" s="15" t="n">
        <x:f>D194/C194</x:f>
        <x:v>1</x:v>
      </x:c>
      <x:c r="F194" s="9" t="n">
        <x:f>IF(D194=C194,1,0)</x:f>
        <x:v>1</x:v>
      </x:c>
      <x:c r="G194" s="9" t="n">
        <x:f>SUM('RawResults'!Q1586,'RawResults'!Q1587,'RawResults'!Q1588,'RawResults'!Q1589,'RawResults'!Q1590,'RawResults'!Q1591,'RawResults'!Q1592,'RawResults'!Q1593,'RawResults'!Q1594,'RawResults'!Q1595,'RawResults'!Q1596,'RawResults'!Q1597)</x:f>
        <x:v>12</x:v>
      </x:c>
      <x:c r="H194" s="15" t="n">
        <x:f>G194/C194</x:f>
        <x:v>1</x:v>
      </x:c>
      <x:c r="I194" s="9" t="n">
        <x:f>IF(G194=C194,1,0)</x:f>
        <x:v>1</x:v>
      </x:c>
      <x:c r="J194" s="9" t="n">
        <x:f>G194-D194</x:f>
        <x:v>0</x:v>
      </x:c>
    </x:row>
    <x:row r="195" ht="23" customHeight="1">
      <x:c r="A195" s="9" t="str">
        <x:v>V2_FALLBACK25</x:v>
      </x:c>
      <x:c r="B195" s="9" t="str">
        <x:v>TRF-023</x:v>
      </x:c>
      <x:c r="C195" s="9" t="n">
        <x:v>8</x:v>
      </x:c>
      <x:c r="D195" s="9" t="n">
        <x:f>SUM('RawResults'!M1598,'RawResults'!M1599,'RawResults'!M1600,'RawResults'!M1601,'RawResults'!M1602,'RawResults'!M1603,'RawResults'!M1604,'RawResults'!M1605)</x:f>
        <x:v>7</x:v>
      </x:c>
      <x:c r="E195" s="15" t="n">
        <x:f>D195/C195</x:f>
        <x:v>0.875</x:v>
      </x:c>
      <x:c r="F195" s="9" t="n">
        <x:f>IF(D195=C195,1,0)</x:f>
        <x:v>0</x:v>
      </x:c>
      <x:c r="G195" s="9" t="n">
        <x:f>SUM('RawResults'!Q1598,'RawResults'!Q1599,'RawResults'!Q1600,'RawResults'!Q1601,'RawResults'!Q1602,'RawResults'!Q1603,'RawResults'!Q1604,'RawResults'!Q1605)</x:f>
        <x:v>7</x:v>
      </x:c>
      <x:c r="H195" s="15" t="n">
        <x:f>G195/C195</x:f>
        <x:v>0.875</x:v>
      </x:c>
      <x:c r="I195" s="9" t="n">
        <x:f>IF(G195=C195,1,0)</x:f>
        <x:v>0</x:v>
      </x:c>
      <x:c r="J195" s="9" t="n">
        <x:f>G195-D195</x:f>
        <x:v>0</x:v>
      </x:c>
    </x:row>
    <x:row r="196" ht="23" customHeight="1">
      <x:c r="A196" s="9" t="str">
        <x:v>V2_FALLBACK25</x:v>
      </x:c>
      <x:c r="B196" s="9" t="str">
        <x:v>TRF-024</x:v>
      </x:c>
      <x:c r="C196" s="9" t="n">
        <x:v>8</x:v>
      </x:c>
      <x:c r="D196" s="9" t="n">
        <x:f>SUM('RawResults'!M1606,'RawResults'!M1607,'RawResults'!M1608,'RawResults'!M1609,'RawResults'!M1610,'RawResults'!M1611,'RawResults'!M1612,'RawResults'!M1613)</x:f>
        <x:v>5</x:v>
      </x:c>
      <x:c r="E196" s="15" t="n">
        <x:f>D196/C196</x:f>
        <x:v>0.625</x:v>
      </x:c>
      <x:c r="F196" s="9" t="n">
        <x:f>IF(D196=C196,1,0)</x:f>
        <x:v>0</x:v>
      </x:c>
      <x:c r="G196" s="9" t="n">
        <x:f>SUM('RawResults'!Q1606,'RawResults'!Q1607,'RawResults'!Q1608,'RawResults'!Q1609,'RawResults'!Q1610,'RawResults'!Q1611,'RawResults'!Q1612,'RawResults'!Q1613)</x:f>
        <x:v>5</x:v>
      </x:c>
      <x:c r="H196" s="15" t="n">
        <x:f>G196/C196</x:f>
        <x:v>0.625</x:v>
      </x:c>
      <x:c r="I196" s="9" t="n">
        <x:f>IF(G196=C196,1,0)</x:f>
        <x:v>0</x:v>
      </x:c>
      <x:c r="J196" s="9" t="n">
        <x:f>G196-D196</x:f>
        <x:v>0</x:v>
      </x:c>
    </x:row>
    <x:row r="197" ht="23" customHeight="1">
      <x:c r="A197" s="9" t="str">
        <x:v>V2_FALLBACK25</x:v>
      </x:c>
      <x:c r="B197" s="9" t="str">
        <x:v>TRF-025</x:v>
      </x:c>
      <x:c r="C197" s="9" t="n">
        <x:v>9</x:v>
      </x:c>
      <x:c r="D197" s="9" t="n">
        <x:f>SUM('RawResults'!M1614,'RawResults'!M1615,'RawResults'!M1616,'RawResults'!M1617,'RawResults'!M1618,'RawResults'!M1619,'RawResults'!M1620,'RawResults'!M1621,'RawResults'!M1622)</x:f>
        <x:v>9</x:v>
      </x:c>
      <x:c r="E197" s="15" t="n">
        <x:f>D197/C197</x:f>
        <x:v>1</x:v>
      </x:c>
      <x:c r="F197" s="9" t="n">
        <x:f>IF(D197=C197,1,0)</x:f>
        <x:v>1</x:v>
      </x:c>
      <x:c r="G197" s="9" t="n">
        <x:f>SUM('RawResults'!Q1614,'RawResults'!Q1615,'RawResults'!Q1616,'RawResults'!Q1617,'RawResults'!Q1618,'RawResults'!Q1619,'RawResults'!Q1620,'RawResults'!Q1621,'RawResults'!Q1622)</x:f>
        <x:v>9</x:v>
      </x:c>
      <x:c r="H197" s="15" t="n">
        <x:f>G197/C197</x:f>
        <x:v>1</x:v>
      </x:c>
      <x:c r="I197" s="9" t="n">
        <x:f>IF(G197=C197,1,0)</x:f>
        <x:v>1</x:v>
      </x:c>
      <x:c r="J197" s="9" t="n">
        <x:f>G197-D197</x:f>
        <x:v>0</x:v>
      </x:c>
    </x:row>
    <x:row r="198" ht="23" customHeight="1">
      <x:c r="A198" s="9" t="str">
        <x:v>V2_FALLBACK25</x:v>
      </x:c>
      <x:c r="B198" s="9" t="str">
        <x:v>TRF-026</x:v>
      </x:c>
      <x:c r="C198" s="9" t="n">
        <x:v>9</x:v>
      </x:c>
      <x:c r="D198" s="9" t="n">
        <x:f>SUM('RawResults'!M1623,'RawResults'!M1624,'RawResults'!M1625,'RawResults'!M1626,'RawResults'!M1627,'RawResults'!M1628,'RawResults'!M1629,'RawResults'!M1630,'RawResults'!M1631)</x:f>
        <x:v>9</x:v>
      </x:c>
      <x:c r="E198" s="15" t="n">
        <x:f>D198/C198</x:f>
        <x:v>1</x:v>
      </x:c>
      <x:c r="F198" s="9" t="n">
        <x:f>IF(D198=C198,1,0)</x:f>
        <x:v>1</x:v>
      </x:c>
      <x:c r="G198" s="9" t="n">
        <x:f>SUM('RawResults'!Q1623,'RawResults'!Q1624,'RawResults'!Q1625,'RawResults'!Q1626,'RawResults'!Q1627,'RawResults'!Q1628,'RawResults'!Q1629,'RawResults'!Q1630,'RawResults'!Q1631)</x:f>
        <x:v>9</x:v>
      </x:c>
      <x:c r="H198" s="15" t="n">
        <x:f>G198/C198</x:f>
        <x:v>1</x:v>
      </x:c>
      <x:c r="I198" s="9" t="n">
        <x:f>IF(G198=C198,1,0)</x:f>
        <x:v>1</x:v>
      </x:c>
      <x:c r="J198" s="9" t="n">
        <x:f>G198-D198</x:f>
        <x:v>0</x:v>
      </x:c>
    </x:row>
    <x:row r="199" ht="23" customHeight="1">
      <x:c r="A199" s="9" t="str">
        <x:v>V2_FALLBACK25</x:v>
      </x:c>
      <x:c r="B199" s="9" t="str">
        <x:v>TRF-027</x:v>
      </x:c>
      <x:c r="C199" s="9" t="n">
        <x:v>10</x:v>
      </x:c>
      <x:c r="D199" s="9" t="n">
        <x:f>SUM('RawResults'!M1632,'RawResults'!M1633,'RawResults'!M1634,'RawResults'!M1635,'RawResults'!M1636,'RawResults'!M1637,'RawResults'!M1638,'RawResults'!M1639,'RawResults'!M1640,'RawResults'!M1641)</x:f>
        <x:v>4</x:v>
      </x:c>
      <x:c r="E199" s="15" t="n">
        <x:f>D199/C199</x:f>
        <x:v>0.4</x:v>
      </x:c>
      <x:c r="F199" s="9" t="n">
        <x:f>IF(D199=C199,1,0)</x:f>
        <x:v>0</x:v>
      </x:c>
      <x:c r="G199" s="9" t="n">
        <x:f>SUM('RawResults'!Q1632,'RawResults'!Q1633,'RawResults'!Q1634,'RawResults'!Q1635,'RawResults'!Q1636,'RawResults'!Q1637,'RawResults'!Q1638,'RawResults'!Q1639,'RawResults'!Q1640,'RawResults'!Q1641)</x:f>
        <x:v>4</x:v>
      </x:c>
      <x:c r="H199" s="15" t="n">
        <x:f>G199/C199</x:f>
        <x:v>0.4</x:v>
      </x:c>
      <x:c r="I199" s="9" t="n">
        <x:f>IF(G199=C199,1,0)</x:f>
        <x:v>0</x:v>
      </x:c>
      <x:c r="J199" s="9" t="n">
        <x:f>G199-D199</x:f>
        <x:v>0</x:v>
      </x:c>
    </x:row>
    <x:row r="200" ht="23" customHeight="1">
      <x:c r="A200" s="9" t="str">
        <x:v>V2_FALLBACK25</x:v>
      </x:c>
      <x:c r="B200" s="9" t="str">
        <x:v>TRF-028</x:v>
      </x:c>
      <x:c r="C200" s="9" t="n">
        <x:v>8</x:v>
      </x:c>
      <x:c r="D200" s="9" t="n">
        <x:f>SUM('RawResults'!M1642,'RawResults'!M1643,'RawResults'!M1644,'RawResults'!M1645,'RawResults'!M1646,'RawResults'!M1647,'RawResults'!M1648,'RawResults'!M1649)</x:f>
        <x:v>6</x:v>
      </x:c>
      <x:c r="E200" s="15" t="n">
        <x:f>D200/C200</x:f>
        <x:v>0.75</x:v>
      </x:c>
      <x:c r="F200" s="9" t="n">
        <x:f>IF(D200=C200,1,0)</x:f>
        <x:v>0</x:v>
      </x:c>
      <x:c r="G200" s="9" t="n">
        <x:f>SUM('RawResults'!Q1642,'RawResults'!Q1643,'RawResults'!Q1644,'RawResults'!Q1645,'RawResults'!Q1646,'RawResults'!Q1647,'RawResults'!Q1648,'RawResults'!Q1649)</x:f>
        <x:v>6</x:v>
      </x:c>
      <x:c r="H200" s="15" t="n">
        <x:f>G200/C200</x:f>
        <x:v>0.75</x:v>
      </x:c>
      <x:c r="I200" s="9" t="n">
        <x:f>IF(G200=C200,1,0)</x:f>
        <x:v>0</x:v>
      </x:c>
      <x:c r="J200" s="9" t="n">
        <x:f>G200-D200</x:f>
        <x:v>0</x:v>
      </x:c>
    </x:row>
    <x:row r="201" ht="23" customHeight="1">
      <x:c r="A201" s="9" t="str">
        <x:v>V2_FALLBACK25</x:v>
      </x:c>
      <x:c r="B201" s="9" t="str">
        <x:v>TRF-029</x:v>
      </x:c>
      <x:c r="C201" s="9" t="n">
        <x:v>7</x:v>
      </x:c>
      <x:c r="D201" s="9" t="n">
        <x:f>SUM('RawResults'!M1650,'RawResults'!M1651,'RawResults'!M1652,'RawResults'!M1653,'RawResults'!M1654,'RawResults'!M1655,'RawResults'!M1656)</x:f>
        <x:v>7</x:v>
      </x:c>
      <x:c r="E201" s="15" t="n">
        <x:f>D201/C201</x:f>
        <x:v>1</x:v>
      </x:c>
      <x:c r="F201" s="9" t="n">
        <x:f>IF(D201=C201,1,0)</x:f>
        <x:v>1</x:v>
      </x:c>
      <x:c r="G201" s="9" t="n">
        <x:f>SUM('RawResults'!Q1650,'RawResults'!Q1651,'RawResults'!Q1652,'RawResults'!Q1653,'RawResults'!Q1654,'RawResults'!Q1655,'RawResults'!Q1656)</x:f>
        <x:v>7</x:v>
      </x:c>
      <x:c r="H201" s="15" t="n">
        <x:f>G201/C201</x:f>
        <x:v>1</x:v>
      </x:c>
      <x:c r="I201" s="9" t="n">
        <x:f>IF(G201=C201,1,0)</x:f>
        <x:v>1</x:v>
      </x:c>
      <x:c r="J201" s="9" t="n">
        <x:f>G201-D201</x:f>
        <x:v>0</x:v>
      </x:c>
    </x:row>
    <x:row r="202" ht="23" customHeight="1">
      <x:c r="A202" s="9" t="str">
        <x:v>V2_FALLBACK25</x:v>
      </x:c>
      <x:c r="B202" s="9" t="str">
        <x:v>TRF-030</x:v>
      </x:c>
      <x:c r="C202" s="9" t="n">
        <x:v>15</x:v>
      </x:c>
      <x:c r="D202" s="9" t="n">
        <x:f>SUM('RawResults'!M1657,'RawResults'!M1658,'RawResults'!M1659,'RawResults'!M1660,'RawResults'!M1661,'RawResults'!M1662,'RawResults'!M1663,'RawResults'!M1664,'RawResults'!M1665,'RawResults'!M1666,'RawResults'!M1667,'RawResults'!M1668,'RawResults'!M1669,'RawResults'!M1670,'RawResults'!M1671)</x:f>
        <x:v>13</x:v>
      </x:c>
      <x:c r="E202" s="15" t="n">
        <x:f>D202/C202</x:f>
        <x:v>0.8666666666666667</x:v>
      </x:c>
      <x:c r="F202" s="9" t="n">
        <x:f>IF(D202=C202,1,0)</x:f>
        <x:v>0</x:v>
      </x:c>
      <x:c r="G202" s="9" t="n">
        <x:f>SUM('RawResults'!Q1657,'RawResults'!Q1658,'RawResults'!Q1659,'RawResults'!Q1660,'RawResults'!Q1661,'RawResults'!Q1662,'RawResults'!Q1663,'RawResults'!Q1664,'RawResults'!Q1665,'RawResults'!Q1666,'RawResults'!Q1667,'RawResults'!Q1668,'RawResults'!Q1669,'RawResults'!Q1670,'RawResults'!Q1671)</x:f>
        <x:v>13</x:v>
      </x:c>
      <x:c r="H202" s="15" t="n">
        <x:f>G202/C202</x:f>
        <x:v>0.8666666666666667</x:v>
      </x:c>
      <x:c r="I202" s="9" t="n">
        <x:f>IF(G202=C202,1,0)</x:f>
        <x:v>0</x:v>
      </x:c>
      <x:c r="J202" s="9" t="n">
        <x:f>G202-D202</x:f>
        <x:v>0</x:v>
      </x:c>
    </x:row>
    <x:row r="203" ht="23" customHeight="1">
      <x:c r="A203" s="9" t="str">
        <x:v>V2_FALLBACK25</x:v>
      </x:c>
      <x:c r="B203" s="9" t="str">
        <x:v>TRF-031</x:v>
      </x:c>
      <x:c r="C203" s="9" t="n">
        <x:v>11</x:v>
      </x:c>
      <x:c r="D203" s="9" t="n">
        <x:f>SUM('RawResults'!M1672,'RawResults'!M1673,'RawResults'!M1674,'RawResults'!M1675,'RawResults'!M1676,'RawResults'!M1677,'RawResults'!M1678,'RawResults'!M1679,'RawResults'!M1680,'RawResults'!M1681,'RawResults'!M1682)</x:f>
        <x:v>11</x:v>
      </x:c>
      <x:c r="E203" s="15" t="n">
        <x:f>D203/C203</x:f>
        <x:v>1</x:v>
      </x:c>
      <x:c r="F203" s="9" t="n">
        <x:f>IF(D203=C203,1,0)</x:f>
        <x:v>1</x:v>
      </x:c>
      <x:c r="G203" s="9" t="n">
        <x:f>SUM('RawResults'!Q1672,'RawResults'!Q1673,'RawResults'!Q1674,'RawResults'!Q1675,'RawResults'!Q1676,'RawResults'!Q1677,'RawResults'!Q1678,'RawResults'!Q1679,'RawResults'!Q1680,'RawResults'!Q1681,'RawResults'!Q1682)</x:f>
        <x:v>11</x:v>
      </x:c>
      <x:c r="H203" s="15" t="n">
        <x:f>G203/C203</x:f>
        <x:v>1</x:v>
      </x:c>
      <x:c r="I203" s="9" t="n">
        <x:f>IF(G203=C203,1,0)</x:f>
        <x:v>1</x:v>
      </x:c>
      <x:c r="J203" s="9" t="n">
        <x:f>G203-D203</x:f>
        <x:v>0</x:v>
      </x:c>
    </x:row>
    <x:row r="204" ht="23" customHeight="1">
      <x:c r="A204" s="9" t="str">
        <x:v>V2_FALLBACK25</x:v>
      </x:c>
      <x:c r="B204" s="9" t="str">
        <x:v>TRF-032</x:v>
      </x:c>
      <x:c r="C204" s="9" t="n">
        <x:v>9</x:v>
      </x:c>
      <x:c r="D204" s="9" t="n">
        <x:f>SUM('RawResults'!M1683,'RawResults'!M1684,'RawResults'!M1685,'RawResults'!M1686,'RawResults'!M1687,'RawResults'!M1688,'RawResults'!M1689,'RawResults'!M1690,'RawResults'!M1691)</x:f>
        <x:v>5</x:v>
      </x:c>
      <x:c r="E204" s="15" t="n">
        <x:f>D204/C204</x:f>
        <x:v>0.5555555555555556</x:v>
      </x:c>
      <x:c r="F204" s="9" t="n">
        <x:f>IF(D204=C204,1,0)</x:f>
        <x:v>0</x:v>
      </x:c>
      <x:c r="G204" s="9" t="n">
        <x:f>SUM('RawResults'!Q1683,'RawResults'!Q1684,'RawResults'!Q1685,'RawResults'!Q1686,'RawResults'!Q1687,'RawResults'!Q1688,'RawResults'!Q1689,'RawResults'!Q1690,'RawResults'!Q1691)</x:f>
        <x:v>5</x:v>
      </x:c>
      <x:c r="H204" s="15" t="n">
        <x:f>G204/C204</x:f>
        <x:v>0.5555555555555556</x:v>
      </x:c>
      <x:c r="I204" s="9" t="n">
        <x:f>IF(G204=C204,1,0)</x:f>
        <x:v>0</x:v>
      </x:c>
      <x:c r="J204" s="9" t="n">
        <x:f>G204-D204</x:f>
        <x:v>0</x:v>
      </x:c>
    </x:row>
    <x:row r="205" ht="23" customHeight="1">
      <x:c r="A205" s="9" t="str">
        <x:v>V2_FALLBACK25</x:v>
      </x:c>
      <x:c r="B205" s="9" t="str">
        <x:v>TRF-034</x:v>
      </x:c>
      <x:c r="C205" s="9" t="n">
        <x:v>10</x:v>
      </x:c>
      <x:c r="D205" s="9" t="n">
        <x:f>SUM('RawResults'!M1692,'RawResults'!M1693,'RawResults'!M1694,'RawResults'!M1695,'RawResults'!M1696,'RawResults'!M1697,'RawResults'!M1698,'RawResults'!M1699,'RawResults'!M1700,'RawResults'!M1701)</x:f>
        <x:v>8</x:v>
      </x:c>
      <x:c r="E205" s="15" t="n">
        <x:f>D205/C205</x:f>
        <x:v>0.8</x:v>
      </x:c>
      <x:c r="F205" s="9" t="n">
        <x:f>IF(D205=C205,1,0)</x:f>
        <x:v>0</x:v>
      </x:c>
      <x:c r="G205" s="9" t="n">
        <x:f>SUM('RawResults'!Q1692,'RawResults'!Q1693,'RawResults'!Q1694,'RawResults'!Q1695,'RawResults'!Q1696,'RawResults'!Q1697,'RawResults'!Q1698,'RawResults'!Q1699,'RawResults'!Q1700,'RawResults'!Q1701)</x:f>
        <x:v>8</x:v>
      </x:c>
      <x:c r="H205" s="15" t="n">
        <x:f>G205/C205</x:f>
        <x:v>0.8</x:v>
      </x:c>
      <x:c r="I205" s="9" t="n">
        <x:f>IF(G205=C205,1,0)</x:f>
        <x:v>0</x:v>
      </x:c>
      <x:c r="J205" s="9" t="n">
        <x:f>G205-D205</x:f>
        <x:v>0</x:v>
      </x:c>
    </x:row>
    <x:row r="206" ht="23" customHeight="1">
      <x:c r="A206" s="9" t="str">
        <x:v>V2_FALLBACK25</x:v>
      </x:c>
      <x:c r="B206" s="9" t="str">
        <x:v>TRF-035</x:v>
      </x:c>
      <x:c r="C206" s="9" t="n">
        <x:v>6</x:v>
      </x:c>
      <x:c r="D206" s="9" t="n">
        <x:f>SUM('RawResults'!M1702,'RawResults'!M1703,'RawResults'!M1704,'RawResults'!M1705,'RawResults'!M1706,'RawResults'!M1707)</x:f>
        <x:v>3</x:v>
      </x:c>
      <x:c r="E206" s="15" t="n">
        <x:f>D206/C206</x:f>
        <x:v>0.5</x:v>
      </x:c>
      <x:c r="F206" s="9" t="n">
        <x:f>IF(D206=C206,1,0)</x:f>
        <x:v>0</x:v>
      </x:c>
      <x:c r="G206" s="9" t="n">
        <x:f>SUM('RawResults'!Q1702,'RawResults'!Q1703,'RawResults'!Q1704,'RawResults'!Q1705,'RawResults'!Q1706,'RawResults'!Q1707)</x:f>
        <x:v>3</x:v>
      </x:c>
      <x:c r="H206" s="15" t="n">
        <x:f>G206/C206</x:f>
        <x:v>0.5</x:v>
      </x:c>
      <x:c r="I206" s="9" t="n">
        <x:f>IF(G206=C206,1,0)</x:f>
        <x:v>0</x:v>
      </x:c>
      <x:c r="J206" s="9" t="n">
        <x:f>G206-D206</x:f>
        <x:v>0</x:v>
      </x:c>
    </x:row>
    <x:row r="207" ht="23" customHeight="1">
      <x:c r="A207" s="9" t="str">
        <x:v>V2_FALLBACK25</x:v>
      </x:c>
      <x:c r="B207" s="9" t="str">
        <x:v>TRF-036</x:v>
      </x:c>
      <x:c r="C207" s="9" t="n">
        <x:v>10</x:v>
      </x:c>
      <x:c r="D207" s="9" t="n">
        <x:f>SUM('RawResults'!M1708,'RawResults'!M1709,'RawResults'!M1710,'RawResults'!M1711,'RawResults'!M1712,'RawResults'!M1713,'RawResults'!M1714,'RawResults'!M1715,'RawResults'!M1716,'RawResults'!M1717)</x:f>
        <x:v>6</x:v>
      </x:c>
      <x:c r="E207" s="15" t="n">
        <x:f>D207/C207</x:f>
        <x:v>0.6</x:v>
      </x:c>
      <x:c r="F207" s="9" t="n">
        <x:f>IF(D207=C207,1,0)</x:f>
        <x:v>0</x:v>
      </x:c>
      <x:c r="G207" s="9" t="n">
        <x:f>SUM('RawResults'!Q1708,'RawResults'!Q1709,'RawResults'!Q1710,'RawResults'!Q1711,'RawResults'!Q1712,'RawResults'!Q1713,'RawResults'!Q1714,'RawResults'!Q1715,'RawResults'!Q1716,'RawResults'!Q1717)</x:f>
        <x:v>6</x:v>
      </x:c>
      <x:c r="H207" s="15" t="n">
        <x:f>G207/C207</x:f>
        <x:v>0.6</x:v>
      </x:c>
      <x:c r="I207" s="9" t="n">
        <x:f>IF(G207=C207,1,0)</x:f>
        <x:v>0</x:v>
      </x:c>
      <x:c r="J207" s="9" t="n">
        <x:f>G207-D207</x:f>
        <x:v>0</x:v>
      </x:c>
    </x:row>
    <x:row r="208" ht="23" customHeight="1">
      <x:c r="A208" s="9" t="str">
        <x:v>V2_FALLBACK25</x:v>
      </x:c>
      <x:c r="B208" s="9" t="str">
        <x:v>TRF-037</x:v>
      </x:c>
      <x:c r="C208" s="9" t="n">
        <x:v>16</x:v>
      </x:c>
      <x:c r="D208" s="9" t="n">
        <x:f>SUM('RawResults'!M1718,'RawResults'!M1719,'RawResults'!M1720,'RawResults'!M1721,'RawResults'!M1722,'RawResults'!M1723,'RawResults'!M1724,'RawResults'!M1725,'RawResults'!M1726,'RawResults'!M1727,'RawResults'!M1728,'RawResults'!M1729,'RawResults'!M1730,'RawResults'!M1731,'RawResults'!M1732,'RawResults'!M1733)</x:f>
        <x:v>12</x:v>
      </x:c>
      <x:c r="E208" s="15" t="n">
        <x:f>D208/C208</x:f>
        <x:v>0.75</x:v>
      </x:c>
      <x:c r="F208" s="9" t="n">
        <x:f>IF(D208=C208,1,0)</x:f>
        <x:v>0</x:v>
      </x:c>
      <x:c r="G208" s="9" t="n">
        <x:f>SUM('RawResults'!Q1718,'RawResults'!Q1719,'RawResults'!Q1720,'RawResults'!Q1721,'RawResults'!Q1722,'RawResults'!Q1723,'RawResults'!Q1724,'RawResults'!Q1725,'RawResults'!Q1726,'RawResults'!Q1727,'RawResults'!Q1728,'RawResults'!Q1729,'RawResults'!Q1730,'RawResults'!Q1731,'RawResults'!Q1732,'RawResults'!Q1733)</x:f>
        <x:v>12</x:v>
      </x:c>
      <x:c r="H208" s="15" t="n">
        <x:f>G208/C208</x:f>
        <x:v>0.75</x:v>
      </x:c>
      <x:c r="I208" s="9" t="n">
        <x:f>IF(G208=C208,1,0)</x:f>
        <x:v>0</x:v>
      </x:c>
      <x:c r="J208" s="9" t="n">
        <x:f>G208-D208</x:f>
        <x:v>0</x:v>
      </x:c>
    </x:row>
    <x:row r="209" ht="23" customHeight="1">
      <x:c r="A209" s="9" t="str">
        <x:v>V2_FALLBACK25</x:v>
      </x:c>
      <x:c r="B209" s="9" t="str">
        <x:v>TRF-040</x:v>
      </x:c>
      <x:c r="C209" s="9" t="n">
        <x:v>10</x:v>
      </x:c>
      <x:c r="D209" s="9" t="n">
        <x:f>SUM('RawResults'!M1734,'RawResults'!M1735,'RawResults'!M1736,'RawResults'!M1737,'RawResults'!M1738,'RawResults'!M1739,'RawResults'!M1740,'RawResults'!M1741,'RawResults'!M1742,'RawResults'!M1743)</x:f>
        <x:v>5</x:v>
      </x:c>
      <x:c r="E209" s="15" t="n">
        <x:f>D209/C209</x:f>
        <x:v>0.5</x:v>
      </x:c>
      <x:c r="F209" s="9" t="n">
        <x:f>IF(D209=C209,1,0)</x:f>
        <x:v>0</x:v>
      </x:c>
      <x:c r="G209" s="9" t="n">
        <x:f>SUM('RawResults'!Q1734,'RawResults'!Q1735,'RawResults'!Q1736,'RawResults'!Q1737,'RawResults'!Q1738,'RawResults'!Q1739,'RawResults'!Q1740,'RawResults'!Q1741,'RawResults'!Q1742,'RawResults'!Q1743)</x:f>
        <x:v>5</x:v>
      </x:c>
      <x:c r="H209" s="15" t="n">
        <x:f>G209/C209</x:f>
        <x:v>0.5</x:v>
      </x:c>
      <x:c r="I209" s="9" t="n">
        <x:f>IF(G209=C209,1,0)</x:f>
        <x:v>0</x:v>
      </x:c>
      <x:c r="J209" s="9" t="n">
        <x:f>G209-D209</x:f>
        <x:v>0</x:v>
      </x:c>
    </x:row>
    <x:row r="210" ht="23" customHeight="1">
      <x:c r="A210" s="9" t="str">
        <x:v>V2_FALLBACK25</x:v>
      </x:c>
      <x:c r="B210" s="9" t="str">
        <x:v>TRF-041</x:v>
      </x:c>
      <x:c r="C210" s="9" t="n">
        <x:v>12</x:v>
      </x:c>
      <x:c r="D210" s="9" t="n">
        <x:f>SUM('RawResults'!M1744,'RawResults'!M1745,'RawResults'!M1746,'RawResults'!M1747,'RawResults'!M1748,'RawResults'!M1749,'RawResults'!M1750,'RawResults'!M1751,'RawResults'!M1752,'RawResults'!M1753,'RawResults'!M1754,'RawResults'!M1755)</x:f>
        <x:v>10</x:v>
      </x:c>
      <x:c r="E210" s="15" t="n">
        <x:f>D210/C210</x:f>
        <x:v>0.8333333333333334</x:v>
      </x:c>
      <x:c r="F210" s="9" t="n">
        <x:f>IF(D210=C210,1,0)</x:f>
        <x:v>0</x:v>
      </x:c>
      <x:c r="G210" s="9" t="n">
        <x:f>SUM('RawResults'!Q1744,'RawResults'!Q1745,'RawResults'!Q1746,'RawResults'!Q1747,'RawResults'!Q1748,'RawResults'!Q1749,'RawResults'!Q1750,'RawResults'!Q1751,'RawResults'!Q1752,'RawResults'!Q1753,'RawResults'!Q1754,'RawResults'!Q1755)</x:f>
        <x:v>10</x:v>
      </x:c>
      <x:c r="H210" s="15" t="n">
        <x:f>G210/C210</x:f>
        <x:v>0.8333333333333334</x:v>
      </x:c>
      <x:c r="I210" s="9" t="n">
        <x:f>IF(G210=C210,1,0)</x:f>
        <x:v>0</x:v>
      </x:c>
      <x:c r="J210" s="9" t="n">
        <x:f>G210-D210</x:f>
        <x:v>0</x:v>
      </x:c>
    </x:row>
    <x:row r="211" ht="23" customHeight="1">
      <x:c r="A211" s="9" t="str">
        <x:v>V2_FALLBACK25</x:v>
      </x:c>
      <x:c r="B211" s="9" t="str">
        <x:v>TRF-042</x:v>
      </x:c>
      <x:c r="C211" s="9" t="n">
        <x:v>8</x:v>
      </x:c>
      <x:c r="D211" s="9" t="n">
        <x:f>SUM('RawResults'!M1756,'RawResults'!M1757,'RawResults'!M1758,'RawResults'!M1759,'RawResults'!M1760,'RawResults'!M1761,'RawResults'!M1762,'RawResults'!M1763)</x:f>
        <x:v>4</x:v>
      </x:c>
      <x:c r="E211" s="15" t="n">
        <x:f>D211/C211</x:f>
        <x:v>0.5</x:v>
      </x:c>
      <x:c r="F211" s="9" t="n">
        <x:f>IF(D211=C211,1,0)</x:f>
        <x:v>0</x:v>
      </x:c>
      <x:c r="G211" s="9" t="n">
        <x:f>SUM('RawResults'!Q1756,'RawResults'!Q1757,'RawResults'!Q1758,'RawResults'!Q1759,'RawResults'!Q1760,'RawResults'!Q1761,'RawResults'!Q1762,'RawResults'!Q1763)</x:f>
        <x:v>4</x:v>
      </x:c>
      <x:c r="H211" s="15" t="n">
        <x:f>G211/C211</x:f>
        <x:v>0.5</x:v>
      </x:c>
      <x:c r="I211" s="9" t="n">
        <x:f>IF(G211=C211,1,0)</x:f>
        <x:v>0</x:v>
      </x:c>
      <x:c r="J211" s="9" t="n">
        <x:f>G211-D211</x:f>
        <x:v>0</x:v>
      </x:c>
    </x:row>
    <x:row r="212" ht="23" customHeight="1">
      <x:c r="A212" s="9" t="str">
        <x:v>V2_FALLBACK25</x:v>
      </x:c>
      <x:c r="B212" s="9" t="str">
        <x:v>TRF-043</x:v>
      </x:c>
      <x:c r="C212" s="9" t="n">
        <x:v>8</x:v>
      </x:c>
      <x:c r="D212" s="9" t="n">
        <x:f>SUM('RawResults'!M1764,'RawResults'!M1765,'RawResults'!M1766,'RawResults'!M1767,'RawResults'!M1768,'RawResults'!M1769,'RawResults'!M1770,'RawResults'!M1771)</x:f>
        <x:v>7</x:v>
      </x:c>
      <x:c r="E212" s="15" t="n">
        <x:f>D212/C212</x:f>
        <x:v>0.875</x:v>
      </x:c>
      <x:c r="F212" s="9" t="n">
        <x:f>IF(D212=C212,1,0)</x:f>
        <x:v>0</x:v>
      </x:c>
      <x:c r="G212" s="9" t="n">
        <x:f>SUM('RawResults'!Q1764,'RawResults'!Q1765,'RawResults'!Q1766,'RawResults'!Q1767,'RawResults'!Q1768,'RawResults'!Q1769,'RawResults'!Q1770,'RawResults'!Q1771)</x:f>
        <x:v>7</x:v>
      </x:c>
      <x:c r="H212" s="15" t="n">
        <x:f>G212/C212</x:f>
        <x:v>0.875</x:v>
      </x:c>
      <x:c r="I212" s="9" t="n">
        <x:f>IF(G212=C212,1,0)</x:f>
        <x:v>0</x:v>
      </x:c>
      <x:c r="J212" s="9" t="n">
        <x:f>G212-D212</x:f>
        <x:v>0</x:v>
      </x:c>
    </x:row>
    <x:row r="213" ht="23" customHeight="1">
      <x:c r="A213" s="9" t="str">
        <x:v>V2_FALLBACK25</x:v>
      </x:c>
      <x:c r="B213" s="9" t="str">
        <x:v>TRF-044</x:v>
      </x:c>
      <x:c r="C213" s="9" t="n">
        <x:v>10</x:v>
      </x:c>
      <x:c r="D213" s="9" t="n">
        <x:f>SUM('RawResults'!M1772,'RawResults'!M1773,'RawResults'!M1774,'RawResults'!M1775,'RawResults'!M1776,'RawResults'!M1777,'RawResults'!M1778,'RawResults'!M1779,'RawResults'!M1780,'RawResults'!M1781)</x:f>
        <x:v>10</x:v>
      </x:c>
      <x:c r="E213" s="15" t="n">
        <x:f>D213/C213</x:f>
        <x:v>1</x:v>
      </x:c>
      <x:c r="F213" s="9" t="n">
        <x:f>IF(D213=C213,1,0)</x:f>
        <x:v>1</x:v>
      </x:c>
      <x:c r="G213" s="9" t="n">
        <x:f>SUM('RawResults'!Q1772,'RawResults'!Q1773,'RawResults'!Q1774,'RawResults'!Q1775,'RawResults'!Q1776,'RawResults'!Q1777,'RawResults'!Q1778,'RawResults'!Q1779,'RawResults'!Q1780,'RawResults'!Q1781)</x:f>
        <x:v>10</x:v>
      </x:c>
      <x:c r="H213" s="15" t="n">
        <x:f>G213/C213</x:f>
        <x:v>1</x:v>
      </x:c>
      <x:c r="I213" s="9" t="n">
        <x:f>IF(G213=C213,1,0)</x:f>
        <x:v>1</x:v>
      </x:c>
      <x:c r="J213" s="9" t="n">
        <x:f>G213-D213</x:f>
        <x:v>0</x:v>
      </x:c>
    </x:row>
    <x:row r="214" ht="23" customHeight="1">
      <x:c r="A214" s="9" t="str">
        <x:v>V2_FALLBACK25</x:v>
      </x:c>
      <x:c r="B214" s="9" t="str">
        <x:v>TRF-045</x:v>
      </x:c>
      <x:c r="C214" s="9" t="n">
        <x:v>8</x:v>
      </x:c>
      <x:c r="D214" s="9" t="n">
        <x:f>SUM('RawResults'!M1782,'RawResults'!M1783,'RawResults'!M1784,'RawResults'!M1785,'RawResults'!M1786,'RawResults'!M1787,'RawResults'!M1788,'RawResults'!M1789)</x:f>
        <x:v>8</x:v>
      </x:c>
      <x:c r="E214" s="15" t="n">
        <x:f>D214/C214</x:f>
        <x:v>1</x:v>
      </x:c>
      <x:c r="F214" s="9" t="n">
        <x:f>IF(D214=C214,1,0)</x:f>
        <x:v>1</x:v>
      </x:c>
      <x:c r="G214" s="9" t="n">
        <x:f>SUM('RawResults'!Q1782,'RawResults'!Q1783,'RawResults'!Q1784,'RawResults'!Q1785,'RawResults'!Q1786,'RawResults'!Q1787,'RawResults'!Q1788,'RawResults'!Q1789)</x:f>
        <x:v>8</x:v>
      </x:c>
      <x:c r="H214" s="15" t="n">
        <x:f>G214/C214</x:f>
        <x:v>1</x:v>
      </x:c>
      <x:c r="I214" s="9" t="n">
        <x:f>IF(G214=C214,1,0)</x:f>
        <x:v>1</x:v>
      </x:c>
      <x:c r="J214" s="9" t="n">
        <x:f>G214-D214</x:f>
        <x:v>0</x:v>
      </x:c>
    </x:row>
    <x:row r="215" ht="23" customHeight="1">
      <x:c r="A215" s="9" t="str">
        <x:v>V2_FALLBACK25</x:v>
      </x:c>
      <x:c r="B215" s="9" t="str">
        <x:v>TRF-046</x:v>
      </x:c>
      <x:c r="C215" s="9" t="n">
        <x:v>8</x:v>
      </x:c>
      <x:c r="D215" s="9" t="n">
        <x:f>SUM('RawResults'!M1790,'RawResults'!M1791,'RawResults'!M1792,'RawResults'!M1793,'RawResults'!M1794,'RawResults'!M1795,'RawResults'!M1796,'RawResults'!M1797)</x:f>
        <x:v>4</x:v>
      </x:c>
      <x:c r="E215" s="15" t="n">
        <x:f>D215/C215</x:f>
        <x:v>0.5</x:v>
      </x:c>
      <x:c r="F215" s="9" t="n">
        <x:f>IF(D215=C215,1,0)</x:f>
        <x:v>0</x:v>
      </x:c>
      <x:c r="G215" s="9" t="n">
        <x:f>SUM('RawResults'!Q1790,'RawResults'!Q1791,'RawResults'!Q1792,'RawResults'!Q1793,'RawResults'!Q1794,'RawResults'!Q1795,'RawResults'!Q1796,'RawResults'!Q1797)</x:f>
        <x:v>4</x:v>
      </x:c>
      <x:c r="H215" s="15" t="n">
        <x:f>G215/C215</x:f>
        <x:v>0.5</x:v>
      </x:c>
      <x:c r="I215" s="9" t="n">
        <x:f>IF(G215=C215,1,0)</x:f>
        <x:v>0</x:v>
      </x:c>
      <x:c r="J215" s="9" t="n">
        <x:f>G215-D215</x:f>
        <x:v>0</x:v>
      </x:c>
    </x:row>
    <x:row r="216" ht="23" customHeight="1">
      <x:c r="A216" s="9" t="str">
        <x:v>V2_FALLBACK25</x:v>
      </x:c>
      <x:c r="B216" s="9" t="str">
        <x:v>TRF-047</x:v>
      </x:c>
      <x:c r="C216" s="9" t="n">
        <x:v>8</x:v>
      </x:c>
      <x:c r="D216" s="9" t="n">
        <x:f>SUM('RawResults'!M1798,'RawResults'!M1799,'RawResults'!M1800,'RawResults'!M1801,'RawResults'!M1802,'RawResults'!M1803,'RawResults'!M1804,'RawResults'!M1805)</x:f>
        <x:v>5</x:v>
      </x:c>
      <x:c r="E216" s="15" t="n">
        <x:f>D216/C216</x:f>
        <x:v>0.625</x:v>
      </x:c>
      <x:c r="F216" s="9" t="n">
        <x:f>IF(D216=C216,1,0)</x:f>
        <x:v>0</x:v>
      </x:c>
      <x:c r="G216" s="9" t="n">
        <x:f>SUM('RawResults'!Q1798,'RawResults'!Q1799,'RawResults'!Q1800,'RawResults'!Q1801,'RawResults'!Q1802,'RawResults'!Q1803,'RawResults'!Q1804,'RawResults'!Q1805)</x:f>
        <x:v>5</x:v>
      </x:c>
      <x:c r="H216" s="15" t="n">
        <x:f>G216/C216</x:f>
        <x:v>0.625</x:v>
      </x:c>
      <x:c r="I216" s="9" t="n">
        <x:f>IF(G216=C216,1,0)</x:f>
        <x:v>0</x:v>
      </x:c>
      <x:c r="J216" s="9" t="n">
        <x:f>G216-D216</x:f>
        <x:v>0</x:v>
      </x:c>
    </x:row>
    <x:row r="217" ht="23" customHeight="1">
      <x:c r="A217" s="9" t="str">
        <x:v>V2_FALLBACK25</x:v>
      </x:c>
      <x:c r="B217" s="9" t="str">
        <x:v>TRF-048</x:v>
      </x:c>
      <x:c r="C217" s="9" t="n">
        <x:v>11</x:v>
      </x:c>
      <x:c r="D217" s="9" t="n">
        <x:f>SUM('RawResults'!M1806,'RawResults'!M1807,'RawResults'!M1808,'RawResults'!M1809,'RawResults'!M1810,'RawResults'!M1811,'RawResults'!M1812,'RawResults'!M1813,'RawResults'!M1814,'RawResults'!M1815,'RawResults'!M1816)</x:f>
        <x:v>10</x:v>
      </x:c>
      <x:c r="E217" s="15" t="n">
        <x:f>D217/C217</x:f>
        <x:v>0.9090909090909091</x:v>
      </x:c>
      <x:c r="F217" s="9" t="n">
        <x:f>IF(D217=C217,1,0)</x:f>
        <x:v>0</x:v>
      </x:c>
      <x:c r="G217" s="9" t="n">
        <x:f>SUM('RawResults'!Q1806,'RawResults'!Q1807,'RawResults'!Q1808,'RawResults'!Q1809,'RawResults'!Q1810,'RawResults'!Q1811,'RawResults'!Q1812,'RawResults'!Q1813,'RawResults'!Q1814,'RawResults'!Q1815,'RawResults'!Q1816)</x:f>
        <x:v>10</x:v>
      </x:c>
      <x:c r="H217" s="15" t="n">
        <x:f>G217/C217</x:f>
        <x:v>0.9090909090909091</x:v>
      </x:c>
      <x:c r="I217" s="9" t="n">
        <x:f>IF(G217=C217,1,0)</x:f>
        <x:v>0</x:v>
      </x:c>
      <x:c r="J217" s="9" t="n">
        <x:f>G217-D217</x:f>
        <x:v>0</x:v>
      </x:c>
    </x:row>
    <x:row r="218" ht="23" customHeight="1">
      <x:c r="A218" s="9" t="str">
        <x:v>V2_FALLBACK25</x:v>
      </x:c>
      <x:c r="B218" s="9" t="str">
        <x:v>TRF-049</x:v>
      </x:c>
      <x:c r="C218" s="9" t="n">
        <x:v>12</x:v>
      </x:c>
      <x:c r="D218" s="9" t="n">
        <x:f>SUM('RawResults'!M1817,'RawResults'!M1818,'RawResults'!M1819,'RawResults'!M1820,'RawResults'!M1821,'RawResults'!M1822,'RawResults'!M1823,'RawResults'!M1824,'RawResults'!M1825,'RawResults'!M1826,'RawResults'!M1827,'RawResults'!M1828)</x:f>
        <x:v>6</x:v>
      </x:c>
      <x:c r="E218" s="15" t="n">
        <x:f>D218/C218</x:f>
        <x:v>0.5</x:v>
      </x:c>
      <x:c r="F218" s="9" t="n">
        <x:f>IF(D218=C218,1,0)</x:f>
        <x:v>0</x:v>
      </x:c>
      <x:c r="G218" s="9" t="n">
        <x:f>SUM('RawResults'!Q1817,'RawResults'!Q1818,'RawResults'!Q1819,'RawResults'!Q1820,'RawResults'!Q1821,'RawResults'!Q1822,'RawResults'!Q1823,'RawResults'!Q1824,'RawResults'!Q1825,'RawResults'!Q1826,'RawResults'!Q1827,'RawResults'!Q1828)</x:f>
        <x:v>6</x:v>
      </x:c>
      <x:c r="H218" s="15" t="n">
        <x:f>G218/C218</x:f>
        <x:v>0.5</x:v>
      </x:c>
      <x:c r="I218" s="9" t="n">
        <x:f>IF(G218=C218,1,0)</x:f>
        <x:v>0</x:v>
      </x:c>
      <x:c r="J218" s="9" t="n">
        <x:f>G218-D218</x:f>
        <x:v>0</x:v>
      </x:c>
    </x:row>
    <x:row r="219" ht="23" customHeight="1">
      <x:c r="A219" s="9" t="str">
        <x:v>V2_FALLBACK25</x:v>
      </x:c>
      <x:c r="B219" s="9" t="str">
        <x:v>TRF-050</x:v>
      </x:c>
      <x:c r="C219" s="9" t="n">
        <x:v>7</x:v>
      </x:c>
      <x:c r="D219" s="9" t="n">
        <x:f>SUM('RawResults'!M1829,'RawResults'!M1830,'RawResults'!M1831,'RawResults'!M1832,'RawResults'!M1833,'RawResults'!M1834,'RawResults'!M1835)</x:f>
        <x:v>7</x:v>
      </x:c>
      <x:c r="E219" s="15" t="n">
        <x:f>D219/C219</x:f>
        <x:v>1</x:v>
      </x:c>
      <x:c r="F219" s="9" t="n">
        <x:f>IF(D219=C219,1,0)</x:f>
        <x:v>1</x:v>
      </x:c>
      <x:c r="G219" s="9" t="n">
        <x:f>SUM('RawResults'!Q1829,'RawResults'!Q1830,'RawResults'!Q1831,'RawResults'!Q1832,'RawResults'!Q1833,'RawResults'!Q1834,'RawResults'!Q1835)</x:f>
        <x:v>7</x:v>
      </x:c>
      <x:c r="H219" s="15" t="n">
        <x:f>G219/C219</x:f>
        <x:v>1</x:v>
      </x:c>
      <x:c r="I219" s="9" t="n">
        <x:f>IF(G219=C219,1,0)</x:f>
        <x:v>1</x:v>
      </x:c>
      <x:c r="J219" s="9" t="n">
        <x:f>G219-D219</x:f>
        <x:v>0</x:v>
      </x:c>
    </x:row>
    <x:row r="220" ht="23" customHeight="1">
      <x:c r="A220" s="9" t="str">
        <x:v>V2_FALLBACK25</x:v>
      </x:c>
      <x:c r="B220" s="9" t="str">
        <x:v>TRF-051</x:v>
      </x:c>
      <x:c r="C220" s="9" t="n">
        <x:v>11</x:v>
      </x:c>
      <x:c r="D220" s="9" t="n">
        <x:f>SUM('RawResults'!M1836,'RawResults'!M1837,'RawResults'!M1838,'RawResults'!M1839,'RawResults'!M1840,'RawResults'!M1841,'RawResults'!M1842,'RawResults'!M1843,'RawResults'!M1844,'RawResults'!M1845,'RawResults'!M1846)</x:f>
        <x:v>11</x:v>
      </x:c>
      <x:c r="E220" s="15" t="n">
        <x:f>D220/C220</x:f>
        <x:v>1</x:v>
      </x:c>
      <x:c r="F220" s="9" t="n">
        <x:f>IF(D220=C220,1,0)</x:f>
        <x:v>1</x:v>
      </x:c>
      <x:c r="G220" s="9" t="n">
        <x:f>SUM('RawResults'!Q1836,'RawResults'!Q1837,'RawResults'!Q1838,'RawResults'!Q1839,'RawResults'!Q1840,'RawResults'!Q1841,'RawResults'!Q1842,'RawResults'!Q1843,'RawResults'!Q1844,'RawResults'!Q1845,'RawResults'!Q1846)</x:f>
        <x:v>11</x:v>
      </x:c>
      <x:c r="H220" s="15" t="n">
        <x:f>G220/C220</x:f>
        <x:v>1</x:v>
      </x:c>
      <x:c r="I220" s="9" t="n">
        <x:f>IF(G220=C220,1,0)</x:f>
        <x:v>1</x:v>
      </x:c>
      <x:c r="J220" s="9" t="n">
        <x:f>G220-D220</x:f>
        <x:v>0</x:v>
      </x:c>
    </x:row>
    <x:row r="221" ht="23" customHeight="1">
      <x:c r="A221" s="9" t="str">
        <x:v>V2_FALLBACK25</x:v>
      </x:c>
      <x:c r="B221" s="9" t="str">
        <x:v>TRF-052</x:v>
      </x:c>
      <x:c r="C221" s="9" t="n">
        <x:v>12</x:v>
      </x:c>
      <x:c r="D221" s="9" t="n">
        <x:f>SUM('RawResults'!M1847,'RawResults'!M1848,'RawResults'!M1849,'RawResults'!M1850,'RawResults'!M1851,'RawResults'!M1852,'RawResults'!M1853,'RawResults'!M1854,'RawResults'!M1855,'RawResults'!M1856,'RawResults'!M1857,'RawResults'!M1858)</x:f>
        <x:v>0</x:v>
      </x:c>
      <x:c r="E221" s="15" t="n">
        <x:f>D221/C221</x:f>
        <x:v>0</x:v>
      </x:c>
      <x:c r="F221" s="9" t="n">
        <x:f>IF(D221=C221,1,0)</x:f>
        <x:v>0</x:v>
      </x:c>
      <x:c r="G221" s="9" t="n">
        <x:f>SUM('RawResults'!Q1847,'RawResults'!Q1848,'RawResults'!Q1849,'RawResults'!Q1850,'RawResults'!Q1851,'RawResults'!Q1852,'RawResults'!Q1853,'RawResults'!Q1854,'RawResults'!Q1855,'RawResults'!Q1856,'RawResults'!Q1857,'RawResults'!Q1858)</x:f>
        <x:v>0</x:v>
      </x:c>
      <x:c r="H221" s="15" t="n">
        <x:f>G221/C221</x:f>
        <x:v>0</x:v>
      </x:c>
      <x:c r="I221" s="9" t="n">
        <x:f>IF(G221=C221,1,0)</x:f>
        <x:v>0</x:v>
      </x:c>
      <x:c r="J221" s="9" t="n">
        <x:f>G221-D221</x:f>
        <x:v>0</x:v>
      </x:c>
    </x:row>
    <x:row r="222" ht="23" customHeight="1">
      <x:c r="A222" s="9" t="str">
        <x:v>V2_FALLBACK25</x:v>
      </x:c>
      <x:c r="B222" s="9" t="str">
        <x:v>TRF-053</x:v>
      </x:c>
      <x:c r="C222" s="9" t="n">
        <x:v>8</x:v>
      </x:c>
      <x:c r="D222" s="9" t="n">
        <x:f>SUM('RawResults'!M1859,'RawResults'!M1860,'RawResults'!M1861,'RawResults'!M1862,'RawResults'!M1863,'RawResults'!M1864,'RawResults'!M1865,'RawResults'!M1866)</x:f>
        <x:v>8</x:v>
      </x:c>
      <x:c r="E222" s="15" t="n">
        <x:f>D222/C222</x:f>
        <x:v>1</x:v>
      </x:c>
      <x:c r="F222" s="9" t="n">
        <x:f>IF(D222=C222,1,0)</x:f>
        <x:v>1</x:v>
      </x:c>
      <x:c r="G222" s="9" t="n">
        <x:f>SUM('RawResults'!Q1859,'RawResults'!Q1860,'RawResults'!Q1861,'RawResults'!Q1862,'RawResults'!Q1863,'RawResults'!Q1864,'RawResults'!Q1865,'RawResults'!Q1866)</x:f>
        <x:v>8</x:v>
      </x:c>
      <x:c r="H222" s="15" t="n">
        <x:f>G222/C222</x:f>
        <x:v>1</x:v>
      </x:c>
      <x:c r="I222" s="9" t="n">
        <x:f>IF(G222=C222,1,0)</x:f>
        <x:v>1</x:v>
      </x:c>
      <x:c r="J222" s="9" t="n">
        <x:f>G222-D222</x:f>
        <x:v>0</x:v>
      </x:c>
    </x:row>
    <x:row r="223" ht="23" customHeight="1">
      <x:c r="A223" s="9" t="str">
        <x:v>V2_FALLBACK25</x:v>
      </x:c>
      <x:c r="B223" s="9" t="str">
        <x:v>TRF-054</x:v>
      </x:c>
      <x:c r="C223" s="9" t="n">
        <x:v>8</x:v>
      </x:c>
      <x:c r="D223" s="9" t="n">
        <x:f>SUM('RawResults'!M1867,'RawResults'!M1868,'RawResults'!M1869,'RawResults'!M1870,'RawResults'!M1871,'RawResults'!M1872,'RawResults'!M1873,'RawResults'!M1874)</x:f>
        <x:v>5</x:v>
      </x:c>
      <x:c r="E223" s="15" t="n">
        <x:f>D223/C223</x:f>
        <x:v>0.625</x:v>
      </x:c>
      <x:c r="F223" s="9" t="n">
        <x:f>IF(D223=C223,1,0)</x:f>
        <x:v>0</x:v>
      </x:c>
      <x:c r="G223" s="9" t="n">
        <x:f>SUM('RawResults'!Q1867,'RawResults'!Q1868,'RawResults'!Q1869,'RawResults'!Q1870,'RawResults'!Q1871,'RawResults'!Q1872,'RawResults'!Q1873,'RawResults'!Q1874)</x:f>
        <x:v>5</x:v>
      </x:c>
      <x:c r="H223" s="15" t="n">
        <x:f>G223/C223</x:f>
        <x:v>0.625</x:v>
      </x:c>
      <x:c r="I223" s="9" t="n">
        <x:f>IF(G223=C223,1,0)</x:f>
        <x:v>0</x:v>
      </x:c>
      <x:c r="J223" s="9" t="n">
        <x:f>G223-D223</x:f>
        <x:v>0</x:v>
      </x:c>
    </x:row>
    <x:row r="224" ht="23" customHeight="1">
      <x:c r="A224" s="9" t="str">
        <x:v>V2_FALLBACK25</x:v>
      </x:c>
      <x:c r="B224" s="9" t="str">
        <x:v>TRF-055</x:v>
      </x:c>
      <x:c r="C224" s="9" t="n">
        <x:v>9</x:v>
      </x:c>
      <x:c r="D224" s="9" t="n">
        <x:f>SUM('RawResults'!M1875,'RawResults'!M1876,'RawResults'!M1877,'RawResults'!M1878,'RawResults'!M1879,'RawResults'!M1880,'RawResults'!M1881,'RawResults'!M1882,'RawResults'!M1883)</x:f>
        <x:v>6</x:v>
      </x:c>
      <x:c r="E224" s="15" t="n">
        <x:f>D224/C224</x:f>
        <x:v>0.6666666666666666</x:v>
      </x:c>
      <x:c r="F224" s="9" t="n">
        <x:f>IF(D224=C224,1,0)</x:f>
        <x:v>0</x:v>
      </x:c>
      <x:c r="G224" s="9" t="n">
        <x:f>SUM('RawResults'!Q1875,'RawResults'!Q1876,'RawResults'!Q1877,'RawResults'!Q1878,'RawResults'!Q1879,'RawResults'!Q1880,'RawResults'!Q1881,'RawResults'!Q1882,'RawResults'!Q1883)</x:f>
        <x:v>6</x:v>
      </x:c>
      <x:c r="H224" s="15" t="n">
        <x:f>G224/C224</x:f>
        <x:v>0.6666666666666666</x:v>
      </x:c>
      <x:c r="I224" s="9" t="n">
        <x:f>IF(G224=C224,1,0)</x:f>
        <x:v>0</x:v>
      </x:c>
      <x:c r="J224" s="9" t="n">
        <x:f>G224-D224</x:f>
        <x:v>0</x:v>
      </x:c>
    </x:row>
    <x:row r="225" ht="23" customHeight="1">
      <x:c r="A225" s="9" t="str">
        <x:v>V2_FALLBACK25</x:v>
      </x:c>
      <x:c r="B225" s="9" t="str">
        <x:v>TRF-056</x:v>
      </x:c>
      <x:c r="C225" s="9" t="n">
        <x:v>8</x:v>
      </x:c>
      <x:c r="D225" s="9" t="n">
        <x:f>SUM('RawResults'!M1884,'RawResults'!M1885,'RawResults'!M1886,'RawResults'!M1887,'RawResults'!M1888,'RawResults'!M1889,'RawResults'!M1890,'RawResults'!M1891)</x:f>
        <x:v>7</x:v>
      </x:c>
      <x:c r="E225" s="15" t="n">
        <x:f>D225/C225</x:f>
        <x:v>0.875</x:v>
      </x:c>
      <x:c r="F225" s="9" t="n">
        <x:f>IF(D225=C225,1,0)</x:f>
        <x:v>0</x:v>
      </x:c>
      <x:c r="G225" s="9" t="n">
        <x:f>SUM('RawResults'!Q1884,'RawResults'!Q1885,'RawResults'!Q1886,'RawResults'!Q1887,'RawResults'!Q1888,'RawResults'!Q1889,'RawResults'!Q1890,'RawResults'!Q1891)</x:f>
        <x:v>7</x:v>
      </x:c>
      <x:c r="H225" s="15" t="n">
        <x:f>G225/C225</x:f>
        <x:v>0.875</x:v>
      </x:c>
      <x:c r="I225" s="9" t="n">
        <x:f>IF(G225=C225,1,0)</x:f>
        <x:v>0</x:v>
      </x:c>
      <x:c r="J225" s="9" t="n">
        <x:f>G225-D225</x:f>
        <x:v>0</x:v>
      </x:c>
    </x:row>
    <x:row r="226" ht="23" customHeight="1">
      <x:c r="A226" s="9" t="str">
        <x:v>V2_FALLBACK25</x:v>
      </x:c>
      <x:c r="B226" s="9" t="str">
        <x:v>TRF-057</x:v>
      </x:c>
      <x:c r="C226" s="9" t="n">
        <x:v>7</x:v>
      </x:c>
      <x:c r="D226" s="9" t="n">
        <x:f>SUM('RawResults'!M1892,'RawResults'!M1893,'RawResults'!M1894,'RawResults'!M1895,'RawResults'!M1896,'RawResults'!M1897,'RawResults'!M1898)</x:f>
        <x:v>7</x:v>
      </x:c>
      <x:c r="E226" s="15" t="n">
        <x:f>D226/C226</x:f>
        <x:v>1</x:v>
      </x:c>
      <x:c r="F226" s="9" t="n">
        <x:f>IF(D226=C226,1,0)</x:f>
        <x:v>1</x:v>
      </x:c>
      <x:c r="G226" s="9" t="n">
        <x:f>SUM('RawResults'!Q1892,'RawResults'!Q1893,'RawResults'!Q1894,'RawResults'!Q1895,'RawResults'!Q1896,'RawResults'!Q1897,'RawResults'!Q1898)</x:f>
        <x:v>7</x:v>
      </x:c>
      <x:c r="H226" s="15" t="n">
        <x:f>G226/C226</x:f>
        <x:v>1</x:v>
      </x:c>
      <x:c r="I226" s="9" t="n">
        <x:f>IF(G226=C226,1,0)</x:f>
        <x:v>1</x:v>
      </x:c>
      <x:c r="J226" s="9" t="n">
        <x:f>G226-D226</x:f>
        <x:v>0</x:v>
      </x:c>
    </x:row>
    <x:row r="227" ht="23" customHeight="1">
      <x:c r="A227" s="9" t="str">
        <x:v>V2_FALLBACK25</x:v>
      </x:c>
      <x:c r="B227" s="9" t="str">
        <x:v>TRF-058</x:v>
      </x:c>
      <x:c r="C227" s="9" t="n">
        <x:v>6</x:v>
      </x:c>
      <x:c r="D227" s="9" t="n">
        <x:f>SUM('RawResults'!M1899,'RawResults'!M1900,'RawResults'!M1901,'RawResults'!M1902,'RawResults'!M1903,'RawResults'!M1904)</x:f>
        <x:v>2</x:v>
      </x:c>
      <x:c r="E227" s="15" t="n">
        <x:f>D227/C227</x:f>
        <x:v>0.3333333333333333</x:v>
      </x:c>
      <x:c r="F227" s="9" t="n">
        <x:f>IF(D227=C227,1,0)</x:f>
        <x:v>0</x:v>
      </x:c>
      <x:c r="G227" s="9" t="n">
        <x:f>SUM('RawResults'!Q1899,'RawResults'!Q1900,'RawResults'!Q1901,'RawResults'!Q1902,'RawResults'!Q1903,'RawResults'!Q1904)</x:f>
        <x:v>2</x:v>
      </x:c>
      <x:c r="H227" s="15" t="n">
        <x:f>G227/C227</x:f>
        <x:v>0.3333333333333333</x:v>
      </x:c>
      <x:c r="I227" s="9" t="n">
        <x:f>IF(G227=C227,1,0)</x:f>
        <x:v>0</x:v>
      </x:c>
      <x:c r="J227" s="9" t="n">
        <x:f>G227-D227</x:f>
        <x:v>0</x:v>
      </x:c>
    </x:row>
    <x:row r="228" ht="23" customHeight="1">
      <x:c r="A228" s="9" t="str">
        <x:v>V2_FALLBACK25</x:v>
      </x:c>
      <x:c r="B228" s="9" t="str">
        <x:v>TRF-059</x:v>
      </x:c>
      <x:c r="C228" s="9" t="n">
        <x:v>10</x:v>
      </x:c>
      <x:c r="D228" s="9" t="n">
        <x:f>SUM('RawResults'!M1905,'RawResults'!M1906,'RawResults'!M1907,'RawResults'!M1908,'RawResults'!M1909,'RawResults'!M1910,'RawResults'!M1911,'RawResults'!M1912,'RawResults'!M1913,'RawResults'!M1914)</x:f>
        <x:v>7</x:v>
      </x:c>
      <x:c r="E228" s="15" t="n">
        <x:f>D228/C228</x:f>
        <x:v>0.7</x:v>
      </x:c>
      <x:c r="F228" s="9" t="n">
        <x:f>IF(D228=C228,1,0)</x:f>
        <x:v>0</x:v>
      </x:c>
      <x:c r="G228" s="9" t="n">
        <x:f>SUM('RawResults'!Q1905,'RawResults'!Q1906,'RawResults'!Q1907,'RawResults'!Q1908,'RawResults'!Q1909,'RawResults'!Q1910,'RawResults'!Q1911,'RawResults'!Q1912,'RawResults'!Q1913,'RawResults'!Q1914)</x:f>
        <x:v>7</x:v>
      </x:c>
      <x:c r="H228" s="15" t="n">
        <x:f>G228/C228</x:f>
        <x:v>0.7</x:v>
      </x:c>
      <x:c r="I228" s="9" t="n">
        <x:f>IF(G228=C228,1,0)</x:f>
        <x:v>0</x:v>
      </x:c>
      <x:c r="J228" s="9" t="n">
        <x:f>G228-D228</x:f>
        <x:v>0</x:v>
      </x:c>
    </x:row>
    <x:row r="229" ht="23" customHeight="1">
      <x:c r="A229" s="9" t="str">
        <x:v>V2_FALLBACK25</x:v>
      </x:c>
      <x:c r="B229" s="9" t="str">
        <x:v>TRF-060</x:v>
      </x:c>
      <x:c r="C229" s="9" t="n">
        <x:v>10</x:v>
      </x:c>
      <x:c r="D229" s="9" t="n">
        <x:f>SUM('RawResults'!M1915,'RawResults'!M1916,'RawResults'!M1917,'RawResults'!M1918,'RawResults'!M1919,'RawResults'!M1920,'RawResults'!M1921,'RawResults'!M1922,'RawResults'!M1923,'RawResults'!M1924)</x:f>
        <x:v>10</x:v>
      </x:c>
      <x:c r="E229" s="15" t="n">
        <x:f>D229/C229</x:f>
        <x:v>1</x:v>
      </x:c>
      <x:c r="F229" s="9" t="n">
        <x:f>IF(D229=C229,1,0)</x:f>
        <x:v>1</x:v>
      </x:c>
      <x:c r="G229" s="9" t="n">
        <x:f>SUM('RawResults'!Q1915,'RawResults'!Q1916,'RawResults'!Q1917,'RawResults'!Q1918,'RawResults'!Q1919,'RawResults'!Q1920,'RawResults'!Q1921,'RawResults'!Q1922,'RawResults'!Q1923,'RawResults'!Q1924)</x:f>
        <x:v>10</x:v>
      </x:c>
      <x:c r="H229" s="15" t="n">
        <x:f>G229/C229</x:f>
        <x:v>1</x:v>
      </x:c>
      <x:c r="I229" s="9" t="n">
        <x:f>IF(G229=C229,1,0)</x:f>
        <x:v>1</x:v>
      </x:c>
      <x:c r="J229" s="9" t="n">
        <x:f>G229-D229</x:f>
        <x:v>0</x:v>
      </x:c>
    </x:row>
    <x:row r="230" ht="23" customHeight="1">
      <x:c r="A230" s="9" t="str">
        <x:v>V2_FALLBACK25</x:v>
      </x:c>
      <x:c r="B230" s="9" t="str">
        <x:v>TRF-062</x:v>
      </x:c>
      <x:c r="C230" s="9" t="n">
        <x:v>6</x:v>
      </x:c>
      <x:c r="D230" s="9" t="n">
        <x:f>SUM('RawResults'!M1925,'RawResults'!M1926,'RawResults'!M1927,'RawResults'!M1928,'RawResults'!M1929,'RawResults'!M1930)</x:f>
        <x:v>4</x:v>
      </x:c>
      <x:c r="E230" s="15" t="n">
        <x:f>D230/C230</x:f>
        <x:v>0.6666666666666666</x:v>
      </x:c>
      <x:c r="F230" s="9" t="n">
        <x:f>IF(D230=C230,1,0)</x:f>
        <x:v>0</x:v>
      </x:c>
      <x:c r="G230" s="9" t="n">
        <x:f>SUM('RawResults'!Q1925,'RawResults'!Q1926,'RawResults'!Q1927,'RawResults'!Q1928,'RawResults'!Q1929,'RawResults'!Q1930)</x:f>
        <x:v>4</x:v>
      </x:c>
      <x:c r="H230" s="15" t="n">
        <x:f>G230/C230</x:f>
        <x:v>0.6666666666666666</x:v>
      </x:c>
      <x:c r="I230" s="9" t="n">
        <x:f>IF(G230=C230,1,0)</x:f>
        <x:v>0</x:v>
      </x:c>
      <x:c r="J230" s="9" t="n">
        <x:f>G230-D230</x:f>
        <x:v>0</x:v>
      </x:c>
    </x:row>
    <x:row r="231" ht="23" customHeight="1">
      <x:c r="A231" s="9" t="str">
        <x:v>V2_FALLBACK25</x:v>
      </x:c>
      <x:c r="B231" s="9" t="str">
        <x:v>TRF-063</x:v>
      </x:c>
      <x:c r="C231" s="9" t="n">
        <x:v>8</x:v>
      </x:c>
      <x:c r="D231" s="9" t="n">
        <x:f>SUM('RawResults'!M1931,'RawResults'!M1932,'RawResults'!M1933,'RawResults'!M1934,'RawResults'!M1935,'RawResults'!M1936,'RawResults'!M1937,'RawResults'!M1938)</x:f>
        <x:v>6</x:v>
      </x:c>
      <x:c r="E231" s="15" t="n">
        <x:f>D231/C231</x:f>
        <x:v>0.75</x:v>
      </x:c>
      <x:c r="F231" s="9" t="n">
        <x:f>IF(D231=C231,1,0)</x:f>
        <x:v>0</x:v>
      </x:c>
      <x:c r="G231" s="9" t="n">
        <x:f>SUM('RawResults'!Q1931,'RawResults'!Q1932,'RawResults'!Q1933,'RawResults'!Q1934,'RawResults'!Q1935,'RawResults'!Q1936,'RawResults'!Q1937,'RawResults'!Q1938)</x:f>
        <x:v>6</x:v>
      </x:c>
      <x:c r="H231" s="15" t="n">
        <x:f>G231/C231</x:f>
        <x:v>0.75</x:v>
      </x:c>
      <x:c r="I231" s="9" t="n">
        <x:f>IF(G231=C231,1,0)</x:f>
        <x:v>0</x:v>
      </x:c>
      <x:c r="J231" s="9" t="n">
        <x:f>G231-D231</x:f>
        <x:v>0</x:v>
      </x:c>
    </x:row>
    <x:row r="232" ht="23" customHeight="1">
      <x:c r="A232" s="9" t="str">
        <x:v>V2_FALLBACK25</x:v>
      </x:c>
      <x:c r="B232" s="9" t="str">
        <x:v>TRF-064</x:v>
      </x:c>
      <x:c r="C232" s="9" t="n">
        <x:v>9</x:v>
      </x:c>
      <x:c r="D232" s="9" t="n">
        <x:f>SUM('RawResults'!M1939,'RawResults'!M1940,'RawResults'!M1941,'RawResults'!M1942,'RawResults'!M1943,'RawResults'!M1944,'RawResults'!M1945,'RawResults'!M1946,'RawResults'!M1947)</x:f>
        <x:v>8</x:v>
      </x:c>
      <x:c r="E232" s="15" t="n">
        <x:f>D232/C232</x:f>
        <x:v>0.8888888888888888</x:v>
      </x:c>
      <x:c r="F232" s="9" t="n">
        <x:f>IF(D232=C232,1,0)</x:f>
        <x:v>0</x:v>
      </x:c>
      <x:c r="G232" s="9" t="n">
        <x:f>SUM('RawResults'!Q1939,'RawResults'!Q1940,'RawResults'!Q1941,'RawResults'!Q1942,'RawResults'!Q1943,'RawResults'!Q1944,'RawResults'!Q1945,'RawResults'!Q1946,'RawResults'!Q1947)</x:f>
        <x:v>8</x:v>
      </x:c>
      <x:c r="H232" s="15" t="n">
        <x:f>G232/C232</x:f>
        <x:v>0.8888888888888888</x:v>
      </x:c>
      <x:c r="I232" s="9" t="n">
        <x:f>IF(G232=C232,1,0)</x:f>
        <x:v>0</x:v>
      </x:c>
      <x:c r="J232" s="9" t="n">
        <x:f>G232-D232</x:f>
        <x:v>0</x:v>
      </x:c>
    </x:row>
    <x:row r="233" ht="23" customHeight="1">
      <x:c r="A233" s="9" t="str">
        <x:v>V2_FALLBACK25</x:v>
      </x:c>
      <x:c r="B233" s="9" t="str">
        <x:v>TRF-066</x:v>
      </x:c>
      <x:c r="C233" s="9" t="n">
        <x:v>7</x:v>
      </x:c>
      <x:c r="D233" s="9" t="n">
        <x:f>SUM('RawResults'!M1948,'RawResults'!M1949,'RawResults'!M1950,'RawResults'!M1951,'RawResults'!M1952,'RawResults'!M1953,'RawResults'!M1954)</x:f>
        <x:v>5</x:v>
      </x:c>
      <x:c r="E233" s="15" t="n">
        <x:f>D233/C233</x:f>
        <x:v>0.7142857142857143</x:v>
      </x:c>
      <x:c r="F233" s="9" t="n">
        <x:f>IF(D233=C233,1,0)</x:f>
        <x:v>0</x:v>
      </x:c>
      <x:c r="G233" s="9" t="n">
        <x:f>SUM('RawResults'!Q1948,'RawResults'!Q1949,'RawResults'!Q1950,'RawResults'!Q1951,'RawResults'!Q1952,'RawResults'!Q1953,'RawResults'!Q1954)</x:f>
        <x:v>5</x:v>
      </x:c>
      <x:c r="H233" s="15" t="n">
        <x:f>G233/C233</x:f>
        <x:v>0.7142857142857143</x:v>
      </x:c>
      <x:c r="I233" s="9" t="n">
        <x:f>IF(G233=C233,1,0)</x:f>
        <x:v>0</x:v>
      </x:c>
      <x:c r="J233" s="9" t="n">
        <x:f>G233-D233</x:f>
        <x:v>0</x:v>
      </x:c>
    </x:row>
    <x:row r="234" ht="23" customHeight="1">
      <x:c r="A234" s="9" t="str">
        <x:v>V2_FALLBACK25</x:v>
      </x:c>
      <x:c r="B234" s="9" t="str">
        <x:v>TRF-067</x:v>
      </x:c>
      <x:c r="C234" s="9" t="n">
        <x:v>6</x:v>
      </x:c>
      <x:c r="D234" s="9" t="n">
        <x:f>SUM('RawResults'!M1955,'RawResults'!M1956,'RawResults'!M1957,'RawResults'!M1958,'RawResults'!M1959,'RawResults'!M1960)</x:f>
        <x:v>4</x:v>
      </x:c>
      <x:c r="E234" s="15" t="n">
        <x:f>D234/C234</x:f>
        <x:v>0.6666666666666666</x:v>
      </x:c>
      <x:c r="F234" s="9" t="n">
        <x:f>IF(D234=C234,1,0)</x:f>
        <x:v>0</x:v>
      </x:c>
      <x:c r="G234" s="9" t="n">
        <x:f>SUM('RawResults'!Q1955,'RawResults'!Q1956,'RawResults'!Q1957,'RawResults'!Q1958,'RawResults'!Q1959,'RawResults'!Q1960)</x:f>
        <x:v>4</x:v>
      </x:c>
      <x:c r="H234" s="15" t="n">
        <x:f>G234/C234</x:f>
        <x:v>0.6666666666666666</x:v>
      </x:c>
      <x:c r="I234" s="9" t="n">
        <x:f>IF(G234=C234,1,0)</x:f>
        <x:v>0</x:v>
      </x:c>
      <x:c r="J234" s="9" t="n">
        <x:f>G234-D234</x:f>
        <x:v>0</x:v>
      </x:c>
    </x:row>
    <x:row r="235" ht="23" customHeight="1">
      <x:c r="A235" s="9" t="str">
        <x:v>V2_FALLBACK25</x:v>
      </x:c>
      <x:c r="B235" s="9" t="str">
        <x:v>TRF-069</x:v>
      </x:c>
      <x:c r="C235" s="9" t="n">
        <x:v>6</x:v>
      </x:c>
      <x:c r="D235" s="9" t="n">
        <x:f>SUM('RawResults'!M1961,'RawResults'!M1962,'RawResults'!M1963,'RawResults'!M1964,'RawResults'!M1965,'RawResults'!M1966)</x:f>
        <x:v>4</x:v>
      </x:c>
      <x:c r="E235" s="15" t="n">
        <x:f>D235/C235</x:f>
        <x:v>0.6666666666666666</x:v>
      </x:c>
      <x:c r="F235" s="9" t="n">
        <x:f>IF(D235=C235,1,0)</x:f>
        <x:v>0</x:v>
      </x:c>
      <x:c r="G235" s="9" t="n">
        <x:f>SUM('RawResults'!Q1961,'RawResults'!Q1962,'RawResults'!Q1963,'RawResults'!Q1964,'RawResults'!Q1965,'RawResults'!Q1966)</x:f>
        <x:v>4</x:v>
      </x:c>
      <x:c r="H235" s="15" t="n">
        <x:f>G235/C235</x:f>
        <x:v>0.6666666666666666</x:v>
      </x:c>
      <x:c r="I235" s="9" t="n">
        <x:f>IF(G235=C235,1,0)</x:f>
        <x:v>0</x:v>
      </x:c>
      <x:c r="J235" s="9" t="n">
        <x:f>G235-D235</x:f>
        <x:v>0</x:v>
      </x:c>
    </x:row>
    <x:row r="236" ht="23" customHeight="1">
      <x:c r="A236" s="9" t="str">
        <x:v>V2_FALLBACK25</x:v>
      </x:c>
      <x:c r="B236" s="9" t="str">
        <x:v>TRF-070</x:v>
      </x:c>
      <x:c r="C236" s="9" t="n">
        <x:v>6</x:v>
      </x:c>
      <x:c r="D236" s="9" t="n">
        <x:f>SUM('RawResults'!M1967,'RawResults'!M1968,'RawResults'!M1969,'RawResults'!M1970,'RawResults'!M1971,'RawResults'!M1972)</x:f>
        <x:v>3</x:v>
      </x:c>
      <x:c r="E236" s="15" t="n">
        <x:f>D236/C236</x:f>
        <x:v>0.5</x:v>
      </x:c>
      <x:c r="F236" s="9" t="n">
        <x:f>IF(D236=C236,1,0)</x:f>
        <x:v>0</x:v>
      </x:c>
      <x:c r="G236" s="9" t="n">
        <x:f>SUM('RawResults'!Q1967,'RawResults'!Q1968,'RawResults'!Q1969,'RawResults'!Q1970,'RawResults'!Q1971,'RawResults'!Q1972)</x:f>
        <x:v>3</x:v>
      </x:c>
      <x:c r="H236" s="15" t="n">
        <x:f>G236/C236</x:f>
        <x:v>0.5</x:v>
      </x:c>
      <x:c r="I236" s="9" t="n">
        <x:f>IF(G236=C236,1,0)</x:f>
        <x:v>0</x:v>
      </x:c>
      <x:c r="J236" s="9" t="n">
        <x:f>G236-D236</x:f>
        <x:v>0</x:v>
      </x:c>
    </x:row>
    <x:row r="237" ht="23" customHeight="1">
      <x:c r="A237" s="9" t="str">
        <x:v>V2_FALLBACK25</x:v>
      </x:c>
      <x:c r="B237" s="9" t="str">
        <x:v>TRF-074</x:v>
      </x:c>
      <x:c r="C237" s="9" t="n">
        <x:v>7</x:v>
      </x:c>
      <x:c r="D237" s="9" t="n">
        <x:f>SUM('RawResults'!M1973,'RawResults'!M1974,'RawResults'!M1975,'RawResults'!M1976,'RawResults'!M1977,'RawResults'!M1978,'RawResults'!M1979)</x:f>
        <x:v>0</x:v>
      </x:c>
      <x:c r="E237" s="15" t="n">
        <x:f>D237/C237</x:f>
        <x:v>0</x:v>
      </x:c>
      <x:c r="F237" s="9" t="n">
        <x:f>IF(D237=C237,1,0)</x:f>
        <x:v>0</x:v>
      </x:c>
      <x:c r="G237" s="9" t="n">
        <x:f>SUM('RawResults'!Q1973,'RawResults'!Q1974,'RawResults'!Q1975,'RawResults'!Q1976,'RawResults'!Q1977,'RawResults'!Q1978,'RawResults'!Q1979)</x:f>
        <x:v>0</x:v>
      </x:c>
      <x:c r="H237" s="15" t="n">
        <x:f>G237/C237</x:f>
        <x:v>0</x:v>
      </x:c>
      <x:c r="I237" s="9" t="n">
        <x:f>IF(G237=C237,1,0)</x:f>
        <x:v>0</x:v>
      </x:c>
      <x:c r="J237" s="9" t="n">
        <x:f>G237-D237</x:f>
        <x:v>0</x:v>
      </x:c>
    </x:row>
    <x:row r="238" ht="23" customHeight="1">
      <x:c r="A238" s="9" t="str">
        <x:v>V2_FALLBACK25</x:v>
      </x:c>
      <x:c r="B238" s="9" t="str">
        <x:v>TRF-075</x:v>
      </x:c>
      <x:c r="C238" s="9" t="n">
        <x:v>6</x:v>
      </x:c>
      <x:c r="D238" s="9" t="n">
        <x:f>SUM('RawResults'!M1980,'RawResults'!M1981,'RawResults'!M1982,'RawResults'!M1983,'RawResults'!M1984,'RawResults'!M1985)</x:f>
        <x:v>6</x:v>
      </x:c>
      <x:c r="E238" s="15" t="n">
        <x:f>D238/C238</x:f>
        <x:v>1</x:v>
      </x:c>
      <x:c r="F238" s="9" t="n">
        <x:f>IF(D238=C238,1,0)</x:f>
        <x:v>1</x:v>
      </x:c>
      <x:c r="G238" s="9" t="n">
        <x:f>SUM('RawResults'!Q1980,'RawResults'!Q1981,'RawResults'!Q1982,'RawResults'!Q1983,'RawResults'!Q1984,'RawResults'!Q1985)</x:f>
        <x:v>6</x:v>
      </x:c>
      <x:c r="H238" s="15" t="n">
        <x:f>G238/C238</x:f>
        <x:v>1</x:v>
      </x:c>
      <x:c r="I238" s="9" t="n">
        <x:f>IF(G238=C238,1,0)</x:f>
        <x:v>1</x:v>
      </x:c>
      <x:c r="J238" s="9" t="n">
        <x:f>G238-D238</x:f>
        <x:v>0</x:v>
      </x:c>
    </x:row>
    <x:row r="239" ht="23" customHeight="1">
      <x:c r="A239" s="9" t="str">
        <x:v>V2_FALLBACK25</x:v>
      </x:c>
      <x:c r="B239" s="9" t="str">
        <x:v>TRF-076</x:v>
      </x:c>
      <x:c r="C239" s="9" t="n">
        <x:v>7</x:v>
      </x:c>
      <x:c r="D239" s="9" t="n">
        <x:f>SUM('RawResults'!M1986,'RawResults'!M1987,'RawResults'!M1988,'RawResults'!M1989,'RawResults'!M1990,'RawResults'!M1991,'RawResults'!M1992)</x:f>
        <x:v>3</x:v>
      </x:c>
      <x:c r="E239" s="15" t="n">
        <x:f>D239/C239</x:f>
        <x:v>0.42857142857142855</x:v>
      </x:c>
      <x:c r="F239" s="9" t="n">
        <x:f>IF(D239=C239,1,0)</x:f>
        <x:v>0</x:v>
      </x:c>
      <x:c r="G239" s="9" t="n">
        <x:f>SUM('RawResults'!Q1986,'RawResults'!Q1987,'RawResults'!Q1988,'RawResults'!Q1989,'RawResults'!Q1990,'RawResults'!Q1991,'RawResults'!Q1992)</x:f>
        <x:v>3</x:v>
      </x:c>
      <x:c r="H239" s="15" t="n">
        <x:f>G239/C239</x:f>
        <x:v>0.42857142857142855</x:v>
      </x:c>
      <x:c r="I239" s="9" t="n">
        <x:f>IF(G239=C239,1,0)</x:f>
        <x:v>0</x:v>
      </x:c>
      <x:c r="J239" s="9" t="n">
        <x:f>G239-D239</x:f>
        <x:v>0</x:v>
      </x:c>
    </x:row>
    <x:row r="240" ht="23" customHeight="1">
      <x:c r="A240" s="9" t="str">
        <x:v>V2_FALLBACK25</x:v>
      </x:c>
      <x:c r="B240" s="9" t="str">
        <x:v>TRF-077</x:v>
      </x:c>
      <x:c r="C240" s="9" t="n">
        <x:v>6</x:v>
      </x:c>
      <x:c r="D240" s="9" t="n">
        <x:f>SUM('RawResults'!M1993,'RawResults'!M1994,'RawResults'!M1995,'RawResults'!M1996,'RawResults'!M1997,'RawResults'!M1998)</x:f>
        <x:v>3</x:v>
      </x:c>
      <x:c r="E240" s="15" t="n">
        <x:f>D240/C240</x:f>
        <x:v>0.5</x:v>
      </x:c>
      <x:c r="F240" s="9" t="n">
        <x:f>IF(D240=C240,1,0)</x:f>
        <x:v>0</x:v>
      </x:c>
      <x:c r="G240" s="9" t="n">
        <x:f>SUM('RawResults'!Q1993,'RawResults'!Q1994,'RawResults'!Q1995,'RawResults'!Q1996,'RawResults'!Q1997,'RawResults'!Q1998)</x:f>
        <x:v>3</x:v>
      </x:c>
      <x:c r="H240" s="15" t="n">
        <x:f>G240/C240</x:f>
        <x:v>0.5</x:v>
      </x:c>
      <x:c r="I240" s="9" t="n">
        <x:f>IF(G240=C240,1,0)</x:f>
        <x:v>0</x:v>
      </x:c>
      <x:c r="J240" s="9" t="n">
        <x:f>G240-D240</x:f>
        <x:v>0</x:v>
      </x:c>
    </x:row>
    <x:row r="241" ht="23" customHeight="1">
      <x:c r="A241" s="9" t="str">
        <x:v>V2_FALLBACK25</x:v>
      </x:c>
      <x:c r="B241" s="9" t="str">
        <x:v>TRF-078</x:v>
      </x:c>
      <x:c r="C241" s="9" t="n">
        <x:v>6</x:v>
      </x:c>
      <x:c r="D241" s="9" t="n">
        <x:f>SUM('RawResults'!M1999,'RawResults'!M2000,'RawResults'!M2001,'RawResults'!M2002,'RawResults'!M2003,'RawResults'!M2004)</x:f>
        <x:v>6</x:v>
      </x:c>
      <x:c r="E241" s="15" t="n">
        <x:f>D241/C241</x:f>
        <x:v>1</x:v>
      </x:c>
      <x:c r="F241" s="9" t="n">
        <x:f>IF(D241=C241,1,0)</x:f>
        <x:v>1</x:v>
      </x:c>
      <x:c r="G241" s="9" t="n">
        <x:f>SUM('RawResults'!Q1999,'RawResults'!Q2000,'RawResults'!Q2001,'RawResults'!Q2002,'RawResults'!Q2003,'RawResults'!Q2004)</x:f>
        <x:v>6</x:v>
      </x:c>
      <x:c r="H241" s="15" t="n">
        <x:f>G241/C241</x:f>
        <x:v>1</x:v>
      </x:c>
      <x:c r="I241" s="9" t="n">
        <x:f>IF(G241=C241,1,0)</x:f>
        <x:v>1</x:v>
      </x:c>
      <x:c r="J241" s="9" t="n">
        <x:f>G241-D241</x:f>
        <x:v>0</x:v>
      </x:c>
    </x:row>
    <x:row r="242" ht="23" customHeight="1">
      <x:c r="A242" s="9" t="str">
        <x:v>V2_FALLBACK25</x:v>
      </x:c>
      <x:c r="B242" s="9" t="str">
        <x:v>TRF-079</x:v>
      </x:c>
      <x:c r="C242" s="9" t="n">
        <x:v>8</x:v>
      </x:c>
      <x:c r="D242" s="9" t="n">
        <x:f>SUM('RawResults'!M2005,'RawResults'!M2006,'RawResults'!M2007,'RawResults'!M2008,'RawResults'!M2009,'RawResults'!M2010,'RawResults'!M2011,'RawResults'!M2012)</x:f>
        <x:v>7</x:v>
      </x:c>
      <x:c r="E242" s="15" t="n">
        <x:f>D242/C242</x:f>
        <x:v>0.875</x:v>
      </x:c>
      <x:c r="F242" s="9" t="n">
        <x:f>IF(D242=C242,1,0)</x:f>
        <x:v>0</x:v>
      </x:c>
      <x:c r="G242" s="9" t="n">
        <x:f>SUM('RawResults'!Q2005,'RawResults'!Q2006,'RawResults'!Q2007,'RawResults'!Q2008,'RawResults'!Q2009,'RawResults'!Q2010,'RawResults'!Q2011,'RawResults'!Q2012)</x:f>
        <x:v>7</x:v>
      </x:c>
      <x:c r="H242" s="15" t="n">
        <x:f>G242/C242</x:f>
        <x:v>0.875</x:v>
      </x:c>
      <x:c r="I242" s="9" t="n">
        <x:f>IF(G242=C242,1,0)</x:f>
        <x:v>0</x:v>
      </x:c>
      <x:c r="J242" s="9" t="n">
        <x:f>G242-D242</x:f>
        <x:v>0</x:v>
      </x:c>
    </x:row>
    <x:row r="243" ht="23" customHeight="1">
      <x:c r="A243" s="9" t="str">
        <x:v>V2_FALLBACK25</x:v>
      </x:c>
      <x:c r="B243" s="9" t="str">
        <x:v>TRF-080</x:v>
      </x:c>
      <x:c r="C243" s="9" t="n">
        <x:v>5</x:v>
      </x:c>
      <x:c r="D243" s="9" t="n">
        <x:f>SUM('RawResults'!M2013,'RawResults'!M2014,'RawResults'!M2015,'RawResults'!M2016,'RawResults'!M2017)</x:f>
        <x:v>2</x:v>
      </x:c>
      <x:c r="E243" s="15" t="n">
        <x:f>D243/C243</x:f>
        <x:v>0.4</x:v>
      </x:c>
      <x:c r="F243" s="9" t="n">
        <x:f>IF(D243=C243,1,0)</x:f>
        <x:v>0</x:v>
      </x:c>
      <x:c r="G243" s="9" t="n">
        <x:f>SUM('RawResults'!Q2013,'RawResults'!Q2014,'RawResults'!Q2015,'RawResults'!Q2016,'RawResults'!Q2017)</x:f>
        <x:v>2</x:v>
      </x:c>
      <x:c r="H243" s="15" t="n">
        <x:f>G243/C243</x:f>
        <x:v>0.4</x:v>
      </x:c>
      <x:c r="I243" s="9" t="n">
        <x:f>IF(G243=C243,1,0)</x:f>
        <x:v>0</x:v>
      </x:c>
      <x:c r="J243" s="9" t="n">
        <x:f>G243-D243</x:f>
        <x:v>0</x:v>
      </x:c>
    </x:row>
    <x:row r="244" ht="23" customHeight="1">
      <x:c r="A244" s="9" t="str">
        <x:v>V2_FALLBACK25</x:v>
      </x:c>
      <x:c r="B244" s="9" t="str">
        <x:v>TRF-081</x:v>
      </x:c>
      <x:c r="C244" s="9" t="n">
        <x:v>6</x:v>
      </x:c>
      <x:c r="D244" s="9" t="n">
        <x:f>SUM('RawResults'!M2018,'RawResults'!M2019,'RawResults'!M2020,'RawResults'!M2021,'RawResults'!M2022,'RawResults'!M2023)</x:f>
        <x:v>6</x:v>
      </x:c>
      <x:c r="E244" s="15" t="n">
        <x:f>D244/C244</x:f>
        <x:v>1</x:v>
      </x:c>
      <x:c r="F244" s="9" t="n">
        <x:f>IF(D244=C244,1,0)</x:f>
        <x:v>1</x:v>
      </x:c>
      <x:c r="G244" s="9" t="n">
        <x:f>SUM('RawResults'!Q2018,'RawResults'!Q2019,'RawResults'!Q2020,'RawResults'!Q2021,'RawResults'!Q2022,'RawResults'!Q2023)</x:f>
        <x:v>6</x:v>
      </x:c>
      <x:c r="H244" s="15" t="n">
        <x:f>G244/C244</x:f>
        <x:v>1</x:v>
      </x:c>
      <x:c r="I244" s="9" t="n">
        <x:f>IF(G244=C244,1,0)</x:f>
        <x:v>1</x:v>
      </x:c>
      <x:c r="J244" s="9" t="n">
        <x:f>G244-D244</x:f>
        <x:v>0</x:v>
      </x:c>
    </x:row>
    <x:row r="245" ht="23" customHeight="1">
      <x:c r="A245" s="9" t="str">
        <x:v>V2_FALLBACK25</x:v>
      </x:c>
      <x:c r="B245" s="9" t="str">
        <x:v>TRF-082</x:v>
      </x:c>
      <x:c r="C245" s="9" t="n">
        <x:v>4</x:v>
      </x:c>
      <x:c r="D245" s="9" t="n">
        <x:f>SUM('RawResults'!M2024,'RawResults'!M2025,'RawResults'!M2026,'RawResults'!M2027)</x:f>
        <x:v>4</x:v>
      </x:c>
      <x:c r="E245" s="15" t="n">
        <x:f>D245/C245</x:f>
        <x:v>1</x:v>
      </x:c>
      <x:c r="F245" s="9" t="n">
        <x:f>IF(D245=C245,1,0)</x:f>
        <x:v>1</x:v>
      </x:c>
      <x:c r="G245" s="9" t="n">
        <x:f>SUM('RawResults'!Q2024,'RawResults'!Q2025,'RawResults'!Q2026,'RawResults'!Q2027)</x:f>
        <x:v>4</x:v>
      </x:c>
      <x:c r="H245" s="15" t="n">
        <x:f>G245/C245</x:f>
        <x:v>1</x:v>
      </x:c>
      <x:c r="I245" s="9" t="n">
        <x:f>IF(G245=C245,1,0)</x:f>
        <x:v>1</x:v>
      </x:c>
      <x:c r="J245" s="9" t="n">
        <x:f>G245-D245</x:f>
        <x:v>0</x:v>
      </x:c>
    </x:row>
    <x:row r="246" ht="23" customHeight="1">
      <x:c r="A246" s="9" t="str">
        <x:v>V2_FALLBACK25</x:v>
      </x:c>
      <x:c r="B246" s="9" t="str">
        <x:v>TRF-083</x:v>
      </x:c>
      <x:c r="C246" s="9" t="n">
        <x:v>4</x:v>
      </x:c>
      <x:c r="D246" s="9" t="n">
        <x:f>SUM('RawResults'!M2028,'RawResults'!M2029,'RawResults'!M2030,'RawResults'!M2031)</x:f>
        <x:v>4</x:v>
      </x:c>
      <x:c r="E246" s="15" t="n">
        <x:f>D246/C246</x:f>
        <x:v>1</x:v>
      </x:c>
      <x:c r="F246" s="9" t="n">
        <x:f>IF(D246=C246,1,0)</x:f>
        <x:v>1</x:v>
      </x:c>
      <x:c r="G246" s="9" t="n">
        <x:f>SUM('RawResults'!Q2028,'RawResults'!Q2029,'RawResults'!Q2030,'RawResults'!Q2031)</x:f>
        <x:v>4</x:v>
      </x:c>
      <x:c r="H246" s="15" t="n">
        <x:f>G246/C246</x:f>
        <x:v>1</x:v>
      </x:c>
      <x:c r="I246" s="9" t="n">
        <x:f>IF(G246=C246,1,0)</x:f>
        <x:v>1</x:v>
      </x:c>
      <x:c r="J246" s="9" t="n">
        <x:f>G246-D246</x:f>
        <x:v>0</x:v>
      </x:c>
    </x:row>
    <x:row r="247" ht="23" customHeight="1">
      <x:c r="A247" s="9" t="str">
        <x:v>V2_FALLBACK25</x:v>
      </x:c>
      <x:c r="B247" s="9" t="str">
        <x:v>TRF-084</x:v>
      </x:c>
      <x:c r="C247" s="9" t="n">
        <x:v>5</x:v>
      </x:c>
      <x:c r="D247" s="9" t="n">
        <x:f>SUM('RawResults'!M2032,'RawResults'!M2033,'RawResults'!M2034,'RawResults'!M2035,'RawResults'!M2036)</x:f>
        <x:v>5</x:v>
      </x:c>
      <x:c r="E247" s="15" t="n">
        <x:f>D247/C247</x:f>
        <x:v>1</x:v>
      </x:c>
      <x:c r="F247" s="9" t="n">
        <x:f>IF(D247=C247,1,0)</x:f>
        <x:v>1</x:v>
      </x:c>
      <x:c r="G247" s="9" t="n">
        <x:f>SUM('RawResults'!Q2032,'RawResults'!Q2033,'RawResults'!Q2034,'RawResults'!Q2035,'RawResults'!Q2036)</x:f>
        <x:v>5</x:v>
      </x:c>
      <x:c r="H247" s="15" t="n">
        <x:f>G247/C247</x:f>
        <x:v>1</x:v>
      </x:c>
      <x:c r="I247" s="9" t="n">
        <x:f>IF(G247=C247,1,0)</x:f>
        <x:v>1</x:v>
      </x:c>
      <x:c r="J247" s="9" t="n">
        <x:f>G247-D247</x:f>
        <x:v>0</x:v>
      </x:c>
    </x:row>
    <x:row r="248" ht="23" customHeight="1">
      <x:c r="A248" s="9" t="str">
        <x:v>V2_FALLBACK25</x:v>
      </x:c>
      <x:c r="B248" s="9" t="str">
        <x:v>TRF-085</x:v>
      </x:c>
      <x:c r="C248" s="9" t="n">
        <x:v>4</x:v>
      </x:c>
      <x:c r="D248" s="9" t="n">
        <x:f>SUM('RawResults'!M2037,'RawResults'!M2038,'RawResults'!M2039,'RawResults'!M2040)</x:f>
        <x:v>2</x:v>
      </x:c>
      <x:c r="E248" s="15" t="n">
        <x:f>D248/C248</x:f>
        <x:v>0.5</x:v>
      </x:c>
      <x:c r="F248" s="9" t="n">
        <x:f>IF(D248=C248,1,0)</x:f>
        <x:v>0</x:v>
      </x:c>
      <x:c r="G248" s="9" t="n">
        <x:f>SUM('RawResults'!Q2037,'RawResults'!Q2038,'RawResults'!Q2039,'RawResults'!Q2040)</x:f>
        <x:v>2</x:v>
      </x:c>
      <x:c r="H248" s="15" t="n">
        <x:f>G248/C248</x:f>
        <x:v>0.5</x:v>
      </x:c>
      <x:c r="I248" s="9" t="n">
        <x:f>IF(G248=C248,1,0)</x:f>
        <x:v>0</x:v>
      </x:c>
      <x:c r="J248" s="9" t="n">
        <x:f>G248-D248</x:f>
        <x:v>0</x:v>
      </x:c>
    </x:row>
    <x:row r="249" ht="23" customHeight="1">
      <x:c r="A249" s="9" t="str">
        <x:v>V2_FALLBACK25</x:v>
      </x:c>
      <x:c r="B249" s="9" t="str">
        <x:v>TRF-086</x:v>
      </x:c>
      <x:c r="C249" s="9" t="n">
        <x:v>5</x:v>
      </x:c>
      <x:c r="D249" s="9" t="n">
        <x:f>SUM('RawResults'!M2041,'RawResults'!M2042,'RawResults'!M2043,'RawResults'!M2044,'RawResults'!M2045)</x:f>
        <x:v>5</x:v>
      </x:c>
      <x:c r="E249" s="15" t="n">
        <x:f>D249/C249</x:f>
        <x:v>1</x:v>
      </x:c>
      <x:c r="F249" s="9" t="n">
        <x:f>IF(D249=C249,1,0)</x:f>
        <x:v>1</x:v>
      </x:c>
      <x:c r="G249" s="9" t="n">
        <x:f>SUM('RawResults'!Q2041,'RawResults'!Q2042,'RawResults'!Q2043,'RawResults'!Q2044,'RawResults'!Q2045)</x:f>
        <x:v>5</x:v>
      </x:c>
      <x:c r="H249" s="15" t="n">
        <x:f>G249/C249</x:f>
        <x:v>1</x:v>
      </x:c>
      <x:c r="I249" s="9" t="n">
        <x:f>IF(G249=C249,1,0)</x:f>
        <x:v>1</x:v>
      </x:c>
      <x:c r="J249" s="9" t="n">
        <x:f>G249-D249</x:f>
        <x:v>0</x:v>
      </x:c>
    </x:row>
    <x:row r="250" ht="23" customHeight="1">
      <x:c r="A250" s="9" t="str">
        <x:v>V2_FALLBACK25</x:v>
      </x:c>
      <x:c r="B250" s="9" t="str">
        <x:v>TRF-087</x:v>
      </x:c>
      <x:c r="C250" s="9" t="n">
        <x:v>4</x:v>
      </x:c>
      <x:c r="D250" s="9" t="n">
        <x:f>SUM('RawResults'!M2046,'RawResults'!M2047,'RawResults'!M2048,'RawResults'!M2049)</x:f>
        <x:v>3</x:v>
      </x:c>
      <x:c r="E250" s="15" t="n">
        <x:f>D250/C250</x:f>
        <x:v>0.75</x:v>
      </x:c>
      <x:c r="F250" s="9" t="n">
        <x:f>IF(D250=C250,1,0)</x:f>
        <x:v>0</x:v>
      </x:c>
      <x:c r="G250" s="9" t="n">
        <x:f>SUM('RawResults'!Q2046,'RawResults'!Q2047,'RawResults'!Q2048,'RawResults'!Q2049)</x:f>
        <x:v>3</x:v>
      </x:c>
      <x:c r="H250" s="15" t="n">
        <x:f>G250/C250</x:f>
        <x:v>0.75</x:v>
      </x:c>
      <x:c r="I250" s="9" t="n">
        <x:f>IF(G250=C250,1,0)</x:f>
        <x:v>0</x:v>
      </x:c>
      <x:c r="J250" s="9" t="n">
        <x:f>G250-D250</x:f>
        <x:v>0</x:v>
      </x:c>
    </x:row>
    <x:row r="251" ht="23" customHeight="1">
      <x:c r="A251" s="9" t="str">
        <x:v>V2_FALLBACK25</x:v>
      </x:c>
      <x:c r="B251" s="9" t="str">
        <x:v>TRF-088</x:v>
      </x:c>
      <x:c r="C251" s="9" t="n">
        <x:v>4</x:v>
      </x:c>
      <x:c r="D251" s="9" t="n">
        <x:f>SUM('RawResults'!M2050,'RawResults'!M2051,'RawResults'!M2052,'RawResults'!M2053)</x:f>
        <x:v>4</x:v>
      </x:c>
      <x:c r="E251" s="15" t="n">
        <x:f>D251/C251</x:f>
        <x:v>1</x:v>
      </x:c>
      <x:c r="F251" s="9" t="n">
        <x:f>IF(D251=C251,1,0)</x:f>
        <x:v>1</x:v>
      </x:c>
      <x:c r="G251" s="9" t="n">
        <x:f>SUM('RawResults'!Q2050,'RawResults'!Q2051,'RawResults'!Q2052,'RawResults'!Q2053)</x:f>
        <x:v>4</x:v>
      </x:c>
      <x:c r="H251" s="15" t="n">
        <x:f>G251/C251</x:f>
        <x:v>1</x:v>
      </x:c>
      <x:c r="I251" s="9" t="n">
        <x:f>IF(G251=C251,1,0)</x:f>
        <x:v>1</x:v>
      </x:c>
      <x:c r="J251" s="9" t="n">
        <x:f>G251-D251</x:f>
        <x:v>0</x:v>
      </x:c>
    </x:row>
    <x:row r="252" ht="23" customHeight="1">
      <x:c r="A252" s="9" t="str">
        <x:v>V2_FALLBACK25</x:v>
      </x:c>
      <x:c r="B252" s="9" t="str">
        <x:v>TRF-091</x:v>
      </x:c>
      <x:c r="C252" s="9" t="n">
        <x:v>4</x:v>
      </x:c>
      <x:c r="D252" s="9" t="n">
        <x:f>SUM('RawResults'!M2054,'RawResults'!M2055,'RawResults'!M2056,'RawResults'!M2057)</x:f>
        <x:v>3</x:v>
      </x:c>
      <x:c r="E252" s="15" t="n">
        <x:f>D252/C252</x:f>
        <x:v>0.75</x:v>
      </x:c>
      <x:c r="F252" s="9" t="n">
        <x:f>IF(D252=C252,1,0)</x:f>
        <x:v>0</x:v>
      </x:c>
      <x:c r="G252" s="9" t="n">
        <x:f>SUM('RawResults'!Q2054,'RawResults'!Q2055,'RawResults'!Q2056,'RawResults'!Q2057)</x:f>
        <x:v>3</x:v>
      </x:c>
      <x:c r="H252" s="15" t="n">
        <x:f>G252/C252</x:f>
        <x:v>0.75</x:v>
      </x:c>
      <x:c r="I252" s="9" t="n">
        <x:f>IF(G252=C252,1,0)</x:f>
        <x:v>0</x:v>
      </x:c>
      <x:c r="J252" s="9" t="n">
        <x:f>G252-D252</x:f>
        <x:v>0</x:v>
      </x:c>
    </x:row>
    <x:row r="253" ht="23" customHeight="1">
      <x:c r="A253" s="9" t="str">
        <x:v>V2_FALLBACK25</x:v>
      </x:c>
      <x:c r="B253" s="9" t="str">
        <x:v>TRF-101</x:v>
      </x:c>
      <x:c r="C253" s="9" t="n">
        <x:v>5</x:v>
      </x:c>
      <x:c r="D253" s="9" t="n">
        <x:f>SUM('RawResults'!M2058,'RawResults'!M2059,'RawResults'!M2060,'RawResults'!M2061,'RawResults'!M2062)</x:f>
        <x:v>3</x:v>
      </x:c>
      <x:c r="E253" s="15" t="n">
        <x:f>D253/C253</x:f>
        <x:v>0.6</x:v>
      </x:c>
      <x:c r="F253" s="9" t="n">
        <x:f>IF(D253=C253,1,0)</x:f>
        <x:v>0</x:v>
      </x:c>
      <x:c r="G253" s="9" t="n">
        <x:f>SUM('RawResults'!Q2058,'RawResults'!Q2059,'RawResults'!Q2060,'RawResults'!Q2061,'RawResults'!Q2062)</x:f>
        <x:v>3</x:v>
      </x:c>
      <x:c r="H253" s="15" t="n">
        <x:f>G253/C253</x:f>
        <x:v>0.6</x:v>
      </x:c>
      <x:c r="I253" s="9" t="n">
        <x:f>IF(G253=C253,1,0)</x:f>
        <x:v>0</x:v>
      </x:c>
      <x:c r="J253" s="9" t="n">
        <x:f>G253-D253</x:f>
        <x:v>0</x:v>
      </x:c>
    </x:row>
    <x:row r="254" ht="23" customHeight="1">
      <x:c r="A254" s="9" t="str">
        <x:v>V2_FALLBACK25</x:v>
      </x:c>
      <x:c r="B254" s="9" t="str">
        <x:v>TRF-102</x:v>
      </x:c>
      <x:c r="C254" s="9" t="n">
        <x:v>5</x:v>
      </x:c>
      <x:c r="D254" s="9" t="n">
        <x:f>SUM('RawResults'!M2063,'RawResults'!M2064,'RawResults'!M2065,'RawResults'!M2066,'RawResults'!M2067)</x:f>
        <x:v>5</x:v>
      </x:c>
      <x:c r="E254" s="15" t="n">
        <x:f>D254/C254</x:f>
        <x:v>1</x:v>
      </x:c>
      <x:c r="F254" s="9" t="n">
        <x:f>IF(D254=C254,1,0)</x:f>
        <x:v>1</x:v>
      </x:c>
      <x:c r="G254" s="9" t="n">
        <x:f>SUM('RawResults'!Q2063,'RawResults'!Q2064,'RawResults'!Q2065,'RawResults'!Q2066,'RawResults'!Q2067)</x:f>
        <x:v>5</x:v>
      </x:c>
      <x:c r="H254" s="15" t="n">
        <x:f>G254/C254</x:f>
        <x:v>1</x:v>
      </x:c>
      <x:c r="I254" s="9" t="n">
        <x:f>IF(G254=C254,1,0)</x:f>
        <x:v>1</x:v>
      </x:c>
      <x:c r="J254" s="9" t="n">
        <x:f>G254-D254</x:f>
        <x:v>0</x:v>
      </x:c>
    </x:row>
    <x:row r="255" ht="23" customHeight="1">
      <x:c r="A255" s="9" t="str">
        <x:v>V2_FALLBACK25</x:v>
      </x:c>
      <x:c r="B255" s="9" t="str">
        <x:v>TRF-103</x:v>
      </x:c>
      <x:c r="C255" s="9" t="n">
        <x:v>4</x:v>
      </x:c>
      <x:c r="D255" s="9" t="n">
        <x:f>SUM('RawResults'!M2068,'RawResults'!M2069,'RawResults'!M2070,'RawResults'!M2071)</x:f>
        <x:v>4</x:v>
      </x:c>
      <x:c r="E255" s="15" t="n">
        <x:f>D255/C255</x:f>
        <x:v>1</x:v>
      </x:c>
      <x:c r="F255" s="9" t="n">
        <x:f>IF(D255=C255,1,0)</x:f>
        <x:v>1</x:v>
      </x:c>
      <x:c r="G255" s="9" t="n">
        <x:f>SUM('RawResults'!Q2068,'RawResults'!Q2069,'RawResults'!Q2070,'RawResults'!Q2071)</x:f>
        <x:v>4</x:v>
      </x:c>
      <x:c r="H255" s="15" t="n">
        <x:f>G255/C255</x:f>
        <x:v>1</x:v>
      </x:c>
      <x:c r="I255" s="9" t="n">
        <x:f>IF(G255=C255,1,0)</x:f>
        <x:v>1</x:v>
      </x:c>
      <x:c r="J255" s="9" t="n">
        <x:f>G255-D255</x:f>
        <x:v>0</x:v>
      </x:c>
    </x:row>
    <x:row r="256" ht="23" customHeight="1">
      <x:c r="A256" s="9" t="str">
        <x:v>V2_FALLBACK25</x:v>
      </x:c>
      <x:c r="B256" s="9" t="str">
        <x:v>TRF-104</x:v>
      </x:c>
      <x:c r="C256" s="9" t="n">
        <x:v>5</x:v>
      </x:c>
      <x:c r="D256" s="9" t="n">
        <x:f>SUM('RawResults'!M2072,'RawResults'!M2073,'RawResults'!M2074,'RawResults'!M2075,'RawResults'!M2076)</x:f>
        <x:v>4</x:v>
      </x:c>
      <x:c r="E256" s="15" t="n">
        <x:f>D256/C256</x:f>
        <x:v>0.8</x:v>
      </x:c>
      <x:c r="F256" s="9" t="n">
        <x:f>IF(D256=C256,1,0)</x:f>
        <x:v>0</x:v>
      </x:c>
      <x:c r="G256" s="9" t="n">
        <x:f>SUM('RawResults'!Q2072,'RawResults'!Q2073,'RawResults'!Q2074,'RawResults'!Q2075,'RawResults'!Q2076)</x:f>
        <x:v>4</x:v>
      </x:c>
      <x:c r="H256" s="15" t="n">
        <x:f>G256/C256</x:f>
        <x:v>0.8</x:v>
      </x:c>
      <x:c r="I256" s="9" t="n">
        <x:f>IF(G256=C256,1,0)</x:f>
        <x:v>0</x:v>
      </x:c>
      <x:c r="J256" s="9" t="n">
        <x:f>G256-D256</x:f>
        <x:v>0</x:v>
      </x:c>
    </x:row>
    <x:row r="257" ht="23" customHeight="1">
      <x:c r="A257" s="9" t="str">
        <x:v>V2_FALLBACK25</x:v>
      </x:c>
      <x:c r="B257" s="9" t="str">
        <x:v>TRF-108</x:v>
      </x:c>
      <x:c r="C257" s="9" t="n">
        <x:v>4</x:v>
      </x:c>
      <x:c r="D257" s="9" t="n">
        <x:f>SUM('RawResults'!M2077,'RawResults'!M2078,'RawResults'!M2079,'RawResults'!M2080)</x:f>
        <x:v>2</x:v>
      </x:c>
      <x:c r="E257" s="15" t="n">
        <x:f>D257/C257</x:f>
        <x:v>0.5</x:v>
      </x:c>
      <x:c r="F257" s="9" t="n">
        <x:f>IF(D257=C257,1,0)</x:f>
        <x:v>0</x:v>
      </x:c>
      <x:c r="G257" s="9" t="n">
        <x:f>SUM('RawResults'!Q2077,'RawResults'!Q2078,'RawResults'!Q2079,'RawResults'!Q2080)</x:f>
        <x:v>2</x:v>
      </x:c>
      <x:c r="H257" s="15" t="n">
        <x:f>G257/C257</x:f>
        <x:v>0.5</x:v>
      </x:c>
      <x:c r="I257" s="9" t="n">
        <x:f>IF(G257=C257,1,0)</x:f>
        <x:v>0</x:v>
      </x:c>
      <x:c r="J257" s="9" t="n">
        <x:f>G257-D257</x:f>
        <x:v>0</x:v>
      </x:c>
    </x:row>
    <x:row r="258" ht="23" customHeight="1">
      <x:c r="A258" s="9" t="str">
        <x:v>V2_FALLBACK25</x:v>
      </x:c>
      <x:c r="B258" s="9" t="str">
        <x:v>TRF-109</x:v>
      </x:c>
      <x:c r="C258" s="9" t="n">
        <x:v>8</x:v>
      </x:c>
      <x:c r="D258" s="9" t="n">
        <x:f>SUM('RawResults'!M2081,'RawResults'!M2082,'RawResults'!M2083,'RawResults'!M2084,'RawResults'!M2085,'RawResults'!M2086,'RawResults'!M2087,'RawResults'!M2088)</x:f>
        <x:v>4</x:v>
      </x:c>
      <x:c r="E258" s="15" t="n">
        <x:f>D258/C258</x:f>
        <x:v>0.5</x:v>
      </x:c>
      <x:c r="F258" s="9" t="n">
        <x:f>IF(D258=C258,1,0)</x:f>
        <x:v>0</x:v>
      </x:c>
      <x:c r="G258" s="9" t="n">
        <x:f>SUM('RawResults'!Q2081,'RawResults'!Q2082,'RawResults'!Q2083,'RawResults'!Q2084,'RawResults'!Q2085,'RawResults'!Q2086,'RawResults'!Q2087,'RawResults'!Q2088)</x:f>
        <x:v>4</x:v>
      </x:c>
      <x:c r="H258" s="15" t="n">
        <x:f>G258/C258</x:f>
        <x:v>0.5</x:v>
      </x:c>
      <x:c r="I258" s="9" t="n">
        <x:f>IF(G258=C258,1,0)</x:f>
        <x:v>0</x:v>
      </x:c>
      <x:c r="J258" s="9" t="n">
        <x:f>G258-D258</x:f>
        <x:v>0</x:v>
      </x:c>
    </x:row>
    <x:row r="259" ht="23" customHeight="1">
      <x:c r="A259" s="9" t="str">
        <x:v>V2_FALLBACK25</x:v>
      </x:c>
      <x:c r="B259" s="9" t="str">
        <x:v>TRF-111</x:v>
      </x:c>
      <x:c r="C259" s="9" t="n">
        <x:v>6</x:v>
      </x:c>
      <x:c r="D259" s="9" t="n">
        <x:f>SUM('RawResults'!M2089,'RawResults'!M2090,'RawResults'!M2091,'RawResults'!M2092,'RawResults'!M2093,'RawResults'!M2094)</x:f>
        <x:v>3</x:v>
      </x:c>
      <x:c r="E259" s="15" t="n">
        <x:f>D259/C259</x:f>
        <x:v>0.5</x:v>
      </x:c>
      <x:c r="F259" s="9" t="n">
        <x:f>IF(D259=C259,1,0)</x:f>
        <x:v>0</x:v>
      </x:c>
      <x:c r="G259" s="9" t="n">
        <x:f>SUM('RawResults'!Q2089,'RawResults'!Q2090,'RawResults'!Q2091,'RawResults'!Q2092,'RawResults'!Q2093,'RawResults'!Q2094)</x:f>
        <x:v>3</x:v>
      </x:c>
      <x:c r="H259" s="15" t="n">
        <x:f>G259/C259</x:f>
        <x:v>0.5</x:v>
      </x:c>
      <x:c r="I259" s="9" t="n">
        <x:f>IF(G259=C259,1,0)</x:f>
        <x:v>0</x:v>
      </x:c>
      <x:c r="J259" s="9" t="n">
        <x:f>G259-D259</x:f>
        <x:v>0</x:v>
      </x:c>
    </x:row>
    <x:row r="260" ht="23" customHeight="1">
      <x:c r="A260" s="9" t="str">
        <x:v>V2_FALLBACK25</x:v>
      </x:c>
      <x:c r="B260" s="9" t="str">
        <x:v>TRF-112</x:v>
      </x:c>
      <x:c r="C260" s="9" t="n">
        <x:v>4</x:v>
      </x:c>
      <x:c r="D260" s="9" t="n">
        <x:f>SUM('RawResults'!M2095,'RawResults'!M2096,'RawResults'!M2097,'RawResults'!M2098)</x:f>
        <x:v>4</x:v>
      </x:c>
      <x:c r="E260" s="15" t="n">
        <x:f>D260/C260</x:f>
        <x:v>1</x:v>
      </x:c>
      <x:c r="F260" s="9" t="n">
        <x:f>IF(D260=C260,1,0)</x:f>
        <x:v>1</x:v>
      </x:c>
      <x:c r="G260" s="9" t="n">
        <x:f>SUM('RawResults'!Q2095,'RawResults'!Q2096,'RawResults'!Q2097,'RawResults'!Q2098)</x:f>
        <x:v>4</x:v>
      </x:c>
      <x:c r="H260" s="15" t="n">
        <x:f>G260/C260</x:f>
        <x:v>1</x:v>
      </x:c>
      <x:c r="I260" s="9" t="n">
        <x:f>IF(G260=C260,1,0)</x:f>
        <x:v>1</x:v>
      </x:c>
      <x:c r="J260" s="9" t="n">
        <x:f>G260-D260</x:f>
        <x:v>0</x:v>
      </x:c>
    </x:row>
    <x:row r="261" ht="23" customHeight="1">
      <x:c r="A261" s="9" t="str">
        <x:v>V2_FALLBACK25</x:v>
      </x:c>
      <x:c r="B261" s="9" t="str">
        <x:v>TRF-113</x:v>
      </x:c>
      <x:c r="C261" s="9" t="n">
        <x:v>4</x:v>
      </x:c>
      <x:c r="D261" s="9" t="n">
        <x:f>SUM('RawResults'!M2099,'RawResults'!M2100,'RawResults'!M2101,'RawResults'!M2102)</x:f>
        <x:v>3</x:v>
      </x:c>
      <x:c r="E261" s="15" t="n">
        <x:f>D261/C261</x:f>
        <x:v>0.75</x:v>
      </x:c>
      <x:c r="F261" s="9" t="n">
        <x:f>IF(D261=C261,1,0)</x:f>
        <x:v>0</x:v>
      </x:c>
      <x:c r="G261" s="9" t="n">
        <x:f>SUM('RawResults'!Q2099,'RawResults'!Q2100,'RawResults'!Q2101,'RawResults'!Q2102)</x:f>
        <x:v>3</x:v>
      </x:c>
      <x:c r="H261" s="15" t="n">
        <x:f>G261/C261</x:f>
        <x:v>0.75</x:v>
      </x:c>
      <x:c r="I261" s="9" t="n">
        <x:f>IF(G261=C261,1,0)</x:f>
        <x:v>0</x:v>
      </x:c>
      <x:c r="J261" s="9" t="n">
        <x:f>G261-D261</x:f>
        <x:v>0</x:v>
      </x:c>
    </x:row>
    <x:row r="262" ht="23" customHeight="1">
      <x:c r="A262" s="9" t="str">
        <x:v>V2_FALLBACK25</x:v>
      </x:c>
      <x:c r="B262" s="9" t="str">
        <x:v>TRF-114</x:v>
      </x:c>
      <x:c r="C262" s="9" t="n">
        <x:v>5</x:v>
      </x:c>
      <x:c r="D262" s="9" t="n">
        <x:f>SUM('RawResults'!M2103,'RawResults'!M2104,'RawResults'!M2105,'RawResults'!M2106,'RawResults'!M2107)</x:f>
        <x:v>3</x:v>
      </x:c>
      <x:c r="E262" s="15" t="n">
        <x:f>D262/C262</x:f>
        <x:v>0.6</x:v>
      </x:c>
      <x:c r="F262" s="9" t="n">
        <x:f>IF(D262=C262,1,0)</x:f>
        <x:v>0</x:v>
      </x:c>
      <x:c r="G262" s="9" t="n">
        <x:f>SUM('RawResults'!Q2103,'RawResults'!Q2104,'RawResults'!Q2105,'RawResults'!Q2106,'RawResults'!Q2107)</x:f>
        <x:v>3</x:v>
      </x:c>
      <x:c r="H262" s="15" t="n">
        <x:f>G262/C262</x:f>
        <x:v>0.6</x:v>
      </x:c>
      <x:c r="I262" s="9" t="n">
        <x:f>IF(G262=C262,1,0)</x:f>
        <x:v>0</x:v>
      </x:c>
      <x:c r="J262" s="9" t="n">
        <x:f>G262-D262</x:f>
        <x:v>0</x:v>
      </x:c>
    </x:row>
    <x:row r="263" ht="23" customHeight="1">
      <x:c r="A263" s="9" t="str">
        <x:v>V2_FALLBACK25</x:v>
      </x:c>
      <x:c r="B263" s="9" t="str">
        <x:v>TRF-116</x:v>
      </x:c>
      <x:c r="C263" s="9" t="n">
        <x:v>4</x:v>
      </x:c>
      <x:c r="D263" s="9" t="n">
        <x:f>SUM('RawResults'!M2108,'RawResults'!M2109,'RawResults'!M2110,'RawResults'!M2111)</x:f>
        <x:v>4</x:v>
      </x:c>
      <x:c r="E263" s="15" t="n">
        <x:f>D263/C263</x:f>
        <x:v>1</x:v>
      </x:c>
      <x:c r="F263" s="9" t="n">
        <x:f>IF(D263=C263,1,0)</x:f>
        <x:v>1</x:v>
      </x:c>
      <x:c r="G263" s="9" t="n">
        <x:f>SUM('RawResults'!Q2108,'RawResults'!Q2109,'RawResults'!Q2110,'RawResults'!Q2111)</x:f>
        <x:v>4</x:v>
      </x:c>
      <x:c r="H263" s="15" t="n">
        <x:f>G263/C263</x:f>
        <x:v>1</x:v>
      </x:c>
      <x:c r="I263" s="9" t="n">
        <x:f>IF(G263=C263,1,0)</x:f>
        <x:v>1</x:v>
      </x:c>
      <x:c r="J263" s="9" t="n">
        <x:f>G263-D263</x:f>
        <x:v>0</x:v>
      </x:c>
    </x:row>
    <x:row r="264" ht="23" customHeight="1">
      <x:c r="A264" s="9" t="str">
        <x:v>V2_FALLBACK25</x:v>
      </x:c>
      <x:c r="B264" s="9" t="str">
        <x:v>TRF-118</x:v>
      </x:c>
      <x:c r="C264" s="9" t="n">
        <x:v>5</x:v>
      </x:c>
      <x:c r="D264" s="9" t="n">
        <x:f>SUM('RawResults'!M2112,'RawResults'!M2113,'RawResults'!M2114,'RawResults'!M2115,'RawResults'!M2116)</x:f>
        <x:v>3</x:v>
      </x:c>
      <x:c r="E264" s="15" t="n">
        <x:f>D264/C264</x:f>
        <x:v>0.6</x:v>
      </x:c>
      <x:c r="F264" s="9" t="n">
        <x:f>IF(D264=C264,1,0)</x:f>
        <x:v>0</x:v>
      </x:c>
      <x:c r="G264" s="9" t="n">
        <x:f>SUM('RawResults'!Q2112,'RawResults'!Q2113,'RawResults'!Q2114,'RawResults'!Q2115,'RawResults'!Q2116)</x:f>
        <x:v>3</x:v>
      </x:c>
      <x:c r="H264" s="15" t="n">
        <x:f>G264/C264</x:f>
        <x:v>0.6</x:v>
      </x:c>
      <x:c r="I264" s="9" t="n">
        <x:f>IF(G264=C264,1,0)</x:f>
        <x:v>0</x:v>
      </x:c>
      <x:c r="J264" s="9" t="n">
        <x:f>G264-D264</x:f>
        <x:v>0</x:v>
      </x:c>
    </x:row>
    <x:row r="265" ht="23" customHeight="1">
      <x:c r="A265" s="9" t="str">
        <x:v>V2_FALLBACK25</x:v>
      </x:c>
      <x:c r="B265" s="9" t="str">
        <x:v>TRF-120</x:v>
      </x:c>
      <x:c r="C265" s="9" t="n">
        <x:v>4</x:v>
      </x:c>
      <x:c r="D265" s="9" t="n">
        <x:f>SUM('RawResults'!M2117,'RawResults'!M2118,'RawResults'!M2119,'RawResults'!M2120)</x:f>
        <x:v>3</x:v>
      </x:c>
      <x:c r="E265" s="15" t="n">
        <x:f>D265/C265</x:f>
        <x:v>0.75</x:v>
      </x:c>
      <x:c r="F265" s="9" t="n">
        <x:f>IF(D265=C265,1,0)</x:f>
        <x:v>0</x:v>
      </x:c>
      <x:c r="G265" s="9" t="n">
        <x:f>SUM('RawResults'!Q2117,'RawResults'!Q2118,'RawResults'!Q2119,'RawResults'!Q2120)</x:f>
        <x:v>3</x:v>
      </x:c>
      <x:c r="H265" s="15" t="n">
        <x:f>G265/C265</x:f>
        <x:v>0.75</x:v>
      </x:c>
      <x:c r="I265" s="9" t="n">
        <x:f>IF(G265=C265,1,0)</x:f>
        <x:v>0</x:v>
      </x:c>
      <x:c r="J265" s="9" t="n">
        <x:f>G265-D265</x:f>
        <x:v>0</x:v>
      </x:c>
    </x:row>
    <x:row r="266" ht="23" customHeight="1">
      <x:c r="A266" s="9" t="str">
        <x:v>V2_FALLBACK25</x:v>
      </x:c>
      <x:c r="B266" s="9" t="str">
        <x:v>TRF-123</x:v>
      </x:c>
      <x:c r="C266" s="9" t="n">
        <x:v>5</x:v>
      </x:c>
      <x:c r="D266" s="9" t="n">
        <x:f>SUM('RawResults'!M2121,'RawResults'!M2122,'RawResults'!M2123,'RawResults'!M2124,'RawResults'!M2125)</x:f>
        <x:v>4</x:v>
      </x:c>
      <x:c r="E266" s="15" t="n">
        <x:f>D266/C266</x:f>
        <x:v>0.8</x:v>
      </x:c>
      <x:c r="F266" s="9" t="n">
        <x:f>IF(D266=C266,1,0)</x:f>
        <x:v>0</x:v>
      </x:c>
      <x:c r="G266" s="9" t="n">
        <x:f>SUM('RawResults'!Q2121,'RawResults'!Q2122,'RawResults'!Q2123,'RawResults'!Q2124,'RawResults'!Q2125)</x:f>
        <x:v>4</x:v>
      </x:c>
      <x:c r="H266" s="15" t="n">
        <x:f>G266/C266</x:f>
        <x:v>0.8</x:v>
      </x:c>
      <x:c r="I266" s="9" t="n">
        <x:f>IF(G266=C266,1,0)</x:f>
        <x:v>0</x:v>
      </x:c>
      <x:c r="J266" s="9" t="n">
        <x:f>G266-D266</x:f>
        <x:v>0</x:v>
      </x:c>
    </x:row>
    <x:row r="267" ht="23" customHeight="1">
      <x:c r="A267" s="9" t="str">
        <x:v>V2_FALLBACK25</x:v>
      </x:c>
      <x:c r="B267" s="9" t="str">
        <x:v>TRF-126</x:v>
      </x:c>
      <x:c r="C267" s="9" t="n">
        <x:v>8</x:v>
      </x:c>
      <x:c r="D267" s="9" t="n">
        <x:f>SUM('RawResults'!M2126,'RawResults'!M2127,'RawResults'!M2128,'RawResults'!M2129,'RawResults'!M2130,'RawResults'!M2131,'RawResults'!M2132,'RawResults'!M2133)</x:f>
        <x:v>8</x:v>
      </x:c>
      <x:c r="E267" s="15" t="n">
        <x:f>D267/C267</x:f>
        <x:v>1</x:v>
      </x:c>
      <x:c r="F267" s="9" t="n">
        <x:f>IF(D267=C267,1,0)</x:f>
        <x:v>1</x:v>
      </x:c>
      <x:c r="G267" s="9" t="n">
        <x:f>SUM('RawResults'!Q2126,'RawResults'!Q2127,'RawResults'!Q2128,'RawResults'!Q2129,'RawResults'!Q2130,'RawResults'!Q2131,'RawResults'!Q2132,'RawResults'!Q2133)</x:f>
        <x:v>8</x:v>
      </x:c>
      <x:c r="H267" s="15" t="n">
        <x:f>G267/C267</x:f>
        <x:v>1</x:v>
      </x:c>
      <x:c r="I267" s="9" t="n">
        <x:f>IF(G267=C267,1,0)</x:f>
        <x:v>1</x:v>
      </x:c>
      <x:c r="J267" s="9" t="n">
        <x:f>G267-D267</x:f>
        <x:v>0</x:v>
      </x:c>
    </x:row>
    <x:row r="268" ht="23" customHeight="1">
      <x:c r="A268" s="9" t="str">
        <x:v>V2_FALLBACK25</x:v>
      </x:c>
      <x:c r="B268" s="9" t="str">
        <x:v>TRF-127</x:v>
      </x:c>
      <x:c r="C268" s="9" t="n">
        <x:v>6</x:v>
      </x:c>
      <x:c r="D268" s="9" t="n">
        <x:f>SUM('RawResults'!M2134,'RawResults'!M2135,'RawResults'!M2136,'RawResults'!M2137,'RawResults'!M2138,'RawResults'!M2139)</x:f>
        <x:v>6</x:v>
      </x:c>
      <x:c r="E268" s="15" t="n">
        <x:f>D268/C268</x:f>
        <x:v>1</x:v>
      </x:c>
      <x:c r="F268" s="9" t="n">
        <x:f>IF(D268=C268,1,0)</x:f>
        <x:v>1</x:v>
      </x:c>
      <x:c r="G268" s="9" t="n">
        <x:f>SUM('RawResults'!Q2134,'RawResults'!Q2135,'RawResults'!Q2136,'RawResults'!Q2137,'RawResults'!Q2138,'RawResults'!Q2139)</x:f>
        <x:v>6</x:v>
      </x:c>
      <x:c r="H268" s="15" t="n">
        <x:f>G268/C268</x:f>
        <x:v>1</x:v>
      </x:c>
      <x:c r="I268" s="9" t="n">
        <x:f>IF(G268=C268,1,0)</x:f>
        <x:v>1</x:v>
      </x:c>
      <x:c r="J268" s="9" t="n">
        <x:f>G268-D268</x:f>
        <x:v>0</x:v>
      </x:c>
    </x:row>
    <x:row r="269" ht="23" customHeight="1">
      <x:c r="A269" s="9" t="str">
        <x:v>V2_FALLBACK25</x:v>
      </x:c>
      <x:c r="B269" s="9" t="str">
        <x:v>TRF-128</x:v>
      </x:c>
      <x:c r="C269" s="9" t="n">
        <x:v>9</x:v>
      </x:c>
      <x:c r="D269" s="9" t="n">
        <x:f>SUM('RawResults'!M2140,'RawResults'!M2141,'RawResults'!M2142,'RawResults'!M2143,'RawResults'!M2144,'RawResults'!M2145,'RawResults'!M2146,'RawResults'!M2147,'RawResults'!M2148)</x:f>
        <x:v>9</x:v>
      </x:c>
      <x:c r="E269" s="15" t="n">
        <x:f>D269/C269</x:f>
        <x:v>1</x:v>
      </x:c>
      <x:c r="F269" s="9" t="n">
        <x:f>IF(D269=C269,1,0)</x:f>
        <x:v>1</x:v>
      </x:c>
      <x:c r="G269" s="9" t="n">
        <x:f>SUM('RawResults'!Q2140,'RawResults'!Q2141,'RawResults'!Q2142,'RawResults'!Q2143,'RawResults'!Q2144,'RawResults'!Q2145,'RawResults'!Q2146,'RawResults'!Q2147,'RawResults'!Q2148)</x:f>
        <x:v>9</x:v>
      </x:c>
      <x:c r="H269" s="15" t="n">
        <x:f>G269/C269</x:f>
        <x:v>1</x:v>
      </x:c>
      <x:c r="I269" s="9" t="n">
        <x:f>IF(G269=C269,1,0)</x:f>
        <x:v>1</x:v>
      </x:c>
      <x:c r="J269" s="9" t="n">
        <x:f>G269-D269</x:f>
        <x:v>0</x:v>
      </x:c>
    </x:row>
    <x:row r="270" ht="23" customHeight="1">
      <x:c r="A270" s="9" t="str">
        <x:v>V2_FALLBACK25</x:v>
      </x:c>
      <x:c r="B270" s="9" t="str">
        <x:v>TRF-129</x:v>
      </x:c>
      <x:c r="C270" s="9" t="n">
        <x:v>5</x:v>
      </x:c>
      <x:c r="D270" s="9" t="n">
        <x:f>SUM('RawResults'!M2149,'RawResults'!M2150,'RawResults'!M2151,'RawResults'!M2152,'RawResults'!M2153)</x:f>
        <x:v>5</x:v>
      </x:c>
      <x:c r="E270" s="15" t="n">
        <x:f>D270/C270</x:f>
        <x:v>1</x:v>
      </x:c>
      <x:c r="F270" s="9" t="n">
        <x:f>IF(D270=C270,1,0)</x:f>
        <x:v>1</x:v>
      </x:c>
      <x:c r="G270" s="9" t="n">
        <x:f>SUM('RawResults'!Q2149,'RawResults'!Q2150,'RawResults'!Q2151,'RawResults'!Q2152,'RawResults'!Q2153)</x:f>
        <x:v>5</x:v>
      </x:c>
      <x:c r="H270" s="15" t="n">
        <x:f>G270/C270</x:f>
        <x:v>1</x:v>
      </x:c>
      <x:c r="I270" s="9" t="n">
        <x:f>IF(G270=C270,1,0)</x:f>
        <x:v>1</x:v>
      </x:c>
      <x:c r="J270" s="9" t="n">
        <x:f>G270-D270</x:f>
        <x:v>0</x:v>
      </x:c>
    </x:row>
    <x:row r="271" ht="23" customHeight="1">
      <x:c r="A271" s="9" t="str">
        <x:v>V2_FALLBACK25</x:v>
      </x:c>
      <x:c r="B271" s="9" t="str">
        <x:v>TRF-130</x:v>
      </x:c>
      <x:c r="C271" s="9" t="n">
        <x:v>12</x:v>
      </x:c>
      <x:c r="D271" s="9" t="n">
        <x:f>SUM('RawResults'!M2154,'RawResults'!M2155,'RawResults'!M2156,'RawResults'!M2157,'RawResults'!M2158,'RawResults'!M2159,'RawResults'!M2160,'RawResults'!M2161,'RawResults'!M2162,'RawResults'!M2163,'RawResults'!M2164,'RawResults'!M2165)</x:f>
        <x:v>0</x:v>
      </x:c>
      <x:c r="E271" s="15" t="n">
        <x:f>D271/C271</x:f>
        <x:v>0</x:v>
      </x:c>
      <x:c r="F271" s="9" t="n">
        <x:f>IF(D271=C271,1,0)</x:f>
        <x:v>0</x:v>
      </x:c>
      <x:c r="G271" s="9" t="n">
        <x:f>SUM('RawResults'!Q2154,'RawResults'!Q2155,'RawResults'!Q2156,'RawResults'!Q2157,'RawResults'!Q2158,'RawResults'!Q2159,'RawResults'!Q2160,'RawResults'!Q2161,'RawResults'!Q2162,'RawResults'!Q2163,'RawResults'!Q2164,'RawResults'!Q2165)</x:f>
        <x:v>0</x:v>
      </x:c>
      <x:c r="H271" s="15" t="n">
        <x:f>G271/C271</x:f>
        <x:v>0</x:v>
      </x:c>
      <x:c r="I271" s="9" t="n">
        <x:f>IF(G271=C271,1,0)</x:f>
        <x:v>0</x:v>
      </x:c>
      <x:c r="J271" s="9" t="n">
        <x:f>G271-D271</x:f>
        <x:v>0</x:v>
      </x:c>
    </x:row>
    <x:row r="272" ht="23" customHeight="1">
      <x:c r="A272" s="9" t="str">
        <x:v>V2_FALLBACK25</x:v>
      </x:c>
      <x:c r="B272" s="9" t="str">
        <x:v>TRF-131</x:v>
      </x:c>
      <x:c r="C272" s="9" t="n">
        <x:v>4</x:v>
      </x:c>
      <x:c r="D272" s="9" t="n">
        <x:f>SUM('RawResults'!M2166,'RawResults'!M2167,'RawResults'!M2168,'RawResults'!M2169)</x:f>
        <x:v>2</x:v>
      </x:c>
      <x:c r="E272" s="15" t="n">
        <x:f>D272/C272</x:f>
        <x:v>0.5</x:v>
      </x:c>
      <x:c r="F272" s="9" t="n">
        <x:f>IF(D272=C272,1,0)</x:f>
        <x:v>0</x:v>
      </x:c>
      <x:c r="G272" s="9" t="n">
        <x:f>SUM('RawResults'!Q2166,'RawResults'!Q2167,'RawResults'!Q2168,'RawResults'!Q2169)</x:f>
        <x:v>2</x:v>
      </x:c>
      <x:c r="H272" s="15" t="n">
        <x:f>G272/C272</x:f>
        <x:v>0.5</x:v>
      </x:c>
      <x:c r="I272" s="9" t="n">
        <x:f>IF(G272=C272,1,0)</x:f>
        <x:v>0</x:v>
      </x:c>
      <x:c r="J272" s="9" t="n">
        <x:f>G272-D272</x:f>
        <x:v>0</x:v>
      </x:c>
    </x:row>
    <x:row r="273" ht="23" customHeight="1">
      <x:c r="A273" s="9" t="str">
        <x:v>V2_FALLBACK25</x:v>
      </x:c>
      <x:c r="B273" s="9" t="str">
        <x:v>TRF-132</x:v>
      </x:c>
      <x:c r="C273" s="9" t="n">
        <x:v>8</x:v>
      </x:c>
      <x:c r="D273" s="9" t="n">
        <x:f>SUM('RawResults'!M2170,'RawResults'!M2171,'RawResults'!M2172,'RawResults'!M2173,'RawResults'!M2174,'RawResults'!M2175,'RawResults'!M2176,'RawResults'!M2177)</x:f>
        <x:v>7</x:v>
      </x:c>
      <x:c r="E273" s="15" t="n">
        <x:f>D273/C273</x:f>
        <x:v>0.875</x:v>
      </x:c>
      <x:c r="F273" s="9" t="n">
        <x:f>IF(D273=C273,1,0)</x:f>
        <x:v>0</x:v>
      </x:c>
      <x:c r="G273" s="9" t="n">
        <x:f>SUM('RawResults'!Q2170,'RawResults'!Q2171,'RawResults'!Q2172,'RawResults'!Q2173,'RawResults'!Q2174,'RawResults'!Q2175,'RawResults'!Q2176,'RawResults'!Q2177)</x:f>
        <x:v>7</x:v>
      </x:c>
      <x:c r="H273" s="15" t="n">
        <x:f>G273/C273</x:f>
        <x:v>0.875</x:v>
      </x:c>
      <x:c r="I273" s="9" t="n">
        <x:f>IF(G273=C273,1,0)</x:f>
        <x:v>0</x:v>
      </x:c>
      <x:c r="J273" s="9" t="n">
        <x:f>G273-D273</x:f>
        <x:v>0</x:v>
      </x:c>
    </x:row>
    <x:row r="274" ht="23" customHeight="1">
      <x:c r="A274" s="9" t="str">
        <x:v>V2_FALLBACK25</x:v>
      </x:c>
      <x:c r="B274" s="9" t="str">
        <x:v>TRF-133</x:v>
      </x:c>
      <x:c r="C274" s="9" t="n">
        <x:v>15</x:v>
      </x:c>
      <x:c r="D274" s="9" t="n">
        <x:f>SUM('RawResults'!M2178,'RawResults'!M2179,'RawResults'!M2180,'RawResults'!M2181,'RawResults'!M2182,'RawResults'!M2183,'RawResults'!M2184,'RawResults'!M2185,'RawResults'!M2186,'RawResults'!M2187,'RawResults'!M2188,'RawResults'!M2189,'RawResults'!M2190,'RawResults'!M2191,'RawResults'!M2192)</x:f>
        <x:v>13</x:v>
      </x:c>
      <x:c r="E274" s="15" t="n">
        <x:f>D274/C274</x:f>
        <x:v>0.8666666666666667</x:v>
      </x:c>
      <x:c r="F274" s="9" t="n">
        <x:f>IF(D274=C274,1,0)</x:f>
        <x:v>0</x:v>
      </x:c>
      <x:c r="G274" s="9" t="n">
        <x:f>SUM('RawResults'!Q2178,'RawResults'!Q2179,'RawResults'!Q2180,'RawResults'!Q2181,'RawResults'!Q2182,'RawResults'!Q2183,'RawResults'!Q2184,'RawResults'!Q2185,'RawResults'!Q2186,'RawResults'!Q2187,'RawResults'!Q2188,'RawResults'!Q2189,'RawResults'!Q2190,'RawResults'!Q2191,'RawResults'!Q2192)</x:f>
        <x:v>13</x:v>
      </x:c>
      <x:c r="H274" s="15" t="n">
        <x:f>G274/C274</x:f>
        <x:v>0.8666666666666667</x:v>
      </x:c>
      <x:c r="I274" s="9" t="n">
        <x:f>IF(G274=C274,1,0)</x:f>
        <x:v>0</x:v>
      </x:c>
      <x:c r="J274" s="9" t="n">
        <x:f>G274-D274</x:f>
        <x:v>0</x:v>
      </x:c>
    </x:row>
    <x:row r="275" ht="23" customHeight="1">
      <x:c r="A275" s="9" t="str">
        <x:v>NO_SEMANTIC</x:v>
      </x:c>
      <x:c r="B275" s="9" t="str">
        <x:v>I2-001</x:v>
      </x:c>
      <x:c r="C275" s="9" t="n">
        <x:v>6</x:v>
      </x:c>
      <x:c r="D275" s="9" t="n">
        <x:f>SUM('RawResults'!M2193,'RawResults'!M2194,'RawResults'!M2195,'RawResults'!M2196,'RawResults'!M2197,'RawResults'!M2198)</x:f>
        <x:v>6</x:v>
      </x:c>
      <x:c r="E275" s="15" t="n">
        <x:f>D275/C275</x:f>
        <x:v>1</x:v>
      </x:c>
      <x:c r="F275" s="9" t="n">
        <x:f>IF(D275=C275,1,0)</x:f>
        <x:v>1</x:v>
      </x:c>
      <x:c r="G275" s="9" t="n">
        <x:f>SUM('RawResults'!Q2193,'RawResults'!Q2194,'RawResults'!Q2195,'RawResults'!Q2196,'RawResults'!Q2197,'RawResults'!Q2198)</x:f>
        <x:v>6</x:v>
      </x:c>
      <x:c r="H275" s="15" t="n">
        <x:f>G275/C275</x:f>
        <x:v>1</x:v>
      </x:c>
      <x:c r="I275" s="9" t="n">
        <x:f>IF(G275=C275,1,0)</x:f>
        <x:v>1</x:v>
      </x:c>
      <x:c r="J275" s="9" t="n">
        <x:f>G275-D275</x:f>
        <x:v>0</x:v>
      </x:c>
    </x:row>
    <x:row r="276" ht="23" customHeight="1">
      <x:c r="A276" s="9" t="str">
        <x:v>NO_SEMANTIC</x:v>
      </x:c>
      <x:c r="B276" s="9" t="str">
        <x:v>I2-004</x:v>
      </x:c>
      <x:c r="C276" s="9" t="n">
        <x:v>6</x:v>
      </x:c>
      <x:c r="D276" s="9" t="n">
        <x:f>SUM('RawResults'!M2199,'RawResults'!M2200,'RawResults'!M2201,'RawResults'!M2202,'RawResults'!M2203,'RawResults'!M2204)</x:f>
        <x:v>6</x:v>
      </x:c>
      <x:c r="E276" s="15" t="n">
        <x:f>D276/C276</x:f>
        <x:v>1</x:v>
      </x:c>
      <x:c r="F276" s="9" t="n">
        <x:f>IF(D276=C276,1,0)</x:f>
        <x:v>1</x:v>
      </x:c>
      <x:c r="G276" s="9" t="n">
        <x:f>SUM('RawResults'!Q2199,'RawResults'!Q2200,'RawResults'!Q2201,'RawResults'!Q2202,'RawResults'!Q2203,'RawResults'!Q2204)</x:f>
        <x:v>6</x:v>
      </x:c>
      <x:c r="H276" s="15" t="n">
        <x:f>G276/C276</x:f>
        <x:v>1</x:v>
      </x:c>
      <x:c r="I276" s="9" t="n">
        <x:f>IF(G276=C276,1,0)</x:f>
        <x:v>1</x:v>
      </x:c>
      <x:c r="J276" s="9" t="n">
        <x:f>G276-D276</x:f>
        <x:v>0</x:v>
      </x:c>
    </x:row>
    <x:row r="277" ht="23" customHeight="1">
      <x:c r="A277" s="9" t="str">
        <x:v>NO_SEMANTIC</x:v>
      </x:c>
      <x:c r="B277" s="9" t="str">
        <x:v>I2-005</x:v>
      </x:c>
      <x:c r="C277" s="9" t="n">
        <x:v>5</x:v>
      </x:c>
      <x:c r="D277" s="9" t="n">
        <x:f>SUM('RawResults'!M2205,'RawResults'!M2206,'RawResults'!M2207,'RawResults'!M2208,'RawResults'!M2209)</x:f>
        <x:v>5</x:v>
      </x:c>
      <x:c r="E277" s="15" t="n">
        <x:f>D277/C277</x:f>
        <x:v>1</x:v>
      </x:c>
      <x:c r="F277" s="9" t="n">
        <x:f>IF(D277=C277,1,0)</x:f>
        <x:v>1</x:v>
      </x:c>
      <x:c r="G277" s="9" t="n">
        <x:f>SUM('RawResults'!Q2205,'RawResults'!Q2206,'RawResults'!Q2207,'RawResults'!Q2208,'RawResults'!Q2209)</x:f>
        <x:v>5</x:v>
      </x:c>
      <x:c r="H277" s="15" t="n">
        <x:f>G277/C277</x:f>
        <x:v>1</x:v>
      </x:c>
      <x:c r="I277" s="9" t="n">
        <x:f>IF(G277=C277,1,0)</x:f>
        <x:v>1</x:v>
      </x:c>
      <x:c r="J277" s="9" t="n">
        <x:f>G277-D277</x:f>
        <x:v>0</x:v>
      </x:c>
    </x:row>
    <x:row r="278" ht="23" customHeight="1">
      <x:c r="A278" s="9" t="str">
        <x:v>NO_SEMANTIC</x:v>
      </x:c>
      <x:c r="B278" s="9" t="str">
        <x:v>I2-006</x:v>
      </x:c>
      <x:c r="C278" s="9" t="n">
        <x:v>5</x:v>
      </x:c>
      <x:c r="D278" s="9" t="n">
        <x:f>SUM('RawResults'!M2210,'RawResults'!M2211,'RawResults'!M2212,'RawResults'!M2213,'RawResults'!M2214)</x:f>
        <x:v>4</x:v>
      </x:c>
      <x:c r="E278" s="15" t="n">
        <x:f>D278/C278</x:f>
        <x:v>0.8</x:v>
      </x:c>
      <x:c r="F278" s="9" t="n">
        <x:f>IF(D278=C278,1,0)</x:f>
        <x:v>0</x:v>
      </x:c>
      <x:c r="G278" s="9" t="n">
        <x:f>SUM('RawResults'!Q2210,'RawResults'!Q2211,'RawResults'!Q2212,'RawResults'!Q2213,'RawResults'!Q2214)</x:f>
        <x:v>4</x:v>
      </x:c>
      <x:c r="H278" s="15" t="n">
        <x:f>G278/C278</x:f>
        <x:v>0.8</x:v>
      </x:c>
      <x:c r="I278" s="9" t="n">
        <x:f>IF(G278=C278,1,0)</x:f>
        <x:v>0</x:v>
      </x:c>
      <x:c r="J278" s="9" t="n">
        <x:f>G278-D278</x:f>
        <x:v>0</x:v>
      </x:c>
    </x:row>
    <x:row r="279" ht="23" customHeight="1">
      <x:c r="A279" s="9" t="str">
        <x:v>NO_SEMANTIC</x:v>
      </x:c>
      <x:c r="B279" s="9" t="str">
        <x:v>I2-008</x:v>
      </x:c>
      <x:c r="C279" s="9" t="n">
        <x:v>7</x:v>
      </x:c>
      <x:c r="D279" s="9" t="n">
        <x:f>SUM('RawResults'!M2215,'RawResults'!M2216,'RawResults'!M2217,'RawResults'!M2218,'RawResults'!M2219,'RawResults'!M2220,'RawResults'!M2221)</x:f>
        <x:v>6</x:v>
      </x:c>
      <x:c r="E279" s="15" t="n">
        <x:f>D279/C279</x:f>
        <x:v>0.8571428571428571</x:v>
      </x:c>
      <x:c r="F279" s="9" t="n">
        <x:f>IF(D279=C279,1,0)</x:f>
        <x:v>0</x:v>
      </x:c>
      <x:c r="G279" s="9" t="n">
        <x:f>SUM('RawResults'!Q2215,'RawResults'!Q2216,'RawResults'!Q2217,'RawResults'!Q2218,'RawResults'!Q2219,'RawResults'!Q2220,'RawResults'!Q2221)</x:f>
        <x:v>6</x:v>
      </x:c>
      <x:c r="H279" s="15" t="n">
        <x:f>G279/C279</x:f>
        <x:v>0.8571428571428571</x:v>
      </x:c>
      <x:c r="I279" s="9" t="n">
        <x:f>IF(G279=C279,1,0)</x:f>
        <x:v>0</x:v>
      </x:c>
      <x:c r="J279" s="9" t="n">
        <x:f>G279-D279</x:f>
        <x:v>0</x:v>
      </x:c>
    </x:row>
    <x:row r="280" ht="23" customHeight="1">
      <x:c r="A280" s="9" t="str">
        <x:v>NO_SEMANTIC</x:v>
      </x:c>
      <x:c r="B280" s="9" t="str">
        <x:v>I2-009</x:v>
      </x:c>
      <x:c r="C280" s="9" t="n">
        <x:v>11</x:v>
      </x:c>
      <x:c r="D280" s="9" t="n">
        <x:f>SUM('RawResults'!M2222,'RawResults'!M2223,'RawResults'!M2224,'RawResults'!M2225,'RawResults'!M2226,'RawResults'!M2227,'RawResults'!M2228,'RawResults'!M2229,'RawResults'!M2230,'RawResults'!M2231,'RawResults'!M2232)</x:f>
        <x:v>0</x:v>
      </x:c>
      <x:c r="E280" s="15" t="n">
        <x:f>D280/C280</x:f>
        <x:v>0</x:v>
      </x:c>
      <x:c r="F280" s="9" t="n">
        <x:f>IF(D280=C280,1,0)</x:f>
        <x:v>0</x:v>
      </x:c>
      <x:c r="G280" s="9" t="n">
        <x:f>SUM('RawResults'!Q2222,'RawResults'!Q2223,'RawResults'!Q2224,'RawResults'!Q2225,'RawResults'!Q2226,'RawResults'!Q2227,'RawResults'!Q2228,'RawResults'!Q2229,'RawResults'!Q2230,'RawResults'!Q2231,'RawResults'!Q2232)</x:f>
        <x:v>0</x:v>
      </x:c>
      <x:c r="H280" s="15" t="n">
        <x:f>G280/C280</x:f>
        <x:v>0</x:v>
      </x:c>
      <x:c r="I280" s="9" t="n">
        <x:f>IF(G280=C280,1,0)</x:f>
        <x:v>0</x:v>
      </x:c>
      <x:c r="J280" s="9" t="n">
        <x:f>G280-D280</x:f>
        <x:v>0</x:v>
      </x:c>
    </x:row>
    <x:row r="281" ht="23" customHeight="1">
      <x:c r="A281" s="9" t="str">
        <x:v>NO_SEMANTIC</x:v>
      </x:c>
      <x:c r="B281" s="9" t="str">
        <x:v>I2-010</x:v>
      </x:c>
      <x:c r="C281" s="9" t="n">
        <x:v>11</x:v>
      </x:c>
      <x:c r="D281" s="9" t="n">
        <x:f>SUM('RawResults'!M2233,'RawResults'!M2234,'RawResults'!M2235,'RawResults'!M2236,'RawResults'!M2237,'RawResults'!M2238,'RawResults'!M2239,'RawResults'!M2240,'RawResults'!M2241,'RawResults'!M2242,'RawResults'!M2243)</x:f>
        <x:v>8</x:v>
      </x:c>
      <x:c r="E281" s="15" t="n">
        <x:f>D281/C281</x:f>
        <x:v>0.7272727272727273</x:v>
      </x:c>
      <x:c r="F281" s="9" t="n">
        <x:f>IF(D281=C281,1,0)</x:f>
        <x:v>0</x:v>
      </x:c>
      <x:c r="G281" s="9" t="n">
        <x:f>SUM('RawResults'!Q2233,'RawResults'!Q2234,'RawResults'!Q2235,'RawResults'!Q2236,'RawResults'!Q2237,'RawResults'!Q2238,'RawResults'!Q2239,'RawResults'!Q2240,'RawResults'!Q2241,'RawResults'!Q2242,'RawResults'!Q2243)</x:f>
        <x:v>8</x:v>
      </x:c>
      <x:c r="H281" s="15" t="n">
        <x:f>G281/C281</x:f>
        <x:v>0.7272727272727273</x:v>
      </x:c>
      <x:c r="I281" s="9" t="n">
        <x:f>IF(G281=C281,1,0)</x:f>
        <x:v>0</x:v>
      </x:c>
      <x:c r="J281" s="9" t="n">
        <x:f>G281-D281</x:f>
        <x:v>0</x:v>
      </x:c>
    </x:row>
    <x:row r="282" ht="23" customHeight="1">
      <x:c r="A282" s="9" t="str">
        <x:v>NO_SEMANTIC</x:v>
      </x:c>
      <x:c r="B282" s="9" t="str">
        <x:v>I2-011</x:v>
      </x:c>
      <x:c r="C282" s="9" t="n">
        <x:v>10</x:v>
      </x:c>
      <x:c r="D282" s="9" t="n">
        <x:f>SUM('RawResults'!M2244,'RawResults'!M2245,'RawResults'!M2246,'RawResults'!M2247,'RawResults'!M2248,'RawResults'!M2249,'RawResults'!M2250,'RawResults'!M2251,'RawResults'!M2252,'RawResults'!M2253)</x:f>
        <x:v>8</x:v>
      </x:c>
      <x:c r="E282" s="15" t="n">
        <x:f>D282/C282</x:f>
        <x:v>0.8</x:v>
      </x:c>
      <x:c r="F282" s="9" t="n">
        <x:f>IF(D282=C282,1,0)</x:f>
        <x:v>0</x:v>
      </x:c>
      <x:c r="G282" s="9" t="n">
        <x:f>SUM('RawResults'!Q2244,'RawResults'!Q2245,'RawResults'!Q2246,'RawResults'!Q2247,'RawResults'!Q2248,'RawResults'!Q2249,'RawResults'!Q2250,'RawResults'!Q2251,'RawResults'!Q2252,'RawResults'!Q2253)</x:f>
        <x:v>8</x:v>
      </x:c>
      <x:c r="H282" s="15" t="n">
        <x:f>G282/C282</x:f>
        <x:v>0.8</x:v>
      </x:c>
      <x:c r="I282" s="9" t="n">
        <x:f>IF(G282=C282,1,0)</x:f>
        <x:v>0</x:v>
      </x:c>
      <x:c r="J282" s="9" t="n">
        <x:f>G282-D282</x:f>
        <x:v>0</x:v>
      </x:c>
    </x:row>
    <x:row r="283" ht="23" customHeight="1">
      <x:c r="A283" s="9" t="str">
        <x:v>NO_SEMANTIC</x:v>
      </x:c>
      <x:c r="B283" s="9" t="str">
        <x:v>I2-013</x:v>
      </x:c>
      <x:c r="C283" s="9" t="n">
        <x:v>4</x:v>
      </x:c>
      <x:c r="D283" s="9" t="n">
        <x:f>SUM('RawResults'!M2254,'RawResults'!M2255,'RawResults'!M2256,'RawResults'!M2257)</x:f>
        <x:v>4</x:v>
      </x:c>
      <x:c r="E283" s="15" t="n">
        <x:f>D283/C283</x:f>
        <x:v>1</x:v>
      </x:c>
      <x:c r="F283" s="9" t="n">
        <x:f>IF(D283=C283,1,0)</x:f>
        <x:v>1</x:v>
      </x:c>
      <x:c r="G283" s="9" t="n">
        <x:f>SUM('RawResults'!Q2254,'RawResults'!Q2255,'RawResults'!Q2256,'RawResults'!Q2257)</x:f>
        <x:v>4</x:v>
      </x:c>
      <x:c r="H283" s="15" t="n">
        <x:f>G283/C283</x:f>
        <x:v>1</x:v>
      </x:c>
      <x:c r="I283" s="9" t="n">
        <x:f>IF(G283=C283,1,0)</x:f>
        <x:v>1</x:v>
      </x:c>
      <x:c r="J283" s="9" t="n">
        <x:f>G283-D283</x:f>
        <x:v>0</x:v>
      </x:c>
    </x:row>
    <x:row r="284" ht="23" customHeight="1">
      <x:c r="A284" s="9" t="str">
        <x:v>NO_SEMANTIC</x:v>
      </x:c>
      <x:c r="B284" s="9" t="str">
        <x:v>I2-014</x:v>
      </x:c>
      <x:c r="C284" s="9" t="n">
        <x:v>9</x:v>
      </x:c>
      <x:c r="D284" s="9" t="n">
        <x:f>SUM('RawResults'!M2258,'RawResults'!M2259,'RawResults'!M2260,'RawResults'!M2261,'RawResults'!M2262,'RawResults'!M2263,'RawResults'!M2264,'RawResults'!M2265,'RawResults'!M2266)</x:f>
        <x:v>7</x:v>
      </x:c>
      <x:c r="E284" s="15" t="n">
        <x:f>D284/C284</x:f>
        <x:v>0.7777777777777778</x:v>
      </x:c>
      <x:c r="F284" s="9" t="n">
        <x:f>IF(D284=C284,1,0)</x:f>
        <x:v>0</x:v>
      </x:c>
      <x:c r="G284" s="9" t="n">
        <x:f>SUM('RawResults'!Q2258,'RawResults'!Q2259,'RawResults'!Q2260,'RawResults'!Q2261,'RawResults'!Q2262,'RawResults'!Q2263,'RawResults'!Q2264,'RawResults'!Q2265,'RawResults'!Q2266)</x:f>
        <x:v>7</x:v>
      </x:c>
      <x:c r="H284" s="15" t="n">
        <x:f>G284/C284</x:f>
        <x:v>0.7777777777777778</x:v>
      </x:c>
      <x:c r="I284" s="9" t="n">
        <x:f>IF(G284=C284,1,0)</x:f>
        <x:v>0</x:v>
      </x:c>
      <x:c r="J284" s="9" t="n">
        <x:f>G284-D284</x:f>
        <x:v>0</x:v>
      </x:c>
    </x:row>
    <x:row r="285" ht="23" customHeight="1">
      <x:c r="A285" s="9" t="str">
        <x:v>NO_SEMANTIC</x:v>
      </x:c>
      <x:c r="B285" s="9" t="str">
        <x:v>I2-015</x:v>
      </x:c>
      <x:c r="C285" s="9" t="n">
        <x:v>9</x:v>
      </x:c>
      <x:c r="D285" s="9" t="n">
        <x:f>SUM('RawResults'!M2267,'RawResults'!M2268,'RawResults'!M2269,'RawResults'!M2270,'RawResults'!M2271,'RawResults'!M2272,'RawResults'!M2273,'RawResults'!M2274,'RawResults'!M2275)</x:f>
        <x:v>8</x:v>
      </x:c>
      <x:c r="E285" s="15" t="n">
        <x:f>D285/C285</x:f>
        <x:v>0.8888888888888888</x:v>
      </x:c>
      <x:c r="F285" s="9" t="n">
        <x:f>IF(D285=C285,1,0)</x:f>
        <x:v>0</x:v>
      </x:c>
      <x:c r="G285" s="9" t="n">
        <x:f>SUM('RawResults'!Q2267,'RawResults'!Q2268,'RawResults'!Q2269,'RawResults'!Q2270,'RawResults'!Q2271,'RawResults'!Q2272,'RawResults'!Q2273,'RawResults'!Q2274,'RawResults'!Q2275)</x:f>
        <x:v>8</x:v>
      </x:c>
      <x:c r="H285" s="15" t="n">
        <x:f>G285/C285</x:f>
        <x:v>0.8888888888888888</x:v>
      </x:c>
      <x:c r="I285" s="9" t="n">
        <x:f>IF(G285=C285,1,0)</x:f>
        <x:v>0</x:v>
      </x:c>
      <x:c r="J285" s="9" t="n">
        <x:f>G285-D285</x:f>
        <x:v>0</x:v>
      </x:c>
    </x:row>
    <x:row r="286" ht="23" customHeight="1">
      <x:c r="A286" s="9" t="str">
        <x:v>NO_SEMANTIC</x:v>
      </x:c>
      <x:c r="B286" s="9" t="str">
        <x:v>I2-017</x:v>
      </x:c>
      <x:c r="C286" s="9" t="n">
        <x:v>10</x:v>
      </x:c>
      <x:c r="D286" s="9" t="n">
        <x:f>SUM('RawResults'!M2276,'RawResults'!M2277,'RawResults'!M2278,'RawResults'!M2279,'RawResults'!M2280,'RawResults'!M2281,'RawResults'!M2282,'RawResults'!M2283,'RawResults'!M2284,'RawResults'!M2285)</x:f>
        <x:v>8</x:v>
      </x:c>
      <x:c r="E286" s="15" t="n">
        <x:f>D286/C286</x:f>
        <x:v>0.8</x:v>
      </x:c>
      <x:c r="F286" s="9" t="n">
        <x:f>IF(D286=C286,1,0)</x:f>
        <x:v>0</x:v>
      </x:c>
      <x:c r="G286" s="9" t="n">
        <x:f>SUM('RawResults'!Q2276,'RawResults'!Q2277,'RawResults'!Q2278,'RawResults'!Q2279,'RawResults'!Q2280,'RawResults'!Q2281,'RawResults'!Q2282,'RawResults'!Q2283,'RawResults'!Q2284,'RawResults'!Q2285)</x:f>
        <x:v>8</x:v>
      </x:c>
      <x:c r="H286" s="15" t="n">
        <x:f>G286/C286</x:f>
        <x:v>0.8</x:v>
      </x:c>
      <x:c r="I286" s="9" t="n">
        <x:f>IF(G286=C286,1,0)</x:f>
        <x:v>0</x:v>
      </x:c>
      <x:c r="J286" s="9" t="n">
        <x:f>G286-D286</x:f>
        <x:v>0</x:v>
      </x:c>
    </x:row>
    <x:row r="287" ht="23" customHeight="1">
      <x:c r="A287" s="9" t="str">
        <x:v>NO_SEMANTIC</x:v>
      </x:c>
      <x:c r="B287" s="9" t="str">
        <x:v>I2-018</x:v>
      </x:c>
      <x:c r="C287" s="9" t="n">
        <x:v>8</x:v>
      </x:c>
      <x:c r="D287" s="9" t="n">
        <x:f>SUM('RawResults'!M2286,'RawResults'!M2287,'RawResults'!M2288,'RawResults'!M2289,'RawResults'!M2290,'RawResults'!M2291,'RawResults'!M2292,'RawResults'!M2293)</x:f>
        <x:v>6</x:v>
      </x:c>
      <x:c r="E287" s="15" t="n">
        <x:f>D287/C287</x:f>
        <x:v>0.75</x:v>
      </x:c>
      <x:c r="F287" s="9" t="n">
        <x:f>IF(D287=C287,1,0)</x:f>
        <x:v>0</x:v>
      </x:c>
      <x:c r="G287" s="9" t="n">
        <x:f>SUM('RawResults'!Q2286,'RawResults'!Q2287,'RawResults'!Q2288,'RawResults'!Q2289,'RawResults'!Q2290,'RawResults'!Q2291,'RawResults'!Q2292,'RawResults'!Q2293)</x:f>
        <x:v>6</x:v>
      </x:c>
      <x:c r="H287" s="15" t="n">
        <x:f>G287/C287</x:f>
        <x:v>0.75</x:v>
      </x:c>
      <x:c r="I287" s="9" t="n">
        <x:f>IF(G287=C287,1,0)</x:f>
        <x:v>0</x:v>
      </x:c>
      <x:c r="J287" s="9" t="n">
        <x:f>G287-D287</x:f>
        <x:v>0</x:v>
      </x:c>
    </x:row>
    <x:row r="288" ht="23" customHeight="1">
      <x:c r="A288" s="9" t="str">
        <x:v>NO_SEMANTIC</x:v>
      </x:c>
      <x:c r="B288" s="9" t="str">
        <x:v>I2-019</x:v>
      </x:c>
      <x:c r="C288" s="9" t="n">
        <x:v>6</x:v>
      </x:c>
      <x:c r="D288" s="9" t="n">
        <x:f>SUM('RawResults'!M2294,'RawResults'!M2295,'RawResults'!M2296,'RawResults'!M2297,'RawResults'!M2298,'RawResults'!M2299)</x:f>
        <x:v>6</x:v>
      </x:c>
      <x:c r="E288" s="15" t="n">
        <x:f>D288/C288</x:f>
        <x:v>1</x:v>
      </x:c>
      <x:c r="F288" s="9" t="n">
        <x:f>IF(D288=C288,1,0)</x:f>
        <x:v>1</x:v>
      </x:c>
      <x:c r="G288" s="9" t="n">
        <x:f>SUM('RawResults'!Q2294,'RawResults'!Q2295,'RawResults'!Q2296,'RawResults'!Q2297,'RawResults'!Q2298,'RawResults'!Q2299)</x:f>
        <x:v>6</x:v>
      </x:c>
      <x:c r="H288" s="15" t="n">
        <x:f>G288/C288</x:f>
        <x:v>1</x:v>
      </x:c>
      <x:c r="I288" s="9" t="n">
        <x:f>IF(G288=C288,1,0)</x:f>
        <x:v>1</x:v>
      </x:c>
      <x:c r="J288" s="9" t="n">
        <x:f>G288-D288</x:f>
        <x:v>0</x:v>
      </x:c>
    </x:row>
    <x:row r="289" ht="23" customHeight="1">
      <x:c r="A289" s="9" t="str">
        <x:v>NO_SEMANTIC</x:v>
      </x:c>
      <x:c r="B289" s="9" t="str">
        <x:v>I2-021</x:v>
      </x:c>
      <x:c r="C289" s="9" t="n">
        <x:v>6</x:v>
      </x:c>
      <x:c r="D289" s="9" t="n">
        <x:f>SUM('RawResults'!M2300,'RawResults'!M2301,'RawResults'!M2302,'RawResults'!M2303,'RawResults'!M2304,'RawResults'!M2305)</x:f>
        <x:v>4</x:v>
      </x:c>
      <x:c r="E289" s="15" t="n">
        <x:f>D289/C289</x:f>
        <x:v>0.6666666666666666</x:v>
      </x:c>
      <x:c r="F289" s="9" t="n">
        <x:f>IF(D289=C289,1,0)</x:f>
        <x:v>0</x:v>
      </x:c>
      <x:c r="G289" s="9" t="n">
        <x:f>SUM('RawResults'!Q2300,'RawResults'!Q2301,'RawResults'!Q2302,'RawResults'!Q2303,'RawResults'!Q2304,'RawResults'!Q2305)</x:f>
        <x:v>4</x:v>
      </x:c>
      <x:c r="H289" s="15" t="n">
        <x:f>G289/C289</x:f>
        <x:v>0.6666666666666666</x:v>
      </x:c>
      <x:c r="I289" s="9" t="n">
        <x:f>IF(G289=C289,1,0)</x:f>
        <x:v>0</x:v>
      </x:c>
      <x:c r="J289" s="9" t="n">
        <x:f>G289-D289</x:f>
        <x:v>0</x:v>
      </x:c>
    </x:row>
    <x:row r="290" ht="23" customHeight="1">
      <x:c r="A290" s="9" t="str">
        <x:v>NO_SEMANTIC</x:v>
      </x:c>
      <x:c r="B290" s="9" t="str">
        <x:v>I2-022</x:v>
      </x:c>
      <x:c r="C290" s="9" t="n">
        <x:v>8</x:v>
      </x:c>
      <x:c r="D290" s="9" t="n">
        <x:f>SUM('RawResults'!M2306,'RawResults'!M2307,'RawResults'!M2308,'RawResults'!M2309,'RawResults'!M2310,'RawResults'!M2311,'RawResults'!M2312,'RawResults'!M2313)</x:f>
        <x:v>5</x:v>
      </x:c>
      <x:c r="E290" s="15" t="n">
        <x:f>D290/C290</x:f>
        <x:v>0.625</x:v>
      </x:c>
      <x:c r="F290" s="9" t="n">
        <x:f>IF(D290=C290,1,0)</x:f>
        <x:v>0</x:v>
      </x:c>
      <x:c r="G290" s="9" t="n">
        <x:f>SUM('RawResults'!Q2306,'RawResults'!Q2307,'RawResults'!Q2308,'RawResults'!Q2309,'RawResults'!Q2310,'RawResults'!Q2311,'RawResults'!Q2312,'RawResults'!Q2313)</x:f>
        <x:v>5</x:v>
      </x:c>
      <x:c r="H290" s="15" t="n">
        <x:f>G290/C290</x:f>
        <x:v>0.625</x:v>
      </x:c>
      <x:c r="I290" s="9" t="n">
        <x:f>IF(G290=C290,1,0)</x:f>
        <x:v>0</x:v>
      </x:c>
      <x:c r="J290" s="9" t="n">
        <x:f>G290-D290</x:f>
        <x:v>0</x:v>
      </x:c>
    </x:row>
    <x:row r="291" ht="23" customHeight="1">
      <x:c r="A291" s="9" t="str">
        <x:v>NO_SEMANTIC</x:v>
      </x:c>
      <x:c r="B291" s="9" t="str">
        <x:v>I2-023</x:v>
      </x:c>
      <x:c r="C291" s="9" t="n">
        <x:v>8</x:v>
      </x:c>
      <x:c r="D291" s="9" t="n">
        <x:f>SUM('RawResults'!M2314,'RawResults'!M2315,'RawResults'!M2316,'RawResults'!M2317,'RawResults'!M2318,'RawResults'!M2319,'RawResults'!M2320,'RawResults'!M2321)</x:f>
        <x:v>5</x:v>
      </x:c>
      <x:c r="E291" s="15" t="n">
        <x:f>D291/C291</x:f>
        <x:v>0.625</x:v>
      </x:c>
      <x:c r="F291" s="9" t="n">
        <x:f>IF(D291=C291,1,0)</x:f>
        <x:v>0</x:v>
      </x:c>
      <x:c r="G291" s="9" t="n">
        <x:f>SUM('RawResults'!Q2314,'RawResults'!Q2315,'RawResults'!Q2316,'RawResults'!Q2317,'RawResults'!Q2318,'RawResults'!Q2319,'RawResults'!Q2320,'RawResults'!Q2321)</x:f>
        <x:v>5</x:v>
      </x:c>
      <x:c r="H291" s="15" t="n">
        <x:f>G291/C291</x:f>
        <x:v>0.625</x:v>
      </x:c>
      <x:c r="I291" s="9" t="n">
        <x:f>IF(G291=C291,1,0)</x:f>
        <x:v>0</x:v>
      </x:c>
      <x:c r="J291" s="9" t="n">
        <x:f>G291-D291</x:f>
        <x:v>0</x:v>
      </x:c>
    </x:row>
    <x:row r="292" ht="23" customHeight="1">
      <x:c r="A292" s="9" t="str">
        <x:v>NO_SEMANTIC</x:v>
      </x:c>
      <x:c r="B292" s="9" t="str">
        <x:v>I2-024</x:v>
      </x:c>
      <x:c r="C292" s="9" t="n">
        <x:v>9</x:v>
      </x:c>
      <x:c r="D292" s="9" t="n">
        <x:f>SUM('RawResults'!M2322,'RawResults'!M2323,'RawResults'!M2324,'RawResults'!M2325,'RawResults'!M2326,'RawResults'!M2327,'RawResults'!M2328,'RawResults'!M2329,'RawResults'!M2330)</x:f>
        <x:v>5</x:v>
      </x:c>
      <x:c r="E292" s="15" t="n">
        <x:f>D292/C292</x:f>
        <x:v>0.5555555555555556</x:v>
      </x:c>
      <x:c r="F292" s="9" t="n">
        <x:f>IF(D292=C292,1,0)</x:f>
        <x:v>0</x:v>
      </x:c>
      <x:c r="G292" s="9" t="n">
        <x:f>SUM('RawResults'!Q2322,'RawResults'!Q2323,'RawResults'!Q2324,'RawResults'!Q2325,'RawResults'!Q2326,'RawResults'!Q2327,'RawResults'!Q2328,'RawResults'!Q2329,'RawResults'!Q2330)</x:f>
        <x:v>5</x:v>
      </x:c>
      <x:c r="H292" s="15" t="n">
        <x:f>G292/C292</x:f>
        <x:v>0.5555555555555556</x:v>
      </x:c>
      <x:c r="I292" s="9" t="n">
        <x:f>IF(G292=C292,1,0)</x:f>
        <x:v>0</x:v>
      </x:c>
      <x:c r="J292" s="9" t="n">
        <x:f>G292-D292</x:f>
        <x:v>0</x:v>
      </x:c>
    </x:row>
    <x:row r="293" ht="23" customHeight="1">
      <x:c r="A293" s="9" t="str">
        <x:v>NO_SEMANTIC</x:v>
      </x:c>
      <x:c r="B293" s="9" t="str">
        <x:v>I2-026</x:v>
      </x:c>
      <x:c r="C293" s="9" t="n">
        <x:v>8</x:v>
      </x:c>
      <x:c r="D293" s="9" t="n">
        <x:f>SUM('RawResults'!M2331,'RawResults'!M2332,'RawResults'!M2333,'RawResults'!M2334,'RawResults'!M2335,'RawResults'!M2336,'RawResults'!M2337,'RawResults'!M2338)</x:f>
        <x:v>4</x:v>
      </x:c>
      <x:c r="E293" s="15" t="n">
        <x:f>D293/C293</x:f>
        <x:v>0.5</x:v>
      </x:c>
      <x:c r="F293" s="9" t="n">
        <x:f>IF(D293=C293,1,0)</x:f>
        <x:v>0</x:v>
      </x:c>
      <x:c r="G293" s="9" t="n">
        <x:f>SUM('RawResults'!Q2331,'RawResults'!Q2332,'RawResults'!Q2333,'RawResults'!Q2334,'RawResults'!Q2335,'RawResults'!Q2336,'RawResults'!Q2337,'RawResults'!Q2338)</x:f>
        <x:v>4</x:v>
      </x:c>
      <x:c r="H293" s="15" t="n">
        <x:f>G293/C293</x:f>
        <x:v>0.5</x:v>
      </x:c>
      <x:c r="I293" s="9" t="n">
        <x:f>IF(G293=C293,1,0)</x:f>
        <x:v>0</x:v>
      </x:c>
      <x:c r="J293" s="9" t="n">
        <x:f>G293-D293</x:f>
        <x:v>0</x:v>
      </x:c>
    </x:row>
    <x:row r="294" ht="23" customHeight="1">
      <x:c r="A294" s="9" t="str">
        <x:v>NO_SEMANTIC</x:v>
      </x:c>
      <x:c r="B294" s="9" t="str">
        <x:v>I2-029</x:v>
      </x:c>
      <x:c r="C294" s="9" t="n">
        <x:v>6</x:v>
      </x:c>
      <x:c r="D294" s="9" t="n">
        <x:f>SUM('RawResults'!M2339,'RawResults'!M2340,'RawResults'!M2341,'RawResults'!M2342,'RawResults'!M2343,'RawResults'!M2344)</x:f>
        <x:v>0</x:v>
      </x:c>
      <x:c r="E294" s="15" t="n">
        <x:f>D294/C294</x:f>
        <x:v>0</x:v>
      </x:c>
      <x:c r="F294" s="9" t="n">
        <x:f>IF(D294=C294,1,0)</x:f>
        <x:v>0</x:v>
      </x:c>
      <x:c r="G294" s="9" t="n">
        <x:f>SUM('RawResults'!Q2339,'RawResults'!Q2340,'RawResults'!Q2341,'RawResults'!Q2342,'RawResults'!Q2343,'RawResults'!Q2344)</x:f>
        <x:v>0</x:v>
      </x:c>
      <x:c r="H294" s="15" t="n">
        <x:f>G294/C294</x:f>
        <x:v>0</x:v>
      </x:c>
      <x:c r="I294" s="9" t="n">
        <x:f>IF(G294=C294,1,0)</x:f>
        <x:v>0</x:v>
      </x:c>
      <x:c r="J294" s="9" t="n">
        <x:f>G294-D294</x:f>
        <x:v>0</x:v>
      </x:c>
    </x:row>
    <x:row r="295" ht="23" customHeight="1">
      <x:c r="A295" s="9" t="str">
        <x:v>NO_SEMANTIC</x:v>
      </x:c>
      <x:c r="B295" s="9" t="str">
        <x:v>I2-030</x:v>
      </x:c>
      <x:c r="C295" s="9" t="n">
        <x:v>9</x:v>
      </x:c>
      <x:c r="D295" s="9" t="n">
        <x:f>SUM('RawResults'!M2345,'RawResults'!M2346,'RawResults'!M2347,'RawResults'!M2348,'RawResults'!M2349,'RawResults'!M2350,'RawResults'!M2351,'RawResults'!M2352,'RawResults'!M2353)</x:f>
        <x:v>0</x:v>
      </x:c>
      <x:c r="E295" s="15" t="n">
        <x:f>D295/C295</x:f>
        <x:v>0</x:v>
      </x:c>
      <x:c r="F295" s="9" t="n">
        <x:f>IF(D295=C295,1,0)</x:f>
        <x:v>0</x:v>
      </x:c>
      <x:c r="G295" s="9" t="n">
        <x:f>SUM('RawResults'!Q2345,'RawResults'!Q2346,'RawResults'!Q2347,'RawResults'!Q2348,'RawResults'!Q2349,'RawResults'!Q2350,'RawResults'!Q2351,'RawResults'!Q2352,'RawResults'!Q2353)</x:f>
        <x:v>0</x:v>
      </x:c>
      <x:c r="H295" s="15" t="n">
        <x:f>G295/C295</x:f>
        <x:v>0</x:v>
      </x:c>
      <x:c r="I295" s="9" t="n">
        <x:f>IF(G295=C295,1,0)</x:f>
        <x:v>0</x:v>
      </x:c>
      <x:c r="J295" s="9" t="n">
        <x:f>G295-D295</x:f>
        <x:v>0</x:v>
      </x:c>
    </x:row>
    <x:row r="296" ht="23" customHeight="1">
      <x:c r="A296" s="9" t="str">
        <x:v>NO_SEMANTIC</x:v>
      </x:c>
      <x:c r="B296" s="9" t="str">
        <x:v>I2-031</x:v>
      </x:c>
      <x:c r="C296" s="9" t="n">
        <x:v>7</x:v>
      </x:c>
      <x:c r="D296" s="9" t="n">
        <x:f>SUM('RawResults'!M2354,'RawResults'!M2355,'RawResults'!M2356,'RawResults'!M2357,'RawResults'!M2358,'RawResults'!M2359,'RawResults'!M2360)</x:f>
        <x:v>0</x:v>
      </x:c>
      <x:c r="E296" s="15" t="n">
        <x:f>D296/C296</x:f>
        <x:v>0</x:v>
      </x:c>
      <x:c r="F296" s="9" t="n">
        <x:f>IF(D296=C296,1,0)</x:f>
        <x:v>0</x:v>
      </x:c>
      <x:c r="G296" s="9" t="n">
        <x:f>SUM('RawResults'!Q2354,'RawResults'!Q2355,'RawResults'!Q2356,'RawResults'!Q2357,'RawResults'!Q2358,'RawResults'!Q2359,'RawResults'!Q2360)</x:f>
        <x:v>0</x:v>
      </x:c>
      <x:c r="H296" s="15" t="n">
        <x:f>G296/C296</x:f>
        <x:v>0</x:v>
      </x:c>
      <x:c r="I296" s="9" t="n">
        <x:f>IF(G296=C296,1,0)</x:f>
        <x:v>0</x:v>
      </x:c>
      <x:c r="J296" s="9" t="n">
        <x:f>G296-D296</x:f>
        <x:v>0</x:v>
      </x:c>
    </x:row>
    <x:row r="297" ht="23" customHeight="1">
      <x:c r="A297" s="9" t="str">
        <x:v>NO_SEMANTIC</x:v>
      </x:c>
      <x:c r="B297" s="9" t="str">
        <x:v>I2-032</x:v>
      </x:c>
      <x:c r="C297" s="9" t="n">
        <x:v>6</x:v>
      </x:c>
      <x:c r="D297" s="9" t="n">
        <x:f>SUM('RawResults'!M2361,'RawResults'!M2362,'RawResults'!M2363,'RawResults'!M2364,'RawResults'!M2365,'RawResults'!M2366)</x:f>
        <x:v>4</x:v>
      </x:c>
      <x:c r="E297" s="15" t="n">
        <x:f>D297/C297</x:f>
        <x:v>0.6666666666666666</x:v>
      </x:c>
      <x:c r="F297" s="9" t="n">
        <x:f>IF(D297=C297,1,0)</x:f>
        <x:v>0</x:v>
      </x:c>
      <x:c r="G297" s="9" t="n">
        <x:f>SUM('RawResults'!Q2361,'RawResults'!Q2362,'RawResults'!Q2363,'RawResults'!Q2364,'RawResults'!Q2365,'RawResults'!Q2366)</x:f>
        <x:v>4</x:v>
      </x:c>
      <x:c r="H297" s="15" t="n">
        <x:f>G297/C297</x:f>
        <x:v>0.6666666666666666</x:v>
      </x:c>
      <x:c r="I297" s="9" t="n">
        <x:f>IF(G297=C297,1,0)</x:f>
        <x:v>0</x:v>
      </x:c>
      <x:c r="J297" s="9" t="n">
        <x:f>G297-D297</x:f>
        <x:v>0</x:v>
      </x:c>
    </x:row>
    <x:row r="298" ht="23" customHeight="1">
      <x:c r="A298" s="9" t="str">
        <x:v>NO_SEMANTIC</x:v>
      </x:c>
      <x:c r="B298" s="9" t="str">
        <x:v>I2-034</x:v>
      </x:c>
      <x:c r="C298" s="9" t="n">
        <x:v>6</x:v>
      </x:c>
      <x:c r="D298" s="9" t="n">
        <x:f>SUM('RawResults'!M2367,'RawResults'!M2368,'RawResults'!M2369,'RawResults'!M2370,'RawResults'!M2371,'RawResults'!M2372)</x:f>
        <x:v>3</x:v>
      </x:c>
      <x:c r="E298" s="15" t="n">
        <x:f>D298/C298</x:f>
        <x:v>0.5</x:v>
      </x:c>
      <x:c r="F298" s="9" t="n">
        <x:f>IF(D298=C298,1,0)</x:f>
        <x:v>0</x:v>
      </x:c>
      <x:c r="G298" s="9" t="n">
        <x:f>SUM('RawResults'!Q2367,'RawResults'!Q2368,'RawResults'!Q2369,'RawResults'!Q2370,'RawResults'!Q2371,'RawResults'!Q2372)</x:f>
        <x:v>3</x:v>
      </x:c>
      <x:c r="H298" s="15" t="n">
        <x:f>G298/C298</x:f>
        <x:v>0.5</x:v>
      </x:c>
      <x:c r="I298" s="9" t="n">
        <x:f>IF(G298=C298,1,0)</x:f>
        <x:v>0</x:v>
      </x:c>
      <x:c r="J298" s="9" t="n">
        <x:f>G298-D298</x:f>
        <x:v>0</x:v>
      </x:c>
    </x:row>
    <x:row r="299" ht="23" customHeight="1">
      <x:c r="A299" s="9" t="str">
        <x:v>NO_SEMANTIC</x:v>
      </x:c>
      <x:c r="B299" s="9" t="str">
        <x:v>I2-035</x:v>
      </x:c>
      <x:c r="C299" s="9" t="n">
        <x:v>6</x:v>
      </x:c>
      <x:c r="D299" s="9" t="n">
        <x:f>SUM('RawResults'!M2373,'RawResults'!M2374,'RawResults'!M2375,'RawResults'!M2376,'RawResults'!M2377,'RawResults'!M2378)</x:f>
        <x:v>4</x:v>
      </x:c>
      <x:c r="E299" s="15" t="n">
        <x:f>D299/C299</x:f>
        <x:v>0.6666666666666666</x:v>
      </x:c>
      <x:c r="F299" s="9" t="n">
        <x:f>IF(D299=C299,1,0)</x:f>
        <x:v>0</x:v>
      </x:c>
      <x:c r="G299" s="9" t="n">
        <x:f>SUM('RawResults'!Q2373,'RawResults'!Q2374,'RawResults'!Q2375,'RawResults'!Q2376,'RawResults'!Q2377,'RawResults'!Q2378)</x:f>
        <x:v>4</x:v>
      </x:c>
      <x:c r="H299" s="15" t="n">
        <x:f>G299/C299</x:f>
        <x:v>0.6666666666666666</x:v>
      </x:c>
      <x:c r="I299" s="9" t="n">
        <x:f>IF(G299=C299,1,0)</x:f>
        <x:v>0</x:v>
      </x:c>
      <x:c r="J299" s="9" t="n">
        <x:f>G299-D299</x:f>
        <x:v>0</x:v>
      </x:c>
    </x:row>
    <x:row r="300" ht="23" customHeight="1">
      <x:c r="A300" s="9" t="str">
        <x:v>NO_SEMANTIC</x:v>
      </x:c>
      <x:c r="B300" s="9" t="str">
        <x:v>I2-037</x:v>
      </x:c>
      <x:c r="C300" s="9" t="n">
        <x:v>5</x:v>
      </x:c>
      <x:c r="D300" s="9" t="n">
        <x:f>SUM('RawResults'!M2379,'RawResults'!M2380,'RawResults'!M2381,'RawResults'!M2382,'RawResults'!M2383)</x:f>
        <x:v>3</x:v>
      </x:c>
      <x:c r="E300" s="15" t="n">
        <x:f>D300/C300</x:f>
        <x:v>0.6</x:v>
      </x:c>
      <x:c r="F300" s="9" t="n">
        <x:f>IF(D300=C300,1,0)</x:f>
        <x:v>0</x:v>
      </x:c>
      <x:c r="G300" s="9" t="n">
        <x:f>SUM('RawResults'!Q2379,'RawResults'!Q2380,'RawResults'!Q2381,'RawResults'!Q2382,'RawResults'!Q2383)</x:f>
        <x:v>3</x:v>
      </x:c>
      <x:c r="H300" s="15" t="n">
        <x:f>G300/C300</x:f>
        <x:v>0.6</x:v>
      </x:c>
      <x:c r="I300" s="9" t="n">
        <x:f>IF(G300=C300,1,0)</x:f>
        <x:v>0</x:v>
      </x:c>
      <x:c r="J300" s="9" t="n">
        <x:f>G300-D300</x:f>
        <x:v>0</x:v>
      </x:c>
    </x:row>
    <x:row r="301" ht="23" customHeight="1">
      <x:c r="A301" s="9" t="str">
        <x:v>NO_SEMANTIC</x:v>
      </x:c>
      <x:c r="B301" s="9" t="str">
        <x:v>I2-040</x:v>
      </x:c>
      <x:c r="C301" s="9" t="n">
        <x:v>8</x:v>
      </x:c>
      <x:c r="D301" s="9" t="n">
        <x:f>SUM('RawResults'!M2384,'RawResults'!M2385,'RawResults'!M2386,'RawResults'!M2387,'RawResults'!M2388,'RawResults'!M2389,'RawResults'!M2390,'RawResults'!M2391)</x:f>
        <x:v>4</x:v>
      </x:c>
      <x:c r="E301" s="15" t="n">
        <x:f>D301/C301</x:f>
        <x:v>0.5</x:v>
      </x:c>
      <x:c r="F301" s="9" t="n">
        <x:f>IF(D301=C301,1,0)</x:f>
        <x:v>0</x:v>
      </x:c>
      <x:c r="G301" s="9" t="n">
        <x:f>SUM('RawResults'!Q2384,'RawResults'!Q2385,'RawResults'!Q2386,'RawResults'!Q2387,'RawResults'!Q2388,'RawResults'!Q2389,'RawResults'!Q2390,'RawResults'!Q2391)</x:f>
        <x:v>4</x:v>
      </x:c>
      <x:c r="H301" s="15" t="n">
        <x:f>G301/C301</x:f>
        <x:v>0.5</x:v>
      </x:c>
      <x:c r="I301" s="9" t="n">
        <x:f>IF(G301=C301,1,0)</x:f>
        <x:v>0</x:v>
      </x:c>
      <x:c r="J301" s="9" t="n">
        <x:f>G301-D301</x:f>
        <x:v>0</x:v>
      </x:c>
    </x:row>
    <x:row r="302" ht="23" customHeight="1">
      <x:c r="A302" s="9" t="str">
        <x:v>NO_SEMANTIC</x:v>
      </x:c>
      <x:c r="B302" s="9" t="str">
        <x:v>I2-041</x:v>
      </x:c>
      <x:c r="C302" s="9" t="n">
        <x:v>7</x:v>
      </x:c>
      <x:c r="D302" s="9" t="n">
        <x:f>SUM('RawResults'!M2392,'RawResults'!M2393,'RawResults'!M2394,'RawResults'!M2395,'RawResults'!M2396,'RawResults'!M2397,'RawResults'!M2398)</x:f>
        <x:v>7</x:v>
      </x:c>
      <x:c r="E302" s="15" t="n">
        <x:f>D302/C302</x:f>
        <x:v>1</x:v>
      </x:c>
      <x:c r="F302" s="9" t="n">
        <x:f>IF(D302=C302,1,0)</x:f>
        <x:v>1</x:v>
      </x:c>
      <x:c r="G302" s="9" t="n">
        <x:f>SUM('RawResults'!Q2392,'RawResults'!Q2393,'RawResults'!Q2394,'RawResults'!Q2395,'RawResults'!Q2396,'RawResults'!Q2397,'RawResults'!Q2398)</x:f>
        <x:v>7</x:v>
      </x:c>
      <x:c r="H302" s="15" t="n">
        <x:f>G302/C302</x:f>
        <x:v>1</x:v>
      </x:c>
      <x:c r="I302" s="9" t="n">
        <x:f>IF(G302=C302,1,0)</x:f>
        <x:v>1</x:v>
      </x:c>
      <x:c r="J302" s="9" t="n">
        <x:f>G302-D302</x:f>
        <x:v>0</x:v>
      </x:c>
    </x:row>
    <x:row r="303" ht="23" customHeight="1">
      <x:c r="A303" s="9" t="str">
        <x:v>NO_SEMANTIC</x:v>
      </x:c>
      <x:c r="B303" s="9" t="str">
        <x:v>I2-042</x:v>
      </x:c>
      <x:c r="C303" s="9" t="n">
        <x:v>7</x:v>
      </x:c>
      <x:c r="D303" s="9" t="n">
        <x:f>SUM('RawResults'!M2399,'RawResults'!M2400,'RawResults'!M2401,'RawResults'!M2402,'RawResults'!M2403,'RawResults'!M2404,'RawResults'!M2405)</x:f>
        <x:v>7</x:v>
      </x:c>
      <x:c r="E303" s="15" t="n">
        <x:f>D303/C303</x:f>
        <x:v>1</x:v>
      </x:c>
      <x:c r="F303" s="9" t="n">
        <x:f>IF(D303=C303,1,0)</x:f>
        <x:v>1</x:v>
      </x:c>
      <x:c r="G303" s="9" t="n">
        <x:f>SUM('RawResults'!Q2399,'RawResults'!Q2400,'RawResults'!Q2401,'RawResults'!Q2402,'RawResults'!Q2403,'RawResults'!Q2404,'RawResults'!Q2405)</x:f>
        <x:v>7</x:v>
      </x:c>
      <x:c r="H303" s="15" t="n">
        <x:f>G303/C303</x:f>
        <x:v>1</x:v>
      </x:c>
      <x:c r="I303" s="9" t="n">
        <x:f>IF(G303=C303,1,0)</x:f>
        <x:v>1</x:v>
      </x:c>
      <x:c r="J303" s="9" t="n">
        <x:f>G303-D303</x:f>
        <x:v>0</x:v>
      </x:c>
    </x:row>
    <x:row r="304" ht="23" customHeight="1">
      <x:c r="A304" s="9" t="str">
        <x:v>NO_SEMANTIC</x:v>
      </x:c>
      <x:c r="B304" s="9" t="str">
        <x:v>I2-043</x:v>
      </x:c>
      <x:c r="C304" s="9" t="n">
        <x:v>6</x:v>
      </x:c>
      <x:c r="D304" s="9" t="n">
        <x:f>SUM('RawResults'!M2406,'RawResults'!M2407,'RawResults'!M2408,'RawResults'!M2409,'RawResults'!M2410,'RawResults'!M2411)</x:f>
        <x:v>6</x:v>
      </x:c>
      <x:c r="E304" s="15" t="n">
        <x:f>D304/C304</x:f>
        <x:v>1</x:v>
      </x:c>
      <x:c r="F304" s="9" t="n">
        <x:f>IF(D304=C304,1,0)</x:f>
        <x:v>1</x:v>
      </x:c>
      <x:c r="G304" s="9" t="n">
        <x:f>SUM('RawResults'!Q2406,'RawResults'!Q2407,'RawResults'!Q2408,'RawResults'!Q2409,'RawResults'!Q2410,'RawResults'!Q2411)</x:f>
        <x:v>6</x:v>
      </x:c>
      <x:c r="H304" s="15" t="n">
        <x:f>G304/C304</x:f>
        <x:v>1</x:v>
      </x:c>
      <x:c r="I304" s="9" t="n">
        <x:f>IF(G304=C304,1,0)</x:f>
        <x:v>1</x:v>
      </x:c>
      <x:c r="J304" s="9" t="n">
        <x:f>G304-D304</x:f>
        <x:v>0</x:v>
      </x:c>
    </x:row>
    <x:row r="305" ht="23" customHeight="1">
      <x:c r="A305" s="9" t="str">
        <x:v>NO_SEMANTIC</x:v>
      </x:c>
      <x:c r="B305" s="9" t="str">
        <x:v>I2-046</x:v>
      </x:c>
      <x:c r="C305" s="9" t="n">
        <x:v>10</x:v>
      </x:c>
      <x:c r="D305" s="9" t="n">
        <x:f>SUM('RawResults'!M2412,'RawResults'!M2413,'RawResults'!M2414,'RawResults'!M2415,'RawResults'!M2416,'RawResults'!M2417,'RawResults'!M2418,'RawResults'!M2419,'RawResults'!M2420,'RawResults'!M2421)</x:f>
        <x:v>10</x:v>
      </x:c>
      <x:c r="E305" s="15" t="n">
        <x:f>D305/C305</x:f>
        <x:v>1</x:v>
      </x:c>
      <x:c r="F305" s="9" t="n">
        <x:f>IF(D305=C305,1,0)</x:f>
        <x:v>1</x:v>
      </x:c>
      <x:c r="G305" s="9" t="n">
        <x:f>SUM('RawResults'!Q2412,'RawResults'!Q2413,'RawResults'!Q2414,'RawResults'!Q2415,'RawResults'!Q2416,'RawResults'!Q2417,'RawResults'!Q2418,'RawResults'!Q2419,'RawResults'!Q2420,'RawResults'!Q2421)</x:f>
        <x:v>10</x:v>
      </x:c>
      <x:c r="H305" s="15" t="n">
        <x:f>G305/C305</x:f>
        <x:v>1</x:v>
      </x:c>
      <x:c r="I305" s="9" t="n">
        <x:f>IF(G305=C305,1,0)</x:f>
        <x:v>1</x:v>
      </x:c>
      <x:c r="J305" s="9" t="n">
        <x:f>G305-D305</x:f>
        <x:v>0</x:v>
      </x:c>
    </x:row>
    <x:row r="306" ht="23" customHeight="1">
      <x:c r="A306" s="9" t="str">
        <x:v>NO_SEMANTIC</x:v>
      </x:c>
      <x:c r="B306" s="9" t="str">
        <x:v>I2-047</x:v>
      </x:c>
      <x:c r="C306" s="9" t="n">
        <x:v>8</x:v>
      </x:c>
      <x:c r="D306" s="9" t="n">
        <x:f>SUM('RawResults'!M2422,'RawResults'!M2423,'RawResults'!M2424,'RawResults'!M2425,'RawResults'!M2426,'RawResults'!M2427,'RawResults'!M2428,'RawResults'!M2429)</x:f>
        <x:v>8</x:v>
      </x:c>
      <x:c r="E306" s="15" t="n">
        <x:f>D306/C306</x:f>
        <x:v>1</x:v>
      </x:c>
      <x:c r="F306" s="9" t="n">
        <x:f>IF(D306=C306,1,0)</x:f>
        <x:v>1</x:v>
      </x:c>
      <x:c r="G306" s="9" t="n">
        <x:f>SUM('RawResults'!Q2422,'RawResults'!Q2423,'RawResults'!Q2424,'RawResults'!Q2425,'RawResults'!Q2426,'RawResults'!Q2427,'RawResults'!Q2428,'RawResults'!Q2429)</x:f>
        <x:v>8</x:v>
      </x:c>
      <x:c r="H306" s="15" t="n">
        <x:f>G306/C306</x:f>
        <x:v>1</x:v>
      </x:c>
      <x:c r="I306" s="9" t="n">
        <x:f>IF(G306=C306,1,0)</x:f>
        <x:v>1</x:v>
      </x:c>
      <x:c r="J306" s="9" t="n">
        <x:f>G306-D306</x:f>
        <x:v>0</x:v>
      </x:c>
    </x:row>
    <x:row r="307" ht="23" customHeight="1">
      <x:c r="A307" s="9" t="str">
        <x:v>NO_SEMANTIC</x:v>
      </x:c>
      <x:c r="B307" s="9" t="str">
        <x:v>I2-048</x:v>
      </x:c>
      <x:c r="C307" s="9" t="n">
        <x:v>152</x:v>
      </x:c>
      <x:c r="D307" s="9" t="n">
        <x:f>SUM('RawResults'!M2430,'RawResults'!M2431,'RawResults'!M2432,'RawResults'!M2433,'RawResults'!M2434,'RawResults'!M2435,'RawResults'!M2436,'RawResults'!M2437,'RawResults'!M2438,'RawResults'!M2439,'RawResults'!M2440,'RawResults'!M2441,'RawResults'!M2442,'RawResults'!M2443,'RawResults'!M2444,'RawResults'!M2445,'RawResults'!M2446,'RawResults'!M2447,'RawResults'!M2448,'RawResults'!M2449,'RawResults'!M2450,'RawResults'!M2451,'RawResults'!M2452,'RawResults'!M2453,'RawResults'!M2454,'RawResults'!M2455,'RawResults'!M2456,'RawResults'!M2457,'RawResults'!M2458,'RawResults'!M2459,'RawResults'!M2460,'RawResults'!M2461,'RawResults'!M2462,'RawResults'!M2463,'RawResults'!M2464,'RawResults'!M2465,'RawResults'!M2466,'RawResults'!M2467,'RawResults'!M2468,'RawResults'!M2469,'RawResults'!M2470,'RawResults'!M2471,'RawResults'!M2472,'RawResults'!M2473,'RawResults'!M2474,'RawResults'!M2475,'RawResults'!M2476,'RawResults'!M2477,'RawResults'!M2478,'RawResults'!M2479,'RawResults'!M2480,'RawResults'!M2481,'RawResults'!M2482,'RawResults'!M2483,'RawResults'!M2484,'RawResults'!M2485,'RawResults'!M2486,'RawResults'!M2487,'RawResults'!M2488,'RawResults'!M2489,'RawResults'!M2490,'RawResults'!M2491,'RawResults'!M2492,'RawResults'!M2493,'RawResults'!M2494,'RawResults'!M2495,'RawResults'!M2496,'RawResults'!M2497,'RawResults'!M2498,'RawResults'!M2499,'RawResults'!M2500,'RawResults'!M2501,'RawResults'!M2502,'RawResults'!M2503,'RawResults'!M2504,'RawResults'!M2505,'RawResults'!M2506,'RawResults'!M2507,'RawResults'!M2508,'RawResults'!M2509,'RawResults'!M2510,'RawResults'!M2511,'RawResults'!M2512,'RawResults'!M2513,'RawResults'!M2514,'RawResults'!M2515,'RawResults'!M2516,'RawResults'!M2517,'RawResults'!M2518,'RawResults'!M2519,'RawResults'!M2520,'RawResults'!M2521,'RawResults'!M2522,'RawResults'!M2523,'RawResults'!M2524,'RawResults'!M2525,'RawResults'!M2526,'RawResults'!M2527,'RawResults'!M2528,'RawResults'!M2529,'RawResults'!M2530,'RawResults'!M2531,'RawResults'!M2532,'RawResults'!M2533,'RawResults'!M2534,'RawResults'!M2535,'RawResults'!M2536,'RawResults'!M2537,'RawResults'!M2538,'RawResults'!M2539,'RawResults'!M2540,'RawResults'!M2541,'RawResults'!M2542,'RawResults'!M2543,'RawResults'!M2544,'RawResults'!M2545,'RawResults'!M2546,'RawResults'!M2547,'RawResults'!M2548,'RawResults'!M2549,'RawResults'!M2550,'RawResults'!M2551,'RawResults'!M2552,'RawResults'!M2553,'RawResults'!M2554,'RawResults'!M2555,'RawResults'!M2556,'RawResults'!M2557,'RawResults'!M2558,'RawResults'!M2559,'RawResults'!M2560,'RawResults'!M2561,'RawResults'!M2562,'RawResults'!M2563,'RawResults'!M2564,'RawResults'!M2565,'RawResults'!M2566,'RawResults'!M2567,'RawResults'!M2568,'RawResults'!M2569,'RawResults'!M2570,'RawResults'!M2571,'RawResults'!M2572,'RawResults'!M2573,'RawResults'!M2574,'RawResults'!M2575,'RawResults'!M2576,'RawResults'!M2577,'RawResults'!M2578,'RawResults'!M2579,'RawResults'!M2580,'RawResults'!M2581)</x:f>
        <x:v>16</x:v>
      </x:c>
      <x:c r="E307" s="15" t="n">
        <x:f>D307/C307</x:f>
        <x:v>0.10526315789473684</x:v>
      </x:c>
      <x:c r="F307" s="9" t="n">
        <x:f>IF(D307=C307,1,0)</x:f>
        <x:v>0</x:v>
      </x:c>
      <x:c r="G307" s="9" t="n">
        <x:f>SUM('RawResults'!Q2430,'RawResults'!Q2431,'RawResults'!Q2432,'RawResults'!Q2433,'RawResults'!Q2434,'RawResults'!Q2435,'RawResults'!Q2436,'RawResults'!Q2437,'RawResults'!Q2438,'RawResults'!Q2439,'RawResults'!Q2440,'RawResults'!Q2441,'RawResults'!Q2442,'RawResults'!Q2443,'RawResults'!Q2444,'RawResults'!Q2445,'RawResults'!Q2446,'RawResults'!Q2447,'RawResults'!Q2448,'RawResults'!Q2449,'RawResults'!Q2450,'RawResults'!Q2451,'RawResults'!Q2452,'RawResults'!Q2453,'RawResults'!Q2454,'RawResults'!Q2455,'RawResults'!Q2456,'RawResults'!Q2457,'RawResults'!Q2458,'RawResults'!Q2459,'RawResults'!Q2460,'RawResults'!Q2461,'RawResults'!Q2462,'RawResults'!Q2463,'RawResults'!Q2464,'RawResults'!Q2465,'RawResults'!Q2466,'RawResults'!Q2467,'RawResults'!Q2468,'RawResults'!Q2469,'RawResults'!Q2470,'RawResults'!Q2471,'RawResults'!Q2472,'RawResults'!Q2473,'RawResults'!Q2474,'RawResults'!Q2475,'RawResults'!Q2476,'RawResults'!Q2477,'RawResults'!Q2478,'RawResults'!Q2479,'RawResults'!Q2480,'RawResults'!Q2481,'RawResults'!Q2482,'RawResults'!Q2483,'RawResults'!Q2484,'RawResults'!Q2485,'RawResults'!Q2486,'RawResults'!Q2487,'RawResults'!Q2488,'RawResults'!Q2489,'RawResults'!Q2490,'RawResults'!Q2491,'RawResults'!Q2492,'RawResults'!Q2493,'RawResults'!Q2494,'RawResults'!Q2495,'RawResults'!Q2496,'RawResults'!Q2497,'RawResults'!Q2498,'RawResults'!Q2499,'RawResults'!Q2500,'RawResults'!Q2501,'RawResults'!Q2502,'RawResults'!Q2503,'RawResults'!Q2504,'RawResults'!Q2505,'RawResults'!Q2506,'RawResults'!Q2507,'RawResults'!Q2508,'RawResults'!Q2509,'RawResults'!Q2510,'RawResults'!Q2511,'RawResults'!Q2512,'RawResults'!Q2513,'RawResults'!Q2514,'RawResults'!Q2515,'RawResults'!Q2516,'RawResults'!Q2517,'RawResults'!Q2518,'RawResults'!Q2519,'RawResults'!Q2520,'RawResults'!Q2521,'RawResults'!Q2522,'RawResults'!Q2523,'RawResults'!Q2524,'RawResults'!Q2525,'RawResults'!Q2526,'RawResults'!Q2527,'RawResults'!Q2528,'RawResults'!Q2529,'RawResults'!Q2530,'RawResults'!Q2531,'RawResults'!Q2532,'RawResults'!Q2533,'RawResults'!Q2534,'RawResults'!Q2535,'RawResults'!Q2536,'RawResults'!Q2537,'RawResults'!Q2538,'RawResults'!Q2539,'RawResults'!Q2540,'RawResults'!Q2541,'RawResults'!Q2542,'RawResults'!Q2543,'RawResults'!Q2544,'RawResults'!Q2545,'RawResults'!Q2546,'RawResults'!Q2547,'RawResults'!Q2548,'RawResults'!Q2549,'RawResults'!Q2550,'RawResults'!Q2551,'RawResults'!Q2552,'RawResults'!Q2553,'RawResults'!Q2554,'RawResults'!Q2555,'RawResults'!Q2556,'RawResults'!Q2557,'RawResults'!Q2558,'RawResults'!Q2559,'RawResults'!Q2560,'RawResults'!Q2561,'RawResults'!Q2562,'RawResults'!Q2563,'RawResults'!Q2564,'RawResults'!Q2565,'RawResults'!Q2566,'RawResults'!Q2567,'RawResults'!Q2568,'RawResults'!Q2569,'RawResults'!Q2570,'RawResults'!Q2571,'RawResults'!Q2572,'RawResults'!Q2573,'RawResults'!Q2574,'RawResults'!Q2575,'RawResults'!Q2576,'RawResults'!Q2577,'RawResults'!Q2578,'RawResults'!Q2579,'RawResults'!Q2580,'RawResults'!Q2581)</x:f>
        <x:v>16</x:v>
      </x:c>
      <x:c r="H307" s="15" t="n">
        <x:f>G307/C307</x:f>
        <x:v>0.10526315789473684</x:v>
      </x:c>
      <x:c r="I307" s="9" t="n">
        <x:f>IF(G307=C307,1,0)</x:f>
        <x:v>0</x:v>
      </x:c>
      <x:c r="J307" s="9" t="n">
        <x:f>G307-D307</x:f>
        <x:v>0</x:v>
      </x:c>
    </x:row>
    <x:row r="308" ht="23" customHeight="1">
      <x:c r="A308" s="9" t="str">
        <x:v>NO_SEMANTIC</x:v>
      </x:c>
      <x:c r="B308" s="9" t="str">
        <x:v>I2-050</x:v>
      </x:c>
      <x:c r="C308" s="9" t="n">
        <x:v>14</x:v>
      </x:c>
      <x:c r="D308" s="9" t="n">
        <x:f>SUM('RawResults'!M2582,'RawResults'!M2583,'RawResults'!M2584,'RawResults'!M2585,'RawResults'!M2586,'RawResults'!M2587,'RawResults'!M2588,'RawResults'!M2589,'RawResults'!M2590,'RawResults'!M2591,'RawResults'!M2592,'RawResults'!M2593,'RawResults'!M2594,'RawResults'!M2595)</x:f>
        <x:v>12</x:v>
      </x:c>
      <x:c r="E308" s="15" t="n">
        <x:f>D308/C308</x:f>
        <x:v>0.8571428571428571</x:v>
      </x:c>
      <x:c r="F308" s="9" t="n">
        <x:f>IF(D308=C308,1,0)</x:f>
        <x:v>0</x:v>
      </x:c>
      <x:c r="G308" s="9" t="n">
        <x:f>SUM('RawResults'!Q2582,'RawResults'!Q2583,'RawResults'!Q2584,'RawResults'!Q2585,'RawResults'!Q2586,'RawResults'!Q2587,'RawResults'!Q2588,'RawResults'!Q2589,'RawResults'!Q2590,'RawResults'!Q2591,'RawResults'!Q2592,'RawResults'!Q2593,'RawResults'!Q2594,'RawResults'!Q2595)</x:f>
        <x:v>12</x:v>
      </x:c>
      <x:c r="H308" s="15" t="n">
        <x:f>G308/C308</x:f>
        <x:v>0.8571428571428571</x:v>
      </x:c>
      <x:c r="I308" s="9" t="n">
        <x:f>IF(G308=C308,1,0)</x:f>
        <x:v>0</x:v>
      </x:c>
      <x:c r="J308" s="9" t="n">
        <x:f>G308-D308</x:f>
        <x:v>0</x:v>
      </x:c>
    </x:row>
    <x:row r="309" ht="23" customHeight="1">
      <x:c r="A309" s="9" t="str">
        <x:v>NO_SEMANTIC</x:v>
      </x:c>
      <x:c r="B309" s="9" t="str">
        <x:v>I2-051</x:v>
      </x:c>
      <x:c r="C309" s="9" t="n">
        <x:v>14</x:v>
      </x:c>
      <x:c r="D309" s="9" t="n">
        <x:f>SUM('RawResults'!M2596,'RawResults'!M2597,'RawResults'!M2598,'RawResults'!M2599,'RawResults'!M2600,'RawResults'!M2601,'RawResults'!M2602,'RawResults'!M2603,'RawResults'!M2604,'RawResults'!M2605,'RawResults'!M2606,'RawResults'!M2607,'RawResults'!M2608,'RawResults'!M2609)</x:f>
        <x:v>0</x:v>
      </x:c>
      <x:c r="E309" s="15" t="n">
        <x:f>D309/C309</x:f>
        <x:v>0</x:v>
      </x:c>
      <x:c r="F309" s="9" t="n">
        <x:f>IF(D309=C309,1,0)</x:f>
        <x:v>0</x:v>
      </x:c>
      <x:c r="G309" s="9" t="n">
        <x:f>SUM('RawResults'!Q2596,'RawResults'!Q2597,'RawResults'!Q2598,'RawResults'!Q2599,'RawResults'!Q2600,'RawResults'!Q2601,'RawResults'!Q2602,'RawResults'!Q2603,'RawResults'!Q2604,'RawResults'!Q2605,'RawResults'!Q2606,'RawResults'!Q2607,'RawResults'!Q2608,'RawResults'!Q2609)</x:f>
        <x:v>0</x:v>
      </x:c>
      <x:c r="H309" s="15" t="n">
        <x:f>G309/C309</x:f>
        <x:v>0</x:v>
      </x:c>
      <x:c r="I309" s="9" t="n">
        <x:f>IF(G309=C309,1,0)</x:f>
        <x:v>0</x:v>
      </x:c>
      <x:c r="J309" s="9" t="n">
        <x:f>G309-D309</x:f>
        <x:v>0</x:v>
      </x:c>
    </x:row>
    <x:row r="310" ht="23" customHeight="1">
      <x:c r="A310" s="9" t="str">
        <x:v>NO_SEMANTIC</x:v>
      </x:c>
      <x:c r="B310" s="9" t="str">
        <x:v>I2-052</x:v>
      </x:c>
      <x:c r="C310" s="9" t="n">
        <x:v>12</x:v>
      </x:c>
      <x:c r="D310" s="9" t="n">
        <x:f>SUM('RawResults'!M2610,'RawResults'!M2611,'RawResults'!M2612,'RawResults'!M2613,'RawResults'!M2614,'RawResults'!M2615,'RawResults'!M2616,'RawResults'!M2617,'RawResults'!M2618,'RawResults'!M2619,'RawResults'!M2620,'RawResults'!M2621)</x:f>
        <x:v>0</x:v>
      </x:c>
      <x:c r="E310" s="15" t="n">
        <x:f>D310/C310</x:f>
        <x:v>0</x:v>
      </x:c>
      <x:c r="F310" s="9" t="n">
        <x:f>IF(D310=C310,1,0)</x:f>
        <x:v>0</x:v>
      </x:c>
      <x:c r="G310" s="9" t="n">
        <x:f>SUM('RawResults'!Q2610,'RawResults'!Q2611,'RawResults'!Q2612,'RawResults'!Q2613,'RawResults'!Q2614,'RawResults'!Q2615,'RawResults'!Q2616,'RawResults'!Q2617,'RawResults'!Q2618,'RawResults'!Q2619,'RawResults'!Q2620,'RawResults'!Q2621)</x:f>
        <x:v>0</x:v>
      </x:c>
      <x:c r="H310" s="15" t="n">
        <x:f>G310/C310</x:f>
        <x:v>0</x:v>
      </x:c>
      <x:c r="I310" s="9" t="n">
        <x:f>IF(G310=C310,1,0)</x:f>
        <x:v>0</x:v>
      </x:c>
      <x:c r="J310" s="9" t="n">
        <x:f>G310-D310</x:f>
        <x:v>0</x:v>
      </x:c>
    </x:row>
    <x:row r="311" ht="23" customHeight="1">
      <x:c r="A311" s="9" t="str">
        <x:v>NO_SEMANTIC</x:v>
      </x:c>
      <x:c r="B311" s="9" t="str">
        <x:v>I2-054</x:v>
      </x:c>
      <x:c r="C311" s="9" t="n">
        <x:v>12</x:v>
      </x:c>
      <x:c r="D311" s="9" t="n">
        <x:f>SUM('RawResults'!M2622,'RawResults'!M2623,'RawResults'!M2624,'RawResults'!M2625,'RawResults'!M2626,'RawResults'!M2627,'RawResults'!M2628,'RawResults'!M2629,'RawResults'!M2630,'RawResults'!M2631,'RawResults'!M2632,'RawResults'!M2633)</x:f>
        <x:v>9</x:v>
      </x:c>
      <x:c r="E311" s="15" t="n">
        <x:f>D311/C311</x:f>
        <x:v>0.75</x:v>
      </x:c>
      <x:c r="F311" s="9" t="n">
        <x:f>IF(D311=C311,1,0)</x:f>
        <x:v>0</x:v>
      </x:c>
      <x:c r="G311" s="9" t="n">
        <x:f>SUM('RawResults'!Q2622,'RawResults'!Q2623,'RawResults'!Q2624,'RawResults'!Q2625,'RawResults'!Q2626,'RawResults'!Q2627,'RawResults'!Q2628,'RawResults'!Q2629,'RawResults'!Q2630,'RawResults'!Q2631,'RawResults'!Q2632,'RawResults'!Q2633)</x:f>
        <x:v>9</x:v>
      </x:c>
      <x:c r="H311" s="15" t="n">
        <x:f>G311/C311</x:f>
        <x:v>0.75</x:v>
      </x:c>
      <x:c r="I311" s="9" t="n">
        <x:f>IF(G311=C311,1,0)</x:f>
        <x:v>0</x:v>
      </x:c>
      <x:c r="J311" s="9" t="n">
        <x:f>G311-D311</x:f>
        <x:v>0</x:v>
      </x:c>
    </x:row>
    <x:row r="312" ht="23" customHeight="1">
      <x:c r="A312" s="9" t="str">
        <x:v>NO_SEMANTIC</x:v>
      </x:c>
      <x:c r="B312" s="9" t="str">
        <x:v>I2-055</x:v>
      </x:c>
      <x:c r="C312" s="9" t="n">
        <x:v>9</x:v>
      </x:c>
      <x:c r="D312" s="9" t="n">
        <x:f>SUM('RawResults'!M2634,'RawResults'!M2635,'RawResults'!M2636,'RawResults'!M2637,'RawResults'!M2638,'RawResults'!M2639,'RawResults'!M2640,'RawResults'!M2641,'RawResults'!M2642)</x:f>
        <x:v>9</x:v>
      </x:c>
      <x:c r="E312" s="15" t="n">
        <x:f>D312/C312</x:f>
        <x:v>1</x:v>
      </x:c>
      <x:c r="F312" s="9" t="n">
        <x:f>IF(D312=C312,1,0)</x:f>
        <x:v>1</x:v>
      </x:c>
      <x:c r="G312" s="9" t="n">
        <x:f>SUM('RawResults'!Q2634,'RawResults'!Q2635,'RawResults'!Q2636,'RawResults'!Q2637,'RawResults'!Q2638,'RawResults'!Q2639,'RawResults'!Q2640,'RawResults'!Q2641,'RawResults'!Q2642)</x:f>
        <x:v>9</x:v>
      </x:c>
      <x:c r="H312" s="15" t="n">
        <x:f>G312/C312</x:f>
        <x:v>1</x:v>
      </x:c>
      <x:c r="I312" s="9" t="n">
        <x:f>IF(G312=C312,1,0)</x:f>
        <x:v>1</x:v>
      </x:c>
      <x:c r="J312" s="9" t="n">
        <x:f>G312-D312</x:f>
        <x:v>0</x:v>
      </x:c>
    </x:row>
    <x:row r="313" ht="23" customHeight="1">
      <x:c r="A313" s="9" t="str">
        <x:v>NO_SEMANTIC</x:v>
      </x:c>
      <x:c r="B313" s="9" t="str">
        <x:v>I2-060</x:v>
      </x:c>
      <x:c r="C313" s="9" t="n">
        <x:v>6</x:v>
      </x:c>
      <x:c r="D313" s="9" t="n">
        <x:f>SUM('RawResults'!M2643,'RawResults'!M2644,'RawResults'!M2645,'RawResults'!M2646,'RawResults'!M2647,'RawResults'!M2648)</x:f>
        <x:v>5</x:v>
      </x:c>
      <x:c r="E313" s="15" t="n">
        <x:f>D313/C313</x:f>
        <x:v>0.8333333333333334</x:v>
      </x:c>
      <x:c r="F313" s="9" t="n">
        <x:f>IF(D313=C313,1,0)</x:f>
        <x:v>0</x:v>
      </x:c>
      <x:c r="G313" s="9" t="n">
        <x:f>SUM('RawResults'!Q2643,'RawResults'!Q2644,'RawResults'!Q2645,'RawResults'!Q2646,'RawResults'!Q2647,'RawResults'!Q2648)</x:f>
        <x:v>5</x:v>
      </x:c>
      <x:c r="H313" s="15" t="n">
        <x:f>G313/C313</x:f>
        <x:v>0.8333333333333334</x:v>
      </x:c>
      <x:c r="I313" s="9" t="n">
        <x:f>IF(G313=C313,1,0)</x:f>
        <x:v>0</x:v>
      </x:c>
      <x:c r="J313" s="9" t="n">
        <x:f>G313-D313</x:f>
        <x:v>0</x:v>
      </x:c>
    </x:row>
    <x:row r="314" ht="23" customHeight="1">
      <x:c r="A314" s="9" t="str">
        <x:v>NO_SEMANTIC</x:v>
      </x:c>
      <x:c r="B314" s="9" t="str">
        <x:v>I2-061</x:v>
      </x:c>
      <x:c r="C314" s="9" t="n">
        <x:v>6</x:v>
      </x:c>
      <x:c r="D314" s="9" t="n">
        <x:f>SUM('RawResults'!M2649,'RawResults'!M2650,'RawResults'!M2651,'RawResults'!M2652,'RawResults'!M2653,'RawResults'!M2654)</x:f>
        <x:v>3</x:v>
      </x:c>
      <x:c r="E314" s="15" t="n">
        <x:f>D314/C314</x:f>
        <x:v>0.5</x:v>
      </x:c>
      <x:c r="F314" s="9" t="n">
        <x:f>IF(D314=C314,1,0)</x:f>
        <x:v>0</x:v>
      </x:c>
      <x:c r="G314" s="9" t="n">
        <x:f>SUM('RawResults'!Q2649,'RawResults'!Q2650,'RawResults'!Q2651,'RawResults'!Q2652,'RawResults'!Q2653,'RawResults'!Q2654)</x:f>
        <x:v>3</x:v>
      </x:c>
      <x:c r="H314" s="15" t="n">
        <x:f>G314/C314</x:f>
        <x:v>0.5</x:v>
      </x:c>
      <x:c r="I314" s="9" t="n">
        <x:f>IF(G314=C314,1,0)</x:f>
        <x:v>0</x:v>
      </x:c>
      <x:c r="J314" s="9" t="n">
        <x:f>G314-D314</x:f>
        <x:v>0</x:v>
      </x:c>
    </x:row>
    <x:row r="315" ht="23" customHeight="1">
      <x:c r="A315" s="9" t="str">
        <x:v>NO_SEMANTIC</x:v>
      </x:c>
      <x:c r="B315" s="9" t="str">
        <x:v>I2-062</x:v>
      </x:c>
      <x:c r="C315" s="9" t="n">
        <x:v>6</x:v>
      </x:c>
      <x:c r="D315" s="9" t="n">
        <x:f>SUM('RawResults'!M2655,'RawResults'!M2656,'RawResults'!M2657,'RawResults'!M2658,'RawResults'!M2659,'RawResults'!M2660)</x:f>
        <x:v>2</x:v>
      </x:c>
      <x:c r="E315" s="15" t="n">
        <x:f>D315/C315</x:f>
        <x:v>0.3333333333333333</x:v>
      </x:c>
      <x:c r="F315" s="9" t="n">
        <x:f>IF(D315=C315,1,0)</x:f>
        <x:v>0</x:v>
      </x:c>
      <x:c r="G315" s="9" t="n">
        <x:f>SUM('RawResults'!Q2655,'RawResults'!Q2656,'RawResults'!Q2657,'RawResults'!Q2658,'RawResults'!Q2659,'RawResults'!Q2660)</x:f>
        <x:v>2</x:v>
      </x:c>
      <x:c r="H315" s="15" t="n">
        <x:f>G315/C315</x:f>
        <x:v>0.3333333333333333</x:v>
      </x:c>
      <x:c r="I315" s="9" t="n">
        <x:f>IF(G315=C315,1,0)</x:f>
        <x:v>0</x:v>
      </x:c>
      <x:c r="J315" s="9" t="n">
        <x:f>G315-D315</x:f>
        <x:v>0</x:v>
      </x:c>
    </x:row>
    <x:row r="316" ht="23" customHeight="1">
      <x:c r="A316" s="9" t="str">
        <x:v>NO_SEMANTIC</x:v>
      </x:c>
      <x:c r="B316" s="9" t="str">
        <x:v>I2-064</x:v>
      </x:c>
      <x:c r="C316" s="9" t="n">
        <x:v>9</x:v>
      </x:c>
      <x:c r="D316" s="9" t="n">
        <x:f>SUM('RawResults'!M2661,'RawResults'!M2662,'RawResults'!M2663,'RawResults'!M2664,'RawResults'!M2665,'RawResults'!M2666,'RawResults'!M2667,'RawResults'!M2668,'RawResults'!M2669)</x:f>
        <x:v>0</x:v>
      </x:c>
      <x:c r="E316" s="15" t="n">
        <x:f>D316/C316</x:f>
        <x:v>0</x:v>
      </x:c>
      <x:c r="F316" s="9" t="n">
        <x:f>IF(D316=C316,1,0)</x:f>
        <x:v>0</x:v>
      </x:c>
      <x:c r="G316" s="9" t="n">
        <x:f>SUM('RawResults'!Q2661,'RawResults'!Q2662,'RawResults'!Q2663,'RawResults'!Q2664,'RawResults'!Q2665,'RawResults'!Q2666,'RawResults'!Q2667,'RawResults'!Q2668,'RawResults'!Q2669)</x:f>
        <x:v>0</x:v>
      </x:c>
      <x:c r="H316" s="15" t="n">
        <x:f>G316/C316</x:f>
        <x:v>0</x:v>
      </x:c>
      <x:c r="I316" s="9" t="n">
        <x:f>IF(G316=C316,1,0)</x:f>
        <x:v>0</x:v>
      </x:c>
      <x:c r="J316" s="9" t="n">
        <x:f>G316-D316</x:f>
        <x:v>0</x:v>
      </x:c>
    </x:row>
    <x:row r="317" ht="23" customHeight="1">
      <x:c r="A317" s="9" t="str">
        <x:v>NO_SEMANTIC</x:v>
      </x:c>
      <x:c r="B317" s="9" t="str">
        <x:v>I2-065</x:v>
      </x:c>
      <x:c r="C317" s="9" t="n">
        <x:v>9</x:v>
      </x:c>
      <x:c r="D317" s="9" t="n">
        <x:f>SUM('RawResults'!M2670,'RawResults'!M2671,'RawResults'!M2672,'RawResults'!M2673,'RawResults'!M2674,'RawResults'!M2675,'RawResults'!M2676,'RawResults'!M2677,'RawResults'!M2678)</x:f>
        <x:v>8</x:v>
      </x:c>
      <x:c r="E317" s="15" t="n">
        <x:f>D317/C317</x:f>
        <x:v>0.8888888888888888</x:v>
      </x:c>
      <x:c r="F317" s="9" t="n">
        <x:f>IF(D317=C317,1,0)</x:f>
        <x:v>0</x:v>
      </x:c>
      <x:c r="G317" s="9" t="n">
        <x:f>SUM('RawResults'!Q2670,'RawResults'!Q2671,'RawResults'!Q2672,'RawResults'!Q2673,'RawResults'!Q2674,'RawResults'!Q2675,'RawResults'!Q2676,'RawResults'!Q2677,'RawResults'!Q2678)</x:f>
        <x:v>8</x:v>
      </x:c>
      <x:c r="H317" s="15" t="n">
        <x:f>G317/C317</x:f>
        <x:v>0.8888888888888888</x:v>
      </x:c>
      <x:c r="I317" s="9" t="n">
        <x:f>IF(G317=C317,1,0)</x:f>
        <x:v>0</x:v>
      </x:c>
      <x:c r="J317" s="9" t="n">
        <x:f>G317-D317</x:f>
        <x:v>0</x:v>
      </x:c>
    </x:row>
    <x:row r="318" ht="23" customHeight="1">
      <x:c r="A318" s="9" t="str">
        <x:v>NO_SEMANTIC</x:v>
      </x:c>
      <x:c r="B318" s="9" t="str">
        <x:v>I2-066</x:v>
      </x:c>
      <x:c r="C318" s="9" t="n">
        <x:v>7</x:v>
      </x:c>
      <x:c r="D318" s="9" t="n">
        <x:f>SUM('RawResults'!M2679,'RawResults'!M2680,'RawResults'!M2681,'RawResults'!M2682,'RawResults'!M2683,'RawResults'!M2684,'RawResults'!M2685)</x:f>
        <x:v>7</x:v>
      </x:c>
      <x:c r="E318" s="15" t="n">
        <x:f>D318/C318</x:f>
        <x:v>1</x:v>
      </x:c>
      <x:c r="F318" s="9" t="n">
        <x:f>IF(D318=C318,1,0)</x:f>
        <x:v>1</x:v>
      </x:c>
      <x:c r="G318" s="9" t="n">
        <x:f>SUM('RawResults'!Q2679,'RawResults'!Q2680,'RawResults'!Q2681,'RawResults'!Q2682,'RawResults'!Q2683,'RawResults'!Q2684,'RawResults'!Q2685)</x:f>
        <x:v>7</x:v>
      </x:c>
      <x:c r="H318" s="15" t="n">
        <x:f>G318/C318</x:f>
        <x:v>1</x:v>
      </x:c>
      <x:c r="I318" s="9" t="n">
        <x:f>IF(G318=C318,1,0)</x:f>
        <x:v>1</x:v>
      </x:c>
      <x:c r="J318" s="9" t="n">
        <x:f>G318-D318</x:f>
        <x:v>0</x:v>
      </x:c>
    </x:row>
    <x:row r="319" ht="23" customHeight="1">
      <x:c r="A319" s="9" t="str">
        <x:v>NO_SEMANTIC</x:v>
      </x:c>
      <x:c r="B319" s="9" t="str">
        <x:v>I2-067</x:v>
      </x:c>
      <x:c r="C319" s="9" t="n">
        <x:v>6</x:v>
      </x:c>
      <x:c r="D319" s="9" t="n">
        <x:f>SUM('RawResults'!M2686,'RawResults'!M2687,'RawResults'!M2688,'RawResults'!M2689,'RawResults'!M2690,'RawResults'!M2691)</x:f>
        <x:v>6</x:v>
      </x:c>
      <x:c r="E319" s="15" t="n">
        <x:f>D319/C319</x:f>
        <x:v>1</x:v>
      </x:c>
      <x:c r="F319" s="9" t="n">
        <x:f>IF(D319=C319,1,0)</x:f>
        <x:v>1</x:v>
      </x:c>
      <x:c r="G319" s="9" t="n">
        <x:f>SUM('RawResults'!Q2686,'RawResults'!Q2687,'RawResults'!Q2688,'RawResults'!Q2689,'RawResults'!Q2690,'RawResults'!Q2691)</x:f>
        <x:v>6</x:v>
      </x:c>
      <x:c r="H319" s="15" t="n">
        <x:f>G319/C319</x:f>
        <x:v>1</x:v>
      </x:c>
      <x:c r="I319" s="9" t="n">
        <x:f>IF(G319=C319,1,0)</x:f>
        <x:v>1</x:v>
      </x:c>
      <x:c r="J319" s="9" t="n">
        <x:f>G319-D319</x:f>
        <x:v>0</x:v>
      </x:c>
    </x:row>
    <x:row r="320" ht="23" customHeight="1">
      <x:c r="A320" s="9" t="str">
        <x:v>NO_SEMANTIC</x:v>
      </x:c>
      <x:c r="B320" s="9" t="str">
        <x:v>IMO-001</x:v>
      </x:c>
      <x:c r="C320" s="9" t="n">
        <x:v>5</x:v>
      </x:c>
      <x:c r="D320" s="9" t="n">
        <x:f>SUM('RawResults'!M2692,'RawResults'!M2693,'RawResults'!M2694,'RawResults'!M2695,'RawResults'!M2696)</x:f>
        <x:v>5</x:v>
      </x:c>
      <x:c r="E320" s="15" t="n">
        <x:f>D320/C320</x:f>
        <x:v>1</x:v>
      </x:c>
      <x:c r="F320" s="9" t="n">
        <x:f>IF(D320=C320,1,0)</x:f>
        <x:v>1</x:v>
      </x:c>
      <x:c r="G320" s="9" t="n">
        <x:f>SUM('RawResults'!Q2692,'RawResults'!Q2693,'RawResults'!Q2694,'RawResults'!Q2695,'RawResults'!Q2696)</x:f>
        <x:v>5</x:v>
      </x:c>
      <x:c r="H320" s="15" t="n">
        <x:f>G320/C320</x:f>
        <x:v>1</x:v>
      </x:c>
      <x:c r="I320" s="9" t="n">
        <x:f>IF(G320=C320,1,0)</x:f>
        <x:v>1</x:v>
      </x:c>
      <x:c r="J320" s="9" t="n">
        <x:f>G320-D320</x:f>
        <x:v>0</x:v>
      </x:c>
    </x:row>
    <x:row r="321" ht="23" customHeight="1">
      <x:c r="A321" s="9" t="str">
        <x:v>NO_SEMANTIC</x:v>
      </x:c>
      <x:c r="B321" s="9" t="str">
        <x:v>IMO-002</x:v>
      </x:c>
      <x:c r="C321" s="9" t="n">
        <x:v>5</x:v>
      </x:c>
      <x:c r="D321" s="9" t="n">
        <x:f>SUM('RawResults'!M2697,'RawResults'!M2698,'RawResults'!M2699,'RawResults'!M2700,'RawResults'!M2701)</x:f>
        <x:v>5</x:v>
      </x:c>
      <x:c r="E321" s="15" t="n">
        <x:f>D321/C321</x:f>
        <x:v>1</x:v>
      </x:c>
      <x:c r="F321" s="9" t="n">
        <x:f>IF(D321=C321,1,0)</x:f>
        <x:v>1</x:v>
      </x:c>
      <x:c r="G321" s="9" t="n">
        <x:f>SUM('RawResults'!Q2697,'RawResults'!Q2698,'RawResults'!Q2699,'RawResults'!Q2700,'RawResults'!Q2701)</x:f>
        <x:v>5</x:v>
      </x:c>
      <x:c r="H321" s="15" t="n">
        <x:f>G321/C321</x:f>
        <x:v>1</x:v>
      </x:c>
      <x:c r="I321" s="9" t="n">
        <x:f>IF(G321=C321,1,0)</x:f>
        <x:v>1</x:v>
      </x:c>
      <x:c r="J321" s="9" t="n">
        <x:f>G321-D321</x:f>
        <x:v>0</x:v>
      </x:c>
    </x:row>
    <x:row r="322" ht="23" customHeight="1">
      <x:c r="A322" s="9" t="str">
        <x:v>NO_SEMANTIC</x:v>
      </x:c>
      <x:c r="B322" s="9" t="str">
        <x:v>IMO-003</x:v>
      </x:c>
      <x:c r="C322" s="9" t="n">
        <x:v>6</x:v>
      </x:c>
      <x:c r="D322" s="9" t="n">
        <x:f>SUM('RawResults'!M2702,'RawResults'!M2703,'RawResults'!M2704,'RawResults'!M2705,'RawResults'!M2706,'RawResults'!M2707)</x:f>
        <x:v>3</x:v>
      </x:c>
      <x:c r="E322" s="15" t="n">
        <x:f>D322/C322</x:f>
        <x:v>0.5</x:v>
      </x:c>
      <x:c r="F322" s="9" t="n">
        <x:f>IF(D322=C322,1,0)</x:f>
        <x:v>0</x:v>
      </x:c>
      <x:c r="G322" s="9" t="n">
        <x:f>SUM('RawResults'!Q2702,'RawResults'!Q2703,'RawResults'!Q2704,'RawResults'!Q2705,'RawResults'!Q2706,'RawResults'!Q2707)</x:f>
        <x:v>3</x:v>
      </x:c>
      <x:c r="H322" s="15" t="n">
        <x:f>G322/C322</x:f>
        <x:v>0.5</x:v>
      </x:c>
      <x:c r="I322" s="9" t="n">
        <x:f>IF(G322=C322,1,0)</x:f>
        <x:v>0</x:v>
      </x:c>
      <x:c r="J322" s="9" t="n">
        <x:f>G322-D322</x:f>
        <x:v>0</x:v>
      </x:c>
    </x:row>
    <x:row r="323" ht="23" customHeight="1">
      <x:c r="A323" s="9" t="str">
        <x:v>NO_SEMANTIC</x:v>
      </x:c>
      <x:c r="B323" s="9" t="str">
        <x:v>IMO-004</x:v>
      </x:c>
      <x:c r="C323" s="9" t="n">
        <x:v>7</x:v>
      </x:c>
      <x:c r="D323" s="9" t="n">
        <x:f>SUM('RawResults'!M2708,'RawResults'!M2709,'RawResults'!M2710,'RawResults'!M2711,'RawResults'!M2712,'RawResults'!M2713,'RawResults'!M2714)</x:f>
        <x:v>6</x:v>
      </x:c>
      <x:c r="E323" s="15" t="n">
        <x:f>D323/C323</x:f>
        <x:v>0.8571428571428571</x:v>
      </x:c>
      <x:c r="F323" s="9" t="n">
        <x:f>IF(D323=C323,1,0)</x:f>
        <x:v>0</x:v>
      </x:c>
      <x:c r="G323" s="9" t="n">
        <x:f>SUM('RawResults'!Q2708,'RawResults'!Q2709,'RawResults'!Q2710,'RawResults'!Q2711,'RawResults'!Q2712,'RawResults'!Q2713,'RawResults'!Q2714)</x:f>
        <x:v>6</x:v>
      </x:c>
      <x:c r="H323" s="15" t="n">
        <x:f>G323/C323</x:f>
        <x:v>0.8571428571428571</x:v>
      </x:c>
      <x:c r="I323" s="9" t="n">
        <x:f>IF(G323=C323,1,0)</x:f>
        <x:v>0</x:v>
      </x:c>
      <x:c r="J323" s="9" t="n">
        <x:f>G323-D323</x:f>
        <x:v>0</x:v>
      </x:c>
    </x:row>
    <x:row r="324" ht="23" customHeight="1">
      <x:c r="A324" s="9" t="str">
        <x:v>NO_SEMANTIC</x:v>
      </x:c>
      <x:c r="B324" s="9" t="str">
        <x:v>IMO-005</x:v>
      </x:c>
      <x:c r="C324" s="9" t="n">
        <x:v>5</x:v>
      </x:c>
      <x:c r="D324" s="9" t="n">
        <x:f>SUM('RawResults'!M2715,'RawResults'!M2716,'RawResults'!M2717,'RawResults'!M2718,'RawResults'!M2719)</x:f>
        <x:v>4</x:v>
      </x:c>
      <x:c r="E324" s="15" t="n">
        <x:f>D324/C324</x:f>
        <x:v>0.8</x:v>
      </x:c>
      <x:c r="F324" s="9" t="n">
        <x:f>IF(D324=C324,1,0)</x:f>
        <x:v>0</x:v>
      </x:c>
      <x:c r="G324" s="9" t="n">
        <x:f>SUM('RawResults'!Q2715,'RawResults'!Q2716,'RawResults'!Q2717,'RawResults'!Q2718,'RawResults'!Q2719)</x:f>
        <x:v>4</x:v>
      </x:c>
      <x:c r="H324" s="15" t="n">
        <x:f>G324/C324</x:f>
        <x:v>0.8</x:v>
      </x:c>
      <x:c r="I324" s="9" t="n">
        <x:f>IF(G324=C324,1,0)</x:f>
        <x:v>0</x:v>
      </x:c>
      <x:c r="J324" s="9" t="n">
        <x:f>G324-D324</x:f>
        <x:v>0</x:v>
      </x:c>
    </x:row>
    <x:row r="325" ht="23" customHeight="1">
      <x:c r="A325" s="9" t="str">
        <x:v>NO_SEMANTIC</x:v>
      </x:c>
      <x:c r="B325" s="9" t="str">
        <x:v>IMO-006</x:v>
      </x:c>
      <x:c r="C325" s="9" t="n">
        <x:v>7</x:v>
      </x:c>
      <x:c r="D325" s="9" t="n">
        <x:f>SUM('RawResults'!M2720,'RawResults'!M2721,'RawResults'!M2722,'RawResults'!M2723,'RawResults'!M2724,'RawResults'!M2725,'RawResults'!M2726)</x:f>
        <x:v>7</x:v>
      </x:c>
      <x:c r="E325" s="15" t="n">
        <x:f>D325/C325</x:f>
        <x:v>1</x:v>
      </x:c>
      <x:c r="F325" s="9" t="n">
        <x:f>IF(D325=C325,1,0)</x:f>
        <x:v>1</x:v>
      </x:c>
      <x:c r="G325" s="9" t="n">
        <x:f>SUM('RawResults'!Q2720,'RawResults'!Q2721,'RawResults'!Q2722,'RawResults'!Q2723,'RawResults'!Q2724,'RawResults'!Q2725,'RawResults'!Q2726)</x:f>
        <x:v>7</x:v>
      </x:c>
      <x:c r="H325" s="15" t="n">
        <x:f>G325/C325</x:f>
        <x:v>1</x:v>
      </x:c>
      <x:c r="I325" s="9" t="n">
        <x:f>IF(G325=C325,1,0)</x:f>
        <x:v>1</x:v>
      </x:c>
      <x:c r="J325" s="9" t="n">
        <x:f>G325-D325</x:f>
        <x:v>0</x:v>
      </x:c>
    </x:row>
    <x:row r="326" ht="23" customHeight="1">
      <x:c r="A326" s="9" t="str">
        <x:v>NO_SEMANTIC</x:v>
      </x:c>
      <x:c r="B326" s="9" t="str">
        <x:v>IMO-007</x:v>
      </x:c>
      <x:c r="C326" s="9" t="n">
        <x:v>7</x:v>
      </x:c>
      <x:c r="D326" s="9" t="n">
        <x:f>SUM('RawResults'!M2727,'RawResults'!M2728,'RawResults'!M2729,'RawResults'!M2730,'RawResults'!M2731,'RawResults'!M2732,'RawResults'!M2733)</x:f>
        <x:v>5</x:v>
      </x:c>
      <x:c r="E326" s="15" t="n">
        <x:f>D326/C326</x:f>
        <x:v>0.7142857142857143</x:v>
      </x:c>
      <x:c r="F326" s="9" t="n">
        <x:f>IF(D326=C326,1,0)</x:f>
        <x:v>0</x:v>
      </x:c>
      <x:c r="G326" s="9" t="n">
        <x:f>SUM('RawResults'!Q2727,'RawResults'!Q2728,'RawResults'!Q2729,'RawResults'!Q2730,'RawResults'!Q2731,'RawResults'!Q2732,'RawResults'!Q2733)</x:f>
        <x:v>5</x:v>
      </x:c>
      <x:c r="H326" s="15" t="n">
        <x:f>G326/C326</x:f>
        <x:v>0.7142857142857143</x:v>
      </x:c>
      <x:c r="I326" s="9" t="n">
        <x:f>IF(G326=C326,1,0)</x:f>
        <x:v>0</x:v>
      </x:c>
      <x:c r="J326" s="9" t="n">
        <x:f>G326-D326</x:f>
        <x:v>0</x:v>
      </x:c>
    </x:row>
    <x:row r="327" ht="23" customHeight="1">
      <x:c r="A327" s="9" t="str">
        <x:v>NO_SEMANTIC</x:v>
      </x:c>
      <x:c r="B327" s="9" t="str">
        <x:v>IMO-008</x:v>
      </x:c>
      <x:c r="C327" s="9" t="n">
        <x:v>7</x:v>
      </x:c>
      <x:c r="D327" s="9" t="n">
        <x:f>SUM('RawResults'!M2734,'RawResults'!M2735,'RawResults'!M2736,'RawResults'!M2737,'RawResults'!M2738,'RawResults'!M2739,'RawResults'!M2740)</x:f>
        <x:v>7</x:v>
      </x:c>
      <x:c r="E327" s="15" t="n">
        <x:f>D327/C327</x:f>
        <x:v>1</x:v>
      </x:c>
      <x:c r="F327" s="9" t="n">
        <x:f>IF(D327=C327,1,0)</x:f>
        <x:v>1</x:v>
      </x:c>
      <x:c r="G327" s="9" t="n">
        <x:f>SUM('RawResults'!Q2734,'RawResults'!Q2735,'RawResults'!Q2736,'RawResults'!Q2737,'RawResults'!Q2738,'RawResults'!Q2739,'RawResults'!Q2740)</x:f>
        <x:v>7</x:v>
      </x:c>
      <x:c r="H327" s="15" t="n">
        <x:f>G327/C327</x:f>
        <x:v>1</x:v>
      </x:c>
      <x:c r="I327" s="9" t="n">
        <x:f>IF(G327=C327,1,0)</x:f>
        <x:v>1</x:v>
      </x:c>
      <x:c r="J327" s="9" t="n">
        <x:f>G327-D327</x:f>
        <x:v>0</x:v>
      </x:c>
    </x:row>
    <x:row r="328" ht="23" customHeight="1">
      <x:c r="A328" s="9" t="str">
        <x:v>NO_SEMANTIC</x:v>
      </x:c>
      <x:c r="B328" s="9" t="str">
        <x:v>IMO-009</x:v>
      </x:c>
      <x:c r="C328" s="9" t="n">
        <x:v>7</x:v>
      </x:c>
      <x:c r="D328" s="9" t="n">
        <x:f>SUM('RawResults'!M2741,'RawResults'!M2742,'RawResults'!M2743,'RawResults'!M2744,'RawResults'!M2745,'RawResults'!M2746,'RawResults'!M2747)</x:f>
        <x:v>7</x:v>
      </x:c>
      <x:c r="E328" s="15" t="n">
        <x:f>D328/C328</x:f>
        <x:v>1</x:v>
      </x:c>
      <x:c r="F328" s="9" t="n">
        <x:f>IF(D328=C328,1,0)</x:f>
        <x:v>1</x:v>
      </x:c>
      <x:c r="G328" s="9" t="n">
        <x:f>SUM('RawResults'!Q2741,'RawResults'!Q2742,'RawResults'!Q2743,'RawResults'!Q2744,'RawResults'!Q2745,'RawResults'!Q2746,'RawResults'!Q2747)</x:f>
        <x:v>7</x:v>
      </x:c>
      <x:c r="H328" s="15" t="n">
        <x:f>G328/C328</x:f>
        <x:v>1</x:v>
      </x:c>
      <x:c r="I328" s="9" t="n">
        <x:f>IF(G328=C328,1,0)</x:f>
        <x:v>1</x:v>
      </x:c>
      <x:c r="J328" s="9" t="n">
        <x:f>G328-D328</x:f>
        <x:v>0</x:v>
      </x:c>
    </x:row>
    <x:row r="329" ht="23" customHeight="1">
      <x:c r="A329" s="9" t="str">
        <x:v>NO_SEMANTIC</x:v>
      </x:c>
      <x:c r="B329" s="9" t="str">
        <x:v>IMO-010</x:v>
      </x:c>
      <x:c r="C329" s="9" t="n">
        <x:v>4</x:v>
      </x:c>
      <x:c r="D329" s="9" t="n">
        <x:f>SUM('RawResults'!M2748,'RawResults'!M2749,'RawResults'!M2750,'RawResults'!M2751)</x:f>
        <x:v>4</x:v>
      </x:c>
      <x:c r="E329" s="15" t="n">
        <x:f>D329/C329</x:f>
        <x:v>1</x:v>
      </x:c>
      <x:c r="F329" s="9" t="n">
        <x:f>IF(D329=C329,1,0)</x:f>
        <x:v>1</x:v>
      </x:c>
      <x:c r="G329" s="9" t="n">
        <x:f>SUM('RawResults'!Q2748,'RawResults'!Q2749,'RawResults'!Q2750,'RawResults'!Q2751)</x:f>
        <x:v>4</x:v>
      </x:c>
      <x:c r="H329" s="15" t="n">
        <x:f>G329/C329</x:f>
        <x:v>1</x:v>
      </x:c>
      <x:c r="I329" s="9" t="n">
        <x:f>IF(G329=C329,1,0)</x:f>
        <x:v>1</x:v>
      </x:c>
      <x:c r="J329" s="9" t="n">
        <x:f>G329-D329</x:f>
        <x:v>0</x:v>
      </x:c>
    </x:row>
    <x:row r="330" ht="23" customHeight="1">
      <x:c r="A330" s="9" t="str">
        <x:v>NO_SEMANTIC</x:v>
      </x:c>
      <x:c r="B330" s="9" t="str">
        <x:v>IMO-011</x:v>
      </x:c>
      <x:c r="C330" s="9" t="n">
        <x:v>10</x:v>
      </x:c>
      <x:c r="D330" s="9" t="n">
        <x:f>SUM('RawResults'!M2752,'RawResults'!M2753,'RawResults'!M2754,'RawResults'!M2755,'RawResults'!M2756,'RawResults'!M2757,'RawResults'!M2758,'RawResults'!M2759,'RawResults'!M2760,'RawResults'!M2761)</x:f>
        <x:v>10</x:v>
      </x:c>
      <x:c r="E330" s="15" t="n">
        <x:f>D330/C330</x:f>
        <x:v>1</x:v>
      </x:c>
      <x:c r="F330" s="9" t="n">
        <x:f>IF(D330=C330,1,0)</x:f>
        <x:v>1</x:v>
      </x:c>
      <x:c r="G330" s="9" t="n">
        <x:f>SUM('RawResults'!Q2752,'RawResults'!Q2753,'RawResults'!Q2754,'RawResults'!Q2755,'RawResults'!Q2756,'RawResults'!Q2757,'RawResults'!Q2758,'RawResults'!Q2759,'RawResults'!Q2760,'RawResults'!Q2761)</x:f>
        <x:v>10</x:v>
      </x:c>
      <x:c r="H330" s="15" t="n">
        <x:f>G330/C330</x:f>
        <x:v>1</x:v>
      </x:c>
      <x:c r="I330" s="9" t="n">
        <x:f>IF(G330=C330,1,0)</x:f>
        <x:v>1</x:v>
      </x:c>
      <x:c r="J330" s="9" t="n">
        <x:f>G330-D330</x:f>
        <x:v>0</x:v>
      </x:c>
    </x:row>
    <x:row r="331" ht="23" customHeight="1">
      <x:c r="A331" s="9" t="str">
        <x:v>NO_SEMANTIC</x:v>
      </x:c>
      <x:c r="B331" s="9" t="str">
        <x:v>IMO-012</x:v>
      </x:c>
      <x:c r="C331" s="9" t="n">
        <x:v>6</x:v>
      </x:c>
      <x:c r="D331" s="9" t="n">
        <x:f>SUM('RawResults'!M2762,'RawResults'!M2763,'RawResults'!M2764,'RawResults'!M2765,'RawResults'!M2766,'RawResults'!M2767)</x:f>
        <x:v>6</x:v>
      </x:c>
      <x:c r="E331" s="15" t="n">
        <x:f>D331/C331</x:f>
        <x:v>1</x:v>
      </x:c>
      <x:c r="F331" s="9" t="n">
        <x:f>IF(D331=C331,1,0)</x:f>
        <x:v>1</x:v>
      </x:c>
      <x:c r="G331" s="9" t="n">
        <x:f>SUM('RawResults'!Q2762,'RawResults'!Q2763,'RawResults'!Q2764,'RawResults'!Q2765,'RawResults'!Q2766,'RawResults'!Q2767)</x:f>
        <x:v>6</x:v>
      </x:c>
      <x:c r="H331" s="15" t="n">
        <x:f>G331/C331</x:f>
        <x:v>1</x:v>
      </x:c>
      <x:c r="I331" s="9" t="n">
        <x:f>IF(G331=C331,1,0)</x:f>
        <x:v>1</x:v>
      </x:c>
      <x:c r="J331" s="9" t="n">
        <x:f>G331-D331</x:f>
        <x:v>0</x:v>
      </x:c>
    </x:row>
    <x:row r="332" ht="23" customHeight="1">
      <x:c r="A332" s="9" t="str">
        <x:v>NO_SEMANTIC</x:v>
      </x:c>
      <x:c r="B332" s="9" t="str">
        <x:v>IMO-013</x:v>
      </x:c>
      <x:c r="C332" s="9" t="n">
        <x:v>7</x:v>
      </x:c>
      <x:c r="D332" s="9" t="n">
        <x:f>SUM('RawResults'!M2768,'RawResults'!M2769,'RawResults'!M2770,'RawResults'!M2771,'RawResults'!M2772,'RawResults'!M2773,'RawResults'!M2774)</x:f>
        <x:v>7</x:v>
      </x:c>
      <x:c r="E332" s="15" t="n">
        <x:f>D332/C332</x:f>
        <x:v>1</x:v>
      </x:c>
      <x:c r="F332" s="9" t="n">
        <x:f>IF(D332=C332,1,0)</x:f>
        <x:v>1</x:v>
      </x:c>
      <x:c r="G332" s="9" t="n">
        <x:f>SUM('RawResults'!Q2768,'RawResults'!Q2769,'RawResults'!Q2770,'RawResults'!Q2771,'RawResults'!Q2772,'RawResults'!Q2773,'RawResults'!Q2774)</x:f>
        <x:v>7</x:v>
      </x:c>
      <x:c r="H332" s="15" t="n">
        <x:f>G332/C332</x:f>
        <x:v>1</x:v>
      </x:c>
      <x:c r="I332" s="9" t="n">
        <x:f>IF(G332=C332,1,0)</x:f>
        <x:v>1</x:v>
      </x:c>
      <x:c r="J332" s="9" t="n">
        <x:f>G332-D332</x:f>
        <x:v>0</x:v>
      </x:c>
    </x:row>
    <x:row r="333" ht="23" customHeight="1">
      <x:c r="A333" s="9" t="str">
        <x:v>NO_SEMANTIC</x:v>
      </x:c>
      <x:c r="B333" s="9" t="str">
        <x:v>IMO-014</x:v>
      </x:c>
      <x:c r="C333" s="9" t="n">
        <x:v>5</x:v>
      </x:c>
      <x:c r="D333" s="9" t="n">
        <x:f>SUM('RawResults'!M2775,'RawResults'!M2776,'RawResults'!M2777,'RawResults'!M2778,'RawResults'!M2779)</x:f>
        <x:v>5</x:v>
      </x:c>
      <x:c r="E333" s="15" t="n">
        <x:f>D333/C333</x:f>
        <x:v>1</x:v>
      </x:c>
      <x:c r="F333" s="9" t="n">
        <x:f>IF(D333=C333,1,0)</x:f>
        <x:v>1</x:v>
      </x:c>
      <x:c r="G333" s="9" t="n">
        <x:f>SUM('RawResults'!Q2775,'RawResults'!Q2776,'RawResults'!Q2777,'RawResults'!Q2778,'RawResults'!Q2779)</x:f>
        <x:v>5</x:v>
      </x:c>
      <x:c r="H333" s="15" t="n">
        <x:f>G333/C333</x:f>
        <x:v>1</x:v>
      </x:c>
      <x:c r="I333" s="9" t="n">
        <x:f>IF(G333=C333,1,0)</x:f>
        <x:v>1</x:v>
      </x:c>
      <x:c r="J333" s="9" t="n">
        <x:f>G333-D333</x:f>
        <x:v>0</x:v>
      </x:c>
    </x:row>
    <x:row r="334" ht="23" customHeight="1">
      <x:c r="A334" s="9" t="str">
        <x:v>NO_SEMANTIC</x:v>
      </x:c>
      <x:c r="B334" s="9" t="str">
        <x:v>IMO-016</x:v>
      </x:c>
      <x:c r="C334" s="9" t="n">
        <x:v>7</x:v>
      </x:c>
      <x:c r="D334" s="9" t="n">
        <x:f>SUM('RawResults'!M2780,'RawResults'!M2781,'RawResults'!M2782,'RawResults'!M2783,'RawResults'!M2784,'RawResults'!M2785,'RawResults'!M2786)</x:f>
        <x:v>4</x:v>
      </x:c>
      <x:c r="E334" s="15" t="n">
        <x:f>D334/C334</x:f>
        <x:v>0.5714285714285714</x:v>
      </x:c>
      <x:c r="F334" s="9" t="n">
        <x:f>IF(D334=C334,1,0)</x:f>
        <x:v>0</x:v>
      </x:c>
      <x:c r="G334" s="9" t="n">
        <x:f>SUM('RawResults'!Q2780,'RawResults'!Q2781,'RawResults'!Q2782,'RawResults'!Q2783,'RawResults'!Q2784,'RawResults'!Q2785,'RawResults'!Q2786)</x:f>
        <x:v>4</x:v>
      </x:c>
      <x:c r="H334" s="15" t="n">
        <x:f>G334/C334</x:f>
        <x:v>0.5714285714285714</x:v>
      </x:c>
      <x:c r="I334" s="9" t="n">
        <x:f>IF(G334=C334,1,0)</x:f>
        <x:v>0</x:v>
      </x:c>
      <x:c r="J334" s="9" t="n">
        <x:f>G334-D334</x:f>
        <x:v>0</x:v>
      </x:c>
    </x:row>
    <x:row r="335" ht="23" customHeight="1">
      <x:c r="A335" s="9" t="str">
        <x:v>NO_SEMANTIC</x:v>
      </x:c>
      <x:c r="B335" s="9" t="str">
        <x:v>IMO-017</x:v>
      </x:c>
      <x:c r="C335" s="9" t="n">
        <x:v>7</x:v>
      </x:c>
      <x:c r="D335" s="9" t="n">
        <x:f>SUM('RawResults'!M2787,'RawResults'!M2788,'RawResults'!M2789,'RawResults'!M2790,'RawResults'!M2791,'RawResults'!M2792,'RawResults'!M2793)</x:f>
        <x:v>7</x:v>
      </x:c>
      <x:c r="E335" s="15" t="n">
        <x:f>D335/C335</x:f>
        <x:v>1</x:v>
      </x:c>
      <x:c r="F335" s="9" t="n">
        <x:f>IF(D335=C335,1,0)</x:f>
        <x:v>1</x:v>
      </x:c>
      <x:c r="G335" s="9" t="n">
        <x:f>SUM('RawResults'!Q2787,'RawResults'!Q2788,'RawResults'!Q2789,'RawResults'!Q2790,'RawResults'!Q2791,'RawResults'!Q2792,'RawResults'!Q2793)</x:f>
        <x:v>7</x:v>
      </x:c>
      <x:c r="H335" s="15" t="n">
        <x:f>G335/C335</x:f>
        <x:v>1</x:v>
      </x:c>
      <x:c r="I335" s="9" t="n">
        <x:f>IF(G335=C335,1,0)</x:f>
        <x:v>1</x:v>
      </x:c>
      <x:c r="J335" s="9" t="n">
        <x:f>G335-D335</x:f>
        <x:v>0</x:v>
      </x:c>
    </x:row>
    <x:row r="336" ht="23" customHeight="1">
      <x:c r="A336" s="9" t="str">
        <x:v>NO_SEMANTIC</x:v>
      </x:c>
      <x:c r="B336" s="9" t="str">
        <x:v>IMO-018</x:v>
      </x:c>
      <x:c r="C336" s="9" t="n">
        <x:v>5</x:v>
      </x:c>
      <x:c r="D336" s="9" t="n">
        <x:f>SUM('RawResults'!M2794,'RawResults'!M2795,'RawResults'!M2796,'RawResults'!M2797,'RawResults'!M2798)</x:f>
        <x:v>5</x:v>
      </x:c>
      <x:c r="E336" s="15" t="n">
        <x:f>D336/C336</x:f>
        <x:v>1</x:v>
      </x:c>
      <x:c r="F336" s="9" t="n">
        <x:f>IF(D336=C336,1,0)</x:f>
        <x:v>1</x:v>
      </x:c>
      <x:c r="G336" s="9" t="n">
        <x:f>SUM('RawResults'!Q2794,'RawResults'!Q2795,'RawResults'!Q2796,'RawResults'!Q2797,'RawResults'!Q2798)</x:f>
        <x:v>5</x:v>
      </x:c>
      <x:c r="H336" s="15" t="n">
        <x:f>G336/C336</x:f>
        <x:v>1</x:v>
      </x:c>
      <x:c r="I336" s="9" t="n">
        <x:f>IF(G336=C336,1,0)</x:f>
        <x:v>1</x:v>
      </x:c>
      <x:c r="J336" s="9" t="n">
        <x:f>G336-D336</x:f>
        <x:v>0</x:v>
      </x:c>
    </x:row>
    <x:row r="337" ht="23" customHeight="1">
      <x:c r="A337" s="9" t="str">
        <x:v>NO_SEMANTIC</x:v>
      </x:c>
      <x:c r="B337" s="9" t="str">
        <x:v>IMO-019</x:v>
      </x:c>
      <x:c r="C337" s="9" t="n">
        <x:v>7</x:v>
      </x:c>
      <x:c r="D337" s="9" t="n">
        <x:f>SUM('RawResults'!M2799,'RawResults'!M2800,'RawResults'!M2801,'RawResults'!M2802,'RawResults'!M2803,'RawResults'!M2804,'RawResults'!M2805)</x:f>
        <x:v>7</x:v>
      </x:c>
      <x:c r="E337" s="15" t="n">
        <x:f>D337/C337</x:f>
        <x:v>1</x:v>
      </x:c>
      <x:c r="F337" s="9" t="n">
        <x:f>IF(D337=C337,1,0)</x:f>
        <x:v>1</x:v>
      </x:c>
      <x:c r="G337" s="9" t="n">
        <x:f>SUM('RawResults'!Q2799,'RawResults'!Q2800,'RawResults'!Q2801,'RawResults'!Q2802,'RawResults'!Q2803,'RawResults'!Q2804,'RawResults'!Q2805)</x:f>
        <x:v>7</x:v>
      </x:c>
      <x:c r="H337" s="15" t="n">
        <x:f>G337/C337</x:f>
        <x:v>1</x:v>
      </x:c>
      <x:c r="I337" s="9" t="n">
        <x:f>IF(G337=C337,1,0)</x:f>
        <x:v>1</x:v>
      </x:c>
      <x:c r="J337" s="9" t="n">
        <x:f>G337-D337</x:f>
        <x:v>0</x:v>
      </x:c>
    </x:row>
    <x:row r="338" ht="23" customHeight="1">
      <x:c r="A338" s="9" t="str">
        <x:v>NO_SEMANTIC</x:v>
      </x:c>
      <x:c r="B338" s="9" t="str">
        <x:v>IMO-021</x:v>
      </x:c>
      <x:c r="C338" s="9" t="n">
        <x:v>8</x:v>
      </x:c>
      <x:c r="D338" s="9" t="n">
        <x:f>SUM('RawResults'!M2806,'RawResults'!M2807,'RawResults'!M2808,'RawResults'!M2809,'RawResults'!M2810,'RawResults'!M2811,'RawResults'!M2812,'RawResults'!M2813)</x:f>
        <x:v>8</x:v>
      </x:c>
      <x:c r="E338" s="15" t="n">
        <x:f>D338/C338</x:f>
        <x:v>1</x:v>
      </x:c>
      <x:c r="F338" s="9" t="n">
        <x:f>IF(D338=C338,1,0)</x:f>
        <x:v>1</x:v>
      </x:c>
      <x:c r="G338" s="9" t="n">
        <x:f>SUM('RawResults'!Q2806,'RawResults'!Q2807,'RawResults'!Q2808,'RawResults'!Q2809,'RawResults'!Q2810,'RawResults'!Q2811,'RawResults'!Q2812,'RawResults'!Q2813)</x:f>
        <x:v>8</x:v>
      </x:c>
      <x:c r="H338" s="15" t="n">
        <x:f>G338/C338</x:f>
        <x:v>1</x:v>
      </x:c>
      <x:c r="I338" s="9" t="n">
        <x:f>IF(G338=C338,1,0)</x:f>
        <x:v>1</x:v>
      </x:c>
      <x:c r="J338" s="9" t="n">
        <x:f>G338-D338</x:f>
        <x:v>0</x:v>
      </x:c>
    </x:row>
    <x:row r="339" ht="23" customHeight="1">
      <x:c r="A339" s="9" t="str">
        <x:v>NO_SEMANTIC</x:v>
      </x:c>
      <x:c r="B339" s="9" t="str">
        <x:v>IMO-022</x:v>
      </x:c>
      <x:c r="C339" s="9" t="n">
        <x:v>5</x:v>
      </x:c>
      <x:c r="D339" s="9" t="n">
        <x:f>SUM('RawResults'!M2814,'RawResults'!M2815,'RawResults'!M2816,'RawResults'!M2817,'RawResults'!M2818)</x:f>
        <x:v>5</x:v>
      </x:c>
      <x:c r="E339" s="15" t="n">
        <x:f>D339/C339</x:f>
        <x:v>1</x:v>
      </x:c>
      <x:c r="F339" s="9" t="n">
        <x:f>IF(D339=C339,1,0)</x:f>
        <x:v>1</x:v>
      </x:c>
      <x:c r="G339" s="9" t="n">
        <x:f>SUM('RawResults'!Q2814,'RawResults'!Q2815,'RawResults'!Q2816,'RawResults'!Q2817,'RawResults'!Q2818)</x:f>
        <x:v>5</x:v>
      </x:c>
      <x:c r="H339" s="15" t="n">
        <x:f>G339/C339</x:f>
        <x:v>1</x:v>
      </x:c>
      <x:c r="I339" s="9" t="n">
        <x:f>IF(G339=C339,1,0)</x:f>
        <x:v>1</x:v>
      </x:c>
      <x:c r="J339" s="9" t="n">
        <x:f>G339-D339</x:f>
        <x:v>0</x:v>
      </x:c>
    </x:row>
    <x:row r="340" ht="23" customHeight="1">
      <x:c r="A340" s="9" t="str">
        <x:v>NO_SEMANTIC</x:v>
      </x:c>
      <x:c r="B340" s="9" t="str">
        <x:v>IMO-023</x:v>
      </x:c>
      <x:c r="C340" s="9" t="n">
        <x:v>4</x:v>
      </x:c>
      <x:c r="D340" s="9" t="n">
        <x:f>SUM('RawResults'!M2819,'RawResults'!M2820,'RawResults'!M2821,'RawResults'!M2822)</x:f>
        <x:v>4</x:v>
      </x:c>
      <x:c r="E340" s="15" t="n">
        <x:f>D340/C340</x:f>
        <x:v>1</x:v>
      </x:c>
      <x:c r="F340" s="9" t="n">
        <x:f>IF(D340=C340,1,0)</x:f>
        <x:v>1</x:v>
      </x:c>
      <x:c r="G340" s="9" t="n">
        <x:f>SUM('RawResults'!Q2819,'RawResults'!Q2820,'RawResults'!Q2821,'RawResults'!Q2822)</x:f>
        <x:v>4</x:v>
      </x:c>
      <x:c r="H340" s="15" t="n">
        <x:f>G340/C340</x:f>
        <x:v>1</x:v>
      </x:c>
      <x:c r="I340" s="9" t="n">
        <x:f>IF(G340=C340,1,0)</x:f>
        <x:v>1</x:v>
      </x:c>
      <x:c r="J340" s="9" t="n">
        <x:f>G340-D340</x:f>
        <x:v>0</x:v>
      </x:c>
    </x:row>
    <x:row r="341" ht="23" customHeight="1">
      <x:c r="A341" s="9" t="str">
        <x:v>NO_SEMANTIC</x:v>
      </x:c>
      <x:c r="B341" s="9" t="str">
        <x:v>IMO-024</x:v>
      </x:c>
      <x:c r="C341" s="9" t="n">
        <x:v>3</x:v>
      </x:c>
      <x:c r="D341" s="9" t="n">
        <x:f>SUM('RawResults'!M2823,'RawResults'!M2824,'RawResults'!M2825)</x:f>
        <x:v>3</x:v>
      </x:c>
      <x:c r="E341" s="15" t="n">
        <x:f>D341/C341</x:f>
        <x:v>1</x:v>
      </x:c>
      <x:c r="F341" s="9" t="n">
        <x:f>IF(D341=C341,1,0)</x:f>
        <x:v>1</x:v>
      </x:c>
      <x:c r="G341" s="9" t="n">
        <x:f>SUM('RawResults'!Q2823,'RawResults'!Q2824,'RawResults'!Q2825)</x:f>
        <x:v>3</x:v>
      </x:c>
      <x:c r="H341" s="15" t="n">
        <x:f>G341/C341</x:f>
        <x:v>1</x:v>
      </x:c>
      <x:c r="I341" s="9" t="n">
        <x:f>IF(G341=C341,1,0)</x:f>
        <x:v>1</x:v>
      </x:c>
      <x:c r="J341" s="9" t="n">
        <x:f>G341-D341</x:f>
        <x:v>0</x:v>
      </x:c>
    </x:row>
    <x:row r="342" ht="23" customHeight="1">
      <x:c r="A342" s="9" t="str">
        <x:v>NO_SEMANTIC</x:v>
      </x:c>
      <x:c r="B342" s="9" t="str">
        <x:v>IMO-025</x:v>
      </x:c>
      <x:c r="C342" s="9" t="n">
        <x:v>3</x:v>
      </x:c>
      <x:c r="D342" s="9" t="n">
        <x:f>SUM('RawResults'!M2826,'RawResults'!M2827,'RawResults'!M2828)</x:f>
        <x:v>3</x:v>
      </x:c>
      <x:c r="E342" s="15" t="n">
        <x:f>D342/C342</x:f>
        <x:v>1</x:v>
      </x:c>
      <x:c r="F342" s="9" t="n">
        <x:f>IF(D342=C342,1,0)</x:f>
        <x:v>1</x:v>
      </x:c>
      <x:c r="G342" s="9" t="n">
        <x:f>SUM('RawResults'!Q2826,'RawResults'!Q2827,'RawResults'!Q2828)</x:f>
        <x:v>3</x:v>
      </x:c>
      <x:c r="H342" s="15" t="n">
        <x:f>G342/C342</x:f>
        <x:v>1</x:v>
      </x:c>
      <x:c r="I342" s="9" t="n">
        <x:f>IF(G342=C342,1,0)</x:f>
        <x:v>1</x:v>
      </x:c>
      <x:c r="J342" s="9" t="n">
        <x:f>G342-D342</x:f>
        <x:v>0</x:v>
      </x:c>
    </x:row>
    <x:row r="343" ht="23" customHeight="1">
      <x:c r="A343" s="9" t="str">
        <x:v>NO_SEMANTIC</x:v>
      </x:c>
      <x:c r="B343" s="9" t="str">
        <x:v>IMO-026</x:v>
      </x:c>
      <x:c r="C343" s="9" t="n">
        <x:v>4</x:v>
      </x:c>
      <x:c r="D343" s="9" t="n">
        <x:f>SUM('RawResults'!M2829,'RawResults'!M2830,'RawResults'!M2831,'RawResults'!M2832)</x:f>
        <x:v>4</x:v>
      </x:c>
      <x:c r="E343" s="15" t="n">
        <x:f>D343/C343</x:f>
        <x:v>1</x:v>
      </x:c>
      <x:c r="F343" s="9" t="n">
        <x:f>IF(D343=C343,1,0)</x:f>
        <x:v>1</x:v>
      </x:c>
      <x:c r="G343" s="9" t="n">
        <x:f>SUM('RawResults'!Q2829,'RawResults'!Q2830,'RawResults'!Q2831,'RawResults'!Q2832)</x:f>
        <x:v>4</x:v>
      </x:c>
      <x:c r="H343" s="15" t="n">
        <x:f>G343/C343</x:f>
        <x:v>1</x:v>
      </x:c>
      <x:c r="I343" s="9" t="n">
        <x:f>IF(G343=C343,1,0)</x:f>
        <x:v>1</x:v>
      </x:c>
      <x:c r="J343" s="9" t="n">
        <x:f>G343-D343</x:f>
        <x:v>0</x:v>
      </x:c>
    </x:row>
    <x:row r="344" ht="23" customHeight="1">
      <x:c r="A344" s="9" t="str">
        <x:v>NO_SEMANTIC</x:v>
      </x:c>
      <x:c r="B344" s="9" t="str">
        <x:v>IMO-027</x:v>
      </x:c>
      <x:c r="C344" s="9" t="n">
        <x:v>7</x:v>
      </x:c>
      <x:c r="D344" s="9" t="n">
        <x:f>SUM('RawResults'!M2833,'RawResults'!M2834,'RawResults'!M2835,'RawResults'!M2836,'RawResults'!M2837,'RawResults'!M2838,'RawResults'!M2839)</x:f>
        <x:v>3</x:v>
      </x:c>
      <x:c r="E344" s="15" t="n">
        <x:f>D344/C344</x:f>
        <x:v>0.42857142857142855</x:v>
      </x:c>
      <x:c r="F344" s="9" t="n">
        <x:f>IF(D344=C344,1,0)</x:f>
        <x:v>0</x:v>
      </x:c>
      <x:c r="G344" s="9" t="n">
        <x:f>SUM('RawResults'!Q2833,'RawResults'!Q2834,'RawResults'!Q2835,'RawResults'!Q2836,'RawResults'!Q2837,'RawResults'!Q2838,'RawResults'!Q2839)</x:f>
        <x:v>3</x:v>
      </x:c>
      <x:c r="H344" s="15" t="n">
        <x:f>G344/C344</x:f>
        <x:v>0.42857142857142855</x:v>
      </x:c>
      <x:c r="I344" s="9" t="n">
        <x:f>IF(G344=C344,1,0)</x:f>
        <x:v>0</x:v>
      </x:c>
      <x:c r="J344" s="9" t="n">
        <x:f>G344-D344</x:f>
        <x:v>0</x:v>
      </x:c>
    </x:row>
    <x:row r="345" ht="23" customHeight="1">
      <x:c r="A345" s="9" t="str">
        <x:v>NO_SEMANTIC</x:v>
      </x:c>
      <x:c r="B345" s="9" t="str">
        <x:v>IMO-028</x:v>
      </x:c>
      <x:c r="C345" s="9" t="n">
        <x:v>5</x:v>
      </x:c>
      <x:c r="D345" s="9" t="n">
        <x:f>SUM('RawResults'!M2840,'RawResults'!M2841,'RawResults'!M2842,'RawResults'!M2843,'RawResults'!M2844)</x:f>
        <x:v>5</x:v>
      </x:c>
      <x:c r="E345" s="15" t="n">
        <x:f>D345/C345</x:f>
        <x:v>1</x:v>
      </x:c>
      <x:c r="F345" s="9" t="n">
        <x:f>IF(D345=C345,1,0)</x:f>
        <x:v>1</x:v>
      </x:c>
      <x:c r="G345" s="9" t="n">
        <x:f>SUM('RawResults'!Q2840,'RawResults'!Q2841,'RawResults'!Q2842,'RawResults'!Q2843,'RawResults'!Q2844)</x:f>
        <x:v>5</x:v>
      </x:c>
      <x:c r="H345" s="15" t="n">
        <x:f>G345/C345</x:f>
        <x:v>1</x:v>
      </x:c>
      <x:c r="I345" s="9" t="n">
        <x:f>IF(G345=C345,1,0)</x:f>
        <x:v>1</x:v>
      </x:c>
      <x:c r="J345" s="9" t="n">
        <x:f>G345-D345</x:f>
        <x:v>0</x:v>
      </x:c>
    </x:row>
    <x:row r="346" ht="23" customHeight="1">
      <x:c r="A346" s="9" t="str">
        <x:v>NO_SEMANTIC</x:v>
      </x:c>
      <x:c r="B346" s="9" t="str">
        <x:v>IMO-029</x:v>
      </x:c>
      <x:c r="C346" s="9" t="n">
        <x:v>3</x:v>
      </x:c>
      <x:c r="D346" s="9" t="n">
        <x:f>SUM('RawResults'!M2845,'RawResults'!M2846,'RawResults'!M2847)</x:f>
        <x:v>3</x:v>
      </x:c>
      <x:c r="E346" s="15" t="n">
        <x:f>D346/C346</x:f>
        <x:v>1</x:v>
      </x:c>
      <x:c r="F346" s="9" t="n">
        <x:f>IF(D346=C346,1,0)</x:f>
        <x:v>1</x:v>
      </x:c>
      <x:c r="G346" s="9" t="n">
        <x:f>SUM('RawResults'!Q2845,'RawResults'!Q2846,'RawResults'!Q2847)</x:f>
        <x:v>3</x:v>
      </x:c>
      <x:c r="H346" s="15" t="n">
        <x:f>G346/C346</x:f>
        <x:v>1</x:v>
      </x:c>
      <x:c r="I346" s="9" t="n">
        <x:f>IF(G346=C346,1,0)</x:f>
        <x:v>1</x:v>
      </x:c>
      <x:c r="J346" s="9" t="n">
        <x:f>G346-D346</x:f>
        <x:v>0</x:v>
      </x:c>
    </x:row>
    <x:row r="347" ht="23" customHeight="1">
      <x:c r="A347" s="9" t="str">
        <x:v>NO_SEMANTIC</x:v>
      </x:c>
      <x:c r="B347" s="9" t="str">
        <x:v>IMO-030</x:v>
      </x:c>
      <x:c r="C347" s="9" t="n">
        <x:v>7</x:v>
      </x:c>
      <x:c r="D347" s="9" t="n">
        <x:f>SUM('RawResults'!M2848,'RawResults'!M2849,'RawResults'!M2850,'RawResults'!M2851,'RawResults'!M2852,'RawResults'!M2853,'RawResults'!M2854)</x:f>
        <x:v>7</x:v>
      </x:c>
      <x:c r="E347" s="15" t="n">
        <x:f>D347/C347</x:f>
        <x:v>1</x:v>
      </x:c>
      <x:c r="F347" s="9" t="n">
        <x:f>IF(D347=C347,1,0)</x:f>
        <x:v>1</x:v>
      </x:c>
      <x:c r="G347" s="9" t="n">
        <x:f>SUM('RawResults'!Q2848,'RawResults'!Q2849,'RawResults'!Q2850,'RawResults'!Q2851,'RawResults'!Q2852,'RawResults'!Q2853,'RawResults'!Q2854)</x:f>
        <x:v>7</x:v>
      </x:c>
      <x:c r="H347" s="15" t="n">
        <x:f>G347/C347</x:f>
        <x:v>1</x:v>
      </x:c>
      <x:c r="I347" s="9" t="n">
        <x:f>IF(G347=C347,1,0)</x:f>
        <x:v>1</x:v>
      </x:c>
      <x:c r="J347" s="9" t="n">
        <x:f>G347-D347</x:f>
        <x:v>0</x:v>
      </x:c>
    </x:row>
    <x:row r="348" ht="23" customHeight="1">
      <x:c r="A348" s="9" t="str">
        <x:v>NO_SEMANTIC</x:v>
      </x:c>
      <x:c r="B348" s="9" t="str">
        <x:v>IMO-031</x:v>
      </x:c>
      <x:c r="C348" s="9" t="n">
        <x:v>7</x:v>
      </x:c>
      <x:c r="D348" s="9" t="n">
        <x:f>SUM('RawResults'!M2855,'RawResults'!M2856,'RawResults'!M2857,'RawResults'!M2858,'RawResults'!M2859,'RawResults'!M2860,'RawResults'!M2861)</x:f>
        <x:v>5</x:v>
      </x:c>
      <x:c r="E348" s="15" t="n">
        <x:f>D348/C348</x:f>
        <x:v>0.7142857142857143</x:v>
      </x:c>
      <x:c r="F348" s="9" t="n">
        <x:f>IF(D348=C348,1,0)</x:f>
        <x:v>0</x:v>
      </x:c>
      <x:c r="G348" s="9" t="n">
        <x:f>SUM('RawResults'!Q2855,'RawResults'!Q2856,'RawResults'!Q2857,'RawResults'!Q2858,'RawResults'!Q2859,'RawResults'!Q2860,'RawResults'!Q2861)</x:f>
        <x:v>5</x:v>
      </x:c>
      <x:c r="H348" s="15" t="n">
        <x:f>G348/C348</x:f>
        <x:v>0.7142857142857143</x:v>
      </x:c>
      <x:c r="I348" s="9" t="n">
        <x:f>IF(G348=C348,1,0)</x:f>
        <x:v>0</x:v>
      </x:c>
      <x:c r="J348" s="9" t="n">
        <x:f>G348-D348</x:f>
        <x:v>0</x:v>
      </x:c>
    </x:row>
    <x:row r="349" ht="23" customHeight="1">
      <x:c r="A349" s="9" t="str">
        <x:v>NO_SEMANTIC</x:v>
      </x:c>
      <x:c r="B349" s="9" t="str">
        <x:v>IMO-032</x:v>
      </x:c>
      <x:c r="C349" s="9" t="n">
        <x:v>9</x:v>
      </x:c>
      <x:c r="D349" s="9" t="n">
        <x:f>SUM('RawResults'!M2862,'RawResults'!M2863,'RawResults'!M2864,'RawResults'!M2865,'RawResults'!M2866,'RawResults'!M2867,'RawResults'!M2868,'RawResults'!M2869,'RawResults'!M2870)</x:f>
        <x:v>6</x:v>
      </x:c>
      <x:c r="E349" s="15" t="n">
        <x:f>D349/C349</x:f>
        <x:v>0.6666666666666666</x:v>
      </x:c>
      <x:c r="F349" s="9" t="n">
        <x:f>IF(D349=C349,1,0)</x:f>
        <x:v>0</x:v>
      </x:c>
      <x:c r="G349" s="9" t="n">
        <x:f>SUM('RawResults'!Q2862,'RawResults'!Q2863,'RawResults'!Q2864,'RawResults'!Q2865,'RawResults'!Q2866,'RawResults'!Q2867,'RawResults'!Q2868,'RawResults'!Q2869,'RawResults'!Q2870)</x:f>
        <x:v>6</x:v>
      </x:c>
      <x:c r="H349" s="15" t="n">
        <x:f>G349/C349</x:f>
        <x:v>0.6666666666666666</x:v>
      </x:c>
      <x:c r="I349" s="9" t="n">
        <x:f>IF(G349=C349,1,0)</x:f>
        <x:v>0</x:v>
      </x:c>
      <x:c r="J349" s="9" t="n">
        <x:f>G349-D349</x:f>
        <x:v>0</x:v>
      </x:c>
    </x:row>
    <x:row r="350" ht="23" customHeight="1">
      <x:c r="A350" s="9" t="str">
        <x:v>NO_SEMANTIC</x:v>
      </x:c>
      <x:c r="B350" s="9" t="str">
        <x:v>IMO-033</x:v>
      </x:c>
      <x:c r="C350" s="9" t="n">
        <x:v>10</x:v>
      </x:c>
      <x:c r="D350" s="9" t="n">
        <x:f>SUM('RawResults'!M2871,'RawResults'!M2872,'RawResults'!M2873,'RawResults'!M2874,'RawResults'!M2875,'RawResults'!M2876,'RawResults'!M2877,'RawResults'!M2878,'RawResults'!M2879,'RawResults'!M2880)</x:f>
        <x:v>10</x:v>
      </x:c>
      <x:c r="E350" s="15" t="n">
        <x:f>D350/C350</x:f>
        <x:v>1</x:v>
      </x:c>
      <x:c r="F350" s="9" t="n">
        <x:f>IF(D350=C350,1,0)</x:f>
        <x:v>1</x:v>
      </x:c>
      <x:c r="G350" s="9" t="n">
        <x:f>SUM('RawResults'!Q2871,'RawResults'!Q2872,'RawResults'!Q2873,'RawResults'!Q2874,'RawResults'!Q2875,'RawResults'!Q2876,'RawResults'!Q2877,'RawResults'!Q2878,'RawResults'!Q2879,'RawResults'!Q2880)</x:f>
        <x:v>10</x:v>
      </x:c>
      <x:c r="H350" s="15" t="n">
        <x:f>G350/C350</x:f>
        <x:v>1</x:v>
      </x:c>
      <x:c r="I350" s="9" t="n">
        <x:f>IF(G350=C350,1,0)</x:f>
        <x:v>1</x:v>
      </x:c>
      <x:c r="J350" s="9" t="n">
        <x:f>G350-D350</x:f>
        <x:v>0</x:v>
      </x:c>
    </x:row>
    <x:row r="351" ht="23" customHeight="1">
      <x:c r="A351" s="9" t="str">
        <x:v>NO_SEMANTIC</x:v>
      </x:c>
      <x:c r="B351" s="9" t="str">
        <x:v>IMO-034</x:v>
      </x:c>
      <x:c r="C351" s="9" t="n">
        <x:v>5</x:v>
      </x:c>
      <x:c r="D351" s="9" t="n">
        <x:f>SUM('RawResults'!M2881,'RawResults'!M2882,'RawResults'!M2883,'RawResults'!M2884,'RawResults'!M2885)</x:f>
        <x:v>5</x:v>
      </x:c>
      <x:c r="E351" s="15" t="n">
        <x:f>D351/C351</x:f>
        <x:v>1</x:v>
      </x:c>
      <x:c r="F351" s="9" t="n">
        <x:f>IF(D351=C351,1,0)</x:f>
        <x:v>1</x:v>
      </x:c>
      <x:c r="G351" s="9" t="n">
        <x:f>SUM('RawResults'!Q2881,'RawResults'!Q2882,'RawResults'!Q2883,'RawResults'!Q2884,'RawResults'!Q2885)</x:f>
        <x:v>5</x:v>
      </x:c>
      <x:c r="H351" s="15" t="n">
        <x:f>G351/C351</x:f>
        <x:v>1</x:v>
      </x:c>
      <x:c r="I351" s="9" t="n">
        <x:f>IF(G351=C351,1,0)</x:f>
        <x:v>1</x:v>
      </x:c>
      <x:c r="J351" s="9" t="n">
        <x:f>G351-D351</x:f>
        <x:v>0</x:v>
      </x:c>
    </x:row>
    <x:row r="352" ht="23" customHeight="1">
      <x:c r="A352" s="9" t="str">
        <x:v>NO_SEMANTIC</x:v>
      </x:c>
      <x:c r="B352" s="9" t="str">
        <x:v>IMO-035</x:v>
      </x:c>
      <x:c r="C352" s="9" t="n">
        <x:v>7</x:v>
      </x:c>
      <x:c r="D352" s="9" t="n">
        <x:f>SUM('RawResults'!M2886,'RawResults'!M2887,'RawResults'!M2888,'RawResults'!M2889,'RawResults'!M2890,'RawResults'!M2891,'RawResults'!M2892)</x:f>
        <x:v>5</x:v>
      </x:c>
      <x:c r="E352" s="15" t="n">
        <x:f>D352/C352</x:f>
        <x:v>0.7142857142857143</x:v>
      </x:c>
      <x:c r="F352" s="9" t="n">
        <x:f>IF(D352=C352,1,0)</x:f>
        <x:v>0</x:v>
      </x:c>
      <x:c r="G352" s="9" t="n">
        <x:f>SUM('RawResults'!Q2886,'RawResults'!Q2887,'RawResults'!Q2888,'RawResults'!Q2889,'RawResults'!Q2890,'RawResults'!Q2891,'RawResults'!Q2892)</x:f>
        <x:v>5</x:v>
      </x:c>
      <x:c r="H352" s="15" t="n">
        <x:f>G352/C352</x:f>
        <x:v>0.7142857142857143</x:v>
      </x:c>
      <x:c r="I352" s="9" t="n">
        <x:f>IF(G352=C352,1,0)</x:f>
        <x:v>0</x:v>
      </x:c>
      <x:c r="J352" s="9" t="n">
        <x:f>G352-D352</x:f>
        <x:v>0</x:v>
      </x:c>
    </x:row>
    <x:row r="353" ht="23" customHeight="1">
      <x:c r="A353" s="9" t="str">
        <x:v>NO_SEMANTIC</x:v>
      </x:c>
      <x:c r="B353" s="9" t="str">
        <x:v>IMO-037</x:v>
      </x:c>
      <x:c r="C353" s="9" t="n">
        <x:v>12</x:v>
      </x:c>
      <x:c r="D353" s="9" t="n">
        <x:f>SUM('RawResults'!M2893,'RawResults'!M2894,'RawResults'!M2895,'RawResults'!M2896,'RawResults'!M2897,'RawResults'!M2898,'RawResults'!M2899,'RawResults'!M2900,'RawResults'!M2901,'RawResults'!M2902,'RawResults'!M2903,'RawResults'!M2904)</x:f>
        <x:v>8</x:v>
      </x:c>
      <x:c r="E353" s="15" t="n">
        <x:f>D353/C353</x:f>
        <x:v>0.6666666666666666</x:v>
      </x:c>
      <x:c r="F353" s="9" t="n">
        <x:f>IF(D353=C353,1,0)</x:f>
        <x:v>0</x:v>
      </x:c>
      <x:c r="G353" s="9" t="n">
        <x:f>SUM('RawResults'!Q2893,'RawResults'!Q2894,'RawResults'!Q2895,'RawResults'!Q2896,'RawResults'!Q2897,'RawResults'!Q2898,'RawResults'!Q2899,'RawResults'!Q2900,'RawResults'!Q2901,'RawResults'!Q2902,'RawResults'!Q2903,'RawResults'!Q2904)</x:f>
        <x:v>8</x:v>
      </x:c>
      <x:c r="H353" s="15" t="n">
        <x:f>G353/C353</x:f>
        <x:v>0.6666666666666666</x:v>
      </x:c>
      <x:c r="I353" s="9" t="n">
        <x:f>IF(G353=C353,1,0)</x:f>
        <x:v>0</x:v>
      </x:c>
      <x:c r="J353" s="9" t="n">
        <x:f>G353-D353</x:f>
        <x:v>0</x:v>
      </x:c>
    </x:row>
    <x:row r="354" ht="23" customHeight="1">
      <x:c r="A354" s="9" t="str">
        <x:v>NO_SEMANTIC</x:v>
      </x:c>
      <x:c r="B354" s="9" t="str">
        <x:v>IMO-038</x:v>
      </x:c>
      <x:c r="C354" s="9" t="n">
        <x:v>12</x:v>
      </x:c>
      <x:c r="D354" s="9" t="n">
        <x:f>SUM('RawResults'!M2905,'RawResults'!M2906,'RawResults'!M2907,'RawResults'!M2908,'RawResults'!M2909,'RawResults'!M2910,'RawResults'!M2911,'RawResults'!M2912,'RawResults'!M2913,'RawResults'!M2914,'RawResults'!M2915,'RawResults'!M2916)</x:f>
        <x:v>12</x:v>
      </x:c>
      <x:c r="E354" s="15" t="n">
        <x:f>D354/C354</x:f>
        <x:v>1</x:v>
      </x:c>
      <x:c r="F354" s="9" t="n">
        <x:f>IF(D354=C354,1,0)</x:f>
        <x:v>1</x:v>
      </x:c>
      <x:c r="G354" s="9" t="n">
        <x:f>SUM('RawResults'!Q2905,'RawResults'!Q2906,'RawResults'!Q2907,'RawResults'!Q2908,'RawResults'!Q2909,'RawResults'!Q2910,'RawResults'!Q2911,'RawResults'!Q2912,'RawResults'!Q2913,'RawResults'!Q2914,'RawResults'!Q2915,'RawResults'!Q2916)</x:f>
        <x:v>12</x:v>
      </x:c>
      <x:c r="H354" s="15" t="n">
        <x:f>G354/C354</x:f>
        <x:v>1</x:v>
      </x:c>
      <x:c r="I354" s="9" t="n">
        <x:f>IF(G354=C354,1,0)</x:f>
        <x:v>1</x:v>
      </x:c>
      <x:c r="J354" s="9" t="n">
        <x:f>G354-D354</x:f>
        <x:v>0</x:v>
      </x:c>
    </x:row>
    <x:row r="355" ht="23" customHeight="1">
      <x:c r="A355" s="9" t="str">
        <x:v>NO_SEMANTIC</x:v>
      </x:c>
      <x:c r="B355" s="9" t="str">
        <x:v>IMO-040</x:v>
      </x:c>
      <x:c r="C355" s="9" t="n">
        <x:v>7</x:v>
      </x:c>
      <x:c r="D355" s="9" t="n">
        <x:f>SUM('RawResults'!M2917,'RawResults'!M2918,'RawResults'!M2919,'RawResults'!M2920,'RawResults'!M2921,'RawResults'!M2922,'RawResults'!M2923)</x:f>
        <x:v>7</x:v>
      </x:c>
      <x:c r="E355" s="15" t="n">
        <x:f>D355/C355</x:f>
        <x:v>1</x:v>
      </x:c>
      <x:c r="F355" s="9" t="n">
        <x:f>IF(D355=C355,1,0)</x:f>
        <x:v>1</x:v>
      </x:c>
      <x:c r="G355" s="9" t="n">
        <x:f>SUM('RawResults'!Q2917,'RawResults'!Q2918,'RawResults'!Q2919,'RawResults'!Q2920,'RawResults'!Q2921,'RawResults'!Q2922,'RawResults'!Q2923)</x:f>
        <x:v>7</x:v>
      </x:c>
      <x:c r="H355" s="15" t="n">
        <x:f>G355/C355</x:f>
        <x:v>1</x:v>
      </x:c>
      <x:c r="I355" s="9" t="n">
        <x:f>IF(G355=C355,1,0)</x:f>
        <x:v>1</x:v>
      </x:c>
      <x:c r="J355" s="9" t="n">
        <x:f>G355-D355</x:f>
        <x:v>0</x:v>
      </x:c>
    </x:row>
    <x:row r="356" ht="23" customHeight="1">
      <x:c r="A356" s="9" t="str">
        <x:v>NO_SEMANTIC</x:v>
      </x:c>
      <x:c r="B356" s="9" t="str">
        <x:v>IMO-041</x:v>
      </x:c>
      <x:c r="C356" s="9" t="n">
        <x:v>6</x:v>
      </x:c>
      <x:c r="D356" s="9" t="n">
        <x:f>SUM('RawResults'!M2924,'RawResults'!M2925,'RawResults'!M2926,'RawResults'!M2927,'RawResults'!M2928,'RawResults'!M2929)</x:f>
        <x:v>6</x:v>
      </x:c>
      <x:c r="E356" s="15" t="n">
        <x:f>D356/C356</x:f>
        <x:v>1</x:v>
      </x:c>
      <x:c r="F356" s="9" t="n">
        <x:f>IF(D356=C356,1,0)</x:f>
        <x:v>1</x:v>
      </x:c>
      <x:c r="G356" s="9" t="n">
        <x:f>SUM('RawResults'!Q2924,'RawResults'!Q2925,'RawResults'!Q2926,'RawResults'!Q2927,'RawResults'!Q2928,'RawResults'!Q2929)</x:f>
        <x:v>6</x:v>
      </x:c>
      <x:c r="H356" s="15" t="n">
        <x:f>G356/C356</x:f>
        <x:v>1</x:v>
      </x:c>
      <x:c r="I356" s="9" t="n">
        <x:f>IF(G356=C356,1,0)</x:f>
        <x:v>1</x:v>
      </x:c>
      <x:c r="J356" s="9" t="n">
        <x:f>G356-D356</x:f>
        <x:v>0</x:v>
      </x:c>
    </x:row>
    <x:row r="357" ht="23" customHeight="1">
      <x:c r="A357" s="9" t="str">
        <x:v>NO_SEMANTIC</x:v>
      </x:c>
      <x:c r="B357" s="9" t="str">
        <x:v>IMO-043</x:v>
      </x:c>
      <x:c r="C357" s="9" t="n">
        <x:v>9</x:v>
      </x:c>
      <x:c r="D357" s="9" t="n">
        <x:f>SUM('RawResults'!M2930,'RawResults'!M2931,'RawResults'!M2932,'RawResults'!M2933,'RawResults'!M2934,'RawResults'!M2935,'RawResults'!M2936,'RawResults'!M2937,'RawResults'!M2938)</x:f>
        <x:v>6</x:v>
      </x:c>
      <x:c r="E357" s="15" t="n">
        <x:f>D357/C357</x:f>
        <x:v>0.6666666666666666</x:v>
      </x:c>
      <x:c r="F357" s="9" t="n">
        <x:f>IF(D357=C357,1,0)</x:f>
        <x:v>0</x:v>
      </x:c>
      <x:c r="G357" s="9" t="n">
        <x:f>SUM('RawResults'!Q2930,'RawResults'!Q2931,'RawResults'!Q2932,'RawResults'!Q2933,'RawResults'!Q2934,'RawResults'!Q2935,'RawResults'!Q2936,'RawResults'!Q2937,'RawResults'!Q2938)</x:f>
        <x:v>6</x:v>
      </x:c>
      <x:c r="H357" s="15" t="n">
        <x:f>G357/C357</x:f>
        <x:v>0.6666666666666666</x:v>
      </x:c>
      <x:c r="I357" s="9" t="n">
        <x:f>IF(G357=C357,1,0)</x:f>
        <x:v>0</x:v>
      </x:c>
      <x:c r="J357" s="9" t="n">
        <x:f>G357-D357</x:f>
        <x:v>0</x:v>
      </x:c>
    </x:row>
    <x:row r="358" ht="23" customHeight="1">
      <x:c r="A358" s="9" t="str">
        <x:v>NO_SEMANTIC</x:v>
      </x:c>
      <x:c r="B358" s="9" t="str">
        <x:v>IMO-045</x:v>
      </x:c>
      <x:c r="C358" s="9" t="n">
        <x:v>8</x:v>
      </x:c>
      <x:c r="D358" s="9" t="n">
        <x:f>SUM('RawResults'!M2939,'RawResults'!M2940,'RawResults'!M2941,'RawResults'!M2942,'RawResults'!M2943,'RawResults'!M2944,'RawResults'!M2945,'RawResults'!M2946)</x:f>
        <x:v>8</x:v>
      </x:c>
      <x:c r="E358" s="15" t="n">
        <x:f>D358/C358</x:f>
        <x:v>1</x:v>
      </x:c>
      <x:c r="F358" s="9" t="n">
        <x:f>IF(D358=C358,1,0)</x:f>
        <x:v>1</x:v>
      </x:c>
      <x:c r="G358" s="9" t="n">
        <x:f>SUM('RawResults'!Q2939,'RawResults'!Q2940,'RawResults'!Q2941,'RawResults'!Q2942,'RawResults'!Q2943,'RawResults'!Q2944,'RawResults'!Q2945,'RawResults'!Q2946)</x:f>
        <x:v>8</x:v>
      </x:c>
      <x:c r="H358" s="15" t="n">
        <x:f>G358/C358</x:f>
        <x:v>1</x:v>
      </x:c>
      <x:c r="I358" s="9" t="n">
        <x:f>IF(G358=C358,1,0)</x:f>
        <x:v>1</x:v>
      </x:c>
      <x:c r="J358" s="9" t="n">
        <x:f>G358-D358</x:f>
        <x:v>0</x:v>
      </x:c>
    </x:row>
    <x:row r="359" ht="23" customHeight="1">
      <x:c r="A359" s="9" t="str">
        <x:v>NO_SEMANTIC</x:v>
      </x:c>
      <x:c r="B359" s="9" t="str">
        <x:v>IMO-047</x:v>
      </x:c>
      <x:c r="C359" s="9" t="n">
        <x:v>11</x:v>
      </x:c>
      <x:c r="D359" s="9" t="n">
        <x:f>SUM('RawResults'!M2947,'RawResults'!M2948,'RawResults'!M2949,'RawResults'!M2950,'RawResults'!M2951,'RawResults'!M2952,'RawResults'!M2953,'RawResults'!M2954,'RawResults'!M2955,'RawResults'!M2956,'RawResults'!M2957)</x:f>
        <x:v>0</x:v>
      </x:c>
      <x:c r="E359" s="15" t="n">
        <x:f>D359/C359</x:f>
        <x:v>0</x:v>
      </x:c>
      <x:c r="F359" s="9" t="n">
        <x:f>IF(D359=C359,1,0)</x:f>
        <x:v>0</x:v>
      </x:c>
      <x:c r="G359" s="9" t="n">
        <x:f>SUM('RawResults'!Q2947,'RawResults'!Q2948,'RawResults'!Q2949,'RawResults'!Q2950,'RawResults'!Q2951,'RawResults'!Q2952,'RawResults'!Q2953,'RawResults'!Q2954,'RawResults'!Q2955,'RawResults'!Q2956,'RawResults'!Q2957)</x:f>
        <x:v>0</x:v>
      </x:c>
      <x:c r="H359" s="15" t="n">
        <x:f>G359/C359</x:f>
        <x:v>0</x:v>
      </x:c>
      <x:c r="I359" s="9" t="n">
        <x:f>IF(G359=C359,1,0)</x:f>
        <x:v>0</x:v>
      </x:c>
      <x:c r="J359" s="9" t="n">
        <x:f>G359-D359</x:f>
        <x:v>0</x:v>
      </x:c>
    </x:row>
    <x:row r="360" ht="23" customHeight="1">
      <x:c r="A360" s="9" t="str">
        <x:v>NO_SEMANTIC</x:v>
      </x:c>
      <x:c r="B360" s="9" t="str">
        <x:v>IMO-048</x:v>
      </x:c>
      <x:c r="C360" s="9" t="n">
        <x:v>7</x:v>
      </x:c>
      <x:c r="D360" s="9" t="n">
        <x:f>SUM('RawResults'!M2958,'RawResults'!M2959,'RawResults'!M2960,'RawResults'!M2961,'RawResults'!M2962,'RawResults'!M2963,'RawResults'!M2964)</x:f>
        <x:v>6</x:v>
      </x:c>
      <x:c r="E360" s="15" t="n">
        <x:f>D360/C360</x:f>
        <x:v>0.8571428571428571</x:v>
      </x:c>
      <x:c r="F360" s="9" t="n">
        <x:f>IF(D360=C360,1,0)</x:f>
        <x:v>0</x:v>
      </x:c>
      <x:c r="G360" s="9" t="n">
        <x:f>SUM('RawResults'!Q2958,'RawResults'!Q2959,'RawResults'!Q2960,'RawResults'!Q2961,'RawResults'!Q2962,'RawResults'!Q2963,'RawResults'!Q2964)</x:f>
        <x:v>6</x:v>
      </x:c>
      <x:c r="H360" s="15" t="n">
        <x:f>G360/C360</x:f>
        <x:v>0.8571428571428571</x:v>
      </x:c>
      <x:c r="I360" s="9" t="n">
        <x:f>IF(G360=C360,1,0)</x:f>
        <x:v>0</x:v>
      </x:c>
      <x:c r="J360" s="9" t="n">
        <x:f>G360-D360</x:f>
        <x:v>0</x:v>
      </x:c>
    </x:row>
    <x:row r="361" ht="23" customHeight="1">
      <x:c r="A361" s="9" t="str">
        <x:v>NO_SEMANTIC</x:v>
      </x:c>
      <x:c r="B361" s="9" t="str">
        <x:v>IMO-049</x:v>
      </x:c>
      <x:c r="C361" s="9" t="n">
        <x:v>12</x:v>
      </x:c>
      <x:c r="D361" s="9" t="n">
        <x:f>SUM('RawResults'!M2965,'RawResults'!M2966,'RawResults'!M2967,'RawResults'!M2968,'RawResults'!M2969,'RawResults'!M2970,'RawResults'!M2971,'RawResults'!M2972,'RawResults'!M2973,'RawResults'!M2974,'RawResults'!M2975,'RawResults'!M2976)</x:f>
        <x:v>6</x:v>
      </x:c>
      <x:c r="E361" s="15" t="n">
        <x:f>D361/C361</x:f>
        <x:v>0.5</x:v>
      </x:c>
      <x:c r="F361" s="9" t="n">
        <x:f>IF(D361=C361,1,0)</x:f>
        <x:v>0</x:v>
      </x:c>
      <x:c r="G361" s="9" t="n">
        <x:f>SUM('RawResults'!Q2965,'RawResults'!Q2966,'RawResults'!Q2967,'RawResults'!Q2968,'RawResults'!Q2969,'RawResults'!Q2970,'RawResults'!Q2971,'RawResults'!Q2972,'RawResults'!Q2973,'RawResults'!Q2974,'RawResults'!Q2975,'RawResults'!Q2976)</x:f>
        <x:v>6</x:v>
      </x:c>
      <x:c r="H361" s="15" t="n">
        <x:f>G361/C361</x:f>
        <x:v>0.5</x:v>
      </x:c>
      <x:c r="I361" s="9" t="n">
        <x:f>IF(G361=C361,1,0)</x:f>
        <x:v>0</x:v>
      </x:c>
      <x:c r="J361" s="9" t="n">
        <x:f>G361-D361</x:f>
        <x:v>0</x:v>
      </x:c>
    </x:row>
    <x:row r="362" ht="23" customHeight="1">
      <x:c r="A362" s="9" t="str">
        <x:v>NO_SEMANTIC</x:v>
      </x:c>
      <x:c r="B362" s="9" t="str">
        <x:v>IMO-050</x:v>
      </x:c>
      <x:c r="C362" s="9" t="n">
        <x:v>6</x:v>
      </x:c>
      <x:c r="D362" s="9" t="n">
        <x:f>SUM('RawResults'!M2977,'RawResults'!M2978,'RawResults'!M2979,'RawResults'!M2980,'RawResults'!M2981,'RawResults'!M2982)</x:f>
        <x:v>6</x:v>
      </x:c>
      <x:c r="E362" s="15" t="n">
        <x:f>D362/C362</x:f>
        <x:v>1</x:v>
      </x:c>
      <x:c r="F362" s="9" t="n">
        <x:f>IF(D362=C362,1,0)</x:f>
        <x:v>1</x:v>
      </x:c>
      <x:c r="G362" s="9" t="n">
        <x:f>SUM('RawResults'!Q2977,'RawResults'!Q2978,'RawResults'!Q2979,'RawResults'!Q2980,'RawResults'!Q2981,'RawResults'!Q2982)</x:f>
        <x:v>6</x:v>
      </x:c>
      <x:c r="H362" s="15" t="n">
        <x:f>G362/C362</x:f>
        <x:v>1</x:v>
      </x:c>
      <x:c r="I362" s="9" t="n">
        <x:f>IF(G362=C362,1,0)</x:f>
        <x:v>1</x:v>
      </x:c>
      <x:c r="J362" s="9" t="n">
        <x:f>G362-D362</x:f>
        <x:v>0</x:v>
      </x:c>
    </x:row>
    <x:row r="363" ht="23" customHeight="1">
      <x:c r="A363" s="9" t="str">
        <x:v>NO_SEMANTIC</x:v>
      </x:c>
      <x:c r="B363" s="9" t="str">
        <x:v>IMO-051</x:v>
      </x:c>
      <x:c r="C363" s="9" t="n">
        <x:v>7</x:v>
      </x:c>
      <x:c r="D363" s="9" t="n">
        <x:f>SUM('RawResults'!M2983,'RawResults'!M2984,'RawResults'!M2985,'RawResults'!M2986,'RawResults'!M2987,'RawResults'!M2988,'RawResults'!M2989)</x:f>
        <x:v>5</x:v>
      </x:c>
      <x:c r="E363" s="15" t="n">
        <x:f>D363/C363</x:f>
        <x:v>0.7142857142857143</x:v>
      </x:c>
      <x:c r="F363" s="9" t="n">
        <x:f>IF(D363=C363,1,0)</x:f>
        <x:v>0</x:v>
      </x:c>
      <x:c r="G363" s="9" t="n">
        <x:f>SUM('RawResults'!Q2983,'RawResults'!Q2984,'RawResults'!Q2985,'RawResults'!Q2986,'RawResults'!Q2987,'RawResults'!Q2988,'RawResults'!Q2989)</x:f>
        <x:v>5</x:v>
      </x:c>
      <x:c r="H363" s="15" t="n">
        <x:f>G363/C363</x:f>
        <x:v>0.7142857142857143</x:v>
      </x:c>
      <x:c r="I363" s="9" t="n">
        <x:f>IF(G363=C363,1,0)</x:f>
        <x:v>0</x:v>
      </x:c>
      <x:c r="J363" s="9" t="n">
        <x:f>G363-D363</x:f>
        <x:v>0</x:v>
      </x:c>
    </x:row>
    <x:row r="364" ht="23" customHeight="1">
      <x:c r="A364" s="9" t="str">
        <x:v>NO_SEMANTIC</x:v>
      </x:c>
      <x:c r="B364" s="9" t="str">
        <x:v>IMO-052</x:v>
      </x:c>
      <x:c r="C364" s="9" t="n">
        <x:v>7</x:v>
      </x:c>
      <x:c r="D364" s="9" t="n">
        <x:f>SUM('RawResults'!M2990,'RawResults'!M2991,'RawResults'!M2992,'RawResults'!M2993,'RawResults'!M2994,'RawResults'!M2995,'RawResults'!M2996)</x:f>
        <x:v>7</x:v>
      </x:c>
      <x:c r="E364" s="15" t="n">
        <x:f>D364/C364</x:f>
        <x:v>1</x:v>
      </x:c>
      <x:c r="F364" s="9" t="n">
        <x:f>IF(D364=C364,1,0)</x:f>
        <x:v>1</x:v>
      </x:c>
      <x:c r="G364" s="9" t="n">
        <x:f>SUM('RawResults'!Q2990,'RawResults'!Q2991,'RawResults'!Q2992,'RawResults'!Q2993,'RawResults'!Q2994,'RawResults'!Q2995,'RawResults'!Q2996)</x:f>
        <x:v>7</x:v>
      </x:c>
      <x:c r="H364" s="15" t="n">
        <x:f>G364/C364</x:f>
        <x:v>1</x:v>
      </x:c>
      <x:c r="I364" s="9" t="n">
        <x:f>IF(G364=C364,1,0)</x:f>
        <x:v>1</x:v>
      </x:c>
      <x:c r="J364" s="9" t="n">
        <x:f>G364-D364</x:f>
        <x:v>0</x:v>
      </x:c>
    </x:row>
    <x:row r="365" ht="23" customHeight="1">
      <x:c r="A365" s="9" t="str">
        <x:v>NO_SEMANTIC</x:v>
      </x:c>
      <x:c r="B365" s="9" t="str">
        <x:v>IMO-053</x:v>
      </x:c>
      <x:c r="C365" s="9" t="n">
        <x:v>6</x:v>
      </x:c>
      <x:c r="D365" s="9" t="n">
        <x:f>SUM('RawResults'!M2997,'RawResults'!M2998,'RawResults'!M2999,'RawResults'!M3000,'RawResults'!M3001,'RawResults'!M3002)</x:f>
        <x:v>3</x:v>
      </x:c>
      <x:c r="E365" s="15" t="n">
        <x:f>D365/C365</x:f>
        <x:v>0.5</x:v>
      </x:c>
      <x:c r="F365" s="9" t="n">
        <x:f>IF(D365=C365,1,0)</x:f>
        <x:v>0</x:v>
      </x:c>
      <x:c r="G365" s="9" t="n">
        <x:f>SUM('RawResults'!Q2997,'RawResults'!Q2998,'RawResults'!Q2999,'RawResults'!Q3000,'RawResults'!Q3001,'RawResults'!Q3002)</x:f>
        <x:v>3</x:v>
      </x:c>
      <x:c r="H365" s="15" t="n">
        <x:f>G365/C365</x:f>
        <x:v>0.5</x:v>
      </x:c>
      <x:c r="I365" s="9" t="n">
        <x:f>IF(G365=C365,1,0)</x:f>
        <x:v>0</x:v>
      </x:c>
      <x:c r="J365" s="9" t="n">
        <x:f>G365-D365</x:f>
        <x:v>0</x:v>
      </x:c>
    </x:row>
    <x:row r="366" ht="23" customHeight="1">
      <x:c r="A366" s="9" t="str">
        <x:v>NO_SEMANTIC</x:v>
      </x:c>
      <x:c r="B366" s="9" t="str">
        <x:v>IMO-055</x:v>
      </x:c>
      <x:c r="C366" s="9" t="n">
        <x:v>9</x:v>
      </x:c>
      <x:c r="D366" s="9" t="n">
        <x:f>SUM('RawResults'!M3003,'RawResults'!M3004,'RawResults'!M3005,'RawResults'!M3006,'RawResults'!M3007,'RawResults'!M3008,'RawResults'!M3009,'RawResults'!M3010,'RawResults'!M3011)</x:f>
        <x:v>7</x:v>
      </x:c>
      <x:c r="E366" s="15" t="n">
        <x:f>D366/C366</x:f>
        <x:v>0.7777777777777778</x:v>
      </x:c>
      <x:c r="F366" s="9" t="n">
        <x:f>IF(D366=C366,1,0)</x:f>
        <x:v>0</x:v>
      </x:c>
      <x:c r="G366" s="9" t="n">
        <x:f>SUM('RawResults'!Q3003,'RawResults'!Q3004,'RawResults'!Q3005,'RawResults'!Q3006,'RawResults'!Q3007,'RawResults'!Q3008,'RawResults'!Q3009,'RawResults'!Q3010,'RawResults'!Q3011)</x:f>
        <x:v>7</x:v>
      </x:c>
      <x:c r="H366" s="15" t="n">
        <x:f>G366/C366</x:f>
        <x:v>0.7777777777777778</x:v>
      </x:c>
      <x:c r="I366" s="9" t="n">
        <x:f>IF(G366=C366,1,0)</x:f>
        <x:v>0</x:v>
      </x:c>
      <x:c r="J366" s="9" t="n">
        <x:f>G366-D366</x:f>
        <x:v>0</x:v>
      </x:c>
    </x:row>
    <x:row r="367" ht="23" customHeight="1">
      <x:c r="A367" s="9" t="str">
        <x:v>NO_SEMANTIC</x:v>
      </x:c>
      <x:c r="B367" s="9" t="str">
        <x:v>IMO-057</x:v>
      </x:c>
      <x:c r="C367" s="9" t="n">
        <x:v>12</x:v>
      </x:c>
      <x:c r="D367" s="9" t="n">
        <x:f>SUM('RawResults'!M3012,'RawResults'!M3013,'RawResults'!M3014,'RawResults'!M3015,'RawResults'!M3016,'RawResults'!M3017,'RawResults'!M3018,'RawResults'!M3019,'RawResults'!M3020,'RawResults'!M3021,'RawResults'!M3022,'RawResults'!M3023)</x:f>
        <x:v>12</x:v>
      </x:c>
      <x:c r="E367" s="15" t="n">
        <x:f>D367/C367</x:f>
        <x:v>1</x:v>
      </x:c>
      <x:c r="F367" s="9" t="n">
        <x:f>IF(D367=C367,1,0)</x:f>
        <x:v>1</x:v>
      </x:c>
      <x:c r="G367" s="9" t="n">
        <x:f>SUM('RawResults'!Q3012,'RawResults'!Q3013,'RawResults'!Q3014,'RawResults'!Q3015,'RawResults'!Q3016,'RawResults'!Q3017,'RawResults'!Q3018,'RawResults'!Q3019,'RawResults'!Q3020,'RawResults'!Q3021,'RawResults'!Q3022,'RawResults'!Q3023)</x:f>
        <x:v>12</x:v>
      </x:c>
      <x:c r="H367" s="15" t="n">
        <x:f>G367/C367</x:f>
        <x:v>1</x:v>
      </x:c>
      <x:c r="I367" s="9" t="n">
        <x:f>IF(G367=C367,1,0)</x:f>
        <x:v>1</x:v>
      </x:c>
      <x:c r="J367" s="9" t="n">
        <x:f>G367-D367</x:f>
        <x:v>0</x:v>
      </x:c>
    </x:row>
    <x:row r="368" ht="23" customHeight="1">
      <x:c r="A368" s="9" t="str">
        <x:v>NO_SEMANTIC</x:v>
      </x:c>
      <x:c r="B368" s="9" t="str">
        <x:v>IMO-058</x:v>
      </x:c>
      <x:c r="C368" s="9" t="n">
        <x:v>7</x:v>
      </x:c>
      <x:c r="D368" s="9" t="n">
        <x:f>SUM('RawResults'!M3024,'RawResults'!M3025,'RawResults'!M3026,'RawResults'!M3027,'RawResults'!M3028,'RawResults'!M3029,'RawResults'!M3030)</x:f>
        <x:v>5</x:v>
      </x:c>
      <x:c r="E368" s="15" t="n">
        <x:f>D368/C368</x:f>
        <x:v>0.7142857142857143</x:v>
      </x:c>
      <x:c r="F368" s="9" t="n">
        <x:f>IF(D368=C368,1,0)</x:f>
        <x:v>0</x:v>
      </x:c>
      <x:c r="G368" s="9" t="n">
        <x:f>SUM('RawResults'!Q3024,'RawResults'!Q3025,'RawResults'!Q3026,'RawResults'!Q3027,'RawResults'!Q3028,'RawResults'!Q3029,'RawResults'!Q3030)</x:f>
        <x:v>5</x:v>
      </x:c>
      <x:c r="H368" s="15" t="n">
        <x:f>G368/C368</x:f>
        <x:v>0.7142857142857143</x:v>
      </x:c>
      <x:c r="I368" s="9" t="n">
        <x:f>IF(G368=C368,1,0)</x:f>
        <x:v>0</x:v>
      </x:c>
      <x:c r="J368" s="9" t="n">
        <x:f>G368-D368</x:f>
        <x:v>0</x:v>
      </x:c>
    </x:row>
    <x:row r="369" ht="23" customHeight="1">
      <x:c r="A369" s="9" t="str">
        <x:v>NO_SEMANTIC</x:v>
      </x:c>
      <x:c r="B369" s="9" t="str">
        <x:v>IMO-059</x:v>
      </x:c>
      <x:c r="C369" s="9" t="n">
        <x:v>7</x:v>
      </x:c>
      <x:c r="D369" s="9" t="n">
        <x:f>SUM('RawResults'!M3031,'RawResults'!M3032,'RawResults'!M3033,'RawResults'!M3034,'RawResults'!M3035,'RawResults'!M3036,'RawResults'!M3037)</x:f>
        <x:v>7</x:v>
      </x:c>
      <x:c r="E369" s="15" t="n">
        <x:f>D369/C369</x:f>
        <x:v>1</x:v>
      </x:c>
      <x:c r="F369" s="9" t="n">
        <x:f>IF(D369=C369,1,0)</x:f>
        <x:v>1</x:v>
      </x:c>
      <x:c r="G369" s="9" t="n">
        <x:f>SUM('RawResults'!Q3031,'RawResults'!Q3032,'RawResults'!Q3033,'RawResults'!Q3034,'RawResults'!Q3035,'RawResults'!Q3036,'RawResults'!Q3037)</x:f>
        <x:v>7</x:v>
      </x:c>
      <x:c r="H369" s="15" t="n">
        <x:f>G369/C369</x:f>
        <x:v>1</x:v>
      </x:c>
      <x:c r="I369" s="9" t="n">
        <x:f>IF(G369=C369,1,0)</x:f>
        <x:v>1</x:v>
      </x:c>
      <x:c r="J369" s="9" t="n">
        <x:f>G369-D369</x:f>
        <x:v>0</x:v>
      </x:c>
    </x:row>
    <x:row r="370" ht="23" customHeight="1">
      <x:c r="A370" s="9" t="str">
        <x:v>NO_SEMANTIC</x:v>
      </x:c>
      <x:c r="B370" s="9" t="str">
        <x:v>IMO-060</x:v>
      </x:c>
      <x:c r="C370" s="9" t="n">
        <x:v>7</x:v>
      </x:c>
      <x:c r="D370" s="9" t="n">
        <x:f>SUM('RawResults'!M3038,'RawResults'!M3039,'RawResults'!M3040,'RawResults'!M3041,'RawResults'!M3042,'RawResults'!M3043,'RawResults'!M3044)</x:f>
        <x:v>7</x:v>
      </x:c>
      <x:c r="E370" s="15" t="n">
        <x:f>D370/C370</x:f>
        <x:v>1</x:v>
      </x:c>
      <x:c r="F370" s="9" t="n">
        <x:f>IF(D370=C370,1,0)</x:f>
        <x:v>1</x:v>
      </x:c>
      <x:c r="G370" s="9" t="n">
        <x:f>SUM('RawResults'!Q3038,'RawResults'!Q3039,'RawResults'!Q3040,'RawResults'!Q3041,'RawResults'!Q3042,'RawResults'!Q3043,'RawResults'!Q3044)</x:f>
        <x:v>7</x:v>
      </x:c>
      <x:c r="H370" s="15" t="n">
        <x:f>G370/C370</x:f>
        <x:v>1</x:v>
      </x:c>
      <x:c r="I370" s="9" t="n">
        <x:f>IF(G370=C370,1,0)</x:f>
        <x:v>1</x:v>
      </x:c>
      <x:c r="J370" s="9" t="n">
        <x:f>G370-D370</x:f>
        <x:v>0</x:v>
      </x:c>
    </x:row>
    <x:row r="371" ht="23" customHeight="1">
      <x:c r="A371" s="9" t="str">
        <x:v>NO_SEMANTIC</x:v>
      </x:c>
      <x:c r="B371" s="9" t="str">
        <x:v>IMO-062</x:v>
      </x:c>
      <x:c r="C371" s="9" t="n">
        <x:v>9</x:v>
      </x:c>
      <x:c r="D371" s="9" t="n">
        <x:f>SUM('RawResults'!M3045,'RawResults'!M3046,'RawResults'!M3047,'RawResults'!M3048,'RawResults'!M3049,'RawResults'!M3050,'RawResults'!M3051,'RawResults'!M3052,'RawResults'!M3053)</x:f>
        <x:v>6</x:v>
      </x:c>
      <x:c r="E371" s="15" t="n">
        <x:f>D371/C371</x:f>
        <x:v>0.6666666666666666</x:v>
      </x:c>
      <x:c r="F371" s="9" t="n">
        <x:f>IF(D371=C371,1,0)</x:f>
        <x:v>0</x:v>
      </x:c>
      <x:c r="G371" s="9" t="n">
        <x:f>SUM('RawResults'!Q3045,'RawResults'!Q3046,'RawResults'!Q3047,'RawResults'!Q3048,'RawResults'!Q3049,'RawResults'!Q3050,'RawResults'!Q3051,'RawResults'!Q3052,'RawResults'!Q3053)</x:f>
        <x:v>6</x:v>
      </x:c>
      <x:c r="H371" s="15" t="n">
        <x:f>G371/C371</x:f>
        <x:v>0.6666666666666666</x:v>
      </x:c>
      <x:c r="I371" s="9" t="n">
        <x:f>IF(G371=C371,1,0)</x:f>
        <x:v>0</x:v>
      </x:c>
      <x:c r="J371" s="9" t="n">
        <x:f>G371-D371</x:f>
        <x:v>0</x:v>
      </x:c>
    </x:row>
    <x:row r="372" ht="23" customHeight="1">
      <x:c r="A372" s="9" t="str">
        <x:v>NO_SEMANTIC</x:v>
      </x:c>
      <x:c r="B372" s="9" t="str">
        <x:v>IMO-064</x:v>
      </x:c>
      <x:c r="C372" s="9" t="n">
        <x:v>8</x:v>
      </x:c>
      <x:c r="D372" s="9" t="n">
        <x:f>SUM('RawResults'!M3054,'RawResults'!M3055,'RawResults'!M3056,'RawResults'!M3057,'RawResults'!M3058,'RawResults'!M3059,'RawResults'!M3060,'RawResults'!M3061)</x:f>
        <x:v>8</x:v>
      </x:c>
      <x:c r="E372" s="15" t="n">
        <x:f>D372/C372</x:f>
        <x:v>1</x:v>
      </x:c>
      <x:c r="F372" s="9" t="n">
        <x:f>IF(D372=C372,1,0)</x:f>
        <x:v>1</x:v>
      </x:c>
      <x:c r="G372" s="9" t="n">
        <x:f>SUM('RawResults'!Q3054,'RawResults'!Q3055,'RawResults'!Q3056,'RawResults'!Q3057,'RawResults'!Q3058,'RawResults'!Q3059,'RawResults'!Q3060,'RawResults'!Q3061)</x:f>
        <x:v>8</x:v>
      </x:c>
      <x:c r="H372" s="15" t="n">
        <x:f>G372/C372</x:f>
        <x:v>1</x:v>
      </x:c>
      <x:c r="I372" s="9" t="n">
        <x:f>IF(G372=C372,1,0)</x:f>
        <x:v>1</x:v>
      </x:c>
      <x:c r="J372" s="9" t="n">
        <x:f>G372-D372</x:f>
        <x:v>0</x:v>
      </x:c>
    </x:row>
    <x:row r="373" ht="23" customHeight="1">
      <x:c r="A373" s="9" t="str">
        <x:v>NO_SEMANTIC</x:v>
      </x:c>
      <x:c r="B373" s="9" t="str">
        <x:v>IMO-065</x:v>
      </x:c>
      <x:c r="C373" s="9" t="n">
        <x:v>12</x:v>
      </x:c>
      <x:c r="D373" s="9" t="n">
        <x:f>SUM('RawResults'!M3062,'RawResults'!M3063,'RawResults'!M3064,'RawResults'!M3065,'RawResults'!M3066,'RawResults'!M3067,'RawResults'!M3068,'RawResults'!M3069,'RawResults'!M3070,'RawResults'!M3071,'RawResults'!M3072,'RawResults'!M3073)</x:f>
        <x:v>12</x:v>
      </x:c>
      <x:c r="E373" s="15" t="n">
        <x:f>D373/C373</x:f>
        <x:v>1</x:v>
      </x:c>
      <x:c r="F373" s="9" t="n">
        <x:f>IF(D373=C373,1,0)</x:f>
        <x:v>1</x:v>
      </x:c>
      <x:c r="G373" s="9" t="n">
        <x:f>SUM('RawResults'!Q3062,'RawResults'!Q3063,'RawResults'!Q3064,'RawResults'!Q3065,'RawResults'!Q3066,'RawResults'!Q3067,'RawResults'!Q3068,'RawResults'!Q3069,'RawResults'!Q3070,'RawResults'!Q3071,'RawResults'!Q3072,'RawResults'!Q3073)</x:f>
        <x:v>12</x:v>
      </x:c>
      <x:c r="H373" s="15" t="n">
        <x:f>G373/C373</x:f>
        <x:v>1</x:v>
      </x:c>
      <x:c r="I373" s="9" t="n">
        <x:f>IF(G373=C373,1,0)</x:f>
        <x:v>1</x:v>
      </x:c>
      <x:c r="J373" s="9" t="n">
        <x:f>G373-D373</x:f>
        <x:v>0</x:v>
      </x:c>
    </x:row>
    <x:row r="374" ht="23" customHeight="1">
      <x:c r="A374" s="9" t="str">
        <x:v>NO_SEMANTIC</x:v>
      </x:c>
      <x:c r="B374" s="9" t="str">
        <x:v>IMO-066</x:v>
      </x:c>
      <x:c r="C374" s="9" t="n">
        <x:v>10</x:v>
      </x:c>
      <x:c r="D374" s="9" t="n">
        <x:f>SUM('RawResults'!M3074,'RawResults'!M3075,'RawResults'!M3076,'RawResults'!M3077,'RawResults'!M3078,'RawResults'!M3079,'RawResults'!M3080,'RawResults'!M3081,'RawResults'!M3082,'RawResults'!M3083)</x:f>
        <x:v>10</x:v>
      </x:c>
      <x:c r="E374" s="15" t="n">
        <x:f>D374/C374</x:f>
        <x:v>1</x:v>
      </x:c>
      <x:c r="F374" s="9" t="n">
        <x:f>IF(D374=C374,1,0)</x:f>
        <x:v>1</x:v>
      </x:c>
      <x:c r="G374" s="9" t="n">
        <x:f>SUM('RawResults'!Q3074,'RawResults'!Q3075,'RawResults'!Q3076,'RawResults'!Q3077,'RawResults'!Q3078,'RawResults'!Q3079,'RawResults'!Q3080,'RawResults'!Q3081,'RawResults'!Q3082,'RawResults'!Q3083)</x:f>
        <x:v>10</x:v>
      </x:c>
      <x:c r="H374" s="15" t="n">
        <x:f>G374/C374</x:f>
        <x:v>1</x:v>
      </x:c>
      <x:c r="I374" s="9" t="n">
        <x:f>IF(G374=C374,1,0)</x:f>
        <x:v>1</x:v>
      </x:c>
      <x:c r="J374" s="9" t="n">
        <x:f>G374-D374</x:f>
        <x:v>0</x:v>
      </x:c>
    </x:row>
    <x:row r="375" ht="23" customHeight="1">
      <x:c r="A375" s="9" t="str">
        <x:v>NO_SEMANTIC</x:v>
      </x:c>
      <x:c r="B375" s="9" t="str">
        <x:v>IMO-068</x:v>
      </x:c>
      <x:c r="C375" s="9" t="n">
        <x:v>8</x:v>
      </x:c>
      <x:c r="D375" s="9" t="n">
        <x:f>SUM('RawResults'!M3084,'RawResults'!M3085,'RawResults'!M3086,'RawResults'!M3087,'RawResults'!M3088,'RawResults'!M3089,'RawResults'!M3090,'RawResults'!M3091)</x:f>
        <x:v>8</x:v>
      </x:c>
      <x:c r="E375" s="15" t="n">
        <x:f>D375/C375</x:f>
        <x:v>1</x:v>
      </x:c>
      <x:c r="F375" s="9" t="n">
        <x:f>IF(D375=C375,1,0)</x:f>
        <x:v>1</x:v>
      </x:c>
      <x:c r="G375" s="9" t="n">
        <x:f>SUM('RawResults'!Q3084,'RawResults'!Q3085,'RawResults'!Q3086,'RawResults'!Q3087,'RawResults'!Q3088,'RawResults'!Q3089,'RawResults'!Q3090,'RawResults'!Q3091)</x:f>
        <x:v>8</x:v>
      </x:c>
      <x:c r="H375" s="15" t="n">
        <x:f>G375/C375</x:f>
        <x:v>1</x:v>
      </x:c>
      <x:c r="I375" s="9" t="n">
        <x:f>IF(G375=C375,1,0)</x:f>
        <x:v>1</x:v>
      </x:c>
      <x:c r="J375" s="9" t="n">
        <x:f>G375-D375</x:f>
        <x:v>0</x:v>
      </x:c>
    </x:row>
    <x:row r="376" ht="23" customHeight="1">
      <x:c r="A376" s="9" t="str">
        <x:v>NO_SEMANTIC</x:v>
      </x:c>
      <x:c r="B376" s="9" t="str">
        <x:v>IMO-069</x:v>
      </x:c>
      <x:c r="C376" s="9" t="n">
        <x:v>5</x:v>
      </x:c>
      <x:c r="D376" s="9" t="n">
        <x:f>SUM('RawResults'!M3092,'RawResults'!M3093,'RawResults'!M3094,'RawResults'!M3095,'RawResults'!M3096)</x:f>
        <x:v>4</x:v>
      </x:c>
      <x:c r="E376" s="15" t="n">
        <x:f>D376/C376</x:f>
        <x:v>0.8</x:v>
      </x:c>
      <x:c r="F376" s="9" t="n">
        <x:f>IF(D376=C376,1,0)</x:f>
        <x:v>0</x:v>
      </x:c>
      <x:c r="G376" s="9" t="n">
        <x:f>SUM('RawResults'!Q3092,'RawResults'!Q3093,'RawResults'!Q3094,'RawResults'!Q3095,'RawResults'!Q3096)</x:f>
        <x:v>4</x:v>
      </x:c>
      <x:c r="H376" s="15" t="n">
        <x:f>G376/C376</x:f>
        <x:v>0.8</x:v>
      </x:c>
      <x:c r="I376" s="9" t="n">
        <x:f>IF(G376=C376,1,0)</x:f>
        <x:v>0</x:v>
      </x:c>
      <x:c r="J376" s="9" t="n">
        <x:f>G376-D376</x:f>
        <x:v>0</x:v>
      </x:c>
    </x:row>
    <x:row r="377" ht="23" customHeight="1">
      <x:c r="A377" s="9" t="str">
        <x:v>NO_SEMANTIC</x:v>
      </x:c>
      <x:c r="B377" s="9" t="str">
        <x:v>IMO-070</x:v>
      </x:c>
      <x:c r="C377" s="9" t="n">
        <x:v>9</x:v>
      </x:c>
      <x:c r="D377" s="9" t="n">
        <x:f>SUM('RawResults'!M3097,'RawResults'!M3098,'RawResults'!M3099,'RawResults'!M3100,'RawResults'!M3101,'RawResults'!M3102,'RawResults'!M3103,'RawResults'!M3104,'RawResults'!M3105)</x:f>
        <x:v>4</x:v>
      </x:c>
      <x:c r="E377" s="15" t="n">
        <x:f>D377/C377</x:f>
        <x:v>0.4444444444444444</x:v>
      </x:c>
      <x:c r="F377" s="9" t="n">
        <x:f>IF(D377=C377,1,0)</x:f>
        <x:v>0</x:v>
      </x:c>
      <x:c r="G377" s="9" t="n">
        <x:f>SUM('RawResults'!Q3097,'RawResults'!Q3098,'RawResults'!Q3099,'RawResults'!Q3100,'RawResults'!Q3101,'RawResults'!Q3102,'RawResults'!Q3103,'RawResults'!Q3104,'RawResults'!Q3105)</x:f>
        <x:v>4</x:v>
      </x:c>
      <x:c r="H377" s="15" t="n">
        <x:f>G377/C377</x:f>
        <x:v>0.4444444444444444</x:v>
      </x:c>
      <x:c r="I377" s="9" t="n">
        <x:f>IF(G377=C377,1,0)</x:f>
        <x:v>0</x:v>
      </x:c>
      <x:c r="J377" s="9" t="n">
        <x:f>G377-D377</x:f>
        <x:v>0</x:v>
      </x:c>
    </x:row>
    <x:row r="378" ht="23" customHeight="1">
      <x:c r="A378" s="9" t="str">
        <x:v>NO_SEMANTIC</x:v>
      </x:c>
      <x:c r="B378" s="9" t="str">
        <x:v>IMO-071</x:v>
      </x:c>
      <x:c r="C378" s="9" t="n">
        <x:v>6</x:v>
      </x:c>
      <x:c r="D378" s="9" t="n">
        <x:f>SUM('RawResults'!M3106,'RawResults'!M3107,'RawResults'!M3108,'RawResults'!M3109,'RawResults'!M3110,'RawResults'!M3111)</x:f>
        <x:v>6</x:v>
      </x:c>
      <x:c r="E378" s="15" t="n">
        <x:f>D378/C378</x:f>
        <x:v>1</x:v>
      </x:c>
      <x:c r="F378" s="9" t="n">
        <x:f>IF(D378=C378,1,0)</x:f>
        <x:v>1</x:v>
      </x:c>
      <x:c r="G378" s="9" t="n">
        <x:f>SUM('RawResults'!Q3106,'RawResults'!Q3107,'RawResults'!Q3108,'RawResults'!Q3109,'RawResults'!Q3110,'RawResults'!Q3111)</x:f>
        <x:v>6</x:v>
      </x:c>
      <x:c r="H378" s="15" t="n">
        <x:f>G378/C378</x:f>
        <x:v>1</x:v>
      </x:c>
      <x:c r="I378" s="9" t="n">
        <x:f>IF(G378=C378,1,0)</x:f>
        <x:v>1</x:v>
      </x:c>
      <x:c r="J378" s="9" t="n">
        <x:f>G378-D378</x:f>
        <x:v>0</x:v>
      </x:c>
    </x:row>
    <x:row r="379" ht="23" customHeight="1">
      <x:c r="A379" s="9" t="str">
        <x:v>NO_SEMANTIC</x:v>
      </x:c>
      <x:c r="B379" s="9" t="str">
        <x:v>IMO-072</x:v>
      </x:c>
      <x:c r="C379" s="9" t="n">
        <x:v>8</x:v>
      </x:c>
      <x:c r="D379" s="9" t="n">
        <x:f>SUM('RawResults'!M3112,'RawResults'!M3113,'RawResults'!M3114,'RawResults'!M3115,'RawResults'!M3116,'RawResults'!M3117,'RawResults'!M3118,'RawResults'!M3119)</x:f>
        <x:v>8</x:v>
      </x:c>
      <x:c r="E379" s="15" t="n">
        <x:f>D379/C379</x:f>
        <x:v>1</x:v>
      </x:c>
      <x:c r="F379" s="9" t="n">
        <x:f>IF(D379=C379,1,0)</x:f>
        <x:v>1</x:v>
      </x:c>
      <x:c r="G379" s="9" t="n">
        <x:f>SUM('RawResults'!Q3112,'RawResults'!Q3113,'RawResults'!Q3114,'RawResults'!Q3115,'RawResults'!Q3116,'RawResults'!Q3117,'RawResults'!Q3118,'RawResults'!Q3119)</x:f>
        <x:v>8</x:v>
      </x:c>
      <x:c r="H379" s="15" t="n">
        <x:f>G379/C379</x:f>
        <x:v>1</x:v>
      </x:c>
      <x:c r="I379" s="9" t="n">
        <x:f>IF(G379=C379,1,0)</x:f>
        <x:v>1</x:v>
      </x:c>
      <x:c r="J379" s="9" t="n">
        <x:f>G379-D379</x:f>
        <x:v>0</x:v>
      </x:c>
    </x:row>
    <x:row r="380" ht="23" customHeight="1">
      <x:c r="A380" s="9" t="str">
        <x:v>NO_SEMANTIC</x:v>
      </x:c>
      <x:c r="B380" s="9" t="str">
        <x:v>IMO-073</x:v>
      </x:c>
      <x:c r="C380" s="9" t="n">
        <x:v>7</x:v>
      </x:c>
      <x:c r="D380" s="9" t="n">
        <x:f>SUM('RawResults'!M3120,'RawResults'!M3121,'RawResults'!M3122,'RawResults'!M3123,'RawResults'!M3124,'RawResults'!M3125,'RawResults'!M3126)</x:f>
        <x:v>7</x:v>
      </x:c>
      <x:c r="E380" s="15" t="n">
        <x:f>D380/C380</x:f>
        <x:v>1</x:v>
      </x:c>
      <x:c r="F380" s="9" t="n">
        <x:f>IF(D380=C380,1,0)</x:f>
        <x:v>1</x:v>
      </x:c>
      <x:c r="G380" s="9" t="n">
        <x:f>SUM('RawResults'!Q3120,'RawResults'!Q3121,'RawResults'!Q3122,'RawResults'!Q3123,'RawResults'!Q3124,'RawResults'!Q3125,'RawResults'!Q3126)</x:f>
        <x:v>7</x:v>
      </x:c>
      <x:c r="H380" s="15" t="n">
        <x:f>G380/C380</x:f>
        <x:v>1</x:v>
      </x:c>
      <x:c r="I380" s="9" t="n">
        <x:f>IF(G380=C380,1,0)</x:f>
        <x:v>1</x:v>
      </x:c>
      <x:c r="J380" s="9" t="n">
        <x:f>G380-D380</x:f>
        <x:v>0</x:v>
      </x:c>
    </x:row>
    <x:row r="381" ht="23" customHeight="1">
      <x:c r="A381" s="9" t="str">
        <x:v>NO_SEMANTIC</x:v>
      </x:c>
      <x:c r="B381" s="9" t="str">
        <x:v>IMO-074</x:v>
      </x:c>
      <x:c r="C381" s="9" t="n">
        <x:v>6</x:v>
      </x:c>
      <x:c r="D381" s="9" t="n">
        <x:f>SUM('RawResults'!M3127,'RawResults'!M3128,'RawResults'!M3129,'RawResults'!M3130,'RawResults'!M3131,'RawResults'!M3132)</x:f>
        <x:v>6</x:v>
      </x:c>
      <x:c r="E381" s="15" t="n">
        <x:f>D381/C381</x:f>
        <x:v>1</x:v>
      </x:c>
      <x:c r="F381" s="9" t="n">
        <x:f>IF(D381=C381,1,0)</x:f>
        <x:v>1</x:v>
      </x:c>
      <x:c r="G381" s="9" t="n">
        <x:f>SUM('RawResults'!Q3127,'RawResults'!Q3128,'RawResults'!Q3129,'RawResults'!Q3130,'RawResults'!Q3131,'RawResults'!Q3132)</x:f>
        <x:v>6</x:v>
      </x:c>
      <x:c r="H381" s="15" t="n">
        <x:f>G381/C381</x:f>
        <x:v>1</x:v>
      </x:c>
      <x:c r="I381" s="9" t="n">
        <x:f>IF(G381=C381,1,0)</x:f>
        <x:v>1</x:v>
      </x:c>
      <x:c r="J381" s="9" t="n">
        <x:f>G381-D381</x:f>
        <x:v>0</x:v>
      </x:c>
    </x:row>
    <x:row r="382" ht="23" customHeight="1">
      <x:c r="A382" s="9" t="str">
        <x:v>NO_SEMANTIC</x:v>
      </x:c>
      <x:c r="B382" s="9" t="str">
        <x:v>IMO-075</x:v>
      </x:c>
      <x:c r="C382" s="9" t="n">
        <x:v>9</x:v>
      </x:c>
      <x:c r="D382" s="9" t="n">
        <x:f>SUM('RawResults'!M3133,'RawResults'!M3134,'RawResults'!M3135,'RawResults'!M3136,'RawResults'!M3137,'RawResults'!M3138,'RawResults'!M3139,'RawResults'!M3140,'RawResults'!M3141)</x:f>
        <x:v>9</x:v>
      </x:c>
      <x:c r="E382" s="15" t="n">
        <x:f>D382/C382</x:f>
        <x:v>1</x:v>
      </x:c>
      <x:c r="F382" s="9" t="n">
        <x:f>IF(D382=C382,1,0)</x:f>
        <x:v>1</x:v>
      </x:c>
      <x:c r="G382" s="9" t="n">
        <x:f>SUM('RawResults'!Q3133,'RawResults'!Q3134,'RawResults'!Q3135,'RawResults'!Q3136,'RawResults'!Q3137,'RawResults'!Q3138,'RawResults'!Q3139,'RawResults'!Q3140,'RawResults'!Q3141)</x:f>
        <x:v>9</x:v>
      </x:c>
      <x:c r="H382" s="15" t="n">
        <x:f>G382/C382</x:f>
        <x:v>1</x:v>
      </x:c>
      <x:c r="I382" s="9" t="n">
        <x:f>IF(G382=C382,1,0)</x:f>
        <x:v>1</x:v>
      </x:c>
      <x:c r="J382" s="9" t="n">
        <x:f>G382-D382</x:f>
        <x:v>0</x:v>
      </x:c>
    </x:row>
    <x:row r="383" ht="23" customHeight="1">
      <x:c r="A383" s="9" t="str">
        <x:v>NO_SEMANTIC</x:v>
      </x:c>
      <x:c r="B383" s="9" t="str">
        <x:v>IMO-077</x:v>
      </x:c>
      <x:c r="C383" s="9" t="n">
        <x:v>8</x:v>
      </x:c>
      <x:c r="D383" s="9" t="n">
        <x:f>SUM('RawResults'!M3142,'RawResults'!M3143,'RawResults'!M3144,'RawResults'!M3145,'RawResults'!M3146,'RawResults'!M3147,'RawResults'!M3148,'RawResults'!M3149)</x:f>
        <x:v>6</x:v>
      </x:c>
      <x:c r="E383" s="15" t="n">
        <x:f>D383/C383</x:f>
        <x:v>0.75</x:v>
      </x:c>
      <x:c r="F383" s="9" t="n">
        <x:f>IF(D383=C383,1,0)</x:f>
        <x:v>0</x:v>
      </x:c>
      <x:c r="G383" s="9" t="n">
        <x:f>SUM('RawResults'!Q3142,'RawResults'!Q3143,'RawResults'!Q3144,'RawResults'!Q3145,'RawResults'!Q3146,'RawResults'!Q3147,'RawResults'!Q3148,'RawResults'!Q3149)</x:f>
        <x:v>6</x:v>
      </x:c>
      <x:c r="H383" s="15" t="n">
        <x:f>G383/C383</x:f>
        <x:v>0.75</x:v>
      </x:c>
      <x:c r="I383" s="9" t="n">
        <x:f>IF(G383=C383,1,0)</x:f>
        <x:v>0</x:v>
      </x:c>
      <x:c r="J383" s="9" t="n">
        <x:f>G383-D383</x:f>
        <x:v>0</x:v>
      </x:c>
    </x:row>
    <x:row r="384" ht="23" customHeight="1">
      <x:c r="A384" s="9" t="str">
        <x:v>NO_SEMANTIC</x:v>
      </x:c>
      <x:c r="B384" s="9" t="str">
        <x:v>IMO-078</x:v>
      </x:c>
      <x:c r="C384" s="9" t="n">
        <x:v>8</x:v>
      </x:c>
      <x:c r="D384" s="9" t="n">
        <x:f>SUM('RawResults'!M3150,'RawResults'!M3151,'RawResults'!M3152,'RawResults'!M3153,'RawResults'!M3154,'RawResults'!M3155,'RawResults'!M3156,'RawResults'!M3157)</x:f>
        <x:v>8</x:v>
      </x:c>
      <x:c r="E384" s="15" t="n">
        <x:f>D384/C384</x:f>
        <x:v>1</x:v>
      </x:c>
      <x:c r="F384" s="9" t="n">
        <x:f>IF(D384=C384,1,0)</x:f>
        <x:v>1</x:v>
      </x:c>
      <x:c r="G384" s="9" t="n">
        <x:f>SUM('RawResults'!Q3150,'RawResults'!Q3151,'RawResults'!Q3152,'RawResults'!Q3153,'RawResults'!Q3154,'RawResults'!Q3155,'RawResults'!Q3156,'RawResults'!Q3157)</x:f>
        <x:v>8</x:v>
      </x:c>
      <x:c r="H384" s="15" t="n">
        <x:f>G384/C384</x:f>
        <x:v>1</x:v>
      </x:c>
      <x:c r="I384" s="9" t="n">
        <x:f>IF(G384=C384,1,0)</x:f>
        <x:v>1</x:v>
      </x:c>
      <x:c r="J384" s="9" t="n">
        <x:f>G384-D384</x:f>
        <x:v>0</x:v>
      </x:c>
    </x:row>
    <x:row r="385" ht="23" customHeight="1">
      <x:c r="A385" s="9" t="str">
        <x:v>NO_SEMANTIC</x:v>
      </x:c>
      <x:c r="B385" s="9" t="str">
        <x:v>IMO-079</x:v>
      </x:c>
      <x:c r="C385" s="9" t="n">
        <x:v>8</x:v>
      </x:c>
      <x:c r="D385" s="9" t="n">
        <x:f>SUM('RawResults'!M3158,'RawResults'!M3159,'RawResults'!M3160,'RawResults'!M3161,'RawResults'!M3162,'RawResults'!M3163,'RawResults'!M3164,'RawResults'!M3165)</x:f>
        <x:v>8</x:v>
      </x:c>
      <x:c r="E385" s="15" t="n">
        <x:f>D385/C385</x:f>
        <x:v>1</x:v>
      </x:c>
      <x:c r="F385" s="9" t="n">
        <x:f>IF(D385=C385,1,0)</x:f>
        <x:v>1</x:v>
      </x:c>
      <x:c r="G385" s="9" t="n">
        <x:f>SUM('RawResults'!Q3158,'RawResults'!Q3159,'RawResults'!Q3160,'RawResults'!Q3161,'RawResults'!Q3162,'RawResults'!Q3163,'RawResults'!Q3164,'RawResults'!Q3165)</x:f>
        <x:v>8</x:v>
      </x:c>
      <x:c r="H385" s="15" t="n">
        <x:f>G385/C385</x:f>
        <x:v>1</x:v>
      </x:c>
      <x:c r="I385" s="9" t="n">
        <x:f>IF(G385=C385,1,0)</x:f>
        <x:v>1</x:v>
      </x:c>
      <x:c r="J385" s="9" t="n">
        <x:f>G385-D385</x:f>
        <x:v>0</x:v>
      </x:c>
    </x:row>
    <x:row r="386" ht="23" customHeight="1">
      <x:c r="A386" s="9" t="str">
        <x:v>NO_SEMANTIC</x:v>
      </x:c>
      <x:c r="B386" s="9" t="str">
        <x:v>IMO-081</x:v>
      </x:c>
      <x:c r="C386" s="9" t="n">
        <x:v>8</x:v>
      </x:c>
      <x:c r="D386" s="9" t="n">
        <x:f>SUM('RawResults'!M3166,'RawResults'!M3167,'RawResults'!M3168,'RawResults'!M3169,'RawResults'!M3170,'RawResults'!M3171,'RawResults'!M3172,'RawResults'!M3173)</x:f>
        <x:v>8</x:v>
      </x:c>
      <x:c r="E386" s="15" t="n">
        <x:f>D386/C386</x:f>
        <x:v>1</x:v>
      </x:c>
      <x:c r="F386" s="9" t="n">
        <x:f>IF(D386=C386,1,0)</x:f>
        <x:v>1</x:v>
      </x:c>
      <x:c r="G386" s="9" t="n">
        <x:f>SUM('RawResults'!Q3166,'RawResults'!Q3167,'RawResults'!Q3168,'RawResults'!Q3169,'RawResults'!Q3170,'RawResults'!Q3171,'RawResults'!Q3172,'RawResults'!Q3173)</x:f>
        <x:v>8</x:v>
      </x:c>
      <x:c r="H386" s="15" t="n">
        <x:f>G386/C386</x:f>
        <x:v>1</x:v>
      </x:c>
      <x:c r="I386" s="9" t="n">
        <x:f>IF(G386=C386,1,0)</x:f>
        <x:v>1</x:v>
      </x:c>
      <x:c r="J386" s="9" t="n">
        <x:f>G386-D386</x:f>
        <x:v>0</x:v>
      </x:c>
    </x:row>
    <x:row r="387" ht="23" customHeight="1">
      <x:c r="A387" s="9" t="str">
        <x:v>NO_SEMANTIC</x:v>
      </x:c>
      <x:c r="B387" s="9" t="str">
        <x:v>IMO-082</x:v>
      </x:c>
      <x:c r="C387" s="9" t="n">
        <x:v>7</x:v>
      </x:c>
      <x:c r="D387" s="9" t="n">
        <x:f>SUM('RawResults'!M3174,'RawResults'!M3175,'RawResults'!M3176,'RawResults'!M3177,'RawResults'!M3178,'RawResults'!M3179,'RawResults'!M3180)</x:f>
        <x:v>7</x:v>
      </x:c>
      <x:c r="E387" s="15" t="n">
        <x:f>D387/C387</x:f>
        <x:v>1</x:v>
      </x:c>
      <x:c r="F387" s="9" t="n">
        <x:f>IF(D387=C387,1,0)</x:f>
        <x:v>1</x:v>
      </x:c>
      <x:c r="G387" s="9" t="n">
        <x:f>SUM('RawResults'!Q3174,'RawResults'!Q3175,'RawResults'!Q3176,'RawResults'!Q3177,'RawResults'!Q3178,'RawResults'!Q3179,'RawResults'!Q3180)</x:f>
        <x:v>7</x:v>
      </x:c>
      <x:c r="H387" s="15" t="n">
        <x:f>G387/C387</x:f>
        <x:v>1</x:v>
      </x:c>
      <x:c r="I387" s="9" t="n">
        <x:f>IF(G387=C387,1,0)</x:f>
        <x:v>1</x:v>
      </x:c>
      <x:c r="J387" s="9" t="n">
        <x:f>G387-D387</x:f>
        <x:v>0</x:v>
      </x:c>
    </x:row>
    <x:row r="388" ht="23" customHeight="1">
      <x:c r="A388" s="9" t="str">
        <x:v>NO_SEMANTIC</x:v>
      </x:c>
      <x:c r="B388" s="9" t="str">
        <x:v>IMO-083</x:v>
      </x:c>
      <x:c r="C388" s="9" t="n">
        <x:v>7</x:v>
      </x:c>
      <x:c r="D388" s="9" t="n">
        <x:f>SUM('RawResults'!M3181,'RawResults'!M3182,'RawResults'!M3183,'RawResults'!M3184,'RawResults'!M3185,'RawResults'!M3186,'RawResults'!M3187)</x:f>
        <x:v>7</x:v>
      </x:c>
      <x:c r="E388" s="15" t="n">
        <x:f>D388/C388</x:f>
        <x:v>1</x:v>
      </x:c>
      <x:c r="F388" s="9" t="n">
        <x:f>IF(D388=C388,1,0)</x:f>
        <x:v>1</x:v>
      </x:c>
      <x:c r="G388" s="9" t="n">
        <x:f>SUM('RawResults'!Q3181,'RawResults'!Q3182,'RawResults'!Q3183,'RawResults'!Q3184,'RawResults'!Q3185,'RawResults'!Q3186,'RawResults'!Q3187)</x:f>
        <x:v>7</x:v>
      </x:c>
      <x:c r="H388" s="15" t="n">
        <x:f>G388/C388</x:f>
        <x:v>1</x:v>
      </x:c>
      <x:c r="I388" s="9" t="n">
        <x:f>IF(G388=C388,1,0)</x:f>
        <x:v>1</x:v>
      </x:c>
      <x:c r="J388" s="9" t="n">
        <x:f>G388-D388</x:f>
        <x:v>0</x:v>
      </x:c>
    </x:row>
    <x:row r="389" ht="23" customHeight="1">
      <x:c r="A389" s="9" t="str">
        <x:v>NO_SEMANTIC</x:v>
      </x:c>
      <x:c r="B389" s="9" t="str">
        <x:v>IMO-084</x:v>
      </x:c>
      <x:c r="C389" s="9" t="n">
        <x:v>5</x:v>
      </x:c>
      <x:c r="D389" s="9" t="n">
        <x:f>SUM('RawResults'!M3188,'RawResults'!M3189,'RawResults'!M3190,'RawResults'!M3191,'RawResults'!M3192)</x:f>
        <x:v>5</x:v>
      </x:c>
      <x:c r="E389" s="15" t="n">
        <x:f>D389/C389</x:f>
        <x:v>1</x:v>
      </x:c>
      <x:c r="F389" s="9" t="n">
        <x:f>IF(D389=C389,1,0)</x:f>
        <x:v>1</x:v>
      </x:c>
      <x:c r="G389" s="9" t="n">
        <x:f>SUM('RawResults'!Q3188,'RawResults'!Q3189,'RawResults'!Q3190,'RawResults'!Q3191,'RawResults'!Q3192)</x:f>
        <x:v>5</x:v>
      </x:c>
      <x:c r="H389" s="15" t="n">
        <x:f>G389/C389</x:f>
        <x:v>1</x:v>
      </x:c>
      <x:c r="I389" s="9" t="n">
        <x:f>IF(G389=C389,1,0)</x:f>
        <x:v>1</x:v>
      </x:c>
      <x:c r="J389" s="9" t="n">
        <x:f>G389-D389</x:f>
        <x:v>0</x:v>
      </x:c>
    </x:row>
    <x:row r="390" ht="23" customHeight="1">
      <x:c r="A390" s="9" t="str">
        <x:v>NO_SEMANTIC</x:v>
      </x:c>
      <x:c r="B390" s="9" t="str">
        <x:v>IMO-085</x:v>
      </x:c>
      <x:c r="C390" s="9" t="n">
        <x:v>8</x:v>
      </x:c>
      <x:c r="D390" s="9" t="n">
        <x:f>SUM('RawResults'!M3193,'RawResults'!M3194,'RawResults'!M3195,'RawResults'!M3196,'RawResults'!M3197,'RawResults'!M3198,'RawResults'!M3199,'RawResults'!M3200)</x:f>
        <x:v>8</x:v>
      </x:c>
      <x:c r="E390" s="15" t="n">
        <x:f>D390/C390</x:f>
        <x:v>1</x:v>
      </x:c>
      <x:c r="F390" s="9" t="n">
        <x:f>IF(D390=C390,1,0)</x:f>
        <x:v>1</x:v>
      </x:c>
      <x:c r="G390" s="9" t="n">
        <x:f>SUM('RawResults'!Q3193,'RawResults'!Q3194,'RawResults'!Q3195,'RawResults'!Q3196,'RawResults'!Q3197,'RawResults'!Q3198,'RawResults'!Q3199,'RawResults'!Q3200)</x:f>
        <x:v>8</x:v>
      </x:c>
      <x:c r="H390" s="15" t="n">
        <x:f>G390/C390</x:f>
        <x:v>1</x:v>
      </x:c>
      <x:c r="I390" s="9" t="n">
        <x:f>IF(G390=C390,1,0)</x:f>
        <x:v>1</x:v>
      </x:c>
      <x:c r="J390" s="9" t="n">
        <x:f>G390-D390</x:f>
        <x:v>0</x:v>
      </x:c>
    </x:row>
    <x:row r="391" ht="23" customHeight="1">
      <x:c r="A391" s="9" t="str">
        <x:v>NO_SEMANTIC</x:v>
      </x:c>
      <x:c r="B391" s="9" t="str">
        <x:v>IMO-086</x:v>
      </x:c>
      <x:c r="C391" s="9" t="n">
        <x:v>7</x:v>
      </x:c>
      <x:c r="D391" s="9" t="n">
        <x:f>SUM('RawResults'!M3201,'RawResults'!M3202,'RawResults'!M3203,'RawResults'!M3204,'RawResults'!M3205,'RawResults'!M3206,'RawResults'!M3207)</x:f>
        <x:v>7</x:v>
      </x:c>
      <x:c r="E391" s="15" t="n">
        <x:f>D391/C391</x:f>
        <x:v>1</x:v>
      </x:c>
      <x:c r="F391" s="9" t="n">
        <x:f>IF(D391=C391,1,0)</x:f>
        <x:v>1</x:v>
      </x:c>
      <x:c r="G391" s="9" t="n">
        <x:f>SUM('RawResults'!Q3201,'RawResults'!Q3202,'RawResults'!Q3203,'RawResults'!Q3204,'RawResults'!Q3205,'RawResults'!Q3206,'RawResults'!Q3207)</x:f>
        <x:v>7</x:v>
      </x:c>
      <x:c r="H391" s="15" t="n">
        <x:f>G391/C391</x:f>
        <x:v>1</x:v>
      </x:c>
      <x:c r="I391" s="9" t="n">
        <x:f>IF(G391=C391,1,0)</x:f>
        <x:v>1</x:v>
      </x:c>
      <x:c r="J391" s="9" t="n">
        <x:f>G391-D391</x:f>
        <x:v>0</x:v>
      </x:c>
    </x:row>
    <x:row r="392" ht="23" customHeight="1">
      <x:c r="A392" s="9" t="str">
        <x:v>NO_SEMANTIC</x:v>
      </x:c>
      <x:c r="B392" s="9" t="str">
        <x:v>IMO-087</x:v>
      </x:c>
      <x:c r="C392" s="9" t="n">
        <x:v>7</x:v>
      </x:c>
      <x:c r="D392" s="9" t="n">
        <x:f>SUM('RawResults'!M3208,'RawResults'!M3209,'RawResults'!M3210,'RawResults'!M3211,'RawResults'!M3212,'RawResults'!M3213,'RawResults'!M3214)</x:f>
        <x:v>7</x:v>
      </x:c>
      <x:c r="E392" s="15" t="n">
        <x:f>D392/C392</x:f>
        <x:v>1</x:v>
      </x:c>
      <x:c r="F392" s="9" t="n">
        <x:f>IF(D392=C392,1,0)</x:f>
        <x:v>1</x:v>
      </x:c>
      <x:c r="G392" s="9" t="n">
        <x:f>SUM('RawResults'!Q3208,'RawResults'!Q3209,'RawResults'!Q3210,'RawResults'!Q3211,'RawResults'!Q3212,'RawResults'!Q3213,'RawResults'!Q3214)</x:f>
        <x:v>7</x:v>
      </x:c>
      <x:c r="H392" s="15" t="n">
        <x:f>G392/C392</x:f>
        <x:v>1</x:v>
      </x:c>
      <x:c r="I392" s="9" t="n">
        <x:f>IF(G392=C392,1,0)</x:f>
        <x:v>1</x:v>
      </x:c>
      <x:c r="J392" s="9" t="n">
        <x:f>G392-D392</x:f>
        <x:v>0</x:v>
      </x:c>
    </x:row>
    <x:row r="393" ht="23" customHeight="1">
      <x:c r="A393" s="9" t="str">
        <x:v>NO_SEMANTIC</x:v>
      </x:c>
      <x:c r="B393" s="9" t="str">
        <x:v>IMO-088</x:v>
      </x:c>
      <x:c r="C393" s="9" t="n">
        <x:v>8</x:v>
      </x:c>
      <x:c r="D393" s="9" t="n">
        <x:f>SUM('RawResults'!M3215,'RawResults'!M3216,'RawResults'!M3217,'RawResults'!M3218,'RawResults'!M3219,'RawResults'!M3220,'RawResults'!M3221,'RawResults'!M3222)</x:f>
        <x:v>8</x:v>
      </x:c>
      <x:c r="E393" s="15" t="n">
        <x:f>D393/C393</x:f>
        <x:v>1</x:v>
      </x:c>
      <x:c r="F393" s="9" t="n">
        <x:f>IF(D393=C393,1,0)</x:f>
        <x:v>1</x:v>
      </x:c>
      <x:c r="G393" s="9" t="n">
        <x:f>SUM('RawResults'!Q3215,'RawResults'!Q3216,'RawResults'!Q3217,'RawResults'!Q3218,'RawResults'!Q3219,'RawResults'!Q3220,'RawResults'!Q3221,'RawResults'!Q3222)</x:f>
        <x:v>8</x:v>
      </x:c>
      <x:c r="H393" s="15" t="n">
        <x:f>G393/C393</x:f>
        <x:v>1</x:v>
      </x:c>
      <x:c r="I393" s="9" t="n">
        <x:f>IF(G393=C393,1,0)</x:f>
        <x:v>1</x:v>
      </x:c>
      <x:c r="J393" s="9" t="n">
        <x:f>G393-D393</x:f>
        <x:v>0</x:v>
      </x:c>
    </x:row>
    <x:row r="394" ht="23" customHeight="1">
      <x:c r="A394" s="9" t="str">
        <x:v>NO_SEMANTIC</x:v>
      </x:c>
      <x:c r="B394" s="9" t="str">
        <x:v>IMO-089</x:v>
      </x:c>
      <x:c r="C394" s="9" t="n">
        <x:v>8</x:v>
      </x:c>
      <x:c r="D394" s="9" t="n">
        <x:f>SUM('RawResults'!M3223,'RawResults'!M3224,'RawResults'!M3225,'RawResults'!M3226,'RawResults'!M3227,'RawResults'!M3228,'RawResults'!M3229,'RawResults'!M3230)</x:f>
        <x:v>8</x:v>
      </x:c>
      <x:c r="E394" s="15" t="n">
        <x:f>D394/C394</x:f>
        <x:v>1</x:v>
      </x:c>
      <x:c r="F394" s="9" t="n">
        <x:f>IF(D394=C394,1,0)</x:f>
        <x:v>1</x:v>
      </x:c>
      <x:c r="G394" s="9" t="n">
        <x:f>SUM('RawResults'!Q3223,'RawResults'!Q3224,'RawResults'!Q3225,'RawResults'!Q3226,'RawResults'!Q3227,'RawResults'!Q3228,'RawResults'!Q3229,'RawResults'!Q3230)</x:f>
        <x:v>8</x:v>
      </x:c>
      <x:c r="H394" s="15" t="n">
        <x:f>G394/C394</x:f>
        <x:v>1</x:v>
      </x:c>
      <x:c r="I394" s="9" t="n">
        <x:f>IF(G394=C394,1,0)</x:f>
        <x:v>1</x:v>
      </x:c>
      <x:c r="J394" s="9" t="n">
        <x:f>G394-D394</x:f>
        <x:v>0</x:v>
      </x:c>
    </x:row>
    <x:row r="395" ht="23" customHeight="1">
      <x:c r="A395" s="9" t="str">
        <x:v>NO_SEMANTIC</x:v>
      </x:c>
      <x:c r="B395" s="9" t="str">
        <x:v>IMO-091</x:v>
      </x:c>
      <x:c r="C395" s="9" t="n">
        <x:v>4</x:v>
      </x:c>
      <x:c r="D395" s="9" t="n">
        <x:f>SUM('RawResults'!M3231,'RawResults'!M3232,'RawResults'!M3233,'RawResults'!M3234)</x:f>
        <x:v>4</x:v>
      </x:c>
      <x:c r="E395" s="15" t="n">
        <x:f>D395/C395</x:f>
        <x:v>1</x:v>
      </x:c>
      <x:c r="F395" s="9" t="n">
        <x:f>IF(D395=C395,1,0)</x:f>
        <x:v>1</x:v>
      </x:c>
      <x:c r="G395" s="9" t="n">
        <x:f>SUM('RawResults'!Q3231,'RawResults'!Q3232,'RawResults'!Q3233,'RawResults'!Q3234)</x:f>
        <x:v>4</x:v>
      </x:c>
      <x:c r="H395" s="15" t="n">
        <x:f>G395/C395</x:f>
        <x:v>1</x:v>
      </x:c>
      <x:c r="I395" s="9" t="n">
        <x:f>IF(G395=C395,1,0)</x:f>
        <x:v>1</x:v>
      </x:c>
      <x:c r="J395" s="9" t="n">
        <x:f>G395-D395</x:f>
        <x:v>0</x:v>
      </x:c>
    </x:row>
    <x:row r="396" ht="23" customHeight="1">
      <x:c r="A396" s="9" t="str">
        <x:v>NO_SEMANTIC</x:v>
      </x:c>
      <x:c r="B396" s="9" t="str">
        <x:v>IMO-092</x:v>
      </x:c>
      <x:c r="C396" s="9" t="n">
        <x:v>3</x:v>
      </x:c>
      <x:c r="D396" s="9" t="n">
        <x:f>SUM('RawResults'!M3235,'RawResults'!M3236,'RawResults'!M3237)</x:f>
        <x:v>3</x:v>
      </x:c>
      <x:c r="E396" s="15" t="n">
        <x:f>D396/C396</x:f>
        <x:v>1</x:v>
      </x:c>
      <x:c r="F396" s="9" t="n">
        <x:f>IF(D396=C396,1,0)</x:f>
        <x:v>1</x:v>
      </x:c>
      <x:c r="G396" s="9" t="n">
        <x:f>SUM('RawResults'!Q3235,'RawResults'!Q3236,'RawResults'!Q3237)</x:f>
        <x:v>3</x:v>
      </x:c>
      <x:c r="H396" s="15" t="n">
        <x:f>G396/C396</x:f>
        <x:v>1</x:v>
      </x:c>
      <x:c r="I396" s="9" t="n">
        <x:f>IF(G396=C396,1,0)</x:f>
        <x:v>1</x:v>
      </x:c>
      <x:c r="J396" s="9" t="n">
        <x:f>G396-D396</x:f>
        <x:v>0</x:v>
      </x:c>
    </x:row>
    <x:row r="397" ht="23" customHeight="1">
      <x:c r="A397" s="9" t="str">
        <x:v>NO_SEMANTIC</x:v>
      </x:c>
      <x:c r="B397" s="9" t="str">
        <x:v>IMO-094</x:v>
      </x:c>
      <x:c r="C397" s="9" t="n">
        <x:v>4</x:v>
      </x:c>
      <x:c r="D397" s="9" t="n">
        <x:f>SUM('RawResults'!M3238,'RawResults'!M3239,'RawResults'!M3240,'RawResults'!M3241)</x:f>
        <x:v>4</x:v>
      </x:c>
      <x:c r="E397" s="15" t="n">
        <x:f>D397/C397</x:f>
        <x:v>1</x:v>
      </x:c>
      <x:c r="F397" s="9" t="n">
        <x:f>IF(D397=C397,1,0)</x:f>
        <x:v>1</x:v>
      </x:c>
      <x:c r="G397" s="9" t="n">
        <x:f>SUM('RawResults'!Q3238,'RawResults'!Q3239,'RawResults'!Q3240,'RawResults'!Q3241)</x:f>
        <x:v>4</x:v>
      </x:c>
      <x:c r="H397" s="15" t="n">
        <x:f>G397/C397</x:f>
        <x:v>1</x:v>
      </x:c>
      <x:c r="I397" s="9" t="n">
        <x:f>IF(G397=C397,1,0)</x:f>
        <x:v>1</x:v>
      </x:c>
      <x:c r="J397" s="9" t="n">
        <x:f>G397-D397</x:f>
        <x:v>0</x:v>
      </x:c>
    </x:row>
    <x:row r="398" ht="23" customHeight="1">
      <x:c r="A398" s="9" t="str">
        <x:v>NO_SEMANTIC</x:v>
      </x:c>
      <x:c r="B398" s="9" t="str">
        <x:v>IMO-095</x:v>
      </x:c>
      <x:c r="C398" s="9" t="n">
        <x:v>6</x:v>
      </x:c>
      <x:c r="D398" s="9" t="n">
        <x:f>SUM('RawResults'!M3242,'RawResults'!M3243,'RawResults'!M3244,'RawResults'!M3245,'RawResults'!M3246,'RawResults'!M3247)</x:f>
        <x:v>4</x:v>
      </x:c>
      <x:c r="E398" s="15" t="n">
        <x:f>D398/C398</x:f>
        <x:v>0.6666666666666666</x:v>
      </x:c>
      <x:c r="F398" s="9" t="n">
        <x:f>IF(D398=C398,1,0)</x:f>
        <x:v>0</x:v>
      </x:c>
      <x:c r="G398" s="9" t="n">
        <x:f>SUM('RawResults'!Q3242,'RawResults'!Q3243,'RawResults'!Q3244,'RawResults'!Q3245,'RawResults'!Q3246,'RawResults'!Q3247)</x:f>
        <x:v>4</x:v>
      </x:c>
      <x:c r="H398" s="15" t="n">
        <x:f>G398/C398</x:f>
        <x:v>0.6666666666666666</x:v>
      </x:c>
      <x:c r="I398" s="9" t="n">
        <x:f>IF(G398=C398,1,0)</x:f>
        <x:v>0</x:v>
      </x:c>
      <x:c r="J398" s="9" t="n">
        <x:f>G398-D398</x:f>
        <x:v>0</x:v>
      </x:c>
    </x:row>
    <x:row r="399" ht="23" customHeight="1">
      <x:c r="A399" s="9" t="str">
        <x:v>NO_SEMANTIC</x:v>
      </x:c>
      <x:c r="B399" s="9" t="str">
        <x:v>IMO-096</x:v>
      </x:c>
      <x:c r="C399" s="9" t="n">
        <x:v>5</x:v>
      </x:c>
      <x:c r="D399" s="9" t="n">
        <x:f>SUM('RawResults'!M3248,'RawResults'!M3249,'RawResults'!M3250,'RawResults'!M3251,'RawResults'!M3252)</x:f>
        <x:v>5</x:v>
      </x:c>
      <x:c r="E399" s="15" t="n">
        <x:f>D399/C399</x:f>
        <x:v>1</x:v>
      </x:c>
      <x:c r="F399" s="9" t="n">
        <x:f>IF(D399=C399,1,0)</x:f>
        <x:v>1</x:v>
      </x:c>
      <x:c r="G399" s="9" t="n">
        <x:f>SUM('RawResults'!Q3248,'RawResults'!Q3249,'RawResults'!Q3250,'RawResults'!Q3251,'RawResults'!Q3252)</x:f>
        <x:v>5</x:v>
      </x:c>
      <x:c r="H399" s="15" t="n">
        <x:f>G399/C399</x:f>
        <x:v>1</x:v>
      </x:c>
      <x:c r="I399" s="9" t="n">
        <x:f>IF(G399=C399,1,0)</x:f>
        <x:v>1</x:v>
      </x:c>
      <x:c r="J399" s="9" t="n">
        <x:f>G399-D399</x:f>
        <x:v>0</x:v>
      </x:c>
    </x:row>
    <x:row r="400" ht="23" customHeight="1">
      <x:c r="A400" s="9" t="str">
        <x:v>NO_SEMANTIC</x:v>
      </x:c>
      <x:c r="B400" s="9" t="str">
        <x:v>IMO-097</x:v>
      </x:c>
      <x:c r="C400" s="9" t="n">
        <x:v>7</x:v>
      </x:c>
      <x:c r="D400" s="9" t="n">
        <x:f>SUM('RawResults'!M3253,'RawResults'!M3254,'RawResults'!M3255,'RawResults'!M3256,'RawResults'!M3257,'RawResults'!M3258,'RawResults'!M3259)</x:f>
        <x:v>0</x:v>
      </x:c>
      <x:c r="E400" s="15" t="n">
        <x:f>D400/C400</x:f>
        <x:v>0</x:v>
      </x:c>
      <x:c r="F400" s="9" t="n">
        <x:f>IF(D400=C400,1,0)</x:f>
        <x:v>0</x:v>
      </x:c>
      <x:c r="G400" s="9" t="n">
        <x:f>SUM('RawResults'!Q3253,'RawResults'!Q3254,'RawResults'!Q3255,'RawResults'!Q3256,'RawResults'!Q3257,'RawResults'!Q3258,'RawResults'!Q3259)</x:f>
        <x:v>0</x:v>
      </x:c>
      <x:c r="H400" s="15" t="n">
        <x:f>G400/C400</x:f>
        <x:v>0</x:v>
      </x:c>
      <x:c r="I400" s="9" t="n">
        <x:f>IF(G400=C400,1,0)</x:f>
        <x:v>0</x:v>
      </x:c>
      <x:c r="J400" s="9" t="n">
        <x:f>G400-D400</x:f>
        <x:v>0</x:v>
      </x:c>
    </x:row>
    <x:row r="401" ht="23" customHeight="1">
      <x:c r="A401" s="9" t="str">
        <x:v>NO_SEMANTIC</x:v>
      </x:c>
      <x:c r="B401" s="9" t="str">
        <x:v>IMO-098</x:v>
      </x:c>
      <x:c r="C401" s="9" t="n">
        <x:v>6</x:v>
      </x:c>
      <x:c r="D401" s="9" t="n">
        <x:f>SUM('RawResults'!M3260,'RawResults'!M3261,'RawResults'!M3262,'RawResults'!M3263,'RawResults'!M3264,'RawResults'!M3265)</x:f>
        <x:v>6</x:v>
      </x:c>
      <x:c r="E401" s="15" t="n">
        <x:f>D401/C401</x:f>
        <x:v>1</x:v>
      </x:c>
      <x:c r="F401" s="9" t="n">
        <x:f>IF(D401=C401,1,0)</x:f>
        <x:v>1</x:v>
      </x:c>
      <x:c r="G401" s="9" t="n">
        <x:f>SUM('RawResults'!Q3260,'RawResults'!Q3261,'RawResults'!Q3262,'RawResults'!Q3263,'RawResults'!Q3264,'RawResults'!Q3265)</x:f>
        <x:v>6</x:v>
      </x:c>
      <x:c r="H401" s="15" t="n">
        <x:f>G401/C401</x:f>
        <x:v>1</x:v>
      </x:c>
      <x:c r="I401" s="9" t="n">
        <x:f>IF(G401=C401,1,0)</x:f>
        <x:v>1</x:v>
      </x:c>
      <x:c r="J401" s="9" t="n">
        <x:f>G401-D401</x:f>
        <x:v>0</x:v>
      </x:c>
    </x:row>
    <x:row r="402" ht="23" customHeight="1">
      <x:c r="A402" s="9" t="str">
        <x:v>NO_SEMANTIC</x:v>
      </x:c>
      <x:c r="B402" s="9" t="str">
        <x:v>IMO-099</x:v>
      </x:c>
      <x:c r="C402" s="9" t="n">
        <x:v>7</x:v>
      </x:c>
      <x:c r="D402" s="9" t="n">
        <x:f>SUM('RawResults'!M3266,'RawResults'!M3267,'RawResults'!M3268,'RawResults'!M3269,'RawResults'!M3270,'RawResults'!M3271,'RawResults'!M3272)</x:f>
        <x:v>7</x:v>
      </x:c>
      <x:c r="E402" s="15" t="n">
        <x:f>D402/C402</x:f>
        <x:v>1</x:v>
      </x:c>
      <x:c r="F402" s="9" t="n">
        <x:f>IF(D402=C402,1,0)</x:f>
        <x:v>1</x:v>
      </x:c>
      <x:c r="G402" s="9" t="n">
        <x:f>SUM('RawResults'!Q3266,'RawResults'!Q3267,'RawResults'!Q3268,'RawResults'!Q3269,'RawResults'!Q3270,'RawResults'!Q3271,'RawResults'!Q3272)</x:f>
        <x:v>7</x:v>
      </x:c>
      <x:c r="H402" s="15" t="n">
        <x:f>G402/C402</x:f>
        <x:v>1</x:v>
      </x:c>
      <x:c r="I402" s="9" t="n">
        <x:f>IF(G402=C402,1,0)</x:f>
        <x:v>1</x:v>
      </x:c>
      <x:c r="J402" s="9" t="n">
        <x:f>G402-D402</x:f>
        <x:v>0</x:v>
      </x:c>
    </x:row>
    <x:row r="403" ht="23" customHeight="1">
      <x:c r="A403" s="9" t="str">
        <x:v>NO_SEMANTIC</x:v>
      </x:c>
      <x:c r="B403" s="9" t="str">
        <x:v>IMO-100</x:v>
      </x:c>
      <x:c r="C403" s="9" t="n">
        <x:v>7</x:v>
      </x:c>
      <x:c r="D403" s="9" t="n">
        <x:f>SUM('RawResults'!M3273,'RawResults'!M3274,'RawResults'!M3275,'RawResults'!M3276,'RawResults'!M3277,'RawResults'!M3278,'RawResults'!M3279)</x:f>
        <x:v>6</x:v>
      </x:c>
      <x:c r="E403" s="15" t="n">
        <x:f>D403/C403</x:f>
        <x:v>0.8571428571428571</x:v>
      </x:c>
      <x:c r="F403" s="9" t="n">
        <x:f>IF(D403=C403,1,0)</x:f>
        <x:v>0</x:v>
      </x:c>
      <x:c r="G403" s="9" t="n">
        <x:f>SUM('RawResults'!Q3273,'RawResults'!Q3274,'RawResults'!Q3275,'RawResults'!Q3276,'RawResults'!Q3277,'RawResults'!Q3278,'RawResults'!Q3279)</x:f>
        <x:v>6</x:v>
      </x:c>
      <x:c r="H403" s="15" t="n">
        <x:f>G403/C403</x:f>
        <x:v>0.8571428571428571</x:v>
      </x:c>
      <x:c r="I403" s="9" t="n">
        <x:f>IF(G403=C403,1,0)</x:f>
        <x:v>0</x:v>
      </x:c>
      <x:c r="J403" s="9" t="n">
        <x:f>G403-D403</x:f>
        <x:v>0</x:v>
      </x:c>
    </x:row>
    <x:row r="404" ht="23" customHeight="1">
      <x:c r="A404" s="9" t="str">
        <x:v>NO_SEMANTIC</x:v>
      </x:c>
      <x:c r="B404" s="9" t="str">
        <x:v>IMO-101</x:v>
      </x:c>
      <x:c r="C404" s="9" t="n">
        <x:v>5</x:v>
      </x:c>
      <x:c r="D404" s="9" t="n">
        <x:f>SUM('RawResults'!M3280,'RawResults'!M3281,'RawResults'!M3282,'RawResults'!M3283,'RawResults'!M3284)</x:f>
        <x:v>5</x:v>
      </x:c>
      <x:c r="E404" s="15" t="n">
        <x:f>D404/C404</x:f>
        <x:v>1</x:v>
      </x:c>
      <x:c r="F404" s="9" t="n">
        <x:f>IF(D404=C404,1,0)</x:f>
        <x:v>1</x:v>
      </x:c>
      <x:c r="G404" s="9" t="n">
        <x:f>SUM('RawResults'!Q3280,'RawResults'!Q3281,'RawResults'!Q3282,'RawResults'!Q3283,'RawResults'!Q3284)</x:f>
        <x:v>5</x:v>
      </x:c>
      <x:c r="H404" s="15" t="n">
        <x:f>G404/C404</x:f>
        <x:v>1</x:v>
      </x:c>
      <x:c r="I404" s="9" t="n">
        <x:f>IF(G404=C404,1,0)</x:f>
        <x:v>1</x:v>
      </x:c>
      <x:c r="J404" s="9" t="n">
        <x:f>G404-D404</x:f>
        <x:v>0</x:v>
      </x:c>
    </x:row>
    <x:row r="405" ht="23" customHeight="1">
      <x:c r="A405" s="9" t="str">
        <x:v>NO_SEMANTIC</x:v>
      </x:c>
      <x:c r="B405" s="9" t="str">
        <x:v>IMO-102</x:v>
      </x:c>
      <x:c r="C405" s="9" t="n">
        <x:v>34</x:v>
      </x:c>
      <x:c r="D405" s="9" t="n">
        <x:f>SUM('RawResults'!M3285,'RawResults'!M3286,'RawResults'!M3287,'RawResults'!M3288,'RawResults'!M3289,'RawResults'!M3290,'RawResults'!M3291,'RawResults'!M3292,'RawResults'!M3293,'RawResults'!M3294,'RawResults'!M3295,'RawResults'!M3296,'RawResults'!M3297,'RawResults'!M3298,'RawResults'!M3299,'RawResults'!M3300,'RawResults'!M3301,'RawResults'!M3302,'RawResults'!M3303,'RawResults'!M3304,'RawResults'!M3305,'RawResults'!M3306,'RawResults'!M3307,'RawResults'!M3308,'RawResults'!M3309,'RawResults'!M3310,'RawResults'!M3311,'RawResults'!M3312,'RawResults'!M3313,'RawResults'!M3314,'RawResults'!M3315,'RawResults'!M3316,'RawResults'!M3317,'RawResults'!M3318)</x:f>
        <x:v>0</x:v>
      </x:c>
      <x:c r="E405" s="15" t="n">
        <x:f>D405/C405</x:f>
        <x:v>0</x:v>
      </x:c>
      <x:c r="F405" s="9" t="n">
        <x:f>IF(D405=C405,1,0)</x:f>
        <x:v>0</x:v>
      </x:c>
      <x:c r="G405" s="9" t="n">
        <x:f>SUM('RawResults'!Q3285,'RawResults'!Q3286,'RawResults'!Q3287,'RawResults'!Q3288,'RawResults'!Q3289,'RawResults'!Q3290,'RawResults'!Q3291,'RawResults'!Q3292,'RawResults'!Q3293,'RawResults'!Q3294,'RawResults'!Q3295,'RawResults'!Q3296,'RawResults'!Q3297,'RawResults'!Q3298,'RawResults'!Q3299,'RawResults'!Q3300,'RawResults'!Q3301,'RawResults'!Q3302,'RawResults'!Q3303,'RawResults'!Q3304,'RawResults'!Q3305,'RawResults'!Q3306,'RawResults'!Q3307,'RawResults'!Q3308,'RawResults'!Q3309,'RawResults'!Q3310,'RawResults'!Q3311,'RawResults'!Q3312,'RawResults'!Q3313,'RawResults'!Q3314,'RawResults'!Q3315,'RawResults'!Q3316,'RawResults'!Q3317,'RawResults'!Q3318)</x:f>
        <x:v>0</x:v>
      </x:c>
      <x:c r="H405" s="15" t="n">
        <x:f>G405/C405</x:f>
        <x:v>0</x:v>
      </x:c>
      <x:c r="I405" s="9" t="n">
        <x:f>IF(G405=C405,1,0)</x:f>
        <x:v>0</x:v>
      </x:c>
      <x:c r="J405" s="9" t="n">
        <x:f>G405-D405</x:f>
        <x:v>0</x:v>
      </x:c>
    </x:row>
    <x:row r="406" ht="23" customHeight="1">
      <x:c r="A406" s="9" t="str">
        <x:v>NO_SEMANTIC</x:v>
      </x:c>
      <x:c r="B406" s="9" t="str">
        <x:v>IMO-103</x:v>
      </x:c>
      <x:c r="C406" s="9" t="n">
        <x:v>11</x:v>
      </x:c>
      <x:c r="D406" s="9" t="n">
        <x:f>SUM('RawResults'!M3319,'RawResults'!M3320,'RawResults'!M3321,'RawResults'!M3322,'RawResults'!M3323,'RawResults'!M3324,'RawResults'!M3325,'RawResults'!M3326,'RawResults'!M3327,'RawResults'!M3328,'RawResults'!M3329)</x:f>
        <x:v>7</x:v>
      </x:c>
      <x:c r="E406" s="15" t="n">
        <x:f>D406/C406</x:f>
        <x:v>0.6363636363636364</x:v>
      </x:c>
      <x:c r="F406" s="9" t="n">
        <x:f>IF(D406=C406,1,0)</x:f>
        <x:v>0</x:v>
      </x:c>
      <x:c r="G406" s="9" t="n">
        <x:f>SUM('RawResults'!Q3319,'RawResults'!Q3320,'RawResults'!Q3321,'RawResults'!Q3322,'RawResults'!Q3323,'RawResults'!Q3324,'RawResults'!Q3325,'RawResults'!Q3326,'RawResults'!Q3327,'RawResults'!Q3328,'RawResults'!Q3329)</x:f>
        <x:v>7</x:v>
      </x:c>
      <x:c r="H406" s="15" t="n">
        <x:f>G406/C406</x:f>
        <x:v>0.6363636363636364</x:v>
      </x:c>
      <x:c r="I406" s="9" t="n">
        <x:f>IF(G406=C406,1,0)</x:f>
        <x:v>0</x:v>
      </x:c>
      <x:c r="J406" s="9" t="n">
        <x:f>G406-D406</x:f>
        <x:v>0</x:v>
      </x:c>
    </x:row>
    <x:row r="407" ht="23" customHeight="1">
      <x:c r="A407" s="9" t="str">
        <x:v>NO_SEMANTIC</x:v>
      </x:c>
      <x:c r="B407" s="9" t="str">
        <x:v>IMO-104</x:v>
      </x:c>
      <x:c r="C407" s="9" t="n">
        <x:v>7</x:v>
      </x:c>
      <x:c r="D407" s="9" t="n">
        <x:f>SUM('RawResults'!M3330,'RawResults'!M3331,'RawResults'!M3332,'RawResults'!M3333,'RawResults'!M3334,'RawResults'!M3335,'RawResults'!M3336)</x:f>
        <x:v>0</x:v>
      </x:c>
      <x:c r="E407" s="15" t="n">
        <x:f>D407/C407</x:f>
        <x:v>0</x:v>
      </x:c>
      <x:c r="F407" s="9" t="n">
        <x:f>IF(D407=C407,1,0)</x:f>
        <x:v>0</x:v>
      </x:c>
      <x:c r="G407" s="9" t="n">
        <x:f>SUM('RawResults'!Q3330,'RawResults'!Q3331,'RawResults'!Q3332,'RawResults'!Q3333,'RawResults'!Q3334,'RawResults'!Q3335,'RawResults'!Q3336)</x:f>
        <x:v>0</x:v>
      </x:c>
      <x:c r="H407" s="15" t="n">
        <x:f>G407/C407</x:f>
        <x:v>0</x:v>
      </x:c>
      <x:c r="I407" s="9" t="n">
        <x:f>IF(G407=C407,1,0)</x:f>
        <x:v>0</x:v>
      </x:c>
      <x:c r="J407" s="9" t="n">
        <x:f>G407-D407</x:f>
        <x:v>0</x:v>
      </x:c>
    </x:row>
    <x:row r="408" ht="23" customHeight="1">
      <x:c r="A408" s="9" t="str">
        <x:v>NO_SEMANTIC</x:v>
      </x:c>
      <x:c r="B408" s="9" t="str">
        <x:v>IMO-105</x:v>
      </x:c>
      <x:c r="C408" s="9" t="n">
        <x:v>5</x:v>
      </x:c>
      <x:c r="D408" s="9" t="n">
        <x:f>SUM('RawResults'!M3337,'RawResults'!M3338,'RawResults'!M3339,'RawResults'!M3340,'RawResults'!M3341)</x:f>
        <x:v>3</x:v>
      </x:c>
      <x:c r="E408" s="15" t="n">
        <x:f>D408/C408</x:f>
        <x:v>0.6</x:v>
      </x:c>
      <x:c r="F408" s="9" t="n">
        <x:f>IF(D408=C408,1,0)</x:f>
        <x:v>0</x:v>
      </x:c>
      <x:c r="G408" s="9" t="n">
        <x:f>SUM('RawResults'!Q3337,'RawResults'!Q3338,'RawResults'!Q3339,'RawResults'!Q3340,'RawResults'!Q3341)</x:f>
        <x:v>3</x:v>
      </x:c>
      <x:c r="H408" s="15" t="n">
        <x:f>G408/C408</x:f>
        <x:v>0.6</x:v>
      </x:c>
      <x:c r="I408" s="9" t="n">
        <x:f>IF(G408=C408,1,0)</x:f>
        <x:v>0</x:v>
      </x:c>
      <x:c r="J408" s="9" t="n">
        <x:f>G408-D408</x:f>
        <x:v>0</x:v>
      </x:c>
    </x:row>
    <x:row r="409" ht="23" customHeight="1">
      <x:c r="A409" s="9" t="str">
        <x:v>NO_SEMANTIC</x:v>
      </x:c>
      <x:c r="B409" s="9" t="str">
        <x:v>IMO-106</x:v>
      </x:c>
      <x:c r="C409" s="9" t="n">
        <x:v>7</x:v>
      </x:c>
      <x:c r="D409" s="9" t="n">
        <x:f>SUM('RawResults'!M3342,'RawResults'!M3343,'RawResults'!M3344,'RawResults'!M3345,'RawResults'!M3346,'RawResults'!M3347,'RawResults'!M3348)</x:f>
        <x:v>5</x:v>
      </x:c>
      <x:c r="E409" s="15" t="n">
        <x:f>D409/C409</x:f>
        <x:v>0.7142857142857143</x:v>
      </x:c>
      <x:c r="F409" s="9" t="n">
        <x:f>IF(D409=C409,1,0)</x:f>
        <x:v>0</x:v>
      </x:c>
      <x:c r="G409" s="9" t="n">
        <x:f>SUM('RawResults'!Q3342,'RawResults'!Q3343,'RawResults'!Q3344,'RawResults'!Q3345,'RawResults'!Q3346,'RawResults'!Q3347,'RawResults'!Q3348)</x:f>
        <x:v>5</x:v>
      </x:c>
      <x:c r="H409" s="15" t="n">
        <x:f>G409/C409</x:f>
        <x:v>0.7142857142857143</x:v>
      </x:c>
      <x:c r="I409" s="9" t="n">
        <x:f>IF(G409=C409,1,0)</x:f>
        <x:v>0</x:v>
      </x:c>
      <x:c r="J409" s="9" t="n">
        <x:f>G409-D409</x:f>
        <x:v>0</x:v>
      </x:c>
    </x:row>
    <x:row r="410" ht="23" customHeight="1">
      <x:c r="A410" s="9" t="str">
        <x:v>NO_SEMANTIC</x:v>
      </x:c>
      <x:c r="B410" s="9" t="str">
        <x:v>IMO-107</x:v>
      </x:c>
      <x:c r="C410" s="9" t="n">
        <x:v>7</x:v>
      </x:c>
      <x:c r="D410" s="9" t="n">
        <x:f>SUM('RawResults'!M3349,'RawResults'!M3350,'RawResults'!M3351,'RawResults'!M3352,'RawResults'!M3353,'RawResults'!M3354,'RawResults'!M3355)</x:f>
        <x:v>6</x:v>
      </x:c>
      <x:c r="E410" s="15" t="n">
        <x:f>D410/C410</x:f>
        <x:v>0.8571428571428571</x:v>
      </x:c>
      <x:c r="F410" s="9" t="n">
        <x:f>IF(D410=C410,1,0)</x:f>
        <x:v>0</x:v>
      </x:c>
      <x:c r="G410" s="9" t="n">
        <x:f>SUM('RawResults'!Q3349,'RawResults'!Q3350,'RawResults'!Q3351,'RawResults'!Q3352,'RawResults'!Q3353,'RawResults'!Q3354,'RawResults'!Q3355)</x:f>
        <x:v>6</x:v>
      </x:c>
      <x:c r="H410" s="15" t="n">
        <x:f>G410/C410</x:f>
        <x:v>0.8571428571428571</x:v>
      </x:c>
      <x:c r="I410" s="9" t="n">
        <x:f>IF(G410=C410,1,0)</x:f>
        <x:v>0</x:v>
      </x:c>
      <x:c r="J410" s="9" t="n">
        <x:f>G410-D410</x:f>
        <x:v>0</x:v>
      </x:c>
    </x:row>
    <x:row r="411" ht="23" customHeight="1">
      <x:c r="A411" s="9" t="str">
        <x:v>NO_SEMANTIC</x:v>
      </x:c>
      <x:c r="B411" s="9" t="str">
        <x:v>IMO-108</x:v>
      </x:c>
      <x:c r="C411" s="9" t="n">
        <x:v>9</x:v>
      </x:c>
      <x:c r="D411" s="9" t="n">
        <x:f>SUM('RawResults'!M3356,'RawResults'!M3357,'RawResults'!M3358,'RawResults'!M3359,'RawResults'!M3360,'RawResults'!M3361,'RawResults'!M3362,'RawResults'!M3363,'RawResults'!M3364)</x:f>
        <x:v>9</x:v>
      </x:c>
      <x:c r="E411" s="15" t="n">
        <x:f>D411/C411</x:f>
        <x:v>1</x:v>
      </x:c>
      <x:c r="F411" s="9" t="n">
        <x:f>IF(D411=C411,1,0)</x:f>
        <x:v>1</x:v>
      </x:c>
      <x:c r="G411" s="9" t="n">
        <x:f>SUM('RawResults'!Q3356,'RawResults'!Q3357,'RawResults'!Q3358,'RawResults'!Q3359,'RawResults'!Q3360,'RawResults'!Q3361,'RawResults'!Q3362,'RawResults'!Q3363,'RawResults'!Q3364)</x:f>
        <x:v>9</x:v>
      </x:c>
      <x:c r="H411" s="15" t="n">
        <x:f>G411/C411</x:f>
        <x:v>1</x:v>
      </x:c>
      <x:c r="I411" s="9" t="n">
        <x:f>IF(G411=C411,1,0)</x:f>
        <x:v>1</x:v>
      </x:c>
      <x:c r="J411" s="9" t="n">
        <x:f>G411-D411</x:f>
        <x:v>0</x:v>
      </x:c>
    </x:row>
    <x:row r="412" ht="23" customHeight="1">
      <x:c r="A412" s="9" t="str">
        <x:v>NO_SEMANTIC</x:v>
      </x:c>
      <x:c r="B412" s="9" t="str">
        <x:v>IMO-109</x:v>
      </x:c>
      <x:c r="C412" s="9" t="n">
        <x:v>8</x:v>
      </x:c>
      <x:c r="D412" s="9" t="n">
        <x:f>SUM('RawResults'!M3365,'RawResults'!M3366,'RawResults'!M3367,'RawResults'!M3368,'RawResults'!M3369,'RawResults'!M3370,'RawResults'!M3371,'RawResults'!M3372)</x:f>
        <x:v>7</x:v>
      </x:c>
      <x:c r="E412" s="15" t="n">
        <x:f>D412/C412</x:f>
        <x:v>0.875</x:v>
      </x:c>
      <x:c r="F412" s="9" t="n">
        <x:f>IF(D412=C412,1,0)</x:f>
        <x:v>0</x:v>
      </x:c>
      <x:c r="G412" s="9" t="n">
        <x:f>SUM('RawResults'!Q3365,'RawResults'!Q3366,'RawResults'!Q3367,'RawResults'!Q3368,'RawResults'!Q3369,'RawResults'!Q3370,'RawResults'!Q3371,'RawResults'!Q3372)</x:f>
        <x:v>7</x:v>
      </x:c>
      <x:c r="H412" s="15" t="n">
        <x:f>G412/C412</x:f>
        <x:v>0.875</x:v>
      </x:c>
      <x:c r="I412" s="9" t="n">
        <x:f>IF(G412=C412,1,0)</x:f>
        <x:v>0</x:v>
      </x:c>
      <x:c r="J412" s="9" t="n">
        <x:f>G412-D412</x:f>
        <x:v>0</x:v>
      </x:c>
    </x:row>
    <x:row r="413" ht="23" customHeight="1">
      <x:c r="A413" s="9" t="str">
        <x:v>NO_SEMANTIC</x:v>
      </x:c>
      <x:c r="B413" s="9" t="str">
        <x:v>IMO-110</x:v>
      </x:c>
      <x:c r="C413" s="9" t="n">
        <x:v>8</x:v>
      </x:c>
      <x:c r="D413" s="9" t="n">
        <x:f>SUM('RawResults'!M3373,'RawResults'!M3374,'RawResults'!M3375,'RawResults'!M3376,'RawResults'!M3377,'RawResults'!M3378,'RawResults'!M3379,'RawResults'!M3380)</x:f>
        <x:v>5</x:v>
      </x:c>
      <x:c r="E413" s="15" t="n">
        <x:f>D413/C413</x:f>
        <x:v>0.625</x:v>
      </x:c>
      <x:c r="F413" s="9" t="n">
        <x:f>IF(D413=C413,1,0)</x:f>
        <x:v>0</x:v>
      </x:c>
      <x:c r="G413" s="9" t="n">
        <x:f>SUM('RawResults'!Q3373,'RawResults'!Q3374,'RawResults'!Q3375,'RawResults'!Q3376,'RawResults'!Q3377,'RawResults'!Q3378,'RawResults'!Q3379,'RawResults'!Q3380)</x:f>
        <x:v>5</x:v>
      </x:c>
      <x:c r="H413" s="15" t="n">
        <x:f>G413/C413</x:f>
        <x:v>0.625</x:v>
      </x:c>
      <x:c r="I413" s="9" t="n">
        <x:f>IF(G413=C413,1,0)</x:f>
        <x:v>0</x:v>
      </x:c>
      <x:c r="J413" s="9" t="n">
        <x:f>G413-D413</x:f>
        <x:v>0</x:v>
      </x:c>
    </x:row>
    <x:row r="414" ht="23" customHeight="1">
      <x:c r="A414" s="9" t="str">
        <x:v>NO_SEMANTIC</x:v>
      </x:c>
      <x:c r="B414" s="9" t="str">
        <x:v>IMO-111</x:v>
      </x:c>
      <x:c r="C414" s="9" t="n">
        <x:v>8</x:v>
      </x:c>
      <x:c r="D414" s="9" t="n">
        <x:f>SUM('RawResults'!M3381,'RawResults'!M3382,'RawResults'!M3383,'RawResults'!M3384,'RawResults'!M3385,'RawResults'!M3386,'RawResults'!M3387,'RawResults'!M3388)</x:f>
        <x:v>6</x:v>
      </x:c>
      <x:c r="E414" s="15" t="n">
        <x:f>D414/C414</x:f>
        <x:v>0.75</x:v>
      </x:c>
      <x:c r="F414" s="9" t="n">
        <x:f>IF(D414=C414,1,0)</x:f>
        <x:v>0</x:v>
      </x:c>
      <x:c r="G414" s="9" t="n">
        <x:f>SUM('RawResults'!Q3381,'RawResults'!Q3382,'RawResults'!Q3383,'RawResults'!Q3384,'RawResults'!Q3385,'RawResults'!Q3386,'RawResults'!Q3387,'RawResults'!Q3388)</x:f>
        <x:v>6</x:v>
      </x:c>
      <x:c r="H414" s="15" t="n">
        <x:f>G414/C414</x:f>
        <x:v>0.75</x:v>
      </x:c>
      <x:c r="I414" s="9" t="n">
        <x:f>IF(G414=C414,1,0)</x:f>
        <x:v>0</x:v>
      </x:c>
      <x:c r="J414" s="9" t="n">
        <x:f>G414-D414</x:f>
        <x:v>0</x:v>
      </x:c>
    </x:row>
    <x:row r="415" ht="23" customHeight="1">
      <x:c r="A415" s="9" t="str">
        <x:v>NO_SEMANTIC</x:v>
      </x:c>
      <x:c r="B415" s="9" t="str">
        <x:v>IMO-112</x:v>
      </x:c>
      <x:c r="C415" s="9" t="n">
        <x:v>5</x:v>
      </x:c>
      <x:c r="D415" s="9" t="n">
        <x:f>SUM('RawResults'!M3389,'RawResults'!M3390,'RawResults'!M3391,'RawResults'!M3392,'RawResults'!M3393)</x:f>
        <x:v>3</x:v>
      </x:c>
      <x:c r="E415" s="15" t="n">
        <x:f>D415/C415</x:f>
        <x:v>0.6</x:v>
      </x:c>
      <x:c r="F415" s="9" t="n">
        <x:f>IF(D415=C415,1,0)</x:f>
        <x:v>0</x:v>
      </x:c>
      <x:c r="G415" s="9" t="n">
        <x:f>SUM('RawResults'!Q3389,'RawResults'!Q3390,'RawResults'!Q3391,'RawResults'!Q3392,'RawResults'!Q3393)</x:f>
        <x:v>3</x:v>
      </x:c>
      <x:c r="H415" s="15" t="n">
        <x:f>G415/C415</x:f>
        <x:v>0.6</x:v>
      </x:c>
      <x:c r="I415" s="9" t="n">
        <x:f>IF(G415=C415,1,0)</x:f>
        <x:v>0</x:v>
      </x:c>
      <x:c r="J415" s="9" t="n">
        <x:f>G415-D415</x:f>
        <x:v>0</x:v>
      </x:c>
    </x:row>
    <x:row r="416" ht="23" customHeight="1">
      <x:c r="A416" s="9" t="str">
        <x:v>NO_SEMANTIC</x:v>
      </x:c>
      <x:c r="B416" s="9" t="str">
        <x:v>IMO-113</x:v>
      </x:c>
      <x:c r="C416" s="9" t="n">
        <x:v>6</x:v>
      </x:c>
      <x:c r="D416" s="9" t="n">
        <x:f>SUM('RawResults'!M3394,'RawResults'!M3395,'RawResults'!M3396,'RawResults'!M3397,'RawResults'!M3398,'RawResults'!M3399)</x:f>
        <x:v>5</x:v>
      </x:c>
      <x:c r="E416" s="15" t="n">
        <x:f>D416/C416</x:f>
        <x:v>0.8333333333333334</x:v>
      </x:c>
      <x:c r="F416" s="9" t="n">
        <x:f>IF(D416=C416,1,0)</x:f>
        <x:v>0</x:v>
      </x:c>
      <x:c r="G416" s="9" t="n">
        <x:f>SUM('RawResults'!Q3394,'RawResults'!Q3395,'RawResults'!Q3396,'RawResults'!Q3397,'RawResults'!Q3398,'RawResults'!Q3399)</x:f>
        <x:v>5</x:v>
      </x:c>
      <x:c r="H416" s="15" t="n">
        <x:f>G416/C416</x:f>
        <x:v>0.8333333333333334</x:v>
      </x:c>
      <x:c r="I416" s="9" t="n">
        <x:f>IF(G416=C416,1,0)</x:f>
        <x:v>0</x:v>
      </x:c>
      <x:c r="J416" s="9" t="n">
        <x:f>G416-D416</x:f>
        <x:v>0</x:v>
      </x:c>
    </x:row>
    <x:row r="417" ht="23" customHeight="1">
      <x:c r="A417" s="9" t="str">
        <x:v>NO_SEMANTIC</x:v>
      </x:c>
      <x:c r="B417" s="9" t="str">
        <x:v>IMO-114</x:v>
      </x:c>
      <x:c r="C417" s="9" t="n">
        <x:v>9</x:v>
      </x:c>
      <x:c r="D417" s="9" t="n">
        <x:f>SUM('RawResults'!M3400,'RawResults'!M3401,'RawResults'!M3402,'RawResults'!M3403,'RawResults'!M3404,'RawResults'!M3405,'RawResults'!M3406,'RawResults'!M3407,'RawResults'!M3408)</x:f>
        <x:v>5</x:v>
      </x:c>
      <x:c r="E417" s="15" t="n">
        <x:f>D417/C417</x:f>
        <x:v>0.5555555555555556</x:v>
      </x:c>
      <x:c r="F417" s="9" t="n">
        <x:f>IF(D417=C417,1,0)</x:f>
        <x:v>0</x:v>
      </x:c>
      <x:c r="G417" s="9" t="n">
        <x:f>SUM('RawResults'!Q3400,'RawResults'!Q3401,'RawResults'!Q3402,'RawResults'!Q3403,'RawResults'!Q3404,'RawResults'!Q3405,'RawResults'!Q3406,'RawResults'!Q3407,'RawResults'!Q3408)</x:f>
        <x:v>5</x:v>
      </x:c>
      <x:c r="H417" s="15" t="n">
        <x:f>G417/C417</x:f>
        <x:v>0.5555555555555556</x:v>
      </x:c>
      <x:c r="I417" s="9" t="n">
        <x:f>IF(G417=C417,1,0)</x:f>
        <x:v>0</x:v>
      </x:c>
      <x:c r="J417" s="9" t="n">
        <x:f>G417-D417</x:f>
        <x:v>0</x:v>
      </x:c>
    </x:row>
    <x:row r="418" ht="23" customHeight="1">
      <x:c r="A418" s="9" t="str">
        <x:v>NO_SEMANTIC</x:v>
      </x:c>
      <x:c r="B418" s="9" t="str">
        <x:v>IMO-115</x:v>
      </x:c>
      <x:c r="C418" s="9" t="n">
        <x:v>7</x:v>
      </x:c>
      <x:c r="D418" s="9" t="n">
        <x:f>SUM('RawResults'!M3409,'RawResults'!M3410,'RawResults'!M3411,'RawResults'!M3412,'RawResults'!M3413,'RawResults'!M3414,'RawResults'!M3415)</x:f>
        <x:v>3</x:v>
      </x:c>
      <x:c r="E418" s="15" t="n">
        <x:f>D418/C418</x:f>
        <x:v>0.42857142857142855</x:v>
      </x:c>
      <x:c r="F418" s="9" t="n">
        <x:f>IF(D418=C418,1,0)</x:f>
        <x:v>0</x:v>
      </x:c>
      <x:c r="G418" s="9" t="n">
        <x:f>SUM('RawResults'!Q3409,'RawResults'!Q3410,'RawResults'!Q3411,'RawResults'!Q3412,'RawResults'!Q3413,'RawResults'!Q3414,'RawResults'!Q3415)</x:f>
        <x:v>3</x:v>
      </x:c>
      <x:c r="H418" s="15" t="n">
        <x:f>G418/C418</x:f>
        <x:v>0.42857142857142855</x:v>
      </x:c>
      <x:c r="I418" s="9" t="n">
        <x:f>IF(G418=C418,1,0)</x:f>
        <x:v>0</x:v>
      </x:c>
      <x:c r="J418" s="9" t="n">
        <x:f>G418-D418</x:f>
        <x:v>0</x:v>
      </x:c>
    </x:row>
    <x:row r="419" ht="23" customHeight="1">
      <x:c r="A419" s="9" t="str">
        <x:v>NO_SEMANTIC</x:v>
      </x:c>
      <x:c r="B419" s="9" t="str">
        <x:v>IMO-116</x:v>
      </x:c>
      <x:c r="C419" s="9" t="n">
        <x:v>7</x:v>
      </x:c>
      <x:c r="D419" s="9" t="n">
        <x:f>SUM('RawResults'!M3416,'RawResults'!M3417,'RawResults'!M3418,'RawResults'!M3419,'RawResults'!M3420,'RawResults'!M3421,'RawResults'!M3422)</x:f>
        <x:v>6</x:v>
      </x:c>
      <x:c r="E419" s="15" t="n">
        <x:f>D419/C419</x:f>
        <x:v>0.8571428571428571</x:v>
      </x:c>
      <x:c r="F419" s="9" t="n">
        <x:f>IF(D419=C419,1,0)</x:f>
        <x:v>0</x:v>
      </x:c>
      <x:c r="G419" s="9" t="n">
        <x:f>SUM('RawResults'!Q3416,'RawResults'!Q3417,'RawResults'!Q3418,'RawResults'!Q3419,'RawResults'!Q3420,'RawResults'!Q3421,'RawResults'!Q3422)</x:f>
        <x:v>6</x:v>
      </x:c>
      <x:c r="H419" s="15" t="n">
        <x:f>G419/C419</x:f>
        <x:v>0.8571428571428571</x:v>
      </x:c>
      <x:c r="I419" s="9" t="n">
        <x:f>IF(G419=C419,1,0)</x:f>
        <x:v>0</x:v>
      </x:c>
      <x:c r="J419" s="9" t="n">
        <x:f>G419-D419</x:f>
        <x:v>0</x:v>
      </x:c>
    </x:row>
    <x:row r="420" ht="23" customHeight="1">
      <x:c r="A420" s="9" t="str">
        <x:v>NO_SEMANTIC</x:v>
      </x:c>
      <x:c r="B420" s="9" t="str">
        <x:v>IMO-117</x:v>
      </x:c>
      <x:c r="C420" s="9" t="n">
        <x:v>9</x:v>
      </x:c>
      <x:c r="D420" s="9" t="n">
        <x:f>SUM('RawResults'!M3423,'RawResults'!M3424,'RawResults'!M3425,'RawResults'!M3426,'RawResults'!M3427,'RawResults'!M3428,'RawResults'!M3429,'RawResults'!M3430,'RawResults'!M3431)</x:f>
        <x:v>7</x:v>
      </x:c>
      <x:c r="E420" s="15" t="n">
        <x:f>D420/C420</x:f>
        <x:v>0.7777777777777778</x:v>
      </x:c>
      <x:c r="F420" s="9" t="n">
        <x:f>IF(D420=C420,1,0)</x:f>
        <x:v>0</x:v>
      </x:c>
      <x:c r="G420" s="9" t="n">
        <x:f>SUM('RawResults'!Q3423,'RawResults'!Q3424,'RawResults'!Q3425,'RawResults'!Q3426,'RawResults'!Q3427,'RawResults'!Q3428,'RawResults'!Q3429,'RawResults'!Q3430,'RawResults'!Q3431)</x:f>
        <x:v>7</x:v>
      </x:c>
      <x:c r="H420" s="15" t="n">
        <x:f>G420/C420</x:f>
        <x:v>0.7777777777777778</x:v>
      </x:c>
      <x:c r="I420" s="9" t="n">
        <x:f>IF(G420=C420,1,0)</x:f>
        <x:v>0</x:v>
      </x:c>
      <x:c r="J420" s="9" t="n">
        <x:f>G420-D420</x:f>
        <x:v>0</x:v>
      </x:c>
    </x:row>
    <x:row r="421" ht="23" customHeight="1">
      <x:c r="A421" s="9" t="str">
        <x:v>NO_SEMANTIC</x:v>
      </x:c>
      <x:c r="B421" s="9" t="str">
        <x:v>IMO-118</x:v>
      </x:c>
      <x:c r="C421" s="9" t="n">
        <x:v>7</x:v>
      </x:c>
      <x:c r="D421" s="9" t="n">
        <x:f>SUM('RawResults'!M3432,'RawResults'!M3433,'RawResults'!M3434,'RawResults'!M3435,'RawResults'!M3436,'RawResults'!M3437,'RawResults'!M3438)</x:f>
        <x:v>0</x:v>
      </x:c>
      <x:c r="E421" s="15" t="n">
        <x:f>D421/C421</x:f>
        <x:v>0</x:v>
      </x:c>
      <x:c r="F421" s="9" t="n">
        <x:f>IF(D421=C421,1,0)</x:f>
        <x:v>0</x:v>
      </x:c>
      <x:c r="G421" s="9" t="n">
        <x:f>SUM('RawResults'!Q3432,'RawResults'!Q3433,'RawResults'!Q3434,'RawResults'!Q3435,'RawResults'!Q3436,'RawResults'!Q3437,'RawResults'!Q3438)</x:f>
        <x:v>0</x:v>
      </x:c>
      <x:c r="H421" s="15" t="n">
        <x:f>G421/C421</x:f>
        <x:v>0</x:v>
      </x:c>
      <x:c r="I421" s="9" t="n">
        <x:f>IF(G421=C421,1,0)</x:f>
        <x:v>0</x:v>
      </x:c>
      <x:c r="J421" s="9" t="n">
        <x:f>G421-D421</x:f>
        <x:v>0</x:v>
      </x:c>
    </x:row>
    <x:row r="422" ht="23" customHeight="1">
      <x:c r="A422" s="9" t="str">
        <x:v>NO_SEMANTIC</x:v>
      </x:c>
      <x:c r="B422" s="9" t="str">
        <x:v>IMO-119</x:v>
      </x:c>
      <x:c r="C422" s="9" t="n">
        <x:v>9</x:v>
      </x:c>
      <x:c r="D422" s="9" t="n">
        <x:f>SUM('RawResults'!M3439,'RawResults'!M3440,'RawResults'!M3441,'RawResults'!M3442,'RawResults'!M3443,'RawResults'!M3444,'RawResults'!M3445,'RawResults'!M3446,'RawResults'!M3447)</x:f>
        <x:v>8</x:v>
      </x:c>
      <x:c r="E422" s="15" t="n">
        <x:f>D422/C422</x:f>
        <x:v>0.8888888888888888</x:v>
      </x:c>
      <x:c r="F422" s="9" t="n">
        <x:f>IF(D422=C422,1,0)</x:f>
        <x:v>0</x:v>
      </x:c>
      <x:c r="G422" s="9" t="n">
        <x:f>SUM('RawResults'!Q3439,'RawResults'!Q3440,'RawResults'!Q3441,'RawResults'!Q3442,'RawResults'!Q3443,'RawResults'!Q3444,'RawResults'!Q3445,'RawResults'!Q3446,'RawResults'!Q3447)</x:f>
        <x:v>8</x:v>
      </x:c>
      <x:c r="H422" s="15" t="n">
        <x:f>G422/C422</x:f>
        <x:v>0.8888888888888888</x:v>
      </x:c>
      <x:c r="I422" s="9" t="n">
        <x:f>IF(G422=C422,1,0)</x:f>
        <x:v>0</x:v>
      </x:c>
      <x:c r="J422" s="9" t="n">
        <x:f>G422-D422</x:f>
        <x:v>0</x:v>
      </x:c>
    </x:row>
    <x:row r="423" ht="23" customHeight="1">
      <x:c r="A423" s="9" t="str">
        <x:v>NO_SEMANTIC</x:v>
      </x:c>
      <x:c r="B423" s="9" t="str">
        <x:v>IMO-120</x:v>
      </x:c>
      <x:c r="C423" s="9" t="n">
        <x:v>8</x:v>
      </x:c>
      <x:c r="D423" s="9" t="n">
        <x:f>SUM('RawResults'!M3448,'RawResults'!M3449,'RawResults'!M3450,'RawResults'!M3451,'RawResults'!M3452,'RawResults'!M3453,'RawResults'!M3454,'RawResults'!M3455)</x:f>
        <x:v>4</x:v>
      </x:c>
      <x:c r="E423" s="15" t="n">
        <x:f>D423/C423</x:f>
        <x:v>0.5</x:v>
      </x:c>
      <x:c r="F423" s="9" t="n">
        <x:f>IF(D423=C423,1,0)</x:f>
        <x:v>0</x:v>
      </x:c>
      <x:c r="G423" s="9" t="n">
        <x:f>SUM('RawResults'!Q3448,'RawResults'!Q3449,'RawResults'!Q3450,'RawResults'!Q3451,'RawResults'!Q3452,'RawResults'!Q3453,'RawResults'!Q3454,'RawResults'!Q3455)</x:f>
        <x:v>4</x:v>
      </x:c>
      <x:c r="H423" s="15" t="n">
        <x:f>G423/C423</x:f>
        <x:v>0.5</x:v>
      </x:c>
      <x:c r="I423" s="9" t="n">
        <x:f>IF(G423=C423,1,0)</x:f>
        <x:v>0</x:v>
      </x:c>
      <x:c r="J423" s="9" t="n">
        <x:f>G423-D423</x:f>
        <x:v>0</x:v>
      </x:c>
    </x:row>
    <x:row r="424" ht="23" customHeight="1">
      <x:c r="A424" s="9" t="str">
        <x:v>NO_SEMANTIC</x:v>
      </x:c>
      <x:c r="B424" s="9" t="str">
        <x:v>IMO-121</x:v>
      </x:c>
      <x:c r="C424" s="9" t="n">
        <x:v>8</x:v>
      </x:c>
      <x:c r="D424" s="9" t="n">
        <x:f>SUM('RawResults'!M3456,'RawResults'!M3457,'RawResults'!M3458,'RawResults'!M3459,'RawResults'!M3460,'RawResults'!M3461,'RawResults'!M3462,'RawResults'!M3463)</x:f>
        <x:v>8</x:v>
      </x:c>
      <x:c r="E424" s="15" t="n">
        <x:f>D424/C424</x:f>
        <x:v>1</x:v>
      </x:c>
      <x:c r="F424" s="9" t="n">
        <x:f>IF(D424=C424,1,0)</x:f>
        <x:v>1</x:v>
      </x:c>
      <x:c r="G424" s="9" t="n">
        <x:f>SUM('RawResults'!Q3456,'RawResults'!Q3457,'RawResults'!Q3458,'RawResults'!Q3459,'RawResults'!Q3460,'RawResults'!Q3461,'RawResults'!Q3462,'RawResults'!Q3463)</x:f>
        <x:v>8</x:v>
      </x:c>
      <x:c r="H424" s="15" t="n">
        <x:f>G424/C424</x:f>
        <x:v>1</x:v>
      </x:c>
      <x:c r="I424" s="9" t="n">
        <x:f>IF(G424=C424,1,0)</x:f>
        <x:v>1</x:v>
      </x:c>
      <x:c r="J424" s="9" t="n">
        <x:f>G424-D424</x:f>
        <x:v>0</x:v>
      </x:c>
    </x:row>
    <x:row r="425" ht="23" customHeight="1">
      <x:c r="A425" s="9" t="str">
        <x:v>NO_SEMANTIC</x:v>
      </x:c>
      <x:c r="B425" s="9" t="str">
        <x:v>IMO-122</x:v>
      </x:c>
      <x:c r="C425" s="9" t="n">
        <x:v>6</x:v>
      </x:c>
      <x:c r="D425" s="9" t="n">
        <x:f>SUM('RawResults'!M3464,'RawResults'!M3465,'RawResults'!M3466,'RawResults'!M3467,'RawResults'!M3468,'RawResults'!M3469)</x:f>
        <x:v>6</x:v>
      </x:c>
      <x:c r="E425" s="15" t="n">
        <x:f>D425/C425</x:f>
        <x:v>1</x:v>
      </x:c>
      <x:c r="F425" s="9" t="n">
        <x:f>IF(D425=C425,1,0)</x:f>
        <x:v>1</x:v>
      </x:c>
      <x:c r="G425" s="9" t="n">
        <x:f>SUM('RawResults'!Q3464,'RawResults'!Q3465,'RawResults'!Q3466,'RawResults'!Q3467,'RawResults'!Q3468,'RawResults'!Q3469)</x:f>
        <x:v>6</x:v>
      </x:c>
      <x:c r="H425" s="15" t="n">
        <x:f>G425/C425</x:f>
        <x:v>1</x:v>
      </x:c>
      <x:c r="I425" s="9" t="n">
        <x:f>IF(G425=C425,1,0)</x:f>
        <x:v>1</x:v>
      </x:c>
      <x:c r="J425" s="9" t="n">
        <x:f>G425-D425</x:f>
        <x:v>0</x:v>
      </x:c>
    </x:row>
    <x:row r="426" ht="23" customHeight="1">
      <x:c r="A426" s="9" t="str">
        <x:v>NO_SEMANTIC</x:v>
      </x:c>
      <x:c r="B426" s="9" t="str">
        <x:v>IMO-123</x:v>
      </x:c>
      <x:c r="C426" s="9" t="n">
        <x:v>12</x:v>
      </x:c>
      <x:c r="D426" s="9" t="n">
        <x:f>SUM('RawResults'!M3470,'RawResults'!M3471,'RawResults'!M3472,'RawResults'!M3473,'RawResults'!M3474,'RawResults'!M3475,'RawResults'!M3476,'RawResults'!M3477,'RawResults'!M3478,'RawResults'!M3479,'RawResults'!M3480,'RawResults'!M3481)</x:f>
        <x:v>12</x:v>
      </x:c>
      <x:c r="E426" s="15" t="n">
        <x:f>D426/C426</x:f>
        <x:v>1</x:v>
      </x:c>
      <x:c r="F426" s="9" t="n">
        <x:f>IF(D426=C426,1,0)</x:f>
        <x:v>1</x:v>
      </x:c>
      <x:c r="G426" s="9" t="n">
        <x:f>SUM('RawResults'!Q3470,'RawResults'!Q3471,'RawResults'!Q3472,'RawResults'!Q3473,'RawResults'!Q3474,'RawResults'!Q3475,'RawResults'!Q3476,'RawResults'!Q3477,'RawResults'!Q3478,'RawResults'!Q3479,'RawResults'!Q3480,'RawResults'!Q3481)</x:f>
        <x:v>12</x:v>
      </x:c>
      <x:c r="H426" s="15" t="n">
        <x:f>G426/C426</x:f>
        <x:v>1</x:v>
      </x:c>
      <x:c r="I426" s="9" t="n">
        <x:f>IF(G426=C426,1,0)</x:f>
        <x:v>1</x:v>
      </x:c>
      <x:c r="J426" s="9" t="n">
        <x:f>G426-D426</x:f>
        <x:v>0</x:v>
      </x:c>
    </x:row>
    <x:row r="427" ht="23" customHeight="1">
      <x:c r="A427" s="9" t="str">
        <x:v>NO_SEMANTIC</x:v>
      </x:c>
      <x:c r="B427" s="9" t="str">
        <x:v>IMO-124</x:v>
      </x:c>
      <x:c r="C427" s="9" t="n">
        <x:v>8</x:v>
      </x:c>
      <x:c r="D427" s="9" t="n">
        <x:f>SUM('RawResults'!M3482,'RawResults'!M3483,'RawResults'!M3484,'RawResults'!M3485,'RawResults'!M3486,'RawResults'!M3487,'RawResults'!M3488,'RawResults'!M3489)</x:f>
        <x:v>5</x:v>
      </x:c>
      <x:c r="E427" s="15" t="n">
        <x:f>D427/C427</x:f>
        <x:v>0.625</x:v>
      </x:c>
      <x:c r="F427" s="9" t="n">
        <x:f>IF(D427=C427,1,0)</x:f>
        <x:v>0</x:v>
      </x:c>
      <x:c r="G427" s="9" t="n">
        <x:f>SUM('RawResults'!Q3482,'RawResults'!Q3483,'RawResults'!Q3484,'RawResults'!Q3485,'RawResults'!Q3486,'RawResults'!Q3487,'RawResults'!Q3488,'RawResults'!Q3489)</x:f>
        <x:v>5</x:v>
      </x:c>
      <x:c r="H427" s="15" t="n">
        <x:f>G427/C427</x:f>
        <x:v>0.625</x:v>
      </x:c>
      <x:c r="I427" s="9" t="n">
        <x:f>IF(G427=C427,1,0)</x:f>
        <x:v>0</x:v>
      </x:c>
      <x:c r="J427" s="9" t="n">
        <x:f>G427-D427</x:f>
        <x:v>0</x:v>
      </x:c>
    </x:row>
    <x:row r="428" ht="23" customHeight="1">
      <x:c r="A428" s="9" t="str">
        <x:v>NO_SEMANTIC</x:v>
      </x:c>
      <x:c r="B428" s="9" t="str">
        <x:v>IMO-125</x:v>
      </x:c>
      <x:c r="C428" s="9" t="n">
        <x:v>7</x:v>
      </x:c>
      <x:c r="D428" s="9" t="n">
        <x:f>SUM('RawResults'!M3490,'RawResults'!M3491,'RawResults'!M3492,'RawResults'!M3493,'RawResults'!M3494,'RawResults'!M3495,'RawResults'!M3496)</x:f>
        <x:v>6</x:v>
      </x:c>
      <x:c r="E428" s="15" t="n">
        <x:f>D428/C428</x:f>
        <x:v>0.8571428571428571</x:v>
      </x:c>
      <x:c r="F428" s="9" t="n">
        <x:f>IF(D428=C428,1,0)</x:f>
        <x:v>0</x:v>
      </x:c>
      <x:c r="G428" s="9" t="n">
        <x:f>SUM('RawResults'!Q3490,'RawResults'!Q3491,'RawResults'!Q3492,'RawResults'!Q3493,'RawResults'!Q3494,'RawResults'!Q3495,'RawResults'!Q3496)</x:f>
        <x:v>6</x:v>
      </x:c>
      <x:c r="H428" s="15" t="n">
        <x:f>G428/C428</x:f>
        <x:v>0.8571428571428571</x:v>
      </x:c>
      <x:c r="I428" s="9" t="n">
        <x:f>IF(G428=C428,1,0)</x:f>
        <x:v>0</x:v>
      </x:c>
      <x:c r="J428" s="9" t="n">
        <x:f>G428-D428</x:f>
        <x:v>0</x:v>
      </x:c>
    </x:row>
    <x:row r="429" ht="23" customHeight="1">
      <x:c r="A429" s="9" t="str">
        <x:v>NO_SEMANTIC</x:v>
      </x:c>
      <x:c r="B429" s="9" t="str">
        <x:v>IMO26-001</x:v>
      </x:c>
      <x:c r="C429" s="9" t="n">
        <x:v>5</x:v>
      </x:c>
      <x:c r="D429" s="9" t="n">
        <x:f>SUM('RawResults'!M3497,'RawResults'!M3498,'RawResults'!M3499,'RawResults'!M3500,'RawResults'!M3501)</x:f>
        <x:v>4</x:v>
      </x:c>
      <x:c r="E429" s="15" t="n">
        <x:f>D429/C429</x:f>
        <x:v>0.8</x:v>
      </x:c>
      <x:c r="F429" s="9" t="n">
        <x:f>IF(D429=C429,1,0)</x:f>
        <x:v>0</x:v>
      </x:c>
      <x:c r="G429" s="9" t="n">
        <x:f>SUM('RawResults'!Q3497,'RawResults'!Q3498,'RawResults'!Q3499,'RawResults'!Q3500,'RawResults'!Q3501)</x:f>
        <x:v>4</x:v>
      </x:c>
      <x:c r="H429" s="15" t="n">
        <x:f>G429/C429</x:f>
        <x:v>0.8</x:v>
      </x:c>
      <x:c r="I429" s="9" t="n">
        <x:f>IF(G429=C429,1,0)</x:f>
        <x:v>0</x:v>
      </x:c>
      <x:c r="J429" s="9" t="n">
        <x:f>G429-D429</x:f>
        <x:v>0</x:v>
      </x:c>
    </x:row>
    <x:row r="430" ht="23" customHeight="1">
      <x:c r="A430" s="9" t="str">
        <x:v>NO_SEMANTIC</x:v>
      </x:c>
      <x:c r="B430" s="9" t="str">
        <x:v>IMO26-002</x:v>
      </x:c>
      <x:c r="C430" s="9" t="n">
        <x:v>16</x:v>
      </x:c>
      <x:c r="D430" s="9" t="n">
        <x:f>SUM('RawResults'!M3502,'RawResults'!M3503,'RawResults'!M3504,'RawResults'!M3505,'RawResults'!M3506,'RawResults'!M3507,'RawResults'!M3508,'RawResults'!M3509,'RawResults'!M3510,'RawResults'!M3511,'RawResults'!M3512,'RawResults'!M3513,'RawResults'!M3514,'RawResults'!M3515,'RawResults'!M3516,'RawResults'!M3517)</x:f>
        <x:v>11</x:v>
      </x:c>
      <x:c r="E430" s="15" t="n">
        <x:f>D430/C430</x:f>
        <x:v>0.6875</x:v>
      </x:c>
      <x:c r="F430" s="9" t="n">
        <x:f>IF(D430=C430,1,0)</x:f>
        <x:v>0</x:v>
      </x:c>
      <x:c r="G430" s="9" t="n">
        <x:f>SUM('RawResults'!Q3502,'RawResults'!Q3503,'RawResults'!Q3504,'RawResults'!Q3505,'RawResults'!Q3506,'RawResults'!Q3507,'RawResults'!Q3508,'RawResults'!Q3509,'RawResults'!Q3510,'RawResults'!Q3511,'RawResults'!Q3512,'RawResults'!Q3513,'RawResults'!Q3514,'RawResults'!Q3515,'RawResults'!Q3516,'RawResults'!Q3517)</x:f>
        <x:v>11</x:v>
      </x:c>
      <x:c r="H430" s="15" t="n">
        <x:f>G430/C430</x:f>
        <x:v>0.6875</x:v>
      </x:c>
      <x:c r="I430" s="9" t="n">
        <x:f>IF(G430=C430,1,0)</x:f>
        <x:v>0</x:v>
      </x:c>
      <x:c r="J430" s="9" t="n">
        <x:f>G430-D430</x:f>
        <x:v>0</x:v>
      </x:c>
    </x:row>
    <x:row r="431" ht="23" customHeight="1">
      <x:c r="A431" s="9" t="str">
        <x:v>NO_SEMANTIC</x:v>
      </x:c>
      <x:c r="B431" s="9" t="str">
        <x:v>IMO26-005</x:v>
      </x:c>
      <x:c r="C431" s="9" t="n">
        <x:v>6</x:v>
      </x:c>
      <x:c r="D431" s="9" t="n">
        <x:f>SUM('RawResults'!M3518,'RawResults'!M3519,'RawResults'!M3520,'RawResults'!M3521,'RawResults'!M3522,'RawResults'!M3523)</x:f>
        <x:v>5</x:v>
      </x:c>
      <x:c r="E431" s="15" t="n">
        <x:f>D431/C431</x:f>
        <x:v>0.8333333333333334</x:v>
      </x:c>
      <x:c r="F431" s="9" t="n">
        <x:f>IF(D431=C431,1,0)</x:f>
        <x:v>0</x:v>
      </x:c>
      <x:c r="G431" s="9" t="n">
        <x:f>SUM('RawResults'!Q3518,'RawResults'!Q3519,'RawResults'!Q3520,'RawResults'!Q3521,'RawResults'!Q3522,'RawResults'!Q3523)</x:f>
        <x:v>5</x:v>
      </x:c>
      <x:c r="H431" s="15" t="n">
        <x:f>G431/C431</x:f>
        <x:v>0.8333333333333334</x:v>
      </x:c>
      <x:c r="I431" s="9" t="n">
        <x:f>IF(G431=C431,1,0)</x:f>
        <x:v>0</x:v>
      </x:c>
      <x:c r="J431" s="9" t="n">
        <x:f>G431-D431</x:f>
        <x:v>0</x:v>
      </x:c>
    </x:row>
    <x:row r="432" ht="23" customHeight="1">
      <x:c r="A432" s="9" t="str">
        <x:v>NO_SEMANTIC</x:v>
      </x:c>
      <x:c r="B432" s="9" t="str">
        <x:v>IMO26-007</x:v>
      </x:c>
      <x:c r="C432" s="9" t="n">
        <x:v>10</x:v>
      </x:c>
      <x:c r="D432" s="9" t="n">
        <x:f>SUM('RawResults'!M3524,'RawResults'!M3525,'RawResults'!M3526,'RawResults'!M3527,'RawResults'!M3528,'RawResults'!M3529,'RawResults'!M3530,'RawResults'!M3531,'RawResults'!M3532,'RawResults'!M3533)</x:f>
        <x:v>10</x:v>
      </x:c>
      <x:c r="E432" s="15" t="n">
        <x:f>D432/C432</x:f>
        <x:v>1</x:v>
      </x:c>
      <x:c r="F432" s="9" t="n">
        <x:f>IF(D432=C432,1,0)</x:f>
        <x:v>1</x:v>
      </x:c>
      <x:c r="G432" s="9" t="n">
        <x:f>SUM('RawResults'!Q3524,'RawResults'!Q3525,'RawResults'!Q3526,'RawResults'!Q3527,'RawResults'!Q3528,'RawResults'!Q3529,'RawResults'!Q3530,'RawResults'!Q3531,'RawResults'!Q3532,'RawResults'!Q3533)</x:f>
        <x:v>10</x:v>
      </x:c>
      <x:c r="H432" s="15" t="n">
        <x:f>G432/C432</x:f>
        <x:v>1</x:v>
      </x:c>
      <x:c r="I432" s="9" t="n">
        <x:f>IF(G432=C432,1,0)</x:f>
        <x:v>1</x:v>
      </x:c>
      <x:c r="J432" s="9" t="n">
        <x:f>G432-D432</x:f>
        <x:v>0</x:v>
      </x:c>
    </x:row>
    <x:row r="433" ht="23" customHeight="1">
      <x:c r="A433" s="9" t="str">
        <x:v>NO_SEMANTIC</x:v>
      </x:c>
      <x:c r="B433" s="9" t="str">
        <x:v>IMO26-008</x:v>
      </x:c>
      <x:c r="C433" s="9" t="n">
        <x:v>7</x:v>
      </x:c>
      <x:c r="D433" s="9" t="n">
        <x:f>SUM('RawResults'!M3534,'RawResults'!M3535,'RawResults'!M3536,'RawResults'!M3537,'RawResults'!M3538,'RawResults'!M3539,'RawResults'!M3540)</x:f>
        <x:v>7</x:v>
      </x:c>
      <x:c r="E433" s="15" t="n">
        <x:f>D433/C433</x:f>
        <x:v>1</x:v>
      </x:c>
      <x:c r="F433" s="9" t="n">
        <x:f>IF(D433=C433,1,0)</x:f>
        <x:v>1</x:v>
      </x:c>
      <x:c r="G433" s="9" t="n">
        <x:f>SUM('RawResults'!Q3534,'RawResults'!Q3535,'RawResults'!Q3536,'RawResults'!Q3537,'RawResults'!Q3538,'RawResults'!Q3539,'RawResults'!Q3540)</x:f>
        <x:v>7</x:v>
      </x:c>
      <x:c r="H433" s="15" t="n">
        <x:f>G433/C433</x:f>
        <x:v>1</x:v>
      </x:c>
      <x:c r="I433" s="9" t="n">
        <x:f>IF(G433=C433,1,0)</x:f>
        <x:v>1</x:v>
      </x:c>
      <x:c r="J433" s="9" t="n">
        <x:f>G433-D433</x:f>
        <x:v>0</x:v>
      </x:c>
    </x:row>
    <x:row r="434" ht="23" customHeight="1">
      <x:c r="A434" s="9" t="str">
        <x:v>NO_SEMANTIC</x:v>
      </x:c>
      <x:c r="B434" s="9" t="str">
        <x:v>IMO26-009</x:v>
      </x:c>
      <x:c r="C434" s="9" t="n">
        <x:v>8</x:v>
      </x:c>
      <x:c r="D434" s="9" t="n">
        <x:f>SUM('RawResults'!M3541,'RawResults'!M3542,'RawResults'!M3543,'RawResults'!M3544,'RawResults'!M3545,'RawResults'!M3546,'RawResults'!M3547,'RawResults'!M3548)</x:f>
        <x:v>7</x:v>
      </x:c>
      <x:c r="E434" s="15" t="n">
        <x:f>D434/C434</x:f>
        <x:v>0.875</x:v>
      </x:c>
      <x:c r="F434" s="9" t="n">
        <x:f>IF(D434=C434,1,0)</x:f>
        <x:v>0</x:v>
      </x:c>
      <x:c r="G434" s="9" t="n">
        <x:f>SUM('RawResults'!Q3541,'RawResults'!Q3542,'RawResults'!Q3543,'RawResults'!Q3544,'RawResults'!Q3545,'RawResults'!Q3546,'RawResults'!Q3547,'RawResults'!Q3548)</x:f>
        <x:v>7</x:v>
      </x:c>
      <x:c r="H434" s="15" t="n">
        <x:f>G434/C434</x:f>
        <x:v>0.875</x:v>
      </x:c>
      <x:c r="I434" s="9" t="n">
        <x:f>IF(G434=C434,1,0)</x:f>
        <x:v>0</x:v>
      </x:c>
      <x:c r="J434" s="9" t="n">
        <x:f>G434-D434</x:f>
        <x:v>0</x:v>
      </x:c>
    </x:row>
    <x:row r="435" ht="23" customHeight="1">
      <x:c r="A435" s="9" t="str">
        <x:v>NO_SEMANTIC</x:v>
      </x:c>
      <x:c r="B435" s="9" t="str">
        <x:v>IMO26-010</x:v>
      </x:c>
      <x:c r="C435" s="9" t="n">
        <x:v>5</x:v>
      </x:c>
      <x:c r="D435" s="9" t="n">
        <x:f>SUM('RawResults'!M3549,'RawResults'!M3550,'RawResults'!M3551,'RawResults'!M3552,'RawResults'!M3553)</x:f>
        <x:v>5</x:v>
      </x:c>
      <x:c r="E435" s="15" t="n">
        <x:f>D435/C435</x:f>
        <x:v>1</x:v>
      </x:c>
      <x:c r="F435" s="9" t="n">
        <x:f>IF(D435=C435,1,0)</x:f>
        <x:v>1</x:v>
      </x:c>
      <x:c r="G435" s="9" t="n">
        <x:f>SUM('RawResults'!Q3549,'RawResults'!Q3550,'RawResults'!Q3551,'RawResults'!Q3552,'RawResults'!Q3553)</x:f>
        <x:v>5</x:v>
      </x:c>
      <x:c r="H435" s="15" t="n">
        <x:f>G435/C435</x:f>
        <x:v>1</x:v>
      </x:c>
      <x:c r="I435" s="9" t="n">
        <x:f>IF(G435=C435,1,0)</x:f>
        <x:v>1</x:v>
      </x:c>
      <x:c r="J435" s="9" t="n">
        <x:f>G435-D435</x:f>
        <x:v>0</x:v>
      </x:c>
    </x:row>
    <x:row r="436" ht="23" customHeight="1">
      <x:c r="A436" s="9" t="str">
        <x:v>NO_SEMANTIC</x:v>
      </x:c>
      <x:c r="B436" s="9" t="str">
        <x:v>IMO26-011</x:v>
      </x:c>
      <x:c r="C436" s="9" t="n">
        <x:v>10</x:v>
      </x:c>
      <x:c r="D436" s="9" t="n">
        <x:f>SUM('RawResults'!M3554,'RawResults'!M3555,'RawResults'!M3556,'RawResults'!M3557,'RawResults'!M3558,'RawResults'!M3559,'RawResults'!M3560,'RawResults'!M3561,'RawResults'!M3562,'RawResults'!M3563)</x:f>
        <x:v>10</x:v>
      </x:c>
      <x:c r="E436" s="15" t="n">
        <x:f>D436/C436</x:f>
        <x:v>1</x:v>
      </x:c>
      <x:c r="F436" s="9" t="n">
        <x:f>IF(D436=C436,1,0)</x:f>
        <x:v>1</x:v>
      </x:c>
      <x:c r="G436" s="9" t="n">
        <x:f>SUM('RawResults'!Q3554,'RawResults'!Q3555,'RawResults'!Q3556,'RawResults'!Q3557,'RawResults'!Q3558,'RawResults'!Q3559,'RawResults'!Q3560,'RawResults'!Q3561,'RawResults'!Q3562,'RawResults'!Q3563)</x:f>
        <x:v>10</x:v>
      </x:c>
      <x:c r="H436" s="15" t="n">
        <x:f>G436/C436</x:f>
        <x:v>1</x:v>
      </x:c>
      <x:c r="I436" s="9" t="n">
        <x:f>IF(G436=C436,1,0)</x:f>
        <x:v>1</x:v>
      </x:c>
      <x:c r="J436" s="9" t="n">
        <x:f>G436-D436</x:f>
        <x:v>0</x:v>
      </x:c>
    </x:row>
    <x:row r="437" ht="23" customHeight="1">
      <x:c r="A437" s="9" t="str">
        <x:v>NO_SEMANTIC</x:v>
      </x:c>
      <x:c r="B437" s="9" t="str">
        <x:v>IMO26-012</x:v>
      </x:c>
      <x:c r="C437" s="9" t="n">
        <x:v>9</x:v>
      </x:c>
      <x:c r="D437" s="9" t="n">
        <x:f>SUM('RawResults'!M3564,'RawResults'!M3565,'RawResults'!M3566,'RawResults'!M3567,'RawResults'!M3568,'RawResults'!M3569,'RawResults'!M3570,'RawResults'!M3571,'RawResults'!M3572)</x:f>
        <x:v>7</x:v>
      </x:c>
      <x:c r="E437" s="15" t="n">
        <x:f>D437/C437</x:f>
        <x:v>0.7777777777777778</x:v>
      </x:c>
      <x:c r="F437" s="9" t="n">
        <x:f>IF(D437=C437,1,0)</x:f>
        <x:v>0</x:v>
      </x:c>
      <x:c r="G437" s="9" t="n">
        <x:f>SUM('RawResults'!Q3564,'RawResults'!Q3565,'RawResults'!Q3566,'RawResults'!Q3567,'RawResults'!Q3568,'RawResults'!Q3569,'RawResults'!Q3570,'RawResults'!Q3571,'RawResults'!Q3572)</x:f>
        <x:v>7</x:v>
      </x:c>
      <x:c r="H437" s="15" t="n">
        <x:f>G437/C437</x:f>
        <x:v>0.7777777777777778</x:v>
      </x:c>
      <x:c r="I437" s="9" t="n">
        <x:f>IF(G437=C437,1,0)</x:f>
        <x:v>0</x:v>
      </x:c>
      <x:c r="J437" s="9" t="n">
        <x:f>G437-D437</x:f>
        <x:v>0</x:v>
      </x:c>
    </x:row>
    <x:row r="438" ht="23" customHeight="1">
      <x:c r="A438" s="9" t="str">
        <x:v>NO_SEMANTIC</x:v>
      </x:c>
      <x:c r="B438" s="9" t="str">
        <x:v>IMO26-013</x:v>
      </x:c>
      <x:c r="C438" s="9" t="n">
        <x:v>7</x:v>
      </x:c>
      <x:c r="D438" s="9" t="n">
        <x:f>SUM('RawResults'!M3573,'RawResults'!M3574,'RawResults'!M3575,'RawResults'!M3576,'RawResults'!M3577,'RawResults'!M3578,'RawResults'!M3579)</x:f>
        <x:v>7</x:v>
      </x:c>
      <x:c r="E438" s="15" t="n">
        <x:f>D438/C438</x:f>
        <x:v>1</x:v>
      </x:c>
      <x:c r="F438" s="9" t="n">
        <x:f>IF(D438=C438,1,0)</x:f>
        <x:v>1</x:v>
      </x:c>
      <x:c r="G438" s="9" t="n">
        <x:f>SUM('RawResults'!Q3573,'RawResults'!Q3574,'RawResults'!Q3575,'RawResults'!Q3576,'RawResults'!Q3577,'RawResults'!Q3578,'RawResults'!Q3579)</x:f>
        <x:v>7</x:v>
      </x:c>
      <x:c r="H438" s="15" t="n">
        <x:f>G438/C438</x:f>
        <x:v>1</x:v>
      </x:c>
      <x:c r="I438" s="9" t="n">
        <x:f>IF(G438=C438,1,0)</x:f>
        <x:v>1</x:v>
      </x:c>
      <x:c r="J438" s="9" t="n">
        <x:f>G438-D438</x:f>
        <x:v>0</x:v>
      </x:c>
    </x:row>
    <x:row r="439" ht="23" customHeight="1">
      <x:c r="A439" s="9" t="str">
        <x:v>NO_SEMANTIC</x:v>
      </x:c>
      <x:c r="B439" s="9" t="str">
        <x:v>IMO26-014</x:v>
      </x:c>
      <x:c r="C439" s="9" t="n">
        <x:v>7</x:v>
      </x:c>
      <x:c r="D439" s="9" t="n">
        <x:f>SUM('RawResults'!M3580,'RawResults'!M3581,'RawResults'!M3582,'RawResults'!M3583,'RawResults'!M3584,'RawResults'!M3585,'RawResults'!M3586)</x:f>
        <x:v>3</x:v>
      </x:c>
      <x:c r="E439" s="15" t="n">
        <x:f>D439/C439</x:f>
        <x:v>0.42857142857142855</x:v>
      </x:c>
      <x:c r="F439" s="9" t="n">
        <x:f>IF(D439=C439,1,0)</x:f>
        <x:v>0</x:v>
      </x:c>
      <x:c r="G439" s="9" t="n">
        <x:f>SUM('RawResults'!Q3580,'RawResults'!Q3581,'RawResults'!Q3582,'RawResults'!Q3583,'RawResults'!Q3584,'RawResults'!Q3585,'RawResults'!Q3586)</x:f>
        <x:v>3</x:v>
      </x:c>
      <x:c r="H439" s="15" t="n">
        <x:f>G439/C439</x:f>
        <x:v>0.42857142857142855</x:v>
      </x:c>
      <x:c r="I439" s="9" t="n">
        <x:f>IF(G439=C439,1,0)</x:f>
        <x:v>0</x:v>
      </x:c>
      <x:c r="J439" s="9" t="n">
        <x:f>G439-D439</x:f>
        <x:v>0</x:v>
      </x:c>
    </x:row>
    <x:row r="440" ht="23" customHeight="1">
      <x:c r="A440" s="9" t="str">
        <x:v>NO_SEMANTIC</x:v>
      </x:c>
      <x:c r="B440" s="9" t="str">
        <x:v>IMO26-015</x:v>
      </x:c>
      <x:c r="C440" s="9" t="n">
        <x:v>5</x:v>
      </x:c>
      <x:c r="D440" s="9" t="n">
        <x:f>SUM('RawResults'!M3587,'RawResults'!M3588,'RawResults'!M3589,'RawResults'!M3590,'RawResults'!M3591)</x:f>
        <x:v>3</x:v>
      </x:c>
      <x:c r="E440" s="15" t="n">
        <x:f>D440/C440</x:f>
        <x:v>0.6</x:v>
      </x:c>
      <x:c r="F440" s="9" t="n">
        <x:f>IF(D440=C440,1,0)</x:f>
        <x:v>0</x:v>
      </x:c>
      <x:c r="G440" s="9" t="n">
        <x:f>SUM('RawResults'!Q3587,'RawResults'!Q3588,'RawResults'!Q3589,'RawResults'!Q3590,'RawResults'!Q3591)</x:f>
        <x:v>3</x:v>
      </x:c>
      <x:c r="H440" s="15" t="n">
        <x:f>G440/C440</x:f>
        <x:v>0.6</x:v>
      </x:c>
      <x:c r="I440" s="9" t="n">
        <x:f>IF(G440=C440,1,0)</x:f>
        <x:v>0</x:v>
      </x:c>
      <x:c r="J440" s="9" t="n">
        <x:f>G440-D440</x:f>
        <x:v>0</x:v>
      </x:c>
    </x:row>
    <x:row r="441" ht="23" customHeight="1">
      <x:c r="A441" s="9" t="str">
        <x:v>NO_SEMANTIC</x:v>
      </x:c>
      <x:c r="B441" s="9" t="str">
        <x:v>IMO26-016</x:v>
      </x:c>
      <x:c r="C441" s="9" t="n">
        <x:v>15</x:v>
      </x:c>
      <x:c r="D441" s="9" t="n">
        <x:f>SUM('RawResults'!M3592,'RawResults'!M3593,'RawResults'!M3594,'RawResults'!M3595,'RawResults'!M3596,'RawResults'!M3597,'RawResults'!M3598,'RawResults'!M3599,'RawResults'!M3600,'RawResults'!M3601,'RawResults'!M3602,'RawResults'!M3603,'RawResults'!M3604,'RawResults'!M3605,'RawResults'!M3606)</x:f>
        <x:v>4</x:v>
      </x:c>
      <x:c r="E441" s="15" t="n">
        <x:f>D441/C441</x:f>
        <x:v>0.26666666666666666</x:v>
      </x:c>
      <x:c r="F441" s="9" t="n">
        <x:f>IF(D441=C441,1,0)</x:f>
        <x:v>0</x:v>
      </x:c>
      <x:c r="G441" s="9" t="n">
        <x:f>SUM('RawResults'!Q3592,'RawResults'!Q3593,'RawResults'!Q3594,'RawResults'!Q3595,'RawResults'!Q3596,'RawResults'!Q3597,'RawResults'!Q3598,'RawResults'!Q3599,'RawResults'!Q3600,'RawResults'!Q3601,'RawResults'!Q3602,'RawResults'!Q3603,'RawResults'!Q3604,'RawResults'!Q3605,'RawResults'!Q3606)</x:f>
        <x:v>4</x:v>
      </x:c>
      <x:c r="H441" s="15" t="n">
        <x:f>G441/C441</x:f>
        <x:v>0.26666666666666666</x:v>
      </x:c>
      <x:c r="I441" s="9" t="n">
        <x:f>IF(G441=C441,1,0)</x:f>
        <x:v>0</x:v>
      </x:c>
      <x:c r="J441" s="9" t="n">
        <x:f>G441-D441</x:f>
        <x:v>0</x:v>
      </x:c>
    </x:row>
    <x:row r="442" ht="23" customHeight="1">
      <x:c r="A442" s="9" t="str">
        <x:v>NO_SEMANTIC</x:v>
      </x:c>
      <x:c r="B442" s="9" t="str">
        <x:v>IMO26-017</x:v>
      </x:c>
      <x:c r="C442" s="9" t="n">
        <x:v>8</x:v>
      </x:c>
      <x:c r="D442" s="9" t="n">
        <x:f>SUM('RawResults'!M3607,'RawResults'!M3608,'RawResults'!M3609,'RawResults'!M3610,'RawResults'!M3611,'RawResults'!M3612,'RawResults'!M3613,'RawResults'!M3614)</x:f>
        <x:v>6</x:v>
      </x:c>
      <x:c r="E442" s="15" t="n">
        <x:f>D442/C442</x:f>
        <x:v>0.75</x:v>
      </x:c>
      <x:c r="F442" s="9" t="n">
        <x:f>IF(D442=C442,1,0)</x:f>
        <x:v>0</x:v>
      </x:c>
      <x:c r="G442" s="9" t="n">
        <x:f>SUM('RawResults'!Q3607,'RawResults'!Q3608,'RawResults'!Q3609,'RawResults'!Q3610,'RawResults'!Q3611,'RawResults'!Q3612,'RawResults'!Q3613,'RawResults'!Q3614)</x:f>
        <x:v>6</x:v>
      </x:c>
      <x:c r="H442" s="15" t="n">
        <x:f>G442/C442</x:f>
        <x:v>0.75</x:v>
      </x:c>
      <x:c r="I442" s="9" t="n">
        <x:f>IF(G442=C442,1,0)</x:f>
        <x:v>0</x:v>
      </x:c>
      <x:c r="J442" s="9" t="n">
        <x:f>G442-D442</x:f>
        <x:v>0</x:v>
      </x:c>
    </x:row>
    <x:row r="443" ht="23" customHeight="1">
      <x:c r="A443" s="9" t="str">
        <x:v>NO_SEMANTIC</x:v>
      </x:c>
      <x:c r="B443" s="9" t="str">
        <x:v>IMO26-018</x:v>
      </x:c>
      <x:c r="C443" s="9" t="n">
        <x:v>9</x:v>
      </x:c>
      <x:c r="D443" s="9" t="n">
        <x:f>SUM('RawResults'!M3615,'RawResults'!M3616,'RawResults'!M3617,'RawResults'!M3618,'RawResults'!M3619,'RawResults'!M3620,'RawResults'!M3621,'RawResults'!M3622,'RawResults'!M3623)</x:f>
        <x:v>8</x:v>
      </x:c>
      <x:c r="E443" s="15" t="n">
        <x:f>D443/C443</x:f>
        <x:v>0.8888888888888888</x:v>
      </x:c>
      <x:c r="F443" s="9" t="n">
        <x:f>IF(D443=C443,1,0)</x:f>
        <x:v>0</x:v>
      </x:c>
      <x:c r="G443" s="9" t="n">
        <x:f>SUM('RawResults'!Q3615,'RawResults'!Q3616,'RawResults'!Q3617,'RawResults'!Q3618,'RawResults'!Q3619,'RawResults'!Q3620,'RawResults'!Q3621,'RawResults'!Q3622,'RawResults'!Q3623)</x:f>
        <x:v>8</x:v>
      </x:c>
      <x:c r="H443" s="15" t="n">
        <x:f>G443/C443</x:f>
        <x:v>0.8888888888888888</x:v>
      </x:c>
      <x:c r="I443" s="9" t="n">
        <x:f>IF(G443=C443,1,0)</x:f>
        <x:v>0</x:v>
      </x:c>
      <x:c r="J443" s="9" t="n">
        <x:f>G443-D443</x:f>
        <x:v>0</x:v>
      </x:c>
    </x:row>
    <x:row r="444" ht="23" customHeight="1">
      <x:c r="A444" s="9" t="str">
        <x:v>NO_SEMANTIC</x:v>
      </x:c>
      <x:c r="B444" s="9" t="str">
        <x:v>TRF-001</x:v>
      </x:c>
      <x:c r="C444" s="9" t="n">
        <x:v>5</x:v>
      </x:c>
      <x:c r="D444" s="9" t="n">
        <x:f>SUM('RawResults'!M3624,'RawResults'!M3625,'RawResults'!M3626,'RawResults'!M3627,'RawResults'!M3628)</x:f>
        <x:v>2</x:v>
      </x:c>
      <x:c r="E444" s="15" t="n">
        <x:f>D444/C444</x:f>
        <x:v>0.4</x:v>
      </x:c>
      <x:c r="F444" s="9" t="n">
        <x:f>IF(D444=C444,1,0)</x:f>
        <x:v>0</x:v>
      </x:c>
      <x:c r="G444" s="9" t="n">
        <x:f>SUM('RawResults'!Q3624,'RawResults'!Q3625,'RawResults'!Q3626,'RawResults'!Q3627,'RawResults'!Q3628)</x:f>
        <x:v>2</x:v>
      </x:c>
      <x:c r="H444" s="15" t="n">
        <x:f>G444/C444</x:f>
        <x:v>0.4</x:v>
      </x:c>
      <x:c r="I444" s="9" t="n">
        <x:f>IF(G444=C444,1,0)</x:f>
        <x:v>0</x:v>
      </x:c>
      <x:c r="J444" s="9" t="n">
        <x:f>G444-D444</x:f>
        <x:v>0</x:v>
      </x:c>
    </x:row>
    <x:row r="445" ht="23" customHeight="1">
      <x:c r="A445" s="9" t="str">
        <x:v>NO_SEMANTIC</x:v>
      </x:c>
      <x:c r="B445" s="9" t="str">
        <x:v>TRF-002</x:v>
      </x:c>
      <x:c r="C445" s="9" t="n">
        <x:v>7</x:v>
      </x:c>
      <x:c r="D445" s="9" t="n">
        <x:f>SUM('RawResults'!M3629,'RawResults'!M3630,'RawResults'!M3631,'RawResults'!M3632,'RawResults'!M3633,'RawResults'!M3634,'RawResults'!M3635)</x:f>
        <x:v>5</x:v>
      </x:c>
      <x:c r="E445" s="15" t="n">
        <x:f>D445/C445</x:f>
        <x:v>0.7142857142857143</x:v>
      </x:c>
      <x:c r="F445" s="9" t="n">
        <x:f>IF(D445=C445,1,0)</x:f>
        <x:v>0</x:v>
      </x:c>
      <x:c r="G445" s="9" t="n">
        <x:f>SUM('RawResults'!Q3629,'RawResults'!Q3630,'RawResults'!Q3631,'RawResults'!Q3632,'RawResults'!Q3633,'RawResults'!Q3634,'RawResults'!Q3635)</x:f>
        <x:v>5</x:v>
      </x:c>
      <x:c r="H445" s="15" t="n">
        <x:f>G445/C445</x:f>
        <x:v>0.7142857142857143</x:v>
      </x:c>
      <x:c r="I445" s="9" t="n">
        <x:f>IF(G445=C445,1,0)</x:f>
        <x:v>0</x:v>
      </x:c>
      <x:c r="J445" s="9" t="n">
        <x:f>G445-D445</x:f>
        <x:v>0</x:v>
      </x:c>
    </x:row>
    <x:row r="446" ht="23" customHeight="1">
      <x:c r="A446" s="9" t="str">
        <x:v>NO_SEMANTIC</x:v>
      </x:c>
      <x:c r="B446" s="9" t="str">
        <x:v>TRF-003</x:v>
      </x:c>
      <x:c r="C446" s="9" t="n">
        <x:v>7</x:v>
      </x:c>
      <x:c r="D446" s="9" t="n">
        <x:f>SUM('RawResults'!M3636,'RawResults'!M3637,'RawResults'!M3638,'RawResults'!M3639,'RawResults'!M3640,'RawResults'!M3641,'RawResults'!M3642)</x:f>
        <x:v>5</x:v>
      </x:c>
      <x:c r="E446" s="15" t="n">
        <x:f>D446/C446</x:f>
        <x:v>0.7142857142857143</x:v>
      </x:c>
      <x:c r="F446" s="9" t="n">
        <x:f>IF(D446=C446,1,0)</x:f>
        <x:v>0</x:v>
      </x:c>
      <x:c r="G446" s="9" t="n">
        <x:f>SUM('RawResults'!Q3636,'RawResults'!Q3637,'RawResults'!Q3638,'RawResults'!Q3639,'RawResults'!Q3640,'RawResults'!Q3641,'RawResults'!Q3642)</x:f>
        <x:v>5</x:v>
      </x:c>
      <x:c r="H446" s="15" t="n">
        <x:f>G446/C446</x:f>
        <x:v>0.7142857142857143</x:v>
      </x:c>
      <x:c r="I446" s="9" t="n">
        <x:f>IF(G446=C446,1,0)</x:f>
        <x:v>0</x:v>
      </x:c>
      <x:c r="J446" s="9" t="n">
        <x:f>G446-D446</x:f>
        <x:v>0</x:v>
      </x:c>
    </x:row>
    <x:row r="447" ht="23" customHeight="1">
      <x:c r="A447" s="9" t="str">
        <x:v>NO_SEMANTIC</x:v>
      </x:c>
      <x:c r="B447" s="9" t="str">
        <x:v>TRF-004</x:v>
      </x:c>
      <x:c r="C447" s="9" t="n">
        <x:v>7</x:v>
      </x:c>
      <x:c r="D447" s="9" t="n">
        <x:f>SUM('RawResults'!M3643,'RawResults'!M3644,'RawResults'!M3645,'RawResults'!M3646,'RawResults'!M3647,'RawResults'!M3648,'RawResults'!M3649)</x:f>
        <x:v>5</x:v>
      </x:c>
      <x:c r="E447" s="15" t="n">
        <x:f>D447/C447</x:f>
        <x:v>0.7142857142857143</x:v>
      </x:c>
      <x:c r="F447" s="9" t="n">
        <x:f>IF(D447=C447,1,0)</x:f>
        <x:v>0</x:v>
      </x:c>
      <x:c r="G447" s="9" t="n">
        <x:f>SUM('RawResults'!Q3643,'RawResults'!Q3644,'RawResults'!Q3645,'RawResults'!Q3646,'RawResults'!Q3647,'RawResults'!Q3648,'RawResults'!Q3649)</x:f>
        <x:v>5</x:v>
      </x:c>
      <x:c r="H447" s="15" t="n">
        <x:f>G447/C447</x:f>
        <x:v>0.7142857142857143</x:v>
      </x:c>
      <x:c r="I447" s="9" t="n">
        <x:f>IF(G447=C447,1,0)</x:f>
        <x:v>0</x:v>
      </x:c>
      <x:c r="J447" s="9" t="n">
        <x:f>G447-D447</x:f>
        <x:v>0</x:v>
      </x:c>
    </x:row>
    <x:row r="448" ht="23" customHeight="1">
      <x:c r="A448" s="9" t="str">
        <x:v>NO_SEMANTIC</x:v>
      </x:c>
      <x:c r="B448" s="9" t="str">
        <x:v>TRF-005</x:v>
      </x:c>
      <x:c r="C448" s="9" t="n">
        <x:v>7</x:v>
      </x:c>
      <x:c r="D448" s="9" t="n">
        <x:f>SUM('RawResults'!M3650,'RawResults'!M3651,'RawResults'!M3652,'RawResults'!M3653,'RawResults'!M3654,'RawResults'!M3655,'RawResults'!M3656)</x:f>
        <x:v>5</x:v>
      </x:c>
      <x:c r="E448" s="15" t="n">
        <x:f>D448/C448</x:f>
        <x:v>0.7142857142857143</x:v>
      </x:c>
      <x:c r="F448" s="9" t="n">
        <x:f>IF(D448=C448,1,0)</x:f>
        <x:v>0</x:v>
      </x:c>
      <x:c r="G448" s="9" t="n">
        <x:f>SUM('RawResults'!Q3650,'RawResults'!Q3651,'RawResults'!Q3652,'RawResults'!Q3653,'RawResults'!Q3654,'RawResults'!Q3655,'RawResults'!Q3656)</x:f>
        <x:v>5</x:v>
      </x:c>
      <x:c r="H448" s="15" t="n">
        <x:f>G448/C448</x:f>
        <x:v>0.7142857142857143</x:v>
      </x:c>
      <x:c r="I448" s="9" t="n">
        <x:f>IF(G448=C448,1,0)</x:f>
        <x:v>0</x:v>
      </x:c>
      <x:c r="J448" s="9" t="n">
        <x:f>G448-D448</x:f>
        <x:v>0</x:v>
      </x:c>
    </x:row>
    <x:row r="449" ht="23" customHeight="1">
      <x:c r="A449" s="9" t="str">
        <x:v>NO_SEMANTIC</x:v>
      </x:c>
      <x:c r="B449" s="9" t="str">
        <x:v>TRF-006</x:v>
      </x:c>
      <x:c r="C449" s="9" t="n">
        <x:v>8</x:v>
      </x:c>
      <x:c r="D449" s="9" t="n">
        <x:f>SUM('RawResults'!M3657,'RawResults'!M3658,'RawResults'!M3659,'RawResults'!M3660,'RawResults'!M3661,'RawResults'!M3662,'RawResults'!M3663,'RawResults'!M3664)</x:f>
        <x:v>0</x:v>
      </x:c>
      <x:c r="E449" s="15" t="n">
        <x:f>D449/C449</x:f>
        <x:v>0</x:v>
      </x:c>
      <x:c r="F449" s="9" t="n">
        <x:f>IF(D449=C449,1,0)</x:f>
        <x:v>0</x:v>
      </x:c>
      <x:c r="G449" s="9" t="n">
        <x:f>SUM('RawResults'!Q3657,'RawResults'!Q3658,'RawResults'!Q3659,'RawResults'!Q3660,'RawResults'!Q3661,'RawResults'!Q3662,'RawResults'!Q3663,'RawResults'!Q3664)</x:f>
        <x:v>0</x:v>
      </x:c>
      <x:c r="H449" s="15" t="n">
        <x:f>G449/C449</x:f>
        <x:v>0</x:v>
      </x:c>
      <x:c r="I449" s="9" t="n">
        <x:f>IF(G449=C449,1,0)</x:f>
        <x:v>0</x:v>
      </x:c>
      <x:c r="J449" s="9" t="n">
        <x:f>G449-D449</x:f>
        <x:v>0</x:v>
      </x:c>
    </x:row>
    <x:row r="450" ht="23" customHeight="1">
      <x:c r="A450" s="9" t="str">
        <x:v>NO_SEMANTIC</x:v>
      </x:c>
      <x:c r="B450" s="9" t="str">
        <x:v>TRF-007</x:v>
      </x:c>
      <x:c r="C450" s="9" t="n">
        <x:v>8</x:v>
      </x:c>
      <x:c r="D450" s="9" t="n">
        <x:f>SUM('RawResults'!M3665,'RawResults'!M3666,'RawResults'!M3667,'RawResults'!M3668,'RawResults'!M3669,'RawResults'!M3670,'RawResults'!M3671,'RawResults'!M3672)</x:f>
        <x:v>6</x:v>
      </x:c>
      <x:c r="E450" s="15" t="n">
        <x:f>D450/C450</x:f>
        <x:v>0.75</x:v>
      </x:c>
      <x:c r="F450" s="9" t="n">
        <x:f>IF(D450=C450,1,0)</x:f>
        <x:v>0</x:v>
      </x:c>
      <x:c r="G450" s="9" t="n">
        <x:f>SUM('RawResults'!Q3665,'RawResults'!Q3666,'RawResults'!Q3667,'RawResults'!Q3668,'RawResults'!Q3669,'RawResults'!Q3670,'RawResults'!Q3671,'RawResults'!Q3672)</x:f>
        <x:v>6</x:v>
      </x:c>
      <x:c r="H450" s="15" t="n">
        <x:f>G450/C450</x:f>
        <x:v>0.75</x:v>
      </x:c>
      <x:c r="I450" s="9" t="n">
        <x:f>IF(G450=C450,1,0)</x:f>
        <x:v>0</x:v>
      </x:c>
      <x:c r="J450" s="9" t="n">
        <x:f>G450-D450</x:f>
        <x:v>0</x:v>
      </x:c>
    </x:row>
    <x:row r="451" ht="23" customHeight="1">
      <x:c r="A451" s="9" t="str">
        <x:v>NO_SEMANTIC</x:v>
      </x:c>
      <x:c r="B451" s="9" t="str">
        <x:v>TRF-009</x:v>
      </x:c>
      <x:c r="C451" s="9" t="n">
        <x:v>8</x:v>
      </x:c>
      <x:c r="D451" s="9" t="n">
        <x:f>SUM('RawResults'!M3673,'RawResults'!M3674,'RawResults'!M3675,'RawResults'!M3676,'RawResults'!M3677,'RawResults'!M3678,'RawResults'!M3679,'RawResults'!M3680)</x:f>
        <x:v>5</x:v>
      </x:c>
      <x:c r="E451" s="15" t="n">
        <x:f>D451/C451</x:f>
        <x:v>0.625</x:v>
      </x:c>
      <x:c r="F451" s="9" t="n">
        <x:f>IF(D451=C451,1,0)</x:f>
        <x:v>0</x:v>
      </x:c>
      <x:c r="G451" s="9" t="n">
        <x:f>SUM('RawResults'!Q3673,'RawResults'!Q3674,'RawResults'!Q3675,'RawResults'!Q3676,'RawResults'!Q3677,'RawResults'!Q3678,'RawResults'!Q3679,'RawResults'!Q3680)</x:f>
        <x:v>5</x:v>
      </x:c>
      <x:c r="H451" s="15" t="n">
        <x:f>G451/C451</x:f>
        <x:v>0.625</x:v>
      </x:c>
      <x:c r="I451" s="9" t="n">
        <x:f>IF(G451=C451,1,0)</x:f>
        <x:v>0</x:v>
      </x:c>
      <x:c r="J451" s="9" t="n">
        <x:f>G451-D451</x:f>
        <x:v>0</x:v>
      </x:c>
    </x:row>
    <x:row r="452" ht="23" customHeight="1">
      <x:c r="A452" s="9" t="str">
        <x:v>NO_SEMANTIC</x:v>
      </x:c>
      <x:c r="B452" s="9" t="str">
        <x:v>TRF-010</x:v>
      </x:c>
      <x:c r="C452" s="9" t="n">
        <x:v>8</x:v>
      </x:c>
      <x:c r="D452" s="9" t="n">
        <x:f>SUM('RawResults'!M3681,'RawResults'!M3682,'RawResults'!M3683,'RawResults'!M3684,'RawResults'!M3685,'RawResults'!M3686,'RawResults'!M3687,'RawResults'!M3688)</x:f>
        <x:v>8</x:v>
      </x:c>
      <x:c r="E452" s="15" t="n">
        <x:f>D452/C452</x:f>
        <x:v>1</x:v>
      </x:c>
      <x:c r="F452" s="9" t="n">
        <x:f>IF(D452=C452,1,0)</x:f>
        <x:v>1</x:v>
      </x:c>
      <x:c r="G452" s="9" t="n">
        <x:f>SUM('RawResults'!Q3681,'RawResults'!Q3682,'RawResults'!Q3683,'RawResults'!Q3684,'RawResults'!Q3685,'RawResults'!Q3686,'RawResults'!Q3687,'RawResults'!Q3688)</x:f>
        <x:v>8</x:v>
      </x:c>
      <x:c r="H452" s="15" t="n">
        <x:f>G452/C452</x:f>
        <x:v>1</x:v>
      </x:c>
      <x:c r="I452" s="9" t="n">
        <x:f>IF(G452=C452,1,0)</x:f>
        <x:v>1</x:v>
      </x:c>
      <x:c r="J452" s="9" t="n">
        <x:f>G452-D452</x:f>
        <x:v>0</x:v>
      </x:c>
    </x:row>
    <x:row r="453" ht="23" customHeight="1">
      <x:c r="A453" s="9" t="str">
        <x:v>NO_SEMANTIC</x:v>
      </x:c>
      <x:c r="B453" s="9" t="str">
        <x:v>TRF-011</x:v>
      </x:c>
      <x:c r="C453" s="9" t="n">
        <x:v>7</x:v>
      </x:c>
      <x:c r="D453" s="9" t="n">
        <x:f>SUM('RawResults'!M3689,'RawResults'!M3690,'RawResults'!M3691,'RawResults'!M3692,'RawResults'!M3693,'RawResults'!M3694,'RawResults'!M3695)</x:f>
        <x:v>0</x:v>
      </x:c>
      <x:c r="E453" s="15" t="n">
        <x:f>D453/C453</x:f>
        <x:v>0</x:v>
      </x:c>
      <x:c r="F453" s="9" t="n">
        <x:f>IF(D453=C453,1,0)</x:f>
        <x:v>0</x:v>
      </x:c>
      <x:c r="G453" s="9" t="n">
        <x:f>SUM('RawResults'!Q3689,'RawResults'!Q3690,'RawResults'!Q3691,'RawResults'!Q3692,'RawResults'!Q3693,'RawResults'!Q3694,'RawResults'!Q3695)</x:f>
        <x:v>0</x:v>
      </x:c>
      <x:c r="H453" s="15" t="n">
        <x:f>G453/C453</x:f>
        <x:v>0</x:v>
      </x:c>
      <x:c r="I453" s="9" t="n">
        <x:f>IF(G453=C453,1,0)</x:f>
        <x:v>0</x:v>
      </x:c>
      <x:c r="J453" s="9" t="n">
        <x:f>G453-D453</x:f>
        <x:v>0</x:v>
      </x:c>
    </x:row>
    <x:row r="454" ht="23" customHeight="1">
      <x:c r="A454" s="9" t="str">
        <x:v>NO_SEMANTIC</x:v>
      </x:c>
      <x:c r="B454" s="9" t="str">
        <x:v>TRF-012</x:v>
      </x:c>
      <x:c r="C454" s="9" t="n">
        <x:v>8</x:v>
      </x:c>
      <x:c r="D454" s="9" t="n">
        <x:f>SUM('RawResults'!M3696,'RawResults'!M3697,'RawResults'!M3698,'RawResults'!M3699,'RawResults'!M3700,'RawResults'!M3701,'RawResults'!M3702,'RawResults'!M3703)</x:f>
        <x:v>8</x:v>
      </x:c>
      <x:c r="E454" s="15" t="n">
        <x:f>D454/C454</x:f>
        <x:v>1</x:v>
      </x:c>
      <x:c r="F454" s="9" t="n">
        <x:f>IF(D454=C454,1,0)</x:f>
        <x:v>1</x:v>
      </x:c>
      <x:c r="G454" s="9" t="n">
        <x:f>SUM('RawResults'!Q3696,'RawResults'!Q3697,'RawResults'!Q3698,'RawResults'!Q3699,'RawResults'!Q3700,'RawResults'!Q3701,'RawResults'!Q3702,'RawResults'!Q3703)</x:f>
        <x:v>8</x:v>
      </x:c>
      <x:c r="H454" s="15" t="n">
        <x:f>G454/C454</x:f>
        <x:v>1</x:v>
      </x:c>
      <x:c r="I454" s="9" t="n">
        <x:f>IF(G454=C454,1,0)</x:f>
        <x:v>1</x:v>
      </x:c>
      <x:c r="J454" s="9" t="n">
        <x:f>G454-D454</x:f>
        <x:v>0</x:v>
      </x:c>
    </x:row>
    <x:row r="455" ht="23" customHeight="1">
      <x:c r="A455" s="9" t="str">
        <x:v>NO_SEMANTIC</x:v>
      </x:c>
      <x:c r="B455" s="9" t="str">
        <x:v>TRF-013</x:v>
      </x:c>
      <x:c r="C455" s="9" t="n">
        <x:v>9</x:v>
      </x:c>
      <x:c r="D455" s="9" t="n">
        <x:f>SUM('RawResults'!M3704,'RawResults'!M3705,'RawResults'!M3706,'RawResults'!M3707,'RawResults'!M3708,'RawResults'!M3709,'RawResults'!M3710,'RawResults'!M3711,'RawResults'!M3712)</x:f>
        <x:v>8</x:v>
      </x:c>
      <x:c r="E455" s="15" t="n">
        <x:f>D455/C455</x:f>
        <x:v>0.8888888888888888</x:v>
      </x:c>
      <x:c r="F455" s="9" t="n">
        <x:f>IF(D455=C455,1,0)</x:f>
        <x:v>0</x:v>
      </x:c>
      <x:c r="G455" s="9" t="n">
        <x:f>SUM('RawResults'!Q3704,'RawResults'!Q3705,'RawResults'!Q3706,'RawResults'!Q3707,'RawResults'!Q3708,'RawResults'!Q3709,'RawResults'!Q3710,'RawResults'!Q3711,'RawResults'!Q3712)</x:f>
        <x:v>8</x:v>
      </x:c>
      <x:c r="H455" s="15" t="n">
        <x:f>G455/C455</x:f>
        <x:v>0.8888888888888888</x:v>
      </x:c>
      <x:c r="I455" s="9" t="n">
        <x:f>IF(G455=C455,1,0)</x:f>
        <x:v>0</x:v>
      </x:c>
      <x:c r="J455" s="9" t="n">
        <x:f>G455-D455</x:f>
        <x:v>0</x:v>
      </x:c>
    </x:row>
    <x:row r="456" ht="23" customHeight="1">
      <x:c r="A456" s="9" t="str">
        <x:v>NO_SEMANTIC</x:v>
      </x:c>
      <x:c r="B456" s="9" t="str">
        <x:v>TRF-014</x:v>
      </x:c>
      <x:c r="C456" s="9" t="n">
        <x:v>10</x:v>
      </x:c>
      <x:c r="D456" s="9" t="n">
        <x:f>SUM('RawResults'!M3713,'RawResults'!M3714,'RawResults'!M3715,'RawResults'!M3716,'RawResults'!M3717,'RawResults'!M3718,'RawResults'!M3719,'RawResults'!M3720,'RawResults'!M3721,'RawResults'!M3722)</x:f>
        <x:v>5</x:v>
      </x:c>
      <x:c r="E456" s="15" t="n">
        <x:f>D456/C456</x:f>
        <x:v>0.5</x:v>
      </x:c>
      <x:c r="F456" s="9" t="n">
        <x:f>IF(D456=C456,1,0)</x:f>
        <x:v>0</x:v>
      </x:c>
      <x:c r="G456" s="9" t="n">
        <x:f>SUM('RawResults'!Q3713,'RawResults'!Q3714,'RawResults'!Q3715,'RawResults'!Q3716,'RawResults'!Q3717,'RawResults'!Q3718,'RawResults'!Q3719,'RawResults'!Q3720,'RawResults'!Q3721,'RawResults'!Q3722)</x:f>
        <x:v>5</x:v>
      </x:c>
      <x:c r="H456" s="15" t="n">
        <x:f>G456/C456</x:f>
        <x:v>0.5</x:v>
      </x:c>
      <x:c r="I456" s="9" t="n">
        <x:f>IF(G456=C456,1,0)</x:f>
        <x:v>0</x:v>
      </x:c>
      <x:c r="J456" s="9" t="n">
        <x:f>G456-D456</x:f>
        <x:v>0</x:v>
      </x:c>
    </x:row>
    <x:row r="457" ht="23" customHeight="1">
      <x:c r="A457" s="9" t="str">
        <x:v>NO_SEMANTIC</x:v>
      </x:c>
      <x:c r="B457" s="9" t="str">
        <x:v>TRF-015</x:v>
      </x:c>
      <x:c r="C457" s="9" t="n">
        <x:v>8</x:v>
      </x:c>
      <x:c r="D457" s="9" t="n">
        <x:f>SUM('RawResults'!M3723,'RawResults'!M3724,'RawResults'!M3725,'RawResults'!M3726,'RawResults'!M3727,'RawResults'!M3728,'RawResults'!M3729,'RawResults'!M3730)</x:f>
        <x:v>7</x:v>
      </x:c>
      <x:c r="E457" s="15" t="n">
        <x:f>D457/C457</x:f>
        <x:v>0.875</x:v>
      </x:c>
      <x:c r="F457" s="9" t="n">
        <x:f>IF(D457=C457,1,0)</x:f>
        <x:v>0</x:v>
      </x:c>
      <x:c r="G457" s="9" t="n">
        <x:f>SUM('RawResults'!Q3723,'RawResults'!Q3724,'RawResults'!Q3725,'RawResults'!Q3726,'RawResults'!Q3727,'RawResults'!Q3728,'RawResults'!Q3729,'RawResults'!Q3730)</x:f>
        <x:v>7</x:v>
      </x:c>
      <x:c r="H457" s="15" t="n">
        <x:f>G457/C457</x:f>
        <x:v>0.875</x:v>
      </x:c>
      <x:c r="I457" s="9" t="n">
        <x:f>IF(G457=C457,1,0)</x:f>
        <x:v>0</x:v>
      </x:c>
      <x:c r="J457" s="9" t="n">
        <x:f>G457-D457</x:f>
        <x:v>0</x:v>
      </x:c>
    </x:row>
    <x:row r="458" ht="23" customHeight="1">
      <x:c r="A458" s="9" t="str">
        <x:v>NO_SEMANTIC</x:v>
      </x:c>
      <x:c r="B458" s="9" t="str">
        <x:v>TRF-016</x:v>
      </x:c>
      <x:c r="C458" s="9" t="n">
        <x:v>10</x:v>
      </x:c>
      <x:c r="D458" s="9" t="n">
        <x:f>SUM('RawResults'!M3731,'RawResults'!M3732,'RawResults'!M3733,'RawResults'!M3734,'RawResults'!M3735,'RawResults'!M3736,'RawResults'!M3737,'RawResults'!M3738,'RawResults'!M3739,'RawResults'!M3740)</x:f>
        <x:v>7</x:v>
      </x:c>
      <x:c r="E458" s="15" t="n">
        <x:f>D458/C458</x:f>
        <x:v>0.7</x:v>
      </x:c>
      <x:c r="F458" s="9" t="n">
        <x:f>IF(D458=C458,1,0)</x:f>
        <x:v>0</x:v>
      </x:c>
      <x:c r="G458" s="9" t="n">
        <x:f>SUM('RawResults'!Q3731,'RawResults'!Q3732,'RawResults'!Q3733,'RawResults'!Q3734,'RawResults'!Q3735,'RawResults'!Q3736,'RawResults'!Q3737,'RawResults'!Q3738,'RawResults'!Q3739,'RawResults'!Q3740)</x:f>
        <x:v>7</x:v>
      </x:c>
      <x:c r="H458" s="15" t="n">
        <x:f>G458/C458</x:f>
        <x:v>0.7</x:v>
      </x:c>
      <x:c r="I458" s="9" t="n">
        <x:f>IF(G458=C458,1,0)</x:f>
        <x:v>0</x:v>
      </x:c>
      <x:c r="J458" s="9" t="n">
        <x:f>G458-D458</x:f>
        <x:v>0</x:v>
      </x:c>
    </x:row>
    <x:row r="459" ht="23" customHeight="1">
      <x:c r="A459" s="9" t="str">
        <x:v>NO_SEMANTIC</x:v>
      </x:c>
      <x:c r="B459" s="9" t="str">
        <x:v>TRF-017</x:v>
      </x:c>
      <x:c r="C459" s="9" t="n">
        <x:v>7</x:v>
      </x:c>
      <x:c r="D459" s="9" t="n">
        <x:f>SUM('RawResults'!M3741,'RawResults'!M3742,'RawResults'!M3743,'RawResults'!M3744,'RawResults'!M3745,'RawResults'!M3746,'RawResults'!M3747)</x:f>
        <x:v>5</x:v>
      </x:c>
      <x:c r="E459" s="15" t="n">
        <x:f>D459/C459</x:f>
        <x:v>0.7142857142857143</x:v>
      </x:c>
      <x:c r="F459" s="9" t="n">
        <x:f>IF(D459=C459,1,0)</x:f>
        <x:v>0</x:v>
      </x:c>
      <x:c r="G459" s="9" t="n">
        <x:f>SUM('RawResults'!Q3741,'RawResults'!Q3742,'RawResults'!Q3743,'RawResults'!Q3744,'RawResults'!Q3745,'RawResults'!Q3746,'RawResults'!Q3747)</x:f>
        <x:v>5</x:v>
      </x:c>
      <x:c r="H459" s="15" t="n">
        <x:f>G459/C459</x:f>
        <x:v>0.7142857142857143</x:v>
      </x:c>
      <x:c r="I459" s="9" t="n">
        <x:f>IF(G459=C459,1,0)</x:f>
        <x:v>0</x:v>
      </x:c>
      <x:c r="J459" s="9" t="n">
        <x:f>G459-D459</x:f>
        <x:v>0</x:v>
      </x:c>
    </x:row>
    <x:row r="460" ht="23" customHeight="1">
      <x:c r="A460" s="9" t="str">
        <x:v>NO_SEMANTIC</x:v>
      </x:c>
      <x:c r="B460" s="9" t="str">
        <x:v>TRF-018</x:v>
      </x:c>
      <x:c r="C460" s="9" t="n">
        <x:v>11</x:v>
      </x:c>
      <x:c r="D460" s="9" t="n">
        <x:f>SUM('RawResults'!M3748,'RawResults'!M3749,'RawResults'!M3750,'RawResults'!M3751,'RawResults'!M3752,'RawResults'!M3753,'RawResults'!M3754,'RawResults'!M3755,'RawResults'!M3756,'RawResults'!M3757,'RawResults'!M3758)</x:f>
        <x:v>5</x:v>
      </x:c>
      <x:c r="E460" s="15" t="n">
        <x:f>D460/C460</x:f>
        <x:v>0.45454545454545453</x:v>
      </x:c>
      <x:c r="F460" s="9" t="n">
        <x:f>IF(D460=C460,1,0)</x:f>
        <x:v>0</x:v>
      </x:c>
      <x:c r="G460" s="9" t="n">
        <x:f>SUM('RawResults'!Q3748,'RawResults'!Q3749,'RawResults'!Q3750,'RawResults'!Q3751,'RawResults'!Q3752,'RawResults'!Q3753,'RawResults'!Q3754,'RawResults'!Q3755,'RawResults'!Q3756,'RawResults'!Q3757,'RawResults'!Q3758)</x:f>
        <x:v>5</x:v>
      </x:c>
      <x:c r="H460" s="15" t="n">
        <x:f>G460/C460</x:f>
        <x:v>0.45454545454545453</x:v>
      </x:c>
      <x:c r="I460" s="9" t="n">
        <x:f>IF(G460=C460,1,0)</x:f>
        <x:v>0</x:v>
      </x:c>
      <x:c r="J460" s="9" t="n">
        <x:f>G460-D460</x:f>
        <x:v>0</x:v>
      </x:c>
    </x:row>
    <x:row r="461" ht="23" customHeight="1">
      <x:c r="A461" s="9" t="str">
        <x:v>NO_SEMANTIC</x:v>
      </x:c>
      <x:c r="B461" s="9" t="str">
        <x:v>TRF-020</x:v>
      </x:c>
      <x:c r="C461" s="9" t="n">
        <x:v>13</x:v>
      </x:c>
      <x:c r="D461" s="9" t="n">
        <x:f>SUM('RawResults'!M3759,'RawResults'!M3760,'RawResults'!M3761,'RawResults'!M3762,'RawResults'!M3763,'RawResults'!M3764,'RawResults'!M3765,'RawResults'!M3766,'RawResults'!M3767,'RawResults'!M3768,'RawResults'!M3769,'RawResults'!M3770,'RawResults'!M3771)</x:f>
        <x:v>2</x:v>
      </x:c>
      <x:c r="E461" s="15" t="n">
        <x:f>D461/C461</x:f>
        <x:v>0.15384615384615385</x:v>
      </x:c>
      <x:c r="F461" s="9" t="n">
        <x:f>IF(D461=C461,1,0)</x:f>
        <x:v>0</x:v>
      </x:c>
      <x:c r="G461" s="9" t="n">
        <x:f>SUM('RawResults'!Q3759,'RawResults'!Q3760,'RawResults'!Q3761,'RawResults'!Q3762,'RawResults'!Q3763,'RawResults'!Q3764,'RawResults'!Q3765,'RawResults'!Q3766,'RawResults'!Q3767,'RawResults'!Q3768,'RawResults'!Q3769,'RawResults'!Q3770,'RawResults'!Q3771)</x:f>
        <x:v>2</x:v>
      </x:c>
      <x:c r="H461" s="15" t="n">
        <x:f>G461/C461</x:f>
        <x:v>0.15384615384615385</x:v>
      </x:c>
      <x:c r="I461" s="9" t="n">
        <x:f>IF(G461=C461,1,0)</x:f>
        <x:v>0</x:v>
      </x:c>
      <x:c r="J461" s="9" t="n">
        <x:f>G461-D461</x:f>
        <x:v>0</x:v>
      </x:c>
    </x:row>
    <x:row r="462" ht="23" customHeight="1">
      <x:c r="A462" s="9" t="str">
        <x:v>NO_SEMANTIC</x:v>
      </x:c>
      <x:c r="B462" s="9" t="str">
        <x:v>TRF-022</x:v>
      </x:c>
      <x:c r="C462" s="9" t="n">
        <x:v>12</x:v>
      </x:c>
      <x:c r="D462" s="9" t="n">
        <x:f>SUM('RawResults'!M3772,'RawResults'!M3773,'RawResults'!M3774,'RawResults'!M3775,'RawResults'!M3776,'RawResults'!M3777,'RawResults'!M3778,'RawResults'!M3779,'RawResults'!M3780,'RawResults'!M3781,'RawResults'!M3782,'RawResults'!M3783)</x:f>
        <x:v>12</x:v>
      </x:c>
      <x:c r="E462" s="15" t="n">
        <x:f>D462/C462</x:f>
        <x:v>1</x:v>
      </x:c>
      <x:c r="F462" s="9" t="n">
        <x:f>IF(D462=C462,1,0)</x:f>
        <x:v>1</x:v>
      </x:c>
      <x:c r="G462" s="9" t="n">
        <x:f>SUM('RawResults'!Q3772,'RawResults'!Q3773,'RawResults'!Q3774,'RawResults'!Q3775,'RawResults'!Q3776,'RawResults'!Q3777,'RawResults'!Q3778,'RawResults'!Q3779,'RawResults'!Q3780,'RawResults'!Q3781,'RawResults'!Q3782,'RawResults'!Q3783)</x:f>
        <x:v>12</x:v>
      </x:c>
      <x:c r="H462" s="15" t="n">
        <x:f>G462/C462</x:f>
        <x:v>1</x:v>
      </x:c>
      <x:c r="I462" s="9" t="n">
        <x:f>IF(G462=C462,1,0)</x:f>
        <x:v>1</x:v>
      </x:c>
      <x:c r="J462" s="9" t="n">
        <x:f>G462-D462</x:f>
        <x:v>0</x:v>
      </x:c>
    </x:row>
    <x:row r="463" ht="23" customHeight="1">
      <x:c r="A463" s="9" t="str">
        <x:v>NO_SEMANTIC</x:v>
      </x:c>
      <x:c r="B463" s="9" t="str">
        <x:v>TRF-023</x:v>
      </x:c>
      <x:c r="C463" s="9" t="n">
        <x:v>8</x:v>
      </x:c>
      <x:c r="D463" s="9" t="n">
        <x:f>SUM('RawResults'!M3784,'RawResults'!M3785,'RawResults'!M3786,'RawResults'!M3787,'RawResults'!M3788,'RawResults'!M3789,'RawResults'!M3790,'RawResults'!M3791)</x:f>
        <x:v>5</x:v>
      </x:c>
      <x:c r="E463" s="15" t="n">
        <x:f>D463/C463</x:f>
        <x:v>0.625</x:v>
      </x:c>
      <x:c r="F463" s="9" t="n">
        <x:f>IF(D463=C463,1,0)</x:f>
        <x:v>0</x:v>
      </x:c>
      <x:c r="G463" s="9" t="n">
        <x:f>SUM('RawResults'!Q3784,'RawResults'!Q3785,'RawResults'!Q3786,'RawResults'!Q3787,'RawResults'!Q3788,'RawResults'!Q3789,'RawResults'!Q3790,'RawResults'!Q3791)</x:f>
        <x:v>5</x:v>
      </x:c>
      <x:c r="H463" s="15" t="n">
        <x:f>G463/C463</x:f>
        <x:v>0.625</x:v>
      </x:c>
      <x:c r="I463" s="9" t="n">
        <x:f>IF(G463=C463,1,0)</x:f>
        <x:v>0</x:v>
      </x:c>
      <x:c r="J463" s="9" t="n">
        <x:f>G463-D463</x:f>
        <x:v>0</x:v>
      </x:c>
    </x:row>
    <x:row r="464" ht="23" customHeight="1">
      <x:c r="A464" s="9" t="str">
        <x:v>NO_SEMANTIC</x:v>
      </x:c>
      <x:c r="B464" s="9" t="str">
        <x:v>TRF-024</x:v>
      </x:c>
      <x:c r="C464" s="9" t="n">
        <x:v>8</x:v>
      </x:c>
      <x:c r="D464" s="9" t="n">
        <x:f>SUM('RawResults'!M3792,'RawResults'!M3793,'RawResults'!M3794,'RawResults'!M3795,'RawResults'!M3796,'RawResults'!M3797,'RawResults'!M3798,'RawResults'!M3799)</x:f>
        <x:v>5</x:v>
      </x:c>
      <x:c r="E464" s="15" t="n">
        <x:f>D464/C464</x:f>
        <x:v>0.625</x:v>
      </x:c>
      <x:c r="F464" s="9" t="n">
        <x:f>IF(D464=C464,1,0)</x:f>
        <x:v>0</x:v>
      </x:c>
      <x:c r="G464" s="9" t="n">
        <x:f>SUM('RawResults'!Q3792,'RawResults'!Q3793,'RawResults'!Q3794,'RawResults'!Q3795,'RawResults'!Q3796,'RawResults'!Q3797,'RawResults'!Q3798,'RawResults'!Q3799)</x:f>
        <x:v>5</x:v>
      </x:c>
      <x:c r="H464" s="15" t="n">
        <x:f>G464/C464</x:f>
        <x:v>0.625</x:v>
      </x:c>
      <x:c r="I464" s="9" t="n">
        <x:f>IF(G464=C464,1,0)</x:f>
        <x:v>0</x:v>
      </x:c>
      <x:c r="J464" s="9" t="n">
        <x:f>G464-D464</x:f>
        <x:v>0</x:v>
      </x:c>
    </x:row>
    <x:row r="465" ht="23" customHeight="1">
      <x:c r="A465" s="9" t="str">
        <x:v>NO_SEMANTIC</x:v>
      </x:c>
      <x:c r="B465" s="9" t="str">
        <x:v>TRF-025</x:v>
      </x:c>
      <x:c r="C465" s="9" t="n">
        <x:v>9</x:v>
      </x:c>
      <x:c r="D465" s="9" t="n">
        <x:f>SUM('RawResults'!M3800,'RawResults'!M3801,'RawResults'!M3802,'RawResults'!M3803,'RawResults'!M3804,'RawResults'!M3805,'RawResults'!M3806,'RawResults'!M3807,'RawResults'!M3808)</x:f>
        <x:v>9</x:v>
      </x:c>
      <x:c r="E465" s="15" t="n">
        <x:f>D465/C465</x:f>
        <x:v>1</x:v>
      </x:c>
      <x:c r="F465" s="9" t="n">
        <x:f>IF(D465=C465,1,0)</x:f>
        <x:v>1</x:v>
      </x:c>
      <x:c r="G465" s="9" t="n">
        <x:f>SUM('RawResults'!Q3800,'RawResults'!Q3801,'RawResults'!Q3802,'RawResults'!Q3803,'RawResults'!Q3804,'RawResults'!Q3805,'RawResults'!Q3806,'RawResults'!Q3807,'RawResults'!Q3808)</x:f>
        <x:v>9</x:v>
      </x:c>
      <x:c r="H465" s="15" t="n">
        <x:f>G465/C465</x:f>
        <x:v>1</x:v>
      </x:c>
      <x:c r="I465" s="9" t="n">
        <x:f>IF(G465=C465,1,0)</x:f>
        <x:v>1</x:v>
      </x:c>
      <x:c r="J465" s="9" t="n">
        <x:f>G465-D465</x:f>
        <x:v>0</x:v>
      </x:c>
    </x:row>
    <x:row r="466" ht="23" customHeight="1">
      <x:c r="A466" s="9" t="str">
        <x:v>NO_SEMANTIC</x:v>
      </x:c>
      <x:c r="B466" s="9" t="str">
        <x:v>TRF-026</x:v>
      </x:c>
      <x:c r="C466" s="9" t="n">
        <x:v>9</x:v>
      </x:c>
      <x:c r="D466" s="9" t="n">
        <x:f>SUM('RawResults'!M3809,'RawResults'!M3810,'RawResults'!M3811,'RawResults'!M3812,'RawResults'!M3813,'RawResults'!M3814,'RawResults'!M3815,'RawResults'!M3816,'RawResults'!M3817)</x:f>
        <x:v>0</x:v>
      </x:c>
      <x:c r="E466" s="15" t="n">
        <x:f>D466/C466</x:f>
        <x:v>0</x:v>
      </x:c>
      <x:c r="F466" s="9" t="n">
        <x:f>IF(D466=C466,1,0)</x:f>
        <x:v>0</x:v>
      </x:c>
      <x:c r="G466" s="9" t="n">
        <x:f>SUM('RawResults'!Q3809,'RawResults'!Q3810,'RawResults'!Q3811,'RawResults'!Q3812,'RawResults'!Q3813,'RawResults'!Q3814,'RawResults'!Q3815,'RawResults'!Q3816,'RawResults'!Q3817)</x:f>
        <x:v>0</x:v>
      </x:c>
      <x:c r="H466" s="15" t="n">
        <x:f>G466/C466</x:f>
        <x:v>0</x:v>
      </x:c>
      <x:c r="I466" s="9" t="n">
        <x:f>IF(G466=C466,1,0)</x:f>
        <x:v>0</x:v>
      </x:c>
      <x:c r="J466" s="9" t="n">
        <x:f>G466-D466</x:f>
        <x:v>0</x:v>
      </x:c>
    </x:row>
    <x:row r="467" ht="23" customHeight="1">
      <x:c r="A467" s="9" t="str">
        <x:v>NO_SEMANTIC</x:v>
      </x:c>
      <x:c r="B467" s="9" t="str">
        <x:v>TRF-027</x:v>
      </x:c>
      <x:c r="C467" s="9" t="n">
        <x:v>10</x:v>
      </x:c>
      <x:c r="D467" s="9" t="n">
        <x:f>SUM('RawResults'!M3818,'RawResults'!M3819,'RawResults'!M3820,'RawResults'!M3821,'RawResults'!M3822,'RawResults'!M3823,'RawResults'!M3824,'RawResults'!M3825,'RawResults'!M3826,'RawResults'!M3827)</x:f>
        <x:v>9</x:v>
      </x:c>
      <x:c r="E467" s="15" t="n">
        <x:f>D467/C467</x:f>
        <x:v>0.9</x:v>
      </x:c>
      <x:c r="F467" s="9" t="n">
        <x:f>IF(D467=C467,1,0)</x:f>
        <x:v>0</x:v>
      </x:c>
      <x:c r="G467" s="9" t="n">
        <x:f>SUM('RawResults'!Q3818,'RawResults'!Q3819,'RawResults'!Q3820,'RawResults'!Q3821,'RawResults'!Q3822,'RawResults'!Q3823,'RawResults'!Q3824,'RawResults'!Q3825,'RawResults'!Q3826,'RawResults'!Q3827)</x:f>
        <x:v>9</x:v>
      </x:c>
      <x:c r="H467" s="15" t="n">
        <x:f>G467/C467</x:f>
        <x:v>0.9</x:v>
      </x:c>
      <x:c r="I467" s="9" t="n">
        <x:f>IF(G467=C467,1,0)</x:f>
        <x:v>0</x:v>
      </x:c>
      <x:c r="J467" s="9" t="n">
        <x:f>G467-D467</x:f>
        <x:v>0</x:v>
      </x:c>
    </x:row>
    <x:row r="468" ht="23" customHeight="1">
      <x:c r="A468" s="9" t="str">
        <x:v>NO_SEMANTIC</x:v>
      </x:c>
      <x:c r="B468" s="9" t="str">
        <x:v>TRF-028</x:v>
      </x:c>
      <x:c r="C468" s="9" t="n">
        <x:v>8</x:v>
      </x:c>
      <x:c r="D468" s="9" t="n">
        <x:f>SUM('RawResults'!M3828,'RawResults'!M3829,'RawResults'!M3830,'RawResults'!M3831,'RawResults'!M3832,'RawResults'!M3833,'RawResults'!M3834,'RawResults'!M3835)</x:f>
        <x:v>6</x:v>
      </x:c>
      <x:c r="E468" s="15" t="n">
        <x:f>D468/C468</x:f>
        <x:v>0.75</x:v>
      </x:c>
      <x:c r="F468" s="9" t="n">
        <x:f>IF(D468=C468,1,0)</x:f>
        <x:v>0</x:v>
      </x:c>
      <x:c r="G468" s="9" t="n">
        <x:f>SUM('RawResults'!Q3828,'RawResults'!Q3829,'RawResults'!Q3830,'RawResults'!Q3831,'RawResults'!Q3832,'RawResults'!Q3833,'RawResults'!Q3834,'RawResults'!Q3835)</x:f>
        <x:v>6</x:v>
      </x:c>
      <x:c r="H468" s="15" t="n">
        <x:f>G468/C468</x:f>
        <x:v>0.75</x:v>
      </x:c>
      <x:c r="I468" s="9" t="n">
        <x:f>IF(G468=C468,1,0)</x:f>
        <x:v>0</x:v>
      </x:c>
      <x:c r="J468" s="9" t="n">
        <x:f>G468-D468</x:f>
        <x:v>0</x:v>
      </x:c>
    </x:row>
    <x:row r="469" ht="23" customHeight="1">
      <x:c r="A469" s="9" t="str">
        <x:v>NO_SEMANTIC</x:v>
      </x:c>
      <x:c r="B469" s="9" t="str">
        <x:v>TRF-029</x:v>
      </x:c>
      <x:c r="C469" s="9" t="n">
        <x:v>7</x:v>
      </x:c>
      <x:c r="D469" s="9" t="n">
        <x:f>SUM('RawResults'!M3836,'RawResults'!M3837,'RawResults'!M3838,'RawResults'!M3839,'RawResults'!M3840,'RawResults'!M3841,'RawResults'!M3842)</x:f>
        <x:v>7</x:v>
      </x:c>
      <x:c r="E469" s="15" t="n">
        <x:f>D469/C469</x:f>
        <x:v>1</x:v>
      </x:c>
      <x:c r="F469" s="9" t="n">
        <x:f>IF(D469=C469,1,0)</x:f>
        <x:v>1</x:v>
      </x:c>
      <x:c r="G469" s="9" t="n">
        <x:f>SUM('RawResults'!Q3836,'RawResults'!Q3837,'RawResults'!Q3838,'RawResults'!Q3839,'RawResults'!Q3840,'RawResults'!Q3841,'RawResults'!Q3842)</x:f>
        <x:v>7</x:v>
      </x:c>
      <x:c r="H469" s="15" t="n">
        <x:f>G469/C469</x:f>
        <x:v>1</x:v>
      </x:c>
      <x:c r="I469" s="9" t="n">
        <x:f>IF(G469=C469,1,0)</x:f>
        <x:v>1</x:v>
      </x:c>
      <x:c r="J469" s="9" t="n">
        <x:f>G469-D469</x:f>
        <x:v>0</x:v>
      </x:c>
    </x:row>
    <x:row r="470" ht="23" customHeight="1">
      <x:c r="A470" s="9" t="str">
        <x:v>NO_SEMANTIC</x:v>
      </x:c>
      <x:c r="B470" s="9" t="str">
        <x:v>TRF-030</x:v>
      </x:c>
      <x:c r="C470" s="9" t="n">
        <x:v>15</x:v>
      </x:c>
      <x:c r="D470" s="9" t="n">
        <x:f>SUM('RawResults'!M3843,'RawResults'!M3844,'RawResults'!M3845,'RawResults'!M3846,'RawResults'!M3847,'RawResults'!M3848,'RawResults'!M3849,'RawResults'!M3850,'RawResults'!M3851,'RawResults'!M3852,'RawResults'!M3853,'RawResults'!M3854,'RawResults'!M3855,'RawResults'!M3856,'RawResults'!M3857)</x:f>
        <x:v>13</x:v>
      </x:c>
      <x:c r="E470" s="15" t="n">
        <x:f>D470/C470</x:f>
        <x:v>0.8666666666666667</x:v>
      </x:c>
      <x:c r="F470" s="9" t="n">
        <x:f>IF(D470=C470,1,0)</x:f>
        <x:v>0</x:v>
      </x:c>
      <x:c r="G470" s="9" t="n">
        <x:f>SUM('RawResults'!Q3843,'RawResults'!Q3844,'RawResults'!Q3845,'RawResults'!Q3846,'RawResults'!Q3847,'RawResults'!Q3848,'RawResults'!Q3849,'RawResults'!Q3850,'RawResults'!Q3851,'RawResults'!Q3852,'RawResults'!Q3853,'RawResults'!Q3854,'RawResults'!Q3855,'RawResults'!Q3856,'RawResults'!Q3857)</x:f>
        <x:v>13</x:v>
      </x:c>
      <x:c r="H470" s="15" t="n">
        <x:f>G470/C470</x:f>
        <x:v>0.8666666666666667</x:v>
      </x:c>
      <x:c r="I470" s="9" t="n">
        <x:f>IF(G470=C470,1,0)</x:f>
        <x:v>0</x:v>
      </x:c>
      <x:c r="J470" s="9" t="n">
        <x:f>G470-D470</x:f>
        <x:v>0</x:v>
      </x:c>
    </x:row>
    <x:row r="471" ht="23" customHeight="1">
      <x:c r="A471" s="9" t="str">
        <x:v>NO_SEMANTIC</x:v>
      </x:c>
      <x:c r="B471" s="9" t="str">
        <x:v>TRF-031</x:v>
      </x:c>
      <x:c r="C471" s="9" t="n">
        <x:v>11</x:v>
      </x:c>
      <x:c r="D471" s="9" t="n">
        <x:f>SUM('RawResults'!M3858,'RawResults'!M3859,'RawResults'!M3860,'RawResults'!M3861,'RawResults'!M3862,'RawResults'!M3863,'RawResults'!M3864,'RawResults'!M3865,'RawResults'!M3866,'RawResults'!M3867,'RawResults'!M3868)</x:f>
        <x:v>11</x:v>
      </x:c>
      <x:c r="E471" s="15" t="n">
        <x:f>D471/C471</x:f>
        <x:v>1</x:v>
      </x:c>
      <x:c r="F471" s="9" t="n">
        <x:f>IF(D471=C471,1,0)</x:f>
        <x:v>1</x:v>
      </x:c>
      <x:c r="G471" s="9" t="n">
        <x:f>SUM('RawResults'!Q3858,'RawResults'!Q3859,'RawResults'!Q3860,'RawResults'!Q3861,'RawResults'!Q3862,'RawResults'!Q3863,'RawResults'!Q3864,'RawResults'!Q3865,'RawResults'!Q3866,'RawResults'!Q3867,'RawResults'!Q3868)</x:f>
        <x:v>11</x:v>
      </x:c>
      <x:c r="H471" s="15" t="n">
        <x:f>G471/C471</x:f>
        <x:v>1</x:v>
      </x:c>
      <x:c r="I471" s="9" t="n">
        <x:f>IF(G471=C471,1,0)</x:f>
        <x:v>1</x:v>
      </x:c>
      <x:c r="J471" s="9" t="n">
        <x:f>G471-D471</x:f>
        <x:v>0</x:v>
      </x:c>
    </x:row>
    <x:row r="472" ht="23" customHeight="1">
      <x:c r="A472" s="9" t="str">
        <x:v>NO_SEMANTIC</x:v>
      </x:c>
      <x:c r="B472" s="9" t="str">
        <x:v>TRF-032</x:v>
      </x:c>
      <x:c r="C472" s="9" t="n">
        <x:v>9</x:v>
      </x:c>
      <x:c r="D472" s="9" t="n">
        <x:f>SUM('RawResults'!M3869,'RawResults'!M3870,'RawResults'!M3871,'RawResults'!M3872,'RawResults'!M3873,'RawResults'!M3874,'RawResults'!M3875,'RawResults'!M3876,'RawResults'!M3877)</x:f>
        <x:v>0</x:v>
      </x:c>
      <x:c r="E472" s="15" t="n">
        <x:f>D472/C472</x:f>
        <x:v>0</x:v>
      </x:c>
      <x:c r="F472" s="9" t="n">
        <x:f>IF(D472=C472,1,0)</x:f>
        <x:v>0</x:v>
      </x:c>
      <x:c r="G472" s="9" t="n">
        <x:f>SUM('RawResults'!Q3869,'RawResults'!Q3870,'RawResults'!Q3871,'RawResults'!Q3872,'RawResults'!Q3873,'RawResults'!Q3874,'RawResults'!Q3875,'RawResults'!Q3876,'RawResults'!Q3877)</x:f>
        <x:v>0</x:v>
      </x:c>
      <x:c r="H472" s="15" t="n">
        <x:f>G472/C472</x:f>
        <x:v>0</x:v>
      </x:c>
      <x:c r="I472" s="9" t="n">
        <x:f>IF(G472=C472,1,0)</x:f>
        <x:v>0</x:v>
      </x:c>
      <x:c r="J472" s="9" t="n">
        <x:f>G472-D472</x:f>
        <x:v>0</x:v>
      </x:c>
    </x:row>
    <x:row r="473" ht="23" customHeight="1">
      <x:c r="A473" s="9" t="str">
        <x:v>NO_SEMANTIC</x:v>
      </x:c>
      <x:c r="B473" s="9" t="str">
        <x:v>TRF-034</x:v>
      </x:c>
      <x:c r="C473" s="9" t="n">
        <x:v>10</x:v>
      </x:c>
      <x:c r="D473" s="9" t="n">
        <x:f>SUM('RawResults'!M3878,'RawResults'!M3879,'RawResults'!M3880,'RawResults'!M3881,'RawResults'!M3882,'RawResults'!M3883,'RawResults'!M3884,'RawResults'!M3885,'RawResults'!M3886,'RawResults'!M3887)</x:f>
        <x:v>8</x:v>
      </x:c>
      <x:c r="E473" s="15" t="n">
        <x:f>D473/C473</x:f>
        <x:v>0.8</x:v>
      </x:c>
      <x:c r="F473" s="9" t="n">
        <x:f>IF(D473=C473,1,0)</x:f>
        <x:v>0</x:v>
      </x:c>
      <x:c r="G473" s="9" t="n">
        <x:f>SUM('RawResults'!Q3878,'RawResults'!Q3879,'RawResults'!Q3880,'RawResults'!Q3881,'RawResults'!Q3882,'RawResults'!Q3883,'RawResults'!Q3884,'RawResults'!Q3885,'RawResults'!Q3886,'RawResults'!Q3887)</x:f>
        <x:v>8</x:v>
      </x:c>
      <x:c r="H473" s="15" t="n">
        <x:f>G473/C473</x:f>
        <x:v>0.8</x:v>
      </x:c>
      <x:c r="I473" s="9" t="n">
        <x:f>IF(G473=C473,1,0)</x:f>
        <x:v>0</x:v>
      </x:c>
      <x:c r="J473" s="9" t="n">
        <x:f>G473-D473</x:f>
        <x:v>0</x:v>
      </x:c>
    </x:row>
    <x:row r="474" ht="23" customHeight="1">
      <x:c r="A474" s="9" t="str">
        <x:v>NO_SEMANTIC</x:v>
      </x:c>
      <x:c r="B474" s="9" t="str">
        <x:v>TRF-035</x:v>
      </x:c>
      <x:c r="C474" s="9" t="n">
        <x:v>6</x:v>
      </x:c>
      <x:c r="D474" s="9" t="n">
        <x:f>SUM('RawResults'!M3888,'RawResults'!M3889,'RawResults'!M3890,'RawResults'!M3891,'RawResults'!M3892,'RawResults'!M3893)</x:f>
        <x:v>6</x:v>
      </x:c>
      <x:c r="E474" s="15" t="n">
        <x:f>D474/C474</x:f>
        <x:v>1</x:v>
      </x:c>
      <x:c r="F474" s="9" t="n">
        <x:f>IF(D474=C474,1,0)</x:f>
        <x:v>1</x:v>
      </x:c>
      <x:c r="G474" s="9" t="n">
        <x:f>SUM('RawResults'!Q3888,'RawResults'!Q3889,'RawResults'!Q3890,'RawResults'!Q3891,'RawResults'!Q3892,'RawResults'!Q3893)</x:f>
        <x:v>6</x:v>
      </x:c>
      <x:c r="H474" s="15" t="n">
        <x:f>G474/C474</x:f>
        <x:v>1</x:v>
      </x:c>
      <x:c r="I474" s="9" t="n">
        <x:f>IF(G474=C474,1,0)</x:f>
        <x:v>1</x:v>
      </x:c>
      <x:c r="J474" s="9" t="n">
        <x:f>G474-D474</x:f>
        <x:v>0</x:v>
      </x:c>
    </x:row>
    <x:row r="475" ht="23" customHeight="1">
      <x:c r="A475" s="9" t="str">
        <x:v>NO_SEMANTIC</x:v>
      </x:c>
      <x:c r="B475" s="9" t="str">
        <x:v>TRF-036</x:v>
      </x:c>
      <x:c r="C475" s="9" t="n">
        <x:v>10</x:v>
      </x:c>
      <x:c r="D475" s="9" t="n">
        <x:f>SUM('RawResults'!M3894,'RawResults'!M3895,'RawResults'!M3896,'RawResults'!M3897,'RawResults'!M3898,'RawResults'!M3899,'RawResults'!M3900,'RawResults'!M3901,'RawResults'!M3902,'RawResults'!M3903)</x:f>
        <x:v>6</x:v>
      </x:c>
      <x:c r="E475" s="15" t="n">
        <x:f>D475/C475</x:f>
        <x:v>0.6</x:v>
      </x:c>
      <x:c r="F475" s="9" t="n">
        <x:f>IF(D475=C475,1,0)</x:f>
        <x:v>0</x:v>
      </x:c>
      <x:c r="G475" s="9" t="n">
        <x:f>SUM('RawResults'!Q3894,'RawResults'!Q3895,'RawResults'!Q3896,'RawResults'!Q3897,'RawResults'!Q3898,'RawResults'!Q3899,'RawResults'!Q3900,'RawResults'!Q3901,'RawResults'!Q3902,'RawResults'!Q3903)</x:f>
        <x:v>6</x:v>
      </x:c>
      <x:c r="H475" s="15" t="n">
        <x:f>G475/C475</x:f>
        <x:v>0.6</x:v>
      </x:c>
      <x:c r="I475" s="9" t="n">
        <x:f>IF(G475=C475,1,0)</x:f>
        <x:v>0</x:v>
      </x:c>
      <x:c r="J475" s="9" t="n">
        <x:f>G475-D475</x:f>
        <x:v>0</x:v>
      </x:c>
    </x:row>
    <x:row r="476" ht="23" customHeight="1">
      <x:c r="A476" s="9" t="str">
        <x:v>NO_SEMANTIC</x:v>
      </x:c>
      <x:c r="B476" s="9" t="str">
        <x:v>TRF-037</x:v>
      </x:c>
      <x:c r="C476" s="9" t="n">
        <x:v>16</x:v>
      </x:c>
      <x:c r="D476" s="9" t="n">
        <x:f>SUM('RawResults'!M3904,'RawResults'!M3905,'RawResults'!M3906,'RawResults'!M3907,'RawResults'!M3908,'RawResults'!M3909,'RawResults'!M3910,'RawResults'!M3911,'RawResults'!M3912,'RawResults'!M3913,'RawResults'!M3914,'RawResults'!M3915,'RawResults'!M3916,'RawResults'!M3917,'RawResults'!M3918,'RawResults'!M3919)</x:f>
        <x:v>12</x:v>
      </x:c>
      <x:c r="E476" s="15" t="n">
        <x:f>D476/C476</x:f>
        <x:v>0.75</x:v>
      </x:c>
      <x:c r="F476" s="9" t="n">
        <x:f>IF(D476=C476,1,0)</x:f>
        <x:v>0</x:v>
      </x:c>
      <x:c r="G476" s="9" t="n">
        <x:f>SUM('RawResults'!Q3904,'RawResults'!Q3905,'RawResults'!Q3906,'RawResults'!Q3907,'RawResults'!Q3908,'RawResults'!Q3909,'RawResults'!Q3910,'RawResults'!Q3911,'RawResults'!Q3912,'RawResults'!Q3913,'RawResults'!Q3914,'RawResults'!Q3915,'RawResults'!Q3916,'RawResults'!Q3917,'RawResults'!Q3918,'RawResults'!Q3919)</x:f>
        <x:v>12</x:v>
      </x:c>
      <x:c r="H476" s="15" t="n">
        <x:f>G476/C476</x:f>
        <x:v>0.75</x:v>
      </x:c>
      <x:c r="I476" s="9" t="n">
        <x:f>IF(G476=C476,1,0)</x:f>
        <x:v>0</x:v>
      </x:c>
      <x:c r="J476" s="9" t="n">
        <x:f>G476-D476</x:f>
        <x:v>0</x:v>
      </x:c>
    </x:row>
    <x:row r="477" ht="23" customHeight="1">
      <x:c r="A477" s="9" t="str">
        <x:v>NO_SEMANTIC</x:v>
      </x:c>
      <x:c r="B477" s="9" t="str">
        <x:v>TRF-040</x:v>
      </x:c>
      <x:c r="C477" s="9" t="n">
        <x:v>10</x:v>
      </x:c>
      <x:c r="D477" s="9" t="n">
        <x:f>SUM('RawResults'!M3920,'RawResults'!M3921,'RawResults'!M3922,'RawResults'!M3923,'RawResults'!M3924,'RawResults'!M3925,'RawResults'!M3926,'RawResults'!M3927,'RawResults'!M3928,'RawResults'!M3929)</x:f>
        <x:v>8</x:v>
      </x:c>
      <x:c r="E477" s="15" t="n">
        <x:f>D477/C477</x:f>
        <x:v>0.8</x:v>
      </x:c>
      <x:c r="F477" s="9" t="n">
        <x:f>IF(D477=C477,1,0)</x:f>
        <x:v>0</x:v>
      </x:c>
      <x:c r="G477" s="9" t="n">
        <x:f>SUM('RawResults'!Q3920,'RawResults'!Q3921,'RawResults'!Q3922,'RawResults'!Q3923,'RawResults'!Q3924,'RawResults'!Q3925,'RawResults'!Q3926,'RawResults'!Q3927,'RawResults'!Q3928,'RawResults'!Q3929)</x:f>
        <x:v>8</x:v>
      </x:c>
      <x:c r="H477" s="15" t="n">
        <x:f>G477/C477</x:f>
        <x:v>0.8</x:v>
      </x:c>
      <x:c r="I477" s="9" t="n">
        <x:f>IF(G477=C477,1,0)</x:f>
        <x:v>0</x:v>
      </x:c>
      <x:c r="J477" s="9" t="n">
        <x:f>G477-D477</x:f>
        <x:v>0</x:v>
      </x:c>
    </x:row>
    <x:row r="478" ht="23" customHeight="1">
      <x:c r="A478" s="9" t="str">
        <x:v>NO_SEMANTIC</x:v>
      </x:c>
      <x:c r="B478" s="9" t="str">
        <x:v>TRF-041</x:v>
      </x:c>
      <x:c r="C478" s="9" t="n">
        <x:v>12</x:v>
      </x:c>
      <x:c r="D478" s="9" t="n">
        <x:f>SUM('RawResults'!M3930,'RawResults'!M3931,'RawResults'!M3932,'RawResults'!M3933,'RawResults'!M3934,'RawResults'!M3935,'RawResults'!M3936,'RawResults'!M3937,'RawResults'!M3938,'RawResults'!M3939,'RawResults'!M3940,'RawResults'!M3941)</x:f>
        <x:v>12</x:v>
      </x:c>
      <x:c r="E478" s="15" t="n">
        <x:f>D478/C478</x:f>
        <x:v>1</x:v>
      </x:c>
      <x:c r="F478" s="9" t="n">
        <x:f>IF(D478=C478,1,0)</x:f>
        <x:v>1</x:v>
      </x:c>
      <x:c r="G478" s="9" t="n">
        <x:f>SUM('RawResults'!Q3930,'RawResults'!Q3931,'RawResults'!Q3932,'RawResults'!Q3933,'RawResults'!Q3934,'RawResults'!Q3935,'RawResults'!Q3936,'RawResults'!Q3937,'RawResults'!Q3938,'RawResults'!Q3939,'RawResults'!Q3940,'RawResults'!Q3941)</x:f>
        <x:v>12</x:v>
      </x:c>
      <x:c r="H478" s="15" t="n">
        <x:f>G478/C478</x:f>
        <x:v>1</x:v>
      </x:c>
      <x:c r="I478" s="9" t="n">
        <x:f>IF(G478=C478,1,0)</x:f>
        <x:v>1</x:v>
      </x:c>
      <x:c r="J478" s="9" t="n">
        <x:f>G478-D478</x:f>
        <x:v>0</x:v>
      </x:c>
    </x:row>
    <x:row r="479" ht="23" customHeight="1">
      <x:c r="A479" s="9" t="str">
        <x:v>NO_SEMANTIC</x:v>
      </x:c>
      <x:c r="B479" s="9" t="str">
        <x:v>TRF-042</x:v>
      </x:c>
      <x:c r="C479" s="9" t="n">
        <x:v>8</x:v>
      </x:c>
      <x:c r="D479" s="9" t="n">
        <x:f>SUM('RawResults'!M3942,'RawResults'!M3943,'RawResults'!M3944,'RawResults'!M3945,'RawResults'!M3946,'RawResults'!M3947,'RawResults'!M3948,'RawResults'!M3949)</x:f>
        <x:v>4</x:v>
      </x:c>
      <x:c r="E479" s="15" t="n">
        <x:f>D479/C479</x:f>
        <x:v>0.5</x:v>
      </x:c>
      <x:c r="F479" s="9" t="n">
        <x:f>IF(D479=C479,1,0)</x:f>
        <x:v>0</x:v>
      </x:c>
      <x:c r="G479" s="9" t="n">
        <x:f>SUM('RawResults'!Q3942,'RawResults'!Q3943,'RawResults'!Q3944,'RawResults'!Q3945,'RawResults'!Q3946,'RawResults'!Q3947,'RawResults'!Q3948,'RawResults'!Q3949)</x:f>
        <x:v>4</x:v>
      </x:c>
      <x:c r="H479" s="15" t="n">
        <x:f>G479/C479</x:f>
        <x:v>0.5</x:v>
      </x:c>
      <x:c r="I479" s="9" t="n">
        <x:f>IF(G479=C479,1,0)</x:f>
        <x:v>0</x:v>
      </x:c>
      <x:c r="J479" s="9" t="n">
        <x:f>G479-D479</x:f>
        <x:v>0</x:v>
      </x:c>
    </x:row>
    <x:row r="480" ht="23" customHeight="1">
      <x:c r="A480" s="9" t="str">
        <x:v>NO_SEMANTIC</x:v>
      </x:c>
      <x:c r="B480" s="9" t="str">
        <x:v>TRF-043</x:v>
      </x:c>
      <x:c r="C480" s="9" t="n">
        <x:v>8</x:v>
      </x:c>
      <x:c r="D480" s="9" t="n">
        <x:f>SUM('RawResults'!M3950,'RawResults'!M3951,'RawResults'!M3952,'RawResults'!M3953,'RawResults'!M3954,'RawResults'!M3955,'RawResults'!M3956,'RawResults'!M3957)</x:f>
        <x:v>7</x:v>
      </x:c>
      <x:c r="E480" s="15" t="n">
        <x:f>D480/C480</x:f>
        <x:v>0.875</x:v>
      </x:c>
      <x:c r="F480" s="9" t="n">
        <x:f>IF(D480=C480,1,0)</x:f>
        <x:v>0</x:v>
      </x:c>
      <x:c r="G480" s="9" t="n">
        <x:f>SUM('RawResults'!Q3950,'RawResults'!Q3951,'RawResults'!Q3952,'RawResults'!Q3953,'RawResults'!Q3954,'RawResults'!Q3955,'RawResults'!Q3956,'RawResults'!Q3957)</x:f>
        <x:v>7</x:v>
      </x:c>
      <x:c r="H480" s="15" t="n">
        <x:f>G480/C480</x:f>
        <x:v>0.875</x:v>
      </x:c>
      <x:c r="I480" s="9" t="n">
        <x:f>IF(G480=C480,1,0)</x:f>
        <x:v>0</x:v>
      </x:c>
      <x:c r="J480" s="9" t="n">
        <x:f>G480-D480</x:f>
        <x:v>0</x:v>
      </x:c>
    </x:row>
    <x:row r="481" ht="23" customHeight="1">
      <x:c r="A481" s="9" t="str">
        <x:v>NO_SEMANTIC</x:v>
      </x:c>
      <x:c r="B481" s="9" t="str">
        <x:v>TRF-044</x:v>
      </x:c>
      <x:c r="C481" s="9" t="n">
        <x:v>10</x:v>
      </x:c>
      <x:c r="D481" s="9" t="n">
        <x:f>SUM('RawResults'!M3958,'RawResults'!M3959,'RawResults'!M3960,'RawResults'!M3961,'RawResults'!M3962,'RawResults'!M3963,'RawResults'!M3964,'RawResults'!M3965,'RawResults'!M3966,'RawResults'!M3967)</x:f>
        <x:v>10</x:v>
      </x:c>
      <x:c r="E481" s="15" t="n">
        <x:f>D481/C481</x:f>
        <x:v>1</x:v>
      </x:c>
      <x:c r="F481" s="9" t="n">
        <x:f>IF(D481=C481,1,0)</x:f>
        <x:v>1</x:v>
      </x:c>
      <x:c r="G481" s="9" t="n">
        <x:f>SUM('RawResults'!Q3958,'RawResults'!Q3959,'RawResults'!Q3960,'RawResults'!Q3961,'RawResults'!Q3962,'RawResults'!Q3963,'RawResults'!Q3964,'RawResults'!Q3965,'RawResults'!Q3966,'RawResults'!Q3967)</x:f>
        <x:v>10</x:v>
      </x:c>
      <x:c r="H481" s="15" t="n">
        <x:f>G481/C481</x:f>
        <x:v>1</x:v>
      </x:c>
      <x:c r="I481" s="9" t="n">
        <x:f>IF(G481=C481,1,0)</x:f>
        <x:v>1</x:v>
      </x:c>
      <x:c r="J481" s="9" t="n">
        <x:f>G481-D481</x:f>
        <x:v>0</x:v>
      </x:c>
    </x:row>
    <x:row r="482" ht="23" customHeight="1">
      <x:c r="A482" s="9" t="str">
        <x:v>NO_SEMANTIC</x:v>
      </x:c>
      <x:c r="B482" s="9" t="str">
        <x:v>TRF-045</x:v>
      </x:c>
      <x:c r="C482" s="9" t="n">
        <x:v>8</x:v>
      </x:c>
      <x:c r="D482" s="9" t="n">
        <x:f>SUM('RawResults'!M3968,'RawResults'!M3969,'RawResults'!M3970,'RawResults'!M3971,'RawResults'!M3972,'RawResults'!M3973,'RawResults'!M3974,'RawResults'!M3975)</x:f>
        <x:v>8</x:v>
      </x:c>
      <x:c r="E482" s="15" t="n">
        <x:f>D482/C482</x:f>
        <x:v>1</x:v>
      </x:c>
      <x:c r="F482" s="9" t="n">
        <x:f>IF(D482=C482,1,0)</x:f>
        <x:v>1</x:v>
      </x:c>
      <x:c r="G482" s="9" t="n">
        <x:f>SUM('RawResults'!Q3968,'RawResults'!Q3969,'RawResults'!Q3970,'RawResults'!Q3971,'RawResults'!Q3972,'RawResults'!Q3973,'RawResults'!Q3974,'RawResults'!Q3975)</x:f>
        <x:v>8</x:v>
      </x:c>
      <x:c r="H482" s="15" t="n">
        <x:f>G482/C482</x:f>
        <x:v>1</x:v>
      </x:c>
      <x:c r="I482" s="9" t="n">
        <x:f>IF(G482=C482,1,0)</x:f>
        <x:v>1</x:v>
      </x:c>
      <x:c r="J482" s="9" t="n">
        <x:f>G482-D482</x:f>
        <x:v>0</x:v>
      </x:c>
    </x:row>
    <x:row r="483" ht="23" customHeight="1">
      <x:c r="A483" s="9" t="str">
        <x:v>NO_SEMANTIC</x:v>
      </x:c>
      <x:c r="B483" s="9" t="str">
        <x:v>TRF-046</x:v>
      </x:c>
      <x:c r="C483" s="9" t="n">
        <x:v>8</x:v>
      </x:c>
      <x:c r="D483" s="9" t="n">
        <x:f>SUM('RawResults'!M3976,'RawResults'!M3977,'RawResults'!M3978,'RawResults'!M3979,'RawResults'!M3980,'RawResults'!M3981,'RawResults'!M3982,'RawResults'!M3983)</x:f>
        <x:v>4</x:v>
      </x:c>
      <x:c r="E483" s="15" t="n">
        <x:f>D483/C483</x:f>
        <x:v>0.5</x:v>
      </x:c>
      <x:c r="F483" s="9" t="n">
        <x:f>IF(D483=C483,1,0)</x:f>
        <x:v>0</x:v>
      </x:c>
      <x:c r="G483" s="9" t="n">
        <x:f>SUM('RawResults'!Q3976,'RawResults'!Q3977,'RawResults'!Q3978,'RawResults'!Q3979,'RawResults'!Q3980,'RawResults'!Q3981,'RawResults'!Q3982,'RawResults'!Q3983)</x:f>
        <x:v>4</x:v>
      </x:c>
      <x:c r="H483" s="15" t="n">
        <x:f>G483/C483</x:f>
        <x:v>0.5</x:v>
      </x:c>
      <x:c r="I483" s="9" t="n">
        <x:f>IF(G483=C483,1,0)</x:f>
        <x:v>0</x:v>
      </x:c>
      <x:c r="J483" s="9" t="n">
        <x:f>G483-D483</x:f>
        <x:v>0</x:v>
      </x:c>
    </x:row>
    <x:row r="484" ht="23" customHeight="1">
      <x:c r="A484" s="9" t="str">
        <x:v>NO_SEMANTIC</x:v>
      </x:c>
      <x:c r="B484" s="9" t="str">
        <x:v>TRF-047</x:v>
      </x:c>
      <x:c r="C484" s="9" t="n">
        <x:v>8</x:v>
      </x:c>
      <x:c r="D484" s="9" t="n">
        <x:f>SUM('RawResults'!M3984,'RawResults'!M3985,'RawResults'!M3986,'RawResults'!M3987,'RawResults'!M3988,'RawResults'!M3989,'RawResults'!M3990,'RawResults'!M3991)</x:f>
        <x:v>4</x:v>
      </x:c>
      <x:c r="E484" s="15" t="n">
        <x:f>D484/C484</x:f>
        <x:v>0.5</x:v>
      </x:c>
      <x:c r="F484" s="9" t="n">
        <x:f>IF(D484=C484,1,0)</x:f>
        <x:v>0</x:v>
      </x:c>
      <x:c r="G484" s="9" t="n">
        <x:f>SUM('RawResults'!Q3984,'RawResults'!Q3985,'RawResults'!Q3986,'RawResults'!Q3987,'RawResults'!Q3988,'RawResults'!Q3989,'RawResults'!Q3990,'RawResults'!Q3991)</x:f>
        <x:v>4</x:v>
      </x:c>
      <x:c r="H484" s="15" t="n">
        <x:f>G484/C484</x:f>
        <x:v>0.5</x:v>
      </x:c>
      <x:c r="I484" s="9" t="n">
        <x:f>IF(G484=C484,1,0)</x:f>
        <x:v>0</x:v>
      </x:c>
      <x:c r="J484" s="9" t="n">
        <x:f>G484-D484</x:f>
        <x:v>0</x:v>
      </x:c>
    </x:row>
    <x:row r="485" ht="23" customHeight="1">
      <x:c r="A485" s="9" t="str">
        <x:v>NO_SEMANTIC</x:v>
      </x:c>
      <x:c r="B485" s="9" t="str">
        <x:v>TRF-048</x:v>
      </x:c>
      <x:c r="C485" s="9" t="n">
        <x:v>11</x:v>
      </x:c>
      <x:c r="D485" s="9" t="n">
        <x:f>SUM('RawResults'!M3992,'RawResults'!M3993,'RawResults'!M3994,'RawResults'!M3995,'RawResults'!M3996,'RawResults'!M3997,'RawResults'!M3998,'RawResults'!M3999,'RawResults'!M4000,'RawResults'!M4001,'RawResults'!M4002)</x:f>
        <x:v>0</x:v>
      </x:c>
      <x:c r="E485" s="15" t="n">
        <x:f>D485/C485</x:f>
        <x:v>0</x:v>
      </x:c>
      <x:c r="F485" s="9" t="n">
        <x:f>IF(D485=C485,1,0)</x:f>
        <x:v>0</x:v>
      </x:c>
      <x:c r="G485" s="9" t="n">
        <x:f>SUM('RawResults'!Q3992,'RawResults'!Q3993,'RawResults'!Q3994,'RawResults'!Q3995,'RawResults'!Q3996,'RawResults'!Q3997,'RawResults'!Q3998,'RawResults'!Q3999,'RawResults'!Q4000,'RawResults'!Q4001,'RawResults'!Q4002)</x:f>
        <x:v>0</x:v>
      </x:c>
      <x:c r="H485" s="15" t="n">
        <x:f>G485/C485</x:f>
        <x:v>0</x:v>
      </x:c>
      <x:c r="I485" s="9" t="n">
        <x:f>IF(G485=C485,1,0)</x:f>
        <x:v>0</x:v>
      </x:c>
      <x:c r="J485" s="9" t="n">
        <x:f>G485-D485</x:f>
        <x:v>0</x:v>
      </x:c>
    </x:row>
    <x:row r="486" ht="23" customHeight="1">
      <x:c r="A486" s="9" t="str">
        <x:v>NO_SEMANTIC</x:v>
      </x:c>
      <x:c r="B486" s="9" t="str">
        <x:v>TRF-049</x:v>
      </x:c>
      <x:c r="C486" s="9" t="n">
        <x:v>12</x:v>
      </x:c>
      <x:c r="D486" s="9" t="n">
        <x:f>SUM('RawResults'!M4003,'RawResults'!M4004,'RawResults'!M4005,'RawResults'!M4006,'RawResults'!M4007,'RawResults'!M4008,'RawResults'!M4009,'RawResults'!M4010,'RawResults'!M4011,'RawResults'!M4012,'RawResults'!M4013,'RawResults'!M4014)</x:f>
        <x:v>5</x:v>
      </x:c>
      <x:c r="E486" s="15" t="n">
        <x:f>D486/C486</x:f>
        <x:v>0.4166666666666667</x:v>
      </x:c>
      <x:c r="F486" s="9" t="n">
        <x:f>IF(D486=C486,1,0)</x:f>
        <x:v>0</x:v>
      </x:c>
      <x:c r="G486" s="9" t="n">
        <x:f>SUM('RawResults'!Q4003,'RawResults'!Q4004,'RawResults'!Q4005,'RawResults'!Q4006,'RawResults'!Q4007,'RawResults'!Q4008,'RawResults'!Q4009,'RawResults'!Q4010,'RawResults'!Q4011,'RawResults'!Q4012,'RawResults'!Q4013,'RawResults'!Q4014)</x:f>
        <x:v>5</x:v>
      </x:c>
      <x:c r="H486" s="15" t="n">
        <x:f>G486/C486</x:f>
        <x:v>0.4166666666666667</x:v>
      </x:c>
      <x:c r="I486" s="9" t="n">
        <x:f>IF(G486=C486,1,0)</x:f>
        <x:v>0</x:v>
      </x:c>
      <x:c r="J486" s="9" t="n">
        <x:f>G486-D486</x:f>
        <x:v>0</x:v>
      </x:c>
    </x:row>
    <x:row r="487" ht="23" customHeight="1">
      <x:c r="A487" s="9" t="str">
        <x:v>NO_SEMANTIC</x:v>
      </x:c>
      <x:c r="B487" s="9" t="str">
        <x:v>TRF-050</x:v>
      </x:c>
      <x:c r="C487" s="9" t="n">
        <x:v>7</x:v>
      </x:c>
      <x:c r="D487" s="9" t="n">
        <x:f>SUM('RawResults'!M4015,'RawResults'!M4016,'RawResults'!M4017,'RawResults'!M4018,'RawResults'!M4019,'RawResults'!M4020,'RawResults'!M4021)</x:f>
        <x:v>7</x:v>
      </x:c>
      <x:c r="E487" s="15" t="n">
        <x:f>D487/C487</x:f>
        <x:v>1</x:v>
      </x:c>
      <x:c r="F487" s="9" t="n">
        <x:f>IF(D487=C487,1,0)</x:f>
        <x:v>1</x:v>
      </x:c>
      <x:c r="G487" s="9" t="n">
        <x:f>SUM('RawResults'!Q4015,'RawResults'!Q4016,'RawResults'!Q4017,'RawResults'!Q4018,'RawResults'!Q4019,'RawResults'!Q4020,'RawResults'!Q4021)</x:f>
        <x:v>7</x:v>
      </x:c>
      <x:c r="H487" s="15" t="n">
        <x:f>G487/C487</x:f>
        <x:v>1</x:v>
      </x:c>
      <x:c r="I487" s="9" t="n">
        <x:f>IF(G487=C487,1,0)</x:f>
        <x:v>1</x:v>
      </x:c>
      <x:c r="J487" s="9" t="n">
        <x:f>G487-D487</x:f>
        <x:v>0</x:v>
      </x:c>
    </x:row>
    <x:row r="488" ht="23" customHeight="1">
      <x:c r="A488" s="9" t="str">
        <x:v>NO_SEMANTIC</x:v>
      </x:c>
      <x:c r="B488" s="9" t="str">
        <x:v>TRF-051</x:v>
      </x:c>
      <x:c r="C488" s="9" t="n">
        <x:v>11</x:v>
      </x:c>
      <x:c r="D488" s="9" t="n">
        <x:f>SUM('RawResults'!M4022,'RawResults'!M4023,'RawResults'!M4024,'RawResults'!M4025,'RawResults'!M4026,'RawResults'!M4027,'RawResults'!M4028,'RawResults'!M4029,'RawResults'!M4030,'RawResults'!M4031,'RawResults'!M4032)</x:f>
        <x:v>11</x:v>
      </x:c>
      <x:c r="E488" s="15" t="n">
        <x:f>D488/C488</x:f>
        <x:v>1</x:v>
      </x:c>
      <x:c r="F488" s="9" t="n">
        <x:f>IF(D488=C488,1,0)</x:f>
        <x:v>1</x:v>
      </x:c>
      <x:c r="G488" s="9" t="n">
        <x:f>SUM('RawResults'!Q4022,'RawResults'!Q4023,'RawResults'!Q4024,'RawResults'!Q4025,'RawResults'!Q4026,'RawResults'!Q4027,'RawResults'!Q4028,'RawResults'!Q4029,'RawResults'!Q4030,'RawResults'!Q4031,'RawResults'!Q4032)</x:f>
        <x:v>11</x:v>
      </x:c>
      <x:c r="H488" s="15" t="n">
        <x:f>G488/C488</x:f>
        <x:v>1</x:v>
      </x:c>
      <x:c r="I488" s="9" t="n">
        <x:f>IF(G488=C488,1,0)</x:f>
        <x:v>1</x:v>
      </x:c>
      <x:c r="J488" s="9" t="n">
        <x:f>G488-D488</x:f>
        <x:v>0</x:v>
      </x:c>
    </x:row>
    <x:row r="489" ht="23" customHeight="1">
      <x:c r="A489" s="9" t="str">
        <x:v>NO_SEMANTIC</x:v>
      </x:c>
      <x:c r="B489" s="9" t="str">
        <x:v>TRF-052</x:v>
      </x:c>
      <x:c r="C489" s="9" t="n">
        <x:v>12</x:v>
      </x:c>
      <x:c r="D489" s="9" t="n">
        <x:f>SUM('RawResults'!M4033,'RawResults'!M4034,'RawResults'!M4035,'RawResults'!M4036,'RawResults'!M4037,'RawResults'!M4038,'RawResults'!M4039,'RawResults'!M4040,'RawResults'!M4041,'RawResults'!M4042,'RawResults'!M4043,'RawResults'!M4044)</x:f>
        <x:v>7</x:v>
      </x:c>
      <x:c r="E489" s="15" t="n">
        <x:f>D489/C489</x:f>
        <x:v>0.5833333333333334</x:v>
      </x:c>
      <x:c r="F489" s="9" t="n">
        <x:f>IF(D489=C489,1,0)</x:f>
        <x:v>0</x:v>
      </x:c>
      <x:c r="G489" s="9" t="n">
        <x:f>SUM('RawResults'!Q4033,'RawResults'!Q4034,'RawResults'!Q4035,'RawResults'!Q4036,'RawResults'!Q4037,'RawResults'!Q4038,'RawResults'!Q4039,'RawResults'!Q4040,'RawResults'!Q4041,'RawResults'!Q4042,'RawResults'!Q4043,'RawResults'!Q4044)</x:f>
        <x:v>7</x:v>
      </x:c>
      <x:c r="H489" s="15" t="n">
        <x:f>G489/C489</x:f>
        <x:v>0.5833333333333334</x:v>
      </x:c>
      <x:c r="I489" s="9" t="n">
        <x:f>IF(G489=C489,1,0)</x:f>
        <x:v>0</x:v>
      </x:c>
      <x:c r="J489" s="9" t="n">
        <x:f>G489-D489</x:f>
        <x:v>0</x:v>
      </x:c>
    </x:row>
    <x:row r="490" ht="23" customHeight="1">
      <x:c r="A490" s="9" t="str">
        <x:v>NO_SEMANTIC</x:v>
      </x:c>
      <x:c r="B490" s="9" t="str">
        <x:v>TRF-053</x:v>
      </x:c>
      <x:c r="C490" s="9" t="n">
        <x:v>8</x:v>
      </x:c>
      <x:c r="D490" s="9" t="n">
        <x:f>SUM('RawResults'!M4045,'RawResults'!M4046,'RawResults'!M4047,'RawResults'!M4048,'RawResults'!M4049,'RawResults'!M4050,'RawResults'!M4051,'RawResults'!M4052)</x:f>
        <x:v>8</x:v>
      </x:c>
      <x:c r="E490" s="15" t="n">
        <x:f>D490/C490</x:f>
        <x:v>1</x:v>
      </x:c>
      <x:c r="F490" s="9" t="n">
        <x:f>IF(D490=C490,1,0)</x:f>
        <x:v>1</x:v>
      </x:c>
      <x:c r="G490" s="9" t="n">
        <x:f>SUM('RawResults'!Q4045,'RawResults'!Q4046,'RawResults'!Q4047,'RawResults'!Q4048,'RawResults'!Q4049,'RawResults'!Q4050,'RawResults'!Q4051,'RawResults'!Q4052)</x:f>
        <x:v>8</x:v>
      </x:c>
      <x:c r="H490" s="15" t="n">
        <x:f>G490/C490</x:f>
        <x:v>1</x:v>
      </x:c>
      <x:c r="I490" s="9" t="n">
        <x:f>IF(G490=C490,1,0)</x:f>
        <x:v>1</x:v>
      </x:c>
      <x:c r="J490" s="9" t="n">
        <x:f>G490-D490</x:f>
        <x:v>0</x:v>
      </x:c>
    </x:row>
    <x:row r="491" ht="23" customHeight="1">
      <x:c r="A491" s="9" t="str">
        <x:v>NO_SEMANTIC</x:v>
      </x:c>
      <x:c r="B491" s="9" t="str">
        <x:v>TRF-054</x:v>
      </x:c>
      <x:c r="C491" s="9" t="n">
        <x:v>8</x:v>
      </x:c>
      <x:c r="D491" s="9" t="n">
        <x:f>SUM('RawResults'!M4053,'RawResults'!M4054,'RawResults'!M4055,'RawResults'!M4056,'RawResults'!M4057,'RawResults'!M4058,'RawResults'!M4059,'RawResults'!M4060)</x:f>
        <x:v>5</x:v>
      </x:c>
      <x:c r="E491" s="15" t="n">
        <x:f>D491/C491</x:f>
        <x:v>0.625</x:v>
      </x:c>
      <x:c r="F491" s="9" t="n">
        <x:f>IF(D491=C491,1,0)</x:f>
        <x:v>0</x:v>
      </x:c>
      <x:c r="G491" s="9" t="n">
        <x:f>SUM('RawResults'!Q4053,'RawResults'!Q4054,'RawResults'!Q4055,'RawResults'!Q4056,'RawResults'!Q4057,'RawResults'!Q4058,'RawResults'!Q4059,'RawResults'!Q4060)</x:f>
        <x:v>5</x:v>
      </x:c>
      <x:c r="H491" s="15" t="n">
        <x:f>G491/C491</x:f>
        <x:v>0.625</x:v>
      </x:c>
      <x:c r="I491" s="9" t="n">
        <x:f>IF(G491=C491,1,0)</x:f>
        <x:v>0</x:v>
      </x:c>
      <x:c r="J491" s="9" t="n">
        <x:f>G491-D491</x:f>
        <x:v>0</x:v>
      </x:c>
    </x:row>
    <x:row r="492" ht="23" customHeight="1">
      <x:c r="A492" s="9" t="str">
        <x:v>NO_SEMANTIC</x:v>
      </x:c>
      <x:c r="B492" s="9" t="str">
        <x:v>TRF-055</x:v>
      </x:c>
      <x:c r="C492" s="9" t="n">
        <x:v>9</x:v>
      </x:c>
      <x:c r="D492" s="9" t="n">
        <x:f>SUM('RawResults'!M4061,'RawResults'!M4062,'RawResults'!M4063,'RawResults'!M4064,'RawResults'!M4065,'RawResults'!M4066,'RawResults'!M4067,'RawResults'!M4068,'RawResults'!M4069)</x:f>
        <x:v>5</x:v>
      </x:c>
      <x:c r="E492" s="15" t="n">
        <x:f>D492/C492</x:f>
        <x:v>0.5555555555555556</x:v>
      </x:c>
      <x:c r="F492" s="9" t="n">
        <x:f>IF(D492=C492,1,0)</x:f>
        <x:v>0</x:v>
      </x:c>
      <x:c r="G492" s="9" t="n">
        <x:f>SUM('RawResults'!Q4061,'RawResults'!Q4062,'RawResults'!Q4063,'RawResults'!Q4064,'RawResults'!Q4065,'RawResults'!Q4066,'RawResults'!Q4067,'RawResults'!Q4068,'RawResults'!Q4069)</x:f>
        <x:v>5</x:v>
      </x:c>
      <x:c r="H492" s="15" t="n">
        <x:f>G492/C492</x:f>
        <x:v>0.5555555555555556</x:v>
      </x:c>
      <x:c r="I492" s="9" t="n">
        <x:f>IF(G492=C492,1,0)</x:f>
        <x:v>0</x:v>
      </x:c>
      <x:c r="J492" s="9" t="n">
        <x:f>G492-D492</x:f>
        <x:v>0</x:v>
      </x:c>
    </x:row>
    <x:row r="493" ht="23" customHeight="1">
      <x:c r="A493" s="9" t="str">
        <x:v>NO_SEMANTIC</x:v>
      </x:c>
      <x:c r="B493" s="9" t="str">
        <x:v>TRF-056</x:v>
      </x:c>
      <x:c r="C493" s="9" t="n">
        <x:v>8</x:v>
      </x:c>
      <x:c r="D493" s="9" t="n">
        <x:f>SUM('RawResults'!M4070,'RawResults'!M4071,'RawResults'!M4072,'RawResults'!M4073,'RawResults'!M4074,'RawResults'!M4075,'RawResults'!M4076,'RawResults'!M4077)</x:f>
        <x:v>7</x:v>
      </x:c>
      <x:c r="E493" s="15" t="n">
        <x:f>D493/C493</x:f>
        <x:v>0.875</x:v>
      </x:c>
      <x:c r="F493" s="9" t="n">
        <x:f>IF(D493=C493,1,0)</x:f>
        <x:v>0</x:v>
      </x:c>
      <x:c r="G493" s="9" t="n">
        <x:f>SUM('RawResults'!Q4070,'RawResults'!Q4071,'RawResults'!Q4072,'RawResults'!Q4073,'RawResults'!Q4074,'RawResults'!Q4075,'RawResults'!Q4076,'RawResults'!Q4077)</x:f>
        <x:v>7</x:v>
      </x:c>
      <x:c r="H493" s="15" t="n">
        <x:f>G493/C493</x:f>
        <x:v>0.875</x:v>
      </x:c>
      <x:c r="I493" s="9" t="n">
        <x:f>IF(G493=C493,1,0)</x:f>
        <x:v>0</x:v>
      </x:c>
      <x:c r="J493" s="9" t="n">
        <x:f>G493-D493</x:f>
        <x:v>0</x:v>
      </x:c>
    </x:row>
    <x:row r="494" ht="23" customHeight="1">
      <x:c r="A494" s="9" t="str">
        <x:v>NO_SEMANTIC</x:v>
      </x:c>
      <x:c r="B494" s="9" t="str">
        <x:v>TRF-057</x:v>
      </x:c>
      <x:c r="C494" s="9" t="n">
        <x:v>7</x:v>
      </x:c>
      <x:c r="D494" s="9" t="n">
        <x:f>SUM('RawResults'!M4078,'RawResults'!M4079,'RawResults'!M4080,'RawResults'!M4081,'RawResults'!M4082,'RawResults'!M4083,'RawResults'!M4084)</x:f>
        <x:v>7</x:v>
      </x:c>
      <x:c r="E494" s="15" t="n">
        <x:f>D494/C494</x:f>
        <x:v>1</x:v>
      </x:c>
      <x:c r="F494" s="9" t="n">
        <x:f>IF(D494=C494,1,0)</x:f>
        <x:v>1</x:v>
      </x:c>
      <x:c r="G494" s="9" t="n">
        <x:f>SUM('RawResults'!Q4078,'RawResults'!Q4079,'RawResults'!Q4080,'RawResults'!Q4081,'RawResults'!Q4082,'RawResults'!Q4083,'RawResults'!Q4084)</x:f>
        <x:v>7</x:v>
      </x:c>
      <x:c r="H494" s="15" t="n">
        <x:f>G494/C494</x:f>
        <x:v>1</x:v>
      </x:c>
      <x:c r="I494" s="9" t="n">
        <x:f>IF(G494=C494,1,0)</x:f>
        <x:v>1</x:v>
      </x:c>
      <x:c r="J494" s="9" t="n">
        <x:f>G494-D494</x:f>
        <x:v>0</x:v>
      </x:c>
    </x:row>
    <x:row r="495" ht="23" customHeight="1">
      <x:c r="A495" s="9" t="str">
        <x:v>NO_SEMANTIC</x:v>
      </x:c>
      <x:c r="B495" s="9" t="str">
        <x:v>TRF-058</x:v>
      </x:c>
      <x:c r="C495" s="9" t="n">
        <x:v>6</x:v>
      </x:c>
      <x:c r="D495" s="9" t="n">
        <x:f>SUM('RawResults'!M4085,'RawResults'!M4086,'RawResults'!M4087,'RawResults'!M4088,'RawResults'!M4089,'RawResults'!M4090)</x:f>
        <x:v>4</x:v>
      </x:c>
      <x:c r="E495" s="15" t="n">
        <x:f>D495/C495</x:f>
        <x:v>0.6666666666666666</x:v>
      </x:c>
      <x:c r="F495" s="9" t="n">
        <x:f>IF(D495=C495,1,0)</x:f>
        <x:v>0</x:v>
      </x:c>
      <x:c r="G495" s="9" t="n">
        <x:f>SUM('RawResults'!Q4085,'RawResults'!Q4086,'RawResults'!Q4087,'RawResults'!Q4088,'RawResults'!Q4089,'RawResults'!Q4090)</x:f>
        <x:v>4</x:v>
      </x:c>
      <x:c r="H495" s="15" t="n">
        <x:f>G495/C495</x:f>
        <x:v>0.6666666666666666</x:v>
      </x:c>
      <x:c r="I495" s="9" t="n">
        <x:f>IF(G495=C495,1,0)</x:f>
        <x:v>0</x:v>
      </x:c>
      <x:c r="J495" s="9" t="n">
        <x:f>G495-D495</x:f>
        <x:v>0</x:v>
      </x:c>
    </x:row>
    <x:row r="496" ht="23" customHeight="1">
      <x:c r="A496" s="9" t="str">
        <x:v>NO_SEMANTIC</x:v>
      </x:c>
      <x:c r="B496" s="9" t="str">
        <x:v>TRF-059</x:v>
      </x:c>
      <x:c r="C496" s="9" t="n">
        <x:v>10</x:v>
      </x:c>
      <x:c r="D496" s="9" t="n">
        <x:f>SUM('RawResults'!M4091,'RawResults'!M4092,'RawResults'!M4093,'RawResults'!M4094,'RawResults'!M4095,'RawResults'!M4096,'RawResults'!M4097,'RawResults'!M4098,'RawResults'!M4099,'RawResults'!M4100)</x:f>
        <x:v>10</x:v>
      </x:c>
      <x:c r="E496" s="15" t="n">
        <x:f>D496/C496</x:f>
        <x:v>1</x:v>
      </x:c>
      <x:c r="F496" s="9" t="n">
        <x:f>IF(D496=C496,1,0)</x:f>
        <x:v>1</x:v>
      </x:c>
      <x:c r="G496" s="9" t="n">
        <x:f>SUM('RawResults'!Q4091,'RawResults'!Q4092,'RawResults'!Q4093,'RawResults'!Q4094,'RawResults'!Q4095,'RawResults'!Q4096,'RawResults'!Q4097,'RawResults'!Q4098,'RawResults'!Q4099,'RawResults'!Q4100)</x:f>
        <x:v>10</x:v>
      </x:c>
      <x:c r="H496" s="15" t="n">
        <x:f>G496/C496</x:f>
        <x:v>1</x:v>
      </x:c>
      <x:c r="I496" s="9" t="n">
        <x:f>IF(G496=C496,1,0)</x:f>
        <x:v>1</x:v>
      </x:c>
      <x:c r="J496" s="9" t="n">
        <x:f>G496-D496</x:f>
        <x:v>0</x:v>
      </x:c>
    </x:row>
    <x:row r="497" ht="23" customHeight="1">
      <x:c r="A497" s="9" t="str">
        <x:v>NO_SEMANTIC</x:v>
      </x:c>
      <x:c r="B497" s="9" t="str">
        <x:v>TRF-060</x:v>
      </x:c>
      <x:c r="C497" s="9" t="n">
        <x:v>10</x:v>
      </x:c>
      <x:c r="D497" s="9" t="n">
        <x:f>SUM('RawResults'!M4101,'RawResults'!M4102,'RawResults'!M4103,'RawResults'!M4104,'RawResults'!M4105,'RawResults'!M4106,'RawResults'!M4107,'RawResults'!M4108,'RawResults'!M4109,'RawResults'!M4110)</x:f>
        <x:v>10</x:v>
      </x:c>
      <x:c r="E497" s="15" t="n">
        <x:f>D497/C497</x:f>
        <x:v>1</x:v>
      </x:c>
      <x:c r="F497" s="9" t="n">
        <x:f>IF(D497=C497,1,0)</x:f>
        <x:v>1</x:v>
      </x:c>
      <x:c r="G497" s="9" t="n">
        <x:f>SUM('RawResults'!Q4101,'RawResults'!Q4102,'RawResults'!Q4103,'RawResults'!Q4104,'RawResults'!Q4105,'RawResults'!Q4106,'RawResults'!Q4107,'RawResults'!Q4108,'RawResults'!Q4109,'RawResults'!Q4110)</x:f>
        <x:v>10</x:v>
      </x:c>
      <x:c r="H497" s="15" t="n">
        <x:f>G497/C497</x:f>
        <x:v>1</x:v>
      </x:c>
      <x:c r="I497" s="9" t="n">
        <x:f>IF(G497=C497,1,0)</x:f>
        <x:v>1</x:v>
      </x:c>
      <x:c r="J497" s="9" t="n">
        <x:f>G497-D497</x:f>
        <x:v>0</x:v>
      </x:c>
    </x:row>
    <x:row r="498" ht="23" customHeight="1">
      <x:c r="A498" s="9" t="str">
        <x:v>NO_SEMANTIC</x:v>
      </x:c>
      <x:c r="B498" s="9" t="str">
        <x:v>TRF-062</x:v>
      </x:c>
      <x:c r="C498" s="9" t="n">
        <x:v>6</x:v>
      </x:c>
      <x:c r="D498" s="9" t="n">
        <x:f>SUM('RawResults'!M4111,'RawResults'!M4112,'RawResults'!M4113,'RawResults'!M4114,'RawResults'!M4115,'RawResults'!M4116)</x:f>
        <x:v>4</x:v>
      </x:c>
      <x:c r="E498" s="15" t="n">
        <x:f>D498/C498</x:f>
        <x:v>0.6666666666666666</x:v>
      </x:c>
      <x:c r="F498" s="9" t="n">
        <x:f>IF(D498=C498,1,0)</x:f>
        <x:v>0</x:v>
      </x:c>
      <x:c r="G498" s="9" t="n">
        <x:f>SUM('RawResults'!Q4111,'RawResults'!Q4112,'RawResults'!Q4113,'RawResults'!Q4114,'RawResults'!Q4115,'RawResults'!Q4116)</x:f>
        <x:v>4</x:v>
      </x:c>
      <x:c r="H498" s="15" t="n">
        <x:f>G498/C498</x:f>
        <x:v>0.6666666666666666</x:v>
      </x:c>
      <x:c r="I498" s="9" t="n">
        <x:f>IF(G498=C498,1,0)</x:f>
        <x:v>0</x:v>
      </x:c>
      <x:c r="J498" s="9" t="n">
        <x:f>G498-D498</x:f>
        <x:v>0</x:v>
      </x:c>
    </x:row>
    <x:row r="499" ht="23" customHeight="1">
      <x:c r="A499" s="9" t="str">
        <x:v>NO_SEMANTIC</x:v>
      </x:c>
      <x:c r="B499" s="9" t="str">
        <x:v>TRF-063</x:v>
      </x:c>
      <x:c r="C499" s="9" t="n">
        <x:v>8</x:v>
      </x:c>
      <x:c r="D499" s="9" t="n">
        <x:f>SUM('RawResults'!M4117,'RawResults'!M4118,'RawResults'!M4119,'RawResults'!M4120,'RawResults'!M4121,'RawResults'!M4122,'RawResults'!M4123,'RawResults'!M4124)</x:f>
        <x:v>6</x:v>
      </x:c>
      <x:c r="E499" s="15" t="n">
        <x:f>D499/C499</x:f>
        <x:v>0.75</x:v>
      </x:c>
      <x:c r="F499" s="9" t="n">
        <x:f>IF(D499=C499,1,0)</x:f>
        <x:v>0</x:v>
      </x:c>
      <x:c r="G499" s="9" t="n">
        <x:f>SUM('RawResults'!Q4117,'RawResults'!Q4118,'RawResults'!Q4119,'RawResults'!Q4120,'RawResults'!Q4121,'RawResults'!Q4122,'RawResults'!Q4123,'RawResults'!Q4124)</x:f>
        <x:v>6</x:v>
      </x:c>
      <x:c r="H499" s="15" t="n">
        <x:f>G499/C499</x:f>
        <x:v>0.75</x:v>
      </x:c>
      <x:c r="I499" s="9" t="n">
        <x:f>IF(G499=C499,1,0)</x:f>
        <x:v>0</x:v>
      </x:c>
      <x:c r="J499" s="9" t="n">
        <x:f>G499-D499</x:f>
        <x:v>0</x:v>
      </x:c>
    </x:row>
    <x:row r="500" ht="23" customHeight="1">
      <x:c r="A500" s="9" t="str">
        <x:v>NO_SEMANTIC</x:v>
      </x:c>
      <x:c r="B500" s="9" t="str">
        <x:v>TRF-064</x:v>
      </x:c>
      <x:c r="C500" s="9" t="n">
        <x:v>9</x:v>
      </x:c>
      <x:c r="D500" s="9" t="n">
        <x:f>SUM('RawResults'!M4125,'RawResults'!M4126,'RawResults'!M4127,'RawResults'!M4128,'RawResults'!M4129,'RawResults'!M4130,'RawResults'!M4131,'RawResults'!M4132,'RawResults'!M4133)</x:f>
        <x:v>6</x:v>
      </x:c>
      <x:c r="E500" s="15" t="n">
        <x:f>D500/C500</x:f>
        <x:v>0.6666666666666666</x:v>
      </x:c>
      <x:c r="F500" s="9" t="n">
        <x:f>IF(D500=C500,1,0)</x:f>
        <x:v>0</x:v>
      </x:c>
      <x:c r="G500" s="9" t="n">
        <x:f>SUM('RawResults'!Q4125,'RawResults'!Q4126,'RawResults'!Q4127,'RawResults'!Q4128,'RawResults'!Q4129,'RawResults'!Q4130,'RawResults'!Q4131,'RawResults'!Q4132,'RawResults'!Q4133)</x:f>
        <x:v>6</x:v>
      </x:c>
      <x:c r="H500" s="15" t="n">
        <x:f>G500/C500</x:f>
        <x:v>0.6666666666666666</x:v>
      </x:c>
      <x:c r="I500" s="9" t="n">
        <x:f>IF(G500=C500,1,0)</x:f>
        <x:v>0</x:v>
      </x:c>
      <x:c r="J500" s="9" t="n">
        <x:f>G500-D500</x:f>
        <x:v>0</x:v>
      </x:c>
    </x:row>
    <x:row r="501" ht="23" customHeight="1">
      <x:c r="A501" s="9" t="str">
        <x:v>NO_SEMANTIC</x:v>
      </x:c>
      <x:c r="B501" s="9" t="str">
        <x:v>TRF-066</x:v>
      </x:c>
      <x:c r="C501" s="9" t="n">
        <x:v>7</x:v>
      </x:c>
      <x:c r="D501" s="9" t="n">
        <x:f>SUM('RawResults'!M4134,'RawResults'!M4135,'RawResults'!M4136,'RawResults'!M4137,'RawResults'!M4138,'RawResults'!M4139,'RawResults'!M4140)</x:f>
        <x:v>4</x:v>
      </x:c>
      <x:c r="E501" s="15" t="n">
        <x:f>D501/C501</x:f>
        <x:v>0.5714285714285714</x:v>
      </x:c>
      <x:c r="F501" s="9" t="n">
        <x:f>IF(D501=C501,1,0)</x:f>
        <x:v>0</x:v>
      </x:c>
      <x:c r="G501" s="9" t="n">
        <x:f>SUM('RawResults'!Q4134,'RawResults'!Q4135,'RawResults'!Q4136,'RawResults'!Q4137,'RawResults'!Q4138,'RawResults'!Q4139,'RawResults'!Q4140)</x:f>
        <x:v>4</x:v>
      </x:c>
      <x:c r="H501" s="15" t="n">
        <x:f>G501/C501</x:f>
        <x:v>0.5714285714285714</x:v>
      </x:c>
      <x:c r="I501" s="9" t="n">
        <x:f>IF(G501=C501,1,0)</x:f>
        <x:v>0</x:v>
      </x:c>
      <x:c r="J501" s="9" t="n">
        <x:f>G501-D501</x:f>
        <x:v>0</x:v>
      </x:c>
    </x:row>
    <x:row r="502" ht="23" customHeight="1">
      <x:c r="A502" s="9" t="str">
        <x:v>NO_SEMANTIC</x:v>
      </x:c>
      <x:c r="B502" s="9" t="str">
        <x:v>TRF-067</x:v>
      </x:c>
      <x:c r="C502" s="9" t="n">
        <x:v>6</x:v>
      </x:c>
      <x:c r="D502" s="9" t="n">
        <x:f>SUM('RawResults'!M4141,'RawResults'!M4142,'RawResults'!M4143,'RawResults'!M4144,'RawResults'!M4145,'RawResults'!M4146)</x:f>
        <x:v>4</x:v>
      </x:c>
      <x:c r="E502" s="15" t="n">
        <x:f>D502/C502</x:f>
        <x:v>0.6666666666666666</x:v>
      </x:c>
      <x:c r="F502" s="9" t="n">
        <x:f>IF(D502=C502,1,0)</x:f>
        <x:v>0</x:v>
      </x:c>
      <x:c r="G502" s="9" t="n">
        <x:f>SUM('RawResults'!Q4141,'RawResults'!Q4142,'RawResults'!Q4143,'RawResults'!Q4144,'RawResults'!Q4145,'RawResults'!Q4146)</x:f>
        <x:v>4</x:v>
      </x:c>
      <x:c r="H502" s="15" t="n">
        <x:f>G502/C502</x:f>
        <x:v>0.6666666666666666</x:v>
      </x:c>
      <x:c r="I502" s="9" t="n">
        <x:f>IF(G502=C502,1,0)</x:f>
        <x:v>0</x:v>
      </x:c>
      <x:c r="J502" s="9" t="n">
        <x:f>G502-D502</x:f>
        <x:v>0</x:v>
      </x:c>
    </x:row>
    <x:row r="503" ht="23" customHeight="1">
      <x:c r="A503" s="9" t="str">
        <x:v>NO_SEMANTIC</x:v>
      </x:c>
      <x:c r="B503" s="9" t="str">
        <x:v>TRF-069</x:v>
      </x:c>
      <x:c r="C503" s="9" t="n">
        <x:v>6</x:v>
      </x:c>
      <x:c r="D503" s="9" t="n">
        <x:f>SUM('RawResults'!M4147,'RawResults'!M4148,'RawResults'!M4149,'RawResults'!M4150,'RawResults'!M4151,'RawResults'!M4152)</x:f>
        <x:v>3</x:v>
      </x:c>
      <x:c r="E503" s="15" t="n">
        <x:f>D503/C503</x:f>
        <x:v>0.5</x:v>
      </x:c>
      <x:c r="F503" s="9" t="n">
        <x:f>IF(D503=C503,1,0)</x:f>
        <x:v>0</x:v>
      </x:c>
      <x:c r="G503" s="9" t="n">
        <x:f>SUM('RawResults'!Q4147,'RawResults'!Q4148,'RawResults'!Q4149,'RawResults'!Q4150,'RawResults'!Q4151,'RawResults'!Q4152)</x:f>
        <x:v>3</x:v>
      </x:c>
      <x:c r="H503" s="15" t="n">
        <x:f>G503/C503</x:f>
        <x:v>0.5</x:v>
      </x:c>
      <x:c r="I503" s="9" t="n">
        <x:f>IF(G503=C503,1,0)</x:f>
        <x:v>0</x:v>
      </x:c>
      <x:c r="J503" s="9" t="n">
        <x:f>G503-D503</x:f>
        <x:v>0</x:v>
      </x:c>
    </x:row>
    <x:row r="504" ht="23" customHeight="1">
      <x:c r="A504" s="9" t="str">
        <x:v>NO_SEMANTIC</x:v>
      </x:c>
      <x:c r="B504" s="9" t="str">
        <x:v>TRF-070</x:v>
      </x:c>
      <x:c r="C504" s="9" t="n">
        <x:v>6</x:v>
      </x:c>
      <x:c r="D504" s="9" t="n">
        <x:f>SUM('RawResults'!M4153,'RawResults'!M4154,'RawResults'!M4155,'RawResults'!M4156,'RawResults'!M4157,'RawResults'!M4158)</x:f>
        <x:v>4</x:v>
      </x:c>
      <x:c r="E504" s="15" t="n">
        <x:f>D504/C504</x:f>
        <x:v>0.6666666666666666</x:v>
      </x:c>
      <x:c r="F504" s="9" t="n">
        <x:f>IF(D504=C504,1,0)</x:f>
        <x:v>0</x:v>
      </x:c>
      <x:c r="G504" s="9" t="n">
        <x:f>SUM('RawResults'!Q4153,'RawResults'!Q4154,'RawResults'!Q4155,'RawResults'!Q4156,'RawResults'!Q4157,'RawResults'!Q4158)</x:f>
        <x:v>4</x:v>
      </x:c>
      <x:c r="H504" s="15" t="n">
        <x:f>G504/C504</x:f>
        <x:v>0.6666666666666666</x:v>
      </x:c>
      <x:c r="I504" s="9" t="n">
        <x:f>IF(G504=C504,1,0)</x:f>
        <x:v>0</x:v>
      </x:c>
      <x:c r="J504" s="9" t="n">
        <x:f>G504-D504</x:f>
        <x:v>0</x:v>
      </x:c>
    </x:row>
    <x:row r="505" ht="23" customHeight="1">
      <x:c r="A505" s="9" t="str">
        <x:v>NO_SEMANTIC</x:v>
      </x:c>
      <x:c r="B505" s="9" t="str">
        <x:v>TRF-074</x:v>
      </x:c>
      <x:c r="C505" s="9" t="n">
        <x:v>7</x:v>
      </x:c>
      <x:c r="D505" s="9" t="n">
        <x:f>SUM('RawResults'!M4159,'RawResults'!M4160,'RawResults'!M4161,'RawResults'!M4162,'RawResults'!M4163,'RawResults'!M4164,'RawResults'!M4165)</x:f>
        <x:v>7</x:v>
      </x:c>
      <x:c r="E505" s="15" t="n">
        <x:f>D505/C505</x:f>
        <x:v>1</x:v>
      </x:c>
      <x:c r="F505" s="9" t="n">
        <x:f>IF(D505=C505,1,0)</x:f>
        <x:v>1</x:v>
      </x:c>
      <x:c r="G505" s="9" t="n">
        <x:f>SUM('RawResults'!Q4159,'RawResults'!Q4160,'RawResults'!Q4161,'RawResults'!Q4162,'RawResults'!Q4163,'RawResults'!Q4164,'RawResults'!Q4165)</x:f>
        <x:v>7</x:v>
      </x:c>
      <x:c r="H505" s="15" t="n">
        <x:f>G505/C505</x:f>
        <x:v>1</x:v>
      </x:c>
      <x:c r="I505" s="9" t="n">
        <x:f>IF(G505=C505,1,0)</x:f>
        <x:v>1</x:v>
      </x:c>
      <x:c r="J505" s="9" t="n">
        <x:f>G505-D505</x:f>
        <x:v>0</x:v>
      </x:c>
    </x:row>
    <x:row r="506" ht="23" customHeight="1">
      <x:c r="A506" s="9" t="str">
        <x:v>NO_SEMANTIC</x:v>
      </x:c>
      <x:c r="B506" s="9" t="str">
        <x:v>TRF-075</x:v>
      </x:c>
      <x:c r="C506" s="9" t="n">
        <x:v>6</x:v>
      </x:c>
      <x:c r="D506" s="9" t="n">
        <x:f>SUM('RawResults'!M4166,'RawResults'!M4167,'RawResults'!M4168,'RawResults'!M4169,'RawResults'!M4170,'RawResults'!M4171)</x:f>
        <x:v>6</x:v>
      </x:c>
      <x:c r="E506" s="15" t="n">
        <x:f>D506/C506</x:f>
        <x:v>1</x:v>
      </x:c>
      <x:c r="F506" s="9" t="n">
        <x:f>IF(D506=C506,1,0)</x:f>
        <x:v>1</x:v>
      </x:c>
      <x:c r="G506" s="9" t="n">
        <x:f>SUM('RawResults'!Q4166,'RawResults'!Q4167,'RawResults'!Q4168,'RawResults'!Q4169,'RawResults'!Q4170,'RawResults'!Q4171)</x:f>
        <x:v>6</x:v>
      </x:c>
      <x:c r="H506" s="15" t="n">
        <x:f>G506/C506</x:f>
        <x:v>1</x:v>
      </x:c>
      <x:c r="I506" s="9" t="n">
        <x:f>IF(G506=C506,1,0)</x:f>
        <x:v>1</x:v>
      </x:c>
      <x:c r="J506" s="9" t="n">
        <x:f>G506-D506</x:f>
        <x:v>0</x:v>
      </x:c>
    </x:row>
    <x:row r="507" ht="23" customHeight="1">
      <x:c r="A507" s="9" t="str">
        <x:v>NO_SEMANTIC</x:v>
      </x:c>
      <x:c r="B507" s="9" t="str">
        <x:v>TRF-076</x:v>
      </x:c>
      <x:c r="C507" s="9" t="n">
        <x:v>7</x:v>
      </x:c>
      <x:c r="D507" s="9" t="n">
        <x:f>SUM('RawResults'!M4172,'RawResults'!M4173,'RawResults'!M4174,'RawResults'!M4175,'RawResults'!M4176,'RawResults'!M4177,'RawResults'!M4178)</x:f>
        <x:v>4</x:v>
      </x:c>
      <x:c r="E507" s="15" t="n">
        <x:f>D507/C507</x:f>
        <x:v>0.5714285714285714</x:v>
      </x:c>
      <x:c r="F507" s="9" t="n">
        <x:f>IF(D507=C507,1,0)</x:f>
        <x:v>0</x:v>
      </x:c>
      <x:c r="G507" s="9" t="n">
        <x:f>SUM('RawResults'!Q4172,'RawResults'!Q4173,'RawResults'!Q4174,'RawResults'!Q4175,'RawResults'!Q4176,'RawResults'!Q4177,'RawResults'!Q4178)</x:f>
        <x:v>4</x:v>
      </x:c>
      <x:c r="H507" s="15" t="n">
        <x:f>G507/C507</x:f>
        <x:v>0.5714285714285714</x:v>
      </x:c>
      <x:c r="I507" s="9" t="n">
        <x:f>IF(G507=C507,1,0)</x:f>
        <x:v>0</x:v>
      </x:c>
      <x:c r="J507" s="9" t="n">
        <x:f>G507-D507</x:f>
        <x:v>0</x:v>
      </x:c>
    </x:row>
    <x:row r="508" ht="23" customHeight="1">
      <x:c r="A508" s="9" t="str">
        <x:v>NO_SEMANTIC</x:v>
      </x:c>
      <x:c r="B508" s="9" t="str">
        <x:v>TRF-077</x:v>
      </x:c>
      <x:c r="C508" s="9" t="n">
        <x:v>6</x:v>
      </x:c>
      <x:c r="D508" s="9" t="n">
        <x:f>SUM('RawResults'!M4179,'RawResults'!M4180,'RawResults'!M4181,'RawResults'!M4182,'RawResults'!M4183,'RawResults'!M4184)</x:f>
        <x:v>3</x:v>
      </x:c>
      <x:c r="E508" s="15" t="n">
        <x:f>D508/C508</x:f>
        <x:v>0.5</x:v>
      </x:c>
      <x:c r="F508" s="9" t="n">
        <x:f>IF(D508=C508,1,0)</x:f>
        <x:v>0</x:v>
      </x:c>
      <x:c r="G508" s="9" t="n">
        <x:f>SUM('RawResults'!Q4179,'RawResults'!Q4180,'RawResults'!Q4181,'RawResults'!Q4182,'RawResults'!Q4183,'RawResults'!Q4184)</x:f>
        <x:v>3</x:v>
      </x:c>
      <x:c r="H508" s="15" t="n">
        <x:f>G508/C508</x:f>
        <x:v>0.5</x:v>
      </x:c>
      <x:c r="I508" s="9" t="n">
        <x:f>IF(G508=C508,1,0)</x:f>
        <x:v>0</x:v>
      </x:c>
      <x:c r="J508" s="9" t="n">
        <x:f>G508-D508</x:f>
        <x:v>0</x:v>
      </x:c>
    </x:row>
    <x:row r="509" ht="23" customHeight="1">
      <x:c r="A509" s="9" t="str">
        <x:v>NO_SEMANTIC</x:v>
      </x:c>
      <x:c r="B509" s="9" t="str">
        <x:v>TRF-078</x:v>
      </x:c>
      <x:c r="C509" s="9" t="n">
        <x:v>6</x:v>
      </x:c>
      <x:c r="D509" s="9" t="n">
        <x:f>SUM('RawResults'!M4185,'RawResults'!M4186,'RawResults'!M4187,'RawResults'!M4188,'RawResults'!M4189,'RawResults'!M4190)</x:f>
        <x:v>0</x:v>
      </x:c>
      <x:c r="E509" s="15" t="n">
        <x:f>D509/C509</x:f>
        <x:v>0</x:v>
      </x:c>
      <x:c r="F509" s="9" t="n">
        <x:f>IF(D509=C509,1,0)</x:f>
        <x:v>0</x:v>
      </x:c>
      <x:c r="G509" s="9" t="n">
        <x:f>SUM('RawResults'!Q4185,'RawResults'!Q4186,'RawResults'!Q4187,'RawResults'!Q4188,'RawResults'!Q4189,'RawResults'!Q4190)</x:f>
        <x:v>0</x:v>
      </x:c>
      <x:c r="H509" s="15" t="n">
        <x:f>G509/C509</x:f>
        <x:v>0</x:v>
      </x:c>
      <x:c r="I509" s="9" t="n">
        <x:f>IF(G509=C509,1,0)</x:f>
        <x:v>0</x:v>
      </x:c>
      <x:c r="J509" s="9" t="n">
        <x:f>G509-D509</x:f>
        <x:v>0</x:v>
      </x:c>
    </x:row>
    <x:row r="510" ht="23" customHeight="1">
      <x:c r="A510" s="9" t="str">
        <x:v>NO_SEMANTIC</x:v>
      </x:c>
      <x:c r="B510" s="9" t="str">
        <x:v>TRF-079</x:v>
      </x:c>
      <x:c r="C510" s="9" t="n">
        <x:v>8</x:v>
      </x:c>
      <x:c r="D510" s="9" t="n">
        <x:f>SUM('RawResults'!M4191,'RawResults'!M4192,'RawResults'!M4193,'RawResults'!M4194,'RawResults'!M4195,'RawResults'!M4196,'RawResults'!M4197,'RawResults'!M4198)</x:f>
        <x:v>8</x:v>
      </x:c>
      <x:c r="E510" s="15" t="n">
        <x:f>D510/C510</x:f>
        <x:v>1</x:v>
      </x:c>
      <x:c r="F510" s="9" t="n">
        <x:f>IF(D510=C510,1,0)</x:f>
        <x:v>1</x:v>
      </x:c>
      <x:c r="G510" s="9" t="n">
        <x:f>SUM('RawResults'!Q4191,'RawResults'!Q4192,'RawResults'!Q4193,'RawResults'!Q4194,'RawResults'!Q4195,'RawResults'!Q4196,'RawResults'!Q4197,'RawResults'!Q4198)</x:f>
        <x:v>8</x:v>
      </x:c>
      <x:c r="H510" s="15" t="n">
        <x:f>G510/C510</x:f>
        <x:v>1</x:v>
      </x:c>
      <x:c r="I510" s="9" t="n">
        <x:f>IF(G510=C510,1,0)</x:f>
        <x:v>1</x:v>
      </x:c>
      <x:c r="J510" s="9" t="n">
        <x:f>G510-D510</x:f>
        <x:v>0</x:v>
      </x:c>
    </x:row>
    <x:row r="511" ht="23" customHeight="1">
      <x:c r="A511" s="9" t="str">
        <x:v>NO_SEMANTIC</x:v>
      </x:c>
      <x:c r="B511" s="9" t="str">
        <x:v>TRF-080</x:v>
      </x:c>
      <x:c r="C511" s="9" t="n">
        <x:v>5</x:v>
      </x:c>
      <x:c r="D511" s="9" t="n">
        <x:f>SUM('RawResults'!M4199,'RawResults'!M4200,'RawResults'!M4201,'RawResults'!M4202,'RawResults'!M4203)</x:f>
        <x:v>3</x:v>
      </x:c>
      <x:c r="E511" s="15" t="n">
        <x:f>D511/C511</x:f>
        <x:v>0.6</x:v>
      </x:c>
      <x:c r="F511" s="9" t="n">
        <x:f>IF(D511=C511,1,0)</x:f>
        <x:v>0</x:v>
      </x:c>
      <x:c r="G511" s="9" t="n">
        <x:f>SUM('RawResults'!Q4199,'RawResults'!Q4200,'RawResults'!Q4201,'RawResults'!Q4202,'RawResults'!Q4203)</x:f>
        <x:v>3</x:v>
      </x:c>
      <x:c r="H511" s="15" t="n">
        <x:f>G511/C511</x:f>
        <x:v>0.6</x:v>
      </x:c>
      <x:c r="I511" s="9" t="n">
        <x:f>IF(G511=C511,1,0)</x:f>
        <x:v>0</x:v>
      </x:c>
      <x:c r="J511" s="9" t="n">
        <x:f>G511-D511</x:f>
        <x:v>0</x:v>
      </x:c>
    </x:row>
    <x:row r="512" ht="23" customHeight="1">
      <x:c r="A512" s="9" t="str">
        <x:v>NO_SEMANTIC</x:v>
      </x:c>
      <x:c r="B512" s="9" t="str">
        <x:v>TRF-081</x:v>
      </x:c>
      <x:c r="C512" s="9" t="n">
        <x:v>6</x:v>
      </x:c>
      <x:c r="D512" s="9" t="n">
        <x:f>SUM('RawResults'!M4204,'RawResults'!M4205,'RawResults'!M4206,'RawResults'!M4207,'RawResults'!M4208,'RawResults'!M4209)</x:f>
        <x:v>6</x:v>
      </x:c>
      <x:c r="E512" s="15" t="n">
        <x:f>D512/C512</x:f>
        <x:v>1</x:v>
      </x:c>
      <x:c r="F512" s="9" t="n">
        <x:f>IF(D512=C512,1,0)</x:f>
        <x:v>1</x:v>
      </x:c>
      <x:c r="G512" s="9" t="n">
        <x:f>SUM('RawResults'!Q4204,'RawResults'!Q4205,'RawResults'!Q4206,'RawResults'!Q4207,'RawResults'!Q4208,'RawResults'!Q4209)</x:f>
        <x:v>6</x:v>
      </x:c>
      <x:c r="H512" s="15" t="n">
        <x:f>G512/C512</x:f>
        <x:v>1</x:v>
      </x:c>
      <x:c r="I512" s="9" t="n">
        <x:f>IF(G512=C512,1,0)</x:f>
        <x:v>1</x:v>
      </x:c>
      <x:c r="J512" s="9" t="n">
        <x:f>G512-D512</x:f>
        <x:v>0</x:v>
      </x:c>
    </x:row>
    <x:row r="513" ht="23" customHeight="1">
      <x:c r="A513" s="9" t="str">
        <x:v>NO_SEMANTIC</x:v>
      </x:c>
      <x:c r="B513" s="9" t="str">
        <x:v>TRF-082</x:v>
      </x:c>
      <x:c r="C513" s="9" t="n">
        <x:v>4</x:v>
      </x:c>
      <x:c r="D513" s="9" t="n">
        <x:f>SUM('RawResults'!M4210,'RawResults'!M4211,'RawResults'!M4212,'RawResults'!M4213)</x:f>
        <x:v>4</x:v>
      </x:c>
      <x:c r="E513" s="15" t="n">
        <x:f>D513/C513</x:f>
        <x:v>1</x:v>
      </x:c>
      <x:c r="F513" s="9" t="n">
        <x:f>IF(D513=C513,1,0)</x:f>
        <x:v>1</x:v>
      </x:c>
      <x:c r="G513" s="9" t="n">
        <x:f>SUM('RawResults'!Q4210,'RawResults'!Q4211,'RawResults'!Q4212,'RawResults'!Q4213)</x:f>
        <x:v>4</x:v>
      </x:c>
      <x:c r="H513" s="15" t="n">
        <x:f>G513/C513</x:f>
        <x:v>1</x:v>
      </x:c>
      <x:c r="I513" s="9" t="n">
        <x:f>IF(G513=C513,1,0)</x:f>
        <x:v>1</x:v>
      </x:c>
      <x:c r="J513" s="9" t="n">
        <x:f>G513-D513</x:f>
        <x:v>0</x:v>
      </x:c>
    </x:row>
    <x:row r="514" ht="23" customHeight="1">
      <x:c r="A514" s="9" t="str">
        <x:v>NO_SEMANTIC</x:v>
      </x:c>
      <x:c r="B514" s="9" t="str">
        <x:v>TRF-083</x:v>
      </x:c>
      <x:c r="C514" s="9" t="n">
        <x:v>4</x:v>
      </x:c>
      <x:c r="D514" s="9" t="n">
        <x:f>SUM('RawResults'!M4214,'RawResults'!M4215,'RawResults'!M4216,'RawResults'!M4217)</x:f>
        <x:v>4</x:v>
      </x:c>
      <x:c r="E514" s="15" t="n">
        <x:f>D514/C514</x:f>
        <x:v>1</x:v>
      </x:c>
      <x:c r="F514" s="9" t="n">
        <x:f>IF(D514=C514,1,0)</x:f>
        <x:v>1</x:v>
      </x:c>
      <x:c r="G514" s="9" t="n">
        <x:f>SUM('RawResults'!Q4214,'RawResults'!Q4215,'RawResults'!Q4216,'RawResults'!Q4217)</x:f>
        <x:v>4</x:v>
      </x:c>
      <x:c r="H514" s="15" t="n">
        <x:f>G514/C514</x:f>
        <x:v>1</x:v>
      </x:c>
      <x:c r="I514" s="9" t="n">
        <x:f>IF(G514=C514,1,0)</x:f>
        <x:v>1</x:v>
      </x:c>
      <x:c r="J514" s="9" t="n">
        <x:f>G514-D514</x:f>
        <x:v>0</x:v>
      </x:c>
    </x:row>
    <x:row r="515" ht="23" customHeight="1">
      <x:c r="A515" s="9" t="str">
        <x:v>NO_SEMANTIC</x:v>
      </x:c>
      <x:c r="B515" s="9" t="str">
        <x:v>TRF-084</x:v>
      </x:c>
      <x:c r="C515" s="9" t="n">
        <x:v>5</x:v>
      </x:c>
      <x:c r="D515" s="9" t="n">
        <x:f>SUM('RawResults'!M4218,'RawResults'!M4219,'RawResults'!M4220,'RawResults'!M4221,'RawResults'!M4222)</x:f>
        <x:v>5</x:v>
      </x:c>
      <x:c r="E515" s="15" t="n">
        <x:f>D515/C515</x:f>
        <x:v>1</x:v>
      </x:c>
      <x:c r="F515" s="9" t="n">
        <x:f>IF(D515=C515,1,0)</x:f>
        <x:v>1</x:v>
      </x:c>
      <x:c r="G515" s="9" t="n">
        <x:f>SUM('RawResults'!Q4218,'RawResults'!Q4219,'RawResults'!Q4220,'RawResults'!Q4221,'RawResults'!Q4222)</x:f>
        <x:v>5</x:v>
      </x:c>
      <x:c r="H515" s="15" t="n">
        <x:f>G515/C515</x:f>
        <x:v>1</x:v>
      </x:c>
      <x:c r="I515" s="9" t="n">
        <x:f>IF(G515=C515,1,0)</x:f>
        <x:v>1</x:v>
      </x:c>
      <x:c r="J515" s="9" t="n">
        <x:f>G515-D515</x:f>
        <x:v>0</x:v>
      </x:c>
    </x:row>
    <x:row r="516" ht="23" customHeight="1">
      <x:c r="A516" s="9" t="str">
        <x:v>NO_SEMANTIC</x:v>
      </x:c>
      <x:c r="B516" s="9" t="str">
        <x:v>TRF-085</x:v>
      </x:c>
      <x:c r="C516" s="9" t="n">
        <x:v>4</x:v>
      </x:c>
      <x:c r="D516" s="9" t="n">
        <x:f>SUM('RawResults'!M4223,'RawResults'!M4224,'RawResults'!M4225,'RawResults'!M4226)</x:f>
        <x:v>2</x:v>
      </x:c>
      <x:c r="E516" s="15" t="n">
        <x:f>D516/C516</x:f>
        <x:v>0.5</x:v>
      </x:c>
      <x:c r="F516" s="9" t="n">
        <x:f>IF(D516=C516,1,0)</x:f>
        <x:v>0</x:v>
      </x:c>
      <x:c r="G516" s="9" t="n">
        <x:f>SUM('RawResults'!Q4223,'RawResults'!Q4224,'RawResults'!Q4225,'RawResults'!Q4226)</x:f>
        <x:v>2</x:v>
      </x:c>
      <x:c r="H516" s="15" t="n">
        <x:f>G516/C516</x:f>
        <x:v>0.5</x:v>
      </x:c>
      <x:c r="I516" s="9" t="n">
        <x:f>IF(G516=C516,1,0)</x:f>
        <x:v>0</x:v>
      </x:c>
      <x:c r="J516" s="9" t="n">
        <x:f>G516-D516</x:f>
        <x:v>0</x:v>
      </x:c>
    </x:row>
    <x:row r="517" ht="23" customHeight="1">
      <x:c r="A517" s="9" t="str">
        <x:v>NO_SEMANTIC</x:v>
      </x:c>
      <x:c r="B517" s="9" t="str">
        <x:v>TRF-086</x:v>
      </x:c>
      <x:c r="C517" s="9" t="n">
        <x:v>5</x:v>
      </x:c>
      <x:c r="D517" s="9" t="n">
        <x:f>SUM('RawResults'!M4227,'RawResults'!M4228,'RawResults'!M4229,'RawResults'!M4230,'RawResults'!M4231)</x:f>
        <x:v>5</x:v>
      </x:c>
      <x:c r="E517" s="15" t="n">
        <x:f>D517/C517</x:f>
        <x:v>1</x:v>
      </x:c>
      <x:c r="F517" s="9" t="n">
        <x:f>IF(D517=C517,1,0)</x:f>
        <x:v>1</x:v>
      </x:c>
      <x:c r="G517" s="9" t="n">
        <x:f>SUM('RawResults'!Q4227,'RawResults'!Q4228,'RawResults'!Q4229,'RawResults'!Q4230,'RawResults'!Q4231)</x:f>
        <x:v>5</x:v>
      </x:c>
      <x:c r="H517" s="15" t="n">
        <x:f>G517/C517</x:f>
        <x:v>1</x:v>
      </x:c>
      <x:c r="I517" s="9" t="n">
        <x:f>IF(G517=C517,1,0)</x:f>
        <x:v>1</x:v>
      </x:c>
      <x:c r="J517" s="9" t="n">
        <x:f>G517-D517</x:f>
        <x:v>0</x:v>
      </x:c>
    </x:row>
    <x:row r="518" ht="23" customHeight="1">
      <x:c r="A518" s="9" t="str">
        <x:v>NO_SEMANTIC</x:v>
      </x:c>
      <x:c r="B518" s="9" t="str">
        <x:v>TRF-087</x:v>
      </x:c>
      <x:c r="C518" s="9" t="n">
        <x:v>4</x:v>
      </x:c>
      <x:c r="D518" s="9" t="n">
        <x:f>SUM('RawResults'!M4232,'RawResults'!M4233,'RawResults'!M4234,'RawResults'!M4235)</x:f>
        <x:v>3</x:v>
      </x:c>
      <x:c r="E518" s="15" t="n">
        <x:f>D518/C518</x:f>
        <x:v>0.75</x:v>
      </x:c>
      <x:c r="F518" s="9" t="n">
        <x:f>IF(D518=C518,1,0)</x:f>
        <x:v>0</x:v>
      </x:c>
      <x:c r="G518" s="9" t="n">
        <x:f>SUM('RawResults'!Q4232,'RawResults'!Q4233,'RawResults'!Q4234,'RawResults'!Q4235)</x:f>
        <x:v>3</x:v>
      </x:c>
      <x:c r="H518" s="15" t="n">
        <x:f>G518/C518</x:f>
        <x:v>0.75</x:v>
      </x:c>
      <x:c r="I518" s="9" t="n">
        <x:f>IF(G518=C518,1,0)</x:f>
        <x:v>0</x:v>
      </x:c>
      <x:c r="J518" s="9" t="n">
        <x:f>G518-D518</x:f>
        <x:v>0</x:v>
      </x:c>
    </x:row>
    <x:row r="519" ht="23" customHeight="1">
      <x:c r="A519" s="9" t="str">
        <x:v>NO_SEMANTIC</x:v>
      </x:c>
      <x:c r="B519" s="9" t="str">
        <x:v>TRF-088</x:v>
      </x:c>
      <x:c r="C519" s="9" t="n">
        <x:v>4</x:v>
      </x:c>
      <x:c r="D519" s="9" t="n">
        <x:f>SUM('RawResults'!M4236,'RawResults'!M4237,'RawResults'!M4238,'RawResults'!M4239)</x:f>
        <x:v>3</x:v>
      </x:c>
      <x:c r="E519" s="15" t="n">
        <x:f>D519/C519</x:f>
        <x:v>0.75</x:v>
      </x:c>
      <x:c r="F519" s="9" t="n">
        <x:f>IF(D519=C519,1,0)</x:f>
        <x:v>0</x:v>
      </x:c>
      <x:c r="G519" s="9" t="n">
        <x:f>SUM('RawResults'!Q4236,'RawResults'!Q4237,'RawResults'!Q4238,'RawResults'!Q4239)</x:f>
        <x:v>3</x:v>
      </x:c>
      <x:c r="H519" s="15" t="n">
        <x:f>G519/C519</x:f>
        <x:v>0.75</x:v>
      </x:c>
      <x:c r="I519" s="9" t="n">
        <x:f>IF(G519=C519,1,0)</x:f>
        <x:v>0</x:v>
      </x:c>
      <x:c r="J519" s="9" t="n">
        <x:f>G519-D519</x:f>
        <x:v>0</x:v>
      </x:c>
    </x:row>
    <x:row r="520" ht="23" customHeight="1">
      <x:c r="A520" s="9" t="str">
        <x:v>NO_SEMANTIC</x:v>
      </x:c>
      <x:c r="B520" s="9" t="str">
        <x:v>TRF-091</x:v>
      </x:c>
      <x:c r="C520" s="9" t="n">
        <x:v>4</x:v>
      </x:c>
      <x:c r="D520" s="9" t="n">
        <x:f>SUM('RawResults'!M4240,'RawResults'!M4241,'RawResults'!M4242,'RawResults'!M4243)</x:f>
        <x:v>3</x:v>
      </x:c>
      <x:c r="E520" s="15" t="n">
        <x:f>D520/C520</x:f>
        <x:v>0.75</x:v>
      </x:c>
      <x:c r="F520" s="9" t="n">
        <x:f>IF(D520=C520,1,0)</x:f>
        <x:v>0</x:v>
      </x:c>
      <x:c r="G520" s="9" t="n">
        <x:f>SUM('RawResults'!Q4240,'RawResults'!Q4241,'RawResults'!Q4242,'RawResults'!Q4243)</x:f>
        <x:v>3</x:v>
      </x:c>
      <x:c r="H520" s="15" t="n">
        <x:f>G520/C520</x:f>
        <x:v>0.75</x:v>
      </x:c>
      <x:c r="I520" s="9" t="n">
        <x:f>IF(G520=C520,1,0)</x:f>
        <x:v>0</x:v>
      </x:c>
      <x:c r="J520" s="9" t="n">
        <x:f>G520-D520</x:f>
        <x:v>0</x:v>
      </x:c>
    </x:row>
    <x:row r="521" ht="23" customHeight="1">
      <x:c r="A521" s="9" t="str">
        <x:v>NO_SEMANTIC</x:v>
      </x:c>
      <x:c r="B521" s="9" t="str">
        <x:v>TRF-101</x:v>
      </x:c>
      <x:c r="C521" s="9" t="n">
        <x:v>5</x:v>
      </x:c>
      <x:c r="D521" s="9" t="n">
        <x:f>SUM('RawResults'!M4244,'RawResults'!M4245,'RawResults'!M4246,'RawResults'!M4247,'RawResults'!M4248)</x:f>
        <x:v>3</x:v>
      </x:c>
      <x:c r="E521" s="15" t="n">
        <x:f>D521/C521</x:f>
        <x:v>0.6</x:v>
      </x:c>
      <x:c r="F521" s="9" t="n">
        <x:f>IF(D521=C521,1,0)</x:f>
        <x:v>0</x:v>
      </x:c>
      <x:c r="G521" s="9" t="n">
        <x:f>SUM('RawResults'!Q4244,'RawResults'!Q4245,'RawResults'!Q4246,'RawResults'!Q4247,'RawResults'!Q4248)</x:f>
        <x:v>3</x:v>
      </x:c>
      <x:c r="H521" s="15" t="n">
        <x:f>G521/C521</x:f>
        <x:v>0.6</x:v>
      </x:c>
      <x:c r="I521" s="9" t="n">
        <x:f>IF(G521=C521,1,0)</x:f>
        <x:v>0</x:v>
      </x:c>
      <x:c r="J521" s="9" t="n">
        <x:f>G521-D521</x:f>
        <x:v>0</x:v>
      </x:c>
    </x:row>
    <x:row r="522" ht="23" customHeight="1">
      <x:c r="A522" s="9" t="str">
        <x:v>NO_SEMANTIC</x:v>
      </x:c>
      <x:c r="B522" s="9" t="str">
        <x:v>TRF-102</x:v>
      </x:c>
      <x:c r="C522" s="9" t="n">
        <x:v>5</x:v>
      </x:c>
      <x:c r="D522" s="9" t="n">
        <x:f>SUM('RawResults'!M4249,'RawResults'!M4250,'RawResults'!M4251,'RawResults'!M4252,'RawResults'!M4253)</x:f>
        <x:v>5</x:v>
      </x:c>
      <x:c r="E522" s="15" t="n">
        <x:f>D522/C522</x:f>
        <x:v>1</x:v>
      </x:c>
      <x:c r="F522" s="9" t="n">
        <x:f>IF(D522=C522,1,0)</x:f>
        <x:v>1</x:v>
      </x:c>
      <x:c r="G522" s="9" t="n">
        <x:f>SUM('RawResults'!Q4249,'RawResults'!Q4250,'RawResults'!Q4251,'RawResults'!Q4252,'RawResults'!Q4253)</x:f>
        <x:v>5</x:v>
      </x:c>
      <x:c r="H522" s="15" t="n">
        <x:f>G522/C522</x:f>
        <x:v>1</x:v>
      </x:c>
      <x:c r="I522" s="9" t="n">
        <x:f>IF(G522=C522,1,0)</x:f>
        <x:v>1</x:v>
      </x:c>
      <x:c r="J522" s="9" t="n">
        <x:f>G522-D522</x:f>
        <x:v>0</x:v>
      </x:c>
    </x:row>
    <x:row r="523" ht="23" customHeight="1">
      <x:c r="A523" s="9" t="str">
        <x:v>NO_SEMANTIC</x:v>
      </x:c>
      <x:c r="B523" s="9" t="str">
        <x:v>TRF-103</x:v>
      </x:c>
      <x:c r="C523" s="9" t="n">
        <x:v>4</x:v>
      </x:c>
      <x:c r="D523" s="9" t="n">
        <x:f>SUM('RawResults'!M4254,'RawResults'!M4255,'RawResults'!M4256,'RawResults'!M4257)</x:f>
        <x:v>4</x:v>
      </x:c>
      <x:c r="E523" s="15" t="n">
        <x:f>D523/C523</x:f>
        <x:v>1</x:v>
      </x:c>
      <x:c r="F523" s="9" t="n">
        <x:f>IF(D523=C523,1,0)</x:f>
        <x:v>1</x:v>
      </x:c>
      <x:c r="G523" s="9" t="n">
        <x:f>SUM('RawResults'!Q4254,'RawResults'!Q4255,'RawResults'!Q4256,'RawResults'!Q4257)</x:f>
        <x:v>4</x:v>
      </x:c>
      <x:c r="H523" s="15" t="n">
        <x:f>G523/C523</x:f>
        <x:v>1</x:v>
      </x:c>
      <x:c r="I523" s="9" t="n">
        <x:f>IF(G523=C523,1,0)</x:f>
        <x:v>1</x:v>
      </x:c>
      <x:c r="J523" s="9" t="n">
        <x:f>G523-D523</x:f>
        <x:v>0</x:v>
      </x:c>
    </x:row>
    <x:row r="524" ht="23" customHeight="1">
      <x:c r="A524" s="9" t="str">
        <x:v>NO_SEMANTIC</x:v>
      </x:c>
      <x:c r="B524" s="9" t="str">
        <x:v>TRF-104</x:v>
      </x:c>
      <x:c r="C524" s="9" t="n">
        <x:v>5</x:v>
      </x:c>
      <x:c r="D524" s="9" t="n">
        <x:f>SUM('RawResults'!M4258,'RawResults'!M4259,'RawResults'!M4260,'RawResults'!M4261,'RawResults'!M4262)</x:f>
        <x:v>5</x:v>
      </x:c>
      <x:c r="E524" s="15" t="n">
        <x:f>D524/C524</x:f>
        <x:v>1</x:v>
      </x:c>
      <x:c r="F524" s="9" t="n">
        <x:f>IF(D524=C524,1,0)</x:f>
        <x:v>1</x:v>
      </x:c>
      <x:c r="G524" s="9" t="n">
        <x:f>SUM('RawResults'!Q4258,'RawResults'!Q4259,'RawResults'!Q4260,'RawResults'!Q4261,'RawResults'!Q4262)</x:f>
        <x:v>5</x:v>
      </x:c>
      <x:c r="H524" s="15" t="n">
        <x:f>G524/C524</x:f>
        <x:v>1</x:v>
      </x:c>
      <x:c r="I524" s="9" t="n">
        <x:f>IF(G524=C524,1,0)</x:f>
        <x:v>1</x:v>
      </x:c>
      <x:c r="J524" s="9" t="n">
        <x:f>G524-D524</x:f>
        <x:v>0</x:v>
      </x:c>
    </x:row>
    <x:row r="525" ht="23" customHeight="1">
      <x:c r="A525" s="9" t="str">
        <x:v>NO_SEMANTIC</x:v>
      </x:c>
      <x:c r="B525" s="9" t="str">
        <x:v>TRF-108</x:v>
      </x:c>
      <x:c r="C525" s="9" t="n">
        <x:v>4</x:v>
      </x:c>
      <x:c r="D525" s="9" t="n">
        <x:f>SUM('RawResults'!M4263,'RawResults'!M4264,'RawResults'!M4265,'RawResults'!M4266)</x:f>
        <x:v>0</x:v>
      </x:c>
      <x:c r="E525" s="15" t="n">
        <x:f>D525/C525</x:f>
        <x:v>0</x:v>
      </x:c>
      <x:c r="F525" s="9" t="n">
        <x:f>IF(D525=C525,1,0)</x:f>
        <x:v>0</x:v>
      </x:c>
      <x:c r="G525" s="9" t="n">
        <x:f>SUM('RawResults'!Q4263,'RawResults'!Q4264,'RawResults'!Q4265,'RawResults'!Q4266)</x:f>
        <x:v>0</x:v>
      </x:c>
      <x:c r="H525" s="15" t="n">
        <x:f>G525/C525</x:f>
        <x:v>0</x:v>
      </x:c>
      <x:c r="I525" s="9" t="n">
        <x:f>IF(G525=C525,1,0)</x:f>
        <x:v>0</x:v>
      </x:c>
      <x:c r="J525" s="9" t="n">
        <x:f>G525-D525</x:f>
        <x:v>0</x:v>
      </x:c>
    </x:row>
    <x:row r="526" ht="23" customHeight="1">
      <x:c r="A526" s="9" t="str">
        <x:v>NO_SEMANTIC</x:v>
      </x:c>
      <x:c r="B526" s="9" t="str">
        <x:v>TRF-109</x:v>
      </x:c>
      <x:c r="C526" s="9" t="n">
        <x:v>8</x:v>
      </x:c>
      <x:c r="D526" s="9" t="n">
        <x:f>SUM('RawResults'!M4267,'RawResults'!M4268,'RawResults'!M4269,'RawResults'!M4270,'RawResults'!M4271,'RawResults'!M4272,'RawResults'!M4273,'RawResults'!M4274)</x:f>
        <x:v>0</x:v>
      </x:c>
      <x:c r="E526" s="15" t="n">
        <x:f>D526/C526</x:f>
        <x:v>0</x:v>
      </x:c>
      <x:c r="F526" s="9" t="n">
        <x:f>IF(D526=C526,1,0)</x:f>
        <x:v>0</x:v>
      </x:c>
      <x:c r="G526" s="9" t="n">
        <x:f>SUM('RawResults'!Q4267,'RawResults'!Q4268,'RawResults'!Q4269,'RawResults'!Q4270,'RawResults'!Q4271,'RawResults'!Q4272,'RawResults'!Q4273,'RawResults'!Q4274)</x:f>
        <x:v>0</x:v>
      </x:c>
      <x:c r="H526" s="15" t="n">
        <x:f>G526/C526</x:f>
        <x:v>0</x:v>
      </x:c>
      <x:c r="I526" s="9" t="n">
        <x:f>IF(G526=C526,1,0)</x:f>
        <x:v>0</x:v>
      </x:c>
      <x:c r="J526" s="9" t="n">
        <x:f>G526-D526</x:f>
        <x:v>0</x:v>
      </x:c>
    </x:row>
    <x:row r="527" ht="23" customHeight="1">
      <x:c r="A527" s="9" t="str">
        <x:v>NO_SEMANTIC</x:v>
      </x:c>
      <x:c r="B527" s="9" t="str">
        <x:v>TRF-111</x:v>
      </x:c>
      <x:c r="C527" s="9" t="n">
        <x:v>6</x:v>
      </x:c>
      <x:c r="D527" s="9" t="n">
        <x:f>SUM('RawResults'!M4275,'RawResults'!M4276,'RawResults'!M4277,'RawResults'!M4278,'RawResults'!M4279,'RawResults'!M4280)</x:f>
        <x:v>0</x:v>
      </x:c>
      <x:c r="E527" s="15" t="n">
        <x:f>D527/C527</x:f>
        <x:v>0</x:v>
      </x:c>
      <x:c r="F527" s="9" t="n">
        <x:f>IF(D527=C527,1,0)</x:f>
        <x:v>0</x:v>
      </x:c>
      <x:c r="G527" s="9" t="n">
        <x:f>SUM('RawResults'!Q4275,'RawResults'!Q4276,'RawResults'!Q4277,'RawResults'!Q4278,'RawResults'!Q4279,'RawResults'!Q4280)</x:f>
        <x:v>0</x:v>
      </x:c>
      <x:c r="H527" s="15" t="n">
        <x:f>G527/C527</x:f>
        <x:v>0</x:v>
      </x:c>
      <x:c r="I527" s="9" t="n">
        <x:f>IF(G527=C527,1,0)</x:f>
        <x:v>0</x:v>
      </x:c>
      <x:c r="J527" s="9" t="n">
        <x:f>G527-D527</x:f>
        <x:v>0</x:v>
      </x:c>
    </x:row>
    <x:row r="528" ht="23" customHeight="1">
      <x:c r="A528" s="9" t="str">
        <x:v>NO_SEMANTIC</x:v>
      </x:c>
      <x:c r="B528" s="9" t="str">
        <x:v>TRF-112</x:v>
      </x:c>
      <x:c r="C528" s="9" t="n">
        <x:v>4</x:v>
      </x:c>
      <x:c r="D528" s="9" t="n">
        <x:f>SUM('RawResults'!M4281,'RawResults'!M4282,'RawResults'!M4283,'RawResults'!M4284)</x:f>
        <x:v>4</x:v>
      </x:c>
      <x:c r="E528" s="15" t="n">
        <x:f>D528/C528</x:f>
        <x:v>1</x:v>
      </x:c>
      <x:c r="F528" s="9" t="n">
        <x:f>IF(D528=C528,1,0)</x:f>
        <x:v>1</x:v>
      </x:c>
      <x:c r="G528" s="9" t="n">
        <x:f>SUM('RawResults'!Q4281,'RawResults'!Q4282,'RawResults'!Q4283,'RawResults'!Q4284)</x:f>
        <x:v>4</x:v>
      </x:c>
      <x:c r="H528" s="15" t="n">
        <x:f>G528/C528</x:f>
        <x:v>1</x:v>
      </x:c>
      <x:c r="I528" s="9" t="n">
        <x:f>IF(G528=C528,1,0)</x:f>
        <x:v>1</x:v>
      </x:c>
      <x:c r="J528" s="9" t="n">
        <x:f>G528-D528</x:f>
        <x:v>0</x:v>
      </x:c>
    </x:row>
    <x:row r="529" ht="23" customHeight="1">
      <x:c r="A529" s="9" t="str">
        <x:v>NO_SEMANTIC</x:v>
      </x:c>
      <x:c r="B529" s="9" t="str">
        <x:v>TRF-113</x:v>
      </x:c>
      <x:c r="C529" s="9" t="n">
        <x:v>4</x:v>
      </x:c>
      <x:c r="D529" s="9" t="n">
        <x:f>SUM('RawResults'!M4285,'RawResults'!M4286,'RawResults'!M4287,'RawResults'!M4288)</x:f>
        <x:v>3</x:v>
      </x:c>
      <x:c r="E529" s="15" t="n">
        <x:f>D529/C529</x:f>
        <x:v>0.75</x:v>
      </x:c>
      <x:c r="F529" s="9" t="n">
        <x:f>IF(D529=C529,1,0)</x:f>
        <x:v>0</x:v>
      </x:c>
      <x:c r="G529" s="9" t="n">
        <x:f>SUM('RawResults'!Q4285,'RawResults'!Q4286,'RawResults'!Q4287,'RawResults'!Q4288)</x:f>
        <x:v>3</x:v>
      </x:c>
      <x:c r="H529" s="15" t="n">
        <x:f>G529/C529</x:f>
        <x:v>0.75</x:v>
      </x:c>
      <x:c r="I529" s="9" t="n">
        <x:f>IF(G529=C529,1,0)</x:f>
        <x:v>0</x:v>
      </x:c>
      <x:c r="J529" s="9" t="n">
        <x:f>G529-D529</x:f>
        <x:v>0</x:v>
      </x:c>
    </x:row>
    <x:row r="530" ht="23" customHeight="1">
      <x:c r="A530" s="9" t="str">
        <x:v>NO_SEMANTIC</x:v>
      </x:c>
      <x:c r="B530" s="9" t="str">
        <x:v>TRF-114</x:v>
      </x:c>
      <x:c r="C530" s="9" t="n">
        <x:v>5</x:v>
      </x:c>
      <x:c r="D530" s="9" t="n">
        <x:f>SUM('RawResults'!M4289,'RawResults'!M4290,'RawResults'!M4291,'RawResults'!M4292,'RawResults'!M4293)</x:f>
        <x:v>3</x:v>
      </x:c>
      <x:c r="E530" s="15" t="n">
        <x:f>D530/C530</x:f>
        <x:v>0.6</x:v>
      </x:c>
      <x:c r="F530" s="9" t="n">
        <x:f>IF(D530=C530,1,0)</x:f>
        <x:v>0</x:v>
      </x:c>
      <x:c r="G530" s="9" t="n">
        <x:f>SUM('RawResults'!Q4289,'RawResults'!Q4290,'RawResults'!Q4291,'RawResults'!Q4292,'RawResults'!Q4293)</x:f>
        <x:v>3</x:v>
      </x:c>
      <x:c r="H530" s="15" t="n">
        <x:f>G530/C530</x:f>
        <x:v>0.6</x:v>
      </x:c>
      <x:c r="I530" s="9" t="n">
        <x:f>IF(G530=C530,1,0)</x:f>
        <x:v>0</x:v>
      </x:c>
      <x:c r="J530" s="9" t="n">
        <x:f>G530-D530</x:f>
        <x:v>0</x:v>
      </x:c>
    </x:row>
    <x:row r="531" ht="23" customHeight="1">
      <x:c r="A531" s="9" t="str">
        <x:v>NO_SEMANTIC</x:v>
      </x:c>
      <x:c r="B531" s="9" t="str">
        <x:v>TRF-116</x:v>
      </x:c>
      <x:c r="C531" s="9" t="n">
        <x:v>4</x:v>
      </x:c>
      <x:c r="D531" s="9" t="n">
        <x:f>SUM('RawResults'!M4294,'RawResults'!M4295,'RawResults'!M4296,'RawResults'!M4297)</x:f>
        <x:v>4</x:v>
      </x:c>
      <x:c r="E531" s="15" t="n">
        <x:f>D531/C531</x:f>
        <x:v>1</x:v>
      </x:c>
      <x:c r="F531" s="9" t="n">
        <x:f>IF(D531=C531,1,0)</x:f>
        <x:v>1</x:v>
      </x:c>
      <x:c r="G531" s="9" t="n">
        <x:f>SUM('RawResults'!Q4294,'RawResults'!Q4295,'RawResults'!Q4296,'RawResults'!Q4297)</x:f>
        <x:v>4</x:v>
      </x:c>
      <x:c r="H531" s="15" t="n">
        <x:f>G531/C531</x:f>
        <x:v>1</x:v>
      </x:c>
      <x:c r="I531" s="9" t="n">
        <x:f>IF(G531=C531,1,0)</x:f>
        <x:v>1</x:v>
      </x:c>
      <x:c r="J531" s="9" t="n">
        <x:f>G531-D531</x:f>
        <x:v>0</x:v>
      </x:c>
    </x:row>
    <x:row r="532" ht="23" customHeight="1">
      <x:c r="A532" s="9" t="str">
        <x:v>NO_SEMANTIC</x:v>
      </x:c>
      <x:c r="B532" s="9" t="str">
        <x:v>TRF-118</x:v>
      </x:c>
      <x:c r="C532" s="9" t="n">
        <x:v>5</x:v>
      </x:c>
      <x:c r="D532" s="9" t="n">
        <x:f>SUM('RawResults'!M4298,'RawResults'!M4299,'RawResults'!M4300,'RawResults'!M4301,'RawResults'!M4302)</x:f>
        <x:v>3</x:v>
      </x:c>
      <x:c r="E532" s="15" t="n">
        <x:f>D532/C532</x:f>
        <x:v>0.6</x:v>
      </x:c>
      <x:c r="F532" s="9" t="n">
        <x:f>IF(D532=C532,1,0)</x:f>
        <x:v>0</x:v>
      </x:c>
      <x:c r="G532" s="9" t="n">
        <x:f>SUM('RawResults'!Q4298,'RawResults'!Q4299,'RawResults'!Q4300,'RawResults'!Q4301,'RawResults'!Q4302)</x:f>
        <x:v>3</x:v>
      </x:c>
      <x:c r="H532" s="15" t="n">
        <x:f>G532/C532</x:f>
        <x:v>0.6</x:v>
      </x:c>
      <x:c r="I532" s="9" t="n">
        <x:f>IF(G532=C532,1,0)</x:f>
        <x:v>0</x:v>
      </x:c>
      <x:c r="J532" s="9" t="n">
        <x:f>G532-D532</x:f>
        <x:v>0</x:v>
      </x:c>
    </x:row>
    <x:row r="533" ht="23" customHeight="1">
      <x:c r="A533" s="9" t="str">
        <x:v>NO_SEMANTIC</x:v>
      </x:c>
      <x:c r="B533" s="9" t="str">
        <x:v>TRF-120</x:v>
      </x:c>
      <x:c r="C533" s="9" t="n">
        <x:v>4</x:v>
      </x:c>
      <x:c r="D533" s="9" t="n">
        <x:f>SUM('RawResults'!M4303,'RawResults'!M4304,'RawResults'!M4305,'RawResults'!M4306)</x:f>
        <x:v>0</x:v>
      </x:c>
      <x:c r="E533" s="15" t="n">
        <x:f>D533/C533</x:f>
        <x:v>0</x:v>
      </x:c>
      <x:c r="F533" s="9" t="n">
        <x:f>IF(D533=C533,1,0)</x:f>
        <x:v>0</x:v>
      </x:c>
      <x:c r="G533" s="9" t="n">
        <x:f>SUM('RawResults'!Q4303,'RawResults'!Q4304,'RawResults'!Q4305,'RawResults'!Q4306)</x:f>
        <x:v>0</x:v>
      </x:c>
      <x:c r="H533" s="15" t="n">
        <x:f>G533/C533</x:f>
        <x:v>0</x:v>
      </x:c>
      <x:c r="I533" s="9" t="n">
        <x:f>IF(G533=C533,1,0)</x:f>
        <x:v>0</x:v>
      </x:c>
      <x:c r="J533" s="9" t="n">
        <x:f>G533-D533</x:f>
        <x:v>0</x:v>
      </x:c>
    </x:row>
    <x:row r="534" ht="23" customHeight="1">
      <x:c r="A534" s="9" t="str">
        <x:v>NO_SEMANTIC</x:v>
      </x:c>
      <x:c r="B534" s="9" t="str">
        <x:v>TRF-123</x:v>
      </x:c>
      <x:c r="C534" s="9" t="n">
        <x:v>5</x:v>
      </x:c>
      <x:c r="D534" s="9" t="n">
        <x:f>SUM('RawResults'!M4307,'RawResults'!M4308,'RawResults'!M4309,'RawResults'!M4310,'RawResults'!M4311)</x:f>
        <x:v>4</x:v>
      </x:c>
      <x:c r="E534" s="15" t="n">
        <x:f>D534/C534</x:f>
        <x:v>0.8</x:v>
      </x:c>
      <x:c r="F534" s="9" t="n">
        <x:f>IF(D534=C534,1,0)</x:f>
        <x:v>0</x:v>
      </x:c>
      <x:c r="G534" s="9" t="n">
        <x:f>SUM('RawResults'!Q4307,'RawResults'!Q4308,'RawResults'!Q4309,'RawResults'!Q4310,'RawResults'!Q4311)</x:f>
        <x:v>4</x:v>
      </x:c>
      <x:c r="H534" s="15" t="n">
        <x:f>G534/C534</x:f>
        <x:v>0.8</x:v>
      </x:c>
      <x:c r="I534" s="9" t="n">
        <x:f>IF(G534=C534,1,0)</x:f>
        <x:v>0</x:v>
      </x:c>
      <x:c r="J534" s="9" t="n">
        <x:f>G534-D534</x:f>
        <x:v>0</x:v>
      </x:c>
    </x:row>
    <x:row r="535" ht="23" customHeight="1">
      <x:c r="A535" s="9" t="str">
        <x:v>NO_SEMANTIC</x:v>
      </x:c>
      <x:c r="B535" s="9" t="str">
        <x:v>TRF-126</x:v>
      </x:c>
      <x:c r="C535" s="9" t="n">
        <x:v>8</x:v>
      </x:c>
      <x:c r="D535" s="9" t="n">
        <x:f>SUM('RawResults'!M4312,'RawResults'!M4313,'RawResults'!M4314,'RawResults'!M4315,'RawResults'!M4316,'RawResults'!M4317,'RawResults'!M4318,'RawResults'!M4319)</x:f>
        <x:v>8</x:v>
      </x:c>
      <x:c r="E535" s="15" t="n">
        <x:f>D535/C535</x:f>
        <x:v>1</x:v>
      </x:c>
      <x:c r="F535" s="9" t="n">
        <x:f>IF(D535=C535,1,0)</x:f>
        <x:v>1</x:v>
      </x:c>
      <x:c r="G535" s="9" t="n">
        <x:f>SUM('RawResults'!Q4312,'RawResults'!Q4313,'RawResults'!Q4314,'RawResults'!Q4315,'RawResults'!Q4316,'RawResults'!Q4317,'RawResults'!Q4318,'RawResults'!Q4319)</x:f>
        <x:v>8</x:v>
      </x:c>
      <x:c r="H535" s="15" t="n">
        <x:f>G535/C535</x:f>
        <x:v>1</x:v>
      </x:c>
      <x:c r="I535" s="9" t="n">
        <x:f>IF(G535=C535,1,0)</x:f>
        <x:v>1</x:v>
      </x:c>
      <x:c r="J535" s="9" t="n">
        <x:f>G535-D535</x:f>
        <x:v>0</x:v>
      </x:c>
    </x:row>
    <x:row r="536" ht="23" customHeight="1">
      <x:c r="A536" s="9" t="str">
        <x:v>NO_SEMANTIC</x:v>
      </x:c>
      <x:c r="B536" s="9" t="str">
        <x:v>TRF-127</x:v>
      </x:c>
      <x:c r="C536" s="9" t="n">
        <x:v>6</x:v>
      </x:c>
      <x:c r="D536" s="9" t="n">
        <x:f>SUM('RawResults'!M4320,'RawResults'!M4321,'RawResults'!M4322,'RawResults'!M4323,'RawResults'!M4324,'RawResults'!M4325)</x:f>
        <x:v>6</x:v>
      </x:c>
      <x:c r="E536" s="15" t="n">
        <x:f>D536/C536</x:f>
        <x:v>1</x:v>
      </x:c>
      <x:c r="F536" s="9" t="n">
        <x:f>IF(D536=C536,1,0)</x:f>
        <x:v>1</x:v>
      </x:c>
      <x:c r="G536" s="9" t="n">
        <x:f>SUM('RawResults'!Q4320,'RawResults'!Q4321,'RawResults'!Q4322,'RawResults'!Q4323,'RawResults'!Q4324,'RawResults'!Q4325)</x:f>
        <x:v>6</x:v>
      </x:c>
      <x:c r="H536" s="15" t="n">
        <x:f>G536/C536</x:f>
        <x:v>1</x:v>
      </x:c>
      <x:c r="I536" s="9" t="n">
        <x:f>IF(G536=C536,1,0)</x:f>
        <x:v>1</x:v>
      </x:c>
      <x:c r="J536" s="9" t="n">
        <x:f>G536-D536</x:f>
        <x:v>0</x:v>
      </x:c>
    </x:row>
    <x:row r="537" ht="23" customHeight="1">
      <x:c r="A537" s="9" t="str">
        <x:v>NO_SEMANTIC</x:v>
      </x:c>
      <x:c r="B537" s="9" t="str">
        <x:v>TRF-128</x:v>
      </x:c>
      <x:c r="C537" s="9" t="n">
        <x:v>9</x:v>
      </x:c>
      <x:c r="D537" s="9" t="n">
        <x:f>SUM('RawResults'!M4326,'RawResults'!M4327,'RawResults'!M4328,'RawResults'!M4329,'RawResults'!M4330,'RawResults'!M4331,'RawResults'!M4332,'RawResults'!M4333,'RawResults'!M4334)</x:f>
        <x:v>9</x:v>
      </x:c>
      <x:c r="E537" s="15" t="n">
        <x:f>D537/C537</x:f>
        <x:v>1</x:v>
      </x:c>
      <x:c r="F537" s="9" t="n">
        <x:f>IF(D537=C537,1,0)</x:f>
        <x:v>1</x:v>
      </x:c>
      <x:c r="G537" s="9" t="n">
        <x:f>SUM('RawResults'!Q4326,'RawResults'!Q4327,'RawResults'!Q4328,'RawResults'!Q4329,'RawResults'!Q4330,'RawResults'!Q4331,'RawResults'!Q4332,'RawResults'!Q4333,'RawResults'!Q4334)</x:f>
        <x:v>9</x:v>
      </x:c>
      <x:c r="H537" s="15" t="n">
        <x:f>G537/C537</x:f>
        <x:v>1</x:v>
      </x:c>
      <x:c r="I537" s="9" t="n">
        <x:f>IF(G537=C537,1,0)</x:f>
        <x:v>1</x:v>
      </x:c>
      <x:c r="J537" s="9" t="n">
        <x:f>G537-D537</x:f>
        <x:v>0</x:v>
      </x:c>
    </x:row>
    <x:row r="538" ht="23" customHeight="1">
      <x:c r="A538" s="9" t="str">
        <x:v>NO_SEMANTIC</x:v>
      </x:c>
      <x:c r="B538" s="9" t="str">
        <x:v>TRF-129</x:v>
      </x:c>
      <x:c r="C538" s="9" t="n">
        <x:v>5</x:v>
      </x:c>
      <x:c r="D538" s="9" t="n">
        <x:f>SUM('RawResults'!M4335,'RawResults'!M4336,'RawResults'!M4337,'RawResults'!M4338,'RawResults'!M4339)</x:f>
        <x:v>5</x:v>
      </x:c>
      <x:c r="E538" s="15" t="n">
        <x:f>D538/C538</x:f>
        <x:v>1</x:v>
      </x:c>
      <x:c r="F538" s="9" t="n">
        <x:f>IF(D538=C538,1,0)</x:f>
        <x:v>1</x:v>
      </x:c>
      <x:c r="G538" s="9" t="n">
        <x:f>SUM('RawResults'!Q4335,'RawResults'!Q4336,'RawResults'!Q4337,'RawResults'!Q4338,'RawResults'!Q4339)</x:f>
        <x:v>5</x:v>
      </x:c>
      <x:c r="H538" s="15" t="n">
        <x:f>G538/C538</x:f>
        <x:v>1</x:v>
      </x:c>
      <x:c r="I538" s="9" t="n">
        <x:f>IF(G538=C538,1,0)</x:f>
        <x:v>1</x:v>
      </x:c>
      <x:c r="J538" s="9" t="n">
        <x:f>G538-D538</x:f>
        <x:v>0</x:v>
      </x:c>
    </x:row>
    <x:row r="539" ht="23" customHeight="1">
      <x:c r="A539" s="9" t="str">
        <x:v>NO_SEMANTIC</x:v>
      </x:c>
      <x:c r="B539" s="9" t="str">
        <x:v>TRF-130</x:v>
      </x:c>
      <x:c r="C539" s="9" t="n">
        <x:v>12</x:v>
      </x:c>
      <x:c r="D539" s="9" t="n">
        <x:f>SUM('RawResults'!M4340,'RawResults'!M4341,'RawResults'!M4342,'RawResults'!M4343,'RawResults'!M4344,'RawResults'!M4345,'RawResults'!M4346,'RawResults'!M4347,'RawResults'!M4348,'RawResults'!M4349,'RawResults'!M4350,'RawResults'!M4351)</x:f>
        <x:v>10</x:v>
      </x:c>
      <x:c r="E539" s="15" t="n">
        <x:f>D539/C539</x:f>
        <x:v>0.8333333333333334</x:v>
      </x:c>
      <x:c r="F539" s="9" t="n">
        <x:f>IF(D539=C539,1,0)</x:f>
        <x:v>0</x:v>
      </x:c>
      <x:c r="G539" s="9" t="n">
        <x:f>SUM('RawResults'!Q4340,'RawResults'!Q4341,'RawResults'!Q4342,'RawResults'!Q4343,'RawResults'!Q4344,'RawResults'!Q4345,'RawResults'!Q4346,'RawResults'!Q4347,'RawResults'!Q4348,'RawResults'!Q4349,'RawResults'!Q4350,'RawResults'!Q4351)</x:f>
        <x:v>10</x:v>
      </x:c>
      <x:c r="H539" s="15" t="n">
        <x:f>G539/C539</x:f>
        <x:v>0.8333333333333334</x:v>
      </x:c>
      <x:c r="I539" s="9" t="n">
        <x:f>IF(G539=C539,1,0)</x:f>
        <x:v>0</x:v>
      </x:c>
      <x:c r="J539" s="9" t="n">
        <x:f>G539-D539</x:f>
        <x:v>0</x:v>
      </x:c>
    </x:row>
    <x:row r="540" ht="23" customHeight="1">
      <x:c r="A540" s="9" t="str">
        <x:v>NO_SEMANTIC</x:v>
      </x:c>
      <x:c r="B540" s="9" t="str">
        <x:v>TRF-131</x:v>
      </x:c>
      <x:c r="C540" s="9" t="n">
        <x:v>4</x:v>
      </x:c>
      <x:c r="D540" s="9" t="n">
        <x:f>SUM('RawResults'!M4352,'RawResults'!M4353,'RawResults'!M4354,'RawResults'!M4355)</x:f>
        <x:v>2</x:v>
      </x:c>
      <x:c r="E540" s="15" t="n">
        <x:f>D540/C540</x:f>
        <x:v>0.5</x:v>
      </x:c>
      <x:c r="F540" s="9" t="n">
        <x:f>IF(D540=C540,1,0)</x:f>
        <x:v>0</x:v>
      </x:c>
      <x:c r="G540" s="9" t="n">
        <x:f>SUM('RawResults'!Q4352,'RawResults'!Q4353,'RawResults'!Q4354,'RawResults'!Q4355)</x:f>
        <x:v>2</x:v>
      </x:c>
      <x:c r="H540" s="15" t="n">
        <x:f>G540/C540</x:f>
        <x:v>0.5</x:v>
      </x:c>
      <x:c r="I540" s="9" t="n">
        <x:f>IF(G540=C540,1,0)</x:f>
        <x:v>0</x:v>
      </x:c>
      <x:c r="J540" s="9" t="n">
        <x:f>G540-D540</x:f>
        <x:v>0</x:v>
      </x:c>
    </x:row>
    <x:row r="541" ht="23" customHeight="1">
      <x:c r="A541" s="9" t="str">
        <x:v>NO_SEMANTIC</x:v>
      </x:c>
      <x:c r="B541" s="9" t="str">
        <x:v>TRF-132</x:v>
      </x:c>
      <x:c r="C541" s="9" t="n">
        <x:v>8</x:v>
      </x:c>
      <x:c r="D541" s="9" t="n">
        <x:f>SUM('RawResults'!M4356,'RawResults'!M4357,'RawResults'!M4358,'RawResults'!M4359,'RawResults'!M4360,'RawResults'!M4361,'RawResults'!M4362,'RawResults'!M4363)</x:f>
        <x:v>7</x:v>
      </x:c>
      <x:c r="E541" s="15" t="n">
        <x:f>D541/C541</x:f>
        <x:v>0.875</x:v>
      </x:c>
      <x:c r="F541" s="9" t="n">
        <x:f>IF(D541=C541,1,0)</x:f>
        <x:v>0</x:v>
      </x:c>
      <x:c r="G541" s="9" t="n">
        <x:f>SUM('RawResults'!Q4356,'RawResults'!Q4357,'RawResults'!Q4358,'RawResults'!Q4359,'RawResults'!Q4360,'RawResults'!Q4361,'RawResults'!Q4362,'RawResults'!Q4363)</x:f>
        <x:v>7</x:v>
      </x:c>
      <x:c r="H541" s="15" t="n">
        <x:f>G541/C541</x:f>
        <x:v>0.875</x:v>
      </x:c>
      <x:c r="I541" s="9" t="n">
        <x:f>IF(G541=C541,1,0)</x:f>
        <x:v>0</x:v>
      </x:c>
      <x:c r="J541" s="9" t="n">
        <x:f>G541-D541</x:f>
        <x:v>0</x:v>
      </x:c>
    </x:row>
    <x:row r="542" ht="23" customHeight="1">
      <x:c r="A542" s="9" t="str">
        <x:v>NO_SEMANTIC</x:v>
      </x:c>
      <x:c r="B542" s="9" t="str">
        <x:v>TRF-133</x:v>
      </x:c>
      <x:c r="C542" s="9" t="n">
        <x:v>15</x:v>
      </x:c>
      <x:c r="D542" s="9" t="n">
        <x:f>SUM('RawResults'!M4364,'RawResults'!M4365,'RawResults'!M4366,'RawResults'!M4367,'RawResults'!M4368,'RawResults'!M4369,'RawResults'!M4370,'RawResults'!M4371,'RawResults'!M4372,'RawResults'!M4373,'RawResults'!M4374,'RawResults'!M4375,'RawResults'!M4376,'RawResults'!M4377,'RawResults'!M4378)</x:f>
        <x:v>13</x:v>
      </x:c>
      <x:c r="E542" s="15" t="n">
        <x:f>D542/C542</x:f>
        <x:v>0.8666666666666667</x:v>
      </x:c>
      <x:c r="F542" s="9" t="n">
        <x:f>IF(D542=C542,1,0)</x:f>
        <x:v>0</x:v>
      </x:c>
      <x:c r="G542" s="9" t="n">
        <x:f>SUM('RawResults'!Q4364,'RawResults'!Q4365,'RawResults'!Q4366,'RawResults'!Q4367,'RawResults'!Q4368,'RawResults'!Q4369,'RawResults'!Q4370,'RawResults'!Q4371,'RawResults'!Q4372,'RawResults'!Q4373,'RawResults'!Q4374,'RawResults'!Q4375,'RawResults'!Q4376,'RawResults'!Q4377,'RawResults'!Q4378)</x:f>
        <x:v>13</x:v>
      </x:c>
      <x:c r="H542" s="15" t="n">
        <x:f>G542/C542</x:f>
        <x:v>0.8666666666666667</x:v>
      </x:c>
      <x:c r="I542" s="9" t="n">
        <x:f>IF(G542=C542,1,0)</x:f>
        <x:v>0</x:v>
      </x:c>
      <x:c r="J542" s="9" t="n">
        <x:f>G542-D542</x:f>
        <x:v>0</x:v>
      </x:c>
    </x:row>
    <x:row r="543" ht="23" customHeight="1">
      <x:c r="A543" s="9" t="str">
        <x:v>SINGLESHOT</x:v>
      </x:c>
      <x:c r="B543" s="9" t="str">
        <x:v>I2-001</x:v>
      </x:c>
      <x:c r="C543" s="9" t="n">
        <x:v>6</x:v>
      </x:c>
      <x:c r="D543" s="9" t="n">
        <x:f>SUM('RawResults'!M4379,'RawResults'!M4380,'RawResults'!M4381,'RawResults'!M4382,'RawResults'!M4383,'RawResults'!M4384)</x:f>
        <x:v>6</x:v>
      </x:c>
      <x:c r="E543" s="15" t="n">
        <x:f>D543/C543</x:f>
        <x:v>1</x:v>
      </x:c>
      <x:c r="F543" s="9" t="n">
        <x:f>IF(D543=C543,1,0)</x:f>
        <x:v>1</x:v>
      </x:c>
      <x:c r="G543" s="9" t="n">
        <x:f>SUM('RawResults'!Q4379,'RawResults'!Q4380,'RawResults'!Q4381,'RawResults'!Q4382,'RawResults'!Q4383,'RawResults'!Q4384)</x:f>
        <x:v>6</x:v>
      </x:c>
      <x:c r="H543" s="15" t="n">
        <x:f>G543/C543</x:f>
        <x:v>1</x:v>
      </x:c>
      <x:c r="I543" s="9" t="n">
        <x:f>IF(G543=C543,1,0)</x:f>
        <x:v>1</x:v>
      </x:c>
      <x:c r="J543" s="9" t="n">
        <x:f>G543-D543</x:f>
        <x:v>0</x:v>
      </x:c>
    </x:row>
    <x:row r="544" ht="23" customHeight="1">
      <x:c r="A544" s="9" t="str">
        <x:v>SINGLESHOT</x:v>
      </x:c>
      <x:c r="B544" s="9" t="str">
        <x:v>I2-004</x:v>
      </x:c>
      <x:c r="C544" s="9" t="n">
        <x:v>6</x:v>
      </x:c>
      <x:c r="D544" s="9" t="n">
        <x:f>SUM('RawResults'!M4385,'RawResults'!M4386,'RawResults'!M4387,'RawResults'!M4388,'RawResults'!M4389,'RawResults'!M4390)</x:f>
        <x:v>2</x:v>
      </x:c>
      <x:c r="E544" s="15" t="n">
        <x:f>D544/C544</x:f>
        <x:v>0.3333333333333333</x:v>
      </x:c>
      <x:c r="F544" s="9" t="n">
        <x:f>IF(D544=C544,1,0)</x:f>
        <x:v>0</x:v>
      </x:c>
      <x:c r="G544" s="9" t="n">
        <x:f>SUM('RawResults'!Q4385,'RawResults'!Q4386,'RawResults'!Q4387,'RawResults'!Q4388,'RawResults'!Q4389,'RawResults'!Q4390)</x:f>
        <x:v>2</x:v>
      </x:c>
      <x:c r="H544" s="15" t="n">
        <x:f>G544/C544</x:f>
        <x:v>0.3333333333333333</x:v>
      </x:c>
      <x:c r="I544" s="9" t="n">
        <x:f>IF(G544=C544,1,0)</x:f>
        <x:v>0</x:v>
      </x:c>
      <x:c r="J544" s="9" t="n">
        <x:f>G544-D544</x:f>
        <x:v>0</x:v>
      </x:c>
    </x:row>
    <x:row r="545" ht="23" customHeight="1">
      <x:c r="A545" s="9" t="str">
        <x:v>SINGLESHOT</x:v>
      </x:c>
      <x:c r="B545" s="9" t="str">
        <x:v>I2-005</x:v>
      </x:c>
      <x:c r="C545" s="9" t="n">
        <x:v>5</x:v>
      </x:c>
      <x:c r="D545" s="9" t="n">
        <x:f>SUM('RawResults'!M4391,'RawResults'!M4392,'RawResults'!M4393,'RawResults'!M4394,'RawResults'!M4395)</x:f>
        <x:v>5</x:v>
      </x:c>
      <x:c r="E545" s="15" t="n">
        <x:f>D545/C545</x:f>
        <x:v>1</x:v>
      </x:c>
      <x:c r="F545" s="9" t="n">
        <x:f>IF(D545=C545,1,0)</x:f>
        <x:v>1</x:v>
      </x:c>
      <x:c r="G545" s="9" t="n">
        <x:f>SUM('RawResults'!Q4391,'RawResults'!Q4392,'RawResults'!Q4393,'RawResults'!Q4394,'RawResults'!Q4395)</x:f>
        <x:v>5</x:v>
      </x:c>
      <x:c r="H545" s="15" t="n">
        <x:f>G545/C545</x:f>
        <x:v>1</x:v>
      </x:c>
      <x:c r="I545" s="9" t="n">
        <x:f>IF(G545=C545,1,0)</x:f>
        <x:v>1</x:v>
      </x:c>
      <x:c r="J545" s="9" t="n">
        <x:f>G545-D545</x:f>
        <x:v>0</x:v>
      </x:c>
    </x:row>
    <x:row r="546" ht="23" customHeight="1">
      <x:c r="A546" s="9" t="str">
        <x:v>SINGLESHOT</x:v>
      </x:c>
      <x:c r="B546" s="9" t="str">
        <x:v>I2-006</x:v>
      </x:c>
      <x:c r="C546" s="9" t="n">
        <x:v>5</x:v>
      </x:c>
      <x:c r="D546" s="9" t="n">
        <x:f>SUM('RawResults'!M4396,'RawResults'!M4397,'RawResults'!M4398,'RawResults'!M4399,'RawResults'!M4400)</x:f>
        <x:v>4</x:v>
      </x:c>
      <x:c r="E546" s="15" t="n">
        <x:f>D546/C546</x:f>
        <x:v>0.8</x:v>
      </x:c>
      <x:c r="F546" s="9" t="n">
        <x:f>IF(D546=C546,1,0)</x:f>
        <x:v>0</x:v>
      </x:c>
      <x:c r="G546" s="9" t="n">
        <x:f>SUM('RawResults'!Q4396,'RawResults'!Q4397,'RawResults'!Q4398,'RawResults'!Q4399,'RawResults'!Q4400)</x:f>
        <x:v>4</x:v>
      </x:c>
      <x:c r="H546" s="15" t="n">
        <x:f>G546/C546</x:f>
        <x:v>0.8</x:v>
      </x:c>
      <x:c r="I546" s="9" t="n">
        <x:f>IF(G546=C546,1,0)</x:f>
        <x:v>0</x:v>
      </x:c>
      <x:c r="J546" s="9" t="n">
        <x:f>G546-D546</x:f>
        <x:v>0</x:v>
      </x:c>
    </x:row>
    <x:row r="547" ht="23" customHeight="1">
      <x:c r="A547" s="9" t="str">
        <x:v>SINGLESHOT</x:v>
      </x:c>
      <x:c r="B547" s="9" t="str">
        <x:v>I2-008</x:v>
      </x:c>
      <x:c r="C547" s="9" t="n">
        <x:v>7</x:v>
      </x:c>
      <x:c r="D547" s="9" t="n">
        <x:f>SUM('RawResults'!M4401,'RawResults'!M4402,'RawResults'!M4403,'RawResults'!M4404,'RawResults'!M4405,'RawResults'!M4406,'RawResults'!M4407)</x:f>
        <x:v>6</x:v>
      </x:c>
      <x:c r="E547" s="15" t="n">
        <x:f>D547/C547</x:f>
        <x:v>0.8571428571428571</x:v>
      </x:c>
      <x:c r="F547" s="9" t="n">
        <x:f>IF(D547=C547,1,0)</x:f>
        <x:v>0</x:v>
      </x:c>
      <x:c r="G547" s="9" t="n">
        <x:f>SUM('RawResults'!Q4401,'RawResults'!Q4402,'RawResults'!Q4403,'RawResults'!Q4404,'RawResults'!Q4405,'RawResults'!Q4406,'RawResults'!Q4407)</x:f>
        <x:v>6</x:v>
      </x:c>
      <x:c r="H547" s="15" t="n">
        <x:f>G547/C547</x:f>
        <x:v>0.8571428571428571</x:v>
      </x:c>
      <x:c r="I547" s="9" t="n">
        <x:f>IF(G547=C547,1,0)</x:f>
        <x:v>0</x:v>
      </x:c>
      <x:c r="J547" s="9" t="n">
        <x:f>G547-D547</x:f>
        <x:v>0</x:v>
      </x:c>
    </x:row>
    <x:row r="548" ht="23" customHeight="1">
      <x:c r="A548" s="9" t="str">
        <x:v>SINGLESHOT</x:v>
      </x:c>
      <x:c r="B548" s="9" t="str">
        <x:v>I2-009</x:v>
      </x:c>
      <x:c r="C548" s="9" t="n">
        <x:v>11</x:v>
      </x:c>
      <x:c r="D548" s="9" t="n">
        <x:f>SUM('RawResults'!M4408,'RawResults'!M4409,'RawResults'!M4410,'RawResults'!M4411,'RawResults'!M4412,'RawResults'!M4413,'RawResults'!M4414,'RawResults'!M4415,'RawResults'!M4416,'RawResults'!M4417,'RawResults'!M4418)</x:f>
        <x:v>0</x:v>
      </x:c>
      <x:c r="E548" s="15" t="n">
        <x:f>D548/C548</x:f>
        <x:v>0</x:v>
      </x:c>
      <x:c r="F548" s="9" t="n">
        <x:f>IF(D548=C548,1,0)</x:f>
        <x:v>0</x:v>
      </x:c>
      <x:c r="G548" s="9" t="n">
        <x:f>SUM('RawResults'!Q4408,'RawResults'!Q4409,'RawResults'!Q4410,'RawResults'!Q4411,'RawResults'!Q4412,'RawResults'!Q4413,'RawResults'!Q4414,'RawResults'!Q4415,'RawResults'!Q4416,'RawResults'!Q4417,'RawResults'!Q4418)</x:f>
        <x:v>0</x:v>
      </x:c>
      <x:c r="H548" s="15" t="n">
        <x:f>G548/C548</x:f>
        <x:v>0</x:v>
      </x:c>
      <x:c r="I548" s="9" t="n">
        <x:f>IF(G548=C548,1,0)</x:f>
        <x:v>0</x:v>
      </x:c>
      <x:c r="J548" s="9" t="n">
        <x:f>G548-D548</x:f>
        <x:v>0</x:v>
      </x:c>
    </x:row>
    <x:row r="549" ht="23" customHeight="1">
      <x:c r="A549" s="9" t="str">
        <x:v>SINGLESHOT</x:v>
      </x:c>
      <x:c r="B549" s="9" t="str">
        <x:v>I2-010</x:v>
      </x:c>
      <x:c r="C549" s="9" t="n">
        <x:v>11</x:v>
      </x:c>
      <x:c r="D549" s="9" t="n">
        <x:f>SUM('RawResults'!M4419,'RawResults'!M4420,'RawResults'!M4421,'RawResults'!M4422,'RawResults'!M4423,'RawResults'!M4424,'RawResults'!M4425,'RawResults'!M4426,'RawResults'!M4427,'RawResults'!M4428,'RawResults'!M4429)</x:f>
        <x:v>6</x:v>
      </x:c>
      <x:c r="E549" s="15" t="n">
        <x:f>D549/C549</x:f>
        <x:v>0.5454545454545454</x:v>
      </x:c>
      <x:c r="F549" s="9" t="n">
        <x:f>IF(D549=C549,1,0)</x:f>
        <x:v>0</x:v>
      </x:c>
      <x:c r="G549" s="9" t="n">
        <x:f>SUM('RawResults'!Q4419,'RawResults'!Q4420,'RawResults'!Q4421,'RawResults'!Q4422,'RawResults'!Q4423,'RawResults'!Q4424,'RawResults'!Q4425,'RawResults'!Q4426,'RawResults'!Q4427,'RawResults'!Q4428,'RawResults'!Q4429)</x:f>
        <x:v>6</x:v>
      </x:c>
      <x:c r="H549" s="15" t="n">
        <x:f>G549/C549</x:f>
        <x:v>0.5454545454545454</x:v>
      </x:c>
      <x:c r="I549" s="9" t="n">
        <x:f>IF(G549=C549,1,0)</x:f>
        <x:v>0</x:v>
      </x:c>
      <x:c r="J549" s="9" t="n">
        <x:f>G549-D549</x:f>
        <x:v>0</x:v>
      </x:c>
    </x:row>
    <x:row r="550" ht="23" customHeight="1">
      <x:c r="A550" s="9" t="str">
        <x:v>SINGLESHOT</x:v>
      </x:c>
      <x:c r="B550" s="9" t="str">
        <x:v>I2-011</x:v>
      </x:c>
      <x:c r="C550" s="9" t="n">
        <x:v>10</x:v>
      </x:c>
      <x:c r="D550" s="9" t="n">
        <x:f>SUM('RawResults'!M4430,'RawResults'!M4431,'RawResults'!M4432,'RawResults'!M4433,'RawResults'!M4434,'RawResults'!M4435,'RawResults'!M4436,'RawResults'!M4437,'RawResults'!M4438,'RawResults'!M4439)</x:f>
        <x:v>8</x:v>
      </x:c>
      <x:c r="E550" s="15" t="n">
        <x:f>D550/C550</x:f>
        <x:v>0.8</x:v>
      </x:c>
      <x:c r="F550" s="9" t="n">
        <x:f>IF(D550=C550,1,0)</x:f>
        <x:v>0</x:v>
      </x:c>
      <x:c r="G550" s="9" t="n">
        <x:f>SUM('RawResults'!Q4430,'RawResults'!Q4431,'RawResults'!Q4432,'RawResults'!Q4433,'RawResults'!Q4434,'RawResults'!Q4435,'RawResults'!Q4436,'RawResults'!Q4437,'RawResults'!Q4438,'RawResults'!Q4439)</x:f>
        <x:v>8</x:v>
      </x:c>
      <x:c r="H550" s="15" t="n">
        <x:f>G550/C550</x:f>
        <x:v>0.8</x:v>
      </x:c>
      <x:c r="I550" s="9" t="n">
        <x:f>IF(G550=C550,1,0)</x:f>
        <x:v>0</x:v>
      </x:c>
      <x:c r="J550" s="9" t="n">
        <x:f>G550-D550</x:f>
        <x:v>0</x:v>
      </x:c>
    </x:row>
    <x:row r="551" ht="23" customHeight="1">
      <x:c r="A551" s="9" t="str">
        <x:v>SINGLESHOT</x:v>
      </x:c>
      <x:c r="B551" s="9" t="str">
        <x:v>I2-013</x:v>
      </x:c>
      <x:c r="C551" s="9" t="n">
        <x:v>4</x:v>
      </x:c>
      <x:c r="D551" s="9" t="n">
        <x:f>SUM('RawResults'!M4440,'RawResults'!M4441,'RawResults'!M4442,'RawResults'!M4443)</x:f>
        <x:v>4</x:v>
      </x:c>
      <x:c r="E551" s="15" t="n">
        <x:f>D551/C551</x:f>
        <x:v>1</x:v>
      </x:c>
      <x:c r="F551" s="9" t="n">
        <x:f>IF(D551=C551,1,0)</x:f>
        <x:v>1</x:v>
      </x:c>
      <x:c r="G551" s="9" t="n">
        <x:f>SUM('RawResults'!Q4440,'RawResults'!Q4441,'RawResults'!Q4442,'RawResults'!Q4443)</x:f>
        <x:v>4</x:v>
      </x:c>
      <x:c r="H551" s="15" t="n">
        <x:f>G551/C551</x:f>
        <x:v>1</x:v>
      </x:c>
      <x:c r="I551" s="9" t="n">
        <x:f>IF(G551=C551,1,0)</x:f>
        <x:v>1</x:v>
      </x:c>
      <x:c r="J551" s="9" t="n">
        <x:f>G551-D551</x:f>
        <x:v>0</x:v>
      </x:c>
    </x:row>
    <x:row r="552" ht="23" customHeight="1">
      <x:c r="A552" s="9" t="str">
        <x:v>SINGLESHOT</x:v>
      </x:c>
      <x:c r="B552" s="9" t="str">
        <x:v>I2-014</x:v>
      </x:c>
      <x:c r="C552" s="9" t="n">
        <x:v>9</x:v>
      </x:c>
      <x:c r="D552" s="9" t="n">
        <x:f>SUM('RawResults'!M4444,'RawResults'!M4445,'RawResults'!M4446,'RawResults'!M4447,'RawResults'!M4448,'RawResults'!M4449,'RawResults'!M4450,'RawResults'!M4451,'RawResults'!M4452)</x:f>
        <x:v>7</x:v>
      </x:c>
      <x:c r="E552" s="15" t="n">
        <x:f>D552/C552</x:f>
        <x:v>0.7777777777777778</x:v>
      </x:c>
      <x:c r="F552" s="9" t="n">
        <x:f>IF(D552=C552,1,0)</x:f>
        <x:v>0</x:v>
      </x:c>
      <x:c r="G552" s="9" t="n">
        <x:f>SUM('RawResults'!Q4444,'RawResults'!Q4445,'RawResults'!Q4446,'RawResults'!Q4447,'RawResults'!Q4448,'RawResults'!Q4449,'RawResults'!Q4450,'RawResults'!Q4451,'RawResults'!Q4452)</x:f>
        <x:v>7</x:v>
      </x:c>
      <x:c r="H552" s="15" t="n">
        <x:f>G552/C552</x:f>
        <x:v>0.7777777777777778</x:v>
      </x:c>
      <x:c r="I552" s="9" t="n">
        <x:f>IF(G552=C552,1,0)</x:f>
        <x:v>0</x:v>
      </x:c>
      <x:c r="J552" s="9" t="n">
        <x:f>G552-D552</x:f>
        <x:v>0</x:v>
      </x:c>
    </x:row>
    <x:row r="553" ht="23" customHeight="1">
      <x:c r="A553" s="9" t="str">
        <x:v>SINGLESHOT</x:v>
      </x:c>
      <x:c r="B553" s="9" t="str">
        <x:v>I2-015</x:v>
      </x:c>
      <x:c r="C553" s="9" t="n">
        <x:v>9</x:v>
      </x:c>
      <x:c r="D553" s="9" t="n">
        <x:f>SUM('RawResults'!M4453,'RawResults'!M4454,'RawResults'!M4455,'RawResults'!M4456,'RawResults'!M4457,'RawResults'!M4458,'RawResults'!M4459,'RawResults'!M4460,'RawResults'!M4461)</x:f>
        <x:v>7</x:v>
      </x:c>
      <x:c r="E553" s="15" t="n">
        <x:f>D553/C553</x:f>
        <x:v>0.7777777777777778</x:v>
      </x:c>
      <x:c r="F553" s="9" t="n">
        <x:f>IF(D553=C553,1,0)</x:f>
        <x:v>0</x:v>
      </x:c>
      <x:c r="G553" s="9" t="n">
        <x:f>SUM('RawResults'!Q4453,'RawResults'!Q4454,'RawResults'!Q4455,'RawResults'!Q4456,'RawResults'!Q4457,'RawResults'!Q4458,'RawResults'!Q4459,'RawResults'!Q4460,'RawResults'!Q4461)</x:f>
        <x:v>7</x:v>
      </x:c>
      <x:c r="H553" s="15" t="n">
        <x:f>G553/C553</x:f>
        <x:v>0.7777777777777778</x:v>
      </x:c>
      <x:c r="I553" s="9" t="n">
        <x:f>IF(G553=C553,1,0)</x:f>
        <x:v>0</x:v>
      </x:c>
      <x:c r="J553" s="9" t="n">
        <x:f>G553-D553</x:f>
        <x:v>0</x:v>
      </x:c>
    </x:row>
    <x:row r="554" ht="23" customHeight="1">
      <x:c r="A554" s="9" t="str">
        <x:v>SINGLESHOT</x:v>
      </x:c>
      <x:c r="B554" s="9" t="str">
        <x:v>I2-017</x:v>
      </x:c>
      <x:c r="C554" s="9" t="n">
        <x:v>10</x:v>
      </x:c>
      <x:c r="D554" s="9" t="n">
        <x:f>SUM('RawResults'!M4462,'RawResults'!M4463,'RawResults'!M4464,'RawResults'!M4465,'RawResults'!M4466,'RawResults'!M4467,'RawResults'!M4468,'RawResults'!M4469,'RawResults'!M4470,'RawResults'!M4471)</x:f>
        <x:v>0</x:v>
      </x:c>
      <x:c r="E554" s="15" t="n">
        <x:f>D554/C554</x:f>
        <x:v>0</x:v>
      </x:c>
      <x:c r="F554" s="9" t="n">
        <x:f>IF(D554=C554,1,0)</x:f>
        <x:v>0</x:v>
      </x:c>
      <x:c r="G554" s="9" t="n">
        <x:f>SUM('RawResults'!Q4462,'RawResults'!Q4463,'RawResults'!Q4464,'RawResults'!Q4465,'RawResults'!Q4466,'RawResults'!Q4467,'RawResults'!Q4468,'RawResults'!Q4469,'RawResults'!Q4470,'RawResults'!Q4471)</x:f>
        <x:v>0</x:v>
      </x:c>
      <x:c r="H554" s="15" t="n">
        <x:f>G554/C554</x:f>
        <x:v>0</x:v>
      </x:c>
      <x:c r="I554" s="9" t="n">
        <x:f>IF(G554=C554,1,0)</x:f>
        <x:v>0</x:v>
      </x:c>
      <x:c r="J554" s="9" t="n">
        <x:f>G554-D554</x:f>
        <x:v>0</x:v>
      </x:c>
    </x:row>
    <x:row r="555" ht="23" customHeight="1">
      <x:c r="A555" s="9" t="str">
        <x:v>SINGLESHOT</x:v>
      </x:c>
      <x:c r="B555" s="9" t="str">
        <x:v>I2-018</x:v>
      </x:c>
      <x:c r="C555" s="9" t="n">
        <x:v>8</x:v>
      </x:c>
      <x:c r="D555" s="9" t="n">
        <x:f>SUM('RawResults'!M4472,'RawResults'!M4473,'RawResults'!M4474,'RawResults'!M4475,'RawResults'!M4476,'RawResults'!M4477,'RawResults'!M4478,'RawResults'!M4479)</x:f>
        <x:v>6</x:v>
      </x:c>
      <x:c r="E555" s="15" t="n">
        <x:f>D555/C555</x:f>
        <x:v>0.75</x:v>
      </x:c>
      <x:c r="F555" s="9" t="n">
        <x:f>IF(D555=C555,1,0)</x:f>
        <x:v>0</x:v>
      </x:c>
      <x:c r="G555" s="9" t="n">
        <x:f>SUM('RawResults'!Q4472,'RawResults'!Q4473,'RawResults'!Q4474,'RawResults'!Q4475,'RawResults'!Q4476,'RawResults'!Q4477,'RawResults'!Q4478,'RawResults'!Q4479)</x:f>
        <x:v>6</x:v>
      </x:c>
      <x:c r="H555" s="15" t="n">
        <x:f>G555/C555</x:f>
        <x:v>0.75</x:v>
      </x:c>
      <x:c r="I555" s="9" t="n">
        <x:f>IF(G555=C555,1,0)</x:f>
        <x:v>0</x:v>
      </x:c>
      <x:c r="J555" s="9" t="n">
        <x:f>G555-D555</x:f>
        <x:v>0</x:v>
      </x:c>
    </x:row>
    <x:row r="556" ht="23" customHeight="1">
      <x:c r="A556" s="9" t="str">
        <x:v>SINGLESHOT</x:v>
      </x:c>
      <x:c r="B556" s="9" t="str">
        <x:v>I2-019</x:v>
      </x:c>
      <x:c r="C556" s="9" t="n">
        <x:v>6</x:v>
      </x:c>
      <x:c r="D556" s="9" t="n">
        <x:f>SUM('RawResults'!M4480,'RawResults'!M4481,'RawResults'!M4482,'RawResults'!M4483,'RawResults'!M4484,'RawResults'!M4485)</x:f>
        <x:v>0</x:v>
      </x:c>
      <x:c r="E556" s="15" t="n">
        <x:f>D556/C556</x:f>
        <x:v>0</x:v>
      </x:c>
      <x:c r="F556" s="9" t="n">
        <x:f>IF(D556=C556,1,0)</x:f>
        <x:v>0</x:v>
      </x:c>
      <x:c r="G556" s="9" t="n">
        <x:f>SUM('RawResults'!Q4480,'RawResults'!Q4481,'RawResults'!Q4482,'RawResults'!Q4483,'RawResults'!Q4484,'RawResults'!Q4485)</x:f>
        <x:v>0</x:v>
      </x:c>
      <x:c r="H556" s="15" t="n">
        <x:f>G556/C556</x:f>
        <x:v>0</x:v>
      </x:c>
      <x:c r="I556" s="9" t="n">
        <x:f>IF(G556=C556,1,0)</x:f>
        <x:v>0</x:v>
      </x:c>
      <x:c r="J556" s="9" t="n">
        <x:f>G556-D556</x:f>
        <x:v>0</x:v>
      </x:c>
    </x:row>
    <x:row r="557" ht="23" customHeight="1">
      <x:c r="A557" s="9" t="str">
        <x:v>SINGLESHOT</x:v>
      </x:c>
      <x:c r="B557" s="9" t="str">
        <x:v>I2-021</x:v>
      </x:c>
      <x:c r="C557" s="9" t="n">
        <x:v>6</x:v>
      </x:c>
      <x:c r="D557" s="9" t="n">
        <x:f>SUM('RawResults'!M4486,'RawResults'!M4487,'RawResults'!M4488,'RawResults'!M4489,'RawResults'!M4490,'RawResults'!M4491)</x:f>
        <x:v>6</x:v>
      </x:c>
      <x:c r="E557" s="15" t="n">
        <x:f>D557/C557</x:f>
        <x:v>1</x:v>
      </x:c>
      <x:c r="F557" s="9" t="n">
        <x:f>IF(D557=C557,1,0)</x:f>
        <x:v>1</x:v>
      </x:c>
      <x:c r="G557" s="9" t="n">
        <x:f>SUM('RawResults'!Q4486,'RawResults'!Q4487,'RawResults'!Q4488,'RawResults'!Q4489,'RawResults'!Q4490,'RawResults'!Q4491)</x:f>
        <x:v>6</x:v>
      </x:c>
      <x:c r="H557" s="15" t="n">
        <x:f>G557/C557</x:f>
        <x:v>1</x:v>
      </x:c>
      <x:c r="I557" s="9" t="n">
        <x:f>IF(G557=C557,1,0)</x:f>
        <x:v>1</x:v>
      </x:c>
      <x:c r="J557" s="9" t="n">
        <x:f>G557-D557</x:f>
        <x:v>0</x:v>
      </x:c>
    </x:row>
    <x:row r="558" ht="23" customHeight="1">
      <x:c r="A558" s="9" t="str">
        <x:v>SINGLESHOT</x:v>
      </x:c>
      <x:c r="B558" s="9" t="str">
        <x:v>I2-022</x:v>
      </x:c>
      <x:c r="C558" s="9" t="n">
        <x:v>8</x:v>
      </x:c>
      <x:c r="D558" s="9" t="n">
        <x:f>SUM('RawResults'!M4492,'RawResults'!M4493,'RawResults'!M4494,'RawResults'!M4495,'RawResults'!M4496,'RawResults'!M4497,'RawResults'!M4498,'RawResults'!M4499)</x:f>
        <x:v>5</x:v>
      </x:c>
      <x:c r="E558" s="15" t="n">
        <x:f>D558/C558</x:f>
        <x:v>0.625</x:v>
      </x:c>
      <x:c r="F558" s="9" t="n">
        <x:f>IF(D558=C558,1,0)</x:f>
        <x:v>0</x:v>
      </x:c>
      <x:c r="G558" s="9" t="n">
        <x:f>SUM('RawResults'!Q4492,'RawResults'!Q4493,'RawResults'!Q4494,'RawResults'!Q4495,'RawResults'!Q4496,'RawResults'!Q4497,'RawResults'!Q4498,'RawResults'!Q4499)</x:f>
        <x:v>5</x:v>
      </x:c>
      <x:c r="H558" s="15" t="n">
        <x:f>G558/C558</x:f>
        <x:v>0.625</x:v>
      </x:c>
      <x:c r="I558" s="9" t="n">
        <x:f>IF(G558=C558,1,0)</x:f>
        <x:v>0</x:v>
      </x:c>
      <x:c r="J558" s="9" t="n">
        <x:f>G558-D558</x:f>
        <x:v>0</x:v>
      </x:c>
    </x:row>
    <x:row r="559" ht="23" customHeight="1">
      <x:c r="A559" s="9" t="str">
        <x:v>SINGLESHOT</x:v>
      </x:c>
      <x:c r="B559" s="9" t="str">
        <x:v>I2-023</x:v>
      </x:c>
      <x:c r="C559" s="9" t="n">
        <x:v>8</x:v>
      </x:c>
      <x:c r="D559" s="9" t="n">
        <x:f>SUM('RawResults'!M4500,'RawResults'!M4501,'RawResults'!M4502,'RawResults'!M4503,'RawResults'!M4504,'RawResults'!M4505,'RawResults'!M4506,'RawResults'!M4507)</x:f>
        <x:v>5</x:v>
      </x:c>
      <x:c r="E559" s="15" t="n">
        <x:f>D559/C559</x:f>
        <x:v>0.625</x:v>
      </x:c>
      <x:c r="F559" s="9" t="n">
        <x:f>IF(D559=C559,1,0)</x:f>
        <x:v>0</x:v>
      </x:c>
      <x:c r="G559" s="9" t="n">
        <x:f>SUM('RawResults'!Q4500,'RawResults'!Q4501,'RawResults'!Q4502,'RawResults'!Q4503,'RawResults'!Q4504,'RawResults'!Q4505,'RawResults'!Q4506,'RawResults'!Q4507)</x:f>
        <x:v>5</x:v>
      </x:c>
      <x:c r="H559" s="15" t="n">
        <x:f>G559/C559</x:f>
        <x:v>0.625</x:v>
      </x:c>
      <x:c r="I559" s="9" t="n">
        <x:f>IF(G559=C559,1,0)</x:f>
        <x:v>0</x:v>
      </x:c>
      <x:c r="J559" s="9" t="n">
        <x:f>G559-D559</x:f>
        <x:v>0</x:v>
      </x:c>
    </x:row>
    <x:row r="560" ht="23" customHeight="1">
      <x:c r="A560" s="9" t="str">
        <x:v>SINGLESHOT</x:v>
      </x:c>
      <x:c r="B560" s="9" t="str">
        <x:v>I2-024</x:v>
      </x:c>
      <x:c r="C560" s="9" t="n">
        <x:v>9</x:v>
      </x:c>
      <x:c r="D560" s="9" t="n">
        <x:f>SUM('RawResults'!M4508,'RawResults'!M4509,'RawResults'!M4510,'RawResults'!M4511,'RawResults'!M4512,'RawResults'!M4513,'RawResults'!M4514,'RawResults'!M4515,'RawResults'!M4516)</x:f>
        <x:v>5</x:v>
      </x:c>
      <x:c r="E560" s="15" t="n">
        <x:f>D560/C560</x:f>
        <x:v>0.5555555555555556</x:v>
      </x:c>
      <x:c r="F560" s="9" t="n">
        <x:f>IF(D560=C560,1,0)</x:f>
        <x:v>0</x:v>
      </x:c>
      <x:c r="G560" s="9" t="n">
        <x:f>SUM('RawResults'!Q4508,'RawResults'!Q4509,'RawResults'!Q4510,'RawResults'!Q4511,'RawResults'!Q4512,'RawResults'!Q4513,'RawResults'!Q4514,'RawResults'!Q4515,'RawResults'!Q4516)</x:f>
        <x:v>5</x:v>
      </x:c>
      <x:c r="H560" s="15" t="n">
        <x:f>G560/C560</x:f>
        <x:v>0.5555555555555556</x:v>
      </x:c>
      <x:c r="I560" s="9" t="n">
        <x:f>IF(G560=C560,1,0)</x:f>
        <x:v>0</x:v>
      </x:c>
      <x:c r="J560" s="9" t="n">
        <x:f>G560-D560</x:f>
        <x:v>0</x:v>
      </x:c>
    </x:row>
    <x:row r="561" ht="23" customHeight="1">
      <x:c r="A561" s="9" t="str">
        <x:v>SINGLESHOT</x:v>
      </x:c>
      <x:c r="B561" s="9" t="str">
        <x:v>I2-026</x:v>
      </x:c>
      <x:c r="C561" s="9" t="n">
        <x:v>8</x:v>
      </x:c>
      <x:c r="D561" s="9" t="n">
        <x:f>SUM('RawResults'!M4517,'RawResults'!M4518,'RawResults'!M4519,'RawResults'!M4520,'RawResults'!M4521,'RawResults'!M4522,'RawResults'!M4523,'RawResults'!M4524)</x:f>
        <x:v>4</x:v>
      </x:c>
      <x:c r="E561" s="15" t="n">
        <x:f>D561/C561</x:f>
        <x:v>0.5</x:v>
      </x:c>
      <x:c r="F561" s="9" t="n">
        <x:f>IF(D561=C561,1,0)</x:f>
        <x:v>0</x:v>
      </x:c>
      <x:c r="G561" s="9" t="n">
        <x:f>SUM('RawResults'!Q4517,'RawResults'!Q4518,'RawResults'!Q4519,'RawResults'!Q4520,'RawResults'!Q4521,'RawResults'!Q4522,'RawResults'!Q4523,'RawResults'!Q4524)</x:f>
        <x:v>4</x:v>
      </x:c>
      <x:c r="H561" s="15" t="n">
        <x:f>G561/C561</x:f>
        <x:v>0.5</x:v>
      </x:c>
      <x:c r="I561" s="9" t="n">
        <x:f>IF(G561=C561,1,0)</x:f>
        <x:v>0</x:v>
      </x:c>
      <x:c r="J561" s="9" t="n">
        <x:f>G561-D561</x:f>
        <x:v>0</x:v>
      </x:c>
    </x:row>
    <x:row r="562" ht="23" customHeight="1">
      <x:c r="A562" s="9" t="str">
        <x:v>SINGLESHOT</x:v>
      </x:c>
      <x:c r="B562" s="9" t="str">
        <x:v>I2-029</x:v>
      </x:c>
      <x:c r="C562" s="9" t="n">
        <x:v>6</x:v>
      </x:c>
      <x:c r="D562" s="9" t="n">
        <x:f>SUM('RawResults'!M4525,'RawResults'!M4526,'RawResults'!M4527,'RawResults'!M4528,'RawResults'!M4529,'RawResults'!M4530)</x:f>
        <x:v>6</x:v>
      </x:c>
      <x:c r="E562" s="15" t="n">
        <x:f>D562/C562</x:f>
        <x:v>1</x:v>
      </x:c>
      <x:c r="F562" s="9" t="n">
        <x:f>IF(D562=C562,1,0)</x:f>
        <x:v>1</x:v>
      </x:c>
      <x:c r="G562" s="9" t="n">
        <x:f>SUM('RawResults'!Q4525,'RawResults'!Q4526,'RawResults'!Q4527,'RawResults'!Q4528,'RawResults'!Q4529,'RawResults'!Q4530)</x:f>
        <x:v>6</x:v>
      </x:c>
      <x:c r="H562" s="15" t="n">
        <x:f>G562/C562</x:f>
        <x:v>1</x:v>
      </x:c>
      <x:c r="I562" s="9" t="n">
        <x:f>IF(G562=C562,1,0)</x:f>
        <x:v>1</x:v>
      </x:c>
      <x:c r="J562" s="9" t="n">
        <x:f>G562-D562</x:f>
        <x:v>0</x:v>
      </x:c>
    </x:row>
    <x:row r="563" ht="23" customHeight="1">
      <x:c r="A563" s="9" t="str">
        <x:v>SINGLESHOT</x:v>
      </x:c>
      <x:c r="B563" s="9" t="str">
        <x:v>I2-030</x:v>
      </x:c>
      <x:c r="C563" s="9" t="n">
        <x:v>9</x:v>
      </x:c>
      <x:c r="D563" s="9" t="n">
        <x:f>SUM('RawResults'!M4531,'RawResults'!M4532,'RawResults'!M4533,'RawResults'!M4534,'RawResults'!M4535,'RawResults'!M4536,'RawResults'!M4537,'RawResults'!M4538,'RawResults'!M4539)</x:f>
        <x:v>7</x:v>
      </x:c>
      <x:c r="E563" s="15" t="n">
        <x:f>D563/C563</x:f>
        <x:v>0.7777777777777778</x:v>
      </x:c>
      <x:c r="F563" s="9" t="n">
        <x:f>IF(D563=C563,1,0)</x:f>
        <x:v>0</x:v>
      </x:c>
      <x:c r="G563" s="9" t="n">
        <x:f>SUM('RawResults'!Q4531,'RawResults'!Q4532,'RawResults'!Q4533,'RawResults'!Q4534,'RawResults'!Q4535,'RawResults'!Q4536,'RawResults'!Q4537,'RawResults'!Q4538,'RawResults'!Q4539)</x:f>
        <x:v>7</x:v>
      </x:c>
      <x:c r="H563" s="15" t="n">
        <x:f>G563/C563</x:f>
        <x:v>0.7777777777777778</x:v>
      </x:c>
      <x:c r="I563" s="9" t="n">
        <x:f>IF(G563=C563,1,0)</x:f>
        <x:v>0</x:v>
      </x:c>
      <x:c r="J563" s="9" t="n">
        <x:f>G563-D563</x:f>
        <x:v>0</x:v>
      </x:c>
    </x:row>
    <x:row r="564" ht="23" customHeight="1">
      <x:c r="A564" s="9" t="str">
        <x:v>SINGLESHOT</x:v>
      </x:c>
      <x:c r="B564" s="9" t="str">
        <x:v>I2-031</x:v>
      </x:c>
      <x:c r="C564" s="9" t="n">
        <x:v>7</x:v>
      </x:c>
      <x:c r="D564" s="9" t="n">
        <x:f>SUM('RawResults'!M4540,'RawResults'!M4541,'RawResults'!M4542,'RawResults'!M4543,'RawResults'!M4544,'RawResults'!M4545,'RawResults'!M4546)</x:f>
        <x:v>4</x:v>
      </x:c>
      <x:c r="E564" s="15" t="n">
        <x:f>D564/C564</x:f>
        <x:v>0.5714285714285714</x:v>
      </x:c>
      <x:c r="F564" s="9" t="n">
        <x:f>IF(D564=C564,1,0)</x:f>
        <x:v>0</x:v>
      </x:c>
      <x:c r="G564" s="9" t="n">
        <x:f>SUM('RawResults'!Q4540,'RawResults'!Q4541,'RawResults'!Q4542,'RawResults'!Q4543,'RawResults'!Q4544,'RawResults'!Q4545,'RawResults'!Q4546)</x:f>
        <x:v>4</x:v>
      </x:c>
      <x:c r="H564" s="15" t="n">
        <x:f>G564/C564</x:f>
        <x:v>0.5714285714285714</x:v>
      </x:c>
      <x:c r="I564" s="9" t="n">
        <x:f>IF(G564=C564,1,0)</x:f>
        <x:v>0</x:v>
      </x:c>
      <x:c r="J564" s="9" t="n">
        <x:f>G564-D564</x:f>
        <x:v>0</x:v>
      </x:c>
    </x:row>
    <x:row r="565" ht="23" customHeight="1">
      <x:c r="A565" s="9" t="str">
        <x:v>SINGLESHOT</x:v>
      </x:c>
      <x:c r="B565" s="9" t="str">
        <x:v>I2-032</x:v>
      </x:c>
      <x:c r="C565" s="9" t="n">
        <x:v>6</x:v>
      </x:c>
      <x:c r="D565" s="9" t="n">
        <x:f>SUM('RawResults'!M4547,'RawResults'!M4548,'RawResults'!M4549,'RawResults'!M4550,'RawResults'!M4551,'RawResults'!M4552)</x:f>
        <x:v>4</x:v>
      </x:c>
      <x:c r="E565" s="15" t="n">
        <x:f>D565/C565</x:f>
        <x:v>0.6666666666666666</x:v>
      </x:c>
      <x:c r="F565" s="9" t="n">
        <x:f>IF(D565=C565,1,0)</x:f>
        <x:v>0</x:v>
      </x:c>
      <x:c r="G565" s="9" t="n">
        <x:f>SUM('RawResults'!Q4547,'RawResults'!Q4548,'RawResults'!Q4549,'RawResults'!Q4550,'RawResults'!Q4551,'RawResults'!Q4552)</x:f>
        <x:v>4</x:v>
      </x:c>
      <x:c r="H565" s="15" t="n">
        <x:f>G565/C565</x:f>
        <x:v>0.6666666666666666</x:v>
      </x:c>
      <x:c r="I565" s="9" t="n">
        <x:f>IF(G565=C565,1,0)</x:f>
        <x:v>0</x:v>
      </x:c>
      <x:c r="J565" s="9" t="n">
        <x:f>G565-D565</x:f>
        <x:v>0</x:v>
      </x:c>
    </x:row>
    <x:row r="566" ht="23" customHeight="1">
      <x:c r="A566" s="9" t="str">
        <x:v>SINGLESHOT</x:v>
      </x:c>
      <x:c r="B566" s="9" t="str">
        <x:v>I2-034</x:v>
      </x:c>
      <x:c r="C566" s="9" t="n">
        <x:v>6</x:v>
      </x:c>
      <x:c r="D566" s="9" t="n">
        <x:f>SUM('RawResults'!M4553,'RawResults'!M4554,'RawResults'!M4555,'RawResults'!M4556,'RawResults'!M4557,'RawResults'!M4558)</x:f>
        <x:v>0</x:v>
      </x:c>
      <x:c r="E566" s="15" t="n">
        <x:f>D566/C566</x:f>
        <x:v>0</x:v>
      </x:c>
      <x:c r="F566" s="9" t="n">
        <x:f>IF(D566=C566,1,0)</x:f>
        <x:v>0</x:v>
      </x:c>
      <x:c r="G566" s="9" t="n">
        <x:f>SUM('RawResults'!Q4553,'RawResults'!Q4554,'RawResults'!Q4555,'RawResults'!Q4556,'RawResults'!Q4557,'RawResults'!Q4558)</x:f>
        <x:v>0</x:v>
      </x:c>
      <x:c r="H566" s="15" t="n">
        <x:f>G566/C566</x:f>
        <x:v>0</x:v>
      </x:c>
      <x:c r="I566" s="9" t="n">
        <x:f>IF(G566=C566,1,0)</x:f>
        <x:v>0</x:v>
      </x:c>
      <x:c r="J566" s="9" t="n">
        <x:f>G566-D566</x:f>
        <x:v>0</x:v>
      </x:c>
    </x:row>
    <x:row r="567" ht="23" customHeight="1">
      <x:c r="A567" s="9" t="str">
        <x:v>SINGLESHOT</x:v>
      </x:c>
      <x:c r="B567" s="9" t="str">
        <x:v>I2-035</x:v>
      </x:c>
      <x:c r="C567" s="9" t="n">
        <x:v>6</x:v>
      </x:c>
      <x:c r="D567" s="9" t="n">
        <x:f>SUM('RawResults'!M4559,'RawResults'!M4560,'RawResults'!M4561,'RawResults'!M4562,'RawResults'!M4563,'RawResults'!M4564)</x:f>
        <x:v>3</x:v>
      </x:c>
      <x:c r="E567" s="15" t="n">
        <x:f>D567/C567</x:f>
        <x:v>0.5</x:v>
      </x:c>
      <x:c r="F567" s="9" t="n">
        <x:f>IF(D567=C567,1,0)</x:f>
        <x:v>0</x:v>
      </x:c>
      <x:c r="G567" s="9" t="n">
        <x:f>SUM('RawResults'!Q4559,'RawResults'!Q4560,'RawResults'!Q4561,'RawResults'!Q4562,'RawResults'!Q4563,'RawResults'!Q4564)</x:f>
        <x:v>3</x:v>
      </x:c>
      <x:c r="H567" s="15" t="n">
        <x:f>G567/C567</x:f>
        <x:v>0.5</x:v>
      </x:c>
      <x:c r="I567" s="9" t="n">
        <x:f>IF(G567=C567,1,0)</x:f>
        <x:v>0</x:v>
      </x:c>
      <x:c r="J567" s="9" t="n">
        <x:f>G567-D567</x:f>
        <x:v>0</x:v>
      </x:c>
    </x:row>
    <x:row r="568" ht="23" customHeight="1">
      <x:c r="A568" s="9" t="str">
        <x:v>SINGLESHOT</x:v>
      </x:c>
      <x:c r="B568" s="9" t="str">
        <x:v>I2-037</x:v>
      </x:c>
      <x:c r="C568" s="9" t="n">
        <x:v>5</x:v>
      </x:c>
      <x:c r="D568" s="9" t="n">
        <x:f>SUM('RawResults'!M4565,'RawResults'!M4566,'RawResults'!M4567,'RawResults'!M4568,'RawResults'!M4569)</x:f>
        <x:v>0</x:v>
      </x:c>
      <x:c r="E568" s="15" t="n">
        <x:f>D568/C568</x:f>
        <x:v>0</x:v>
      </x:c>
      <x:c r="F568" s="9" t="n">
        <x:f>IF(D568=C568,1,0)</x:f>
        <x:v>0</x:v>
      </x:c>
      <x:c r="G568" s="9" t="n">
        <x:f>SUM('RawResults'!Q4565,'RawResults'!Q4566,'RawResults'!Q4567,'RawResults'!Q4568,'RawResults'!Q4569)</x:f>
        <x:v>0</x:v>
      </x:c>
      <x:c r="H568" s="15" t="n">
        <x:f>G568/C568</x:f>
        <x:v>0</x:v>
      </x:c>
      <x:c r="I568" s="9" t="n">
        <x:f>IF(G568=C568,1,0)</x:f>
        <x:v>0</x:v>
      </x:c>
      <x:c r="J568" s="9" t="n">
        <x:f>G568-D568</x:f>
        <x:v>0</x:v>
      </x:c>
    </x:row>
    <x:row r="569" ht="23" customHeight="1">
      <x:c r="A569" s="9" t="str">
        <x:v>SINGLESHOT</x:v>
      </x:c>
      <x:c r="B569" s="9" t="str">
        <x:v>I2-040</x:v>
      </x:c>
      <x:c r="C569" s="9" t="n">
        <x:v>8</x:v>
      </x:c>
      <x:c r="D569" s="9" t="n">
        <x:f>SUM('RawResults'!M4570,'RawResults'!M4571,'RawResults'!M4572,'RawResults'!M4573,'RawResults'!M4574,'RawResults'!M4575,'RawResults'!M4576,'RawResults'!M4577)</x:f>
        <x:v>4</x:v>
      </x:c>
      <x:c r="E569" s="15" t="n">
        <x:f>D569/C569</x:f>
        <x:v>0.5</x:v>
      </x:c>
      <x:c r="F569" s="9" t="n">
        <x:f>IF(D569=C569,1,0)</x:f>
        <x:v>0</x:v>
      </x:c>
      <x:c r="G569" s="9" t="n">
        <x:f>SUM('RawResults'!Q4570,'RawResults'!Q4571,'RawResults'!Q4572,'RawResults'!Q4573,'RawResults'!Q4574,'RawResults'!Q4575,'RawResults'!Q4576,'RawResults'!Q4577)</x:f>
        <x:v>4</x:v>
      </x:c>
      <x:c r="H569" s="15" t="n">
        <x:f>G569/C569</x:f>
        <x:v>0.5</x:v>
      </x:c>
      <x:c r="I569" s="9" t="n">
        <x:f>IF(G569=C569,1,0)</x:f>
        <x:v>0</x:v>
      </x:c>
      <x:c r="J569" s="9" t="n">
        <x:f>G569-D569</x:f>
        <x:v>0</x:v>
      </x:c>
    </x:row>
    <x:row r="570" ht="23" customHeight="1">
      <x:c r="A570" s="9" t="str">
        <x:v>SINGLESHOT</x:v>
      </x:c>
      <x:c r="B570" s="9" t="str">
        <x:v>I2-041</x:v>
      </x:c>
      <x:c r="C570" s="9" t="n">
        <x:v>7</x:v>
      </x:c>
      <x:c r="D570" s="9" t="n">
        <x:f>SUM('RawResults'!M4578,'RawResults'!M4579,'RawResults'!M4580,'RawResults'!M4581,'RawResults'!M4582,'RawResults'!M4583,'RawResults'!M4584)</x:f>
        <x:v>7</x:v>
      </x:c>
      <x:c r="E570" s="15" t="n">
        <x:f>D570/C570</x:f>
        <x:v>1</x:v>
      </x:c>
      <x:c r="F570" s="9" t="n">
        <x:f>IF(D570=C570,1,0)</x:f>
        <x:v>1</x:v>
      </x:c>
      <x:c r="G570" s="9" t="n">
        <x:f>SUM('RawResults'!Q4578,'RawResults'!Q4579,'RawResults'!Q4580,'RawResults'!Q4581,'RawResults'!Q4582,'RawResults'!Q4583,'RawResults'!Q4584)</x:f>
        <x:v>7</x:v>
      </x:c>
      <x:c r="H570" s="15" t="n">
        <x:f>G570/C570</x:f>
        <x:v>1</x:v>
      </x:c>
      <x:c r="I570" s="9" t="n">
        <x:f>IF(G570=C570,1,0)</x:f>
        <x:v>1</x:v>
      </x:c>
      <x:c r="J570" s="9" t="n">
        <x:f>G570-D570</x:f>
        <x:v>0</x:v>
      </x:c>
    </x:row>
    <x:row r="571" ht="23" customHeight="1">
      <x:c r="A571" s="9" t="str">
        <x:v>SINGLESHOT</x:v>
      </x:c>
      <x:c r="B571" s="9" t="str">
        <x:v>I2-042</x:v>
      </x:c>
      <x:c r="C571" s="9" t="n">
        <x:v>7</x:v>
      </x:c>
      <x:c r="D571" s="9" t="n">
        <x:f>SUM('RawResults'!M4585,'RawResults'!M4586,'RawResults'!M4587,'RawResults'!M4588,'RawResults'!M4589,'RawResults'!M4590,'RawResults'!M4591)</x:f>
        <x:v>7</x:v>
      </x:c>
      <x:c r="E571" s="15" t="n">
        <x:f>D571/C571</x:f>
        <x:v>1</x:v>
      </x:c>
      <x:c r="F571" s="9" t="n">
        <x:f>IF(D571=C571,1,0)</x:f>
        <x:v>1</x:v>
      </x:c>
      <x:c r="G571" s="9" t="n">
        <x:f>SUM('RawResults'!Q4585,'RawResults'!Q4586,'RawResults'!Q4587,'RawResults'!Q4588,'RawResults'!Q4589,'RawResults'!Q4590,'RawResults'!Q4591)</x:f>
        <x:v>7</x:v>
      </x:c>
      <x:c r="H571" s="15" t="n">
        <x:f>G571/C571</x:f>
        <x:v>1</x:v>
      </x:c>
      <x:c r="I571" s="9" t="n">
        <x:f>IF(G571=C571,1,0)</x:f>
        <x:v>1</x:v>
      </x:c>
      <x:c r="J571" s="9" t="n">
        <x:f>G571-D571</x:f>
        <x:v>0</x:v>
      </x:c>
    </x:row>
    <x:row r="572" ht="23" customHeight="1">
      <x:c r="A572" s="9" t="str">
        <x:v>SINGLESHOT</x:v>
      </x:c>
      <x:c r="B572" s="9" t="str">
        <x:v>I2-043</x:v>
      </x:c>
      <x:c r="C572" s="9" t="n">
        <x:v>6</x:v>
      </x:c>
      <x:c r="D572" s="9" t="n">
        <x:f>SUM('RawResults'!M4592,'RawResults'!M4593,'RawResults'!M4594,'RawResults'!M4595,'RawResults'!M4596,'RawResults'!M4597)</x:f>
        <x:v>6</x:v>
      </x:c>
      <x:c r="E572" s="15" t="n">
        <x:f>D572/C572</x:f>
        <x:v>1</x:v>
      </x:c>
      <x:c r="F572" s="9" t="n">
        <x:f>IF(D572=C572,1,0)</x:f>
        <x:v>1</x:v>
      </x:c>
      <x:c r="G572" s="9" t="n">
        <x:f>SUM('RawResults'!Q4592,'RawResults'!Q4593,'RawResults'!Q4594,'RawResults'!Q4595,'RawResults'!Q4596,'RawResults'!Q4597)</x:f>
        <x:v>6</x:v>
      </x:c>
      <x:c r="H572" s="15" t="n">
        <x:f>G572/C572</x:f>
        <x:v>1</x:v>
      </x:c>
      <x:c r="I572" s="9" t="n">
        <x:f>IF(G572=C572,1,0)</x:f>
        <x:v>1</x:v>
      </x:c>
      <x:c r="J572" s="9" t="n">
        <x:f>G572-D572</x:f>
        <x:v>0</x:v>
      </x:c>
    </x:row>
    <x:row r="573" ht="23" customHeight="1">
      <x:c r="A573" s="9" t="str">
        <x:v>SINGLESHOT</x:v>
      </x:c>
      <x:c r="B573" s="9" t="str">
        <x:v>I2-046</x:v>
      </x:c>
      <x:c r="C573" s="9" t="n">
        <x:v>10</x:v>
      </x:c>
      <x:c r="D573" s="9" t="n">
        <x:f>SUM('RawResults'!M4598,'RawResults'!M4599,'RawResults'!M4600,'RawResults'!M4601,'RawResults'!M4602,'RawResults'!M4603,'RawResults'!M4604,'RawResults'!M4605,'RawResults'!M4606,'RawResults'!M4607)</x:f>
        <x:v>0</x:v>
      </x:c>
      <x:c r="E573" s="15" t="n">
        <x:f>D573/C573</x:f>
        <x:v>0</x:v>
      </x:c>
      <x:c r="F573" s="9" t="n">
        <x:f>IF(D573=C573,1,0)</x:f>
        <x:v>0</x:v>
      </x:c>
      <x:c r="G573" s="9" t="n">
        <x:f>SUM('RawResults'!Q4598,'RawResults'!Q4599,'RawResults'!Q4600,'RawResults'!Q4601,'RawResults'!Q4602,'RawResults'!Q4603,'RawResults'!Q4604,'RawResults'!Q4605,'RawResults'!Q4606,'RawResults'!Q4607)</x:f>
        <x:v>0</x:v>
      </x:c>
      <x:c r="H573" s="15" t="n">
        <x:f>G573/C573</x:f>
        <x:v>0</x:v>
      </x:c>
      <x:c r="I573" s="9" t="n">
        <x:f>IF(G573=C573,1,0)</x:f>
        <x:v>0</x:v>
      </x:c>
      <x:c r="J573" s="9" t="n">
        <x:f>G573-D573</x:f>
        <x:v>0</x:v>
      </x:c>
    </x:row>
    <x:row r="574" ht="23" customHeight="1">
      <x:c r="A574" s="9" t="str">
        <x:v>SINGLESHOT</x:v>
      </x:c>
      <x:c r="B574" s="9" t="str">
        <x:v>I2-047</x:v>
      </x:c>
      <x:c r="C574" s="9" t="n">
        <x:v>8</x:v>
      </x:c>
      <x:c r="D574" s="9" t="n">
        <x:f>SUM('RawResults'!M4608,'RawResults'!M4609,'RawResults'!M4610,'RawResults'!M4611,'RawResults'!M4612,'RawResults'!M4613,'RawResults'!M4614,'RawResults'!M4615)</x:f>
        <x:v>8</x:v>
      </x:c>
      <x:c r="E574" s="15" t="n">
        <x:f>D574/C574</x:f>
        <x:v>1</x:v>
      </x:c>
      <x:c r="F574" s="9" t="n">
        <x:f>IF(D574=C574,1,0)</x:f>
        <x:v>1</x:v>
      </x:c>
      <x:c r="G574" s="9" t="n">
        <x:f>SUM('RawResults'!Q4608,'RawResults'!Q4609,'RawResults'!Q4610,'RawResults'!Q4611,'RawResults'!Q4612,'RawResults'!Q4613,'RawResults'!Q4614,'RawResults'!Q4615)</x:f>
        <x:v>8</x:v>
      </x:c>
      <x:c r="H574" s="15" t="n">
        <x:f>G574/C574</x:f>
        <x:v>1</x:v>
      </x:c>
      <x:c r="I574" s="9" t="n">
        <x:f>IF(G574=C574,1,0)</x:f>
        <x:v>1</x:v>
      </x:c>
      <x:c r="J574" s="9" t="n">
        <x:f>G574-D574</x:f>
        <x:v>0</x:v>
      </x:c>
    </x:row>
    <x:row r="575" ht="23" customHeight="1">
      <x:c r="A575" s="9" t="str">
        <x:v>SINGLESHOT</x:v>
      </x:c>
      <x:c r="B575" s="9" t="str">
        <x:v>I2-048</x:v>
      </x:c>
      <x:c r="C575" s="9" t="n">
        <x:v>152</x:v>
      </x:c>
      <x:c r="D575" s="9" t="n">
        <x:f>SUM('RawResults'!M4616,'RawResults'!M4617,'RawResults'!M4618,'RawResults'!M4619,'RawResults'!M4620,'RawResults'!M4621,'RawResults'!M4622,'RawResults'!M4623,'RawResults'!M4624,'RawResults'!M4625,'RawResults'!M4626,'RawResults'!M4627,'RawResults'!M4628,'RawResults'!M4629,'RawResults'!M4630,'RawResults'!M4631,'RawResults'!M4632,'RawResults'!M4633,'RawResults'!M4634,'RawResults'!M4635,'RawResults'!M4636,'RawResults'!M4637,'RawResults'!M4638,'RawResults'!M4639,'RawResults'!M4640,'RawResults'!M4641,'RawResults'!M4642,'RawResults'!M4643,'RawResults'!M4644,'RawResults'!M4645,'RawResults'!M4646,'RawResults'!M4647,'RawResults'!M4648,'RawResults'!M4649,'RawResults'!M4650,'RawResults'!M4651,'RawResults'!M4652,'RawResults'!M4653,'RawResults'!M4654,'RawResults'!M4655,'RawResults'!M4656,'RawResults'!M4657,'RawResults'!M4658,'RawResults'!M4659,'RawResults'!M4660,'RawResults'!M4661,'RawResults'!M4662,'RawResults'!M4663,'RawResults'!M4664,'RawResults'!M4665,'RawResults'!M4666,'RawResults'!M4667,'RawResults'!M4668,'RawResults'!M4669,'RawResults'!M4670,'RawResults'!M4671,'RawResults'!M4672,'RawResults'!M4673,'RawResults'!M4674,'RawResults'!M4675,'RawResults'!M4676,'RawResults'!M4677,'RawResults'!M4678,'RawResults'!M4679,'RawResults'!M4680,'RawResults'!M4681,'RawResults'!M4682,'RawResults'!M4683,'RawResults'!M4684,'RawResults'!M4685,'RawResults'!M4686,'RawResults'!M4687,'RawResults'!M4688,'RawResults'!M4689,'RawResults'!M4690,'RawResults'!M4691,'RawResults'!M4692,'RawResults'!M4693,'RawResults'!M4694,'RawResults'!M4695,'RawResults'!M4696,'RawResults'!M4697,'RawResults'!M4698,'RawResults'!M4699,'RawResults'!M4700,'RawResults'!M4701,'RawResults'!M4702,'RawResults'!M4703,'RawResults'!M4704,'RawResults'!M4705,'RawResults'!M4706,'RawResults'!M4707,'RawResults'!M4708,'RawResults'!M4709,'RawResults'!M4710,'RawResults'!M4711,'RawResults'!M4712,'RawResults'!M4713,'RawResults'!M4714,'RawResults'!M4715,'RawResults'!M4716,'RawResults'!M4717,'RawResults'!M4718,'RawResults'!M4719,'RawResults'!M4720,'RawResults'!M4721,'RawResults'!M4722,'RawResults'!M4723,'RawResults'!M4724,'RawResults'!M4725,'RawResults'!M4726,'RawResults'!M4727,'RawResults'!M4728,'RawResults'!M4729,'RawResults'!M4730,'RawResults'!M4731,'RawResults'!M4732,'RawResults'!M4733,'RawResults'!M4734,'RawResults'!M4735,'RawResults'!M4736,'RawResults'!M4737,'RawResults'!M4738,'RawResults'!M4739,'RawResults'!M4740,'RawResults'!M4741,'RawResults'!M4742,'RawResults'!M4743,'RawResults'!M4744,'RawResults'!M4745,'RawResults'!M4746,'RawResults'!M4747,'RawResults'!M4748,'RawResults'!M4749,'RawResults'!M4750,'RawResults'!M4751,'RawResults'!M4752,'RawResults'!M4753,'RawResults'!M4754,'RawResults'!M4755,'RawResults'!M4756,'RawResults'!M4757,'RawResults'!M4758,'RawResults'!M4759,'RawResults'!M4760,'RawResults'!M4761,'RawResults'!M4762,'RawResults'!M4763,'RawResults'!M4764,'RawResults'!M4765,'RawResults'!M4766,'RawResults'!M4767)</x:f>
        <x:v>15</x:v>
      </x:c>
      <x:c r="E575" s="15" t="n">
        <x:f>D575/C575</x:f>
        <x:v>0.09868421052631579</x:v>
      </x:c>
      <x:c r="F575" s="9" t="n">
        <x:f>IF(D575=C575,1,0)</x:f>
        <x:v>0</x:v>
      </x:c>
      <x:c r="G575" s="9" t="n">
        <x:f>SUM('RawResults'!Q4616,'RawResults'!Q4617,'RawResults'!Q4618,'RawResults'!Q4619,'RawResults'!Q4620,'RawResults'!Q4621,'RawResults'!Q4622,'RawResults'!Q4623,'RawResults'!Q4624,'RawResults'!Q4625,'RawResults'!Q4626,'RawResults'!Q4627,'RawResults'!Q4628,'RawResults'!Q4629,'RawResults'!Q4630,'RawResults'!Q4631,'RawResults'!Q4632,'RawResults'!Q4633,'RawResults'!Q4634,'RawResults'!Q4635,'RawResults'!Q4636,'RawResults'!Q4637,'RawResults'!Q4638,'RawResults'!Q4639,'RawResults'!Q4640,'RawResults'!Q4641,'RawResults'!Q4642,'RawResults'!Q4643,'RawResults'!Q4644,'RawResults'!Q4645,'RawResults'!Q4646,'RawResults'!Q4647,'RawResults'!Q4648,'RawResults'!Q4649,'RawResults'!Q4650,'RawResults'!Q4651,'RawResults'!Q4652,'RawResults'!Q4653,'RawResults'!Q4654,'RawResults'!Q4655,'RawResults'!Q4656,'RawResults'!Q4657,'RawResults'!Q4658,'RawResults'!Q4659,'RawResults'!Q4660,'RawResults'!Q4661,'RawResults'!Q4662,'RawResults'!Q4663,'RawResults'!Q4664,'RawResults'!Q4665,'RawResults'!Q4666,'RawResults'!Q4667,'RawResults'!Q4668,'RawResults'!Q4669,'RawResults'!Q4670,'RawResults'!Q4671,'RawResults'!Q4672,'RawResults'!Q4673,'RawResults'!Q4674,'RawResults'!Q4675,'RawResults'!Q4676,'RawResults'!Q4677,'RawResults'!Q4678,'RawResults'!Q4679,'RawResults'!Q4680,'RawResults'!Q4681,'RawResults'!Q4682,'RawResults'!Q4683,'RawResults'!Q4684,'RawResults'!Q4685,'RawResults'!Q4686,'RawResults'!Q4687,'RawResults'!Q4688,'RawResults'!Q4689,'RawResults'!Q4690,'RawResults'!Q4691,'RawResults'!Q4692,'RawResults'!Q4693,'RawResults'!Q4694,'RawResults'!Q4695,'RawResults'!Q4696,'RawResults'!Q4697,'RawResults'!Q4698,'RawResults'!Q4699,'RawResults'!Q4700,'RawResults'!Q4701,'RawResults'!Q4702,'RawResults'!Q4703,'RawResults'!Q4704,'RawResults'!Q4705,'RawResults'!Q4706,'RawResults'!Q4707,'RawResults'!Q4708,'RawResults'!Q4709,'RawResults'!Q4710,'RawResults'!Q4711,'RawResults'!Q4712,'RawResults'!Q4713,'RawResults'!Q4714,'RawResults'!Q4715,'RawResults'!Q4716,'RawResults'!Q4717,'RawResults'!Q4718,'RawResults'!Q4719,'RawResults'!Q4720,'RawResults'!Q4721,'RawResults'!Q4722,'RawResults'!Q4723,'RawResults'!Q4724,'RawResults'!Q4725,'RawResults'!Q4726,'RawResults'!Q4727,'RawResults'!Q4728,'RawResults'!Q4729,'RawResults'!Q4730,'RawResults'!Q4731,'RawResults'!Q4732,'RawResults'!Q4733,'RawResults'!Q4734,'RawResults'!Q4735,'RawResults'!Q4736,'RawResults'!Q4737,'RawResults'!Q4738,'RawResults'!Q4739,'RawResults'!Q4740,'RawResults'!Q4741,'RawResults'!Q4742,'RawResults'!Q4743,'RawResults'!Q4744,'RawResults'!Q4745,'RawResults'!Q4746,'RawResults'!Q4747,'RawResults'!Q4748,'RawResults'!Q4749,'RawResults'!Q4750,'RawResults'!Q4751,'RawResults'!Q4752,'RawResults'!Q4753,'RawResults'!Q4754,'RawResults'!Q4755,'RawResults'!Q4756,'RawResults'!Q4757,'RawResults'!Q4758,'RawResults'!Q4759,'RawResults'!Q4760,'RawResults'!Q4761,'RawResults'!Q4762,'RawResults'!Q4763,'RawResults'!Q4764,'RawResults'!Q4765,'RawResults'!Q4766,'RawResults'!Q4767)</x:f>
        <x:v>15</x:v>
      </x:c>
      <x:c r="H575" s="15" t="n">
        <x:f>G575/C575</x:f>
        <x:v>0.09868421052631579</x:v>
      </x:c>
      <x:c r="I575" s="9" t="n">
        <x:f>IF(G575=C575,1,0)</x:f>
        <x:v>0</x:v>
      </x:c>
      <x:c r="J575" s="9" t="n">
        <x:f>G575-D575</x:f>
        <x:v>0</x:v>
      </x:c>
    </x:row>
    <x:row r="576" ht="23" customHeight="1">
      <x:c r="A576" s="9" t="str">
        <x:v>SINGLESHOT</x:v>
      </x:c>
      <x:c r="B576" s="9" t="str">
        <x:v>I2-050</x:v>
      </x:c>
      <x:c r="C576" s="9" t="n">
        <x:v>14</x:v>
      </x:c>
      <x:c r="D576" s="9" t="n">
        <x:f>SUM('RawResults'!M4768,'RawResults'!M4769,'RawResults'!M4770,'RawResults'!M4771,'RawResults'!M4772,'RawResults'!M4773,'RawResults'!M4774,'RawResults'!M4775,'RawResults'!M4776,'RawResults'!M4777,'RawResults'!M4778,'RawResults'!M4779,'RawResults'!M4780,'RawResults'!M4781)</x:f>
        <x:v>12</x:v>
      </x:c>
      <x:c r="E576" s="15" t="n">
        <x:f>D576/C576</x:f>
        <x:v>0.8571428571428571</x:v>
      </x:c>
      <x:c r="F576" s="9" t="n">
        <x:f>IF(D576=C576,1,0)</x:f>
        <x:v>0</x:v>
      </x:c>
      <x:c r="G576" s="9" t="n">
        <x:f>SUM('RawResults'!Q4768,'RawResults'!Q4769,'RawResults'!Q4770,'RawResults'!Q4771,'RawResults'!Q4772,'RawResults'!Q4773,'RawResults'!Q4774,'RawResults'!Q4775,'RawResults'!Q4776,'RawResults'!Q4777,'RawResults'!Q4778,'RawResults'!Q4779,'RawResults'!Q4780,'RawResults'!Q4781)</x:f>
        <x:v>12</x:v>
      </x:c>
      <x:c r="H576" s="15" t="n">
        <x:f>G576/C576</x:f>
        <x:v>0.8571428571428571</x:v>
      </x:c>
      <x:c r="I576" s="9" t="n">
        <x:f>IF(G576=C576,1,0)</x:f>
        <x:v>0</x:v>
      </x:c>
      <x:c r="J576" s="9" t="n">
        <x:f>G576-D576</x:f>
        <x:v>0</x:v>
      </x:c>
    </x:row>
    <x:row r="577" ht="23" customHeight="1">
      <x:c r="A577" s="9" t="str">
        <x:v>SINGLESHOT</x:v>
      </x:c>
      <x:c r="B577" s="9" t="str">
        <x:v>I2-051</x:v>
      </x:c>
      <x:c r="C577" s="9" t="n">
        <x:v>14</x:v>
      </x:c>
      <x:c r="D577" s="9" t="n">
        <x:f>SUM('RawResults'!M4782,'RawResults'!M4783,'RawResults'!M4784,'RawResults'!M4785,'RawResults'!M4786,'RawResults'!M4787,'RawResults'!M4788,'RawResults'!M4789,'RawResults'!M4790,'RawResults'!M4791,'RawResults'!M4792,'RawResults'!M4793,'RawResults'!M4794,'RawResults'!M4795)</x:f>
        <x:v>9</x:v>
      </x:c>
      <x:c r="E577" s="15" t="n">
        <x:f>D577/C577</x:f>
        <x:v>0.6428571428571429</x:v>
      </x:c>
      <x:c r="F577" s="9" t="n">
        <x:f>IF(D577=C577,1,0)</x:f>
        <x:v>0</x:v>
      </x:c>
      <x:c r="G577" s="9" t="n">
        <x:f>SUM('RawResults'!Q4782,'RawResults'!Q4783,'RawResults'!Q4784,'RawResults'!Q4785,'RawResults'!Q4786,'RawResults'!Q4787,'RawResults'!Q4788,'RawResults'!Q4789,'RawResults'!Q4790,'RawResults'!Q4791,'RawResults'!Q4792,'RawResults'!Q4793,'RawResults'!Q4794,'RawResults'!Q4795)</x:f>
        <x:v>9</x:v>
      </x:c>
      <x:c r="H577" s="15" t="n">
        <x:f>G577/C577</x:f>
        <x:v>0.6428571428571429</x:v>
      </x:c>
      <x:c r="I577" s="9" t="n">
        <x:f>IF(G577=C577,1,0)</x:f>
        <x:v>0</x:v>
      </x:c>
      <x:c r="J577" s="9" t="n">
        <x:f>G577-D577</x:f>
        <x:v>0</x:v>
      </x:c>
    </x:row>
    <x:row r="578" ht="23" customHeight="1">
      <x:c r="A578" s="9" t="str">
        <x:v>SINGLESHOT</x:v>
      </x:c>
      <x:c r="B578" s="9" t="str">
        <x:v>I2-052</x:v>
      </x:c>
      <x:c r="C578" s="9" t="n">
        <x:v>12</x:v>
      </x:c>
      <x:c r="D578" s="9" t="n">
        <x:f>SUM('RawResults'!M4796,'RawResults'!M4797,'RawResults'!M4798,'RawResults'!M4799,'RawResults'!M4800,'RawResults'!M4801,'RawResults'!M4802,'RawResults'!M4803,'RawResults'!M4804,'RawResults'!M4805,'RawResults'!M4806,'RawResults'!M4807)</x:f>
        <x:v>9</x:v>
      </x:c>
      <x:c r="E578" s="15" t="n">
        <x:f>D578/C578</x:f>
        <x:v>0.75</x:v>
      </x:c>
      <x:c r="F578" s="9" t="n">
        <x:f>IF(D578=C578,1,0)</x:f>
        <x:v>0</x:v>
      </x:c>
      <x:c r="G578" s="9" t="n">
        <x:f>SUM('RawResults'!Q4796,'RawResults'!Q4797,'RawResults'!Q4798,'RawResults'!Q4799,'RawResults'!Q4800,'RawResults'!Q4801,'RawResults'!Q4802,'RawResults'!Q4803,'RawResults'!Q4804,'RawResults'!Q4805,'RawResults'!Q4806,'RawResults'!Q4807)</x:f>
        <x:v>9</x:v>
      </x:c>
      <x:c r="H578" s="15" t="n">
        <x:f>G578/C578</x:f>
        <x:v>0.75</x:v>
      </x:c>
      <x:c r="I578" s="9" t="n">
        <x:f>IF(G578=C578,1,0)</x:f>
        <x:v>0</x:v>
      </x:c>
      <x:c r="J578" s="9" t="n">
        <x:f>G578-D578</x:f>
        <x:v>0</x:v>
      </x:c>
    </x:row>
    <x:row r="579" ht="23" customHeight="1">
      <x:c r="A579" s="9" t="str">
        <x:v>SINGLESHOT</x:v>
      </x:c>
      <x:c r="B579" s="9" t="str">
        <x:v>I2-054</x:v>
      </x:c>
      <x:c r="C579" s="9" t="n">
        <x:v>12</x:v>
      </x:c>
      <x:c r="D579" s="9" t="n">
        <x:f>SUM('RawResults'!M4808,'RawResults'!M4809,'RawResults'!M4810,'RawResults'!M4811,'RawResults'!M4812,'RawResults'!M4813,'RawResults'!M4814,'RawResults'!M4815,'RawResults'!M4816,'RawResults'!M4817,'RawResults'!M4818,'RawResults'!M4819)</x:f>
        <x:v>9</x:v>
      </x:c>
      <x:c r="E579" s="15" t="n">
        <x:f>D579/C579</x:f>
        <x:v>0.75</x:v>
      </x:c>
      <x:c r="F579" s="9" t="n">
        <x:f>IF(D579=C579,1,0)</x:f>
        <x:v>0</x:v>
      </x:c>
      <x:c r="G579" s="9" t="n">
        <x:f>SUM('RawResults'!Q4808,'RawResults'!Q4809,'RawResults'!Q4810,'RawResults'!Q4811,'RawResults'!Q4812,'RawResults'!Q4813,'RawResults'!Q4814,'RawResults'!Q4815,'RawResults'!Q4816,'RawResults'!Q4817,'RawResults'!Q4818,'RawResults'!Q4819)</x:f>
        <x:v>9</x:v>
      </x:c>
      <x:c r="H579" s="15" t="n">
        <x:f>G579/C579</x:f>
        <x:v>0.75</x:v>
      </x:c>
      <x:c r="I579" s="9" t="n">
        <x:f>IF(G579=C579,1,0)</x:f>
        <x:v>0</x:v>
      </x:c>
      <x:c r="J579" s="9" t="n">
        <x:f>G579-D579</x:f>
        <x:v>0</x:v>
      </x:c>
    </x:row>
    <x:row r="580" ht="23" customHeight="1">
      <x:c r="A580" s="9" t="str">
        <x:v>SINGLESHOT</x:v>
      </x:c>
      <x:c r="B580" s="9" t="str">
        <x:v>I2-055</x:v>
      </x:c>
      <x:c r="C580" s="9" t="n">
        <x:v>9</x:v>
      </x:c>
      <x:c r="D580" s="9" t="n">
        <x:f>SUM('RawResults'!M4820,'RawResults'!M4821,'RawResults'!M4822,'RawResults'!M4823,'RawResults'!M4824,'RawResults'!M4825,'RawResults'!M4826,'RawResults'!M4827,'RawResults'!M4828)</x:f>
        <x:v>7</x:v>
      </x:c>
      <x:c r="E580" s="15" t="n">
        <x:f>D580/C580</x:f>
        <x:v>0.7777777777777778</x:v>
      </x:c>
      <x:c r="F580" s="9" t="n">
        <x:f>IF(D580=C580,1,0)</x:f>
        <x:v>0</x:v>
      </x:c>
      <x:c r="G580" s="9" t="n">
        <x:f>SUM('RawResults'!Q4820,'RawResults'!Q4821,'RawResults'!Q4822,'RawResults'!Q4823,'RawResults'!Q4824,'RawResults'!Q4825,'RawResults'!Q4826,'RawResults'!Q4827,'RawResults'!Q4828)</x:f>
        <x:v>7</x:v>
      </x:c>
      <x:c r="H580" s="15" t="n">
        <x:f>G580/C580</x:f>
        <x:v>0.7777777777777778</x:v>
      </x:c>
      <x:c r="I580" s="9" t="n">
        <x:f>IF(G580=C580,1,0)</x:f>
        <x:v>0</x:v>
      </x:c>
      <x:c r="J580" s="9" t="n">
        <x:f>G580-D580</x:f>
        <x:v>0</x:v>
      </x:c>
    </x:row>
    <x:row r="581" ht="23" customHeight="1">
      <x:c r="A581" s="9" t="str">
        <x:v>SINGLESHOT</x:v>
      </x:c>
      <x:c r="B581" s="9" t="str">
        <x:v>I2-060</x:v>
      </x:c>
      <x:c r="C581" s="9" t="n">
        <x:v>6</x:v>
      </x:c>
      <x:c r="D581" s="9" t="n">
        <x:f>SUM('RawResults'!M4829,'RawResults'!M4830,'RawResults'!M4831,'RawResults'!M4832,'RawResults'!M4833,'RawResults'!M4834)</x:f>
        <x:v>0</x:v>
      </x:c>
      <x:c r="E581" s="15" t="n">
        <x:f>D581/C581</x:f>
        <x:v>0</x:v>
      </x:c>
      <x:c r="F581" s="9" t="n">
        <x:f>IF(D581=C581,1,0)</x:f>
        <x:v>0</x:v>
      </x:c>
      <x:c r="G581" s="9" t="n">
        <x:f>SUM('RawResults'!Q4829,'RawResults'!Q4830,'RawResults'!Q4831,'RawResults'!Q4832,'RawResults'!Q4833,'RawResults'!Q4834)</x:f>
        <x:v>0</x:v>
      </x:c>
      <x:c r="H581" s="15" t="n">
        <x:f>G581/C581</x:f>
        <x:v>0</x:v>
      </x:c>
      <x:c r="I581" s="9" t="n">
        <x:f>IF(G581=C581,1,0)</x:f>
        <x:v>0</x:v>
      </x:c>
      <x:c r="J581" s="9" t="n">
        <x:f>G581-D581</x:f>
        <x:v>0</x:v>
      </x:c>
    </x:row>
    <x:row r="582" ht="23" customHeight="1">
      <x:c r="A582" s="9" t="str">
        <x:v>SINGLESHOT</x:v>
      </x:c>
      <x:c r="B582" s="9" t="str">
        <x:v>I2-061</x:v>
      </x:c>
      <x:c r="C582" s="9" t="n">
        <x:v>6</x:v>
      </x:c>
      <x:c r="D582" s="9" t="n">
        <x:f>SUM('RawResults'!M4835,'RawResults'!M4836,'RawResults'!M4837,'RawResults'!M4838,'RawResults'!M4839,'RawResults'!M4840)</x:f>
        <x:v>3</x:v>
      </x:c>
      <x:c r="E582" s="15" t="n">
        <x:f>D582/C582</x:f>
        <x:v>0.5</x:v>
      </x:c>
      <x:c r="F582" s="9" t="n">
        <x:f>IF(D582=C582,1,0)</x:f>
        <x:v>0</x:v>
      </x:c>
      <x:c r="G582" s="9" t="n">
        <x:f>SUM('RawResults'!Q4835,'RawResults'!Q4836,'RawResults'!Q4837,'RawResults'!Q4838,'RawResults'!Q4839,'RawResults'!Q4840)</x:f>
        <x:v>3</x:v>
      </x:c>
      <x:c r="H582" s="15" t="n">
        <x:f>G582/C582</x:f>
        <x:v>0.5</x:v>
      </x:c>
      <x:c r="I582" s="9" t="n">
        <x:f>IF(G582=C582,1,0)</x:f>
        <x:v>0</x:v>
      </x:c>
      <x:c r="J582" s="9" t="n">
        <x:f>G582-D582</x:f>
        <x:v>0</x:v>
      </x:c>
    </x:row>
    <x:row r="583" ht="23" customHeight="1">
      <x:c r="A583" s="9" t="str">
        <x:v>SINGLESHOT</x:v>
      </x:c>
      <x:c r="B583" s="9" t="str">
        <x:v>I2-062</x:v>
      </x:c>
      <x:c r="C583" s="9" t="n">
        <x:v>6</x:v>
      </x:c>
      <x:c r="D583" s="9" t="n">
        <x:f>SUM('RawResults'!M4841,'RawResults'!M4842,'RawResults'!M4843,'RawResults'!M4844,'RawResults'!M4845,'RawResults'!M4846)</x:f>
        <x:v>2</x:v>
      </x:c>
      <x:c r="E583" s="15" t="n">
        <x:f>D583/C583</x:f>
        <x:v>0.3333333333333333</x:v>
      </x:c>
      <x:c r="F583" s="9" t="n">
        <x:f>IF(D583=C583,1,0)</x:f>
        <x:v>0</x:v>
      </x:c>
      <x:c r="G583" s="9" t="n">
        <x:f>SUM('RawResults'!Q4841,'RawResults'!Q4842,'RawResults'!Q4843,'RawResults'!Q4844,'RawResults'!Q4845,'RawResults'!Q4846)</x:f>
        <x:v>2</x:v>
      </x:c>
      <x:c r="H583" s="15" t="n">
        <x:f>G583/C583</x:f>
        <x:v>0.3333333333333333</x:v>
      </x:c>
      <x:c r="I583" s="9" t="n">
        <x:f>IF(G583=C583,1,0)</x:f>
        <x:v>0</x:v>
      </x:c>
      <x:c r="J583" s="9" t="n">
        <x:f>G583-D583</x:f>
        <x:v>0</x:v>
      </x:c>
    </x:row>
    <x:row r="584" ht="23" customHeight="1">
      <x:c r="A584" s="9" t="str">
        <x:v>SINGLESHOT</x:v>
      </x:c>
      <x:c r="B584" s="9" t="str">
        <x:v>I2-064</x:v>
      </x:c>
      <x:c r="C584" s="9" t="n">
        <x:v>9</x:v>
      </x:c>
      <x:c r="D584" s="9" t="n">
        <x:f>SUM('RawResults'!M4847,'RawResults'!M4848,'RawResults'!M4849,'RawResults'!M4850,'RawResults'!M4851,'RawResults'!M4852,'RawResults'!M4853,'RawResults'!M4854,'RawResults'!M4855)</x:f>
        <x:v>7</x:v>
      </x:c>
      <x:c r="E584" s="15" t="n">
        <x:f>D584/C584</x:f>
        <x:v>0.7777777777777778</x:v>
      </x:c>
      <x:c r="F584" s="9" t="n">
        <x:f>IF(D584=C584,1,0)</x:f>
        <x:v>0</x:v>
      </x:c>
      <x:c r="G584" s="9" t="n">
        <x:f>SUM('RawResults'!Q4847,'RawResults'!Q4848,'RawResults'!Q4849,'RawResults'!Q4850,'RawResults'!Q4851,'RawResults'!Q4852,'RawResults'!Q4853,'RawResults'!Q4854,'RawResults'!Q4855)</x:f>
        <x:v>7</x:v>
      </x:c>
      <x:c r="H584" s="15" t="n">
        <x:f>G584/C584</x:f>
        <x:v>0.7777777777777778</x:v>
      </x:c>
      <x:c r="I584" s="9" t="n">
        <x:f>IF(G584=C584,1,0)</x:f>
        <x:v>0</x:v>
      </x:c>
      <x:c r="J584" s="9" t="n">
        <x:f>G584-D584</x:f>
        <x:v>0</x:v>
      </x:c>
    </x:row>
    <x:row r="585" ht="23" customHeight="1">
      <x:c r="A585" s="9" t="str">
        <x:v>SINGLESHOT</x:v>
      </x:c>
      <x:c r="B585" s="9" t="str">
        <x:v>I2-065</x:v>
      </x:c>
      <x:c r="C585" s="9" t="n">
        <x:v>9</x:v>
      </x:c>
      <x:c r="D585" s="9" t="n">
        <x:f>SUM('RawResults'!M4856,'RawResults'!M4857,'RawResults'!M4858,'RawResults'!M4859,'RawResults'!M4860,'RawResults'!M4861,'RawResults'!M4862,'RawResults'!M4863,'RawResults'!M4864)</x:f>
        <x:v>8</x:v>
      </x:c>
      <x:c r="E585" s="15" t="n">
        <x:f>D585/C585</x:f>
        <x:v>0.8888888888888888</x:v>
      </x:c>
      <x:c r="F585" s="9" t="n">
        <x:f>IF(D585=C585,1,0)</x:f>
        <x:v>0</x:v>
      </x:c>
      <x:c r="G585" s="9" t="n">
        <x:f>SUM('RawResults'!Q4856,'RawResults'!Q4857,'RawResults'!Q4858,'RawResults'!Q4859,'RawResults'!Q4860,'RawResults'!Q4861,'RawResults'!Q4862,'RawResults'!Q4863,'RawResults'!Q4864)</x:f>
        <x:v>8</x:v>
      </x:c>
      <x:c r="H585" s="15" t="n">
        <x:f>G585/C585</x:f>
        <x:v>0.8888888888888888</x:v>
      </x:c>
      <x:c r="I585" s="9" t="n">
        <x:f>IF(G585=C585,1,0)</x:f>
        <x:v>0</x:v>
      </x:c>
      <x:c r="J585" s="9" t="n">
        <x:f>G585-D585</x:f>
        <x:v>0</x:v>
      </x:c>
    </x:row>
    <x:row r="586" ht="23" customHeight="1">
      <x:c r="A586" s="9" t="str">
        <x:v>SINGLESHOT</x:v>
      </x:c>
      <x:c r="B586" s="9" t="str">
        <x:v>I2-066</x:v>
      </x:c>
      <x:c r="C586" s="9" t="n">
        <x:v>7</x:v>
      </x:c>
      <x:c r="D586" s="9" t="n">
        <x:f>SUM('RawResults'!M4865,'RawResults'!M4866,'RawResults'!M4867,'RawResults'!M4868,'RawResults'!M4869,'RawResults'!M4870,'RawResults'!M4871)</x:f>
        <x:v>7</x:v>
      </x:c>
      <x:c r="E586" s="15" t="n">
        <x:f>D586/C586</x:f>
        <x:v>1</x:v>
      </x:c>
      <x:c r="F586" s="9" t="n">
        <x:f>IF(D586=C586,1,0)</x:f>
        <x:v>1</x:v>
      </x:c>
      <x:c r="G586" s="9" t="n">
        <x:f>SUM('RawResults'!Q4865,'RawResults'!Q4866,'RawResults'!Q4867,'RawResults'!Q4868,'RawResults'!Q4869,'RawResults'!Q4870,'RawResults'!Q4871)</x:f>
        <x:v>7</x:v>
      </x:c>
      <x:c r="H586" s="15" t="n">
        <x:f>G586/C586</x:f>
        <x:v>1</x:v>
      </x:c>
      <x:c r="I586" s="9" t="n">
        <x:f>IF(G586=C586,1,0)</x:f>
        <x:v>1</x:v>
      </x:c>
      <x:c r="J586" s="9" t="n">
        <x:f>G586-D586</x:f>
        <x:v>0</x:v>
      </x:c>
    </x:row>
    <x:row r="587" ht="23" customHeight="1">
      <x:c r="A587" s="9" t="str">
        <x:v>SINGLESHOT</x:v>
      </x:c>
      <x:c r="B587" s="9" t="str">
        <x:v>I2-067</x:v>
      </x:c>
      <x:c r="C587" s="9" t="n">
        <x:v>6</x:v>
      </x:c>
      <x:c r="D587" s="9" t="n">
        <x:f>SUM('RawResults'!M4872,'RawResults'!M4873,'RawResults'!M4874,'RawResults'!M4875,'RawResults'!M4876,'RawResults'!M4877)</x:f>
        <x:v>6</x:v>
      </x:c>
      <x:c r="E587" s="15" t="n">
        <x:f>D587/C587</x:f>
        <x:v>1</x:v>
      </x:c>
      <x:c r="F587" s="9" t="n">
        <x:f>IF(D587=C587,1,0)</x:f>
        <x:v>1</x:v>
      </x:c>
      <x:c r="G587" s="9" t="n">
        <x:f>SUM('RawResults'!Q4872,'RawResults'!Q4873,'RawResults'!Q4874,'RawResults'!Q4875,'RawResults'!Q4876,'RawResults'!Q4877)</x:f>
        <x:v>6</x:v>
      </x:c>
      <x:c r="H587" s="15" t="n">
        <x:f>G587/C587</x:f>
        <x:v>1</x:v>
      </x:c>
      <x:c r="I587" s="9" t="n">
        <x:f>IF(G587=C587,1,0)</x:f>
        <x:v>1</x:v>
      </x:c>
      <x:c r="J587" s="9" t="n">
        <x:f>G587-D587</x:f>
        <x:v>0</x:v>
      </x:c>
    </x:row>
    <x:row r="588" ht="23" customHeight="1">
      <x:c r="A588" s="9" t="str">
        <x:v>SINGLESHOT</x:v>
      </x:c>
      <x:c r="B588" s="9" t="str">
        <x:v>IMO-001</x:v>
      </x:c>
      <x:c r="C588" s="9" t="n">
        <x:v>5</x:v>
      </x:c>
      <x:c r="D588" s="9" t="n">
        <x:f>SUM('RawResults'!M4878,'RawResults'!M4879,'RawResults'!M4880,'RawResults'!M4881,'RawResults'!M4882)</x:f>
        <x:v>5</x:v>
      </x:c>
      <x:c r="E588" s="15" t="n">
        <x:f>D588/C588</x:f>
        <x:v>1</x:v>
      </x:c>
      <x:c r="F588" s="9" t="n">
        <x:f>IF(D588=C588,1,0)</x:f>
        <x:v>1</x:v>
      </x:c>
      <x:c r="G588" s="9" t="n">
        <x:f>SUM('RawResults'!Q4878,'RawResults'!Q4879,'RawResults'!Q4880,'RawResults'!Q4881,'RawResults'!Q4882)</x:f>
        <x:v>5</x:v>
      </x:c>
      <x:c r="H588" s="15" t="n">
        <x:f>G588/C588</x:f>
        <x:v>1</x:v>
      </x:c>
      <x:c r="I588" s="9" t="n">
        <x:f>IF(G588=C588,1,0)</x:f>
        <x:v>1</x:v>
      </x:c>
      <x:c r="J588" s="9" t="n">
        <x:f>G588-D588</x:f>
        <x:v>0</x:v>
      </x:c>
    </x:row>
    <x:row r="589" ht="23" customHeight="1">
      <x:c r="A589" s="9" t="str">
        <x:v>SINGLESHOT</x:v>
      </x:c>
      <x:c r="B589" s="9" t="str">
        <x:v>IMO-002</x:v>
      </x:c>
      <x:c r="C589" s="9" t="n">
        <x:v>5</x:v>
      </x:c>
      <x:c r="D589" s="9" t="n">
        <x:f>SUM('RawResults'!M4883,'RawResults'!M4884,'RawResults'!M4885,'RawResults'!M4886,'RawResults'!M4887)</x:f>
        <x:v>5</x:v>
      </x:c>
      <x:c r="E589" s="15" t="n">
        <x:f>D589/C589</x:f>
        <x:v>1</x:v>
      </x:c>
      <x:c r="F589" s="9" t="n">
        <x:f>IF(D589=C589,1,0)</x:f>
        <x:v>1</x:v>
      </x:c>
      <x:c r="G589" s="9" t="n">
        <x:f>SUM('RawResults'!Q4883,'RawResults'!Q4884,'RawResults'!Q4885,'RawResults'!Q4886,'RawResults'!Q4887)</x:f>
        <x:v>5</x:v>
      </x:c>
      <x:c r="H589" s="15" t="n">
        <x:f>G589/C589</x:f>
        <x:v>1</x:v>
      </x:c>
      <x:c r="I589" s="9" t="n">
        <x:f>IF(G589=C589,1,0)</x:f>
        <x:v>1</x:v>
      </x:c>
      <x:c r="J589" s="9" t="n">
        <x:f>G589-D589</x:f>
        <x:v>0</x:v>
      </x:c>
    </x:row>
    <x:row r="590" ht="23" customHeight="1">
      <x:c r="A590" s="9" t="str">
        <x:v>SINGLESHOT</x:v>
      </x:c>
      <x:c r="B590" s="9" t="str">
        <x:v>IMO-003</x:v>
      </x:c>
      <x:c r="C590" s="9" t="n">
        <x:v>6</x:v>
      </x:c>
      <x:c r="D590" s="9" t="n">
        <x:f>SUM('RawResults'!M4888,'RawResults'!M4889,'RawResults'!M4890,'RawResults'!M4891,'RawResults'!M4892,'RawResults'!M4893)</x:f>
        <x:v>5</x:v>
      </x:c>
      <x:c r="E590" s="15" t="n">
        <x:f>D590/C590</x:f>
        <x:v>0.8333333333333334</x:v>
      </x:c>
      <x:c r="F590" s="9" t="n">
        <x:f>IF(D590=C590,1,0)</x:f>
        <x:v>0</x:v>
      </x:c>
      <x:c r="G590" s="9" t="n">
        <x:f>SUM('RawResults'!Q4888,'RawResults'!Q4889,'RawResults'!Q4890,'RawResults'!Q4891,'RawResults'!Q4892,'RawResults'!Q4893)</x:f>
        <x:v>5</x:v>
      </x:c>
      <x:c r="H590" s="15" t="n">
        <x:f>G590/C590</x:f>
        <x:v>0.8333333333333334</x:v>
      </x:c>
      <x:c r="I590" s="9" t="n">
        <x:f>IF(G590=C590,1,0)</x:f>
        <x:v>0</x:v>
      </x:c>
      <x:c r="J590" s="9" t="n">
        <x:f>G590-D590</x:f>
        <x:v>0</x:v>
      </x:c>
    </x:row>
    <x:row r="591" ht="23" customHeight="1">
      <x:c r="A591" s="9" t="str">
        <x:v>SINGLESHOT</x:v>
      </x:c>
      <x:c r="B591" s="9" t="str">
        <x:v>IMO-004</x:v>
      </x:c>
      <x:c r="C591" s="9" t="n">
        <x:v>7</x:v>
      </x:c>
      <x:c r="D591" s="9" t="n">
        <x:f>SUM('RawResults'!M4894,'RawResults'!M4895,'RawResults'!M4896,'RawResults'!M4897,'RawResults'!M4898,'RawResults'!M4899,'RawResults'!M4900)</x:f>
        <x:v>7</x:v>
      </x:c>
      <x:c r="E591" s="15" t="n">
        <x:f>D591/C591</x:f>
        <x:v>1</x:v>
      </x:c>
      <x:c r="F591" s="9" t="n">
        <x:f>IF(D591=C591,1,0)</x:f>
        <x:v>1</x:v>
      </x:c>
      <x:c r="G591" s="9" t="n">
        <x:f>SUM('RawResults'!Q4894,'RawResults'!Q4895,'RawResults'!Q4896,'RawResults'!Q4897,'RawResults'!Q4898,'RawResults'!Q4899,'RawResults'!Q4900)</x:f>
        <x:v>7</x:v>
      </x:c>
      <x:c r="H591" s="15" t="n">
        <x:f>G591/C591</x:f>
        <x:v>1</x:v>
      </x:c>
      <x:c r="I591" s="9" t="n">
        <x:f>IF(G591=C591,1,0)</x:f>
        <x:v>1</x:v>
      </x:c>
      <x:c r="J591" s="9" t="n">
        <x:f>G591-D591</x:f>
        <x:v>0</x:v>
      </x:c>
    </x:row>
    <x:row r="592" ht="23" customHeight="1">
      <x:c r="A592" s="9" t="str">
        <x:v>SINGLESHOT</x:v>
      </x:c>
      <x:c r="B592" s="9" t="str">
        <x:v>IMO-005</x:v>
      </x:c>
      <x:c r="C592" s="9" t="n">
        <x:v>5</x:v>
      </x:c>
      <x:c r="D592" s="9" t="n">
        <x:f>SUM('RawResults'!M4901,'RawResults'!M4902,'RawResults'!M4903,'RawResults'!M4904,'RawResults'!M4905)</x:f>
        <x:v>4</x:v>
      </x:c>
      <x:c r="E592" s="15" t="n">
        <x:f>D592/C592</x:f>
        <x:v>0.8</x:v>
      </x:c>
      <x:c r="F592" s="9" t="n">
        <x:f>IF(D592=C592,1,0)</x:f>
        <x:v>0</x:v>
      </x:c>
      <x:c r="G592" s="9" t="n">
        <x:f>SUM('RawResults'!Q4901,'RawResults'!Q4902,'RawResults'!Q4903,'RawResults'!Q4904,'RawResults'!Q4905)</x:f>
        <x:v>4</x:v>
      </x:c>
      <x:c r="H592" s="15" t="n">
        <x:f>G592/C592</x:f>
        <x:v>0.8</x:v>
      </x:c>
      <x:c r="I592" s="9" t="n">
        <x:f>IF(G592=C592,1,0)</x:f>
        <x:v>0</x:v>
      </x:c>
      <x:c r="J592" s="9" t="n">
        <x:f>G592-D592</x:f>
        <x:v>0</x:v>
      </x:c>
    </x:row>
    <x:row r="593" ht="23" customHeight="1">
      <x:c r="A593" s="9" t="str">
        <x:v>SINGLESHOT</x:v>
      </x:c>
      <x:c r="B593" s="9" t="str">
        <x:v>IMO-006</x:v>
      </x:c>
      <x:c r="C593" s="9" t="n">
        <x:v>7</x:v>
      </x:c>
      <x:c r="D593" s="9" t="n">
        <x:f>SUM('RawResults'!M4906,'RawResults'!M4907,'RawResults'!M4908,'RawResults'!M4909,'RawResults'!M4910,'RawResults'!M4911,'RawResults'!M4912)</x:f>
        <x:v>7</x:v>
      </x:c>
      <x:c r="E593" s="15" t="n">
        <x:f>D593/C593</x:f>
        <x:v>1</x:v>
      </x:c>
      <x:c r="F593" s="9" t="n">
        <x:f>IF(D593=C593,1,0)</x:f>
        <x:v>1</x:v>
      </x:c>
      <x:c r="G593" s="9" t="n">
        <x:f>SUM('RawResults'!Q4906,'RawResults'!Q4907,'RawResults'!Q4908,'RawResults'!Q4909,'RawResults'!Q4910,'RawResults'!Q4911,'RawResults'!Q4912)</x:f>
        <x:v>7</x:v>
      </x:c>
      <x:c r="H593" s="15" t="n">
        <x:f>G593/C593</x:f>
        <x:v>1</x:v>
      </x:c>
      <x:c r="I593" s="9" t="n">
        <x:f>IF(G593=C593,1,0)</x:f>
        <x:v>1</x:v>
      </x:c>
      <x:c r="J593" s="9" t="n">
        <x:f>G593-D593</x:f>
        <x:v>0</x:v>
      </x:c>
    </x:row>
    <x:row r="594" ht="23" customHeight="1">
      <x:c r="A594" s="9" t="str">
        <x:v>SINGLESHOT</x:v>
      </x:c>
      <x:c r="B594" s="9" t="str">
        <x:v>IMO-007</x:v>
      </x:c>
      <x:c r="C594" s="9" t="n">
        <x:v>7</x:v>
      </x:c>
      <x:c r="D594" s="9" t="n">
        <x:f>SUM('RawResults'!M4913,'RawResults'!M4914,'RawResults'!M4915,'RawResults'!M4916,'RawResults'!M4917,'RawResults'!M4918,'RawResults'!M4919)</x:f>
        <x:v>5</x:v>
      </x:c>
      <x:c r="E594" s="15" t="n">
        <x:f>D594/C594</x:f>
        <x:v>0.7142857142857143</x:v>
      </x:c>
      <x:c r="F594" s="9" t="n">
        <x:f>IF(D594=C594,1,0)</x:f>
        <x:v>0</x:v>
      </x:c>
      <x:c r="G594" s="9" t="n">
        <x:f>SUM('RawResults'!Q4913,'RawResults'!Q4914,'RawResults'!Q4915,'RawResults'!Q4916,'RawResults'!Q4917,'RawResults'!Q4918,'RawResults'!Q4919)</x:f>
        <x:v>5</x:v>
      </x:c>
      <x:c r="H594" s="15" t="n">
        <x:f>G594/C594</x:f>
        <x:v>0.7142857142857143</x:v>
      </x:c>
      <x:c r="I594" s="9" t="n">
        <x:f>IF(G594=C594,1,0)</x:f>
        <x:v>0</x:v>
      </x:c>
      <x:c r="J594" s="9" t="n">
        <x:f>G594-D594</x:f>
        <x:v>0</x:v>
      </x:c>
    </x:row>
    <x:row r="595" ht="23" customHeight="1">
      <x:c r="A595" s="9" t="str">
        <x:v>SINGLESHOT</x:v>
      </x:c>
      <x:c r="B595" s="9" t="str">
        <x:v>IMO-008</x:v>
      </x:c>
      <x:c r="C595" s="9" t="n">
        <x:v>7</x:v>
      </x:c>
      <x:c r="D595" s="9" t="n">
        <x:f>SUM('RawResults'!M4920,'RawResults'!M4921,'RawResults'!M4922,'RawResults'!M4923,'RawResults'!M4924,'RawResults'!M4925,'RawResults'!M4926)</x:f>
        <x:v>7</x:v>
      </x:c>
      <x:c r="E595" s="15" t="n">
        <x:f>D595/C595</x:f>
        <x:v>1</x:v>
      </x:c>
      <x:c r="F595" s="9" t="n">
        <x:f>IF(D595=C595,1,0)</x:f>
        <x:v>1</x:v>
      </x:c>
      <x:c r="G595" s="9" t="n">
        <x:f>SUM('RawResults'!Q4920,'RawResults'!Q4921,'RawResults'!Q4922,'RawResults'!Q4923,'RawResults'!Q4924,'RawResults'!Q4925,'RawResults'!Q4926)</x:f>
        <x:v>7</x:v>
      </x:c>
      <x:c r="H595" s="15" t="n">
        <x:f>G595/C595</x:f>
        <x:v>1</x:v>
      </x:c>
      <x:c r="I595" s="9" t="n">
        <x:f>IF(G595=C595,1,0)</x:f>
        <x:v>1</x:v>
      </x:c>
      <x:c r="J595" s="9" t="n">
        <x:f>G595-D595</x:f>
        <x:v>0</x:v>
      </x:c>
    </x:row>
    <x:row r="596" ht="23" customHeight="1">
      <x:c r="A596" s="9" t="str">
        <x:v>SINGLESHOT</x:v>
      </x:c>
      <x:c r="B596" s="9" t="str">
        <x:v>IMO-009</x:v>
      </x:c>
      <x:c r="C596" s="9" t="n">
        <x:v>7</x:v>
      </x:c>
      <x:c r="D596" s="9" t="n">
        <x:f>SUM('RawResults'!M4927,'RawResults'!M4928,'RawResults'!M4929,'RawResults'!M4930,'RawResults'!M4931,'RawResults'!M4932,'RawResults'!M4933)</x:f>
        <x:v>7</x:v>
      </x:c>
      <x:c r="E596" s="15" t="n">
        <x:f>D596/C596</x:f>
        <x:v>1</x:v>
      </x:c>
      <x:c r="F596" s="9" t="n">
        <x:f>IF(D596=C596,1,0)</x:f>
        <x:v>1</x:v>
      </x:c>
      <x:c r="G596" s="9" t="n">
        <x:f>SUM('RawResults'!Q4927,'RawResults'!Q4928,'RawResults'!Q4929,'RawResults'!Q4930,'RawResults'!Q4931,'RawResults'!Q4932,'RawResults'!Q4933)</x:f>
        <x:v>7</x:v>
      </x:c>
      <x:c r="H596" s="15" t="n">
        <x:f>G596/C596</x:f>
        <x:v>1</x:v>
      </x:c>
      <x:c r="I596" s="9" t="n">
        <x:f>IF(G596=C596,1,0)</x:f>
        <x:v>1</x:v>
      </x:c>
      <x:c r="J596" s="9" t="n">
        <x:f>G596-D596</x:f>
        <x:v>0</x:v>
      </x:c>
    </x:row>
    <x:row r="597" ht="23" customHeight="1">
      <x:c r="A597" s="9" t="str">
        <x:v>SINGLESHOT</x:v>
      </x:c>
      <x:c r="B597" s="9" t="str">
        <x:v>IMO-010</x:v>
      </x:c>
      <x:c r="C597" s="9" t="n">
        <x:v>4</x:v>
      </x:c>
      <x:c r="D597" s="9" t="n">
        <x:f>SUM('RawResults'!M4934,'RawResults'!M4935,'RawResults'!M4936,'RawResults'!M4937)</x:f>
        <x:v>4</x:v>
      </x:c>
      <x:c r="E597" s="15" t="n">
        <x:f>D597/C597</x:f>
        <x:v>1</x:v>
      </x:c>
      <x:c r="F597" s="9" t="n">
        <x:f>IF(D597=C597,1,0)</x:f>
        <x:v>1</x:v>
      </x:c>
      <x:c r="G597" s="9" t="n">
        <x:f>SUM('RawResults'!Q4934,'RawResults'!Q4935,'RawResults'!Q4936,'RawResults'!Q4937)</x:f>
        <x:v>4</x:v>
      </x:c>
      <x:c r="H597" s="15" t="n">
        <x:f>G597/C597</x:f>
        <x:v>1</x:v>
      </x:c>
      <x:c r="I597" s="9" t="n">
        <x:f>IF(G597=C597,1,0)</x:f>
        <x:v>1</x:v>
      </x:c>
      <x:c r="J597" s="9" t="n">
        <x:f>G597-D597</x:f>
        <x:v>0</x:v>
      </x:c>
    </x:row>
    <x:row r="598" ht="23" customHeight="1">
      <x:c r="A598" s="9" t="str">
        <x:v>SINGLESHOT</x:v>
      </x:c>
      <x:c r="B598" s="9" t="str">
        <x:v>IMO-011</x:v>
      </x:c>
      <x:c r="C598" s="9" t="n">
        <x:v>10</x:v>
      </x:c>
      <x:c r="D598" s="9" t="n">
        <x:f>SUM('RawResults'!M4938,'RawResults'!M4939,'RawResults'!M4940,'RawResults'!M4941,'RawResults'!M4942,'RawResults'!M4943,'RawResults'!M4944,'RawResults'!M4945,'RawResults'!M4946,'RawResults'!M4947)</x:f>
        <x:v>9</x:v>
      </x:c>
      <x:c r="E598" s="15" t="n">
        <x:f>D598/C598</x:f>
        <x:v>0.9</x:v>
      </x:c>
      <x:c r="F598" s="9" t="n">
        <x:f>IF(D598=C598,1,0)</x:f>
        <x:v>0</x:v>
      </x:c>
      <x:c r="G598" s="9" t="n">
        <x:f>SUM('RawResults'!Q4938,'RawResults'!Q4939,'RawResults'!Q4940,'RawResults'!Q4941,'RawResults'!Q4942,'RawResults'!Q4943,'RawResults'!Q4944,'RawResults'!Q4945,'RawResults'!Q4946,'RawResults'!Q4947)</x:f>
        <x:v>9</x:v>
      </x:c>
      <x:c r="H598" s="15" t="n">
        <x:f>G598/C598</x:f>
        <x:v>0.9</x:v>
      </x:c>
      <x:c r="I598" s="9" t="n">
        <x:f>IF(G598=C598,1,0)</x:f>
        <x:v>0</x:v>
      </x:c>
      <x:c r="J598" s="9" t="n">
        <x:f>G598-D598</x:f>
        <x:v>0</x:v>
      </x:c>
    </x:row>
    <x:row r="599" ht="23" customHeight="1">
      <x:c r="A599" s="9" t="str">
        <x:v>SINGLESHOT</x:v>
      </x:c>
      <x:c r="B599" s="9" t="str">
        <x:v>IMO-012</x:v>
      </x:c>
      <x:c r="C599" s="9" t="n">
        <x:v>6</x:v>
      </x:c>
      <x:c r="D599" s="9" t="n">
        <x:f>SUM('RawResults'!M4948,'RawResults'!M4949,'RawResults'!M4950,'RawResults'!M4951,'RawResults'!M4952,'RawResults'!M4953)</x:f>
        <x:v>6</x:v>
      </x:c>
      <x:c r="E599" s="15" t="n">
        <x:f>D599/C599</x:f>
        <x:v>1</x:v>
      </x:c>
      <x:c r="F599" s="9" t="n">
        <x:f>IF(D599=C599,1,0)</x:f>
        <x:v>1</x:v>
      </x:c>
      <x:c r="G599" s="9" t="n">
        <x:f>SUM('RawResults'!Q4948,'RawResults'!Q4949,'RawResults'!Q4950,'RawResults'!Q4951,'RawResults'!Q4952,'RawResults'!Q4953)</x:f>
        <x:v>6</x:v>
      </x:c>
      <x:c r="H599" s="15" t="n">
        <x:f>G599/C599</x:f>
        <x:v>1</x:v>
      </x:c>
      <x:c r="I599" s="9" t="n">
        <x:f>IF(G599=C599,1,0)</x:f>
        <x:v>1</x:v>
      </x:c>
      <x:c r="J599" s="9" t="n">
        <x:f>G599-D599</x:f>
        <x:v>0</x:v>
      </x:c>
    </x:row>
    <x:row r="600" ht="23" customHeight="1">
      <x:c r="A600" s="9" t="str">
        <x:v>SINGLESHOT</x:v>
      </x:c>
      <x:c r="B600" s="9" t="str">
        <x:v>IMO-013</x:v>
      </x:c>
      <x:c r="C600" s="9" t="n">
        <x:v>7</x:v>
      </x:c>
      <x:c r="D600" s="9" t="n">
        <x:f>SUM('RawResults'!M4954,'RawResults'!M4955,'RawResults'!M4956,'RawResults'!M4957,'RawResults'!M4958,'RawResults'!M4959,'RawResults'!M4960)</x:f>
        <x:v>7</x:v>
      </x:c>
      <x:c r="E600" s="15" t="n">
        <x:f>D600/C600</x:f>
        <x:v>1</x:v>
      </x:c>
      <x:c r="F600" s="9" t="n">
        <x:f>IF(D600=C600,1,0)</x:f>
        <x:v>1</x:v>
      </x:c>
      <x:c r="G600" s="9" t="n">
        <x:f>SUM('RawResults'!Q4954,'RawResults'!Q4955,'RawResults'!Q4956,'RawResults'!Q4957,'RawResults'!Q4958,'RawResults'!Q4959,'RawResults'!Q4960)</x:f>
        <x:v>7</x:v>
      </x:c>
      <x:c r="H600" s="15" t="n">
        <x:f>G600/C600</x:f>
        <x:v>1</x:v>
      </x:c>
      <x:c r="I600" s="9" t="n">
        <x:f>IF(G600=C600,1,0)</x:f>
        <x:v>1</x:v>
      </x:c>
      <x:c r="J600" s="9" t="n">
        <x:f>G600-D600</x:f>
        <x:v>0</x:v>
      </x:c>
    </x:row>
    <x:row r="601" ht="23" customHeight="1">
      <x:c r="A601" s="9" t="str">
        <x:v>SINGLESHOT</x:v>
      </x:c>
      <x:c r="B601" s="9" t="str">
        <x:v>IMO-014</x:v>
      </x:c>
      <x:c r="C601" s="9" t="n">
        <x:v>5</x:v>
      </x:c>
      <x:c r="D601" s="9" t="n">
        <x:f>SUM('RawResults'!M4961,'RawResults'!M4962,'RawResults'!M4963,'RawResults'!M4964,'RawResults'!M4965)</x:f>
        <x:v>5</x:v>
      </x:c>
      <x:c r="E601" s="15" t="n">
        <x:f>D601/C601</x:f>
        <x:v>1</x:v>
      </x:c>
      <x:c r="F601" s="9" t="n">
        <x:f>IF(D601=C601,1,0)</x:f>
        <x:v>1</x:v>
      </x:c>
      <x:c r="G601" s="9" t="n">
        <x:f>SUM('RawResults'!Q4961,'RawResults'!Q4962,'RawResults'!Q4963,'RawResults'!Q4964,'RawResults'!Q4965)</x:f>
        <x:v>5</x:v>
      </x:c>
      <x:c r="H601" s="15" t="n">
        <x:f>G601/C601</x:f>
        <x:v>1</x:v>
      </x:c>
      <x:c r="I601" s="9" t="n">
        <x:f>IF(G601=C601,1,0)</x:f>
        <x:v>1</x:v>
      </x:c>
      <x:c r="J601" s="9" t="n">
        <x:f>G601-D601</x:f>
        <x:v>0</x:v>
      </x:c>
    </x:row>
    <x:row r="602" ht="23" customHeight="1">
      <x:c r="A602" s="9" t="str">
        <x:v>SINGLESHOT</x:v>
      </x:c>
      <x:c r="B602" s="9" t="str">
        <x:v>IMO-016</x:v>
      </x:c>
      <x:c r="C602" s="9" t="n">
        <x:v>7</x:v>
      </x:c>
      <x:c r="D602" s="9" t="n">
        <x:f>SUM('RawResults'!M4966,'RawResults'!M4967,'RawResults'!M4968,'RawResults'!M4969,'RawResults'!M4970,'RawResults'!M4971,'RawResults'!M4972)</x:f>
        <x:v>4</x:v>
      </x:c>
      <x:c r="E602" s="15" t="n">
        <x:f>D602/C602</x:f>
        <x:v>0.5714285714285714</x:v>
      </x:c>
      <x:c r="F602" s="9" t="n">
        <x:f>IF(D602=C602,1,0)</x:f>
        <x:v>0</x:v>
      </x:c>
      <x:c r="G602" s="9" t="n">
        <x:f>SUM('RawResults'!Q4966,'RawResults'!Q4967,'RawResults'!Q4968,'RawResults'!Q4969,'RawResults'!Q4970,'RawResults'!Q4971,'RawResults'!Q4972)</x:f>
        <x:v>4</x:v>
      </x:c>
      <x:c r="H602" s="15" t="n">
        <x:f>G602/C602</x:f>
        <x:v>0.5714285714285714</x:v>
      </x:c>
      <x:c r="I602" s="9" t="n">
        <x:f>IF(G602=C602,1,0)</x:f>
        <x:v>0</x:v>
      </x:c>
      <x:c r="J602" s="9" t="n">
        <x:f>G602-D602</x:f>
        <x:v>0</x:v>
      </x:c>
    </x:row>
    <x:row r="603" ht="23" customHeight="1">
      <x:c r="A603" s="9" t="str">
        <x:v>SINGLESHOT</x:v>
      </x:c>
      <x:c r="B603" s="9" t="str">
        <x:v>IMO-017</x:v>
      </x:c>
      <x:c r="C603" s="9" t="n">
        <x:v>7</x:v>
      </x:c>
      <x:c r="D603" s="9" t="n">
        <x:f>SUM('RawResults'!M4973,'RawResults'!M4974,'RawResults'!M4975,'RawResults'!M4976,'RawResults'!M4977,'RawResults'!M4978,'RawResults'!M4979)</x:f>
        <x:v>6</x:v>
      </x:c>
      <x:c r="E603" s="15" t="n">
        <x:f>D603/C603</x:f>
        <x:v>0.8571428571428571</x:v>
      </x:c>
      <x:c r="F603" s="9" t="n">
        <x:f>IF(D603=C603,1,0)</x:f>
        <x:v>0</x:v>
      </x:c>
      <x:c r="G603" s="9" t="n">
        <x:f>SUM('RawResults'!Q4973,'RawResults'!Q4974,'RawResults'!Q4975,'RawResults'!Q4976,'RawResults'!Q4977,'RawResults'!Q4978,'RawResults'!Q4979)</x:f>
        <x:v>6</x:v>
      </x:c>
      <x:c r="H603" s="15" t="n">
        <x:f>G603/C603</x:f>
        <x:v>0.8571428571428571</x:v>
      </x:c>
      <x:c r="I603" s="9" t="n">
        <x:f>IF(G603=C603,1,0)</x:f>
        <x:v>0</x:v>
      </x:c>
      <x:c r="J603" s="9" t="n">
        <x:f>G603-D603</x:f>
        <x:v>0</x:v>
      </x:c>
    </x:row>
    <x:row r="604" ht="23" customHeight="1">
      <x:c r="A604" s="9" t="str">
        <x:v>SINGLESHOT</x:v>
      </x:c>
      <x:c r="B604" s="9" t="str">
        <x:v>IMO-018</x:v>
      </x:c>
      <x:c r="C604" s="9" t="n">
        <x:v>5</x:v>
      </x:c>
      <x:c r="D604" s="9" t="n">
        <x:f>SUM('RawResults'!M4980,'RawResults'!M4981,'RawResults'!M4982,'RawResults'!M4983,'RawResults'!M4984)</x:f>
        <x:v>5</x:v>
      </x:c>
      <x:c r="E604" s="15" t="n">
        <x:f>D604/C604</x:f>
        <x:v>1</x:v>
      </x:c>
      <x:c r="F604" s="9" t="n">
        <x:f>IF(D604=C604,1,0)</x:f>
        <x:v>1</x:v>
      </x:c>
      <x:c r="G604" s="9" t="n">
        <x:f>SUM('RawResults'!Q4980,'RawResults'!Q4981,'RawResults'!Q4982,'RawResults'!Q4983,'RawResults'!Q4984)</x:f>
        <x:v>5</x:v>
      </x:c>
      <x:c r="H604" s="15" t="n">
        <x:f>G604/C604</x:f>
        <x:v>1</x:v>
      </x:c>
      <x:c r="I604" s="9" t="n">
        <x:f>IF(G604=C604,1,0)</x:f>
        <x:v>1</x:v>
      </x:c>
      <x:c r="J604" s="9" t="n">
        <x:f>G604-D604</x:f>
        <x:v>0</x:v>
      </x:c>
    </x:row>
    <x:row r="605" ht="23" customHeight="1">
      <x:c r="A605" s="9" t="str">
        <x:v>SINGLESHOT</x:v>
      </x:c>
      <x:c r="B605" s="9" t="str">
        <x:v>IMO-019</x:v>
      </x:c>
      <x:c r="C605" s="9" t="n">
        <x:v>7</x:v>
      </x:c>
      <x:c r="D605" s="9" t="n">
        <x:f>SUM('RawResults'!M4985,'RawResults'!M4986,'RawResults'!M4987,'RawResults'!M4988,'RawResults'!M4989,'RawResults'!M4990,'RawResults'!M4991)</x:f>
        <x:v>7</x:v>
      </x:c>
      <x:c r="E605" s="15" t="n">
        <x:f>D605/C605</x:f>
        <x:v>1</x:v>
      </x:c>
      <x:c r="F605" s="9" t="n">
        <x:f>IF(D605=C605,1,0)</x:f>
        <x:v>1</x:v>
      </x:c>
      <x:c r="G605" s="9" t="n">
        <x:f>SUM('RawResults'!Q4985,'RawResults'!Q4986,'RawResults'!Q4987,'RawResults'!Q4988,'RawResults'!Q4989,'RawResults'!Q4990,'RawResults'!Q4991)</x:f>
        <x:v>7</x:v>
      </x:c>
      <x:c r="H605" s="15" t="n">
        <x:f>G605/C605</x:f>
        <x:v>1</x:v>
      </x:c>
      <x:c r="I605" s="9" t="n">
        <x:f>IF(G605=C605,1,0)</x:f>
        <x:v>1</x:v>
      </x:c>
      <x:c r="J605" s="9" t="n">
        <x:f>G605-D605</x:f>
        <x:v>0</x:v>
      </x:c>
    </x:row>
    <x:row r="606" ht="23" customHeight="1">
      <x:c r="A606" s="9" t="str">
        <x:v>SINGLESHOT</x:v>
      </x:c>
      <x:c r="B606" s="9" t="str">
        <x:v>IMO-021</x:v>
      </x:c>
      <x:c r="C606" s="9" t="n">
        <x:v>8</x:v>
      </x:c>
      <x:c r="D606" s="9" t="n">
        <x:f>SUM('RawResults'!M4992,'RawResults'!M4993,'RawResults'!M4994,'RawResults'!M4995,'RawResults'!M4996,'RawResults'!M4997,'RawResults'!M4998,'RawResults'!M4999)</x:f>
        <x:v>8</x:v>
      </x:c>
      <x:c r="E606" s="15" t="n">
        <x:f>D606/C606</x:f>
        <x:v>1</x:v>
      </x:c>
      <x:c r="F606" s="9" t="n">
        <x:f>IF(D606=C606,1,0)</x:f>
        <x:v>1</x:v>
      </x:c>
      <x:c r="G606" s="9" t="n">
        <x:f>SUM('RawResults'!Q4992,'RawResults'!Q4993,'RawResults'!Q4994,'RawResults'!Q4995,'RawResults'!Q4996,'RawResults'!Q4997,'RawResults'!Q4998,'RawResults'!Q4999)</x:f>
        <x:v>8</x:v>
      </x:c>
      <x:c r="H606" s="15" t="n">
        <x:f>G606/C606</x:f>
        <x:v>1</x:v>
      </x:c>
      <x:c r="I606" s="9" t="n">
        <x:f>IF(G606=C606,1,0)</x:f>
        <x:v>1</x:v>
      </x:c>
      <x:c r="J606" s="9" t="n">
        <x:f>G606-D606</x:f>
        <x:v>0</x:v>
      </x:c>
    </x:row>
    <x:row r="607" ht="23" customHeight="1">
      <x:c r="A607" s="9" t="str">
        <x:v>SINGLESHOT</x:v>
      </x:c>
      <x:c r="B607" s="9" t="str">
        <x:v>IMO-022</x:v>
      </x:c>
      <x:c r="C607" s="9" t="n">
        <x:v>5</x:v>
      </x:c>
      <x:c r="D607" s="9" t="n">
        <x:f>SUM('RawResults'!M5000,'RawResults'!M5001,'RawResults'!M5002,'RawResults'!M5003,'RawResults'!M5004)</x:f>
        <x:v>5</x:v>
      </x:c>
      <x:c r="E607" s="15" t="n">
        <x:f>D607/C607</x:f>
        <x:v>1</x:v>
      </x:c>
      <x:c r="F607" s="9" t="n">
        <x:f>IF(D607=C607,1,0)</x:f>
        <x:v>1</x:v>
      </x:c>
      <x:c r="G607" s="9" t="n">
        <x:f>SUM('RawResults'!Q5000,'RawResults'!Q5001,'RawResults'!Q5002,'RawResults'!Q5003,'RawResults'!Q5004)</x:f>
        <x:v>5</x:v>
      </x:c>
      <x:c r="H607" s="15" t="n">
        <x:f>G607/C607</x:f>
        <x:v>1</x:v>
      </x:c>
      <x:c r="I607" s="9" t="n">
        <x:f>IF(G607=C607,1,0)</x:f>
        <x:v>1</x:v>
      </x:c>
      <x:c r="J607" s="9" t="n">
        <x:f>G607-D607</x:f>
        <x:v>0</x:v>
      </x:c>
    </x:row>
    <x:row r="608" ht="23" customHeight="1">
      <x:c r="A608" s="9" t="str">
        <x:v>SINGLESHOT</x:v>
      </x:c>
      <x:c r="B608" s="9" t="str">
        <x:v>IMO-023</x:v>
      </x:c>
      <x:c r="C608" s="9" t="n">
        <x:v>4</x:v>
      </x:c>
      <x:c r="D608" s="9" t="n">
        <x:f>SUM('RawResults'!M5005,'RawResults'!M5006,'RawResults'!M5007,'RawResults'!M5008)</x:f>
        <x:v>4</x:v>
      </x:c>
      <x:c r="E608" s="15" t="n">
        <x:f>D608/C608</x:f>
        <x:v>1</x:v>
      </x:c>
      <x:c r="F608" s="9" t="n">
        <x:f>IF(D608=C608,1,0)</x:f>
        <x:v>1</x:v>
      </x:c>
      <x:c r="G608" s="9" t="n">
        <x:f>SUM('RawResults'!Q5005,'RawResults'!Q5006,'RawResults'!Q5007,'RawResults'!Q5008)</x:f>
        <x:v>4</x:v>
      </x:c>
      <x:c r="H608" s="15" t="n">
        <x:f>G608/C608</x:f>
        <x:v>1</x:v>
      </x:c>
      <x:c r="I608" s="9" t="n">
        <x:f>IF(G608=C608,1,0)</x:f>
        <x:v>1</x:v>
      </x:c>
      <x:c r="J608" s="9" t="n">
        <x:f>G608-D608</x:f>
        <x:v>0</x:v>
      </x:c>
    </x:row>
    <x:row r="609" ht="23" customHeight="1">
      <x:c r="A609" s="9" t="str">
        <x:v>SINGLESHOT</x:v>
      </x:c>
      <x:c r="B609" s="9" t="str">
        <x:v>IMO-024</x:v>
      </x:c>
      <x:c r="C609" s="9" t="n">
        <x:v>3</x:v>
      </x:c>
      <x:c r="D609" s="9" t="n">
        <x:f>SUM('RawResults'!M5009,'RawResults'!M5010,'RawResults'!M5011)</x:f>
        <x:v>3</x:v>
      </x:c>
      <x:c r="E609" s="15" t="n">
        <x:f>D609/C609</x:f>
        <x:v>1</x:v>
      </x:c>
      <x:c r="F609" s="9" t="n">
        <x:f>IF(D609=C609,1,0)</x:f>
        <x:v>1</x:v>
      </x:c>
      <x:c r="G609" s="9" t="n">
        <x:f>SUM('RawResults'!Q5009,'RawResults'!Q5010,'RawResults'!Q5011)</x:f>
        <x:v>3</x:v>
      </x:c>
      <x:c r="H609" s="15" t="n">
        <x:f>G609/C609</x:f>
        <x:v>1</x:v>
      </x:c>
      <x:c r="I609" s="9" t="n">
        <x:f>IF(G609=C609,1,0)</x:f>
        <x:v>1</x:v>
      </x:c>
      <x:c r="J609" s="9" t="n">
        <x:f>G609-D609</x:f>
        <x:v>0</x:v>
      </x:c>
    </x:row>
    <x:row r="610" ht="23" customHeight="1">
      <x:c r="A610" s="9" t="str">
        <x:v>SINGLESHOT</x:v>
      </x:c>
      <x:c r="B610" s="9" t="str">
        <x:v>IMO-025</x:v>
      </x:c>
      <x:c r="C610" s="9" t="n">
        <x:v>3</x:v>
      </x:c>
      <x:c r="D610" s="9" t="n">
        <x:f>SUM('RawResults'!M5012,'RawResults'!M5013,'RawResults'!M5014)</x:f>
        <x:v>3</x:v>
      </x:c>
      <x:c r="E610" s="15" t="n">
        <x:f>D610/C610</x:f>
        <x:v>1</x:v>
      </x:c>
      <x:c r="F610" s="9" t="n">
        <x:f>IF(D610=C610,1,0)</x:f>
        <x:v>1</x:v>
      </x:c>
      <x:c r="G610" s="9" t="n">
        <x:f>SUM('RawResults'!Q5012,'RawResults'!Q5013,'RawResults'!Q5014)</x:f>
        <x:v>3</x:v>
      </x:c>
      <x:c r="H610" s="15" t="n">
        <x:f>G610/C610</x:f>
        <x:v>1</x:v>
      </x:c>
      <x:c r="I610" s="9" t="n">
        <x:f>IF(G610=C610,1,0)</x:f>
        <x:v>1</x:v>
      </x:c>
      <x:c r="J610" s="9" t="n">
        <x:f>G610-D610</x:f>
        <x:v>0</x:v>
      </x:c>
    </x:row>
    <x:row r="611" ht="23" customHeight="1">
      <x:c r="A611" s="9" t="str">
        <x:v>SINGLESHOT</x:v>
      </x:c>
      <x:c r="B611" s="9" t="str">
        <x:v>IMO-026</x:v>
      </x:c>
      <x:c r="C611" s="9" t="n">
        <x:v>4</x:v>
      </x:c>
      <x:c r="D611" s="9" t="n">
        <x:f>SUM('RawResults'!M5015,'RawResults'!M5016,'RawResults'!M5017,'RawResults'!M5018)</x:f>
        <x:v>4</x:v>
      </x:c>
      <x:c r="E611" s="15" t="n">
        <x:f>D611/C611</x:f>
        <x:v>1</x:v>
      </x:c>
      <x:c r="F611" s="9" t="n">
        <x:f>IF(D611=C611,1,0)</x:f>
        <x:v>1</x:v>
      </x:c>
      <x:c r="G611" s="9" t="n">
        <x:f>SUM('RawResults'!Q5015,'RawResults'!Q5016,'RawResults'!Q5017,'RawResults'!Q5018)</x:f>
        <x:v>4</x:v>
      </x:c>
      <x:c r="H611" s="15" t="n">
        <x:f>G611/C611</x:f>
        <x:v>1</x:v>
      </x:c>
      <x:c r="I611" s="9" t="n">
        <x:f>IF(G611=C611,1,0)</x:f>
        <x:v>1</x:v>
      </x:c>
      <x:c r="J611" s="9" t="n">
        <x:f>G611-D611</x:f>
        <x:v>0</x:v>
      </x:c>
    </x:row>
    <x:row r="612" ht="23" customHeight="1">
      <x:c r="A612" s="9" t="str">
        <x:v>SINGLESHOT</x:v>
      </x:c>
      <x:c r="B612" s="9" t="str">
        <x:v>IMO-027</x:v>
      </x:c>
      <x:c r="C612" s="9" t="n">
        <x:v>7</x:v>
      </x:c>
      <x:c r="D612" s="9" t="n">
        <x:f>SUM('RawResults'!M5019,'RawResults'!M5020,'RawResults'!M5021,'RawResults'!M5022,'RawResults'!M5023,'RawResults'!M5024,'RawResults'!M5025)</x:f>
        <x:v>2</x:v>
      </x:c>
      <x:c r="E612" s="15" t="n">
        <x:f>D612/C612</x:f>
        <x:v>0.2857142857142857</x:v>
      </x:c>
      <x:c r="F612" s="9" t="n">
        <x:f>IF(D612=C612,1,0)</x:f>
        <x:v>0</x:v>
      </x:c>
      <x:c r="G612" s="9" t="n">
        <x:f>SUM('RawResults'!Q5019,'RawResults'!Q5020,'RawResults'!Q5021,'RawResults'!Q5022,'RawResults'!Q5023,'RawResults'!Q5024,'RawResults'!Q5025)</x:f>
        <x:v>2</x:v>
      </x:c>
      <x:c r="H612" s="15" t="n">
        <x:f>G612/C612</x:f>
        <x:v>0.2857142857142857</x:v>
      </x:c>
      <x:c r="I612" s="9" t="n">
        <x:f>IF(G612=C612,1,0)</x:f>
        <x:v>0</x:v>
      </x:c>
      <x:c r="J612" s="9" t="n">
        <x:f>G612-D612</x:f>
        <x:v>0</x:v>
      </x:c>
    </x:row>
    <x:row r="613" ht="23" customHeight="1">
      <x:c r="A613" s="9" t="str">
        <x:v>SINGLESHOT</x:v>
      </x:c>
      <x:c r="B613" s="9" t="str">
        <x:v>IMO-028</x:v>
      </x:c>
      <x:c r="C613" s="9" t="n">
        <x:v>5</x:v>
      </x:c>
      <x:c r="D613" s="9" t="n">
        <x:f>SUM('RawResults'!M5026,'RawResults'!M5027,'RawResults'!M5028,'RawResults'!M5029,'RawResults'!M5030)</x:f>
        <x:v>5</x:v>
      </x:c>
      <x:c r="E613" s="15" t="n">
        <x:f>D613/C613</x:f>
        <x:v>1</x:v>
      </x:c>
      <x:c r="F613" s="9" t="n">
        <x:f>IF(D613=C613,1,0)</x:f>
        <x:v>1</x:v>
      </x:c>
      <x:c r="G613" s="9" t="n">
        <x:f>SUM('RawResults'!Q5026,'RawResults'!Q5027,'RawResults'!Q5028,'RawResults'!Q5029,'RawResults'!Q5030)</x:f>
        <x:v>5</x:v>
      </x:c>
      <x:c r="H613" s="15" t="n">
        <x:f>G613/C613</x:f>
        <x:v>1</x:v>
      </x:c>
      <x:c r="I613" s="9" t="n">
        <x:f>IF(G613=C613,1,0)</x:f>
        <x:v>1</x:v>
      </x:c>
      <x:c r="J613" s="9" t="n">
        <x:f>G613-D613</x:f>
        <x:v>0</x:v>
      </x:c>
    </x:row>
    <x:row r="614" ht="23" customHeight="1">
      <x:c r="A614" s="9" t="str">
        <x:v>SINGLESHOT</x:v>
      </x:c>
      <x:c r="B614" s="9" t="str">
        <x:v>IMO-029</x:v>
      </x:c>
      <x:c r="C614" s="9" t="n">
        <x:v>3</x:v>
      </x:c>
      <x:c r="D614" s="9" t="n">
        <x:f>SUM('RawResults'!M5031,'RawResults'!M5032,'RawResults'!M5033)</x:f>
        <x:v>3</x:v>
      </x:c>
      <x:c r="E614" s="15" t="n">
        <x:f>D614/C614</x:f>
        <x:v>1</x:v>
      </x:c>
      <x:c r="F614" s="9" t="n">
        <x:f>IF(D614=C614,1,0)</x:f>
        <x:v>1</x:v>
      </x:c>
      <x:c r="G614" s="9" t="n">
        <x:f>SUM('RawResults'!Q5031,'RawResults'!Q5032,'RawResults'!Q5033)</x:f>
        <x:v>3</x:v>
      </x:c>
      <x:c r="H614" s="15" t="n">
        <x:f>G614/C614</x:f>
        <x:v>1</x:v>
      </x:c>
      <x:c r="I614" s="9" t="n">
        <x:f>IF(G614=C614,1,0)</x:f>
        <x:v>1</x:v>
      </x:c>
      <x:c r="J614" s="9" t="n">
        <x:f>G614-D614</x:f>
        <x:v>0</x:v>
      </x:c>
    </x:row>
    <x:row r="615" ht="23" customHeight="1">
      <x:c r="A615" s="9" t="str">
        <x:v>SINGLESHOT</x:v>
      </x:c>
      <x:c r="B615" s="9" t="str">
        <x:v>IMO-030</x:v>
      </x:c>
      <x:c r="C615" s="9" t="n">
        <x:v>7</x:v>
      </x:c>
      <x:c r="D615" s="9" t="n">
        <x:f>SUM('RawResults'!M5034,'RawResults'!M5035,'RawResults'!M5036,'RawResults'!M5037,'RawResults'!M5038,'RawResults'!M5039,'RawResults'!M5040)</x:f>
        <x:v>7</x:v>
      </x:c>
      <x:c r="E615" s="15" t="n">
        <x:f>D615/C615</x:f>
        <x:v>1</x:v>
      </x:c>
      <x:c r="F615" s="9" t="n">
        <x:f>IF(D615=C615,1,0)</x:f>
        <x:v>1</x:v>
      </x:c>
      <x:c r="G615" s="9" t="n">
        <x:f>SUM('RawResults'!Q5034,'RawResults'!Q5035,'RawResults'!Q5036,'RawResults'!Q5037,'RawResults'!Q5038,'RawResults'!Q5039,'RawResults'!Q5040)</x:f>
        <x:v>7</x:v>
      </x:c>
      <x:c r="H615" s="15" t="n">
        <x:f>G615/C615</x:f>
        <x:v>1</x:v>
      </x:c>
      <x:c r="I615" s="9" t="n">
        <x:f>IF(G615=C615,1,0)</x:f>
        <x:v>1</x:v>
      </x:c>
      <x:c r="J615" s="9" t="n">
        <x:f>G615-D615</x:f>
        <x:v>0</x:v>
      </x:c>
    </x:row>
    <x:row r="616" ht="23" customHeight="1">
      <x:c r="A616" s="9" t="str">
        <x:v>SINGLESHOT</x:v>
      </x:c>
      <x:c r="B616" s="9" t="str">
        <x:v>IMO-031</x:v>
      </x:c>
      <x:c r="C616" s="9" t="n">
        <x:v>7</x:v>
      </x:c>
      <x:c r="D616" s="9" t="n">
        <x:f>SUM('RawResults'!M5041,'RawResults'!M5042,'RawResults'!M5043,'RawResults'!M5044,'RawResults'!M5045,'RawResults'!M5046,'RawResults'!M5047)</x:f>
        <x:v>5</x:v>
      </x:c>
      <x:c r="E616" s="15" t="n">
        <x:f>D616/C616</x:f>
        <x:v>0.7142857142857143</x:v>
      </x:c>
      <x:c r="F616" s="9" t="n">
        <x:f>IF(D616=C616,1,0)</x:f>
        <x:v>0</x:v>
      </x:c>
      <x:c r="G616" s="9" t="n">
        <x:f>SUM('RawResults'!Q5041,'RawResults'!Q5042,'RawResults'!Q5043,'RawResults'!Q5044,'RawResults'!Q5045,'RawResults'!Q5046,'RawResults'!Q5047)</x:f>
        <x:v>5</x:v>
      </x:c>
      <x:c r="H616" s="15" t="n">
        <x:f>G616/C616</x:f>
        <x:v>0.7142857142857143</x:v>
      </x:c>
      <x:c r="I616" s="9" t="n">
        <x:f>IF(G616=C616,1,0)</x:f>
        <x:v>0</x:v>
      </x:c>
      <x:c r="J616" s="9" t="n">
        <x:f>G616-D616</x:f>
        <x:v>0</x:v>
      </x:c>
    </x:row>
    <x:row r="617" ht="23" customHeight="1">
      <x:c r="A617" s="9" t="str">
        <x:v>SINGLESHOT</x:v>
      </x:c>
      <x:c r="B617" s="9" t="str">
        <x:v>IMO-032</x:v>
      </x:c>
      <x:c r="C617" s="9" t="n">
        <x:v>9</x:v>
      </x:c>
      <x:c r="D617" s="9" t="n">
        <x:f>SUM('RawResults'!M5048,'RawResults'!M5049,'RawResults'!M5050,'RawResults'!M5051,'RawResults'!M5052,'RawResults'!M5053,'RawResults'!M5054,'RawResults'!M5055,'RawResults'!M5056)</x:f>
        <x:v>6</x:v>
      </x:c>
      <x:c r="E617" s="15" t="n">
        <x:f>D617/C617</x:f>
        <x:v>0.6666666666666666</x:v>
      </x:c>
      <x:c r="F617" s="9" t="n">
        <x:f>IF(D617=C617,1,0)</x:f>
        <x:v>0</x:v>
      </x:c>
      <x:c r="G617" s="9" t="n">
        <x:f>SUM('RawResults'!Q5048,'RawResults'!Q5049,'RawResults'!Q5050,'RawResults'!Q5051,'RawResults'!Q5052,'RawResults'!Q5053,'RawResults'!Q5054,'RawResults'!Q5055,'RawResults'!Q5056)</x:f>
        <x:v>6</x:v>
      </x:c>
      <x:c r="H617" s="15" t="n">
        <x:f>G617/C617</x:f>
        <x:v>0.6666666666666666</x:v>
      </x:c>
      <x:c r="I617" s="9" t="n">
        <x:f>IF(G617=C617,1,0)</x:f>
        <x:v>0</x:v>
      </x:c>
      <x:c r="J617" s="9" t="n">
        <x:f>G617-D617</x:f>
        <x:v>0</x:v>
      </x:c>
    </x:row>
    <x:row r="618" ht="23" customHeight="1">
      <x:c r="A618" s="9" t="str">
        <x:v>SINGLESHOT</x:v>
      </x:c>
      <x:c r="B618" s="9" t="str">
        <x:v>IMO-033</x:v>
      </x:c>
      <x:c r="C618" s="9" t="n">
        <x:v>10</x:v>
      </x:c>
      <x:c r="D618" s="9" t="n">
        <x:f>SUM('RawResults'!M5057,'RawResults'!M5058,'RawResults'!M5059,'RawResults'!M5060,'RawResults'!M5061,'RawResults'!M5062,'RawResults'!M5063,'RawResults'!M5064,'RawResults'!M5065,'RawResults'!M5066)</x:f>
        <x:v>10</x:v>
      </x:c>
      <x:c r="E618" s="15" t="n">
        <x:f>D618/C618</x:f>
        <x:v>1</x:v>
      </x:c>
      <x:c r="F618" s="9" t="n">
        <x:f>IF(D618=C618,1,0)</x:f>
        <x:v>1</x:v>
      </x:c>
      <x:c r="G618" s="9" t="n">
        <x:f>SUM('RawResults'!Q5057,'RawResults'!Q5058,'RawResults'!Q5059,'RawResults'!Q5060,'RawResults'!Q5061,'RawResults'!Q5062,'RawResults'!Q5063,'RawResults'!Q5064,'RawResults'!Q5065,'RawResults'!Q5066)</x:f>
        <x:v>10</x:v>
      </x:c>
      <x:c r="H618" s="15" t="n">
        <x:f>G618/C618</x:f>
        <x:v>1</x:v>
      </x:c>
      <x:c r="I618" s="9" t="n">
        <x:f>IF(G618=C618,1,0)</x:f>
        <x:v>1</x:v>
      </x:c>
      <x:c r="J618" s="9" t="n">
        <x:f>G618-D618</x:f>
        <x:v>0</x:v>
      </x:c>
    </x:row>
    <x:row r="619" ht="23" customHeight="1">
      <x:c r="A619" s="9" t="str">
        <x:v>SINGLESHOT</x:v>
      </x:c>
      <x:c r="B619" s="9" t="str">
        <x:v>IMO-034</x:v>
      </x:c>
      <x:c r="C619" s="9" t="n">
        <x:v>5</x:v>
      </x:c>
      <x:c r="D619" s="9" t="n">
        <x:f>SUM('RawResults'!M5067,'RawResults'!M5068,'RawResults'!M5069,'RawResults'!M5070,'RawResults'!M5071)</x:f>
        <x:v>5</x:v>
      </x:c>
      <x:c r="E619" s="15" t="n">
        <x:f>D619/C619</x:f>
        <x:v>1</x:v>
      </x:c>
      <x:c r="F619" s="9" t="n">
        <x:f>IF(D619=C619,1,0)</x:f>
        <x:v>1</x:v>
      </x:c>
      <x:c r="G619" s="9" t="n">
        <x:f>SUM('RawResults'!Q5067,'RawResults'!Q5068,'RawResults'!Q5069,'RawResults'!Q5070,'RawResults'!Q5071)</x:f>
        <x:v>5</x:v>
      </x:c>
      <x:c r="H619" s="15" t="n">
        <x:f>G619/C619</x:f>
        <x:v>1</x:v>
      </x:c>
      <x:c r="I619" s="9" t="n">
        <x:f>IF(G619=C619,1,0)</x:f>
        <x:v>1</x:v>
      </x:c>
      <x:c r="J619" s="9" t="n">
        <x:f>G619-D619</x:f>
        <x:v>0</x:v>
      </x:c>
    </x:row>
    <x:row r="620" ht="23" customHeight="1">
      <x:c r="A620" s="9" t="str">
        <x:v>SINGLESHOT</x:v>
      </x:c>
      <x:c r="B620" s="9" t="str">
        <x:v>IMO-035</x:v>
      </x:c>
      <x:c r="C620" s="9" t="n">
        <x:v>7</x:v>
      </x:c>
      <x:c r="D620" s="9" t="n">
        <x:f>SUM('RawResults'!M5072,'RawResults'!M5073,'RawResults'!M5074,'RawResults'!M5075,'RawResults'!M5076,'RawResults'!M5077,'RawResults'!M5078)</x:f>
        <x:v>0</x:v>
      </x:c>
      <x:c r="E620" s="15" t="n">
        <x:f>D620/C620</x:f>
        <x:v>0</x:v>
      </x:c>
      <x:c r="F620" s="9" t="n">
        <x:f>IF(D620=C620,1,0)</x:f>
        <x:v>0</x:v>
      </x:c>
      <x:c r="G620" s="9" t="n">
        <x:f>SUM('RawResults'!Q5072,'RawResults'!Q5073,'RawResults'!Q5074,'RawResults'!Q5075,'RawResults'!Q5076,'RawResults'!Q5077,'RawResults'!Q5078)</x:f>
        <x:v>0</x:v>
      </x:c>
      <x:c r="H620" s="15" t="n">
        <x:f>G620/C620</x:f>
        <x:v>0</x:v>
      </x:c>
      <x:c r="I620" s="9" t="n">
        <x:f>IF(G620=C620,1,0)</x:f>
        <x:v>0</x:v>
      </x:c>
      <x:c r="J620" s="9" t="n">
        <x:f>G620-D620</x:f>
        <x:v>0</x:v>
      </x:c>
    </x:row>
    <x:row r="621" ht="23" customHeight="1">
      <x:c r="A621" s="9" t="str">
        <x:v>SINGLESHOT</x:v>
      </x:c>
      <x:c r="B621" s="9" t="str">
        <x:v>IMO-037</x:v>
      </x:c>
      <x:c r="C621" s="9" t="n">
        <x:v>12</x:v>
      </x:c>
      <x:c r="D621" s="9" t="n">
        <x:f>SUM('RawResults'!M5079,'RawResults'!M5080,'RawResults'!M5081,'RawResults'!M5082,'RawResults'!M5083,'RawResults'!M5084,'RawResults'!M5085,'RawResults'!M5086,'RawResults'!M5087,'RawResults'!M5088,'RawResults'!M5089,'RawResults'!M5090)</x:f>
        <x:v>8</x:v>
      </x:c>
      <x:c r="E621" s="15" t="n">
        <x:f>D621/C621</x:f>
        <x:v>0.6666666666666666</x:v>
      </x:c>
      <x:c r="F621" s="9" t="n">
        <x:f>IF(D621=C621,1,0)</x:f>
        <x:v>0</x:v>
      </x:c>
      <x:c r="G621" s="9" t="n">
        <x:f>SUM('RawResults'!Q5079,'RawResults'!Q5080,'RawResults'!Q5081,'RawResults'!Q5082,'RawResults'!Q5083,'RawResults'!Q5084,'RawResults'!Q5085,'RawResults'!Q5086,'RawResults'!Q5087,'RawResults'!Q5088,'RawResults'!Q5089,'RawResults'!Q5090)</x:f>
        <x:v>8</x:v>
      </x:c>
      <x:c r="H621" s="15" t="n">
        <x:f>G621/C621</x:f>
        <x:v>0.6666666666666666</x:v>
      </x:c>
      <x:c r="I621" s="9" t="n">
        <x:f>IF(G621=C621,1,0)</x:f>
        <x:v>0</x:v>
      </x:c>
      <x:c r="J621" s="9" t="n">
        <x:f>G621-D621</x:f>
        <x:v>0</x:v>
      </x:c>
    </x:row>
    <x:row r="622" ht="23" customHeight="1">
      <x:c r="A622" s="9" t="str">
        <x:v>SINGLESHOT</x:v>
      </x:c>
      <x:c r="B622" s="9" t="str">
        <x:v>IMO-038</x:v>
      </x:c>
      <x:c r="C622" s="9" t="n">
        <x:v>12</x:v>
      </x:c>
      <x:c r="D622" s="9" t="n">
        <x:f>SUM('RawResults'!M5091,'RawResults'!M5092,'RawResults'!M5093,'RawResults'!M5094,'RawResults'!M5095,'RawResults'!M5096,'RawResults'!M5097,'RawResults'!M5098,'RawResults'!M5099,'RawResults'!M5100,'RawResults'!M5101,'RawResults'!M5102)</x:f>
        <x:v>12</x:v>
      </x:c>
      <x:c r="E622" s="15" t="n">
        <x:f>D622/C622</x:f>
        <x:v>1</x:v>
      </x:c>
      <x:c r="F622" s="9" t="n">
        <x:f>IF(D622=C622,1,0)</x:f>
        <x:v>1</x:v>
      </x:c>
      <x:c r="G622" s="9" t="n">
        <x:f>SUM('RawResults'!Q5091,'RawResults'!Q5092,'RawResults'!Q5093,'RawResults'!Q5094,'RawResults'!Q5095,'RawResults'!Q5096,'RawResults'!Q5097,'RawResults'!Q5098,'RawResults'!Q5099,'RawResults'!Q5100,'RawResults'!Q5101,'RawResults'!Q5102)</x:f>
        <x:v>12</x:v>
      </x:c>
      <x:c r="H622" s="15" t="n">
        <x:f>G622/C622</x:f>
        <x:v>1</x:v>
      </x:c>
      <x:c r="I622" s="9" t="n">
        <x:f>IF(G622=C622,1,0)</x:f>
        <x:v>1</x:v>
      </x:c>
      <x:c r="J622" s="9" t="n">
        <x:f>G622-D622</x:f>
        <x:v>0</x:v>
      </x:c>
    </x:row>
    <x:row r="623" ht="23" customHeight="1">
      <x:c r="A623" s="9" t="str">
        <x:v>SINGLESHOT</x:v>
      </x:c>
      <x:c r="B623" s="9" t="str">
        <x:v>IMO-040</x:v>
      </x:c>
      <x:c r="C623" s="9" t="n">
        <x:v>7</x:v>
      </x:c>
      <x:c r="D623" s="9" t="n">
        <x:f>SUM('RawResults'!M5103,'RawResults'!M5104,'RawResults'!M5105,'RawResults'!M5106,'RawResults'!M5107,'RawResults'!M5108,'RawResults'!M5109)</x:f>
        <x:v>0</x:v>
      </x:c>
      <x:c r="E623" s="15" t="n">
        <x:f>D623/C623</x:f>
        <x:v>0</x:v>
      </x:c>
      <x:c r="F623" s="9" t="n">
        <x:f>IF(D623=C623,1,0)</x:f>
        <x:v>0</x:v>
      </x:c>
      <x:c r="G623" s="9" t="n">
        <x:f>SUM('RawResults'!Q5103,'RawResults'!Q5104,'RawResults'!Q5105,'RawResults'!Q5106,'RawResults'!Q5107,'RawResults'!Q5108,'RawResults'!Q5109)</x:f>
        <x:v>0</x:v>
      </x:c>
      <x:c r="H623" s="15" t="n">
        <x:f>G623/C623</x:f>
        <x:v>0</x:v>
      </x:c>
      <x:c r="I623" s="9" t="n">
        <x:f>IF(G623=C623,1,0)</x:f>
        <x:v>0</x:v>
      </x:c>
      <x:c r="J623" s="9" t="n">
        <x:f>G623-D623</x:f>
        <x:v>0</x:v>
      </x:c>
    </x:row>
    <x:row r="624" ht="23" customHeight="1">
      <x:c r="A624" s="9" t="str">
        <x:v>SINGLESHOT</x:v>
      </x:c>
      <x:c r="B624" s="9" t="str">
        <x:v>IMO-041</x:v>
      </x:c>
      <x:c r="C624" s="9" t="n">
        <x:v>6</x:v>
      </x:c>
      <x:c r="D624" s="9" t="n">
        <x:f>SUM('RawResults'!M5110,'RawResults'!M5111,'RawResults'!M5112,'RawResults'!M5113,'RawResults'!M5114,'RawResults'!M5115)</x:f>
        <x:v>5</x:v>
      </x:c>
      <x:c r="E624" s="15" t="n">
        <x:f>D624/C624</x:f>
        <x:v>0.8333333333333334</x:v>
      </x:c>
      <x:c r="F624" s="9" t="n">
        <x:f>IF(D624=C624,1,0)</x:f>
        <x:v>0</x:v>
      </x:c>
      <x:c r="G624" s="9" t="n">
        <x:f>SUM('RawResults'!Q5110,'RawResults'!Q5111,'RawResults'!Q5112,'RawResults'!Q5113,'RawResults'!Q5114,'RawResults'!Q5115)</x:f>
        <x:v>5</x:v>
      </x:c>
      <x:c r="H624" s="15" t="n">
        <x:f>G624/C624</x:f>
        <x:v>0.8333333333333334</x:v>
      </x:c>
      <x:c r="I624" s="9" t="n">
        <x:f>IF(G624=C624,1,0)</x:f>
        <x:v>0</x:v>
      </x:c>
      <x:c r="J624" s="9" t="n">
        <x:f>G624-D624</x:f>
        <x:v>0</x:v>
      </x:c>
    </x:row>
    <x:row r="625" ht="23" customHeight="1">
      <x:c r="A625" s="9" t="str">
        <x:v>SINGLESHOT</x:v>
      </x:c>
      <x:c r="B625" s="9" t="str">
        <x:v>IMO-043</x:v>
      </x:c>
      <x:c r="C625" s="9" t="n">
        <x:v>9</x:v>
      </x:c>
      <x:c r="D625" s="9" t="n">
        <x:f>SUM('RawResults'!M5116,'RawResults'!M5117,'RawResults'!M5118,'RawResults'!M5119,'RawResults'!M5120,'RawResults'!M5121,'RawResults'!M5122,'RawResults'!M5123,'RawResults'!M5124)</x:f>
        <x:v>6</x:v>
      </x:c>
      <x:c r="E625" s="15" t="n">
        <x:f>D625/C625</x:f>
        <x:v>0.6666666666666666</x:v>
      </x:c>
      <x:c r="F625" s="9" t="n">
        <x:f>IF(D625=C625,1,0)</x:f>
        <x:v>0</x:v>
      </x:c>
      <x:c r="G625" s="9" t="n">
        <x:f>SUM('RawResults'!Q5116,'RawResults'!Q5117,'RawResults'!Q5118,'RawResults'!Q5119,'RawResults'!Q5120,'RawResults'!Q5121,'RawResults'!Q5122,'RawResults'!Q5123,'RawResults'!Q5124)</x:f>
        <x:v>6</x:v>
      </x:c>
      <x:c r="H625" s="15" t="n">
        <x:f>G625/C625</x:f>
        <x:v>0.6666666666666666</x:v>
      </x:c>
      <x:c r="I625" s="9" t="n">
        <x:f>IF(G625=C625,1,0)</x:f>
        <x:v>0</x:v>
      </x:c>
      <x:c r="J625" s="9" t="n">
        <x:f>G625-D625</x:f>
        <x:v>0</x:v>
      </x:c>
    </x:row>
    <x:row r="626" ht="23" customHeight="1">
      <x:c r="A626" s="9" t="str">
        <x:v>SINGLESHOT</x:v>
      </x:c>
      <x:c r="B626" s="9" t="str">
        <x:v>IMO-045</x:v>
      </x:c>
      <x:c r="C626" s="9" t="n">
        <x:v>8</x:v>
      </x:c>
      <x:c r="D626" s="9" t="n">
        <x:f>SUM('RawResults'!M5125,'RawResults'!M5126,'RawResults'!M5127,'RawResults'!M5128,'RawResults'!M5129,'RawResults'!M5130,'RawResults'!M5131,'RawResults'!M5132)</x:f>
        <x:v>0</x:v>
      </x:c>
      <x:c r="E626" s="15" t="n">
        <x:f>D626/C626</x:f>
        <x:v>0</x:v>
      </x:c>
      <x:c r="F626" s="9" t="n">
        <x:f>IF(D626=C626,1,0)</x:f>
        <x:v>0</x:v>
      </x:c>
      <x:c r="G626" s="9" t="n">
        <x:f>SUM('RawResults'!Q5125,'RawResults'!Q5126,'RawResults'!Q5127,'RawResults'!Q5128,'RawResults'!Q5129,'RawResults'!Q5130,'RawResults'!Q5131,'RawResults'!Q5132)</x:f>
        <x:v>0</x:v>
      </x:c>
      <x:c r="H626" s="15" t="n">
        <x:f>G626/C626</x:f>
        <x:v>0</x:v>
      </x:c>
      <x:c r="I626" s="9" t="n">
        <x:f>IF(G626=C626,1,0)</x:f>
        <x:v>0</x:v>
      </x:c>
      <x:c r="J626" s="9" t="n">
        <x:f>G626-D626</x:f>
        <x:v>0</x:v>
      </x:c>
    </x:row>
    <x:row r="627" ht="23" customHeight="1">
      <x:c r="A627" s="9" t="str">
        <x:v>SINGLESHOT</x:v>
      </x:c>
      <x:c r="B627" s="9" t="str">
        <x:v>IMO-047</x:v>
      </x:c>
      <x:c r="C627" s="9" t="n">
        <x:v>11</x:v>
      </x:c>
      <x:c r="D627" s="9" t="n">
        <x:f>SUM('RawResults'!M5133,'RawResults'!M5134,'RawResults'!M5135,'RawResults'!M5136,'RawResults'!M5137,'RawResults'!M5138,'RawResults'!M5139,'RawResults'!M5140,'RawResults'!M5141,'RawResults'!M5142,'RawResults'!M5143)</x:f>
        <x:v>6</x:v>
      </x:c>
      <x:c r="E627" s="15" t="n">
        <x:f>D627/C627</x:f>
        <x:v>0.5454545454545454</x:v>
      </x:c>
      <x:c r="F627" s="9" t="n">
        <x:f>IF(D627=C627,1,0)</x:f>
        <x:v>0</x:v>
      </x:c>
      <x:c r="G627" s="9" t="n">
        <x:f>SUM('RawResults'!Q5133,'RawResults'!Q5134,'RawResults'!Q5135,'RawResults'!Q5136,'RawResults'!Q5137,'RawResults'!Q5138,'RawResults'!Q5139,'RawResults'!Q5140,'RawResults'!Q5141,'RawResults'!Q5142,'RawResults'!Q5143)</x:f>
        <x:v>6</x:v>
      </x:c>
      <x:c r="H627" s="15" t="n">
        <x:f>G627/C627</x:f>
        <x:v>0.5454545454545454</x:v>
      </x:c>
      <x:c r="I627" s="9" t="n">
        <x:f>IF(G627=C627,1,0)</x:f>
        <x:v>0</x:v>
      </x:c>
      <x:c r="J627" s="9" t="n">
        <x:f>G627-D627</x:f>
        <x:v>0</x:v>
      </x:c>
    </x:row>
    <x:row r="628" ht="23" customHeight="1">
      <x:c r="A628" s="9" t="str">
        <x:v>SINGLESHOT</x:v>
      </x:c>
      <x:c r="B628" s="9" t="str">
        <x:v>IMO-048</x:v>
      </x:c>
      <x:c r="C628" s="9" t="n">
        <x:v>7</x:v>
      </x:c>
      <x:c r="D628" s="9" t="n">
        <x:f>SUM('RawResults'!M5144,'RawResults'!M5145,'RawResults'!M5146,'RawResults'!M5147,'RawResults'!M5148,'RawResults'!M5149,'RawResults'!M5150)</x:f>
        <x:v>7</x:v>
      </x:c>
      <x:c r="E628" s="15" t="n">
        <x:f>D628/C628</x:f>
        <x:v>1</x:v>
      </x:c>
      <x:c r="F628" s="9" t="n">
        <x:f>IF(D628=C628,1,0)</x:f>
        <x:v>1</x:v>
      </x:c>
      <x:c r="G628" s="9" t="n">
        <x:f>SUM('RawResults'!Q5144,'RawResults'!Q5145,'RawResults'!Q5146,'RawResults'!Q5147,'RawResults'!Q5148,'RawResults'!Q5149,'RawResults'!Q5150)</x:f>
        <x:v>7</x:v>
      </x:c>
      <x:c r="H628" s="15" t="n">
        <x:f>G628/C628</x:f>
        <x:v>1</x:v>
      </x:c>
      <x:c r="I628" s="9" t="n">
        <x:f>IF(G628=C628,1,0)</x:f>
        <x:v>1</x:v>
      </x:c>
      <x:c r="J628" s="9" t="n">
        <x:f>G628-D628</x:f>
        <x:v>0</x:v>
      </x:c>
    </x:row>
    <x:row r="629" ht="23" customHeight="1">
      <x:c r="A629" s="9" t="str">
        <x:v>SINGLESHOT</x:v>
      </x:c>
      <x:c r="B629" s="9" t="str">
        <x:v>IMO-049</x:v>
      </x:c>
      <x:c r="C629" s="9" t="n">
        <x:v>12</x:v>
      </x:c>
      <x:c r="D629" s="9" t="n">
        <x:f>SUM('RawResults'!M5151,'RawResults'!M5152,'RawResults'!M5153,'RawResults'!M5154,'RawResults'!M5155,'RawResults'!M5156,'RawResults'!M5157,'RawResults'!M5158,'RawResults'!M5159,'RawResults'!M5160,'RawResults'!M5161,'RawResults'!M5162)</x:f>
        <x:v>0</x:v>
      </x:c>
      <x:c r="E629" s="15" t="n">
        <x:f>D629/C629</x:f>
        <x:v>0</x:v>
      </x:c>
      <x:c r="F629" s="9" t="n">
        <x:f>IF(D629=C629,1,0)</x:f>
        <x:v>0</x:v>
      </x:c>
      <x:c r="G629" s="9" t="n">
        <x:f>SUM('RawResults'!Q5151,'RawResults'!Q5152,'RawResults'!Q5153,'RawResults'!Q5154,'RawResults'!Q5155,'RawResults'!Q5156,'RawResults'!Q5157,'RawResults'!Q5158,'RawResults'!Q5159,'RawResults'!Q5160,'RawResults'!Q5161,'RawResults'!Q5162)</x:f>
        <x:v>0</x:v>
      </x:c>
      <x:c r="H629" s="15" t="n">
        <x:f>G629/C629</x:f>
        <x:v>0</x:v>
      </x:c>
      <x:c r="I629" s="9" t="n">
        <x:f>IF(G629=C629,1,0)</x:f>
        <x:v>0</x:v>
      </x:c>
      <x:c r="J629" s="9" t="n">
        <x:f>G629-D629</x:f>
        <x:v>0</x:v>
      </x:c>
    </x:row>
    <x:row r="630" ht="23" customHeight="1">
      <x:c r="A630" s="9" t="str">
        <x:v>SINGLESHOT</x:v>
      </x:c>
      <x:c r="B630" s="9" t="str">
        <x:v>IMO-050</x:v>
      </x:c>
      <x:c r="C630" s="9" t="n">
        <x:v>6</x:v>
      </x:c>
      <x:c r="D630" s="9" t="n">
        <x:f>SUM('RawResults'!M5163,'RawResults'!M5164,'RawResults'!M5165,'RawResults'!M5166,'RawResults'!M5167,'RawResults'!M5168)</x:f>
        <x:v>6</x:v>
      </x:c>
      <x:c r="E630" s="15" t="n">
        <x:f>D630/C630</x:f>
        <x:v>1</x:v>
      </x:c>
      <x:c r="F630" s="9" t="n">
        <x:f>IF(D630=C630,1,0)</x:f>
        <x:v>1</x:v>
      </x:c>
      <x:c r="G630" s="9" t="n">
        <x:f>SUM('RawResults'!Q5163,'RawResults'!Q5164,'RawResults'!Q5165,'RawResults'!Q5166,'RawResults'!Q5167,'RawResults'!Q5168)</x:f>
        <x:v>6</x:v>
      </x:c>
      <x:c r="H630" s="15" t="n">
        <x:f>G630/C630</x:f>
        <x:v>1</x:v>
      </x:c>
      <x:c r="I630" s="9" t="n">
        <x:f>IF(G630=C630,1,0)</x:f>
        <x:v>1</x:v>
      </x:c>
      <x:c r="J630" s="9" t="n">
        <x:f>G630-D630</x:f>
        <x:v>0</x:v>
      </x:c>
    </x:row>
    <x:row r="631" ht="23" customHeight="1">
      <x:c r="A631" s="9" t="str">
        <x:v>SINGLESHOT</x:v>
      </x:c>
      <x:c r="B631" s="9" t="str">
        <x:v>IMO-051</x:v>
      </x:c>
      <x:c r="C631" s="9" t="n">
        <x:v>7</x:v>
      </x:c>
      <x:c r="D631" s="9" t="n">
        <x:f>SUM('RawResults'!M5169,'RawResults'!M5170,'RawResults'!M5171,'RawResults'!M5172,'RawResults'!M5173,'RawResults'!M5174,'RawResults'!M5175)</x:f>
        <x:v>5</x:v>
      </x:c>
      <x:c r="E631" s="15" t="n">
        <x:f>D631/C631</x:f>
        <x:v>0.7142857142857143</x:v>
      </x:c>
      <x:c r="F631" s="9" t="n">
        <x:f>IF(D631=C631,1,0)</x:f>
        <x:v>0</x:v>
      </x:c>
      <x:c r="G631" s="9" t="n">
        <x:f>SUM('RawResults'!Q5169,'RawResults'!Q5170,'RawResults'!Q5171,'RawResults'!Q5172,'RawResults'!Q5173,'RawResults'!Q5174,'RawResults'!Q5175)</x:f>
        <x:v>5</x:v>
      </x:c>
      <x:c r="H631" s="15" t="n">
        <x:f>G631/C631</x:f>
        <x:v>0.7142857142857143</x:v>
      </x:c>
      <x:c r="I631" s="9" t="n">
        <x:f>IF(G631=C631,1,0)</x:f>
        <x:v>0</x:v>
      </x:c>
      <x:c r="J631" s="9" t="n">
        <x:f>G631-D631</x:f>
        <x:v>0</x:v>
      </x:c>
    </x:row>
    <x:row r="632" ht="23" customHeight="1">
      <x:c r="A632" s="9" t="str">
        <x:v>SINGLESHOT</x:v>
      </x:c>
      <x:c r="B632" s="9" t="str">
        <x:v>IMO-052</x:v>
      </x:c>
      <x:c r="C632" s="9" t="n">
        <x:v>7</x:v>
      </x:c>
      <x:c r="D632" s="9" t="n">
        <x:f>SUM('RawResults'!M5176,'RawResults'!M5177,'RawResults'!M5178,'RawResults'!M5179,'RawResults'!M5180,'RawResults'!M5181,'RawResults'!M5182)</x:f>
        <x:v>7</x:v>
      </x:c>
      <x:c r="E632" s="15" t="n">
        <x:f>D632/C632</x:f>
        <x:v>1</x:v>
      </x:c>
      <x:c r="F632" s="9" t="n">
        <x:f>IF(D632=C632,1,0)</x:f>
        <x:v>1</x:v>
      </x:c>
      <x:c r="G632" s="9" t="n">
        <x:f>SUM('RawResults'!Q5176,'RawResults'!Q5177,'RawResults'!Q5178,'RawResults'!Q5179,'RawResults'!Q5180,'RawResults'!Q5181,'RawResults'!Q5182)</x:f>
        <x:v>7</x:v>
      </x:c>
      <x:c r="H632" s="15" t="n">
        <x:f>G632/C632</x:f>
        <x:v>1</x:v>
      </x:c>
      <x:c r="I632" s="9" t="n">
        <x:f>IF(G632=C632,1,0)</x:f>
        <x:v>1</x:v>
      </x:c>
      <x:c r="J632" s="9" t="n">
        <x:f>G632-D632</x:f>
        <x:v>0</x:v>
      </x:c>
    </x:row>
    <x:row r="633" ht="23" customHeight="1">
      <x:c r="A633" s="9" t="str">
        <x:v>SINGLESHOT</x:v>
      </x:c>
      <x:c r="B633" s="9" t="str">
        <x:v>IMO-053</x:v>
      </x:c>
      <x:c r="C633" s="9" t="n">
        <x:v>6</x:v>
      </x:c>
      <x:c r="D633" s="9" t="n">
        <x:f>SUM('RawResults'!M5183,'RawResults'!M5184,'RawResults'!M5185,'RawResults'!M5186,'RawResults'!M5187,'RawResults'!M5188)</x:f>
        <x:v>4</x:v>
      </x:c>
      <x:c r="E633" s="15" t="n">
        <x:f>D633/C633</x:f>
        <x:v>0.6666666666666666</x:v>
      </x:c>
      <x:c r="F633" s="9" t="n">
        <x:f>IF(D633=C633,1,0)</x:f>
        <x:v>0</x:v>
      </x:c>
      <x:c r="G633" s="9" t="n">
        <x:f>SUM('RawResults'!Q5183,'RawResults'!Q5184,'RawResults'!Q5185,'RawResults'!Q5186,'RawResults'!Q5187,'RawResults'!Q5188)</x:f>
        <x:v>4</x:v>
      </x:c>
      <x:c r="H633" s="15" t="n">
        <x:f>G633/C633</x:f>
        <x:v>0.6666666666666666</x:v>
      </x:c>
      <x:c r="I633" s="9" t="n">
        <x:f>IF(G633=C633,1,0)</x:f>
        <x:v>0</x:v>
      </x:c>
      <x:c r="J633" s="9" t="n">
        <x:f>G633-D633</x:f>
        <x:v>0</x:v>
      </x:c>
    </x:row>
    <x:row r="634" ht="23" customHeight="1">
      <x:c r="A634" s="9" t="str">
        <x:v>SINGLESHOT</x:v>
      </x:c>
      <x:c r="B634" s="9" t="str">
        <x:v>IMO-055</x:v>
      </x:c>
      <x:c r="C634" s="9" t="n">
        <x:v>9</x:v>
      </x:c>
      <x:c r="D634" s="9" t="n">
        <x:f>SUM('RawResults'!M5189,'RawResults'!M5190,'RawResults'!M5191,'RawResults'!M5192,'RawResults'!M5193,'RawResults'!M5194,'RawResults'!M5195,'RawResults'!M5196,'RawResults'!M5197)</x:f>
        <x:v>5</x:v>
      </x:c>
      <x:c r="E634" s="15" t="n">
        <x:f>D634/C634</x:f>
        <x:v>0.5555555555555556</x:v>
      </x:c>
      <x:c r="F634" s="9" t="n">
        <x:f>IF(D634=C634,1,0)</x:f>
        <x:v>0</x:v>
      </x:c>
      <x:c r="G634" s="9" t="n">
        <x:f>SUM('RawResults'!Q5189,'RawResults'!Q5190,'RawResults'!Q5191,'RawResults'!Q5192,'RawResults'!Q5193,'RawResults'!Q5194,'RawResults'!Q5195,'RawResults'!Q5196,'RawResults'!Q5197)</x:f>
        <x:v>5</x:v>
      </x:c>
      <x:c r="H634" s="15" t="n">
        <x:f>G634/C634</x:f>
        <x:v>0.5555555555555556</x:v>
      </x:c>
      <x:c r="I634" s="9" t="n">
        <x:f>IF(G634=C634,1,0)</x:f>
        <x:v>0</x:v>
      </x:c>
      <x:c r="J634" s="9" t="n">
        <x:f>G634-D634</x:f>
        <x:v>0</x:v>
      </x:c>
    </x:row>
    <x:row r="635" ht="23" customHeight="1">
      <x:c r="A635" s="9" t="str">
        <x:v>SINGLESHOT</x:v>
      </x:c>
      <x:c r="B635" s="9" t="str">
        <x:v>IMO-057</x:v>
      </x:c>
      <x:c r="C635" s="9" t="n">
        <x:v>12</x:v>
      </x:c>
      <x:c r="D635" s="9" t="n">
        <x:f>SUM('RawResults'!M5198,'RawResults'!M5199,'RawResults'!M5200,'RawResults'!M5201,'RawResults'!M5202,'RawResults'!M5203,'RawResults'!M5204,'RawResults'!M5205,'RawResults'!M5206,'RawResults'!M5207,'RawResults'!M5208,'RawResults'!M5209)</x:f>
        <x:v>12</x:v>
      </x:c>
      <x:c r="E635" s="15" t="n">
        <x:f>D635/C635</x:f>
        <x:v>1</x:v>
      </x:c>
      <x:c r="F635" s="9" t="n">
        <x:f>IF(D635=C635,1,0)</x:f>
        <x:v>1</x:v>
      </x:c>
      <x:c r="G635" s="9" t="n">
        <x:f>SUM('RawResults'!Q5198,'RawResults'!Q5199,'RawResults'!Q5200,'RawResults'!Q5201,'RawResults'!Q5202,'RawResults'!Q5203,'RawResults'!Q5204,'RawResults'!Q5205,'RawResults'!Q5206,'RawResults'!Q5207,'RawResults'!Q5208,'RawResults'!Q5209)</x:f>
        <x:v>12</x:v>
      </x:c>
      <x:c r="H635" s="15" t="n">
        <x:f>G635/C635</x:f>
        <x:v>1</x:v>
      </x:c>
      <x:c r="I635" s="9" t="n">
        <x:f>IF(G635=C635,1,0)</x:f>
        <x:v>1</x:v>
      </x:c>
      <x:c r="J635" s="9" t="n">
        <x:f>G635-D635</x:f>
        <x:v>0</x:v>
      </x:c>
    </x:row>
    <x:row r="636" ht="23" customHeight="1">
      <x:c r="A636" s="9" t="str">
        <x:v>SINGLESHOT</x:v>
      </x:c>
      <x:c r="B636" s="9" t="str">
        <x:v>IMO-058</x:v>
      </x:c>
      <x:c r="C636" s="9" t="n">
        <x:v>7</x:v>
      </x:c>
      <x:c r="D636" s="9" t="n">
        <x:f>SUM('RawResults'!M5210,'RawResults'!M5211,'RawResults'!M5212,'RawResults'!M5213,'RawResults'!M5214,'RawResults'!M5215,'RawResults'!M5216)</x:f>
        <x:v>5</x:v>
      </x:c>
      <x:c r="E636" s="15" t="n">
        <x:f>D636/C636</x:f>
        <x:v>0.7142857142857143</x:v>
      </x:c>
      <x:c r="F636" s="9" t="n">
        <x:f>IF(D636=C636,1,0)</x:f>
        <x:v>0</x:v>
      </x:c>
      <x:c r="G636" s="9" t="n">
        <x:f>SUM('RawResults'!Q5210,'RawResults'!Q5211,'RawResults'!Q5212,'RawResults'!Q5213,'RawResults'!Q5214,'RawResults'!Q5215,'RawResults'!Q5216)</x:f>
        <x:v>5</x:v>
      </x:c>
      <x:c r="H636" s="15" t="n">
        <x:f>G636/C636</x:f>
        <x:v>0.7142857142857143</x:v>
      </x:c>
      <x:c r="I636" s="9" t="n">
        <x:f>IF(G636=C636,1,0)</x:f>
        <x:v>0</x:v>
      </x:c>
      <x:c r="J636" s="9" t="n">
        <x:f>G636-D636</x:f>
        <x:v>0</x:v>
      </x:c>
    </x:row>
    <x:row r="637" ht="23" customHeight="1">
      <x:c r="A637" s="9" t="str">
        <x:v>SINGLESHOT</x:v>
      </x:c>
      <x:c r="B637" s="9" t="str">
        <x:v>IMO-059</x:v>
      </x:c>
      <x:c r="C637" s="9" t="n">
        <x:v>7</x:v>
      </x:c>
      <x:c r="D637" s="9" t="n">
        <x:f>SUM('RawResults'!M5217,'RawResults'!M5218,'RawResults'!M5219,'RawResults'!M5220,'RawResults'!M5221,'RawResults'!M5222,'RawResults'!M5223)</x:f>
        <x:v>7</x:v>
      </x:c>
      <x:c r="E637" s="15" t="n">
        <x:f>D637/C637</x:f>
        <x:v>1</x:v>
      </x:c>
      <x:c r="F637" s="9" t="n">
        <x:f>IF(D637=C637,1,0)</x:f>
        <x:v>1</x:v>
      </x:c>
      <x:c r="G637" s="9" t="n">
        <x:f>SUM('RawResults'!Q5217,'RawResults'!Q5218,'RawResults'!Q5219,'RawResults'!Q5220,'RawResults'!Q5221,'RawResults'!Q5222,'RawResults'!Q5223)</x:f>
        <x:v>7</x:v>
      </x:c>
      <x:c r="H637" s="15" t="n">
        <x:f>G637/C637</x:f>
        <x:v>1</x:v>
      </x:c>
      <x:c r="I637" s="9" t="n">
        <x:f>IF(G637=C637,1,0)</x:f>
        <x:v>1</x:v>
      </x:c>
      <x:c r="J637" s="9" t="n">
        <x:f>G637-D637</x:f>
        <x:v>0</x:v>
      </x:c>
    </x:row>
    <x:row r="638" ht="23" customHeight="1">
      <x:c r="A638" s="9" t="str">
        <x:v>SINGLESHOT</x:v>
      </x:c>
      <x:c r="B638" s="9" t="str">
        <x:v>IMO-060</x:v>
      </x:c>
      <x:c r="C638" s="9" t="n">
        <x:v>7</x:v>
      </x:c>
      <x:c r="D638" s="9" t="n">
        <x:f>SUM('RawResults'!M5224,'RawResults'!M5225,'RawResults'!M5226,'RawResults'!M5227,'RawResults'!M5228,'RawResults'!M5229,'RawResults'!M5230)</x:f>
        <x:v>7</x:v>
      </x:c>
      <x:c r="E638" s="15" t="n">
        <x:f>D638/C638</x:f>
        <x:v>1</x:v>
      </x:c>
      <x:c r="F638" s="9" t="n">
        <x:f>IF(D638=C638,1,0)</x:f>
        <x:v>1</x:v>
      </x:c>
      <x:c r="G638" s="9" t="n">
        <x:f>SUM('RawResults'!Q5224,'RawResults'!Q5225,'RawResults'!Q5226,'RawResults'!Q5227,'RawResults'!Q5228,'RawResults'!Q5229,'RawResults'!Q5230)</x:f>
        <x:v>7</x:v>
      </x:c>
      <x:c r="H638" s="15" t="n">
        <x:f>G638/C638</x:f>
        <x:v>1</x:v>
      </x:c>
      <x:c r="I638" s="9" t="n">
        <x:f>IF(G638=C638,1,0)</x:f>
        <x:v>1</x:v>
      </x:c>
      <x:c r="J638" s="9" t="n">
        <x:f>G638-D638</x:f>
        <x:v>0</x:v>
      </x:c>
    </x:row>
    <x:row r="639" ht="23" customHeight="1">
      <x:c r="A639" s="9" t="str">
        <x:v>SINGLESHOT</x:v>
      </x:c>
      <x:c r="B639" s="9" t="str">
        <x:v>IMO-062</x:v>
      </x:c>
      <x:c r="C639" s="9" t="n">
        <x:v>9</x:v>
      </x:c>
      <x:c r="D639" s="9" t="n">
        <x:f>SUM('RawResults'!M5231,'RawResults'!M5232,'RawResults'!M5233,'RawResults'!M5234,'RawResults'!M5235,'RawResults'!M5236,'RawResults'!M5237,'RawResults'!M5238,'RawResults'!M5239)</x:f>
        <x:v>6</x:v>
      </x:c>
      <x:c r="E639" s="15" t="n">
        <x:f>D639/C639</x:f>
        <x:v>0.6666666666666666</x:v>
      </x:c>
      <x:c r="F639" s="9" t="n">
        <x:f>IF(D639=C639,1,0)</x:f>
        <x:v>0</x:v>
      </x:c>
      <x:c r="G639" s="9" t="n">
        <x:f>SUM('RawResults'!Q5231,'RawResults'!Q5232,'RawResults'!Q5233,'RawResults'!Q5234,'RawResults'!Q5235,'RawResults'!Q5236,'RawResults'!Q5237,'RawResults'!Q5238,'RawResults'!Q5239)</x:f>
        <x:v>6</x:v>
      </x:c>
      <x:c r="H639" s="15" t="n">
        <x:f>G639/C639</x:f>
        <x:v>0.6666666666666666</x:v>
      </x:c>
      <x:c r="I639" s="9" t="n">
        <x:f>IF(G639=C639,1,0)</x:f>
        <x:v>0</x:v>
      </x:c>
      <x:c r="J639" s="9" t="n">
        <x:f>G639-D639</x:f>
        <x:v>0</x:v>
      </x:c>
    </x:row>
    <x:row r="640" ht="23" customHeight="1">
      <x:c r="A640" s="9" t="str">
        <x:v>SINGLESHOT</x:v>
      </x:c>
      <x:c r="B640" s="9" t="str">
        <x:v>IMO-064</x:v>
      </x:c>
      <x:c r="C640" s="9" t="n">
        <x:v>8</x:v>
      </x:c>
      <x:c r="D640" s="9" t="n">
        <x:f>SUM('RawResults'!M5240,'RawResults'!M5241,'RawResults'!M5242,'RawResults'!M5243,'RawResults'!M5244,'RawResults'!M5245,'RawResults'!M5246,'RawResults'!M5247)</x:f>
        <x:v>8</x:v>
      </x:c>
      <x:c r="E640" s="15" t="n">
        <x:f>D640/C640</x:f>
        <x:v>1</x:v>
      </x:c>
      <x:c r="F640" s="9" t="n">
        <x:f>IF(D640=C640,1,0)</x:f>
        <x:v>1</x:v>
      </x:c>
      <x:c r="G640" s="9" t="n">
        <x:f>SUM('RawResults'!Q5240,'RawResults'!Q5241,'RawResults'!Q5242,'RawResults'!Q5243,'RawResults'!Q5244,'RawResults'!Q5245,'RawResults'!Q5246,'RawResults'!Q5247)</x:f>
        <x:v>8</x:v>
      </x:c>
      <x:c r="H640" s="15" t="n">
        <x:f>G640/C640</x:f>
        <x:v>1</x:v>
      </x:c>
      <x:c r="I640" s="9" t="n">
        <x:f>IF(G640=C640,1,0)</x:f>
        <x:v>1</x:v>
      </x:c>
      <x:c r="J640" s="9" t="n">
        <x:f>G640-D640</x:f>
        <x:v>0</x:v>
      </x:c>
    </x:row>
    <x:row r="641" ht="23" customHeight="1">
      <x:c r="A641" s="9" t="str">
        <x:v>SINGLESHOT</x:v>
      </x:c>
      <x:c r="B641" s="9" t="str">
        <x:v>IMO-065</x:v>
      </x:c>
      <x:c r="C641" s="9" t="n">
        <x:v>12</x:v>
      </x:c>
      <x:c r="D641" s="9" t="n">
        <x:f>SUM('RawResults'!M5248,'RawResults'!M5249,'RawResults'!M5250,'RawResults'!M5251,'RawResults'!M5252,'RawResults'!M5253,'RawResults'!M5254,'RawResults'!M5255,'RawResults'!M5256,'RawResults'!M5257,'RawResults'!M5258,'RawResults'!M5259)</x:f>
        <x:v>12</x:v>
      </x:c>
      <x:c r="E641" s="15" t="n">
        <x:f>D641/C641</x:f>
        <x:v>1</x:v>
      </x:c>
      <x:c r="F641" s="9" t="n">
        <x:f>IF(D641=C641,1,0)</x:f>
        <x:v>1</x:v>
      </x:c>
      <x:c r="G641" s="9" t="n">
        <x:f>SUM('RawResults'!Q5248,'RawResults'!Q5249,'RawResults'!Q5250,'RawResults'!Q5251,'RawResults'!Q5252,'RawResults'!Q5253,'RawResults'!Q5254,'RawResults'!Q5255,'RawResults'!Q5256,'RawResults'!Q5257,'RawResults'!Q5258,'RawResults'!Q5259)</x:f>
        <x:v>12</x:v>
      </x:c>
      <x:c r="H641" s="15" t="n">
        <x:f>G641/C641</x:f>
        <x:v>1</x:v>
      </x:c>
      <x:c r="I641" s="9" t="n">
        <x:f>IF(G641=C641,1,0)</x:f>
        <x:v>1</x:v>
      </x:c>
      <x:c r="J641" s="9" t="n">
        <x:f>G641-D641</x:f>
        <x:v>0</x:v>
      </x:c>
    </x:row>
    <x:row r="642" ht="23" customHeight="1">
      <x:c r="A642" s="9" t="str">
        <x:v>SINGLESHOT</x:v>
      </x:c>
      <x:c r="B642" s="9" t="str">
        <x:v>IMO-066</x:v>
      </x:c>
      <x:c r="C642" s="9" t="n">
        <x:v>10</x:v>
      </x:c>
      <x:c r="D642" s="9" t="n">
        <x:f>SUM('RawResults'!M5260,'RawResults'!M5261,'RawResults'!M5262,'RawResults'!M5263,'RawResults'!M5264,'RawResults'!M5265,'RawResults'!M5266,'RawResults'!M5267,'RawResults'!M5268,'RawResults'!M5269)</x:f>
        <x:v>9</x:v>
      </x:c>
      <x:c r="E642" s="15" t="n">
        <x:f>D642/C642</x:f>
        <x:v>0.9</x:v>
      </x:c>
      <x:c r="F642" s="9" t="n">
        <x:f>IF(D642=C642,1,0)</x:f>
        <x:v>0</x:v>
      </x:c>
      <x:c r="G642" s="9" t="n">
        <x:f>SUM('RawResults'!Q5260,'RawResults'!Q5261,'RawResults'!Q5262,'RawResults'!Q5263,'RawResults'!Q5264,'RawResults'!Q5265,'RawResults'!Q5266,'RawResults'!Q5267,'RawResults'!Q5268,'RawResults'!Q5269)</x:f>
        <x:v>9</x:v>
      </x:c>
      <x:c r="H642" s="15" t="n">
        <x:f>G642/C642</x:f>
        <x:v>0.9</x:v>
      </x:c>
      <x:c r="I642" s="9" t="n">
        <x:f>IF(G642=C642,1,0)</x:f>
        <x:v>0</x:v>
      </x:c>
      <x:c r="J642" s="9" t="n">
        <x:f>G642-D642</x:f>
        <x:v>0</x:v>
      </x:c>
    </x:row>
    <x:row r="643" ht="23" customHeight="1">
      <x:c r="A643" s="9" t="str">
        <x:v>SINGLESHOT</x:v>
      </x:c>
      <x:c r="B643" s="9" t="str">
        <x:v>IMO-068</x:v>
      </x:c>
      <x:c r="C643" s="9" t="n">
        <x:v>8</x:v>
      </x:c>
      <x:c r="D643" s="9" t="n">
        <x:f>SUM('RawResults'!M5270,'RawResults'!M5271,'RawResults'!M5272,'RawResults'!M5273,'RawResults'!M5274,'RawResults'!M5275,'RawResults'!M5276,'RawResults'!M5277)</x:f>
        <x:v>7</x:v>
      </x:c>
      <x:c r="E643" s="15" t="n">
        <x:f>D643/C643</x:f>
        <x:v>0.875</x:v>
      </x:c>
      <x:c r="F643" s="9" t="n">
        <x:f>IF(D643=C643,1,0)</x:f>
        <x:v>0</x:v>
      </x:c>
      <x:c r="G643" s="9" t="n">
        <x:f>SUM('RawResults'!Q5270,'RawResults'!Q5271,'RawResults'!Q5272,'RawResults'!Q5273,'RawResults'!Q5274,'RawResults'!Q5275,'RawResults'!Q5276,'RawResults'!Q5277)</x:f>
        <x:v>7</x:v>
      </x:c>
      <x:c r="H643" s="15" t="n">
        <x:f>G643/C643</x:f>
        <x:v>0.875</x:v>
      </x:c>
      <x:c r="I643" s="9" t="n">
        <x:f>IF(G643=C643,1,0)</x:f>
        <x:v>0</x:v>
      </x:c>
      <x:c r="J643" s="9" t="n">
        <x:f>G643-D643</x:f>
        <x:v>0</x:v>
      </x:c>
    </x:row>
    <x:row r="644" ht="23" customHeight="1">
      <x:c r="A644" s="9" t="str">
        <x:v>SINGLESHOT</x:v>
      </x:c>
      <x:c r="B644" s="9" t="str">
        <x:v>IMO-069</x:v>
      </x:c>
      <x:c r="C644" s="9" t="n">
        <x:v>5</x:v>
      </x:c>
      <x:c r="D644" s="9" t="n">
        <x:f>SUM('RawResults'!M5278,'RawResults'!M5279,'RawResults'!M5280,'RawResults'!M5281,'RawResults'!M5282)</x:f>
        <x:v>5</x:v>
      </x:c>
      <x:c r="E644" s="15" t="n">
        <x:f>D644/C644</x:f>
        <x:v>1</x:v>
      </x:c>
      <x:c r="F644" s="9" t="n">
        <x:f>IF(D644=C644,1,0)</x:f>
        <x:v>1</x:v>
      </x:c>
      <x:c r="G644" s="9" t="n">
        <x:f>SUM('RawResults'!Q5278,'RawResults'!Q5279,'RawResults'!Q5280,'RawResults'!Q5281,'RawResults'!Q5282)</x:f>
        <x:v>5</x:v>
      </x:c>
      <x:c r="H644" s="15" t="n">
        <x:f>G644/C644</x:f>
        <x:v>1</x:v>
      </x:c>
      <x:c r="I644" s="9" t="n">
        <x:f>IF(G644=C644,1,0)</x:f>
        <x:v>1</x:v>
      </x:c>
      <x:c r="J644" s="9" t="n">
        <x:f>G644-D644</x:f>
        <x:v>0</x:v>
      </x:c>
    </x:row>
    <x:row r="645" ht="23" customHeight="1">
      <x:c r="A645" s="9" t="str">
        <x:v>SINGLESHOT</x:v>
      </x:c>
      <x:c r="B645" s="9" t="str">
        <x:v>IMO-070</x:v>
      </x:c>
      <x:c r="C645" s="9" t="n">
        <x:v>9</x:v>
      </x:c>
      <x:c r="D645" s="9" t="n">
        <x:f>SUM('RawResults'!M5283,'RawResults'!M5284,'RawResults'!M5285,'RawResults'!M5286,'RawResults'!M5287,'RawResults'!M5288,'RawResults'!M5289,'RawResults'!M5290,'RawResults'!M5291)</x:f>
        <x:v>5</x:v>
      </x:c>
      <x:c r="E645" s="15" t="n">
        <x:f>D645/C645</x:f>
        <x:v>0.5555555555555556</x:v>
      </x:c>
      <x:c r="F645" s="9" t="n">
        <x:f>IF(D645=C645,1,0)</x:f>
        <x:v>0</x:v>
      </x:c>
      <x:c r="G645" s="9" t="n">
        <x:f>SUM('RawResults'!Q5283,'RawResults'!Q5284,'RawResults'!Q5285,'RawResults'!Q5286,'RawResults'!Q5287,'RawResults'!Q5288,'RawResults'!Q5289,'RawResults'!Q5290,'RawResults'!Q5291)</x:f>
        <x:v>5</x:v>
      </x:c>
      <x:c r="H645" s="15" t="n">
        <x:f>G645/C645</x:f>
        <x:v>0.5555555555555556</x:v>
      </x:c>
      <x:c r="I645" s="9" t="n">
        <x:f>IF(G645=C645,1,0)</x:f>
        <x:v>0</x:v>
      </x:c>
      <x:c r="J645" s="9" t="n">
        <x:f>G645-D645</x:f>
        <x:v>0</x:v>
      </x:c>
    </x:row>
    <x:row r="646" ht="23" customHeight="1">
      <x:c r="A646" s="9" t="str">
        <x:v>SINGLESHOT</x:v>
      </x:c>
      <x:c r="B646" s="9" t="str">
        <x:v>IMO-071</x:v>
      </x:c>
      <x:c r="C646" s="9" t="n">
        <x:v>6</x:v>
      </x:c>
      <x:c r="D646" s="9" t="n">
        <x:f>SUM('RawResults'!M5292,'RawResults'!M5293,'RawResults'!M5294,'RawResults'!M5295,'RawResults'!M5296,'RawResults'!M5297)</x:f>
        <x:v>6</x:v>
      </x:c>
      <x:c r="E646" s="15" t="n">
        <x:f>D646/C646</x:f>
        <x:v>1</x:v>
      </x:c>
      <x:c r="F646" s="9" t="n">
        <x:f>IF(D646=C646,1,0)</x:f>
        <x:v>1</x:v>
      </x:c>
      <x:c r="G646" s="9" t="n">
        <x:f>SUM('RawResults'!Q5292,'RawResults'!Q5293,'RawResults'!Q5294,'RawResults'!Q5295,'RawResults'!Q5296,'RawResults'!Q5297)</x:f>
        <x:v>6</x:v>
      </x:c>
      <x:c r="H646" s="15" t="n">
        <x:f>G646/C646</x:f>
        <x:v>1</x:v>
      </x:c>
      <x:c r="I646" s="9" t="n">
        <x:f>IF(G646=C646,1,0)</x:f>
        <x:v>1</x:v>
      </x:c>
      <x:c r="J646" s="9" t="n">
        <x:f>G646-D646</x:f>
        <x:v>0</x:v>
      </x:c>
    </x:row>
    <x:row r="647" ht="23" customHeight="1">
      <x:c r="A647" s="9" t="str">
        <x:v>SINGLESHOT</x:v>
      </x:c>
      <x:c r="B647" s="9" t="str">
        <x:v>IMO-072</x:v>
      </x:c>
      <x:c r="C647" s="9" t="n">
        <x:v>8</x:v>
      </x:c>
      <x:c r="D647" s="9" t="n">
        <x:f>SUM('RawResults'!M5298,'RawResults'!M5299,'RawResults'!M5300,'RawResults'!M5301,'RawResults'!M5302,'RawResults'!M5303,'RawResults'!M5304,'RawResults'!M5305)</x:f>
        <x:v>8</x:v>
      </x:c>
      <x:c r="E647" s="15" t="n">
        <x:f>D647/C647</x:f>
        <x:v>1</x:v>
      </x:c>
      <x:c r="F647" s="9" t="n">
        <x:f>IF(D647=C647,1,0)</x:f>
        <x:v>1</x:v>
      </x:c>
      <x:c r="G647" s="9" t="n">
        <x:f>SUM('RawResults'!Q5298,'RawResults'!Q5299,'RawResults'!Q5300,'RawResults'!Q5301,'RawResults'!Q5302,'RawResults'!Q5303,'RawResults'!Q5304,'RawResults'!Q5305)</x:f>
        <x:v>8</x:v>
      </x:c>
      <x:c r="H647" s="15" t="n">
        <x:f>G647/C647</x:f>
        <x:v>1</x:v>
      </x:c>
      <x:c r="I647" s="9" t="n">
        <x:f>IF(G647=C647,1,0)</x:f>
        <x:v>1</x:v>
      </x:c>
      <x:c r="J647" s="9" t="n">
        <x:f>G647-D647</x:f>
        <x:v>0</x:v>
      </x:c>
    </x:row>
    <x:row r="648" ht="23" customHeight="1">
      <x:c r="A648" s="9" t="str">
        <x:v>SINGLESHOT</x:v>
      </x:c>
      <x:c r="B648" s="9" t="str">
        <x:v>IMO-073</x:v>
      </x:c>
      <x:c r="C648" s="9" t="n">
        <x:v>7</x:v>
      </x:c>
      <x:c r="D648" s="9" t="n">
        <x:f>SUM('RawResults'!M5306,'RawResults'!M5307,'RawResults'!M5308,'RawResults'!M5309,'RawResults'!M5310,'RawResults'!M5311,'RawResults'!M5312)</x:f>
        <x:v>7</x:v>
      </x:c>
      <x:c r="E648" s="15" t="n">
        <x:f>D648/C648</x:f>
        <x:v>1</x:v>
      </x:c>
      <x:c r="F648" s="9" t="n">
        <x:f>IF(D648=C648,1,0)</x:f>
        <x:v>1</x:v>
      </x:c>
      <x:c r="G648" s="9" t="n">
        <x:f>SUM('RawResults'!Q5306,'RawResults'!Q5307,'RawResults'!Q5308,'RawResults'!Q5309,'RawResults'!Q5310,'RawResults'!Q5311,'RawResults'!Q5312)</x:f>
        <x:v>7</x:v>
      </x:c>
      <x:c r="H648" s="15" t="n">
        <x:f>G648/C648</x:f>
        <x:v>1</x:v>
      </x:c>
      <x:c r="I648" s="9" t="n">
        <x:f>IF(G648=C648,1,0)</x:f>
        <x:v>1</x:v>
      </x:c>
      <x:c r="J648" s="9" t="n">
        <x:f>G648-D648</x:f>
        <x:v>0</x:v>
      </x:c>
    </x:row>
    <x:row r="649" ht="23" customHeight="1">
      <x:c r="A649" s="9" t="str">
        <x:v>SINGLESHOT</x:v>
      </x:c>
      <x:c r="B649" s="9" t="str">
        <x:v>IMO-074</x:v>
      </x:c>
      <x:c r="C649" s="9" t="n">
        <x:v>6</x:v>
      </x:c>
      <x:c r="D649" s="9" t="n">
        <x:f>SUM('RawResults'!M5313,'RawResults'!M5314,'RawResults'!M5315,'RawResults'!M5316,'RawResults'!M5317,'RawResults'!M5318)</x:f>
        <x:v>6</x:v>
      </x:c>
      <x:c r="E649" s="15" t="n">
        <x:f>D649/C649</x:f>
        <x:v>1</x:v>
      </x:c>
      <x:c r="F649" s="9" t="n">
        <x:f>IF(D649=C649,1,0)</x:f>
        <x:v>1</x:v>
      </x:c>
      <x:c r="G649" s="9" t="n">
        <x:f>SUM('RawResults'!Q5313,'RawResults'!Q5314,'RawResults'!Q5315,'RawResults'!Q5316,'RawResults'!Q5317,'RawResults'!Q5318)</x:f>
        <x:v>6</x:v>
      </x:c>
      <x:c r="H649" s="15" t="n">
        <x:f>G649/C649</x:f>
        <x:v>1</x:v>
      </x:c>
      <x:c r="I649" s="9" t="n">
        <x:f>IF(G649=C649,1,0)</x:f>
        <x:v>1</x:v>
      </x:c>
      <x:c r="J649" s="9" t="n">
        <x:f>G649-D649</x:f>
        <x:v>0</x:v>
      </x:c>
    </x:row>
    <x:row r="650" ht="23" customHeight="1">
      <x:c r="A650" s="9" t="str">
        <x:v>SINGLESHOT</x:v>
      </x:c>
      <x:c r="B650" s="9" t="str">
        <x:v>IMO-075</x:v>
      </x:c>
      <x:c r="C650" s="9" t="n">
        <x:v>9</x:v>
      </x:c>
      <x:c r="D650" s="9" t="n">
        <x:f>SUM('RawResults'!M5319,'RawResults'!M5320,'RawResults'!M5321,'RawResults'!M5322,'RawResults'!M5323,'RawResults'!M5324,'RawResults'!M5325,'RawResults'!M5326,'RawResults'!M5327)</x:f>
        <x:v>9</x:v>
      </x:c>
      <x:c r="E650" s="15" t="n">
        <x:f>D650/C650</x:f>
        <x:v>1</x:v>
      </x:c>
      <x:c r="F650" s="9" t="n">
        <x:f>IF(D650=C650,1,0)</x:f>
        <x:v>1</x:v>
      </x:c>
      <x:c r="G650" s="9" t="n">
        <x:f>SUM('RawResults'!Q5319,'RawResults'!Q5320,'RawResults'!Q5321,'RawResults'!Q5322,'RawResults'!Q5323,'RawResults'!Q5324,'RawResults'!Q5325,'RawResults'!Q5326,'RawResults'!Q5327)</x:f>
        <x:v>9</x:v>
      </x:c>
      <x:c r="H650" s="15" t="n">
        <x:f>G650/C650</x:f>
        <x:v>1</x:v>
      </x:c>
      <x:c r="I650" s="9" t="n">
        <x:f>IF(G650=C650,1,0)</x:f>
        <x:v>1</x:v>
      </x:c>
      <x:c r="J650" s="9" t="n">
        <x:f>G650-D650</x:f>
        <x:v>0</x:v>
      </x:c>
    </x:row>
    <x:row r="651" ht="23" customHeight="1">
      <x:c r="A651" s="9" t="str">
        <x:v>SINGLESHOT</x:v>
      </x:c>
      <x:c r="B651" s="9" t="str">
        <x:v>IMO-077</x:v>
      </x:c>
      <x:c r="C651" s="9" t="n">
        <x:v>8</x:v>
      </x:c>
      <x:c r="D651" s="9" t="n">
        <x:f>SUM('RawResults'!M5328,'RawResults'!M5329,'RawResults'!M5330,'RawResults'!M5331,'RawResults'!M5332,'RawResults'!M5333,'RawResults'!M5334,'RawResults'!M5335)</x:f>
        <x:v>0</x:v>
      </x:c>
      <x:c r="E651" s="15" t="n">
        <x:f>D651/C651</x:f>
        <x:v>0</x:v>
      </x:c>
      <x:c r="F651" s="9" t="n">
        <x:f>IF(D651=C651,1,0)</x:f>
        <x:v>0</x:v>
      </x:c>
      <x:c r="G651" s="9" t="n">
        <x:f>SUM('RawResults'!Q5328,'RawResults'!Q5329,'RawResults'!Q5330,'RawResults'!Q5331,'RawResults'!Q5332,'RawResults'!Q5333,'RawResults'!Q5334,'RawResults'!Q5335)</x:f>
        <x:v>0</x:v>
      </x:c>
      <x:c r="H651" s="15" t="n">
        <x:f>G651/C651</x:f>
        <x:v>0</x:v>
      </x:c>
      <x:c r="I651" s="9" t="n">
        <x:f>IF(G651=C651,1,0)</x:f>
        <x:v>0</x:v>
      </x:c>
      <x:c r="J651" s="9" t="n">
        <x:f>G651-D651</x:f>
        <x:v>0</x:v>
      </x:c>
    </x:row>
    <x:row r="652" ht="23" customHeight="1">
      <x:c r="A652" s="9" t="str">
        <x:v>SINGLESHOT</x:v>
      </x:c>
      <x:c r="B652" s="9" t="str">
        <x:v>IMO-078</x:v>
      </x:c>
      <x:c r="C652" s="9" t="n">
        <x:v>8</x:v>
      </x:c>
      <x:c r="D652" s="9" t="n">
        <x:f>SUM('RawResults'!M5336,'RawResults'!M5337,'RawResults'!M5338,'RawResults'!M5339,'RawResults'!M5340,'RawResults'!M5341,'RawResults'!M5342,'RawResults'!M5343)</x:f>
        <x:v>8</x:v>
      </x:c>
      <x:c r="E652" s="15" t="n">
        <x:f>D652/C652</x:f>
        <x:v>1</x:v>
      </x:c>
      <x:c r="F652" s="9" t="n">
        <x:f>IF(D652=C652,1,0)</x:f>
        <x:v>1</x:v>
      </x:c>
      <x:c r="G652" s="9" t="n">
        <x:f>SUM('RawResults'!Q5336,'RawResults'!Q5337,'RawResults'!Q5338,'RawResults'!Q5339,'RawResults'!Q5340,'RawResults'!Q5341,'RawResults'!Q5342,'RawResults'!Q5343)</x:f>
        <x:v>8</x:v>
      </x:c>
      <x:c r="H652" s="15" t="n">
        <x:f>G652/C652</x:f>
        <x:v>1</x:v>
      </x:c>
      <x:c r="I652" s="9" t="n">
        <x:f>IF(G652=C652,1,0)</x:f>
        <x:v>1</x:v>
      </x:c>
      <x:c r="J652" s="9" t="n">
        <x:f>G652-D652</x:f>
        <x:v>0</x:v>
      </x:c>
    </x:row>
    <x:row r="653" ht="23" customHeight="1">
      <x:c r="A653" s="9" t="str">
        <x:v>SINGLESHOT</x:v>
      </x:c>
      <x:c r="B653" s="9" t="str">
        <x:v>IMO-079</x:v>
      </x:c>
      <x:c r="C653" s="9" t="n">
        <x:v>8</x:v>
      </x:c>
      <x:c r="D653" s="9" t="n">
        <x:f>SUM('RawResults'!M5344,'RawResults'!M5345,'RawResults'!M5346,'RawResults'!M5347,'RawResults'!M5348,'RawResults'!M5349,'RawResults'!M5350,'RawResults'!M5351)</x:f>
        <x:v>8</x:v>
      </x:c>
      <x:c r="E653" s="15" t="n">
        <x:f>D653/C653</x:f>
        <x:v>1</x:v>
      </x:c>
      <x:c r="F653" s="9" t="n">
        <x:f>IF(D653=C653,1,0)</x:f>
        <x:v>1</x:v>
      </x:c>
      <x:c r="G653" s="9" t="n">
        <x:f>SUM('RawResults'!Q5344,'RawResults'!Q5345,'RawResults'!Q5346,'RawResults'!Q5347,'RawResults'!Q5348,'RawResults'!Q5349,'RawResults'!Q5350,'RawResults'!Q5351)</x:f>
        <x:v>8</x:v>
      </x:c>
      <x:c r="H653" s="15" t="n">
        <x:f>G653/C653</x:f>
        <x:v>1</x:v>
      </x:c>
      <x:c r="I653" s="9" t="n">
        <x:f>IF(G653=C653,1,0)</x:f>
        <x:v>1</x:v>
      </x:c>
      <x:c r="J653" s="9" t="n">
        <x:f>G653-D653</x:f>
        <x:v>0</x:v>
      </x:c>
    </x:row>
    <x:row r="654" ht="23" customHeight="1">
      <x:c r="A654" s="9" t="str">
        <x:v>SINGLESHOT</x:v>
      </x:c>
      <x:c r="B654" s="9" t="str">
        <x:v>IMO-081</x:v>
      </x:c>
      <x:c r="C654" s="9" t="n">
        <x:v>8</x:v>
      </x:c>
      <x:c r="D654" s="9" t="n">
        <x:f>SUM('RawResults'!M5352,'RawResults'!M5353,'RawResults'!M5354,'RawResults'!M5355,'RawResults'!M5356,'RawResults'!M5357,'RawResults'!M5358,'RawResults'!M5359)</x:f>
        <x:v>8</x:v>
      </x:c>
      <x:c r="E654" s="15" t="n">
        <x:f>D654/C654</x:f>
        <x:v>1</x:v>
      </x:c>
      <x:c r="F654" s="9" t="n">
        <x:f>IF(D654=C654,1,0)</x:f>
        <x:v>1</x:v>
      </x:c>
      <x:c r="G654" s="9" t="n">
        <x:f>SUM('RawResults'!Q5352,'RawResults'!Q5353,'RawResults'!Q5354,'RawResults'!Q5355,'RawResults'!Q5356,'RawResults'!Q5357,'RawResults'!Q5358,'RawResults'!Q5359)</x:f>
        <x:v>8</x:v>
      </x:c>
      <x:c r="H654" s="15" t="n">
        <x:f>G654/C654</x:f>
        <x:v>1</x:v>
      </x:c>
      <x:c r="I654" s="9" t="n">
        <x:f>IF(G654=C654,1,0)</x:f>
        <x:v>1</x:v>
      </x:c>
      <x:c r="J654" s="9" t="n">
        <x:f>G654-D654</x:f>
        <x:v>0</x:v>
      </x:c>
    </x:row>
    <x:row r="655" ht="23" customHeight="1">
      <x:c r="A655" s="9" t="str">
        <x:v>SINGLESHOT</x:v>
      </x:c>
      <x:c r="B655" s="9" t="str">
        <x:v>IMO-082</x:v>
      </x:c>
      <x:c r="C655" s="9" t="n">
        <x:v>7</x:v>
      </x:c>
      <x:c r="D655" s="9" t="n">
        <x:f>SUM('RawResults'!M5360,'RawResults'!M5361,'RawResults'!M5362,'RawResults'!M5363,'RawResults'!M5364,'RawResults'!M5365,'RawResults'!M5366)</x:f>
        <x:v>7</x:v>
      </x:c>
      <x:c r="E655" s="15" t="n">
        <x:f>D655/C655</x:f>
        <x:v>1</x:v>
      </x:c>
      <x:c r="F655" s="9" t="n">
        <x:f>IF(D655=C655,1,0)</x:f>
        <x:v>1</x:v>
      </x:c>
      <x:c r="G655" s="9" t="n">
        <x:f>SUM('RawResults'!Q5360,'RawResults'!Q5361,'RawResults'!Q5362,'RawResults'!Q5363,'RawResults'!Q5364,'RawResults'!Q5365,'RawResults'!Q5366)</x:f>
        <x:v>7</x:v>
      </x:c>
      <x:c r="H655" s="15" t="n">
        <x:f>G655/C655</x:f>
        <x:v>1</x:v>
      </x:c>
      <x:c r="I655" s="9" t="n">
        <x:f>IF(G655=C655,1,0)</x:f>
        <x:v>1</x:v>
      </x:c>
      <x:c r="J655" s="9" t="n">
        <x:f>G655-D655</x:f>
        <x:v>0</x:v>
      </x:c>
    </x:row>
    <x:row r="656" ht="23" customHeight="1">
      <x:c r="A656" s="9" t="str">
        <x:v>SINGLESHOT</x:v>
      </x:c>
      <x:c r="B656" s="9" t="str">
        <x:v>IMO-083</x:v>
      </x:c>
      <x:c r="C656" s="9" t="n">
        <x:v>7</x:v>
      </x:c>
      <x:c r="D656" s="9" t="n">
        <x:f>SUM('RawResults'!M5367,'RawResults'!M5368,'RawResults'!M5369,'RawResults'!M5370,'RawResults'!M5371,'RawResults'!M5372,'RawResults'!M5373)</x:f>
        <x:v>7</x:v>
      </x:c>
      <x:c r="E656" s="15" t="n">
        <x:f>D656/C656</x:f>
        <x:v>1</x:v>
      </x:c>
      <x:c r="F656" s="9" t="n">
        <x:f>IF(D656=C656,1,0)</x:f>
        <x:v>1</x:v>
      </x:c>
      <x:c r="G656" s="9" t="n">
        <x:f>SUM('RawResults'!Q5367,'RawResults'!Q5368,'RawResults'!Q5369,'RawResults'!Q5370,'RawResults'!Q5371,'RawResults'!Q5372,'RawResults'!Q5373)</x:f>
        <x:v>7</x:v>
      </x:c>
      <x:c r="H656" s="15" t="n">
        <x:f>G656/C656</x:f>
        <x:v>1</x:v>
      </x:c>
      <x:c r="I656" s="9" t="n">
        <x:f>IF(G656=C656,1,0)</x:f>
        <x:v>1</x:v>
      </x:c>
      <x:c r="J656" s="9" t="n">
        <x:f>G656-D656</x:f>
        <x:v>0</x:v>
      </x:c>
    </x:row>
    <x:row r="657" ht="23" customHeight="1">
      <x:c r="A657" s="9" t="str">
        <x:v>SINGLESHOT</x:v>
      </x:c>
      <x:c r="B657" s="9" t="str">
        <x:v>IMO-084</x:v>
      </x:c>
      <x:c r="C657" s="9" t="n">
        <x:v>5</x:v>
      </x:c>
      <x:c r="D657" s="9" t="n">
        <x:f>SUM('RawResults'!M5374,'RawResults'!M5375,'RawResults'!M5376,'RawResults'!M5377,'RawResults'!M5378)</x:f>
        <x:v>5</x:v>
      </x:c>
      <x:c r="E657" s="15" t="n">
        <x:f>D657/C657</x:f>
        <x:v>1</x:v>
      </x:c>
      <x:c r="F657" s="9" t="n">
        <x:f>IF(D657=C657,1,0)</x:f>
        <x:v>1</x:v>
      </x:c>
      <x:c r="G657" s="9" t="n">
        <x:f>SUM('RawResults'!Q5374,'RawResults'!Q5375,'RawResults'!Q5376,'RawResults'!Q5377,'RawResults'!Q5378)</x:f>
        <x:v>5</x:v>
      </x:c>
      <x:c r="H657" s="15" t="n">
        <x:f>G657/C657</x:f>
        <x:v>1</x:v>
      </x:c>
      <x:c r="I657" s="9" t="n">
        <x:f>IF(G657=C657,1,0)</x:f>
        <x:v>1</x:v>
      </x:c>
      <x:c r="J657" s="9" t="n">
        <x:f>G657-D657</x:f>
        <x:v>0</x:v>
      </x:c>
    </x:row>
    <x:row r="658" ht="23" customHeight="1">
      <x:c r="A658" s="9" t="str">
        <x:v>SINGLESHOT</x:v>
      </x:c>
      <x:c r="B658" s="9" t="str">
        <x:v>IMO-085</x:v>
      </x:c>
      <x:c r="C658" s="9" t="n">
        <x:v>8</x:v>
      </x:c>
      <x:c r="D658" s="9" t="n">
        <x:f>SUM('RawResults'!M5379,'RawResults'!M5380,'RawResults'!M5381,'RawResults'!M5382,'RawResults'!M5383,'RawResults'!M5384,'RawResults'!M5385,'RawResults'!M5386)</x:f>
        <x:v>8</x:v>
      </x:c>
      <x:c r="E658" s="15" t="n">
        <x:f>D658/C658</x:f>
        <x:v>1</x:v>
      </x:c>
      <x:c r="F658" s="9" t="n">
        <x:f>IF(D658=C658,1,0)</x:f>
        <x:v>1</x:v>
      </x:c>
      <x:c r="G658" s="9" t="n">
        <x:f>SUM('RawResults'!Q5379,'RawResults'!Q5380,'RawResults'!Q5381,'RawResults'!Q5382,'RawResults'!Q5383,'RawResults'!Q5384,'RawResults'!Q5385,'RawResults'!Q5386)</x:f>
        <x:v>8</x:v>
      </x:c>
      <x:c r="H658" s="15" t="n">
        <x:f>G658/C658</x:f>
        <x:v>1</x:v>
      </x:c>
      <x:c r="I658" s="9" t="n">
        <x:f>IF(G658=C658,1,0)</x:f>
        <x:v>1</x:v>
      </x:c>
      <x:c r="J658" s="9" t="n">
        <x:f>G658-D658</x:f>
        <x:v>0</x:v>
      </x:c>
    </x:row>
    <x:row r="659" ht="23" customHeight="1">
      <x:c r="A659" s="9" t="str">
        <x:v>SINGLESHOT</x:v>
      </x:c>
      <x:c r="B659" s="9" t="str">
        <x:v>IMO-086</x:v>
      </x:c>
      <x:c r="C659" s="9" t="n">
        <x:v>7</x:v>
      </x:c>
      <x:c r="D659" s="9" t="n">
        <x:f>SUM('RawResults'!M5387,'RawResults'!M5388,'RawResults'!M5389,'RawResults'!M5390,'RawResults'!M5391,'RawResults'!M5392,'RawResults'!M5393)</x:f>
        <x:v>7</x:v>
      </x:c>
      <x:c r="E659" s="15" t="n">
        <x:f>D659/C659</x:f>
        <x:v>1</x:v>
      </x:c>
      <x:c r="F659" s="9" t="n">
        <x:f>IF(D659=C659,1,0)</x:f>
        <x:v>1</x:v>
      </x:c>
      <x:c r="G659" s="9" t="n">
        <x:f>SUM('RawResults'!Q5387,'RawResults'!Q5388,'RawResults'!Q5389,'RawResults'!Q5390,'RawResults'!Q5391,'RawResults'!Q5392,'RawResults'!Q5393)</x:f>
        <x:v>7</x:v>
      </x:c>
      <x:c r="H659" s="15" t="n">
        <x:f>G659/C659</x:f>
        <x:v>1</x:v>
      </x:c>
      <x:c r="I659" s="9" t="n">
        <x:f>IF(G659=C659,1,0)</x:f>
        <x:v>1</x:v>
      </x:c>
      <x:c r="J659" s="9" t="n">
        <x:f>G659-D659</x:f>
        <x:v>0</x:v>
      </x:c>
    </x:row>
    <x:row r="660" ht="23" customHeight="1">
      <x:c r="A660" s="9" t="str">
        <x:v>SINGLESHOT</x:v>
      </x:c>
      <x:c r="B660" s="9" t="str">
        <x:v>IMO-087</x:v>
      </x:c>
      <x:c r="C660" s="9" t="n">
        <x:v>7</x:v>
      </x:c>
      <x:c r="D660" s="9" t="n">
        <x:f>SUM('RawResults'!M5394,'RawResults'!M5395,'RawResults'!M5396,'RawResults'!M5397,'RawResults'!M5398,'RawResults'!M5399,'RawResults'!M5400)</x:f>
        <x:v>7</x:v>
      </x:c>
      <x:c r="E660" s="15" t="n">
        <x:f>D660/C660</x:f>
        <x:v>1</x:v>
      </x:c>
      <x:c r="F660" s="9" t="n">
        <x:f>IF(D660=C660,1,0)</x:f>
        <x:v>1</x:v>
      </x:c>
      <x:c r="G660" s="9" t="n">
        <x:f>SUM('RawResults'!Q5394,'RawResults'!Q5395,'RawResults'!Q5396,'RawResults'!Q5397,'RawResults'!Q5398,'RawResults'!Q5399,'RawResults'!Q5400)</x:f>
        <x:v>7</x:v>
      </x:c>
      <x:c r="H660" s="15" t="n">
        <x:f>G660/C660</x:f>
        <x:v>1</x:v>
      </x:c>
      <x:c r="I660" s="9" t="n">
        <x:f>IF(G660=C660,1,0)</x:f>
        <x:v>1</x:v>
      </x:c>
      <x:c r="J660" s="9" t="n">
        <x:f>G660-D660</x:f>
        <x:v>0</x:v>
      </x:c>
    </x:row>
    <x:row r="661" ht="23" customHeight="1">
      <x:c r="A661" s="9" t="str">
        <x:v>SINGLESHOT</x:v>
      </x:c>
      <x:c r="B661" s="9" t="str">
        <x:v>IMO-088</x:v>
      </x:c>
      <x:c r="C661" s="9" t="n">
        <x:v>8</x:v>
      </x:c>
      <x:c r="D661" s="9" t="n">
        <x:f>SUM('RawResults'!M5401,'RawResults'!M5402,'RawResults'!M5403,'RawResults'!M5404,'RawResults'!M5405,'RawResults'!M5406,'RawResults'!M5407,'RawResults'!M5408)</x:f>
        <x:v>8</x:v>
      </x:c>
      <x:c r="E661" s="15" t="n">
        <x:f>D661/C661</x:f>
        <x:v>1</x:v>
      </x:c>
      <x:c r="F661" s="9" t="n">
        <x:f>IF(D661=C661,1,0)</x:f>
        <x:v>1</x:v>
      </x:c>
      <x:c r="G661" s="9" t="n">
        <x:f>SUM('RawResults'!Q5401,'RawResults'!Q5402,'RawResults'!Q5403,'RawResults'!Q5404,'RawResults'!Q5405,'RawResults'!Q5406,'RawResults'!Q5407,'RawResults'!Q5408)</x:f>
        <x:v>8</x:v>
      </x:c>
      <x:c r="H661" s="15" t="n">
        <x:f>G661/C661</x:f>
        <x:v>1</x:v>
      </x:c>
      <x:c r="I661" s="9" t="n">
        <x:f>IF(G661=C661,1,0)</x:f>
        <x:v>1</x:v>
      </x:c>
      <x:c r="J661" s="9" t="n">
        <x:f>G661-D661</x:f>
        <x:v>0</x:v>
      </x:c>
    </x:row>
    <x:row r="662" ht="23" customHeight="1">
      <x:c r="A662" s="9" t="str">
        <x:v>SINGLESHOT</x:v>
      </x:c>
      <x:c r="B662" s="9" t="str">
        <x:v>IMO-089</x:v>
      </x:c>
      <x:c r="C662" s="9" t="n">
        <x:v>8</x:v>
      </x:c>
      <x:c r="D662" s="9" t="n">
        <x:f>SUM('RawResults'!M5409,'RawResults'!M5410,'RawResults'!M5411,'RawResults'!M5412,'RawResults'!M5413,'RawResults'!M5414,'RawResults'!M5415,'RawResults'!M5416)</x:f>
        <x:v>8</x:v>
      </x:c>
      <x:c r="E662" s="15" t="n">
        <x:f>D662/C662</x:f>
        <x:v>1</x:v>
      </x:c>
      <x:c r="F662" s="9" t="n">
        <x:f>IF(D662=C662,1,0)</x:f>
        <x:v>1</x:v>
      </x:c>
      <x:c r="G662" s="9" t="n">
        <x:f>SUM('RawResults'!Q5409,'RawResults'!Q5410,'RawResults'!Q5411,'RawResults'!Q5412,'RawResults'!Q5413,'RawResults'!Q5414,'RawResults'!Q5415,'RawResults'!Q5416)</x:f>
        <x:v>8</x:v>
      </x:c>
      <x:c r="H662" s="15" t="n">
        <x:f>G662/C662</x:f>
        <x:v>1</x:v>
      </x:c>
      <x:c r="I662" s="9" t="n">
        <x:f>IF(G662=C662,1,0)</x:f>
        <x:v>1</x:v>
      </x:c>
      <x:c r="J662" s="9" t="n">
        <x:f>G662-D662</x:f>
        <x:v>0</x:v>
      </x:c>
    </x:row>
    <x:row r="663" ht="23" customHeight="1">
      <x:c r="A663" s="9" t="str">
        <x:v>SINGLESHOT</x:v>
      </x:c>
      <x:c r="B663" s="9" t="str">
        <x:v>IMO-091</x:v>
      </x:c>
      <x:c r="C663" s="9" t="n">
        <x:v>4</x:v>
      </x:c>
      <x:c r="D663" s="9" t="n">
        <x:f>SUM('RawResults'!M5417,'RawResults'!M5418,'RawResults'!M5419,'RawResults'!M5420)</x:f>
        <x:v>4</x:v>
      </x:c>
      <x:c r="E663" s="15" t="n">
        <x:f>D663/C663</x:f>
        <x:v>1</x:v>
      </x:c>
      <x:c r="F663" s="9" t="n">
        <x:f>IF(D663=C663,1,0)</x:f>
        <x:v>1</x:v>
      </x:c>
      <x:c r="G663" s="9" t="n">
        <x:f>SUM('RawResults'!Q5417,'RawResults'!Q5418,'RawResults'!Q5419,'RawResults'!Q5420)</x:f>
        <x:v>4</x:v>
      </x:c>
      <x:c r="H663" s="15" t="n">
        <x:f>G663/C663</x:f>
        <x:v>1</x:v>
      </x:c>
      <x:c r="I663" s="9" t="n">
        <x:f>IF(G663=C663,1,0)</x:f>
        <x:v>1</x:v>
      </x:c>
      <x:c r="J663" s="9" t="n">
        <x:f>G663-D663</x:f>
        <x:v>0</x:v>
      </x:c>
    </x:row>
    <x:row r="664" ht="23" customHeight="1">
      <x:c r="A664" s="9" t="str">
        <x:v>SINGLESHOT</x:v>
      </x:c>
      <x:c r="B664" s="9" t="str">
        <x:v>IMO-092</x:v>
      </x:c>
      <x:c r="C664" s="9" t="n">
        <x:v>3</x:v>
      </x:c>
      <x:c r="D664" s="9" t="n">
        <x:f>SUM('RawResults'!M5421,'RawResults'!M5422,'RawResults'!M5423)</x:f>
        <x:v>3</x:v>
      </x:c>
      <x:c r="E664" s="15" t="n">
        <x:f>D664/C664</x:f>
        <x:v>1</x:v>
      </x:c>
      <x:c r="F664" s="9" t="n">
        <x:f>IF(D664=C664,1,0)</x:f>
        <x:v>1</x:v>
      </x:c>
      <x:c r="G664" s="9" t="n">
        <x:f>SUM('RawResults'!Q5421,'RawResults'!Q5422,'RawResults'!Q5423)</x:f>
        <x:v>3</x:v>
      </x:c>
      <x:c r="H664" s="15" t="n">
        <x:f>G664/C664</x:f>
        <x:v>1</x:v>
      </x:c>
      <x:c r="I664" s="9" t="n">
        <x:f>IF(G664=C664,1,0)</x:f>
        <x:v>1</x:v>
      </x:c>
      <x:c r="J664" s="9" t="n">
        <x:f>G664-D664</x:f>
        <x:v>0</x:v>
      </x:c>
    </x:row>
    <x:row r="665" ht="23" customHeight="1">
      <x:c r="A665" s="9" t="str">
        <x:v>SINGLESHOT</x:v>
      </x:c>
      <x:c r="B665" s="9" t="str">
        <x:v>IMO-094</x:v>
      </x:c>
      <x:c r="C665" s="9" t="n">
        <x:v>4</x:v>
      </x:c>
      <x:c r="D665" s="9" t="n">
        <x:f>SUM('RawResults'!M5424,'RawResults'!M5425,'RawResults'!M5426,'RawResults'!M5427)</x:f>
        <x:v>4</x:v>
      </x:c>
      <x:c r="E665" s="15" t="n">
        <x:f>D665/C665</x:f>
        <x:v>1</x:v>
      </x:c>
      <x:c r="F665" s="9" t="n">
        <x:f>IF(D665=C665,1,0)</x:f>
        <x:v>1</x:v>
      </x:c>
      <x:c r="G665" s="9" t="n">
        <x:f>SUM('RawResults'!Q5424,'RawResults'!Q5425,'RawResults'!Q5426,'RawResults'!Q5427)</x:f>
        <x:v>4</x:v>
      </x:c>
      <x:c r="H665" s="15" t="n">
        <x:f>G665/C665</x:f>
        <x:v>1</x:v>
      </x:c>
      <x:c r="I665" s="9" t="n">
        <x:f>IF(G665=C665,1,0)</x:f>
        <x:v>1</x:v>
      </x:c>
      <x:c r="J665" s="9" t="n">
        <x:f>G665-D665</x:f>
        <x:v>0</x:v>
      </x:c>
    </x:row>
    <x:row r="666" ht="23" customHeight="1">
      <x:c r="A666" s="9" t="str">
        <x:v>SINGLESHOT</x:v>
      </x:c>
      <x:c r="B666" s="9" t="str">
        <x:v>IMO-095</x:v>
      </x:c>
      <x:c r="C666" s="9" t="n">
        <x:v>6</x:v>
      </x:c>
      <x:c r="D666" s="9" t="n">
        <x:f>SUM('RawResults'!M5428,'RawResults'!M5429,'RawResults'!M5430,'RawResults'!M5431,'RawResults'!M5432,'RawResults'!M5433)</x:f>
        <x:v>4</x:v>
      </x:c>
      <x:c r="E666" s="15" t="n">
        <x:f>D666/C666</x:f>
        <x:v>0.6666666666666666</x:v>
      </x:c>
      <x:c r="F666" s="9" t="n">
        <x:f>IF(D666=C666,1,0)</x:f>
        <x:v>0</x:v>
      </x:c>
      <x:c r="G666" s="9" t="n">
        <x:f>SUM('RawResults'!Q5428,'RawResults'!Q5429,'RawResults'!Q5430,'RawResults'!Q5431,'RawResults'!Q5432,'RawResults'!Q5433)</x:f>
        <x:v>4</x:v>
      </x:c>
      <x:c r="H666" s="15" t="n">
        <x:f>G666/C666</x:f>
        <x:v>0.6666666666666666</x:v>
      </x:c>
      <x:c r="I666" s="9" t="n">
        <x:f>IF(G666=C666,1,0)</x:f>
        <x:v>0</x:v>
      </x:c>
      <x:c r="J666" s="9" t="n">
        <x:f>G666-D666</x:f>
        <x:v>0</x:v>
      </x:c>
    </x:row>
    <x:row r="667" ht="23" customHeight="1">
      <x:c r="A667" s="9" t="str">
        <x:v>SINGLESHOT</x:v>
      </x:c>
      <x:c r="B667" s="9" t="str">
        <x:v>IMO-096</x:v>
      </x:c>
      <x:c r="C667" s="9" t="n">
        <x:v>5</x:v>
      </x:c>
      <x:c r="D667" s="9" t="n">
        <x:f>SUM('RawResults'!M5434,'RawResults'!M5435,'RawResults'!M5436,'RawResults'!M5437,'RawResults'!M5438)</x:f>
        <x:v>5</x:v>
      </x:c>
      <x:c r="E667" s="15" t="n">
        <x:f>D667/C667</x:f>
        <x:v>1</x:v>
      </x:c>
      <x:c r="F667" s="9" t="n">
        <x:f>IF(D667=C667,1,0)</x:f>
        <x:v>1</x:v>
      </x:c>
      <x:c r="G667" s="9" t="n">
        <x:f>SUM('RawResults'!Q5434,'RawResults'!Q5435,'RawResults'!Q5436,'RawResults'!Q5437,'RawResults'!Q5438)</x:f>
        <x:v>5</x:v>
      </x:c>
      <x:c r="H667" s="15" t="n">
        <x:f>G667/C667</x:f>
        <x:v>1</x:v>
      </x:c>
      <x:c r="I667" s="9" t="n">
        <x:f>IF(G667=C667,1,0)</x:f>
        <x:v>1</x:v>
      </x:c>
      <x:c r="J667" s="9" t="n">
        <x:f>G667-D667</x:f>
        <x:v>0</x:v>
      </x:c>
    </x:row>
    <x:row r="668" ht="23" customHeight="1">
      <x:c r="A668" s="9" t="str">
        <x:v>SINGLESHOT</x:v>
      </x:c>
      <x:c r="B668" s="9" t="str">
        <x:v>IMO-097</x:v>
      </x:c>
      <x:c r="C668" s="9" t="n">
        <x:v>7</x:v>
      </x:c>
      <x:c r="D668" s="9" t="n">
        <x:f>SUM('RawResults'!M5439,'RawResults'!M5440,'RawResults'!M5441,'RawResults'!M5442,'RawResults'!M5443,'RawResults'!M5444,'RawResults'!M5445)</x:f>
        <x:v>0</x:v>
      </x:c>
      <x:c r="E668" s="15" t="n">
        <x:f>D668/C668</x:f>
        <x:v>0</x:v>
      </x:c>
      <x:c r="F668" s="9" t="n">
        <x:f>IF(D668=C668,1,0)</x:f>
        <x:v>0</x:v>
      </x:c>
      <x:c r="G668" s="9" t="n">
        <x:f>SUM('RawResults'!Q5439,'RawResults'!Q5440,'RawResults'!Q5441,'RawResults'!Q5442,'RawResults'!Q5443,'RawResults'!Q5444,'RawResults'!Q5445)</x:f>
        <x:v>0</x:v>
      </x:c>
      <x:c r="H668" s="15" t="n">
        <x:f>G668/C668</x:f>
        <x:v>0</x:v>
      </x:c>
      <x:c r="I668" s="9" t="n">
        <x:f>IF(G668=C668,1,0)</x:f>
        <x:v>0</x:v>
      </x:c>
      <x:c r="J668" s="9" t="n">
        <x:f>G668-D668</x:f>
        <x:v>0</x:v>
      </x:c>
    </x:row>
    <x:row r="669" ht="23" customHeight="1">
      <x:c r="A669" s="9" t="str">
        <x:v>SINGLESHOT</x:v>
      </x:c>
      <x:c r="B669" s="9" t="str">
        <x:v>IMO-098</x:v>
      </x:c>
      <x:c r="C669" s="9" t="n">
        <x:v>6</x:v>
      </x:c>
      <x:c r="D669" s="9" t="n">
        <x:f>SUM('RawResults'!M5446,'RawResults'!M5447,'RawResults'!M5448,'RawResults'!M5449,'RawResults'!M5450,'RawResults'!M5451)</x:f>
        <x:v>6</x:v>
      </x:c>
      <x:c r="E669" s="15" t="n">
        <x:f>D669/C669</x:f>
        <x:v>1</x:v>
      </x:c>
      <x:c r="F669" s="9" t="n">
        <x:f>IF(D669=C669,1,0)</x:f>
        <x:v>1</x:v>
      </x:c>
      <x:c r="G669" s="9" t="n">
        <x:f>SUM('RawResults'!Q5446,'RawResults'!Q5447,'RawResults'!Q5448,'RawResults'!Q5449,'RawResults'!Q5450,'RawResults'!Q5451)</x:f>
        <x:v>6</x:v>
      </x:c>
      <x:c r="H669" s="15" t="n">
        <x:f>G669/C669</x:f>
        <x:v>1</x:v>
      </x:c>
      <x:c r="I669" s="9" t="n">
        <x:f>IF(G669=C669,1,0)</x:f>
        <x:v>1</x:v>
      </x:c>
      <x:c r="J669" s="9" t="n">
        <x:f>G669-D669</x:f>
        <x:v>0</x:v>
      </x:c>
    </x:row>
    <x:row r="670" ht="23" customHeight="1">
      <x:c r="A670" s="9" t="str">
        <x:v>SINGLESHOT</x:v>
      </x:c>
      <x:c r="B670" s="9" t="str">
        <x:v>IMO-099</x:v>
      </x:c>
      <x:c r="C670" s="9" t="n">
        <x:v>7</x:v>
      </x:c>
      <x:c r="D670" s="9" t="n">
        <x:f>SUM('RawResults'!M5452,'RawResults'!M5453,'RawResults'!M5454,'RawResults'!M5455,'RawResults'!M5456,'RawResults'!M5457,'RawResults'!M5458)</x:f>
        <x:v>7</x:v>
      </x:c>
      <x:c r="E670" s="15" t="n">
        <x:f>D670/C670</x:f>
        <x:v>1</x:v>
      </x:c>
      <x:c r="F670" s="9" t="n">
        <x:f>IF(D670=C670,1,0)</x:f>
        <x:v>1</x:v>
      </x:c>
      <x:c r="G670" s="9" t="n">
        <x:f>SUM('RawResults'!Q5452,'RawResults'!Q5453,'RawResults'!Q5454,'RawResults'!Q5455,'RawResults'!Q5456,'RawResults'!Q5457,'RawResults'!Q5458)</x:f>
        <x:v>7</x:v>
      </x:c>
      <x:c r="H670" s="15" t="n">
        <x:f>G670/C670</x:f>
        <x:v>1</x:v>
      </x:c>
      <x:c r="I670" s="9" t="n">
        <x:f>IF(G670=C670,1,0)</x:f>
        <x:v>1</x:v>
      </x:c>
      <x:c r="J670" s="9" t="n">
        <x:f>G670-D670</x:f>
        <x:v>0</x:v>
      </x:c>
    </x:row>
    <x:row r="671" ht="23" customHeight="1">
      <x:c r="A671" s="9" t="str">
        <x:v>SINGLESHOT</x:v>
      </x:c>
      <x:c r="B671" s="9" t="str">
        <x:v>IMO-100</x:v>
      </x:c>
      <x:c r="C671" s="9" t="n">
        <x:v>7</x:v>
      </x:c>
      <x:c r="D671" s="9" t="n">
        <x:f>SUM('RawResults'!M5459,'RawResults'!M5460,'RawResults'!M5461,'RawResults'!M5462,'RawResults'!M5463,'RawResults'!M5464,'RawResults'!M5465)</x:f>
        <x:v>6</x:v>
      </x:c>
      <x:c r="E671" s="15" t="n">
        <x:f>D671/C671</x:f>
        <x:v>0.8571428571428571</x:v>
      </x:c>
      <x:c r="F671" s="9" t="n">
        <x:f>IF(D671=C671,1,0)</x:f>
        <x:v>0</x:v>
      </x:c>
      <x:c r="G671" s="9" t="n">
        <x:f>SUM('RawResults'!Q5459,'RawResults'!Q5460,'RawResults'!Q5461,'RawResults'!Q5462,'RawResults'!Q5463,'RawResults'!Q5464,'RawResults'!Q5465)</x:f>
        <x:v>6</x:v>
      </x:c>
      <x:c r="H671" s="15" t="n">
        <x:f>G671/C671</x:f>
        <x:v>0.8571428571428571</x:v>
      </x:c>
      <x:c r="I671" s="9" t="n">
        <x:f>IF(G671=C671,1,0)</x:f>
        <x:v>0</x:v>
      </x:c>
      <x:c r="J671" s="9" t="n">
        <x:f>G671-D671</x:f>
        <x:v>0</x:v>
      </x:c>
    </x:row>
    <x:row r="672" ht="23" customHeight="1">
      <x:c r="A672" s="9" t="str">
        <x:v>SINGLESHOT</x:v>
      </x:c>
      <x:c r="B672" s="9" t="str">
        <x:v>IMO-101</x:v>
      </x:c>
      <x:c r="C672" s="9" t="n">
        <x:v>5</x:v>
      </x:c>
      <x:c r="D672" s="9" t="n">
        <x:f>SUM('RawResults'!M5466,'RawResults'!M5467,'RawResults'!M5468,'RawResults'!M5469,'RawResults'!M5470)</x:f>
        <x:v>5</x:v>
      </x:c>
      <x:c r="E672" s="15" t="n">
        <x:f>D672/C672</x:f>
        <x:v>1</x:v>
      </x:c>
      <x:c r="F672" s="9" t="n">
        <x:f>IF(D672=C672,1,0)</x:f>
        <x:v>1</x:v>
      </x:c>
      <x:c r="G672" s="9" t="n">
        <x:f>SUM('RawResults'!Q5466,'RawResults'!Q5467,'RawResults'!Q5468,'RawResults'!Q5469,'RawResults'!Q5470)</x:f>
        <x:v>5</x:v>
      </x:c>
      <x:c r="H672" s="15" t="n">
        <x:f>G672/C672</x:f>
        <x:v>1</x:v>
      </x:c>
      <x:c r="I672" s="9" t="n">
        <x:f>IF(G672=C672,1,0)</x:f>
        <x:v>1</x:v>
      </x:c>
      <x:c r="J672" s="9" t="n">
        <x:f>G672-D672</x:f>
        <x:v>0</x:v>
      </x:c>
    </x:row>
    <x:row r="673" ht="23" customHeight="1">
      <x:c r="A673" s="9" t="str">
        <x:v>SINGLESHOT</x:v>
      </x:c>
      <x:c r="B673" s="9" t="str">
        <x:v>IMO-102</x:v>
      </x:c>
      <x:c r="C673" s="9" t="n">
        <x:v>34</x:v>
      </x:c>
      <x:c r="D673" s="9" t="n">
        <x:f>SUM('RawResults'!M5471,'RawResults'!M5472,'RawResults'!M5473,'RawResults'!M5474,'RawResults'!M5475,'RawResults'!M5476,'RawResults'!M5477,'RawResults'!M5478,'RawResults'!M5479,'RawResults'!M5480,'RawResults'!M5481,'RawResults'!M5482,'RawResults'!M5483,'RawResults'!M5484,'RawResults'!M5485,'RawResults'!M5486,'RawResults'!M5487,'RawResults'!M5488,'RawResults'!M5489,'RawResults'!M5490,'RawResults'!M5491,'RawResults'!M5492,'RawResults'!M5493,'RawResults'!M5494,'RawResults'!M5495,'RawResults'!M5496,'RawResults'!M5497,'RawResults'!M5498,'RawResults'!M5499,'RawResults'!M5500,'RawResults'!M5501,'RawResults'!M5502,'RawResults'!M5503,'RawResults'!M5504)</x:f>
        <x:v>0</x:v>
      </x:c>
      <x:c r="E673" s="15" t="n">
        <x:f>D673/C673</x:f>
        <x:v>0</x:v>
      </x:c>
      <x:c r="F673" s="9" t="n">
        <x:f>IF(D673=C673,1,0)</x:f>
        <x:v>0</x:v>
      </x:c>
      <x:c r="G673" s="9" t="n">
        <x:f>SUM('RawResults'!Q5471,'RawResults'!Q5472,'RawResults'!Q5473,'RawResults'!Q5474,'RawResults'!Q5475,'RawResults'!Q5476,'RawResults'!Q5477,'RawResults'!Q5478,'RawResults'!Q5479,'RawResults'!Q5480,'RawResults'!Q5481,'RawResults'!Q5482,'RawResults'!Q5483,'RawResults'!Q5484,'RawResults'!Q5485,'RawResults'!Q5486,'RawResults'!Q5487,'RawResults'!Q5488,'RawResults'!Q5489,'RawResults'!Q5490,'RawResults'!Q5491,'RawResults'!Q5492,'RawResults'!Q5493,'RawResults'!Q5494,'RawResults'!Q5495,'RawResults'!Q5496,'RawResults'!Q5497,'RawResults'!Q5498,'RawResults'!Q5499,'RawResults'!Q5500,'RawResults'!Q5501,'RawResults'!Q5502,'RawResults'!Q5503,'RawResults'!Q5504)</x:f>
        <x:v>0</x:v>
      </x:c>
      <x:c r="H673" s="15" t="n">
        <x:f>G673/C673</x:f>
        <x:v>0</x:v>
      </x:c>
      <x:c r="I673" s="9" t="n">
        <x:f>IF(G673=C673,1,0)</x:f>
        <x:v>0</x:v>
      </x:c>
      <x:c r="J673" s="9" t="n">
        <x:f>G673-D673</x:f>
        <x:v>0</x:v>
      </x:c>
    </x:row>
    <x:row r="674" ht="23" customHeight="1">
      <x:c r="A674" s="9" t="str">
        <x:v>SINGLESHOT</x:v>
      </x:c>
      <x:c r="B674" s="9" t="str">
        <x:v>IMO-103</x:v>
      </x:c>
      <x:c r="C674" s="9" t="n">
        <x:v>11</x:v>
      </x:c>
      <x:c r="D674" s="9" t="n">
        <x:f>SUM('RawResults'!M5505,'RawResults'!M5506,'RawResults'!M5507,'RawResults'!M5508,'RawResults'!M5509,'RawResults'!M5510,'RawResults'!M5511,'RawResults'!M5512,'RawResults'!M5513,'RawResults'!M5514,'RawResults'!M5515)</x:f>
        <x:v>7</x:v>
      </x:c>
      <x:c r="E674" s="15" t="n">
        <x:f>D674/C674</x:f>
        <x:v>0.6363636363636364</x:v>
      </x:c>
      <x:c r="F674" s="9" t="n">
        <x:f>IF(D674=C674,1,0)</x:f>
        <x:v>0</x:v>
      </x:c>
      <x:c r="G674" s="9" t="n">
        <x:f>SUM('RawResults'!Q5505,'RawResults'!Q5506,'RawResults'!Q5507,'RawResults'!Q5508,'RawResults'!Q5509,'RawResults'!Q5510,'RawResults'!Q5511,'RawResults'!Q5512,'RawResults'!Q5513,'RawResults'!Q5514,'RawResults'!Q5515)</x:f>
        <x:v>7</x:v>
      </x:c>
      <x:c r="H674" s="15" t="n">
        <x:f>G674/C674</x:f>
        <x:v>0.6363636363636364</x:v>
      </x:c>
      <x:c r="I674" s="9" t="n">
        <x:f>IF(G674=C674,1,0)</x:f>
        <x:v>0</x:v>
      </x:c>
      <x:c r="J674" s="9" t="n">
        <x:f>G674-D674</x:f>
        <x:v>0</x:v>
      </x:c>
    </x:row>
    <x:row r="675" ht="23" customHeight="1">
      <x:c r="A675" s="9" t="str">
        <x:v>SINGLESHOT</x:v>
      </x:c>
      <x:c r="B675" s="9" t="str">
        <x:v>IMO-104</x:v>
      </x:c>
      <x:c r="C675" s="9" t="n">
        <x:v>7</x:v>
      </x:c>
      <x:c r="D675" s="9" t="n">
        <x:f>SUM('RawResults'!M5516,'RawResults'!M5517,'RawResults'!M5518,'RawResults'!M5519,'RawResults'!M5520,'RawResults'!M5521,'RawResults'!M5522)</x:f>
        <x:v>5</x:v>
      </x:c>
      <x:c r="E675" s="15" t="n">
        <x:f>D675/C675</x:f>
        <x:v>0.7142857142857143</x:v>
      </x:c>
      <x:c r="F675" s="9" t="n">
        <x:f>IF(D675=C675,1,0)</x:f>
        <x:v>0</x:v>
      </x:c>
      <x:c r="G675" s="9" t="n">
        <x:f>SUM('RawResults'!Q5516,'RawResults'!Q5517,'RawResults'!Q5518,'RawResults'!Q5519,'RawResults'!Q5520,'RawResults'!Q5521,'RawResults'!Q5522)</x:f>
        <x:v>5</x:v>
      </x:c>
      <x:c r="H675" s="15" t="n">
        <x:f>G675/C675</x:f>
        <x:v>0.7142857142857143</x:v>
      </x:c>
      <x:c r="I675" s="9" t="n">
        <x:f>IF(G675=C675,1,0)</x:f>
        <x:v>0</x:v>
      </x:c>
      <x:c r="J675" s="9" t="n">
        <x:f>G675-D675</x:f>
        <x:v>0</x:v>
      </x:c>
    </x:row>
    <x:row r="676" ht="23" customHeight="1">
      <x:c r="A676" s="9" t="str">
        <x:v>SINGLESHOT</x:v>
      </x:c>
      <x:c r="B676" s="9" t="str">
        <x:v>IMO-105</x:v>
      </x:c>
      <x:c r="C676" s="9" t="n">
        <x:v>5</x:v>
      </x:c>
      <x:c r="D676" s="9" t="n">
        <x:f>SUM('RawResults'!M5523,'RawResults'!M5524,'RawResults'!M5525,'RawResults'!M5526,'RawResults'!M5527)</x:f>
        <x:v>2</x:v>
      </x:c>
      <x:c r="E676" s="15" t="n">
        <x:f>D676/C676</x:f>
        <x:v>0.4</x:v>
      </x:c>
      <x:c r="F676" s="9" t="n">
        <x:f>IF(D676=C676,1,0)</x:f>
        <x:v>0</x:v>
      </x:c>
      <x:c r="G676" s="9" t="n">
        <x:f>SUM('RawResults'!Q5523,'RawResults'!Q5524,'RawResults'!Q5525,'RawResults'!Q5526,'RawResults'!Q5527)</x:f>
        <x:v>2</x:v>
      </x:c>
      <x:c r="H676" s="15" t="n">
        <x:f>G676/C676</x:f>
        <x:v>0.4</x:v>
      </x:c>
      <x:c r="I676" s="9" t="n">
        <x:f>IF(G676=C676,1,0)</x:f>
        <x:v>0</x:v>
      </x:c>
      <x:c r="J676" s="9" t="n">
        <x:f>G676-D676</x:f>
        <x:v>0</x:v>
      </x:c>
    </x:row>
    <x:row r="677" ht="23" customHeight="1">
      <x:c r="A677" s="9" t="str">
        <x:v>SINGLESHOT</x:v>
      </x:c>
      <x:c r="B677" s="9" t="str">
        <x:v>IMO-106</x:v>
      </x:c>
      <x:c r="C677" s="9" t="n">
        <x:v>7</x:v>
      </x:c>
      <x:c r="D677" s="9" t="n">
        <x:f>SUM('RawResults'!M5528,'RawResults'!M5529,'RawResults'!M5530,'RawResults'!M5531,'RawResults'!M5532,'RawResults'!M5533,'RawResults'!M5534)</x:f>
        <x:v>6</x:v>
      </x:c>
      <x:c r="E677" s="15" t="n">
        <x:f>D677/C677</x:f>
        <x:v>0.8571428571428571</x:v>
      </x:c>
      <x:c r="F677" s="9" t="n">
        <x:f>IF(D677=C677,1,0)</x:f>
        <x:v>0</x:v>
      </x:c>
      <x:c r="G677" s="9" t="n">
        <x:f>SUM('RawResults'!Q5528,'RawResults'!Q5529,'RawResults'!Q5530,'RawResults'!Q5531,'RawResults'!Q5532,'RawResults'!Q5533,'RawResults'!Q5534)</x:f>
        <x:v>6</x:v>
      </x:c>
      <x:c r="H677" s="15" t="n">
        <x:f>G677/C677</x:f>
        <x:v>0.8571428571428571</x:v>
      </x:c>
      <x:c r="I677" s="9" t="n">
        <x:f>IF(G677=C677,1,0)</x:f>
        <x:v>0</x:v>
      </x:c>
      <x:c r="J677" s="9" t="n">
        <x:f>G677-D677</x:f>
        <x:v>0</x:v>
      </x:c>
    </x:row>
    <x:row r="678" ht="23" customHeight="1">
      <x:c r="A678" s="9" t="str">
        <x:v>SINGLESHOT</x:v>
      </x:c>
      <x:c r="B678" s="9" t="str">
        <x:v>IMO-107</x:v>
      </x:c>
      <x:c r="C678" s="9" t="n">
        <x:v>7</x:v>
      </x:c>
      <x:c r="D678" s="9" t="n">
        <x:f>SUM('RawResults'!M5535,'RawResults'!M5536,'RawResults'!M5537,'RawResults'!M5538,'RawResults'!M5539,'RawResults'!M5540,'RawResults'!M5541)</x:f>
        <x:v>0</x:v>
      </x:c>
      <x:c r="E678" s="15" t="n">
        <x:f>D678/C678</x:f>
        <x:v>0</x:v>
      </x:c>
      <x:c r="F678" s="9" t="n">
        <x:f>IF(D678=C678,1,0)</x:f>
        <x:v>0</x:v>
      </x:c>
      <x:c r="G678" s="9" t="n">
        <x:f>SUM('RawResults'!Q5535,'RawResults'!Q5536,'RawResults'!Q5537,'RawResults'!Q5538,'RawResults'!Q5539,'RawResults'!Q5540,'RawResults'!Q5541)</x:f>
        <x:v>0</x:v>
      </x:c>
      <x:c r="H678" s="15" t="n">
        <x:f>G678/C678</x:f>
        <x:v>0</x:v>
      </x:c>
      <x:c r="I678" s="9" t="n">
        <x:f>IF(G678=C678,1,0)</x:f>
        <x:v>0</x:v>
      </x:c>
      <x:c r="J678" s="9" t="n">
        <x:f>G678-D678</x:f>
        <x:v>0</x:v>
      </x:c>
    </x:row>
    <x:row r="679" ht="23" customHeight="1">
      <x:c r="A679" s="9" t="str">
        <x:v>SINGLESHOT</x:v>
      </x:c>
      <x:c r="B679" s="9" t="str">
        <x:v>IMO-108</x:v>
      </x:c>
      <x:c r="C679" s="9" t="n">
        <x:v>9</x:v>
      </x:c>
      <x:c r="D679" s="9" t="n">
        <x:f>SUM('RawResults'!M5542,'RawResults'!M5543,'RawResults'!M5544,'RawResults'!M5545,'RawResults'!M5546,'RawResults'!M5547,'RawResults'!M5548,'RawResults'!M5549,'RawResults'!M5550)</x:f>
        <x:v>9</x:v>
      </x:c>
      <x:c r="E679" s="15" t="n">
        <x:f>D679/C679</x:f>
        <x:v>1</x:v>
      </x:c>
      <x:c r="F679" s="9" t="n">
        <x:f>IF(D679=C679,1,0)</x:f>
        <x:v>1</x:v>
      </x:c>
      <x:c r="G679" s="9" t="n">
        <x:f>SUM('RawResults'!Q5542,'RawResults'!Q5543,'RawResults'!Q5544,'RawResults'!Q5545,'RawResults'!Q5546,'RawResults'!Q5547,'RawResults'!Q5548,'RawResults'!Q5549,'RawResults'!Q5550)</x:f>
        <x:v>9</x:v>
      </x:c>
      <x:c r="H679" s="15" t="n">
        <x:f>G679/C679</x:f>
        <x:v>1</x:v>
      </x:c>
      <x:c r="I679" s="9" t="n">
        <x:f>IF(G679=C679,1,0)</x:f>
        <x:v>1</x:v>
      </x:c>
      <x:c r="J679" s="9" t="n">
        <x:f>G679-D679</x:f>
        <x:v>0</x:v>
      </x:c>
    </x:row>
    <x:row r="680" ht="23" customHeight="1">
      <x:c r="A680" s="9" t="str">
        <x:v>SINGLESHOT</x:v>
      </x:c>
      <x:c r="B680" s="9" t="str">
        <x:v>IMO-109</x:v>
      </x:c>
      <x:c r="C680" s="9" t="n">
        <x:v>8</x:v>
      </x:c>
      <x:c r="D680" s="9" t="n">
        <x:f>SUM('RawResults'!M5551,'RawResults'!M5552,'RawResults'!M5553,'RawResults'!M5554,'RawResults'!M5555,'RawResults'!M5556,'RawResults'!M5557,'RawResults'!M5558)</x:f>
        <x:v>7</x:v>
      </x:c>
      <x:c r="E680" s="15" t="n">
        <x:f>D680/C680</x:f>
        <x:v>0.875</x:v>
      </x:c>
      <x:c r="F680" s="9" t="n">
        <x:f>IF(D680=C680,1,0)</x:f>
        <x:v>0</x:v>
      </x:c>
      <x:c r="G680" s="9" t="n">
        <x:f>SUM('RawResults'!Q5551,'RawResults'!Q5552,'RawResults'!Q5553,'RawResults'!Q5554,'RawResults'!Q5555,'RawResults'!Q5556,'RawResults'!Q5557,'RawResults'!Q5558)</x:f>
        <x:v>7</x:v>
      </x:c>
      <x:c r="H680" s="15" t="n">
        <x:f>G680/C680</x:f>
        <x:v>0.875</x:v>
      </x:c>
      <x:c r="I680" s="9" t="n">
        <x:f>IF(G680=C680,1,0)</x:f>
        <x:v>0</x:v>
      </x:c>
      <x:c r="J680" s="9" t="n">
        <x:f>G680-D680</x:f>
        <x:v>0</x:v>
      </x:c>
    </x:row>
    <x:row r="681" ht="23" customHeight="1">
      <x:c r="A681" s="9" t="str">
        <x:v>SINGLESHOT</x:v>
      </x:c>
      <x:c r="B681" s="9" t="str">
        <x:v>IMO-110</x:v>
      </x:c>
      <x:c r="C681" s="9" t="n">
        <x:v>8</x:v>
      </x:c>
      <x:c r="D681" s="9" t="n">
        <x:f>SUM('RawResults'!M5559,'RawResults'!M5560,'RawResults'!M5561,'RawResults'!M5562,'RawResults'!M5563,'RawResults'!M5564,'RawResults'!M5565,'RawResults'!M5566)</x:f>
        <x:v>6</x:v>
      </x:c>
      <x:c r="E681" s="15" t="n">
        <x:f>D681/C681</x:f>
        <x:v>0.75</x:v>
      </x:c>
      <x:c r="F681" s="9" t="n">
        <x:f>IF(D681=C681,1,0)</x:f>
        <x:v>0</x:v>
      </x:c>
      <x:c r="G681" s="9" t="n">
        <x:f>SUM('RawResults'!Q5559,'RawResults'!Q5560,'RawResults'!Q5561,'RawResults'!Q5562,'RawResults'!Q5563,'RawResults'!Q5564,'RawResults'!Q5565,'RawResults'!Q5566)</x:f>
        <x:v>6</x:v>
      </x:c>
      <x:c r="H681" s="15" t="n">
        <x:f>G681/C681</x:f>
        <x:v>0.75</x:v>
      </x:c>
      <x:c r="I681" s="9" t="n">
        <x:f>IF(G681=C681,1,0)</x:f>
        <x:v>0</x:v>
      </x:c>
      <x:c r="J681" s="9" t="n">
        <x:f>G681-D681</x:f>
        <x:v>0</x:v>
      </x:c>
    </x:row>
    <x:row r="682" ht="23" customHeight="1">
      <x:c r="A682" s="9" t="str">
        <x:v>SINGLESHOT</x:v>
      </x:c>
      <x:c r="B682" s="9" t="str">
        <x:v>IMO-111</x:v>
      </x:c>
      <x:c r="C682" s="9" t="n">
        <x:v>8</x:v>
      </x:c>
      <x:c r="D682" s="9" t="n">
        <x:f>SUM('RawResults'!M5567,'RawResults'!M5568,'RawResults'!M5569,'RawResults'!M5570,'RawResults'!M5571,'RawResults'!M5572,'RawResults'!M5573,'RawResults'!M5574)</x:f>
        <x:v>0</x:v>
      </x:c>
      <x:c r="E682" s="15" t="n">
        <x:f>D682/C682</x:f>
        <x:v>0</x:v>
      </x:c>
      <x:c r="F682" s="9" t="n">
        <x:f>IF(D682=C682,1,0)</x:f>
        <x:v>0</x:v>
      </x:c>
      <x:c r="G682" s="9" t="n">
        <x:f>SUM('RawResults'!Q5567,'RawResults'!Q5568,'RawResults'!Q5569,'RawResults'!Q5570,'RawResults'!Q5571,'RawResults'!Q5572,'RawResults'!Q5573,'RawResults'!Q5574)</x:f>
        <x:v>0</x:v>
      </x:c>
      <x:c r="H682" s="15" t="n">
        <x:f>G682/C682</x:f>
        <x:v>0</x:v>
      </x:c>
      <x:c r="I682" s="9" t="n">
        <x:f>IF(G682=C682,1,0)</x:f>
        <x:v>0</x:v>
      </x:c>
      <x:c r="J682" s="9" t="n">
        <x:f>G682-D682</x:f>
        <x:v>0</x:v>
      </x:c>
    </x:row>
    <x:row r="683" ht="23" customHeight="1">
      <x:c r="A683" s="9" t="str">
        <x:v>SINGLESHOT</x:v>
      </x:c>
      <x:c r="B683" s="9" t="str">
        <x:v>IMO-112</x:v>
      </x:c>
      <x:c r="C683" s="9" t="n">
        <x:v>5</x:v>
      </x:c>
      <x:c r="D683" s="9" t="n">
        <x:f>SUM('RawResults'!M5575,'RawResults'!M5576,'RawResults'!M5577,'RawResults'!M5578,'RawResults'!M5579)</x:f>
        <x:v>3</x:v>
      </x:c>
      <x:c r="E683" s="15" t="n">
        <x:f>D683/C683</x:f>
        <x:v>0.6</x:v>
      </x:c>
      <x:c r="F683" s="9" t="n">
        <x:f>IF(D683=C683,1,0)</x:f>
        <x:v>0</x:v>
      </x:c>
      <x:c r="G683" s="9" t="n">
        <x:f>SUM('RawResults'!Q5575,'RawResults'!Q5576,'RawResults'!Q5577,'RawResults'!Q5578,'RawResults'!Q5579)</x:f>
        <x:v>3</x:v>
      </x:c>
      <x:c r="H683" s="15" t="n">
        <x:f>G683/C683</x:f>
        <x:v>0.6</x:v>
      </x:c>
      <x:c r="I683" s="9" t="n">
        <x:f>IF(G683=C683,1,0)</x:f>
        <x:v>0</x:v>
      </x:c>
      <x:c r="J683" s="9" t="n">
        <x:f>G683-D683</x:f>
        <x:v>0</x:v>
      </x:c>
    </x:row>
    <x:row r="684" ht="23" customHeight="1">
      <x:c r="A684" s="9" t="str">
        <x:v>SINGLESHOT</x:v>
      </x:c>
      <x:c r="B684" s="9" t="str">
        <x:v>IMO-113</x:v>
      </x:c>
      <x:c r="C684" s="9" t="n">
        <x:v>6</x:v>
      </x:c>
      <x:c r="D684" s="9" t="n">
        <x:f>SUM('RawResults'!M5580,'RawResults'!M5581,'RawResults'!M5582,'RawResults'!M5583,'RawResults'!M5584,'RawResults'!M5585)</x:f>
        <x:v>5</x:v>
      </x:c>
      <x:c r="E684" s="15" t="n">
        <x:f>D684/C684</x:f>
        <x:v>0.8333333333333334</x:v>
      </x:c>
      <x:c r="F684" s="9" t="n">
        <x:f>IF(D684=C684,1,0)</x:f>
        <x:v>0</x:v>
      </x:c>
      <x:c r="G684" s="9" t="n">
        <x:f>SUM('RawResults'!Q5580,'RawResults'!Q5581,'RawResults'!Q5582,'RawResults'!Q5583,'RawResults'!Q5584,'RawResults'!Q5585)</x:f>
        <x:v>5</x:v>
      </x:c>
      <x:c r="H684" s="15" t="n">
        <x:f>G684/C684</x:f>
        <x:v>0.8333333333333334</x:v>
      </x:c>
      <x:c r="I684" s="9" t="n">
        <x:f>IF(G684=C684,1,0)</x:f>
        <x:v>0</x:v>
      </x:c>
      <x:c r="J684" s="9" t="n">
        <x:f>G684-D684</x:f>
        <x:v>0</x:v>
      </x:c>
    </x:row>
    <x:row r="685" ht="23" customHeight="1">
      <x:c r="A685" s="9" t="str">
        <x:v>SINGLESHOT</x:v>
      </x:c>
      <x:c r="B685" s="9" t="str">
        <x:v>IMO-114</x:v>
      </x:c>
      <x:c r="C685" s="9" t="n">
        <x:v>9</x:v>
      </x:c>
      <x:c r="D685" s="9" t="n">
        <x:f>SUM('RawResults'!M5586,'RawResults'!M5587,'RawResults'!M5588,'RawResults'!M5589,'RawResults'!M5590,'RawResults'!M5591,'RawResults'!M5592,'RawResults'!M5593,'RawResults'!M5594)</x:f>
        <x:v>6</x:v>
      </x:c>
      <x:c r="E685" s="15" t="n">
        <x:f>D685/C685</x:f>
        <x:v>0.6666666666666666</x:v>
      </x:c>
      <x:c r="F685" s="9" t="n">
        <x:f>IF(D685=C685,1,0)</x:f>
        <x:v>0</x:v>
      </x:c>
      <x:c r="G685" s="9" t="n">
        <x:f>SUM('RawResults'!Q5586,'RawResults'!Q5587,'RawResults'!Q5588,'RawResults'!Q5589,'RawResults'!Q5590,'RawResults'!Q5591,'RawResults'!Q5592,'RawResults'!Q5593,'RawResults'!Q5594)</x:f>
        <x:v>6</x:v>
      </x:c>
      <x:c r="H685" s="15" t="n">
        <x:f>G685/C685</x:f>
        <x:v>0.6666666666666666</x:v>
      </x:c>
      <x:c r="I685" s="9" t="n">
        <x:f>IF(G685=C685,1,0)</x:f>
        <x:v>0</x:v>
      </x:c>
      <x:c r="J685" s="9" t="n">
        <x:f>G685-D685</x:f>
        <x:v>0</x:v>
      </x:c>
    </x:row>
    <x:row r="686" ht="23" customHeight="1">
      <x:c r="A686" s="9" t="str">
        <x:v>SINGLESHOT</x:v>
      </x:c>
      <x:c r="B686" s="9" t="str">
        <x:v>IMO-115</x:v>
      </x:c>
      <x:c r="C686" s="9" t="n">
        <x:v>7</x:v>
      </x:c>
      <x:c r="D686" s="9" t="n">
        <x:f>SUM('RawResults'!M5595,'RawResults'!M5596,'RawResults'!M5597,'RawResults'!M5598,'RawResults'!M5599,'RawResults'!M5600,'RawResults'!M5601)</x:f>
        <x:v>6</x:v>
      </x:c>
      <x:c r="E686" s="15" t="n">
        <x:f>D686/C686</x:f>
        <x:v>0.8571428571428571</x:v>
      </x:c>
      <x:c r="F686" s="9" t="n">
        <x:f>IF(D686=C686,1,0)</x:f>
        <x:v>0</x:v>
      </x:c>
      <x:c r="G686" s="9" t="n">
        <x:f>SUM('RawResults'!Q5595,'RawResults'!Q5596,'RawResults'!Q5597,'RawResults'!Q5598,'RawResults'!Q5599,'RawResults'!Q5600,'RawResults'!Q5601)</x:f>
        <x:v>6</x:v>
      </x:c>
      <x:c r="H686" s="15" t="n">
        <x:f>G686/C686</x:f>
        <x:v>0.8571428571428571</x:v>
      </x:c>
      <x:c r="I686" s="9" t="n">
        <x:f>IF(G686=C686,1,0)</x:f>
        <x:v>0</x:v>
      </x:c>
      <x:c r="J686" s="9" t="n">
        <x:f>G686-D686</x:f>
        <x:v>0</x:v>
      </x:c>
    </x:row>
    <x:row r="687" ht="23" customHeight="1">
      <x:c r="A687" s="9" t="str">
        <x:v>SINGLESHOT</x:v>
      </x:c>
      <x:c r="B687" s="9" t="str">
        <x:v>IMO-116</x:v>
      </x:c>
      <x:c r="C687" s="9" t="n">
        <x:v>7</x:v>
      </x:c>
      <x:c r="D687" s="9" t="n">
        <x:f>SUM('RawResults'!M5602,'RawResults'!M5603,'RawResults'!M5604,'RawResults'!M5605,'RawResults'!M5606,'RawResults'!M5607,'RawResults'!M5608)</x:f>
        <x:v>6</x:v>
      </x:c>
      <x:c r="E687" s="15" t="n">
        <x:f>D687/C687</x:f>
        <x:v>0.8571428571428571</x:v>
      </x:c>
      <x:c r="F687" s="9" t="n">
        <x:f>IF(D687=C687,1,0)</x:f>
        <x:v>0</x:v>
      </x:c>
      <x:c r="G687" s="9" t="n">
        <x:f>SUM('RawResults'!Q5602,'RawResults'!Q5603,'RawResults'!Q5604,'RawResults'!Q5605,'RawResults'!Q5606,'RawResults'!Q5607,'RawResults'!Q5608)</x:f>
        <x:v>6</x:v>
      </x:c>
      <x:c r="H687" s="15" t="n">
        <x:f>G687/C687</x:f>
        <x:v>0.8571428571428571</x:v>
      </x:c>
      <x:c r="I687" s="9" t="n">
        <x:f>IF(G687=C687,1,0)</x:f>
        <x:v>0</x:v>
      </x:c>
      <x:c r="J687" s="9" t="n">
        <x:f>G687-D687</x:f>
        <x:v>0</x:v>
      </x:c>
    </x:row>
    <x:row r="688" ht="23" customHeight="1">
      <x:c r="A688" s="9" t="str">
        <x:v>SINGLESHOT</x:v>
      </x:c>
      <x:c r="B688" s="9" t="str">
        <x:v>IMO-117</x:v>
      </x:c>
      <x:c r="C688" s="9" t="n">
        <x:v>9</x:v>
      </x:c>
      <x:c r="D688" s="9" t="n">
        <x:f>SUM('RawResults'!M5609,'RawResults'!M5610,'RawResults'!M5611,'RawResults'!M5612,'RawResults'!M5613,'RawResults'!M5614,'RawResults'!M5615,'RawResults'!M5616,'RawResults'!M5617)</x:f>
        <x:v>9</x:v>
      </x:c>
      <x:c r="E688" s="15" t="n">
        <x:f>D688/C688</x:f>
        <x:v>1</x:v>
      </x:c>
      <x:c r="F688" s="9" t="n">
        <x:f>IF(D688=C688,1,0)</x:f>
        <x:v>1</x:v>
      </x:c>
      <x:c r="G688" s="9" t="n">
        <x:f>SUM('RawResults'!Q5609,'RawResults'!Q5610,'RawResults'!Q5611,'RawResults'!Q5612,'RawResults'!Q5613,'RawResults'!Q5614,'RawResults'!Q5615,'RawResults'!Q5616,'RawResults'!Q5617)</x:f>
        <x:v>9</x:v>
      </x:c>
      <x:c r="H688" s="15" t="n">
        <x:f>G688/C688</x:f>
        <x:v>1</x:v>
      </x:c>
      <x:c r="I688" s="9" t="n">
        <x:f>IF(G688=C688,1,0)</x:f>
        <x:v>1</x:v>
      </x:c>
      <x:c r="J688" s="9" t="n">
        <x:f>G688-D688</x:f>
        <x:v>0</x:v>
      </x:c>
    </x:row>
    <x:row r="689" ht="23" customHeight="1">
      <x:c r="A689" s="9" t="str">
        <x:v>SINGLESHOT</x:v>
      </x:c>
      <x:c r="B689" s="9" t="str">
        <x:v>IMO-118</x:v>
      </x:c>
      <x:c r="C689" s="9" t="n">
        <x:v>7</x:v>
      </x:c>
      <x:c r="D689" s="9" t="n">
        <x:f>SUM('RawResults'!M5618,'RawResults'!M5619,'RawResults'!M5620,'RawResults'!M5621,'RawResults'!M5622,'RawResults'!M5623,'RawResults'!M5624)</x:f>
        <x:v>6</x:v>
      </x:c>
      <x:c r="E689" s="15" t="n">
        <x:f>D689/C689</x:f>
        <x:v>0.8571428571428571</x:v>
      </x:c>
      <x:c r="F689" s="9" t="n">
        <x:f>IF(D689=C689,1,0)</x:f>
        <x:v>0</x:v>
      </x:c>
      <x:c r="G689" s="9" t="n">
        <x:f>SUM('RawResults'!Q5618,'RawResults'!Q5619,'RawResults'!Q5620,'RawResults'!Q5621,'RawResults'!Q5622,'RawResults'!Q5623,'RawResults'!Q5624)</x:f>
        <x:v>6</x:v>
      </x:c>
      <x:c r="H689" s="15" t="n">
        <x:f>G689/C689</x:f>
        <x:v>0.8571428571428571</x:v>
      </x:c>
      <x:c r="I689" s="9" t="n">
        <x:f>IF(G689=C689,1,0)</x:f>
        <x:v>0</x:v>
      </x:c>
      <x:c r="J689" s="9" t="n">
        <x:f>G689-D689</x:f>
        <x:v>0</x:v>
      </x:c>
    </x:row>
    <x:row r="690" ht="23" customHeight="1">
      <x:c r="A690" s="9" t="str">
        <x:v>SINGLESHOT</x:v>
      </x:c>
      <x:c r="B690" s="9" t="str">
        <x:v>IMO-119</x:v>
      </x:c>
      <x:c r="C690" s="9" t="n">
        <x:v>9</x:v>
      </x:c>
      <x:c r="D690" s="9" t="n">
        <x:f>SUM('RawResults'!M5625,'RawResults'!M5626,'RawResults'!M5627,'RawResults'!M5628,'RawResults'!M5629,'RawResults'!M5630,'RawResults'!M5631,'RawResults'!M5632,'RawResults'!M5633)</x:f>
        <x:v>7</x:v>
      </x:c>
      <x:c r="E690" s="15" t="n">
        <x:f>D690/C690</x:f>
        <x:v>0.7777777777777778</x:v>
      </x:c>
      <x:c r="F690" s="9" t="n">
        <x:f>IF(D690=C690,1,0)</x:f>
        <x:v>0</x:v>
      </x:c>
      <x:c r="G690" s="9" t="n">
        <x:f>SUM('RawResults'!Q5625,'RawResults'!Q5626,'RawResults'!Q5627,'RawResults'!Q5628,'RawResults'!Q5629,'RawResults'!Q5630,'RawResults'!Q5631,'RawResults'!Q5632,'RawResults'!Q5633)</x:f>
        <x:v>7</x:v>
      </x:c>
      <x:c r="H690" s="15" t="n">
        <x:f>G690/C690</x:f>
        <x:v>0.7777777777777778</x:v>
      </x:c>
      <x:c r="I690" s="9" t="n">
        <x:f>IF(G690=C690,1,0)</x:f>
        <x:v>0</x:v>
      </x:c>
      <x:c r="J690" s="9" t="n">
        <x:f>G690-D690</x:f>
        <x:v>0</x:v>
      </x:c>
    </x:row>
    <x:row r="691" ht="23" customHeight="1">
      <x:c r="A691" s="9" t="str">
        <x:v>SINGLESHOT</x:v>
      </x:c>
      <x:c r="B691" s="9" t="str">
        <x:v>IMO-120</x:v>
      </x:c>
      <x:c r="C691" s="9" t="n">
        <x:v>8</x:v>
      </x:c>
      <x:c r="D691" s="9" t="n">
        <x:f>SUM('RawResults'!M5634,'RawResults'!M5635,'RawResults'!M5636,'RawResults'!M5637,'RawResults'!M5638,'RawResults'!M5639,'RawResults'!M5640,'RawResults'!M5641)</x:f>
        <x:v>5</x:v>
      </x:c>
      <x:c r="E691" s="15" t="n">
        <x:f>D691/C691</x:f>
        <x:v>0.625</x:v>
      </x:c>
      <x:c r="F691" s="9" t="n">
        <x:f>IF(D691=C691,1,0)</x:f>
        <x:v>0</x:v>
      </x:c>
      <x:c r="G691" s="9" t="n">
        <x:f>SUM('RawResults'!Q5634,'RawResults'!Q5635,'RawResults'!Q5636,'RawResults'!Q5637,'RawResults'!Q5638,'RawResults'!Q5639,'RawResults'!Q5640,'RawResults'!Q5641)</x:f>
        <x:v>5</x:v>
      </x:c>
      <x:c r="H691" s="15" t="n">
        <x:f>G691/C691</x:f>
        <x:v>0.625</x:v>
      </x:c>
      <x:c r="I691" s="9" t="n">
        <x:f>IF(G691=C691,1,0)</x:f>
        <x:v>0</x:v>
      </x:c>
      <x:c r="J691" s="9" t="n">
        <x:f>G691-D691</x:f>
        <x:v>0</x:v>
      </x:c>
    </x:row>
    <x:row r="692" ht="23" customHeight="1">
      <x:c r="A692" s="9" t="str">
        <x:v>SINGLESHOT</x:v>
      </x:c>
      <x:c r="B692" s="9" t="str">
        <x:v>IMO-121</x:v>
      </x:c>
      <x:c r="C692" s="9" t="n">
        <x:v>8</x:v>
      </x:c>
      <x:c r="D692" s="9" t="n">
        <x:f>SUM('RawResults'!M5642,'RawResults'!M5643,'RawResults'!M5644,'RawResults'!M5645,'RawResults'!M5646,'RawResults'!M5647,'RawResults'!M5648,'RawResults'!M5649)</x:f>
        <x:v>8</x:v>
      </x:c>
      <x:c r="E692" s="15" t="n">
        <x:f>D692/C692</x:f>
        <x:v>1</x:v>
      </x:c>
      <x:c r="F692" s="9" t="n">
        <x:f>IF(D692=C692,1,0)</x:f>
        <x:v>1</x:v>
      </x:c>
      <x:c r="G692" s="9" t="n">
        <x:f>SUM('RawResults'!Q5642,'RawResults'!Q5643,'RawResults'!Q5644,'RawResults'!Q5645,'RawResults'!Q5646,'RawResults'!Q5647,'RawResults'!Q5648,'RawResults'!Q5649)</x:f>
        <x:v>8</x:v>
      </x:c>
      <x:c r="H692" s="15" t="n">
        <x:f>G692/C692</x:f>
        <x:v>1</x:v>
      </x:c>
      <x:c r="I692" s="9" t="n">
        <x:f>IF(G692=C692,1,0)</x:f>
        <x:v>1</x:v>
      </x:c>
      <x:c r="J692" s="9" t="n">
        <x:f>G692-D692</x:f>
        <x:v>0</x:v>
      </x:c>
    </x:row>
    <x:row r="693" ht="23" customHeight="1">
      <x:c r="A693" s="9" t="str">
        <x:v>SINGLESHOT</x:v>
      </x:c>
      <x:c r="B693" s="9" t="str">
        <x:v>IMO-122</x:v>
      </x:c>
      <x:c r="C693" s="9" t="n">
        <x:v>6</x:v>
      </x:c>
      <x:c r="D693" s="9" t="n">
        <x:f>SUM('RawResults'!M5650,'RawResults'!M5651,'RawResults'!M5652,'RawResults'!M5653,'RawResults'!M5654,'RawResults'!M5655)</x:f>
        <x:v>6</x:v>
      </x:c>
      <x:c r="E693" s="15" t="n">
        <x:f>D693/C693</x:f>
        <x:v>1</x:v>
      </x:c>
      <x:c r="F693" s="9" t="n">
        <x:f>IF(D693=C693,1,0)</x:f>
        <x:v>1</x:v>
      </x:c>
      <x:c r="G693" s="9" t="n">
        <x:f>SUM('RawResults'!Q5650,'RawResults'!Q5651,'RawResults'!Q5652,'RawResults'!Q5653,'RawResults'!Q5654,'RawResults'!Q5655)</x:f>
        <x:v>6</x:v>
      </x:c>
      <x:c r="H693" s="15" t="n">
        <x:f>G693/C693</x:f>
        <x:v>1</x:v>
      </x:c>
      <x:c r="I693" s="9" t="n">
        <x:f>IF(G693=C693,1,0)</x:f>
        <x:v>1</x:v>
      </x:c>
      <x:c r="J693" s="9" t="n">
        <x:f>G693-D693</x:f>
        <x:v>0</x:v>
      </x:c>
    </x:row>
    <x:row r="694" ht="23" customHeight="1">
      <x:c r="A694" s="9" t="str">
        <x:v>SINGLESHOT</x:v>
      </x:c>
      <x:c r="B694" s="9" t="str">
        <x:v>IMO-123</x:v>
      </x:c>
      <x:c r="C694" s="9" t="n">
        <x:v>12</x:v>
      </x:c>
      <x:c r="D694" s="9" t="n">
        <x:f>SUM('RawResults'!M5656,'RawResults'!M5657,'RawResults'!M5658,'RawResults'!M5659,'RawResults'!M5660,'RawResults'!M5661,'RawResults'!M5662,'RawResults'!M5663,'RawResults'!M5664,'RawResults'!M5665,'RawResults'!M5666,'RawResults'!M5667)</x:f>
        <x:v>12</x:v>
      </x:c>
      <x:c r="E694" s="15" t="n">
        <x:f>D694/C694</x:f>
        <x:v>1</x:v>
      </x:c>
      <x:c r="F694" s="9" t="n">
        <x:f>IF(D694=C694,1,0)</x:f>
        <x:v>1</x:v>
      </x:c>
      <x:c r="G694" s="9" t="n">
        <x:f>SUM('RawResults'!Q5656,'RawResults'!Q5657,'RawResults'!Q5658,'RawResults'!Q5659,'RawResults'!Q5660,'RawResults'!Q5661,'RawResults'!Q5662,'RawResults'!Q5663,'RawResults'!Q5664,'RawResults'!Q5665,'RawResults'!Q5666,'RawResults'!Q5667)</x:f>
        <x:v>12</x:v>
      </x:c>
      <x:c r="H694" s="15" t="n">
        <x:f>G694/C694</x:f>
        <x:v>1</x:v>
      </x:c>
      <x:c r="I694" s="9" t="n">
        <x:f>IF(G694=C694,1,0)</x:f>
        <x:v>1</x:v>
      </x:c>
      <x:c r="J694" s="9" t="n">
        <x:f>G694-D694</x:f>
        <x:v>0</x:v>
      </x:c>
    </x:row>
    <x:row r="695" ht="23" customHeight="1">
      <x:c r="A695" s="9" t="str">
        <x:v>SINGLESHOT</x:v>
      </x:c>
      <x:c r="B695" s="9" t="str">
        <x:v>IMO-124</x:v>
      </x:c>
      <x:c r="C695" s="9" t="n">
        <x:v>8</x:v>
      </x:c>
      <x:c r="D695" s="9" t="n">
        <x:f>SUM('RawResults'!M5668,'RawResults'!M5669,'RawResults'!M5670,'RawResults'!M5671,'RawResults'!M5672,'RawResults'!M5673,'RawResults'!M5674,'RawResults'!M5675)</x:f>
        <x:v>0</x:v>
      </x:c>
      <x:c r="E695" s="15" t="n">
        <x:f>D695/C695</x:f>
        <x:v>0</x:v>
      </x:c>
      <x:c r="F695" s="9" t="n">
        <x:f>IF(D695=C695,1,0)</x:f>
        <x:v>0</x:v>
      </x:c>
      <x:c r="G695" s="9" t="n">
        <x:f>SUM('RawResults'!Q5668,'RawResults'!Q5669,'RawResults'!Q5670,'RawResults'!Q5671,'RawResults'!Q5672,'RawResults'!Q5673,'RawResults'!Q5674,'RawResults'!Q5675)</x:f>
        <x:v>0</x:v>
      </x:c>
      <x:c r="H695" s="15" t="n">
        <x:f>G695/C695</x:f>
        <x:v>0</x:v>
      </x:c>
      <x:c r="I695" s="9" t="n">
        <x:f>IF(G695=C695,1,0)</x:f>
        <x:v>0</x:v>
      </x:c>
      <x:c r="J695" s="9" t="n">
        <x:f>G695-D695</x:f>
        <x:v>0</x:v>
      </x:c>
    </x:row>
    <x:row r="696" ht="23" customHeight="1">
      <x:c r="A696" s="9" t="str">
        <x:v>SINGLESHOT</x:v>
      </x:c>
      <x:c r="B696" s="9" t="str">
        <x:v>IMO-125</x:v>
      </x:c>
      <x:c r="C696" s="9" t="n">
        <x:v>7</x:v>
      </x:c>
      <x:c r="D696" s="9" t="n">
        <x:f>SUM('RawResults'!M5676,'RawResults'!M5677,'RawResults'!M5678,'RawResults'!M5679,'RawResults'!M5680,'RawResults'!M5681,'RawResults'!M5682)</x:f>
        <x:v>6</x:v>
      </x:c>
      <x:c r="E696" s="15" t="n">
        <x:f>D696/C696</x:f>
        <x:v>0.8571428571428571</x:v>
      </x:c>
      <x:c r="F696" s="9" t="n">
        <x:f>IF(D696=C696,1,0)</x:f>
        <x:v>0</x:v>
      </x:c>
      <x:c r="G696" s="9" t="n">
        <x:f>SUM('RawResults'!Q5676,'RawResults'!Q5677,'RawResults'!Q5678,'RawResults'!Q5679,'RawResults'!Q5680,'RawResults'!Q5681,'RawResults'!Q5682)</x:f>
        <x:v>6</x:v>
      </x:c>
      <x:c r="H696" s="15" t="n">
        <x:f>G696/C696</x:f>
        <x:v>0.8571428571428571</x:v>
      </x:c>
      <x:c r="I696" s="9" t="n">
        <x:f>IF(G696=C696,1,0)</x:f>
        <x:v>0</x:v>
      </x:c>
      <x:c r="J696" s="9" t="n">
        <x:f>G696-D696</x:f>
        <x:v>0</x:v>
      </x:c>
    </x:row>
    <x:row r="697" ht="23" customHeight="1">
      <x:c r="A697" s="9" t="str">
        <x:v>SINGLESHOT</x:v>
      </x:c>
      <x:c r="B697" s="9" t="str">
        <x:v>IMO26-001</x:v>
      </x:c>
      <x:c r="C697" s="9" t="n">
        <x:v>5</x:v>
      </x:c>
      <x:c r="D697" s="9" t="n">
        <x:f>SUM('RawResults'!M5683,'RawResults'!M5684,'RawResults'!M5685,'RawResults'!M5686,'RawResults'!M5687)</x:f>
        <x:v>4</x:v>
      </x:c>
      <x:c r="E697" s="15" t="n">
        <x:f>D697/C697</x:f>
        <x:v>0.8</x:v>
      </x:c>
      <x:c r="F697" s="9" t="n">
        <x:f>IF(D697=C697,1,0)</x:f>
        <x:v>0</x:v>
      </x:c>
      <x:c r="G697" s="9" t="n">
        <x:f>SUM('RawResults'!Q5683,'RawResults'!Q5684,'RawResults'!Q5685,'RawResults'!Q5686,'RawResults'!Q5687)</x:f>
        <x:v>4</x:v>
      </x:c>
      <x:c r="H697" s="15" t="n">
        <x:f>G697/C697</x:f>
        <x:v>0.8</x:v>
      </x:c>
      <x:c r="I697" s="9" t="n">
        <x:f>IF(G697=C697,1,0)</x:f>
        <x:v>0</x:v>
      </x:c>
      <x:c r="J697" s="9" t="n">
        <x:f>G697-D697</x:f>
        <x:v>0</x:v>
      </x:c>
    </x:row>
    <x:row r="698" ht="23" customHeight="1">
      <x:c r="A698" s="9" t="str">
        <x:v>SINGLESHOT</x:v>
      </x:c>
      <x:c r="B698" s="9" t="str">
        <x:v>IMO26-002</x:v>
      </x:c>
      <x:c r="C698" s="9" t="n">
        <x:v>16</x:v>
      </x:c>
      <x:c r="D698" s="9" t="n">
        <x:f>SUM('RawResults'!M5688,'RawResults'!M5689,'RawResults'!M5690,'RawResults'!M5691,'RawResults'!M5692,'RawResults'!M5693,'RawResults'!M5694,'RawResults'!M5695,'RawResults'!M5696,'RawResults'!M5697,'RawResults'!M5698,'RawResults'!M5699,'RawResults'!M5700,'RawResults'!M5701,'RawResults'!M5702,'RawResults'!M5703)</x:f>
        <x:v>0</x:v>
      </x:c>
      <x:c r="E698" s="15" t="n">
        <x:f>D698/C698</x:f>
        <x:v>0</x:v>
      </x:c>
      <x:c r="F698" s="9" t="n">
        <x:f>IF(D698=C698,1,0)</x:f>
        <x:v>0</x:v>
      </x:c>
      <x:c r="G698" s="9" t="n">
        <x:f>SUM('RawResults'!Q5688,'RawResults'!Q5689,'RawResults'!Q5690,'RawResults'!Q5691,'RawResults'!Q5692,'RawResults'!Q5693,'RawResults'!Q5694,'RawResults'!Q5695,'RawResults'!Q5696,'RawResults'!Q5697,'RawResults'!Q5698,'RawResults'!Q5699,'RawResults'!Q5700,'RawResults'!Q5701,'RawResults'!Q5702,'RawResults'!Q5703)</x:f>
        <x:v>0</x:v>
      </x:c>
      <x:c r="H698" s="15" t="n">
        <x:f>G698/C698</x:f>
        <x:v>0</x:v>
      </x:c>
      <x:c r="I698" s="9" t="n">
        <x:f>IF(G698=C698,1,0)</x:f>
        <x:v>0</x:v>
      </x:c>
      <x:c r="J698" s="9" t="n">
        <x:f>G698-D698</x:f>
        <x:v>0</x:v>
      </x:c>
    </x:row>
    <x:row r="699" ht="23" customHeight="1">
      <x:c r="A699" s="9" t="str">
        <x:v>SINGLESHOT</x:v>
      </x:c>
      <x:c r="B699" s="9" t="str">
        <x:v>IMO26-005</x:v>
      </x:c>
      <x:c r="C699" s="9" t="n">
        <x:v>6</x:v>
      </x:c>
      <x:c r="D699" s="9" t="n">
        <x:f>SUM('RawResults'!M5704,'RawResults'!M5705,'RawResults'!M5706,'RawResults'!M5707,'RawResults'!M5708,'RawResults'!M5709)</x:f>
        <x:v>4</x:v>
      </x:c>
      <x:c r="E699" s="15" t="n">
        <x:f>D699/C699</x:f>
        <x:v>0.6666666666666666</x:v>
      </x:c>
      <x:c r="F699" s="9" t="n">
        <x:f>IF(D699=C699,1,0)</x:f>
        <x:v>0</x:v>
      </x:c>
      <x:c r="G699" s="9" t="n">
        <x:f>SUM('RawResults'!Q5704,'RawResults'!Q5705,'RawResults'!Q5706,'RawResults'!Q5707,'RawResults'!Q5708,'RawResults'!Q5709)</x:f>
        <x:v>4</x:v>
      </x:c>
      <x:c r="H699" s="15" t="n">
        <x:f>G699/C699</x:f>
        <x:v>0.6666666666666666</x:v>
      </x:c>
      <x:c r="I699" s="9" t="n">
        <x:f>IF(G699=C699,1,0)</x:f>
        <x:v>0</x:v>
      </x:c>
      <x:c r="J699" s="9" t="n">
        <x:f>G699-D699</x:f>
        <x:v>0</x:v>
      </x:c>
    </x:row>
    <x:row r="700" ht="23" customHeight="1">
      <x:c r="A700" s="9" t="str">
        <x:v>SINGLESHOT</x:v>
      </x:c>
      <x:c r="B700" s="9" t="str">
        <x:v>IMO26-007</x:v>
      </x:c>
      <x:c r="C700" s="9" t="n">
        <x:v>10</x:v>
      </x:c>
      <x:c r="D700" s="9" t="n">
        <x:f>SUM('RawResults'!M5710,'RawResults'!M5711,'RawResults'!M5712,'RawResults'!M5713,'RawResults'!M5714,'RawResults'!M5715,'RawResults'!M5716,'RawResults'!M5717,'RawResults'!M5718,'RawResults'!M5719)</x:f>
        <x:v>0</x:v>
      </x:c>
      <x:c r="E700" s="15" t="n">
        <x:f>D700/C700</x:f>
        <x:v>0</x:v>
      </x:c>
      <x:c r="F700" s="9" t="n">
        <x:f>IF(D700=C700,1,0)</x:f>
        <x:v>0</x:v>
      </x:c>
      <x:c r="G700" s="9" t="n">
        <x:f>SUM('RawResults'!Q5710,'RawResults'!Q5711,'RawResults'!Q5712,'RawResults'!Q5713,'RawResults'!Q5714,'RawResults'!Q5715,'RawResults'!Q5716,'RawResults'!Q5717,'RawResults'!Q5718,'RawResults'!Q5719)</x:f>
        <x:v>0</x:v>
      </x:c>
      <x:c r="H700" s="15" t="n">
        <x:f>G700/C700</x:f>
        <x:v>0</x:v>
      </x:c>
      <x:c r="I700" s="9" t="n">
        <x:f>IF(G700=C700,1,0)</x:f>
        <x:v>0</x:v>
      </x:c>
      <x:c r="J700" s="9" t="n">
        <x:f>G700-D700</x:f>
        <x:v>0</x:v>
      </x:c>
    </x:row>
    <x:row r="701" ht="23" customHeight="1">
      <x:c r="A701" s="9" t="str">
        <x:v>SINGLESHOT</x:v>
      </x:c>
      <x:c r="B701" s="9" t="str">
        <x:v>IMO26-008</x:v>
      </x:c>
      <x:c r="C701" s="9" t="n">
        <x:v>7</x:v>
      </x:c>
      <x:c r="D701" s="9" t="n">
        <x:f>SUM('RawResults'!M5720,'RawResults'!M5721,'RawResults'!M5722,'RawResults'!M5723,'RawResults'!M5724,'RawResults'!M5725,'RawResults'!M5726)</x:f>
        <x:v>7</x:v>
      </x:c>
      <x:c r="E701" s="15" t="n">
        <x:f>D701/C701</x:f>
        <x:v>1</x:v>
      </x:c>
      <x:c r="F701" s="9" t="n">
        <x:f>IF(D701=C701,1,0)</x:f>
        <x:v>1</x:v>
      </x:c>
      <x:c r="G701" s="9" t="n">
        <x:f>SUM('RawResults'!Q5720,'RawResults'!Q5721,'RawResults'!Q5722,'RawResults'!Q5723,'RawResults'!Q5724,'RawResults'!Q5725,'RawResults'!Q5726)</x:f>
        <x:v>7</x:v>
      </x:c>
      <x:c r="H701" s="15" t="n">
        <x:f>G701/C701</x:f>
        <x:v>1</x:v>
      </x:c>
      <x:c r="I701" s="9" t="n">
        <x:f>IF(G701=C701,1,0)</x:f>
        <x:v>1</x:v>
      </x:c>
      <x:c r="J701" s="9" t="n">
        <x:f>G701-D701</x:f>
        <x:v>0</x:v>
      </x:c>
    </x:row>
    <x:row r="702" ht="23" customHeight="1">
      <x:c r="A702" s="9" t="str">
        <x:v>SINGLESHOT</x:v>
      </x:c>
      <x:c r="B702" s="9" t="str">
        <x:v>IMO26-009</x:v>
      </x:c>
      <x:c r="C702" s="9" t="n">
        <x:v>8</x:v>
      </x:c>
      <x:c r="D702" s="9" t="n">
        <x:f>SUM('RawResults'!M5727,'RawResults'!M5728,'RawResults'!M5729,'RawResults'!M5730,'RawResults'!M5731,'RawResults'!M5732,'RawResults'!M5733,'RawResults'!M5734)</x:f>
        <x:v>0</x:v>
      </x:c>
      <x:c r="E702" s="15" t="n">
        <x:f>D702/C702</x:f>
        <x:v>0</x:v>
      </x:c>
      <x:c r="F702" s="9" t="n">
        <x:f>IF(D702=C702,1,0)</x:f>
        <x:v>0</x:v>
      </x:c>
      <x:c r="G702" s="9" t="n">
        <x:f>SUM('RawResults'!Q5727,'RawResults'!Q5728,'RawResults'!Q5729,'RawResults'!Q5730,'RawResults'!Q5731,'RawResults'!Q5732,'RawResults'!Q5733,'RawResults'!Q5734)</x:f>
        <x:v>0</x:v>
      </x:c>
      <x:c r="H702" s="15" t="n">
        <x:f>G702/C702</x:f>
        <x:v>0</x:v>
      </x:c>
      <x:c r="I702" s="9" t="n">
        <x:f>IF(G702=C702,1,0)</x:f>
        <x:v>0</x:v>
      </x:c>
      <x:c r="J702" s="9" t="n">
        <x:f>G702-D702</x:f>
        <x:v>0</x:v>
      </x:c>
    </x:row>
    <x:row r="703" ht="23" customHeight="1">
      <x:c r="A703" s="9" t="str">
        <x:v>SINGLESHOT</x:v>
      </x:c>
      <x:c r="B703" s="9" t="str">
        <x:v>IMO26-010</x:v>
      </x:c>
      <x:c r="C703" s="9" t="n">
        <x:v>5</x:v>
      </x:c>
      <x:c r="D703" s="9" t="n">
        <x:f>SUM('RawResults'!M5735,'RawResults'!M5736,'RawResults'!M5737,'RawResults'!M5738,'RawResults'!M5739)</x:f>
        <x:v>0</x:v>
      </x:c>
      <x:c r="E703" s="15" t="n">
        <x:f>D703/C703</x:f>
        <x:v>0</x:v>
      </x:c>
      <x:c r="F703" s="9" t="n">
        <x:f>IF(D703=C703,1,0)</x:f>
        <x:v>0</x:v>
      </x:c>
      <x:c r="G703" s="9" t="n">
        <x:f>SUM('RawResults'!Q5735,'RawResults'!Q5736,'RawResults'!Q5737,'RawResults'!Q5738,'RawResults'!Q5739)</x:f>
        <x:v>0</x:v>
      </x:c>
      <x:c r="H703" s="15" t="n">
        <x:f>G703/C703</x:f>
        <x:v>0</x:v>
      </x:c>
      <x:c r="I703" s="9" t="n">
        <x:f>IF(G703=C703,1,0)</x:f>
        <x:v>0</x:v>
      </x:c>
      <x:c r="J703" s="9" t="n">
        <x:f>G703-D703</x:f>
        <x:v>0</x:v>
      </x:c>
    </x:row>
    <x:row r="704" ht="23" customHeight="1">
      <x:c r="A704" s="9" t="str">
        <x:v>SINGLESHOT</x:v>
      </x:c>
      <x:c r="B704" s="9" t="str">
        <x:v>IMO26-011</x:v>
      </x:c>
      <x:c r="C704" s="9" t="n">
        <x:v>10</x:v>
      </x:c>
      <x:c r="D704" s="9" t="n">
        <x:f>SUM('RawResults'!M5740,'RawResults'!M5741,'RawResults'!M5742,'RawResults'!M5743,'RawResults'!M5744,'RawResults'!M5745,'RawResults'!M5746,'RawResults'!M5747,'RawResults'!M5748,'RawResults'!M5749)</x:f>
        <x:v>10</x:v>
      </x:c>
      <x:c r="E704" s="15" t="n">
        <x:f>D704/C704</x:f>
        <x:v>1</x:v>
      </x:c>
      <x:c r="F704" s="9" t="n">
        <x:f>IF(D704=C704,1,0)</x:f>
        <x:v>1</x:v>
      </x:c>
      <x:c r="G704" s="9" t="n">
        <x:f>SUM('RawResults'!Q5740,'RawResults'!Q5741,'RawResults'!Q5742,'RawResults'!Q5743,'RawResults'!Q5744,'RawResults'!Q5745,'RawResults'!Q5746,'RawResults'!Q5747,'RawResults'!Q5748,'RawResults'!Q5749)</x:f>
        <x:v>10</x:v>
      </x:c>
      <x:c r="H704" s="15" t="n">
        <x:f>G704/C704</x:f>
        <x:v>1</x:v>
      </x:c>
      <x:c r="I704" s="9" t="n">
        <x:f>IF(G704=C704,1,0)</x:f>
        <x:v>1</x:v>
      </x:c>
      <x:c r="J704" s="9" t="n">
        <x:f>G704-D704</x:f>
        <x:v>0</x:v>
      </x:c>
    </x:row>
    <x:row r="705" ht="23" customHeight="1">
      <x:c r="A705" s="9" t="str">
        <x:v>SINGLESHOT</x:v>
      </x:c>
      <x:c r="B705" s="9" t="str">
        <x:v>IMO26-012</x:v>
      </x:c>
      <x:c r="C705" s="9" t="n">
        <x:v>9</x:v>
      </x:c>
      <x:c r="D705" s="9" t="n">
        <x:f>SUM('RawResults'!M5750,'RawResults'!M5751,'RawResults'!M5752,'RawResults'!M5753,'RawResults'!M5754,'RawResults'!M5755,'RawResults'!M5756,'RawResults'!M5757,'RawResults'!M5758)</x:f>
        <x:v>8</x:v>
      </x:c>
      <x:c r="E705" s="15" t="n">
        <x:f>D705/C705</x:f>
        <x:v>0.8888888888888888</x:v>
      </x:c>
      <x:c r="F705" s="9" t="n">
        <x:f>IF(D705=C705,1,0)</x:f>
        <x:v>0</x:v>
      </x:c>
      <x:c r="G705" s="9" t="n">
        <x:f>SUM('RawResults'!Q5750,'RawResults'!Q5751,'RawResults'!Q5752,'RawResults'!Q5753,'RawResults'!Q5754,'RawResults'!Q5755,'RawResults'!Q5756,'RawResults'!Q5757,'RawResults'!Q5758)</x:f>
        <x:v>8</x:v>
      </x:c>
      <x:c r="H705" s="15" t="n">
        <x:f>G705/C705</x:f>
        <x:v>0.8888888888888888</x:v>
      </x:c>
      <x:c r="I705" s="9" t="n">
        <x:f>IF(G705=C705,1,0)</x:f>
        <x:v>0</x:v>
      </x:c>
      <x:c r="J705" s="9" t="n">
        <x:f>G705-D705</x:f>
        <x:v>0</x:v>
      </x:c>
    </x:row>
    <x:row r="706" ht="23" customHeight="1">
      <x:c r="A706" s="9" t="str">
        <x:v>SINGLESHOT</x:v>
      </x:c>
      <x:c r="B706" s="9" t="str">
        <x:v>IMO26-013</x:v>
      </x:c>
      <x:c r="C706" s="9" t="n">
        <x:v>7</x:v>
      </x:c>
      <x:c r="D706" s="9" t="n">
        <x:f>SUM('RawResults'!M5759,'RawResults'!M5760,'RawResults'!M5761,'RawResults'!M5762,'RawResults'!M5763,'RawResults'!M5764,'RawResults'!M5765)</x:f>
        <x:v>7</x:v>
      </x:c>
      <x:c r="E706" s="15" t="n">
        <x:f>D706/C706</x:f>
        <x:v>1</x:v>
      </x:c>
      <x:c r="F706" s="9" t="n">
        <x:f>IF(D706=C706,1,0)</x:f>
        <x:v>1</x:v>
      </x:c>
      <x:c r="G706" s="9" t="n">
        <x:f>SUM('RawResults'!Q5759,'RawResults'!Q5760,'RawResults'!Q5761,'RawResults'!Q5762,'RawResults'!Q5763,'RawResults'!Q5764,'RawResults'!Q5765)</x:f>
        <x:v>7</x:v>
      </x:c>
      <x:c r="H706" s="15" t="n">
        <x:f>G706/C706</x:f>
        <x:v>1</x:v>
      </x:c>
      <x:c r="I706" s="9" t="n">
        <x:f>IF(G706=C706,1,0)</x:f>
        <x:v>1</x:v>
      </x:c>
      <x:c r="J706" s="9" t="n">
        <x:f>G706-D706</x:f>
        <x:v>0</x:v>
      </x:c>
    </x:row>
    <x:row r="707" ht="23" customHeight="1">
      <x:c r="A707" s="9" t="str">
        <x:v>SINGLESHOT</x:v>
      </x:c>
      <x:c r="B707" s="9" t="str">
        <x:v>IMO26-014</x:v>
      </x:c>
      <x:c r="C707" s="9" t="n">
        <x:v>7</x:v>
      </x:c>
      <x:c r="D707" s="9" t="n">
        <x:f>SUM('RawResults'!M5766,'RawResults'!M5767,'RawResults'!M5768,'RawResults'!M5769,'RawResults'!M5770,'RawResults'!M5771,'RawResults'!M5772)</x:f>
        <x:v>0</x:v>
      </x:c>
      <x:c r="E707" s="15" t="n">
        <x:f>D707/C707</x:f>
        <x:v>0</x:v>
      </x:c>
      <x:c r="F707" s="9" t="n">
        <x:f>IF(D707=C707,1,0)</x:f>
        <x:v>0</x:v>
      </x:c>
      <x:c r="G707" s="9" t="n">
        <x:f>SUM('RawResults'!Q5766,'RawResults'!Q5767,'RawResults'!Q5768,'RawResults'!Q5769,'RawResults'!Q5770,'RawResults'!Q5771,'RawResults'!Q5772)</x:f>
        <x:v>0</x:v>
      </x:c>
      <x:c r="H707" s="15" t="n">
        <x:f>G707/C707</x:f>
        <x:v>0</x:v>
      </x:c>
      <x:c r="I707" s="9" t="n">
        <x:f>IF(G707=C707,1,0)</x:f>
        <x:v>0</x:v>
      </x:c>
      <x:c r="J707" s="9" t="n">
        <x:f>G707-D707</x:f>
        <x:v>0</x:v>
      </x:c>
    </x:row>
    <x:row r="708" ht="23" customHeight="1">
      <x:c r="A708" s="9" t="str">
        <x:v>SINGLESHOT</x:v>
      </x:c>
      <x:c r="B708" s="9" t="str">
        <x:v>IMO26-015</x:v>
      </x:c>
      <x:c r="C708" s="9" t="n">
        <x:v>5</x:v>
      </x:c>
      <x:c r="D708" s="9" t="n">
        <x:f>SUM('RawResults'!M5773,'RawResults'!M5774,'RawResults'!M5775,'RawResults'!M5776,'RawResults'!M5777)</x:f>
        <x:v>0</x:v>
      </x:c>
      <x:c r="E708" s="15" t="n">
        <x:f>D708/C708</x:f>
        <x:v>0</x:v>
      </x:c>
      <x:c r="F708" s="9" t="n">
        <x:f>IF(D708=C708,1,0)</x:f>
        <x:v>0</x:v>
      </x:c>
      <x:c r="G708" s="9" t="n">
        <x:f>SUM('RawResults'!Q5773,'RawResults'!Q5774,'RawResults'!Q5775,'RawResults'!Q5776,'RawResults'!Q5777)</x:f>
        <x:v>0</x:v>
      </x:c>
      <x:c r="H708" s="15" t="n">
        <x:f>G708/C708</x:f>
        <x:v>0</x:v>
      </x:c>
      <x:c r="I708" s="9" t="n">
        <x:f>IF(G708=C708,1,0)</x:f>
        <x:v>0</x:v>
      </x:c>
      <x:c r="J708" s="9" t="n">
        <x:f>G708-D708</x:f>
        <x:v>0</x:v>
      </x:c>
    </x:row>
    <x:row r="709" ht="23" customHeight="1">
      <x:c r="A709" s="9" t="str">
        <x:v>SINGLESHOT</x:v>
      </x:c>
      <x:c r="B709" s="9" t="str">
        <x:v>IMO26-016</x:v>
      </x:c>
      <x:c r="C709" s="9" t="n">
        <x:v>15</x:v>
      </x:c>
      <x:c r="D709" s="9" t="n">
        <x:f>SUM('RawResults'!M5778,'RawResults'!M5779,'RawResults'!M5780,'RawResults'!M5781,'RawResults'!M5782,'RawResults'!M5783,'RawResults'!M5784,'RawResults'!M5785,'RawResults'!M5786,'RawResults'!M5787,'RawResults'!M5788,'RawResults'!M5789,'RawResults'!M5790,'RawResults'!M5791,'RawResults'!M5792)</x:f>
        <x:v>5</x:v>
      </x:c>
      <x:c r="E709" s="15" t="n">
        <x:f>D709/C709</x:f>
        <x:v>0.3333333333333333</x:v>
      </x:c>
      <x:c r="F709" s="9" t="n">
        <x:f>IF(D709=C709,1,0)</x:f>
        <x:v>0</x:v>
      </x:c>
      <x:c r="G709" s="9" t="n">
        <x:f>SUM('RawResults'!Q5778,'RawResults'!Q5779,'RawResults'!Q5780,'RawResults'!Q5781,'RawResults'!Q5782,'RawResults'!Q5783,'RawResults'!Q5784,'RawResults'!Q5785,'RawResults'!Q5786,'RawResults'!Q5787,'RawResults'!Q5788,'RawResults'!Q5789,'RawResults'!Q5790,'RawResults'!Q5791,'RawResults'!Q5792)</x:f>
        <x:v>5</x:v>
      </x:c>
      <x:c r="H709" s="15" t="n">
        <x:f>G709/C709</x:f>
        <x:v>0.3333333333333333</x:v>
      </x:c>
      <x:c r="I709" s="9" t="n">
        <x:f>IF(G709=C709,1,0)</x:f>
        <x:v>0</x:v>
      </x:c>
      <x:c r="J709" s="9" t="n">
        <x:f>G709-D709</x:f>
        <x:v>0</x:v>
      </x:c>
    </x:row>
    <x:row r="710" ht="23" customHeight="1">
      <x:c r="A710" s="9" t="str">
        <x:v>SINGLESHOT</x:v>
      </x:c>
      <x:c r="B710" s="9" t="str">
        <x:v>IMO26-017</x:v>
      </x:c>
      <x:c r="C710" s="9" t="n">
        <x:v>8</x:v>
      </x:c>
      <x:c r="D710" s="9" t="n">
        <x:f>SUM('RawResults'!M5793,'RawResults'!M5794,'RawResults'!M5795,'RawResults'!M5796,'RawResults'!M5797,'RawResults'!M5798,'RawResults'!M5799,'RawResults'!M5800)</x:f>
        <x:v>7</x:v>
      </x:c>
      <x:c r="E710" s="15" t="n">
        <x:f>D710/C710</x:f>
        <x:v>0.875</x:v>
      </x:c>
      <x:c r="F710" s="9" t="n">
        <x:f>IF(D710=C710,1,0)</x:f>
        <x:v>0</x:v>
      </x:c>
      <x:c r="G710" s="9" t="n">
        <x:f>SUM('RawResults'!Q5793,'RawResults'!Q5794,'RawResults'!Q5795,'RawResults'!Q5796,'RawResults'!Q5797,'RawResults'!Q5798,'RawResults'!Q5799,'RawResults'!Q5800)</x:f>
        <x:v>7</x:v>
      </x:c>
      <x:c r="H710" s="15" t="n">
        <x:f>G710/C710</x:f>
        <x:v>0.875</x:v>
      </x:c>
      <x:c r="I710" s="9" t="n">
        <x:f>IF(G710=C710,1,0)</x:f>
        <x:v>0</x:v>
      </x:c>
      <x:c r="J710" s="9" t="n">
        <x:f>G710-D710</x:f>
        <x:v>0</x:v>
      </x:c>
    </x:row>
    <x:row r="711" ht="23" customHeight="1">
      <x:c r="A711" s="9" t="str">
        <x:v>SINGLESHOT</x:v>
      </x:c>
      <x:c r="B711" s="9" t="str">
        <x:v>IMO26-018</x:v>
      </x:c>
      <x:c r="C711" s="9" t="n">
        <x:v>9</x:v>
      </x:c>
      <x:c r="D711" s="9" t="n">
        <x:f>SUM('RawResults'!M5801,'RawResults'!M5802,'RawResults'!M5803,'RawResults'!M5804,'RawResults'!M5805,'RawResults'!M5806,'RawResults'!M5807,'RawResults'!M5808,'RawResults'!M5809)</x:f>
        <x:v>9</x:v>
      </x:c>
      <x:c r="E711" s="15" t="n">
        <x:f>D711/C711</x:f>
        <x:v>1</x:v>
      </x:c>
      <x:c r="F711" s="9" t="n">
        <x:f>IF(D711=C711,1,0)</x:f>
        <x:v>1</x:v>
      </x:c>
      <x:c r="G711" s="9" t="n">
        <x:f>SUM('RawResults'!Q5801,'RawResults'!Q5802,'RawResults'!Q5803,'RawResults'!Q5804,'RawResults'!Q5805,'RawResults'!Q5806,'RawResults'!Q5807,'RawResults'!Q5808,'RawResults'!Q5809)</x:f>
        <x:v>9</x:v>
      </x:c>
      <x:c r="H711" s="15" t="n">
        <x:f>G711/C711</x:f>
        <x:v>1</x:v>
      </x:c>
      <x:c r="I711" s="9" t="n">
        <x:f>IF(G711=C711,1,0)</x:f>
        <x:v>1</x:v>
      </x:c>
      <x:c r="J711" s="9" t="n">
        <x:f>G711-D711</x:f>
        <x:v>0</x:v>
      </x:c>
    </x:row>
    <x:row r="712" ht="23" customHeight="1">
      <x:c r="A712" s="9" t="str">
        <x:v>SINGLESHOT</x:v>
      </x:c>
      <x:c r="B712" s="9" t="str">
        <x:v>TRF-001</x:v>
      </x:c>
      <x:c r="C712" s="9" t="n">
        <x:v>5</x:v>
      </x:c>
      <x:c r="D712" s="9" t="n">
        <x:f>SUM('RawResults'!M5810,'RawResults'!M5811,'RawResults'!M5812,'RawResults'!M5813,'RawResults'!M5814)</x:f>
        <x:v>2</x:v>
      </x:c>
      <x:c r="E712" s="15" t="n">
        <x:f>D712/C712</x:f>
        <x:v>0.4</x:v>
      </x:c>
      <x:c r="F712" s="9" t="n">
        <x:f>IF(D712=C712,1,0)</x:f>
        <x:v>0</x:v>
      </x:c>
      <x:c r="G712" s="9" t="n">
        <x:f>SUM('RawResults'!Q5810,'RawResults'!Q5811,'RawResults'!Q5812,'RawResults'!Q5813,'RawResults'!Q5814)</x:f>
        <x:v>2</x:v>
      </x:c>
      <x:c r="H712" s="15" t="n">
        <x:f>G712/C712</x:f>
        <x:v>0.4</x:v>
      </x:c>
      <x:c r="I712" s="9" t="n">
        <x:f>IF(G712=C712,1,0)</x:f>
        <x:v>0</x:v>
      </x:c>
      <x:c r="J712" s="9" t="n">
        <x:f>G712-D712</x:f>
        <x:v>0</x:v>
      </x:c>
    </x:row>
    <x:row r="713" ht="23" customHeight="1">
      <x:c r="A713" s="9" t="str">
        <x:v>SINGLESHOT</x:v>
      </x:c>
      <x:c r="B713" s="9" t="str">
        <x:v>TRF-002</x:v>
      </x:c>
      <x:c r="C713" s="9" t="n">
        <x:v>7</x:v>
      </x:c>
      <x:c r="D713" s="9" t="n">
        <x:f>SUM('RawResults'!M5815,'RawResults'!M5816,'RawResults'!M5817,'RawResults'!M5818,'RawResults'!M5819,'RawResults'!M5820,'RawResults'!M5821)</x:f>
        <x:v>5</x:v>
      </x:c>
      <x:c r="E713" s="15" t="n">
        <x:f>D713/C713</x:f>
        <x:v>0.7142857142857143</x:v>
      </x:c>
      <x:c r="F713" s="9" t="n">
        <x:f>IF(D713=C713,1,0)</x:f>
        <x:v>0</x:v>
      </x:c>
      <x:c r="G713" s="9" t="n">
        <x:f>SUM('RawResults'!Q5815,'RawResults'!Q5816,'RawResults'!Q5817,'RawResults'!Q5818,'RawResults'!Q5819,'RawResults'!Q5820,'RawResults'!Q5821)</x:f>
        <x:v>5</x:v>
      </x:c>
      <x:c r="H713" s="15" t="n">
        <x:f>G713/C713</x:f>
        <x:v>0.7142857142857143</x:v>
      </x:c>
      <x:c r="I713" s="9" t="n">
        <x:f>IF(G713=C713,1,0)</x:f>
        <x:v>0</x:v>
      </x:c>
      <x:c r="J713" s="9" t="n">
        <x:f>G713-D713</x:f>
        <x:v>0</x:v>
      </x:c>
    </x:row>
    <x:row r="714" ht="23" customHeight="1">
      <x:c r="A714" s="9" t="str">
        <x:v>SINGLESHOT</x:v>
      </x:c>
      <x:c r="B714" s="9" t="str">
        <x:v>TRF-003</x:v>
      </x:c>
      <x:c r="C714" s="9" t="n">
        <x:v>7</x:v>
      </x:c>
      <x:c r="D714" s="9" t="n">
        <x:f>SUM('RawResults'!M5822,'RawResults'!M5823,'RawResults'!M5824,'RawResults'!M5825,'RawResults'!M5826,'RawResults'!M5827,'RawResults'!M5828)</x:f>
        <x:v>5</x:v>
      </x:c>
      <x:c r="E714" s="15" t="n">
        <x:f>D714/C714</x:f>
        <x:v>0.7142857142857143</x:v>
      </x:c>
      <x:c r="F714" s="9" t="n">
        <x:f>IF(D714=C714,1,0)</x:f>
        <x:v>0</x:v>
      </x:c>
      <x:c r="G714" s="9" t="n">
        <x:f>SUM('RawResults'!Q5822,'RawResults'!Q5823,'RawResults'!Q5824,'RawResults'!Q5825,'RawResults'!Q5826,'RawResults'!Q5827,'RawResults'!Q5828)</x:f>
        <x:v>5</x:v>
      </x:c>
      <x:c r="H714" s="15" t="n">
        <x:f>G714/C714</x:f>
        <x:v>0.7142857142857143</x:v>
      </x:c>
      <x:c r="I714" s="9" t="n">
        <x:f>IF(G714=C714,1,0)</x:f>
        <x:v>0</x:v>
      </x:c>
      <x:c r="J714" s="9" t="n">
        <x:f>G714-D714</x:f>
        <x:v>0</x:v>
      </x:c>
    </x:row>
    <x:row r="715" ht="23" customHeight="1">
      <x:c r="A715" s="9" t="str">
        <x:v>SINGLESHOT</x:v>
      </x:c>
      <x:c r="B715" s="9" t="str">
        <x:v>TRF-004</x:v>
      </x:c>
      <x:c r="C715" s="9" t="n">
        <x:v>7</x:v>
      </x:c>
      <x:c r="D715" s="9" t="n">
        <x:f>SUM('RawResults'!M5829,'RawResults'!M5830,'RawResults'!M5831,'RawResults'!M5832,'RawResults'!M5833,'RawResults'!M5834,'RawResults'!M5835)</x:f>
        <x:v>5</x:v>
      </x:c>
      <x:c r="E715" s="15" t="n">
        <x:f>D715/C715</x:f>
        <x:v>0.7142857142857143</x:v>
      </x:c>
      <x:c r="F715" s="9" t="n">
        <x:f>IF(D715=C715,1,0)</x:f>
        <x:v>0</x:v>
      </x:c>
      <x:c r="G715" s="9" t="n">
        <x:f>SUM('RawResults'!Q5829,'RawResults'!Q5830,'RawResults'!Q5831,'RawResults'!Q5832,'RawResults'!Q5833,'RawResults'!Q5834,'RawResults'!Q5835)</x:f>
        <x:v>5</x:v>
      </x:c>
      <x:c r="H715" s="15" t="n">
        <x:f>G715/C715</x:f>
        <x:v>0.7142857142857143</x:v>
      </x:c>
      <x:c r="I715" s="9" t="n">
        <x:f>IF(G715=C715,1,0)</x:f>
        <x:v>0</x:v>
      </x:c>
      <x:c r="J715" s="9" t="n">
        <x:f>G715-D715</x:f>
        <x:v>0</x:v>
      </x:c>
    </x:row>
    <x:row r="716" ht="23" customHeight="1">
      <x:c r="A716" s="9" t="str">
        <x:v>SINGLESHOT</x:v>
      </x:c>
      <x:c r="B716" s="9" t="str">
        <x:v>TRF-005</x:v>
      </x:c>
      <x:c r="C716" s="9" t="n">
        <x:v>7</x:v>
      </x:c>
      <x:c r="D716" s="9" t="n">
        <x:f>SUM('RawResults'!M5836,'RawResults'!M5837,'RawResults'!M5838,'RawResults'!M5839,'RawResults'!M5840,'RawResults'!M5841,'RawResults'!M5842)</x:f>
        <x:v>0</x:v>
      </x:c>
      <x:c r="E716" s="15" t="n">
        <x:f>D716/C716</x:f>
        <x:v>0</x:v>
      </x:c>
      <x:c r="F716" s="9" t="n">
        <x:f>IF(D716=C716,1,0)</x:f>
        <x:v>0</x:v>
      </x:c>
      <x:c r="G716" s="9" t="n">
        <x:f>SUM('RawResults'!Q5836,'RawResults'!Q5837,'RawResults'!Q5838,'RawResults'!Q5839,'RawResults'!Q5840,'RawResults'!Q5841,'RawResults'!Q5842)</x:f>
        <x:v>0</x:v>
      </x:c>
      <x:c r="H716" s="15" t="n">
        <x:f>G716/C716</x:f>
        <x:v>0</x:v>
      </x:c>
      <x:c r="I716" s="9" t="n">
        <x:f>IF(G716=C716,1,0)</x:f>
        <x:v>0</x:v>
      </x:c>
      <x:c r="J716" s="9" t="n">
        <x:f>G716-D716</x:f>
        <x:v>0</x:v>
      </x:c>
    </x:row>
    <x:row r="717" ht="23" customHeight="1">
      <x:c r="A717" s="9" t="str">
        <x:v>SINGLESHOT</x:v>
      </x:c>
      <x:c r="B717" s="9" t="str">
        <x:v>TRF-006</x:v>
      </x:c>
      <x:c r="C717" s="9" t="n">
        <x:v>8</x:v>
      </x:c>
      <x:c r="D717" s="9" t="n">
        <x:f>SUM('RawResults'!M5843,'RawResults'!M5844,'RawResults'!M5845,'RawResults'!M5846,'RawResults'!M5847,'RawResults'!M5848,'RawResults'!M5849,'RawResults'!M5850)</x:f>
        <x:v>7</x:v>
      </x:c>
      <x:c r="E717" s="15" t="n">
        <x:f>D717/C717</x:f>
        <x:v>0.875</x:v>
      </x:c>
      <x:c r="F717" s="9" t="n">
        <x:f>IF(D717=C717,1,0)</x:f>
        <x:v>0</x:v>
      </x:c>
      <x:c r="G717" s="9" t="n">
        <x:f>SUM('RawResults'!Q5843,'RawResults'!Q5844,'RawResults'!Q5845,'RawResults'!Q5846,'RawResults'!Q5847,'RawResults'!Q5848,'RawResults'!Q5849,'RawResults'!Q5850)</x:f>
        <x:v>7</x:v>
      </x:c>
      <x:c r="H717" s="15" t="n">
        <x:f>G717/C717</x:f>
        <x:v>0.875</x:v>
      </x:c>
      <x:c r="I717" s="9" t="n">
        <x:f>IF(G717=C717,1,0)</x:f>
        <x:v>0</x:v>
      </x:c>
      <x:c r="J717" s="9" t="n">
        <x:f>G717-D717</x:f>
        <x:v>0</x:v>
      </x:c>
    </x:row>
    <x:row r="718" ht="23" customHeight="1">
      <x:c r="A718" s="9" t="str">
        <x:v>SINGLESHOT</x:v>
      </x:c>
      <x:c r="B718" s="9" t="str">
        <x:v>TRF-007</x:v>
      </x:c>
      <x:c r="C718" s="9" t="n">
        <x:v>8</x:v>
      </x:c>
      <x:c r="D718" s="9" t="n">
        <x:f>SUM('RawResults'!M5851,'RawResults'!M5852,'RawResults'!M5853,'RawResults'!M5854,'RawResults'!M5855,'RawResults'!M5856,'RawResults'!M5857,'RawResults'!M5858)</x:f>
        <x:v>6</x:v>
      </x:c>
      <x:c r="E718" s="15" t="n">
        <x:f>D718/C718</x:f>
        <x:v>0.75</x:v>
      </x:c>
      <x:c r="F718" s="9" t="n">
        <x:f>IF(D718=C718,1,0)</x:f>
        <x:v>0</x:v>
      </x:c>
      <x:c r="G718" s="9" t="n">
        <x:f>SUM('RawResults'!Q5851,'RawResults'!Q5852,'RawResults'!Q5853,'RawResults'!Q5854,'RawResults'!Q5855,'RawResults'!Q5856,'RawResults'!Q5857,'RawResults'!Q5858)</x:f>
        <x:v>6</x:v>
      </x:c>
      <x:c r="H718" s="15" t="n">
        <x:f>G718/C718</x:f>
        <x:v>0.75</x:v>
      </x:c>
      <x:c r="I718" s="9" t="n">
        <x:f>IF(G718=C718,1,0)</x:f>
        <x:v>0</x:v>
      </x:c>
      <x:c r="J718" s="9" t="n">
        <x:f>G718-D718</x:f>
        <x:v>0</x:v>
      </x:c>
    </x:row>
    <x:row r="719" ht="23" customHeight="1">
      <x:c r="A719" s="9" t="str">
        <x:v>SINGLESHOT</x:v>
      </x:c>
      <x:c r="B719" s="9" t="str">
        <x:v>TRF-009</x:v>
      </x:c>
      <x:c r="C719" s="9" t="n">
        <x:v>8</x:v>
      </x:c>
      <x:c r="D719" s="9" t="n">
        <x:f>SUM('RawResults'!M5859,'RawResults'!M5860,'RawResults'!M5861,'RawResults'!M5862,'RawResults'!M5863,'RawResults'!M5864,'RawResults'!M5865,'RawResults'!M5866)</x:f>
        <x:v>0</x:v>
      </x:c>
      <x:c r="E719" s="15" t="n">
        <x:f>D719/C719</x:f>
        <x:v>0</x:v>
      </x:c>
      <x:c r="F719" s="9" t="n">
        <x:f>IF(D719=C719,1,0)</x:f>
        <x:v>0</x:v>
      </x:c>
      <x:c r="G719" s="9" t="n">
        <x:f>SUM('RawResults'!Q5859,'RawResults'!Q5860,'RawResults'!Q5861,'RawResults'!Q5862,'RawResults'!Q5863,'RawResults'!Q5864,'RawResults'!Q5865,'RawResults'!Q5866)</x:f>
        <x:v>0</x:v>
      </x:c>
      <x:c r="H719" s="15" t="n">
        <x:f>G719/C719</x:f>
        <x:v>0</x:v>
      </x:c>
      <x:c r="I719" s="9" t="n">
        <x:f>IF(G719=C719,1,0)</x:f>
        <x:v>0</x:v>
      </x:c>
      <x:c r="J719" s="9" t="n">
        <x:f>G719-D719</x:f>
        <x:v>0</x:v>
      </x:c>
    </x:row>
    <x:row r="720" ht="23" customHeight="1">
      <x:c r="A720" s="9" t="str">
        <x:v>SINGLESHOT</x:v>
      </x:c>
      <x:c r="B720" s="9" t="str">
        <x:v>TRF-010</x:v>
      </x:c>
      <x:c r="C720" s="9" t="n">
        <x:v>8</x:v>
      </x:c>
      <x:c r="D720" s="9" t="n">
        <x:f>SUM('RawResults'!M5867,'RawResults'!M5868,'RawResults'!M5869,'RawResults'!M5870,'RawResults'!M5871,'RawResults'!M5872,'RawResults'!M5873,'RawResults'!M5874)</x:f>
        <x:v>8</x:v>
      </x:c>
      <x:c r="E720" s="15" t="n">
        <x:f>D720/C720</x:f>
        <x:v>1</x:v>
      </x:c>
      <x:c r="F720" s="9" t="n">
        <x:f>IF(D720=C720,1,0)</x:f>
        <x:v>1</x:v>
      </x:c>
      <x:c r="G720" s="9" t="n">
        <x:f>SUM('RawResults'!Q5867,'RawResults'!Q5868,'RawResults'!Q5869,'RawResults'!Q5870,'RawResults'!Q5871,'RawResults'!Q5872,'RawResults'!Q5873,'RawResults'!Q5874)</x:f>
        <x:v>8</x:v>
      </x:c>
      <x:c r="H720" s="15" t="n">
        <x:f>G720/C720</x:f>
        <x:v>1</x:v>
      </x:c>
      <x:c r="I720" s="9" t="n">
        <x:f>IF(G720=C720,1,0)</x:f>
        <x:v>1</x:v>
      </x:c>
      <x:c r="J720" s="9" t="n">
        <x:f>G720-D720</x:f>
        <x:v>0</x:v>
      </x:c>
    </x:row>
    <x:row r="721" ht="23" customHeight="1">
      <x:c r="A721" s="9" t="str">
        <x:v>SINGLESHOT</x:v>
      </x:c>
      <x:c r="B721" s="9" t="str">
        <x:v>TRF-011</x:v>
      </x:c>
      <x:c r="C721" s="9" t="n">
        <x:v>7</x:v>
      </x:c>
      <x:c r="D721" s="9" t="n">
        <x:f>SUM('RawResults'!M5875,'RawResults'!M5876,'RawResults'!M5877,'RawResults'!M5878,'RawResults'!M5879,'RawResults'!M5880,'RawResults'!M5881)</x:f>
        <x:v>7</x:v>
      </x:c>
      <x:c r="E721" s="15" t="n">
        <x:f>D721/C721</x:f>
        <x:v>1</x:v>
      </x:c>
      <x:c r="F721" s="9" t="n">
        <x:f>IF(D721=C721,1,0)</x:f>
        <x:v>1</x:v>
      </x:c>
      <x:c r="G721" s="9" t="n">
        <x:f>SUM('RawResults'!Q5875,'RawResults'!Q5876,'RawResults'!Q5877,'RawResults'!Q5878,'RawResults'!Q5879,'RawResults'!Q5880,'RawResults'!Q5881)</x:f>
        <x:v>7</x:v>
      </x:c>
      <x:c r="H721" s="15" t="n">
        <x:f>G721/C721</x:f>
        <x:v>1</x:v>
      </x:c>
      <x:c r="I721" s="9" t="n">
        <x:f>IF(G721=C721,1,0)</x:f>
        <x:v>1</x:v>
      </x:c>
      <x:c r="J721" s="9" t="n">
        <x:f>G721-D721</x:f>
        <x:v>0</x:v>
      </x:c>
    </x:row>
    <x:row r="722" ht="23" customHeight="1">
      <x:c r="A722" s="9" t="str">
        <x:v>SINGLESHOT</x:v>
      </x:c>
      <x:c r="B722" s="9" t="str">
        <x:v>TRF-012</x:v>
      </x:c>
      <x:c r="C722" s="9" t="n">
        <x:v>8</x:v>
      </x:c>
      <x:c r="D722" s="9" t="n">
        <x:f>SUM('RawResults'!M5882,'RawResults'!M5883,'RawResults'!M5884,'RawResults'!M5885,'RawResults'!M5886,'RawResults'!M5887,'RawResults'!M5888,'RawResults'!M5889)</x:f>
        <x:v>8</x:v>
      </x:c>
      <x:c r="E722" s="15" t="n">
        <x:f>D722/C722</x:f>
        <x:v>1</x:v>
      </x:c>
      <x:c r="F722" s="9" t="n">
        <x:f>IF(D722=C722,1,0)</x:f>
        <x:v>1</x:v>
      </x:c>
      <x:c r="G722" s="9" t="n">
        <x:f>SUM('RawResults'!Q5882,'RawResults'!Q5883,'RawResults'!Q5884,'RawResults'!Q5885,'RawResults'!Q5886,'RawResults'!Q5887,'RawResults'!Q5888,'RawResults'!Q5889)</x:f>
        <x:v>8</x:v>
      </x:c>
      <x:c r="H722" s="15" t="n">
        <x:f>G722/C722</x:f>
        <x:v>1</x:v>
      </x:c>
      <x:c r="I722" s="9" t="n">
        <x:f>IF(G722=C722,1,0)</x:f>
        <x:v>1</x:v>
      </x:c>
      <x:c r="J722" s="9" t="n">
        <x:f>G722-D722</x:f>
        <x:v>0</x:v>
      </x:c>
    </x:row>
    <x:row r="723" ht="23" customHeight="1">
      <x:c r="A723" s="9" t="str">
        <x:v>SINGLESHOT</x:v>
      </x:c>
      <x:c r="B723" s="9" t="str">
        <x:v>TRF-013</x:v>
      </x:c>
      <x:c r="C723" s="9" t="n">
        <x:v>9</x:v>
      </x:c>
      <x:c r="D723" s="9" t="n">
        <x:f>SUM('RawResults'!M5890,'RawResults'!M5891,'RawResults'!M5892,'RawResults'!M5893,'RawResults'!M5894,'RawResults'!M5895,'RawResults'!M5896,'RawResults'!M5897,'RawResults'!M5898)</x:f>
        <x:v>8</x:v>
      </x:c>
      <x:c r="E723" s="15" t="n">
        <x:f>D723/C723</x:f>
        <x:v>0.8888888888888888</x:v>
      </x:c>
      <x:c r="F723" s="9" t="n">
        <x:f>IF(D723=C723,1,0)</x:f>
        <x:v>0</x:v>
      </x:c>
      <x:c r="G723" s="9" t="n">
        <x:f>SUM('RawResults'!Q5890,'RawResults'!Q5891,'RawResults'!Q5892,'RawResults'!Q5893,'RawResults'!Q5894,'RawResults'!Q5895,'RawResults'!Q5896,'RawResults'!Q5897,'RawResults'!Q5898)</x:f>
        <x:v>8</x:v>
      </x:c>
      <x:c r="H723" s="15" t="n">
        <x:f>G723/C723</x:f>
        <x:v>0.8888888888888888</x:v>
      </x:c>
      <x:c r="I723" s="9" t="n">
        <x:f>IF(G723=C723,1,0)</x:f>
        <x:v>0</x:v>
      </x:c>
      <x:c r="J723" s="9" t="n">
        <x:f>G723-D723</x:f>
        <x:v>0</x:v>
      </x:c>
    </x:row>
    <x:row r="724" ht="23" customHeight="1">
      <x:c r="A724" s="9" t="str">
        <x:v>SINGLESHOT</x:v>
      </x:c>
      <x:c r="B724" s="9" t="str">
        <x:v>TRF-014</x:v>
      </x:c>
      <x:c r="C724" s="9" t="n">
        <x:v>10</x:v>
      </x:c>
      <x:c r="D724" s="9" t="n">
        <x:f>SUM('RawResults'!M5899,'RawResults'!M5900,'RawResults'!M5901,'RawResults'!M5902,'RawResults'!M5903,'RawResults'!M5904,'RawResults'!M5905,'RawResults'!M5906,'RawResults'!M5907,'RawResults'!M5908)</x:f>
        <x:v>0</x:v>
      </x:c>
      <x:c r="E724" s="15" t="n">
        <x:f>D724/C724</x:f>
        <x:v>0</x:v>
      </x:c>
      <x:c r="F724" s="9" t="n">
        <x:f>IF(D724=C724,1,0)</x:f>
        <x:v>0</x:v>
      </x:c>
      <x:c r="G724" s="9" t="n">
        <x:f>SUM('RawResults'!Q5899,'RawResults'!Q5900,'RawResults'!Q5901,'RawResults'!Q5902,'RawResults'!Q5903,'RawResults'!Q5904,'RawResults'!Q5905,'RawResults'!Q5906,'RawResults'!Q5907,'RawResults'!Q5908)</x:f>
        <x:v>0</x:v>
      </x:c>
      <x:c r="H724" s="15" t="n">
        <x:f>G724/C724</x:f>
        <x:v>0</x:v>
      </x:c>
      <x:c r="I724" s="9" t="n">
        <x:f>IF(G724=C724,1,0)</x:f>
        <x:v>0</x:v>
      </x:c>
      <x:c r="J724" s="9" t="n">
        <x:f>G724-D724</x:f>
        <x:v>0</x:v>
      </x:c>
    </x:row>
    <x:row r="725" ht="23" customHeight="1">
      <x:c r="A725" s="9" t="str">
        <x:v>SINGLESHOT</x:v>
      </x:c>
      <x:c r="B725" s="9" t="str">
        <x:v>TRF-015</x:v>
      </x:c>
      <x:c r="C725" s="9" t="n">
        <x:v>8</x:v>
      </x:c>
      <x:c r="D725" s="9" t="n">
        <x:f>SUM('RawResults'!M5909,'RawResults'!M5910,'RawResults'!M5911,'RawResults'!M5912,'RawResults'!M5913,'RawResults'!M5914,'RawResults'!M5915,'RawResults'!M5916)</x:f>
        <x:v>7</x:v>
      </x:c>
      <x:c r="E725" s="15" t="n">
        <x:f>D725/C725</x:f>
        <x:v>0.875</x:v>
      </x:c>
      <x:c r="F725" s="9" t="n">
        <x:f>IF(D725=C725,1,0)</x:f>
        <x:v>0</x:v>
      </x:c>
      <x:c r="G725" s="9" t="n">
        <x:f>SUM('RawResults'!Q5909,'RawResults'!Q5910,'RawResults'!Q5911,'RawResults'!Q5912,'RawResults'!Q5913,'RawResults'!Q5914,'RawResults'!Q5915,'RawResults'!Q5916)</x:f>
        <x:v>7</x:v>
      </x:c>
      <x:c r="H725" s="15" t="n">
        <x:f>G725/C725</x:f>
        <x:v>0.875</x:v>
      </x:c>
      <x:c r="I725" s="9" t="n">
        <x:f>IF(G725=C725,1,0)</x:f>
        <x:v>0</x:v>
      </x:c>
      <x:c r="J725" s="9" t="n">
        <x:f>G725-D725</x:f>
        <x:v>0</x:v>
      </x:c>
    </x:row>
    <x:row r="726" ht="23" customHeight="1">
      <x:c r="A726" s="9" t="str">
        <x:v>SINGLESHOT</x:v>
      </x:c>
      <x:c r="B726" s="9" t="str">
        <x:v>TRF-016</x:v>
      </x:c>
      <x:c r="C726" s="9" t="n">
        <x:v>10</x:v>
      </x:c>
      <x:c r="D726" s="9" t="n">
        <x:f>SUM('RawResults'!M5917,'RawResults'!M5918,'RawResults'!M5919,'RawResults'!M5920,'RawResults'!M5921,'RawResults'!M5922,'RawResults'!M5923,'RawResults'!M5924,'RawResults'!M5925,'RawResults'!M5926)</x:f>
        <x:v>0</x:v>
      </x:c>
      <x:c r="E726" s="15" t="n">
        <x:f>D726/C726</x:f>
        <x:v>0</x:v>
      </x:c>
      <x:c r="F726" s="9" t="n">
        <x:f>IF(D726=C726,1,0)</x:f>
        <x:v>0</x:v>
      </x:c>
      <x:c r="G726" s="9" t="n">
        <x:f>SUM('RawResults'!Q5917,'RawResults'!Q5918,'RawResults'!Q5919,'RawResults'!Q5920,'RawResults'!Q5921,'RawResults'!Q5922,'RawResults'!Q5923,'RawResults'!Q5924,'RawResults'!Q5925,'RawResults'!Q5926)</x:f>
        <x:v>0</x:v>
      </x:c>
      <x:c r="H726" s="15" t="n">
        <x:f>G726/C726</x:f>
        <x:v>0</x:v>
      </x:c>
      <x:c r="I726" s="9" t="n">
        <x:f>IF(G726=C726,1,0)</x:f>
        <x:v>0</x:v>
      </x:c>
      <x:c r="J726" s="9" t="n">
        <x:f>G726-D726</x:f>
        <x:v>0</x:v>
      </x:c>
    </x:row>
    <x:row r="727" ht="23" customHeight="1">
      <x:c r="A727" s="9" t="str">
        <x:v>SINGLESHOT</x:v>
      </x:c>
      <x:c r="B727" s="9" t="str">
        <x:v>TRF-017</x:v>
      </x:c>
      <x:c r="C727" s="9" t="n">
        <x:v>7</x:v>
      </x:c>
      <x:c r="D727" s="9" t="n">
        <x:f>SUM('RawResults'!M5927,'RawResults'!M5928,'RawResults'!M5929,'RawResults'!M5930,'RawResults'!M5931,'RawResults'!M5932,'RawResults'!M5933)</x:f>
        <x:v>4</x:v>
      </x:c>
      <x:c r="E727" s="15" t="n">
        <x:f>D727/C727</x:f>
        <x:v>0.5714285714285714</x:v>
      </x:c>
      <x:c r="F727" s="9" t="n">
        <x:f>IF(D727=C727,1,0)</x:f>
        <x:v>0</x:v>
      </x:c>
      <x:c r="G727" s="9" t="n">
        <x:f>SUM('RawResults'!Q5927,'RawResults'!Q5928,'RawResults'!Q5929,'RawResults'!Q5930,'RawResults'!Q5931,'RawResults'!Q5932,'RawResults'!Q5933)</x:f>
        <x:v>4</x:v>
      </x:c>
      <x:c r="H727" s="15" t="n">
        <x:f>G727/C727</x:f>
        <x:v>0.5714285714285714</x:v>
      </x:c>
      <x:c r="I727" s="9" t="n">
        <x:f>IF(G727=C727,1,0)</x:f>
        <x:v>0</x:v>
      </x:c>
      <x:c r="J727" s="9" t="n">
        <x:f>G727-D727</x:f>
        <x:v>0</x:v>
      </x:c>
    </x:row>
    <x:row r="728" ht="23" customHeight="1">
      <x:c r="A728" s="9" t="str">
        <x:v>SINGLESHOT</x:v>
      </x:c>
      <x:c r="B728" s="9" t="str">
        <x:v>TRF-018</x:v>
      </x:c>
      <x:c r="C728" s="9" t="n">
        <x:v>11</x:v>
      </x:c>
      <x:c r="D728" s="9" t="n">
        <x:f>SUM('RawResults'!M5934,'RawResults'!M5935,'RawResults'!M5936,'RawResults'!M5937,'RawResults'!M5938,'RawResults'!M5939,'RawResults'!M5940,'RawResults'!M5941,'RawResults'!M5942,'RawResults'!M5943,'RawResults'!M5944)</x:f>
        <x:v>10</x:v>
      </x:c>
      <x:c r="E728" s="15" t="n">
        <x:f>D728/C728</x:f>
        <x:v>0.9090909090909091</x:v>
      </x:c>
      <x:c r="F728" s="9" t="n">
        <x:f>IF(D728=C728,1,0)</x:f>
        <x:v>0</x:v>
      </x:c>
      <x:c r="G728" s="9" t="n">
        <x:f>SUM('RawResults'!Q5934,'RawResults'!Q5935,'RawResults'!Q5936,'RawResults'!Q5937,'RawResults'!Q5938,'RawResults'!Q5939,'RawResults'!Q5940,'RawResults'!Q5941,'RawResults'!Q5942,'RawResults'!Q5943,'RawResults'!Q5944)</x:f>
        <x:v>10</x:v>
      </x:c>
      <x:c r="H728" s="15" t="n">
        <x:f>G728/C728</x:f>
        <x:v>0.9090909090909091</x:v>
      </x:c>
      <x:c r="I728" s="9" t="n">
        <x:f>IF(G728=C728,1,0)</x:f>
        <x:v>0</x:v>
      </x:c>
      <x:c r="J728" s="9" t="n">
        <x:f>G728-D728</x:f>
        <x:v>0</x:v>
      </x:c>
    </x:row>
    <x:row r="729" ht="23" customHeight="1">
      <x:c r="A729" s="9" t="str">
        <x:v>SINGLESHOT</x:v>
      </x:c>
      <x:c r="B729" s="9" t="str">
        <x:v>TRF-020</x:v>
      </x:c>
      <x:c r="C729" s="9" t="n">
        <x:v>13</x:v>
      </x:c>
      <x:c r="D729" s="9" t="n">
        <x:f>SUM('RawResults'!M5945,'RawResults'!M5946,'RawResults'!M5947,'RawResults'!M5948,'RawResults'!M5949,'RawResults'!M5950,'RawResults'!M5951,'RawResults'!M5952,'RawResults'!M5953,'RawResults'!M5954,'RawResults'!M5955,'RawResults'!M5956,'RawResults'!M5957)</x:f>
        <x:v>2</x:v>
      </x:c>
      <x:c r="E729" s="15" t="n">
        <x:f>D729/C729</x:f>
        <x:v>0.15384615384615385</x:v>
      </x:c>
      <x:c r="F729" s="9" t="n">
        <x:f>IF(D729=C729,1,0)</x:f>
        <x:v>0</x:v>
      </x:c>
      <x:c r="G729" s="9" t="n">
        <x:f>SUM('RawResults'!Q5945,'RawResults'!Q5946,'RawResults'!Q5947,'RawResults'!Q5948,'RawResults'!Q5949,'RawResults'!Q5950,'RawResults'!Q5951,'RawResults'!Q5952,'RawResults'!Q5953,'RawResults'!Q5954,'RawResults'!Q5955,'RawResults'!Q5956,'RawResults'!Q5957)</x:f>
        <x:v>2</x:v>
      </x:c>
      <x:c r="H729" s="15" t="n">
        <x:f>G729/C729</x:f>
        <x:v>0.15384615384615385</x:v>
      </x:c>
      <x:c r="I729" s="9" t="n">
        <x:f>IF(G729=C729,1,0)</x:f>
        <x:v>0</x:v>
      </x:c>
      <x:c r="J729" s="9" t="n">
        <x:f>G729-D729</x:f>
        <x:v>0</x:v>
      </x:c>
    </x:row>
    <x:row r="730" ht="23" customHeight="1">
      <x:c r="A730" s="9" t="str">
        <x:v>SINGLESHOT</x:v>
      </x:c>
      <x:c r="B730" s="9" t="str">
        <x:v>TRF-022</x:v>
      </x:c>
      <x:c r="C730" s="9" t="n">
        <x:v>12</x:v>
      </x:c>
      <x:c r="D730" s="9" t="n">
        <x:f>SUM('RawResults'!M5958,'RawResults'!M5959,'RawResults'!M5960,'RawResults'!M5961,'RawResults'!M5962,'RawResults'!M5963,'RawResults'!M5964,'RawResults'!M5965,'RawResults'!M5966,'RawResults'!M5967,'RawResults'!M5968,'RawResults'!M5969)</x:f>
        <x:v>0</x:v>
      </x:c>
      <x:c r="E730" s="15" t="n">
        <x:f>D730/C730</x:f>
        <x:v>0</x:v>
      </x:c>
      <x:c r="F730" s="9" t="n">
        <x:f>IF(D730=C730,1,0)</x:f>
        <x:v>0</x:v>
      </x:c>
      <x:c r="G730" s="9" t="n">
        <x:f>SUM('RawResults'!Q5958,'RawResults'!Q5959,'RawResults'!Q5960,'RawResults'!Q5961,'RawResults'!Q5962,'RawResults'!Q5963,'RawResults'!Q5964,'RawResults'!Q5965,'RawResults'!Q5966,'RawResults'!Q5967,'RawResults'!Q5968,'RawResults'!Q5969)</x:f>
        <x:v>0</x:v>
      </x:c>
      <x:c r="H730" s="15" t="n">
        <x:f>G730/C730</x:f>
        <x:v>0</x:v>
      </x:c>
      <x:c r="I730" s="9" t="n">
        <x:f>IF(G730=C730,1,0)</x:f>
        <x:v>0</x:v>
      </x:c>
      <x:c r="J730" s="9" t="n">
        <x:f>G730-D730</x:f>
        <x:v>0</x:v>
      </x:c>
    </x:row>
    <x:row r="731" ht="23" customHeight="1">
      <x:c r="A731" s="9" t="str">
        <x:v>SINGLESHOT</x:v>
      </x:c>
      <x:c r="B731" s="9" t="str">
        <x:v>TRF-023</x:v>
      </x:c>
      <x:c r="C731" s="9" t="n">
        <x:v>8</x:v>
      </x:c>
      <x:c r="D731" s="9" t="n">
        <x:f>SUM('RawResults'!M5970,'RawResults'!M5971,'RawResults'!M5972,'RawResults'!M5973,'RawResults'!M5974,'RawResults'!M5975,'RawResults'!M5976,'RawResults'!M5977)</x:f>
        <x:v>3</x:v>
      </x:c>
      <x:c r="E731" s="15" t="n">
        <x:f>D731/C731</x:f>
        <x:v>0.375</x:v>
      </x:c>
      <x:c r="F731" s="9" t="n">
        <x:f>IF(D731=C731,1,0)</x:f>
        <x:v>0</x:v>
      </x:c>
      <x:c r="G731" s="9" t="n">
        <x:f>SUM('RawResults'!Q5970,'RawResults'!Q5971,'RawResults'!Q5972,'RawResults'!Q5973,'RawResults'!Q5974,'RawResults'!Q5975,'RawResults'!Q5976,'RawResults'!Q5977)</x:f>
        <x:v>3</x:v>
      </x:c>
      <x:c r="H731" s="15" t="n">
        <x:f>G731/C731</x:f>
        <x:v>0.375</x:v>
      </x:c>
      <x:c r="I731" s="9" t="n">
        <x:f>IF(G731=C731,1,0)</x:f>
        <x:v>0</x:v>
      </x:c>
      <x:c r="J731" s="9" t="n">
        <x:f>G731-D731</x:f>
        <x:v>0</x:v>
      </x:c>
    </x:row>
    <x:row r="732" ht="23" customHeight="1">
      <x:c r="A732" s="9" t="str">
        <x:v>SINGLESHOT</x:v>
      </x:c>
      <x:c r="B732" s="9" t="str">
        <x:v>TRF-024</x:v>
      </x:c>
      <x:c r="C732" s="9" t="n">
        <x:v>8</x:v>
      </x:c>
      <x:c r="D732" s="9" t="n">
        <x:f>SUM('RawResults'!M5978,'RawResults'!M5979,'RawResults'!M5980,'RawResults'!M5981,'RawResults'!M5982,'RawResults'!M5983,'RawResults'!M5984,'RawResults'!M5985)</x:f>
        <x:v>6</x:v>
      </x:c>
      <x:c r="E732" s="15" t="n">
        <x:f>D732/C732</x:f>
        <x:v>0.75</x:v>
      </x:c>
      <x:c r="F732" s="9" t="n">
        <x:f>IF(D732=C732,1,0)</x:f>
        <x:v>0</x:v>
      </x:c>
      <x:c r="G732" s="9" t="n">
        <x:f>SUM('RawResults'!Q5978,'RawResults'!Q5979,'RawResults'!Q5980,'RawResults'!Q5981,'RawResults'!Q5982,'RawResults'!Q5983,'RawResults'!Q5984,'RawResults'!Q5985)</x:f>
        <x:v>6</x:v>
      </x:c>
      <x:c r="H732" s="15" t="n">
        <x:f>G732/C732</x:f>
        <x:v>0.75</x:v>
      </x:c>
      <x:c r="I732" s="9" t="n">
        <x:f>IF(G732=C732,1,0)</x:f>
        <x:v>0</x:v>
      </x:c>
      <x:c r="J732" s="9" t="n">
        <x:f>G732-D732</x:f>
        <x:v>0</x:v>
      </x:c>
    </x:row>
    <x:row r="733" ht="23" customHeight="1">
      <x:c r="A733" s="9" t="str">
        <x:v>SINGLESHOT</x:v>
      </x:c>
      <x:c r="B733" s="9" t="str">
        <x:v>TRF-025</x:v>
      </x:c>
      <x:c r="C733" s="9" t="n">
        <x:v>9</x:v>
      </x:c>
      <x:c r="D733" s="9" t="n">
        <x:f>SUM('RawResults'!M5986,'RawResults'!M5987,'RawResults'!M5988,'RawResults'!M5989,'RawResults'!M5990,'RawResults'!M5991,'RawResults'!M5992,'RawResults'!M5993,'RawResults'!M5994)</x:f>
        <x:v>8</x:v>
      </x:c>
      <x:c r="E733" s="15" t="n">
        <x:f>D733/C733</x:f>
        <x:v>0.8888888888888888</x:v>
      </x:c>
      <x:c r="F733" s="9" t="n">
        <x:f>IF(D733=C733,1,0)</x:f>
        <x:v>0</x:v>
      </x:c>
      <x:c r="G733" s="9" t="n">
        <x:f>SUM('RawResults'!Q5986,'RawResults'!Q5987,'RawResults'!Q5988,'RawResults'!Q5989,'RawResults'!Q5990,'RawResults'!Q5991,'RawResults'!Q5992,'RawResults'!Q5993,'RawResults'!Q5994)</x:f>
        <x:v>8</x:v>
      </x:c>
      <x:c r="H733" s="15" t="n">
        <x:f>G733/C733</x:f>
        <x:v>0.8888888888888888</x:v>
      </x:c>
      <x:c r="I733" s="9" t="n">
        <x:f>IF(G733=C733,1,0)</x:f>
        <x:v>0</x:v>
      </x:c>
      <x:c r="J733" s="9" t="n">
        <x:f>G733-D733</x:f>
        <x:v>0</x:v>
      </x:c>
    </x:row>
    <x:row r="734" ht="23" customHeight="1">
      <x:c r="A734" s="9" t="str">
        <x:v>SINGLESHOT</x:v>
      </x:c>
      <x:c r="B734" s="9" t="str">
        <x:v>TRF-026</x:v>
      </x:c>
      <x:c r="C734" s="9" t="n">
        <x:v>9</x:v>
      </x:c>
      <x:c r="D734" s="9" t="n">
        <x:f>SUM('RawResults'!M5995,'RawResults'!M5996,'RawResults'!M5997,'RawResults'!M5998,'RawResults'!M5999,'RawResults'!M6000,'RawResults'!M6001,'RawResults'!M6002,'RawResults'!M6003)</x:f>
        <x:v>0</x:v>
      </x:c>
      <x:c r="E734" s="15" t="n">
        <x:f>D734/C734</x:f>
        <x:v>0</x:v>
      </x:c>
      <x:c r="F734" s="9" t="n">
        <x:f>IF(D734=C734,1,0)</x:f>
        <x:v>0</x:v>
      </x:c>
      <x:c r="G734" s="9" t="n">
        <x:f>SUM('RawResults'!Q5995,'RawResults'!Q5996,'RawResults'!Q5997,'RawResults'!Q5998,'RawResults'!Q5999,'RawResults'!Q6000,'RawResults'!Q6001,'RawResults'!Q6002,'RawResults'!Q6003)</x:f>
        <x:v>0</x:v>
      </x:c>
      <x:c r="H734" s="15" t="n">
        <x:f>G734/C734</x:f>
        <x:v>0</x:v>
      </x:c>
      <x:c r="I734" s="9" t="n">
        <x:f>IF(G734=C734,1,0)</x:f>
        <x:v>0</x:v>
      </x:c>
      <x:c r="J734" s="9" t="n">
        <x:f>G734-D734</x:f>
        <x:v>0</x:v>
      </x:c>
    </x:row>
    <x:row r="735" ht="23" customHeight="1">
      <x:c r="A735" s="9" t="str">
        <x:v>SINGLESHOT</x:v>
      </x:c>
      <x:c r="B735" s="9" t="str">
        <x:v>TRF-027</x:v>
      </x:c>
      <x:c r="C735" s="9" t="n">
        <x:v>10</x:v>
      </x:c>
      <x:c r="D735" s="9" t="n">
        <x:f>SUM('RawResults'!M6004,'RawResults'!M6005,'RawResults'!M6006,'RawResults'!M6007,'RawResults'!M6008,'RawResults'!M6009,'RawResults'!M6010,'RawResults'!M6011,'RawResults'!M6012,'RawResults'!M6013)</x:f>
        <x:v>0</x:v>
      </x:c>
      <x:c r="E735" s="15" t="n">
        <x:f>D735/C735</x:f>
        <x:v>0</x:v>
      </x:c>
      <x:c r="F735" s="9" t="n">
        <x:f>IF(D735=C735,1,0)</x:f>
        <x:v>0</x:v>
      </x:c>
      <x:c r="G735" s="9" t="n">
        <x:f>SUM('RawResults'!Q6004,'RawResults'!Q6005,'RawResults'!Q6006,'RawResults'!Q6007,'RawResults'!Q6008,'RawResults'!Q6009,'RawResults'!Q6010,'RawResults'!Q6011,'RawResults'!Q6012,'RawResults'!Q6013)</x:f>
        <x:v>0</x:v>
      </x:c>
      <x:c r="H735" s="15" t="n">
        <x:f>G735/C735</x:f>
        <x:v>0</x:v>
      </x:c>
      <x:c r="I735" s="9" t="n">
        <x:f>IF(G735=C735,1,0)</x:f>
        <x:v>0</x:v>
      </x:c>
      <x:c r="J735" s="9" t="n">
        <x:f>G735-D735</x:f>
        <x:v>0</x:v>
      </x:c>
    </x:row>
    <x:row r="736" ht="23" customHeight="1">
      <x:c r="A736" s="9" t="str">
        <x:v>SINGLESHOT</x:v>
      </x:c>
      <x:c r="B736" s="9" t="str">
        <x:v>TRF-028</x:v>
      </x:c>
      <x:c r="C736" s="9" t="n">
        <x:v>8</x:v>
      </x:c>
      <x:c r="D736" s="9" t="n">
        <x:f>SUM('RawResults'!M6014,'RawResults'!M6015,'RawResults'!M6016,'RawResults'!M6017,'RawResults'!M6018,'RawResults'!M6019,'RawResults'!M6020,'RawResults'!M6021)</x:f>
        <x:v>6</x:v>
      </x:c>
      <x:c r="E736" s="15" t="n">
        <x:f>D736/C736</x:f>
        <x:v>0.75</x:v>
      </x:c>
      <x:c r="F736" s="9" t="n">
        <x:f>IF(D736=C736,1,0)</x:f>
        <x:v>0</x:v>
      </x:c>
      <x:c r="G736" s="9" t="n">
        <x:f>SUM('RawResults'!Q6014,'RawResults'!Q6015,'RawResults'!Q6016,'RawResults'!Q6017,'RawResults'!Q6018,'RawResults'!Q6019,'RawResults'!Q6020,'RawResults'!Q6021)</x:f>
        <x:v>6</x:v>
      </x:c>
      <x:c r="H736" s="15" t="n">
        <x:f>G736/C736</x:f>
        <x:v>0.75</x:v>
      </x:c>
      <x:c r="I736" s="9" t="n">
        <x:f>IF(G736=C736,1,0)</x:f>
        <x:v>0</x:v>
      </x:c>
      <x:c r="J736" s="9" t="n">
        <x:f>G736-D736</x:f>
        <x:v>0</x:v>
      </x:c>
    </x:row>
    <x:row r="737" ht="23" customHeight="1">
      <x:c r="A737" s="9" t="str">
        <x:v>SINGLESHOT</x:v>
      </x:c>
      <x:c r="B737" s="9" t="str">
        <x:v>TRF-029</x:v>
      </x:c>
      <x:c r="C737" s="9" t="n">
        <x:v>7</x:v>
      </x:c>
      <x:c r="D737" s="9" t="n">
        <x:f>SUM('RawResults'!M6022,'RawResults'!M6023,'RawResults'!M6024,'RawResults'!M6025,'RawResults'!M6026,'RawResults'!M6027,'RawResults'!M6028)</x:f>
        <x:v>7</x:v>
      </x:c>
      <x:c r="E737" s="15" t="n">
        <x:f>D737/C737</x:f>
        <x:v>1</x:v>
      </x:c>
      <x:c r="F737" s="9" t="n">
        <x:f>IF(D737=C737,1,0)</x:f>
        <x:v>1</x:v>
      </x:c>
      <x:c r="G737" s="9" t="n">
        <x:f>SUM('RawResults'!Q6022,'RawResults'!Q6023,'RawResults'!Q6024,'RawResults'!Q6025,'RawResults'!Q6026,'RawResults'!Q6027,'RawResults'!Q6028)</x:f>
        <x:v>7</x:v>
      </x:c>
      <x:c r="H737" s="15" t="n">
        <x:f>G737/C737</x:f>
        <x:v>1</x:v>
      </x:c>
      <x:c r="I737" s="9" t="n">
        <x:f>IF(G737=C737,1,0)</x:f>
        <x:v>1</x:v>
      </x:c>
      <x:c r="J737" s="9" t="n">
        <x:f>G737-D737</x:f>
        <x:v>0</x:v>
      </x:c>
    </x:row>
    <x:row r="738" ht="23" customHeight="1">
      <x:c r="A738" s="9" t="str">
        <x:v>SINGLESHOT</x:v>
      </x:c>
      <x:c r="B738" s="9" t="str">
        <x:v>TRF-030</x:v>
      </x:c>
      <x:c r="C738" s="9" t="n">
        <x:v>15</x:v>
      </x:c>
      <x:c r="D738" s="9" t="n">
        <x:f>SUM('RawResults'!M6029,'RawResults'!M6030,'RawResults'!M6031,'RawResults'!M6032,'RawResults'!M6033,'RawResults'!M6034,'RawResults'!M6035,'RawResults'!M6036,'RawResults'!M6037,'RawResults'!M6038,'RawResults'!M6039,'RawResults'!M6040,'RawResults'!M6041,'RawResults'!M6042,'RawResults'!M6043)</x:f>
        <x:v>13</x:v>
      </x:c>
      <x:c r="E738" s="15" t="n">
        <x:f>D738/C738</x:f>
        <x:v>0.8666666666666667</x:v>
      </x:c>
      <x:c r="F738" s="9" t="n">
        <x:f>IF(D738=C738,1,0)</x:f>
        <x:v>0</x:v>
      </x:c>
      <x:c r="G738" s="9" t="n">
        <x:f>SUM('RawResults'!Q6029,'RawResults'!Q6030,'RawResults'!Q6031,'RawResults'!Q6032,'RawResults'!Q6033,'RawResults'!Q6034,'RawResults'!Q6035,'RawResults'!Q6036,'RawResults'!Q6037,'RawResults'!Q6038,'RawResults'!Q6039,'RawResults'!Q6040,'RawResults'!Q6041,'RawResults'!Q6042,'RawResults'!Q6043)</x:f>
        <x:v>13</x:v>
      </x:c>
      <x:c r="H738" s="15" t="n">
        <x:f>G738/C738</x:f>
        <x:v>0.8666666666666667</x:v>
      </x:c>
      <x:c r="I738" s="9" t="n">
        <x:f>IF(G738=C738,1,0)</x:f>
        <x:v>0</x:v>
      </x:c>
      <x:c r="J738" s="9" t="n">
        <x:f>G738-D738</x:f>
        <x:v>0</x:v>
      </x:c>
    </x:row>
    <x:row r="739" ht="23" customHeight="1">
      <x:c r="A739" s="9" t="str">
        <x:v>SINGLESHOT</x:v>
      </x:c>
      <x:c r="B739" s="9" t="str">
        <x:v>TRF-031</x:v>
      </x:c>
      <x:c r="C739" s="9" t="n">
        <x:v>11</x:v>
      </x:c>
      <x:c r="D739" s="9" t="n">
        <x:f>SUM('RawResults'!M6044,'RawResults'!M6045,'RawResults'!M6046,'RawResults'!M6047,'RawResults'!M6048,'RawResults'!M6049,'RawResults'!M6050,'RawResults'!M6051,'RawResults'!M6052,'RawResults'!M6053,'RawResults'!M6054)</x:f>
        <x:v>0</x:v>
      </x:c>
      <x:c r="E739" s="15" t="n">
        <x:f>D739/C739</x:f>
        <x:v>0</x:v>
      </x:c>
      <x:c r="F739" s="9" t="n">
        <x:f>IF(D739=C739,1,0)</x:f>
        <x:v>0</x:v>
      </x:c>
      <x:c r="G739" s="9" t="n">
        <x:f>SUM('RawResults'!Q6044,'RawResults'!Q6045,'RawResults'!Q6046,'RawResults'!Q6047,'RawResults'!Q6048,'RawResults'!Q6049,'RawResults'!Q6050,'RawResults'!Q6051,'RawResults'!Q6052,'RawResults'!Q6053,'RawResults'!Q6054)</x:f>
        <x:v>0</x:v>
      </x:c>
      <x:c r="H739" s="15" t="n">
        <x:f>G739/C739</x:f>
        <x:v>0</x:v>
      </x:c>
      <x:c r="I739" s="9" t="n">
        <x:f>IF(G739=C739,1,0)</x:f>
        <x:v>0</x:v>
      </x:c>
      <x:c r="J739" s="9" t="n">
        <x:f>G739-D739</x:f>
        <x:v>0</x:v>
      </x:c>
    </x:row>
    <x:row r="740" ht="23" customHeight="1">
      <x:c r="A740" s="9" t="str">
        <x:v>SINGLESHOT</x:v>
      </x:c>
      <x:c r="B740" s="9" t="str">
        <x:v>TRF-032</x:v>
      </x:c>
      <x:c r="C740" s="9" t="n">
        <x:v>9</x:v>
      </x:c>
      <x:c r="D740" s="9" t="n">
        <x:f>SUM('RawResults'!M6055,'RawResults'!M6056,'RawResults'!M6057,'RawResults'!M6058,'RawResults'!M6059,'RawResults'!M6060,'RawResults'!M6061,'RawResults'!M6062,'RawResults'!M6063)</x:f>
        <x:v>5</x:v>
      </x:c>
      <x:c r="E740" s="15" t="n">
        <x:f>D740/C740</x:f>
        <x:v>0.5555555555555556</x:v>
      </x:c>
      <x:c r="F740" s="9" t="n">
        <x:f>IF(D740=C740,1,0)</x:f>
        <x:v>0</x:v>
      </x:c>
      <x:c r="G740" s="9" t="n">
        <x:f>SUM('RawResults'!Q6055,'RawResults'!Q6056,'RawResults'!Q6057,'RawResults'!Q6058,'RawResults'!Q6059,'RawResults'!Q6060,'RawResults'!Q6061,'RawResults'!Q6062,'RawResults'!Q6063)</x:f>
        <x:v>5</x:v>
      </x:c>
      <x:c r="H740" s="15" t="n">
        <x:f>G740/C740</x:f>
        <x:v>0.5555555555555556</x:v>
      </x:c>
      <x:c r="I740" s="9" t="n">
        <x:f>IF(G740=C740,1,0)</x:f>
        <x:v>0</x:v>
      </x:c>
      <x:c r="J740" s="9" t="n">
        <x:f>G740-D740</x:f>
        <x:v>0</x:v>
      </x:c>
    </x:row>
    <x:row r="741" ht="23" customHeight="1">
      <x:c r="A741" s="9" t="str">
        <x:v>SINGLESHOT</x:v>
      </x:c>
      <x:c r="B741" s="9" t="str">
        <x:v>TRF-034</x:v>
      </x:c>
      <x:c r="C741" s="9" t="n">
        <x:v>10</x:v>
      </x:c>
      <x:c r="D741" s="9" t="n">
        <x:f>SUM('RawResults'!M6064,'RawResults'!M6065,'RawResults'!M6066,'RawResults'!M6067,'RawResults'!M6068,'RawResults'!M6069,'RawResults'!M6070,'RawResults'!M6071,'RawResults'!M6072,'RawResults'!M6073)</x:f>
        <x:v>0</x:v>
      </x:c>
      <x:c r="E741" s="15" t="n">
        <x:f>D741/C741</x:f>
        <x:v>0</x:v>
      </x:c>
      <x:c r="F741" s="9" t="n">
        <x:f>IF(D741=C741,1,0)</x:f>
        <x:v>0</x:v>
      </x:c>
      <x:c r="G741" s="9" t="n">
        <x:f>SUM('RawResults'!Q6064,'RawResults'!Q6065,'RawResults'!Q6066,'RawResults'!Q6067,'RawResults'!Q6068,'RawResults'!Q6069,'RawResults'!Q6070,'RawResults'!Q6071,'RawResults'!Q6072,'RawResults'!Q6073)</x:f>
        <x:v>0</x:v>
      </x:c>
      <x:c r="H741" s="15" t="n">
        <x:f>G741/C741</x:f>
        <x:v>0</x:v>
      </x:c>
      <x:c r="I741" s="9" t="n">
        <x:f>IF(G741=C741,1,0)</x:f>
        <x:v>0</x:v>
      </x:c>
      <x:c r="J741" s="9" t="n">
        <x:f>G741-D741</x:f>
        <x:v>0</x:v>
      </x:c>
    </x:row>
    <x:row r="742" ht="23" customHeight="1">
      <x:c r="A742" s="9" t="str">
        <x:v>SINGLESHOT</x:v>
      </x:c>
      <x:c r="B742" s="9" t="str">
        <x:v>TRF-035</x:v>
      </x:c>
      <x:c r="C742" s="9" t="n">
        <x:v>6</x:v>
      </x:c>
      <x:c r="D742" s="9" t="n">
        <x:f>SUM('RawResults'!M6074,'RawResults'!M6075,'RawResults'!M6076,'RawResults'!M6077,'RawResults'!M6078,'RawResults'!M6079)</x:f>
        <x:v>4</x:v>
      </x:c>
      <x:c r="E742" s="15" t="n">
        <x:f>D742/C742</x:f>
        <x:v>0.6666666666666666</x:v>
      </x:c>
      <x:c r="F742" s="9" t="n">
        <x:f>IF(D742=C742,1,0)</x:f>
        <x:v>0</x:v>
      </x:c>
      <x:c r="G742" s="9" t="n">
        <x:f>SUM('RawResults'!Q6074,'RawResults'!Q6075,'RawResults'!Q6076,'RawResults'!Q6077,'RawResults'!Q6078,'RawResults'!Q6079)</x:f>
        <x:v>4</x:v>
      </x:c>
      <x:c r="H742" s="15" t="n">
        <x:f>G742/C742</x:f>
        <x:v>0.6666666666666666</x:v>
      </x:c>
      <x:c r="I742" s="9" t="n">
        <x:f>IF(G742=C742,1,0)</x:f>
        <x:v>0</x:v>
      </x:c>
      <x:c r="J742" s="9" t="n">
        <x:f>G742-D742</x:f>
        <x:v>0</x:v>
      </x:c>
    </x:row>
    <x:row r="743" ht="23" customHeight="1">
      <x:c r="A743" s="9" t="str">
        <x:v>SINGLESHOT</x:v>
      </x:c>
      <x:c r="B743" s="9" t="str">
        <x:v>TRF-036</x:v>
      </x:c>
      <x:c r="C743" s="9" t="n">
        <x:v>10</x:v>
      </x:c>
      <x:c r="D743" s="9" t="n">
        <x:f>SUM('RawResults'!M6080,'RawResults'!M6081,'RawResults'!M6082,'RawResults'!M6083,'RawResults'!M6084,'RawResults'!M6085,'RawResults'!M6086,'RawResults'!M6087,'RawResults'!M6088,'RawResults'!M6089)</x:f>
        <x:v>10</x:v>
      </x:c>
      <x:c r="E743" s="15" t="n">
        <x:f>D743/C743</x:f>
        <x:v>1</x:v>
      </x:c>
      <x:c r="F743" s="9" t="n">
        <x:f>IF(D743=C743,1,0)</x:f>
        <x:v>1</x:v>
      </x:c>
      <x:c r="G743" s="9" t="n">
        <x:f>SUM('RawResults'!Q6080,'RawResults'!Q6081,'RawResults'!Q6082,'RawResults'!Q6083,'RawResults'!Q6084,'RawResults'!Q6085,'RawResults'!Q6086,'RawResults'!Q6087,'RawResults'!Q6088,'RawResults'!Q6089)</x:f>
        <x:v>10</x:v>
      </x:c>
      <x:c r="H743" s="15" t="n">
        <x:f>G743/C743</x:f>
        <x:v>1</x:v>
      </x:c>
      <x:c r="I743" s="9" t="n">
        <x:f>IF(G743=C743,1,0)</x:f>
        <x:v>1</x:v>
      </x:c>
      <x:c r="J743" s="9" t="n">
        <x:f>G743-D743</x:f>
        <x:v>0</x:v>
      </x:c>
    </x:row>
    <x:row r="744" ht="23" customHeight="1">
      <x:c r="A744" s="9" t="str">
        <x:v>SINGLESHOT</x:v>
      </x:c>
      <x:c r="B744" s="9" t="str">
        <x:v>TRF-037</x:v>
      </x:c>
      <x:c r="C744" s="9" t="n">
        <x:v>16</x:v>
      </x:c>
      <x:c r="D744" s="9" t="n">
        <x:f>SUM('RawResults'!M6090,'RawResults'!M6091,'RawResults'!M6092,'RawResults'!M6093,'RawResults'!M6094,'RawResults'!M6095,'RawResults'!M6096,'RawResults'!M6097,'RawResults'!M6098,'RawResults'!M6099,'RawResults'!M6100,'RawResults'!M6101,'RawResults'!M6102,'RawResults'!M6103,'RawResults'!M6104,'RawResults'!M6105)</x:f>
        <x:v>12</x:v>
      </x:c>
      <x:c r="E744" s="15" t="n">
        <x:f>D744/C744</x:f>
        <x:v>0.75</x:v>
      </x:c>
      <x:c r="F744" s="9" t="n">
        <x:f>IF(D744=C744,1,0)</x:f>
        <x:v>0</x:v>
      </x:c>
      <x:c r="G744" s="9" t="n">
        <x:f>SUM('RawResults'!Q6090,'RawResults'!Q6091,'RawResults'!Q6092,'RawResults'!Q6093,'RawResults'!Q6094,'RawResults'!Q6095,'RawResults'!Q6096,'RawResults'!Q6097,'RawResults'!Q6098,'RawResults'!Q6099,'RawResults'!Q6100,'RawResults'!Q6101,'RawResults'!Q6102,'RawResults'!Q6103,'RawResults'!Q6104,'RawResults'!Q6105)</x:f>
        <x:v>12</x:v>
      </x:c>
      <x:c r="H744" s="15" t="n">
        <x:f>G744/C744</x:f>
        <x:v>0.75</x:v>
      </x:c>
      <x:c r="I744" s="9" t="n">
        <x:f>IF(G744=C744,1,0)</x:f>
        <x:v>0</x:v>
      </x:c>
      <x:c r="J744" s="9" t="n">
        <x:f>G744-D744</x:f>
        <x:v>0</x:v>
      </x:c>
    </x:row>
    <x:row r="745" ht="23" customHeight="1">
      <x:c r="A745" s="9" t="str">
        <x:v>SINGLESHOT</x:v>
      </x:c>
      <x:c r="B745" s="9" t="str">
        <x:v>TRF-040</x:v>
      </x:c>
      <x:c r="C745" s="9" t="n">
        <x:v>10</x:v>
      </x:c>
      <x:c r="D745" s="9" t="n">
        <x:f>SUM('RawResults'!M6106,'RawResults'!M6107,'RawResults'!M6108,'RawResults'!M6109,'RawResults'!M6110,'RawResults'!M6111,'RawResults'!M6112,'RawResults'!M6113,'RawResults'!M6114,'RawResults'!M6115)</x:f>
        <x:v>5</x:v>
      </x:c>
      <x:c r="E745" s="15" t="n">
        <x:f>D745/C745</x:f>
        <x:v>0.5</x:v>
      </x:c>
      <x:c r="F745" s="9" t="n">
        <x:f>IF(D745=C745,1,0)</x:f>
        <x:v>0</x:v>
      </x:c>
      <x:c r="G745" s="9" t="n">
        <x:f>SUM('RawResults'!Q6106,'RawResults'!Q6107,'RawResults'!Q6108,'RawResults'!Q6109,'RawResults'!Q6110,'RawResults'!Q6111,'RawResults'!Q6112,'RawResults'!Q6113,'RawResults'!Q6114,'RawResults'!Q6115)</x:f>
        <x:v>5</x:v>
      </x:c>
      <x:c r="H745" s="15" t="n">
        <x:f>G745/C745</x:f>
        <x:v>0.5</x:v>
      </x:c>
      <x:c r="I745" s="9" t="n">
        <x:f>IF(G745=C745,1,0)</x:f>
        <x:v>0</x:v>
      </x:c>
      <x:c r="J745" s="9" t="n">
        <x:f>G745-D745</x:f>
        <x:v>0</x:v>
      </x:c>
    </x:row>
    <x:row r="746" ht="23" customHeight="1">
      <x:c r="A746" s="9" t="str">
        <x:v>SINGLESHOT</x:v>
      </x:c>
      <x:c r="B746" s="9" t="str">
        <x:v>TRF-041</x:v>
      </x:c>
      <x:c r="C746" s="9" t="n">
        <x:v>12</x:v>
      </x:c>
      <x:c r="D746" s="9" t="n">
        <x:f>SUM('RawResults'!M6116,'RawResults'!M6117,'RawResults'!M6118,'RawResults'!M6119,'RawResults'!M6120,'RawResults'!M6121,'RawResults'!M6122,'RawResults'!M6123,'RawResults'!M6124,'RawResults'!M6125,'RawResults'!M6126,'RawResults'!M6127)</x:f>
        <x:v>10</x:v>
      </x:c>
      <x:c r="E746" s="15" t="n">
        <x:f>D746/C746</x:f>
        <x:v>0.8333333333333334</x:v>
      </x:c>
      <x:c r="F746" s="9" t="n">
        <x:f>IF(D746=C746,1,0)</x:f>
        <x:v>0</x:v>
      </x:c>
      <x:c r="G746" s="9" t="n">
        <x:f>SUM('RawResults'!Q6116,'RawResults'!Q6117,'RawResults'!Q6118,'RawResults'!Q6119,'RawResults'!Q6120,'RawResults'!Q6121,'RawResults'!Q6122,'RawResults'!Q6123,'RawResults'!Q6124,'RawResults'!Q6125,'RawResults'!Q6126,'RawResults'!Q6127)</x:f>
        <x:v>10</x:v>
      </x:c>
      <x:c r="H746" s="15" t="n">
        <x:f>G746/C746</x:f>
        <x:v>0.8333333333333334</x:v>
      </x:c>
      <x:c r="I746" s="9" t="n">
        <x:f>IF(G746=C746,1,0)</x:f>
        <x:v>0</x:v>
      </x:c>
      <x:c r="J746" s="9" t="n">
        <x:f>G746-D746</x:f>
        <x:v>0</x:v>
      </x:c>
    </x:row>
    <x:row r="747" ht="23" customHeight="1">
      <x:c r="A747" s="9" t="str">
        <x:v>SINGLESHOT</x:v>
      </x:c>
      <x:c r="B747" s="9" t="str">
        <x:v>TRF-042</x:v>
      </x:c>
      <x:c r="C747" s="9" t="n">
        <x:v>8</x:v>
      </x:c>
      <x:c r="D747" s="9" t="n">
        <x:f>SUM('RawResults'!M6128,'RawResults'!M6129,'RawResults'!M6130,'RawResults'!M6131,'RawResults'!M6132,'RawResults'!M6133,'RawResults'!M6134,'RawResults'!M6135)</x:f>
        <x:v>0</x:v>
      </x:c>
      <x:c r="E747" s="15" t="n">
        <x:f>D747/C747</x:f>
        <x:v>0</x:v>
      </x:c>
      <x:c r="F747" s="9" t="n">
        <x:f>IF(D747=C747,1,0)</x:f>
        <x:v>0</x:v>
      </x:c>
      <x:c r="G747" s="9" t="n">
        <x:f>SUM('RawResults'!Q6128,'RawResults'!Q6129,'RawResults'!Q6130,'RawResults'!Q6131,'RawResults'!Q6132,'RawResults'!Q6133,'RawResults'!Q6134,'RawResults'!Q6135)</x:f>
        <x:v>0</x:v>
      </x:c>
      <x:c r="H747" s="15" t="n">
        <x:f>G747/C747</x:f>
        <x:v>0</x:v>
      </x:c>
      <x:c r="I747" s="9" t="n">
        <x:f>IF(G747=C747,1,0)</x:f>
        <x:v>0</x:v>
      </x:c>
      <x:c r="J747" s="9" t="n">
        <x:f>G747-D747</x:f>
        <x:v>0</x:v>
      </x:c>
    </x:row>
    <x:row r="748" ht="23" customHeight="1">
      <x:c r="A748" s="9" t="str">
        <x:v>SINGLESHOT</x:v>
      </x:c>
      <x:c r="B748" s="9" t="str">
        <x:v>TRF-043</x:v>
      </x:c>
      <x:c r="C748" s="9" t="n">
        <x:v>8</x:v>
      </x:c>
      <x:c r="D748" s="9" t="n">
        <x:f>SUM('RawResults'!M6136,'RawResults'!M6137,'RawResults'!M6138,'RawResults'!M6139,'RawResults'!M6140,'RawResults'!M6141,'RawResults'!M6142,'RawResults'!M6143)</x:f>
        <x:v>7</x:v>
      </x:c>
      <x:c r="E748" s="15" t="n">
        <x:f>D748/C748</x:f>
        <x:v>0.875</x:v>
      </x:c>
      <x:c r="F748" s="9" t="n">
        <x:f>IF(D748=C748,1,0)</x:f>
        <x:v>0</x:v>
      </x:c>
      <x:c r="G748" s="9" t="n">
        <x:f>SUM('RawResults'!Q6136,'RawResults'!Q6137,'RawResults'!Q6138,'RawResults'!Q6139,'RawResults'!Q6140,'RawResults'!Q6141,'RawResults'!Q6142,'RawResults'!Q6143)</x:f>
        <x:v>7</x:v>
      </x:c>
      <x:c r="H748" s="15" t="n">
        <x:f>G748/C748</x:f>
        <x:v>0.875</x:v>
      </x:c>
      <x:c r="I748" s="9" t="n">
        <x:f>IF(G748=C748,1,0)</x:f>
        <x:v>0</x:v>
      </x:c>
      <x:c r="J748" s="9" t="n">
        <x:f>G748-D748</x:f>
        <x:v>0</x:v>
      </x:c>
    </x:row>
    <x:row r="749" ht="23" customHeight="1">
      <x:c r="A749" s="9" t="str">
        <x:v>SINGLESHOT</x:v>
      </x:c>
      <x:c r="B749" s="9" t="str">
        <x:v>TRF-044</x:v>
      </x:c>
      <x:c r="C749" s="9" t="n">
        <x:v>10</x:v>
      </x:c>
      <x:c r="D749" s="9" t="n">
        <x:f>SUM('RawResults'!M6144,'RawResults'!M6145,'RawResults'!M6146,'RawResults'!M6147,'RawResults'!M6148,'RawResults'!M6149,'RawResults'!M6150,'RawResults'!M6151,'RawResults'!M6152,'RawResults'!M6153)</x:f>
        <x:v>6</x:v>
      </x:c>
      <x:c r="E749" s="15" t="n">
        <x:f>D749/C749</x:f>
        <x:v>0.6</x:v>
      </x:c>
      <x:c r="F749" s="9" t="n">
        <x:f>IF(D749=C749,1,0)</x:f>
        <x:v>0</x:v>
      </x:c>
      <x:c r="G749" s="9" t="n">
        <x:f>SUM('RawResults'!Q6144,'RawResults'!Q6145,'RawResults'!Q6146,'RawResults'!Q6147,'RawResults'!Q6148,'RawResults'!Q6149,'RawResults'!Q6150,'RawResults'!Q6151,'RawResults'!Q6152,'RawResults'!Q6153)</x:f>
        <x:v>6</x:v>
      </x:c>
      <x:c r="H749" s="15" t="n">
        <x:f>G749/C749</x:f>
        <x:v>0.6</x:v>
      </x:c>
      <x:c r="I749" s="9" t="n">
        <x:f>IF(G749=C749,1,0)</x:f>
        <x:v>0</x:v>
      </x:c>
      <x:c r="J749" s="9" t="n">
        <x:f>G749-D749</x:f>
        <x:v>0</x:v>
      </x:c>
    </x:row>
    <x:row r="750" ht="23" customHeight="1">
      <x:c r="A750" s="9" t="str">
        <x:v>SINGLESHOT</x:v>
      </x:c>
      <x:c r="B750" s="9" t="str">
        <x:v>TRF-045</x:v>
      </x:c>
      <x:c r="C750" s="9" t="n">
        <x:v>8</x:v>
      </x:c>
      <x:c r="D750" s="9" t="n">
        <x:f>SUM('RawResults'!M6154,'RawResults'!M6155,'RawResults'!M6156,'RawResults'!M6157,'RawResults'!M6158,'RawResults'!M6159,'RawResults'!M6160,'RawResults'!M6161)</x:f>
        <x:v>8</x:v>
      </x:c>
      <x:c r="E750" s="15" t="n">
        <x:f>D750/C750</x:f>
        <x:v>1</x:v>
      </x:c>
      <x:c r="F750" s="9" t="n">
        <x:f>IF(D750=C750,1,0)</x:f>
        <x:v>1</x:v>
      </x:c>
      <x:c r="G750" s="9" t="n">
        <x:f>SUM('RawResults'!Q6154,'RawResults'!Q6155,'RawResults'!Q6156,'RawResults'!Q6157,'RawResults'!Q6158,'RawResults'!Q6159,'RawResults'!Q6160,'RawResults'!Q6161)</x:f>
        <x:v>8</x:v>
      </x:c>
      <x:c r="H750" s="15" t="n">
        <x:f>G750/C750</x:f>
        <x:v>1</x:v>
      </x:c>
      <x:c r="I750" s="9" t="n">
        <x:f>IF(G750=C750,1,0)</x:f>
        <x:v>1</x:v>
      </x:c>
      <x:c r="J750" s="9" t="n">
        <x:f>G750-D750</x:f>
        <x:v>0</x:v>
      </x:c>
    </x:row>
    <x:row r="751" ht="23" customHeight="1">
      <x:c r="A751" s="9" t="str">
        <x:v>SINGLESHOT</x:v>
      </x:c>
      <x:c r="B751" s="9" t="str">
        <x:v>TRF-046</x:v>
      </x:c>
      <x:c r="C751" s="9" t="n">
        <x:v>8</x:v>
      </x:c>
      <x:c r="D751" s="9" t="n">
        <x:f>SUM('RawResults'!M6162,'RawResults'!M6163,'RawResults'!M6164,'RawResults'!M6165,'RawResults'!M6166,'RawResults'!M6167,'RawResults'!M6168,'RawResults'!M6169)</x:f>
        <x:v>4</x:v>
      </x:c>
      <x:c r="E751" s="15" t="n">
        <x:f>D751/C751</x:f>
        <x:v>0.5</x:v>
      </x:c>
      <x:c r="F751" s="9" t="n">
        <x:f>IF(D751=C751,1,0)</x:f>
        <x:v>0</x:v>
      </x:c>
      <x:c r="G751" s="9" t="n">
        <x:f>SUM('RawResults'!Q6162,'RawResults'!Q6163,'RawResults'!Q6164,'RawResults'!Q6165,'RawResults'!Q6166,'RawResults'!Q6167,'RawResults'!Q6168,'RawResults'!Q6169)</x:f>
        <x:v>4</x:v>
      </x:c>
      <x:c r="H751" s="15" t="n">
        <x:f>G751/C751</x:f>
        <x:v>0.5</x:v>
      </x:c>
      <x:c r="I751" s="9" t="n">
        <x:f>IF(G751=C751,1,0)</x:f>
        <x:v>0</x:v>
      </x:c>
      <x:c r="J751" s="9" t="n">
        <x:f>G751-D751</x:f>
        <x:v>0</x:v>
      </x:c>
    </x:row>
    <x:row r="752" ht="23" customHeight="1">
      <x:c r="A752" s="9" t="str">
        <x:v>SINGLESHOT</x:v>
      </x:c>
      <x:c r="B752" s="9" t="str">
        <x:v>TRF-047</x:v>
      </x:c>
      <x:c r="C752" s="9" t="n">
        <x:v>8</x:v>
      </x:c>
      <x:c r="D752" s="9" t="n">
        <x:f>SUM('RawResults'!M6170,'RawResults'!M6171,'RawResults'!M6172,'RawResults'!M6173,'RawResults'!M6174,'RawResults'!M6175,'RawResults'!M6176,'RawResults'!M6177)</x:f>
        <x:v>0</x:v>
      </x:c>
      <x:c r="E752" s="15" t="n">
        <x:f>D752/C752</x:f>
        <x:v>0</x:v>
      </x:c>
      <x:c r="F752" s="9" t="n">
        <x:f>IF(D752=C752,1,0)</x:f>
        <x:v>0</x:v>
      </x:c>
      <x:c r="G752" s="9" t="n">
        <x:f>SUM('RawResults'!Q6170,'RawResults'!Q6171,'RawResults'!Q6172,'RawResults'!Q6173,'RawResults'!Q6174,'RawResults'!Q6175,'RawResults'!Q6176,'RawResults'!Q6177)</x:f>
        <x:v>0</x:v>
      </x:c>
      <x:c r="H752" s="15" t="n">
        <x:f>G752/C752</x:f>
        <x:v>0</x:v>
      </x:c>
      <x:c r="I752" s="9" t="n">
        <x:f>IF(G752=C752,1,0)</x:f>
        <x:v>0</x:v>
      </x:c>
      <x:c r="J752" s="9" t="n">
        <x:f>G752-D752</x:f>
        <x:v>0</x:v>
      </x:c>
    </x:row>
    <x:row r="753" ht="23" customHeight="1">
      <x:c r="A753" s="9" t="str">
        <x:v>SINGLESHOT</x:v>
      </x:c>
      <x:c r="B753" s="9" t="str">
        <x:v>TRF-048</x:v>
      </x:c>
      <x:c r="C753" s="9" t="n">
        <x:v>11</x:v>
      </x:c>
      <x:c r="D753" s="9" t="n">
        <x:f>SUM('RawResults'!M6178,'RawResults'!M6179,'RawResults'!M6180,'RawResults'!M6181,'RawResults'!M6182,'RawResults'!M6183,'RawResults'!M6184,'RawResults'!M6185,'RawResults'!M6186,'RawResults'!M6187,'RawResults'!M6188)</x:f>
        <x:v>10</x:v>
      </x:c>
      <x:c r="E753" s="15" t="n">
        <x:f>D753/C753</x:f>
        <x:v>0.9090909090909091</x:v>
      </x:c>
      <x:c r="F753" s="9" t="n">
        <x:f>IF(D753=C753,1,0)</x:f>
        <x:v>0</x:v>
      </x:c>
      <x:c r="G753" s="9" t="n">
        <x:f>SUM('RawResults'!Q6178,'RawResults'!Q6179,'RawResults'!Q6180,'RawResults'!Q6181,'RawResults'!Q6182,'RawResults'!Q6183,'RawResults'!Q6184,'RawResults'!Q6185,'RawResults'!Q6186,'RawResults'!Q6187,'RawResults'!Q6188)</x:f>
        <x:v>10</x:v>
      </x:c>
      <x:c r="H753" s="15" t="n">
        <x:f>G753/C753</x:f>
        <x:v>0.9090909090909091</x:v>
      </x:c>
      <x:c r="I753" s="9" t="n">
        <x:f>IF(G753=C753,1,0)</x:f>
        <x:v>0</x:v>
      </x:c>
      <x:c r="J753" s="9" t="n">
        <x:f>G753-D753</x:f>
        <x:v>0</x:v>
      </x:c>
    </x:row>
    <x:row r="754" ht="23" customHeight="1">
      <x:c r="A754" s="9" t="str">
        <x:v>SINGLESHOT</x:v>
      </x:c>
      <x:c r="B754" s="9" t="str">
        <x:v>TRF-049</x:v>
      </x:c>
      <x:c r="C754" s="9" t="n">
        <x:v>12</x:v>
      </x:c>
      <x:c r="D754" s="9" t="n">
        <x:f>SUM('RawResults'!M6189,'RawResults'!M6190,'RawResults'!M6191,'RawResults'!M6192,'RawResults'!M6193,'RawResults'!M6194,'RawResults'!M6195,'RawResults'!M6196,'RawResults'!M6197,'RawResults'!M6198,'RawResults'!M6199,'RawResults'!M6200)</x:f>
        <x:v>0</x:v>
      </x:c>
      <x:c r="E754" s="15" t="n">
        <x:f>D754/C754</x:f>
        <x:v>0</x:v>
      </x:c>
      <x:c r="F754" s="9" t="n">
        <x:f>IF(D754=C754,1,0)</x:f>
        <x:v>0</x:v>
      </x:c>
      <x:c r="G754" s="9" t="n">
        <x:f>SUM('RawResults'!Q6189,'RawResults'!Q6190,'RawResults'!Q6191,'RawResults'!Q6192,'RawResults'!Q6193,'RawResults'!Q6194,'RawResults'!Q6195,'RawResults'!Q6196,'RawResults'!Q6197,'RawResults'!Q6198,'RawResults'!Q6199,'RawResults'!Q6200)</x:f>
        <x:v>0</x:v>
      </x:c>
      <x:c r="H754" s="15" t="n">
        <x:f>G754/C754</x:f>
        <x:v>0</x:v>
      </x:c>
      <x:c r="I754" s="9" t="n">
        <x:f>IF(G754=C754,1,0)</x:f>
        <x:v>0</x:v>
      </x:c>
      <x:c r="J754" s="9" t="n">
        <x:f>G754-D754</x:f>
        <x:v>0</x:v>
      </x:c>
    </x:row>
    <x:row r="755" ht="23" customHeight="1">
      <x:c r="A755" s="9" t="str">
        <x:v>SINGLESHOT</x:v>
      </x:c>
      <x:c r="B755" s="9" t="str">
        <x:v>TRF-050</x:v>
      </x:c>
      <x:c r="C755" s="9" t="n">
        <x:v>7</x:v>
      </x:c>
      <x:c r="D755" s="9" t="n">
        <x:f>SUM('RawResults'!M6201,'RawResults'!M6202,'RawResults'!M6203,'RawResults'!M6204,'RawResults'!M6205,'RawResults'!M6206,'RawResults'!M6207)</x:f>
        <x:v>7</x:v>
      </x:c>
      <x:c r="E755" s="15" t="n">
        <x:f>D755/C755</x:f>
        <x:v>1</x:v>
      </x:c>
      <x:c r="F755" s="9" t="n">
        <x:f>IF(D755=C755,1,0)</x:f>
        <x:v>1</x:v>
      </x:c>
      <x:c r="G755" s="9" t="n">
        <x:f>SUM('RawResults'!Q6201,'RawResults'!Q6202,'RawResults'!Q6203,'RawResults'!Q6204,'RawResults'!Q6205,'RawResults'!Q6206,'RawResults'!Q6207)</x:f>
        <x:v>7</x:v>
      </x:c>
      <x:c r="H755" s="15" t="n">
        <x:f>G755/C755</x:f>
        <x:v>1</x:v>
      </x:c>
      <x:c r="I755" s="9" t="n">
        <x:f>IF(G755=C755,1,0)</x:f>
        <x:v>1</x:v>
      </x:c>
      <x:c r="J755" s="9" t="n">
        <x:f>G755-D755</x:f>
        <x:v>0</x:v>
      </x:c>
    </x:row>
    <x:row r="756" ht="23" customHeight="1">
      <x:c r="A756" s="9" t="str">
        <x:v>SINGLESHOT</x:v>
      </x:c>
      <x:c r="B756" s="9" t="str">
        <x:v>TRF-051</x:v>
      </x:c>
      <x:c r="C756" s="9" t="n">
        <x:v>11</x:v>
      </x:c>
      <x:c r="D756" s="9" t="n">
        <x:f>SUM('RawResults'!M6208,'RawResults'!M6209,'RawResults'!M6210,'RawResults'!M6211,'RawResults'!M6212,'RawResults'!M6213,'RawResults'!M6214,'RawResults'!M6215,'RawResults'!M6216,'RawResults'!M6217,'RawResults'!M6218)</x:f>
        <x:v>11</x:v>
      </x:c>
      <x:c r="E756" s="15" t="n">
        <x:f>D756/C756</x:f>
        <x:v>1</x:v>
      </x:c>
      <x:c r="F756" s="9" t="n">
        <x:f>IF(D756=C756,1,0)</x:f>
        <x:v>1</x:v>
      </x:c>
      <x:c r="G756" s="9" t="n">
        <x:f>SUM('RawResults'!Q6208,'RawResults'!Q6209,'RawResults'!Q6210,'RawResults'!Q6211,'RawResults'!Q6212,'RawResults'!Q6213,'RawResults'!Q6214,'RawResults'!Q6215,'RawResults'!Q6216,'RawResults'!Q6217,'RawResults'!Q6218)</x:f>
        <x:v>11</x:v>
      </x:c>
      <x:c r="H756" s="15" t="n">
        <x:f>G756/C756</x:f>
        <x:v>1</x:v>
      </x:c>
      <x:c r="I756" s="9" t="n">
        <x:f>IF(G756=C756,1,0)</x:f>
        <x:v>1</x:v>
      </x:c>
      <x:c r="J756" s="9" t="n">
        <x:f>G756-D756</x:f>
        <x:v>0</x:v>
      </x:c>
    </x:row>
    <x:row r="757" ht="23" customHeight="1">
      <x:c r="A757" s="9" t="str">
        <x:v>SINGLESHOT</x:v>
      </x:c>
      <x:c r="B757" s="9" t="str">
        <x:v>TRF-052</x:v>
      </x:c>
      <x:c r="C757" s="9" t="n">
        <x:v>12</x:v>
      </x:c>
      <x:c r="D757" s="9" t="n">
        <x:f>SUM('RawResults'!M6219,'RawResults'!M6220,'RawResults'!M6221,'RawResults'!M6222,'RawResults'!M6223,'RawResults'!M6224,'RawResults'!M6225,'RawResults'!M6226,'RawResults'!M6227,'RawResults'!M6228,'RawResults'!M6229,'RawResults'!M6230)</x:f>
        <x:v>10</x:v>
      </x:c>
      <x:c r="E757" s="15" t="n">
        <x:f>D757/C757</x:f>
        <x:v>0.8333333333333334</x:v>
      </x:c>
      <x:c r="F757" s="9" t="n">
        <x:f>IF(D757=C757,1,0)</x:f>
        <x:v>0</x:v>
      </x:c>
      <x:c r="G757" s="9" t="n">
        <x:f>SUM('RawResults'!Q6219,'RawResults'!Q6220,'RawResults'!Q6221,'RawResults'!Q6222,'RawResults'!Q6223,'RawResults'!Q6224,'RawResults'!Q6225,'RawResults'!Q6226,'RawResults'!Q6227,'RawResults'!Q6228,'RawResults'!Q6229,'RawResults'!Q6230)</x:f>
        <x:v>10</x:v>
      </x:c>
      <x:c r="H757" s="15" t="n">
        <x:f>G757/C757</x:f>
        <x:v>0.8333333333333334</x:v>
      </x:c>
      <x:c r="I757" s="9" t="n">
        <x:f>IF(G757=C757,1,0)</x:f>
        <x:v>0</x:v>
      </x:c>
      <x:c r="J757" s="9" t="n">
        <x:f>G757-D757</x:f>
        <x:v>0</x:v>
      </x:c>
    </x:row>
    <x:row r="758" ht="23" customHeight="1">
      <x:c r="A758" s="9" t="str">
        <x:v>SINGLESHOT</x:v>
      </x:c>
      <x:c r="B758" s="9" t="str">
        <x:v>TRF-053</x:v>
      </x:c>
      <x:c r="C758" s="9" t="n">
        <x:v>8</x:v>
      </x:c>
      <x:c r="D758" s="9" t="n">
        <x:f>SUM('RawResults'!M6231,'RawResults'!M6232,'RawResults'!M6233,'RawResults'!M6234,'RawResults'!M6235,'RawResults'!M6236,'RawResults'!M6237,'RawResults'!M6238)</x:f>
        <x:v>5</x:v>
      </x:c>
      <x:c r="E758" s="15" t="n">
        <x:f>D758/C758</x:f>
        <x:v>0.625</x:v>
      </x:c>
      <x:c r="F758" s="9" t="n">
        <x:f>IF(D758=C758,1,0)</x:f>
        <x:v>0</x:v>
      </x:c>
      <x:c r="G758" s="9" t="n">
        <x:f>SUM('RawResults'!Q6231,'RawResults'!Q6232,'RawResults'!Q6233,'RawResults'!Q6234,'RawResults'!Q6235,'RawResults'!Q6236,'RawResults'!Q6237,'RawResults'!Q6238)</x:f>
        <x:v>5</x:v>
      </x:c>
      <x:c r="H758" s="15" t="n">
        <x:f>G758/C758</x:f>
        <x:v>0.625</x:v>
      </x:c>
      <x:c r="I758" s="9" t="n">
        <x:f>IF(G758=C758,1,0)</x:f>
        <x:v>0</x:v>
      </x:c>
      <x:c r="J758" s="9" t="n">
        <x:f>G758-D758</x:f>
        <x:v>0</x:v>
      </x:c>
    </x:row>
    <x:row r="759" ht="23" customHeight="1">
      <x:c r="A759" s="9" t="str">
        <x:v>SINGLESHOT</x:v>
      </x:c>
      <x:c r="B759" s="9" t="str">
        <x:v>TRF-054</x:v>
      </x:c>
      <x:c r="C759" s="9" t="n">
        <x:v>8</x:v>
      </x:c>
      <x:c r="D759" s="9" t="n">
        <x:f>SUM('RawResults'!M6239,'RawResults'!M6240,'RawResults'!M6241,'RawResults'!M6242,'RawResults'!M6243,'RawResults'!M6244,'RawResults'!M6245,'RawResults'!M6246)</x:f>
        <x:v>0</x:v>
      </x:c>
      <x:c r="E759" s="15" t="n">
        <x:f>D759/C759</x:f>
        <x:v>0</x:v>
      </x:c>
      <x:c r="F759" s="9" t="n">
        <x:f>IF(D759=C759,1,0)</x:f>
        <x:v>0</x:v>
      </x:c>
      <x:c r="G759" s="9" t="n">
        <x:f>SUM('RawResults'!Q6239,'RawResults'!Q6240,'RawResults'!Q6241,'RawResults'!Q6242,'RawResults'!Q6243,'RawResults'!Q6244,'RawResults'!Q6245,'RawResults'!Q6246)</x:f>
        <x:v>0</x:v>
      </x:c>
      <x:c r="H759" s="15" t="n">
        <x:f>G759/C759</x:f>
        <x:v>0</x:v>
      </x:c>
      <x:c r="I759" s="9" t="n">
        <x:f>IF(G759=C759,1,0)</x:f>
        <x:v>0</x:v>
      </x:c>
      <x:c r="J759" s="9" t="n">
        <x:f>G759-D759</x:f>
        <x:v>0</x:v>
      </x:c>
    </x:row>
    <x:row r="760" ht="23" customHeight="1">
      <x:c r="A760" s="9" t="str">
        <x:v>SINGLESHOT</x:v>
      </x:c>
      <x:c r="B760" s="9" t="str">
        <x:v>TRF-055</x:v>
      </x:c>
      <x:c r="C760" s="9" t="n">
        <x:v>9</x:v>
      </x:c>
      <x:c r="D760" s="9" t="n">
        <x:f>SUM('RawResults'!M6247,'RawResults'!M6248,'RawResults'!M6249,'RawResults'!M6250,'RawResults'!M6251,'RawResults'!M6252,'RawResults'!M6253,'RawResults'!M6254,'RawResults'!M6255)</x:f>
        <x:v>6</x:v>
      </x:c>
      <x:c r="E760" s="15" t="n">
        <x:f>D760/C760</x:f>
        <x:v>0.6666666666666666</x:v>
      </x:c>
      <x:c r="F760" s="9" t="n">
        <x:f>IF(D760=C760,1,0)</x:f>
        <x:v>0</x:v>
      </x:c>
      <x:c r="G760" s="9" t="n">
        <x:f>SUM('RawResults'!Q6247,'RawResults'!Q6248,'RawResults'!Q6249,'RawResults'!Q6250,'RawResults'!Q6251,'RawResults'!Q6252,'RawResults'!Q6253,'RawResults'!Q6254,'RawResults'!Q6255)</x:f>
        <x:v>6</x:v>
      </x:c>
      <x:c r="H760" s="15" t="n">
        <x:f>G760/C760</x:f>
        <x:v>0.6666666666666666</x:v>
      </x:c>
      <x:c r="I760" s="9" t="n">
        <x:f>IF(G760=C760,1,0)</x:f>
        <x:v>0</x:v>
      </x:c>
      <x:c r="J760" s="9" t="n">
        <x:f>G760-D760</x:f>
        <x:v>0</x:v>
      </x:c>
    </x:row>
    <x:row r="761" ht="23" customHeight="1">
      <x:c r="A761" s="9" t="str">
        <x:v>SINGLESHOT</x:v>
      </x:c>
      <x:c r="B761" s="9" t="str">
        <x:v>TRF-056</x:v>
      </x:c>
      <x:c r="C761" s="9" t="n">
        <x:v>8</x:v>
      </x:c>
      <x:c r="D761" s="9" t="n">
        <x:f>SUM('RawResults'!M6256,'RawResults'!M6257,'RawResults'!M6258,'RawResults'!M6259,'RawResults'!M6260,'RawResults'!M6261,'RawResults'!M6262,'RawResults'!M6263)</x:f>
        <x:v>0</x:v>
      </x:c>
      <x:c r="E761" s="15" t="n">
        <x:f>D761/C761</x:f>
        <x:v>0</x:v>
      </x:c>
      <x:c r="F761" s="9" t="n">
        <x:f>IF(D761=C761,1,0)</x:f>
        <x:v>0</x:v>
      </x:c>
      <x:c r="G761" s="9" t="n">
        <x:f>SUM('RawResults'!Q6256,'RawResults'!Q6257,'RawResults'!Q6258,'RawResults'!Q6259,'RawResults'!Q6260,'RawResults'!Q6261,'RawResults'!Q6262,'RawResults'!Q6263)</x:f>
        <x:v>0</x:v>
      </x:c>
      <x:c r="H761" s="15" t="n">
        <x:f>G761/C761</x:f>
        <x:v>0</x:v>
      </x:c>
      <x:c r="I761" s="9" t="n">
        <x:f>IF(G761=C761,1,0)</x:f>
        <x:v>0</x:v>
      </x:c>
      <x:c r="J761" s="9" t="n">
        <x:f>G761-D761</x:f>
        <x:v>0</x:v>
      </x:c>
    </x:row>
    <x:row r="762" ht="23" customHeight="1">
      <x:c r="A762" s="9" t="str">
        <x:v>SINGLESHOT</x:v>
      </x:c>
      <x:c r="B762" s="9" t="str">
        <x:v>TRF-057</x:v>
      </x:c>
      <x:c r="C762" s="9" t="n">
        <x:v>7</x:v>
      </x:c>
      <x:c r="D762" s="9" t="n">
        <x:f>SUM('RawResults'!M6264,'RawResults'!M6265,'RawResults'!M6266,'RawResults'!M6267,'RawResults'!M6268,'RawResults'!M6269,'RawResults'!M6270)</x:f>
        <x:v>7</x:v>
      </x:c>
      <x:c r="E762" s="15" t="n">
        <x:f>D762/C762</x:f>
        <x:v>1</x:v>
      </x:c>
      <x:c r="F762" s="9" t="n">
        <x:f>IF(D762=C762,1,0)</x:f>
        <x:v>1</x:v>
      </x:c>
      <x:c r="G762" s="9" t="n">
        <x:f>SUM('RawResults'!Q6264,'RawResults'!Q6265,'RawResults'!Q6266,'RawResults'!Q6267,'RawResults'!Q6268,'RawResults'!Q6269,'RawResults'!Q6270)</x:f>
        <x:v>7</x:v>
      </x:c>
      <x:c r="H762" s="15" t="n">
        <x:f>G762/C762</x:f>
        <x:v>1</x:v>
      </x:c>
      <x:c r="I762" s="9" t="n">
        <x:f>IF(G762=C762,1,0)</x:f>
        <x:v>1</x:v>
      </x:c>
      <x:c r="J762" s="9" t="n">
        <x:f>G762-D762</x:f>
        <x:v>0</x:v>
      </x:c>
    </x:row>
    <x:row r="763" ht="23" customHeight="1">
      <x:c r="A763" s="9" t="str">
        <x:v>SINGLESHOT</x:v>
      </x:c>
      <x:c r="B763" s="9" t="str">
        <x:v>TRF-058</x:v>
      </x:c>
      <x:c r="C763" s="9" t="n">
        <x:v>6</x:v>
      </x:c>
      <x:c r="D763" s="9" t="n">
        <x:f>SUM('RawResults'!M6271,'RawResults'!M6272,'RawResults'!M6273,'RawResults'!M6274,'RawResults'!M6275,'RawResults'!M6276)</x:f>
        <x:v>4</x:v>
      </x:c>
      <x:c r="E763" s="15" t="n">
        <x:f>D763/C763</x:f>
        <x:v>0.6666666666666666</x:v>
      </x:c>
      <x:c r="F763" s="9" t="n">
        <x:f>IF(D763=C763,1,0)</x:f>
        <x:v>0</x:v>
      </x:c>
      <x:c r="G763" s="9" t="n">
        <x:f>SUM('RawResults'!Q6271,'RawResults'!Q6272,'RawResults'!Q6273,'RawResults'!Q6274,'RawResults'!Q6275,'RawResults'!Q6276)</x:f>
        <x:v>4</x:v>
      </x:c>
      <x:c r="H763" s="15" t="n">
        <x:f>G763/C763</x:f>
        <x:v>0.6666666666666666</x:v>
      </x:c>
      <x:c r="I763" s="9" t="n">
        <x:f>IF(G763=C763,1,0)</x:f>
        <x:v>0</x:v>
      </x:c>
      <x:c r="J763" s="9" t="n">
        <x:f>G763-D763</x:f>
        <x:v>0</x:v>
      </x:c>
    </x:row>
    <x:row r="764" ht="23" customHeight="1">
      <x:c r="A764" s="9" t="str">
        <x:v>SINGLESHOT</x:v>
      </x:c>
      <x:c r="B764" s="9" t="str">
        <x:v>TRF-059</x:v>
      </x:c>
      <x:c r="C764" s="9" t="n">
        <x:v>10</x:v>
      </x:c>
      <x:c r="D764" s="9" t="n">
        <x:f>SUM('RawResults'!M6277,'RawResults'!M6278,'RawResults'!M6279,'RawResults'!M6280,'RawResults'!M6281,'RawResults'!M6282,'RawResults'!M6283,'RawResults'!M6284,'RawResults'!M6285,'RawResults'!M6286)</x:f>
        <x:v>6</x:v>
      </x:c>
      <x:c r="E764" s="15" t="n">
        <x:f>D764/C764</x:f>
        <x:v>0.6</x:v>
      </x:c>
      <x:c r="F764" s="9" t="n">
        <x:f>IF(D764=C764,1,0)</x:f>
        <x:v>0</x:v>
      </x:c>
      <x:c r="G764" s="9" t="n">
        <x:f>SUM('RawResults'!Q6277,'RawResults'!Q6278,'RawResults'!Q6279,'RawResults'!Q6280,'RawResults'!Q6281,'RawResults'!Q6282,'RawResults'!Q6283,'RawResults'!Q6284,'RawResults'!Q6285,'RawResults'!Q6286)</x:f>
        <x:v>6</x:v>
      </x:c>
      <x:c r="H764" s="15" t="n">
        <x:f>G764/C764</x:f>
        <x:v>0.6</x:v>
      </x:c>
      <x:c r="I764" s="9" t="n">
        <x:f>IF(G764=C764,1,0)</x:f>
        <x:v>0</x:v>
      </x:c>
      <x:c r="J764" s="9" t="n">
        <x:f>G764-D764</x:f>
        <x:v>0</x:v>
      </x:c>
    </x:row>
    <x:row r="765" ht="23" customHeight="1">
      <x:c r="A765" s="9" t="str">
        <x:v>SINGLESHOT</x:v>
      </x:c>
      <x:c r="B765" s="9" t="str">
        <x:v>TRF-060</x:v>
      </x:c>
      <x:c r="C765" s="9" t="n">
        <x:v>10</x:v>
      </x:c>
      <x:c r="D765" s="9" t="n">
        <x:f>SUM('RawResults'!M6287,'RawResults'!M6288,'RawResults'!M6289,'RawResults'!M6290,'RawResults'!M6291,'RawResults'!M6292,'RawResults'!M6293,'RawResults'!M6294,'RawResults'!M6295,'RawResults'!M6296)</x:f>
        <x:v>10</x:v>
      </x:c>
      <x:c r="E765" s="15" t="n">
        <x:f>D765/C765</x:f>
        <x:v>1</x:v>
      </x:c>
      <x:c r="F765" s="9" t="n">
        <x:f>IF(D765=C765,1,0)</x:f>
        <x:v>1</x:v>
      </x:c>
      <x:c r="G765" s="9" t="n">
        <x:f>SUM('RawResults'!Q6287,'RawResults'!Q6288,'RawResults'!Q6289,'RawResults'!Q6290,'RawResults'!Q6291,'RawResults'!Q6292,'RawResults'!Q6293,'RawResults'!Q6294,'RawResults'!Q6295,'RawResults'!Q6296)</x:f>
        <x:v>10</x:v>
      </x:c>
      <x:c r="H765" s="15" t="n">
        <x:f>G765/C765</x:f>
        <x:v>1</x:v>
      </x:c>
      <x:c r="I765" s="9" t="n">
        <x:f>IF(G765=C765,1,0)</x:f>
        <x:v>1</x:v>
      </x:c>
      <x:c r="J765" s="9" t="n">
        <x:f>G765-D765</x:f>
        <x:v>0</x:v>
      </x:c>
    </x:row>
    <x:row r="766" ht="23" customHeight="1">
      <x:c r="A766" s="9" t="str">
        <x:v>SINGLESHOT</x:v>
      </x:c>
      <x:c r="B766" s="9" t="str">
        <x:v>TRF-062</x:v>
      </x:c>
      <x:c r="C766" s="9" t="n">
        <x:v>6</x:v>
      </x:c>
      <x:c r="D766" s="9" t="n">
        <x:f>SUM('RawResults'!M6297,'RawResults'!M6298,'RawResults'!M6299,'RawResults'!M6300,'RawResults'!M6301,'RawResults'!M6302)</x:f>
        <x:v>4</x:v>
      </x:c>
      <x:c r="E766" s="15" t="n">
        <x:f>D766/C766</x:f>
        <x:v>0.6666666666666666</x:v>
      </x:c>
      <x:c r="F766" s="9" t="n">
        <x:f>IF(D766=C766,1,0)</x:f>
        <x:v>0</x:v>
      </x:c>
      <x:c r="G766" s="9" t="n">
        <x:f>SUM('RawResults'!Q6297,'RawResults'!Q6298,'RawResults'!Q6299,'RawResults'!Q6300,'RawResults'!Q6301,'RawResults'!Q6302)</x:f>
        <x:v>4</x:v>
      </x:c>
      <x:c r="H766" s="15" t="n">
        <x:f>G766/C766</x:f>
        <x:v>0.6666666666666666</x:v>
      </x:c>
      <x:c r="I766" s="9" t="n">
        <x:f>IF(G766=C766,1,0)</x:f>
        <x:v>0</x:v>
      </x:c>
      <x:c r="J766" s="9" t="n">
        <x:f>G766-D766</x:f>
        <x:v>0</x:v>
      </x:c>
    </x:row>
    <x:row r="767" ht="23" customHeight="1">
      <x:c r="A767" s="9" t="str">
        <x:v>SINGLESHOT</x:v>
      </x:c>
      <x:c r="B767" s="9" t="str">
        <x:v>TRF-063</x:v>
      </x:c>
      <x:c r="C767" s="9" t="n">
        <x:v>8</x:v>
      </x:c>
      <x:c r="D767" s="9" t="n">
        <x:f>SUM('RawResults'!M6303,'RawResults'!M6304,'RawResults'!M6305,'RawResults'!M6306,'RawResults'!M6307,'RawResults'!M6308,'RawResults'!M6309,'RawResults'!M6310)</x:f>
        <x:v>0</x:v>
      </x:c>
      <x:c r="E767" s="15" t="n">
        <x:f>D767/C767</x:f>
        <x:v>0</x:v>
      </x:c>
      <x:c r="F767" s="9" t="n">
        <x:f>IF(D767=C767,1,0)</x:f>
        <x:v>0</x:v>
      </x:c>
      <x:c r="G767" s="9" t="n">
        <x:f>SUM('RawResults'!Q6303,'RawResults'!Q6304,'RawResults'!Q6305,'RawResults'!Q6306,'RawResults'!Q6307,'RawResults'!Q6308,'RawResults'!Q6309,'RawResults'!Q6310)</x:f>
        <x:v>0</x:v>
      </x:c>
      <x:c r="H767" s="15" t="n">
        <x:f>G767/C767</x:f>
        <x:v>0</x:v>
      </x:c>
      <x:c r="I767" s="9" t="n">
        <x:f>IF(G767=C767,1,0)</x:f>
        <x:v>0</x:v>
      </x:c>
      <x:c r="J767" s="9" t="n">
        <x:f>G767-D767</x:f>
        <x:v>0</x:v>
      </x:c>
    </x:row>
    <x:row r="768" ht="23" customHeight="1">
      <x:c r="A768" s="9" t="str">
        <x:v>SINGLESHOT</x:v>
      </x:c>
      <x:c r="B768" s="9" t="str">
        <x:v>TRF-064</x:v>
      </x:c>
      <x:c r="C768" s="9" t="n">
        <x:v>9</x:v>
      </x:c>
      <x:c r="D768" s="9" t="n">
        <x:f>SUM('RawResults'!M6311,'RawResults'!M6312,'RawResults'!M6313,'RawResults'!M6314,'RawResults'!M6315,'RawResults'!M6316,'RawResults'!M6317,'RawResults'!M6318,'RawResults'!M6319)</x:f>
        <x:v>6</x:v>
      </x:c>
      <x:c r="E768" s="15" t="n">
        <x:f>D768/C768</x:f>
        <x:v>0.6666666666666666</x:v>
      </x:c>
      <x:c r="F768" s="9" t="n">
        <x:f>IF(D768=C768,1,0)</x:f>
        <x:v>0</x:v>
      </x:c>
      <x:c r="G768" s="9" t="n">
        <x:f>SUM('RawResults'!Q6311,'RawResults'!Q6312,'RawResults'!Q6313,'RawResults'!Q6314,'RawResults'!Q6315,'RawResults'!Q6316,'RawResults'!Q6317,'RawResults'!Q6318,'RawResults'!Q6319)</x:f>
        <x:v>6</x:v>
      </x:c>
      <x:c r="H768" s="15" t="n">
        <x:f>G768/C768</x:f>
        <x:v>0.6666666666666666</x:v>
      </x:c>
      <x:c r="I768" s="9" t="n">
        <x:f>IF(G768=C768,1,0)</x:f>
        <x:v>0</x:v>
      </x:c>
      <x:c r="J768" s="9" t="n">
        <x:f>G768-D768</x:f>
        <x:v>0</x:v>
      </x:c>
    </x:row>
    <x:row r="769" ht="23" customHeight="1">
      <x:c r="A769" s="9" t="str">
        <x:v>SINGLESHOT</x:v>
      </x:c>
      <x:c r="B769" s="9" t="str">
        <x:v>TRF-066</x:v>
      </x:c>
      <x:c r="C769" s="9" t="n">
        <x:v>7</x:v>
      </x:c>
      <x:c r="D769" s="9" t="n">
        <x:f>SUM('RawResults'!M6320,'RawResults'!M6321,'RawResults'!M6322,'RawResults'!M6323,'RawResults'!M6324,'RawResults'!M6325,'RawResults'!M6326)</x:f>
        <x:v>4</x:v>
      </x:c>
      <x:c r="E769" s="15" t="n">
        <x:f>D769/C769</x:f>
        <x:v>0.5714285714285714</x:v>
      </x:c>
      <x:c r="F769" s="9" t="n">
        <x:f>IF(D769=C769,1,0)</x:f>
        <x:v>0</x:v>
      </x:c>
      <x:c r="G769" s="9" t="n">
        <x:f>SUM('RawResults'!Q6320,'RawResults'!Q6321,'RawResults'!Q6322,'RawResults'!Q6323,'RawResults'!Q6324,'RawResults'!Q6325,'RawResults'!Q6326)</x:f>
        <x:v>4</x:v>
      </x:c>
      <x:c r="H769" s="15" t="n">
        <x:f>G769/C769</x:f>
        <x:v>0.5714285714285714</x:v>
      </x:c>
      <x:c r="I769" s="9" t="n">
        <x:f>IF(G769=C769,1,0)</x:f>
        <x:v>0</x:v>
      </x:c>
      <x:c r="J769" s="9" t="n">
        <x:f>G769-D769</x:f>
        <x:v>0</x:v>
      </x:c>
    </x:row>
    <x:row r="770" ht="23" customHeight="1">
      <x:c r="A770" s="9" t="str">
        <x:v>SINGLESHOT</x:v>
      </x:c>
      <x:c r="B770" s="9" t="str">
        <x:v>TRF-067</x:v>
      </x:c>
      <x:c r="C770" s="9" t="n">
        <x:v>6</x:v>
      </x:c>
      <x:c r="D770" s="9" t="n">
        <x:f>SUM('RawResults'!M6327,'RawResults'!M6328,'RawResults'!M6329,'RawResults'!M6330,'RawResults'!M6331,'RawResults'!M6332)</x:f>
        <x:v>4</x:v>
      </x:c>
      <x:c r="E770" s="15" t="n">
        <x:f>D770/C770</x:f>
        <x:v>0.6666666666666666</x:v>
      </x:c>
      <x:c r="F770" s="9" t="n">
        <x:f>IF(D770=C770,1,0)</x:f>
        <x:v>0</x:v>
      </x:c>
      <x:c r="G770" s="9" t="n">
        <x:f>SUM('RawResults'!Q6327,'RawResults'!Q6328,'RawResults'!Q6329,'RawResults'!Q6330,'RawResults'!Q6331,'RawResults'!Q6332)</x:f>
        <x:v>4</x:v>
      </x:c>
      <x:c r="H770" s="15" t="n">
        <x:f>G770/C770</x:f>
        <x:v>0.6666666666666666</x:v>
      </x:c>
      <x:c r="I770" s="9" t="n">
        <x:f>IF(G770=C770,1,0)</x:f>
        <x:v>0</x:v>
      </x:c>
      <x:c r="J770" s="9" t="n">
        <x:f>G770-D770</x:f>
        <x:v>0</x:v>
      </x:c>
    </x:row>
    <x:row r="771" ht="23" customHeight="1">
      <x:c r="A771" s="9" t="str">
        <x:v>SINGLESHOT</x:v>
      </x:c>
      <x:c r="B771" s="9" t="str">
        <x:v>TRF-069</x:v>
      </x:c>
      <x:c r="C771" s="9" t="n">
        <x:v>6</x:v>
      </x:c>
      <x:c r="D771" s="9" t="n">
        <x:f>SUM('RawResults'!M6333,'RawResults'!M6334,'RawResults'!M6335,'RawResults'!M6336,'RawResults'!M6337,'RawResults'!M6338)</x:f>
        <x:v>0</x:v>
      </x:c>
      <x:c r="E771" s="15" t="n">
        <x:f>D771/C771</x:f>
        <x:v>0</x:v>
      </x:c>
      <x:c r="F771" s="9" t="n">
        <x:f>IF(D771=C771,1,0)</x:f>
        <x:v>0</x:v>
      </x:c>
      <x:c r="G771" s="9" t="n">
        <x:f>SUM('RawResults'!Q6333,'RawResults'!Q6334,'RawResults'!Q6335,'RawResults'!Q6336,'RawResults'!Q6337,'RawResults'!Q6338)</x:f>
        <x:v>0</x:v>
      </x:c>
      <x:c r="H771" s="15" t="n">
        <x:f>G771/C771</x:f>
        <x:v>0</x:v>
      </x:c>
      <x:c r="I771" s="9" t="n">
        <x:f>IF(G771=C771,1,0)</x:f>
        <x:v>0</x:v>
      </x:c>
      <x:c r="J771" s="9" t="n">
        <x:f>G771-D771</x:f>
        <x:v>0</x:v>
      </x:c>
    </x:row>
    <x:row r="772" ht="23" customHeight="1">
      <x:c r="A772" s="9" t="str">
        <x:v>SINGLESHOT</x:v>
      </x:c>
      <x:c r="B772" s="9" t="str">
        <x:v>TRF-070</x:v>
      </x:c>
      <x:c r="C772" s="9" t="n">
        <x:v>6</x:v>
      </x:c>
      <x:c r="D772" s="9" t="n">
        <x:f>SUM('RawResults'!M6339,'RawResults'!M6340,'RawResults'!M6341,'RawResults'!M6342,'RawResults'!M6343,'RawResults'!M6344)</x:f>
        <x:v>4</x:v>
      </x:c>
      <x:c r="E772" s="15" t="n">
        <x:f>D772/C772</x:f>
        <x:v>0.6666666666666666</x:v>
      </x:c>
      <x:c r="F772" s="9" t="n">
        <x:f>IF(D772=C772,1,0)</x:f>
        <x:v>0</x:v>
      </x:c>
      <x:c r="G772" s="9" t="n">
        <x:f>SUM('RawResults'!Q6339,'RawResults'!Q6340,'RawResults'!Q6341,'RawResults'!Q6342,'RawResults'!Q6343,'RawResults'!Q6344)</x:f>
        <x:v>4</x:v>
      </x:c>
      <x:c r="H772" s="15" t="n">
        <x:f>G772/C772</x:f>
        <x:v>0.6666666666666666</x:v>
      </x:c>
      <x:c r="I772" s="9" t="n">
        <x:f>IF(G772=C772,1,0)</x:f>
        <x:v>0</x:v>
      </x:c>
      <x:c r="J772" s="9" t="n">
        <x:f>G772-D772</x:f>
        <x:v>0</x:v>
      </x:c>
    </x:row>
    <x:row r="773" ht="23" customHeight="1">
      <x:c r="A773" s="9" t="str">
        <x:v>SINGLESHOT</x:v>
      </x:c>
      <x:c r="B773" s="9" t="str">
        <x:v>TRF-074</x:v>
      </x:c>
      <x:c r="C773" s="9" t="n">
        <x:v>7</x:v>
      </x:c>
      <x:c r="D773" s="9" t="n">
        <x:f>SUM('RawResults'!M6345,'RawResults'!M6346,'RawResults'!M6347,'RawResults'!M6348,'RawResults'!M6349,'RawResults'!M6350,'RawResults'!M6351)</x:f>
        <x:v>0</x:v>
      </x:c>
      <x:c r="E773" s="15" t="n">
        <x:f>D773/C773</x:f>
        <x:v>0</x:v>
      </x:c>
      <x:c r="F773" s="9" t="n">
        <x:f>IF(D773=C773,1,0)</x:f>
        <x:v>0</x:v>
      </x:c>
      <x:c r="G773" s="9" t="n">
        <x:f>SUM('RawResults'!Q6345,'RawResults'!Q6346,'RawResults'!Q6347,'RawResults'!Q6348,'RawResults'!Q6349,'RawResults'!Q6350,'RawResults'!Q6351)</x:f>
        <x:v>0</x:v>
      </x:c>
      <x:c r="H773" s="15" t="n">
        <x:f>G773/C773</x:f>
        <x:v>0</x:v>
      </x:c>
      <x:c r="I773" s="9" t="n">
        <x:f>IF(G773=C773,1,0)</x:f>
        <x:v>0</x:v>
      </x:c>
      <x:c r="J773" s="9" t="n">
        <x:f>G773-D773</x:f>
        <x:v>0</x:v>
      </x:c>
    </x:row>
    <x:row r="774" ht="23" customHeight="1">
      <x:c r="A774" s="9" t="str">
        <x:v>SINGLESHOT</x:v>
      </x:c>
      <x:c r="B774" s="9" t="str">
        <x:v>TRF-075</x:v>
      </x:c>
      <x:c r="C774" s="9" t="n">
        <x:v>6</x:v>
      </x:c>
      <x:c r="D774" s="9" t="n">
        <x:f>SUM('RawResults'!M6352,'RawResults'!M6353,'RawResults'!M6354,'RawResults'!M6355,'RawResults'!M6356,'RawResults'!M6357)</x:f>
        <x:v>6</x:v>
      </x:c>
      <x:c r="E774" s="15" t="n">
        <x:f>D774/C774</x:f>
        <x:v>1</x:v>
      </x:c>
      <x:c r="F774" s="9" t="n">
        <x:f>IF(D774=C774,1,0)</x:f>
        <x:v>1</x:v>
      </x:c>
      <x:c r="G774" s="9" t="n">
        <x:f>SUM('RawResults'!Q6352,'RawResults'!Q6353,'RawResults'!Q6354,'RawResults'!Q6355,'RawResults'!Q6356,'RawResults'!Q6357)</x:f>
        <x:v>6</x:v>
      </x:c>
      <x:c r="H774" s="15" t="n">
        <x:f>G774/C774</x:f>
        <x:v>1</x:v>
      </x:c>
      <x:c r="I774" s="9" t="n">
        <x:f>IF(G774=C774,1,0)</x:f>
        <x:v>1</x:v>
      </x:c>
      <x:c r="J774" s="9" t="n">
        <x:f>G774-D774</x:f>
        <x:v>0</x:v>
      </x:c>
    </x:row>
    <x:row r="775" ht="23" customHeight="1">
      <x:c r="A775" s="9" t="str">
        <x:v>SINGLESHOT</x:v>
      </x:c>
      <x:c r="B775" s="9" t="str">
        <x:v>TRF-076</x:v>
      </x:c>
      <x:c r="C775" s="9" t="n">
        <x:v>7</x:v>
      </x:c>
      <x:c r="D775" s="9" t="n">
        <x:f>SUM('RawResults'!M6358,'RawResults'!M6359,'RawResults'!M6360,'RawResults'!M6361,'RawResults'!M6362,'RawResults'!M6363,'RawResults'!M6364)</x:f>
        <x:v>4</x:v>
      </x:c>
      <x:c r="E775" s="15" t="n">
        <x:f>D775/C775</x:f>
        <x:v>0.5714285714285714</x:v>
      </x:c>
      <x:c r="F775" s="9" t="n">
        <x:f>IF(D775=C775,1,0)</x:f>
        <x:v>0</x:v>
      </x:c>
      <x:c r="G775" s="9" t="n">
        <x:f>SUM('RawResults'!Q6358,'RawResults'!Q6359,'RawResults'!Q6360,'RawResults'!Q6361,'RawResults'!Q6362,'RawResults'!Q6363,'RawResults'!Q6364)</x:f>
        <x:v>4</x:v>
      </x:c>
      <x:c r="H775" s="15" t="n">
        <x:f>G775/C775</x:f>
        <x:v>0.5714285714285714</x:v>
      </x:c>
      <x:c r="I775" s="9" t="n">
        <x:f>IF(G775=C775,1,0)</x:f>
        <x:v>0</x:v>
      </x:c>
      <x:c r="J775" s="9" t="n">
        <x:f>G775-D775</x:f>
        <x:v>0</x:v>
      </x:c>
    </x:row>
    <x:row r="776" ht="23" customHeight="1">
      <x:c r="A776" s="9" t="str">
        <x:v>SINGLESHOT</x:v>
      </x:c>
      <x:c r="B776" s="9" t="str">
        <x:v>TRF-077</x:v>
      </x:c>
      <x:c r="C776" s="9" t="n">
        <x:v>6</x:v>
      </x:c>
      <x:c r="D776" s="9" t="n">
        <x:f>SUM('RawResults'!M6365,'RawResults'!M6366,'RawResults'!M6367,'RawResults'!M6368,'RawResults'!M6369,'RawResults'!M6370)</x:f>
        <x:v>3</x:v>
      </x:c>
      <x:c r="E776" s="15" t="n">
        <x:f>D776/C776</x:f>
        <x:v>0.5</x:v>
      </x:c>
      <x:c r="F776" s="9" t="n">
        <x:f>IF(D776=C776,1,0)</x:f>
        <x:v>0</x:v>
      </x:c>
      <x:c r="G776" s="9" t="n">
        <x:f>SUM('RawResults'!Q6365,'RawResults'!Q6366,'RawResults'!Q6367,'RawResults'!Q6368,'RawResults'!Q6369,'RawResults'!Q6370)</x:f>
        <x:v>3</x:v>
      </x:c>
      <x:c r="H776" s="15" t="n">
        <x:f>G776/C776</x:f>
        <x:v>0.5</x:v>
      </x:c>
      <x:c r="I776" s="9" t="n">
        <x:f>IF(G776=C776,1,0)</x:f>
        <x:v>0</x:v>
      </x:c>
      <x:c r="J776" s="9" t="n">
        <x:f>G776-D776</x:f>
        <x:v>0</x:v>
      </x:c>
    </x:row>
    <x:row r="777" ht="23" customHeight="1">
      <x:c r="A777" s="9" t="str">
        <x:v>SINGLESHOT</x:v>
      </x:c>
      <x:c r="B777" s="9" t="str">
        <x:v>TRF-078</x:v>
      </x:c>
      <x:c r="C777" s="9" t="n">
        <x:v>6</x:v>
      </x:c>
      <x:c r="D777" s="9" t="n">
        <x:f>SUM('RawResults'!M6371,'RawResults'!M6372,'RawResults'!M6373,'RawResults'!M6374,'RawResults'!M6375,'RawResults'!M6376)</x:f>
        <x:v>6</x:v>
      </x:c>
      <x:c r="E777" s="15" t="n">
        <x:f>D777/C777</x:f>
        <x:v>1</x:v>
      </x:c>
      <x:c r="F777" s="9" t="n">
        <x:f>IF(D777=C777,1,0)</x:f>
        <x:v>1</x:v>
      </x:c>
      <x:c r="G777" s="9" t="n">
        <x:f>SUM('RawResults'!Q6371,'RawResults'!Q6372,'RawResults'!Q6373,'RawResults'!Q6374,'RawResults'!Q6375,'RawResults'!Q6376)</x:f>
        <x:v>6</x:v>
      </x:c>
      <x:c r="H777" s="15" t="n">
        <x:f>G777/C777</x:f>
        <x:v>1</x:v>
      </x:c>
      <x:c r="I777" s="9" t="n">
        <x:f>IF(G777=C777,1,0)</x:f>
        <x:v>1</x:v>
      </x:c>
      <x:c r="J777" s="9" t="n">
        <x:f>G777-D777</x:f>
        <x:v>0</x:v>
      </x:c>
    </x:row>
    <x:row r="778" ht="23" customHeight="1">
      <x:c r="A778" s="9" t="str">
        <x:v>SINGLESHOT</x:v>
      </x:c>
      <x:c r="B778" s="9" t="str">
        <x:v>TRF-079</x:v>
      </x:c>
      <x:c r="C778" s="9" t="n">
        <x:v>8</x:v>
      </x:c>
      <x:c r="D778" s="9" t="n">
        <x:f>SUM('RawResults'!M6377,'RawResults'!M6378,'RawResults'!M6379,'RawResults'!M6380,'RawResults'!M6381,'RawResults'!M6382,'RawResults'!M6383,'RawResults'!M6384)</x:f>
        <x:v>8</x:v>
      </x:c>
      <x:c r="E778" s="15" t="n">
        <x:f>D778/C778</x:f>
        <x:v>1</x:v>
      </x:c>
      <x:c r="F778" s="9" t="n">
        <x:f>IF(D778=C778,1,0)</x:f>
        <x:v>1</x:v>
      </x:c>
      <x:c r="G778" s="9" t="n">
        <x:f>SUM('RawResults'!Q6377,'RawResults'!Q6378,'RawResults'!Q6379,'RawResults'!Q6380,'RawResults'!Q6381,'RawResults'!Q6382,'RawResults'!Q6383,'RawResults'!Q6384)</x:f>
        <x:v>8</x:v>
      </x:c>
      <x:c r="H778" s="15" t="n">
        <x:f>G778/C778</x:f>
        <x:v>1</x:v>
      </x:c>
      <x:c r="I778" s="9" t="n">
        <x:f>IF(G778=C778,1,0)</x:f>
        <x:v>1</x:v>
      </x:c>
      <x:c r="J778" s="9" t="n">
        <x:f>G778-D778</x:f>
        <x:v>0</x:v>
      </x:c>
    </x:row>
    <x:row r="779" ht="23" customHeight="1">
      <x:c r="A779" s="9" t="str">
        <x:v>SINGLESHOT</x:v>
      </x:c>
      <x:c r="B779" s="9" t="str">
        <x:v>TRF-080</x:v>
      </x:c>
      <x:c r="C779" s="9" t="n">
        <x:v>5</x:v>
      </x:c>
      <x:c r="D779" s="9" t="n">
        <x:f>SUM('RawResults'!M6385,'RawResults'!M6386,'RawResults'!M6387,'RawResults'!M6388,'RawResults'!M6389)</x:f>
        <x:v>3</x:v>
      </x:c>
      <x:c r="E779" s="15" t="n">
        <x:f>D779/C779</x:f>
        <x:v>0.6</x:v>
      </x:c>
      <x:c r="F779" s="9" t="n">
        <x:f>IF(D779=C779,1,0)</x:f>
        <x:v>0</x:v>
      </x:c>
      <x:c r="G779" s="9" t="n">
        <x:f>SUM('RawResults'!Q6385,'RawResults'!Q6386,'RawResults'!Q6387,'RawResults'!Q6388,'RawResults'!Q6389)</x:f>
        <x:v>3</x:v>
      </x:c>
      <x:c r="H779" s="15" t="n">
        <x:f>G779/C779</x:f>
        <x:v>0.6</x:v>
      </x:c>
      <x:c r="I779" s="9" t="n">
        <x:f>IF(G779=C779,1,0)</x:f>
        <x:v>0</x:v>
      </x:c>
      <x:c r="J779" s="9" t="n">
        <x:f>G779-D779</x:f>
        <x:v>0</x:v>
      </x:c>
    </x:row>
    <x:row r="780" ht="23" customHeight="1">
      <x:c r="A780" s="9" t="str">
        <x:v>SINGLESHOT</x:v>
      </x:c>
      <x:c r="B780" s="9" t="str">
        <x:v>TRF-081</x:v>
      </x:c>
      <x:c r="C780" s="9" t="n">
        <x:v>6</x:v>
      </x:c>
      <x:c r="D780" s="9" t="n">
        <x:f>SUM('RawResults'!M6390,'RawResults'!M6391,'RawResults'!M6392,'RawResults'!M6393,'RawResults'!M6394,'RawResults'!M6395)</x:f>
        <x:v>4</x:v>
      </x:c>
      <x:c r="E780" s="15" t="n">
        <x:f>D780/C780</x:f>
        <x:v>0.6666666666666666</x:v>
      </x:c>
      <x:c r="F780" s="9" t="n">
        <x:f>IF(D780=C780,1,0)</x:f>
        <x:v>0</x:v>
      </x:c>
      <x:c r="G780" s="9" t="n">
        <x:f>SUM('RawResults'!Q6390,'RawResults'!Q6391,'RawResults'!Q6392,'RawResults'!Q6393,'RawResults'!Q6394,'RawResults'!Q6395)</x:f>
        <x:v>4</x:v>
      </x:c>
      <x:c r="H780" s="15" t="n">
        <x:f>G780/C780</x:f>
        <x:v>0.6666666666666666</x:v>
      </x:c>
      <x:c r="I780" s="9" t="n">
        <x:f>IF(G780=C780,1,0)</x:f>
        <x:v>0</x:v>
      </x:c>
      <x:c r="J780" s="9" t="n">
        <x:f>G780-D780</x:f>
        <x:v>0</x:v>
      </x:c>
    </x:row>
    <x:row r="781" ht="23" customHeight="1">
      <x:c r="A781" s="9" t="str">
        <x:v>SINGLESHOT</x:v>
      </x:c>
      <x:c r="B781" s="9" t="str">
        <x:v>TRF-082</x:v>
      </x:c>
      <x:c r="C781" s="9" t="n">
        <x:v>4</x:v>
      </x:c>
      <x:c r="D781" s="9" t="n">
        <x:f>SUM('RawResults'!M6396,'RawResults'!M6397,'RawResults'!M6398,'RawResults'!M6399)</x:f>
        <x:v>4</x:v>
      </x:c>
      <x:c r="E781" s="15" t="n">
        <x:f>D781/C781</x:f>
        <x:v>1</x:v>
      </x:c>
      <x:c r="F781" s="9" t="n">
        <x:f>IF(D781=C781,1,0)</x:f>
        <x:v>1</x:v>
      </x:c>
      <x:c r="G781" s="9" t="n">
        <x:f>SUM('RawResults'!Q6396,'RawResults'!Q6397,'RawResults'!Q6398,'RawResults'!Q6399)</x:f>
        <x:v>4</x:v>
      </x:c>
      <x:c r="H781" s="15" t="n">
        <x:f>G781/C781</x:f>
        <x:v>1</x:v>
      </x:c>
      <x:c r="I781" s="9" t="n">
        <x:f>IF(G781=C781,1,0)</x:f>
        <x:v>1</x:v>
      </x:c>
      <x:c r="J781" s="9" t="n">
        <x:f>G781-D781</x:f>
        <x:v>0</x:v>
      </x:c>
    </x:row>
    <x:row r="782" ht="23" customHeight="1">
      <x:c r="A782" s="9" t="str">
        <x:v>SINGLESHOT</x:v>
      </x:c>
      <x:c r="B782" s="9" t="str">
        <x:v>TRF-083</x:v>
      </x:c>
      <x:c r="C782" s="9" t="n">
        <x:v>4</x:v>
      </x:c>
      <x:c r="D782" s="9" t="n">
        <x:f>SUM('RawResults'!M6400,'RawResults'!M6401,'RawResults'!M6402,'RawResults'!M6403)</x:f>
        <x:v>3</x:v>
      </x:c>
      <x:c r="E782" s="15" t="n">
        <x:f>D782/C782</x:f>
        <x:v>0.75</x:v>
      </x:c>
      <x:c r="F782" s="9" t="n">
        <x:f>IF(D782=C782,1,0)</x:f>
        <x:v>0</x:v>
      </x:c>
      <x:c r="G782" s="9" t="n">
        <x:f>SUM('RawResults'!Q6400,'RawResults'!Q6401,'RawResults'!Q6402,'RawResults'!Q6403)</x:f>
        <x:v>3</x:v>
      </x:c>
      <x:c r="H782" s="15" t="n">
        <x:f>G782/C782</x:f>
        <x:v>0.75</x:v>
      </x:c>
      <x:c r="I782" s="9" t="n">
        <x:f>IF(G782=C782,1,0)</x:f>
        <x:v>0</x:v>
      </x:c>
      <x:c r="J782" s="9" t="n">
        <x:f>G782-D782</x:f>
        <x:v>0</x:v>
      </x:c>
    </x:row>
    <x:row r="783" ht="23" customHeight="1">
      <x:c r="A783" s="9" t="str">
        <x:v>SINGLESHOT</x:v>
      </x:c>
      <x:c r="B783" s="9" t="str">
        <x:v>TRF-084</x:v>
      </x:c>
      <x:c r="C783" s="9" t="n">
        <x:v>5</x:v>
      </x:c>
      <x:c r="D783" s="9" t="n">
        <x:f>SUM('RawResults'!M6404,'RawResults'!M6405,'RawResults'!M6406,'RawResults'!M6407,'RawResults'!M6408)</x:f>
        <x:v>5</x:v>
      </x:c>
      <x:c r="E783" s="15" t="n">
        <x:f>D783/C783</x:f>
        <x:v>1</x:v>
      </x:c>
      <x:c r="F783" s="9" t="n">
        <x:f>IF(D783=C783,1,0)</x:f>
        <x:v>1</x:v>
      </x:c>
      <x:c r="G783" s="9" t="n">
        <x:f>SUM('RawResults'!Q6404,'RawResults'!Q6405,'RawResults'!Q6406,'RawResults'!Q6407,'RawResults'!Q6408)</x:f>
        <x:v>5</x:v>
      </x:c>
      <x:c r="H783" s="15" t="n">
        <x:f>G783/C783</x:f>
        <x:v>1</x:v>
      </x:c>
      <x:c r="I783" s="9" t="n">
        <x:f>IF(G783=C783,1,0)</x:f>
        <x:v>1</x:v>
      </x:c>
      <x:c r="J783" s="9" t="n">
        <x:f>G783-D783</x:f>
        <x:v>0</x:v>
      </x:c>
    </x:row>
    <x:row r="784" ht="23" customHeight="1">
      <x:c r="A784" s="9" t="str">
        <x:v>SINGLESHOT</x:v>
      </x:c>
      <x:c r="B784" s="9" t="str">
        <x:v>TRF-085</x:v>
      </x:c>
      <x:c r="C784" s="9" t="n">
        <x:v>4</x:v>
      </x:c>
      <x:c r="D784" s="9" t="n">
        <x:f>SUM('RawResults'!M6409,'RawResults'!M6410,'RawResults'!M6411,'RawResults'!M6412)</x:f>
        <x:v>2</x:v>
      </x:c>
      <x:c r="E784" s="15" t="n">
        <x:f>D784/C784</x:f>
        <x:v>0.5</x:v>
      </x:c>
      <x:c r="F784" s="9" t="n">
        <x:f>IF(D784=C784,1,0)</x:f>
        <x:v>0</x:v>
      </x:c>
      <x:c r="G784" s="9" t="n">
        <x:f>SUM('RawResults'!Q6409,'RawResults'!Q6410,'RawResults'!Q6411,'RawResults'!Q6412)</x:f>
        <x:v>2</x:v>
      </x:c>
      <x:c r="H784" s="15" t="n">
        <x:f>G784/C784</x:f>
        <x:v>0.5</x:v>
      </x:c>
      <x:c r="I784" s="9" t="n">
        <x:f>IF(G784=C784,1,0)</x:f>
        <x:v>0</x:v>
      </x:c>
      <x:c r="J784" s="9" t="n">
        <x:f>G784-D784</x:f>
        <x:v>0</x:v>
      </x:c>
    </x:row>
    <x:row r="785" ht="23" customHeight="1">
      <x:c r="A785" s="9" t="str">
        <x:v>SINGLESHOT</x:v>
      </x:c>
      <x:c r="B785" s="9" t="str">
        <x:v>TRF-086</x:v>
      </x:c>
      <x:c r="C785" s="9" t="n">
        <x:v>5</x:v>
      </x:c>
      <x:c r="D785" s="9" t="n">
        <x:f>SUM('RawResults'!M6413,'RawResults'!M6414,'RawResults'!M6415,'RawResults'!M6416,'RawResults'!M6417)</x:f>
        <x:v>0</x:v>
      </x:c>
      <x:c r="E785" s="15" t="n">
        <x:f>D785/C785</x:f>
        <x:v>0</x:v>
      </x:c>
      <x:c r="F785" s="9" t="n">
        <x:f>IF(D785=C785,1,0)</x:f>
        <x:v>0</x:v>
      </x:c>
      <x:c r="G785" s="9" t="n">
        <x:f>SUM('RawResults'!Q6413,'RawResults'!Q6414,'RawResults'!Q6415,'RawResults'!Q6416,'RawResults'!Q6417)</x:f>
        <x:v>0</x:v>
      </x:c>
      <x:c r="H785" s="15" t="n">
        <x:f>G785/C785</x:f>
        <x:v>0</x:v>
      </x:c>
      <x:c r="I785" s="9" t="n">
        <x:f>IF(G785=C785,1,0)</x:f>
        <x:v>0</x:v>
      </x:c>
      <x:c r="J785" s="9" t="n">
        <x:f>G785-D785</x:f>
        <x:v>0</x:v>
      </x:c>
    </x:row>
    <x:row r="786" ht="23" customHeight="1">
      <x:c r="A786" s="9" t="str">
        <x:v>SINGLESHOT</x:v>
      </x:c>
      <x:c r="B786" s="9" t="str">
        <x:v>TRF-087</x:v>
      </x:c>
      <x:c r="C786" s="9" t="n">
        <x:v>4</x:v>
      </x:c>
      <x:c r="D786" s="9" t="n">
        <x:f>SUM('RawResults'!M6418,'RawResults'!M6419,'RawResults'!M6420,'RawResults'!M6421)</x:f>
        <x:v>3</x:v>
      </x:c>
      <x:c r="E786" s="15" t="n">
        <x:f>D786/C786</x:f>
        <x:v>0.75</x:v>
      </x:c>
      <x:c r="F786" s="9" t="n">
        <x:f>IF(D786=C786,1,0)</x:f>
        <x:v>0</x:v>
      </x:c>
      <x:c r="G786" s="9" t="n">
        <x:f>SUM('RawResults'!Q6418,'RawResults'!Q6419,'RawResults'!Q6420,'RawResults'!Q6421)</x:f>
        <x:v>3</x:v>
      </x:c>
      <x:c r="H786" s="15" t="n">
        <x:f>G786/C786</x:f>
        <x:v>0.75</x:v>
      </x:c>
      <x:c r="I786" s="9" t="n">
        <x:f>IF(G786=C786,1,0)</x:f>
        <x:v>0</x:v>
      </x:c>
      <x:c r="J786" s="9" t="n">
        <x:f>G786-D786</x:f>
        <x:v>0</x:v>
      </x:c>
    </x:row>
    <x:row r="787" ht="23" customHeight="1">
      <x:c r="A787" s="9" t="str">
        <x:v>SINGLESHOT</x:v>
      </x:c>
      <x:c r="B787" s="9" t="str">
        <x:v>TRF-088</x:v>
      </x:c>
      <x:c r="C787" s="9" t="n">
        <x:v>4</x:v>
      </x:c>
      <x:c r="D787" s="9" t="n">
        <x:f>SUM('RawResults'!M6422,'RawResults'!M6423,'RawResults'!M6424,'RawResults'!M6425)</x:f>
        <x:v>0</x:v>
      </x:c>
      <x:c r="E787" s="15" t="n">
        <x:f>D787/C787</x:f>
        <x:v>0</x:v>
      </x:c>
      <x:c r="F787" s="9" t="n">
        <x:f>IF(D787=C787,1,0)</x:f>
        <x:v>0</x:v>
      </x:c>
      <x:c r="G787" s="9" t="n">
        <x:f>SUM('RawResults'!Q6422,'RawResults'!Q6423,'RawResults'!Q6424,'RawResults'!Q6425)</x:f>
        <x:v>0</x:v>
      </x:c>
      <x:c r="H787" s="15" t="n">
        <x:f>G787/C787</x:f>
        <x:v>0</x:v>
      </x:c>
      <x:c r="I787" s="9" t="n">
        <x:f>IF(G787=C787,1,0)</x:f>
        <x:v>0</x:v>
      </x:c>
      <x:c r="J787" s="9" t="n">
        <x:f>G787-D787</x:f>
        <x:v>0</x:v>
      </x:c>
    </x:row>
    <x:row r="788" ht="23" customHeight="1">
      <x:c r="A788" s="9" t="str">
        <x:v>SINGLESHOT</x:v>
      </x:c>
      <x:c r="B788" s="9" t="str">
        <x:v>TRF-091</x:v>
      </x:c>
      <x:c r="C788" s="9" t="n">
        <x:v>4</x:v>
      </x:c>
      <x:c r="D788" s="9" t="n">
        <x:f>SUM('RawResults'!M6426,'RawResults'!M6427,'RawResults'!M6428,'RawResults'!M6429)</x:f>
        <x:v>3</x:v>
      </x:c>
      <x:c r="E788" s="15" t="n">
        <x:f>D788/C788</x:f>
        <x:v>0.75</x:v>
      </x:c>
      <x:c r="F788" s="9" t="n">
        <x:f>IF(D788=C788,1,0)</x:f>
        <x:v>0</x:v>
      </x:c>
      <x:c r="G788" s="9" t="n">
        <x:f>SUM('RawResults'!Q6426,'RawResults'!Q6427,'RawResults'!Q6428,'RawResults'!Q6429)</x:f>
        <x:v>3</x:v>
      </x:c>
      <x:c r="H788" s="15" t="n">
        <x:f>G788/C788</x:f>
        <x:v>0.75</x:v>
      </x:c>
      <x:c r="I788" s="9" t="n">
        <x:f>IF(G788=C788,1,0)</x:f>
        <x:v>0</x:v>
      </x:c>
      <x:c r="J788" s="9" t="n">
        <x:f>G788-D788</x:f>
        <x:v>0</x:v>
      </x:c>
    </x:row>
    <x:row r="789" ht="23" customHeight="1">
      <x:c r="A789" s="9" t="str">
        <x:v>SINGLESHOT</x:v>
      </x:c>
      <x:c r="B789" s="9" t="str">
        <x:v>TRF-101</x:v>
      </x:c>
      <x:c r="C789" s="9" t="n">
        <x:v>5</x:v>
      </x:c>
      <x:c r="D789" s="9" t="n">
        <x:f>SUM('RawResults'!M6430,'RawResults'!M6431,'RawResults'!M6432,'RawResults'!M6433,'RawResults'!M6434)</x:f>
        <x:v>3</x:v>
      </x:c>
      <x:c r="E789" s="15" t="n">
        <x:f>D789/C789</x:f>
        <x:v>0.6</x:v>
      </x:c>
      <x:c r="F789" s="9" t="n">
        <x:f>IF(D789=C789,1,0)</x:f>
        <x:v>0</x:v>
      </x:c>
      <x:c r="G789" s="9" t="n">
        <x:f>SUM('RawResults'!Q6430,'RawResults'!Q6431,'RawResults'!Q6432,'RawResults'!Q6433,'RawResults'!Q6434)</x:f>
        <x:v>3</x:v>
      </x:c>
      <x:c r="H789" s="15" t="n">
        <x:f>G789/C789</x:f>
        <x:v>0.6</x:v>
      </x:c>
      <x:c r="I789" s="9" t="n">
        <x:f>IF(G789=C789,1,0)</x:f>
        <x:v>0</x:v>
      </x:c>
      <x:c r="J789" s="9" t="n">
        <x:f>G789-D789</x:f>
        <x:v>0</x:v>
      </x:c>
    </x:row>
    <x:row r="790" ht="23" customHeight="1">
      <x:c r="A790" s="9" t="str">
        <x:v>SINGLESHOT</x:v>
      </x:c>
      <x:c r="B790" s="9" t="str">
        <x:v>TRF-102</x:v>
      </x:c>
      <x:c r="C790" s="9" t="n">
        <x:v>5</x:v>
      </x:c>
      <x:c r="D790" s="9" t="n">
        <x:f>SUM('RawResults'!M6435,'RawResults'!M6436,'RawResults'!M6437,'RawResults'!M6438,'RawResults'!M6439)</x:f>
        <x:v>4</x:v>
      </x:c>
      <x:c r="E790" s="15" t="n">
        <x:f>D790/C790</x:f>
        <x:v>0.8</x:v>
      </x:c>
      <x:c r="F790" s="9" t="n">
        <x:f>IF(D790=C790,1,0)</x:f>
        <x:v>0</x:v>
      </x:c>
      <x:c r="G790" s="9" t="n">
        <x:f>SUM('RawResults'!Q6435,'RawResults'!Q6436,'RawResults'!Q6437,'RawResults'!Q6438,'RawResults'!Q6439)</x:f>
        <x:v>4</x:v>
      </x:c>
      <x:c r="H790" s="15" t="n">
        <x:f>G790/C790</x:f>
        <x:v>0.8</x:v>
      </x:c>
      <x:c r="I790" s="9" t="n">
        <x:f>IF(G790=C790,1,0)</x:f>
        <x:v>0</x:v>
      </x:c>
      <x:c r="J790" s="9" t="n">
        <x:f>G790-D790</x:f>
        <x:v>0</x:v>
      </x:c>
    </x:row>
    <x:row r="791" ht="23" customHeight="1">
      <x:c r="A791" s="9" t="str">
        <x:v>SINGLESHOT</x:v>
      </x:c>
      <x:c r="B791" s="9" t="str">
        <x:v>TRF-103</x:v>
      </x:c>
      <x:c r="C791" s="9" t="n">
        <x:v>4</x:v>
      </x:c>
      <x:c r="D791" s="9" t="n">
        <x:f>SUM('RawResults'!M6440,'RawResults'!M6441,'RawResults'!M6442,'RawResults'!M6443)</x:f>
        <x:v>4</x:v>
      </x:c>
      <x:c r="E791" s="15" t="n">
        <x:f>D791/C791</x:f>
        <x:v>1</x:v>
      </x:c>
      <x:c r="F791" s="9" t="n">
        <x:f>IF(D791=C791,1,0)</x:f>
        <x:v>1</x:v>
      </x:c>
      <x:c r="G791" s="9" t="n">
        <x:f>SUM('RawResults'!Q6440,'RawResults'!Q6441,'RawResults'!Q6442,'RawResults'!Q6443)</x:f>
        <x:v>4</x:v>
      </x:c>
      <x:c r="H791" s="15" t="n">
        <x:f>G791/C791</x:f>
        <x:v>1</x:v>
      </x:c>
      <x:c r="I791" s="9" t="n">
        <x:f>IF(G791=C791,1,0)</x:f>
        <x:v>1</x:v>
      </x:c>
      <x:c r="J791" s="9" t="n">
        <x:f>G791-D791</x:f>
        <x:v>0</x:v>
      </x:c>
    </x:row>
    <x:row r="792" ht="23" customHeight="1">
      <x:c r="A792" s="9" t="str">
        <x:v>SINGLESHOT</x:v>
      </x:c>
      <x:c r="B792" s="9" t="str">
        <x:v>TRF-104</x:v>
      </x:c>
      <x:c r="C792" s="9" t="n">
        <x:v>5</x:v>
      </x:c>
      <x:c r="D792" s="9" t="n">
        <x:f>SUM('RawResults'!M6444,'RawResults'!M6445,'RawResults'!M6446,'RawResults'!M6447,'RawResults'!M6448)</x:f>
        <x:v>4</x:v>
      </x:c>
      <x:c r="E792" s="15" t="n">
        <x:f>D792/C792</x:f>
        <x:v>0.8</x:v>
      </x:c>
      <x:c r="F792" s="9" t="n">
        <x:f>IF(D792=C792,1,0)</x:f>
        <x:v>0</x:v>
      </x:c>
      <x:c r="G792" s="9" t="n">
        <x:f>SUM('RawResults'!Q6444,'RawResults'!Q6445,'RawResults'!Q6446,'RawResults'!Q6447,'RawResults'!Q6448)</x:f>
        <x:v>4</x:v>
      </x:c>
      <x:c r="H792" s="15" t="n">
        <x:f>G792/C792</x:f>
        <x:v>0.8</x:v>
      </x:c>
      <x:c r="I792" s="9" t="n">
        <x:f>IF(G792=C792,1,0)</x:f>
        <x:v>0</x:v>
      </x:c>
      <x:c r="J792" s="9" t="n">
        <x:f>G792-D792</x:f>
        <x:v>0</x:v>
      </x:c>
    </x:row>
    <x:row r="793" ht="23" customHeight="1">
      <x:c r="A793" s="9" t="str">
        <x:v>SINGLESHOT</x:v>
      </x:c>
      <x:c r="B793" s="9" t="str">
        <x:v>TRF-108</x:v>
      </x:c>
      <x:c r="C793" s="9" t="n">
        <x:v>4</x:v>
      </x:c>
      <x:c r="D793" s="9" t="n">
        <x:f>SUM('RawResults'!M6449,'RawResults'!M6450,'RawResults'!M6451,'RawResults'!M6452)</x:f>
        <x:v>0</x:v>
      </x:c>
      <x:c r="E793" s="15" t="n">
        <x:f>D793/C793</x:f>
        <x:v>0</x:v>
      </x:c>
      <x:c r="F793" s="9" t="n">
        <x:f>IF(D793=C793,1,0)</x:f>
        <x:v>0</x:v>
      </x:c>
      <x:c r="G793" s="9" t="n">
        <x:f>SUM('RawResults'!Q6449,'RawResults'!Q6450,'RawResults'!Q6451,'RawResults'!Q6452)</x:f>
        <x:v>0</x:v>
      </x:c>
      <x:c r="H793" s="15" t="n">
        <x:f>G793/C793</x:f>
        <x:v>0</x:v>
      </x:c>
      <x:c r="I793" s="9" t="n">
        <x:f>IF(G793=C793,1,0)</x:f>
        <x:v>0</x:v>
      </x:c>
      <x:c r="J793" s="9" t="n">
        <x:f>G793-D793</x:f>
        <x:v>0</x:v>
      </x:c>
    </x:row>
    <x:row r="794" ht="23" customHeight="1">
      <x:c r="A794" s="9" t="str">
        <x:v>SINGLESHOT</x:v>
      </x:c>
      <x:c r="B794" s="9" t="str">
        <x:v>TRF-109</x:v>
      </x:c>
      <x:c r="C794" s="9" t="n">
        <x:v>8</x:v>
      </x:c>
      <x:c r="D794" s="9" t="n">
        <x:f>SUM('RawResults'!M6453,'RawResults'!M6454,'RawResults'!M6455,'RawResults'!M6456,'RawResults'!M6457,'RawResults'!M6458,'RawResults'!M6459,'RawResults'!M6460)</x:f>
        <x:v>0</x:v>
      </x:c>
      <x:c r="E794" s="15" t="n">
        <x:f>D794/C794</x:f>
        <x:v>0</x:v>
      </x:c>
      <x:c r="F794" s="9" t="n">
        <x:f>IF(D794=C794,1,0)</x:f>
        <x:v>0</x:v>
      </x:c>
      <x:c r="G794" s="9" t="n">
        <x:f>SUM('RawResults'!Q6453,'RawResults'!Q6454,'RawResults'!Q6455,'RawResults'!Q6456,'RawResults'!Q6457,'RawResults'!Q6458,'RawResults'!Q6459,'RawResults'!Q6460)</x:f>
        <x:v>0</x:v>
      </x:c>
      <x:c r="H794" s="15" t="n">
        <x:f>G794/C794</x:f>
        <x:v>0</x:v>
      </x:c>
      <x:c r="I794" s="9" t="n">
        <x:f>IF(G794=C794,1,0)</x:f>
        <x:v>0</x:v>
      </x:c>
      <x:c r="J794" s="9" t="n">
        <x:f>G794-D794</x:f>
        <x:v>0</x:v>
      </x:c>
    </x:row>
    <x:row r="795" ht="23" customHeight="1">
      <x:c r="A795" s="9" t="str">
        <x:v>SINGLESHOT</x:v>
      </x:c>
      <x:c r="B795" s="9" t="str">
        <x:v>TRF-111</x:v>
      </x:c>
      <x:c r="C795" s="9" t="n">
        <x:v>6</x:v>
      </x:c>
      <x:c r="D795" s="9" t="n">
        <x:f>SUM('RawResults'!M6461,'RawResults'!M6462,'RawResults'!M6463,'RawResults'!M6464,'RawResults'!M6465,'RawResults'!M6466)</x:f>
        <x:v>0</x:v>
      </x:c>
      <x:c r="E795" s="15" t="n">
        <x:f>D795/C795</x:f>
        <x:v>0</x:v>
      </x:c>
      <x:c r="F795" s="9" t="n">
        <x:f>IF(D795=C795,1,0)</x:f>
        <x:v>0</x:v>
      </x:c>
      <x:c r="G795" s="9" t="n">
        <x:f>SUM('RawResults'!Q6461,'RawResults'!Q6462,'RawResults'!Q6463,'RawResults'!Q6464,'RawResults'!Q6465,'RawResults'!Q6466)</x:f>
        <x:v>0</x:v>
      </x:c>
      <x:c r="H795" s="15" t="n">
        <x:f>G795/C795</x:f>
        <x:v>0</x:v>
      </x:c>
      <x:c r="I795" s="9" t="n">
        <x:f>IF(G795=C795,1,0)</x:f>
        <x:v>0</x:v>
      </x:c>
      <x:c r="J795" s="9" t="n">
        <x:f>G795-D795</x:f>
        <x:v>0</x:v>
      </x:c>
    </x:row>
    <x:row r="796" ht="23" customHeight="1">
      <x:c r="A796" s="9" t="str">
        <x:v>SINGLESHOT</x:v>
      </x:c>
      <x:c r="B796" s="9" t="str">
        <x:v>TRF-112</x:v>
      </x:c>
      <x:c r="C796" s="9" t="n">
        <x:v>4</x:v>
      </x:c>
      <x:c r="D796" s="9" t="n">
        <x:f>SUM('RawResults'!M6467,'RawResults'!M6468,'RawResults'!M6469,'RawResults'!M6470)</x:f>
        <x:v>4</x:v>
      </x:c>
      <x:c r="E796" s="15" t="n">
        <x:f>D796/C796</x:f>
        <x:v>1</x:v>
      </x:c>
      <x:c r="F796" s="9" t="n">
        <x:f>IF(D796=C796,1,0)</x:f>
        <x:v>1</x:v>
      </x:c>
      <x:c r="G796" s="9" t="n">
        <x:f>SUM('RawResults'!Q6467,'RawResults'!Q6468,'RawResults'!Q6469,'RawResults'!Q6470)</x:f>
        <x:v>4</x:v>
      </x:c>
      <x:c r="H796" s="15" t="n">
        <x:f>G796/C796</x:f>
        <x:v>1</x:v>
      </x:c>
      <x:c r="I796" s="9" t="n">
        <x:f>IF(G796=C796,1,0)</x:f>
        <x:v>1</x:v>
      </x:c>
      <x:c r="J796" s="9" t="n">
        <x:f>G796-D796</x:f>
        <x:v>0</x:v>
      </x:c>
    </x:row>
    <x:row r="797" ht="23" customHeight="1">
      <x:c r="A797" s="9" t="str">
        <x:v>SINGLESHOT</x:v>
      </x:c>
      <x:c r="B797" s="9" t="str">
        <x:v>TRF-113</x:v>
      </x:c>
      <x:c r="C797" s="9" t="n">
        <x:v>4</x:v>
      </x:c>
      <x:c r="D797" s="9" t="n">
        <x:f>SUM('RawResults'!M6471,'RawResults'!M6472,'RawResults'!M6473,'RawResults'!M6474)</x:f>
        <x:v>3</x:v>
      </x:c>
      <x:c r="E797" s="15" t="n">
        <x:f>D797/C797</x:f>
        <x:v>0.75</x:v>
      </x:c>
      <x:c r="F797" s="9" t="n">
        <x:f>IF(D797=C797,1,0)</x:f>
        <x:v>0</x:v>
      </x:c>
      <x:c r="G797" s="9" t="n">
        <x:f>SUM('RawResults'!Q6471,'RawResults'!Q6472,'RawResults'!Q6473,'RawResults'!Q6474)</x:f>
        <x:v>3</x:v>
      </x:c>
      <x:c r="H797" s="15" t="n">
        <x:f>G797/C797</x:f>
        <x:v>0.75</x:v>
      </x:c>
      <x:c r="I797" s="9" t="n">
        <x:f>IF(G797=C797,1,0)</x:f>
        <x:v>0</x:v>
      </x:c>
      <x:c r="J797" s="9" t="n">
        <x:f>G797-D797</x:f>
        <x:v>0</x:v>
      </x:c>
    </x:row>
    <x:row r="798" ht="23" customHeight="1">
      <x:c r="A798" s="9" t="str">
        <x:v>SINGLESHOT</x:v>
      </x:c>
      <x:c r="B798" s="9" t="str">
        <x:v>TRF-114</x:v>
      </x:c>
      <x:c r="C798" s="9" t="n">
        <x:v>5</x:v>
      </x:c>
      <x:c r="D798" s="9" t="n">
        <x:f>SUM('RawResults'!M6475,'RawResults'!M6476,'RawResults'!M6477,'RawResults'!M6478,'RawResults'!M6479)</x:f>
        <x:v>0</x:v>
      </x:c>
      <x:c r="E798" s="15" t="n">
        <x:f>D798/C798</x:f>
        <x:v>0</x:v>
      </x:c>
      <x:c r="F798" s="9" t="n">
        <x:f>IF(D798=C798,1,0)</x:f>
        <x:v>0</x:v>
      </x:c>
      <x:c r="G798" s="9" t="n">
        <x:f>SUM('RawResults'!Q6475,'RawResults'!Q6476,'RawResults'!Q6477,'RawResults'!Q6478,'RawResults'!Q6479)</x:f>
        <x:v>0</x:v>
      </x:c>
      <x:c r="H798" s="15" t="n">
        <x:f>G798/C798</x:f>
        <x:v>0</x:v>
      </x:c>
      <x:c r="I798" s="9" t="n">
        <x:f>IF(G798=C798,1,0)</x:f>
        <x:v>0</x:v>
      </x:c>
      <x:c r="J798" s="9" t="n">
        <x:f>G798-D798</x:f>
        <x:v>0</x:v>
      </x:c>
    </x:row>
    <x:row r="799" ht="23" customHeight="1">
      <x:c r="A799" s="9" t="str">
        <x:v>SINGLESHOT</x:v>
      </x:c>
      <x:c r="B799" s="9" t="str">
        <x:v>TRF-116</x:v>
      </x:c>
      <x:c r="C799" s="9" t="n">
        <x:v>4</x:v>
      </x:c>
      <x:c r="D799" s="9" t="n">
        <x:f>SUM('RawResults'!M6480,'RawResults'!M6481,'RawResults'!M6482,'RawResults'!M6483)</x:f>
        <x:v>4</x:v>
      </x:c>
      <x:c r="E799" s="15" t="n">
        <x:f>D799/C799</x:f>
        <x:v>1</x:v>
      </x:c>
      <x:c r="F799" s="9" t="n">
        <x:f>IF(D799=C799,1,0)</x:f>
        <x:v>1</x:v>
      </x:c>
      <x:c r="G799" s="9" t="n">
        <x:f>SUM('RawResults'!Q6480,'RawResults'!Q6481,'RawResults'!Q6482,'RawResults'!Q6483)</x:f>
        <x:v>4</x:v>
      </x:c>
      <x:c r="H799" s="15" t="n">
        <x:f>G799/C799</x:f>
        <x:v>1</x:v>
      </x:c>
      <x:c r="I799" s="9" t="n">
        <x:f>IF(G799=C799,1,0)</x:f>
        <x:v>1</x:v>
      </x:c>
      <x:c r="J799" s="9" t="n">
        <x:f>G799-D799</x:f>
        <x:v>0</x:v>
      </x:c>
    </x:row>
    <x:row r="800" ht="23" customHeight="1">
      <x:c r="A800" s="9" t="str">
        <x:v>SINGLESHOT</x:v>
      </x:c>
      <x:c r="B800" s="9" t="str">
        <x:v>TRF-118</x:v>
      </x:c>
      <x:c r="C800" s="9" t="n">
        <x:v>5</x:v>
      </x:c>
      <x:c r="D800" s="9" t="n">
        <x:f>SUM('RawResults'!M6484,'RawResults'!M6485,'RawResults'!M6486,'RawResults'!M6487,'RawResults'!M6488)</x:f>
        <x:v>3</x:v>
      </x:c>
      <x:c r="E800" s="15" t="n">
        <x:f>D800/C800</x:f>
        <x:v>0.6</x:v>
      </x:c>
      <x:c r="F800" s="9" t="n">
        <x:f>IF(D800=C800,1,0)</x:f>
        <x:v>0</x:v>
      </x:c>
      <x:c r="G800" s="9" t="n">
        <x:f>SUM('RawResults'!Q6484,'RawResults'!Q6485,'RawResults'!Q6486,'RawResults'!Q6487,'RawResults'!Q6488)</x:f>
        <x:v>3</x:v>
      </x:c>
      <x:c r="H800" s="15" t="n">
        <x:f>G800/C800</x:f>
        <x:v>0.6</x:v>
      </x:c>
      <x:c r="I800" s="9" t="n">
        <x:f>IF(G800=C800,1,0)</x:f>
        <x:v>0</x:v>
      </x:c>
      <x:c r="J800" s="9" t="n">
        <x:f>G800-D800</x:f>
        <x:v>0</x:v>
      </x:c>
    </x:row>
    <x:row r="801" ht="23" customHeight="1">
      <x:c r="A801" s="9" t="str">
        <x:v>SINGLESHOT</x:v>
      </x:c>
      <x:c r="B801" s="9" t="str">
        <x:v>TRF-120</x:v>
      </x:c>
      <x:c r="C801" s="9" t="n">
        <x:v>4</x:v>
      </x:c>
      <x:c r="D801" s="9" t="n">
        <x:f>SUM('RawResults'!M6489,'RawResults'!M6490,'RawResults'!M6491,'RawResults'!M6492)</x:f>
        <x:v>3</x:v>
      </x:c>
      <x:c r="E801" s="15" t="n">
        <x:f>D801/C801</x:f>
        <x:v>0.75</x:v>
      </x:c>
      <x:c r="F801" s="9" t="n">
        <x:f>IF(D801=C801,1,0)</x:f>
        <x:v>0</x:v>
      </x:c>
      <x:c r="G801" s="9" t="n">
        <x:f>SUM('RawResults'!Q6489,'RawResults'!Q6490,'RawResults'!Q6491,'RawResults'!Q6492)</x:f>
        <x:v>3</x:v>
      </x:c>
      <x:c r="H801" s="15" t="n">
        <x:f>G801/C801</x:f>
        <x:v>0.75</x:v>
      </x:c>
      <x:c r="I801" s="9" t="n">
        <x:f>IF(G801=C801,1,0)</x:f>
        <x:v>0</x:v>
      </x:c>
      <x:c r="J801" s="9" t="n">
        <x:f>G801-D801</x:f>
        <x:v>0</x:v>
      </x:c>
    </x:row>
    <x:row r="802" ht="23" customHeight="1">
      <x:c r="A802" s="9" t="str">
        <x:v>SINGLESHOT</x:v>
      </x:c>
      <x:c r="B802" s="9" t="str">
        <x:v>TRF-123</x:v>
      </x:c>
      <x:c r="C802" s="9" t="n">
        <x:v>5</x:v>
      </x:c>
      <x:c r="D802" s="9" t="n">
        <x:f>SUM('RawResults'!M6493,'RawResults'!M6494,'RawResults'!M6495,'RawResults'!M6496,'RawResults'!M6497)</x:f>
        <x:v>4</x:v>
      </x:c>
      <x:c r="E802" s="15" t="n">
        <x:f>D802/C802</x:f>
        <x:v>0.8</x:v>
      </x:c>
      <x:c r="F802" s="9" t="n">
        <x:f>IF(D802=C802,1,0)</x:f>
        <x:v>0</x:v>
      </x:c>
      <x:c r="G802" s="9" t="n">
        <x:f>SUM('RawResults'!Q6493,'RawResults'!Q6494,'RawResults'!Q6495,'RawResults'!Q6496,'RawResults'!Q6497)</x:f>
        <x:v>4</x:v>
      </x:c>
      <x:c r="H802" s="15" t="n">
        <x:f>G802/C802</x:f>
        <x:v>0.8</x:v>
      </x:c>
      <x:c r="I802" s="9" t="n">
        <x:f>IF(G802=C802,1,0)</x:f>
        <x:v>0</x:v>
      </x:c>
      <x:c r="J802" s="9" t="n">
        <x:f>G802-D802</x:f>
        <x:v>0</x:v>
      </x:c>
    </x:row>
    <x:row r="803" ht="23" customHeight="1">
      <x:c r="A803" s="9" t="str">
        <x:v>SINGLESHOT</x:v>
      </x:c>
      <x:c r="B803" s="9" t="str">
        <x:v>TRF-126</x:v>
      </x:c>
      <x:c r="C803" s="9" t="n">
        <x:v>8</x:v>
      </x:c>
      <x:c r="D803" s="9" t="n">
        <x:f>SUM('RawResults'!M6498,'RawResults'!M6499,'RawResults'!M6500,'RawResults'!M6501,'RawResults'!M6502,'RawResults'!M6503,'RawResults'!M6504,'RawResults'!M6505)</x:f>
        <x:v>8</x:v>
      </x:c>
      <x:c r="E803" s="15" t="n">
        <x:f>D803/C803</x:f>
        <x:v>1</x:v>
      </x:c>
      <x:c r="F803" s="9" t="n">
        <x:f>IF(D803=C803,1,0)</x:f>
        <x:v>1</x:v>
      </x:c>
      <x:c r="G803" s="9" t="n">
        <x:f>SUM('RawResults'!Q6498,'RawResults'!Q6499,'RawResults'!Q6500,'RawResults'!Q6501,'RawResults'!Q6502,'RawResults'!Q6503,'RawResults'!Q6504,'RawResults'!Q6505)</x:f>
        <x:v>8</x:v>
      </x:c>
      <x:c r="H803" s="15" t="n">
        <x:f>G803/C803</x:f>
        <x:v>1</x:v>
      </x:c>
      <x:c r="I803" s="9" t="n">
        <x:f>IF(G803=C803,1,0)</x:f>
        <x:v>1</x:v>
      </x:c>
      <x:c r="J803" s="9" t="n">
        <x:f>G803-D803</x:f>
        <x:v>0</x:v>
      </x:c>
    </x:row>
    <x:row r="804" ht="23" customHeight="1">
      <x:c r="A804" s="9" t="str">
        <x:v>SINGLESHOT</x:v>
      </x:c>
      <x:c r="B804" s="9" t="str">
        <x:v>TRF-127</x:v>
      </x:c>
      <x:c r="C804" s="9" t="n">
        <x:v>6</x:v>
      </x:c>
      <x:c r="D804" s="9" t="n">
        <x:f>SUM('RawResults'!M6506,'RawResults'!M6507,'RawResults'!M6508,'RawResults'!M6509,'RawResults'!M6510,'RawResults'!M6511)</x:f>
        <x:v>6</x:v>
      </x:c>
      <x:c r="E804" s="15" t="n">
        <x:f>D804/C804</x:f>
        <x:v>1</x:v>
      </x:c>
      <x:c r="F804" s="9" t="n">
        <x:f>IF(D804=C804,1,0)</x:f>
        <x:v>1</x:v>
      </x:c>
      <x:c r="G804" s="9" t="n">
        <x:f>SUM('RawResults'!Q6506,'RawResults'!Q6507,'RawResults'!Q6508,'RawResults'!Q6509,'RawResults'!Q6510,'RawResults'!Q6511)</x:f>
        <x:v>6</x:v>
      </x:c>
      <x:c r="H804" s="15" t="n">
        <x:f>G804/C804</x:f>
        <x:v>1</x:v>
      </x:c>
      <x:c r="I804" s="9" t="n">
        <x:f>IF(G804=C804,1,0)</x:f>
        <x:v>1</x:v>
      </x:c>
      <x:c r="J804" s="9" t="n">
        <x:f>G804-D804</x:f>
        <x:v>0</x:v>
      </x:c>
    </x:row>
    <x:row r="805" ht="23" customHeight="1">
      <x:c r="A805" s="9" t="str">
        <x:v>SINGLESHOT</x:v>
      </x:c>
      <x:c r="B805" s="9" t="str">
        <x:v>TRF-128</x:v>
      </x:c>
      <x:c r="C805" s="9" t="n">
        <x:v>9</x:v>
      </x:c>
      <x:c r="D805" s="9" t="n">
        <x:f>SUM('RawResults'!M6512,'RawResults'!M6513,'RawResults'!M6514,'RawResults'!M6515,'RawResults'!M6516,'RawResults'!M6517,'RawResults'!M6518,'RawResults'!M6519,'RawResults'!M6520)</x:f>
        <x:v>9</x:v>
      </x:c>
      <x:c r="E805" s="15" t="n">
        <x:f>D805/C805</x:f>
        <x:v>1</x:v>
      </x:c>
      <x:c r="F805" s="9" t="n">
        <x:f>IF(D805=C805,1,0)</x:f>
        <x:v>1</x:v>
      </x:c>
      <x:c r="G805" s="9" t="n">
        <x:f>SUM('RawResults'!Q6512,'RawResults'!Q6513,'RawResults'!Q6514,'RawResults'!Q6515,'RawResults'!Q6516,'RawResults'!Q6517,'RawResults'!Q6518,'RawResults'!Q6519,'RawResults'!Q6520)</x:f>
        <x:v>9</x:v>
      </x:c>
      <x:c r="H805" s="15" t="n">
        <x:f>G805/C805</x:f>
        <x:v>1</x:v>
      </x:c>
      <x:c r="I805" s="9" t="n">
        <x:f>IF(G805=C805,1,0)</x:f>
        <x:v>1</x:v>
      </x:c>
      <x:c r="J805" s="9" t="n">
        <x:f>G805-D805</x:f>
        <x:v>0</x:v>
      </x:c>
    </x:row>
    <x:row r="806" ht="23" customHeight="1">
      <x:c r="A806" s="9" t="str">
        <x:v>SINGLESHOT</x:v>
      </x:c>
      <x:c r="B806" s="9" t="str">
        <x:v>TRF-129</x:v>
      </x:c>
      <x:c r="C806" s="9" t="n">
        <x:v>5</x:v>
      </x:c>
      <x:c r="D806" s="9" t="n">
        <x:f>SUM('RawResults'!M6521,'RawResults'!M6522,'RawResults'!M6523,'RawResults'!M6524,'RawResults'!M6525)</x:f>
        <x:v>5</x:v>
      </x:c>
      <x:c r="E806" s="15" t="n">
        <x:f>D806/C806</x:f>
        <x:v>1</x:v>
      </x:c>
      <x:c r="F806" s="9" t="n">
        <x:f>IF(D806=C806,1,0)</x:f>
        <x:v>1</x:v>
      </x:c>
      <x:c r="G806" s="9" t="n">
        <x:f>SUM('RawResults'!Q6521,'RawResults'!Q6522,'RawResults'!Q6523,'RawResults'!Q6524,'RawResults'!Q6525)</x:f>
        <x:v>5</x:v>
      </x:c>
      <x:c r="H806" s="15" t="n">
        <x:f>G806/C806</x:f>
        <x:v>1</x:v>
      </x:c>
      <x:c r="I806" s="9" t="n">
        <x:f>IF(G806=C806,1,0)</x:f>
        <x:v>1</x:v>
      </x:c>
      <x:c r="J806" s="9" t="n">
        <x:f>G806-D806</x:f>
        <x:v>0</x:v>
      </x:c>
    </x:row>
    <x:row r="807" ht="23" customHeight="1">
      <x:c r="A807" s="9" t="str">
        <x:v>SINGLESHOT</x:v>
      </x:c>
      <x:c r="B807" s="9" t="str">
        <x:v>TRF-130</x:v>
      </x:c>
      <x:c r="C807" s="9" t="n">
        <x:v>12</x:v>
      </x:c>
      <x:c r="D807" s="9" t="n">
        <x:f>SUM('RawResults'!M6526,'RawResults'!M6527,'RawResults'!M6528,'RawResults'!M6529,'RawResults'!M6530,'RawResults'!M6531,'RawResults'!M6532,'RawResults'!M6533,'RawResults'!M6534,'RawResults'!M6535,'RawResults'!M6536,'RawResults'!M6537)</x:f>
        <x:v>0</x:v>
      </x:c>
      <x:c r="E807" s="15" t="n">
        <x:f>D807/C807</x:f>
        <x:v>0</x:v>
      </x:c>
      <x:c r="F807" s="9" t="n">
        <x:f>IF(D807=C807,1,0)</x:f>
        <x:v>0</x:v>
      </x:c>
      <x:c r="G807" s="9" t="n">
        <x:f>SUM('RawResults'!Q6526,'RawResults'!Q6527,'RawResults'!Q6528,'RawResults'!Q6529,'RawResults'!Q6530,'RawResults'!Q6531,'RawResults'!Q6532,'RawResults'!Q6533,'RawResults'!Q6534,'RawResults'!Q6535,'RawResults'!Q6536,'RawResults'!Q6537)</x:f>
        <x:v>0</x:v>
      </x:c>
      <x:c r="H807" s="15" t="n">
        <x:f>G807/C807</x:f>
        <x:v>0</x:v>
      </x:c>
      <x:c r="I807" s="9" t="n">
        <x:f>IF(G807=C807,1,0)</x:f>
        <x:v>0</x:v>
      </x:c>
      <x:c r="J807" s="9" t="n">
        <x:f>G807-D807</x:f>
        <x:v>0</x:v>
      </x:c>
    </x:row>
    <x:row r="808" ht="23" customHeight="1">
      <x:c r="A808" s="9" t="str">
        <x:v>SINGLESHOT</x:v>
      </x:c>
      <x:c r="B808" s="9" t="str">
        <x:v>TRF-131</x:v>
      </x:c>
      <x:c r="C808" s="9" t="n">
        <x:v>4</x:v>
      </x:c>
      <x:c r="D808" s="9" t="n">
        <x:f>SUM('RawResults'!M6538,'RawResults'!M6539,'RawResults'!M6540,'RawResults'!M6541)</x:f>
        <x:v>2</x:v>
      </x:c>
      <x:c r="E808" s="15" t="n">
        <x:f>D808/C808</x:f>
        <x:v>0.5</x:v>
      </x:c>
      <x:c r="F808" s="9" t="n">
        <x:f>IF(D808=C808,1,0)</x:f>
        <x:v>0</x:v>
      </x:c>
      <x:c r="G808" s="9" t="n">
        <x:f>SUM('RawResults'!Q6538,'RawResults'!Q6539,'RawResults'!Q6540,'RawResults'!Q6541)</x:f>
        <x:v>2</x:v>
      </x:c>
      <x:c r="H808" s="15" t="n">
        <x:f>G808/C808</x:f>
        <x:v>0.5</x:v>
      </x:c>
      <x:c r="I808" s="9" t="n">
        <x:f>IF(G808=C808,1,0)</x:f>
        <x:v>0</x:v>
      </x:c>
      <x:c r="J808" s="9" t="n">
        <x:f>G808-D808</x:f>
        <x:v>0</x:v>
      </x:c>
    </x:row>
    <x:row r="809" ht="23" customHeight="1">
      <x:c r="A809" s="9" t="str">
        <x:v>SINGLESHOT</x:v>
      </x:c>
      <x:c r="B809" s="9" t="str">
        <x:v>TRF-132</x:v>
      </x:c>
      <x:c r="C809" s="9" t="n">
        <x:v>8</x:v>
      </x:c>
      <x:c r="D809" s="9" t="n">
        <x:f>SUM('RawResults'!M6542,'RawResults'!M6543,'RawResults'!M6544,'RawResults'!M6545,'RawResults'!M6546,'RawResults'!M6547,'RawResults'!M6548,'RawResults'!M6549)</x:f>
        <x:v>6</x:v>
      </x:c>
      <x:c r="E809" s="15" t="n">
        <x:f>D809/C809</x:f>
        <x:v>0.75</x:v>
      </x:c>
      <x:c r="F809" s="9" t="n">
        <x:f>IF(D809=C809,1,0)</x:f>
        <x:v>0</x:v>
      </x:c>
      <x:c r="G809" s="9" t="n">
        <x:f>SUM('RawResults'!Q6542,'RawResults'!Q6543,'RawResults'!Q6544,'RawResults'!Q6545,'RawResults'!Q6546,'RawResults'!Q6547,'RawResults'!Q6548,'RawResults'!Q6549)</x:f>
        <x:v>6</x:v>
      </x:c>
      <x:c r="H809" s="15" t="n">
        <x:f>G809/C809</x:f>
        <x:v>0.75</x:v>
      </x:c>
      <x:c r="I809" s="9" t="n">
        <x:f>IF(G809=C809,1,0)</x:f>
        <x:v>0</x:v>
      </x:c>
      <x:c r="J809" s="9" t="n">
        <x:f>G809-D809</x:f>
        <x:v>0</x:v>
      </x:c>
    </x:row>
    <x:row r="810" ht="23" customHeight="1">
      <x:c r="A810" s="9" t="str">
        <x:v>SINGLESHOT</x:v>
      </x:c>
      <x:c r="B810" s="9" t="str">
        <x:v>TRF-133</x:v>
      </x:c>
      <x:c r="C810" s="9" t="n">
        <x:v>15</x:v>
      </x:c>
      <x:c r="D810" s="9" t="n">
        <x:f>SUM('RawResults'!M6550,'RawResults'!M6551,'RawResults'!M6552,'RawResults'!M6553,'RawResults'!M6554,'RawResults'!M6555,'RawResults'!M6556,'RawResults'!M6557,'RawResults'!M6558,'RawResults'!M6559,'RawResults'!M6560,'RawResults'!M6561,'RawResults'!M6562,'RawResults'!M6563,'RawResults'!M6564)</x:f>
        <x:v>13</x:v>
      </x:c>
      <x:c r="E810" s="15" t="n">
        <x:f>D810/C810</x:f>
        <x:v>0.8666666666666667</x:v>
      </x:c>
      <x:c r="F810" s="9" t="n">
        <x:f>IF(D810=C810,1,0)</x:f>
        <x:v>0</x:v>
      </x:c>
      <x:c r="G810" s="9" t="n">
        <x:f>SUM('RawResults'!Q6550,'RawResults'!Q6551,'RawResults'!Q6552,'RawResults'!Q6553,'RawResults'!Q6554,'RawResults'!Q6555,'RawResults'!Q6556,'RawResults'!Q6557,'RawResults'!Q6558,'RawResults'!Q6559,'RawResults'!Q6560,'RawResults'!Q6561,'RawResults'!Q6562,'RawResults'!Q6563,'RawResults'!Q6564)</x:f>
        <x:v>13</x:v>
      </x:c>
      <x:c r="H810" s="15" t="n">
        <x:f>G810/C810</x:f>
        <x:v>0.8666666666666667</x:v>
      </x:c>
      <x:c r="I810" s="9" t="n">
        <x:f>IF(G810=C810,1,0)</x:f>
        <x:v>0</x:v>
      </x:c>
      <x:c r="J810" s="9" t="n">
        <x:f>G810-D810</x:f>
        <x:v>0</x:v>
      </x:c>
    </x:row>
  </x:sheetData>
  <x:pageMargins left="0.7" right="0.7" top="0.75" bottom="0.75" header="0.3" footer="0.3"/>
  <x:tableParts count="1">
    <x:tablePart xmlns:r="http://schemas.openxmlformats.org/officeDocument/2006/relationships" r:id="R6ebffdd529894013"/>
  </x:tableParts>
</x:worksheet>
</file>

<file path=xl/worksheets/sheet8.xml><?xml version="1.0" encoding="utf-8"?>
<x:worksheet xmlns:x="http://schemas.openxmlformats.org/spreadsheetml/2006/main">
  <x:sheetViews>
    <x:sheetView showGridLines="0" workbookViewId="0">
      <x:pane xSplit="3" ySplit="6" topLeftCell="D7" activePane="bottomRight" state="frozen"/>
    </x:sheetView>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70" hidden="0" customWidth="1"/>
  </x:cols>
  <x:sheetData>
    <x:row r="1">
      <x:c r="A1" s="1"/>
      <x:c r="B1" s="1"/>
      <x:c r="C1" s="1"/>
      <x:c r="D1" s="1"/>
      <x:c r="E1" s="1"/>
      <x:c r="F1" s="1"/>
      <x:c r="G1" s="1"/>
      <x:c r="H1" s="1"/>
      <x:c r="I1" s="1"/>
      <x:c r="J1" s="1"/>
      <x:c r="K1" s="1"/>
      <x:c r="L1" s="1"/>
      <x:c r="M1" s="1"/>
      <x:c r="N1" s="1"/>
      <x:c r="O1" s="1"/>
      <x:c r="P1" s="1"/>
      <x:c r="Q1" s="1"/>
      <x:c r="R1" s="1"/>
      <x:c r="S1" s="1"/>
      <x:c r="T1" s="1"/>
      <x:c r="U1" s="1"/>
      <x:c r="V1" s="1"/>
    </x:row>
    <x:row r="2">
      <x:c r="A2" s="2" t="str">
        <x:v>Original RUN_01 observations with label-only recalculation</x:v>
      </x:c>
      <x:c r="B2" s="1"/>
      <x:c r="C2" s="1"/>
      <x:c r="D2" s="1"/>
      <x:c r="E2" s="1"/>
      <x:c r="F2" s="1"/>
      <x:c r="G2" s="1"/>
      <x:c r="H2" s="1"/>
      <x:c r="I2" s="1"/>
      <x:c r="J2" s="1"/>
      <x:c r="K2" s="1"/>
      <x:c r="L2" s="1"/>
      <x:c r="M2" s="1"/>
      <x:c r="N2" s="1"/>
      <x:c r="O2" s="1"/>
      <x:c r="P2" s="1"/>
      <x:c r="Q2" s="1"/>
      <x:c r="R2" s="1"/>
      <x:c r="S2" s="1"/>
      <x:c r="T2" s="1"/>
      <x:c r="U2" s="1"/>
      <x:c r="V2" s="1"/>
    </x:row>
    <x:row r="3">
      <x:c r="A3" s="1" t="str">
        <x:v>Recorded actual verdicts never change when a label changes. RDF edits require a fresh offline evaluation.</x:v>
      </x:c>
      <x:c r="B3" s="1"/>
      <x:c r="C3" s="1"/>
      <x:c r="D3" s="1"/>
      <x:c r="E3" s="1"/>
      <x:c r="F3" s="1"/>
      <x:c r="G3" s="1"/>
      <x:c r="H3" s="1"/>
      <x:c r="I3" s="1"/>
      <x:c r="J3" s="1"/>
      <x:c r="K3" s="1"/>
      <x:c r="L3" s="1"/>
      <x:c r="M3" s="1"/>
      <x:c r="N3" s="1"/>
      <x:c r="O3" s="1"/>
      <x:c r="P3" s="1"/>
      <x:c r="Q3" s="1"/>
      <x:c r="R3" s="1"/>
      <x:c r="S3" s="1"/>
      <x:c r="T3" s="1"/>
      <x:c r="U3" s="1"/>
      <x:c r="V3" s="1"/>
    </x:row>
    <x:row r="4">
      <x:c r="A4" s="3"/>
      <x:c r="B4" s="3"/>
      <x:c r="C4" s="3"/>
      <x:c r="D4" s="3"/>
      <x:c r="E4" s="3"/>
      <x:c r="F4" s="3"/>
      <x:c r="G4" s="3"/>
      <x:c r="H4" s="3"/>
      <x:c r="I4" s="3"/>
      <x:c r="J4" s="3"/>
      <x:c r="K4" s="3"/>
      <x:c r="L4" s="3"/>
      <x:c r="M4" s="3"/>
      <x:c r="N4" s="3"/>
      <x:c r="O4" s="3"/>
      <x:c r="P4" s="3"/>
      <x:c r="Q4" s="3"/>
      <x:c r="R4" s="3"/>
      <x:c r="S4" s="3"/>
      <x:c r="T4" s="3"/>
      <x:c r="U4" s="3"/>
      <x:c r="V4" s="3"/>
    </x:row>
    <x:row r="5">
      <x:c r="A5" s="1"/>
      <x:c r="B5" s="1"/>
      <x:c r="C5" s="1"/>
      <x:c r="D5" s="1"/>
      <x:c r="E5" s="1"/>
      <x:c r="F5" s="1"/>
      <x:c r="G5" s="1"/>
      <x:c r="H5" s="1"/>
      <x:c r="I5" s="1"/>
      <x:c r="J5" s="1"/>
      <x:c r="K5" s="1"/>
      <x:c r="L5" s="1"/>
      <x:c r="M5" s="1"/>
      <x:c r="N5" s="1"/>
      <x:c r="O5" s="1"/>
      <x:c r="P5" s="1"/>
      <x:c r="Q5" s="1"/>
      <x:c r="R5" s="1"/>
      <x:c r="S5" s="1"/>
      <x:c r="T5" s="1"/>
      <x:c r="U5" s="1"/>
      <x:c r="V5" s="1"/>
    </x:row>
    <x:row r="6" ht="44" customHeight="1">
      <x:c r="A6" s="8" t="str">
        <x:v>Architecture</x:v>
      </x:c>
      <x:c r="B6" s="8" t="str">
        <x:v>Requirement ID</x:v>
      </x:c>
      <x:c r="C6" s="8" t="str">
        <x:v>Case ID</x:v>
      </x:c>
      <x:c r="D6" s="8" t="str">
        <x:v>Generation run</x:v>
      </x:c>
      <x:c r="E6" s="8" t="str">
        <x:v>Output origin</x:v>
      </x:c>
      <x:c r="F6" s="8" t="str">
        <x:v>Original expected</x:v>
      </x:c>
      <x:c r="G6" s="8" t="str">
        <x:v>Recorded actual verdict</x:v>
      </x:c>
      <x:c r="H6" s="8" t="str">
        <x:v>Recorded execution status</x:v>
      </x:c>
      <x:c r="I6" s="8" t="str">
        <x:v>Recorded parse status</x:v>
      </x:c>
      <x:c r="J6" s="8" t="str">
        <x:v>Original generation status</x:v>
      </x:c>
      <x:c r="K6" s="8" t="str">
        <x:v>Shape SHA-256</x:v>
      </x:c>
      <x:c r="L6" s="8" t="str">
        <x:v>Source ledger</x:v>
      </x:c>
      <x:c r="M6" s="8" t="str">
        <x:v>Original correct (1/0)</x:v>
      </x:c>
      <x:c r="N6" s="8" t="str">
        <x:v>Original wrong PASS (1/0)</x:v>
      </x:c>
      <x:c r="O6" s="8" t="str">
        <x:v>Original wrong FAIL (1/0)</x:v>
      </x:c>
      <x:c r="P6" s="8" t="str">
        <x:v>Effective expected</x:v>
      </x:c>
      <x:c r="Q6" s="8" t="str">
        <x:v>Label-adjusted correct (1/0)</x:v>
      </x:c>
      <x:c r="R6" s="8" t="str">
        <x:v>Label-adjusted wrong PASS (1/0)</x:v>
      </x:c>
      <x:c r="S6" s="8" t="str">
        <x:v>Label-adjusted wrong FAIL (1/0)</x:v>
      </x:c>
      <x:c r="T6" s="8" t="str">
        <x:v>Executed (1/0)</x:v>
      </x:c>
      <x:c r="U6" s="8" t="str">
        <x:v>Cases in requirement</x:v>
      </x:c>
      <x:c r="V6" s="8" t="str">
        <x:v>Shape path</x:v>
      </x:c>
    </x:row>
    <x:row r="7" ht="22" customHeight="1">
      <x:c r="A7" s="10" t="str">
        <x:v>V2_FALLBACK25</x:v>
      </x:c>
      <x:c r="B7" s="10" t="str">
        <x:v>I2-001</x:v>
      </x:c>
      <x:c r="C7" s="10" t="str">
        <x:v>I2-001-F01</x:v>
      </x:c>
      <x:c r="D7" s="10" t="str">
        <x:v>RUN_01</x:v>
      </x:c>
      <x:c r="E7" s="10" t="str">
        <x:v>ORIGINAL_LEDGER</x:v>
      </x:c>
      <x:c r="F7" s="10" t="str">
        <x:v>FAIL</x:v>
      </x:c>
      <x:c r="G7" s="10" t="str">
        <x:v>FAIL</x:v>
      </x:c>
      <x:c r="H7" s="10" t="str">
        <x:v>EXECUTED</x:v>
      </x:c>
      <x:c r="I7" s="10" t="str">
        <x:v>PARSED</x:v>
      </x:c>
      <x:c r="J7" s="10" t="str">
        <x:v>GENERATION_ACCEPTED</x:v>
      </x:c>
      <x:c r="K7" s="10" t="str">
        <x:v>8f0f1dbd77beedce76cba0babc3b3773bdc410fc1a5dc6344a89bce3a7ee2741</x:v>
      </x:c>
      <x:c r="L7" s="10" t="str">
        <x:v>full_repair_v2</x:v>
      </x:c>
      <x:c r="M7" s="10" t="n">
        <x:v>1</x:v>
      </x:c>
      <x:c r="N7" s="10" t="n">
        <x:v>0</x:v>
      </x:c>
      <x:c r="O7" s="10" t="n">
        <x:v>0</x:v>
      </x:c>
      <x:c r="P7" s="9" t="str">
        <x:f>'CaseReview'!U7</x:f>
        <x:v>FAIL</x:v>
      </x:c>
      <x:c r="Q7" s="9" t="n">
        <x:f>IF(AND(T7=1,G7=P7),1,0)</x:f>
        <x:v>1</x:v>
      </x:c>
      <x:c r="R7" s="9" t="n">
        <x:f>IF(AND(T7=1,G7="PASS",P7="FAIL"),1,0)</x:f>
        <x:v>0</x:v>
      </x:c>
      <x:c r="S7" s="9" t="n">
        <x:f>IF(AND(T7=1,G7="FAIL",P7="PASS"),1,0)</x:f>
        <x:v>0</x:v>
      </x:c>
      <x:c r="T7" s="9" t="n">
        <x:v>1</x:v>
      </x:c>
      <x:c r="U7" s="9" t="n">
        <x:v>6</x:v>
      </x:c>
      <x:c r="V7" s="9" t="str">
        <x:v>MVP/SHACL_GENERATION_PIPELINE/experiments/FULL_REPAIR_V2/RUN_01/runs/RUN-I2-001-20260915T092108806675Z/final/final_shape.ttl</x:v>
      </x:c>
    </x:row>
    <x:row r="8" ht="22" customHeight="1">
      <x:c r="A8" s="10" t="str">
        <x:v>V2_FALLBACK25</x:v>
      </x:c>
      <x:c r="B8" s="10" t="str">
        <x:v>I2-001</x:v>
      </x:c>
      <x:c r="C8" s="10" t="str">
        <x:v>I2-001-F02</x:v>
      </x:c>
      <x:c r="D8" s="10" t="str">
        <x:v>RUN_01</x:v>
      </x:c>
      <x:c r="E8" s="10" t="str">
        <x:v>ORIGINAL_LEDGER</x:v>
      </x:c>
      <x:c r="F8" s="10" t="str">
        <x:v>FAIL</x:v>
      </x:c>
      <x:c r="G8" s="10" t="str">
        <x:v>FAIL</x:v>
      </x:c>
      <x:c r="H8" s="10" t="str">
        <x:v>EXECUTED</x:v>
      </x:c>
      <x:c r="I8" s="10" t="str">
        <x:v>PARSED</x:v>
      </x:c>
      <x:c r="J8" s="10" t="str">
        <x:v>GENERATION_ACCEPTED</x:v>
      </x:c>
      <x:c r="K8" s="10" t="str">
        <x:v>8f0f1dbd77beedce76cba0babc3b3773bdc410fc1a5dc6344a89bce3a7ee2741</x:v>
      </x:c>
      <x:c r="L8" s="10" t="str">
        <x:v>full_repair_v2</x:v>
      </x:c>
      <x:c r="M8" s="10" t="n">
        <x:v>1</x:v>
      </x:c>
      <x:c r="N8" s="10" t="n">
        <x:v>0</x:v>
      </x:c>
      <x:c r="O8" s="10" t="n">
        <x:v>0</x:v>
      </x:c>
      <x:c r="P8" s="9" t="str">
        <x:f>'CaseReview'!U8</x:f>
        <x:v>FAIL</x:v>
      </x:c>
      <x:c r="Q8" s="9" t="n">
        <x:f>IF(AND(T8=1,G8=P8),1,0)</x:f>
        <x:v>1</x:v>
      </x:c>
      <x:c r="R8" s="9" t="n">
        <x:f>IF(AND(T8=1,G8="PASS",P8="FAIL"),1,0)</x:f>
        <x:v>0</x:v>
      </x:c>
      <x:c r="S8" s="9" t="n">
        <x:f>IF(AND(T8=1,G8="FAIL",P8="PASS"),1,0)</x:f>
        <x:v>0</x:v>
      </x:c>
      <x:c r="T8" s="9" t="n">
        <x:v>1</x:v>
      </x:c>
      <x:c r="U8" s="9" t="n">
        <x:v>6</x:v>
      </x:c>
      <x:c r="V8" s="9" t="str">
        <x:v>MVP/SHACL_GENERATION_PIPELINE/experiments/FULL_REPAIR_V2/RUN_01/runs/RUN-I2-001-20260915T092108806675Z/final/final_shape.ttl</x:v>
      </x:c>
    </x:row>
    <x:row r="9" ht="22" customHeight="1">
      <x:c r="A9" s="10" t="str">
        <x:v>V2_FALLBACK25</x:v>
      </x:c>
      <x:c r="B9" s="10" t="str">
        <x:v>I2-001</x:v>
      </x:c>
      <x:c r="C9" s="10" t="str">
        <x:v>I2-001-F03</x:v>
      </x:c>
      <x:c r="D9" s="10" t="str">
        <x:v>RUN_01</x:v>
      </x:c>
      <x:c r="E9" s="10" t="str">
        <x:v>ORIGINAL_LEDGER</x:v>
      </x:c>
      <x:c r="F9" s="10" t="str">
        <x:v>FAIL</x:v>
      </x:c>
      <x:c r="G9" s="10" t="str">
        <x:v>FAIL</x:v>
      </x:c>
      <x:c r="H9" s="10" t="str">
        <x:v>EXECUTED</x:v>
      </x:c>
      <x:c r="I9" s="10" t="str">
        <x:v>PARSED</x:v>
      </x:c>
      <x:c r="J9" s="10" t="str">
        <x:v>GENERATION_ACCEPTED</x:v>
      </x:c>
      <x:c r="K9" s="10" t="str">
        <x:v>8f0f1dbd77beedce76cba0babc3b3773bdc410fc1a5dc6344a89bce3a7ee2741</x:v>
      </x:c>
      <x:c r="L9" s="10" t="str">
        <x:v>full_repair_v2</x:v>
      </x:c>
      <x:c r="M9" s="10" t="n">
        <x:v>1</x:v>
      </x:c>
      <x:c r="N9" s="10" t="n">
        <x:v>0</x:v>
      </x:c>
      <x:c r="O9" s="10" t="n">
        <x:v>0</x:v>
      </x:c>
      <x:c r="P9" s="9" t="str">
        <x:f>'CaseReview'!U9</x:f>
        <x:v>FAIL</x:v>
      </x:c>
      <x:c r="Q9" s="9" t="n">
        <x:f>IF(AND(T9=1,G9=P9),1,0)</x:f>
        <x:v>1</x:v>
      </x:c>
      <x:c r="R9" s="9" t="n">
        <x:f>IF(AND(T9=1,G9="PASS",P9="FAIL"),1,0)</x:f>
        <x:v>0</x:v>
      </x:c>
      <x:c r="S9" s="9" t="n">
        <x:f>IF(AND(T9=1,G9="FAIL",P9="PASS"),1,0)</x:f>
        <x:v>0</x:v>
      </x:c>
      <x:c r="T9" s="9" t="n">
        <x:v>1</x:v>
      </x:c>
      <x:c r="U9" s="9" t="n">
        <x:v>6</x:v>
      </x:c>
      <x:c r="V9" s="9" t="str">
        <x:v>MVP/SHACL_GENERATION_PIPELINE/experiments/FULL_REPAIR_V2/RUN_01/runs/RUN-I2-001-20260915T092108806675Z/final/final_shape.ttl</x:v>
      </x:c>
    </x:row>
    <x:row r="10" ht="22" customHeight="1">
      <x:c r="A10" s="10" t="str">
        <x:v>V2_FALLBACK25</x:v>
      </x:c>
      <x:c r="B10" s="10" t="str">
        <x:v>I2-001</x:v>
      </x:c>
      <x:c r="C10" s="10" t="str">
        <x:v>I2-001-P01</x:v>
      </x:c>
      <x:c r="D10" s="10" t="str">
        <x:v>RUN_01</x:v>
      </x:c>
      <x:c r="E10" s="10" t="str">
        <x:v>ORIGINAL_LEDGER</x:v>
      </x:c>
      <x:c r="F10" s="10" t="str">
        <x:v>PASS</x:v>
      </x:c>
      <x:c r="G10" s="10" t="str">
        <x:v>PASS</x:v>
      </x:c>
      <x:c r="H10" s="10" t="str">
        <x:v>EXECUTED</x:v>
      </x:c>
      <x:c r="I10" s="10" t="str">
        <x:v>PARSED</x:v>
      </x:c>
      <x:c r="J10" s="10" t="str">
        <x:v>GENERATION_ACCEPTED</x:v>
      </x:c>
      <x:c r="K10" s="10" t="str">
        <x:v>8f0f1dbd77beedce76cba0babc3b3773bdc410fc1a5dc6344a89bce3a7ee2741</x:v>
      </x:c>
      <x:c r="L10" s="10" t="str">
        <x:v>full_repair_v2</x:v>
      </x:c>
      <x:c r="M10" s="10" t="n">
        <x:v>1</x:v>
      </x:c>
      <x:c r="N10" s="10" t="n">
        <x:v>0</x:v>
      </x:c>
      <x:c r="O10" s="10" t="n">
        <x:v>0</x:v>
      </x:c>
      <x:c r="P10" s="9" t="str">
        <x:f>'CaseReview'!U10</x:f>
        <x:v>PASS</x:v>
      </x:c>
      <x:c r="Q10" s="9" t="n">
        <x:f>IF(AND(T10=1,G10=P10),1,0)</x:f>
        <x:v>1</x:v>
      </x:c>
      <x:c r="R10" s="9" t="n">
        <x:f>IF(AND(T10=1,G10="PASS",P10="FAIL"),1,0)</x:f>
        <x:v>0</x:v>
      </x:c>
      <x:c r="S10" s="9" t="n">
        <x:f>IF(AND(T10=1,G10="FAIL",P10="PASS"),1,0)</x:f>
        <x:v>0</x:v>
      </x:c>
      <x:c r="T10" s="9" t="n">
        <x:v>1</x:v>
      </x:c>
      <x:c r="U10" s="9" t="n">
        <x:v>6</x:v>
      </x:c>
      <x:c r="V10" s="9" t="str">
        <x:v>MVP/SHACL_GENERATION_PIPELINE/experiments/FULL_REPAIR_V2/RUN_01/runs/RUN-I2-001-20260915T092108806675Z/final/final_shape.ttl</x:v>
      </x:c>
    </x:row>
    <x:row r="11" ht="22" customHeight="1">
      <x:c r="A11" s="10" t="str">
        <x:v>V2_FALLBACK25</x:v>
      </x:c>
      <x:c r="B11" s="10" t="str">
        <x:v>I2-001</x:v>
      </x:c>
      <x:c r="C11" s="10" t="str">
        <x:v>I2-001-P02</x:v>
      </x:c>
      <x:c r="D11" s="10" t="str">
        <x:v>RUN_01</x:v>
      </x:c>
      <x:c r="E11" s="10" t="str">
        <x:v>ORIGINAL_LEDGER</x:v>
      </x:c>
      <x:c r="F11" s="10" t="str">
        <x:v>PASS</x:v>
      </x:c>
      <x:c r="G11" s="10" t="str">
        <x:v>PASS</x:v>
      </x:c>
      <x:c r="H11" s="10" t="str">
        <x:v>EXECUTED</x:v>
      </x:c>
      <x:c r="I11" s="10" t="str">
        <x:v>PARSED</x:v>
      </x:c>
      <x:c r="J11" s="10" t="str">
        <x:v>GENERATION_ACCEPTED</x:v>
      </x:c>
      <x:c r="K11" s="10" t="str">
        <x:v>8f0f1dbd77beedce76cba0babc3b3773bdc410fc1a5dc6344a89bce3a7ee2741</x:v>
      </x:c>
      <x:c r="L11" s="10" t="str">
        <x:v>full_repair_v2</x:v>
      </x:c>
      <x:c r="M11" s="10" t="n">
        <x:v>1</x:v>
      </x:c>
      <x:c r="N11" s="10" t="n">
        <x:v>0</x:v>
      </x:c>
      <x:c r="O11" s="10" t="n">
        <x:v>0</x:v>
      </x:c>
      <x:c r="P11" s="9" t="str">
        <x:f>'CaseReview'!U11</x:f>
        <x:v>PASS</x:v>
      </x:c>
      <x:c r="Q11" s="9" t="n">
        <x:f>IF(AND(T11=1,G11=P11),1,0)</x:f>
        <x:v>1</x:v>
      </x:c>
      <x:c r="R11" s="9" t="n">
        <x:f>IF(AND(T11=1,G11="PASS",P11="FAIL"),1,0)</x:f>
        <x:v>0</x:v>
      </x:c>
      <x:c r="S11" s="9" t="n">
        <x:f>IF(AND(T11=1,G11="FAIL",P11="PASS"),1,0)</x:f>
        <x:v>0</x:v>
      </x:c>
      <x:c r="T11" s="9" t="n">
        <x:v>1</x:v>
      </x:c>
      <x:c r="U11" s="9" t="n">
        <x:v>6</x:v>
      </x:c>
      <x:c r="V11" s="9" t="str">
        <x:v>MVP/SHACL_GENERATION_PIPELINE/experiments/FULL_REPAIR_V2/RUN_01/runs/RUN-I2-001-20260915T092108806675Z/final/final_shape.ttl</x:v>
      </x:c>
    </x:row>
    <x:row r="12" ht="22" customHeight="1">
      <x:c r="A12" s="10" t="str">
        <x:v>V2_FALLBACK25</x:v>
      </x:c>
      <x:c r="B12" s="10" t="str">
        <x:v>I2-001</x:v>
      </x:c>
      <x:c r="C12" s="10" t="str">
        <x:v>I2-001-P03</x:v>
      </x:c>
      <x:c r="D12" s="10" t="str">
        <x:v>RUN_01</x:v>
      </x:c>
      <x:c r="E12" s="10" t="str">
        <x:v>ORIGINAL_LEDGER</x:v>
      </x:c>
      <x:c r="F12" s="10" t="str">
        <x:v>PASS</x:v>
      </x:c>
      <x:c r="G12" s="10" t="str">
        <x:v>PASS</x:v>
      </x:c>
      <x:c r="H12" s="10" t="str">
        <x:v>EXECUTED</x:v>
      </x:c>
      <x:c r="I12" s="10" t="str">
        <x:v>PARSED</x:v>
      </x:c>
      <x:c r="J12" s="10" t="str">
        <x:v>GENERATION_ACCEPTED</x:v>
      </x:c>
      <x:c r="K12" s="10" t="str">
        <x:v>8f0f1dbd77beedce76cba0babc3b3773bdc410fc1a5dc6344a89bce3a7ee2741</x:v>
      </x:c>
      <x:c r="L12" s="10" t="str">
        <x:v>full_repair_v2</x:v>
      </x:c>
      <x:c r="M12" s="10" t="n">
        <x:v>1</x:v>
      </x:c>
      <x:c r="N12" s="10" t="n">
        <x:v>0</x:v>
      </x:c>
      <x:c r="O12" s="10" t="n">
        <x:v>0</x:v>
      </x:c>
      <x:c r="P12" s="9" t="str">
        <x:f>'CaseReview'!U12</x:f>
        <x:v>PASS</x:v>
      </x:c>
      <x:c r="Q12" s="9" t="n">
        <x:f>IF(AND(T12=1,G12=P12),1,0)</x:f>
        <x:v>1</x:v>
      </x:c>
      <x:c r="R12" s="9" t="n">
        <x:f>IF(AND(T12=1,G12="PASS",P12="FAIL"),1,0)</x:f>
        <x:v>0</x:v>
      </x:c>
      <x:c r="S12" s="9" t="n">
        <x:f>IF(AND(T12=1,G12="FAIL",P12="PASS"),1,0)</x:f>
        <x:v>0</x:v>
      </x:c>
      <x:c r="T12" s="9" t="n">
        <x:v>1</x:v>
      </x:c>
      <x:c r="U12" s="9" t="n">
        <x:v>6</x:v>
      </x:c>
      <x:c r="V12" s="9" t="str">
        <x:v>MVP/SHACL_GENERATION_PIPELINE/experiments/FULL_REPAIR_V2/RUN_01/runs/RUN-I2-001-20260915T092108806675Z/final/final_shape.ttl</x:v>
      </x:c>
    </x:row>
    <x:row r="13" ht="22" customHeight="1">
      <x:c r="A13" s="10" t="str">
        <x:v>V2_FALLBACK25</x:v>
      </x:c>
      <x:c r="B13" s="10" t="str">
        <x:v>I2-004</x:v>
      </x:c>
      <x:c r="C13" s="10" t="str">
        <x:v>I2-004-G-F01</x:v>
      </x:c>
      <x:c r="D13" s="10" t="str">
        <x:v>RUN_01</x:v>
      </x:c>
      <x:c r="E13" s="10" t="str">
        <x:v>ORIGINAL_LEDGER</x:v>
      </x:c>
      <x:c r="F13" s="10" t="str">
        <x:v>FAIL</x:v>
      </x:c>
      <x:c r="G13" s="10" t="str">
        <x:v>FAIL</x:v>
      </x:c>
      <x:c r="H13" s="10" t="str">
        <x:v>EXECUTED</x:v>
      </x:c>
      <x:c r="I13" s="10" t="str">
        <x:v>PARSED</x:v>
      </x:c>
      <x:c r="J13" s="10" t="str">
        <x:v>GENERATION_ACCEPTED</x:v>
      </x:c>
      <x:c r="K13" s="10" t="str">
        <x:v>329bcb10d3cdc8b4dcdced2f1eced9e1af1fb74cf4ded2253dbaa5669d518701</x:v>
      </x:c>
      <x:c r="L13" s="10" t="str">
        <x:v>full_repair_v2</x:v>
      </x:c>
      <x:c r="M13" s="10" t="n">
        <x:v>1</x:v>
      </x:c>
      <x:c r="N13" s="10" t="n">
        <x:v>0</x:v>
      </x:c>
      <x:c r="O13" s="10" t="n">
        <x:v>0</x:v>
      </x:c>
      <x:c r="P13" s="9" t="str">
        <x:f>'CaseReview'!U13</x:f>
        <x:v>FAIL</x:v>
      </x:c>
      <x:c r="Q13" s="9" t="n">
        <x:f>IF(AND(T13=1,G13=P13),1,0)</x:f>
        <x:v>1</x:v>
      </x:c>
      <x:c r="R13" s="9" t="n">
        <x:f>IF(AND(T13=1,G13="PASS",P13="FAIL"),1,0)</x:f>
        <x:v>0</x:v>
      </x:c>
      <x:c r="S13" s="9" t="n">
        <x:f>IF(AND(T13=1,G13="FAIL",P13="PASS"),1,0)</x:f>
        <x:v>0</x:v>
      </x:c>
      <x:c r="T13" s="9" t="n">
        <x:v>1</x:v>
      </x:c>
      <x:c r="U13" s="9" t="n">
        <x:v>6</x:v>
      </x:c>
      <x:c r="V13" s="9" t="str">
        <x:v>MVP/SHACL_GENERATION_PIPELINE/experiments/FULL_REPAIR_V2/RUN_01/runs/RUN-I2-004-20260915T092200848194Z/final/final_shape.ttl</x:v>
      </x:c>
    </x:row>
    <x:row r="14" ht="22" customHeight="1">
      <x:c r="A14" s="10" t="str">
        <x:v>V2_FALLBACK25</x:v>
      </x:c>
      <x:c r="B14" s="10" t="str">
        <x:v>I2-004</x:v>
      </x:c>
      <x:c r="C14" s="10" t="str">
        <x:v>I2-004-G-F02</x:v>
      </x:c>
      <x:c r="D14" s="10" t="str">
        <x:v>RUN_01</x:v>
      </x:c>
      <x:c r="E14" s="10" t="str">
        <x:v>ORIGINAL_LEDGER</x:v>
      </x:c>
      <x:c r="F14" s="10" t="str">
        <x:v>FAIL</x:v>
      </x:c>
      <x:c r="G14" s="10" t="str">
        <x:v>FAIL</x:v>
      </x:c>
      <x:c r="H14" s="10" t="str">
        <x:v>EXECUTED</x:v>
      </x:c>
      <x:c r="I14" s="10" t="str">
        <x:v>PARSED</x:v>
      </x:c>
      <x:c r="J14" s="10" t="str">
        <x:v>GENERATION_ACCEPTED</x:v>
      </x:c>
      <x:c r="K14" s="10" t="str">
        <x:v>329bcb10d3cdc8b4dcdced2f1eced9e1af1fb74cf4ded2253dbaa5669d518701</x:v>
      </x:c>
      <x:c r="L14" s="10" t="str">
        <x:v>full_repair_v2</x:v>
      </x:c>
      <x:c r="M14" s="10" t="n">
        <x:v>1</x:v>
      </x:c>
      <x:c r="N14" s="10" t="n">
        <x:v>0</x:v>
      </x:c>
      <x:c r="O14" s="10" t="n">
        <x:v>0</x:v>
      </x:c>
      <x:c r="P14" s="9" t="str">
        <x:f>'CaseReview'!U14</x:f>
        <x:v>FAIL</x:v>
      </x:c>
      <x:c r="Q14" s="9" t="n">
        <x:f>IF(AND(T14=1,G14=P14),1,0)</x:f>
        <x:v>1</x:v>
      </x:c>
      <x:c r="R14" s="9" t="n">
        <x:f>IF(AND(T14=1,G14="PASS",P14="FAIL"),1,0)</x:f>
        <x:v>0</x:v>
      </x:c>
      <x:c r="S14" s="9" t="n">
        <x:f>IF(AND(T14=1,G14="FAIL",P14="PASS"),1,0)</x:f>
        <x:v>0</x:v>
      </x:c>
      <x:c r="T14" s="9" t="n">
        <x:v>1</x:v>
      </x:c>
      <x:c r="U14" s="9" t="n">
        <x:v>6</x:v>
      </x:c>
      <x:c r="V14" s="9" t="str">
        <x:v>MVP/SHACL_GENERATION_PIPELINE/experiments/FULL_REPAIR_V2/RUN_01/runs/RUN-I2-004-20260915T092200848194Z/final/final_shape.ttl</x:v>
      </x:c>
    </x:row>
    <x:row r="15" ht="22" customHeight="1">
      <x:c r="A15" s="10" t="str">
        <x:v>V2_FALLBACK25</x:v>
      </x:c>
      <x:c r="B15" s="10" t="str">
        <x:v>I2-004</x:v>
      </x:c>
      <x:c r="C15" s="10" t="str">
        <x:v>I2-004-G-F03</x:v>
      </x:c>
      <x:c r="D15" s="10" t="str">
        <x:v>RUN_01</x:v>
      </x:c>
      <x:c r="E15" s="10" t="str">
        <x:v>ORIGINAL_LEDGER</x:v>
      </x:c>
      <x:c r="F15" s="10" t="str">
        <x:v>FAIL</x:v>
      </x:c>
      <x:c r="G15" s="10" t="str">
        <x:v>FAIL</x:v>
      </x:c>
      <x:c r="H15" s="10" t="str">
        <x:v>EXECUTED</x:v>
      </x:c>
      <x:c r="I15" s="10" t="str">
        <x:v>PARSED</x:v>
      </x:c>
      <x:c r="J15" s="10" t="str">
        <x:v>GENERATION_ACCEPTED</x:v>
      </x:c>
      <x:c r="K15" s="10" t="str">
        <x:v>329bcb10d3cdc8b4dcdced2f1eced9e1af1fb74cf4ded2253dbaa5669d518701</x:v>
      </x:c>
      <x:c r="L15" s="10" t="str">
        <x:v>full_repair_v2</x:v>
      </x:c>
      <x:c r="M15" s="10" t="n">
        <x:v>1</x:v>
      </x:c>
      <x:c r="N15" s="10" t="n">
        <x:v>0</x:v>
      </x:c>
      <x:c r="O15" s="10" t="n">
        <x:v>0</x:v>
      </x:c>
      <x:c r="P15" s="9" t="str">
        <x:f>'CaseReview'!U15</x:f>
        <x:v>FAIL</x:v>
      </x:c>
      <x:c r="Q15" s="9" t="n">
        <x:f>IF(AND(T15=1,G15=P15),1,0)</x:f>
        <x:v>1</x:v>
      </x:c>
      <x:c r="R15" s="9" t="n">
        <x:f>IF(AND(T15=1,G15="PASS",P15="FAIL"),1,0)</x:f>
        <x:v>0</x:v>
      </x:c>
      <x:c r="S15" s="9" t="n">
        <x:f>IF(AND(T15=1,G15="FAIL",P15="PASS"),1,0)</x:f>
        <x:v>0</x:v>
      </x:c>
      <x:c r="T15" s="9" t="n">
        <x:v>1</x:v>
      </x:c>
      <x:c r="U15" s="9" t="n">
        <x:v>6</x:v>
      </x:c>
      <x:c r="V15" s="9" t="str">
        <x:v>MVP/SHACL_GENERATION_PIPELINE/experiments/FULL_REPAIR_V2/RUN_01/runs/RUN-I2-004-20260915T092200848194Z/final/final_shape.ttl</x:v>
      </x:c>
    </x:row>
    <x:row r="16" ht="22" customHeight="1">
      <x:c r="A16" s="10" t="str">
        <x:v>V2_FALLBACK25</x:v>
      </x:c>
      <x:c r="B16" s="10" t="str">
        <x:v>I2-004</x:v>
      </x:c>
      <x:c r="C16" s="10" t="str">
        <x:v>I2-004-G-P01</x:v>
      </x:c>
      <x:c r="D16" s="10" t="str">
        <x:v>RUN_01</x:v>
      </x:c>
      <x:c r="E16" s="10" t="str">
        <x:v>ORIGINAL_LEDGER</x:v>
      </x:c>
      <x:c r="F16" s="10" t="str">
        <x:v>PASS</x:v>
      </x:c>
      <x:c r="G16" s="10" t="str">
        <x:v>PASS</x:v>
      </x:c>
      <x:c r="H16" s="10" t="str">
        <x:v>EXECUTED</x:v>
      </x:c>
      <x:c r="I16" s="10" t="str">
        <x:v>PARSED</x:v>
      </x:c>
      <x:c r="J16" s="10" t="str">
        <x:v>GENERATION_ACCEPTED</x:v>
      </x:c>
      <x:c r="K16" s="10" t="str">
        <x:v>329bcb10d3cdc8b4dcdced2f1eced9e1af1fb74cf4ded2253dbaa5669d518701</x:v>
      </x:c>
      <x:c r="L16" s="10" t="str">
        <x:v>full_repair_v2</x:v>
      </x:c>
      <x:c r="M16" s="10" t="n">
        <x:v>1</x:v>
      </x:c>
      <x:c r="N16" s="10" t="n">
        <x:v>0</x:v>
      </x:c>
      <x:c r="O16" s="10" t="n">
        <x:v>0</x:v>
      </x:c>
      <x:c r="P16" s="9" t="str">
        <x:f>'CaseReview'!U16</x:f>
        <x:v>PASS</x:v>
      </x:c>
      <x:c r="Q16" s="9" t="n">
        <x:f>IF(AND(T16=1,G16=P16),1,0)</x:f>
        <x:v>1</x:v>
      </x:c>
      <x:c r="R16" s="9" t="n">
        <x:f>IF(AND(T16=1,G16="PASS",P16="FAIL"),1,0)</x:f>
        <x:v>0</x:v>
      </x:c>
      <x:c r="S16" s="9" t="n">
        <x:f>IF(AND(T16=1,G16="FAIL",P16="PASS"),1,0)</x:f>
        <x:v>0</x:v>
      </x:c>
      <x:c r="T16" s="9" t="n">
        <x:v>1</x:v>
      </x:c>
      <x:c r="U16" s="9" t="n">
        <x:v>6</x:v>
      </x:c>
      <x:c r="V16" s="9" t="str">
        <x:v>MVP/SHACL_GENERATION_PIPELINE/experiments/FULL_REPAIR_V2/RUN_01/runs/RUN-I2-004-20260915T092200848194Z/final/final_shape.ttl</x:v>
      </x:c>
    </x:row>
    <x:row r="17" ht="22" customHeight="1">
      <x:c r="A17" s="10" t="str">
        <x:v>V2_FALLBACK25</x:v>
      </x:c>
      <x:c r="B17" s="10" t="str">
        <x:v>I2-004</x:v>
      </x:c>
      <x:c r="C17" s="10" t="str">
        <x:v>I2-004-G-P02</x:v>
      </x:c>
      <x:c r="D17" s="10" t="str">
        <x:v>RUN_01</x:v>
      </x:c>
      <x:c r="E17" s="10" t="str">
        <x:v>ORIGINAL_LEDGER</x:v>
      </x:c>
      <x:c r="F17" s="10" t="str">
        <x:v>PASS</x:v>
      </x:c>
      <x:c r="G17" s="10" t="str">
        <x:v>PASS</x:v>
      </x:c>
      <x:c r="H17" s="10" t="str">
        <x:v>EXECUTED</x:v>
      </x:c>
      <x:c r="I17" s="10" t="str">
        <x:v>PARSED</x:v>
      </x:c>
      <x:c r="J17" s="10" t="str">
        <x:v>GENERATION_ACCEPTED</x:v>
      </x:c>
      <x:c r="K17" s="10" t="str">
        <x:v>329bcb10d3cdc8b4dcdced2f1eced9e1af1fb74cf4ded2253dbaa5669d518701</x:v>
      </x:c>
      <x:c r="L17" s="10" t="str">
        <x:v>full_repair_v2</x:v>
      </x:c>
      <x:c r="M17" s="10" t="n">
        <x:v>1</x:v>
      </x:c>
      <x:c r="N17" s="10" t="n">
        <x:v>0</x:v>
      </x:c>
      <x:c r="O17" s="10" t="n">
        <x:v>0</x:v>
      </x:c>
      <x:c r="P17" s="9" t="str">
        <x:f>'CaseReview'!U17</x:f>
        <x:v>PASS</x:v>
      </x:c>
      <x:c r="Q17" s="9" t="n">
        <x:f>IF(AND(T17=1,G17=P17),1,0)</x:f>
        <x:v>1</x:v>
      </x:c>
      <x:c r="R17" s="9" t="n">
        <x:f>IF(AND(T17=1,G17="PASS",P17="FAIL"),1,0)</x:f>
        <x:v>0</x:v>
      </x:c>
      <x:c r="S17" s="9" t="n">
        <x:f>IF(AND(T17=1,G17="FAIL",P17="PASS"),1,0)</x:f>
        <x:v>0</x:v>
      </x:c>
      <x:c r="T17" s="9" t="n">
        <x:v>1</x:v>
      </x:c>
      <x:c r="U17" s="9" t="n">
        <x:v>6</x:v>
      </x:c>
      <x:c r="V17" s="9" t="str">
        <x:v>MVP/SHACL_GENERATION_PIPELINE/experiments/FULL_REPAIR_V2/RUN_01/runs/RUN-I2-004-20260915T092200848194Z/final/final_shape.ttl</x:v>
      </x:c>
    </x:row>
    <x:row r="18" ht="22" customHeight="1">
      <x:c r="A18" s="10" t="str">
        <x:v>V2_FALLBACK25</x:v>
      </x:c>
      <x:c r="B18" s="10" t="str">
        <x:v>I2-004</x:v>
      </x:c>
      <x:c r="C18" s="10" t="str">
        <x:v>I2-004-G-P03</x:v>
      </x:c>
      <x:c r="D18" s="10" t="str">
        <x:v>RUN_01</x:v>
      </x:c>
      <x:c r="E18" s="10" t="str">
        <x:v>ORIGINAL_LEDGER</x:v>
      </x:c>
      <x:c r="F18" s="10" t="str">
        <x:v>PASS</x:v>
      </x:c>
      <x:c r="G18" s="10" t="str">
        <x:v>PASS</x:v>
      </x:c>
      <x:c r="H18" s="10" t="str">
        <x:v>EXECUTED</x:v>
      </x:c>
      <x:c r="I18" s="10" t="str">
        <x:v>PARSED</x:v>
      </x:c>
      <x:c r="J18" s="10" t="str">
        <x:v>GENERATION_ACCEPTED</x:v>
      </x:c>
      <x:c r="K18" s="10" t="str">
        <x:v>329bcb10d3cdc8b4dcdced2f1eced9e1af1fb74cf4ded2253dbaa5669d518701</x:v>
      </x:c>
      <x:c r="L18" s="10" t="str">
        <x:v>full_repair_v2</x:v>
      </x:c>
      <x:c r="M18" s="10" t="n">
        <x:v>1</x:v>
      </x:c>
      <x:c r="N18" s="10" t="n">
        <x:v>0</x:v>
      </x:c>
      <x:c r="O18" s="10" t="n">
        <x:v>0</x:v>
      </x:c>
      <x:c r="P18" s="9" t="str">
        <x:f>'CaseReview'!U18</x:f>
        <x:v>PASS</x:v>
      </x:c>
      <x:c r="Q18" s="9" t="n">
        <x:f>IF(AND(T18=1,G18=P18),1,0)</x:f>
        <x:v>1</x:v>
      </x:c>
      <x:c r="R18" s="9" t="n">
        <x:f>IF(AND(T18=1,G18="PASS",P18="FAIL"),1,0)</x:f>
        <x:v>0</x:v>
      </x:c>
      <x:c r="S18" s="9" t="n">
        <x:f>IF(AND(T18=1,G18="FAIL",P18="PASS"),1,0)</x:f>
        <x:v>0</x:v>
      </x:c>
      <x:c r="T18" s="9" t="n">
        <x:v>1</x:v>
      </x:c>
      <x:c r="U18" s="9" t="n">
        <x:v>6</x:v>
      </x:c>
      <x:c r="V18" s="9" t="str">
        <x:v>MVP/SHACL_GENERATION_PIPELINE/experiments/FULL_REPAIR_V2/RUN_01/runs/RUN-I2-004-20260915T092200848194Z/final/final_shape.ttl</x:v>
      </x:c>
    </x:row>
    <x:row r="19" ht="22" customHeight="1">
      <x:c r="A19" s="10" t="str">
        <x:v>V2_FALLBACK25</x:v>
      </x:c>
      <x:c r="B19" s="10" t="str">
        <x:v>I2-005</x:v>
      </x:c>
      <x:c r="C19" s="10" t="str">
        <x:v>I2-005-G-F01</x:v>
      </x:c>
      <x:c r="D19" s="10" t="str">
        <x:v>RUN_01</x:v>
      </x:c>
      <x:c r="E19" s="10" t="str">
        <x:v>ORIGINAL_LEDGER</x:v>
      </x:c>
      <x:c r="F19" s="10" t="str">
        <x:v>FAIL</x:v>
      </x:c>
      <x:c r="G19" s="10" t="str">
        <x:v>FAIL</x:v>
      </x:c>
      <x:c r="H19" s="10" t="str">
        <x:v>EXECUTED</x:v>
      </x:c>
      <x:c r="I19" s="10" t="str">
        <x:v>PARSED</x:v>
      </x:c>
      <x:c r="J19" s="10" t="str">
        <x:v>GENERATION_ACCEPTED</x:v>
      </x:c>
      <x:c r="K19" s="10" t="str">
        <x:v>473679872b4d8702217663f4be0b84f57baf4f5a948f82e8a9c9be363ae4342e</x:v>
      </x:c>
      <x:c r="L19" s="10" t="str">
        <x:v>full_repair_v2</x:v>
      </x:c>
      <x:c r="M19" s="10" t="n">
        <x:v>1</x:v>
      </x:c>
      <x:c r="N19" s="10" t="n">
        <x:v>0</x:v>
      </x:c>
      <x:c r="O19" s="10" t="n">
        <x:v>0</x:v>
      </x:c>
      <x:c r="P19" s="9" t="str">
        <x:f>'CaseReview'!U19</x:f>
        <x:v>FAIL</x:v>
      </x:c>
      <x:c r="Q19" s="9" t="n">
        <x:f>IF(AND(T19=1,G19=P19),1,0)</x:f>
        <x:v>1</x:v>
      </x:c>
      <x:c r="R19" s="9" t="n">
        <x:f>IF(AND(T19=1,G19="PASS",P19="FAIL"),1,0)</x:f>
        <x:v>0</x:v>
      </x:c>
      <x:c r="S19" s="9" t="n">
        <x:f>IF(AND(T19=1,G19="FAIL",P19="PASS"),1,0)</x:f>
        <x:v>0</x:v>
      </x:c>
      <x:c r="T19" s="9" t="n">
        <x:v>1</x:v>
      </x:c>
      <x:c r="U19" s="9" t="n">
        <x:v>5</x:v>
      </x:c>
      <x:c r="V19" s="9" t="str">
        <x:v>MVP/SHACL_GENERATION_PIPELINE/experiments/FULL_REPAIR_V2/RUN_01/runs/RUN-I2-005-20260915T092245692160Z/final/final_shape.ttl</x:v>
      </x:c>
    </x:row>
    <x:row r="20" ht="22" customHeight="1">
      <x:c r="A20" s="10" t="str">
        <x:v>V2_FALLBACK25</x:v>
      </x:c>
      <x:c r="B20" s="10" t="str">
        <x:v>I2-005</x:v>
      </x:c>
      <x:c r="C20" s="10" t="str">
        <x:v>I2-005-G-F02</x:v>
      </x:c>
      <x:c r="D20" s="10" t="str">
        <x:v>RUN_01</x:v>
      </x:c>
      <x:c r="E20" s="10" t="str">
        <x:v>ORIGINAL_LEDGER</x:v>
      </x:c>
      <x:c r="F20" s="10" t="str">
        <x:v>FAIL</x:v>
      </x:c>
      <x:c r="G20" s="10" t="str">
        <x:v>FAIL</x:v>
      </x:c>
      <x:c r="H20" s="10" t="str">
        <x:v>EXECUTED</x:v>
      </x:c>
      <x:c r="I20" s="10" t="str">
        <x:v>PARSED</x:v>
      </x:c>
      <x:c r="J20" s="10" t="str">
        <x:v>GENERATION_ACCEPTED</x:v>
      </x:c>
      <x:c r="K20" s="10" t="str">
        <x:v>473679872b4d8702217663f4be0b84f57baf4f5a948f82e8a9c9be363ae4342e</x:v>
      </x:c>
      <x:c r="L20" s="10" t="str">
        <x:v>full_repair_v2</x:v>
      </x:c>
      <x:c r="M20" s="10" t="n">
        <x:v>1</x:v>
      </x:c>
      <x:c r="N20" s="10" t="n">
        <x:v>0</x:v>
      </x:c>
      <x:c r="O20" s="10" t="n">
        <x:v>0</x:v>
      </x:c>
      <x:c r="P20" s="9" t="str">
        <x:f>'CaseReview'!U20</x:f>
        <x:v>FAIL</x:v>
      </x:c>
      <x:c r="Q20" s="9" t="n">
        <x:f>IF(AND(T20=1,G20=P20),1,0)</x:f>
        <x:v>1</x:v>
      </x:c>
      <x:c r="R20" s="9" t="n">
        <x:f>IF(AND(T20=1,G20="PASS",P20="FAIL"),1,0)</x:f>
        <x:v>0</x:v>
      </x:c>
      <x:c r="S20" s="9" t="n">
        <x:f>IF(AND(T20=1,G20="FAIL",P20="PASS"),1,0)</x:f>
        <x:v>0</x:v>
      </x:c>
      <x:c r="T20" s="9" t="n">
        <x:v>1</x:v>
      </x:c>
      <x:c r="U20" s="9" t="n">
        <x:v>5</x:v>
      </x:c>
      <x:c r="V20" s="9" t="str">
        <x:v>MVP/SHACL_GENERATION_PIPELINE/experiments/FULL_REPAIR_V2/RUN_01/runs/RUN-I2-005-20260915T092245692160Z/final/final_shape.ttl</x:v>
      </x:c>
    </x:row>
    <x:row r="21" ht="22" customHeight="1">
      <x:c r="A21" s="10" t="str">
        <x:v>V2_FALLBACK25</x:v>
      </x:c>
      <x:c r="B21" s="10" t="str">
        <x:v>I2-005</x:v>
      </x:c>
      <x:c r="C21" s="10" t="str">
        <x:v>I2-005-G-F03</x:v>
      </x:c>
      <x:c r="D21" s="10" t="str">
        <x:v>RUN_01</x:v>
      </x:c>
      <x:c r="E21" s="10" t="str">
        <x:v>ORIGINAL_LEDGER</x:v>
      </x:c>
      <x:c r="F21" s="10" t="str">
        <x:v>FAIL</x:v>
      </x:c>
      <x:c r="G21" s="10" t="str">
        <x:v>FAIL</x:v>
      </x:c>
      <x:c r="H21" s="10" t="str">
        <x:v>EXECUTED</x:v>
      </x:c>
      <x:c r="I21" s="10" t="str">
        <x:v>PARSED</x:v>
      </x:c>
      <x:c r="J21" s="10" t="str">
        <x:v>GENERATION_ACCEPTED</x:v>
      </x:c>
      <x:c r="K21" s="10" t="str">
        <x:v>473679872b4d8702217663f4be0b84f57baf4f5a948f82e8a9c9be363ae4342e</x:v>
      </x:c>
      <x:c r="L21" s="10" t="str">
        <x:v>full_repair_v2</x:v>
      </x:c>
      <x:c r="M21" s="10" t="n">
        <x:v>1</x:v>
      </x:c>
      <x:c r="N21" s="10" t="n">
        <x:v>0</x:v>
      </x:c>
      <x:c r="O21" s="10" t="n">
        <x:v>0</x:v>
      </x:c>
      <x:c r="P21" s="9" t="str">
        <x:f>'CaseReview'!U21</x:f>
        <x:v>FAIL</x:v>
      </x:c>
      <x:c r="Q21" s="9" t="n">
        <x:f>IF(AND(T21=1,G21=P21),1,0)</x:f>
        <x:v>1</x:v>
      </x:c>
      <x:c r="R21" s="9" t="n">
        <x:f>IF(AND(T21=1,G21="PASS",P21="FAIL"),1,0)</x:f>
        <x:v>0</x:v>
      </x:c>
      <x:c r="S21" s="9" t="n">
        <x:f>IF(AND(T21=1,G21="FAIL",P21="PASS"),1,0)</x:f>
        <x:v>0</x:v>
      </x:c>
      <x:c r="T21" s="9" t="n">
        <x:v>1</x:v>
      </x:c>
      <x:c r="U21" s="9" t="n">
        <x:v>5</x:v>
      </x:c>
      <x:c r="V21" s="9" t="str">
        <x:v>MVP/SHACL_GENERATION_PIPELINE/experiments/FULL_REPAIR_V2/RUN_01/runs/RUN-I2-005-20260915T092245692160Z/final/final_shape.ttl</x:v>
      </x:c>
    </x:row>
    <x:row r="22" ht="22" customHeight="1">
      <x:c r="A22" s="10" t="str">
        <x:v>V2_FALLBACK25</x:v>
      </x:c>
      <x:c r="B22" s="10" t="str">
        <x:v>I2-005</x:v>
      </x:c>
      <x:c r="C22" s="10" t="str">
        <x:v>I2-005-G-F04</x:v>
      </x:c>
      <x:c r="D22" s="10" t="str">
        <x:v>RUN_01</x:v>
      </x:c>
      <x:c r="E22" s="10" t="str">
        <x:v>ORIGINAL_LEDGER</x:v>
      </x:c>
      <x:c r="F22" s="10" t="str">
        <x:v>FAIL</x:v>
      </x:c>
      <x:c r="G22" s="10" t="str">
        <x:v>FAIL</x:v>
      </x:c>
      <x:c r="H22" s="10" t="str">
        <x:v>EXECUTED</x:v>
      </x:c>
      <x:c r="I22" s="10" t="str">
        <x:v>PARSED</x:v>
      </x:c>
      <x:c r="J22" s="10" t="str">
        <x:v>GENERATION_ACCEPTED</x:v>
      </x:c>
      <x:c r="K22" s="10" t="str">
        <x:v>473679872b4d8702217663f4be0b84f57baf4f5a948f82e8a9c9be363ae4342e</x:v>
      </x:c>
      <x:c r="L22" s="10" t="str">
        <x:v>full_repair_v2</x:v>
      </x:c>
      <x:c r="M22" s="10" t="n">
        <x:v>1</x:v>
      </x:c>
      <x:c r="N22" s="10" t="n">
        <x:v>0</x:v>
      </x:c>
      <x:c r="O22" s="10" t="n">
        <x:v>0</x:v>
      </x:c>
      <x:c r="P22" s="9" t="str">
        <x:f>'CaseReview'!U22</x:f>
        <x:v>FAIL</x:v>
      </x:c>
      <x:c r="Q22" s="9" t="n">
        <x:f>IF(AND(T22=1,G22=P22),1,0)</x:f>
        <x:v>1</x:v>
      </x:c>
      <x:c r="R22" s="9" t="n">
        <x:f>IF(AND(T22=1,G22="PASS",P22="FAIL"),1,0)</x:f>
        <x:v>0</x:v>
      </x:c>
      <x:c r="S22" s="9" t="n">
        <x:f>IF(AND(T22=1,G22="FAIL",P22="PASS"),1,0)</x:f>
        <x:v>0</x:v>
      </x:c>
      <x:c r="T22" s="9" t="n">
        <x:v>1</x:v>
      </x:c>
      <x:c r="U22" s="9" t="n">
        <x:v>5</x:v>
      </x:c>
      <x:c r="V22" s="9" t="str">
        <x:v>MVP/SHACL_GENERATION_PIPELINE/experiments/FULL_REPAIR_V2/RUN_01/runs/RUN-I2-005-20260915T092245692160Z/final/final_shape.ttl</x:v>
      </x:c>
    </x:row>
    <x:row r="23" ht="22" customHeight="1">
      <x:c r="A23" s="10" t="str">
        <x:v>V2_FALLBACK25</x:v>
      </x:c>
      <x:c r="B23" s="10" t="str">
        <x:v>I2-005</x:v>
      </x:c>
      <x:c r="C23" s="10" t="str">
        <x:v>I2-005-G-P01</x:v>
      </x:c>
      <x:c r="D23" s="10" t="str">
        <x:v>RUN_01</x:v>
      </x:c>
      <x:c r="E23" s="10" t="str">
        <x:v>ORIGINAL_LEDGER</x:v>
      </x:c>
      <x:c r="F23" s="10" t="str">
        <x:v>PASS</x:v>
      </x:c>
      <x:c r="G23" s="10" t="str">
        <x:v>PASS</x:v>
      </x:c>
      <x:c r="H23" s="10" t="str">
        <x:v>EXECUTED</x:v>
      </x:c>
      <x:c r="I23" s="10" t="str">
        <x:v>PARSED</x:v>
      </x:c>
      <x:c r="J23" s="10" t="str">
        <x:v>GENERATION_ACCEPTED</x:v>
      </x:c>
      <x:c r="K23" s="10" t="str">
        <x:v>473679872b4d8702217663f4be0b84f57baf4f5a948f82e8a9c9be363ae4342e</x:v>
      </x:c>
      <x:c r="L23" s="10" t="str">
        <x:v>full_repair_v2</x:v>
      </x:c>
      <x:c r="M23" s="10" t="n">
        <x:v>1</x:v>
      </x:c>
      <x:c r="N23" s="10" t="n">
        <x:v>0</x:v>
      </x:c>
      <x:c r="O23" s="10" t="n">
        <x:v>0</x:v>
      </x:c>
      <x:c r="P23" s="9" t="str">
        <x:f>'CaseReview'!U23</x:f>
        <x:v>PASS</x:v>
      </x:c>
      <x:c r="Q23" s="9" t="n">
        <x:f>IF(AND(T23=1,G23=P23),1,0)</x:f>
        <x:v>1</x:v>
      </x:c>
      <x:c r="R23" s="9" t="n">
        <x:f>IF(AND(T23=1,G23="PASS",P23="FAIL"),1,0)</x:f>
        <x:v>0</x:v>
      </x:c>
      <x:c r="S23" s="9" t="n">
        <x:f>IF(AND(T23=1,G23="FAIL",P23="PASS"),1,0)</x:f>
        <x:v>0</x:v>
      </x:c>
      <x:c r="T23" s="9" t="n">
        <x:v>1</x:v>
      </x:c>
      <x:c r="U23" s="9" t="n">
        <x:v>5</x:v>
      </x:c>
      <x:c r="V23" s="9" t="str">
        <x:v>MVP/SHACL_GENERATION_PIPELINE/experiments/FULL_REPAIR_V2/RUN_01/runs/RUN-I2-005-20260915T092245692160Z/final/final_shape.ttl</x:v>
      </x:c>
    </x:row>
    <x:row r="24" ht="22" customHeight="1">
      <x:c r="A24" s="10" t="str">
        <x:v>V2_FALLBACK25</x:v>
      </x:c>
      <x:c r="B24" s="10" t="str">
        <x:v>I2-006</x:v>
      </x:c>
      <x:c r="C24" s="10" t="str">
        <x:v>I2-006-F01</x:v>
      </x:c>
      <x:c r="D24" s="10" t="str">
        <x:v>RUN_01</x:v>
      </x:c>
      <x:c r="E24" s="10" t="str">
        <x:v>ORIGINAL_LEDGER</x:v>
      </x:c>
      <x:c r="F24" s="10" t="str">
        <x:v>FAIL</x:v>
      </x:c>
      <x:c r="G24" s="10" t="str">
        <x:v>FAIL</x:v>
      </x:c>
      <x:c r="H24" s="10" t="str">
        <x:v>EXECUTED</x:v>
      </x:c>
      <x:c r="I24" s="10" t="str">
        <x:v>PARSED</x:v>
      </x:c>
      <x:c r="J24" s="10" t="str">
        <x:v>GENERATION_ACCEPTED</x:v>
      </x:c>
      <x:c r="K24" s="10" t="str">
        <x:v>cfe669362fa1bf1dd07819dffd750c4678c3b40a253a62e462b066c5cf83d070</x:v>
      </x:c>
      <x:c r="L24" s="10" t="str">
        <x:v>full_repair_v2</x:v>
      </x:c>
      <x:c r="M24" s="10" t="n">
        <x:v>1</x:v>
      </x:c>
      <x:c r="N24" s="10" t="n">
        <x:v>0</x:v>
      </x:c>
      <x:c r="O24" s="10" t="n">
        <x:v>0</x:v>
      </x:c>
      <x:c r="P24" s="9" t="str">
        <x:f>'CaseReview'!U24</x:f>
        <x:v>FAIL</x:v>
      </x:c>
      <x:c r="Q24" s="9" t="n">
        <x:f>IF(AND(T24=1,G24=P24),1,0)</x:f>
        <x:v>1</x:v>
      </x:c>
      <x:c r="R24" s="9" t="n">
        <x:f>IF(AND(T24=1,G24="PASS",P24="FAIL"),1,0)</x:f>
        <x:v>0</x:v>
      </x:c>
      <x:c r="S24" s="9" t="n">
        <x:f>IF(AND(T24=1,G24="FAIL",P24="PASS"),1,0)</x:f>
        <x:v>0</x:v>
      </x:c>
      <x:c r="T24" s="9" t="n">
        <x:v>1</x:v>
      </x:c>
      <x:c r="U24" s="9" t="n">
        <x:v>5</x:v>
      </x:c>
      <x:c r="V24" s="9" t="str">
        <x:v>MVP/SHACL_GENERATION_PIPELINE/experiments/FULL_REPAIR_V2/RUN_01/runs/RUN-I2-006-20260915T092305368296Z/final/final_shape.ttl</x:v>
      </x:c>
    </x:row>
    <x:row r="25" ht="22" customHeight="1">
      <x:c r="A25" s="10" t="str">
        <x:v>V2_FALLBACK25</x:v>
      </x:c>
      <x:c r="B25" s="10" t="str">
        <x:v>I2-006</x:v>
      </x:c>
      <x:c r="C25" s="10" t="str">
        <x:v>I2-006-F02</x:v>
      </x:c>
      <x:c r="D25" s="10" t="str">
        <x:v>RUN_01</x:v>
      </x:c>
      <x:c r="E25" s="10" t="str">
        <x:v>ORIGINAL_LEDGER</x:v>
      </x:c>
      <x:c r="F25" s="10" t="str">
        <x:v>FAIL</x:v>
      </x:c>
      <x:c r="G25" s="10" t="str">
        <x:v>FAIL</x:v>
      </x:c>
      <x:c r="H25" s="10" t="str">
        <x:v>EXECUTED</x:v>
      </x:c>
      <x:c r="I25" s="10" t="str">
        <x:v>PARSED</x:v>
      </x:c>
      <x:c r="J25" s="10" t="str">
        <x:v>GENERATION_ACCEPTED</x:v>
      </x:c>
      <x:c r="K25" s="10" t="str">
        <x:v>cfe669362fa1bf1dd07819dffd750c4678c3b40a253a62e462b066c5cf83d070</x:v>
      </x:c>
      <x:c r="L25" s="10" t="str">
        <x:v>full_repair_v2</x:v>
      </x:c>
      <x:c r="M25" s="10" t="n">
        <x:v>1</x:v>
      </x:c>
      <x:c r="N25" s="10" t="n">
        <x:v>0</x:v>
      </x:c>
      <x:c r="O25" s="10" t="n">
        <x:v>0</x:v>
      </x:c>
      <x:c r="P25" s="9" t="str">
        <x:f>'CaseReview'!U25</x:f>
        <x:v>FAIL</x:v>
      </x:c>
      <x:c r="Q25" s="9" t="n">
        <x:f>IF(AND(T25=1,G25=P25),1,0)</x:f>
        <x:v>1</x:v>
      </x:c>
      <x:c r="R25" s="9" t="n">
        <x:f>IF(AND(T25=1,G25="PASS",P25="FAIL"),1,0)</x:f>
        <x:v>0</x:v>
      </x:c>
      <x:c r="S25" s="9" t="n">
        <x:f>IF(AND(T25=1,G25="FAIL",P25="PASS"),1,0)</x:f>
        <x:v>0</x:v>
      </x:c>
      <x:c r="T25" s="9" t="n">
        <x:v>1</x:v>
      </x:c>
      <x:c r="U25" s="9" t="n">
        <x:v>5</x:v>
      </x:c>
      <x:c r="V25" s="9" t="str">
        <x:v>MVP/SHACL_GENERATION_PIPELINE/experiments/FULL_REPAIR_V2/RUN_01/runs/RUN-I2-006-20260915T092305368296Z/final/final_shape.ttl</x:v>
      </x:c>
    </x:row>
    <x:row r="26" ht="22" customHeight="1">
      <x:c r="A26" s="10" t="str">
        <x:v>V2_FALLBACK25</x:v>
      </x:c>
      <x:c r="B26" s="10" t="str">
        <x:v>I2-006</x:v>
      </x:c>
      <x:c r="C26" s="10" t="str">
        <x:v>I2-006-F03</x:v>
      </x:c>
      <x:c r="D26" s="10" t="str">
        <x:v>RUN_01</x:v>
      </x:c>
      <x:c r="E26" s="10" t="str">
        <x:v>ORIGINAL_LEDGER</x:v>
      </x:c>
      <x:c r="F26" s="10" t="str">
        <x:v>FAIL</x:v>
      </x:c>
      <x:c r="G26" s="10" t="str">
        <x:v>FAIL</x:v>
      </x:c>
      <x:c r="H26" s="10" t="str">
        <x:v>EXECUTED</x:v>
      </x:c>
      <x:c r="I26" s="10" t="str">
        <x:v>PARSED</x:v>
      </x:c>
      <x:c r="J26" s="10" t="str">
        <x:v>GENERATION_ACCEPTED</x:v>
      </x:c>
      <x:c r="K26" s="10" t="str">
        <x:v>cfe669362fa1bf1dd07819dffd750c4678c3b40a253a62e462b066c5cf83d070</x:v>
      </x:c>
      <x:c r="L26" s="10" t="str">
        <x:v>full_repair_v2</x:v>
      </x:c>
      <x:c r="M26" s="10" t="n">
        <x:v>1</x:v>
      </x:c>
      <x:c r="N26" s="10" t="n">
        <x:v>0</x:v>
      </x:c>
      <x:c r="O26" s="10" t="n">
        <x:v>0</x:v>
      </x:c>
      <x:c r="P26" s="9" t="str">
        <x:f>'CaseReview'!U26</x:f>
        <x:v>FAIL</x:v>
      </x:c>
      <x:c r="Q26" s="9" t="n">
        <x:f>IF(AND(T26=1,G26=P26),1,0)</x:f>
        <x:v>1</x:v>
      </x:c>
      <x:c r="R26" s="9" t="n">
        <x:f>IF(AND(T26=1,G26="PASS",P26="FAIL"),1,0)</x:f>
        <x:v>0</x:v>
      </x:c>
      <x:c r="S26" s="9" t="n">
        <x:f>IF(AND(T26=1,G26="FAIL",P26="PASS"),1,0)</x:f>
        <x:v>0</x:v>
      </x:c>
      <x:c r="T26" s="9" t="n">
        <x:v>1</x:v>
      </x:c>
      <x:c r="U26" s="9" t="n">
        <x:v>5</x:v>
      </x:c>
      <x:c r="V26" s="9" t="str">
        <x:v>MVP/SHACL_GENERATION_PIPELINE/experiments/FULL_REPAIR_V2/RUN_01/runs/RUN-I2-006-20260915T092305368296Z/final/final_shape.ttl</x:v>
      </x:c>
    </x:row>
    <x:row r="27" ht="22" customHeight="1">
      <x:c r="A27" s="10" t="str">
        <x:v>V2_FALLBACK25</x:v>
      </x:c>
      <x:c r="B27" s="10" t="str">
        <x:v>I2-006</x:v>
      </x:c>
      <x:c r="C27" s="10" t="str">
        <x:v>I2-006-P01</x:v>
      </x:c>
      <x:c r="D27" s="10" t="str">
        <x:v>RUN_01</x:v>
      </x:c>
      <x:c r="E27" s="10" t="str">
        <x:v>ORIGINAL_LEDGER</x:v>
      </x:c>
      <x:c r="F27" s="10" t="str">
        <x:v>PASS</x:v>
      </x:c>
      <x:c r="G27" s="10" t="str">
        <x:v>FAIL</x:v>
      </x:c>
      <x:c r="H27" s="10" t="str">
        <x:v>EXECUTED</x:v>
      </x:c>
      <x:c r="I27" s="10" t="str">
        <x:v>PARSED</x:v>
      </x:c>
      <x:c r="J27" s="10" t="str">
        <x:v>GENERATION_ACCEPTED</x:v>
      </x:c>
      <x:c r="K27" s="10" t="str">
        <x:v>cfe669362fa1bf1dd07819dffd750c4678c3b40a253a62e462b066c5cf83d070</x:v>
      </x:c>
      <x:c r="L27" s="10" t="str">
        <x:v>full_repair_v2</x:v>
      </x:c>
      <x:c r="M27" s="10" t="n">
        <x:v>0</x:v>
      </x:c>
      <x:c r="N27" s="10" t="n">
        <x:v>0</x:v>
      </x:c>
      <x:c r="O27" s="10" t="n">
        <x:v>1</x:v>
      </x:c>
      <x:c r="P27" s="9" t="str">
        <x:f>'CaseReview'!U27</x:f>
        <x:v>PASS</x:v>
      </x:c>
      <x:c r="Q27" s="9" t="n">
        <x:f>IF(AND(T27=1,G27=P27),1,0)</x:f>
        <x:v>0</x:v>
      </x:c>
      <x:c r="R27" s="9" t="n">
        <x:f>IF(AND(T27=1,G27="PASS",P27="FAIL"),1,0)</x:f>
        <x:v>0</x:v>
      </x:c>
      <x:c r="S27" s="9" t="n">
        <x:f>IF(AND(T27=1,G27="FAIL",P27="PASS"),1,0)</x:f>
        <x:v>1</x:v>
      </x:c>
      <x:c r="T27" s="9" t="n">
        <x:v>1</x:v>
      </x:c>
      <x:c r="U27" s="9" t="n">
        <x:v>5</x:v>
      </x:c>
      <x:c r="V27" s="9" t="str">
        <x:v>MVP/SHACL_GENERATION_PIPELINE/experiments/FULL_REPAIR_V2/RUN_01/runs/RUN-I2-006-20260915T092305368296Z/final/final_shape.ttl</x:v>
      </x:c>
    </x:row>
    <x:row r="28" ht="22" customHeight="1">
      <x:c r="A28" s="10" t="str">
        <x:v>V2_FALLBACK25</x:v>
      </x:c>
      <x:c r="B28" s="10" t="str">
        <x:v>I2-006</x:v>
      </x:c>
      <x:c r="C28" s="10" t="str">
        <x:v>I2-006-P02</x:v>
      </x:c>
      <x:c r="D28" s="10" t="str">
        <x:v>RUN_01</x:v>
      </x:c>
      <x:c r="E28" s="10" t="str">
        <x:v>ORIGINAL_LEDGER</x:v>
      </x:c>
      <x:c r="F28" s="10" t="str">
        <x:v>PASS</x:v>
      </x:c>
      <x:c r="G28" s="10" t="str">
        <x:v>PASS</x:v>
      </x:c>
      <x:c r="H28" s="10" t="str">
        <x:v>EXECUTED</x:v>
      </x:c>
      <x:c r="I28" s="10" t="str">
        <x:v>PARSED</x:v>
      </x:c>
      <x:c r="J28" s="10" t="str">
        <x:v>GENERATION_ACCEPTED</x:v>
      </x:c>
      <x:c r="K28" s="10" t="str">
        <x:v>cfe669362fa1bf1dd07819dffd750c4678c3b40a253a62e462b066c5cf83d070</x:v>
      </x:c>
      <x:c r="L28" s="10" t="str">
        <x:v>full_repair_v2</x:v>
      </x:c>
      <x:c r="M28" s="10" t="n">
        <x:v>1</x:v>
      </x:c>
      <x:c r="N28" s="10" t="n">
        <x:v>0</x:v>
      </x:c>
      <x:c r="O28" s="10" t="n">
        <x:v>0</x:v>
      </x:c>
      <x:c r="P28" s="9" t="str">
        <x:f>'CaseReview'!U28</x:f>
        <x:v>PASS</x:v>
      </x:c>
      <x:c r="Q28" s="9" t="n">
        <x:f>IF(AND(T28=1,G28=P28),1,0)</x:f>
        <x:v>1</x:v>
      </x:c>
      <x:c r="R28" s="9" t="n">
        <x:f>IF(AND(T28=1,G28="PASS",P28="FAIL"),1,0)</x:f>
        <x:v>0</x:v>
      </x:c>
      <x:c r="S28" s="9" t="n">
        <x:f>IF(AND(T28=1,G28="FAIL",P28="PASS"),1,0)</x:f>
        <x:v>0</x:v>
      </x:c>
      <x:c r="T28" s="9" t="n">
        <x:v>1</x:v>
      </x:c>
      <x:c r="U28" s="9" t="n">
        <x:v>5</x:v>
      </x:c>
      <x:c r="V28" s="9" t="str">
        <x:v>MVP/SHACL_GENERATION_PIPELINE/experiments/FULL_REPAIR_V2/RUN_01/runs/RUN-I2-006-20260915T092305368296Z/final/final_shape.ttl</x:v>
      </x:c>
    </x:row>
    <x:row r="29" ht="22" customHeight="1">
      <x:c r="A29" s="10" t="str">
        <x:v>V2_FALLBACK25</x:v>
      </x:c>
      <x:c r="B29" s="10" t="str">
        <x:v>I2-008</x:v>
      </x:c>
      <x:c r="C29" s="10" t="str">
        <x:v>I2-008-F01</x:v>
      </x:c>
      <x:c r="D29" s="10" t="str">
        <x:v>RUN_01</x:v>
      </x:c>
      <x:c r="E29" s="10" t="str">
        <x:v>REJECTED_ATTEMPT_04</x:v>
      </x:c>
      <x:c r="F29" s="10" t="str">
        <x:v>FAIL</x:v>
      </x:c>
      <x:c r="G29" s="10" t="str">
        <x:v>FAIL</x:v>
      </x:c>
      <x:c r="H29" s="10" t="str">
        <x:v>EXECUTED</x:v>
      </x:c>
      <x:c r="I29" s="10" t="str">
        <x:v>PARSED</x:v>
      </x:c>
      <x:c r="J29" s="10" t="str">
        <x:v>MAX_ATTEMPTS_REACHED</x:v>
      </x:c>
      <x:c r="K29" s="10" t="str">
        <x:v>4170c8106f0217ccd4d083d2e50505dc0bb111c0251aab6e8538da72c00156cd</x:v>
      </x:c>
      <x:c r="L29" s="10" t="str">
        <x:v>rejected_attempt4</x:v>
      </x:c>
      <x:c r="M29" s="10" t="n">
        <x:v>1</x:v>
      </x:c>
      <x:c r="N29" s="10" t="n">
        <x:v>0</x:v>
      </x:c>
      <x:c r="O29" s="10" t="n">
        <x:v>0</x:v>
      </x:c>
      <x:c r="P29" s="9" t="str">
        <x:f>'CaseReview'!U29</x:f>
        <x:v>FAIL</x:v>
      </x:c>
      <x:c r="Q29" s="9" t="n">
        <x:f>IF(AND(T29=1,G29=P29),1,0)</x:f>
        <x:v>1</x:v>
      </x:c>
      <x:c r="R29" s="9" t="n">
        <x:f>IF(AND(T29=1,G29="PASS",P29="FAIL"),1,0)</x:f>
        <x:v>0</x:v>
      </x:c>
      <x:c r="S29" s="9" t="n">
        <x:f>IF(AND(T29=1,G29="FAIL",P29="PASS"),1,0)</x:f>
        <x:v>0</x:v>
      </x:c>
      <x:c r="T29" s="9" t="n">
        <x:v>1</x:v>
      </x:c>
      <x:c r="U29" s="9" t="n">
        <x:v>7</x:v>
      </x:c>
      <x:c r="V29" s="9" t="str">
        <x:v>MVP/SHACL_GENERATION_PIPELINE/experiments/FULL_REPAIR_V2/RUN_01/runs/RUN-I2-008-20260915T092418840618Z/artifacts/attempt_04/candidate_shape.ttl</x:v>
      </x:c>
    </x:row>
    <x:row r="30" ht="22" customHeight="1">
      <x:c r="A30" s="10" t="str">
        <x:v>V2_FALLBACK25</x:v>
      </x:c>
      <x:c r="B30" s="10" t="str">
        <x:v>I2-008</x:v>
      </x:c>
      <x:c r="C30" s="10" t="str">
        <x:v>I2-008-F02</x:v>
      </x:c>
      <x:c r="D30" s="10" t="str">
        <x:v>RUN_01</x:v>
      </x:c>
      <x:c r="E30" s="10" t="str">
        <x:v>REJECTED_ATTEMPT_04</x:v>
      </x:c>
      <x:c r="F30" s="10" t="str">
        <x:v>FAIL</x:v>
      </x:c>
      <x:c r="G30" s="10" t="str">
        <x:v>FAIL</x:v>
      </x:c>
      <x:c r="H30" s="10" t="str">
        <x:v>EXECUTED</x:v>
      </x:c>
      <x:c r="I30" s="10" t="str">
        <x:v>PARSED</x:v>
      </x:c>
      <x:c r="J30" s="10" t="str">
        <x:v>MAX_ATTEMPTS_REACHED</x:v>
      </x:c>
      <x:c r="K30" s="10" t="str">
        <x:v>4170c8106f0217ccd4d083d2e50505dc0bb111c0251aab6e8538da72c00156cd</x:v>
      </x:c>
      <x:c r="L30" s="10" t="str">
        <x:v>rejected_attempt4</x:v>
      </x:c>
      <x:c r="M30" s="10" t="n">
        <x:v>1</x:v>
      </x:c>
      <x:c r="N30" s="10" t="n">
        <x:v>0</x:v>
      </x:c>
      <x:c r="O30" s="10" t="n">
        <x:v>0</x:v>
      </x:c>
      <x:c r="P30" s="9" t="str">
        <x:f>'CaseReview'!U30</x:f>
        <x:v>FAIL</x:v>
      </x:c>
      <x:c r="Q30" s="9" t="n">
        <x:f>IF(AND(T30=1,G30=P30),1,0)</x:f>
        <x:v>1</x:v>
      </x:c>
      <x:c r="R30" s="9" t="n">
        <x:f>IF(AND(T30=1,G30="PASS",P30="FAIL"),1,0)</x:f>
        <x:v>0</x:v>
      </x:c>
      <x:c r="S30" s="9" t="n">
        <x:f>IF(AND(T30=1,G30="FAIL",P30="PASS"),1,0)</x:f>
        <x:v>0</x:v>
      </x:c>
      <x:c r="T30" s="9" t="n">
        <x:v>1</x:v>
      </x:c>
      <x:c r="U30" s="9" t="n">
        <x:v>7</x:v>
      </x:c>
      <x:c r="V30" s="9" t="str">
        <x:v>MVP/SHACL_GENERATION_PIPELINE/experiments/FULL_REPAIR_V2/RUN_01/runs/RUN-I2-008-20260915T092418840618Z/artifacts/attempt_04/candidate_shape.ttl</x:v>
      </x:c>
    </x:row>
    <x:row r="31" ht="22" customHeight="1">
      <x:c r="A31" s="10" t="str">
        <x:v>V2_FALLBACK25</x:v>
      </x:c>
      <x:c r="B31" s="10" t="str">
        <x:v>I2-008</x:v>
      </x:c>
      <x:c r="C31" s="10" t="str">
        <x:v>I2-008-F03</x:v>
      </x:c>
      <x:c r="D31" s="10" t="str">
        <x:v>RUN_01</x:v>
      </x:c>
      <x:c r="E31" s="10" t="str">
        <x:v>REJECTED_ATTEMPT_04</x:v>
      </x:c>
      <x:c r="F31" s="10" t="str">
        <x:v>FAIL</x:v>
      </x:c>
      <x:c r="G31" s="10" t="str">
        <x:v>FAIL</x:v>
      </x:c>
      <x:c r="H31" s="10" t="str">
        <x:v>EXECUTED</x:v>
      </x:c>
      <x:c r="I31" s="10" t="str">
        <x:v>PARSED</x:v>
      </x:c>
      <x:c r="J31" s="10" t="str">
        <x:v>MAX_ATTEMPTS_REACHED</x:v>
      </x:c>
      <x:c r="K31" s="10" t="str">
        <x:v>4170c8106f0217ccd4d083d2e50505dc0bb111c0251aab6e8538da72c00156cd</x:v>
      </x:c>
      <x:c r="L31" s="10" t="str">
        <x:v>rejected_attempt4</x:v>
      </x:c>
      <x:c r="M31" s="10" t="n">
        <x:v>1</x:v>
      </x:c>
      <x:c r="N31" s="10" t="n">
        <x:v>0</x:v>
      </x:c>
      <x:c r="O31" s="10" t="n">
        <x:v>0</x:v>
      </x:c>
      <x:c r="P31" s="9" t="str">
        <x:f>'CaseReview'!U31</x:f>
        <x:v>FAIL</x:v>
      </x:c>
      <x:c r="Q31" s="9" t="n">
        <x:f>IF(AND(T31=1,G31=P31),1,0)</x:f>
        <x:v>1</x:v>
      </x:c>
      <x:c r="R31" s="9" t="n">
        <x:f>IF(AND(T31=1,G31="PASS",P31="FAIL"),1,0)</x:f>
        <x:v>0</x:v>
      </x:c>
      <x:c r="S31" s="9" t="n">
        <x:f>IF(AND(T31=1,G31="FAIL",P31="PASS"),1,0)</x:f>
        <x:v>0</x:v>
      </x:c>
      <x:c r="T31" s="9" t="n">
        <x:v>1</x:v>
      </x:c>
      <x:c r="U31" s="9" t="n">
        <x:v>7</x:v>
      </x:c>
      <x:c r="V31" s="9" t="str">
        <x:v>MVP/SHACL_GENERATION_PIPELINE/experiments/FULL_REPAIR_V2/RUN_01/runs/RUN-I2-008-20260915T092418840618Z/artifacts/attempt_04/candidate_shape.ttl</x:v>
      </x:c>
    </x:row>
    <x:row r="32" ht="22" customHeight="1">
      <x:c r="A32" s="10" t="str">
        <x:v>V2_FALLBACK25</x:v>
      </x:c>
      <x:c r="B32" s="10" t="str">
        <x:v>I2-008</x:v>
      </x:c>
      <x:c r="C32" s="10" t="str">
        <x:v>I2-008-F04</x:v>
      </x:c>
      <x:c r="D32" s="10" t="str">
        <x:v>RUN_01</x:v>
      </x:c>
      <x:c r="E32" s="10" t="str">
        <x:v>REJECTED_ATTEMPT_04</x:v>
      </x:c>
      <x:c r="F32" s="10" t="str">
        <x:v>FAIL</x:v>
      </x:c>
      <x:c r="G32" s="10" t="str">
        <x:v>FAIL</x:v>
      </x:c>
      <x:c r="H32" s="10" t="str">
        <x:v>EXECUTED</x:v>
      </x:c>
      <x:c r="I32" s="10" t="str">
        <x:v>PARSED</x:v>
      </x:c>
      <x:c r="J32" s="10" t="str">
        <x:v>MAX_ATTEMPTS_REACHED</x:v>
      </x:c>
      <x:c r="K32" s="10" t="str">
        <x:v>4170c8106f0217ccd4d083d2e50505dc0bb111c0251aab6e8538da72c00156cd</x:v>
      </x:c>
      <x:c r="L32" s="10" t="str">
        <x:v>rejected_attempt4</x:v>
      </x:c>
      <x:c r="M32" s="10" t="n">
        <x:v>1</x:v>
      </x:c>
      <x:c r="N32" s="10" t="n">
        <x:v>0</x:v>
      </x:c>
      <x:c r="O32" s="10" t="n">
        <x:v>0</x:v>
      </x:c>
      <x:c r="P32" s="9" t="str">
        <x:f>'CaseReview'!U32</x:f>
        <x:v>FAIL</x:v>
      </x:c>
      <x:c r="Q32" s="9" t="n">
        <x:f>IF(AND(T32=1,G32=P32),1,0)</x:f>
        <x:v>1</x:v>
      </x:c>
      <x:c r="R32" s="9" t="n">
        <x:f>IF(AND(T32=1,G32="PASS",P32="FAIL"),1,0)</x:f>
        <x:v>0</x:v>
      </x:c>
      <x:c r="S32" s="9" t="n">
        <x:f>IF(AND(T32=1,G32="FAIL",P32="PASS"),1,0)</x:f>
        <x:v>0</x:v>
      </x:c>
      <x:c r="T32" s="9" t="n">
        <x:v>1</x:v>
      </x:c>
      <x:c r="U32" s="9" t="n">
        <x:v>7</x:v>
      </x:c>
      <x:c r="V32" s="9" t="str">
        <x:v>MVP/SHACL_GENERATION_PIPELINE/experiments/FULL_REPAIR_V2/RUN_01/runs/RUN-I2-008-20260915T092418840618Z/artifacts/attempt_04/candidate_shape.ttl</x:v>
      </x:c>
    </x:row>
    <x:row r="33" ht="22" customHeight="1">
      <x:c r="A33" s="10" t="str">
        <x:v>V2_FALLBACK25</x:v>
      </x:c>
      <x:c r="B33" s="10" t="str">
        <x:v>I2-008</x:v>
      </x:c>
      <x:c r="C33" s="10" t="str">
        <x:v>I2-008-F05</x:v>
      </x:c>
      <x:c r="D33" s="10" t="str">
        <x:v>RUN_01</x:v>
      </x:c>
      <x:c r="E33" s="10" t="str">
        <x:v>REJECTED_ATTEMPT_04</x:v>
      </x:c>
      <x:c r="F33" s="10" t="str">
        <x:v>FAIL</x:v>
      </x:c>
      <x:c r="G33" s="10" t="str">
        <x:v>FAIL</x:v>
      </x:c>
      <x:c r="H33" s="10" t="str">
        <x:v>EXECUTED</x:v>
      </x:c>
      <x:c r="I33" s="10" t="str">
        <x:v>PARSED</x:v>
      </x:c>
      <x:c r="J33" s="10" t="str">
        <x:v>MAX_ATTEMPTS_REACHED</x:v>
      </x:c>
      <x:c r="K33" s="10" t="str">
        <x:v>4170c8106f0217ccd4d083d2e50505dc0bb111c0251aab6e8538da72c00156cd</x:v>
      </x:c>
      <x:c r="L33" s="10" t="str">
        <x:v>rejected_attempt4</x:v>
      </x:c>
      <x:c r="M33" s="10" t="n">
        <x:v>1</x:v>
      </x:c>
      <x:c r="N33" s="10" t="n">
        <x:v>0</x:v>
      </x:c>
      <x:c r="O33" s="10" t="n">
        <x:v>0</x:v>
      </x:c>
      <x:c r="P33" s="9" t="str">
        <x:f>'CaseReview'!U33</x:f>
        <x:v>FAIL</x:v>
      </x:c>
      <x:c r="Q33" s="9" t="n">
        <x:f>IF(AND(T33=1,G33=P33),1,0)</x:f>
        <x:v>1</x:v>
      </x:c>
      <x:c r="R33" s="9" t="n">
        <x:f>IF(AND(T33=1,G33="PASS",P33="FAIL"),1,0)</x:f>
        <x:v>0</x:v>
      </x:c>
      <x:c r="S33" s="9" t="n">
        <x:f>IF(AND(T33=1,G33="FAIL",P33="PASS"),1,0)</x:f>
        <x:v>0</x:v>
      </x:c>
      <x:c r="T33" s="9" t="n">
        <x:v>1</x:v>
      </x:c>
      <x:c r="U33" s="9" t="n">
        <x:v>7</x:v>
      </x:c>
      <x:c r="V33" s="9" t="str">
        <x:v>MVP/SHACL_GENERATION_PIPELINE/experiments/FULL_REPAIR_V2/RUN_01/runs/RUN-I2-008-20260915T092418840618Z/artifacts/attempt_04/candidate_shape.ttl</x:v>
      </x:c>
    </x:row>
    <x:row r="34" ht="22" customHeight="1">
      <x:c r="A34" s="10" t="str">
        <x:v>V2_FALLBACK25</x:v>
      </x:c>
      <x:c r="B34" s="10" t="str">
        <x:v>I2-008</x:v>
      </x:c>
      <x:c r="C34" s="10" t="str">
        <x:v>I2-008-F06</x:v>
      </x:c>
      <x:c r="D34" s="10" t="str">
        <x:v>RUN_01</x:v>
      </x:c>
      <x:c r="E34" s="10" t="str">
        <x:v>REJECTED_ATTEMPT_04</x:v>
      </x:c>
      <x:c r="F34" s="10" t="str">
        <x:v>FAIL</x:v>
      </x:c>
      <x:c r="G34" s="10" t="str">
        <x:v>FAIL</x:v>
      </x:c>
      <x:c r="H34" s="10" t="str">
        <x:v>EXECUTED</x:v>
      </x:c>
      <x:c r="I34" s="10" t="str">
        <x:v>PARSED</x:v>
      </x:c>
      <x:c r="J34" s="10" t="str">
        <x:v>MAX_ATTEMPTS_REACHED</x:v>
      </x:c>
      <x:c r="K34" s="10" t="str">
        <x:v>4170c8106f0217ccd4d083d2e50505dc0bb111c0251aab6e8538da72c00156cd</x:v>
      </x:c>
      <x:c r="L34" s="10" t="str">
        <x:v>rejected_attempt4</x:v>
      </x:c>
      <x:c r="M34" s="10" t="n">
        <x:v>1</x:v>
      </x:c>
      <x:c r="N34" s="10" t="n">
        <x:v>0</x:v>
      </x:c>
      <x:c r="O34" s="10" t="n">
        <x:v>0</x:v>
      </x:c>
      <x:c r="P34" s="9" t="str">
        <x:f>'CaseReview'!U34</x:f>
        <x:v>FAIL</x:v>
      </x:c>
      <x:c r="Q34" s="9" t="n">
        <x:f>IF(AND(T34=1,G34=P34),1,0)</x:f>
        <x:v>1</x:v>
      </x:c>
      <x:c r="R34" s="9" t="n">
        <x:f>IF(AND(T34=1,G34="PASS",P34="FAIL"),1,0)</x:f>
        <x:v>0</x:v>
      </x:c>
      <x:c r="S34" s="9" t="n">
        <x:f>IF(AND(T34=1,G34="FAIL",P34="PASS"),1,0)</x:f>
        <x:v>0</x:v>
      </x:c>
      <x:c r="T34" s="9" t="n">
        <x:v>1</x:v>
      </x:c>
      <x:c r="U34" s="9" t="n">
        <x:v>7</x:v>
      </x:c>
      <x:c r="V34" s="9" t="str">
        <x:v>MVP/SHACL_GENERATION_PIPELINE/experiments/FULL_REPAIR_V2/RUN_01/runs/RUN-I2-008-20260915T092418840618Z/artifacts/attempt_04/candidate_shape.ttl</x:v>
      </x:c>
    </x:row>
    <x:row r="35" ht="22" customHeight="1">
      <x:c r="A35" s="10" t="str">
        <x:v>V2_FALLBACK25</x:v>
      </x:c>
      <x:c r="B35" s="10" t="str">
        <x:v>I2-008</x:v>
      </x:c>
      <x:c r="C35" s="10" t="str">
        <x:v>I2-008-P01</x:v>
      </x:c>
      <x:c r="D35" s="10" t="str">
        <x:v>RUN_01</x:v>
      </x:c>
      <x:c r="E35" s="10" t="str">
        <x:v>REJECTED_ATTEMPT_04</x:v>
      </x:c>
      <x:c r="F35" s="10" t="str">
        <x:v>PASS</x:v>
      </x:c>
      <x:c r="G35" s="10" t="str">
        <x:v>FAIL</x:v>
      </x:c>
      <x:c r="H35" s="10" t="str">
        <x:v>EXECUTED</x:v>
      </x:c>
      <x:c r="I35" s="10" t="str">
        <x:v>PARSED</x:v>
      </x:c>
      <x:c r="J35" s="10" t="str">
        <x:v>MAX_ATTEMPTS_REACHED</x:v>
      </x:c>
      <x:c r="K35" s="10" t="str">
        <x:v>4170c8106f0217ccd4d083d2e50505dc0bb111c0251aab6e8538da72c00156cd</x:v>
      </x:c>
      <x:c r="L35" s="10" t="str">
        <x:v>rejected_attempt4</x:v>
      </x:c>
      <x:c r="M35" s="10" t="n">
        <x:v>0</x:v>
      </x:c>
      <x:c r="N35" s="10" t="n">
        <x:v>0</x:v>
      </x:c>
      <x:c r="O35" s="10" t="n">
        <x:v>1</x:v>
      </x:c>
      <x:c r="P35" s="9" t="str">
        <x:f>'CaseReview'!U35</x:f>
        <x:v>PASS</x:v>
      </x:c>
      <x:c r="Q35" s="9" t="n">
        <x:f>IF(AND(T35=1,G35=P35),1,0)</x:f>
        <x:v>0</x:v>
      </x:c>
      <x:c r="R35" s="9" t="n">
        <x:f>IF(AND(T35=1,G35="PASS",P35="FAIL"),1,0)</x:f>
        <x:v>0</x:v>
      </x:c>
      <x:c r="S35" s="9" t="n">
        <x:f>IF(AND(T35=1,G35="FAIL",P35="PASS"),1,0)</x:f>
        <x:v>1</x:v>
      </x:c>
      <x:c r="T35" s="9" t="n">
        <x:v>1</x:v>
      </x:c>
      <x:c r="U35" s="9" t="n">
        <x:v>7</x:v>
      </x:c>
      <x:c r="V35" s="9" t="str">
        <x:v>MVP/SHACL_GENERATION_PIPELINE/experiments/FULL_REPAIR_V2/RUN_01/runs/RUN-I2-008-20260915T092418840618Z/artifacts/attempt_04/candidate_shape.ttl</x:v>
      </x:c>
    </x:row>
    <x:row r="36" ht="22" customHeight="1">
      <x:c r="A36" s="10" t="str">
        <x:v>V2_FALLBACK25</x:v>
      </x:c>
      <x:c r="B36" s="10" t="str">
        <x:v>I2-009</x:v>
      </x:c>
      <x:c r="C36" s="10" t="str">
        <x:v>I2-009-F01</x:v>
      </x:c>
      <x:c r="D36" s="10" t="str">
        <x:v>RUN_01</x:v>
      </x:c>
      <x:c r="E36" s="10" t="str">
        <x:v>ORIGINAL_LEDGER</x:v>
      </x:c>
      <x:c r="F36" s="10" t="str">
        <x:v>FAIL</x:v>
      </x:c>
      <x:c r="G36" s="10" t="str">
        <x:v>FAIL</x:v>
      </x:c>
      <x:c r="H36" s="10" t="str">
        <x:v>EXECUTED</x:v>
      </x:c>
      <x:c r="I36" s="10" t="str">
        <x:v>PARSED</x:v>
      </x:c>
      <x:c r="J36" s="10" t="str">
        <x:v>GENERATION_ACCEPTED</x:v>
      </x:c>
      <x:c r="K36" s="10" t="str">
        <x:v>c5fe914843a3e0989ab16a04b204f2dc9c31ccfb07f0140af2ea4bae63fc8c38</x:v>
      </x:c>
      <x:c r="L36" s="10" t="str">
        <x:v>full_repair_v2</x:v>
      </x:c>
      <x:c r="M36" s="10" t="n">
        <x:v>1</x:v>
      </x:c>
      <x:c r="N36" s="10" t="n">
        <x:v>0</x:v>
      </x:c>
      <x:c r="O36" s="10" t="n">
        <x:v>0</x:v>
      </x:c>
      <x:c r="P36" s="9" t="str">
        <x:f>'CaseReview'!U36</x:f>
        <x:v>FAIL</x:v>
      </x:c>
      <x:c r="Q36" s="9" t="n">
        <x:f>IF(AND(T36=1,G36=P36),1,0)</x:f>
        <x:v>1</x:v>
      </x:c>
      <x:c r="R36" s="9" t="n">
        <x:f>IF(AND(T36=1,G36="PASS",P36="FAIL"),1,0)</x:f>
        <x:v>0</x:v>
      </x:c>
      <x:c r="S36" s="9" t="n">
        <x:f>IF(AND(T36=1,G36="FAIL",P36="PASS"),1,0)</x:f>
        <x:v>0</x:v>
      </x:c>
      <x:c r="T36" s="9" t="n">
        <x:v>1</x:v>
      </x:c>
      <x:c r="U36" s="9" t="n">
        <x:v>11</x:v>
      </x:c>
      <x:c r="V36" s="9" t="str">
        <x:v>MVP/SHACL_GENERATION_PIPELINE/experiments/FULL_REPAIR_V2/RUN_01/runs/RUN-I2-009-20260915T092628772076Z/final/final_shape.ttl</x:v>
      </x:c>
    </x:row>
    <x:row r="37" ht="22" customHeight="1">
      <x:c r="A37" s="10" t="str">
        <x:v>V2_FALLBACK25</x:v>
      </x:c>
      <x:c r="B37" s="10" t="str">
        <x:v>I2-009</x:v>
      </x:c>
      <x:c r="C37" s="10" t="str">
        <x:v>I2-009-F02</x:v>
      </x:c>
      <x:c r="D37" s="10" t="str">
        <x:v>RUN_01</x:v>
      </x:c>
      <x:c r="E37" s="10" t="str">
        <x:v>ORIGINAL_LEDGER</x:v>
      </x:c>
      <x:c r="F37" s="10" t="str">
        <x:v>FAIL</x:v>
      </x:c>
      <x:c r="G37" s="10" t="str">
        <x:v>FAIL</x:v>
      </x:c>
      <x:c r="H37" s="10" t="str">
        <x:v>EXECUTED</x:v>
      </x:c>
      <x:c r="I37" s="10" t="str">
        <x:v>PARSED</x:v>
      </x:c>
      <x:c r="J37" s="10" t="str">
        <x:v>GENERATION_ACCEPTED</x:v>
      </x:c>
      <x:c r="K37" s="10" t="str">
        <x:v>c5fe914843a3e0989ab16a04b204f2dc9c31ccfb07f0140af2ea4bae63fc8c38</x:v>
      </x:c>
      <x:c r="L37" s="10" t="str">
        <x:v>full_repair_v2</x:v>
      </x:c>
      <x:c r="M37" s="10" t="n">
        <x:v>1</x:v>
      </x:c>
      <x:c r="N37" s="10" t="n">
        <x:v>0</x:v>
      </x:c>
      <x:c r="O37" s="10" t="n">
        <x:v>0</x:v>
      </x:c>
      <x:c r="P37" s="9" t="str">
        <x:f>'CaseReview'!U37</x:f>
        <x:v>FAIL</x:v>
      </x:c>
      <x:c r="Q37" s="9" t="n">
        <x:f>IF(AND(T37=1,G37=P37),1,0)</x:f>
        <x:v>1</x:v>
      </x:c>
      <x:c r="R37" s="9" t="n">
        <x:f>IF(AND(T37=1,G37="PASS",P37="FAIL"),1,0)</x:f>
        <x:v>0</x:v>
      </x:c>
      <x:c r="S37" s="9" t="n">
        <x:f>IF(AND(T37=1,G37="FAIL",P37="PASS"),1,0)</x:f>
        <x:v>0</x:v>
      </x:c>
      <x:c r="T37" s="9" t="n">
        <x:v>1</x:v>
      </x:c>
      <x:c r="U37" s="9" t="n">
        <x:v>11</x:v>
      </x:c>
      <x:c r="V37" s="9" t="str">
        <x:v>MVP/SHACL_GENERATION_PIPELINE/experiments/FULL_REPAIR_V2/RUN_01/runs/RUN-I2-009-20260915T092628772076Z/final/final_shape.ttl</x:v>
      </x:c>
    </x:row>
    <x:row r="38" ht="22" customHeight="1">
      <x:c r="A38" s="10" t="str">
        <x:v>V2_FALLBACK25</x:v>
      </x:c>
      <x:c r="B38" s="10" t="str">
        <x:v>I2-009</x:v>
      </x:c>
      <x:c r="C38" s="10" t="str">
        <x:v>I2-009-F03</x:v>
      </x:c>
      <x:c r="D38" s="10" t="str">
        <x:v>RUN_01</x:v>
      </x:c>
      <x:c r="E38" s="10" t="str">
        <x:v>ORIGINAL_LEDGER</x:v>
      </x:c>
      <x:c r="F38" s="10" t="str">
        <x:v>FAIL</x:v>
      </x:c>
      <x:c r="G38" s="10" t="str">
        <x:v>FAIL</x:v>
      </x:c>
      <x:c r="H38" s="10" t="str">
        <x:v>EXECUTED</x:v>
      </x:c>
      <x:c r="I38" s="10" t="str">
        <x:v>PARSED</x:v>
      </x:c>
      <x:c r="J38" s="10" t="str">
        <x:v>GENERATION_ACCEPTED</x:v>
      </x:c>
      <x:c r="K38" s="10" t="str">
        <x:v>c5fe914843a3e0989ab16a04b204f2dc9c31ccfb07f0140af2ea4bae63fc8c38</x:v>
      </x:c>
      <x:c r="L38" s="10" t="str">
        <x:v>full_repair_v2</x:v>
      </x:c>
      <x:c r="M38" s="10" t="n">
        <x:v>1</x:v>
      </x:c>
      <x:c r="N38" s="10" t="n">
        <x:v>0</x:v>
      </x:c>
      <x:c r="O38" s="10" t="n">
        <x:v>0</x:v>
      </x:c>
      <x:c r="P38" s="9" t="str">
        <x:f>'CaseReview'!U38</x:f>
        <x:v>FAIL</x:v>
      </x:c>
      <x:c r="Q38" s="9" t="n">
        <x:f>IF(AND(T38=1,G38=P38),1,0)</x:f>
        <x:v>1</x:v>
      </x:c>
      <x:c r="R38" s="9" t="n">
        <x:f>IF(AND(T38=1,G38="PASS",P38="FAIL"),1,0)</x:f>
        <x:v>0</x:v>
      </x:c>
      <x:c r="S38" s="9" t="n">
        <x:f>IF(AND(T38=1,G38="FAIL",P38="PASS"),1,0)</x:f>
        <x:v>0</x:v>
      </x:c>
      <x:c r="T38" s="9" t="n">
        <x:v>1</x:v>
      </x:c>
      <x:c r="U38" s="9" t="n">
        <x:v>11</x:v>
      </x:c>
      <x:c r="V38" s="9" t="str">
        <x:v>MVP/SHACL_GENERATION_PIPELINE/experiments/FULL_REPAIR_V2/RUN_01/runs/RUN-I2-009-20260915T092628772076Z/final/final_shape.ttl</x:v>
      </x:c>
    </x:row>
    <x:row r="39" ht="22" customHeight="1">
      <x:c r="A39" s="10" t="str">
        <x:v>V2_FALLBACK25</x:v>
      </x:c>
      <x:c r="B39" s="10" t="str">
        <x:v>I2-009</x:v>
      </x:c>
      <x:c r="C39" s="10" t="str">
        <x:v>I2-009-F04</x:v>
      </x:c>
      <x:c r="D39" s="10" t="str">
        <x:v>RUN_01</x:v>
      </x:c>
      <x:c r="E39" s="10" t="str">
        <x:v>ORIGINAL_LEDGER</x:v>
      </x:c>
      <x:c r="F39" s="10" t="str">
        <x:v>FAIL</x:v>
      </x:c>
      <x:c r="G39" s="10" t="str">
        <x:v>FAIL</x:v>
      </x:c>
      <x:c r="H39" s="10" t="str">
        <x:v>EXECUTED</x:v>
      </x:c>
      <x:c r="I39" s="10" t="str">
        <x:v>PARSED</x:v>
      </x:c>
      <x:c r="J39" s="10" t="str">
        <x:v>GENERATION_ACCEPTED</x:v>
      </x:c>
      <x:c r="K39" s="10" t="str">
        <x:v>c5fe914843a3e0989ab16a04b204f2dc9c31ccfb07f0140af2ea4bae63fc8c38</x:v>
      </x:c>
      <x:c r="L39" s="10" t="str">
        <x:v>full_repair_v2</x:v>
      </x:c>
      <x:c r="M39" s="10" t="n">
        <x:v>1</x:v>
      </x:c>
      <x:c r="N39" s="10" t="n">
        <x:v>0</x:v>
      </x:c>
      <x:c r="O39" s="10" t="n">
        <x:v>0</x:v>
      </x:c>
      <x:c r="P39" s="9" t="str">
        <x:f>'CaseReview'!U39</x:f>
        <x:v>FAIL</x:v>
      </x:c>
      <x:c r="Q39" s="9" t="n">
        <x:f>IF(AND(T39=1,G39=P39),1,0)</x:f>
        <x:v>1</x:v>
      </x:c>
      <x:c r="R39" s="9" t="n">
        <x:f>IF(AND(T39=1,G39="PASS",P39="FAIL"),1,0)</x:f>
        <x:v>0</x:v>
      </x:c>
      <x:c r="S39" s="9" t="n">
        <x:f>IF(AND(T39=1,G39="FAIL",P39="PASS"),1,0)</x:f>
        <x:v>0</x:v>
      </x:c>
      <x:c r="T39" s="9" t="n">
        <x:v>1</x:v>
      </x:c>
      <x:c r="U39" s="9" t="n">
        <x:v>11</x:v>
      </x:c>
      <x:c r="V39" s="9" t="str">
        <x:v>MVP/SHACL_GENERATION_PIPELINE/experiments/FULL_REPAIR_V2/RUN_01/runs/RUN-I2-009-20260915T092628772076Z/final/final_shape.ttl</x:v>
      </x:c>
    </x:row>
    <x:row r="40" ht="22" customHeight="1">
      <x:c r="A40" s="10" t="str">
        <x:v>V2_FALLBACK25</x:v>
      </x:c>
      <x:c r="B40" s="10" t="str">
        <x:v>I2-009</x:v>
      </x:c>
      <x:c r="C40" s="10" t="str">
        <x:v>I2-009-F05</x:v>
      </x:c>
      <x:c r="D40" s="10" t="str">
        <x:v>RUN_01</x:v>
      </x:c>
      <x:c r="E40" s="10" t="str">
        <x:v>ORIGINAL_LEDGER</x:v>
      </x:c>
      <x:c r="F40" s="10" t="str">
        <x:v>FAIL</x:v>
      </x:c>
      <x:c r="G40" s="10" t="str">
        <x:v>FAIL</x:v>
      </x:c>
      <x:c r="H40" s="10" t="str">
        <x:v>EXECUTED</x:v>
      </x:c>
      <x:c r="I40" s="10" t="str">
        <x:v>PARSED</x:v>
      </x:c>
      <x:c r="J40" s="10" t="str">
        <x:v>GENERATION_ACCEPTED</x:v>
      </x:c>
      <x:c r="K40" s="10" t="str">
        <x:v>c5fe914843a3e0989ab16a04b204f2dc9c31ccfb07f0140af2ea4bae63fc8c38</x:v>
      </x:c>
      <x:c r="L40" s="10" t="str">
        <x:v>full_repair_v2</x:v>
      </x:c>
      <x:c r="M40" s="10" t="n">
        <x:v>1</x:v>
      </x:c>
      <x:c r="N40" s="10" t="n">
        <x:v>0</x:v>
      </x:c>
      <x:c r="O40" s="10" t="n">
        <x:v>0</x:v>
      </x:c>
      <x:c r="P40" s="9" t="str">
        <x:f>'CaseReview'!U40</x:f>
        <x:v>FAIL</x:v>
      </x:c>
      <x:c r="Q40" s="9" t="n">
        <x:f>IF(AND(T40=1,G40=P40),1,0)</x:f>
        <x:v>1</x:v>
      </x:c>
      <x:c r="R40" s="9" t="n">
        <x:f>IF(AND(T40=1,G40="PASS",P40="FAIL"),1,0)</x:f>
        <x:v>0</x:v>
      </x:c>
      <x:c r="S40" s="9" t="n">
        <x:f>IF(AND(T40=1,G40="FAIL",P40="PASS"),1,0)</x:f>
        <x:v>0</x:v>
      </x:c>
      <x:c r="T40" s="9" t="n">
        <x:v>1</x:v>
      </x:c>
      <x:c r="U40" s="9" t="n">
        <x:v>11</x:v>
      </x:c>
      <x:c r="V40" s="9" t="str">
        <x:v>MVP/SHACL_GENERATION_PIPELINE/experiments/FULL_REPAIR_V2/RUN_01/runs/RUN-I2-009-20260915T092628772076Z/final/final_shape.ttl</x:v>
      </x:c>
    </x:row>
    <x:row r="41" ht="22" customHeight="1">
      <x:c r="A41" s="10" t="str">
        <x:v>V2_FALLBACK25</x:v>
      </x:c>
      <x:c r="B41" s="10" t="str">
        <x:v>I2-009</x:v>
      </x:c>
      <x:c r="C41" s="10" t="str">
        <x:v>I2-009-F06</x:v>
      </x:c>
      <x:c r="D41" s="10" t="str">
        <x:v>RUN_01</x:v>
      </x:c>
      <x:c r="E41" s="10" t="str">
        <x:v>ORIGINAL_LEDGER</x:v>
      </x:c>
      <x:c r="F41" s="10" t="str">
        <x:v>FAIL</x:v>
      </x:c>
      <x:c r="G41" s="10" t="str">
        <x:v>FAIL</x:v>
      </x:c>
      <x:c r="H41" s="10" t="str">
        <x:v>EXECUTED</x:v>
      </x:c>
      <x:c r="I41" s="10" t="str">
        <x:v>PARSED</x:v>
      </x:c>
      <x:c r="J41" s="10" t="str">
        <x:v>GENERATION_ACCEPTED</x:v>
      </x:c>
      <x:c r="K41" s="10" t="str">
        <x:v>c5fe914843a3e0989ab16a04b204f2dc9c31ccfb07f0140af2ea4bae63fc8c38</x:v>
      </x:c>
      <x:c r="L41" s="10" t="str">
        <x:v>full_repair_v2</x:v>
      </x:c>
      <x:c r="M41" s="10" t="n">
        <x:v>1</x:v>
      </x:c>
      <x:c r="N41" s="10" t="n">
        <x:v>0</x:v>
      </x:c>
      <x:c r="O41" s="10" t="n">
        <x:v>0</x:v>
      </x:c>
      <x:c r="P41" s="9" t="str">
        <x:f>'CaseReview'!U41</x:f>
        <x:v>FAIL</x:v>
      </x:c>
      <x:c r="Q41" s="9" t="n">
        <x:f>IF(AND(T41=1,G41=P41),1,0)</x:f>
        <x:v>1</x:v>
      </x:c>
      <x:c r="R41" s="9" t="n">
        <x:f>IF(AND(T41=1,G41="PASS",P41="FAIL"),1,0)</x:f>
        <x:v>0</x:v>
      </x:c>
      <x:c r="S41" s="9" t="n">
        <x:f>IF(AND(T41=1,G41="FAIL",P41="PASS"),1,0)</x:f>
        <x:v>0</x:v>
      </x:c>
      <x:c r="T41" s="9" t="n">
        <x:v>1</x:v>
      </x:c>
      <x:c r="U41" s="9" t="n">
        <x:v>11</x:v>
      </x:c>
      <x:c r="V41" s="9" t="str">
        <x:v>MVP/SHACL_GENERATION_PIPELINE/experiments/FULL_REPAIR_V2/RUN_01/runs/RUN-I2-009-20260915T092628772076Z/final/final_shape.ttl</x:v>
      </x:c>
    </x:row>
    <x:row r="42" ht="22" customHeight="1">
      <x:c r="A42" s="10" t="str">
        <x:v>V2_FALLBACK25</x:v>
      </x:c>
      <x:c r="B42" s="10" t="str">
        <x:v>I2-009</x:v>
      </x:c>
      <x:c r="C42" s="10" t="str">
        <x:v>I2-009-F07</x:v>
      </x:c>
      <x:c r="D42" s="10" t="str">
        <x:v>RUN_01</x:v>
      </x:c>
      <x:c r="E42" s="10" t="str">
        <x:v>ORIGINAL_LEDGER</x:v>
      </x:c>
      <x:c r="F42" s="10" t="str">
        <x:v>FAIL</x:v>
      </x:c>
      <x:c r="G42" s="10" t="str">
        <x:v>FAIL</x:v>
      </x:c>
      <x:c r="H42" s="10" t="str">
        <x:v>EXECUTED</x:v>
      </x:c>
      <x:c r="I42" s="10" t="str">
        <x:v>PARSED</x:v>
      </x:c>
      <x:c r="J42" s="10" t="str">
        <x:v>GENERATION_ACCEPTED</x:v>
      </x:c>
      <x:c r="K42" s="10" t="str">
        <x:v>c5fe914843a3e0989ab16a04b204f2dc9c31ccfb07f0140af2ea4bae63fc8c38</x:v>
      </x:c>
      <x:c r="L42" s="10" t="str">
        <x:v>full_repair_v2</x:v>
      </x:c>
      <x:c r="M42" s="10" t="n">
        <x:v>1</x:v>
      </x:c>
      <x:c r="N42" s="10" t="n">
        <x:v>0</x:v>
      </x:c>
      <x:c r="O42" s="10" t="n">
        <x:v>0</x:v>
      </x:c>
      <x:c r="P42" s="9" t="str">
        <x:f>'CaseReview'!U42</x:f>
        <x:v>FAIL</x:v>
      </x:c>
      <x:c r="Q42" s="9" t="n">
        <x:f>IF(AND(T42=1,G42=P42),1,0)</x:f>
        <x:v>1</x:v>
      </x:c>
      <x:c r="R42" s="9" t="n">
        <x:f>IF(AND(T42=1,G42="PASS",P42="FAIL"),1,0)</x:f>
        <x:v>0</x:v>
      </x:c>
      <x:c r="S42" s="9" t="n">
        <x:f>IF(AND(T42=1,G42="FAIL",P42="PASS"),1,0)</x:f>
        <x:v>0</x:v>
      </x:c>
      <x:c r="T42" s="9" t="n">
        <x:v>1</x:v>
      </x:c>
      <x:c r="U42" s="9" t="n">
        <x:v>11</x:v>
      </x:c>
      <x:c r="V42" s="9" t="str">
        <x:v>MVP/SHACL_GENERATION_PIPELINE/experiments/FULL_REPAIR_V2/RUN_01/runs/RUN-I2-009-20260915T092628772076Z/final/final_shape.ttl</x:v>
      </x:c>
    </x:row>
    <x:row r="43" ht="22" customHeight="1">
      <x:c r="A43" s="10" t="str">
        <x:v>V2_FALLBACK25</x:v>
      </x:c>
      <x:c r="B43" s="10" t="str">
        <x:v>I2-009</x:v>
      </x:c>
      <x:c r="C43" s="10" t="str">
        <x:v>I2-009-P01</x:v>
      </x:c>
      <x:c r="D43" s="10" t="str">
        <x:v>RUN_01</x:v>
      </x:c>
      <x:c r="E43" s="10" t="str">
        <x:v>ORIGINAL_LEDGER</x:v>
      </x:c>
      <x:c r="F43" s="10" t="str">
        <x:v>PASS</x:v>
      </x:c>
      <x:c r="G43" s="10" t="str">
        <x:v>FAIL</x:v>
      </x:c>
      <x:c r="H43" s="10" t="str">
        <x:v>EXECUTED</x:v>
      </x:c>
      <x:c r="I43" s="10" t="str">
        <x:v>PARSED</x:v>
      </x:c>
      <x:c r="J43" s="10" t="str">
        <x:v>GENERATION_ACCEPTED</x:v>
      </x:c>
      <x:c r="K43" s="10" t="str">
        <x:v>c5fe914843a3e0989ab16a04b204f2dc9c31ccfb07f0140af2ea4bae63fc8c38</x:v>
      </x:c>
      <x:c r="L43" s="10" t="str">
        <x:v>full_repair_v2</x:v>
      </x:c>
      <x:c r="M43" s="10" t="n">
        <x:v>0</x:v>
      </x:c>
      <x:c r="N43" s="10" t="n">
        <x:v>0</x:v>
      </x:c>
      <x:c r="O43" s="10" t="n">
        <x:v>1</x:v>
      </x:c>
      <x:c r="P43" s="9" t="str">
        <x:f>'CaseReview'!U43</x:f>
        <x:v>PASS</x:v>
      </x:c>
      <x:c r="Q43" s="9" t="n">
        <x:f>IF(AND(T43=1,G43=P43),1,0)</x:f>
        <x:v>0</x:v>
      </x:c>
      <x:c r="R43" s="9" t="n">
        <x:f>IF(AND(T43=1,G43="PASS",P43="FAIL"),1,0)</x:f>
        <x:v>0</x:v>
      </x:c>
      <x:c r="S43" s="9" t="n">
        <x:f>IF(AND(T43=1,G43="FAIL",P43="PASS"),1,0)</x:f>
        <x:v>1</x:v>
      </x:c>
      <x:c r="T43" s="9" t="n">
        <x:v>1</x:v>
      </x:c>
      <x:c r="U43" s="9" t="n">
        <x:v>11</x:v>
      </x:c>
      <x:c r="V43" s="9" t="str">
        <x:v>MVP/SHACL_GENERATION_PIPELINE/experiments/FULL_REPAIR_V2/RUN_01/runs/RUN-I2-009-20260915T092628772076Z/final/final_shape.ttl</x:v>
      </x:c>
    </x:row>
    <x:row r="44" ht="22" customHeight="1">
      <x:c r="A44" s="10" t="str">
        <x:v>V2_FALLBACK25</x:v>
      </x:c>
      <x:c r="B44" s="10" t="str">
        <x:v>I2-009</x:v>
      </x:c>
      <x:c r="C44" s="10" t="str">
        <x:v>I2-009-P02</x:v>
      </x:c>
      <x:c r="D44" s="10" t="str">
        <x:v>RUN_01</x:v>
      </x:c>
      <x:c r="E44" s="10" t="str">
        <x:v>ORIGINAL_LEDGER</x:v>
      </x:c>
      <x:c r="F44" s="10" t="str">
        <x:v>PASS</x:v>
      </x:c>
      <x:c r="G44" s="10" t="str">
        <x:v>FAIL</x:v>
      </x:c>
      <x:c r="H44" s="10" t="str">
        <x:v>EXECUTED</x:v>
      </x:c>
      <x:c r="I44" s="10" t="str">
        <x:v>PARSED</x:v>
      </x:c>
      <x:c r="J44" s="10" t="str">
        <x:v>GENERATION_ACCEPTED</x:v>
      </x:c>
      <x:c r="K44" s="10" t="str">
        <x:v>c5fe914843a3e0989ab16a04b204f2dc9c31ccfb07f0140af2ea4bae63fc8c38</x:v>
      </x:c>
      <x:c r="L44" s="10" t="str">
        <x:v>full_repair_v2</x:v>
      </x:c>
      <x:c r="M44" s="10" t="n">
        <x:v>0</x:v>
      </x:c>
      <x:c r="N44" s="10" t="n">
        <x:v>0</x:v>
      </x:c>
      <x:c r="O44" s="10" t="n">
        <x:v>1</x:v>
      </x:c>
      <x:c r="P44" s="9" t="str">
        <x:f>'CaseReview'!U44</x:f>
        <x:v>PASS</x:v>
      </x:c>
      <x:c r="Q44" s="9" t="n">
        <x:f>IF(AND(T44=1,G44=P44),1,0)</x:f>
        <x:v>0</x:v>
      </x:c>
      <x:c r="R44" s="9" t="n">
        <x:f>IF(AND(T44=1,G44="PASS",P44="FAIL"),1,0)</x:f>
        <x:v>0</x:v>
      </x:c>
      <x:c r="S44" s="9" t="n">
        <x:f>IF(AND(T44=1,G44="FAIL",P44="PASS"),1,0)</x:f>
        <x:v>1</x:v>
      </x:c>
      <x:c r="T44" s="9" t="n">
        <x:v>1</x:v>
      </x:c>
      <x:c r="U44" s="9" t="n">
        <x:v>11</x:v>
      </x:c>
      <x:c r="V44" s="9" t="str">
        <x:v>MVP/SHACL_GENERATION_PIPELINE/experiments/FULL_REPAIR_V2/RUN_01/runs/RUN-I2-009-20260915T092628772076Z/final/final_shape.ttl</x:v>
      </x:c>
    </x:row>
    <x:row r="45" ht="22" customHeight="1">
      <x:c r="A45" s="10" t="str">
        <x:v>V2_FALLBACK25</x:v>
      </x:c>
      <x:c r="B45" s="10" t="str">
        <x:v>I2-009</x:v>
      </x:c>
      <x:c r="C45" s="10" t="str">
        <x:v>I2-009-P03</x:v>
      </x:c>
      <x:c r="D45" s="10" t="str">
        <x:v>RUN_01</x:v>
      </x:c>
      <x:c r="E45" s="10" t="str">
        <x:v>ORIGINAL_LEDGER</x:v>
      </x:c>
      <x:c r="F45" s="10" t="str">
        <x:v>PASS</x:v>
      </x:c>
      <x:c r="G45" s="10" t="str">
        <x:v>FAIL</x:v>
      </x:c>
      <x:c r="H45" s="10" t="str">
        <x:v>EXECUTED</x:v>
      </x:c>
      <x:c r="I45" s="10" t="str">
        <x:v>PARSED</x:v>
      </x:c>
      <x:c r="J45" s="10" t="str">
        <x:v>GENERATION_ACCEPTED</x:v>
      </x:c>
      <x:c r="K45" s="10" t="str">
        <x:v>c5fe914843a3e0989ab16a04b204f2dc9c31ccfb07f0140af2ea4bae63fc8c38</x:v>
      </x:c>
      <x:c r="L45" s="10" t="str">
        <x:v>full_repair_v2</x:v>
      </x:c>
      <x:c r="M45" s="10" t="n">
        <x:v>0</x:v>
      </x:c>
      <x:c r="N45" s="10" t="n">
        <x:v>0</x:v>
      </x:c>
      <x:c r="O45" s="10" t="n">
        <x:v>1</x:v>
      </x:c>
      <x:c r="P45" s="9" t="str">
        <x:f>'CaseReview'!U45</x:f>
        <x:v>PASS</x:v>
      </x:c>
      <x:c r="Q45" s="9" t="n">
        <x:f>IF(AND(T45=1,G45=P45),1,0)</x:f>
        <x:v>0</x:v>
      </x:c>
      <x:c r="R45" s="9" t="n">
        <x:f>IF(AND(T45=1,G45="PASS",P45="FAIL"),1,0)</x:f>
        <x:v>0</x:v>
      </x:c>
      <x:c r="S45" s="9" t="n">
        <x:f>IF(AND(T45=1,G45="FAIL",P45="PASS"),1,0)</x:f>
        <x:v>1</x:v>
      </x:c>
      <x:c r="T45" s="9" t="n">
        <x:v>1</x:v>
      </x:c>
      <x:c r="U45" s="9" t="n">
        <x:v>11</x:v>
      </x:c>
      <x:c r="V45" s="9" t="str">
        <x:v>MVP/SHACL_GENERATION_PIPELINE/experiments/FULL_REPAIR_V2/RUN_01/runs/RUN-I2-009-20260915T092628772076Z/final/final_shape.ttl</x:v>
      </x:c>
    </x:row>
    <x:row r="46" ht="22" customHeight="1">
      <x:c r="A46" s="10" t="str">
        <x:v>V2_FALLBACK25</x:v>
      </x:c>
      <x:c r="B46" s="10" t="str">
        <x:v>I2-009</x:v>
      </x:c>
      <x:c r="C46" s="10" t="str">
        <x:v>I2-009-P04</x:v>
      </x:c>
      <x:c r="D46" s="10" t="str">
        <x:v>RUN_01</x:v>
      </x:c>
      <x:c r="E46" s="10" t="str">
        <x:v>ORIGINAL_LEDGER</x:v>
      </x:c>
      <x:c r="F46" s="10" t="str">
        <x:v>PASS</x:v>
      </x:c>
      <x:c r="G46" s="10" t="str">
        <x:v>FAIL</x:v>
      </x:c>
      <x:c r="H46" s="10" t="str">
        <x:v>EXECUTED</x:v>
      </x:c>
      <x:c r="I46" s="10" t="str">
        <x:v>PARSED</x:v>
      </x:c>
      <x:c r="J46" s="10" t="str">
        <x:v>GENERATION_ACCEPTED</x:v>
      </x:c>
      <x:c r="K46" s="10" t="str">
        <x:v>c5fe914843a3e0989ab16a04b204f2dc9c31ccfb07f0140af2ea4bae63fc8c38</x:v>
      </x:c>
      <x:c r="L46" s="10" t="str">
        <x:v>full_repair_v2</x:v>
      </x:c>
      <x:c r="M46" s="10" t="n">
        <x:v>0</x:v>
      </x:c>
      <x:c r="N46" s="10" t="n">
        <x:v>0</x:v>
      </x:c>
      <x:c r="O46" s="10" t="n">
        <x:v>1</x:v>
      </x:c>
      <x:c r="P46" s="9" t="str">
        <x:f>'CaseReview'!U46</x:f>
        <x:v>PASS</x:v>
      </x:c>
      <x:c r="Q46" s="9" t="n">
        <x:f>IF(AND(T46=1,G46=P46),1,0)</x:f>
        <x:v>0</x:v>
      </x:c>
      <x:c r="R46" s="9" t="n">
        <x:f>IF(AND(T46=1,G46="PASS",P46="FAIL"),1,0)</x:f>
        <x:v>0</x:v>
      </x:c>
      <x:c r="S46" s="9" t="n">
        <x:f>IF(AND(T46=1,G46="FAIL",P46="PASS"),1,0)</x:f>
        <x:v>1</x:v>
      </x:c>
      <x:c r="T46" s="9" t="n">
        <x:v>1</x:v>
      </x:c>
      <x:c r="U46" s="9" t="n">
        <x:v>11</x:v>
      </x:c>
      <x:c r="V46" s="9" t="str">
        <x:v>MVP/SHACL_GENERATION_PIPELINE/experiments/FULL_REPAIR_V2/RUN_01/runs/RUN-I2-009-20260915T092628772076Z/final/final_shape.ttl</x:v>
      </x:c>
    </x:row>
    <x:row r="47" ht="22" customHeight="1">
      <x:c r="A47" s="10" t="str">
        <x:v>V2_FALLBACK25</x:v>
      </x:c>
      <x:c r="B47" s="10" t="str">
        <x:v>I2-010</x:v>
      </x:c>
      <x:c r="C47" s="10" t="str">
        <x:v>I2-010-F01</x:v>
      </x:c>
      <x:c r="D47" s="10" t="str">
        <x:v>RUN_01</x:v>
      </x:c>
      <x:c r="E47" s="10" t="str">
        <x:v>ORIGINAL_LEDGER</x:v>
      </x:c>
      <x:c r="F47" s="10" t="str">
        <x:v>FAIL</x:v>
      </x:c>
      <x:c r="G47" s="10" t="str">
        <x:v>PASS</x:v>
      </x:c>
      <x:c r="H47" s="10" t="str">
        <x:v>EXECUTED</x:v>
      </x:c>
      <x:c r="I47" s="10" t="str">
        <x:v>PARSED</x:v>
      </x:c>
      <x:c r="J47" s="10" t="str">
        <x:v>GENERATION_ACCEPTED</x:v>
      </x:c>
      <x:c r="K47" s="10" t="str">
        <x:v>fa99c096a6be8d99ae72eb040aeff7b290590d929e359499b70d17800b9fb88e</x:v>
      </x:c>
      <x:c r="L47" s="10" t="str">
        <x:v>full_repair_v2</x:v>
      </x:c>
      <x:c r="M47" s="10" t="n">
        <x:v>0</x:v>
      </x:c>
      <x:c r="N47" s="10" t="n">
        <x:v>1</x:v>
      </x:c>
      <x:c r="O47" s="10" t="n">
        <x:v>0</x:v>
      </x:c>
      <x:c r="P47" s="9" t="str">
        <x:f>'CaseReview'!U47</x:f>
        <x:v>FAIL</x:v>
      </x:c>
      <x:c r="Q47" s="9" t="n">
        <x:f>IF(AND(T47=1,G47=P47),1,0)</x:f>
        <x:v>0</x:v>
      </x:c>
      <x:c r="R47" s="9" t="n">
        <x:f>IF(AND(T47=1,G47="PASS",P47="FAIL"),1,0)</x:f>
        <x:v>1</x:v>
      </x:c>
      <x:c r="S47" s="9" t="n">
        <x:f>IF(AND(T47=1,G47="FAIL",P47="PASS"),1,0)</x:f>
        <x:v>0</x:v>
      </x:c>
      <x:c r="T47" s="9" t="n">
        <x:v>1</x:v>
      </x:c>
      <x:c r="U47" s="9" t="n">
        <x:v>11</x:v>
      </x:c>
      <x:c r="V47" s="9" t="str">
        <x:v>MVP/SHACL_GENERATION_PIPELINE/experiments/FULL_REPAIR_V2/RUN_01/runs/RUN-I2-010-20260915T092832146362Z/final/final_shape.ttl</x:v>
      </x:c>
    </x:row>
    <x:row r="48" ht="22" customHeight="1">
      <x:c r="A48" s="10" t="str">
        <x:v>V2_FALLBACK25</x:v>
      </x:c>
      <x:c r="B48" s="10" t="str">
        <x:v>I2-010</x:v>
      </x:c>
      <x:c r="C48" s="10" t="str">
        <x:v>I2-010-F02</x:v>
      </x:c>
      <x:c r="D48" s="10" t="str">
        <x:v>RUN_01</x:v>
      </x:c>
      <x:c r="E48" s="10" t="str">
        <x:v>ORIGINAL_LEDGER</x:v>
      </x:c>
      <x:c r="F48" s="10" t="str">
        <x:v>FAIL</x:v>
      </x:c>
      <x:c r="G48" s="10" t="str">
        <x:v>FAIL</x:v>
      </x:c>
      <x:c r="H48" s="10" t="str">
        <x:v>EXECUTED</x:v>
      </x:c>
      <x:c r="I48" s="10" t="str">
        <x:v>PARSED</x:v>
      </x:c>
      <x:c r="J48" s="10" t="str">
        <x:v>GENERATION_ACCEPTED</x:v>
      </x:c>
      <x:c r="K48" s="10" t="str">
        <x:v>fa99c096a6be8d99ae72eb040aeff7b290590d929e359499b70d17800b9fb88e</x:v>
      </x:c>
      <x:c r="L48" s="10" t="str">
        <x:v>full_repair_v2</x:v>
      </x:c>
      <x:c r="M48" s="10" t="n">
        <x:v>1</x:v>
      </x:c>
      <x:c r="N48" s="10" t="n">
        <x:v>0</x:v>
      </x:c>
      <x:c r="O48" s="10" t="n">
        <x:v>0</x:v>
      </x:c>
      <x:c r="P48" s="9" t="str">
        <x:f>'CaseReview'!U48</x:f>
        <x:v>FAIL</x:v>
      </x:c>
      <x:c r="Q48" s="9" t="n">
        <x:f>IF(AND(T48=1,G48=P48),1,0)</x:f>
        <x:v>1</x:v>
      </x:c>
      <x:c r="R48" s="9" t="n">
        <x:f>IF(AND(T48=1,G48="PASS",P48="FAIL"),1,0)</x:f>
        <x:v>0</x:v>
      </x:c>
      <x:c r="S48" s="9" t="n">
        <x:f>IF(AND(T48=1,G48="FAIL",P48="PASS"),1,0)</x:f>
        <x:v>0</x:v>
      </x:c>
      <x:c r="T48" s="9" t="n">
        <x:v>1</x:v>
      </x:c>
      <x:c r="U48" s="9" t="n">
        <x:v>11</x:v>
      </x:c>
      <x:c r="V48" s="9" t="str">
        <x:v>MVP/SHACL_GENERATION_PIPELINE/experiments/FULL_REPAIR_V2/RUN_01/runs/RUN-I2-010-20260915T092832146362Z/final/final_shape.ttl</x:v>
      </x:c>
    </x:row>
    <x:row r="49" ht="22" customHeight="1">
      <x:c r="A49" s="10" t="str">
        <x:v>V2_FALLBACK25</x:v>
      </x:c>
      <x:c r="B49" s="10" t="str">
        <x:v>I2-010</x:v>
      </x:c>
      <x:c r="C49" s="10" t="str">
        <x:v>I2-010-F03</x:v>
      </x:c>
      <x:c r="D49" s="10" t="str">
        <x:v>RUN_01</x:v>
      </x:c>
      <x:c r="E49" s="10" t="str">
        <x:v>ORIGINAL_LEDGER</x:v>
      </x:c>
      <x:c r="F49" s="10" t="str">
        <x:v>FAIL</x:v>
      </x:c>
      <x:c r="G49" s="10" t="str">
        <x:v>PASS</x:v>
      </x:c>
      <x:c r="H49" s="10" t="str">
        <x:v>EXECUTED</x:v>
      </x:c>
      <x:c r="I49" s="10" t="str">
        <x:v>PARSED</x:v>
      </x:c>
      <x:c r="J49" s="10" t="str">
        <x:v>GENERATION_ACCEPTED</x:v>
      </x:c>
      <x:c r="K49" s="10" t="str">
        <x:v>fa99c096a6be8d99ae72eb040aeff7b290590d929e359499b70d17800b9fb88e</x:v>
      </x:c>
      <x:c r="L49" s="10" t="str">
        <x:v>full_repair_v2</x:v>
      </x:c>
      <x:c r="M49" s="10" t="n">
        <x:v>0</x:v>
      </x:c>
      <x:c r="N49" s="10" t="n">
        <x:v>1</x:v>
      </x:c>
      <x:c r="O49" s="10" t="n">
        <x:v>0</x:v>
      </x:c>
      <x:c r="P49" s="9" t="str">
        <x:f>'CaseReview'!U49</x:f>
        <x:v>FAIL</x:v>
      </x:c>
      <x:c r="Q49" s="9" t="n">
        <x:f>IF(AND(T49=1,G49=P49),1,0)</x:f>
        <x:v>0</x:v>
      </x:c>
      <x:c r="R49" s="9" t="n">
        <x:f>IF(AND(T49=1,G49="PASS",P49="FAIL"),1,0)</x:f>
        <x:v>1</x:v>
      </x:c>
      <x:c r="S49" s="9" t="n">
        <x:f>IF(AND(T49=1,G49="FAIL",P49="PASS"),1,0)</x:f>
        <x:v>0</x:v>
      </x:c>
      <x:c r="T49" s="9" t="n">
        <x:v>1</x:v>
      </x:c>
      <x:c r="U49" s="9" t="n">
        <x:v>11</x:v>
      </x:c>
      <x:c r="V49" s="9" t="str">
        <x:v>MVP/SHACL_GENERATION_PIPELINE/experiments/FULL_REPAIR_V2/RUN_01/runs/RUN-I2-010-20260915T092832146362Z/final/final_shape.ttl</x:v>
      </x:c>
    </x:row>
    <x:row r="50" ht="22" customHeight="1">
      <x:c r="A50" s="10" t="str">
        <x:v>V2_FALLBACK25</x:v>
      </x:c>
      <x:c r="B50" s="10" t="str">
        <x:v>I2-010</x:v>
      </x:c>
      <x:c r="C50" s="10" t="str">
        <x:v>I2-010-F04</x:v>
      </x:c>
      <x:c r="D50" s="10" t="str">
        <x:v>RUN_01</x:v>
      </x:c>
      <x:c r="E50" s="10" t="str">
        <x:v>ORIGINAL_LEDGER</x:v>
      </x:c>
      <x:c r="F50" s="10" t="str">
        <x:v>FAIL</x:v>
      </x:c>
      <x:c r="G50" s="10" t="str">
        <x:v>PASS</x:v>
      </x:c>
      <x:c r="H50" s="10" t="str">
        <x:v>EXECUTED</x:v>
      </x:c>
      <x:c r="I50" s="10" t="str">
        <x:v>PARSED</x:v>
      </x:c>
      <x:c r="J50" s="10" t="str">
        <x:v>GENERATION_ACCEPTED</x:v>
      </x:c>
      <x:c r="K50" s="10" t="str">
        <x:v>fa99c096a6be8d99ae72eb040aeff7b290590d929e359499b70d17800b9fb88e</x:v>
      </x:c>
      <x:c r="L50" s="10" t="str">
        <x:v>full_repair_v2</x:v>
      </x:c>
      <x:c r="M50" s="10" t="n">
        <x:v>0</x:v>
      </x:c>
      <x:c r="N50" s="10" t="n">
        <x:v>1</x:v>
      </x:c>
      <x:c r="O50" s="10" t="n">
        <x:v>0</x:v>
      </x:c>
      <x:c r="P50" s="9" t="str">
        <x:f>'CaseReview'!U50</x:f>
        <x:v>FAIL</x:v>
      </x:c>
      <x:c r="Q50" s="9" t="n">
        <x:f>IF(AND(T50=1,G50=P50),1,0)</x:f>
        <x:v>0</x:v>
      </x:c>
      <x:c r="R50" s="9" t="n">
        <x:f>IF(AND(T50=1,G50="PASS",P50="FAIL"),1,0)</x:f>
        <x:v>1</x:v>
      </x:c>
      <x:c r="S50" s="9" t="n">
        <x:f>IF(AND(T50=1,G50="FAIL",P50="PASS"),1,0)</x:f>
        <x:v>0</x:v>
      </x:c>
      <x:c r="T50" s="9" t="n">
        <x:v>1</x:v>
      </x:c>
      <x:c r="U50" s="9" t="n">
        <x:v>11</x:v>
      </x:c>
      <x:c r="V50" s="9" t="str">
        <x:v>MVP/SHACL_GENERATION_PIPELINE/experiments/FULL_REPAIR_V2/RUN_01/runs/RUN-I2-010-20260915T092832146362Z/final/final_shape.ttl</x:v>
      </x:c>
    </x:row>
    <x:row r="51" ht="22" customHeight="1">
      <x:c r="A51" s="10" t="str">
        <x:v>V2_FALLBACK25</x:v>
      </x:c>
      <x:c r="B51" s="10" t="str">
        <x:v>I2-010</x:v>
      </x:c>
      <x:c r="C51" s="10" t="str">
        <x:v>I2-010-F05</x:v>
      </x:c>
      <x:c r="D51" s="10" t="str">
        <x:v>RUN_01</x:v>
      </x:c>
      <x:c r="E51" s="10" t="str">
        <x:v>ORIGINAL_LEDGER</x:v>
      </x:c>
      <x:c r="F51" s="10" t="str">
        <x:v>FAIL</x:v>
      </x:c>
      <x:c r="G51" s="10" t="str">
        <x:v>PASS</x:v>
      </x:c>
      <x:c r="H51" s="10" t="str">
        <x:v>EXECUTED</x:v>
      </x:c>
      <x:c r="I51" s="10" t="str">
        <x:v>PARSED</x:v>
      </x:c>
      <x:c r="J51" s="10" t="str">
        <x:v>GENERATION_ACCEPTED</x:v>
      </x:c>
      <x:c r="K51" s="10" t="str">
        <x:v>fa99c096a6be8d99ae72eb040aeff7b290590d929e359499b70d17800b9fb88e</x:v>
      </x:c>
      <x:c r="L51" s="10" t="str">
        <x:v>full_repair_v2</x:v>
      </x:c>
      <x:c r="M51" s="10" t="n">
        <x:v>0</x:v>
      </x:c>
      <x:c r="N51" s="10" t="n">
        <x:v>1</x:v>
      </x:c>
      <x:c r="O51" s="10" t="n">
        <x:v>0</x:v>
      </x:c>
      <x:c r="P51" s="9" t="str">
        <x:f>'CaseReview'!U51</x:f>
        <x:v>FAIL</x:v>
      </x:c>
      <x:c r="Q51" s="9" t="n">
        <x:f>IF(AND(T51=1,G51=P51),1,0)</x:f>
        <x:v>0</x:v>
      </x:c>
      <x:c r="R51" s="9" t="n">
        <x:f>IF(AND(T51=1,G51="PASS",P51="FAIL"),1,0)</x:f>
        <x:v>1</x:v>
      </x:c>
      <x:c r="S51" s="9" t="n">
        <x:f>IF(AND(T51=1,G51="FAIL",P51="PASS"),1,0)</x:f>
        <x:v>0</x:v>
      </x:c>
      <x:c r="T51" s="9" t="n">
        <x:v>1</x:v>
      </x:c>
      <x:c r="U51" s="9" t="n">
        <x:v>11</x:v>
      </x:c>
      <x:c r="V51" s="9" t="str">
        <x:v>MVP/SHACL_GENERATION_PIPELINE/experiments/FULL_REPAIR_V2/RUN_01/runs/RUN-I2-010-20260915T092832146362Z/final/final_shape.ttl</x:v>
      </x:c>
    </x:row>
    <x:row r="52" ht="22" customHeight="1">
      <x:c r="A52" s="10" t="str">
        <x:v>V2_FALLBACK25</x:v>
      </x:c>
      <x:c r="B52" s="10" t="str">
        <x:v>I2-010</x:v>
      </x:c>
      <x:c r="C52" s="10" t="str">
        <x:v>I2-010-F06</x:v>
      </x:c>
      <x:c r="D52" s="10" t="str">
        <x:v>RUN_01</x:v>
      </x:c>
      <x:c r="E52" s="10" t="str">
        <x:v>ORIGINAL_LEDGER</x:v>
      </x:c>
      <x:c r="F52" s="10" t="str">
        <x:v>FAIL</x:v>
      </x:c>
      <x:c r="G52" s="10" t="str">
        <x:v>FAIL</x:v>
      </x:c>
      <x:c r="H52" s="10" t="str">
        <x:v>EXECUTED</x:v>
      </x:c>
      <x:c r="I52" s="10" t="str">
        <x:v>PARSED</x:v>
      </x:c>
      <x:c r="J52" s="10" t="str">
        <x:v>GENERATION_ACCEPTED</x:v>
      </x:c>
      <x:c r="K52" s="10" t="str">
        <x:v>fa99c096a6be8d99ae72eb040aeff7b290590d929e359499b70d17800b9fb88e</x:v>
      </x:c>
      <x:c r="L52" s="10" t="str">
        <x:v>full_repair_v2</x:v>
      </x:c>
      <x:c r="M52" s="10" t="n">
        <x:v>1</x:v>
      </x:c>
      <x:c r="N52" s="10" t="n">
        <x:v>0</x:v>
      </x:c>
      <x:c r="O52" s="10" t="n">
        <x:v>0</x:v>
      </x:c>
      <x:c r="P52" s="9" t="str">
        <x:f>'CaseReview'!U52</x:f>
        <x:v>FAIL</x:v>
      </x:c>
      <x:c r="Q52" s="9" t="n">
        <x:f>IF(AND(T52=1,G52=P52),1,0)</x:f>
        <x:v>1</x:v>
      </x:c>
      <x:c r="R52" s="9" t="n">
        <x:f>IF(AND(T52=1,G52="PASS",P52="FAIL"),1,0)</x:f>
        <x:v>0</x:v>
      </x:c>
      <x:c r="S52" s="9" t="n">
        <x:f>IF(AND(T52=1,G52="FAIL",P52="PASS"),1,0)</x:f>
        <x:v>0</x:v>
      </x:c>
      <x:c r="T52" s="9" t="n">
        <x:v>1</x:v>
      </x:c>
      <x:c r="U52" s="9" t="n">
        <x:v>11</x:v>
      </x:c>
      <x:c r="V52" s="9" t="str">
        <x:v>MVP/SHACL_GENERATION_PIPELINE/experiments/FULL_REPAIR_V2/RUN_01/runs/RUN-I2-010-20260915T092832146362Z/final/final_shape.ttl</x:v>
      </x:c>
    </x:row>
    <x:row r="53" ht="22" customHeight="1">
      <x:c r="A53" s="10" t="str">
        <x:v>V2_FALLBACK25</x:v>
      </x:c>
      <x:c r="B53" s="10" t="str">
        <x:v>I2-010</x:v>
      </x:c>
      <x:c r="C53" s="10" t="str">
        <x:v>I2-010-P01</x:v>
      </x:c>
      <x:c r="D53" s="10" t="str">
        <x:v>RUN_01</x:v>
      </x:c>
      <x:c r="E53" s="10" t="str">
        <x:v>ORIGINAL_LEDGER</x:v>
      </x:c>
      <x:c r="F53" s="10" t="str">
        <x:v>PASS</x:v>
      </x:c>
      <x:c r="G53" s="10" t="str">
        <x:v>PASS</x:v>
      </x:c>
      <x:c r="H53" s="10" t="str">
        <x:v>EXECUTED</x:v>
      </x:c>
      <x:c r="I53" s="10" t="str">
        <x:v>PARSED</x:v>
      </x:c>
      <x:c r="J53" s="10" t="str">
        <x:v>GENERATION_ACCEPTED</x:v>
      </x:c>
      <x:c r="K53" s="10" t="str">
        <x:v>fa99c096a6be8d99ae72eb040aeff7b290590d929e359499b70d17800b9fb88e</x:v>
      </x:c>
      <x:c r="L53" s="10" t="str">
        <x:v>full_repair_v2</x:v>
      </x:c>
      <x:c r="M53" s="10" t="n">
        <x:v>1</x:v>
      </x:c>
      <x:c r="N53" s="10" t="n">
        <x:v>0</x:v>
      </x:c>
      <x:c r="O53" s="10" t="n">
        <x:v>0</x:v>
      </x:c>
      <x:c r="P53" s="9" t="str">
        <x:f>'CaseReview'!U53</x:f>
        <x:v>PASS</x:v>
      </x:c>
      <x:c r="Q53" s="9" t="n">
        <x:f>IF(AND(T53=1,G53=P53),1,0)</x:f>
        <x:v>1</x:v>
      </x:c>
      <x:c r="R53" s="9" t="n">
        <x:f>IF(AND(T53=1,G53="PASS",P53="FAIL"),1,0)</x:f>
        <x:v>0</x:v>
      </x:c>
      <x:c r="S53" s="9" t="n">
        <x:f>IF(AND(T53=1,G53="FAIL",P53="PASS"),1,0)</x:f>
        <x:v>0</x:v>
      </x:c>
      <x:c r="T53" s="9" t="n">
        <x:v>1</x:v>
      </x:c>
      <x:c r="U53" s="9" t="n">
        <x:v>11</x:v>
      </x:c>
      <x:c r="V53" s="9" t="str">
        <x:v>MVP/SHACL_GENERATION_PIPELINE/experiments/FULL_REPAIR_V2/RUN_01/runs/RUN-I2-010-20260915T092832146362Z/final/final_shape.ttl</x:v>
      </x:c>
    </x:row>
    <x:row r="54" ht="22" customHeight="1">
      <x:c r="A54" s="10" t="str">
        <x:v>V2_FALLBACK25</x:v>
      </x:c>
      <x:c r="B54" s="10" t="str">
        <x:v>I2-010</x:v>
      </x:c>
      <x:c r="C54" s="10" t="str">
        <x:v>I2-010-P02</x:v>
      </x:c>
      <x:c r="D54" s="10" t="str">
        <x:v>RUN_01</x:v>
      </x:c>
      <x:c r="E54" s="10" t="str">
        <x:v>ORIGINAL_LEDGER</x:v>
      </x:c>
      <x:c r="F54" s="10" t="str">
        <x:v>PASS</x:v>
      </x:c>
      <x:c r="G54" s="10" t="str">
        <x:v>PASS</x:v>
      </x:c>
      <x:c r="H54" s="10" t="str">
        <x:v>EXECUTED</x:v>
      </x:c>
      <x:c r="I54" s="10" t="str">
        <x:v>PARSED</x:v>
      </x:c>
      <x:c r="J54" s="10" t="str">
        <x:v>GENERATION_ACCEPTED</x:v>
      </x:c>
      <x:c r="K54" s="10" t="str">
        <x:v>fa99c096a6be8d99ae72eb040aeff7b290590d929e359499b70d17800b9fb88e</x:v>
      </x:c>
      <x:c r="L54" s="10" t="str">
        <x:v>full_repair_v2</x:v>
      </x:c>
      <x:c r="M54" s="10" t="n">
        <x:v>1</x:v>
      </x:c>
      <x:c r="N54" s="10" t="n">
        <x:v>0</x:v>
      </x:c>
      <x:c r="O54" s="10" t="n">
        <x:v>0</x:v>
      </x:c>
      <x:c r="P54" s="9" t="str">
        <x:f>'CaseReview'!U54</x:f>
        <x:v>PASS</x:v>
      </x:c>
      <x:c r="Q54" s="9" t="n">
        <x:f>IF(AND(T54=1,G54=P54),1,0)</x:f>
        <x:v>1</x:v>
      </x:c>
      <x:c r="R54" s="9" t="n">
        <x:f>IF(AND(T54=1,G54="PASS",P54="FAIL"),1,0)</x:f>
        <x:v>0</x:v>
      </x:c>
      <x:c r="S54" s="9" t="n">
        <x:f>IF(AND(T54=1,G54="FAIL",P54="PASS"),1,0)</x:f>
        <x:v>0</x:v>
      </x:c>
      <x:c r="T54" s="9" t="n">
        <x:v>1</x:v>
      </x:c>
      <x:c r="U54" s="9" t="n">
        <x:v>11</x:v>
      </x:c>
      <x:c r="V54" s="9" t="str">
        <x:v>MVP/SHACL_GENERATION_PIPELINE/experiments/FULL_REPAIR_V2/RUN_01/runs/RUN-I2-010-20260915T092832146362Z/final/final_shape.ttl</x:v>
      </x:c>
    </x:row>
    <x:row r="55" ht="22" customHeight="1">
      <x:c r="A55" s="10" t="str">
        <x:v>V2_FALLBACK25</x:v>
      </x:c>
      <x:c r="B55" s="10" t="str">
        <x:v>I2-010</x:v>
      </x:c>
      <x:c r="C55" s="10" t="str">
        <x:v>I2-010-P03</x:v>
      </x:c>
      <x:c r="D55" s="10" t="str">
        <x:v>RUN_01</x:v>
      </x:c>
      <x:c r="E55" s="10" t="str">
        <x:v>ORIGINAL_LEDGER</x:v>
      </x:c>
      <x:c r="F55" s="10" t="str">
        <x:v>PASS</x:v>
      </x:c>
      <x:c r="G55" s="10" t="str">
        <x:v>PASS</x:v>
      </x:c>
      <x:c r="H55" s="10" t="str">
        <x:v>EXECUTED</x:v>
      </x:c>
      <x:c r="I55" s="10" t="str">
        <x:v>PARSED</x:v>
      </x:c>
      <x:c r="J55" s="10" t="str">
        <x:v>GENERATION_ACCEPTED</x:v>
      </x:c>
      <x:c r="K55" s="10" t="str">
        <x:v>fa99c096a6be8d99ae72eb040aeff7b290590d929e359499b70d17800b9fb88e</x:v>
      </x:c>
      <x:c r="L55" s="10" t="str">
        <x:v>full_repair_v2</x:v>
      </x:c>
      <x:c r="M55" s="10" t="n">
        <x:v>1</x:v>
      </x:c>
      <x:c r="N55" s="10" t="n">
        <x:v>0</x:v>
      </x:c>
      <x:c r="O55" s="10" t="n">
        <x:v>0</x:v>
      </x:c>
      <x:c r="P55" s="9" t="str">
        <x:f>'CaseReview'!U55</x:f>
        <x:v>PASS</x:v>
      </x:c>
      <x:c r="Q55" s="9" t="n">
        <x:f>IF(AND(T55=1,G55=P55),1,0)</x:f>
        <x:v>1</x:v>
      </x:c>
      <x:c r="R55" s="9" t="n">
        <x:f>IF(AND(T55=1,G55="PASS",P55="FAIL"),1,0)</x:f>
        <x:v>0</x:v>
      </x:c>
      <x:c r="S55" s="9" t="n">
        <x:f>IF(AND(T55=1,G55="FAIL",P55="PASS"),1,0)</x:f>
        <x:v>0</x:v>
      </x:c>
      <x:c r="T55" s="9" t="n">
        <x:v>1</x:v>
      </x:c>
      <x:c r="U55" s="9" t="n">
        <x:v>11</x:v>
      </x:c>
      <x:c r="V55" s="9" t="str">
        <x:v>MVP/SHACL_GENERATION_PIPELINE/experiments/FULL_REPAIR_V2/RUN_01/runs/RUN-I2-010-20260915T092832146362Z/final/final_shape.ttl</x:v>
      </x:c>
    </x:row>
    <x:row r="56" ht="22" customHeight="1">
      <x:c r="A56" s="10" t="str">
        <x:v>V2_FALLBACK25</x:v>
      </x:c>
      <x:c r="B56" s="10" t="str">
        <x:v>I2-010</x:v>
      </x:c>
      <x:c r="C56" s="10" t="str">
        <x:v>I2-010-P04</x:v>
      </x:c>
      <x:c r="D56" s="10" t="str">
        <x:v>RUN_01</x:v>
      </x:c>
      <x:c r="E56" s="10" t="str">
        <x:v>ORIGINAL_LEDGER</x:v>
      </x:c>
      <x:c r="F56" s="10" t="str">
        <x:v>PASS</x:v>
      </x:c>
      <x:c r="G56" s="10" t="str">
        <x:v>PASS</x:v>
      </x:c>
      <x:c r="H56" s="10" t="str">
        <x:v>EXECUTED</x:v>
      </x:c>
      <x:c r="I56" s="10" t="str">
        <x:v>PARSED</x:v>
      </x:c>
      <x:c r="J56" s="10" t="str">
        <x:v>GENERATION_ACCEPTED</x:v>
      </x:c>
      <x:c r="K56" s="10" t="str">
        <x:v>fa99c096a6be8d99ae72eb040aeff7b290590d929e359499b70d17800b9fb88e</x:v>
      </x:c>
      <x:c r="L56" s="10" t="str">
        <x:v>full_repair_v2</x:v>
      </x:c>
      <x:c r="M56" s="10" t="n">
        <x:v>1</x:v>
      </x:c>
      <x:c r="N56" s="10" t="n">
        <x:v>0</x:v>
      </x:c>
      <x:c r="O56" s="10" t="n">
        <x:v>0</x:v>
      </x:c>
      <x:c r="P56" s="9" t="str">
        <x:f>'CaseReview'!U56</x:f>
        <x:v>PASS</x:v>
      </x:c>
      <x:c r="Q56" s="9" t="n">
        <x:f>IF(AND(T56=1,G56=P56),1,0)</x:f>
        <x:v>1</x:v>
      </x:c>
      <x:c r="R56" s="9" t="n">
        <x:f>IF(AND(T56=1,G56="PASS",P56="FAIL"),1,0)</x:f>
        <x:v>0</x:v>
      </x:c>
      <x:c r="S56" s="9" t="n">
        <x:f>IF(AND(T56=1,G56="FAIL",P56="PASS"),1,0)</x:f>
        <x:v>0</x:v>
      </x:c>
      <x:c r="T56" s="9" t="n">
        <x:v>1</x:v>
      </x:c>
      <x:c r="U56" s="9" t="n">
        <x:v>11</x:v>
      </x:c>
      <x:c r="V56" s="9" t="str">
        <x:v>MVP/SHACL_GENERATION_PIPELINE/experiments/FULL_REPAIR_V2/RUN_01/runs/RUN-I2-010-20260915T092832146362Z/final/final_shape.ttl</x:v>
      </x:c>
    </x:row>
    <x:row r="57" ht="22" customHeight="1">
      <x:c r="A57" s="10" t="str">
        <x:v>V2_FALLBACK25</x:v>
      </x:c>
      <x:c r="B57" s="10" t="str">
        <x:v>I2-010</x:v>
      </x:c>
      <x:c r="C57" s="10" t="str">
        <x:v>I2-010-P05</x:v>
      </x:c>
      <x:c r="D57" s="10" t="str">
        <x:v>RUN_01</x:v>
      </x:c>
      <x:c r="E57" s="10" t="str">
        <x:v>ORIGINAL_LEDGER</x:v>
      </x:c>
      <x:c r="F57" s="10" t="str">
        <x:v>PASS</x:v>
      </x:c>
      <x:c r="G57" s="10" t="str">
        <x:v>PASS</x:v>
      </x:c>
      <x:c r="H57" s="10" t="str">
        <x:v>EXECUTED</x:v>
      </x:c>
      <x:c r="I57" s="10" t="str">
        <x:v>PARSED</x:v>
      </x:c>
      <x:c r="J57" s="10" t="str">
        <x:v>GENERATION_ACCEPTED</x:v>
      </x:c>
      <x:c r="K57" s="10" t="str">
        <x:v>fa99c096a6be8d99ae72eb040aeff7b290590d929e359499b70d17800b9fb88e</x:v>
      </x:c>
      <x:c r="L57" s="10" t="str">
        <x:v>full_repair_v2</x:v>
      </x:c>
      <x:c r="M57" s="10" t="n">
        <x:v>1</x:v>
      </x:c>
      <x:c r="N57" s="10" t="n">
        <x:v>0</x:v>
      </x:c>
      <x:c r="O57" s="10" t="n">
        <x:v>0</x:v>
      </x:c>
      <x:c r="P57" s="9" t="str">
        <x:f>'CaseReview'!U57</x:f>
        <x:v>PASS</x:v>
      </x:c>
      <x:c r="Q57" s="9" t="n">
        <x:f>IF(AND(T57=1,G57=P57),1,0)</x:f>
        <x:v>1</x:v>
      </x:c>
      <x:c r="R57" s="9" t="n">
        <x:f>IF(AND(T57=1,G57="PASS",P57="FAIL"),1,0)</x:f>
        <x:v>0</x:v>
      </x:c>
      <x:c r="S57" s="9" t="n">
        <x:f>IF(AND(T57=1,G57="FAIL",P57="PASS"),1,0)</x:f>
        <x:v>0</x:v>
      </x:c>
      <x:c r="T57" s="9" t="n">
        <x:v>1</x:v>
      </x:c>
      <x:c r="U57" s="9" t="n">
        <x:v>11</x:v>
      </x:c>
      <x:c r="V57" s="9" t="str">
        <x:v>MVP/SHACL_GENERATION_PIPELINE/experiments/FULL_REPAIR_V2/RUN_01/runs/RUN-I2-010-20260915T092832146362Z/final/final_shape.ttl</x:v>
      </x:c>
    </x:row>
    <x:row r="58" ht="22" customHeight="1">
      <x:c r="A58" s="10" t="str">
        <x:v>V2_FALLBACK25</x:v>
      </x:c>
      <x:c r="B58" s="10" t="str">
        <x:v>I2-011</x:v>
      </x:c>
      <x:c r="C58" s="10" t="str">
        <x:v>I2-011-F01</x:v>
      </x:c>
      <x:c r="D58" s="10" t="str">
        <x:v>RUN_01</x:v>
      </x:c>
      <x:c r="E58" s="10" t="str">
        <x:v>ORIGINAL_LEDGER</x:v>
      </x:c>
      <x:c r="F58" s="10" t="str">
        <x:v>FAIL</x:v>
      </x:c>
      <x:c r="G58" s="10" t="str">
        <x:v>FAIL</x:v>
      </x:c>
      <x:c r="H58" s="10" t="str">
        <x:v>EXECUTED</x:v>
      </x:c>
      <x:c r="I58" s="10" t="str">
        <x:v>PARSED</x:v>
      </x:c>
      <x:c r="J58" s="10" t="str">
        <x:v>GENERATION_ACCEPTED</x:v>
      </x:c>
      <x:c r="K58" s="10" t="str">
        <x:v>08070466faff14a258ad73dfd091c7a1b1f0d479b30dd265aebe0c6c6296a6be</x:v>
      </x:c>
      <x:c r="L58" s="10" t="str">
        <x:v>full_repair_v2</x:v>
      </x:c>
      <x:c r="M58" s="10" t="n">
        <x:v>1</x:v>
      </x:c>
      <x:c r="N58" s="10" t="n">
        <x:v>0</x:v>
      </x:c>
      <x:c r="O58" s="10" t="n">
        <x:v>0</x:v>
      </x:c>
      <x:c r="P58" s="9" t="str">
        <x:f>'CaseReview'!U58</x:f>
        <x:v>FAIL</x:v>
      </x:c>
      <x:c r="Q58" s="9" t="n">
        <x:f>IF(AND(T58=1,G58=P58),1,0)</x:f>
        <x:v>1</x:v>
      </x:c>
      <x:c r="R58" s="9" t="n">
        <x:f>IF(AND(T58=1,G58="PASS",P58="FAIL"),1,0)</x:f>
        <x:v>0</x:v>
      </x:c>
      <x:c r="S58" s="9" t="n">
        <x:f>IF(AND(T58=1,G58="FAIL",P58="PASS"),1,0)</x:f>
        <x:v>0</x:v>
      </x:c>
      <x:c r="T58" s="9" t="n">
        <x:v>1</x:v>
      </x:c>
      <x:c r="U58" s="9" t="n">
        <x:v>10</x:v>
      </x:c>
      <x:c r="V58" s="9" t="str">
        <x:v>MVP/SHACL_GENERATION_PIPELINE/experiments/FULL_REPAIR_V2/RUN_01/runs/RUN-I2-011-20260915T093135599089Z/final/final_shape.ttl</x:v>
      </x:c>
    </x:row>
    <x:row r="59" ht="22" customHeight="1">
      <x:c r="A59" s="10" t="str">
        <x:v>V2_FALLBACK25</x:v>
      </x:c>
      <x:c r="B59" s="10" t="str">
        <x:v>I2-011</x:v>
      </x:c>
      <x:c r="C59" s="10" t="str">
        <x:v>I2-011-F02</x:v>
      </x:c>
      <x:c r="D59" s="10" t="str">
        <x:v>RUN_01</x:v>
      </x:c>
      <x:c r="E59" s="10" t="str">
        <x:v>ORIGINAL_LEDGER</x:v>
      </x:c>
      <x:c r="F59" s="10" t="str">
        <x:v>FAIL</x:v>
      </x:c>
      <x:c r="G59" s="10" t="str">
        <x:v>FAIL</x:v>
      </x:c>
      <x:c r="H59" s="10" t="str">
        <x:v>EXECUTED</x:v>
      </x:c>
      <x:c r="I59" s="10" t="str">
        <x:v>PARSED</x:v>
      </x:c>
      <x:c r="J59" s="10" t="str">
        <x:v>GENERATION_ACCEPTED</x:v>
      </x:c>
      <x:c r="K59" s="10" t="str">
        <x:v>08070466faff14a258ad73dfd091c7a1b1f0d479b30dd265aebe0c6c6296a6be</x:v>
      </x:c>
      <x:c r="L59" s="10" t="str">
        <x:v>full_repair_v2</x:v>
      </x:c>
      <x:c r="M59" s="10" t="n">
        <x:v>1</x:v>
      </x:c>
      <x:c r="N59" s="10" t="n">
        <x:v>0</x:v>
      </x:c>
      <x:c r="O59" s="10" t="n">
        <x:v>0</x:v>
      </x:c>
      <x:c r="P59" s="9" t="str">
        <x:f>'CaseReview'!U59</x:f>
        <x:v>FAIL</x:v>
      </x:c>
      <x:c r="Q59" s="9" t="n">
        <x:f>IF(AND(T59=1,G59=P59),1,0)</x:f>
        <x:v>1</x:v>
      </x:c>
      <x:c r="R59" s="9" t="n">
        <x:f>IF(AND(T59=1,G59="PASS",P59="FAIL"),1,0)</x:f>
        <x:v>0</x:v>
      </x:c>
      <x:c r="S59" s="9" t="n">
        <x:f>IF(AND(T59=1,G59="FAIL",P59="PASS"),1,0)</x:f>
        <x:v>0</x:v>
      </x:c>
      <x:c r="T59" s="9" t="n">
        <x:v>1</x:v>
      </x:c>
      <x:c r="U59" s="9" t="n">
        <x:v>10</x:v>
      </x:c>
      <x:c r="V59" s="9" t="str">
        <x:v>MVP/SHACL_GENERATION_PIPELINE/experiments/FULL_REPAIR_V2/RUN_01/runs/RUN-I2-011-20260915T093135599089Z/final/final_shape.ttl</x:v>
      </x:c>
    </x:row>
    <x:row r="60" ht="22" customHeight="1">
      <x:c r="A60" s="10" t="str">
        <x:v>V2_FALLBACK25</x:v>
      </x:c>
      <x:c r="B60" s="10" t="str">
        <x:v>I2-011</x:v>
      </x:c>
      <x:c r="C60" s="10" t="str">
        <x:v>I2-011-F03</x:v>
      </x:c>
      <x:c r="D60" s="10" t="str">
        <x:v>RUN_01</x:v>
      </x:c>
      <x:c r="E60" s="10" t="str">
        <x:v>ORIGINAL_LEDGER</x:v>
      </x:c>
      <x:c r="F60" s="10" t="str">
        <x:v>FAIL</x:v>
      </x:c>
      <x:c r="G60" s="10" t="str">
        <x:v>FAIL</x:v>
      </x:c>
      <x:c r="H60" s="10" t="str">
        <x:v>EXECUTED</x:v>
      </x:c>
      <x:c r="I60" s="10" t="str">
        <x:v>PARSED</x:v>
      </x:c>
      <x:c r="J60" s="10" t="str">
        <x:v>GENERATION_ACCEPTED</x:v>
      </x:c>
      <x:c r="K60" s="10" t="str">
        <x:v>08070466faff14a258ad73dfd091c7a1b1f0d479b30dd265aebe0c6c6296a6be</x:v>
      </x:c>
      <x:c r="L60" s="10" t="str">
        <x:v>full_repair_v2</x:v>
      </x:c>
      <x:c r="M60" s="10" t="n">
        <x:v>1</x:v>
      </x:c>
      <x:c r="N60" s="10" t="n">
        <x:v>0</x:v>
      </x:c>
      <x:c r="O60" s="10" t="n">
        <x:v>0</x:v>
      </x:c>
      <x:c r="P60" s="9" t="str">
        <x:f>'CaseReview'!U60</x:f>
        <x:v>FAIL</x:v>
      </x:c>
      <x:c r="Q60" s="9" t="n">
        <x:f>IF(AND(T60=1,G60=P60),1,0)</x:f>
        <x:v>1</x:v>
      </x:c>
      <x:c r="R60" s="9" t="n">
        <x:f>IF(AND(T60=1,G60="PASS",P60="FAIL"),1,0)</x:f>
        <x:v>0</x:v>
      </x:c>
      <x:c r="S60" s="9" t="n">
        <x:f>IF(AND(T60=1,G60="FAIL",P60="PASS"),1,0)</x:f>
        <x:v>0</x:v>
      </x:c>
      <x:c r="T60" s="9" t="n">
        <x:v>1</x:v>
      </x:c>
      <x:c r="U60" s="9" t="n">
        <x:v>10</x:v>
      </x:c>
      <x:c r="V60" s="9" t="str">
        <x:v>MVP/SHACL_GENERATION_PIPELINE/experiments/FULL_REPAIR_V2/RUN_01/runs/RUN-I2-011-20260915T093135599089Z/final/final_shape.ttl</x:v>
      </x:c>
    </x:row>
    <x:row r="61" ht="22" customHeight="1">
      <x:c r="A61" s="10" t="str">
        <x:v>V2_FALLBACK25</x:v>
      </x:c>
      <x:c r="B61" s="10" t="str">
        <x:v>I2-011</x:v>
      </x:c>
      <x:c r="C61" s="10" t="str">
        <x:v>I2-011-F04</x:v>
      </x:c>
      <x:c r="D61" s="10" t="str">
        <x:v>RUN_01</x:v>
      </x:c>
      <x:c r="E61" s="10" t="str">
        <x:v>ORIGINAL_LEDGER</x:v>
      </x:c>
      <x:c r="F61" s="10" t="str">
        <x:v>FAIL</x:v>
      </x:c>
      <x:c r="G61" s="10" t="str">
        <x:v>FAIL</x:v>
      </x:c>
      <x:c r="H61" s="10" t="str">
        <x:v>EXECUTED</x:v>
      </x:c>
      <x:c r="I61" s="10" t="str">
        <x:v>PARSED</x:v>
      </x:c>
      <x:c r="J61" s="10" t="str">
        <x:v>GENERATION_ACCEPTED</x:v>
      </x:c>
      <x:c r="K61" s="10" t="str">
        <x:v>08070466faff14a258ad73dfd091c7a1b1f0d479b30dd265aebe0c6c6296a6be</x:v>
      </x:c>
      <x:c r="L61" s="10" t="str">
        <x:v>full_repair_v2</x:v>
      </x:c>
      <x:c r="M61" s="10" t="n">
        <x:v>1</x:v>
      </x:c>
      <x:c r="N61" s="10" t="n">
        <x:v>0</x:v>
      </x:c>
      <x:c r="O61" s="10" t="n">
        <x:v>0</x:v>
      </x:c>
      <x:c r="P61" s="9" t="str">
        <x:f>'CaseReview'!U61</x:f>
        <x:v>FAIL</x:v>
      </x:c>
      <x:c r="Q61" s="9" t="n">
        <x:f>IF(AND(T61=1,G61=P61),1,0)</x:f>
        <x:v>1</x:v>
      </x:c>
      <x:c r="R61" s="9" t="n">
        <x:f>IF(AND(T61=1,G61="PASS",P61="FAIL"),1,0)</x:f>
        <x:v>0</x:v>
      </x:c>
      <x:c r="S61" s="9" t="n">
        <x:f>IF(AND(T61=1,G61="FAIL",P61="PASS"),1,0)</x:f>
        <x:v>0</x:v>
      </x:c>
      <x:c r="T61" s="9" t="n">
        <x:v>1</x:v>
      </x:c>
      <x:c r="U61" s="9" t="n">
        <x:v>10</x:v>
      </x:c>
      <x:c r="V61" s="9" t="str">
        <x:v>MVP/SHACL_GENERATION_PIPELINE/experiments/FULL_REPAIR_V2/RUN_01/runs/RUN-I2-011-20260915T093135599089Z/final/final_shape.ttl</x:v>
      </x:c>
    </x:row>
    <x:row r="62" ht="22" customHeight="1">
      <x:c r="A62" s="10" t="str">
        <x:v>V2_FALLBACK25</x:v>
      </x:c>
      <x:c r="B62" s="10" t="str">
        <x:v>I2-011</x:v>
      </x:c>
      <x:c r="C62" s="10" t="str">
        <x:v>I2-011-F05</x:v>
      </x:c>
      <x:c r="D62" s="10" t="str">
        <x:v>RUN_01</x:v>
      </x:c>
      <x:c r="E62" s="10" t="str">
        <x:v>ORIGINAL_LEDGER</x:v>
      </x:c>
      <x:c r="F62" s="10" t="str">
        <x:v>FAIL</x:v>
      </x:c>
      <x:c r="G62" s="10" t="str">
        <x:v>FAIL</x:v>
      </x:c>
      <x:c r="H62" s="10" t="str">
        <x:v>EXECUTED</x:v>
      </x:c>
      <x:c r="I62" s="10" t="str">
        <x:v>PARSED</x:v>
      </x:c>
      <x:c r="J62" s="10" t="str">
        <x:v>GENERATION_ACCEPTED</x:v>
      </x:c>
      <x:c r="K62" s="10" t="str">
        <x:v>08070466faff14a258ad73dfd091c7a1b1f0d479b30dd265aebe0c6c6296a6be</x:v>
      </x:c>
      <x:c r="L62" s="10" t="str">
        <x:v>full_repair_v2</x:v>
      </x:c>
      <x:c r="M62" s="10" t="n">
        <x:v>1</x:v>
      </x:c>
      <x:c r="N62" s="10" t="n">
        <x:v>0</x:v>
      </x:c>
      <x:c r="O62" s="10" t="n">
        <x:v>0</x:v>
      </x:c>
      <x:c r="P62" s="9" t="str">
        <x:f>'CaseReview'!U62</x:f>
        <x:v>FAIL</x:v>
      </x:c>
      <x:c r="Q62" s="9" t="n">
        <x:f>IF(AND(T62=1,G62=P62),1,0)</x:f>
        <x:v>1</x:v>
      </x:c>
      <x:c r="R62" s="9" t="n">
        <x:f>IF(AND(T62=1,G62="PASS",P62="FAIL"),1,0)</x:f>
        <x:v>0</x:v>
      </x:c>
      <x:c r="S62" s="9" t="n">
        <x:f>IF(AND(T62=1,G62="FAIL",P62="PASS"),1,0)</x:f>
        <x:v>0</x:v>
      </x:c>
      <x:c r="T62" s="9" t="n">
        <x:v>1</x:v>
      </x:c>
      <x:c r="U62" s="9" t="n">
        <x:v>10</x:v>
      </x:c>
      <x:c r="V62" s="9" t="str">
        <x:v>MVP/SHACL_GENERATION_PIPELINE/experiments/FULL_REPAIR_V2/RUN_01/runs/RUN-I2-011-20260915T093135599089Z/final/final_shape.ttl</x:v>
      </x:c>
    </x:row>
    <x:row r="63" ht="22" customHeight="1">
      <x:c r="A63" s="10" t="str">
        <x:v>V2_FALLBACK25</x:v>
      </x:c>
      <x:c r="B63" s="10" t="str">
        <x:v>I2-011</x:v>
      </x:c>
      <x:c r="C63" s="10" t="str">
        <x:v>I2-011-F06</x:v>
      </x:c>
      <x:c r="D63" s="10" t="str">
        <x:v>RUN_01</x:v>
      </x:c>
      <x:c r="E63" s="10" t="str">
        <x:v>ORIGINAL_LEDGER</x:v>
      </x:c>
      <x:c r="F63" s="10" t="str">
        <x:v>FAIL</x:v>
      </x:c>
      <x:c r="G63" s="10" t="str">
        <x:v>FAIL</x:v>
      </x:c>
      <x:c r="H63" s="10" t="str">
        <x:v>EXECUTED</x:v>
      </x:c>
      <x:c r="I63" s="10" t="str">
        <x:v>PARSED</x:v>
      </x:c>
      <x:c r="J63" s="10" t="str">
        <x:v>GENERATION_ACCEPTED</x:v>
      </x:c>
      <x:c r="K63" s="10" t="str">
        <x:v>08070466faff14a258ad73dfd091c7a1b1f0d479b30dd265aebe0c6c6296a6be</x:v>
      </x:c>
      <x:c r="L63" s="10" t="str">
        <x:v>full_repair_v2</x:v>
      </x:c>
      <x:c r="M63" s="10" t="n">
        <x:v>1</x:v>
      </x:c>
      <x:c r="N63" s="10" t="n">
        <x:v>0</x:v>
      </x:c>
      <x:c r="O63" s="10" t="n">
        <x:v>0</x:v>
      </x:c>
      <x:c r="P63" s="9" t="str">
        <x:f>'CaseReview'!U63</x:f>
        <x:v>FAIL</x:v>
      </x:c>
      <x:c r="Q63" s="9" t="n">
        <x:f>IF(AND(T63=1,G63=P63),1,0)</x:f>
        <x:v>1</x:v>
      </x:c>
      <x:c r="R63" s="9" t="n">
        <x:f>IF(AND(T63=1,G63="PASS",P63="FAIL"),1,0)</x:f>
        <x:v>0</x:v>
      </x:c>
      <x:c r="S63" s="9" t="n">
        <x:f>IF(AND(T63=1,G63="FAIL",P63="PASS"),1,0)</x:f>
        <x:v>0</x:v>
      </x:c>
      <x:c r="T63" s="9" t="n">
        <x:v>1</x:v>
      </x:c>
      <x:c r="U63" s="9" t="n">
        <x:v>10</x:v>
      </x:c>
      <x:c r="V63" s="9" t="str">
        <x:v>MVP/SHACL_GENERATION_PIPELINE/experiments/FULL_REPAIR_V2/RUN_01/runs/RUN-I2-011-20260915T093135599089Z/final/final_shape.ttl</x:v>
      </x:c>
    </x:row>
    <x:row r="64" ht="22" customHeight="1">
      <x:c r="A64" s="10" t="str">
        <x:v>V2_FALLBACK25</x:v>
      </x:c>
      <x:c r="B64" s="10" t="str">
        <x:v>I2-011</x:v>
      </x:c>
      <x:c r="C64" s="10" t="str">
        <x:v>I2-011-P01</x:v>
      </x:c>
      <x:c r="D64" s="10" t="str">
        <x:v>RUN_01</x:v>
      </x:c>
      <x:c r="E64" s="10" t="str">
        <x:v>ORIGINAL_LEDGER</x:v>
      </x:c>
      <x:c r="F64" s="10" t="str">
        <x:v>PASS</x:v>
      </x:c>
      <x:c r="G64" s="10" t="str">
        <x:v>PASS</x:v>
      </x:c>
      <x:c r="H64" s="10" t="str">
        <x:v>EXECUTED</x:v>
      </x:c>
      <x:c r="I64" s="10" t="str">
        <x:v>PARSED</x:v>
      </x:c>
      <x:c r="J64" s="10" t="str">
        <x:v>GENERATION_ACCEPTED</x:v>
      </x:c>
      <x:c r="K64" s="10" t="str">
        <x:v>08070466faff14a258ad73dfd091c7a1b1f0d479b30dd265aebe0c6c6296a6be</x:v>
      </x:c>
      <x:c r="L64" s="10" t="str">
        <x:v>full_repair_v2</x:v>
      </x:c>
      <x:c r="M64" s="10" t="n">
        <x:v>1</x:v>
      </x:c>
      <x:c r="N64" s="10" t="n">
        <x:v>0</x:v>
      </x:c>
      <x:c r="O64" s="10" t="n">
        <x:v>0</x:v>
      </x:c>
      <x:c r="P64" s="9" t="str">
        <x:f>'CaseReview'!U64</x:f>
        <x:v>PASS</x:v>
      </x:c>
      <x:c r="Q64" s="9" t="n">
        <x:f>IF(AND(T64=1,G64=P64),1,0)</x:f>
        <x:v>1</x:v>
      </x:c>
      <x:c r="R64" s="9" t="n">
        <x:f>IF(AND(T64=1,G64="PASS",P64="FAIL"),1,0)</x:f>
        <x:v>0</x:v>
      </x:c>
      <x:c r="S64" s="9" t="n">
        <x:f>IF(AND(T64=1,G64="FAIL",P64="PASS"),1,0)</x:f>
        <x:v>0</x:v>
      </x:c>
      <x:c r="T64" s="9" t="n">
        <x:v>1</x:v>
      </x:c>
      <x:c r="U64" s="9" t="n">
        <x:v>10</x:v>
      </x:c>
      <x:c r="V64" s="9" t="str">
        <x:v>MVP/SHACL_GENERATION_PIPELINE/experiments/FULL_REPAIR_V2/RUN_01/runs/RUN-I2-011-20260915T093135599089Z/final/final_shape.ttl</x:v>
      </x:c>
    </x:row>
    <x:row r="65" ht="22" customHeight="1">
      <x:c r="A65" s="10" t="str">
        <x:v>V2_FALLBACK25</x:v>
      </x:c>
      <x:c r="B65" s="10" t="str">
        <x:v>I2-011</x:v>
      </x:c>
      <x:c r="C65" s="10" t="str">
        <x:v>I2-011-P02</x:v>
      </x:c>
      <x:c r="D65" s="10" t="str">
        <x:v>RUN_01</x:v>
      </x:c>
      <x:c r="E65" s="10" t="str">
        <x:v>ORIGINAL_LEDGER</x:v>
      </x:c>
      <x:c r="F65" s="10" t="str">
        <x:v>PASS</x:v>
      </x:c>
      <x:c r="G65" s="10" t="str">
        <x:v>PASS</x:v>
      </x:c>
      <x:c r="H65" s="10" t="str">
        <x:v>EXECUTED</x:v>
      </x:c>
      <x:c r="I65" s="10" t="str">
        <x:v>PARSED</x:v>
      </x:c>
      <x:c r="J65" s="10" t="str">
        <x:v>GENERATION_ACCEPTED</x:v>
      </x:c>
      <x:c r="K65" s="10" t="str">
        <x:v>08070466faff14a258ad73dfd091c7a1b1f0d479b30dd265aebe0c6c6296a6be</x:v>
      </x:c>
      <x:c r="L65" s="10" t="str">
        <x:v>full_repair_v2</x:v>
      </x:c>
      <x:c r="M65" s="10" t="n">
        <x:v>1</x:v>
      </x:c>
      <x:c r="N65" s="10" t="n">
        <x:v>0</x:v>
      </x:c>
      <x:c r="O65" s="10" t="n">
        <x:v>0</x:v>
      </x:c>
      <x:c r="P65" s="9" t="str">
        <x:f>'CaseReview'!U65</x:f>
        <x:v>PASS</x:v>
      </x:c>
      <x:c r="Q65" s="9" t="n">
        <x:f>IF(AND(T65=1,G65=P65),1,0)</x:f>
        <x:v>1</x:v>
      </x:c>
      <x:c r="R65" s="9" t="n">
        <x:f>IF(AND(T65=1,G65="PASS",P65="FAIL"),1,0)</x:f>
        <x:v>0</x:v>
      </x:c>
      <x:c r="S65" s="9" t="n">
        <x:f>IF(AND(T65=1,G65="FAIL",P65="PASS"),1,0)</x:f>
        <x:v>0</x:v>
      </x:c>
      <x:c r="T65" s="9" t="n">
        <x:v>1</x:v>
      </x:c>
      <x:c r="U65" s="9" t="n">
        <x:v>10</x:v>
      </x:c>
      <x:c r="V65" s="9" t="str">
        <x:v>MVP/SHACL_GENERATION_PIPELINE/experiments/FULL_REPAIR_V2/RUN_01/runs/RUN-I2-011-20260915T093135599089Z/final/final_shape.ttl</x:v>
      </x:c>
    </x:row>
    <x:row r="66" ht="22" customHeight="1">
      <x:c r="A66" s="10" t="str">
        <x:v>V2_FALLBACK25</x:v>
      </x:c>
      <x:c r="B66" s="10" t="str">
        <x:v>I2-011</x:v>
      </x:c>
      <x:c r="C66" s="10" t="str">
        <x:v>I2-011-P03</x:v>
      </x:c>
      <x:c r="D66" s="10" t="str">
        <x:v>RUN_01</x:v>
      </x:c>
      <x:c r="E66" s="10" t="str">
        <x:v>ORIGINAL_LEDGER</x:v>
      </x:c>
      <x:c r="F66" s="10" t="str">
        <x:v>PASS</x:v>
      </x:c>
      <x:c r="G66" s="10" t="str">
        <x:v>PASS</x:v>
      </x:c>
      <x:c r="H66" s="10" t="str">
        <x:v>EXECUTED</x:v>
      </x:c>
      <x:c r="I66" s="10" t="str">
        <x:v>PARSED</x:v>
      </x:c>
      <x:c r="J66" s="10" t="str">
        <x:v>GENERATION_ACCEPTED</x:v>
      </x:c>
      <x:c r="K66" s="10" t="str">
        <x:v>08070466faff14a258ad73dfd091c7a1b1f0d479b30dd265aebe0c6c6296a6be</x:v>
      </x:c>
      <x:c r="L66" s="10" t="str">
        <x:v>full_repair_v2</x:v>
      </x:c>
      <x:c r="M66" s="10" t="n">
        <x:v>1</x:v>
      </x:c>
      <x:c r="N66" s="10" t="n">
        <x:v>0</x:v>
      </x:c>
      <x:c r="O66" s="10" t="n">
        <x:v>0</x:v>
      </x:c>
      <x:c r="P66" s="9" t="str">
        <x:f>'CaseReview'!U66</x:f>
        <x:v>PASS</x:v>
      </x:c>
      <x:c r="Q66" s="9" t="n">
        <x:f>IF(AND(T66=1,G66=P66),1,0)</x:f>
        <x:v>1</x:v>
      </x:c>
      <x:c r="R66" s="9" t="n">
        <x:f>IF(AND(T66=1,G66="PASS",P66="FAIL"),1,0)</x:f>
        <x:v>0</x:v>
      </x:c>
      <x:c r="S66" s="9" t="n">
        <x:f>IF(AND(T66=1,G66="FAIL",P66="PASS"),1,0)</x:f>
        <x:v>0</x:v>
      </x:c>
      <x:c r="T66" s="9" t="n">
        <x:v>1</x:v>
      </x:c>
      <x:c r="U66" s="9" t="n">
        <x:v>10</x:v>
      </x:c>
      <x:c r="V66" s="9" t="str">
        <x:v>MVP/SHACL_GENERATION_PIPELINE/experiments/FULL_REPAIR_V2/RUN_01/runs/RUN-I2-011-20260915T093135599089Z/final/final_shape.ttl</x:v>
      </x:c>
    </x:row>
    <x:row r="67" ht="22" customHeight="1">
      <x:c r="A67" s="10" t="str">
        <x:v>V2_FALLBACK25</x:v>
      </x:c>
      <x:c r="B67" s="10" t="str">
        <x:v>I2-011</x:v>
      </x:c>
      <x:c r="C67" s="10" t="str">
        <x:v>I2-011-P04</x:v>
      </x:c>
      <x:c r="D67" s="10" t="str">
        <x:v>RUN_01</x:v>
      </x:c>
      <x:c r="E67" s="10" t="str">
        <x:v>ORIGINAL_LEDGER</x:v>
      </x:c>
      <x:c r="F67" s="10" t="str">
        <x:v>PASS</x:v>
      </x:c>
      <x:c r="G67" s="10" t="str">
        <x:v>PASS</x:v>
      </x:c>
      <x:c r="H67" s="10" t="str">
        <x:v>EXECUTED</x:v>
      </x:c>
      <x:c r="I67" s="10" t="str">
        <x:v>PARSED</x:v>
      </x:c>
      <x:c r="J67" s="10" t="str">
        <x:v>GENERATION_ACCEPTED</x:v>
      </x:c>
      <x:c r="K67" s="10" t="str">
        <x:v>08070466faff14a258ad73dfd091c7a1b1f0d479b30dd265aebe0c6c6296a6be</x:v>
      </x:c>
      <x:c r="L67" s="10" t="str">
        <x:v>full_repair_v2</x:v>
      </x:c>
      <x:c r="M67" s="10" t="n">
        <x:v>1</x:v>
      </x:c>
      <x:c r="N67" s="10" t="n">
        <x:v>0</x:v>
      </x:c>
      <x:c r="O67" s="10" t="n">
        <x:v>0</x:v>
      </x:c>
      <x:c r="P67" s="9" t="str">
        <x:f>'CaseReview'!U67</x:f>
        <x:v>PASS</x:v>
      </x:c>
      <x:c r="Q67" s="9" t="n">
        <x:f>IF(AND(T67=1,G67=P67),1,0)</x:f>
        <x:v>1</x:v>
      </x:c>
      <x:c r="R67" s="9" t="n">
        <x:f>IF(AND(T67=1,G67="PASS",P67="FAIL"),1,0)</x:f>
        <x:v>0</x:v>
      </x:c>
      <x:c r="S67" s="9" t="n">
        <x:f>IF(AND(T67=1,G67="FAIL",P67="PASS"),1,0)</x:f>
        <x:v>0</x:v>
      </x:c>
      <x:c r="T67" s="9" t="n">
        <x:v>1</x:v>
      </x:c>
      <x:c r="U67" s="9" t="n">
        <x:v>10</x:v>
      </x:c>
      <x:c r="V67" s="9" t="str">
        <x:v>MVP/SHACL_GENERATION_PIPELINE/experiments/FULL_REPAIR_V2/RUN_01/runs/RUN-I2-011-20260915T093135599089Z/final/final_shape.ttl</x:v>
      </x:c>
    </x:row>
    <x:row r="68" ht="22" customHeight="1">
      <x:c r="A68" s="10" t="str">
        <x:v>V2_FALLBACK25</x:v>
      </x:c>
      <x:c r="B68" s="10" t="str">
        <x:v>I2-013</x:v>
      </x:c>
      <x:c r="C68" s="10" t="str">
        <x:v>I2-013-F01</x:v>
      </x:c>
      <x:c r="D68" s="10" t="str">
        <x:v>RUN_01</x:v>
      </x:c>
      <x:c r="E68" s="10" t="str">
        <x:v>ORIGINAL_LEDGER</x:v>
      </x:c>
      <x:c r="F68" s="10" t="str">
        <x:v>FAIL</x:v>
      </x:c>
      <x:c r="G68" s="10" t="str">
        <x:v>FAIL</x:v>
      </x:c>
      <x:c r="H68" s="10" t="str">
        <x:v>EXECUTED</x:v>
      </x:c>
      <x:c r="I68" s="10" t="str">
        <x:v>PARSED</x:v>
      </x:c>
      <x:c r="J68" s="10" t="str">
        <x:v>GENERATION_ACCEPTED</x:v>
      </x:c>
      <x:c r="K68" s="10" t="str">
        <x:v>78f68232f6122b596884474c947da7e657131aa13e359fd281a7061ba2ea602c</x:v>
      </x:c>
      <x:c r="L68" s="10" t="str">
        <x:v>full_repair_v2</x:v>
      </x:c>
      <x:c r="M68" s="10" t="n">
        <x:v>1</x:v>
      </x:c>
      <x:c r="N68" s="10" t="n">
        <x:v>0</x:v>
      </x:c>
      <x:c r="O68" s="10" t="n">
        <x:v>0</x:v>
      </x:c>
      <x:c r="P68" s="9" t="str">
        <x:f>'CaseReview'!U68</x:f>
        <x:v>FAIL</x:v>
      </x:c>
      <x:c r="Q68" s="9" t="n">
        <x:f>IF(AND(T68=1,G68=P68),1,0)</x:f>
        <x:v>1</x:v>
      </x:c>
      <x:c r="R68" s="9" t="n">
        <x:f>IF(AND(T68=1,G68="PASS",P68="FAIL"),1,0)</x:f>
        <x:v>0</x:v>
      </x:c>
      <x:c r="S68" s="9" t="n">
        <x:f>IF(AND(T68=1,G68="FAIL",P68="PASS"),1,0)</x:f>
        <x:v>0</x:v>
      </x:c>
      <x:c r="T68" s="9" t="n">
        <x:v>1</x:v>
      </x:c>
      <x:c r="U68" s="9" t="n">
        <x:v>4</x:v>
      </x:c>
      <x:c r="V68" s="9" t="str">
        <x:v>MVP/SHACL_GENERATION_PIPELINE/experiments/FULL_REPAIR_V2/RUN_01/runs/RUN-I2-013-20260915T093316272586Z/final/final_shape.ttl</x:v>
      </x:c>
    </x:row>
    <x:row r="69" ht="22" customHeight="1">
      <x:c r="A69" s="10" t="str">
        <x:v>V2_FALLBACK25</x:v>
      </x:c>
      <x:c r="B69" s="10" t="str">
        <x:v>I2-013</x:v>
      </x:c>
      <x:c r="C69" s="10" t="str">
        <x:v>I2-013-F02</x:v>
      </x:c>
      <x:c r="D69" s="10" t="str">
        <x:v>RUN_01</x:v>
      </x:c>
      <x:c r="E69" s="10" t="str">
        <x:v>ORIGINAL_LEDGER</x:v>
      </x:c>
      <x:c r="F69" s="10" t="str">
        <x:v>FAIL</x:v>
      </x:c>
      <x:c r="G69" s="10" t="str">
        <x:v>FAIL</x:v>
      </x:c>
      <x:c r="H69" s="10" t="str">
        <x:v>EXECUTED</x:v>
      </x:c>
      <x:c r="I69" s="10" t="str">
        <x:v>PARSED</x:v>
      </x:c>
      <x:c r="J69" s="10" t="str">
        <x:v>GENERATION_ACCEPTED</x:v>
      </x:c>
      <x:c r="K69" s="10" t="str">
        <x:v>78f68232f6122b596884474c947da7e657131aa13e359fd281a7061ba2ea602c</x:v>
      </x:c>
      <x:c r="L69" s="10" t="str">
        <x:v>full_repair_v2</x:v>
      </x:c>
      <x:c r="M69" s="10" t="n">
        <x:v>1</x:v>
      </x:c>
      <x:c r="N69" s="10" t="n">
        <x:v>0</x:v>
      </x:c>
      <x:c r="O69" s="10" t="n">
        <x:v>0</x:v>
      </x:c>
      <x:c r="P69" s="9" t="str">
        <x:f>'CaseReview'!U69</x:f>
        <x:v>FAIL</x:v>
      </x:c>
      <x:c r="Q69" s="9" t="n">
        <x:f>IF(AND(T69=1,G69=P69),1,0)</x:f>
        <x:v>1</x:v>
      </x:c>
      <x:c r="R69" s="9" t="n">
        <x:f>IF(AND(T69=1,G69="PASS",P69="FAIL"),1,0)</x:f>
        <x:v>0</x:v>
      </x:c>
      <x:c r="S69" s="9" t="n">
        <x:f>IF(AND(T69=1,G69="FAIL",P69="PASS"),1,0)</x:f>
        <x:v>0</x:v>
      </x:c>
      <x:c r="T69" s="9" t="n">
        <x:v>1</x:v>
      </x:c>
      <x:c r="U69" s="9" t="n">
        <x:v>4</x:v>
      </x:c>
      <x:c r="V69" s="9" t="str">
        <x:v>MVP/SHACL_GENERATION_PIPELINE/experiments/FULL_REPAIR_V2/RUN_01/runs/RUN-I2-013-20260915T093316272586Z/final/final_shape.ttl</x:v>
      </x:c>
    </x:row>
    <x:row r="70" ht="22" customHeight="1">
      <x:c r="A70" s="10" t="str">
        <x:v>V2_FALLBACK25</x:v>
      </x:c>
      <x:c r="B70" s="10" t="str">
        <x:v>I2-013</x:v>
      </x:c>
      <x:c r="C70" s="10" t="str">
        <x:v>I2-013-F03</x:v>
      </x:c>
      <x:c r="D70" s="10" t="str">
        <x:v>RUN_01</x:v>
      </x:c>
      <x:c r="E70" s="10" t="str">
        <x:v>ORIGINAL_LEDGER</x:v>
      </x:c>
      <x:c r="F70" s="10" t="str">
        <x:v>FAIL</x:v>
      </x:c>
      <x:c r="G70" s="10" t="str">
        <x:v>FAIL</x:v>
      </x:c>
      <x:c r="H70" s="10" t="str">
        <x:v>EXECUTED</x:v>
      </x:c>
      <x:c r="I70" s="10" t="str">
        <x:v>PARSED</x:v>
      </x:c>
      <x:c r="J70" s="10" t="str">
        <x:v>GENERATION_ACCEPTED</x:v>
      </x:c>
      <x:c r="K70" s="10" t="str">
        <x:v>78f68232f6122b596884474c947da7e657131aa13e359fd281a7061ba2ea602c</x:v>
      </x:c>
      <x:c r="L70" s="10" t="str">
        <x:v>full_repair_v2</x:v>
      </x:c>
      <x:c r="M70" s="10" t="n">
        <x:v>1</x:v>
      </x:c>
      <x:c r="N70" s="10" t="n">
        <x:v>0</x:v>
      </x:c>
      <x:c r="O70" s="10" t="n">
        <x:v>0</x:v>
      </x:c>
      <x:c r="P70" s="9" t="str">
        <x:f>'CaseReview'!U70</x:f>
        <x:v>FAIL</x:v>
      </x:c>
      <x:c r="Q70" s="9" t="n">
        <x:f>IF(AND(T70=1,G70=P70),1,0)</x:f>
        <x:v>1</x:v>
      </x:c>
      <x:c r="R70" s="9" t="n">
        <x:f>IF(AND(T70=1,G70="PASS",P70="FAIL"),1,0)</x:f>
        <x:v>0</x:v>
      </x:c>
      <x:c r="S70" s="9" t="n">
        <x:f>IF(AND(T70=1,G70="FAIL",P70="PASS"),1,0)</x:f>
        <x:v>0</x:v>
      </x:c>
      <x:c r="T70" s="9" t="n">
        <x:v>1</x:v>
      </x:c>
      <x:c r="U70" s="9" t="n">
        <x:v>4</x:v>
      </x:c>
      <x:c r="V70" s="9" t="str">
        <x:v>MVP/SHACL_GENERATION_PIPELINE/experiments/FULL_REPAIR_V2/RUN_01/runs/RUN-I2-013-20260915T093316272586Z/final/final_shape.ttl</x:v>
      </x:c>
    </x:row>
    <x:row r="71" ht="22" customHeight="1">
      <x:c r="A71" s="10" t="str">
        <x:v>V2_FALLBACK25</x:v>
      </x:c>
      <x:c r="B71" s="10" t="str">
        <x:v>I2-013</x:v>
      </x:c>
      <x:c r="C71" s="10" t="str">
        <x:v>I2-013-P01</x:v>
      </x:c>
      <x:c r="D71" s="10" t="str">
        <x:v>RUN_01</x:v>
      </x:c>
      <x:c r="E71" s="10" t="str">
        <x:v>ORIGINAL_LEDGER</x:v>
      </x:c>
      <x:c r="F71" s="10" t="str">
        <x:v>PASS</x:v>
      </x:c>
      <x:c r="G71" s="10" t="str">
        <x:v>PASS</x:v>
      </x:c>
      <x:c r="H71" s="10" t="str">
        <x:v>EXECUTED</x:v>
      </x:c>
      <x:c r="I71" s="10" t="str">
        <x:v>PARSED</x:v>
      </x:c>
      <x:c r="J71" s="10" t="str">
        <x:v>GENERATION_ACCEPTED</x:v>
      </x:c>
      <x:c r="K71" s="10" t="str">
        <x:v>78f68232f6122b596884474c947da7e657131aa13e359fd281a7061ba2ea602c</x:v>
      </x:c>
      <x:c r="L71" s="10" t="str">
        <x:v>full_repair_v2</x:v>
      </x:c>
      <x:c r="M71" s="10" t="n">
        <x:v>1</x:v>
      </x:c>
      <x:c r="N71" s="10" t="n">
        <x:v>0</x:v>
      </x:c>
      <x:c r="O71" s="10" t="n">
        <x:v>0</x:v>
      </x:c>
      <x:c r="P71" s="9" t="str">
        <x:f>'CaseReview'!U71</x:f>
        <x:v>PASS</x:v>
      </x:c>
      <x:c r="Q71" s="9" t="n">
        <x:f>IF(AND(T71=1,G71=P71),1,0)</x:f>
        <x:v>1</x:v>
      </x:c>
      <x:c r="R71" s="9" t="n">
        <x:f>IF(AND(T71=1,G71="PASS",P71="FAIL"),1,0)</x:f>
        <x:v>0</x:v>
      </x:c>
      <x:c r="S71" s="9" t="n">
        <x:f>IF(AND(T71=1,G71="FAIL",P71="PASS"),1,0)</x:f>
        <x:v>0</x:v>
      </x:c>
      <x:c r="T71" s="9" t="n">
        <x:v>1</x:v>
      </x:c>
      <x:c r="U71" s="9" t="n">
        <x:v>4</x:v>
      </x:c>
      <x:c r="V71" s="9" t="str">
        <x:v>MVP/SHACL_GENERATION_PIPELINE/experiments/FULL_REPAIR_V2/RUN_01/runs/RUN-I2-013-20260915T093316272586Z/final/final_shape.ttl</x:v>
      </x:c>
    </x:row>
    <x:row r="72" ht="22" customHeight="1">
      <x:c r="A72" s="10" t="str">
        <x:v>V2_FALLBACK25</x:v>
      </x:c>
      <x:c r="B72" s="10" t="str">
        <x:v>I2-014</x:v>
      </x:c>
      <x:c r="C72" s="10" t="str">
        <x:v>I2-014-E-F01</x:v>
      </x:c>
      <x:c r="D72" s="10" t="str">
        <x:v>RUN_01</x:v>
      </x:c>
      <x:c r="E72" s="10" t="str">
        <x:v>ORIGINAL_LEDGER</x:v>
      </x:c>
      <x:c r="F72" s="10" t="str">
        <x:v>FAIL</x:v>
      </x:c>
      <x:c r="G72" s="10" t="str">
        <x:v>FAIL</x:v>
      </x:c>
      <x:c r="H72" s="10" t="str">
        <x:v>EXECUTED</x:v>
      </x:c>
      <x:c r="I72" s="10" t="str">
        <x:v>PARSED</x:v>
      </x:c>
      <x:c r="J72" s="10" t="str">
        <x:v>GENERATION_ACCEPTED</x:v>
      </x:c>
      <x:c r="K72" s="10" t="str">
        <x:v>b7b4654d8e7e48b0c83250d535ed798715c979727172035c716d2dcab4f917a0</x:v>
      </x:c>
      <x:c r="L72" s="10" t="str">
        <x:v>full_repair_v2</x:v>
      </x:c>
      <x:c r="M72" s="10" t="n">
        <x:v>1</x:v>
      </x:c>
      <x:c r="N72" s="10" t="n">
        <x:v>0</x:v>
      </x:c>
      <x:c r="O72" s="10" t="n">
        <x:v>0</x:v>
      </x:c>
      <x:c r="P72" s="9" t="str">
        <x:f>'CaseReview'!U72</x:f>
        <x:v>FAIL</x:v>
      </x:c>
      <x:c r="Q72" s="9" t="n">
        <x:f>IF(AND(T72=1,G72=P72),1,0)</x:f>
        <x:v>1</x:v>
      </x:c>
      <x:c r="R72" s="9" t="n">
        <x:f>IF(AND(T72=1,G72="PASS",P72="FAIL"),1,0)</x:f>
        <x:v>0</x:v>
      </x:c>
      <x:c r="S72" s="9" t="n">
        <x:f>IF(AND(T72=1,G72="FAIL",P72="PASS"),1,0)</x:f>
        <x:v>0</x:v>
      </x:c>
      <x:c r="T72" s="9" t="n">
        <x:v>1</x:v>
      </x:c>
      <x:c r="U72" s="9" t="n">
        <x:v>9</x:v>
      </x:c>
      <x:c r="V72" s="9" t="str">
        <x:v>MVP/SHACL_GENERATION_PIPELINE/experiments/FULL_REPAIR_V2/RUN_01/runs/RUN-I2-014-20260915T093335226137Z/final/final_shape.ttl</x:v>
      </x:c>
    </x:row>
    <x:row r="73" ht="22" customHeight="1">
      <x:c r="A73" s="10" t="str">
        <x:v>V2_FALLBACK25</x:v>
      </x:c>
      <x:c r="B73" s="10" t="str">
        <x:v>I2-014</x:v>
      </x:c>
      <x:c r="C73" s="10" t="str">
        <x:v>I2-014-E-F02</x:v>
      </x:c>
      <x:c r="D73" s="10" t="str">
        <x:v>RUN_01</x:v>
      </x:c>
      <x:c r="E73" s="10" t="str">
        <x:v>ORIGINAL_LEDGER</x:v>
      </x:c>
      <x:c r="F73" s="10" t="str">
        <x:v>FAIL</x:v>
      </x:c>
      <x:c r="G73" s="10" t="str">
        <x:v>FAIL</x:v>
      </x:c>
      <x:c r="H73" s="10" t="str">
        <x:v>EXECUTED</x:v>
      </x:c>
      <x:c r="I73" s="10" t="str">
        <x:v>PARSED</x:v>
      </x:c>
      <x:c r="J73" s="10" t="str">
        <x:v>GENERATION_ACCEPTED</x:v>
      </x:c>
      <x:c r="K73" s="10" t="str">
        <x:v>b7b4654d8e7e48b0c83250d535ed798715c979727172035c716d2dcab4f917a0</x:v>
      </x:c>
      <x:c r="L73" s="10" t="str">
        <x:v>full_repair_v2</x:v>
      </x:c>
      <x:c r="M73" s="10" t="n">
        <x:v>1</x:v>
      </x:c>
      <x:c r="N73" s="10" t="n">
        <x:v>0</x:v>
      </x:c>
      <x:c r="O73" s="10" t="n">
        <x:v>0</x:v>
      </x:c>
      <x:c r="P73" s="9" t="str">
        <x:f>'CaseReview'!U73</x:f>
        <x:v>FAIL</x:v>
      </x:c>
      <x:c r="Q73" s="9" t="n">
        <x:f>IF(AND(T73=1,G73=P73),1,0)</x:f>
        <x:v>1</x:v>
      </x:c>
      <x:c r="R73" s="9" t="n">
        <x:f>IF(AND(T73=1,G73="PASS",P73="FAIL"),1,0)</x:f>
        <x:v>0</x:v>
      </x:c>
      <x:c r="S73" s="9" t="n">
        <x:f>IF(AND(T73=1,G73="FAIL",P73="PASS"),1,0)</x:f>
        <x:v>0</x:v>
      </x:c>
      <x:c r="T73" s="9" t="n">
        <x:v>1</x:v>
      </x:c>
      <x:c r="U73" s="9" t="n">
        <x:v>9</x:v>
      </x:c>
      <x:c r="V73" s="9" t="str">
        <x:v>MVP/SHACL_GENERATION_PIPELINE/experiments/FULL_REPAIR_V2/RUN_01/runs/RUN-I2-014-20260915T093335226137Z/final/final_shape.ttl</x:v>
      </x:c>
    </x:row>
    <x:row r="74" ht="22" customHeight="1">
      <x:c r="A74" s="10" t="str">
        <x:v>V2_FALLBACK25</x:v>
      </x:c>
      <x:c r="B74" s="10" t="str">
        <x:v>I2-014</x:v>
      </x:c>
      <x:c r="C74" s="10" t="str">
        <x:v>I2-014-E-F03</x:v>
      </x:c>
      <x:c r="D74" s="10" t="str">
        <x:v>RUN_01</x:v>
      </x:c>
      <x:c r="E74" s="10" t="str">
        <x:v>ORIGINAL_LEDGER</x:v>
      </x:c>
      <x:c r="F74" s="10" t="str">
        <x:v>FAIL</x:v>
      </x:c>
      <x:c r="G74" s="10" t="str">
        <x:v>FAIL</x:v>
      </x:c>
      <x:c r="H74" s="10" t="str">
        <x:v>EXECUTED</x:v>
      </x:c>
      <x:c r="I74" s="10" t="str">
        <x:v>PARSED</x:v>
      </x:c>
      <x:c r="J74" s="10" t="str">
        <x:v>GENERATION_ACCEPTED</x:v>
      </x:c>
      <x:c r="K74" s="10" t="str">
        <x:v>b7b4654d8e7e48b0c83250d535ed798715c979727172035c716d2dcab4f917a0</x:v>
      </x:c>
      <x:c r="L74" s="10" t="str">
        <x:v>full_repair_v2</x:v>
      </x:c>
      <x:c r="M74" s="10" t="n">
        <x:v>1</x:v>
      </x:c>
      <x:c r="N74" s="10" t="n">
        <x:v>0</x:v>
      </x:c>
      <x:c r="O74" s="10" t="n">
        <x:v>0</x:v>
      </x:c>
      <x:c r="P74" s="9" t="str">
        <x:f>'CaseReview'!U74</x:f>
        <x:v>FAIL</x:v>
      </x:c>
      <x:c r="Q74" s="9" t="n">
        <x:f>IF(AND(T74=1,G74=P74),1,0)</x:f>
        <x:v>1</x:v>
      </x:c>
      <x:c r="R74" s="9" t="n">
        <x:f>IF(AND(T74=1,G74="PASS",P74="FAIL"),1,0)</x:f>
        <x:v>0</x:v>
      </x:c>
      <x:c r="S74" s="9" t="n">
        <x:f>IF(AND(T74=1,G74="FAIL",P74="PASS"),1,0)</x:f>
        <x:v>0</x:v>
      </x:c>
      <x:c r="T74" s="9" t="n">
        <x:v>1</x:v>
      </x:c>
      <x:c r="U74" s="9" t="n">
        <x:v>9</x:v>
      </x:c>
      <x:c r="V74" s="9" t="str">
        <x:v>MVP/SHACL_GENERATION_PIPELINE/experiments/FULL_REPAIR_V2/RUN_01/runs/RUN-I2-014-20260915T093335226137Z/final/final_shape.ttl</x:v>
      </x:c>
    </x:row>
    <x:row r="75" ht="22" customHeight="1">
      <x:c r="A75" s="10" t="str">
        <x:v>V2_FALLBACK25</x:v>
      </x:c>
      <x:c r="B75" s="10" t="str">
        <x:v>I2-014</x:v>
      </x:c>
      <x:c r="C75" s="10" t="str">
        <x:v>I2-014-E-F04</x:v>
      </x:c>
      <x:c r="D75" s="10" t="str">
        <x:v>RUN_01</x:v>
      </x:c>
      <x:c r="E75" s="10" t="str">
        <x:v>ORIGINAL_LEDGER</x:v>
      </x:c>
      <x:c r="F75" s="10" t="str">
        <x:v>FAIL</x:v>
      </x:c>
      <x:c r="G75" s="10" t="str">
        <x:v>FAIL</x:v>
      </x:c>
      <x:c r="H75" s="10" t="str">
        <x:v>EXECUTED</x:v>
      </x:c>
      <x:c r="I75" s="10" t="str">
        <x:v>PARSED</x:v>
      </x:c>
      <x:c r="J75" s="10" t="str">
        <x:v>GENERATION_ACCEPTED</x:v>
      </x:c>
      <x:c r="K75" s="10" t="str">
        <x:v>b7b4654d8e7e48b0c83250d535ed798715c979727172035c716d2dcab4f917a0</x:v>
      </x:c>
      <x:c r="L75" s="10" t="str">
        <x:v>full_repair_v2</x:v>
      </x:c>
      <x:c r="M75" s="10" t="n">
        <x:v>1</x:v>
      </x:c>
      <x:c r="N75" s="10" t="n">
        <x:v>0</x:v>
      </x:c>
      <x:c r="O75" s="10" t="n">
        <x:v>0</x:v>
      </x:c>
      <x:c r="P75" s="9" t="str">
        <x:f>'CaseReview'!U75</x:f>
        <x:v>FAIL</x:v>
      </x:c>
      <x:c r="Q75" s="9" t="n">
        <x:f>IF(AND(T75=1,G75=P75),1,0)</x:f>
        <x:v>1</x:v>
      </x:c>
      <x:c r="R75" s="9" t="n">
        <x:f>IF(AND(T75=1,G75="PASS",P75="FAIL"),1,0)</x:f>
        <x:v>0</x:v>
      </x:c>
      <x:c r="S75" s="9" t="n">
        <x:f>IF(AND(T75=1,G75="FAIL",P75="PASS"),1,0)</x:f>
        <x:v>0</x:v>
      </x:c>
      <x:c r="T75" s="9" t="n">
        <x:v>1</x:v>
      </x:c>
      <x:c r="U75" s="9" t="n">
        <x:v>9</x:v>
      </x:c>
      <x:c r="V75" s="9" t="str">
        <x:v>MVP/SHACL_GENERATION_PIPELINE/experiments/FULL_REPAIR_V2/RUN_01/runs/RUN-I2-014-20260915T093335226137Z/final/final_shape.ttl</x:v>
      </x:c>
    </x:row>
    <x:row r="76" ht="22" customHeight="1">
      <x:c r="A76" s="10" t="str">
        <x:v>V2_FALLBACK25</x:v>
      </x:c>
      <x:c r="B76" s="10" t="str">
        <x:v>I2-014</x:v>
      </x:c>
      <x:c r="C76" s="10" t="str">
        <x:v>I2-014-E-F05</x:v>
      </x:c>
      <x:c r="D76" s="10" t="str">
        <x:v>RUN_01</x:v>
      </x:c>
      <x:c r="E76" s="10" t="str">
        <x:v>ORIGINAL_LEDGER</x:v>
      </x:c>
      <x:c r="F76" s="10" t="str">
        <x:v>FAIL</x:v>
      </x:c>
      <x:c r="G76" s="10" t="str">
        <x:v>FAIL</x:v>
      </x:c>
      <x:c r="H76" s="10" t="str">
        <x:v>EXECUTED</x:v>
      </x:c>
      <x:c r="I76" s="10" t="str">
        <x:v>PARSED</x:v>
      </x:c>
      <x:c r="J76" s="10" t="str">
        <x:v>GENERATION_ACCEPTED</x:v>
      </x:c>
      <x:c r="K76" s="10" t="str">
        <x:v>b7b4654d8e7e48b0c83250d535ed798715c979727172035c716d2dcab4f917a0</x:v>
      </x:c>
      <x:c r="L76" s="10" t="str">
        <x:v>full_repair_v2</x:v>
      </x:c>
      <x:c r="M76" s="10" t="n">
        <x:v>1</x:v>
      </x:c>
      <x:c r="N76" s="10" t="n">
        <x:v>0</x:v>
      </x:c>
      <x:c r="O76" s="10" t="n">
        <x:v>0</x:v>
      </x:c>
      <x:c r="P76" s="9" t="str">
        <x:f>'CaseReview'!U76</x:f>
        <x:v>FAIL</x:v>
      </x:c>
      <x:c r="Q76" s="9" t="n">
        <x:f>IF(AND(T76=1,G76=P76),1,0)</x:f>
        <x:v>1</x:v>
      </x:c>
      <x:c r="R76" s="9" t="n">
        <x:f>IF(AND(T76=1,G76="PASS",P76="FAIL"),1,0)</x:f>
        <x:v>0</x:v>
      </x:c>
      <x:c r="S76" s="9" t="n">
        <x:f>IF(AND(T76=1,G76="FAIL",P76="PASS"),1,0)</x:f>
        <x:v>0</x:v>
      </x:c>
      <x:c r="T76" s="9" t="n">
        <x:v>1</x:v>
      </x:c>
      <x:c r="U76" s="9" t="n">
        <x:v>9</x:v>
      </x:c>
      <x:c r="V76" s="9" t="str">
        <x:v>MVP/SHACL_GENERATION_PIPELINE/experiments/FULL_REPAIR_V2/RUN_01/runs/RUN-I2-014-20260915T093335226137Z/final/final_shape.ttl</x:v>
      </x:c>
    </x:row>
    <x:row r="77" ht="22" customHeight="1">
      <x:c r="A77" s="10" t="str">
        <x:v>V2_FALLBACK25</x:v>
      </x:c>
      <x:c r="B77" s="10" t="str">
        <x:v>I2-014</x:v>
      </x:c>
      <x:c r="C77" s="10" t="str">
        <x:v>I2-014-E-F06</x:v>
      </x:c>
      <x:c r="D77" s="10" t="str">
        <x:v>RUN_01</x:v>
      </x:c>
      <x:c r="E77" s="10" t="str">
        <x:v>ORIGINAL_LEDGER</x:v>
      </x:c>
      <x:c r="F77" s="10" t="str">
        <x:v>FAIL</x:v>
      </x:c>
      <x:c r="G77" s="10" t="str">
        <x:v>FAIL</x:v>
      </x:c>
      <x:c r="H77" s="10" t="str">
        <x:v>EXECUTED</x:v>
      </x:c>
      <x:c r="I77" s="10" t="str">
        <x:v>PARSED</x:v>
      </x:c>
      <x:c r="J77" s="10" t="str">
        <x:v>GENERATION_ACCEPTED</x:v>
      </x:c>
      <x:c r="K77" s="10" t="str">
        <x:v>b7b4654d8e7e48b0c83250d535ed798715c979727172035c716d2dcab4f917a0</x:v>
      </x:c>
      <x:c r="L77" s="10" t="str">
        <x:v>full_repair_v2</x:v>
      </x:c>
      <x:c r="M77" s="10" t="n">
        <x:v>1</x:v>
      </x:c>
      <x:c r="N77" s="10" t="n">
        <x:v>0</x:v>
      </x:c>
      <x:c r="O77" s="10" t="n">
        <x:v>0</x:v>
      </x:c>
      <x:c r="P77" s="9" t="str">
        <x:f>'CaseReview'!U77</x:f>
        <x:v>FAIL</x:v>
      </x:c>
      <x:c r="Q77" s="9" t="n">
        <x:f>IF(AND(T77=1,G77=P77),1,0)</x:f>
        <x:v>1</x:v>
      </x:c>
      <x:c r="R77" s="9" t="n">
        <x:f>IF(AND(T77=1,G77="PASS",P77="FAIL"),1,0)</x:f>
        <x:v>0</x:v>
      </x:c>
      <x:c r="S77" s="9" t="n">
        <x:f>IF(AND(T77=1,G77="FAIL",P77="PASS"),1,0)</x:f>
        <x:v>0</x:v>
      </x:c>
      <x:c r="T77" s="9" t="n">
        <x:v>1</x:v>
      </x:c>
      <x:c r="U77" s="9" t="n">
        <x:v>9</x:v>
      </x:c>
      <x:c r="V77" s="9" t="str">
        <x:v>MVP/SHACL_GENERATION_PIPELINE/experiments/FULL_REPAIR_V2/RUN_01/runs/RUN-I2-014-20260915T093335226137Z/final/final_shape.ttl</x:v>
      </x:c>
    </x:row>
    <x:row r="78" ht="22" customHeight="1">
      <x:c r="A78" s="10" t="str">
        <x:v>V2_FALLBACK25</x:v>
      </x:c>
      <x:c r="B78" s="10" t="str">
        <x:v>I2-014</x:v>
      </x:c>
      <x:c r="C78" s="10" t="str">
        <x:v>I2-014-E-F07</x:v>
      </x:c>
      <x:c r="D78" s="10" t="str">
        <x:v>RUN_01</x:v>
      </x:c>
      <x:c r="E78" s="10" t="str">
        <x:v>ORIGINAL_LEDGER</x:v>
      </x:c>
      <x:c r="F78" s="10" t="str">
        <x:v>FAIL</x:v>
      </x:c>
      <x:c r="G78" s="10" t="str">
        <x:v>FAIL</x:v>
      </x:c>
      <x:c r="H78" s="10" t="str">
        <x:v>EXECUTED</x:v>
      </x:c>
      <x:c r="I78" s="10" t="str">
        <x:v>PARSED</x:v>
      </x:c>
      <x:c r="J78" s="10" t="str">
        <x:v>GENERATION_ACCEPTED</x:v>
      </x:c>
      <x:c r="K78" s="10" t="str">
        <x:v>b7b4654d8e7e48b0c83250d535ed798715c979727172035c716d2dcab4f917a0</x:v>
      </x:c>
      <x:c r="L78" s="10" t="str">
        <x:v>full_repair_v2</x:v>
      </x:c>
      <x:c r="M78" s="10" t="n">
        <x:v>1</x:v>
      </x:c>
      <x:c r="N78" s="10" t="n">
        <x:v>0</x:v>
      </x:c>
      <x:c r="O78" s="10" t="n">
        <x:v>0</x:v>
      </x:c>
      <x:c r="P78" s="9" t="str">
        <x:f>'CaseReview'!U78</x:f>
        <x:v>FAIL</x:v>
      </x:c>
      <x:c r="Q78" s="9" t="n">
        <x:f>IF(AND(T78=1,G78=P78),1,0)</x:f>
        <x:v>1</x:v>
      </x:c>
      <x:c r="R78" s="9" t="n">
        <x:f>IF(AND(T78=1,G78="PASS",P78="FAIL"),1,0)</x:f>
        <x:v>0</x:v>
      </x:c>
      <x:c r="S78" s="9" t="n">
        <x:f>IF(AND(T78=1,G78="FAIL",P78="PASS"),1,0)</x:f>
        <x:v>0</x:v>
      </x:c>
      <x:c r="T78" s="9" t="n">
        <x:v>1</x:v>
      </x:c>
      <x:c r="U78" s="9" t="n">
        <x:v>9</x:v>
      </x:c>
      <x:c r="V78" s="9" t="str">
        <x:v>MVP/SHACL_GENERATION_PIPELINE/experiments/FULL_REPAIR_V2/RUN_01/runs/RUN-I2-014-20260915T093335226137Z/final/final_shape.ttl</x:v>
      </x:c>
    </x:row>
    <x:row r="79" ht="22" customHeight="1">
      <x:c r="A79" s="10" t="str">
        <x:v>V2_FALLBACK25</x:v>
      </x:c>
      <x:c r="B79" s="10" t="str">
        <x:v>I2-014</x:v>
      </x:c>
      <x:c r="C79" s="10" t="str">
        <x:v>I2-014-E-P01</x:v>
      </x:c>
      <x:c r="D79" s="10" t="str">
        <x:v>RUN_01</x:v>
      </x:c>
      <x:c r="E79" s="10" t="str">
        <x:v>ORIGINAL_LEDGER</x:v>
      </x:c>
      <x:c r="F79" s="10" t="str">
        <x:v>PASS</x:v>
      </x:c>
      <x:c r="G79" s="10" t="str">
        <x:v>FAIL</x:v>
      </x:c>
      <x:c r="H79" s="10" t="str">
        <x:v>EXECUTED</x:v>
      </x:c>
      <x:c r="I79" s="10" t="str">
        <x:v>PARSED</x:v>
      </x:c>
      <x:c r="J79" s="10" t="str">
        <x:v>GENERATION_ACCEPTED</x:v>
      </x:c>
      <x:c r="K79" s="10" t="str">
        <x:v>b7b4654d8e7e48b0c83250d535ed798715c979727172035c716d2dcab4f917a0</x:v>
      </x:c>
      <x:c r="L79" s="10" t="str">
        <x:v>full_repair_v2</x:v>
      </x:c>
      <x:c r="M79" s="10" t="n">
        <x:v>0</x:v>
      </x:c>
      <x:c r="N79" s="10" t="n">
        <x:v>0</x:v>
      </x:c>
      <x:c r="O79" s="10" t="n">
        <x:v>1</x:v>
      </x:c>
      <x:c r="P79" s="9" t="str">
        <x:f>'CaseReview'!U79</x:f>
        <x:v>PASS</x:v>
      </x:c>
      <x:c r="Q79" s="9" t="n">
        <x:f>IF(AND(T79=1,G79=P79),1,0)</x:f>
        <x:v>0</x:v>
      </x:c>
      <x:c r="R79" s="9" t="n">
        <x:f>IF(AND(T79=1,G79="PASS",P79="FAIL"),1,0)</x:f>
        <x:v>0</x:v>
      </x:c>
      <x:c r="S79" s="9" t="n">
        <x:f>IF(AND(T79=1,G79="FAIL",P79="PASS"),1,0)</x:f>
        <x:v>1</x:v>
      </x:c>
      <x:c r="T79" s="9" t="n">
        <x:v>1</x:v>
      </x:c>
      <x:c r="U79" s="9" t="n">
        <x:v>9</x:v>
      </x:c>
      <x:c r="V79" s="9" t="str">
        <x:v>MVP/SHACL_GENERATION_PIPELINE/experiments/FULL_REPAIR_V2/RUN_01/runs/RUN-I2-014-20260915T093335226137Z/final/final_shape.ttl</x:v>
      </x:c>
    </x:row>
    <x:row r="80" ht="22" customHeight="1">
      <x:c r="A80" s="10" t="str">
        <x:v>V2_FALLBACK25</x:v>
      </x:c>
      <x:c r="B80" s="10" t="str">
        <x:v>I2-014</x:v>
      </x:c>
      <x:c r="C80" s="10" t="str">
        <x:v>I2-014-E-P02</x:v>
      </x:c>
      <x:c r="D80" s="10" t="str">
        <x:v>RUN_01</x:v>
      </x:c>
      <x:c r="E80" s="10" t="str">
        <x:v>ORIGINAL_LEDGER</x:v>
      </x:c>
      <x:c r="F80" s="10" t="str">
        <x:v>PASS</x:v>
      </x:c>
      <x:c r="G80" s="10" t="str">
        <x:v>FAIL</x:v>
      </x:c>
      <x:c r="H80" s="10" t="str">
        <x:v>EXECUTED</x:v>
      </x:c>
      <x:c r="I80" s="10" t="str">
        <x:v>PARSED</x:v>
      </x:c>
      <x:c r="J80" s="10" t="str">
        <x:v>GENERATION_ACCEPTED</x:v>
      </x:c>
      <x:c r="K80" s="10" t="str">
        <x:v>b7b4654d8e7e48b0c83250d535ed798715c979727172035c716d2dcab4f917a0</x:v>
      </x:c>
      <x:c r="L80" s="10" t="str">
        <x:v>full_repair_v2</x:v>
      </x:c>
      <x:c r="M80" s="10" t="n">
        <x:v>0</x:v>
      </x:c>
      <x:c r="N80" s="10" t="n">
        <x:v>0</x:v>
      </x:c>
      <x:c r="O80" s="10" t="n">
        <x:v>1</x:v>
      </x:c>
      <x:c r="P80" s="9" t="str">
        <x:f>'CaseReview'!U80</x:f>
        <x:v>PASS</x:v>
      </x:c>
      <x:c r="Q80" s="9" t="n">
        <x:f>IF(AND(T80=1,G80=P80),1,0)</x:f>
        <x:v>0</x:v>
      </x:c>
      <x:c r="R80" s="9" t="n">
        <x:f>IF(AND(T80=1,G80="PASS",P80="FAIL"),1,0)</x:f>
        <x:v>0</x:v>
      </x:c>
      <x:c r="S80" s="9" t="n">
        <x:f>IF(AND(T80=1,G80="FAIL",P80="PASS"),1,0)</x:f>
        <x:v>1</x:v>
      </x:c>
      <x:c r="T80" s="9" t="n">
        <x:v>1</x:v>
      </x:c>
      <x:c r="U80" s="9" t="n">
        <x:v>9</x:v>
      </x:c>
      <x:c r="V80" s="9" t="str">
        <x:v>MVP/SHACL_GENERATION_PIPELINE/experiments/FULL_REPAIR_V2/RUN_01/runs/RUN-I2-014-20260915T093335226137Z/final/final_shape.ttl</x:v>
      </x:c>
    </x:row>
    <x:row r="81" ht="22" customHeight="1">
      <x:c r="A81" s="10" t="str">
        <x:v>V2_FALLBACK25</x:v>
      </x:c>
      <x:c r="B81" s="10" t="str">
        <x:v>I2-015</x:v>
      </x:c>
      <x:c r="C81" s="10" t="str">
        <x:v>I2-015-E-F01</x:v>
      </x:c>
      <x:c r="D81" s="10" t="str">
        <x:v>RUN_01</x:v>
      </x:c>
      <x:c r="E81" s="10" t="str">
        <x:v>ORIGINAL_LEDGER</x:v>
      </x:c>
      <x:c r="F81" s="10" t="str">
        <x:v>FAIL</x:v>
      </x:c>
      <x:c r="G81" s="10" t="str">
        <x:v>FAIL</x:v>
      </x:c>
      <x:c r="H81" s="10" t="str">
        <x:v>EXECUTED</x:v>
      </x:c>
      <x:c r="I81" s="10" t="str">
        <x:v>PARSED</x:v>
      </x:c>
      <x:c r="J81" s="10" t="str">
        <x:v>GENERATION_ACCEPTED</x:v>
      </x:c>
      <x:c r="K81" s="10" t="str">
        <x:v>01100b097bfa663f04bf5d6240fcd85f740420fa1861ffe7df8785b5ae50b8bb</x:v>
      </x:c>
      <x:c r="L81" s="10" t="str">
        <x:v>full_repair_v2</x:v>
      </x:c>
      <x:c r="M81" s="10" t="n">
        <x:v>1</x:v>
      </x:c>
      <x:c r="N81" s="10" t="n">
        <x:v>0</x:v>
      </x:c>
      <x:c r="O81" s="10" t="n">
        <x:v>0</x:v>
      </x:c>
      <x:c r="P81" s="9" t="str">
        <x:f>'CaseReview'!U81</x:f>
        <x:v>FAIL</x:v>
      </x:c>
      <x:c r="Q81" s="9" t="n">
        <x:f>IF(AND(T81=1,G81=P81),1,0)</x:f>
        <x:v>1</x:v>
      </x:c>
      <x:c r="R81" s="9" t="n">
        <x:f>IF(AND(T81=1,G81="PASS",P81="FAIL"),1,0)</x:f>
        <x:v>0</x:v>
      </x:c>
      <x:c r="S81" s="9" t="n">
        <x:f>IF(AND(T81=1,G81="FAIL",P81="PASS"),1,0)</x:f>
        <x:v>0</x:v>
      </x:c>
      <x:c r="T81" s="9" t="n">
        <x:v>1</x:v>
      </x:c>
      <x:c r="U81" s="9" t="n">
        <x:v>9</x:v>
      </x:c>
      <x:c r="V81" s="9" t="str">
        <x:v>MVP/SHACL_GENERATION_PIPELINE/experiments/FULL_REPAIR_V2/RUN_01/runs/RUN-I2-015-20260915T093614780709Z/final/final_shape.ttl</x:v>
      </x:c>
    </x:row>
    <x:row r="82" ht="22" customHeight="1">
      <x:c r="A82" s="10" t="str">
        <x:v>V2_FALLBACK25</x:v>
      </x:c>
      <x:c r="B82" s="10" t="str">
        <x:v>I2-015</x:v>
      </x:c>
      <x:c r="C82" s="10" t="str">
        <x:v>I2-015-E-F02</x:v>
      </x:c>
      <x:c r="D82" s="10" t="str">
        <x:v>RUN_01</x:v>
      </x:c>
      <x:c r="E82" s="10" t="str">
        <x:v>ORIGINAL_LEDGER</x:v>
      </x:c>
      <x:c r="F82" s="10" t="str">
        <x:v>FAIL</x:v>
      </x:c>
      <x:c r="G82" s="10" t="str">
        <x:v>FAIL</x:v>
      </x:c>
      <x:c r="H82" s="10" t="str">
        <x:v>EXECUTED</x:v>
      </x:c>
      <x:c r="I82" s="10" t="str">
        <x:v>PARSED</x:v>
      </x:c>
      <x:c r="J82" s="10" t="str">
        <x:v>GENERATION_ACCEPTED</x:v>
      </x:c>
      <x:c r="K82" s="10" t="str">
        <x:v>01100b097bfa663f04bf5d6240fcd85f740420fa1861ffe7df8785b5ae50b8bb</x:v>
      </x:c>
      <x:c r="L82" s="10" t="str">
        <x:v>full_repair_v2</x:v>
      </x:c>
      <x:c r="M82" s="10" t="n">
        <x:v>1</x:v>
      </x:c>
      <x:c r="N82" s="10" t="n">
        <x:v>0</x:v>
      </x:c>
      <x:c r="O82" s="10" t="n">
        <x:v>0</x:v>
      </x:c>
      <x:c r="P82" s="9" t="str">
        <x:f>'CaseReview'!U82</x:f>
        <x:v>FAIL</x:v>
      </x:c>
      <x:c r="Q82" s="9" t="n">
        <x:f>IF(AND(T82=1,G82=P82),1,0)</x:f>
        <x:v>1</x:v>
      </x:c>
      <x:c r="R82" s="9" t="n">
        <x:f>IF(AND(T82=1,G82="PASS",P82="FAIL"),1,0)</x:f>
        <x:v>0</x:v>
      </x:c>
      <x:c r="S82" s="9" t="n">
        <x:f>IF(AND(T82=1,G82="FAIL",P82="PASS"),1,0)</x:f>
        <x:v>0</x:v>
      </x:c>
      <x:c r="T82" s="9" t="n">
        <x:v>1</x:v>
      </x:c>
      <x:c r="U82" s="9" t="n">
        <x:v>9</x:v>
      </x:c>
      <x:c r="V82" s="9" t="str">
        <x:v>MVP/SHACL_GENERATION_PIPELINE/experiments/FULL_REPAIR_V2/RUN_01/runs/RUN-I2-015-20260915T093614780709Z/final/final_shape.ttl</x:v>
      </x:c>
    </x:row>
    <x:row r="83" ht="22" customHeight="1">
      <x:c r="A83" s="10" t="str">
        <x:v>V2_FALLBACK25</x:v>
      </x:c>
      <x:c r="B83" s="10" t="str">
        <x:v>I2-015</x:v>
      </x:c>
      <x:c r="C83" s="10" t="str">
        <x:v>I2-015-E-F03</x:v>
      </x:c>
      <x:c r="D83" s="10" t="str">
        <x:v>RUN_01</x:v>
      </x:c>
      <x:c r="E83" s="10" t="str">
        <x:v>ORIGINAL_LEDGER</x:v>
      </x:c>
      <x:c r="F83" s="10" t="str">
        <x:v>FAIL</x:v>
      </x:c>
      <x:c r="G83" s="10" t="str">
        <x:v>FAIL</x:v>
      </x:c>
      <x:c r="H83" s="10" t="str">
        <x:v>EXECUTED</x:v>
      </x:c>
      <x:c r="I83" s="10" t="str">
        <x:v>PARSED</x:v>
      </x:c>
      <x:c r="J83" s="10" t="str">
        <x:v>GENERATION_ACCEPTED</x:v>
      </x:c>
      <x:c r="K83" s="10" t="str">
        <x:v>01100b097bfa663f04bf5d6240fcd85f740420fa1861ffe7df8785b5ae50b8bb</x:v>
      </x:c>
      <x:c r="L83" s="10" t="str">
        <x:v>full_repair_v2</x:v>
      </x:c>
      <x:c r="M83" s="10" t="n">
        <x:v>1</x:v>
      </x:c>
      <x:c r="N83" s="10" t="n">
        <x:v>0</x:v>
      </x:c>
      <x:c r="O83" s="10" t="n">
        <x:v>0</x:v>
      </x:c>
      <x:c r="P83" s="9" t="str">
        <x:f>'CaseReview'!U83</x:f>
        <x:v>FAIL</x:v>
      </x:c>
      <x:c r="Q83" s="9" t="n">
        <x:f>IF(AND(T83=1,G83=P83),1,0)</x:f>
        <x:v>1</x:v>
      </x:c>
      <x:c r="R83" s="9" t="n">
        <x:f>IF(AND(T83=1,G83="PASS",P83="FAIL"),1,0)</x:f>
        <x:v>0</x:v>
      </x:c>
      <x:c r="S83" s="9" t="n">
        <x:f>IF(AND(T83=1,G83="FAIL",P83="PASS"),1,0)</x:f>
        <x:v>0</x:v>
      </x:c>
      <x:c r="T83" s="9" t="n">
        <x:v>1</x:v>
      </x:c>
      <x:c r="U83" s="9" t="n">
        <x:v>9</x:v>
      </x:c>
      <x:c r="V83" s="9" t="str">
        <x:v>MVP/SHACL_GENERATION_PIPELINE/experiments/FULL_REPAIR_V2/RUN_01/runs/RUN-I2-015-20260915T093614780709Z/final/final_shape.ttl</x:v>
      </x:c>
    </x:row>
    <x:row r="84" ht="22" customHeight="1">
      <x:c r="A84" s="10" t="str">
        <x:v>V2_FALLBACK25</x:v>
      </x:c>
      <x:c r="B84" s="10" t="str">
        <x:v>I2-015</x:v>
      </x:c>
      <x:c r="C84" s="10" t="str">
        <x:v>I2-015-E-F04</x:v>
      </x:c>
      <x:c r="D84" s="10" t="str">
        <x:v>RUN_01</x:v>
      </x:c>
      <x:c r="E84" s="10" t="str">
        <x:v>ORIGINAL_LEDGER</x:v>
      </x:c>
      <x:c r="F84" s="10" t="str">
        <x:v>FAIL</x:v>
      </x:c>
      <x:c r="G84" s="10" t="str">
        <x:v>FAIL</x:v>
      </x:c>
      <x:c r="H84" s="10" t="str">
        <x:v>EXECUTED</x:v>
      </x:c>
      <x:c r="I84" s="10" t="str">
        <x:v>PARSED</x:v>
      </x:c>
      <x:c r="J84" s="10" t="str">
        <x:v>GENERATION_ACCEPTED</x:v>
      </x:c>
      <x:c r="K84" s="10" t="str">
        <x:v>01100b097bfa663f04bf5d6240fcd85f740420fa1861ffe7df8785b5ae50b8bb</x:v>
      </x:c>
      <x:c r="L84" s="10" t="str">
        <x:v>full_repair_v2</x:v>
      </x:c>
      <x:c r="M84" s="10" t="n">
        <x:v>1</x:v>
      </x:c>
      <x:c r="N84" s="10" t="n">
        <x:v>0</x:v>
      </x:c>
      <x:c r="O84" s="10" t="n">
        <x:v>0</x:v>
      </x:c>
      <x:c r="P84" s="9" t="str">
        <x:f>'CaseReview'!U84</x:f>
        <x:v>FAIL</x:v>
      </x:c>
      <x:c r="Q84" s="9" t="n">
        <x:f>IF(AND(T84=1,G84=P84),1,0)</x:f>
        <x:v>1</x:v>
      </x:c>
      <x:c r="R84" s="9" t="n">
        <x:f>IF(AND(T84=1,G84="PASS",P84="FAIL"),1,0)</x:f>
        <x:v>0</x:v>
      </x:c>
      <x:c r="S84" s="9" t="n">
        <x:f>IF(AND(T84=1,G84="FAIL",P84="PASS"),1,0)</x:f>
        <x:v>0</x:v>
      </x:c>
      <x:c r="T84" s="9" t="n">
        <x:v>1</x:v>
      </x:c>
      <x:c r="U84" s="9" t="n">
        <x:v>9</x:v>
      </x:c>
      <x:c r="V84" s="9" t="str">
        <x:v>MVP/SHACL_GENERATION_PIPELINE/experiments/FULL_REPAIR_V2/RUN_01/runs/RUN-I2-015-20260915T093614780709Z/final/final_shape.ttl</x:v>
      </x:c>
    </x:row>
    <x:row r="85" ht="22" customHeight="1">
      <x:c r="A85" s="10" t="str">
        <x:v>V2_FALLBACK25</x:v>
      </x:c>
      <x:c r="B85" s="10" t="str">
        <x:v>I2-015</x:v>
      </x:c>
      <x:c r="C85" s="10" t="str">
        <x:v>I2-015-E-F05</x:v>
      </x:c>
      <x:c r="D85" s="10" t="str">
        <x:v>RUN_01</x:v>
      </x:c>
      <x:c r="E85" s="10" t="str">
        <x:v>ORIGINAL_LEDGER</x:v>
      </x:c>
      <x:c r="F85" s="10" t="str">
        <x:v>FAIL</x:v>
      </x:c>
      <x:c r="G85" s="10" t="str">
        <x:v>FAIL</x:v>
      </x:c>
      <x:c r="H85" s="10" t="str">
        <x:v>EXECUTED</x:v>
      </x:c>
      <x:c r="I85" s="10" t="str">
        <x:v>PARSED</x:v>
      </x:c>
      <x:c r="J85" s="10" t="str">
        <x:v>GENERATION_ACCEPTED</x:v>
      </x:c>
      <x:c r="K85" s="10" t="str">
        <x:v>01100b097bfa663f04bf5d6240fcd85f740420fa1861ffe7df8785b5ae50b8bb</x:v>
      </x:c>
      <x:c r="L85" s="10" t="str">
        <x:v>full_repair_v2</x:v>
      </x:c>
      <x:c r="M85" s="10" t="n">
        <x:v>1</x:v>
      </x:c>
      <x:c r="N85" s="10" t="n">
        <x:v>0</x:v>
      </x:c>
      <x:c r="O85" s="10" t="n">
        <x:v>0</x:v>
      </x:c>
      <x:c r="P85" s="9" t="str">
        <x:f>'CaseReview'!U85</x:f>
        <x:v>FAIL</x:v>
      </x:c>
      <x:c r="Q85" s="9" t="n">
        <x:f>IF(AND(T85=1,G85=P85),1,0)</x:f>
        <x:v>1</x:v>
      </x:c>
      <x:c r="R85" s="9" t="n">
        <x:f>IF(AND(T85=1,G85="PASS",P85="FAIL"),1,0)</x:f>
        <x:v>0</x:v>
      </x:c>
      <x:c r="S85" s="9" t="n">
        <x:f>IF(AND(T85=1,G85="FAIL",P85="PASS"),1,0)</x:f>
        <x:v>0</x:v>
      </x:c>
      <x:c r="T85" s="9" t="n">
        <x:v>1</x:v>
      </x:c>
      <x:c r="U85" s="9" t="n">
        <x:v>9</x:v>
      </x:c>
      <x:c r="V85" s="9" t="str">
        <x:v>MVP/SHACL_GENERATION_PIPELINE/experiments/FULL_REPAIR_V2/RUN_01/runs/RUN-I2-015-20260915T093614780709Z/final/final_shape.ttl</x:v>
      </x:c>
    </x:row>
    <x:row r="86" ht="22" customHeight="1">
      <x:c r="A86" s="10" t="str">
        <x:v>V2_FALLBACK25</x:v>
      </x:c>
      <x:c r="B86" s="10" t="str">
        <x:v>I2-015</x:v>
      </x:c>
      <x:c r="C86" s="10" t="str">
        <x:v>I2-015-E-F06</x:v>
      </x:c>
      <x:c r="D86" s="10" t="str">
        <x:v>RUN_01</x:v>
      </x:c>
      <x:c r="E86" s="10" t="str">
        <x:v>ORIGINAL_LEDGER</x:v>
      </x:c>
      <x:c r="F86" s="10" t="str">
        <x:v>FAIL</x:v>
      </x:c>
      <x:c r="G86" s="10" t="str">
        <x:v>FAIL</x:v>
      </x:c>
      <x:c r="H86" s="10" t="str">
        <x:v>EXECUTED</x:v>
      </x:c>
      <x:c r="I86" s="10" t="str">
        <x:v>PARSED</x:v>
      </x:c>
      <x:c r="J86" s="10" t="str">
        <x:v>GENERATION_ACCEPTED</x:v>
      </x:c>
      <x:c r="K86" s="10" t="str">
        <x:v>01100b097bfa663f04bf5d6240fcd85f740420fa1861ffe7df8785b5ae50b8bb</x:v>
      </x:c>
      <x:c r="L86" s="10" t="str">
        <x:v>full_repair_v2</x:v>
      </x:c>
      <x:c r="M86" s="10" t="n">
        <x:v>1</x:v>
      </x:c>
      <x:c r="N86" s="10" t="n">
        <x:v>0</x:v>
      </x:c>
      <x:c r="O86" s="10" t="n">
        <x:v>0</x:v>
      </x:c>
      <x:c r="P86" s="9" t="str">
        <x:f>'CaseReview'!U86</x:f>
        <x:v>FAIL</x:v>
      </x:c>
      <x:c r="Q86" s="9" t="n">
        <x:f>IF(AND(T86=1,G86=P86),1,0)</x:f>
        <x:v>1</x:v>
      </x:c>
      <x:c r="R86" s="9" t="n">
        <x:f>IF(AND(T86=1,G86="PASS",P86="FAIL"),1,0)</x:f>
        <x:v>0</x:v>
      </x:c>
      <x:c r="S86" s="9" t="n">
        <x:f>IF(AND(T86=1,G86="FAIL",P86="PASS"),1,0)</x:f>
        <x:v>0</x:v>
      </x:c>
      <x:c r="T86" s="9" t="n">
        <x:v>1</x:v>
      </x:c>
      <x:c r="U86" s="9" t="n">
        <x:v>9</x:v>
      </x:c>
      <x:c r="V86" s="9" t="str">
        <x:v>MVP/SHACL_GENERATION_PIPELINE/experiments/FULL_REPAIR_V2/RUN_01/runs/RUN-I2-015-20260915T093614780709Z/final/final_shape.ttl</x:v>
      </x:c>
    </x:row>
    <x:row r="87" ht="22" customHeight="1">
      <x:c r="A87" s="10" t="str">
        <x:v>V2_FALLBACK25</x:v>
      </x:c>
      <x:c r="B87" s="10" t="str">
        <x:v>I2-015</x:v>
      </x:c>
      <x:c r="C87" s="10" t="str">
        <x:v>I2-015-E-F07</x:v>
      </x:c>
      <x:c r="D87" s="10" t="str">
        <x:v>RUN_01</x:v>
      </x:c>
      <x:c r="E87" s="10" t="str">
        <x:v>ORIGINAL_LEDGER</x:v>
      </x:c>
      <x:c r="F87" s="10" t="str">
        <x:v>FAIL</x:v>
      </x:c>
      <x:c r="G87" s="10" t="str">
        <x:v>FAIL</x:v>
      </x:c>
      <x:c r="H87" s="10" t="str">
        <x:v>EXECUTED</x:v>
      </x:c>
      <x:c r="I87" s="10" t="str">
        <x:v>PARSED</x:v>
      </x:c>
      <x:c r="J87" s="10" t="str">
        <x:v>GENERATION_ACCEPTED</x:v>
      </x:c>
      <x:c r="K87" s="10" t="str">
        <x:v>01100b097bfa663f04bf5d6240fcd85f740420fa1861ffe7df8785b5ae50b8bb</x:v>
      </x:c>
      <x:c r="L87" s="10" t="str">
        <x:v>full_repair_v2</x:v>
      </x:c>
      <x:c r="M87" s="10" t="n">
        <x:v>1</x:v>
      </x:c>
      <x:c r="N87" s="10" t="n">
        <x:v>0</x:v>
      </x:c>
      <x:c r="O87" s="10" t="n">
        <x:v>0</x:v>
      </x:c>
      <x:c r="P87" s="9" t="str">
        <x:f>'CaseReview'!U87</x:f>
        <x:v>FAIL</x:v>
      </x:c>
      <x:c r="Q87" s="9" t="n">
        <x:f>IF(AND(T87=1,G87=P87),1,0)</x:f>
        <x:v>1</x:v>
      </x:c>
      <x:c r="R87" s="9" t="n">
        <x:f>IF(AND(T87=1,G87="PASS",P87="FAIL"),1,0)</x:f>
        <x:v>0</x:v>
      </x:c>
      <x:c r="S87" s="9" t="n">
        <x:f>IF(AND(T87=1,G87="FAIL",P87="PASS"),1,0)</x:f>
        <x:v>0</x:v>
      </x:c>
      <x:c r="T87" s="9" t="n">
        <x:v>1</x:v>
      </x:c>
      <x:c r="U87" s="9" t="n">
        <x:v>9</x:v>
      </x:c>
      <x:c r="V87" s="9" t="str">
        <x:v>MVP/SHACL_GENERATION_PIPELINE/experiments/FULL_REPAIR_V2/RUN_01/runs/RUN-I2-015-20260915T093614780709Z/final/final_shape.ttl</x:v>
      </x:c>
    </x:row>
    <x:row r="88" ht="22" customHeight="1">
      <x:c r="A88" s="10" t="str">
        <x:v>V2_FALLBACK25</x:v>
      </x:c>
      <x:c r="B88" s="10" t="str">
        <x:v>I2-015</x:v>
      </x:c>
      <x:c r="C88" s="10" t="str">
        <x:v>I2-015-E-F08</x:v>
      </x:c>
      <x:c r="D88" s="10" t="str">
        <x:v>RUN_01</x:v>
      </x:c>
      <x:c r="E88" s="10" t="str">
        <x:v>ORIGINAL_LEDGER</x:v>
      </x:c>
      <x:c r="F88" s="10" t="str">
        <x:v>FAIL</x:v>
      </x:c>
      <x:c r="G88" s="10" t="str">
        <x:v>FAIL</x:v>
      </x:c>
      <x:c r="H88" s="10" t="str">
        <x:v>EXECUTED</x:v>
      </x:c>
      <x:c r="I88" s="10" t="str">
        <x:v>PARSED</x:v>
      </x:c>
      <x:c r="J88" s="10" t="str">
        <x:v>GENERATION_ACCEPTED</x:v>
      </x:c>
      <x:c r="K88" s="10" t="str">
        <x:v>01100b097bfa663f04bf5d6240fcd85f740420fa1861ffe7df8785b5ae50b8bb</x:v>
      </x:c>
      <x:c r="L88" s="10" t="str">
        <x:v>full_repair_v2</x:v>
      </x:c>
      <x:c r="M88" s="10" t="n">
        <x:v>1</x:v>
      </x:c>
      <x:c r="N88" s="10" t="n">
        <x:v>0</x:v>
      </x:c>
      <x:c r="O88" s="10" t="n">
        <x:v>0</x:v>
      </x:c>
      <x:c r="P88" s="9" t="str">
        <x:f>'CaseReview'!U88</x:f>
        <x:v>FAIL</x:v>
      </x:c>
      <x:c r="Q88" s="9" t="n">
        <x:f>IF(AND(T88=1,G88=P88),1,0)</x:f>
        <x:v>1</x:v>
      </x:c>
      <x:c r="R88" s="9" t="n">
        <x:f>IF(AND(T88=1,G88="PASS",P88="FAIL"),1,0)</x:f>
        <x:v>0</x:v>
      </x:c>
      <x:c r="S88" s="9" t="n">
        <x:f>IF(AND(T88=1,G88="FAIL",P88="PASS"),1,0)</x:f>
        <x:v>0</x:v>
      </x:c>
      <x:c r="T88" s="9" t="n">
        <x:v>1</x:v>
      </x:c>
      <x:c r="U88" s="9" t="n">
        <x:v>9</x:v>
      </x:c>
      <x:c r="V88" s="9" t="str">
        <x:v>MVP/SHACL_GENERATION_PIPELINE/experiments/FULL_REPAIR_V2/RUN_01/runs/RUN-I2-015-20260915T093614780709Z/final/final_shape.ttl</x:v>
      </x:c>
    </x:row>
    <x:row r="89" ht="22" customHeight="1">
      <x:c r="A89" s="10" t="str">
        <x:v>V2_FALLBACK25</x:v>
      </x:c>
      <x:c r="B89" s="10" t="str">
        <x:v>I2-015</x:v>
      </x:c>
      <x:c r="C89" s="10" t="str">
        <x:v>I2-015-E-P01</x:v>
      </x:c>
      <x:c r="D89" s="10" t="str">
        <x:v>RUN_01</x:v>
      </x:c>
      <x:c r="E89" s="10" t="str">
        <x:v>ORIGINAL_LEDGER</x:v>
      </x:c>
      <x:c r="F89" s="10" t="str">
        <x:v>PASS</x:v>
      </x:c>
      <x:c r="G89" s="10" t="str">
        <x:v>FAIL</x:v>
      </x:c>
      <x:c r="H89" s="10" t="str">
        <x:v>EXECUTED</x:v>
      </x:c>
      <x:c r="I89" s="10" t="str">
        <x:v>PARSED</x:v>
      </x:c>
      <x:c r="J89" s="10" t="str">
        <x:v>GENERATION_ACCEPTED</x:v>
      </x:c>
      <x:c r="K89" s="10" t="str">
        <x:v>01100b097bfa663f04bf5d6240fcd85f740420fa1861ffe7df8785b5ae50b8bb</x:v>
      </x:c>
      <x:c r="L89" s="10" t="str">
        <x:v>full_repair_v2</x:v>
      </x:c>
      <x:c r="M89" s="10" t="n">
        <x:v>0</x:v>
      </x:c>
      <x:c r="N89" s="10" t="n">
        <x:v>0</x:v>
      </x:c>
      <x:c r="O89" s="10" t="n">
        <x:v>1</x:v>
      </x:c>
      <x:c r="P89" s="9" t="str">
        <x:f>'CaseReview'!U89</x:f>
        <x:v>PASS</x:v>
      </x:c>
      <x:c r="Q89" s="9" t="n">
        <x:f>IF(AND(T89=1,G89=P89),1,0)</x:f>
        <x:v>0</x:v>
      </x:c>
      <x:c r="R89" s="9" t="n">
        <x:f>IF(AND(T89=1,G89="PASS",P89="FAIL"),1,0)</x:f>
        <x:v>0</x:v>
      </x:c>
      <x:c r="S89" s="9" t="n">
        <x:f>IF(AND(T89=1,G89="FAIL",P89="PASS"),1,0)</x:f>
        <x:v>1</x:v>
      </x:c>
      <x:c r="T89" s="9" t="n">
        <x:v>1</x:v>
      </x:c>
      <x:c r="U89" s="9" t="n">
        <x:v>9</x:v>
      </x:c>
      <x:c r="V89" s="9" t="str">
        <x:v>MVP/SHACL_GENERATION_PIPELINE/experiments/FULL_REPAIR_V2/RUN_01/runs/RUN-I2-015-20260915T093614780709Z/final/final_shape.ttl</x:v>
      </x:c>
    </x:row>
    <x:row r="90" ht="22" customHeight="1">
      <x:c r="A90" s="10" t="str">
        <x:v>V2_FALLBACK25</x:v>
      </x:c>
      <x:c r="B90" s="10" t="str">
        <x:v>I2-017</x:v>
      </x:c>
      <x:c r="C90" s="10" t="str">
        <x:v>I2-017-F01</x:v>
      </x:c>
      <x:c r="D90" s="10" t="str">
        <x:v>RUN_01</x:v>
      </x:c>
      <x:c r="E90" s="10" t="str">
        <x:v>ORIGINAL_LEDGER</x:v>
      </x:c>
      <x:c r="F90" s="10" t="str">
        <x:v>FAIL</x:v>
      </x:c>
      <x:c r="G90" s="10" t="str">
        <x:v>FAIL</x:v>
      </x:c>
      <x:c r="H90" s="10" t="str">
        <x:v>EXECUTED</x:v>
      </x:c>
      <x:c r="I90" s="10" t="str">
        <x:v>PARSED</x:v>
      </x:c>
      <x:c r="J90" s="10" t="str">
        <x:v>GENERATION_ACCEPTED</x:v>
      </x:c>
      <x:c r="K90" s="10" t="str">
        <x:v>2613e21f25ddad73c4536eeeb2b5ff1b059f09a0826fd6f3516a06ee8d8a506e</x:v>
      </x:c>
      <x:c r="L90" s="10" t="str">
        <x:v>full_repair_v2</x:v>
      </x:c>
      <x:c r="M90" s="10" t="n">
        <x:v>1</x:v>
      </x:c>
      <x:c r="N90" s="10" t="n">
        <x:v>0</x:v>
      </x:c>
      <x:c r="O90" s="10" t="n">
        <x:v>0</x:v>
      </x:c>
      <x:c r="P90" s="9" t="str">
        <x:f>'CaseReview'!U90</x:f>
        <x:v>FAIL</x:v>
      </x:c>
      <x:c r="Q90" s="9" t="n">
        <x:f>IF(AND(T90=1,G90=P90),1,0)</x:f>
        <x:v>1</x:v>
      </x:c>
      <x:c r="R90" s="9" t="n">
        <x:f>IF(AND(T90=1,G90="PASS",P90="FAIL"),1,0)</x:f>
        <x:v>0</x:v>
      </x:c>
      <x:c r="S90" s="9" t="n">
        <x:f>IF(AND(T90=1,G90="FAIL",P90="PASS"),1,0)</x:f>
        <x:v>0</x:v>
      </x:c>
      <x:c r="T90" s="9" t="n">
        <x:v>1</x:v>
      </x:c>
      <x:c r="U90" s="9" t="n">
        <x:v>10</x:v>
      </x:c>
      <x:c r="V90" s="9" t="str">
        <x:v>MVP/SHACL_GENERATION_PIPELINE/experiments/FULL_REPAIR_V2/RUN_01/runs/RUN-I2-017-20260915T093818803676Z/final/final_shape.ttl</x:v>
      </x:c>
    </x:row>
    <x:row r="91" ht="22" customHeight="1">
      <x:c r="A91" s="10" t="str">
        <x:v>V2_FALLBACK25</x:v>
      </x:c>
      <x:c r="B91" s="10" t="str">
        <x:v>I2-017</x:v>
      </x:c>
      <x:c r="C91" s="10" t="str">
        <x:v>I2-017-F02</x:v>
      </x:c>
      <x:c r="D91" s="10" t="str">
        <x:v>RUN_01</x:v>
      </x:c>
      <x:c r="E91" s="10" t="str">
        <x:v>ORIGINAL_LEDGER</x:v>
      </x:c>
      <x:c r="F91" s="10" t="str">
        <x:v>FAIL</x:v>
      </x:c>
      <x:c r="G91" s="10" t="str">
        <x:v>FAIL</x:v>
      </x:c>
      <x:c r="H91" s="10" t="str">
        <x:v>EXECUTED</x:v>
      </x:c>
      <x:c r="I91" s="10" t="str">
        <x:v>PARSED</x:v>
      </x:c>
      <x:c r="J91" s="10" t="str">
        <x:v>GENERATION_ACCEPTED</x:v>
      </x:c>
      <x:c r="K91" s="10" t="str">
        <x:v>2613e21f25ddad73c4536eeeb2b5ff1b059f09a0826fd6f3516a06ee8d8a506e</x:v>
      </x:c>
      <x:c r="L91" s="10" t="str">
        <x:v>full_repair_v2</x:v>
      </x:c>
      <x:c r="M91" s="10" t="n">
        <x:v>1</x:v>
      </x:c>
      <x:c r="N91" s="10" t="n">
        <x:v>0</x:v>
      </x:c>
      <x:c r="O91" s="10" t="n">
        <x:v>0</x:v>
      </x:c>
      <x:c r="P91" s="9" t="str">
        <x:f>'CaseReview'!U91</x:f>
        <x:v>FAIL</x:v>
      </x:c>
      <x:c r="Q91" s="9" t="n">
        <x:f>IF(AND(T91=1,G91=P91),1,0)</x:f>
        <x:v>1</x:v>
      </x:c>
      <x:c r="R91" s="9" t="n">
        <x:f>IF(AND(T91=1,G91="PASS",P91="FAIL"),1,0)</x:f>
        <x:v>0</x:v>
      </x:c>
      <x:c r="S91" s="9" t="n">
        <x:f>IF(AND(T91=1,G91="FAIL",P91="PASS"),1,0)</x:f>
        <x:v>0</x:v>
      </x:c>
      <x:c r="T91" s="9" t="n">
        <x:v>1</x:v>
      </x:c>
      <x:c r="U91" s="9" t="n">
        <x:v>10</x:v>
      </x:c>
      <x:c r="V91" s="9" t="str">
        <x:v>MVP/SHACL_GENERATION_PIPELINE/experiments/FULL_REPAIR_V2/RUN_01/runs/RUN-I2-017-20260915T093818803676Z/final/final_shape.ttl</x:v>
      </x:c>
    </x:row>
    <x:row r="92" ht="22" customHeight="1">
      <x:c r="A92" s="10" t="str">
        <x:v>V2_FALLBACK25</x:v>
      </x:c>
      <x:c r="B92" s="10" t="str">
        <x:v>I2-017</x:v>
      </x:c>
      <x:c r="C92" s="10" t="str">
        <x:v>I2-017-F03</x:v>
      </x:c>
      <x:c r="D92" s="10" t="str">
        <x:v>RUN_01</x:v>
      </x:c>
      <x:c r="E92" s="10" t="str">
        <x:v>ORIGINAL_LEDGER</x:v>
      </x:c>
      <x:c r="F92" s="10" t="str">
        <x:v>FAIL</x:v>
      </x:c>
      <x:c r="G92" s="10" t="str">
        <x:v>FAIL</x:v>
      </x:c>
      <x:c r="H92" s="10" t="str">
        <x:v>EXECUTED</x:v>
      </x:c>
      <x:c r="I92" s="10" t="str">
        <x:v>PARSED</x:v>
      </x:c>
      <x:c r="J92" s="10" t="str">
        <x:v>GENERATION_ACCEPTED</x:v>
      </x:c>
      <x:c r="K92" s="10" t="str">
        <x:v>2613e21f25ddad73c4536eeeb2b5ff1b059f09a0826fd6f3516a06ee8d8a506e</x:v>
      </x:c>
      <x:c r="L92" s="10" t="str">
        <x:v>full_repair_v2</x:v>
      </x:c>
      <x:c r="M92" s="10" t="n">
        <x:v>1</x:v>
      </x:c>
      <x:c r="N92" s="10" t="n">
        <x:v>0</x:v>
      </x:c>
      <x:c r="O92" s="10" t="n">
        <x:v>0</x:v>
      </x:c>
      <x:c r="P92" s="9" t="str">
        <x:f>'CaseReview'!U92</x:f>
        <x:v>FAIL</x:v>
      </x:c>
      <x:c r="Q92" s="9" t="n">
        <x:f>IF(AND(T92=1,G92=P92),1,0)</x:f>
        <x:v>1</x:v>
      </x:c>
      <x:c r="R92" s="9" t="n">
        <x:f>IF(AND(T92=1,G92="PASS",P92="FAIL"),1,0)</x:f>
        <x:v>0</x:v>
      </x:c>
      <x:c r="S92" s="9" t="n">
        <x:f>IF(AND(T92=1,G92="FAIL",P92="PASS"),1,0)</x:f>
        <x:v>0</x:v>
      </x:c>
      <x:c r="T92" s="9" t="n">
        <x:v>1</x:v>
      </x:c>
      <x:c r="U92" s="9" t="n">
        <x:v>10</x:v>
      </x:c>
      <x:c r="V92" s="9" t="str">
        <x:v>MVP/SHACL_GENERATION_PIPELINE/experiments/FULL_REPAIR_V2/RUN_01/runs/RUN-I2-017-20260915T093818803676Z/final/final_shape.ttl</x:v>
      </x:c>
    </x:row>
    <x:row r="93" ht="22" customHeight="1">
      <x:c r="A93" s="10" t="str">
        <x:v>V2_FALLBACK25</x:v>
      </x:c>
      <x:c r="B93" s="10" t="str">
        <x:v>I2-017</x:v>
      </x:c>
      <x:c r="C93" s="10" t="str">
        <x:v>I2-017-F04</x:v>
      </x:c>
      <x:c r="D93" s="10" t="str">
        <x:v>RUN_01</x:v>
      </x:c>
      <x:c r="E93" s="10" t="str">
        <x:v>ORIGINAL_LEDGER</x:v>
      </x:c>
      <x:c r="F93" s="10" t="str">
        <x:v>FAIL</x:v>
      </x:c>
      <x:c r="G93" s="10" t="str">
        <x:v>FAIL</x:v>
      </x:c>
      <x:c r="H93" s="10" t="str">
        <x:v>EXECUTED</x:v>
      </x:c>
      <x:c r="I93" s="10" t="str">
        <x:v>PARSED</x:v>
      </x:c>
      <x:c r="J93" s="10" t="str">
        <x:v>GENERATION_ACCEPTED</x:v>
      </x:c>
      <x:c r="K93" s="10" t="str">
        <x:v>2613e21f25ddad73c4536eeeb2b5ff1b059f09a0826fd6f3516a06ee8d8a506e</x:v>
      </x:c>
      <x:c r="L93" s="10" t="str">
        <x:v>full_repair_v2</x:v>
      </x:c>
      <x:c r="M93" s="10" t="n">
        <x:v>1</x:v>
      </x:c>
      <x:c r="N93" s="10" t="n">
        <x:v>0</x:v>
      </x:c>
      <x:c r="O93" s="10" t="n">
        <x:v>0</x:v>
      </x:c>
      <x:c r="P93" s="9" t="str">
        <x:f>'CaseReview'!U93</x:f>
        <x:v>FAIL</x:v>
      </x:c>
      <x:c r="Q93" s="9" t="n">
        <x:f>IF(AND(T93=1,G93=P93),1,0)</x:f>
        <x:v>1</x:v>
      </x:c>
      <x:c r="R93" s="9" t="n">
        <x:f>IF(AND(T93=1,G93="PASS",P93="FAIL"),1,0)</x:f>
        <x:v>0</x:v>
      </x:c>
      <x:c r="S93" s="9" t="n">
        <x:f>IF(AND(T93=1,G93="FAIL",P93="PASS"),1,0)</x:f>
        <x:v>0</x:v>
      </x:c>
      <x:c r="T93" s="9" t="n">
        <x:v>1</x:v>
      </x:c>
      <x:c r="U93" s="9" t="n">
        <x:v>10</x:v>
      </x:c>
      <x:c r="V93" s="9" t="str">
        <x:v>MVP/SHACL_GENERATION_PIPELINE/experiments/FULL_REPAIR_V2/RUN_01/runs/RUN-I2-017-20260915T093818803676Z/final/final_shape.ttl</x:v>
      </x:c>
    </x:row>
    <x:row r="94" ht="22" customHeight="1">
      <x:c r="A94" s="10" t="str">
        <x:v>V2_FALLBACK25</x:v>
      </x:c>
      <x:c r="B94" s="10" t="str">
        <x:v>I2-017</x:v>
      </x:c>
      <x:c r="C94" s="10" t="str">
        <x:v>I2-017-F05</x:v>
      </x:c>
      <x:c r="D94" s="10" t="str">
        <x:v>RUN_01</x:v>
      </x:c>
      <x:c r="E94" s="10" t="str">
        <x:v>ORIGINAL_LEDGER</x:v>
      </x:c>
      <x:c r="F94" s="10" t="str">
        <x:v>FAIL</x:v>
      </x:c>
      <x:c r="G94" s="10" t="str">
        <x:v>FAIL</x:v>
      </x:c>
      <x:c r="H94" s="10" t="str">
        <x:v>EXECUTED</x:v>
      </x:c>
      <x:c r="I94" s="10" t="str">
        <x:v>PARSED</x:v>
      </x:c>
      <x:c r="J94" s="10" t="str">
        <x:v>GENERATION_ACCEPTED</x:v>
      </x:c>
      <x:c r="K94" s="10" t="str">
        <x:v>2613e21f25ddad73c4536eeeb2b5ff1b059f09a0826fd6f3516a06ee8d8a506e</x:v>
      </x:c>
      <x:c r="L94" s="10" t="str">
        <x:v>full_repair_v2</x:v>
      </x:c>
      <x:c r="M94" s="10" t="n">
        <x:v>1</x:v>
      </x:c>
      <x:c r="N94" s="10" t="n">
        <x:v>0</x:v>
      </x:c>
      <x:c r="O94" s="10" t="n">
        <x:v>0</x:v>
      </x:c>
      <x:c r="P94" s="9" t="str">
        <x:f>'CaseReview'!U94</x:f>
        <x:v>FAIL</x:v>
      </x:c>
      <x:c r="Q94" s="9" t="n">
        <x:f>IF(AND(T94=1,G94=P94),1,0)</x:f>
        <x:v>1</x:v>
      </x:c>
      <x:c r="R94" s="9" t="n">
        <x:f>IF(AND(T94=1,G94="PASS",P94="FAIL"),1,0)</x:f>
        <x:v>0</x:v>
      </x:c>
      <x:c r="S94" s="9" t="n">
        <x:f>IF(AND(T94=1,G94="FAIL",P94="PASS"),1,0)</x:f>
        <x:v>0</x:v>
      </x:c>
      <x:c r="T94" s="9" t="n">
        <x:v>1</x:v>
      </x:c>
      <x:c r="U94" s="9" t="n">
        <x:v>10</x:v>
      </x:c>
      <x:c r="V94" s="9" t="str">
        <x:v>MVP/SHACL_GENERATION_PIPELINE/experiments/FULL_REPAIR_V2/RUN_01/runs/RUN-I2-017-20260915T093818803676Z/final/final_shape.ttl</x:v>
      </x:c>
    </x:row>
    <x:row r="95" ht="22" customHeight="1">
      <x:c r="A95" s="10" t="str">
        <x:v>V2_FALLBACK25</x:v>
      </x:c>
      <x:c r="B95" s="10" t="str">
        <x:v>I2-017</x:v>
      </x:c>
      <x:c r="C95" s="10" t="str">
        <x:v>I2-017-F06</x:v>
      </x:c>
      <x:c r="D95" s="10" t="str">
        <x:v>RUN_01</x:v>
      </x:c>
      <x:c r="E95" s="10" t="str">
        <x:v>ORIGINAL_LEDGER</x:v>
      </x:c>
      <x:c r="F95" s="10" t="str">
        <x:v>FAIL</x:v>
      </x:c>
      <x:c r="G95" s="10" t="str">
        <x:v>FAIL</x:v>
      </x:c>
      <x:c r="H95" s="10" t="str">
        <x:v>EXECUTED</x:v>
      </x:c>
      <x:c r="I95" s="10" t="str">
        <x:v>PARSED</x:v>
      </x:c>
      <x:c r="J95" s="10" t="str">
        <x:v>GENERATION_ACCEPTED</x:v>
      </x:c>
      <x:c r="K95" s="10" t="str">
        <x:v>2613e21f25ddad73c4536eeeb2b5ff1b059f09a0826fd6f3516a06ee8d8a506e</x:v>
      </x:c>
      <x:c r="L95" s="10" t="str">
        <x:v>full_repair_v2</x:v>
      </x:c>
      <x:c r="M95" s="10" t="n">
        <x:v>1</x:v>
      </x:c>
      <x:c r="N95" s="10" t="n">
        <x:v>0</x:v>
      </x:c>
      <x:c r="O95" s="10" t="n">
        <x:v>0</x:v>
      </x:c>
      <x:c r="P95" s="9" t="str">
        <x:f>'CaseReview'!U95</x:f>
        <x:v>FAIL</x:v>
      </x:c>
      <x:c r="Q95" s="9" t="n">
        <x:f>IF(AND(T95=1,G95=P95),1,0)</x:f>
        <x:v>1</x:v>
      </x:c>
      <x:c r="R95" s="9" t="n">
        <x:f>IF(AND(T95=1,G95="PASS",P95="FAIL"),1,0)</x:f>
        <x:v>0</x:v>
      </x:c>
      <x:c r="S95" s="9" t="n">
        <x:f>IF(AND(T95=1,G95="FAIL",P95="PASS"),1,0)</x:f>
        <x:v>0</x:v>
      </x:c>
      <x:c r="T95" s="9" t="n">
        <x:v>1</x:v>
      </x:c>
      <x:c r="U95" s="9" t="n">
        <x:v>10</x:v>
      </x:c>
      <x:c r="V95" s="9" t="str">
        <x:v>MVP/SHACL_GENERATION_PIPELINE/experiments/FULL_REPAIR_V2/RUN_01/runs/RUN-I2-017-20260915T093818803676Z/final/final_shape.ttl</x:v>
      </x:c>
    </x:row>
    <x:row r="96" ht="22" customHeight="1">
      <x:c r="A96" s="10" t="str">
        <x:v>V2_FALLBACK25</x:v>
      </x:c>
      <x:c r="B96" s="10" t="str">
        <x:v>I2-017</x:v>
      </x:c>
      <x:c r="C96" s="10" t="str">
        <x:v>I2-017-F07</x:v>
      </x:c>
      <x:c r="D96" s="10" t="str">
        <x:v>RUN_01</x:v>
      </x:c>
      <x:c r="E96" s="10" t="str">
        <x:v>ORIGINAL_LEDGER</x:v>
      </x:c>
      <x:c r="F96" s="10" t="str">
        <x:v>FAIL</x:v>
      </x:c>
      <x:c r="G96" s="10" t="str">
        <x:v>FAIL</x:v>
      </x:c>
      <x:c r="H96" s="10" t="str">
        <x:v>EXECUTED</x:v>
      </x:c>
      <x:c r="I96" s="10" t="str">
        <x:v>PARSED</x:v>
      </x:c>
      <x:c r="J96" s="10" t="str">
        <x:v>GENERATION_ACCEPTED</x:v>
      </x:c>
      <x:c r="K96" s="10" t="str">
        <x:v>2613e21f25ddad73c4536eeeb2b5ff1b059f09a0826fd6f3516a06ee8d8a506e</x:v>
      </x:c>
      <x:c r="L96" s="10" t="str">
        <x:v>full_repair_v2</x:v>
      </x:c>
      <x:c r="M96" s="10" t="n">
        <x:v>1</x:v>
      </x:c>
      <x:c r="N96" s="10" t="n">
        <x:v>0</x:v>
      </x:c>
      <x:c r="O96" s="10" t="n">
        <x:v>0</x:v>
      </x:c>
      <x:c r="P96" s="9" t="str">
        <x:f>'CaseReview'!U96</x:f>
        <x:v>FAIL</x:v>
      </x:c>
      <x:c r="Q96" s="9" t="n">
        <x:f>IF(AND(T96=1,G96=P96),1,0)</x:f>
        <x:v>1</x:v>
      </x:c>
      <x:c r="R96" s="9" t="n">
        <x:f>IF(AND(T96=1,G96="PASS",P96="FAIL"),1,0)</x:f>
        <x:v>0</x:v>
      </x:c>
      <x:c r="S96" s="9" t="n">
        <x:f>IF(AND(T96=1,G96="FAIL",P96="PASS"),1,0)</x:f>
        <x:v>0</x:v>
      </x:c>
      <x:c r="T96" s="9" t="n">
        <x:v>1</x:v>
      </x:c>
      <x:c r="U96" s="9" t="n">
        <x:v>10</x:v>
      </x:c>
      <x:c r="V96" s="9" t="str">
        <x:v>MVP/SHACL_GENERATION_PIPELINE/experiments/FULL_REPAIR_V2/RUN_01/runs/RUN-I2-017-20260915T093818803676Z/final/final_shape.ttl</x:v>
      </x:c>
    </x:row>
    <x:row r="97" ht="22" customHeight="1">
      <x:c r="A97" s="10" t="str">
        <x:v>V2_FALLBACK25</x:v>
      </x:c>
      <x:c r="B97" s="10" t="str">
        <x:v>I2-017</x:v>
      </x:c>
      <x:c r="C97" s="10" t="str">
        <x:v>I2-017-F08</x:v>
      </x:c>
      <x:c r="D97" s="10" t="str">
        <x:v>RUN_01</x:v>
      </x:c>
      <x:c r="E97" s="10" t="str">
        <x:v>ORIGINAL_LEDGER</x:v>
      </x:c>
      <x:c r="F97" s="10" t="str">
        <x:v>FAIL</x:v>
      </x:c>
      <x:c r="G97" s="10" t="str">
        <x:v>FAIL</x:v>
      </x:c>
      <x:c r="H97" s="10" t="str">
        <x:v>EXECUTED</x:v>
      </x:c>
      <x:c r="I97" s="10" t="str">
        <x:v>PARSED</x:v>
      </x:c>
      <x:c r="J97" s="10" t="str">
        <x:v>GENERATION_ACCEPTED</x:v>
      </x:c>
      <x:c r="K97" s="10" t="str">
        <x:v>2613e21f25ddad73c4536eeeb2b5ff1b059f09a0826fd6f3516a06ee8d8a506e</x:v>
      </x:c>
      <x:c r="L97" s="10" t="str">
        <x:v>full_repair_v2</x:v>
      </x:c>
      <x:c r="M97" s="10" t="n">
        <x:v>1</x:v>
      </x:c>
      <x:c r="N97" s="10" t="n">
        <x:v>0</x:v>
      </x:c>
      <x:c r="O97" s="10" t="n">
        <x:v>0</x:v>
      </x:c>
      <x:c r="P97" s="9" t="str">
        <x:f>'CaseReview'!U97</x:f>
        <x:v>FAIL</x:v>
      </x:c>
      <x:c r="Q97" s="9" t="n">
        <x:f>IF(AND(T97=1,G97=P97),1,0)</x:f>
        <x:v>1</x:v>
      </x:c>
      <x:c r="R97" s="9" t="n">
        <x:f>IF(AND(T97=1,G97="PASS",P97="FAIL"),1,0)</x:f>
        <x:v>0</x:v>
      </x:c>
      <x:c r="S97" s="9" t="n">
        <x:f>IF(AND(T97=1,G97="FAIL",P97="PASS"),1,0)</x:f>
        <x:v>0</x:v>
      </x:c>
      <x:c r="T97" s="9" t="n">
        <x:v>1</x:v>
      </x:c>
      <x:c r="U97" s="9" t="n">
        <x:v>10</x:v>
      </x:c>
      <x:c r="V97" s="9" t="str">
        <x:v>MVP/SHACL_GENERATION_PIPELINE/experiments/FULL_REPAIR_V2/RUN_01/runs/RUN-I2-017-20260915T093818803676Z/final/final_shape.ttl</x:v>
      </x:c>
    </x:row>
    <x:row r="98" ht="22" customHeight="1">
      <x:c r="A98" s="10" t="str">
        <x:v>V2_FALLBACK25</x:v>
      </x:c>
      <x:c r="B98" s="10" t="str">
        <x:v>I2-017</x:v>
      </x:c>
      <x:c r="C98" s="10" t="str">
        <x:v>I2-017-P01</x:v>
      </x:c>
      <x:c r="D98" s="10" t="str">
        <x:v>RUN_01</x:v>
      </x:c>
      <x:c r="E98" s="10" t="str">
        <x:v>ORIGINAL_LEDGER</x:v>
      </x:c>
      <x:c r="F98" s="10" t="str">
        <x:v>PASS</x:v>
      </x:c>
      <x:c r="G98" s="10" t="str">
        <x:v>FAIL</x:v>
      </x:c>
      <x:c r="H98" s="10" t="str">
        <x:v>EXECUTED</x:v>
      </x:c>
      <x:c r="I98" s="10" t="str">
        <x:v>PARSED</x:v>
      </x:c>
      <x:c r="J98" s="10" t="str">
        <x:v>GENERATION_ACCEPTED</x:v>
      </x:c>
      <x:c r="K98" s="10" t="str">
        <x:v>2613e21f25ddad73c4536eeeb2b5ff1b059f09a0826fd6f3516a06ee8d8a506e</x:v>
      </x:c>
      <x:c r="L98" s="10" t="str">
        <x:v>full_repair_v2</x:v>
      </x:c>
      <x:c r="M98" s="10" t="n">
        <x:v>0</x:v>
      </x:c>
      <x:c r="N98" s="10" t="n">
        <x:v>0</x:v>
      </x:c>
      <x:c r="O98" s="10" t="n">
        <x:v>1</x:v>
      </x:c>
      <x:c r="P98" s="9" t="str">
        <x:f>'CaseReview'!U98</x:f>
        <x:v>PASS</x:v>
      </x:c>
      <x:c r="Q98" s="9" t="n">
        <x:f>IF(AND(T98=1,G98=P98),1,0)</x:f>
        <x:v>0</x:v>
      </x:c>
      <x:c r="R98" s="9" t="n">
        <x:f>IF(AND(T98=1,G98="PASS",P98="FAIL"),1,0)</x:f>
        <x:v>0</x:v>
      </x:c>
      <x:c r="S98" s="9" t="n">
        <x:f>IF(AND(T98=1,G98="FAIL",P98="PASS"),1,0)</x:f>
        <x:v>1</x:v>
      </x:c>
      <x:c r="T98" s="9" t="n">
        <x:v>1</x:v>
      </x:c>
      <x:c r="U98" s="9" t="n">
        <x:v>10</x:v>
      </x:c>
      <x:c r="V98" s="9" t="str">
        <x:v>MVP/SHACL_GENERATION_PIPELINE/experiments/FULL_REPAIR_V2/RUN_01/runs/RUN-I2-017-20260915T093818803676Z/final/final_shape.ttl</x:v>
      </x:c>
    </x:row>
    <x:row r="99" ht="22" customHeight="1">
      <x:c r="A99" s="10" t="str">
        <x:v>V2_FALLBACK25</x:v>
      </x:c>
      <x:c r="B99" s="10" t="str">
        <x:v>I2-017</x:v>
      </x:c>
      <x:c r="C99" s="10" t="str">
        <x:v>I2-017-P02</x:v>
      </x:c>
      <x:c r="D99" s="10" t="str">
        <x:v>RUN_01</x:v>
      </x:c>
      <x:c r="E99" s="10" t="str">
        <x:v>ORIGINAL_LEDGER</x:v>
      </x:c>
      <x:c r="F99" s="10" t="str">
        <x:v>PASS</x:v>
      </x:c>
      <x:c r="G99" s="10" t="str">
        <x:v>FAIL</x:v>
      </x:c>
      <x:c r="H99" s="10" t="str">
        <x:v>EXECUTED</x:v>
      </x:c>
      <x:c r="I99" s="10" t="str">
        <x:v>PARSED</x:v>
      </x:c>
      <x:c r="J99" s="10" t="str">
        <x:v>GENERATION_ACCEPTED</x:v>
      </x:c>
      <x:c r="K99" s="10" t="str">
        <x:v>2613e21f25ddad73c4536eeeb2b5ff1b059f09a0826fd6f3516a06ee8d8a506e</x:v>
      </x:c>
      <x:c r="L99" s="10" t="str">
        <x:v>full_repair_v2</x:v>
      </x:c>
      <x:c r="M99" s="10" t="n">
        <x:v>0</x:v>
      </x:c>
      <x:c r="N99" s="10" t="n">
        <x:v>0</x:v>
      </x:c>
      <x:c r="O99" s="10" t="n">
        <x:v>1</x:v>
      </x:c>
      <x:c r="P99" s="9" t="str">
        <x:f>'CaseReview'!U99</x:f>
        <x:v>PASS</x:v>
      </x:c>
      <x:c r="Q99" s="9" t="n">
        <x:f>IF(AND(T99=1,G99=P99),1,0)</x:f>
        <x:v>0</x:v>
      </x:c>
      <x:c r="R99" s="9" t="n">
        <x:f>IF(AND(T99=1,G99="PASS",P99="FAIL"),1,0)</x:f>
        <x:v>0</x:v>
      </x:c>
      <x:c r="S99" s="9" t="n">
        <x:f>IF(AND(T99=1,G99="FAIL",P99="PASS"),1,0)</x:f>
        <x:v>1</x:v>
      </x:c>
      <x:c r="T99" s="9" t="n">
        <x:v>1</x:v>
      </x:c>
      <x:c r="U99" s="9" t="n">
        <x:v>10</x:v>
      </x:c>
      <x:c r="V99" s="9" t="str">
        <x:v>MVP/SHACL_GENERATION_PIPELINE/experiments/FULL_REPAIR_V2/RUN_01/runs/RUN-I2-017-20260915T093818803676Z/final/final_shape.ttl</x:v>
      </x:c>
    </x:row>
    <x:row r="100" ht="22" customHeight="1">
      <x:c r="A100" s="10" t="str">
        <x:v>V2_FALLBACK25</x:v>
      </x:c>
      <x:c r="B100" s="10" t="str">
        <x:v>I2-018</x:v>
      </x:c>
      <x:c r="C100" s="10" t="str">
        <x:v>I2-018-F01</x:v>
      </x:c>
      <x:c r="D100" s="10" t="str">
        <x:v>RUN_01</x:v>
      </x:c>
      <x:c r="E100" s="10" t="str">
        <x:v>ORIGINAL_LEDGER</x:v>
      </x:c>
      <x:c r="F100" s="10" t="str">
        <x:v>FAIL</x:v>
      </x:c>
      <x:c r="G100" s="10" t="str">
        <x:v>FAIL</x:v>
      </x:c>
      <x:c r="H100" s="10" t="str">
        <x:v>EXECUTED</x:v>
      </x:c>
      <x:c r="I100" s="10" t="str">
        <x:v>PARSED</x:v>
      </x:c>
      <x:c r="J100" s="10" t="str">
        <x:v>GENERATION_ACCEPTED</x:v>
      </x:c>
      <x:c r="K100" s="10" t="str">
        <x:v>8d3b1483e9d4d172bda9f24a7020f2a06cc7c5b7f94cb8c7a96c6ee7a8ebf44f</x:v>
      </x:c>
      <x:c r="L100" s="10" t="str">
        <x:v>full_repair_v2</x:v>
      </x:c>
      <x:c r="M100" s="10" t="n">
        <x:v>1</x:v>
      </x:c>
      <x:c r="N100" s="10" t="n">
        <x:v>0</x:v>
      </x:c>
      <x:c r="O100" s="10" t="n">
        <x:v>0</x:v>
      </x:c>
      <x:c r="P100" s="9" t="str">
        <x:f>'CaseReview'!U100</x:f>
        <x:v>FAIL</x:v>
      </x:c>
      <x:c r="Q100" s="9" t="n">
        <x:f>IF(AND(T100=1,G100=P100),1,0)</x:f>
        <x:v>1</x:v>
      </x:c>
      <x:c r="R100" s="9" t="n">
        <x:f>IF(AND(T100=1,G100="PASS",P100="FAIL"),1,0)</x:f>
        <x:v>0</x:v>
      </x:c>
      <x:c r="S100" s="9" t="n">
        <x:f>IF(AND(T100=1,G100="FAIL",P100="PASS"),1,0)</x:f>
        <x:v>0</x:v>
      </x:c>
      <x:c r="T100" s="9" t="n">
        <x:v>1</x:v>
      </x:c>
      <x:c r="U100" s="9" t="n">
        <x:v>8</x:v>
      </x:c>
      <x:c r="V100" s="9" t="str">
        <x:v>MVP/SHACL_GENERATION_PIPELINE/experiments/FULL_REPAIR_V2/RUN_01/runs/RUN-I2-018-20260915T093849118331Z/final/final_shape.ttl</x:v>
      </x:c>
    </x:row>
    <x:row r="101" ht="22" customHeight="1">
      <x:c r="A101" s="10" t="str">
        <x:v>V2_FALLBACK25</x:v>
      </x:c>
      <x:c r="B101" s="10" t="str">
        <x:v>I2-018</x:v>
      </x:c>
      <x:c r="C101" s="10" t="str">
        <x:v>I2-018-F02</x:v>
      </x:c>
      <x:c r="D101" s="10" t="str">
        <x:v>RUN_01</x:v>
      </x:c>
      <x:c r="E101" s="10" t="str">
        <x:v>ORIGINAL_LEDGER</x:v>
      </x:c>
      <x:c r="F101" s="10" t="str">
        <x:v>FAIL</x:v>
      </x:c>
      <x:c r="G101" s="10" t="str">
        <x:v>FAIL</x:v>
      </x:c>
      <x:c r="H101" s="10" t="str">
        <x:v>EXECUTED</x:v>
      </x:c>
      <x:c r="I101" s="10" t="str">
        <x:v>PARSED</x:v>
      </x:c>
      <x:c r="J101" s="10" t="str">
        <x:v>GENERATION_ACCEPTED</x:v>
      </x:c>
      <x:c r="K101" s="10" t="str">
        <x:v>8d3b1483e9d4d172bda9f24a7020f2a06cc7c5b7f94cb8c7a96c6ee7a8ebf44f</x:v>
      </x:c>
      <x:c r="L101" s="10" t="str">
        <x:v>full_repair_v2</x:v>
      </x:c>
      <x:c r="M101" s="10" t="n">
        <x:v>1</x:v>
      </x:c>
      <x:c r="N101" s="10" t="n">
        <x:v>0</x:v>
      </x:c>
      <x:c r="O101" s="10" t="n">
        <x:v>0</x:v>
      </x:c>
      <x:c r="P101" s="9" t="str">
        <x:f>'CaseReview'!U101</x:f>
        <x:v>FAIL</x:v>
      </x:c>
      <x:c r="Q101" s="9" t="n">
        <x:f>IF(AND(T101=1,G101=P101),1,0)</x:f>
        <x:v>1</x:v>
      </x:c>
      <x:c r="R101" s="9" t="n">
        <x:f>IF(AND(T101=1,G101="PASS",P101="FAIL"),1,0)</x:f>
        <x:v>0</x:v>
      </x:c>
      <x:c r="S101" s="9" t="n">
        <x:f>IF(AND(T101=1,G101="FAIL",P101="PASS"),1,0)</x:f>
        <x:v>0</x:v>
      </x:c>
      <x:c r="T101" s="9" t="n">
        <x:v>1</x:v>
      </x:c>
      <x:c r="U101" s="9" t="n">
        <x:v>8</x:v>
      </x:c>
      <x:c r="V101" s="9" t="str">
        <x:v>MVP/SHACL_GENERATION_PIPELINE/experiments/FULL_REPAIR_V2/RUN_01/runs/RUN-I2-018-20260915T093849118331Z/final/final_shape.ttl</x:v>
      </x:c>
    </x:row>
    <x:row r="102" ht="22" customHeight="1">
      <x:c r="A102" s="10" t="str">
        <x:v>V2_FALLBACK25</x:v>
      </x:c>
      <x:c r="B102" s="10" t="str">
        <x:v>I2-018</x:v>
      </x:c>
      <x:c r="C102" s="10" t="str">
        <x:v>I2-018-F03</x:v>
      </x:c>
      <x:c r="D102" s="10" t="str">
        <x:v>RUN_01</x:v>
      </x:c>
      <x:c r="E102" s="10" t="str">
        <x:v>ORIGINAL_LEDGER</x:v>
      </x:c>
      <x:c r="F102" s="10" t="str">
        <x:v>FAIL</x:v>
      </x:c>
      <x:c r="G102" s="10" t="str">
        <x:v>FAIL</x:v>
      </x:c>
      <x:c r="H102" s="10" t="str">
        <x:v>EXECUTED</x:v>
      </x:c>
      <x:c r="I102" s="10" t="str">
        <x:v>PARSED</x:v>
      </x:c>
      <x:c r="J102" s="10" t="str">
        <x:v>GENERATION_ACCEPTED</x:v>
      </x:c>
      <x:c r="K102" s="10" t="str">
        <x:v>8d3b1483e9d4d172bda9f24a7020f2a06cc7c5b7f94cb8c7a96c6ee7a8ebf44f</x:v>
      </x:c>
      <x:c r="L102" s="10" t="str">
        <x:v>full_repair_v2</x:v>
      </x:c>
      <x:c r="M102" s="10" t="n">
        <x:v>1</x:v>
      </x:c>
      <x:c r="N102" s="10" t="n">
        <x:v>0</x:v>
      </x:c>
      <x:c r="O102" s="10" t="n">
        <x:v>0</x:v>
      </x:c>
      <x:c r="P102" s="9" t="str">
        <x:f>'CaseReview'!U102</x:f>
        <x:v>FAIL</x:v>
      </x:c>
      <x:c r="Q102" s="9" t="n">
        <x:f>IF(AND(T102=1,G102=P102),1,0)</x:f>
        <x:v>1</x:v>
      </x:c>
      <x:c r="R102" s="9" t="n">
        <x:f>IF(AND(T102=1,G102="PASS",P102="FAIL"),1,0)</x:f>
        <x:v>0</x:v>
      </x:c>
      <x:c r="S102" s="9" t="n">
        <x:f>IF(AND(T102=1,G102="FAIL",P102="PASS"),1,0)</x:f>
        <x:v>0</x:v>
      </x:c>
      <x:c r="T102" s="9" t="n">
        <x:v>1</x:v>
      </x:c>
      <x:c r="U102" s="9" t="n">
        <x:v>8</x:v>
      </x:c>
      <x:c r="V102" s="9" t="str">
        <x:v>MVP/SHACL_GENERATION_PIPELINE/experiments/FULL_REPAIR_V2/RUN_01/runs/RUN-I2-018-20260915T093849118331Z/final/final_shape.ttl</x:v>
      </x:c>
    </x:row>
    <x:row r="103" ht="22" customHeight="1">
      <x:c r="A103" s="10" t="str">
        <x:v>V2_FALLBACK25</x:v>
      </x:c>
      <x:c r="B103" s="10" t="str">
        <x:v>I2-018</x:v>
      </x:c>
      <x:c r="C103" s="10" t="str">
        <x:v>I2-018-F04</x:v>
      </x:c>
      <x:c r="D103" s="10" t="str">
        <x:v>RUN_01</x:v>
      </x:c>
      <x:c r="E103" s="10" t="str">
        <x:v>ORIGINAL_LEDGER</x:v>
      </x:c>
      <x:c r="F103" s="10" t="str">
        <x:v>FAIL</x:v>
      </x:c>
      <x:c r="G103" s="10" t="str">
        <x:v>FAIL</x:v>
      </x:c>
      <x:c r="H103" s="10" t="str">
        <x:v>EXECUTED</x:v>
      </x:c>
      <x:c r="I103" s="10" t="str">
        <x:v>PARSED</x:v>
      </x:c>
      <x:c r="J103" s="10" t="str">
        <x:v>GENERATION_ACCEPTED</x:v>
      </x:c>
      <x:c r="K103" s="10" t="str">
        <x:v>8d3b1483e9d4d172bda9f24a7020f2a06cc7c5b7f94cb8c7a96c6ee7a8ebf44f</x:v>
      </x:c>
      <x:c r="L103" s="10" t="str">
        <x:v>full_repair_v2</x:v>
      </x:c>
      <x:c r="M103" s="10" t="n">
        <x:v>1</x:v>
      </x:c>
      <x:c r="N103" s="10" t="n">
        <x:v>0</x:v>
      </x:c>
      <x:c r="O103" s="10" t="n">
        <x:v>0</x:v>
      </x:c>
      <x:c r="P103" s="9" t="str">
        <x:f>'CaseReview'!U103</x:f>
        <x:v>FAIL</x:v>
      </x:c>
      <x:c r="Q103" s="9" t="n">
        <x:f>IF(AND(T103=1,G103=P103),1,0)</x:f>
        <x:v>1</x:v>
      </x:c>
      <x:c r="R103" s="9" t="n">
        <x:f>IF(AND(T103=1,G103="PASS",P103="FAIL"),1,0)</x:f>
        <x:v>0</x:v>
      </x:c>
      <x:c r="S103" s="9" t="n">
        <x:f>IF(AND(T103=1,G103="FAIL",P103="PASS"),1,0)</x:f>
        <x:v>0</x:v>
      </x:c>
      <x:c r="T103" s="9" t="n">
        <x:v>1</x:v>
      </x:c>
      <x:c r="U103" s="9" t="n">
        <x:v>8</x:v>
      </x:c>
      <x:c r="V103" s="9" t="str">
        <x:v>MVP/SHACL_GENERATION_PIPELINE/experiments/FULL_REPAIR_V2/RUN_01/runs/RUN-I2-018-20260915T093849118331Z/final/final_shape.ttl</x:v>
      </x:c>
    </x:row>
    <x:row r="104" ht="22" customHeight="1">
      <x:c r="A104" s="10" t="str">
        <x:v>V2_FALLBACK25</x:v>
      </x:c>
      <x:c r="B104" s="10" t="str">
        <x:v>I2-018</x:v>
      </x:c>
      <x:c r="C104" s="10" t="str">
        <x:v>I2-018-F05</x:v>
      </x:c>
      <x:c r="D104" s="10" t="str">
        <x:v>RUN_01</x:v>
      </x:c>
      <x:c r="E104" s="10" t="str">
        <x:v>ORIGINAL_LEDGER</x:v>
      </x:c>
      <x:c r="F104" s="10" t="str">
        <x:v>FAIL</x:v>
      </x:c>
      <x:c r="G104" s="10" t="str">
        <x:v>FAIL</x:v>
      </x:c>
      <x:c r="H104" s="10" t="str">
        <x:v>EXECUTED</x:v>
      </x:c>
      <x:c r="I104" s="10" t="str">
        <x:v>PARSED</x:v>
      </x:c>
      <x:c r="J104" s="10" t="str">
        <x:v>GENERATION_ACCEPTED</x:v>
      </x:c>
      <x:c r="K104" s="10" t="str">
        <x:v>8d3b1483e9d4d172bda9f24a7020f2a06cc7c5b7f94cb8c7a96c6ee7a8ebf44f</x:v>
      </x:c>
      <x:c r="L104" s="10" t="str">
        <x:v>full_repair_v2</x:v>
      </x:c>
      <x:c r="M104" s="10" t="n">
        <x:v>1</x:v>
      </x:c>
      <x:c r="N104" s="10" t="n">
        <x:v>0</x:v>
      </x:c>
      <x:c r="O104" s="10" t="n">
        <x:v>0</x:v>
      </x:c>
      <x:c r="P104" s="9" t="str">
        <x:f>'CaseReview'!U104</x:f>
        <x:v>FAIL</x:v>
      </x:c>
      <x:c r="Q104" s="9" t="n">
        <x:f>IF(AND(T104=1,G104=P104),1,0)</x:f>
        <x:v>1</x:v>
      </x:c>
      <x:c r="R104" s="9" t="n">
        <x:f>IF(AND(T104=1,G104="PASS",P104="FAIL"),1,0)</x:f>
        <x:v>0</x:v>
      </x:c>
      <x:c r="S104" s="9" t="n">
        <x:f>IF(AND(T104=1,G104="FAIL",P104="PASS"),1,0)</x:f>
        <x:v>0</x:v>
      </x:c>
      <x:c r="T104" s="9" t="n">
        <x:v>1</x:v>
      </x:c>
      <x:c r="U104" s="9" t="n">
        <x:v>8</x:v>
      </x:c>
      <x:c r="V104" s="9" t="str">
        <x:v>MVP/SHACL_GENERATION_PIPELINE/experiments/FULL_REPAIR_V2/RUN_01/runs/RUN-I2-018-20260915T093849118331Z/final/final_shape.ttl</x:v>
      </x:c>
    </x:row>
    <x:row r="105" ht="22" customHeight="1">
      <x:c r="A105" s="10" t="str">
        <x:v>V2_FALLBACK25</x:v>
      </x:c>
      <x:c r="B105" s="10" t="str">
        <x:v>I2-018</x:v>
      </x:c>
      <x:c r="C105" s="10" t="str">
        <x:v>I2-018-F06</x:v>
      </x:c>
      <x:c r="D105" s="10" t="str">
        <x:v>RUN_01</x:v>
      </x:c>
      <x:c r="E105" s="10" t="str">
        <x:v>ORIGINAL_LEDGER</x:v>
      </x:c>
      <x:c r="F105" s="10" t="str">
        <x:v>FAIL</x:v>
      </x:c>
      <x:c r="G105" s="10" t="str">
        <x:v>FAIL</x:v>
      </x:c>
      <x:c r="H105" s="10" t="str">
        <x:v>EXECUTED</x:v>
      </x:c>
      <x:c r="I105" s="10" t="str">
        <x:v>PARSED</x:v>
      </x:c>
      <x:c r="J105" s="10" t="str">
        <x:v>GENERATION_ACCEPTED</x:v>
      </x:c>
      <x:c r="K105" s="10" t="str">
        <x:v>8d3b1483e9d4d172bda9f24a7020f2a06cc7c5b7f94cb8c7a96c6ee7a8ebf44f</x:v>
      </x:c>
      <x:c r="L105" s="10" t="str">
        <x:v>full_repair_v2</x:v>
      </x:c>
      <x:c r="M105" s="10" t="n">
        <x:v>1</x:v>
      </x:c>
      <x:c r="N105" s="10" t="n">
        <x:v>0</x:v>
      </x:c>
      <x:c r="O105" s="10" t="n">
        <x:v>0</x:v>
      </x:c>
      <x:c r="P105" s="9" t="str">
        <x:f>'CaseReview'!U105</x:f>
        <x:v>FAIL</x:v>
      </x:c>
      <x:c r="Q105" s="9" t="n">
        <x:f>IF(AND(T105=1,G105=P105),1,0)</x:f>
        <x:v>1</x:v>
      </x:c>
      <x:c r="R105" s="9" t="n">
        <x:f>IF(AND(T105=1,G105="PASS",P105="FAIL"),1,0)</x:f>
        <x:v>0</x:v>
      </x:c>
      <x:c r="S105" s="9" t="n">
        <x:f>IF(AND(T105=1,G105="FAIL",P105="PASS"),1,0)</x:f>
        <x:v>0</x:v>
      </x:c>
      <x:c r="T105" s="9" t="n">
        <x:v>1</x:v>
      </x:c>
      <x:c r="U105" s="9" t="n">
        <x:v>8</x:v>
      </x:c>
      <x:c r="V105" s="9" t="str">
        <x:v>MVP/SHACL_GENERATION_PIPELINE/experiments/FULL_REPAIR_V2/RUN_01/runs/RUN-I2-018-20260915T093849118331Z/final/final_shape.ttl</x:v>
      </x:c>
    </x:row>
    <x:row r="106" ht="22" customHeight="1">
      <x:c r="A106" s="10" t="str">
        <x:v>V2_FALLBACK25</x:v>
      </x:c>
      <x:c r="B106" s="10" t="str">
        <x:v>I2-018</x:v>
      </x:c>
      <x:c r="C106" s="10" t="str">
        <x:v>I2-018-P01</x:v>
      </x:c>
      <x:c r="D106" s="10" t="str">
        <x:v>RUN_01</x:v>
      </x:c>
      <x:c r="E106" s="10" t="str">
        <x:v>ORIGINAL_LEDGER</x:v>
      </x:c>
      <x:c r="F106" s="10" t="str">
        <x:v>PASS</x:v>
      </x:c>
      <x:c r="G106" s="10" t="str">
        <x:v>FAIL</x:v>
      </x:c>
      <x:c r="H106" s="10" t="str">
        <x:v>EXECUTED</x:v>
      </x:c>
      <x:c r="I106" s="10" t="str">
        <x:v>PARSED</x:v>
      </x:c>
      <x:c r="J106" s="10" t="str">
        <x:v>GENERATION_ACCEPTED</x:v>
      </x:c>
      <x:c r="K106" s="10" t="str">
        <x:v>8d3b1483e9d4d172bda9f24a7020f2a06cc7c5b7f94cb8c7a96c6ee7a8ebf44f</x:v>
      </x:c>
      <x:c r="L106" s="10" t="str">
        <x:v>full_repair_v2</x:v>
      </x:c>
      <x:c r="M106" s="10" t="n">
        <x:v>0</x:v>
      </x:c>
      <x:c r="N106" s="10" t="n">
        <x:v>0</x:v>
      </x:c>
      <x:c r="O106" s="10" t="n">
        <x:v>1</x:v>
      </x:c>
      <x:c r="P106" s="9" t="str">
        <x:f>'CaseReview'!U106</x:f>
        <x:v>PASS</x:v>
      </x:c>
      <x:c r="Q106" s="9" t="n">
        <x:f>IF(AND(T106=1,G106=P106),1,0)</x:f>
        <x:v>0</x:v>
      </x:c>
      <x:c r="R106" s="9" t="n">
        <x:f>IF(AND(T106=1,G106="PASS",P106="FAIL"),1,0)</x:f>
        <x:v>0</x:v>
      </x:c>
      <x:c r="S106" s="9" t="n">
        <x:f>IF(AND(T106=1,G106="FAIL",P106="PASS"),1,0)</x:f>
        <x:v>1</x:v>
      </x:c>
      <x:c r="T106" s="9" t="n">
        <x:v>1</x:v>
      </x:c>
      <x:c r="U106" s="9" t="n">
        <x:v>8</x:v>
      </x:c>
      <x:c r="V106" s="9" t="str">
        <x:v>MVP/SHACL_GENERATION_PIPELINE/experiments/FULL_REPAIR_V2/RUN_01/runs/RUN-I2-018-20260915T093849118331Z/final/final_shape.ttl</x:v>
      </x:c>
    </x:row>
    <x:row r="107" ht="22" customHeight="1">
      <x:c r="A107" s="10" t="str">
        <x:v>V2_FALLBACK25</x:v>
      </x:c>
      <x:c r="B107" s="10" t="str">
        <x:v>I2-018</x:v>
      </x:c>
      <x:c r="C107" s="10" t="str">
        <x:v>I2-018-P02</x:v>
      </x:c>
      <x:c r="D107" s="10" t="str">
        <x:v>RUN_01</x:v>
      </x:c>
      <x:c r="E107" s="10" t="str">
        <x:v>ORIGINAL_LEDGER</x:v>
      </x:c>
      <x:c r="F107" s="10" t="str">
        <x:v>PASS</x:v>
      </x:c>
      <x:c r="G107" s="10" t="str">
        <x:v>FAIL</x:v>
      </x:c>
      <x:c r="H107" s="10" t="str">
        <x:v>EXECUTED</x:v>
      </x:c>
      <x:c r="I107" s="10" t="str">
        <x:v>PARSED</x:v>
      </x:c>
      <x:c r="J107" s="10" t="str">
        <x:v>GENERATION_ACCEPTED</x:v>
      </x:c>
      <x:c r="K107" s="10" t="str">
        <x:v>8d3b1483e9d4d172bda9f24a7020f2a06cc7c5b7f94cb8c7a96c6ee7a8ebf44f</x:v>
      </x:c>
      <x:c r="L107" s="10" t="str">
        <x:v>full_repair_v2</x:v>
      </x:c>
      <x:c r="M107" s="10" t="n">
        <x:v>0</x:v>
      </x:c>
      <x:c r="N107" s="10" t="n">
        <x:v>0</x:v>
      </x:c>
      <x:c r="O107" s="10" t="n">
        <x:v>1</x:v>
      </x:c>
      <x:c r="P107" s="9" t="str">
        <x:f>'CaseReview'!U107</x:f>
        <x:v>PASS</x:v>
      </x:c>
      <x:c r="Q107" s="9" t="n">
        <x:f>IF(AND(T107=1,G107=P107),1,0)</x:f>
        <x:v>0</x:v>
      </x:c>
      <x:c r="R107" s="9" t="n">
        <x:f>IF(AND(T107=1,G107="PASS",P107="FAIL"),1,0)</x:f>
        <x:v>0</x:v>
      </x:c>
      <x:c r="S107" s="9" t="n">
        <x:f>IF(AND(T107=1,G107="FAIL",P107="PASS"),1,0)</x:f>
        <x:v>1</x:v>
      </x:c>
      <x:c r="T107" s="9" t="n">
        <x:v>1</x:v>
      </x:c>
      <x:c r="U107" s="9" t="n">
        <x:v>8</x:v>
      </x:c>
      <x:c r="V107" s="9" t="str">
        <x:v>MVP/SHACL_GENERATION_PIPELINE/experiments/FULL_REPAIR_V2/RUN_01/runs/RUN-I2-018-20260915T093849118331Z/final/final_shape.ttl</x:v>
      </x:c>
    </x:row>
    <x:row r="108" ht="22" customHeight="1">
      <x:c r="A108" s="10" t="str">
        <x:v>V2_FALLBACK25</x:v>
      </x:c>
      <x:c r="B108" s="10" t="str">
        <x:v>I2-019</x:v>
      </x:c>
      <x:c r="C108" s="10" t="str">
        <x:v>I2-019-F01</x:v>
      </x:c>
      <x:c r="D108" s="10" t="str">
        <x:v>RUN_01</x:v>
      </x:c>
      <x:c r="E108" s="10" t="str">
        <x:v>ORIGINAL_LEDGER</x:v>
      </x:c>
      <x:c r="F108" s="10" t="str">
        <x:v>FAIL</x:v>
      </x:c>
      <x:c r="G108" s="10" t="str">
        <x:v>NO_VERDICT</x:v>
      </x:c>
      <x:c r="H108" s="10" t="str">
        <x:v>INFRASTRUCTURE_FAILURE</x:v>
      </x:c>
      <x:c r="I108" s="10" t="str">
        <x:v>PARSED</x:v>
      </x:c>
      <x:c r="J108" s="10" t="str">
        <x:v>GENERATION_ACCEPTED</x:v>
      </x:c>
      <x:c r="K108" s="10" t="str">
        <x:v>32f4a26ec4977dc09f155b931905326ec3c4beb4bdfd9a8dbb1ecfa56ac74914</x:v>
      </x:c>
      <x:c r="L108" s="10" t="str">
        <x:v>full_repair_v2</x:v>
      </x:c>
      <x:c r="M108" s="10" t="n">
        <x:v>0</x:v>
      </x:c>
      <x:c r="N108" s="10" t="n">
        <x:v>0</x:v>
      </x:c>
      <x:c r="O108" s="10" t="n">
        <x:v>0</x:v>
      </x:c>
      <x:c r="P108" s="9" t="str">
        <x:f>'CaseReview'!U108</x:f>
        <x:v>FAIL</x:v>
      </x:c>
      <x:c r="Q108" s="9" t="n">
        <x:f>IF(AND(T108=1,G108=P108),1,0)</x:f>
        <x:v>0</x:v>
      </x:c>
      <x:c r="R108" s="9" t="n">
        <x:f>IF(AND(T108=1,G108="PASS",P108="FAIL"),1,0)</x:f>
        <x:v>0</x:v>
      </x:c>
      <x:c r="S108" s="9" t="n">
        <x:f>IF(AND(T108=1,G108="FAIL",P108="PASS"),1,0)</x:f>
        <x:v>0</x:v>
      </x:c>
      <x:c r="T108" s="9" t="n">
        <x:v>0</x:v>
      </x:c>
      <x:c r="U108" s="9" t="n">
        <x:v>6</x:v>
      </x:c>
      <x:c r="V108" s="9" t="str">
        <x:v>MVP/SHACL_GENERATION_PIPELINE/experiments/FULL_REPAIR_V2/RUN_01/runs/RUN-I2-019-20260915T094009467093Z/final/final_shape.ttl</x:v>
      </x:c>
    </x:row>
    <x:row r="109" ht="22" customHeight="1">
      <x:c r="A109" s="10" t="str">
        <x:v>V2_FALLBACK25</x:v>
      </x:c>
      <x:c r="B109" s="10" t="str">
        <x:v>I2-019</x:v>
      </x:c>
      <x:c r="C109" s="10" t="str">
        <x:v>I2-019-F02</x:v>
      </x:c>
      <x:c r="D109" s="10" t="str">
        <x:v>RUN_01</x:v>
      </x:c>
      <x:c r="E109" s="10" t="str">
        <x:v>ORIGINAL_LEDGER</x:v>
      </x:c>
      <x:c r="F109" s="10" t="str">
        <x:v>FAIL</x:v>
      </x:c>
      <x:c r="G109" s="10" t="str">
        <x:v>NO_VERDICT</x:v>
      </x:c>
      <x:c r="H109" s="10" t="str">
        <x:v>INFRASTRUCTURE_FAILURE</x:v>
      </x:c>
      <x:c r="I109" s="10" t="str">
        <x:v>PARSED</x:v>
      </x:c>
      <x:c r="J109" s="10" t="str">
        <x:v>GENERATION_ACCEPTED</x:v>
      </x:c>
      <x:c r="K109" s="10" t="str">
        <x:v>32f4a26ec4977dc09f155b931905326ec3c4beb4bdfd9a8dbb1ecfa56ac74914</x:v>
      </x:c>
      <x:c r="L109" s="10" t="str">
        <x:v>full_repair_v2</x:v>
      </x:c>
      <x:c r="M109" s="10" t="n">
        <x:v>0</x:v>
      </x:c>
      <x:c r="N109" s="10" t="n">
        <x:v>0</x:v>
      </x:c>
      <x:c r="O109" s="10" t="n">
        <x:v>0</x:v>
      </x:c>
      <x:c r="P109" s="9" t="str">
        <x:f>'CaseReview'!U109</x:f>
        <x:v>FAIL</x:v>
      </x:c>
      <x:c r="Q109" s="9" t="n">
        <x:f>IF(AND(T109=1,G109=P109),1,0)</x:f>
        <x:v>0</x:v>
      </x:c>
      <x:c r="R109" s="9" t="n">
        <x:f>IF(AND(T109=1,G109="PASS",P109="FAIL"),1,0)</x:f>
        <x:v>0</x:v>
      </x:c>
      <x:c r="S109" s="9" t="n">
        <x:f>IF(AND(T109=1,G109="FAIL",P109="PASS"),1,0)</x:f>
        <x:v>0</x:v>
      </x:c>
      <x:c r="T109" s="9" t="n">
        <x:v>0</x:v>
      </x:c>
      <x:c r="U109" s="9" t="n">
        <x:v>6</x:v>
      </x:c>
      <x:c r="V109" s="9" t="str">
        <x:v>MVP/SHACL_GENERATION_PIPELINE/experiments/FULL_REPAIR_V2/RUN_01/runs/RUN-I2-019-20260915T094009467093Z/final/final_shape.ttl</x:v>
      </x:c>
    </x:row>
    <x:row r="110" ht="22" customHeight="1">
      <x:c r="A110" s="10" t="str">
        <x:v>V2_FALLBACK25</x:v>
      </x:c>
      <x:c r="B110" s="10" t="str">
        <x:v>I2-019</x:v>
      </x:c>
      <x:c r="C110" s="10" t="str">
        <x:v>I2-019-F03</x:v>
      </x:c>
      <x:c r="D110" s="10" t="str">
        <x:v>RUN_01</x:v>
      </x:c>
      <x:c r="E110" s="10" t="str">
        <x:v>ORIGINAL_LEDGER</x:v>
      </x:c>
      <x:c r="F110" s="10" t="str">
        <x:v>FAIL</x:v>
      </x:c>
      <x:c r="G110" s="10" t="str">
        <x:v>NO_VERDICT</x:v>
      </x:c>
      <x:c r="H110" s="10" t="str">
        <x:v>INFRASTRUCTURE_FAILURE</x:v>
      </x:c>
      <x:c r="I110" s="10" t="str">
        <x:v>PARSED</x:v>
      </x:c>
      <x:c r="J110" s="10" t="str">
        <x:v>GENERATION_ACCEPTED</x:v>
      </x:c>
      <x:c r="K110" s="10" t="str">
        <x:v>32f4a26ec4977dc09f155b931905326ec3c4beb4bdfd9a8dbb1ecfa56ac74914</x:v>
      </x:c>
      <x:c r="L110" s="10" t="str">
        <x:v>full_repair_v2</x:v>
      </x:c>
      <x:c r="M110" s="10" t="n">
        <x:v>0</x:v>
      </x:c>
      <x:c r="N110" s="10" t="n">
        <x:v>0</x:v>
      </x:c>
      <x:c r="O110" s="10" t="n">
        <x:v>0</x:v>
      </x:c>
      <x:c r="P110" s="9" t="str">
        <x:f>'CaseReview'!U110</x:f>
        <x:v>FAIL</x:v>
      </x:c>
      <x:c r="Q110" s="9" t="n">
        <x:f>IF(AND(T110=1,G110=P110),1,0)</x:f>
        <x:v>0</x:v>
      </x:c>
      <x:c r="R110" s="9" t="n">
        <x:f>IF(AND(T110=1,G110="PASS",P110="FAIL"),1,0)</x:f>
        <x:v>0</x:v>
      </x:c>
      <x:c r="S110" s="9" t="n">
        <x:f>IF(AND(T110=1,G110="FAIL",P110="PASS"),1,0)</x:f>
        <x:v>0</x:v>
      </x:c>
      <x:c r="T110" s="9" t="n">
        <x:v>0</x:v>
      </x:c>
      <x:c r="U110" s="9" t="n">
        <x:v>6</x:v>
      </x:c>
      <x:c r="V110" s="9" t="str">
        <x:v>MVP/SHACL_GENERATION_PIPELINE/experiments/FULL_REPAIR_V2/RUN_01/runs/RUN-I2-019-20260915T094009467093Z/final/final_shape.ttl</x:v>
      </x:c>
    </x:row>
    <x:row r="111" ht="22" customHeight="1">
      <x:c r="A111" s="10" t="str">
        <x:v>V2_FALLBACK25</x:v>
      </x:c>
      <x:c r="B111" s="10" t="str">
        <x:v>I2-019</x:v>
      </x:c>
      <x:c r="C111" s="10" t="str">
        <x:v>I2-019-F04</x:v>
      </x:c>
      <x:c r="D111" s="10" t="str">
        <x:v>RUN_01</x:v>
      </x:c>
      <x:c r="E111" s="10" t="str">
        <x:v>ORIGINAL_LEDGER</x:v>
      </x:c>
      <x:c r="F111" s="10" t="str">
        <x:v>FAIL</x:v>
      </x:c>
      <x:c r="G111" s="10" t="str">
        <x:v>NO_VERDICT</x:v>
      </x:c>
      <x:c r="H111" s="10" t="str">
        <x:v>INFRASTRUCTURE_FAILURE</x:v>
      </x:c>
      <x:c r="I111" s="10" t="str">
        <x:v>PARSED</x:v>
      </x:c>
      <x:c r="J111" s="10" t="str">
        <x:v>GENERATION_ACCEPTED</x:v>
      </x:c>
      <x:c r="K111" s="10" t="str">
        <x:v>32f4a26ec4977dc09f155b931905326ec3c4beb4bdfd9a8dbb1ecfa56ac74914</x:v>
      </x:c>
      <x:c r="L111" s="10" t="str">
        <x:v>full_repair_v2</x:v>
      </x:c>
      <x:c r="M111" s="10" t="n">
        <x:v>0</x:v>
      </x:c>
      <x:c r="N111" s="10" t="n">
        <x:v>0</x:v>
      </x:c>
      <x:c r="O111" s="10" t="n">
        <x:v>0</x:v>
      </x:c>
      <x:c r="P111" s="9" t="str">
        <x:f>'CaseReview'!U111</x:f>
        <x:v>FAIL</x:v>
      </x:c>
      <x:c r="Q111" s="9" t="n">
        <x:f>IF(AND(T111=1,G111=P111),1,0)</x:f>
        <x:v>0</x:v>
      </x:c>
      <x:c r="R111" s="9" t="n">
        <x:f>IF(AND(T111=1,G111="PASS",P111="FAIL"),1,0)</x:f>
        <x:v>0</x:v>
      </x:c>
      <x:c r="S111" s="9" t="n">
        <x:f>IF(AND(T111=1,G111="FAIL",P111="PASS"),1,0)</x:f>
        <x:v>0</x:v>
      </x:c>
      <x:c r="T111" s="9" t="n">
        <x:v>0</x:v>
      </x:c>
      <x:c r="U111" s="9" t="n">
        <x:v>6</x:v>
      </x:c>
      <x:c r="V111" s="9" t="str">
        <x:v>MVP/SHACL_GENERATION_PIPELINE/experiments/FULL_REPAIR_V2/RUN_01/runs/RUN-I2-019-20260915T094009467093Z/final/final_shape.ttl</x:v>
      </x:c>
    </x:row>
    <x:row r="112" ht="22" customHeight="1">
      <x:c r="A112" s="10" t="str">
        <x:v>V2_FALLBACK25</x:v>
      </x:c>
      <x:c r="B112" s="10" t="str">
        <x:v>I2-019</x:v>
      </x:c>
      <x:c r="C112" s="10" t="str">
        <x:v>I2-019-P01</x:v>
      </x:c>
      <x:c r="D112" s="10" t="str">
        <x:v>RUN_01</x:v>
      </x:c>
      <x:c r="E112" s="10" t="str">
        <x:v>ORIGINAL_LEDGER</x:v>
      </x:c>
      <x:c r="F112" s="10" t="str">
        <x:v>PASS</x:v>
      </x:c>
      <x:c r="G112" s="10" t="str">
        <x:v>NO_VERDICT</x:v>
      </x:c>
      <x:c r="H112" s="10" t="str">
        <x:v>INFRASTRUCTURE_FAILURE</x:v>
      </x:c>
      <x:c r="I112" s="10" t="str">
        <x:v>PARSED</x:v>
      </x:c>
      <x:c r="J112" s="10" t="str">
        <x:v>GENERATION_ACCEPTED</x:v>
      </x:c>
      <x:c r="K112" s="10" t="str">
        <x:v>32f4a26ec4977dc09f155b931905326ec3c4beb4bdfd9a8dbb1ecfa56ac74914</x:v>
      </x:c>
      <x:c r="L112" s="10" t="str">
        <x:v>full_repair_v2</x:v>
      </x:c>
      <x:c r="M112" s="10" t="n">
        <x:v>0</x:v>
      </x:c>
      <x:c r="N112" s="10" t="n">
        <x:v>0</x:v>
      </x:c>
      <x:c r="O112" s="10" t="n">
        <x:v>0</x:v>
      </x:c>
      <x:c r="P112" s="9" t="str">
        <x:f>'CaseReview'!U112</x:f>
        <x:v>PASS</x:v>
      </x:c>
      <x:c r="Q112" s="9" t="n">
        <x:f>IF(AND(T112=1,G112=P112),1,0)</x:f>
        <x:v>0</x:v>
      </x:c>
      <x:c r="R112" s="9" t="n">
        <x:f>IF(AND(T112=1,G112="PASS",P112="FAIL"),1,0)</x:f>
        <x:v>0</x:v>
      </x:c>
      <x:c r="S112" s="9" t="n">
        <x:f>IF(AND(T112=1,G112="FAIL",P112="PASS"),1,0)</x:f>
        <x:v>0</x:v>
      </x:c>
      <x:c r="T112" s="9" t="n">
        <x:v>0</x:v>
      </x:c>
      <x:c r="U112" s="9" t="n">
        <x:v>6</x:v>
      </x:c>
      <x:c r="V112" s="9" t="str">
        <x:v>MVP/SHACL_GENERATION_PIPELINE/experiments/FULL_REPAIR_V2/RUN_01/runs/RUN-I2-019-20260915T094009467093Z/final/final_shape.ttl</x:v>
      </x:c>
    </x:row>
    <x:row r="113" ht="22" customHeight="1">
      <x:c r="A113" s="10" t="str">
        <x:v>V2_FALLBACK25</x:v>
      </x:c>
      <x:c r="B113" s="10" t="str">
        <x:v>I2-019</x:v>
      </x:c>
      <x:c r="C113" s="10" t="str">
        <x:v>I2-019-P02</x:v>
      </x:c>
      <x:c r="D113" s="10" t="str">
        <x:v>RUN_01</x:v>
      </x:c>
      <x:c r="E113" s="10" t="str">
        <x:v>ORIGINAL_LEDGER</x:v>
      </x:c>
      <x:c r="F113" s="10" t="str">
        <x:v>PASS</x:v>
      </x:c>
      <x:c r="G113" s="10" t="str">
        <x:v>NO_VERDICT</x:v>
      </x:c>
      <x:c r="H113" s="10" t="str">
        <x:v>INFRASTRUCTURE_FAILURE</x:v>
      </x:c>
      <x:c r="I113" s="10" t="str">
        <x:v>PARSED</x:v>
      </x:c>
      <x:c r="J113" s="10" t="str">
        <x:v>GENERATION_ACCEPTED</x:v>
      </x:c>
      <x:c r="K113" s="10" t="str">
        <x:v>32f4a26ec4977dc09f155b931905326ec3c4beb4bdfd9a8dbb1ecfa56ac74914</x:v>
      </x:c>
      <x:c r="L113" s="10" t="str">
        <x:v>full_repair_v2</x:v>
      </x:c>
      <x:c r="M113" s="10" t="n">
        <x:v>0</x:v>
      </x:c>
      <x:c r="N113" s="10" t="n">
        <x:v>0</x:v>
      </x:c>
      <x:c r="O113" s="10" t="n">
        <x:v>0</x:v>
      </x:c>
      <x:c r="P113" s="9" t="str">
        <x:f>'CaseReview'!U113</x:f>
        <x:v>PASS</x:v>
      </x:c>
      <x:c r="Q113" s="9" t="n">
        <x:f>IF(AND(T113=1,G113=P113),1,0)</x:f>
        <x:v>0</x:v>
      </x:c>
      <x:c r="R113" s="9" t="n">
        <x:f>IF(AND(T113=1,G113="PASS",P113="FAIL"),1,0)</x:f>
        <x:v>0</x:v>
      </x:c>
      <x:c r="S113" s="9" t="n">
        <x:f>IF(AND(T113=1,G113="FAIL",P113="PASS"),1,0)</x:f>
        <x:v>0</x:v>
      </x:c>
      <x:c r="T113" s="9" t="n">
        <x:v>0</x:v>
      </x:c>
      <x:c r="U113" s="9" t="n">
        <x:v>6</x:v>
      </x:c>
      <x:c r="V113" s="9" t="str">
        <x:v>MVP/SHACL_GENERATION_PIPELINE/experiments/FULL_REPAIR_V2/RUN_01/runs/RUN-I2-019-20260915T094009467093Z/final/final_shape.ttl</x:v>
      </x:c>
    </x:row>
    <x:row r="114" ht="22" customHeight="1">
      <x:c r="A114" s="10" t="str">
        <x:v>V2_FALLBACK25</x:v>
      </x:c>
      <x:c r="B114" s="10" t="str">
        <x:v>I2-021</x:v>
      </x:c>
      <x:c r="C114" s="10" t="str">
        <x:v>I2-021-F-F01</x:v>
      </x:c>
      <x:c r="D114" s="10" t="str">
        <x:v>RUN_01</x:v>
      </x:c>
      <x:c r="E114" s="10" t="str">
        <x:v>ORIGINAL_LEDGER</x:v>
      </x:c>
      <x:c r="F114" s="10" t="str">
        <x:v>FAIL</x:v>
      </x:c>
      <x:c r="G114" s="10" t="str">
        <x:v>FAIL</x:v>
      </x:c>
      <x:c r="H114" s="10" t="str">
        <x:v>EXECUTED</x:v>
      </x:c>
      <x:c r="I114" s="10" t="str">
        <x:v>PARSED</x:v>
      </x:c>
      <x:c r="J114" s="10" t="str">
        <x:v>GENERATION_ACCEPTED</x:v>
      </x:c>
      <x:c r="K114" s="10" t="str">
        <x:v>c2f29eea9663b1191f3ac51c2b7cc593abf84f78f55b17834f42ca9797e762ca</x:v>
      </x:c>
      <x:c r="L114" s="10" t="str">
        <x:v>full_repair_v2</x:v>
      </x:c>
      <x:c r="M114" s="10" t="n">
        <x:v>1</x:v>
      </x:c>
      <x:c r="N114" s="10" t="n">
        <x:v>0</x:v>
      </x:c>
      <x:c r="O114" s="10" t="n">
        <x:v>0</x:v>
      </x:c>
      <x:c r="P114" s="9" t="str">
        <x:f>'CaseReview'!U114</x:f>
        <x:v>FAIL</x:v>
      </x:c>
      <x:c r="Q114" s="9" t="n">
        <x:f>IF(AND(T114=1,G114=P114),1,0)</x:f>
        <x:v>1</x:v>
      </x:c>
      <x:c r="R114" s="9" t="n">
        <x:f>IF(AND(T114=1,G114="PASS",P114="FAIL"),1,0)</x:f>
        <x:v>0</x:v>
      </x:c>
      <x:c r="S114" s="9" t="n">
        <x:f>IF(AND(T114=1,G114="FAIL",P114="PASS"),1,0)</x:f>
        <x:v>0</x:v>
      </x:c>
      <x:c r="T114" s="9" t="n">
        <x:v>1</x:v>
      </x:c>
      <x:c r="U114" s="9" t="n">
        <x:v>6</x:v>
      </x:c>
      <x:c r="V114" s="9" t="str">
        <x:v>MVP/SHACL_GENERATION_PIPELINE/experiments/FULL_REPAIR_V2/RUN_01/runs/RUN-I2-021-20260915T094149222688Z/final/final_shape.ttl</x:v>
      </x:c>
    </x:row>
    <x:row r="115" ht="22" customHeight="1">
      <x:c r="A115" s="10" t="str">
        <x:v>V2_FALLBACK25</x:v>
      </x:c>
      <x:c r="B115" s="10" t="str">
        <x:v>I2-021</x:v>
      </x:c>
      <x:c r="C115" s="10" t="str">
        <x:v>I2-021-F-F02</x:v>
      </x:c>
      <x:c r="D115" s="10" t="str">
        <x:v>RUN_01</x:v>
      </x:c>
      <x:c r="E115" s="10" t="str">
        <x:v>ORIGINAL_LEDGER</x:v>
      </x:c>
      <x:c r="F115" s="10" t="str">
        <x:v>FAIL</x:v>
      </x:c>
      <x:c r="G115" s="10" t="str">
        <x:v>FAIL</x:v>
      </x:c>
      <x:c r="H115" s="10" t="str">
        <x:v>EXECUTED</x:v>
      </x:c>
      <x:c r="I115" s="10" t="str">
        <x:v>PARSED</x:v>
      </x:c>
      <x:c r="J115" s="10" t="str">
        <x:v>GENERATION_ACCEPTED</x:v>
      </x:c>
      <x:c r="K115" s="10" t="str">
        <x:v>c2f29eea9663b1191f3ac51c2b7cc593abf84f78f55b17834f42ca9797e762ca</x:v>
      </x:c>
      <x:c r="L115" s="10" t="str">
        <x:v>full_repair_v2</x:v>
      </x:c>
      <x:c r="M115" s="10" t="n">
        <x:v>1</x:v>
      </x:c>
      <x:c r="N115" s="10" t="n">
        <x:v>0</x:v>
      </x:c>
      <x:c r="O115" s="10" t="n">
        <x:v>0</x:v>
      </x:c>
      <x:c r="P115" s="9" t="str">
        <x:f>'CaseReview'!U115</x:f>
        <x:v>FAIL</x:v>
      </x:c>
      <x:c r="Q115" s="9" t="n">
        <x:f>IF(AND(T115=1,G115=P115),1,0)</x:f>
        <x:v>1</x:v>
      </x:c>
      <x:c r="R115" s="9" t="n">
        <x:f>IF(AND(T115=1,G115="PASS",P115="FAIL"),1,0)</x:f>
        <x:v>0</x:v>
      </x:c>
      <x:c r="S115" s="9" t="n">
        <x:f>IF(AND(T115=1,G115="FAIL",P115="PASS"),1,0)</x:f>
        <x:v>0</x:v>
      </x:c>
      <x:c r="T115" s="9" t="n">
        <x:v>1</x:v>
      </x:c>
      <x:c r="U115" s="9" t="n">
        <x:v>6</x:v>
      </x:c>
      <x:c r="V115" s="9" t="str">
        <x:v>MVP/SHACL_GENERATION_PIPELINE/experiments/FULL_REPAIR_V2/RUN_01/runs/RUN-I2-021-20260915T094149222688Z/final/final_shape.ttl</x:v>
      </x:c>
    </x:row>
    <x:row r="116" ht="22" customHeight="1">
      <x:c r="A116" s="10" t="str">
        <x:v>V2_FALLBACK25</x:v>
      </x:c>
      <x:c r="B116" s="10" t="str">
        <x:v>I2-021</x:v>
      </x:c>
      <x:c r="C116" s="10" t="str">
        <x:v>I2-021-F-F03</x:v>
      </x:c>
      <x:c r="D116" s="10" t="str">
        <x:v>RUN_01</x:v>
      </x:c>
      <x:c r="E116" s="10" t="str">
        <x:v>ORIGINAL_LEDGER</x:v>
      </x:c>
      <x:c r="F116" s="10" t="str">
        <x:v>FAIL</x:v>
      </x:c>
      <x:c r="G116" s="10" t="str">
        <x:v>FAIL</x:v>
      </x:c>
      <x:c r="H116" s="10" t="str">
        <x:v>EXECUTED</x:v>
      </x:c>
      <x:c r="I116" s="10" t="str">
        <x:v>PARSED</x:v>
      </x:c>
      <x:c r="J116" s="10" t="str">
        <x:v>GENERATION_ACCEPTED</x:v>
      </x:c>
      <x:c r="K116" s="10" t="str">
        <x:v>c2f29eea9663b1191f3ac51c2b7cc593abf84f78f55b17834f42ca9797e762ca</x:v>
      </x:c>
      <x:c r="L116" s="10" t="str">
        <x:v>full_repair_v2</x:v>
      </x:c>
      <x:c r="M116" s="10" t="n">
        <x:v>1</x:v>
      </x:c>
      <x:c r="N116" s="10" t="n">
        <x:v>0</x:v>
      </x:c>
      <x:c r="O116" s="10" t="n">
        <x:v>0</x:v>
      </x:c>
      <x:c r="P116" s="9" t="str">
        <x:f>'CaseReview'!U116</x:f>
        <x:v>FAIL</x:v>
      </x:c>
      <x:c r="Q116" s="9" t="n">
        <x:f>IF(AND(T116=1,G116=P116),1,0)</x:f>
        <x:v>1</x:v>
      </x:c>
      <x:c r="R116" s="9" t="n">
        <x:f>IF(AND(T116=1,G116="PASS",P116="FAIL"),1,0)</x:f>
        <x:v>0</x:v>
      </x:c>
      <x:c r="S116" s="9" t="n">
        <x:f>IF(AND(T116=1,G116="FAIL",P116="PASS"),1,0)</x:f>
        <x:v>0</x:v>
      </x:c>
      <x:c r="T116" s="9" t="n">
        <x:v>1</x:v>
      </x:c>
      <x:c r="U116" s="9" t="n">
        <x:v>6</x:v>
      </x:c>
      <x:c r="V116" s="9" t="str">
        <x:v>MVP/SHACL_GENERATION_PIPELINE/experiments/FULL_REPAIR_V2/RUN_01/runs/RUN-I2-021-20260915T094149222688Z/final/final_shape.ttl</x:v>
      </x:c>
    </x:row>
    <x:row r="117" ht="22" customHeight="1">
      <x:c r="A117" s="10" t="str">
        <x:v>V2_FALLBACK25</x:v>
      </x:c>
      <x:c r="B117" s="10" t="str">
        <x:v>I2-021</x:v>
      </x:c>
      <x:c r="C117" s="10" t="str">
        <x:v>I2-021-F-F04</x:v>
      </x:c>
      <x:c r="D117" s="10" t="str">
        <x:v>RUN_01</x:v>
      </x:c>
      <x:c r="E117" s="10" t="str">
        <x:v>ORIGINAL_LEDGER</x:v>
      </x:c>
      <x:c r="F117" s="10" t="str">
        <x:v>FAIL</x:v>
      </x:c>
      <x:c r="G117" s="10" t="str">
        <x:v>FAIL</x:v>
      </x:c>
      <x:c r="H117" s="10" t="str">
        <x:v>EXECUTED</x:v>
      </x:c>
      <x:c r="I117" s="10" t="str">
        <x:v>PARSED</x:v>
      </x:c>
      <x:c r="J117" s="10" t="str">
        <x:v>GENERATION_ACCEPTED</x:v>
      </x:c>
      <x:c r="K117" s="10" t="str">
        <x:v>c2f29eea9663b1191f3ac51c2b7cc593abf84f78f55b17834f42ca9797e762ca</x:v>
      </x:c>
      <x:c r="L117" s="10" t="str">
        <x:v>full_repair_v2</x:v>
      </x:c>
      <x:c r="M117" s="10" t="n">
        <x:v>1</x:v>
      </x:c>
      <x:c r="N117" s="10" t="n">
        <x:v>0</x:v>
      </x:c>
      <x:c r="O117" s="10" t="n">
        <x:v>0</x:v>
      </x:c>
      <x:c r="P117" s="9" t="str">
        <x:f>'CaseReview'!U117</x:f>
        <x:v>FAIL</x:v>
      </x:c>
      <x:c r="Q117" s="9" t="n">
        <x:f>IF(AND(T117=1,G117=P117),1,0)</x:f>
        <x:v>1</x:v>
      </x:c>
      <x:c r="R117" s="9" t="n">
        <x:f>IF(AND(T117=1,G117="PASS",P117="FAIL"),1,0)</x:f>
        <x:v>0</x:v>
      </x:c>
      <x:c r="S117" s="9" t="n">
        <x:f>IF(AND(T117=1,G117="FAIL",P117="PASS"),1,0)</x:f>
        <x:v>0</x:v>
      </x:c>
      <x:c r="T117" s="9" t="n">
        <x:v>1</x:v>
      </x:c>
      <x:c r="U117" s="9" t="n">
        <x:v>6</x:v>
      </x:c>
      <x:c r="V117" s="9" t="str">
        <x:v>MVP/SHACL_GENERATION_PIPELINE/experiments/FULL_REPAIR_V2/RUN_01/runs/RUN-I2-021-20260915T094149222688Z/final/final_shape.ttl</x:v>
      </x:c>
    </x:row>
    <x:row r="118" ht="22" customHeight="1">
      <x:c r="A118" s="10" t="str">
        <x:v>V2_FALLBACK25</x:v>
      </x:c>
      <x:c r="B118" s="10" t="str">
        <x:v>I2-021</x:v>
      </x:c>
      <x:c r="C118" s="10" t="str">
        <x:v>I2-021-F-P01</x:v>
      </x:c>
      <x:c r="D118" s="10" t="str">
        <x:v>RUN_01</x:v>
      </x:c>
      <x:c r="E118" s="10" t="str">
        <x:v>ORIGINAL_LEDGER</x:v>
      </x:c>
      <x:c r="F118" s="10" t="str">
        <x:v>PASS</x:v>
      </x:c>
      <x:c r="G118" s="10" t="str">
        <x:v>PASS</x:v>
      </x:c>
      <x:c r="H118" s="10" t="str">
        <x:v>EXECUTED</x:v>
      </x:c>
      <x:c r="I118" s="10" t="str">
        <x:v>PARSED</x:v>
      </x:c>
      <x:c r="J118" s="10" t="str">
        <x:v>GENERATION_ACCEPTED</x:v>
      </x:c>
      <x:c r="K118" s="10" t="str">
        <x:v>c2f29eea9663b1191f3ac51c2b7cc593abf84f78f55b17834f42ca9797e762ca</x:v>
      </x:c>
      <x:c r="L118" s="10" t="str">
        <x:v>full_repair_v2</x:v>
      </x:c>
      <x:c r="M118" s="10" t="n">
        <x:v>1</x:v>
      </x:c>
      <x:c r="N118" s="10" t="n">
        <x:v>0</x:v>
      </x:c>
      <x:c r="O118" s="10" t="n">
        <x:v>0</x:v>
      </x:c>
      <x:c r="P118" s="9" t="str">
        <x:f>'CaseReview'!U118</x:f>
        <x:v>PASS</x:v>
      </x:c>
      <x:c r="Q118" s="9" t="n">
        <x:f>IF(AND(T118=1,G118=P118),1,0)</x:f>
        <x:v>1</x:v>
      </x:c>
      <x:c r="R118" s="9" t="n">
        <x:f>IF(AND(T118=1,G118="PASS",P118="FAIL"),1,0)</x:f>
        <x:v>0</x:v>
      </x:c>
      <x:c r="S118" s="9" t="n">
        <x:f>IF(AND(T118=1,G118="FAIL",P118="PASS"),1,0)</x:f>
        <x:v>0</x:v>
      </x:c>
      <x:c r="T118" s="9" t="n">
        <x:v>1</x:v>
      </x:c>
      <x:c r="U118" s="9" t="n">
        <x:v>6</x:v>
      </x:c>
      <x:c r="V118" s="9" t="str">
        <x:v>MVP/SHACL_GENERATION_PIPELINE/experiments/FULL_REPAIR_V2/RUN_01/runs/RUN-I2-021-20260915T094149222688Z/final/final_shape.ttl</x:v>
      </x:c>
    </x:row>
    <x:row r="119" ht="22" customHeight="1">
      <x:c r="A119" s="10" t="str">
        <x:v>V2_FALLBACK25</x:v>
      </x:c>
      <x:c r="B119" s="10" t="str">
        <x:v>I2-021</x:v>
      </x:c>
      <x:c r="C119" s="10" t="str">
        <x:v>I2-021-F-P02</x:v>
      </x:c>
      <x:c r="D119" s="10" t="str">
        <x:v>RUN_01</x:v>
      </x:c>
      <x:c r="E119" s="10" t="str">
        <x:v>ORIGINAL_LEDGER</x:v>
      </x:c>
      <x:c r="F119" s="10" t="str">
        <x:v>PASS</x:v>
      </x:c>
      <x:c r="G119" s="10" t="str">
        <x:v>PASS</x:v>
      </x:c>
      <x:c r="H119" s="10" t="str">
        <x:v>EXECUTED</x:v>
      </x:c>
      <x:c r="I119" s="10" t="str">
        <x:v>PARSED</x:v>
      </x:c>
      <x:c r="J119" s="10" t="str">
        <x:v>GENERATION_ACCEPTED</x:v>
      </x:c>
      <x:c r="K119" s="10" t="str">
        <x:v>c2f29eea9663b1191f3ac51c2b7cc593abf84f78f55b17834f42ca9797e762ca</x:v>
      </x:c>
      <x:c r="L119" s="10" t="str">
        <x:v>full_repair_v2</x:v>
      </x:c>
      <x:c r="M119" s="10" t="n">
        <x:v>1</x:v>
      </x:c>
      <x:c r="N119" s="10" t="n">
        <x:v>0</x:v>
      </x:c>
      <x:c r="O119" s="10" t="n">
        <x:v>0</x:v>
      </x:c>
      <x:c r="P119" s="9" t="str">
        <x:f>'CaseReview'!U119</x:f>
        <x:v>PASS</x:v>
      </x:c>
      <x:c r="Q119" s="9" t="n">
        <x:f>IF(AND(T119=1,G119=P119),1,0)</x:f>
        <x:v>1</x:v>
      </x:c>
      <x:c r="R119" s="9" t="n">
        <x:f>IF(AND(T119=1,G119="PASS",P119="FAIL"),1,0)</x:f>
        <x:v>0</x:v>
      </x:c>
      <x:c r="S119" s="9" t="n">
        <x:f>IF(AND(T119=1,G119="FAIL",P119="PASS"),1,0)</x:f>
        <x:v>0</x:v>
      </x:c>
      <x:c r="T119" s="9" t="n">
        <x:v>1</x:v>
      </x:c>
      <x:c r="U119" s="9" t="n">
        <x:v>6</x:v>
      </x:c>
      <x:c r="V119" s="9" t="str">
        <x:v>MVP/SHACL_GENERATION_PIPELINE/experiments/FULL_REPAIR_V2/RUN_01/runs/RUN-I2-021-20260915T094149222688Z/final/final_shape.ttl</x:v>
      </x:c>
    </x:row>
    <x:row r="120" ht="22" customHeight="1">
      <x:c r="A120" s="10" t="str">
        <x:v>V2_FALLBACK25</x:v>
      </x:c>
      <x:c r="B120" s="10" t="str">
        <x:v>I2-022</x:v>
      </x:c>
      <x:c r="C120" s="10" t="str">
        <x:v>I2-022-F01</x:v>
      </x:c>
      <x:c r="D120" s="10" t="str">
        <x:v>RUN_01</x:v>
      </x:c>
      <x:c r="E120" s="10" t="str">
        <x:v>ORIGINAL_LEDGER</x:v>
      </x:c>
      <x:c r="F120" s="10" t="str">
        <x:v>FAIL</x:v>
      </x:c>
      <x:c r="G120" s="10" t="str">
        <x:v>FAIL</x:v>
      </x:c>
      <x:c r="H120" s="10" t="str">
        <x:v>EXECUTED</x:v>
      </x:c>
      <x:c r="I120" s="10" t="str">
        <x:v>PARSED</x:v>
      </x:c>
      <x:c r="J120" s="10" t="str">
        <x:v>GENERATION_ACCEPTED</x:v>
      </x:c>
      <x:c r="K120" s="10" t="str">
        <x:v>01dcc47496461503cb169a56590784a9bb82d7b23381dea1cb485ae5a4cf1cd2</x:v>
      </x:c>
      <x:c r="L120" s="10" t="str">
        <x:v>full_repair_v2</x:v>
      </x:c>
      <x:c r="M120" s="10" t="n">
        <x:v>1</x:v>
      </x:c>
      <x:c r="N120" s="10" t="n">
        <x:v>0</x:v>
      </x:c>
      <x:c r="O120" s="10" t="n">
        <x:v>0</x:v>
      </x:c>
      <x:c r="P120" s="9" t="str">
        <x:f>'CaseReview'!U120</x:f>
        <x:v>FAIL</x:v>
      </x:c>
      <x:c r="Q120" s="9" t="n">
        <x:f>IF(AND(T120=1,G120=P120),1,0)</x:f>
        <x:v>1</x:v>
      </x:c>
      <x:c r="R120" s="9" t="n">
        <x:f>IF(AND(T120=1,G120="PASS",P120="FAIL"),1,0)</x:f>
        <x:v>0</x:v>
      </x:c>
      <x:c r="S120" s="9" t="n">
        <x:f>IF(AND(T120=1,G120="FAIL",P120="PASS"),1,0)</x:f>
        <x:v>0</x:v>
      </x:c>
      <x:c r="T120" s="9" t="n">
        <x:v>1</x:v>
      </x:c>
      <x:c r="U120" s="9" t="n">
        <x:v>8</x:v>
      </x:c>
      <x:c r="V120" s="9" t="str">
        <x:v>MVP/SHACL_GENERATION_PIPELINE/experiments/FULL_REPAIR_V2/RUN_01/runs/RUN-I2-022-20260915T094256478696Z/final/final_shape.ttl</x:v>
      </x:c>
    </x:row>
    <x:row r="121" ht="22" customHeight="1">
      <x:c r="A121" s="10" t="str">
        <x:v>V2_FALLBACK25</x:v>
      </x:c>
      <x:c r="B121" s="10" t="str">
        <x:v>I2-022</x:v>
      </x:c>
      <x:c r="C121" s="10" t="str">
        <x:v>I2-022-F02</x:v>
      </x:c>
      <x:c r="D121" s="10" t="str">
        <x:v>RUN_01</x:v>
      </x:c>
      <x:c r="E121" s="10" t="str">
        <x:v>ORIGINAL_LEDGER</x:v>
      </x:c>
      <x:c r="F121" s="10" t="str">
        <x:v>FAIL</x:v>
      </x:c>
      <x:c r="G121" s="10" t="str">
        <x:v>FAIL</x:v>
      </x:c>
      <x:c r="H121" s="10" t="str">
        <x:v>EXECUTED</x:v>
      </x:c>
      <x:c r="I121" s="10" t="str">
        <x:v>PARSED</x:v>
      </x:c>
      <x:c r="J121" s="10" t="str">
        <x:v>GENERATION_ACCEPTED</x:v>
      </x:c>
      <x:c r="K121" s="10" t="str">
        <x:v>01dcc47496461503cb169a56590784a9bb82d7b23381dea1cb485ae5a4cf1cd2</x:v>
      </x:c>
      <x:c r="L121" s="10" t="str">
        <x:v>full_repair_v2</x:v>
      </x:c>
      <x:c r="M121" s="10" t="n">
        <x:v>1</x:v>
      </x:c>
      <x:c r="N121" s="10" t="n">
        <x:v>0</x:v>
      </x:c>
      <x:c r="O121" s="10" t="n">
        <x:v>0</x:v>
      </x:c>
      <x:c r="P121" s="9" t="str">
        <x:f>'CaseReview'!U121</x:f>
        <x:v>FAIL</x:v>
      </x:c>
      <x:c r="Q121" s="9" t="n">
        <x:f>IF(AND(T121=1,G121=P121),1,0)</x:f>
        <x:v>1</x:v>
      </x:c>
      <x:c r="R121" s="9" t="n">
        <x:f>IF(AND(T121=1,G121="PASS",P121="FAIL"),1,0)</x:f>
        <x:v>0</x:v>
      </x:c>
      <x:c r="S121" s="9" t="n">
        <x:f>IF(AND(T121=1,G121="FAIL",P121="PASS"),1,0)</x:f>
        <x:v>0</x:v>
      </x:c>
      <x:c r="T121" s="9" t="n">
        <x:v>1</x:v>
      </x:c>
      <x:c r="U121" s="9" t="n">
        <x:v>8</x:v>
      </x:c>
      <x:c r="V121" s="9" t="str">
        <x:v>MVP/SHACL_GENERATION_PIPELINE/experiments/FULL_REPAIR_V2/RUN_01/runs/RUN-I2-022-20260915T094256478696Z/final/final_shape.ttl</x:v>
      </x:c>
    </x:row>
    <x:row r="122" ht="22" customHeight="1">
      <x:c r="A122" s="10" t="str">
        <x:v>V2_FALLBACK25</x:v>
      </x:c>
      <x:c r="B122" s="10" t="str">
        <x:v>I2-022</x:v>
      </x:c>
      <x:c r="C122" s="10" t="str">
        <x:v>I2-022-F03</x:v>
      </x:c>
      <x:c r="D122" s="10" t="str">
        <x:v>RUN_01</x:v>
      </x:c>
      <x:c r="E122" s="10" t="str">
        <x:v>ORIGINAL_LEDGER</x:v>
      </x:c>
      <x:c r="F122" s="10" t="str">
        <x:v>FAIL</x:v>
      </x:c>
      <x:c r="G122" s="10" t="str">
        <x:v>FAIL</x:v>
      </x:c>
      <x:c r="H122" s="10" t="str">
        <x:v>EXECUTED</x:v>
      </x:c>
      <x:c r="I122" s="10" t="str">
        <x:v>PARSED</x:v>
      </x:c>
      <x:c r="J122" s="10" t="str">
        <x:v>GENERATION_ACCEPTED</x:v>
      </x:c>
      <x:c r="K122" s="10" t="str">
        <x:v>01dcc47496461503cb169a56590784a9bb82d7b23381dea1cb485ae5a4cf1cd2</x:v>
      </x:c>
      <x:c r="L122" s="10" t="str">
        <x:v>full_repair_v2</x:v>
      </x:c>
      <x:c r="M122" s="10" t="n">
        <x:v>1</x:v>
      </x:c>
      <x:c r="N122" s="10" t="n">
        <x:v>0</x:v>
      </x:c>
      <x:c r="O122" s="10" t="n">
        <x:v>0</x:v>
      </x:c>
      <x:c r="P122" s="9" t="str">
        <x:f>'CaseReview'!U122</x:f>
        <x:v>FAIL</x:v>
      </x:c>
      <x:c r="Q122" s="9" t="n">
        <x:f>IF(AND(T122=1,G122=P122),1,0)</x:f>
        <x:v>1</x:v>
      </x:c>
      <x:c r="R122" s="9" t="n">
        <x:f>IF(AND(T122=1,G122="PASS",P122="FAIL"),1,0)</x:f>
        <x:v>0</x:v>
      </x:c>
      <x:c r="S122" s="9" t="n">
        <x:f>IF(AND(T122=1,G122="FAIL",P122="PASS"),1,0)</x:f>
        <x:v>0</x:v>
      </x:c>
      <x:c r="T122" s="9" t="n">
        <x:v>1</x:v>
      </x:c>
      <x:c r="U122" s="9" t="n">
        <x:v>8</x:v>
      </x:c>
      <x:c r="V122" s="9" t="str">
        <x:v>MVP/SHACL_GENERATION_PIPELINE/experiments/FULL_REPAIR_V2/RUN_01/runs/RUN-I2-022-20260915T094256478696Z/final/final_shape.ttl</x:v>
      </x:c>
    </x:row>
    <x:row r="123" ht="22" customHeight="1">
      <x:c r="A123" s="10" t="str">
        <x:v>V2_FALLBACK25</x:v>
      </x:c>
      <x:c r="B123" s="10" t="str">
        <x:v>I2-022</x:v>
      </x:c>
      <x:c r="C123" s="10" t="str">
        <x:v>I2-022-F04</x:v>
      </x:c>
      <x:c r="D123" s="10" t="str">
        <x:v>RUN_01</x:v>
      </x:c>
      <x:c r="E123" s="10" t="str">
        <x:v>ORIGINAL_LEDGER</x:v>
      </x:c>
      <x:c r="F123" s="10" t="str">
        <x:v>FAIL</x:v>
      </x:c>
      <x:c r="G123" s="10" t="str">
        <x:v>FAIL</x:v>
      </x:c>
      <x:c r="H123" s="10" t="str">
        <x:v>EXECUTED</x:v>
      </x:c>
      <x:c r="I123" s="10" t="str">
        <x:v>PARSED</x:v>
      </x:c>
      <x:c r="J123" s="10" t="str">
        <x:v>GENERATION_ACCEPTED</x:v>
      </x:c>
      <x:c r="K123" s="10" t="str">
        <x:v>01dcc47496461503cb169a56590784a9bb82d7b23381dea1cb485ae5a4cf1cd2</x:v>
      </x:c>
      <x:c r="L123" s="10" t="str">
        <x:v>full_repair_v2</x:v>
      </x:c>
      <x:c r="M123" s="10" t="n">
        <x:v>1</x:v>
      </x:c>
      <x:c r="N123" s="10" t="n">
        <x:v>0</x:v>
      </x:c>
      <x:c r="O123" s="10" t="n">
        <x:v>0</x:v>
      </x:c>
      <x:c r="P123" s="9" t="str">
        <x:f>'CaseReview'!U123</x:f>
        <x:v>FAIL</x:v>
      </x:c>
      <x:c r="Q123" s="9" t="n">
        <x:f>IF(AND(T123=1,G123=P123),1,0)</x:f>
        <x:v>1</x:v>
      </x:c>
      <x:c r="R123" s="9" t="n">
        <x:f>IF(AND(T123=1,G123="PASS",P123="FAIL"),1,0)</x:f>
        <x:v>0</x:v>
      </x:c>
      <x:c r="S123" s="9" t="n">
        <x:f>IF(AND(T123=1,G123="FAIL",P123="PASS"),1,0)</x:f>
        <x:v>0</x:v>
      </x:c>
      <x:c r="T123" s="9" t="n">
        <x:v>1</x:v>
      </x:c>
      <x:c r="U123" s="9" t="n">
        <x:v>8</x:v>
      </x:c>
      <x:c r="V123" s="9" t="str">
        <x:v>MVP/SHACL_GENERATION_PIPELINE/experiments/FULL_REPAIR_V2/RUN_01/runs/RUN-I2-022-20260915T094256478696Z/final/final_shape.ttl</x:v>
      </x:c>
    </x:row>
    <x:row r="124" ht="22" customHeight="1">
      <x:c r="A124" s="10" t="str">
        <x:v>V2_FALLBACK25</x:v>
      </x:c>
      <x:c r="B124" s="10" t="str">
        <x:v>I2-022</x:v>
      </x:c>
      <x:c r="C124" s="10" t="str">
        <x:v>I2-022-F05</x:v>
      </x:c>
      <x:c r="D124" s="10" t="str">
        <x:v>RUN_01</x:v>
      </x:c>
      <x:c r="E124" s="10" t="str">
        <x:v>ORIGINAL_LEDGER</x:v>
      </x:c>
      <x:c r="F124" s="10" t="str">
        <x:v>FAIL</x:v>
      </x:c>
      <x:c r="G124" s="10" t="str">
        <x:v>FAIL</x:v>
      </x:c>
      <x:c r="H124" s="10" t="str">
        <x:v>EXECUTED</x:v>
      </x:c>
      <x:c r="I124" s="10" t="str">
        <x:v>PARSED</x:v>
      </x:c>
      <x:c r="J124" s="10" t="str">
        <x:v>GENERATION_ACCEPTED</x:v>
      </x:c>
      <x:c r="K124" s="10" t="str">
        <x:v>01dcc47496461503cb169a56590784a9bb82d7b23381dea1cb485ae5a4cf1cd2</x:v>
      </x:c>
      <x:c r="L124" s="10" t="str">
        <x:v>full_repair_v2</x:v>
      </x:c>
      <x:c r="M124" s="10" t="n">
        <x:v>1</x:v>
      </x:c>
      <x:c r="N124" s="10" t="n">
        <x:v>0</x:v>
      </x:c>
      <x:c r="O124" s="10" t="n">
        <x:v>0</x:v>
      </x:c>
      <x:c r="P124" s="9" t="str">
        <x:f>'CaseReview'!U124</x:f>
        <x:v>FAIL</x:v>
      </x:c>
      <x:c r="Q124" s="9" t="n">
        <x:f>IF(AND(T124=1,G124=P124),1,0)</x:f>
        <x:v>1</x:v>
      </x:c>
      <x:c r="R124" s="9" t="n">
        <x:f>IF(AND(T124=1,G124="PASS",P124="FAIL"),1,0)</x:f>
        <x:v>0</x:v>
      </x:c>
      <x:c r="S124" s="9" t="n">
        <x:f>IF(AND(T124=1,G124="FAIL",P124="PASS"),1,0)</x:f>
        <x:v>0</x:v>
      </x:c>
      <x:c r="T124" s="9" t="n">
        <x:v>1</x:v>
      </x:c>
      <x:c r="U124" s="9" t="n">
        <x:v>8</x:v>
      </x:c>
      <x:c r="V124" s="9" t="str">
        <x:v>MVP/SHACL_GENERATION_PIPELINE/experiments/FULL_REPAIR_V2/RUN_01/runs/RUN-I2-022-20260915T094256478696Z/final/final_shape.ttl</x:v>
      </x:c>
    </x:row>
    <x:row r="125" ht="22" customHeight="1">
      <x:c r="A125" s="10" t="str">
        <x:v>V2_FALLBACK25</x:v>
      </x:c>
      <x:c r="B125" s="10" t="str">
        <x:v>I2-022</x:v>
      </x:c>
      <x:c r="C125" s="10" t="str">
        <x:v>I2-022-P01</x:v>
      </x:c>
      <x:c r="D125" s="10" t="str">
        <x:v>RUN_01</x:v>
      </x:c>
      <x:c r="E125" s="10" t="str">
        <x:v>ORIGINAL_LEDGER</x:v>
      </x:c>
      <x:c r="F125" s="10" t="str">
        <x:v>PASS</x:v>
      </x:c>
      <x:c r="G125" s="10" t="str">
        <x:v>FAIL</x:v>
      </x:c>
      <x:c r="H125" s="10" t="str">
        <x:v>EXECUTED</x:v>
      </x:c>
      <x:c r="I125" s="10" t="str">
        <x:v>PARSED</x:v>
      </x:c>
      <x:c r="J125" s="10" t="str">
        <x:v>GENERATION_ACCEPTED</x:v>
      </x:c>
      <x:c r="K125" s="10" t="str">
        <x:v>01dcc47496461503cb169a56590784a9bb82d7b23381dea1cb485ae5a4cf1cd2</x:v>
      </x:c>
      <x:c r="L125" s="10" t="str">
        <x:v>full_repair_v2</x:v>
      </x:c>
      <x:c r="M125" s="10" t="n">
        <x:v>0</x:v>
      </x:c>
      <x:c r="N125" s="10" t="n">
        <x:v>0</x:v>
      </x:c>
      <x:c r="O125" s="10" t="n">
        <x:v>1</x:v>
      </x:c>
      <x:c r="P125" s="9" t="str">
        <x:f>'CaseReview'!U125</x:f>
        <x:v>PASS</x:v>
      </x:c>
      <x:c r="Q125" s="9" t="n">
        <x:f>IF(AND(T125=1,G125=P125),1,0)</x:f>
        <x:v>0</x:v>
      </x:c>
      <x:c r="R125" s="9" t="n">
        <x:f>IF(AND(T125=1,G125="PASS",P125="FAIL"),1,0)</x:f>
        <x:v>0</x:v>
      </x:c>
      <x:c r="S125" s="9" t="n">
        <x:f>IF(AND(T125=1,G125="FAIL",P125="PASS"),1,0)</x:f>
        <x:v>1</x:v>
      </x:c>
      <x:c r="T125" s="9" t="n">
        <x:v>1</x:v>
      </x:c>
      <x:c r="U125" s="9" t="n">
        <x:v>8</x:v>
      </x:c>
      <x:c r="V125" s="9" t="str">
        <x:v>MVP/SHACL_GENERATION_PIPELINE/experiments/FULL_REPAIR_V2/RUN_01/runs/RUN-I2-022-20260915T094256478696Z/final/final_shape.ttl</x:v>
      </x:c>
    </x:row>
    <x:row r="126" ht="22" customHeight="1">
      <x:c r="A126" s="10" t="str">
        <x:v>V2_FALLBACK25</x:v>
      </x:c>
      <x:c r="B126" s="10" t="str">
        <x:v>I2-022</x:v>
      </x:c>
      <x:c r="C126" s="10" t="str">
        <x:v>I2-022-P02</x:v>
      </x:c>
      <x:c r="D126" s="10" t="str">
        <x:v>RUN_01</x:v>
      </x:c>
      <x:c r="E126" s="10" t="str">
        <x:v>ORIGINAL_LEDGER</x:v>
      </x:c>
      <x:c r="F126" s="10" t="str">
        <x:v>PASS</x:v>
      </x:c>
      <x:c r="G126" s="10" t="str">
        <x:v>FAIL</x:v>
      </x:c>
      <x:c r="H126" s="10" t="str">
        <x:v>EXECUTED</x:v>
      </x:c>
      <x:c r="I126" s="10" t="str">
        <x:v>PARSED</x:v>
      </x:c>
      <x:c r="J126" s="10" t="str">
        <x:v>GENERATION_ACCEPTED</x:v>
      </x:c>
      <x:c r="K126" s="10" t="str">
        <x:v>01dcc47496461503cb169a56590784a9bb82d7b23381dea1cb485ae5a4cf1cd2</x:v>
      </x:c>
      <x:c r="L126" s="10" t="str">
        <x:v>full_repair_v2</x:v>
      </x:c>
      <x:c r="M126" s="10" t="n">
        <x:v>0</x:v>
      </x:c>
      <x:c r="N126" s="10" t="n">
        <x:v>0</x:v>
      </x:c>
      <x:c r="O126" s="10" t="n">
        <x:v>1</x:v>
      </x:c>
      <x:c r="P126" s="9" t="str">
        <x:f>'CaseReview'!U126</x:f>
        <x:v>PASS</x:v>
      </x:c>
      <x:c r="Q126" s="9" t="n">
        <x:f>IF(AND(T126=1,G126=P126),1,0)</x:f>
        <x:v>0</x:v>
      </x:c>
      <x:c r="R126" s="9" t="n">
        <x:f>IF(AND(T126=1,G126="PASS",P126="FAIL"),1,0)</x:f>
        <x:v>0</x:v>
      </x:c>
      <x:c r="S126" s="9" t="n">
        <x:f>IF(AND(T126=1,G126="FAIL",P126="PASS"),1,0)</x:f>
        <x:v>1</x:v>
      </x:c>
      <x:c r="T126" s="9" t="n">
        <x:v>1</x:v>
      </x:c>
      <x:c r="U126" s="9" t="n">
        <x:v>8</x:v>
      </x:c>
      <x:c r="V126" s="9" t="str">
        <x:v>MVP/SHACL_GENERATION_PIPELINE/experiments/FULL_REPAIR_V2/RUN_01/runs/RUN-I2-022-20260915T094256478696Z/final/final_shape.ttl</x:v>
      </x:c>
    </x:row>
    <x:row r="127" ht="22" customHeight="1">
      <x:c r="A127" s="10" t="str">
        <x:v>V2_FALLBACK25</x:v>
      </x:c>
      <x:c r="B127" s="10" t="str">
        <x:v>I2-022</x:v>
      </x:c>
      <x:c r="C127" s="10" t="str">
        <x:v>I2-022-P03</x:v>
      </x:c>
      <x:c r="D127" s="10" t="str">
        <x:v>RUN_01</x:v>
      </x:c>
      <x:c r="E127" s="10" t="str">
        <x:v>ORIGINAL_LEDGER</x:v>
      </x:c>
      <x:c r="F127" s="10" t="str">
        <x:v>PASS</x:v>
      </x:c>
      <x:c r="G127" s="10" t="str">
        <x:v>FAIL</x:v>
      </x:c>
      <x:c r="H127" s="10" t="str">
        <x:v>EXECUTED</x:v>
      </x:c>
      <x:c r="I127" s="10" t="str">
        <x:v>PARSED</x:v>
      </x:c>
      <x:c r="J127" s="10" t="str">
        <x:v>GENERATION_ACCEPTED</x:v>
      </x:c>
      <x:c r="K127" s="10" t="str">
        <x:v>01dcc47496461503cb169a56590784a9bb82d7b23381dea1cb485ae5a4cf1cd2</x:v>
      </x:c>
      <x:c r="L127" s="10" t="str">
        <x:v>full_repair_v2</x:v>
      </x:c>
      <x:c r="M127" s="10" t="n">
        <x:v>0</x:v>
      </x:c>
      <x:c r="N127" s="10" t="n">
        <x:v>0</x:v>
      </x:c>
      <x:c r="O127" s="10" t="n">
        <x:v>1</x:v>
      </x:c>
      <x:c r="P127" s="9" t="str">
        <x:f>'CaseReview'!U127</x:f>
        <x:v>PASS</x:v>
      </x:c>
      <x:c r="Q127" s="9" t="n">
        <x:f>IF(AND(T127=1,G127=P127),1,0)</x:f>
        <x:v>0</x:v>
      </x:c>
      <x:c r="R127" s="9" t="n">
        <x:f>IF(AND(T127=1,G127="PASS",P127="FAIL"),1,0)</x:f>
        <x:v>0</x:v>
      </x:c>
      <x:c r="S127" s="9" t="n">
        <x:f>IF(AND(T127=1,G127="FAIL",P127="PASS"),1,0)</x:f>
        <x:v>1</x:v>
      </x:c>
      <x:c r="T127" s="9" t="n">
        <x:v>1</x:v>
      </x:c>
      <x:c r="U127" s="9" t="n">
        <x:v>8</x:v>
      </x:c>
      <x:c r="V127" s="9" t="str">
        <x:v>MVP/SHACL_GENERATION_PIPELINE/experiments/FULL_REPAIR_V2/RUN_01/runs/RUN-I2-022-20260915T094256478696Z/final/final_shape.ttl</x:v>
      </x:c>
    </x:row>
    <x:row r="128" ht="22" customHeight="1">
      <x:c r="A128" s="10" t="str">
        <x:v>V2_FALLBACK25</x:v>
      </x:c>
      <x:c r="B128" s="10" t="str">
        <x:v>I2-023</x:v>
      </x:c>
      <x:c r="C128" s="10" t="str">
        <x:v>I2-023-F01</x:v>
      </x:c>
      <x:c r="D128" s="10" t="str">
        <x:v>RUN_01</x:v>
      </x:c>
      <x:c r="E128" s="10" t="str">
        <x:v>ORIGINAL_LEDGER</x:v>
      </x:c>
      <x:c r="F128" s="10" t="str">
        <x:v>FAIL</x:v>
      </x:c>
      <x:c r="G128" s="10" t="str">
        <x:v>FAIL</x:v>
      </x:c>
      <x:c r="H128" s="10" t="str">
        <x:v>EXECUTED</x:v>
      </x:c>
      <x:c r="I128" s="10" t="str">
        <x:v>PARSED</x:v>
      </x:c>
      <x:c r="J128" s="10" t="str">
        <x:v>GENERATION_ACCEPTED</x:v>
      </x:c>
      <x:c r="K128" s="10" t="str">
        <x:v>61fe595afed535c319404ce83edfa38c837b4645e511c2a0247b6cd75bc847f7</x:v>
      </x:c>
      <x:c r="L128" s="10" t="str">
        <x:v>full_repair_v2</x:v>
      </x:c>
      <x:c r="M128" s="10" t="n">
        <x:v>1</x:v>
      </x:c>
      <x:c r="N128" s="10" t="n">
        <x:v>0</x:v>
      </x:c>
      <x:c r="O128" s="10" t="n">
        <x:v>0</x:v>
      </x:c>
      <x:c r="P128" s="9" t="str">
        <x:f>'CaseReview'!U128</x:f>
        <x:v>FAIL</x:v>
      </x:c>
      <x:c r="Q128" s="9" t="n">
        <x:f>IF(AND(T128=1,G128=P128),1,0)</x:f>
        <x:v>1</x:v>
      </x:c>
      <x:c r="R128" s="9" t="n">
        <x:f>IF(AND(T128=1,G128="PASS",P128="FAIL"),1,0)</x:f>
        <x:v>0</x:v>
      </x:c>
      <x:c r="S128" s="9" t="n">
        <x:f>IF(AND(T128=1,G128="FAIL",P128="PASS"),1,0)</x:f>
        <x:v>0</x:v>
      </x:c>
      <x:c r="T128" s="9" t="n">
        <x:v>1</x:v>
      </x:c>
      <x:c r="U128" s="9" t="n">
        <x:v>8</x:v>
      </x:c>
      <x:c r="V128" s="9" t="str">
        <x:v>MVP/SHACL_GENERATION_PIPELINE/experiments/FULL_REPAIR_V2/RUN_01/runs/RUN-I2-023-20260915T094456818142Z/final/final_shape.ttl</x:v>
      </x:c>
    </x:row>
    <x:row r="129" ht="22" customHeight="1">
      <x:c r="A129" s="10" t="str">
        <x:v>V2_FALLBACK25</x:v>
      </x:c>
      <x:c r="B129" s="10" t="str">
        <x:v>I2-023</x:v>
      </x:c>
      <x:c r="C129" s="10" t="str">
        <x:v>I2-023-F02</x:v>
      </x:c>
      <x:c r="D129" s="10" t="str">
        <x:v>RUN_01</x:v>
      </x:c>
      <x:c r="E129" s="10" t="str">
        <x:v>ORIGINAL_LEDGER</x:v>
      </x:c>
      <x:c r="F129" s="10" t="str">
        <x:v>FAIL</x:v>
      </x:c>
      <x:c r="G129" s="10" t="str">
        <x:v>FAIL</x:v>
      </x:c>
      <x:c r="H129" s="10" t="str">
        <x:v>EXECUTED</x:v>
      </x:c>
      <x:c r="I129" s="10" t="str">
        <x:v>PARSED</x:v>
      </x:c>
      <x:c r="J129" s="10" t="str">
        <x:v>GENERATION_ACCEPTED</x:v>
      </x:c>
      <x:c r="K129" s="10" t="str">
        <x:v>61fe595afed535c319404ce83edfa38c837b4645e511c2a0247b6cd75bc847f7</x:v>
      </x:c>
      <x:c r="L129" s="10" t="str">
        <x:v>full_repair_v2</x:v>
      </x:c>
      <x:c r="M129" s="10" t="n">
        <x:v>1</x:v>
      </x:c>
      <x:c r="N129" s="10" t="n">
        <x:v>0</x:v>
      </x:c>
      <x:c r="O129" s="10" t="n">
        <x:v>0</x:v>
      </x:c>
      <x:c r="P129" s="9" t="str">
        <x:f>'CaseReview'!U129</x:f>
        <x:v>FAIL</x:v>
      </x:c>
      <x:c r="Q129" s="9" t="n">
        <x:f>IF(AND(T129=1,G129=P129),1,0)</x:f>
        <x:v>1</x:v>
      </x:c>
      <x:c r="R129" s="9" t="n">
        <x:f>IF(AND(T129=1,G129="PASS",P129="FAIL"),1,0)</x:f>
        <x:v>0</x:v>
      </x:c>
      <x:c r="S129" s="9" t="n">
        <x:f>IF(AND(T129=1,G129="FAIL",P129="PASS"),1,0)</x:f>
        <x:v>0</x:v>
      </x:c>
      <x:c r="T129" s="9" t="n">
        <x:v>1</x:v>
      </x:c>
      <x:c r="U129" s="9" t="n">
        <x:v>8</x:v>
      </x:c>
      <x:c r="V129" s="9" t="str">
        <x:v>MVP/SHACL_GENERATION_PIPELINE/experiments/FULL_REPAIR_V2/RUN_01/runs/RUN-I2-023-20260915T094456818142Z/final/final_shape.ttl</x:v>
      </x:c>
    </x:row>
    <x:row r="130" ht="22" customHeight="1">
      <x:c r="A130" s="10" t="str">
        <x:v>V2_FALLBACK25</x:v>
      </x:c>
      <x:c r="B130" s="10" t="str">
        <x:v>I2-023</x:v>
      </x:c>
      <x:c r="C130" s="10" t="str">
        <x:v>I2-023-F03</x:v>
      </x:c>
      <x:c r="D130" s="10" t="str">
        <x:v>RUN_01</x:v>
      </x:c>
      <x:c r="E130" s="10" t="str">
        <x:v>ORIGINAL_LEDGER</x:v>
      </x:c>
      <x:c r="F130" s="10" t="str">
        <x:v>FAIL</x:v>
      </x:c>
      <x:c r="G130" s="10" t="str">
        <x:v>FAIL</x:v>
      </x:c>
      <x:c r="H130" s="10" t="str">
        <x:v>EXECUTED</x:v>
      </x:c>
      <x:c r="I130" s="10" t="str">
        <x:v>PARSED</x:v>
      </x:c>
      <x:c r="J130" s="10" t="str">
        <x:v>GENERATION_ACCEPTED</x:v>
      </x:c>
      <x:c r="K130" s="10" t="str">
        <x:v>61fe595afed535c319404ce83edfa38c837b4645e511c2a0247b6cd75bc847f7</x:v>
      </x:c>
      <x:c r="L130" s="10" t="str">
        <x:v>full_repair_v2</x:v>
      </x:c>
      <x:c r="M130" s="10" t="n">
        <x:v>1</x:v>
      </x:c>
      <x:c r="N130" s="10" t="n">
        <x:v>0</x:v>
      </x:c>
      <x:c r="O130" s="10" t="n">
        <x:v>0</x:v>
      </x:c>
      <x:c r="P130" s="9" t="str">
        <x:f>'CaseReview'!U130</x:f>
        <x:v>FAIL</x:v>
      </x:c>
      <x:c r="Q130" s="9" t="n">
        <x:f>IF(AND(T130=1,G130=P130),1,0)</x:f>
        <x:v>1</x:v>
      </x:c>
      <x:c r="R130" s="9" t="n">
        <x:f>IF(AND(T130=1,G130="PASS",P130="FAIL"),1,0)</x:f>
        <x:v>0</x:v>
      </x:c>
      <x:c r="S130" s="9" t="n">
        <x:f>IF(AND(T130=1,G130="FAIL",P130="PASS"),1,0)</x:f>
        <x:v>0</x:v>
      </x:c>
      <x:c r="T130" s="9" t="n">
        <x:v>1</x:v>
      </x:c>
      <x:c r="U130" s="9" t="n">
        <x:v>8</x:v>
      </x:c>
      <x:c r="V130" s="9" t="str">
        <x:v>MVP/SHACL_GENERATION_PIPELINE/experiments/FULL_REPAIR_V2/RUN_01/runs/RUN-I2-023-20260915T094456818142Z/final/final_shape.ttl</x:v>
      </x:c>
    </x:row>
    <x:row r="131" ht="22" customHeight="1">
      <x:c r="A131" s="10" t="str">
        <x:v>V2_FALLBACK25</x:v>
      </x:c>
      <x:c r="B131" s="10" t="str">
        <x:v>I2-023</x:v>
      </x:c>
      <x:c r="C131" s="10" t="str">
        <x:v>I2-023-F04</x:v>
      </x:c>
      <x:c r="D131" s="10" t="str">
        <x:v>RUN_01</x:v>
      </x:c>
      <x:c r="E131" s="10" t="str">
        <x:v>ORIGINAL_LEDGER</x:v>
      </x:c>
      <x:c r="F131" s="10" t="str">
        <x:v>FAIL</x:v>
      </x:c>
      <x:c r="G131" s="10" t="str">
        <x:v>FAIL</x:v>
      </x:c>
      <x:c r="H131" s="10" t="str">
        <x:v>EXECUTED</x:v>
      </x:c>
      <x:c r="I131" s="10" t="str">
        <x:v>PARSED</x:v>
      </x:c>
      <x:c r="J131" s="10" t="str">
        <x:v>GENERATION_ACCEPTED</x:v>
      </x:c>
      <x:c r="K131" s="10" t="str">
        <x:v>61fe595afed535c319404ce83edfa38c837b4645e511c2a0247b6cd75bc847f7</x:v>
      </x:c>
      <x:c r="L131" s="10" t="str">
        <x:v>full_repair_v2</x:v>
      </x:c>
      <x:c r="M131" s="10" t="n">
        <x:v>1</x:v>
      </x:c>
      <x:c r="N131" s="10" t="n">
        <x:v>0</x:v>
      </x:c>
      <x:c r="O131" s="10" t="n">
        <x:v>0</x:v>
      </x:c>
      <x:c r="P131" s="9" t="str">
        <x:f>'CaseReview'!U131</x:f>
        <x:v>FAIL</x:v>
      </x:c>
      <x:c r="Q131" s="9" t="n">
        <x:f>IF(AND(T131=1,G131=P131),1,0)</x:f>
        <x:v>1</x:v>
      </x:c>
      <x:c r="R131" s="9" t="n">
        <x:f>IF(AND(T131=1,G131="PASS",P131="FAIL"),1,0)</x:f>
        <x:v>0</x:v>
      </x:c>
      <x:c r="S131" s="9" t="n">
        <x:f>IF(AND(T131=1,G131="FAIL",P131="PASS"),1,0)</x:f>
        <x:v>0</x:v>
      </x:c>
      <x:c r="T131" s="9" t="n">
        <x:v>1</x:v>
      </x:c>
      <x:c r="U131" s="9" t="n">
        <x:v>8</x:v>
      </x:c>
      <x:c r="V131" s="9" t="str">
        <x:v>MVP/SHACL_GENERATION_PIPELINE/experiments/FULL_REPAIR_V2/RUN_01/runs/RUN-I2-023-20260915T094456818142Z/final/final_shape.ttl</x:v>
      </x:c>
    </x:row>
    <x:row r="132" ht="22" customHeight="1">
      <x:c r="A132" s="10" t="str">
        <x:v>V2_FALLBACK25</x:v>
      </x:c>
      <x:c r="B132" s="10" t="str">
        <x:v>I2-023</x:v>
      </x:c>
      <x:c r="C132" s="10" t="str">
        <x:v>I2-023-F05</x:v>
      </x:c>
      <x:c r="D132" s="10" t="str">
        <x:v>RUN_01</x:v>
      </x:c>
      <x:c r="E132" s="10" t="str">
        <x:v>ORIGINAL_LEDGER</x:v>
      </x:c>
      <x:c r="F132" s="10" t="str">
        <x:v>FAIL</x:v>
      </x:c>
      <x:c r="G132" s="10" t="str">
        <x:v>FAIL</x:v>
      </x:c>
      <x:c r="H132" s="10" t="str">
        <x:v>EXECUTED</x:v>
      </x:c>
      <x:c r="I132" s="10" t="str">
        <x:v>PARSED</x:v>
      </x:c>
      <x:c r="J132" s="10" t="str">
        <x:v>GENERATION_ACCEPTED</x:v>
      </x:c>
      <x:c r="K132" s="10" t="str">
        <x:v>61fe595afed535c319404ce83edfa38c837b4645e511c2a0247b6cd75bc847f7</x:v>
      </x:c>
      <x:c r="L132" s="10" t="str">
        <x:v>full_repair_v2</x:v>
      </x:c>
      <x:c r="M132" s="10" t="n">
        <x:v>1</x:v>
      </x:c>
      <x:c r="N132" s="10" t="n">
        <x:v>0</x:v>
      </x:c>
      <x:c r="O132" s="10" t="n">
        <x:v>0</x:v>
      </x:c>
      <x:c r="P132" s="9" t="str">
        <x:f>'CaseReview'!U132</x:f>
        <x:v>FAIL</x:v>
      </x:c>
      <x:c r="Q132" s="9" t="n">
        <x:f>IF(AND(T132=1,G132=P132),1,0)</x:f>
        <x:v>1</x:v>
      </x:c>
      <x:c r="R132" s="9" t="n">
        <x:f>IF(AND(T132=1,G132="PASS",P132="FAIL"),1,0)</x:f>
        <x:v>0</x:v>
      </x:c>
      <x:c r="S132" s="9" t="n">
        <x:f>IF(AND(T132=1,G132="FAIL",P132="PASS"),1,0)</x:f>
        <x:v>0</x:v>
      </x:c>
      <x:c r="T132" s="9" t="n">
        <x:v>1</x:v>
      </x:c>
      <x:c r="U132" s="9" t="n">
        <x:v>8</x:v>
      </x:c>
      <x:c r="V132" s="9" t="str">
        <x:v>MVP/SHACL_GENERATION_PIPELINE/experiments/FULL_REPAIR_V2/RUN_01/runs/RUN-I2-023-20260915T094456818142Z/final/final_shape.ttl</x:v>
      </x:c>
    </x:row>
    <x:row r="133" ht="22" customHeight="1">
      <x:c r="A133" s="10" t="str">
        <x:v>V2_FALLBACK25</x:v>
      </x:c>
      <x:c r="B133" s="10" t="str">
        <x:v>I2-023</x:v>
      </x:c>
      <x:c r="C133" s="10" t="str">
        <x:v>I2-023-P01</x:v>
      </x:c>
      <x:c r="D133" s="10" t="str">
        <x:v>RUN_01</x:v>
      </x:c>
      <x:c r="E133" s="10" t="str">
        <x:v>ORIGINAL_LEDGER</x:v>
      </x:c>
      <x:c r="F133" s="10" t="str">
        <x:v>PASS</x:v>
      </x:c>
      <x:c r="G133" s="10" t="str">
        <x:v>FAIL</x:v>
      </x:c>
      <x:c r="H133" s="10" t="str">
        <x:v>EXECUTED</x:v>
      </x:c>
      <x:c r="I133" s="10" t="str">
        <x:v>PARSED</x:v>
      </x:c>
      <x:c r="J133" s="10" t="str">
        <x:v>GENERATION_ACCEPTED</x:v>
      </x:c>
      <x:c r="K133" s="10" t="str">
        <x:v>61fe595afed535c319404ce83edfa38c837b4645e511c2a0247b6cd75bc847f7</x:v>
      </x:c>
      <x:c r="L133" s="10" t="str">
        <x:v>full_repair_v2</x:v>
      </x:c>
      <x:c r="M133" s="10" t="n">
        <x:v>0</x:v>
      </x:c>
      <x:c r="N133" s="10" t="n">
        <x:v>0</x:v>
      </x:c>
      <x:c r="O133" s="10" t="n">
        <x:v>1</x:v>
      </x:c>
      <x:c r="P133" s="9" t="str">
        <x:f>'CaseReview'!U133</x:f>
        <x:v>PASS</x:v>
      </x:c>
      <x:c r="Q133" s="9" t="n">
        <x:f>IF(AND(T133=1,G133=P133),1,0)</x:f>
        <x:v>0</x:v>
      </x:c>
      <x:c r="R133" s="9" t="n">
        <x:f>IF(AND(T133=1,G133="PASS",P133="FAIL"),1,0)</x:f>
        <x:v>0</x:v>
      </x:c>
      <x:c r="S133" s="9" t="n">
        <x:f>IF(AND(T133=1,G133="FAIL",P133="PASS"),1,0)</x:f>
        <x:v>1</x:v>
      </x:c>
      <x:c r="T133" s="9" t="n">
        <x:v>1</x:v>
      </x:c>
      <x:c r="U133" s="9" t="n">
        <x:v>8</x:v>
      </x:c>
      <x:c r="V133" s="9" t="str">
        <x:v>MVP/SHACL_GENERATION_PIPELINE/experiments/FULL_REPAIR_V2/RUN_01/runs/RUN-I2-023-20260915T094456818142Z/final/final_shape.ttl</x:v>
      </x:c>
    </x:row>
    <x:row r="134" ht="22" customHeight="1">
      <x:c r="A134" s="10" t="str">
        <x:v>V2_FALLBACK25</x:v>
      </x:c>
      <x:c r="B134" s="10" t="str">
        <x:v>I2-023</x:v>
      </x:c>
      <x:c r="C134" s="10" t="str">
        <x:v>I2-023-P02</x:v>
      </x:c>
      <x:c r="D134" s="10" t="str">
        <x:v>RUN_01</x:v>
      </x:c>
      <x:c r="E134" s="10" t="str">
        <x:v>ORIGINAL_LEDGER</x:v>
      </x:c>
      <x:c r="F134" s="10" t="str">
        <x:v>PASS</x:v>
      </x:c>
      <x:c r="G134" s="10" t="str">
        <x:v>FAIL</x:v>
      </x:c>
      <x:c r="H134" s="10" t="str">
        <x:v>EXECUTED</x:v>
      </x:c>
      <x:c r="I134" s="10" t="str">
        <x:v>PARSED</x:v>
      </x:c>
      <x:c r="J134" s="10" t="str">
        <x:v>GENERATION_ACCEPTED</x:v>
      </x:c>
      <x:c r="K134" s="10" t="str">
        <x:v>61fe595afed535c319404ce83edfa38c837b4645e511c2a0247b6cd75bc847f7</x:v>
      </x:c>
      <x:c r="L134" s="10" t="str">
        <x:v>full_repair_v2</x:v>
      </x:c>
      <x:c r="M134" s="10" t="n">
        <x:v>0</x:v>
      </x:c>
      <x:c r="N134" s="10" t="n">
        <x:v>0</x:v>
      </x:c>
      <x:c r="O134" s="10" t="n">
        <x:v>1</x:v>
      </x:c>
      <x:c r="P134" s="9" t="str">
        <x:f>'CaseReview'!U134</x:f>
        <x:v>PASS</x:v>
      </x:c>
      <x:c r="Q134" s="9" t="n">
        <x:f>IF(AND(T134=1,G134=P134),1,0)</x:f>
        <x:v>0</x:v>
      </x:c>
      <x:c r="R134" s="9" t="n">
        <x:f>IF(AND(T134=1,G134="PASS",P134="FAIL"),1,0)</x:f>
        <x:v>0</x:v>
      </x:c>
      <x:c r="S134" s="9" t="n">
        <x:f>IF(AND(T134=1,G134="FAIL",P134="PASS"),1,0)</x:f>
        <x:v>1</x:v>
      </x:c>
      <x:c r="T134" s="9" t="n">
        <x:v>1</x:v>
      </x:c>
      <x:c r="U134" s="9" t="n">
        <x:v>8</x:v>
      </x:c>
      <x:c r="V134" s="9" t="str">
        <x:v>MVP/SHACL_GENERATION_PIPELINE/experiments/FULL_REPAIR_V2/RUN_01/runs/RUN-I2-023-20260915T094456818142Z/final/final_shape.ttl</x:v>
      </x:c>
    </x:row>
    <x:row r="135" ht="22" customHeight="1">
      <x:c r="A135" s="10" t="str">
        <x:v>V2_FALLBACK25</x:v>
      </x:c>
      <x:c r="B135" s="10" t="str">
        <x:v>I2-023</x:v>
      </x:c>
      <x:c r="C135" s="10" t="str">
        <x:v>I2-023-P03</x:v>
      </x:c>
      <x:c r="D135" s="10" t="str">
        <x:v>RUN_01</x:v>
      </x:c>
      <x:c r="E135" s="10" t="str">
        <x:v>ORIGINAL_LEDGER</x:v>
      </x:c>
      <x:c r="F135" s="10" t="str">
        <x:v>PASS</x:v>
      </x:c>
      <x:c r="G135" s="10" t="str">
        <x:v>FAIL</x:v>
      </x:c>
      <x:c r="H135" s="10" t="str">
        <x:v>EXECUTED</x:v>
      </x:c>
      <x:c r="I135" s="10" t="str">
        <x:v>PARSED</x:v>
      </x:c>
      <x:c r="J135" s="10" t="str">
        <x:v>GENERATION_ACCEPTED</x:v>
      </x:c>
      <x:c r="K135" s="10" t="str">
        <x:v>61fe595afed535c319404ce83edfa38c837b4645e511c2a0247b6cd75bc847f7</x:v>
      </x:c>
      <x:c r="L135" s="10" t="str">
        <x:v>full_repair_v2</x:v>
      </x:c>
      <x:c r="M135" s="10" t="n">
        <x:v>0</x:v>
      </x:c>
      <x:c r="N135" s="10" t="n">
        <x:v>0</x:v>
      </x:c>
      <x:c r="O135" s="10" t="n">
        <x:v>1</x:v>
      </x:c>
      <x:c r="P135" s="9" t="str">
        <x:f>'CaseReview'!U135</x:f>
        <x:v>PASS</x:v>
      </x:c>
      <x:c r="Q135" s="9" t="n">
        <x:f>IF(AND(T135=1,G135=P135),1,0)</x:f>
        <x:v>0</x:v>
      </x:c>
      <x:c r="R135" s="9" t="n">
        <x:f>IF(AND(T135=1,G135="PASS",P135="FAIL"),1,0)</x:f>
        <x:v>0</x:v>
      </x:c>
      <x:c r="S135" s="9" t="n">
        <x:f>IF(AND(T135=1,G135="FAIL",P135="PASS"),1,0)</x:f>
        <x:v>1</x:v>
      </x:c>
      <x:c r="T135" s="9" t="n">
        <x:v>1</x:v>
      </x:c>
      <x:c r="U135" s="9" t="n">
        <x:v>8</x:v>
      </x:c>
      <x:c r="V135" s="9" t="str">
        <x:v>MVP/SHACL_GENERATION_PIPELINE/experiments/FULL_REPAIR_V2/RUN_01/runs/RUN-I2-023-20260915T094456818142Z/final/final_shape.ttl</x:v>
      </x:c>
    </x:row>
    <x:row r="136" ht="22" customHeight="1">
      <x:c r="A136" s="10" t="str">
        <x:v>V2_FALLBACK25</x:v>
      </x:c>
      <x:c r="B136" s="10" t="str">
        <x:v>I2-024</x:v>
      </x:c>
      <x:c r="C136" s="10" t="str">
        <x:v>I2-024-F01</x:v>
      </x:c>
      <x:c r="D136" s="10" t="str">
        <x:v>RUN_01</x:v>
      </x:c>
      <x:c r="E136" s="10" t="str">
        <x:v>ORIGINAL_LEDGER</x:v>
      </x:c>
      <x:c r="F136" s="10" t="str">
        <x:v>FAIL</x:v>
      </x:c>
      <x:c r="G136" s="10" t="str">
        <x:v>FAIL</x:v>
      </x:c>
      <x:c r="H136" s="10" t="str">
        <x:v>EXECUTED</x:v>
      </x:c>
      <x:c r="I136" s="10" t="str">
        <x:v>PARSED</x:v>
      </x:c>
      <x:c r="J136" s="10" t="str">
        <x:v>GENERATION_ACCEPTED</x:v>
      </x:c>
      <x:c r="K136" s="10" t="str">
        <x:v>52a64f0e881cc134614ee809aae3492b0e15ddb71e6c907546ed6f1f43e97e6f</x:v>
      </x:c>
      <x:c r="L136" s="10" t="str">
        <x:v>full_repair_v2</x:v>
      </x:c>
      <x:c r="M136" s="10" t="n">
        <x:v>1</x:v>
      </x:c>
      <x:c r="N136" s="10" t="n">
        <x:v>0</x:v>
      </x:c>
      <x:c r="O136" s="10" t="n">
        <x:v>0</x:v>
      </x:c>
      <x:c r="P136" s="9" t="str">
        <x:f>'CaseReview'!U136</x:f>
        <x:v>FAIL</x:v>
      </x:c>
      <x:c r="Q136" s="9" t="n">
        <x:f>IF(AND(T136=1,G136=P136),1,0)</x:f>
        <x:v>1</x:v>
      </x:c>
      <x:c r="R136" s="9" t="n">
        <x:f>IF(AND(T136=1,G136="PASS",P136="FAIL"),1,0)</x:f>
        <x:v>0</x:v>
      </x:c>
      <x:c r="S136" s="9" t="n">
        <x:f>IF(AND(T136=1,G136="FAIL",P136="PASS"),1,0)</x:f>
        <x:v>0</x:v>
      </x:c>
      <x:c r="T136" s="9" t="n">
        <x:v>1</x:v>
      </x:c>
      <x:c r="U136" s="9" t="n">
        <x:v>9</x:v>
      </x:c>
      <x:c r="V136" s="9" t="str">
        <x:v>MVP/SHACL_GENERATION_PIPELINE/experiments/FULL_REPAIR_V2/RUN_01/runs/RUN-I2-024-20260915T094526804606Z/final/final_shape.ttl</x:v>
      </x:c>
    </x:row>
    <x:row r="137" ht="22" customHeight="1">
      <x:c r="A137" s="10" t="str">
        <x:v>V2_FALLBACK25</x:v>
      </x:c>
      <x:c r="B137" s="10" t="str">
        <x:v>I2-024</x:v>
      </x:c>
      <x:c r="C137" s="10" t="str">
        <x:v>I2-024-F02</x:v>
      </x:c>
      <x:c r="D137" s="10" t="str">
        <x:v>RUN_01</x:v>
      </x:c>
      <x:c r="E137" s="10" t="str">
        <x:v>ORIGINAL_LEDGER</x:v>
      </x:c>
      <x:c r="F137" s="10" t="str">
        <x:v>FAIL</x:v>
      </x:c>
      <x:c r="G137" s="10" t="str">
        <x:v>FAIL</x:v>
      </x:c>
      <x:c r="H137" s="10" t="str">
        <x:v>EXECUTED</x:v>
      </x:c>
      <x:c r="I137" s="10" t="str">
        <x:v>PARSED</x:v>
      </x:c>
      <x:c r="J137" s="10" t="str">
        <x:v>GENERATION_ACCEPTED</x:v>
      </x:c>
      <x:c r="K137" s="10" t="str">
        <x:v>52a64f0e881cc134614ee809aae3492b0e15ddb71e6c907546ed6f1f43e97e6f</x:v>
      </x:c>
      <x:c r="L137" s="10" t="str">
        <x:v>full_repair_v2</x:v>
      </x:c>
      <x:c r="M137" s="10" t="n">
        <x:v>1</x:v>
      </x:c>
      <x:c r="N137" s="10" t="n">
        <x:v>0</x:v>
      </x:c>
      <x:c r="O137" s="10" t="n">
        <x:v>0</x:v>
      </x:c>
      <x:c r="P137" s="9" t="str">
        <x:f>'CaseReview'!U137</x:f>
        <x:v>FAIL</x:v>
      </x:c>
      <x:c r="Q137" s="9" t="n">
        <x:f>IF(AND(T137=1,G137=P137),1,0)</x:f>
        <x:v>1</x:v>
      </x:c>
      <x:c r="R137" s="9" t="n">
        <x:f>IF(AND(T137=1,G137="PASS",P137="FAIL"),1,0)</x:f>
        <x:v>0</x:v>
      </x:c>
      <x:c r="S137" s="9" t="n">
        <x:f>IF(AND(T137=1,G137="FAIL",P137="PASS"),1,0)</x:f>
        <x:v>0</x:v>
      </x:c>
      <x:c r="T137" s="9" t="n">
        <x:v>1</x:v>
      </x:c>
      <x:c r="U137" s="9" t="n">
        <x:v>9</x:v>
      </x:c>
      <x:c r="V137" s="9" t="str">
        <x:v>MVP/SHACL_GENERATION_PIPELINE/experiments/FULL_REPAIR_V2/RUN_01/runs/RUN-I2-024-20260915T094526804606Z/final/final_shape.ttl</x:v>
      </x:c>
    </x:row>
    <x:row r="138" ht="22" customHeight="1">
      <x:c r="A138" s="10" t="str">
        <x:v>V2_FALLBACK25</x:v>
      </x:c>
      <x:c r="B138" s="10" t="str">
        <x:v>I2-024</x:v>
      </x:c>
      <x:c r="C138" s="10" t="str">
        <x:v>I2-024-F03</x:v>
      </x:c>
      <x:c r="D138" s="10" t="str">
        <x:v>RUN_01</x:v>
      </x:c>
      <x:c r="E138" s="10" t="str">
        <x:v>ORIGINAL_LEDGER</x:v>
      </x:c>
      <x:c r="F138" s="10" t="str">
        <x:v>FAIL</x:v>
      </x:c>
      <x:c r="G138" s="10" t="str">
        <x:v>FAIL</x:v>
      </x:c>
      <x:c r="H138" s="10" t="str">
        <x:v>EXECUTED</x:v>
      </x:c>
      <x:c r="I138" s="10" t="str">
        <x:v>PARSED</x:v>
      </x:c>
      <x:c r="J138" s="10" t="str">
        <x:v>GENERATION_ACCEPTED</x:v>
      </x:c>
      <x:c r="K138" s="10" t="str">
        <x:v>52a64f0e881cc134614ee809aae3492b0e15ddb71e6c907546ed6f1f43e97e6f</x:v>
      </x:c>
      <x:c r="L138" s="10" t="str">
        <x:v>full_repair_v2</x:v>
      </x:c>
      <x:c r="M138" s="10" t="n">
        <x:v>1</x:v>
      </x:c>
      <x:c r="N138" s="10" t="n">
        <x:v>0</x:v>
      </x:c>
      <x:c r="O138" s="10" t="n">
        <x:v>0</x:v>
      </x:c>
      <x:c r="P138" s="9" t="str">
        <x:f>'CaseReview'!U138</x:f>
        <x:v>FAIL</x:v>
      </x:c>
      <x:c r="Q138" s="9" t="n">
        <x:f>IF(AND(T138=1,G138=P138),1,0)</x:f>
        <x:v>1</x:v>
      </x:c>
      <x:c r="R138" s="9" t="n">
        <x:f>IF(AND(T138=1,G138="PASS",P138="FAIL"),1,0)</x:f>
        <x:v>0</x:v>
      </x:c>
      <x:c r="S138" s="9" t="n">
        <x:f>IF(AND(T138=1,G138="FAIL",P138="PASS"),1,0)</x:f>
        <x:v>0</x:v>
      </x:c>
      <x:c r="T138" s="9" t="n">
        <x:v>1</x:v>
      </x:c>
      <x:c r="U138" s="9" t="n">
        <x:v>9</x:v>
      </x:c>
      <x:c r="V138" s="9" t="str">
        <x:v>MVP/SHACL_GENERATION_PIPELINE/experiments/FULL_REPAIR_V2/RUN_01/runs/RUN-I2-024-20260915T094526804606Z/final/final_shape.ttl</x:v>
      </x:c>
    </x:row>
    <x:row r="139" ht="22" customHeight="1">
      <x:c r="A139" s="10" t="str">
        <x:v>V2_FALLBACK25</x:v>
      </x:c>
      <x:c r="B139" s="10" t="str">
        <x:v>I2-024</x:v>
      </x:c>
      <x:c r="C139" s="10" t="str">
        <x:v>I2-024-F04</x:v>
      </x:c>
      <x:c r="D139" s="10" t="str">
        <x:v>RUN_01</x:v>
      </x:c>
      <x:c r="E139" s="10" t="str">
        <x:v>ORIGINAL_LEDGER</x:v>
      </x:c>
      <x:c r="F139" s="10" t="str">
        <x:v>FAIL</x:v>
      </x:c>
      <x:c r="G139" s="10" t="str">
        <x:v>FAIL</x:v>
      </x:c>
      <x:c r="H139" s="10" t="str">
        <x:v>EXECUTED</x:v>
      </x:c>
      <x:c r="I139" s="10" t="str">
        <x:v>PARSED</x:v>
      </x:c>
      <x:c r="J139" s="10" t="str">
        <x:v>GENERATION_ACCEPTED</x:v>
      </x:c>
      <x:c r="K139" s="10" t="str">
        <x:v>52a64f0e881cc134614ee809aae3492b0e15ddb71e6c907546ed6f1f43e97e6f</x:v>
      </x:c>
      <x:c r="L139" s="10" t="str">
        <x:v>full_repair_v2</x:v>
      </x:c>
      <x:c r="M139" s="10" t="n">
        <x:v>1</x:v>
      </x:c>
      <x:c r="N139" s="10" t="n">
        <x:v>0</x:v>
      </x:c>
      <x:c r="O139" s="10" t="n">
        <x:v>0</x:v>
      </x:c>
      <x:c r="P139" s="9" t="str">
        <x:f>'CaseReview'!U139</x:f>
        <x:v>FAIL</x:v>
      </x:c>
      <x:c r="Q139" s="9" t="n">
        <x:f>IF(AND(T139=1,G139=P139),1,0)</x:f>
        <x:v>1</x:v>
      </x:c>
      <x:c r="R139" s="9" t="n">
        <x:f>IF(AND(T139=1,G139="PASS",P139="FAIL"),1,0)</x:f>
        <x:v>0</x:v>
      </x:c>
      <x:c r="S139" s="9" t="n">
        <x:f>IF(AND(T139=1,G139="FAIL",P139="PASS"),1,0)</x:f>
        <x:v>0</x:v>
      </x:c>
      <x:c r="T139" s="9" t="n">
        <x:v>1</x:v>
      </x:c>
      <x:c r="U139" s="9" t="n">
        <x:v>9</x:v>
      </x:c>
      <x:c r="V139" s="9" t="str">
        <x:v>MVP/SHACL_GENERATION_PIPELINE/experiments/FULL_REPAIR_V2/RUN_01/runs/RUN-I2-024-20260915T094526804606Z/final/final_shape.ttl</x:v>
      </x:c>
    </x:row>
    <x:row r="140" ht="22" customHeight="1">
      <x:c r="A140" s="10" t="str">
        <x:v>V2_FALLBACK25</x:v>
      </x:c>
      <x:c r="B140" s="10" t="str">
        <x:v>I2-024</x:v>
      </x:c>
      <x:c r="C140" s="10" t="str">
        <x:v>I2-024-F05</x:v>
      </x:c>
      <x:c r="D140" s="10" t="str">
        <x:v>RUN_01</x:v>
      </x:c>
      <x:c r="E140" s="10" t="str">
        <x:v>ORIGINAL_LEDGER</x:v>
      </x:c>
      <x:c r="F140" s="10" t="str">
        <x:v>FAIL</x:v>
      </x:c>
      <x:c r="G140" s="10" t="str">
        <x:v>FAIL</x:v>
      </x:c>
      <x:c r="H140" s="10" t="str">
        <x:v>EXECUTED</x:v>
      </x:c>
      <x:c r="I140" s="10" t="str">
        <x:v>PARSED</x:v>
      </x:c>
      <x:c r="J140" s="10" t="str">
        <x:v>GENERATION_ACCEPTED</x:v>
      </x:c>
      <x:c r="K140" s="10" t="str">
        <x:v>52a64f0e881cc134614ee809aae3492b0e15ddb71e6c907546ed6f1f43e97e6f</x:v>
      </x:c>
      <x:c r="L140" s="10" t="str">
        <x:v>full_repair_v2</x:v>
      </x:c>
      <x:c r="M140" s="10" t="n">
        <x:v>1</x:v>
      </x:c>
      <x:c r="N140" s="10" t="n">
        <x:v>0</x:v>
      </x:c>
      <x:c r="O140" s="10" t="n">
        <x:v>0</x:v>
      </x:c>
      <x:c r="P140" s="9" t="str">
        <x:f>'CaseReview'!U140</x:f>
        <x:v>FAIL</x:v>
      </x:c>
      <x:c r="Q140" s="9" t="n">
        <x:f>IF(AND(T140=1,G140=P140),1,0)</x:f>
        <x:v>1</x:v>
      </x:c>
      <x:c r="R140" s="9" t="n">
        <x:f>IF(AND(T140=1,G140="PASS",P140="FAIL"),1,0)</x:f>
        <x:v>0</x:v>
      </x:c>
      <x:c r="S140" s="9" t="n">
        <x:f>IF(AND(T140=1,G140="FAIL",P140="PASS"),1,0)</x:f>
        <x:v>0</x:v>
      </x:c>
      <x:c r="T140" s="9" t="n">
        <x:v>1</x:v>
      </x:c>
      <x:c r="U140" s="9" t="n">
        <x:v>9</x:v>
      </x:c>
      <x:c r="V140" s="9" t="str">
        <x:v>MVP/SHACL_GENERATION_PIPELINE/experiments/FULL_REPAIR_V2/RUN_01/runs/RUN-I2-024-20260915T094526804606Z/final/final_shape.ttl</x:v>
      </x:c>
    </x:row>
    <x:row r="141" ht="22" customHeight="1">
      <x:c r="A141" s="10" t="str">
        <x:v>V2_FALLBACK25</x:v>
      </x:c>
      <x:c r="B141" s="10" t="str">
        <x:v>I2-024</x:v>
      </x:c>
      <x:c r="C141" s="10" t="str">
        <x:v>I2-024-P01</x:v>
      </x:c>
      <x:c r="D141" s="10" t="str">
        <x:v>RUN_01</x:v>
      </x:c>
      <x:c r="E141" s="10" t="str">
        <x:v>ORIGINAL_LEDGER</x:v>
      </x:c>
      <x:c r="F141" s="10" t="str">
        <x:v>PASS</x:v>
      </x:c>
      <x:c r="G141" s="10" t="str">
        <x:v>FAIL</x:v>
      </x:c>
      <x:c r="H141" s="10" t="str">
        <x:v>EXECUTED</x:v>
      </x:c>
      <x:c r="I141" s="10" t="str">
        <x:v>PARSED</x:v>
      </x:c>
      <x:c r="J141" s="10" t="str">
        <x:v>GENERATION_ACCEPTED</x:v>
      </x:c>
      <x:c r="K141" s="10" t="str">
        <x:v>52a64f0e881cc134614ee809aae3492b0e15ddb71e6c907546ed6f1f43e97e6f</x:v>
      </x:c>
      <x:c r="L141" s="10" t="str">
        <x:v>full_repair_v2</x:v>
      </x:c>
      <x:c r="M141" s="10" t="n">
        <x:v>0</x:v>
      </x:c>
      <x:c r="N141" s="10" t="n">
        <x:v>0</x:v>
      </x:c>
      <x:c r="O141" s="10" t="n">
        <x:v>1</x:v>
      </x:c>
      <x:c r="P141" s="9" t="str">
        <x:f>'CaseReview'!U141</x:f>
        <x:v>PASS</x:v>
      </x:c>
      <x:c r="Q141" s="9" t="n">
        <x:f>IF(AND(T141=1,G141=P141),1,0)</x:f>
        <x:v>0</x:v>
      </x:c>
      <x:c r="R141" s="9" t="n">
        <x:f>IF(AND(T141=1,G141="PASS",P141="FAIL"),1,0)</x:f>
        <x:v>0</x:v>
      </x:c>
      <x:c r="S141" s="9" t="n">
        <x:f>IF(AND(T141=1,G141="FAIL",P141="PASS"),1,0)</x:f>
        <x:v>1</x:v>
      </x:c>
      <x:c r="T141" s="9" t="n">
        <x:v>1</x:v>
      </x:c>
      <x:c r="U141" s="9" t="n">
        <x:v>9</x:v>
      </x:c>
      <x:c r="V141" s="9" t="str">
        <x:v>MVP/SHACL_GENERATION_PIPELINE/experiments/FULL_REPAIR_V2/RUN_01/runs/RUN-I2-024-20260915T094526804606Z/final/final_shape.ttl</x:v>
      </x:c>
    </x:row>
    <x:row r="142" ht="22" customHeight="1">
      <x:c r="A142" s="10" t="str">
        <x:v>V2_FALLBACK25</x:v>
      </x:c>
      <x:c r="B142" s="10" t="str">
        <x:v>I2-024</x:v>
      </x:c>
      <x:c r="C142" s="10" t="str">
        <x:v>I2-024-P02</x:v>
      </x:c>
      <x:c r="D142" s="10" t="str">
        <x:v>RUN_01</x:v>
      </x:c>
      <x:c r="E142" s="10" t="str">
        <x:v>ORIGINAL_LEDGER</x:v>
      </x:c>
      <x:c r="F142" s="10" t="str">
        <x:v>PASS</x:v>
      </x:c>
      <x:c r="G142" s="10" t="str">
        <x:v>FAIL</x:v>
      </x:c>
      <x:c r="H142" s="10" t="str">
        <x:v>EXECUTED</x:v>
      </x:c>
      <x:c r="I142" s="10" t="str">
        <x:v>PARSED</x:v>
      </x:c>
      <x:c r="J142" s="10" t="str">
        <x:v>GENERATION_ACCEPTED</x:v>
      </x:c>
      <x:c r="K142" s="10" t="str">
        <x:v>52a64f0e881cc134614ee809aae3492b0e15ddb71e6c907546ed6f1f43e97e6f</x:v>
      </x:c>
      <x:c r="L142" s="10" t="str">
        <x:v>full_repair_v2</x:v>
      </x:c>
      <x:c r="M142" s="10" t="n">
        <x:v>0</x:v>
      </x:c>
      <x:c r="N142" s="10" t="n">
        <x:v>0</x:v>
      </x:c>
      <x:c r="O142" s="10" t="n">
        <x:v>1</x:v>
      </x:c>
      <x:c r="P142" s="9" t="str">
        <x:f>'CaseReview'!U142</x:f>
        <x:v>PASS</x:v>
      </x:c>
      <x:c r="Q142" s="9" t="n">
        <x:f>IF(AND(T142=1,G142=P142),1,0)</x:f>
        <x:v>0</x:v>
      </x:c>
      <x:c r="R142" s="9" t="n">
        <x:f>IF(AND(T142=1,G142="PASS",P142="FAIL"),1,0)</x:f>
        <x:v>0</x:v>
      </x:c>
      <x:c r="S142" s="9" t="n">
        <x:f>IF(AND(T142=1,G142="FAIL",P142="PASS"),1,0)</x:f>
        <x:v>1</x:v>
      </x:c>
      <x:c r="T142" s="9" t="n">
        <x:v>1</x:v>
      </x:c>
      <x:c r="U142" s="9" t="n">
        <x:v>9</x:v>
      </x:c>
      <x:c r="V142" s="9" t="str">
        <x:v>MVP/SHACL_GENERATION_PIPELINE/experiments/FULL_REPAIR_V2/RUN_01/runs/RUN-I2-024-20260915T094526804606Z/final/final_shape.ttl</x:v>
      </x:c>
    </x:row>
    <x:row r="143" ht="22" customHeight="1">
      <x:c r="A143" s="10" t="str">
        <x:v>V2_FALLBACK25</x:v>
      </x:c>
      <x:c r="B143" s="10" t="str">
        <x:v>I2-024</x:v>
      </x:c>
      <x:c r="C143" s="10" t="str">
        <x:v>I2-024-P03</x:v>
      </x:c>
      <x:c r="D143" s="10" t="str">
        <x:v>RUN_01</x:v>
      </x:c>
      <x:c r="E143" s="10" t="str">
        <x:v>ORIGINAL_LEDGER</x:v>
      </x:c>
      <x:c r="F143" s="10" t="str">
        <x:v>PASS</x:v>
      </x:c>
      <x:c r="G143" s="10" t="str">
        <x:v>FAIL</x:v>
      </x:c>
      <x:c r="H143" s="10" t="str">
        <x:v>EXECUTED</x:v>
      </x:c>
      <x:c r="I143" s="10" t="str">
        <x:v>PARSED</x:v>
      </x:c>
      <x:c r="J143" s="10" t="str">
        <x:v>GENERATION_ACCEPTED</x:v>
      </x:c>
      <x:c r="K143" s="10" t="str">
        <x:v>52a64f0e881cc134614ee809aae3492b0e15ddb71e6c907546ed6f1f43e97e6f</x:v>
      </x:c>
      <x:c r="L143" s="10" t="str">
        <x:v>full_repair_v2</x:v>
      </x:c>
      <x:c r="M143" s="10" t="n">
        <x:v>0</x:v>
      </x:c>
      <x:c r="N143" s="10" t="n">
        <x:v>0</x:v>
      </x:c>
      <x:c r="O143" s="10" t="n">
        <x:v>1</x:v>
      </x:c>
      <x:c r="P143" s="9" t="str">
        <x:f>'CaseReview'!U143</x:f>
        <x:v>PASS</x:v>
      </x:c>
      <x:c r="Q143" s="9" t="n">
        <x:f>IF(AND(T143=1,G143=P143),1,0)</x:f>
        <x:v>0</x:v>
      </x:c>
      <x:c r="R143" s="9" t="n">
        <x:f>IF(AND(T143=1,G143="PASS",P143="FAIL"),1,0)</x:f>
        <x:v>0</x:v>
      </x:c>
      <x:c r="S143" s="9" t="n">
        <x:f>IF(AND(T143=1,G143="FAIL",P143="PASS"),1,0)</x:f>
        <x:v>1</x:v>
      </x:c>
      <x:c r="T143" s="9" t="n">
        <x:v>1</x:v>
      </x:c>
      <x:c r="U143" s="9" t="n">
        <x:v>9</x:v>
      </x:c>
      <x:c r="V143" s="9" t="str">
        <x:v>MVP/SHACL_GENERATION_PIPELINE/experiments/FULL_REPAIR_V2/RUN_01/runs/RUN-I2-024-20260915T094526804606Z/final/final_shape.ttl</x:v>
      </x:c>
    </x:row>
    <x:row r="144" ht="22" customHeight="1">
      <x:c r="A144" s="10" t="str">
        <x:v>V2_FALLBACK25</x:v>
      </x:c>
      <x:c r="B144" s="10" t="str">
        <x:v>I2-024</x:v>
      </x:c>
      <x:c r="C144" s="10" t="str">
        <x:v>I2-024-P04</x:v>
      </x:c>
      <x:c r="D144" s="10" t="str">
        <x:v>RUN_01</x:v>
      </x:c>
      <x:c r="E144" s="10" t="str">
        <x:v>ORIGINAL_LEDGER</x:v>
      </x:c>
      <x:c r="F144" s="10" t="str">
        <x:v>PASS</x:v>
      </x:c>
      <x:c r="G144" s="10" t="str">
        <x:v>FAIL</x:v>
      </x:c>
      <x:c r="H144" s="10" t="str">
        <x:v>EXECUTED</x:v>
      </x:c>
      <x:c r="I144" s="10" t="str">
        <x:v>PARSED</x:v>
      </x:c>
      <x:c r="J144" s="10" t="str">
        <x:v>GENERATION_ACCEPTED</x:v>
      </x:c>
      <x:c r="K144" s="10" t="str">
        <x:v>52a64f0e881cc134614ee809aae3492b0e15ddb71e6c907546ed6f1f43e97e6f</x:v>
      </x:c>
      <x:c r="L144" s="10" t="str">
        <x:v>full_repair_v2</x:v>
      </x:c>
      <x:c r="M144" s="10" t="n">
        <x:v>0</x:v>
      </x:c>
      <x:c r="N144" s="10" t="n">
        <x:v>0</x:v>
      </x:c>
      <x:c r="O144" s="10" t="n">
        <x:v>1</x:v>
      </x:c>
      <x:c r="P144" s="9" t="str">
        <x:f>'CaseReview'!U144</x:f>
        <x:v>PASS</x:v>
      </x:c>
      <x:c r="Q144" s="9" t="n">
        <x:f>IF(AND(T144=1,G144=P144),1,0)</x:f>
        <x:v>0</x:v>
      </x:c>
      <x:c r="R144" s="9" t="n">
        <x:f>IF(AND(T144=1,G144="PASS",P144="FAIL"),1,0)</x:f>
        <x:v>0</x:v>
      </x:c>
      <x:c r="S144" s="9" t="n">
        <x:f>IF(AND(T144=1,G144="FAIL",P144="PASS"),1,0)</x:f>
        <x:v>1</x:v>
      </x:c>
      <x:c r="T144" s="9" t="n">
        <x:v>1</x:v>
      </x:c>
      <x:c r="U144" s="9" t="n">
        <x:v>9</x:v>
      </x:c>
      <x:c r="V144" s="9" t="str">
        <x:v>MVP/SHACL_GENERATION_PIPELINE/experiments/FULL_REPAIR_V2/RUN_01/runs/RUN-I2-024-20260915T094526804606Z/final/final_shape.ttl</x:v>
      </x:c>
    </x:row>
    <x:row r="145" ht="22" customHeight="1">
      <x:c r="A145" s="10" t="str">
        <x:v>V2_FALLBACK25</x:v>
      </x:c>
      <x:c r="B145" s="10" t="str">
        <x:v>I2-026</x:v>
      </x:c>
      <x:c r="C145" s="10" t="str">
        <x:v>I2-026-F01</x:v>
      </x:c>
      <x:c r="D145" s="10" t="str">
        <x:v>RUN_01</x:v>
      </x:c>
      <x:c r="E145" s="10" t="str">
        <x:v>ORIGINAL_LEDGER</x:v>
      </x:c>
      <x:c r="F145" s="10" t="str">
        <x:v>FAIL</x:v>
      </x:c>
      <x:c r="G145" s="10" t="str">
        <x:v>FAIL</x:v>
      </x:c>
      <x:c r="H145" s="10" t="str">
        <x:v>EXECUTED</x:v>
      </x:c>
      <x:c r="I145" s="10" t="str">
        <x:v>PARSED</x:v>
      </x:c>
      <x:c r="J145" s="10" t="str">
        <x:v>GENERATION_ACCEPTED</x:v>
      </x:c>
      <x:c r="K145" s="10" t="str">
        <x:v>1794eea9b9a34e330d0f99133df6eff5ba9644f6c600a501feb650975a278008</x:v>
      </x:c>
      <x:c r="L145" s="10" t="str">
        <x:v>full_repair_v2</x:v>
      </x:c>
      <x:c r="M145" s="10" t="n">
        <x:v>1</x:v>
      </x:c>
      <x:c r="N145" s="10" t="n">
        <x:v>0</x:v>
      </x:c>
      <x:c r="O145" s="10" t="n">
        <x:v>0</x:v>
      </x:c>
      <x:c r="P145" s="9" t="str">
        <x:f>'CaseReview'!U145</x:f>
        <x:v>FAIL</x:v>
      </x:c>
      <x:c r="Q145" s="9" t="n">
        <x:f>IF(AND(T145=1,G145=P145),1,0)</x:f>
        <x:v>1</x:v>
      </x:c>
      <x:c r="R145" s="9" t="n">
        <x:f>IF(AND(T145=1,G145="PASS",P145="FAIL"),1,0)</x:f>
        <x:v>0</x:v>
      </x:c>
      <x:c r="S145" s="9" t="n">
        <x:f>IF(AND(T145=1,G145="FAIL",P145="PASS"),1,0)</x:f>
        <x:v>0</x:v>
      </x:c>
      <x:c r="T145" s="9" t="n">
        <x:v>1</x:v>
      </x:c>
      <x:c r="U145" s="9" t="n">
        <x:v>8</x:v>
      </x:c>
      <x:c r="V145" s="9" t="str">
        <x:v>MVP/SHACL_GENERATION_PIPELINE/experiments/FULL_REPAIR_V2/RUN_01/runs/RUN-I2-026-20260915T094555989036Z/final/final_shape.ttl</x:v>
      </x:c>
    </x:row>
    <x:row r="146" ht="22" customHeight="1">
      <x:c r="A146" s="10" t="str">
        <x:v>V2_FALLBACK25</x:v>
      </x:c>
      <x:c r="B146" s="10" t="str">
        <x:v>I2-026</x:v>
      </x:c>
      <x:c r="C146" s="10" t="str">
        <x:v>I2-026-F02</x:v>
      </x:c>
      <x:c r="D146" s="10" t="str">
        <x:v>RUN_01</x:v>
      </x:c>
      <x:c r="E146" s="10" t="str">
        <x:v>ORIGINAL_LEDGER</x:v>
      </x:c>
      <x:c r="F146" s="10" t="str">
        <x:v>FAIL</x:v>
      </x:c>
      <x:c r="G146" s="10" t="str">
        <x:v>FAIL</x:v>
      </x:c>
      <x:c r="H146" s="10" t="str">
        <x:v>EXECUTED</x:v>
      </x:c>
      <x:c r="I146" s="10" t="str">
        <x:v>PARSED</x:v>
      </x:c>
      <x:c r="J146" s="10" t="str">
        <x:v>GENERATION_ACCEPTED</x:v>
      </x:c>
      <x:c r="K146" s="10" t="str">
        <x:v>1794eea9b9a34e330d0f99133df6eff5ba9644f6c600a501feb650975a278008</x:v>
      </x:c>
      <x:c r="L146" s="10" t="str">
        <x:v>full_repair_v2</x:v>
      </x:c>
      <x:c r="M146" s="10" t="n">
        <x:v>1</x:v>
      </x:c>
      <x:c r="N146" s="10" t="n">
        <x:v>0</x:v>
      </x:c>
      <x:c r="O146" s="10" t="n">
        <x:v>0</x:v>
      </x:c>
      <x:c r="P146" s="9" t="str">
        <x:f>'CaseReview'!U146</x:f>
        <x:v>FAIL</x:v>
      </x:c>
      <x:c r="Q146" s="9" t="n">
        <x:f>IF(AND(T146=1,G146=P146),1,0)</x:f>
        <x:v>1</x:v>
      </x:c>
      <x:c r="R146" s="9" t="n">
        <x:f>IF(AND(T146=1,G146="PASS",P146="FAIL"),1,0)</x:f>
        <x:v>0</x:v>
      </x:c>
      <x:c r="S146" s="9" t="n">
        <x:f>IF(AND(T146=1,G146="FAIL",P146="PASS"),1,0)</x:f>
        <x:v>0</x:v>
      </x:c>
      <x:c r="T146" s="9" t="n">
        <x:v>1</x:v>
      </x:c>
      <x:c r="U146" s="9" t="n">
        <x:v>8</x:v>
      </x:c>
      <x:c r="V146" s="9" t="str">
        <x:v>MVP/SHACL_GENERATION_PIPELINE/experiments/FULL_REPAIR_V2/RUN_01/runs/RUN-I2-026-20260915T094555989036Z/final/final_shape.ttl</x:v>
      </x:c>
    </x:row>
    <x:row r="147" ht="22" customHeight="1">
      <x:c r="A147" s="10" t="str">
        <x:v>V2_FALLBACK25</x:v>
      </x:c>
      <x:c r="B147" s="10" t="str">
        <x:v>I2-026</x:v>
      </x:c>
      <x:c r="C147" s="10" t="str">
        <x:v>I2-026-F03</x:v>
      </x:c>
      <x:c r="D147" s="10" t="str">
        <x:v>RUN_01</x:v>
      </x:c>
      <x:c r="E147" s="10" t="str">
        <x:v>ORIGINAL_LEDGER</x:v>
      </x:c>
      <x:c r="F147" s="10" t="str">
        <x:v>FAIL</x:v>
      </x:c>
      <x:c r="G147" s="10" t="str">
        <x:v>FAIL</x:v>
      </x:c>
      <x:c r="H147" s="10" t="str">
        <x:v>EXECUTED</x:v>
      </x:c>
      <x:c r="I147" s="10" t="str">
        <x:v>PARSED</x:v>
      </x:c>
      <x:c r="J147" s="10" t="str">
        <x:v>GENERATION_ACCEPTED</x:v>
      </x:c>
      <x:c r="K147" s="10" t="str">
        <x:v>1794eea9b9a34e330d0f99133df6eff5ba9644f6c600a501feb650975a278008</x:v>
      </x:c>
      <x:c r="L147" s="10" t="str">
        <x:v>full_repair_v2</x:v>
      </x:c>
      <x:c r="M147" s="10" t="n">
        <x:v>1</x:v>
      </x:c>
      <x:c r="N147" s="10" t="n">
        <x:v>0</x:v>
      </x:c>
      <x:c r="O147" s="10" t="n">
        <x:v>0</x:v>
      </x:c>
      <x:c r="P147" s="9" t="str">
        <x:f>'CaseReview'!U147</x:f>
        <x:v>FAIL</x:v>
      </x:c>
      <x:c r="Q147" s="9" t="n">
        <x:f>IF(AND(T147=1,G147=P147),1,0)</x:f>
        <x:v>1</x:v>
      </x:c>
      <x:c r="R147" s="9" t="n">
        <x:f>IF(AND(T147=1,G147="PASS",P147="FAIL"),1,0)</x:f>
        <x:v>0</x:v>
      </x:c>
      <x:c r="S147" s="9" t="n">
        <x:f>IF(AND(T147=1,G147="FAIL",P147="PASS"),1,0)</x:f>
        <x:v>0</x:v>
      </x:c>
      <x:c r="T147" s="9" t="n">
        <x:v>1</x:v>
      </x:c>
      <x:c r="U147" s="9" t="n">
        <x:v>8</x:v>
      </x:c>
      <x:c r="V147" s="9" t="str">
        <x:v>MVP/SHACL_GENERATION_PIPELINE/experiments/FULL_REPAIR_V2/RUN_01/runs/RUN-I2-026-20260915T094555989036Z/final/final_shape.ttl</x:v>
      </x:c>
    </x:row>
    <x:row r="148" ht="22" customHeight="1">
      <x:c r="A148" s="10" t="str">
        <x:v>V2_FALLBACK25</x:v>
      </x:c>
      <x:c r="B148" s="10" t="str">
        <x:v>I2-026</x:v>
      </x:c>
      <x:c r="C148" s="10" t="str">
        <x:v>I2-026-F04</x:v>
      </x:c>
      <x:c r="D148" s="10" t="str">
        <x:v>RUN_01</x:v>
      </x:c>
      <x:c r="E148" s="10" t="str">
        <x:v>ORIGINAL_LEDGER</x:v>
      </x:c>
      <x:c r="F148" s="10" t="str">
        <x:v>FAIL</x:v>
      </x:c>
      <x:c r="G148" s="10" t="str">
        <x:v>FAIL</x:v>
      </x:c>
      <x:c r="H148" s="10" t="str">
        <x:v>EXECUTED</x:v>
      </x:c>
      <x:c r="I148" s="10" t="str">
        <x:v>PARSED</x:v>
      </x:c>
      <x:c r="J148" s="10" t="str">
        <x:v>GENERATION_ACCEPTED</x:v>
      </x:c>
      <x:c r="K148" s="10" t="str">
        <x:v>1794eea9b9a34e330d0f99133df6eff5ba9644f6c600a501feb650975a278008</x:v>
      </x:c>
      <x:c r="L148" s="10" t="str">
        <x:v>full_repair_v2</x:v>
      </x:c>
      <x:c r="M148" s="10" t="n">
        <x:v>1</x:v>
      </x:c>
      <x:c r="N148" s="10" t="n">
        <x:v>0</x:v>
      </x:c>
      <x:c r="O148" s="10" t="n">
        <x:v>0</x:v>
      </x:c>
      <x:c r="P148" s="9" t="str">
        <x:f>'CaseReview'!U148</x:f>
        <x:v>FAIL</x:v>
      </x:c>
      <x:c r="Q148" s="9" t="n">
        <x:f>IF(AND(T148=1,G148=P148),1,0)</x:f>
        <x:v>1</x:v>
      </x:c>
      <x:c r="R148" s="9" t="n">
        <x:f>IF(AND(T148=1,G148="PASS",P148="FAIL"),1,0)</x:f>
        <x:v>0</x:v>
      </x:c>
      <x:c r="S148" s="9" t="n">
        <x:f>IF(AND(T148=1,G148="FAIL",P148="PASS"),1,0)</x:f>
        <x:v>0</x:v>
      </x:c>
      <x:c r="T148" s="9" t="n">
        <x:v>1</x:v>
      </x:c>
      <x:c r="U148" s="9" t="n">
        <x:v>8</x:v>
      </x:c>
      <x:c r="V148" s="9" t="str">
        <x:v>MVP/SHACL_GENERATION_PIPELINE/experiments/FULL_REPAIR_V2/RUN_01/runs/RUN-I2-026-20260915T094555989036Z/final/final_shape.ttl</x:v>
      </x:c>
    </x:row>
    <x:row r="149" ht="22" customHeight="1">
      <x:c r="A149" s="10" t="str">
        <x:v>V2_FALLBACK25</x:v>
      </x:c>
      <x:c r="B149" s="10" t="str">
        <x:v>I2-026</x:v>
      </x:c>
      <x:c r="C149" s="10" t="str">
        <x:v>I2-026-P01</x:v>
      </x:c>
      <x:c r="D149" s="10" t="str">
        <x:v>RUN_01</x:v>
      </x:c>
      <x:c r="E149" s="10" t="str">
        <x:v>ORIGINAL_LEDGER</x:v>
      </x:c>
      <x:c r="F149" s="10" t="str">
        <x:v>PASS</x:v>
      </x:c>
      <x:c r="G149" s="10" t="str">
        <x:v>FAIL</x:v>
      </x:c>
      <x:c r="H149" s="10" t="str">
        <x:v>EXECUTED</x:v>
      </x:c>
      <x:c r="I149" s="10" t="str">
        <x:v>PARSED</x:v>
      </x:c>
      <x:c r="J149" s="10" t="str">
        <x:v>GENERATION_ACCEPTED</x:v>
      </x:c>
      <x:c r="K149" s="10" t="str">
        <x:v>1794eea9b9a34e330d0f99133df6eff5ba9644f6c600a501feb650975a278008</x:v>
      </x:c>
      <x:c r="L149" s="10" t="str">
        <x:v>full_repair_v2</x:v>
      </x:c>
      <x:c r="M149" s="10" t="n">
        <x:v>0</x:v>
      </x:c>
      <x:c r="N149" s="10" t="n">
        <x:v>0</x:v>
      </x:c>
      <x:c r="O149" s="10" t="n">
        <x:v>1</x:v>
      </x:c>
      <x:c r="P149" s="9" t="str">
        <x:f>'CaseReview'!U149</x:f>
        <x:v>PASS</x:v>
      </x:c>
      <x:c r="Q149" s="9" t="n">
        <x:f>IF(AND(T149=1,G149=P149),1,0)</x:f>
        <x:v>0</x:v>
      </x:c>
      <x:c r="R149" s="9" t="n">
        <x:f>IF(AND(T149=1,G149="PASS",P149="FAIL"),1,0)</x:f>
        <x:v>0</x:v>
      </x:c>
      <x:c r="S149" s="9" t="n">
        <x:f>IF(AND(T149=1,G149="FAIL",P149="PASS"),1,0)</x:f>
        <x:v>1</x:v>
      </x:c>
      <x:c r="T149" s="9" t="n">
        <x:v>1</x:v>
      </x:c>
      <x:c r="U149" s="9" t="n">
        <x:v>8</x:v>
      </x:c>
      <x:c r="V149" s="9" t="str">
        <x:v>MVP/SHACL_GENERATION_PIPELINE/experiments/FULL_REPAIR_V2/RUN_01/runs/RUN-I2-026-20260915T094555989036Z/final/final_shape.ttl</x:v>
      </x:c>
    </x:row>
    <x:row r="150" ht="22" customHeight="1">
      <x:c r="A150" s="10" t="str">
        <x:v>V2_FALLBACK25</x:v>
      </x:c>
      <x:c r="B150" s="10" t="str">
        <x:v>I2-026</x:v>
      </x:c>
      <x:c r="C150" s="10" t="str">
        <x:v>I2-026-P02</x:v>
      </x:c>
      <x:c r="D150" s="10" t="str">
        <x:v>RUN_01</x:v>
      </x:c>
      <x:c r="E150" s="10" t="str">
        <x:v>ORIGINAL_LEDGER</x:v>
      </x:c>
      <x:c r="F150" s="10" t="str">
        <x:v>PASS</x:v>
      </x:c>
      <x:c r="G150" s="10" t="str">
        <x:v>FAIL</x:v>
      </x:c>
      <x:c r="H150" s="10" t="str">
        <x:v>EXECUTED</x:v>
      </x:c>
      <x:c r="I150" s="10" t="str">
        <x:v>PARSED</x:v>
      </x:c>
      <x:c r="J150" s="10" t="str">
        <x:v>GENERATION_ACCEPTED</x:v>
      </x:c>
      <x:c r="K150" s="10" t="str">
        <x:v>1794eea9b9a34e330d0f99133df6eff5ba9644f6c600a501feb650975a278008</x:v>
      </x:c>
      <x:c r="L150" s="10" t="str">
        <x:v>full_repair_v2</x:v>
      </x:c>
      <x:c r="M150" s="10" t="n">
        <x:v>0</x:v>
      </x:c>
      <x:c r="N150" s="10" t="n">
        <x:v>0</x:v>
      </x:c>
      <x:c r="O150" s="10" t="n">
        <x:v>1</x:v>
      </x:c>
      <x:c r="P150" s="9" t="str">
        <x:f>'CaseReview'!U150</x:f>
        <x:v>PASS</x:v>
      </x:c>
      <x:c r="Q150" s="9" t="n">
        <x:f>IF(AND(T150=1,G150=P150),1,0)</x:f>
        <x:v>0</x:v>
      </x:c>
      <x:c r="R150" s="9" t="n">
        <x:f>IF(AND(T150=1,G150="PASS",P150="FAIL"),1,0)</x:f>
        <x:v>0</x:v>
      </x:c>
      <x:c r="S150" s="9" t="n">
        <x:f>IF(AND(T150=1,G150="FAIL",P150="PASS"),1,0)</x:f>
        <x:v>1</x:v>
      </x:c>
      <x:c r="T150" s="9" t="n">
        <x:v>1</x:v>
      </x:c>
      <x:c r="U150" s="9" t="n">
        <x:v>8</x:v>
      </x:c>
      <x:c r="V150" s="9" t="str">
        <x:v>MVP/SHACL_GENERATION_PIPELINE/experiments/FULL_REPAIR_V2/RUN_01/runs/RUN-I2-026-20260915T094555989036Z/final/final_shape.ttl</x:v>
      </x:c>
    </x:row>
    <x:row r="151" ht="22" customHeight="1">
      <x:c r="A151" s="10" t="str">
        <x:v>V2_FALLBACK25</x:v>
      </x:c>
      <x:c r="B151" s="10" t="str">
        <x:v>I2-026</x:v>
      </x:c>
      <x:c r="C151" s="10" t="str">
        <x:v>I2-026-P03</x:v>
      </x:c>
      <x:c r="D151" s="10" t="str">
        <x:v>RUN_01</x:v>
      </x:c>
      <x:c r="E151" s="10" t="str">
        <x:v>ORIGINAL_LEDGER</x:v>
      </x:c>
      <x:c r="F151" s="10" t="str">
        <x:v>PASS</x:v>
      </x:c>
      <x:c r="G151" s="10" t="str">
        <x:v>FAIL</x:v>
      </x:c>
      <x:c r="H151" s="10" t="str">
        <x:v>EXECUTED</x:v>
      </x:c>
      <x:c r="I151" s="10" t="str">
        <x:v>PARSED</x:v>
      </x:c>
      <x:c r="J151" s="10" t="str">
        <x:v>GENERATION_ACCEPTED</x:v>
      </x:c>
      <x:c r="K151" s="10" t="str">
        <x:v>1794eea9b9a34e330d0f99133df6eff5ba9644f6c600a501feb650975a278008</x:v>
      </x:c>
      <x:c r="L151" s="10" t="str">
        <x:v>full_repair_v2</x:v>
      </x:c>
      <x:c r="M151" s="10" t="n">
        <x:v>0</x:v>
      </x:c>
      <x:c r="N151" s="10" t="n">
        <x:v>0</x:v>
      </x:c>
      <x:c r="O151" s="10" t="n">
        <x:v>1</x:v>
      </x:c>
      <x:c r="P151" s="9" t="str">
        <x:f>'CaseReview'!U151</x:f>
        <x:v>PASS</x:v>
      </x:c>
      <x:c r="Q151" s="9" t="n">
        <x:f>IF(AND(T151=1,G151=P151),1,0)</x:f>
        <x:v>0</x:v>
      </x:c>
      <x:c r="R151" s="9" t="n">
        <x:f>IF(AND(T151=1,G151="PASS",P151="FAIL"),1,0)</x:f>
        <x:v>0</x:v>
      </x:c>
      <x:c r="S151" s="9" t="n">
        <x:f>IF(AND(T151=1,G151="FAIL",P151="PASS"),1,0)</x:f>
        <x:v>1</x:v>
      </x:c>
      <x:c r="T151" s="9" t="n">
        <x:v>1</x:v>
      </x:c>
      <x:c r="U151" s="9" t="n">
        <x:v>8</x:v>
      </x:c>
      <x:c r="V151" s="9" t="str">
        <x:v>MVP/SHACL_GENERATION_PIPELINE/experiments/FULL_REPAIR_V2/RUN_01/runs/RUN-I2-026-20260915T094555989036Z/final/final_shape.ttl</x:v>
      </x:c>
    </x:row>
    <x:row r="152" ht="22" customHeight="1">
      <x:c r="A152" s="10" t="str">
        <x:v>V2_FALLBACK25</x:v>
      </x:c>
      <x:c r="B152" s="10" t="str">
        <x:v>I2-026</x:v>
      </x:c>
      <x:c r="C152" s="10" t="str">
        <x:v>I2-026-P04</x:v>
      </x:c>
      <x:c r="D152" s="10" t="str">
        <x:v>RUN_01</x:v>
      </x:c>
      <x:c r="E152" s="10" t="str">
        <x:v>ORIGINAL_LEDGER</x:v>
      </x:c>
      <x:c r="F152" s="10" t="str">
        <x:v>PASS</x:v>
      </x:c>
      <x:c r="G152" s="10" t="str">
        <x:v>FAIL</x:v>
      </x:c>
      <x:c r="H152" s="10" t="str">
        <x:v>EXECUTED</x:v>
      </x:c>
      <x:c r="I152" s="10" t="str">
        <x:v>PARSED</x:v>
      </x:c>
      <x:c r="J152" s="10" t="str">
        <x:v>GENERATION_ACCEPTED</x:v>
      </x:c>
      <x:c r="K152" s="10" t="str">
        <x:v>1794eea9b9a34e330d0f99133df6eff5ba9644f6c600a501feb650975a278008</x:v>
      </x:c>
      <x:c r="L152" s="10" t="str">
        <x:v>full_repair_v2</x:v>
      </x:c>
      <x:c r="M152" s="10" t="n">
        <x:v>0</x:v>
      </x:c>
      <x:c r="N152" s="10" t="n">
        <x:v>0</x:v>
      </x:c>
      <x:c r="O152" s="10" t="n">
        <x:v>1</x:v>
      </x:c>
      <x:c r="P152" s="9" t="str">
        <x:f>'CaseReview'!U152</x:f>
        <x:v>PASS</x:v>
      </x:c>
      <x:c r="Q152" s="9" t="n">
        <x:f>IF(AND(T152=1,G152=P152),1,0)</x:f>
        <x:v>0</x:v>
      </x:c>
      <x:c r="R152" s="9" t="n">
        <x:f>IF(AND(T152=1,G152="PASS",P152="FAIL"),1,0)</x:f>
        <x:v>0</x:v>
      </x:c>
      <x:c r="S152" s="9" t="n">
        <x:f>IF(AND(T152=1,G152="FAIL",P152="PASS"),1,0)</x:f>
        <x:v>1</x:v>
      </x:c>
      <x:c r="T152" s="9" t="n">
        <x:v>1</x:v>
      </x:c>
      <x:c r="U152" s="9" t="n">
        <x:v>8</x:v>
      </x:c>
      <x:c r="V152" s="9" t="str">
        <x:v>MVP/SHACL_GENERATION_PIPELINE/experiments/FULL_REPAIR_V2/RUN_01/runs/RUN-I2-026-20260915T094555989036Z/final/final_shape.ttl</x:v>
      </x:c>
    </x:row>
    <x:row r="153" ht="22" customHeight="1">
      <x:c r="A153" s="10" t="str">
        <x:v>V2_FALLBACK25</x:v>
      </x:c>
      <x:c r="B153" s="10" t="str">
        <x:v>I2-029</x:v>
      </x:c>
      <x:c r="C153" s="10" t="str">
        <x:v>I2-029-F01</x:v>
      </x:c>
      <x:c r="D153" s="10" t="str">
        <x:v>RUN_01</x:v>
      </x:c>
      <x:c r="E153" s="10" t="str">
        <x:v>ORIGINAL_LEDGER</x:v>
      </x:c>
      <x:c r="F153" s="10" t="str">
        <x:v>FAIL</x:v>
      </x:c>
      <x:c r="G153" s="10" t="str">
        <x:v>FAIL</x:v>
      </x:c>
      <x:c r="H153" s="10" t="str">
        <x:v>EXECUTED</x:v>
      </x:c>
      <x:c r="I153" s="10" t="str">
        <x:v>PARSED</x:v>
      </x:c>
      <x:c r="J153" s="10" t="str">
        <x:v>GENERATION_ACCEPTED</x:v>
      </x:c>
      <x:c r="K153" s="10" t="str">
        <x:v>b07cda9c2b203e91d4e3b508211bc34b74808eac88c6061da2a580c255aaec9f</x:v>
      </x:c>
      <x:c r="L153" s="10" t="str">
        <x:v>full_repair_v2</x:v>
      </x:c>
      <x:c r="M153" s="10" t="n">
        <x:v>1</x:v>
      </x:c>
      <x:c r="N153" s="10" t="n">
        <x:v>0</x:v>
      </x:c>
      <x:c r="O153" s="10" t="n">
        <x:v>0</x:v>
      </x:c>
      <x:c r="P153" s="9" t="str">
        <x:f>'CaseReview'!U153</x:f>
        <x:v>FAIL</x:v>
      </x:c>
      <x:c r="Q153" s="9" t="n">
        <x:f>IF(AND(T153=1,G153=P153),1,0)</x:f>
        <x:v>1</x:v>
      </x:c>
      <x:c r="R153" s="9" t="n">
        <x:f>IF(AND(T153=1,G153="PASS",P153="FAIL"),1,0)</x:f>
        <x:v>0</x:v>
      </x:c>
      <x:c r="S153" s="9" t="n">
        <x:f>IF(AND(T153=1,G153="FAIL",P153="PASS"),1,0)</x:f>
        <x:v>0</x:v>
      </x:c>
      <x:c r="T153" s="9" t="n">
        <x:v>1</x:v>
      </x:c>
      <x:c r="U153" s="9" t="n">
        <x:v>6</x:v>
      </x:c>
      <x:c r="V153" s="9" t="str">
        <x:v>MVP/SHACL_GENERATION_PIPELINE/experiments/FULL_REPAIR_V2/RUN_01/runs/RUN-I2-029-20260915T094830413335Z/final/final_shape.ttl</x:v>
      </x:c>
    </x:row>
    <x:row r="154" ht="22" customHeight="1">
      <x:c r="A154" s="10" t="str">
        <x:v>V2_FALLBACK25</x:v>
      </x:c>
      <x:c r="B154" s="10" t="str">
        <x:v>I2-029</x:v>
      </x:c>
      <x:c r="C154" s="10" t="str">
        <x:v>I2-029-F02</x:v>
      </x:c>
      <x:c r="D154" s="10" t="str">
        <x:v>RUN_01</x:v>
      </x:c>
      <x:c r="E154" s="10" t="str">
        <x:v>ORIGINAL_LEDGER</x:v>
      </x:c>
      <x:c r="F154" s="10" t="str">
        <x:v>FAIL</x:v>
      </x:c>
      <x:c r="G154" s="10" t="str">
        <x:v>FAIL</x:v>
      </x:c>
      <x:c r="H154" s="10" t="str">
        <x:v>EXECUTED</x:v>
      </x:c>
      <x:c r="I154" s="10" t="str">
        <x:v>PARSED</x:v>
      </x:c>
      <x:c r="J154" s="10" t="str">
        <x:v>GENERATION_ACCEPTED</x:v>
      </x:c>
      <x:c r="K154" s="10" t="str">
        <x:v>b07cda9c2b203e91d4e3b508211bc34b74808eac88c6061da2a580c255aaec9f</x:v>
      </x:c>
      <x:c r="L154" s="10" t="str">
        <x:v>full_repair_v2</x:v>
      </x:c>
      <x:c r="M154" s="10" t="n">
        <x:v>1</x:v>
      </x:c>
      <x:c r="N154" s="10" t="n">
        <x:v>0</x:v>
      </x:c>
      <x:c r="O154" s="10" t="n">
        <x:v>0</x:v>
      </x:c>
      <x:c r="P154" s="9" t="str">
        <x:f>'CaseReview'!U154</x:f>
        <x:v>FAIL</x:v>
      </x:c>
      <x:c r="Q154" s="9" t="n">
        <x:f>IF(AND(T154=1,G154=P154),1,0)</x:f>
        <x:v>1</x:v>
      </x:c>
      <x:c r="R154" s="9" t="n">
        <x:f>IF(AND(T154=1,G154="PASS",P154="FAIL"),1,0)</x:f>
        <x:v>0</x:v>
      </x:c>
      <x:c r="S154" s="9" t="n">
        <x:f>IF(AND(T154=1,G154="FAIL",P154="PASS"),1,0)</x:f>
        <x:v>0</x:v>
      </x:c>
      <x:c r="T154" s="9" t="n">
        <x:v>1</x:v>
      </x:c>
      <x:c r="U154" s="9" t="n">
        <x:v>6</x:v>
      </x:c>
      <x:c r="V154" s="9" t="str">
        <x:v>MVP/SHACL_GENERATION_PIPELINE/experiments/FULL_REPAIR_V2/RUN_01/runs/RUN-I2-029-20260915T094830413335Z/final/final_shape.ttl</x:v>
      </x:c>
    </x:row>
    <x:row r="155" ht="22" customHeight="1">
      <x:c r="A155" s="10" t="str">
        <x:v>V2_FALLBACK25</x:v>
      </x:c>
      <x:c r="B155" s="10" t="str">
        <x:v>I2-029</x:v>
      </x:c>
      <x:c r="C155" s="10" t="str">
        <x:v>I2-029-F03</x:v>
      </x:c>
      <x:c r="D155" s="10" t="str">
        <x:v>RUN_01</x:v>
      </x:c>
      <x:c r="E155" s="10" t="str">
        <x:v>ORIGINAL_LEDGER</x:v>
      </x:c>
      <x:c r="F155" s="10" t="str">
        <x:v>FAIL</x:v>
      </x:c>
      <x:c r="G155" s="10" t="str">
        <x:v>FAIL</x:v>
      </x:c>
      <x:c r="H155" s="10" t="str">
        <x:v>EXECUTED</x:v>
      </x:c>
      <x:c r="I155" s="10" t="str">
        <x:v>PARSED</x:v>
      </x:c>
      <x:c r="J155" s="10" t="str">
        <x:v>GENERATION_ACCEPTED</x:v>
      </x:c>
      <x:c r="K155" s="10" t="str">
        <x:v>b07cda9c2b203e91d4e3b508211bc34b74808eac88c6061da2a580c255aaec9f</x:v>
      </x:c>
      <x:c r="L155" s="10" t="str">
        <x:v>full_repair_v2</x:v>
      </x:c>
      <x:c r="M155" s="10" t="n">
        <x:v>1</x:v>
      </x:c>
      <x:c r="N155" s="10" t="n">
        <x:v>0</x:v>
      </x:c>
      <x:c r="O155" s="10" t="n">
        <x:v>0</x:v>
      </x:c>
      <x:c r="P155" s="9" t="str">
        <x:f>'CaseReview'!U155</x:f>
        <x:v>FAIL</x:v>
      </x:c>
      <x:c r="Q155" s="9" t="n">
        <x:f>IF(AND(T155=1,G155=P155),1,0)</x:f>
        <x:v>1</x:v>
      </x:c>
      <x:c r="R155" s="9" t="n">
        <x:f>IF(AND(T155=1,G155="PASS",P155="FAIL"),1,0)</x:f>
        <x:v>0</x:v>
      </x:c>
      <x:c r="S155" s="9" t="n">
        <x:f>IF(AND(T155=1,G155="FAIL",P155="PASS"),1,0)</x:f>
        <x:v>0</x:v>
      </x:c>
      <x:c r="T155" s="9" t="n">
        <x:v>1</x:v>
      </x:c>
      <x:c r="U155" s="9" t="n">
        <x:v>6</x:v>
      </x:c>
      <x:c r="V155" s="9" t="str">
        <x:v>MVP/SHACL_GENERATION_PIPELINE/experiments/FULL_REPAIR_V2/RUN_01/runs/RUN-I2-029-20260915T094830413335Z/final/final_shape.ttl</x:v>
      </x:c>
    </x:row>
    <x:row r="156" ht="22" customHeight="1">
      <x:c r="A156" s="10" t="str">
        <x:v>V2_FALLBACK25</x:v>
      </x:c>
      <x:c r="B156" s="10" t="str">
        <x:v>I2-029</x:v>
      </x:c>
      <x:c r="C156" s="10" t="str">
        <x:v>I2-029-F04</x:v>
      </x:c>
      <x:c r="D156" s="10" t="str">
        <x:v>RUN_01</x:v>
      </x:c>
      <x:c r="E156" s="10" t="str">
        <x:v>ORIGINAL_LEDGER</x:v>
      </x:c>
      <x:c r="F156" s="10" t="str">
        <x:v>FAIL</x:v>
      </x:c>
      <x:c r="G156" s="10" t="str">
        <x:v>FAIL</x:v>
      </x:c>
      <x:c r="H156" s="10" t="str">
        <x:v>EXECUTED</x:v>
      </x:c>
      <x:c r="I156" s="10" t="str">
        <x:v>PARSED</x:v>
      </x:c>
      <x:c r="J156" s="10" t="str">
        <x:v>GENERATION_ACCEPTED</x:v>
      </x:c>
      <x:c r="K156" s="10" t="str">
        <x:v>b07cda9c2b203e91d4e3b508211bc34b74808eac88c6061da2a580c255aaec9f</x:v>
      </x:c>
      <x:c r="L156" s="10" t="str">
        <x:v>full_repair_v2</x:v>
      </x:c>
      <x:c r="M156" s="10" t="n">
        <x:v>1</x:v>
      </x:c>
      <x:c r="N156" s="10" t="n">
        <x:v>0</x:v>
      </x:c>
      <x:c r="O156" s="10" t="n">
        <x:v>0</x:v>
      </x:c>
      <x:c r="P156" s="9" t="str">
        <x:f>'CaseReview'!U156</x:f>
        <x:v>FAIL</x:v>
      </x:c>
      <x:c r="Q156" s="9" t="n">
        <x:f>IF(AND(T156=1,G156=P156),1,0)</x:f>
        <x:v>1</x:v>
      </x:c>
      <x:c r="R156" s="9" t="n">
        <x:f>IF(AND(T156=1,G156="PASS",P156="FAIL"),1,0)</x:f>
        <x:v>0</x:v>
      </x:c>
      <x:c r="S156" s="9" t="n">
        <x:f>IF(AND(T156=1,G156="FAIL",P156="PASS"),1,0)</x:f>
        <x:v>0</x:v>
      </x:c>
      <x:c r="T156" s="9" t="n">
        <x:v>1</x:v>
      </x:c>
      <x:c r="U156" s="9" t="n">
        <x:v>6</x:v>
      </x:c>
      <x:c r="V156" s="9" t="str">
        <x:v>MVP/SHACL_GENERATION_PIPELINE/experiments/FULL_REPAIR_V2/RUN_01/runs/RUN-I2-029-20260915T094830413335Z/final/final_shape.ttl</x:v>
      </x:c>
    </x:row>
    <x:row r="157" ht="22" customHeight="1">
      <x:c r="A157" s="10" t="str">
        <x:v>V2_FALLBACK25</x:v>
      </x:c>
      <x:c r="B157" s="10" t="str">
        <x:v>I2-029</x:v>
      </x:c>
      <x:c r="C157" s="10" t="str">
        <x:v>I2-029-P01</x:v>
      </x:c>
      <x:c r="D157" s="10" t="str">
        <x:v>RUN_01</x:v>
      </x:c>
      <x:c r="E157" s="10" t="str">
        <x:v>ORIGINAL_LEDGER</x:v>
      </x:c>
      <x:c r="F157" s="10" t="str">
        <x:v>PASS</x:v>
      </x:c>
      <x:c r="G157" s="10" t="str">
        <x:v>PASS</x:v>
      </x:c>
      <x:c r="H157" s="10" t="str">
        <x:v>EXECUTED</x:v>
      </x:c>
      <x:c r="I157" s="10" t="str">
        <x:v>PARSED</x:v>
      </x:c>
      <x:c r="J157" s="10" t="str">
        <x:v>GENERATION_ACCEPTED</x:v>
      </x:c>
      <x:c r="K157" s="10" t="str">
        <x:v>b07cda9c2b203e91d4e3b508211bc34b74808eac88c6061da2a580c255aaec9f</x:v>
      </x:c>
      <x:c r="L157" s="10" t="str">
        <x:v>full_repair_v2</x:v>
      </x:c>
      <x:c r="M157" s="10" t="n">
        <x:v>1</x:v>
      </x:c>
      <x:c r="N157" s="10" t="n">
        <x:v>0</x:v>
      </x:c>
      <x:c r="O157" s="10" t="n">
        <x:v>0</x:v>
      </x:c>
      <x:c r="P157" s="9" t="str">
        <x:f>'CaseReview'!U157</x:f>
        <x:v>PASS</x:v>
      </x:c>
      <x:c r="Q157" s="9" t="n">
        <x:f>IF(AND(T157=1,G157=P157),1,0)</x:f>
        <x:v>1</x:v>
      </x:c>
      <x:c r="R157" s="9" t="n">
        <x:f>IF(AND(T157=1,G157="PASS",P157="FAIL"),1,0)</x:f>
        <x:v>0</x:v>
      </x:c>
      <x:c r="S157" s="9" t="n">
        <x:f>IF(AND(T157=1,G157="FAIL",P157="PASS"),1,0)</x:f>
        <x:v>0</x:v>
      </x:c>
      <x:c r="T157" s="9" t="n">
        <x:v>1</x:v>
      </x:c>
      <x:c r="U157" s="9" t="n">
        <x:v>6</x:v>
      </x:c>
      <x:c r="V157" s="9" t="str">
        <x:v>MVP/SHACL_GENERATION_PIPELINE/experiments/FULL_REPAIR_V2/RUN_01/runs/RUN-I2-029-20260915T094830413335Z/final/final_shape.ttl</x:v>
      </x:c>
    </x:row>
    <x:row r="158" ht="22" customHeight="1">
      <x:c r="A158" s="10" t="str">
        <x:v>V2_FALLBACK25</x:v>
      </x:c>
      <x:c r="B158" s="10" t="str">
        <x:v>I2-029</x:v>
      </x:c>
      <x:c r="C158" s="10" t="str">
        <x:v>I2-029-P02</x:v>
      </x:c>
      <x:c r="D158" s="10" t="str">
        <x:v>RUN_01</x:v>
      </x:c>
      <x:c r="E158" s="10" t="str">
        <x:v>ORIGINAL_LEDGER</x:v>
      </x:c>
      <x:c r="F158" s="10" t="str">
        <x:v>PASS</x:v>
      </x:c>
      <x:c r="G158" s="10" t="str">
        <x:v>PASS</x:v>
      </x:c>
      <x:c r="H158" s="10" t="str">
        <x:v>EXECUTED</x:v>
      </x:c>
      <x:c r="I158" s="10" t="str">
        <x:v>PARSED</x:v>
      </x:c>
      <x:c r="J158" s="10" t="str">
        <x:v>GENERATION_ACCEPTED</x:v>
      </x:c>
      <x:c r="K158" s="10" t="str">
        <x:v>b07cda9c2b203e91d4e3b508211bc34b74808eac88c6061da2a580c255aaec9f</x:v>
      </x:c>
      <x:c r="L158" s="10" t="str">
        <x:v>full_repair_v2</x:v>
      </x:c>
      <x:c r="M158" s="10" t="n">
        <x:v>1</x:v>
      </x:c>
      <x:c r="N158" s="10" t="n">
        <x:v>0</x:v>
      </x:c>
      <x:c r="O158" s="10" t="n">
        <x:v>0</x:v>
      </x:c>
      <x:c r="P158" s="9" t="str">
        <x:f>'CaseReview'!U158</x:f>
        <x:v>PASS</x:v>
      </x:c>
      <x:c r="Q158" s="9" t="n">
        <x:f>IF(AND(T158=1,G158=P158),1,0)</x:f>
        <x:v>1</x:v>
      </x:c>
      <x:c r="R158" s="9" t="n">
        <x:f>IF(AND(T158=1,G158="PASS",P158="FAIL"),1,0)</x:f>
        <x:v>0</x:v>
      </x:c>
      <x:c r="S158" s="9" t="n">
        <x:f>IF(AND(T158=1,G158="FAIL",P158="PASS"),1,0)</x:f>
        <x:v>0</x:v>
      </x:c>
      <x:c r="T158" s="9" t="n">
        <x:v>1</x:v>
      </x:c>
      <x:c r="U158" s="9" t="n">
        <x:v>6</x:v>
      </x:c>
      <x:c r="V158" s="9" t="str">
        <x:v>MVP/SHACL_GENERATION_PIPELINE/experiments/FULL_REPAIR_V2/RUN_01/runs/RUN-I2-029-20260915T094830413335Z/final/final_shape.ttl</x:v>
      </x:c>
    </x:row>
    <x:row r="159" ht="22" customHeight="1">
      <x:c r="A159" s="10" t="str">
        <x:v>V2_FALLBACK25</x:v>
      </x:c>
      <x:c r="B159" s="10" t="str">
        <x:v>I2-030</x:v>
      </x:c>
      <x:c r="C159" s="10" t="str">
        <x:v>I2-030-F01</x:v>
      </x:c>
      <x:c r="D159" s="10" t="str">
        <x:v>RUN_01</x:v>
      </x:c>
      <x:c r="E159" s="10" t="str">
        <x:v>REJECTED_ATTEMPT_04</x:v>
      </x:c>
      <x:c r="F159" s="10" t="str">
        <x:v>FAIL</x:v>
      </x:c>
      <x:c r="G159" s="10" t="str">
        <x:v>FAIL</x:v>
      </x:c>
      <x:c r="H159" s="10" t="str">
        <x:v>EXECUTED</x:v>
      </x:c>
      <x:c r="I159" s="10" t="str">
        <x:v>PARSED</x:v>
      </x:c>
      <x:c r="J159" s="10" t="str">
        <x:v>MAX_ATTEMPTS_REACHED</x:v>
      </x:c>
      <x:c r="K159" s="10" t="str">
        <x:v>16a3f56706325916a672e47a39ab1e725c819e4379b83c706c06750eb5f166b8</x:v>
      </x:c>
      <x:c r="L159" s="10" t="str">
        <x:v>rejected_attempt4</x:v>
      </x:c>
      <x:c r="M159" s="10" t="n">
        <x:v>1</x:v>
      </x:c>
      <x:c r="N159" s="10" t="n">
        <x:v>0</x:v>
      </x:c>
      <x:c r="O159" s="10" t="n">
        <x:v>0</x:v>
      </x:c>
      <x:c r="P159" s="9" t="str">
        <x:f>'CaseReview'!U159</x:f>
        <x:v>FAIL</x:v>
      </x:c>
      <x:c r="Q159" s="9" t="n">
        <x:f>IF(AND(T159=1,G159=P159),1,0)</x:f>
        <x:v>1</x:v>
      </x:c>
      <x:c r="R159" s="9" t="n">
        <x:f>IF(AND(T159=1,G159="PASS",P159="FAIL"),1,0)</x:f>
        <x:v>0</x:v>
      </x:c>
      <x:c r="S159" s="9" t="n">
        <x:f>IF(AND(T159=1,G159="FAIL",P159="PASS"),1,0)</x:f>
        <x:v>0</x:v>
      </x:c>
      <x:c r="T159" s="9" t="n">
        <x:v>1</x:v>
      </x:c>
      <x:c r="U159" s="9" t="n">
        <x:v>9</x:v>
      </x:c>
      <x:c r="V159" s="9" t="str">
        <x:v>MVP/SHACL_GENERATION_PIPELINE/experiments/FULL_REPAIR_V2/RUN_01/runs/RUN-I2-030-20260915T094908115857Z/artifacts/attempt_04/candidate_shape.ttl</x:v>
      </x:c>
    </x:row>
    <x:row r="160" ht="22" customHeight="1">
      <x:c r="A160" s="10" t="str">
        <x:v>V2_FALLBACK25</x:v>
      </x:c>
      <x:c r="B160" s="10" t="str">
        <x:v>I2-030</x:v>
      </x:c>
      <x:c r="C160" s="10" t="str">
        <x:v>I2-030-F02</x:v>
      </x:c>
      <x:c r="D160" s="10" t="str">
        <x:v>RUN_01</x:v>
      </x:c>
      <x:c r="E160" s="10" t="str">
        <x:v>REJECTED_ATTEMPT_04</x:v>
      </x:c>
      <x:c r="F160" s="10" t="str">
        <x:v>FAIL</x:v>
      </x:c>
      <x:c r="G160" s="10" t="str">
        <x:v>FAIL</x:v>
      </x:c>
      <x:c r="H160" s="10" t="str">
        <x:v>EXECUTED</x:v>
      </x:c>
      <x:c r="I160" s="10" t="str">
        <x:v>PARSED</x:v>
      </x:c>
      <x:c r="J160" s="10" t="str">
        <x:v>MAX_ATTEMPTS_REACHED</x:v>
      </x:c>
      <x:c r="K160" s="10" t="str">
        <x:v>16a3f56706325916a672e47a39ab1e725c819e4379b83c706c06750eb5f166b8</x:v>
      </x:c>
      <x:c r="L160" s="10" t="str">
        <x:v>rejected_attempt4</x:v>
      </x:c>
      <x:c r="M160" s="10" t="n">
        <x:v>1</x:v>
      </x:c>
      <x:c r="N160" s="10" t="n">
        <x:v>0</x:v>
      </x:c>
      <x:c r="O160" s="10" t="n">
        <x:v>0</x:v>
      </x:c>
      <x:c r="P160" s="9" t="str">
        <x:f>'CaseReview'!U160</x:f>
        <x:v>FAIL</x:v>
      </x:c>
      <x:c r="Q160" s="9" t="n">
        <x:f>IF(AND(T160=1,G160=P160),1,0)</x:f>
        <x:v>1</x:v>
      </x:c>
      <x:c r="R160" s="9" t="n">
        <x:f>IF(AND(T160=1,G160="PASS",P160="FAIL"),1,0)</x:f>
        <x:v>0</x:v>
      </x:c>
      <x:c r="S160" s="9" t="n">
        <x:f>IF(AND(T160=1,G160="FAIL",P160="PASS"),1,0)</x:f>
        <x:v>0</x:v>
      </x:c>
      <x:c r="T160" s="9" t="n">
        <x:v>1</x:v>
      </x:c>
      <x:c r="U160" s="9" t="n">
        <x:v>9</x:v>
      </x:c>
      <x:c r="V160" s="9" t="str">
        <x:v>MVP/SHACL_GENERATION_PIPELINE/experiments/FULL_REPAIR_V2/RUN_01/runs/RUN-I2-030-20260915T094908115857Z/artifacts/attempt_04/candidate_shape.ttl</x:v>
      </x:c>
    </x:row>
    <x:row r="161" ht="22" customHeight="1">
      <x:c r="A161" s="10" t="str">
        <x:v>V2_FALLBACK25</x:v>
      </x:c>
      <x:c r="B161" s="10" t="str">
        <x:v>I2-030</x:v>
      </x:c>
      <x:c r="C161" s="10" t="str">
        <x:v>I2-030-F03</x:v>
      </x:c>
      <x:c r="D161" s="10" t="str">
        <x:v>RUN_01</x:v>
      </x:c>
      <x:c r="E161" s="10" t="str">
        <x:v>REJECTED_ATTEMPT_04</x:v>
      </x:c>
      <x:c r="F161" s="10" t="str">
        <x:v>FAIL</x:v>
      </x:c>
      <x:c r="G161" s="10" t="str">
        <x:v>FAIL</x:v>
      </x:c>
      <x:c r="H161" s="10" t="str">
        <x:v>EXECUTED</x:v>
      </x:c>
      <x:c r="I161" s="10" t="str">
        <x:v>PARSED</x:v>
      </x:c>
      <x:c r="J161" s="10" t="str">
        <x:v>MAX_ATTEMPTS_REACHED</x:v>
      </x:c>
      <x:c r="K161" s="10" t="str">
        <x:v>16a3f56706325916a672e47a39ab1e725c819e4379b83c706c06750eb5f166b8</x:v>
      </x:c>
      <x:c r="L161" s="10" t="str">
        <x:v>rejected_attempt4</x:v>
      </x:c>
      <x:c r="M161" s="10" t="n">
        <x:v>1</x:v>
      </x:c>
      <x:c r="N161" s="10" t="n">
        <x:v>0</x:v>
      </x:c>
      <x:c r="O161" s="10" t="n">
        <x:v>0</x:v>
      </x:c>
      <x:c r="P161" s="9" t="str">
        <x:f>'CaseReview'!U161</x:f>
        <x:v>FAIL</x:v>
      </x:c>
      <x:c r="Q161" s="9" t="n">
        <x:f>IF(AND(T161=1,G161=P161),1,0)</x:f>
        <x:v>1</x:v>
      </x:c>
      <x:c r="R161" s="9" t="n">
        <x:f>IF(AND(T161=1,G161="PASS",P161="FAIL"),1,0)</x:f>
        <x:v>0</x:v>
      </x:c>
      <x:c r="S161" s="9" t="n">
        <x:f>IF(AND(T161=1,G161="FAIL",P161="PASS"),1,0)</x:f>
        <x:v>0</x:v>
      </x:c>
      <x:c r="T161" s="9" t="n">
        <x:v>1</x:v>
      </x:c>
      <x:c r="U161" s="9" t="n">
        <x:v>9</x:v>
      </x:c>
      <x:c r="V161" s="9" t="str">
        <x:v>MVP/SHACL_GENERATION_PIPELINE/experiments/FULL_REPAIR_V2/RUN_01/runs/RUN-I2-030-20260915T094908115857Z/artifacts/attempt_04/candidate_shape.ttl</x:v>
      </x:c>
    </x:row>
    <x:row r="162" ht="22" customHeight="1">
      <x:c r="A162" s="10" t="str">
        <x:v>V2_FALLBACK25</x:v>
      </x:c>
      <x:c r="B162" s="10" t="str">
        <x:v>I2-030</x:v>
      </x:c>
      <x:c r="C162" s="10" t="str">
        <x:v>I2-030-F04</x:v>
      </x:c>
      <x:c r="D162" s="10" t="str">
        <x:v>RUN_01</x:v>
      </x:c>
      <x:c r="E162" s="10" t="str">
        <x:v>REJECTED_ATTEMPT_04</x:v>
      </x:c>
      <x:c r="F162" s="10" t="str">
        <x:v>FAIL</x:v>
      </x:c>
      <x:c r="G162" s="10" t="str">
        <x:v>FAIL</x:v>
      </x:c>
      <x:c r="H162" s="10" t="str">
        <x:v>EXECUTED</x:v>
      </x:c>
      <x:c r="I162" s="10" t="str">
        <x:v>PARSED</x:v>
      </x:c>
      <x:c r="J162" s="10" t="str">
        <x:v>MAX_ATTEMPTS_REACHED</x:v>
      </x:c>
      <x:c r="K162" s="10" t="str">
        <x:v>16a3f56706325916a672e47a39ab1e725c819e4379b83c706c06750eb5f166b8</x:v>
      </x:c>
      <x:c r="L162" s="10" t="str">
        <x:v>rejected_attempt4</x:v>
      </x:c>
      <x:c r="M162" s="10" t="n">
        <x:v>1</x:v>
      </x:c>
      <x:c r="N162" s="10" t="n">
        <x:v>0</x:v>
      </x:c>
      <x:c r="O162" s="10" t="n">
        <x:v>0</x:v>
      </x:c>
      <x:c r="P162" s="9" t="str">
        <x:f>'CaseReview'!U162</x:f>
        <x:v>FAIL</x:v>
      </x:c>
      <x:c r="Q162" s="9" t="n">
        <x:f>IF(AND(T162=1,G162=P162),1,0)</x:f>
        <x:v>1</x:v>
      </x:c>
      <x:c r="R162" s="9" t="n">
        <x:f>IF(AND(T162=1,G162="PASS",P162="FAIL"),1,0)</x:f>
        <x:v>0</x:v>
      </x:c>
      <x:c r="S162" s="9" t="n">
        <x:f>IF(AND(T162=1,G162="FAIL",P162="PASS"),1,0)</x:f>
        <x:v>0</x:v>
      </x:c>
      <x:c r="T162" s="9" t="n">
        <x:v>1</x:v>
      </x:c>
      <x:c r="U162" s="9" t="n">
        <x:v>9</x:v>
      </x:c>
      <x:c r="V162" s="9" t="str">
        <x:v>MVP/SHACL_GENERATION_PIPELINE/experiments/FULL_REPAIR_V2/RUN_01/runs/RUN-I2-030-20260915T094908115857Z/artifacts/attempt_04/candidate_shape.ttl</x:v>
      </x:c>
    </x:row>
    <x:row r="163" ht="22" customHeight="1">
      <x:c r="A163" s="10" t="str">
        <x:v>V2_FALLBACK25</x:v>
      </x:c>
      <x:c r="B163" s="10" t="str">
        <x:v>I2-030</x:v>
      </x:c>
      <x:c r="C163" s="10" t="str">
        <x:v>I2-030-F05</x:v>
      </x:c>
      <x:c r="D163" s="10" t="str">
        <x:v>RUN_01</x:v>
      </x:c>
      <x:c r="E163" s="10" t="str">
        <x:v>REJECTED_ATTEMPT_04</x:v>
      </x:c>
      <x:c r="F163" s="10" t="str">
        <x:v>FAIL</x:v>
      </x:c>
      <x:c r="G163" s="10" t="str">
        <x:v>FAIL</x:v>
      </x:c>
      <x:c r="H163" s="10" t="str">
        <x:v>EXECUTED</x:v>
      </x:c>
      <x:c r="I163" s="10" t="str">
        <x:v>PARSED</x:v>
      </x:c>
      <x:c r="J163" s="10" t="str">
        <x:v>MAX_ATTEMPTS_REACHED</x:v>
      </x:c>
      <x:c r="K163" s="10" t="str">
        <x:v>16a3f56706325916a672e47a39ab1e725c819e4379b83c706c06750eb5f166b8</x:v>
      </x:c>
      <x:c r="L163" s="10" t="str">
        <x:v>rejected_attempt4</x:v>
      </x:c>
      <x:c r="M163" s="10" t="n">
        <x:v>1</x:v>
      </x:c>
      <x:c r="N163" s="10" t="n">
        <x:v>0</x:v>
      </x:c>
      <x:c r="O163" s="10" t="n">
        <x:v>0</x:v>
      </x:c>
      <x:c r="P163" s="9" t="str">
        <x:f>'CaseReview'!U163</x:f>
        <x:v>FAIL</x:v>
      </x:c>
      <x:c r="Q163" s="9" t="n">
        <x:f>IF(AND(T163=1,G163=P163),1,0)</x:f>
        <x:v>1</x:v>
      </x:c>
      <x:c r="R163" s="9" t="n">
        <x:f>IF(AND(T163=1,G163="PASS",P163="FAIL"),1,0)</x:f>
        <x:v>0</x:v>
      </x:c>
      <x:c r="S163" s="9" t="n">
        <x:f>IF(AND(T163=1,G163="FAIL",P163="PASS"),1,0)</x:f>
        <x:v>0</x:v>
      </x:c>
      <x:c r="T163" s="9" t="n">
        <x:v>1</x:v>
      </x:c>
      <x:c r="U163" s="9" t="n">
        <x:v>9</x:v>
      </x:c>
      <x:c r="V163" s="9" t="str">
        <x:v>MVP/SHACL_GENERATION_PIPELINE/experiments/FULL_REPAIR_V2/RUN_01/runs/RUN-I2-030-20260915T094908115857Z/artifacts/attempt_04/candidate_shape.ttl</x:v>
      </x:c>
    </x:row>
    <x:row r="164" ht="22" customHeight="1">
      <x:c r="A164" s="10" t="str">
        <x:v>V2_FALLBACK25</x:v>
      </x:c>
      <x:c r="B164" s="10" t="str">
        <x:v>I2-030</x:v>
      </x:c>
      <x:c r="C164" s="10" t="str">
        <x:v>I2-030-F06</x:v>
      </x:c>
      <x:c r="D164" s="10" t="str">
        <x:v>RUN_01</x:v>
      </x:c>
      <x:c r="E164" s="10" t="str">
        <x:v>REJECTED_ATTEMPT_04</x:v>
      </x:c>
      <x:c r="F164" s="10" t="str">
        <x:v>FAIL</x:v>
      </x:c>
      <x:c r="G164" s="10" t="str">
        <x:v>FAIL</x:v>
      </x:c>
      <x:c r="H164" s="10" t="str">
        <x:v>EXECUTED</x:v>
      </x:c>
      <x:c r="I164" s="10" t="str">
        <x:v>PARSED</x:v>
      </x:c>
      <x:c r="J164" s="10" t="str">
        <x:v>MAX_ATTEMPTS_REACHED</x:v>
      </x:c>
      <x:c r="K164" s="10" t="str">
        <x:v>16a3f56706325916a672e47a39ab1e725c819e4379b83c706c06750eb5f166b8</x:v>
      </x:c>
      <x:c r="L164" s="10" t="str">
        <x:v>rejected_attempt4</x:v>
      </x:c>
      <x:c r="M164" s="10" t="n">
        <x:v>1</x:v>
      </x:c>
      <x:c r="N164" s="10" t="n">
        <x:v>0</x:v>
      </x:c>
      <x:c r="O164" s="10" t="n">
        <x:v>0</x:v>
      </x:c>
      <x:c r="P164" s="9" t="str">
        <x:f>'CaseReview'!U164</x:f>
        <x:v>FAIL</x:v>
      </x:c>
      <x:c r="Q164" s="9" t="n">
        <x:f>IF(AND(T164=1,G164=P164),1,0)</x:f>
        <x:v>1</x:v>
      </x:c>
      <x:c r="R164" s="9" t="n">
        <x:f>IF(AND(T164=1,G164="PASS",P164="FAIL"),1,0)</x:f>
        <x:v>0</x:v>
      </x:c>
      <x:c r="S164" s="9" t="n">
        <x:f>IF(AND(T164=1,G164="FAIL",P164="PASS"),1,0)</x:f>
        <x:v>0</x:v>
      </x:c>
      <x:c r="T164" s="9" t="n">
        <x:v>1</x:v>
      </x:c>
      <x:c r="U164" s="9" t="n">
        <x:v>9</x:v>
      </x:c>
      <x:c r="V164" s="9" t="str">
        <x:v>MVP/SHACL_GENERATION_PIPELINE/experiments/FULL_REPAIR_V2/RUN_01/runs/RUN-I2-030-20260915T094908115857Z/artifacts/attempt_04/candidate_shape.ttl</x:v>
      </x:c>
    </x:row>
    <x:row r="165" ht="22" customHeight="1">
      <x:c r="A165" s="10" t="str">
        <x:v>V2_FALLBACK25</x:v>
      </x:c>
      <x:c r="B165" s="10" t="str">
        <x:v>I2-030</x:v>
      </x:c>
      <x:c r="C165" s="10" t="str">
        <x:v>I2-030-F07</x:v>
      </x:c>
      <x:c r="D165" s="10" t="str">
        <x:v>RUN_01</x:v>
      </x:c>
      <x:c r="E165" s="10" t="str">
        <x:v>REJECTED_ATTEMPT_04</x:v>
      </x:c>
      <x:c r="F165" s="10" t="str">
        <x:v>FAIL</x:v>
      </x:c>
      <x:c r="G165" s="10" t="str">
        <x:v>FAIL</x:v>
      </x:c>
      <x:c r="H165" s="10" t="str">
        <x:v>EXECUTED</x:v>
      </x:c>
      <x:c r="I165" s="10" t="str">
        <x:v>PARSED</x:v>
      </x:c>
      <x:c r="J165" s="10" t="str">
        <x:v>MAX_ATTEMPTS_REACHED</x:v>
      </x:c>
      <x:c r="K165" s="10" t="str">
        <x:v>16a3f56706325916a672e47a39ab1e725c819e4379b83c706c06750eb5f166b8</x:v>
      </x:c>
      <x:c r="L165" s="10" t="str">
        <x:v>rejected_attempt4</x:v>
      </x:c>
      <x:c r="M165" s="10" t="n">
        <x:v>1</x:v>
      </x:c>
      <x:c r="N165" s="10" t="n">
        <x:v>0</x:v>
      </x:c>
      <x:c r="O165" s="10" t="n">
        <x:v>0</x:v>
      </x:c>
      <x:c r="P165" s="9" t="str">
        <x:f>'CaseReview'!U165</x:f>
        <x:v>FAIL</x:v>
      </x:c>
      <x:c r="Q165" s="9" t="n">
        <x:f>IF(AND(T165=1,G165=P165),1,0)</x:f>
        <x:v>1</x:v>
      </x:c>
      <x:c r="R165" s="9" t="n">
        <x:f>IF(AND(T165=1,G165="PASS",P165="FAIL"),1,0)</x:f>
        <x:v>0</x:v>
      </x:c>
      <x:c r="S165" s="9" t="n">
        <x:f>IF(AND(T165=1,G165="FAIL",P165="PASS"),1,0)</x:f>
        <x:v>0</x:v>
      </x:c>
      <x:c r="T165" s="9" t="n">
        <x:v>1</x:v>
      </x:c>
      <x:c r="U165" s="9" t="n">
        <x:v>9</x:v>
      </x:c>
      <x:c r="V165" s="9" t="str">
        <x:v>MVP/SHACL_GENERATION_PIPELINE/experiments/FULL_REPAIR_V2/RUN_01/runs/RUN-I2-030-20260915T094908115857Z/artifacts/attempt_04/candidate_shape.ttl</x:v>
      </x:c>
    </x:row>
    <x:row r="166" ht="22" customHeight="1">
      <x:c r="A166" s="10" t="str">
        <x:v>V2_FALLBACK25</x:v>
      </x:c>
      <x:c r="B166" s="10" t="str">
        <x:v>I2-030</x:v>
      </x:c>
      <x:c r="C166" s="10" t="str">
        <x:v>I2-030-P01</x:v>
      </x:c>
      <x:c r="D166" s="10" t="str">
        <x:v>RUN_01</x:v>
      </x:c>
      <x:c r="E166" s="10" t="str">
        <x:v>REJECTED_ATTEMPT_04</x:v>
      </x:c>
      <x:c r="F166" s="10" t="str">
        <x:v>PASS</x:v>
      </x:c>
      <x:c r="G166" s="10" t="str">
        <x:v>FAIL</x:v>
      </x:c>
      <x:c r="H166" s="10" t="str">
        <x:v>EXECUTED</x:v>
      </x:c>
      <x:c r="I166" s="10" t="str">
        <x:v>PARSED</x:v>
      </x:c>
      <x:c r="J166" s="10" t="str">
        <x:v>MAX_ATTEMPTS_REACHED</x:v>
      </x:c>
      <x:c r="K166" s="10" t="str">
        <x:v>16a3f56706325916a672e47a39ab1e725c819e4379b83c706c06750eb5f166b8</x:v>
      </x:c>
      <x:c r="L166" s="10" t="str">
        <x:v>rejected_attempt4</x:v>
      </x:c>
      <x:c r="M166" s="10" t="n">
        <x:v>0</x:v>
      </x:c>
      <x:c r="N166" s="10" t="n">
        <x:v>0</x:v>
      </x:c>
      <x:c r="O166" s="10" t="n">
        <x:v>1</x:v>
      </x:c>
      <x:c r="P166" s="9" t="str">
        <x:f>'CaseReview'!U166</x:f>
        <x:v>PASS</x:v>
      </x:c>
      <x:c r="Q166" s="9" t="n">
        <x:f>IF(AND(T166=1,G166=P166),1,0)</x:f>
        <x:v>0</x:v>
      </x:c>
      <x:c r="R166" s="9" t="n">
        <x:f>IF(AND(T166=1,G166="PASS",P166="FAIL"),1,0)</x:f>
        <x:v>0</x:v>
      </x:c>
      <x:c r="S166" s="9" t="n">
        <x:f>IF(AND(T166=1,G166="FAIL",P166="PASS"),1,0)</x:f>
        <x:v>1</x:v>
      </x:c>
      <x:c r="T166" s="9" t="n">
        <x:v>1</x:v>
      </x:c>
      <x:c r="U166" s="9" t="n">
        <x:v>9</x:v>
      </x:c>
      <x:c r="V166" s="9" t="str">
        <x:v>MVP/SHACL_GENERATION_PIPELINE/experiments/FULL_REPAIR_V2/RUN_01/runs/RUN-I2-030-20260915T094908115857Z/artifacts/attempt_04/candidate_shape.ttl</x:v>
      </x:c>
    </x:row>
    <x:row r="167" ht="22" customHeight="1">
      <x:c r="A167" s="10" t="str">
        <x:v>V2_FALLBACK25</x:v>
      </x:c>
      <x:c r="B167" s="10" t="str">
        <x:v>I2-030</x:v>
      </x:c>
      <x:c r="C167" s="10" t="str">
        <x:v>I2-030-P02</x:v>
      </x:c>
      <x:c r="D167" s="10" t="str">
        <x:v>RUN_01</x:v>
      </x:c>
      <x:c r="E167" s="10" t="str">
        <x:v>REJECTED_ATTEMPT_04</x:v>
      </x:c>
      <x:c r="F167" s="10" t="str">
        <x:v>PASS</x:v>
      </x:c>
      <x:c r="G167" s="10" t="str">
        <x:v>FAIL</x:v>
      </x:c>
      <x:c r="H167" s="10" t="str">
        <x:v>EXECUTED</x:v>
      </x:c>
      <x:c r="I167" s="10" t="str">
        <x:v>PARSED</x:v>
      </x:c>
      <x:c r="J167" s="10" t="str">
        <x:v>MAX_ATTEMPTS_REACHED</x:v>
      </x:c>
      <x:c r="K167" s="10" t="str">
        <x:v>16a3f56706325916a672e47a39ab1e725c819e4379b83c706c06750eb5f166b8</x:v>
      </x:c>
      <x:c r="L167" s="10" t="str">
        <x:v>rejected_attempt4</x:v>
      </x:c>
      <x:c r="M167" s="10" t="n">
        <x:v>0</x:v>
      </x:c>
      <x:c r="N167" s="10" t="n">
        <x:v>0</x:v>
      </x:c>
      <x:c r="O167" s="10" t="n">
        <x:v>1</x:v>
      </x:c>
      <x:c r="P167" s="9" t="str">
        <x:f>'CaseReview'!U167</x:f>
        <x:v>PASS</x:v>
      </x:c>
      <x:c r="Q167" s="9" t="n">
        <x:f>IF(AND(T167=1,G167=P167),1,0)</x:f>
        <x:v>0</x:v>
      </x:c>
      <x:c r="R167" s="9" t="n">
        <x:f>IF(AND(T167=1,G167="PASS",P167="FAIL"),1,0)</x:f>
        <x:v>0</x:v>
      </x:c>
      <x:c r="S167" s="9" t="n">
        <x:f>IF(AND(T167=1,G167="FAIL",P167="PASS"),1,0)</x:f>
        <x:v>1</x:v>
      </x:c>
      <x:c r="T167" s="9" t="n">
        <x:v>1</x:v>
      </x:c>
      <x:c r="U167" s="9" t="n">
        <x:v>9</x:v>
      </x:c>
      <x:c r="V167" s="9" t="str">
        <x:v>MVP/SHACL_GENERATION_PIPELINE/experiments/FULL_REPAIR_V2/RUN_01/runs/RUN-I2-030-20260915T094908115857Z/artifacts/attempt_04/candidate_shape.ttl</x:v>
      </x:c>
    </x:row>
    <x:row r="168" ht="22" customHeight="1">
      <x:c r="A168" s="10" t="str">
        <x:v>V2_FALLBACK25</x:v>
      </x:c>
      <x:c r="B168" s="10" t="str">
        <x:v>I2-031</x:v>
      </x:c>
      <x:c r="C168" s="10" t="str">
        <x:v>I2-031-F01</x:v>
      </x:c>
      <x:c r="D168" s="10" t="str">
        <x:v>RUN_01</x:v>
      </x:c>
      <x:c r="E168" s="10" t="str">
        <x:v>REJECTED_ATTEMPT_04</x:v>
      </x:c>
      <x:c r="F168" s="10" t="str">
        <x:v>FAIL</x:v>
      </x:c>
      <x:c r="G168" s="10" t="str">
        <x:v>FAIL</x:v>
      </x:c>
      <x:c r="H168" s="10" t="str">
        <x:v>EXECUTED</x:v>
      </x:c>
      <x:c r="I168" s="10" t="str">
        <x:v>PARSED</x:v>
      </x:c>
      <x:c r="J168" s="10" t="str">
        <x:v>MAX_ATTEMPTS_REACHED</x:v>
      </x:c>
      <x:c r="K168" s="10" t="str">
        <x:v>236e6598922a6c43a4ebb08527d6a3522cabc32bf13957cc02ce009f723f3a90</x:v>
      </x:c>
      <x:c r="L168" s="10" t="str">
        <x:v>rejected_attempt4</x:v>
      </x:c>
      <x:c r="M168" s="10" t="n">
        <x:v>1</x:v>
      </x:c>
      <x:c r="N168" s="10" t="n">
        <x:v>0</x:v>
      </x:c>
      <x:c r="O168" s="10" t="n">
        <x:v>0</x:v>
      </x:c>
      <x:c r="P168" s="9" t="str">
        <x:f>'CaseReview'!U168</x:f>
        <x:v>FAIL</x:v>
      </x:c>
      <x:c r="Q168" s="9" t="n">
        <x:f>IF(AND(T168=1,G168=P168),1,0)</x:f>
        <x:v>1</x:v>
      </x:c>
      <x:c r="R168" s="9" t="n">
        <x:f>IF(AND(T168=1,G168="PASS",P168="FAIL"),1,0)</x:f>
        <x:v>0</x:v>
      </x:c>
      <x:c r="S168" s="9" t="n">
        <x:f>IF(AND(T168=1,G168="FAIL",P168="PASS"),1,0)</x:f>
        <x:v>0</x:v>
      </x:c>
      <x:c r="T168" s="9" t="n">
        <x:v>1</x:v>
      </x:c>
      <x:c r="U168" s="9" t="n">
        <x:v>7</x:v>
      </x:c>
      <x:c r="V168" s="9" t="str">
        <x:v>MVP/SHACL_GENERATION_PIPELINE/experiments/FULL_REPAIR_V2/RUN_01/runs/RUN-I2-031-20260915T095053166117Z/artifacts/attempt_04/candidate_shape.ttl</x:v>
      </x:c>
    </x:row>
    <x:row r="169" ht="22" customHeight="1">
      <x:c r="A169" s="10" t="str">
        <x:v>V2_FALLBACK25</x:v>
      </x:c>
      <x:c r="B169" s="10" t="str">
        <x:v>I2-031</x:v>
      </x:c>
      <x:c r="C169" s="10" t="str">
        <x:v>I2-031-F02</x:v>
      </x:c>
      <x:c r="D169" s="10" t="str">
        <x:v>RUN_01</x:v>
      </x:c>
      <x:c r="E169" s="10" t="str">
        <x:v>REJECTED_ATTEMPT_04</x:v>
      </x:c>
      <x:c r="F169" s="10" t="str">
        <x:v>FAIL</x:v>
      </x:c>
      <x:c r="G169" s="10" t="str">
        <x:v>FAIL</x:v>
      </x:c>
      <x:c r="H169" s="10" t="str">
        <x:v>EXECUTED</x:v>
      </x:c>
      <x:c r="I169" s="10" t="str">
        <x:v>PARSED</x:v>
      </x:c>
      <x:c r="J169" s="10" t="str">
        <x:v>MAX_ATTEMPTS_REACHED</x:v>
      </x:c>
      <x:c r="K169" s="10" t="str">
        <x:v>236e6598922a6c43a4ebb08527d6a3522cabc32bf13957cc02ce009f723f3a90</x:v>
      </x:c>
      <x:c r="L169" s="10" t="str">
        <x:v>rejected_attempt4</x:v>
      </x:c>
      <x:c r="M169" s="10" t="n">
        <x:v>1</x:v>
      </x:c>
      <x:c r="N169" s="10" t="n">
        <x:v>0</x:v>
      </x:c>
      <x:c r="O169" s="10" t="n">
        <x:v>0</x:v>
      </x:c>
      <x:c r="P169" s="9" t="str">
        <x:f>'CaseReview'!U169</x:f>
        <x:v>FAIL</x:v>
      </x:c>
      <x:c r="Q169" s="9" t="n">
        <x:f>IF(AND(T169=1,G169=P169),1,0)</x:f>
        <x:v>1</x:v>
      </x:c>
      <x:c r="R169" s="9" t="n">
        <x:f>IF(AND(T169=1,G169="PASS",P169="FAIL"),1,0)</x:f>
        <x:v>0</x:v>
      </x:c>
      <x:c r="S169" s="9" t="n">
        <x:f>IF(AND(T169=1,G169="FAIL",P169="PASS"),1,0)</x:f>
        <x:v>0</x:v>
      </x:c>
      <x:c r="T169" s="9" t="n">
        <x:v>1</x:v>
      </x:c>
      <x:c r="U169" s="9" t="n">
        <x:v>7</x:v>
      </x:c>
      <x:c r="V169" s="9" t="str">
        <x:v>MVP/SHACL_GENERATION_PIPELINE/experiments/FULL_REPAIR_V2/RUN_01/runs/RUN-I2-031-20260915T095053166117Z/artifacts/attempt_04/candidate_shape.ttl</x:v>
      </x:c>
    </x:row>
    <x:row r="170" ht="22" customHeight="1">
      <x:c r="A170" s="10" t="str">
        <x:v>V2_FALLBACK25</x:v>
      </x:c>
      <x:c r="B170" s="10" t="str">
        <x:v>I2-031</x:v>
      </x:c>
      <x:c r="C170" s="10" t="str">
        <x:v>I2-031-F03</x:v>
      </x:c>
      <x:c r="D170" s="10" t="str">
        <x:v>RUN_01</x:v>
      </x:c>
      <x:c r="E170" s="10" t="str">
        <x:v>REJECTED_ATTEMPT_04</x:v>
      </x:c>
      <x:c r="F170" s="10" t="str">
        <x:v>FAIL</x:v>
      </x:c>
      <x:c r="G170" s="10" t="str">
        <x:v>FAIL</x:v>
      </x:c>
      <x:c r="H170" s="10" t="str">
        <x:v>EXECUTED</x:v>
      </x:c>
      <x:c r="I170" s="10" t="str">
        <x:v>PARSED</x:v>
      </x:c>
      <x:c r="J170" s="10" t="str">
        <x:v>MAX_ATTEMPTS_REACHED</x:v>
      </x:c>
      <x:c r="K170" s="10" t="str">
        <x:v>236e6598922a6c43a4ebb08527d6a3522cabc32bf13957cc02ce009f723f3a90</x:v>
      </x:c>
      <x:c r="L170" s="10" t="str">
        <x:v>rejected_attempt4</x:v>
      </x:c>
      <x:c r="M170" s="10" t="n">
        <x:v>1</x:v>
      </x:c>
      <x:c r="N170" s="10" t="n">
        <x:v>0</x:v>
      </x:c>
      <x:c r="O170" s="10" t="n">
        <x:v>0</x:v>
      </x:c>
      <x:c r="P170" s="9" t="str">
        <x:f>'CaseReview'!U170</x:f>
        <x:v>FAIL</x:v>
      </x:c>
      <x:c r="Q170" s="9" t="n">
        <x:f>IF(AND(T170=1,G170=P170),1,0)</x:f>
        <x:v>1</x:v>
      </x:c>
      <x:c r="R170" s="9" t="n">
        <x:f>IF(AND(T170=1,G170="PASS",P170="FAIL"),1,0)</x:f>
        <x:v>0</x:v>
      </x:c>
      <x:c r="S170" s="9" t="n">
        <x:f>IF(AND(T170=1,G170="FAIL",P170="PASS"),1,0)</x:f>
        <x:v>0</x:v>
      </x:c>
      <x:c r="T170" s="9" t="n">
        <x:v>1</x:v>
      </x:c>
      <x:c r="U170" s="9" t="n">
        <x:v>7</x:v>
      </x:c>
      <x:c r="V170" s="9" t="str">
        <x:v>MVP/SHACL_GENERATION_PIPELINE/experiments/FULL_REPAIR_V2/RUN_01/runs/RUN-I2-031-20260915T095053166117Z/artifacts/attempt_04/candidate_shape.ttl</x:v>
      </x:c>
    </x:row>
    <x:row r="171" ht="22" customHeight="1">
      <x:c r="A171" s="10" t="str">
        <x:v>V2_FALLBACK25</x:v>
      </x:c>
      <x:c r="B171" s="10" t="str">
        <x:v>I2-031</x:v>
      </x:c>
      <x:c r="C171" s="10" t="str">
        <x:v>I2-031-F04</x:v>
      </x:c>
      <x:c r="D171" s="10" t="str">
        <x:v>RUN_01</x:v>
      </x:c>
      <x:c r="E171" s="10" t="str">
        <x:v>REJECTED_ATTEMPT_04</x:v>
      </x:c>
      <x:c r="F171" s="10" t="str">
        <x:v>FAIL</x:v>
      </x:c>
      <x:c r="G171" s="10" t="str">
        <x:v>FAIL</x:v>
      </x:c>
      <x:c r="H171" s="10" t="str">
        <x:v>EXECUTED</x:v>
      </x:c>
      <x:c r="I171" s="10" t="str">
        <x:v>PARSED</x:v>
      </x:c>
      <x:c r="J171" s="10" t="str">
        <x:v>MAX_ATTEMPTS_REACHED</x:v>
      </x:c>
      <x:c r="K171" s="10" t="str">
        <x:v>236e6598922a6c43a4ebb08527d6a3522cabc32bf13957cc02ce009f723f3a90</x:v>
      </x:c>
      <x:c r="L171" s="10" t="str">
        <x:v>rejected_attempt4</x:v>
      </x:c>
      <x:c r="M171" s="10" t="n">
        <x:v>1</x:v>
      </x:c>
      <x:c r="N171" s="10" t="n">
        <x:v>0</x:v>
      </x:c>
      <x:c r="O171" s="10" t="n">
        <x:v>0</x:v>
      </x:c>
      <x:c r="P171" s="9" t="str">
        <x:f>'CaseReview'!U171</x:f>
        <x:v>FAIL</x:v>
      </x:c>
      <x:c r="Q171" s="9" t="n">
        <x:f>IF(AND(T171=1,G171=P171),1,0)</x:f>
        <x:v>1</x:v>
      </x:c>
      <x:c r="R171" s="9" t="n">
        <x:f>IF(AND(T171=1,G171="PASS",P171="FAIL"),1,0)</x:f>
        <x:v>0</x:v>
      </x:c>
      <x:c r="S171" s="9" t="n">
        <x:f>IF(AND(T171=1,G171="FAIL",P171="PASS"),1,0)</x:f>
        <x:v>0</x:v>
      </x:c>
      <x:c r="T171" s="9" t="n">
        <x:v>1</x:v>
      </x:c>
      <x:c r="U171" s="9" t="n">
        <x:v>7</x:v>
      </x:c>
      <x:c r="V171" s="9" t="str">
        <x:v>MVP/SHACL_GENERATION_PIPELINE/experiments/FULL_REPAIR_V2/RUN_01/runs/RUN-I2-031-20260915T095053166117Z/artifacts/attempt_04/candidate_shape.ttl</x:v>
      </x:c>
    </x:row>
    <x:row r="172" ht="22" customHeight="1">
      <x:c r="A172" s="10" t="str">
        <x:v>V2_FALLBACK25</x:v>
      </x:c>
      <x:c r="B172" s="10" t="str">
        <x:v>I2-031</x:v>
      </x:c>
      <x:c r="C172" s="10" t="str">
        <x:v>I2-031-P01</x:v>
      </x:c>
      <x:c r="D172" s="10" t="str">
        <x:v>RUN_01</x:v>
      </x:c>
      <x:c r="E172" s="10" t="str">
        <x:v>REJECTED_ATTEMPT_04</x:v>
      </x:c>
      <x:c r="F172" s="10" t="str">
        <x:v>PASS</x:v>
      </x:c>
      <x:c r="G172" s="10" t="str">
        <x:v>PASS</x:v>
      </x:c>
      <x:c r="H172" s="10" t="str">
        <x:v>EXECUTED</x:v>
      </x:c>
      <x:c r="I172" s="10" t="str">
        <x:v>PARSED</x:v>
      </x:c>
      <x:c r="J172" s="10" t="str">
        <x:v>MAX_ATTEMPTS_REACHED</x:v>
      </x:c>
      <x:c r="K172" s="10" t="str">
        <x:v>236e6598922a6c43a4ebb08527d6a3522cabc32bf13957cc02ce009f723f3a90</x:v>
      </x:c>
      <x:c r="L172" s="10" t="str">
        <x:v>rejected_attempt4</x:v>
      </x:c>
      <x:c r="M172" s="10" t="n">
        <x:v>1</x:v>
      </x:c>
      <x:c r="N172" s="10" t="n">
        <x:v>0</x:v>
      </x:c>
      <x:c r="O172" s="10" t="n">
        <x:v>0</x:v>
      </x:c>
      <x:c r="P172" s="9" t="str">
        <x:f>'CaseReview'!U172</x:f>
        <x:v>PASS</x:v>
      </x:c>
      <x:c r="Q172" s="9" t="n">
        <x:f>IF(AND(T172=1,G172=P172),1,0)</x:f>
        <x:v>1</x:v>
      </x:c>
      <x:c r="R172" s="9" t="n">
        <x:f>IF(AND(T172=1,G172="PASS",P172="FAIL"),1,0)</x:f>
        <x:v>0</x:v>
      </x:c>
      <x:c r="S172" s="9" t="n">
        <x:f>IF(AND(T172=1,G172="FAIL",P172="PASS"),1,0)</x:f>
        <x:v>0</x:v>
      </x:c>
      <x:c r="T172" s="9" t="n">
        <x:v>1</x:v>
      </x:c>
      <x:c r="U172" s="9" t="n">
        <x:v>7</x:v>
      </x:c>
      <x:c r="V172" s="9" t="str">
        <x:v>MVP/SHACL_GENERATION_PIPELINE/experiments/FULL_REPAIR_V2/RUN_01/runs/RUN-I2-031-20260915T095053166117Z/artifacts/attempt_04/candidate_shape.ttl</x:v>
      </x:c>
    </x:row>
    <x:row r="173" ht="22" customHeight="1">
      <x:c r="A173" s="10" t="str">
        <x:v>V2_FALLBACK25</x:v>
      </x:c>
      <x:c r="B173" s="10" t="str">
        <x:v>I2-031</x:v>
      </x:c>
      <x:c r="C173" s="10" t="str">
        <x:v>I2-031-P02</x:v>
      </x:c>
      <x:c r="D173" s="10" t="str">
        <x:v>RUN_01</x:v>
      </x:c>
      <x:c r="E173" s="10" t="str">
        <x:v>REJECTED_ATTEMPT_04</x:v>
      </x:c>
      <x:c r="F173" s="10" t="str">
        <x:v>PASS</x:v>
      </x:c>
      <x:c r="G173" s="10" t="str">
        <x:v>PASS</x:v>
      </x:c>
      <x:c r="H173" s="10" t="str">
        <x:v>EXECUTED</x:v>
      </x:c>
      <x:c r="I173" s="10" t="str">
        <x:v>PARSED</x:v>
      </x:c>
      <x:c r="J173" s="10" t="str">
        <x:v>MAX_ATTEMPTS_REACHED</x:v>
      </x:c>
      <x:c r="K173" s="10" t="str">
        <x:v>236e6598922a6c43a4ebb08527d6a3522cabc32bf13957cc02ce009f723f3a90</x:v>
      </x:c>
      <x:c r="L173" s="10" t="str">
        <x:v>rejected_attempt4</x:v>
      </x:c>
      <x:c r="M173" s="10" t="n">
        <x:v>1</x:v>
      </x:c>
      <x:c r="N173" s="10" t="n">
        <x:v>0</x:v>
      </x:c>
      <x:c r="O173" s="10" t="n">
        <x:v>0</x:v>
      </x:c>
      <x:c r="P173" s="9" t="str">
        <x:f>'CaseReview'!U173</x:f>
        <x:v>PASS</x:v>
      </x:c>
      <x:c r="Q173" s="9" t="n">
        <x:f>IF(AND(T173=1,G173=P173),1,0)</x:f>
        <x:v>1</x:v>
      </x:c>
      <x:c r="R173" s="9" t="n">
        <x:f>IF(AND(T173=1,G173="PASS",P173="FAIL"),1,0)</x:f>
        <x:v>0</x:v>
      </x:c>
      <x:c r="S173" s="9" t="n">
        <x:f>IF(AND(T173=1,G173="FAIL",P173="PASS"),1,0)</x:f>
        <x:v>0</x:v>
      </x:c>
      <x:c r="T173" s="9" t="n">
        <x:v>1</x:v>
      </x:c>
      <x:c r="U173" s="9" t="n">
        <x:v>7</x:v>
      </x:c>
      <x:c r="V173" s="9" t="str">
        <x:v>MVP/SHACL_GENERATION_PIPELINE/experiments/FULL_REPAIR_V2/RUN_01/runs/RUN-I2-031-20260915T095053166117Z/artifacts/attempt_04/candidate_shape.ttl</x:v>
      </x:c>
    </x:row>
    <x:row r="174" ht="22" customHeight="1">
      <x:c r="A174" s="10" t="str">
        <x:v>V2_FALLBACK25</x:v>
      </x:c>
      <x:c r="B174" s="10" t="str">
        <x:v>I2-031</x:v>
      </x:c>
      <x:c r="C174" s="10" t="str">
        <x:v>I2-031-P03</x:v>
      </x:c>
      <x:c r="D174" s="10" t="str">
        <x:v>RUN_01</x:v>
      </x:c>
      <x:c r="E174" s="10" t="str">
        <x:v>REJECTED_ATTEMPT_04</x:v>
      </x:c>
      <x:c r="F174" s="10" t="str">
        <x:v>PASS</x:v>
      </x:c>
      <x:c r="G174" s="10" t="str">
        <x:v>PASS</x:v>
      </x:c>
      <x:c r="H174" s="10" t="str">
        <x:v>EXECUTED</x:v>
      </x:c>
      <x:c r="I174" s="10" t="str">
        <x:v>PARSED</x:v>
      </x:c>
      <x:c r="J174" s="10" t="str">
        <x:v>MAX_ATTEMPTS_REACHED</x:v>
      </x:c>
      <x:c r="K174" s="10" t="str">
        <x:v>236e6598922a6c43a4ebb08527d6a3522cabc32bf13957cc02ce009f723f3a90</x:v>
      </x:c>
      <x:c r="L174" s="10" t="str">
        <x:v>rejected_attempt4</x:v>
      </x:c>
      <x:c r="M174" s="10" t="n">
        <x:v>1</x:v>
      </x:c>
      <x:c r="N174" s="10" t="n">
        <x:v>0</x:v>
      </x:c>
      <x:c r="O174" s="10" t="n">
        <x:v>0</x:v>
      </x:c>
      <x:c r="P174" s="9" t="str">
        <x:f>'CaseReview'!U174</x:f>
        <x:v>PASS</x:v>
      </x:c>
      <x:c r="Q174" s="9" t="n">
        <x:f>IF(AND(T174=1,G174=P174),1,0)</x:f>
        <x:v>1</x:v>
      </x:c>
      <x:c r="R174" s="9" t="n">
        <x:f>IF(AND(T174=1,G174="PASS",P174="FAIL"),1,0)</x:f>
        <x:v>0</x:v>
      </x:c>
      <x:c r="S174" s="9" t="n">
        <x:f>IF(AND(T174=1,G174="FAIL",P174="PASS"),1,0)</x:f>
        <x:v>0</x:v>
      </x:c>
      <x:c r="T174" s="9" t="n">
        <x:v>1</x:v>
      </x:c>
      <x:c r="U174" s="9" t="n">
        <x:v>7</x:v>
      </x:c>
      <x:c r="V174" s="9" t="str">
        <x:v>MVP/SHACL_GENERATION_PIPELINE/experiments/FULL_REPAIR_V2/RUN_01/runs/RUN-I2-031-20260915T095053166117Z/artifacts/attempt_04/candidate_shape.ttl</x:v>
      </x:c>
    </x:row>
    <x:row r="175" ht="22" customHeight="1">
      <x:c r="A175" s="10" t="str">
        <x:v>V2_FALLBACK25</x:v>
      </x:c>
      <x:c r="B175" s="10" t="str">
        <x:v>I2-032</x:v>
      </x:c>
      <x:c r="C175" s="10" t="str">
        <x:v>I2-032-F01</x:v>
      </x:c>
      <x:c r="D175" s="10" t="str">
        <x:v>RUN_01</x:v>
      </x:c>
      <x:c r="E175" s="10" t="str">
        <x:v>ORIGINAL_LEDGER</x:v>
      </x:c>
      <x:c r="F175" s="10" t="str">
        <x:v>FAIL</x:v>
      </x:c>
      <x:c r="G175" s="10" t="str">
        <x:v>FAIL</x:v>
      </x:c>
      <x:c r="H175" s="10" t="str">
        <x:v>EXECUTED</x:v>
      </x:c>
      <x:c r="I175" s="10" t="str">
        <x:v>PARSED</x:v>
      </x:c>
      <x:c r="J175" s="10" t="str">
        <x:v>GENERATION_ACCEPTED</x:v>
      </x:c>
      <x:c r="K175" s="10" t="str">
        <x:v>ddb9945d894db8b42ca45f4bf4c63c3b11c53fe99a00ebc13764308e565199fc</x:v>
      </x:c>
      <x:c r="L175" s="10" t="str">
        <x:v>full_repair_v2</x:v>
      </x:c>
      <x:c r="M175" s="10" t="n">
        <x:v>1</x:v>
      </x:c>
      <x:c r="N175" s="10" t="n">
        <x:v>0</x:v>
      </x:c>
      <x:c r="O175" s="10" t="n">
        <x:v>0</x:v>
      </x:c>
      <x:c r="P175" s="9" t="str">
        <x:f>'CaseReview'!U175</x:f>
        <x:v>FAIL</x:v>
      </x:c>
      <x:c r="Q175" s="9" t="n">
        <x:f>IF(AND(T175=1,G175=P175),1,0)</x:f>
        <x:v>1</x:v>
      </x:c>
      <x:c r="R175" s="9" t="n">
        <x:f>IF(AND(T175=1,G175="PASS",P175="FAIL"),1,0)</x:f>
        <x:v>0</x:v>
      </x:c>
      <x:c r="S175" s="9" t="n">
        <x:f>IF(AND(T175=1,G175="FAIL",P175="PASS"),1,0)</x:f>
        <x:v>0</x:v>
      </x:c>
      <x:c r="T175" s="9" t="n">
        <x:v>1</x:v>
      </x:c>
      <x:c r="U175" s="9" t="n">
        <x:v>6</x:v>
      </x:c>
      <x:c r="V175" s="9" t="str">
        <x:v>MVP/SHACL_GENERATION_PIPELINE/experiments/FULL_REPAIR_V2/RUN_01/runs/RUN-I2-032-20260915T095324113196Z/final/final_shape.ttl</x:v>
      </x:c>
    </x:row>
    <x:row r="176" ht="22" customHeight="1">
      <x:c r="A176" s="10" t="str">
        <x:v>V2_FALLBACK25</x:v>
      </x:c>
      <x:c r="B176" s="10" t="str">
        <x:v>I2-032</x:v>
      </x:c>
      <x:c r="C176" s="10" t="str">
        <x:v>I2-032-F02</x:v>
      </x:c>
      <x:c r="D176" s="10" t="str">
        <x:v>RUN_01</x:v>
      </x:c>
      <x:c r="E176" s="10" t="str">
        <x:v>ORIGINAL_LEDGER</x:v>
      </x:c>
      <x:c r="F176" s="10" t="str">
        <x:v>FAIL</x:v>
      </x:c>
      <x:c r="G176" s="10" t="str">
        <x:v>FAIL</x:v>
      </x:c>
      <x:c r="H176" s="10" t="str">
        <x:v>EXECUTED</x:v>
      </x:c>
      <x:c r="I176" s="10" t="str">
        <x:v>PARSED</x:v>
      </x:c>
      <x:c r="J176" s="10" t="str">
        <x:v>GENERATION_ACCEPTED</x:v>
      </x:c>
      <x:c r="K176" s="10" t="str">
        <x:v>ddb9945d894db8b42ca45f4bf4c63c3b11c53fe99a00ebc13764308e565199fc</x:v>
      </x:c>
      <x:c r="L176" s="10" t="str">
        <x:v>full_repair_v2</x:v>
      </x:c>
      <x:c r="M176" s="10" t="n">
        <x:v>1</x:v>
      </x:c>
      <x:c r="N176" s="10" t="n">
        <x:v>0</x:v>
      </x:c>
      <x:c r="O176" s="10" t="n">
        <x:v>0</x:v>
      </x:c>
      <x:c r="P176" s="9" t="str">
        <x:f>'CaseReview'!U176</x:f>
        <x:v>FAIL</x:v>
      </x:c>
      <x:c r="Q176" s="9" t="n">
        <x:f>IF(AND(T176=1,G176=P176),1,0)</x:f>
        <x:v>1</x:v>
      </x:c>
      <x:c r="R176" s="9" t="n">
        <x:f>IF(AND(T176=1,G176="PASS",P176="FAIL"),1,0)</x:f>
        <x:v>0</x:v>
      </x:c>
      <x:c r="S176" s="9" t="n">
        <x:f>IF(AND(T176=1,G176="FAIL",P176="PASS"),1,0)</x:f>
        <x:v>0</x:v>
      </x:c>
      <x:c r="T176" s="9" t="n">
        <x:v>1</x:v>
      </x:c>
      <x:c r="U176" s="9" t="n">
        <x:v>6</x:v>
      </x:c>
      <x:c r="V176" s="9" t="str">
        <x:v>MVP/SHACL_GENERATION_PIPELINE/experiments/FULL_REPAIR_V2/RUN_01/runs/RUN-I2-032-20260915T095324113196Z/final/final_shape.ttl</x:v>
      </x:c>
    </x:row>
    <x:row r="177" ht="22" customHeight="1">
      <x:c r="A177" s="10" t="str">
        <x:v>V2_FALLBACK25</x:v>
      </x:c>
      <x:c r="B177" s="10" t="str">
        <x:v>I2-032</x:v>
      </x:c>
      <x:c r="C177" s="10" t="str">
        <x:v>I2-032-F03</x:v>
      </x:c>
      <x:c r="D177" s="10" t="str">
        <x:v>RUN_01</x:v>
      </x:c>
      <x:c r="E177" s="10" t="str">
        <x:v>ORIGINAL_LEDGER</x:v>
      </x:c>
      <x:c r="F177" s="10" t="str">
        <x:v>FAIL</x:v>
      </x:c>
      <x:c r="G177" s="10" t="str">
        <x:v>FAIL</x:v>
      </x:c>
      <x:c r="H177" s="10" t="str">
        <x:v>EXECUTED</x:v>
      </x:c>
      <x:c r="I177" s="10" t="str">
        <x:v>PARSED</x:v>
      </x:c>
      <x:c r="J177" s="10" t="str">
        <x:v>GENERATION_ACCEPTED</x:v>
      </x:c>
      <x:c r="K177" s="10" t="str">
        <x:v>ddb9945d894db8b42ca45f4bf4c63c3b11c53fe99a00ebc13764308e565199fc</x:v>
      </x:c>
      <x:c r="L177" s="10" t="str">
        <x:v>full_repair_v2</x:v>
      </x:c>
      <x:c r="M177" s="10" t="n">
        <x:v>1</x:v>
      </x:c>
      <x:c r="N177" s="10" t="n">
        <x:v>0</x:v>
      </x:c>
      <x:c r="O177" s="10" t="n">
        <x:v>0</x:v>
      </x:c>
      <x:c r="P177" s="9" t="str">
        <x:f>'CaseReview'!U177</x:f>
        <x:v>FAIL</x:v>
      </x:c>
      <x:c r="Q177" s="9" t="n">
        <x:f>IF(AND(T177=1,G177=P177),1,0)</x:f>
        <x:v>1</x:v>
      </x:c>
      <x:c r="R177" s="9" t="n">
        <x:f>IF(AND(T177=1,G177="PASS",P177="FAIL"),1,0)</x:f>
        <x:v>0</x:v>
      </x:c>
      <x:c r="S177" s="9" t="n">
        <x:f>IF(AND(T177=1,G177="FAIL",P177="PASS"),1,0)</x:f>
        <x:v>0</x:v>
      </x:c>
      <x:c r="T177" s="9" t="n">
        <x:v>1</x:v>
      </x:c>
      <x:c r="U177" s="9" t="n">
        <x:v>6</x:v>
      </x:c>
      <x:c r="V177" s="9" t="str">
        <x:v>MVP/SHACL_GENERATION_PIPELINE/experiments/FULL_REPAIR_V2/RUN_01/runs/RUN-I2-032-20260915T095324113196Z/final/final_shape.ttl</x:v>
      </x:c>
    </x:row>
    <x:row r="178" ht="22" customHeight="1">
      <x:c r="A178" s="10" t="str">
        <x:v>V2_FALLBACK25</x:v>
      </x:c>
      <x:c r="B178" s="10" t="str">
        <x:v>I2-032</x:v>
      </x:c>
      <x:c r="C178" s="10" t="str">
        <x:v>I2-032-F04</x:v>
      </x:c>
      <x:c r="D178" s="10" t="str">
        <x:v>RUN_01</x:v>
      </x:c>
      <x:c r="E178" s="10" t="str">
        <x:v>ORIGINAL_LEDGER</x:v>
      </x:c>
      <x:c r="F178" s="10" t="str">
        <x:v>FAIL</x:v>
      </x:c>
      <x:c r="G178" s="10" t="str">
        <x:v>FAIL</x:v>
      </x:c>
      <x:c r="H178" s="10" t="str">
        <x:v>EXECUTED</x:v>
      </x:c>
      <x:c r="I178" s="10" t="str">
        <x:v>PARSED</x:v>
      </x:c>
      <x:c r="J178" s="10" t="str">
        <x:v>GENERATION_ACCEPTED</x:v>
      </x:c>
      <x:c r="K178" s="10" t="str">
        <x:v>ddb9945d894db8b42ca45f4bf4c63c3b11c53fe99a00ebc13764308e565199fc</x:v>
      </x:c>
      <x:c r="L178" s="10" t="str">
        <x:v>full_repair_v2</x:v>
      </x:c>
      <x:c r="M178" s="10" t="n">
        <x:v>1</x:v>
      </x:c>
      <x:c r="N178" s="10" t="n">
        <x:v>0</x:v>
      </x:c>
      <x:c r="O178" s="10" t="n">
        <x:v>0</x:v>
      </x:c>
      <x:c r="P178" s="9" t="str">
        <x:f>'CaseReview'!U178</x:f>
        <x:v>FAIL</x:v>
      </x:c>
      <x:c r="Q178" s="9" t="n">
        <x:f>IF(AND(T178=1,G178=P178),1,0)</x:f>
        <x:v>1</x:v>
      </x:c>
      <x:c r="R178" s="9" t="n">
        <x:f>IF(AND(T178=1,G178="PASS",P178="FAIL"),1,0)</x:f>
        <x:v>0</x:v>
      </x:c>
      <x:c r="S178" s="9" t="n">
        <x:f>IF(AND(T178=1,G178="FAIL",P178="PASS"),1,0)</x:f>
        <x:v>0</x:v>
      </x:c>
      <x:c r="T178" s="9" t="n">
        <x:v>1</x:v>
      </x:c>
      <x:c r="U178" s="9" t="n">
        <x:v>6</x:v>
      </x:c>
      <x:c r="V178" s="9" t="str">
        <x:v>MVP/SHACL_GENERATION_PIPELINE/experiments/FULL_REPAIR_V2/RUN_01/runs/RUN-I2-032-20260915T095324113196Z/final/final_shape.ttl</x:v>
      </x:c>
    </x:row>
    <x:row r="179" ht="22" customHeight="1">
      <x:c r="A179" s="10" t="str">
        <x:v>V2_FALLBACK25</x:v>
      </x:c>
      <x:c r="B179" s="10" t="str">
        <x:v>I2-032</x:v>
      </x:c>
      <x:c r="C179" s="10" t="str">
        <x:v>I2-032-P01</x:v>
      </x:c>
      <x:c r="D179" s="10" t="str">
        <x:v>RUN_01</x:v>
      </x:c>
      <x:c r="E179" s="10" t="str">
        <x:v>ORIGINAL_LEDGER</x:v>
      </x:c>
      <x:c r="F179" s="10" t="str">
        <x:v>PASS</x:v>
      </x:c>
      <x:c r="G179" s="10" t="str">
        <x:v>FAIL</x:v>
      </x:c>
      <x:c r="H179" s="10" t="str">
        <x:v>EXECUTED</x:v>
      </x:c>
      <x:c r="I179" s="10" t="str">
        <x:v>PARSED</x:v>
      </x:c>
      <x:c r="J179" s="10" t="str">
        <x:v>GENERATION_ACCEPTED</x:v>
      </x:c>
      <x:c r="K179" s="10" t="str">
        <x:v>ddb9945d894db8b42ca45f4bf4c63c3b11c53fe99a00ebc13764308e565199fc</x:v>
      </x:c>
      <x:c r="L179" s="10" t="str">
        <x:v>full_repair_v2</x:v>
      </x:c>
      <x:c r="M179" s="10" t="n">
        <x:v>0</x:v>
      </x:c>
      <x:c r="N179" s="10" t="n">
        <x:v>0</x:v>
      </x:c>
      <x:c r="O179" s="10" t="n">
        <x:v>1</x:v>
      </x:c>
      <x:c r="P179" s="9" t="str">
        <x:f>'CaseReview'!U179</x:f>
        <x:v>PASS</x:v>
      </x:c>
      <x:c r="Q179" s="9" t="n">
        <x:f>IF(AND(T179=1,G179=P179),1,0)</x:f>
        <x:v>0</x:v>
      </x:c>
      <x:c r="R179" s="9" t="n">
        <x:f>IF(AND(T179=1,G179="PASS",P179="FAIL"),1,0)</x:f>
        <x:v>0</x:v>
      </x:c>
      <x:c r="S179" s="9" t="n">
        <x:f>IF(AND(T179=1,G179="FAIL",P179="PASS"),1,0)</x:f>
        <x:v>1</x:v>
      </x:c>
      <x:c r="T179" s="9" t="n">
        <x:v>1</x:v>
      </x:c>
      <x:c r="U179" s="9" t="n">
        <x:v>6</x:v>
      </x:c>
      <x:c r="V179" s="9" t="str">
        <x:v>MVP/SHACL_GENERATION_PIPELINE/experiments/FULL_REPAIR_V2/RUN_01/runs/RUN-I2-032-20260915T095324113196Z/final/final_shape.ttl</x:v>
      </x:c>
    </x:row>
    <x:row r="180" ht="22" customHeight="1">
      <x:c r="A180" s="10" t="str">
        <x:v>V2_FALLBACK25</x:v>
      </x:c>
      <x:c r="B180" s="10" t="str">
        <x:v>I2-032</x:v>
      </x:c>
      <x:c r="C180" s="10" t="str">
        <x:v>I2-032-P02</x:v>
      </x:c>
      <x:c r="D180" s="10" t="str">
        <x:v>RUN_01</x:v>
      </x:c>
      <x:c r="E180" s="10" t="str">
        <x:v>ORIGINAL_LEDGER</x:v>
      </x:c>
      <x:c r="F180" s="10" t="str">
        <x:v>PASS</x:v>
      </x:c>
      <x:c r="G180" s="10" t="str">
        <x:v>FAIL</x:v>
      </x:c>
      <x:c r="H180" s="10" t="str">
        <x:v>EXECUTED</x:v>
      </x:c>
      <x:c r="I180" s="10" t="str">
        <x:v>PARSED</x:v>
      </x:c>
      <x:c r="J180" s="10" t="str">
        <x:v>GENERATION_ACCEPTED</x:v>
      </x:c>
      <x:c r="K180" s="10" t="str">
        <x:v>ddb9945d894db8b42ca45f4bf4c63c3b11c53fe99a00ebc13764308e565199fc</x:v>
      </x:c>
      <x:c r="L180" s="10" t="str">
        <x:v>full_repair_v2</x:v>
      </x:c>
      <x:c r="M180" s="10" t="n">
        <x:v>0</x:v>
      </x:c>
      <x:c r="N180" s="10" t="n">
        <x:v>0</x:v>
      </x:c>
      <x:c r="O180" s="10" t="n">
        <x:v>1</x:v>
      </x:c>
      <x:c r="P180" s="9" t="str">
        <x:f>'CaseReview'!U180</x:f>
        <x:v>PASS</x:v>
      </x:c>
      <x:c r="Q180" s="9" t="n">
        <x:f>IF(AND(T180=1,G180=P180),1,0)</x:f>
        <x:v>0</x:v>
      </x:c>
      <x:c r="R180" s="9" t="n">
        <x:f>IF(AND(T180=1,G180="PASS",P180="FAIL"),1,0)</x:f>
        <x:v>0</x:v>
      </x:c>
      <x:c r="S180" s="9" t="n">
        <x:f>IF(AND(T180=1,G180="FAIL",P180="PASS"),1,0)</x:f>
        <x:v>1</x:v>
      </x:c>
      <x:c r="T180" s="9" t="n">
        <x:v>1</x:v>
      </x:c>
      <x:c r="U180" s="9" t="n">
        <x:v>6</x:v>
      </x:c>
      <x:c r="V180" s="9" t="str">
        <x:v>MVP/SHACL_GENERATION_PIPELINE/experiments/FULL_REPAIR_V2/RUN_01/runs/RUN-I2-032-20260915T095324113196Z/final/final_shape.ttl</x:v>
      </x:c>
    </x:row>
    <x:row r="181" ht="22" customHeight="1">
      <x:c r="A181" s="10" t="str">
        <x:v>V2_FALLBACK25</x:v>
      </x:c>
      <x:c r="B181" s="10" t="str">
        <x:v>I2-034</x:v>
      </x:c>
      <x:c r="C181" s="10" t="str">
        <x:v>I2-034-F01</x:v>
      </x:c>
      <x:c r="D181" s="10" t="str">
        <x:v>RUN_01</x:v>
      </x:c>
      <x:c r="E181" s="10" t="str">
        <x:v>ORIGINAL_LEDGER</x:v>
      </x:c>
      <x:c r="F181" s="10" t="str">
        <x:v>FAIL</x:v>
      </x:c>
      <x:c r="G181" s="10" t="str">
        <x:v>FAIL</x:v>
      </x:c>
      <x:c r="H181" s="10" t="str">
        <x:v>EXECUTED</x:v>
      </x:c>
      <x:c r="I181" s="10" t="str">
        <x:v>PARSED</x:v>
      </x:c>
      <x:c r="J181" s="10" t="str">
        <x:v>GENERATION_ACCEPTED</x:v>
      </x:c>
      <x:c r="K181" s="10" t="str">
        <x:v>67c4ec3bf21e3cbb57b89797d327cd38c6e02846100cd04196b7311dfb140d90</x:v>
      </x:c>
      <x:c r="L181" s="10" t="str">
        <x:v>full_repair_v2</x:v>
      </x:c>
      <x:c r="M181" s="10" t="n">
        <x:v>1</x:v>
      </x:c>
      <x:c r="N181" s="10" t="n">
        <x:v>0</x:v>
      </x:c>
      <x:c r="O181" s="10" t="n">
        <x:v>0</x:v>
      </x:c>
      <x:c r="P181" s="9" t="str">
        <x:f>'CaseReview'!U181</x:f>
        <x:v>FAIL</x:v>
      </x:c>
      <x:c r="Q181" s="9" t="n">
        <x:f>IF(AND(T181=1,G181=P181),1,0)</x:f>
        <x:v>1</x:v>
      </x:c>
      <x:c r="R181" s="9" t="n">
        <x:f>IF(AND(T181=1,G181="PASS",P181="FAIL"),1,0)</x:f>
        <x:v>0</x:v>
      </x:c>
      <x:c r="S181" s="9" t="n">
        <x:f>IF(AND(T181=1,G181="FAIL",P181="PASS"),1,0)</x:f>
        <x:v>0</x:v>
      </x:c>
      <x:c r="T181" s="9" t="n">
        <x:v>1</x:v>
      </x:c>
      <x:c r="U181" s="9" t="n">
        <x:v>6</x:v>
      </x:c>
      <x:c r="V181" s="9" t="str">
        <x:v>MVP/SHACL_GENERATION_PIPELINE/experiments/FULL_REPAIR_V2/RUN_01/runs/RUN-I2-034-20260915T095614597702Z/final/final_shape.ttl</x:v>
      </x:c>
    </x:row>
    <x:row r="182" ht="22" customHeight="1">
      <x:c r="A182" s="10" t="str">
        <x:v>V2_FALLBACK25</x:v>
      </x:c>
      <x:c r="B182" s="10" t="str">
        <x:v>I2-034</x:v>
      </x:c>
      <x:c r="C182" s="10" t="str">
        <x:v>I2-034-F02</x:v>
      </x:c>
      <x:c r="D182" s="10" t="str">
        <x:v>RUN_01</x:v>
      </x:c>
      <x:c r="E182" s="10" t="str">
        <x:v>ORIGINAL_LEDGER</x:v>
      </x:c>
      <x:c r="F182" s="10" t="str">
        <x:v>FAIL</x:v>
      </x:c>
      <x:c r="G182" s="10" t="str">
        <x:v>FAIL</x:v>
      </x:c>
      <x:c r="H182" s="10" t="str">
        <x:v>EXECUTED</x:v>
      </x:c>
      <x:c r="I182" s="10" t="str">
        <x:v>PARSED</x:v>
      </x:c>
      <x:c r="J182" s="10" t="str">
        <x:v>GENERATION_ACCEPTED</x:v>
      </x:c>
      <x:c r="K182" s="10" t="str">
        <x:v>67c4ec3bf21e3cbb57b89797d327cd38c6e02846100cd04196b7311dfb140d90</x:v>
      </x:c>
      <x:c r="L182" s="10" t="str">
        <x:v>full_repair_v2</x:v>
      </x:c>
      <x:c r="M182" s="10" t="n">
        <x:v>1</x:v>
      </x:c>
      <x:c r="N182" s="10" t="n">
        <x:v>0</x:v>
      </x:c>
      <x:c r="O182" s="10" t="n">
        <x:v>0</x:v>
      </x:c>
      <x:c r="P182" s="9" t="str">
        <x:f>'CaseReview'!U182</x:f>
        <x:v>FAIL</x:v>
      </x:c>
      <x:c r="Q182" s="9" t="n">
        <x:f>IF(AND(T182=1,G182=P182),1,0)</x:f>
        <x:v>1</x:v>
      </x:c>
      <x:c r="R182" s="9" t="n">
        <x:f>IF(AND(T182=1,G182="PASS",P182="FAIL"),1,0)</x:f>
        <x:v>0</x:v>
      </x:c>
      <x:c r="S182" s="9" t="n">
        <x:f>IF(AND(T182=1,G182="FAIL",P182="PASS"),1,0)</x:f>
        <x:v>0</x:v>
      </x:c>
      <x:c r="T182" s="9" t="n">
        <x:v>1</x:v>
      </x:c>
      <x:c r="U182" s="9" t="n">
        <x:v>6</x:v>
      </x:c>
      <x:c r="V182" s="9" t="str">
        <x:v>MVP/SHACL_GENERATION_PIPELINE/experiments/FULL_REPAIR_V2/RUN_01/runs/RUN-I2-034-20260915T095614597702Z/final/final_shape.ttl</x:v>
      </x:c>
    </x:row>
    <x:row r="183" ht="22" customHeight="1">
      <x:c r="A183" s="10" t="str">
        <x:v>V2_FALLBACK25</x:v>
      </x:c>
      <x:c r="B183" s="10" t="str">
        <x:v>I2-034</x:v>
      </x:c>
      <x:c r="C183" s="10" t="str">
        <x:v>I2-034-F03</x:v>
      </x:c>
      <x:c r="D183" s="10" t="str">
        <x:v>RUN_01</x:v>
      </x:c>
      <x:c r="E183" s="10" t="str">
        <x:v>ORIGINAL_LEDGER</x:v>
      </x:c>
      <x:c r="F183" s="10" t="str">
        <x:v>FAIL</x:v>
      </x:c>
      <x:c r="G183" s="10" t="str">
        <x:v>FAIL</x:v>
      </x:c>
      <x:c r="H183" s="10" t="str">
        <x:v>EXECUTED</x:v>
      </x:c>
      <x:c r="I183" s="10" t="str">
        <x:v>PARSED</x:v>
      </x:c>
      <x:c r="J183" s="10" t="str">
        <x:v>GENERATION_ACCEPTED</x:v>
      </x:c>
      <x:c r="K183" s="10" t="str">
        <x:v>67c4ec3bf21e3cbb57b89797d327cd38c6e02846100cd04196b7311dfb140d90</x:v>
      </x:c>
      <x:c r="L183" s="10" t="str">
        <x:v>full_repair_v2</x:v>
      </x:c>
      <x:c r="M183" s="10" t="n">
        <x:v>1</x:v>
      </x:c>
      <x:c r="N183" s="10" t="n">
        <x:v>0</x:v>
      </x:c>
      <x:c r="O183" s="10" t="n">
        <x:v>0</x:v>
      </x:c>
      <x:c r="P183" s="9" t="str">
        <x:f>'CaseReview'!U183</x:f>
        <x:v>FAIL</x:v>
      </x:c>
      <x:c r="Q183" s="9" t="n">
        <x:f>IF(AND(T183=1,G183=P183),1,0)</x:f>
        <x:v>1</x:v>
      </x:c>
      <x:c r="R183" s="9" t="n">
        <x:f>IF(AND(T183=1,G183="PASS",P183="FAIL"),1,0)</x:f>
        <x:v>0</x:v>
      </x:c>
      <x:c r="S183" s="9" t="n">
        <x:f>IF(AND(T183=1,G183="FAIL",P183="PASS"),1,0)</x:f>
        <x:v>0</x:v>
      </x:c>
      <x:c r="T183" s="9" t="n">
        <x:v>1</x:v>
      </x:c>
      <x:c r="U183" s="9" t="n">
        <x:v>6</x:v>
      </x:c>
      <x:c r="V183" s="9" t="str">
        <x:v>MVP/SHACL_GENERATION_PIPELINE/experiments/FULL_REPAIR_V2/RUN_01/runs/RUN-I2-034-20260915T095614597702Z/final/final_shape.ttl</x:v>
      </x:c>
    </x:row>
    <x:row r="184" ht="22" customHeight="1">
      <x:c r="A184" s="10" t="str">
        <x:v>V2_FALLBACK25</x:v>
      </x:c>
      <x:c r="B184" s="10" t="str">
        <x:v>I2-034</x:v>
      </x:c>
      <x:c r="C184" s="10" t="str">
        <x:v>I2-034-P01</x:v>
      </x:c>
      <x:c r="D184" s="10" t="str">
        <x:v>RUN_01</x:v>
      </x:c>
      <x:c r="E184" s="10" t="str">
        <x:v>ORIGINAL_LEDGER</x:v>
      </x:c>
      <x:c r="F184" s="10" t="str">
        <x:v>PASS</x:v>
      </x:c>
      <x:c r="G184" s="10" t="str">
        <x:v>PASS</x:v>
      </x:c>
      <x:c r="H184" s="10" t="str">
        <x:v>EXECUTED</x:v>
      </x:c>
      <x:c r="I184" s="10" t="str">
        <x:v>PARSED</x:v>
      </x:c>
      <x:c r="J184" s="10" t="str">
        <x:v>GENERATION_ACCEPTED</x:v>
      </x:c>
      <x:c r="K184" s="10" t="str">
        <x:v>67c4ec3bf21e3cbb57b89797d327cd38c6e02846100cd04196b7311dfb140d90</x:v>
      </x:c>
      <x:c r="L184" s="10" t="str">
        <x:v>full_repair_v2</x:v>
      </x:c>
      <x:c r="M184" s="10" t="n">
        <x:v>1</x:v>
      </x:c>
      <x:c r="N184" s="10" t="n">
        <x:v>0</x:v>
      </x:c>
      <x:c r="O184" s="10" t="n">
        <x:v>0</x:v>
      </x:c>
      <x:c r="P184" s="9" t="str">
        <x:f>'CaseReview'!U184</x:f>
        <x:v>PASS</x:v>
      </x:c>
      <x:c r="Q184" s="9" t="n">
        <x:f>IF(AND(T184=1,G184=P184),1,0)</x:f>
        <x:v>1</x:v>
      </x:c>
      <x:c r="R184" s="9" t="n">
        <x:f>IF(AND(T184=1,G184="PASS",P184="FAIL"),1,0)</x:f>
        <x:v>0</x:v>
      </x:c>
      <x:c r="S184" s="9" t="n">
        <x:f>IF(AND(T184=1,G184="FAIL",P184="PASS"),1,0)</x:f>
        <x:v>0</x:v>
      </x:c>
      <x:c r="T184" s="9" t="n">
        <x:v>1</x:v>
      </x:c>
      <x:c r="U184" s="9" t="n">
        <x:v>6</x:v>
      </x:c>
      <x:c r="V184" s="9" t="str">
        <x:v>MVP/SHACL_GENERATION_PIPELINE/experiments/FULL_REPAIR_V2/RUN_01/runs/RUN-I2-034-20260915T095614597702Z/final/final_shape.ttl</x:v>
      </x:c>
    </x:row>
    <x:row r="185" ht="22" customHeight="1">
      <x:c r="A185" s="10" t="str">
        <x:v>V2_FALLBACK25</x:v>
      </x:c>
      <x:c r="B185" s="10" t="str">
        <x:v>I2-034</x:v>
      </x:c>
      <x:c r="C185" s="10" t="str">
        <x:v>I2-034-P02</x:v>
      </x:c>
      <x:c r="D185" s="10" t="str">
        <x:v>RUN_01</x:v>
      </x:c>
      <x:c r="E185" s="10" t="str">
        <x:v>ORIGINAL_LEDGER</x:v>
      </x:c>
      <x:c r="F185" s="10" t="str">
        <x:v>PASS</x:v>
      </x:c>
      <x:c r="G185" s="10" t="str">
        <x:v>PASS</x:v>
      </x:c>
      <x:c r="H185" s="10" t="str">
        <x:v>EXECUTED</x:v>
      </x:c>
      <x:c r="I185" s="10" t="str">
        <x:v>PARSED</x:v>
      </x:c>
      <x:c r="J185" s="10" t="str">
        <x:v>GENERATION_ACCEPTED</x:v>
      </x:c>
      <x:c r="K185" s="10" t="str">
        <x:v>67c4ec3bf21e3cbb57b89797d327cd38c6e02846100cd04196b7311dfb140d90</x:v>
      </x:c>
      <x:c r="L185" s="10" t="str">
        <x:v>full_repair_v2</x:v>
      </x:c>
      <x:c r="M185" s="10" t="n">
        <x:v>1</x:v>
      </x:c>
      <x:c r="N185" s="10" t="n">
        <x:v>0</x:v>
      </x:c>
      <x:c r="O185" s="10" t="n">
        <x:v>0</x:v>
      </x:c>
      <x:c r="P185" s="9" t="str">
        <x:f>'CaseReview'!U185</x:f>
        <x:v>PASS</x:v>
      </x:c>
      <x:c r="Q185" s="9" t="n">
        <x:f>IF(AND(T185=1,G185=P185),1,0)</x:f>
        <x:v>1</x:v>
      </x:c>
      <x:c r="R185" s="9" t="n">
        <x:f>IF(AND(T185=1,G185="PASS",P185="FAIL"),1,0)</x:f>
        <x:v>0</x:v>
      </x:c>
      <x:c r="S185" s="9" t="n">
        <x:f>IF(AND(T185=1,G185="FAIL",P185="PASS"),1,0)</x:f>
        <x:v>0</x:v>
      </x:c>
      <x:c r="T185" s="9" t="n">
        <x:v>1</x:v>
      </x:c>
      <x:c r="U185" s="9" t="n">
        <x:v>6</x:v>
      </x:c>
      <x:c r="V185" s="9" t="str">
        <x:v>MVP/SHACL_GENERATION_PIPELINE/experiments/FULL_REPAIR_V2/RUN_01/runs/RUN-I2-034-20260915T095614597702Z/final/final_shape.ttl</x:v>
      </x:c>
    </x:row>
    <x:row r="186" ht="22" customHeight="1">
      <x:c r="A186" s="10" t="str">
        <x:v>V2_FALLBACK25</x:v>
      </x:c>
      <x:c r="B186" s="10" t="str">
        <x:v>I2-034</x:v>
      </x:c>
      <x:c r="C186" s="10" t="str">
        <x:v>I2-034-P03</x:v>
      </x:c>
      <x:c r="D186" s="10" t="str">
        <x:v>RUN_01</x:v>
      </x:c>
      <x:c r="E186" s="10" t="str">
        <x:v>ORIGINAL_LEDGER</x:v>
      </x:c>
      <x:c r="F186" s="10" t="str">
        <x:v>PASS</x:v>
      </x:c>
      <x:c r="G186" s="10" t="str">
        <x:v>PASS</x:v>
      </x:c>
      <x:c r="H186" s="10" t="str">
        <x:v>EXECUTED</x:v>
      </x:c>
      <x:c r="I186" s="10" t="str">
        <x:v>PARSED</x:v>
      </x:c>
      <x:c r="J186" s="10" t="str">
        <x:v>GENERATION_ACCEPTED</x:v>
      </x:c>
      <x:c r="K186" s="10" t="str">
        <x:v>67c4ec3bf21e3cbb57b89797d327cd38c6e02846100cd04196b7311dfb140d90</x:v>
      </x:c>
      <x:c r="L186" s="10" t="str">
        <x:v>full_repair_v2</x:v>
      </x:c>
      <x:c r="M186" s="10" t="n">
        <x:v>1</x:v>
      </x:c>
      <x:c r="N186" s="10" t="n">
        <x:v>0</x:v>
      </x:c>
      <x:c r="O186" s="10" t="n">
        <x:v>0</x:v>
      </x:c>
      <x:c r="P186" s="9" t="str">
        <x:f>'CaseReview'!U186</x:f>
        <x:v>PASS</x:v>
      </x:c>
      <x:c r="Q186" s="9" t="n">
        <x:f>IF(AND(T186=1,G186=P186),1,0)</x:f>
        <x:v>1</x:v>
      </x:c>
      <x:c r="R186" s="9" t="n">
        <x:f>IF(AND(T186=1,G186="PASS",P186="FAIL"),1,0)</x:f>
        <x:v>0</x:v>
      </x:c>
      <x:c r="S186" s="9" t="n">
        <x:f>IF(AND(T186=1,G186="FAIL",P186="PASS"),1,0)</x:f>
        <x:v>0</x:v>
      </x:c>
      <x:c r="T186" s="9" t="n">
        <x:v>1</x:v>
      </x:c>
      <x:c r="U186" s="9" t="n">
        <x:v>6</x:v>
      </x:c>
      <x:c r="V186" s="9" t="str">
        <x:v>MVP/SHACL_GENERATION_PIPELINE/experiments/FULL_REPAIR_V2/RUN_01/runs/RUN-I2-034-20260915T095614597702Z/final/final_shape.ttl</x:v>
      </x:c>
    </x:row>
    <x:row r="187" ht="22" customHeight="1">
      <x:c r="A187" s="10" t="str">
        <x:v>V2_FALLBACK25</x:v>
      </x:c>
      <x:c r="B187" s="10" t="str">
        <x:v>I2-035</x:v>
      </x:c>
      <x:c r="C187" s="10" t="str">
        <x:v>I2-035-F01</x:v>
      </x:c>
      <x:c r="D187" s="10" t="str">
        <x:v>RUN_01</x:v>
      </x:c>
      <x:c r="E187" s="10" t="str">
        <x:v>ORIGINAL_LEDGER</x:v>
      </x:c>
      <x:c r="F187" s="10" t="str">
        <x:v>FAIL</x:v>
      </x:c>
      <x:c r="G187" s="10" t="str">
        <x:v>FAIL</x:v>
      </x:c>
      <x:c r="H187" s="10" t="str">
        <x:v>EXECUTED</x:v>
      </x:c>
      <x:c r="I187" s="10" t="str">
        <x:v>PARSED</x:v>
      </x:c>
      <x:c r="J187" s="10" t="str">
        <x:v>GENERATION_ACCEPTED</x:v>
      </x:c>
      <x:c r="K187" s="10" t="str">
        <x:v>8a13d831e3187365ff44e8d1d9eaa267c630b450ef049432a9b1e04193ca3ba6</x:v>
      </x:c>
      <x:c r="L187" s="10" t="str">
        <x:v>full_repair_v2</x:v>
      </x:c>
      <x:c r="M187" s="10" t="n">
        <x:v>1</x:v>
      </x:c>
      <x:c r="N187" s="10" t="n">
        <x:v>0</x:v>
      </x:c>
      <x:c r="O187" s="10" t="n">
        <x:v>0</x:v>
      </x:c>
      <x:c r="P187" s="9" t="str">
        <x:f>'CaseReview'!U187</x:f>
        <x:v>FAIL</x:v>
      </x:c>
      <x:c r="Q187" s="9" t="n">
        <x:f>IF(AND(T187=1,G187=P187),1,0)</x:f>
        <x:v>1</x:v>
      </x:c>
      <x:c r="R187" s="9" t="n">
        <x:f>IF(AND(T187=1,G187="PASS",P187="FAIL"),1,0)</x:f>
        <x:v>0</x:v>
      </x:c>
      <x:c r="S187" s="9" t="n">
        <x:f>IF(AND(T187=1,G187="FAIL",P187="PASS"),1,0)</x:f>
        <x:v>0</x:v>
      </x:c>
      <x:c r="T187" s="9" t="n">
        <x:v>1</x:v>
      </x:c>
      <x:c r="U187" s="9" t="n">
        <x:v>6</x:v>
      </x:c>
      <x:c r="V187" s="9" t="str">
        <x:v>MVP/SHACL_GENERATION_PIPELINE/experiments/FULL_REPAIR_V2/RUN_01/runs/RUN-I2-035-20260915T095840217297Z/final/final_shape.ttl</x:v>
      </x:c>
    </x:row>
    <x:row r="188" ht="22" customHeight="1">
      <x:c r="A188" s="10" t="str">
        <x:v>V2_FALLBACK25</x:v>
      </x:c>
      <x:c r="B188" s="10" t="str">
        <x:v>I2-035</x:v>
      </x:c>
      <x:c r="C188" s="10" t="str">
        <x:v>I2-035-F02</x:v>
      </x:c>
      <x:c r="D188" s="10" t="str">
        <x:v>RUN_01</x:v>
      </x:c>
      <x:c r="E188" s="10" t="str">
        <x:v>ORIGINAL_LEDGER</x:v>
      </x:c>
      <x:c r="F188" s="10" t="str">
        <x:v>FAIL</x:v>
      </x:c>
      <x:c r="G188" s="10" t="str">
        <x:v>FAIL</x:v>
      </x:c>
      <x:c r="H188" s="10" t="str">
        <x:v>EXECUTED</x:v>
      </x:c>
      <x:c r="I188" s="10" t="str">
        <x:v>PARSED</x:v>
      </x:c>
      <x:c r="J188" s="10" t="str">
        <x:v>GENERATION_ACCEPTED</x:v>
      </x:c>
      <x:c r="K188" s="10" t="str">
        <x:v>8a13d831e3187365ff44e8d1d9eaa267c630b450ef049432a9b1e04193ca3ba6</x:v>
      </x:c>
      <x:c r="L188" s="10" t="str">
        <x:v>full_repair_v2</x:v>
      </x:c>
      <x:c r="M188" s="10" t="n">
        <x:v>1</x:v>
      </x:c>
      <x:c r="N188" s="10" t="n">
        <x:v>0</x:v>
      </x:c>
      <x:c r="O188" s="10" t="n">
        <x:v>0</x:v>
      </x:c>
      <x:c r="P188" s="9" t="str">
        <x:f>'CaseReview'!U188</x:f>
        <x:v>FAIL</x:v>
      </x:c>
      <x:c r="Q188" s="9" t="n">
        <x:f>IF(AND(T188=1,G188=P188),1,0)</x:f>
        <x:v>1</x:v>
      </x:c>
      <x:c r="R188" s="9" t="n">
        <x:f>IF(AND(T188=1,G188="PASS",P188="FAIL"),1,0)</x:f>
        <x:v>0</x:v>
      </x:c>
      <x:c r="S188" s="9" t="n">
        <x:f>IF(AND(T188=1,G188="FAIL",P188="PASS"),1,0)</x:f>
        <x:v>0</x:v>
      </x:c>
      <x:c r="T188" s="9" t="n">
        <x:v>1</x:v>
      </x:c>
      <x:c r="U188" s="9" t="n">
        <x:v>6</x:v>
      </x:c>
      <x:c r="V188" s="9" t="str">
        <x:v>MVP/SHACL_GENERATION_PIPELINE/experiments/FULL_REPAIR_V2/RUN_01/runs/RUN-I2-035-20260915T095840217297Z/final/final_shape.ttl</x:v>
      </x:c>
    </x:row>
    <x:row r="189" ht="22" customHeight="1">
      <x:c r="A189" s="10" t="str">
        <x:v>V2_FALLBACK25</x:v>
      </x:c>
      <x:c r="B189" s="10" t="str">
        <x:v>I2-035</x:v>
      </x:c>
      <x:c r="C189" s="10" t="str">
        <x:v>I2-035-F03</x:v>
      </x:c>
      <x:c r="D189" s="10" t="str">
        <x:v>RUN_01</x:v>
      </x:c>
      <x:c r="E189" s="10" t="str">
        <x:v>ORIGINAL_LEDGER</x:v>
      </x:c>
      <x:c r="F189" s="10" t="str">
        <x:v>FAIL</x:v>
      </x:c>
      <x:c r="G189" s="10" t="str">
        <x:v>FAIL</x:v>
      </x:c>
      <x:c r="H189" s="10" t="str">
        <x:v>EXECUTED</x:v>
      </x:c>
      <x:c r="I189" s="10" t="str">
        <x:v>PARSED</x:v>
      </x:c>
      <x:c r="J189" s="10" t="str">
        <x:v>GENERATION_ACCEPTED</x:v>
      </x:c>
      <x:c r="K189" s="10" t="str">
        <x:v>8a13d831e3187365ff44e8d1d9eaa267c630b450ef049432a9b1e04193ca3ba6</x:v>
      </x:c>
      <x:c r="L189" s="10" t="str">
        <x:v>full_repair_v2</x:v>
      </x:c>
      <x:c r="M189" s="10" t="n">
        <x:v>1</x:v>
      </x:c>
      <x:c r="N189" s="10" t="n">
        <x:v>0</x:v>
      </x:c>
      <x:c r="O189" s="10" t="n">
        <x:v>0</x:v>
      </x:c>
      <x:c r="P189" s="9" t="str">
        <x:f>'CaseReview'!U189</x:f>
        <x:v>FAIL</x:v>
      </x:c>
      <x:c r="Q189" s="9" t="n">
        <x:f>IF(AND(T189=1,G189=P189),1,0)</x:f>
        <x:v>1</x:v>
      </x:c>
      <x:c r="R189" s="9" t="n">
        <x:f>IF(AND(T189=1,G189="PASS",P189="FAIL"),1,0)</x:f>
        <x:v>0</x:v>
      </x:c>
      <x:c r="S189" s="9" t="n">
        <x:f>IF(AND(T189=1,G189="FAIL",P189="PASS"),1,0)</x:f>
        <x:v>0</x:v>
      </x:c>
      <x:c r="T189" s="9" t="n">
        <x:v>1</x:v>
      </x:c>
      <x:c r="U189" s="9" t="n">
        <x:v>6</x:v>
      </x:c>
      <x:c r="V189" s="9" t="str">
        <x:v>MVP/SHACL_GENERATION_PIPELINE/experiments/FULL_REPAIR_V2/RUN_01/runs/RUN-I2-035-20260915T095840217297Z/final/final_shape.ttl</x:v>
      </x:c>
    </x:row>
    <x:row r="190" ht="22" customHeight="1">
      <x:c r="A190" s="10" t="str">
        <x:v>V2_FALLBACK25</x:v>
      </x:c>
      <x:c r="B190" s="10" t="str">
        <x:v>I2-035</x:v>
      </x:c>
      <x:c r="C190" s="10" t="str">
        <x:v>I2-035-F04</x:v>
      </x:c>
      <x:c r="D190" s="10" t="str">
        <x:v>RUN_01</x:v>
      </x:c>
      <x:c r="E190" s="10" t="str">
        <x:v>ORIGINAL_LEDGER</x:v>
      </x:c>
      <x:c r="F190" s="10" t="str">
        <x:v>FAIL</x:v>
      </x:c>
      <x:c r="G190" s="10" t="str">
        <x:v>FAIL</x:v>
      </x:c>
      <x:c r="H190" s="10" t="str">
        <x:v>EXECUTED</x:v>
      </x:c>
      <x:c r="I190" s="10" t="str">
        <x:v>PARSED</x:v>
      </x:c>
      <x:c r="J190" s="10" t="str">
        <x:v>GENERATION_ACCEPTED</x:v>
      </x:c>
      <x:c r="K190" s="10" t="str">
        <x:v>8a13d831e3187365ff44e8d1d9eaa267c630b450ef049432a9b1e04193ca3ba6</x:v>
      </x:c>
      <x:c r="L190" s="10" t="str">
        <x:v>full_repair_v2</x:v>
      </x:c>
      <x:c r="M190" s="10" t="n">
        <x:v>1</x:v>
      </x:c>
      <x:c r="N190" s="10" t="n">
        <x:v>0</x:v>
      </x:c>
      <x:c r="O190" s="10" t="n">
        <x:v>0</x:v>
      </x:c>
      <x:c r="P190" s="9" t="str">
        <x:f>'CaseReview'!U190</x:f>
        <x:v>FAIL</x:v>
      </x:c>
      <x:c r="Q190" s="9" t="n">
        <x:f>IF(AND(T190=1,G190=P190),1,0)</x:f>
        <x:v>1</x:v>
      </x:c>
      <x:c r="R190" s="9" t="n">
        <x:f>IF(AND(T190=1,G190="PASS",P190="FAIL"),1,0)</x:f>
        <x:v>0</x:v>
      </x:c>
      <x:c r="S190" s="9" t="n">
        <x:f>IF(AND(T190=1,G190="FAIL",P190="PASS"),1,0)</x:f>
        <x:v>0</x:v>
      </x:c>
      <x:c r="T190" s="9" t="n">
        <x:v>1</x:v>
      </x:c>
      <x:c r="U190" s="9" t="n">
        <x:v>6</x:v>
      </x:c>
      <x:c r="V190" s="9" t="str">
        <x:v>MVP/SHACL_GENERATION_PIPELINE/experiments/FULL_REPAIR_V2/RUN_01/runs/RUN-I2-035-20260915T095840217297Z/final/final_shape.ttl</x:v>
      </x:c>
    </x:row>
    <x:row r="191" ht="22" customHeight="1">
      <x:c r="A191" s="10" t="str">
        <x:v>V2_FALLBACK25</x:v>
      </x:c>
      <x:c r="B191" s="10" t="str">
        <x:v>I2-035</x:v>
      </x:c>
      <x:c r="C191" s="10" t="str">
        <x:v>I2-035-P01</x:v>
      </x:c>
      <x:c r="D191" s="10" t="str">
        <x:v>RUN_01</x:v>
      </x:c>
      <x:c r="E191" s="10" t="str">
        <x:v>ORIGINAL_LEDGER</x:v>
      </x:c>
      <x:c r="F191" s="10" t="str">
        <x:v>PASS</x:v>
      </x:c>
      <x:c r="G191" s="10" t="str">
        <x:v>FAIL</x:v>
      </x:c>
      <x:c r="H191" s="10" t="str">
        <x:v>EXECUTED</x:v>
      </x:c>
      <x:c r="I191" s="10" t="str">
        <x:v>PARSED</x:v>
      </x:c>
      <x:c r="J191" s="10" t="str">
        <x:v>GENERATION_ACCEPTED</x:v>
      </x:c>
      <x:c r="K191" s="10" t="str">
        <x:v>8a13d831e3187365ff44e8d1d9eaa267c630b450ef049432a9b1e04193ca3ba6</x:v>
      </x:c>
      <x:c r="L191" s="10" t="str">
        <x:v>full_repair_v2</x:v>
      </x:c>
      <x:c r="M191" s="10" t="n">
        <x:v>0</x:v>
      </x:c>
      <x:c r="N191" s="10" t="n">
        <x:v>0</x:v>
      </x:c>
      <x:c r="O191" s="10" t="n">
        <x:v>1</x:v>
      </x:c>
      <x:c r="P191" s="9" t="str">
        <x:f>'CaseReview'!U191</x:f>
        <x:v>PASS</x:v>
      </x:c>
      <x:c r="Q191" s="9" t="n">
        <x:f>IF(AND(T191=1,G191=P191),1,0)</x:f>
        <x:v>0</x:v>
      </x:c>
      <x:c r="R191" s="9" t="n">
        <x:f>IF(AND(T191=1,G191="PASS",P191="FAIL"),1,0)</x:f>
        <x:v>0</x:v>
      </x:c>
      <x:c r="S191" s="9" t="n">
        <x:f>IF(AND(T191=1,G191="FAIL",P191="PASS"),1,0)</x:f>
        <x:v>1</x:v>
      </x:c>
      <x:c r="T191" s="9" t="n">
        <x:v>1</x:v>
      </x:c>
      <x:c r="U191" s="9" t="n">
        <x:v>6</x:v>
      </x:c>
      <x:c r="V191" s="9" t="str">
        <x:v>MVP/SHACL_GENERATION_PIPELINE/experiments/FULL_REPAIR_V2/RUN_01/runs/RUN-I2-035-20260915T095840217297Z/final/final_shape.ttl</x:v>
      </x:c>
    </x:row>
    <x:row r="192" ht="22" customHeight="1">
      <x:c r="A192" s="10" t="str">
        <x:v>V2_FALLBACK25</x:v>
      </x:c>
      <x:c r="B192" s="10" t="str">
        <x:v>I2-035</x:v>
      </x:c>
      <x:c r="C192" s="10" t="str">
        <x:v>I2-035-P02</x:v>
      </x:c>
      <x:c r="D192" s="10" t="str">
        <x:v>RUN_01</x:v>
      </x:c>
      <x:c r="E192" s="10" t="str">
        <x:v>ORIGINAL_LEDGER</x:v>
      </x:c>
      <x:c r="F192" s="10" t="str">
        <x:v>PASS</x:v>
      </x:c>
      <x:c r="G192" s="10" t="str">
        <x:v>FAIL</x:v>
      </x:c>
      <x:c r="H192" s="10" t="str">
        <x:v>EXECUTED</x:v>
      </x:c>
      <x:c r="I192" s="10" t="str">
        <x:v>PARSED</x:v>
      </x:c>
      <x:c r="J192" s="10" t="str">
        <x:v>GENERATION_ACCEPTED</x:v>
      </x:c>
      <x:c r="K192" s="10" t="str">
        <x:v>8a13d831e3187365ff44e8d1d9eaa267c630b450ef049432a9b1e04193ca3ba6</x:v>
      </x:c>
      <x:c r="L192" s="10" t="str">
        <x:v>full_repair_v2</x:v>
      </x:c>
      <x:c r="M192" s="10" t="n">
        <x:v>0</x:v>
      </x:c>
      <x:c r="N192" s="10" t="n">
        <x:v>0</x:v>
      </x:c>
      <x:c r="O192" s="10" t="n">
        <x:v>1</x:v>
      </x:c>
      <x:c r="P192" s="9" t="str">
        <x:f>'CaseReview'!U192</x:f>
        <x:v>PASS</x:v>
      </x:c>
      <x:c r="Q192" s="9" t="n">
        <x:f>IF(AND(T192=1,G192=P192),1,0)</x:f>
        <x:v>0</x:v>
      </x:c>
      <x:c r="R192" s="9" t="n">
        <x:f>IF(AND(T192=1,G192="PASS",P192="FAIL"),1,0)</x:f>
        <x:v>0</x:v>
      </x:c>
      <x:c r="S192" s="9" t="n">
        <x:f>IF(AND(T192=1,G192="FAIL",P192="PASS"),1,0)</x:f>
        <x:v>1</x:v>
      </x:c>
      <x:c r="T192" s="9" t="n">
        <x:v>1</x:v>
      </x:c>
      <x:c r="U192" s="9" t="n">
        <x:v>6</x:v>
      </x:c>
      <x:c r="V192" s="9" t="str">
        <x:v>MVP/SHACL_GENERATION_PIPELINE/experiments/FULL_REPAIR_V2/RUN_01/runs/RUN-I2-035-20260915T095840217297Z/final/final_shape.ttl</x:v>
      </x:c>
    </x:row>
    <x:row r="193" ht="22" customHeight="1">
      <x:c r="A193" s="10" t="str">
        <x:v>V2_FALLBACK25</x:v>
      </x:c>
      <x:c r="B193" s="10" t="str">
        <x:v>I2-037</x:v>
      </x:c>
      <x:c r="C193" s="10" t="str">
        <x:v>I2-037-F01</x:v>
      </x:c>
      <x:c r="D193" s="10" t="str">
        <x:v>RUN_01</x:v>
      </x:c>
      <x:c r="E193" s="10" t="str">
        <x:v>ORIGINAL_LEDGER</x:v>
      </x:c>
      <x:c r="F193" s="10" t="str">
        <x:v>FAIL</x:v>
      </x:c>
      <x:c r="G193" s="10" t="str">
        <x:v>FAIL</x:v>
      </x:c>
      <x:c r="H193" s="10" t="str">
        <x:v>EXECUTED</x:v>
      </x:c>
      <x:c r="I193" s="10" t="str">
        <x:v>PARSED</x:v>
      </x:c>
      <x:c r="J193" s="10" t="str">
        <x:v>GENERATION_ACCEPTED</x:v>
      </x:c>
      <x:c r="K193" s="10" t="str">
        <x:v>90f335f86586b0f3168c4441afd1f07ff9abcc54ccdb2adadc7abd6f8c2e872b</x:v>
      </x:c>
      <x:c r="L193" s="10" t="str">
        <x:v>full_repair_v2</x:v>
      </x:c>
      <x:c r="M193" s="10" t="n">
        <x:v>1</x:v>
      </x:c>
      <x:c r="N193" s="10" t="n">
        <x:v>0</x:v>
      </x:c>
      <x:c r="O193" s="10" t="n">
        <x:v>0</x:v>
      </x:c>
      <x:c r="P193" s="9" t="str">
        <x:f>'CaseReview'!U193</x:f>
        <x:v>FAIL</x:v>
      </x:c>
      <x:c r="Q193" s="9" t="n">
        <x:f>IF(AND(T193=1,G193=P193),1,0)</x:f>
        <x:v>1</x:v>
      </x:c>
      <x:c r="R193" s="9" t="n">
        <x:f>IF(AND(T193=1,G193="PASS",P193="FAIL"),1,0)</x:f>
        <x:v>0</x:v>
      </x:c>
      <x:c r="S193" s="9" t="n">
        <x:f>IF(AND(T193=1,G193="FAIL",P193="PASS"),1,0)</x:f>
        <x:v>0</x:v>
      </x:c>
      <x:c r="T193" s="9" t="n">
        <x:v>1</x:v>
      </x:c>
      <x:c r="U193" s="9" t="n">
        <x:v>5</x:v>
      </x:c>
      <x:c r="V193" s="9" t="str">
        <x:v>MVP/SHACL_GENERATION_PIPELINE/experiments/FULL_REPAIR_V2/RUN_01/runs/RUN-I2-037-20260915T100016264169Z/final/final_shape.ttl</x:v>
      </x:c>
    </x:row>
    <x:row r="194" ht="22" customHeight="1">
      <x:c r="A194" s="10" t="str">
        <x:v>V2_FALLBACK25</x:v>
      </x:c>
      <x:c r="B194" s="10" t="str">
        <x:v>I2-037</x:v>
      </x:c>
      <x:c r="C194" s="10" t="str">
        <x:v>I2-037-F02</x:v>
      </x:c>
      <x:c r="D194" s="10" t="str">
        <x:v>RUN_01</x:v>
      </x:c>
      <x:c r="E194" s="10" t="str">
        <x:v>ORIGINAL_LEDGER</x:v>
      </x:c>
      <x:c r="F194" s="10" t="str">
        <x:v>FAIL</x:v>
      </x:c>
      <x:c r="G194" s="10" t="str">
        <x:v>FAIL</x:v>
      </x:c>
      <x:c r="H194" s="10" t="str">
        <x:v>EXECUTED</x:v>
      </x:c>
      <x:c r="I194" s="10" t="str">
        <x:v>PARSED</x:v>
      </x:c>
      <x:c r="J194" s="10" t="str">
        <x:v>GENERATION_ACCEPTED</x:v>
      </x:c>
      <x:c r="K194" s="10" t="str">
        <x:v>90f335f86586b0f3168c4441afd1f07ff9abcc54ccdb2adadc7abd6f8c2e872b</x:v>
      </x:c>
      <x:c r="L194" s="10" t="str">
        <x:v>full_repair_v2</x:v>
      </x:c>
      <x:c r="M194" s="10" t="n">
        <x:v>1</x:v>
      </x:c>
      <x:c r="N194" s="10" t="n">
        <x:v>0</x:v>
      </x:c>
      <x:c r="O194" s="10" t="n">
        <x:v>0</x:v>
      </x:c>
      <x:c r="P194" s="9" t="str">
        <x:f>'CaseReview'!U194</x:f>
        <x:v>FAIL</x:v>
      </x:c>
      <x:c r="Q194" s="9" t="n">
        <x:f>IF(AND(T194=1,G194=P194),1,0)</x:f>
        <x:v>1</x:v>
      </x:c>
      <x:c r="R194" s="9" t="n">
        <x:f>IF(AND(T194=1,G194="PASS",P194="FAIL"),1,0)</x:f>
        <x:v>0</x:v>
      </x:c>
      <x:c r="S194" s="9" t="n">
        <x:f>IF(AND(T194=1,G194="FAIL",P194="PASS"),1,0)</x:f>
        <x:v>0</x:v>
      </x:c>
      <x:c r="T194" s="9" t="n">
        <x:v>1</x:v>
      </x:c>
      <x:c r="U194" s="9" t="n">
        <x:v>5</x:v>
      </x:c>
      <x:c r="V194" s="9" t="str">
        <x:v>MVP/SHACL_GENERATION_PIPELINE/experiments/FULL_REPAIR_V2/RUN_01/runs/RUN-I2-037-20260915T100016264169Z/final/final_shape.ttl</x:v>
      </x:c>
    </x:row>
    <x:row r="195" ht="22" customHeight="1">
      <x:c r="A195" s="10" t="str">
        <x:v>V2_FALLBACK25</x:v>
      </x:c>
      <x:c r="B195" s="10" t="str">
        <x:v>I2-037</x:v>
      </x:c>
      <x:c r="C195" s="10" t="str">
        <x:v>I2-037-F03</x:v>
      </x:c>
      <x:c r="D195" s="10" t="str">
        <x:v>RUN_01</x:v>
      </x:c>
      <x:c r="E195" s="10" t="str">
        <x:v>ORIGINAL_LEDGER</x:v>
      </x:c>
      <x:c r="F195" s="10" t="str">
        <x:v>FAIL</x:v>
      </x:c>
      <x:c r="G195" s="10" t="str">
        <x:v>FAIL</x:v>
      </x:c>
      <x:c r="H195" s="10" t="str">
        <x:v>EXECUTED</x:v>
      </x:c>
      <x:c r="I195" s="10" t="str">
        <x:v>PARSED</x:v>
      </x:c>
      <x:c r="J195" s="10" t="str">
        <x:v>GENERATION_ACCEPTED</x:v>
      </x:c>
      <x:c r="K195" s="10" t="str">
        <x:v>90f335f86586b0f3168c4441afd1f07ff9abcc54ccdb2adadc7abd6f8c2e872b</x:v>
      </x:c>
      <x:c r="L195" s="10" t="str">
        <x:v>full_repair_v2</x:v>
      </x:c>
      <x:c r="M195" s="10" t="n">
        <x:v>1</x:v>
      </x:c>
      <x:c r="N195" s="10" t="n">
        <x:v>0</x:v>
      </x:c>
      <x:c r="O195" s="10" t="n">
        <x:v>0</x:v>
      </x:c>
      <x:c r="P195" s="9" t="str">
        <x:f>'CaseReview'!U195</x:f>
        <x:v>FAIL</x:v>
      </x:c>
      <x:c r="Q195" s="9" t="n">
        <x:f>IF(AND(T195=1,G195=P195),1,0)</x:f>
        <x:v>1</x:v>
      </x:c>
      <x:c r="R195" s="9" t="n">
        <x:f>IF(AND(T195=1,G195="PASS",P195="FAIL"),1,0)</x:f>
        <x:v>0</x:v>
      </x:c>
      <x:c r="S195" s="9" t="n">
        <x:f>IF(AND(T195=1,G195="FAIL",P195="PASS"),1,0)</x:f>
        <x:v>0</x:v>
      </x:c>
      <x:c r="T195" s="9" t="n">
        <x:v>1</x:v>
      </x:c>
      <x:c r="U195" s="9" t="n">
        <x:v>5</x:v>
      </x:c>
      <x:c r="V195" s="9" t="str">
        <x:v>MVP/SHACL_GENERATION_PIPELINE/experiments/FULL_REPAIR_V2/RUN_01/runs/RUN-I2-037-20260915T100016264169Z/final/final_shape.ttl</x:v>
      </x:c>
    </x:row>
    <x:row r="196" ht="22" customHeight="1">
      <x:c r="A196" s="10" t="str">
        <x:v>V2_FALLBACK25</x:v>
      </x:c>
      <x:c r="B196" s="10" t="str">
        <x:v>I2-037</x:v>
      </x:c>
      <x:c r="C196" s="10" t="str">
        <x:v>I2-037-P01</x:v>
      </x:c>
      <x:c r="D196" s="10" t="str">
        <x:v>RUN_01</x:v>
      </x:c>
      <x:c r="E196" s="10" t="str">
        <x:v>ORIGINAL_LEDGER</x:v>
      </x:c>
      <x:c r="F196" s="10" t="str">
        <x:v>PASS</x:v>
      </x:c>
      <x:c r="G196" s="10" t="str">
        <x:v>FAIL</x:v>
      </x:c>
      <x:c r="H196" s="10" t="str">
        <x:v>EXECUTED</x:v>
      </x:c>
      <x:c r="I196" s="10" t="str">
        <x:v>PARSED</x:v>
      </x:c>
      <x:c r="J196" s="10" t="str">
        <x:v>GENERATION_ACCEPTED</x:v>
      </x:c>
      <x:c r="K196" s="10" t="str">
        <x:v>90f335f86586b0f3168c4441afd1f07ff9abcc54ccdb2adadc7abd6f8c2e872b</x:v>
      </x:c>
      <x:c r="L196" s="10" t="str">
        <x:v>full_repair_v2</x:v>
      </x:c>
      <x:c r="M196" s="10" t="n">
        <x:v>0</x:v>
      </x:c>
      <x:c r="N196" s="10" t="n">
        <x:v>0</x:v>
      </x:c>
      <x:c r="O196" s="10" t="n">
        <x:v>1</x:v>
      </x:c>
      <x:c r="P196" s="9" t="str">
        <x:f>'CaseReview'!U196</x:f>
        <x:v>PASS</x:v>
      </x:c>
      <x:c r="Q196" s="9" t="n">
        <x:f>IF(AND(T196=1,G196=P196),1,0)</x:f>
        <x:v>0</x:v>
      </x:c>
      <x:c r="R196" s="9" t="n">
        <x:f>IF(AND(T196=1,G196="PASS",P196="FAIL"),1,0)</x:f>
        <x:v>0</x:v>
      </x:c>
      <x:c r="S196" s="9" t="n">
        <x:f>IF(AND(T196=1,G196="FAIL",P196="PASS"),1,0)</x:f>
        <x:v>1</x:v>
      </x:c>
      <x:c r="T196" s="9" t="n">
        <x:v>1</x:v>
      </x:c>
      <x:c r="U196" s="9" t="n">
        <x:v>5</x:v>
      </x:c>
      <x:c r="V196" s="9" t="str">
        <x:v>MVP/SHACL_GENERATION_PIPELINE/experiments/FULL_REPAIR_V2/RUN_01/runs/RUN-I2-037-20260915T100016264169Z/final/final_shape.ttl</x:v>
      </x:c>
    </x:row>
    <x:row r="197" ht="22" customHeight="1">
      <x:c r="A197" s="10" t="str">
        <x:v>V2_FALLBACK25</x:v>
      </x:c>
      <x:c r="B197" s="10" t="str">
        <x:v>I2-037</x:v>
      </x:c>
      <x:c r="C197" s="10" t="str">
        <x:v>I2-037-P02</x:v>
      </x:c>
      <x:c r="D197" s="10" t="str">
        <x:v>RUN_01</x:v>
      </x:c>
      <x:c r="E197" s="10" t="str">
        <x:v>ORIGINAL_LEDGER</x:v>
      </x:c>
      <x:c r="F197" s="10" t="str">
        <x:v>PASS</x:v>
      </x:c>
      <x:c r="G197" s="10" t="str">
        <x:v>FAIL</x:v>
      </x:c>
      <x:c r="H197" s="10" t="str">
        <x:v>EXECUTED</x:v>
      </x:c>
      <x:c r="I197" s="10" t="str">
        <x:v>PARSED</x:v>
      </x:c>
      <x:c r="J197" s="10" t="str">
        <x:v>GENERATION_ACCEPTED</x:v>
      </x:c>
      <x:c r="K197" s="10" t="str">
        <x:v>90f335f86586b0f3168c4441afd1f07ff9abcc54ccdb2adadc7abd6f8c2e872b</x:v>
      </x:c>
      <x:c r="L197" s="10" t="str">
        <x:v>full_repair_v2</x:v>
      </x:c>
      <x:c r="M197" s="10" t="n">
        <x:v>0</x:v>
      </x:c>
      <x:c r="N197" s="10" t="n">
        <x:v>0</x:v>
      </x:c>
      <x:c r="O197" s="10" t="n">
        <x:v>1</x:v>
      </x:c>
      <x:c r="P197" s="9" t="str">
        <x:f>'CaseReview'!U197</x:f>
        <x:v>PASS</x:v>
      </x:c>
      <x:c r="Q197" s="9" t="n">
        <x:f>IF(AND(T197=1,G197=P197),1,0)</x:f>
        <x:v>0</x:v>
      </x:c>
      <x:c r="R197" s="9" t="n">
        <x:f>IF(AND(T197=1,G197="PASS",P197="FAIL"),1,0)</x:f>
        <x:v>0</x:v>
      </x:c>
      <x:c r="S197" s="9" t="n">
        <x:f>IF(AND(T197=1,G197="FAIL",P197="PASS"),1,0)</x:f>
        <x:v>1</x:v>
      </x:c>
      <x:c r="T197" s="9" t="n">
        <x:v>1</x:v>
      </x:c>
      <x:c r="U197" s="9" t="n">
        <x:v>5</x:v>
      </x:c>
      <x:c r="V197" s="9" t="str">
        <x:v>MVP/SHACL_GENERATION_PIPELINE/experiments/FULL_REPAIR_V2/RUN_01/runs/RUN-I2-037-20260915T100016264169Z/final/final_shape.ttl</x:v>
      </x:c>
    </x:row>
    <x:row r="198" ht="22" customHeight="1">
      <x:c r="A198" s="10" t="str">
        <x:v>V2_FALLBACK25</x:v>
      </x:c>
      <x:c r="B198" s="10" t="str">
        <x:v>I2-040</x:v>
      </x:c>
      <x:c r="C198" s="10" t="str">
        <x:v>I2-040-F01</x:v>
      </x:c>
      <x:c r="D198" s="10" t="str">
        <x:v>RUN_01</x:v>
      </x:c>
      <x:c r="E198" s="10" t="str">
        <x:v>ORIGINAL_LEDGER</x:v>
      </x:c>
      <x:c r="F198" s="10" t="str">
        <x:v>FAIL</x:v>
      </x:c>
      <x:c r="G198" s="10" t="str">
        <x:v>FAIL</x:v>
      </x:c>
      <x:c r="H198" s="10" t="str">
        <x:v>EXECUTED</x:v>
      </x:c>
      <x:c r="I198" s="10" t="str">
        <x:v>PARSED</x:v>
      </x:c>
      <x:c r="J198" s="10" t="str">
        <x:v>GENERATION_ACCEPTED</x:v>
      </x:c>
      <x:c r="K198" s="10" t="str">
        <x:v>979903ae0f7d28945f5fe1ba1363448a21819a8cdb8bcac6c079208e1050f125</x:v>
      </x:c>
      <x:c r="L198" s="10" t="str">
        <x:v>full_repair_v2</x:v>
      </x:c>
      <x:c r="M198" s="10" t="n">
        <x:v>1</x:v>
      </x:c>
      <x:c r="N198" s="10" t="n">
        <x:v>0</x:v>
      </x:c>
      <x:c r="O198" s="10" t="n">
        <x:v>0</x:v>
      </x:c>
      <x:c r="P198" s="9" t="str">
        <x:f>'CaseReview'!U198</x:f>
        <x:v>FAIL</x:v>
      </x:c>
      <x:c r="Q198" s="9" t="n">
        <x:f>IF(AND(T198=1,G198=P198),1,0)</x:f>
        <x:v>1</x:v>
      </x:c>
      <x:c r="R198" s="9" t="n">
        <x:f>IF(AND(T198=1,G198="PASS",P198="FAIL"),1,0)</x:f>
        <x:v>0</x:v>
      </x:c>
      <x:c r="S198" s="9" t="n">
        <x:f>IF(AND(T198=1,G198="FAIL",P198="PASS"),1,0)</x:f>
        <x:v>0</x:v>
      </x:c>
      <x:c r="T198" s="9" t="n">
        <x:v>1</x:v>
      </x:c>
      <x:c r="U198" s="9" t="n">
        <x:v>8</x:v>
      </x:c>
      <x:c r="V198" s="9" t="str">
        <x:v>MVP/SHACL_GENERATION_PIPELINE/experiments/FULL_REPAIR_V2/RUN_01/runs/RUN-I2-040-20260915T100048254370Z/final/final_shape.ttl</x:v>
      </x:c>
    </x:row>
    <x:row r="199" ht="22" customHeight="1">
      <x:c r="A199" s="10" t="str">
        <x:v>V2_FALLBACK25</x:v>
      </x:c>
      <x:c r="B199" s="10" t="str">
        <x:v>I2-040</x:v>
      </x:c>
      <x:c r="C199" s="10" t="str">
        <x:v>I2-040-F02</x:v>
      </x:c>
      <x:c r="D199" s="10" t="str">
        <x:v>RUN_01</x:v>
      </x:c>
      <x:c r="E199" s="10" t="str">
        <x:v>ORIGINAL_LEDGER</x:v>
      </x:c>
      <x:c r="F199" s="10" t="str">
        <x:v>FAIL</x:v>
      </x:c>
      <x:c r="G199" s="10" t="str">
        <x:v>FAIL</x:v>
      </x:c>
      <x:c r="H199" s="10" t="str">
        <x:v>EXECUTED</x:v>
      </x:c>
      <x:c r="I199" s="10" t="str">
        <x:v>PARSED</x:v>
      </x:c>
      <x:c r="J199" s="10" t="str">
        <x:v>GENERATION_ACCEPTED</x:v>
      </x:c>
      <x:c r="K199" s="10" t="str">
        <x:v>979903ae0f7d28945f5fe1ba1363448a21819a8cdb8bcac6c079208e1050f125</x:v>
      </x:c>
      <x:c r="L199" s="10" t="str">
        <x:v>full_repair_v2</x:v>
      </x:c>
      <x:c r="M199" s="10" t="n">
        <x:v>1</x:v>
      </x:c>
      <x:c r="N199" s="10" t="n">
        <x:v>0</x:v>
      </x:c>
      <x:c r="O199" s="10" t="n">
        <x:v>0</x:v>
      </x:c>
      <x:c r="P199" s="9" t="str">
        <x:f>'CaseReview'!U199</x:f>
        <x:v>FAIL</x:v>
      </x:c>
      <x:c r="Q199" s="9" t="n">
        <x:f>IF(AND(T199=1,G199=P199),1,0)</x:f>
        <x:v>1</x:v>
      </x:c>
      <x:c r="R199" s="9" t="n">
        <x:f>IF(AND(T199=1,G199="PASS",P199="FAIL"),1,0)</x:f>
        <x:v>0</x:v>
      </x:c>
      <x:c r="S199" s="9" t="n">
        <x:f>IF(AND(T199=1,G199="FAIL",P199="PASS"),1,0)</x:f>
        <x:v>0</x:v>
      </x:c>
      <x:c r="T199" s="9" t="n">
        <x:v>1</x:v>
      </x:c>
      <x:c r="U199" s="9" t="n">
        <x:v>8</x:v>
      </x:c>
      <x:c r="V199" s="9" t="str">
        <x:v>MVP/SHACL_GENERATION_PIPELINE/experiments/FULL_REPAIR_V2/RUN_01/runs/RUN-I2-040-20260915T100048254370Z/final/final_shape.ttl</x:v>
      </x:c>
    </x:row>
    <x:row r="200" ht="22" customHeight="1">
      <x:c r="A200" s="10" t="str">
        <x:v>V2_FALLBACK25</x:v>
      </x:c>
      <x:c r="B200" s="10" t="str">
        <x:v>I2-040</x:v>
      </x:c>
      <x:c r="C200" s="10" t="str">
        <x:v>I2-040-F03</x:v>
      </x:c>
      <x:c r="D200" s="10" t="str">
        <x:v>RUN_01</x:v>
      </x:c>
      <x:c r="E200" s="10" t="str">
        <x:v>ORIGINAL_LEDGER</x:v>
      </x:c>
      <x:c r="F200" s="10" t="str">
        <x:v>FAIL</x:v>
      </x:c>
      <x:c r="G200" s="10" t="str">
        <x:v>FAIL</x:v>
      </x:c>
      <x:c r="H200" s="10" t="str">
        <x:v>EXECUTED</x:v>
      </x:c>
      <x:c r="I200" s="10" t="str">
        <x:v>PARSED</x:v>
      </x:c>
      <x:c r="J200" s="10" t="str">
        <x:v>GENERATION_ACCEPTED</x:v>
      </x:c>
      <x:c r="K200" s="10" t="str">
        <x:v>979903ae0f7d28945f5fe1ba1363448a21819a8cdb8bcac6c079208e1050f125</x:v>
      </x:c>
      <x:c r="L200" s="10" t="str">
        <x:v>full_repair_v2</x:v>
      </x:c>
      <x:c r="M200" s="10" t="n">
        <x:v>1</x:v>
      </x:c>
      <x:c r="N200" s="10" t="n">
        <x:v>0</x:v>
      </x:c>
      <x:c r="O200" s="10" t="n">
        <x:v>0</x:v>
      </x:c>
      <x:c r="P200" s="9" t="str">
        <x:f>'CaseReview'!U200</x:f>
        <x:v>FAIL</x:v>
      </x:c>
      <x:c r="Q200" s="9" t="n">
        <x:f>IF(AND(T200=1,G200=P200),1,0)</x:f>
        <x:v>1</x:v>
      </x:c>
      <x:c r="R200" s="9" t="n">
        <x:f>IF(AND(T200=1,G200="PASS",P200="FAIL"),1,0)</x:f>
        <x:v>0</x:v>
      </x:c>
      <x:c r="S200" s="9" t="n">
        <x:f>IF(AND(T200=1,G200="FAIL",P200="PASS"),1,0)</x:f>
        <x:v>0</x:v>
      </x:c>
      <x:c r="T200" s="9" t="n">
        <x:v>1</x:v>
      </x:c>
      <x:c r="U200" s="9" t="n">
        <x:v>8</x:v>
      </x:c>
      <x:c r="V200" s="9" t="str">
        <x:v>MVP/SHACL_GENERATION_PIPELINE/experiments/FULL_REPAIR_V2/RUN_01/runs/RUN-I2-040-20260915T100048254370Z/final/final_shape.ttl</x:v>
      </x:c>
    </x:row>
    <x:row r="201" ht="22" customHeight="1">
      <x:c r="A201" s="10" t="str">
        <x:v>V2_FALLBACK25</x:v>
      </x:c>
      <x:c r="B201" s="10" t="str">
        <x:v>I2-040</x:v>
      </x:c>
      <x:c r="C201" s="10" t="str">
        <x:v>I2-040-F04</x:v>
      </x:c>
      <x:c r="D201" s="10" t="str">
        <x:v>RUN_01</x:v>
      </x:c>
      <x:c r="E201" s="10" t="str">
        <x:v>ORIGINAL_LEDGER</x:v>
      </x:c>
      <x:c r="F201" s="10" t="str">
        <x:v>FAIL</x:v>
      </x:c>
      <x:c r="G201" s="10" t="str">
        <x:v>FAIL</x:v>
      </x:c>
      <x:c r="H201" s="10" t="str">
        <x:v>EXECUTED</x:v>
      </x:c>
      <x:c r="I201" s="10" t="str">
        <x:v>PARSED</x:v>
      </x:c>
      <x:c r="J201" s="10" t="str">
        <x:v>GENERATION_ACCEPTED</x:v>
      </x:c>
      <x:c r="K201" s="10" t="str">
        <x:v>979903ae0f7d28945f5fe1ba1363448a21819a8cdb8bcac6c079208e1050f125</x:v>
      </x:c>
      <x:c r="L201" s="10" t="str">
        <x:v>full_repair_v2</x:v>
      </x:c>
      <x:c r="M201" s="10" t="n">
        <x:v>1</x:v>
      </x:c>
      <x:c r="N201" s="10" t="n">
        <x:v>0</x:v>
      </x:c>
      <x:c r="O201" s="10" t="n">
        <x:v>0</x:v>
      </x:c>
      <x:c r="P201" s="9" t="str">
        <x:f>'CaseReview'!U201</x:f>
        <x:v>FAIL</x:v>
      </x:c>
      <x:c r="Q201" s="9" t="n">
        <x:f>IF(AND(T201=1,G201=P201),1,0)</x:f>
        <x:v>1</x:v>
      </x:c>
      <x:c r="R201" s="9" t="n">
        <x:f>IF(AND(T201=1,G201="PASS",P201="FAIL"),1,0)</x:f>
        <x:v>0</x:v>
      </x:c>
      <x:c r="S201" s="9" t="n">
        <x:f>IF(AND(T201=1,G201="FAIL",P201="PASS"),1,0)</x:f>
        <x:v>0</x:v>
      </x:c>
      <x:c r="T201" s="9" t="n">
        <x:v>1</x:v>
      </x:c>
      <x:c r="U201" s="9" t="n">
        <x:v>8</x:v>
      </x:c>
      <x:c r="V201" s="9" t="str">
        <x:v>MVP/SHACL_GENERATION_PIPELINE/experiments/FULL_REPAIR_V2/RUN_01/runs/RUN-I2-040-20260915T100048254370Z/final/final_shape.ttl</x:v>
      </x:c>
    </x:row>
    <x:row r="202" ht="22" customHeight="1">
      <x:c r="A202" s="10" t="str">
        <x:v>V2_FALLBACK25</x:v>
      </x:c>
      <x:c r="B202" s="10" t="str">
        <x:v>I2-040</x:v>
      </x:c>
      <x:c r="C202" s="10" t="str">
        <x:v>I2-040-P01</x:v>
      </x:c>
      <x:c r="D202" s="10" t="str">
        <x:v>RUN_01</x:v>
      </x:c>
      <x:c r="E202" s="10" t="str">
        <x:v>ORIGINAL_LEDGER</x:v>
      </x:c>
      <x:c r="F202" s="10" t="str">
        <x:v>PASS</x:v>
      </x:c>
      <x:c r="G202" s="10" t="str">
        <x:v>FAIL</x:v>
      </x:c>
      <x:c r="H202" s="10" t="str">
        <x:v>EXECUTED</x:v>
      </x:c>
      <x:c r="I202" s="10" t="str">
        <x:v>PARSED</x:v>
      </x:c>
      <x:c r="J202" s="10" t="str">
        <x:v>GENERATION_ACCEPTED</x:v>
      </x:c>
      <x:c r="K202" s="10" t="str">
        <x:v>979903ae0f7d28945f5fe1ba1363448a21819a8cdb8bcac6c079208e1050f125</x:v>
      </x:c>
      <x:c r="L202" s="10" t="str">
        <x:v>full_repair_v2</x:v>
      </x:c>
      <x:c r="M202" s="10" t="n">
        <x:v>0</x:v>
      </x:c>
      <x:c r="N202" s="10" t="n">
        <x:v>0</x:v>
      </x:c>
      <x:c r="O202" s="10" t="n">
        <x:v>1</x:v>
      </x:c>
      <x:c r="P202" s="9" t="str">
        <x:f>'CaseReview'!U202</x:f>
        <x:v>PASS</x:v>
      </x:c>
      <x:c r="Q202" s="9" t="n">
        <x:f>IF(AND(T202=1,G202=P202),1,0)</x:f>
        <x:v>0</x:v>
      </x:c>
      <x:c r="R202" s="9" t="n">
        <x:f>IF(AND(T202=1,G202="PASS",P202="FAIL"),1,0)</x:f>
        <x:v>0</x:v>
      </x:c>
      <x:c r="S202" s="9" t="n">
        <x:f>IF(AND(T202=1,G202="FAIL",P202="PASS"),1,0)</x:f>
        <x:v>1</x:v>
      </x:c>
      <x:c r="T202" s="9" t="n">
        <x:v>1</x:v>
      </x:c>
      <x:c r="U202" s="9" t="n">
        <x:v>8</x:v>
      </x:c>
      <x:c r="V202" s="9" t="str">
        <x:v>MVP/SHACL_GENERATION_PIPELINE/experiments/FULL_REPAIR_V2/RUN_01/runs/RUN-I2-040-20260915T100048254370Z/final/final_shape.ttl</x:v>
      </x:c>
    </x:row>
    <x:row r="203" ht="22" customHeight="1">
      <x:c r="A203" s="10" t="str">
        <x:v>V2_FALLBACK25</x:v>
      </x:c>
      <x:c r="B203" s="10" t="str">
        <x:v>I2-040</x:v>
      </x:c>
      <x:c r="C203" s="10" t="str">
        <x:v>I2-040-P02</x:v>
      </x:c>
      <x:c r="D203" s="10" t="str">
        <x:v>RUN_01</x:v>
      </x:c>
      <x:c r="E203" s="10" t="str">
        <x:v>ORIGINAL_LEDGER</x:v>
      </x:c>
      <x:c r="F203" s="10" t="str">
        <x:v>PASS</x:v>
      </x:c>
      <x:c r="G203" s="10" t="str">
        <x:v>FAIL</x:v>
      </x:c>
      <x:c r="H203" s="10" t="str">
        <x:v>EXECUTED</x:v>
      </x:c>
      <x:c r="I203" s="10" t="str">
        <x:v>PARSED</x:v>
      </x:c>
      <x:c r="J203" s="10" t="str">
        <x:v>GENERATION_ACCEPTED</x:v>
      </x:c>
      <x:c r="K203" s="10" t="str">
        <x:v>979903ae0f7d28945f5fe1ba1363448a21819a8cdb8bcac6c079208e1050f125</x:v>
      </x:c>
      <x:c r="L203" s="10" t="str">
        <x:v>full_repair_v2</x:v>
      </x:c>
      <x:c r="M203" s="10" t="n">
        <x:v>0</x:v>
      </x:c>
      <x:c r="N203" s="10" t="n">
        <x:v>0</x:v>
      </x:c>
      <x:c r="O203" s="10" t="n">
        <x:v>1</x:v>
      </x:c>
      <x:c r="P203" s="9" t="str">
        <x:f>'CaseReview'!U203</x:f>
        <x:v>PASS</x:v>
      </x:c>
      <x:c r="Q203" s="9" t="n">
        <x:f>IF(AND(T203=1,G203=P203),1,0)</x:f>
        <x:v>0</x:v>
      </x:c>
      <x:c r="R203" s="9" t="n">
        <x:f>IF(AND(T203=1,G203="PASS",P203="FAIL"),1,0)</x:f>
        <x:v>0</x:v>
      </x:c>
      <x:c r="S203" s="9" t="n">
        <x:f>IF(AND(T203=1,G203="FAIL",P203="PASS"),1,0)</x:f>
        <x:v>1</x:v>
      </x:c>
      <x:c r="T203" s="9" t="n">
        <x:v>1</x:v>
      </x:c>
      <x:c r="U203" s="9" t="n">
        <x:v>8</x:v>
      </x:c>
      <x:c r="V203" s="9" t="str">
        <x:v>MVP/SHACL_GENERATION_PIPELINE/experiments/FULL_REPAIR_V2/RUN_01/runs/RUN-I2-040-20260915T100048254370Z/final/final_shape.ttl</x:v>
      </x:c>
    </x:row>
    <x:row r="204" ht="22" customHeight="1">
      <x:c r="A204" s="10" t="str">
        <x:v>V2_FALLBACK25</x:v>
      </x:c>
      <x:c r="B204" s="10" t="str">
        <x:v>I2-040</x:v>
      </x:c>
      <x:c r="C204" s="10" t="str">
        <x:v>I2-040-P03</x:v>
      </x:c>
      <x:c r="D204" s="10" t="str">
        <x:v>RUN_01</x:v>
      </x:c>
      <x:c r="E204" s="10" t="str">
        <x:v>ORIGINAL_LEDGER</x:v>
      </x:c>
      <x:c r="F204" s="10" t="str">
        <x:v>PASS</x:v>
      </x:c>
      <x:c r="G204" s="10" t="str">
        <x:v>FAIL</x:v>
      </x:c>
      <x:c r="H204" s="10" t="str">
        <x:v>EXECUTED</x:v>
      </x:c>
      <x:c r="I204" s="10" t="str">
        <x:v>PARSED</x:v>
      </x:c>
      <x:c r="J204" s="10" t="str">
        <x:v>GENERATION_ACCEPTED</x:v>
      </x:c>
      <x:c r="K204" s="10" t="str">
        <x:v>979903ae0f7d28945f5fe1ba1363448a21819a8cdb8bcac6c079208e1050f125</x:v>
      </x:c>
      <x:c r="L204" s="10" t="str">
        <x:v>full_repair_v2</x:v>
      </x:c>
      <x:c r="M204" s="10" t="n">
        <x:v>0</x:v>
      </x:c>
      <x:c r="N204" s="10" t="n">
        <x:v>0</x:v>
      </x:c>
      <x:c r="O204" s="10" t="n">
        <x:v>1</x:v>
      </x:c>
      <x:c r="P204" s="9" t="str">
        <x:f>'CaseReview'!U204</x:f>
        <x:v>PASS</x:v>
      </x:c>
      <x:c r="Q204" s="9" t="n">
        <x:f>IF(AND(T204=1,G204=P204),1,0)</x:f>
        <x:v>0</x:v>
      </x:c>
      <x:c r="R204" s="9" t="n">
        <x:f>IF(AND(T204=1,G204="PASS",P204="FAIL"),1,0)</x:f>
        <x:v>0</x:v>
      </x:c>
      <x:c r="S204" s="9" t="n">
        <x:f>IF(AND(T204=1,G204="FAIL",P204="PASS"),1,0)</x:f>
        <x:v>1</x:v>
      </x:c>
      <x:c r="T204" s="9" t="n">
        <x:v>1</x:v>
      </x:c>
      <x:c r="U204" s="9" t="n">
        <x:v>8</x:v>
      </x:c>
      <x:c r="V204" s="9" t="str">
        <x:v>MVP/SHACL_GENERATION_PIPELINE/experiments/FULL_REPAIR_V2/RUN_01/runs/RUN-I2-040-20260915T100048254370Z/final/final_shape.ttl</x:v>
      </x:c>
    </x:row>
    <x:row r="205" ht="22" customHeight="1">
      <x:c r="A205" s="10" t="str">
        <x:v>V2_FALLBACK25</x:v>
      </x:c>
      <x:c r="B205" s="10" t="str">
        <x:v>I2-040</x:v>
      </x:c>
      <x:c r="C205" s="10" t="str">
        <x:v>I2-040-P04</x:v>
      </x:c>
      <x:c r="D205" s="10" t="str">
        <x:v>RUN_01</x:v>
      </x:c>
      <x:c r="E205" s="10" t="str">
        <x:v>ORIGINAL_LEDGER</x:v>
      </x:c>
      <x:c r="F205" s="10" t="str">
        <x:v>PASS</x:v>
      </x:c>
      <x:c r="G205" s="10" t="str">
        <x:v>FAIL</x:v>
      </x:c>
      <x:c r="H205" s="10" t="str">
        <x:v>EXECUTED</x:v>
      </x:c>
      <x:c r="I205" s="10" t="str">
        <x:v>PARSED</x:v>
      </x:c>
      <x:c r="J205" s="10" t="str">
        <x:v>GENERATION_ACCEPTED</x:v>
      </x:c>
      <x:c r="K205" s="10" t="str">
        <x:v>979903ae0f7d28945f5fe1ba1363448a21819a8cdb8bcac6c079208e1050f125</x:v>
      </x:c>
      <x:c r="L205" s="10" t="str">
        <x:v>full_repair_v2</x:v>
      </x:c>
      <x:c r="M205" s="10" t="n">
        <x:v>0</x:v>
      </x:c>
      <x:c r="N205" s="10" t="n">
        <x:v>0</x:v>
      </x:c>
      <x:c r="O205" s="10" t="n">
        <x:v>1</x:v>
      </x:c>
      <x:c r="P205" s="9" t="str">
        <x:f>'CaseReview'!U205</x:f>
        <x:v>PASS</x:v>
      </x:c>
      <x:c r="Q205" s="9" t="n">
        <x:f>IF(AND(T205=1,G205=P205),1,0)</x:f>
        <x:v>0</x:v>
      </x:c>
      <x:c r="R205" s="9" t="n">
        <x:f>IF(AND(T205=1,G205="PASS",P205="FAIL"),1,0)</x:f>
        <x:v>0</x:v>
      </x:c>
      <x:c r="S205" s="9" t="n">
        <x:f>IF(AND(T205=1,G205="FAIL",P205="PASS"),1,0)</x:f>
        <x:v>1</x:v>
      </x:c>
      <x:c r="T205" s="9" t="n">
        <x:v>1</x:v>
      </x:c>
      <x:c r="U205" s="9" t="n">
        <x:v>8</x:v>
      </x:c>
      <x:c r="V205" s="9" t="str">
        <x:v>MVP/SHACL_GENERATION_PIPELINE/experiments/FULL_REPAIR_V2/RUN_01/runs/RUN-I2-040-20260915T100048254370Z/final/final_shape.ttl</x:v>
      </x:c>
    </x:row>
    <x:row r="206" ht="22" customHeight="1">
      <x:c r="A206" s="10" t="str">
        <x:v>V2_FALLBACK25</x:v>
      </x:c>
      <x:c r="B206" s="10" t="str">
        <x:v>I2-041</x:v>
      </x:c>
      <x:c r="C206" s="10" t="str">
        <x:v>I2-041-G-F01</x:v>
      </x:c>
      <x:c r="D206" s="10" t="str">
        <x:v>RUN_01</x:v>
      </x:c>
      <x:c r="E206" s="10" t="str">
        <x:v>ORIGINAL_LEDGER</x:v>
      </x:c>
      <x:c r="F206" s="10" t="str">
        <x:v>FAIL</x:v>
      </x:c>
      <x:c r="G206" s="10" t="str">
        <x:v>FAIL</x:v>
      </x:c>
      <x:c r="H206" s="10" t="str">
        <x:v>EXECUTED</x:v>
      </x:c>
      <x:c r="I206" s="10" t="str">
        <x:v>PARSED</x:v>
      </x:c>
      <x:c r="J206" s="10" t="str">
        <x:v>GENERATION_ACCEPTED</x:v>
      </x:c>
      <x:c r="K206" s="10" t="str">
        <x:v>ec8f348c8f169b813f711ccad7c73b583cda38cb3dcbb893bb732a9799804ca5</x:v>
      </x:c>
      <x:c r="L206" s="10" t="str">
        <x:v>full_repair_v2</x:v>
      </x:c>
      <x:c r="M206" s="10" t="n">
        <x:v>1</x:v>
      </x:c>
      <x:c r="N206" s="10" t="n">
        <x:v>0</x:v>
      </x:c>
      <x:c r="O206" s="10" t="n">
        <x:v>0</x:v>
      </x:c>
      <x:c r="P206" s="9" t="str">
        <x:f>'CaseReview'!U206</x:f>
        <x:v>FAIL</x:v>
      </x:c>
      <x:c r="Q206" s="9" t="n">
        <x:f>IF(AND(T206=1,G206=P206),1,0)</x:f>
        <x:v>1</x:v>
      </x:c>
      <x:c r="R206" s="9" t="n">
        <x:f>IF(AND(T206=1,G206="PASS",P206="FAIL"),1,0)</x:f>
        <x:v>0</x:v>
      </x:c>
      <x:c r="S206" s="9" t="n">
        <x:f>IF(AND(T206=1,G206="FAIL",P206="PASS"),1,0)</x:f>
        <x:v>0</x:v>
      </x:c>
      <x:c r="T206" s="9" t="n">
        <x:v>1</x:v>
      </x:c>
      <x:c r="U206" s="9" t="n">
        <x:v>7</x:v>
      </x:c>
      <x:c r="V206" s="9" t="str">
        <x:v>MVP/SHACL_GENERATION_PIPELINE/experiments/FULL_REPAIR_V2/RUN_01/runs/RUN-I2-041-20260915T100152463079Z/final/final_shape.ttl</x:v>
      </x:c>
    </x:row>
    <x:row r="207" ht="22" customHeight="1">
      <x:c r="A207" s="10" t="str">
        <x:v>V2_FALLBACK25</x:v>
      </x:c>
      <x:c r="B207" s="10" t="str">
        <x:v>I2-041</x:v>
      </x:c>
      <x:c r="C207" s="10" t="str">
        <x:v>I2-041-G-F02</x:v>
      </x:c>
      <x:c r="D207" s="10" t="str">
        <x:v>RUN_01</x:v>
      </x:c>
      <x:c r="E207" s="10" t="str">
        <x:v>ORIGINAL_LEDGER</x:v>
      </x:c>
      <x:c r="F207" s="10" t="str">
        <x:v>FAIL</x:v>
      </x:c>
      <x:c r="G207" s="10" t="str">
        <x:v>FAIL</x:v>
      </x:c>
      <x:c r="H207" s="10" t="str">
        <x:v>EXECUTED</x:v>
      </x:c>
      <x:c r="I207" s="10" t="str">
        <x:v>PARSED</x:v>
      </x:c>
      <x:c r="J207" s="10" t="str">
        <x:v>GENERATION_ACCEPTED</x:v>
      </x:c>
      <x:c r="K207" s="10" t="str">
        <x:v>ec8f348c8f169b813f711ccad7c73b583cda38cb3dcbb893bb732a9799804ca5</x:v>
      </x:c>
      <x:c r="L207" s="10" t="str">
        <x:v>full_repair_v2</x:v>
      </x:c>
      <x:c r="M207" s="10" t="n">
        <x:v>1</x:v>
      </x:c>
      <x:c r="N207" s="10" t="n">
        <x:v>0</x:v>
      </x:c>
      <x:c r="O207" s="10" t="n">
        <x:v>0</x:v>
      </x:c>
      <x:c r="P207" s="9" t="str">
        <x:f>'CaseReview'!U207</x:f>
        <x:v>FAIL</x:v>
      </x:c>
      <x:c r="Q207" s="9" t="n">
        <x:f>IF(AND(T207=1,G207=P207),1,0)</x:f>
        <x:v>1</x:v>
      </x:c>
      <x:c r="R207" s="9" t="n">
        <x:f>IF(AND(T207=1,G207="PASS",P207="FAIL"),1,0)</x:f>
        <x:v>0</x:v>
      </x:c>
      <x:c r="S207" s="9" t="n">
        <x:f>IF(AND(T207=1,G207="FAIL",P207="PASS"),1,0)</x:f>
        <x:v>0</x:v>
      </x:c>
      <x:c r="T207" s="9" t="n">
        <x:v>1</x:v>
      </x:c>
      <x:c r="U207" s="9" t="n">
        <x:v>7</x:v>
      </x:c>
      <x:c r="V207" s="9" t="str">
        <x:v>MVP/SHACL_GENERATION_PIPELINE/experiments/FULL_REPAIR_V2/RUN_01/runs/RUN-I2-041-20260915T100152463079Z/final/final_shape.ttl</x:v>
      </x:c>
    </x:row>
    <x:row r="208" ht="22" customHeight="1">
      <x:c r="A208" s="10" t="str">
        <x:v>V2_FALLBACK25</x:v>
      </x:c>
      <x:c r="B208" s="10" t="str">
        <x:v>I2-041</x:v>
      </x:c>
      <x:c r="C208" s="10" t="str">
        <x:v>I2-041-G-F03</x:v>
      </x:c>
      <x:c r="D208" s="10" t="str">
        <x:v>RUN_01</x:v>
      </x:c>
      <x:c r="E208" s="10" t="str">
        <x:v>ORIGINAL_LEDGER</x:v>
      </x:c>
      <x:c r="F208" s="10" t="str">
        <x:v>FAIL</x:v>
      </x:c>
      <x:c r="G208" s="10" t="str">
        <x:v>FAIL</x:v>
      </x:c>
      <x:c r="H208" s="10" t="str">
        <x:v>EXECUTED</x:v>
      </x:c>
      <x:c r="I208" s="10" t="str">
        <x:v>PARSED</x:v>
      </x:c>
      <x:c r="J208" s="10" t="str">
        <x:v>GENERATION_ACCEPTED</x:v>
      </x:c>
      <x:c r="K208" s="10" t="str">
        <x:v>ec8f348c8f169b813f711ccad7c73b583cda38cb3dcbb893bb732a9799804ca5</x:v>
      </x:c>
      <x:c r="L208" s="10" t="str">
        <x:v>full_repair_v2</x:v>
      </x:c>
      <x:c r="M208" s="10" t="n">
        <x:v>1</x:v>
      </x:c>
      <x:c r="N208" s="10" t="n">
        <x:v>0</x:v>
      </x:c>
      <x:c r="O208" s="10" t="n">
        <x:v>0</x:v>
      </x:c>
      <x:c r="P208" s="9" t="str">
        <x:f>'CaseReview'!U208</x:f>
        <x:v>FAIL</x:v>
      </x:c>
      <x:c r="Q208" s="9" t="n">
        <x:f>IF(AND(T208=1,G208=P208),1,0)</x:f>
        <x:v>1</x:v>
      </x:c>
      <x:c r="R208" s="9" t="n">
        <x:f>IF(AND(T208=1,G208="PASS",P208="FAIL"),1,0)</x:f>
        <x:v>0</x:v>
      </x:c>
      <x:c r="S208" s="9" t="n">
        <x:f>IF(AND(T208=1,G208="FAIL",P208="PASS"),1,0)</x:f>
        <x:v>0</x:v>
      </x:c>
      <x:c r="T208" s="9" t="n">
        <x:v>1</x:v>
      </x:c>
      <x:c r="U208" s="9" t="n">
        <x:v>7</x:v>
      </x:c>
      <x:c r="V208" s="9" t="str">
        <x:v>MVP/SHACL_GENERATION_PIPELINE/experiments/FULL_REPAIR_V2/RUN_01/runs/RUN-I2-041-20260915T100152463079Z/final/final_shape.ttl</x:v>
      </x:c>
    </x:row>
    <x:row r="209" ht="22" customHeight="1">
      <x:c r="A209" s="10" t="str">
        <x:v>V2_FALLBACK25</x:v>
      </x:c>
      <x:c r="B209" s="10" t="str">
        <x:v>I2-041</x:v>
      </x:c>
      <x:c r="C209" s="10" t="str">
        <x:v>I2-041-G-F04</x:v>
      </x:c>
      <x:c r="D209" s="10" t="str">
        <x:v>RUN_01</x:v>
      </x:c>
      <x:c r="E209" s="10" t="str">
        <x:v>ORIGINAL_LEDGER</x:v>
      </x:c>
      <x:c r="F209" s="10" t="str">
        <x:v>FAIL</x:v>
      </x:c>
      <x:c r="G209" s="10" t="str">
        <x:v>FAIL</x:v>
      </x:c>
      <x:c r="H209" s="10" t="str">
        <x:v>EXECUTED</x:v>
      </x:c>
      <x:c r="I209" s="10" t="str">
        <x:v>PARSED</x:v>
      </x:c>
      <x:c r="J209" s="10" t="str">
        <x:v>GENERATION_ACCEPTED</x:v>
      </x:c>
      <x:c r="K209" s="10" t="str">
        <x:v>ec8f348c8f169b813f711ccad7c73b583cda38cb3dcbb893bb732a9799804ca5</x:v>
      </x:c>
      <x:c r="L209" s="10" t="str">
        <x:v>full_repair_v2</x:v>
      </x:c>
      <x:c r="M209" s="10" t="n">
        <x:v>1</x:v>
      </x:c>
      <x:c r="N209" s="10" t="n">
        <x:v>0</x:v>
      </x:c>
      <x:c r="O209" s="10" t="n">
        <x:v>0</x:v>
      </x:c>
      <x:c r="P209" s="9" t="str">
        <x:f>'CaseReview'!U209</x:f>
        <x:v>FAIL</x:v>
      </x:c>
      <x:c r="Q209" s="9" t="n">
        <x:f>IF(AND(T209=1,G209=P209),1,0)</x:f>
        <x:v>1</x:v>
      </x:c>
      <x:c r="R209" s="9" t="n">
        <x:f>IF(AND(T209=1,G209="PASS",P209="FAIL"),1,0)</x:f>
        <x:v>0</x:v>
      </x:c>
      <x:c r="S209" s="9" t="n">
        <x:f>IF(AND(T209=1,G209="FAIL",P209="PASS"),1,0)</x:f>
        <x:v>0</x:v>
      </x:c>
      <x:c r="T209" s="9" t="n">
        <x:v>1</x:v>
      </x:c>
      <x:c r="U209" s="9" t="n">
        <x:v>7</x:v>
      </x:c>
      <x:c r="V209" s="9" t="str">
        <x:v>MVP/SHACL_GENERATION_PIPELINE/experiments/FULL_REPAIR_V2/RUN_01/runs/RUN-I2-041-20260915T100152463079Z/final/final_shape.ttl</x:v>
      </x:c>
    </x:row>
    <x:row r="210" ht="22" customHeight="1">
      <x:c r="A210" s="10" t="str">
        <x:v>V2_FALLBACK25</x:v>
      </x:c>
      <x:c r="B210" s="10" t="str">
        <x:v>I2-041</x:v>
      </x:c>
      <x:c r="C210" s="10" t="str">
        <x:v>I2-041-G-P01</x:v>
      </x:c>
      <x:c r="D210" s="10" t="str">
        <x:v>RUN_01</x:v>
      </x:c>
      <x:c r="E210" s="10" t="str">
        <x:v>ORIGINAL_LEDGER</x:v>
      </x:c>
      <x:c r="F210" s="10" t="str">
        <x:v>PASS</x:v>
      </x:c>
      <x:c r="G210" s="10" t="str">
        <x:v>PASS</x:v>
      </x:c>
      <x:c r="H210" s="10" t="str">
        <x:v>EXECUTED</x:v>
      </x:c>
      <x:c r="I210" s="10" t="str">
        <x:v>PARSED</x:v>
      </x:c>
      <x:c r="J210" s="10" t="str">
        <x:v>GENERATION_ACCEPTED</x:v>
      </x:c>
      <x:c r="K210" s="10" t="str">
        <x:v>ec8f348c8f169b813f711ccad7c73b583cda38cb3dcbb893bb732a9799804ca5</x:v>
      </x:c>
      <x:c r="L210" s="10" t="str">
        <x:v>full_repair_v2</x:v>
      </x:c>
      <x:c r="M210" s="10" t="n">
        <x:v>1</x:v>
      </x:c>
      <x:c r="N210" s="10" t="n">
        <x:v>0</x:v>
      </x:c>
      <x:c r="O210" s="10" t="n">
        <x:v>0</x:v>
      </x:c>
      <x:c r="P210" s="9" t="str">
        <x:f>'CaseReview'!U210</x:f>
        <x:v>PASS</x:v>
      </x:c>
      <x:c r="Q210" s="9" t="n">
        <x:f>IF(AND(T210=1,G210=P210),1,0)</x:f>
        <x:v>1</x:v>
      </x:c>
      <x:c r="R210" s="9" t="n">
        <x:f>IF(AND(T210=1,G210="PASS",P210="FAIL"),1,0)</x:f>
        <x:v>0</x:v>
      </x:c>
      <x:c r="S210" s="9" t="n">
        <x:f>IF(AND(T210=1,G210="FAIL",P210="PASS"),1,0)</x:f>
        <x:v>0</x:v>
      </x:c>
      <x:c r="T210" s="9" t="n">
        <x:v>1</x:v>
      </x:c>
      <x:c r="U210" s="9" t="n">
        <x:v>7</x:v>
      </x:c>
      <x:c r="V210" s="9" t="str">
        <x:v>MVP/SHACL_GENERATION_PIPELINE/experiments/FULL_REPAIR_V2/RUN_01/runs/RUN-I2-041-20260915T100152463079Z/final/final_shape.ttl</x:v>
      </x:c>
    </x:row>
    <x:row r="211" ht="22" customHeight="1">
      <x:c r="A211" s="10" t="str">
        <x:v>V2_FALLBACK25</x:v>
      </x:c>
      <x:c r="B211" s="10" t="str">
        <x:v>I2-041</x:v>
      </x:c>
      <x:c r="C211" s="10" t="str">
        <x:v>I2-041-G-P02</x:v>
      </x:c>
      <x:c r="D211" s="10" t="str">
        <x:v>RUN_01</x:v>
      </x:c>
      <x:c r="E211" s="10" t="str">
        <x:v>ORIGINAL_LEDGER</x:v>
      </x:c>
      <x:c r="F211" s="10" t="str">
        <x:v>PASS</x:v>
      </x:c>
      <x:c r="G211" s="10" t="str">
        <x:v>PASS</x:v>
      </x:c>
      <x:c r="H211" s="10" t="str">
        <x:v>EXECUTED</x:v>
      </x:c>
      <x:c r="I211" s="10" t="str">
        <x:v>PARSED</x:v>
      </x:c>
      <x:c r="J211" s="10" t="str">
        <x:v>GENERATION_ACCEPTED</x:v>
      </x:c>
      <x:c r="K211" s="10" t="str">
        <x:v>ec8f348c8f169b813f711ccad7c73b583cda38cb3dcbb893bb732a9799804ca5</x:v>
      </x:c>
      <x:c r="L211" s="10" t="str">
        <x:v>full_repair_v2</x:v>
      </x:c>
      <x:c r="M211" s="10" t="n">
        <x:v>1</x:v>
      </x:c>
      <x:c r="N211" s="10" t="n">
        <x:v>0</x:v>
      </x:c>
      <x:c r="O211" s="10" t="n">
        <x:v>0</x:v>
      </x:c>
      <x:c r="P211" s="9" t="str">
        <x:f>'CaseReview'!U211</x:f>
        <x:v>PASS</x:v>
      </x:c>
      <x:c r="Q211" s="9" t="n">
        <x:f>IF(AND(T211=1,G211=P211),1,0)</x:f>
        <x:v>1</x:v>
      </x:c>
      <x:c r="R211" s="9" t="n">
        <x:f>IF(AND(T211=1,G211="PASS",P211="FAIL"),1,0)</x:f>
        <x:v>0</x:v>
      </x:c>
      <x:c r="S211" s="9" t="n">
        <x:f>IF(AND(T211=1,G211="FAIL",P211="PASS"),1,0)</x:f>
        <x:v>0</x:v>
      </x:c>
      <x:c r="T211" s="9" t="n">
        <x:v>1</x:v>
      </x:c>
      <x:c r="U211" s="9" t="n">
        <x:v>7</x:v>
      </x:c>
      <x:c r="V211" s="9" t="str">
        <x:v>MVP/SHACL_GENERATION_PIPELINE/experiments/FULL_REPAIR_V2/RUN_01/runs/RUN-I2-041-20260915T100152463079Z/final/final_shape.ttl</x:v>
      </x:c>
    </x:row>
    <x:row r="212" ht="22" customHeight="1">
      <x:c r="A212" s="10" t="str">
        <x:v>V2_FALLBACK25</x:v>
      </x:c>
      <x:c r="B212" s="10" t="str">
        <x:v>I2-041</x:v>
      </x:c>
      <x:c r="C212" s="10" t="str">
        <x:v>I2-041-G-P03</x:v>
      </x:c>
      <x:c r="D212" s="10" t="str">
        <x:v>RUN_01</x:v>
      </x:c>
      <x:c r="E212" s="10" t="str">
        <x:v>ORIGINAL_LEDGER</x:v>
      </x:c>
      <x:c r="F212" s="10" t="str">
        <x:v>PASS</x:v>
      </x:c>
      <x:c r="G212" s="10" t="str">
        <x:v>PASS</x:v>
      </x:c>
      <x:c r="H212" s="10" t="str">
        <x:v>EXECUTED</x:v>
      </x:c>
      <x:c r="I212" s="10" t="str">
        <x:v>PARSED</x:v>
      </x:c>
      <x:c r="J212" s="10" t="str">
        <x:v>GENERATION_ACCEPTED</x:v>
      </x:c>
      <x:c r="K212" s="10" t="str">
        <x:v>ec8f348c8f169b813f711ccad7c73b583cda38cb3dcbb893bb732a9799804ca5</x:v>
      </x:c>
      <x:c r="L212" s="10" t="str">
        <x:v>full_repair_v2</x:v>
      </x:c>
      <x:c r="M212" s="10" t="n">
        <x:v>1</x:v>
      </x:c>
      <x:c r="N212" s="10" t="n">
        <x:v>0</x:v>
      </x:c>
      <x:c r="O212" s="10" t="n">
        <x:v>0</x:v>
      </x:c>
      <x:c r="P212" s="9" t="str">
        <x:f>'CaseReview'!U212</x:f>
        <x:v>PASS</x:v>
      </x:c>
      <x:c r="Q212" s="9" t="n">
        <x:f>IF(AND(T212=1,G212=P212),1,0)</x:f>
        <x:v>1</x:v>
      </x:c>
      <x:c r="R212" s="9" t="n">
        <x:f>IF(AND(T212=1,G212="PASS",P212="FAIL"),1,0)</x:f>
        <x:v>0</x:v>
      </x:c>
      <x:c r="S212" s="9" t="n">
        <x:f>IF(AND(T212=1,G212="FAIL",P212="PASS"),1,0)</x:f>
        <x:v>0</x:v>
      </x:c>
      <x:c r="T212" s="9" t="n">
        <x:v>1</x:v>
      </x:c>
      <x:c r="U212" s="9" t="n">
        <x:v>7</x:v>
      </x:c>
      <x:c r="V212" s="9" t="str">
        <x:v>MVP/SHACL_GENERATION_PIPELINE/experiments/FULL_REPAIR_V2/RUN_01/runs/RUN-I2-041-20260915T100152463079Z/final/final_shape.ttl</x:v>
      </x:c>
    </x:row>
    <x:row r="213" ht="22" customHeight="1">
      <x:c r="A213" s="10" t="str">
        <x:v>V2_FALLBACK25</x:v>
      </x:c>
      <x:c r="B213" s="10" t="str">
        <x:v>I2-042</x:v>
      </x:c>
      <x:c r="C213" s="10" t="str">
        <x:v>I2-042-G-F01</x:v>
      </x:c>
      <x:c r="D213" s="10" t="str">
        <x:v>RUN_01</x:v>
      </x:c>
      <x:c r="E213" s="10" t="str">
        <x:v>ORIGINAL_LEDGER</x:v>
      </x:c>
      <x:c r="F213" s="10" t="str">
        <x:v>FAIL</x:v>
      </x:c>
      <x:c r="G213" s="10" t="str">
        <x:v>FAIL</x:v>
      </x:c>
      <x:c r="H213" s="10" t="str">
        <x:v>EXECUTED</x:v>
      </x:c>
      <x:c r="I213" s="10" t="str">
        <x:v>PARSED</x:v>
      </x:c>
      <x:c r="J213" s="10" t="str">
        <x:v>GENERATION_ACCEPTED</x:v>
      </x:c>
      <x:c r="K213" s="10" t="str">
        <x:v>9abd186946fc27476145f8d05a056a4e1d6ac9437369feed5e7e66790d674360</x:v>
      </x:c>
      <x:c r="L213" s="10" t="str">
        <x:v>full_repair_v2</x:v>
      </x:c>
      <x:c r="M213" s="10" t="n">
        <x:v>1</x:v>
      </x:c>
      <x:c r="N213" s="10" t="n">
        <x:v>0</x:v>
      </x:c>
      <x:c r="O213" s="10" t="n">
        <x:v>0</x:v>
      </x:c>
      <x:c r="P213" s="9" t="str">
        <x:f>'CaseReview'!U213</x:f>
        <x:v>FAIL</x:v>
      </x:c>
      <x:c r="Q213" s="9" t="n">
        <x:f>IF(AND(T213=1,G213=P213),1,0)</x:f>
        <x:v>1</x:v>
      </x:c>
      <x:c r="R213" s="9" t="n">
        <x:f>IF(AND(T213=1,G213="PASS",P213="FAIL"),1,0)</x:f>
        <x:v>0</x:v>
      </x:c>
      <x:c r="S213" s="9" t="n">
        <x:f>IF(AND(T213=1,G213="FAIL",P213="PASS"),1,0)</x:f>
        <x:v>0</x:v>
      </x:c>
      <x:c r="T213" s="9" t="n">
        <x:v>1</x:v>
      </x:c>
      <x:c r="U213" s="9" t="n">
        <x:v>7</x:v>
      </x:c>
      <x:c r="V213" s="9" t="str">
        <x:v>MVP/SHACL_GENERATION_PIPELINE/experiments/FULL_REPAIR_V2/RUN_01/runs/RUN-I2-042-20260915T100211384938Z/final/final_shape.ttl</x:v>
      </x:c>
    </x:row>
    <x:row r="214" ht="22" customHeight="1">
      <x:c r="A214" s="10" t="str">
        <x:v>V2_FALLBACK25</x:v>
      </x:c>
      <x:c r="B214" s="10" t="str">
        <x:v>I2-042</x:v>
      </x:c>
      <x:c r="C214" s="10" t="str">
        <x:v>I2-042-G-F02</x:v>
      </x:c>
      <x:c r="D214" s="10" t="str">
        <x:v>RUN_01</x:v>
      </x:c>
      <x:c r="E214" s="10" t="str">
        <x:v>ORIGINAL_LEDGER</x:v>
      </x:c>
      <x:c r="F214" s="10" t="str">
        <x:v>FAIL</x:v>
      </x:c>
      <x:c r="G214" s="10" t="str">
        <x:v>FAIL</x:v>
      </x:c>
      <x:c r="H214" s="10" t="str">
        <x:v>EXECUTED</x:v>
      </x:c>
      <x:c r="I214" s="10" t="str">
        <x:v>PARSED</x:v>
      </x:c>
      <x:c r="J214" s="10" t="str">
        <x:v>GENERATION_ACCEPTED</x:v>
      </x:c>
      <x:c r="K214" s="10" t="str">
        <x:v>9abd186946fc27476145f8d05a056a4e1d6ac9437369feed5e7e66790d674360</x:v>
      </x:c>
      <x:c r="L214" s="10" t="str">
        <x:v>full_repair_v2</x:v>
      </x:c>
      <x:c r="M214" s="10" t="n">
        <x:v>1</x:v>
      </x:c>
      <x:c r="N214" s="10" t="n">
        <x:v>0</x:v>
      </x:c>
      <x:c r="O214" s="10" t="n">
        <x:v>0</x:v>
      </x:c>
      <x:c r="P214" s="9" t="str">
        <x:f>'CaseReview'!U214</x:f>
        <x:v>FAIL</x:v>
      </x:c>
      <x:c r="Q214" s="9" t="n">
        <x:f>IF(AND(T214=1,G214=P214),1,0)</x:f>
        <x:v>1</x:v>
      </x:c>
      <x:c r="R214" s="9" t="n">
        <x:f>IF(AND(T214=1,G214="PASS",P214="FAIL"),1,0)</x:f>
        <x:v>0</x:v>
      </x:c>
      <x:c r="S214" s="9" t="n">
        <x:f>IF(AND(T214=1,G214="FAIL",P214="PASS"),1,0)</x:f>
        <x:v>0</x:v>
      </x:c>
      <x:c r="T214" s="9" t="n">
        <x:v>1</x:v>
      </x:c>
      <x:c r="U214" s="9" t="n">
        <x:v>7</x:v>
      </x:c>
      <x:c r="V214" s="9" t="str">
        <x:v>MVP/SHACL_GENERATION_PIPELINE/experiments/FULL_REPAIR_V2/RUN_01/runs/RUN-I2-042-20260915T100211384938Z/final/final_shape.ttl</x:v>
      </x:c>
    </x:row>
    <x:row r="215" ht="22" customHeight="1">
      <x:c r="A215" s="10" t="str">
        <x:v>V2_FALLBACK25</x:v>
      </x:c>
      <x:c r="B215" s="10" t="str">
        <x:v>I2-042</x:v>
      </x:c>
      <x:c r="C215" s="10" t="str">
        <x:v>I2-042-G-F03</x:v>
      </x:c>
      <x:c r="D215" s="10" t="str">
        <x:v>RUN_01</x:v>
      </x:c>
      <x:c r="E215" s="10" t="str">
        <x:v>ORIGINAL_LEDGER</x:v>
      </x:c>
      <x:c r="F215" s="10" t="str">
        <x:v>FAIL</x:v>
      </x:c>
      <x:c r="G215" s="10" t="str">
        <x:v>FAIL</x:v>
      </x:c>
      <x:c r="H215" s="10" t="str">
        <x:v>EXECUTED</x:v>
      </x:c>
      <x:c r="I215" s="10" t="str">
        <x:v>PARSED</x:v>
      </x:c>
      <x:c r="J215" s="10" t="str">
        <x:v>GENERATION_ACCEPTED</x:v>
      </x:c>
      <x:c r="K215" s="10" t="str">
        <x:v>9abd186946fc27476145f8d05a056a4e1d6ac9437369feed5e7e66790d674360</x:v>
      </x:c>
      <x:c r="L215" s="10" t="str">
        <x:v>full_repair_v2</x:v>
      </x:c>
      <x:c r="M215" s="10" t="n">
        <x:v>1</x:v>
      </x:c>
      <x:c r="N215" s="10" t="n">
        <x:v>0</x:v>
      </x:c>
      <x:c r="O215" s="10" t="n">
        <x:v>0</x:v>
      </x:c>
      <x:c r="P215" s="9" t="str">
        <x:f>'CaseReview'!U215</x:f>
        <x:v>FAIL</x:v>
      </x:c>
      <x:c r="Q215" s="9" t="n">
        <x:f>IF(AND(T215=1,G215=P215),1,0)</x:f>
        <x:v>1</x:v>
      </x:c>
      <x:c r="R215" s="9" t="n">
        <x:f>IF(AND(T215=1,G215="PASS",P215="FAIL"),1,0)</x:f>
        <x:v>0</x:v>
      </x:c>
      <x:c r="S215" s="9" t="n">
        <x:f>IF(AND(T215=1,G215="FAIL",P215="PASS"),1,0)</x:f>
        <x:v>0</x:v>
      </x:c>
      <x:c r="T215" s="9" t="n">
        <x:v>1</x:v>
      </x:c>
      <x:c r="U215" s="9" t="n">
        <x:v>7</x:v>
      </x:c>
      <x:c r="V215" s="9" t="str">
        <x:v>MVP/SHACL_GENERATION_PIPELINE/experiments/FULL_REPAIR_V2/RUN_01/runs/RUN-I2-042-20260915T100211384938Z/final/final_shape.ttl</x:v>
      </x:c>
    </x:row>
    <x:row r="216" ht="22" customHeight="1">
      <x:c r="A216" s="10" t="str">
        <x:v>V2_FALLBACK25</x:v>
      </x:c>
      <x:c r="B216" s="10" t="str">
        <x:v>I2-042</x:v>
      </x:c>
      <x:c r="C216" s="10" t="str">
        <x:v>I2-042-G-F04</x:v>
      </x:c>
      <x:c r="D216" s="10" t="str">
        <x:v>RUN_01</x:v>
      </x:c>
      <x:c r="E216" s="10" t="str">
        <x:v>ORIGINAL_LEDGER</x:v>
      </x:c>
      <x:c r="F216" s="10" t="str">
        <x:v>FAIL</x:v>
      </x:c>
      <x:c r="G216" s="10" t="str">
        <x:v>FAIL</x:v>
      </x:c>
      <x:c r="H216" s="10" t="str">
        <x:v>EXECUTED</x:v>
      </x:c>
      <x:c r="I216" s="10" t="str">
        <x:v>PARSED</x:v>
      </x:c>
      <x:c r="J216" s="10" t="str">
        <x:v>GENERATION_ACCEPTED</x:v>
      </x:c>
      <x:c r="K216" s="10" t="str">
        <x:v>9abd186946fc27476145f8d05a056a4e1d6ac9437369feed5e7e66790d674360</x:v>
      </x:c>
      <x:c r="L216" s="10" t="str">
        <x:v>full_repair_v2</x:v>
      </x:c>
      <x:c r="M216" s="10" t="n">
        <x:v>1</x:v>
      </x:c>
      <x:c r="N216" s="10" t="n">
        <x:v>0</x:v>
      </x:c>
      <x:c r="O216" s="10" t="n">
        <x:v>0</x:v>
      </x:c>
      <x:c r="P216" s="9" t="str">
        <x:f>'CaseReview'!U216</x:f>
        <x:v>FAIL</x:v>
      </x:c>
      <x:c r="Q216" s="9" t="n">
        <x:f>IF(AND(T216=1,G216=P216),1,0)</x:f>
        <x:v>1</x:v>
      </x:c>
      <x:c r="R216" s="9" t="n">
        <x:f>IF(AND(T216=1,G216="PASS",P216="FAIL"),1,0)</x:f>
        <x:v>0</x:v>
      </x:c>
      <x:c r="S216" s="9" t="n">
        <x:f>IF(AND(T216=1,G216="FAIL",P216="PASS"),1,0)</x:f>
        <x:v>0</x:v>
      </x:c>
      <x:c r="T216" s="9" t="n">
        <x:v>1</x:v>
      </x:c>
      <x:c r="U216" s="9" t="n">
        <x:v>7</x:v>
      </x:c>
      <x:c r="V216" s="9" t="str">
        <x:v>MVP/SHACL_GENERATION_PIPELINE/experiments/FULL_REPAIR_V2/RUN_01/runs/RUN-I2-042-20260915T100211384938Z/final/final_shape.ttl</x:v>
      </x:c>
    </x:row>
    <x:row r="217" ht="22" customHeight="1">
      <x:c r="A217" s="10" t="str">
        <x:v>V2_FALLBACK25</x:v>
      </x:c>
      <x:c r="B217" s="10" t="str">
        <x:v>I2-042</x:v>
      </x:c>
      <x:c r="C217" s="10" t="str">
        <x:v>I2-042-G-P01</x:v>
      </x:c>
      <x:c r="D217" s="10" t="str">
        <x:v>RUN_01</x:v>
      </x:c>
      <x:c r="E217" s="10" t="str">
        <x:v>ORIGINAL_LEDGER</x:v>
      </x:c>
      <x:c r="F217" s="10" t="str">
        <x:v>PASS</x:v>
      </x:c>
      <x:c r="G217" s="10" t="str">
        <x:v>PASS</x:v>
      </x:c>
      <x:c r="H217" s="10" t="str">
        <x:v>EXECUTED</x:v>
      </x:c>
      <x:c r="I217" s="10" t="str">
        <x:v>PARSED</x:v>
      </x:c>
      <x:c r="J217" s="10" t="str">
        <x:v>GENERATION_ACCEPTED</x:v>
      </x:c>
      <x:c r="K217" s="10" t="str">
        <x:v>9abd186946fc27476145f8d05a056a4e1d6ac9437369feed5e7e66790d674360</x:v>
      </x:c>
      <x:c r="L217" s="10" t="str">
        <x:v>full_repair_v2</x:v>
      </x:c>
      <x:c r="M217" s="10" t="n">
        <x:v>1</x:v>
      </x:c>
      <x:c r="N217" s="10" t="n">
        <x:v>0</x:v>
      </x:c>
      <x:c r="O217" s="10" t="n">
        <x:v>0</x:v>
      </x:c>
      <x:c r="P217" s="9" t="str">
        <x:f>'CaseReview'!U217</x:f>
        <x:v>PASS</x:v>
      </x:c>
      <x:c r="Q217" s="9" t="n">
        <x:f>IF(AND(T217=1,G217=P217),1,0)</x:f>
        <x:v>1</x:v>
      </x:c>
      <x:c r="R217" s="9" t="n">
        <x:f>IF(AND(T217=1,G217="PASS",P217="FAIL"),1,0)</x:f>
        <x:v>0</x:v>
      </x:c>
      <x:c r="S217" s="9" t="n">
        <x:f>IF(AND(T217=1,G217="FAIL",P217="PASS"),1,0)</x:f>
        <x:v>0</x:v>
      </x:c>
      <x:c r="T217" s="9" t="n">
        <x:v>1</x:v>
      </x:c>
      <x:c r="U217" s="9" t="n">
        <x:v>7</x:v>
      </x:c>
      <x:c r="V217" s="9" t="str">
        <x:v>MVP/SHACL_GENERATION_PIPELINE/experiments/FULL_REPAIR_V2/RUN_01/runs/RUN-I2-042-20260915T100211384938Z/final/final_shape.ttl</x:v>
      </x:c>
    </x:row>
    <x:row r="218" ht="22" customHeight="1">
      <x:c r="A218" s="10" t="str">
        <x:v>V2_FALLBACK25</x:v>
      </x:c>
      <x:c r="B218" s="10" t="str">
        <x:v>I2-042</x:v>
      </x:c>
      <x:c r="C218" s="10" t="str">
        <x:v>I2-042-G-P02</x:v>
      </x:c>
      <x:c r="D218" s="10" t="str">
        <x:v>RUN_01</x:v>
      </x:c>
      <x:c r="E218" s="10" t="str">
        <x:v>ORIGINAL_LEDGER</x:v>
      </x:c>
      <x:c r="F218" s="10" t="str">
        <x:v>PASS</x:v>
      </x:c>
      <x:c r="G218" s="10" t="str">
        <x:v>PASS</x:v>
      </x:c>
      <x:c r="H218" s="10" t="str">
        <x:v>EXECUTED</x:v>
      </x:c>
      <x:c r="I218" s="10" t="str">
        <x:v>PARSED</x:v>
      </x:c>
      <x:c r="J218" s="10" t="str">
        <x:v>GENERATION_ACCEPTED</x:v>
      </x:c>
      <x:c r="K218" s="10" t="str">
        <x:v>9abd186946fc27476145f8d05a056a4e1d6ac9437369feed5e7e66790d674360</x:v>
      </x:c>
      <x:c r="L218" s="10" t="str">
        <x:v>full_repair_v2</x:v>
      </x:c>
      <x:c r="M218" s="10" t="n">
        <x:v>1</x:v>
      </x:c>
      <x:c r="N218" s="10" t="n">
        <x:v>0</x:v>
      </x:c>
      <x:c r="O218" s="10" t="n">
        <x:v>0</x:v>
      </x:c>
      <x:c r="P218" s="9" t="str">
        <x:f>'CaseReview'!U218</x:f>
        <x:v>PASS</x:v>
      </x:c>
      <x:c r="Q218" s="9" t="n">
        <x:f>IF(AND(T218=1,G218=P218),1,0)</x:f>
        <x:v>1</x:v>
      </x:c>
      <x:c r="R218" s="9" t="n">
        <x:f>IF(AND(T218=1,G218="PASS",P218="FAIL"),1,0)</x:f>
        <x:v>0</x:v>
      </x:c>
      <x:c r="S218" s="9" t="n">
        <x:f>IF(AND(T218=1,G218="FAIL",P218="PASS"),1,0)</x:f>
        <x:v>0</x:v>
      </x:c>
      <x:c r="T218" s="9" t="n">
        <x:v>1</x:v>
      </x:c>
      <x:c r="U218" s="9" t="n">
        <x:v>7</x:v>
      </x:c>
      <x:c r="V218" s="9" t="str">
        <x:v>MVP/SHACL_GENERATION_PIPELINE/experiments/FULL_REPAIR_V2/RUN_01/runs/RUN-I2-042-20260915T100211384938Z/final/final_shape.ttl</x:v>
      </x:c>
    </x:row>
    <x:row r="219" ht="22" customHeight="1">
      <x:c r="A219" s="10" t="str">
        <x:v>V2_FALLBACK25</x:v>
      </x:c>
      <x:c r="B219" s="10" t="str">
        <x:v>I2-042</x:v>
      </x:c>
      <x:c r="C219" s="10" t="str">
        <x:v>I2-042-G-P03</x:v>
      </x:c>
      <x:c r="D219" s="10" t="str">
        <x:v>RUN_01</x:v>
      </x:c>
      <x:c r="E219" s="10" t="str">
        <x:v>ORIGINAL_LEDGER</x:v>
      </x:c>
      <x:c r="F219" s="10" t="str">
        <x:v>PASS</x:v>
      </x:c>
      <x:c r="G219" s="10" t="str">
        <x:v>PASS</x:v>
      </x:c>
      <x:c r="H219" s="10" t="str">
        <x:v>EXECUTED</x:v>
      </x:c>
      <x:c r="I219" s="10" t="str">
        <x:v>PARSED</x:v>
      </x:c>
      <x:c r="J219" s="10" t="str">
        <x:v>GENERATION_ACCEPTED</x:v>
      </x:c>
      <x:c r="K219" s="10" t="str">
        <x:v>9abd186946fc27476145f8d05a056a4e1d6ac9437369feed5e7e66790d674360</x:v>
      </x:c>
      <x:c r="L219" s="10" t="str">
        <x:v>full_repair_v2</x:v>
      </x:c>
      <x:c r="M219" s="10" t="n">
        <x:v>1</x:v>
      </x:c>
      <x:c r="N219" s="10" t="n">
        <x:v>0</x:v>
      </x:c>
      <x:c r="O219" s="10" t="n">
        <x:v>0</x:v>
      </x:c>
      <x:c r="P219" s="9" t="str">
        <x:f>'CaseReview'!U219</x:f>
        <x:v>PASS</x:v>
      </x:c>
      <x:c r="Q219" s="9" t="n">
        <x:f>IF(AND(T219=1,G219=P219),1,0)</x:f>
        <x:v>1</x:v>
      </x:c>
      <x:c r="R219" s="9" t="n">
        <x:f>IF(AND(T219=1,G219="PASS",P219="FAIL"),1,0)</x:f>
        <x:v>0</x:v>
      </x:c>
      <x:c r="S219" s="9" t="n">
        <x:f>IF(AND(T219=1,G219="FAIL",P219="PASS"),1,0)</x:f>
        <x:v>0</x:v>
      </x:c>
      <x:c r="T219" s="9" t="n">
        <x:v>1</x:v>
      </x:c>
      <x:c r="U219" s="9" t="n">
        <x:v>7</x:v>
      </x:c>
      <x:c r="V219" s="9" t="str">
        <x:v>MVP/SHACL_GENERATION_PIPELINE/experiments/FULL_REPAIR_V2/RUN_01/runs/RUN-I2-042-20260915T100211384938Z/final/final_shape.ttl</x:v>
      </x:c>
    </x:row>
    <x:row r="220" ht="22" customHeight="1">
      <x:c r="A220" s="10" t="str">
        <x:v>V2_FALLBACK25</x:v>
      </x:c>
      <x:c r="B220" s="10" t="str">
        <x:v>I2-043</x:v>
      </x:c>
      <x:c r="C220" s="10" t="str">
        <x:v>I2-043-F01</x:v>
      </x:c>
      <x:c r="D220" s="10" t="str">
        <x:v>RUN_01</x:v>
      </x:c>
      <x:c r="E220" s="10" t="str">
        <x:v>ORIGINAL_LEDGER</x:v>
      </x:c>
      <x:c r="F220" s="10" t="str">
        <x:v>FAIL</x:v>
      </x:c>
      <x:c r="G220" s="10" t="str">
        <x:v>FAIL</x:v>
      </x:c>
      <x:c r="H220" s="10" t="str">
        <x:v>EXECUTED</x:v>
      </x:c>
      <x:c r="I220" s="10" t="str">
        <x:v>PARSED</x:v>
      </x:c>
      <x:c r="J220" s="10" t="str">
        <x:v>GENERATION_ACCEPTED</x:v>
      </x:c>
      <x:c r="K220" s="10" t="str">
        <x:v>c0f5e58b5168e99659664225c1f6dee7cfc2a1b8dd9443e042c25e22c74f2363</x:v>
      </x:c>
      <x:c r="L220" s="10" t="str">
        <x:v>full_repair_v2</x:v>
      </x:c>
      <x:c r="M220" s="10" t="n">
        <x:v>1</x:v>
      </x:c>
      <x:c r="N220" s="10" t="n">
        <x:v>0</x:v>
      </x:c>
      <x:c r="O220" s="10" t="n">
        <x:v>0</x:v>
      </x:c>
      <x:c r="P220" s="9" t="str">
        <x:f>'CaseReview'!U220</x:f>
        <x:v>FAIL</x:v>
      </x:c>
      <x:c r="Q220" s="9" t="n">
        <x:f>IF(AND(T220=1,G220=P220),1,0)</x:f>
        <x:v>1</x:v>
      </x:c>
      <x:c r="R220" s="9" t="n">
        <x:f>IF(AND(T220=1,G220="PASS",P220="FAIL"),1,0)</x:f>
        <x:v>0</x:v>
      </x:c>
      <x:c r="S220" s="9" t="n">
        <x:f>IF(AND(T220=1,G220="FAIL",P220="PASS"),1,0)</x:f>
        <x:v>0</x:v>
      </x:c>
      <x:c r="T220" s="9" t="n">
        <x:v>1</x:v>
      </x:c>
      <x:c r="U220" s="9" t="n">
        <x:v>6</x:v>
      </x:c>
      <x:c r="V220" s="9" t="str">
        <x:v>MVP/SHACL_GENERATION_PIPELINE/experiments/FULL_REPAIR_V2/RUN_01/runs/RUN-I2-043-20260915T100228203425Z/final/final_shape.ttl</x:v>
      </x:c>
    </x:row>
    <x:row r="221" ht="22" customHeight="1">
      <x:c r="A221" s="10" t="str">
        <x:v>V2_FALLBACK25</x:v>
      </x:c>
      <x:c r="B221" s="10" t="str">
        <x:v>I2-043</x:v>
      </x:c>
      <x:c r="C221" s="10" t="str">
        <x:v>I2-043-F02</x:v>
      </x:c>
      <x:c r="D221" s="10" t="str">
        <x:v>RUN_01</x:v>
      </x:c>
      <x:c r="E221" s="10" t="str">
        <x:v>ORIGINAL_LEDGER</x:v>
      </x:c>
      <x:c r="F221" s="10" t="str">
        <x:v>FAIL</x:v>
      </x:c>
      <x:c r="G221" s="10" t="str">
        <x:v>FAIL</x:v>
      </x:c>
      <x:c r="H221" s="10" t="str">
        <x:v>EXECUTED</x:v>
      </x:c>
      <x:c r="I221" s="10" t="str">
        <x:v>PARSED</x:v>
      </x:c>
      <x:c r="J221" s="10" t="str">
        <x:v>GENERATION_ACCEPTED</x:v>
      </x:c>
      <x:c r="K221" s="10" t="str">
        <x:v>c0f5e58b5168e99659664225c1f6dee7cfc2a1b8dd9443e042c25e22c74f2363</x:v>
      </x:c>
      <x:c r="L221" s="10" t="str">
        <x:v>full_repair_v2</x:v>
      </x:c>
      <x:c r="M221" s="10" t="n">
        <x:v>1</x:v>
      </x:c>
      <x:c r="N221" s="10" t="n">
        <x:v>0</x:v>
      </x:c>
      <x:c r="O221" s="10" t="n">
        <x:v>0</x:v>
      </x:c>
      <x:c r="P221" s="9" t="str">
        <x:f>'CaseReview'!U221</x:f>
        <x:v>FAIL</x:v>
      </x:c>
      <x:c r="Q221" s="9" t="n">
        <x:f>IF(AND(T221=1,G221=P221),1,0)</x:f>
        <x:v>1</x:v>
      </x:c>
      <x:c r="R221" s="9" t="n">
        <x:f>IF(AND(T221=1,G221="PASS",P221="FAIL"),1,0)</x:f>
        <x:v>0</x:v>
      </x:c>
      <x:c r="S221" s="9" t="n">
        <x:f>IF(AND(T221=1,G221="FAIL",P221="PASS"),1,0)</x:f>
        <x:v>0</x:v>
      </x:c>
      <x:c r="T221" s="9" t="n">
        <x:v>1</x:v>
      </x:c>
      <x:c r="U221" s="9" t="n">
        <x:v>6</x:v>
      </x:c>
      <x:c r="V221" s="9" t="str">
        <x:v>MVP/SHACL_GENERATION_PIPELINE/experiments/FULL_REPAIR_V2/RUN_01/runs/RUN-I2-043-20260915T100228203425Z/final/final_shape.ttl</x:v>
      </x:c>
    </x:row>
    <x:row r="222" ht="22" customHeight="1">
      <x:c r="A222" s="10" t="str">
        <x:v>V2_FALLBACK25</x:v>
      </x:c>
      <x:c r="B222" s="10" t="str">
        <x:v>I2-043</x:v>
      </x:c>
      <x:c r="C222" s="10" t="str">
        <x:v>I2-043-F03</x:v>
      </x:c>
      <x:c r="D222" s="10" t="str">
        <x:v>RUN_01</x:v>
      </x:c>
      <x:c r="E222" s="10" t="str">
        <x:v>ORIGINAL_LEDGER</x:v>
      </x:c>
      <x:c r="F222" s="10" t="str">
        <x:v>FAIL</x:v>
      </x:c>
      <x:c r="G222" s="10" t="str">
        <x:v>FAIL</x:v>
      </x:c>
      <x:c r="H222" s="10" t="str">
        <x:v>EXECUTED</x:v>
      </x:c>
      <x:c r="I222" s="10" t="str">
        <x:v>PARSED</x:v>
      </x:c>
      <x:c r="J222" s="10" t="str">
        <x:v>GENERATION_ACCEPTED</x:v>
      </x:c>
      <x:c r="K222" s="10" t="str">
        <x:v>c0f5e58b5168e99659664225c1f6dee7cfc2a1b8dd9443e042c25e22c74f2363</x:v>
      </x:c>
      <x:c r="L222" s="10" t="str">
        <x:v>full_repair_v2</x:v>
      </x:c>
      <x:c r="M222" s="10" t="n">
        <x:v>1</x:v>
      </x:c>
      <x:c r="N222" s="10" t="n">
        <x:v>0</x:v>
      </x:c>
      <x:c r="O222" s="10" t="n">
        <x:v>0</x:v>
      </x:c>
      <x:c r="P222" s="9" t="str">
        <x:f>'CaseReview'!U222</x:f>
        <x:v>FAIL</x:v>
      </x:c>
      <x:c r="Q222" s="9" t="n">
        <x:f>IF(AND(T222=1,G222=P222),1,0)</x:f>
        <x:v>1</x:v>
      </x:c>
      <x:c r="R222" s="9" t="n">
        <x:f>IF(AND(T222=1,G222="PASS",P222="FAIL"),1,0)</x:f>
        <x:v>0</x:v>
      </x:c>
      <x:c r="S222" s="9" t="n">
        <x:f>IF(AND(T222=1,G222="FAIL",P222="PASS"),1,0)</x:f>
        <x:v>0</x:v>
      </x:c>
      <x:c r="T222" s="9" t="n">
        <x:v>1</x:v>
      </x:c>
      <x:c r="U222" s="9" t="n">
        <x:v>6</x:v>
      </x:c>
      <x:c r="V222" s="9" t="str">
        <x:v>MVP/SHACL_GENERATION_PIPELINE/experiments/FULL_REPAIR_V2/RUN_01/runs/RUN-I2-043-20260915T100228203425Z/final/final_shape.ttl</x:v>
      </x:c>
    </x:row>
    <x:row r="223" ht="22" customHeight="1">
      <x:c r="A223" s="10" t="str">
        <x:v>V2_FALLBACK25</x:v>
      </x:c>
      <x:c r="B223" s="10" t="str">
        <x:v>I2-043</x:v>
      </x:c>
      <x:c r="C223" s="10" t="str">
        <x:v>I2-043-F04</x:v>
      </x:c>
      <x:c r="D223" s="10" t="str">
        <x:v>RUN_01</x:v>
      </x:c>
      <x:c r="E223" s="10" t="str">
        <x:v>ORIGINAL_LEDGER</x:v>
      </x:c>
      <x:c r="F223" s="10" t="str">
        <x:v>FAIL</x:v>
      </x:c>
      <x:c r="G223" s="10" t="str">
        <x:v>FAIL</x:v>
      </x:c>
      <x:c r="H223" s="10" t="str">
        <x:v>EXECUTED</x:v>
      </x:c>
      <x:c r="I223" s="10" t="str">
        <x:v>PARSED</x:v>
      </x:c>
      <x:c r="J223" s="10" t="str">
        <x:v>GENERATION_ACCEPTED</x:v>
      </x:c>
      <x:c r="K223" s="10" t="str">
        <x:v>c0f5e58b5168e99659664225c1f6dee7cfc2a1b8dd9443e042c25e22c74f2363</x:v>
      </x:c>
      <x:c r="L223" s="10" t="str">
        <x:v>full_repair_v2</x:v>
      </x:c>
      <x:c r="M223" s="10" t="n">
        <x:v>1</x:v>
      </x:c>
      <x:c r="N223" s="10" t="n">
        <x:v>0</x:v>
      </x:c>
      <x:c r="O223" s="10" t="n">
        <x:v>0</x:v>
      </x:c>
      <x:c r="P223" s="9" t="str">
        <x:f>'CaseReview'!U223</x:f>
        <x:v>FAIL</x:v>
      </x:c>
      <x:c r="Q223" s="9" t="n">
        <x:f>IF(AND(T223=1,G223=P223),1,0)</x:f>
        <x:v>1</x:v>
      </x:c>
      <x:c r="R223" s="9" t="n">
        <x:f>IF(AND(T223=1,G223="PASS",P223="FAIL"),1,0)</x:f>
        <x:v>0</x:v>
      </x:c>
      <x:c r="S223" s="9" t="n">
        <x:f>IF(AND(T223=1,G223="FAIL",P223="PASS"),1,0)</x:f>
        <x:v>0</x:v>
      </x:c>
      <x:c r="T223" s="9" t="n">
        <x:v>1</x:v>
      </x:c>
      <x:c r="U223" s="9" t="n">
        <x:v>6</x:v>
      </x:c>
      <x:c r="V223" s="9" t="str">
        <x:v>MVP/SHACL_GENERATION_PIPELINE/experiments/FULL_REPAIR_V2/RUN_01/runs/RUN-I2-043-20260915T100228203425Z/final/final_shape.ttl</x:v>
      </x:c>
    </x:row>
    <x:row r="224" ht="22" customHeight="1">
      <x:c r="A224" s="10" t="str">
        <x:v>V2_FALLBACK25</x:v>
      </x:c>
      <x:c r="B224" s="10" t="str">
        <x:v>I2-043</x:v>
      </x:c>
      <x:c r="C224" s="10" t="str">
        <x:v>I2-043-F05</x:v>
      </x:c>
      <x:c r="D224" s="10" t="str">
        <x:v>RUN_01</x:v>
      </x:c>
      <x:c r="E224" s="10" t="str">
        <x:v>ORIGINAL_LEDGER</x:v>
      </x:c>
      <x:c r="F224" s="10" t="str">
        <x:v>FAIL</x:v>
      </x:c>
      <x:c r="G224" s="10" t="str">
        <x:v>FAIL</x:v>
      </x:c>
      <x:c r="H224" s="10" t="str">
        <x:v>EXECUTED</x:v>
      </x:c>
      <x:c r="I224" s="10" t="str">
        <x:v>PARSED</x:v>
      </x:c>
      <x:c r="J224" s="10" t="str">
        <x:v>GENERATION_ACCEPTED</x:v>
      </x:c>
      <x:c r="K224" s="10" t="str">
        <x:v>c0f5e58b5168e99659664225c1f6dee7cfc2a1b8dd9443e042c25e22c74f2363</x:v>
      </x:c>
      <x:c r="L224" s="10" t="str">
        <x:v>full_repair_v2</x:v>
      </x:c>
      <x:c r="M224" s="10" t="n">
        <x:v>1</x:v>
      </x:c>
      <x:c r="N224" s="10" t="n">
        <x:v>0</x:v>
      </x:c>
      <x:c r="O224" s="10" t="n">
        <x:v>0</x:v>
      </x:c>
      <x:c r="P224" s="9" t="str">
        <x:f>'CaseReview'!U224</x:f>
        <x:v>FAIL</x:v>
      </x:c>
      <x:c r="Q224" s="9" t="n">
        <x:f>IF(AND(T224=1,G224=P224),1,0)</x:f>
        <x:v>1</x:v>
      </x:c>
      <x:c r="R224" s="9" t="n">
        <x:f>IF(AND(T224=1,G224="PASS",P224="FAIL"),1,0)</x:f>
        <x:v>0</x:v>
      </x:c>
      <x:c r="S224" s="9" t="n">
        <x:f>IF(AND(T224=1,G224="FAIL",P224="PASS"),1,0)</x:f>
        <x:v>0</x:v>
      </x:c>
      <x:c r="T224" s="9" t="n">
        <x:v>1</x:v>
      </x:c>
      <x:c r="U224" s="9" t="n">
        <x:v>6</x:v>
      </x:c>
      <x:c r="V224" s="9" t="str">
        <x:v>MVP/SHACL_GENERATION_PIPELINE/experiments/FULL_REPAIR_V2/RUN_01/runs/RUN-I2-043-20260915T100228203425Z/final/final_shape.ttl</x:v>
      </x:c>
    </x:row>
    <x:row r="225" ht="22" customHeight="1">
      <x:c r="A225" s="10" t="str">
        <x:v>V2_FALLBACK25</x:v>
      </x:c>
      <x:c r="B225" s="10" t="str">
        <x:v>I2-043</x:v>
      </x:c>
      <x:c r="C225" s="10" t="str">
        <x:v>I2-043-P01</x:v>
      </x:c>
      <x:c r="D225" s="10" t="str">
        <x:v>RUN_01</x:v>
      </x:c>
      <x:c r="E225" s="10" t="str">
        <x:v>ORIGINAL_LEDGER</x:v>
      </x:c>
      <x:c r="F225" s="10" t="str">
        <x:v>PASS</x:v>
      </x:c>
      <x:c r="G225" s="10" t="str">
        <x:v>PASS</x:v>
      </x:c>
      <x:c r="H225" s="10" t="str">
        <x:v>EXECUTED</x:v>
      </x:c>
      <x:c r="I225" s="10" t="str">
        <x:v>PARSED</x:v>
      </x:c>
      <x:c r="J225" s="10" t="str">
        <x:v>GENERATION_ACCEPTED</x:v>
      </x:c>
      <x:c r="K225" s="10" t="str">
        <x:v>c0f5e58b5168e99659664225c1f6dee7cfc2a1b8dd9443e042c25e22c74f2363</x:v>
      </x:c>
      <x:c r="L225" s="10" t="str">
        <x:v>full_repair_v2</x:v>
      </x:c>
      <x:c r="M225" s="10" t="n">
        <x:v>1</x:v>
      </x:c>
      <x:c r="N225" s="10" t="n">
        <x:v>0</x:v>
      </x:c>
      <x:c r="O225" s="10" t="n">
        <x:v>0</x:v>
      </x:c>
      <x:c r="P225" s="9" t="str">
        <x:f>'CaseReview'!U225</x:f>
        <x:v>PASS</x:v>
      </x:c>
      <x:c r="Q225" s="9" t="n">
        <x:f>IF(AND(T225=1,G225=P225),1,0)</x:f>
        <x:v>1</x:v>
      </x:c>
      <x:c r="R225" s="9" t="n">
        <x:f>IF(AND(T225=1,G225="PASS",P225="FAIL"),1,0)</x:f>
        <x:v>0</x:v>
      </x:c>
      <x:c r="S225" s="9" t="n">
        <x:f>IF(AND(T225=1,G225="FAIL",P225="PASS"),1,0)</x:f>
        <x:v>0</x:v>
      </x:c>
      <x:c r="T225" s="9" t="n">
        <x:v>1</x:v>
      </x:c>
      <x:c r="U225" s="9" t="n">
        <x:v>6</x:v>
      </x:c>
      <x:c r="V225" s="9" t="str">
        <x:v>MVP/SHACL_GENERATION_PIPELINE/experiments/FULL_REPAIR_V2/RUN_01/runs/RUN-I2-043-20260915T100228203425Z/final/final_shape.ttl</x:v>
      </x:c>
    </x:row>
    <x:row r="226" ht="22" customHeight="1">
      <x:c r="A226" s="10" t="str">
        <x:v>V2_FALLBACK25</x:v>
      </x:c>
      <x:c r="B226" s="10" t="str">
        <x:v>I2-046</x:v>
      </x:c>
      <x:c r="C226" s="10" t="str">
        <x:v>I2-046-G-F01</x:v>
      </x:c>
      <x:c r="D226" s="10" t="str">
        <x:v>RUN_01</x:v>
      </x:c>
      <x:c r="E226" s="10" t="str">
        <x:v>ORIGINAL_LEDGER</x:v>
      </x:c>
      <x:c r="F226" s="10" t="str">
        <x:v>FAIL</x:v>
      </x:c>
      <x:c r="G226" s="10" t="str">
        <x:v>FAIL</x:v>
      </x:c>
      <x:c r="H226" s="10" t="str">
        <x:v>EXECUTED</x:v>
      </x:c>
      <x:c r="I226" s="10" t="str">
        <x:v>PARSED</x:v>
      </x:c>
      <x:c r="J226" s="10" t="str">
        <x:v>GENERATION_ACCEPTED</x:v>
      </x:c>
      <x:c r="K226" s="10" t="str">
        <x:v>9b54ccad9a34056fe7444a07c7bf37f18c0e1d4191bdd8c4df41ac747a9ee969</x:v>
      </x:c>
      <x:c r="L226" s="10" t="str">
        <x:v>full_repair_v2</x:v>
      </x:c>
      <x:c r="M226" s="10" t="n">
        <x:v>1</x:v>
      </x:c>
      <x:c r="N226" s="10" t="n">
        <x:v>0</x:v>
      </x:c>
      <x:c r="O226" s="10" t="n">
        <x:v>0</x:v>
      </x:c>
      <x:c r="P226" s="9" t="str">
        <x:f>'CaseReview'!U226</x:f>
        <x:v>FAIL</x:v>
      </x:c>
      <x:c r="Q226" s="9" t="n">
        <x:f>IF(AND(T226=1,G226=P226),1,0)</x:f>
        <x:v>1</x:v>
      </x:c>
      <x:c r="R226" s="9" t="n">
        <x:f>IF(AND(T226=1,G226="PASS",P226="FAIL"),1,0)</x:f>
        <x:v>0</x:v>
      </x:c>
      <x:c r="S226" s="9" t="n">
        <x:f>IF(AND(T226=1,G226="FAIL",P226="PASS"),1,0)</x:f>
        <x:v>0</x:v>
      </x:c>
      <x:c r="T226" s="9" t="n">
        <x:v>1</x:v>
      </x:c>
      <x:c r="U226" s="9" t="n">
        <x:v>10</x:v>
      </x:c>
      <x:c r="V226" s="9" t="str">
        <x:v>MVP/SHACL_GENERATION_PIPELINE/experiments/FULL_REPAIR_V2/RUN_01/runs/RUN-I2-046-20260915T100305882326Z/final/final_shape.ttl</x:v>
      </x:c>
    </x:row>
    <x:row r="227" ht="22" customHeight="1">
      <x:c r="A227" s="10" t="str">
        <x:v>V2_FALLBACK25</x:v>
      </x:c>
      <x:c r="B227" s="10" t="str">
        <x:v>I2-046</x:v>
      </x:c>
      <x:c r="C227" s="10" t="str">
        <x:v>I2-046-G-F02</x:v>
      </x:c>
      <x:c r="D227" s="10" t="str">
        <x:v>RUN_01</x:v>
      </x:c>
      <x:c r="E227" s="10" t="str">
        <x:v>ORIGINAL_LEDGER</x:v>
      </x:c>
      <x:c r="F227" s="10" t="str">
        <x:v>FAIL</x:v>
      </x:c>
      <x:c r="G227" s="10" t="str">
        <x:v>FAIL</x:v>
      </x:c>
      <x:c r="H227" s="10" t="str">
        <x:v>EXECUTED</x:v>
      </x:c>
      <x:c r="I227" s="10" t="str">
        <x:v>PARSED</x:v>
      </x:c>
      <x:c r="J227" s="10" t="str">
        <x:v>GENERATION_ACCEPTED</x:v>
      </x:c>
      <x:c r="K227" s="10" t="str">
        <x:v>9b54ccad9a34056fe7444a07c7bf37f18c0e1d4191bdd8c4df41ac747a9ee969</x:v>
      </x:c>
      <x:c r="L227" s="10" t="str">
        <x:v>full_repair_v2</x:v>
      </x:c>
      <x:c r="M227" s="10" t="n">
        <x:v>1</x:v>
      </x:c>
      <x:c r="N227" s="10" t="n">
        <x:v>0</x:v>
      </x:c>
      <x:c r="O227" s="10" t="n">
        <x:v>0</x:v>
      </x:c>
      <x:c r="P227" s="9" t="str">
        <x:f>'CaseReview'!U227</x:f>
        <x:v>FAIL</x:v>
      </x:c>
      <x:c r="Q227" s="9" t="n">
        <x:f>IF(AND(T227=1,G227=P227),1,0)</x:f>
        <x:v>1</x:v>
      </x:c>
      <x:c r="R227" s="9" t="n">
        <x:f>IF(AND(T227=1,G227="PASS",P227="FAIL"),1,0)</x:f>
        <x:v>0</x:v>
      </x:c>
      <x:c r="S227" s="9" t="n">
        <x:f>IF(AND(T227=1,G227="FAIL",P227="PASS"),1,0)</x:f>
        <x:v>0</x:v>
      </x:c>
      <x:c r="T227" s="9" t="n">
        <x:v>1</x:v>
      </x:c>
      <x:c r="U227" s="9" t="n">
        <x:v>10</x:v>
      </x:c>
      <x:c r="V227" s="9" t="str">
        <x:v>MVP/SHACL_GENERATION_PIPELINE/experiments/FULL_REPAIR_V2/RUN_01/runs/RUN-I2-046-20260915T100305882326Z/final/final_shape.ttl</x:v>
      </x:c>
    </x:row>
    <x:row r="228" ht="22" customHeight="1">
      <x:c r="A228" s="10" t="str">
        <x:v>V2_FALLBACK25</x:v>
      </x:c>
      <x:c r="B228" s="10" t="str">
        <x:v>I2-046</x:v>
      </x:c>
      <x:c r="C228" s="10" t="str">
        <x:v>I2-046-G-F03</x:v>
      </x:c>
      <x:c r="D228" s="10" t="str">
        <x:v>RUN_01</x:v>
      </x:c>
      <x:c r="E228" s="10" t="str">
        <x:v>ORIGINAL_LEDGER</x:v>
      </x:c>
      <x:c r="F228" s="10" t="str">
        <x:v>FAIL</x:v>
      </x:c>
      <x:c r="G228" s="10" t="str">
        <x:v>FAIL</x:v>
      </x:c>
      <x:c r="H228" s="10" t="str">
        <x:v>EXECUTED</x:v>
      </x:c>
      <x:c r="I228" s="10" t="str">
        <x:v>PARSED</x:v>
      </x:c>
      <x:c r="J228" s="10" t="str">
        <x:v>GENERATION_ACCEPTED</x:v>
      </x:c>
      <x:c r="K228" s="10" t="str">
        <x:v>9b54ccad9a34056fe7444a07c7bf37f18c0e1d4191bdd8c4df41ac747a9ee969</x:v>
      </x:c>
      <x:c r="L228" s="10" t="str">
        <x:v>full_repair_v2</x:v>
      </x:c>
      <x:c r="M228" s="10" t="n">
        <x:v>1</x:v>
      </x:c>
      <x:c r="N228" s="10" t="n">
        <x:v>0</x:v>
      </x:c>
      <x:c r="O228" s="10" t="n">
        <x:v>0</x:v>
      </x:c>
      <x:c r="P228" s="9" t="str">
        <x:f>'CaseReview'!U228</x:f>
        <x:v>FAIL</x:v>
      </x:c>
      <x:c r="Q228" s="9" t="n">
        <x:f>IF(AND(T228=1,G228=P228),1,0)</x:f>
        <x:v>1</x:v>
      </x:c>
      <x:c r="R228" s="9" t="n">
        <x:f>IF(AND(T228=1,G228="PASS",P228="FAIL"),1,0)</x:f>
        <x:v>0</x:v>
      </x:c>
      <x:c r="S228" s="9" t="n">
        <x:f>IF(AND(T228=1,G228="FAIL",P228="PASS"),1,0)</x:f>
        <x:v>0</x:v>
      </x:c>
      <x:c r="T228" s="9" t="n">
        <x:v>1</x:v>
      </x:c>
      <x:c r="U228" s="9" t="n">
        <x:v>10</x:v>
      </x:c>
      <x:c r="V228" s="9" t="str">
        <x:v>MVP/SHACL_GENERATION_PIPELINE/experiments/FULL_REPAIR_V2/RUN_01/runs/RUN-I2-046-20260915T100305882326Z/final/final_shape.ttl</x:v>
      </x:c>
    </x:row>
    <x:row r="229" ht="22" customHeight="1">
      <x:c r="A229" s="10" t="str">
        <x:v>V2_FALLBACK25</x:v>
      </x:c>
      <x:c r="B229" s="10" t="str">
        <x:v>I2-046</x:v>
      </x:c>
      <x:c r="C229" s="10" t="str">
        <x:v>I2-046-G-F04</x:v>
      </x:c>
      <x:c r="D229" s="10" t="str">
        <x:v>RUN_01</x:v>
      </x:c>
      <x:c r="E229" s="10" t="str">
        <x:v>ORIGINAL_LEDGER</x:v>
      </x:c>
      <x:c r="F229" s="10" t="str">
        <x:v>FAIL</x:v>
      </x:c>
      <x:c r="G229" s="10" t="str">
        <x:v>FAIL</x:v>
      </x:c>
      <x:c r="H229" s="10" t="str">
        <x:v>EXECUTED</x:v>
      </x:c>
      <x:c r="I229" s="10" t="str">
        <x:v>PARSED</x:v>
      </x:c>
      <x:c r="J229" s="10" t="str">
        <x:v>GENERATION_ACCEPTED</x:v>
      </x:c>
      <x:c r="K229" s="10" t="str">
        <x:v>9b54ccad9a34056fe7444a07c7bf37f18c0e1d4191bdd8c4df41ac747a9ee969</x:v>
      </x:c>
      <x:c r="L229" s="10" t="str">
        <x:v>full_repair_v2</x:v>
      </x:c>
      <x:c r="M229" s="10" t="n">
        <x:v>1</x:v>
      </x:c>
      <x:c r="N229" s="10" t="n">
        <x:v>0</x:v>
      </x:c>
      <x:c r="O229" s="10" t="n">
        <x:v>0</x:v>
      </x:c>
      <x:c r="P229" s="9" t="str">
        <x:f>'CaseReview'!U229</x:f>
        <x:v>FAIL</x:v>
      </x:c>
      <x:c r="Q229" s="9" t="n">
        <x:f>IF(AND(T229=1,G229=P229),1,0)</x:f>
        <x:v>1</x:v>
      </x:c>
      <x:c r="R229" s="9" t="n">
        <x:f>IF(AND(T229=1,G229="PASS",P229="FAIL"),1,0)</x:f>
        <x:v>0</x:v>
      </x:c>
      <x:c r="S229" s="9" t="n">
        <x:f>IF(AND(T229=1,G229="FAIL",P229="PASS"),1,0)</x:f>
        <x:v>0</x:v>
      </x:c>
      <x:c r="T229" s="9" t="n">
        <x:v>1</x:v>
      </x:c>
      <x:c r="U229" s="9" t="n">
        <x:v>10</x:v>
      </x:c>
      <x:c r="V229" s="9" t="str">
        <x:v>MVP/SHACL_GENERATION_PIPELINE/experiments/FULL_REPAIR_V2/RUN_01/runs/RUN-I2-046-20260915T100305882326Z/final/final_shape.ttl</x:v>
      </x:c>
    </x:row>
    <x:row r="230" ht="22" customHeight="1">
      <x:c r="A230" s="10" t="str">
        <x:v>V2_FALLBACK25</x:v>
      </x:c>
      <x:c r="B230" s="10" t="str">
        <x:v>I2-046</x:v>
      </x:c>
      <x:c r="C230" s="10" t="str">
        <x:v>I2-046-G-F05</x:v>
      </x:c>
      <x:c r="D230" s="10" t="str">
        <x:v>RUN_01</x:v>
      </x:c>
      <x:c r="E230" s="10" t="str">
        <x:v>ORIGINAL_LEDGER</x:v>
      </x:c>
      <x:c r="F230" s="10" t="str">
        <x:v>FAIL</x:v>
      </x:c>
      <x:c r="G230" s="10" t="str">
        <x:v>FAIL</x:v>
      </x:c>
      <x:c r="H230" s="10" t="str">
        <x:v>EXECUTED</x:v>
      </x:c>
      <x:c r="I230" s="10" t="str">
        <x:v>PARSED</x:v>
      </x:c>
      <x:c r="J230" s="10" t="str">
        <x:v>GENERATION_ACCEPTED</x:v>
      </x:c>
      <x:c r="K230" s="10" t="str">
        <x:v>9b54ccad9a34056fe7444a07c7bf37f18c0e1d4191bdd8c4df41ac747a9ee969</x:v>
      </x:c>
      <x:c r="L230" s="10" t="str">
        <x:v>full_repair_v2</x:v>
      </x:c>
      <x:c r="M230" s="10" t="n">
        <x:v>1</x:v>
      </x:c>
      <x:c r="N230" s="10" t="n">
        <x:v>0</x:v>
      </x:c>
      <x:c r="O230" s="10" t="n">
        <x:v>0</x:v>
      </x:c>
      <x:c r="P230" s="9" t="str">
        <x:f>'CaseReview'!U230</x:f>
        <x:v>FAIL</x:v>
      </x:c>
      <x:c r="Q230" s="9" t="n">
        <x:f>IF(AND(T230=1,G230=P230),1,0)</x:f>
        <x:v>1</x:v>
      </x:c>
      <x:c r="R230" s="9" t="n">
        <x:f>IF(AND(T230=1,G230="PASS",P230="FAIL"),1,0)</x:f>
        <x:v>0</x:v>
      </x:c>
      <x:c r="S230" s="9" t="n">
        <x:f>IF(AND(T230=1,G230="FAIL",P230="PASS"),1,0)</x:f>
        <x:v>0</x:v>
      </x:c>
      <x:c r="T230" s="9" t="n">
        <x:v>1</x:v>
      </x:c>
      <x:c r="U230" s="9" t="n">
        <x:v>10</x:v>
      </x:c>
      <x:c r="V230" s="9" t="str">
        <x:v>MVP/SHACL_GENERATION_PIPELINE/experiments/FULL_REPAIR_V2/RUN_01/runs/RUN-I2-046-20260915T100305882326Z/final/final_shape.ttl</x:v>
      </x:c>
    </x:row>
    <x:row r="231" ht="22" customHeight="1">
      <x:c r="A231" s="10" t="str">
        <x:v>V2_FALLBACK25</x:v>
      </x:c>
      <x:c r="B231" s="10" t="str">
        <x:v>I2-046</x:v>
      </x:c>
      <x:c r="C231" s="10" t="str">
        <x:v>I2-046-G-F06</x:v>
      </x:c>
      <x:c r="D231" s="10" t="str">
        <x:v>RUN_01</x:v>
      </x:c>
      <x:c r="E231" s="10" t="str">
        <x:v>ORIGINAL_LEDGER</x:v>
      </x:c>
      <x:c r="F231" s="10" t="str">
        <x:v>FAIL</x:v>
      </x:c>
      <x:c r="G231" s="10" t="str">
        <x:v>FAIL</x:v>
      </x:c>
      <x:c r="H231" s="10" t="str">
        <x:v>EXECUTED</x:v>
      </x:c>
      <x:c r="I231" s="10" t="str">
        <x:v>PARSED</x:v>
      </x:c>
      <x:c r="J231" s="10" t="str">
        <x:v>GENERATION_ACCEPTED</x:v>
      </x:c>
      <x:c r="K231" s="10" t="str">
        <x:v>9b54ccad9a34056fe7444a07c7bf37f18c0e1d4191bdd8c4df41ac747a9ee969</x:v>
      </x:c>
      <x:c r="L231" s="10" t="str">
        <x:v>full_repair_v2</x:v>
      </x:c>
      <x:c r="M231" s="10" t="n">
        <x:v>1</x:v>
      </x:c>
      <x:c r="N231" s="10" t="n">
        <x:v>0</x:v>
      </x:c>
      <x:c r="O231" s="10" t="n">
        <x:v>0</x:v>
      </x:c>
      <x:c r="P231" s="9" t="str">
        <x:f>'CaseReview'!U231</x:f>
        <x:v>FAIL</x:v>
      </x:c>
      <x:c r="Q231" s="9" t="n">
        <x:f>IF(AND(T231=1,G231=P231),1,0)</x:f>
        <x:v>1</x:v>
      </x:c>
      <x:c r="R231" s="9" t="n">
        <x:f>IF(AND(T231=1,G231="PASS",P231="FAIL"),1,0)</x:f>
        <x:v>0</x:v>
      </x:c>
      <x:c r="S231" s="9" t="n">
        <x:f>IF(AND(T231=1,G231="FAIL",P231="PASS"),1,0)</x:f>
        <x:v>0</x:v>
      </x:c>
      <x:c r="T231" s="9" t="n">
        <x:v>1</x:v>
      </x:c>
      <x:c r="U231" s="9" t="n">
        <x:v>10</x:v>
      </x:c>
      <x:c r="V231" s="9" t="str">
        <x:v>MVP/SHACL_GENERATION_PIPELINE/experiments/FULL_REPAIR_V2/RUN_01/runs/RUN-I2-046-20260915T100305882326Z/final/final_shape.ttl</x:v>
      </x:c>
    </x:row>
    <x:row r="232" ht="22" customHeight="1">
      <x:c r="A232" s="10" t="str">
        <x:v>V2_FALLBACK25</x:v>
      </x:c>
      <x:c r="B232" s="10" t="str">
        <x:v>I2-046</x:v>
      </x:c>
      <x:c r="C232" s="10" t="str">
        <x:v>I2-046-G-P01</x:v>
      </x:c>
      <x:c r="D232" s="10" t="str">
        <x:v>RUN_01</x:v>
      </x:c>
      <x:c r="E232" s="10" t="str">
        <x:v>ORIGINAL_LEDGER</x:v>
      </x:c>
      <x:c r="F232" s="10" t="str">
        <x:v>PASS</x:v>
      </x:c>
      <x:c r="G232" s="10" t="str">
        <x:v>PASS</x:v>
      </x:c>
      <x:c r="H232" s="10" t="str">
        <x:v>EXECUTED</x:v>
      </x:c>
      <x:c r="I232" s="10" t="str">
        <x:v>PARSED</x:v>
      </x:c>
      <x:c r="J232" s="10" t="str">
        <x:v>GENERATION_ACCEPTED</x:v>
      </x:c>
      <x:c r="K232" s="10" t="str">
        <x:v>9b54ccad9a34056fe7444a07c7bf37f18c0e1d4191bdd8c4df41ac747a9ee969</x:v>
      </x:c>
      <x:c r="L232" s="10" t="str">
        <x:v>full_repair_v2</x:v>
      </x:c>
      <x:c r="M232" s="10" t="n">
        <x:v>1</x:v>
      </x:c>
      <x:c r="N232" s="10" t="n">
        <x:v>0</x:v>
      </x:c>
      <x:c r="O232" s="10" t="n">
        <x:v>0</x:v>
      </x:c>
      <x:c r="P232" s="9" t="str">
        <x:f>'CaseReview'!U232</x:f>
        <x:v>PASS</x:v>
      </x:c>
      <x:c r="Q232" s="9" t="n">
        <x:f>IF(AND(T232=1,G232=P232),1,0)</x:f>
        <x:v>1</x:v>
      </x:c>
      <x:c r="R232" s="9" t="n">
        <x:f>IF(AND(T232=1,G232="PASS",P232="FAIL"),1,0)</x:f>
        <x:v>0</x:v>
      </x:c>
      <x:c r="S232" s="9" t="n">
        <x:f>IF(AND(T232=1,G232="FAIL",P232="PASS"),1,0)</x:f>
        <x:v>0</x:v>
      </x:c>
      <x:c r="T232" s="9" t="n">
        <x:v>1</x:v>
      </x:c>
      <x:c r="U232" s="9" t="n">
        <x:v>10</x:v>
      </x:c>
      <x:c r="V232" s="9" t="str">
        <x:v>MVP/SHACL_GENERATION_PIPELINE/experiments/FULL_REPAIR_V2/RUN_01/runs/RUN-I2-046-20260915T100305882326Z/final/final_shape.ttl</x:v>
      </x:c>
    </x:row>
    <x:row r="233" ht="22" customHeight="1">
      <x:c r="A233" s="10" t="str">
        <x:v>V2_FALLBACK25</x:v>
      </x:c>
      <x:c r="B233" s="10" t="str">
        <x:v>I2-046</x:v>
      </x:c>
      <x:c r="C233" s="10" t="str">
        <x:v>I2-046-G-P02</x:v>
      </x:c>
      <x:c r="D233" s="10" t="str">
        <x:v>RUN_01</x:v>
      </x:c>
      <x:c r="E233" s="10" t="str">
        <x:v>ORIGINAL_LEDGER</x:v>
      </x:c>
      <x:c r="F233" s="10" t="str">
        <x:v>PASS</x:v>
      </x:c>
      <x:c r="G233" s="10" t="str">
        <x:v>PASS</x:v>
      </x:c>
      <x:c r="H233" s="10" t="str">
        <x:v>EXECUTED</x:v>
      </x:c>
      <x:c r="I233" s="10" t="str">
        <x:v>PARSED</x:v>
      </x:c>
      <x:c r="J233" s="10" t="str">
        <x:v>GENERATION_ACCEPTED</x:v>
      </x:c>
      <x:c r="K233" s="10" t="str">
        <x:v>9b54ccad9a34056fe7444a07c7bf37f18c0e1d4191bdd8c4df41ac747a9ee969</x:v>
      </x:c>
      <x:c r="L233" s="10" t="str">
        <x:v>full_repair_v2</x:v>
      </x:c>
      <x:c r="M233" s="10" t="n">
        <x:v>1</x:v>
      </x:c>
      <x:c r="N233" s="10" t="n">
        <x:v>0</x:v>
      </x:c>
      <x:c r="O233" s="10" t="n">
        <x:v>0</x:v>
      </x:c>
      <x:c r="P233" s="9" t="str">
        <x:f>'CaseReview'!U233</x:f>
        <x:v>PASS</x:v>
      </x:c>
      <x:c r="Q233" s="9" t="n">
        <x:f>IF(AND(T233=1,G233=P233),1,0)</x:f>
        <x:v>1</x:v>
      </x:c>
      <x:c r="R233" s="9" t="n">
        <x:f>IF(AND(T233=1,G233="PASS",P233="FAIL"),1,0)</x:f>
        <x:v>0</x:v>
      </x:c>
      <x:c r="S233" s="9" t="n">
        <x:f>IF(AND(T233=1,G233="FAIL",P233="PASS"),1,0)</x:f>
        <x:v>0</x:v>
      </x:c>
      <x:c r="T233" s="9" t="n">
        <x:v>1</x:v>
      </x:c>
      <x:c r="U233" s="9" t="n">
        <x:v>10</x:v>
      </x:c>
      <x:c r="V233" s="9" t="str">
        <x:v>MVP/SHACL_GENERATION_PIPELINE/experiments/FULL_REPAIR_V2/RUN_01/runs/RUN-I2-046-20260915T100305882326Z/final/final_shape.ttl</x:v>
      </x:c>
    </x:row>
    <x:row r="234" ht="22" customHeight="1">
      <x:c r="A234" s="10" t="str">
        <x:v>V2_FALLBACK25</x:v>
      </x:c>
      <x:c r="B234" s="10" t="str">
        <x:v>I2-046</x:v>
      </x:c>
      <x:c r="C234" s="10" t="str">
        <x:v>I2-046-G-P03</x:v>
      </x:c>
      <x:c r="D234" s="10" t="str">
        <x:v>RUN_01</x:v>
      </x:c>
      <x:c r="E234" s="10" t="str">
        <x:v>ORIGINAL_LEDGER</x:v>
      </x:c>
      <x:c r="F234" s="10" t="str">
        <x:v>PASS</x:v>
      </x:c>
      <x:c r="G234" s="10" t="str">
        <x:v>PASS</x:v>
      </x:c>
      <x:c r="H234" s="10" t="str">
        <x:v>EXECUTED</x:v>
      </x:c>
      <x:c r="I234" s="10" t="str">
        <x:v>PARSED</x:v>
      </x:c>
      <x:c r="J234" s="10" t="str">
        <x:v>GENERATION_ACCEPTED</x:v>
      </x:c>
      <x:c r="K234" s="10" t="str">
        <x:v>9b54ccad9a34056fe7444a07c7bf37f18c0e1d4191bdd8c4df41ac747a9ee969</x:v>
      </x:c>
      <x:c r="L234" s="10" t="str">
        <x:v>full_repair_v2</x:v>
      </x:c>
      <x:c r="M234" s="10" t="n">
        <x:v>1</x:v>
      </x:c>
      <x:c r="N234" s="10" t="n">
        <x:v>0</x:v>
      </x:c>
      <x:c r="O234" s="10" t="n">
        <x:v>0</x:v>
      </x:c>
      <x:c r="P234" s="9" t="str">
        <x:f>'CaseReview'!U234</x:f>
        <x:v>PASS</x:v>
      </x:c>
      <x:c r="Q234" s="9" t="n">
        <x:f>IF(AND(T234=1,G234=P234),1,0)</x:f>
        <x:v>1</x:v>
      </x:c>
      <x:c r="R234" s="9" t="n">
        <x:f>IF(AND(T234=1,G234="PASS",P234="FAIL"),1,0)</x:f>
        <x:v>0</x:v>
      </x:c>
      <x:c r="S234" s="9" t="n">
        <x:f>IF(AND(T234=1,G234="FAIL",P234="PASS"),1,0)</x:f>
        <x:v>0</x:v>
      </x:c>
      <x:c r="T234" s="9" t="n">
        <x:v>1</x:v>
      </x:c>
      <x:c r="U234" s="9" t="n">
        <x:v>10</x:v>
      </x:c>
      <x:c r="V234" s="9" t="str">
        <x:v>MVP/SHACL_GENERATION_PIPELINE/experiments/FULL_REPAIR_V2/RUN_01/runs/RUN-I2-046-20260915T100305882326Z/final/final_shape.ttl</x:v>
      </x:c>
    </x:row>
    <x:row r="235" ht="22" customHeight="1">
      <x:c r="A235" s="10" t="str">
        <x:v>V2_FALLBACK25</x:v>
      </x:c>
      <x:c r="B235" s="10" t="str">
        <x:v>I2-046</x:v>
      </x:c>
      <x:c r="C235" s="10" t="str">
        <x:v>I2-046-G-P04</x:v>
      </x:c>
      <x:c r="D235" s="10" t="str">
        <x:v>RUN_01</x:v>
      </x:c>
      <x:c r="E235" s="10" t="str">
        <x:v>ORIGINAL_LEDGER</x:v>
      </x:c>
      <x:c r="F235" s="10" t="str">
        <x:v>PASS</x:v>
      </x:c>
      <x:c r="G235" s="10" t="str">
        <x:v>PASS</x:v>
      </x:c>
      <x:c r="H235" s="10" t="str">
        <x:v>EXECUTED</x:v>
      </x:c>
      <x:c r="I235" s="10" t="str">
        <x:v>PARSED</x:v>
      </x:c>
      <x:c r="J235" s="10" t="str">
        <x:v>GENERATION_ACCEPTED</x:v>
      </x:c>
      <x:c r="K235" s="10" t="str">
        <x:v>9b54ccad9a34056fe7444a07c7bf37f18c0e1d4191bdd8c4df41ac747a9ee969</x:v>
      </x:c>
      <x:c r="L235" s="10" t="str">
        <x:v>full_repair_v2</x:v>
      </x:c>
      <x:c r="M235" s="10" t="n">
        <x:v>1</x:v>
      </x:c>
      <x:c r="N235" s="10" t="n">
        <x:v>0</x:v>
      </x:c>
      <x:c r="O235" s="10" t="n">
        <x:v>0</x:v>
      </x:c>
      <x:c r="P235" s="9" t="str">
        <x:f>'CaseReview'!U235</x:f>
        <x:v>PASS</x:v>
      </x:c>
      <x:c r="Q235" s="9" t="n">
        <x:f>IF(AND(T235=1,G235=P235),1,0)</x:f>
        <x:v>1</x:v>
      </x:c>
      <x:c r="R235" s="9" t="n">
        <x:f>IF(AND(T235=1,G235="PASS",P235="FAIL"),1,0)</x:f>
        <x:v>0</x:v>
      </x:c>
      <x:c r="S235" s="9" t="n">
        <x:f>IF(AND(T235=1,G235="FAIL",P235="PASS"),1,0)</x:f>
        <x:v>0</x:v>
      </x:c>
      <x:c r="T235" s="9" t="n">
        <x:v>1</x:v>
      </x:c>
      <x:c r="U235" s="9" t="n">
        <x:v>10</x:v>
      </x:c>
      <x:c r="V235" s="9" t="str">
        <x:v>MVP/SHACL_GENERATION_PIPELINE/experiments/FULL_REPAIR_V2/RUN_01/runs/RUN-I2-046-20260915T100305882326Z/final/final_shape.ttl</x:v>
      </x:c>
    </x:row>
    <x:row r="236" ht="22" customHeight="1">
      <x:c r="A236" s="10" t="str">
        <x:v>V2_FALLBACK25</x:v>
      </x:c>
      <x:c r="B236" s="10" t="str">
        <x:v>I2-047</x:v>
      </x:c>
      <x:c r="C236" s="10" t="str">
        <x:v>I2-047-G-F01</x:v>
      </x:c>
      <x:c r="D236" s="10" t="str">
        <x:v>RUN_01</x:v>
      </x:c>
      <x:c r="E236" s="10" t="str">
        <x:v>ORIGINAL_LEDGER</x:v>
      </x:c>
      <x:c r="F236" s="10" t="str">
        <x:v>FAIL</x:v>
      </x:c>
      <x:c r="G236" s="10" t="str">
        <x:v>FAIL</x:v>
      </x:c>
      <x:c r="H236" s="10" t="str">
        <x:v>EXECUTED</x:v>
      </x:c>
      <x:c r="I236" s="10" t="str">
        <x:v>PARSED</x:v>
      </x:c>
      <x:c r="J236" s="10" t="str">
        <x:v>GENERATION_ACCEPTED</x:v>
      </x:c>
      <x:c r="K236" s="10" t="str">
        <x:v>02495bd7ed1fbc4a7674a4fcf934e2b1e6b307e66be1092322b3dd62f38b4bb8</x:v>
      </x:c>
      <x:c r="L236" s="10" t="str">
        <x:v>full_repair_v2</x:v>
      </x:c>
      <x:c r="M236" s="10" t="n">
        <x:v>1</x:v>
      </x:c>
      <x:c r="N236" s="10" t="n">
        <x:v>0</x:v>
      </x:c>
      <x:c r="O236" s="10" t="n">
        <x:v>0</x:v>
      </x:c>
      <x:c r="P236" s="9" t="str">
        <x:f>'CaseReview'!U236</x:f>
        <x:v>FAIL</x:v>
      </x:c>
      <x:c r="Q236" s="9" t="n">
        <x:f>IF(AND(T236=1,G236=P236),1,0)</x:f>
        <x:v>1</x:v>
      </x:c>
      <x:c r="R236" s="9" t="n">
        <x:f>IF(AND(T236=1,G236="PASS",P236="FAIL"),1,0)</x:f>
        <x:v>0</x:v>
      </x:c>
      <x:c r="S236" s="9" t="n">
        <x:f>IF(AND(T236=1,G236="FAIL",P236="PASS"),1,0)</x:f>
        <x:v>0</x:v>
      </x:c>
      <x:c r="T236" s="9" t="n">
        <x:v>1</x:v>
      </x:c>
      <x:c r="U236" s="9" t="n">
        <x:v>8</x:v>
      </x:c>
      <x:c r="V236" s="9" t="str">
        <x:v>MVP/SHACL_GENERATION_PIPELINE/experiments/FULL_REPAIR_V2/RUN_01/runs/RUN-I2-047-20260915T100327291744Z/final/final_shape.ttl</x:v>
      </x:c>
    </x:row>
    <x:row r="237" ht="22" customHeight="1">
      <x:c r="A237" s="10" t="str">
        <x:v>V2_FALLBACK25</x:v>
      </x:c>
      <x:c r="B237" s="10" t="str">
        <x:v>I2-047</x:v>
      </x:c>
      <x:c r="C237" s="10" t="str">
        <x:v>I2-047-G-F02</x:v>
      </x:c>
      <x:c r="D237" s="10" t="str">
        <x:v>RUN_01</x:v>
      </x:c>
      <x:c r="E237" s="10" t="str">
        <x:v>ORIGINAL_LEDGER</x:v>
      </x:c>
      <x:c r="F237" s="10" t="str">
        <x:v>FAIL</x:v>
      </x:c>
      <x:c r="G237" s="10" t="str">
        <x:v>FAIL</x:v>
      </x:c>
      <x:c r="H237" s="10" t="str">
        <x:v>EXECUTED</x:v>
      </x:c>
      <x:c r="I237" s="10" t="str">
        <x:v>PARSED</x:v>
      </x:c>
      <x:c r="J237" s="10" t="str">
        <x:v>GENERATION_ACCEPTED</x:v>
      </x:c>
      <x:c r="K237" s="10" t="str">
        <x:v>02495bd7ed1fbc4a7674a4fcf934e2b1e6b307e66be1092322b3dd62f38b4bb8</x:v>
      </x:c>
      <x:c r="L237" s="10" t="str">
        <x:v>full_repair_v2</x:v>
      </x:c>
      <x:c r="M237" s="10" t="n">
        <x:v>1</x:v>
      </x:c>
      <x:c r="N237" s="10" t="n">
        <x:v>0</x:v>
      </x:c>
      <x:c r="O237" s="10" t="n">
        <x:v>0</x:v>
      </x:c>
      <x:c r="P237" s="9" t="str">
        <x:f>'CaseReview'!U237</x:f>
        <x:v>FAIL</x:v>
      </x:c>
      <x:c r="Q237" s="9" t="n">
        <x:f>IF(AND(T237=1,G237=P237),1,0)</x:f>
        <x:v>1</x:v>
      </x:c>
      <x:c r="R237" s="9" t="n">
        <x:f>IF(AND(T237=1,G237="PASS",P237="FAIL"),1,0)</x:f>
        <x:v>0</x:v>
      </x:c>
      <x:c r="S237" s="9" t="n">
        <x:f>IF(AND(T237=1,G237="FAIL",P237="PASS"),1,0)</x:f>
        <x:v>0</x:v>
      </x:c>
      <x:c r="T237" s="9" t="n">
        <x:v>1</x:v>
      </x:c>
      <x:c r="U237" s="9" t="n">
        <x:v>8</x:v>
      </x:c>
      <x:c r="V237" s="9" t="str">
        <x:v>MVP/SHACL_GENERATION_PIPELINE/experiments/FULL_REPAIR_V2/RUN_01/runs/RUN-I2-047-20260915T100327291744Z/final/final_shape.ttl</x:v>
      </x:c>
    </x:row>
    <x:row r="238" ht="22" customHeight="1">
      <x:c r="A238" s="10" t="str">
        <x:v>V2_FALLBACK25</x:v>
      </x:c>
      <x:c r="B238" s="10" t="str">
        <x:v>I2-047</x:v>
      </x:c>
      <x:c r="C238" s="10" t="str">
        <x:v>I2-047-G-F03</x:v>
      </x:c>
      <x:c r="D238" s="10" t="str">
        <x:v>RUN_01</x:v>
      </x:c>
      <x:c r="E238" s="10" t="str">
        <x:v>ORIGINAL_LEDGER</x:v>
      </x:c>
      <x:c r="F238" s="10" t="str">
        <x:v>FAIL</x:v>
      </x:c>
      <x:c r="G238" s="10" t="str">
        <x:v>FAIL</x:v>
      </x:c>
      <x:c r="H238" s="10" t="str">
        <x:v>EXECUTED</x:v>
      </x:c>
      <x:c r="I238" s="10" t="str">
        <x:v>PARSED</x:v>
      </x:c>
      <x:c r="J238" s="10" t="str">
        <x:v>GENERATION_ACCEPTED</x:v>
      </x:c>
      <x:c r="K238" s="10" t="str">
        <x:v>02495bd7ed1fbc4a7674a4fcf934e2b1e6b307e66be1092322b3dd62f38b4bb8</x:v>
      </x:c>
      <x:c r="L238" s="10" t="str">
        <x:v>full_repair_v2</x:v>
      </x:c>
      <x:c r="M238" s="10" t="n">
        <x:v>1</x:v>
      </x:c>
      <x:c r="N238" s="10" t="n">
        <x:v>0</x:v>
      </x:c>
      <x:c r="O238" s="10" t="n">
        <x:v>0</x:v>
      </x:c>
      <x:c r="P238" s="9" t="str">
        <x:f>'CaseReview'!U238</x:f>
        <x:v>FAIL</x:v>
      </x:c>
      <x:c r="Q238" s="9" t="n">
        <x:f>IF(AND(T238=1,G238=P238),1,0)</x:f>
        <x:v>1</x:v>
      </x:c>
      <x:c r="R238" s="9" t="n">
        <x:f>IF(AND(T238=1,G238="PASS",P238="FAIL"),1,0)</x:f>
        <x:v>0</x:v>
      </x:c>
      <x:c r="S238" s="9" t="n">
        <x:f>IF(AND(T238=1,G238="FAIL",P238="PASS"),1,0)</x:f>
        <x:v>0</x:v>
      </x:c>
      <x:c r="T238" s="9" t="n">
        <x:v>1</x:v>
      </x:c>
      <x:c r="U238" s="9" t="n">
        <x:v>8</x:v>
      </x:c>
      <x:c r="V238" s="9" t="str">
        <x:v>MVP/SHACL_GENERATION_PIPELINE/experiments/FULL_REPAIR_V2/RUN_01/runs/RUN-I2-047-20260915T100327291744Z/final/final_shape.ttl</x:v>
      </x:c>
    </x:row>
    <x:row r="239" ht="22" customHeight="1">
      <x:c r="A239" s="10" t="str">
        <x:v>V2_FALLBACK25</x:v>
      </x:c>
      <x:c r="B239" s="10" t="str">
        <x:v>I2-047</x:v>
      </x:c>
      <x:c r="C239" s="10" t="str">
        <x:v>I2-047-G-F04</x:v>
      </x:c>
      <x:c r="D239" s="10" t="str">
        <x:v>RUN_01</x:v>
      </x:c>
      <x:c r="E239" s="10" t="str">
        <x:v>ORIGINAL_LEDGER</x:v>
      </x:c>
      <x:c r="F239" s="10" t="str">
        <x:v>FAIL</x:v>
      </x:c>
      <x:c r="G239" s="10" t="str">
        <x:v>FAIL</x:v>
      </x:c>
      <x:c r="H239" s="10" t="str">
        <x:v>EXECUTED</x:v>
      </x:c>
      <x:c r="I239" s="10" t="str">
        <x:v>PARSED</x:v>
      </x:c>
      <x:c r="J239" s="10" t="str">
        <x:v>GENERATION_ACCEPTED</x:v>
      </x:c>
      <x:c r="K239" s="10" t="str">
        <x:v>02495bd7ed1fbc4a7674a4fcf934e2b1e6b307e66be1092322b3dd62f38b4bb8</x:v>
      </x:c>
      <x:c r="L239" s="10" t="str">
        <x:v>full_repair_v2</x:v>
      </x:c>
      <x:c r="M239" s="10" t="n">
        <x:v>1</x:v>
      </x:c>
      <x:c r="N239" s="10" t="n">
        <x:v>0</x:v>
      </x:c>
      <x:c r="O239" s="10" t="n">
        <x:v>0</x:v>
      </x:c>
      <x:c r="P239" s="9" t="str">
        <x:f>'CaseReview'!U239</x:f>
        <x:v>FAIL</x:v>
      </x:c>
      <x:c r="Q239" s="9" t="n">
        <x:f>IF(AND(T239=1,G239=P239),1,0)</x:f>
        <x:v>1</x:v>
      </x:c>
      <x:c r="R239" s="9" t="n">
        <x:f>IF(AND(T239=1,G239="PASS",P239="FAIL"),1,0)</x:f>
        <x:v>0</x:v>
      </x:c>
      <x:c r="S239" s="9" t="n">
        <x:f>IF(AND(T239=1,G239="FAIL",P239="PASS"),1,0)</x:f>
        <x:v>0</x:v>
      </x:c>
      <x:c r="T239" s="9" t="n">
        <x:v>1</x:v>
      </x:c>
      <x:c r="U239" s="9" t="n">
        <x:v>8</x:v>
      </x:c>
      <x:c r="V239" s="9" t="str">
        <x:v>MVP/SHACL_GENERATION_PIPELINE/experiments/FULL_REPAIR_V2/RUN_01/runs/RUN-I2-047-20260915T100327291744Z/final/final_shape.ttl</x:v>
      </x:c>
    </x:row>
    <x:row r="240" ht="22" customHeight="1">
      <x:c r="A240" s="10" t="str">
        <x:v>V2_FALLBACK25</x:v>
      </x:c>
      <x:c r="B240" s="10" t="str">
        <x:v>I2-047</x:v>
      </x:c>
      <x:c r="C240" s="10" t="str">
        <x:v>I2-047-G-F05</x:v>
      </x:c>
      <x:c r="D240" s="10" t="str">
        <x:v>RUN_01</x:v>
      </x:c>
      <x:c r="E240" s="10" t="str">
        <x:v>ORIGINAL_LEDGER</x:v>
      </x:c>
      <x:c r="F240" s="10" t="str">
        <x:v>FAIL</x:v>
      </x:c>
      <x:c r="G240" s="10" t="str">
        <x:v>FAIL</x:v>
      </x:c>
      <x:c r="H240" s="10" t="str">
        <x:v>EXECUTED</x:v>
      </x:c>
      <x:c r="I240" s="10" t="str">
        <x:v>PARSED</x:v>
      </x:c>
      <x:c r="J240" s="10" t="str">
        <x:v>GENERATION_ACCEPTED</x:v>
      </x:c>
      <x:c r="K240" s="10" t="str">
        <x:v>02495bd7ed1fbc4a7674a4fcf934e2b1e6b307e66be1092322b3dd62f38b4bb8</x:v>
      </x:c>
      <x:c r="L240" s="10" t="str">
        <x:v>full_repair_v2</x:v>
      </x:c>
      <x:c r="M240" s="10" t="n">
        <x:v>1</x:v>
      </x:c>
      <x:c r="N240" s="10" t="n">
        <x:v>0</x:v>
      </x:c>
      <x:c r="O240" s="10" t="n">
        <x:v>0</x:v>
      </x:c>
      <x:c r="P240" s="9" t="str">
        <x:f>'CaseReview'!U240</x:f>
        <x:v>FAIL</x:v>
      </x:c>
      <x:c r="Q240" s="9" t="n">
        <x:f>IF(AND(T240=1,G240=P240),1,0)</x:f>
        <x:v>1</x:v>
      </x:c>
      <x:c r="R240" s="9" t="n">
        <x:f>IF(AND(T240=1,G240="PASS",P240="FAIL"),1,0)</x:f>
        <x:v>0</x:v>
      </x:c>
      <x:c r="S240" s="9" t="n">
        <x:f>IF(AND(T240=1,G240="FAIL",P240="PASS"),1,0)</x:f>
        <x:v>0</x:v>
      </x:c>
      <x:c r="T240" s="9" t="n">
        <x:v>1</x:v>
      </x:c>
      <x:c r="U240" s="9" t="n">
        <x:v>8</x:v>
      </x:c>
      <x:c r="V240" s="9" t="str">
        <x:v>MVP/SHACL_GENERATION_PIPELINE/experiments/FULL_REPAIR_V2/RUN_01/runs/RUN-I2-047-20260915T100327291744Z/final/final_shape.ttl</x:v>
      </x:c>
    </x:row>
    <x:row r="241" ht="22" customHeight="1">
      <x:c r="A241" s="10" t="str">
        <x:v>V2_FALLBACK25</x:v>
      </x:c>
      <x:c r="B241" s="10" t="str">
        <x:v>I2-047</x:v>
      </x:c>
      <x:c r="C241" s="10" t="str">
        <x:v>I2-047-G-P01</x:v>
      </x:c>
      <x:c r="D241" s="10" t="str">
        <x:v>RUN_01</x:v>
      </x:c>
      <x:c r="E241" s="10" t="str">
        <x:v>ORIGINAL_LEDGER</x:v>
      </x:c>
      <x:c r="F241" s="10" t="str">
        <x:v>PASS</x:v>
      </x:c>
      <x:c r="G241" s="10" t="str">
        <x:v>PASS</x:v>
      </x:c>
      <x:c r="H241" s="10" t="str">
        <x:v>EXECUTED</x:v>
      </x:c>
      <x:c r="I241" s="10" t="str">
        <x:v>PARSED</x:v>
      </x:c>
      <x:c r="J241" s="10" t="str">
        <x:v>GENERATION_ACCEPTED</x:v>
      </x:c>
      <x:c r="K241" s="10" t="str">
        <x:v>02495bd7ed1fbc4a7674a4fcf934e2b1e6b307e66be1092322b3dd62f38b4bb8</x:v>
      </x:c>
      <x:c r="L241" s="10" t="str">
        <x:v>full_repair_v2</x:v>
      </x:c>
      <x:c r="M241" s="10" t="n">
        <x:v>1</x:v>
      </x:c>
      <x:c r="N241" s="10" t="n">
        <x:v>0</x:v>
      </x:c>
      <x:c r="O241" s="10" t="n">
        <x:v>0</x:v>
      </x:c>
      <x:c r="P241" s="9" t="str">
        <x:f>'CaseReview'!U241</x:f>
        <x:v>PASS</x:v>
      </x:c>
      <x:c r="Q241" s="9" t="n">
        <x:f>IF(AND(T241=1,G241=P241),1,0)</x:f>
        <x:v>1</x:v>
      </x:c>
      <x:c r="R241" s="9" t="n">
        <x:f>IF(AND(T241=1,G241="PASS",P241="FAIL"),1,0)</x:f>
        <x:v>0</x:v>
      </x:c>
      <x:c r="S241" s="9" t="n">
        <x:f>IF(AND(T241=1,G241="FAIL",P241="PASS"),1,0)</x:f>
        <x:v>0</x:v>
      </x:c>
      <x:c r="T241" s="9" t="n">
        <x:v>1</x:v>
      </x:c>
      <x:c r="U241" s="9" t="n">
        <x:v>8</x:v>
      </x:c>
      <x:c r="V241" s="9" t="str">
        <x:v>MVP/SHACL_GENERATION_PIPELINE/experiments/FULL_REPAIR_V2/RUN_01/runs/RUN-I2-047-20260915T100327291744Z/final/final_shape.ttl</x:v>
      </x:c>
    </x:row>
    <x:row r="242" ht="22" customHeight="1">
      <x:c r="A242" s="10" t="str">
        <x:v>V2_FALLBACK25</x:v>
      </x:c>
      <x:c r="B242" s="10" t="str">
        <x:v>I2-047</x:v>
      </x:c>
      <x:c r="C242" s="10" t="str">
        <x:v>I2-047-G-P02</x:v>
      </x:c>
      <x:c r="D242" s="10" t="str">
        <x:v>RUN_01</x:v>
      </x:c>
      <x:c r="E242" s="10" t="str">
        <x:v>ORIGINAL_LEDGER</x:v>
      </x:c>
      <x:c r="F242" s="10" t="str">
        <x:v>PASS</x:v>
      </x:c>
      <x:c r="G242" s="10" t="str">
        <x:v>PASS</x:v>
      </x:c>
      <x:c r="H242" s="10" t="str">
        <x:v>EXECUTED</x:v>
      </x:c>
      <x:c r="I242" s="10" t="str">
        <x:v>PARSED</x:v>
      </x:c>
      <x:c r="J242" s="10" t="str">
        <x:v>GENERATION_ACCEPTED</x:v>
      </x:c>
      <x:c r="K242" s="10" t="str">
        <x:v>02495bd7ed1fbc4a7674a4fcf934e2b1e6b307e66be1092322b3dd62f38b4bb8</x:v>
      </x:c>
      <x:c r="L242" s="10" t="str">
        <x:v>full_repair_v2</x:v>
      </x:c>
      <x:c r="M242" s="10" t="n">
        <x:v>1</x:v>
      </x:c>
      <x:c r="N242" s="10" t="n">
        <x:v>0</x:v>
      </x:c>
      <x:c r="O242" s="10" t="n">
        <x:v>0</x:v>
      </x:c>
      <x:c r="P242" s="9" t="str">
        <x:f>'CaseReview'!U242</x:f>
        <x:v>PASS</x:v>
      </x:c>
      <x:c r="Q242" s="9" t="n">
        <x:f>IF(AND(T242=1,G242=P242),1,0)</x:f>
        <x:v>1</x:v>
      </x:c>
      <x:c r="R242" s="9" t="n">
        <x:f>IF(AND(T242=1,G242="PASS",P242="FAIL"),1,0)</x:f>
        <x:v>0</x:v>
      </x:c>
      <x:c r="S242" s="9" t="n">
        <x:f>IF(AND(T242=1,G242="FAIL",P242="PASS"),1,0)</x:f>
        <x:v>0</x:v>
      </x:c>
      <x:c r="T242" s="9" t="n">
        <x:v>1</x:v>
      </x:c>
      <x:c r="U242" s="9" t="n">
        <x:v>8</x:v>
      </x:c>
      <x:c r="V242" s="9" t="str">
        <x:v>MVP/SHACL_GENERATION_PIPELINE/experiments/FULL_REPAIR_V2/RUN_01/runs/RUN-I2-047-20260915T100327291744Z/final/final_shape.ttl</x:v>
      </x:c>
    </x:row>
    <x:row r="243" ht="22" customHeight="1">
      <x:c r="A243" s="10" t="str">
        <x:v>V2_FALLBACK25</x:v>
      </x:c>
      <x:c r="B243" s="10" t="str">
        <x:v>I2-047</x:v>
      </x:c>
      <x:c r="C243" s="10" t="str">
        <x:v>I2-047-G-P03</x:v>
      </x:c>
      <x:c r="D243" s="10" t="str">
        <x:v>RUN_01</x:v>
      </x:c>
      <x:c r="E243" s="10" t="str">
        <x:v>ORIGINAL_LEDGER</x:v>
      </x:c>
      <x:c r="F243" s="10" t="str">
        <x:v>PASS</x:v>
      </x:c>
      <x:c r="G243" s="10" t="str">
        <x:v>PASS</x:v>
      </x:c>
      <x:c r="H243" s="10" t="str">
        <x:v>EXECUTED</x:v>
      </x:c>
      <x:c r="I243" s="10" t="str">
        <x:v>PARSED</x:v>
      </x:c>
      <x:c r="J243" s="10" t="str">
        <x:v>GENERATION_ACCEPTED</x:v>
      </x:c>
      <x:c r="K243" s="10" t="str">
        <x:v>02495bd7ed1fbc4a7674a4fcf934e2b1e6b307e66be1092322b3dd62f38b4bb8</x:v>
      </x:c>
      <x:c r="L243" s="10" t="str">
        <x:v>full_repair_v2</x:v>
      </x:c>
      <x:c r="M243" s="10" t="n">
        <x:v>1</x:v>
      </x:c>
      <x:c r="N243" s="10" t="n">
        <x:v>0</x:v>
      </x:c>
      <x:c r="O243" s="10" t="n">
        <x:v>0</x:v>
      </x:c>
      <x:c r="P243" s="9" t="str">
        <x:f>'CaseReview'!U243</x:f>
        <x:v>PASS</x:v>
      </x:c>
      <x:c r="Q243" s="9" t="n">
        <x:f>IF(AND(T243=1,G243=P243),1,0)</x:f>
        <x:v>1</x:v>
      </x:c>
      <x:c r="R243" s="9" t="n">
        <x:f>IF(AND(T243=1,G243="PASS",P243="FAIL"),1,0)</x:f>
        <x:v>0</x:v>
      </x:c>
      <x:c r="S243" s="9" t="n">
        <x:f>IF(AND(T243=1,G243="FAIL",P243="PASS"),1,0)</x:f>
        <x:v>0</x:v>
      </x:c>
      <x:c r="T243" s="9" t="n">
        <x:v>1</x:v>
      </x:c>
      <x:c r="U243" s="9" t="n">
        <x:v>8</x:v>
      </x:c>
      <x:c r="V243" s="9" t="str">
        <x:v>MVP/SHACL_GENERATION_PIPELINE/experiments/FULL_REPAIR_V2/RUN_01/runs/RUN-I2-047-20260915T100327291744Z/final/final_shape.ttl</x:v>
      </x:c>
    </x:row>
    <x:row r="244" ht="22" customHeight="1">
      <x:c r="A244" s="10" t="str">
        <x:v>V2_FALLBACK25</x:v>
      </x:c>
      <x:c r="B244" s="10" t="str">
        <x:v>I2-048</x:v>
      </x:c>
      <x:c r="C244" s="10" t="str">
        <x:v>I2-048-H-B01</x:v>
      </x:c>
      <x:c r="D244" s="10" t="str">
        <x:v>RUN_01</x:v>
      </x:c>
      <x:c r="E244" s="10" t="str">
        <x:v>ORIGINAL_LEDGER</x:v>
      </x:c>
      <x:c r="F244" s="10" t="str">
        <x:v>PASS</x:v>
      </x:c>
      <x:c r="G244" s="10" t="str">
        <x:v>NO_VERDICT</x:v>
      </x:c>
      <x:c r="H244" s="10" t="str">
        <x:v>INFRASTRUCTURE_FAILURE</x:v>
      </x:c>
      <x:c r="I244" s="10" t="str">
        <x:v>NOT_PARSED</x:v>
      </x:c>
      <x:c r="J244" s="10" t="str">
        <x:v>VALIDATOR_RESPONSE_RETRY_EXHAUSTED</x:v>
      </x:c>
      <x:c r="K244" s="10" t="str"/>
      <x:c r="L244" s="10" t="str">
        <x:v>full_repair_v2</x:v>
      </x:c>
      <x:c r="M244" s="10" t="n">
        <x:v>0</x:v>
      </x:c>
      <x:c r="N244" s="10" t="n">
        <x:v>0</x:v>
      </x:c>
      <x:c r="O244" s="10" t="n">
        <x:v>0</x:v>
      </x:c>
      <x:c r="P244" s="9" t="str">
        <x:f>'CaseReview'!U244</x:f>
        <x:v>PASS</x:v>
      </x:c>
      <x:c r="Q244" s="9" t="n">
        <x:f>IF(AND(T244=1,G244=P244),1,0)</x:f>
        <x:v>0</x:v>
      </x:c>
      <x:c r="R244" s="9" t="n">
        <x:f>IF(AND(T244=1,G244="PASS",P244="FAIL"),1,0)</x:f>
        <x:v>0</x:v>
      </x:c>
      <x:c r="S244" s="9" t="n">
        <x:f>IF(AND(T244=1,G244="FAIL",P244="PASS"),1,0)</x:f>
        <x:v>0</x:v>
      </x:c>
      <x:c r="T244" s="9" t="n">
        <x:v>0</x:v>
      </x:c>
      <x:c r="U244" s="9" t="n">
        <x:v>152</x:v>
      </x:c>
      <x:c r="V244" s="9" t="str"/>
    </x:row>
    <x:row r="245" ht="22" customHeight="1">
      <x:c r="A245" s="10" t="str">
        <x:v>V2_FALLBACK25</x:v>
      </x:c>
      <x:c r="B245" s="10" t="str">
        <x:v>I2-048</x:v>
      </x:c>
      <x:c r="C245" s="10" t="str">
        <x:v>I2-048-H-B02</x:v>
      </x:c>
      <x:c r="D245" s="10" t="str">
        <x:v>RUN_01</x:v>
      </x:c>
      <x:c r="E245" s="10" t="str">
        <x:v>ORIGINAL_LEDGER</x:v>
      </x:c>
      <x:c r="F245" s="10" t="str">
        <x:v>PASS</x:v>
      </x:c>
      <x:c r="G245" s="10" t="str">
        <x:v>NO_VERDICT</x:v>
      </x:c>
      <x:c r="H245" s="10" t="str">
        <x:v>INFRASTRUCTURE_FAILURE</x:v>
      </x:c>
      <x:c r="I245" s="10" t="str">
        <x:v>NOT_PARSED</x:v>
      </x:c>
      <x:c r="J245" s="10" t="str">
        <x:v>VALIDATOR_RESPONSE_RETRY_EXHAUSTED</x:v>
      </x:c>
      <x:c r="K245" s="10" t="str"/>
      <x:c r="L245" s="10" t="str">
        <x:v>full_repair_v2</x:v>
      </x:c>
      <x:c r="M245" s="10" t="n">
        <x:v>0</x:v>
      </x:c>
      <x:c r="N245" s="10" t="n">
        <x:v>0</x:v>
      </x:c>
      <x:c r="O245" s="10" t="n">
        <x:v>0</x:v>
      </x:c>
      <x:c r="P245" s="9" t="str">
        <x:f>'CaseReview'!U245</x:f>
        <x:v>PASS</x:v>
      </x:c>
      <x:c r="Q245" s="9" t="n">
        <x:f>IF(AND(T245=1,G245=P245),1,0)</x:f>
        <x:v>0</x:v>
      </x:c>
      <x:c r="R245" s="9" t="n">
        <x:f>IF(AND(T245=1,G245="PASS",P245="FAIL"),1,0)</x:f>
        <x:v>0</x:v>
      </x:c>
      <x:c r="S245" s="9" t="n">
        <x:f>IF(AND(T245=1,G245="FAIL",P245="PASS"),1,0)</x:f>
        <x:v>0</x:v>
      </x:c>
      <x:c r="T245" s="9" t="n">
        <x:v>0</x:v>
      </x:c>
      <x:c r="U245" s="9" t="n">
        <x:v>152</x:v>
      </x:c>
      <x:c r="V245" s="9" t="str"/>
    </x:row>
    <x:row r="246" ht="22" customHeight="1">
      <x:c r="A246" s="10" t="str">
        <x:v>V2_FALLBACK25</x:v>
      </x:c>
      <x:c r="B246" s="10" t="str">
        <x:v>I2-048</x:v>
      </x:c>
      <x:c r="C246" s="10" t="str">
        <x:v>I2-048-H-B03</x:v>
      </x:c>
      <x:c r="D246" s="10" t="str">
        <x:v>RUN_01</x:v>
      </x:c>
      <x:c r="E246" s="10" t="str">
        <x:v>ORIGINAL_LEDGER</x:v>
      </x:c>
      <x:c r="F246" s="10" t="str">
        <x:v>PASS</x:v>
      </x:c>
      <x:c r="G246" s="10" t="str">
        <x:v>NO_VERDICT</x:v>
      </x:c>
      <x:c r="H246" s="10" t="str">
        <x:v>INFRASTRUCTURE_FAILURE</x:v>
      </x:c>
      <x:c r="I246" s="10" t="str">
        <x:v>NOT_PARSED</x:v>
      </x:c>
      <x:c r="J246" s="10" t="str">
        <x:v>VALIDATOR_RESPONSE_RETRY_EXHAUSTED</x:v>
      </x:c>
      <x:c r="K246" s="10" t="str"/>
      <x:c r="L246" s="10" t="str">
        <x:v>full_repair_v2</x:v>
      </x:c>
      <x:c r="M246" s="10" t="n">
        <x:v>0</x:v>
      </x:c>
      <x:c r="N246" s="10" t="n">
        <x:v>0</x:v>
      </x:c>
      <x:c r="O246" s="10" t="n">
        <x:v>0</x:v>
      </x:c>
      <x:c r="P246" s="9" t="str">
        <x:f>'CaseReview'!U246</x:f>
        <x:v>PASS</x:v>
      </x:c>
      <x:c r="Q246" s="9" t="n">
        <x:f>IF(AND(T246=1,G246=P246),1,0)</x:f>
        <x:v>0</x:v>
      </x:c>
      <x:c r="R246" s="9" t="n">
        <x:f>IF(AND(T246=1,G246="PASS",P246="FAIL"),1,0)</x:f>
        <x:v>0</x:v>
      </x:c>
      <x:c r="S246" s="9" t="n">
        <x:f>IF(AND(T246=1,G246="FAIL",P246="PASS"),1,0)</x:f>
        <x:v>0</x:v>
      </x:c>
      <x:c r="T246" s="9" t="n">
        <x:v>0</x:v>
      </x:c>
      <x:c r="U246" s="9" t="n">
        <x:v>152</x:v>
      </x:c>
      <x:c r="V246" s="9" t="str"/>
    </x:row>
    <x:row r="247" ht="22" customHeight="1">
      <x:c r="A247" s="10" t="str">
        <x:v>V2_FALLBACK25</x:v>
      </x:c>
      <x:c r="B247" s="10" t="str">
        <x:v>I2-048</x:v>
      </x:c>
      <x:c r="C247" s="10" t="str">
        <x:v>I2-048-H-B04</x:v>
      </x:c>
      <x:c r="D247" s="10" t="str">
        <x:v>RUN_01</x:v>
      </x:c>
      <x:c r="E247" s="10" t="str">
        <x:v>ORIGINAL_LEDGER</x:v>
      </x:c>
      <x:c r="F247" s="10" t="str">
        <x:v>PASS</x:v>
      </x:c>
      <x:c r="G247" s="10" t="str">
        <x:v>NO_VERDICT</x:v>
      </x:c>
      <x:c r="H247" s="10" t="str">
        <x:v>INFRASTRUCTURE_FAILURE</x:v>
      </x:c>
      <x:c r="I247" s="10" t="str">
        <x:v>NOT_PARSED</x:v>
      </x:c>
      <x:c r="J247" s="10" t="str">
        <x:v>VALIDATOR_RESPONSE_RETRY_EXHAUSTED</x:v>
      </x:c>
      <x:c r="K247" s="10" t="str"/>
      <x:c r="L247" s="10" t="str">
        <x:v>full_repair_v2</x:v>
      </x:c>
      <x:c r="M247" s="10" t="n">
        <x:v>0</x:v>
      </x:c>
      <x:c r="N247" s="10" t="n">
        <x:v>0</x:v>
      </x:c>
      <x:c r="O247" s="10" t="n">
        <x:v>0</x:v>
      </x:c>
      <x:c r="P247" s="9" t="str">
        <x:f>'CaseReview'!U247</x:f>
        <x:v>PASS</x:v>
      </x:c>
      <x:c r="Q247" s="9" t="n">
        <x:f>IF(AND(T247=1,G247=P247),1,0)</x:f>
        <x:v>0</x:v>
      </x:c>
      <x:c r="R247" s="9" t="n">
        <x:f>IF(AND(T247=1,G247="PASS",P247="FAIL"),1,0)</x:f>
        <x:v>0</x:v>
      </x:c>
      <x:c r="S247" s="9" t="n">
        <x:f>IF(AND(T247=1,G247="FAIL",P247="PASS"),1,0)</x:f>
        <x:v>0</x:v>
      </x:c>
      <x:c r="T247" s="9" t="n">
        <x:v>0</x:v>
      </x:c>
      <x:c r="U247" s="9" t="n">
        <x:v>152</x:v>
      </x:c>
      <x:c r="V247" s="9" t="str"/>
    </x:row>
    <x:row r="248" ht="22" customHeight="1">
      <x:c r="A248" s="10" t="str">
        <x:v>V2_FALLBACK25</x:v>
      </x:c>
      <x:c r="B248" s="10" t="str">
        <x:v>I2-048</x:v>
      </x:c>
      <x:c r="C248" s="10" t="str">
        <x:v>I2-048-H-B05</x:v>
      </x:c>
      <x:c r="D248" s="10" t="str">
        <x:v>RUN_01</x:v>
      </x:c>
      <x:c r="E248" s="10" t="str">
        <x:v>ORIGINAL_LEDGER</x:v>
      </x:c>
      <x:c r="F248" s="10" t="str">
        <x:v>PASS</x:v>
      </x:c>
      <x:c r="G248" s="10" t="str">
        <x:v>NO_VERDICT</x:v>
      </x:c>
      <x:c r="H248" s="10" t="str">
        <x:v>INFRASTRUCTURE_FAILURE</x:v>
      </x:c>
      <x:c r="I248" s="10" t="str">
        <x:v>NOT_PARSED</x:v>
      </x:c>
      <x:c r="J248" s="10" t="str">
        <x:v>VALIDATOR_RESPONSE_RETRY_EXHAUSTED</x:v>
      </x:c>
      <x:c r="K248" s="10" t="str"/>
      <x:c r="L248" s="10" t="str">
        <x:v>full_repair_v2</x:v>
      </x:c>
      <x:c r="M248" s="10" t="n">
        <x:v>0</x:v>
      </x:c>
      <x:c r="N248" s="10" t="n">
        <x:v>0</x:v>
      </x:c>
      <x:c r="O248" s="10" t="n">
        <x:v>0</x:v>
      </x:c>
      <x:c r="P248" s="9" t="str">
        <x:f>'CaseReview'!U248</x:f>
        <x:v>PASS</x:v>
      </x:c>
      <x:c r="Q248" s="9" t="n">
        <x:f>IF(AND(T248=1,G248=P248),1,0)</x:f>
        <x:v>0</x:v>
      </x:c>
      <x:c r="R248" s="9" t="n">
        <x:f>IF(AND(T248=1,G248="PASS",P248="FAIL"),1,0)</x:f>
        <x:v>0</x:v>
      </x:c>
      <x:c r="S248" s="9" t="n">
        <x:f>IF(AND(T248=1,G248="FAIL",P248="PASS"),1,0)</x:f>
        <x:v>0</x:v>
      </x:c>
      <x:c r="T248" s="9" t="n">
        <x:v>0</x:v>
      </x:c>
      <x:c r="U248" s="9" t="n">
        <x:v>152</x:v>
      </x:c>
      <x:c r="V248" s="9" t="str"/>
    </x:row>
    <x:row r="249" ht="22" customHeight="1">
      <x:c r="A249" s="10" t="str">
        <x:v>V2_FALLBACK25</x:v>
      </x:c>
      <x:c r="B249" s="10" t="str">
        <x:v>I2-048</x:v>
      </x:c>
      <x:c r="C249" s="10" t="str">
        <x:v>I2-048-H-B06</x:v>
      </x:c>
      <x:c r="D249" s="10" t="str">
        <x:v>RUN_01</x:v>
      </x:c>
      <x:c r="E249" s="10" t="str">
        <x:v>ORIGINAL_LEDGER</x:v>
      </x:c>
      <x:c r="F249" s="10" t="str">
        <x:v>PASS</x:v>
      </x:c>
      <x:c r="G249" s="10" t="str">
        <x:v>NO_VERDICT</x:v>
      </x:c>
      <x:c r="H249" s="10" t="str">
        <x:v>INFRASTRUCTURE_FAILURE</x:v>
      </x:c>
      <x:c r="I249" s="10" t="str">
        <x:v>NOT_PARSED</x:v>
      </x:c>
      <x:c r="J249" s="10" t="str">
        <x:v>VALIDATOR_RESPONSE_RETRY_EXHAUSTED</x:v>
      </x:c>
      <x:c r="K249" s="10" t="str"/>
      <x:c r="L249" s="10" t="str">
        <x:v>full_repair_v2</x:v>
      </x:c>
      <x:c r="M249" s="10" t="n">
        <x:v>0</x:v>
      </x:c>
      <x:c r="N249" s="10" t="n">
        <x:v>0</x:v>
      </x:c>
      <x:c r="O249" s="10" t="n">
        <x:v>0</x:v>
      </x:c>
      <x:c r="P249" s="9" t="str">
        <x:f>'CaseReview'!U249</x:f>
        <x:v>PASS</x:v>
      </x:c>
      <x:c r="Q249" s="9" t="n">
        <x:f>IF(AND(T249=1,G249=P249),1,0)</x:f>
        <x:v>0</x:v>
      </x:c>
      <x:c r="R249" s="9" t="n">
        <x:f>IF(AND(T249=1,G249="PASS",P249="FAIL"),1,0)</x:f>
        <x:v>0</x:v>
      </x:c>
      <x:c r="S249" s="9" t="n">
        <x:f>IF(AND(T249=1,G249="FAIL",P249="PASS"),1,0)</x:f>
        <x:v>0</x:v>
      </x:c>
      <x:c r="T249" s="9" t="n">
        <x:v>0</x:v>
      </x:c>
      <x:c r="U249" s="9" t="n">
        <x:v>152</x:v>
      </x:c>
      <x:c r="V249" s="9" t="str"/>
    </x:row>
    <x:row r="250" ht="22" customHeight="1">
      <x:c r="A250" s="10" t="str">
        <x:v>V2_FALLBACK25</x:v>
      </x:c>
      <x:c r="B250" s="10" t="str">
        <x:v>I2-048</x:v>
      </x:c>
      <x:c r="C250" s="10" t="str">
        <x:v>I2-048-H-B07</x:v>
      </x:c>
      <x:c r="D250" s="10" t="str">
        <x:v>RUN_01</x:v>
      </x:c>
      <x:c r="E250" s="10" t="str">
        <x:v>ORIGINAL_LEDGER</x:v>
      </x:c>
      <x:c r="F250" s="10" t="str">
        <x:v>PASS</x:v>
      </x:c>
      <x:c r="G250" s="10" t="str">
        <x:v>NO_VERDICT</x:v>
      </x:c>
      <x:c r="H250" s="10" t="str">
        <x:v>INFRASTRUCTURE_FAILURE</x:v>
      </x:c>
      <x:c r="I250" s="10" t="str">
        <x:v>NOT_PARSED</x:v>
      </x:c>
      <x:c r="J250" s="10" t="str">
        <x:v>VALIDATOR_RESPONSE_RETRY_EXHAUSTED</x:v>
      </x:c>
      <x:c r="K250" s="10" t="str"/>
      <x:c r="L250" s="10" t="str">
        <x:v>full_repair_v2</x:v>
      </x:c>
      <x:c r="M250" s="10" t="n">
        <x:v>0</x:v>
      </x:c>
      <x:c r="N250" s="10" t="n">
        <x:v>0</x:v>
      </x:c>
      <x:c r="O250" s="10" t="n">
        <x:v>0</x:v>
      </x:c>
      <x:c r="P250" s="9" t="str">
        <x:f>'CaseReview'!U250</x:f>
        <x:v>PASS</x:v>
      </x:c>
      <x:c r="Q250" s="9" t="n">
        <x:f>IF(AND(T250=1,G250=P250),1,0)</x:f>
        <x:v>0</x:v>
      </x:c>
      <x:c r="R250" s="9" t="n">
        <x:f>IF(AND(T250=1,G250="PASS",P250="FAIL"),1,0)</x:f>
        <x:v>0</x:v>
      </x:c>
      <x:c r="S250" s="9" t="n">
        <x:f>IF(AND(T250=1,G250="FAIL",P250="PASS"),1,0)</x:f>
        <x:v>0</x:v>
      </x:c>
      <x:c r="T250" s="9" t="n">
        <x:v>0</x:v>
      </x:c>
      <x:c r="U250" s="9" t="n">
        <x:v>152</x:v>
      </x:c>
      <x:c r="V250" s="9" t="str"/>
    </x:row>
    <x:row r="251" ht="22" customHeight="1">
      <x:c r="A251" s="10" t="str">
        <x:v>V2_FALLBACK25</x:v>
      </x:c>
      <x:c r="B251" s="10" t="str">
        <x:v>I2-048</x:v>
      </x:c>
      <x:c r="C251" s="10" t="str">
        <x:v>I2-048-H-B08</x:v>
      </x:c>
      <x:c r="D251" s="10" t="str">
        <x:v>RUN_01</x:v>
      </x:c>
      <x:c r="E251" s="10" t="str">
        <x:v>ORIGINAL_LEDGER</x:v>
      </x:c>
      <x:c r="F251" s="10" t="str">
        <x:v>PASS</x:v>
      </x:c>
      <x:c r="G251" s="10" t="str">
        <x:v>NO_VERDICT</x:v>
      </x:c>
      <x:c r="H251" s="10" t="str">
        <x:v>INFRASTRUCTURE_FAILURE</x:v>
      </x:c>
      <x:c r="I251" s="10" t="str">
        <x:v>NOT_PARSED</x:v>
      </x:c>
      <x:c r="J251" s="10" t="str">
        <x:v>VALIDATOR_RESPONSE_RETRY_EXHAUSTED</x:v>
      </x:c>
      <x:c r="K251" s="10" t="str"/>
      <x:c r="L251" s="10" t="str">
        <x:v>full_repair_v2</x:v>
      </x:c>
      <x:c r="M251" s="10" t="n">
        <x:v>0</x:v>
      </x:c>
      <x:c r="N251" s="10" t="n">
        <x:v>0</x:v>
      </x:c>
      <x:c r="O251" s="10" t="n">
        <x:v>0</x:v>
      </x:c>
      <x:c r="P251" s="9" t="str">
        <x:f>'CaseReview'!U251</x:f>
        <x:v>PASS</x:v>
      </x:c>
      <x:c r="Q251" s="9" t="n">
        <x:f>IF(AND(T251=1,G251=P251),1,0)</x:f>
        <x:v>0</x:v>
      </x:c>
      <x:c r="R251" s="9" t="n">
        <x:f>IF(AND(T251=1,G251="PASS",P251="FAIL"),1,0)</x:f>
        <x:v>0</x:v>
      </x:c>
      <x:c r="S251" s="9" t="n">
        <x:f>IF(AND(T251=1,G251="FAIL",P251="PASS"),1,0)</x:f>
        <x:v>0</x:v>
      </x:c>
      <x:c r="T251" s="9" t="n">
        <x:v>0</x:v>
      </x:c>
      <x:c r="U251" s="9" t="n">
        <x:v>152</x:v>
      </x:c>
      <x:c r="V251" s="9" t="str"/>
    </x:row>
    <x:row r="252" ht="22" customHeight="1">
      <x:c r="A252" s="10" t="str">
        <x:v>V2_FALLBACK25</x:v>
      </x:c>
      <x:c r="B252" s="10" t="str">
        <x:v>I2-048</x:v>
      </x:c>
      <x:c r="C252" s="10" t="str">
        <x:v>I2-048-H-F001</x:v>
      </x:c>
      <x:c r="D252" s="10" t="str">
        <x:v>RUN_01</x:v>
      </x:c>
      <x:c r="E252" s="10" t="str">
        <x:v>ORIGINAL_LEDGER</x:v>
      </x:c>
      <x:c r="F252" s="10" t="str">
        <x:v>FAIL</x:v>
      </x:c>
      <x:c r="G252" s="10" t="str">
        <x:v>NO_VERDICT</x:v>
      </x:c>
      <x:c r="H252" s="10" t="str">
        <x:v>INFRASTRUCTURE_FAILURE</x:v>
      </x:c>
      <x:c r="I252" s="10" t="str">
        <x:v>NOT_PARSED</x:v>
      </x:c>
      <x:c r="J252" s="10" t="str">
        <x:v>VALIDATOR_RESPONSE_RETRY_EXHAUSTED</x:v>
      </x:c>
      <x:c r="K252" s="10" t="str"/>
      <x:c r="L252" s="10" t="str">
        <x:v>full_repair_v2</x:v>
      </x:c>
      <x:c r="M252" s="10" t="n">
        <x:v>0</x:v>
      </x:c>
      <x:c r="N252" s="10" t="n">
        <x:v>0</x:v>
      </x:c>
      <x:c r="O252" s="10" t="n">
        <x:v>0</x:v>
      </x:c>
      <x:c r="P252" s="9" t="str">
        <x:f>'CaseReview'!U252</x:f>
        <x:v>FAIL</x:v>
      </x:c>
      <x:c r="Q252" s="9" t="n">
        <x:f>IF(AND(T252=1,G252=P252),1,0)</x:f>
        <x:v>0</x:v>
      </x:c>
      <x:c r="R252" s="9" t="n">
        <x:f>IF(AND(T252=1,G252="PASS",P252="FAIL"),1,0)</x:f>
        <x:v>0</x:v>
      </x:c>
      <x:c r="S252" s="9" t="n">
        <x:f>IF(AND(T252=1,G252="FAIL",P252="PASS"),1,0)</x:f>
        <x:v>0</x:v>
      </x:c>
      <x:c r="T252" s="9" t="n">
        <x:v>0</x:v>
      </x:c>
      <x:c r="U252" s="9" t="n">
        <x:v>152</x:v>
      </x:c>
      <x:c r="V252" s="9" t="str"/>
    </x:row>
    <x:row r="253" ht="22" customHeight="1">
      <x:c r="A253" s="10" t="str">
        <x:v>V2_FALLBACK25</x:v>
      </x:c>
      <x:c r="B253" s="10" t="str">
        <x:v>I2-048</x:v>
      </x:c>
      <x:c r="C253" s="10" t="str">
        <x:v>I2-048-H-F002</x:v>
      </x:c>
      <x:c r="D253" s="10" t="str">
        <x:v>RUN_01</x:v>
      </x:c>
      <x:c r="E253" s="10" t="str">
        <x:v>ORIGINAL_LEDGER</x:v>
      </x:c>
      <x:c r="F253" s="10" t="str">
        <x:v>FAIL</x:v>
      </x:c>
      <x:c r="G253" s="10" t="str">
        <x:v>NO_VERDICT</x:v>
      </x:c>
      <x:c r="H253" s="10" t="str">
        <x:v>INFRASTRUCTURE_FAILURE</x:v>
      </x:c>
      <x:c r="I253" s="10" t="str">
        <x:v>NOT_PARSED</x:v>
      </x:c>
      <x:c r="J253" s="10" t="str">
        <x:v>VALIDATOR_RESPONSE_RETRY_EXHAUSTED</x:v>
      </x:c>
      <x:c r="K253" s="10" t="str"/>
      <x:c r="L253" s="10" t="str">
        <x:v>full_repair_v2</x:v>
      </x:c>
      <x:c r="M253" s="10" t="n">
        <x:v>0</x:v>
      </x:c>
      <x:c r="N253" s="10" t="n">
        <x:v>0</x:v>
      </x:c>
      <x:c r="O253" s="10" t="n">
        <x:v>0</x:v>
      </x:c>
      <x:c r="P253" s="9" t="str">
        <x:f>'CaseReview'!U253</x:f>
        <x:v>FAIL</x:v>
      </x:c>
      <x:c r="Q253" s="9" t="n">
        <x:f>IF(AND(T253=1,G253=P253),1,0)</x:f>
        <x:v>0</x:v>
      </x:c>
      <x:c r="R253" s="9" t="n">
        <x:f>IF(AND(T253=1,G253="PASS",P253="FAIL"),1,0)</x:f>
        <x:v>0</x:v>
      </x:c>
      <x:c r="S253" s="9" t="n">
        <x:f>IF(AND(T253=1,G253="FAIL",P253="PASS"),1,0)</x:f>
        <x:v>0</x:v>
      </x:c>
      <x:c r="T253" s="9" t="n">
        <x:v>0</x:v>
      </x:c>
      <x:c r="U253" s="9" t="n">
        <x:v>152</x:v>
      </x:c>
      <x:c r="V253" s="9" t="str"/>
    </x:row>
    <x:row r="254" ht="22" customHeight="1">
      <x:c r="A254" s="10" t="str">
        <x:v>V2_FALLBACK25</x:v>
      </x:c>
      <x:c r="B254" s="10" t="str">
        <x:v>I2-048</x:v>
      </x:c>
      <x:c r="C254" s="10" t="str">
        <x:v>I2-048-H-F003</x:v>
      </x:c>
      <x:c r="D254" s="10" t="str">
        <x:v>RUN_01</x:v>
      </x:c>
      <x:c r="E254" s="10" t="str">
        <x:v>ORIGINAL_LEDGER</x:v>
      </x:c>
      <x:c r="F254" s="10" t="str">
        <x:v>FAIL</x:v>
      </x:c>
      <x:c r="G254" s="10" t="str">
        <x:v>NO_VERDICT</x:v>
      </x:c>
      <x:c r="H254" s="10" t="str">
        <x:v>INFRASTRUCTURE_FAILURE</x:v>
      </x:c>
      <x:c r="I254" s="10" t="str">
        <x:v>NOT_PARSED</x:v>
      </x:c>
      <x:c r="J254" s="10" t="str">
        <x:v>VALIDATOR_RESPONSE_RETRY_EXHAUSTED</x:v>
      </x:c>
      <x:c r="K254" s="10" t="str"/>
      <x:c r="L254" s="10" t="str">
        <x:v>full_repair_v2</x:v>
      </x:c>
      <x:c r="M254" s="10" t="n">
        <x:v>0</x:v>
      </x:c>
      <x:c r="N254" s="10" t="n">
        <x:v>0</x:v>
      </x:c>
      <x:c r="O254" s="10" t="n">
        <x:v>0</x:v>
      </x:c>
      <x:c r="P254" s="9" t="str">
        <x:f>'CaseReview'!U254</x:f>
        <x:v>FAIL</x:v>
      </x:c>
      <x:c r="Q254" s="9" t="n">
        <x:f>IF(AND(T254=1,G254=P254),1,0)</x:f>
        <x:v>0</x:v>
      </x:c>
      <x:c r="R254" s="9" t="n">
        <x:f>IF(AND(T254=1,G254="PASS",P254="FAIL"),1,0)</x:f>
        <x:v>0</x:v>
      </x:c>
      <x:c r="S254" s="9" t="n">
        <x:f>IF(AND(T254=1,G254="FAIL",P254="PASS"),1,0)</x:f>
        <x:v>0</x:v>
      </x:c>
      <x:c r="T254" s="9" t="n">
        <x:v>0</x:v>
      </x:c>
      <x:c r="U254" s="9" t="n">
        <x:v>152</x:v>
      </x:c>
      <x:c r="V254" s="9" t="str"/>
    </x:row>
    <x:row r="255" ht="22" customHeight="1">
      <x:c r="A255" s="10" t="str">
        <x:v>V2_FALLBACK25</x:v>
      </x:c>
      <x:c r="B255" s="10" t="str">
        <x:v>I2-048</x:v>
      </x:c>
      <x:c r="C255" s="10" t="str">
        <x:v>I2-048-H-F004</x:v>
      </x:c>
      <x:c r="D255" s="10" t="str">
        <x:v>RUN_01</x:v>
      </x:c>
      <x:c r="E255" s="10" t="str">
        <x:v>ORIGINAL_LEDGER</x:v>
      </x:c>
      <x:c r="F255" s="10" t="str">
        <x:v>FAIL</x:v>
      </x:c>
      <x:c r="G255" s="10" t="str">
        <x:v>NO_VERDICT</x:v>
      </x:c>
      <x:c r="H255" s="10" t="str">
        <x:v>INFRASTRUCTURE_FAILURE</x:v>
      </x:c>
      <x:c r="I255" s="10" t="str">
        <x:v>NOT_PARSED</x:v>
      </x:c>
      <x:c r="J255" s="10" t="str">
        <x:v>VALIDATOR_RESPONSE_RETRY_EXHAUSTED</x:v>
      </x:c>
      <x:c r="K255" s="10" t="str"/>
      <x:c r="L255" s="10" t="str">
        <x:v>full_repair_v2</x:v>
      </x:c>
      <x:c r="M255" s="10" t="n">
        <x:v>0</x:v>
      </x:c>
      <x:c r="N255" s="10" t="n">
        <x:v>0</x:v>
      </x:c>
      <x:c r="O255" s="10" t="n">
        <x:v>0</x:v>
      </x:c>
      <x:c r="P255" s="9" t="str">
        <x:f>'CaseReview'!U255</x:f>
        <x:v>FAIL</x:v>
      </x:c>
      <x:c r="Q255" s="9" t="n">
        <x:f>IF(AND(T255=1,G255=P255),1,0)</x:f>
        <x:v>0</x:v>
      </x:c>
      <x:c r="R255" s="9" t="n">
        <x:f>IF(AND(T255=1,G255="PASS",P255="FAIL"),1,0)</x:f>
        <x:v>0</x:v>
      </x:c>
      <x:c r="S255" s="9" t="n">
        <x:f>IF(AND(T255=1,G255="FAIL",P255="PASS"),1,0)</x:f>
        <x:v>0</x:v>
      </x:c>
      <x:c r="T255" s="9" t="n">
        <x:v>0</x:v>
      </x:c>
      <x:c r="U255" s="9" t="n">
        <x:v>152</x:v>
      </x:c>
      <x:c r="V255" s="9" t="str"/>
    </x:row>
    <x:row r="256" ht="22" customHeight="1">
      <x:c r="A256" s="10" t="str">
        <x:v>V2_FALLBACK25</x:v>
      </x:c>
      <x:c r="B256" s="10" t="str">
        <x:v>I2-048</x:v>
      </x:c>
      <x:c r="C256" s="10" t="str">
        <x:v>I2-048-H-F005</x:v>
      </x:c>
      <x:c r="D256" s="10" t="str">
        <x:v>RUN_01</x:v>
      </x:c>
      <x:c r="E256" s="10" t="str">
        <x:v>ORIGINAL_LEDGER</x:v>
      </x:c>
      <x:c r="F256" s="10" t="str">
        <x:v>FAIL</x:v>
      </x:c>
      <x:c r="G256" s="10" t="str">
        <x:v>NO_VERDICT</x:v>
      </x:c>
      <x:c r="H256" s="10" t="str">
        <x:v>INFRASTRUCTURE_FAILURE</x:v>
      </x:c>
      <x:c r="I256" s="10" t="str">
        <x:v>NOT_PARSED</x:v>
      </x:c>
      <x:c r="J256" s="10" t="str">
        <x:v>VALIDATOR_RESPONSE_RETRY_EXHAUSTED</x:v>
      </x:c>
      <x:c r="K256" s="10" t="str"/>
      <x:c r="L256" s="10" t="str">
        <x:v>full_repair_v2</x:v>
      </x:c>
      <x:c r="M256" s="10" t="n">
        <x:v>0</x:v>
      </x:c>
      <x:c r="N256" s="10" t="n">
        <x:v>0</x:v>
      </x:c>
      <x:c r="O256" s="10" t="n">
        <x:v>0</x:v>
      </x:c>
      <x:c r="P256" s="9" t="str">
        <x:f>'CaseReview'!U256</x:f>
        <x:v>FAIL</x:v>
      </x:c>
      <x:c r="Q256" s="9" t="n">
        <x:f>IF(AND(T256=1,G256=P256),1,0)</x:f>
        <x:v>0</x:v>
      </x:c>
      <x:c r="R256" s="9" t="n">
        <x:f>IF(AND(T256=1,G256="PASS",P256="FAIL"),1,0)</x:f>
        <x:v>0</x:v>
      </x:c>
      <x:c r="S256" s="9" t="n">
        <x:f>IF(AND(T256=1,G256="FAIL",P256="PASS"),1,0)</x:f>
        <x:v>0</x:v>
      </x:c>
      <x:c r="T256" s="9" t="n">
        <x:v>0</x:v>
      </x:c>
      <x:c r="U256" s="9" t="n">
        <x:v>152</x:v>
      </x:c>
      <x:c r="V256" s="9" t="str"/>
    </x:row>
    <x:row r="257" ht="22" customHeight="1">
      <x:c r="A257" s="10" t="str">
        <x:v>V2_FALLBACK25</x:v>
      </x:c>
      <x:c r="B257" s="10" t="str">
        <x:v>I2-048</x:v>
      </x:c>
      <x:c r="C257" s="10" t="str">
        <x:v>I2-048-H-F006</x:v>
      </x:c>
      <x:c r="D257" s="10" t="str">
        <x:v>RUN_01</x:v>
      </x:c>
      <x:c r="E257" s="10" t="str">
        <x:v>ORIGINAL_LEDGER</x:v>
      </x:c>
      <x:c r="F257" s="10" t="str">
        <x:v>FAIL</x:v>
      </x:c>
      <x:c r="G257" s="10" t="str">
        <x:v>NO_VERDICT</x:v>
      </x:c>
      <x:c r="H257" s="10" t="str">
        <x:v>INFRASTRUCTURE_FAILURE</x:v>
      </x:c>
      <x:c r="I257" s="10" t="str">
        <x:v>NOT_PARSED</x:v>
      </x:c>
      <x:c r="J257" s="10" t="str">
        <x:v>VALIDATOR_RESPONSE_RETRY_EXHAUSTED</x:v>
      </x:c>
      <x:c r="K257" s="10" t="str"/>
      <x:c r="L257" s="10" t="str">
        <x:v>full_repair_v2</x:v>
      </x:c>
      <x:c r="M257" s="10" t="n">
        <x:v>0</x:v>
      </x:c>
      <x:c r="N257" s="10" t="n">
        <x:v>0</x:v>
      </x:c>
      <x:c r="O257" s="10" t="n">
        <x:v>0</x:v>
      </x:c>
      <x:c r="P257" s="9" t="str">
        <x:f>'CaseReview'!U257</x:f>
        <x:v>FAIL</x:v>
      </x:c>
      <x:c r="Q257" s="9" t="n">
        <x:f>IF(AND(T257=1,G257=P257),1,0)</x:f>
        <x:v>0</x:v>
      </x:c>
      <x:c r="R257" s="9" t="n">
        <x:f>IF(AND(T257=1,G257="PASS",P257="FAIL"),1,0)</x:f>
        <x:v>0</x:v>
      </x:c>
      <x:c r="S257" s="9" t="n">
        <x:f>IF(AND(T257=1,G257="FAIL",P257="PASS"),1,0)</x:f>
        <x:v>0</x:v>
      </x:c>
      <x:c r="T257" s="9" t="n">
        <x:v>0</x:v>
      </x:c>
      <x:c r="U257" s="9" t="n">
        <x:v>152</x:v>
      </x:c>
      <x:c r="V257" s="9" t="str"/>
    </x:row>
    <x:row r="258" ht="22" customHeight="1">
      <x:c r="A258" s="10" t="str">
        <x:v>V2_FALLBACK25</x:v>
      </x:c>
      <x:c r="B258" s="10" t="str">
        <x:v>I2-048</x:v>
      </x:c>
      <x:c r="C258" s="10" t="str">
        <x:v>I2-048-H-F007</x:v>
      </x:c>
      <x:c r="D258" s="10" t="str">
        <x:v>RUN_01</x:v>
      </x:c>
      <x:c r="E258" s="10" t="str">
        <x:v>ORIGINAL_LEDGER</x:v>
      </x:c>
      <x:c r="F258" s="10" t="str">
        <x:v>FAIL</x:v>
      </x:c>
      <x:c r="G258" s="10" t="str">
        <x:v>NO_VERDICT</x:v>
      </x:c>
      <x:c r="H258" s="10" t="str">
        <x:v>INFRASTRUCTURE_FAILURE</x:v>
      </x:c>
      <x:c r="I258" s="10" t="str">
        <x:v>NOT_PARSED</x:v>
      </x:c>
      <x:c r="J258" s="10" t="str">
        <x:v>VALIDATOR_RESPONSE_RETRY_EXHAUSTED</x:v>
      </x:c>
      <x:c r="K258" s="10" t="str"/>
      <x:c r="L258" s="10" t="str">
        <x:v>full_repair_v2</x:v>
      </x:c>
      <x:c r="M258" s="10" t="n">
        <x:v>0</x:v>
      </x:c>
      <x:c r="N258" s="10" t="n">
        <x:v>0</x:v>
      </x:c>
      <x:c r="O258" s="10" t="n">
        <x:v>0</x:v>
      </x:c>
      <x:c r="P258" s="9" t="str">
        <x:f>'CaseReview'!U258</x:f>
        <x:v>FAIL</x:v>
      </x:c>
      <x:c r="Q258" s="9" t="n">
        <x:f>IF(AND(T258=1,G258=P258),1,0)</x:f>
        <x:v>0</x:v>
      </x:c>
      <x:c r="R258" s="9" t="n">
        <x:f>IF(AND(T258=1,G258="PASS",P258="FAIL"),1,0)</x:f>
        <x:v>0</x:v>
      </x:c>
      <x:c r="S258" s="9" t="n">
        <x:f>IF(AND(T258=1,G258="FAIL",P258="PASS"),1,0)</x:f>
        <x:v>0</x:v>
      </x:c>
      <x:c r="T258" s="9" t="n">
        <x:v>0</x:v>
      </x:c>
      <x:c r="U258" s="9" t="n">
        <x:v>152</x:v>
      </x:c>
      <x:c r="V258" s="9" t="str"/>
    </x:row>
    <x:row r="259" ht="22" customHeight="1">
      <x:c r="A259" s="10" t="str">
        <x:v>V2_FALLBACK25</x:v>
      </x:c>
      <x:c r="B259" s="10" t="str">
        <x:v>I2-048</x:v>
      </x:c>
      <x:c r="C259" s="10" t="str">
        <x:v>I2-048-H-F008</x:v>
      </x:c>
      <x:c r="D259" s="10" t="str">
        <x:v>RUN_01</x:v>
      </x:c>
      <x:c r="E259" s="10" t="str">
        <x:v>ORIGINAL_LEDGER</x:v>
      </x:c>
      <x:c r="F259" s="10" t="str">
        <x:v>FAIL</x:v>
      </x:c>
      <x:c r="G259" s="10" t="str">
        <x:v>NO_VERDICT</x:v>
      </x:c>
      <x:c r="H259" s="10" t="str">
        <x:v>INFRASTRUCTURE_FAILURE</x:v>
      </x:c>
      <x:c r="I259" s="10" t="str">
        <x:v>NOT_PARSED</x:v>
      </x:c>
      <x:c r="J259" s="10" t="str">
        <x:v>VALIDATOR_RESPONSE_RETRY_EXHAUSTED</x:v>
      </x:c>
      <x:c r="K259" s="10" t="str"/>
      <x:c r="L259" s="10" t="str">
        <x:v>full_repair_v2</x:v>
      </x:c>
      <x:c r="M259" s="10" t="n">
        <x:v>0</x:v>
      </x:c>
      <x:c r="N259" s="10" t="n">
        <x:v>0</x:v>
      </x:c>
      <x:c r="O259" s="10" t="n">
        <x:v>0</x:v>
      </x:c>
      <x:c r="P259" s="9" t="str">
        <x:f>'CaseReview'!U259</x:f>
        <x:v>FAIL</x:v>
      </x:c>
      <x:c r="Q259" s="9" t="n">
        <x:f>IF(AND(T259=1,G259=P259),1,0)</x:f>
        <x:v>0</x:v>
      </x:c>
      <x:c r="R259" s="9" t="n">
        <x:f>IF(AND(T259=1,G259="PASS",P259="FAIL"),1,0)</x:f>
        <x:v>0</x:v>
      </x:c>
      <x:c r="S259" s="9" t="n">
        <x:f>IF(AND(T259=1,G259="FAIL",P259="PASS"),1,0)</x:f>
        <x:v>0</x:v>
      </x:c>
      <x:c r="T259" s="9" t="n">
        <x:v>0</x:v>
      </x:c>
      <x:c r="U259" s="9" t="n">
        <x:v>152</x:v>
      </x:c>
      <x:c r="V259" s="9" t="str"/>
    </x:row>
    <x:row r="260" ht="22" customHeight="1">
      <x:c r="A260" s="10" t="str">
        <x:v>V2_FALLBACK25</x:v>
      </x:c>
      <x:c r="B260" s="10" t="str">
        <x:v>I2-048</x:v>
      </x:c>
      <x:c r="C260" s="10" t="str">
        <x:v>I2-048-H-F009</x:v>
      </x:c>
      <x:c r="D260" s="10" t="str">
        <x:v>RUN_01</x:v>
      </x:c>
      <x:c r="E260" s="10" t="str">
        <x:v>ORIGINAL_LEDGER</x:v>
      </x:c>
      <x:c r="F260" s="10" t="str">
        <x:v>FAIL</x:v>
      </x:c>
      <x:c r="G260" s="10" t="str">
        <x:v>NO_VERDICT</x:v>
      </x:c>
      <x:c r="H260" s="10" t="str">
        <x:v>INFRASTRUCTURE_FAILURE</x:v>
      </x:c>
      <x:c r="I260" s="10" t="str">
        <x:v>NOT_PARSED</x:v>
      </x:c>
      <x:c r="J260" s="10" t="str">
        <x:v>VALIDATOR_RESPONSE_RETRY_EXHAUSTED</x:v>
      </x:c>
      <x:c r="K260" s="10" t="str"/>
      <x:c r="L260" s="10" t="str">
        <x:v>full_repair_v2</x:v>
      </x:c>
      <x:c r="M260" s="10" t="n">
        <x:v>0</x:v>
      </x:c>
      <x:c r="N260" s="10" t="n">
        <x:v>0</x:v>
      </x:c>
      <x:c r="O260" s="10" t="n">
        <x:v>0</x:v>
      </x:c>
      <x:c r="P260" s="9" t="str">
        <x:f>'CaseReview'!U260</x:f>
        <x:v>FAIL</x:v>
      </x:c>
      <x:c r="Q260" s="9" t="n">
        <x:f>IF(AND(T260=1,G260=P260),1,0)</x:f>
        <x:v>0</x:v>
      </x:c>
      <x:c r="R260" s="9" t="n">
        <x:f>IF(AND(T260=1,G260="PASS",P260="FAIL"),1,0)</x:f>
        <x:v>0</x:v>
      </x:c>
      <x:c r="S260" s="9" t="n">
        <x:f>IF(AND(T260=1,G260="FAIL",P260="PASS"),1,0)</x:f>
        <x:v>0</x:v>
      </x:c>
      <x:c r="T260" s="9" t="n">
        <x:v>0</x:v>
      </x:c>
      <x:c r="U260" s="9" t="n">
        <x:v>152</x:v>
      </x:c>
      <x:c r="V260" s="9" t="str"/>
    </x:row>
    <x:row r="261" ht="22" customHeight="1">
      <x:c r="A261" s="10" t="str">
        <x:v>V2_FALLBACK25</x:v>
      </x:c>
      <x:c r="B261" s="10" t="str">
        <x:v>I2-048</x:v>
      </x:c>
      <x:c r="C261" s="10" t="str">
        <x:v>I2-048-H-F010</x:v>
      </x:c>
      <x:c r="D261" s="10" t="str">
        <x:v>RUN_01</x:v>
      </x:c>
      <x:c r="E261" s="10" t="str">
        <x:v>ORIGINAL_LEDGER</x:v>
      </x:c>
      <x:c r="F261" s="10" t="str">
        <x:v>FAIL</x:v>
      </x:c>
      <x:c r="G261" s="10" t="str">
        <x:v>NO_VERDICT</x:v>
      </x:c>
      <x:c r="H261" s="10" t="str">
        <x:v>INFRASTRUCTURE_FAILURE</x:v>
      </x:c>
      <x:c r="I261" s="10" t="str">
        <x:v>NOT_PARSED</x:v>
      </x:c>
      <x:c r="J261" s="10" t="str">
        <x:v>VALIDATOR_RESPONSE_RETRY_EXHAUSTED</x:v>
      </x:c>
      <x:c r="K261" s="10" t="str"/>
      <x:c r="L261" s="10" t="str">
        <x:v>full_repair_v2</x:v>
      </x:c>
      <x:c r="M261" s="10" t="n">
        <x:v>0</x:v>
      </x:c>
      <x:c r="N261" s="10" t="n">
        <x:v>0</x:v>
      </x:c>
      <x:c r="O261" s="10" t="n">
        <x:v>0</x:v>
      </x:c>
      <x:c r="P261" s="9" t="str">
        <x:f>'CaseReview'!U261</x:f>
        <x:v>FAIL</x:v>
      </x:c>
      <x:c r="Q261" s="9" t="n">
        <x:f>IF(AND(T261=1,G261=P261),1,0)</x:f>
        <x:v>0</x:v>
      </x:c>
      <x:c r="R261" s="9" t="n">
        <x:f>IF(AND(T261=1,G261="PASS",P261="FAIL"),1,0)</x:f>
        <x:v>0</x:v>
      </x:c>
      <x:c r="S261" s="9" t="n">
        <x:f>IF(AND(T261=1,G261="FAIL",P261="PASS"),1,0)</x:f>
        <x:v>0</x:v>
      </x:c>
      <x:c r="T261" s="9" t="n">
        <x:v>0</x:v>
      </x:c>
      <x:c r="U261" s="9" t="n">
        <x:v>152</x:v>
      </x:c>
      <x:c r="V261" s="9" t="str"/>
    </x:row>
    <x:row r="262" ht="22" customHeight="1">
      <x:c r="A262" s="10" t="str">
        <x:v>V2_FALLBACK25</x:v>
      </x:c>
      <x:c r="B262" s="10" t="str">
        <x:v>I2-048</x:v>
      </x:c>
      <x:c r="C262" s="10" t="str">
        <x:v>I2-048-H-F011</x:v>
      </x:c>
      <x:c r="D262" s="10" t="str">
        <x:v>RUN_01</x:v>
      </x:c>
      <x:c r="E262" s="10" t="str">
        <x:v>ORIGINAL_LEDGER</x:v>
      </x:c>
      <x:c r="F262" s="10" t="str">
        <x:v>FAIL</x:v>
      </x:c>
      <x:c r="G262" s="10" t="str">
        <x:v>NO_VERDICT</x:v>
      </x:c>
      <x:c r="H262" s="10" t="str">
        <x:v>INFRASTRUCTURE_FAILURE</x:v>
      </x:c>
      <x:c r="I262" s="10" t="str">
        <x:v>NOT_PARSED</x:v>
      </x:c>
      <x:c r="J262" s="10" t="str">
        <x:v>VALIDATOR_RESPONSE_RETRY_EXHAUSTED</x:v>
      </x:c>
      <x:c r="K262" s="10" t="str"/>
      <x:c r="L262" s="10" t="str">
        <x:v>full_repair_v2</x:v>
      </x:c>
      <x:c r="M262" s="10" t="n">
        <x:v>0</x:v>
      </x:c>
      <x:c r="N262" s="10" t="n">
        <x:v>0</x:v>
      </x:c>
      <x:c r="O262" s="10" t="n">
        <x:v>0</x:v>
      </x:c>
      <x:c r="P262" s="9" t="str">
        <x:f>'CaseReview'!U262</x:f>
        <x:v>FAIL</x:v>
      </x:c>
      <x:c r="Q262" s="9" t="n">
        <x:f>IF(AND(T262=1,G262=P262),1,0)</x:f>
        <x:v>0</x:v>
      </x:c>
      <x:c r="R262" s="9" t="n">
        <x:f>IF(AND(T262=1,G262="PASS",P262="FAIL"),1,0)</x:f>
        <x:v>0</x:v>
      </x:c>
      <x:c r="S262" s="9" t="n">
        <x:f>IF(AND(T262=1,G262="FAIL",P262="PASS"),1,0)</x:f>
        <x:v>0</x:v>
      </x:c>
      <x:c r="T262" s="9" t="n">
        <x:v>0</x:v>
      </x:c>
      <x:c r="U262" s="9" t="n">
        <x:v>152</x:v>
      </x:c>
      <x:c r="V262" s="9" t="str"/>
    </x:row>
    <x:row r="263" ht="22" customHeight="1">
      <x:c r="A263" s="10" t="str">
        <x:v>V2_FALLBACK25</x:v>
      </x:c>
      <x:c r="B263" s="10" t="str">
        <x:v>I2-048</x:v>
      </x:c>
      <x:c r="C263" s="10" t="str">
        <x:v>I2-048-H-F012</x:v>
      </x:c>
      <x:c r="D263" s="10" t="str">
        <x:v>RUN_01</x:v>
      </x:c>
      <x:c r="E263" s="10" t="str">
        <x:v>ORIGINAL_LEDGER</x:v>
      </x:c>
      <x:c r="F263" s="10" t="str">
        <x:v>FAIL</x:v>
      </x:c>
      <x:c r="G263" s="10" t="str">
        <x:v>NO_VERDICT</x:v>
      </x:c>
      <x:c r="H263" s="10" t="str">
        <x:v>INFRASTRUCTURE_FAILURE</x:v>
      </x:c>
      <x:c r="I263" s="10" t="str">
        <x:v>NOT_PARSED</x:v>
      </x:c>
      <x:c r="J263" s="10" t="str">
        <x:v>VALIDATOR_RESPONSE_RETRY_EXHAUSTED</x:v>
      </x:c>
      <x:c r="K263" s="10" t="str"/>
      <x:c r="L263" s="10" t="str">
        <x:v>full_repair_v2</x:v>
      </x:c>
      <x:c r="M263" s="10" t="n">
        <x:v>0</x:v>
      </x:c>
      <x:c r="N263" s="10" t="n">
        <x:v>0</x:v>
      </x:c>
      <x:c r="O263" s="10" t="n">
        <x:v>0</x:v>
      </x:c>
      <x:c r="P263" s="9" t="str">
        <x:f>'CaseReview'!U263</x:f>
        <x:v>FAIL</x:v>
      </x:c>
      <x:c r="Q263" s="9" t="n">
        <x:f>IF(AND(T263=1,G263=P263),1,0)</x:f>
        <x:v>0</x:v>
      </x:c>
      <x:c r="R263" s="9" t="n">
        <x:f>IF(AND(T263=1,G263="PASS",P263="FAIL"),1,0)</x:f>
        <x:v>0</x:v>
      </x:c>
      <x:c r="S263" s="9" t="n">
        <x:f>IF(AND(T263=1,G263="FAIL",P263="PASS"),1,0)</x:f>
        <x:v>0</x:v>
      </x:c>
      <x:c r="T263" s="9" t="n">
        <x:v>0</x:v>
      </x:c>
      <x:c r="U263" s="9" t="n">
        <x:v>152</x:v>
      </x:c>
      <x:c r="V263" s="9" t="str"/>
    </x:row>
    <x:row r="264" ht="22" customHeight="1">
      <x:c r="A264" s="10" t="str">
        <x:v>V2_FALLBACK25</x:v>
      </x:c>
      <x:c r="B264" s="10" t="str">
        <x:v>I2-048</x:v>
      </x:c>
      <x:c r="C264" s="10" t="str">
        <x:v>I2-048-H-F013</x:v>
      </x:c>
      <x:c r="D264" s="10" t="str">
        <x:v>RUN_01</x:v>
      </x:c>
      <x:c r="E264" s="10" t="str">
        <x:v>ORIGINAL_LEDGER</x:v>
      </x:c>
      <x:c r="F264" s="10" t="str">
        <x:v>FAIL</x:v>
      </x:c>
      <x:c r="G264" s="10" t="str">
        <x:v>NO_VERDICT</x:v>
      </x:c>
      <x:c r="H264" s="10" t="str">
        <x:v>INFRASTRUCTURE_FAILURE</x:v>
      </x:c>
      <x:c r="I264" s="10" t="str">
        <x:v>NOT_PARSED</x:v>
      </x:c>
      <x:c r="J264" s="10" t="str">
        <x:v>VALIDATOR_RESPONSE_RETRY_EXHAUSTED</x:v>
      </x:c>
      <x:c r="K264" s="10" t="str"/>
      <x:c r="L264" s="10" t="str">
        <x:v>full_repair_v2</x:v>
      </x:c>
      <x:c r="M264" s="10" t="n">
        <x:v>0</x:v>
      </x:c>
      <x:c r="N264" s="10" t="n">
        <x:v>0</x:v>
      </x:c>
      <x:c r="O264" s="10" t="n">
        <x:v>0</x:v>
      </x:c>
      <x:c r="P264" s="9" t="str">
        <x:f>'CaseReview'!U264</x:f>
        <x:v>FAIL</x:v>
      </x:c>
      <x:c r="Q264" s="9" t="n">
        <x:f>IF(AND(T264=1,G264=P264),1,0)</x:f>
        <x:v>0</x:v>
      </x:c>
      <x:c r="R264" s="9" t="n">
        <x:f>IF(AND(T264=1,G264="PASS",P264="FAIL"),1,0)</x:f>
        <x:v>0</x:v>
      </x:c>
      <x:c r="S264" s="9" t="n">
        <x:f>IF(AND(T264=1,G264="FAIL",P264="PASS"),1,0)</x:f>
        <x:v>0</x:v>
      </x:c>
      <x:c r="T264" s="9" t="n">
        <x:v>0</x:v>
      </x:c>
      <x:c r="U264" s="9" t="n">
        <x:v>152</x:v>
      </x:c>
      <x:c r="V264" s="9" t="str"/>
    </x:row>
    <x:row r="265" ht="22" customHeight="1">
      <x:c r="A265" s="10" t="str">
        <x:v>V2_FALLBACK25</x:v>
      </x:c>
      <x:c r="B265" s="10" t="str">
        <x:v>I2-048</x:v>
      </x:c>
      <x:c r="C265" s="10" t="str">
        <x:v>I2-048-H-F014</x:v>
      </x:c>
      <x:c r="D265" s="10" t="str">
        <x:v>RUN_01</x:v>
      </x:c>
      <x:c r="E265" s="10" t="str">
        <x:v>ORIGINAL_LEDGER</x:v>
      </x:c>
      <x:c r="F265" s="10" t="str">
        <x:v>FAIL</x:v>
      </x:c>
      <x:c r="G265" s="10" t="str">
        <x:v>NO_VERDICT</x:v>
      </x:c>
      <x:c r="H265" s="10" t="str">
        <x:v>INFRASTRUCTURE_FAILURE</x:v>
      </x:c>
      <x:c r="I265" s="10" t="str">
        <x:v>NOT_PARSED</x:v>
      </x:c>
      <x:c r="J265" s="10" t="str">
        <x:v>VALIDATOR_RESPONSE_RETRY_EXHAUSTED</x:v>
      </x:c>
      <x:c r="K265" s="10" t="str"/>
      <x:c r="L265" s="10" t="str">
        <x:v>full_repair_v2</x:v>
      </x:c>
      <x:c r="M265" s="10" t="n">
        <x:v>0</x:v>
      </x:c>
      <x:c r="N265" s="10" t="n">
        <x:v>0</x:v>
      </x:c>
      <x:c r="O265" s="10" t="n">
        <x:v>0</x:v>
      </x:c>
      <x:c r="P265" s="9" t="str">
        <x:f>'CaseReview'!U265</x:f>
        <x:v>FAIL</x:v>
      </x:c>
      <x:c r="Q265" s="9" t="n">
        <x:f>IF(AND(T265=1,G265=P265),1,0)</x:f>
        <x:v>0</x:v>
      </x:c>
      <x:c r="R265" s="9" t="n">
        <x:f>IF(AND(T265=1,G265="PASS",P265="FAIL"),1,0)</x:f>
        <x:v>0</x:v>
      </x:c>
      <x:c r="S265" s="9" t="n">
        <x:f>IF(AND(T265=1,G265="FAIL",P265="PASS"),1,0)</x:f>
        <x:v>0</x:v>
      </x:c>
      <x:c r="T265" s="9" t="n">
        <x:v>0</x:v>
      </x:c>
      <x:c r="U265" s="9" t="n">
        <x:v>152</x:v>
      </x:c>
      <x:c r="V265" s="9" t="str"/>
    </x:row>
    <x:row r="266" ht="22" customHeight="1">
      <x:c r="A266" s="10" t="str">
        <x:v>V2_FALLBACK25</x:v>
      </x:c>
      <x:c r="B266" s="10" t="str">
        <x:v>I2-048</x:v>
      </x:c>
      <x:c r="C266" s="10" t="str">
        <x:v>I2-048-H-F015</x:v>
      </x:c>
      <x:c r="D266" s="10" t="str">
        <x:v>RUN_01</x:v>
      </x:c>
      <x:c r="E266" s="10" t="str">
        <x:v>ORIGINAL_LEDGER</x:v>
      </x:c>
      <x:c r="F266" s="10" t="str">
        <x:v>FAIL</x:v>
      </x:c>
      <x:c r="G266" s="10" t="str">
        <x:v>NO_VERDICT</x:v>
      </x:c>
      <x:c r="H266" s="10" t="str">
        <x:v>INFRASTRUCTURE_FAILURE</x:v>
      </x:c>
      <x:c r="I266" s="10" t="str">
        <x:v>NOT_PARSED</x:v>
      </x:c>
      <x:c r="J266" s="10" t="str">
        <x:v>VALIDATOR_RESPONSE_RETRY_EXHAUSTED</x:v>
      </x:c>
      <x:c r="K266" s="10" t="str"/>
      <x:c r="L266" s="10" t="str">
        <x:v>full_repair_v2</x:v>
      </x:c>
      <x:c r="M266" s="10" t="n">
        <x:v>0</x:v>
      </x:c>
      <x:c r="N266" s="10" t="n">
        <x:v>0</x:v>
      </x:c>
      <x:c r="O266" s="10" t="n">
        <x:v>0</x:v>
      </x:c>
      <x:c r="P266" s="9" t="str">
        <x:f>'CaseReview'!U266</x:f>
        <x:v>FAIL</x:v>
      </x:c>
      <x:c r="Q266" s="9" t="n">
        <x:f>IF(AND(T266=1,G266=P266),1,0)</x:f>
        <x:v>0</x:v>
      </x:c>
      <x:c r="R266" s="9" t="n">
        <x:f>IF(AND(T266=1,G266="PASS",P266="FAIL"),1,0)</x:f>
        <x:v>0</x:v>
      </x:c>
      <x:c r="S266" s="9" t="n">
        <x:f>IF(AND(T266=1,G266="FAIL",P266="PASS"),1,0)</x:f>
        <x:v>0</x:v>
      </x:c>
      <x:c r="T266" s="9" t="n">
        <x:v>0</x:v>
      </x:c>
      <x:c r="U266" s="9" t="n">
        <x:v>152</x:v>
      </x:c>
      <x:c r="V266" s="9" t="str"/>
    </x:row>
    <x:row r="267" ht="22" customHeight="1">
      <x:c r="A267" s="10" t="str">
        <x:v>V2_FALLBACK25</x:v>
      </x:c>
      <x:c r="B267" s="10" t="str">
        <x:v>I2-048</x:v>
      </x:c>
      <x:c r="C267" s="10" t="str">
        <x:v>I2-048-H-PH01</x:v>
      </x:c>
      <x:c r="D267" s="10" t="str">
        <x:v>RUN_01</x:v>
      </x:c>
      <x:c r="E267" s="10" t="str">
        <x:v>ORIGINAL_LEDGER</x:v>
      </x:c>
      <x:c r="F267" s="10" t="str">
        <x:v>PASS</x:v>
      </x:c>
      <x:c r="G267" s="10" t="str">
        <x:v>NO_VERDICT</x:v>
      </x:c>
      <x:c r="H267" s="10" t="str">
        <x:v>INFRASTRUCTURE_FAILURE</x:v>
      </x:c>
      <x:c r="I267" s="10" t="str">
        <x:v>NOT_PARSED</x:v>
      </x:c>
      <x:c r="J267" s="10" t="str">
        <x:v>VALIDATOR_RESPONSE_RETRY_EXHAUSTED</x:v>
      </x:c>
      <x:c r="K267" s="10" t="str"/>
      <x:c r="L267" s="10" t="str">
        <x:v>full_repair_v2</x:v>
      </x:c>
      <x:c r="M267" s="10" t="n">
        <x:v>0</x:v>
      </x:c>
      <x:c r="N267" s="10" t="n">
        <x:v>0</x:v>
      </x:c>
      <x:c r="O267" s="10" t="n">
        <x:v>0</x:v>
      </x:c>
      <x:c r="P267" s="9" t="str">
        <x:f>'CaseReview'!U267</x:f>
        <x:v>PASS</x:v>
      </x:c>
      <x:c r="Q267" s="9" t="n">
        <x:f>IF(AND(T267=1,G267=P267),1,0)</x:f>
        <x:v>0</x:v>
      </x:c>
      <x:c r="R267" s="9" t="n">
        <x:f>IF(AND(T267=1,G267="PASS",P267="FAIL"),1,0)</x:f>
        <x:v>0</x:v>
      </x:c>
      <x:c r="S267" s="9" t="n">
        <x:f>IF(AND(T267=1,G267="FAIL",P267="PASS"),1,0)</x:f>
        <x:v>0</x:v>
      </x:c>
      <x:c r="T267" s="9" t="n">
        <x:v>0</x:v>
      </x:c>
      <x:c r="U267" s="9" t="n">
        <x:v>152</x:v>
      </x:c>
      <x:c r="V267" s="9" t="str"/>
    </x:row>
    <x:row r="268" ht="22" customHeight="1">
      <x:c r="A268" s="10" t="str">
        <x:v>V2_FALLBACK25</x:v>
      </x:c>
      <x:c r="B268" s="10" t="str">
        <x:v>I2-048</x:v>
      </x:c>
      <x:c r="C268" s="10" t="str">
        <x:v>I2-048-H-PH02</x:v>
      </x:c>
      <x:c r="D268" s="10" t="str">
        <x:v>RUN_01</x:v>
      </x:c>
      <x:c r="E268" s="10" t="str">
        <x:v>ORIGINAL_LEDGER</x:v>
      </x:c>
      <x:c r="F268" s="10" t="str">
        <x:v>PASS</x:v>
      </x:c>
      <x:c r="G268" s="10" t="str">
        <x:v>NO_VERDICT</x:v>
      </x:c>
      <x:c r="H268" s="10" t="str">
        <x:v>INFRASTRUCTURE_FAILURE</x:v>
      </x:c>
      <x:c r="I268" s="10" t="str">
        <x:v>NOT_PARSED</x:v>
      </x:c>
      <x:c r="J268" s="10" t="str">
        <x:v>VALIDATOR_RESPONSE_RETRY_EXHAUSTED</x:v>
      </x:c>
      <x:c r="K268" s="10" t="str"/>
      <x:c r="L268" s="10" t="str">
        <x:v>full_repair_v2</x:v>
      </x:c>
      <x:c r="M268" s="10" t="n">
        <x:v>0</x:v>
      </x:c>
      <x:c r="N268" s="10" t="n">
        <x:v>0</x:v>
      </x:c>
      <x:c r="O268" s="10" t="n">
        <x:v>0</x:v>
      </x:c>
      <x:c r="P268" s="9" t="str">
        <x:f>'CaseReview'!U268</x:f>
        <x:v>PASS</x:v>
      </x:c>
      <x:c r="Q268" s="9" t="n">
        <x:f>IF(AND(T268=1,G268=P268),1,0)</x:f>
        <x:v>0</x:v>
      </x:c>
      <x:c r="R268" s="9" t="n">
        <x:f>IF(AND(T268=1,G268="PASS",P268="FAIL"),1,0)</x:f>
        <x:v>0</x:v>
      </x:c>
      <x:c r="S268" s="9" t="n">
        <x:f>IF(AND(T268=1,G268="FAIL",P268="PASS"),1,0)</x:f>
        <x:v>0</x:v>
      </x:c>
      <x:c r="T268" s="9" t="n">
        <x:v>0</x:v>
      </x:c>
      <x:c r="U268" s="9" t="n">
        <x:v>152</x:v>
      </x:c>
      <x:c r="V268" s="9" t="str"/>
    </x:row>
    <x:row r="269" ht="22" customHeight="1">
      <x:c r="A269" s="10" t="str">
        <x:v>V2_FALLBACK25</x:v>
      </x:c>
      <x:c r="B269" s="10" t="str">
        <x:v>I2-048</x:v>
      </x:c>
      <x:c r="C269" s="10" t="str">
        <x:v>I2-048-H-PZERO</x:v>
      </x:c>
      <x:c r="D269" s="10" t="str">
        <x:v>RUN_01</x:v>
      </x:c>
      <x:c r="E269" s="10" t="str">
        <x:v>ORIGINAL_LEDGER</x:v>
      </x:c>
      <x:c r="F269" s="10" t="str">
        <x:v>PASS</x:v>
      </x:c>
      <x:c r="G269" s="10" t="str">
        <x:v>NO_VERDICT</x:v>
      </x:c>
      <x:c r="H269" s="10" t="str">
        <x:v>INFRASTRUCTURE_FAILURE</x:v>
      </x:c>
      <x:c r="I269" s="10" t="str">
        <x:v>NOT_PARSED</x:v>
      </x:c>
      <x:c r="J269" s="10" t="str">
        <x:v>VALIDATOR_RESPONSE_RETRY_EXHAUSTED</x:v>
      </x:c>
      <x:c r="K269" s="10" t="str"/>
      <x:c r="L269" s="10" t="str">
        <x:v>full_repair_v2</x:v>
      </x:c>
      <x:c r="M269" s="10" t="n">
        <x:v>0</x:v>
      </x:c>
      <x:c r="N269" s="10" t="n">
        <x:v>0</x:v>
      </x:c>
      <x:c r="O269" s="10" t="n">
        <x:v>0</x:v>
      </x:c>
      <x:c r="P269" s="9" t="str">
        <x:f>'CaseReview'!U269</x:f>
        <x:v>PASS</x:v>
      </x:c>
      <x:c r="Q269" s="9" t="n">
        <x:f>IF(AND(T269=1,G269=P269),1,0)</x:f>
        <x:v>0</x:v>
      </x:c>
      <x:c r="R269" s="9" t="n">
        <x:f>IF(AND(T269=1,G269="PASS",P269="FAIL"),1,0)</x:f>
        <x:v>0</x:v>
      </x:c>
      <x:c r="S269" s="9" t="n">
        <x:f>IF(AND(T269=1,G269="FAIL",P269="PASS"),1,0)</x:f>
        <x:v>0</x:v>
      </x:c>
      <x:c r="T269" s="9" t="n">
        <x:v>0</x:v>
      </x:c>
      <x:c r="U269" s="9" t="n">
        <x:v>152</x:v>
      </x:c>
      <x:c r="V269" s="9" t="str"/>
    </x:row>
    <x:row r="270" ht="22" customHeight="1">
      <x:c r="A270" s="10" t="str">
        <x:v>V2_FALLBACK25</x:v>
      </x:c>
      <x:c r="B270" s="10" t="str">
        <x:v>I2-048</x:v>
      </x:c>
      <x:c r="C270" s="10" t="str">
        <x:v>I2-048-H-T001</x:v>
      </x:c>
      <x:c r="D270" s="10" t="str">
        <x:v>RUN_01</x:v>
      </x:c>
      <x:c r="E270" s="10" t="str">
        <x:v>ORIGINAL_LEDGER</x:v>
      </x:c>
      <x:c r="F270" s="10" t="str">
        <x:v>PASS</x:v>
      </x:c>
      <x:c r="G270" s="10" t="str">
        <x:v>NO_VERDICT</x:v>
      </x:c>
      <x:c r="H270" s="10" t="str">
        <x:v>INFRASTRUCTURE_FAILURE</x:v>
      </x:c>
      <x:c r="I270" s="10" t="str">
        <x:v>NOT_PARSED</x:v>
      </x:c>
      <x:c r="J270" s="10" t="str">
        <x:v>VALIDATOR_RESPONSE_RETRY_EXHAUSTED</x:v>
      </x:c>
      <x:c r="K270" s="10" t="str"/>
      <x:c r="L270" s="10" t="str">
        <x:v>full_repair_v2</x:v>
      </x:c>
      <x:c r="M270" s="10" t="n">
        <x:v>0</x:v>
      </x:c>
      <x:c r="N270" s="10" t="n">
        <x:v>0</x:v>
      </x:c>
      <x:c r="O270" s="10" t="n">
        <x:v>0</x:v>
      </x:c>
      <x:c r="P270" s="9" t="str">
        <x:f>'CaseReview'!U270</x:f>
        <x:v>PASS</x:v>
      </x:c>
      <x:c r="Q270" s="9" t="n">
        <x:f>IF(AND(T270=1,G270=P270),1,0)</x:f>
        <x:v>0</x:v>
      </x:c>
      <x:c r="R270" s="9" t="n">
        <x:f>IF(AND(T270=1,G270="PASS",P270="FAIL"),1,0)</x:f>
        <x:v>0</x:v>
      </x:c>
      <x:c r="S270" s="9" t="n">
        <x:f>IF(AND(T270=1,G270="FAIL",P270="PASS"),1,0)</x:f>
        <x:v>0</x:v>
      </x:c>
      <x:c r="T270" s="9" t="n">
        <x:v>0</x:v>
      </x:c>
      <x:c r="U270" s="9" t="n">
        <x:v>152</x:v>
      </x:c>
      <x:c r="V270" s="9" t="str"/>
    </x:row>
    <x:row r="271" ht="22" customHeight="1">
      <x:c r="A271" s="10" t="str">
        <x:v>V2_FALLBACK25</x:v>
      </x:c>
      <x:c r="B271" s="10" t="str">
        <x:v>I2-048</x:v>
      </x:c>
      <x:c r="C271" s="10" t="str">
        <x:v>I2-048-H-T002</x:v>
      </x:c>
      <x:c r="D271" s="10" t="str">
        <x:v>RUN_01</x:v>
      </x:c>
      <x:c r="E271" s="10" t="str">
        <x:v>ORIGINAL_LEDGER</x:v>
      </x:c>
      <x:c r="F271" s="10" t="str">
        <x:v>PASS</x:v>
      </x:c>
      <x:c r="G271" s="10" t="str">
        <x:v>NO_VERDICT</x:v>
      </x:c>
      <x:c r="H271" s="10" t="str">
        <x:v>INFRASTRUCTURE_FAILURE</x:v>
      </x:c>
      <x:c r="I271" s="10" t="str">
        <x:v>NOT_PARSED</x:v>
      </x:c>
      <x:c r="J271" s="10" t="str">
        <x:v>VALIDATOR_RESPONSE_RETRY_EXHAUSTED</x:v>
      </x:c>
      <x:c r="K271" s="10" t="str"/>
      <x:c r="L271" s="10" t="str">
        <x:v>full_repair_v2</x:v>
      </x:c>
      <x:c r="M271" s="10" t="n">
        <x:v>0</x:v>
      </x:c>
      <x:c r="N271" s="10" t="n">
        <x:v>0</x:v>
      </x:c>
      <x:c r="O271" s="10" t="n">
        <x:v>0</x:v>
      </x:c>
      <x:c r="P271" s="9" t="str">
        <x:f>'CaseReview'!U271</x:f>
        <x:v>PASS</x:v>
      </x:c>
      <x:c r="Q271" s="9" t="n">
        <x:f>IF(AND(T271=1,G271=P271),1,0)</x:f>
        <x:v>0</x:v>
      </x:c>
      <x:c r="R271" s="9" t="n">
        <x:f>IF(AND(T271=1,G271="PASS",P271="FAIL"),1,0)</x:f>
        <x:v>0</x:v>
      </x:c>
      <x:c r="S271" s="9" t="n">
        <x:f>IF(AND(T271=1,G271="FAIL",P271="PASS"),1,0)</x:f>
        <x:v>0</x:v>
      </x:c>
      <x:c r="T271" s="9" t="n">
        <x:v>0</x:v>
      </x:c>
      <x:c r="U271" s="9" t="n">
        <x:v>152</x:v>
      </x:c>
      <x:c r="V271" s="9" t="str"/>
    </x:row>
    <x:row r="272" ht="22" customHeight="1">
      <x:c r="A272" s="10" t="str">
        <x:v>V2_FALLBACK25</x:v>
      </x:c>
      <x:c r="B272" s="10" t="str">
        <x:v>I2-048</x:v>
      </x:c>
      <x:c r="C272" s="10" t="str">
        <x:v>I2-048-H-T003</x:v>
      </x:c>
      <x:c r="D272" s="10" t="str">
        <x:v>RUN_01</x:v>
      </x:c>
      <x:c r="E272" s="10" t="str">
        <x:v>ORIGINAL_LEDGER</x:v>
      </x:c>
      <x:c r="F272" s="10" t="str">
        <x:v>PASS</x:v>
      </x:c>
      <x:c r="G272" s="10" t="str">
        <x:v>NO_VERDICT</x:v>
      </x:c>
      <x:c r="H272" s="10" t="str">
        <x:v>INFRASTRUCTURE_FAILURE</x:v>
      </x:c>
      <x:c r="I272" s="10" t="str">
        <x:v>NOT_PARSED</x:v>
      </x:c>
      <x:c r="J272" s="10" t="str">
        <x:v>VALIDATOR_RESPONSE_RETRY_EXHAUSTED</x:v>
      </x:c>
      <x:c r="K272" s="10" t="str"/>
      <x:c r="L272" s="10" t="str">
        <x:v>full_repair_v2</x:v>
      </x:c>
      <x:c r="M272" s="10" t="n">
        <x:v>0</x:v>
      </x:c>
      <x:c r="N272" s="10" t="n">
        <x:v>0</x:v>
      </x:c>
      <x:c r="O272" s="10" t="n">
        <x:v>0</x:v>
      </x:c>
      <x:c r="P272" s="9" t="str">
        <x:f>'CaseReview'!U272</x:f>
        <x:v>PASS</x:v>
      </x:c>
      <x:c r="Q272" s="9" t="n">
        <x:f>IF(AND(T272=1,G272=P272),1,0)</x:f>
        <x:v>0</x:v>
      </x:c>
      <x:c r="R272" s="9" t="n">
        <x:f>IF(AND(T272=1,G272="PASS",P272="FAIL"),1,0)</x:f>
        <x:v>0</x:v>
      </x:c>
      <x:c r="S272" s="9" t="n">
        <x:f>IF(AND(T272=1,G272="FAIL",P272="PASS"),1,0)</x:f>
        <x:v>0</x:v>
      </x:c>
      <x:c r="T272" s="9" t="n">
        <x:v>0</x:v>
      </x:c>
      <x:c r="U272" s="9" t="n">
        <x:v>152</x:v>
      </x:c>
      <x:c r="V272" s="9" t="str"/>
    </x:row>
    <x:row r="273" ht="22" customHeight="1">
      <x:c r="A273" s="10" t="str">
        <x:v>V2_FALLBACK25</x:v>
      </x:c>
      <x:c r="B273" s="10" t="str">
        <x:v>I2-048</x:v>
      </x:c>
      <x:c r="C273" s="10" t="str">
        <x:v>I2-048-H-T004</x:v>
      </x:c>
      <x:c r="D273" s="10" t="str">
        <x:v>RUN_01</x:v>
      </x:c>
      <x:c r="E273" s="10" t="str">
        <x:v>ORIGINAL_LEDGER</x:v>
      </x:c>
      <x:c r="F273" s="10" t="str">
        <x:v>PASS</x:v>
      </x:c>
      <x:c r="G273" s="10" t="str">
        <x:v>NO_VERDICT</x:v>
      </x:c>
      <x:c r="H273" s="10" t="str">
        <x:v>INFRASTRUCTURE_FAILURE</x:v>
      </x:c>
      <x:c r="I273" s="10" t="str">
        <x:v>NOT_PARSED</x:v>
      </x:c>
      <x:c r="J273" s="10" t="str">
        <x:v>VALIDATOR_RESPONSE_RETRY_EXHAUSTED</x:v>
      </x:c>
      <x:c r="K273" s="10" t="str"/>
      <x:c r="L273" s="10" t="str">
        <x:v>full_repair_v2</x:v>
      </x:c>
      <x:c r="M273" s="10" t="n">
        <x:v>0</x:v>
      </x:c>
      <x:c r="N273" s="10" t="n">
        <x:v>0</x:v>
      </x:c>
      <x:c r="O273" s="10" t="n">
        <x:v>0</x:v>
      </x:c>
      <x:c r="P273" s="9" t="str">
        <x:f>'CaseReview'!U273</x:f>
        <x:v>PASS</x:v>
      </x:c>
      <x:c r="Q273" s="9" t="n">
        <x:f>IF(AND(T273=1,G273=P273),1,0)</x:f>
        <x:v>0</x:v>
      </x:c>
      <x:c r="R273" s="9" t="n">
        <x:f>IF(AND(T273=1,G273="PASS",P273="FAIL"),1,0)</x:f>
        <x:v>0</x:v>
      </x:c>
      <x:c r="S273" s="9" t="n">
        <x:f>IF(AND(T273=1,G273="FAIL",P273="PASS"),1,0)</x:f>
        <x:v>0</x:v>
      </x:c>
      <x:c r="T273" s="9" t="n">
        <x:v>0</x:v>
      </x:c>
      <x:c r="U273" s="9" t="n">
        <x:v>152</x:v>
      </x:c>
      <x:c r="V273" s="9" t="str"/>
    </x:row>
    <x:row r="274" ht="22" customHeight="1">
      <x:c r="A274" s="10" t="str">
        <x:v>V2_FALLBACK25</x:v>
      </x:c>
      <x:c r="B274" s="10" t="str">
        <x:v>I2-048</x:v>
      </x:c>
      <x:c r="C274" s="10" t="str">
        <x:v>I2-048-H-T005</x:v>
      </x:c>
      <x:c r="D274" s="10" t="str">
        <x:v>RUN_01</x:v>
      </x:c>
      <x:c r="E274" s="10" t="str">
        <x:v>ORIGINAL_LEDGER</x:v>
      </x:c>
      <x:c r="F274" s="10" t="str">
        <x:v>PASS</x:v>
      </x:c>
      <x:c r="G274" s="10" t="str">
        <x:v>NO_VERDICT</x:v>
      </x:c>
      <x:c r="H274" s="10" t="str">
        <x:v>INFRASTRUCTURE_FAILURE</x:v>
      </x:c>
      <x:c r="I274" s="10" t="str">
        <x:v>NOT_PARSED</x:v>
      </x:c>
      <x:c r="J274" s="10" t="str">
        <x:v>VALIDATOR_RESPONSE_RETRY_EXHAUSTED</x:v>
      </x:c>
      <x:c r="K274" s="10" t="str"/>
      <x:c r="L274" s="10" t="str">
        <x:v>full_repair_v2</x:v>
      </x:c>
      <x:c r="M274" s="10" t="n">
        <x:v>0</x:v>
      </x:c>
      <x:c r="N274" s="10" t="n">
        <x:v>0</x:v>
      </x:c>
      <x:c r="O274" s="10" t="n">
        <x:v>0</x:v>
      </x:c>
      <x:c r="P274" s="9" t="str">
        <x:f>'CaseReview'!U274</x:f>
        <x:v>PASS</x:v>
      </x:c>
      <x:c r="Q274" s="9" t="n">
        <x:f>IF(AND(T274=1,G274=P274),1,0)</x:f>
        <x:v>0</x:v>
      </x:c>
      <x:c r="R274" s="9" t="n">
        <x:f>IF(AND(T274=1,G274="PASS",P274="FAIL"),1,0)</x:f>
        <x:v>0</x:v>
      </x:c>
      <x:c r="S274" s="9" t="n">
        <x:f>IF(AND(T274=1,G274="FAIL",P274="PASS"),1,0)</x:f>
        <x:v>0</x:v>
      </x:c>
      <x:c r="T274" s="9" t="n">
        <x:v>0</x:v>
      </x:c>
      <x:c r="U274" s="9" t="n">
        <x:v>152</x:v>
      </x:c>
      <x:c r="V274" s="9" t="str"/>
    </x:row>
    <x:row r="275" ht="22" customHeight="1">
      <x:c r="A275" s="10" t="str">
        <x:v>V2_FALLBACK25</x:v>
      </x:c>
      <x:c r="B275" s="10" t="str">
        <x:v>I2-048</x:v>
      </x:c>
      <x:c r="C275" s="10" t="str">
        <x:v>I2-048-H-T006</x:v>
      </x:c>
      <x:c r="D275" s="10" t="str">
        <x:v>RUN_01</x:v>
      </x:c>
      <x:c r="E275" s="10" t="str">
        <x:v>ORIGINAL_LEDGER</x:v>
      </x:c>
      <x:c r="F275" s="10" t="str">
        <x:v>PASS</x:v>
      </x:c>
      <x:c r="G275" s="10" t="str">
        <x:v>NO_VERDICT</x:v>
      </x:c>
      <x:c r="H275" s="10" t="str">
        <x:v>INFRASTRUCTURE_FAILURE</x:v>
      </x:c>
      <x:c r="I275" s="10" t="str">
        <x:v>NOT_PARSED</x:v>
      </x:c>
      <x:c r="J275" s="10" t="str">
        <x:v>VALIDATOR_RESPONSE_RETRY_EXHAUSTED</x:v>
      </x:c>
      <x:c r="K275" s="10" t="str"/>
      <x:c r="L275" s="10" t="str">
        <x:v>full_repair_v2</x:v>
      </x:c>
      <x:c r="M275" s="10" t="n">
        <x:v>0</x:v>
      </x:c>
      <x:c r="N275" s="10" t="n">
        <x:v>0</x:v>
      </x:c>
      <x:c r="O275" s="10" t="n">
        <x:v>0</x:v>
      </x:c>
      <x:c r="P275" s="9" t="str">
        <x:f>'CaseReview'!U275</x:f>
        <x:v>PASS</x:v>
      </x:c>
      <x:c r="Q275" s="9" t="n">
        <x:f>IF(AND(T275=1,G275=P275),1,0)</x:f>
        <x:v>0</x:v>
      </x:c>
      <x:c r="R275" s="9" t="n">
        <x:f>IF(AND(T275=1,G275="PASS",P275="FAIL"),1,0)</x:f>
        <x:v>0</x:v>
      </x:c>
      <x:c r="S275" s="9" t="n">
        <x:f>IF(AND(T275=1,G275="FAIL",P275="PASS"),1,0)</x:f>
        <x:v>0</x:v>
      </x:c>
      <x:c r="T275" s="9" t="n">
        <x:v>0</x:v>
      </x:c>
      <x:c r="U275" s="9" t="n">
        <x:v>152</x:v>
      </x:c>
      <x:c r="V275" s="9" t="str"/>
    </x:row>
    <x:row r="276" ht="22" customHeight="1">
      <x:c r="A276" s="10" t="str">
        <x:v>V2_FALLBACK25</x:v>
      </x:c>
      <x:c r="B276" s="10" t="str">
        <x:v>I2-048</x:v>
      </x:c>
      <x:c r="C276" s="10" t="str">
        <x:v>I2-048-H-T007</x:v>
      </x:c>
      <x:c r="D276" s="10" t="str">
        <x:v>RUN_01</x:v>
      </x:c>
      <x:c r="E276" s="10" t="str">
        <x:v>ORIGINAL_LEDGER</x:v>
      </x:c>
      <x:c r="F276" s="10" t="str">
        <x:v>PASS</x:v>
      </x:c>
      <x:c r="G276" s="10" t="str">
        <x:v>NO_VERDICT</x:v>
      </x:c>
      <x:c r="H276" s="10" t="str">
        <x:v>INFRASTRUCTURE_FAILURE</x:v>
      </x:c>
      <x:c r="I276" s="10" t="str">
        <x:v>NOT_PARSED</x:v>
      </x:c>
      <x:c r="J276" s="10" t="str">
        <x:v>VALIDATOR_RESPONSE_RETRY_EXHAUSTED</x:v>
      </x:c>
      <x:c r="K276" s="10" t="str"/>
      <x:c r="L276" s="10" t="str">
        <x:v>full_repair_v2</x:v>
      </x:c>
      <x:c r="M276" s="10" t="n">
        <x:v>0</x:v>
      </x:c>
      <x:c r="N276" s="10" t="n">
        <x:v>0</x:v>
      </x:c>
      <x:c r="O276" s="10" t="n">
        <x:v>0</x:v>
      </x:c>
      <x:c r="P276" s="9" t="str">
        <x:f>'CaseReview'!U276</x:f>
        <x:v>PASS</x:v>
      </x:c>
      <x:c r="Q276" s="9" t="n">
        <x:f>IF(AND(T276=1,G276=P276),1,0)</x:f>
        <x:v>0</x:v>
      </x:c>
      <x:c r="R276" s="9" t="n">
        <x:f>IF(AND(T276=1,G276="PASS",P276="FAIL"),1,0)</x:f>
        <x:v>0</x:v>
      </x:c>
      <x:c r="S276" s="9" t="n">
        <x:f>IF(AND(T276=1,G276="FAIL",P276="PASS"),1,0)</x:f>
        <x:v>0</x:v>
      </x:c>
      <x:c r="T276" s="9" t="n">
        <x:v>0</x:v>
      </x:c>
      <x:c r="U276" s="9" t="n">
        <x:v>152</x:v>
      </x:c>
      <x:c r="V276" s="9" t="str"/>
    </x:row>
    <x:row r="277" ht="22" customHeight="1">
      <x:c r="A277" s="10" t="str">
        <x:v>V2_FALLBACK25</x:v>
      </x:c>
      <x:c r="B277" s="10" t="str">
        <x:v>I2-048</x:v>
      </x:c>
      <x:c r="C277" s="10" t="str">
        <x:v>I2-048-H-T008</x:v>
      </x:c>
      <x:c r="D277" s="10" t="str">
        <x:v>RUN_01</x:v>
      </x:c>
      <x:c r="E277" s="10" t="str">
        <x:v>ORIGINAL_LEDGER</x:v>
      </x:c>
      <x:c r="F277" s="10" t="str">
        <x:v>PASS</x:v>
      </x:c>
      <x:c r="G277" s="10" t="str">
        <x:v>NO_VERDICT</x:v>
      </x:c>
      <x:c r="H277" s="10" t="str">
        <x:v>INFRASTRUCTURE_FAILURE</x:v>
      </x:c>
      <x:c r="I277" s="10" t="str">
        <x:v>NOT_PARSED</x:v>
      </x:c>
      <x:c r="J277" s="10" t="str">
        <x:v>VALIDATOR_RESPONSE_RETRY_EXHAUSTED</x:v>
      </x:c>
      <x:c r="K277" s="10" t="str"/>
      <x:c r="L277" s="10" t="str">
        <x:v>full_repair_v2</x:v>
      </x:c>
      <x:c r="M277" s="10" t="n">
        <x:v>0</x:v>
      </x:c>
      <x:c r="N277" s="10" t="n">
        <x:v>0</x:v>
      </x:c>
      <x:c r="O277" s="10" t="n">
        <x:v>0</x:v>
      </x:c>
      <x:c r="P277" s="9" t="str">
        <x:f>'CaseReview'!U277</x:f>
        <x:v>PASS</x:v>
      </x:c>
      <x:c r="Q277" s="9" t="n">
        <x:f>IF(AND(T277=1,G277=P277),1,0)</x:f>
        <x:v>0</x:v>
      </x:c>
      <x:c r="R277" s="9" t="n">
        <x:f>IF(AND(T277=1,G277="PASS",P277="FAIL"),1,0)</x:f>
        <x:v>0</x:v>
      </x:c>
      <x:c r="S277" s="9" t="n">
        <x:f>IF(AND(T277=1,G277="FAIL",P277="PASS"),1,0)</x:f>
        <x:v>0</x:v>
      </x:c>
      <x:c r="T277" s="9" t="n">
        <x:v>0</x:v>
      </x:c>
      <x:c r="U277" s="9" t="n">
        <x:v>152</x:v>
      </x:c>
      <x:c r="V277" s="9" t="str"/>
    </x:row>
    <x:row r="278" ht="22" customHeight="1">
      <x:c r="A278" s="10" t="str">
        <x:v>V2_FALLBACK25</x:v>
      </x:c>
      <x:c r="B278" s="10" t="str">
        <x:v>I2-048</x:v>
      </x:c>
      <x:c r="C278" s="10" t="str">
        <x:v>I2-048-H-T009</x:v>
      </x:c>
      <x:c r="D278" s="10" t="str">
        <x:v>RUN_01</x:v>
      </x:c>
      <x:c r="E278" s="10" t="str">
        <x:v>ORIGINAL_LEDGER</x:v>
      </x:c>
      <x:c r="F278" s="10" t="str">
        <x:v>PASS</x:v>
      </x:c>
      <x:c r="G278" s="10" t="str">
        <x:v>NO_VERDICT</x:v>
      </x:c>
      <x:c r="H278" s="10" t="str">
        <x:v>INFRASTRUCTURE_FAILURE</x:v>
      </x:c>
      <x:c r="I278" s="10" t="str">
        <x:v>NOT_PARSED</x:v>
      </x:c>
      <x:c r="J278" s="10" t="str">
        <x:v>VALIDATOR_RESPONSE_RETRY_EXHAUSTED</x:v>
      </x:c>
      <x:c r="K278" s="10" t="str"/>
      <x:c r="L278" s="10" t="str">
        <x:v>full_repair_v2</x:v>
      </x:c>
      <x:c r="M278" s="10" t="n">
        <x:v>0</x:v>
      </x:c>
      <x:c r="N278" s="10" t="n">
        <x:v>0</x:v>
      </x:c>
      <x:c r="O278" s="10" t="n">
        <x:v>0</x:v>
      </x:c>
      <x:c r="P278" s="9" t="str">
        <x:f>'CaseReview'!U278</x:f>
        <x:v>PASS</x:v>
      </x:c>
      <x:c r="Q278" s="9" t="n">
        <x:f>IF(AND(T278=1,G278=P278),1,0)</x:f>
        <x:v>0</x:v>
      </x:c>
      <x:c r="R278" s="9" t="n">
        <x:f>IF(AND(T278=1,G278="PASS",P278="FAIL"),1,0)</x:f>
        <x:v>0</x:v>
      </x:c>
      <x:c r="S278" s="9" t="n">
        <x:f>IF(AND(T278=1,G278="FAIL",P278="PASS"),1,0)</x:f>
        <x:v>0</x:v>
      </x:c>
      <x:c r="T278" s="9" t="n">
        <x:v>0</x:v>
      </x:c>
      <x:c r="U278" s="9" t="n">
        <x:v>152</x:v>
      </x:c>
      <x:c r="V278" s="9" t="str"/>
    </x:row>
    <x:row r="279" ht="22" customHeight="1">
      <x:c r="A279" s="10" t="str">
        <x:v>V2_FALLBACK25</x:v>
      </x:c>
      <x:c r="B279" s="10" t="str">
        <x:v>I2-048</x:v>
      </x:c>
      <x:c r="C279" s="10" t="str">
        <x:v>I2-048-H-T010</x:v>
      </x:c>
      <x:c r="D279" s="10" t="str">
        <x:v>RUN_01</x:v>
      </x:c>
      <x:c r="E279" s="10" t="str">
        <x:v>ORIGINAL_LEDGER</x:v>
      </x:c>
      <x:c r="F279" s="10" t="str">
        <x:v>PASS</x:v>
      </x:c>
      <x:c r="G279" s="10" t="str">
        <x:v>NO_VERDICT</x:v>
      </x:c>
      <x:c r="H279" s="10" t="str">
        <x:v>INFRASTRUCTURE_FAILURE</x:v>
      </x:c>
      <x:c r="I279" s="10" t="str">
        <x:v>NOT_PARSED</x:v>
      </x:c>
      <x:c r="J279" s="10" t="str">
        <x:v>VALIDATOR_RESPONSE_RETRY_EXHAUSTED</x:v>
      </x:c>
      <x:c r="K279" s="10" t="str"/>
      <x:c r="L279" s="10" t="str">
        <x:v>full_repair_v2</x:v>
      </x:c>
      <x:c r="M279" s="10" t="n">
        <x:v>0</x:v>
      </x:c>
      <x:c r="N279" s="10" t="n">
        <x:v>0</x:v>
      </x:c>
      <x:c r="O279" s="10" t="n">
        <x:v>0</x:v>
      </x:c>
      <x:c r="P279" s="9" t="str">
        <x:f>'CaseReview'!U279</x:f>
        <x:v>PASS</x:v>
      </x:c>
      <x:c r="Q279" s="9" t="n">
        <x:f>IF(AND(T279=1,G279=P279),1,0)</x:f>
        <x:v>0</x:v>
      </x:c>
      <x:c r="R279" s="9" t="n">
        <x:f>IF(AND(T279=1,G279="PASS",P279="FAIL"),1,0)</x:f>
        <x:v>0</x:v>
      </x:c>
      <x:c r="S279" s="9" t="n">
        <x:f>IF(AND(T279=1,G279="FAIL",P279="PASS"),1,0)</x:f>
        <x:v>0</x:v>
      </x:c>
      <x:c r="T279" s="9" t="n">
        <x:v>0</x:v>
      </x:c>
      <x:c r="U279" s="9" t="n">
        <x:v>152</x:v>
      </x:c>
      <x:c r="V279" s="9" t="str"/>
    </x:row>
    <x:row r="280" ht="22" customHeight="1">
      <x:c r="A280" s="10" t="str">
        <x:v>V2_FALLBACK25</x:v>
      </x:c>
      <x:c r="B280" s="10" t="str">
        <x:v>I2-048</x:v>
      </x:c>
      <x:c r="C280" s="10" t="str">
        <x:v>I2-048-H-T011</x:v>
      </x:c>
      <x:c r="D280" s="10" t="str">
        <x:v>RUN_01</x:v>
      </x:c>
      <x:c r="E280" s="10" t="str">
        <x:v>ORIGINAL_LEDGER</x:v>
      </x:c>
      <x:c r="F280" s="10" t="str">
        <x:v>PASS</x:v>
      </x:c>
      <x:c r="G280" s="10" t="str">
        <x:v>NO_VERDICT</x:v>
      </x:c>
      <x:c r="H280" s="10" t="str">
        <x:v>INFRASTRUCTURE_FAILURE</x:v>
      </x:c>
      <x:c r="I280" s="10" t="str">
        <x:v>NOT_PARSED</x:v>
      </x:c>
      <x:c r="J280" s="10" t="str">
        <x:v>VALIDATOR_RESPONSE_RETRY_EXHAUSTED</x:v>
      </x:c>
      <x:c r="K280" s="10" t="str"/>
      <x:c r="L280" s="10" t="str">
        <x:v>full_repair_v2</x:v>
      </x:c>
      <x:c r="M280" s="10" t="n">
        <x:v>0</x:v>
      </x:c>
      <x:c r="N280" s="10" t="n">
        <x:v>0</x:v>
      </x:c>
      <x:c r="O280" s="10" t="n">
        <x:v>0</x:v>
      </x:c>
      <x:c r="P280" s="9" t="str">
        <x:f>'CaseReview'!U280</x:f>
        <x:v>PASS</x:v>
      </x:c>
      <x:c r="Q280" s="9" t="n">
        <x:f>IF(AND(T280=1,G280=P280),1,0)</x:f>
        <x:v>0</x:v>
      </x:c>
      <x:c r="R280" s="9" t="n">
        <x:f>IF(AND(T280=1,G280="PASS",P280="FAIL"),1,0)</x:f>
        <x:v>0</x:v>
      </x:c>
      <x:c r="S280" s="9" t="n">
        <x:f>IF(AND(T280=1,G280="FAIL",P280="PASS"),1,0)</x:f>
        <x:v>0</x:v>
      </x:c>
      <x:c r="T280" s="9" t="n">
        <x:v>0</x:v>
      </x:c>
      <x:c r="U280" s="9" t="n">
        <x:v>152</x:v>
      </x:c>
      <x:c r="V280" s="9" t="str"/>
    </x:row>
    <x:row r="281" ht="22" customHeight="1">
      <x:c r="A281" s="10" t="str">
        <x:v>V2_FALLBACK25</x:v>
      </x:c>
      <x:c r="B281" s="10" t="str">
        <x:v>I2-048</x:v>
      </x:c>
      <x:c r="C281" s="10" t="str">
        <x:v>I2-048-H-T012</x:v>
      </x:c>
      <x:c r="D281" s="10" t="str">
        <x:v>RUN_01</x:v>
      </x:c>
      <x:c r="E281" s="10" t="str">
        <x:v>ORIGINAL_LEDGER</x:v>
      </x:c>
      <x:c r="F281" s="10" t="str">
        <x:v>PASS</x:v>
      </x:c>
      <x:c r="G281" s="10" t="str">
        <x:v>NO_VERDICT</x:v>
      </x:c>
      <x:c r="H281" s="10" t="str">
        <x:v>INFRASTRUCTURE_FAILURE</x:v>
      </x:c>
      <x:c r="I281" s="10" t="str">
        <x:v>NOT_PARSED</x:v>
      </x:c>
      <x:c r="J281" s="10" t="str">
        <x:v>VALIDATOR_RESPONSE_RETRY_EXHAUSTED</x:v>
      </x:c>
      <x:c r="K281" s="10" t="str"/>
      <x:c r="L281" s="10" t="str">
        <x:v>full_repair_v2</x:v>
      </x:c>
      <x:c r="M281" s="10" t="n">
        <x:v>0</x:v>
      </x:c>
      <x:c r="N281" s="10" t="n">
        <x:v>0</x:v>
      </x:c>
      <x:c r="O281" s="10" t="n">
        <x:v>0</x:v>
      </x:c>
      <x:c r="P281" s="9" t="str">
        <x:f>'CaseReview'!U281</x:f>
        <x:v>PASS</x:v>
      </x:c>
      <x:c r="Q281" s="9" t="n">
        <x:f>IF(AND(T281=1,G281=P281),1,0)</x:f>
        <x:v>0</x:v>
      </x:c>
      <x:c r="R281" s="9" t="n">
        <x:f>IF(AND(T281=1,G281="PASS",P281="FAIL"),1,0)</x:f>
        <x:v>0</x:v>
      </x:c>
      <x:c r="S281" s="9" t="n">
        <x:f>IF(AND(T281=1,G281="FAIL",P281="PASS"),1,0)</x:f>
        <x:v>0</x:v>
      </x:c>
      <x:c r="T281" s="9" t="n">
        <x:v>0</x:v>
      </x:c>
      <x:c r="U281" s="9" t="n">
        <x:v>152</x:v>
      </x:c>
      <x:c r="V281" s="9" t="str"/>
    </x:row>
    <x:row r="282" ht="22" customHeight="1">
      <x:c r="A282" s="10" t="str">
        <x:v>V2_FALLBACK25</x:v>
      </x:c>
      <x:c r="B282" s="10" t="str">
        <x:v>I2-048</x:v>
      </x:c>
      <x:c r="C282" s="10" t="str">
        <x:v>I2-048-H-T013</x:v>
      </x:c>
      <x:c r="D282" s="10" t="str">
        <x:v>RUN_01</x:v>
      </x:c>
      <x:c r="E282" s="10" t="str">
        <x:v>ORIGINAL_LEDGER</x:v>
      </x:c>
      <x:c r="F282" s="10" t="str">
        <x:v>PASS</x:v>
      </x:c>
      <x:c r="G282" s="10" t="str">
        <x:v>NO_VERDICT</x:v>
      </x:c>
      <x:c r="H282" s="10" t="str">
        <x:v>INFRASTRUCTURE_FAILURE</x:v>
      </x:c>
      <x:c r="I282" s="10" t="str">
        <x:v>NOT_PARSED</x:v>
      </x:c>
      <x:c r="J282" s="10" t="str">
        <x:v>VALIDATOR_RESPONSE_RETRY_EXHAUSTED</x:v>
      </x:c>
      <x:c r="K282" s="10" t="str"/>
      <x:c r="L282" s="10" t="str">
        <x:v>full_repair_v2</x:v>
      </x:c>
      <x:c r="M282" s="10" t="n">
        <x:v>0</x:v>
      </x:c>
      <x:c r="N282" s="10" t="n">
        <x:v>0</x:v>
      </x:c>
      <x:c r="O282" s="10" t="n">
        <x:v>0</x:v>
      </x:c>
      <x:c r="P282" s="9" t="str">
        <x:f>'CaseReview'!U282</x:f>
        <x:v>PASS</x:v>
      </x:c>
      <x:c r="Q282" s="9" t="n">
        <x:f>IF(AND(T282=1,G282=P282),1,0)</x:f>
        <x:v>0</x:v>
      </x:c>
      <x:c r="R282" s="9" t="n">
        <x:f>IF(AND(T282=1,G282="PASS",P282="FAIL"),1,0)</x:f>
        <x:v>0</x:v>
      </x:c>
      <x:c r="S282" s="9" t="n">
        <x:f>IF(AND(T282=1,G282="FAIL",P282="PASS"),1,0)</x:f>
        <x:v>0</x:v>
      </x:c>
      <x:c r="T282" s="9" t="n">
        <x:v>0</x:v>
      </x:c>
      <x:c r="U282" s="9" t="n">
        <x:v>152</x:v>
      </x:c>
      <x:c r="V282" s="9" t="str"/>
    </x:row>
    <x:row r="283" ht="22" customHeight="1">
      <x:c r="A283" s="10" t="str">
        <x:v>V2_FALLBACK25</x:v>
      </x:c>
      <x:c r="B283" s="10" t="str">
        <x:v>I2-048</x:v>
      </x:c>
      <x:c r="C283" s="10" t="str">
        <x:v>I2-048-H-T014</x:v>
      </x:c>
      <x:c r="D283" s="10" t="str">
        <x:v>RUN_01</x:v>
      </x:c>
      <x:c r="E283" s="10" t="str">
        <x:v>ORIGINAL_LEDGER</x:v>
      </x:c>
      <x:c r="F283" s="10" t="str">
        <x:v>PASS</x:v>
      </x:c>
      <x:c r="G283" s="10" t="str">
        <x:v>NO_VERDICT</x:v>
      </x:c>
      <x:c r="H283" s="10" t="str">
        <x:v>INFRASTRUCTURE_FAILURE</x:v>
      </x:c>
      <x:c r="I283" s="10" t="str">
        <x:v>NOT_PARSED</x:v>
      </x:c>
      <x:c r="J283" s="10" t="str">
        <x:v>VALIDATOR_RESPONSE_RETRY_EXHAUSTED</x:v>
      </x:c>
      <x:c r="K283" s="10" t="str"/>
      <x:c r="L283" s="10" t="str">
        <x:v>full_repair_v2</x:v>
      </x:c>
      <x:c r="M283" s="10" t="n">
        <x:v>0</x:v>
      </x:c>
      <x:c r="N283" s="10" t="n">
        <x:v>0</x:v>
      </x:c>
      <x:c r="O283" s="10" t="n">
        <x:v>0</x:v>
      </x:c>
      <x:c r="P283" s="9" t="str">
        <x:f>'CaseReview'!U283</x:f>
        <x:v>PASS</x:v>
      </x:c>
      <x:c r="Q283" s="9" t="n">
        <x:f>IF(AND(T283=1,G283=P283),1,0)</x:f>
        <x:v>0</x:v>
      </x:c>
      <x:c r="R283" s="9" t="n">
        <x:f>IF(AND(T283=1,G283="PASS",P283="FAIL"),1,0)</x:f>
        <x:v>0</x:v>
      </x:c>
      <x:c r="S283" s="9" t="n">
        <x:f>IF(AND(T283=1,G283="FAIL",P283="PASS"),1,0)</x:f>
        <x:v>0</x:v>
      </x:c>
      <x:c r="T283" s="9" t="n">
        <x:v>0</x:v>
      </x:c>
      <x:c r="U283" s="9" t="n">
        <x:v>152</x:v>
      </x:c>
      <x:c r="V283" s="9" t="str"/>
    </x:row>
    <x:row r="284" ht="22" customHeight="1">
      <x:c r="A284" s="10" t="str">
        <x:v>V2_FALLBACK25</x:v>
      </x:c>
      <x:c r="B284" s="10" t="str">
        <x:v>I2-048</x:v>
      </x:c>
      <x:c r="C284" s="10" t="str">
        <x:v>I2-048-H-T015</x:v>
      </x:c>
      <x:c r="D284" s="10" t="str">
        <x:v>RUN_01</x:v>
      </x:c>
      <x:c r="E284" s="10" t="str">
        <x:v>ORIGINAL_LEDGER</x:v>
      </x:c>
      <x:c r="F284" s="10" t="str">
        <x:v>PASS</x:v>
      </x:c>
      <x:c r="G284" s="10" t="str">
        <x:v>NO_VERDICT</x:v>
      </x:c>
      <x:c r="H284" s="10" t="str">
        <x:v>INFRASTRUCTURE_FAILURE</x:v>
      </x:c>
      <x:c r="I284" s="10" t="str">
        <x:v>NOT_PARSED</x:v>
      </x:c>
      <x:c r="J284" s="10" t="str">
        <x:v>VALIDATOR_RESPONSE_RETRY_EXHAUSTED</x:v>
      </x:c>
      <x:c r="K284" s="10" t="str"/>
      <x:c r="L284" s="10" t="str">
        <x:v>full_repair_v2</x:v>
      </x:c>
      <x:c r="M284" s="10" t="n">
        <x:v>0</x:v>
      </x:c>
      <x:c r="N284" s="10" t="n">
        <x:v>0</x:v>
      </x:c>
      <x:c r="O284" s="10" t="n">
        <x:v>0</x:v>
      </x:c>
      <x:c r="P284" s="9" t="str">
        <x:f>'CaseReview'!U284</x:f>
        <x:v>PASS</x:v>
      </x:c>
      <x:c r="Q284" s="9" t="n">
        <x:f>IF(AND(T284=1,G284=P284),1,0)</x:f>
        <x:v>0</x:v>
      </x:c>
      <x:c r="R284" s="9" t="n">
        <x:f>IF(AND(T284=1,G284="PASS",P284="FAIL"),1,0)</x:f>
        <x:v>0</x:v>
      </x:c>
      <x:c r="S284" s="9" t="n">
        <x:f>IF(AND(T284=1,G284="FAIL",P284="PASS"),1,0)</x:f>
        <x:v>0</x:v>
      </x:c>
      <x:c r="T284" s="9" t="n">
        <x:v>0</x:v>
      </x:c>
      <x:c r="U284" s="9" t="n">
        <x:v>152</x:v>
      </x:c>
      <x:c r="V284" s="9" t="str"/>
    </x:row>
    <x:row r="285" ht="22" customHeight="1">
      <x:c r="A285" s="10" t="str">
        <x:v>V2_FALLBACK25</x:v>
      </x:c>
      <x:c r="B285" s="10" t="str">
        <x:v>I2-048</x:v>
      </x:c>
      <x:c r="C285" s="10" t="str">
        <x:v>I2-048-H-T016</x:v>
      </x:c>
      <x:c r="D285" s="10" t="str">
        <x:v>RUN_01</x:v>
      </x:c>
      <x:c r="E285" s="10" t="str">
        <x:v>ORIGINAL_LEDGER</x:v>
      </x:c>
      <x:c r="F285" s="10" t="str">
        <x:v>PASS</x:v>
      </x:c>
      <x:c r="G285" s="10" t="str">
        <x:v>NO_VERDICT</x:v>
      </x:c>
      <x:c r="H285" s="10" t="str">
        <x:v>INFRASTRUCTURE_FAILURE</x:v>
      </x:c>
      <x:c r="I285" s="10" t="str">
        <x:v>NOT_PARSED</x:v>
      </x:c>
      <x:c r="J285" s="10" t="str">
        <x:v>VALIDATOR_RESPONSE_RETRY_EXHAUSTED</x:v>
      </x:c>
      <x:c r="K285" s="10" t="str"/>
      <x:c r="L285" s="10" t="str">
        <x:v>full_repair_v2</x:v>
      </x:c>
      <x:c r="M285" s="10" t="n">
        <x:v>0</x:v>
      </x:c>
      <x:c r="N285" s="10" t="n">
        <x:v>0</x:v>
      </x:c>
      <x:c r="O285" s="10" t="n">
        <x:v>0</x:v>
      </x:c>
      <x:c r="P285" s="9" t="str">
        <x:f>'CaseReview'!U285</x:f>
        <x:v>PASS</x:v>
      </x:c>
      <x:c r="Q285" s="9" t="n">
        <x:f>IF(AND(T285=1,G285=P285),1,0)</x:f>
        <x:v>0</x:v>
      </x:c>
      <x:c r="R285" s="9" t="n">
        <x:f>IF(AND(T285=1,G285="PASS",P285="FAIL"),1,0)</x:f>
        <x:v>0</x:v>
      </x:c>
      <x:c r="S285" s="9" t="n">
        <x:f>IF(AND(T285=1,G285="FAIL",P285="PASS"),1,0)</x:f>
        <x:v>0</x:v>
      </x:c>
      <x:c r="T285" s="9" t="n">
        <x:v>0</x:v>
      </x:c>
      <x:c r="U285" s="9" t="n">
        <x:v>152</x:v>
      </x:c>
      <x:c r="V285" s="9" t="str"/>
    </x:row>
    <x:row r="286" ht="22" customHeight="1">
      <x:c r="A286" s="10" t="str">
        <x:v>V2_FALLBACK25</x:v>
      </x:c>
      <x:c r="B286" s="10" t="str">
        <x:v>I2-048</x:v>
      </x:c>
      <x:c r="C286" s="10" t="str">
        <x:v>I2-048-H-T017</x:v>
      </x:c>
      <x:c r="D286" s="10" t="str">
        <x:v>RUN_01</x:v>
      </x:c>
      <x:c r="E286" s="10" t="str">
        <x:v>ORIGINAL_LEDGER</x:v>
      </x:c>
      <x:c r="F286" s="10" t="str">
        <x:v>PASS</x:v>
      </x:c>
      <x:c r="G286" s="10" t="str">
        <x:v>NO_VERDICT</x:v>
      </x:c>
      <x:c r="H286" s="10" t="str">
        <x:v>INFRASTRUCTURE_FAILURE</x:v>
      </x:c>
      <x:c r="I286" s="10" t="str">
        <x:v>NOT_PARSED</x:v>
      </x:c>
      <x:c r="J286" s="10" t="str">
        <x:v>VALIDATOR_RESPONSE_RETRY_EXHAUSTED</x:v>
      </x:c>
      <x:c r="K286" s="10" t="str"/>
      <x:c r="L286" s="10" t="str">
        <x:v>full_repair_v2</x:v>
      </x:c>
      <x:c r="M286" s="10" t="n">
        <x:v>0</x:v>
      </x:c>
      <x:c r="N286" s="10" t="n">
        <x:v>0</x:v>
      </x:c>
      <x:c r="O286" s="10" t="n">
        <x:v>0</x:v>
      </x:c>
      <x:c r="P286" s="9" t="str">
        <x:f>'CaseReview'!U286</x:f>
        <x:v>PASS</x:v>
      </x:c>
      <x:c r="Q286" s="9" t="n">
        <x:f>IF(AND(T286=1,G286=P286),1,0)</x:f>
        <x:v>0</x:v>
      </x:c>
      <x:c r="R286" s="9" t="n">
        <x:f>IF(AND(T286=1,G286="PASS",P286="FAIL"),1,0)</x:f>
        <x:v>0</x:v>
      </x:c>
      <x:c r="S286" s="9" t="n">
        <x:f>IF(AND(T286=1,G286="FAIL",P286="PASS"),1,0)</x:f>
        <x:v>0</x:v>
      </x:c>
      <x:c r="T286" s="9" t="n">
        <x:v>0</x:v>
      </x:c>
      <x:c r="U286" s="9" t="n">
        <x:v>152</x:v>
      </x:c>
      <x:c r="V286" s="9" t="str"/>
    </x:row>
    <x:row r="287" ht="22" customHeight="1">
      <x:c r="A287" s="10" t="str">
        <x:v>V2_FALLBACK25</x:v>
      </x:c>
      <x:c r="B287" s="10" t="str">
        <x:v>I2-048</x:v>
      </x:c>
      <x:c r="C287" s="10" t="str">
        <x:v>I2-048-H-T018</x:v>
      </x:c>
      <x:c r="D287" s="10" t="str">
        <x:v>RUN_01</x:v>
      </x:c>
      <x:c r="E287" s="10" t="str">
        <x:v>ORIGINAL_LEDGER</x:v>
      </x:c>
      <x:c r="F287" s="10" t="str">
        <x:v>PASS</x:v>
      </x:c>
      <x:c r="G287" s="10" t="str">
        <x:v>NO_VERDICT</x:v>
      </x:c>
      <x:c r="H287" s="10" t="str">
        <x:v>INFRASTRUCTURE_FAILURE</x:v>
      </x:c>
      <x:c r="I287" s="10" t="str">
        <x:v>NOT_PARSED</x:v>
      </x:c>
      <x:c r="J287" s="10" t="str">
        <x:v>VALIDATOR_RESPONSE_RETRY_EXHAUSTED</x:v>
      </x:c>
      <x:c r="K287" s="10" t="str"/>
      <x:c r="L287" s="10" t="str">
        <x:v>full_repair_v2</x:v>
      </x:c>
      <x:c r="M287" s="10" t="n">
        <x:v>0</x:v>
      </x:c>
      <x:c r="N287" s="10" t="n">
        <x:v>0</x:v>
      </x:c>
      <x:c r="O287" s="10" t="n">
        <x:v>0</x:v>
      </x:c>
      <x:c r="P287" s="9" t="str">
        <x:f>'CaseReview'!U287</x:f>
        <x:v>PASS</x:v>
      </x:c>
      <x:c r="Q287" s="9" t="n">
        <x:f>IF(AND(T287=1,G287=P287),1,0)</x:f>
        <x:v>0</x:v>
      </x:c>
      <x:c r="R287" s="9" t="n">
        <x:f>IF(AND(T287=1,G287="PASS",P287="FAIL"),1,0)</x:f>
        <x:v>0</x:v>
      </x:c>
      <x:c r="S287" s="9" t="n">
        <x:f>IF(AND(T287=1,G287="FAIL",P287="PASS"),1,0)</x:f>
        <x:v>0</x:v>
      </x:c>
      <x:c r="T287" s="9" t="n">
        <x:v>0</x:v>
      </x:c>
      <x:c r="U287" s="9" t="n">
        <x:v>152</x:v>
      </x:c>
      <x:c r="V287" s="9" t="str"/>
    </x:row>
    <x:row r="288" ht="22" customHeight="1">
      <x:c r="A288" s="10" t="str">
        <x:v>V2_FALLBACK25</x:v>
      </x:c>
      <x:c r="B288" s="10" t="str">
        <x:v>I2-048</x:v>
      </x:c>
      <x:c r="C288" s="10" t="str">
        <x:v>I2-048-H-T019</x:v>
      </x:c>
      <x:c r="D288" s="10" t="str">
        <x:v>RUN_01</x:v>
      </x:c>
      <x:c r="E288" s="10" t="str">
        <x:v>ORIGINAL_LEDGER</x:v>
      </x:c>
      <x:c r="F288" s="10" t="str">
        <x:v>PASS</x:v>
      </x:c>
      <x:c r="G288" s="10" t="str">
        <x:v>NO_VERDICT</x:v>
      </x:c>
      <x:c r="H288" s="10" t="str">
        <x:v>INFRASTRUCTURE_FAILURE</x:v>
      </x:c>
      <x:c r="I288" s="10" t="str">
        <x:v>NOT_PARSED</x:v>
      </x:c>
      <x:c r="J288" s="10" t="str">
        <x:v>VALIDATOR_RESPONSE_RETRY_EXHAUSTED</x:v>
      </x:c>
      <x:c r="K288" s="10" t="str"/>
      <x:c r="L288" s="10" t="str">
        <x:v>full_repair_v2</x:v>
      </x:c>
      <x:c r="M288" s="10" t="n">
        <x:v>0</x:v>
      </x:c>
      <x:c r="N288" s="10" t="n">
        <x:v>0</x:v>
      </x:c>
      <x:c r="O288" s="10" t="n">
        <x:v>0</x:v>
      </x:c>
      <x:c r="P288" s="9" t="str">
        <x:f>'CaseReview'!U288</x:f>
        <x:v>PASS</x:v>
      </x:c>
      <x:c r="Q288" s="9" t="n">
        <x:f>IF(AND(T288=1,G288=P288),1,0)</x:f>
        <x:v>0</x:v>
      </x:c>
      <x:c r="R288" s="9" t="n">
        <x:f>IF(AND(T288=1,G288="PASS",P288="FAIL"),1,0)</x:f>
        <x:v>0</x:v>
      </x:c>
      <x:c r="S288" s="9" t="n">
        <x:f>IF(AND(T288=1,G288="FAIL",P288="PASS"),1,0)</x:f>
        <x:v>0</x:v>
      </x:c>
      <x:c r="T288" s="9" t="n">
        <x:v>0</x:v>
      </x:c>
      <x:c r="U288" s="9" t="n">
        <x:v>152</x:v>
      </x:c>
      <x:c r="V288" s="9" t="str"/>
    </x:row>
    <x:row r="289" ht="22" customHeight="1">
      <x:c r="A289" s="10" t="str">
        <x:v>V2_FALLBACK25</x:v>
      </x:c>
      <x:c r="B289" s="10" t="str">
        <x:v>I2-048</x:v>
      </x:c>
      <x:c r="C289" s="10" t="str">
        <x:v>I2-048-H-T020</x:v>
      </x:c>
      <x:c r="D289" s="10" t="str">
        <x:v>RUN_01</x:v>
      </x:c>
      <x:c r="E289" s="10" t="str">
        <x:v>ORIGINAL_LEDGER</x:v>
      </x:c>
      <x:c r="F289" s="10" t="str">
        <x:v>PASS</x:v>
      </x:c>
      <x:c r="G289" s="10" t="str">
        <x:v>NO_VERDICT</x:v>
      </x:c>
      <x:c r="H289" s="10" t="str">
        <x:v>INFRASTRUCTURE_FAILURE</x:v>
      </x:c>
      <x:c r="I289" s="10" t="str">
        <x:v>NOT_PARSED</x:v>
      </x:c>
      <x:c r="J289" s="10" t="str">
        <x:v>VALIDATOR_RESPONSE_RETRY_EXHAUSTED</x:v>
      </x:c>
      <x:c r="K289" s="10" t="str"/>
      <x:c r="L289" s="10" t="str">
        <x:v>full_repair_v2</x:v>
      </x:c>
      <x:c r="M289" s="10" t="n">
        <x:v>0</x:v>
      </x:c>
      <x:c r="N289" s="10" t="n">
        <x:v>0</x:v>
      </x:c>
      <x:c r="O289" s="10" t="n">
        <x:v>0</x:v>
      </x:c>
      <x:c r="P289" s="9" t="str">
        <x:f>'CaseReview'!U289</x:f>
        <x:v>PASS</x:v>
      </x:c>
      <x:c r="Q289" s="9" t="n">
        <x:f>IF(AND(T289=1,G289=P289),1,0)</x:f>
        <x:v>0</x:v>
      </x:c>
      <x:c r="R289" s="9" t="n">
        <x:f>IF(AND(T289=1,G289="PASS",P289="FAIL"),1,0)</x:f>
        <x:v>0</x:v>
      </x:c>
      <x:c r="S289" s="9" t="n">
        <x:f>IF(AND(T289=1,G289="FAIL",P289="PASS"),1,0)</x:f>
        <x:v>0</x:v>
      </x:c>
      <x:c r="T289" s="9" t="n">
        <x:v>0</x:v>
      </x:c>
      <x:c r="U289" s="9" t="n">
        <x:v>152</x:v>
      </x:c>
      <x:c r="V289" s="9" t="str"/>
    </x:row>
    <x:row r="290" ht="22" customHeight="1">
      <x:c r="A290" s="10" t="str">
        <x:v>V2_FALLBACK25</x:v>
      </x:c>
      <x:c r="B290" s="10" t="str">
        <x:v>I2-048</x:v>
      </x:c>
      <x:c r="C290" s="10" t="str">
        <x:v>I2-048-H-T021</x:v>
      </x:c>
      <x:c r="D290" s="10" t="str">
        <x:v>RUN_01</x:v>
      </x:c>
      <x:c r="E290" s="10" t="str">
        <x:v>ORIGINAL_LEDGER</x:v>
      </x:c>
      <x:c r="F290" s="10" t="str">
        <x:v>PASS</x:v>
      </x:c>
      <x:c r="G290" s="10" t="str">
        <x:v>NO_VERDICT</x:v>
      </x:c>
      <x:c r="H290" s="10" t="str">
        <x:v>INFRASTRUCTURE_FAILURE</x:v>
      </x:c>
      <x:c r="I290" s="10" t="str">
        <x:v>NOT_PARSED</x:v>
      </x:c>
      <x:c r="J290" s="10" t="str">
        <x:v>VALIDATOR_RESPONSE_RETRY_EXHAUSTED</x:v>
      </x:c>
      <x:c r="K290" s="10" t="str"/>
      <x:c r="L290" s="10" t="str">
        <x:v>full_repair_v2</x:v>
      </x:c>
      <x:c r="M290" s="10" t="n">
        <x:v>0</x:v>
      </x:c>
      <x:c r="N290" s="10" t="n">
        <x:v>0</x:v>
      </x:c>
      <x:c r="O290" s="10" t="n">
        <x:v>0</x:v>
      </x:c>
      <x:c r="P290" s="9" t="str">
        <x:f>'CaseReview'!U290</x:f>
        <x:v>PASS</x:v>
      </x:c>
      <x:c r="Q290" s="9" t="n">
        <x:f>IF(AND(T290=1,G290=P290),1,0)</x:f>
        <x:v>0</x:v>
      </x:c>
      <x:c r="R290" s="9" t="n">
        <x:f>IF(AND(T290=1,G290="PASS",P290="FAIL"),1,0)</x:f>
        <x:v>0</x:v>
      </x:c>
      <x:c r="S290" s="9" t="n">
        <x:f>IF(AND(T290=1,G290="FAIL",P290="PASS"),1,0)</x:f>
        <x:v>0</x:v>
      </x:c>
      <x:c r="T290" s="9" t="n">
        <x:v>0</x:v>
      </x:c>
      <x:c r="U290" s="9" t="n">
        <x:v>152</x:v>
      </x:c>
      <x:c r="V290" s="9" t="str"/>
    </x:row>
    <x:row r="291" ht="22" customHeight="1">
      <x:c r="A291" s="10" t="str">
        <x:v>V2_FALLBACK25</x:v>
      </x:c>
      <x:c r="B291" s="10" t="str">
        <x:v>I2-048</x:v>
      </x:c>
      <x:c r="C291" s="10" t="str">
        <x:v>I2-048-H-T022</x:v>
      </x:c>
      <x:c r="D291" s="10" t="str">
        <x:v>RUN_01</x:v>
      </x:c>
      <x:c r="E291" s="10" t="str">
        <x:v>ORIGINAL_LEDGER</x:v>
      </x:c>
      <x:c r="F291" s="10" t="str">
        <x:v>PASS</x:v>
      </x:c>
      <x:c r="G291" s="10" t="str">
        <x:v>NO_VERDICT</x:v>
      </x:c>
      <x:c r="H291" s="10" t="str">
        <x:v>INFRASTRUCTURE_FAILURE</x:v>
      </x:c>
      <x:c r="I291" s="10" t="str">
        <x:v>NOT_PARSED</x:v>
      </x:c>
      <x:c r="J291" s="10" t="str">
        <x:v>VALIDATOR_RESPONSE_RETRY_EXHAUSTED</x:v>
      </x:c>
      <x:c r="K291" s="10" t="str"/>
      <x:c r="L291" s="10" t="str">
        <x:v>full_repair_v2</x:v>
      </x:c>
      <x:c r="M291" s="10" t="n">
        <x:v>0</x:v>
      </x:c>
      <x:c r="N291" s="10" t="n">
        <x:v>0</x:v>
      </x:c>
      <x:c r="O291" s="10" t="n">
        <x:v>0</x:v>
      </x:c>
      <x:c r="P291" s="9" t="str">
        <x:f>'CaseReview'!U291</x:f>
        <x:v>PASS</x:v>
      </x:c>
      <x:c r="Q291" s="9" t="n">
        <x:f>IF(AND(T291=1,G291=P291),1,0)</x:f>
        <x:v>0</x:v>
      </x:c>
      <x:c r="R291" s="9" t="n">
        <x:f>IF(AND(T291=1,G291="PASS",P291="FAIL"),1,0)</x:f>
        <x:v>0</x:v>
      </x:c>
      <x:c r="S291" s="9" t="n">
        <x:f>IF(AND(T291=1,G291="FAIL",P291="PASS"),1,0)</x:f>
        <x:v>0</x:v>
      </x:c>
      <x:c r="T291" s="9" t="n">
        <x:v>0</x:v>
      </x:c>
      <x:c r="U291" s="9" t="n">
        <x:v>152</x:v>
      </x:c>
      <x:c r="V291" s="9" t="str"/>
    </x:row>
    <x:row r="292" ht="22" customHeight="1">
      <x:c r="A292" s="10" t="str">
        <x:v>V2_FALLBACK25</x:v>
      </x:c>
      <x:c r="B292" s="10" t="str">
        <x:v>I2-048</x:v>
      </x:c>
      <x:c r="C292" s="10" t="str">
        <x:v>I2-048-H-T023</x:v>
      </x:c>
      <x:c r="D292" s="10" t="str">
        <x:v>RUN_01</x:v>
      </x:c>
      <x:c r="E292" s="10" t="str">
        <x:v>ORIGINAL_LEDGER</x:v>
      </x:c>
      <x:c r="F292" s="10" t="str">
        <x:v>PASS</x:v>
      </x:c>
      <x:c r="G292" s="10" t="str">
        <x:v>NO_VERDICT</x:v>
      </x:c>
      <x:c r="H292" s="10" t="str">
        <x:v>INFRASTRUCTURE_FAILURE</x:v>
      </x:c>
      <x:c r="I292" s="10" t="str">
        <x:v>NOT_PARSED</x:v>
      </x:c>
      <x:c r="J292" s="10" t="str">
        <x:v>VALIDATOR_RESPONSE_RETRY_EXHAUSTED</x:v>
      </x:c>
      <x:c r="K292" s="10" t="str"/>
      <x:c r="L292" s="10" t="str">
        <x:v>full_repair_v2</x:v>
      </x:c>
      <x:c r="M292" s="10" t="n">
        <x:v>0</x:v>
      </x:c>
      <x:c r="N292" s="10" t="n">
        <x:v>0</x:v>
      </x:c>
      <x:c r="O292" s="10" t="n">
        <x:v>0</x:v>
      </x:c>
      <x:c r="P292" s="9" t="str">
        <x:f>'CaseReview'!U292</x:f>
        <x:v>PASS</x:v>
      </x:c>
      <x:c r="Q292" s="9" t="n">
        <x:f>IF(AND(T292=1,G292=P292),1,0)</x:f>
        <x:v>0</x:v>
      </x:c>
      <x:c r="R292" s="9" t="n">
        <x:f>IF(AND(T292=1,G292="PASS",P292="FAIL"),1,0)</x:f>
        <x:v>0</x:v>
      </x:c>
      <x:c r="S292" s="9" t="n">
        <x:f>IF(AND(T292=1,G292="FAIL",P292="PASS"),1,0)</x:f>
        <x:v>0</x:v>
      </x:c>
      <x:c r="T292" s="9" t="n">
        <x:v>0</x:v>
      </x:c>
      <x:c r="U292" s="9" t="n">
        <x:v>152</x:v>
      </x:c>
      <x:c r="V292" s="9" t="str"/>
    </x:row>
    <x:row r="293" ht="22" customHeight="1">
      <x:c r="A293" s="10" t="str">
        <x:v>V2_FALLBACK25</x:v>
      </x:c>
      <x:c r="B293" s="10" t="str">
        <x:v>I2-048</x:v>
      </x:c>
      <x:c r="C293" s="10" t="str">
        <x:v>I2-048-H-T024</x:v>
      </x:c>
      <x:c r="D293" s="10" t="str">
        <x:v>RUN_01</x:v>
      </x:c>
      <x:c r="E293" s="10" t="str">
        <x:v>ORIGINAL_LEDGER</x:v>
      </x:c>
      <x:c r="F293" s="10" t="str">
        <x:v>PASS</x:v>
      </x:c>
      <x:c r="G293" s="10" t="str">
        <x:v>NO_VERDICT</x:v>
      </x:c>
      <x:c r="H293" s="10" t="str">
        <x:v>INFRASTRUCTURE_FAILURE</x:v>
      </x:c>
      <x:c r="I293" s="10" t="str">
        <x:v>NOT_PARSED</x:v>
      </x:c>
      <x:c r="J293" s="10" t="str">
        <x:v>VALIDATOR_RESPONSE_RETRY_EXHAUSTED</x:v>
      </x:c>
      <x:c r="K293" s="10" t="str"/>
      <x:c r="L293" s="10" t="str">
        <x:v>full_repair_v2</x:v>
      </x:c>
      <x:c r="M293" s="10" t="n">
        <x:v>0</x:v>
      </x:c>
      <x:c r="N293" s="10" t="n">
        <x:v>0</x:v>
      </x:c>
      <x:c r="O293" s="10" t="n">
        <x:v>0</x:v>
      </x:c>
      <x:c r="P293" s="9" t="str">
        <x:f>'CaseReview'!U293</x:f>
        <x:v>PASS</x:v>
      </x:c>
      <x:c r="Q293" s="9" t="n">
        <x:f>IF(AND(T293=1,G293=P293),1,0)</x:f>
        <x:v>0</x:v>
      </x:c>
      <x:c r="R293" s="9" t="n">
        <x:f>IF(AND(T293=1,G293="PASS",P293="FAIL"),1,0)</x:f>
        <x:v>0</x:v>
      </x:c>
      <x:c r="S293" s="9" t="n">
        <x:f>IF(AND(T293=1,G293="FAIL",P293="PASS"),1,0)</x:f>
        <x:v>0</x:v>
      </x:c>
      <x:c r="T293" s="9" t="n">
        <x:v>0</x:v>
      </x:c>
      <x:c r="U293" s="9" t="n">
        <x:v>152</x:v>
      </x:c>
      <x:c r="V293" s="9" t="str"/>
    </x:row>
    <x:row r="294" ht="22" customHeight="1">
      <x:c r="A294" s="10" t="str">
        <x:v>V2_FALLBACK25</x:v>
      </x:c>
      <x:c r="B294" s="10" t="str">
        <x:v>I2-048</x:v>
      </x:c>
      <x:c r="C294" s="10" t="str">
        <x:v>I2-048-H-T025</x:v>
      </x:c>
      <x:c r="D294" s="10" t="str">
        <x:v>RUN_01</x:v>
      </x:c>
      <x:c r="E294" s="10" t="str">
        <x:v>ORIGINAL_LEDGER</x:v>
      </x:c>
      <x:c r="F294" s="10" t="str">
        <x:v>PASS</x:v>
      </x:c>
      <x:c r="G294" s="10" t="str">
        <x:v>NO_VERDICT</x:v>
      </x:c>
      <x:c r="H294" s="10" t="str">
        <x:v>INFRASTRUCTURE_FAILURE</x:v>
      </x:c>
      <x:c r="I294" s="10" t="str">
        <x:v>NOT_PARSED</x:v>
      </x:c>
      <x:c r="J294" s="10" t="str">
        <x:v>VALIDATOR_RESPONSE_RETRY_EXHAUSTED</x:v>
      </x:c>
      <x:c r="K294" s="10" t="str"/>
      <x:c r="L294" s="10" t="str">
        <x:v>full_repair_v2</x:v>
      </x:c>
      <x:c r="M294" s="10" t="n">
        <x:v>0</x:v>
      </x:c>
      <x:c r="N294" s="10" t="n">
        <x:v>0</x:v>
      </x:c>
      <x:c r="O294" s="10" t="n">
        <x:v>0</x:v>
      </x:c>
      <x:c r="P294" s="9" t="str">
        <x:f>'CaseReview'!U294</x:f>
        <x:v>PASS</x:v>
      </x:c>
      <x:c r="Q294" s="9" t="n">
        <x:f>IF(AND(T294=1,G294=P294),1,0)</x:f>
        <x:v>0</x:v>
      </x:c>
      <x:c r="R294" s="9" t="n">
        <x:f>IF(AND(T294=1,G294="PASS",P294="FAIL"),1,0)</x:f>
        <x:v>0</x:v>
      </x:c>
      <x:c r="S294" s="9" t="n">
        <x:f>IF(AND(T294=1,G294="FAIL",P294="PASS"),1,0)</x:f>
        <x:v>0</x:v>
      </x:c>
      <x:c r="T294" s="9" t="n">
        <x:v>0</x:v>
      </x:c>
      <x:c r="U294" s="9" t="n">
        <x:v>152</x:v>
      </x:c>
      <x:c r="V294" s="9" t="str"/>
    </x:row>
    <x:row r="295" ht="22" customHeight="1">
      <x:c r="A295" s="10" t="str">
        <x:v>V2_FALLBACK25</x:v>
      </x:c>
      <x:c r="B295" s="10" t="str">
        <x:v>I2-048</x:v>
      </x:c>
      <x:c r="C295" s="10" t="str">
        <x:v>I2-048-H-T026</x:v>
      </x:c>
      <x:c r="D295" s="10" t="str">
        <x:v>RUN_01</x:v>
      </x:c>
      <x:c r="E295" s="10" t="str">
        <x:v>ORIGINAL_LEDGER</x:v>
      </x:c>
      <x:c r="F295" s="10" t="str">
        <x:v>PASS</x:v>
      </x:c>
      <x:c r="G295" s="10" t="str">
        <x:v>NO_VERDICT</x:v>
      </x:c>
      <x:c r="H295" s="10" t="str">
        <x:v>INFRASTRUCTURE_FAILURE</x:v>
      </x:c>
      <x:c r="I295" s="10" t="str">
        <x:v>NOT_PARSED</x:v>
      </x:c>
      <x:c r="J295" s="10" t="str">
        <x:v>VALIDATOR_RESPONSE_RETRY_EXHAUSTED</x:v>
      </x:c>
      <x:c r="K295" s="10" t="str"/>
      <x:c r="L295" s="10" t="str">
        <x:v>full_repair_v2</x:v>
      </x:c>
      <x:c r="M295" s="10" t="n">
        <x:v>0</x:v>
      </x:c>
      <x:c r="N295" s="10" t="n">
        <x:v>0</x:v>
      </x:c>
      <x:c r="O295" s="10" t="n">
        <x:v>0</x:v>
      </x:c>
      <x:c r="P295" s="9" t="str">
        <x:f>'CaseReview'!U295</x:f>
        <x:v>PASS</x:v>
      </x:c>
      <x:c r="Q295" s="9" t="n">
        <x:f>IF(AND(T295=1,G295=P295),1,0)</x:f>
        <x:v>0</x:v>
      </x:c>
      <x:c r="R295" s="9" t="n">
        <x:f>IF(AND(T295=1,G295="PASS",P295="FAIL"),1,0)</x:f>
        <x:v>0</x:v>
      </x:c>
      <x:c r="S295" s="9" t="n">
        <x:f>IF(AND(T295=1,G295="FAIL",P295="PASS"),1,0)</x:f>
        <x:v>0</x:v>
      </x:c>
      <x:c r="T295" s="9" t="n">
        <x:v>0</x:v>
      </x:c>
      <x:c r="U295" s="9" t="n">
        <x:v>152</x:v>
      </x:c>
      <x:c r="V295" s="9" t="str"/>
    </x:row>
    <x:row r="296" ht="22" customHeight="1">
      <x:c r="A296" s="10" t="str">
        <x:v>V2_FALLBACK25</x:v>
      </x:c>
      <x:c r="B296" s="10" t="str">
        <x:v>I2-048</x:v>
      </x:c>
      <x:c r="C296" s="10" t="str">
        <x:v>I2-048-H-T027</x:v>
      </x:c>
      <x:c r="D296" s="10" t="str">
        <x:v>RUN_01</x:v>
      </x:c>
      <x:c r="E296" s="10" t="str">
        <x:v>ORIGINAL_LEDGER</x:v>
      </x:c>
      <x:c r="F296" s="10" t="str">
        <x:v>PASS</x:v>
      </x:c>
      <x:c r="G296" s="10" t="str">
        <x:v>NO_VERDICT</x:v>
      </x:c>
      <x:c r="H296" s="10" t="str">
        <x:v>INFRASTRUCTURE_FAILURE</x:v>
      </x:c>
      <x:c r="I296" s="10" t="str">
        <x:v>NOT_PARSED</x:v>
      </x:c>
      <x:c r="J296" s="10" t="str">
        <x:v>VALIDATOR_RESPONSE_RETRY_EXHAUSTED</x:v>
      </x:c>
      <x:c r="K296" s="10" t="str"/>
      <x:c r="L296" s="10" t="str">
        <x:v>full_repair_v2</x:v>
      </x:c>
      <x:c r="M296" s="10" t="n">
        <x:v>0</x:v>
      </x:c>
      <x:c r="N296" s="10" t="n">
        <x:v>0</x:v>
      </x:c>
      <x:c r="O296" s="10" t="n">
        <x:v>0</x:v>
      </x:c>
      <x:c r="P296" s="9" t="str">
        <x:f>'CaseReview'!U296</x:f>
        <x:v>PASS</x:v>
      </x:c>
      <x:c r="Q296" s="9" t="n">
        <x:f>IF(AND(T296=1,G296=P296),1,0)</x:f>
        <x:v>0</x:v>
      </x:c>
      <x:c r="R296" s="9" t="n">
        <x:f>IF(AND(T296=1,G296="PASS",P296="FAIL"),1,0)</x:f>
        <x:v>0</x:v>
      </x:c>
      <x:c r="S296" s="9" t="n">
        <x:f>IF(AND(T296=1,G296="FAIL",P296="PASS"),1,0)</x:f>
        <x:v>0</x:v>
      </x:c>
      <x:c r="T296" s="9" t="n">
        <x:v>0</x:v>
      </x:c>
      <x:c r="U296" s="9" t="n">
        <x:v>152</x:v>
      </x:c>
      <x:c r="V296" s="9" t="str"/>
    </x:row>
    <x:row r="297" ht="22" customHeight="1">
      <x:c r="A297" s="10" t="str">
        <x:v>V2_FALLBACK25</x:v>
      </x:c>
      <x:c r="B297" s="10" t="str">
        <x:v>I2-048</x:v>
      </x:c>
      <x:c r="C297" s="10" t="str">
        <x:v>I2-048-H-T028</x:v>
      </x:c>
      <x:c r="D297" s="10" t="str">
        <x:v>RUN_01</x:v>
      </x:c>
      <x:c r="E297" s="10" t="str">
        <x:v>ORIGINAL_LEDGER</x:v>
      </x:c>
      <x:c r="F297" s="10" t="str">
        <x:v>PASS</x:v>
      </x:c>
      <x:c r="G297" s="10" t="str">
        <x:v>NO_VERDICT</x:v>
      </x:c>
      <x:c r="H297" s="10" t="str">
        <x:v>INFRASTRUCTURE_FAILURE</x:v>
      </x:c>
      <x:c r="I297" s="10" t="str">
        <x:v>NOT_PARSED</x:v>
      </x:c>
      <x:c r="J297" s="10" t="str">
        <x:v>VALIDATOR_RESPONSE_RETRY_EXHAUSTED</x:v>
      </x:c>
      <x:c r="K297" s="10" t="str"/>
      <x:c r="L297" s="10" t="str">
        <x:v>full_repair_v2</x:v>
      </x:c>
      <x:c r="M297" s="10" t="n">
        <x:v>0</x:v>
      </x:c>
      <x:c r="N297" s="10" t="n">
        <x:v>0</x:v>
      </x:c>
      <x:c r="O297" s="10" t="n">
        <x:v>0</x:v>
      </x:c>
      <x:c r="P297" s="9" t="str">
        <x:f>'CaseReview'!U297</x:f>
        <x:v>PASS</x:v>
      </x:c>
      <x:c r="Q297" s="9" t="n">
        <x:f>IF(AND(T297=1,G297=P297),1,0)</x:f>
        <x:v>0</x:v>
      </x:c>
      <x:c r="R297" s="9" t="n">
        <x:f>IF(AND(T297=1,G297="PASS",P297="FAIL"),1,0)</x:f>
        <x:v>0</x:v>
      </x:c>
      <x:c r="S297" s="9" t="n">
        <x:f>IF(AND(T297=1,G297="FAIL",P297="PASS"),1,0)</x:f>
        <x:v>0</x:v>
      </x:c>
      <x:c r="T297" s="9" t="n">
        <x:v>0</x:v>
      </x:c>
      <x:c r="U297" s="9" t="n">
        <x:v>152</x:v>
      </x:c>
      <x:c r="V297" s="9" t="str"/>
    </x:row>
    <x:row r="298" ht="22" customHeight="1">
      <x:c r="A298" s="10" t="str">
        <x:v>V2_FALLBACK25</x:v>
      </x:c>
      <x:c r="B298" s="10" t="str">
        <x:v>I2-048</x:v>
      </x:c>
      <x:c r="C298" s="10" t="str">
        <x:v>I2-048-H-T029</x:v>
      </x:c>
      <x:c r="D298" s="10" t="str">
        <x:v>RUN_01</x:v>
      </x:c>
      <x:c r="E298" s="10" t="str">
        <x:v>ORIGINAL_LEDGER</x:v>
      </x:c>
      <x:c r="F298" s="10" t="str">
        <x:v>PASS</x:v>
      </x:c>
      <x:c r="G298" s="10" t="str">
        <x:v>NO_VERDICT</x:v>
      </x:c>
      <x:c r="H298" s="10" t="str">
        <x:v>INFRASTRUCTURE_FAILURE</x:v>
      </x:c>
      <x:c r="I298" s="10" t="str">
        <x:v>NOT_PARSED</x:v>
      </x:c>
      <x:c r="J298" s="10" t="str">
        <x:v>VALIDATOR_RESPONSE_RETRY_EXHAUSTED</x:v>
      </x:c>
      <x:c r="K298" s="10" t="str"/>
      <x:c r="L298" s="10" t="str">
        <x:v>full_repair_v2</x:v>
      </x:c>
      <x:c r="M298" s="10" t="n">
        <x:v>0</x:v>
      </x:c>
      <x:c r="N298" s="10" t="n">
        <x:v>0</x:v>
      </x:c>
      <x:c r="O298" s="10" t="n">
        <x:v>0</x:v>
      </x:c>
      <x:c r="P298" s="9" t="str">
        <x:f>'CaseReview'!U298</x:f>
        <x:v>PASS</x:v>
      </x:c>
      <x:c r="Q298" s="9" t="n">
        <x:f>IF(AND(T298=1,G298=P298),1,0)</x:f>
        <x:v>0</x:v>
      </x:c>
      <x:c r="R298" s="9" t="n">
        <x:f>IF(AND(T298=1,G298="PASS",P298="FAIL"),1,0)</x:f>
        <x:v>0</x:v>
      </x:c>
      <x:c r="S298" s="9" t="n">
        <x:f>IF(AND(T298=1,G298="FAIL",P298="PASS"),1,0)</x:f>
        <x:v>0</x:v>
      </x:c>
      <x:c r="T298" s="9" t="n">
        <x:v>0</x:v>
      </x:c>
      <x:c r="U298" s="9" t="n">
        <x:v>152</x:v>
      </x:c>
      <x:c r="V298" s="9" t="str"/>
    </x:row>
    <x:row r="299" ht="22" customHeight="1">
      <x:c r="A299" s="10" t="str">
        <x:v>V2_FALLBACK25</x:v>
      </x:c>
      <x:c r="B299" s="10" t="str">
        <x:v>I2-048</x:v>
      </x:c>
      <x:c r="C299" s="10" t="str">
        <x:v>I2-048-H-T030</x:v>
      </x:c>
      <x:c r="D299" s="10" t="str">
        <x:v>RUN_01</x:v>
      </x:c>
      <x:c r="E299" s="10" t="str">
        <x:v>ORIGINAL_LEDGER</x:v>
      </x:c>
      <x:c r="F299" s="10" t="str">
        <x:v>PASS</x:v>
      </x:c>
      <x:c r="G299" s="10" t="str">
        <x:v>NO_VERDICT</x:v>
      </x:c>
      <x:c r="H299" s="10" t="str">
        <x:v>INFRASTRUCTURE_FAILURE</x:v>
      </x:c>
      <x:c r="I299" s="10" t="str">
        <x:v>NOT_PARSED</x:v>
      </x:c>
      <x:c r="J299" s="10" t="str">
        <x:v>VALIDATOR_RESPONSE_RETRY_EXHAUSTED</x:v>
      </x:c>
      <x:c r="K299" s="10" t="str"/>
      <x:c r="L299" s="10" t="str">
        <x:v>full_repair_v2</x:v>
      </x:c>
      <x:c r="M299" s="10" t="n">
        <x:v>0</x:v>
      </x:c>
      <x:c r="N299" s="10" t="n">
        <x:v>0</x:v>
      </x:c>
      <x:c r="O299" s="10" t="n">
        <x:v>0</x:v>
      </x:c>
      <x:c r="P299" s="9" t="str">
        <x:f>'CaseReview'!U299</x:f>
        <x:v>PASS</x:v>
      </x:c>
      <x:c r="Q299" s="9" t="n">
        <x:f>IF(AND(T299=1,G299=P299),1,0)</x:f>
        <x:v>0</x:v>
      </x:c>
      <x:c r="R299" s="9" t="n">
        <x:f>IF(AND(T299=1,G299="PASS",P299="FAIL"),1,0)</x:f>
        <x:v>0</x:v>
      </x:c>
      <x:c r="S299" s="9" t="n">
        <x:f>IF(AND(T299=1,G299="FAIL",P299="PASS"),1,0)</x:f>
        <x:v>0</x:v>
      </x:c>
      <x:c r="T299" s="9" t="n">
        <x:v>0</x:v>
      </x:c>
      <x:c r="U299" s="9" t="n">
        <x:v>152</x:v>
      </x:c>
      <x:c r="V299" s="9" t="str"/>
    </x:row>
    <x:row r="300" ht="22" customHeight="1">
      <x:c r="A300" s="10" t="str">
        <x:v>V2_FALLBACK25</x:v>
      </x:c>
      <x:c r="B300" s="10" t="str">
        <x:v>I2-048</x:v>
      </x:c>
      <x:c r="C300" s="10" t="str">
        <x:v>I2-048-H-T031</x:v>
      </x:c>
      <x:c r="D300" s="10" t="str">
        <x:v>RUN_01</x:v>
      </x:c>
      <x:c r="E300" s="10" t="str">
        <x:v>ORIGINAL_LEDGER</x:v>
      </x:c>
      <x:c r="F300" s="10" t="str">
        <x:v>PASS</x:v>
      </x:c>
      <x:c r="G300" s="10" t="str">
        <x:v>NO_VERDICT</x:v>
      </x:c>
      <x:c r="H300" s="10" t="str">
        <x:v>INFRASTRUCTURE_FAILURE</x:v>
      </x:c>
      <x:c r="I300" s="10" t="str">
        <x:v>NOT_PARSED</x:v>
      </x:c>
      <x:c r="J300" s="10" t="str">
        <x:v>VALIDATOR_RESPONSE_RETRY_EXHAUSTED</x:v>
      </x:c>
      <x:c r="K300" s="10" t="str"/>
      <x:c r="L300" s="10" t="str">
        <x:v>full_repair_v2</x:v>
      </x:c>
      <x:c r="M300" s="10" t="n">
        <x:v>0</x:v>
      </x:c>
      <x:c r="N300" s="10" t="n">
        <x:v>0</x:v>
      </x:c>
      <x:c r="O300" s="10" t="n">
        <x:v>0</x:v>
      </x:c>
      <x:c r="P300" s="9" t="str">
        <x:f>'CaseReview'!U300</x:f>
        <x:v>PASS</x:v>
      </x:c>
      <x:c r="Q300" s="9" t="n">
        <x:f>IF(AND(T300=1,G300=P300),1,0)</x:f>
        <x:v>0</x:v>
      </x:c>
      <x:c r="R300" s="9" t="n">
        <x:f>IF(AND(T300=1,G300="PASS",P300="FAIL"),1,0)</x:f>
        <x:v>0</x:v>
      </x:c>
      <x:c r="S300" s="9" t="n">
        <x:f>IF(AND(T300=1,G300="FAIL",P300="PASS"),1,0)</x:f>
        <x:v>0</x:v>
      </x:c>
      <x:c r="T300" s="9" t="n">
        <x:v>0</x:v>
      </x:c>
      <x:c r="U300" s="9" t="n">
        <x:v>152</x:v>
      </x:c>
      <x:c r="V300" s="9" t="str"/>
    </x:row>
    <x:row r="301" ht="22" customHeight="1">
      <x:c r="A301" s="10" t="str">
        <x:v>V2_FALLBACK25</x:v>
      </x:c>
      <x:c r="B301" s="10" t="str">
        <x:v>I2-048</x:v>
      </x:c>
      <x:c r="C301" s="10" t="str">
        <x:v>I2-048-H-T032</x:v>
      </x:c>
      <x:c r="D301" s="10" t="str">
        <x:v>RUN_01</x:v>
      </x:c>
      <x:c r="E301" s="10" t="str">
        <x:v>ORIGINAL_LEDGER</x:v>
      </x:c>
      <x:c r="F301" s="10" t="str">
        <x:v>PASS</x:v>
      </x:c>
      <x:c r="G301" s="10" t="str">
        <x:v>NO_VERDICT</x:v>
      </x:c>
      <x:c r="H301" s="10" t="str">
        <x:v>INFRASTRUCTURE_FAILURE</x:v>
      </x:c>
      <x:c r="I301" s="10" t="str">
        <x:v>NOT_PARSED</x:v>
      </x:c>
      <x:c r="J301" s="10" t="str">
        <x:v>VALIDATOR_RESPONSE_RETRY_EXHAUSTED</x:v>
      </x:c>
      <x:c r="K301" s="10" t="str"/>
      <x:c r="L301" s="10" t="str">
        <x:v>full_repair_v2</x:v>
      </x:c>
      <x:c r="M301" s="10" t="n">
        <x:v>0</x:v>
      </x:c>
      <x:c r="N301" s="10" t="n">
        <x:v>0</x:v>
      </x:c>
      <x:c r="O301" s="10" t="n">
        <x:v>0</x:v>
      </x:c>
      <x:c r="P301" s="9" t="str">
        <x:f>'CaseReview'!U301</x:f>
        <x:v>PASS</x:v>
      </x:c>
      <x:c r="Q301" s="9" t="n">
        <x:f>IF(AND(T301=1,G301=P301),1,0)</x:f>
        <x:v>0</x:v>
      </x:c>
      <x:c r="R301" s="9" t="n">
        <x:f>IF(AND(T301=1,G301="PASS",P301="FAIL"),1,0)</x:f>
        <x:v>0</x:v>
      </x:c>
      <x:c r="S301" s="9" t="n">
        <x:f>IF(AND(T301=1,G301="FAIL",P301="PASS"),1,0)</x:f>
        <x:v>0</x:v>
      </x:c>
      <x:c r="T301" s="9" t="n">
        <x:v>0</x:v>
      </x:c>
      <x:c r="U301" s="9" t="n">
        <x:v>152</x:v>
      </x:c>
      <x:c r="V301" s="9" t="str"/>
    </x:row>
    <x:row r="302" ht="22" customHeight="1">
      <x:c r="A302" s="10" t="str">
        <x:v>V2_FALLBACK25</x:v>
      </x:c>
      <x:c r="B302" s="10" t="str">
        <x:v>I2-048</x:v>
      </x:c>
      <x:c r="C302" s="10" t="str">
        <x:v>I2-048-H-T033</x:v>
      </x:c>
      <x:c r="D302" s="10" t="str">
        <x:v>RUN_01</x:v>
      </x:c>
      <x:c r="E302" s="10" t="str">
        <x:v>ORIGINAL_LEDGER</x:v>
      </x:c>
      <x:c r="F302" s="10" t="str">
        <x:v>PASS</x:v>
      </x:c>
      <x:c r="G302" s="10" t="str">
        <x:v>NO_VERDICT</x:v>
      </x:c>
      <x:c r="H302" s="10" t="str">
        <x:v>INFRASTRUCTURE_FAILURE</x:v>
      </x:c>
      <x:c r="I302" s="10" t="str">
        <x:v>NOT_PARSED</x:v>
      </x:c>
      <x:c r="J302" s="10" t="str">
        <x:v>VALIDATOR_RESPONSE_RETRY_EXHAUSTED</x:v>
      </x:c>
      <x:c r="K302" s="10" t="str"/>
      <x:c r="L302" s="10" t="str">
        <x:v>full_repair_v2</x:v>
      </x:c>
      <x:c r="M302" s="10" t="n">
        <x:v>0</x:v>
      </x:c>
      <x:c r="N302" s="10" t="n">
        <x:v>0</x:v>
      </x:c>
      <x:c r="O302" s="10" t="n">
        <x:v>0</x:v>
      </x:c>
      <x:c r="P302" s="9" t="str">
        <x:f>'CaseReview'!U302</x:f>
        <x:v>PASS</x:v>
      </x:c>
      <x:c r="Q302" s="9" t="n">
        <x:f>IF(AND(T302=1,G302=P302),1,0)</x:f>
        <x:v>0</x:v>
      </x:c>
      <x:c r="R302" s="9" t="n">
        <x:f>IF(AND(T302=1,G302="PASS",P302="FAIL"),1,0)</x:f>
        <x:v>0</x:v>
      </x:c>
      <x:c r="S302" s="9" t="n">
        <x:f>IF(AND(T302=1,G302="FAIL",P302="PASS"),1,0)</x:f>
        <x:v>0</x:v>
      </x:c>
      <x:c r="T302" s="9" t="n">
        <x:v>0</x:v>
      </x:c>
      <x:c r="U302" s="9" t="n">
        <x:v>152</x:v>
      </x:c>
      <x:c r="V302" s="9" t="str"/>
    </x:row>
    <x:row r="303" ht="22" customHeight="1">
      <x:c r="A303" s="10" t="str">
        <x:v>V2_FALLBACK25</x:v>
      </x:c>
      <x:c r="B303" s="10" t="str">
        <x:v>I2-048</x:v>
      </x:c>
      <x:c r="C303" s="10" t="str">
        <x:v>I2-048-H-T034</x:v>
      </x:c>
      <x:c r="D303" s="10" t="str">
        <x:v>RUN_01</x:v>
      </x:c>
      <x:c r="E303" s="10" t="str">
        <x:v>ORIGINAL_LEDGER</x:v>
      </x:c>
      <x:c r="F303" s="10" t="str">
        <x:v>PASS</x:v>
      </x:c>
      <x:c r="G303" s="10" t="str">
        <x:v>NO_VERDICT</x:v>
      </x:c>
      <x:c r="H303" s="10" t="str">
        <x:v>INFRASTRUCTURE_FAILURE</x:v>
      </x:c>
      <x:c r="I303" s="10" t="str">
        <x:v>NOT_PARSED</x:v>
      </x:c>
      <x:c r="J303" s="10" t="str">
        <x:v>VALIDATOR_RESPONSE_RETRY_EXHAUSTED</x:v>
      </x:c>
      <x:c r="K303" s="10" t="str"/>
      <x:c r="L303" s="10" t="str">
        <x:v>full_repair_v2</x:v>
      </x:c>
      <x:c r="M303" s="10" t="n">
        <x:v>0</x:v>
      </x:c>
      <x:c r="N303" s="10" t="n">
        <x:v>0</x:v>
      </x:c>
      <x:c r="O303" s="10" t="n">
        <x:v>0</x:v>
      </x:c>
      <x:c r="P303" s="9" t="str">
        <x:f>'CaseReview'!U303</x:f>
        <x:v>PASS</x:v>
      </x:c>
      <x:c r="Q303" s="9" t="n">
        <x:f>IF(AND(T303=1,G303=P303),1,0)</x:f>
        <x:v>0</x:v>
      </x:c>
      <x:c r="R303" s="9" t="n">
        <x:f>IF(AND(T303=1,G303="PASS",P303="FAIL"),1,0)</x:f>
        <x:v>0</x:v>
      </x:c>
      <x:c r="S303" s="9" t="n">
        <x:f>IF(AND(T303=1,G303="FAIL",P303="PASS"),1,0)</x:f>
        <x:v>0</x:v>
      </x:c>
      <x:c r="T303" s="9" t="n">
        <x:v>0</x:v>
      </x:c>
      <x:c r="U303" s="9" t="n">
        <x:v>152</x:v>
      </x:c>
      <x:c r="V303" s="9" t="str"/>
    </x:row>
    <x:row r="304" ht="22" customHeight="1">
      <x:c r="A304" s="10" t="str">
        <x:v>V2_FALLBACK25</x:v>
      </x:c>
      <x:c r="B304" s="10" t="str">
        <x:v>I2-048</x:v>
      </x:c>
      <x:c r="C304" s="10" t="str">
        <x:v>I2-048-H-T035</x:v>
      </x:c>
      <x:c r="D304" s="10" t="str">
        <x:v>RUN_01</x:v>
      </x:c>
      <x:c r="E304" s="10" t="str">
        <x:v>ORIGINAL_LEDGER</x:v>
      </x:c>
      <x:c r="F304" s="10" t="str">
        <x:v>PASS</x:v>
      </x:c>
      <x:c r="G304" s="10" t="str">
        <x:v>NO_VERDICT</x:v>
      </x:c>
      <x:c r="H304" s="10" t="str">
        <x:v>INFRASTRUCTURE_FAILURE</x:v>
      </x:c>
      <x:c r="I304" s="10" t="str">
        <x:v>NOT_PARSED</x:v>
      </x:c>
      <x:c r="J304" s="10" t="str">
        <x:v>VALIDATOR_RESPONSE_RETRY_EXHAUSTED</x:v>
      </x:c>
      <x:c r="K304" s="10" t="str"/>
      <x:c r="L304" s="10" t="str">
        <x:v>full_repair_v2</x:v>
      </x:c>
      <x:c r="M304" s="10" t="n">
        <x:v>0</x:v>
      </x:c>
      <x:c r="N304" s="10" t="n">
        <x:v>0</x:v>
      </x:c>
      <x:c r="O304" s="10" t="n">
        <x:v>0</x:v>
      </x:c>
      <x:c r="P304" s="9" t="str">
        <x:f>'CaseReview'!U304</x:f>
        <x:v>PASS</x:v>
      </x:c>
      <x:c r="Q304" s="9" t="n">
        <x:f>IF(AND(T304=1,G304=P304),1,0)</x:f>
        <x:v>0</x:v>
      </x:c>
      <x:c r="R304" s="9" t="n">
        <x:f>IF(AND(T304=1,G304="PASS",P304="FAIL"),1,0)</x:f>
        <x:v>0</x:v>
      </x:c>
      <x:c r="S304" s="9" t="n">
        <x:f>IF(AND(T304=1,G304="FAIL",P304="PASS"),1,0)</x:f>
        <x:v>0</x:v>
      </x:c>
      <x:c r="T304" s="9" t="n">
        <x:v>0</x:v>
      </x:c>
      <x:c r="U304" s="9" t="n">
        <x:v>152</x:v>
      </x:c>
      <x:c r="V304" s="9" t="str"/>
    </x:row>
    <x:row r="305" ht="22" customHeight="1">
      <x:c r="A305" s="10" t="str">
        <x:v>V2_FALLBACK25</x:v>
      </x:c>
      <x:c r="B305" s="10" t="str">
        <x:v>I2-048</x:v>
      </x:c>
      <x:c r="C305" s="10" t="str">
        <x:v>I2-048-H-T036</x:v>
      </x:c>
      <x:c r="D305" s="10" t="str">
        <x:v>RUN_01</x:v>
      </x:c>
      <x:c r="E305" s="10" t="str">
        <x:v>ORIGINAL_LEDGER</x:v>
      </x:c>
      <x:c r="F305" s="10" t="str">
        <x:v>PASS</x:v>
      </x:c>
      <x:c r="G305" s="10" t="str">
        <x:v>NO_VERDICT</x:v>
      </x:c>
      <x:c r="H305" s="10" t="str">
        <x:v>INFRASTRUCTURE_FAILURE</x:v>
      </x:c>
      <x:c r="I305" s="10" t="str">
        <x:v>NOT_PARSED</x:v>
      </x:c>
      <x:c r="J305" s="10" t="str">
        <x:v>VALIDATOR_RESPONSE_RETRY_EXHAUSTED</x:v>
      </x:c>
      <x:c r="K305" s="10" t="str"/>
      <x:c r="L305" s="10" t="str">
        <x:v>full_repair_v2</x:v>
      </x:c>
      <x:c r="M305" s="10" t="n">
        <x:v>0</x:v>
      </x:c>
      <x:c r="N305" s="10" t="n">
        <x:v>0</x:v>
      </x:c>
      <x:c r="O305" s="10" t="n">
        <x:v>0</x:v>
      </x:c>
      <x:c r="P305" s="9" t="str">
        <x:f>'CaseReview'!U305</x:f>
        <x:v>PASS</x:v>
      </x:c>
      <x:c r="Q305" s="9" t="n">
        <x:f>IF(AND(T305=1,G305=P305),1,0)</x:f>
        <x:v>0</x:v>
      </x:c>
      <x:c r="R305" s="9" t="n">
        <x:f>IF(AND(T305=1,G305="PASS",P305="FAIL"),1,0)</x:f>
        <x:v>0</x:v>
      </x:c>
      <x:c r="S305" s="9" t="n">
        <x:f>IF(AND(T305=1,G305="FAIL",P305="PASS"),1,0)</x:f>
        <x:v>0</x:v>
      </x:c>
      <x:c r="T305" s="9" t="n">
        <x:v>0</x:v>
      </x:c>
      <x:c r="U305" s="9" t="n">
        <x:v>152</x:v>
      </x:c>
      <x:c r="V305" s="9" t="str"/>
    </x:row>
    <x:row r="306" ht="22" customHeight="1">
      <x:c r="A306" s="10" t="str">
        <x:v>V2_FALLBACK25</x:v>
      </x:c>
      <x:c r="B306" s="10" t="str">
        <x:v>I2-048</x:v>
      </x:c>
      <x:c r="C306" s="10" t="str">
        <x:v>I2-048-H-T037</x:v>
      </x:c>
      <x:c r="D306" s="10" t="str">
        <x:v>RUN_01</x:v>
      </x:c>
      <x:c r="E306" s="10" t="str">
        <x:v>ORIGINAL_LEDGER</x:v>
      </x:c>
      <x:c r="F306" s="10" t="str">
        <x:v>PASS</x:v>
      </x:c>
      <x:c r="G306" s="10" t="str">
        <x:v>NO_VERDICT</x:v>
      </x:c>
      <x:c r="H306" s="10" t="str">
        <x:v>INFRASTRUCTURE_FAILURE</x:v>
      </x:c>
      <x:c r="I306" s="10" t="str">
        <x:v>NOT_PARSED</x:v>
      </x:c>
      <x:c r="J306" s="10" t="str">
        <x:v>VALIDATOR_RESPONSE_RETRY_EXHAUSTED</x:v>
      </x:c>
      <x:c r="K306" s="10" t="str"/>
      <x:c r="L306" s="10" t="str">
        <x:v>full_repair_v2</x:v>
      </x:c>
      <x:c r="M306" s="10" t="n">
        <x:v>0</x:v>
      </x:c>
      <x:c r="N306" s="10" t="n">
        <x:v>0</x:v>
      </x:c>
      <x:c r="O306" s="10" t="n">
        <x:v>0</x:v>
      </x:c>
      <x:c r="P306" s="9" t="str">
        <x:f>'CaseReview'!U306</x:f>
        <x:v>PASS</x:v>
      </x:c>
      <x:c r="Q306" s="9" t="n">
        <x:f>IF(AND(T306=1,G306=P306),1,0)</x:f>
        <x:v>0</x:v>
      </x:c>
      <x:c r="R306" s="9" t="n">
        <x:f>IF(AND(T306=1,G306="PASS",P306="FAIL"),1,0)</x:f>
        <x:v>0</x:v>
      </x:c>
      <x:c r="S306" s="9" t="n">
        <x:f>IF(AND(T306=1,G306="FAIL",P306="PASS"),1,0)</x:f>
        <x:v>0</x:v>
      </x:c>
      <x:c r="T306" s="9" t="n">
        <x:v>0</x:v>
      </x:c>
      <x:c r="U306" s="9" t="n">
        <x:v>152</x:v>
      </x:c>
      <x:c r="V306" s="9" t="str"/>
    </x:row>
    <x:row r="307" ht="22" customHeight="1">
      <x:c r="A307" s="10" t="str">
        <x:v>V2_FALLBACK25</x:v>
      </x:c>
      <x:c r="B307" s="10" t="str">
        <x:v>I2-048</x:v>
      </x:c>
      <x:c r="C307" s="10" t="str">
        <x:v>I2-048-H-T038</x:v>
      </x:c>
      <x:c r="D307" s="10" t="str">
        <x:v>RUN_01</x:v>
      </x:c>
      <x:c r="E307" s="10" t="str">
        <x:v>ORIGINAL_LEDGER</x:v>
      </x:c>
      <x:c r="F307" s="10" t="str">
        <x:v>PASS</x:v>
      </x:c>
      <x:c r="G307" s="10" t="str">
        <x:v>NO_VERDICT</x:v>
      </x:c>
      <x:c r="H307" s="10" t="str">
        <x:v>INFRASTRUCTURE_FAILURE</x:v>
      </x:c>
      <x:c r="I307" s="10" t="str">
        <x:v>NOT_PARSED</x:v>
      </x:c>
      <x:c r="J307" s="10" t="str">
        <x:v>VALIDATOR_RESPONSE_RETRY_EXHAUSTED</x:v>
      </x:c>
      <x:c r="K307" s="10" t="str"/>
      <x:c r="L307" s="10" t="str">
        <x:v>full_repair_v2</x:v>
      </x:c>
      <x:c r="M307" s="10" t="n">
        <x:v>0</x:v>
      </x:c>
      <x:c r="N307" s="10" t="n">
        <x:v>0</x:v>
      </x:c>
      <x:c r="O307" s="10" t="n">
        <x:v>0</x:v>
      </x:c>
      <x:c r="P307" s="9" t="str">
        <x:f>'CaseReview'!U307</x:f>
        <x:v>PASS</x:v>
      </x:c>
      <x:c r="Q307" s="9" t="n">
        <x:f>IF(AND(T307=1,G307=P307),1,0)</x:f>
        <x:v>0</x:v>
      </x:c>
      <x:c r="R307" s="9" t="n">
        <x:f>IF(AND(T307=1,G307="PASS",P307="FAIL"),1,0)</x:f>
        <x:v>0</x:v>
      </x:c>
      <x:c r="S307" s="9" t="n">
        <x:f>IF(AND(T307=1,G307="FAIL",P307="PASS"),1,0)</x:f>
        <x:v>0</x:v>
      </x:c>
      <x:c r="T307" s="9" t="n">
        <x:v>0</x:v>
      </x:c>
      <x:c r="U307" s="9" t="n">
        <x:v>152</x:v>
      </x:c>
      <x:c r="V307" s="9" t="str"/>
    </x:row>
    <x:row r="308" ht="22" customHeight="1">
      <x:c r="A308" s="10" t="str">
        <x:v>V2_FALLBACK25</x:v>
      </x:c>
      <x:c r="B308" s="10" t="str">
        <x:v>I2-048</x:v>
      </x:c>
      <x:c r="C308" s="10" t="str">
        <x:v>I2-048-H-T039</x:v>
      </x:c>
      <x:c r="D308" s="10" t="str">
        <x:v>RUN_01</x:v>
      </x:c>
      <x:c r="E308" s="10" t="str">
        <x:v>ORIGINAL_LEDGER</x:v>
      </x:c>
      <x:c r="F308" s="10" t="str">
        <x:v>PASS</x:v>
      </x:c>
      <x:c r="G308" s="10" t="str">
        <x:v>NO_VERDICT</x:v>
      </x:c>
      <x:c r="H308" s="10" t="str">
        <x:v>INFRASTRUCTURE_FAILURE</x:v>
      </x:c>
      <x:c r="I308" s="10" t="str">
        <x:v>NOT_PARSED</x:v>
      </x:c>
      <x:c r="J308" s="10" t="str">
        <x:v>VALIDATOR_RESPONSE_RETRY_EXHAUSTED</x:v>
      </x:c>
      <x:c r="K308" s="10" t="str"/>
      <x:c r="L308" s="10" t="str">
        <x:v>full_repair_v2</x:v>
      </x:c>
      <x:c r="M308" s="10" t="n">
        <x:v>0</x:v>
      </x:c>
      <x:c r="N308" s="10" t="n">
        <x:v>0</x:v>
      </x:c>
      <x:c r="O308" s="10" t="n">
        <x:v>0</x:v>
      </x:c>
      <x:c r="P308" s="9" t="str">
        <x:f>'CaseReview'!U308</x:f>
        <x:v>PASS</x:v>
      </x:c>
      <x:c r="Q308" s="9" t="n">
        <x:f>IF(AND(T308=1,G308=P308),1,0)</x:f>
        <x:v>0</x:v>
      </x:c>
      <x:c r="R308" s="9" t="n">
        <x:f>IF(AND(T308=1,G308="PASS",P308="FAIL"),1,0)</x:f>
        <x:v>0</x:v>
      </x:c>
      <x:c r="S308" s="9" t="n">
        <x:f>IF(AND(T308=1,G308="FAIL",P308="PASS"),1,0)</x:f>
        <x:v>0</x:v>
      </x:c>
      <x:c r="T308" s="9" t="n">
        <x:v>0</x:v>
      </x:c>
      <x:c r="U308" s="9" t="n">
        <x:v>152</x:v>
      </x:c>
      <x:c r="V308" s="9" t="str"/>
    </x:row>
    <x:row r="309" ht="22" customHeight="1">
      <x:c r="A309" s="10" t="str">
        <x:v>V2_FALLBACK25</x:v>
      </x:c>
      <x:c r="B309" s="10" t="str">
        <x:v>I2-048</x:v>
      </x:c>
      <x:c r="C309" s="10" t="str">
        <x:v>I2-048-H-T040</x:v>
      </x:c>
      <x:c r="D309" s="10" t="str">
        <x:v>RUN_01</x:v>
      </x:c>
      <x:c r="E309" s="10" t="str">
        <x:v>ORIGINAL_LEDGER</x:v>
      </x:c>
      <x:c r="F309" s="10" t="str">
        <x:v>PASS</x:v>
      </x:c>
      <x:c r="G309" s="10" t="str">
        <x:v>NO_VERDICT</x:v>
      </x:c>
      <x:c r="H309" s="10" t="str">
        <x:v>INFRASTRUCTURE_FAILURE</x:v>
      </x:c>
      <x:c r="I309" s="10" t="str">
        <x:v>NOT_PARSED</x:v>
      </x:c>
      <x:c r="J309" s="10" t="str">
        <x:v>VALIDATOR_RESPONSE_RETRY_EXHAUSTED</x:v>
      </x:c>
      <x:c r="K309" s="10" t="str"/>
      <x:c r="L309" s="10" t="str">
        <x:v>full_repair_v2</x:v>
      </x:c>
      <x:c r="M309" s="10" t="n">
        <x:v>0</x:v>
      </x:c>
      <x:c r="N309" s="10" t="n">
        <x:v>0</x:v>
      </x:c>
      <x:c r="O309" s="10" t="n">
        <x:v>0</x:v>
      </x:c>
      <x:c r="P309" s="9" t="str">
        <x:f>'CaseReview'!U309</x:f>
        <x:v>PASS</x:v>
      </x:c>
      <x:c r="Q309" s="9" t="n">
        <x:f>IF(AND(T309=1,G309=P309),1,0)</x:f>
        <x:v>0</x:v>
      </x:c>
      <x:c r="R309" s="9" t="n">
        <x:f>IF(AND(T309=1,G309="PASS",P309="FAIL"),1,0)</x:f>
        <x:v>0</x:v>
      </x:c>
      <x:c r="S309" s="9" t="n">
        <x:f>IF(AND(T309=1,G309="FAIL",P309="PASS"),1,0)</x:f>
        <x:v>0</x:v>
      </x:c>
      <x:c r="T309" s="9" t="n">
        <x:v>0</x:v>
      </x:c>
      <x:c r="U309" s="9" t="n">
        <x:v>152</x:v>
      </x:c>
      <x:c r="V309" s="9" t="str"/>
    </x:row>
    <x:row r="310" ht="22" customHeight="1">
      <x:c r="A310" s="10" t="str">
        <x:v>V2_FALLBACK25</x:v>
      </x:c>
      <x:c r="B310" s="10" t="str">
        <x:v>I2-048</x:v>
      </x:c>
      <x:c r="C310" s="10" t="str">
        <x:v>I2-048-H-T041</x:v>
      </x:c>
      <x:c r="D310" s="10" t="str">
        <x:v>RUN_01</x:v>
      </x:c>
      <x:c r="E310" s="10" t="str">
        <x:v>ORIGINAL_LEDGER</x:v>
      </x:c>
      <x:c r="F310" s="10" t="str">
        <x:v>PASS</x:v>
      </x:c>
      <x:c r="G310" s="10" t="str">
        <x:v>NO_VERDICT</x:v>
      </x:c>
      <x:c r="H310" s="10" t="str">
        <x:v>INFRASTRUCTURE_FAILURE</x:v>
      </x:c>
      <x:c r="I310" s="10" t="str">
        <x:v>NOT_PARSED</x:v>
      </x:c>
      <x:c r="J310" s="10" t="str">
        <x:v>VALIDATOR_RESPONSE_RETRY_EXHAUSTED</x:v>
      </x:c>
      <x:c r="K310" s="10" t="str"/>
      <x:c r="L310" s="10" t="str">
        <x:v>full_repair_v2</x:v>
      </x:c>
      <x:c r="M310" s="10" t="n">
        <x:v>0</x:v>
      </x:c>
      <x:c r="N310" s="10" t="n">
        <x:v>0</x:v>
      </x:c>
      <x:c r="O310" s="10" t="n">
        <x:v>0</x:v>
      </x:c>
      <x:c r="P310" s="9" t="str">
        <x:f>'CaseReview'!U310</x:f>
        <x:v>PASS</x:v>
      </x:c>
      <x:c r="Q310" s="9" t="n">
        <x:f>IF(AND(T310=1,G310=P310),1,0)</x:f>
        <x:v>0</x:v>
      </x:c>
      <x:c r="R310" s="9" t="n">
        <x:f>IF(AND(T310=1,G310="PASS",P310="FAIL"),1,0)</x:f>
        <x:v>0</x:v>
      </x:c>
      <x:c r="S310" s="9" t="n">
        <x:f>IF(AND(T310=1,G310="FAIL",P310="PASS"),1,0)</x:f>
        <x:v>0</x:v>
      </x:c>
      <x:c r="T310" s="9" t="n">
        <x:v>0</x:v>
      </x:c>
      <x:c r="U310" s="9" t="n">
        <x:v>152</x:v>
      </x:c>
      <x:c r="V310" s="9" t="str"/>
    </x:row>
    <x:row r="311" ht="22" customHeight="1">
      <x:c r="A311" s="10" t="str">
        <x:v>V2_FALLBACK25</x:v>
      </x:c>
      <x:c r="B311" s="10" t="str">
        <x:v>I2-048</x:v>
      </x:c>
      <x:c r="C311" s="10" t="str">
        <x:v>I2-048-H-T042</x:v>
      </x:c>
      <x:c r="D311" s="10" t="str">
        <x:v>RUN_01</x:v>
      </x:c>
      <x:c r="E311" s="10" t="str">
        <x:v>ORIGINAL_LEDGER</x:v>
      </x:c>
      <x:c r="F311" s="10" t="str">
        <x:v>PASS</x:v>
      </x:c>
      <x:c r="G311" s="10" t="str">
        <x:v>NO_VERDICT</x:v>
      </x:c>
      <x:c r="H311" s="10" t="str">
        <x:v>INFRASTRUCTURE_FAILURE</x:v>
      </x:c>
      <x:c r="I311" s="10" t="str">
        <x:v>NOT_PARSED</x:v>
      </x:c>
      <x:c r="J311" s="10" t="str">
        <x:v>VALIDATOR_RESPONSE_RETRY_EXHAUSTED</x:v>
      </x:c>
      <x:c r="K311" s="10" t="str"/>
      <x:c r="L311" s="10" t="str">
        <x:v>full_repair_v2</x:v>
      </x:c>
      <x:c r="M311" s="10" t="n">
        <x:v>0</x:v>
      </x:c>
      <x:c r="N311" s="10" t="n">
        <x:v>0</x:v>
      </x:c>
      <x:c r="O311" s="10" t="n">
        <x:v>0</x:v>
      </x:c>
      <x:c r="P311" s="9" t="str">
        <x:f>'CaseReview'!U311</x:f>
        <x:v>PASS</x:v>
      </x:c>
      <x:c r="Q311" s="9" t="n">
        <x:f>IF(AND(T311=1,G311=P311),1,0)</x:f>
        <x:v>0</x:v>
      </x:c>
      <x:c r="R311" s="9" t="n">
        <x:f>IF(AND(T311=1,G311="PASS",P311="FAIL"),1,0)</x:f>
        <x:v>0</x:v>
      </x:c>
      <x:c r="S311" s="9" t="n">
        <x:f>IF(AND(T311=1,G311="FAIL",P311="PASS"),1,0)</x:f>
        <x:v>0</x:v>
      </x:c>
      <x:c r="T311" s="9" t="n">
        <x:v>0</x:v>
      </x:c>
      <x:c r="U311" s="9" t="n">
        <x:v>152</x:v>
      </x:c>
      <x:c r="V311" s="9" t="str"/>
    </x:row>
    <x:row r="312" ht="22" customHeight="1">
      <x:c r="A312" s="10" t="str">
        <x:v>V2_FALLBACK25</x:v>
      </x:c>
      <x:c r="B312" s="10" t="str">
        <x:v>I2-048</x:v>
      </x:c>
      <x:c r="C312" s="10" t="str">
        <x:v>I2-048-H-T043</x:v>
      </x:c>
      <x:c r="D312" s="10" t="str">
        <x:v>RUN_01</x:v>
      </x:c>
      <x:c r="E312" s="10" t="str">
        <x:v>ORIGINAL_LEDGER</x:v>
      </x:c>
      <x:c r="F312" s="10" t="str">
        <x:v>PASS</x:v>
      </x:c>
      <x:c r="G312" s="10" t="str">
        <x:v>NO_VERDICT</x:v>
      </x:c>
      <x:c r="H312" s="10" t="str">
        <x:v>INFRASTRUCTURE_FAILURE</x:v>
      </x:c>
      <x:c r="I312" s="10" t="str">
        <x:v>NOT_PARSED</x:v>
      </x:c>
      <x:c r="J312" s="10" t="str">
        <x:v>VALIDATOR_RESPONSE_RETRY_EXHAUSTED</x:v>
      </x:c>
      <x:c r="K312" s="10" t="str"/>
      <x:c r="L312" s="10" t="str">
        <x:v>full_repair_v2</x:v>
      </x:c>
      <x:c r="M312" s="10" t="n">
        <x:v>0</x:v>
      </x:c>
      <x:c r="N312" s="10" t="n">
        <x:v>0</x:v>
      </x:c>
      <x:c r="O312" s="10" t="n">
        <x:v>0</x:v>
      </x:c>
      <x:c r="P312" s="9" t="str">
        <x:f>'CaseReview'!U312</x:f>
        <x:v>PASS</x:v>
      </x:c>
      <x:c r="Q312" s="9" t="n">
        <x:f>IF(AND(T312=1,G312=P312),1,0)</x:f>
        <x:v>0</x:v>
      </x:c>
      <x:c r="R312" s="9" t="n">
        <x:f>IF(AND(T312=1,G312="PASS",P312="FAIL"),1,0)</x:f>
        <x:v>0</x:v>
      </x:c>
      <x:c r="S312" s="9" t="n">
        <x:f>IF(AND(T312=1,G312="FAIL",P312="PASS"),1,0)</x:f>
        <x:v>0</x:v>
      </x:c>
      <x:c r="T312" s="9" t="n">
        <x:v>0</x:v>
      </x:c>
      <x:c r="U312" s="9" t="n">
        <x:v>152</x:v>
      </x:c>
      <x:c r="V312" s="9" t="str"/>
    </x:row>
    <x:row r="313" ht="22" customHeight="1">
      <x:c r="A313" s="10" t="str">
        <x:v>V2_FALLBACK25</x:v>
      </x:c>
      <x:c r="B313" s="10" t="str">
        <x:v>I2-048</x:v>
      </x:c>
      <x:c r="C313" s="10" t="str">
        <x:v>I2-048-H-T044</x:v>
      </x:c>
      <x:c r="D313" s="10" t="str">
        <x:v>RUN_01</x:v>
      </x:c>
      <x:c r="E313" s="10" t="str">
        <x:v>ORIGINAL_LEDGER</x:v>
      </x:c>
      <x:c r="F313" s="10" t="str">
        <x:v>PASS</x:v>
      </x:c>
      <x:c r="G313" s="10" t="str">
        <x:v>NO_VERDICT</x:v>
      </x:c>
      <x:c r="H313" s="10" t="str">
        <x:v>INFRASTRUCTURE_FAILURE</x:v>
      </x:c>
      <x:c r="I313" s="10" t="str">
        <x:v>NOT_PARSED</x:v>
      </x:c>
      <x:c r="J313" s="10" t="str">
        <x:v>VALIDATOR_RESPONSE_RETRY_EXHAUSTED</x:v>
      </x:c>
      <x:c r="K313" s="10" t="str"/>
      <x:c r="L313" s="10" t="str">
        <x:v>full_repair_v2</x:v>
      </x:c>
      <x:c r="M313" s="10" t="n">
        <x:v>0</x:v>
      </x:c>
      <x:c r="N313" s="10" t="n">
        <x:v>0</x:v>
      </x:c>
      <x:c r="O313" s="10" t="n">
        <x:v>0</x:v>
      </x:c>
      <x:c r="P313" s="9" t="str">
        <x:f>'CaseReview'!U313</x:f>
        <x:v>PASS</x:v>
      </x:c>
      <x:c r="Q313" s="9" t="n">
        <x:f>IF(AND(T313=1,G313=P313),1,0)</x:f>
        <x:v>0</x:v>
      </x:c>
      <x:c r="R313" s="9" t="n">
        <x:f>IF(AND(T313=1,G313="PASS",P313="FAIL"),1,0)</x:f>
        <x:v>0</x:v>
      </x:c>
      <x:c r="S313" s="9" t="n">
        <x:f>IF(AND(T313=1,G313="FAIL",P313="PASS"),1,0)</x:f>
        <x:v>0</x:v>
      </x:c>
      <x:c r="T313" s="9" t="n">
        <x:v>0</x:v>
      </x:c>
      <x:c r="U313" s="9" t="n">
        <x:v>152</x:v>
      </x:c>
      <x:c r="V313" s="9" t="str"/>
    </x:row>
    <x:row r="314" ht="22" customHeight="1">
      <x:c r="A314" s="10" t="str">
        <x:v>V2_FALLBACK25</x:v>
      </x:c>
      <x:c r="B314" s="10" t="str">
        <x:v>I2-048</x:v>
      </x:c>
      <x:c r="C314" s="10" t="str">
        <x:v>I2-048-H-T045</x:v>
      </x:c>
      <x:c r="D314" s="10" t="str">
        <x:v>RUN_01</x:v>
      </x:c>
      <x:c r="E314" s="10" t="str">
        <x:v>ORIGINAL_LEDGER</x:v>
      </x:c>
      <x:c r="F314" s="10" t="str">
        <x:v>PASS</x:v>
      </x:c>
      <x:c r="G314" s="10" t="str">
        <x:v>NO_VERDICT</x:v>
      </x:c>
      <x:c r="H314" s="10" t="str">
        <x:v>INFRASTRUCTURE_FAILURE</x:v>
      </x:c>
      <x:c r="I314" s="10" t="str">
        <x:v>NOT_PARSED</x:v>
      </x:c>
      <x:c r="J314" s="10" t="str">
        <x:v>VALIDATOR_RESPONSE_RETRY_EXHAUSTED</x:v>
      </x:c>
      <x:c r="K314" s="10" t="str"/>
      <x:c r="L314" s="10" t="str">
        <x:v>full_repair_v2</x:v>
      </x:c>
      <x:c r="M314" s="10" t="n">
        <x:v>0</x:v>
      </x:c>
      <x:c r="N314" s="10" t="n">
        <x:v>0</x:v>
      </x:c>
      <x:c r="O314" s="10" t="n">
        <x:v>0</x:v>
      </x:c>
      <x:c r="P314" s="9" t="str">
        <x:f>'CaseReview'!U314</x:f>
        <x:v>PASS</x:v>
      </x:c>
      <x:c r="Q314" s="9" t="n">
        <x:f>IF(AND(T314=1,G314=P314),1,0)</x:f>
        <x:v>0</x:v>
      </x:c>
      <x:c r="R314" s="9" t="n">
        <x:f>IF(AND(T314=1,G314="PASS",P314="FAIL"),1,0)</x:f>
        <x:v>0</x:v>
      </x:c>
      <x:c r="S314" s="9" t="n">
        <x:f>IF(AND(T314=1,G314="FAIL",P314="PASS"),1,0)</x:f>
        <x:v>0</x:v>
      </x:c>
      <x:c r="T314" s="9" t="n">
        <x:v>0</x:v>
      </x:c>
      <x:c r="U314" s="9" t="n">
        <x:v>152</x:v>
      </x:c>
      <x:c r="V314" s="9" t="str"/>
    </x:row>
    <x:row r="315" ht="22" customHeight="1">
      <x:c r="A315" s="10" t="str">
        <x:v>V2_FALLBACK25</x:v>
      </x:c>
      <x:c r="B315" s="10" t="str">
        <x:v>I2-048</x:v>
      </x:c>
      <x:c r="C315" s="10" t="str">
        <x:v>I2-048-H-T046</x:v>
      </x:c>
      <x:c r="D315" s="10" t="str">
        <x:v>RUN_01</x:v>
      </x:c>
      <x:c r="E315" s="10" t="str">
        <x:v>ORIGINAL_LEDGER</x:v>
      </x:c>
      <x:c r="F315" s="10" t="str">
        <x:v>PASS</x:v>
      </x:c>
      <x:c r="G315" s="10" t="str">
        <x:v>NO_VERDICT</x:v>
      </x:c>
      <x:c r="H315" s="10" t="str">
        <x:v>INFRASTRUCTURE_FAILURE</x:v>
      </x:c>
      <x:c r="I315" s="10" t="str">
        <x:v>NOT_PARSED</x:v>
      </x:c>
      <x:c r="J315" s="10" t="str">
        <x:v>VALIDATOR_RESPONSE_RETRY_EXHAUSTED</x:v>
      </x:c>
      <x:c r="K315" s="10" t="str"/>
      <x:c r="L315" s="10" t="str">
        <x:v>full_repair_v2</x:v>
      </x:c>
      <x:c r="M315" s="10" t="n">
        <x:v>0</x:v>
      </x:c>
      <x:c r="N315" s="10" t="n">
        <x:v>0</x:v>
      </x:c>
      <x:c r="O315" s="10" t="n">
        <x:v>0</x:v>
      </x:c>
      <x:c r="P315" s="9" t="str">
        <x:f>'CaseReview'!U315</x:f>
        <x:v>PASS</x:v>
      </x:c>
      <x:c r="Q315" s="9" t="n">
        <x:f>IF(AND(T315=1,G315=P315),1,0)</x:f>
        <x:v>0</x:v>
      </x:c>
      <x:c r="R315" s="9" t="n">
        <x:f>IF(AND(T315=1,G315="PASS",P315="FAIL"),1,0)</x:f>
        <x:v>0</x:v>
      </x:c>
      <x:c r="S315" s="9" t="n">
        <x:f>IF(AND(T315=1,G315="FAIL",P315="PASS"),1,0)</x:f>
        <x:v>0</x:v>
      </x:c>
      <x:c r="T315" s="9" t="n">
        <x:v>0</x:v>
      </x:c>
      <x:c r="U315" s="9" t="n">
        <x:v>152</x:v>
      </x:c>
      <x:c r="V315" s="9" t="str"/>
    </x:row>
    <x:row r="316" ht="22" customHeight="1">
      <x:c r="A316" s="10" t="str">
        <x:v>V2_FALLBACK25</x:v>
      </x:c>
      <x:c r="B316" s="10" t="str">
        <x:v>I2-048</x:v>
      </x:c>
      <x:c r="C316" s="10" t="str">
        <x:v>I2-048-H-T047</x:v>
      </x:c>
      <x:c r="D316" s="10" t="str">
        <x:v>RUN_01</x:v>
      </x:c>
      <x:c r="E316" s="10" t="str">
        <x:v>ORIGINAL_LEDGER</x:v>
      </x:c>
      <x:c r="F316" s="10" t="str">
        <x:v>PASS</x:v>
      </x:c>
      <x:c r="G316" s="10" t="str">
        <x:v>NO_VERDICT</x:v>
      </x:c>
      <x:c r="H316" s="10" t="str">
        <x:v>INFRASTRUCTURE_FAILURE</x:v>
      </x:c>
      <x:c r="I316" s="10" t="str">
        <x:v>NOT_PARSED</x:v>
      </x:c>
      <x:c r="J316" s="10" t="str">
        <x:v>VALIDATOR_RESPONSE_RETRY_EXHAUSTED</x:v>
      </x:c>
      <x:c r="K316" s="10" t="str"/>
      <x:c r="L316" s="10" t="str">
        <x:v>full_repair_v2</x:v>
      </x:c>
      <x:c r="M316" s="10" t="n">
        <x:v>0</x:v>
      </x:c>
      <x:c r="N316" s="10" t="n">
        <x:v>0</x:v>
      </x:c>
      <x:c r="O316" s="10" t="n">
        <x:v>0</x:v>
      </x:c>
      <x:c r="P316" s="9" t="str">
        <x:f>'CaseReview'!U316</x:f>
        <x:v>PASS</x:v>
      </x:c>
      <x:c r="Q316" s="9" t="n">
        <x:f>IF(AND(T316=1,G316=P316),1,0)</x:f>
        <x:v>0</x:v>
      </x:c>
      <x:c r="R316" s="9" t="n">
        <x:f>IF(AND(T316=1,G316="PASS",P316="FAIL"),1,0)</x:f>
        <x:v>0</x:v>
      </x:c>
      <x:c r="S316" s="9" t="n">
        <x:f>IF(AND(T316=1,G316="FAIL",P316="PASS"),1,0)</x:f>
        <x:v>0</x:v>
      </x:c>
      <x:c r="T316" s="9" t="n">
        <x:v>0</x:v>
      </x:c>
      <x:c r="U316" s="9" t="n">
        <x:v>152</x:v>
      </x:c>
      <x:c r="V316" s="9" t="str"/>
    </x:row>
    <x:row r="317" ht="22" customHeight="1">
      <x:c r="A317" s="10" t="str">
        <x:v>V2_FALLBACK25</x:v>
      </x:c>
      <x:c r="B317" s="10" t="str">
        <x:v>I2-048</x:v>
      </x:c>
      <x:c r="C317" s="10" t="str">
        <x:v>I2-048-H-T048</x:v>
      </x:c>
      <x:c r="D317" s="10" t="str">
        <x:v>RUN_01</x:v>
      </x:c>
      <x:c r="E317" s="10" t="str">
        <x:v>ORIGINAL_LEDGER</x:v>
      </x:c>
      <x:c r="F317" s="10" t="str">
        <x:v>PASS</x:v>
      </x:c>
      <x:c r="G317" s="10" t="str">
        <x:v>NO_VERDICT</x:v>
      </x:c>
      <x:c r="H317" s="10" t="str">
        <x:v>INFRASTRUCTURE_FAILURE</x:v>
      </x:c>
      <x:c r="I317" s="10" t="str">
        <x:v>NOT_PARSED</x:v>
      </x:c>
      <x:c r="J317" s="10" t="str">
        <x:v>VALIDATOR_RESPONSE_RETRY_EXHAUSTED</x:v>
      </x:c>
      <x:c r="K317" s="10" t="str"/>
      <x:c r="L317" s="10" t="str">
        <x:v>full_repair_v2</x:v>
      </x:c>
      <x:c r="M317" s="10" t="n">
        <x:v>0</x:v>
      </x:c>
      <x:c r="N317" s="10" t="n">
        <x:v>0</x:v>
      </x:c>
      <x:c r="O317" s="10" t="n">
        <x:v>0</x:v>
      </x:c>
      <x:c r="P317" s="9" t="str">
        <x:f>'CaseReview'!U317</x:f>
        <x:v>PASS</x:v>
      </x:c>
      <x:c r="Q317" s="9" t="n">
        <x:f>IF(AND(T317=1,G317=P317),1,0)</x:f>
        <x:v>0</x:v>
      </x:c>
      <x:c r="R317" s="9" t="n">
        <x:f>IF(AND(T317=1,G317="PASS",P317="FAIL"),1,0)</x:f>
        <x:v>0</x:v>
      </x:c>
      <x:c r="S317" s="9" t="n">
        <x:f>IF(AND(T317=1,G317="FAIL",P317="PASS"),1,0)</x:f>
        <x:v>0</x:v>
      </x:c>
      <x:c r="T317" s="9" t="n">
        <x:v>0</x:v>
      </x:c>
      <x:c r="U317" s="9" t="n">
        <x:v>152</x:v>
      </x:c>
      <x:c r="V317" s="9" t="str"/>
    </x:row>
    <x:row r="318" ht="22" customHeight="1">
      <x:c r="A318" s="10" t="str">
        <x:v>V2_FALLBACK25</x:v>
      </x:c>
      <x:c r="B318" s="10" t="str">
        <x:v>I2-048</x:v>
      </x:c>
      <x:c r="C318" s="10" t="str">
        <x:v>I2-048-H-T049</x:v>
      </x:c>
      <x:c r="D318" s="10" t="str">
        <x:v>RUN_01</x:v>
      </x:c>
      <x:c r="E318" s="10" t="str">
        <x:v>ORIGINAL_LEDGER</x:v>
      </x:c>
      <x:c r="F318" s="10" t="str">
        <x:v>PASS</x:v>
      </x:c>
      <x:c r="G318" s="10" t="str">
        <x:v>NO_VERDICT</x:v>
      </x:c>
      <x:c r="H318" s="10" t="str">
        <x:v>INFRASTRUCTURE_FAILURE</x:v>
      </x:c>
      <x:c r="I318" s="10" t="str">
        <x:v>NOT_PARSED</x:v>
      </x:c>
      <x:c r="J318" s="10" t="str">
        <x:v>VALIDATOR_RESPONSE_RETRY_EXHAUSTED</x:v>
      </x:c>
      <x:c r="K318" s="10" t="str"/>
      <x:c r="L318" s="10" t="str">
        <x:v>full_repair_v2</x:v>
      </x:c>
      <x:c r="M318" s="10" t="n">
        <x:v>0</x:v>
      </x:c>
      <x:c r="N318" s="10" t="n">
        <x:v>0</x:v>
      </x:c>
      <x:c r="O318" s="10" t="n">
        <x:v>0</x:v>
      </x:c>
      <x:c r="P318" s="9" t="str">
        <x:f>'CaseReview'!U318</x:f>
        <x:v>PASS</x:v>
      </x:c>
      <x:c r="Q318" s="9" t="n">
        <x:f>IF(AND(T318=1,G318=P318),1,0)</x:f>
        <x:v>0</x:v>
      </x:c>
      <x:c r="R318" s="9" t="n">
        <x:f>IF(AND(T318=1,G318="PASS",P318="FAIL"),1,0)</x:f>
        <x:v>0</x:v>
      </x:c>
      <x:c r="S318" s="9" t="n">
        <x:f>IF(AND(T318=1,G318="FAIL",P318="PASS"),1,0)</x:f>
        <x:v>0</x:v>
      </x:c>
      <x:c r="T318" s="9" t="n">
        <x:v>0</x:v>
      </x:c>
      <x:c r="U318" s="9" t="n">
        <x:v>152</x:v>
      </x:c>
      <x:c r="V318" s="9" t="str"/>
    </x:row>
    <x:row r="319" ht="22" customHeight="1">
      <x:c r="A319" s="10" t="str">
        <x:v>V2_FALLBACK25</x:v>
      </x:c>
      <x:c r="B319" s="10" t="str">
        <x:v>I2-048</x:v>
      </x:c>
      <x:c r="C319" s="10" t="str">
        <x:v>I2-048-H-T050</x:v>
      </x:c>
      <x:c r="D319" s="10" t="str">
        <x:v>RUN_01</x:v>
      </x:c>
      <x:c r="E319" s="10" t="str">
        <x:v>ORIGINAL_LEDGER</x:v>
      </x:c>
      <x:c r="F319" s="10" t="str">
        <x:v>PASS</x:v>
      </x:c>
      <x:c r="G319" s="10" t="str">
        <x:v>NO_VERDICT</x:v>
      </x:c>
      <x:c r="H319" s="10" t="str">
        <x:v>INFRASTRUCTURE_FAILURE</x:v>
      </x:c>
      <x:c r="I319" s="10" t="str">
        <x:v>NOT_PARSED</x:v>
      </x:c>
      <x:c r="J319" s="10" t="str">
        <x:v>VALIDATOR_RESPONSE_RETRY_EXHAUSTED</x:v>
      </x:c>
      <x:c r="K319" s="10" t="str"/>
      <x:c r="L319" s="10" t="str">
        <x:v>full_repair_v2</x:v>
      </x:c>
      <x:c r="M319" s="10" t="n">
        <x:v>0</x:v>
      </x:c>
      <x:c r="N319" s="10" t="n">
        <x:v>0</x:v>
      </x:c>
      <x:c r="O319" s="10" t="n">
        <x:v>0</x:v>
      </x:c>
      <x:c r="P319" s="9" t="str">
        <x:f>'CaseReview'!U319</x:f>
        <x:v>PASS</x:v>
      </x:c>
      <x:c r="Q319" s="9" t="n">
        <x:f>IF(AND(T319=1,G319=P319),1,0)</x:f>
        <x:v>0</x:v>
      </x:c>
      <x:c r="R319" s="9" t="n">
        <x:f>IF(AND(T319=1,G319="PASS",P319="FAIL"),1,0)</x:f>
        <x:v>0</x:v>
      </x:c>
      <x:c r="S319" s="9" t="n">
        <x:f>IF(AND(T319=1,G319="FAIL",P319="PASS"),1,0)</x:f>
        <x:v>0</x:v>
      </x:c>
      <x:c r="T319" s="9" t="n">
        <x:v>0</x:v>
      </x:c>
      <x:c r="U319" s="9" t="n">
        <x:v>152</x:v>
      </x:c>
      <x:c r="V319" s="9" t="str"/>
    </x:row>
    <x:row r="320" ht="22" customHeight="1">
      <x:c r="A320" s="10" t="str">
        <x:v>V2_FALLBACK25</x:v>
      </x:c>
      <x:c r="B320" s="10" t="str">
        <x:v>I2-048</x:v>
      </x:c>
      <x:c r="C320" s="10" t="str">
        <x:v>I2-048-H-T051</x:v>
      </x:c>
      <x:c r="D320" s="10" t="str">
        <x:v>RUN_01</x:v>
      </x:c>
      <x:c r="E320" s="10" t="str">
        <x:v>ORIGINAL_LEDGER</x:v>
      </x:c>
      <x:c r="F320" s="10" t="str">
        <x:v>PASS</x:v>
      </x:c>
      <x:c r="G320" s="10" t="str">
        <x:v>NO_VERDICT</x:v>
      </x:c>
      <x:c r="H320" s="10" t="str">
        <x:v>INFRASTRUCTURE_FAILURE</x:v>
      </x:c>
      <x:c r="I320" s="10" t="str">
        <x:v>NOT_PARSED</x:v>
      </x:c>
      <x:c r="J320" s="10" t="str">
        <x:v>VALIDATOR_RESPONSE_RETRY_EXHAUSTED</x:v>
      </x:c>
      <x:c r="K320" s="10" t="str"/>
      <x:c r="L320" s="10" t="str">
        <x:v>full_repair_v2</x:v>
      </x:c>
      <x:c r="M320" s="10" t="n">
        <x:v>0</x:v>
      </x:c>
      <x:c r="N320" s="10" t="n">
        <x:v>0</x:v>
      </x:c>
      <x:c r="O320" s="10" t="n">
        <x:v>0</x:v>
      </x:c>
      <x:c r="P320" s="9" t="str">
        <x:f>'CaseReview'!U320</x:f>
        <x:v>PASS</x:v>
      </x:c>
      <x:c r="Q320" s="9" t="n">
        <x:f>IF(AND(T320=1,G320=P320),1,0)</x:f>
        <x:v>0</x:v>
      </x:c>
      <x:c r="R320" s="9" t="n">
        <x:f>IF(AND(T320=1,G320="PASS",P320="FAIL"),1,0)</x:f>
        <x:v>0</x:v>
      </x:c>
      <x:c r="S320" s="9" t="n">
        <x:f>IF(AND(T320=1,G320="FAIL",P320="PASS"),1,0)</x:f>
        <x:v>0</x:v>
      </x:c>
      <x:c r="T320" s="9" t="n">
        <x:v>0</x:v>
      </x:c>
      <x:c r="U320" s="9" t="n">
        <x:v>152</x:v>
      </x:c>
      <x:c r="V320" s="9" t="str"/>
    </x:row>
    <x:row r="321" ht="22" customHeight="1">
      <x:c r="A321" s="10" t="str">
        <x:v>V2_FALLBACK25</x:v>
      </x:c>
      <x:c r="B321" s="10" t="str">
        <x:v>I2-048</x:v>
      </x:c>
      <x:c r="C321" s="10" t="str">
        <x:v>I2-048-H-T052</x:v>
      </x:c>
      <x:c r="D321" s="10" t="str">
        <x:v>RUN_01</x:v>
      </x:c>
      <x:c r="E321" s="10" t="str">
        <x:v>ORIGINAL_LEDGER</x:v>
      </x:c>
      <x:c r="F321" s="10" t="str">
        <x:v>PASS</x:v>
      </x:c>
      <x:c r="G321" s="10" t="str">
        <x:v>NO_VERDICT</x:v>
      </x:c>
      <x:c r="H321" s="10" t="str">
        <x:v>INFRASTRUCTURE_FAILURE</x:v>
      </x:c>
      <x:c r="I321" s="10" t="str">
        <x:v>NOT_PARSED</x:v>
      </x:c>
      <x:c r="J321" s="10" t="str">
        <x:v>VALIDATOR_RESPONSE_RETRY_EXHAUSTED</x:v>
      </x:c>
      <x:c r="K321" s="10" t="str"/>
      <x:c r="L321" s="10" t="str">
        <x:v>full_repair_v2</x:v>
      </x:c>
      <x:c r="M321" s="10" t="n">
        <x:v>0</x:v>
      </x:c>
      <x:c r="N321" s="10" t="n">
        <x:v>0</x:v>
      </x:c>
      <x:c r="O321" s="10" t="n">
        <x:v>0</x:v>
      </x:c>
      <x:c r="P321" s="9" t="str">
        <x:f>'CaseReview'!U321</x:f>
        <x:v>PASS</x:v>
      </x:c>
      <x:c r="Q321" s="9" t="n">
        <x:f>IF(AND(T321=1,G321=P321),1,0)</x:f>
        <x:v>0</x:v>
      </x:c>
      <x:c r="R321" s="9" t="n">
        <x:f>IF(AND(T321=1,G321="PASS",P321="FAIL"),1,0)</x:f>
        <x:v>0</x:v>
      </x:c>
      <x:c r="S321" s="9" t="n">
        <x:f>IF(AND(T321=1,G321="FAIL",P321="PASS"),1,0)</x:f>
        <x:v>0</x:v>
      </x:c>
      <x:c r="T321" s="9" t="n">
        <x:v>0</x:v>
      </x:c>
      <x:c r="U321" s="9" t="n">
        <x:v>152</x:v>
      </x:c>
      <x:c r="V321" s="9" t="str"/>
    </x:row>
    <x:row r="322" ht="22" customHeight="1">
      <x:c r="A322" s="10" t="str">
        <x:v>V2_FALLBACK25</x:v>
      </x:c>
      <x:c r="B322" s="10" t="str">
        <x:v>I2-048</x:v>
      </x:c>
      <x:c r="C322" s="10" t="str">
        <x:v>I2-048-H-T053</x:v>
      </x:c>
      <x:c r="D322" s="10" t="str">
        <x:v>RUN_01</x:v>
      </x:c>
      <x:c r="E322" s="10" t="str">
        <x:v>ORIGINAL_LEDGER</x:v>
      </x:c>
      <x:c r="F322" s="10" t="str">
        <x:v>PASS</x:v>
      </x:c>
      <x:c r="G322" s="10" t="str">
        <x:v>NO_VERDICT</x:v>
      </x:c>
      <x:c r="H322" s="10" t="str">
        <x:v>INFRASTRUCTURE_FAILURE</x:v>
      </x:c>
      <x:c r="I322" s="10" t="str">
        <x:v>NOT_PARSED</x:v>
      </x:c>
      <x:c r="J322" s="10" t="str">
        <x:v>VALIDATOR_RESPONSE_RETRY_EXHAUSTED</x:v>
      </x:c>
      <x:c r="K322" s="10" t="str"/>
      <x:c r="L322" s="10" t="str">
        <x:v>full_repair_v2</x:v>
      </x:c>
      <x:c r="M322" s="10" t="n">
        <x:v>0</x:v>
      </x:c>
      <x:c r="N322" s="10" t="n">
        <x:v>0</x:v>
      </x:c>
      <x:c r="O322" s="10" t="n">
        <x:v>0</x:v>
      </x:c>
      <x:c r="P322" s="9" t="str">
        <x:f>'CaseReview'!U322</x:f>
        <x:v>PASS</x:v>
      </x:c>
      <x:c r="Q322" s="9" t="n">
        <x:f>IF(AND(T322=1,G322=P322),1,0)</x:f>
        <x:v>0</x:v>
      </x:c>
      <x:c r="R322" s="9" t="n">
        <x:f>IF(AND(T322=1,G322="PASS",P322="FAIL"),1,0)</x:f>
        <x:v>0</x:v>
      </x:c>
      <x:c r="S322" s="9" t="n">
        <x:f>IF(AND(T322=1,G322="FAIL",P322="PASS"),1,0)</x:f>
        <x:v>0</x:v>
      </x:c>
      <x:c r="T322" s="9" t="n">
        <x:v>0</x:v>
      </x:c>
      <x:c r="U322" s="9" t="n">
        <x:v>152</x:v>
      </x:c>
      <x:c r="V322" s="9" t="str"/>
    </x:row>
    <x:row r="323" ht="22" customHeight="1">
      <x:c r="A323" s="10" t="str">
        <x:v>V2_FALLBACK25</x:v>
      </x:c>
      <x:c r="B323" s="10" t="str">
        <x:v>I2-048</x:v>
      </x:c>
      <x:c r="C323" s="10" t="str">
        <x:v>I2-048-H-T054</x:v>
      </x:c>
      <x:c r="D323" s="10" t="str">
        <x:v>RUN_01</x:v>
      </x:c>
      <x:c r="E323" s="10" t="str">
        <x:v>ORIGINAL_LEDGER</x:v>
      </x:c>
      <x:c r="F323" s="10" t="str">
        <x:v>PASS</x:v>
      </x:c>
      <x:c r="G323" s="10" t="str">
        <x:v>NO_VERDICT</x:v>
      </x:c>
      <x:c r="H323" s="10" t="str">
        <x:v>INFRASTRUCTURE_FAILURE</x:v>
      </x:c>
      <x:c r="I323" s="10" t="str">
        <x:v>NOT_PARSED</x:v>
      </x:c>
      <x:c r="J323" s="10" t="str">
        <x:v>VALIDATOR_RESPONSE_RETRY_EXHAUSTED</x:v>
      </x:c>
      <x:c r="K323" s="10" t="str"/>
      <x:c r="L323" s="10" t="str">
        <x:v>full_repair_v2</x:v>
      </x:c>
      <x:c r="M323" s="10" t="n">
        <x:v>0</x:v>
      </x:c>
      <x:c r="N323" s="10" t="n">
        <x:v>0</x:v>
      </x:c>
      <x:c r="O323" s="10" t="n">
        <x:v>0</x:v>
      </x:c>
      <x:c r="P323" s="9" t="str">
        <x:f>'CaseReview'!U323</x:f>
        <x:v>PASS</x:v>
      </x:c>
      <x:c r="Q323" s="9" t="n">
        <x:f>IF(AND(T323=1,G323=P323),1,0)</x:f>
        <x:v>0</x:v>
      </x:c>
      <x:c r="R323" s="9" t="n">
        <x:f>IF(AND(T323=1,G323="PASS",P323="FAIL"),1,0)</x:f>
        <x:v>0</x:v>
      </x:c>
      <x:c r="S323" s="9" t="n">
        <x:f>IF(AND(T323=1,G323="FAIL",P323="PASS"),1,0)</x:f>
        <x:v>0</x:v>
      </x:c>
      <x:c r="T323" s="9" t="n">
        <x:v>0</x:v>
      </x:c>
      <x:c r="U323" s="9" t="n">
        <x:v>152</x:v>
      </x:c>
      <x:c r="V323" s="9" t="str"/>
    </x:row>
    <x:row r="324" ht="22" customHeight="1">
      <x:c r="A324" s="10" t="str">
        <x:v>V2_FALLBACK25</x:v>
      </x:c>
      <x:c r="B324" s="10" t="str">
        <x:v>I2-048</x:v>
      </x:c>
      <x:c r="C324" s="10" t="str">
        <x:v>I2-048-H-T055</x:v>
      </x:c>
      <x:c r="D324" s="10" t="str">
        <x:v>RUN_01</x:v>
      </x:c>
      <x:c r="E324" s="10" t="str">
        <x:v>ORIGINAL_LEDGER</x:v>
      </x:c>
      <x:c r="F324" s="10" t="str">
        <x:v>PASS</x:v>
      </x:c>
      <x:c r="G324" s="10" t="str">
        <x:v>NO_VERDICT</x:v>
      </x:c>
      <x:c r="H324" s="10" t="str">
        <x:v>INFRASTRUCTURE_FAILURE</x:v>
      </x:c>
      <x:c r="I324" s="10" t="str">
        <x:v>NOT_PARSED</x:v>
      </x:c>
      <x:c r="J324" s="10" t="str">
        <x:v>VALIDATOR_RESPONSE_RETRY_EXHAUSTED</x:v>
      </x:c>
      <x:c r="K324" s="10" t="str"/>
      <x:c r="L324" s="10" t="str">
        <x:v>full_repair_v2</x:v>
      </x:c>
      <x:c r="M324" s="10" t="n">
        <x:v>0</x:v>
      </x:c>
      <x:c r="N324" s="10" t="n">
        <x:v>0</x:v>
      </x:c>
      <x:c r="O324" s="10" t="n">
        <x:v>0</x:v>
      </x:c>
      <x:c r="P324" s="9" t="str">
        <x:f>'CaseReview'!U324</x:f>
        <x:v>PASS</x:v>
      </x:c>
      <x:c r="Q324" s="9" t="n">
        <x:f>IF(AND(T324=1,G324=P324),1,0)</x:f>
        <x:v>0</x:v>
      </x:c>
      <x:c r="R324" s="9" t="n">
        <x:f>IF(AND(T324=1,G324="PASS",P324="FAIL"),1,0)</x:f>
        <x:v>0</x:v>
      </x:c>
      <x:c r="S324" s="9" t="n">
        <x:f>IF(AND(T324=1,G324="FAIL",P324="PASS"),1,0)</x:f>
        <x:v>0</x:v>
      </x:c>
      <x:c r="T324" s="9" t="n">
        <x:v>0</x:v>
      </x:c>
      <x:c r="U324" s="9" t="n">
        <x:v>152</x:v>
      </x:c>
      <x:c r="V324" s="9" t="str"/>
    </x:row>
    <x:row r="325" ht="22" customHeight="1">
      <x:c r="A325" s="10" t="str">
        <x:v>V2_FALLBACK25</x:v>
      </x:c>
      <x:c r="B325" s="10" t="str">
        <x:v>I2-048</x:v>
      </x:c>
      <x:c r="C325" s="10" t="str">
        <x:v>I2-048-H-T056</x:v>
      </x:c>
      <x:c r="D325" s="10" t="str">
        <x:v>RUN_01</x:v>
      </x:c>
      <x:c r="E325" s="10" t="str">
        <x:v>ORIGINAL_LEDGER</x:v>
      </x:c>
      <x:c r="F325" s="10" t="str">
        <x:v>PASS</x:v>
      </x:c>
      <x:c r="G325" s="10" t="str">
        <x:v>NO_VERDICT</x:v>
      </x:c>
      <x:c r="H325" s="10" t="str">
        <x:v>INFRASTRUCTURE_FAILURE</x:v>
      </x:c>
      <x:c r="I325" s="10" t="str">
        <x:v>NOT_PARSED</x:v>
      </x:c>
      <x:c r="J325" s="10" t="str">
        <x:v>VALIDATOR_RESPONSE_RETRY_EXHAUSTED</x:v>
      </x:c>
      <x:c r="K325" s="10" t="str"/>
      <x:c r="L325" s="10" t="str">
        <x:v>full_repair_v2</x:v>
      </x:c>
      <x:c r="M325" s="10" t="n">
        <x:v>0</x:v>
      </x:c>
      <x:c r="N325" s="10" t="n">
        <x:v>0</x:v>
      </x:c>
      <x:c r="O325" s="10" t="n">
        <x:v>0</x:v>
      </x:c>
      <x:c r="P325" s="9" t="str">
        <x:f>'CaseReview'!U325</x:f>
        <x:v>PASS</x:v>
      </x:c>
      <x:c r="Q325" s="9" t="n">
        <x:f>IF(AND(T325=1,G325=P325),1,0)</x:f>
        <x:v>0</x:v>
      </x:c>
      <x:c r="R325" s="9" t="n">
        <x:f>IF(AND(T325=1,G325="PASS",P325="FAIL"),1,0)</x:f>
        <x:v>0</x:v>
      </x:c>
      <x:c r="S325" s="9" t="n">
        <x:f>IF(AND(T325=1,G325="FAIL",P325="PASS"),1,0)</x:f>
        <x:v>0</x:v>
      </x:c>
      <x:c r="T325" s="9" t="n">
        <x:v>0</x:v>
      </x:c>
      <x:c r="U325" s="9" t="n">
        <x:v>152</x:v>
      </x:c>
      <x:c r="V325" s="9" t="str"/>
    </x:row>
    <x:row r="326" ht="22" customHeight="1">
      <x:c r="A326" s="10" t="str">
        <x:v>V2_FALLBACK25</x:v>
      </x:c>
      <x:c r="B326" s="10" t="str">
        <x:v>I2-048</x:v>
      </x:c>
      <x:c r="C326" s="10" t="str">
        <x:v>I2-048-H-T057</x:v>
      </x:c>
      <x:c r="D326" s="10" t="str">
        <x:v>RUN_01</x:v>
      </x:c>
      <x:c r="E326" s="10" t="str">
        <x:v>ORIGINAL_LEDGER</x:v>
      </x:c>
      <x:c r="F326" s="10" t="str">
        <x:v>PASS</x:v>
      </x:c>
      <x:c r="G326" s="10" t="str">
        <x:v>NO_VERDICT</x:v>
      </x:c>
      <x:c r="H326" s="10" t="str">
        <x:v>INFRASTRUCTURE_FAILURE</x:v>
      </x:c>
      <x:c r="I326" s="10" t="str">
        <x:v>NOT_PARSED</x:v>
      </x:c>
      <x:c r="J326" s="10" t="str">
        <x:v>VALIDATOR_RESPONSE_RETRY_EXHAUSTED</x:v>
      </x:c>
      <x:c r="K326" s="10" t="str"/>
      <x:c r="L326" s="10" t="str">
        <x:v>full_repair_v2</x:v>
      </x:c>
      <x:c r="M326" s="10" t="n">
        <x:v>0</x:v>
      </x:c>
      <x:c r="N326" s="10" t="n">
        <x:v>0</x:v>
      </x:c>
      <x:c r="O326" s="10" t="n">
        <x:v>0</x:v>
      </x:c>
      <x:c r="P326" s="9" t="str">
        <x:f>'CaseReview'!U326</x:f>
        <x:v>PASS</x:v>
      </x:c>
      <x:c r="Q326" s="9" t="n">
        <x:f>IF(AND(T326=1,G326=P326),1,0)</x:f>
        <x:v>0</x:v>
      </x:c>
      <x:c r="R326" s="9" t="n">
        <x:f>IF(AND(T326=1,G326="PASS",P326="FAIL"),1,0)</x:f>
        <x:v>0</x:v>
      </x:c>
      <x:c r="S326" s="9" t="n">
        <x:f>IF(AND(T326=1,G326="FAIL",P326="PASS"),1,0)</x:f>
        <x:v>0</x:v>
      </x:c>
      <x:c r="T326" s="9" t="n">
        <x:v>0</x:v>
      </x:c>
      <x:c r="U326" s="9" t="n">
        <x:v>152</x:v>
      </x:c>
      <x:c r="V326" s="9" t="str"/>
    </x:row>
    <x:row r="327" ht="22" customHeight="1">
      <x:c r="A327" s="10" t="str">
        <x:v>V2_FALLBACK25</x:v>
      </x:c>
      <x:c r="B327" s="10" t="str">
        <x:v>I2-048</x:v>
      </x:c>
      <x:c r="C327" s="10" t="str">
        <x:v>I2-048-H-T058</x:v>
      </x:c>
      <x:c r="D327" s="10" t="str">
        <x:v>RUN_01</x:v>
      </x:c>
      <x:c r="E327" s="10" t="str">
        <x:v>ORIGINAL_LEDGER</x:v>
      </x:c>
      <x:c r="F327" s="10" t="str">
        <x:v>PASS</x:v>
      </x:c>
      <x:c r="G327" s="10" t="str">
        <x:v>NO_VERDICT</x:v>
      </x:c>
      <x:c r="H327" s="10" t="str">
        <x:v>INFRASTRUCTURE_FAILURE</x:v>
      </x:c>
      <x:c r="I327" s="10" t="str">
        <x:v>NOT_PARSED</x:v>
      </x:c>
      <x:c r="J327" s="10" t="str">
        <x:v>VALIDATOR_RESPONSE_RETRY_EXHAUSTED</x:v>
      </x:c>
      <x:c r="K327" s="10" t="str"/>
      <x:c r="L327" s="10" t="str">
        <x:v>full_repair_v2</x:v>
      </x:c>
      <x:c r="M327" s="10" t="n">
        <x:v>0</x:v>
      </x:c>
      <x:c r="N327" s="10" t="n">
        <x:v>0</x:v>
      </x:c>
      <x:c r="O327" s="10" t="n">
        <x:v>0</x:v>
      </x:c>
      <x:c r="P327" s="9" t="str">
        <x:f>'CaseReview'!U327</x:f>
        <x:v>PASS</x:v>
      </x:c>
      <x:c r="Q327" s="9" t="n">
        <x:f>IF(AND(T327=1,G327=P327),1,0)</x:f>
        <x:v>0</x:v>
      </x:c>
      <x:c r="R327" s="9" t="n">
        <x:f>IF(AND(T327=1,G327="PASS",P327="FAIL"),1,0)</x:f>
        <x:v>0</x:v>
      </x:c>
      <x:c r="S327" s="9" t="n">
        <x:f>IF(AND(T327=1,G327="FAIL",P327="PASS"),1,0)</x:f>
        <x:v>0</x:v>
      </x:c>
      <x:c r="T327" s="9" t="n">
        <x:v>0</x:v>
      </x:c>
      <x:c r="U327" s="9" t="n">
        <x:v>152</x:v>
      </x:c>
      <x:c r="V327" s="9" t="str"/>
    </x:row>
    <x:row r="328" ht="22" customHeight="1">
      <x:c r="A328" s="10" t="str">
        <x:v>V2_FALLBACK25</x:v>
      </x:c>
      <x:c r="B328" s="10" t="str">
        <x:v>I2-048</x:v>
      </x:c>
      <x:c r="C328" s="10" t="str">
        <x:v>I2-048-H-T059</x:v>
      </x:c>
      <x:c r="D328" s="10" t="str">
        <x:v>RUN_01</x:v>
      </x:c>
      <x:c r="E328" s="10" t="str">
        <x:v>ORIGINAL_LEDGER</x:v>
      </x:c>
      <x:c r="F328" s="10" t="str">
        <x:v>PASS</x:v>
      </x:c>
      <x:c r="G328" s="10" t="str">
        <x:v>NO_VERDICT</x:v>
      </x:c>
      <x:c r="H328" s="10" t="str">
        <x:v>INFRASTRUCTURE_FAILURE</x:v>
      </x:c>
      <x:c r="I328" s="10" t="str">
        <x:v>NOT_PARSED</x:v>
      </x:c>
      <x:c r="J328" s="10" t="str">
        <x:v>VALIDATOR_RESPONSE_RETRY_EXHAUSTED</x:v>
      </x:c>
      <x:c r="K328" s="10" t="str"/>
      <x:c r="L328" s="10" t="str">
        <x:v>full_repair_v2</x:v>
      </x:c>
      <x:c r="M328" s="10" t="n">
        <x:v>0</x:v>
      </x:c>
      <x:c r="N328" s="10" t="n">
        <x:v>0</x:v>
      </x:c>
      <x:c r="O328" s="10" t="n">
        <x:v>0</x:v>
      </x:c>
      <x:c r="P328" s="9" t="str">
        <x:f>'CaseReview'!U328</x:f>
        <x:v>PASS</x:v>
      </x:c>
      <x:c r="Q328" s="9" t="n">
        <x:f>IF(AND(T328=1,G328=P328),1,0)</x:f>
        <x:v>0</x:v>
      </x:c>
      <x:c r="R328" s="9" t="n">
        <x:f>IF(AND(T328=1,G328="PASS",P328="FAIL"),1,0)</x:f>
        <x:v>0</x:v>
      </x:c>
      <x:c r="S328" s="9" t="n">
        <x:f>IF(AND(T328=1,G328="FAIL",P328="PASS"),1,0)</x:f>
        <x:v>0</x:v>
      </x:c>
      <x:c r="T328" s="9" t="n">
        <x:v>0</x:v>
      </x:c>
      <x:c r="U328" s="9" t="n">
        <x:v>152</x:v>
      </x:c>
      <x:c r="V328" s="9" t="str"/>
    </x:row>
    <x:row r="329" ht="22" customHeight="1">
      <x:c r="A329" s="10" t="str">
        <x:v>V2_FALLBACK25</x:v>
      </x:c>
      <x:c r="B329" s="10" t="str">
        <x:v>I2-048</x:v>
      </x:c>
      <x:c r="C329" s="10" t="str">
        <x:v>I2-048-H-T060</x:v>
      </x:c>
      <x:c r="D329" s="10" t="str">
        <x:v>RUN_01</x:v>
      </x:c>
      <x:c r="E329" s="10" t="str">
        <x:v>ORIGINAL_LEDGER</x:v>
      </x:c>
      <x:c r="F329" s="10" t="str">
        <x:v>PASS</x:v>
      </x:c>
      <x:c r="G329" s="10" t="str">
        <x:v>NO_VERDICT</x:v>
      </x:c>
      <x:c r="H329" s="10" t="str">
        <x:v>INFRASTRUCTURE_FAILURE</x:v>
      </x:c>
      <x:c r="I329" s="10" t="str">
        <x:v>NOT_PARSED</x:v>
      </x:c>
      <x:c r="J329" s="10" t="str">
        <x:v>VALIDATOR_RESPONSE_RETRY_EXHAUSTED</x:v>
      </x:c>
      <x:c r="K329" s="10" t="str"/>
      <x:c r="L329" s="10" t="str">
        <x:v>full_repair_v2</x:v>
      </x:c>
      <x:c r="M329" s="10" t="n">
        <x:v>0</x:v>
      </x:c>
      <x:c r="N329" s="10" t="n">
        <x:v>0</x:v>
      </x:c>
      <x:c r="O329" s="10" t="n">
        <x:v>0</x:v>
      </x:c>
      <x:c r="P329" s="9" t="str">
        <x:f>'CaseReview'!U329</x:f>
        <x:v>PASS</x:v>
      </x:c>
      <x:c r="Q329" s="9" t="n">
        <x:f>IF(AND(T329=1,G329=P329),1,0)</x:f>
        <x:v>0</x:v>
      </x:c>
      <x:c r="R329" s="9" t="n">
        <x:f>IF(AND(T329=1,G329="PASS",P329="FAIL"),1,0)</x:f>
        <x:v>0</x:v>
      </x:c>
      <x:c r="S329" s="9" t="n">
        <x:f>IF(AND(T329=1,G329="FAIL",P329="PASS"),1,0)</x:f>
        <x:v>0</x:v>
      </x:c>
      <x:c r="T329" s="9" t="n">
        <x:v>0</x:v>
      </x:c>
      <x:c r="U329" s="9" t="n">
        <x:v>152</x:v>
      </x:c>
      <x:c r="V329" s="9" t="str"/>
    </x:row>
    <x:row r="330" ht="22" customHeight="1">
      <x:c r="A330" s="10" t="str">
        <x:v>V2_FALLBACK25</x:v>
      </x:c>
      <x:c r="B330" s="10" t="str">
        <x:v>I2-048</x:v>
      </x:c>
      <x:c r="C330" s="10" t="str">
        <x:v>I2-048-H-T061</x:v>
      </x:c>
      <x:c r="D330" s="10" t="str">
        <x:v>RUN_01</x:v>
      </x:c>
      <x:c r="E330" s="10" t="str">
        <x:v>ORIGINAL_LEDGER</x:v>
      </x:c>
      <x:c r="F330" s="10" t="str">
        <x:v>PASS</x:v>
      </x:c>
      <x:c r="G330" s="10" t="str">
        <x:v>NO_VERDICT</x:v>
      </x:c>
      <x:c r="H330" s="10" t="str">
        <x:v>INFRASTRUCTURE_FAILURE</x:v>
      </x:c>
      <x:c r="I330" s="10" t="str">
        <x:v>NOT_PARSED</x:v>
      </x:c>
      <x:c r="J330" s="10" t="str">
        <x:v>VALIDATOR_RESPONSE_RETRY_EXHAUSTED</x:v>
      </x:c>
      <x:c r="K330" s="10" t="str"/>
      <x:c r="L330" s="10" t="str">
        <x:v>full_repair_v2</x:v>
      </x:c>
      <x:c r="M330" s="10" t="n">
        <x:v>0</x:v>
      </x:c>
      <x:c r="N330" s="10" t="n">
        <x:v>0</x:v>
      </x:c>
      <x:c r="O330" s="10" t="n">
        <x:v>0</x:v>
      </x:c>
      <x:c r="P330" s="9" t="str">
        <x:f>'CaseReview'!U330</x:f>
        <x:v>PASS</x:v>
      </x:c>
      <x:c r="Q330" s="9" t="n">
        <x:f>IF(AND(T330=1,G330=P330),1,0)</x:f>
        <x:v>0</x:v>
      </x:c>
      <x:c r="R330" s="9" t="n">
        <x:f>IF(AND(T330=1,G330="PASS",P330="FAIL"),1,0)</x:f>
        <x:v>0</x:v>
      </x:c>
      <x:c r="S330" s="9" t="n">
        <x:f>IF(AND(T330=1,G330="FAIL",P330="PASS"),1,0)</x:f>
        <x:v>0</x:v>
      </x:c>
      <x:c r="T330" s="9" t="n">
        <x:v>0</x:v>
      </x:c>
      <x:c r="U330" s="9" t="n">
        <x:v>152</x:v>
      </x:c>
      <x:c r="V330" s="9" t="str"/>
    </x:row>
    <x:row r="331" ht="22" customHeight="1">
      <x:c r="A331" s="10" t="str">
        <x:v>V2_FALLBACK25</x:v>
      </x:c>
      <x:c r="B331" s="10" t="str">
        <x:v>I2-048</x:v>
      </x:c>
      <x:c r="C331" s="10" t="str">
        <x:v>I2-048-H-T062</x:v>
      </x:c>
      <x:c r="D331" s="10" t="str">
        <x:v>RUN_01</x:v>
      </x:c>
      <x:c r="E331" s="10" t="str">
        <x:v>ORIGINAL_LEDGER</x:v>
      </x:c>
      <x:c r="F331" s="10" t="str">
        <x:v>PASS</x:v>
      </x:c>
      <x:c r="G331" s="10" t="str">
        <x:v>NO_VERDICT</x:v>
      </x:c>
      <x:c r="H331" s="10" t="str">
        <x:v>INFRASTRUCTURE_FAILURE</x:v>
      </x:c>
      <x:c r="I331" s="10" t="str">
        <x:v>NOT_PARSED</x:v>
      </x:c>
      <x:c r="J331" s="10" t="str">
        <x:v>VALIDATOR_RESPONSE_RETRY_EXHAUSTED</x:v>
      </x:c>
      <x:c r="K331" s="10" t="str"/>
      <x:c r="L331" s="10" t="str">
        <x:v>full_repair_v2</x:v>
      </x:c>
      <x:c r="M331" s="10" t="n">
        <x:v>0</x:v>
      </x:c>
      <x:c r="N331" s="10" t="n">
        <x:v>0</x:v>
      </x:c>
      <x:c r="O331" s="10" t="n">
        <x:v>0</x:v>
      </x:c>
      <x:c r="P331" s="9" t="str">
        <x:f>'CaseReview'!U331</x:f>
        <x:v>PASS</x:v>
      </x:c>
      <x:c r="Q331" s="9" t="n">
        <x:f>IF(AND(T331=1,G331=P331),1,0)</x:f>
        <x:v>0</x:v>
      </x:c>
      <x:c r="R331" s="9" t="n">
        <x:f>IF(AND(T331=1,G331="PASS",P331="FAIL"),1,0)</x:f>
        <x:v>0</x:v>
      </x:c>
      <x:c r="S331" s="9" t="n">
        <x:f>IF(AND(T331=1,G331="FAIL",P331="PASS"),1,0)</x:f>
        <x:v>0</x:v>
      </x:c>
      <x:c r="T331" s="9" t="n">
        <x:v>0</x:v>
      </x:c>
      <x:c r="U331" s="9" t="n">
        <x:v>152</x:v>
      </x:c>
      <x:c r="V331" s="9" t="str"/>
    </x:row>
    <x:row r="332" ht="22" customHeight="1">
      <x:c r="A332" s="10" t="str">
        <x:v>V2_FALLBACK25</x:v>
      </x:c>
      <x:c r="B332" s="10" t="str">
        <x:v>I2-048</x:v>
      </x:c>
      <x:c r="C332" s="10" t="str">
        <x:v>I2-048-H-T063</x:v>
      </x:c>
      <x:c r="D332" s="10" t="str">
        <x:v>RUN_01</x:v>
      </x:c>
      <x:c r="E332" s="10" t="str">
        <x:v>ORIGINAL_LEDGER</x:v>
      </x:c>
      <x:c r="F332" s="10" t="str">
        <x:v>PASS</x:v>
      </x:c>
      <x:c r="G332" s="10" t="str">
        <x:v>NO_VERDICT</x:v>
      </x:c>
      <x:c r="H332" s="10" t="str">
        <x:v>INFRASTRUCTURE_FAILURE</x:v>
      </x:c>
      <x:c r="I332" s="10" t="str">
        <x:v>NOT_PARSED</x:v>
      </x:c>
      <x:c r="J332" s="10" t="str">
        <x:v>VALIDATOR_RESPONSE_RETRY_EXHAUSTED</x:v>
      </x:c>
      <x:c r="K332" s="10" t="str"/>
      <x:c r="L332" s="10" t="str">
        <x:v>full_repair_v2</x:v>
      </x:c>
      <x:c r="M332" s="10" t="n">
        <x:v>0</x:v>
      </x:c>
      <x:c r="N332" s="10" t="n">
        <x:v>0</x:v>
      </x:c>
      <x:c r="O332" s="10" t="n">
        <x:v>0</x:v>
      </x:c>
      <x:c r="P332" s="9" t="str">
        <x:f>'CaseReview'!U332</x:f>
        <x:v>PASS</x:v>
      </x:c>
      <x:c r="Q332" s="9" t="n">
        <x:f>IF(AND(T332=1,G332=P332),1,0)</x:f>
        <x:v>0</x:v>
      </x:c>
      <x:c r="R332" s="9" t="n">
        <x:f>IF(AND(T332=1,G332="PASS",P332="FAIL"),1,0)</x:f>
        <x:v>0</x:v>
      </x:c>
      <x:c r="S332" s="9" t="n">
        <x:f>IF(AND(T332=1,G332="FAIL",P332="PASS"),1,0)</x:f>
        <x:v>0</x:v>
      </x:c>
      <x:c r="T332" s="9" t="n">
        <x:v>0</x:v>
      </x:c>
      <x:c r="U332" s="9" t="n">
        <x:v>152</x:v>
      </x:c>
      <x:c r="V332" s="9" t="str"/>
    </x:row>
    <x:row r="333" ht="22" customHeight="1">
      <x:c r="A333" s="10" t="str">
        <x:v>V2_FALLBACK25</x:v>
      </x:c>
      <x:c r="B333" s="10" t="str">
        <x:v>I2-048</x:v>
      </x:c>
      <x:c r="C333" s="10" t="str">
        <x:v>I2-048-H-T064</x:v>
      </x:c>
      <x:c r="D333" s="10" t="str">
        <x:v>RUN_01</x:v>
      </x:c>
      <x:c r="E333" s="10" t="str">
        <x:v>ORIGINAL_LEDGER</x:v>
      </x:c>
      <x:c r="F333" s="10" t="str">
        <x:v>PASS</x:v>
      </x:c>
      <x:c r="G333" s="10" t="str">
        <x:v>NO_VERDICT</x:v>
      </x:c>
      <x:c r="H333" s="10" t="str">
        <x:v>INFRASTRUCTURE_FAILURE</x:v>
      </x:c>
      <x:c r="I333" s="10" t="str">
        <x:v>NOT_PARSED</x:v>
      </x:c>
      <x:c r="J333" s="10" t="str">
        <x:v>VALIDATOR_RESPONSE_RETRY_EXHAUSTED</x:v>
      </x:c>
      <x:c r="K333" s="10" t="str"/>
      <x:c r="L333" s="10" t="str">
        <x:v>full_repair_v2</x:v>
      </x:c>
      <x:c r="M333" s="10" t="n">
        <x:v>0</x:v>
      </x:c>
      <x:c r="N333" s="10" t="n">
        <x:v>0</x:v>
      </x:c>
      <x:c r="O333" s="10" t="n">
        <x:v>0</x:v>
      </x:c>
      <x:c r="P333" s="9" t="str">
        <x:f>'CaseReview'!U333</x:f>
        <x:v>PASS</x:v>
      </x:c>
      <x:c r="Q333" s="9" t="n">
        <x:f>IF(AND(T333=1,G333=P333),1,0)</x:f>
        <x:v>0</x:v>
      </x:c>
      <x:c r="R333" s="9" t="n">
        <x:f>IF(AND(T333=1,G333="PASS",P333="FAIL"),1,0)</x:f>
        <x:v>0</x:v>
      </x:c>
      <x:c r="S333" s="9" t="n">
        <x:f>IF(AND(T333=1,G333="FAIL",P333="PASS"),1,0)</x:f>
        <x:v>0</x:v>
      </x:c>
      <x:c r="T333" s="9" t="n">
        <x:v>0</x:v>
      </x:c>
      <x:c r="U333" s="9" t="n">
        <x:v>152</x:v>
      </x:c>
      <x:c r="V333" s="9" t="str"/>
    </x:row>
    <x:row r="334" ht="22" customHeight="1">
      <x:c r="A334" s="10" t="str">
        <x:v>V2_FALLBACK25</x:v>
      </x:c>
      <x:c r="B334" s="10" t="str">
        <x:v>I2-048</x:v>
      </x:c>
      <x:c r="C334" s="10" t="str">
        <x:v>I2-048-H-T065</x:v>
      </x:c>
      <x:c r="D334" s="10" t="str">
        <x:v>RUN_01</x:v>
      </x:c>
      <x:c r="E334" s="10" t="str">
        <x:v>ORIGINAL_LEDGER</x:v>
      </x:c>
      <x:c r="F334" s="10" t="str">
        <x:v>PASS</x:v>
      </x:c>
      <x:c r="G334" s="10" t="str">
        <x:v>NO_VERDICT</x:v>
      </x:c>
      <x:c r="H334" s="10" t="str">
        <x:v>INFRASTRUCTURE_FAILURE</x:v>
      </x:c>
      <x:c r="I334" s="10" t="str">
        <x:v>NOT_PARSED</x:v>
      </x:c>
      <x:c r="J334" s="10" t="str">
        <x:v>VALIDATOR_RESPONSE_RETRY_EXHAUSTED</x:v>
      </x:c>
      <x:c r="K334" s="10" t="str"/>
      <x:c r="L334" s="10" t="str">
        <x:v>full_repair_v2</x:v>
      </x:c>
      <x:c r="M334" s="10" t="n">
        <x:v>0</x:v>
      </x:c>
      <x:c r="N334" s="10" t="n">
        <x:v>0</x:v>
      </x:c>
      <x:c r="O334" s="10" t="n">
        <x:v>0</x:v>
      </x:c>
      <x:c r="P334" s="9" t="str">
        <x:f>'CaseReview'!U334</x:f>
        <x:v>PASS</x:v>
      </x:c>
      <x:c r="Q334" s="9" t="n">
        <x:f>IF(AND(T334=1,G334=P334),1,0)</x:f>
        <x:v>0</x:v>
      </x:c>
      <x:c r="R334" s="9" t="n">
        <x:f>IF(AND(T334=1,G334="PASS",P334="FAIL"),1,0)</x:f>
        <x:v>0</x:v>
      </x:c>
      <x:c r="S334" s="9" t="n">
        <x:f>IF(AND(T334=1,G334="FAIL",P334="PASS"),1,0)</x:f>
        <x:v>0</x:v>
      </x:c>
      <x:c r="T334" s="9" t="n">
        <x:v>0</x:v>
      </x:c>
      <x:c r="U334" s="9" t="n">
        <x:v>152</x:v>
      </x:c>
      <x:c r="V334" s="9" t="str"/>
    </x:row>
    <x:row r="335" ht="22" customHeight="1">
      <x:c r="A335" s="10" t="str">
        <x:v>V2_FALLBACK25</x:v>
      </x:c>
      <x:c r="B335" s="10" t="str">
        <x:v>I2-048</x:v>
      </x:c>
      <x:c r="C335" s="10" t="str">
        <x:v>I2-048-H-T066</x:v>
      </x:c>
      <x:c r="D335" s="10" t="str">
        <x:v>RUN_01</x:v>
      </x:c>
      <x:c r="E335" s="10" t="str">
        <x:v>ORIGINAL_LEDGER</x:v>
      </x:c>
      <x:c r="F335" s="10" t="str">
        <x:v>PASS</x:v>
      </x:c>
      <x:c r="G335" s="10" t="str">
        <x:v>NO_VERDICT</x:v>
      </x:c>
      <x:c r="H335" s="10" t="str">
        <x:v>INFRASTRUCTURE_FAILURE</x:v>
      </x:c>
      <x:c r="I335" s="10" t="str">
        <x:v>NOT_PARSED</x:v>
      </x:c>
      <x:c r="J335" s="10" t="str">
        <x:v>VALIDATOR_RESPONSE_RETRY_EXHAUSTED</x:v>
      </x:c>
      <x:c r="K335" s="10" t="str"/>
      <x:c r="L335" s="10" t="str">
        <x:v>full_repair_v2</x:v>
      </x:c>
      <x:c r="M335" s="10" t="n">
        <x:v>0</x:v>
      </x:c>
      <x:c r="N335" s="10" t="n">
        <x:v>0</x:v>
      </x:c>
      <x:c r="O335" s="10" t="n">
        <x:v>0</x:v>
      </x:c>
      <x:c r="P335" s="9" t="str">
        <x:f>'CaseReview'!U335</x:f>
        <x:v>PASS</x:v>
      </x:c>
      <x:c r="Q335" s="9" t="n">
        <x:f>IF(AND(T335=1,G335=P335),1,0)</x:f>
        <x:v>0</x:v>
      </x:c>
      <x:c r="R335" s="9" t="n">
        <x:f>IF(AND(T335=1,G335="PASS",P335="FAIL"),1,0)</x:f>
        <x:v>0</x:v>
      </x:c>
      <x:c r="S335" s="9" t="n">
        <x:f>IF(AND(T335=1,G335="FAIL",P335="PASS"),1,0)</x:f>
        <x:v>0</x:v>
      </x:c>
      <x:c r="T335" s="9" t="n">
        <x:v>0</x:v>
      </x:c>
      <x:c r="U335" s="9" t="n">
        <x:v>152</x:v>
      </x:c>
      <x:c r="V335" s="9" t="str"/>
    </x:row>
    <x:row r="336" ht="22" customHeight="1">
      <x:c r="A336" s="10" t="str">
        <x:v>V2_FALLBACK25</x:v>
      </x:c>
      <x:c r="B336" s="10" t="str">
        <x:v>I2-048</x:v>
      </x:c>
      <x:c r="C336" s="10" t="str">
        <x:v>I2-048-H-T067</x:v>
      </x:c>
      <x:c r="D336" s="10" t="str">
        <x:v>RUN_01</x:v>
      </x:c>
      <x:c r="E336" s="10" t="str">
        <x:v>ORIGINAL_LEDGER</x:v>
      </x:c>
      <x:c r="F336" s="10" t="str">
        <x:v>PASS</x:v>
      </x:c>
      <x:c r="G336" s="10" t="str">
        <x:v>NO_VERDICT</x:v>
      </x:c>
      <x:c r="H336" s="10" t="str">
        <x:v>INFRASTRUCTURE_FAILURE</x:v>
      </x:c>
      <x:c r="I336" s="10" t="str">
        <x:v>NOT_PARSED</x:v>
      </x:c>
      <x:c r="J336" s="10" t="str">
        <x:v>VALIDATOR_RESPONSE_RETRY_EXHAUSTED</x:v>
      </x:c>
      <x:c r="K336" s="10" t="str"/>
      <x:c r="L336" s="10" t="str">
        <x:v>full_repair_v2</x:v>
      </x:c>
      <x:c r="M336" s="10" t="n">
        <x:v>0</x:v>
      </x:c>
      <x:c r="N336" s="10" t="n">
        <x:v>0</x:v>
      </x:c>
      <x:c r="O336" s="10" t="n">
        <x:v>0</x:v>
      </x:c>
      <x:c r="P336" s="9" t="str">
        <x:f>'CaseReview'!U336</x:f>
        <x:v>PASS</x:v>
      </x:c>
      <x:c r="Q336" s="9" t="n">
        <x:f>IF(AND(T336=1,G336=P336),1,0)</x:f>
        <x:v>0</x:v>
      </x:c>
      <x:c r="R336" s="9" t="n">
        <x:f>IF(AND(T336=1,G336="PASS",P336="FAIL"),1,0)</x:f>
        <x:v>0</x:v>
      </x:c>
      <x:c r="S336" s="9" t="n">
        <x:f>IF(AND(T336=1,G336="FAIL",P336="PASS"),1,0)</x:f>
        <x:v>0</x:v>
      </x:c>
      <x:c r="T336" s="9" t="n">
        <x:v>0</x:v>
      </x:c>
      <x:c r="U336" s="9" t="n">
        <x:v>152</x:v>
      </x:c>
      <x:c r="V336" s="9" t="str"/>
    </x:row>
    <x:row r="337" ht="22" customHeight="1">
      <x:c r="A337" s="10" t="str">
        <x:v>V2_FALLBACK25</x:v>
      </x:c>
      <x:c r="B337" s="10" t="str">
        <x:v>I2-048</x:v>
      </x:c>
      <x:c r="C337" s="10" t="str">
        <x:v>I2-048-H-T068</x:v>
      </x:c>
      <x:c r="D337" s="10" t="str">
        <x:v>RUN_01</x:v>
      </x:c>
      <x:c r="E337" s="10" t="str">
        <x:v>ORIGINAL_LEDGER</x:v>
      </x:c>
      <x:c r="F337" s="10" t="str">
        <x:v>PASS</x:v>
      </x:c>
      <x:c r="G337" s="10" t="str">
        <x:v>NO_VERDICT</x:v>
      </x:c>
      <x:c r="H337" s="10" t="str">
        <x:v>INFRASTRUCTURE_FAILURE</x:v>
      </x:c>
      <x:c r="I337" s="10" t="str">
        <x:v>NOT_PARSED</x:v>
      </x:c>
      <x:c r="J337" s="10" t="str">
        <x:v>VALIDATOR_RESPONSE_RETRY_EXHAUSTED</x:v>
      </x:c>
      <x:c r="K337" s="10" t="str"/>
      <x:c r="L337" s="10" t="str">
        <x:v>full_repair_v2</x:v>
      </x:c>
      <x:c r="M337" s="10" t="n">
        <x:v>0</x:v>
      </x:c>
      <x:c r="N337" s="10" t="n">
        <x:v>0</x:v>
      </x:c>
      <x:c r="O337" s="10" t="n">
        <x:v>0</x:v>
      </x:c>
      <x:c r="P337" s="9" t="str">
        <x:f>'CaseReview'!U337</x:f>
        <x:v>PASS</x:v>
      </x:c>
      <x:c r="Q337" s="9" t="n">
        <x:f>IF(AND(T337=1,G337=P337),1,0)</x:f>
        <x:v>0</x:v>
      </x:c>
      <x:c r="R337" s="9" t="n">
        <x:f>IF(AND(T337=1,G337="PASS",P337="FAIL"),1,0)</x:f>
        <x:v>0</x:v>
      </x:c>
      <x:c r="S337" s="9" t="n">
        <x:f>IF(AND(T337=1,G337="FAIL",P337="PASS"),1,0)</x:f>
        <x:v>0</x:v>
      </x:c>
      <x:c r="T337" s="9" t="n">
        <x:v>0</x:v>
      </x:c>
      <x:c r="U337" s="9" t="n">
        <x:v>152</x:v>
      </x:c>
      <x:c r="V337" s="9" t="str"/>
    </x:row>
    <x:row r="338" ht="22" customHeight="1">
      <x:c r="A338" s="10" t="str">
        <x:v>V2_FALLBACK25</x:v>
      </x:c>
      <x:c r="B338" s="10" t="str">
        <x:v>I2-048</x:v>
      </x:c>
      <x:c r="C338" s="10" t="str">
        <x:v>I2-048-H-T069</x:v>
      </x:c>
      <x:c r="D338" s="10" t="str">
        <x:v>RUN_01</x:v>
      </x:c>
      <x:c r="E338" s="10" t="str">
        <x:v>ORIGINAL_LEDGER</x:v>
      </x:c>
      <x:c r="F338" s="10" t="str">
        <x:v>PASS</x:v>
      </x:c>
      <x:c r="G338" s="10" t="str">
        <x:v>NO_VERDICT</x:v>
      </x:c>
      <x:c r="H338" s="10" t="str">
        <x:v>INFRASTRUCTURE_FAILURE</x:v>
      </x:c>
      <x:c r="I338" s="10" t="str">
        <x:v>NOT_PARSED</x:v>
      </x:c>
      <x:c r="J338" s="10" t="str">
        <x:v>VALIDATOR_RESPONSE_RETRY_EXHAUSTED</x:v>
      </x:c>
      <x:c r="K338" s="10" t="str"/>
      <x:c r="L338" s="10" t="str">
        <x:v>full_repair_v2</x:v>
      </x:c>
      <x:c r="M338" s="10" t="n">
        <x:v>0</x:v>
      </x:c>
      <x:c r="N338" s="10" t="n">
        <x:v>0</x:v>
      </x:c>
      <x:c r="O338" s="10" t="n">
        <x:v>0</x:v>
      </x:c>
      <x:c r="P338" s="9" t="str">
        <x:f>'CaseReview'!U338</x:f>
        <x:v>PASS</x:v>
      </x:c>
      <x:c r="Q338" s="9" t="n">
        <x:f>IF(AND(T338=1,G338=P338),1,0)</x:f>
        <x:v>0</x:v>
      </x:c>
      <x:c r="R338" s="9" t="n">
        <x:f>IF(AND(T338=1,G338="PASS",P338="FAIL"),1,0)</x:f>
        <x:v>0</x:v>
      </x:c>
      <x:c r="S338" s="9" t="n">
        <x:f>IF(AND(T338=1,G338="FAIL",P338="PASS"),1,0)</x:f>
        <x:v>0</x:v>
      </x:c>
      <x:c r="T338" s="9" t="n">
        <x:v>0</x:v>
      </x:c>
      <x:c r="U338" s="9" t="n">
        <x:v>152</x:v>
      </x:c>
      <x:c r="V338" s="9" t="str"/>
    </x:row>
    <x:row r="339" ht="22" customHeight="1">
      <x:c r="A339" s="10" t="str">
        <x:v>V2_FALLBACK25</x:v>
      </x:c>
      <x:c r="B339" s="10" t="str">
        <x:v>I2-048</x:v>
      </x:c>
      <x:c r="C339" s="10" t="str">
        <x:v>I2-048-H-T070</x:v>
      </x:c>
      <x:c r="D339" s="10" t="str">
        <x:v>RUN_01</x:v>
      </x:c>
      <x:c r="E339" s="10" t="str">
        <x:v>ORIGINAL_LEDGER</x:v>
      </x:c>
      <x:c r="F339" s="10" t="str">
        <x:v>PASS</x:v>
      </x:c>
      <x:c r="G339" s="10" t="str">
        <x:v>NO_VERDICT</x:v>
      </x:c>
      <x:c r="H339" s="10" t="str">
        <x:v>INFRASTRUCTURE_FAILURE</x:v>
      </x:c>
      <x:c r="I339" s="10" t="str">
        <x:v>NOT_PARSED</x:v>
      </x:c>
      <x:c r="J339" s="10" t="str">
        <x:v>VALIDATOR_RESPONSE_RETRY_EXHAUSTED</x:v>
      </x:c>
      <x:c r="K339" s="10" t="str"/>
      <x:c r="L339" s="10" t="str">
        <x:v>full_repair_v2</x:v>
      </x:c>
      <x:c r="M339" s="10" t="n">
        <x:v>0</x:v>
      </x:c>
      <x:c r="N339" s="10" t="n">
        <x:v>0</x:v>
      </x:c>
      <x:c r="O339" s="10" t="n">
        <x:v>0</x:v>
      </x:c>
      <x:c r="P339" s="9" t="str">
        <x:f>'CaseReview'!U339</x:f>
        <x:v>PASS</x:v>
      </x:c>
      <x:c r="Q339" s="9" t="n">
        <x:f>IF(AND(T339=1,G339=P339),1,0)</x:f>
        <x:v>0</x:v>
      </x:c>
      <x:c r="R339" s="9" t="n">
        <x:f>IF(AND(T339=1,G339="PASS",P339="FAIL"),1,0)</x:f>
        <x:v>0</x:v>
      </x:c>
      <x:c r="S339" s="9" t="n">
        <x:f>IF(AND(T339=1,G339="FAIL",P339="PASS"),1,0)</x:f>
        <x:v>0</x:v>
      </x:c>
      <x:c r="T339" s="9" t="n">
        <x:v>0</x:v>
      </x:c>
      <x:c r="U339" s="9" t="n">
        <x:v>152</x:v>
      </x:c>
      <x:c r="V339" s="9" t="str"/>
    </x:row>
    <x:row r="340" ht="22" customHeight="1">
      <x:c r="A340" s="10" t="str">
        <x:v>V2_FALLBACK25</x:v>
      </x:c>
      <x:c r="B340" s="10" t="str">
        <x:v>I2-048</x:v>
      </x:c>
      <x:c r="C340" s="10" t="str">
        <x:v>I2-048-H-T071</x:v>
      </x:c>
      <x:c r="D340" s="10" t="str">
        <x:v>RUN_01</x:v>
      </x:c>
      <x:c r="E340" s="10" t="str">
        <x:v>ORIGINAL_LEDGER</x:v>
      </x:c>
      <x:c r="F340" s="10" t="str">
        <x:v>PASS</x:v>
      </x:c>
      <x:c r="G340" s="10" t="str">
        <x:v>NO_VERDICT</x:v>
      </x:c>
      <x:c r="H340" s="10" t="str">
        <x:v>INFRASTRUCTURE_FAILURE</x:v>
      </x:c>
      <x:c r="I340" s="10" t="str">
        <x:v>NOT_PARSED</x:v>
      </x:c>
      <x:c r="J340" s="10" t="str">
        <x:v>VALIDATOR_RESPONSE_RETRY_EXHAUSTED</x:v>
      </x:c>
      <x:c r="K340" s="10" t="str"/>
      <x:c r="L340" s="10" t="str">
        <x:v>full_repair_v2</x:v>
      </x:c>
      <x:c r="M340" s="10" t="n">
        <x:v>0</x:v>
      </x:c>
      <x:c r="N340" s="10" t="n">
        <x:v>0</x:v>
      </x:c>
      <x:c r="O340" s="10" t="n">
        <x:v>0</x:v>
      </x:c>
      <x:c r="P340" s="9" t="str">
        <x:f>'CaseReview'!U340</x:f>
        <x:v>PASS</x:v>
      </x:c>
      <x:c r="Q340" s="9" t="n">
        <x:f>IF(AND(T340=1,G340=P340),1,0)</x:f>
        <x:v>0</x:v>
      </x:c>
      <x:c r="R340" s="9" t="n">
        <x:f>IF(AND(T340=1,G340="PASS",P340="FAIL"),1,0)</x:f>
        <x:v>0</x:v>
      </x:c>
      <x:c r="S340" s="9" t="n">
        <x:f>IF(AND(T340=1,G340="FAIL",P340="PASS"),1,0)</x:f>
        <x:v>0</x:v>
      </x:c>
      <x:c r="T340" s="9" t="n">
        <x:v>0</x:v>
      </x:c>
      <x:c r="U340" s="9" t="n">
        <x:v>152</x:v>
      </x:c>
      <x:c r="V340" s="9" t="str"/>
    </x:row>
    <x:row r="341" ht="22" customHeight="1">
      <x:c r="A341" s="10" t="str">
        <x:v>V2_FALLBACK25</x:v>
      </x:c>
      <x:c r="B341" s="10" t="str">
        <x:v>I2-048</x:v>
      </x:c>
      <x:c r="C341" s="10" t="str">
        <x:v>I2-048-H-T072</x:v>
      </x:c>
      <x:c r="D341" s="10" t="str">
        <x:v>RUN_01</x:v>
      </x:c>
      <x:c r="E341" s="10" t="str">
        <x:v>ORIGINAL_LEDGER</x:v>
      </x:c>
      <x:c r="F341" s="10" t="str">
        <x:v>PASS</x:v>
      </x:c>
      <x:c r="G341" s="10" t="str">
        <x:v>NO_VERDICT</x:v>
      </x:c>
      <x:c r="H341" s="10" t="str">
        <x:v>INFRASTRUCTURE_FAILURE</x:v>
      </x:c>
      <x:c r="I341" s="10" t="str">
        <x:v>NOT_PARSED</x:v>
      </x:c>
      <x:c r="J341" s="10" t="str">
        <x:v>VALIDATOR_RESPONSE_RETRY_EXHAUSTED</x:v>
      </x:c>
      <x:c r="K341" s="10" t="str"/>
      <x:c r="L341" s="10" t="str">
        <x:v>full_repair_v2</x:v>
      </x:c>
      <x:c r="M341" s="10" t="n">
        <x:v>0</x:v>
      </x:c>
      <x:c r="N341" s="10" t="n">
        <x:v>0</x:v>
      </x:c>
      <x:c r="O341" s="10" t="n">
        <x:v>0</x:v>
      </x:c>
      <x:c r="P341" s="9" t="str">
        <x:f>'CaseReview'!U341</x:f>
        <x:v>PASS</x:v>
      </x:c>
      <x:c r="Q341" s="9" t="n">
        <x:f>IF(AND(T341=1,G341=P341),1,0)</x:f>
        <x:v>0</x:v>
      </x:c>
      <x:c r="R341" s="9" t="n">
        <x:f>IF(AND(T341=1,G341="PASS",P341="FAIL"),1,0)</x:f>
        <x:v>0</x:v>
      </x:c>
      <x:c r="S341" s="9" t="n">
        <x:f>IF(AND(T341=1,G341="FAIL",P341="PASS"),1,0)</x:f>
        <x:v>0</x:v>
      </x:c>
      <x:c r="T341" s="9" t="n">
        <x:v>0</x:v>
      </x:c>
      <x:c r="U341" s="9" t="n">
        <x:v>152</x:v>
      </x:c>
      <x:c r="V341" s="9" t="str"/>
    </x:row>
    <x:row r="342" ht="22" customHeight="1">
      <x:c r="A342" s="10" t="str">
        <x:v>V2_FALLBACK25</x:v>
      </x:c>
      <x:c r="B342" s="10" t="str">
        <x:v>I2-048</x:v>
      </x:c>
      <x:c r="C342" s="10" t="str">
        <x:v>I2-048-H-T073</x:v>
      </x:c>
      <x:c r="D342" s="10" t="str">
        <x:v>RUN_01</x:v>
      </x:c>
      <x:c r="E342" s="10" t="str">
        <x:v>ORIGINAL_LEDGER</x:v>
      </x:c>
      <x:c r="F342" s="10" t="str">
        <x:v>PASS</x:v>
      </x:c>
      <x:c r="G342" s="10" t="str">
        <x:v>NO_VERDICT</x:v>
      </x:c>
      <x:c r="H342" s="10" t="str">
        <x:v>INFRASTRUCTURE_FAILURE</x:v>
      </x:c>
      <x:c r="I342" s="10" t="str">
        <x:v>NOT_PARSED</x:v>
      </x:c>
      <x:c r="J342" s="10" t="str">
        <x:v>VALIDATOR_RESPONSE_RETRY_EXHAUSTED</x:v>
      </x:c>
      <x:c r="K342" s="10" t="str"/>
      <x:c r="L342" s="10" t="str">
        <x:v>full_repair_v2</x:v>
      </x:c>
      <x:c r="M342" s="10" t="n">
        <x:v>0</x:v>
      </x:c>
      <x:c r="N342" s="10" t="n">
        <x:v>0</x:v>
      </x:c>
      <x:c r="O342" s="10" t="n">
        <x:v>0</x:v>
      </x:c>
      <x:c r="P342" s="9" t="str">
        <x:f>'CaseReview'!U342</x:f>
        <x:v>PASS</x:v>
      </x:c>
      <x:c r="Q342" s="9" t="n">
        <x:f>IF(AND(T342=1,G342=P342),1,0)</x:f>
        <x:v>0</x:v>
      </x:c>
      <x:c r="R342" s="9" t="n">
        <x:f>IF(AND(T342=1,G342="PASS",P342="FAIL"),1,0)</x:f>
        <x:v>0</x:v>
      </x:c>
      <x:c r="S342" s="9" t="n">
        <x:f>IF(AND(T342=1,G342="FAIL",P342="PASS"),1,0)</x:f>
        <x:v>0</x:v>
      </x:c>
      <x:c r="T342" s="9" t="n">
        <x:v>0</x:v>
      </x:c>
      <x:c r="U342" s="9" t="n">
        <x:v>152</x:v>
      </x:c>
      <x:c r="V342" s="9" t="str"/>
    </x:row>
    <x:row r="343" ht="22" customHeight="1">
      <x:c r="A343" s="10" t="str">
        <x:v>V2_FALLBACK25</x:v>
      </x:c>
      <x:c r="B343" s="10" t="str">
        <x:v>I2-048</x:v>
      </x:c>
      <x:c r="C343" s="10" t="str">
        <x:v>I2-048-H-T074</x:v>
      </x:c>
      <x:c r="D343" s="10" t="str">
        <x:v>RUN_01</x:v>
      </x:c>
      <x:c r="E343" s="10" t="str">
        <x:v>ORIGINAL_LEDGER</x:v>
      </x:c>
      <x:c r="F343" s="10" t="str">
        <x:v>PASS</x:v>
      </x:c>
      <x:c r="G343" s="10" t="str">
        <x:v>NO_VERDICT</x:v>
      </x:c>
      <x:c r="H343" s="10" t="str">
        <x:v>INFRASTRUCTURE_FAILURE</x:v>
      </x:c>
      <x:c r="I343" s="10" t="str">
        <x:v>NOT_PARSED</x:v>
      </x:c>
      <x:c r="J343" s="10" t="str">
        <x:v>VALIDATOR_RESPONSE_RETRY_EXHAUSTED</x:v>
      </x:c>
      <x:c r="K343" s="10" t="str"/>
      <x:c r="L343" s="10" t="str">
        <x:v>full_repair_v2</x:v>
      </x:c>
      <x:c r="M343" s="10" t="n">
        <x:v>0</x:v>
      </x:c>
      <x:c r="N343" s="10" t="n">
        <x:v>0</x:v>
      </x:c>
      <x:c r="O343" s="10" t="n">
        <x:v>0</x:v>
      </x:c>
      <x:c r="P343" s="9" t="str">
        <x:f>'CaseReview'!U343</x:f>
        <x:v>PASS</x:v>
      </x:c>
      <x:c r="Q343" s="9" t="n">
        <x:f>IF(AND(T343=1,G343=P343),1,0)</x:f>
        <x:v>0</x:v>
      </x:c>
      <x:c r="R343" s="9" t="n">
        <x:f>IF(AND(T343=1,G343="PASS",P343="FAIL"),1,0)</x:f>
        <x:v>0</x:v>
      </x:c>
      <x:c r="S343" s="9" t="n">
        <x:f>IF(AND(T343=1,G343="FAIL",P343="PASS"),1,0)</x:f>
        <x:v>0</x:v>
      </x:c>
      <x:c r="T343" s="9" t="n">
        <x:v>0</x:v>
      </x:c>
      <x:c r="U343" s="9" t="n">
        <x:v>152</x:v>
      </x:c>
      <x:c r="V343" s="9" t="str"/>
    </x:row>
    <x:row r="344" ht="22" customHeight="1">
      <x:c r="A344" s="10" t="str">
        <x:v>V2_FALLBACK25</x:v>
      </x:c>
      <x:c r="B344" s="10" t="str">
        <x:v>I2-048</x:v>
      </x:c>
      <x:c r="C344" s="10" t="str">
        <x:v>I2-048-H-T075</x:v>
      </x:c>
      <x:c r="D344" s="10" t="str">
        <x:v>RUN_01</x:v>
      </x:c>
      <x:c r="E344" s="10" t="str">
        <x:v>ORIGINAL_LEDGER</x:v>
      </x:c>
      <x:c r="F344" s="10" t="str">
        <x:v>PASS</x:v>
      </x:c>
      <x:c r="G344" s="10" t="str">
        <x:v>NO_VERDICT</x:v>
      </x:c>
      <x:c r="H344" s="10" t="str">
        <x:v>INFRASTRUCTURE_FAILURE</x:v>
      </x:c>
      <x:c r="I344" s="10" t="str">
        <x:v>NOT_PARSED</x:v>
      </x:c>
      <x:c r="J344" s="10" t="str">
        <x:v>VALIDATOR_RESPONSE_RETRY_EXHAUSTED</x:v>
      </x:c>
      <x:c r="K344" s="10" t="str"/>
      <x:c r="L344" s="10" t="str">
        <x:v>full_repair_v2</x:v>
      </x:c>
      <x:c r="M344" s="10" t="n">
        <x:v>0</x:v>
      </x:c>
      <x:c r="N344" s="10" t="n">
        <x:v>0</x:v>
      </x:c>
      <x:c r="O344" s="10" t="n">
        <x:v>0</x:v>
      </x:c>
      <x:c r="P344" s="9" t="str">
        <x:f>'CaseReview'!U344</x:f>
        <x:v>PASS</x:v>
      </x:c>
      <x:c r="Q344" s="9" t="n">
        <x:f>IF(AND(T344=1,G344=P344),1,0)</x:f>
        <x:v>0</x:v>
      </x:c>
      <x:c r="R344" s="9" t="n">
        <x:f>IF(AND(T344=1,G344="PASS",P344="FAIL"),1,0)</x:f>
        <x:v>0</x:v>
      </x:c>
      <x:c r="S344" s="9" t="n">
        <x:f>IF(AND(T344=1,G344="FAIL",P344="PASS"),1,0)</x:f>
        <x:v>0</x:v>
      </x:c>
      <x:c r="T344" s="9" t="n">
        <x:v>0</x:v>
      </x:c>
      <x:c r="U344" s="9" t="n">
        <x:v>152</x:v>
      </x:c>
      <x:c r="V344" s="9" t="str"/>
    </x:row>
    <x:row r="345" ht="22" customHeight="1">
      <x:c r="A345" s="10" t="str">
        <x:v>V2_FALLBACK25</x:v>
      </x:c>
      <x:c r="B345" s="10" t="str">
        <x:v>I2-048</x:v>
      </x:c>
      <x:c r="C345" s="10" t="str">
        <x:v>I2-048-H-T076</x:v>
      </x:c>
      <x:c r="D345" s="10" t="str">
        <x:v>RUN_01</x:v>
      </x:c>
      <x:c r="E345" s="10" t="str">
        <x:v>ORIGINAL_LEDGER</x:v>
      </x:c>
      <x:c r="F345" s="10" t="str">
        <x:v>PASS</x:v>
      </x:c>
      <x:c r="G345" s="10" t="str">
        <x:v>NO_VERDICT</x:v>
      </x:c>
      <x:c r="H345" s="10" t="str">
        <x:v>INFRASTRUCTURE_FAILURE</x:v>
      </x:c>
      <x:c r="I345" s="10" t="str">
        <x:v>NOT_PARSED</x:v>
      </x:c>
      <x:c r="J345" s="10" t="str">
        <x:v>VALIDATOR_RESPONSE_RETRY_EXHAUSTED</x:v>
      </x:c>
      <x:c r="K345" s="10" t="str"/>
      <x:c r="L345" s="10" t="str">
        <x:v>full_repair_v2</x:v>
      </x:c>
      <x:c r="M345" s="10" t="n">
        <x:v>0</x:v>
      </x:c>
      <x:c r="N345" s="10" t="n">
        <x:v>0</x:v>
      </x:c>
      <x:c r="O345" s="10" t="n">
        <x:v>0</x:v>
      </x:c>
      <x:c r="P345" s="9" t="str">
        <x:f>'CaseReview'!U345</x:f>
        <x:v>PASS</x:v>
      </x:c>
      <x:c r="Q345" s="9" t="n">
        <x:f>IF(AND(T345=1,G345=P345),1,0)</x:f>
        <x:v>0</x:v>
      </x:c>
      <x:c r="R345" s="9" t="n">
        <x:f>IF(AND(T345=1,G345="PASS",P345="FAIL"),1,0)</x:f>
        <x:v>0</x:v>
      </x:c>
      <x:c r="S345" s="9" t="n">
        <x:f>IF(AND(T345=1,G345="FAIL",P345="PASS"),1,0)</x:f>
        <x:v>0</x:v>
      </x:c>
      <x:c r="T345" s="9" t="n">
        <x:v>0</x:v>
      </x:c>
      <x:c r="U345" s="9" t="n">
        <x:v>152</x:v>
      </x:c>
      <x:c r="V345" s="9" t="str"/>
    </x:row>
    <x:row r="346" ht="22" customHeight="1">
      <x:c r="A346" s="10" t="str">
        <x:v>V2_FALLBACK25</x:v>
      </x:c>
      <x:c r="B346" s="10" t="str">
        <x:v>I2-048</x:v>
      </x:c>
      <x:c r="C346" s="10" t="str">
        <x:v>I2-048-H-T077</x:v>
      </x:c>
      <x:c r="D346" s="10" t="str">
        <x:v>RUN_01</x:v>
      </x:c>
      <x:c r="E346" s="10" t="str">
        <x:v>ORIGINAL_LEDGER</x:v>
      </x:c>
      <x:c r="F346" s="10" t="str">
        <x:v>PASS</x:v>
      </x:c>
      <x:c r="G346" s="10" t="str">
        <x:v>NO_VERDICT</x:v>
      </x:c>
      <x:c r="H346" s="10" t="str">
        <x:v>INFRASTRUCTURE_FAILURE</x:v>
      </x:c>
      <x:c r="I346" s="10" t="str">
        <x:v>NOT_PARSED</x:v>
      </x:c>
      <x:c r="J346" s="10" t="str">
        <x:v>VALIDATOR_RESPONSE_RETRY_EXHAUSTED</x:v>
      </x:c>
      <x:c r="K346" s="10" t="str"/>
      <x:c r="L346" s="10" t="str">
        <x:v>full_repair_v2</x:v>
      </x:c>
      <x:c r="M346" s="10" t="n">
        <x:v>0</x:v>
      </x:c>
      <x:c r="N346" s="10" t="n">
        <x:v>0</x:v>
      </x:c>
      <x:c r="O346" s="10" t="n">
        <x:v>0</x:v>
      </x:c>
      <x:c r="P346" s="9" t="str">
        <x:f>'CaseReview'!U346</x:f>
        <x:v>PASS</x:v>
      </x:c>
      <x:c r="Q346" s="9" t="n">
        <x:f>IF(AND(T346=1,G346=P346),1,0)</x:f>
        <x:v>0</x:v>
      </x:c>
      <x:c r="R346" s="9" t="n">
        <x:f>IF(AND(T346=1,G346="PASS",P346="FAIL"),1,0)</x:f>
        <x:v>0</x:v>
      </x:c>
      <x:c r="S346" s="9" t="n">
        <x:f>IF(AND(T346=1,G346="FAIL",P346="PASS"),1,0)</x:f>
        <x:v>0</x:v>
      </x:c>
      <x:c r="T346" s="9" t="n">
        <x:v>0</x:v>
      </x:c>
      <x:c r="U346" s="9" t="n">
        <x:v>152</x:v>
      </x:c>
      <x:c r="V346" s="9" t="str"/>
    </x:row>
    <x:row r="347" ht="22" customHeight="1">
      <x:c r="A347" s="10" t="str">
        <x:v>V2_FALLBACK25</x:v>
      </x:c>
      <x:c r="B347" s="10" t="str">
        <x:v>I2-048</x:v>
      </x:c>
      <x:c r="C347" s="10" t="str">
        <x:v>I2-048-H-T078</x:v>
      </x:c>
      <x:c r="D347" s="10" t="str">
        <x:v>RUN_01</x:v>
      </x:c>
      <x:c r="E347" s="10" t="str">
        <x:v>ORIGINAL_LEDGER</x:v>
      </x:c>
      <x:c r="F347" s="10" t="str">
        <x:v>PASS</x:v>
      </x:c>
      <x:c r="G347" s="10" t="str">
        <x:v>NO_VERDICT</x:v>
      </x:c>
      <x:c r="H347" s="10" t="str">
        <x:v>INFRASTRUCTURE_FAILURE</x:v>
      </x:c>
      <x:c r="I347" s="10" t="str">
        <x:v>NOT_PARSED</x:v>
      </x:c>
      <x:c r="J347" s="10" t="str">
        <x:v>VALIDATOR_RESPONSE_RETRY_EXHAUSTED</x:v>
      </x:c>
      <x:c r="K347" s="10" t="str"/>
      <x:c r="L347" s="10" t="str">
        <x:v>full_repair_v2</x:v>
      </x:c>
      <x:c r="M347" s="10" t="n">
        <x:v>0</x:v>
      </x:c>
      <x:c r="N347" s="10" t="n">
        <x:v>0</x:v>
      </x:c>
      <x:c r="O347" s="10" t="n">
        <x:v>0</x:v>
      </x:c>
      <x:c r="P347" s="9" t="str">
        <x:f>'CaseReview'!U347</x:f>
        <x:v>PASS</x:v>
      </x:c>
      <x:c r="Q347" s="9" t="n">
        <x:f>IF(AND(T347=1,G347=P347),1,0)</x:f>
        <x:v>0</x:v>
      </x:c>
      <x:c r="R347" s="9" t="n">
        <x:f>IF(AND(T347=1,G347="PASS",P347="FAIL"),1,0)</x:f>
        <x:v>0</x:v>
      </x:c>
      <x:c r="S347" s="9" t="n">
        <x:f>IF(AND(T347=1,G347="FAIL",P347="PASS"),1,0)</x:f>
        <x:v>0</x:v>
      </x:c>
      <x:c r="T347" s="9" t="n">
        <x:v>0</x:v>
      </x:c>
      <x:c r="U347" s="9" t="n">
        <x:v>152</x:v>
      </x:c>
      <x:c r="V347" s="9" t="str"/>
    </x:row>
    <x:row r="348" ht="22" customHeight="1">
      <x:c r="A348" s="10" t="str">
        <x:v>V2_FALLBACK25</x:v>
      </x:c>
      <x:c r="B348" s="10" t="str">
        <x:v>I2-048</x:v>
      </x:c>
      <x:c r="C348" s="10" t="str">
        <x:v>I2-048-H-T079</x:v>
      </x:c>
      <x:c r="D348" s="10" t="str">
        <x:v>RUN_01</x:v>
      </x:c>
      <x:c r="E348" s="10" t="str">
        <x:v>ORIGINAL_LEDGER</x:v>
      </x:c>
      <x:c r="F348" s="10" t="str">
        <x:v>PASS</x:v>
      </x:c>
      <x:c r="G348" s="10" t="str">
        <x:v>NO_VERDICT</x:v>
      </x:c>
      <x:c r="H348" s="10" t="str">
        <x:v>INFRASTRUCTURE_FAILURE</x:v>
      </x:c>
      <x:c r="I348" s="10" t="str">
        <x:v>NOT_PARSED</x:v>
      </x:c>
      <x:c r="J348" s="10" t="str">
        <x:v>VALIDATOR_RESPONSE_RETRY_EXHAUSTED</x:v>
      </x:c>
      <x:c r="K348" s="10" t="str"/>
      <x:c r="L348" s="10" t="str">
        <x:v>full_repair_v2</x:v>
      </x:c>
      <x:c r="M348" s="10" t="n">
        <x:v>0</x:v>
      </x:c>
      <x:c r="N348" s="10" t="n">
        <x:v>0</x:v>
      </x:c>
      <x:c r="O348" s="10" t="n">
        <x:v>0</x:v>
      </x:c>
      <x:c r="P348" s="9" t="str">
        <x:f>'CaseReview'!U348</x:f>
        <x:v>PASS</x:v>
      </x:c>
      <x:c r="Q348" s="9" t="n">
        <x:f>IF(AND(T348=1,G348=P348),1,0)</x:f>
        <x:v>0</x:v>
      </x:c>
      <x:c r="R348" s="9" t="n">
        <x:f>IF(AND(T348=1,G348="PASS",P348="FAIL"),1,0)</x:f>
        <x:v>0</x:v>
      </x:c>
      <x:c r="S348" s="9" t="n">
        <x:f>IF(AND(T348=1,G348="FAIL",P348="PASS"),1,0)</x:f>
        <x:v>0</x:v>
      </x:c>
      <x:c r="T348" s="9" t="n">
        <x:v>0</x:v>
      </x:c>
      <x:c r="U348" s="9" t="n">
        <x:v>152</x:v>
      </x:c>
      <x:c r="V348" s="9" t="str"/>
    </x:row>
    <x:row r="349" ht="22" customHeight="1">
      <x:c r="A349" s="10" t="str">
        <x:v>V2_FALLBACK25</x:v>
      </x:c>
      <x:c r="B349" s="10" t="str">
        <x:v>I2-048</x:v>
      </x:c>
      <x:c r="C349" s="10" t="str">
        <x:v>I2-048-H-T080</x:v>
      </x:c>
      <x:c r="D349" s="10" t="str">
        <x:v>RUN_01</x:v>
      </x:c>
      <x:c r="E349" s="10" t="str">
        <x:v>ORIGINAL_LEDGER</x:v>
      </x:c>
      <x:c r="F349" s="10" t="str">
        <x:v>PASS</x:v>
      </x:c>
      <x:c r="G349" s="10" t="str">
        <x:v>NO_VERDICT</x:v>
      </x:c>
      <x:c r="H349" s="10" t="str">
        <x:v>INFRASTRUCTURE_FAILURE</x:v>
      </x:c>
      <x:c r="I349" s="10" t="str">
        <x:v>NOT_PARSED</x:v>
      </x:c>
      <x:c r="J349" s="10" t="str">
        <x:v>VALIDATOR_RESPONSE_RETRY_EXHAUSTED</x:v>
      </x:c>
      <x:c r="K349" s="10" t="str"/>
      <x:c r="L349" s="10" t="str">
        <x:v>full_repair_v2</x:v>
      </x:c>
      <x:c r="M349" s="10" t="n">
        <x:v>0</x:v>
      </x:c>
      <x:c r="N349" s="10" t="n">
        <x:v>0</x:v>
      </x:c>
      <x:c r="O349" s="10" t="n">
        <x:v>0</x:v>
      </x:c>
      <x:c r="P349" s="9" t="str">
        <x:f>'CaseReview'!U349</x:f>
        <x:v>PASS</x:v>
      </x:c>
      <x:c r="Q349" s="9" t="n">
        <x:f>IF(AND(T349=1,G349=P349),1,0)</x:f>
        <x:v>0</x:v>
      </x:c>
      <x:c r="R349" s="9" t="n">
        <x:f>IF(AND(T349=1,G349="PASS",P349="FAIL"),1,0)</x:f>
        <x:v>0</x:v>
      </x:c>
      <x:c r="S349" s="9" t="n">
        <x:f>IF(AND(T349=1,G349="FAIL",P349="PASS"),1,0)</x:f>
        <x:v>0</x:v>
      </x:c>
      <x:c r="T349" s="9" t="n">
        <x:v>0</x:v>
      </x:c>
      <x:c r="U349" s="9" t="n">
        <x:v>152</x:v>
      </x:c>
      <x:c r="V349" s="9" t="str"/>
    </x:row>
    <x:row r="350" ht="22" customHeight="1">
      <x:c r="A350" s="10" t="str">
        <x:v>V2_FALLBACK25</x:v>
      </x:c>
      <x:c r="B350" s="10" t="str">
        <x:v>I2-048</x:v>
      </x:c>
      <x:c r="C350" s="10" t="str">
        <x:v>I2-048-H-T081</x:v>
      </x:c>
      <x:c r="D350" s="10" t="str">
        <x:v>RUN_01</x:v>
      </x:c>
      <x:c r="E350" s="10" t="str">
        <x:v>ORIGINAL_LEDGER</x:v>
      </x:c>
      <x:c r="F350" s="10" t="str">
        <x:v>PASS</x:v>
      </x:c>
      <x:c r="G350" s="10" t="str">
        <x:v>NO_VERDICT</x:v>
      </x:c>
      <x:c r="H350" s="10" t="str">
        <x:v>INFRASTRUCTURE_FAILURE</x:v>
      </x:c>
      <x:c r="I350" s="10" t="str">
        <x:v>NOT_PARSED</x:v>
      </x:c>
      <x:c r="J350" s="10" t="str">
        <x:v>VALIDATOR_RESPONSE_RETRY_EXHAUSTED</x:v>
      </x:c>
      <x:c r="K350" s="10" t="str"/>
      <x:c r="L350" s="10" t="str">
        <x:v>full_repair_v2</x:v>
      </x:c>
      <x:c r="M350" s="10" t="n">
        <x:v>0</x:v>
      </x:c>
      <x:c r="N350" s="10" t="n">
        <x:v>0</x:v>
      </x:c>
      <x:c r="O350" s="10" t="n">
        <x:v>0</x:v>
      </x:c>
      <x:c r="P350" s="9" t="str">
        <x:f>'CaseReview'!U350</x:f>
        <x:v>PASS</x:v>
      </x:c>
      <x:c r="Q350" s="9" t="n">
        <x:f>IF(AND(T350=1,G350=P350),1,0)</x:f>
        <x:v>0</x:v>
      </x:c>
      <x:c r="R350" s="9" t="n">
        <x:f>IF(AND(T350=1,G350="PASS",P350="FAIL"),1,0)</x:f>
        <x:v>0</x:v>
      </x:c>
      <x:c r="S350" s="9" t="n">
        <x:f>IF(AND(T350=1,G350="FAIL",P350="PASS"),1,0)</x:f>
        <x:v>0</x:v>
      </x:c>
      <x:c r="T350" s="9" t="n">
        <x:v>0</x:v>
      </x:c>
      <x:c r="U350" s="9" t="n">
        <x:v>152</x:v>
      </x:c>
      <x:c r="V350" s="9" t="str"/>
    </x:row>
    <x:row r="351" ht="22" customHeight="1">
      <x:c r="A351" s="10" t="str">
        <x:v>V2_FALLBACK25</x:v>
      </x:c>
      <x:c r="B351" s="10" t="str">
        <x:v>I2-048</x:v>
      </x:c>
      <x:c r="C351" s="10" t="str">
        <x:v>I2-048-H-T082</x:v>
      </x:c>
      <x:c r="D351" s="10" t="str">
        <x:v>RUN_01</x:v>
      </x:c>
      <x:c r="E351" s="10" t="str">
        <x:v>ORIGINAL_LEDGER</x:v>
      </x:c>
      <x:c r="F351" s="10" t="str">
        <x:v>PASS</x:v>
      </x:c>
      <x:c r="G351" s="10" t="str">
        <x:v>NO_VERDICT</x:v>
      </x:c>
      <x:c r="H351" s="10" t="str">
        <x:v>INFRASTRUCTURE_FAILURE</x:v>
      </x:c>
      <x:c r="I351" s="10" t="str">
        <x:v>NOT_PARSED</x:v>
      </x:c>
      <x:c r="J351" s="10" t="str">
        <x:v>VALIDATOR_RESPONSE_RETRY_EXHAUSTED</x:v>
      </x:c>
      <x:c r="K351" s="10" t="str"/>
      <x:c r="L351" s="10" t="str">
        <x:v>full_repair_v2</x:v>
      </x:c>
      <x:c r="M351" s="10" t="n">
        <x:v>0</x:v>
      </x:c>
      <x:c r="N351" s="10" t="n">
        <x:v>0</x:v>
      </x:c>
      <x:c r="O351" s="10" t="n">
        <x:v>0</x:v>
      </x:c>
      <x:c r="P351" s="9" t="str">
        <x:f>'CaseReview'!U351</x:f>
        <x:v>PASS</x:v>
      </x:c>
      <x:c r="Q351" s="9" t="n">
        <x:f>IF(AND(T351=1,G351=P351),1,0)</x:f>
        <x:v>0</x:v>
      </x:c>
      <x:c r="R351" s="9" t="n">
        <x:f>IF(AND(T351=1,G351="PASS",P351="FAIL"),1,0)</x:f>
        <x:v>0</x:v>
      </x:c>
      <x:c r="S351" s="9" t="n">
        <x:f>IF(AND(T351=1,G351="FAIL",P351="PASS"),1,0)</x:f>
        <x:v>0</x:v>
      </x:c>
      <x:c r="T351" s="9" t="n">
        <x:v>0</x:v>
      </x:c>
      <x:c r="U351" s="9" t="n">
        <x:v>152</x:v>
      </x:c>
      <x:c r="V351" s="9" t="str"/>
    </x:row>
    <x:row r="352" ht="22" customHeight="1">
      <x:c r="A352" s="10" t="str">
        <x:v>V2_FALLBACK25</x:v>
      </x:c>
      <x:c r="B352" s="10" t="str">
        <x:v>I2-048</x:v>
      </x:c>
      <x:c r="C352" s="10" t="str">
        <x:v>I2-048-H-T083</x:v>
      </x:c>
      <x:c r="D352" s="10" t="str">
        <x:v>RUN_01</x:v>
      </x:c>
      <x:c r="E352" s="10" t="str">
        <x:v>ORIGINAL_LEDGER</x:v>
      </x:c>
      <x:c r="F352" s="10" t="str">
        <x:v>PASS</x:v>
      </x:c>
      <x:c r="G352" s="10" t="str">
        <x:v>NO_VERDICT</x:v>
      </x:c>
      <x:c r="H352" s="10" t="str">
        <x:v>INFRASTRUCTURE_FAILURE</x:v>
      </x:c>
      <x:c r="I352" s="10" t="str">
        <x:v>NOT_PARSED</x:v>
      </x:c>
      <x:c r="J352" s="10" t="str">
        <x:v>VALIDATOR_RESPONSE_RETRY_EXHAUSTED</x:v>
      </x:c>
      <x:c r="K352" s="10" t="str"/>
      <x:c r="L352" s="10" t="str">
        <x:v>full_repair_v2</x:v>
      </x:c>
      <x:c r="M352" s="10" t="n">
        <x:v>0</x:v>
      </x:c>
      <x:c r="N352" s="10" t="n">
        <x:v>0</x:v>
      </x:c>
      <x:c r="O352" s="10" t="n">
        <x:v>0</x:v>
      </x:c>
      <x:c r="P352" s="9" t="str">
        <x:f>'CaseReview'!U352</x:f>
        <x:v>PASS</x:v>
      </x:c>
      <x:c r="Q352" s="9" t="n">
        <x:f>IF(AND(T352=1,G352=P352),1,0)</x:f>
        <x:v>0</x:v>
      </x:c>
      <x:c r="R352" s="9" t="n">
        <x:f>IF(AND(T352=1,G352="PASS",P352="FAIL"),1,0)</x:f>
        <x:v>0</x:v>
      </x:c>
      <x:c r="S352" s="9" t="n">
        <x:f>IF(AND(T352=1,G352="FAIL",P352="PASS"),1,0)</x:f>
        <x:v>0</x:v>
      </x:c>
      <x:c r="T352" s="9" t="n">
        <x:v>0</x:v>
      </x:c>
      <x:c r="U352" s="9" t="n">
        <x:v>152</x:v>
      </x:c>
      <x:c r="V352" s="9" t="str"/>
    </x:row>
    <x:row r="353" ht="22" customHeight="1">
      <x:c r="A353" s="10" t="str">
        <x:v>V2_FALLBACK25</x:v>
      </x:c>
      <x:c r="B353" s="10" t="str">
        <x:v>I2-048</x:v>
      </x:c>
      <x:c r="C353" s="10" t="str">
        <x:v>I2-048-H-T084</x:v>
      </x:c>
      <x:c r="D353" s="10" t="str">
        <x:v>RUN_01</x:v>
      </x:c>
      <x:c r="E353" s="10" t="str">
        <x:v>ORIGINAL_LEDGER</x:v>
      </x:c>
      <x:c r="F353" s="10" t="str">
        <x:v>PASS</x:v>
      </x:c>
      <x:c r="G353" s="10" t="str">
        <x:v>NO_VERDICT</x:v>
      </x:c>
      <x:c r="H353" s="10" t="str">
        <x:v>INFRASTRUCTURE_FAILURE</x:v>
      </x:c>
      <x:c r="I353" s="10" t="str">
        <x:v>NOT_PARSED</x:v>
      </x:c>
      <x:c r="J353" s="10" t="str">
        <x:v>VALIDATOR_RESPONSE_RETRY_EXHAUSTED</x:v>
      </x:c>
      <x:c r="K353" s="10" t="str"/>
      <x:c r="L353" s="10" t="str">
        <x:v>full_repair_v2</x:v>
      </x:c>
      <x:c r="M353" s="10" t="n">
        <x:v>0</x:v>
      </x:c>
      <x:c r="N353" s="10" t="n">
        <x:v>0</x:v>
      </x:c>
      <x:c r="O353" s="10" t="n">
        <x:v>0</x:v>
      </x:c>
      <x:c r="P353" s="9" t="str">
        <x:f>'CaseReview'!U353</x:f>
        <x:v>PASS</x:v>
      </x:c>
      <x:c r="Q353" s="9" t="n">
        <x:f>IF(AND(T353=1,G353=P353),1,0)</x:f>
        <x:v>0</x:v>
      </x:c>
      <x:c r="R353" s="9" t="n">
        <x:f>IF(AND(T353=1,G353="PASS",P353="FAIL"),1,0)</x:f>
        <x:v>0</x:v>
      </x:c>
      <x:c r="S353" s="9" t="n">
        <x:f>IF(AND(T353=1,G353="FAIL",P353="PASS"),1,0)</x:f>
        <x:v>0</x:v>
      </x:c>
      <x:c r="T353" s="9" t="n">
        <x:v>0</x:v>
      </x:c>
      <x:c r="U353" s="9" t="n">
        <x:v>152</x:v>
      </x:c>
      <x:c r="V353" s="9" t="str"/>
    </x:row>
    <x:row r="354" ht="22" customHeight="1">
      <x:c r="A354" s="10" t="str">
        <x:v>V2_FALLBACK25</x:v>
      </x:c>
      <x:c r="B354" s="10" t="str">
        <x:v>I2-048</x:v>
      </x:c>
      <x:c r="C354" s="10" t="str">
        <x:v>I2-048-H-T085</x:v>
      </x:c>
      <x:c r="D354" s="10" t="str">
        <x:v>RUN_01</x:v>
      </x:c>
      <x:c r="E354" s="10" t="str">
        <x:v>ORIGINAL_LEDGER</x:v>
      </x:c>
      <x:c r="F354" s="10" t="str">
        <x:v>PASS</x:v>
      </x:c>
      <x:c r="G354" s="10" t="str">
        <x:v>NO_VERDICT</x:v>
      </x:c>
      <x:c r="H354" s="10" t="str">
        <x:v>INFRASTRUCTURE_FAILURE</x:v>
      </x:c>
      <x:c r="I354" s="10" t="str">
        <x:v>NOT_PARSED</x:v>
      </x:c>
      <x:c r="J354" s="10" t="str">
        <x:v>VALIDATOR_RESPONSE_RETRY_EXHAUSTED</x:v>
      </x:c>
      <x:c r="K354" s="10" t="str"/>
      <x:c r="L354" s="10" t="str">
        <x:v>full_repair_v2</x:v>
      </x:c>
      <x:c r="M354" s="10" t="n">
        <x:v>0</x:v>
      </x:c>
      <x:c r="N354" s="10" t="n">
        <x:v>0</x:v>
      </x:c>
      <x:c r="O354" s="10" t="n">
        <x:v>0</x:v>
      </x:c>
      <x:c r="P354" s="9" t="str">
        <x:f>'CaseReview'!U354</x:f>
        <x:v>PASS</x:v>
      </x:c>
      <x:c r="Q354" s="9" t="n">
        <x:f>IF(AND(T354=1,G354=P354),1,0)</x:f>
        <x:v>0</x:v>
      </x:c>
      <x:c r="R354" s="9" t="n">
        <x:f>IF(AND(T354=1,G354="PASS",P354="FAIL"),1,0)</x:f>
        <x:v>0</x:v>
      </x:c>
      <x:c r="S354" s="9" t="n">
        <x:f>IF(AND(T354=1,G354="FAIL",P354="PASS"),1,0)</x:f>
        <x:v>0</x:v>
      </x:c>
      <x:c r="T354" s="9" t="n">
        <x:v>0</x:v>
      </x:c>
      <x:c r="U354" s="9" t="n">
        <x:v>152</x:v>
      </x:c>
      <x:c r="V354" s="9" t="str"/>
    </x:row>
    <x:row r="355" ht="22" customHeight="1">
      <x:c r="A355" s="10" t="str">
        <x:v>V2_FALLBACK25</x:v>
      </x:c>
      <x:c r="B355" s="10" t="str">
        <x:v>I2-048</x:v>
      </x:c>
      <x:c r="C355" s="10" t="str">
        <x:v>I2-048-H-T086</x:v>
      </x:c>
      <x:c r="D355" s="10" t="str">
        <x:v>RUN_01</x:v>
      </x:c>
      <x:c r="E355" s="10" t="str">
        <x:v>ORIGINAL_LEDGER</x:v>
      </x:c>
      <x:c r="F355" s="10" t="str">
        <x:v>PASS</x:v>
      </x:c>
      <x:c r="G355" s="10" t="str">
        <x:v>NO_VERDICT</x:v>
      </x:c>
      <x:c r="H355" s="10" t="str">
        <x:v>INFRASTRUCTURE_FAILURE</x:v>
      </x:c>
      <x:c r="I355" s="10" t="str">
        <x:v>NOT_PARSED</x:v>
      </x:c>
      <x:c r="J355" s="10" t="str">
        <x:v>VALIDATOR_RESPONSE_RETRY_EXHAUSTED</x:v>
      </x:c>
      <x:c r="K355" s="10" t="str"/>
      <x:c r="L355" s="10" t="str">
        <x:v>full_repair_v2</x:v>
      </x:c>
      <x:c r="M355" s="10" t="n">
        <x:v>0</x:v>
      </x:c>
      <x:c r="N355" s="10" t="n">
        <x:v>0</x:v>
      </x:c>
      <x:c r="O355" s="10" t="n">
        <x:v>0</x:v>
      </x:c>
      <x:c r="P355" s="9" t="str">
        <x:f>'CaseReview'!U355</x:f>
        <x:v>PASS</x:v>
      </x:c>
      <x:c r="Q355" s="9" t="n">
        <x:f>IF(AND(T355=1,G355=P355),1,0)</x:f>
        <x:v>0</x:v>
      </x:c>
      <x:c r="R355" s="9" t="n">
        <x:f>IF(AND(T355=1,G355="PASS",P355="FAIL"),1,0)</x:f>
        <x:v>0</x:v>
      </x:c>
      <x:c r="S355" s="9" t="n">
        <x:f>IF(AND(T355=1,G355="FAIL",P355="PASS"),1,0)</x:f>
        <x:v>0</x:v>
      </x:c>
      <x:c r="T355" s="9" t="n">
        <x:v>0</x:v>
      </x:c>
      <x:c r="U355" s="9" t="n">
        <x:v>152</x:v>
      </x:c>
      <x:c r="V355" s="9" t="str"/>
    </x:row>
    <x:row r="356" ht="22" customHeight="1">
      <x:c r="A356" s="10" t="str">
        <x:v>V2_FALLBACK25</x:v>
      </x:c>
      <x:c r="B356" s="10" t="str">
        <x:v>I2-048</x:v>
      </x:c>
      <x:c r="C356" s="10" t="str">
        <x:v>I2-048-H-T087</x:v>
      </x:c>
      <x:c r="D356" s="10" t="str">
        <x:v>RUN_01</x:v>
      </x:c>
      <x:c r="E356" s="10" t="str">
        <x:v>ORIGINAL_LEDGER</x:v>
      </x:c>
      <x:c r="F356" s="10" t="str">
        <x:v>PASS</x:v>
      </x:c>
      <x:c r="G356" s="10" t="str">
        <x:v>NO_VERDICT</x:v>
      </x:c>
      <x:c r="H356" s="10" t="str">
        <x:v>INFRASTRUCTURE_FAILURE</x:v>
      </x:c>
      <x:c r="I356" s="10" t="str">
        <x:v>NOT_PARSED</x:v>
      </x:c>
      <x:c r="J356" s="10" t="str">
        <x:v>VALIDATOR_RESPONSE_RETRY_EXHAUSTED</x:v>
      </x:c>
      <x:c r="K356" s="10" t="str"/>
      <x:c r="L356" s="10" t="str">
        <x:v>full_repair_v2</x:v>
      </x:c>
      <x:c r="M356" s="10" t="n">
        <x:v>0</x:v>
      </x:c>
      <x:c r="N356" s="10" t="n">
        <x:v>0</x:v>
      </x:c>
      <x:c r="O356" s="10" t="n">
        <x:v>0</x:v>
      </x:c>
      <x:c r="P356" s="9" t="str">
        <x:f>'CaseReview'!U356</x:f>
        <x:v>PASS</x:v>
      </x:c>
      <x:c r="Q356" s="9" t="n">
        <x:f>IF(AND(T356=1,G356=P356),1,0)</x:f>
        <x:v>0</x:v>
      </x:c>
      <x:c r="R356" s="9" t="n">
        <x:f>IF(AND(T356=1,G356="PASS",P356="FAIL"),1,0)</x:f>
        <x:v>0</x:v>
      </x:c>
      <x:c r="S356" s="9" t="n">
        <x:f>IF(AND(T356=1,G356="FAIL",P356="PASS"),1,0)</x:f>
        <x:v>0</x:v>
      </x:c>
      <x:c r="T356" s="9" t="n">
        <x:v>0</x:v>
      </x:c>
      <x:c r="U356" s="9" t="n">
        <x:v>152</x:v>
      </x:c>
      <x:c r="V356" s="9" t="str"/>
    </x:row>
    <x:row r="357" ht="22" customHeight="1">
      <x:c r="A357" s="10" t="str">
        <x:v>V2_FALLBACK25</x:v>
      </x:c>
      <x:c r="B357" s="10" t="str">
        <x:v>I2-048</x:v>
      </x:c>
      <x:c r="C357" s="10" t="str">
        <x:v>I2-048-H-T088</x:v>
      </x:c>
      <x:c r="D357" s="10" t="str">
        <x:v>RUN_01</x:v>
      </x:c>
      <x:c r="E357" s="10" t="str">
        <x:v>ORIGINAL_LEDGER</x:v>
      </x:c>
      <x:c r="F357" s="10" t="str">
        <x:v>PASS</x:v>
      </x:c>
      <x:c r="G357" s="10" t="str">
        <x:v>NO_VERDICT</x:v>
      </x:c>
      <x:c r="H357" s="10" t="str">
        <x:v>INFRASTRUCTURE_FAILURE</x:v>
      </x:c>
      <x:c r="I357" s="10" t="str">
        <x:v>NOT_PARSED</x:v>
      </x:c>
      <x:c r="J357" s="10" t="str">
        <x:v>VALIDATOR_RESPONSE_RETRY_EXHAUSTED</x:v>
      </x:c>
      <x:c r="K357" s="10" t="str"/>
      <x:c r="L357" s="10" t="str">
        <x:v>full_repair_v2</x:v>
      </x:c>
      <x:c r="M357" s="10" t="n">
        <x:v>0</x:v>
      </x:c>
      <x:c r="N357" s="10" t="n">
        <x:v>0</x:v>
      </x:c>
      <x:c r="O357" s="10" t="n">
        <x:v>0</x:v>
      </x:c>
      <x:c r="P357" s="9" t="str">
        <x:f>'CaseReview'!U357</x:f>
        <x:v>PASS</x:v>
      </x:c>
      <x:c r="Q357" s="9" t="n">
        <x:f>IF(AND(T357=1,G357=P357),1,0)</x:f>
        <x:v>0</x:v>
      </x:c>
      <x:c r="R357" s="9" t="n">
        <x:f>IF(AND(T357=1,G357="PASS",P357="FAIL"),1,0)</x:f>
        <x:v>0</x:v>
      </x:c>
      <x:c r="S357" s="9" t="n">
        <x:f>IF(AND(T357=1,G357="FAIL",P357="PASS"),1,0)</x:f>
        <x:v>0</x:v>
      </x:c>
      <x:c r="T357" s="9" t="n">
        <x:v>0</x:v>
      </x:c>
      <x:c r="U357" s="9" t="n">
        <x:v>152</x:v>
      </x:c>
      <x:c r="V357" s="9" t="str"/>
    </x:row>
    <x:row r="358" ht="22" customHeight="1">
      <x:c r="A358" s="10" t="str">
        <x:v>V2_FALLBACK25</x:v>
      </x:c>
      <x:c r="B358" s="10" t="str">
        <x:v>I2-048</x:v>
      </x:c>
      <x:c r="C358" s="10" t="str">
        <x:v>I2-048-H-T089</x:v>
      </x:c>
      <x:c r="D358" s="10" t="str">
        <x:v>RUN_01</x:v>
      </x:c>
      <x:c r="E358" s="10" t="str">
        <x:v>ORIGINAL_LEDGER</x:v>
      </x:c>
      <x:c r="F358" s="10" t="str">
        <x:v>PASS</x:v>
      </x:c>
      <x:c r="G358" s="10" t="str">
        <x:v>NO_VERDICT</x:v>
      </x:c>
      <x:c r="H358" s="10" t="str">
        <x:v>INFRASTRUCTURE_FAILURE</x:v>
      </x:c>
      <x:c r="I358" s="10" t="str">
        <x:v>NOT_PARSED</x:v>
      </x:c>
      <x:c r="J358" s="10" t="str">
        <x:v>VALIDATOR_RESPONSE_RETRY_EXHAUSTED</x:v>
      </x:c>
      <x:c r="K358" s="10" t="str"/>
      <x:c r="L358" s="10" t="str">
        <x:v>full_repair_v2</x:v>
      </x:c>
      <x:c r="M358" s="10" t="n">
        <x:v>0</x:v>
      </x:c>
      <x:c r="N358" s="10" t="n">
        <x:v>0</x:v>
      </x:c>
      <x:c r="O358" s="10" t="n">
        <x:v>0</x:v>
      </x:c>
      <x:c r="P358" s="9" t="str">
        <x:f>'CaseReview'!U358</x:f>
        <x:v>PASS</x:v>
      </x:c>
      <x:c r="Q358" s="9" t="n">
        <x:f>IF(AND(T358=1,G358=P358),1,0)</x:f>
        <x:v>0</x:v>
      </x:c>
      <x:c r="R358" s="9" t="n">
        <x:f>IF(AND(T358=1,G358="PASS",P358="FAIL"),1,0)</x:f>
        <x:v>0</x:v>
      </x:c>
      <x:c r="S358" s="9" t="n">
        <x:f>IF(AND(T358=1,G358="FAIL",P358="PASS"),1,0)</x:f>
        <x:v>0</x:v>
      </x:c>
      <x:c r="T358" s="9" t="n">
        <x:v>0</x:v>
      </x:c>
      <x:c r="U358" s="9" t="n">
        <x:v>152</x:v>
      </x:c>
      <x:c r="V358" s="9" t="str"/>
    </x:row>
    <x:row r="359" ht="22" customHeight="1">
      <x:c r="A359" s="10" t="str">
        <x:v>V2_FALLBACK25</x:v>
      </x:c>
      <x:c r="B359" s="10" t="str">
        <x:v>I2-048</x:v>
      </x:c>
      <x:c r="C359" s="10" t="str">
        <x:v>I2-048-H-T090</x:v>
      </x:c>
      <x:c r="D359" s="10" t="str">
        <x:v>RUN_01</x:v>
      </x:c>
      <x:c r="E359" s="10" t="str">
        <x:v>ORIGINAL_LEDGER</x:v>
      </x:c>
      <x:c r="F359" s="10" t="str">
        <x:v>PASS</x:v>
      </x:c>
      <x:c r="G359" s="10" t="str">
        <x:v>NO_VERDICT</x:v>
      </x:c>
      <x:c r="H359" s="10" t="str">
        <x:v>INFRASTRUCTURE_FAILURE</x:v>
      </x:c>
      <x:c r="I359" s="10" t="str">
        <x:v>NOT_PARSED</x:v>
      </x:c>
      <x:c r="J359" s="10" t="str">
        <x:v>VALIDATOR_RESPONSE_RETRY_EXHAUSTED</x:v>
      </x:c>
      <x:c r="K359" s="10" t="str"/>
      <x:c r="L359" s="10" t="str">
        <x:v>full_repair_v2</x:v>
      </x:c>
      <x:c r="M359" s="10" t="n">
        <x:v>0</x:v>
      </x:c>
      <x:c r="N359" s="10" t="n">
        <x:v>0</x:v>
      </x:c>
      <x:c r="O359" s="10" t="n">
        <x:v>0</x:v>
      </x:c>
      <x:c r="P359" s="9" t="str">
        <x:f>'CaseReview'!U359</x:f>
        <x:v>PASS</x:v>
      </x:c>
      <x:c r="Q359" s="9" t="n">
        <x:f>IF(AND(T359=1,G359=P359),1,0)</x:f>
        <x:v>0</x:v>
      </x:c>
      <x:c r="R359" s="9" t="n">
        <x:f>IF(AND(T359=1,G359="PASS",P359="FAIL"),1,0)</x:f>
        <x:v>0</x:v>
      </x:c>
      <x:c r="S359" s="9" t="n">
        <x:f>IF(AND(T359=1,G359="FAIL",P359="PASS"),1,0)</x:f>
        <x:v>0</x:v>
      </x:c>
      <x:c r="T359" s="9" t="n">
        <x:v>0</x:v>
      </x:c>
      <x:c r="U359" s="9" t="n">
        <x:v>152</x:v>
      </x:c>
      <x:c r="V359" s="9" t="str"/>
    </x:row>
    <x:row r="360" ht="22" customHeight="1">
      <x:c r="A360" s="10" t="str">
        <x:v>V2_FALLBACK25</x:v>
      </x:c>
      <x:c r="B360" s="10" t="str">
        <x:v>I2-048</x:v>
      </x:c>
      <x:c r="C360" s="10" t="str">
        <x:v>I2-048-H-T091</x:v>
      </x:c>
      <x:c r="D360" s="10" t="str">
        <x:v>RUN_01</x:v>
      </x:c>
      <x:c r="E360" s="10" t="str">
        <x:v>ORIGINAL_LEDGER</x:v>
      </x:c>
      <x:c r="F360" s="10" t="str">
        <x:v>PASS</x:v>
      </x:c>
      <x:c r="G360" s="10" t="str">
        <x:v>NO_VERDICT</x:v>
      </x:c>
      <x:c r="H360" s="10" t="str">
        <x:v>INFRASTRUCTURE_FAILURE</x:v>
      </x:c>
      <x:c r="I360" s="10" t="str">
        <x:v>NOT_PARSED</x:v>
      </x:c>
      <x:c r="J360" s="10" t="str">
        <x:v>VALIDATOR_RESPONSE_RETRY_EXHAUSTED</x:v>
      </x:c>
      <x:c r="K360" s="10" t="str"/>
      <x:c r="L360" s="10" t="str">
        <x:v>full_repair_v2</x:v>
      </x:c>
      <x:c r="M360" s="10" t="n">
        <x:v>0</x:v>
      </x:c>
      <x:c r="N360" s="10" t="n">
        <x:v>0</x:v>
      </x:c>
      <x:c r="O360" s="10" t="n">
        <x:v>0</x:v>
      </x:c>
      <x:c r="P360" s="9" t="str">
        <x:f>'CaseReview'!U360</x:f>
        <x:v>PASS</x:v>
      </x:c>
      <x:c r="Q360" s="9" t="n">
        <x:f>IF(AND(T360=1,G360=P360),1,0)</x:f>
        <x:v>0</x:v>
      </x:c>
      <x:c r="R360" s="9" t="n">
        <x:f>IF(AND(T360=1,G360="PASS",P360="FAIL"),1,0)</x:f>
        <x:v>0</x:v>
      </x:c>
      <x:c r="S360" s="9" t="n">
        <x:f>IF(AND(T360=1,G360="FAIL",P360="PASS"),1,0)</x:f>
        <x:v>0</x:v>
      </x:c>
      <x:c r="T360" s="9" t="n">
        <x:v>0</x:v>
      </x:c>
      <x:c r="U360" s="9" t="n">
        <x:v>152</x:v>
      </x:c>
      <x:c r="V360" s="9" t="str"/>
    </x:row>
    <x:row r="361" ht="22" customHeight="1">
      <x:c r="A361" s="10" t="str">
        <x:v>V2_FALLBACK25</x:v>
      </x:c>
      <x:c r="B361" s="10" t="str">
        <x:v>I2-048</x:v>
      </x:c>
      <x:c r="C361" s="10" t="str">
        <x:v>I2-048-H-T092</x:v>
      </x:c>
      <x:c r="D361" s="10" t="str">
        <x:v>RUN_01</x:v>
      </x:c>
      <x:c r="E361" s="10" t="str">
        <x:v>ORIGINAL_LEDGER</x:v>
      </x:c>
      <x:c r="F361" s="10" t="str">
        <x:v>PASS</x:v>
      </x:c>
      <x:c r="G361" s="10" t="str">
        <x:v>NO_VERDICT</x:v>
      </x:c>
      <x:c r="H361" s="10" t="str">
        <x:v>INFRASTRUCTURE_FAILURE</x:v>
      </x:c>
      <x:c r="I361" s="10" t="str">
        <x:v>NOT_PARSED</x:v>
      </x:c>
      <x:c r="J361" s="10" t="str">
        <x:v>VALIDATOR_RESPONSE_RETRY_EXHAUSTED</x:v>
      </x:c>
      <x:c r="K361" s="10" t="str"/>
      <x:c r="L361" s="10" t="str">
        <x:v>full_repair_v2</x:v>
      </x:c>
      <x:c r="M361" s="10" t="n">
        <x:v>0</x:v>
      </x:c>
      <x:c r="N361" s="10" t="n">
        <x:v>0</x:v>
      </x:c>
      <x:c r="O361" s="10" t="n">
        <x:v>0</x:v>
      </x:c>
      <x:c r="P361" s="9" t="str">
        <x:f>'CaseReview'!U361</x:f>
        <x:v>PASS</x:v>
      </x:c>
      <x:c r="Q361" s="9" t="n">
        <x:f>IF(AND(T361=1,G361=P361),1,0)</x:f>
        <x:v>0</x:v>
      </x:c>
      <x:c r="R361" s="9" t="n">
        <x:f>IF(AND(T361=1,G361="PASS",P361="FAIL"),1,0)</x:f>
        <x:v>0</x:v>
      </x:c>
      <x:c r="S361" s="9" t="n">
        <x:f>IF(AND(T361=1,G361="FAIL",P361="PASS"),1,0)</x:f>
        <x:v>0</x:v>
      </x:c>
      <x:c r="T361" s="9" t="n">
        <x:v>0</x:v>
      </x:c>
      <x:c r="U361" s="9" t="n">
        <x:v>152</x:v>
      </x:c>
      <x:c r="V361" s="9" t="str"/>
    </x:row>
    <x:row r="362" ht="22" customHeight="1">
      <x:c r="A362" s="10" t="str">
        <x:v>V2_FALLBACK25</x:v>
      </x:c>
      <x:c r="B362" s="10" t="str">
        <x:v>I2-048</x:v>
      </x:c>
      <x:c r="C362" s="10" t="str">
        <x:v>I2-048-H-T093</x:v>
      </x:c>
      <x:c r="D362" s="10" t="str">
        <x:v>RUN_01</x:v>
      </x:c>
      <x:c r="E362" s="10" t="str">
        <x:v>ORIGINAL_LEDGER</x:v>
      </x:c>
      <x:c r="F362" s="10" t="str">
        <x:v>PASS</x:v>
      </x:c>
      <x:c r="G362" s="10" t="str">
        <x:v>NO_VERDICT</x:v>
      </x:c>
      <x:c r="H362" s="10" t="str">
        <x:v>INFRASTRUCTURE_FAILURE</x:v>
      </x:c>
      <x:c r="I362" s="10" t="str">
        <x:v>NOT_PARSED</x:v>
      </x:c>
      <x:c r="J362" s="10" t="str">
        <x:v>VALIDATOR_RESPONSE_RETRY_EXHAUSTED</x:v>
      </x:c>
      <x:c r="K362" s="10" t="str"/>
      <x:c r="L362" s="10" t="str">
        <x:v>full_repair_v2</x:v>
      </x:c>
      <x:c r="M362" s="10" t="n">
        <x:v>0</x:v>
      </x:c>
      <x:c r="N362" s="10" t="n">
        <x:v>0</x:v>
      </x:c>
      <x:c r="O362" s="10" t="n">
        <x:v>0</x:v>
      </x:c>
      <x:c r="P362" s="9" t="str">
        <x:f>'CaseReview'!U362</x:f>
        <x:v>PASS</x:v>
      </x:c>
      <x:c r="Q362" s="9" t="n">
        <x:f>IF(AND(T362=1,G362=P362),1,0)</x:f>
        <x:v>0</x:v>
      </x:c>
      <x:c r="R362" s="9" t="n">
        <x:f>IF(AND(T362=1,G362="PASS",P362="FAIL"),1,0)</x:f>
        <x:v>0</x:v>
      </x:c>
      <x:c r="S362" s="9" t="n">
        <x:f>IF(AND(T362=1,G362="FAIL",P362="PASS"),1,0)</x:f>
        <x:v>0</x:v>
      </x:c>
      <x:c r="T362" s="9" t="n">
        <x:v>0</x:v>
      </x:c>
      <x:c r="U362" s="9" t="n">
        <x:v>152</x:v>
      </x:c>
      <x:c r="V362" s="9" t="str"/>
    </x:row>
    <x:row r="363" ht="22" customHeight="1">
      <x:c r="A363" s="10" t="str">
        <x:v>V2_FALLBACK25</x:v>
      </x:c>
      <x:c r="B363" s="10" t="str">
        <x:v>I2-048</x:v>
      </x:c>
      <x:c r="C363" s="10" t="str">
        <x:v>I2-048-H-T094</x:v>
      </x:c>
      <x:c r="D363" s="10" t="str">
        <x:v>RUN_01</x:v>
      </x:c>
      <x:c r="E363" s="10" t="str">
        <x:v>ORIGINAL_LEDGER</x:v>
      </x:c>
      <x:c r="F363" s="10" t="str">
        <x:v>PASS</x:v>
      </x:c>
      <x:c r="G363" s="10" t="str">
        <x:v>NO_VERDICT</x:v>
      </x:c>
      <x:c r="H363" s="10" t="str">
        <x:v>INFRASTRUCTURE_FAILURE</x:v>
      </x:c>
      <x:c r="I363" s="10" t="str">
        <x:v>NOT_PARSED</x:v>
      </x:c>
      <x:c r="J363" s="10" t="str">
        <x:v>VALIDATOR_RESPONSE_RETRY_EXHAUSTED</x:v>
      </x:c>
      <x:c r="K363" s="10" t="str"/>
      <x:c r="L363" s="10" t="str">
        <x:v>full_repair_v2</x:v>
      </x:c>
      <x:c r="M363" s="10" t="n">
        <x:v>0</x:v>
      </x:c>
      <x:c r="N363" s="10" t="n">
        <x:v>0</x:v>
      </x:c>
      <x:c r="O363" s="10" t="n">
        <x:v>0</x:v>
      </x:c>
      <x:c r="P363" s="9" t="str">
        <x:f>'CaseReview'!U363</x:f>
        <x:v>PASS</x:v>
      </x:c>
      <x:c r="Q363" s="9" t="n">
        <x:f>IF(AND(T363=1,G363=P363),1,0)</x:f>
        <x:v>0</x:v>
      </x:c>
      <x:c r="R363" s="9" t="n">
        <x:f>IF(AND(T363=1,G363="PASS",P363="FAIL"),1,0)</x:f>
        <x:v>0</x:v>
      </x:c>
      <x:c r="S363" s="9" t="n">
        <x:f>IF(AND(T363=1,G363="FAIL",P363="PASS"),1,0)</x:f>
        <x:v>0</x:v>
      </x:c>
      <x:c r="T363" s="9" t="n">
        <x:v>0</x:v>
      </x:c>
      <x:c r="U363" s="9" t="n">
        <x:v>152</x:v>
      </x:c>
      <x:c r="V363" s="9" t="str"/>
    </x:row>
    <x:row r="364" ht="22" customHeight="1">
      <x:c r="A364" s="10" t="str">
        <x:v>V2_FALLBACK25</x:v>
      </x:c>
      <x:c r="B364" s="10" t="str">
        <x:v>I2-048</x:v>
      </x:c>
      <x:c r="C364" s="10" t="str">
        <x:v>I2-048-H-T095</x:v>
      </x:c>
      <x:c r="D364" s="10" t="str">
        <x:v>RUN_01</x:v>
      </x:c>
      <x:c r="E364" s="10" t="str">
        <x:v>ORIGINAL_LEDGER</x:v>
      </x:c>
      <x:c r="F364" s="10" t="str">
        <x:v>PASS</x:v>
      </x:c>
      <x:c r="G364" s="10" t="str">
        <x:v>NO_VERDICT</x:v>
      </x:c>
      <x:c r="H364" s="10" t="str">
        <x:v>INFRASTRUCTURE_FAILURE</x:v>
      </x:c>
      <x:c r="I364" s="10" t="str">
        <x:v>NOT_PARSED</x:v>
      </x:c>
      <x:c r="J364" s="10" t="str">
        <x:v>VALIDATOR_RESPONSE_RETRY_EXHAUSTED</x:v>
      </x:c>
      <x:c r="K364" s="10" t="str"/>
      <x:c r="L364" s="10" t="str">
        <x:v>full_repair_v2</x:v>
      </x:c>
      <x:c r="M364" s="10" t="n">
        <x:v>0</x:v>
      </x:c>
      <x:c r="N364" s="10" t="n">
        <x:v>0</x:v>
      </x:c>
      <x:c r="O364" s="10" t="n">
        <x:v>0</x:v>
      </x:c>
      <x:c r="P364" s="9" t="str">
        <x:f>'CaseReview'!U364</x:f>
        <x:v>PASS</x:v>
      </x:c>
      <x:c r="Q364" s="9" t="n">
        <x:f>IF(AND(T364=1,G364=P364),1,0)</x:f>
        <x:v>0</x:v>
      </x:c>
      <x:c r="R364" s="9" t="n">
        <x:f>IF(AND(T364=1,G364="PASS",P364="FAIL"),1,0)</x:f>
        <x:v>0</x:v>
      </x:c>
      <x:c r="S364" s="9" t="n">
        <x:f>IF(AND(T364=1,G364="FAIL",P364="PASS"),1,0)</x:f>
        <x:v>0</x:v>
      </x:c>
      <x:c r="T364" s="9" t="n">
        <x:v>0</x:v>
      </x:c>
      <x:c r="U364" s="9" t="n">
        <x:v>152</x:v>
      </x:c>
      <x:c r="V364" s="9" t="str"/>
    </x:row>
    <x:row r="365" ht="22" customHeight="1">
      <x:c r="A365" s="10" t="str">
        <x:v>V2_FALLBACK25</x:v>
      </x:c>
      <x:c r="B365" s="10" t="str">
        <x:v>I2-048</x:v>
      </x:c>
      <x:c r="C365" s="10" t="str">
        <x:v>I2-048-H-T096</x:v>
      </x:c>
      <x:c r="D365" s="10" t="str">
        <x:v>RUN_01</x:v>
      </x:c>
      <x:c r="E365" s="10" t="str">
        <x:v>ORIGINAL_LEDGER</x:v>
      </x:c>
      <x:c r="F365" s="10" t="str">
        <x:v>PASS</x:v>
      </x:c>
      <x:c r="G365" s="10" t="str">
        <x:v>NO_VERDICT</x:v>
      </x:c>
      <x:c r="H365" s="10" t="str">
        <x:v>INFRASTRUCTURE_FAILURE</x:v>
      </x:c>
      <x:c r="I365" s="10" t="str">
        <x:v>NOT_PARSED</x:v>
      </x:c>
      <x:c r="J365" s="10" t="str">
        <x:v>VALIDATOR_RESPONSE_RETRY_EXHAUSTED</x:v>
      </x:c>
      <x:c r="K365" s="10" t="str"/>
      <x:c r="L365" s="10" t="str">
        <x:v>full_repair_v2</x:v>
      </x:c>
      <x:c r="M365" s="10" t="n">
        <x:v>0</x:v>
      </x:c>
      <x:c r="N365" s="10" t="n">
        <x:v>0</x:v>
      </x:c>
      <x:c r="O365" s="10" t="n">
        <x:v>0</x:v>
      </x:c>
      <x:c r="P365" s="9" t="str">
        <x:f>'CaseReview'!U365</x:f>
        <x:v>PASS</x:v>
      </x:c>
      <x:c r="Q365" s="9" t="n">
        <x:f>IF(AND(T365=1,G365=P365),1,0)</x:f>
        <x:v>0</x:v>
      </x:c>
      <x:c r="R365" s="9" t="n">
        <x:f>IF(AND(T365=1,G365="PASS",P365="FAIL"),1,0)</x:f>
        <x:v>0</x:v>
      </x:c>
      <x:c r="S365" s="9" t="n">
        <x:f>IF(AND(T365=1,G365="FAIL",P365="PASS"),1,0)</x:f>
        <x:v>0</x:v>
      </x:c>
      <x:c r="T365" s="9" t="n">
        <x:v>0</x:v>
      </x:c>
      <x:c r="U365" s="9" t="n">
        <x:v>152</x:v>
      </x:c>
      <x:c r="V365" s="9" t="str"/>
    </x:row>
    <x:row r="366" ht="22" customHeight="1">
      <x:c r="A366" s="10" t="str">
        <x:v>V2_FALLBACK25</x:v>
      </x:c>
      <x:c r="B366" s="10" t="str">
        <x:v>I2-048</x:v>
      </x:c>
      <x:c r="C366" s="10" t="str">
        <x:v>I2-048-H-T097</x:v>
      </x:c>
      <x:c r="D366" s="10" t="str">
        <x:v>RUN_01</x:v>
      </x:c>
      <x:c r="E366" s="10" t="str">
        <x:v>ORIGINAL_LEDGER</x:v>
      </x:c>
      <x:c r="F366" s="10" t="str">
        <x:v>PASS</x:v>
      </x:c>
      <x:c r="G366" s="10" t="str">
        <x:v>NO_VERDICT</x:v>
      </x:c>
      <x:c r="H366" s="10" t="str">
        <x:v>INFRASTRUCTURE_FAILURE</x:v>
      </x:c>
      <x:c r="I366" s="10" t="str">
        <x:v>NOT_PARSED</x:v>
      </x:c>
      <x:c r="J366" s="10" t="str">
        <x:v>VALIDATOR_RESPONSE_RETRY_EXHAUSTED</x:v>
      </x:c>
      <x:c r="K366" s="10" t="str"/>
      <x:c r="L366" s="10" t="str">
        <x:v>full_repair_v2</x:v>
      </x:c>
      <x:c r="M366" s="10" t="n">
        <x:v>0</x:v>
      </x:c>
      <x:c r="N366" s="10" t="n">
        <x:v>0</x:v>
      </x:c>
      <x:c r="O366" s="10" t="n">
        <x:v>0</x:v>
      </x:c>
      <x:c r="P366" s="9" t="str">
        <x:f>'CaseReview'!U366</x:f>
        <x:v>PASS</x:v>
      </x:c>
      <x:c r="Q366" s="9" t="n">
        <x:f>IF(AND(T366=1,G366=P366),1,0)</x:f>
        <x:v>0</x:v>
      </x:c>
      <x:c r="R366" s="9" t="n">
        <x:f>IF(AND(T366=1,G366="PASS",P366="FAIL"),1,0)</x:f>
        <x:v>0</x:v>
      </x:c>
      <x:c r="S366" s="9" t="n">
        <x:f>IF(AND(T366=1,G366="FAIL",P366="PASS"),1,0)</x:f>
        <x:v>0</x:v>
      </x:c>
      <x:c r="T366" s="9" t="n">
        <x:v>0</x:v>
      </x:c>
      <x:c r="U366" s="9" t="n">
        <x:v>152</x:v>
      </x:c>
      <x:c r="V366" s="9" t="str"/>
    </x:row>
    <x:row r="367" ht="22" customHeight="1">
      <x:c r="A367" s="10" t="str">
        <x:v>V2_FALLBACK25</x:v>
      </x:c>
      <x:c r="B367" s="10" t="str">
        <x:v>I2-048</x:v>
      </x:c>
      <x:c r="C367" s="10" t="str">
        <x:v>I2-048-H-T098</x:v>
      </x:c>
      <x:c r="D367" s="10" t="str">
        <x:v>RUN_01</x:v>
      </x:c>
      <x:c r="E367" s="10" t="str">
        <x:v>ORIGINAL_LEDGER</x:v>
      </x:c>
      <x:c r="F367" s="10" t="str">
        <x:v>PASS</x:v>
      </x:c>
      <x:c r="G367" s="10" t="str">
        <x:v>NO_VERDICT</x:v>
      </x:c>
      <x:c r="H367" s="10" t="str">
        <x:v>INFRASTRUCTURE_FAILURE</x:v>
      </x:c>
      <x:c r="I367" s="10" t="str">
        <x:v>NOT_PARSED</x:v>
      </x:c>
      <x:c r="J367" s="10" t="str">
        <x:v>VALIDATOR_RESPONSE_RETRY_EXHAUSTED</x:v>
      </x:c>
      <x:c r="K367" s="10" t="str"/>
      <x:c r="L367" s="10" t="str">
        <x:v>full_repair_v2</x:v>
      </x:c>
      <x:c r="M367" s="10" t="n">
        <x:v>0</x:v>
      </x:c>
      <x:c r="N367" s="10" t="n">
        <x:v>0</x:v>
      </x:c>
      <x:c r="O367" s="10" t="n">
        <x:v>0</x:v>
      </x:c>
      <x:c r="P367" s="9" t="str">
        <x:f>'CaseReview'!U367</x:f>
        <x:v>PASS</x:v>
      </x:c>
      <x:c r="Q367" s="9" t="n">
        <x:f>IF(AND(T367=1,G367=P367),1,0)</x:f>
        <x:v>0</x:v>
      </x:c>
      <x:c r="R367" s="9" t="n">
        <x:f>IF(AND(T367=1,G367="PASS",P367="FAIL"),1,0)</x:f>
        <x:v>0</x:v>
      </x:c>
      <x:c r="S367" s="9" t="n">
        <x:f>IF(AND(T367=1,G367="FAIL",P367="PASS"),1,0)</x:f>
        <x:v>0</x:v>
      </x:c>
      <x:c r="T367" s="9" t="n">
        <x:v>0</x:v>
      </x:c>
      <x:c r="U367" s="9" t="n">
        <x:v>152</x:v>
      </x:c>
      <x:c r="V367" s="9" t="str"/>
    </x:row>
    <x:row r="368" ht="22" customHeight="1">
      <x:c r="A368" s="10" t="str">
        <x:v>V2_FALLBACK25</x:v>
      </x:c>
      <x:c r="B368" s="10" t="str">
        <x:v>I2-048</x:v>
      </x:c>
      <x:c r="C368" s="10" t="str">
        <x:v>I2-048-H-T099</x:v>
      </x:c>
      <x:c r="D368" s="10" t="str">
        <x:v>RUN_01</x:v>
      </x:c>
      <x:c r="E368" s="10" t="str">
        <x:v>ORIGINAL_LEDGER</x:v>
      </x:c>
      <x:c r="F368" s="10" t="str">
        <x:v>PASS</x:v>
      </x:c>
      <x:c r="G368" s="10" t="str">
        <x:v>NO_VERDICT</x:v>
      </x:c>
      <x:c r="H368" s="10" t="str">
        <x:v>INFRASTRUCTURE_FAILURE</x:v>
      </x:c>
      <x:c r="I368" s="10" t="str">
        <x:v>NOT_PARSED</x:v>
      </x:c>
      <x:c r="J368" s="10" t="str">
        <x:v>VALIDATOR_RESPONSE_RETRY_EXHAUSTED</x:v>
      </x:c>
      <x:c r="K368" s="10" t="str"/>
      <x:c r="L368" s="10" t="str">
        <x:v>full_repair_v2</x:v>
      </x:c>
      <x:c r="M368" s="10" t="n">
        <x:v>0</x:v>
      </x:c>
      <x:c r="N368" s="10" t="n">
        <x:v>0</x:v>
      </x:c>
      <x:c r="O368" s="10" t="n">
        <x:v>0</x:v>
      </x:c>
      <x:c r="P368" s="9" t="str">
        <x:f>'CaseReview'!U368</x:f>
        <x:v>PASS</x:v>
      </x:c>
      <x:c r="Q368" s="9" t="n">
        <x:f>IF(AND(T368=1,G368=P368),1,0)</x:f>
        <x:v>0</x:v>
      </x:c>
      <x:c r="R368" s="9" t="n">
        <x:f>IF(AND(T368=1,G368="PASS",P368="FAIL"),1,0)</x:f>
        <x:v>0</x:v>
      </x:c>
      <x:c r="S368" s="9" t="n">
        <x:f>IF(AND(T368=1,G368="FAIL",P368="PASS"),1,0)</x:f>
        <x:v>0</x:v>
      </x:c>
      <x:c r="T368" s="9" t="n">
        <x:v>0</x:v>
      </x:c>
      <x:c r="U368" s="9" t="n">
        <x:v>152</x:v>
      </x:c>
      <x:c r="V368" s="9" t="str"/>
    </x:row>
    <x:row r="369" ht="22" customHeight="1">
      <x:c r="A369" s="10" t="str">
        <x:v>V2_FALLBACK25</x:v>
      </x:c>
      <x:c r="B369" s="10" t="str">
        <x:v>I2-048</x:v>
      </x:c>
      <x:c r="C369" s="10" t="str">
        <x:v>I2-048-H-T100</x:v>
      </x:c>
      <x:c r="D369" s="10" t="str">
        <x:v>RUN_01</x:v>
      </x:c>
      <x:c r="E369" s="10" t="str">
        <x:v>ORIGINAL_LEDGER</x:v>
      </x:c>
      <x:c r="F369" s="10" t="str">
        <x:v>PASS</x:v>
      </x:c>
      <x:c r="G369" s="10" t="str">
        <x:v>NO_VERDICT</x:v>
      </x:c>
      <x:c r="H369" s="10" t="str">
        <x:v>INFRASTRUCTURE_FAILURE</x:v>
      </x:c>
      <x:c r="I369" s="10" t="str">
        <x:v>NOT_PARSED</x:v>
      </x:c>
      <x:c r="J369" s="10" t="str">
        <x:v>VALIDATOR_RESPONSE_RETRY_EXHAUSTED</x:v>
      </x:c>
      <x:c r="K369" s="10" t="str"/>
      <x:c r="L369" s="10" t="str">
        <x:v>full_repair_v2</x:v>
      </x:c>
      <x:c r="M369" s="10" t="n">
        <x:v>0</x:v>
      </x:c>
      <x:c r="N369" s="10" t="n">
        <x:v>0</x:v>
      </x:c>
      <x:c r="O369" s="10" t="n">
        <x:v>0</x:v>
      </x:c>
      <x:c r="P369" s="9" t="str">
        <x:f>'CaseReview'!U369</x:f>
        <x:v>PASS</x:v>
      </x:c>
      <x:c r="Q369" s="9" t="n">
        <x:f>IF(AND(T369=1,G369=P369),1,0)</x:f>
        <x:v>0</x:v>
      </x:c>
      <x:c r="R369" s="9" t="n">
        <x:f>IF(AND(T369=1,G369="PASS",P369="FAIL"),1,0)</x:f>
        <x:v>0</x:v>
      </x:c>
      <x:c r="S369" s="9" t="n">
        <x:f>IF(AND(T369=1,G369="FAIL",P369="PASS"),1,0)</x:f>
        <x:v>0</x:v>
      </x:c>
      <x:c r="T369" s="9" t="n">
        <x:v>0</x:v>
      </x:c>
      <x:c r="U369" s="9" t="n">
        <x:v>152</x:v>
      </x:c>
      <x:c r="V369" s="9" t="str"/>
    </x:row>
    <x:row r="370" ht="22" customHeight="1">
      <x:c r="A370" s="10" t="str">
        <x:v>V2_FALLBACK25</x:v>
      </x:c>
      <x:c r="B370" s="10" t="str">
        <x:v>I2-048</x:v>
      </x:c>
      <x:c r="C370" s="10" t="str">
        <x:v>I2-048-H-T101</x:v>
      </x:c>
      <x:c r="D370" s="10" t="str">
        <x:v>RUN_01</x:v>
      </x:c>
      <x:c r="E370" s="10" t="str">
        <x:v>ORIGINAL_LEDGER</x:v>
      </x:c>
      <x:c r="F370" s="10" t="str">
        <x:v>PASS</x:v>
      </x:c>
      <x:c r="G370" s="10" t="str">
        <x:v>NO_VERDICT</x:v>
      </x:c>
      <x:c r="H370" s="10" t="str">
        <x:v>INFRASTRUCTURE_FAILURE</x:v>
      </x:c>
      <x:c r="I370" s="10" t="str">
        <x:v>NOT_PARSED</x:v>
      </x:c>
      <x:c r="J370" s="10" t="str">
        <x:v>VALIDATOR_RESPONSE_RETRY_EXHAUSTED</x:v>
      </x:c>
      <x:c r="K370" s="10" t="str"/>
      <x:c r="L370" s="10" t="str">
        <x:v>full_repair_v2</x:v>
      </x:c>
      <x:c r="M370" s="10" t="n">
        <x:v>0</x:v>
      </x:c>
      <x:c r="N370" s="10" t="n">
        <x:v>0</x:v>
      </x:c>
      <x:c r="O370" s="10" t="n">
        <x:v>0</x:v>
      </x:c>
      <x:c r="P370" s="9" t="str">
        <x:f>'CaseReview'!U370</x:f>
        <x:v>PASS</x:v>
      </x:c>
      <x:c r="Q370" s="9" t="n">
        <x:f>IF(AND(T370=1,G370=P370),1,0)</x:f>
        <x:v>0</x:v>
      </x:c>
      <x:c r="R370" s="9" t="n">
        <x:f>IF(AND(T370=1,G370="PASS",P370="FAIL"),1,0)</x:f>
        <x:v>0</x:v>
      </x:c>
      <x:c r="S370" s="9" t="n">
        <x:f>IF(AND(T370=1,G370="FAIL",P370="PASS"),1,0)</x:f>
        <x:v>0</x:v>
      </x:c>
      <x:c r="T370" s="9" t="n">
        <x:v>0</x:v>
      </x:c>
      <x:c r="U370" s="9" t="n">
        <x:v>152</x:v>
      </x:c>
      <x:c r="V370" s="9" t="str"/>
    </x:row>
    <x:row r="371" ht="22" customHeight="1">
      <x:c r="A371" s="10" t="str">
        <x:v>V2_FALLBACK25</x:v>
      </x:c>
      <x:c r="B371" s="10" t="str">
        <x:v>I2-048</x:v>
      </x:c>
      <x:c r="C371" s="10" t="str">
        <x:v>I2-048-H-T102</x:v>
      </x:c>
      <x:c r="D371" s="10" t="str">
        <x:v>RUN_01</x:v>
      </x:c>
      <x:c r="E371" s="10" t="str">
        <x:v>ORIGINAL_LEDGER</x:v>
      </x:c>
      <x:c r="F371" s="10" t="str">
        <x:v>PASS</x:v>
      </x:c>
      <x:c r="G371" s="10" t="str">
        <x:v>NO_VERDICT</x:v>
      </x:c>
      <x:c r="H371" s="10" t="str">
        <x:v>INFRASTRUCTURE_FAILURE</x:v>
      </x:c>
      <x:c r="I371" s="10" t="str">
        <x:v>NOT_PARSED</x:v>
      </x:c>
      <x:c r="J371" s="10" t="str">
        <x:v>VALIDATOR_RESPONSE_RETRY_EXHAUSTED</x:v>
      </x:c>
      <x:c r="K371" s="10" t="str"/>
      <x:c r="L371" s="10" t="str">
        <x:v>full_repair_v2</x:v>
      </x:c>
      <x:c r="M371" s="10" t="n">
        <x:v>0</x:v>
      </x:c>
      <x:c r="N371" s="10" t="n">
        <x:v>0</x:v>
      </x:c>
      <x:c r="O371" s="10" t="n">
        <x:v>0</x:v>
      </x:c>
      <x:c r="P371" s="9" t="str">
        <x:f>'CaseReview'!U371</x:f>
        <x:v>PASS</x:v>
      </x:c>
      <x:c r="Q371" s="9" t="n">
        <x:f>IF(AND(T371=1,G371=P371),1,0)</x:f>
        <x:v>0</x:v>
      </x:c>
      <x:c r="R371" s="9" t="n">
        <x:f>IF(AND(T371=1,G371="PASS",P371="FAIL"),1,0)</x:f>
        <x:v>0</x:v>
      </x:c>
      <x:c r="S371" s="9" t="n">
        <x:f>IF(AND(T371=1,G371="FAIL",P371="PASS"),1,0)</x:f>
        <x:v>0</x:v>
      </x:c>
      <x:c r="T371" s="9" t="n">
        <x:v>0</x:v>
      </x:c>
      <x:c r="U371" s="9" t="n">
        <x:v>152</x:v>
      </x:c>
      <x:c r="V371" s="9" t="str"/>
    </x:row>
    <x:row r="372" ht="22" customHeight="1">
      <x:c r="A372" s="10" t="str">
        <x:v>V2_FALLBACK25</x:v>
      </x:c>
      <x:c r="B372" s="10" t="str">
        <x:v>I2-048</x:v>
      </x:c>
      <x:c r="C372" s="10" t="str">
        <x:v>I2-048-H-T103</x:v>
      </x:c>
      <x:c r="D372" s="10" t="str">
        <x:v>RUN_01</x:v>
      </x:c>
      <x:c r="E372" s="10" t="str">
        <x:v>ORIGINAL_LEDGER</x:v>
      </x:c>
      <x:c r="F372" s="10" t="str">
        <x:v>PASS</x:v>
      </x:c>
      <x:c r="G372" s="10" t="str">
        <x:v>NO_VERDICT</x:v>
      </x:c>
      <x:c r="H372" s="10" t="str">
        <x:v>INFRASTRUCTURE_FAILURE</x:v>
      </x:c>
      <x:c r="I372" s="10" t="str">
        <x:v>NOT_PARSED</x:v>
      </x:c>
      <x:c r="J372" s="10" t="str">
        <x:v>VALIDATOR_RESPONSE_RETRY_EXHAUSTED</x:v>
      </x:c>
      <x:c r="K372" s="10" t="str"/>
      <x:c r="L372" s="10" t="str">
        <x:v>full_repair_v2</x:v>
      </x:c>
      <x:c r="M372" s="10" t="n">
        <x:v>0</x:v>
      </x:c>
      <x:c r="N372" s="10" t="n">
        <x:v>0</x:v>
      </x:c>
      <x:c r="O372" s="10" t="n">
        <x:v>0</x:v>
      </x:c>
      <x:c r="P372" s="9" t="str">
        <x:f>'CaseReview'!U372</x:f>
        <x:v>PASS</x:v>
      </x:c>
      <x:c r="Q372" s="9" t="n">
        <x:f>IF(AND(T372=1,G372=P372),1,0)</x:f>
        <x:v>0</x:v>
      </x:c>
      <x:c r="R372" s="9" t="n">
        <x:f>IF(AND(T372=1,G372="PASS",P372="FAIL"),1,0)</x:f>
        <x:v>0</x:v>
      </x:c>
      <x:c r="S372" s="9" t="n">
        <x:f>IF(AND(T372=1,G372="FAIL",P372="PASS"),1,0)</x:f>
        <x:v>0</x:v>
      </x:c>
      <x:c r="T372" s="9" t="n">
        <x:v>0</x:v>
      </x:c>
      <x:c r="U372" s="9" t="n">
        <x:v>152</x:v>
      </x:c>
      <x:c r="V372" s="9" t="str"/>
    </x:row>
    <x:row r="373" ht="22" customHeight="1">
      <x:c r="A373" s="10" t="str">
        <x:v>V2_FALLBACK25</x:v>
      </x:c>
      <x:c r="B373" s="10" t="str">
        <x:v>I2-048</x:v>
      </x:c>
      <x:c r="C373" s="10" t="str">
        <x:v>I2-048-H-T104</x:v>
      </x:c>
      <x:c r="D373" s="10" t="str">
        <x:v>RUN_01</x:v>
      </x:c>
      <x:c r="E373" s="10" t="str">
        <x:v>ORIGINAL_LEDGER</x:v>
      </x:c>
      <x:c r="F373" s="10" t="str">
        <x:v>PASS</x:v>
      </x:c>
      <x:c r="G373" s="10" t="str">
        <x:v>NO_VERDICT</x:v>
      </x:c>
      <x:c r="H373" s="10" t="str">
        <x:v>INFRASTRUCTURE_FAILURE</x:v>
      </x:c>
      <x:c r="I373" s="10" t="str">
        <x:v>NOT_PARSED</x:v>
      </x:c>
      <x:c r="J373" s="10" t="str">
        <x:v>VALIDATOR_RESPONSE_RETRY_EXHAUSTED</x:v>
      </x:c>
      <x:c r="K373" s="10" t="str"/>
      <x:c r="L373" s="10" t="str">
        <x:v>full_repair_v2</x:v>
      </x:c>
      <x:c r="M373" s="10" t="n">
        <x:v>0</x:v>
      </x:c>
      <x:c r="N373" s="10" t="n">
        <x:v>0</x:v>
      </x:c>
      <x:c r="O373" s="10" t="n">
        <x:v>0</x:v>
      </x:c>
      <x:c r="P373" s="9" t="str">
        <x:f>'CaseReview'!U373</x:f>
        <x:v>PASS</x:v>
      </x:c>
      <x:c r="Q373" s="9" t="n">
        <x:f>IF(AND(T373=1,G373=P373),1,0)</x:f>
        <x:v>0</x:v>
      </x:c>
      <x:c r="R373" s="9" t="n">
        <x:f>IF(AND(T373=1,G373="PASS",P373="FAIL"),1,0)</x:f>
        <x:v>0</x:v>
      </x:c>
      <x:c r="S373" s="9" t="n">
        <x:f>IF(AND(T373=1,G373="FAIL",P373="PASS"),1,0)</x:f>
        <x:v>0</x:v>
      </x:c>
      <x:c r="T373" s="9" t="n">
        <x:v>0</x:v>
      </x:c>
      <x:c r="U373" s="9" t="n">
        <x:v>152</x:v>
      </x:c>
      <x:c r="V373" s="9" t="str"/>
    </x:row>
    <x:row r="374" ht="22" customHeight="1">
      <x:c r="A374" s="10" t="str">
        <x:v>V2_FALLBACK25</x:v>
      </x:c>
      <x:c r="B374" s="10" t="str">
        <x:v>I2-048</x:v>
      </x:c>
      <x:c r="C374" s="10" t="str">
        <x:v>I2-048-H-T105</x:v>
      </x:c>
      <x:c r="D374" s="10" t="str">
        <x:v>RUN_01</x:v>
      </x:c>
      <x:c r="E374" s="10" t="str">
        <x:v>ORIGINAL_LEDGER</x:v>
      </x:c>
      <x:c r="F374" s="10" t="str">
        <x:v>PASS</x:v>
      </x:c>
      <x:c r="G374" s="10" t="str">
        <x:v>NO_VERDICT</x:v>
      </x:c>
      <x:c r="H374" s="10" t="str">
        <x:v>INFRASTRUCTURE_FAILURE</x:v>
      </x:c>
      <x:c r="I374" s="10" t="str">
        <x:v>NOT_PARSED</x:v>
      </x:c>
      <x:c r="J374" s="10" t="str">
        <x:v>VALIDATOR_RESPONSE_RETRY_EXHAUSTED</x:v>
      </x:c>
      <x:c r="K374" s="10" t="str"/>
      <x:c r="L374" s="10" t="str">
        <x:v>full_repair_v2</x:v>
      </x:c>
      <x:c r="M374" s="10" t="n">
        <x:v>0</x:v>
      </x:c>
      <x:c r="N374" s="10" t="n">
        <x:v>0</x:v>
      </x:c>
      <x:c r="O374" s="10" t="n">
        <x:v>0</x:v>
      </x:c>
      <x:c r="P374" s="9" t="str">
        <x:f>'CaseReview'!U374</x:f>
        <x:v>PASS</x:v>
      </x:c>
      <x:c r="Q374" s="9" t="n">
        <x:f>IF(AND(T374=1,G374=P374),1,0)</x:f>
        <x:v>0</x:v>
      </x:c>
      <x:c r="R374" s="9" t="n">
        <x:f>IF(AND(T374=1,G374="PASS",P374="FAIL"),1,0)</x:f>
        <x:v>0</x:v>
      </x:c>
      <x:c r="S374" s="9" t="n">
        <x:f>IF(AND(T374=1,G374="FAIL",P374="PASS"),1,0)</x:f>
        <x:v>0</x:v>
      </x:c>
      <x:c r="T374" s="9" t="n">
        <x:v>0</x:v>
      </x:c>
      <x:c r="U374" s="9" t="n">
        <x:v>152</x:v>
      </x:c>
      <x:c r="V374" s="9" t="str"/>
    </x:row>
    <x:row r="375" ht="22" customHeight="1">
      <x:c r="A375" s="10" t="str">
        <x:v>V2_FALLBACK25</x:v>
      </x:c>
      <x:c r="B375" s="10" t="str">
        <x:v>I2-048</x:v>
      </x:c>
      <x:c r="C375" s="10" t="str">
        <x:v>I2-048-H-T106</x:v>
      </x:c>
      <x:c r="D375" s="10" t="str">
        <x:v>RUN_01</x:v>
      </x:c>
      <x:c r="E375" s="10" t="str">
        <x:v>ORIGINAL_LEDGER</x:v>
      </x:c>
      <x:c r="F375" s="10" t="str">
        <x:v>PASS</x:v>
      </x:c>
      <x:c r="G375" s="10" t="str">
        <x:v>NO_VERDICT</x:v>
      </x:c>
      <x:c r="H375" s="10" t="str">
        <x:v>INFRASTRUCTURE_FAILURE</x:v>
      </x:c>
      <x:c r="I375" s="10" t="str">
        <x:v>NOT_PARSED</x:v>
      </x:c>
      <x:c r="J375" s="10" t="str">
        <x:v>VALIDATOR_RESPONSE_RETRY_EXHAUSTED</x:v>
      </x:c>
      <x:c r="K375" s="10" t="str"/>
      <x:c r="L375" s="10" t="str">
        <x:v>full_repair_v2</x:v>
      </x:c>
      <x:c r="M375" s="10" t="n">
        <x:v>0</x:v>
      </x:c>
      <x:c r="N375" s="10" t="n">
        <x:v>0</x:v>
      </x:c>
      <x:c r="O375" s="10" t="n">
        <x:v>0</x:v>
      </x:c>
      <x:c r="P375" s="9" t="str">
        <x:f>'CaseReview'!U375</x:f>
        <x:v>PASS</x:v>
      </x:c>
      <x:c r="Q375" s="9" t="n">
        <x:f>IF(AND(T375=1,G375=P375),1,0)</x:f>
        <x:v>0</x:v>
      </x:c>
      <x:c r="R375" s="9" t="n">
        <x:f>IF(AND(T375=1,G375="PASS",P375="FAIL"),1,0)</x:f>
        <x:v>0</x:v>
      </x:c>
      <x:c r="S375" s="9" t="n">
        <x:f>IF(AND(T375=1,G375="FAIL",P375="PASS"),1,0)</x:f>
        <x:v>0</x:v>
      </x:c>
      <x:c r="T375" s="9" t="n">
        <x:v>0</x:v>
      </x:c>
      <x:c r="U375" s="9" t="n">
        <x:v>152</x:v>
      </x:c>
      <x:c r="V375" s="9" t="str"/>
    </x:row>
    <x:row r="376" ht="22" customHeight="1">
      <x:c r="A376" s="10" t="str">
        <x:v>V2_FALLBACK25</x:v>
      </x:c>
      <x:c r="B376" s="10" t="str">
        <x:v>I2-048</x:v>
      </x:c>
      <x:c r="C376" s="10" t="str">
        <x:v>I2-048-H-T107</x:v>
      </x:c>
      <x:c r="D376" s="10" t="str">
        <x:v>RUN_01</x:v>
      </x:c>
      <x:c r="E376" s="10" t="str">
        <x:v>ORIGINAL_LEDGER</x:v>
      </x:c>
      <x:c r="F376" s="10" t="str">
        <x:v>PASS</x:v>
      </x:c>
      <x:c r="G376" s="10" t="str">
        <x:v>NO_VERDICT</x:v>
      </x:c>
      <x:c r="H376" s="10" t="str">
        <x:v>INFRASTRUCTURE_FAILURE</x:v>
      </x:c>
      <x:c r="I376" s="10" t="str">
        <x:v>NOT_PARSED</x:v>
      </x:c>
      <x:c r="J376" s="10" t="str">
        <x:v>VALIDATOR_RESPONSE_RETRY_EXHAUSTED</x:v>
      </x:c>
      <x:c r="K376" s="10" t="str"/>
      <x:c r="L376" s="10" t="str">
        <x:v>full_repair_v2</x:v>
      </x:c>
      <x:c r="M376" s="10" t="n">
        <x:v>0</x:v>
      </x:c>
      <x:c r="N376" s="10" t="n">
        <x:v>0</x:v>
      </x:c>
      <x:c r="O376" s="10" t="n">
        <x:v>0</x:v>
      </x:c>
      <x:c r="P376" s="9" t="str">
        <x:f>'CaseReview'!U376</x:f>
        <x:v>PASS</x:v>
      </x:c>
      <x:c r="Q376" s="9" t="n">
        <x:f>IF(AND(T376=1,G376=P376),1,0)</x:f>
        <x:v>0</x:v>
      </x:c>
      <x:c r="R376" s="9" t="n">
        <x:f>IF(AND(T376=1,G376="PASS",P376="FAIL"),1,0)</x:f>
        <x:v>0</x:v>
      </x:c>
      <x:c r="S376" s="9" t="n">
        <x:f>IF(AND(T376=1,G376="FAIL",P376="PASS"),1,0)</x:f>
        <x:v>0</x:v>
      </x:c>
      <x:c r="T376" s="9" t="n">
        <x:v>0</x:v>
      </x:c>
      <x:c r="U376" s="9" t="n">
        <x:v>152</x:v>
      </x:c>
      <x:c r="V376" s="9" t="str"/>
    </x:row>
    <x:row r="377" ht="22" customHeight="1">
      <x:c r="A377" s="10" t="str">
        <x:v>V2_FALLBACK25</x:v>
      </x:c>
      <x:c r="B377" s="10" t="str">
        <x:v>I2-048</x:v>
      </x:c>
      <x:c r="C377" s="10" t="str">
        <x:v>I2-048-H-T108</x:v>
      </x:c>
      <x:c r="D377" s="10" t="str">
        <x:v>RUN_01</x:v>
      </x:c>
      <x:c r="E377" s="10" t="str">
        <x:v>ORIGINAL_LEDGER</x:v>
      </x:c>
      <x:c r="F377" s="10" t="str">
        <x:v>PASS</x:v>
      </x:c>
      <x:c r="G377" s="10" t="str">
        <x:v>NO_VERDICT</x:v>
      </x:c>
      <x:c r="H377" s="10" t="str">
        <x:v>INFRASTRUCTURE_FAILURE</x:v>
      </x:c>
      <x:c r="I377" s="10" t="str">
        <x:v>NOT_PARSED</x:v>
      </x:c>
      <x:c r="J377" s="10" t="str">
        <x:v>VALIDATOR_RESPONSE_RETRY_EXHAUSTED</x:v>
      </x:c>
      <x:c r="K377" s="10" t="str"/>
      <x:c r="L377" s="10" t="str">
        <x:v>full_repair_v2</x:v>
      </x:c>
      <x:c r="M377" s="10" t="n">
        <x:v>0</x:v>
      </x:c>
      <x:c r="N377" s="10" t="n">
        <x:v>0</x:v>
      </x:c>
      <x:c r="O377" s="10" t="n">
        <x:v>0</x:v>
      </x:c>
      <x:c r="P377" s="9" t="str">
        <x:f>'CaseReview'!U377</x:f>
        <x:v>PASS</x:v>
      </x:c>
      <x:c r="Q377" s="9" t="n">
        <x:f>IF(AND(T377=1,G377=P377),1,0)</x:f>
        <x:v>0</x:v>
      </x:c>
      <x:c r="R377" s="9" t="n">
        <x:f>IF(AND(T377=1,G377="PASS",P377="FAIL"),1,0)</x:f>
        <x:v>0</x:v>
      </x:c>
      <x:c r="S377" s="9" t="n">
        <x:f>IF(AND(T377=1,G377="FAIL",P377="PASS"),1,0)</x:f>
        <x:v>0</x:v>
      </x:c>
      <x:c r="T377" s="9" t="n">
        <x:v>0</x:v>
      </x:c>
      <x:c r="U377" s="9" t="n">
        <x:v>152</x:v>
      </x:c>
      <x:c r="V377" s="9" t="str"/>
    </x:row>
    <x:row r="378" ht="22" customHeight="1">
      <x:c r="A378" s="10" t="str">
        <x:v>V2_FALLBACK25</x:v>
      </x:c>
      <x:c r="B378" s="10" t="str">
        <x:v>I2-048</x:v>
      </x:c>
      <x:c r="C378" s="10" t="str">
        <x:v>I2-048-H-T109</x:v>
      </x:c>
      <x:c r="D378" s="10" t="str">
        <x:v>RUN_01</x:v>
      </x:c>
      <x:c r="E378" s="10" t="str">
        <x:v>ORIGINAL_LEDGER</x:v>
      </x:c>
      <x:c r="F378" s="10" t="str">
        <x:v>PASS</x:v>
      </x:c>
      <x:c r="G378" s="10" t="str">
        <x:v>NO_VERDICT</x:v>
      </x:c>
      <x:c r="H378" s="10" t="str">
        <x:v>INFRASTRUCTURE_FAILURE</x:v>
      </x:c>
      <x:c r="I378" s="10" t="str">
        <x:v>NOT_PARSED</x:v>
      </x:c>
      <x:c r="J378" s="10" t="str">
        <x:v>VALIDATOR_RESPONSE_RETRY_EXHAUSTED</x:v>
      </x:c>
      <x:c r="K378" s="10" t="str"/>
      <x:c r="L378" s="10" t="str">
        <x:v>full_repair_v2</x:v>
      </x:c>
      <x:c r="M378" s="10" t="n">
        <x:v>0</x:v>
      </x:c>
      <x:c r="N378" s="10" t="n">
        <x:v>0</x:v>
      </x:c>
      <x:c r="O378" s="10" t="n">
        <x:v>0</x:v>
      </x:c>
      <x:c r="P378" s="9" t="str">
        <x:f>'CaseReview'!U378</x:f>
        <x:v>PASS</x:v>
      </x:c>
      <x:c r="Q378" s="9" t="n">
        <x:f>IF(AND(T378=1,G378=P378),1,0)</x:f>
        <x:v>0</x:v>
      </x:c>
      <x:c r="R378" s="9" t="n">
        <x:f>IF(AND(T378=1,G378="PASS",P378="FAIL"),1,0)</x:f>
        <x:v>0</x:v>
      </x:c>
      <x:c r="S378" s="9" t="n">
        <x:f>IF(AND(T378=1,G378="FAIL",P378="PASS"),1,0)</x:f>
        <x:v>0</x:v>
      </x:c>
      <x:c r="T378" s="9" t="n">
        <x:v>0</x:v>
      </x:c>
      <x:c r="U378" s="9" t="n">
        <x:v>152</x:v>
      </x:c>
      <x:c r="V378" s="9" t="str"/>
    </x:row>
    <x:row r="379" ht="22" customHeight="1">
      <x:c r="A379" s="10" t="str">
        <x:v>V2_FALLBACK25</x:v>
      </x:c>
      <x:c r="B379" s="10" t="str">
        <x:v>I2-048</x:v>
      </x:c>
      <x:c r="C379" s="10" t="str">
        <x:v>I2-048-H-T110</x:v>
      </x:c>
      <x:c r="D379" s="10" t="str">
        <x:v>RUN_01</x:v>
      </x:c>
      <x:c r="E379" s="10" t="str">
        <x:v>ORIGINAL_LEDGER</x:v>
      </x:c>
      <x:c r="F379" s="10" t="str">
        <x:v>PASS</x:v>
      </x:c>
      <x:c r="G379" s="10" t="str">
        <x:v>NO_VERDICT</x:v>
      </x:c>
      <x:c r="H379" s="10" t="str">
        <x:v>INFRASTRUCTURE_FAILURE</x:v>
      </x:c>
      <x:c r="I379" s="10" t="str">
        <x:v>NOT_PARSED</x:v>
      </x:c>
      <x:c r="J379" s="10" t="str">
        <x:v>VALIDATOR_RESPONSE_RETRY_EXHAUSTED</x:v>
      </x:c>
      <x:c r="K379" s="10" t="str"/>
      <x:c r="L379" s="10" t="str">
        <x:v>full_repair_v2</x:v>
      </x:c>
      <x:c r="M379" s="10" t="n">
        <x:v>0</x:v>
      </x:c>
      <x:c r="N379" s="10" t="n">
        <x:v>0</x:v>
      </x:c>
      <x:c r="O379" s="10" t="n">
        <x:v>0</x:v>
      </x:c>
      <x:c r="P379" s="9" t="str">
        <x:f>'CaseReview'!U379</x:f>
        <x:v>PASS</x:v>
      </x:c>
      <x:c r="Q379" s="9" t="n">
        <x:f>IF(AND(T379=1,G379=P379),1,0)</x:f>
        <x:v>0</x:v>
      </x:c>
      <x:c r="R379" s="9" t="n">
        <x:f>IF(AND(T379=1,G379="PASS",P379="FAIL"),1,0)</x:f>
        <x:v>0</x:v>
      </x:c>
      <x:c r="S379" s="9" t="n">
        <x:f>IF(AND(T379=1,G379="FAIL",P379="PASS"),1,0)</x:f>
        <x:v>0</x:v>
      </x:c>
      <x:c r="T379" s="9" t="n">
        <x:v>0</x:v>
      </x:c>
      <x:c r="U379" s="9" t="n">
        <x:v>152</x:v>
      </x:c>
      <x:c r="V379" s="9" t="str"/>
    </x:row>
    <x:row r="380" ht="22" customHeight="1">
      <x:c r="A380" s="10" t="str">
        <x:v>V2_FALLBACK25</x:v>
      </x:c>
      <x:c r="B380" s="10" t="str">
        <x:v>I2-048</x:v>
      </x:c>
      <x:c r="C380" s="10" t="str">
        <x:v>I2-048-H-T111</x:v>
      </x:c>
      <x:c r="D380" s="10" t="str">
        <x:v>RUN_01</x:v>
      </x:c>
      <x:c r="E380" s="10" t="str">
        <x:v>ORIGINAL_LEDGER</x:v>
      </x:c>
      <x:c r="F380" s="10" t="str">
        <x:v>PASS</x:v>
      </x:c>
      <x:c r="G380" s="10" t="str">
        <x:v>NO_VERDICT</x:v>
      </x:c>
      <x:c r="H380" s="10" t="str">
        <x:v>INFRASTRUCTURE_FAILURE</x:v>
      </x:c>
      <x:c r="I380" s="10" t="str">
        <x:v>NOT_PARSED</x:v>
      </x:c>
      <x:c r="J380" s="10" t="str">
        <x:v>VALIDATOR_RESPONSE_RETRY_EXHAUSTED</x:v>
      </x:c>
      <x:c r="K380" s="10" t="str"/>
      <x:c r="L380" s="10" t="str">
        <x:v>full_repair_v2</x:v>
      </x:c>
      <x:c r="M380" s="10" t="n">
        <x:v>0</x:v>
      </x:c>
      <x:c r="N380" s="10" t="n">
        <x:v>0</x:v>
      </x:c>
      <x:c r="O380" s="10" t="n">
        <x:v>0</x:v>
      </x:c>
      <x:c r="P380" s="9" t="str">
        <x:f>'CaseReview'!U380</x:f>
        <x:v>PASS</x:v>
      </x:c>
      <x:c r="Q380" s="9" t="n">
        <x:f>IF(AND(T380=1,G380=P380),1,0)</x:f>
        <x:v>0</x:v>
      </x:c>
      <x:c r="R380" s="9" t="n">
        <x:f>IF(AND(T380=1,G380="PASS",P380="FAIL"),1,0)</x:f>
        <x:v>0</x:v>
      </x:c>
      <x:c r="S380" s="9" t="n">
        <x:f>IF(AND(T380=1,G380="FAIL",P380="PASS"),1,0)</x:f>
        <x:v>0</x:v>
      </x:c>
      <x:c r="T380" s="9" t="n">
        <x:v>0</x:v>
      </x:c>
      <x:c r="U380" s="9" t="n">
        <x:v>152</x:v>
      </x:c>
      <x:c r="V380" s="9" t="str"/>
    </x:row>
    <x:row r="381" ht="22" customHeight="1">
      <x:c r="A381" s="10" t="str">
        <x:v>V2_FALLBACK25</x:v>
      </x:c>
      <x:c r="B381" s="10" t="str">
        <x:v>I2-048</x:v>
      </x:c>
      <x:c r="C381" s="10" t="str">
        <x:v>I2-048-H-T112</x:v>
      </x:c>
      <x:c r="D381" s="10" t="str">
        <x:v>RUN_01</x:v>
      </x:c>
      <x:c r="E381" s="10" t="str">
        <x:v>ORIGINAL_LEDGER</x:v>
      </x:c>
      <x:c r="F381" s="10" t="str">
        <x:v>PASS</x:v>
      </x:c>
      <x:c r="G381" s="10" t="str">
        <x:v>NO_VERDICT</x:v>
      </x:c>
      <x:c r="H381" s="10" t="str">
        <x:v>INFRASTRUCTURE_FAILURE</x:v>
      </x:c>
      <x:c r="I381" s="10" t="str">
        <x:v>NOT_PARSED</x:v>
      </x:c>
      <x:c r="J381" s="10" t="str">
        <x:v>VALIDATOR_RESPONSE_RETRY_EXHAUSTED</x:v>
      </x:c>
      <x:c r="K381" s="10" t="str"/>
      <x:c r="L381" s="10" t="str">
        <x:v>full_repair_v2</x:v>
      </x:c>
      <x:c r="M381" s="10" t="n">
        <x:v>0</x:v>
      </x:c>
      <x:c r="N381" s="10" t="n">
        <x:v>0</x:v>
      </x:c>
      <x:c r="O381" s="10" t="n">
        <x:v>0</x:v>
      </x:c>
      <x:c r="P381" s="9" t="str">
        <x:f>'CaseReview'!U381</x:f>
        <x:v>PASS</x:v>
      </x:c>
      <x:c r="Q381" s="9" t="n">
        <x:f>IF(AND(T381=1,G381=P381),1,0)</x:f>
        <x:v>0</x:v>
      </x:c>
      <x:c r="R381" s="9" t="n">
        <x:f>IF(AND(T381=1,G381="PASS",P381="FAIL"),1,0)</x:f>
        <x:v>0</x:v>
      </x:c>
      <x:c r="S381" s="9" t="n">
        <x:f>IF(AND(T381=1,G381="FAIL",P381="PASS"),1,0)</x:f>
        <x:v>0</x:v>
      </x:c>
      <x:c r="T381" s="9" t="n">
        <x:v>0</x:v>
      </x:c>
      <x:c r="U381" s="9" t="n">
        <x:v>152</x:v>
      </x:c>
      <x:c r="V381" s="9" t="str"/>
    </x:row>
    <x:row r="382" ht="22" customHeight="1">
      <x:c r="A382" s="10" t="str">
        <x:v>V2_FALLBACK25</x:v>
      </x:c>
      <x:c r="B382" s="10" t="str">
        <x:v>I2-048</x:v>
      </x:c>
      <x:c r="C382" s="10" t="str">
        <x:v>I2-048-H-T113</x:v>
      </x:c>
      <x:c r="D382" s="10" t="str">
        <x:v>RUN_01</x:v>
      </x:c>
      <x:c r="E382" s="10" t="str">
        <x:v>ORIGINAL_LEDGER</x:v>
      </x:c>
      <x:c r="F382" s="10" t="str">
        <x:v>PASS</x:v>
      </x:c>
      <x:c r="G382" s="10" t="str">
        <x:v>NO_VERDICT</x:v>
      </x:c>
      <x:c r="H382" s="10" t="str">
        <x:v>INFRASTRUCTURE_FAILURE</x:v>
      </x:c>
      <x:c r="I382" s="10" t="str">
        <x:v>NOT_PARSED</x:v>
      </x:c>
      <x:c r="J382" s="10" t="str">
        <x:v>VALIDATOR_RESPONSE_RETRY_EXHAUSTED</x:v>
      </x:c>
      <x:c r="K382" s="10" t="str"/>
      <x:c r="L382" s="10" t="str">
        <x:v>full_repair_v2</x:v>
      </x:c>
      <x:c r="M382" s="10" t="n">
        <x:v>0</x:v>
      </x:c>
      <x:c r="N382" s="10" t="n">
        <x:v>0</x:v>
      </x:c>
      <x:c r="O382" s="10" t="n">
        <x:v>0</x:v>
      </x:c>
      <x:c r="P382" s="9" t="str">
        <x:f>'CaseReview'!U382</x:f>
        <x:v>PASS</x:v>
      </x:c>
      <x:c r="Q382" s="9" t="n">
        <x:f>IF(AND(T382=1,G382=P382),1,0)</x:f>
        <x:v>0</x:v>
      </x:c>
      <x:c r="R382" s="9" t="n">
        <x:f>IF(AND(T382=1,G382="PASS",P382="FAIL"),1,0)</x:f>
        <x:v>0</x:v>
      </x:c>
      <x:c r="S382" s="9" t="n">
        <x:f>IF(AND(T382=1,G382="FAIL",P382="PASS"),1,0)</x:f>
        <x:v>0</x:v>
      </x:c>
      <x:c r="T382" s="9" t="n">
        <x:v>0</x:v>
      </x:c>
      <x:c r="U382" s="9" t="n">
        <x:v>152</x:v>
      </x:c>
      <x:c r="V382" s="9" t="str"/>
    </x:row>
    <x:row r="383" ht="22" customHeight="1">
      <x:c r="A383" s="10" t="str">
        <x:v>V2_FALLBACK25</x:v>
      </x:c>
      <x:c r="B383" s="10" t="str">
        <x:v>I2-048</x:v>
      </x:c>
      <x:c r="C383" s="10" t="str">
        <x:v>I2-048-H-T114</x:v>
      </x:c>
      <x:c r="D383" s="10" t="str">
        <x:v>RUN_01</x:v>
      </x:c>
      <x:c r="E383" s="10" t="str">
        <x:v>ORIGINAL_LEDGER</x:v>
      </x:c>
      <x:c r="F383" s="10" t="str">
        <x:v>PASS</x:v>
      </x:c>
      <x:c r="G383" s="10" t="str">
        <x:v>NO_VERDICT</x:v>
      </x:c>
      <x:c r="H383" s="10" t="str">
        <x:v>INFRASTRUCTURE_FAILURE</x:v>
      </x:c>
      <x:c r="I383" s="10" t="str">
        <x:v>NOT_PARSED</x:v>
      </x:c>
      <x:c r="J383" s="10" t="str">
        <x:v>VALIDATOR_RESPONSE_RETRY_EXHAUSTED</x:v>
      </x:c>
      <x:c r="K383" s="10" t="str"/>
      <x:c r="L383" s="10" t="str">
        <x:v>full_repair_v2</x:v>
      </x:c>
      <x:c r="M383" s="10" t="n">
        <x:v>0</x:v>
      </x:c>
      <x:c r="N383" s="10" t="n">
        <x:v>0</x:v>
      </x:c>
      <x:c r="O383" s="10" t="n">
        <x:v>0</x:v>
      </x:c>
      <x:c r="P383" s="9" t="str">
        <x:f>'CaseReview'!U383</x:f>
        <x:v>PASS</x:v>
      </x:c>
      <x:c r="Q383" s="9" t="n">
        <x:f>IF(AND(T383=1,G383=P383),1,0)</x:f>
        <x:v>0</x:v>
      </x:c>
      <x:c r="R383" s="9" t="n">
        <x:f>IF(AND(T383=1,G383="PASS",P383="FAIL"),1,0)</x:f>
        <x:v>0</x:v>
      </x:c>
      <x:c r="S383" s="9" t="n">
        <x:f>IF(AND(T383=1,G383="FAIL",P383="PASS"),1,0)</x:f>
        <x:v>0</x:v>
      </x:c>
      <x:c r="T383" s="9" t="n">
        <x:v>0</x:v>
      </x:c>
      <x:c r="U383" s="9" t="n">
        <x:v>152</x:v>
      </x:c>
      <x:c r="V383" s="9" t="str"/>
    </x:row>
    <x:row r="384" ht="22" customHeight="1">
      <x:c r="A384" s="10" t="str">
        <x:v>V2_FALLBACK25</x:v>
      </x:c>
      <x:c r="B384" s="10" t="str">
        <x:v>I2-048</x:v>
      </x:c>
      <x:c r="C384" s="10" t="str">
        <x:v>I2-048-H-T115</x:v>
      </x:c>
      <x:c r="D384" s="10" t="str">
        <x:v>RUN_01</x:v>
      </x:c>
      <x:c r="E384" s="10" t="str">
        <x:v>ORIGINAL_LEDGER</x:v>
      </x:c>
      <x:c r="F384" s="10" t="str">
        <x:v>PASS</x:v>
      </x:c>
      <x:c r="G384" s="10" t="str">
        <x:v>NO_VERDICT</x:v>
      </x:c>
      <x:c r="H384" s="10" t="str">
        <x:v>INFRASTRUCTURE_FAILURE</x:v>
      </x:c>
      <x:c r="I384" s="10" t="str">
        <x:v>NOT_PARSED</x:v>
      </x:c>
      <x:c r="J384" s="10" t="str">
        <x:v>VALIDATOR_RESPONSE_RETRY_EXHAUSTED</x:v>
      </x:c>
      <x:c r="K384" s="10" t="str"/>
      <x:c r="L384" s="10" t="str">
        <x:v>full_repair_v2</x:v>
      </x:c>
      <x:c r="M384" s="10" t="n">
        <x:v>0</x:v>
      </x:c>
      <x:c r="N384" s="10" t="n">
        <x:v>0</x:v>
      </x:c>
      <x:c r="O384" s="10" t="n">
        <x:v>0</x:v>
      </x:c>
      <x:c r="P384" s="9" t="str">
        <x:f>'CaseReview'!U384</x:f>
        <x:v>PASS</x:v>
      </x:c>
      <x:c r="Q384" s="9" t="n">
        <x:f>IF(AND(T384=1,G384=P384),1,0)</x:f>
        <x:v>0</x:v>
      </x:c>
      <x:c r="R384" s="9" t="n">
        <x:f>IF(AND(T384=1,G384="PASS",P384="FAIL"),1,0)</x:f>
        <x:v>0</x:v>
      </x:c>
      <x:c r="S384" s="9" t="n">
        <x:f>IF(AND(T384=1,G384="FAIL",P384="PASS"),1,0)</x:f>
        <x:v>0</x:v>
      </x:c>
      <x:c r="T384" s="9" t="n">
        <x:v>0</x:v>
      </x:c>
      <x:c r="U384" s="9" t="n">
        <x:v>152</x:v>
      </x:c>
      <x:c r="V384" s="9" t="str"/>
    </x:row>
    <x:row r="385" ht="22" customHeight="1">
      <x:c r="A385" s="10" t="str">
        <x:v>V2_FALLBACK25</x:v>
      </x:c>
      <x:c r="B385" s="10" t="str">
        <x:v>I2-048</x:v>
      </x:c>
      <x:c r="C385" s="10" t="str">
        <x:v>I2-048-H-T116</x:v>
      </x:c>
      <x:c r="D385" s="10" t="str">
        <x:v>RUN_01</x:v>
      </x:c>
      <x:c r="E385" s="10" t="str">
        <x:v>ORIGINAL_LEDGER</x:v>
      </x:c>
      <x:c r="F385" s="10" t="str">
        <x:v>PASS</x:v>
      </x:c>
      <x:c r="G385" s="10" t="str">
        <x:v>NO_VERDICT</x:v>
      </x:c>
      <x:c r="H385" s="10" t="str">
        <x:v>INFRASTRUCTURE_FAILURE</x:v>
      </x:c>
      <x:c r="I385" s="10" t="str">
        <x:v>NOT_PARSED</x:v>
      </x:c>
      <x:c r="J385" s="10" t="str">
        <x:v>VALIDATOR_RESPONSE_RETRY_EXHAUSTED</x:v>
      </x:c>
      <x:c r="K385" s="10" t="str"/>
      <x:c r="L385" s="10" t="str">
        <x:v>full_repair_v2</x:v>
      </x:c>
      <x:c r="M385" s="10" t="n">
        <x:v>0</x:v>
      </x:c>
      <x:c r="N385" s="10" t="n">
        <x:v>0</x:v>
      </x:c>
      <x:c r="O385" s="10" t="n">
        <x:v>0</x:v>
      </x:c>
      <x:c r="P385" s="9" t="str">
        <x:f>'CaseReview'!U385</x:f>
        <x:v>PASS</x:v>
      </x:c>
      <x:c r="Q385" s="9" t="n">
        <x:f>IF(AND(T385=1,G385=P385),1,0)</x:f>
        <x:v>0</x:v>
      </x:c>
      <x:c r="R385" s="9" t="n">
        <x:f>IF(AND(T385=1,G385="PASS",P385="FAIL"),1,0)</x:f>
        <x:v>0</x:v>
      </x:c>
      <x:c r="S385" s="9" t="n">
        <x:f>IF(AND(T385=1,G385="FAIL",P385="PASS"),1,0)</x:f>
        <x:v>0</x:v>
      </x:c>
      <x:c r="T385" s="9" t="n">
        <x:v>0</x:v>
      </x:c>
      <x:c r="U385" s="9" t="n">
        <x:v>152</x:v>
      </x:c>
      <x:c r="V385" s="9" t="str"/>
    </x:row>
    <x:row r="386" ht="22" customHeight="1">
      <x:c r="A386" s="10" t="str">
        <x:v>V2_FALLBACK25</x:v>
      </x:c>
      <x:c r="B386" s="10" t="str">
        <x:v>I2-048</x:v>
      </x:c>
      <x:c r="C386" s="10" t="str">
        <x:v>I2-048-H-T117</x:v>
      </x:c>
      <x:c r="D386" s="10" t="str">
        <x:v>RUN_01</x:v>
      </x:c>
      <x:c r="E386" s="10" t="str">
        <x:v>ORIGINAL_LEDGER</x:v>
      </x:c>
      <x:c r="F386" s="10" t="str">
        <x:v>PASS</x:v>
      </x:c>
      <x:c r="G386" s="10" t="str">
        <x:v>NO_VERDICT</x:v>
      </x:c>
      <x:c r="H386" s="10" t="str">
        <x:v>INFRASTRUCTURE_FAILURE</x:v>
      </x:c>
      <x:c r="I386" s="10" t="str">
        <x:v>NOT_PARSED</x:v>
      </x:c>
      <x:c r="J386" s="10" t="str">
        <x:v>VALIDATOR_RESPONSE_RETRY_EXHAUSTED</x:v>
      </x:c>
      <x:c r="K386" s="10" t="str"/>
      <x:c r="L386" s="10" t="str">
        <x:v>full_repair_v2</x:v>
      </x:c>
      <x:c r="M386" s="10" t="n">
        <x:v>0</x:v>
      </x:c>
      <x:c r="N386" s="10" t="n">
        <x:v>0</x:v>
      </x:c>
      <x:c r="O386" s="10" t="n">
        <x:v>0</x:v>
      </x:c>
      <x:c r="P386" s="9" t="str">
        <x:f>'CaseReview'!U386</x:f>
        <x:v>PASS</x:v>
      </x:c>
      <x:c r="Q386" s="9" t="n">
        <x:f>IF(AND(T386=1,G386=P386),1,0)</x:f>
        <x:v>0</x:v>
      </x:c>
      <x:c r="R386" s="9" t="n">
        <x:f>IF(AND(T386=1,G386="PASS",P386="FAIL"),1,0)</x:f>
        <x:v>0</x:v>
      </x:c>
      <x:c r="S386" s="9" t="n">
        <x:f>IF(AND(T386=1,G386="FAIL",P386="PASS"),1,0)</x:f>
        <x:v>0</x:v>
      </x:c>
      <x:c r="T386" s="9" t="n">
        <x:v>0</x:v>
      </x:c>
      <x:c r="U386" s="9" t="n">
        <x:v>152</x:v>
      </x:c>
      <x:c r="V386" s="9" t="str"/>
    </x:row>
    <x:row r="387" ht="22" customHeight="1">
      <x:c r="A387" s="10" t="str">
        <x:v>V2_FALLBACK25</x:v>
      </x:c>
      <x:c r="B387" s="10" t="str">
        <x:v>I2-048</x:v>
      </x:c>
      <x:c r="C387" s="10" t="str">
        <x:v>I2-048-H-T118</x:v>
      </x:c>
      <x:c r="D387" s="10" t="str">
        <x:v>RUN_01</x:v>
      </x:c>
      <x:c r="E387" s="10" t="str">
        <x:v>ORIGINAL_LEDGER</x:v>
      </x:c>
      <x:c r="F387" s="10" t="str">
        <x:v>PASS</x:v>
      </x:c>
      <x:c r="G387" s="10" t="str">
        <x:v>NO_VERDICT</x:v>
      </x:c>
      <x:c r="H387" s="10" t="str">
        <x:v>INFRASTRUCTURE_FAILURE</x:v>
      </x:c>
      <x:c r="I387" s="10" t="str">
        <x:v>NOT_PARSED</x:v>
      </x:c>
      <x:c r="J387" s="10" t="str">
        <x:v>VALIDATOR_RESPONSE_RETRY_EXHAUSTED</x:v>
      </x:c>
      <x:c r="K387" s="10" t="str"/>
      <x:c r="L387" s="10" t="str">
        <x:v>full_repair_v2</x:v>
      </x:c>
      <x:c r="M387" s="10" t="n">
        <x:v>0</x:v>
      </x:c>
      <x:c r="N387" s="10" t="n">
        <x:v>0</x:v>
      </x:c>
      <x:c r="O387" s="10" t="n">
        <x:v>0</x:v>
      </x:c>
      <x:c r="P387" s="9" t="str">
        <x:f>'CaseReview'!U387</x:f>
        <x:v>PASS</x:v>
      </x:c>
      <x:c r="Q387" s="9" t="n">
        <x:f>IF(AND(T387=1,G387=P387),1,0)</x:f>
        <x:v>0</x:v>
      </x:c>
      <x:c r="R387" s="9" t="n">
        <x:f>IF(AND(T387=1,G387="PASS",P387="FAIL"),1,0)</x:f>
        <x:v>0</x:v>
      </x:c>
      <x:c r="S387" s="9" t="n">
        <x:f>IF(AND(T387=1,G387="FAIL",P387="PASS"),1,0)</x:f>
        <x:v>0</x:v>
      </x:c>
      <x:c r="T387" s="9" t="n">
        <x:v>0</x:v>
      </x:c>
      <x:c r="U387" s="9" t="n">
        <x:v>152</x:v>
      </x:c>
      <x:c r="V387" s="9" t="str"/>
    </x:row>
    <x:row r="388" ht="22" customHeight="1">
      <x:c r="A388" s="10" t="str">
        <x:v>V2_FALLBACK25</x:v>
      </x:c>
      <x:c r="B388" s="10" t="str">
        <x:v>I2-048</x:v>
      </x:c>
      <x:c r="C388" s="10" t="str">
        <x:v>I2-048-H-T119</x:v>
      </x:c>
      <x:c r="D388" s="10" t="str">
        <x:v>RUN_01</x:v>
      </x:c>
      <x:c r="E388" s="10" t="str">
        <x:v>ORIGINAL_LEDGER</x:v>
      </x:c>
      <x:c r="F388" s="10" t="str">
        <x:v>PASS</x:v>
      </x:c>
      <x:c r="G388" s="10" t="str">
        <x:v>NO_VERDICT</x:v>
      </x:c>
      <x:c r="H388" s="10" t="str">
        <x:v>INFRASTRUCTURE_FAILURE</x:v>
      </x:c>
      <x:c r="I388" s="10" t="str">
        <x:v>NOT_PARSED</x:v>
      </x:c>
      <x:c r="J388" s="10" t="str">
        <x:v>VALIDATOR_RESPONSE_RETRY_EXHAUSTED</x:v>
      </x:c>
      <x:c r="K388" s="10" t="str"/>
      <x:c r="L388" s="10" t="str">
        <x:v>full_repair_v2</x:v>
      </x:c>
      <x:c r="M388" s="10" t="n">
        <x:v>0</x:v>
      </x:c>
      <x:c r="N388" s="10" t="n">
        <x:v>0</x:v>
      </x:c>
      <x:c r="O388" s="10" t="n">
        <x:v>0</x:v>
      </x:c>
      <x:c r="P388" s="9" t="str">
        <x:f>'CaseReview'!U388</x:f>
        <x:v>PASS</x:v>
      </x:c>
      <x:c r="Q388" s="9" t="n">
        <x:f>IF(AND(T388=1,G388=P388),1,0)</x:f>
        <x:v>0</x:v>
      </x:c>
      <x:c r="R388" s="9" t="n">
        <x:f>IF(AND(T388=1,G388="PASS",P388="FAIL"),1,0)</x:f>
        <x:v>0</x:v>
      </x:c>
      <x:c r="S388" s="9" t="n">
        <x:f>IF(AND(T388=1,G388="FAIL",P388="PASS"),1,0)</x:f>
        <x:v>0</x:v>
      </x:c>
      <x:c r="T388" s="9" t="n">
        <x:v>0</x:v>
      </x:c>
      <x:c r="U388" s="9" t="n">
        <x:v>152</x:v>
      </x:c>
      <x:c r="V388" s="9" t="str"/>
    </x:row>
    <x:row r="389" ht="22" customHeight="1">
      <x:c r="A389" s="10" t="str">
        <x:v>V2_FALLBACK25</x:v>
      </x:c>
      <x:c r="B389" s="10" t="str">
        <x:v>I2-048</x:v>
      </x:c>
      <x:c r="C389" s="10" t="str">
        <x:v>I2-048-H-T120</x:v>
      </x:c>
      <x:c r="D389" s="10" t="str">
        <x:v>RUN_01</x:v>
      </x:c>
      <x:c r="E389" s="10" t="str">
        <x:v>ORIGINAL_LEDGER</x:v>
      </x:c>
      <x:c r="F389" s="10" t="str">
        <x:v>PASS</x:v>
      </x:c>
      <x:c r="G389" s="10" t="str">
        <x:v>NO_VERDICT</x:v>
      </x:c>
      <x:c r="H389" s="10" t="str">
        <x:v>INFRASTRUCTURE_FAILURE</x:v>
      </x:c>
      <x:c r="I389" s="10" t="str">
        <x:v>NOT_PARSED</x:v>
      </x:c>
      <x:c r="J389" s="10" t="str">
        <x:v>VALIDATOR_RESPONSE_RETRY_EXHAUSTED</x:v>
      </x:c>
      <x:c r="K389" s="10" t="str"/>
      <x:c r="L389" s="10" t="str">
        <x:v>full_repair_v2</x:v>
      </x:c>
      <x:c r="M389" s="10" t="n">
        <x:v>0</x:v>
      </x:c>
      <x:c r="N389" s="10" t="n">
        <x:v>0</x:v>
      </x:c>
      <x:c r="O389" s="10" t="n">
        <x:v>0</x:v>
      </x:c>
      <x:c r="P389" s="9" t="str">
        <x:f>'CaseReview'!U389</x:f>
        <x:v>PASS</x:v>
      </x:c>
      <x:c r="Q389" s="9" t="n">
        <x:f>IF(AND(T389=1,G389=P389),1,0)</x:f>
        <x:v>0</x:v>
      </x:c>
      <x:c r="R389" s="9" t="n">
        <x:f>IF(AND(T389=1,G389="PASS",P389="FAIL"),1,0)</x:f>
        <x:v>0</x:v>
      </x:c>
      <x:c r="S389" s="9" t="n">
        <x:f>IF(AND(T389=1,G389="FAIL",P389="PASS"),1,0)</x:f>
        <x:v>0</x:v>
      </x:c>
      <x:c r="T389" s="9" t="n">
        <x:v>0</x:v>
      </x:c>
      <x:c r="U389" s="9" t="n">
        <x:v>152</x:v>
      </x:c>
      <x:c r="V389" s="9" t="str"/>
    </x:row>
    <x:row r="390" ht="22" customHeight="1">
      <x:c r="A390" s="10" t="str">
        <x:v>V2_FALLBACK25</x:v>
      </x:c>
      <x:c r="B390" s="10" t="str">
        <x:v>I2-048</x:v>
      </x:c>
      <x:c r="C390" s="10" t="str">
        <x:v>I2-048-H-T121</x:v>
      </x:c>
      <x:c r="D390" s="10" t="str">
        <x:v>RUN_01</x:v>
      </x:c>
      <x:c r="E390" s="10" t="str">
        <x:v>ORIGINAL_LEDGER</x:v>
      </x:c>
      <x:c r="F390" s="10" t="str">
        <x:v>PASS</x:v>
      </x:c>
      <x:c r="G390" s="10" t="str">
        <x:v>NO_VERDICT</x:v>
      </x:c>
      <x:c r="H390" s="10" t="str">
        <x:v>INFRASTRUCTURE_FAILURE</x:v>
      </x:c>
      <x:c r="I390" s="10" t="str">
        <x:v>NOT_PARSED</x:v>
      </x:c>
      <x:c r="J390" s="10" t="str">
        <x:v>VALIDATOR_RESPONSE_RETRY_EXHAUSTED</x:v>
      </x:c>
      <x:c r="K390" s="10" t="str"/>
      <x:c r="L390" s="10" t="str">
        <x:v>full_repair_v2</x:v>
      </x:c>
      <x:c r="M390" s="10" t="n">
        <x:v>0</x:v>
      </x:c>
      <x:c r="N390" s="10" t="n">
        <x:v>0</x:v>
      </x:c>
      <x:c r="O390" s="10" t="n">
        <x:v>0</x:v>
      </x:c>
      <x:c r="P390" s="9" t="str">
        <x:f>'CaseReview'!U390</x:f>
        <x:v>PASS</x:v>
      </x:c>
      <x:c r="Q390" s="9" t="n">
        <x:f>IF(AND(T390=1,G390=P390),1,0)</x:f>
        <x:v>0</x:v>
      </x:c>
      <x:c r="R390" s="9" t="n">
        <x:f>IF(AND(T390=1,G390="PASS",P390="FAIL"),1,0)</x:f>
        <x:v>0</x:v>
      </x:c>
      <x:c r="S390" s="9" t="n">
        <x:f>IF(AND(T390=1,G390="FAIL",P390="PASS"),1,0)</x:f>
        <x:v>0</x:v>
      </x:c>
      <x:c r="T390" s="9" t="n">
        <x:v>0</x:v>
      </x:c>
      <x:c r="U390" s="9" t="n">
        <x:v>152</x:v>
      </x:c>
      <x:c r="V390" s="9" t="str"/>
    </x:row>
    <x:row r="391" ht="22" customHeight="1">
      <x:c r="A391" s="10" t="str">
        <x:v>V2_FALLBACK25</x:v>
      </x:c>
      <x:c r="B391" s="10" t="str">
        <x:v>I2-048</x:v>
      </x:c>
      <x:c r="C391" s="10" t="str">
        <x:v>I2-048-H-T122</x:v>
      </x:c>
      <x:c r="D391" s="10" t="str">
        <x:v>RUN_01</x:v>
      </x:c>
      <x:c r="E391" s="10" t="str">
        <x:v>ORIGINAL_LEDGER</x:v>
      </x:c>
      <x:c r="F391" s="10" t="str">
        <x:v>PASS</x:v>
      </x:c>
      <x:c r="G391" s="10" t="str">
        <x:v>NO_VERDICT</x:v>
      </x:c>
      <x:c r="H391" s="10" t="str">
        <x:v>INFRASTRUCTURE_FAILURE</x:v>
      </x:c>
      <x:c r="I391" s="10" t="str">
        <x:v>NOT_PARSED</x:v>
      </x:c>
      <x:c r="J391" s="10" t="str">
        <x:v>VALIDATOR_RESPONSE_RETRY_EXHAUSTED</x:v>
      </x:c>
      <x:c r="K391" s="10" t="str"/>
      <x:c r="L391" s="10" t="str">
        <x:v>full_repair_v2</x:v>
      </x:c>
      <x:c r="M391" s="10" t="n">
        <x:v>0</x:v>
      </x:c>
      <x:c r="N391" s="10" t="n">
        <x:v>0</x:v>
      </x:c>
      <x:c r="O391" s="10" t="n">
        <x:v>0</x:v>
      </x:c>
      <x:c r="P391" s="9" t="str">
        <x:f>'CaseReview'!U391</x:f>
        <x:v>PASS</x:v>
      </x:c>
      <x:c r="Q391" s="9" t="n">
        <x:f>IF(AND(T391=1,G391=P391),1,0)</x:f>
        <x:v>0</x:v>
      </x:c>
      <x:c r="R391" s="9" t="n">
        <x:f>IF(AND(T391=1,G391="PASS",P391="FAIL"),1,0)</x:f>
        <x:v>0</x:v>
      </x:c>
      <x:c r="S391" s="9" t="n">
        <x:f>IF(AND(T391=1,G391="FAIL",P391="PASS"),1,0)</x:f>
        <x:v>0</x:v>
      </x:c>
      <x:c r="T391" s="9" t="n">
        <x:v>0</x:v>
      </x:c>
      <x:c r="U391" s="9" t="n">
        <x:v>152</x:v>
      </x:c>
      <x:c r="V391" s="9" t="str"/>
    </x:row>
    <x:row r="392" ht="22" customHeight="1">
      <x:c r="A392" s="10" t="str">
        <x:v>V2_FALLBACK25</x:v>
      </x:c>
      <x:c r="B392" s="10" t="str">
        <x:v>I2-048</x:v>
      </x:c>
      <x:c r="C392" s="10" t="str">
        <x:v>I2-048-H-T123</x:v>
      </x:c>
      <x:c r="D392" s="10" t="str">
        <x:v>RUN_01</x:v>
      </x:c>
      <x:c r="E392" s="10" t="str">
        <x:v>ORIGINAL_LEDGER</x:v>
      </x:c>
      <x:c r="F392" s="10" t="str">
        <x:v>PASS</x:v>
      </x:c>
      <x:c r="G392" s="10" t="str">
        <x:v>NO_VERDICT</x:v>
      </x:c>
      <x:c r="H392" s="10" t="str">
        <x:v>INFRASTRUCTURE_FAILURE</x:v>
      </x:c>
      <x:c r="I392" s="10" t="str">
        <x:v>NOT_PARSED</x:v>
      </x:c>
      <x:c r="J392" s="10" t="str">
        <x:v>VALIDATOR_RESPONSE_RETRY_EXHAUSTED</x:v>
      </x:c>
      <x:c r="K392" s="10" t="str"/>
      <x:c r="L392" s="10" t="str">
        <x:v>full_repair_v2</x:v>
      </x:c>
      <x:c r="M392" s="10" t="n">
        <x:v>0</x:v>
      </x:c>
      <x:c r="N392" s="10" t="n">
        <x:v>0</x:v>
      </x:c>
      <x:c r="O392" s="10" t="n">
        <x:v>0</x:v>
      </x:c>
      <x:c r="P392" s="9" t="str">
        <x:f>'CaseReview'!U392</x:f>
        <x:v>PASS</x:v>
      </x:c>
      <x:c r="Q392" s="9" t="n">
        <x:f>IF(AND(T392=1,G392=P392),1,0)</x:f>
        <x:v>0</x:v>
      </x:c>
      <x:c r="R392" s="9" t="n">
        <x:f>IF(AND(T392=1,G392="PASS",P392="FAIL"),1,0)</x:f>
        <x:v>0</x:v>
      </x:c>
      <x:c r="S392" s="9" t="n">
        <x:f>IF(AND(T392=1,G392="FAIL",P392="PASS"),1,0)</x:f>
        <x:v>0</x:v>
      </x:c>
      <x:c r="T392" s="9" t="n">
        <x:v>0</x:v>
      </x:c>
      <x:c r="U392" s="9" t="n">
        <x:v>152</x:v>
      </x:c>
      <x:c r="V392" s="9" t="str"/>
    </x:row>
    <x:row r="393" ht="22" customHeight="1">
      <x:c r="A393" s="10" t="str">
        <x:v>V2_FALLBACK25</x:v>
      </x:c>
      <x:c r="B393" s="10" t="str">
        <x:v>I2-048</x:v>
      </x:c>
      <x:c r="C393" s="10" t="str">
        <x:v>I2-048-H-T124</x:v>
      </x:c>
      <x:c r="D393" s="10" t="str">
        <x:v>RUN_01</x:v>
      </x:c>
      <x:c r="E393" s="10" t="str">
        <x:v>ORIGINAL_LEDGER</x:v>
      </x:c>
      <x:c r="F393" s="10" t="str">
        <x:v>PASS</x:v>
      </x:c>
      <x:c r="G393" s="10" t="str">
        <x:v>NO_VERDICT</x:v>
      </x:c>
      <x:c r="H393" s="10" t="str">
        <x:v>INFRASTRUCTURE_FAILURE</x:v>
      </x:c>
      <x:c r="I393" s="10" t="str">
        <x:v>NOT_PARSED</x:v>
      </x:c>
      <x:c r="J393" s="10" t="str">
        <x:v>VALIDATOR_RESPONSE_RETRY_EXHAUSTED</x:v>
      </x:c>
      <x:c r="K393" s="10" t="str"/>
      <x:c r="L393" s="10" t="str">
        <x:v>full_repair_v2</x:v>
      </x:c>
      <x:c r="M393" s="10" t="n">
        <x:v>0</x:v>
      </x:c>
      <x:c r="N393" s="10" t="n">
        <x:v>0</x:v>
      </x:c>
      <x:c r="O393" s="10" t="n">
        <x:v>0</x:v>
      </x:c>
      <x:c r="P393" s="9" t="str">
        <x:f>'CaseReview'!U393</x:f>
        <x:v>PASS</x:v>
      </x:c>
      <x:c r="Q393" s="9" t="n">
        <x:f>IF(AND(T393=1,G393=P393),1,0)</x:f>
        <x:v>0</x:v>
      </x:c>
      <x:c r="R393" s="9" t="n">
        <x:f>IF(AND(T393=1,G393="PASS",P393="FAIL"),1,0)</x:f>
        <x:v>0</x:v>
      </x:c>
      <x:c r="S393" s="9" t="n">
        <x:f>IF(AND(T393=1,G393="FAIL",P393="PASS"),1,0)</x:f>
        <x:v>0</x:v>
      </x:c>
      <x:c r="T393" s="9" t="n">
        <x:v>0</x:v>
      </x:c>
      <x:c r="U393" s="9" t="n">
        <x:v>152</x:v>
      </x:c>
      <x:c r="V393" s="9" t="str"/>
    </x:row>
    <x:row r="394" ht="22" customHeight="1">
      <x:c r="A394" s="10" t="str">
        <x:v>V2_FALLBACK25</x:v>
      </x:c>
      <x:c r="B394" s="10" t="str">
        <x:v>I2-048</x:v>
      </x:c>
      <x:c r="C394" s="10" t="str">
        <x:v>I2-048-H-T125</x:v>
      </x:c>
      <x:c r="D394" s="10" t="str">
        <x:v>RUN_01</x:v>
      </x:c>
      <x:c r="E394" s="10" t="str">
        <x:v>ORIGINAL_LEDGER</x:v>
      </x:c>
      <x:c r="F394" s="10" t="str">
        <x:v>PASS</x:v>
      </x:c>
      <x:c r="G394" s="10" t="str">
        <x:v>NO_VERDICT</x:v>
      </x:c>
      <x:c r="H394" s="10" t="str">
        <x:v>INFRASTRUCTURE_FAILURE</x:v>
      </x:c>
      <x:c r="I394" s="10" t="str">
        <x:v>NOT_PARSED</x:v>
      </x:c>
      <x:c r="J394" s="10" t="str">
        <x:v>VALIDATOR_RESPONSE_RETRY_EXHAUSTED</x:v>
      </x:c>
      <x:c r="K394" s="10" t="str"/>
      <x:c r="L394" s="10" t="str">
        <x:v>full_repair_v2</x:v>
      </x:c>
      <x:c r="M394" s="10" t="n">
        <x:v>0</x:v>
      </x:c>
      <x:c r="N394" s="10" t="n">
        <x:v>0</x:v>
      </x:c>
      <x:c r="O394" s="10" t="n">
        <x:v>0</x:v>
      </x:c>
      <x:c r="P394" s="9" t="str">
        <x:f>'CaseReview'!U394</x:f>
        <x:v>PASS</x:v>
      </x:c>
      <x:c r="Q394" s="9" t="n">
        <x:f>IF(AND(T394=1,G394=P394),1,0)</x:f>
        <x:v>0</x:v>
      </x:c>
      <x:c r="R394" s="9" t="n">
        <x:f>IF(AND(T394=1,G394="PASS",P394="FAIL"),1,0)</x:f>
        <x:v>0</x:v>
      </x:c>
      <x:c r="S394" s="9" t="n">
        <x:f>IF(AND(T394=1,G394="FAIL",P394="PASS"),1,0)</x:f>
        <x:v>0</x:v>
      </x:c>
      <x:c r="T394" s="9" t="n">
        <x:v>0</x:v>
      </x:c>
      <x:c r="U394" s="9" t="n">
        <x:v>152</x:v>
      </x:c>
      <x:c r="V394" s="9" t="str"/>
    </x:row>
    <x:row r="395" ht="22" customHeight="1">
      <x:c r="A395" s="10" t="str">
        <x:v>V2_FALLBACK25</x:v>
      </x:c>
      <x:c r="B395" s="10" t="str">
        <x:v>I2-048</x:v>
      </x:c>
      <x:c r="C395" s="10" t="str">
        <x:v>I2-048-H-T126</x:v>
      </x:c>
      <x:c r="D395" s="10" t="str">
        <x:v>RUN_01</x:v>
      </x:c>
      <x:c r="E395" s="10" t="str">
        <x:v>ORIGINAL_LEDGER</x:v>
      </x:c>
      <x:c r="F395" s="10" t="str">
        <x:v>PASS</x:v>
      </x:c>
      <x:c r="G395" s="10" t="str">
        <x:v>NO_VERDICT</x:v>
      </x:c>
      <x:c r="H395" s="10" t="str">
        <x:v>INFRASTRUCTURE_FAILURE</x:v>
      </x:c>
      <x:c r="I395" s="10" t="str">
        <x:v>NOT_PARSED</x:v>
      </x:c>
      <x:c r="J395" s="10" t="str">
        <x:v>VALIDATOR_RESPONSE_RETRY_EXHAUSTED</x:v>
      </x:c>
      <x:c r="K395" s="10" t="str"/>
      <x:c r="L395" s="10" t="str">
        <x:v>full_repair_v2</x:v>
      </x:c>
      <x:c r="M395" s="10" t="n">
        <x:v>0</x:v>
      </x:c>
      <x:c r="N395" s="10" t="n">
        <x:v>0</x:v>
      </x:c>
      <x:c r="O395" s="10" t="n">
        <x:v>0</x:v>
      </x:c>
      <x:c r="P395" s="9" t="str">
        <x:f>'CaseReview'!U395</x:f>
        <x:v>PASS</x:v>
      </x:c>
      <x:c r="Q395" s="9" t="n">
        <x:f>IF(AND(T395=1,G395=P395),1,0)</x:f>
        <x:v>0</x:v>
      </x:c>
      <x:c r="R395" s="9" t="n">
        <x:f>IF(AND(T395=1,G395="PASS",P395="FAIL"),1,0)</x:f>
        <x:v>0</x:v>
      </x:c>
      <x:c r="S395" s="9" t="n">
        <x:f>IF(AND(T395=1,G395="FAIL",P395="PASS"),1,0)</x:f>
        <x:v>0</x:v>
      </x:c>
      <x:c r="T395" s="9" t="n">
        <x:v>0</x:v>
      </x:c>
      <x:c r="U395" s="9" t="n">
        <x:v>152</x:v>
      </x:c>
      <x:c r="V395" s="9" t="str"/>
    </x:row>
    <x:row r="396" ht="22" customHeight="1">
      <x:c r="A396" s="10" t="str">
        <x:v>V2_FALLBACK25</x:v>
      </x:c>
      <x:c r="B396" s="10" t="str">
        <x:v>I2-050</x:v>
      </x:c>
      <x:c r="C396" s="10" t="str">
        <x:v>I2-050-I-F01</x:v>
      </x:c>
      <x:c r="D396" s="10" t="str">
        <x:v>RUN_01</x:v>
      </x:c>
      <x:c r="E396" s="10" t="str">
        <x:v>ORIGINAL_LEDGER</x:v>
      </x:c>
      <x:c r="F396" s="10" t="str">
        <x:v>FAIL</x:v>
      </x:c>
      <x:c r="G396" s="10" t="str">
        <x:v>FAIL</x:v>
      </x:c>
      <x:c r="H396" s="10" t="str">
        <x:v>EXECUTED</x:v>
      </x:c>
      <x:c r="I396" s="10" t="str">
        <x:v>PARSED</x:v>
      </x:c>
      <x:c r="J396" s="10" t="str">
        <x:v>GENERATION_ACCEPTED</x:v>
      </x:c>
      <x:c r="K396" s="10" t="str">
        <x:v>0cd9abbb3b59cab8bd23693208a9c5e3b5fdf63ccd3fe88237411392ce67d998</x:v>
      </x:c>
      <x:c r="L396" s="10" t="str">
        <x:v>full_repair_v2</x:v>
      </x:c>
      <x:c r="M396" s="10" t="n">
        <x:v>1</x:v>
      </x:c>
      <x:c r="N396" s="10" t="n">
        <x:v>0</x:v>
      </x:c>
      <x:c r="O396" s="10" t="n">
        <x:v>0</x:v>
      </x:c>
      <x:c r="P396" s="9" t="str">
        <x:f>'CaseReview'!U396</x:f>
        <x:v>FAIL</x:v>
      </x:c>
      <x:c r="Q396" s="9" t="n">
        <x:f>IF(AND(T396=1,G396=P396),1,0)</x:f>
        <x:v>1</x:v>
      </x:c>
      <x:c r="R396" s="9" t="n">
        <x:f>IF(AND(T396=1,G396="PASS",P396="FAIL"),1,0)</x:f>
        <x:v>0</x:v>
      </x:c>
      <x:c r="S396" s="9" t="n">
        <x:f>IF(AND(T396=1,G396="FAIL",P396="PASS"),1,0)</x:f>
        <x:v>0</x:v>
      </x:c>
      <x:c r="T396" s="9" t="n">
        <x:v>1</x:v>
      </x:c>
      <x:c r="U396" s="9" t="n">
        <x:v>14</x:v>
      </x:c>
      <x:c r="V396" s="9" t="str">
        <x:v>MVP/SHACL_GENERATION_PIPELINE/experiments/FULL_REPAIR_V2/RUN_01/runs/RUN-I2-050-20260915T100815735474Z/final/final_shape.ttl</x:v>
      </x:c>
    </x:row>
    <x:row r="397" ht="22" customHeight="1">
      <x:c r="A397" s="10" t="str">
        <x:v>V2_FALLBACK25</x:v>
      </x:c>
      <x:c r="B397" s="10" t="str">
        <x:v>I2-050</x:v>
      </x:c>
      <x:c r="C397" s="10" t="str">
        <x:v>I2-050-I-F02</x:v>
      </x:c>
      <x:c r="D397" s="10" t="str">
        <x:v>RUN_01</x:v>
      </x:c>
      <x:c r="E397" s="10" t="str">
        <x:v>ORIGINAL_LEDGER</x:v>
      </x:c>
      <x:c r="F397" s="10" t="str">
        <x:v>FAIL</x:v>
      </x:c>
      <x:c r="G397" s="10" t="str">
        <x:v>FAIL</x:v>
      </x:c>
      <x:c r="H397" s="10" t="str">
        <x:v>EXECUTED</x:v>
      </x:c>
      <x:c r="I397" s="10" t="str">
        <x:v>PARSED</x:v>
      </x:c>
      <x:c r="J397" s="10" t="str">
        <x:v>GENERATION_ACCEPTED</x:v>
      </x:c>
      <x:c r="K397" s="10" t="str">
        <x:v>0cd9abbb3b59cab8bd23693208a9c5e3b5fdf63ccd3fe88237411392ce67d998</x:v>
      </x:c>
      <x:c r="L397" s="10" t="str">
        <x:v>full_repair_v2</x:v>
      </x:c>
      <x:c r="M397" s="10" t="n">
        <x:v>1</x:v>
      </x:c>
      <x:c r="N397" s="10" t="n">
        <x:v>0</x:v>
      </x:c>
      <x:c r="O397" s="10" t="n">
        <x:v>0</x:v>
      </x:c>
      <x:c r="P397" s="9" t="str">
        <x:f>'CaseReview'!U397</x:f>
        <x:v>FAIL</x:v>
      </x:c>
      <x:c r="Q397" s="9" t="n">
        <x:f>IF(AND(T397=1,G397=P397),1,0)</x:f>
        <x:v>1</x:v>
      </x:c>
      <x:c r="R397" s="9" t="n">
        <x:f>IF(AND(T397=1,G397="PASS",P397="FAIL"),1,0)</x:f>
        <x:v>0</x:v>
      </x:c>
      <x:c r="S397" s="9" t="n">
        <x:f>IF(AND(T397=1,G397="FAIL",P397="PASS"),1,0)</x:f>
        <x:v>0</x:v>
      </x:c>
      <x:c r="T397" s="9" t="n">
        <x:v>1</x:v>
      </x:c>
      <x:c r="U397" s="9" t="n">
        <x:v>14</x:v>
      </x:c>
      <x:c r="V397" s="9" t="str">
        <x:v>MVP/SHACL_GENERATION_PIPELINE/experiments/FULL_REPAIR_V2/RUN_01/runs/RUN-I2-050-20260915T100815735474Z/final/final_shape.ttl</x:v>
      </x:c>
    </x:row>
    <x:row r="398" ht="22" customHeight="1">
      <x:c r="A398" s="10" t="str">
        <x:v>V2_FALLBACK25</x:v>
      </x:c>
      <x:c r="B398" s="10" t="str">
        <x:v>I2-050</x:v>
      </x:c>
      <x:c r="C398" s="10" t="str">
        <x:v>I2-050-I-F03</x:v>
      </x:c>
      <x:c r="D398" s="10" t="str">
        <x:v>RUN_01</x:v>
      </x:c>
      <x:c r="E398" s="10" t="str">
        <x:v>ORIGINAL_LEDGER</x:v>
      </x:c>
      <x:c r="F398" s="10" t="str">
        <x:v>FAIL</x:v>
      </x:c>
      <x:c r="G398" s="10" t="str">
        <x:v>FAIL</x:v>
      </x:c>
      <x:c r="H398" s="10" t="str">
        <x:v>EXECUTED</x:v>
      </x:c>
      <x:c r="I398" s="10" t="str">
        <x:v>PARSED</x:v>
      </x:c>
      <x:c r="J398" s="10" t="str">
        <x:v>GENERATION_ACCEPTED</x:v>
      </x:c>
      <x:c r="K398" s="10" t="str">
        <x:v>0cd9abbb3b59cab8bd23693208a9c5e3b5fdf63ccd3fe88237411392ce67d998</x:v>
      </x:c>
      <x:c r="L398" s="10" t="str">
        <x:v>full_repair_v2</x:v>
      </x:c>
      <x:c r="M398" s="10" t="n">
        <x:v>1</x:v>
      </x:c>
      <x:c r="N398" s="10" t="n">
        <x:v>0</x:v>
      </x:c>
      <x:c r="O398" s="10" t="n">
        <x:v>0</x:v>
      </x:c>
      <x:c r="P398" s="9" t="str">
        <x:f>'CaseReview'!U398</x:f>
        <x:v>FAIL</x:v>
      </x:c>
      <x:c r="Q398" s="9" t="n">
        <x:f>IF(AND(T398=1,G398=P398),1,0)</x:f>
        <x:v>1</x:v>
      </x:c>
      <x:c r="R398" s="9" t="n">
        <x:f>IF(AND(T398=1,G398="PASS",P398="FAIL"),1,0)</x:f>
        <x:v>0</x:v>
      </x:c>
      <x:c r="S398" s="9" t="n">
        <x:f>IF(AND(T398=1,G398="FAIL",P398="PASS"),1,0)</x:f>
        <x:v>0</x:v>
      </x:c>
      <x:c r="T398" s="9" t="n">
        <x:v>1</x:v>
      </x:c>
      <x:c r="U398" s="9" t="n">
        <x:v>14</x:v>
      </x:c>
      <x:c r="V398" s="9" t="str">
        <x:v>MVP/SHACL_GENERATION_PIPELINE/experiments/FULL_REPAIR_V2/RUN_01/runs/RUN-I2-050-20260915T100815735474Z/final/final_shape.ttl</x:v>
      </x:c>
    </x:row>
    <x:row r="399" ht="22" customHeight="1">
      <x:c r="A399" s="10" t="str">
        <x:v>V2_FALLBACK25</x:v>
      </x:c>
      <x:c r="B399" s="10" t="str">
        <x:v>I2-050</x:v>
      </x:c>
      <x:c r="C399" s="10" t="str">
        <x:v>I2-050-I-F04</x:v>
      </x:c>
      <x:c r="D399" s="10" t="str">
        <x:v>RUN_01</x:v>
      </x:c>
      <x:c r="E399" s="10" t="str">
        <x:v>ORIGINAL_LEDGER</x:v>
      </x:c>
      <x:c r="F399" s="10" t="str">
        <x:v>FAIL</x:v>
      </x:c>
      <x:c r="G399" s="10" t="str">
        <x:v>FAIL</x:v>
      </x:c>
      <x:c r="H399" s="10" t="str">
        <x:v>EXECUTED</x:v>
      </x:c>
      <x:c r="I399" s="10" t="str">
        <x:v>PARSED</x:v>
      </x:c>
      <x:c r="J399" s="10" t="str">
        <x:v>GENERATION_ACCEPTED</x:v>
      </x:c>
      <x:c r="K399" s="10" t="str">
        <x:v>0cd9abbb3b59cab8bd23693208a9c5e3b5fdf63ccd3fe88237411392ce67d998</x:v>
      </x:c>
      <x:c r="L399" s="10" t="str">
        <x:v>full_repair_v2</x:v>
      </x:c>
      <x:c r="M399" s="10" t="n">
        <x:v>1</x:v>
      </x:c>
      <x:c r="N399" s="10" t="n">
        <x:v>0</x:v>
      </x:c>
      <x:c r="O399" s="10" t="n">
        <x:v>0</x:v>
      </x:c>
      <x:c r="P399" s="9" t="str">
        <x:f>'CaseReview'!U399</x:f>
        <x:v>FAIL</x:v>
      </x:c>
      <x:c r="Q399" s="9" t="n">
        <x:f>IF(AND(T399=1,G399=P399),1,0)</x:f>
        <x:v>1</x:v>
      </x:c>
      <x:c r="R399" s="9" t="n">
        <x:f>IF(AND(T399=1,G399="PASS",P399="FAIL"),1,0)</x:f>
        <x:v>0</x:v>
      </x:c>
      <x:c r="S399" s="9" t="n">
        <x:f>IF(AND(T399=1,G399="FAIL",P399="PASS"),1,0)</x:f>
        <x:v>0</x:v>
      </x:c>
      <x:c r="T399" s="9" t="n">
        <x:v>1</x:v>
      </x:c>
      <x:c r="U399" s="9" t="n">
        <x:v>14</x:v>
      </x:c>
      <x:c r="V399" s="9" t="str">
        <x:v>MVP/SHACL_GENERATION_PIPELINE/experiments/FULL_REPAIR_V2/RUN_01/runs/RUN-I2-050-20260915T100815735474Z/final/final_shape.ttl</x:v>
      </x:c>
    </x:row>
    <x:row r="400" ht="22" customHeight="1">
      <x:c r="A400" s="10" t="str">
        <x:v>V2_FALLBACK25</x:v>
      </x:c>
      <x:c r="B400" s="10" t="str">
        <x:v>I2-050</x:v>
      </x:c>
      <x:c r="C400" s="10" t="str">
        <x:v>I2-050-I-F05</x:v>
      </x:c>
      <x:c r="D400" s="10" t="str">
        <x:v>RUN_01</x:v>
      </x:c>
      <x:c r="E400" s="10" t="str">
        <x:v>ORIGINAL_LEDGER</x:v>
      </x:c>
      <x:c r="F400" s="10" t="str">
        <x:v>FAIL</x:v>
      </x:c>
      <x:c r="G400" s="10" t="str">
        <x:v>FAIL</x:v>
      </x:c>
      <x:c r="H400" s="10" t="str">
        <x:v>EXECUTED</x:v>
      </x:c>
      <x:c r="I400" s="10" t="str">
        <x:v>PARSED</x:v>
      </x:c>
      <x:c r="J400" s="10" t="str">
        <x:v>GENERATION_ACCEPTED</x:v>
      </x:c>
      <x:c r="K400" s="10" t="str">
        <x:v>0cd9abbb3b59cab8bd23693208a9c5e3b5fdf63ccd3fe88237411392ce67d998</x:v>
      </x:c>
      <x:c r="L400" s="10" t="str">
        <x:v>full_repair_v2</x:v>
      </x:c>
      <x:c r="M400" s="10" t="n">
        <x:v>1</x:v>
      </x:c>
      <x:c r="N400" s="10" t="n">
        <x:v>0</x:v>
      </x:c>
      <x:c r="O400" s="10" t="n">
        <x:v>0</x:v>
      </x:c>
      <x:c r="P400" s="9" t="str">
        <x:f>'CaseReview'!U400</x:f>
        <x:v>FAIL</x:v>
      </x:c>
      <x:c r="Q400" s="9" t="n">
        <x:f>IF(AND(T400=1,G400=P400),1,0)</x:f>
        <x:v>1</x:v>
      </x:c>
      <x:c r="R400" s="9" t="n">
        <x:f>IF(AND(T400=1,G400="PASS",P400="FAIL"),1,0)</x:f>
        <x:v>0</x:v>
      </x:c>
      <x:c r="S400" s="9" t="n">
        <x:f>IF(AND(T400=1,G400="FAIL",P400="PASS"),1,0)</x:f>
        <x:v>0</x:v>
      </x:c>
      <x:c r="T400" s="9" t="n">
        <x:v>1</x:v>
      </x:c>
      <x:c r="U400" s="9" t="n">
        <x:v>14</x:v>
      </x:c>
      <x:c r="V400" s="9" t="str">
        <x:v>MVP/SHACL_GENERATION_PIPELINE/experiments/FULL_REPAIR_V2/RUN_01/runs/RUN-I2-050-20260915T100815735474Z/final/final_shape.ttl</x:v>
      </x:c>
    </x:row>
    <x:row r="401" ht="22" customHeight="1">
      <x:c r="A401" s="10" t="str">
        <x:v>V2_FALLBACK25</x:v>
      </x:c>
      <x:c r="B401" s="10" t="str">
        <x:v>I2-050</x:v>
      </x:c>
      <x:c r="C401" s="10" t="str">
        <x:v>I2-050-I-F06</x:v>
      </x:c>
      <x:c r="D401" s="10" t="str">
        <x:v>RUN_01</x:v>
      </x:c>
      <x:c r="E401" s="10" t="str">
        <x:v>ORIGINAL_LEDGER</x:v>
      </x:c>
      <x:c r="F401" s="10" t="str">
        <x:v>FAIL</x:v>
      </x:c>
      <x:c r="G401" s="10" t="str">
        <x:v>FAIL</x:v>
      </x:c>
      <x:c r="H401" s="10" t="str">
        <x:v>EXECUTED</x:v>
      </x:c>
      <x:c r="I401" s="10" t="str">
        <x:v>PARSED</x:v>
      </x:c>
      <x:c r="J401" s="10" t="str">
        <x:v>GENERATION_ACCEPTED</x:v>
      </x:c>
      <x:c r="K401" s="10" t="str">
        <x:v>0cd9abbb3b59cab8bd23693208a9c5e3b5fdf63ccd3fe88237411392ce67d998</x:v>
      </x:c>
      <x:c r="L401" s="10" t="str">
        <x:v>full_repair_v2</x:v>
      </x:c>
      <x:c r="M401" s="10" t="n">
        <x:v>1</x:v>
      </x:c>
      <x:c r="N401" s="10" t="n">
        <x:v>0</x:v>
      </x:c>
      <x:c r="O401" s="10" t="n">
        <x:v>0</x:v>
      </x:c>
      <x:c r="P401" s="9" t="str">
        <x:f>'CaseReview'!U401</x:f>
        <x:v>FAIL</x:v>
      </x:c>
      <x:c r="Q401" s="9" t="n">
        <x:f>IF(AND(T401=1,G401=P401),1,0)</x:f>
        <x:v>1</x:v>
      </x:c>
      <x:c r="R401" s="9" t="n">
        <x:f>IF(AND(T401=1,G401="PASS",P401="FAIL"),1,0)</x:f>
        <x:v>0</x:v>
      </x:c>
      <x:c r="S401" s="9" t="n">
        <x:f>IF(AND(T401=1,G401="FAIL",P401="PASS"),1,0)</x:f>
        <x:v>0</x:v>
      </x:c>
      <x:c r="T401" s="9" t="n">
        <x:v>1</x:v>
      </x:c>
      <x:c r="U401" s="9" t="n">
        <x:v>14</x:v>
      </x:c>
      <x:c r="V401" s="9" t="str">
        <x:v>MVP/SHACL_GENERATION_PIPELINE/experiments/FULL_REPAIR_V2/RUN_01/runs/RUN-I2-050-20260915T100815735474Z/final/final_shape.ttl</x:v>
      </x:c>
    </x:row>
    <x:row r="402" ht="22" customHeight="1">
      <x:c r="A402" s="10" t="str">
        <x:v>V2_FALLBACK25</x:v>
      </x:c>
      <x:c r="B402" s="10" t="str">
        <x:v>I2-050</x:v>
      </x:c>
      <x:c r="C402" s="10" t="str">
        <x:v>I2-050-I-F07</x:v>
      </x:c>
      <x:c r="D402" s="10" t="str">
        <x:v>RUN_01</x:v>
      </x:c>
      <x:c r="E402" s="10" t="str">
        <x:v>ORIGINAL_LEDGER</x:v>
      </x:c>
      <x:c r="F402" s="10" t="str">
        <x:v>FAIL</x:v>
      </x:c>
      <x:c r="G402" s="10" t="str">
        <x:v>FAIL</x:v>
      </x:c>
      <x:c r="H402" s="10" t="str">
        <x:v>EXECUTED</x:v>
      </x:c>
      <x:c r="I402" s="10" t="str">
        <x:v>PARSED</x:v>
      </x:c>
      <x:c r="J402" s="10" t="str">
        <x:v>GENERATION_ACCEPTED</x:v>
      </x:c>
      <x:c r="K402" s="10" t="str">
        <x:v>0cd9abbb3b59cab8bd23693208a9c5e3b5fdf63ccd3fe88237411392ce67d998</x:v>
      </x:c>
      <x:c r="L402" s="10" t="str">
        <x:v>full_repair_v2</x:v>
      </x:c>
      <x:c r="M402" s="10" t="n">
        <x:v>1</x:v>
      </x:c>
      <x:c r="N402" s="10" t="n">
        <x:v>0</x:v>
      </x:c>
      <x:c r="O402" s="10" t="n">
        <x:v>0</x:v>
      </x:c>
      <x:c r="P402" s="9" t="str">
        <x:f>'CaseReview'!U402</x:f>
        <x:v>FAIL</x:v>
      </x:c>
      <x:c r="Q402" s="9" t="n">
        <x:f>IF(AND(T402=1,G402=P402),1,0)</x:f>
        <x:v>1</x:v>
      </x:c>
      <x:c r="R402" s="9" t="n">
        <x:f>IF(AND(T402=1,G402="PASS",P402="FAIL"),1,0)</x:f>
        <x:v>0</x:v>
      </x:c>
      <x:c r="S402" s="9" t="n">
        <x:f>IF(AND(T402=1,G402="FAIL",P402="PASS"),1,0)</x:f>
        <x:v>0</x:v>
      </x:c>
      <x:c r="T402" s="9" t="n">
        <x:v>1</x:v>
      </x:c>
      <x:c r="U402" s="9" t="n">
        <x:v>14</x:v>
      </x:c>
      <x:c r="V402" s="9" t="str">
        <x:v>MVP/SHACL_GENERATION_PIPELINE/experiments/FULL_REPAIR_V2/RUN_01/runs/RUN-I2-050-20260915T100815735474Z/final/final_shape.ttl</x:v>
      </x:c>
    </x:row>
    <x:row r="403" ht="22" customHeight="1">
      <x:c r="A403" s="10" t="str">
        <x:v>V2_FALLBACK25</x:v>
      </x:c>
      <x:c r="B403" s="10" t="str">
        <x:v>I2-050</x:v>
      </x:c>
      <x:c r="C403" s="10" t="str">
        <x:v>I2-050-I-F08</x:v>
      </x:c>
      <x:c r="D403" s="10" t="str">
        <x:v>RUN_01</x:v>
      </x:c>
      <x:c r="E403" s="10" t="str">
        <x:v>ORIGINAL_LEDGER</x:v>
      </x:c>
      <x:c r="F403" s="10" t="str">
        <x:v>FAIL</x:v>
      </x:c>
      <x:c r="G403" s="10" t="str">
        <x:v>FAIL</x:v>
      </x:c>
      <x:c r="H403" s="10" t="str">
        <x:v>EXECUTED</x:v>
      </x:c>
      <x:c r="I403" s="10" t="str">
        <x:v>PARSED</x:v>
      </x:c>
      <x:c r="J403" s="10" t="str">
        <x:v>GENERATION_ACCEPTED</x:v>
      </x:c>
      <x:c r="K403" s="10" t="str">
        <x:v>0cd9abbb3b59cab8bd23693208a9c5e3b5fdf63ccd3fe88237411392ce67d998</x:v>
      </x:c>
      <x:c r="L403" s="10" t="str">
        <x:v>full_repair_v2</x:v>
      </x:c>
      <x:c r="M403" s="10" t="n">
        <x:v>1</x:v>
      </x:c>
      <x:c r="N403" s="10" t="n">
        <x:v>0</x:v>
      </x:c>
      <x:c r="O403" s="10" t="n">
        <x:v>0</x:v>
      </x:c>
      <x:c r="P403" s="9" t="str">
        <x:f>'CaseReview'!U403</x:f>
        <x:v>FAIL</x:v>
      </x:c>
      <x:c r="Q403" s="9" t="n">
        <x:f>IF(AND(T403=1,G403=P403),1,0)</x:f>
        <x:v>1</x:v>
      </x:c>
      <x:c r="R403" s="9" t="n">
        <x:f>IF(AND(T403=1,G403="PASS",P403="FAIL"),1,0)</x:f>
        <x:v>0</x:v>
      </x:c>
      <x:c r="S403" s="9" t="n">
        <x:f>IF(AND(T403=1,G403="FAIL",P403="PASS"),1,0)</x:f>
        <x:v>0</x:v>
      </x:c>
      <x:c r="T403" s="9" t="n">
        <x:v>1</x:v>
      </x:c>
      <x:c r="U403" s="9" t="n">
        <x:v>14</x:v>
      </x:c>
      <x:c r="V403" s="9" t="str">
        <x:v>MVP/SHACL_GENERATION_PIPELINE/experiments/FULL_REPAIR_V2/RUN_01/runs/RUN-I2-050-20260915T100815735474Z/final/final_shape.ttl</x:v>
      </x:c>
    </x:row>
    <x:row r="404" ht="22" customHeight="1">
      <x:c r="A404" s="10" t="str">
        <x:v>V2_FALLBACK25</x:v>
      </x:c>
      <x:c r="B404" s="10" t="str">
        <x:v>I2-050</x:v>
      </x:c>
      <x:c r="C404" s="10" t="str">
        <x:v>I2-050-I-F09</x:v>
      </x:c>
      <x:c r="D404" s="10" t="str">
        <x:v>RUN_01</x:v>
      </x:c>
      <x:c r="E404" s="10" t="str">
        <x:v>ORIGINAL_LEDGER</x:v>
      </x:c>
      <x:c r="F404" s="10" t="str">
        <x:v>FAIL</x:v>
      </x:c>
      <x:c r="G404" s="10" t="str">
        <x:v>FAIL</x:v>
      </x:c>
      <x:c r="H404" s="10" t="str">
        <x:v>EXECUTED</x:v>
      </x:c>
      <x:c r="I404" s="10" t="str">
        <x:v>PARSED</x:v>
      </x:c>
      <x:c r="J404" s="10" t="str">
        <x:v>GENERATION_ACCEPTED</x:v>
      </x:c>
      <x:c r="K404" s="10" t="str">
        <x:v>0cd9abbb3b59cab8bd23693208a9c5e3b5fdf63ccd3fe88237411392ce67d998</x:v>
      </x:c>
      <x:c r="L404" s="10" t="str">
        <x:v>full_repair_v2</x:v>
      </x:c>
      <x:c r="M404" s="10" t="n">
        <x:v>1</x:v>
      </x:c>
      <x:c r="N404" s="10" t="n">
        <x:v>0</x:v>
      </x:c>
      <x:c r="O404" s="10" t="n">
        <x:v>0</x:v>
      </x:c>
      <x:c r="P404" s="9" t="str">
        <x:f>'CaseReview'!U404</x:f>
        <x:v>FAIL</x:v>
      </x:c>
      <x:c r="Q404" s="9" t="n">
        <x:f>IF(AND(T404=1,G404=P404),1,0)</x:f>
        <x:v>1</x:v>
      </x:c>
      <x:c r="R404" s="9" t="n">
        <x:f>IF(AND(T404=1,G404="PASS",P404="FAIL"),1,0)</x:f>
        <x:v>0</x:v>
      </x:c>
      <x:c r="S404" s="9" t="n">
        <x:f>IF(AND(T404=1,G404="FAIL",P404="PASS"),1,0)</x:f>
        <x:v>0</x:v>
      </x:c>
      <x:c r="T404" s="9" t="n">
        <x:v>1</x:v>
      </x:c>
      <x:c r="U404" s="9" t="n">
        <x:v>14</x:v>
      </x:c>
      <x:c r="V404" s="9" t="str">
        <x:v>MVP/SHACL_GENERATION_PIPELINE/experiments/FULL_REPAIR_V2/RUN_01/runs/RUN-I2-050-20260915T100815735474Z/final/final_shape.ttl</x:v>
      </x:c>
    </x:row>
    <x:row r="405" ht="22" customHeight="1">
      <x:c r="A405" s="10" t="str">
        <x:v>V2_FALLBACK25</x:v>
      </x:c>
      <x:c r="B405" s="10" t="str">
        <x:v>I2-050</x:v>
      </x:c>
      <x:c r="C405" s="10" t="str">
        <x:v>I2-050-I-F10</x:v>
      </x:c>
      <x:c r="D405" s="10" t="str">
        <x:v>RUN_01</x:v>
      </x:c>
      <x:c r="E405" s="10" t="str">
        <x:v>ORIGINAL_LEDGER</x:v>
      </x:c>
      <x:c r="F405" s="10" t="str">
        <x:v>FAIL</x:v>
      </x:c>
      <x:c r="G405" s="10" t="str">
        <x:v>FAIL</x:v>
      </x:c>
      <x:c r="H405" s="10" t="str">
        <x:v>EXECUTED</x:v>
      </x:c>
      <x:c r="I405" s="10" t="str">
        <x:v>PARSED</x:v>
      </x:c>
      <x:c r="J405" s="10" t="str">
        <x:v>GENERATION_ACCEPTED</x:v>
      </x:c>
      <x:c r="K405" s="10" t="str">
        <x:v>0cd9abbb3b59cab8bd23693208a9c5e3b5fdf63ccd3fe88237411392ce67d998</x:v>
      </x:c>
      <x:c r="L405" s="10" t="str">
        <x:v>full_repair_v2</x:v>
      </x:c>
      <x:c r="M405" s="10" t="n">
        <x:v>1</x:v>
      </x:c>
      <x:c r="N405" s="10" t="n">
        <x:v>0</x:v>
      </x:c>
      <x:c r="O405" s="10" t="n">
        <x:v>0</x:v>
      </x:c>
      <x:c r="P405" s="9" t="str">
        <x:f>'CaseReview'!U405</x:f>
        <x:v>FAIL</x:v>
      </x:c>
      <x:c r="Q405" s="9" t="n">
        <x:f>IF(AND(T405=1,G405=P405),1,0)</x:f>
        <x:v>1</x:v>
      </x:c>
      <x:c r="R405" s="9" t="n">
        <x:f>IF(AND(T405=1,G405="PASS",P405="FAIL"),1,0)</x:f>
        <x:v>0</x:v>
      </x:c>
      <x:c r="S405" s="9" t="n">
        <x:f>IF(AND(T405=1,G405="FAIL",P405="PASS"),1,0)</x:f>
        <x:v>0</x:v>
      </x:c>
      <x:c r="T405" s="9" t="n">
        <x:v>1</x:v>
      </x:c>
      <x:c r="U405" s="9" t="n">
        <x:v>14</x:v>
      </x:c>
      <x:c r="V405" s="9" t="str">
        <x:v>MVP/SHACL_GENERATION_PIPELINE/experiments/FULL_REPAIR_V2/RUN_01/runs/RUN-I2-050-20260915T100815735474Z/final/final_shape.ttl</x:v>
      </x:c>
    </x:row>
    <x:row r="406" ht="22" customHeight="1">
      <x:c r="A406" s="10" t="str">
        <x:v>V2_FALLBACK25</x:v>
      </x:c>
      <x:c r="B406" s="10" t="str">
        <x:v>I2-050</x:v>
      </x:c>
      <x:c r="C406" s="10" t="str">
        <x:v>I2-050-I-F11</x:v>
      </x:c>
      <x:c r="D406" s="10" t="str">
        <x:v>RUN_01</x:v>
      </x:c>
      <x:c r="E406" s="10" t="str">
        <x:v>ORIGINAL_LEDGER</x:v>
      </x:c>
      <x:c r="F406" s="10" t="str">
        <x:v>FAIL</x:v>
      </x:c>
      <x:c r="G406" s="10" t="str">
        <x:v>FAIL</x:v>
      </x:c>
      <x:c r="H406" s="10" t="str">
        <x:v>EXECUTED</x:v>
      </x:c>
      <x:c r="I406" s="10" t="str">
        <x:v>PARSED</x:v>
      </x:c>
      <x:c r="J406" s="10" t="str">
        <x:v>GENERATION_ACCEPTED</x:v>
      </x:c>
      <x:c r="K406" s="10" t="str">
        <x:v>0cd9abbb3b59cab8bd23693208a9c5e3b5fdf63ccd3fe88237411392ce67d998</x:v>
      </x:c>
      <x:c r="L406" s="10" t="str">
        <x:v>full_repair_v2</x:v>
      </x:c>
      <x:c r="M406" s="10" t="n">
        <x:v>1</x:v>
      </x:c>
      <x:c r="N406" s="10" t="n">
        <x:v>0</x:v>
      </x:c>
      <x:c r="O406" s="10" t="n">
        <x:v>0</x:v>
      </x:c>
      <x:c r="P406" s="9" t="str">
        <x:f>'CaseReview'!U406</x:f>
        <x:v>FAIL</x:v>
      </x:c>
      <x:c r="Q406" s="9" t="n">
        <x:f>IF(AND(T406=1,G406=P406),1,0)</x:f>
        <x:v>1</x:v>
      </x:c>
      <x:c r="R406" s="9" t="n">
        <x:f>IF(AND(T406=1,G406="PASS",P406="FAIL"),1,0)</x:f>
        <x:v>0</x:v>
      </x:c>
      <x:c r="S406" s="9" t="n">
        <x:f>IF(AND(T406=1,G406="FAIL",P406="PASS"),1,0)</x:f>
        <x:v>0</x:v>
      </x:c>
      <x:c r="T406" s="9" t="n">
        <x:v>1</x:v>
      </x:c>
      <x:c r="U406" s="9" t="n">
        <x:v>14</x:v>
      </x:c>
      <x:c r="V406" s="9" t="str">
        <x:v>MVP/SHACL_GENERATION_PIPELINE/experiments/FULL_REPAIR_V2/RUN_01/runs/RUN-I2-050-20260915T100815735474Z/final/final_shape.ttl</x:v>
      </x:c>
    </x:row>
    <x:row r="407" ht="22" customHeight="1">
      <x:c r="A407" s="10" t="str">
        <x:v>V2_FALLBACK25</x:v>
      </x:c>
      <x:c r="B407" s="10" t="str">
        <x:v>I2-050</x:v>
      </x:c>
      <x:c r="C407" s="10" t="str">
        <x:v>I2-050-I-F12</x:v>
      </x:c>
      <x:c r="D407" s="10" t="str">
        <x:v>RUN_01</x:v>
      </x:c>
      <x:c r="E407" s="10" t="str">
        <x:v>ORIGINAL_LEDGER</x:v>
      </x:c>
      <x:c r="F407" s="10" t="str">
        <x:v>FAIL</x:v>
      </x:c>
      <x:c r="G407" s="10" t="str">
        <x:v>FAIL</x:v>
      </x:c>
      <x:c r="H407" s="10" t="str">
        <x:v>EXECUTED</x:v>
      </x:c>
      <x:c r="I407" s="10" t="str">
        <x:v>PARSED</x:v>
      </x:c>
      <x:c r="J407" s="10" t="str">
        <x:v>GENERATION_ACCEPTED</x:v>
      </x:c>
      <x:c r="K407" s="10" t="str">
        <x:v>0cd9abbb3b59cab8bd23693208a9c5e3b5fdf63ccd3fe88237411392ce67d998</x:v>
      </x:c>
      <x:c r="L407" s="10" t="str">
        <x:v>full_repair_v2</x:v>
      </x:c>
      <x:c r="M407" s="10" t="n">
        <x:v>1</x:v>
      </x:c>
      <x:c r="N407" s="10" t="n">
        <x:v>0</x:v>
      </x:c>
      <x:c r="O407" s="10" t="n">
        <x:v>0</x:v>
      </x:c>
      <x:c r="P407" s="9" t="str">
        <x:f>'CaseReview'!U407</x:f>
        <x:v>FAIL</x:v>
      </x:c>
      <x:c r="Q407" s="9" t="n">
        <x:f>IF(AND(T407=1,G407=P407),1,0)</x:f>
        <x:v>1</x:v>
      </x:c>
      <x:c r="R407" s="9" t="n">
        <x:f>IF(AND(T407=1,G407="PASS",P407="FAIL"),1,0)</x:f>
        <x:v>0</x:v>
      </x:c>
      <x:c r="S407" s="9" t="n">
        <x:f>IF(AND(T407=1,G407="FAIL",P407="PASS"),1,0)</x:f>
        <x:v>0</x:v>
      </x:c>
      <x:c r="T407" s="9" t="n">
        <x:v>1</x:v>
      </x:c>
      <x:c r="U407" s="9" t="n">
        <x:v>14</x:v>
      </x:c>
      <x:c r="V407" s="9" t="str">
        <x:v>MVP/SHACL_GENERATION_PIPELINE/experiments/FULL_REPAIR_V2/RUN_01/runs/RUN-I2-050-20260915T100815735474Z/final/final_shape.ttl</x:v>
      </x:c>
    </x:row>
    <x:row r="408" ht="22" customHeight="1">
      <x:c r="A408" s="10" t="str">
        <x:v>V2_FALLBACK25</x:v>
      </x:c>
      <x:c r="B408" s="10" t="str">
        <x:v>I2-050</x:v>
      </x:c>
      <x:c r="C408" s="10" t="str">
        <x:v>I2-050-I-P01</x:v>
      </x:c>
      <x:c r="D408" s="10" t="str">
        <x:v>RUN_01</x:v>
      </x:c>
      <x:c r="E408" s="10" t="str">
        <x:v>ORIGINAL_LEDGER</x:v>
      </x:c>
      <x:c r="F408" s="10" t="str">
        <x:v>PASS</x:v>
      </x:c>
      <x:c r="G408" s="10" t="str">
        <x:v>FAIL</x:v>
      </x:c>
      <x:c r="H408" s="10" t="str">
        <x:v>EXECUTED</x:v>
      </x:c>
      <x:c r="I408" s="10" t="str">
        <x:v>PARSED</x:v>
      </x:c>
      <x:c r="J408" s="10" t="str">
        <x:v>GENERATION_ACCEPTED</x:v>
      </x:c>
      <x:c r="K408" s="10" t="str">
        <x:v>0cd9abbb3b59cab8bd23693208a9c5e3b5fdf63ccd3fe88237411392ce67d998</x:v>
      </x:c>
      <x:c r="L408" s="10" t="str">
        <x:v>full_repair_v2</x:v>
      </x:c>
      <x:c r="M408" s="10" t="n">
        <x:v>0</x:v>
      </x:c>
      <x:c r="N408" s="10" t="n">
        <x:v>0</x:v>
      </x:c>
      <x:c r="O408" s="10" t="n">
        <x:v>1</x:v>
      </x:c>
      <x:c r="P408" s="9" t="str">
        <x:f>'CaseReview'!U408</x:f>
        <x:v>PASS</x:v>
      </x:c>
      <x:c r="Q408" s="9" t="n">
        <x:f>IF(AND(T408=1,G408=P408),1,0)</x:f>
        <x:v>0</x:v>
      </x:c>
      <x:c r="R408" s="9" t="n">
        <x:f>IF(AND(T408=1,G408="PASS",P408="FAIL"),1,0)</x:f>
        <x:v>0</x:v>
      </x:c>
      <x:c r="S408" s="9" t="n">
        <x:f>IF(AND(T408=1,G408="FAIL",P408="PASS"),1,0)</x:f>
        <x:v>1</x:v>
      </x:c>
      <x:c r="T408" s="9" t="n">
        <x:v>1</x:v>
      </x:c>
      <x:c r="U408" s="9" t="n">
        <x:v>14</x:v>
      </x:c>
      <x:c r="V408" s="9" t="str">
        <x:v>MVP/SHACL_GENERATION_PIPELINE/experiments/FULL_REPAIR_V2/RUN_01/runs/RUN-I2-050-20260915T100815735474Z/final/final_shape.ttl</x:v>
      </x:c>
    </x:row>
    <x:row r="409" ht="22" customHeight="1">
      <x:c r="A409" s="10" t="str">
        <x:v>V2_FALLBACK25</x:v>
      </x:c>
      <x:c r="B409" s="10" t="str">
        <x:v>I2-050</x:v>
      </x:c>
      <x:c r="C409" s="10" t="str">
        <x:v>I2-050-I-P02</x:v>
      </x:c>
      <x:c r="D409" s="10" t="str">
        <x:v>RUN_01</x:v>
      </x:c>
      <x:c r="E409" s="10" t="str">
        <x:v>ORIGINAL_LEDGER</x:v>
      </x:c>
      <x:c r="F409" s="10" t="str">
        <x:v>PASS</x:v>
      </x:c>
      <x:c r="G409" s="10" t="str">
        <x:v>FAIL</x:v>
      </x:c>
      <x:c r="H409" s="10" t="str">
        <x:v>EXECUTED</x:v>
      </x:c>
      <x:c r="I409" s="10" t="str">
        <x:v>PARSED</x:v>
      </x:c>
      <x:c r="J409" s="10" t="str">
        <x:v>GENERATION_ACCEPTED</x:v>
      </x:c>
      <x:c r="K409" s="10" t="str">
        <x:v>0cd9abbb3b59cab8bd23693208a9c5e3b5fdf63ccd3fe88237411392ce67d998</x:v>
      </x:c>
      <x:c r="L409" s="10" t="str">
        <x:v>full_repair_v2</x:v>
      </x:c>
      <x:c r="M409" s="10" t="n">
        <x:v>0</x:v>
      </x:c>
      <x:c r="N409" s="10" t="n">
        <x:v>0</x:v>
      </x:c>
      <x:c r="O409" s="10" t="n">
        <x:v>1</x:v>
      </x:c>
      <x:c r="P409" s="9" t="str">
        <x:f>'CaseReview'!U409</x:f>
        <x:v>PASS</x:v>
      </x:c>
      <x:c r="Q409" s="9" t="n">
        <x:f>IF(AND(T409=1,G409=P409),1,0)</x:f>
        <x:v>0</x:v>
      </x:c>
      <x:c r="R409" s="9" t="n">
        <x:f>IF(AND(T409=1,G409="PASS",P409="FAIL"),1,0)</x:f>
        <x:v>0</x:v>
      </x:c>
      <x:c r="S409" s="9" t="n">
        <x:f>IF(AND(T409=1,G409="FAIL",P409="PASS"),1,0)</x:f>
        <x:v>1</x:v>
      </x:c>
      <x:c r="T409" s="9" t="n">
        <x:v>1</x:v>
      </x:c>
      <x:c r="U409" s="9" t="n">
        <x:v>14</x:v>
      </x:c>
      <x:c r="V409" s="9" t="str">
        <x:v>MVP/SHACL_GENERATION_PIPELINE/experiments/FULL_REPAIR_V2/RUN_01/runs/RUN-I2-050-20260915T100815735474Z/final/final_shape.ttl</x:v>
      </x:c>
    </x:row>
    <x:row r="410" ht="22" customHeight="1">
      <x:c r="A410" s="10" t="str">
        <x:v>V2_FALLBACK25</x:v>
      </x:c>
      <x:c r="B410" s="10" t="str">
        <x:v>I2-051</x:v>
      </x:c>
      <x:c r="C410" s="10" t="str">
        <x:v>I2-051-I-F01</x:v>
      </x:c>
      <x:c r="D410" s="10" t="str">
        <x:v>RUN_01</x:v>
      </x:c>
      <x:c r="E410" s="10" t="str">
        <x:v>REJECTED_ATTEMPT_04</x:v>
      </x:c>
      <x:c r="F410" s="10" t="str">
        <x:v>FAIL</x:v>
      </x:c>
      <x:c r="G410" s="10" t="str">
        <x:v>FAIL</x:v>
      </x:c>
      <x:c r="H410" s="10" t="str">
        <x:v>EXECUTED</x:v>
      </x:c>
      <x:c r="I410" s="10" t="str">
        <x:v>PARSED</x:v>
      </x:c>
      <x:c r="J410" s="10" t="str">
        <x:v>MAX_ATTEMPTS_REACHED</x:v>
      </x:c>
      <x:c r="K410" s="10" t="str">
        <x:v>a8fbdd33147181ff9019d95e7776d8d6d02d046a28c8126c152390c0f0bc20f5</x:v>
      </x:c>
      <x:c r="L410" s="10" t="str">
        <x:v>rejected_attempt4</x:v>
      </x:c>
      <x:c r="M410" s="10" t="n">
        <x:v>1</x:v>
      </x:c>
      <x:c r="N410" s="10" t="n">
        <x:v>0</x:v>
      </x:c>
      <x:c r="O410" s="10" t="n">
        <x:v>0</x:v>
      </x:c>
      <x:c r="P410" s="9" t="str">
        <x:f>'CaseReview'!U410</x:f>
        <x:v>FAIL</x:v>
      </x:c>
      <x:c r="Q410" s="9" t="n">
        <x:f>IF(AND(T410=1,G410=P410),1,0)</x:f>
        <x:v>1</x:v>
      </x:c>
      <x:c r="R410" s="9" t="n">
        <x:f>IF(AND(T410=1,G410="PASS",P410="FAIL"),1,0)</x:f>
        <x:v>0</x:v>
      </x:c>
      <x:c r="S410" s="9" t="n">
        <x:f>IF(AND(T410=1,G410="FAIL",P410="PASS"),1,0)</x:f>
        <x:v>0</x:v>
      </x:c>
      <x:c r="T410" s="9" t="n">
        <x:v>1</x:v>
      </x:c>
      <x:c r="U410" s="9" t="n">
        <x:v>14</x:v>
      </x:c>
      <x:c r="V410" s="9" t="str">
        <x:v>MVP/SHACL_GENERATION_PIPELINE/experiments/FULL_REPAIR_V2/RUN_01/runs/RUN-I2-051-20260915T100845350897Z/artifacts/attempt_04/candidate_shape.ttl</x:v>
      </x:c>
    </x:row>
    <x:row r="411" ht="22" customHeight="1">
      <x:c r="A411" s="10" t="str">
        <x:v>V2_FALLBACK25</x:v>
      </x:c>
      <x:c r="B411" s="10" t="str">
        <x:v>I2-051</x:v>
      </x:c>
      <x:c r="C411" s="10" t="str">
        <x:v>I2-051-I-F02</x:v>
      </x:c>
      <x:c r="D411" s="10" t="str">
        <x:v>RUN_01</x:v>
      </x:c>
      <x:c r="E411" s="10" t="str">
        <x:v>REJECTED_ATTEMPT_04</x:v>
      </x:c>
      <x:c r="F411" s="10" t="str">
        <x:v>FAIL</x:v>
      </x:c>
      <x:c r="G411" s="10" t="str">
        <x:v>FAIL</x:v>
      </x:c>
      <x:c r="H411" s="10" t="str">
        <x:v>EXECUTED</x:v>
      </x:c>
      <x:c r="I411" s="10" t="str">
        <x:v>PARSED</x:v>
      </x:c>
      <x:c r="J411" s="10" t="str">
        <x:v>MAX_ATTEMPTS_REACHED</x:v>
      </x:c>
      <x:c r="K411" s="10" t="str">
        <x:v>a8fbdd33147181ff9019d95e7776d8d6d02d046a28c8126c152390c0f0bc20f5</x:v>
      </x:c>
      <x:c r="L411" s="10" t="str">
        <x:v>rejected_attempt4</x:v>
      </x:c>
      <x:c r="M411" s="10" t="n">
        <x:v>1</x:v>
      </x:c>
      <x:c r="N411" s="10" t="n">
        <x:v>0</x:v>
      </x:c>
      <x:c r="O411" s="10" t="n">
        <x:v>0</x:v>
      </x:c>
      <x:c r="P411" s="9" t="str">
        <x:f>'CaseReview'!U411</x:f>
        <x:v>FAIL</x:v>
      </x:c>
      <x:c r="Q411" s="9" t="n">
        <x:f>IF(AND(T411=1,G411=P411),1,0)</x:f>
        <x:v>1</x:v>
      </x:c>
      <x:c r="R411" s="9" t="n">
        <x:f>IF(AND(T411=1,G411="PASS",P411="FAIL"),1,0)</x:f>
        <x:v>0</x:v>
      </x:c>
      <x:c r="S411" s="9" t="n">
        <x:f>IF(AND(T411=1,G411="FAIL",P411="PASS"),1,0)</x:f>
        <x:v>0</x:v>
      </x:c>
      <x:c r="T411" s="9" t="n">
        <x:v>1</x:v>
      </x:c>
      <x:c r="U411" s="9" t="n">
        <x:v>14</x:v>
      </x:c>
      <x:c r="V411" s="9" t="str">
        <x:v>MVP/SHACL_GENERATION_PIPELINE/experiments/FULL_REPAIR_V2/RUN_01/runs/RUN-I2-051-20260915T100845350897Z/artifacts/attempt_04/candidate_shape.ttl</x:v>
      </x:c>
    </x:row>
    <x:row r="412" ht="22" customHeight="1">
      <x:c r="A412" s="10" t="str">
        <x:v>V2_FALLBACK25</x:v>
      </x:c>
      <x:c r="B412" s="10" t="str">
        <x:v>I2-051</x:v>
      </x:c>
      <x:c r="C412" s="10" t="str">
        <x:v>I2-051-I-F03</x:v>
      </x:c>
      <x:c r="D412" s="10" t="str">
        <x:v>RUN_01</x:v>
      </x:c>
      <x:c r="E412" s="10" t="str">
        <x:v>REJECTED_ATTEMPT_04</x:v>
      </x:c>
      <x:c r="F412" s="10" t="str">
        <x:v>FAIL</x:v>
      </x:c>
      <x:c r="G412" s="10" t="str">
        <x:v>FAIL</x:v>
      </x:c>
      <x:c r="H412" s="10" t="str">
        <x:v>EXECUTED</x:v>
      </x:c>
      <x:c r="I412" s="10" t="str">
        <x:v>PARSED</x:v>
      </x:c>
      <x:c r="J412" s="10" t="str">
        <x:v>MAX_ATTEMPTS_REACHED</x:v>
      </x:c>
      <x:c r="K412" s="10" t="str">
        <x:v>a8fbdd33147181ff9019d95e7776d8d6d02d046a28c8126c152390c0f0bc20f5</x:v>
      </x:c>
      <x:c r="L412" s="10" t="str">
        <x:v>rejected_attempt4</x:v>
      </x:c>
      <x:c r="M412" s="10" t="n">
        <x:v>1</x:v>
      </x:c>
      <x:c r="N412" s="10" t="n">
        <x:v>0</x:v>
      </x:c>
      <x:c r="O412" s="10" t="n">
        <x:v>0</x:v>
      </x:c>
      <x:c r="P412" s="9" t="str">
        <x:f>'CaseReview'!U412</x:f>
        <x:v>FAIL</x:v>
      </x:c>
      <x:c r="Q412" s="9" t="n">
        <x:f>IF(AND(T412=1,G412=P412),1,0)</x:f>
        <x:v>1</x:v>
      </x:c>
      <x:c r="R412" s="9" t="n">
        <x:f>IF(AND(T412=1,G412="PASS",P412="FAIL"),1,0)</x:f>
        <x:v>0</x:v>
      </x:c>
      <x:c r="S412" s="9" t="n">
        <x:f>IF(AND(T412=1,G412="FAIL",P412="PASS"),1,0)</x:f>
        <x:v>0</x:v>
      </x:c>
      <x:c r="T412" s="9" t="n">
        <x:v>1</x:v>
      </x:c>
      <x:c r="U412" s="9" t="n">
        <x:v>14</x:v>
      </x:c>
      <x:c r="V412" s="9" t="str">
        <x:v>MVP/SHACL_GENERATION_PIPELINE/experiments/FULL_REPAIR_V2/RUN_01/runs/RUN-I2-051-20260915T100845350897Z/artifacts/attempt_04/candidate_shape.ttl</x:v>
      </x:c>
    </x:row>
    <x:row r="413" ht="22" customHeight="1">
      <x:c r="A413" s="10" t="str">
        <x:v>V2_FALLBACK25</x:v>
      </x:c>
      <x:c r="B413" s="10" t="str">
        <x:v>I2-051</x:v>
      </x:c>
      <x:c r="C413" s="10" t="str">
        <x:v>I2-051-I-F04</x:v>
      </x:c>
      <x:c r="D413" s="10" t="str">
        <x:v>RUN_01</x:v>
      </x:c>
      <x:c r="E413" s="10" t="str">
        <x:v>REJECTED_ATTEMPT_04</x:v>
      </x:c>
      <x:c r="F413" s="10" t="str">
        <x:v>FAIL</x:v>
      </x:c>
      <x:c r="G413" s="10" t="str">
        <x:v>FAIL</x:v>
      </x:c>
      <x:c r="H413" s="10" t="str">
        <x:v>EXECUTED</x:v>
      </x:c>
      <x:c r="I413" s="10" t="str">
        <x:v>PARSED</x:v>
      </x:c>
      <x:c r="J413" s="10" t="str">
        <x:v>MAX_ATTEMPTS_REACHED</x:v>
      </x:c>
      <x:c r="K413" s="10" t="str">
        <x:v>a8fbdd33147181ff9019d95e7776d8d6d02d046a28c8126c152390c0f0bc20f5</x:v>
      </x:c>
      <x:c r="L413" s="10" t="str">
        <x:v>rejected_attempt4</x:v>
      </x:c>
      <x:c r="M413" s="10" t="n">
        <x:v>1</x:v>
      </x:c>
      <x:c r="N413" s="10" t="n">
        <x:v>0</x:v>
      </x:c>
      <x:c r="O413" s="10" t="n">
        <x:v>0</x:v>
      </x:c>
      <x:c r="P413" s="9" t="str">
        <x:f>'CaseReview'!U413</x:f>
        <x:v>FAIL</x:v>
      </x:c>
      <x:c r="Q413" s="9" t="n">
        <x:f>IF(AND(T413=1,G413=P413),1,0)</x:f>
        <x:v>1</x:v>
      </x:c>
      <x:c r="R413" s="9" t="n">
        <x:f>IF(AND(T413=1,G413="PASS",P413="FAIL"),1,0)</x:f>
        <x:v>0</x:v>
      </x:c>
      <x:c r="S413" s="9" t="n">
        <x:f>IF(AND(T413=1,G413="FAIL",P413="PASS"),1,0)</x:f>
        <x:v>0</x:v>
      </x:c>
      <x:c r="T413" s="9" t="n">
        <x:v>1</x:v>
      </x:c>
      <x:c r="U413" s="9" t="n">
        <x:v>14</x:v>
      </x:c>
      <x:c r="V413" s="9" t="str">
        <x:v>MVP/SHACL_GENERATION_PIPELINE/experiments/FULL_REPAIR_V2/RUN_01/runs/RUN-I2-051-20260915T100845350897Z/artifacts/attempt_04/candidate_shape.ttl</x:v>
      </x:c>
    </x:row>
    <x:row r="414" ht="22" customHeight="1">
      <x:c r="A414" s="10" t="str">
        <x:v>V2_FALLBACK25</x:v>
      </x:c>
      <x:c r="B414" s="10" t="str">
        <x:v>I2-051</x:v>
      </x:c>
      <x:c r="C414" s="10" t="str">
        <x:v>I2-051-I-F05</x:v>
      </x:c>
      <x:c r="D414" s="10" t="str">
        <x:v>RUN_01</x:v>
      </x:c>
      <x:c r="E414" s="10" t="str">
        <x:v>REJECTED_ATTEMPT_04</x:v>
      </x:c>
      <x:c r="F414" s="10" t="str">
        <x:v>FAIL</x:v>
      </x:c>
      <x:c r="G414" s="10" t="str">
        <x:v>FAIL</x:v>
      </x:c>
      <x:c r="H414" s="10" t="str">
        <x:v>EXECUTED</x:v>
      </x:c>
      <x:c r="I414" s="10" t="str">
        <x:v>PARSED</x:v>
      </x:c>
      <x:c r="J414" s="10" t="str">
        <x:v>MAX_ATTEMPTS_REACHED</x:v>
      </x:c>
      <x:c r="K414" s="10" t="str">
        <x:v>a8fbdd33147181ff9019d95e7776d8d6d02d046a28c8126c152390c0f0bc20f5</x:v>
      </x:c>
      <x:c r="L414" s="10" t="str">
        <x:v>rejected_attempt4</x:v>
      </x:c>
      <x:c r="M414" s="10" t="n">
        <x:v>1</x:v>
      </x:c>
      <x:c r="N414" s="10" t="n">
        <x:v>0</x:v>
      </x:c>
      <x:c r="O414" s="10" t="n">
        <x:v>0</x:v>
      </x:c>
      <x:c r="P414" s="9" t="str">
        <x:f>'CaseReview'!U414</x:f>
        <x:v>FAIL</x:v>
      </x:c>
      <x:c r="Q414" s="9" t="n">
        <x:f>IF(AND(T414=1,G414=P414),1,0)</x:f>
        <x:v>1</x:v>
      </x:c>
      <x:c r="R414" s="9" t="n">
        <x:f>IF(AND(T414=1,G414="PASS",P414="FAIL"),1,0)</x:f>
        <x:v>0</x:v>
      </x:c>
      <x:c r="S414" s="9" t="n">
        <x:f>IF(AND(T414=1,G414="FAIL",P414="PASS"),1,0)</x:f>
        <x:v>0</x:v>
      </x:c>
      <x:c r="T414" s="9" t="n">
        <x:v>1</x:v>
      </x:c>
      <x:c r="U414" s="9" t="n">
        <x:v>14</x:v>
      </x:c>
      <x:c r="V414" s="9" t="str">
        <x:v>MVP/SHACL_GENERATION_PIPELINE/experiments/FULL_REPAIR_V2/RUN_01/runs/RUN-I2-051-20260915T100845350897Z/artifacts/attempt_04/candidate_shape.ttl</x:v>
      </x:c>
    </x:row>
    <x:row r="415" ht="22" customHeight="1">
      <x:c r="A415" s="10" t="str">
        <x:v>V2_FALLBACK25</x:v>
      </x:c>
      <x:c r="B415" s="10" t="str">
        <x:v>I2-051</x:v>
      </x:c>
      <x:c r="C415" s="10" t="str">
        <x:v>I2-051-I-F06</x:v>
      </x:c>
      <x:c r="D415" s="10" t="str">
        <x:v>RUN_01</x:v>
      </x:c>
      <x:c r="E415" s="10" t="str">
        <x:v>REJECTED_ATTEMPT_04</x:v>
      </x:c>
      <x:c r="F415" s="10" t="str">
        <x:v>FAIL</x:v>
      </x:c>
      <x:c r="G415" s="10" t="str">
        <x:v>FAIL</x:v>
      </x:c>
      <x:c r="H415" s="10" t="str">
        <x:v>EXECUTED</x:v>
      </x:c>
      <x:c r="I415" s="10" t="str">
        <x:v>PARSED</x:v>
      </x:c>
      <x:c r="J415" s="10" t="str">
        <x:v>MAX_ATTEMPTS_REACHED</x:v>
      </x:c>
      <x:c r="K415" s="10" t="str">
        <x:v>a8fbdd33147181ff9019d95e7776d8d6d02d046a28c8126c152390c0f0bc20f5</x:v>
      </x:c>
      <x:c r="L415" s="10" t="str">
        <x:v>rejected_attempt4</x:v>
      </x:c>
      <x:c r="M415" s="10" t="n">
        <x:v>1</x:v>
      </x:c>
      <x:c r="N415" s="10" t="n">
        <x:v>0</x:v>
      </x:c>
      <x:c r="O415" s="10" t="n">
        <x:v>0</x:v>
      </x:c>
      <x:c r="P415" s="9" t="str">
        <x:f>'CaseReview'!U415</x:f>
        <x:v>FAIL</x:v>
      </x:c>
      <x:c r="Q415" s="9" t="n">
        <x:f>IF(AND(T415=1,G415=P415),1,0)</x:f>
        <x:v>1</x:v>
      </x:c>
      <x:c r="R415" s="9" t="n">
        <x:f>IF(AND(T415=1,G415="PASS",P415="FAIL"),1,0)</x:f>
        <x:v>0</x:v>
      </x:c>
      <x:c r="S415" s="9" t="n">
        <x:f>IF(AND(T415=1,G415="FAIL",P415="PASS"),1,0)</x:f>
        <x:v>0</x:v>
      </x:c>
      <x:c r="T415" s="9" t="n">
        <x:v>1</x:v>
      </x:c>
      <x:c r="U415" s="9" t="n">
        <x:v>14</x:v>
      </x:c>
      <x:c r="V415" s="9" t="str">
        <x:v>MVP/SHACL_GENERATION_PIPELINE/experiments/FULL_REPAIR_V2/RUN_01/runs/RUN-I2-051-20260915T100845350897Z/artifacts/attempt_04/candidate_shape.ttl</x:v>
      </x:c>
    </x:row>
    <x:row r="416" ht="22" customHeight="1">
      <x:c r="A416" s="10" t="str">
        <x:v>V2_FALLBACK25</x:v>
      </x:c>
      <x:c r="B416" s="10" t="str">
        <x:v>I2-051</x:v>
      </x:c>
      <x:c r="C416" s="10" t="str">
        <x:v>I2-051-I-F07</x:v>
      </x:c>
      <x:c r="D416" s="10" t="str">
        <x:v>RUN_01</x:v>
      </x:c>
      <x:c r="E416" s="10" t="str">
        <x:v>REJECTED_ATTEMPT_04</x:v>
      </x:c>
      <x:c r="F416" s="10" t="str">
        <x:v>FAIL</x:v>
      </x:c>
      <x:c r="G416" s="10" t="str">
        <x:v>FAIL</x:v>
      </x:c>
      <x:c r="H416" s="10" t="str">
        <x:v>EXECUTED</x:v>
      </x:c>
      <x:c r="I416" s="10" t="str">
        <x:v>PARSED</x:v>
      </x:c>
      <x:c r="J416" s="10" t="str">
        <x:v>MAX_ATTEMPTS_REACHED</x:v>
      </x:c>
      <x:c r="K416" s="10" t="str">
        <x:v>a8fbdd33147181ff9019d95e7776d8d6d02d046a28c8126c152390c0f0bc20f5</x:v>
      </x:c>
      <x:c r="L416" s="10" t="str">
        <x:v>rejected_attempt4</x:v>
      </x:c>
      <x:c r="M416" s="10" t="n">
        <x:v>1</x:v>
      </x:c>
      <x:c r="N416" s="10" t="n">
        <x:v>0</x:v>
      </x:c>
      <x:c r="O416" s="10" t="n">
        <x:v>0</x:v>
      </x:c>
      <x:c r="P416" s="9" t="str">
        <x:f>'CaseReview'!U416</x:f>
        <x:v>FAIL</x:v>
      </x:c>
      <x:c r="Q416" s="9" t="n">
        <x:f>IF(AND(T416=1,G416=P416),1,0)</x:f>
        <x:v>1</x:v>
      </x:c>
      <x:c r="R416" s="9" t="n">
        <x:f>IF(AND(T416=1,G416="PASS",P416="FAIL"),1,0)</x:f>
        <x:v>0</x:v>
      </x:c>
      <x:c r="S416" s="9" t="n">
        <x:f>IF(AND(T416=1,G416="FAIL",P416="PASS"),1,0)</x:f>
        <x:v>0</x:v>
      </x:c>
      <x:c r="T416" s="9" t="n">
        <x:v>1</x:v>
      </x:c>
      <x:c r="U416" s="9" t="n">
        <x:v>14</x:v>
      </x:c>
      <x:c r="V416" s="9" t="str">
        <x:v>MVP/SHACL_GENERATION_PIPELINE/experiments/FULL_REPAIR_V2/RUN_01/runs/RUN-I2-051-20260915T100845350897Z/artifacts/attempt_04/candidate_shape.ttl</x:v>
      </x:c>
    </x:row>
    <x:row r="417" ht="22" customHeight="1">
      <x:c r="A417" s="10" t="str">
        <x:v>V2_FALLBACK25</x:v>
      </x:c>
      <x:c r="B417" s="10" t="str">
        <x:v>I2-051</x:v>
      </x:c>
      <x:c r="C417" s="10" t="str">
        <x:v>I2-051-I-F08</x:v>
      </x:c>
      <x:c r="D417" s="10" t="str">
        <x:v>RUN_01</x:v>
      </x:c>
      <x:c r="E417" s="10" t="str">
        <x:v>REJECTED_ATTEMPT_04</x:v>
      </x:c>
      <x:c r="F417" s="10" t="str">
        <x:v>FAIL</x:v>
      </x:c>
      <x:c r="G417" s="10" t="str">
        <x:v>FAIL</x:v>
      </x:c>
      <x:c r="H417" s="10" t="str">
        <x:v>EXECUTED</x:v>
      </x:c>
      <x:c r="I417" s="10" t="str">
        <x:v>PARSED</x:v>
      </x:c>
      <x:c r="J417" s="10" t="str">
        <x:v>MAX_ATTEMPTS_REACHED</x:v>
      </x:c>
      <x:c r="K417" s="10" t="str">
        <x:v>a8fbdd33147181ff9019d95e7776d8d6d02d046a28c8126c152390c0f0bc20f5</x:v>
      </x:c>
      <x:c r="L417" s="10" t="str">
        <x:v>rejected_attempt4</x:v>
      </x:c>
      <x:c r="M417" s="10" t="n">
        <x:v>1</x:v>
      </x:c>
      <x:c r="N417" s="10" t="n">
        <x:v>0</x:v>
      </x:c>
      <x:c r="O417" s="10" t="n">
        <x:v>0</x:v>
      </x:c>
      <x:c r="P417" s="9" t="str">
        <x:f>'CaseReview'!U417</x:f>
        <x:v>FAIL</x:v>
      </x:c>
      <x:c r="Q417" s="9" t="n">
        <x:f>IF(AND(T417=1,G417=P417),1,0)</x:f>
        <x:v>1</x:v>
      </x:c>
      <x:c r="R417" s="9" t="n">
        <x:f>IF(AND(T417=1,G417="PASS",P417="FAIL"),1,0)</x:f>
        <x:v>0</x:v>
      </x:c>
      <x:c r="S417" s="9" t="n">
        <x:f>IF(AND(T417=1,G417="FAIL",P417="PASS"),1,0)</x:f>
        <x:v>0</x:v>
      </x:c>
      <x:c r="T417" s="9" t="n">
        <x:v>1</x:v>
      </x:c>
      <x:c r="U417" s="9" t="n">
        <x:v>14</x:v>
      </x:c>
      <x:c r="V417" s="9" t="str">
        <x:v>MVP/SHACL_GENERATION_PIPELINE/experiments/FULL_REPAIR_V2/RUN_01/runs/RUN-I2-051-20260915T100845350897Z/artifacts/attempt_04/candidate_shape.ttl</x:v>
      </x:c>
    </x:row>
    <x:row r="418" ht="22" customHeight="1">
      <x:c r="A418" s="10" t="str">
        <x:v>V2_FALLBACK25</x:v>
      </x:c>
      <x:c r="B418" s="10" t="str">
        <x:v>I2-051</x:v>
      </x:c>
      <x:c r="C418" s="10" t="str">
        <x:v>I2-051-I-F09</x:v>
      </x:c>
      <x:c r="D418" s="10" t="str">
        <x:v>RUN_01</x:v>
      </x:c>
      <x:c r="E418" s="10" t="str">
        <x:v>REJECTED_ATTEMPT_04</x:v>
      </x:c>
      <x:c r="F418" s="10" t="str">
        <x:v>FAIL</x:v>
      </x:c>
      <x:c r="G418" s="10" t="str">
        <x:v>FAIL</x:v>
      </x:c>
      <x:c r="H418" s="10" t="str">
        <x:v>EXECUTED</x:v>
      </x:c>
      <x:c r="I418" s="10" t="str">
        <x:v>PARSED</x:v>
      </x:c>
      <x:c r="J418" s="10" t="str">
        <x:v>MAX_ATTEMPTS_REACHED</x:v>
      </x:c>
      <x:c r="K418" s="10" t="str">
        <x:v>a8fbdd33147181ff9019d95e7776d8d6d02d046a28c8126c152390c0f0bc20f5</x:v>
      </x:c>
      <x:c r="L418" s="10" t="str">
        <x:v>rejected_attempt4</x:v>
      </x:c>
      <x:c r="M418" s="10" t="n">
        <x:v>1</x:v>
      </x:c>
      <x:c r="N418" s="10" t="n">
        <x:v>0</x:v>
      </x:c>
      <x:c r="O418" s="10" t="n">
        <x:v>0</x:v>
      </x:c>
      <x:c r="P418" s="9" t="str">
        <x:f>'CaseReview'!U418</x:f>
        <x:v>FAIL</x:v>
      </x:c>
      <x:c r="Q418" s="9" t="n">
        <x:f>IF(AND(T418=1,G418=P418),1,0)</x:f>
        <x:v>1</x:v>
      </x:c>
      <x:c r="R418" s="9" t="n">
        <x:f>IF(AND(T418=1,G418="PASS",P418="FAIL"),1,0)</x:f>
        <x:v>0</x:v>
      </x:c>
      <x:c r="S418" s="9" t="n">
        <x:f>IF(AND(T418=1,G418="FAIL",P418="PASS"),1,0)</x:f>
        <x:v>0</x:v>
      </x:c>
      <x:c r="T418" s="9" t="n">
        <x:v>1</x:v>
      </x:c>
      <x:c r="U418" s="9" t="n">
        <x:v>14</x:v>
      </x:c>
      <x:c r="V418" s="9" t="str">
        <x:v>MVP/SHACL_GENERATION_PIPELINE/experiments/FULL_REPAIR_V2/RUN_01/runs/RUN-I2-051-20260915T100845350897Z/artifacts/attempt_04/candidate_shape.ttl</x:v>
      </x:c>
    </x:row>
    <x:row r="419" ht="22" customHeight="1">
      <x:c r="A419" s="10" t="str">
        <x:v>V2_FALLBACK25</x:v>
      </x:c>
      <x:c r="B419" s="10" t="str">
        <x:v>I2-051</x:v>
      </x:c>
      <x:c r="C419" s="10" t="str">
        <x:v>I2-051-I-P01</x:v>
      </x:c>
      <x:c r="D419" s="10" t="str">
        <x:v>RUN_01</x:v>
      </x:c>
      <x:c r="E419" s="10" t="str">
        <x:v>REJECTED_ATTEMPT_04</x:v>
      </x:c>
      <x:c r="F419" s="10" t="str">
        <x:v>PASS</x:v>
      </x:c>
      <x:c r="G419" s="10" t="str">
        <x:v>FAIL</x:v>
      </x:c>
      <x:c r="H419" s="10" t="str">
        <x:v>EXECUTED</x:v>
      </x:c>
      <x:c r="I419" s="10" t="str">
        <x:v>PARSED</x:v>
      </x:c>
      <x:c r="J419" s="10" t="str">
        <x:v>MAX_ATTEMPTS_REACHED</x:v>
      </x:c>
      <x:c r="K419" s="10" t="str">
        <x:v>a8fbdd33147181ff9019d95e7776d8d6d02d046a28c8126c152390c0f0bc20f5</x:v>
      </x:c>
      <x:c r="L419" s="10" t="str">
        <x:v>rejected_attempt4</x:v>
      </x:c>
      <x:c r="M419" s="10" t="n">
        <x:v>0</x:v>
      </x:c>
      <x:c r="N419" s="10" t="n">
        <x:v>0</x:v>
      </x:c>
      <x:c r="O419" s="10" t="n">
        <x:v>1</x:v>
      </x:c>
      <x:c r="P419" s="9" t="str">
        <x:f>'CaseReview'!U419</x:f>
        <x:v>PASS</x:v>
      </x:c>
      <x:c r="Q419" s="9" t="n">
        <x:f>IF(AND(T419=1,G419=P419),1,0)</x:f>
        <x:v>0</x:v>
      </x:c>
      <x:c r="R419" s="9" t="n">
        <x:f>IF(AND(T419=1,G419="PASS",P419="FAIL"),1,0)</x:f>
        <x:v>0</x:v>
      </x:c>
      <x:c r="S419" s="9" t="n">
        <x:f>IF(AND(T419=1,G419="FAIL",P419="PASS"),1,0)</x:f>
        <x:v>1</x:v>
      </x:c>
      <x:c r="T419" s="9" t="n">
        <x:v>1</x:v>
      </x:c>
      <x:c r="U419" s="9" t="n">
        <x:v>14</x:v>
      </x:c>
      <x:c r="V419" s="9" t="str">
        <x:v>MVP/SHACL_GENERATION_PIPELINE/experiments/FULL_REPAIR_V2/RUN_01/runs/RUN-I2-051-20260915T100845350897Z/artifacts/attempt_04/candidate_shape.ttl</x:v>
      </x:c>
    </x:row>
    <x:row r="420" ht="22" customHeight="1">
      <x:c r="A420" s="10" t="str">
        <x:v>V2_FALLBACK25</x:v>
      </x:c>
      <x:c r="B420" s="10" t="str">
        <x:v>I2-051</x:v>
      </x:c>
      <x:c r="C420" s="10" t="str">
        <x:v>I2-051-I-P02</x:v>
      </x:c>
      <x:c r="D420" s="10" t="str">
        <x:v>RUN_01</x:v>
      </x:c>
      <x:c r="E420" s="10" t="str">
        <x:v>REJECTED_ATTEMPT_04</x:v>
      </x:c>
      <x:c r="F420" s="10" t="str">
        <x:v>PASS</x:v>
      </x:c>
      <x:c r="G420" s="10" t="str">
        <x:v>FAIL</x:v>
      </x:c>
      <x:c r="H420" s="10" t="str">
        <x:v>EXECUTED</x:v>
      </x:c>
      <x:c r="I420" s="10" t="str">
        <x:v>PARSED</x:v>
      </x:c>
      <x:c r="J420" s="10" t="str">
        <x:v>MAX_ATTEMPTS_REACHED</x:v>
      </x:c>
      <x:c r="K420" s="10" t="str">
        <x:v>a8fbdd33147181ff9019d95e7776d8d6d02d046a28c8126c152390c0f0bc20f5</x:v>
      </x:c>
      <x:c r="L420" s="10" t="str">
        <x:v>rejected_attempt4</x:v>
      </x:c>
      <x:c r="M420" s="10" t="n">
        <x:v>0</x:v>
      </x:c>
      <x:c r="N420" s="10" t="n">
        <x:v>0</x:v>
      </x:c>
      <x:c r="O420" s="10" t="n">
        <x:v>1</x:v>
      </x:c>
      <x:c r="P420" s="9" t="str">
        <x:f>'CaseReview'!U420</x:f>
        <x:v>PASS</x:v>
      </x:c>
      <x:c r="Q420" s="9" t="n">
        <x:f>IF(AND(T420=1,G420=P420),1,0)</x:f>
        <x:v>0</x:v>
      </x:c>
      <x:c r="R420" s="9" t="n">
        <x:f>IF(AND(T420=1,G420="PASS",P420="FAIL"),1,0)</x:f>
        <x:v>0</x:v>
      </x:c>
      <x:c r="S420" s="9" t="n">
        <x:f>IF(AND(T420=1,G420="FAIL",P420="PASS"),1,0)</x:f>
        <x:v>1</x:v>
      </x:c>
      <x:c r="T420" s="9" t="n">
        <x:v>1</x:v>
      </x:c>
      <x:c r="U420" s="9" t="n">
        <x:v>14</x:v>
      </x:c>
      <x:c r="V420" s="9" t="str">
        <x:v>MVP/SHACL_GENERATION_PIPELINE/experiments/FULL_REPAIR_V2/RUN_01/runs/RUN-I2-051-20260915T100845350897Z/artifacts/attempt_04/candidate_shape.ttl</x:v>
      </x:c>
    </x:row>
    <x:row r="421" ht="22" customHeight="1">
      <x:c r="A421" s="10" t="str">
        <x:v>V2_FALLBACK25</x:v>
      </x:c>
      <x:c r="B421" s="10" t="str">
        <x:v>I2-051</x:v>
      </x:c>
      <x:c r="C421" s="10" t="str">
        <x:v>I2-051-I-P03</x:v>
      </x:c>
      <x:c r="D421" s="10" t="str">
        <x:v>RUN_01</x:v>
      </x:c>
      <x:c r="E421" s="10" t="str">
        <x:v>REJECTED_ATTEMPT_04</x:v>
      </x:c>
      <x:c r="F421" s="10" t="str">
        <x:v>PASS</x:v>
      </x:c>
      <x:c r="G421" s="10" t="str">
        <x:v>FAIL</x:v>
      </x:c>
      <x:c r="H421" s="10" t="str">
        <x:v>EXECUTED</x:v>
      </x:c>
      <x:c r="I421" s="10" t="str">
        <x:v>PARSED</x:v>
      </x:c>
      <x:c r="J421" s="10" t="str">
        <x:v>MAX_ATTEMPTS_REACHED</x:v>
      </x:c>
      <x:c r="K421" s="10" t="str">
        <x:v>a8fbdd33147181ff9019d95e7776d8d6d02d046a28c8126c152390c0f0bc20f5</x:v>
      </x:c>
      <x:c r="L421" s="10" t="str">
        <x:v>rejected_attempt4</x:v>
      </x:c>
      <x:c r="M421" s="10" t="n">
        <x:v>0</x:v>
      </x:c>
      <x:c r="N421" s="10" t="n">
        <x:v>0</x:v>
      </x:c>
      <x:c r="O421" s="10" t="n">
        <x:v>1</x:v>
      </x:c>
      <x:c r="P421" s="9" t="str">
        <x:f>'CaseReview'!U421</x:f>
        <x:v>PASS</x:v>
      </x:c>
      <x:c r="Q421" s="9" t="n">
        <x:f>IF(AND(T421=1,G421=P421),1,0)</x:f>
        <x:v>0</x:v>
      </x:c>
      <x:c r="R421" s="9" t="n">
        <x:f>IF(AND(T421=1,G421="PASS",P421="FAIL"),1,0)</x:f>
        <x:v>0</x:v>
      </x:c>
      <x:c r="S421" s="9" t="n">
        <x:f>IF(AND(T421=1,G421="FAIL",P421="PASS"),1,0)</x:f>
        <x:v>1</x:v>
      </x:c>
      <x:c r="T421" s="9" t="n">
        <x:v>1</x:v>
      </x:c>
      <x:c r="U421" s="9" t="n">
        <x:v>14</x:v>
      </x:c>
      <x:c r="V421" s="9" t="str">
        <x:v>MVP/SHACL_GENERATION_PIPELINE/experiments/FULL_REPAIR_V2/RUN_01/runs/RUN-I2-051-20260915T100845350897Z/artifacts/attempt_04/candidate_shape.ttl</x:v>
      </x:c>
    </x:row>
    <x:row r="422" ht="22" customHeight="1">
      <x:c r="A422" s="10" t="str">
        <x:v>V2_FALLBACK25</x:v>
      </x:c>
      <x:c r="B422" s="10" t="str">
        <x:v>I2-051</x:v>
      </x:c>
      <x:c r="C422" s="10" t="str">
        <x:v>I2-051-I-P04</x:v>
      </x:c>
      <x:c r="D422" s="10" t="str">
        <x:v>RUN_01</x:v>
      </x:c>
      <x:c r="E422" s="10" t="str">
        <x:v>REJECTED_ATTEMPT_04</x:v>
      </x:c>
      <x:c r="F422" s="10" t="str">
        <x:v>PASS</x:v>
      </x:c>
      <x:c r="G422" s="10" t="str">
        <x:v>FAIL</x:v>
      </x:c>
      <x:c r="H422" s="10" t="str">
        <x:v>EXECUTED</x:v>
      </x:c>
      <x:c r="I422" s="10" t="str">
        <x:v>PARSED</x:v>
      </x:c>
      <x:c r="J422" s="10" t="str">
        <x:v>MAX_ATTEMPTS_REACHED</x:v>
      </x:c>
      <x:c r="K422" s="10" t="str">
        <x:v>a8fbdd33147181ff9019d95e7776d8d6d02d046a28c8126c152390c0f0bc20f5</x:v>
      </x:c>
      <x:c r="L422" s="10" t="str">
        <x:v>rejected_attempt4</x:v>
      </x:c>
      <x:c r="M422" s="10" t="n">
        <x:v>0</x:v>
      </x:c>
      <x:c r="N422" s="10" t="n">
        <x:v>0</x:v>
      </x:c>
      <x:c r="O422" s="10" t="n">
        <x:v>1</x:v>
      </x:c>
      <x:c r="P422" s="9" t="str">
        <x:f>'CaseReview'!U422</x:f>
        <x:v>PASS</x:v>
      </x:c>
      <x:c r="Q422" s="9" t="n">
        <x:f>IF(AND(T422=1,G422=P422),1,0)</x:f>
        <x:v>0</x:v>
      </x:c>
      <x:c r="R422" s="9" t="n">
        <x:f>IF(AND(T422=1,G422="PASS",P422="FAIL"),1,0)</x:f>
        <x:v>0</x:v>
      </x:c>
      <x:c r="S422" s="9" t="n">
        <x:f>IF(AND(T422=1,G422="FAIL",P422="PASS"),1,0)</x:f>
        <x:v>1</x:v>
      </x:c>
      <x:c r="T422" s="9" t="n">
        <x:v>1</x:v>
      </x:c>
      <x:c r="U422" s="9" t="n">
        <x:v>14</x:v>
      </x:c>
      <x:c r="V422" s="9" t="str">
        <x:v>MVP/SHACL_GENERATION_PIPELINE/experiments/FULL_REPAIR_V2/RUN_01/runs/RUN-I2-051-20260915T100845350897Z/artifacts/attempt_04/candidate_shape.ttl</x:v>
      </x:c>
    </x:row>
    <x:row r="423" ht="22" customHeight="1">
      <x:c r="A423" s="10" t="str">
        <x:v>V2_FALLBACK25</x:v>
      </x:c>
      <x:c r="B423" s="10" t="str">
        <x:v>I2-051</x:v>
      </x:c>
      <x:c r="C423" s="10" t="str">
        <x:v>I2-051-I-P05</x:v>
      </x:c>
      <x:c r="D423" s="10" t="str">
        <x:v>RUN_01</x:v>
      </x:c>
      <x:c r="E423" s="10" t="str">
        <x:v>REJECTED_ATTEMPT_04</x:v>
      </x:c>
      <x:c r="F423" s="10" t="str">
        <x:v>PASS</x:v>
      </x:c>
      <x:c r="G423" s="10" t="str">
        <x:v>FAIL</x:v>
      </x:c>
      <x:c r="H423" s="10" t="str">
        <x:v>EXECUTED</x:v>
      </x:c>
      <x:c r="I423" s="10" t="str">
        <x:v>PARSED</x:v>
      </x:c>
      <x:c r="J423" s="10" t="str">
        <x:v>MAX_ATTEMPTS_REACHED</x:v>
      </x:c>
      <x:c r="K423" s="10" t="str">
        <x:v>a8fbdd33147181ff9019d95e7776d8d6d02d046a28c8126c152390c0f0bc20f5</x:v>
      </x:c>
      <x:c r="L423" s="10" t="str">
        <x:v>rejected_attempt4</x:v>
      </x:c>
      <x:c r="M423" s="10" t="n">
        <x:v>0</x:v>
      </x:c>
      <x:c r="N423" s="10" t="n">
        <x:v>0</x:v>
      </x:c>
      <x:c r="O423" s="10" t="n">
        <x:v>1</x:v>
      </x:c>
      <x:c r="P423" s="9" t="str">
        <x:f>'CaseReview'!U423</x:f>
        <x:v>PASS</x:v>
      </x:c>
      <x:c r="Q423" s="9" t="n">
        <x:f>IF(AND(T423=1,G423=P423),1,0)</x:f>
        <x:v>0</x:v>
      </x:c>
      <x:c r="R423" s="9" t="n">
        <x:f>IF(AND(T423=1,G423="PASS",P423="FAIL"),1,0)</x:f>
        <x:v>0</x:v>
      </x:c>
      <x:c r="S423" s="9" t="n">
        <x:f>IF(AND(T423=1,G423="FAIL",P423="PASS"),1,0)</x:f>
        <x:v>1</x:v>
      </x:c>
      <x:c r="T423" s="9" t="n">
        <x:v>1</x:v>
      </x:c>
      <x:c r="U423" s="9" t="n">
        <x:v>14</x:v>
      </x:c>
      <x:c r="V423" s="9" t="str">
        <x:v>MVP/SHACL_GENERATION_PIPELINE/experiments/FULL_REPAIR_V2/RUN_01/runs/RUN-I2-051-20260915T100845350897Z/artifacts/attempt_04/candidate_shape.ttl</x:v>
      </x:c>
    </x:row>
    <x:row r="424" ht="22" customHeight="1">
      <x:c r="A424" s="10" t="str">
        <x:v>V2_FALLBACK25</x:v>
      </x:c>
      <x:c r="B424" s="10" t="str">
        <x:v>I2-052</x:v>
      </x:c>
      <x:c r="C424" s="10" t="str">
        <x:v>I2-052-I-F01</x:v>
      </x:c>
      <x:c r="D424" s="10" t="str">
        <x:v>RUN_01</x:v>
      </x:c>
      <x:c r="E424" s="10" t="str">
        <x:v>ORIGINAL_LEDGER</x:v>
      </x:c>
      <x:c r="F424" s="10" t="str">
        <x:v>FAIL</x:v>
      </x:c>
      <x:c r="G424" s="10" t="str">
        <x:v>FAIL</x:v>
      </x:c>
      <x:c r="H424" s="10" t="str">
        <x:v>EXECUTED</x:v>
      </x:c>
      <x:c r="I424" s="10" t="str">
        <x:v>PARSED</x:v>
      </x:c>
      <x:c r="J424" s="10" t="str">
        <x:v>GENERATION_ACCEPTED</x:v>
      </x:c>
      <x:c r="K424" s="10" t="str">
        <x:v>71d55715453a7adcec1a2730ed5abdb130edb01c08ab101fbcb447c30e0f206c</x:v>
      </x:c>
      <x:c r="L424" s="10" t="str">
        <x:v>full_repair_v2</x:v>
      </x:c>
      <x:c r="M424" s="10" t="n">
        <x:v>1</x:v>
      </x:c>
      <x:c r="N424" s="10" t="n">
        <x:v>0</x:v>
      </x:c>
      <x:c r="O424" s="10" t="n">
        <x:v>0</x:v>
      </x:c>
      <x:c r="P424" s="9" t="str">
        <x:f>'CaseReview'!U424</x:f>
        <x:v>FAIL</x:v>
      </x:c>
      <x:c r="Q424" s="9" t="n">
        <x:f>IF(AND(T424=1,G424=P424),1,0)</x:f>
        <x:v>1</x:v>
      </x:c>
      <x:c r="R424" s="9" t="n">
        <x:f>IF(AND(T424=1,G424="PASS",P424="FAIL"),1,0)</x:f>
        <x:v>0</x:v>
      </x:c>
      <x:c r="S424" s="9" t="n">
        <x:f>IF(AND(T424=1,G424="FAIL",P424="PASS"),1,0)</x:f>
        <x:v>0</x:v>
      </x:c>
      <x:c r="T424" s="9" t="n">
        <x:v>1</x:v>
      </x:c>
      <x:c r="U424" s="9" t="n">
        <x:v>12</x:v>
      </x:c>
      <x:c r="V424" s="9" t="str">
        <x:v>MVP/SHACL_GENERATION_PIPELINE/experiments/FULL_REPAIR_V2/RUN_01/runs/RUN-I2-052-20260915T101123889835Z/final/final_shape.ttl</x:v>
      </x:c>
    </x:row>
    <x:row r="425" ht="22" customHeight="1">
      <x:c r="A425" s="10" t="str">
        <x:v>V2_FALLBACK25</x:v>
      </x:c>
      <x:c r="B425" s="10" t="str">
        <x:v>I2-052</x:v>
      </x:c>
      <x:c r="C425" s="10" t="str">
        <x:v>I2-052-I-F02</x:v>
      </x:c>
      <x:c r="D425" s="10" t="str">
        <x:v>RUN_01</x:v>
      </x:c>
      <x:c r="E425" s="10" t="str">
        <x:v>ORIGINAL_LEDGER</x:v>
      </x:c>
      <x:c r="F425" s="10" t="str">
        <x:v>FAIL</x:v>
      </x:c>
      <x:c r="G425" s="10" t="str">
        <x:v>FAIL</x:v>
      </x:c>
      <x:c r="H425" s="10" t="str">
        <x:v>EXECUTED</x:v>
      </x:c>
      <x:c r="I425" s="10" t="str">
        <x:v>PARSED</x:v>
      </x:c>
      <x:c r="J425" s="10" t="str">
        <x:v>GENERATION_ACCEPTED</x:v>
      </x:c>
      <x:c r="K425" s="10" t="str">
        <x:v>71d55715453a7adcec1a2730ed5abdb130edb01c08ab101fbcb447c30e0f206c</x:v>
      </x:c>
      <x:c r="L425" s="10" t="str">
        <x:v>full_repair_v2</x:v>
      </x:c>
      <x:c r="M425" s="10" t="n">
        <x:v>1</x:v>
      </x:c>
      <x:c r="N425" s="10" t="n">
        <x:v>0</x:v>
      </x:c>
      <x:c r="O425" s="10" t="n">
        <x:v>0</x:v>
      </x:c>
      <x:c r="P425" s="9" t="str">
        <x:f>'CaseReview'!U425</x:f>
        <x:v>FAIL</x:v>
      </x:c>
      <x:c r="Q425" s="9" t="n">
        <x:f>IF(AND(T425=1,G425=P425),1,0)</x:f>
        <x:v>1</x:v>
      </x:c>
      <x:c r="R425" s="9" t="n">
        <x:f>IF(AND(T425=1,G425="PASS",P425="FAIL"),1,0)</x:f>
        <x:v>0</x:v>
      </x:c>
      <x:c r="S425" s="9" t="n">
        <x:f>IF(AND(T425=1,G425="FAIL",P425="PASS"),1,0)</x:f>
        <x:v>0</x:v>
      </x:c>
      <x:c r="T425" s="9" t="n">
        <x:v>1</x:v>
      </x:c>
      <x:c r="U425" s="9" t="n">
        <x:v>12</x:v>
      </x:c>
      <x:c r="V425" s="9" t="str">
        <x:v>MVP/SHACL_GENERATION_PIPELINE/experiments/FULL_REPAIR_V2/RUN_01/runs/RUN-I2-052-20260915T101123889835Z/final/final_shape.ttl</x:v>
      </x:c>
    </x:row>
    <x:row r="426" ht="22" customHeight="1">
      <x:c r="A426" s="10" t="str">
        <x:v>V2_FALLBACK25</x:v>
      </x:c>
      <x:c r="B426" s="10" t="str">
        <x:v>I2-052</x:v>
      </x:c>
      <x:c r="C426" s="10" t="str">
        <x:v>I2-052-I-F03</x:v>
      </x:c>
      <x:c r="D426" s="10" t="str">
        <x:v>RUN_01</x:v>
      </x:c>
      <x:c r="E426" s="10" t="str">
        <x:v>ORIGINAL_LEDGER</x:v>
      </x:c>
      <x:c r="F426" s="10" t="str">
        <x:v>FAIL</x:v>
      </x:c>
      <x:c r="G426" s="10" t="str">
        <x:v>FAIL</x:v>
      </x:c>
      <x:c r="H426" s="10" t="str">
        <x:v>EXECUTED</x:v>
      </x:c>
      <x:c r="I426" s="10" t="str">
        <x:v>PARSED</x:v>
      </x:c>
      <x:c r="J426" s="10" t="str">
        <x:v>GENERATION_ACCEPTED</x:v>
      </x:c>
      <x:c r="K426" s="10" t="str">
        <x:v>71d55715453a7adcec1a2730ed5abdb130edb01c08ab101fbcb447c30e0f206c</x:v>
      </x:c>
      <x:c r="L426" s="10" t="str">
        <x:v>full_repair_v2</x:v>
      </x:c>
      <x:c r="M426" s="10" t="n">
        <x:v>1</x:v>
      </x:c>
      <x:c r="N426" s="10" t="n">
        <x:v>0</x:v>
      </x:c>
      <x:c r="O426" s="10" t="n">
        <x:v>0</x:v>
      </x:c>
      <x:c r="P426" s="9" t="str">
        <x:f>'CaseReview'!U426</x:f>
        <x:v>FAIL</x:v>
      </x:c>
      <x:c r="Q426" s="9" t="n">
        <x:f>IF(AND(T426=1,G426=P426),1,0)</x:f>
        <x:v>1</x:v>
      </x:c>
      <x:c r="R426" s="9" t="n">
        <x:f>IF(AND(T426=1,G426="PASS",P426="FAIL"),1,0)</x:f>
        <x:v>0</x:v>
      </x:c>
      <x:c r="S426" s="9" t="n">
        <x:f>IF(AND(T426=1,G426="FAIL",P426="PASS"),1,0)</x:f>
        <x:v>0</x:v>
      </x:c>
      <x:c r="T426" s="9" t="n">
        <x:v>1</x:v>
      </x:c>
      <x:c r="U426" s="9" t="n">
        <x:v>12</x:v>
      </x:c>
      <x:c r="V426" s="9" t="str">
        <x:v>MVP/SHACL_GENERATION_PIPELINE/experiments/FULL_REPAIR_V2/RUN_01/runs/RUN-I2-052-20260915T101123889835Z/final/final_shape.ttl</x:v>
      </x:c>
    </x:row>
    <x:row r="427" ht="22" customHeight="1">
      <x:c r="A427" s="10" t="str">
        <x:v>V2_FALLBACK25</x:v>
      </x:c>
      <x:c r="B427" s="10" t="str">
        <x:v>I2-052</x:v>
      </x:c>
      <x:c r="C427" s="10" t="str">
        <x:v>I2-052-I-F04</x:v>
      </x:c>
      <x:c r="D427" s="10" t="str">
        <x:v>RUN_01</x:v>
      </x:c>
      <x:c r="E427" s="10" t="str">
        <x:v>ORIGINAL_LEDGER</x:v>
      </x:c>
      <x:c r="F427" s="10" t="str">
        <x:v>FAIL</x:v>
      </x:c>
      <x:c r="G427" s="10" t="str">
        <x:v>FAIL</x:v>
      </x:c>
      <x:c r="H427" s="10" t="str">
        <x:v>EXECUTED</x:v>
      </x:c>
      <x:c r="I427" s="10" t="str">
        <x:v>PARSED</x:v>
      </x:c>
      <x:c r="J427" s="10" t="str">
        <x:v>GENERATION_ACCEPTED</x:v>
      </x:c>
      <x:c r="K427" s="10" t="str">
        <x:v>71d55715453a7adcec1a2730ed5abdb130edb01c08ab101fbcb447c30e0f206c</x:v>
      </x:c>
      <x:c r="L427" s="10" t="str">
        <x:v>full_repair_v2</x:v>
      </x:c>
      <x:c r="M427" s="10" t="n">
        <x:v>1</x:v>
      </x:c>
      <x:c r="N427" s="10" t="n">
        <x:v>0</x:v>
      </x:c>
      <x:c r="O427" s="10" t="n">
        <x:v>0</x:v>
      </x:c>
      <x:c r="P427" s="9" t="str">
        <x:f>'CaseReview'!U427</x:f>
        <x:v>FAIL</x:v>
      </x:c>
      <x:c r="Q427" s="9" t="n">
        <x:f>IF(AND(T427=1,G427=P427),1,0)</x:f>
        <x:v>1</x:v>
      </x:c>
      <x:c r="R427" s="9" t="n">
        <x:f>IF(AND(T427=1,G427="PASS",P427="FAIL"),1,0)</x:f>
        <x:v>0</x:v>
      </x:c>
      <x:c r="S427" s="9" t="n">
        <x:f>IF(AND(T427=1,G427="FAIL",P427="PASS"),1,0)</x:f>
        <x:v>0</x:v>
      </x:c>
      <x:c r="T427" s="9" t="n">
        <x:v>1</x:v>
      </x:c>
      <x:c r="U427" s="9" t="n">
        <x:v>12</x:v>
      </x:c>
      <x:c r="V427" s="9" t="str">
        <x:v>MVP/SHACL_GENERATION_PIPELINE/experiments/FULL_REPAIR_V2/RUN_01/runs/RUN-I2-052-20260915T101123889835Z/final/final_shape.ttl</x:v>
      </x:c>
    </x:row>
    <x:row r="428" ht="22" customHeight="1">
      <x:c r="A428" s="10" t="str">
        <x:v>V2_FALLBACK25</x:v>
      </x:c>
      <x:c r="B428" s="10" t="str">
        <x:v>I2-052</x:v>
      </x:c>
      <x:c r="C428" s="10" t="str">
        <x:v>I2-052-I-F05</x:v>
      </x:c>
      <x:c r="D428" s="10" t="str">
        <x:v>RUN_01</x:v>
      </x:c>
      <x:c r="E428" s="10" t="str">
        <x:v>ORIGINAL_LEDGER</x:v>
      </x:c>
      <x:c r="F428" s="10" t="str">
        <x:v>FAIL</x:v>
      </x:c>
      <x:c r="G428" s="10" t="str">
        <x:v>FAIL</x:v>
      </x:c>
      <x:c r="H428" s="10" t="str">
        <x:v>EXECUTED</x:v>
      </x:c>
      <x:c r="I428" s="10" t="str">
        <x:v>PARSED</x:v>
      </x:c>
      <x:c r="J428" s="10" t="str">
        <x:v>GENERATION_ACCEPTED</x:v>
      </x:c>
      <x:c r="K428" s="10" t="str">
        <x:v>71d55715453a7adcec1a2730ed5abdb130edb01c08ab101fbcb447c30e0f206c</x:v>
      </x:c>
      <x:c r="L428" s="10" t="str">
        <x:v>full_repair_v2</x:v>
      </x:c>
      <x:c r="M428" s="10" t="n">
        <x:v>1</x:v>
      </x:c>
      <x:c r="N428" s="10" t="n">
        <x:v>0</x:v>
      </x:c>
      <x:c r="O428" s="10" t="n">
        <x:v>0</x:v>
      </x:c>
      <x:c r="P428" s="9" t="str">
        <x:f>'CaseReview'!U428</x:f>
        <x:v>FAIL</x:v>
      </x:c>
      <x:c r="Q428" s="9" t="n">
        <x:f>IF(AND(T428=1,G428=P428),1,0)</x:f>
        <x:v>1</x:v>
      </x:c>
      <x:c r="R428" s="9" t="n">
        <x:f>IF(AND(T428=1,G428="PASS",P428="FAIL"),1,0)</x:f>
        <x:v>0</x:v>
      </x:c>
      <x:c r="S428" s="9" t="n">
        <x:f>IF(AND(T428=1,G428="FAIL",P428="PASS"),1,0)</x:f>
        <x:v>0</x:v>
      </x:c>
      <x:c r="T428" s="9" t="n">
        <x:v>1</x:v>
      </x:c>
      <x:c r="U428" s="9" t="n">
        <x:v>12</x:v>
      </x:c>
      <x:c r="V428" s="9" t="str">
        <x:v>MVP/SHACL_GENERATION_PIPELINE/experiments/FULL_REPAIR_V2/RUN_01/runs/RUN-I2-052-20260915T101123889835Z/final/final_shape.ttl</x:v>
      </x:c>
    </x:row>
    <x:row r="429" ht="22" customHeight="1">
      <x:c r="A429" s="10" t="str">
        <x:v>V2_FALLBACK25</x:v>
      </x:c>
      <x:c r="B429" s="10" t="str">
        <x:v>I2-052</x:v>
      </x:c>
      <x:c r="C429" s="10" t="str">
        <x:v>I2-052-I-F06</x:v>
      </x:c>
      <x:c r="D429" s="10" t="str">
        <x:v>RUN_01</x:v>
      </x:c>
      <x:c r="E429" s="10" t="str">
        <x:v>ORIGINAL_LEDGER</x:v>
      </x:c>
      <x:c r="F429" s="10" t="str">
        <x:v>FAIL</x:v>
      </x:c>
      <x:c r="G429" s="10" t="str">
        <x:v>FAIL</x:v>
      </x:c>
      <x:c r="H429" s="10" t="str">
        <x:v>EXECUTED</x:v>
      </x:c>
      <x:c r="I429" s="10" t="str">
        <x:v>PARSED</x:v>
      </x:c>
      <x:c r="J429" s="10" t="str">
        <x:v>GENERATION_ACCEPTED</x:v>
      </x:c>
      <x:c r="K429" s="10" t="str">
        <x:v>71d55715453a7adcec1a2730ed5abdb130edb01c08ab101fbcb447c30e0f206c</x:v>
      </x:c>
      <x:c r="L429" s="10" t="str">
        <x:v>full_repair_v2</x:v>
      </x:c>
      <x:c r="M429" s="10" t="n">
        <x:v>1</x:v>
      </x:c>
      <x:c r="N429" s="10" t="n">
        <x:v>0</x:v>
      </x:c>
      <x:c r="O429" s="10" t="n">
        <x:v>0</x:v>
      </x:c>
      <x:c r="P429" s="9" t="str">
        <x:f>'CaseReview'!U429</x:f>
        <x:v>FAIL</x:v>
      </x:c>
      <x:c r="Q429" s="9" t="n">
        <x:f>IF(AND(T429=1,G429=P429),1,0)</x:f>
        <x:v>1</x:v>
      </x:c>
      <x:c r="R429" s="9" t="n">
        <x:f>IF(AND(T429=1,G429="PASS",P429="FAIL"),1,0)</x:f>
        <x:v>0</x:v>
      </x:c>
      <x:c r="S429" s="9" t="n">
        <x:f>IF(AND(T429=1,G429="FAIL",P429="PASS"),1,0)</x:f>
        <x:v>0</x:v>
      </x:c>
      <x:c r="T429" s="9" t="n">
        <x:v>1</x:v>
      </x:c>
      <x:c r="U429" s="9" t="n">
        <x:v>12</x:v>
      </x:c>
      <x:c r="V429" s="9" t="str">
        <x:v>MVP/SHACL_GENERATION_PIPELINE/experiments/FULL_REPAIR_V2/RUN_01/runs/RUN-I2-052-20260915T101123889835Z/final/final_shape.ttl</x:v>
      </x:c>
    </x:row>
    <x:row r="430" ht="22" customHeight="1">
      <x:c r="A430" s="10" t="str">
        <x:v>V2_FALLBACK25</x:v>
      </x:c>
      <x:c r="B430" s="10" t="str">
        <x:v>I2-052</x:v>
      </x:c>
      <x:c r="C430" s="10" t="str">
        <x:v>I2-052-I-F07</x:v>
      </x:c>
      <x:c r="D430" s="10" t="str">
        <x:v>RUN_01</x:v>
      </x:c>
      <x:c r="E430" s="10" t="str">
        <x:v>ORIGINAL_LEDGER</x:v>
      </x:c>
      <x:c r="F430" s="10" t="str">
        <x:v>FAIL</x:v>
      </x:c>
      <x:c r="G430" s="10" t="str">
        <x:v>FAIL</x:v>
      </x:c>
      <x:c r="H430" s="10" t="str">
        <x:v>EXECUTED</x:v>
      </x:c>
      <x:c r="I430" s="10" t="str">
        <x:v>PARSED</x:v>
      </x:c>
      <x:c r="J430" s="10" t="str">
        <x:v>GENERATION_ACCEPTED</x:v>
      </x:c>
      <x:c r="K430" s="10" t="str">
        <x:v>71d55715453a7adcec1a2730ed5abdb130edb01c08ab101fbcb447c30e0f206c</x:v>
      </x:c>
      <x:c r="L430" s="10" t="str">
        <x:v>full_repair_v2</x:v>
      </x:c>
      <x:c r="M430" s="10" t="n">
        <x:v>1</x:v>
      </x:c>
      <x:c r="N430" s="10" t="n">
        <x:v>0</x:v>
      </x:c>
      <x:c r="O430" s="10" t="n">
        <x:v>0</x:v>
      </x:c>
      <x:c r="P430" s="9" t="str">
        <x:f>'CaseReview'!U430</x:f>
        <x:v>FAIL</x:v>
      </x:c>
      <x:c r="Q430" s="9" t="n">
        <x:f>IF(AND(T430=1,G430=P430),1,0)</x:f>
        <x:v>1</x:v>
      </x:c>
      <x:c r="R430" s="9" t="n">
        <x:f>IF(AND(T430=1,G430="PASS",P430="FAIL"),1,0)</x:f>
        <x:v>0</x:v>
      </x:c>
      <x:c r="S430" s="9" t="n">
        <x:f>IF(AND(T430=1,G430="FAIL",P430="PASS"),1,0)</x:f>
        <x:v>0</x:v>
      </x:c>
      <x:c r="T430" s="9" t="n">
        <x:v>1</x:v>
      </x:c>
      <x:c r="U430" s="9" t="n">
        <x:v>12</x:v>
      </x:c>
      <x:c r="V430" s="9" t="str">
        <x:v>MVP/SHACL_GENERATION_PIPELINE/experiments/FULL_REPAIR_V2/RUN_01/runs/RUN-I2-052-20260915T101123889835Z/final/final_shape.ttl</x:v>
      </x:c>
    </x:row>
    <x:row r="431" ht="22" customHeight="1">
      <x:c r="A431" s="10" t="str">
        <x:v>V2_FALLBACK25</x:v>
      </x:c>
      <x:c r="B431" s="10" t="str">
        <x:v>I2-052</x:v>
      </x:c>
      <x:c r="C431" s="10" t="str">
        <x:v>I2-052-I-F08</x:v>
      </x:c>
      <x:c r="D431" s="10" t="str">
        <x:v>RUN_01</x:v>
      </x:c>
      <x:c r="E431" s="10" t="str">
        <x:v>ORIGINAL_LEDGER</x:v>
      </x:c>
      <x:c r="F431" s="10" t="str">
        <x:v>FAIL</x:v>
      </x:c>
      <x:c r="G431" s="10" t="str">
        <x:v>FAIL</x:v>
      </x:c>
      <x:c r="H431" s="10" t="str">
        <x:v>EXECUTED</x:v>
      </x:c>
      <x:c r="I431" s="10" t="str">
        <x:v>PARSED</x:v>
      </x:c>
      <x:c r="J431" s="10" t="str">
        <x:v>GENERATION_ACCEPTED</x:v>
      </x:c>
      <x:c r="K431" s="10" t="str">
        <x:v>71d55715453a7adcec1a2730ed5abdb130edb01c08ab101fbcb447c30e0f206c</x:v>
      </x:c>
      <x:c r="L431" s="10" t="str">
        <x:v>full_repair_v2</x:v>
      </x:c>
      <x:c r="M431" s="10" t="n">
        <x:v>1</x:v>
      </x:c>
      <x:c r="N431" s="10" t="n">
        <x:v>0</x:v>
      </x:c>
      <x:c r="O431" s="10" t="n">
        <x:v>0</x:v>
      </x:c>
      <x:c r="P431" s="9" t="str">
        <x:f>'CaseReview'!U431</x:f>
        <x:v>FAIL</x:v>
      </x:c>
      <x:c r="Q431" s="9" t="n">
        <x:f>IF(AND(T431=1,G431=P431),1,0)</x:f>
        <x:v>1</x:v>
      </x:c>
      <x:c r="R431" s="9" t="n">
        <x:f>IF(AND(T431=1,G431="PASS",P431="FAIL"),1,0)</x:f>
        <x:v>0</x:v>
      </x:c>
      <x:c r="S431" s="9" t="n">
        <x:f>IF(AND(T431=1,G431="FAIL",P431="PASS"),1,0)</x:f>
        <x:v>0</x:v>
      </x:c>
      <x:c r="T431" s="9" t="n">
        <x:v>1</x:v>
      </x:c>
      <x:c r="U431" s="9" t="n">
        <x:v>12</x:v>
      </x:c>
      <x:c r="V431" s="9" t="str">
        <x:v>MVP/SHACL_GENERATION_PIPELINE/experiments/FULL_REPAIR_V2/RUN_01/runs/RUN-I2-052-20260915T101123889835Z/final/final_shape.ttl</x:v>
      </x:c>
    </x:row>
    <x:row r="432" ht="22" customHeight="1">
      <x:c r="A432" s="10" t="str">
        <x:v>V2_FALLBACK25</x:v>
      </x:c>
      <x:c r="B432" s="10" t="str">
        <x:v>I2-052</x:v>
      </x:c>
      <x:c r="C432" s="10" t="str">
        <x:v>I2-052-I-F09</x:v>
      </x:c>
      <x:c r="D432" s="10" t="str">
        <x:v>RUN_01</x:v>
      </x:c>
      <x:c r="E432" s="10" t="str">
        <x:v>ORIGINAL_LEDGER</x:v>
      </x:c>
      <x:c r="F432" s="10" t="str">
        <x:v>FAIL</x:v>
      </x:c>
      <x:c r="G432" s="10" t="str">
        <x:v>FAIL</x:v>
      </x:c>
      <x:c r="H432" s="10" t="str">
        <x:v>EXECUTED</x:v>
      </x:c>
      <x:c r="I432" s="10" t="str">
        <x:v>PARSED</x:v>
      </x:c>
      <x:c r="J432" s="10" t="str">
        <x:v>GENERATION_ACCEPTED</x:v>
      </x:c>
      <x:c r="K432" s="10" t="str">
        <x:v>71d55715453a7adcec1a2730ed5abdb130edb01c08ab101fbcb447c30e0f206c</x:v>
      </x:c>
      <x:c r="L432" s="10" t="str">
        <x:v>full_repair_v2</x:v>
      </x:c>
      <x:c r="M432" s="10" t="n">
        <x:v>1</x:v>
      </x:c>
      <x:c r="N432" s="10" t="n">
        <x:v>0</x:v>
      </x:c>
      <x:c r="O432" s="10" t="n">
        <x:v>0</x:v>
      </x:c>
      <x:c r="P432" s="9" t="str">
        <x:f>'CaseReview'!U432</x:f>
        <x:v>FAIL</x:v>
      </x:c>
      <x:c r="Q432" s="9" t="n">
        <x:f>IF(AND(T432=1,G432=P432),1,0)</x:f>
        <x:v>1</x:v>
      </x:c>
      <x:c r="R432" s="9" t="n">
        <x:f>IF(AND(T432=1,G432="PASS",P432="FAIL"),1,0)</x:f>
        <x:v>0</x:v>
      </x:c>
      <x:c r="S432" s="9" t="n">
        <x:f>IF(AND(T432=1,G432="FAIL",P432="PASS"),1,0)</x:f>
        <x:v>0</x:v>
      </x:c>
      <x:c r="T432" s="9" t="n">
        <x:v>1</x:v>
      </x:c>
      <x:c r="U432" s="9" t="n">
        <x:v>12</x:v>
      </x:c>
      <x:c r="V432" s="9" t="str">
        <x:v>MVP/SHACL_GENERATION_PIPELINE/experiments/FULL_REPAIR_V2/RUN_01/runs/RUN-I2-052-20260915T101123889835Z/final/final_shape.ttl</x:v>
      </x:c>
    </x:row>
    <x:row r="433" ht="22" customHeight="1">
      <x:c r="A433" s="10" t="str">
        <x:v>V2_FALLBACK25</x:v>
      </x:c>
      <x:c r="B433" s="10" t="str">
        <x:v>I2-052</x:v>
      </x:c>
      <x:c r="C433" s="10" t="str">
        <x:v>I2-052-I-P01</x:v>
      </x:c>
      <x:c r="D433" s="10" t="str">
        <x:v>RUN_01</x:v>
      </x:c>
      <x:c r="E433" s="10" t="str">
        <x:v>ORIGINAL_LEDGER</x:v>
      </x:c>
      <x:c r="F433" s="10" t="str">
        <x:v>PASS</x:v>
      </x:c>
      <x:c r="G433" s="10" t="str">
        <x:v>FAIL</x:v>
      </x:c>
      <x:c r="H433" s="10" t="str">
        <x:v>EXECUTED</x:v>
      </x:c>
      <x:c r="I433" s="10" t="str">
        <x:v>PARSED</x:v>
      </x:c>
      <x:c r="J433" s="10" t="str">
        <x:v>GENERATION_ACCEPTED</x:v>
      </x:c>
      <x:c r="K433" s="10" t="str">
        <x:v>71d55715453a7adcec1a2730ed5abdb130edb01c08ab101fbcb447c30e0f206c</x:v>
      </x:c>
      <x:c r="L433" s="10" t="str">
        <x:v>full_repair_v2</x:v>
      </x:c>
      <x:c r="M433" s="10" t="n">
        <x:v>0</x:v>
      </x:c>
      <x:c r="N433" s="10" t="n">
        <x:v>0</x:v>
      </x:c>
      <x:c r="O433" s="10" t="n">
        <x:v>1</x:v>
      </x:c>
      <x:c r="P433" s="9" t="str">
        <x:f>'CaseReview'!U433</x:f>
        <x:v>PASS</x:v>
      </x:c>
      <x:c r="Q433" s="9" t="n">
        <x:f>IF(AND(T433=1,G433=P433),1,0)</x:f>
        <x:v>0</x:v>
      </x:c>
      <x:c r="R433" s="9" t="n">
        <x:f>IF(AND(T433=1,G433="PASS",P433="FAIL"),1,0)</x:f>
        <x:v>0</x:v>
      </x:c>
      <x:c r="S433" s="9" t="n">
        <x:f>IF(AND(T433=1,G433="FAIL",P433="PASS"),1,0)</x:f>
        <x:v>1</x:v>
      </x:c>
      <x:c r="T433" s="9" t="n">
        <x:v>1</x:v>
      </x:c>
      <x:c r="U433" s="9" t="n">
        <x:v>12</x:v>
      </x:c>
      <x:c r="V433" s="9" t="str">
        <x:v>MVP/SHACL_GENERATION_PIPELINE/experiments/FULL_REPAIR_V2/RUN_01/runs/RUN-I2-052-20260915T101123889835Z/final/final_shape.ttl</x:v>
      </x:c>
    </x:row>
    <x:row r="434" ht="22" customHeight="1">
      <x:c r="A434" s="10" t="str">
        <x:v>V2_FALLBACK25</x:v>
      </x:c>
      <x:c r="B434" s="10" t="str">
        <x:v>I2-052</x:v>
      </x:c>
      <x:c r="C434" s="10" t="str">
        <x:v>I2-052-I-P02</x:v>
      </x:c>
      <x:c r="D434" s="10" t="str">
        <x:v>RUN_01</x:v>
      </x:c>
      <x:c r="E434" s="10" t="str">
        <x:v>ORIGINAL_LEDGER</x:v>
      </x:c>
      <x:c r="F434" s="10" t="str">
        <x:v>PASS</x:v>
      </x:c>
      <x:c r="G434" s="10" t="str">
        <x:v>FAIL</x:v>
      </x:c>
      <x:c r="H434" s="10" t="str">
        <x:v>EXECUTED</x:v>
      </x:c>
      <x:c r="I434" s="10" t="str">
        <x:v>PARSED</x:v>
      </x:c>
      <x:c r="J434" s="10" t="str">
        <x:v>GENERATION_ACCEPTED</x:v>
      </x:c>
      <x:c r="K434" s="10" t="str">
        <x:v>71d55715453a7adcec1a2730ed5abdb130edb01c08ab101fbcb447c30e0f206c</x:v>
      </x:c>
      <x:c r="L434" s="10" t="str">
        <x:v>full_repair_v2</x:v>
      </x:c>
      <x:c r="M434" s="10" t="n">
        <x:v>0</x:v>
      </x:c>
      <x:c r="N434" s="10" t="n">
        <x:v>0</x:v>
      </x:c>
      <x:c r="O434" s="10" t="n">
        <x:v>1</x:v>
      </x:c>
      <x:c r="P434" s="9" t="str">
        <x:f>'CaseReview'!U434</x:f>
        <x:v>PASS</x:v>
      </x:c>
      <x:c r="Q434" s="9" t="n">
        <x:f>IF(AND(T434=1,G434=P434),1,0)</x:f>
        <x:v>0</x:v>
      </x:c>
      <x:c r="R434" s="9" t="n">
        <x:f>IF(AND(T434=1,G434="PASS",P434="FAIL"),1,0)</x:f>
        <x:v>0</x:v>
      </x:c>
      <x:c r="S434" s="9" t="n">
        <x:f>IF(AND(T434=1,G434="FAIL",P434="PASS"),1,0)</x:f>
        <x:v>1</x:v>
      </x:c>
      <x:c r="T434" s="9" t="n">
        <x:v>1</x:v>
      </x:c>
      <x:c r="U434" s="9" t="n">
        <x:v>12</x:v>
      </x:c>
      <x:c r="V434" s="9" t="str">
        <x:v>MVP/SHACL_GENERATION_PIPELINE/experiments/FULL_REPAIR_V2/RUN_01/runs/RUN-I2-052-20260915T101123889835Z/final/final_shape.ttl</x:v>
      </x:c>
    </x:row>
    <x:row r="435" ht="22" customHeight="1">
      <x:c r="A435" s="10" t="str">
        <x:v>V2_FALLBACK25</x:v>
      </x:c>
      <x:c r="B435" s="10" t="str">
        <x:v>I2-052</x:v>
      </x:c>
      <x:c r="C435" s="10" t="str">
        <x:v>I2-052-I-P03</x:v>
      </x:c>
      <x:c r="D435" s="10" t="str">
        <x:v>RUN_01</x:v>
      </x:c>
      <x:c r="E435" s="10" t="str">
        <x:v>ORIGINAL_LEDGER</x:v>
      </x:c>
      <x:c r="F435" s="10" t="str">
        <x:v>PASS</x:v>
      </x:c>
      <x:c r="G435" s="10" t="str">
        <x:v>FAIL</x:v>
      </x:c>
      <x:c r="H435" s="10" t="str">
        <x:v>EXECUTED</x:v>
      </x:c>
      <x:c r="I435" s="10" t="str">
        <x:v>PARSED</x:v>
      </x:c>
      <x:c r="J435" s="10" t="str">
        <x:v>GENERATION_ACCEPTED</x:v>
      </x:c>
      <x:c r="K435" s="10" t="str">
        <x:v>71d55715453a7adcec1a2730ed5abdb130edb01c08ab101fbcb447c30e0f206c</x:v>
      </x:c>
      <x:c r="L435" s="10" t="str">
        <x:v>full_repair_v2</x:v>
      </x:c>
      <x:c r="M435" s="10" t="n">
        <x:v>0</x:v>
      </x:c>
      <x:c r="N435" s="10" t="n">
        <x:v>0</x:v>
      </x:c>
      <x:c r="O435" s="10" t="n">
        <x:v>1</x:v>
      </x:c>
      <x:c r="P435" s="9" t="str">
        <x:f>'CaseReview'!U435</x:f>
        <x:v>PASS</x:v>
      </x:c>
      <x:c r="Q435" s="9" t="n">
        <x:f>IF(AND(T435=1,G435=P435),1,0)</x:f>
        <x:v>0</x:v>
      </x:c>
      <x:c r="R435" s="9" t="n">
        <x:f>IF(AND(T435=1,G435="PASS",P435="FAIL"),1,0)</x:f>
        <x:v>0</x:v>
      </x:c>
      <x:c r="S435" s="9" t="n">
        <x:f>IF(AND(T435=1,G435="FAIL",P435="PASS"),1,0)</x:f>
        <x:v>1</x:v>
      </x:c>
      <x:c r="T435" s="9" t="n">
        <x:v>1</x:v>
      </x:c>
      <x:c r="U435" s="9" t="n">
        <x:v>12</x:v>
      </x:c>
      <x:c r="V435" s="9" t="str">
        <x:v>MVP/SHACL_GENERATION_PIPELINE/experiments/FULL_REPAIR_V2/RUN_01/runs/RUN-I2-052-20260915T101123889835Z/final/final_shape.ttl</x:v>
      </x:c>
    </x:row>
    <x:row r="436" ht="22" customHeight="1">
      <x:c r="A436" s="10" t="str">
        <x:v>V2_FALLBACK25</x:v>
      </x:c>
      <x:c r="B436" s="10" t="str">
        <x:v>I2-054</x:v>
      </x:c>
      <x:c r="C436" s="10" t="str">
        <x:v>I2-054-I-F01</x:v>
      </x:c>
      <x:c r="D436" s="10" t="str">
        <x:v>RUN_01</x:v>
      </x:c>
      <x:c r="E436" s="10" t="str">
        <x:v>ORIGINAL_LEDGER</x:v>
      </x:c>
      <x:c r="F436" s="10" t="str">
        <x:v>FAIL</x:v>
      </x:c>
      <x:c r="G436" s="10" t="str">
        <x:v>FAIL</x:v>
      </x:c>
      <x:c r="H436" s="10" t="str">
        <x:v>EXECUTED</x:v>
      </x:c>
      <x:c r="I436" s="10" t="str">
        <x:v>PARSED</x:v>
      </x:c>
      <x:c r="J436" s="10" t="str">
        <x:v>GENERATION_ACCEPTED</x:v>
      </x:c>
      <x:c r="K436" s="10" t="str">
        <x:v>b11a0d321ee6d46675d4418038cd36afc3790d656bada969ce684f7e24d2b5d3</x:v>
      </x:c>
      <x:c r="L436" s="10" t="str">
        <x:v>full_repair_v2</x:v>
      </x:c>
      <x:c r="M436" s="10" t="n">
        <x:v>1</x:v>
      </x:c>
      <x:c r="N436" s="10" t="n">
        <x:v>0</x:v>
      </x:c>
      <x:c r="O436" s="10" t="n">
        <x:v>0</x:v>
      </x:c>
      <x:c r="P436" s="9" t="str">
        <x:f>'CaseReview'!U436</x:f>
        <x:v>FAIL</x:v>
      </x:c>
      <x:c r="Q436" s="9" t="n">
        <x:f>IF(AND(T436=1,G436=P436),1,0)</x:f>
        <x:v>1</x:v>
      </x:c>
      <x:c r="R436" s="9" t="n">
        <x:f>IF(AND(T436=1,G436="PASS",P436="FAIL"),1,0)</x:f>
        <x:v>0</x:v>
      </x:c>
      <x:c r="S436" s="9" t="n">
        <x:f>IF(AND(T436=1,G436="FAIL",P436="PASS"),1,0)</x:f>
        <x:v>0</x:v>
      </x:c>
      <x:c r="T436" s="9" t="n">
        <x:v>1</x:v>
      </x:c>
      <x:c r="U436" s="9" t="n">
        <x:v>12</x:v>
      </x:c>
      <x:c r="V436" s="9" t="str">
        <x:v>MVP/SHACL_GENERATION_PIPELINE/experiments/FULL_REPAIR_V2/RUN_01/runs/RUN-I2-054-20260915T101143941502Z/final/final_shape.ttl</x:v>
      </x:c>
    </x:row>
    <x:row r="437" ht="22" customHeight="1">
      <x:c r="A437" s="10" t="str">
        <x:v>V2_FALLBACK25</x:v>
      </x:c>
      <x:c r="B437" s="10" t="str">
        <x:v>I2-054</x:v>
      </x:c>
      <x:c r="C437" s="10" t="str">
        <x:v>I2-054-I-F02</x:v>
      </x:c>
      <x:c r="D437" s="10" t="str">
        <x:v>RUN_01</x:v>
      </x:c>
      <x:c r="E437" s="10" t="str">
        <x:v>ORIGINAL_LEDGER</x:v>
      </x:c>
      <x:c r="F437" s="10" t="str">
        <x:v>FAIL</x:v>
      </x:c>
      <x:c r="G437" s="10" t="str">
        <x:v>FAIL</x:v>
      </x:c>
      <x:c r="H437" s="10" t="str">
        <x:v>EXECUTED</x:v>
      </x:c>
      <x:c r="I437" s="10" t="str">
        <x:v>PARSED</x:v>
      </x:c>
      <x:c r="J437" s="10" t="str">
        <x:v>GENERATION_ACCEPTED</x:v>
      </x:c>
      <x:c r="K437" s="10" t="str">
        <x:v>b11a0d321ee6d46675d4418038cd36afc3790d656bada969ce684f7e24d2b5d3</x:v>
      </x:c>
      <x:c r="L437" s="10" t="str">
        <x:v>full_repair_v2</x:v>
      </x:c>
      <x:c r="M437" s="10" t="n">
        <x:v>1</x:v>
      </x:c>
      <x:c r="N437" s="10" t="n">
        <x:v>0</x:v>
      </x:c>
      <x:c r="O437" s="10" t="n">
        <x:v>0</x:v>
      </x:c>
      <x:c r="P437" s="9" t="str">
        <x:f>'CaseReview'!U437</x:f>
        <x:v>FAIL</x:v>
      </x:c>
      <x:c r="Q437" s="9" t="n">
        <x:f>IF(AND(T437=1,G437=P437),1,0)</x:f>
        <x:v>1</x:v>
      </x:c>
      <x:c r="R437" s="9" t="n">
        <x:f>IF(AND(T437=1,G437="PASS",P437="FAIL"),1,0)</x:f>
        <x:v>0</x:v>
      </x:c>
      <x:c r="S437" s="9" t="n">
        <x:f>IF(AND(T437=1,G437="FAIL",P437="PASS"),1,0)</x:f>
        <x:v>0</x:v>
      </x:c>
      <x:c r="T437" s="9" t="n">
        <x:v>1</x:v>
      </x:c>
      <x:c r="U437" s="9" t="n">
        <x:v>12</x:v>
      </x:c>
      <x:c r="V437" s="9" t="str">
        <x:v>MVP/SHACL_GENERATION_PIPELINE/experiments/FULL_REPAIR_V2/RUN_01/runs/RUN-I2-054-20260915T101143941502Z/final/final_shape.ttl</x:v>
      </x:c>
    </x:row>
    <x:row r="438" ht="22" customHeight="1">
      <x:c r="A438" s="10" t="str">
        <x:v>V2_FALLBACK25</x:v>
      </x:c>
      <x:c r="B438" s="10" t="str">
        <x:v>I2-054</x:v>
      </x:c>
      <x:c r="C438" s="10" t="str">
        <x:v>I2-054-I-F03</x:v>
      </x:c>
      <x:c r="D438" s="10" t="str">
        <x:v>RUN_01</x:v>
      </x:c>
      <x:c r="E438" s="10" t="str">
        <x:v>ORIGINAL_LEDGER</x:v>
      </x:c>
      <x:c r="F438" s="10" t="str">
        <x:v>FAIL</x:v>
      </x:c>
      <x:c r="G438" s="10" t="str">
        <x:v>FAIL</x:v>
      </x:c>
      <x:c r="H438" s="10" t="str">
        <x:v>EXECUTED</x:v>
      </x:c>
      <x:c r="I438" s="10" t="str">
        <x:v>PARSED</x:v>
      </x:c>
      <x:c r="J438" s="10" t="str">
        <x:v>GENERATION_ACCEPTED</x:v>
      </x:c>
      <x:c r="K438" s="10" t="str">
        <x:v>b11a0d321ee6d46675d4418038cd36afc3790d656bada969ce684f7e24d2b5d3</x:v>
      </x:c>
      <x:c r="L438" s="10" t="str">
        <x:v>full_repair_v2</x:v>
      </x:c>
      <x:c r="M438" s="10" t="n">
        <x:v>1</x:v>
      </x:c>
      <x:c r="N438" s="10" t="n">
        <x:v>0</x:v>
      </x:c>
      <x:c r="O438" s="10" t="n">
        <x:v>0</x:v>
      </x:c>
      <x:c r="P438" s="9" t="str">
        <x:f>'CaseReview'!U438</x:f>
        <x:v>FAIL</x:v>
      </x:c>
      <x:c r="Q438" s="9" t="n">
        <x:f>IF(AND(T438=1,G438=P438),1,0)</x:f>
        <x:v>1</x:v>
      </x:c>
      <x:c r="R438" s="9" t="n">
        <x:f>IF(AND(T438=1,G438="PASS",P438="FAIL"),1,0)</x:f>
        <x:v>0</x:v>
      </x:c>
      <x:c r="S438" s="9" t="n">
        <x:f>IF(AND(T438=1,G438="FAIL",P438="PASS"),1,0)</x:f>
        <x:v>0</x:v>
      </x:c>
      <x:c r="T438" s="9" t="n">
        <x:v>1</x:v>
      </x:c>
      <x:c r="U438" s="9" t="n">
        <x:v>12</x:v>
      </x:c>
      <x:c r="V438" s="9" t="str">
        <x:v>MVP/SHACL_GENERATION_PIPELINE/experiments/FULL_REPAIR_V2/RUN_01/runs/RUN-I2-054-20260915T101143941502Z/final/final_shape.ttl</x:v>
      </x:c>
    </x:row>
    <x:row r="439" ht="22" customHeight="1">
      <x:c r="A439" s="10" t="str">
        <x:v>V2_FALLBACK25</x:v>
      </x:c>
      <x:c r="B439" s="10" t="str">
        <x:v>I2-054</x:v>
      </x:c>
      <x:c r="C439" s="10" t="str">
        <x:v>I2-054-I-F04</x:v>
      </x:c>
      <x:c r="D439" s="10" t="str">
        <x:v>RUN_01</x:v>
      </x:c>
      <x:c r="E439" s="10" t="str">
        <x:v>ORIGINAL_LEDGER</x:v>
      </x:c>
      <x:c r="F439" s="10" t="str">
        <x:v>FAIL</x:v>
      </x:c>
      <x:c r="G439" s="10" t="str">
        <x:v>FAIL</x:v>
      </x:c>
      <x:c r="H439" s="10" t="str">
        <x:v>EXECUTED</x:v>
      </x:c>
      <x:c r="I439" s="10" t="str">
        <x:v>PARSED</x:v>
      </x:c>
      <x:c r="J439" s="10" t="str">
        <x:v>GENERATION_ACCEPTED</x:v>
      </x:c>
      <x:c r="K439" s="10" t="str">
        <x:v>b11a0d321ee6d46675d4418038cd36afc3790d656bada969ce684f7e24d2b5d3</x:v>
      </x:c>
      <x:c r="L439" s="10" t="str">
        <x:v>full_repair_v2</x:v>
      </x:c>
      <x:c r="M439" s="10" t="n">
        <x:v>1</x:v>
      </x:c>
      <x:c r="N439" s="10" t="n">
        <x:v>0</x:v>
      </x:c>
      <x:c r="O439" s="10" t="n">
        <x:v>0</x:v>
      </x:c>
      <x:c r="P439" s="9" t="str">
        <x:f>'CaseReview'!U439</x:f>
        <x:v>FAIL</x:v>
      </x:c>
      <x:c r="Q439" s="9" t="n">
        <x:f>IF(AND(T439=1,G439=P439),1,0)</x:f>
        <x:v>1</x:v>
      </x:c>
      <x:c r="R439" s="9" t="n">
        <x:f>IF(AND(T439=1,G439="PASS",P439="FAIL"),1,0)</x:f>
        <x:v>0</x:v>
      </x:c>
      <x:c r="S439" s="9" t="n">
        <x:f>IF(AND(T439=1,G439="FAIL",P439="PASS"),1,0)</x:f>
        <x:v>0</x:v>
      </x:c>
      <x:c r="T439" s="9" t="n">
        <x:v>1</x:v>
      </x:c>
      <x:c r="U439" s="9" t="n">
        <x:v>12</x:v>
      </x:c>
      <x:c r="V439" s="9" t="str">
        <x:v>MVP/SHACL_GENERATION_PIPELINE/experiments/FULL_REPAIR_V2/RUN_01/runs/RUN-I2-054-20260915T101143941502Z/final/final_shape.ttl</x:v>
      </x:c>
    </x:row>
    <x:row r="440" ht="22" customHeight="1">
      <x:c r="A440" s="10" t="str">
        <x:v>V2_FALLBACK25</x:v>
      </x:c>
      <x:c r="B440" s="10" t="str">
        <x:v>I2-054</x:v>
      </x:c>
      <x:c r="C440" s="10" t="str">
        <x:v>I2-054-I-F05</x:v>
      </x:c>
      <x:c r="D440" s="10" t="str">
        <x:v>RUN_01</x:v>
      </x:c>
      <x:c r="E440" s="10" t="str">
        <x:v>ORIGINAL_LEDGER</x:v>
      </x:c>
      <x:c r="F440" s="10" t="str">
        <x:v>FAIL</x:v>
      </x:c>
      <x:c r="G440" s="10" t="str">
        <x:v>FAIL</x:v>
      </x:c>
      <x:c r="H440" s="10" t="str">
        <x:v>EXECUTED</x:v>
      </x:c>
      <x:c r="I440" s="10" t="str">
        <x:v>PARSED</x:v>
      </x:c>
      <x:c r="J440" s="10" t="str">
        <x:v>GENERATION_ACCEPTED</x:v>
      </x:c>
      <x:c r="K440" s="10" t="str">
        <x:v>b11a0d321ee6d46675d4418038cd36afc3790d656bada969ce684f7e24d2b5d3</x:v>
      </x:c>
      <x:c r="L440" s="10" t="str">
        <x:v>full_repair_v2</x:v>
      </x:c>
      <x:c r="M440" s="10" t="n">
        <x:v>1</x:v>
      </x:c>
      <x:c r="N440" s="10" t="n">
        <x:v>0</x:v>
      </x:c>
      <x:c r="O440" s="10" t="n">
        <x:v>0</x:v>
      </x:c>
      <x:c r="P440" s="9" t="str">
        <x:f>'CaseReview'!U440</x:f>
        <x:v>FAIL</x:v>
      </x:c>
      <x:c r="Q440" s="9" t="n">
        <x:f>IF(AND(T440=1,G440=P440),1,0)</x:f>
        <x:v>1</x:v>
      </x:c>
      <x:c r="R440" s="9" t="n">
        <x:f>IF(AND(T440=1,G440="PASS",P440="FAIL"),1,0)</x:f>
        <x:v>0</x:v>
      </x:c>
      <x:c r="S440" s="9" t="n">
        <x:f>IF(AND(T440=1,G440="FAIL",P440="PASS"),1,0)</x:f>
        <x:v>0</x:v>
      </x:c>
      <x:c r="T440" s="9" t="n">
        <x:v>1</x:v>
      </x:c>
      <x:c r="U440" s="9" t="n">
        <x:v>12</x:v>
      </x:c>
      <x:c r="V440" s="9" t="str">
        <x:v>MVP/SHACL_GENERATION_PIPELINE/experiments/FULL_REPAIR_V2/RUN_01/runs/RUN-I2-054-20260915T101143941502Z/final/final_shape.ttl</x:v>
      </x:c>
    </x:row>
    <x:row r="441" ht="22" customHeight="1">
      <x:c r="A441" s="10" t="str">
        <x:v>V2_FALLBACK25</x:v>
      </x:c>
      <x:c r="B441" s="10" t="str">
        <x:v>I2-054</x:v>
      </x:c>
      <x:c r="C441" s="10" t="str">
        <x:v>I2-054-I-F06</x:v>
      </x:c>
      <x:c r="D441" s="10" t="str">
        <x:v>RUN_01</x:v>
      </x:c>
      <x:c r="E441" s="10" t="str">
        <x:v>ORIGINAL_LEDGER</x:v>
      </x:c>
      <x:c r="F441" s="10" t="str">
        <x:v>FAIL</x:v>
      </x:c>
      <x:c r="G441" s="10" t="str">
        <x:v>FAIL</x:v>
      </x:c>
      <x:c r="H441" s="10" t="str">
        <x:v>EXECUTED</x:v>
      </x:c>
      <x:c r="I441" s="10" t="str">
        <x:v>PARSED</x:v>
      </x:c>
      <x:c r="J441" s="10" t="str">
        <x:v>GENERATION_ACCEPTED</x:v>
      </x:c>
      <x:c r="K441" s="10" t="str">
        <x:v>b11a0d321ee6d46675d4418038cd36afc3790d656bada969ce684f7e24d2b5d3</x:v>
      </x:c>
      <x:c r="L441" s="10" t="str">
        <x:v>full_repair_v2</x:v>
      </x:c>
      <x:c r="M441" s="10" t="n">
        <x:v>1</x:v>
      </x:c>
      <x:c r="N441" s="10" t="n">
        <x:v>0</x:v>
      </x:c>
      <x:c r="O441" s="10" t="n">
        <x:v>0</x:v>
      </x:c>
      <x:c r="P441" s="9" t="str">
        <x:f>'CaseReview'!U441</x:f>
        <x:v>FAIL</x:v>
      </x:c>
      <x:c r="Q441" s="9" t="n">
        <x:f>IF(AND(T441=1,G441=P441),1,0)</x:f>
        <x:v>1</x:v>
      </x:c>
      <x:c r="R441" s="9" t="n">
        <x:f>IF(AND(T441=1,G441="PASS",P441="FAIL"),1,0)</x:f>
        <x:v>0</x:v>
      </x:c>
      <x:c r="S441" s="9" t="n">
        <x:f>IF(AND(T441=1,G441="FAIL",P441="PASS"),1,0)</x:f>
        <x:v>0</x:v>
      </x:c>
      <x:c r="T441" s="9" t="n">
        <x:v>1</x:v>
      </x:c>
      <x:c r="U441" s="9" t="n">
        <x:v>12</x:v>
      </x:c>
      <x:c r="V441" s="9" t="str">
        <x:v>MVP/SHACL_GENERATION_PIPELINE/experiments/FULL_REPAIR_V2/RUN_01/runs/RUN-I2-054-20260915T101143941502Z/final/final_shape.ttl</x:v>
      </x:c>
    </x:row>
    <x:row r="442" ht="22" customHeight="1">
      <x:c r="A442" s="10" t="str">
        <x:v>V2_FALLBACK25</x:v>
      </x:c>
      <x:c r="B442" s="10" t="str">
        <x:v>I2-054</x:v>
      </x:c>
      <x:c r="C442" s="10" t="str">
        <x:v>I2-054-I-F07</x:v>
      </x:c>
      <x:c r="D442" s="10" t="str">
        <x:v>RUN_01</x:v>
      </x:c>
      <x:c r="E442" s="10" t="str">
        <x:v>ORIGINAL_LEDGER</x:v>
      </x:c>
      <x:c r="F442" s="10" t="str">
        <x:v>FAIL</x:v>
      </x:c>
      <x:c r="G442" s="10" t="str">
        <x:v>FAIL</x:v>
      </x:c>
      <x:c r="H442" s="10" t="str">
        <x:v>EXECUTED</x:v>
      </x:c>
      <x:c r="I442" s="10" t="str">
        <x:v>PARSED</x:v>
      </x:c>
      <x:c r="J442" s="10" t="str">
        <x:v>GENERATION_ACCEPTED</x:v>
      </x:c>
      <x:c r="K442" s="10" t="str">
        <x:v>b11a0d321ee6d46675d4418038cd36afc3790d656bada969ce684f7e24d2b5d3</x:v>
      </x:c>
      <x:c r="L442" s="10" t="str">
        <x:v>full_repair_v2</x:v>
      </x:c>
      <x:c r="M442" s="10" t="n">
        <x:v>1</x:v>
      </x:c>
      <x:c r="N442" s="10" t="n">
        <x:v>0</x:v>
      </x:c>
      <x:c r="O442" s="10" t="n">
        <x:v>0</x:v>
      </x:c>
      <x:c r="P442" s="9" t="str">
        <x:f>'CaseReview'!U442</x:f>
        <x:v>FAIL</x:v>
      </x:c>
      <x:c r="Q442" s="9" t="n">
        <x:f>IF(AND(T442=1,G442=P442),1,0)</x:f>
        <x:v>1</x:v>
      </x:c>
      <x:c r="R442" s="9" t="n">
        <x:f>IF(AND(T442=1,G442="PASS",P442="FAIL"),1,0)</x:f>
        <x:v>0</x:v>
      </x:c>
      <x:c r="S442" s="9" t="n">
        <x:f>IF(AND(T442=1,G442="FAIL",P442="PASS"),1,0)</x:f>
        <x:v>0</x:v>
      </x:c>
      <x:c r="T442" s="9" t="n">
        <x:v>1</x:v>
      </x:c>
      <x:c r="U442" s="9" t="n">
        <x:v>12</x:v>
      </x:c>
      <x:c r="V442" s="9" t="str">
        <x:v>MVP/SHACL_GENERATION_PIPELINE/experiments/FULL_REPAIR_V2/RUN_01/runs/RUN-I2-054-20260915T101143941502Z/final/final_shape.ttl</x:v>
      </x:c>
    </x:row>
    <x:row r="443" ht="22" customHeight="1">
      <x:c r="A443" s="10" t="str">
        <x:v>V2_FALLBACK25</x:v>
      </x:c>
      <x:c r="B443" s="10" t="str">
        <x:v>I2-054</x:v>
      </x:c>
      <x:c r="C443" s="10" t="str">
        <x:v>I2-054-I-F08</x:v>
      </x:c>
      <x:c r="D443" s="10" t="str">
        <x:v>RUN_01</x:v>
      </x:c>
      <x:c r="E443" s="10" t="str">
        <x:v>ORIGINAL_LEDGER</x:v>
      </x:c>
      <x:c r="F443" s="10" t="str">
        <x:v>FAIL</x:v>
      </x:c>
      <x:c r="G443" s="10" t="str">
        <x:v>FAIL</x:v>
      </x:c>
      <x:c r="H443" s="10" t="str">
        <x:v>EXECUTED</x:v>
      </x:c>
      <x:c r="I443" s="10" t="str">
        <x:v>PARSED</x:v>
      </x:c>
      <x:c r="J443" s="10" t="str">
        <x:v>GENERATION_ACCEPTED</x:v>
      </x:c>
      <x:c r="K443" s="10" t="str">
        <x:v>b11a0d321ee6d46675d4418038cd36afc3790d656bada969ce684f7e24d2b5d3</x:v>
      </x:c>
      <x:c r="L443" s="10" t="str">
        <x:v>full_repair_v2</x:v>
      </x:c>
      <x:c r="M443" s="10" t="n">
        <x:v>1</x:v>
      </x:c>
      <x:c r="N443" s="10" t="n">
        <x:v>0</x:v>
      </x:c>
      <x:c r="O443" s="10" t="n">
        <x:v>0</x:v>
      </x:c>
      <x:c r="P443" s="9" t="str">
        <x:f>'CaseReview'!U443</x:f>
        <x:v>FAIL</x:v>
      </x:c>
      <x:c r="Q443" s="9" t="n">
        <x:f>IF(AND(T443=1,G443=P443),1,0)</x:f>
        <x:v>1</x:v>
      </x:c>
      <x:c r="R443" s="9" t="n">
        <x:f>IF(AND(T443=1,G443="PASS",P443="FAIL"),1,0)</x:f>
        <x:v>0</x:v>
      </x:c>
      <x:c r="S443" s="9" t="n">
        <x:f>IF(AND(T443=1,G443="FAIL",P443="PASS"),1,0)</x:f>
        <x:v>0</x:v>
      </x:c>
      <x:c r="T443" s="9" t="n">
        <x:v>1</x:v>
      </x:c>
      <x:c r="U443" s="9" t="n">
        <x:v>12</x:v>
      </x:c>
      <x:c r="V443" s="9" t="str">
        <x:v>MVP/SHACL_GENERATION_PIPELINE/experiments/FULL_REPAIR_V2/RUN_01/runs/RUN-I2-054-20260915T101143941502Z/final/final_shape.ttl</x:v>
      </x:c>
    </x:row>
    <x:row r="444" ht="22" customHeight="1">
      <x:c r="A444" s="10" t="str">
        <x:v>V2_FALLBACK25</x:v>
      </x:c>
      <x:c r="B444" s="10" t="str">
        <x:v>I2-054</x:v>
      </x:c>
      <x:c r="C444" s="10" t="str">
        <x:v>I2-054-I-F09</x:v>
      </x:c>
      <x:c r="D444" s="10" t="str">
        <x:v>RUN_01</x:v>
      </x:c>
      <x:c r="E444" s="10" t="str">
        <x:v>ORIGINAL_LEDGER</x:v>
      </x:c>
      <x:c r="F444" s="10" t="str">
        <x:v>FAIL</x:v>
      </x:c>
      <x:c r="G444" s="10" t="str">
        <x:v>FAIL</x:v>
      </x:c>
      <x:c r="H444" s="10" t="str">
        <x:v>EXECUTED</x:v>
      </x:c>
      <x:c r="I444" s="10" t="str">
        <x:v>PARSED</x:v>
      </x:c>
      <x:c r="J444" s="10" t="str">
        <x:v>GENERATION_ACCEPTED</x:v>
      </x:c>
      <x:c r="K444" s="10" t="str">
        <x:v>b11a0d321ee6d46675d4418038cd36afc3790d656bada969ce684f7e24d2b5d3</x:v>
      </x:c>
      <x:c r="L444" s="10" t="str">
        <x:v>full_repair_v2</x:v>
      </x:c>
      <x:c r="M444" s="10" t="n">
        <x:v>1</x:v>
      </x:c>
      <x:c r="N444" s="10" t="n">
        <x:v>0</x:v>
      </x:c>
      <x:c r="O444" s="10" t="n">
        <x:v>0</x:v>
      </x:c>
      <x:c r="P444" s="9" t="str">
        <x:f>'CaseReview'!U444</x:f>
        <x:v>FAIL</x:v>
      </x:c>
      <x:c r="Q444" s="9" t="n">
        <x:f>IF(AND(T444=1,G444=P444),1,0)</x:f>
        <x:v>1</x:v>
      </x:c>
      <x:c r="R444" s="9" t="n">
        <x:f>IF(AND(T444=1,G444="PASS",P444="FAIL"),1,0)</x:f>
        <x:v>0</x:v>
      </x:c>
      <x:c r="S444" s="9" t="n">
        <x:f>IF(AND(T444=1,G444="FAIL",P444="PASS"),1,0)</x:f>
        <x:v>0</x:v>
      </x:c>
      <x:c r="T444" s="9" t="n">
        <x:v>1</x:v>
      </x:c>
      <x:c r="U444" s="9" t="n">
        <x:v>12</x:v>
      </x:c>
      <x:c r="V444" s="9" t="str">
        <x:v>MVP/SHACL_GENERATION_PIPELINE/experiments/FULL_REPAIR_V2/RUN_01/runs/RUN-I2-054-20260915T101143941502Z/final/final_shape.ttl</x:v>
      </x:c>
    </x:row>
    <x:row r="445" ht="22" customHeight="1">
      <x:c r="A445" s="10" t="str">
        <x:v>V2_FALLBACK25</x:v>
      </x:c>
      <x:c r="B445" s="10" t="str">
        <x:v>I2-054</x:v>
      </x:c>
      <x:c r="C445" s="10" t="str">
        <x:v>I2-054-I-P01</x:v>
      </x:c>
      <x:c r="D445" s="10" t="str">
        <x:v>RUN_01</x:v>
      </x:c>
      <x:c r="E445" s="10" t="str">
        <x:v>ORIGINAL_LEDGER</x:v>
      </x:c>
      <x:c r="F445" s="10" t="str">
        <x:v>PASS</x:v>
      </x:c>
      <x:c r="G445" s="10" t="str">
        <x:v>FAIL</x:v>
      </x:c>
      <x:c r="H445" s="10" t="str">
        <x:v>EXECUTED</x:v>
      </x:c>
      <x:c r="I445" s="10" t="str">
        <x:v>PARSED</x:v>
      </x:c>
      <x:c r="J445" s="10" t="str">
        <x:v>GENERATION_ACCEPTED</x:v>
      </x:c>
      <x:c r="K445" s="10" t="str">
        <x:v>b11a0d321ee6d46675d4418038cd36afc3790d656bada969ce684f7e24d2b5d3</x:v>
      </x:c>
      <x:c r="L445" s="10" t="str">
        <x:v>full_repair_v2</x:v>
      </x:c>
      <x:c r="M445" s="10" t="n">
        <x:v>0</x:v>
      </x:c>
      <x:c r="N445" s="10" t="n">
        <x:v>0</x:v>
      </x:c>
      <x:c r="O445" s="10" t="n">
        <x:v>1</x:v>
      </x:c>
      <x:c r="P445" s="9" t="str">
        <x:f>'CaseReview'!U445</x:f>
        <x:v>PASS</x:v>
      </x:c>
      <x:c r="Q445" s="9" t="n">
        <x:f>IF(AND(T445=1,G445=P445),1,0)</x:f>
        <x:v>0</x:v>
      </x:c>
      <x:c r="R445" s="9" t="n">
        <x:f>IF(AND(T445=1,G445="PASS",P445="FAIL"),1,0)</x:f>
        <x:v>0</x:v>
      </x:c>
      <x:c r="S445" s="9" t="n">
        <x:f>IF(AND(T445=1,G445="FAIL",P445="PASS"),1,0)</x:f>
        <x:v>1</x:v>
      </x:c>
      <x:c r="T445" s="9" t="n">
        <x:v>1</x:v>
      </x:c>
      <x:c r="U445" s="9" t="n">
        <x:v>12</x:v>
      </x:c>
      <x:c r="V445" s="9" t="str">
        <x:v>MVP/SHACL_GENERATION_PIPELINE/experiments/FULL_REPAIR_V2/RUN_01/runs/RUN-I2-054-20260915T101143941502Z/final/final_shape.ttl</x:v>
      </x:c>
    </x:row>
    <x:row r="446" ht="22" customHeight="1">
      <x:c r="A446" s="10" t="str">
        <x:v>V2_FALLBACK25</x:v>
      </x:c>
      <x:c r="B446" s="10" t="str">
        <x:v>I2-054</x:v>
      </x:c>
      <x:c r="C446" s="10" t="str">
        <x:v>I2-054-I-P02</x:v>
      </x:c>
      <x:c r="D446" s="10" t="str">
        <x:v>RUN_01</x:v>
      </x:c>
      <x:c r="E446" s="10" t="str">
        <x:v>ORIGINAL_LEDGER</x:v>
      </x:c>
      <x:c r="F446" s="10" t="str">
        <x:v>PASS</x:v>
      </x:c>
      <x:c r="G446" s="10" t="str">
        <x:v>FAIL</x:v>
      </x:c>
      <x:c r="H446" s="10" t="str">
        <x:v>EXECUTED</x:v>
      </x:c>
      <x:c r="I446" s="10" t="str">
        <x:v>PARSED</x:v>
      </x:c>
      <x:c r="J446" s="10" t="str">
        <x:v>GENERATION_ACCEPTED</x:v>
      </x:c>
      <x:c r="K446" s="10" t="str">
        <x:v>b11a0d321ee6d46675d4418038cd36afc3790d656bada969ce684f7e24d2b5d3</x:v>
      </x:c>
      <x:c r="L446" s="10" t="str">
        <x:v>full_repair_v2</x:v>
      </x:c>
      <x:c r="M446" s="10" t="n">
        <x:v>0</x:v>
      </x:c>
      <x:c r="N446" s="10" t="n">
        <x:v>0</x:v>
      </x:c>
      <x:c r="O446" s="10" t="n">
        <x:v>1</x:v>
      </x:c>
      <x:c r="P446" s="9" t="str">
        <x:f>'CaseReview'!U446</x:f>
        <x:v>PASS</x:v>
      </x:c>
      <x:c r="Q446" s="9" t="n">
        <x:f>IF(AND(T446=1,G446=P446),1,0)</x:f>
        <x:v>0</x:v>
      </x:c>
      <x:c r="R446" s="9" t="n">
        <x:f>IF(AND(T446=1,G446="PASS",P446="FAIL"),1,0)</x:f>
        <x:v>0</x:v>
      </x:c>
      <x:c r="S446" s="9" t="n">
        <x:f>IF(AND(T446=1,G446="FAIL",P446="PASS"),1,0)</x:f>
        <x:v>1</x:v>
      </x:c>
      <x:c r="T446" s="9" t="n">
        <x:v>1</x:v>
      </x:c>
      <x:c r="U446" s="9" t="n">
        <x:v>12</x:v>
      </x:c>
      <x:c r="V446" s="9" t="str">
        <x:v>MVP/SHACL_GENERATION_PIPELINE/experiments/FULL_REPAIR_V2/RUN_01/runs/RUN-I2-054-20260915T101143941502Z/final/final_shape.ttl</x:v>
      </x:c>
    </x:row>
    <x:row r="447" ht="22" customHeight="1">
      <x:c r="A447" s="10" t="str">
        <x:v>V2_FALLBACK25</x:v>
      </x:c>
      <x:c r="B447" s="10" t="str">
        <x:v>I2-054</x:v>
      </x:c>
      <x:c r="C447" s="10" t="str">
        <x:v>I2-054-I-P03</x:v>
      </x:c>
      <x:c r="D447" s="10" t="str">
        <x:v>RUN_01</x:v>
      </x:c>
      <x:c r="E447" s="10" t="str">
        <x:v>ORIGINAL_LEDGER</x:v>
      </x:c>
      <x:c r="F447" s="10" t="str">
        <x:v>PASS</x:v>
      </x:c>
      <x:c r="G447" s="10" t="str">
        <x:v>FAIL</x:v>
      </x:c>
      <x:c r="H447" s="10" t="str">
        <x:v>EXECUTED</x:v>
      </x:c>
      <x:c r="I447" s="10" t="str">
        <x:v>PARSED</x:v>
      </x:c>
      <x:c r="J447" s="10" t="str">
        <x:v>GENERATION_ACCEPTED</x:v>
      </x:c>
      <x:c r="K447" s="10" t="str">
        <x:v>b11a0d321ee6d46675d4418038cd36afc3790d656bada969ce684f7e24d2b5d3</x:v>
      </x:c>
      <x:c r="L447" s="10" t="str">
        <x:v>full_repair_v2</x:v>
      </x:c>
      <x:c r="M447" s="10" t="n">
        <x:v>0</x:v>
      </x:c>
      <x:c r="N447" s="10" t="n">
        <x:v>0</x:v>
      </x:c>
      <x:c r="O447" s="10" t="n">
        <x:v>1</x:v>
      </x:c>
      <x:c r="P447" s="9" t="str">
        <x:f>'CaseReview'!U447</x:f>
        <x:v>PASS</x:v>
      </x:c>
      <x:c r="Q447" s="9" t="n">
        <x:f>IF(AND(T447=1,G447=P447),1,0)</x:f>
        <x:v>0</x:v>
      </x:c>
      <x:c r="R447" s="9" t="n">
        <x:f>IF(AND(T447=1,G447="PASS",P447="FAIL"),1,0)</x:f>
        <x:v>0</x:v>
      </x:c>
      <x:c r="S447" s="9" t="n">
        <x:f>IF(AND(T447=1,G447="FAIL",P447="PASS"),1,0)</x:f>
        <x:v>1</x:v>
      </x:c>
      <x:c r="T447" s="9" t="n">
        <x:v>1</x:v>
      </x:c>
      <x:c r="U447" s="9" t="n">
        <x:v>12</x:v>
      </x:c>
      <x:c r="V447" s="9" t="str">
        <x:v>MVP/SHACL_GENERATION_PIPELINE/experiments/FULL_REPAIR_V2/RUN_01/runs/RUN-I2-054-20260915T101143941502Z/final/final_shape.ttl</x:v>
      </x:c>
    </x:row>
    <x:row r="448" ht="22" customHeight="1">
      <x:c r="A448" s="10" t="str">
        <x:v>V2_FALLBACK25</x:v>
      </x:c>
      <x:c r="B448" s="10" t="str">
        <x:v>I2-055</x:v>
      </x:c>
      <x:c r="C448" s="10" t="str">
        <x:v>I2-055-I-F01</x:v>
      </x:c>
      <x:c r="D448" s="10" t="str">
        <x:v>RUN_01</x:v>
      </x:c>
      <x:c r="E448" s="10" t="str">
        <x:v>ORIGINAL_LEDGER</x:v>
      </x:c>
      <x:c r="F448" s="10" t="str">
        <x:v>FAIL</x:v>
      </x:c>
      <x:c r="G448" s="10" t="str">
        <x:v>FAIL</x:v>
      </x:c>
      <x:c r="H448" s="10" t="str">
        <x:v>EXECUTED</x:v>
      </x:c>
      <x:c r="I448" s="10" t="str">
        <x:v>PARSED</x:v>
      </x:c>
      <x:c r="J448" s="10" t="str">
        <x:v>GENERATION_ACCEPTED</x:v>
      </x:c>
      <x:c r="K448" s="10" t="str">
        <x:v>12086aaf20d0c2a056b44c6ed22800645fb6e5843293dbeeaaf89186d482d470</x:v>
      </x:c>
      <x:c r="L448" s="10" t="str">
        <x:v>full_repair_v2</x:v>
      </x:c>
      <x:c r="M448" s="10" t="n">
        <x:v>1</x:v>
      </x:c>
      <x:c r="N448" s="10" t="n">
        <x:v>0</x:v>
      </x:c>
      <x:c r="O448" s="10" t="n">
        <x:v>0</x:v>
      </x:c>
      <x:c r="P448" s="9" t="str">
        <x:f>'CaseReview'!U448</x:f>
        <x:v>FAIL</x:v>
      </x:c>
      <x:c r="Q448" s="9" t="n">
        <x:f>IF(AND(T448=1,G448=P448),1,0)</x:f>
        <x:v>1</x:v>
      </x:c>
      <x:c r="R448" s="9" t="n">
        <x:f>IF(AND(T448=1,G448="PASS",P448="FAIL"),1,0)</x:f>
        <x:v>0</x:v>
      </x:c>
      <x:c r="S448" s="9" t="n">
        <x:f>IF(AND(T448=1,G448="FAIL",P448="PASS"),1,0)</x:f>
        <x:v>0</x:v>
      </x:c>
      <x:c r="T448" s="9" t="n">
        <x:v>1</x:v>
      </x:c>
      <x:c r="U448" s="9" t="n">
        <x:v>9</x:v>
      </x:c>
      <x:c r="V448" s="9" t="str">
        <x:v>MVP/SHACL_GENERATION_PIPELINE/experiments/FULL_REPAIR_V2/RUN_01/runs/RUN-I2-055-20260915T101220937415Z/final/final_shape.ttl</x:v>
      </x:c>
    </x:row>
    <x:row r="449" ht="22" customHeight="1">
      <x:c r="A449" s="10" t="str">
        <x:v>V2_FALLBACK25</x:v>
      </x:c>
      <x:c r="B449" s="10" t="str">
        <x:v>I2-055</x:v>
      </x:c>
      <x:c r="C449" s="10" t="str">
        <x:v>I2-055-I-F02</x:v>
      </x:c>
      <x:c r="D449" s="10" t="str">
        <x:v>RUN_01</x:v>
      </x:c>
      <x:c r="E449" s="10" t="str">
        <x:v>ORIGINAL_LEDGER</x:v>
      </x:c>
      <x:c r="F449" s="10" t="str">
        <x:v>FAIL</x:v>
      </x:c>
      <x:c r="G449" s="10" t="str">
        <x:v>FAIL</x:v>
      </x:c>
      <x:c r="H449" s="10" t="str">
        <x:v>EXECUTED</x:v>
      </x:c>
      <x:c r="I449" s="10" t="str">
        <x:v>PARSED</x:v>
      </x:c>
      <x:c r="J449" s="10" t="str">
        <x:v>GENERATION_ACCEPTED</x:v>
      </x:c>
      <x:c r="K449" s="10" t="str">
        <x:v>12086aaf20d0c2a056b44c6ed22800645fb6e5843293dbeeaaf89186d482d470</x:v>
      </x:c>
      <x:c r="L449" s="10" t="str">
        <x:v>full_repair_v2</x:v>
      </x:c>
      <x:c r="M449" s="10" t="n">
        <x:v>1</x:v>
      </x:c>
      <x:c r="N449" s="10" t="n">
        <x:v>0</x:v>
      </x:c>
      <x:c r="O449" s="10" t="n">
        <x:v>0</x:v>
      </x:c>
      <x:c r="P449" s="9" t="str">
        <x:f>'CaseReview'!U449</x:f>
        <x:v>FAIL</x:v>
      </x:c>
      <x:c r="Q449" s="9" t="n">
        <x:f>IF(AND(T449=1,G449=P449),1,0)</x:f>
        <x:v>1</x:v>
      </x:c>
      <x:c r="R449" s="9" t="n">
        <x:f>IF(AND(T449=1,G449="PASS",P449="FAIL"),1,0)</x:f>
        <x:v>0</x:v>
      </x:c>
      <x:c r="S449" s="9" t="n">
        <x:f>IF(AND(T449=1,G449="FAIL",P449="PASS"),1,0)</x:f>
        <x:v>0</x:v>
      </x:c>
      <x:c r="T449" s="9" t="n">
        <x:v>1</x:v>
      </x:c>
      <x:c r="U449" s="9" t="n">
        <x:v>9</x:v>
      </x:c>
      <x:c r="V449" s="9" t="str">
        <x:v>MVP/SHACL_GENERATION_PIPELINE/experiments/FULL_REPAIR_V2/RUN_01/runs/RUN-I2-055-20260915T101220937415Z/final/final_shape.ttl</x:v>
      </x:c>
    </x:row>
    <x:row r="450" ht="22" customHeight="1">
      <x:c r="A450" s="10" t="str">
        <x:v>V2_FALLBACK25</x:v>
      </x:c>
      <x:c r="B450" s="10" t="str">
        <x:v>I2-055</x:v>
      </x:c>
      <x:c r="C450" s="10" t="str">
        <x:v>I2-055-I-F03</x:v>
      </x:c>
      <x:c r="D450" s="10" t="str">
        <x:v>RUN_01</x:v>
      </x:c>
      <x:c r="E450" s="10" t="str">
        <x:v>ORIGINAL_LEDGER</x:v>
      </x:c>
      <x:c r="F450" s="10" t="str">
        <x:v>FAIL</x:v>
      </x:c>
      <x:c r="G450" s="10" t="str">
        <x:v>FAIL</x:v>
      </x:c>
      <x:c r="H450" s="10" t="str">
        <x:v>EXECUTED</x:v>
      </x:c>
      <x:c r="I450" s="10" t="str">
        <x:v>PARSED</x:v>
      </x:c>
      <x:c r="J450" s="10" t="str">
        <x:v>GENERATION_ACCEPTED</x:v>
      </x:c>
      <x:c r="K450" s="10" t="str">
        <x:v>12086aaf20d0c2a056b44c6ed22800645fb6e5843293dbeeaaf89186d482d470</x:v>
      </x:c>
      <x:c r="L450" s="10" t="str">
        <x:v>full_repair_v2</x:v>
      </x:c>
      <x:c r="M450" s="10" t="n">
        <x:v>1</x:v>
      </x:c>
      <x:c r="N450" s="10" t="n">
        <x:v>0</x:v>
      </x:c>
      <x:c r="O450" s="10" t="n">
        <x:v>0</x:v>
      </x:c>
      <x:c r="P450" s="9" t="str">
        <x:f>'CaseReview'!U450</x:f>
        <x:v>FAIL</x:v>
      </x:c>
      <x:c r="Q450" s="9" t="n">
        <x:f>IF(AND(T450=1,G450=P450),1,0)</x:f>
        <x:v>1</x:v>
      </x:c>
      <x:c r="R450" s="9" t="n">
        <x:f>IF(AND(T450=1,G450="PASS",P450="FAIL"),1,0)</x:f>
        <x:v>0</x:v>
      </x:c>
      <x:c r="S450" s="9" t="n">
        <x:f>IF(AND(T450=1,G450="FAIL",P450="PASS"),1,0)</x:f>
        <x:v>0</x:v>
      </x:c>
      <x:c r="T450" s="9" t="n">
        <x:v>1</x:v>
      </x:c>
      <x:c r="U450" s="9" t="n">
        <x:v>9</x:v>
      </x:c>
      <x:c r="V450" s="9" t="str">
        <x:v>MVP/SHACL_GENERATION_PIPELINE/experiments/FULL_REPAIR_V2/RUN_01/runs/RUN-I2-055-20260915T101220937415Z/final/final_shape.ttl</x:v>
      </x:c>
    </x:row>
    <x:row r="451" ht="22" customHeight="1">
      <x:c r="A451" s="10" t="str">
        <x:v>V2_FALLBACK25</x:v>
      </x:c>
      <x:c r="B451" s="10" t="str">
        <x:v>I2-055</x:v>
      </x:c>
      <x:c r="C451" s="10" t="str">
        <x:v>I2-055-I-F04</x:v>
      </x:c>
      <x:c r="D451" s="10" t="str">
        <x:v>RUN_01</x:v>
      </x:c>
      <x:c r="E451" s="10" t="str">
        <x:v>ORIGINAL_LEDGER</x:v>
      </x:c>
      <x:c r="F451" s="10" t="str">
        <x:v>FAIL</x:v>
      </x:c>
      <x:c r="G451" s="10" t="str">
        <x:v>FAIL</x:v>
      </x:c>
      <x:c r="H451" s="10" t="str">
        <x:v>EXECUTED</x:v>
      </x:c>
      <x:c r="I451" s="10" t="str">
        <x:v>PARSED</x:v>
      </x:c>
      <x:c r="J451" s="10" t="str">
        <x:v>GENERATION_ACCEPTED</x:v>
      </x:c>
      <x:c r="K451" s="10" t="str">
        <x:v>12086aaf20d0c2a056b44c6ed22800645fb6e5843293dbeeaaf89186d482d470</x:v>
      </x:c>
      <x:c r="L451" s="10" t="str">
        <x:v>full_repair_v2</x:v>
      </x:c>
      <x:c r="M451" s="10" t="n">
        <x:v>1</x:v>
      </x:c>
      <x:c r="N451" s="10" t="n">
        <x:v>0</x:v>
      </x:c>
      <x:c r="O451" s="10" t="n">
        <x:v>0</x:v>
      </x:c>
      <x:c r="P451" s="9" t="str">
        <x:f>'CaseReview'!U451</x:f>
        <x:v>FAIL</x:v>
      </x:c>
      <x:c r="Q451" s="9" t="n">
        <x:f>IF(AND(T451=1,G451=P451),1,0)</x:f>
        <x:v>1</x:v>
      </x:c>
      <x:c r="R451" s="9" t="n">
        <x:f>IF(AND(T451=1,G451="PASS",P451="FAIL"),1,0)</x:f>
        <x:v>0</x:v>
      </x:c>
      <x:c r="S451" s="9" t="n">
        <x:f>IF(AND(T451=1,G451="FAIL",P451="PASS"),1,0)</x:f>
        <x:v>0</x:v>
      </x:c>
      <x:c r="T451" s="9" t="n">
        <x:v>1</x:v>
      </x:c>
      <x:c r="U451" s="9" t="n">
        <x:v>9</x:v>
      </x:c>
      <x:c r="V451" s="9" t="str">
        <x:v>MVP/SHACL_GENERATION_PIPELINE/experiments/FULL_REPAIR_V2/RUN_01/runs/RUN-I2-055-20260915T101220937415Z/final/final_shape.ttl</x:v>
      </x:c>
    </x:row>
    <x:row r="452" ht="22" customHeight="1">
      <x:c r="A452" s="10" t="str">
        <x:v>V2_FALLBACK25</x:v>
      </x:c>
      <x:c r="B452" s="10" t="str">
        <x:v>I2-055</x:v>
      </x:c>
      <x:c r="C452" s="10" t="str">
        <x:v>I2-055-I-F05</x:v>
      </x:c>
      <x:c r="D452" s="10" t="str">
        <x:v>RUN_01</x:v>
      </x:c>
      <x:c r="E452" s="10" t="str">
        <x:v>ORIGINAL_LEDGER</x:v>
      </x:c>
      <x:c r="F452" s="10" t="str">
        <x:v>FAIL</x:v>
      </x:c>
      <x:c r="G452" s="10" t="str">
        <x:v>FAIL</x:v>
      </x:c>
      <x:c r="H452" s="10" t="str">
        <x:v>EXECUTED</x:v>
      </x:c>
      <x:c r="I452" s="10" t="str">
        <x:v>PARSED</x:v>
      </x:c>
      <x:c r="J452" s="10" t="str">
        <x:v>GENERATION_ACCEPTED</x:v>
      </x:c>
      <x:c r="K452" s="10" t="str">
        <x:v>12086aaf20d0c2a056b44c6ed22800645fb6e5843293dbeeaaf89186d482d470</x:v>
      </x:c>
      <x:c r="L452" s="10" t="str">
        <x:v>full_repair_v2</x:v>
      </x:c>
      <x:c r="M452" s="10" t="n">
        <x:v>1</x:v>
      </x:c>
      <x:c r="N452" s="10" t="n">
        <x:v>0</x:v>
      </x:c>
      <x:c r="O452" s="10" t="n">
        <x:v>0</x:v>
      </x:c>
      <x:c r="P452" s="9" t="str">
        <x:f>'CaseReview'!U452</x:f>
        <x:v>FAIL</x:v>
      </x:c>
      <x:c r="Q452" s="9" t="n">
        <x:f>IF(AND(T452=1,G452=P452),1,0)</x:f>
        <x:v>1</x:v>
      </x:c>
      <x:c r="R452" s="9" t="n">
        <x:f>IF(AND(T452=1,G452="PASS",P452="FAIL"),1,0)</x:f>
        <x:v>0</x:v>
      </x:c>
      <x:c r="S452" s="9" t="n">
        <x:f>IF(AND(T452=1,G452="FAIL",P452="PASS"),1,0)</x:f>
        <x:v>0</x:v>
      </x:c>
      <x:c r="T452" s="9" t="n">
        <x:v>1</x:v>
      </x:c>
      <x:c r="U452" s="9" t="n">
        <x:v>9</x:v>
      </x:c>
      <x:c r="V452" s="9" t="str">
        <x:v>MVP/SHACL_GENERATION_PIPELINE/experiments/FULL_REPAIR_V2/RUN_01/runs/RUN-I2-055-20260915T101220937415Z/final/final_shape.ttl</x:v>
      </x:c>
    </x:row>
    <x:row r="453" ht="22" customHeight="1">
      <x:c r="A453" s="10" t="str">
        <x:v>V2_FALLBACK25</x:v>
      </x:c>
      <x:c r="B453" s="10" t="str">
        <x:v>I2-055</x:v>
      </x:c>
      <x:c r="C453" s="10" t="str">
        <x:v>I2-055-I-F06</x:v>
      </x:c>
      <x:c r="D453" s="10" t="str">
        <x:v>RUN_01</x:v>
      </x:c>
      <x:c r="E453" s="10" t="str">
        <x:v>ORIGINAL_LEDGER</x:v>
      </x:c>
      <x:c r="F453" s="10" t="str">
        <x:v>FAIL</x:v>
      </x:c>
      <x:c r="G453" s="10" t="str">
        <x:v>FAIL</x:v>
      </x:c>
      <x:c r="H453" s="10" t="str">
        <x:v>EXECUTED</x:v>
      </x:c>
      <x:c r="I453" s="10" t="str">
        <x:v>PARSED</x:v>
      </x:c>
      <x:c r="J453" s="10" t="str">
        <x:v>GENERATION_ACCEPTED</x:v>
      </x:c>
      <x:c r="K453" s="10" t="str">
        <x:v>12086aaf20d0c2a056b44c6ed22800645fb6e5843293dbeeaaf89186d482d470</x:v>
      </x:c>
      <x:c r="L453" s="10" t="str">
        <x:v>full_repair_v2</x:v>
      </x:c>
      <x:c r="M453" s="10" t="n">
        <x:v>1</x:v>
      </x:c>
      <x:c r="N453" s="10" t="n">
        <x:v>0</x:v>
      </x:c>
      <x:c r="O453" s="10" t="n">
        <x:v>0</x:v>
      </x:c>
      <x:c r="P453" s="9" t="str">
        <x:f>'CaseReview'!U453</x:f>
        <x:v>FAIL</x:v>
      </x:c>
      <x:c r="Q453" s="9" t="n">
        <x:f>IF(AND(T453=1,G453=P453),1,0)</x:f>
        <x:v>1</x:v>
      </x:c>
      <x:c r="R453" s="9" t="n">
        <x:f>IF(AND(T453=1,G453="PASS",P453="FAIL"),1,0)</x:f>
        <x:v>0</x:v>
      </x:c>
      <x:c r="S453" s="9" t="n">
        <x:f>IF(AND(T453=1,G453="FAIL",P453="PASS"),1,0)</x:f>
        <x:v>0</x:v>
      </x:c>
      <x:c r="T453" s="9" t="n">
        <x:v>1</x:v>
      </x:c>
      <x:c r="U453" s="9" t="n">
        <x:v>9</x:v>
      </x:c>
      <x:c r="V453" s="9" t="str">
        <x:v>MVP/SHACL_GENERATION_PIPELINE/experiments/FULL_REPAIR_V2/RUN_01/runs/RUN-I2-055-20260915T101220937415Z/final/final_shape.ttl</x:v>
      </x:c>
    </x:row>
    <x:row r="454" ht="22" customHeight="1">
      <x:c r="A454" s="10" t="str">
        <x:v>V2_FALLBACK25</x:v>
      </x:c>
      <x:c r="B454" s="10" t="str">
        <x:v>I2-055</x:v>
      </x:c>
      <x:c r="C454" s="10" t="str">
        <x:v>I2-055-I-F07</x:v>
      </x:c>
      <x:c r="D454" s="10" t="str">
        <x:v>RUN_01</x:v>
      </x:c>
      <x:c r="E454" s="10" t="str">
        <x:v>ORIGINAL_LEDGER</x:v>
      </x:c>
      <x:c r="F454" s="10" t="str">
        <x:v>FAIL</x:v>
      </x:c>
      <x:c r="G454" s="10" t="str">
        <x:v>FAIL</x:v>
      </x:c>
      <x:c r="H454" s="10" t="str">
        <x:v>EXECUTED</x:v>
      </x:c>
      <x:c r="I454" s="10" t="str">
        <x:v>PARSED</x:v>
      </x:c>
      <x:c r="J454" s="10" t="str">
        <x:v>GENERATION_ACCEPTED</x:v>
      </x:c>
      <x:c r="K454" s="10" t="str">
        <x:v>12086aaf20d0c2a056b44c6ed22800645fb6e5843293dbeeaaf89186d482d470</x:v>
      </x:c>
      <x:c r="L454" s="10" t="str">
        <x:v>full_repair_v2</x:v>
      </x:c>
      <x:c r="M454" s="10" t="n">
        <x:v>1</x:v>
      </x:c>
      <x:c r="N454" s="10" t="n">
        <x:v>0</x:v>
      </x:c>
      <x:c r="O454" s="10" t="n">
        <x:v>0</x:v>
      </x:c>
      <x:c r="P454" s="9" t="str">
        <x:f>'CaseReview'!U454</x:f>
        <x:v>FAIL</x:v>
      </x:c>
      <x:c r="Q454" s="9" t="n">
        <x:f>IF(AND(T454=1,G454=P454),1,0)</x:f>
        <x:v>1</x:v>
      </x:c>
      <x:c r="R454" s="9" t="n">
        <x:f>IF(AND(T454=1,G454="PASS",P454="FAIL"),1,0)</x:f>
        <x:v>0</x:v>
      </x:c>
      <x:c r="S454" s="9" t="n">
        <x:f>IF(AND(T454=1,G454="FAIL",P454="PASS"),1,0)</x:f>
        <x:v>0</x:v>
      </x:c>
      <x:c r="T454" s="9" t="n">
        <x:v>1</x:v>
      </x:c>
      <x:c r="U454" s="9" t="n">
        <x:v>9</x:v>
      </x:c>
      <x:c r="V454" s="9" t="str">
        <x:v>MVP/SHACL_GENERATION_PIPELINE/experiments/FULL_REPAIR_V2/RUN_01/runs/RUN-I2-055-20260915T101220937415Z/final/final_shape.ttl</x:v>
      </x:c>
    </x:row>
    <x:row r="455" ht="22" customHeight="1">
      <x:c r="A455" s="10" t="str">
        <x:v>V2_FALLBACK25</x:v>
      </x:c>
      <x:c r="B455" s="10" t="str">
        <x:v>I2-055</x:v>
      </x:c>
      <x:c r="C455" s="10" t="str">
        <x:v>I2-055-I-P01</x:v>
      </x:c>
      <x:c r="D455" s="10" t="str">
        <x:v>RUN_01</x:v>
      </x:c>
      <x:c r="E455" s="10" t="str">
        <x:v>ORIGINAL_LEDGER</x:v>
      </x:c>
      <x:c r="F455" s="10" t="str">
        <x:v>PASS</x:v>
      </x:c>
      <x:c r="G455" s="10" t="str">
        <x:v>PASS</x:v>
      </x:c>
      <x:c r="H455" s="10" t="str">
        <x:v>EXECUTED</x:v>
      </x:c>
      <x:c r="I455" s="10" t="str">
        <x:v>PARSED</x:v>
      </x:c>
      <x:c r="J455" s="10" t="str">
        <x:v>GENERATION_ACCEPTED</x:v>
      </x:c>
      <x:c r="K455" s="10" t="str">
        <x:v>12086aaf20d0c2a056b44c6ed22800645fb6e5843293dbeeaaf89186d482d470</x:v>
      </x:c>
      <x:c r="L455" s="10" t="str">
        <x:v>full_repair_v2</x:v>
      </x:c>
      <x:c r="M455" s="10" t="n">
        <x:v>1</x:v>
      </x:c>
      <x:c r="N455" s="10" t="n">
        <x:v>0</x:v>
      </x:c>
      <x:c r="O455" s="10" t="n">
        <x:v>0</x:v>
      </x:c>
      <x:c r="P455" s="9" t="str">
        <x:f>'CaseReview'!U455</x:f>
        <x:v>PASS</x:v>
      </x:c>
      <x:c r="Q455" s="9" t="n">
        <x:f>IF(AND(T455=1,G455=P455),1,0)</x:f>
        <x:v>1</x:v>
      </x:c>
      <x:c r="R455" s="9" t="n">
        <x:f>IF(AND(T455=1,G455="PASS",P455="FAIL"),1,0)</x:f>
        <x:v>0</x:v>
      </x:c>
      <x:c r="S455" s="9" t="n">
        <x:f>IF(AND(T455=1,G455="FAIL",P455="PASS"),1,0)</x:f>
        <x:v>0</x:v>
      </x:c>
      <x:c r="T455" s="9" t="n">
        <x:v>1</x:v>
      </x:c>
      <x:c r="U455" s="9" t="n">
        <x:v>9</x:v>
      </x:c>
      <x:c r="V455" s="9" t="str">
        <x:v>MVP/SHACL_GENERATION_PIPELINE/experiments/FULL_REPAIR_V2/RUN_01/runs/RUN-I2-055-20260915T101220937415Z/final/final_shape.ttl</x:v>
      </x:c>
    </x:row>
    <x:row r="456" ht="22" customHeight="1">
      <x:c r="A456" s="10" t="str">
        <x:v>V2_FALLBACK25</x:v>
      </x:c>
      <x:c r="B456" s="10" t="str">
        <x:v>I2-055</x:v>
      </x:c>
      <x:c r="C456" s="10" t="str">
        <x:v>I2-055-I-P02</x:v>
      </x:c>
      <x:c r="D456" s="10" t="str">
        <x:v>RUN_01</x:v>
      </x:c>
      <x:c r="E456" s="10" t="str">
        <x:v>ORIGINAL_LEDGER</x:v>
      </x:c>
      <x:c r="F456" s="10" t="str">
        <x:v>PASS</x:v>
      </x:c>
      <x:c r="G456" s="10" t="str">
        <x:v>PASS</x:v>
      </x:c>
      <x:c r="H456" s="10" t="str">
        <x:v>EXECUTED</x:v>
      </x:c>
      <x:c r="I456" s="10" t="str">
        <x:v>PARSED</x:v>
      </x:c>
      <x:c r="J456" s="10" t="str">
        <x:v>GENERATION_ACCEPTED</x:v>
      </x:c>
      <x:c r="K456" s="10" t="str">
        <x:v>12086aaf20d0c2a056b44c6ed22800645fb6e5843293dbeeaaf89186d482d470</x:v>
      </x:c>
      <x:c r="L456" s="10" t="str">
        <x:v>full_repair_v2</x:v>
      </x:c>
      <x:c r="M456" s="10" t="n">
        <x:v>1</x:v>
      </x:c>
      <x:c r="N456" s="10" t="n">
        <x:v>0</x:v>
      </x:c>
      <x:c r="O456" s="10" t="n">
        <x:v>0</x:v>
      </x:c>
      <x:c r="P456" s="9" t="str">
        <x:f>'CaseReview'!U456</x:f>
        <x:v>PASS</x:v>
      </x:c>
      <x:c r="Q456" s="9" t="n">
        <x:f>IF(AND(T456=1,G456=P456),1,0)</x:f>
        <x:v>1</x:v>
      </x:c>
      <x:c r="R456" s="9" t="n">
        <x:f>IF(AND(T456=1,G456="PASS",P456="FAIL"),1,0)</x:f>
        <x:v>0</x:v>
      </x:c>
      <x:c r="S456" s="9" t="n">
        <x:f>IF(AND(T456=1,G456="FAIL",P456="PASS"),1,0)</x:f>
        <x:v>0</x:v>
      </x:c>
      <x:c r="T456" s="9" t="n">
        <x:v>1</x:v>
      </x:c>
      <x:c r="U456" s="9" t="n">
        <x:v>9</x:v>
      </x:c>
      <x:c r="V456" s="9" t="str">
        <x:v>MVP/SHACL_GENERATION_PIPELINE/experiments/FULL_REPAIR_V2/RUN_01/runs/RUN-I2-055-20260915T101220937415Z/final/final_shape.ttl</x:v>
      </x:c>
    </x:row>
    <x:row r="457" ht="22" customHeight="1">
      <x:c r="A457" s="10" t="str">
        <x:v>V2_FALLBACK25</x:v>
      </x:c>
      <x:c r="B457" s="10" t="str">
        <x:v>I2-060</x:v>
      </x:c>
      <x:c r="C457" s="10" t="str">
        <x:v>I2-060-F01</x:v>
      </x:c>
      <x:c r="D457" s="10" t="str">
        <x:v>RUN_01</x:v>
      </x:c>
      <x:c r="E457" s="10" t="str">
        <x:v>ORIGINAL_LEDGER</x:v>
      </x:c>
      <x:c r="F457" s="10" t="str">
        <x:v>FAIL</x:v>
      </x:c>
      <x:c r="G457" s="10" t="str">
        <x:v>FAIL</x:v>
      </x:c>
      <x:c r="H457" s="10" t="str">
        <x:v>EXECUTED</x:v>
      </x:c>
      <x:c r="I457" s="10" t="str">
        <x:v>PARSED</x:v>
      </x:c>
      <x:c r="J457" s="10" t="str">
        <x:v>GENERATION_ACCEPTED</x:v>
      </x:c>
      <x:c r="K457" s="10" t="str">
        <x:v>d77b9ebaef6dc9589e423a1e3ca4f01b40bab54d82b817f831a19b7e7ecf7a6f</x:v>
      </x:c>
      <x:c r="L457" s="10" t="str">
        <x:v>full_repair_v2</x:v>
      </x:c>
      <x:c r="M457" s="10" t="n">
        <x:v>1</x:v>
      </x:c>
      <x:c r="N457" s="10" t="n">
        <x:v>0</x:v>
      </x:c>
      <x:c r="O457" s="10" t="n">
        <x:v>0</x:v>
      </x:c>
      <x:c r="P457" s="9" t="str">
        <x:f>'CaseReview'!U457</x:f>
        <x:v>FAIL</x:v>
      </x:c>
      <x:c r="Q457" s="9" t="n">
        <x:f>IF(AND(T457=1,G457=P457),1,0)</x:f>
        <x:v>1</x:v>
      </x:c>
      <x:c r="R457" s="9" t="n">
        <x:f>IF(AND(T457=1,G457="PASS",P457="FAIL"),1,0)</x:f>
        <x:v>0</x:v>
      </x:c>
      <x:c r="S457" s="9" t="n">
        <x:f>IF(AND(T457=1,G457="FAIL",P457="PASS"),1,0)</x:f>
        <x:v>0</x:v>
      </x:c>
      <x:c r="T457" s="9" t="n">
        <x:v>1</x:v>
      </x:c>
      <x:c r="U457" s="9" t="n">
        <x:v>6</x:v>
      </x:c>
      <x:c r="V457" s="9" t="str">
        <x:v>MVP/SHACL_GENERATION_PIPELINE/experiments/FULL_REPAIR_V2/RUN_01/runs/RUN-I2-060-20260915T101238769084Z/final/final_shape.ttl</x:v>
      </x:c>
    </x:row>
    <x:row r="458" ht="22" customHeight="1">
      <x:c r="A458" s="10" t="str">
        <x:v>V2_FALLBACK25</x:v>
      </x:c>
      <x:c r="B458" s="10" t="str">
        <x:v>I2-060</x:v>
      </x:c>
      <x:c r="C458" s="10" t="str">
        <x:v>I2-060-F02</x:v>
      </x:c>
      <x:c r="D458" s="10" t="str">
        <x:v>RUN_01</x:v>
      </x:c>
      <x:c r="E458" s="10" t="str">
        <x:v>ORIGINAL_LEDGER</x:v>
      </x:c>
      <x:c r="F458" s="10" t="str">
        <x:v>FAIL</x:v>
      </x:c>
      <x:c r="G458" s="10" t="str">
        <x:v>PASS</x:v>
      </x:c>
      <x:c r="H458" s="10" t="str">
        <x:v>EXECUTED</x:v>
      </x:c>
      <x:c r="I458" s="10" t="str">
        <x:v>PARSED</x:v>
      </x:c>
      <x:c r="J458" s="10" t="str">
        <x:v>GENERATION_ACCEPTED</x:v>
      </x:c>
      <x:c r="K458" s="10" t="str">
        <x:v>d77b9ebaef6dc9589e423a1e3ca4f01b40bab54d82b817f831a19b7e7ecf7a6f</x:v>
      </x:c>
      <x:c r="L458" s="10" t="str">
        <x:v>full_repair_v2</x:v>
      </x:c>
      <x:c r="M458" s="10" t="n">
        <x:v>0</x:v>
      </x:c>
      <x:c r="N458" s="10" t="n">
        <x:v>1</x:v>
      </x:c>
      <x:c r="O458" s="10" t="n">
        <x:v>0</x:v>
      </x:c>
      <x:c r="P458" s="9" t="str">
        <x:f>'CaseReview'!U458</x:f>
        <x:v>FAIL</x:v>
      </x:c>
      <x:c r="Q458" s="9" t="n">
        <x:f>IF(AND(T458=1,G458=P458),1,0)</x:f>
        <x:v>0</x:v>
      </x:c>
      <x:c r="R458" s="9" t="n">
        <x:f>IF(AND(T458=1,G458="PASS",P458="FAIL"),1,0)</x:f>
        <x:v>1</x:v>
      </x:c>
      <x:c r="S458" s="9" t="n">
        <x:f>IF(AND(T458=1,G458="FAIL",P458="PASS"),1,0)</x:f>
        <x:v>0</x:v>
      </x:c>
      <x:c r="T458" s="9" t="n">
        <x:v>1</x:v>
      </x:c>
      <x:c r="U458" s="9" t="n">
        <x:v>6</x:v>
      </x:c>
      <x:c r="V458" s="9" t="str">
        <x:v>MVP/SHACL_GENERATION_PIPELINE/experiments/FULL_REPAIR_V2/RUN_01/runs/RUN-I2-060-20260915T101238769084Z/final/final_shape.ttl</x:v>
      </x:c>
    </x:row>
    <x:row r="459" ht="22" customHeight="1">
      <x:c r="A459" s="10" t="str">
        <x:v>V2_FALLBACK25</x:v>
      </x:c>
      <x:c r="B459" s="10" t="str">
        <x:v>I2-060</x:v>
      </x:c>
      <x:c r="C459" s="10" t="str">
        <x:v>I2-060-F03</x:v>
      </x:c>
      <x:c r="D459" s="10" t="str">
        <x:v>RUN_01</x:v>
      </x:c>
      <x:c r="E459" s="10" t="str">
        <x:v>ORIGINAL_LEDGER</x:v>
      </x:c>
      <x:c r="F459" s="10" t="str">
        <x:v>FAIL</x:v>
      </x:c>
      <x:c r="G459" s="10" t="str">
        <x:v>FAIL</x:v>
      </x:c>
      <x:c r="H459" s="10" t="str">
        <x:v>EXECUTED</x:v>
      </x:c>
      <x:c r="I459" s="10" t="str">
        <x:v>PARSED</x:v>
      </x:c>
      <x:c r="J459" s="10" t="str">
        <x:v>GENERATION_ACCEPTED</x:v>
      </x:c>
      <x:c r="K459" s="10" t="str">
        <x:v>d77b9ebaef6dc9589e423a1e3ca4f01b40bab54d82b817f831a19b7e7ecf7a6f</x:v>
      </x:c>
      <x:c r="L459" s="10" t="str">
        <x:v>full_repair_v2</x:v>
      </x:c>
      <x:c r="M459" s="10" t="n">
        <x:v>1</x:v>
      </x:c>
      <x:c r="N459" s="10" t="n">
        <x:v>0</x:v>
      </x:c>
      <x:c r="O459" s="10" t="n">
        <x:v>0</x:v>
      </x:c>
      <x:c r="P459" s="9" t="str">
        <x:f>'CaseReview'!U459</x:f>
        <x:v>FAIL</x:v>
      </x:c>
      <x:c r="Q459" s="9" t="n">
        <x:f>IF(AND(T459=1,G459=P459),1,0)</x:f>
        <x:v>1</x:v>
      </x:c>
      <x:c r="R459" s="9" t="n">
        <x:f>IF(AND(T459=1,G459="PASS",P459="FAIL"),1,0)</x:f>
        <x:v>0</x:v>
      </x:c>
      <x:c r="S459" s="9" t="n">
        <x:f>IF(AND(T459=1,G459="FAIL",P459="PASS"),1,0)</x:f>
        <x:v>0</x:v>
      </x:c>
      <x:c r="T459" s="9" t="n">
        <x:v>1</x:v>
      </x:c>
      <x:c r="U459" s="9" t="n">
        <x:v>6</x:v>
      </x:c>
      <x:c r="V459" s="9" t="str">
        <x:v>MVP/SHACL_GENERATION_PIPELINE/experiments/FULL_REPAIR_V2/RUN_01/runs/RUN-I2-060-20260915T101238769084Z/final/final_shape.ttl</x:v>
      </x:c>
    </x:row>
    <x:row r="460" ht="22" customHeight="1">
      <x:c r="A460" s="10" t="str">
        <x:v>V2_FALLBACK25</x:v>
      </x:c>
      <x:c r="B460" s="10" t="str">
        <x:v>I2-060</x:v>
      </x:c>
      <x:c r="C460" s="10" t="str">
        <x:v>I2-060-F04</x:v>
      </x:c>
      <x:c r="D460" s="10" t="str">
        <x:v>RUN_01</x:v>
      </x:c>
      <x:c r="E460" s="10" t="str">
        <x:v>ORIGINAL_LEDGER</x:v>
      </x:c>
      <x:c r="F460" s="10" t="str">
        <x:v>FAIL</x:v>
      </x:c>
      <x:c r="G460" s="10" t="str">
        <x:v>FAIL</x:v>
      </x:c>
      <x:c r="H460" s="10" t="str">
        <x:v>EXECUTED</x:v>
      </x:c>
      <x:c r="I460" s="10" t="str">
        <x:v>PARSED</x:v>
      </x:c>
      <x:c r="J460" s="10" t="str">
        <x:v>GENERATION_ACCEPTED</x:v>
      </x:c>
      <x:c r="K460" s="10" t="str">
        <x:v>d77b9ebaef6dc9589e423a1e3ca4f01b40bab54d82b817f831a19b7e7ecf7a6f</x:v>
      </x:c>
      <x:c r="L460" s="10" t="str">
        <x:v>full_repair_v2</x:v>
      </x:c>
      <x:c r="M460" s="10" t="n">
        <x:v>1</x:v>
      </x:c>
      <x:c r="N460" s="10" t="n">
        <x:v>0</x:v>
      </x:c>
      <x:c r="O460" s="10" t="n">
        <x:v>0</x:v>
      </x:c>
      <x:c r="P460" s="9" t="str">
        <x:f>'CaseReview'!U460</x:f>
        <x:v>FAIL</x:v>
      </x:c>
      <x:c r="Q460" s="9" t="n">
        <x:f>IF(AND(T460=1,G460=P460),1,0)</x:f>
        <x:v>1</x:v>
      </x:c>
      <x:c r="R460" s="9" t="n">
        <x:f>IF(AND(T460=1,G460="PASS",P460="FAIL"),1,0)</x:f>
        <x:v>0</x:v>
      </x:c>
      <x:c r="S460" s="9" t="n">
        <x:f>IF(AND(T460=1,G460="FAIL",P460="PASS"),1,0)</x:f>
        <x:v>0</x:v>
      </x:c>
      <x:c r="T460" s="9" t="n">
        <x:v>1</x:v>
      </x:c>
      <x:c r="U460" s="9" t="n">
        <x:v>6</x:v>
      </x:c>
      <x:c r="V460" s="9" t="str">
        <x:v>MVP/SHACL_GENERATION_PIPELINE/experiments/FULL_REPAIR_V2/RUN_01/runs/RUN-I2-060-20260915T101238769084Z/final/final_shape.ttl</x:v>
      </x:c>
    </x:row>
    <x:row r="461" ht="22" customHeight="1">
      <x:c r="A461" s="10" t="str">
        <x:v>V2_FALLBACK25</x:v>
      </x:c>
      <x:c r="B461" s="10" t="str">
        <x:v>I2-060</x:v>
      </x:c>
      <x:c r="C461" s="10" t="str">
        <x:v>I2-060-P01</x:v>
      </x:c>
      <x:c r="D461" s="10" t="str">
        <x:v>RUN_01</x:v>
      </x:c>
      <x:c r="E461" s="10" t="str">
        <x:v>ORIGINAL_LEDGER</x:v>
      </x:c>
      <x:c r="F461" s="10" t="str">
        <x:v>PASS</x:v>
      </x:c>
      <x:c r="G461" s="10" t="str">
        <x:v>PASS</x:v>
      </x:c>
      <x:c r="H461" s="10" t="str">
        <x:v>EXECUTED</x:v>
      </x:c>
      <x:c r="I461" s="10" t="str">
        <x:v>PARSED</x:v>
      </x:c>
      <x:c r="J461" s="10" t="str">
        <x:v>GENERATION_ACCEPTED</x:v>
      </x:c>
      <x:c r="K461" s="10" t="str">
        <x:v>d77b9ebaef6dc9589e423a1e3ca4f01b40bab54d82b817f831a19b7e7ecf7a6f</x:v>
      </x:c>
      <x:c r="L461" s="10" t="str">
        <x:v>full_repair_v2</x:v>
      </x:c>
      <x:c r="M461" s="10" t="n">
        <x:v>1</x:v>
      </x:c>
      <x:c r="N461" s="10" t="n">
        <x:v>0</x:v>
      </x:c>
      <x:c r="O461" s="10" t="n">
        <x:v>0</x:v>
      </x:c>
      <x:c r="P461" s="9" t="str">
        <x:f>'CaseReview'!U461</x:f>
        <x:v>PASS</x:v>
      </x:c>
      <x:c r="Q461" s="9" t="n">
        <x:f>IF(AND(T461=1,G461=P461),1,0)</x:f>
        <x:v>1</x:v>
      </x:c>
      <x:c r="R461" s="9" t="n">
        <x:f>IF(AND(T461=1,G461="PASS",P461="FAIL"),1,0)</x:f>
        <x:v>0</x:v>
      </x:c>
      <x:c r="S461" s="9" t="n">
        <x:f>IF(AND(T461=1,G461="FAIL",P461="PASS"),1,0)</x:f>
        <x:v>0</x:v>
      </x:c>
      <x:c r="T461" s="9" t="n">
        <x:v>1</x:v>
      </x:c>
      <x:c r="U461" s="9" t="n">
        <x:v>6</x:v>
      </x:c>
      <x:c r="V461" s="9" t="str">
        <x:v>MVP/SHACL_GENERATION_PIPELINE/experiments/FULL_REPAIR_V2/RUN_01/runs/RUN-I2-060-20260915T101238769084Z/final/final_shape.ttl</x:v>
      </x:c>
    </x:row>
    <x:row r="462" ht="22" customHeight="1">
      <x:c r="A462" s="10" t="str">
        <x:v>V2_FALLBACK25</x:v>
      </x:c>
      <x:c r="B462" s="10" t="str">
        <x:v>I2-060</x:v>
      </x:c>
      <x:c r="C462" s="10" t="str">
        <x:v>I2-060-P02</x:v>
      </x:c>
      <x:c r="D462" s="10" t="str">
        <x:v>RUN_01</x:v>
      </x:c>
      <x:c r="E462" s="10" t="str">
        <x:v>ORIGINAL_LEDGER</x:v>
      </x:c>
      <x:c r="F462" s="10" t="str">
        <x:v>PASS</x:v>
      </x:c>
      <x:c r="G462" s="10" t="str">
        <x:v>PASS</x:v>
      </x:c>
      <x:c r="H462" s="10" t="str">
        <x:v>EXECUTED</x:v>
      </x:c>
      <x:c r="I462" s="10" t="str">
        <x:v>PARSED</x:v>
      </x:c>
      <x:c r="J462" s="10" t="str">
        <x:v>GENERATION_ACCEPTED</x:v>
      </x:c>
      <x:c r="K462" s="10" t="str">
        <x:v>d77b9ebaef6dc9589e423a1e3ca4f01b40bab54d82b817f831a19b7e7ecf7a6f</x:v>
      </x:c>
      <x:c r="L462" s="10" t="str">
        <x:v>full_repair_v2</x:v>
      </x:c>
      <x:c r="M462" s="10" t="n">
        <x:v>1</x:v>
      </x:c>
      <x:c r="N462" s="10" t="n">
        <x:v>0</x:v>
      </x:c>
      <x:c r="O462" s="10" t="n">
        <x:v>0</x:v>
      </x:c>
      <x:c r="P462" s="9" t="str">
        <x:f>'CaseReview'!U462</x:f>
        <x:v>PASS</x:v>
      </x:c>
      <x:c r="Q462" s="9" t="n">
        <x:f>IF(AND(T462=1,G462=P462),1,0)</x:f>
        <x:v>1</x:v>
      </x:c>
      <x:c r="R462" s="9" t="n">
        <x:f>IF(AND(T462=1,G462="PASS",P462="FAIL"),1,0)</x:f>
        <x:v>0</x:v>
      </x:c>
      <x:c r="S462" s="9" t="n">
        <x:f>IF(AND(T462=1,G462="FAIL",P462="PASS"),1,0)</x:f>
        <x:v>0</x:v>
      </x:c>
      <x:c r="T462" s="9" t="n">
        <x:v>1</x:v>
      </x:c>
      <x:c r="U462" s="9" t="n">
        <x:v>6</x:v>
      </x:c>
      <x:c r="V462" s="9" t="str">
        <x:v>MVP/SHACL_GENERATION_PIPELINE/experiments/FULL_REPAIR_V2/RUN_01/runs/RUN-I2-060-20260915T101238769084Z/final/final_shape.ttl</x:v>
      </x:c>
    </x:row>
    <x:row r="463" ht="22" customHeight="1">
      <x:c r="A463" s="10" t="str">
        <x:v>V2_FALLBACK25</x:v>
      </x:c>
      <x:c r="B463" s="10" t="str">
        <x:v>I2-061</x:v>
      </x:c>
      <x:c r="C463" s="10" t="str">
        <x:v>I2-061-F01</x:v>
      </x:c>
      <x:c r="D463" s="10" t="str">
        <x:v>RUN_01</x:v>
      </x:c>
      <x:c r="E463" s="10" t="str">
        <x:v>ORIGINAL_LEDGER</x:v>
      </x:c>
      <x:c r="F463" s="10" t="str">
        <x:v>FAIL</x:v>
      </x:c>
      <x:c r="G463" s="10" t="str">
        <x:v>FAIL</x:v>
      </x:c>
      <x:c r="H463" s="10" t="str">
        <x:v>EXECUTED</x:v>
      </x:c>
      <x:c r="I463" s="10" t="str">
        <x:v>PARSED</x:v>
      </x:c>
      <x:c r="J463" s="10" t="str">
        <x:v>GENERATION_ACCEPTED</x:v>
      </x:c>
      <x:c r="K463" s="10" t="str">
        <x:v>5c2b31f0e740a39b11010b528da426f57aab6e1594d0dbe4b25ef61028930d7a</x:v>
      </x:c>
      <x:c r="L463" s="10" t="str">
        <x:v>full_repair_v2</x:v>
      </x:c>
      <x:c r="M463" s="10" t="n">
        <x:v>1</x:v>
      </x:c>
      <x:c r="N463" s="10" t="n">
        <x:v>0</x:v>
      </x:c>
      <x:c r="O463" s="10" t="n">
        <x:v>0</x:v>
      </x:c>
      <x:c r="P463" s="9" t="str">
        <x:f>'CaseReview'!U463</x:f>
        <x:v>FAIL</x:v>
      </x:c>
      <x:c r="Q463" s="9" t="n">
        <x:f>IF(AND(T463=1,G463=P463),1,0)</x:f>
        <x:v>1</x:v>
      </x:c>
      <x:c r="R463" s="9" t="n">
        <x:f>IF(AND(T463=1,G463="PASS",P463="FAIL"),1,0)</x:f>
        <x:v>0</x:v>
      </x:c>
      <x:c r="S463" s="9" t="n">
        <x:f>IF(AND(T463=1,G463="FAIL",P463="PASS"),1,0)</x:f>
        <x:v>0</x:v>
      </x:c>
      <x:c r="T463" s="9" t="n">
        <x:v>1</x:v>
      </x:c>
      <x:c r="U463" s="9" t="n">
        <x:v>6</x:v>
      </x:c>
      <x:c r="V463" s="9" t="str">
        <x:v>MVP/SHACL_GENERATION_PIPELINE/experiments/FULL_REPAIR_V2/RUN_01/runs/RUN-I2-061-20260915T101353572831Z/final/final_shape.ttl</x:v>
      </x:c>
    </x:row>
    <x:row r="464" ht="22" customHeight="1">
      <x:c r="A464" s="10" t="str">
        <x:v>V2_FALLBACK25</x:v>
      </x:c>
      <x:c r="B464" s="10" t="str">
        <x:v>I2-061</x:v>
      </x:c>
      <x:c r="C464" s="10" t="str">
        <x:v>I2-061-F02</x:v>
      </x:c>
      <x:c r="D464" s="10" t="str">
        <x:v>RUN_01</x:v>
      </x:c>
      <x:c r="E464" s="10" t="str">
        <x:v>ORIGINAL_LEDGER</x:v>
      </x:c>
      <x:c r="F464" s="10" t="str">
        <x:v>FAIL</x:v>
      </x:c>
      <x:c r="G464" s="10" t="str">
        <x:v>FAIL</x:v>
      </x:c>
      <x:c r="H464" s="10" t="str">
        <x:v>EXECUTED</x:v>
      </x:c>
      <x:c r="I464" s="10" t="str">
        <x:v>PARSED</x:v>
      </x:c>
      <x:c r="J464" s="10" t="str">
        <x:v>GENERATION_ACCEPTED</x:v>
      </x:c>
      <x:c r="K464" s="10" t="str">
        <x:v>5c2b31f0e740a39b11010b528da426f57aab6e1594d0dbe4b25ef61028930d7a</x:v>
      </x:c>
      <x:c r="L464" s="10" t="str">
        <x:v>full_repair_v2</x:v>
      </x:c>
      <x:c r="M464" s="10" t="n">
        <x:v>1</x:v>
      </x:c>
      <x:c r="N464" s="10" t="n">
        <x:v>0</x:v>
      </x:c>
      <x:c r="O464" s="10" t="n">
        <x:v>0</x:v>
      </x:c>
      <x:c r="P464" s="9" t="str">
        <x:f>'CaseReview'!U464</x:f>
        <x:v>FAIL</x:v>
      </x:c>
      <x:c r="Q464" s="9" t="n">
        <x:f>IF(AND(T464=1,G464=P464),1,0)</x:f>
        <x:v>1</x:v>
      </x:c>
      <x:c r="R464" s="9" t="n">
        <x:f>IF(AND(T464=1,G464="PASS",P464="FAIL"),1,0)</x:f>
        <x:v>0</x:v>
      </x:c>
      <x:c r="S464" s="9" t="n">
        <x:f>IF(AND(T464=1,G464="FAIL",P464="PASS"),1,0)</x:f>
        <x:v>0</x:v>
      </x:c>
      <x:c r="T464" s="9" t="n">
        <x:v>1</x:v>
      </x:c>
      <x:c r="U464" s="9" t="n">
        <x:v>6</x:v>
      </x:c>
      <x:c r="V464" s="9" t="str">
        <x:v>MVP/SHACL_GENERATION_PIPELINE/experiments/FULL_REPAIR_V2/RUN_01/runs/RUN-I2-061-20260915T101353572831Z/final/final_shape.ttl</x:v>
      </x:c>
    </x:row>
    <x:row r="465" ht="22" customHeight="1">
      <x:c r="A465" s="10" t="str">
        <x:v>V2_FALLBACK25</x:v>
      </x:c>
      <x:c r="B465" s="10" t="str">
        <x:v>I2-061</x:v>
      </x:c>
      <x:c r="C465" s="10" t="str">
        <x:v>I2-061-F03</x:v>
      </x:c>
      <x:c r="D465" s="10" t="str">
        <x:v>RUN_01</x:v>
      </x:c>
      <x:c r="E465" s="10" t="str">
        <x:v>ORIGINAL_LEDGER</x:v>
      </x:c>
      <x:c r="F465" s="10" t="str">
        <x:v>FAIL</x:v>
      </x:c>
      <x:c r="G465" s="10" t="str">
        <x:v>FAIL</x:v>
      </x:c>
      <x:c r="H465" s="10" t="str">
        <x:v>EXECUTED</x:v>
      </x:c>
      <x:c r="I465" s="10" t="str">
        <x:v>PARSED</x:v>
      </x:c>
      <x:c r="J465" s="10" t="str">
        <x:v>GENERATION_ACCEPTED</x:v>
      </x:c>
      <x:c r="K465" s="10" t="str">
        <x:v>5c2b31f0e740a39b11010b528da426f57aab6e1594d0dbe4b25ef61028930d7a</x:v>
      </x:c>
      <x:c r="L465" s="10" t="str">
        <x:v>full_repair_v2</x:v>
      </x:c>
      <x:c r="M465" s="10" t="n">
        <x:v>1</x:v>
      </x:c>
      <x:c r="N465" s="10" t="n">
        <x:v>0</x:v>
      </x:c>
      <x:c r="O465" s="10" t="n">
        <x:v>0</x:v>
      </x:c>
      <x:c r="P465" s="9" t="str">
        <x:f>'CaseReview'!U465</x:f>
        <x:v>FAIL</x:v>
      </x:c>
      <x:c r="Q465" s="9" t="n">
        <x:f>IF(AND(T465=1,G465=P465),1,0)</x:f>
        <x:v>1</x:v>
      </x:c>
      <x:c r="R465" s="9" t="n">
        <x:f>IF(AND(T465=1,G465="PASS",P465="FAIL"),1,0)</x:f>
        <x:v>0</x:v>
      </x:c>
      <x:c r="S465" s="9" t="n">
        <x:f>IF(AND(T465=1,G465="FAIL",P465="PASS"),1,0)</x:f>
        <x:v>0</x:v>
      </x:c>
      <x:c r="T465" s="9" t="n">
        <x:v>1</x:v>
      </x:c>
      <x:c r="U465" s="9" t="n">
        <x:v>6</x:v>
      </x:c>
      <x:c r="V465" s="9" t="str">
        <x:v>MVP/SHACL_GENERATION_PIPELINE/experiments/FULL_REPAIR_V2/RUN_01/runs/RUN-I2-061-20260915T101353572831Z/final/final_shape.ttl</x:v>
      </x:c>
    </x:row>
    <x:row r="466" ht="22" customHeight="1">
      <x:c r="A466" s="10" t="str">
        <x:v>V2_FALLBACK25</x:v>
      </x:c>
      <x:c r="B466" s="10" t="str">
        <x:v>I2-061</x:v>
      </x:c>
      <x:c r="C466" s="10" t="str">
        <x:v>I2-061-P01</x:v>
      </x:c>
      <x:c r="D466" s="10" t="str">
        <x:v>RUN_01</x:v>
      </x:c>
      <x:c r="E466" s="10" t="str">
        <x:v>ORIGINAL_LEDGER</x:v>
      </x:c>
      <x:c r="F466" s="10" t="str">
        <x:v>PASS</x:v>
      </x:c>
      <x:c r="G466" s="10" t="str">
        <x:v>FAIL</x:v>
      </x:c>
      <x:c r="H466" s="10" t="str">
        <x:v>EXECUTED</x:v>
      </x:c>
      <x:c r="I466" s="10" t="str">
        <x:v>PARSED</x:v>
      </x:c>
      <x:c r="J466" s="10" t="str">
        <x:v>GENERATION_ACCEPTED</x:v>
      </x:c>
      <x:c r="K466" s="10" t="str">
        <x:v>5c2b31f0e740a39b11010b528da426f57aab6e1594d0dbe4b25ef61028930d7a</x:v>
      </x:c>
      <x:c r="L466" s="10" t="str">
        <x:v>full_repair_v2</x:v>
      </x:c>
      <x:c r="M466" s="10" t="n">
        <x:v>0</x:v>
      </x:c>
      <x:c r="N466" s="10" t="n">
        <x:v>0</x:v>
      </x:c>
      <x:c r="O466" s="10" t="n">
        <x:v>1</x:v>
      </x:c>
      <x:c r="P466" s="9" t="str">
        <x:f>'CaseReview'!U466</x:f>
        <x:v>PASS</x:v>
      </x:c>
      <x:c r="Q466" s="9" t="n">
        <x:f>IF(AND(T466=1,G466=P466),1,0)</x:f>
        <x:v>0</x:v>
      </x:c>
      <x:c r="R466" s="9" t="n">
        <x:f>IF(AND(T466=1,G466="PASS",P466="FAIL"),1,0)</x:f>
        <x:v>0</x:v>
      </x:c>
      <x:c r="S466" s="9" t="n">
        <x:f>IF(AND(T466=1,G466="FAIL",P466="PASS"),1,0)</x:f>
        <x:v>1</x:v>
      </x:c>
      <x:c r="T466" s="9" t="n">
        <x:v>1</x:v>
      </x:c>
      <x:c r="U466" s="9" t="n">
        <x:v>6</x:v>
      </x:c>
      <x:c r="V466" s="9" t="str">
        <x:v>MVP/SHACL_GENERATION_PIPELINE/experiments/FULL_REPAIR_V2/RUN_01/runs/RUN-I2-061-20260915T101353572831Z/final/final_shape.ttl</x:v>
      </x:c>
    </x:row>
    <x:row r="467" ht="22" customHeight="1">
      <x:c r="A467" s="10" t="str">
        <x:v>V2_FALLBACK25</x:v>
      </x:c>
      <x:c r="B467" s="10" t="str">
        <x:v>I2-061</x:v>
      </x:c>
      <x:c r="C467" s="10" t="str">
        <x:v>I2-061-P02</x:v>
      </x:c>
      <x:c r="D467" s="10" t="str">
        <x:v>RUN_01</x:v>
      </x:c>
      <x:c r="E467" s="10" t="str">
        <x:v>ORIGINAL_LEDGER</x:v>
      </x:c>
      <x:c r="F467" s="10" t="str">
        <x:v>PASS</x:v>
      </x:c>
      <x:c r="G467" s="10" t="str">
        <x:v>FAIL</x:v>
      </x:c>
      <x:c r="H467" s="10" t="str">
        <x:v>EXECUTED</x:v>
      </x:c>
      <x:c r="I467" s="10" t="str">
        <x:v>PARSED</x:v>
      </x:c>
      <x:c r="J467" s="10" t="str">
        <x:v>GENERATION_ACCEPTED</x:v>
      </x:c>
      <x:c r="K467" s="10" t="str">
        <x:v>5c2b31f0e740a39b11010b528da426f57aab6e1594d0dbe4b25ef61028930d7a</x:v>
      </x:c>
      <x:c r="L467" s="10" t="str">
        <x:v>full_repair_v2</x:v>
      </x:c>
      <x:c r="M467" s="10" t="n">
        <x:v>0</x:v>
      </x:c>
      <x:c r="N467" s="10" t="n">
        <x:v>0</x:v>
      </x:c>
      <x:c r="O467" s="10" t="n">
        <x:v>1</x:v>
      </x:c>
      <x:c r="P467" s="9" t="str">
        <x:f>'CaseReview'!U467</x:f>
        <x:v>PASS</x:v>
      </x:c>
      <x:c r="Q467" s="9" t="n">
        <x:f>IF(AND(T467=1,G467=P467),1,0)</x:f>
        <x:v>0</x:v>
      </x:c>
      <x:c r="R467" s="9" t="n">
        <x:f>IF(AND(T467=1,G467="PASS",P467="FAIL"),1,0)</x:f>
        <x:v>0</x:v>
      </x:c>
      <x:c r="S467" s="9" t="n">
        <x:f>IF(AND(T467=1,G467="FAIL",P467="PASS"),1,0)</x:f>
        <x:v>1</x:v>
      </x:c>
      <x:c r="T467" s="9" t="n">
        <x:v>1</x:v>
      </x:c>
      <x:c r="U467" s="9" t="n">
        <x:v>6</x:v>
      </x:c>
      <x:c r="V467" s="9" t="str">
        <x:v>MVP/SHACL_GENERATION_PIPELINE/experiments/FULL_REPAIR_V2/RUN_01/runs/RUN-I2-061-20260915T101353572831Z/final/final_shape.ttl</x:v>
      </x:c>
    </x:row>
    <x:row r="468" ht="22" customHeight="1">
      <x:c r="A468" s="10" t="str">
        <x:v>V2_FALLBACK25</x:v>
      </x:c>
      <x:c r="B468" s="10" t="str">
        <x:v>I2-061</x:v>
      </x:c>
      <x:c r="C468" s="10" t="str">
        <x:v>I2-061-P03</x:v>
      </x:c>
      <x:c r="D468" s="10" t="str">
        <x:v>RUN_01</x:v>
      </x:c>
      <x:c r="E468" s="10" t="str">
        <x:v>ORIGINAL_LEDGER</x:v>
      </x:c>
      <x:c r="F468" s="10" t="str">
        <x:v>PASS</x:v>
      </x:c>
      <x:c r="G468" s="10" t="str">
        <x:v>FAIL</x:v>
      </x:c>
      <x:c r="H468" s="10" t="str">
        <x:v>EXECUTED</x:v>
      </x:c>
      <x:c r="I468" s="10" t="str">
        <x:v>PARSED</x:v>
      </x:c>
      <x:c r="J468" s="10" t="str">
        <x:v>GENERATION_ACCEPTED</x:v>
      </x:c>
      <x:c r="K468" s="10" t="str">
        <x:v>5c2b31f0e740a39b11010b528da426f57aab6e1594d0dbe4b25ef61028930d7a</x:v>
      </x:c>
      <x:c r="L468" s="10" t="str">
        <x:v>full_repair_v2</x:v>
      </x:c>
      <x:c r="M468" s="10" t="n">
        <x:v>0</x:v>
      </x:c>
      <x:c r="N468" s="10" t="n">
        <x:v>0</x:v>
      </x:c>
      <x:c r="O468" s="10" t="n">
        <x:v>1</x:v>
      </x:c>
      <x:c r="P468" s="9" t="str">
        <x:f>'CaseReview'!U468</x:f>
        <x:v>PASS</x:v>
      </x:c>
      <x:c r="Q468" s="9" t="n">
        <x:f>IF(AND(T468=1,G468=P468),1,0)</x:f>
        <x:v>0</x:v>
      </x:c>
      <x:c r="R468" s="9" t="n">
        <x:f>IF(AND(T468=1,G468="PASS",P468="FAIL"),1,0)</x:f>
        <x:v>0</x:v>
      </x:c>
      <x:c r="S468" s="9" t="n">
        <x:f>IF(AND(T468=1,G468="FAIL",P468="PASS"),1,0)</x:f>
        <x:v>1</x:v>
      </x:c>
      <x:c r="T468" s="9" t="n">
        <x:v>1</x:v>
      </x:c>
      <x:c r="U468" s="9" t="n">
        <x:v>6</x:v>
      </x:c>
      <x:c r="V468" s="9" t="str">
        <x:v>MVP/SHACL_GENERATION_PIPELINE/experiments/FULL_REPAIR_V2/RUN_01/runs/RUN-I2-061-20260915T101353572831Z/final/final_shape.ttl</x:v>
      </x:c>
    </x:row>
    <x:row r="469" ht="22" customHeight="1">
      <x:c r="A469" s="10" t="str">
        <x:v>V2_FALLBACK25</x:v>
      </x:c>
      <x:c r="B469" s="10" t="str">
        <x:v>I2-062</x:v>
      </x:c>
      <x:c r="C469" s="10" t="str">
        <x:v>I2-062-F01</x:v>
      </x:c>
      <x:c r="D469" s="10" t="str">
        <x:v>RUN_01</x:v>
      </x:c>
      <x:c r="E469" s="10" t="str">
        <x:v>REJECTED_ATTEMPT_04</x:v>
      </x:c>
      <x:c r="F469" s="10" t="str">
        <x:v>FAIL</x:v>
      </x:c>
      <x:c r="G469" s="10" t="str">
        <x:v>FAIL</x:v>
      </x:c>
      <x:c r="H469" s="10" t="str">
        <x:v>EXECUTED</x:v>
      </x:c>
      <x:c r="I469" s="10" t="str">
        <x:v>PARSED</x:v>
      </x:c>
      <x:c r="J469" s="10" t="str">
        <x:v>MAX_ATTEMPTS_REACHED</x:v>
      </x:c>
      <x:c r="K469" s="10" t="str">
        <x:v>9ad5ef0abaa98d4c34a500bbcdda2c2351f7b63d90efa3d2924beaa3789409b7</x:v>
      </x:c>
      <x:c r="L469" s="10" t="str">
        <x:v>rejected_attempt4</x:v>
      </x:c>
      <x:c r="M469" s="10" t="n">
        <x:v>1</x:v>
      </x:c>
      <x:c r="N469" s="10" t="n">
        <x:v>0</x:v>
      </x:c>
      <x:c r="O469" s="10" t="n">
        <x:v>0</x:v>
      </x:c>
      <x:c r="P469" s="9" t="str">
        <x:f>'CaseReview'!U469</x:f>
        <x:v>FAIL</x:v>
      </x:c>
      <x:c r="Q469" s="9" t="n">
        <x:f>IF(AND(T469=1,G469=P469),1,0)</x:f>
        <x:v>1</x:v>
      </x:c>
      <x:c r="R469" s="9" t="n">
        <x:f>IF(AND(T469=1,G469="PASS",P469="FAIL"),1,0)</x:f>
        <x:v>0</x:v>
      </x:c>
      <x:c r="S469" s="9" t="n">
        <x:f>IF(AND(T469=1,G469="FAIL",P469="PASS"),1,0)</x:f>
        <x:v>0</x:v>
      </x:c>
      <x:c r="T469" s="9" t="n">
        <x:v>1</x:v>
      </x:c>
      <x:c r="U469" s="9" t="n">
        <x:v>6</x:v>
      </x:c>
      <x:c r="V469" s="9" t="str">
        <x:v>MVP/SHACL_GENERATION_PIPELINE/experiments/FULL_REPAIR_V2/RUN_01/runs/RUN-I2-062-20260915T101536881853Z/artifacts/attempt_04/candidate_shape.ttl</x:v>
      </x:c>
    </x:row>
    <x:row r="470" ht="22" customHeight="1">
      <x:c r="A470" s="10" t="str">
        <x:v>V2_FALLBACK25</x:v>
      </x:c>
      <x:c r="B470" s="10" t="str">
        <x:v>I2-062</x:v>
      </x:c>
      <x:c r="C470" s="10" t="str">
        <x:v>I2-062-F02</x:v>
      </x:c>
      <x:c r="D470" s="10" t="str">
        <x:v>RUN_01</x:v>
      </x:c>
      <x:c r="E470" s="10" t="str">
        <x:v>REJECTED_ATTEMPT_04</x:v>
      </x:c>
      <x:c r="F470" s="10" t="str">
        <x:v>FAIL</x:v>
      </x:c>
      <x:c r="G470" s="10" t="str">
        <x:v>FAIL</x:v>
      </x:c>
      <x:c r="H470" s="10" t="str">
        <x:v>EXECUTED</x:v>
      </x:c>
      <x:c r="I470" s="10" t="str">
        <x:v>PARSED</x:v>
      </x:c>
      <x:c r="J470" s="10" t="str">
        <x:v>MAX_ATTEMPTS_REACHED</x:v>
      </x:c>
      <x:c r="K470" s="10" t="str">
        <x:v>9ad5ef0abaa98d4c34a500bbcdda2c2351f7b63d90efa3d2924beaa3789409b7</x:v>
      </x:c>
      <x:c r="L470" s="10" t="str">
        <x:v>rejected_attempt4</x:v>
      </x:c>
      <x:c r="M470" s="10" t="n">
        <x:v>1</x:v>
      </x:c>
      <x:c r="N470" s="10" t="n">
        <x:v>0</x:v>
      </x:c>
      <x:c r="O470" s="10" t="n">
        <x:v>0</x:v>
      </x:c>
      <x:c r="P470" s="9" t="str">
        <x:f>'CaseReview'!U470</x:f>
        <x:v>FAIL</x:v>
      </x:c>
      <x:c r="Q470" s="9" t="n">
        <x:f>IF(AND(T470=1,G470=P470),1,0)</x:f>
        <x:v>1</x:v>
      </x:c>
      <x:c r="R470" s="9" t="n">
        <x:f>IF(AND(T470=1,G470="PASS",P470="FAIL"),1,0)</x:f>
        <x:v>0</x:v>
      </x:c>
      <x:c r="S470" s="9" t="n">
        <x:f>IF(AND(T470=1,G470="FAIL",P470="PASS"),1,0)</x:f>
        <x:v>0</x:v>
      </x:c>
      <x:c r="T470" s="9" t="n">
        <x:v>1</x:v>
      </x:c>
      <x:c r="U470" s="9" t="n">
        <x:v>6</x:v>
      </x:c>
      <x:c r="V470" s="9" t="str">
        <x:v>MVP/SHACL_GENERATION_PIPELINE/experiments/FULL_REPAIR_V2/RUN_01/runs/RUN-I2-062-20260915T101536881853Z/artifacts/attempt_04/candidate_shape.ttl</x:v>
      </x:c>
    </x:row>
    <x:row r="471" ht="22" customHeight="1">
      <x:c r="A471" s="10" t="str">
        <x:v>V2_FALLBACK25</x:v>
      </x:c>
      <x:c r="B471" s="10" t="str">
        <x:v>I2-062</x:v>
      </x:c>
      <x:c r="C471" s="10" t="str">
        <x:v>I2-062-F03</x:v>
      </x:c>
      <x:c r="D471" s="10" t="str">
        <x:v>RUN_01</x:v>
      </x:c>
      <x:c r="E471" s="10" t="str">
        <x:v>REJECTED_ATTEMPT_04</x:v>
      </x:c>
      <x:c r="F471" s="10" t="str">
        <x:v>FAIL</x:v>
      </x:c>
      <x:c r="G471" s="10" t="str">
        <x:v>PASS</x:v>
      </x:c>
      <x:c r="H471" s="10" t="str">
        <x:v>EXECUTED</x:v>
      </x:c>
      <x:c r="I471" s="10" t="str">
        <x:v>PARSED</x:v>
      </x:c>
      <x:c r="J471" s="10" t="str">
        <x:v>MAX_ATTEMPTS_REACHED</x:v>
      </x:c>
      <x:c r="K471" s="10" t="str">
        <x:v>9ad5ef0abaa98d4c34a500bbcdda2c2351f7b63d90efa3d2924beaa3789409b7</x:v>
      </x:c>
      <x:c r="L471" s="10" t="str">
        <x:v>rejected_attempt4</x:v>
      </x:c>
      <x:c r="M471" s="10" t="n">
        <x:v>0</x:v>
      </x:c>
      <x:c r="N471" s="10" t="n">
        <x:v>1</x:v>
      </x:c>
      <x:c r="O471" s="10" t="n">
        <x:v>0</x:v>
      </x:c>
      <x:c r="P471" s="9" t="str">
        <x:f>'CaseReview'!U471</x:f>
        <x:v>FAIL</x:v>
      </x:c>
      <x:c r="Q471" s="9" t="n">
        <x:f>IF(AND(T471=1,G471=P471),1,0)</x:f>
        <x:v>0</x:v>
      </x:c>
      <x:c r="R471" s="9" t="n">
        <x:f>IF(AND(T471=1,G471="PASS",P471="FAIL"),1,0)</x:f>
        <x:v>1</x:v>
      </x:c>
      <x:c r="S471" s="9" t="n">
        <x:f>IF(AND(T471=1,G471="FAIL",P471="PASS"),1,0)</x:f>
        <x:v>0</x:v>
      </x:c>
      <x:c r="T471" s="9" t="n">
        <x:v>1</x:v>
      </x:c>
      <x:c r="U471" s="9" t="n">
        <x:v>6</x:v>
      </x:c>
      <x:c r="V471" s="9" t="str">
        <x:v>MVP/SHACL_GENERATION_PIPELINE/experiments/FULL_REPAIR_V2/RUN_01/runs/RUN-I2-062-20260915T101536881853Z/artifacts/attempt_04/candidate_shape.ttl</x:v>
      </x:c>
    </x:row>
    <x:row r="472" ht="22" customHeight="1">
      <x:c r="A472" s="10" t="str">
        <x:v>V2_FALLBACK25</x:v>
      </x:c>
      <x:c r="B472" s="10" t="str">
        <x:v>I2-062</x:v>
      </x:c>
      <x:c r="C472" s="10" t="str">
        <x:v>I2-062-P01</x:v>
      </x:c>
      <x:c r="D472" s="10" t="str">
        <x:v>RUN_01</x:v>
      </x:c>
      <x:c r="E472" s="10" t="str">
        <x:v>REJECTED_ATTEMPT_04</x:v>
      </x:c>
      <x:c r="F472" s="10" t="str">
        <x:v>PASS</x:v>
      </x:c>
      <x:c r="G472" s="10" t="str">
        <x:v>FAIL</x:v>
      </x:c>
      <x:c r="H472" s="10" t="str">
        <x:v>EXECUTED</x:v>
      </x:c>
      <x:c r="I472" s="10" t="str">
        <x:v>PARSED</x:v>
      </x:c>
      <x:c r="J472" s="10" t="str">
        <x:v>MAX_ATTEMPTS_REACHED</x:v>
      </x:c>
      <x:c r="K472" s="10" t="str">
        <x:v>9ad5ef0abaa98d4c34a500bbcdda2c2351f7b63d90efa3d2924beaa3789409b7</x:v>
      </x:c>
      <x:c r="L472" s="10" t="str">
        <x:v>rejected_attempt4</x:v>
      </x:c>
      <x:c r="M472" s="10" t="n">
        <x:v>0</x:v>
      </x:c>
      <x:c r="N472" s="10" t="n">
        <x:v>0</x:v>
      </x:c>
      <x:c r="O472" s="10" t="n">
        <x:v>1</x:v>
      </x:c>
      <x:c r="P472" s="9" t="str">
        <x:f>'CaseReview'!U472</x:f>
        <x:v>PASS</x:v>
      </x:c>
      <x:c r="Q472" s="9" t="n">
        <x:f>IF(AND(T472=1,G472=P472),1,0)</x:f>
        <x:v>0</x:v>
      </x:c>
      <x:c r="R472" s="9" t="n">
        <x:f>IF(AND(T472=1,G472="PASS",P472="FAIL"),1,0)</x:f>
        <x:v>0</x:v>
      </x:c>
      <x:c r="S472" s="9" t="n">
        <x:f>IF(AND(T472=1,G472="FAIL",P472="PASS"),1,0)</x:f>
        <x:v>1</x:v>
      </x:c>
      <x:c r="T472" s="9" t="n">
        <x:v>1</x:v>
      </x:c>
      <x:c r="U472" s="9" t="n">
        <x:v>6</x:v>
      </x:c>
      <x:c r="V472" s="9" t="str">
        <x:v>MVP/SHACL_GENERATION_PIPELINE/experiments/FULL_REPAIR_V2/RUN_01/runs/RUN-I2-062-20260915T101536881853Z/artifacts/attempt_04/candidate_shape.ttl</x:v>
      </x:c>
    </x:row>
    <x:row r="473" ht="22" customHeight="1">
      <x:c r="A473" s="10" t="str">
        <x:v>V2_FALLBACK25</x:v>
      </x:c>
      <x:c r="B473" s="10" t="str">
        <x:v>I2-062</x:v>
      </x:c>
      <x:c r="C473" s="10" t="str">
        <x:v>I2-062-P02</x:v>
      </x:c>
      <x:c r="D473" s="10" t="str">
        <x:v>RUN_01</x:v>
      </x:c>
      <x:c r="E473" s="10" t="str">
        <x:v>REJECTED_ATTEMPT_04</x:v>
      </x:c>
      <x:c r="F473" s="10" t="str">
        <x:v>PASS</x:v>
      </x:c>
      <x:c r="G473" s="10" t="str">
        <x:v>FAIL</x:v>
      </x:c>
      <x:c r="H473" s="10" t="str">
        <x:v>EXECUTED</x:v>
      </x:c>
      <x:c r="I473" s="10" t="str">
        <x:v>PARSED</x:v>
      </x:c>
      <x:c r="J473" s="10" t="str">
        <x:v>MAX_ATTEMPTS_REACHED</x:v>
      </x:c>
      <x:c r="K473" s="10" t="str">
        <x:v>9ad5ef0abaa98d4c34a500bbcdda2c2351f7b63d90efa3d2924beaa3789409b7</x:v>
      </x:c>
      <x:c r="L473" s="10" t="str">
        <x:v>rejected_attempt4</x:v>
      </x:c>
      <x:c r="M473" s="10" t="n">
        <x:v>0</x:v>
      </x:c>
      <x:c r="N473" s="10" t="n">
        <x:v>0</x:v>
      </x:c>
      <x:c r="O473" s="10" t="n">
        <x:v>1</x:v>
      </x:c>
      <x:c r="P473" s="9" t="str">
        <x:f>'CaseReview'!U473</x:f>
        <x:v>PASS</x:v>
      </x:c>
      <x:c r="Q473" s="9" t="n">
        <x:f>IF(AND(T473=1,G473=P473),1,0)</x:f>
        <x:v>0</x:v>
      </x:c>
      <x:c r="R473" s="9" t="n">
        <x:f>IF(AND(T473=1,G473="PASS",P473="FAIL"),1,0)</x:f>
        <x:v>0</x:v>
      </x:c>
      <x:c r="S473" s="9" t="n">
        <x:f>IF(AND(T473=1,G473="FAIL",P473="PASS"),1,0)</x:f>
        <x:v>1</x:v>
      </x:c>
      <x:c r="T473" s="9" t="n">
        <x:v>1</x:v>
      </x:c>
      <x:c r="U473" s="9" t="n">
        <x:v>6</x:v>
      </x:c>
      <x:c r="V473" s="9" t="str">
        <x:v>MVP/SHACL_GENERATION_PIPELINE/experiments/FULL_REPAIR_V2/RUN_01/runs/RUN-I2-062-20260915T101536881853Z/artifacts/attempt_04/candidate_shape.ttl</x:v>
      </x:c>
    </x:row>
    <x:row r="474" ht="22" customHeight="1">
      <x:c r="A474" s="10" t="str">
        <x:v>V2_FALLBACK25</x:v>
      </x:c>
      <x:c r="B474" s="10" t="str">
        <x:v>I2-062</x:v>
      </x:c>
      <x:c r="C474" s="10" t="str">
        <x:v>I2-062-P03</x:v>
      </x:c>
      <x:c r="D474" s="10" t="str">
        <x:v>RUN_01</x:v>
      </x:c>
      <x:c r="E474" s="10" t="str">
        <x:v>REJECTED_ATTEMPT_04</x:v>
      </x:c>
      <x:c r="F474" s="10" t="str">
        <x:v>PASS</x:v>
      </x:c>
      <x:c r="G474" s="10" t="str">
        <x:v>FAIL</x:v>
      </x:c>
      <x:c r="H474" s="10" t="str">
        <x:v>EXECUTED</x:v>
      </x:c>
      <x:c r="I474" s="10" t="str">
        <x:v>PARSED</x:v>
      </x:c>
      <x:c r="J474" s="10" t="str">
        <x:v>MAX_ATTEMPTS_REACHED</x:v>
      </x:c>
      <x:c r="K474" s="10" t="str">
        <x:v>9ad5ef0abaa98d4c34a500bbcdda2c2351f7b63d90efa3d2924beaa3789409b7</x:v>
      </x:c>
      <x:c r="L474" s="10" t="str">
        <x:v>rejected_attempt4</x:v>
      </x:c>
      <x:c r="M474" s="10" t="n">
        <x:v>0</x:v>
      </x:c>
      <x:c r="N474" s="10" t="n">
        <x:v>0</x:v>
      </x:c>
      <x:c r="O474" s="10" t="n">
        <x:v>1</x:v>
      </x:c>
      <x:c r="P474" s="9" t="str">
        <x:f>'CaseReview'!U474</x:f>
        <x:v>PASS</x:v>
      </x:c>
      <x:c r="Q474" s="9" t="n">
        <x:f>IF(AND(T474=1,G474=P474),1,0)</x:f>
        <x:v>0</x:v>
      </x:c>
      <x:c r="R474" s="9" t="n">
        <x:f>IF(AND(T474=1,G474="PASS",P474="FAIL"),1,0)</x:f>
        <x:v>0</x:v>
      </x:c>
      <x:c r="S474" s="9" t="n">
        <x:f>IF(AND(T474=1,G474="FAIL",P474="PASS"),1,0)</x:f>
        <x:v>1</x:v>
      </x:c>
      <x:c r="T474" s="9" t="n">
        <x:v>1</x:v>
      </x:c>
      <x:c r="U474" s="9" t="n">
        <x:v>6</x:v>
      </x:c>
      <x:c r="V474" s="9" t="str">
        <x:v>MVP/SHACL_GENERATION_PIPELINE/experiments/FULL_REPAIR_V2/RUN_01/runs/RUN-I2-062-20260915T101536881853Z/artifacts/attempt_04/candidate_shape.ttl</x:v>
      </x:c>
    </x:row>
    <x:row r="475" ht="22" customHeight="1">
      <x:c r="A475" s="10" t="str">
        <x:v>V2_FALLBACK25</x:v>
      </x:c>
      <x:c r="B475" s="10" t="str">
        <x:v>I2-064</x:v>
      </x:c>
      <x:c r="C475" s="10" t="str">
        <x:v>I2-064-F01</x:v>
      </x:c>
      <x:c r="D475" s="10" t="str">
        <x:v>RUN_01</x:v>
      </x:c>
      <x:c r="E475" s="10" t="str">
        <x:v>ORIGINAL_LEDGER</x:v>
      </x:c>
      <x:c r="F475" s="10" t="str">
        <x:v>FAIL</x:v>
      </x:c>
      <x:c r="G475" s="10" t="str">
        <x:v>FAIL</x:v>
      </x:c>
      <x:c r="H475" s="10" t="str">
        <x:v>EXECUTED</x:v>
      </x:c>
      <x:c r="I475" s="10" t="str">
        <x:v>PARSED</x:v>
      </x:c>
      <x:c r="J475" s="10" t="str">
        <x:v>GENERATION_ACCEPTED</x:v>
      </x:c>
      <x:c r="K475" s="10" t="str">
        <x:v>7f6a0e8c4056553bbae42ed1d52fa7e5d8224d479a8cef9443b66c1382c08d03</x:v>
      </x:c>
      <x:c r="L475" s="10" t="str">
        <x:v>full_repair_v2</x:v>
      </x:c>
      <x:c r="M475" s="10" t="n">
        <x:v>1</x:v>
      </x:c>
      <x:c r="N475" s="10" t="n">
        <x:v>0</x:v>
      </x:c>
      <x:c r="O475" s="10" t="n">
        <x:v>0</x:v>
      </x:c>
      <x:c r="P475" s="9" t="str">
        <x:f>'CaseReview'!U475</x:f>
        <x:v>FAIL</x:v>
      </x:c>
      <x:c r="Q475" s="9" t="n">
        <x:f>IF(AND(T475=1,G475=P475),1,0)</x:f>
        <x:v>1</x:v>
      </x:c>
      <x:c r="R475" s="9" t="n">
        <x:f>IF(AND(T475=1,G475="PASS",P475="FAIL"),1,0)</x:f>
        <x:v>0</x:v>
      </x:c>
      <x:c r="S475" s="9" t="n">
        <x:f>IF(AND(T475=1,G475="FAIL",P475="PASS"),1,0)</x:f>
        <x:v>0</x:v>
      </x:c>
      <x:c r="T475" s="9" t="n">
        <x:v>1</x:v>
      </x:c>
      <x:c r="U475" s="9" t="n">
        <x:v>9</x:v>
      </x:c>
      <x:c r="V475" s="9" t="str">
        <x:v>MVP/SHACL_GENERATION_PIPELINE/experiments/FULL_REPAIR_V2/RUN_01/runs/RUN-I2-064-20260915T101644874234Z/final/final_shape.ttl</x:v>
      </x:c>
    </x:row>
    <x:row r="476" ht="22" customHeight="1">
      <x:c r="A476" s="10" t="str">
        <x:v>V2_FALLBACK25</x:v>
      </x:c>
      <x:c r="B476" s="10" t="str">
        <x:v>I2-064</x:v>
      </x:c>
      <x:c r="C476" s="10" t="str">
        <x:v>I2-064-F02</x:v>
      </x:c>
      <x:c r="D476" s="10" t="str">
        <x:v>RUN_01</x:v>
      </x:c>
      <x:c r="E476" s="10" t="str">
        <x:v>ORIGINAL_LEDGER</x:v>
      </x:c>
      <x:c r="F476" s="10" t="str">
        <x:v>FAIL</x:v>
      </x:c>
      <x:c r="G476" s="10" t="str">
        <x:v>FAIL</x:v>
      </x:c>
      <x:c r="H476" s="10" t="str">
        <x:v>EXECUTED</x:v>
      </x:c>
      <x:c r="I476" s="10" t="str">
        <x:v>PARSED</x:v>
      </x:c>
      <x:c r="J476" s="10" t="str">
        <x:v>GENERATION_ACCEPTED</x:v>
      </x:c>
      <x:c r="K476" s="10" t="str">
        <x:v>7f6a0e8c4056553bbae42ed1d52fa7e5d8224d479a8cef9443b66c1382c08d03</x:v>
      </x:c>
      <x:c r="L476" s="10" t="str">
        <x:v>full_repair_v2</x:v>
      </x:c>
      <x:c r="M476" s="10" t="n">
        <x:v>1</x:v>
      </x:c>
      <x:c r="N476" s="10" t="n">
        <x:v>0</x:v>
      </x:c>
      <x:c r="O476" s="10" t="n">
        <x:v>0</x:v>
      </x:c>
      <x:c r="P476" s="9" t="str">
        <x:f>'CaseReview'!U476</x:f>
        <x:v>FAIL</x:v>
      </x:c>
      <x:c r="Q476" s="9" t="n">
        <x:f>IF(AND(T476=1,G476=P476),1,0)</x:f>
        <x:v>1</x:v>
      </x:c>
      <x:c r="R476" s="9" t="n">
        <x:f>IF(AND(T476=1,G476="PASS",P476="FAIL"),1,0)</x:f>
        <x:v>0</x:v>
      </x:c>
      <x:c r="S476" s="9" t="n">
        <x:f>IF(AND(T476=1,G476="FAIL",P476="PASS"),1,0)</x:f>
        <x:v>0</x:v>
      </x:c>
      <x:c r="T476" s="9" t="n">
        <x:v>1</x:v>
      </x:c>
      <x:c r="U476" s="9" t="n">
        <x:v>9</x:v>
      </x:c>
      <x:c r="V476" s="9" t="str">
        <x:v>MVP/SHACL_GENERATION_PIPELINE/experiments/FULL_REPAIR_V2/RUN_01/runs/RUN-I2-064-20260915T101644874234Z/final/final_shape.ttl</x:v>
      </x:c>
    </x:row>
    <x:row r="477" ht="22" customHeight="1">
      <x:c r="A477" s="10" t="str">
        <x:v>V2_FALLBACK25</x:v>
      </x:c>
      <x:c r="B477" s="10" t="str">
        <x:v>I2-064</x:v>
      </x:c>
      <x:c r="C477" s="10" t="str">
        <x:v>I2-064-F03</x:v>
      </x:c>
      <x:c r="D477" s="10" t="str">
        <x:v>RUN_01</x:v>
      </x:c>
      <x:c r="E477" s="10" t="str">
        <x:v>ORIGINAL_LEDGER</x:v>
      </x:c>
      <x:c r="F477" s="10" t="str">
        <x:v>FAIL</x:v>
      </x:c>
      <x:c r="G477" s="10" t="str">
        <x:v>FAIL</x:v>
      </x:c>
      <x:c r="H477" s="10" t="str">
        <x:v>EXECUTED</x:v>
      </x:c>
      <x:c r="I477" s="10" t="str">
        <x:v>PARSED</x:v>
      </x:c>
      <x:c r="J477" s="10" t="str">
        <x:v>GENERATION_ACCEPTED</x:v>
      </x:c>
      <x:c r="K477" s="10" t="str">
        <x:v>7f6a0e8c4056553bbae42ed1d52fa7e5d8224d479a8cef9443b66c1382c08d03</x:v>
      </x:c>
      <x:c r="L477" s="10" t="str">
        <x:v>full_repair_v2</x:v>
      </x:c>
      <x:c r="M477" s="10" t="n">
        <x:v>1</x:v>
      </x:c>
      <x:c r="N477" s="10" t="n">
        <x:v>0</x:v>
      </x:c>
      <x:c r="O477" s="10" t="n">
        <x:v>0</x:v>
      </x:c>
      <x:c r="P477" s="9" t="str">
        <x:f>'CaseReview'!U477</x:f>
        <x:v>FAIL</x:v>
      </x:c>
      <x:c r="Q477" s="9" t="n">
        <x:f>IF(AND(T477=1,G477=P477),1,0)</x:f>
        <x:v>1</x:v>
      </x:c>
      <x:c r="R477" s="9" t="n">
        <x:f>IF(AND(T477=1,G477="PASS",P477="FAIL"),1,0)</x:f>
        <x:v>0</x:v>
      </x:c>
      <x:c r="S477" s="9" t="n">
        <x:f>IF(AND(T477=1,G477="FAIL",P477="PASS"),1,0)</x:f>
        <x:v>0</x:v>
      </x:c>
      <x:c r="T477" s="9" t="n">
        <x:v>1</x:v>
      </x:c>
      <x:c r="U477" s="9" t="n">
        <x:v>9</x:v>
      </x:c>
      <x:c r="V477" s="9" t="str">
        <x:v>MVP/SHACL_GENERATION_PIPELINE/experiments/FULL_REPAIR_V2/RUN_01/runs/RUN-I2-064-20260915T101644874234Z/final/final_shape.ttl</x:v>
      </x:c>
    </x:row>
    <x:row r="478" ht="22" customHeight="1">
      <x:c r="A478" s="10" t="str">
        <x:v>V2_FALLBACK25</x:v>
      </x:c>
      <x:c r="B478" s="10" t="str">
        <x:v>I2-064</x:v>
      </x:c>
      <x:c r="C478" s="10" t="str">
        <x:v>I2-064-F04</x:v>
      </x:c>
      <x:c r="D478" s="10" t="str">
        <x:v>RUN_01</x:v>
      </x:c>
      <x:c r="E478" s="10" t="str">
        <x:v>ORIGINAL_LEDGER</x:v>
      </x:c>
      <x:c r="F478" s="10" t="str">
        <x:v>FAIL</x:v>
      </x:c>
      <x:c r="G478" s="10" t="str">
        <x:v>FAIL</x:v>
      </x:c>
      <x:c r="H478" s="10" t="str">
        <x:v>EXECUTED</x:v>
      </x:c>
      <x:c r="I478" s="10" t="str">
        <x:v>PARSED</x:v>
      </x:c>
      <x:c r="J478" s="10" t="str">
        <x:v>GENERATION_ACCEPTED</x:v>
      </x:c>
      <x:c r="K478" s="10" t="str">
        <x:v>7f6a0e8c4056553bbae42ed1d52fa7e5d8224d479a8cef9443b66c1382c08d03</x:v>
      </x:c>
      <x:c r="L478" s="10" t="str">
        <x:v>full_repair_v2</x:v>
      </x:c>
      <x:c r="M478" s="10" t="n">
        <x:v>1</x:v>
      </x:c>
      <x:c r="N478" s="10" t="n">
        <x:v>0</x:v>
      </x:c>
      <x:c r="O478" s="10" t="n">
        <x:v>0</x:v>
      </x:c>
      <x:c r="P478" s="9" t="str">
        <x:f>'CaseReview'!U478</x:f>
        <x:v>FAIL</x:v>
      </x:c>
      <x:c r="Q478" s="9" t="n">
        <x:f>IF(AND(T478=1,G478=P478),1,0)</x:f>
        <x:v>1</x:v>
      </x:c>
      <x:c r="R478" s="9" t="n">
        <x:f>IF(AND(T478=1,G478="PASS",P478="FAIL"),1,0)</x:f>
        <x:v>0</x:v>
      </x:c>
      <x:c r="S478" s="9" t="n">
        <x:f>IF(AND(T478=1,G478="FAIL",P478="PASS"),1,0)</x:f>
        <x:v>0</x:v>
      </x:c>
      <x:c r="T478" s="9" t="n">
        <x:v>1</x:v>
      </x:c>
      <x:c r="U478" s="9" t="n">
        <x:v>9</x:v>
      </x:c>
      <x:c r="V478" s="9" t="str">
        <x:v>MVP/SHACL_GENERATION_PIPELINE/experiments/FULL_REPAIR_V2/RUN_01/runs/RUN-I2-064-20260915T101644874234Z/final/final_shape.ttl</x:v>
      </x:c>
    </x:row>
    <x:row r="479" ht="22" customHeight="1">
      <x:c r="A479" s="10" t="str">
        <x:v>V2_FALLBACK25</x:v>
      </x:c>
      <x:c r="B479" s="10" t="str">
        <x:v>I2-064</x:v>
      </x:c>
      <x:c r="C479" s="10" t="str">
        <x:v>I2-064-F05</x:v>
      </x:c>
      <x:c r="D479" s="10" t="str">
        <x:v>RUN_01</x:v>
      </x:c>
      <x:c r="E479" s="10" t="str">
        <x:v>ORIGINAL_LEDGER</x:v>
      </x:c>
      <x:c r="F479" s="10" t="str">
        <x:v>FAIL</x:v>
      </x:c>
      <x:c r="G479" s="10" t="str">
        <x:v>FAIL</x:v>
      </x:c>
      <x:c r="H479" s="10" t="str">
        <x:v>EXECUTED</x:v>
      </x:c>
      <x:c r="I479" s="10" t="str">
        <x:v>PARSED</x:v>
      </x:c>
      <x:c r="J479" s="10" t="str">
        <x:v>GENERATION_ACCEPTED</x:v>
      </x:c>
      <x:c r="K479" s="10" t="str">
        <x:v>7f6a0e8c4056553bbae42ed1d52fa7e5d8224d479a8cef9443b66c1382c08d03</x:v>
      </x:c>
      <x:c r="L479" s="10" t="str">
        <x:v>full_repair_v2</x:v>
      </x:c>
      <x:c r="M479" s="10" t="n">
        <x:v>1</x:v>
      </x:c>
      <x:c r="N479" s="10" t="n">
        <x:v>0</x:v>
      </x:c>
      <x:c r="O479" s="10" t="n">
        <x:v>0</x:v>
      </x:c>
      <x:c r="P479" s="9" t="str">
        <x:f>'CaseReview'!U479</x:f>
        <x:v>FAIL</x:v>
      </x:c>
      <x:c r="Q479" s="9" t="n">
        <x:f>IF(AND(T479=1,G479=P479),1,0)</x:f>
        <x:v>1</x:v>
      </x:c>
      <x:c r="R479" s="9" t="n">
        <x:f>IF(AND(T479=1,G479="PASS",P479="FAIL"),1,0)</x:f>
        <x:v>0</x:v>
      </x:c>
      <x:c r="S479" s="9" t="n">
        <x:f>IF(AND(T479=1,G479="FAIL",P479="PASS"),1,0)</x:f>
        <x:v>0</x:v>
      </x:c>
      <x:c r="T479" s="9" t="n">
        <x:v>1</x:v>
      </x:c>
      <x:c r="U479" s="9" t="n">
        <x:v>9</x:v>
      </x:c>
      <x:c r="V479" s="9" t="str">
        <x:v>MVP/SHACL_GENERATION_PIPELINE/experiments/FULL_REPAIR_V2/RUN_01/runs/RUN-I2-064-20260915T101644874234Z/final/final_shape.ttl</x:v>
      </x:c>
    </x:row>
    <x:row r="480" ht="22" customHeight="1">
      <x:c r="A480" s="10" t="str">
        <x:v>V2_FALLBACK25</x:v>
      </x:c>
      <x:c r="B480" s="10" t="str">
        <x:v>I2-064</x:v>
      </x:c>
      <x:c r="C480" s="10" t="str">
        <x:v>I2-064-F06</x:v>
      </x:c>
      <x:c r="D480" s="10" t="str">
        <x:v>RUN_01</x:v>
      </x:c>
      <x:c r="E480" s="10" t="str">
        <x:v>ORIGINAL_LEDGER</x:v>
      </x:c>
      <x:c r="F480" s="10" t="str">
        <x:v>FAIL</x:v>
      </x:c>
      <x:c r="G480" s="10" t="str">
        <x:v>FAIL</x:v>
      </x:c>
      <x:c r="H480" s="10" t="str">
        <x:v>EXECUTED</x:v>
      </x:c>
      <x:c r="I480" s="10" t="str">
        <x:v>PARSED</x:v>
      </x:c>
      <x:c r="J480" s="10" t="str">
        <x:v>GENERATION_ACCEPTED</x:v>
      </x:c>
      <x:c r="K480" s="10" t="str">
        <x:v>7f6a0e8c4056553bbae42ed1d52fa7e5d8224d479a8cef9443b66c1382c08d03</x:v>
      </x:c>
      <x:c r="L480" s="10" t="str">
        <x:v>full_repair_v2</x:v>
      </x:c>
      <x:c r="M480" s="10" t="n">
        <x:v>1</x:v>
      </x:c>
      <x:c r="N480" s="10" t="n">
        <x:v>0</x:v>
      </x:c>
      <x:c r="O480" s="10" t="n">
        <x:v>0</x:v>
      </x:c>
      <x:c r="P480" s="9" t="str">
        <x:f>'CaseReview'!U480</x:f>
        <x:v>FAIL</x:v>
      </x:c>
      <x:c r="Q480" s="9" t="n">
        <x:f>IF(AND(T480=1,G480=P480),1,0)</x:f>
        <x:v>1</x:v>
      </x:c>
      <x:c r="R480" s="9" t="n">
        <x:f>IF(AND(T480=1,G480="PASS",P480="FAIL"),1,0)</x:f>
        <x:v>0</x:v>
      </x:c>
      <x:c r="S480" s="9" t="n">
        <x:f>IF(AND(T480=1,G480="FAIL",P480="PASS"),1,0)</x:f>
        <x:v>0</x:v>
      </x:c>
      <x:c r="T480" s="9" t="n">
        <x:v>1</x:v>
      </x:c>
      <x:c r="U480" s="9" t="n">
        <x:v>9</x:v>
      </x:c>
      <x:c r="V480" s="9" t="str">
        <x:v>MVP/SHACL_GENERATION_PIPELINE/experiments/FULL_REPAIR_V2/RUN_01/runs/RUN-I2-064-20260915T101644874234Z/final/final_shape.ttl</x:v>
      </x:c>
    </x:row>
    <x:row r="481" ht="22" customHeight="1">
      <x:c r="A481" s="10" t="str">
        <x:v>V2_FALLBACK25</x:v>
      </x:c>
      <x:c r="B481" s="10" t="str">
        <x:v>I2-064</x:v>
      </x:c>
      <x:c r="C481" s="10" t="str">
        <x:v>I2-064-F07</x:v>
      </x:c>
      <x:c r="D481" s="10" t="str">
        <x:v>RUN_01</x:v>
      </x:c>
      <x:c r="E481" s="10" t="str">
        <x:v>ORIGINAL_LEDGER</x:v>
      </x:c>
      <x:c r="F481" s="10" t="str">
        <x:v>FAIL</x:v>
      </x:c>
      <x:c r="G481" s="10" t="str">
        <x:v>FAIL</x:v>
      </x:c>
      <x:c r="H481" s="10" t="str">
        <x:v>EXECUTED</x:v>
      </x:c>
      <x:c r="I481" s="10" t="str">
        <x:v>PARSED</x:v>
      </x:c>
      <x:c r="J481" s="10" t="str">
        <x:v>GENERATION_ACCEPTED</x:v>
      </x:c>
      <x:c r="K481" s="10" t="str">
        <x:v>7f6a0e8c4056553bbae42ed1d52fa7e5d8224d479a8cef9443b66c1382c08d03</x:v>
      </x:c>
      <x:c r="L481" s="10" t="str">
        <x:v>full_repair_v2</x:v>
      </x:c>
      <x:c r="M481" s="10" t="n">
        <x:v>1</x:v>
      </x:c>
      <x:c r="N481" s="10" t="n">
        <x:v>0</x:v>
      </x:c>
      <x:c r="O481" s="10" t="n">
        <x:v>0</x:v>
      </x:c>
      <x:c r="P481" s="9" t="str">
        <x:f>'CaseReview'!U481</x:f>
        <x:v>FAIL</x:v>
      </x:c>
      <x:c r="Q481" s="9" t="n">
        <x:f>IF(AND(T481=1,G481=P481),1,0)</x:f>
        <x:v>1</x:v>
      </x:c>
      <x:c r="R481" s="9" t="n">
        <x:f>IF(AND(T481=1,G481="PASS",P481="FAIL"),1,0)</x:f>
        <x:v>0</x:v>
      </x:c>
      <x:c r="S481" s="9" t="n">
        <x:f>IF(AND(T481=1,G481="FAIL",P481="PASS"),1,0)</x:f>
        <x:v>0</x:v>
      </x:c>
      <x:c r="T481" s="9" t="n">
        <x:v>1</x:v>
      </x:c>
      <x:c r="U481" s="9" t="n">
        <x:v>9</x:v>
      </x:c>
      <x:c r="V481" s="9" t="str">
        <x:v>MVP/SHACL_GENERATION_PIPELINE/experiments/FULL_REPAIR_V2/RUN_01/runs/RUN-I2-064-20260915T101644874234Z/final/final_shape.ttl</x:v>
      </x:c>
    </x:row>
    <x:row r="482" ht="22" customHeight="1">
      <x:c r="A482" s="10" t="str">
        <x:v>V2_FALLBACK25</x:v>
      </x:c>
      <x:c r="B482" s="10" t="str">
        <x:v>I2-064</x:v>
      </x:c>
      <x:c r="C482" s="10" t="str">
        <x:v>I2-064-P01</x:v>
      </x:c>
      <x:c r="D482" s="10" t="str">
        <x:v>RUN_01</x:v>
      </x:c>
      <x:c r="E482" s="10" t="str">
        <x:v>ORIGINAL_LEDGER</x:v>
      </x:c>
      <x:c r="F482" s="10" t="str">
        <x:v>PASS</x:v>
      </x:c>
      <x:c r="G482" s="10" t="str">
        <x:v>FAIL</x:v>
      </x:c>
      <x:c r="H482" s="10" t="str">
        <x:v>EXECUTED</x:v>
      </x:c>
      <x:c r="I482" s="10" t="str">
        <x:v>PARSED</x:v>
      </x:c>
      <x:c r="J482" s="10" t="str">
        <x:v>GENERATION_ACCEPTED</x:v>
      </x:c>
      <x:c r="K482" s="10" t="str">
        <x:v>7f6a0e8c4056553bbae42ed1d52fa7e5d8224d479a8cef9443b66c1382c08d03</x:v>
      </x:c>
      <x:c r="L482" s="10" t="str">
        <x:v>full_repair_v2</x:v>
      </x:c>
      <x:c r="M482" s="10" t="n">
        <x:v>0</x:v>
      </x:c>
      <x:c r="N482" s="10" t="n">
        <x:v>0</x:v>
      </x:c>
      <x:c r="O482" s="10" t="n">
        <x:v>1</x:v>
      </x:c>
      <x:c r="P482" s="9" t="str">
        <x:f>'CaseReview'!U482</x:f>
        <x:v>PASS</x:v>
      </x:c>
      <x:c r="Q482" s="9" t="n">
        <x:f>IF(AND(T482=1,G482=P482),1,0)</x:f>
        <x:v>0</x:v>
      </x:c>
      <x:c r="R482" s="9" t="n">
        <x:f>IF(AND(T482=1,G482="PASS",P482="FAIL"),1,0)</x:f>
        <x:v>0</x:v>
      </x:c>
      <x:c r="S482" s="9" t="n">
        <x:f>IF(AND(T482=1,G482="FAIL",P482="PASS"),1,0)</x:f>
        <x:v>1</x:v>
      </x:c>
      <x:c r="T482" s="9" t="n">
        <x:v>1</x:v>
      </x:c>
      <x:c r="U482" s="9" t="n">
        <x:v>9</x:v>
      </x:c>
      <x:c r="V482" s="9" t="str">
        <x:v>MVP/SHACL_GENERATION_PIPELINE/experiments/FULL_REPAIR_V2/RUN_01/runs/RUN-I2-064-20260915T101644874234Z/final/final_shape.ttl</x:v>
      </x:c>
    </x:row>
    <x:row r="483" ht="22" customHeight="1">
      <x:c r="A483" s="10" t="str">
        <x:v>V2_FALLBACK25</x:v>
      </x:c>
      <x:c r="B483" s="10" t="str">
        <x:v>I2-064</x:v>
      </x:c>
      <x:c r="C483" s="10" t="str">
        <x:v>I2-064-P02</x:v>
      </x:c>
      <x:c r="D483" s="10" t="str">
        <x:v>RUN_01</x:v>
      </x:c>
      <x:c r="E483" s="10" t="str">
        <x:v>ORIGINAL_LEDGER</x:v>
      </x:c>
      <x:c r="F483" s="10" t="str">
        <x:v>PASS</x:v>
      </x:c>
      <x:c r="G483" s="10" t="str">
        <x:v>PASS</x:v>
      </x:c>
      <x:c r="H483" s="10" t="str">
        <x:v>EXECUTED</x:v>
      </x:c>
      <x:c r="I483" s="10" t="str">
        <x:v>PARSED</x:v>
      </x:c>
      <x:c r="J483" s="10" t="str">
        <x:v>GENERATION_ACCEPTED</x:v>
      </x:c>
      <x:c r="K483" s="10" t="str">
        <x:v>7f6a0e8c4056553bbae42ed1d52fa7e5d8224d479a8cef9443b66c1382c08d03</x:v>
      </x:c>
      <x:c r="L483" s="10" t="str">
        <x:v>full_repair_v2</x:v>
      </x:c>
      <x:c r="M483" s="10" t="n">
        <x:v>1</x:v>
      </x:c>
      <x:c r="N483" s="10" t="n">
        <x:v>0</x:v>
      </x:c>
      <x:c r="O483" s="10" t="n">
        <x:v>0</x:v>
      </x:c>
      <x:c r="P483" s="9" t="str">
        <x:f>'CaseReview'!U483</x:f>
        <x:v>PASS</x:v>
      </x:c>
      <x:c r="Q483" s="9" t="n">
        <x:f>IF(AND(T483=1,G483=P483),1,0)</x:f>
        <x:v>1</x:v>
      </x:c>
      <x:c r="R483" s="9" t="n">
        <x:f>IF(AND(T483=1,G483="PASS",P483="FAIL"),1,0)</x:f>
        <x:v>0</x:v>
      </x:c>
      <x:c r="S483" s="9" t="n">
        <x:f>IF(AND(T483=1,G483="FAIL",P483="PASS"),1,0)</x:f>
        <x:v>0</x:v>
      </x:c>
      <x:c r="T483" s="9" t="n">
        <x:v>1</x:v>
      </x:c>
      <x:c r="U483" s="9" t="n">
        <x:v>9</x:v>
      </x:c>
      <x:c r="V483" s="9" t="str">
        <x:v>MVP/SHACL_GENERATION_PIPELINE/experiments/FULL_REPAIR_V2/RUN_01/runs/RUN-I2-064-20260915T101644874234Z/final/final_shape.ttl</x:v>
      </x:c>
    </x:row>
    <x:row r="484" ht="22" customHeight="1">
      <x:c r="A484" s="10" t="str">
        <x:v>V2_FALLBACK25</x:v>
      </x:c>
      <x:c r="B484" s="10" t="str">
        <x:v>I2-065</x:v>
      </x:c>
      <x:c r="C484" s="10" t="str">
        <x:v>I2-065-F01</x:v>
      </x:c>
      <x:c r="D484" s="10" t="str">
        <x:v>RUN_01</x:v>
      </x:c>
      <x:c r="E484" s="10" t="str">
        <x:v>ORIGINAL_LEDGER</x:v>
      </x:c>
      <x:c r="F484" s="10" t="str">
        <x:v>FAIL</x:v>
      </x:c>
      <x:c r="G484" s="10" t="str">
        <x:v>FAIL</x:v>
      </x:c>
      <x:c r="H484" s="10" t="str">
        <x:v>EXECUTED</x:v>
      </x:c>
      <x:c r="I484" s="10" t="str">
        <x:v>PARSED</x:v>
      </x:c>
      <x:c r="J484" s="10" t="str">
        <x:v>GENERATION_ACCEPTED</x:v>
      </x:c>
      <x:c r="K484" s="10" t="str">
        <x:v>97ccd5d2b83be7fd95910120acc00a0408e325965cdd500da9dc149b847639f0</x:v>
      </x:c>
      <x:c r="L484" s="10" t="str">
        <x:v>full_repair_v2</x:v>
      </x:c>
      <x:c r="M484" s="10" t="n">
        <x:v>1</x:v>
      </x:c>
      <x:c r="N484" s="10" t="n">
        <x:v>0</x:v>
      </x:c>
      <x:c r="O484" s="10" t="n">
        <x:v>0</x:v>
      </x:c>
      <x:c r="P484" s="9" t="str">
        <x:f>'CaseReview'!U484</x:f>
        <x:v>FAIL</x:v>
      </x:c>
      <x:c r="Q484" s="9" t="n">
        <x:f>IF(AND(T484=1,G484=P484),1,0)</x:f>
        <x:v>1</x:v>
      </x:c>
      <x:c r="R484" s="9" t="n">
        <x:f>IF(AND(T484=1,G484="PASS",P484="FAIL"),1,0)</x:f>
        <x:v>0</x:v>
      </x:c>
      <x:c r="S484" s="9" t="n">
        <x:f>IF(AND(T484=1,G484="FAIL",P484="PASS"),1,0)</x:f>
        <x:v>0</x:v>
      </x:c>
      <x:c r="T484" s="9" t="n">
        <x:v>1</x:v>
      </x:c>
      <x:c r="U484" s="9" t="n">
        <x:v>9</x:v>
      </x:c>
      <x:c r="V484" s="9" t="str">
        <x:v>MVP/SHACL_GENERATION_PIPELINE/experiments/FULL_REPAIR_V2/RUN_01/runs/RUN-I2-065-20260915T101841856387Z/final/final_shape.ttl</x:v>
      </x:c>
    </x:row>
    <x:row r="485" ht="22" customHeight="1">
      <x:c r="A485" s="10" t="str">
        <x:v>V2_FALLBACK25</x:v>
      </x:c>
      <x:c r="B485" s="10" t="str">
        <x:v>I2-065</x:v>
      </x:c>
      <x:c r="C485" s="10" t="str">
        <x:v>I2-065-F02</x:v>
      </x:c>
      <x:c r="D485" s="10" t="str">
        <x:v>RUN_01</x:v>
      </x:c>
      <x:c r="E485" s="10" t="str">
        <x:v>ORIGINAL_LEDGER</x:v>
      </x:c>
      <x:c r="F485" s="10" t="str">
        <x:v>FAIL</x:v>
      </x:c>
      <x:c r="G485" s="10" t="str">
        <x:v>FAIL</x:v>
      </x:c>
      <x:c r="H485" s="10" t="str">
        <x:v>EXECUTED</x:v>
      </x:c>
      <x:c r="I485" s="10" t="str">
        <x:v>PARSED</x:v>
      </x:c>
      <x:c r="J485" s="10" t="str">
        <x:v>GENERATION_ACCEPTED</x:v>
      </x:c>
      <x:c r="K485" s="10" t="str">
        <x:v>97ccd5d2b83be7fd95910120acc00a0408e325965cdd500da9dc149b847639f0</x:v>
      </x:c>
      <x:c r="L485" s="10" t="str">
        <x:v>full_repair_v2</x:v>
      </x:c>
      <x:c r="M485" s="10" t="n">
        <x:v>1</x:v>
      </x:c>
      <x:c r="N485" s="10" t="n">
        <x:v>0</x:v>
      </x:c>
      <x:c r="O485" s="10" t="n">
        <x:v>0</x:v>
      </x:c>
      <x:c r="P485" s="9" t="str">
        <x:f>'CaseReview'!U485</x:f>
        <x:v>FAIL</x:v>
      </x:c>
      <x:c r="Q485" s="9" t="n">
        <x:f>IF(AND(T485=1,G485=P485),1,0)</x:f>
        <x:v>1</x:v>
      </x:c>
      <x:c r="R485" s="9" t="n">
        <x:f>IF(AND(T485=1,G485="PASS",P485="FAIL"),1,0)</x:f>
        <x:v>0</x:v>
      </x:c>
      <x:c r="S485" s="9" t="n">
        <x:f>IF(AND(T485=1,G485="FAIL",P485="PASS"),1,0)</x:f>
        <x:v>0</x:v>
      </x:c>
      <x:c r="T485" s="9" t="n">
        <x:v>1</x:v>
      </x:c>
      <x:c r="U485" s="9" t="n">
        <x:v>9</x:v>
      </x:c>
      <x:c r="V485" s="9" t="str">
        <x:v>MVP/SHACL_GENERATION_PIPELINE/experiments/FULL_REPAIR_V2/RUN_01/runs/RUN-I2-065-20260915T101841856387Z/final/final_shape.ttl</x:v>
      </x:c>
    </x:row>
    <x:row r="486" ht="22" customHeight="1">
      <x:c r="A486" s="10" t="str">
        <x:v>V2_FALLBACK25</x:v>
      </x:c>
      <x:c r="B486" s="10" t="str">
        <x:v>I2-065</x:v>
      </x:c>
      <x:c r="C486" s="10" t="str">
        <x:v>I2-065-F03</x:v>
      </x:c>
      <x:c r="D486" s="10" t="str">
        <x:v>RUN_01</x:v>
      </x:c>
      <x:c r="E486" s="10" t="str">
        <x:v>ORIGINAL_LEDGER</x:v>
      </x:c>
      <x:c r="F486" s="10" t="str">
        <x:v>FAIL</x:v>
      </x:c>
      <x:c r="G486" s="10" t="str">
        <x:v>FAIL</x:v>
      </x:c>
      <x:c r="H486" s="10" t="str">
        <x:v>EXECUTED</x:v>
      </x:c>
      <x:c r="I486" s="10" t="str">
        <x:v>PARSED</x:v>
      </x:c>
      <x:c r="J486" s="10" t="str">
        <x:v>GENERATION_ACCEPTED</x:v>
      </x:c>
      <x:c r="K486" s="10" t="str">
        <x:v>97ccd5d2b83be7fd95910120acc00a0408e325965cdd500da9dc149b847639f0</x:v>
      </x:c>
      <x:c r="L486" s="10" t="str">
        <x:v>full_repair_v2</x:v>
      </x:c>
      <x:c r="M486" s="10" t="n">
        <x:v>1</x:v>
      </x:c>
      <x:c r="N486" s="10" t="n">
        <x:v>0</x:v>
      </x:c>
      <x:c r="O486" s="10" t="n">
        <x:v>0</x:v>
      </x:c>
      <x:c r="P486" s="9" t="str">
        <x:f>'CaseReview'!U486</x:f>
        <x:v>FAIL</x:v>
      </x:c>
      <x:c r="Q486" s="9" t="n">
        <x:f>IF(AND(T486=1,G486=P486),1,0)</x:f>
        <x:v>1</x:v>
      </x:c>
      <x:c r="R486" s="9" t="n">
        <x:f>IF(AND(T486=1,G486="PASS",P486="FAIL"),1,0)</x:f>
        <x:v>0</x:v>
      </x:c>
      <x:c r="S486" s="9" t="n">
        <x:f>IF(AND(T486=1,G486="FAIL",P486="PASS"),1,0)</x:f>
        <x:v>0</x:v>
      </x:c>
      <x:c r="T486" s="9" t="n">
        <x:v>1</x:v>
      </x:c>
      <x:c r="U486" s="9" t="n">
        <x:v>9</x:v>
      </x:c>
      <x:c r="V486" s="9" t="str">
        <x:v>MVP/SHACL_GENERATION_PIPELINE/experiments/FULL_REPAIR_V2/RUN_01/runs/RUN-I2-065-20260915T101841856387Z/final/final_shape.ttl</x:v>
      </x:c>
    </x:row>
    <x:row r="487" ht="22" customHeight="1">
      <x:c r="A487" s="10" t="str">
        <x:v>V2_FALLBACK25</x:v>
      </x:c>
      <x:c r="B487" s="10" t="str">
        <x:v>I2-065</x:v>
      </x:c>
      <x:c r="C487" s="10" t="str">
        <x:v>I2-065-F04</x:v>
      </x:c>
      <x:c r="D487" s="10" t="str">
        <x:v>RUN_01</x:v>
      </x:c>
      <x:c r="E487" s="10" t="str">
        <x:v>ORIGINAL_LEDGER</x:v>
      </x:c>
      <x:c r="F487" s="10" t="str">
        <x:v>FAIL</x:v>
      </x:c>
      <x:c r="G487" s="10" t="str">
        <x:v>FAIL</x:v>
      </x:c>
      <x:c r="H487" s="10" t="str">
        <x:v>EXECUTED</x:v>
      </x:c>
      <x:c r="I487" s="10" t="str">
        <x:v>PARSED</x:v>
      </x:c>
      <x:c r="J487" s="10" t="str">
        <x:v>GENERATION_ACCEPTED</x:v>
      </x:c>
      <x:c r="K487" s="10" t="str">
        <x:v>97ccd5d2b83be7fd95910120acc00a0408e325965cdd500da9dc149b847639f0</x:v>
      </x:c>
      <x:c r="L487" s="10" t="str">
        <x:v>full_repair_v2</x:v>
      </x:c>
      <x:c r="M487" s="10" t="n">
        <x:v>1</x:v>
      </x:c>
      <x:c r="N487" s="10" t="n">
        <x:v>0</x:v>
      </x:c>
      <x:c r="O487" s="10" t="n">
        <x:v>0</x:v>
      </x:c>
      <x:c r="P487" s="9" t="str">
        <x:f>'CaseReview'!U487</x:f>
        <x:v>FAIL</x:v>
      </x:c>
      <x:c r="Q487" s="9" t="n">
        <x:f>IF(AND(T487=1,G487=P487),1,0)</x:f>
        <x:v>1</x:v>
      </x:c>
      <x:c r="R487" s="9" t="n">
        <x:f>IF(AND(T487=1,G487="PASS",P487="FAIL"),1,0)</x:f>
        <x:v>0</x:v>
      </x:c>
      <x:c r="S487" s="9" t="n">
        <x:f>IF(AND(T487=1,G487="FAIL",P487="PASS"),1,0)</x:f>
        <x:v>0</x:v>
      </x:c>
      <x:c r="T487" s="9" t="n">
        <x:v>1</x:v>
      </x:c>
      <x:c r="U487" s="9" t="n">
        <x:v>9</x:v>
      </x:c>
      <x:c r="V487" s="9" t="str">
        <x:v>MVP/SHACL_GENERATION_PIPELINE/experiments/FULL_REPAIR_V2/RUN_01/runs/RUN-I2-065-20260915T101841856387Z/final/final_shape.ttl</x:v>
      </x:c>
    </x:row>
    <x:row r="488" ht="22" customHeight="1">
      <x:c r="A488" s="10" t="str">
        <x:v>V2_FALLBACK25</x:v>
      </x:c>
      <x:c r="B488" s="10" t="str">
        <x:v>I2-065</x:v>
      </x:c>
      <x:c r="C488" s="10" t="str">
        <x:v>I2-065-F05</x:v>
      </x:c>
      <x:c r="D488" s="10" t="str">
        <x:v>RUN_01</x:v>
      </x:c>
      <x:c r="E488" s="10" t="str">
        <x:v>ORIGINAL_LEDGER</x:v>
      </x:c>
      <x:c r="F488" s="10" t="str">
        <x:v>FAIL</x:v>
      </x:c>
      <x:c r="G488" s="10" t="str">
        <x:v>FAIL</x:v>
      </x:c>
      <x:c r="H488" s="10" t="str">
        <x:v>EXECUTED</x:v>
      </x:c>
      <x:c r="I488" s="10" t="str">
        <x:v>PARSED</x:v>
      </x:c>
      <x:c r="J488" s="10" t="str">
        <x:v>GENERATION_ACCEPTED</x:v>
      </x:c>
      <x:c r="K488" s="10" t="str">
        <x:v>97ccd5d2b83be7fd95910120acc00a0408e325965cdd500da9dc149b847639f0</x:v>
      </x:c>
      <x:c r="L488" s="10" t="str">
        <x:v>full_repair_v2</x:v>
      </x:c>
      <x:c r="M488" s="10" t="n">
        <x:v>1</x:v>
      </x:c>
      <x:c r="N488" s="10" t="n">
        <x:v>0</x:v>
      </x:c>
      <x:c r="O488" s="10" t="n">
        <x:v>0</x:v>
      </x:c>
      <x:c r="P488" s="9" t="str">
        <x:f>'CaseReview'!U488</x:f>
        <x:v>FAIL</x:v>
      </x:c>
      <x:c r="Q488" s="9" t="n">
        <x:f>IF(AND(T488=1,G488=P488),1,0)</x:f>
        <x:v>1</x:v>
      </x:c>
      <x:c r="R488" s="9" t="n">
        <x:f>IF(AND(T488=1,G488="PASS",P488="FAIL"),1,0)</x:f>
        <x:v>0</x:v>
      </x:c>
      <x:c r="S488" s="9" t="n">
        <x:f>IF(AND(T488=1,G488="FAIL",P488="PASS"),1,0)</x:f>
        <x:v>0</x:v>
      </x:c>
      <x:c r="T488" s="9" t="n">
        <x:v>1</x:v>
      </x:c>
      <x:c r="U488" s="9" t="n">
        <x:v>9</x:v>
      </x:c>
      <x:c r="V488" s="9" t="str">
        <x:v>MVP/SHACL_GENERATION_PIPELINE/experiments/FULL_REPAIR_V2/RUN_01/runs/RUN-I2-065-20260915T101841856387Z/final/final_shape.ttl</x:v>
      </x:c>
    </x:row>
    <x:row r="489" ht="22" customHeight="1">
      <x:c r="A489" s="10" t="str">
        <x:v>V2_FALLBACK25</x:v>
      </x:c>
      <x:c r="B489" s="10" t="str">
        <x:v>I2-065</x:v>
      </x:c>
      <x:c r="C489" s="10" t="str">
        <x:v>I2-065-F06</x:v>
      </x:c>
      <x:c r="D489" s="10" t="str">
        <x:v>RUN_01</x:v>
      </x:c>
      <x:c r="E489" s="10" t="str">
        <x:v>ORIGINAL_LEDGER</x:v>
      </x:c>
      <x:c r="F489" s="10" t="str">
        <x:v>FAIL</x:v>
      </x:c>
      <x:c r="G489" s="10" t="str">
        <x:v>FAIL</x:v>
      </x:c>
      <x:c r="H489" s="10" t="str">
        <x:v>EXECUTED</x:v>
      </x:c>
      <x:c r="I489" s="10" t="str">
        <x:v>PARSED</x:v>
      </x:c>
      <x:c r="J489" s="10" t="str">
        <x:v>GENERATION_ACCEPTED</x:v>
      </x:c>
      <x:c r="K489" s="10" t="str">
        <x:v>97ccd5d2b83be7fd95910120acc00a0408e325965cdd500da9dc149b847639f0</x:v>
      </x:c>
      <x:c r="L489" s="10" t="str">
        <x:v>full_repair_v2</x:v>
      </x:c>
      <x:c r="M489" s="10" t="n">
        <x:v>1</x:v>
      </x:c>
      <x:c r="N489" s="10" t="n">
        <x:v>0</x:v>
      </x:c>
      <x:c r="O489" s="10" t="n">
        <x:v>0</x:v>
      </x:c>
      <x:c r="P489" s="9" t="str">
        <x:f>'CaseReview'!U489</x:f>
        <x:v>FAIL</x:v>
      </x:c>
      <x:c r="Q489" s="9" t="n">
        <x:f>IF(AND(T489=1,G489=P489),1,0)</x:f>
        <x:v>1</x:v>
      </x:c>
      <x:c r="R489" s="9" t="n">
        <x:f>IF(AND(T489=1,G489="PASS",P489="FAIL"),1,0)</x:f>
        <x:v>0</x:v>
      </x:c>
      <x:c r="S489" s="9" t="n">
        <x:f>IF(AND(T489=1,G489="FAIL",P489="PASS"),1,0)</x:f>
        <x:v>0</x:v>
      </x:c>
      <x:c r="T489" s="9" t="n">
        <x:v>1</x:v>
      </x:c>
      <x:c r="U489" s="9" t="n">
        <x:v>9</x:v>
      </x:c>
      <x:c r="V489" s="9" t="str">
        <x:v>MVP/SHACL_GENERATION_PIPELINE/experiments/FULL_REPAIR_V2/RUN_01/runs/RUN-I2-065-20260915T101841856387Z/final/final_shape.ttl</x:v>
      </x:c>
    </x:row>
    <x:row r="490" ht="22" customHeight="1">
      <x:c r="A490" s="10" t="str">
        <x:v>V2_FALLBACK25</x:v>
      </x:c>
      <x:c r="B490" s="10" t="str">
        <x:v>I2-065</x:v>
      </x:c>
      <x:c r="C490" s="10" t="str">
        <x:v>I2-065-F07</x:v>
      </x:c>
      <x:c r="D490" s="10" t="str">
        <x:v>RUN_01</x:v>
      </x:c>
      <x:c r="E490" s="10" t="str">
        <x:v>ORIGINAL_LEDGER</x:v>
      </x:c>
      <x:c r="F490" s="10" t="str">
        <x:v>FAIL</x:v>
      </x:c>
      <x:c r="G490" s="10" t="str">
        <x:v>FAIL</x:v>
      </x:c>
      <x:c r="H490" s="10" t="str">
        <x:v>EXECUTED</x:v>
      </x:c>
      <x:c r="I490" s="10" t="str">
        <x:v>PARSED</x:v>
      </x:c>
      <x:c r="J490" s="10" t="str">
        <x:v>GENERATION_ACCEPTED</x:v>
      </x:c>
      <x:c r="K490" s="10" t="str">
        <x:v>97ccd5d2b83be7fd95910120acc00a0408e325965cdd500da9dc149b847639f0</x:v>
      </x:c>
      <x:c r="L490" s="10" t="str">
        <x:v>full_repair_v2</x:v>
      </x:c>
      <x:c r="M490" s="10" t="n">
        <x:v>1</x:v>
      </x:c>
      <x:c r="N490" s="10" t="n">
        <x:v>0</x:v>
      </x:c>
      <x:c r="O490" s="10" t="n">
        <x:v>0</x:v>
      </x:c>
      <x:c r="P490" s="9" t="str">
        <x:f>'CaseReview'!U490</x:f>
        <x:v>FAIL</x:v>
      </x:c>
      <x:c r="Q490" s="9" t="n">
        <x:f>IF(AND(T490=1,G490=P490),1,0)</x:f>
        <x:v>1</x:v>
      </x:c>
      <x:c r="R490" s="9" t="n">
        <x:f>IF(AND(T490=1,G490="PASS",P490="FAIL"),1,0)</x:f>
        <x:v>0</x:v>
      </x:c>
      <x:c r="S490" s="9" t="n">
        <x:f>IF(AND(T490=1,G490="FAIL",P490="PASS"),1,0)</x:f>
        <x:v>0</x:v>
      </x:c>
      <x:c r="T490" s="9" t="n">
        <x:v>1</x:v>
      </x:c>
      <x:c r="U490" s="9" t="n">
        <x:v>9</x:v>
      </x:c>
      <x:c r="V490" s="9" t="str">
        <x:v>MVP/SHACL_GENERATION_PIPELINE/experiments/FULL_REPAIR_V2/RUN_01/runs/RUN-I2-065-20260915T101841856387Z/final/final_shape.ttl</x:v>
      </x:c>
    </x:row>
    <x:row r="491" ht="22" customHeight="1">
      <x:c r="A491" s="10" t="str">
        <x:v>V2_FALLBACK25</x:v>
      </x:c>
      <x:c r="B491" s="10" t="str">
        <x:v>I2-065</x:v>
      </x:c>
      <x:c r="C491" s="10" t="str">
        <x:v>I2-065-P01</x:v>
      </x:c>
      <x:c r="D491" s="10" t="str">
        <x:v>RUN_01</x:v>
      </x:c>
      <x:c r="E491" s="10" t="str">
        <x:v>ORIGINAL_LEDGER</x:v>
      </x:c>
      <x:c r="F491" s="10" t="str">
        <x:v>PASS</x:v>
      </x:c>
      <x:c r="G491" s="10" t="str">
        <x:v>FAIL</x:v>
      </x:c>
      <x:c r="H491" s="10" t="str">
        <x:v>EXECUTED</x:v>
      </x:c>
      <x:c r="I491" s="10" t="str">
        <x:v>PARSED</x:v>
      </x:c>
      <x:c r="J491" s="10" t="str">
        <x:v>GENERATION_ACCEPTED</x:v>
      </x:c>
      <x:c r="K491" s="10" t="str">
        <x:v>97ccd5d2b83be7fd95910120acc00a0408e325965cdd500da9dc149b847639f0</x:v>
      </x:c>
      <x:c r="L491" s="10" t="str">
        <x:v>full_repair_v2</x:v>
      </x:c>
      <x:c r="M491" s="10" t="n">
        <x:v>0</x:v>
      </x:c>
      <x:c r="N491" s="10" t="n">
        <x:v>0</x:v>
      </x:c>
      <x:c r="O491" s="10" t="n">
        <x:v>1</x:v>
      </x:c>
      <x:c r="P491" s="9" t="str">
        <x:f>'CaseReview'!U491</x:f>
        <x:v>PASS</x:v>
      </x:c>
      <x:c r="Q491" s="9" t="n">
        <x:f>IF(AND(T491=1,G491=P491),1,0)</x:f>
        <x:v>0</x:v>
      </x:c>
      <x:c r="R491" s="9" t="n">
        <x:f>IF(AND(T491=1,G491="PASS",P491="FAIL"),1,0)</x:f>
        <x:v>0</x:v>
      </x:c>
      <x:c r="S491" s="9" t="n">
        <x:f>IF(AND(T491=1,G491="FAIL",P491="PASS"),1,0)</x:f>
        <x:v>1</x:v>
      </x:c>
      <x:c r="T491" s="9" t="n">
        <x:v>1</x:v>
      </x:c>
      <x:c r="U491" s="9" t="n">
        <x:v>9</x:v>
      </x:c>
      <x:c r="V491" s="9" t="str">
        <x:v>MVP/SHACL_GENERATION_PIPELINE/experiments/FULL_REPAIR_V2/RUN_01/runs/RUN-I2-065-20260915T101841856387Z/final/final_shape.ttl</x:v>
      </x:c>
    </x:row>
    <x:row r="492" ht="22" customHeight="1">
      <x:c r="A492" s="10" t="str">
        <x:v>V2_FALLBACK25</x:v>
      </x:c>
      <x:c r="B492" s="10" t="str">
        <x:v>I2-065</x:v>
      </x:c>
      <x:c r="C492" s="10" t="str">
        <x:v>I2-065-P02</x:v>
      </x:c>
      <x:c r="D492" s="10" t="str">
        <x:v>RUN_01</x:v>
      </x:c>
      <x:c r="E492" s="10" t="str">
        <x:v>ORIGINAL_LEDGER</x:v>
      </x:c>
      <x:c r="F492" s="10" t="str">
        <x:v>PASS</x:v>
      </x:c>
      <x:c r="G492" s="10" t="str">
        <x:v>PASS</x:v>
      </x:c>
      <x:c r="H492" s="10" t="str">
        <x:v>EXECUTED</x:v>
      </x:c>
      <x:c r="I492" s="10" t="str">
        <x:v>PARSED</x:v>
      </x:c>
      <x:c r="J492" s="10" t="str">
        <x:v>GENERATION_ACCEPTED</x:v>
      </x:c>
      <x:c r="K492" s="10" t="str">
        <x:v>97ccd5d2b83be7fd95910120acc00a0408e325965cdd500da9dc149b847639f0</x:v>
      </x:c>
      <x:c r="L492" s="10" t="str">
        <x:v>full_repair_v2</x:v>
      </x:c>
      <x:c r="M492" s="10" t="n">
        <x:v>1</x:v>
      </x:c>
      <x:c r="N492" s="10" t="n">
        <x:v>0</x:v>
      </x:c>
      <x:c r="O492" s="10" t="n">
        <x:v>0</x:v>
      </x:c>
      <x:c r="P492" s="9" t="str">
        <x:f>'CaseReview'!U492</x:f>
        <x:v>PASS</x:v>
      </x:c>
      <x:c r="Q492" s="9" t="n">
        <x:f>IF(AND(T492=1,G492=P492),1,0)</x:f>
        <x:v>1</x:v>
      </x:c>
      <x:c r="R492" s="9" t="n">
        <x:f>IF(AND(T492=1,G492="PASS",P492="FAIL"),1,0)</x:f>
        <x:v>0</x:v>
      </x:c>
      <x:c r="S492" s="9" t="n">
        <x:f>IF(AND(T492=1,G492="FAIL",P492="PASS"),1,0)</x:f>
        <x:v>0</x:v>
      </x:c>
      <x:c r="T492" s="9" t="n">
        <x:v>1</x:v>
      </x:c>
      <x:c r="U492" s="9" t="n">
        <x:v>9</x:v>
      </x:c>
      <x:c r="V492" s="9" t="str">
        <x:v>MVP/SHACL_GENERATION_PIPELINE/experiments/FULL_REPAIR_V2/RUN_01/runs/RUN-I2-065-20260915T101841856387Z/final/final_shape.ttl</x:v>
      </x:c>
    </x:row>
    <x:row r="493" ht="22" customHeight="1">
      <x:c r="A493" s="10" t="str">
        <x:v>V2_FALLBACK25</x:v>
      </x:c>
      <x:c r="B493" s="10" t="str">
        <x:v>I2-066</x:v>
      </x:c>
      <x:c r="C493" s="10" t="str">
        <x:v>I2-066-G-F01</x:v>
      </x:c>
      <x:c r="D493" s="10" t="str">
        <x:v>RUN_01</x:v>
      </x:c>
      <x:c r="E493" s="10" t="str">
        <x:v>ORIGINAL_LEDGER</x:v>
      </x:c>
      <x:c r="F493" s="10" t="str">
        <x:v>FAIL</x:v>
      </x:c>
      <x:c r="G493" s="10" t="str">
        <x:v>FAIL</x:v>
      </x:c>
      <x:c r="H493" s="10" t="str">
        <x:v>EXECUTED</x:v>
      </x:c>
      <x:c r="I493" s="10" t="str">
        <x:v>PARSED</x:v>
      </x:c>
      <x:c r="J493" s="10" t="str">
        <x:v>GENERATION_ACCEPTED</x:v>
      </x:c>
      <x:c r="K493" s="10" t="str">
        <x:v>880c6cb561ba0a32c11e42a5015c07e413ab8f173e5181e4087e748975e07eec</x:v>
      </x:c>
      <x:c r="L493" s="10" t="str">
        <x:v>full_repair_v2</x:v>
      </x:c>
      <x:c r="M493" s="10" t="n">
        <x:v>1</x:v>
      </x:c>
      <x:c r="N493" s="10" t="n">
        <x:v>0</x:v>
      </x:c>
      <x:c r="O493" s="10" t="n">
        <x:v>0</x:v>
      </x:c>
      <x:c r="P493" s="9" t="str">
        <x:f>'CaseReview'!U493</x:f>
        <x:v>FAIL</x:v>
      </x:c>
      <x:c r="Q493" s="9" t="n">
        <x:f>IF(AND(T493=1,G493=P493),1,0)</x:f>
        <x:v>1</x:v>
      </x:c>
      <x:c r="R493" s="9" t="n">
        <x:f>IF(AND(T493=1,G493="PASS",P493="FAIL"),1,0)</x:f>
        <x:v>0</x:v>
      </x:c>
      <x:c r="S493" s="9" t="n">
        <x:f>IF(AND(T493=1,G493="FAIL",P493="PASS"),1,0)</x:f>
        <x:v>0</x:v>
      </x:c>
      <x:c r="T493" s="9" t="n">
        <x:v>1</x:v>
      </x:c>
      <x:c r="U493" s="9" t="n">
        <x:v>7</x:v>
      </x:c>
      <x:c r="V493" s="9" t="str">
        <x:v>MVP/SHACL_GENERATION_PIPELINE/experiments/FULL_REPAIR_V2/RUN_01/runs/RUN-I2-066-20260915T102007476502Z/final/final_shape.ttl</x:v>
      </x:c>
    </x:row>
    <x:row r="494" ht="22" customHeight="1">
      <x:c r="A494" s="10" t="str">
        <x:v>V2_FALLBACK25</x:v>
      </x:c>
      <x:c r="B494" s="10" t="str">
        <x:v>I2-066</x:v>
      </x:c>
      <x:c r="C494" s="10" t="str">
        <x:v>I2-066-G-F02</x:v>
      </x:c>
      <x:c r="D494" s="10" t="str">
        <x:v>RUN_01</x:v>
      </x:c>
      <x:c r="E494" s="10" t="str">
        <x:v>ORIGINAL_LEDGER</x:v>
      </x:c>
      <x:c r="F494" s="10" t="str">
        <x:v>FAIL</x:v>
      </x:c>
      <x:c r="G494" s="10" t="str">
        <x:v>FAIL</x:v>
      </x:c>
      <x:c r="H494" s="10" t="str">
        <x:v>EXECUTED</x:v>
      </x:c>
      <x:c r="I494" s="10" t="str">
        <x:v>PARSED</x:v>
      </x:c>
      <x:c r="J494" s="10" t="str">
        <x:v>GENERATION_ACCEPTED</x:v>
      </x:c>
      <x:c r="K494" s="10" t="str">
        <x:v>880c6cb561ba0a32c11e42a5015c07e413ab8f173e5181e4087e748975e07eec</x:v>
      </x:c>
      <x:c r="L494" s="10" t="str">
        <x:v>full_repair_v2</x:v>
      </x:c>
      <x:c r="M494" s="10" t="n">
        <x:v>1</x:v>
      </x:c>
      <x:c r="N494" s="10" t="n">
        <x:v>0</x:v>
      </x:c>
      <x:c r="O494" s="10" t="n">
        <x:v>0</x:v>
      </x:c>
      <x:c r="P494" s="9" t="str">
        <x:f>'CaseReview'!U494</x:f>
        <x:v>FAIL</x:v>
      </x:c>
      <x:c r="Q494" s="9" t="n">
        <x:f>IF(AND(T494=1,G494=P494),1,0)</x:f>
        <x:v>1</x:v>
      </x:c>
      <x:c r="R494" s="9" t="n">
        <x:f>IF(AND(T494=1,G494="PASS",P494="FAIL"),1,0)</x:f>
        <x:v>0</x:v>
      </x:c>
      <x:c r="S494" s="9" t="n">
        <x:f>IF(AND(T494=1,G494="FAIL",P494="PASS"),1,0)</x:f>
        <x:v>0</x:v>
      </x:c>
      <x:c r="T494" s="9" t="n">
        <x:v>1</x:v>
      </x:c>
      <x:c r="U494" s="9" t="n">
        <x:v>7</x:v>
      </x:c>
      <x:c r="V494" s="9" t="str">
        <x:v>MVP/SHACL_GENERATION_PIPELINE/experiments/FULL_REPAIR_V2/RUN_01/runs/RUN-I2-066-20260915T102007476502Z/final/final_shape.ttl</x:v>
      </x:c>
    </x:row>
    <x:row r="495" ht="22" customHeight="1">
      <x:c r="A495" s="10" t="str">
        <x:v>V2_FALLBACK25</x:v>
      </x:c>
      <x:c r="B495" s="10" t="str">
        <x:v>I2-066</x:v>
      </x:c>
      <x:c r="C495" s="10" t="str">
        <x:v>I2-066-G-F03</x:v>
      </x:c>
      <x:c r="D495" s="10" t="str">
        <x:v>RUN_01</x:v>
      </x:c>
      <x:c r="E495" s="10" t="str">
        <x:v>ORIGINAL_LEDGER</x:v>
      </x:c>
      <x:c r="F495" s="10" t="str">
        <x:v>FAIL</x:v>
      </x:c>
      <x:c r="G495" s="10" t="str">
        <x:v>FAIL</x:v>
      </x:c>
      <x:c r="H495" s="10" t="str">
        <x:v>EXECUTED</x:v>
      </x:c>
      <x:c r="I495" s="10" t="str">
        <x:v>PARSED</x:v>
      </x:c>
      <x:c r="J495" s="10" t="str">
        <x:v>GENERATION_ACCEPTED</x:v>
      </x:c>
      <x:c r="K495" s="10" t="str">
        <x:v>880c6cb561ba0a32c11e42a5015c07e413ab8f173e5181e4087e748975e07eec</x:v>
      </x:c>
      <x:c r="L495" s="10" t="str">
        <x:v>full_repair_v2</x:v>
      </x:c>
      <x:c r="M495" s="10" t="n">
        <x:v>1</x:v>
      </x:c>
      <x:c r="N495" s="10" t="n">
        <x:v>0</x:v>
      </x:c>
      <x:c r="O495" s="10" t="n">
        <x:v>0</x:v>
      </x:c>
      <x:c r="P495" s="9" t="str">
        <x:f>'CaseReview'!U495</x:f>
        <x:v>FAIL</x:v>
      </x:c>
      <x:c r="Q495" s="9" t="n">
        <x:f>IF(AND(T495=1,G495=P495),1,0)</x:f>
        <x:v>1</x:v>
      </x:c>
      <x:c r="R495" s="9" t="n">
        <x:f>IF(AND(T495=1,G495="PASS",P495="FAIL"),1,0)</x:f>
        <x:v>0</x:v>
      </x:c>
      <x:c r="S495" s="9" t="n">
        <x:f>IF(AND(T495=1,G495="FAIL",P495="PASS"),1,0)</x:f>
        <x:v>0</x:v>
      </x:c>
      <x:c r="T495" s="9" t="n">
        <x:v>1</x:v>
      </x:c>
      <x:c r="U495" s="9" t="n">
        <x:v>7</x:v>
      </x:c>
      <x:c r="V495" s="9" t="str">
        <x:v>MVP/SHACL_GENERATION_PIPELINE/experiments/FULL_REPAIR_V2/RUN_01/runs/RUN-I2-066-20260915T102007476502Z/final/final_shape.ttl</x:v>
      </x:c>
    </x:row>
    <x:row r="496" ht="22" customHeight="1">
      <x:c r="A496" s="10" t="str">
        <x:v>V2_FALLBACK25</x:v>
      </x:c>
      <x:c r="B496" s="10" t="str">
        <x:v>I2-066</x:v>
      </x:c>
      <x:c r="C496" s="10" t="str">
        <x:v>I2-066-G-F04</x:v>
      </x:c>
      <x:c r="D496" s="10" t="str">
        <x:v>RUN_01</x:v>
      </x:c>
      <x:c r="E496" s="10" t="str">
        <x:v>ORIGINAL_LEDGER</x:v>
      </x:c>
      <x:c r="F496" s="10" t="str">
        <x:v>FAIL</x:v>
      </x:c>
      <x:c r="G496" s="10" t="str">
        <x:v>FAIL</x:v>
      </x:c>
      <x:c r="H496" s="10" t="str">
        <x:v>EXECUTED</x:v>
      </x:c>
      <x:c r="I496" s="10" t="str">
        <x:v>PARSED</x:v>
      </x:c>
      <x:c r="J496" s="10" t="str">
        <x:v>GENERATION_ACCEPTED</x:v>
      </x:c>
      <x:c r="K496" s="10" t="str">
        <x:v>880c6cb561ba0a32c11e42a5015c07e413ab8f173e5181e4087e748975e07eec</x:v>
      </x:c>
      <x:c r="L496" s="10" t="str">
        <x:v>full_repair_v2</x:v>
      </x:c>
      <x:c r="M496" s="10" t="n">
        <x:v>1</x:v>
      </x:c>
      <x:c r="N496" s="10" t="n">
        <x:v>0</x:v>
      </x:c>
      <x:c r="O496" s="10" t="n">
        <x:v>0</x:v>
      </x:c>
      <x:c r="P496" s="9" t="str">
        <x:f>'CaseReview'!U496</x:f>
        <x:v>FAIL</x:v>
      </x:c>
      <x:c r="Q496" s="9" t="n">
        <x:f>IF(AND(T496=1,G496=P496),1,0)</x:f>
        <x:v>1</x:v>
      </x:c>
      <x:c r="R496" s="9" t="n">
        <x:f>IF(AND(T496=1,G496="PASS",P496="FAIL"),1,0)</x:f>
        <x:v>0</x:v>
      </x:c>
      <x:c r="S496" s="9" t="n">
        <x:f>IF(AND(T496=1,G496="FAIL",P496="PASS"),1,0)</x:f>
        <x:v>0</x:v>
      </x:c>
      <x:c r="T496" s="9" t="n">
        <x:v>1</x:v>
      </x:c>
      <x:c r="U496" s="9" t="n">
        <x:v>7</x:v>
      </x:c>
      <x:c r="V496" s="9" t="str">
        <x:v>MVP/SHACL_GENERATION_PIPELINE/experiments/FULL_REPAIR_V2/RUN_01/runs/RUN-I2-066-20260915T102007476502Z/final/final_shape.ttl</x:v>
      </x:c>
    </x:row>
    <x:row r="497" ht="22" customHeight="1">
      <x:c r="A497" s="10" t="str">
        <x:v>V2_FALLBACK25</x:v>
      </x:c>
      <x:c r="B497" s="10" t="str">
        <x:v>I2-066</x:v>
      </x:c>
      <x:c r="C497" s="10" t="str">
        <x:v>I2-066-G-P01</x:v>
      </x:c>
      <x:c r="D497" s="10" t="str">
        <x:v>RUN_01</x:v>
      </x:c>
      <x:c r="E497" s="10" t="str">
        <x:v>ORIGINAL_LEDGER</x:v>
      </x:c>
      <x:c r="F497" s="10" t="str">
        <x:v>PASS</x:v>
      </x:c>
      <x:c r="G497" s="10" t="str">
        <x:v>PASS</x:v>
      </x:c>
      <x:c r="H497" s="10" t="str">
        <x:v>EXECUTED</x:v>
      </x:c>
      <x:c r="I497" s="10" t="str">
        <x:v>PARSED</x:v>
      </x:c>
      <x:c r="J497" s="10" t="str">
        <x:v>GENERATION_ACCEPTED</x:v>
      </x:c>
      <x:c r="K497" s="10" t="str">
        <x:v>880c6cb561ba0a32c11e42a5015c07e413ab8f173e5181e4087e748975e07eec</x:v>
      </x:c>
      <x:c r="L497" s="10" t="str">
        <x:v>full_repair_v2</x:v>
      </x:c>
      <x:c r="M497" s="10" t="n">
        <x:v>1</x:v>
      </x:c>
      <x:c r="N497" s="10" t="n">
        <x:v>0</x:v>
      </x:c>
      <x:c r="O497" s="10" t="n">
        <x:v>0</x:v>
      </x:c>
      <x:c r="P497" s="9" t="str">
        <x:f>'CaseReview'!U497</x:f>
        <x:v>PASS</x:v>
      </x:c>
      <x:c r="Q497" s="9" t="n">
        <x:f>IF(AND(T497=1,G497=P497),1,0)</x:f>
        <x:v>1</x:v>
      </x:c>
      <x:c r="R497" s="9" t="n">
        <x:f>IF(AND(T497=1,G497="PASS",P497="FAIL"),1,0)</x:f>
        <x:v>0</x:v>
      </x:c>
      <x:c r="S497" s="9" t="n">
        <x:f>IF(AND(T497=1,G497="FAIL",P497="PASS"),1,0)</x:f>
        <x:v>0</x:v>
      </x:c>
      <x:c r="T497" s="9" t="n">
        <x:v>1</x:v>
      </x:c>
      <x:c r="U497" s="9" t="n">
        <x:v>7</x:v>
      </x:c>
      <x:c r="V497" s="9" t="str">
        <x:v>MVP/SHACL_GENERATION_PIPELINE/experiments/FULL_REPAIR_V2/RUN_01/runs/RUN-I2-066-20260915T102007476502Z/final/final_shape.ttl</x:v>
      </x:c>
    </x:row>
    <x:row r="498" ht="22" customHeight="1">
      <x:c r="A498" s="10" t="str">
        <x:v>V2_FALLBACK25</x:v>
      </x:c>
      <x:c r="B498" s="10" t="str">
        <x:v>I2-066</x:v>
      </x:c>
      <x:c r="C498" s="10" t="str">
        <x:v>I2-066-G-P02</x:v>
      </x:c>
      <x:c r="D498" s="10" t="str">
        <x:v>RUN_01</x:v>
      </x:c>
      <x:c r="E498" s="10" t="str">
        <x:v>ORIGINAL_LEDGER</x:v>
      </x:c>
      <x:c r="F498" s="10" t="str">
        <x:v>PASS</x:v>
      </x:c>
      <x:c r="G498" s="10" t="str">
        <x:v>PASS</x:v>
      </x:c>
      <x:c r="H498" s="10" t="str">
        <x:v>EXECUTED</x:v>
      </x:c>
      <x:c r="I498" s="10" t="str">
        <x:v>PARSED</x:v>
      </x:c>
      <x:c r="J498" s="10" t="str">
        <x:v>GENERATION_ACCEPTED</x:v>
      </x:c>
      <x:c r="K498" s="10" t="str">
        <x:v>880c6cb561ba0a32c11e42a5015c07e413ab8f173e5181e4087e748975e07eec</x:v>
      </x:c>
      <x:c r="L498" s="10" t="str">
        <x:v>full_repair_v2</x:v>
      </x:c>
      <x:c r="M498" s="10" t="n">
        <x:v>1</x:v>
      </x:c>
      <x:c r="N498" s="10" t="n">
        <x:v>0</x:v>
      </x:c>
      <x:c r="O498" s="10" t="n">
        <x:v>0</x:v>
      </x:c>
      <x:c r="P498" s="9" t="str">
        <x:f>'CaseReview'!U498</x:f>
        <x:v>PASS</x:v>
      </x:c>
      <x:c r="Q498" s="9" t="n">
        <x:f>IF(AND(T498=1,G498=P498),1,0)</x:f>
        <x:v>1</x:v>
      </x:c>
      <x:c r="R498" s="9" t="n">
        <x:f>IF(AND(T498=1,G498="PASS",P498="FAIL"),1,0)</x:f>
        <x:v>0</x:v>
      </x:c>
      <x:c r="S498" s="9" t="n">
        <x:f>IF(AND(T498=1,G498="FAIL",P498="PASS"),1,0)</x:f>
        <x:v>0</x:v>
      </x:c>
      <x:c r="T498" s="9" t="n">
        <x:v>1</x:v>
      </x:c>
      <x:c r="U498" s="9" t="n">
        <x:v>7</x:v>
      </x:c>
      <x:c r="V498" s="9" t="str">
        <x:v>MVP/SHACL_GENERATION_PIPELINE/experiments/FULL_REPAIR_V2/RUN_01/runs/RUN-I2-066-20260915T102007476502Z/final/final_shape.ttl</x:v>
      </x:c>
    </x:row>
    <x:row r="499" ht="22" customHeight="1">
      <x:c r="A499" s="10" t="str">
        <x:v>V2_FALLBACK25</x:v>
      </x:c>
      <x:c r="B499" s="10" t="str">
        <x:v>I2-066</x:v>
      </x:c>
      <x:c r="C499" s="10" t="str">
        <x:v>I2-066-G-P03</x:v>
      </x:c>
      <x:c r="D499" s="10" t="str">
        <x:v>RUN_01</x:v>
      </x:c>
      <x:c r="E499" s="10" t="str">
        <x:v>ORIGINAL_LEDGER</x:v>
      </x:c>
      <x:c r="F499" s="10" t="str">
        <x:v>PASS</x:v>
      </x:c>
      <x:c r="G499" s="10" t="str">
        <x:v>PASS</x:v>
      </x:c>
      <x:c r="H499" s="10" t="str">
        <x:v>EXECUTED</x:v>
      </x:c>
      <x:c r="I499" s="10" t="str">
        <x:v>PARSED</x:v>
      </x:c>
      <x:c r="J499" s="10" t="str">
        <x:v>GENERATION_ACCEPTED</x:v>
      </x:c>
      <x:c r="K499" s="10" t="str">
        <x:v>880c6cb561ba0a32c11e42a5015c07e413ab8f173e5181e4087e748975e07eec</x:v>
      </x:c>
      <x:c r="L499" s="10" t="str">
        <x:v>full_repair_v2</x:v>
      </x:c>
      <x:c r="M499" s="10" t="n">
        <x:v>1</x:v>
      </x:c>
      <x:c r="N499" s="10" t="n">
        <x:v>0</x:v>
      </x:c>
      <x:c r="O499" s="10" t="n">
        <x:v>0</x:v>
      </x:c>
      <x:c r="P499" s="9" t="str">
        <x:f>'CaseReview'!U499</x:f>
        <x:v>PASS</x:v>
      </x:c>
      <x:c r="Q499" s="9" t="n">
        <x:f>IF(AND(T499=1,G499=P499),1,0)</x:f>
        <x:v>1</x:v>
      </x:c>
      <x:c r="R499" s="9" t="n">
        <x:f>IF(AND(T499=1,G499="PASS",P499="FAIL"),1,0)</x:f>
        <x:v>0</x:v>
      </x:c>
      <x:c r="S499" s="9" t="n">
        <x:f>IF(AND(T499=1,G499="FAIL",P499="PASS"),1,0)</x:f>
        <x:v>0</x:v>
      </x:c>
      <x:c r="T499" s="9" t="n">
        <x:v>1</x:v>
      </x:c>
      <x:c r="U499" s="9" t="n">
        <x:v>7</x:v>
      </x:c>
      <x:c r="V499" s="9" t="str">
        <x:v>MVP/SHACL_GENERATION_PIPELINE/experiments/FULL_REPAIR_V2/RUN_01/runs/RUN-I2-066-20260915T102007476502Z/final/final_shape.ttl</x:v>
      </x:c>
    </x:row>
    <x:row r="500" ht="22" customHeight="1">
      <x:c r="A500" s="10" t="str">
        <x:v>V2_FALLBACK25</x:v>
      </x:c>
      <x:c r="B500" s="10" t="str">
        <x:v>I2-067</x:v>
      </x:c>
      <x:c r="C500" s="10" t="str">
        <x:v>I2-067-G-F01</x:v>
      </x:c>
      <x:c r="D500" s="10" t="str">
        <x:v>RUN_01</x:v>
      </x:c>
      <x:c r="E500" s="10" t="str">
        <x:v>ORIGINAL_LEDGER</x:v>
      </x:c>
      <x:c r="F500" s="10" t="str">
        <x:v>FAIL</x:v>
      </x:c>
      <x:c r="G500" s="10" t="str">
        <x:v>FAIL</x:v>
      </x:c>
      <x:c r="H500" s="10" t="str">
        <x:v>EXECUTED</x:v>
      </x:c>
      <x:c r="I500" s="10" t="str">
        <x:v>PARSED</x:v>
      </x:c>
      <x:c r="J500" s="10" t="str">
        <x:v>GENERATION_ACCEPTED</x:v>
      </x:c>
      <x:c r="K500" s="10" t="str">
        <x:v>1563270f9875a01c913a92f37125efb06b6cb50fd26fde3f52cb09629605653c</x:v>
      </x:c>
      <x:c r="L500" s="10" t="str">
        <x:v>full_repair_v2</x:v>
      </x:c>
      <x:c r="M500" s="10" t="n">
        <x:v>1</x:v>
      </x:c>
      <x:c r="N500" s="10" t="n">
        <x:v>0</x:v>
      </x:c>
      <x:c r="O500" s="10" t="n">
        <x:v>0</x:v>
      </x:c>
      <x:c r="P500" s="9" t="str">
        <x:f>'CaseReview'!U500</x:f>
        <x:v>FAIL</x:v>
      </x:c>
      <x:c r="Q500" s="9" t="n">
        <x:f>IF(AND(T500=1,G500=P500),1,0)</x:f>
        <x:v>1</x:v>
      </x:c>
      <x:c r="R500" s="9" t="n">
        <x:f>IF(AND(T500=1,G500="PASS",P500="FAIL"),1,0)</x:f>
        <x:v>0</x:v>
      </x:c>
      <x:c r="S500" s="9" t="n">
        <x:f>IF(AND(T500=1,G500="FAIL",P500="PASS"),1,0)</x:f>
        <x:v>0</x:v>
      </x:c>
      <x:c r="T500" s="9" t="n">
        <x:v>1</x:v>
      </x:c>
      <x:c r="U500" s="9" t="n">
        <x:v>6</x:v>
      </x:c>
      <x:c r="V500" s="9" t="str">
        <x:v>MVP/SHACL_GENERATION_PIPELINE/experiments/FULL_REPAIR_V2/RUN_01/runs/RUN-I2-067-20260915T102038333836Z/final/final_shape.ttl</x:v>
      </x:c>
    </x:row>
    <x:row r="501" ht="22" customHeight="1">
      <x:c r="A501" s="10" t="str">
        <x:v>V2_FALLBACK25</x:v>
      </x:c>
      <x:c r="B501" s="10" t="str">
        <x:v>I2-067</x:v>
      </x:c>
      <x:c r="C501" s="10" t="str">
        <x:v>I2-067-G-F02</x:v>
      </x:c>
      <x:c r="D501" s="10" t="str">
        <x:v>RUN_01</x:v>
      </x:c>
      <x:c r="E501" s="10" t="str">
        <x:v>ORIGINAL_LEDGER</x:v>
      </x:c>
      <x:c r="F501" s="10" t="str">
        <x:v>FAIL</x:v>
      </x:c>
      <x:c r="G501" s="10" t="str">
        <x:v>FAIL</x:v>
      </x:c>
      <x:c r="H501" s="10" t="str">
        <x:v>EXECUTED</x:v>
      </x:c>
      <x:c r="I501" s="10" t="str">
        <x:v>PARSED</x:v>
      </x:c>
      <x:c r="J501" s="10" t="str">
        <x:v>GENERATION_ACCEPTED</x:v>
      </x:c>
      <x:c r="K501" s="10" t="str">
        <x:v>1563270f9875a01c913a92f37125efb06b6cb50fd26fde3f52cb09629605653c</x:v>
      </x:c>
      <x:c r="L501" s="10" t="str">
        <x:v>full_repair_v2</x:v>
      </x:c>
      <x:c r="M501" s="10" t="n">
        <x:v>1</x:v>
      </x:c>
      <x:c r="N501" s="10" t="n">
        <x:v>0</x:v>
      </x:c>
      <x:c r="O501" s="10" t="n">
        <x:v>0</x:v>
      </x:c>
      <x:c r="P501" s="9" t="str">
        <x:f>'CaseReview'!U501</x:f>
        <x:v>FAIL</x:v>
      </x:c>
      <x:c r="Q501" s="9" t="n">
        <x:f>IF(AND(T501=1,G501=P501),1,0)</x:f>
        <x:v>1</x:v>
      </x:c>
      <x:c r="R501" s="9" t="n">
        <x:f>IF(AND(T501=1,G501="PASS",P501="FAIL"),1,0)</x:f>
        <x:v>0</x:v>
      </x:c>
      <x:c r="S501" s="9" t="n">
        <x:f>IF(AND(T501=1,G501="FAIL",P501="PASS"),1,0)</x:f>
        <x:v>0</x:v>
      </x:c>
      <x:c r="T501" s="9" t="n">
        <x:v>1</x:v>
      </x:c>
      <x:c r="U501" s="9" t="n">
        <x:v>6</x:v>
      </x:c>
      <x:c r="V501" s="9" t="str">
        <x:v>MVP/SHACL_GENERATION_PIPELINE/experiments/FULL_REPAIR_V2/RUN_01/runs/RUN-I2-067-20260915T102038333836Z/final/final_shape.ttl</x:v>
      </x:c>
    </x:row>
    <x:row r="502" ht="22" customHeight="1">
      <x:c r="A502" s="10" t="str">
        <x:v>V2_FALLBACK25</x:v>
      </x:c>
      <x:c r="B502" s="10" t="str">
        <x:v>I2-067</x:v>
      </x:c>
      <x:c r="C502" s="10" t="str">
        <x:v>I2-067-G-F03</x:v>
      </x:c>
      <x:c r="D502" s="10" t="str">
        <x:v>RUN_01</x:v>
      </x:c>
      <x:c r="E502" s="10" t="str">
        <x:v>ORIGINAL_LEDGER</x:v>
      </x:c>
      <x:c r="F502" s="10" t="str">
        <x:v>FAIL</x:v>
      </x:c>
      <x:c r="G502" s="10" t="str">
        <x:v>FAIL</x:v>
      </x:c>
      <x:c r="H502" s="10" t="str">
        <x:v>EXECUTED</x:v>
      </x:c>
      <x:c r="I502" s="10" t="str">
        <x:v>PARSED</x:v>
      </x:c>
      <x:c r="J502" s="10" t="str">
        <x:v>GENERATION_ACCEPTED</x:v>
      </x:c>
      <x:c r="K502" s="10" t="str">
        <x:v>1563270f9875a01c913a92f37125efb06b6cb50fd26fde3f52cb09629605653c</x:v>
      </x:c>
      <x:c r="L502" s="10" t="str">
        <x:v>full_repair_v2</x:v>
      </x:c>
      <x:c r="M502" s="10" t="n">
        <x:v>1</x:v>
      </x:c>
      <x:c r="N502" s="10" t="n">
        <x:v>0</x:v>
      </x:c>
      <x:c r="O502" s="10" t="n">
        <x:v>0</x:v>
      </x:c>
      <x:c r="P502" s="9" t="str">
        <x:f>'CaseReview'!U502</x:f>
        <x:v>FAIL</x:v>
      </x:c>
      <x:c r="Q502" s="9" t="n">
        <x:f>IF(AND(T502=1,G502=P502),1,0)</x:f>
        <x:v>1</x:v>
      </x:c>
      <x:c r="R502" s="9" t="n">
        <x:f>IF(AND(T502=1,G502="PASS",P502="FAIL"),1,0)</x:f>
        <x:v>0</x:v>
      </x:c>
      <x:c r="S502" s="9" t="n">
        <x:f>IF(AND(T502=1,G502="FAIL",P502="PASS"),1,0)</x:f>
        <x:v>0</x:v>
      </x:c>
      <x:c r="T502" s="9" t="n">
        <x:v>1</x:v>
      </x:c>
      <x:c r="U502" s="9" t="n">
        <x:v>6</x:v>
      </x:c>
      <x:c r="V502" s="9" t="str">
        <x:v>MVP/SHACL_GENERATION_PIPELINE/experiments/FULL_REPAIR_V2/RUN_01/runs/RUN-I2-067-20260915T102038333836Z/final/final_shape.ttl</x:v>
      </x:c>
    </x:row>
    <x:row r="503" ht="22" customHeight="1">
      <x:c r="A503" s="10" t="str">
        <x:v>V2_FALLBACK25</x:v>
      </x:c>
      <x:c r="B503" s="10" t="str">
        <x:v>I2-067</x:v>
      </x:c>
      <x:c r="C503" s="10" t="str">
        <x:v>I2-067-G-P01</x:v>
      </x:c>
      <x:c r="D503" s="10" t="str">
        <x:v>RUN_01</x:v>
      </x:c>
      <x:c r="E503" s="10" t="str">
        <x:v>ORIGINAL_LEDGER</x:v>
      </x:c>
      <x:c r="F503" s="10" t="str">
        <x:v>PASS</x:v>
      </x:c>
      <x:c r="G503" s="10" t="str">
        <x:v>FAIL</x:v>
      </x:c>
      <x:c r="H503" s="10" t="str">
        <x:v>EXECUTED</x:v>
      </x:c>
      <x:c r="I503" s="10" t="str">
        <x:v>PARSED</x:v>
      </x:c>
      <x:c r="J503" s="10" t="str">
        <x:v>GENERATION_ACCEPTED</x:v>
      </x:c>
      <x:c r="K503" s="10" t="str">
        <x:v>1563270f9875a01c913a92f37125efb06b6cb50fd26fde3f52cb09629605653c</x:v>
      </x:c>
      <x:c r="L503" s="10" t="str">
        <x:v>full_repair_v2</x:v>
      </x:c>
      <x:c r="M503" s="10" t="n">
        <x:v>0</x:v>
      </x:c>
      <x:c r="N503" s="10" t="n">
        <x:v>0</x:v>
      </x:c>
      <x:c r="O503" s="10" t="n">
        <x:v>1</x:v>
      </x:c>
      <x:c r="P503" s="9" t="str">
        <x:f>'CaseReview'!U503</x:f>
        <x:v>PASS</x:v>
      </x:c>
      <x:c r="Q503" s="9" t="n">
        <x:f>IF(AND(T503=1,G503=P503),1,0)</x:f>
        <x:v>0</x:v>
      </x:c>
      <x:c r="R503" s="9" t="n">
        <x:f>IF(AND(T503=1,G503="PASS",P503="FAIL"),1,0)</x:f>
        <x:v>0</x:v>
      </x:c>
      <x:c r="S503" s="9" t="n">
        <x:f>IF(AND(T503=1,G503="FAIL",P503="PASS"),1,0)</x:f>
        <x:v>1</x:v>
      </x:c>
      <x:c r="T503" s="9" t="n">
        <x:v>1</x:v>
      </x:c>
      <x:c r="U503" s="9" t="n">
        <x:v>6</x:v>
      </x:c>
      <x:c r="V503" s="9" t="str">
        <x:v>MVP/SHACL_GENERATION_PIPELINE/experiments/FULL_REPAIR_V2/RUN_01/runs/RUN-I2-067-20260915T102038333836Z/final/final_shape.ttl</x:v>
      </x:c>
    </x:row>
    <x:row r="504" ht="22" customHeight="1">
      <x:c r="A504" s="10" t="str">
        <x:v>V2_FALLBACK25</x:v>
      </x:c>
      <x:c r="B504" s="10" t="str">
        <x:v>I2-067</x:v>
      </x:c>
      <x:c r="C504" s="10" t="str">
        <x:v>I2-067-G-P02</x:v>
      </x:c>
      <x:c r="D504" s="10" t="str">
        <x:v>RUN_01</x:v>
      </x:c>
      <x:c r="E504" s="10" t="str">
        <x:v>ORIGINAL_LEDGER</x:v>
      </x:c>
      <x:c r="F504" s="10" t="str">
        <x:v>PASS</x:v>
      </x:c>
      <x:c r="G504" s="10" t="str">
        <x:v>FAIL</x:v>
      </x:c>
      <x:c r="H504" s="10" t="str">
        <x:v>EXECUTED</x:v>
      </x:c>
      <x:c r="I504" s="10" t="str">
        <x:v>PARSED</x:v>
      </x:c>
      <x:c r="J504" s="10" t="str">
        <x:v>GENERATION_ACCEPTED</x:v>
      </x:c>
      <x:c r="K504" s="10" t="str">
        <x:v>1563270f9875a01c913a92f37125efb06b6cb50fd26fde3f52cb09629605653c</x:v>
      </x:c>
      <x:c r="L504" s="10" t="str">
        <x:v>full_repair_v2</x:v>
      </x:c>
      <x:c r="M504" s="10" t="n">
        <x:v>0</x:v>
      </x:c>
      <x:c r="N504" s="10" t="n">
        <x:v>0</x:v>
      </x:c>
      <x:c r="O504" s="10" t="n">
        <x:v>1</x:v>
      </x:c>
      <x:c r="P504" s="9" t="str">
        <x:f>'CaseReview'!U504</x:f>
        <x:v>PASS</x:v>
      </x:c>
      <x:c r="Q504" s="9" t="n">
        <x:f>IF(AND(T504=1,G504=P504),1,0)</x:f>
        <x:v>0</x:v>
      </x:c>
      <x:c r="R504" s="9" t="n">
        <x:f>IF(AND(T504=1,G504="PASS",P504="FAIL"),1,0)</x:f>
        <x:v>0</x:v>
      </x:c>
      <x:c r="S504" s="9" t="n">
        <x:f>IF(AND(T504=1,G504="FAIL",P504="PASS"),1,0)</x:f>
        <x:v>1</x:v>
      </x:c>
      <x:c r="T504" s="9" t="n">
        <x:v>1</x:v>
      </x:c>
      <x:c r="U504" s="9" t="n">
        <x:v>6</x:v>
      </x:c>
      <x:c r="V504" s="9" t="str">
        <x:v>MVP/SHACL_GENERATION_PIPELINE/experiments/FULL_REPAIR_V2/RUN_01/runs/RUN-I2-067-20260915T102038333836Z/final/final_shape.ttl</x:v>
      </x:c>
    </x:row>
    <x:row r="505" ht="22" customHeight="1">
      <x:c r="A505" s="10" t="str">
        <x:v>V2_FALLBACK25</x:v>
      </x:c>
      <x:c r="B505" s="10" t="str">
        <x:v>I2-067</x:v>
      </x:c>
      <x:c r="C505" s="10" t="str">
        <x:v>I2-067-G-P03</x:v>
      </x:c>
      <x:c r="D505" s="10" t="str">
        <x:v>RUN_01</x:v>
      </x:c>
      <x:c r="E505" s="10" t="str">
        <x:v>ORIGINAL_LEDGER</x:v>
      </x:c>
      <x:c r="F505" s="10" t="str">
        <x:v>PASS</x:v>
      </x:c>
      <x:c r="G505" s="10" t="str">
        <x:v>FAIL</x:v>
      </x:c>
      <x:c r="H505" s="10" t="str">
        <x:v>EXECUTED</x:v>
      </x:c>
      <x:c r="I505" s="10" t="str">
        <x:v>PARSED</x:v>
      </x:c>
      <x:c r="J505" s="10" t="str">
        <x:v>GENERATION_ACCEPTED</x:v>
      </x:c>
      <x:c r="K505" s="10" t="str">
        <x:v>1563270f9875a01c913a92f37125efb06b6cb50fd26fde3f52cb09629605653c</x:v>
      </x:c>
      <x:c r="L505" s="10" t="str">
        <x:v>full_repair_v2</x:v>
      </x:c>
      <x:c r="M505" s="10" t="n">
        <x:v>0</x:v>
      </x:c>
      <x:c r="N505" s="10" t="n">
        <x:v>0</x:v>
      </x:c>
      <x:c r="O505" s="10" t="n">
        <x:v>1</x:v>
      </x:c>
      <x:c r="P505" s="9" t="str">
        <x:f>'CaseReview'!U505</x:f>
        <x:v>PASS</x:v>
      </x:c>
      <x:c r="Q505" s="9" t="n">
        <x:f>IF(AND(T505=1,G505=P505),1,0)</x:f>
        <x:v>0</x:v>
      </x:c>
      <x:c r="R505" s="9" t="n">
        <x:f>IF(AND(T505=1,G505="PASS",P505="FAIL"),1,0)</x:f>
        <x:v>0</x:v>
      </x:c>
      <x:c r="S505" s="9" t="n">
        <x:f>IF(AND(T505=1,G505="FAIL",P505="PASS"),1,0)</x:f>
        <x:v>1</x:v>
      </x:c>
      <x:c r="T505" s="9" t="n">
        <x:v>1</x:v>
      </x:c>
      <x:c r="U505" s="9" t="n">
        <x:v>6</x:v>
      </x:c>
      <x:c r="V505" s="9" t="str">
        <x:v>MVP/SHACL_GENERATION_PIPELINE/experiments/FULL_REPAIR_V2/RUN_01/runs/RUN-I2-067-20260915T102038333836Z/final/final_shape.ttl</x:v>
      </x:c>
    </x:row>
    <x:row r="506" ht="22" customHeight="1">
      <x:c r="A506" s="10" t="str">
        <x:v>V2_FALLBACK25</x:v>
      </x:c>
      <x:c r="B506" s="10" t="str">
        <x:v>IMO-001</x:v>
      </x:c>
      <x:c r="C506" s="10" t="str">
        <x:v>IMO-001-F01</x:v>
      </x:c>
      <x:c r="D506" s="10" t="str">
        <x:v>RUN_01</x:v>
      </x:c>
      <x:c r="E506" s="10" t="str">
        <x:v>ORIGINAL_LEDGER</x:v>
      </x:c>
      <x:c r="F506" s="10" t="str">
        <x:v>FAIL</x:v>
      </x:c>
      <x:c r="G506" s="10" t="str">
        <x:v>FAIL</x:v>
      </x:c>
      <x:c r="H506" s="10" t="str">
        <x:v>EXECUTED</x:v>
      </x:c>
      <x:c r="I506" s="10" t="str">
        <x:v>PARSED</x:v>
      </x:c>
      <x:c r="J506" s="10" t="str">
        <x:v>GENERATION_ACCEPTED</x:v>
      </x:c>
      <x:c r="K506" s="10" t="str">
        <x:v>d5b707fd6b2c4edaf9bd92dfb376886494af84358b30cb897b806792eb2d4a67</x:v>
      </x:c>
      <x:c r="L506" s="10" t="str">
        <x:v>full_repair_v2</x:v>
      </x:c>
      <x:c r="M506" s="10" t="n">
        <x:v>1</x:v>
      </x:c>
      <x:c r="N506" s="10" t="n">
        <x:v>0</x:v>
      </x:c>
      <x:c r="O506" s="10" t="n">
        <x:v>0</x:v>
      </x:c>
      <x:c r="P506" s="9" t="str">
        <x:f>'CaseReview'!U506</x:f>
        <x:v>FAIL</x:v>
      </x:c>
      <x:c r="Q506" s="9" t="n">
        <x:f>IF(AND(T506=1,G506=P506),1,0)</x:f>
        <x:v>1</x:v>
      </x:c>
      <x:c r="R506" s="9" t="n">
        <x:f>IF(AND(T506=1,G506="PASS",P506="FAIL"),1,0)</x:f>
        <x:v>0</x:v>
      </x:c>
      <x:c r="S506" s="9" t="n">
        <x:f>IF(AND(T506=1,G506="FAIL",P506="PASS"),1,0)</x:f>
        <x:v>0</x:v>
      </x:c>
      <x:c r="T506" s="9" t="n">
        <x:v>1</x:v>
      </x:c>
      <x:c r="U506" s="9" t="n">
        <x:v>5</x:v>
      </x:c>
      <x:c r="V506" s="9" t="str">
        <x:v>MVP/SHACL_GENERATION_PIPELINE/experiments/FULL_REPAIR_V2/RUN_01/runs/RUN-IMO-001-20260915T102100288077Z/final/final_shape.ttl</x:v>
      </x:c>
    </x:row>
    <x:row r="507" ht="22" customHeight="1">
      <x:c r="A507" s="10" t="str">
        <x:v>V2_FALLBACK25</x:v>
      </x:c>
      <x:c r="B507" s="10" t="str">
        <x:v>IMO-001</x:v>
      </x:c>
      <x:c r="C507" s="10" t="str">
        <x:v>IMO-001-F02</x:v>
      </x:c>
      <x:c r="D507" s="10" t="str">
        <x:v>RUN_01</x:v>
      </x:c>
      <x:c r="E507" s="10" t="str">
        <x:v>ORIGINAL_LEDGER</x:v>
      </x:c>
      <x:c r="F507" s="10" t="str">
        <x:v>FAIL</x:v>
      </x:c>
      <x:c r="G507" s="10" t="str">
        <x:v>FAIL</x:v>
      </x:c>
      <x:c r="H507" s="10" t="str">
        <x:v>EXECUTED</x:v>
      </x:c>
      <x:c r="I507" s="10" t="str">
        <x:v>PARSED</x:v>
      </x:c>
      <x:c r="J507" s="10" t="str">
        <x:v>GENERATION_ACCEPTED</x:v>
      </x:c>
      <x:c r="K507" s="10" t="str">
        <x:v>d5b707fd6b2c4edaf9bd92dfb376886494af84358b30cb897b806792eb2d4a67</x:v>
      </x:c>
      <x:c r="L507" s="10" t="str">
        <x:v>full_repair_v2</x:v>
      </x:c>
      <x:c r="M507" s="10" t="n">
        <x:v>1</x:v>
      </x:c>
      <x:c r="N507" s="10" t="n">
        <x:v>0</x:v>
      </x:c>
      <x:c r="O507" s="10" t="n">
        <x:v>0</x:v>
      </x:c>
      <x:c r="P507" s="9" t="str">
        <x:f>'CaseReview'!U507</x:f>
        <x:v>FAIL</x:v>
      </x:c>
      <x:c r="Q507" s="9" t="n">
        <x:f>IF(AND(T507=1,G507=P507),1,0)</x:f>
        <x:v>1</x:v>
      </x:c>
      <x:c r="R507" s="9" t="n">
        <x:f>IF(AND(T507=1,G507="PASS",P507="FAIL"),1,0)</x:f>
        <x:v>0</x:v>
      </x:c>
      <x:c r="S507" s="9" t="n">
        <x:f>IF(AND(T507=1,G507="FAIL",P507="PASS"),1,0)</x:f>
        <x:v>0</x:v>
      </x:c>
      <x:c r="T507" s="9" t="n">
        <x:v>1</x:v>
      </x:c>
      <x:c r="U507" s="9" t="n">
        <x:v>5</x:v>
      </x:c>
      <x:c r="V507" s="9" t="str">
        <x:v>MVP/SHACL_GENERATION_PIPELINE/experiments/FULL_REPAIR_V2/RUN_01/runs/RUN-IMO-001-20260915T102100288077Z/final/final_shape.ttl</x:v>
      </x:c>
    </x:row>
    <x:row r="508" ht="22" customHeight="1">
      <x:c r="A508" s="10" t="str">
        <x:v>V2_FALLBACK25</x:v>
      </x:c>
      <x:c r="B508" s="10" t="str">
        <x:v>IMO-001</x:v>
      </x:c>
      <x:c r="C508" s="10" t="str">
        <x:v>IMO-001-F03</x:v>
      </x:c>
      <x:c r="D508" s="10" t="str">
        <x:v>RUN_01</x:v>
      </x:c>
      <x:c r="E508" s="10" t="str">
        <x:v>ORIGINAL_LEDGER</x:v>
      </x:c>
      <x:c r="F508" s="10" t="str">
        <x:v>FAIL</x:v>
      </x:c>
      <x:c r="G508" s="10" t="str">
        <x:v>FAIL</x:v>
      </x:c>
      <x:c r="H508" s="10" t="str">
        <x:v>EXECUTED</x:v>
      </x:c>
      <x:c r="I508" s="10" t="str">
        <x:v>PARSED</x:v>
      </x:c>
      <x:c r="J508" s="10" t="str">
        <x:v>GENERATION_ACCEPTED</x:v>
      </x:c>
      <x:c r="K508" s="10" t="str">
        <x:v>d5b707fd6b2c4edaf9bd92dfb376886494af84358b30cb897b806792eb2d4a67</x:v>
      </x:c>
      <x:c r="L508" s="10" t="str">
        <x:v>full_repair_v2</x:v>
      </x:c>
      <x:c r="M508" s="10" t="n">
        <x:v>1</x:v>
      </x:c>
      <x:c r="N508" s="10" t="n">
        <x:v>0</x:v>
      </x:c>
      <x:c r="O508" s="10" t="n">
        <x:v>0</x:v>
      </x:c>
      <x:c r="P508" s="9" t="str">
        <x:f>'CaseReview'!U508</x:f>
        <x:v>FAIL</x:v>
      </x:c>
      <x:c r="Q508" s="9" t="n">
        <x:f>IF(AND(T508=1,G508=P508),1,0)</x:f>
        <x:v>1</x:v>
      </x:c>
      <x:c r="R508" s="9" t="n">
        <x:f>IF(AND(T508=1,G508="PASS",P508="FAIL"),1,0)</x:f>
        <x:v>0</x:v>
      </x:c>
      <x:c r="S508" s="9" t="n">
        <x:f>IF(AND(T508=1,G508="FAIL",P508="PASS"),1,0)</x:f>
        <x:v>0</x:v>
      </x:c>
      <x:c r="T508" s="9" t="n">
        <x:v>1</x:v>
      </x:c>
      <x:c r="U508" s="9" t="n">
        <x:v>5</x:v>
      </x:c>
      <x:c r="V508" s="9" t="str">
        <x:v>MVP/SHACL_GENERATION_PIPELINE/experiments/FULL_REPAIR_V2/RUN_01/runs/RUN-IMO-001-20260915T102100288077Z/final/final_shape.ttl</x:v>
      </x:c>
    </x:row>
    <x:row r="509" ht="22" customHeight="1">
      <x:c r="A509" s="10" t="str">
        <x:v>V2_FALLBACK25</x:v>
      </x:c>
      <x:c r="B509" s="10" t="str">
        <x:v>IMO-001</x:v>
      </x:c>
      <x:c r="C509" s="10" t="str">
        <x:v>IMO-001-P01</x:v>
      </x:c>
      <x:c r="D509" s="10" t="str">
        <x:v>RUN_01</x:v>
      </x:c>
      <x:c r="E509" s="10" t="str">
        <x:v>ORIGINAL_LEDGER</x:v>
      </x:c>
      <x:c r="F509" s="10" t="str">
        <x:v>PASS</x:v>
      </x:c>
      <x:c r="G509" s="10" t="str">
        <x:v>PASS</x:v>
      </x:c>
      <x:c r="H509" s="10" t="str">
        <x:v>EXECUTED</x:v>
      </x:c>
      <x:c r="I509" s="10" t="str">
        <x:v>PARSED</x:v>
      </x:c>
      <x:c r="J509" s="10" t="str">
        <x:v>GENERATION_ACCEPTED</x:v>
      </x:c>
      <x:c r="K509" s="10" t="str">
        <x:v>d5b707fd6b2c4edaf9bd92dfb376886494af84358b30cb897b806792eb2d4a67</x:v>
      </x:c>
      <x:c r="L509" s="10" t="str">
        <x:v>full_repair_v2</x:v>
      </x:c>
      <x:c r="M509" s="10" t="n">
        <x:v>1</x:v>
      </x:c>
      <x:c r="N509" s="10" t="n">
        <x:v>0</x:v>
      </x:c>
      <x:c r="O509" s="10" t="n">
        <x:v>0</x:v>
      </x:c>
      <x:c r="P509" s="9" t="str">
        <x:f>'CaseReview'!U509</x:f>
        <x:v>PASS</x:v>
      </x:c>
      <x:c r="Q509" s="9" t="n">
        <x:f>IF(AND(T509=1,G509=P509),1,0)</x:f>
        <x:v>1</x:v>
      </x:c>
      <x:c r="R509" s="9" t="n">
        <x:f>IF(AND(T509=1,G509="PASS",P509="FAIL"),1,0)</x:f>
        <x:v>0</x:v>
      </x:c>
      <x:c r="S509" s="9" t="n">
        <x:f>IF(AND(T509=1,G509="FAIL",P509="PASS"),1,0)</x:f>
        <x:v>0</x:v>
      </x:c>
      <x:c r="T509" s="9" t="n">
        <x:v>1</x:v>
      </x:c>
      <x:c r="U509" s="9" t="n">
        <x:v>5</x:v>
      </x:c>
      <x:c r="V509" s="9" t="str">
        <x:v>MVP/SHACL_GENERATION_PIPELINE/experiments/FULL_REPAIR_V2/RUN_01/runs/RUN-IMO-001-20260915T102100288077Z/final/final_shape.ttl</x:v>
      </x:c>
    </x:row>
    <x:row r="510" ht="22" customHeight="1">
      <x:c r="A510" s="10" t="str">
        <x:v>V2_FALLBACK25</x:v>
      </x:c>
      <x:c r="B510" s="10" t="str">
        <x:v>IMO-001</x:v>
      </x:c>
      <x:c r="C510" s="10" t="str">
        <x:v>IMO-001-P02</x:v>
      </x:c>
      <x:c r="D510" s="10" t="str">
        <x:v>RUN_01</x:v>
      </x:c>
      <x:c r="E510" s="10" t="str">
        <x:v>ORIGINAL_LEDGER</x:v>
      </x:c>
      <x:c r="F510" s="10" t="str">
        <x:v>PASS</x:v>
      </x:c>
      <x:c r="G510" s="10" t="str">
        <x:v>PASS</x:v>
      </x:c>
      <x:c r="H510" s="10" t="str">
        <x:v>EXECUTED</x:v>
      </x:c>
      <x:c r="I510" s="10" t="str">
        <x:v>PARSED</x:v>
      </x:c>
      <x:c r="J510" s="10" t="str">
        <x:v>GENERATION_ACCEPTED</x:v>
      </x:c>
      <x:c r="K510" s="10" t="str">
        <x:v>d5b707fd6b2c4edaf9bd92dfb376886494af84358b30cb897b806792eb2d4a67</x:v>
      </x:c>
      <x:c r="L510" s="10" t="str">
        <x:v>full_repair_v2</x:v>
      </x:c>
      <x:c r="M510" s="10" t="n">
        <x:v>1</x:v>
      </x:c>
      <x:c r="N510" s="10" t="n">
        <x:v>0</x:v>
      </x:c>
      <x:c r="O510" s="10" t="n">
        <x:v>0</x:v>
      </x:c>
      <x:c r="P510" s="9" t="str">
        <x:f>'CaseReview'!U510</x:f>
        <x:v>PASS</x:v>
      </x:c>
      <x:c r="Q510" s="9" t="n">
        <x:f>IF(AND(T510=1,G510=P510),1,0)</x:f>
        <x:v>1</x:v>
      </x:c>
      <x:c r="R510" s="9" t="n">
        <x:f>IF(AND(T510=1,G510="PASS",P510="FAIL"),1,0)</x:f>
        <x:v>0</x:v>
      </x:c>
      <x:c r="S510" s="9" t="n">
        <x:f>IF(AND(T510=1,G510="FAIL",P510="PASS"),1,0)</x:f>
        <x:v>0</x:v>
      </x:c>
      <x:c r="T510" s="9" t="n">
        <x:v>1</x:v>
      </x:c>
      <x:c r="U510" s="9" t="n">
        <x:v>5</x:v>
      </x:c>
      <x:c r="V510" s="9" t="str">
        <x:v>MVP/SHACL_GENERATION_PIPELINE/experiments/FULL_REPAIR_V2/RUN_01/runs/RUN-IMO-001-20260915T102100288077Z/final/final_shape.ttl</x:v>
      </x:c>
    </x:row>
    <x:row r="511" ht="22" customHeight="1">
      <x:c r="A511" s="10" t="str">
        <x:v>V2_FALLBACK25</x:v>
      </x:c>
      <x:c r="B511" s="10" t="str">
        <x:v>IMO-002</x:v>
      </x:c>
      <x:c r="C511" s="10" t="str">
        <x:v>IMO-002-F01</x:v>
      </x:c>
      <x:c r="D511" s="10" t="str">
        <x:v>RUN_01</x:v>
      </x:c>
      <x:c r="E511" s="10" t="str">
        <x:v>ORIGINAL_LEDGER</x:v>
      </x:c>
      <x:c r="F511" s="10" t="str">
        <x:v>FAIL</x:v>
      </x:c>
      <x:c r="G511" s="10" t="str">
        <x:v>FAIL</x:v>
      </x:c>
      <x:c r="H511" s="10" t="str">
        <x:v>EXECUTED</x:v>
      </x:c>
      <x:c r="I511" s="10" t="str">
        <x:v>PARSED</x:v>
      </x:c>
      <x:c r="J511" s="10" t="str">
        <x:v>GENERATION_ACCEPTED</x:v>
      </x:c>
      <x:c r="K511" s="10" t="str">
        <x:v>8b23855f1bdcf4149d51c76b07b22d9777d55d792741db1f8da4876fadbe99b7</x:v>
      </x:c>
      <x:c r="L511" s="10" t="str">
        <x:v>full_repair_v2</x:v>
      </x:c>
      <x:c r="M511" s="10" t="n">
        <x:v>1</x:v>
      </x:c>
      <x:c r="N511" s="10" t="n">
        <x:v>0</x:v>
      </x:c>
      <x:c r="O511" s="10" t="n">
        <x:v>0</x:v>
      </x:c>
      <x:c r="P511" s="9" t="str">
        <x:f>'CaseReview'!U511</x:f>
        <x:v>FAIL</x:v>
      </x:c>
      <x:c r="Q511" s="9" t="n">
        <x:f>IF(AND(T511=1,G511=P511),1,0)</x:f>
        <x:v>1</x:v>
      </x:c>
      <x:c r="R511" s="9" t="n">
        <x:f>IF(AND(T511=1,G511="PASS",P511="FAIL"),1,0)</x:f>
        <x:v>0</x:v>
      </x:c>
      <x:c r="S511" s="9" t="n">
        <x:f>IF(AND(T511=1,G511="FAIL",P511="PASS"),1,0)</x:f>
        <x:v>0</x:v>
      </x:c>
      <x:c r="T511" s="9" t="n">
        <x:v>1</x:v>
      </x:c>
      <x:c r="U511" s="9" t="n">
        <x:v>5</x:v>
      </x:c>
      <x:c r="V511" s="9" t="str">
        <x:v>MVP/SHACL_GENERATION_PIPELINE/experiments/FULL_REPAIR_V2/RUN_01/runs/RUN-IMO-002-20260915T102126504444Z/final/final_shape.ttl</x:v>
      </x:c>
    </x:row>
    <x:row r="512" ht="22" customHeight="1">
      <x:c r="A512" s="10" t="str">
        <x:v>V2_FALLBACK25</x:v>
      </x:c>
      <x:c r="B512" s="10" t="str">
        <x:v>IMO-002</x:v>
      </x:c>
      <x:c r="C512" s="10" t="str">
        <x:v>IMO-002-F02</x:v>
      </x:c>
      <x:c r="D512" s="10" t="str">
        <x:v>RUN_01</x:v>
      </x:c>
      <x:c r="E512" s="10" t="str">
        <x:v>ORIGINAL_LEDGER</x:v>
      </x:c>
      <x:c r="F512" s="10" t="str">
        <x:v>FAIL</x:v>
      </x:c>
      <x:c r="G512" s="10" t="str">
        <x:v>FAIL</x:v>
      </x:c>
      <x:c r="H512" s="10" t="str">
        <x:v>EXECUTED</x:v>
      </x:c>
      <x:c r="I512" s="10" t="str">
        <x:v>PARSED</x:v>
      </x:c>
      <x:c r="J512" s="10" t="str">
        <x:v>GENERATION_ACCEPTED</x:v>
      </x:c>
      <x:c r="K512" s="10" t="str">
        <x:v>8b23855f1bdcf4149d51c76b07b22d9777d55d792741db1f8da4876fadbe99b7</x:v>
      </x:c>
      <x:c r="L512" s="10" t="str">
        <x:v>full_repair_v2</x:v>
      </x:c>
      <x:c r="M512" s="10" t="n">
        <x:v>1</x:v>
      </x:c>
      <x:c r="N512" s="10" t="n">
        <x:v>0</x:v>
      </x:c>
      <x:c r="O512" s="10" t="n">
        <x:v>0</x:v>
      </x:c>
      <x:c r="P512" s="9" t="str">
        <x:f>'CaseReview'!U512</x:f>
        <x:v>FAIL</x:v>
      </x:c>
      <x:c r="Q512" s="9" t="n">
        <x:f>IF(AND(T512=1,G512=P512),1,0)</x:f>
        <x:v>1</x:v>
      </x:c>
      <x:c r="R512" s="9" t="n">
        <x:f>IF(AND(T512=1,G512="PASS",P512="FAIL"),1,0)</x:f>
        <x:v>0</x:v>
      </x:c>
      <x:c r="S512" s="9" t="n">
        <x:f>IF(AND(T512=1,G512="FAIL",P512="PASS"),1,0)</x:f>
        <x:v>0</x:v>
      </x:c>
      <x:c r="T512" s="9" t="n">
        <x:v>1</x:v>
      </x:c>
      <x:c r="U512" s="9" t="n">
        <x:v>5</x:v>
      </x:c>
      <x:c r="V512" s="9" t="str">
        <x:v>MVP/SHACL_GENERATION_PIPELINE/experiments/FULL_REPAIR_V2/RUN_01/runs/RUN-IMO-002-20260915T102126504444Z/final/final_shape.ttl</x:v>
      </x:c>
    </x:row>
    <x:row r="513" ht="22" customHeight="1">
      <x:c r="A513" s="10" t="str">
        <x:v>V2_FALLBACK25</x:v>
      </x:c>
      <x:c r="B513" s="10" t="str">
        <x:v>IMO-002</x:v>
      </x:c>
      <x:c r="C513" s="10" t="str">
        <x:v>IMO-002-P01</x:v>
      </x:c>
      <x:c r="D513" s="10" t="str">
        <x:v>RUN_01</x:v>
      </x:c>
      <x:c r="E513" s="10" t="str">
        <x:v>ORIGINAL_LEDGER</x:v>
      </x:c>
      <x:c r="F513" s="10" t="str">
        <x:v>PASS</x:v>
      </x:c>
      <x:c r="G513" s="10" t="str">
        <x:v>PASS</x:v>
      </x:c>
      <x:c r="H513" s="10" t="str">
        <x:v>EXECUTED</x:v>
      </x:c>
      <x:c r="I513" s="10" t="str">
        <x:v>PARSED</x:v>
      </x:c>
      <x:c r="J513" s="10" t="str">
        <x:v>GENERATION_ACCEPTED</x:v>
      </x:c>
      <x:c r="K513" s="10" t="str">
        <x:v>8b23855f1bdcf4149d51c76b07b22d9777d55d792741db1f8da4876fadbe99b7</x:v>
      </x:c>
      <x:c r="L513" s="10" t="str">
        <x:v>full_repair_v2</x:v>
      </x:c>
      <x:c r="M513" s="10" t="n">
        <x:v>1</x:v>
      </x:c>
      <x:c r="N513" s="10" t="n">
        <x:v>0</x:v>
      </x:c>
      <x:c r="O513" s="10" t="n">
        <x:v>0</x:v>
      </x:c>
      <x:c r="P513" s="9" t="str">
        <x:f>'CaseReview'!U513</x:f>
        <x:v>PASS</x:v>
      </x:c>
      <x:c r="Q513" s="9" t="n">
        <x:f>IF(AND(T513=1,G513=P513),1,0)</x:f>
        <x:v>1</x:v>
      </x:c>
      <x:c r="R513" s="9" t="n">
        <x:f>IF(AND(T513=1,G513="PASS",P513="FAIL"),1,0)</x:f>
        <x:v>0</x:v>
      </x:c>
      <x:c r="S513" s="9" t="n">
        <x:f>IF(AND(T513=1,G513="FAIL",P513="PASS"),1,0)</x:f>
        <x:v>0</x:v>
      </x:c>
      <x:c r="T513" s="9" t="n">
        <x:v>1</x:v>
      </x:c>
      <x:c r="U513" s="9" t="n">
        <x:v>5</x:v>
      </x:c>
      <x:c r="V513" s="9" t="str">
        <x:v>MVP/SHACL_GENERATION_PIPELINE/experiments/FULL_REPAIR_V2/RUN_01/runs/RUN-IMO-002-20260915T102126504444Z/final/final_shape.ttl</x:v>
      </x:c>
    </x:row>
    <x:row r="514" ht="22" customHeight="1">
      <x:c r="A514" s="10" t="str">
        <x:v>V2_FALLBACK25</x:v>
      </x:c>
      <x:c r="B514" s="10" t="str">
        <x:v>IMO-002</x:v>
      </x:c>
      <x:c r="C514" s="10" t="str">
        <x:v>IMO-002-P02</x:v>
      </x:c>
      <x:c r="D514" s="10" t="str">
        <x:v>RUN_01</x:v>
      </x:c>
      <x:c r="E514" s="10" t="str">
        <x:v>ORIGINAL_LEDGER</x:v>
      </x:c>
      <x:c r="F514" s="10" t="str">
        <x:v>PASS</x:v>
      </x:c>
      <x:c r="G514" s="10" t="str">
        <x:v>PASS</x:v>
      </x:c>
      <x:c r="H514" s="10" t="str">
        <x:v>EXECUTED</x:v>
      </x:c>
      <x:c r="I514" s="10" t="str">
        <x:v>PARSED</x:v>
      </x:c>
      <x:c r="J514" s="10" t="str">
        <x:v>GENERATION_ACCEPTED</x:v>
      </x:c>
      <x:c r="K514" s="10" t="str">
        <x:v>8b23855f1bdcf4149d51c76b07b22d9777d55d792741db1f8da4876fadbe99b7</x:v>
      </x:c>
      <x:c r="L514" s="10" t="str">
        <x:v>full_repair_v2</x:v>
      </x:c>
      <x:c r="M514" s="10" t="n">
        <x:v>1</x:v>
      </x:c>
      <x:c r="N514" s="10" t="n">
        <x:v>0</x:v>
      </x:c>
      <x:c r="O514" s="10" t="n">
        <x:v>0</x:v>
      </x:c>
      <x:c r="P514" s="9" t="str">
        <x:f>'CaseReview'!U514</x:f>
        <x:v>PASS</x:v>
      </x:c>
      <x:c r="Q514" s="9" t="n">
        <x:f>IF(AND(T514=1,G514=P514),1,0)</x:f>
        <x:v>1</x:v>
      </x:c>
      <x:c r="R514" s="9" t="n">
        <x:f>IF(AND(T514=1,G514="PASS",P514="FAIL"),1,0)</x:f>
        <x:v>0</x:v>
      </x:c>
      <x:c r="S514" s="9" t="n">
        <x:f>IF(AND(T514=1,G514="FAIL",P514="PASS"),1,0)</x:f>
        <x:v>0</x:v>
      </x:c>
      <x:c r="T514" s="9" t="n">
        <x:v>1</x:v>
      </x:c>
      <x:c r="U514" s="9" t="n">
        <x:v>5</x:v>
      </x:c>
      <x:c r="V514" s="9" t="str">
        <x:v>MVP/SHACL_GENERATION_PIPELINE/experiments/FULL_REPAIR_V2/RUN_01/runs/RUN-IMO-002-20260915T102126504444Z/final/final_shape.ttl</x:v>
      </x:c>
    </x:row>
    <x:row r="515" ht="22" customHeight="1">
      <x:c r="A515" s="10" t="str">
        <x:v>V2_FALLBACK25</x:v>
      </x:c>
      <x:c r="B515" s="10" t="str">
        <x:v>IMO-002</x:v>
      </x:c>
      <x:c r="C515" s="10" t="str">
        <x:v>IMO-002-P03</x:v>
      </x:c>
      <x:c r="D515" s="10" t="str">
        <x:v>RUN_01</x:v>
      </x:c>
      <x:c r="E515" s="10" t="str">
        <x:v>ORIGINAL_LEDGER</x:v>
      </x:c>
      <x:c r="F515" s="10" t="str">
        <x:v>PASS</x:v>
      </x:c>
      <x:c r="G515" s="10" t="str">
        <x:v>PASS</x:v>
      </x:c>
      <x:c r="H515" s="10" t="str">
        <x:v>EXECUTED</x:v>
      </x:c>
      <x:c r="I515" s="10" t="str">
        <x:v>PARSED</x:v>
      </x:c>
      <x:c r="J515" s="10" t="str">
        <x:v>GENERATION_ACCEPTED</x:v>
      </x:c>
      <x:c r="K515" s="10" t="str">
        <x:v>8b23855f1bdcf4149d51c76b07b22d9777d55d792741db1f8da4876fadbe99b7</x:v>
      </x:c>
      <x:c r="L515" s="10" t="str">
        <x:v>full_repair_v2</x:v>
      </x:c>
      <x:c r="M515" s="10" t="n">
        <x:v>1</x:v>
      </x:c>
      <x:c r="N515" s="10" t="n">
        <x:v>0</x:v>
      </x:c>
      <x:c r="O515" s="10" t="n">
        <x:v>0</x:v>
      </x:c>
      <x:c r="P515" s="9" t="str">
        <x:f>'CaseReview'!U515</x:f>
        <x:v>PASS</x:v>
      </x:c>
      <x:c r="Q515" s="9" t="n">
        <x:f>IF(AND(T515=1,G515=P515),1,0)</x:f>
        <x:v>1</x:v>
      </x:c>
      <x:c r="R515" s="9" t="n">
        <x:f>IF(AND(T515=1,G515="PASS",P515="FAIL"),1,0)</x:f>
        <x:v>0</x:v>
      </x:c>
      <x:c r="S515" s="9" t="n">
        <x:f>IF(AND(T515=1,G515="FAIL",P515="PASS"),1,0)</x:f>
        <x:v>0</x:v>
      </x:c>
      <x:c r="T515" s="9" t="n">
        <x:v>1</x:v>
      </x:c>
      <x:c r="U515" s="9" t="n">
        <x:v>5</x:v>
      </x:c>
      <x:c r="V515" s="9" t="str">
        <x:v>MVP/SHACL_GENERATION_PIPELINE/experiments/FULL_REPAIR_V2/RUN_01/runs/RUN-IMO-002-20260915T102126504444Z/final/final_shape.ttl</x:v>
      </x:c>
    </x:row>
    <x:row r="516" ht="22" customHeight="1">
      <x:c r="A516" s="10" t="str">
        <x:v>V2_FALLBACK25</x:v>
      </x:c>
      <x:c r="B516" s="10" t="str">
        <x:v>IMO-003</x:v>
      </x:c>
      <x:c r="C516" s="10" t="str">
        <x:v>IMO-003-F01</x:v>
      </x:c>
      <x:c r="D516" s="10" t="str">
        <x:v>RUN_01</x:v>
      </x:c>
      <x:c r="E516" s="10" t="str">
        <x:v>ORIGINAL_LEDGER</x:v>
      </x:c>
      <x:c r="F516" s="10" t="str">
        <x:v>FAIL</x:v>
      </x:c>
      <x:c r="G516" s="10" t="str">
        <x:v>FAIL</x:v>
      </x:c>
      <x:c r="H516" s="10" t="str">
        <x:v>EXECUTED</x:v>
      </x:c>
      <x:c r="I516" s="10" t="str">
        <x:v>PARSED</x:v>
      </x:c>
      <x:c r="J516" s="10" t="str">
        <x:v>GENERATION_ACCEPTED</x:v>
      </x:c>
      <x:c r="K516" s="10" t="str">
        <x:v>3d5c06e806e55f80653a2158acbb8ff22b184d9ac00d00643af43f3a5e9cbbcf</x:v>
      </x:c>
      <x:c r="L516" s="10" t="str">
        <x:v>full_repair_v2</x:v>
      </x:c>
      <x:c r="M516" s="10" t="n">
        <x:v>1</x:v>
      </x:c>
      <x:c r="N516" s="10" t="n">
        <x:v>0</x:v>
      </x:c>
      <x:c r="O516" s="10" t="n">
        <x:v>0</x:v>
      </x:c>
      <x:c r="P516" s="9" t="str">
        <x:f>'CaseReview'!U516</x:f>
        <x:v>FAIL</x:v>
      </x:c>
      <x:c r="Q516" s="9" t="n">
        <x:f>IF(AND(T516=1,G516=P516),1,0)</x:f>
        <x:v>1</x:v>
      </x:c>
      <x:c r="R516" s="9" t="n">
        <x:f>IF(AND(T516=1,G516="PASS",P516="FAIL"),1,0)</x:f>
        <x:v>0</x:v>
      </x:c>
      <x:c r="S516" s="9" t="n">
        <x:f>IF(AND(T516=1,G516="FAIL",P516="PASS"),1,0)</x:f>
        <x:v>0</x:v>
      </x:c>
      <x:c r="T516" s="9" t="n">
        <x:v>1</x:v>
      </x:c>
      <x:c r="U516" s="9" t="n">
        <x:v>6</x:v>
      </x:c>
      <x:c r="V516" s="9" t="str">
        <x:v>MVP/SHACL_GENERATION_PIPELINE/experiments/FULL_REPAIR_V2/RUN_01/runs/RUN-IMO-003-20260915T102244555186Z/final/final_shape.ttl</x:v>
      </x:c>
    </x:row>
    <x:row r="517" ht="22" customHeight="1">
      <x:c r="A517" s="10" t="str">
        <x:v>V2_FALLBACK25</x:v>
      </x:c>
      <x:c r="B517" s="10" t="str">
        <x:v>IMO-003</x:v>
      </x:c>
      <x:c r="C517" s="10" t="str">
        <x:v>IMO-003-F02</x:v>
      </x:c>
      <x:c r="D517" s="10" t="str">
        <x:v>RUN_01</x:v>
      </x:c>
      <x:c r="E517" s="10" t="str">
        <x:v>ORIGINAL_LEDGER</x:v>
      </x:c>
      <x:c r="F517" s="10" t="str">
        <x:v>FAIL</x:v>
      </x:c>
      <x:c r="G517" s="10" t="str">
        <x:v>FAIL</x:v>
      </x:c>
      <x:c r="H517" s="10" t="str">
        <x:v>EXECUTED</x:v>
      </x:c>
      <x:c r="I517" s="10" t="str">
        <x:v>PARSED</x:v>
      </x:c>
      <x:c r="J517" s="10" t="str">
        <x:v>GENERATION_ACCEPTED</x:v>
      </x:c>
      <x:c r="K517" s="10" t="str">
        <x:v>3d5c06e806e55f80653a2158acbb8ff22b184d9ac00d00643af43f3a5e9cbbcf</x:v>
      </x:c>
      <x:c r="L517" s="10" t="str">
        <x:v>full_repair_v2</x:v>
      </x:c>
      <x:c r="M517" s="10" t="n">
        <x:v>1</x:v>
      </x:c>
      <x:c r="N517" s="10" t="n">
        <x:v>0</x:v>
      </x:c>
      <x:c r="O517" s="10" t="n">
        <x:v>0</x:v>
      </x:c>
      <x:c r="P517" s="9" t="str">
        <x:f>'CaseReview'!U517</x:f>
        <x:v>FAIL</x:v>
      </x:c>
      <x:c r="Q517" s="9" t="n">
        <x:f>IF(AND(T517=1,G517=P517),1,0)</x:f>
        <x:v>1</x:v>
      </x:c>
      <x:c r="R517" s="9" t="n">
        <x:f>IF(AND(T517=1,G517="PASS",P517="FAIL"),1,0)</x:f>
        <x:v>0</x:v>
      </x:c>
      <x:c r="S517" s="9" t="n">
        <x:f>IF(AND(T517=1,G517="FAIL",P517="PASS"),1,0)</x:f>
        <x:v>0</x:v>
      </x:c>
      <x:c r="T517" s="9" t="n">
        <x:v>1</x:v>
      </x:c>
      <x:c r="U517" s="9" t="n">
        <x:v>6</x:v>
      </x:c>
      <x:c r="V517" s="9" t="str">
        <x:v>MVP/SHACL_GENERATION_PIPELINE/experiments/FULL_REPAIR_V2/RUN_01/runs/RUN-IMO-003-20260915T102244555186Z/final/final_shape.ttl</x:v>
      </x:c>
    </x:row>
    <x:row r="518" ht="22" customHeight="1">
      <x:c r="A518" s="10" t="str">
        <x:v>V2_FALLBACK25</x:v>
      </x:c>
      <x:c r="B518" s="10" t="str">
        <x:v>IMO-003</x:v>
      </x:c>
      <x:c r="C518" s="10" t="str">
        <x:v>IMO-003-F03</x:v>
      </x:c>
      <x:c r="D518" s="10" t="str">
        <x:v>RUN_01</x:v>
      </x:c>
      <x:c r="E518" s="10" t="str">
        <x:v>ORIGINAL_LEDGER</x:v>
      </x:c>
      <x:c r="F518" s="10" t="str">
        <x:v>FAIL</x:v>
      </x:c>
      <x:c r="G518" s="10" t="str">
        <x:v>FAIL</x:v>
      </x:c>
      <x:c r="H518" s="10" t="str">
        <x:v>EXECUTED</x:v>
      </x:c>
      <x:c r="I518" s="10" t="str">
        <x:v>PARSED</x:v>
      </x:c>
      <x:c r="J518" s="10" t="str">
        <x:v>GENERATION_ACCEPTED</x:v>
      </x:c>
      <x:c r="K518" s="10" t="str">
        <x:v>3d5c06e806e55f80653a2158acbb8ff22b184d9ac00d00643af43f3a5e9cbbcf</x:v>
      </x:c>
      <x:c r="L518" s="10" t="str">
        <x:v>full_repair_v2</x:v>
      </x:c>
      <x:c r="M518" s="10" t="n">
        <x:v>1</x:v>
      </x:c>
      <x:c r="N518" s="10" t="n">
        <x:v>0</x:v>
      </x:c>
      <x:c r="O518" s="10" t="n">
        <x:v>0</x:v>
      </x:c>
      <x:c r="P518" s="9" t="str">
        <x:f>'CaseReview'!U518</x:f>
        <x:v>FAIL</x:v>
      </x:c>
      <x:c r="Q518" s="9" t="n">
        <x:f>IF(AND(T518=1,G518=P518),1,0)</x:f>
        <x:v>1</x:v>
      </x:c>
      <x:c r="R518" s="9" t="n">
        <x:f>IF(AND(T518=1,G518="PASS",P518="FAIL"),1,0)</x:f>
        <x:v>0</x:v>
      </x:c>
      <x:c r="S518" s="9" t="n">
        <x:f>IF(AND(T518=1,G518="FAIL",P518="PASS"),1,0)</x:f>
        <x:v>0</x:v>
      </x:c>
      <x:c r="T518" s="9" t="n">
        <x:v>1</x:v>
      </x:c>
      <x:c r="U518" s="9" t="n">
        <x:v>6</x:v>
      </x:c>
      <x:c r="V518" s="9" t="str">
        <x:v>MVP/SHACL_GENERATION_PIPELINE/experiments/FULL_REPAIR_V2/RUN_01/runs/RUN-IMO-003-20260915T102244555186Z/final/final_shape.ttl</x:v>
      </x:c>
    </x:row>
    <x:row r="519" ht="22" customHeight="1">
      <x:c r="A519" s="10" t="str">
        <x:v>V2_FALLBACK25</x:v>
      </x:c>
      <x:c r="B519" s="10" t="str">
        <x:v>IMO-003</x:v>
      </x:c>
      <x:c r="C519" s="10" t="str">
        <x:v>IMO-003-P01</x:v>
      </x:c>
      <x:c r="D519" s="10" t="str">
        <x:v>RUN_01</x:v>
      </x:c>
      <x:c r="E519" s="10" t="str">
        <x:v>ORIGINAL_LEDGER</x:v>
      </x:c>
      <x:c r="F519" s="10" t="str">
        <x:v>PASS</x:v>
      </x:c>
      <x:c r="G519" s="10" t="str">
        <x:v>PASS</x:v>
      </x:c>
      <x:c r="H519" s="10" t="str">
        <x:v>EXECUTED</x:v>
      </x:c>
      <x:c r="I519" s="10" t="str">
        <x:v>PARSED</x:v>
      </x:c>
      <x:c r="J519" s="10" t="str">
        <x:v>GENERATION_ACCEPTED</x:v>
      </x:c>
      <x:c r="K519" s="10" t="str">
        <x:v>3d5c06e806e55f80653a2158acbb8ff22b184d9ac00d00643af43f3a5e9cbbcf</x:v>
      </x:c>
      <x:c r="L519" s="10" t="str">
        <x:v>full_repair_v2</x:v>
      </x:c>
      <x:c r="M519" s="10" t="n">
        <x:v>1</x:v>
      </x:c>
      <x:c r="N519" s="10" t="n">
        <x:v>0</x:v>
      </x:c>
      <x:c r="O519" s="10" t="n">
        <x:v>0</x:v>
      </x:c>
      <x:c r="P519" s="9" t="str">
        <x:f>'CaseReview'!U519</x:f>
        <x:v>PASS</x:v>
      </x:c>
      <x:c r="Q519" s="9" t="n">
        <x:f>IF(AND(T519=1,G519=P519),1,0)</x:f>
        <x:v>1</x:v>
      </x:c>
      <x:c r="R519" s="9" t="n">
        <x:f>IF(AND(T519=1,G519="PASS",P519="FAIL"),1,0)</x:f>
        <x:v>0</x:v>
      </x:c>
      <x:c r="S519" s="9" t="n">
        <x:f>IF(AND(T519=1,G519="FAIL",P519="PASS"),1,0)</x:f>
        <x:v>0</x:v>
      </x:c>
      <x:c r="T519" s="9" t="n">
        <x:v>1</x:v>
      </x:c>
      <x:c r="U519" s="9" t="n">
        <x:v>6</x:v>
      </x:c>
      <x:c r="V519" s="9" t="str">
        <x:v>MVP/SHACL_GENERATION_PIPELINE/experiments/FULL_REPAIR_V2/RUN_01/runs/RUN-IMO-003-20260915T102244555186Z/final/final_shape.ttl</x:v>
      </x:c>
    </x:row>
    <x:row r="520" ht="22" customHeight="1">
      <x:c r="A520" s="10" t="str">
        <x:v>V2_FALLBACK25</x:v>
      </x:c>
      <x:c r="B520" s="10" t="str">
        <x:v>IMO-003</x:v>
      </x:c>
      <x:c r="C520" s="10" t="str">
        <x:v>IMO-003-P02</x:v>
      </x:c>
      <x:c r="D520" s="10" t="str">
        <x:v>RUN_01</x:v>
      </x:c>
      <x:c r="E520" s="10" t="str">
        <x:v>ORIGINAL_LEDGER</x:v>
      </x:c>
      <x:c r="F520" s="10" t="str">
        <x:v>PASS</x:v>
      </x:c>
      <x:c r="G520" s="10" t="str">
        <x:v>PASS</x:v>
      </x:c>
      <x:c r="H520" s="10" t="str">
        <x:v>EXECUTED</x:v>
      </x:c>
      <x:c r="I520" s="10" t="str">
        <x:v>PARSED</x:v>
      </x:c>
      <x:c r="J520" s="10" t="str">
        <x:v>GENERATION_ACCEPTED</x:v>
      </x:c>
      <x:c r="K520" s="10" t="str">
        <x:v>3d5c06e806e55f80653a2158acbb8ff22b184d9ac00d00643af43f3a5e9cbbcf</x:v>
      </x:c>
      <x:c r="L520" s="10" t="str">
        <x:v>full_repair_v2</x:v>
      </x:c>
      <x:c r="M520" s="10" t="n">
        <x:v>1</x:v>
      </x:c>
      <x:c r="N520" s="10" t="n">
        <x:v>0</x:v>
      </x:c>
      <x:c r="O520" s="10" t="n">
        <x:v>0</x:v>
      </x:c>
      <x:c r="P520" s="9" t="str">
        <x:f>'CaseReview'!U520</x:f>
        <x:v>PASS</x:v>
      </x:c>
      <x:c r="Q520" s="9" t="n">
        <x:f>IF(AND(T520=1,G520=P520),1,0)</x:f>
        <x:v>1</x:v>
      </x:c>
      <x:c r="R520" s="9" t="n">
        <x:f>IF(AND(T520=1,G520="PASS",P520="FAIL"),1,0)</x:f>
        <x:v>0</x:v>
      </x:c>
      <x:c r="S520" s="9" t="n">
        <x:f>IF(AND(T520=1,G520="FAIL",P520="PASS"),1,0)</x:f>
        <x:v>0</x:v>
      </x:c>
      <x:c r="T520" s="9" t="n">
        <x:v>1</x:v>
      </x:c>
      <x:c r="U520" s="9" t="n">
        <x:v>6</x:v>
      </x:c>
      <x:c r="V520" s="9" t="str">
        <x:v>MVP/SHACL_GENERATION_PIPELINE/experiments/FULL_REPAIR_V2/RUN_01/runs/RUN-IMO-003-20260915T102244555186Z/final/final_shape.ttl</x:v>
      </x:c>
    </x:row>
    <x:row r="521" ht="22" customHeight="1">
      <x:c r="A521" s="10" t="str">
        <x:v>V2_FALLBACK25</x:v>
      </x:c>
      <x:c r="B521" s="10" t="str">
        <x:v>IMO-003</x:v>
      </x:c>
      <x:c r="C521" s="10" t="str">
        <x:v>IMO-003-P03</x:v>
      </x:c>
      <x:c r="D521" s="10" t="str">
        <x:v>RUN_01</x:v>
      </x:c>
      <x:c r="E521" s="10" t="str">
        <x:v>ORIGINAL_LEDGER</x:v>
      </x:c>
      <x:c r="F521" s="10" t="str">
        <x:v>PASS</x:v>
      </x:c>
      <x:c r="G521" s="10" t="str">
        <x:v>PASS</x:v>
      </x:c>
      <x:c r="H521" s="10" t="str">
        <x:v>EXECUTED</x:v>
      </x:c>
      <x:c r="I521" s="10" t="str">
        <x:v>PARSED</x:v>
      </x:c>
      <x:c r="J521" s="10" t="str">
        <x:v>GENERATION_ACCEPTED</x:v>
      </x:c>
      <x:c r="K521" s="10" t="str">
        <x:v>3d5c06e806e55f80653a2158acbb8ff22b184d9ac00d00643af43f3a5e9cbbcf</x:v>
      </x:c>
      <x:c r="L521" s="10" t="str">
        <x:v>full_repair_v2</x:v>
      </x:c>
      <x:c r="M521" s="10" t="n">
        <x:v>1</x:v>
      </x:c>
      <x:c r="N521" s="10" t="n">
        <x:v>0</x:v>
      </x:c>
      <x:c r="O521" s="10" t="n">
        <x:v>0</x:v>
      </x:c>
      <x:c r="P521" s="9" t="str">
        <x:f>'CaseReview'!U521</x:f>
        <x:v>PASS</x:v>
      </x:c>
      <x:c r="Q521" s="9" t="n">
        <x:f>IF(AND(T521=1,G521=P521),1,0)</x:f>
        <x:v>1</x:v>
      </x:c>
      <x:c r="R521" s="9" t="n">
        <x:f>IF(AND(T521=1,G521="PASS",P521="FAIL"),1,0)</x:f>
        <x:v>0</x:v>
      </x:c>
      <x:c r="S521" s="9" t="n">
        <x:f>IF(AND(T521=1,G521="FAIL",P521="PASS"),1,0)</x:f>
        <x:v>0</x:v>
      </x:c>
      <x:c r="T521" s="9" t="n">
        <x:v>1</x:v>
      </x:c>
      <x:c r="U521" s="9" t="n">
        <x:v>6</x:v>
      </x:c>
      <x:c r="V521" s="9" t="str">
        <x:v>MVP/SHACL_GENERATION_PIPELINE/experiments/FULL_REPAIR_V2/RUN_01/runs/RUN-IMO-003-20260915T102244555186Z/final/final_shape.ttl</x:v>
      </x:c>
    </x:row>
    <x:row r="522" ht="22" customHeight="1">
      <x:c r="A522" s="10" t="str">
        <x:v>V2_FALLBACK25</x:v>
      </x:c>
      <x:c r="B522" s="10" t="str">
        <x:v>IMO-004</x:v>
      </x:c>
      <x:c r="C522" s="10" t="str">
        <x:v>IMO-004-F01</x:v>
      </x:c>
      <x:c r="D522" s="10" t="str">
        <x:v>RUN_01</x:v>
      </x:c>
      <x:c r="E522" s="10" t="str">
        <x:v>ORIGINAL_LEDGER</x:v>
      </x:c>
      <x:c r="F522" s="10" t="str">
        <x:v>FAIL</x:v>
      </x:c>
      <x:c r="G522" s="10" t="str">
        <x:v>FAIL</x:v>
      </x:c>
      <x:c r="H522" s="10" t="str">
        <x:v>EXECUTED</x:v>
      </x:c>
      <x:c r="I522" s="10" t="str">
        <x:v>PARSED</x:v>
      </x:c>
      <x:c r="J522" s="10" t="str">
        <x:v>GENERATION_ACCEPTED</x:v>
      </x:c>
      <x:c r="K522" s="10" t="str">
        <x:v>5cc9f6ced966ec0f488439f4da4199a819c6635fefa140c1bbfb07648a4e78cc</x:v>
      </x:c>
      <x:c r="L522" s="10" t="str">
        <x:v>full_repair_v2</x:v>
      </x:c>
      <x:c r="M522" s="10" t="n">
        <x:v>1</x:v>
      </x:c>
      <x:c r="N522" s="10" t="n">
        <x:v>0</x:v>
      </x:c>
      <x:c r="O522" s="10" t="n">
        <x:v>0</x:v>
      </x:c>
      <x:c r="P522" s="9" t="str">
        <x:f>'CaseReview'!U522</x:f>
        <x:v>FAIL</x:v>
      </x:c>
      <x:c r="Q522" s="9" t="n">
        <x:f>IF(AND(T522=1,G522=P522),1,0)</x:f>
        <x:v>1</x:v>
      </x:c>
      <x:c r="R522" s="9" t="n">
        <x:f>IF(AND(T522=1,G522="PASS",P522="FAIL"),1,0)</x:f>
        <x:v>0</x:v>
      </x:c>
      <x:c r="S522" s="9" t="n">
        <x:f>IF(AND(T522=1,G522="FAIL",P522="PASS"),1,0)</x:f>
        <x:v>0</x:v>
      </x:c>
      <x:c r="T522" s="9" t="n">
        <x:v>1</x:v>
      </x:c>
      <x:c r="U522" s="9" t="n">
        <x:v>7</x:v>
      </x:c>
      <x:c r="V522" s="9" t="str">
        <x:v>MVP/SHACL_GENERATION_PIPELINE/experiments/FULL_REPAIR_V2/RUN_01/runs/RUN-IMO-004-20260915T102320414882Z/final/final_shape.ttl</x:v>
      </x:c>
    </x:row>
    <x:row r="523" ht="22" customHeight="1">
      <x:c r="A523" s="10" t="str">
        <x:v>V2_FALLBACK25</x:v>
      </x:c>
      <x:c r="B523" s="10" t="str">
        <x:v>IMO-004</x:v>
      </x:c>
      <x:c r="C523" s="10" t="str">
        <x:v>IMO-004-F02</x:v>
      </x:c>
      <x:c r="D523" s="10" t="str">
        <x:v>RUN_01</x:v>
      </x:c>
      <x:c r="E523" s="10" t="str">
        <x:v>ORIGINAL_LEDGER</x:v>
      </x:c>
      <x:c r="F523" s="10" t="str">
        <x:v>FAIL</x:v>
      </x:c>
      <x:c r="G523" s="10" t="str">
        <x:v>FAIL</x:v>
      </x:c>
      <x:c r="H523" s="10" t="str">
        <x:v>EXECUTED</x:v>
      </x:c>
      <x:c r="I523" s="10" t="str">
        <x:v>PARSED</x:v>
      </x:c>
      <x:c r="J523" s="10" t="str">
        <x:v>GENERATION_ACCEPTED</x:v>
      </x:c>
      <x:c r="K523" s="10" t="str">
        <x:v>5cc9f6ced966ec0f488439f4da4199a819c6635fefa140c1bbfb07648a4e78cc</x:v>
      </x:c>
      <x:c r="L523" s="10" t="str">
        <x:v>full_repair_v2</x:v>
      </x:c>
      <x:c r="M523" s="10" t="n">
        <x:v>1</x:v>
      </x:c>
      <x:c r="N523" s="10" t="n">
        <x:v>0</x:v>
      </x:c>
      <x:c r="O523" s="10" t="n">
        <x:v>0</x:v>
      </x:c>
      <x:c r="P523" s="9" t="str">
        <x:f>'CaseReview'!U523</x:f>
        <x:v>FAIL</x:v>
      </x:c>
      <x:c r="Q523" s="9" t="n">
        <x:f>IF(AND(T523=1,G523=P523),1,0)</x:f>
        <x:v>1</x:v>
      </x:c>
      <x:c r="R523" s="9" t="n">
        <x:f>IF(AND(T523=1,G523="PASS",P523="FAIL"),1,0)</x:f>
        <x:v>0</x:v>
      </x:c>
      <x:c r="S523" s="9" t="n">
        <x:f>IF(AND(T523=1,G523="FAIL",P523="PASS"),1,0)</x:f>
        <x:v>0</x:v>
      </x:c>
      <x:c r="T523" s="9" t="n">
        <x:v>1</x:v>
      </x:c>
      <x:c r="U523" s="9" t="n">
        <x:v>7</x:v>
      </x:c>
      <x:c r="V523" s="9" t="str">
        <x:v>MVP/SHACL_GENERATION_PIPELINE/experiments/FULL_REPAIR_V2/RUN_01/runs/RUN-IMO-004-20260915T102320414882Z/final/final_shape.ttl</x:v>
      </x:c>
    </x:row>
    <x:row r="524" ht="22" customHeight="1">
      <x:c r="A524" s="10" t="str">
        <x:v>V2_FALLBACK25</x:v>
      </x:c>
      <x:c r="B524" s="10" t="str">
        <x:v>IMO-004</x:v>
      </x:c>
      <x:c r="C524" s="10" t="str">
        <x:v>IMO-004-F03</x:v>
      </x:c>
      <x:c r="D524" s="10" t="str">
        <x:v>RUN_01</x:v>
      </x:c>
      <x:c r="E524" s="10" t="str">
        <x:v>ORIGINAL_LEDGER</x:v>
      </x:c>
      <x:c r="F524" s="10" t="str">
        <x:v>FAIL</x:v>
      </x:c>
      <x:c r="G524" s="10" t="str">
        <x:v>FAIL</x:v>
      </x:c>
      <x:c r="H524" s="10" t="str">
        <x:v>EXECUTED</x:v>
      </x:c>
      <x:c r="I524" s="10" t="str">
        <x:v>PARSED</x:v>
      </x:c>
      <x:c r="J524" s="10" t="str">
        <x:v>GENERATION_ACCEPTED</x:v>
      </x:c>
      <x:c r="K524" s="10" t="str">
        <x:v>5cc9f6ced966ec0f488439f4da4199a819c6635fefa140c1bbfb07648a4e78cc</x:v>
      </x:c>
      <x:c r="L524" s="10" t="str">
        <x:v>full_repair_v2</x:v>
      </x:c>
      <x:c r="M524" s="10" t="n">
        <x:v>1</x:v>
      </x:c>
      <x:c r="N524" s="10" t="n">
        <x:v>0</x:v>
      </x:c>
      <x:c r="O524" s="10" t="n">
        <x:v>0</x:v>
      </x:c>
      <x:c r="P524" s="9" t="str">
        <x:f>'CaseReview'!U524</x:f>
        <x:v>FAIL</x:v>
      </x:c>
      <x:c r="Q524" s="9" t="n">
        <x:f>IF(AND(T524=1,G524=P524),1,0)</x:f>
        <x:v>1</x:v>
      </x:c>
      <x:c r="R524" s="9" t="n">
        <x:f>IF(AND(T524=1,G524="PASS",P524="FAIL"),1,0)</x:f>
        <x:v>0</x:v>
      </x:c>
      <x:c r="S524" s="9" t="n">
        <x:f>IF(AND(T524=1,G524="FAIL",P524="PASS"),1,0)</x:f>
        <x:v>0</x:v>
      </x:c>
      <x:c r="T524" s="9" t="n">
        <x:v>1</x:v>
      </x:c>
      <x:c r="U524" s="9" t="n">
        <x:v>7</x:v>
      </x:c>
      <x:c r="V524" s="9" t="str">
        <x:v>MVP/SHACL_GENERATION_PIPELINE/experiments/FULL_REPAIR_V2/RUN_01/runs/RUN-IMO-004-20260915T102320414882Z/final/final_shape.ttl</x:v>
      </x:c>
    </x:row>
    <x:row r="525" ht="22" customHeight="1">
      <x:c r="A525" s="10" t="str">
        <x:v>V2_FALLBACK25</x:v>
      </x:c>
      <x:c r="B525" s="10" t="str">
        <x:v>IMO-004</x:v>
      </x:c>
      <x:c r="C525" s="10" t="str">
        <x:v>IMO-004-P01</x:v>
      </x:c>
      <x:c r="D525" s="10" t="str">
        <x:v>RUN_01</x:v>
      </x:c>
      <x:c r="E525" s="10" t="str">
        <x:v>ORIGINAL_LEDGER</x:v>
      </x:c>
      <x:c r="F525" s="10" t="str">
        <x:v>PASS</x:v>
      </x:c>
      <x:c r="G525" s="10" t="str">
        <x:v>PASS</x:v>
      </x:c>
      <x:c r="H525" s="10" t="str">
        <x:v>EXECUTED</x:v>
      </x:c>
      <x:c r="I525" s="10" t="str">
        <x:v>PARSED</x:v>
      </x:c>
      <x:c r="J525" s="10" t="str">
        <x:v>GENERATION_ACCEPTED</x:v>
      </x:c>
      <x:c r="K525" s="10" t="str">
        <x:v>5cc9f6ced966ec0f488439f4da4199a819c6635fefa140c1bbfb07648a4e78cc</x:v>
      </x:c>
      <x:c r="L525" s="10" t="str">
        <x:v>full_repair_v2</x:v>
      </x:c>
      <x:c r="M525" s="10" t="n">
        <x:v>1</x:v>
      </x:c>
      <x:c r="N525" s="10" t="n">
        <x:v>0</x:v>
      </x:c>
      <x:c r="O525" s="10" t="n">
        <x:v>0</x:v>
      </x:c>
      <x:c r="P525" s="9" t="str">
        <x:f>'CaseReview'!U525</x:f>
        <x:v>PASS</x:v>
      </x:c>
      <x:c r="Q525" s="9" t="n">
        <x:f>IF(AND(T525=1,G525=P525),1,0)</x:f>
        <x:v>1</x:v>
      </x:c>
      <x:c r="R525" s="9" t="n">
        <x:f>IF(AND(T525=1,G525="PASS",P525="FAIL"),1,0)</x:f>
        <x:v>0</x:v>
      </x:c>
      <x:c r="S525" s="9" t="n">
        <x:f>IF(AND(T525=1,G525="FAIL",P525="PASS"),1,0)</x:f>
        <x:v>0</x:v>
      </x:c>
      <x:c r="T525" s="9" t="n">
        <x:v>1</x:v>
      </x:c>
      <x:c r="U525" s="9" t="n">
        <x:v>7</x:v>
      </x:c>
      <x:c r="V525" s="9" t="str">
        <x:v>MVP/SHACL_GENERATION_PIPELINE/experiments/FULL_REPAIR_V2/RUN_01/runs/RUN-IMO-004-20260915T102320414882Z/final/final_shape.ttl</x:v>
      </x:c>
    </x:row>
    <x:row r="526" ht="22" customHeight="1">
      <x:c r="A526" s="10" t="str">
        <x:v>V2_FALLBACK25</x:v>
      </x:c>
      <x:c r="B526" s="10" t="str">
        <x:v>IMO-004</x:v>
      </x:c>
      <x:c r="C526" s="10" t="str">
        <x:v>IMO-004-P02</x:v>
      </x:c>
      <x:c r="D526" s="10" t="str">
        <x:v>RUN_01</x:v>
      </x:c>
      <x:c r="E526" s="10" t="str">
        <x:v>ORIGINAL_LEDGER</x:v>
      </x:c>
      <x:c r="F526" s="10" t="str">
        <x:v>PASS</x:v>
      </x:c>
      <x:c r="G526" s="10" t="str">
        <x:v>PASS</x:v>
      </x:c>
      <x:c r="H526" s="10" t="str">
        <x:v>EXECUTED</x:v>
      </x:c>
      <x:c r="I526" s="10" t="str">
        <x:v>PARSED</x:v>
      </x:c>
      <x:c r="J526" s="10" t="str">
        <x:v>GENERATION_ACCEPTED</x:v>
      </x:c>
      <x:c r="K526" s="10" t="str">
        <x:v>5cc9f6ced966ec0f488439f4da4199a819c6635fefa140c1bbfb07648a4e78cc</x:v>
      </x:c>
      <x:c r="L526" s="10" t="str">
        <x:v>full_repair_v2</x:v>
      </x:c>
      <x:c r="M526" s="10" t="n">
        <x:v>1</x:v>
      </x:c>
      <x:c r="N526" s="10" t="n">
        <x:v>0</x:v>
      </x:c>
      <x:c r="O526" s="10" t="n">
        <x:v>0</x:v>
      </x:c>
      <x:c r="P526" s="9" t="str">
        <x:f>'CaseReview'!U526</x:f>
        <x:v>PASS</x:v>
      </x:c>
      <x:c r="Q526" s="9" t="n">
        <x:f>IF(AND(T526=1,G526=P526),1,0)</x:f>
        <x:v>1</x:v>
      </x:c>
      <x:c r="R526" s="9" t="n">
        <x:f>IF(AND(T526=1,G526="PASS",P526="FAIL"),1,0)</x:f>
        <x:v>0</x:v>
      </x:c>
      <x:c r="S526" s="9" t="n">
        <x:f>IF(AND(T526=1,G526="FAIL",P526="PASS"),1,0)</x:f>
        <x:v>0</x:v>
      </x:c>
      <x:c r="T526" s="9" t="n">
        <x:v>1</x:v>
      </x:c>
      <x:c r="U526" s="9" t="n">
        <x:v>7</x:v>
      </x:c>
      <x:c r="V526" s="9" t="str">
        <x:v>MVP/SHACL_GENERATION_PIPELINE/experiments/FULL_REPAIR_V2/RUN_01/runs/RUN-IMO-004-20260915T102320414882Z/final/final_shape.ttl</x:v>
      </x:c>
    </x:row>
    <x:row r="527" ht="22" customHeight="1">
      <x:c r="A527" s="10" t="str">
        <x:v>V2_FALLBACK25</x:v>
      </x:c>
      <x:c r="B527" s="10" t="str">
        <x:v>IMO-004</x:v>
      </x:c>
      <x:c r="C527" s="10" t="str">
        <x:v>IMO-004-P03</x:v>
      </x:c>
      <x:c r="D527" s="10" t="str">
        <x:v>RUN_01</x:v>
      </x:c>
      <x:c r="E527" s="10" t="str">
        <x:v>ORIGINAL_LEDGER</x:v>
      </x:c>
      <x:c r="F527" s="10" t="str">
        <x:v>PASS</x:v>
      </x:c>
      <x:c r="G527" s="10" t="str">
        <x:v>PASS</x:v>
      </x:c>
      <x:c r="H527" s="10" t="str">
        <x:v>EXECUTED</x:v>
      </x:c>
      <x:c r="I527" s="10" t="str">
        <x:v>PARSED</x:v>
      </x:c>
      <x:c r="J527" s="10" t="str">
        <x:v>GENERATION_ACCEPTED</x:v>
      </x:c>
      <x:c r="K527" s="10" t="str">
        <x:v>5cc9f6ced966ec0f488439f4da4199a819c6635fefa140c1bbfb07648a4e78cc</x:v>
      </x:c>
      <x:c r="L527" s="10" t="str">
        <x:v>full_repair_v2</x:v>
      </x:c>
      <x:c r="M527" s="10" t="n">
        <x:v>1</x:v>
      </x:c>
      <x:c r="N527" s="10" t="n">
        <x:v>0</x:v>
      </x:c>
      <x:c r="O527" s="10" t="n">
        <x:v>0</x:v>
      </x:c>
      <x:c r="P527" s="9" t="str">
        <x:f>'CaseReview'!U527</x:f>
        <x:v>PASS</x:v>
      </x:c>
      <x:c r="Q527" s="9" t="n">
        <x:f>IF(AND(T527=1,G527=P527),1,0)</x:f>
        <x:v>1</x:v>
      </x:c>
      <x:c r="R527" s="9" t="n">
        <x:f>IF(AND(T527=1,G527="PASS",P527="FAIL"),1,0)</x:f>
        <x:v>0</x:v>
      </x:c>
      <x:c r="S527" s="9" t="n">
        <x:f>IF(AND(T527=1,G527="FAIL",P527="PASS"),1,0)</x:f>
        <x:v>0</x:v>
      </x:c>
      <x:c r="T527" s="9" t="n">
        <x:v>1</x:v>
      </x:c>
      <x:c r="U527" s="9" t="n">
        <x:v>7</x:v>
      </x:c>
      <x:c r="V527" s="9" t="str">
        <x:v>MVP/SHACL_GENERATION_PIPELINE/experiments/FULL_REPAIR_V2/RUN_01/runs/RUN-IMO-004-20260915T102320414882Z/final/final_shape.ttl</x:v>
      </x:c>
    </x:row>
    <x:row r="528" ht="22" customHeight="1">
      <x:c r="A528" s="10" t="str">
        <x:v>V2_FALLBACK25</x:v>
      </x:c>
      <x:c r="B528" s="10" t="str">
        <x:v>IMO-004</x:v>
      </x:c>
      <x:c r="C528" s="10" t="str">
        <x:v>IMO-004-P04</x:v>
      </x:c>
      <x:c r="D528" s="10" t="str">
        <x:v>RUN_01</x:v>
      </x:c>
      <x:c r="E528" s="10" t="str">
        <x:v>ORIGINAL_LEDGER</x:v>
      </x:c>
      <x:c r="F528" s="10" t="str">
        <x:v>PASS</x:v>
      </x:c>
      <x:c r="G528" s="10" t="str">
        <x:v>PASS</x:v>
      </x:c>
      <x:c r="H528" s="10" t="str">
        <x:v>EXECUTED</x:v>
      </x:c>
      <x:c r="I528" s="10" t="str">
        <x:v>PARSED</x:v>
      </x:c>
      <x:c r="J528" s="10" t="str">
        <x:v>GENERATION_ACCEPTED</x:v>
      </x:c>
      <x:c r="K528" s="10" t="str">
        <x:v>5cc9f6ced966ec0f488439f4da4199a819c6635fefa140c1bbfb07648a4e78cc</x:v>
      </x:c>
      <x:c r="L528" s="10" t="str">
        <x:v>full_repair_v2</x:v>
      </x:c>
      <x:c r="M528" s="10" t="n">
        <x:v>1</x:v>
      </x:c>
      <x:c r="N528" s="10" t="n">
        <x:v>0</x:v>
      </x:c>
      <x:c r="O528" s="10" t="n">
        <x:v>0</x:v>
      </x:c>
      <x:c r="P528" s="9" t="str">
        <x:f>'CaseReview'!U528</x:f>
        <x:v>PASS</x:v>
      </x:c>
      <x:c r="Q528" s="9" t="n">
        <x:f>IF(AND(T528=1,G528=P528),1,0)</x:f>
        <x:v>1</x:v>
      </x:c>
      <x:c r="R528" s="9" t="n">
        <x:f>IF(AND(T528=1,G528="PASS",P528="FAIL"),1,0)</x:f>
        <x:v>0</x:v>
      </x:c>
      <x:c r="S528" s="9" t="n">
        <x:f>IF(AND(T528=1,G528="FAIL",P528="PASS"),1,0)</x:f>
        <x:v>0</x:v>
      </x:c>
      <x:c r="T528" s="9" t="n">
        <x:v>1</x:v>
      </x:c>
      <x:c r="U528" s="9" t="n">
        <x:v>7</x:v>
      </x:c>
      <x:c r="V528" s="9" t="str">
        <x:v>MVP/SHACL_GENERATION_PIPELINE/experiments/FULL_REPAIR_V2/RUN_01/runs/RUN-IMO-004-20260915T102320414882Z/final/final_shape.ttl</x:v>
      </x:c>
    </x:row>
    <x:row r="529" ht="22" customHeight="1">
      <x:c r="A529" s="10" t="str">
        <x:v>V2_FALLBACK25</x:v>
      </x:c>
      <x:c r="B529" s="10" t="str">
        <x:v>IMO-005</x:v>
      </x:c>
      <x:c r="C529" s="10" t="str">
        <x:v>IMO-005-F01</x:v>
      </x:c>
      <x:c r="D529" s="10" t="str">
        <x:v>RUN_01</x:v>
      </x:c>
      <x:c r="E529" s="10" t="str">
        <x:v>ORIGINAL_LEDGER</x:v>
      </x:c>
      <x:c r="F529" s="10" t="str">
        <x:v>FAIL</x:v>
      </x:c>
      <x:c r="G529" s="10" t="str">
        <x:v>FAIL</x:v>
      </x:c>
      <x:c r="H529" s="10" t="str">
        <x:v>EXECUTED</x:v>
      </x:c>
      <x:c r="I529" s="10" t="str">
        <x:v>PARSED</x:v>
      </x:c>
      <x:c r="J529" s="10" t="str">
        <x:v>GENERATION_ACCEPTED</x:v>
      </x:c>
      <x:c r="K529" s="10" t="str">
        <x:v>bff5390f5f3b1faece67ec961278f5ed54c85b5c98737432b07660bc80b7dcad</x:v>
      </x:c>
      <x:c r="L529" s="10" t="str">
        <x:v>full_repair_v2</x:v>
      </x:c>
      <x:c r="M529" s="10" t="n">
        <x:v>1</x:v>
      </x:c>
      <x:c r="N529" s="10" t="n">
        <x:v>0</x:v>
      </x:c>
      <x:c r="O529" s="10" t="n">
        <x:v>0</x:v>
      </x:c>
      <x:c r="P529" s="9" t="str">
        <x:f>'CaseReview'!U529</x:f>
        <x:v>FAIL</x:v>
      </x:c>
      <x:c r="Q529" s="9" t="n">
        <x:f>IF(AND(T529=1,G529=P529),1,0)</x:f>
        <x:v>1</x:v>
      </x:c>
      <x:c r="R529" s="9" t="n">
        <x:f>IF(AND(T529=1,G529="PASS",P529="FAIL"),1,0)</x:f>
        <x:v>0</x:v>
      </x:c>
      <x:c r="S529" s="9" t="n">
        <x:f>IF(AND(T529=1,G529="FAIL",P529="PASS"),1,0)</x:f>
        <x:v>0</x:v>
      </x:c>
      <x:c r="T529" s="9" t="n">
        <x:v>1</x:v>
      </x:c>
      <x:c r="U529" s="9" t="n">
        <x:v>5</x:v>
      </x:c>
      <x:c r="V529" s="9" t="str">
        <x:v>MVP/SHACL_GENERATION_PIPELINE/experiments/FULL_REPAIR_V2/RUN_01/runs/RUN-IMO-005-20260915T102406984132Z/final/final_shape.ttl</x:v>
      </x:c>
    </x:row>
    <x:row r="530" ht="22" customHeight="1">
      <x:c r="A530" s="10" t="str">
        <x:v>V2_FALLBACK25</x:v>
      </x:c>
      <x:c r="B530" s="10" t="str">
        <x:v>IMO-005</x:v>
      </x:c>
      <x:c r="C530" s="10" t="str">
        <x:v>IMO-005-F02</x:v>
      </x:c>
      <x:c r="D530" s="10" t="str">
        <x:v>RUN_01</x:v>
      </x:c>
      <x:c r="E530" s="10" t="str">
        <x:v>ORIGINAL_LEDGER</x:v>
      </x:c>
      <x:c r="F530" s="10" t="str">
        <x:v>FAIL</x:v>
      </x:c>
      <x:c r="G530" s="10" t="str">
        <x:v>FAIL</x:v>
      </x:c>
      <x:c r="H530" s="10" t="str">
        <x:v>EXECUTED</x:v>
      </x:c>
      <x:c r="I530" s="10" t="str">
        <x:v>PARSED</x:v>
      </x:c>
      <x:c r="J530" s="10" t="str">
        <x:v>GENERATION_ACCEPTED</x:v>
      </x:c>
      <x:c r="K530" s="10" t="str">
        <x:v>bff5390f5f3b1faece67ec961278f5ed54c85b5c98737432b07660bc80b7dcad</x:v>
      </x:c>
      <x:c r="L530" s="10" t="str">
        <x:v>full_repair_v2</x:v>
      </x:c>
      <x:c r="M530" s="10" t="n">
        <x:v>1</x:v>
      </x:c>
      <x:c r="N530" s="10" t="n">
        <x:v>0</x:v>
      </x:c>
      <x:c r="O530" s="10" t="n">
        <x:v>0</x:v>
      </x:c>
      <x:c r="P530" s="9" t="str">
        <x:f>'CaseReview'!U530</x:f>
        <x:v>FAIL</x:v>
      </x:c>
      <x:c r="Q530" s="9" t="n">
        <x:f>IF(AND(T530=1,G530=P530),1,0)</x:f>
        <x:v>1</x:v>
      </x:c>
      <x:c r="R530" s="9" t="n">
        <x:f>IF(AND(T530=1,G530="PASS",P530="FAIL"),1,0)</x:f>
        <x:v>0</x:v>
      </x:c>
      <x:c r="S530" s="9" t="n">
        <x:f>IF(AND(T530=1,G530="FAIL",P530="PASS"),1,0)</x:f>
        <x:v>0</x:v>
      </x:c>
      <x:c r="T530" s="9" t="n">
        <x:v>1</x:v>
      </x:c>
      <x:c r="U530" s="9" t="n">
        <x:v>5</x:v>
      </x:c>
      <x:c r="V530" s="9" t="str">
        <x:v>MVP/SHACL_GENERATION_PIPELINE/experiments/FULL_REPAIR_V2/RUN_01/runs/RUN-IMO-005-20260915T102406984132Z/final/final_shape.ttl</x:v>
      </x:c>
    </x:row>
    <x:row r="531" ht="22" customHeight="1">
      <x:c r="A531" s="10" t="str">
        <x:v>V2_FALLBACK25</x:v>
      </x:c>
      <x:c r="B531" s="10" t="str">
        <x:v>IMO-005</x:v>
      </x:c>
      <x:c r="C531" s="10" t="str">
        <x:v>IMO-005-F03</x:v>
      </x:c>
      <x:c r="D531" s="10" t="str">
        <x:v>RUN_01</x:v>
      </x:c>
      <x:c r="E531" s="10" t="str">
        <x:v>ORIGINAL_LEDGER</x:v>
      </x:c>
      <x:c r="F531" s="10" t="str">
        <x:v>FAIL</x:v>
      </x:c>
      <x:c r="G531" s="10" t="str">
        <x:v>PASS</x:v>
      </x:c>
      <x:c r="H531" s="10" t="str">
        <x:v>EXECUTED</x:v>
      </x:c>
      <x:c r="I531" s="10" t="str">
        <x:v>PARSED</x:v>
      </x:c>
      <x:c r="J531" s="10" t="str">
        <x:v>GENERATION_ACCEPTED</x:v>
      </x:c>
      <x:c r="K531" s="10" t="str">
        <x:v>bff5390f5f3b1faece67ec961278f5ed54c85b5c98737432b07660bc80b7dcad</x:v>
      </x:c>
      <x:c r="L531" s="10" t="str">
        <x:v>full_repair_v2</x:v>
      </x:c>
      <x:c r="M531" s="10" t="n">
        <x:v>0</x:v>
      </x:c>
      <x:c r="N531" s="10" t="n">
        <x:v>1</x:v>
      </x:c>
      <x:c r="O531" s="10" t="n">
        <x:v>0</x:v>
      </x:c>
      <x:c r="P531" s="9" t="str">
        <x:f>'CaseReview'!U531</x:f>
        <x:v>FAIL</x:v>
      </x:c>
      <x:c r="Q531" s="9" t="n">
        <x:f>IF(AND(T531=1,G531=P531),1,0)</x:f>
        <x:v>0</x:v>
      </x:c>
      <x:c r="R531" s="9" t="n">
        <x:f>IF(AND(T531=1,G531="PASS",P531="FAIL"),1,0)</x:f>
        <x:v>1</x:v>
      </x:c>
      <x:c r="S531" s="9" t="n">
        <x:f>IF(AND(T531=1,G531="FAIL",P531="PASS"),1,0)</x:f>
        <x:v>0</x:v>
      </x:c>
      <x:c r="T531" s="9" t="n">
        <x:v>1</x:v>
      </x:c>
      <x:c r="U531" s="9" t="n">
        <x:v>5</x:v>
      </x:c>
      <x:c r="V531" s="9" t="str">
        <x:v>MVP/SHACL_GENERATION_PIPELINE/experiments/FULL_REPAIR_V2/RUN_01/runs/RUN-IMO-005-20260915T102406984132Z/final/final_shape.ttl</x:v>
      </x:c>
    </x:row>
    <x:row r="532" ht="22" customHeight="1">
      <x:c r="A532" s="10" t="str">
        <x:v>V2_FALLBACK25</x:v>
      </x:c>
      <x:c r="B532" s="10" t="str">
        <x:v>IMO-005</x:v>
      </x:c>
      <x:c r="C532" s="10" t="str">
        <x:v>IMO-005-P01</x:v>
      </x:c>
      <x:c r="D532" s="10" t="str">
        <x:v>RUN_01</x:v>
      </x:c>
      <x:c r="E532" s="10" t="str">
        <x:v>ORIGINAL_LEDGER</x:v>
      </x:c>
      <x:c r="F532" s="10" t="str">
        <x:v>PASS</x:v>
      </x:c>
      <x:c r="G532" s="10" t="str">
        <x:v>PASS</x:v>
      </x:c>
      <x:c r="H532" s="10" t="str">
        <x:v>EXECUTED</x:v>
      </x:c>
      <x:c r="I532" s="10" t="str">
        <x:v>PARSED</x:v>
      </x:c>
      <x:c r="J532" s="10" t="str">
        <x:v>GENERATION_ACCEPTED</x:v>
      </x:c>
      <x:c r="K532" s="10" t="str">
        <x:v>bff5390f5f3b1faece67ec961278f5ed54c85b5c98737432b07660bc80b7dcad</x:v>
      </x:c>
      <x:c r="L532" s="10" t="str">
        <x:v>full_repair_v2</x:v>
      </x:c>
      <x:c r="M532" s="10" t="n">
        <x:v>1</x:v>
      </x:c>
      <x:c r="N532" s="10" t="n">
        <x:v>0</x:v>
      </x:c>
      <x:c r="O532" s="10" t="n">
        <x:v>0</x:v>
      </x:c>
      <x:c r="P532" s="9" t="str">
        <x:f>'CaseReview'!U532</x:f>
        <x:v>PASS</x:v>
      </x:c>
      <x:c r="Q532" s="9" t="n">
        <x:f>IF(AND(T532=1,G532=P532),1,0)</x:f>
        <x:v>1</x:v>
      </x:c>
      <x:c r="R532" s="9" t="n">
        <x:f>IF(AND(T532=1,G532="PASS",P532="FAIL"),1,0)</x:f>
        <x:v>0</x:v>
      </x:c>
      <x:c r="S532" s="9" t="n">
        <x:f>IF(AND(T532=1,G532="FAIL",P532="PASS"),1,0)</x:f>
        <x:v>0</x:v>
      </x:c>
      <x:c r="T532" s="9" t="n">
        <x:v>1</x:v>
      </x:c>
      <x:c r="U532" s="9" t="n">
        <x:v>5</x:v>
      </x:c>
      <x:c r="V532" s="9" t="str">
        <x:v>MVP/SHACL_GENERATION_PIPELINE/experiments/FULL_REPAIR_V2/RUN_01/runs/RUN-IMO-005-20260915T102406984132Z/final/final_shape.ttl</x:v>
      </x:c>
    </x:row>
    <x:row r="533" ht="22" customHeight="1">
      <x:c r="A533" s="10" t="str">
        <x:v>V2_FALLBACK25</x:v>
      </x:c>
      <x:c r="B533" s="10" t="str">
        <x:v>IMO-005</x:v>
      </x:c>
      <x:c r="C533" s="10" t="str">
        <x:v>IMO-005-P02</x:v>
      </x:c>
      <x:c r="D533" s="10" t="str">
        <x:v>RUN_01</x:v>
      </x:c>
      <x:c r="E533" s="10" t="str">
        <x:v>ORIGINAL_LEDGER</x:v>
      </x:c>
      <x:c r="F533" s="10" t="str">
        <x:v>PASS</x:v>
      </x:c>
      <x:c r="G533" s="10" t="str">
        <x:v>PASS</x:v>
      </x:c>
      <x:c r="H533" s="10" t="str">
        <x:v>EXECUTED</x:v>
      </x:c>
      <x:c r="I533" s="10" t="str">
        <x:v>PARSED</x:v>
      </x:c>
      <x:c r="J533" s="10" t="str">
        <x:v>GENERATION_ACCEPTED</x:v>
      </x:c>
      <x:c r="K533" s="10" t="str">
        <x:v>bff5390f5f3b1faece67ec961278f5ed54c85b5c98737432b07660bc80b7dcad</x:v>
      </x:c>
      <x:c r="L533" s="10" t="str">
        <x:v>full_repair_v2</x:v>
      </x:c>
      <x:c r="M533" s="10" t="n">
        <x:v>1</x:v>
      </x:c>
      <x:c r="N533" s="10" t="n">
        <x:v>0</x:v>
      </x:c>
      <x:c r="O533" s="10" t="n">
        <x:v>0</x:v>
      </x:c>
      <x:c r="P533" s="9" t="str">
        <x:f>'CaseReview'!U533</x:f>
        <x:v>PASS</x:v>
      </x:c>
      <x:c r="Q533" s="9" t="n">
        <x:f>IF(AND(T533=1,G533=P533),1,0)</x:f>
        <x:v>1</x:v>
      </x:c>
      <x:c r="R533" s="9" t="n">
        <x:f>IF(AND(T533=1,G533="PASS",P533="FAIL"),1,0)</x:f>
        <x:v>0</x:v>
      </x:c>
      <x:c r="S533" s="9" t="n">
        <x:f>IF(AND(T533=1,G533="FAIL",P533="PASS"),1,0)</x:f>
        <x:v>0</x:v>
      </x:c>
      <x:c r="T533" s="9" t="n">
        <x:v>1</x:v>
      </x:c>
      <x:c r="U533" s="9" t="n">
        <x:v>5</x:v>
      </x:c>
      <x:c r="V533" s="9" t="str">
        <x:v>MVP/SHACL_GENERATION_PIPELINE/experiments/FULL_REPAIR_V2/RUN_01/runs/RUN-IMO-005-20260915T102406984132Z/final/final_shape.ttl</x:v>
      </x:c>
    </x:row>
    <x:row r="534" ht="22" customHeight="1">
      <x:c r="A534" s="10" t="str">
        <x:v>V2_FALLBACK25</x:v>
      </x:c>
      <x:c r="B534" s="10" t="str">
        <x:v>IMO-006</x:v>
      </x:c>
      <x:c r="C534" s="10" t="str">
        <x:v>IMO-006-F01</x:v>
      </x:c>
      <x:c r="D534" s="10" t="str">
        <x:v>RUN_01</x:v>
      </x:c>
      <x:c r="E534" s="10" t="str">
        <x:v>ORIGINAL_LEDGER</x:v>
      </x:c>
      <x:c r="F534" s="10" t="str">
        <x:v>FAIL</x:v>
      </x:c>
      <x:c r="G534" s="10" t="str">
        <x:v>FAIL</x:v>
      </x:c>
      <x:c r="H534" s="10" t="str">
        <x:v>EXECUTED</x:v>
      </x:c>
      <x:c r="I534" s="10" t="str">
        <x:v>PARSED</x:v>
      </x:c>
      <x:c r="J534" s="10" t="str">
        <x:v>GENERATION_ACCEPTED</x:v>
      </x:c>
      <x:c r="K534" s="10" t="str">
        <x:v>f363788b78ea9610a27157d0e8aa8184d80c97bebcf7c129324de9432eeb1d3e</x:v>
      </x:c>
      <x:c r="L534" s="10" t="str">
        <x:v>full_repair_v2</x:v>
      </x:c>
      <x:c r="M534" s="10" t="n">
        <x:v>1</x:v>
      </x:c>
      <x:c r="N534" s="10" t="n">
        <x:v>0</x:v>
      </x:c>
      <x:c r="O534" s="10" t="n">
        <x:v>0</x:v>
      </x:c>
      <x:c r="P534" s="9" t="str">
        <x:f>'CaseReview'!U534</x:f>
        <x:v>FAIL</x:v>
      </x:c>
      <x:c r="Q534" s="9" t="n">
        <x:f>IF(AND(T534=1,G534=P534),1,0)</x:f>
        <x:v>1</x:v>
      </x:c>
      <x:c r="R534" s="9" t="n">
        <x:f>IF(AND(T534=1,G534="PASS",P534="FAIL"),1,0)</x:f>
        <x:v>0</x:v>
      </x:c>
      <x:c r="S534" s="9" t="n">
        <x:f>IF(AND(T534=1,G534="FAIL",P534="PASS"),1,0)</x:f>
        <x:v>0</x:v>
      </x:c>
      <x:c r="T534" s="9" t="n">
        <x:v>1</x:v>
      </x:c>
      <x:c r="U534" s="9" t="n">
        <x:v>7</x:v>
      </x:c>
      <x:c r="V534" s="9" t="str">
        <x:v>MVP/SHACL_GENERATION_PIPELINE/experiments/FULL_REPAIR_V2/RUN_01/runs/RUN-IMO-006-20260915T102424919853Z/final/final_shape.ttl</x:v>
      </x:c>
    </x:row>
    <x:row r="535" ht="22" customHeight="1">
      <x:c r="A535" s="10" t="str">
        <x:v>V2_FALLBACK25</x:v>
      </x:c>
      <x:c r="B535" s="10" t="str">
        <x:v>IMO-006</x:v>
      </x:c>
      <x:c r="C535" s="10" t="str">
        <x:v>IMO-006-F02</x:v>
      </x:c>
      <x:c r="D535" s="10" t="str">
        <x:v>RUN_01</x:v>
      </x:c>
      <x:c r="E535" s="10" t="str">
        <x:v>ORIGINAL_LEDGER</x:v>
      </x:c>
      <x:c r="F535" s="10" t="str">
        <x:v>FAIL</x:v>
      </x:c>
      <x:c r="G535" s="10" t="str">
        <x:v>FAIL</x:v>
      </x:c>
      <x:c r="H535" s="10" t="str">
        <x:v>EXECUTED</x:v>
      </x:c>
      <x:c r="I535" s="10" t="str">
        <x:v>PARSED</x:v>
      </x:c>
      <x:c r="J535" s="10" t="str">
        <x:v>GENERATION_ACCEPTED</x:v>
      </x:c>
      <x:c r="K535" s="10" t="str">
        <x:v>f363788b78ea9610a27157d0e8aa8184d80c97bebcf7c129324de9432eeb1d3e</x:v>
      </x:c>
      <x:c r="L535" s="10" t="str">
        <x:v>full_repair_v2</x:v>
      </x:c>
      <x:c r="M535" s="10" t="n">
        <x:v>1</x:v>
      </x:c>
      <x:c r="N535" s="10" t="n">
        <x:v>0</x:v>
      </x:c>
      <x:c r="O535" s="10" t="n">
        <x:v>0</x:v>
      </x:c>
      <x:c r="P535" s="9" t="str">
        <x:f>'CaseReview'!U535</x:f>
        <x:v>FAIL</x:v>
      </x:c>
      <x:c r="Q535" s="9" t="n">
        <x:f>IF(AND(T535=1,G535=P535),1,0)</x:f>
        <x:v>1</x:v>
      </x:c>
      <x:c r="R535" s="9" t="n">
        <x:f>IF(AND(T535=1,G535="PASS",P535="FAIL"),1,0)</x:f>
        <x:v>0</x:v>
      </x:c>
      <x:c r="S535" s="9" t="n">
        <x:f>IF(AND(T535=1,G535="FAIL",P535="PASS"),1,0)</x:f>
        <x:v>0</x:v>
      </x:c>
      <x:c r="T535" s="9" t="n">
        <x:v>1</x:v>
      </x:c>
      <x:c r="U535" s="9" t="n">
        <x:v>7</x:v>
      </x:c>
      <x:c r="V535" s="9" t="str">
        <x:v>MVP/SHACL_GENERATION_PIPELINE/experiments/FULL_REPAIR_V2/RUN_01/runs/RUN-IMO-006-20260915T102424919853Z/final/final_shape.ttl</x:v>
      </x:c>
    </x:row>
    <x:row r="536" ht="22" customHeight="1">
      <x:c r="A536" s="10" t="str">
        <x:v>V2_FALLBACK25</x:v>
      </x:c>
      <x:c r="B536" s="10" t="str">
        <x:v>IMO-006</x:v>
      </x:c>
      <x:c r="C536" s="10" t="str">
        <x:v>IMO-006-F03</x:v>
      </x:c>
      <x:c r="D536" s="10" t="str">
        <x:v>RUN_01</x:v>
      </x:c>
      <x:c r="E536" s="10" t="str">
        <x:v>ORIGINAL_LEDGER</x:v>
      </x:c>
      <x:c r="F536" s="10" t="str">
        <x:v>FAIL</x:v>
      </x:c>
      <x:c r="G536" s="10" t="str">
        <x:v>FAIL</x:v>
      </x:c>
      <x:c r="H536" s="10" t="str">
        <x:v>EXECUTED</x:v>
      </x:c>
      <x:c r="I536" s="10" t="str">
        <x:v>PARSED</x:v>
      </x:c>
      <x:c r="J536" s="10" t="str">
        <x:v>GENERATION_ACCEPTED</x:v>
      </x:c>
      <x:c r="K536" s="10" t="str">
        <x:v>f363788b78ea9610a27157d0e8aa8184d80c97bebcf7c129324de9432eeb1d3e</x:v>
      </x:c>
      <x:c r="L536" s="10" t="str">
        <x:v>full_repair_v2</x:v>
      </x:c>
      <x:c r="M536" s="10" t="n">
        <x:v>1</x:v>
      </x:c>
      <x:c r="N536" s="10" t="n">
        <x:v>0</x:v>
      </x:c>
      <x:c r="O536" s="10" t="n">
        <x:v>0</x:v>
      </x:c>
      <x:c r="P536" s="9" t="str">
        <x:f>'CaseReview'!U536</x:f>
        <x:v>FAIL</x:v>
      </x:c>
      <x:c r="Q536" s="9" t="n">
        <x:f>IF(AND(T536=1,G536=P536),1,0)</x:f>
        <x:v>1</x:v>
      </x:c>
      <x:c r="R536" s="9" t="n">
        <x:f>IF(AND(T536=1,G536="PASS",P536="FAIL"),1,0)</x:f>
        <x:v>0</x:v>
      </x:c>
      <x:c r="S536" s="9" t="n">
        <x:f>IF(AND(T536=1,G536="FAIL",P536="PASS"),1,0)</x:f>
        <x:v>0</x:v>
      </x:c>
      <x:c r="T536" s="9" t="n">
        <x:v>1</x:v>
      </x:c>
      <x:c r="U536" s="9" t="n">
        <x:v>7</x:v>
      </x:c>
      <x:c r="V536" s="9" t="str">
        <x:v>MVP/SHACL_GENERATION_PIPELINE/experiments/FULL_REPAIR_V2/RUN_01/runs/RUN-IMO-006-20260915T102424919853Z/final/final_shape.ttl</x:v>
      </x:c>
    </x:row>
    <x:row r="537" ht="22" customHeight="1">
      <x:c r="A537" s="10" t="str">
        <x:v>V2_FALLBACK25</x:v>
      </x:c>
      <x:c r="B537" s="10" t="str">
        <x:v>IMO-006</x:v>
      </x:c>
      <x:c r="C537" s="10" t="str">
        <x:v>IMO-006-P01</x:v>
      </x:c>
      <x:c r="D537" s="10" t="str">
        <x:v>RUN_01</x:v>
      </x:c>
      <x:c r="E537" s="10" t="str">
        <x:v>ORIGINAL_LEDGER</x:v>
      </x:c>
      <x:c r="F537" s="10" t="str">
        <x:v>PASS</x:v>
      </x:c>
      <x:c r="G537" s="10" t="str">
        <x:v>PASS</x:v>
      </x:c>
      <x:c r="H537" s="10" t="str">
        <x:v>EXECUTED</x:v>
      </x:c>
      <x:c r="I537" s="10" t="str">
        <x:v>PARSED</x:v>
      </x:c>
      <x:c r="J537" s="10" t="str">
        <x:v>GENERATION_ACCEPTED</x:v>
      </x:c>
      <x:c r="K537" s="10" t="str">
        <x:v>f363788b78ea9610a27157d0e8aa8184d80c97bebcf7c129324de9432eeb1d3e</x:v>
      </x:c>
      <x:c r="L537" s="10" t="str">
        <x:v>full_repair_v2</x:v>
      </x:c>
      <x:c r="M537" s="10" t="n">
        <x:v>1</x:v>
      </x:c>
      <x:c r="N537" s="10" t="n">
        <x:v>0</x:v>
      </x:c>
      <x:c r="O537" s="10" t="n">
        <x:v>0</x:v>
      </x:c>
      <x:c r="P537" s="9" t="str">
        <x:f>'CaseReview'!U537</x:f>
        <x:v>PASS</x:v>
      </x:c>
      <x:c r="Q537" s="9" t="n">
        <x:f>IF(AND(T537=1,G537=P537),1,0)</x:f>
        <x:v>1</x:v>
      </x:c>
      <x:c r="R537" s="9" t="n">
        <x:f>IF(AND(T537=1,G537="PASS",P537="FAIL"),1,0)</x:f>
        <x:v>0</x:v>
      </x:c>
      <x:c r="S537" s="9" t="n">
        <x:f>IF(AND(T537=1,G537="FAIL",P537="PASS"),1,0)</x:f>
        <x:v>0</x:v>
      </x:c>
      <x:c r="T537" s="9" t="n">
        <x:v>1</x:v>
      </x:c>
      <x:c r="U537" s="9" t="n">
        <x:v>7</x:v>
      </x:c>
      <x:c r="V537" s="9" t="str">
        <x:v>MVP/SHACL_GENERATION_PIPELINE/experiments/FULL_REPAIR_V2/RUN_01/runs/RUN-IMO-006-20260915T102424919853Z/final/final_shape.ttl</x:v>
      </x:c>
    </x:row>
    <x:row r="538" ht="22" customHeight="1">
      <x:c r="A538" s="10" t="str">
        <x:v>V2_FALLBACK25</x:v>
      </x:c>
      <x:c r="B538" s="10" t="str">
        <x:v>IMO-006</x:v>
      </x:c>
      <x:c r="C538" s="10" t="str">
        <x:v>IMO-006-P02</x:v>
      </x:c>
      <x:c r="D538" s="10" t="str">
        <x:v>RUN_01</x:v>
      </x:c>
      <x:c r="E538" s="10" t="str">
        <x:v>ORIGINAL_LEDGER</x:v>
      </x:c>
      <x:c r="F538" s="10" t="str">
        <x:v>PASS</x:v>
      </x:c>
      <x:c r="G538" s="10" t="str">
        <x:v>PASS</x:v>
      </x:c>
      <x:c r="H538" s="10" t="str">
        <x:v>EXECUTED</x:v>
      </x:c>
      <x:c r="I538" s="10" t="str">
        <x:v>PARSED</x:v>
      </x:c>
      <x:c r="J538" s="10" t="str">
        <x:v>GENERATION_ACCEPTED</x:v>
      </x:c>
      <x:c r="K538" s="10" t="str">
        <x:v>f363788b78ea9610a27157d0e8aa8184d80c97bebcf7c129324de9432eeb1d3e</x:v>
      </x:c>
      <x:c r="L538" s="10" t="str">
        <x:v>full_repair_v2</x:v>
      </x:c>
      <x:c r="M538" s="10" t="n">
        <x:v>1</x:v>
      </x:c>
      <x:c r="N538" s="10" t="n">
        <x:v>0</x:v>
      </x:c>
      <x:c r="O538" s="10" t="n">
        <x:v>0</x:v>
      </x:c>
      <x:c r="P538" s="9" t="str">
        <x:f>'CaseReview'!U538</x:f>
        <x:v>PASS</x:v>
      </x:c>
      <x:c r="Q538" s="9" t="n">
        <x:f>IF(AND(T538=1,G538=P538),1,0)</x:f>
        <x:v>1</x:v>
      </x:c>
      <x:c r="R538" s="9" t="n">
        <x:f>IF(AND(T538=1,G538="PASS",P538="FAIL"),1,0)</x:f>
        <x:v>0</x:v>
      </x:c>
      <x:c r="S538" s="9" t="n">
        <x:f>IF(AND(T538=1,G538="FAIL",P538="PASS"),1,0)</x:f>
        <x:v>0</x:v>
      </x:c>
      <x:c r="T538" s="9" t="n">
        <x:v>1</x:v>
      </x:c>
      <x:c r="U538" s="9" t="n">
        <x:v>7</x:v>
      </x:c>
      <x:c r="V538" s="9" t="str">
        <x:v>MVP/SHACL_GENERATION_PIPELINE/experiments/FULL_REPAIR_V2/RUN_01/runs/RUN-IMO-006-20260915T102424919853Z/final/final_shape.ttl</x:v>
      </x:c>
    </x:row>
    <x:row r="539" ht="22" customHeight="1">
      <x:c r="A539" s="10" t="str">
        <x:v>V2_FALLBACK25</x:v>
      </x:c>
      <x:c r="B539" s="10" t="str">
        <x:v>IMO-006</x:v>
      </x:c>
      <x:c r="C539" s="10" t="str">
        <x:v>IMO-006-P03</x:v>
      </x:c>
      <x:c r="D539" s="10" t="str">
        <x:v>RUN_01</x:v>
      </x:c>
      <x:c r="E539" s="10" t="str">
        <x:v>ORIGINAL_LEDGER</x:v>
      </x:c>
      <x:c r="F539" s="10" t="str">
        <x:v>PASS</x:v>
      </x:c>
      <x:c r="G539" s="10" t="str">
        <x:v>PASS</x:v>
      </x:c>
      <x:c r="H539" s="10" t="str">
        <x:v>EXECUTED</x:v>
      </x:c>
      <x:c r="I539" s="10" t="str">
        <x:v>PARSED</x:v>
      </x:c>
      <x:c r="J539" s="10" t="str">
        <x:v>GENERATION_ACCEPTED</x:v>
      </x:c>
      <x:c r="K539" s="10" t="str">
        <x:v>f363788b78ea9610a27157d0e8aa8184d80c97bebcf7c129324de9432eeb1d3e</x:v>
      </x:c>
      <x:c r="L539" s="10" t="str">
        <x:v>full_repair_v2</x:v>
      </x:c>
      <x:c r="M539" s="10" t="n">
        <x:v>1</x:v>
      </x:c>
      <x:c r="N539" s="10" t="n">
        <x:v>0</x:v>
      </x:c>
      <x:c r="O539" s="10" t="n">
        <x:v>0</x:v>
      </x:c>
      <x:c r="P539" s="9" t="str">
        <x:f>'CaseReview'!U539</x:f>
        <x:v>PASS</x:v>
      </x:c>
      <x:c r="Q539" s="9" t="n">
        <x:f>IF(AND(T539=1,G539=P539),1,0)</x:f>
        <x:v>1</x:v>
      </x:c>
      <x:c r="R539" s="9" t="n">
        <x:f>IF(AND(T539=1,G539="PASS",P539="FAIL"),1,0)</x:f>
        <x:v>0</x:v>
      </x:c>
      <x:c r="S539" s="9" t="n">
        <x:f>IF(AND(T539=1,G539="FAIL",P539="PASS"),1,0)</x:f>
        <x:v>0</x:v>
      </x:c>
      <x:c r="T539" s="9" t="n">
        <x:v>1</x:v>
      </x:c>
      <x:c r="U539" s="9" t="n">
        <x:v>7</x:v>
      </x:c>
      <x:c r="V539" s="9" t="str">
        <x:v>MVP/SHACL_GENERATION_PIPELINE/experiments/FULL_REPAIR_V2/RUN_01/runs/RUN-IMO-006-20260915T102424919853Z/final/final_shape.ttl</x:v>
      </x:c>
    </x:row>
    <x:row r="540" ht="22" customHeight="1">
      <x:c r="A540" s="10" t="str">
        <x:v>V2_FALLBACK25</x:v>
      </x:c>
      <x:c r="B540" s="10" t="str">
        <x:v>IMO-006</x:v>
      </x:c>
      <x:c r="C540" s="10" t="str">
        <x:v>IMO-006-P04</x:v>
      </x:c>
      <x:c r="D540" s="10" t="str">
        <x:v>RUN_01</x:v>
      </x:c>
      <x:c r="E540" s="10" t="str">
        <x:v>ORIGINAL_LEDGER</x:v>
      </x:c>
      <x:c r="F540" s="10" t="str">
        <x:v>PASS</x:v>
      </x:c>
      <x:c r="G540" s="10" t="str">
        <x:v>PASS</x:v>
      </x:c>
      <x:c r="H540" s="10" t="str">
        <x:v>EXECUTED</x:v>
      </x:c>
      <x:c r="I540" s="10" t="str">
        <x:v>PARSED</x:v>
      </x:c>
      <x:c r="J540" s="10" t="str">
        <x:v>GENERATION_ACCEPTED</x:v>
      </x:c>
      <x:c r="K540" s="10" t="str">
        <x:v>f363788b78ea9610a27157d0e8aa8184d80c97bebcf7c129324de9432eeb1d3e</x:v>
      </x:c>
      <x:c r="L540" s="10" t="str">
        <x:v>full_repair_v2</x:v>
      </x:c>
      <x:c r="M540" s="10" t="n">
        <x:v>1</x:v>
      </x:c>
      <x:c r="N540" s="10" t="n">
        <x:v>0</x:v>
      </x:c>
      <x:c r="O540" s="10" t="n">
        <x:v>0</x:v>
      </x:c>
      <x:c r="P540" s="9" t="str">
        <x:f>'CaseReview'!U540</x:f>
        <x:v>PASS</x:v>
      </x:c>
      <x:c r="Q540" s="9" t="n">
        <x:f>IF(AND(T540=1,G540=P540),1,0)</x:f>
        <x:v>1</x:v>
      </x:c>
      <x:c r="R540" s="9" t="n">
        <x:f>IF(AND(T540=1,G540="PASS",P540="FAIL"),1,0)</x:f>
        <x:v>0</x:v>
      </x:c>
      <x:c r="S540" s="9" t="n">
        <x:f>IF(AND(T540=1,G540="FAIL",P540="PASS"),1,0)</x:f>
        <x:v>0</x:v>
      </x:c>
      <x:c r="T540" s="9" t="n">
        <x:v>1</x:v>
      </x:c>
      <x:c r="U540" s="9" t="n">
        <x:v>7</x:v>
      </x:c>
      <x:c r="V540" s="9" t="str">
        <x:v>MVP/SHACL_GENERATION_PIPELINE/experiments/FULL_REPAIR_V2/RUN_01/runs/RUN-IMO-006-20260915T102424919853Z/final/final_shape.ttl</x:v>
      </x:c>
    </x:row>
    <x:row r="541" ht="22" customHeight="1">
      <x:c r="A541" s="10" t="str">
        <x:v>V2_FALLBACK25</x:v>
      </x:c>
      <x:c r="B541" s="10" t="str">
        <x:v>IMO-007</x:v>
      </x:c>
      <x:c r="C541" s="10" t="str">
        <x:v>IMO-007-F01</x:v>
      </x:c>
      <x:c r="D541" s="10" t="str">
        <x:v>RUN_01</x:v>
      </x:c>
      <x:c r="E541" s="10" t="str">
        <x:v>ORIGINAL_LEDGER</x:v>
      </x:c>
      <x:c r="F541" s="10" t="str">
        <x:v>FAIL</x:v>
      </x:c>
      <x:c r="G541" s="10" t="str">
        <x:v>FAIL</x:v>
      </x:c>
      <x:c r="H541" s="10" t="str">
        <x:v>EXECUTED</x:v>
      </x:c>
      <x:c r="I541" s="10" t="str">
        <x:v>PARSED</x:v>
      </x:c>
      <x:c r="J541" s="10" t="str">
        <x:v>GENERATION_ACCEPTED</x:v>
      </x:c>
      <x:c r="K541" s="10" t="str">
        <x:v>d7f6efb64acf970ab978e8518d45dd6832c65d19fde447666e7b1ca2ed816511</x:v>
      </x:c>
      <x:c r="L541" s="10" t="str">
        <x:v>full_repair_v2</x:v>
      </x:c>
      <x:c r="M541" s="10" t="n">
        <x:v>1</x:v>
      </x:c>
      <x:c r="N541" s="10" t="n">
        <x:v>0</x:v>
      </x:c>
      <x:c r="O541" s="10" t="n">
        <x:v>0</x:v>
      </x:c>
      <x:c r="P541" s="9" t="str">
        <x:f>'CaseReview'!U541</x:f>
        <x:v>FAIL</x:v>
      </x:c>
      <x:c r="Q541" s="9" t="n">
        <x:f>IF(AND(T541=1,G541=P541),1,0)</x:f>
        <x:v>1</x:v>
      </x:c>
      <x:c r="R541" s="9" t="n">
        <x:f>IF(AND(T541=1,G541="PASS",P541="FAIL"),1,0)</x:f>
        <x:v>0</x:v>
      </x:c>
      <x:c r="S541" s="9" t="n">
        <x:f>IF(AND(T541=1,G541="FAIL",P541="PASS"),1,0)</x:f>
        <x:v>0</x:v>
      </x:c>
      <x:c r="T541" s="9" t="n">
        <x:v>1</x:v>
      </x:c>
      <x:c r="U541" s="9" t="n">
        <x:v>7</x:v>
      </x:c>
      <x:c r="V541" s="9" t="str">
        <x:v>MVP/SHACL_GENERATION_PIPELINE/experiments/FULL_REPAIR_V2/RUN_01/runs/RUN-IMO-007-20260915T102504187658Z/final/final_shape.ttl</x:v>
      </x:c>
    </x:row>
    <x:row r="542" ht="22" customHeight="1">
      <x:c r="A542" s="10" t="str">
        <x:v>V2_FALLBACK25</x:v>
      </x:c>
      <x:c r="B542" s="10" t="str">
        <x:v>IMO-007</x:v>
      </x:c>
      <x:c r="C542" s="10" t="str">
        <x:v>IMO-007-F02</x:v>
      </x:c>
      <x:c r="D542" s="10" t="str">
        <x:v>RUN_01</x:v>
      </x:c>
      <x:c r="E542" s="10" t="str">
        <x:v>ORIGINAL_LEDGER</x:v>
      </x:c>
      <x:c r="F542" s="10" t="str">
        <x:v>FAIL</x:v>
      </x:c>
      <x:c r="G542" s="10" t="str">
        <x:v>FAIL</x:v>
      </x:c>
      <x:c r="H542" s="10" t="str">
        <x:v>EXECUTED</x:v>
      </x:c>
      <x:c r="I542" s="10" t="str">
        <x:v>PARSED</x:v>
      </x:c>
      <x:c r="J542" s="10" t="str">
        <x:v>GENERATION_ACCEPTED</x:v>
      </x:c>
      <x:c r="K542" s="10" t="str">
        <x:v>d7f6efb64acf970ab978e8518d45dd6832c65d19fde447666e7b1ca2ed816511</x:v>
      </x:c>
      <x:c r="L542" s="10" t="str">
        <x:v>full_repair_v2</x:v>
      </x:c>
      <x:c r="M542" s="10" t="n">
        <x:v>1</x:v>
      </x:c>
      <x:c r="N542" s="10" t="n">
        <x:v>0</x:v>
      </x:c>
      <x:c r="O542" s="10" t="n">
        <x:v>0</x:v>
      </x:c>
      <x:c r="P542" s="9" t="str">
        <x:f>'CaseReview'!U542</x:f>
        <x:v>FAIL</x:v>
      </x:c>
      <x:c r="Q542" s="9" t="n">
        <x:f>IF(AND(T542=1,G542=P542),1,0)</x:f>
        <x:v>1</x:v>
      </x:c>
      <x:c r="R542" s="9" t="n">
        <x:f>IF(AND(T542=1,G542="PASS",P542="FAIL"),1,0)</x:f>
        <x:v>0</x:v>
      </x:c>
      <x:c r="S542" s="9" t="n">
        <x:f>IF(AND(T542=1,G542="FAIL",P542="PASS"),1,0)</x:f>
        <x:v>0</x:v>
      </x:c>
      <x:c r="T542" s="9" t="n">
        <x:v>1</x:v>
      </x:c>
      <x:c r="U542" s="9" t="n">
        <x:v>7</x:v>
      </x:c>
      <x:c r="V542" s="9" t="str">
        <x:v>MVP/SHACL_GENERATION_PIPELINE/experiments/FULL_REPAIR_V2/RUN_01/runs/RUN-IMO-007-20260915T102504187658Z/final/final_shape.ttl</x:v>
      </x:c>
    </x:row>
    <x:row r="543" ht="22" customHeight="1">
      <x:c r="A543" s="10" t="str">
        <x:v>V2_FALLBACK25</x:v>
      </x:c>
      <x:c r="B543" s="10" t="str">
        <x:v>IMO-007</x:v>
      </x:c>
      <x:c r="C543" s="10" t="str">
        <x:v>IMO-007-F03</x:v>
      </x:c>
      <x:c r="D543" s="10" t="str">
        <x:v>RUN_01</x:v>
      </x:c>
      <x:c r="E543" s="10" t="str">
        <x:v>ORIGINAL_LEDGER</x:v>
      </x:c>
      <x:c r="F543" s="10" t="str">
        <x:v>FAIL</x:v>
      </x:c>
      <x:c r="G543" s="10" t="str">
        <x:v>FAIL</x:v>
      </x:c>
      <x:c r="H543" s="10" t="str">
        <x:v>EXECUTED</x:v>
      </x:c>
      <x:c r="I543" s="10" t="str">
        <x:v>PARSED</x:v>
      </x:c>
      <x:c r="J543" s="10" t="str">
        <x:v>GENERATION_ACCEPTED</x:v>
      </x:c>
      <x:c r="K543" s="10" t="str">
        <x:v>d7f6efb64acf970ab978e8518d45dd6832c65d19fde447666e7b1ca2ed816511</x:v>
      </x:c>
      <x:c r="L543" s="10" t="str">
        <x:v>full_repair_v2</x:v>
      </x:c>
      <x:c r="M543" s="10" t="n">
        <x:v>1</x:v>
      </x:c>
      <x:c r="N543" s="10" t="n">
        <x:v>0</x:v>
      </x:c>
      <x:c r="O543" s="10" t="n">
        <x:v>0</x:v>
      </x:c>
      <x:c r="P543" s="9" t="str">
        <x:f>'CaseReview'!U543</x:f>
        <x:v>FAIL</x:v>
      </x:c>
      <x:c r="Q543" s="9" t="n">
        <x:f>IF(AND(T543=1,G543=P543),1,0)</x:f>
        <x:v>1</x:v>
      </x:c>
      <x:c r="R543" s="9" t="n">
        <x:f>IF(AND(T543=1,G543="PASS",P543="FAIL"),1,0)</x:f>
        <x:v>0</x:v>
      </x:c>
      <x:c r="S543" s="9" t="n">
        <x:f>IF(AND(T543=1,G543="FAIL",P543="PASS"),1,0)</x:f>
        <x:v>0</x:v>
      </x:c>
      <x:c r="T543" s="9" t="n">
        <x:v>1</x:v>
      </x:c>
      <x:c r="U543" s="9" t="n">
        <x:v>7</x:v>
      </x:c>
      <x:c r="V543" s="9" t="str">
        <x:v>MVP/SHACL_GENERATION_PIPELINE/experiments/FULL_REPAIR_V2/RUN_01/runs/RUN-IMO-007-20260915T102504187658Z/final/final_shape.ttl</x:v>
      </x:c>
    </x:row>
    <x:row r="544" ht="22" customHeight="1">
      <x:c r="A544" s="10" t="str">
        <x:v>V2_FALLBACK25</x:v>
      </x:c>
      <x:c r="B544" s="10" t="str">
        <x:v>IMO-007</x:v>
      </x:c>
      <x:c r="C544" s="10" t="str">
        <x:v>IMO-007-F04</x:v>
      </x:c>
      <x:c r="D544" s="10" t="str">
        <x:v>RUN_01</x:v>
      </x:c>
      <x:c r="E544" s="10" t="str">
        <x:v>ORIGINAL_LEDGER</x:v>
      </x:c>
      <x:c r="F544" s="10" t="str">
        <x:v>FAIL</x:v>
      </x:c>
      <x:c r="G544" s="10" t="str">
        <x:v>FAIL</x:v>
      </x:c>
      <x:c r="H544" s="10" t="str">
        <x:v>EXECUTED</x:v>
      </x:c>
      <x:c r="I544" s="10" t="str">
        <x:v>PARSED</x:v>
      </x:c>
      <x:c r="J544" s="10" t="str">
        <x:v>GENERATION_ACCEPTED</x:v>
      </x:c>
      <x:c r="K544" s="10" t="str">
        <x:v>d7f6efb64acf970ab978e8518d45dd6832c65d19fde447666e7b1ca2ed816511</x:v>
      </x:c>
      <x:c r="L544" s="10" t="str">
        <x:v>full_repair_v2</x:v>
      </x:c>
      <x:c r="M544" s="10" t="n">
        <x:v>1</x:v>
      </x:c>
      <x:c r="N544" s="10" t="n">
        <x:v>0</x:v>
      </x:c>
      <x:c r="O544" s="10" t="n">
        <x:v>0</x:v>
      </x:c>
      <x:c r="P544" s="9" t="str">
        <x:f>'CaseReview'!U544</x:f>
        <x:v>FAIL</x:v>
      </x:c>
      <x:c r="Q544" s="9" t="n">
        <x:f>IF(AND(T544=1,G544=P544),1,0)</x:f>
        <x:v>1</x:v>
      </x:c>
      <x:c r="R544" s="9" t="n">
        <x:f>IF(AND(T544=1,G544="PASS",P544="FAIL"),1,0)</x:f>
        <x:v>0</x:v>
      </x:c>
      <x:c r="S544" s="9" t="n">
        <x:f>IF(AND(T544=1,G544="FAIL",P544="PASS"),1,0)</x:f>
        <x:v>0</x:v>
      </x:c>
      <x:c r="T544" s="9" t="n">
        <x:v>1</x:v>
      </x:c>
      <x:c r="U544" s="9" t="n">
        <x:v>7</x:v>
      </x:c>
      <x:c r="V544" s="9" t="str">
        <x:v>MVP/SHACL_GENERATION_PIPELINE/experiments/FULL_REPAIR_V2/RUN_01/runs/RUN-IMO-007-20260915T102504187658Z/final/final_shape.ttl</x:v>
      </x:c>
    </x:row>
    <x:row r="545" ht="22" customHeight="1">
      <x:c r="A545" s="10" t="str">
        <x:v>V2_FALLBACK25</x:v>
      </x:c>
      <x:c r="B545" s="10" t="str">
        <x:v>IMO-007</x:v>
      </x:c>
      <x:c r="C545" s="10" t="str">
        <x:v>IMO-007-P01</x:v>
      </x:c>
      <x:c r="D545" s="10" t="str">
        <x:v>RUN_01</x:v>
      </x:c>
      <x:c r="E545" s="10" t="str">
        <x:v>ORIGINAL_LEDGER</x:v>
      </x:c>
      <x:c r="F545" s="10" t="str">
        <x:v>PASS</x:v>
      </x:c>
      <x:c r="G545" s="10" t="str">
        <x:v>PASS</x:v>
      </x:c>
      <x:c r="H545" s="10" t="str">
        <x:v>EXECUTED</x:v>
      </x:c>
      <x:c r="I545" s="10" t="str">
        <x:v>PARSED</x:v>
      </x:c>
      <x:c r="J545" s="10" t="str">
        <x:v>GENERATION_ACCEPTED</x:v>
      </x:c>
      <x:c r="K545" s="10" t="str">
        <x:v>d7f6efb64acf970ab978e8518d45dd6832c65d19fde447666e7b1ca2ed816511</x:v>
      </x:c>
      <x:c r="L545" s="10" t="str">
        <x:v>full_repair_v2</x:v>
      </x:c>
      <x:c r="M545" s="10" t="n">
        <x:v>1</x:v>
      </x:c>
      <x:c r="N545" s="10" t="n">
        <x:v>0</x:v>
      </x:c>
      <x:c r="O545" s="10" t="n">
        <x:v>0</x:v>
      </x:c>
      <x:c r="P545" s="9" t="str">
        <x:f>'CaseReview'!U545</x:f>
        <x:v>PASS</x:v>
      </x:c>
      <x:c r="Q545" s="9" t="n">
        <x:f>IF(AND(T545=1,G545=P545),1,0)</x:f>
        <x:v>1</x:v>
      </x:c>
      <x:c r="R545" s="9" t="n">
        <x:f>IF(AND(T545=1,G545="PASS",P545="FAIL"),1,0)</x:f>
        <x:v>0</x:v>
      </x:c>
      <x:c r="S545" s="9" t="n">
        <x:f>IF(AND(T545=1,G545="FAIL",P545="PASS"),1,0)</x:f>
        <x:v>0</x:v>
      </x:c>
      <x:c r="T545" s="9" t="n">
        <x:v>1</x:v>
      </x:c>
      <x:c r="U545" s="9" t="n">
        <x:v>7</x:v>
      </x:c>
      <x:c r="V545" s="9" t="str">
        <x:v>MVP/SHACL_GENERATION_PIPELINE/experiments/FULL_REPAIR_V2/RUN_01/runs/RUN-IMO-007-20260915T102504187658Z/final/final_shape.ttl</x:v>
      </x:c>
    </x:row>
    <x:row r="546" ht="22" customHeight="1">
      <x:c r="A546" s="10" t="str">
        <x:v>V2_FALLBACK25</x:v>
      </x:c>
      <x:c r="B546" s="10" t="str">
        <x:v>IMO-007</x:v>
      </x:c>
      <x:c r="C546" s="10" t="str">
        <x:v>IMO-007-P02</x:v>
      </x:c>
      <x:c r="D546" s="10" t="str">
        <x:v>RUN_01</x:v>
      </x:c>
      <x:c r="E546" s="10" t="str">
        <x:v>ORIGINAL_LEDGER</x:v>
      </x:c>
      <x:c r="F546" s="10" t="str">
        <x:v>PASS</x:v>
      </x:c>
      <x:c r="G546" s="10" t="str">
        <x:v>PASS</x:v>
      </x:c>
      <x:c r="H546" s="10" t="str">
        <x:v>EXECUTED</x:v>
      </x:c>
      <x:c r="I546" s="10" t="str">
        <x:v>PARSED</x:v>
      </x:c>
      <x:c r="J546" s="10" t="str">
        <x:v>GENERATION_ACCEPTED</x:v>
      </x:c>
      <x:c r="K546" s="10" t="str">
        <x:v>d7f6efb64acf970ab978e8518d45dd6832c65d19fde447666e7b1ca2ed816511</x:v>
      </x:c>
      <x:c r="L546" s="10" t="str">
        <x:v>full_repair_v2</x:v>
      </x:c>
      <x:c r="M546" s="10" t="n">
        <x:v>1</x:v>
      </x:c>
      <x:c r="N546" s="10" t="n">
        <x:v>0</x:v>
      </x:c>
      <x:c r="O546" s="10" t="n">
        <x:v>0</x:v>
      </x:c>
      <x:c r="P546" s="9" t="str">
        <x:f>'CaseReview'!U546</x:f>
        <x:v>PASS</x:v>
      </x:c>
      <x:c r="Q546" s="9" t="n">
        <x:f>IF(AND(T546=1,G546=P546),1,0)</x:f>
        <x:v>1</x:v>
      </x:c>
      <x:c r="R546" s="9" t="n">
        <x:f>IF(AND(T546=1,G546="PASS",P546="FAIL"),1,0)</x:f>
        <x:v>0</x:v>
      </x:c>
      <x:c r="S546" s="9" t="n">
        <x:f>IF(AND(T546=1,G546="FAIL",P546="PASS"),1,0)</x:f>
        <x:v>0</x:v>
      </x:c>
      <x:c r="T546" s="9" t="n">
        <x:v>1</x:v>
      </x:c>
      <x:c r="U546" s="9" t="n">
        <x:v>7</x:v>
      </x:c>
      <x:c r="V546" s="9" t="str">
        <x:v>MVP/SHACL_GENERATION_PIPELINE/experiments/FULL_REPAIR_V2/RUN_01/runs/RUN-IMO-007-20260915T102504187658Z/final/final_shape.ttl</x:v>
      </x:c>
    </x:row>
    <x:row r="547" ht="22" customHeight="1">
      <x:c r="A547" s="10" t="str">
        <x:v>V2_FALLBACK25</x:v>
      </x:c>
      <x:c r="B547" s="10" t="str">
        <x:v>IMO-007</x:v>
      </x:c>
      <x:c r="C547" s="10" t="str">
        <x:v>IMO-007-P03</x:v>
      </x:c>
      <x:c r="D547" s="10" t="str">
        <x:v>RUN_01</x:v>
      </x:c>
      <x:c r="E547" s="10" t="str">
        <x:v>ORIGINAL_LEDGER</x:v>
      </x:c>
      <x:c r="F547" s="10" t="str">
        <x:v>PASS</x:v>
      </x:c>
      <x:c r="G547" s="10" t="str">
        <x:v>PASS</x:v>
      </x:c>
      <x:c r="H547" s="10" t="str">
        <x:v>EXECUTED</x:v>
      </x:c>
      <x:c r="I547" s="10" t="str">
        <x:v>PARSED</x:v>
      </x:c>
      <x:c r="J547" s="10" t="str">
        <x:v>GENERATION_ACCEPTED</x:v>
      </x:c>
      <x:c r="K547" s="10" t="str">
        <x:v>d7f6efb64acf970ab978e8518d45dd6832c65d19fde447666e7b1ca2ed816511</x:v>
      </x:c>
      <x:c r="L547" s="10" t="str">
        <x:v>full_repair_v2</x:v>
      </x:c>
      <x:c r="M547" s="10" t="n">
        <x:v>1</x:v>
      </x:c>
      <x:c r="N547" s="10" t="n">
        <x:v>0</x:v>
      </x:c>
      <x:c r="O547" s="10" t="n">
        <x:v>0</x:v>
      </x:c>
      <x:c r="P547" s="9" t="str">
        <x:f>'CaseReview'!U547</x:f>
        <x:v>PASS</x:v>
      </x:c>
      <x:c r="Q547" s="9" t="n">
        <x:f>IF(AND(T547=1,G547=P547),1,0)</x:f>
        <x:v>1</x:v>
      </x:c>
      <x:c r="R547" s="9" t="n">
        <x:f>IF(AND(T547=1,G547="PASS",P547="FAIL"),1,0)</x:f>
        <x:v>0</x:v>
      </x:c>
      <x:c r="S547" s="9" t="n">
        <x:f>IF(AND(T547=1,G547="FAIL",P547="PASS"),1,0)</x:f>
        <x:v>0</x:v>
      </x:c>
      <x:c r="T547" s="9" t="n">
        <x:v>1</x:v>
      </x:c>
      <x:c r="U547" s="9" t="n">
        <x:v>7</x:v>
      </x:c>
      <x:c r="V547" s="9" t="str">
        <x:v>MVP/SHACL_GENERATION_PIPELINE/experiments/FULL_REPAIR_V2/RUN_01/runs/RUN-IMO-007-20260915T102504187658Z/final/final_shape.ttl</x:v>
      </x:c>
    </x:row>
    <x:row r="548" ht="22" customHeight="1">
      <x:c r="A548" s="10" t="str">
        <x:v>V2_FALLBACK25</x:v>
      </x:c>
      <x:c r="B548" s="10" t="str">
        <x:v>IMO-008</x:v>
      </x:c>
      <x:c r="C548" s="10" t="str">
        <x:v>IMO-008-F01</x:v>
      </x:c>
      <x:c r="D548" s="10" t="str">
        <x:v>RUN_01</x:v>
      </x:c>
      <x:c r="E548" s="10" t="str">
        <x:v>ORIGINAL_LEDGER</x:v>
      </x:c>
      <x:c r="F548" s="10" t="str">
        <x:v>FAIL</x:v>
      </x:c>
      <x:c r="G548" s="10" t="str">
        <x:v>FAIL</x:v>
      </x:c>
      <x:c r="H548" s="10" t="str">
        <x:v>EXECUTED</x:v>
      </x:c>
      <x:c r="I548" s="10" t="str">
        <x:v>PARSED</x:v>
      </x:c>
      <x:c r="J548" s="10" t="str">
        <x:v>GENERATION_ACCEPTED</x:v>
      </x:c>
      <x:c r="K548" s="10" t="str">
        <x:v>34ab1555837cce84a9008ef52920eeb479821cf190b3fea913aca5135890f924</x:v>
      </x:c>
      <x:c r="L548" s="10" t="str">
        <x:v>full_repair_v2</x:v>
      </x:c>
      <x:c r="M548" s="10" t="n">
        <x:v>1</x:v>
      </x:c>
      <x:c r="N548" s="10" t="n">
        <x:v>0</x:v>
      </x:c>
      <x:c r="O548" s="10" t="n">
        <x:v>0</x:v>
      </x:c>
      <x:c r="P548" s="9" t="str">
        <x:f>'CaseReview'!U548</x:f>
        <x:v>FAIL</x:v>
      </x:c>
      <x:c r="Q548" s="9" t="n">
        <x:f>IF(AND(T548=1,G548=P548),1,0)</x:f>
        <x:v>1</x:v>
      </x:c>
      <x:c r="R548" s="9" t="n">
        <x:f>IF(AND(T548=1,G548="PASS",P548="FAIL"),1,0)</x:f>
        <x:v>0</x:v>
      </x:c>
      <x:c r="S548" s="9" t="n">
        <x:f>IF(AND(T548=1,G548="FAIL",P548="PASS"),1,0)</x:f>
        <x:v>0</x:v>
      </x:c>
      <x:c r="T548" s="9" t="n">
        <x:v>1</x:v>
      </x:c>
      <x:c r="U548" s="9" t="n">
        <x:v>7</x:v>
      </x:c>
      <x:c r="V548" s="9" t="str">
        <x:v>MVP/SHACL_GENERATION_PIPELINE/experiments/FULL_REPAIR_V2/RUN_01/runs/RUN-IMO-008-20260915T102645602783Z/final/final_shape.ttl</x:v>
      </x:c>
    </x:row>
    <x:row r="549" ht="22" customHeight="1">
      <x:c r="A549" s="10" t="str">
        <x:v>V2_FALLBACK25</x:v>
      </x:c>
      <x:c r="B549" s="10" t="str">
        <x:v>IMO-008</x:v>
      </x:c>
      <x:c r="C549" s="10" t="str">
        <x:v>IMO-008-F02</x:v>
      </x:c>
      <x:c r="D549" s="10" t="str">
        <x:v>RUN_01</x:v>
      </x:c>
      <x:c r="E549" s="10" t="str">
        <x:v>ORIGINAL_LEDGER</x:v>
      </x:c>
      <x:c r="F549" s="10" t="str">
        <x:v>FAIL</x:v>
      </x:c>
      <x:c r="G549" s="10" t="str">
        <x:v>FAIL</x:v>
      </x:c>
      <x:c r="H549" s="10" t="str">
        <x:v>EXECUTED</x:v>
      </x:c>
      <x:c r="I549" s="10" t="str">
        <x:v>PARSED</x:v>
      </x:c>
      <x:c r="J549" s="10" t="str">
        <x:v>GENERATION_ACCEPTED</x:v>
      </x:c>
      <x:c r="K549" s="10" t="str">
        <x:v>34ab1555837cce84a9008ef52920eeb479821cf190b3fea913aca5135890f924</x:v>
      </x:c>
      <x:c r="L549" s="10" t="str">
        <x:v>full_repair_v2</x:v>
      </x:c>
      <x:c r="M549" s="10" t="n">
        <x:v>1</x:v>
      </x:c>
      <x:c r="N549" s="10" t="n">
        <x:v>0</x:v>
      </x:c>
      <x:c r="O549" s="10" t="n">
        <x:v>0</x:v>
      </x:c>
      <x:c r="P549" s="9" t="str">
        <x:f>'CaseReview'!U549</x:f>
        <x:v>FAIL</x:v>
      </x:c>
      <x:c r="Q549" s="9" t="n">
        <x:f>IF(AND(T549=1,G549=P549),1,0)</x:f>
        <x:v>1</x:v>
      </x:c>
      <x:c r="R549" s="9" t="n">
        <x:f>IF(AND(T549=1,G549="PASS",P549="FAIL"),1,0)</x:f>
        <x:v>0</x:v>
      </x:c>
      <x:c r="S549" s="9" t="n">
        <x:f>IF(AND(T549=1,G549="FAIL",P549="PASS"),1,0)</x:f>
        <x:v>0</x:v>
      </x:c>
      <x:c r="T549" s="9" t="n">
        <x:v>1</x:v>
      </x:c>
      <x:c r="U549" s="9" t="n">
        <x:v>7</x:v>
      </x:c>
      <x:c r="V549" s="9" t="str">
        <x:v>MVP/SHACL_GENERATION_PIPELINE/experiments/FULL_REPAIR_V2/RUN_01/runs/RUN-IMO-008-20260915T102645602783Z/final/final_shape.ttl</x:v>
      </x:c>
    </x:row>
    <x:row r="550" ht="22" customHeight="1">
      <x:c r="A550" s="10" t="str">
        <x:v>V2_FALLBACK25</x:v>
      </x:c>
      <x:c r="B550" s="10" t="str">
        <x:v>IMO-008</x:v>
      </x:c>
      <x:c r="C550" s="10" t="str">
        <x:v>IMO-008-F03</x:v>
      </x:c>
      <x:c r="D550" s="10" t="str">
        <x:v>RUN_01</x:v>
      </x:c>
      <x:c r="E550" s="10" t="str">
        <x:v>ORIGINAL_LEDGER</x:v>
      </x:c>
      <x:c r="F550" s="10" t="str">
        <x:v>FAIL</x:v>
      </x:c>
      <x:c r="G550" s="10" t="str">
        <x:v>FAIL</x:v>
      </x:c>
      <x:c r="H550" s="10" t="str">
        <x:v>EXECUTED</x:v>
      </x:c>
      <x:c r="I550" s="10" t="str">
        <x:v>PARSED</x:v>
      </x:c>
      <x:c r="J550" s="10" t="str">
        <x:v>GENERATION_ACCEPTED</x:v>
      </x:c>
      <x:c r="K550" s="10" t="str">
        <x:v>34ab1555837cce84a9008ef52920eeb479821cf190b3fea913aca5135890f924</x:v>
      </x:c>
      <x:c r="L550" s="10" t="str">
        <x:v>full_repair_v2</x:v>
      </x:c>
      <x:c r="M550" s="10" t="n">
        <x:v>1</x:v>
      </x:c>
      <x:c r="N550" s="10" t="n">
        <x:v>0</x:v>
      </x:c>
      <x:c r="O550" s="10" t="n">
        <x:v>0</x:v>
      </x:c>
      <x:c r="P550" s="9" t="str">
        <x:f>'CaseReview'!U550</x:f>
        <x:v>FAIL</x:v>
      </x:c>
      <x:c r="Q550" s="9" t="n">
        <x:f>IF(AND(T550=1,G550=P550),1,0)</x:f>
        <x:v>1</x:v>
      </x:c>
      <x:c r="R550" s="9" t="n">
        <x:f>IF(AND(T550=1,G550="PASS",P550="FAIL"),1,0)</x:f>
        <x:v>0</x:v>
      </x:c>
      <x:c r="S550" s="9" t="n">
        <x:f>IF(AND(T550=1,G550="FAIL",P550="PASS"),1,0)</x:f>
        <x:v>0</x:v>
      </x:c>
      <x:c r="T550" s="9" t="n">
        <x:v>1</x:v>
      </x:c>
      <x:c r="U550" s="9" t="n">
        <x:v>7</x:v>
      </x:c>
      <x:c r="V550" s="9" t="str">
        <x:v>MVP/SHACL_GENERATION_PIPELINE/experiments/FULL_REPAIR_V2/RUN_01/runs/RUN-IMO-008-20260915T102645602783Z/final/final_shape.ttl</x:v>
      </x:c>
    </x:row>
    <x:row r="551" ht="22" customHeight="1">
      <x:c r="A551" s="10" t="str">
        <x:v>V2_FALLBACK25</x:v>
      </x:c>
      <x:c r="B551" s="10" t="str">
        <x:v>IMO-008</x:v>
      </x:c>
      <x:c r="C551" s="10" t="str">
        <x:v>IMO-008-P01</x:v>
      </x:c>
      <x:c r="D551" s="10" t="str">
        <x:v>RUN_01</x:v>
      </x:c>
      <x:c r="E551" s="10" t="str">
        <x:v>ORIGINAL_LEDGER</x:v>
      </x:c>
      <x:c r="F551" s="10" t="str">
        <x:v>PASS</x:v>
      </x:c>
      <x:c r="G551" s="10" t="str">
        <x:v>PASS</x:v>
      </x:c>
      <x:c r="H551" s="10" t="str">
        <x:v>EXECUTED</x:v>
      </x:c>
      <x:c r="I551" s="10" t="str">
        <x:v>PARSED</x:v>
      </x:c>
      <x:c r="J551" s="10" t="str">
        <x:v>GENERATION_ACCEPTED</x:v>
      </x:c>
      <x:c r="K551" s="10" t="str">
        <x:v>34ab1555837cce84a9008ef52920eeb479821cf190b3fea913aca5135890f924</x:v>
      </x:c>
      <x:c r="L551" s="10" t="str">
        <x:v>full_repair_v2</x:v>
      </x:c>
      <x:c r="M551" s="10" t="n">
        <x:v>1</x:v>
      </x:c>
      <x:c r="N551" s="10" t="n">
        <x:v>0</x:v>
      </x:c>
      <x:c r="O551" s="10" t="n">
        <x:v>0</x:v>
      </x:c>
      <x:c r="P551" s="9" t="str">
        <x:f>'CaseReview'!U551</x:f>
        <x:v>PASS</x:v>
      </x:c>
      <x:c r="Q551" s="9" t="n">
        <x:f>IF(AND(T551=1,G551=P551),1,0)</x:f>
        <x:v>1</x:v>
      </x:c>
      <x:c r="R551" s="9" t="n">
        <x:f>IF(AND(T551=1,G551="PASS",P551="FAIL"),1,0)</x:f>
        <x:v>0</x:v>
      </x:c>
      <x:c r="S551" s="9" t="n">
        <x:f>IF(AND(T551=1,G551="FAIL",P551="PASS"),1,0)</x:f>
        <x:v>0</x:v>
      </x:c>
      <x:c r="T551" s="9" t="n">
        <x:v>1</x:v>
      </x:c>
      <x:c r="U551" s="9" t="n">
        <x:v>7</x:v>
      </x:c>
      <x:c r="V551" s="9" t="str">
        <x:v>MVP/SHACL_GENERATION_PIPELINE/experiments/FULL_REPAIR_V2/RUN_01/runs/RUN-IMO-008-20260915T102645602783Z/final/final_shape.ttl</x:v>
      </x:c>
    </x:row>
    <x:row r="552" ht="22" customHeight="1">
      <x:c r="A552" s="10" t="str">
        <x:v>V2_FALLBACK25</x:v>
      </x:c>
      <x:c r="B552" s="10" t="str">
        <x:v>IMO-008</x:v>
      </x:c>
      <x:c r="C552" s="10" t="str">
        <x:v>IMO-008-P02</x:v>
      </x:c>
      <x:c r="D552" s="10" t="str">
        <x:v>RUN_01</x:v>
      </x:c>
      <x:c r="E552" s="10" t="str">
        <x:v>ORIGINAL_LEDGER</x:v>
      </x:c>
      <x:c r="F552" s="10" t="str">
        <x:v>PASS</x:v>
      </x:c>
      <x:c r="G552" s="10" t="str">
        <x:v>PASS</x:v>
      </x:c>
      <x:c r="H552" s="10" t="str">
        <x:v>EXECUTED</x:v>
      </x:c>
      <x:c r="I552" s="10" t="str">
        <x:v>PARSED</x:v>
      </x:c>
      <x:c r="J552" s="10" t="str">
        <x:v>GENERATION_ACCEPTED</x:v>
      </x:c>
      <x:c r="K552" s="10" t="str">
        <x:v>34ab1555837cce84a9008ef52920eeb479821cf190b3fea913aca5135890f924</x:v>
      </x:c>
      <x:c r="L552" s="10" t="str">
        <x:v>full_repair_v2</x:v>
      </x:c>
      <x:c r="M552" s="10" t="n">
        <x:v>1</x:v>
      </x:c>
      <x:c r="N552" s="10" t="n">
        <x:v>0</x:v>
      </x:c>
      <x:c r="O552" s="10" t="n">
        <x:v>0</x:v>
      </x:c>
      <x:c r="P552" s="9" t="str">
        <x:f>'CaseReview'!U552</x:f>
        <x:v>PASS</x:v>
      </x:c>
      <x:c r="Q552" s="9" t="n">
        <x:f>IF(AND(T552=1,G552=P552),1,0)</x:f>
        <x:v>1</x:v>
      </x:c>
      <x:c r="R552" s="9" t="n">
        <x:f>IF(AND(T552=1,G552="PASS",P552="FAIL"),1,0)</x:f>
        <x:v>0</x:v>
      </x:c>
      <x:c r="S552" s="9" t="n">
        <x:f>IF(AND(T552=1,G552="FAIL",P552="PASS"),1,0)</x:f>
        <x:v>0</x:v>
      </x:c>
      <x:c r="T552" s="9" t="n">
        <x:v>1</x:v>
      </x:c>
      <x:c r="U552" s="9" t="n">
        <x:v>7</x:v>
      </x:c>
      <x:c r="V552" s="9" t="str">
        <x:v>MVP/SHACL_GENERATION_PIPELINE/experiments/FULL_REPAIR_V2/RUN_01/runs/RUN-IMO-008-20260915T102645602783Z/final/final_shape.ttl</x:v>
      </x:c>
    </x:row>
    <x:row r="553" ht="22" customHeight="1">
      <x:c r="A553" s="10" t="str">
        <x:v>V2_FALLBACK25</x:v>
      </x:c>
      <x:c r="B553" s="10" t="str">
        <x:v>IMO-008</x:v>
      </x:c>
      <x:c r="C553" s="10" t="str">
        <x:v>IMO-008-P03</x:v>
      </x:c>
      <x:c r="D553" s="10" t="str">
        <x:v>RUN_01</x:v>
      </x:c>
      <x:c r="E553" s="10" t="str">
        <x:v>ORIGINAL_LEDGER</x:v>
      </x:c>
      <x:c r="F553" s="10" t="str">
        <x:v>PASS</x:v>
      </x:c>
      <x:c r="G553" s="10" t="str">
        <x:v>PASS</x:v>
      </x:c>
      <x:c r="H553" s="10" t="str">
        <x:v>EXECUTED</x:v>
      </x:c>
      <x:c r="I553" s="10" t="str">
        <x:v>PARSED</x:v>
      </x:c>
      <x:c r="J553" s="10" t="str">
        <x:v>GENERATION_ACCEPTED</x:v>
      </x:c>
      <x:c r="K553" s="10" t="str">
        <x:v>34ab1555837cce84a9008ef52920eeb479821cf190b3fea913aca5135890f924</x:v>
      </x:c>
      <x:c r="L553" s="10" t="str">
        <x:v>full_repair_v2</x:v>
      </x:c>
      <x:c r="M553" s="10" t="n">
        <x:v>1</x:v>
      </x:c>
      <x:c r="N553" s="10" t="n">
        <x:v>0</x:v>
      </x:c>
      <x:c r="O553" s="10" t="n">
        <x:v>0</x:v>
      </x:c>
      <x:c r="P553" s="9" t="str">
        <x:f>'CaseReview'!U553</x:f>
        <x:v>PASS</x:v>
      </x:c>
      <x:c r="Q553" s="9" t="n">
        <x:f>IF(AND(T553=1,G553=P553),1,0)</x:f>
        <x:v>1</x:v>
      </x:c>
      <x:c r="R553" s="9" t="n">
        <x:f>IF(AND(T553=1,G553="PASS",P553="FAIL"),1,0)</x:f>
        <x:v>0</x:v>
      </x:c>
      <x:c r="S553" s="9" t="n">
        <x:f>IF(AND(T553=1,G553="FAIL",P553="PASS"),1,0)</x:f>
        <x:v>0</x:v>
      </x:c>
      <x:c r="T553" s="9" t="n">
        <x:v>1</x:v>
      </x:c>
      <x:c r="U553" s="9" t="n">
        <x:v>7</x:v>
      </x:c>
      <x:c r="V553" s="9" t="str">
        <x:v>MVP/SHACL_GENERATION_PIPELINE/experiments/FULL_REPAIR_V2/RUN_01/runs/RUN-IMO-008-20260915T102645602783Z/final/final_shape.ttl</x:v>
      </x:c>
    </x:row>
    <x:row r="554" ht="22" customHeight="1">
      <x:c r="A554" s="10" t="str">
        <x:v>V2_FALLBACK25</x:v>
      </x:c>
      <x:c r="B554" s="10" t="str">
        <x:v>IMO-008</x:v>
      </x:c>
      <x:c r="C554" s="10" t="str">
        <x:v>IMO-008-P04</x:v>
      </x:c>
      <x:c r="D554" s="10" t="str">
        <x:v>RUN_01</x:v>
      </x:c>
      <x:c r="E554" s="10" t="str">
        <x:v>ORIGINAL_LEDGER</x:v>
      </x:c>
      <x:c r="F554" s="10" t="str">
        <x:v>PASS</x:v>
      </x:c>
      <x:c r="G554" s="10" t="str">
        <x:v>PASS</x:v>
      </x:c>
      <x:c r="H554" s="10" t="str">
        <x:v>EXECUTED</x:v>
      </x:c>
      <x:c r="I554" s="10" t="str">
        <x:v>PARSED</x:v>
      </x:c>
      <x:c r="J554" s="10" t="str">
        <x:v>GENERATION_ACCEPTED</x:v>
      </x:c>
      <x:c r="K554" s="10" t="str">
        <x:v>34ab1555837cce84a9008ef52920eeb479821cf190b3fea913aca5135890f924</x:v>
      </x:c>
      <x:c r="L554" s="10" t="str">
        <x:v>full_repair_v2</x:v>
      </x:c>
      <x:c r="M554" s="10" t="n">
        <x:v>1</x:v>
      </x:c>
      <x:c r="N554" s="10" t="n">
        <x:v>0</x:v>
      </x:c>
      <x:c r="O554" s="10" t="n">
        <x:v>0</x:v>
      </x:c>
      <x:c r="P554" s="9" t="str">
        <x:f>'CaseReview'!U554</x:f>
        <x:v>PASS</x:v>
      </x:c>
      <x:c r="Q554" s="9" t="n">
        <x:f>IF(AND(T554=1,G554=P554),1,0)</x:f>
        <x:v>1</x:v>
      </x:c>
      <x:c r="R554" s="9" t="n">
        <x:f>IF(AND(T554=1,G554="PASS",P554="FAIL"),1,0)</x:f>
        <x:v>0</x:v>
      </x:c>
      <x:c r="S554" s="9" t="n">
        <x:f>IF(AND(T554=1,G554="FAIL",P554="PASS"),1,0)</x:f>
        <x:v>0</x:v>
      </x:c>
      <x:c r="T554" s="9" t="n">
        <x:v>1</x:v>
      </x:c>
      <x:c r="U554" s="9" t="n">
        <x:v>7</x:v>
      </x:c>
      <x:c r="V554" s="9" t="str">
        <x:v>MVP/SHACL_GENERATION_PIPELINE/experiments/FULL_REPAIR_V2/RUN_01/runs/RUN-IMO-008-20260915T102645602783Z/final/final_shape.ttl</x:v>
      </x:c>
    </x:row>
    <x:row r="555" ht="22" customHeight="1">
      <x:c r="A555" s="10" t="str">
        <x:v>V2_FALLBACK25</x:v>
      </x:c>
      <x:c r="B555" s="10" t="str">
        <x:v>IMO-009</x:v>
      </x:c>
      <x:c r="C555" s="10" t="str">
        <x:v>IMO-009-F01</x:v>
      </x:c>
      <x:c r="D555" s="10" t="str">
        <x:v>RUN_01</x:v>
      </x:c>
      <x:c r="E555" s="10" t="str">
        <x:v>ORIGINAL_LEDGER</x:v>
      </x:c>
      <x:c r="F555" s="10" t="str">
        <x:v>FAIL</x:v>
      </x:c>
      <x:c r="G555" s="10" t="str">
        <x:v>FAIL</x:v>
      </x:c>
      <x:c r="H555" s="10" t="str">
        <x:v>EXECUTED</x:v>
      </x:c>
      <x:c r="I555" s="10" t="str">
        <x:v>PARSED</x:v>
      </x:c>
      <x:c r="J555" s="10" t="str">
        <x:v>GENERATION_ACCEPTED</x:v>
      </x:c>
      <x:c r="K555" s="10" t="str">
        <x:v>cec78ab0c17bac0f388f6cb7c0afb319c50e6a10b38454d18c350692917b4053</x:v>
      </x:c>
      <x:c r="L555" s="10" t="str">
        <x:v>full_repair_v2</x:v>
      </x:c>
      <x:c r="M555" s="10" t="n">
        <x:v>1</x:v>
      </x:c>
      <x:c r="N555" s="10" t="n">
        <x:v>0</x:v>
      </x:c>
      <x:c r="O555" s="10" t="n">
        <x:v>0</x:v>
      </x:c>
      <x:c r="P555" s="9" t="str">
        <x:f>'CaseReview'!U555</x:f>
        <x:v>FAIL</x:v>
      </x:c>
      <x:c r="Q555" s="9" t="n">
        <x:f>IF(AND(T555=1,G555=P555),1,0)</x:f>
        <x:v>1</x:v>
      </x:c>
      <x:c r="R555" s="9" t="n">
        <x:f>IF(AND(T555=1,G555="PASS",P555="FAIL"),1,0)</x:f>
        <x:v>0</x:v>
      </x:c>
      <x:c r="S555" s="9" t="n">
        <x:f>IF(AND(T555=1,G555="FAIL",P555="PASS"),1,0)</x:f>
        <x:v>0</x:v>
      </x:c>
      <x:c r="T555" s="9" t="n">
        <x:v>1</x:v>
      </x:c>
      <x:c r="U555" s="9" t="n">
        <x:v>7</x:v>
      </x:c>
      <x:c r="V555" s="9" t="str">
        <x:v>MVP/SHACL_GENERATION_PIPELINE/experiments/FULL_REPAIR_V2/RUN_01/runs/RUN-IMO-009-20260915T102812248461Z/final/final_shape.ttl</x:v>
      </x:c>
    </x:row>
    <x:row r="556" ht="22" customHeight="1">
      <x:c r="A556" s="10" t="str">
        <x:v>V2_FALLBACK25</x:v>
      </x:c>
      <x:c r="B556" s="10" t="str">
        <x:v>IMO-009</x:v>
      </x:c>
      <x:c r="C556" s="10" t="str">
        <x:v>IMO-009-F02</x:v>
      </x:c>
      <x:c r="D556" s="10" t="str">
        <x:v>RUN_01</x:v>
      </x:c>
      <x:c r="E556" s="10" t="str">
        <x:v>ORIGINAL_LEDGER</x:v>
      </x:c>
      <x:c r="F556" s="10" t="str">
        <x:v>FAIL</x:v>
      </x:c>
      <x:c r="G556" s="10" t="str">
        <x:v>FAIL</x:v>
      </x:c>
      <x:c r="H556" s="10" t="str">
        <x:v>EXECUTED</x:v>
      </x:c>
      <x:c r="I556" s="10" t="str">
        <x:v>PARSED</x:v>
      </x:c>
      <x:c r="J556" s="10" t="str">
        <x:v>GENERATION_ACCEPTED</x:v>
      </x:c>
      <x:c r="K556" s="10" t="str">
        <x:v>cec78ab0c17bac0f388f6cb7c0afb319c50e6a10b38454d18c350692917b4053</x:v>
      </x:c>
      <x:c r="L556" s="10" t="str">
        <x:v>full_repair_v2</x:v>
      </x:c>
      <x:c r="M556" s="10" t="n">
        <x:v>1</x:v>
      </x:c>
      <x:c r="N556" s="10" t="n">
        <x:v>0</x:v>
      </x:c>
      <x:c r="O556" s="10" t="n">
        <x:v>0</x:v>
      </x:c>
      <x:c r="P556" s="9" t="str">
        <x:f>'CaseReview'!U556</x:f>
        <x:v>FAIL</x:v>
      </x:c>
      <x:c r="Q556" s="9" t="n">
        <x:f>IF(AND(T556=1,G556=P556),1,0)</x:f>
        <x:v>1</x:v>
      </x:c>
      <x:c r="R556" s="9" t="n">
        <x:f>IF(AND(T556=1,G556="PASS",P556="FAIL"),1,0)</x:f>
        <x:v>0</x:v>
      </x:c>
      <x:c r="S556" s="9" t="n">
        <x:f>IF(AND(T556=1,G556="FAIL",P556="PASS"),1,0)</x:f>
        <x:v>0</x:v>
      </x:c>
      <x:c r="T556" s="9" t="n">
        <x:v>1</x:v>
      </x:c>
      <x:c r="U556" s="9" t="n">
        <x:v>7</x:v>
      </x:c>
      <x:c r="V556" s="9" t="str">
        <x:v>MVP/SHACL_GENERATION_PIPELINE/experiments/FULL_REPAIR_V2/RUN_01/runs/RUN-IMO-009-20260915T102812248461Z/final/final_shape.ttl</x:v>
      </x:c>
    </x:row>
    <x:row r="557" ht="22" customHeight="1">
      <x:c r="A557" s="10" t="str">
        <x:v>V2_FALLBACK25</x:v>
      </x:c>
      <x:c r="B557" s="10" t="str">
        <x:v>IMO-009</x:v>
      </x:c>
      <x:c r="C557" s="10" t="str">
        <x:v>IMO-009-F03</x:v>
      </x:c>
      <x:c r="D557" s="10" t="str">
        <x:v>RUN_01</x:v>
      </x:c>
      <x:c r="E557" s="10" t="str">
        <x:v>ORIGINAL_LEDGER</x:v>
      </x:c>
      <x:c r="F557" s="10" t="str">
        <x:v>FAIL</x:v>
      </x:c>
      <x:c r="G557" s="10" t="str">
        <x:v>FAIL</x:v>
      </x:c>
      <x:c r="H557" s="10" t="str">
        <x:v>EXECUTED</x:v>
      </x:c>
      <x:c r="I557" s="10" t="str">
        <x:v>PARSED</x:v>
      </x:c>
      <x:c r="J557" s="10" t="str">
        <x:v>GENERATION_ACCEPTED</x:v>
      </x:c>
      <x:c r="K557" s="10" t="str">
        <x:v>cec78ab0c17bac0f388f6cb7c0afb319c50e6a10b38454d18c350692917b4053</x:v>
      </x:c>
      <x:c r="L557" s="10" t="str">
        <x:v>full_repair_v2</x:v>
      </x:c>
      <x:c r="M557" s="10" t="n">
        <x:v>1</x:v>
      </x:c>
      <x:c r="N557" s="10" t="n">
        <x:v>0</x:v>
      </x:c>
      <x:c r="O557" s="10" t="n">
        <x:v>0</x:v>
      </x:c>
      <x:c r="P557" s="9" t="str">
        <x:f>'CaseReview'!U557</x:f>
        <x:v>FAIL</x:v>
      </x:c>
      <x:c r="Q557" s="9" t="n">
        <x:f>IF(AND(T557=1,G557=P557),1,0)</x:f>
        <x:v>1</x:v>
      </x:c>
      <x:c r="R557" s="9" t="n">
        <x:f>IF(AND(T557=1,G557="PASS",P557="FAIL"),1,0)</x:f>
        <x:v>0</x:v>
      </x:c>
      <x:c r="S557" s="9" t="n">
        <x:f>IF(AND(T557=1,G557="FAIL",P557="PASS"),1,0)</x:f>
        <x:v>0</x:v>
      </x:c>
      <x:c r="T557" s="9" t="n">
        <x:v>1</x:v>
      </x:c>
      <x:c r="U557" s="9" t="n">
        <x:v>7</x:v>
      </x:c>
      <x:c r="V557" s="9" t="str">
        <x:v>MVP/SHACL_GENERATION_PIPELINE/experiments/FULL_REPAIR_V2/RUN_01/runs/RUN-IMO-009-20260915T102812248461Z/final/final_shape.ttl</x:v>
      </x:c>
    </x:row>
    <x:row r="558" ht="22" customHeight="1">
      <x:c r="A558" s="10" t="str">
        <x:v>V2_FALLBACK25</x:v>
      </x:c>
      <x:c r="B558" s="10" t="str">
        <x:v>IMO-009</x:v>
      </x:c>
      <x:c r="C558" s="10" t="str">
        <x:v>IMO-009-F04</x:v>
      </x:c>
      <x:c r="D558" s="10" t="str">
        <x:v>RUN_01</x:v>
      </x:c>
      <x:c r="E558" s="10" t="str">
        <x:v>ORIGINAL_LEDGER</x:v>
      </x:c>
      <x:c r="F558" s="10" t="str">
        <x:v>FAIL</x:v>
      </x:c>
      <x:c r="G558" s="10" t="str">
        <x:v>FAIL</x:v>
      </x:c>
      <x:c r="H558" s="10" t="str">
        <x:v>EXECUTED</x:v>
      </x:c>
      <x:c r="I558" s="10" t="str">
        <x:v>PARSED</x:v>
      </x:c>
      <x:c r="J558" s="10" t="str">
        <x:v>GENERATION_ACCEPTED</x:v>
      </x:c>
      <x:c r="K558" s="10" t="str">
        <x:v>cec78ab0c17bac0f388f6cb7c0afb319c50e6a10b38454d18c350692917b4053</x:v>
      </x:c>
      <x:c r="L558" s="10" t="str">
        <x:v>full_repair_v2</x:v>
      </x:c>
      <x:c r="M558" s="10" t="n">
        <x:v>1</x:v>
      </x:c>
      <x:c r="N558" s="10" t="n">
        <x:v>0</x:v>
      </x:c>
      <x:c r="O558" s="10" t="n">
        <x:v>0</x:v>
      </x:c>
      <x:c r="P558" s="9" t="str">
        <x:f>'CaseReview'!U558</x:f>
        <x:v>FAIL</x:v>
      </x:c>
      <x:c r="Q558" s="9" t="n">
        <x:f>IF(AND(T558=1,G558=P558),1,0)</x:f>
        <x:v>1</x:v>
      </x:c>
      <x:c r="R558" s="9" t="n">
        <x:f>IF(AND(T558=1,G558="PASS",P558="FAIL"),1,0)</x:f>
        <x:v>0</x:v>
      </x:c>
      <x:c r="S558" s="9" t="n">
        <x:f>IF(AND(T558=1,G558="FAIL",P558="PASS"),1,0)</x:f>
        <x:v>0</x:v>
      </x:c>
      <x:c r="T558" s="9" t="n">
        <x:v>1</x:v>
      </x:c>
      <x:c r="U558" s="9" t="n">
        <x:v>7</x:v>
      </x:c>
      <x:c r="V558" s="9" t="str">
        <x:v>MVP/SHACL_GENERATION_PIPELINE/experiments/FULL_REPAIR_V2/RUN_01/runs/RUN-IMO-009-20260915T102812248461Z/final/final_shape.ttl</x:v>
      </x:c>
    </x:row>
    <x:row r="559" ht="22" customHeight="1">
      <x:c r="A559" s="10" t="str">
        <x:v>V2_FALLBACK25</x:v>
      </x:c>
      <x:c r="B559" s="10" t="str">
        <x:v>IMO-009</x:v>
      </x:c>
      <x:c r="C559" s="10" t="str">
        <x:v>IMO-009-P01</x:v>
      </x:c>
      <x:c r="D559" s="10" t="str">
        <x:v>RUN_01</x:v>
      </x:c>
      <x:c r="E559" s="10" t="str">
        <x:v>ORIGINAL_LEDGER</x:v>
      </x:c>
      <x:c r="F559" s="10" t="str">
        <x:v>PASS</x:v>
      </x:c>
      <x:c r="G559" s="10" t="str">
        <x:v>PASS</x:v>
      </x:c>
      <x:c r="H559" s="10" t="str">
        <x:v>EXECUTED</x:v>
      </x:c>
      <x:c r="I559" s="10" t="str">
        <x:v>PARSED</x:v>
      </x:c>
      <x:c r="J559" s="10" t="str">
        <x:v>GENERATION_ACCEPTED</x:v>
      </x:c>
      <x:c r="K559" s="10" t="str">
        <x:v>cec78ab0c17bac0f388f6cb7c0afb319c50e6a10b38454d18c350692917b4053</x:v>
      </x:c>
      <x:c r="L559" s="10" t="str">
        <x:v>full_repair_v2</x:v>
      </x:c>
      <x:c r="M559" s="10" t="n">
        <x:v>1</x:v>
      </x:c>
      <x:c r="N559" s="10" t="n">
        <x:v>0</x:v>
      </x:c>
      <x:c r="O559" s="10" t="n">
        <x:v>0</x:v>
      </x:c>
      <x:c r="P559" s="9" t="str">
        <x:f>'CaseReview'!U559</x:f>
        <x:v>PASS</x:v>
      </x:c>
      <x:c r="Q559" s="9" t="n">
        <x:f>IF(AND(T559=1,G559=P559),1,0)</x:f>
        <x:v>1</x:v>
      </x:c>
      <x:c r="R559" s="9" t="n">
        <x:f>IF(AND(T559=1,G559="PASS",P559="FAIL"),1,0)</x:f>
        <x:v>0</x:v>
      </x:c>
      <x:c r="S559" s="9" t="n">
        <x:f>IF(AND(T559=1,G559="FAIL",P559="PASS"),1,0)</x:f>
        <x:v>0</x:v>
      </x:c>
      <x:c r="T559" s="9" t="n">
        <x:v>1</x:v>
      </x:c>
      <x:c r="U559" s="9" t="n">
        <x:v>7</x:v>
      </x:c>
      <x:c r="V559" s="9" t="str">
        <x:v>MVP/SHACL_GENERATION_PIPELINE/experiments/FULL_REPAIR_V2/RUN_01/runs/RUN-IMO-009-20260915T102812248461Z/final/final_shape.ttl</x:v>
      </x:c>
    </x:row>
    <x:row r="560" ht="22" customHeight="1">
      <x:c r="A560" s="10" t="str">
        <x:v>V2_FALLBACK25</x:v>
      </x:c>
      <x:c r="B560" s="10" t="str">
        <x:v>IMO-009</x:v>
      </x:c>
      <x:c r="C560" s="10" t="str">
        <x:v>IMO-009-P02</x:v>
      </x:c>
      <x:c r="D560" s="10" t="str">
        <x:v>RUN_01</x:v>
      </x:c>
      <x:c r="E560" s="10" t="str">
        <x:v>ORIGINAL_LEDGER</x:v>
      </x:c>
      <x:c r="F560" s="10" t="str">
        <x:v>PASS</x:v>
      </x:c>
      <x:c r="G560" s="10" t="str">
        <x:v>PASS</x:v>
      </x:c>
      <x:c r="H560" s="10" t="str">
        <x:v>EXECUTED</x:v>
      </x:c>
      <x:c r="I560" s="10" t="str">
        <x:v>PARSED</x:v>
      </x:c>
      <x:c r="J560" s="10" t="str">
        <x:v>GENERATION_ACCEPTED</x:v>
      </x:c>
      <x:c r="K560" s="10" t="str">
        <x:v>cec78ab0c17bac0f388f6cb7c0afb319c50e6a10b38454d18c350692917b4053</x:v>
      </x:c>
      <x:c r="L560" s="10" t="str">
        <x:v>full_repair_v2</x:v>
      </x:c>
      <x:c r="M560" s="10" t="n">
        <x:v>1</x:v>
      </x:c>
      <x:c r="N560" s="10" t="n">
        <x:v>0</x:v>
      </x:c>
      <x:c r="O560" s="10" t="n">
        <x:v>0</x:v>
      </x:c>
      <x:c r="P560" s="9" t="str">
        <x:f>'CaseReview'!U560</x:f>
        <x:v>PASS</x:v>
      </x:c>
      <x:c r="Q560" s="9" t="n">
        <x:f>IF(AND(T560=1,G560=P560),1,0)</x:f>
        <x:v>1</x:v>
      </x:c>
      <x:c r="R560" s="9" t="n">
        <x:f>IF(AND(T560=1,G560="PASS",P560="FAIL"),1,0)</x:f>
        <x:v>0</x:v>
      </x:c>
      <x:c r="S560" s="9" t="n">
        <x:f>IF(AND(T560=1,G560="FAIL",P560="PASS"),1,0)</x:f>
        <x:v>0</x:v>
      </x:c>
      <x:c r="T560" s="9" t="n">
        <x:v>1</x:v>
      </x:c>
      <x:c r="U560" s="9" t="n">
        <x:v>7</x:v>
      </x:c>
      <x:c r="V560" s="9" t="str">
        <x:v>MVP/SHACL_GENERATION_PIPELINE/experiments/FULL_REPAIR_V2/RUN_01/runs/RUN-IMO-009-20260915T102812248461Z/final/final_shape.ttl</x:v>
      </x:c>
    </x:row>
    <x:row r="561" ht="22" customHeight="1">
      <x:c r="A561" s="10" t="str">
        <x:v>V2_FALLBACK25</x:v>
      </x:c>
      <x:c r="B561" s="10" t="str">
        <x:v>IMO-009</x:v>
      </x:c>
      <x:c r="C561" s="10" t="str">
        <x:v>IMO-009-P03</x:v>
      </x:c>
      <x:c r="D561" s="10" t="str">
        <x:v>RUN_01</x:v>
      </x:c>
      <x:c r="E561" s="10" t="str">
        <x:v>ORIGINAL_LEDGER</x:v>
      </x:c>
      <x:c r="F561" s="10" t="str">
        <x:v>PASS</x:v>
      </x:c>
      <x:c r="G561" s="10" t="str">
        <x:v>PASS</x:v>
      </x:c>
      <x:c r="H561" s="10" t="str">
        <x:v>EXECUTED</x:v>
      </x:c>
      <x:c r="I561" s="10" t="str">
        <x:v>PARSED</x:v>
      </x:c>
      <x:c r="J561" s="10" t="str">
        <x:v>GENERATION_ACCEPTED</x:v>
      </x:c>
      <x:c r="K561" s="10" t="str">
        <x:v>cec78ab0c17bac0f388f6cb7c0afb319c50e6a10b38454d18c350692917b4053</x:v>
      </x:c>
      <x:c r="L561" s="10" t="str">
        <x:v>full_repair_v2</x:v>
      </x:c>
      <x:c r="M561" s="10" t="n">
        <x:v>1</x:v>
      </x:c>
      <x:c r="N561" s="10" t="n">
        <x:v>0</x:v>
      </x:c>
      <x:c r="O561" s="10" t="n">
        <x:v>0</x:v>
      </x:c>
      <x:c r="P561" s="9" t="str">
        <x:f>'CaseReview'!U561</x:f>
        <x:v>PASS</x:v>
      </x:c>
      <x:c r="Q561" s="9" t="n">
        <x:f>IF(AND(T561=1,G561=P561),1,0)</x:f>
        <x:v>1</x:v>
      </x:c>
      <x:c r="R561" s="9" t="n">
        <x:f>IF(AND(T561=1,G561="PASS",P561="FAIL"),1,0)</x:f>
        <x:v>0</x:v>
      </x:c>
      <x:c r="S561" s="9" t="n">
        <x:f>IF(AND(T561=1,G561="FAIL",P561="PASS"),1,0)</x:f>
        <x:v>0</x:v>
      </x:c>
      <x:c r="T561" s="9" t="n">
        <x:v>1</x:v>
      </x:c>
      <x:c r="U561" s="9" t="n">
        <x:v>7</x:v>
      </x:c>
      <x:c r="V561" s="9" t="str">
        <x:v>MVP/SHACL_GENERATION_PIPELINE/experiments/FULL_REPAIR_V2/RUN_01/runs/RUN-IMO-009-20260915T102812248461Z/final/final_shape.ttl</x:v>
      </x:c>
    </x:row>
    <x:row r="562" ht="22" customHeight="1">
      <x:c r="A562" s="10" t="str">
        <x:v>V2_FALLBACK25</x:v>
      </x:c>
      <x:c r="B562" s="10" t="str">
        <x:v>IMO-010</x:v>
      </x:c>
      <x:c r="C562" s="10" t="str">
        <x:v>IMO-010-F01</x:v>
      </x:c>
      <x:c r="D562" s="10" t="str">
        <x:v>RUN_01</x:v>
      </x:c>
      <x:c r="E562" s="10" t="str">
        <x:v>ORIGINAL_LEDGER</x:v>
      </x:c>
      <x:c r="F562" s="10" t="str">
        <x:v>FAIL</x:v>
      </x:c>
      <x:c r="G562" s="10" t="str">
        <x:v>FAIL</x:v>
      </x:c>
      <x:c r="H562" s="10" t="str">
        <x:v>EXECUTED</x:v>
      </x:c>
      <x:c r="I562" s="10" t="str">
        <x:v>PARSED</x:v>
      </x:c>
      <x:c r="J562" s="10" t="str">
        <x:v>GENERATION_ACCEPTED</x:v>
      </x:c>
      <x:c r="K562" s="10" t="str">
        <x:v>7388e9378d350b62ec81754ad824a75bc92f166d2466e8748c8a2606481df62c</x:v>
      </x:c>
      <x:c r="L562" s="10" t="str">
        <x:v>full_repair_v2</x:v>
      </x:c>
      <x:c r="M562" s="10" t="n">
        <x:v>1</x:v>
      </x:c>
      <x:c r="N562" s="10" t="n">
        <x:v>0</x:v>
      </x:c>
      <x:c r="O562" s="10" t="n">
        <x:v>0</x:v>
      </x:c>
      <x:c r="P562" s="9" t="str">
        <x:f>'CaseReview'!U562</x:f>
        <x:v>FAIL</x:v>
      </x:c>
      <x:c r="Q562" s="9" t="n">
        <x:f>IF(AND(T562=1,G562=P562),1,0)</x:f>
        <x:v>1</x:v>
      </x:c>
      <x:c r="R562" s="9" t="n">
        <x:f>IF(AND(T562=1,G562="PASS",P562="FAIL"),1,0)</x:f>
        <x:v>0</x:v>
      </x:c>
      <x:c r="S562" s="9" t="n">
        <x:f>IF(AND(T562=1,G562="FAIL",P562="PASS"),1,0)</x:f>
        <x:v>0</x:v>
      </x:c>
      <x:c r="T562" s="9" t="n">
        <x:v>1</x:v>
      </x:c>
      <x:c r="U562" s="9" t="n">
        <x:v>4</x:v>
      </x:c>
      <x:c r="V562" s="9" t="str">
        <x:v>MVP/SHACL_GENERATION_PIPELINE/experiments/FULL_REPAIR_V2/RUN_01/runs/RUN-IMO-010-20260915T102912612809Z/final/final_shape.ttl</x:v>
      </x:c>
    </x:row>
    <x:row r="563" ht="22" customHeight="1">
      <x:c r="A563" s="10" t="str">
        <x:v>V2_FALLBACK25</x:v>
      </x:c>
      <x:c r="B563" s="10" t="str">
        <x:v>IMO-010</x:v>
      </x:c>
      <x:c r="C563" s="10" t="str">
        <x:v>IMO-010-F02</x:v>
      </x:c>
      <x:c r="D563" s="10" t="str">
        <x:v>RUN_01</x:v>
      </x:c>
      <x:c r="E563" s="10" t="str">
        <x:v>ORIGINAL_LEDGER</x:v>
      </x:c>
      <x:c r="F563" s="10" t="str">
        <x:v>FAIL</x:v>
      </x:c>
      <x:c r="G563" s="10" t="str">
        <x:v>FAIL</x:v>
      </x:c>
      <x:c r="H563" s="10" t="str">
        <x:v>EXECUTED</x:v>
      </x:c>
      <x:c r="I563" s="10" t="str">
        <x:v>PARSED</x:v>
      </x:c>
      <x:c r="J563" s="10" t="str">
        <x:v>GENERATION_ACCEPTED</x:v>
      </x:c>
      <x:c r="K563" s="10" t="str">
        <x:v>7388e9378d350b62ec81754ad824a75bc92f166d2466e8748c8a2606481df62c</x:v>
      </x:c>
      <x:c r="L563" s="10" t="str">
        <x:v>full_repair_v2</x:v>
      </x:c>
      <x:c r="M563" s="10" t="n">
        <x:v>1</x:v>
      </x:c>
      <x:c r="N563" s="10" t="n">
        <x:v>0</x:v>
      </x:c>
      <x:c r="O563" s="10" t="n">
        <x:v>0</x:v>
      </x:c>
      <x:c r="P563" s="9" t="str">
        <x:f>'CaseReview'!U563</x:f>
        <x:v>FAIL</x:v>
      </x:c>
      <x:c r="Q563" s="9" t="n">
        <x:f>IF(AND(T563=1,G563=P563),1,0)</x:f>
        <x:v>1</x:v>
      </x:c>
      <x:c r="R563" s="9" t="n">
        <x:f>IF(AND(T563=1,G563="PASS",P563="FAIL"),1,0)</x:f>
        <x:v>0</x:v>
      </x:c>
      <x:c r="S563" s="9" t="n">
        <x:f>IF(AND(T563=1,G563="FAIL",P563="PASS"),1,0)</x:f>
        <x:v>0</x:v>
      </x:c>
      <x:c r="T563" s="9" t="n">
        <x:v>1</x:v>
      </x:c>
      <x:c r="U563" s="9" t="n">
        <x:v>4</x:v>
      </x:c>
      <x:c r="V563" s="9" t="str">
        <x:v>MVP/SHACL_GENERATION_PIPELINE/experiments/FULL_REPAIR_V2/RUN_01/runs/RUN-IMO-010-20260915T102912612809Z/final/final_shape.ttl</x:v>
      </x:c>
    </x:row>
    <x:row r="564" ht="22" customHeight="1">
      <x:c r="A564" s="10" t="str">
        <x:v>V2_FALLBACK25</x:v>
      </x:c>
      <x:c r="B564" s="10" t="str">
        <x:v>IMO-010</x:v>
      </x:c>
      <x:c r="C564" s="10" t="str">
        <x:v>IMO-010-P01</x:v>
      </x:c>
      <x:c r="D564" s="10" t="str">
        <x:v>RUN_01</x:v>
      </x:c>
      <x:c r="E564" s="10" t="str">
        <x:v>ORIGINAL_LEDGER</x:v>
      </x:c>
      <x:c r="F564" s="10" t="str">
        <x:v>PASS</x:v>
      </x:c>
      <x:c r="G564" s="10" t="str">
        <x:v>PASS</x:v>
      </x:c>
      <x:c r="H564" s="10" t="str">
        <x:v>EXECUTED</x:v>
      </x:c>
      <x:c r="I564" s="10" t="str">
        <x:v>PARSED</x:v>
      </x:c>
      <x:c r="J564" s="10" t="str">
        <x:v>GENERATION_ACCEPTED</x:v>
      </x:c>
      <x:c r="K564" s="10" t="str">
        <x:v>7388e9378d350b62ec81754ad824a75bc92f166d2466e8748c8a2606481df62c</x:v>
      </x:c>
      <x:c r="L564" s="10" t="str">
        <x:v>full_repair_v2</x:v>
      </x:c>
      <x:c r="M564" s="10" t="n">
        <x:v>1</x:v>
      </x:c>
      <x:c r="N564" s="10" t="n">
        <x:v>0</x:v>
      </x:c>
      <x:c r="O564" s="10" t="n">
        <x:v>0</x:v>
      </x:c>
      <x:c r="P564" s="9" t="str">
        <x:f>'CaseReview'!U564</x:f>
        <x:v>PASS</x:v>
      </x:c>
      <x:c r="Q564" s="9" t="n">
        <x:f>IF(AND(T564=1,G564=P564),1,0)</x:f>
        <x:v>1</x:v>
      </x:c>
      <x:c r="R564" s="9" t="n">
        <x:f>IF(AND(T564=1,G564="PASS",P564="FAIL"),1,0)</x:f>
        <x:v>0</x:v>
      </x:c>
      <x:c r="S564" s="9" t="n">
        <x:f>IF(AND(T564=1,G564="FAIL",P564="PASS"),1,0)</x:f>
        <x:v>0</x:v>
      </x:c>
      <x:c r="T564" s="9" t="n">
        <x:v>1</x:v>
      </x:c>
      <x:c r="U564" s="9" t="n">
        <x:v>4</x:v>
      </x:c>
      <x:c r="V564" s="9" t="str">
        <x:v>MVP/SHACL_GENERATION_PIPELINE/experiments/FULL_REPAIR_V2/RUN_01/runs/RUN-IMO-010-20260915T102912612809Z/final/final_shape.ttl</x:v>
      </x:c>
    </x:row>
    <x:row r="565" ht="22" customHeight="1">
      <x:c r="A565" s="10" t="str">
        <x:v>V2_FALLBACK25</x:v>
      </x:c>
      <x:c r="B565" s="10" t="str">
        <x:v>IMO-010</x:v>
      </x:c>
      <x:c r="C565" s="10" t="str">
        <x:v>IMO-010-P02</x:v>
      </x:c>
      <x:c r="D565" s="10" t="str">
        <x:v>RUN_01</x:v>
      </x:c>
      <x:c r="E565" s="10" t="str">
        <x:v>ORIGINAL_LEDGER</x:v>
      </x:c>
      <x:c r="F565" s="10" t="str">
        <x:v>PASS</x:v>
      </x:c>
      <x:c r="G565" s="10" t="str">
        <x:v>PASS</x:v>
      </x:c>
      <x:c r="H565" s="10" t="str">
        <x:v>EXECUTED</x:v>
      </x:c>
      <x:c r="I565" s="10" t="str">
        <x:v>PARSED</x:v>
      </x:c>
      <x:c r="J565" s="10" t="str">
        <x:v>GENERATION_ACCEPTED</x:v>
      </x:c>
      <x:c r="K565" s="10" t="str">
        <x:v>7388e9378d350b62ec81754ad824a75bc92f166d2466e8748c8a2606481df62c</x:v>
      </x:c>
      <x:c r="L565" s="10" t="str">
        <x:v>full_repair_v2</x:v>
      </x:c>
      <x:c r="M565" s="10" t="n">
        <x:v>1</x:v>
      </x:c>
      <x:c r="N565" s="10" t="n">
        <x:v>0</x:v>
      </x:c>
      <x:c r="O565" s="10" t="n">
        <x:v>0</x:v>
      </x:c>
      <x:c r="P565" s="9" t="str">
        <x:f>'CaseReview'!U565</x:f>
        <x:v>PASS</x:v>
      </x:c>
      <x:c r="Q565" s="9" t="n">
        <x:f>IF(AND(T565=1,G565=P565),1,0)</x:f>
        <x:v>1</x:v>
      </x:c>
      <x:c r="R565" s="9" t="n">
        <x:f>IF(AND(T565=1,G565="PASS",P565="FAIL"),1,0)</x:f>
        <x:v>0</x:v>
      </x:c>
      <x:c r="S565" s="9" t="n">
        <x:f>IF(AND(T565=1,G565="FAIL",P565="PASS"),1,0)</x:f>
        <x:v>0</x:v>
      </x:c>
      <x:c r="T565" s="9" t="n">
        <x:v>1</x:v>
      </x:c>
      <x:c r="U565" s="9" t="n">
        <x:v>4</x:v>
      </x:c>
      <x:c r="V565" s="9" t="str">
        <x:v>MVP/SHACL_GENERATION_PIPELINE/experiments/FULL_REPAIR_V2/RUN_01/runs/RUN-IMO-010-20260915T102912612809Z/final/final_shape.ttl</x:v>
      </x:c>
    </x:row>
    <x:row r="566" ht="22" customHeight="1">
      <x:c r="A566" s="10" t="str">
        <x:v>V2_FALLBACK25</x:v>
      </x:c>
      <x:c r="B566" s="10" t="str">
        <x:v>IMO-011</x:v>
      </x:c>
      <x:c r="C566" s="10" t="str">
        <x:v>IMO-011-F01</x:v>
      </x:c>
      <x:c r="D566" s="10" t="str">
        <x:v>RUN_01</x:v>
      </x:c>
      <x:c r="E566" s="10" t="str">
        <x:v>ORIGINAL_LEDGER</x:v>
      </x:c>
      <x:c r="F566" s="10" t="str">
        <x:v>FAIL</x:v>
      </x:c>
      <x:c r="G566" s="10" t="str">
        <x:v>FAIL</x:v>
      </x:c>
      <x:c r="H566" s="10" t="str">
        <x:v>EXECUTED</x:v>
      </x:c>
      <x:c r="I566" s="10" t="str">
        <x:v>PARSED</x:v>
      </x:c>
      <x:c r="J566" s="10" t="str">
        <x:v>GENERATION_ACCEPTED</x:v>
      </x:c>
      <x:c r="K566" s="10" t="str">
        <x:v>646604e4191a5dc371bf1f465036b7a2caf234f0cf9c4c38b78ec430d301e65c</x:v>
      </x:c>
      <x:c r="L566" s="10" t="str">
        <x:v>full_repair_v2</x:v>
      </x:c>
      <x:c r="M566" s="10" t="n">
        <x:v>1</x:v>
      </x:c>
      <x:c r="N566" s="10" t="n">
        <x:v>0</x:v>
      </x:c>
      <x:c r="O566" s="10" t="n">
        <x:v>0</x:v>
      </x:c>
      <x:c r="P566" s="9" t="str">
        <x:f>'CaseReview'!U566</x:f>
        <x:v>FAIL</x:v>
      </x:c>
      <x:c r="Q566" s="9" t="n">
        <x:f>IF(AND(T566=1,G566=P566),1,0)</x:f>
        <x:v>1</x:v>
      </x:c>
      <x:c r="R566" s="9" t="n">
        <x:f>IF(AND(T566=1,G566="PASS",P566="FAIL"),1,0)</x:f>
        <x:v>0</x:v>
      </x:c>
      <x:c r="S566" s="9" t="n">
        <x:f>IF(AND(T566=1,G566="FAIL",P566="PASS"),1,0)</x:f>
        <x:v>0</x:v>
      </x:c>
      <x:c r="T566" s="9" t="n">
        <x:v>1</x:v>
      </x:c>
      <x:c r="U566" s="9" t="n">
        <x:v>10</x:v>
      </x:c>
      <x:c r="V566" s="9" t="str">
        <x:v>MVP/SHACL_GENERATION_PIPELINE/experiments/FULL_REPAIR_V2/RUN_01/runs/RUN-IMO-011-20260915T102920915085Z/final/final_shape.ttl</x:v>
      </x:c>
    </x:row>
    <x:row r="567" ht="22" customHeight="1">
      <x:c r="A567" s="10" t="str">
        <x:v>V2_FALLBACK25</x:v>
      </x:c>
      <x:c r="B567" s="10" t="str">
        <x:v>IMO-011</x:v>
      </x:c>
      <x:c r="C567" s="10" t="str">
        <x:v>IMO-011-F02</x:v>
      </x:c>
      <x:c r="D567" s="10" t="str">
        <x:v>RUN_01</x:v>
      </x:c>
      <x:c r="E567" s="10" t="str">
        <x:v>ORIGINAL_LEDGER</x:v>
      </x:c>
      <x:c r="F567" s="10" t="str">
        <x:v>FAIL</x:v>
      </x:c>
      <x:c r="G567" s="10" t="str">
        <x:v>FAIL</x:v>
      </x:c>
      <x:c r="H567" s="10" t="str">
        <x:v>EXECUTED</x:v>
      </x:c>
      <x:c r="I567" s="10" t="str">
        <x:v>PARSED</x:v>
      </x:c>
      <x:c r="J567" s="10" t="str">
        <x:v>GENERATION_ACCEPTED</x:v>
      </x:c>
      <x:c r="K567" s="10" t="str">
        <x:v>646604e4191a5dc371bf1f465036b7a2caf234f0cf9c4c38b78ec430d301e65c</x:v>
      </x:c>
      <x:c r="L567" s="10" t="str">
        <x:v>full_repair_v2</x:v>
      </x:c>
      <x:c r="M567" s="10" t="n">
        <x:v>1</x:v>
      </x:c>
      <x:c r="N567" s="10" t="n">
        <x:v>0</x:v>
      </x:c>
      <x:c r="O567" s="10" t="n">
        <x:v>0</x:v>
      </x:c>
      <x:c r="P567" s="9" t="str">
        <x:f>'CaseReview'!U567</x:f>
        <x:v>FAIL</x:v>
      </x:c>
      <x:c r="Q567" s="9" t="n">
        <x:f>IF(AND(T567=1,G567=P567),1,0)</x:f>
        <x:v>1</x:v>
      </x:c>
      <x:c r="R567" s="9" t="n">
        <x:f>IF(AND(T567=1,G567="PASS",P567="FAIL"),1,0)</x:f>
        <x:v>0</x:v>
      </x:c>
      <x:c r="S567" s="9" t="n">
        <x:f>IF(AND(T567=1,G567="FAIL",P567="PASS"),1,0)</x:f>
        <x:v>0</x:v>
      </x:c>
      <x:c r="T567" s="9" t="n">
        <x:v>1</x:v>
      </x:c>
      <x:c r="U567" s="9" t="n">
        <x:v>10</x:v>
      </x:c>
      <x:c r="V567" s="9" t="str">
        <x:v>MVP/SHACL_GENERATION_PIPELINE/experiments/FULL_REPAIR_V2/RUN_01/runs/RUN-IMO-011-20260915T102920915085Z/final/final_shape.ttl</x:v>
      </x:c>
    </x:row>
    <x:row r="568" ht="22" customHeight="1">
      <x:c r="A568" s="10" t="str">
        <x:v>V2_FALLBACK25</x:v>
      </x:c>
      <x:c r="B568" s="10" t="str">
        <x:v>IMO-011</x:v>
      </x:c>
      <x:c r="C568" s="10" t="str">
        <x:v>IMO-011-F03</x:v>
      </x:c>
      <x:c r="D568" s="10" t="str">
        <x:v>RUN_01</x:v>
      </x:c>
      <x:c r="E568" s="10" t="str">
        <x:v>ORIGINAL_LEDGER</x:v>
      </x:c>
      <x:c r="F568" s="10" t="str">
        <x:v>FAIL</x:v>
      </x:c>
      <x:c r="G568" s="10" t="str">
        <x:v>FAIL</x:v>
      </x:c>
      <x:c r="H568" s="10" t="str">
        <x:v>EXECUTED</x:v>
      </x:c>
      <x:c r="I568" s="10" t="str">
        <x:v>PARSED</x:v>
      </x:c>
      <x:c r="J568" s="10" t="str">
        <x:v>GENERATION_ACCEPTED</x:v>
      </x:c>
      <x:c r="K568" s="10" t="str">
        <x:v>646604e4191a5dc371bf1f465036b7a2caf234f0cf9c4c38b78ec430d301e65c</x:v>
      </x:c>
      <x:c r="L568" s="10" t="str">
        <x:v>full_repair_v2</x:v>
      </x:c>
      <x:c r="M568" s="10" t="n">
        <x:v>1</x:v>
      </x:c>
      <x:c r="N568" s="10" t="n">
        <x:v>0</x:v>
      </x:c>
      <x:c r="O568" s="10" t="n">
        <x:v>0</x:v>
      </x:c>
      <x:c r="P568" s="9" t="str">
        <x:f>'CaseReview'!U568</x:f>
        <x:v>FAIL</x:v>
      </x:c>
      <x:c r="Q568" s="9" t="n">
        <x:f>IF(AND(T568=1,G568=P568),1,0)</x:f>
        <x:v>1</x:v>
      </x:c>
      <x:c r="R568" s="9" t="n">
        <x:f>IF(AND(T568=1,G568="PASS",P568="FAIL"),1,0)</x:f>
        <x:v>0</x:v>
      </x:c>
      <x:c r="S568" s="9" t="n">
        <x:f>IF(AND(T568=1,G568="FAIL",P568="PASS"),1,0)</x:f>
        <x:v>0</x:v>
      </x:c>
      <x:c r="T568" s="9" t="n">
        <x:v>1</x:v>
      </x:c>
      <x:c r="U568" s="9" t="n">
        <x:v>10</x:v>
      </x:c>
      <x:c r="V568" s="9" t="str">
        <x:v>MVP/SHACL_GENERATION_PIPELINE/experiments/FULL_REPAIR_V2/RUN_01/runs/RUN-IMO-011-20260915T102920915085Z/final/final_shape.ttl</x:v>
      </x:c>
    </x:row>
    <x:row r="569" ht="22" customHeight="1">
      <x:c r="A569" s="10" t="str">
        <x:v>V2_FALLBACK25</x:v>
      </x:c>
      <x:c r="B569" s="10" t="str">
        <x:v>IMO-011</x:v>
      </x:c>
      <x:c r="C569" s="10" t="str">
        <x:v>IMO-011-F04</x:v>
      </x:c>
      <x:c r="D569" s="10" t="str">
        <x:v>RUN_01</x:v>
      </x:c>
      <x:c r="E569" s="10" t="str">
        <x:v>ORIGINAL_LEDGER</x:v>
      </x:c>
      <x:c r="F569" s="10" t="str">
        <x:v>FAIL</x:v>
      </x:c>
      <x:c r="G569" s="10" t="str">
        <x:v>FAIL</x:v>
      </x:c>
      <x:c r="H569" s="10" t="str">
        <x:v>EXECUTED</x:v>
      </x:c>
      <x:c r="I569" s="10" t="str">
        <x:v>PARSED</x:v>
      </x:c>
      <x:c r="J569" s="10" t="str">
        <x:v>GENERATION_ACCEPTED</x:v>
      </x:c>
      <x:c r="K569" s="10" t="str">
        <x:v>646604e4191a5dc371bf1f465036b7a2caf234f0cf9c4c38b78ec430d301e65c</x:v>
      </x:c>
      <x:c r="L569" s="10" t="str">
        <x:v>full_repair_v2</x:v>
      </x:c>
      <x:c r="M569" s="10" t="n">
        <x:v>1</x:v>
      </x:c>
      <x:c r="N569" s="10" t="n">
        <x:v>0</x:v>
      </x:c>
      <x:c r="O569" s="10" t="n">
        <x:v>0</x:v>
      </x:c>
      <x:c r="P569" s="9" t="str">
        <x:f>'CaseReview'!U569</x:f>
        <x:v>FAIL</x:v>
      </x:c>
      <x:c r="Q569" s="9" t="n">
        <x:f>IF(AND(T569=1,G569=P569),1,0)</x:f>
        <x:v>1</x:v>
      </x:c>
      <x:c r="R569" s="9" t="n">
        <x:f>IF(AND(T569=1,G569="PASS",P569="FAIL"),1,0)</x:f>
        <x:v>0</x:v>
      </x:c>
      <x:c r="S569" s="9" t="n">
        <x:f>IF(AND(T569=1,G569="FAIL",P569="PASS"),1,0)</x:f>
        <x:v>0</x:v>
      </x:c>
      <x:c r="T569" s="9" t="n">
        <x:v>1</x:v>
      </x:c>
      <x:c r="U569" s="9" t="n">
        <x:v>10</x:v>
      </x:c>
      <x:c r="V569" s="9" t="str">
        <x:v>MVP/SHACL_GENERATION_PIPELINE/experiments/FULL_REPAIR_V2/RUN_01/runs/RUN-IMO-011-20260915T102920915085Z/final/final_shape.ttl</x:v>
      </x:c>
    </x:row>
    <x:row r="570" ht="22" customHeight="1">
      <x:c r="A570" s="10" t="str">
        <x:v>V2_FALLBACK25</x:v>
      </x:c>
      <x:c r="B570" s="10" t="str">
        <x:v>IMO-011</x:v>
      </x:c>
      <x:c r="C570" s="10" t="str">
        <x:v>IMO-011-F05</x:v>
      </x:c>
      <x:c r="D570" s="10" t="str">
        <x:v>RUN_01</x:v>
      </x:c>
      <x:c r="E570" s="10" t="str">
        <x:v>ORIGINAL_LEDGER</x:v>
      </x:c>
      <x:c r="F570" s="10" t="str">
        <x:v>FAIL</x:v>
      </x:c>
      <x:c r="G570" s="10" t="str">
        <x:v>FAIL</x:v>
      </x:c>
      <x:c r="H570" s="10" t="str">
        <x:v>EXECUTED</x:v>
      </x:c>
      <x:c r="I570" s="10" t="str">
        <x:v>PARSED</x:v>
      </x:c>
      <x:c r="J570" s="10" t="str">
        <x:v>GENERATION_ACCEPTED</x:v>
      </x:c>
      <x:c r="K570" s="10" t="str">
        <x:v>646604e4191a5dc371bf1f465036b7a2caf234f0cf9c4c38b78ec430d301e65c</x:v>
      </x:c>
      <x:c r="L570" s="10" t="str">
        <x:v>full_repair_v2</x:v>
      </x:c>
      <x:c r="M570" s="10" t="n">
        <x:v>1</x:v>
      </x:c>
      <x:c r="N570" s="10" t="n">
        <x:v>0</x:v>
      </x:c>
      <x:c r="O570" s="10" t="n">
        <x:v>0</x:v>
      </x:c>
      <x:c r="P570" s="9" t="str">
        <x:f>'CaseReview'!U570</x:f>
        <x:v>FAIL</x:v>
      </x:c>
      <x:c r="Q570" s="9" t="n">
        <x:f>IF(AND(T570=1,G570=P570),1,0)</x:f>
        <x:v>1</x:v>
      </x:c>
      <x:c r="R570" s="9" t="n">
        <x:f>IF(AND(T570=1,G570="PASS",P570="FAIL"),1,0)</x:f>
        <x:v>0</x:v>
      </x:c>
      <x:c r="S570" s="9" t="n">
        <x:f>IF(AND(T570=1,G570="FAIL",P570="PASS"),1,0)</x:f>
        <x:v>0</x:v>
      </x:c>
      <x:c r="T570" s="9" t="n">
        <x:v>1</x:v>
      </x:c>
      <x:c r="U570" s="9" t="n">
        <x:v>10</x:v>
      </x:c>
      <x:c r="V570" s="9" t="str">
        <x:v>MVP/SHACL_GENERATION_PIPELINE/experiments/FULL_REPAIR_V2/RUN_01/runs/RUN-IMO-011-20260915T102920915085Z/final/final_shape.ttl</x:v>
      </x:c>
    </x:row>
    <x:row r="571" ht="22" customHeight="1">
      <x:c r="A571" s="10" t="str">
        <x:v>V2_FALLBACK25</x:v>
      </x:c>
      <x:c r="B571" s="10" t="str">
        <x:v>IMO-011</x:v>
      </x:c>
      <x:c r="C571" s="10" t="str">
        <x:v>IMO-011-F06</x:v>
      </x:c>
      <x:c r="D571" s="10" t="str">
        <x:v>RUN_01</x:v>
      </x:c>
      <x:c r="E571" s="10" t="str">
        <x:v>ORIGINAL_LEDGER</x:v>
      </x:c>
      <x:c r="F571" s="10" t="str">
        <x:v>FAIL</x:v>
      </x:c>
      <x:c r="G571" s="10" t="str">
        <x:v>FAIL</x:v>
      </x:c>
      <x:c r="H571" s="10" t="str">
        <x:v>EXECUTED</x:v>
      </x:c>
      <x:c r="I571" s="10" t="str">
        <x:v>PARSED</x:v>
      </x:c>
      <x:c r="J571" s="10" t="str">
        <x:v>GENERATION_ACCEPTED</x:v>
      </x:c>
      <x:c r="K571" s="10" t="str">
        <x:v>646604e4191a5dc371bf1f465036b7a2caf234f0cf9c4c38b78ec430d301e65c</x:v>
      </x:c>
      <x:c r="L571" s="10" t="str">
        <x:v>full_repair_v2</x:v>
      </x:c>
      <x:c r="M571" s="10" t="n">
        <x:v>1</x:v>
      </x:c>
      <x:c r="N571" s="10" t="n">
        <x:v>0</x:v>
      </x:c>
      <x:c r="O571" s="10" t="n">
        <x:v>0</x:v>
      </x:c>
      <x:c r="P571" s="9" t="str">
        <x:f>'CaseReview'!U571</x:f>
        <x:v>FAIL</x:v>
      </x:c>
      <x:c r="Q571" s="9" t="n">
        <x:f>IF(AND(T571=1,G571=P571),1,0)</x:f>
        <x:v>1</x:v>
      </x:c>
      <x:c r="R571" s="9" t="n">
        <x:f>IF(AND(T571=1,G571="PASS",P571="FAIL"),1,0)</x:f>
        <x:v>0</x:v>
      </x:c>
      <x:c r="S571" s="9" t="n">
        <x:f>IF(AND(T571=1,G571="FAIL",P571="PASS"),1,0)</x:f>
        <x:v>0</x:v>
      </x:c>
      <x:c r="T571" s="9" t="n">
        <x:v>1</x:v>
      </x:c>
      <x:c r="U571" s="9" t="n">
        <x:v>10</x:v>
      </x:c>
      <x:c r="V571" s="9" t="str">
        <x:v>MVP/SHACL_GENERATION_PIPELINE/experiments/FULL_REPAIR_V2/RUN_01/runs/RUN-IMO-011-20260915T102920915085Z/final/final_shape.ttl</x:v>
      </x:c>
    </x:row>
    <x:row r="572" ht="22" customHeight="1">
      <x:c r="A572" s="10" t="str">
        <x:v>V2_FALLBACK25</x:v>
      </x:c>
      <x:c r="B572" s="10" t="str">
        <x:v>IMO-011</x:v>
      </x:c>
      <x:c r="C572" s="10" t="str">
        <x:v>IMO-011-F07</x:v>
      </x:c>
      <x:c r="D572" s="10" t="str">
        <x:v>RUN_01</x:v>
      </x:c>
      <x:c r="E572" s="10" t="str">
        <x:v>ORIGINAL_LEDGER</x:v>
      </x:c>
      <x:c r="F572" s="10" t="str">
        <x:v>FAIL</x:v>
      </x:c>
      <x:c r="G572" s="10" t="str">
        <x:v>FAIL</x:v>
      </x:c>
      <x:c r="H572" s="10" t="str">
        <x:v>EXECUTED</x:v>
      </x:c>
      <x:c r="I572" s="10" t="str">
        <x:v>PARSED</x:v>
      </x:c>
      <x:c r="J572" s="10" t="str">
        <x:v>GENERATION_ACCEPTED</x:v>
      </x:c>
      <x:c r="K572" s="10" t="str">
        <x:v>646604e4191a5dc371bf1f465036b7a2caf234f0cf9c4c38b78ec430d301e65c</x:v>
      </x:c>
      <x:c r="L572" s="10" t="str">
        <x:v>full_repair_v2</x:v>
      </x:c>
      <x:c r="M572" s="10" t="n">
        <x:v>1</x:v>
      </x:c>
      <x:c r="N572" s="10" t="n">
        <x:v>0</x:v>
      </x:c>
      <x:c r="O572" s="10" t="n">
        <x:v>0</x:v>
      </x:c>
      <x:c r="P572" s="9" t="str">
        <x:f>'CaseReview'!U572</x:f>
        <x:v>FAIL</x:v>
      </x:c>
      <x:c r="Q572" s="9" t="n">
        <x:f>IF(AND(T572=1,G572=P572),1,0)</x:f>
        <x:v>1</x:v>
      </x:c>
      <x:c r="R572" s="9" t="n">
        <x:f>IF(AND(T572=1,G572="PASS",P572="FAIL"),1,0)</x:f>
        <x:v>0</x:v>
      </x:c>
      <x:c r="S572" s="9" t="n">
        <x:f>IF(AND(T572=1,G572="FAIL",P572="PASS"),1,0)</x:f>
        <x:v>0</x:v>
      </x:c>
      <x:c r="T572" s="9" t="n">
        <x:v>1</x:v>
      </x:c>
      <x:c r="U572" s="9" t="n">
        <x:v>10</x:v>
      </x:c>
      <x:c r="V572" s="9" t="str">
        <x:v>MVP/SHACL_GENERATION_PIPELINE/experiments/FULL_REPAIR_V2/RUN_01/runs/RUN-IMO-011-20260915T102920915085Z/final/final_shape.ttl</x:v>
      </x:c>
    </x:row>
    <x:row r="573" ht="22" customHeight="1">
      <x:c r="A573" s="10" t="str">
        <x:v>V2_FALLBACK25</x:v>
      </x:c>
      <x:c r="B573" s="10" t="str">
        <x:v>IMO-011</x:v>
      </x:c>
      <x:c r="C573" s="10" t="str">
        <x:v>IMO-011-P01</x:v>
      </x:c>
      <x:c r="D573" s="10" t="str">
        <x:v>RUN_01</x:v>
      </x:c>
      <x:c r="E573" s="10" t="str">
        <x:v>ORIGINAL_LEDGER</x:v>
      </x:c>
      <x:c r="F573" s="10" t="str">
        <x:v>PASS</x:v>
      </x:c>
      <x:c r="G573" s="10" t="str">
        <x:v>PASS</x:v>
      </x:c>
      <x:c r="H573" s="10" t="str">
        <x:v>EXECUTED</x:v>
      </x:c>
      <x:c r="I573" s="10" t="str">
        <x:v>PARSED</x:v>
      </x:c>
      <x:c r="J573" s="10" t="str">
        <x:v>GENERATION_ACCEPTED</x:v>
      </x:c>
      <x:c r="K573" s="10" t="str">
        <x:v>646604e4191a5dc371bf1f465036b7a2caf234f0cf9c4c38b78ec430d301e65c</x:v>
      </x:c>
      <x:c r="L573" s="10" t="str">
        <x:v>full_repair_v2</x:v>
      </x:c>
      <x:c r="M573" s="10" t="n">
        <x:v>1</x:v>
      </x:c>
      <x:c r="N573" s="10" t="n">
        <x:v>0</x:v>
      </x:c>
      <x:c r="O573" s="10" t="n">
        <x:v>0</x:v>
      </x:c>
      <x:c r="P573" s="9" t="str">
        <x:f>'CaseReview'!U573</x:f>
        <x:v>PASS</x:v>
      </x:c>
      <x:c r="Q573" s="9" t="n">
        <x:f>IF(AND(T573=1,G573=P573),1,0)</x:f>
        <x:v>1</x:v>
      </x:c>
      <x:c r="R573" s="9" t="n">
        <x:f>IF(AND(T573=1,G573="PASS",P573="FAIL"),1,0)</x:f>
        <x:v>0</x:v>
      </x:c>
      <x:c r="S573" s="9" t="n">
        <x:f>IF(AND(T573=1,G573="FAIL",P573="PASS"),1,0)</x:f>
        <x:v>0</x:v>
      </x:c>
      <x:c r="T573" s="9" t="n">
        <x:v>1</x:v>
      </x:c>
      <x:c r="U573" s="9" t="n">
        <x:v>10</x:v>
      </x:c>
      <x:c r="V573" s="9" t="str">
        <x:v>MVP/SHACL_GENERATION_PIPELINE/experiments/FULL_REPAIR_V2/RUN_01/runs/RUN-IMO-011-20260915T102920915085Z/final/final_shape.ttl</x:v>
      </x:c>
    </x:row>
    <x:row r="574" ht="22" customHeight="1">
      <x:c r="A574" s="10" t="str">
        <x:v>V2_FALLBACK25</x:v>
      </x:c>
      <x:c r="B574" s="10" t="str">
        <x:v>IMO-011</x:v>
      </x:c>
      <x:c r="C574" s="10" t="str">
        <x:v>IMO-011-P02</x:v>
      </x:c>
      <x:c r="D574" s="10" t="str">
        <x:v>RUN_01</x:v>
      </x:c>
      <x:c r="E574" s="10" t="str">
        <x:v>ORIGINAL_LEDGER</x:v>
      </x:c>
      <x:c r="F574" s="10" t="str">
        <x:v>PASS</x:v>
      </x:c>
      <x:c r="G574" s="10" t="str">
        <x:v>PASS</x:v>
      </x:c>
      <x:c r="H574" s="10" t="str">
        <x:v>EXECUTED</x:v>
      </x:c>
      <x:c r="I574" s="10" t="str">
        <x:v>PARSED</x:v>
      </x:c>
      <x:c r="J574" s="10" t="str">
        <x:v>GENERATION_ACCEPTED</x:v>
      </x:c>
      <x:c r="K574" s="10" t="str">
        <x:v>646604e4191a5dc371bf1f465036b7a2caf234f0cf9c4c38b78ec430d301e65c</x:v>
      </x:c>
      <x:c r="L574" s="10" t="str">
        <x:v>full_repair_v2</x:v>
      </x:c>
      <x:c r="M574" s="10" t="n">
        <x:v>1</x:v>
      </x:c>
      <x:c r="N574" s="10" t="n">
        <x:v>0</x:v>
      </x:c>
      <x:c r="O574" s="10" t="n">
        <x:v>0</x:v>
      </x:c>
      <x:c r="P574" s="9" t="str">
        <x:f>'CaseReview'!U574</x:f>
        <x:v>PASS</x:v>
      </x:c>
      <x:c r="Q574" s="9" t="n">
        <x:f>IF(AND(T574=1,G574=P574),1,0)</x:f>
        <x:v>1</x:v>
      </x:c>
      <x:c r="R574" s="9" t="n">
        <x:f>IF(AND(T574=1,G574="PASS",P574="FAIL"),1,0)</x:f>
        <x:v>0</x:v>
      </x:c>
      <x:c r="S574" s="9" t="n">
        <x:f>IF(AND(T574=1,G574="FAIL",P574="PASS"),1,0)</x:f>
        <x:v>0</x:v>
      </x:c>
      <x:c r="T574" s="9" t="n">
        <x:v>1</x:v>
      </x:c>
      <x:c r="U574" s="9" t="n">
        <x:v>10</x:v>
      </x:c>
      <x:c r="V574" s="9" t="str">
        <x:v>MVP/SHACL_GENERATION_PIPELINE/experiments/FULL_REPAIR_V2/RUN_01/runs/RUN-IMO-011-20260915T102920915085Z/final/final_shape.ttl</x:v>
      </x:c>
    </x:row>
    <x:row r="575" ht="22" customHeight="1">
      <x:c r="A575" s="10" t="str">
        <x:v>V2_FALLBACK25</x:v>
      </x:c>
      <x:c r="B575" s="10" t="str">
        <x:v>IMO-011</x:v>
      </x:c>
      <x:c r="C575" s="10" t="str">
        <x:v>IMO-011-P03</x:v>
      </x:c>
      <x:c r="D575" s="10" t="str">
        <x:v>RUN_01</x:v>
      </x:c>
      <x:c r="E575" s="10" t="str">
        <x:v>ORIGINAL_LEDGER</x:v>
      </x:c>
      <x:c r="F575" s="10" t="str">
        <x:v>PASS</x:v>
      </x:c>
      <x:c r="G575" s="10" t="str">
        <x:v>PASS</x:v>
      </x:c>
      <x:c r="H575" s="10" t="str">
        <x:v>EXECUTED</x:v>
      </x:c>
      <x:c r="I575" s="10" t="str">
        <x:v>PARSED</x:v>
      </x:c>
      <x:c r="J575" s="10" t="str">
        <x:v>GENERATION_ACCEPTED</x:v>
      </x:c>
      <x:c r="K575" s="10" t="str">
        <x:v>646604e4191a5dc371bf1f465036b7a2caf234f0cf9c4c38b78ec430d301e65c</x:v>
      </x:c>
      <x:c r="L575" s="10" t="str">
        <x:v>full_repair_v2</x:v>
      </x:c>
      <x:c r="M575" s="10" t="n">
        <x:v>1</x:v>
      </x:c>
      <x:c r="N575" s="10" t="n">
        <x:v>0</x:v>
      </x:c>
      <x:c r="O575" s="10" t="n">
        <x:v>0</x:v>
      </x:c>
      <x:c r="P575" s="9" t="str">
        <x:f>'CaseReview'!U575</x:f>
        <x:v>PASS</x:v>
      </x:c>
      <x:c r="Q575" s="9" t="n">
        <x:f>IF(AND(T575=1,G575=P575),1,0)</x:f>
        <x:v>1</x:v>
      </x:c>
      <x:c r="R575" s="9" t="n">
        <x:f>IF(AND(T575=1,G575="PASS",P575="FAIL"),1,0)</x:f>
        <x:v>0</x:v>
      </x:c>
      <x:c r="S575" s="9" t="n">
        <x:f>IF(AND(T575=1,G575="FAIL",P575="PASS"),1,0)</x:f>
        <x:v>0</x:v>
      </x:c>
      <x:c r="T575" s="9" t="n">
        <x:v>1</x:v>
      </x:c>
      <x:c r="U575" s="9" t="n">
        <x:v>10</x:v>
      </x:c>
      <x:c r="V575" s="9" t="str">
        <x:v>MVP/SHACL_GENERATION_PIPELINE/experiments/FULL_REPAIR_V2/RUN_01/runs/RUN-IMO-011-20260915T102920915085Z/final/final_shape.ttl</x:v>
      </x:c>
    </x:row>
    <x:row r="576" ht="22" customHeight="1">
      <x:c r="A576" s="10" t="str">
        <x:v>V2_FALLBACK25</x:v>
      </x:c>
      <x:c r="B576" s="10" t="str">
        <x:v>IMO-012</x:v>
      </x:c>
      <x:c r="C576" s="10" t="str">
        <x:v>IMO-012-F01</x:v>
      </x:c>
      <x:c r="D576" s="10" t="str">
        <x:v>RUN_01</x:v>
      </x:c>
      <x:c r="E576" s="10" t="str">
        <x:v>ORIGINAL_LEDGER</x:v>
      </x:c>
      <x:c r="F576" s="10" t="str">
        <x:v>FAIL</x:v>
      </x:c>
      <x:c r="G576" s="10" t="str">
        <x:v>FAIL</x:v>
      </x:c>
      <x:c r="H576" s="10" t="str">
        <x:v>EXECUTED</x:v>
      </x:c>
      <x:c r="I576" s="10" t="str">
        <x:v>PARSED</x:v>
      </x:c>
      <x:c r="J576" s="10" t="str">
        <x:v>GENERATION_ACCEPTED</x:v>
      </x:c>
      <x:c r="K576" s="10" t="str">
        <x:v>2ea9e7498be6bb79d51a2426114e5679e8ee9c2d05abffd107d4835e1ba696c1</x:v>
      </x:c>
      <x:c r="L576" s="10" t="str">
        <x:v>full_repair_v2</x:v>
      </x:c>
      <x:c r="M576" s="10" t="n">
        <x:v>1</x:v>
      </x:c>
      <x:c r="N576" s="10" t="n">
        <x:v>0</x:v>
      </x:c>
      <x:c r="O576" s="10" t="n">
        <x:v>0</x:v>
      </x:c>
      <x:c r="P576" s="9" t="str">
        <x:f>'CaseReview'!U576</x:f>
        <x:v>FAIL</x:v>
      </x:c>
      <x:c r="Q576" s="9" t="n">
        <x:f>IF(AND(T576=1,G576=P576),1,0)</x:f>
        <x:v>1</x:v>
      </x:c>
      <x:c r="R576" s="9" t="n">
        <x:f>IF(AND(T576=1,G576="PASS",P576="FAIL"),1,0)</x:f>
        <x:v>0</x:v>
      </x:c>
      <x:c r="S576" s="9" t="n">
        <x:f>IF(AND(T576=1,G576="FAIL",P576="PASS"),1,0)</x:f>
        <x:v>0</x:v>
      </x:c>
      <x:c r="T576" s="9" t="n">
        <x:v>1</x:v>
      </x:c>
      <x:c r="U576" s="9" t="n">
        <x:v>6</x:v>
      </x:c>
      <x:c r="V576" s="9" t="str">
        <x:v>MVP/SHACL_GENERATION_PIPELINE/experiments/FULL_REPAIR_V2/RUN_01/runs/RUN-IMO-012-20260915T103006282285Z/final/final_shape.ttl</x:v>
      </x:c>
    </x:row>
    <x:row r="577" ht="22" customHeight="1">
      <x:c r="A577" s="10" t="str">
        <x:v>V2_FALLBACK25</x:v>
      </x:c>
      <x:c r="B577" s="10" t="str">
        <x:v>IMO-012</x:v>
      </x:c>
      <x:c r="C577" s="10" t="str">
        <x:v>IMO-012-F02</x:v>
      </x:c>
      <x:c r="D577" s="10" t="str">
        <x:v>RUN_01</x:v>
      </x:c>
      <x:c r="E577" s="10" t="str">
        <x:v>ORIGINAL_LEDGER</x:v>
      </x:c>
      <x:c r="F577" s="10" t="str">
        <x:v>FAIL</x:v>
      </x:c>
      <x:c r="G577" s="10" t="str">
        <x:v>FAIL</x:v>
      </x:c>
      <x:c r="H577" s="10" t="str">
        <x:v>EXECUTED</x:v>
      </x:c>
      <x:c r="I577" s="10" t="str">
        <x:v>PARSED</x:v>
      </x:c>
      <x:c r="J577" s="10" t="str">
        <x:v>GENERATION_ACCEPTED</x:v>
      </x:c>
      <x:c r="K577" s="10" t="str">
        <x:v>2ea9e7498be6bb79d51a2426114e5679e8ee9c2d05abffd107d4835e1ba696c1</x:v>
      </x:c>
      <x:c r="L577" s="10" t="str">
        <x:v>full_repair_v2</x:v>
      </x:c>
      <x:c r="M577" s="10" t="n">
        <x:v>1</x:v>
      </x:c>
      <x:c r="N577" s="10" t="n">
        <x:v>0</x:v>
      </x:c>
      <x:c r="O577" s="10" t="n">
        <x:v>0</x:v>
      </x:c>
      <x:c r="P577" s="9" t="str">
        <x:f>'CaseReview'!U577</x:f>
        <x:v>FAIL</x:v>
      </x:c>
      <x:c r="Q577" s="9" t="n">
        <x:f>IF(AND(T577=1,G577=P577),1,0)</x:f>
        <x:v>1</x:v>
      </x:c>
      <x:c r="R577" s="9" t="n">
        <x:f>IF(AND(T577=1,G577="PASS",P577="FAIL"),1,0)</x:f>
        <x:v>0</x:v>
      </x:c>
      <x:c r="S577" s="9" t="n">
        <x:f>IF(AND(T577=1,G577="FAIL",P577="PASS"),1,0)</x:f>
        <x:v>0</x:v>
      </x:c>
      <x:c r="T577" s="9" t="n">
        <x:v>1</x:v>
      </x:c>
      <x:c r="U577" s="9" t="n">
        <x:v>6</x:v>
      </x:c>
      <x:c r="V577" s="9" t="str">
        <x:v>MVP/SHACL_GENERATION_PIPELINE/experiments/FULL_REPAIR_V2/RUN_01/runs/RUN-IMO-012-20260915T103006282285Z/final/final_shape.ttl</x:v>
      </x:c>
    </x:row>
    <x:row r="578" ht="22" customHeight="1">
      <x:c r="A578" s="10" t="str">
        <x:v>V2_FALLBACK25</x:v>
      </x:c>
      <x:c r="B578" s="10" t="str">
        <x:v>IMO-012</x:v>
      </x:c>
      <x:c r="C578" s="10" t="str">
        <x:v>IMO-012-F03</x:v>
      </x:c>
      <x:c r="D578" s="10" t="str">
        <x:v>RUN_01</x:v>
      </x:c>
      <x:c r="E578" s="10" t="str">
        <x:v>ORIGINAL_LEDGER</x:v>
      </x:c>
      <x:c r="F578" s="10" t="str">
        <x:v>FAIL</x:v>
      </x:c>
      <x:c r="G578" s="10" t="str">
        <x:v>FAIL</x:v>
      </x:c>
      <x:c r="H578" s="10" t="str">
        <x:v>EXECUTED</x:v>
      </x:c>
      <x:c r="I578" s="10" t="str">
        <x:v>PARSED</x:v>
      </x:c>
      <x:c r="J578" s="10" t="str">
        <x:v>GENERATION_ACCEPTED</x:v>
      </x:c>
      <x:c r="K578" s="10" t="str">
        <x:v>2ea9e7498be6bb79d51a2426114e5679e8ee9c2d05abffd107d4835e1ba696c1</x:v>
      </x:c>
      <x:c r="L578" s="10" t="str">
        <x:v>full_repair_v2</x:v>
      </x:c>
      <x:c r="M578" s="10" t="n">
        <x:v>1</x:v>
      </x:c>
      <x:c r="N578" s="10" t="n">
        <x:v>0</x:v>
      </x:c>
      <x:c r="O578" s="10" t="n">
        <x:v>0</x:v>
      </x:c>
      <x:c r="P578" s="9" t="str">
        <x:f>'CaseReview'!U578</x:f>
        <x:v>FAIL</x:v>
      </x:c>
      <x:c r="Q578" s="9" t="n">
        <x:f>IF(AND(T578=1,G578=P578),1,0)</x:f>
        <x:v>1</x:v>
      </x:c>
      <x:c r="R578" s="9" t="n">
        <x:f>IF(AND(T578=1,G578="PASS",P578="FAIL"),1,0)</x:f>
        <x:v>0</x:v>
      </x:c>
      <x:c r="S578" s="9" t="n">
        <x:f>IF(AND(T578=1,G578="FAIL",P578="PASS"),1,0)</x:f>
        <x:v>0</x:v>
      </x:c>
      <x:c r="T578" s="9" t="n">
        <x:v>1</x:v>
      </x:c>
      <x:c r="U578" s="9" t="n">
        <x:v>6</x:v>
      </x:c>
      <x:c r="V578" s="9" t="str">
        <x:v>MVP/SHACL_GENERATION_PIPELINE/experiments/FULL_REPAIR_V2/RUN_01/runs/RUN-IMO-012-20260915T103006282285Z/final/final_shape.ttl</x:v>
      </x:c>
    </x:row>
    <x:row r="579" ht="22" customHeight="1">
      <x:c r="A579" s="10" t="str">
        <x:v>V2_FALLBACK25</x:v>
      </x:c>
      <x:c r="B579" s="10" t="str">
        <x:v>IMO-012</x:v>
      </x:c>
      <x:c r="C579" s="10" t="str">
        <x:v>IMO-012-F04</x:v>
      </x:c>
      <x:c r="D579" s="10" t="str">
        <x:v>RUN_01</x:v>
      </x:c>
      <x:c r="E579" s="10" t="str">
        <x:v>ORIGINAL_LEDGER</x:v>
      </x:c>
      <x:c r="F579" s="10" t="str">
        <x:v>FAIL</x:v>
      </x:c>
      <x:c r="G579" s="10" t="str">
        <x:v>FAIL</x:v>
      </x:c>
      <x:c r="H579" s="10" t="str">
        <x:v>EXECUTED</x:v>
      </x:c>
      <x:c r="I579" s="10" t="str">
        <x:v>PARSED</x:v>
      </x:c>
      <x:c r="J579" s="10" t="str">
        <x:v>GENERATION_ACCEPTED</x:v>
      </x:c>
      <x:c r="K579" s="10" t="str">
        <x:v>2ea9e7498be6bb79d51a2426114e5679e8ee9c2d05abffd107d4835e1ba696c1</x:v>
      </x:c>
      <x:c r="L579" s="10" t="str">
        <x:v>full_repair_v2</x:v>
      </x:c>
      <x:c r="M579" s="10" t="n">
        <x:v>1</x:v>
      </x:c>
      <x:c r="N579" s="10" t="n">
        <x:v>0</x:v>
      </x:c>
      <x:c r="O579" s="10" t="n">
        <x:v>0</x:v>
      </x:c>
      <x:c r="P579" s="9" t="str">
        <x:f>'CaseReview'!U579</x:f>
        <x:v>FAIL</x:v>
      </x:c>
      <x:c r="Q579" s="9" t="n">
        <x:f>IF(AND(T579=1,G579=P579),1,0)</x:f>
        <x:v>1</x:v>
      </x:c>
      <x:c r="R579" s="9" t="n">
        <x:f>IF(AND(T579=1,G579="PASS",P579="FAIL"),1,0)</x:f>
        <x:v>0</x:v>
      </x:c>
      <x:c r="S579" s="9" t="n">
        <x:f>IF(AND(T579=1,G579="FAIL",P579="PASS"),1,0)</x:f>
        <x:v>0</x:v>
      </x:c>
      <x:c r="T579" s="9" t="n">
        <x:v>1</x:v>
      </x:c>
      <x:c r="U579" s="9" t="n">
        <x:v>6</x:v>
      </x:c>
      <x:c r="V579" s="9" t="str">
        <x:v>MVP/SHACL_GENERATION_PIPELINE/experiments/FULL_REPAIR_V2/RUN_01/runs/RUN-IMO-012-20260915T103006282285Z/final/final_shape.ttl</x:v>
      </x:c>
    </x:row>
    <x:row r="580" ht="22" customHeight="1">
      <x:c r="A580" s="10" t="str">
        <x:v>V2_FALLBACK25</x:v>
      </x:c>
      <x:c r="B580" s="10" t="str">
        <x:v>IMO-012</x:v>
      </x:c>
      <x:c r="C580" s="10" t="str">
        <x:v>IMO-012-P01</x:v>
      </x:c>
      <x:c r="D580" s="10" t="str">
        <x:v>RUN_01</x:v>
      </x:c>
      <x:c r="E580" s="10" t="str">
        <x:v>ORIGINAL_LEDGER</x:v>
      </x:c>
      <x:c r="F580" s="10" t="str">
        <x:v>PASS</x:v>
      </x:c>
      <x:c r="G580" s="10" t="str">
        <x:v>PASS</x:v>
      </x:c>
      <x:c r="H580" s="10" t="str">
        <x:v>EXECUTED</x:v>
      </x:c>
      <x:c r="I580" s="10" t="str">
        <x:v>PARSED</x:v>
      </x:c>
      <x:c r="J580" s="10" t="str">
        <x:v>GENERATION_ACCEPTED</x:v>
      </x:c>
      <x:c r="K580" s="10" t="str">
        <x:v>2ea9e7498be6bb79d51a2426114e5679e8ee9c2d05abffd107d4835e1ba696c1</x:v>
      </x:c>
      <x:c r="L580" s="10" t="str">
        <x:v>full_repair_v2</x:v>
      </x:c>
      <x:c r="M580" s="10" t="n">
        <x:v>1</x:v>
      </x:c>
      <x:c r="N580" s="10" t="n">
        <x:v>0</x:v>
      </x:c>
      <x:c r="O580" s="10" t="n">
        <x:v>0</x:v>
      </x:c>
      <x:c r="P580" s="9" t="str">
        <x:f>'CaseReview'!U580</x:f>
        <x:v>PASS</x:v>
      </x:c>
      <x:c r="Q580" s="9" t="n">
        <x:f>IF(AND(T580=1,G580=P580),1,0)</x:f>
        <x:v>1</x:v>
      </x:c>
      <x:c r="R580" s="9" t="n">
        <x:f>IF(AND(T580=1,G580="PASS",P580="FAIL"),1,0)</x:f>
        <x:v>0</x:v>
      </x:c>
      <x:c r="S580" s="9" t="n">
        <x:f>IF(AND(T580=1,G580="FAIL",P580="PASS"),1,0)</x:f>
        <x:v>0</x:v>
      </x:c>
      <x:c r="T580" s="9" t="n">
        <x:v>1</x:v>
      </x:c>
      <x:c r="U580" s="9" t="n">
        <x:v>6</x:v>
      </x:c>
      <x:c r="V580" s="9" t="str">
        <x:v>MVP/SHACL_GENERATION_PIPELINE/experiments/FULL_REPAIR_V2/RUN_01/runs/RUN-IMO-012-20260915T103006282285Z/final/final_shape.ttl</x:v>
      </x:c>
    </x:row>
    <x:row r="581" ht="22" customHeight="1">
      <x:c r="A581" s="10" t="str">
        <x:v>V2_FALLBACK25</x:v>
      </x:c>
      <x:c r="B581" s="10" t="str">
        <x:v>IMO-012</x:v>
      </x:c>
      <x:c r="C581" s="10" t="str">
        <x:v>IMO-012-P02</x:v>
      </x:c>
      <x:c r="D581" s="10" t="str">
        <x:v>RUN_01</x:v>
      </x:c>
      <x:c r="E581" s="10" t="str">
        <x:v>ORIGINAL_LEDGER</x:v>
      </x:c>
      <x:c r="F581" s="10" t="str">
        <x:v>PASS</x:v>
      </x:c>
      <x:c r="G581" s="10" t="str">
        <x:v>PASS</x:v>
      </x:c>
      <x:c r="H581" s="10" t="str">
        <x:v>EXECUTED</x:v>
      </x:c>
      <x:c r="I581" s="10" t="str">
        <x:v>PARSED</x:v>
      </x:c>
      <x:c r="J581" s="10" t="str">
        <x:v>GENERATION_ACCEPTED</x:v>
      </x:c>
      <x:c r="K581" s="10" t="str">
        <x:v>2ea9e7498be6bb79d51a2426114e5679e8ee9c2d05abffd107d4835e1ba696c1</x:v>
      </x:c>
      <x:c r="L581" s="10" t="str">
        <x:v>full_repair_v2</x:v>
      </x:c>
      <x:c r="M581" s="10" t="n">
        <x:v>1</x:v>
      </x:c>
      <x:c r="N581" s="10" t="n">
        <x:v>0</x:v>
      </x:c>
      <x:c r="O581" s="10" t="n">
        <x:v>0</x:v>
      </x:c>
      <x:c r="P581" s="9" t="str">
        <x:f>'CaseReview'!U581</x:f>
        <x:v>PASS</x:v>
      </x:c>
      <x:c r="Q581" s="9" t="n">
        <x:f>IF(AND(T581=1,G581=P581),1,0)</x:f>
        <x:v>1</x:v>
      </x:c>
      <x:c r="R581" s="9" t="n">
        <x:f>IF(AND(T581=1,G581="PASS",P581="FAIL"),1,0)</x:f>
        <x:v>0</x:v>
      </x:c>
      <x:c r="S581" s="9" t="n">
        <x:f>IF(AND(T581=1,G581="FAIL",P581="PASS"),1,0)</x:f>
        <x:v>0</x:v>
      </x:c>
      <x:c r="T581" s="9" t="n">
        <x:v>1</x:v>
      </x:c>
      <x:c r="U581" s="9" t="n">
        <x:v>6</x:v>
      </x:c>
      <x:c r="V581" s="9" t="str">
        <x:v>MVP/SHACL_GENERATION_PIPELINE/experiments/FULL_REPAIR_V2/RUN_01/runs/RUN-IMO-012-20260915T103006282285Z/final/final_shape.ttl</x:v>
      </x:c>
    </x:row>
    <x:row r="582" ht="22" customHeight="1">
      <x:c r="A582" s="10" t="str">
        <x:v>V2_FALLBACK25</x:v>
      </x:c>
      <x:c r="B582" s="10" t="str">
        <x:v>IMO-013</x:v>
      </x:c>
      <x:c r="C582" s="10" t="str">
        <x:v>IMO-013-F01</x:v>
      </x:c>
      <x:c r="D582" s="10" t="str">
        <x:v>RUN_01</x:v>
      </x:c>
      <x:c r="E582" s="10" t="str">
        <x:v>ORIGINAL_LEDGER</x:v>
      </x:c>
      <x:c r="F582" s="10" t="str">
        <x:v>FAIL</x:v>
      </x:c>
      <x:c r="G582" s="10" t="str">
        <x:v>FAIL</x:v>
      </x:c>
      <x:c r="H582" s="10" t="str">
        <x:v>EXECUTED</x:v>
      </x:c>
      <x:c r="I582" s="10" t="str">
        <x:v>PARSED</x:v>
      </x:c>
      <x:c r="J582" s="10" t="str">
        <x:v>GENERATION_ACCEPTED</x:v>
      </x:c>
      <x:c r="K582" s="10" t="str">
        <x:v>f4ce355ac446c57ba29426e9606108395310e563d835b719ee2520dfe9df1289</x:v>
      </x:c>
      <x:c r="L582" s="10" t="str">
        <x:v>full_repair_v2</x:v>
      </x:c>
      <x:c r="M582" s="10" t="n">
        <x:v>1</x:v>
      </x:c>
      <x:c r="N582" s="10" t="n">
        <x:v>0</x:v>
      </x:c>
      <x:c r="O582" s="10" t="n">
        <x:v>0</x:v>
      </x:c>
      <x:c r="P582" s="9" t="str">
        <x:f>'CaseReview'!U582</x:f>
        <x:v>FAIL</x:v>
      </x:c>
      <x:c r="Q582" s="9" t="n">
        <x:f>IF(AND(T582=1,G582=P582),1,0)</x:f>
        <x:v>1</x:v>
      </x:c>
      <x:c r="R582" s="9" t="n">
        <x:f>IF(AND(T582=1,G582="PASS",P582="FAIL"),1,0)</x:f>
        <x:v>0</x:v>
      </x:c>
      <x:c r="S582" s="9" t="n">
        <x:f>IF(AND(T582=1,G582="FAIL",P582="PASS"),1,0)</x:f>
        <x:v>0</x:v>
      </x:c>
      <x:c r="T582" s="9" t="n">
        <x:v>1</x:v>
      </x:c>
      <x:c r="U582" s="9" t="n">
        <x:v>7</x:v>
      </x:c>
      <x:c r="V582" s="9" t="str">
        <x:v>MVP/SHACL_GENERATION_PIPELINE/experiments/FULL_REPAIR_V2/RUN_01/runs/RUN-IMO-013-20260915T103021300646Z/final/final_shape.ttl</x:v>
      </x:c>
    </x:row>
    <x:row r="583" ht="22" customHeight="1">
      <x:c r="A583" s="10" t="str">
        <x:v>V2_FALLBACK25</x:v>
      </x:c>
      <x:c r="B583" s="10" t="str">
        <x:v>IMO-013</x:v>
      </x:c>
      <x:c r="C583" s="10" t="str">
        <x:v>IMO-013-F02</x:v>
      </x:c>
      <x:c r="D583" s="10" t="str">
        <x:v>RUN_01</x:v>
      </x:c>
      <x:c r="E583" s="10" t="str">
        <x:v>ORIGINAL_LEDGER</x:v>
      </x:c>
      <x:c r="F583" s="10" t="str">
        <x:v>FAIL</x:v>
      </x:c>
      <x:c r="G583" s="10" t="str">
        <x:v>PASS</x:v>
      </x:c>
      <x:c r="H583" s="10" t="str">
        <x:v>EXECUTED</x:v>
      </x:c>
      <x:c r="I583" s="10" t="str">
        <x:v>PARSED</x:v>
      </x:c>
      <x:c r="J583" s="10" t="str">
        <x:v>GENERATION_ACCEPTED</x:v>
      </x:c>
      <x:c r="K583" s="10" t="str">
        <x:v>f4ce355ac446c57ba29426e9606108395310e563d835b719ee2520dfe9df1289</x:v>
      </x:c>
      <x:c r="L583" s="10" t="str">
        <x:v>full_repair_v2</x:v>
      </x:c>
      <x:c r="M583" s="10" t="n">
        <x:v>0</x:v>
      </x:c>
      <x:c r="N583" s="10" t="n">
        <x:v>1</x:v>
      </x:c>
      <x:c r="O583" s="10" t="n">
        <x:v>0</x:v>
      </x:c>
      <x:c r="P583" s="9" t="str">
        <x:f>'CaseReview'!U583</x:f>
        <x:v>FAIL</x:v>
      </x:c>
      <x:c r="Q583" s="9" t="n">
        <x:f>IF(AND(T583=1,G583=P583),1,0)</x:f>
        <x:v>0</x:v>
      </x:c>
      <x:c r="R583" s="9" t="n">
        <x:f>IF(AND(T583=1,G583="PASS",P583="FAIL"),1,0)</x:f>
        <x:v>1</x:v>
      </x:c>
      <x:c r="S583" s="9" t="n">
        <x:f>IF(AND(T583=1,G583="FAIL",P583="PASS"),1,0)</x:f>
        <x:v>0</x:v>
      </x:c>
      <x:c r="T583" s="9" t="n">
        <x:v>1</x:v>
      </x:c>
      <x:c r="U583" s="9" t="n">
        <x:v>7</x:v>
      </x:c>
      <x:c r="V583" s="9" t="str">
        <x:v>MVP/SHACL_GENERATION_PIPELINE/experiments/FULL_REPAIR_V2/RUN_01/runs/RUN-IMO-013-20260915T103021300646Z/final/final_shape.ttl</x:v>
      </x:c>
    </x:row>
    <x:row r="584" ht="22" customHeight="1">
      <x:c r="A584" s="10" t="str">
        <x:v>V2_FALLBACK25</x:v>
      </x:c>
      <x:c r="B584" s="10" t="str">
        <x:v>IMO-013</x:v>
      </x:c>
      <x:c r="C584" s="10" t="str">
        <x:v>IMO-013-F03</x:v>
      </x:c>
      <x:c r="D584" s="10" t="str">
        <x:v>RUN_01</x:v>
      </x:c>
      <x:c r="E584" s="10" t="str">
        <x:v>ORIGINAL_LEDGER</x:v>
      </x:c>
      <x:c r="F584" s="10" t="str">
        <x:v>FAIL</x:v>
      </x:c>
      <x:c r="G584" s="10" t="str">
        <x:v>FAIL</x:v>
      </x:c>
      <x:c r="H584" s="10" t="str">
        <x:v>EXECUTED</x:v>
      </x:c>
      <x:c r="I584" s="10" t="str">
        <x:v>PARSED</x:v>
      </x:c>
      <x:c r="J584" s="10" t="str">
        <x:v>GENERATION_ACCEPTED</x:v>
      </x:c>
      <x:c r="K584" s="10" t="str">
        <x:v>f4ce355ac446c57ba29426e9606108395310e563d835b719ee2520dfe9df1289</x:v>
      </x:c>
      <x:c r="L584" s="10" t="str">
        <x:v>full_repair_v2</x:v>
      </x:c>
      <x:c r="M584" s="10" t="n">
        <x:v>1</x:v>
      </x:c>
      <x:c r="N584" s="10" t="n">
        <x:v>0</x:v>
      </x:c>
      <x:c r="O584" s="10" t="n">
        <x:v>0</x:v>
      </x:c>
      <x:c r="P584" s="9" t="str">
        <x:f>'CaseReview'!U584</x:f>
        <x:v>FAIL</x:v>
      </x:c>
      <x:c r="Q584" s="9" t="n">
        <x:f>IF(AND(T584=1,G584=P584),1,0)</x:f>
        <x:v>1</x:v>
      </x:c>
      <x:c r="R584" s="9" t="n">
        <x:f>IF(AND(T584=1,G584="PASS",P584="FAIL"),1,0)</x:f>
        <x:v>0</x:v>
      </x:c>
      <x:c r="S584" s="9" t="n">
        <x:f>IF(AND(T584=1,G584="FAIL",P584="PASS"),1,0)</x:f>
        <x:v>0</x:v>
      </x:c>
      <x:c r="T584" s="9" t="n">
        <x:v>1</x:v>
      </x:c>
      <x:c r="U584" s="9" t="n">
        <x:v>7</x:v>
      </x:c>
      <x:c r="V584" s="9" t="str">
        <x:v>MVP/SHACL_GENERATION_PIPELINE/experiments/FULL_REPAIR_V2/RUN_01/runs/RUN-IMO-013-20260915T103021300646Z/final/final_shape.ttl</x:v>
      </x:c>
    </x:row>
    <x:row r="585" ht="22" customHeight="1">
      <x:c r="A585" s="10" t="str">
        <x:v>V2_FALLBACK25</x:v>
      </x:c>
      <x:c r="B585" s="10" t="str">
        <x:v>IMO-013</x:v>
      </x:c>
      <x:c r="C585" s="10" t="str">
        <x:v>IMO-013-P01</x:v>
      </x:c>
      <x:c r="D585" s="10" t="str">
        <x:v>RUN_01</x:v>
      </x:c>
      <x:c r="E585" s="10" t="str">
        <x:v>ORIGINAL_LEDGER</x:v>
      </x:c>
      <x:c r="F585" s="10" t="str">
        <x:v>PASS</x:v>
      </x:c>
      <x:c r="G585" s="10" t="str">
        <x:v>PASS</x:v>
      </x:c>
      <x:c r="H585" s="10" t="str">
        <x:v>EXECUTED</x:v>
      </x:c>
      <x:c r="I585" s="10" t="str">
        <x:v>PARSED</x:v>
      </x:c>
      <x:c r="J585" s="10" t="str">
        <x:v>GENERATION_ACCEPTED</x:v>
      </x:c>
      <x:c r="K585" s="10" t="str">
        <x:v>f4ce355ac446c57ba29426e9606108395310e563d835b719ee2520dfe9df1289</x:v>
      </x:c>
      <x:c r="L585" s="10" t="str">
        <x:v>full_repair_v2</x:v>
      </x:c>
      <x:c r="M585" s="10" t="n">
        <x:v>1</x:v>
      </x:c>
      <x:c r="N585" s="10" t="n">
        <x:v>0</x:v>
      </x:c>
      <x:c r="O585" s="10" t="n">
        <x:v>0</x:v>
      </x:c>
      <x:c r="P585" s="9" t="str">
        <x:f>'CaseReview'!U585</x:f>
        <x:v>PASS</x:v>
      </x:c>
      <x:c r="Q585" s="9" t="n">
        <x:f>IF(AND(T585=1,G585=P585),1,0)</x:f>
        <x:v>1</x:v>
      </x:c>
      <x:c r="R585" s="9" t="n">
        <x:f>IF(AND(T585=1,G585="PASS",P585="FAIL"),1,0)</x:f>
        <x:v>0</x:v>
      </x:c>
      <x:c r="S585" s="9" t="n">
        <x:f>IF(AND(T585=1,G585="FAIL",P585="PASS"),1,0)</x:f>
        <x:v>0</x:v>
      </x:c>
      <x:c r="T585" s="9" t="n">
        <x:v>1</x:v>
      </x:c>
      <x:c r="U585" s="9" t="n">
        <x:v>7</x:v>
      </x:c>
      <x:c r="V585" s="9" t="str">
        <x:v>MVP/SHACL_GENERATION_PIPELINE/experiments/FULL_REPAIR_V2/RUN_01/runs/RUN-IMO-013-20260915T103021300646Z/final/final_shape.ttl</x:v>
      </x:c>
    </x:row>
    <x:row r="586" ht="22" customHeight="1">
      <x:c r="A586" s="10" t="str">
        <x:v>V2_FALLBACK25</x:v>
      </x:c>
      <x:c r="B586" s="10" t="str">
        <x:v>IMO-013</x:v>
      </x:c>
      <x:c r="C586" s="10" t="str">
        <x:v>IMO-013-P02</x:v>
      </x:c>
      <x:c r="D586" s="10" t="str">
        <x:v>RUN_01</x:v>
      </x:c>
      <x:c r="E586" s="10" t="str">
        <x:v>ORIGINAL_LEDGER</x:v>
      </x:c>
      <x:c r="F586" s="10" t="str">
        <x:v>PASS</x:v>
      </x:c>
      <x:c r="G586" s="10" t="str">
        <x:v>PASS</x:v>
      </x:c>
      <x:c r="H586" s="10" t="str">
        <x:v>EXECUTED</x:v>
      </x:c>
      <x:c r="I586" s="10" t="str">
        <x:v>PARSED</x:v>
      </x:c>
      <x:c r="J586" s="10" t="str">
        <x:v>GENERATION_ACCEPTED</x:v>
      </x:c>
      <x:c r="K586" s="10" t="str">
        <x:v>f4ce355ac446c57ba29426e9606108395310e563d835b719ee2520dfe9df1289</x:v>
      </x:c>
      <x:c r="L586" s="10" t="str">
        <x:v>full_repair_v2</x:v>
      </x:c>
      <x:c r="M586" s="10" t="n">
        <x:v>1</x:v>
      </x:c>
      <x:c r="N586" s="10" t="n">
        <x:v>0</x:v>
      </x:c>
      <x:c r="O586" s="10" t="n">
        <x:v>0</x:v>
      </x:c>
      <x:c r="P586" s="9" t="str">
        <x:f>'CaseReview'!U586</x:f>
        <x:v>PASS</x:v>
      </x:c>
      <x:c r="Q586" s="9" t="n">
        <x:f>IF(AND(T586=1,G586=P586),1,0)</x:f>
        <x:v>1</x:v>
      </x:c>
      <x:c r="R586" s="9" t="n">
        <x:f>IF(AND(T586=1,G586="PASS",P586="FAIL"),1,0)</x:f>
        <x:v>0</x:v>
      </x:c>
      <x:c r="S586" s="9" t="n">
        <x:f>IF(AND(T586=1,G586="FAIL",P586="PASS"),1,0)</x:f>
        <x:v>0</x:v>
      </x:c>
      <x:c r="T586" s="9" t="n">
        <x:v>1</x:v>
      </x:c>
      <x:c r="U586" s="9" t="n">
        <x:v>7</x:v>
      </x:c>
      <x:c r="V586" s="9" t="str">
        <x:v>MVP/SHACL_GENERATION_PIPELINE/experiments/FULL_REPAIR_V2/RUN_01/runs/RUN-IMO-013-20260915T103021300646Z/final/final_shape.ttl</x:v>
      </x:c>
    </x:row>
    <x:row r="587" ht="22" customHeight="1">
      <x:c r="A587" s="10" t="str">
        <x:v>V2_FALLBACK25</x:v>
      </x:c>
      <x:c r="B587" s="10" t="str">
        <x:v>IMO-013</x:v>
      </x:c>
      <x:c r="C587" s="10" t="str">
        <x:v>IMO-013-P03</x:v>
      </x:c>
      <x:c r="D587" s="10" t="str">
        <x:v>RUN_01</x:v>
      </x:c>
      <x:c r="E587" s="10" t="str">
        <x:v>ORIGINAL_LEDGER</x:v>
      </x:c>
      <x:c r="F587" s="10" t="str">
        <x:v>PASS</x:v>
      </x:c>
      <x:c r="G587" s="10" t="str">
        <x:v>PASS</x:v>
      </x:c>
      <x:c r="H587" s="10" t="str">
        <x:v>EXECUTED</x:v>
      </x:c>
      <x:c r="I587" s="10" t="str">
        <x:v>PARSED</x:v>
      </x:c>
      <x:c r="J587" s="10" t="str">
        <x:v>GENERATION_ACCEPTED</x:v>
      </x:c>
      <x:c r="K587" s="10" t="str">
        <x:v>f4ce355ac446c57ba29426e9606108395310e563d835b719ee2520dfe9df1289</x:v>
      </x:c>
      <x:c r="L587" s="10" t="str">
        <x:v>full_repair_v2</x:v>
      </x:c>
      <x:c r="M587" s="10" t="n">
        <x:v>1</x:v>
      </x:c>
      <x:c r="N587" s="10" t="n">
        <x:v>0</x:v>
      </x:c>
      <x:c r="O587" s="10" t="n">
        <x:v>0</x:v>
      </x:c>
      <x:c r="P587" s="9" t="str">
        <x:f>'CaseReview'!U587</x:f>
        <x:v>PASS</x:v>
      </x:c>
      <x:c r="Q587" s="9" t="n">
        <x:f>IF(AND(T587=1,G587=P587),1,0)</x:f>
        <x:v>1</x:v>
      </x:c>
      <x:c r="R587" s="9" t="n">
        <x:f>IF(AND(T587=1,G587="PASS",P587="FAIL"),1,0)</x:f>
        <x:v>0</x:v>
      </x:c>
      <x:c r="S587" s="9" t="n">
        <x:f>IF(AND(T587=1,G587="FAIL",P587="PASS"),1,0)</x:f>
        <x:v>0</x:v>
      </x:c>
      <x:c r="T587" s="9" t="n">
        <x:v>1</x:v>
      </x:c>
      <x:c r="U587" s="9" t="n">
        <x:v>7</x:v>
      </x:c>
      <x:c r="V587" s="9" t="str">
        <x:v>MVP/SHACL_GENERATION_PIPELINE/experiments/FULL_REPAIR_V2/RUN_01/runs/RUN-IMO-013-20260915T103021300646Z/final/final_shape.ttl</x:v>
      </x:c>
    </x:row>
    <x:row r="588" ht="22" customHeight="1">
      <x:c r="A588" s="10" t="str">
        <x:v>V2_FALLBACK25</x:v>
      </x:c>
      <x:c r="B588" s="10" t="str">
        <x:v>IMO-013</x:v>
      </x:c>
      <x:c r="C588" s="10" t="str">
        <x:v>IMO-013-P04</x:v>
      </x:c>
      <x:c r="D588" s="10" t="str">
        <x:v>RUN_01</x:v>
      </x:c>
      <x:c r="E588" s="10" t="str">
        <x:v>ORIGINAL_LEDGER</x:v>
      </x:c>
      <x:c r="F588" s="10" t="str">
        <x:v>PASS</x:v>
      </x:c>
      <x:c r="G588" s="10" t="str">
        <x:v>PASS</x:v>
      </x:c>
      <x:c r="H588" s="10" t="str">
        <x:v>EXECUTED</x:v>
      </x:c>
      <x:c r="I588" s="10" t="str">
        <x:v>PARSED</x:v>
      </x:c>
      <x:c r="J588" s="10" t="str">
        <x:v>GENERATION_ACCEPTED</x:v>
      </x:c>
      <x:c r="K588" s="10" t="str">
        <x:v>f4ce355ac446c57ba29426e9606108395310e563d835b719ee2520dfe9df1289</x:v>
      </x:c>
      <x:c r="L588" s="10" t="str">
        <x:v>full_repair_v2</x:v>
      </x:c>
      <x:c r="M588" s="10" t="n">
        <x:v>1</x:v>
      </x:c>
      <x:c r="N588" s="10" t="n">
        <x:v>0</x:v>
      </x:c>
      <x:c r="O588" s="10" t="n">
        <x:v>0</x:v>
      </x:c>
      <x:c r="P588" s="9" t="str">
        <x:f>'CaseReview'!U588</x:f>
        <x:v>PASS</x:v>
      </x:c>
      <x:c r="Q588" s="9" t="n">
        <x:f>IF(AND(T588=1,G588=P588),1,0)</x:f>
        <x:v>1</x:v>
      </x:c>
      <x:c r="R588" s="9" t="n">
        <x:f>IF(AND(T588=1,G588="PASS",P588="FAIL"),1,0)</x:f>
        <x:v>0</x:v>
      </x:c>
      <x:c r="S588" s="9" t="n">
        <x:f>IF(AND(T588=1,G588="FAIL",P588="PASS"),1,0)</x:f>
        <x:v>0</x:v>
      </x:c>
      <x:c r="T588" s="9" t="n">
        <x:v>1</x:v>
      </x:c>
      <x:c r="U588" s="9" t="n">
        <x:v>7</x:v>
      </x:c>
      <x:c r="V588" s="9" t="str">
        <x:v>MVP/SHACL_GENERATION_PIPELINE/experiments/FULL_REPAIR_V2/RUN_01/runs/RUN-IMO-013-20260915T103021300646Z/final/final_shape.ttl</x:v>
      </x:c>
    </x:row>
    <x:row r="589" ht="22" customHeight="1">
      <x:c r="A589" s="10" t="str">
        <x:v>V2_FALLBACK25</x:v>
      </x:c>
      <x:c r="B589" s="10" t="str">
        <x:v>IMO-014</x:v>
      </x:c>
      <x:c r="C589" s="10" t="str">
        <x:v>IMO-014-F01</x:v>
      </x:c>
      <x:c r="D589" s="10" t="str">
        <x:v>RUN_01</x:v>
      </x:c>
      <x:c r="E589" s="10" t="str">
        <x:v>ORIGINAL_LEDGER</x:v>
      </x:c>
      <x:c r="F589" s="10" t="str">
        <x:v>FAIL</x:v>
      </x:c>
      <x:c r="G589" s="10" t="str">
        <x:v>FAIL</x:v>
      </x:c>
      <x:c r="H589" s="10" t="str">
        <x:v>EXECUTED</x:v>
      </x:c>
      <x:c r="I589" s="10" t="str">
        <x:v>PARSED</x:v>
      </x:c>
      <x:c r="J589" s="10" t="str">
        <x:v>GENERATION_ACCEPTED</x:v>
      </x:c>
      <x:c r="K589" s="10" t="str">
        <x:v>7d481506252f66d66e9ed28440510281d31a6c6f3d236ddc36d1f28d0e60599a</x:v>
      </x:c>
      <x:c r="L589" s="10" t="str">
        <x:v>full_repair_v2</x:v>
      </x:c>
      <x:c r="M589" s="10" t="n">
        <x:v>1</x:v>
      </x:c>
      <x:c r="N589" s="10" t="n">
        <x:v>0</x:v>
      </x:c>
      <x:c r="O589" s="10" t="n">
        <x:v>0</x:v>
      </x:c>
      <x:c r="P589" s="9" t="str">
        <x:f>'CaseReview'!U589</x:f>
        <x:v>FAIL</x:v>
      </x:c>
      <x:c r="Q589" s="9" t="n">
        <x:f>IF(AND(T589=1,G589=P589),1,0)</x:f>
        <x:v>1</x:v>
      </x:c>
      <x:c r="R589" s="9" t="n">
        <x:f>IF(AND(T589=1,G589="PASS",P589="FAIL"),1,0)</x:f>
        <x:v>0</x:v>
      </x:c>
      <x:c r="S589" s="9" t="n">
        <x:f>IF(AND(T589=1,G589="FAIL",P589="PASS"),1,0)</x:f>
        <x:v>0</x:v>
      </x:c>
      <x:c r="T589" s="9" t="n">
        <x:v>1</x:v>
      </x:c>
      <x:c r="U589" s="9" t="n">
        <x:v>5</x:v>
      </x:c>
      <x:c r="V589" s="9" t="str">
        <x:v>MVP/SHACL_GENERATION_PIPELINE/experiments/FULL_REPAIR_V2/RUN_01/runs/RUN-IMO-014-20260915T103050044899Z/final/final_shape.ttl</x:v>
      </x:c>
    </x:row>
    <x:row r="590" ht="22" customHeight="1">
      <x:c r="A590" s="10" t="str">
        <x:v>V2_FALLBACK25</x:v>
      </x:c>
      <x:c r="B590" s="10" t="str">
        <x:v>IMO-014</x:v>
      </x:c>
      <x:c r="C590" s="10" t="str">
        <x:v>IMO-014-F02</x:v>
      </x:c>
      <x:c r="D590" s="10" t="str">
        <x:v>RUN_01</x:v>
      </x:c>
      <x:c r="E590" s="10" t="str">
        <x:v>ORIGINAL_LEDGER</x:v>
      </x:c>
      <x:c r="F590" s="10" t="str">
        <x:v>FAIL</x:v>
      </x:c>
      <x:c r="G590" s="10" t="str">
        <x:v>FAIL</x:v>
      </x:c>
      <x:c r="H590" s="10" t="str">
        <x:v>EXECUTED</x:v>
      </x:c>
      <x:c r="I590" s="10" t="str">
        <x:v>PARSED</x:v>
      </x:c>
      <x:c r="J590" s="10" t="str">
        <x:v>GENERATION_ACCEPTED</x:v>
      </x:c>
      <x:c r="K590" s="10" t="str">
        <x:v>7d481506252f66d66e9ed28440510281d31a6c6f3d236ddc36d1f28d0e60599a</x:v>
      </x:c>
      <x:c r="L590" s="10" t="str">
        <x:v>full_repair_v2</x:v>
      </x:c>
      <x:c r="M590" s="10" t="n">
        <x:v>1</x:v>
      </x:c>
      <x:c r="N590" s="10" t="n">
        <x:v>0</x:v>
      </x:c>
      <x:c r="O590" s="10" t="n">
        <x:v>0</x:v>
      </x:c>
      <x:c r="P590" s="9" t="str">
        <x:f>'CaseReview'!U590</x:f>
        <x:v>FAIL</x:v>
      </x:c>
      <x:c r="Q590" s="9" t="n">
        <x:f>IF(AND(T590=1,G590=P590),1,0)</x:f>
        <x:v>1</x:v>
      </x:c>
      <x:c r="R590" s="9" t="n">
        <x:f>IF(AND(T590=1,G590="PASS",P590="FAIL"),1,0)</x:f>
        <x:v>0</x:v>
      </x:c>
      <x:c r="S590" s="9" t="n">
        <x:f>IF(AND(T590=1,G590="FAIL",P590="PASS"),1,0)</x:f>
        <x:v>0</x:v>
      </x:c>
      <x:c r="T590" s="9" t="n">
        <x:v>1</x:v>
      </x:c>
      <x:c r="U590" s="9" t="n">
        <x:v>5</x:v>
      </x:c>
      <x:c r="V590" s="9" t="str">
        <x:v>MVP/SHACL_GENERATION_PIPELINE/experiments/FULL_REPAIR_V2/RUN_01/runs/RUN-IMO-014-20260915T103050044899Z/final/final_shape.ttl</x:v>
      </x:c>
    </x:row>
    <x:row r="591" ht="22" customHeight="1">
      <x:c r="A591" s="10" t="str">
        <x:v>V2_FALLBACK25</x:v>
      </x:c>
      <x:c r="B591" s="10" t="str">
        <x:v>IMO-014</x:v>
      </x:c>
      <x:c r="C591" s="10" t="str">
        <x:v>IMO-014-F03</x:v>
      </x:c>
      <x:c r="D591" s="10" t="str">
        <x:v>RUN_01</x:v>
      </x:c>
      <x:c r="E591" s="10" t="str">
        <x:v>ORIGINAL_LEDGER</x:v>
      </x:c>
      <x:c r="F591" s="10" t="str">
        <x:v>FAIL</x:v>
      </x:c>
      <x:c r="G591" s="10" t="str">
        <x:v>FAIL</x:v>
      </x:c>
      <x:c r="H591" s="10" t="str">
        <x:v>EXECUTED</x:v>
      </x:c>
      <x:c r="I591" s="10" t="str">
        <x:v>PARSED</x:v>
      </x:c>
      <x:c r="J591" s="10" t="str">
        <x:v>GENERATION_ACCEPTED</x:v>
      </x:c>
      <x:c r="K591" s="10" t="str">
        <x:v>7d481506252f66d66e9ed28440510281d31a6c6f3d236ddc36d1f28d0e60599a</x:v>
      </x:c>
      <x:c r="L591" s="10" t="str">
        <x:v>full_repair_v2</x:v>
      </x:c>
      <x:c r="M591" s="10" t="n">
        <x:v>1</x:v>
      </x:c>
      <x:c r="N591" s="10" t="n">
        <x:v>0</x:v>
      </x:c>
      <x:c r="O591" s="10" t="n">
        <x:v>0</x:v>
      </x:c>
      <x:c r="P591" s="9" t="str">
        <x:f>'CaseReview'!U591</x:f>
        <x:v>FAIL</x:v>
      </x:c>
      <x:c r="Q591" s="9" t="n">
        <x:f>IF(AND(T591=1,G591=P591),1,0)</x:f>
        <x:v>1</x:v>
      </x:c>
      <x:c r="R591" s="9" t="n">
        <x:f>IF(AND(T591=1,G591="PASS",P591="FAIL"),1,0)</x:f>
        <x:v>0</x:v>
      </x:c>
      <x:c r="S591" s="9" t="n">
        <x:f>IF(AND(T591=1,G591="FAIL",P591="PASS"),1,0)</x:f>
        <x:v>0</x:v>
      </x:c>
      <x:c r="T591" s="9" t="n">
        <x:v>1</x:v>
      </x:c>
      <x:c r="U591" s="9" t="n">
        <x:v>5</x:v>
      </x:c>
      <x:c r="V591" s="9" t="str">
        <x:v>MVP/SHACL_GENERATION_PIPELINE/experiments/FULL_REPAIR_V2/RUN_01/runs/RUN-IMO-014-20260915T103050044899Z/final/final_shape.ttl</x:v>
      </x:c>
    </x:row>
    <x:row r="592" ht="22" customHeight="1">
      <x:c r="A592" s="10" t="str">
        <x:v>V2_FALLBACK25</x:v>
      </x:c>
      <x:c r="B592" s="10" t="str">
        <x:v>IMO-014</x:v>
      </x:c>
      <x:c r="C592" s="10" t="str">
        <x:v>IMO-014-P01</x:v>
      </x:c>
      <x:c r="D592" s="10" t="str">
        <x:v>RUN_01</x:v>
      </x:c>
      <x:c r="E592" s="10" t="str">
        <x:v>ORIGINAL_LEDGER</x:v>
      </x:c>
      <x:c r="F592" s="10" t="str">
        <x:v>PASS</x:v>
      </x:c>
      <x:c r="G592" s="10" t="str">
        <x:v>PASS</x:v>
      </x:c>
      <x:c r="H592" s="10" t="str">
        <x:v>EXECUTED</x:v>
      </x:c>
      <x:c r="I592" s="10" t="str">
        <x:v>PARSED</x:v>
      </x:c>
      <x:c r="J592" s="10" t="str">
        <x:v>GENERATION_ACCEPTED</x:v>
      </x:c>
      <x:c r="K592" s="10" t="str">
        <x:v>7d481506252f66d66e9ed28440510281d31a6c6f3d236ddc36d1f28d0e60599a</x:v>
      </x:c>
      <x:c r="L592" s="10" t="str">
        <x:v>full_repair_v2</x:v>
      </x:c>
      <x:c r="M592" s="10" t="n">
        <x:v>1</x:v>
      </x:c>
      <x:c r="N592" s="10" t="n">
        <x:v>0</x:v>
      </x:c>
      <x:c r="O592" s="10" t="n">
        <x:v>0</x:v>
      </x:c>
      <x:c r="P592" s="9" t="str">
        <x:f>'CaseReview'!U592</x:f>
        <x:v>PASS</x:v>
      </x:c>
      <x:c r="Q592" s="9" t="n">
        <x:f>IF(AND(T592=1,G592=P592),1,0)</x:f>
        <x:v>1</x:v>
      </x:c>
      <x:c r="R592" s="9" t="n">
        <x:f>IF(AND(T592=1,G592="PASS",P592="FAIL"),1,0)</x:f>
        <x:v>0</x:v>
      </x:c>
      <x:c r="S592" s="9" t="n">
        <x:f>IF(AND(T592=1,G592="FAIL",P592="PASS"),1,0)</x:f>
        <x:v>0</x:v>
      </x:c>
      <x:c r="T592" s="9" t="n">
        <x:v>1</x:v>
      </x:c>
      <x:c r="U592" s="9" t="n">
        <x:v>5</x:v>
      </x:c>
      <x:c r="V592" s="9" t="str">
        <x:v>MVP/SHACL_GENERATION_PIPELINE/experiments/FULL_REPAIR_V2/RUN_01/runs/RUN-IMO-014-20260915T103050044899Z/final/final_shape.ttl</x:v>
      </x:c>
    </x:row>
    <x:row r="593" ht="22" customHeight="1">
      <x:c r="A593" s="10" t="str">
        <x:v>V2_FALLBACK25</x:v>
      </x:c>
      <x:c r="B593" s="10" t="str">
        <x:v>IMO-014</x:v>
      </x:c>
      <x:c r="C593" s="10" t="str">
        <x:v>IMO-014-P02</x:v>
      </x:c>
      <x:c r="D593" s="10" t="str">
        <x:v>RUN_01</x:v>
      </x:c>
      <x:c r="E593" s="10" t="str">
        <x:v>ORIGINAL_LEDGER</x:v>
      </x:c>
      <x:c r="F593" s="10" t="str">
        <x:v>PASS</x:v>
      </x:c>
      <x:c r="G593" s="10" t="str">
        <x:v>PASS</x:v>
      </x:c>
      <x:c r="H593" s="10" t="str">
        <x:v>EXECUTED</x:v>
      </x:c>
      <x:c r="I593" s="10" t="str">
        <x:v>PARSED</x:v>
      </x:c>
      <x:c r="J593" s="10" t="str">
        <x:v>GENERATION_ACCEPTED</x:v>
      </x:c>
      <x:c r="K593" s="10" t="str">
        <x:v>7d481506252f66d66e9ed28440510281d31a6c6f3d236ddc36d1f28d0e60599a</x:v>
      </x:c>
      <x:c r="L593" s="10" t="str">
        <x:v>full_repair_v2</x:v>
      </x:c>
      <x:c r="M593" s="10" t="n">
        <x:v>1</x:v>
      </x:c>
      <x:c r="N593" s="10" t="n">
        <x:v>0</x:v>
      </x:c>
      <x:c r="O593" s="10" t="n">
        <x:v>0</x:v>
      </x:c>
      <x:c r="P593" s="9" t="str">
        <x:f>'CaseReview'!U593</x:f>
        <x:v>PASS</x:v>
      </x:c>
      <x:c r="Q593" s="9" t="n">
        <x:f>IF(AND(T593=1,G593=P593),1,0)</x:f>
        <x:v>1</x:v>
      </x:c>
      <x:c r="R593" s="9" t="n">
        <x:f>IF(AND(T593=1,G593="PASS",P593="FAIL"),1,0)</x:f>
        <x:v>0</x:v>
      </x:c>
      <x:c r="S593" s="9" t="n">
        <x:f>IF(AND(T593=1,G593="FAIL",P593="PASS"),1,0)</x:f>
        <x:v>0</x:v>
      </x:c>
      <x:c r="T593" s="9" t="n">
        <x:v>1</x:v>
      </x:c>
      <x:c r="U593" s="9" t="n">
        <x:v>5</x:v>
      </x:c>
      <x:c r="V593" s="9" t="str">
        <x:v>MVP/SHACL_GENERATION_PIPELINE/experiments/FULL_REPAIR_V2/RUN_01/runs/RUN-IMO-014-20260915T103050044899Z/final/final_shape.ttl</x:v>
      </x:c>
    </x:row>
    <x:row r="594" ht="22" customHeight="1">
      <x:c r="A594" s="10" t="str">
        <x:v>V2_FALLBACK25</x:v>
      </x:c>
      <x:c r="B594" s="10" t="str">
        <x:v>IMO-016</x:v>
      </x:c>
      <x:c r="C594" s="10" t="str">
        <x:v>IMO-016-F01</x:v>
      </x:c>
      <x:c r="D594" s="10" t="str">
        <x:v>RUN_01</x:v>
      </x:c>
      <x:c r="E594" s="10" t="str">
        <x:v>ORIGINAL_LEDGER</x:v>
      </x:c>
      <x:c r="F594" s="10" t="str">
        <x:v>FAIL</x:v>
      </x:c>
      <x:c r="G594" s="10" t="str">
        <x:v>FAIL</x:v>
      </x:c>
      <x:c r="H594" s="10" t="str">
        <x:v>EXECUTED</x:v>
      </x:c>
      <x:c r="I594" s="10" t="str">
        <x:v>PARSED</x:v>
      </x:c>
      <x:c r="J594" s="10" t="str">
        <x:v>GENERATION_ACCEPTED</x:v>
      </x:c>
      <x:c r="K594" s="10" t="str">
        <x:v>ce0022907e59a418798e741ec1378977ee2c4f3c9803a65ea0b933ba265c3a3a</x:v>
      </x:c>
      <x:c r="L594" s="10" t="str">
        <x:v>full_repair_v2</x:v>
      </x:c>
      <x:c r="M594" s="10" t="n">
        <x:v>1</x:v>
      </x:c>
      <x:c r="N594" s="10" t="n">
        <x:v>0</x:v>
      </x:c>
      <x:c r="O594" s="10" t="n">
        <x:v>0</x:v>
      </x:c>
      <x:c r="P594" s="9" t="str">
        <x:f>'CaseReview'!U594</x:f>
        <x:v>FAIL</x:v>
      </x:c>
      <x:c r="Q594" s="9" t="n">
        <x:f>IF(AND(T594=1,G594=P594),1,0)</x:f>
        <x:v>1</x:v>
      </x:c>
      <x:c r="R594" s="9" t="n">
        <x:f>IF(AND(T594=1,G594="PASS",P594="FAIL"),1,0)</x:f>
        <x:v>0</x:v>
      </x:c>
      <x:c r="S594" s="9" t="n">
        <x:f>IF(AND(T594=1,G594="FAIL",P594="PASS"),1,0)</x:f>
        <x:v>0</x:v>
      </x:c>
      <x:c r="T594" s="9" t="n">
        <x:v>1</x:v>
      </x:c>
      <x:c r="U594" s="9" t="n">
        <x:v>7</x:v>
      </x:c>
      <x:c r="V594" s="9" t="str">
        <x:v>MVP/SHACL_GENERATION_PIPELINE/experiments/FULL_REPAIR_V2/RUN_01/runs/RUN-IMO-016-20260915T103105488780Z/final/final_shape.ttl</x:v>
      </x:c>
    </x:row>
    <x:row r="595" ht="22" customHeight="1">
      <x:c r="A595" s="10" t="str">
        <x:v>V2_FALLBACK25</x:v>
      </x:c>
      <x:c r="B595" s="10" t="str">
        <x:v>IMO-016</x:v>
      </x:c>
      <x:c r="C595" s="10" t="str">
        <x:v>IMO-016-F02</x:v>
      </x:c>
      <x:c r="D595" s="10" t="str">
        <x:v>RUN_01</x:v>
      </x:c>
      <x:c r="E595" s="10" t="str">
        <x:v>ORIGINAL_LEDGER</x:v>
      </x:c>
      <x:c r="F595" s="10" t="str">
        <x:v>FAIL</x:v>
      </x:c>
      <x:c r="G595" s="10" t="str">
        <x:v>FAIL</x:v>
      </x:c>
      <x:c r="H595" s="10" t="str">
        <x:v>EXECUTED</x:v>
      </x:c>
      <x:c r="I595" s="10" t="str">
        <x:v>PARSED</x:v>
      </x:c>
      <x:c r="J595" s="10" t="str">
        <x:v>GENERATION_ACCEPTED</x:v>
      </x:c>
      <x:c r="K595" s="10" t="str">
        <x:v>ce0022907e59a418798e741ec1378977ee2c4f3c9803a65ea0b933ba265c3a3a</x:v>
      </x:c>
      <x:c r="L595" s="10" t="str">
        <x:v>full_repair_v2</x:v>
      </x:c>
      <x:c r="M595" s="10" t="n">
        <x:v>1</x:v>
      </x:c>
      <x:c r="N595" s="10" t="n">
        <x:v>0</x:v>
      </x:c>
      <x:c r="O595" s="10" t="n">
        <x:v>0</x:v>
      </x:c>
      <x:c r="P595" s="9" t="str">
        <x:f>'CaseReview'!U595</x:f>
        <x:v>FAIL</x:v>
      </x:c>
      <x:c r="Q595" s="9" t="n">
        <x:f>IF(AND(T595=1,G595=P595),1,0)</x:f>
        <x:v>1</x:v>
      </x:c>
      <x:c r="R595" s="9" t="n">
        <x:f>IF(AND(T595=1,G595="PASS",P595="FAIL"),1,0)</x:f>
        <x:v>0</x:v>
      </x:c>
      <x:c r="S595" s="9" t="n">
        <x:f>IF(AND(T595=1,G595="FAIL",P595="PASS"),1,0)</x:f>
        <x:v>0</x:v>
      </x:c>
      <x:c r="T595" s="9" t="n">
        <x:v>1</x:v>
      </x:c>
      <x:c r="U595" s="9" t="n">
        <x:v>7</x:v>
      </x:c>
      <x:c r="V595" s="9" t="str">
        <x:v>MVP/SHACL_GENERATION_PIPELINE/experiments/FULL_REPAIR_V2/RUN_01/runs/RUN-IMO-016-20260915T103105488780Z/final/final_shape.ttl</x:v>
      </x:c>
    </x:row>
    <x:row r="596" ht="22" customHeight="1">
      <x:c r="A596" s="10" t="str">
        <x:v>V2_FALLBACK25</x:v>
      </x:c>
      <x:c r="B596" s="10" t="str">
        <x:v>IMO-016</x:v>
      </x:c>
      <x:c r="C596" s="10" t="str">
        <x:v>IMO-016-F03</x:v>
      </x:c>
      <x:c r="D596" s="10" t="str">
        <x:v>RUN_01</x:v>
      </x:c>
      <x:c r="E596" s="10" t="str">
        <x:v>ORIGINAL_LEDGER</x:v>
      </x:c>
      <x:c r="F596" s="10" t="str">
        <x:v>FAIL</x:v>
      </x:c>
      <x:c r="G596" s="10" t="str">
        <x:v>FAIL</x:v>
      </x:c>
      <x:c r="H596" s="10" t="str">
        <x:v>EXECUTED</x:v>
      </x:c>
      <x:c r="I596" s="10" t="str">
        <x:v>PARSED</x:v>
      </x:c>
      <x:c r="J596" s="10" t="str">
        <x:v>GENERATION_ACCEPTED</x:v>
      </x:c>
      <x:c r="K596" s="10" t="str">
        <x:v>ce0022907e59a418798e741ec1378977ee2c4f3c9803a65ea0b933ba265c3a3a</x:v>
      </x:c>
      <x:c r="L596" s="10" t="str">
        <x:v>full_repair_v2</x:v>
      </x:c>
      <x:c r="M596" s="10" t="n">
        <x:v>1</x:v>
      </x:c>
      <x:c r="N596" s="10" t="n">
        <x:v>0</x:v>
      </x:c>
      <x:c r="O596" s="10" t="n">
        <x:v>0</x:v>
      </x:c>
      <x:c r="P596" s="9" t="str">
        <x:f>'CaseReview'!U596</x:f>
        <x:v>FAIL</x:v>
      </x:c>
      <x:c r="Q596" s="9" t="n">
        <x:f>IF(AND(T596=1,G596=P596),1,0)</x:f>
        <x:v>1</x:v>
      </x:c>
      <x:c r="R596" s="9" t="n">
        <x:f>IF(AND(T596=1,G596="PASS",P596="FAIL"),1,0)</x:f>
        <x:v>0</x:v>
      </x:c>
      <x:c r="S596" s="9" t="n">
        <x:f>IF(AND(T596=1,G596="FAIL",P596="PASS"),1,0)</x:f>
        <x:v>0</x:v>
      </x:c>
      <x:c r="T596" s="9" t="n">
        <x:v>1</x:v>
      </x:c>
      <x:c r="U596" s="9" t="n">
        <x:v>7</x:v>
      </x:c>
      <x:c r="V596" s="9" t="str">
        <x:v>MVP/SHACL_GENERATION_PIPELINE/experiments/FULL_REPAIR_V2/RUN_01/runs/RUN-IMO-016-20260915T103105488780Z/final/final_shape.ttl</x:v>
      </x:c>
    </x:row>
    <x:row r="597" ht="22" customHeight="1">
      <x:c r="A597" s="10" t="str">
        <x:v>V2_FALLBACK25</x:v>
      </x:c>
      <x:c r="B597" s="10" t="str">
        <x:v>IMO-016</x:v>
      </x:c>
      <x:c r="C597" s="10" t="str">
        <x:v>IMO-016-F04</x:v>
      </x:c>
      <x:c r="D597" s="10" t="str">
        <x:v>RUN_01</x:v>
      </x:c>
      <x:c r="E597" s="10" t="str">
        <x:v>ORIGINAL_LEDGER</x:v>
      </x:c>
      <x:c r="F597" s="10" t="str">
        <x:v>FAIL</x:v>
      </x:c>
      <x:c r="G597" s="10" t="str">
        <x:v>FAIL</x:v>
      </x:c>
      <x:c r="H597" s="10" t="str">
        <x:v>EXECUTED</x:v>
      </x:c>
      <x:c r="I597" s="10" t="str">
        <x:v>PARSED</x:v>
      </x:c>
      <x:c r="J597" s="10" t="str">
        <x:v>GENERATION_ACCEPTED</x:v>
      </x:c>
      <x:c r="K597" s="10" t="str">
        <x:v>ce0022907e59a418798e741ec1378977ee2c4f3c9803a65ea0b933ba265c3a3a</x:v>
      </x:c>
      <x:c r="L597" s="10" t="str">
        <x:v>full_repair_v2</x:v>
      </x:c>
      <x:c r="M597" s="10" t="n">
        <x:v>1</x:v>
      </x:c>
      <x:c r="N597" s="10" t="n">
        <x:v>0</x:v>
      </x:c>
      <x:c r="O597" s="10" t="n">
        <x:v>0</x:v>
      </x:c>
      <x:c r="P597" s="9" t="str">
        <x:f>'CaseReview'!U597</x:f>
        <x:v>FAIL</x:v>
      </x:c>
      <x:c r="Q597" s="9" t="n">
        <x:f>IF(AND(T597=1,G597=P597),1,0)</x:f>
        <x:v>1</x:v>
      </x:c>
      <x:c r="R597" s="9" t="n">
        <x:f>IF(AND(T597=1,G597="PASS",P597="FAIL"),1,0)</x:f>
        <x:v>0</x:v>
      </x:c>
      <x:c r="S597" s="9" t="n">
        <x:f>IF(AND(T597=1,G597="FAIL",P597="PASS"),1,0)</x:f>
        <x:v>0</x:v>
      </x:c>
      <x:c r="T597" s="9" t="n">
        <x:v>1</x:v>
      </x:c>
      <x:c r="U597" s="9" t="n">
        <x:v>7</x:v>
      </x:c>
      <x:c r="V597" s="9" t="str">
        <x:v>MVP/SHACL_GENERATION_PIPELINE/experiments/FULL_REPAIR_V2/RUN_01/runs/RUN-IMO-016-20260915T103105488780Z/final/final_shape.ttl</x:v>
      </x:c>
    </x:row>
    <x:row r="598" ht="22" customHeight="1">
      <x:c r="A598" s="10" t="str">
        <x:v>V2_FALLBACK25</x:v>
      </x:c>
      <x:c r="B598" s="10" t="str">
        <x:v>IMO-016</x:v>
      </x:c>
      <x:c r="C598" s="10" t="str">
        <x:v>IMO-016-P01</x:v>
      </x:c>
      <x:c r="D598" s="10" t="str">
        <x:v>RUN_01</x:v>
      </x:c>
      <x:c r="E598" s="10" t="str">
        <x:v>ORIGINAL_LEDGER</x:v>
      </x:c>
      <x:c r="F598" s="10" t="str">
        <x:v>PASS</x:v>
      </x:c>
      <x:c r="G598" s="10" t="str">
        <x:v>FAIL</x:v>
      </x:c>
      <x:c r="H598" s="10" t="str">
        <x:v>EXECUTED</x:v>
      </x:c>
      <x:c r="I598" s="10" t="str">
        <x:v>PARSED</x:v>
      </x:c>
      <x:c r="J598" s="10" t="str">
        <x:v>GENERATION_ACCEPTED</x:v>
      </x:c>
      <x:c r="K598" s="10" t="str">
        <x:v>ce0022907e59a418798e741ec1378977ee2c4f3c9803a65ea0b933ba265c3a3a</x:v>
      </x:c>
      <x:c r="L598" s="10" t="str">
        <x:v>full_repair_v2</x:v>
      </x:c>
      <x:c r="M598" s="10" t="n">
        <x:v>0</x:v>
      </x:c>
      <x:c r="N598" s="10" t="n">
        <x:v>0</x:v>
      </x:c>
      <x:c r="O598" s="10" t="n">
        <x:v>1</x:v>
      </x:c>
      <x:c r="P598" s="9" t="str">
        <x:f>'CaseReview'!U598</x:f>
        <x:v>PASS</x:v>
      </x:c>
      <x:c r="Q598" s="9" t="n">
        <x:f>IF(AND(T598=1,G598=P598),1,0)</x:f>
        <x:v>0</x:v>
      </x:c>
      <x:c r="R598" s="9" t="n">
        <x:f>IF(AND(T598=1,G598="PASS",P598="FAIL"),1,0)</x:f>
        <x:v>0</x:v>
      </x:c>
      <x:c r="S598" s="9" t="n">
        <x:f>IF(AND(T598=1,G598="FAIL",P598="PASS"),1,0)</x:f>
        <x:v>1</x:v>
      </x:c>
      <x:c r="T598" s="9" t="n">
        <x:v>1</x:v>
      </x:c>
      <x:c r="U598" s="9" t="n">
        <x:v>7</x:v>
      </x:c>
      <x:c r="V598" s="9" t="str">
        <x:v>MVP/SHACL_GENERATION_PIPELINE/experiments/FULL_REPAIR_V2/RUN_01/runs/RUN-IMO-016-20260915T103105488780Z/final/final_shape.ttl</x:v>
      </x:c>
    </x:row>
    <x:row r="599" ht="22" customHeight="1">
      <x:c r="A599" s="10" t="str">
        <x:v>V2_FALLBACK25</x:v>
      </x:c>
      <x:c r="B599" s="10" t="str">
        <x:v>IMO-016</x:v>
      </x:c>
      <x:c r="C599" s="10" t="str">
        <x:v>IMO-016-P02</x:v>
      </x:c>
      <x:c r="D599" s="10" t="str">
        <x:v>RUN_01</x:v>
      </x:c>
      <x:c r="E599" s="10" t="str">
        <x:v>ORIGINAL_LEDGER</x:v>
      </x:c>
      <x:c r="F599" s="10" t="str">
        <x:v>PASS</x:v>
      </x:c>
      <x:c r="G599" s="10" t="str">
        <x:v>FAIL</x:v>
      </x:c>
      <x:c r="H599" s="10" t="str">
        <x:v>EXECUTED</x:v>
      </x:c>
      <x:c r="I599" s="10" t="str">
        <x:v>PARSED</x:v>
      </x:c>
      <x:c r="J599" s="10" t="str">
        <x:v>GENERATION_ACCEPTED</x:v>
      </x:c>
      <x:c r="K599" s="10" t="str">
        <x:v>ce0022907e59a418798e741ec1378977ee2c4f3c9803a65ea0b933ba265c3a3a</x:v>
      </x:c>
      <x:c r="L599" s="10" t="str">
        <x:v>full_repair_v2</x:v>
      </x:c>
      <x:c r="M599" s="10" t="n">
        <x:v>0</x:v>
      </x:c>
      <x:c r="N599" s="10" t="n">
        <x:v>0</x:v>
      </x:c>
      <x:c r="O599" s="10" t="n">
        <x:v>1</x:v>
      </x:c>
      <x:c r="P599" s="9" t="str">
        <x:f>'CaseReview'!U599</x:f>
        <x:v>PASS</x:v>
      </x:c>
      <x:c r="Q599" s="9" t="n">
        <x:f>IF(AND(T599=1,G599=P599),1,0)</x:f>
        <x:v>0</x:v>
      </x:c>
      <x:c r="R599" s="9" t="n">
        <x:f>IF(AND(T599=1,G599="PASS",P599="FAIL"),1,0)</x:f>
        <x:v>0</x:v>
      </x:c>
      <x:c r="S599" s="9" t="n">
        <x:f>IF(AND(T599=1,G599="FAIL",P599="PASS"),1,0)</x:f>
        <x:v>1</x:v>
      </x:c>
      <x:c r="T599" s="9" t="n">
        <x:v>1</x:v>
      </x:c>
      <x:c r="U599" s="9" t="n">
        <x:v>7</x:v>
      </x:c>
      <x:c r="V599" s="9" t="str">
        <x:v>MVP/SHACL_GENERATION_PIPELINE/experiments/FULL_REPAIR_V2/RUN_01/runs/RUN-IMO-016-20260915T103105488780Z/final/final_shape.ttl</x:v>
      </x:c>
    </x:row>
    <x:row r="600" ht="22" customHeight="1">
      <x:c r="A600" s="10" t="str">
        <x:v>V2_FALLBACK25</x:v>
      </x:c>
      <x:c r="B600" s="10" t="str">
        <x:v>IMO-016</x:v>
      </x:c>
      <x:c r="C600" s="10" t="str">
        <x:v>IMO-016-P03</x:v>
      </x:c>
      <x:c r="D600" s="10" t="str">
        <x:v>RUN_01</x:v>
      </x:c>
      <x:c r="E600" s="10" t="str">
        <x:v>ORIGINAL_LEDGER</x:v>
      </x:c>
      <x:c r="F600" s="10" t="str">
        <x:v>PASS</x:v>
      </x:c>
      <x:c r="G600" s="10" t="str">
        <x:v>FAIL</x:v>
      </x:c>
      <x:c r="H600" s="10" t="str">
        <x:v>EXECUTED</x:v>
      </x:c>
      <x:c r="I600" s="10" t="str">
        <x:v>PARSED</x:v>
      </x:c>
      <x:c r="J600" s="10" t="str">
        <x:v>GENERATION_ACCEPTED</x:v>
      </x:c>
      <x:c r="K600" s="10" t="str">
        <x:v>ce0022907e59a418798e741ec1378977ee2c4f3c9803a65ea0b933ba265c3a3a</x:v>
      </x:c>
      <x:c r="L600" s="10" t="str">
        <x:v>full_repair_v2</x:v>
      </x:c>
      <x:c r="M600" s="10" t="n">
        <x:v>0</x:v>
      </x:c>
      <x:c r="N600" s="10" t="n">
        <x:v>0</x:v>
      </x:c>
      <x:c r="O600" s="10" t="n">
        <x:v>1</x:v>
      </x:c>
      <x:c r="P600" s="9" t="str">
        <x:f>'CaseReview'!U600</x:f>
        <x:v>PASS</x:v>
      </x:c>
      <x:c r="Q600" s="9" t="n">
        <x:f>IF(AND(T600=1,G600=P600),1,0)</x:f>
        <x:v>0</x:v>
      </x:c>
      <x:c r="R600" s="9" t="n">
        <x:f>IF(AND(T600=1,G600="PASS",P600="FAIL"),1,0)</x:f>
        <x:v>0</x:v>
      </x:c>
      <x:c r="S600" s="9" t="n">
        <x:f>IF(AND(T600=1,G600="FAIL",P600="PASS"),1,0)</x:f>
        <x:v>1</x:v>
      </x:c>
      <x:c r="T600" s="9" t="n">
        <x:v>1</x:v>
      </x:c>
      <x:c r="U600" s="9" t="n">
        <x:v>7</x:v>
      </x:c>
      <x:c r="V600" s="9" t="str">
        <x:v>MVP/SHACL_GENERATION_PIPELINE/experiments/FULL_REPAIR_V2/RUN_01/runs/RUN-IMO-016-20260915T103105488780Z/final/final_shape.ttl</x:v>
      </x:c>
    </x:row>
    <x:row r="601" ht="22" customHeight="1">
      <x:c r="A601" s="10" t="str">
        <x:v>V2_FALLBACK25</x:v>
      </x:c>
      <x:c r="B601" s="10" t="str">
        <x:v>IMO-017</x:v>
      </x:c>
      <x:c r="C601" s="10" t="str">
        <x:v>IMO-017-F01</x:v>
      </x:c>
      <x:c r="D601" s="10" t="str">
        <x:v>RUN_01</x:v>
      </x:c>
      <x:c r="E601" s="10" t="str">
        <x:v>ORIGINAL_LEDGER</x:v>
      </x:c>
      <x:c r="F601" s="10" t="str">
        <x:v>FAIL</x:v>
      </x:c>
      <x:c r="G601" s="10" t="str">
        <x:v>FAIL</x:v>
      </x:c>
      <x:c r="H601" s="10" t="str">
        <x:v>EXECUTED</x:v>
      </x:c>
      <x:c r="I601" s="10" t="str">
        <x:v>PARSED</x:v>
      </x:c>
      <x:c r="J601" s="10" t="str">
        <x:v>GENERATION_ACCEPTED</x:v>
      </x:c>
      <x:c r="K601" s="10" t="str">
        <x:v>5ea75f6a4ac24c30c1fe4423387d56bf3d9635bc3c8875d958995c4f85f3ec9f</x:v>
      </x:c>
      <x:c r="L601" s="10" t="str">
        <x:v>full_repair_v2</x:v>
      </x:c>
      <x:c r="M601" s="10" t="n">
        <x:v>1</x:v>
      </x:c>
      <x:c r="N601" s="10" t="n">
        <x:v>0</x:v>
      </x:c>
      <x:c r="O601" s="10" t="n">
        <x:v>0</x:v>
      </x:c>
      <x:c r="P601" s="9" t="str">
        <x:f>'CaseReview'!U601</x:f>
        <x:v>FAIL</x:v>
      </x:c>
      <x:c r="Q601" s="9" t="n">
        <x:f>IF(AND(T601=1,G601=P601),1,0)</x:f>
        <x:v>1</x:v>
      </x:c>
      <x:c r="R601" s="9" t="n">
        <x:f>IF(AND(T601=1,G601="PASS",P601="FAIL"),1,0)</x:f>
        <x:v>0</x:v>
      </x:c>
      <x:c r="S601" s="9" t="n">
        <x:f>IF(AND(T601=1,G601="FAIL",P601="PASS"),1,0)</x:f>
        <x:v>0</x:v>
      </x:c>
      <x:c r="T601" s="9" t="n">
        <x:v>1</x:v>
      </x:c>
      <x:c r="U601" s="9" t="n">
        <x:v>7</x:v>
      </x:c>
      <x:c r="V601" s="9" t="str">
        <x:v>MVP/SHACL_GENERATION_PIPELINE/experiments/FULL_REPAIR_V2/RUN_01/runs/RUN-IMO-017-20260915T103139132513Z/final/final_shape.ttl</x:v>
      </x:c>
    </x:row>
    <x:row r="602" ht="22" customHeight="1">
      <x:c r="A602" s="10" t="str">
        <x:v>V2_FALLBACK25</x:v>
      </x:c>
      <x:c r="B602" s="10" t="str">
        <x:v>IMO-017</x:v>
      </x:c>
      <x:c r="C602" s="10" t="str">
        <x:v>IMO-017-F02</x:v>
      </x:c>
      <x:c r="D602" s="10" t="str">
        <x:v>RUN_01</x:v>
      </x:c>
      <x:c r="E602" s="10" t="str">
        <x:v>ORIGINAL_LEDGER</x:v>
      </x:c>
      <x:c r="F602" s="10" t="str">
        <x:v>FAIL</x:v>
      </x:c>
      <x:c r="G602" s="10" t="str">
        <x:v>FAIL</x:v>
      </x:c>
      <x:c r="H602" s="10" t="str">
        <x:v>EXECUTED</x:v>
      </x:c>
      <x:c r="I602" s="10" t="str">
        <x:v>PARSED</x:v>
      </x:c>
      <x:c r="J602" s="10" t="str">
        <x:v>GENERATION_ACCEPTED</x:v>
      </x:c>
      <x:c r="K602" s="10" t="str">
        <x:v>5ea75f6a4ac24c30c1fe4423387d56bf3d9635bc3c8875d958995c4f85f3ec9f</x:v>
      </x:c>
      <x:c r="L602" s="10" t="str">
        <x:v>full_repair_v2</x:v>
      </x:c>
      <x:c r="M602" s="10" t="n">
        <x:v>1</x:v>
      </x:c>
      <x:c r="N602" s="10" t="n">
        <x:v>0</x:v>
      </x:c>
      <x:c r="O602" s="10" t="n">
        <x:v>0</x:v>
      </x:c>
      <x:c r="P602" s="9" t="str">
        <x:f>'CaseReview'!U602</x:f>
        <x:v>FAIL</x:v>
      </x:c>
      <x:c r="Q602" s="9" t="n">
        <x:f>IF(AND(T602=1,G602=P602),1,0)</x:f>
        <x:v>1</x:v>
      </x:c>
      <x:c r="R602" s="9" t="n">
        <x:f>IF(AND(T602=1,G602="PASS",P602="FAIL"),1,0)</x:f>
        <x:v>0</x:v>
      </x:c>
      <x:c r="S602" s="9" t="n">
        <x:f>IF(AND(T602=1,G602="FAIL",P602="PASS"),1,0)</x:f>
        <x:v>0</x:v>
      </x:c>
      <x:c r="T602" s="9" t="n">
        <x:v>1</x:v>
      </x:c>
      <x:c r="U602" s="9" t="n">
        <x:v>7</x:v>
      </x:c>
      <x:c r="V602" s="9" t="str">
        <x:v>MVP/SHACL_GENERATION_PIPELINE/experiments/FULL_REPAIR_V2/RUN_01/runs/RUN-IMO-017-20260915T103139132513Z/final/final_shape.ttl</x:v>
      </x:c>
    </x:row>
    <x:row r="603" ht="22" customHeight="1">
      <x:c r="A603" s="10" t="str">
        <x:v>V2_FALLBACK25</x:v>
      </x:c>
      <x:c r="B603" s="10" t="str">
        <x:v>IMO-017</x:v>
      </x:c>
      <x:c r="C603" s="10" t="str">
        <x:v>IMO-017-F03</x:v>
      </x:c>
      <x:c r="D603" s="10" t="str">
        <x:v>RUN_01</x:v>
      </x:c>
      <x:c r="E603" s="10" t="str">
        <x:v>ORIGINAL_LEDGER</x:v>
      </x:c>
      <x:c r="F603" s="10" t="str">
        <x:v>FAIL</x:v>
      </x:c>
      <x:c r="G603" s="10" t="str">
        <x:v>FAIL</x:v>
      </x:c>
      <x:c r="H603" s="10" t="str">
        <x:v>EXECUTED</x:v>
      </x:c>
      <x:c r="I603" s="10" t="str">
        <x:v>PARSED</x:v>
      </x:c>
      <x:c r="J603" s="10" t="str">
        <x:v>GENERATION_ACCEPTED</x:v>
      </x:c>
      <x:c r="K603" s="10" t="str">
        <x:v>5ea75f6a4ac24c30c1fe4423387d56bf3d9635bc3c8875d958995c4f85f3ec9f</x:v>
      </x:c>
      <x:c r="L603" s="10" t="str">
        <x:v>full_repair_v2</x:v>
      </x:c>
      <x:c r="M603" s="10" t="n">
        <x:v>1</x:v>
      </x:c>
      <x:c r="N603" s="10" t="n">
        <x:v>0</x:v>
      </x:c>
      <x:c r="O603" s="10" t="n">
        <x:v>0</x:v>
      </x:c>
      <x:c r="P603" s="9" t="str">
        <x:f>'CaseReview'!U603</x:f>
        <x:v>FAIL</x:v>
      </x:c>
      <x:c r="Q603" s="9" t="n">
        <x:f>IF(AND(T603=1,G603=P603),1,0)</x:f>
        <x:v>1</x:v>
      </x:c>
      <x:c r="R603" s="9" t="n">
        <x:f>IF(AND(T603=1,G603="PASS",P603="FAIL"),1,0)</x:f>
        <x:v>0</x:v>
      </x:c>
      <x:c r="S603" s="9" t="n">
        <x:f>IF(AND(T603=1,G603="FAIL",P603="PASS"),1,0)</x:f>
        <x:v>0</x:v>
      </x:c>
      <x:c r="T603" s="9" t="n">
        <x:v>1</x:v>
      </x:c>
      <x:c r="U603" s="9" t="n">
        <x:v>7</x:v>
      </x:c>
      <x:c r="V603" s="9" t="str">
        <x:v>MVP/SHACL_GENERATION_PIPELINE/experiments/FULL_REPAIR_V2/RUN_01/runs/RUN-IMO-017-20260915T103139132513Z/final/final_shape.ttl</x:v>
      </x:c>
    </x:row>
    <x:row r="604" ht="22" customHeight="1">
      <x:c r="A604" s="10" t="str">
        <x:v>V2_FALLBACK25</x:v>
      </x:c>
      <x:c r="B604" s="10" t="str">
        <x:v>IMO-017</x:v>
      </x:c>
      <x:c r="C604" s="10" t="str">
        <x:v>IMO-017-F04</x:v>
      </x:c>
      <x:c r="D604" s="10" t="str">
        <x:v>RUN_01</x:v>
      </x:c>
      <x:c r="E604" s="10" t="str">
        <x:v>ORIGINAL_LEDGER</x:v>
      </x:c>
      <x:c r="F604" s="10" t="str">
        <x:v>FAIL</x:v>
      </x:c>
      <x:c r="G604" s="10" t="str">
        <x:v>FAIL</x:v>
      </x:c>
      <x:c r="H604" s="10" t="str">
        <x:v>EXECUTED</x:v>
      </x:c>
      <x:c r="I604" s="10" t="str">
        <x:v>PARSED</x:v>
      </x:c>
      <x:c r="J604" s="10" t="str">
        <x:v>GENERATION_ACCEPTED</x:v>
      </x:c>
      <x:c r="K604" s="10" t="str">
        <x:v>5ea75f6a4ac24c30c1fe4423387d56bf3d9635bc3c8875d958995c4f85f3ec9f</x:v>
      </x:c>
      <x:c r="L604" s="10" t="str">
        <x:v>full_repair_v2</x:v>
      </x:c>
      <x:c r="M604" s="10" t="n">
        <x:v>1</x:v>
      </x:c>
      <x:c r="N604" s="10" t="n">
        <x:v>0</x:v>
      </x:c>
      <x:c r="O604" s="10" t="n">
        <x:v>0</x:v>
      </x:c>
      <x:c r="P604" s="9" t="str">
        <x:f>'CaseReview'!U604</x:f>
        <x:v>FAIL</x:v>
      </x:c>
      <x:c r="Q604" s="9" t="n">
        <x:f>IF(AND(T604=1,G604=P604),1,0)</x:f>
        <x:v>1</x:v>
      </x:c>
      <x:c r="R604" s="9" t="n">
        <x:f>IF(AND(T604=1,G604="PASS",P604="FAIL"),1,0)</x:f>
        <x:v>0</x:v>
      </x:c>
      <x:c r="S604" s="9" t="n">
        <x:f>IF(AND(T604=1,G604="FAIL",P604="PASS"),1,0)</x:f>
        <x:v>0</x:v>
      </x:c>
      <x:c r="T604" s="9" t="n">
        <x:v>1</x:v>
      </x:c>
      <x:c r="U604" s="9" t="n">
        <x:v>7</x:v>
      </x:c>
      <x:c r="V604" s="9" t="str">
        <x:v>MVP/SHACL_GENERATION_PIPELINE/experiments/FULL_REPAIR_V2/RUN_01/runs/RUN-IMO-017-20260915T103139132513Z/final/final_shape.ttl</x:v>
      </x:c>
    </x:row>
    <x:row r="605" ht="22" customHeight="1">
      <x:c r="A605" s="10" t="str">
        <x:v>V2_FALLBACK25</x:v>
      </x:c>
      <x:c r="B605" s="10" t="str">
        <x:v>IMO-017</x:v>
      </x:c>
      <x:c r="C605" s="10" t="str">
        <x:v>IMO-017-F05</x:v>
      </x:c>
      <x:c r="D605" s="10" t="str">
        <x:v>RUN_01</x:v>
      </x:c>
      <x:c r="E605" s="10" t="str">
        <x:v>ORIGINAL_LEDGER</x:v>
      </x:c>
      <x:c r="F605" s="10" t="str">
        <x:v>FAIL</x:v>
      </x:c>
      <x:c r="G605" s="10" t="str">
        <x:v>FAIL</x:v>
      </x:c>
      <x:c r="H605" s="10" t="str">
        <x:v>EXECUTED</x:v>
      </x:c>
      <x:c r="I605" s="10" t="str">
        <x:v>PARSED</x:v>
      </x:c>
      <x:c r="J605" s="10" t="str">
        <x:v>GENERATION_ACCEPTED</x:v>
      </x:c>
      <x:c r="K605" s="10" t="str">
        <x:v>5ea75f6a4ac24c30c1fe4423387d56bf3d9635bc3c8875d958995c4f85f3ec9f</x:v>
      </x:c>
      <x:c r="L605" s="10" t="str">
        <x:v>full_repair_v2</x:v>
      </x:c>
      <x:c r="M605" s="10" t="n">
        <x:v>1</x:v>
      </x:c>
      <x:c r="N605" s="10" t="n">
        <x:v>0</x:v>
      </x:c>
      <x:c r="O605" s="10" t="n">
        <x:v>0</x:v>
      </x:c>
      <x:c r="P605" s="9" t="str">
        <x:f>'CaseReview'!U605</x:f>
        <x:v>FAIL</x:v>
      </x:c>
      <x:c r="Q605" s="9" t="n">
        <x:f>IF(AND(T605=1,G605=P605),1,0)</x:f>
        <x:v>1</x:v>
      </x:c>
      <x:c r="R605" s="9" t="n">
        <x:f>IF(AND(T605=1,G605="PASS",P605="FAIL"),1,0)</x:f>
        <x:v>0</x:v>
      </x:c>
      <x:c r="S605" s="9" t="n">
        <x:f>IF(AND(T605=1,G605="FAIL",P605="PASS"),1,0)</x:f>
        <x:v>0</x:v>
      </x:c>
      <x:c r="T605" s="9" t="n">
        <x:v>1</x:v>
      </x:c>
      <x:c r="U605" s="9" t="n">
        <x:v>7</x:v>
      </x:c>
      <x:c r="V605" s="9" t="str">
        <x:v>MVP/SHACL_GENERATION_PIPELINE/experiments/FULL_REPAIR_V2/RUN_01/runs/RUN-IMO-017-20260915T103139132513Z/final/final_shape.ttl</x:v>
      </x:c>
    </x:row>
    <x:row r="606" ht="22" customHeight="1">
      <x:c r="A606" s="10" t="str">
        <x:v>V2_FALLBACK25</x:v>
      </x:c>
      <x:c r="B606" s="10" t="str">
        <x:v>IMO-017</x:v>
      </x:c>
      <x:c r="C606" s="10" t="str">
        <x:v>IMO-017-F06</x:v>
      </x:c>
      <x:c r="D606" s="10" t="str">
        <x:v>RUN_01</x:v>
      </x:c>
      <x:c r="E606" s="10" t="str">
        <x:v>ORIGINAL_LEDGER</x:v>
      </x:c>
      <x:c r="F606" s="10" t="str">
        <x:v>FAIL</x:v>
      </x:c>
      <x:c r="G606" s="10" t="str">
        <x:v>FAIL</x:v>
      </x:c>
      <x:c r="H606" s="10" t="str">
        <x:v>EXECUTED</x:v>
      </x:c>
      <x:c r="I606" s="10" t="str">
        <x:v>PARSED</x:v>
      </x:c>
      <x:c r="J606" s="10" t="str">
        <x:v>GENERATION_ACCEPTED</x:v>
      </x:c>
      <x:c r="K606" s="10" t="str">
        <x:v>5ea75f6a4ac24c30c1fe4423387d56bf3d9635bc3c8875d958995c4f85f3ec9f</x:v>
      </x:c>
      <x:c r="L606" s="10" t="str">
        <x:v>full_repair_v2</x:v>
      </x:c>
      <x:c r="M606" s="10" t="n">
        <x:v>1</x:v>
      </x:c>
      <x:c r="N606" s="10" t="n">
        <x:v>0</x:v>
      </x:c>
      <x:c r="O606" s="10" t="n">
        <x:v>0</x:v>
      </x:c>
      <x:c r="P606" s="9" t="str">
        <x:f>'CaseReview'!U606</x:f>
        <x:v>FAIL</x:v>
      </x:c>
      <x:c r="Q606" s="9" t="n">
        <x:f>IF(AND(T606=1,G606=P606),1,0)</x:f>
        <x:v>1</x:v>
      </x:c>
      <x:c r="R606" s="9" t="n">
        <x:f>IF(AND(T606=1,G606="PASS",P606="FAIL"),1,0)</x:f>
        <x:v>0</x:v>
      </x:c>
      <x:c r="S606" s="9" t="n">
        <x:f>IF(AND(T606=1,G606="FAIL",P606="PASS"),1,0)</x:f>
        <x:v>0</x:v>
      </x:c>
      <x:c r="T606" s="9" t="n">
        <x:v>1</x:v>
      </x:c>
      <x:c r="U606" s="9" t="n">
        <x:v>7</x:v>
      </x:c>
      <x:c r="V606" s="9" t="str">
        <x:v>MVP/SHACL_GENERATION_PIPELINE/experiments/FULL_REPAIR_V2/RUN_01/runs/RUN-IMO-017-20260915T103139132513Z/final/final_shape.ttl</x:v>
      </x:c>
    </x:row>
    <x:row r="607" ht="22" customHeight="1">
      <x:c r="A607" s="10" t="str">
        <x:v>V2_FALLBACK25</x:v>
      </x:c>
      <x:c r="B607" s="10" t="str">
        <x:v>IMO-017</x:v>
      </x:c>
      <x:c r="C607" s="10" t="str">
        <x:v>IMO-017-P01</x:v>
      </x:c>
      <x:c r="D607" s="10" t="str">
        <x:v>RUN_01</x:v>
      </x:c>
      <x:c r="E607" s="10" t="str">
        <x:v>ORIGINAL_LEDGER</x:v>
      </x:c>
      <x:c r="F607" s="10" t="str">
        <x:v>PASS</x:v>
      </x:c>
      <x:c r="G607" s="10" t="str">
        <x:v>PASS</x:v>
      </x:c>
      <x:c r="H607" s="10" t="str">
        <x:v>EXECUTED</x:v>
      </x:c>
      <x:c r="I607" s="10" t="str">
        <x:v>PARSED</x:v>
      </x:c>
      <x:c r="J607" s="10" t="str">
        <x:v>GENERATION_ACCEPTED</x:v>
      </x:c>
      <x:c r="K607" s="10" t="str">
        <x:v>5ea75f6a4ac24c30c1fe4423387d56bf3d9635bc3c8875d958995c4f85f3ec9f</x:v>
      </x:c>
      <x:c r="L607" s="10" t="str">
        <x:v>full_repair_v2</x:v>
      </x:c>
      <x:c r="M607" s="10" t="n">
        <x:v>1</x:v>
      </x:c>
      <x:c r="N607" s="10" t="n">
        <x:v>0</x:v>
      </x:c>
      <x:c r="O607" s="10" t="n">
        <x:v>0</x:v>
      </x:c>
      <x:c r="P607" s="9" t="str">
        <x:f>'CaseReview'!U607</x:f>
        <x:v>PASS</x:v>
      </x:c>
      <x:c r="Q607" s="9" t="n">
        <x:f>IF(AND(T607=1,G607=P607),1,0)</x:f>
        <x:v>1</x:v>
      </x:c>
      <x:c r="R607" s="9" t="n">
        <x:f>IF(AND(T607=1,G607="PASS",P607="FAIL"),1,0)</x:f>
        <x:v>0</x:v>
      </x:c>
      <x:c r="S607" s="9" t="n">
        <x:f>IF(AND(T607=1,G607="FAIL",P607="PASS"),1,0)</x:f>
        <x:v>0</x:v>
      </x:c>
      <x:c r="T607" s="9" t="n">
        <x:v>1</x:v>
      </x:c>
      <x:c r="U607" s="9" t="n">
        <x:v>7</x:v>
      </x:c>
      <x:c r="V607" s="9" t="str">
        <x:v>MVP/SHACL_GENERATION_PIPELINE/experiments/FULL_REPAIR_V2/RUN_01/runs/RUN-IMO-017-20260915T103139132513Z/final/final_shape.ttl</x:v>
      </x:c>
    </x:row>
    <x:row r="608" ht="22" customHeight="1">
      <x:c r="A608" s="10" t="str">
        <x:v>V2_FALLBACK25</x:v>
      </x:c>
      <x:c r="B608" s="10" t="str">
        <x:v>IMO-018</x:v>
      </x:c>
      <x:c r="C608" s="10" t="str">
        <x:v>IMO-018-F01</x:v>
      </x:c>
      <x:c r="D608" s="10" t="str">
        <x:v>RUN_01</x:v>
      </x:c>
      <x:c r="E608" s="10" t="str">
        <x:v>ORIGINAL_LEDGER</x:v>
      </x:c>
      <x:c r="F608" s="10" t="str">
        <x:v>FAIL</x:v>
      </x:c>
      <x:c r="G608" s="10" t="str">
        <x:v>FAIL</x:v>
      </x:c>
      <x:c r="H608" s="10" t="str">
        <x:v>EXECUTED</x:v>
      </x:c>
      <x:c r="I608" s="10" t="str">
        <x:v>PARSED</x:v>
      </x:c>
      <x:c r="J608" s="10" t="str">
        <x:v>GENERATION_ACCEPTED</x:v>
      </x:c>
      <x:c r="K608" s="10" t="str">
        <x:v>de5778b70dee80519a5632dfb8f4b72f1e9a4c6b692e0bedd9a76a237d01a90e</x:v>
      </x:c>
      <x:c r="L608" s="10" t="str">
        <x:v>full_repair_v2</x:v>
      </x:c>
      <x:c r="M608" s="10" t="n">
        <x:v>1</x:v>
      </x:c>
      <x:c r="N608" s="10" t="n">
        <x:v>0</x:v>
      </x:c>
      <x:c r="O608" s="10" t="n">
        <x:v>0</x:v>
      </x:c>
      <x:c r="P608" s="9" t="str">
        <x:f>'CaseReview'!U608</x:f>
        <x:v>FAIL</x:v>
      </x:c>
      <x:c r="Q608" s="9" t="n">
        <x:f>IF(AND(T608=1,G608=P608),1,0)</x:f>
        <x:v>1</x:v>
      </x:c>
      <x:c r="R608" s="9" t="n">
        <x:f>IF(AND(T608=1,G608="PASS",P608="FAIL"),1,0)</x:f>
        <x:v>0</x:v>
      </x:c>
      <x:c r="S608" s="9" t="n">
        <x:f>IF(AND(T608=1,G608="FAIL",P608="PASS"),1,0)</x:f>
        <x:v>0</x:v>
      </x:c>
      <x:c r="T608" s="9" t="n">
        <x:v>1</x:v>
      </x:c>
      <x:c r="U608" s="9" t="n">
        <x:v>5</x:v>
      </x:c>
      <x:c r="V608" s="9" t="str">
        <x:v>MVP/SHACL_GENERATION_PIPELINE/experiments/FULL_REPAIR_V2/RUN_01/runs/RUN-IMO-018-20260915T103240633776Z/final/final_shape.ttl</x:v>
      </x:c>
    </x:row>
    <x:row r="609" ht="22" customHeight="1">
      <x:c r="A609" s="10" t="str">
        <x:v>V2_FALLBACK25</x:v>
      </x:c>
      <x:c r="B609" s="10" t="str">
        <x:v>IMO-018</x:v>
      </x:c>
      <x:c r="C609" s="10" t="str">
        <x:v>IMO-018-F02</x:v>
      </x:c>
      <x:c r="D609" s="10" t="str">
        <x:v>RUN_01</x:v>
      </x:c>
      <x:c r="E609" s="10" t="str">
        <x:v>ORIGINAL_LEDGER</x:v>
      </x:c>
      <x:c r="F609" s="10" t="str">
        <x:v>FAIL</x:v>
      </x:c>
      <x:c r="G609" s="10" t="str">
        <x:v>FAIL</x:v>
      </x:c>
      <x:c r="H609" s="10" t="str">
        <x:v>EXECUTED</x:v>
      </x:c>
      <x:c r="I609" s="10" t="str">
        <x:v>PARSED</x:v>
      </x:c>
      <x:c r="J609" s="10" t="str">
        <x:v>GENERATION_ACCEPTED</x:v>
      </x:c>
      <x:c r="K609" s="10" t="str">
        <x:v>de5778b70dee80519a5632dfb8f4b72f1e9a4c6b692e0bedd9a76a237d01a90e</x:v>
      </x:c>
      <x:c r="L609" s="10" t="str">
        <x:v>full_repair_v2</x:v>
      </x:c>
      <x:c r="M609" s="10" t="n">
        <x:v>1</x:v>
      </x:c>
      <x:c r="N609" s="10" t="n">
        <x:v>0</x:v>
      </x:c>
      <x:c r="O609" s="10" t="n">
        <x:v>0</x:v>
      </x:c>
      <x:c r="P609" s="9" t="str">
        <x:f>'CaseReview'!U609</x:f>
        <x:v>FAIL</x:v>
      </x:c>
      <x:c r="Q609" s="9" t="n">
        <x:f>IF(AND(T609=1,G609=P609),1,0)</x:f>
        <x:v>1</x:v>
      </x:c>
      <x:c r="R609" s="9" t="n">
        <x:f>IF(AND(T609=1,G609="PASS",P609="FAIL"),1,0)</x:f>
        <x:v>0</x:v>
      </x:c>
      <x:c r="S609" s="9" t="n">
        <x:f>IF(AND(T609=1,G609="FAIL",P609="PASS"),1,0)</x:f>
        <x:v>0</x:v>
      </x:c>
      <x:c r="T609" s="9" t="n">
        <x:v>1</x:v>
      </x:c>
      <x:c r="U609" s="9" t="n">
        <x:v>5</x:v>
      </x:c>
      <x:c r="V609" s="9" t="str">
        <x:v>MVP/SHACL_GENERATION_PIPELINE/experiments/FULL_REPAIR_V2/RUN_01/runs/RUN-IMO-018-20260915T103240633776Z/final/final_shape.ttl</x:v>
      </x:c>
    </x:row>
    <x:row r="610" ht="22" customHeight="1">
      <x:c r="A610" s="10" t="str">
        <x:v>V2_FALLBACK25</x:v>
      </x:c>
      <x:c r="B610" s="10" t="str">
        <x:v>IMO-018</x:v>
      </x:c>
      <x:c r="C610" s="10" t="str">
        <x:v>IMO-018-F03</x:v>
      </x:c>
      <x:c r="D610" s="10" t="str">
        <x:v>RUN_01</x:v>
      </x:c>
      <x:c r="E610" s="10" t="str">
        <x:v>ORIGINAL_LEDGER</x:v>
      </x:c>
      <x:c r="F610" s="10" t="str">
        <x:v>FAIL</x:v>
      </x:c>
      <x:c r="G610" s="10" t="str">
        <x:v>FAIL</x:v>
      </x:c>
      <x:c r="H610" s="10" t="str">
        <x:v>EXECUTED</x:v>
      </x:c>
      <x:c r="I610" s="10" t="str">
        <x:v>PARSED</x:v>
      </x:c>
      <x:c r="J610" s="10" t="str">
        <x:v>GENERATION_ACCEPTED</x:v>
      </x:c>
      <x:c r="K610" s="10" t="str">
        <x:v>de5778b70dee80519a5632dfb8f4b72f1e9a4c6b692e0bedd9a76a237d01a90e</x:v>
      </x:c>
      <x:c r="L610" s="10" t="str">
        <x:v>full_repair_v2</x:v>
      </x:c>
      <x:c r="M610" s="10" t="n">
        <x:v>1</x:v>
      </x:c>
      <x:c r="N610" s="10" t="n">
        <x:v>0</x:v>
      </x:c>
      <x:c r="O610" s="10" t="n">
        <x:v>0</x:v>
      </x:c>
      <x:c r="P610" s="9" t="str">
        <x:f>'CaseReview'!U610</x:f>
        <x:v>FAIL</x:v>
      </x:c>
      <x:c r="Q610" s="9" t="n">
        <x:f>IF(AND(T610=1,G610=P610),1,0)</x:f>
        <x:v>1</x:v>
      </x:c>
      <x:c r="R610" s="9" t="n">
        <x:f>IF(AND(T610=1,G610="PASS",P610="FAIL"),1,0)</x:f>
        <x:v>0</x:v>
      </x:c>
      <x:c r="S610" s="9" t="n">
        <x:f>IF(AND(T610=1,G610="FAIL",P610="PASS"),1,0)</x:f>
        <x:v>0</x:v>
      </x:c>
      <x:c r="T610" s="9" t="n">
        <x:v>1</x:v>
      </x:c>
      <x:c r="U610" s="9" t="n">
        <x:v>5</x:v>
      </x:c>
      <x:c r="V610" s="9" t="str">
        <x:v>MVP/SHACL_GENERATION_PIPELINE/experiments/FULL_REPAIR_V2/RUN_01/runs/RUN-IMO-018-20260915T103240633776Z/final/final_shape.ttl</x:v>
      </x:c>
    </x:row>
    <x:row r="611" ht="22" customHeight="1">
      <x:c r="A611" s="10" t="str">
        <x:v>V2_FALLBACK25</x:v>
      </x:c>
      <x:c r="B611" s="10" t="str">
        <x:v>IMO-018</x:v>
      </x:c>
      <x:c r="C611" s="10" t="str">
        <x:v>IMO-018-P01</x:v>
      </x:c>
      <x:c r="D611" s="10" t="str">
        <x:v>RUN_01</x:v>
      </x:c>
      <x:c r="E611" s="10" t="str">
        <x:v>ORIGINAL_LEDGER</x:v>
      </x:c>
      <x:c r="F611" s="10" t="str">
        <x:v>PASS</x:v>
      </x:c>
      <x:c r="G611" s="10" t="str">
        <x:v>PASS</x:v>
      </x:c>
      <x:c r="H611" s="10" t="str">
        <x:v>EXECUTED</x:v>
      </x:c>
      <x:c r="I611" s="10" t="str">
        <x:v>PARSED</x:v>
      </x:c>
      <x:c r="J611" s="10" t="str">
        <x:v>GENERATION_ACCEPTED</x:v>
      </x:c>
      <x:c r="K611" s="10" t="str">
        <x:v>de5778b70dee80519a5632dfb8f4b72f1e9a4c6b692e0bedd9a76a237d01a90e</x:v>
      </x:c>
      <x:c r="L611" s="10" t="str">
        <x:v>full_repair_v2</x:v>
      </x:c>
      <x:c r="M611" s="10" t="n">
        <x:v>1</x:v>
      </x:c>
      <x:c r="N611" s="10" t="n">
        <x:v>0</x:v>
      </x:c>
      <x:c r="O611" s="10" t="n">
        <x:v>0</x:v>
      </x:c>
      <x:c r="P611" s="9" t="str">
        <x:f>'CaseReview'!U611</x:f>
        <x:v>PASS</x:v>
      </x:c>
      <x:c r="Q611" s="9" t="n">
        <x:f>IF(AND(T611=1,G611=P611),1,0)</x:f>
        <x:v>1</x:v>
      </x:c>
      <x:c r="R611" s="9" t="n">
        <x:f>IF(AND(T611=1,G611="PASS",P611="FAIL"),1,0)</x:f>
        <x:v>0</x:v>
      </x:c>
      <x:c r="S611" s="9" t="n">
        <x:f>IF(AND(T611=1,G611="FAIL",P611="PASS"),1,0)</x:f>
        <x:v>0</x:v>
      </x:c>
      <x:c r="T611" s="9" t="n">
        <x:v>1</x:v>
      </x:c>
      <x:c r="U611" s="9" t="n">
        <x:v>5</x:v>
      </x:c>
      <x:c r="V611" s="9" t="str">
        <x:v>MVP/SHACL_GENERATION_PIPELINE/experiments/FULL_REPAIR_V2/RUN_01/runs/RUN-IMO-018-20260915T103240633776Z/final/final_shape.ttl</x:v>
      </x:c>
    </x:row>
    <x:row r="612" ht="22" customHeight="1">
      <x:c r="A612" s="10" t="str">
        <x:v>V2_FALLBACK25</x:v>
      </x:c>
      <x:c r="B612" s="10" t="str">
        <x:v>IMO-018</x:v>
      </x:c>
      <x:c r="C612" s="10" t="str">
        <x:v>IMO-018-P02</x:v>
      </x:c>
      <x:c r="D612" s="10" t="str">
        <x:v>RUN_01</x:v>
      </x:c>
      <x:c r="E612" s="10" t="str">
        <x:v>ORIGINAL_LEDGER</x:v>
      </x:c>
      <x:c r="F612" s="10" t="str">
        <x:v>PASS</x:v>
      </x:c>
      <x:c r="G612" s="10" t="str">
        <x:v>PASS</x:v>
      </x:c>
      <x:c r="H612" s="10" t="str">
        <x:v>EXECUTED</x:v>
      </x:c>
      <x:c r="I612" s="10" t="str">
        <x:v>PARSED</x:v>
      </x:c>
      <x:c r="J612" s="10" t="str">
        <x:v>GENERATION_ACCEPTED</x:v>
      </x:c>
      <x:c r="K612" s="10" t="str">
        <x:v>de5778b70dee80519a5632dfb8f4b72f1e9a4c6b692e0bedd9a76a237d01a90e</x:v>
      </x:c>
      <x:c r="L612" s="10" t="str">
        <x:v>full_repair_v2</x:v>
      </x:c>
      <x:c r="M612" s="10" t="n">
        <x:v>1</x:v>
      </x:c>
      <x:c r="N612" s="10" t="n">
        <x:v>0</x:v>
      </x:c>
      <x:c r="O612" s="10" t="n">
        <x:v>0</x:v>
      </x:c>
      <x:c r="P612" s="9" t="str">
        <x:f>'CaseReview'!U612</x:f>
        <x:v>PASS</x:v>
      </x:c>
      <x:c r="Q612" s="9" t="n">
        <x:f>IF(AND(T612=1,G612=P612),1,0)</x:f>
        <x:v>1</x:v>
      </x:c>
      <x:c r="R612" s="9" t="n">
        <x:f>IF(AND(T612=1,G612="PASS",P612="FAIL"),1,0)</x:f>
        <x:v>0</x:v>
      </x:c>
      <x:c r="S612" s="9" t="n">
        <x:f>IF(AND(T612=1,G612="FAIL",P612="PASS"),1,0)</x:f>
        <x:v>0</x:v>
      </x:c>
      <x:c r="T612" s="9" t="n">
        <x:v>1</x:v>
      </x:c>
      <x:c r="U612" s="9" t="n">
        <x:v>5</x:v>
      </x:c>
      <x:c r="V612" s="9" t="str">
        <x:v>MVP/SHACL_GENERATION_PIPELINE/experiments/FULL_REPAIR_V2/RUN_01/runs/RUN-IMO-018-20260915T103240633776Z/final/final_shape.ttl</x:v>
      </x:c>
    </x:row>
    <x:row r="613" ht="22" customHeight="1">
      <x:c r="A613" s="10" t="str">
        <x:v>V2_FALLBACK25</x:v>
      </x:c>
      <x:c r="B613" s="10" t="str">
        <x:v>IMO-019</x:v>
      </x:c>
      <x:c r="C613" s="10" t="str">
        <x:v>IMO-019-F01</x:v>
      </x:c>
      <x:c r="D613" s="10" t="str">
        <x:v>RUN_01</x:v>
      </x:c>
      <x:c r="E613" s="10" t="str">
        <x:v>ORIGINAL_LEDGER</x:v>
      </x:c>
      <x:c r="F613" s="10" t="str">
        <x:v>FAIL</x:v>
      </x:c>
      <x:c r="G613" s="10" t="str">
        <x:v>FAIL</x:v>
      </x:c>
      <x:c r="H613" s="10" t="str">
        <x:v>EXECUTED</x:v>
      </x:c>
      <x:c r="I613" s="10" t="str">
        <x:v>PARSED</x:v>
      </x:c>
      <x:c r="J613" s="10" t="str">
        <x:v>GENERATION_ACCEPTED</x:v>
      </x:c>
      <x:c r="K613" s="10" t="str">
        <x:v>3c293775db3dbd7b50cfcbb134e3470b279ad35b48633fb917c7bab20da82378</x:v>
      </x:c>
      <x:c r="L613" s="10" t="str">
        <x:v>full_repair_v2</x:v>
      </x:c>
      <x:c r="M613" s="10" t="n">
        <x:v>1</x:v>
      </x:c>
      <x:c r="N613" s="10" t="n">
        <x:v>0</x:v>
      </x:c>
      <x:c r="O613" s="10" t="n">
        <x:v>0</x:v>
      </x:c>
      <x:c r="P613" s="9" t="str">
        <x:f>'CaseReview'!U613</x:f>
        <x:v>FAIL</x:v>
      </x:c>
      <x:c r="Q613" s="9" t="n">
        <x:f>IF(AND(T613=1,G613=P613),1,0)</x:f>
        <x:v>1</x:v>
      </x:c>
      <x:c r="R613" s="9" t="n">
        <x:f>IF(AND(T613=1,G613="PASS",P613="FAIL"),1,0)</x:f>
        <x:v>0</x:v>
      </x:c>
      <x:c r="S613" s="9" t="n">
        <x:f>IF(AND(T613=1,G613="FAIL",P613="PASS"),1,0)</x:f>
        <x:v>0</x:v>
      </x:c>
      <x:c r="T613" s="9" t="n">
        <x:v>1</x:v>
      </x:c>
      <x:c r="U613" s="9" t="n">
        <x:v>7</x:v>
      </x:c>
      <x:c r="V613" s="9" t="str">
        <x:v>MVP/SHACL_GENERATION_PIPELINE/experiments/FULL_REPAIR_V2/RUN_01/runs/RUN-IMO-019-20260915T103255696088Z/final/final_shape.ttl</x:v>
      </x:c>
    </x:row>
    <x:row r="614" ht="22" customHeight="1">
      <x:c r="A614" s="10" t="str">
        <x:v>V2_FALLBACK25</x:v>
      </x:c>
      <x:c r="B614" s="10" t="str">
        <x:v>IMO-019</x:v>
      </x:c>
      <x:c r="C614" s="10" t="str">
        <x:v>IMO-019-F02</x:v>
      </x:c>
      <x:c r="D614" s="10" t="str">
        <x:v>RUN_01</x:v>
      </x:c>
      <x:c r="E614" s="10" t="str">
        <x:v>ORIGINAL_LEDGER</x:v>
      </x:c>
      <x:c r="F614" s="10" t="str">
        <x:v>FAIL</x:v>
      </x:c>
      <x:c r="G614" s="10" t="str">
        <x:v>FAIL</x:v>
      </x:c>
      <x:c r="H614" s="10" t="str">
        <x:v>EXECUTED</x:v>
      </x:c>
      <x:c r="I614" s="10" t="str">
        <x:v>PARSED</x:v>
      </x:c>
      <x:c r="J614" s="10" t="str">
        <x:v>GENERATION_ACCEPTED</x:v>
      </x:c>
      <x:c r="K614" s="10" t="str">
        <x:v>3c293775db3dbd7b50cfcbb134e3470b279ad35b48633fb917c7bab20da82378</x:v>
      </x:c>
      <x:c r="L614" s="10" t="str">
        <x:v>full_repair_v2</x:v>
      </x:c>
      <x:c r="M614" s="10" t="n">
        <x:v>1</x:v>
      </x:c>
      <x:c r="N614" s="10" t="n">
        <x:v>0</x:v>
      </x:c>
      <x:c r="O614" s="10" t="n">
        <x:v>0</x:v>
      </x:c>
      <x:c r="P614" s="9" t="str">
        <x:f>'CaseReview'!U614</x:f>
        <x:v>FAIL</x:v>
      </x:c>
      <x:c r="Q614" s="9" t="n">
        <x:f>IF(AND(T614=1,G614=P614),1,0)</x:f>
        <x:v>1</x:v>
      </x:c>
      <x:c r="R614" s="9" t="n">
        <x:f>IF(AND(T614=1,G614="PASS",P614="FAIL"),1,0)</x:f>
        <x:v>0</x:v>
      </x:c>
      <x:c r="S614" s="9" t="n">
        <x:f>IF(AND(T614=1,G614="FAIL",P614="PASS"),1,0)</x:f>
        <x:v>0</x:v>
      </x:c>
      <x:c r="T614" s="9" t="n">
        <x:v>1</x:v>
      </x:c>
      <x:c r="U614" s="9" t="n">
        <x:v>7</x:v>
      </x:c>
      <x:c r="V614" s="9" t="str">
        <x:v>MVP/SHACL_GENERATION_PIPELINE/experiments/FULL_REPAIR_V2/RUN_01/runs/RUN-IMO-019-20260915T103255696088Z/final/final_shape.ttl</x:v>
      </x:c>
    </x:row>
    <x:row r="615" ht="22" customHeight="1">
      <x:c r="A615" s="10" t="str">
        <x:v>V2_FALLBACK25</x:v>
      </x:c>
      <x:c r="B615" s="10" t="str">
        <x:v>IMO-019</x:v>
      </x:c>
      <x:c r="C615" s="10" t="str">
        <x:v>IMO-019-F03</x:v>
      </x:c>
      <x:c r="D615" s="10" t="str">
        <x:v>RUN_01</x:v>
      </x:c>
      <x:c r="E615" s="10" t="str">
        <x:v>ORIGINAL_LEDGER</x:v>
      </x:c>
      <x:c r="F615" s="10" t="str">
        <x:v>FAIL</x:v>
      </x:c>
      <x:c r="G615" s="10" t="str">
        <x:v>FAIL</x:v>
      </x:c>
      <x:c r="H615" s="10" t="str">
        <x:v>EXECUTED</x:v>
      </x:c>
      <x:c r="I615" s="10" t="str">
        <x:v>PARSED</x:v>
      </x:c>
      <x:c r="J615" s="10" t="str">
        <x:v>GENERATION_ACCEPTED</x:v>
      </x:c>
      <x:c r="K615" s="10" t="str">
        <x:v>3c293775db3dbd7b50cfcbb134e3470b279ad35b48633fb917c7bab20da82378</x:v>
      </x:c>
      <x:c r="L615" s="10" t="str">
        <x:v>full_repair_v2</x:v>
      </x:c>
      <x:c r="M615" s="10" t="n">
        <x:v>1</x:v>
      </x:c>
      <x:c r="N615" s="10" t="n">
        <x:v>0</x:v>
      </x:c>
      <x:c r="O615" s="10" t="n">
        <x:v>0</x:v>
      </x:c>
      <x:c r="P615" s="9" t="str">
        <x:f>'CaseReview'!U615</x:f>
        <x:v>FAIL</x:v>
      </x:c>
      <x:c r="Q615" s="9" t="n">
        <x:f>IF(AND(T615=1,G615=P615),1,0)</x:f>
        <x:v>1</x:v>
      </x:c>
      <x:c r="R615" s="9" t="n">
        <x:f>IF(AND(T615=1,G615="PASS",P615="FAIL"),1,0)</x:f>
        <x:v>0</x:v>
      </x:c>
      <x:c r="S615" s="9" t="n">
        <x:f>IF(AND(T615=1,G615="FAIL",P615="PASS"),1,0)</x:f>
        <x:v>0</x:v>
      </x:c>
      <x:c r="T615" s="9" t="n">
        <x:v>1</x:v>
      </x:c>
      <x:c r="U615" s="9" t="n">
        <x:v>7</x:v>
      </x:c>
      <x:c r="V615" s="9" t="str">
        <x:v>MVP/SHACL_GENERATION_PIPELINE/experiments/FULL_REPAIR_V2/RUN_01/runs/RUN-IMO-019-20260915T103255696088Z/final/final_shape.ttl</x:v>
      </x:c>
    </x:row>
    <x:row r="616" ht="22" customHeight="1">
      <x:c r="A616" s="10" t="str">
        <x:v>V2_FALLBACK25</x:v>
      </x:c>
      <x:c r="B616" s="10" t="str">
        <x:v>IMO-019</x:v>
      </x:c>
      <x:c r="C616" s="10" t="str">
        <x:v>IMO-019-F04</x:v>
      </x:c>
      <x:c r="D616" s="10" t="str">
        <x:v>RUN_01</x:v>
      </x:c>
      <x:c r="E616" s="10" t="str">
        <x:v>ORIGINAL_LEDGER</x:v>
      </x:c>
      <x:c r="F616" s="10" t="str">
        <x:v>FAIL</x:v>
      </x:c>
      <x:c r="G616" s="10" t="str">
        <x:v>FAIL</x:v>
      </x:c>
      <x:c r="H616" s="10" t="str">
        <x:v>EXECUTED</x:v>
      </x:c>
      <x:c r="I616" s="10" t="str">
        <x:v>PARSED</x:v>
      </x:c>
      <x:c r="J616" s="10" t="str">
        <x:v>GENERATION_ACCEPTED</x:v>
      </x:c>
      <x:c r="K616" s="10" t="str">
        <x:v>3c293775db3dbd7b50cfcbb134e3470b279ad35b48633fb917c7bab20da82378</x:v>
      </x:c>
      <x:c r="L616" s="10" t="str">
        <x:v>full_repair_v2</x:v>
      </x:c>
      <x:c r="M616" s="10" t="n">
        <x:v>1</x:v>
      </x:c>
      <x:c r="N616" s="10" t="n">
        <x:v>0</x:v>
      </x:c>
      <x:c r="O616" s="10" t="n">
        <x:v>0</x:v>
      </x:c>
      <x:c r="P616" s="9" t="str">
        <x:f>'CaseReview'!U616</x:f>
        <x:v>FAIL</x:v>
      </x:c>
      <x:c r="Q616" s="9" t="n">
        <x:f>IF(AND(T616=1,G616=P616),1,0)</x:f>
        <x:v>1</x:v>
      </x:c>
      <x:c r="R616" s="9" t="n">
        <x:f>IF(AND(T616=1,G616="PASS",P616="FAIL"),1,0)</x:f>
        <x:v>0</x:v>
      </x:c>
      <x:c r="S616" s="9" t="n">
        <x:f>IF(AND(T616=1,G616="FAIL",P616="PASS"),1,0)</x:f>
        <x:v>0</x:v>
      </x:c>
      <x:c r="T616" s="9" t="n">
        <x:v>1</x:v>
      </x:c>
      <x:c r="U616" s="9" t="n">
        <x:v>7</x:v>
      </x:c>
      <x:c r="V616" s="9" t="str">
        <x:v>MVP/SHACL_GENERATION_PIPELINE/experiments/FULL_REPAIR_V2/RUN_01/runs/RUN-IMO-019-20260915T103255696088Z/final/final_shape.ttl</x:v>
      </x:c>
    </x:row>
    <x:row r="617" ht="22" customHeight="1">
      <x:c r="A617" s="10" t="str">
        <x:v>V2_FALLBACK25</x:v>
      </x:c>
      <x:c r="B617" s="10" t="str">
        <x:v>IMO-019</x:v>
      </x:c>
      <x:c r="C617" s="10" t="str">
        <x:v>IMO-019-P01</x:v>
      </x:c>
      <x:c r="D617" s="10" t="str">
        <x:v>RUN_01</x:v>
      </x:c>
      <x:c r="E617" s="10" t="str">
        <x:v>ORIGINAL_LEDGER</x:v>
      </x:c>
      <x:c r="F617" s="10" t="str">
        <x:v>PASS</x:v>
      </x:c>
      <x:c r="G617" s="10" t="str">
        <x:v>PASS</x:v>
      </x:c>
      <x:c r="H617" s="10" t="str">
        <x:v>EXECUTED</x:v>
      </x:c>
      <x:c r="I617" s="10" t="str">
        <x:v>PARSED</x:v>
      </x:c>
      <x:c r="J617" s="10" t="str">
        <x:v>GENERATION_ACCEPTED</x:v>
      </x:c>
      <x:c r="K617" s="10" t="str">
        <x:v>3c293775db3dbd7b50cfcbb134e3470b279ad35b48633fb917c7bab20da82378</x:v>
      </x:c>
      <x:c r="L617" s="10" t="str">
        <x:v>full_repair_v2</x:v>
      </x:c>
      <x:c r="M617" s="10" t="n">
        <x:v>1</x:v>
      </x:c>
      <x:c r="N617" s="10" t="n">
        <x:v>0</x:v>
      </x:c>
      <x:c r="O617" s="10" t="n">
        <x:v>0</x:v>
      </x:c>
      <x:c r="P617" s="9" t="str">
        <x:f>'CaseReview'!U617</x:f>
        <x:v>PASS</x:v>
      </x:c>
      <x:c r="Q617" s="9" t="n">
        <x:f>IF(AND(T617=1,G617=P617),1,0)</x:f>
        <x:v>1</x:v>
      </x:c>
      <x:c r="R617" s="9" t="n">
        <x:f>IF(AND(T617=1,G617="PASS",P617="FAIL"),1,0)</x:f>
        <x:v>0</x:v>
      </x:c>
      <x:c r="S617" s="9" t="n">
        <x:f>IF(AND(T617=1,G617="FAIL",P617="PASS"),1,0)</x:f>
        <x:v>0</x:v>
      </x:c>
      <x:c r="T617" s="9" t="n">
        <x:v>1</x:v>
      </x:c>
      <x:c r="U617" s="9" t="n">
        <x:v>7</x:v>
      </x:c>
      <x:c r="V617" s="9" t="str">
        <x:v>MVP/SHACL_GENERATION_PIPELINE/experiments/FULL_REPAIR_V2/RUN_01/runs/RUN-IMO-019-20260915T103255696088Z/final/final_shape.ttl</x:v>
      </x:c>
    </x:row>
    <x:row r="618" ht="22" customHeight="1">
      <x:c r="A618" s="10" t="str">
        <x:v>V2_FALLBACK25</x:v>
      </x:c>
      <x:c r="B618" s="10" t="str">
        <x:v>IMO-019</x:v>
      </x:c>
      <x:c r="C618" s="10" t="str">
        <x:v>IMO-019-P02</x:v>
      </x:c>
      <x:c r="D618" s="10" t="str">
        <x:v>RUN_01</x:v>
      </x:c>
      <x:c r="E618" s="10" t="str">
        <x:v>ORIGINAL_LEDGER</x:v>
      </x:c>
      <x:c r="F618" s="10" t="str">
        <x:v>PASS</x:v>
      </x:c>
      <x:c r="G618" s="10" t="str">
        <x:v>PASS</x:v>
      </x:c>
      <x:c r="H618" s="10" t="str">
        <x:v>EXECUTED</x:v>
      </x:c>
      <x:c r="I618" s="10" t="str">
        <x:v>PARSED</x:v>
      </x:c>
      <x:c r="J618" s="10" t="str">
        <x:v>GENERATION_ACCEPTED</x:v>
      </x:c>
      <x:c r="K618" s="10" t="str">
        <x:v>3c293775db3dbd7b50cfcbb134e3470b279ad35b48633fb917c7bab20da82378</x:v>
      </x:c>
      <x:c r="L618" s="10" t="str">
        <x:v>full_repair_v2</x:v>
      </x:c>
      <x:c r="M618" s="10" t="n">
        <x:v>1</x:v>
      </x:c>
      <x:c r="N618" s="10" t="n">
        <x:v>0</x:v>
      </x:c>
      <x:c r="O618" s="10" t="n">
        <x:v>0</x:v>
      </x:c>
      <x:c r="P618" s="9" t="str">
        <x:f>'CaseReview'!U618</x:f>
        <x:v>PASS</x:v>
      </x:c>
      <x:c r="Q618" s="9" t="n">
        <x:f>IF(AND(T618=1,G618=P618),1,0)</x:f>
        <x:v>1</x:v>
      </x:c>
      <x:c r="R618" s="9" t="n">
        <x:f>IF(AND(T618=1,G618="PASS",P618="FAIL"),1,0)</x:f>
        <x:v>0</x:v>
      </x:c>
      <x:c r="S618" s="9" t="n">
        <x:f>IF(AND(T618=1,G618="FAIL",P618="PASS"),1,0)</x:f>
        <x:v>0</x:v>
      </x:c>
      <x:c r="T618" s="9" t="n">
        <x:v>1</x:v>
      </x:c>
      <x:c r="U618" s="9" t="n">
        <x:v>7</x:v>
      </x:c>
      <x:c r="V618" s="9" t="str">
        <x:v>MVP/SHACL_GENERATION_PIPELINE/experiments/FULL_REPAIR_V2/RUN_01/runs/RUN-IMO-019-20260915T103255696088Z/final/final_shape.ttl</x:v>
      </x:c>
    </x:row>
    <x:row r="619" ht="22" customHeight="1">
      <x:c r="A619" s="10" t="str">
        <x:v>V2_FALLBACK25</x:v>
      </x:c>
      <x:c r="B619" s="10" t="str">
        <x:v>IMO-019</x:v>
      </x:c>
      <x:c r="C619" s="10" t="str">
        <x:v>IMO-019-P03</x:v>
      </x:c>
      <x:c r="D619" s="10" t="str">
        <x:v>RUN_01</x:v>
      </x:c>
      <x:c r="E619" s="10" t="str">
        <x:v>ORIGINAL_LEDGER</x:v>
      </x:c>
      <x:c r="F619" s="10" t="str">
        <x:v>PASS</x:v>
      </x:c>
      <x:c r="G619" s="10" t="str">
        <x:v>PASS</x:v>
      </x:c>
      <x:c r="H619" s="10" t="str">
        <x:v>EXECUTED</x:v>
      </x:c>
      <x:c r="I619" s="10" t="str">
        <x:v>PARSED</x:v>
      </x:c>
      <x:c r="J619" s="10" t="str">
        <x:v>GENERATION_ACCEPTED</x:v>
      </x:c>
      <x:c r="K619" s="10" t="str">
        <x:v>3c293775db3dbd7b50cfcbb134e3470b279ad35b48633fb917c7bab20da82378</x:v>
      </x:c>
      <x:c r="L619" s="10" t="str">
        <x:v>full_repair_v2</x:v>
      </x:c>
      <x:c r="M619" s="10" t="n">
        <x:v>1</x:v>
      </x:c>
      <x:c r="N619" s="10" t="n">
        <x:v>0</x:v>
      </x:c>
      <x:c r="O619" s="10" t="n">
        <x:v>0</x:v>
      </x:c>
      <x:c r="P619" s="9" t="str">
        <x:f>'CaseReview'!U619</x:f>
        <x:v>PASS</x:v>
      </x:c>
      <x:c r="Q619" s="9" t="n">
        <x:f>IF(AND(T619=1,G619=P619),1,0)</x:f>
        <x:v>1</x:v>
      </x:c>
      <x:c r="R619" s="9" t="n">
        <x:f>IF(AND(T619=1,G619="PASS",P619="FAIL"),1,0)</x:f>
        <x:v>0</x:v>
      </x:c>
      <x:c r="S619" s="9" t="n">
        <x:f>IF(AND(T619=1,G619="FAIL",P619="PASS"),1,0)</x:f>
        <x:v>0</x:v>
      </x:c>
      <x:c r="T619" s="9" t="n">
        <x:v>1</x:v>
      </x:c>
      <x:c r="U619" s="9" t="n">
        <x:v>7</x:v>
      </x:c>
      <x:c r="V619" s="9" t="str">
        <x:v>MVP/SHACL_GENERATION_PIPELINE/experiments/FULL_REPAIR_V2/RUN_01/runs/RUN-IMO-019-20260915T103255696088Z/final/final_shape.ttl</x:v>
      </x:c>
    </x:row>
    <x:row r="620" ht="22" customHeight="1">
      <x:c r="A620" s="10" t="str">
        <x:v>V2_FALLBACK25</x:v>
      </x:c>
      <x:c r="B620" s="10" t="str">
        <x:v>IMO-021</x:v>
      </x:c>
      <x:c r="C620" s="10" t="str">
        <x:v>IMO-021-F01</x:v>
      </x:c>
      <x:c r="D620" s="10" t="str">
        <x:v>RUN_01</x:v>
      </x:c>
      <x:c r="E620" s="10" t="str">
        <x:v>ORIGINAL_LEDGER</x:v>
      </x:c>
      <x:c r="F620" s="10" t="str">
        <x:v>FAIL</x:v>
      </x:c>
      <x:c r="G620" s="10" t="str">
        <x:v>FAIL</x:v>
      </x:c>
      <x:c r="H620" s="10" t="str">
        <x:v>EXECUTED</x:v>
      </x:c>
      <x:c r="I620" s="10" t="str">
        <x:v>PARSED</x:v>
      </x:c>
      <x:c r="J620" s="10" t="str">
        <x:v>GENERATION_ACCEPTED</x:v>
      </x:c>
      <x:c r="K620" s="10" t="str">
        <x:v>2f204fa20e766d275493f8dfa7ca6f3e83dc26caa72265156e07b2f580fd8e8f</x:v>
      </x:c>
      <x:c r="L620" s="10" t="str">
        <x:v>full_repair_v2</x:v>
      </x:c>
      <x:c r="M620" s="10" t="n">
        <x:v>1</x:v>
      </x:c>
      <x:c r="N620" s="10" t="n">
        <x:v>0</x:v>
      </x:c>
      <x:c r="O620" s="10" t="n">
        <x:v>0</x:v>
      </x:c>
      <x:c r="P620" s="9" t="str">
        <x:f>'CaseReview'!U620</x:f>
        <x:v>FAIL</x:v>
      </x:c>
      <x:c r="Q620" s="9" t="n">
        <x:f>IF(AND(T620=1,G620=P620),1,0)</x:f>
        <x:v>1</x:v>
      </x:c>
      <x:c r="R620" s="9" t="n">
        <x:f>IF(AND(T620=1,G620="PASS",P620="FAIL"),1,0)</x:f>
        <x:v>0</x:v>
      </x:c>
      <x:c r="S620" s="9" t="n">
        <x:f>IF(AND(T620=1,G620="FAIL",P620="PASS"),1,0)</x:f>
        <x:v>0</x:v>
      </x:c>
      <x:c r="T620" s="9" t="n">
        <x:v>1</x:v>
      </x:c>
      <x:c r="U620" s="9" t="n">
        <x:v>8</x:v>
      </x:c>
      <x:c r="V620" s="9" t="str">
        <x:v>MVP/SHACL_GENERATION_PIPELINE/experiments/FULL_REPAIR_V2/RUN_01/runs/RUN-IMO-021-20260915T103322816331Z/final/final_shape.ttl</x:v>
      </x:c>
    </x:row>
    <x:row r="621" ht="22" customHeight="1">
      <x:c r="A621" s="10" t="str">
        <x:v>V2_FALLBACK25</x:v>
      </x:c>
      <x:c r="B621" s="10" t="str">
        <x:v>IMO-021</x:v>
      </x:c>
      <x:c r="C621" s="10" t="str">
        <x:v>IMO-021-F02</x:v>
      </x:c>
      <x:c r="D621" s="10" t="str">
        <x:v>RUN_01</x:v>
      </x:c>
      <x:c r="E621" s="10" t="str">
        <x:v>ORIGINAL_LEDGER</x:v>
      </x:c>
      <x:c r="F621" s="10" t="str">
        <x:v>FAIL</x:v>
      </x:c>
      <x:c r="G621" s="10" t="str">
        <x:v>FAIL</x:v>
      </x:c>
      <x:c r="H621" s="10" t="str">
        <x:v>EXECUTED</x:v>
      </x:c>
      <x:c r="I621" s="10" t="str">
        <x:v>PARSED</x:v>
      </x:c>
      <x:c r="J621" s="10" t="str">
        <x:v>GENERATION_ACCEPTED</x:v>
      </x:c>
      <x:c r="K621" s="10" t="str">
        <x:v>2f204fa20e766d275493f8dfa7ca6f3e83dc26caa72265156e07b2f580fd8e8f</x:v>
      </x:c>
      <x:c r="L621" s="10" t="str">
        <x:v>full_repair_v2</x:v>
      </x:c>
      <x:c r="M621" s="10" t="n">
        <x:v>1</x:v>
      </x:c>
      <x:c r="N621" s="10" t="n">
        <x:v>0</x:v>
      </x:c>
      <x:c r="O621" s="10" t="n">
        <x:v>0</x:v>
      </x:c>
      <x:c r="P621" s="9" t="str">
        <x:f>'CaseReview'!U621</x:f>
        <x:v>FAIL</x:v>
      </x:c>
      <x:c r="Q621" s="9" t="n">
        <x:f>IF(AND(T621=1,G621=P621),1,0)</x:f>
        <x:v>1</x:v>
      </x:c>
      <x:c r="R621" s="9" t="n">
        <x:f>IF(AND(T621=1,G621="PASS",P621="FAIL"),1,0)</x:f>
        <x:v>0</x:v>
      </x:c>
      <x:c r="S621" s="9" t="n">
        <x:f>IF(AND(T621=1,G621="FAIL",P621="PASS"),1,0)</x:f>
        <x:v>0</x:v>
      </x:c>
      <x:c r="T621" s="9" t="n">
        <x:v>1</x:v>
      </x:c>
      <x:c r="U621" s="9" t="n">
        <x:v>8</x:v>
      </x:c>
      <x:c r="V621" s="9" t="str">
        <x:v>MVP/SHACL_GENERATION_PIPELINE/experiments/FULL_REPAIR_V2/RUN_01/runs/RUN-IMO-021-20260915T103322816331Z/final/final_shape.ttl</x:v>
      </x:c>
    </x:row>
    <x:row r="622" ht="22" customHeight="1">
      <x:c r="A622" s="10" t="str">
        <x:v>V2_FALLBACK25</x:v>
      </x:c>
      <x:c r="B622" s="10" t="str">
        <x:v>IMO-021</x:v>
      </x:c>
      <x:c r="C622" s="10" t="str">
        <x:v>IMO-021-F03</x:v>
      </x:c>
      <x:c r="D622" s="10" t="str">
        <x:v>RUN_01</x:v>
      </x:c>
      <x:c r="E622" s="10" t="str">
        <x:v>ORIGINAL_LEDGER</x:v>
      </x:c>
      <x:c r="F622" s="10" t="str">
        <x:v>FAIL</x:v>
      </x:c>
      <x:c r="G622" s="10" t="str">
        <x:v>FAIL</x:v>
      </x:c>
      <x:c r="H622" s="10" t="str">
        <x:v>EXECUTED</x:v>
      </x:c>
      <x:c r="I622" s="10" t="str">
        <x:v>PARSED</x:v>
      </x:c>
      <x:c r="J622" s="10" t="str">
        <x:v>GENERATION_ACCEPTED</x:v>
      </x:c>
      <x:c r="K622" s="10" t="str">
        <x:v>2f204fa20e766d275493f8dfa7ca6f3e83dc26caa72265156e07b2f580fd8e8f</x:v>
      </x:c>
      <x:c r="L622" s="10" t="str">
        <x:v>full_repair_v2</x:v>
      </x:c>
      <x:c r="M622" s="10" t="n">
        <x:v>1</x:v>
      </x:c>
      <x:c r="N622" s="10" t="n">
        <x:v>0</x:v>
      </x:c>
      <x:c r="O622" s="10" t="n">
        <x:v>0</x:v>
      </x:c>
      <x:c r="P622" s="9" t="str">
        <x:f>'CaseReview'!U622</x:f>
        <x:v>FAIL</x:v>
      </x:c>
      <x:c r="Q622" s="9" t="n">
        <x:f>IF(AND(T622=1,G622=P622),1,0)</x:f>
        <x:v>1</x:v>
      </x:c>
      <x:c r="R622" s="9" t="n">
        <x:f>IF(AND(T622=1,G622="PASS",P622="FAIL"),1,0)</x:f>
        <x:v>0</x:v>
      </x:c>
      <x:c r="S622" s="9" t="n">
        <x:f>IF(AND(T622=1,G622="FAIL",P622="PASS"),1,0)</x:f>
        <x:v>0</x:v>
      </x:c>
      <x:c r="T622" s="9" t="n">
        <x:v>1</x:v>
      </x:c>
      <x:c r="U622" s="9" t="n">
        <x:v>8</x:v>
      </x:c>
      <x:c r="V622" s="9" t="str">
        <x:v>MVP/SHACL_GENERATION_PIPELINE/experiments/FULL_REPAIR_V2/RUN_01/runs/RUN-IMO-021-20260915T103322816331Z/final/final_shape.ttl</x:v>
      </x:c>
    </x:row>
    <x:row r="623" ht="22" customHeight="1">
      <x:c r="A623" s="10" t="str">
        <x:v>V2_FALLBACK25</x:v>
      </x:c>
      <x:c r="B623" s="10" t="str">
        <x:v>IMO-021</x:v>
      </x:c>
      <x:c r="C623" s="10" t="str">
        <x:v>IMO-021-F04</x:v>
      </x:c>
      <x:c r="D623" s="10" t="str">
        <x:v>RUN_01</x:v>
      </x:c>
      <x:c r="E623" s="10" t="str">
        <x:v>ORIGINAL_LEDGER</x:v>
      </x:c>
      <x:c r="F623" s="10" t="str">
        <x:v>FAIL</x:v>
      </x:c>
      <x:c r="G623" s="10" t="str">
        <x:v>FAIL</x:v>
      </x:c>
      <x:c r="H623" s="10" t="str">
        <x:v>EXECUTED</x:v>
      </x:c>
      <x:c r="I623" s="10" t="str">
        <x:v>PARSED</x:v>
      </x:c>
      <x:c r="J623" s="10" t="str">
        <x:v>GENERATION_ACCEPTED</x:v>
      </x:c>
      <x:c r="K623" s="10" t="str">
        <x:v>2f204fa20e766d275493f8dfa7ca6f3e83dc26caa72265156e07b2f580fd8e8f</x:v>
      </x:c>
      <x:c r="L623" s="10" t="str">
        <x:v>full_repair_v2</x:v>
      </x:c>
      <x:c r="M623" s="10" t="n">
        <x:v>1</x:v>
      </x:c>
      <x:c r="N623" s="10" t="n">
        <x:v>0</x:v>
      </x:c>
      <x:c r="O623" s="10" t="n">
        <x:v>0</x:v>
      </x:c>
      <x:c r="P623" s="9" t="str">
        <x:f>'CaseReview'!U623</x:f>
        <x:v>FAIL</x:v>
      </x:c>
      <x:c r="Q623" s="9" t="n">
        <x:f>IF(AND(T623=1,G623=P623),1,0)</x:f>
        <x:v>1</x:v>
      </x:c>
      <x:c r="R623" s="9" t="n">
        <x:f>IF(AND(T623=1,G623="PASS",P623="FAIL"),1,0)</x:f>
        <x:v>0</x:v>
      </x:c>
      <x:c r="S623" s="9" t="n">
        <x:f>IF(AND(T623=1,G623="FAIL",P623="PASS"),1,0)</x:f>
        <x:v>0</x:v>
      </x:c>
      <x:c r="T623" s="9" t="n">
        <x:v>1</x:v>
      </x:c>
      <x:c r="U623" s="9" t="n">
        <x:v>8</x:v>
      </x:c>
      <x:c r="V623" s="9" t="str">
        <x:v>MVP/SHACL_GENERATION_PIPELINE/experiments/FULL_REPAIR_V2/RUN_01/runs/RUN-IMO-021-20260915T103322816331Z/final/final_shape.ttl</x:v>
      </x:c>
    </x:row>
    <x:row r="624" ht="22" customHeight="1">
      <x:c r="A624" s="10" t="str">
        <x:v>V2_FALLBACK25</x:v>
      </x:c>
      <x:c r="B624" s="10" t="str">
        <x:v>IMO-021</x:v>
      </x:c>
      <x:c r="C624" s="10" t="str">
        <x:v>IMO-021-F05</x:v>
      </x:c>
      <x:c r="D624" s="10" t="str">
        <x:v>RUN_01</x:v>
      </x:c>
      <x:c r="E624" s="10" t="str">
        <x:v>ORIGINAL_LEDGER</x:v>
      </x:c>
      <x:c r="F624" s="10" t="str">
        <x:v>FAIL</x:v>
      </x:c>
      <x:c r="G624" s="10" t="str">
        <x:v>FAIL</x:v>
      </x:c>
      <x:c r="H624" s="10" t="str">
        <x:v>EXECUTED</x:v>
      </x:c>
      <x:c r="I624" s="10" t="str">
        <x:v>PARSED</x:v>
      </x:c>
      <x:c r="J624" s="10" t="str">
        <x:v>GENERATION_ACCEPTED</x:v>
      </x:c>
      <x:c r="K624" s="10" t="str">
        <x:v>2f204fa20e766d275493f8dfa7ca6f3e83dc26caa72265156e07b2f580fd8e8f</x:v>
      </x:c>
      <x:c r="L624" s="10" t="str">
        <x:v>full_repair_v2</x:v>
      </x:c>
      <x:c r="M624" s="10" t="n">
        <x:v>1</x:v>
      </x:c>
      <x:c r="N624" s="10" t="n">
        <x:v>0</x:v>
      </x:c>
      <x:c r="O624" s="10" t="n">
        <x:v>0</x:v>
      </x:c>
      <x:c r="P624" s="9" t="str">
        <x:f>'CaseReview'!U624</x:f>
        <x:v>FAIL</x:v>
      </x:c>
      <x:c r="Q624" s="9" t="n">
        <x:f>IF(AND(T624=1,G624=P624),1,0)</x:f>
        <x:v>1</x:v>
      </x:c>
      <x:c r="R624" s="9" t="n">
        <x:f>IF(AND(T624=1,G624="PASS",P624="FAIL"),1,0)</x:f>
        <x:v>0</x:v>
      </x:c>
      <x:c r="S624" s="9" t="n">
        <x:f>IF(AND(T624=1,G624="FAIL",P624="PASS"),1,0)</x:f>
        <x:v>0</x:v>
      </x:c>
      <x:c r="T624" s="9" t="n">
        <x:v>1</x:v>
      </x:c>
      <x:c r="U624" s="9" t="n">
        <x:v>8</x:v>
      </x:c>
      <x:c r="V624" s="9" t="str">
        <x:v>MVP/SHACL_GENERATION_PIPELINE/experiments/FULL_REPAIR_V2/RUN_01/runs/RUN-IMO-021-20260915T103322816331Z/final/final_shape.ttl</x:v>
      </x:c>
    </x:row>
    <x:row r="625" ht="22" customHeight="1">
      <x:c r="A625" s="10" t="str">
        <x:v>V2_FALLBACK25</x:v>
      </x:c>
      <x:c r="B625" s="10" t="str">
        <x:v>IMO-021</x:v>
      </x:c>
      <x:c r="C625" s="10" t="str">
        <x:v>IMO-021-F06</x:v>
      </x:c>
      <x:c r="D625" s="10" t="str">
        <x:v>RUN_01</x:v>
      </x:c>
      <x:c r="E625" s="10" t="str">
        <x:v>ORIGINAL_LEDGER</x:v>
      </x:c>
      <x:c r="F625" s="10" t="str">
        <x:v>FAIL</x:v>
      </x:c>
      <x:c r="G625" s="10" t="str">
        <x:v>FAIL</x:v>
      </x:c>
      <x:c r="H625" s="10" t="str">
        <x:v>EXECUTED</x:v>
      </x:c>
      <x:c r="I625" s="10" t="str">
        <x:v>PARSED</x:v>
      </x:c>
      <x:c r="J625" s="10" t="str">
        <x:v>GENERATION_ACCEPTED</x:v>
      </x:c>
      <x:c r="K625" s="10" t="str">
        <x:v>2f204fa20e766d275493f8dfa7ca6f3e83dc26caa72265156e07b2f580fd8e8f</x:v>
      </x:c>
      <x:c r="L625" s="10" t="str">
        <x:v>full_repair_v2</x:v>
      </x:c>
      <x:c r="M625" s="10" t="n">
        <x:v>1</x:v>
      </x:c>
      <x:c r="N625" s="10" t="n">
        <x:v>0</x:v>
      </x:c>
      <x:c r="O625" s="10" t="n">
        <x:v>0</x:v>
      </x:c>
      <x:c r="P625" s="9" t="str">
        <x:f>'CaseReview'!U625</x:f>
        <x:v>FAIL</x:v>
      </x:c>
      <x:c r="Q625" s="9" t="n">
        <x:f>IF(AND(T625=1,G625=P625),1,0)</x:f>
        <x:v>1</x:v>
      </x:c>
      <x:c r="R625" s="9" t="n">
        <x:f>IF(AND(T625=1,G625="PASS",P625="FAIL"),1,0)</x:f>
        <x:v>0</x:v>
      </x:c>
      <x:c r="S625" s="9" t="n">
        <x:f>IF(AND(T625=1,G625="FAIL",P625="PASS"),1,0)</x:f>
        <x:v>0</x:v>
      </x:c>
      <x:c r="T625" s="9" t="n">
        <x:v>1</x:v>
      </x:c>
      <x:c r="U625" s="9" t="n">
        <x:v>8</x:v>
      </x:c>
      <x:c r="V625" s="9" t="str">
        <x:v>MVP/SHACL_GENERATION_PIPELINE/experiments/FULL_REPAIR_V2/RUN_01/runs/RUN-IMO-021-20260915T103322816331Z/final/final_shape.ttl</x:v>
      </x:c>
    </x:row>
    <x:row r="626" ht="22" customHeight="1">
      <x:c r="A626" s="10" t="str">
        <x:v>V2_FALLBACK25</x:v>
      </x:c>
      <x:c r="B626" s="10" t="str">
        <x:v>IMO-021</x:v>
      </x:c>
      <x:c r="C626" s="10" t="str">
        <x:v>IMO-021-F07</x:v>
      </x:c>
      <x:c r="D626" s="10" t="str">
        <x:v>RUN_01</x:v>
      </x:c>
      <x:c r="E626" s="10" t="str">
        <x:v>ORIGINAL_LEDGER</x:v>
      </x:c>
      <x:c r="F626" s="10" t="str">
        <x:v>FAIL</x:v>
      </x:c>
      <x:c r="G626" s="10" t="str">
        <x:v>FAIL</x:v>
      </x:c>
      <x:c r="H626" s="10" t="str">
        <x:v>EXECUTED</x:v>
      </x:c>
      <x:c r="I626" s="10" t="str">
        <x:v>PARSED</x:v>
      </x:c>
      <x:c r="J626" s="10" t="str">
        <x:v>GENERATION_ACCEPTED</x:v>
      </x:c>
      <x:c r="K626" s="10" t="str">
        <x:v>2f204fa20e766d275493f8dfa7ca6f3e83dc26caa72265156e07b2f580fd8e8f</x:v>
      </x:c>
      <x:c r="L626" s="10" t="str">
        <x:v>full_repair_v2</x:v>
      </x:c>
      <x:c r="M626" s="10" t="n">
        <x:v>1</x:v>
      </x:c>
      <x:c r="N626" s="10" t="n">
        <x:v>0</x:v>
      </x:c>
      <x:c r="O626" s="10" t="n">
        <x:v>0</x:v>
      </x:c>
      <x:c r="P626" s="9" t="str">
        <x:f>'CaseReview'!U626</x:f>
        <x:v>FAIL</x:v>
      </x:c>
      <x:c r="Q626" s="9" t="n">
        <x:f>IF(AND(T626=1,G626=P626),1,0)</x:f>
        <x:v>1</x:v>
      </x:c>
      <x:c r="R626" s="9" t="n">
        <x:f>IF(AND(T626=1,G626="PASS",P626="FAIL"),1,0)</x:f>
        <x:v>0</x:v>
      </x:c>
      <x:c r="S626" s="9" t="n">
        <x:f>IF(AND(T626=1,G626="FAIL",P626="PASS"),1,0)</x:f>
        <x:v>0</x:v>
      </x:c>
      <x:c r="T626" s="9" t="n">
        <x:v>1</x:v>
      </x:c>
      <x:c r="U626" s="9" t="n">
        <x:v>8</x:v>
      </x:c>
      <x:c r="V626" s="9" t="str">
        <x:v>MVP/SHACL_GENERATION_PIPELINE/experiments/FULL_REPAIR_V2/RUN_01/runs/RUN-IMO-021-20260915T103322816331Z/final/final_shape.ttl</x:v>
      </x:c>
    </x:row>
    <x:row r="627" ht="22" customHeight="1">
      <x:c r="A627" s="10" t="str">
        <x:v>V2_FALLBACK25</x:v>
      </x:c>
      <x:c r="B627" s="10" t="str">
        <x:v>IMO-021</x:v>
      </x:c>
      <x:c r="C627" s="10" t="str">
        <x:v>IMO-021-P01</x:v>
      </x:c>
      <x:c r="D627" s="10" t="str">
        <x:v>RUN_01</x:v>
      </x:c>
      <x:c r="E627" s="10" t="str">
        <x:v>ORIGINAL_LEDGER</x:v>
      </x:c>
      <x:c r="F627" s="10" t="str">
        <x:v>PASS</x:v>
      </x:c>
      <x:c r="G627" s="10" t="str">
        <x:v>PASS</x:v>
      </x:c>
      <x:c r="H627" s="10" t="str">
        <x:v>EXECUTED</x:v>
      </x:c>
      <x:c r="I627" s="10" t="str">
        <x:v>PARSED</x:v>
      </x:c>
      <x:c r="J627" s="10" t="str">
        <x:v>GENERATION_ACCEPTED</x:v>
      </x:c>
      <x:c r="K627" s="10" t="str">
        <x:v>2f204fa20e766d275493f8dfa7ca6f3e83dc26caa72265156e07b2f580fd8e8f</x:v>
      </x:c>
      <x:c r="L627" s="10" t="str">
        <x:v>full_repair_v2</x:v>
      </x:c>
      <x:c r="M627" s="10" t="n">
        <x:v>1</x:v>
      </x:c>
      <x:c r="N627" s="10" t="n">
        <x:v>0</x:v>
      </x:c>
      <x:c r="O627" s="10" t="n">
        <x:v>0</x:v>
      </x:c>
      <x:c r="P627" s="9" t="str">
        <x:f>'CaseReview'!U627</x:f>
        <x:v>PASS</x:v>
      </x:c>
      <x:c r="Q627" s="9" t="n">
        <x:f>IF(AND(T627=1,G627=P627),1,0)</x:f>
        <x:v>1</x:v>
      </x:c>
      <x:c r="R627" s="9" t="n">
        <x:f>IF(AND(T627=1,G627="PASS",P627="FAIL"),1,0)</x:f>
        <x:v>0</x:v>
      </x:c>
      <x:c r="S627" s="9" t="n">
        <x:f>IF(AND(T627=1,G627="FAIL",P627="PASS"),1,0)</x:f>
        <x:v>0</x:v>
      </x:c>
      <x:c r="T627" s="9" t="n">
        <x:v>1</x:v>
      </x:c>
      <x:c r="U627" s="9" t="n">
        <x:v>8</x:v>
      </x:c>
      <x:c r="V627" s="9" t="str">
        <x:v>MVP/SHACL_GENERATION_PIPELINE/experiments/FULL_REPAIR_V2/RUN_01/runs/RUN-IMO-021-20260915T103322816331Z/final/final_shape.ttl</x:v>
      </x:c>
    </x:row>
    <x:row r="628" ht="22" customHeight="1">
      <x:c r="A628" s="10" t="str">
        <x:v>V2_FALLBACK25</x:v>
      </x:c>
      <x:c r="B628" s="10" t="str">
        <x:v>IMO-022</x:v>
      </x:c>
      <x:c r="C628" s="10" t="str">
        <x:v>IMO-022-F01</x:v>
      </x:c>
      <x:c r="D628" s="10" t="str">
        <x:v>RUN_01</x:v>
      </x:c>
      <x:c r="E628" s="10" t="str">
        <x:v>ORIGINAL_LEDGER</x:v>
      </x:c>
      <x:c r="F628" s="10" t="str">
        <x:v>FAIL</x:v>
      </x:c>
      <x:c r="G628" s="10" t="str">
        <x:v>FAIL</x:v>
      </x:c>
      <x:c r="H628" s="10" t="str">
        <x:v>EXECUTED</x:v>
      </x:c>
      <x:c r="I628" s="10" t="str">
        <x:v>PARSED</x:v>
      </x:c>
      <x:c r="J628" s="10" t="str">
        <x:v>GENERATION_ACCEPTED</x:v>
      </x:c>
      <x:c r="K628" s="10" t="str">
        <x:v>f7ac3d2c987dd39f70c53c6a40190c9110f72e272d633bfde49bde28568c7f77</x:v>
      </x:c>
      <x:c r="L628" s="10" t="str">
        <x:v>full_repair_v2</x:v>
      </x:c>
      <x:c r="M628" s="10" t="n">
        <x:v>1</x:v>
      </x:c>
      <x:c r="N628" s="10" t="n">
        <x:v>0</x:v>
      </x:c>
      <x:c r="O628" s="10" t="n">
        <x:v>0</x:v>
      </x:c>
      <x:c r="P628" s="9" t="str">
        <x:f>'CaseReview'!U628</x:f>
        <x:v>FAIL</x:v>
      </x:c>
      <x:c r="Q628" s="9" t="n">
        <x:f>IF(AND(T628=1,G628=P628),1,0)</x:f>
        <x:v>1</x:v>
      </x:c>
      <x:c r="R628" s="9" t="n">
        <x:f>IF(AND(T628=1,G628="PASS",P628="FAIL"),1,0)</x:f>
        <x:v>0</x:v>
      </x:c>
      <x:c r="S628" s="9" t="n">
        <x:f>IF(AND(T628=1,G628="FAIL",P628="PASS"),1,0)</x:f>
        <x:v>0</x:v>
      </x:c>
      <x:c r="T628" s="9" t="n">
        <x:v>1</x:v>
      </x:c>
      <x:c r="U628" s="9" t="n">
        <x:v>5</x:v>
      </x:c>
      <x:c r="V628" s="9" t="str">
        <x:v>MVP/SHACL_GENERATION_PIPELINE/experiments/FULL_REPAIR_V2/RUN_01/runs/RUN-IMO-022-20260915T103340026831Z/final/final_shape.ttl</x:v>
      </x:c>
    </x:row>
    <x:row r="629" ht="22" customHeight="1">
      <x:c r="A629" s="10" t="str">
        <x:v>V2_FALLBACK25</x:v>
      </x:c>
      <x:c r="B629" s="10" t="str">
        <x:v>IMO-022</x:v>
      </x:c>
      <x:c r="C629" s="10" t="str">
        <x:v>IMO-022-F02</x:v>
      </x:c>
      <x:c r="D629" s="10" t="str">
        <x:v>RUN_01</x:v>
      </x:c>
      <x:c r="E629" s="10" t="str">
        <x:v>ORIGINAL_LEDGER</x:v>
      </x:c>
      <x:c r="F629" s="10" t="str">
        <x:v>FAIL</x:v>
      </x:c>
      <x:c r="G629" s="10" t="str">
        <x:v>FAIL</x:v>
      </x:c>
      <x:c r="H629" s="10" t="str">
        <x:v>EXECUTED</x:v>
      </x:c>
      <x:c r="I629" s="10" t="str">
        <x:v>PARSED</x:v>
      </x:c>
      <x:c r="J629" s="10" t="str">
        <x:v>GENERATION_ACCEPTED</x:v>
      </x:c>
      <x:c r="K629" s="10" t="str">
        <x:v>f7ac3d2c987dd39f70c53c6a40190c9110f72e272d633bfde49bde28568c7f77</x:v>
      </x:c>
      <x:c r="L629" s="10" t="str">
        <x:v>full_repair_v2</x:v>
      </x:c>
      <x:c r="M629" s="10" t="n">
        <x:v>1</x:v>
      </x:c>
      <x:c r="N629" s="10" t="n">
        <x:v>0</x:v>
      </x:c>
      <x:c r="O629" s="10" t="n">
        <x:v>0</x:v>
      </x:c>
      <x:c r="P629" s="9" t="str">
        <x:f>'CaseReview'!U629</x:f>
        <x:v>FAIL</x:v>
      </x:c>
      <x:c r="Q629" s="9" t="n">
        <x:f>IF(AND(T629=1,G629=P629),1,0)</x:f>
        <x:v>1</x:v>
      </x:c>
      <x:c r="R629" s="9" t="n">
        <x:f>IF(AND(T629=1,G629="PASS",P629="FAIL"),1,0)</x:f>
        <x:v>0</x:v>
      </x:c>
      <x:c r="S629" s="9" t="n">
        <x:f>IF(AND(T629=1,G629="FAIL",P629="PASS"),1,0)</x:f>
        <x:v>0</x:v>
      </x:c>
      <x:c r="T629" s="9" t="n">
        <x:v>1</x:v>
      </x:c>
      <x:c r="U629" s="9" t="n">
        <x:v>5</x:v>
      </x:c>
      <x:c r="V629" s="9" t="str">
        <x:v>MVP/SHACL_GENERATION_PIPELINE/experiments/FULL_REPAIR_V2/RUN_01/runs/RUN-IMO-022-20260915T103340026831Z/final/final_shape.ttl</x:v>
      </x:c>
    </x:row>
    <x:row r="630" ht="22" customHeight="1">
      <x:c r="A630" s="10" t="str">
        <x:v>V2_FALLBACK25</x:v>
      </x:c>
      <x:c r="B630" s="10" t="str">
        <x:v>IMO-022</x:v>
      </x:c>
      <x:c r="C630" s="10" t="str">
        <x:v>IMO-022-F03</x:v>
      </x:c>
      <x:c r="D630" s="10" t="str">
        <x:v>RUN_01</x:v>
      </x:c>
      <x:c r="E630" s="10" t="str">
        <x:v>ORIGINAL_LEDGER</x:v>
      </x:c>
      <x:c r="F630" s="10" t="str">
        <x:v>FAIL</x:v>
      </x:c>
      <x:c r="G630" s="10" t="str">
        <x:v>FAIL</x:v>
      </x:c>
      <x:c r="H630" s="10" t="str">
        <x:v>EXECUTED</x:v>
      </x:c>
      <x:c r="I630" s="10" t="str">
        <x:v>PARSED</x:v>
      </x:c>
      <x:c r="J630" s="10" t="str">
        <x:v>GENERATION_ACCEPTED</x:v>
      </x:c>
      <x:c r="K630" s="10" t="str">
        <x:v>f7ac3d2c987dd39f70c53c6a40190c9110f72e272d633bfde49bde28568c7f77</x:v>
      </x:c>
      <x:c r="L630" s="10" t="str">
        <x:v>full_repair_v2</x:v>
      </x:c>
      <x:c r="M630" s="10" t="n">
        <x:v>1</x:v>
      </x:c>
      <x:c r="N630" s="10" t="n">
        <x:v>0</x:v>
      </x:c>
      <x:c r="O630" s="10" t="n">
        <x:v>0</x:v>
      </x:c>
      <x:c r="P630" s="9" t="str">
        <x:f>'CaseReview'!U630</x:f>
        <x:v>FAIL</x:v>
      </x:c>
      <x:c r="Q630" s="9" t="n">
        <x:f>IF(AND(T630=1,G630=P630),1,0)</x:f>
        <x:v>1</x:v>
      </x:c>
      <x:c r="R630" s="9" t="n">
        <x:f>IF(AND(T630=1,G630="PASS",P630="FAIL"),1,0)</x:f>
        <x:v>0</x:v>
      </x:c>
      <x:c r="S630" s="9" t="n">
        <x:f>IF(AND(T630=1,G630="FAIL",P630="PASS"),1,0)</x:f>
        <x:v>0</x:v>
      </x:c>
      <x:c r="T630" s="9" t="n">
        <x:v>1</x:v>
      </x:c>
      <x:c r="U630" s="9" t="n">
        <x:v>5</x:v>
      </x:c>
      <x:c r="V630" s="9" t="str">
        <x:v>MVP/SHACL_GENERATION_PIPELINE/experiments/FULL_REPAIR_V2/RUN_01/runs/RUN-IMO-022-20260915T103340026831Z/final/final_shape.ttl</x:v>
      </x:c>
    </x:row>
    <x:row r="631" ht="22" customHeight="1">
      <x:c r="A631" s="10" t="str">
        <x:v>V2_FALLBACK25</x:v>
      </x:c>
      <x:c r="B631" s="10" t="str">
        <x:v>IMO-022</x:v>
      </x:c>
      <x:c r="C631" s="10" t="str">
        <x:v>IMO-022-F04</x:v>
      </x:c>
      <x:c r="D631" s="10" t="str">
        <x:v>RUN_01</x:v>
      </x:c>
      <x:c r="E631" s="10" t="str">
        <x:v>ORIGINAL_LEDGER</x:v>
      </x:c>
      <x:c r="F631" s="10" t="str">
        <x:v>FAIL</x:v>
      </x:c>
      <x:c r="G631" s="10" t="str">
        <x:v>FAIL</x:v>
      </x:c>
      <x:c r="H631" s="10" t="str">
        <x:v>EXECUTED</x:v>
      </x:c>
      <x:c r="I631" s="10" t="str">
        <x:v>PARSED</x:v>
      </x:c>
      <x:c r="J631" s="10" t="str">
        <x:v>GENERATION_ACCEPTED</x:v>
      </x:c>
      <x:c r="K631" s="10" t="str">
        <x:v>f7ac3d2c987dd39f70c53c6a40190c9110f72e272d633bfde49bde28568c7f77</x:v>
      </x:c>
      <x:c r="L631" s="10" t="str">
        <x:v>full_repair_v2</x:v>
      </x:c>
      <x:c r="M631" s="10" t="n">
        <x:v>1</x:v>
      </x:c>
      <x:c r="N631" s="10" t="n">
        <x:v>0</x:v>
      </x:c>
      <x:c r="O631" s="10" t="n">
        <x:v>0</x:v>
      </x:c>
      <x:c r="P631" s="9" t="str">
        <x:f>'CaseReview'!U631</x:f>
        <x:v>FAIL</x:v>
      </x:c>
      <x:c r="Q631" s="9" t="n">
        <x:f>IF(AND(T631=1,G631=P631),1,0)</x:f>
        <x:v>1</x:v>
      </x:c>
      <x:c r="R631" s="9" t="n">
        <x:f>IF(AND(T631=1,G631="PASS",P631="FAIL"),1,0)</x:f>
        <x:v>0</x:v>
      </x:c>
      <x:c r="S631" s="9" t="n">
        <x:f>IF(AND(T631=1,G631="FAIL",P631="PASS"),1,0)</x:f>
        <x:v>0</x:v>
      </x:c>
      <x:c r="T631" s="9" t="n">
        <x:v>1</x:v>
      </x:c>
      <x:c r="U631" s="9" t="n">
        <x:v>5</x:v>
      </x:c>
      <x:c r="V631" s="9" t="str">
        <x:v>MVP/SHACL_GENERATION_PIPELINE/experiments/FULL_REPAIR_V2/RUN_01/runs/RUN-IMO-022-20260915T103340026831Z/final/final_shape.ttl</x:v>
      </x:c>
    </x:row>
    <x:row r="632" ht="22" customHeight="1">
      <x:c r="A632" s="10" t="str">
        <x:v>V2_FALLBACK25</x:v>
      </x:c>
      <x:c r="B632" s="10" t="str">
        <x:v>IMO-022</x:v>
      </x:c>
      <x:c r="C632" s="10" t="str">
        <x:v>IMO-022-P01</x:v>
      </x:c>
      <x:c r="D632" s="10" t="str">
        <x:v>RUN_01</x:v>
      </x:c>
      <x:c r="E632" s="10" t="str">
        <x:v>ORIGINAL_LEDGER</x:v>
      </x:c>
      <x:c r="F632" s="10" t="str">
        <x:v>PASS</x:v>
      </x:c>
      <x:c r="G632" s="10" t="str">
        <x:v>PASS</x:v>
      </x:c>
      <x:c r="H632" s="10" t="str">
        <x:v>EXECUTED</x:v>
      </x:c>
      <x:c r="I632" s="10" t="str">
        <x:v>PARSED</x:v>
      </x:c>
      <x:c r="J632" s="10" t="str">
        <x:v>GENERATION_ACCEPTED</x:v>
      </x:c>
      <x:c r="K632" s="10" t="str">
        <x:v>f7ac3d2c987dd39f70c53c6a40190c9110f72e272d633bfde49bde28568c7f77</x:v>
      </x:c>
      <x:c r="L632" s="10" t="str">
        <x:v>full_repair_v2</x:v>
      </x:c>
      <x:c r="M632" s="10" t="n">
        <x:v>1</x:v>
      </x:c>
      <x:c r="N632" s="10" t="n">
        <x:v>0</x:v>
      </x:c>
      <x:c r="O632" s="10" t="n">
        <x:v>0</x:v>
      </x:c>
      <x:c r="P632" s="9" t="str">
        <x:f>'CaseReview'!U632</x:f>
        <x:v>PASS</x:v>
      </x:c>
      <x:c r="Q632" s="9" t="n">
        <x:f>IF(AND(T632=1,G632=P632),1,0)</x:f>
        <x:v>1</x:v>
      </x:c>
      <x:c r="R632" s="9" t="n">
        <x:f>IF(AND(T632=1,G632="PASS",P632="FAIL"),1,0)</x:f>
        <x:v>0</x:v>
      </x:c>
      <x:c r="S632" s="9" t="n">
        <x:f>IF(AND(T632=1,G632="FAIL",P632="PASS"),1,0)</x:f>
        <x:v>0</x:v>
      </x:c>
      <x:c r="T632" s="9" t="n">
        <x:v>1</x:v>
      </x:c>
      <x:c r="U632" s="9" t="n">
        <x:v>5</x:v>
      </x:c>
      <x:c r="V632" s="9" t="str">
        <x:v>MVP/SHACL_GENERATION_PIPELINE/experiments/FULL_REPAIR_V2/RUN_01/runs/RUN-IMO-022-20260915T103340026831Z/final/final_shape.ttl</x:v>
      </x:c>
    </x:row>
    <x:row r="633" ht="22" customHeight="1">
      <x:c r="A633" s="10" t="str">
        <x:v>V2_FALLBACK25</x:v>
      </x:c>
      <x:c r="B633" s="10" t="str">
        <x:v>IMO-023</x:v>
      </x:c>
      <x:c r="C633" s="10" t="str">
        <x:v>IMO-023-F01</x:v>
      </x:c>
      <x:c r="D633" s="10" t="str">
        <x:v>RUN_01</x:v>
      </x:c>
      <x:c r="E633" s="10" t="str">
        <x:v>ORIGINAL_LEDGER</x:v>
      </x:c>
      <x:c r="F633" s="10" t="str">
        <x:v>FAIL</x:v>
      </x:c>
      <x:c r="G633" s="10" t="str">
        <x:v>FAIL</x:v>
      </x:c>
      <x:c r="H633" s="10" t="str">
        <x:v>EXECUTED</x:v>
      </x:c>
      <x:c r="I633" s="10" t="str">
        <x:v>PARSED</x:v>
      </x:c>
      <x:c r="J633" s="10" t="str">
        <x:v>GENERATION_ACCEPTED</x:v>
      </x:c>
      <x:c r="K633" s="10" t="str">
        <x:v>f5e248d972a3cf4389442649aec938ffc12d5c7df92584215dde5de5c2006af7</x:v>
      </x:c>
      <x:c r="L633" s="10" t="str">
        <x:v>full_repair_v2</x:v>
      </x:c>
      <x:c r="M633" s="10" t="n">
        <x:v>1</x:v>
      </x:c>
      <x:c r="N633" s="10" t="n">
        <x:v>0</x:v>
      </x:c>
      <x:c r="O633" s="10" t="n">
        <x:v>0</x:v>
      </x:c>
      <x:c r="P633" s="9" t="str">
        <x:f>'CaseReview'!U633</x:f>
        <x:v>FAIL</x:v>
      </x:c>
      <x:c r="Q633" s="9" t="n">
        <x:f>IF(AND(T633=1,G633=P633),1,0)</x:f>
        <x:v>1</x:v>
      </x:c>
      <x:c r="R633" s="9" t="n">
        <x:f>IF(AND(T633=1,G633="PASS",P633="FAIL"),1,0)</x:f>
        <x:v>0</x:v>
      </x:c>
      <x:c r="S633" s="9" t="n">
        <x:f>IF(AND(T633=1,G633="FAIL",P633="PASS"),1,0)</x:f>
        <x:v>0</x:v>
      </x:c>
      <x:c r="T633" s="9" t="n">
        <x:v>1</x:v>
      </x:c>
      <x:c r="U633" s="9" t="n">
        <x:v>4</x:v>
      </x:c>
      <x:c r="V633" s="9" t="str">
        <x:v>MVP/SHACL_GENERATION_PIPELINE/experiments/FULL_REPAIR_V2/RUN_01/runs/RUN-IMO-023-20260915T103353263882Z/final/final_shape.ttl</x:v>
      </x:c>
    </x:row>
    <x:row r="634" ht="22" customHeight="1">
      <x:c r="A634" s="10" t="str">
        <x:v>V2_FALLBACK25</x:v>
      </x:c>
      <x:c r="B634" s="10" t="str">
        <x:v>IMO-023</x:v>
      </x:c>
      <x:c r="C634" s="10" t="str">
        <x:v>IMO-023-F02</x:v>
      </x:c>
      <x:c r="D634" s="10" t="str">
        <x:v>RUN_01</x:v>
      </x:c>
      <x:c r="E634" s="10" t="str">
        <x:v>ORIGINAL_LEDGER</x:v>
      </x:c>
      <x:c r="F634" s="10" t="str">
        <x:v>FAIL</x:v>
      </x:c>
      <x:c r="G634" s="10" t="str">
        <x:v>FAIL</x:v>
      </x:c>
      <x:c r="H634" s="10" t="str">
        <x:v>EXECUTED</x:v>
      </x:c>
      <x:c r="I634" s="10" t="str">
        <x:v>PARSED</x:v>
      </x:c>
      <x:c r="J634" s="10" t="str">
        <x:v>GENERATION_ACCEPTED</x:v>
      </x:c>
      <x:c r="K634" s="10" t="str">
        <x:v>f5e248d972a3cf4389442649aec938ffc12d5c7df92584215dde5de5c2006af7</x:v>
      </x:c>
      <x:c r="L634" s="10" t="str">
        <x:v>full_repair_v2</x:v>
      </x:c>
      <x:c r="M634" s="10" t="n">
        <x:v>1</x:v>
      </x:c>
      <x:c r="N634" s="10" t="n">
        <x:v>0</x:v>
      </x:c>
      <x:c r="O634" s="10" t="n">
        <x:v>0</x:v>
      </x:c>
      <x:c r="P634" s="9" t="str">
        <x:f>'CaseReview'!U634</x:f>
        <x:v>FAIL</x:v>
      </x:c>
      <x:c r="Q634" s="9" t="n">
        <x:f>IF(AND(T634=1,G634=P634),1,0)</x:f>
        <x:v>1</x:v>
      </x:c>
      <x:c r="R634" s="9" t="n">
        <x:f>IF(AND(T634=1,G634="PASS",P634="FAIL"),1,0)</x:f>
        <x:v>0</x:v>
      </x:c>
      <x:c r="S634" s="9" t="n">
        <x:f>IF(AND(T634=1,G634="FAIL",P634="PASS"),1,0)</x:f>
        <x:v>0</x:v>
      </x:c>
      <x:c r="T634" s="9" t="n">
        <x:v>1</x:v>
      </x:c>
      <x:c r="U634" s="9" t="n">
        <x:v>4</x:v>
      </x:c>
      <x:c r="V634" s="9" t="str">
        <x:v>MVP/SHACL_GENERATION_PIPELINE/experiments/FULL_REPAIR_V2/RUN_01/runs/RUN-IMO-023-20260915T103353263882Z/final/final_shape.ttl</x:v>
      </x:c>
    </x:row>
    <x:row r="635" ht="22" customHeight="1">
      <x:c r="A635" s="10" t="str">
        <x:v>V2_FALLBACK25</x:v>
      </x:c>
      <x:c r="B635" s="10" t="str">
        <x:v>IMO-023</x:v>
      </x:c>
      <x:c r="C635" s="10" t="str">
        <x:v>IMO-023-F03</x:v>
      </x:c>
      <x:c r="D635" s="10" t="str">
        <x:v>RUN_01</x:v>
      </x:c>
      <x:c r="E635" s="10" t="str">
        <x:v>ORIGINAL_LEDGER</x:v>
      </x:c>
      <x:c r="F635" s="10" t="str">
        <x:v>FAIL</x:v>
      </x:c>
      <x:c r="G635" s="10" t="str">
        <x:v>FAIL</x:v>
      </x:c>
      <x:c r="H635" s="10" t="str">
        <x:v>EXECUTED</x:v>
      </x:c>
      <x:c r="I635" s="10" t="str">
        <x:v>PARSED</x:v>
      </x:c>
      <x:c r="J635" s="10" t="str">
        <x:v>GENERATION_ACCEPTED</x:v>
      </x:c>
      <x:c r="K635" s="10" t="str">
        <x:v>f5e248d972a3cf4389442649aec938ffc12d5c7df92584215dde5de5c2006af7</x:v>
      </x:c>
      <x:c r="L635" s="10" t="str">
        <x:v>full_repair_v2</x:v>
      </x:c>
      <x:c r="M635" s="10" t="n">
        <x:v>1</x:v>
      </x:c>
      <x:c r="N635" s="10" t="n">
        <x:v>0</x:v>
      </x:c>
      <x:c r="O635" s="10" t="n">
        <x:v>0</x:v>
      </x:c>
      <x:c r="P635" s="9" t="str">
        <x:f>'CaseReview'!U635</x:f>
        <x:v>FAIL</x:v>
      </x:c>
      <x:c r="Q635" s="9" t="n">
        <x:f>IF(AND(T635=1,G635=P635),1,0)</x:f>
        <x:v>1</x:v>
      </x:c>
      <x:c r="R635" s="9" t="n">
        <x:f>IF(AND(T635=1,G635="PASS",P635="FAIL"),1,0)</x:f>
        <x:v>0</x:v>
      </x:c>
      <x:c r="S635" s="9" t="n">
        <x:f>IF(AND(T635=1,G635="FAIL",P635="PASS"),1,0)</x:f>
        <x:v>0</x:v>
      </x:c>
      <x:c r="T635" s="9" t="n">
        <x:v>1</x:v>
      </x:c>
      <x:c r="U635" s="9" t="n">
        <x:v>4</x:v>
      </x:c>
      <x:c r="V635" s="9" t="str">
        <x:v>MVP/SHACL_GENERATION_PIPELINE/experiments/FULL_REPAIR_V2/RUN_01/runs/RUN-IMO-023-20260915T103353263882Z/final/final_shape.ttl</x:v>
      </x:c>
    </x:row>
    <x:row r="636" ht="22" customHeight="1">
      <x:c r="A636" s="10" t="str">
        <x:v>V2_FALLBACK25</x:v>
      </x:c>
      <x:c r="B636" s="10" t="str">
        <x:v>IMO-023</x:v>
      </x:c>
      <x:c r="C636" s="10" t="str">
        <x:v>IMO-023-P01</x:v>
      </x:c>
      <x:c r="D636" s="10" t="str">
        <x:v>RUN_01</x:v>
      </x:c>
      <x:c r="E636" s="10" t="str">
        <x:v>ORIGINAL_LEDGER</x:v>
      </x:c>
      <x:c r="F636" s="10" t="str">
        <x:v>PASS</x:v>
      </x:c>
      <x:c r="G636" s="10" t="str">
        <x:v>PASS</x:v>
      </x:c>
      <x:c r="H636" s="10" t="str">
        <x:v>EXECUTED</x:v>
      </x:c>
      <x:c r="I636" s="10" t="str">
        <x:v>PARSED</x:v>
      </x:c>
      <x:c r="J636" s="10" t="str">
        <x:v>GENERATION_ACCEPTED</x:v>
      </x:c>
      <x:c r="K636" s="10" t="str">
        <x:v>f5e248d972a3cf4389442649aec938ffc12d5c7df92584215dde5de5c2006af7</x:v>
      </x:c>
      <x:c r="L636" s="10" t="str">
        <x:v>full_repair_v2</x:v>
      </x:c>
      <x:c r="M636" s="10" t="n">
        <x:v>1</x:v>
      </x:c>
      <x:c r="N636" s="10" t="n">
        <x:v>0</x:v>
      </x:c>
      <x:c r="O636" s="10" t="n">
        <x:v>0</x:v>
      </x:c>
      <x:c r="P636" s="9" t="str">
        <x:f>'CaseReview'!U636</x:f>
        <x:v>PASS</x:v>
      </x:c>
      <x:c r="Q636" s="9" t="n">
        <x:f>IF(AND(T636=1,G636=P636),1,0)</x:f>
        <x:v>1</x:v>
      </x:c>
      <x:c r="R636" s="9" t="n">
        <x:f>IF(AND(T636=1,G636="PASS",P636="FAIL"),1,0)</x:f>
        <x:v>0</x:v>
      </x:c>
      <x:c r="S636" s="9" t="n">
        <x:f>IF(AND(T636=1,G636="FAIL",P636="PASS"),1,0)</x:f>
        <x:v>0</x:v>
      </x:c>
      <x:c r="T636" s="9" t="n">
        <x:v>1</x:v>
      </x:c>
      <x:c r="U636" s="9" t="n">
        <x:v>4</x:v>
      </x:c>
      <x:c r="V636" s="9" t="str">
        <x:v>MVP/SHACL_GENERATION_PIPELINE/experiments/FULL_REPAIR_V2/RUN_01/runs/RUN-IMO-023-20260915T103353263882Z/final/final_shape.ttl</x:v>
      </x:c>
    </x:row>
    <x:row r="637" ht="22" customHeight="1">
      <x:c r="A637" s="10" t="str">
        <x:v>V2_FALLBACK25</x:v>
      </x:c>
      <x:c r="B637" s="10" t="str">
        <x:v>IMO-024</x:v>
      </x:c>
      <x:c r="C637" s="10" t="str">
        <x:v>IMO-024-F01</x:v>
      </x:c>
      <x:c r="D637" s="10" t="str">
        <x:v>RUN_01</x:v>
      </x:c>
      <x:c r="E637" s="10" t="str">
        <x:v>ORIGINAL_LEDGER</x:v>
      </x:c>
      <x:c r="F637" s="10" t="str">
        <x:v>FAIL</x:v>
      </x:c>
      <x:c r="G637" s="10" t="str">
        <x:v>FAIL</x:v>
      </x:c>
      <x:c r="H637" s="10" t="str">
        <x:v>EXECUTED</x:v>
      </x:c>
      <x:c r="I637" s="10" t="str">
        <x:v>PARSED</x:v>
      </x:c>
      <x:c r="J637" s="10" t="str">
        <x:v>GENERATION_ACCEPTED</x:v>
      </x:c>
      <x:c r="K637" s="10" t="str">
        <x:v>aaa1dc428b77a91b647e17d5b9bb559ea31195227328c4ca2c7e445a7d0ff0d1</x:v>
      </x:c>
      <x:c r="L637" s="10" t="str">
        <x:v>full_repair_v2</x:v>
      </x:c>
      <x:c r="M637" s="10" t="n">
        <x:v>1</x:v>
      </x:c>
      <x:c r="N637" s="10" t="n">
        <x:v>0</x:v>
      </x:c>
      <x:c r="O637" s="10" t="n">
        <x:v>0</x:v>
      </x:c>
      <x:c r="P637" s="9" t="str">
        <x:f>'CaseReview'!U637</x:f>
        <x:v>FAIL</x:v>
      </x:c>
      <x:c r="Q637" s="9" t="n">
        <x:f>IF(AND(T637=1,G637=P637),1,0)</x:f>
        <x:v>1</x:v>
      </x:c>
      <x:c r="R637" s="9" t="n">
        <x:f>IF(AND(T637=1,G637="PASS",P637="FAIL"),1,0)</x:f>
        <x:v>0</x:v>
      </x:c>
      <x:c r="S637" s="9" t="n">
        <x:f>IF(AND(T637=1,G637="FAIL",P637="PASS"),1,0)</x:f>
        <x:v>0</x:v>
      </x:c>
      <x:c r="T637" s="9" t="n">
        <x:v>1</x:v>
      </x:c>
      <x:c r="U637" s="9" t="n">
        <x:v>3</x:v>
      </x:c>
      <x:c r="V637" s="9" t="str">
        <x:v>MVP/SHACL_GENERATION_PIPELINE/experiments/FULL_REPAIR_V2/RUN_01/runs/RUN-IMO-024-20260915T103401268431Z/final/final_shape.ttl</x:v>
      </x:c>
    </x:row>
    <x:row r="638" ht="22" customHeight="1">
      <x:c r="A638" s="10" t="str">
        <x:v>V2_FALLBACK25</x:v>
      </x:c>
      <x:c r="B638" s="10" t="str">
        <x:v>IMO-024</x:v>
      </x:c>
      <x:c r="C638" s="10" t="str">
        <x:v>IMO-024-F02</x:v>
      </x:c>
      <x:c r="D638" s="10" t="str">
        <x:v>RUN_01</x:v>
      </x:c>
      <x:c r="E638" s="10" t="str">
        <x:v>ORIGINAL_LEDGER</x:v>
      </x:c>
      <x:c r="F638" s="10" t="str">
        <x:v>FAIL</x:v>
      </x:c>
      <x:c r="G638" s="10" t="str">
        <x:v>FAIL</x:v>
      </x:c>
      <x:c r="H638" s="10" t="str">
        <x:v>EXECUTED</x:v>
      </x:c>
      <x:c r="I638" s="10" t="str">
        <x:v>PARSED</x:v>
      </x:c>
      <x:c r="J638" s="10" t="str">
        <x:v>GENERATION_ACCEPTED</x:v>
      </x:c>
      <x:c r="K638" s="10" t="str">
        <x:v>aaa1dc428b77a91b647e17d5b9bb559ea31195227328c4ca2c7e445a7d0ff0d1</x:v>
      </x:c>
      <x:c r="L638" s="10" t="str">
        <x:v>full_repair_v2</x:v>
      </x:c>
      <x:c r="M638" s="10" t="n">
        <x:v>1</x:v>
      </x:c>
      <x:c r="N638" s="10" t="n">
        <x:v>0</x:v>
      </x:c>
      <x:c r="O638" s="10" t="n">
        <x:v>0</x:v>
      </x:c>
      <x:c r="P638" s="9" t="str">
        <x:f>'CaseReview'!U638</x:f>
        <x:v>FAIL</x:v>
      </x:c>
      <x:c r="Q638" s="9" t="n">
        <x:f>IF(AND(T638=1,G638=P638),1,0)</x:f>
        <x:v>1</x:v>
      </x:c>
      <x:c r="R638" s="9" t="n">
        <x:f>IF(AND(T638=1,G638="PASS",P638="FAIL"),1,0)</x:f>
        <x:v>0</x:v>
      </x:c>
      <x:c r="S638" s="9" t="n">
        <x:f>IF(AND(T638=1,G638="FAIL",P638="PASS"),1,0)</x:f>
        <x:v>0</x:v>
      </x:c>
      <x:c r="T638" s="9" t="n">
        <x:v>1</x:v>
      </x:c>
      <x:c r="U638" s="9" t="n">
        <x:v>3</x:v>
      </x:c>
      <x:c r="V638" s="9" t="str">
        <x:v>MVP/SHACL_GENERATION_PIPELINE/experiments/FULL_REPAIR_V2/RUN_01/runs/RUN-IMO-024-20260915T103401268431Z/final/final_shape.ttl</x:v>
      </x:c>
    </x:row>
    <x:row r="639" ht="22" customHeight="1">
      <x:c r="A639" s="10" t="str">
        <x:v>V2_FALLBACK25</x:v>
      </x:c>
      <x:c r="B639" s="10" t="str">
        <x:v>IMO-024</x:v>
      </x:c>
      <x:c r="C639" s="10" t="str">
        <x:v>IMO-024-P01</x:v>
      </x:c>
      <x:c r="D639" s="10" t="str">
        <x:v>RUN_01</x:v>
      </x:c>
      <x:c r="E639" s="10" t="str">
        <x:v>ORIGINAL_LEDGER</x:v>
      </x:c>
      <x:c r="F639" s="10" t="str">
        <x:v>PASS</x:v>
      </x:c>
      <x:c r="G639" s="10" t="str">
        <x:v>PASS</x:v>
      </x:c>
      <x:c r="H639" s="10" t="str">
        <x:v>EXECUTED</x:v>
      </x:c>
      <x:c r="I639" s="10" t="str">
        <x:v>PARSED</x:v>
      </x:c>
      <x:c r="J639" s="10" t="str">
        <x:v>GENERATION_ACCEPTED</x:v>
      </x:c>
      <x:c r="K639" s="10" t="str">
        <x:v>aaa1dc428b77a91b647e17d5b9bb559ea31195227328c4ca2c7e445a7d0ff0d1</x:v>
      </x:c>
      <x:c r="L639" s="10" t="str">
        <x:v>full_repair_v2</x:v>
      </x:c>
      <x:c r="M639" s="10" t="n">
        <x:v>1</x:v>
      </x:c>
      <x:c r="N639" s="10" t="n">
        <x:v>0</x:v>
      </x:c>
      <x:c r="O639" s="10" t="n">
        <x:v>0</x:v>
      </x:c>
      <x:c r="P639" s="9" t="str">
        <x:f>'CaseReview'!U639</x:f>
        <x:v>PASS</x:v>
      </x:c>
      <x:c r="Q639" s="9" t="n">
        <x:f>IF(AND(T639=1,G639=P639),1,0)</x:f>
        <x:v>1</x:v>
      </x:c>
      <x:c r="R639" s="9" t="n">
        <x:f>IF(AND(T639=1,G639="PASS",P639="FAIL"),1,0)</x:f>
        <x:v>0</x:v>
      </x:c>
      <x:c r="S639" s="9" t="n">
        <x:f>IF(AND(T639=1,G639="FAIL",P639="PASS"),1,0)</x:f>
        <x:v>0</x:v>
      </x:c>
      <x:c r="T639" s="9" t="n">
        <x:v>1</x:v>
      </x:c>
      <x:c r="U639" s="9" t="n">
        <x:v>3</x:v>
      </x:c>
      <x:c r="V639" s="9" t="str">
        <x:v>MVP/SHACL_GENERATION_PIPELINE/experiments/FULL_REPAIR_V2/RUN_01/runs/RUN-IMO-024-20260915T103401268431Z/final/final_shape.ttl</x:v>
      </x:c>
    </x:row>
    <x:row r="640" ht="22" customHeight="1">
      <x:c r="A640" s="10" t="str">
        <x:v>V2_FALLBACK25</x:v>
      </x:c>
      <x:c r="B640" s="10" t="str">
        <x:v>IMO-025</x:v>
      </x:c>
      <x:c r="C640" s="10" t="str">
        <x:v>IMO-025-F01</x:v>
      </x:c>
      <x:c r="D640" s="10" t="str">
        <x:v>RUN_01</x:v>
      </x:c>
      <x:c r="E640" s="10" t="str">
        <x:v>ORIGINAL_LEDGER</x:v>
      </x:c>
      <x:c r="F640" s="10" t="str">
        <x:v>FAIL</x:v>
      </x:c>
      <x:c r="G640" s="10" t="str">
        <x:v>FAIL</x:v>
      </x:c>
      <x:c r="H640" s="10" t="str">
        <x:v>EXECUTED</x:v>
      </x:c>
      <x:c r="I640" s="10" t="str">
        <x:v>PARSED</x:v>
      </x:c>
      <x:c r="J640" s="10" t="str">
        <x:v>GENERATION_ACCEPTED</x:v>
      </x:c>
      <x:c r="K640" s="10" t="str">
        <x:v>8d60b2a798124fd5f6bef449767e2ba9f5d129bcf735663e3038f5bb5677b314</x:v>
      </x:c>
      <x:c r="L640" s="10" t="str">
        <x:v>full_repair_v2</x:v>
      </x:c>
      <x:c r="M640" s="10" t="n">
        <x:v>1</x:v>
      </x:c>
      <x:c r="N640" s="10" t="n">
        <x:v>0</x:v>
      </x:c>
      <x:c r="O640" s="10" t="n">
        <x:v>0</x:v>
      </x:c>
      <x:c r="P640" s="9" t="str">
        <x:f>'CaseReview'!U640</x:f>
        <x:v>FAIL</x:v>
      </x:c>
      <x:c r="Q640" s="9" t="n">
        <x:f>IF(AND(T640=1,G640=P640),1,0)</x:f>
        <x:v>1</x:v>
      </x:c>
      <x:c r="R640" s="9" t="n">
        <x:f>IF(AND(T640=1,G640="PASS",P640="FAIL"),1,0)</x:f>
        <x:v>0</x:v>
      </x:c>
      <x:c r="S640" s="9" t="n">
        <x:f>IF(AND(T640=1,G640="FAIL",P640="PASS"),1,0)</x:f>
        <x:v>0</x:v>
      </x:c>
      <x:c r="T640" s="9" t="n">
        <x:v>1</x:v>
      </x:c>
      <x:c r="U640" s="9" t="n">
        <x:v>3</x:v>
      </x:c>
      <x:c r="V640" s="9" t="str">
        <x:v>MVP/SHACL_GENERATION_PIPELINE/experiments/FULL_REPAIR_V2/RUN_01/runs/RUN-IMO-025-20260915T103413763737Z/final/final_shape.ttl</x:v>
      </x:c>
    </x:row>
    <x:row r="641" ht="22" customHeight="1">
      <x:c r="A641" s="10" t="str">
        <x:v>V2_FALLBACK25</x:v>
      </x:c>
      <x:c r="B641" s="10" t="str">
        <x:v>IMO-025</x:v>
      </x:c>
      <x:c r="C641" s="10" t="str">
        <x:v>IMO-025-F02</x:v>
      </x:c>
      <x:c r="D641" s="10" t="str">
        <x:v>RUN_01</x:v>
      </x:c>
      <x:c r="E641" s="10" t="str">
        <x:v>ORIGINAL_LEDGER</x:v>
      </x:c>
      <x:c r="F641" s="10" t="str">
        <x:v>FAIL</x:v>
      </x:c>
      <x:c r="G641" s="10" t="str">
        <x:v>FAIL</x:v>
      </x:c>
      <x:c r="H641" s="10" t="str">
        <x:v>EXECUTED</x:v>
      </x:c>
      <x:c r="I641" s="10" t="str">
        <x:v>PARSED</x:v>
      </x:c>
      <x:c r="J641" s="10" t="str">
        <x:v>GENERATION_ACCEPTED</x:v>
      </x:c>
      <x:c r="K641" s="10" t="str">
        <x:v>8d60b2a798124fd5f6bef449767e2ba9f5d129bcf735663e3038f5bb5677b314</x:v>
      </x:c>
      <x:c r="L641" s="10" t="str">
        <x:v>full_repair_v2</x:v>
      </x:c>
      <x:c r="M641" s="10" t="n">
        <x:v>1</x:v>
      </x:c>
      <x:c r="N641" s="10" t="n">
        <x:v>0</x:v>
      </x:c>
      <x:c r="O641" s="10" t="n">
        <x:v>0</x:v>
      </x:c>
      <x:c r="P641" s="9" t="str">
        <x:f>'CaseReview'!U641</x:f>
        <x:v>FAIL</x:v>
      </x:c>
      <x:c r="Q641" s="9" t="n">
        <x:f>IF(AND(T641=1,G641=P641),1,0)</x:f>
        <x:v>1</x:v>
      </x:c>
      <x:c r="R641" s="9" t="n">
        <x:f>IF(AND(T641=1,G641="PASS",P641="FAIL"),1,0)</x:f>
        <x:v>0</x:v>
      </x:c>
      <x:c r="S641" s="9" t="n">
        <x:f>IF(AND(T641=1,G641="FAIL",P641="PASS"),1,0)</x:f>
        <x:v>0</x:v>
      </x:c>
      <x:c r="T641" s="9" t="n">
        <x:v>1</x:v>
      </x:c>
      <x:c r="U641" s="9" t="n">
        <x:v>3</x:v>
      </x:c>
      <x:c r="V641" s="9" t="str">
        <x:v>MVP/SHACL_GENERATION_PIPELINE/experiments/FULL_REPAIR_V2/RUN_01/runs/RUN-IMO-025-20260915T103413763737Z/final/final_shape.ttl</x:v>
      </x:c>
    </x:row>
    <x:row r="642" ht="22" customHeight="1">
      <x:c r="A642" s="10" t="str">
        <x:v>V2_FALLBACK25</x:v>
      </x:c>
      <x:c r="B642" s="10" t="str">
        <x:v>IMO-025</x:v>
      </x:c>
      <x:c r="C642" s="10" t="str">
        <x:v>IMO-025-P01</x:v>
      </x:c>
      <x:c r="D642" s="10" t="str">
        <x:v>RUN_01</x:v>
      </x:c>
      <x:c r="E642" s="10" t="str">
        <x:v>ORIGINAL_LEDGER</x:v>
      </x:c>
      <x:c r="F642" s="10" t="str">
        <x:v>PASS</x:v>
      </x:c>
      <x:c r="G642" s="10" t="str">
        <x:v>PASS</x:v>
      </x:c>
      <x:c r="H642" s="10" t="str">
        <x:v>EXECUTED</x:v>
      </x:c>
      <x:c r="I642" s="10" t="str">
        <x:v>PARSED</x:v>
      </x:c>
      <x:c r="J642" s="10" t="str">
        <x:v>GENERATION_ACCEPTED</x:v>
      </x:c>
      <x:c r="K642" s="10" t="str">
        <x:v>8d60b2a798124fd5f6bef449767e2ba9f5d129bcf735663e3038f5bb5677b314</x:v>
      </x:c>
      <x:c r="L642" s="10" t="str">
        <x:v>full_repair_v2</x:v>
      </x:c>
      <x:c r="M642" s="10" t="n">
        <x:v>1</x:v>
      </x:c>
      <x:c r="N642" s="10" t="n">
        <x:v>0</x:v>
      </x:c>
      <x:c r="O642" s="10" t="n">
        <x:v>0</x:v>
      </x:c>
      <x:c r="P642" s="9" t="str">
        <x:f>'CaseReview'!U642</x:f>
        <x:v>PASS</x:v>
      </x:c>
      <x:c r="Q642" s="9" t="n">
        <x:f>IF(AND(T642=1,G642=P642),1,0)</x:f>
        <x:v>1</x:v>
      </x:c>
      <x:c r="R642" s="9" t="n">
        <x:f>IF(AND(T642=1,G642="PASS",P642="FAIL"),1,0)</x:f>
        <x:v>0</x:v>
      </x:c>
      <x:c r="S642" s="9" t="n">
        <x:f>IF(AND(T642=1,G642="FAIL",P642="PASS"),1,0)</x:f>
        <x:v>0</x:v>
      </x:c>
      <x:c r="T642" s="9" t="n">
        <x:v>1</x:v>
      </x:c>
      <x:c r="U642" s="9" t="n">
        <x:v>3</x:v>
      </x:c>
      <x:c r="V642" s="9" t="str">
        <x:v>MVP/SHACL_GENERATION_PIPELINE/experiments/FULL_REPAIR_V2/RUN_01/runs/RUN-IMO-025-20260915T103413763737Z/final/final_shape.ttl</x:v>
      </x:c>
    </x:row>
    <x:row r="643" ht="22" customHeight="1">
      <x:c r="A643" s="10" t="str">
        <x:v>V2_FALLBACK25</x:v>
      </x:c>
      <x:c r="B643" s="10" t="str">
        <x:v>IMO-026</x:v>
      </x:c>
      <x:c r="C643" s="10" t="str">
        <x:v>IMO-026-F01</x:v>
      </x:c>
      <x:c r="D643" s="10" t="str">
        <x:v>RUN_01</x:v>
      </x:c>
      <x:c r="E643" s="10" t="str">
        <x:v>ORIGINAL_LEDGER</x:v>
      </x:c>
      <x:c r="F643" s="10" t="str">
        <x:v>FAIL</x:v>
      </x:c>
      <x:c r="G643" s="10" t="str">
        <x:v>FAIL</x:v>
      </x:c>
      <x:c r="H643" s="10" t="str">
        <x:v>EXECUTED</x:v>
      </x:c>
      <x:c r="I643" s="10" t="str">
        <x:v>PARSED</x:v>
      </x:c>
      <x:c r="J643" s="10" t="str">
        <x:v>GENERATION_ACCEPTED</x:v>
      </x:c>
      <x:c r="K643" s="10" t="str">
        <x:v>005ab2b7638937b1c0e0fd8d7e06e3244316c08dbdec9d25faf29777f98de1b9</x:v>
      </x:c>
      <x:c r="L643" s="10" t="str">
        <x:v>full_repair_v2</x:v>
      </x:c>
      <x:c r="M643" s="10" t="n">
        <x:v>1</x:v>
      </x:c>
      <x:c r="N643" s="10" t="n">
        <x:v>0</x:v>
      </x:c>
      <x:c r="O643" s="10" t="n">
        <x:v>0</x:v>
      </x:c>
      <x:c r="P643" s="9" t="str">
        <x:f>'CaseReview'!U643</x:f>
        <x:v>FAIL</x:v>
      </x:c>
      <x:c r="Q643" s="9" t="n">
        <x:f>IF(AND(T643=1,G643=P643),1,0)</x:f>
        <x:v>1</x:v>
      </x:c>
      <x:c r="R643" s="9" t="n">
        <x:f>IF(AND(T643=1,G643="PASS",P643="FAIL"),1,0)</x:f>
        <x:v>0</x:v>
      </x:c>
      <x:c r="S643" s="9" t="n">
        <x:f>IF(AND(T643=1,G643="FAIL",P643="PASS"),1,0)</x:f>
        <x:v>0</x:v>
      </x:c>
      <x:c r="T643" s="9" t="n">
        <x:v>1</x:v>
      </x:c>
      <x:c r="U643" s="9" t="n">
        <x:v>4</x:v>
      </x:c>
      <x:c r="V643" s="9" t="str">
        <x:v>MVP/SHACL_GENERATION_PIPELINE/experiments/FULL_REPAIR_V2/RUN_01/runs/RUN-IMO-026-20260915T103421955003Z/final/final_shape.ttl</x:v>
      </x:c>
    </x:row>
    <x:row r="644" ht="22" customHeight="1">
      <x:c r="A644" s="10" t="str">
        <x:v>V2_FALLBACK25</x:v>
      </x:c>
      <x:c r="B644" s="10" t="str">
        <x:v>IMO-026</x:v>
      </x:c>
      <x:c r="C644" s="10" t="str">
        <x:v>IMO-026-F02</x:v>
      </x:c>
      <x:c r="D644" s="10" t="str">
        <x:v>RUN_01</x:v>
      </x:c>
      <x:c r="E644" s="10" t="str">
        <x:v>ORIGINAL_LEDGER</x:v>
      </x:c>
      <x:c r="F644" s="10" t="str">
        <x:v>FAIL</x:v>
      </x:c>
      <x:c r="G644" s="10" t="str">
        <x:v>FAIL</x:v>
      </x:c>
      <x:c r="H644" s="10" t="str">
        <x:v>EXECUTED</x:v>
      </x:c>
      <x:c r="I644" s="10" t="str">
        <x:v>PARSED</x:v>
      </x:c>
      <x:c r="J644" s="10" t="str">
        <x:v>GENERATION_ACCEPTED</x:v>
      </x:c>
      <x:c r="K644" s="10" t="str">
        <x:v>005ab2b7638937b1c0e0fd8d7e06e3244316c08dbdec9d25faf29777f98de1b9</x:v>
      </x:c>
      <x:c r="L644" s="10" t="str">
        <x:v>full_repair_v2</x:v>
      </x:c>
      <x:c r="M644" s="10" t="n">
        <x:v>1</x:v>
      </x:c>
      <x:c r="N644" s="10" t="n">
        <x:v>0</x:v>
      </x:c>
      <x:c r="O644" s="10" t="n">
        <x:v>0</x:v>
      </x:c>
      <x:c r="P644" s="9" t="str">
        <x:f>'CaseReview'!U644</x:f>
        <x:v>FAIL</x:v>
      </x:c>
      <x:c r="Q644" s="9" t="n">
        <x:f>IF(AND(T644=1,G644=P644),1,0)</x:f>
        <x:v>1</x:v>
      </x:c>
      <x:c r="R644" s="9" t="n">
        <x:f>IF(AND(T644=1,G644="PASS",P644="FAIL"),1,0)</x:f>
        <x:v>0</x:v>
      </x:c>
      <x:c r="S644" s="9" t="n">
        <x:f>IF(AND(T644=1,G644="FAIL",P644="PASS"),1,0)</x:f>
        <x:v>0</x:v>
      </x:c>
      <x:c r="T644" s="9" t="n">
        <x:v>1</x:v>
      </x:c>
      <x:c r="U644" s="9" t="n">
        <x:v>4</x:v>
      </x:c>
      <x:c r="V644" s="9" t="str">
        <x:v>MVP/SHACL_GENERATION_PIPELINE/experiments/FULL_REPAIR_V2/RUN_01/runs/RUN-IMO-026-20260915T103421955003Z/final/final_shape.ttl</x:v>
      </x:c>
    </x:row>
    <x:row r="645" ht="22" customHeight="1">
      <x:c r="A645" s="10" t="str">
        <x:v>V2_FALLBACK25</x:v>
      </x:c>
      <x:c r="B645" s="10" t="str">
        <x:v>IMO-026</x:v>
      </x:c>
      <x:c r="C645" s="10" t="str">
        <x:v>IMO-026-P01</x:v>
      </x:c>
      <x:c r="D645" s="10" t="str">
        <x:v>RUN_01</x:v>
      </x:c>
      <x:c r="E645" s="10" t="str">
        <x:v>ORIGINAL_LEDGER</x:v>
      </x:c>
      <x:c r="F645" s="10" t="str">
        <x:v>PASS</x:v>
      </x:c>
      <x:c r="G645" s="10" t="str">
        <x:v>PASS</x:v>
      </x:c>
      <x:c r="H645" s="10" t="str">
        <x:v>EXECUTED</x:v>
      </x:c>
      <x:c r="I645" s="10" t="str">
        <x:v>PARSED</x:v>
      </x:c>
      <x:c r="J645" s="10" t="str">
        <x:v>GENERATION_ACCEPTED</x:v>
      </x:c>
      <x:c r="K645" s="10" t="str">
        <x:v>005ab2b7638937b1c0e0fd8d7e06e3244316c08dbdec9d25faf29777f98de1b9</x:v>
      </x:c>
      <x:c r="L645" s="10" t="str">
        <x:v>full_repair_v2</x:v>
      </x:c>
      <x:c r="M645" s="10" t="n">
        <x:v>1</x:v>
      </x:c>
      <x:c r="N645" s="10" t="n">
        <x:v>0</x:v>
      </x:c>
      <x:c r="O645" s="10" t="n">
        <x:v>0</x:v>
      </x:c>
      <x:c r="P645" s="9" t="str">
        <x:f>'CaseReview'!U645</x:f>
        <x:v>PASS</x:v>
      </x:c>
      <x:c r="Q645" s="9" t="n">
        <x:f>IF(AND(T645=1,G645=P645),1,0)</x:f>
        <x:v>1</x:v>
      </x:c>
      <x:c r="R645" s="9" t="n">
        <x:f>IF(AND(T645=1,G645="PASS",P645="FAIL"),1,0)</x:f>
        <x:v>0</x:v>
      </x:c>
      <x:c r="S645" s="9" t="n">
        <x:f>IF(AND(T645=1,G645="FAIL",P645="PASS"),1,0)</x:f>
        <x:v>0</x:v>
      </x:c>
      <x:c r="T645" s="9" t="n">
        <x:v>1</x:v>
      </x:c>
      <x:c r="U645" s="9" t="n">
        <x:v>4</x:v>
      </x:c>
      <x:c r="V645" s="9" t="str">
        <x:v>MVP/SHACL_GENERATION_PIPELINE/experiments/FULL_REPAIR_V2/RUN_01/runs/RUN-IMO-026-20260915T103421955003Z/final/final_shape.ttl</x:v>
      </x:c>
    </x:row>
    <x:row r="646" ht="22" customHeight="1">
      <x:c r="A646" s="10" t="str">
        <x:v>V2_FALLBACK25</x:v>
      </x:c>
      <x:c r="B646" s="10" t="str">
        <x:v>IMO-026</x:v>
      </x:c>
      <x:c r="C646" s="10" t="str">
        <x:v>IMO-026-P02</x:v>
      </x:c>
      <x:c r="D646" s="10" t="str">
        <x:v>RUN_01</x:v>
      </x:c>
      <x:c r="E646" s="10" t="str">
        <x:v>ORIGINAL_LEDGER</x:v>
      </x:c>
      <x:c r="F646" s="10" t="str">
        <x:v>PASS</x:v>
      </x:c>
      <x:c r="G646" s="10" t="str">
        <x:v>PASS</x:v>
      </x:c>
      <x:c r="H646" s="10" t="str">
        <x:v>EXECUTED</x:v>
      </x:c>
      <x:c r="I646" s="10" t="str">
        <x:v>PARSED</x:v>
      </x:c>
      <x:c r="J646" s="10" t="str">
        <x:v>GENERATION_ACCEPTED</x:v>
      </x:c>
      <x:c r="K646" s="10" t="str">
        <x:v>005ab2b7638937b1c0e0fd8d7e06e3244316c08dbdec9d25faf29777f98de1b9</x:v>
      </x:c>
      <x:c r="L646" s="10" t="str">
        <x:v>full_repair_v2</x:v>
      </x:c>
      <x:c r="M646" s="10" t="n">
        <x:v>1</x:v>
      </x:c>
      <x:c r="N646" s="10" t="n">
        <x:v>0</x:v>
      </x:c>
      <x:c r="O646" s="10" t="n">
        <x:v>0</x:v>
      </x:c>
      <x:c r="P646" s="9" t="str">
        <x:f>'CaseReview'!U646</x:f>
        <x:v>PASS</x:v>
      </x:c>
      <x:c r="Q646" s="9" t="n">
        <x:f>IF(AND(T646=1,G646=P646),1,0)</x:f>
        <x:v>1</x:v>
      </x:c>
      <x:c r="R646" s="9" t="n">
        <x:f>IF(AND(T646=1,G646="PASS",P646="FAIL"),1,0)</x:f>
        <x:v>0</x:v>
      </x:c>
      <x:c r="S646" s="9" t="n">
        <x:f>IF(AND(T646=1,G646="FAIL",P646="PASS"),1,0)</x:f>
        <x:v>0</x:v>
      </x:c>
      <x:c r="T646" s="9" t="n">
        <x:v>1</x:v>
      </x:c>
      <x:c r="U646" s="9" t="n">
        <x:v>4</x:v>
      </x:c>
      <x:c r="V646" s="9" t="str">
        <x:v>MVP/SHACL_GENERATION_PIPELINE/experiments/FULL_REPAIR_V2/RUN_01/runs/RUN-IMO-026-20260915T103421955003Z/final/final_shape.ttl</x:v>
      </x:c>
    </x:row>
    <x:row r="647" ht="22" customHeight="1">
      <x:c r="A647" s="10" t="str">
        <x:v>V2_FALLBACK25</x:v>
      </x:c>
      <x:c r="B647" s="10" t="str">
        <x:v>IMO-027</x:v>
      </x:c>
      <x:c r="C647" s="10" t="str">
        <x:v>IMO-027-F01</x:v>
      </x:c>
      <x:c r="D647" s="10" t="str">
        <x:v>RUN_01</x:v>
      </x:c>
      <x:c r="E647" s="10" t="str">
        <x:v>ORIGINAL_LEDGER</x:v>
      </x:c>
      <x:c r="F647" s="10" t="str">
        <x:v>FAIL</x:v>
      </x:c>
      <x:c r="G647" s="10" t="str">
        <x:v>FAIL</x:v>
      </x:c>
      <x:c r="H647" s="10" t="str">
        <x:v>EXECUTED</x:v>
      </x:c>
      <x:c r="I647" s="10" t="str">
        <x:v>PARSED</x:v>
      </x:c>
      <x:c r="J647" s="10" t="str">
        <x:v>GENERATION_ACCEPTED</x:v>
      </x:c>
      <x:c r="K647" s="10" t="str">
        <x:v>8543aadf04f387b31d5e83484ab16d03375de2e19cbd1c9aaf95dc0a683c8a25</x:v>
      </x:c>
      <x:c r="L647" s="10" t="str">
        <x:v>full_repair_v2</x:v>
      </x:c>
      <x:c r="M647" s="10" t="n">
        <x:v>1</x:v>
      </x:c>
      <x:c r="N647" s="10" t="n">
        <x:v>0</x:v>
      </x:c>
      <x:c r="O647" s="10" t="n">
        <x:v>0</x:v>
      </x:c>
      <x:c r="P647" s="9" t="str">
        <x:f>'CaseReview'!U647</x:f>
        <x:v>FAIL</x:v>
      </x:c>
      <x:c r="Q647" s="9" t="n">
        <x:f>IF(AND(T647=1,G647=P647),1,0)</x:f>
        <x:v>1</x:v>
      </x:c>
      <x:c r="R647" s="9" t="n">
        <x:f>IF(AND(T647=1,G647="PASS",P647="FAIL"),1,0)</x:f>
        <x:v>0</x:v>
      </x:c>
      <x:c r="S647" s="9" t="n">
        <x:f>IF(AND(T647=1,G647="FAIL",P647="PASS"),1,0)</x:f>
        <x:v>0</x:v>
      </x:c>
      <x:c r="T647" s="9" t="n">
        <x:v>1</x:v>
      </x:c>
      <x:c r="U647" s="9" t="n">
        <x:v>7</x:v>
      </x:c>
      <x:c r="V647" s="9" t="str">
        <x:v>MVP/SHACL_GENERATION_PIPELINE/experiments/FULL_REPAIR_V2/RUN_01/runs/RUN-IMO-027-20260915T103439749063Z/final/final_shape.ttl</x:v>
      </x:c>
    </x:row>
    <x:row r="648" ht="22" customHeight="1">
      <x:c r="A648" s="10" t="str">
        <x:v>V2_FALLBACK25</x:v>
      </x:c>
      <x:c r="B648" s="10" t="str">
        <x:v>IMO-027</x:v>
      </x:c>
      <x:c r="C648" s="10" t="str">
        <x:v>IMO-027-F02</x:v>
      </x:c>
      <x:c r="D648" s="10" t="str">
        <x:v>RUN_01</x:v>
      </x:c>
      <x:c r="E648" s="10" t="str">
        <x:v>ORIGINAL_LEDGER</x:v>
      </x:c>
      <x:c r="F648" s="10" t="str">
        <x:v>FAIL</x:v>
      </x:c>
      <x:c r="G648" s="10" t="str">
        <x:v>FAIL</x:v>
      </x:c>
      <x:c r="H648" s="10" t="str">
        <x:v>EXECUTED</x:v>
      </x:c>
      <x:c r="I648" s="10" t="str">
        <x:v>PARSED</x:v>
      </x:c>
      <x:c r="J648" s="10" t="str">
        <x:v>GENERATION_ACCEPTED</x:v>
      </x:c>
      <x:c r="K648" s="10" t="str">
        <x:v>8543aadf04f387b31d5e83484ab16d03375de2e19cbd1c9aaf95dc0a683c8a25</x:v>
      </x:c>
      <x:c r="L648" s="10" t="str">
        <x:v>full_repair_v2</x:v>
      </x:c>
      <x:c r="M648" s="10" t="n">
        <x:v>1</x:v>
      </x:c>
      <x:c r="N648" s="10" t="n">
        <x:v>0</x:v>
      </x:c>
      <x:c r="O648" s="10" t="n">
        <x:v>0</x:v>
      </x:c>
      <x:c r="P648" s="9" t="str">
        <x:f>'CaseReview'!U648</x:f>
        <x:v>FAIL</x:v>
      </x:c>
      <x:c r="Q648" s="9" t="n">
        <x:f>IF(AND(T648=1,G648=P648),1,0)</x:f>
        <x:v>1</x:v>
      </x:c>
      <x:c r="R648" s="9" t="n">
        <x:f>IF(AND(T648=1,G648="PASS",P648="FAIL"),1,0)</x:f>
        <x:v>0</x:v>
      </x:c>
      <x:c r="S648" s="9" t="n">
        <x:f>IF(AND(T648=1,G648="FAIL",P648="PASS"),1,0)</x:f>
        <x:v>0</x:v>
      </x:c>
      <x:c r="T648" s="9" t="n">
        <x:v>1</x:v>
      </x:c>
      <x:c r="U648" s="9" t="n">
        <x:v>7</x:v>
      </x:c>
      <x:c r="V648" s="9" t="str">
        <x:v>MVP/SHACL_GENERATION_PIPELINE/experiments/FULL_REPAIR_V2/RUN_01/runs/RUN-IMO-027-20260915T103439749063Z/final/final_shape.ttl</x:v>
      </x:c>
    </x:row>
    <x:row r="649" ht="22" customHeight="1">
      <x:c r="A649" s="10" t="str">
        <x:v>V2_FALLBACK25</x:v>
      </x:c>
      <x:c r="B649" s="10" t="str">
        <x:v>IMO-027</x:v>
      </x:c>
      <x:c r="C649" s="10" t="str">
        <x:v>IMO-027-F03</x:v>
      </x:c>
      <x:c r="D649" s="10" t="str">
        <x:v>RUN_01</x:v>
      </x:c>
      <x:c r="E649" s="10" t="str">
        <x:v>ORIGINAL_LEDGER</x:v>
      </x:c>
      <x:c r="F649" s="10" t="str">
        <x:v>FAIL</x:v>
      </x:c>
      <x:c r="G649" s="10" t="str">
        <x:v>FAIL</x:v>
      </x:c>
      <x:c r="H649" s="10" t="str">
        <x:v>EXECUTED</x:v>
      </x:c>
      <x:c r="I649" s="10" t="str">
        <x:v>PARSED</x:v>
      </x:c>
      <x:c r="J649" s="10" t="str">
        <x:v>GENERATION_ACCEPTED</x:v>
      </x:c>
      <x:c r="K649" s="10" t="str">
        <x:v>8543aadf04f387b31d5e83484ab16d03375de2e19cbd1c9aaf95dc0a683c8a25</x:v>
      </x:c>
      <x:c r="L649" s="10" t="str">
        <x:v>full_repair_v2</x:v>
      </x:c>
      <x:c r="M649" s="10" t="n">
        <x:v>1</x:v>
      </x:c>
      <x:c r="N649" s="10" t="n">
        <x:v>0</x:v>
      </x:c>
      <x:c r="O649" s="10" t="n">
        <x:v>0</x:v>
      </x:c>
      <x:c r="P649" s="9" t="str">
        <x:f>'CaseReview'!U649</x:f>
        <x:v>FAIL</x:v>
      </x:c>
      <x:c r="Q649" s="9" t="n">
        <x:f>IF(AND(T649=1,G649=P649),1,0)</x:f>
        <x:v>1</x:v>
      </x:c>
      <x:c r="R649" s="9" t="n">
        <x:f>IF(AND(T649=1,G649="PASS",P649="FAIL"),1,0)</x:f>
        <x:v>0</x:v>
      </x:c>
      <x:c r="S649" s="9" t="n">
        <x:f>IF(AND(T649=1,G649="FAIL",P649="PASS"),1,0)</x:f>
        <x:v>0</x:v>
      </x:c>
      <x:c r="T649" s="9" t="n">
        <x:v>1</x:v>
      </x:c>
      <x:c r="U649" s="9" t="n">
        <x:v>7</x:v>
      </x:c>
      <x:c r="V649" s="9" t="str">
        <x:v>MVP/SHACL_GENERATION_PIPELINE/experiments/FULL_REPAIR_V2/RUN_01/runs/RUN-IMO-027-20260915T103439749063Z/final/final_shape.ttl</x:v>
      </x:c>
    </x:row>
    <x:row r="650" ht="22" customHeight="1">
      <x:c r="A650" s="10" t="str">
        <x:v>V2_FALLBACK25</x:v>
      </x:c>
      <x:c r="B650" s="10" t="str">
        <x:v>IMO-027</x:v>
      </x:c>
      <x:c r="C650" s="10" t="str">
        <x:v>IMO-027-F04</x:v>
      </x:c>
      <x:c r="D650" s="10" t="str">
        <x:v>RUN_01</x:v>
      </x:c>
      <x:c r="E650" s="10" t="str">
        <x:v>ORIGINAL_LEDGER</x:v>
      </x:c>
      <x:c r="F650" s="10" t="str">
        <x:v>FAIL</x:v>
      </x:c>
      <x:c r="G650" s="10" t="str">
        <x:v>FAIL</x:v>
      </x:c>
      <x:c r="H650" s="10" t="str">
        <x:v>EXECUTED</x:v>
      </x:c>
      <x:c r="I650" s="10" t="str">
        <x:v>PARSED</x:v>
      </x:c>
      <x:c r="J650" s="10" t="str">
        <x:v>GENERATION_ACCEPTED</x:v>
      </x:c>
      <x:c r="K650" s="10" t="str">
        <x:v>8543aadf04f387b31d5e83484ab16d03375de2e19cbd1c9aaf95dc0a683c8a25</x:v>
      </x:c>
      <x:c r="L650" s="10" t="str">
        <x:v>full_repair_v2</x:v>
      </x:c>
      <x:c r="M650" s="10" t="n">
        <x:v>1</x:v>
      </x:c>
      <x:c r="N650" s="10" t="n">
        <x:v>0</x:v>
      </x:c>
      <x:c r="O650" s="10" t="n">
        <x:v>0</x:v>
      </x:c>
      <x:c r="P650" s="9" t="str">
        <x:f>'CaseReview'!U650</x:f>
        <x:v>FAIL</x:v>
      </x:c>
      <x:c r="Q650" s="9" t="n">
        <x:f>IF(AND(T650=1,G650=P650),1,0)</x:f>
        <x:v>1</x:v>
      </x:c>
      <x:c r="R650" s="9" t="n">
        <x:f>IF(AND(T650=1,G650="PASS",P650="FAIL"),1,0)</x:f>
        <x:v>0</x:v>
      </x:c>
      <x:c r="S650" s="9" t="n">
        <x:f>IF(AND(T650=1,G650="FAIL",P650="PASS"),1,0)</x:f>
        <x:v>0</x:v>
      </x:c>
      <x:c r="T650" s="9" t="n">
        <x:v>1</x:v>
      </x:c>
      <x:c r="U650" s="9" t="n">
        <x:v>7</x:v>
      </x:c>
      <x:c r="V650" s="9" t="str">
        <x:v>MVP/SHACL_GENERATION_PIPELINE/experiments/FULL_REPAIR_V2/RUN_01/runs/RUN-IMO-027-20260915T103439749063Z/final/final_shape.ttl</x:v>
      </x:c>
    </x:row>
    <x:row r="651" ht="22" customHeight="1">
      <x:c r="A651" s="10" t="str">
        <x:v>V2_FALLBACK25</x:v>
      </x:c>
      <x:c r="B651" s="10" t="str">
        <x:v>IMO-027</x:v>
      </x:c>
      <x:c r="C651" s="10" t="str">
        <x:v>IMO-027-F05</x:v>
      </x:c>
      <x:c r="D651" s="10" t="str">
        <x:v>RUN_01</x:v>
      </x:c>
      <x:c r="E651" s="10" t="str">
        <x:v>ORIGINAL_LEDGER</x:v>
      </x:c>
      <x:c r="F651" s="10" t="str">
        <x:v>FAIL</x:v>
      </x:c>
      <x:c r="G651" s="10" t="str">
        <x:v>FAIL</x:v>
      </x:c>
      <x:c r="H651" s="10" t="str">
        <x:v>EXECUTED</x:v>
      </x:c>
      <x:c r="I651" s="10" t="str">
        <x:v>PARSED</x:v>
      </x:c>
      <x:c r="J651" s="10" t="str">
        <x:v>GENERATION_ACCEPTED</x:v>
      </x:c>
      <x:c r="K651" s="10" t="str">
        <x:v>8543aadf04f387b31d5e83484ab16d03375de2e19cbd1c9aaf95dc0a683c8a25</x:v>
      </x:c>
      <x:c r="L651" s="10" t="str">
        <x:v>full_repair_v2</x:v>
      </x:c>
      <x:c r="M651" s="10" t="n">
        <x:v>1</x:v>
      </x:c>
      <x:c r="N651" s="10" t="n">
        <x:v>0</x:v>
      </x:c>
      <x:c r="O651" s="10" t="n">
        <x:v>0</x:v>
      </x:c>
      <x:c r="P651" s="9" t="str">
        <x:f>'CaseReview'!U651</x:f>
        <x:v>FAIL</x:v>
      </x:c>
      <x:c r="Q651" s="9" t="n">
        <x:f>IF(AND(T651=1,G651=P651),1,0)</x:f>
        <x:v>1</x:v>
      </x:c>
      <x:c r="R651" s="9" t="n">
        <x:f>IF(AND(T651=1,G651="PASS",P651="FAIL"),1,0)</x:f>
        <x:v>0</x:v>
      </x:c>
      <x:c r="S651" s="9" t="n">
        <x:f>IF(AND(T651=1,G651="FAIL",P651="PASS"),1,0)</x:f>
        <x:v>0</x:v>
      </x:c>
      <x:c r="T651" s="9" t="n">
        <x:v>1</x:v>
      </x:c>
      <x:c r="U651" s="9" t="n">
        <x:v>7</x:v>
      </x:c>
      <x:c r="V651" s="9" t="str">
        <x:v>MVP/SHACL_GENERATION_PIPELINE/experiments/FULL_REPAIR_V2/RUN_01/runs/RUN-IMO-027-20260915T103439749063Z/final/final_shape.ttl</x:v>
      </x:c>
    </x:row>
    <x:row r="652" ht="22" customHeight="1">
      <x:c r="A652" s="10" t="str">
        <x:v>V2_FALLBACK25</x:v>
      </x:c>
      <x:c r="B652" s="10" t="str">
        <x:v>IMO-027</x:v>
      </x:c>
      <x:c r="C652" s="10" t="str">
        <x:v>IMO-027-F06</x:v>
      </x:c>
      <x:c r="D652" s="10" t="str">
        <x:v>RUN_01</x:v>
      </x:c>
      <x:c r="E652" s="10" t="str">
        <x:v>ORIGINAL_LEDGER</x:v>
      </x:c>
      <x:c r="F652" s="10" t="str">
        <x:v>FAIL</x:v>
      </x:c>
      <x:c r="G652" s="10" t="str">
        <x:v>FAIL</x:v>
      </x:c>
      <x:c r="H652" s="10" t="str">
        <x:v>EXECUTED</x:v>
      </x:c>
      <x:c r="I652" s="10" t="str">
        <x:v>PARSED</x:v>
      </x:c>
      <x:c r="J652" s="10" t="str">
        <x:v>GENERATION_ACCEPTED</x:v>
      </x:c>
      <x:c r="K652" s="10" t="str">
        <x:v>8543aadf04f387b31d5e83484ab16d03375de2e19cbd1c9aaf95dc0a683c8a25</x:v>
      </x:c>
      <x:c r="L652" s="10" t="str">
        <x:v>full_repair_v2</x:v>
      </x:c>
      <x:c r="M652" s="10" t="n">
        <x:v>1</x:v>
      </x:c>
      <x:c r="N652" s="10" t="n">
        <x:v>0</x:v>
      </x:c>
      <x:c r="O652" s="10" t="n">
        <x:v>0</x:v>
      </x:c>
      <x:c r="P652" s="9" t="str">
        <x:f>'CaseReview'!U652</x:f>
        <x:v>FAIL</x:v>
      </x:c>
      <x:c r="Q652" s="9" t="n">
        <x:f>IF(AND(T652=1,G652=P652),1,0)</x:f>
        <x:v>1</x:v>
      </x:c>
      <x:c r="R652" s="9" t="n">
        <x:f>IF(AND(T652=1,G652="PASS",P652="FAIL"),1,0)</x:f>
        <x:v>0</x:v>
      </x:c>
      <x:c r="S652" s="9" t="n">
        <x:f>IF(AND(T652=1,G652="FAIL",P652="PASS"),1,0)</x:f>
        <x:v>0</x:v>
      </x:c>
      <x:c r="T652" s="9" t="n">
        <x:v>1</x:v>
      </x:c>
      <x:c r="U652" s="9" t="n">
        <x:v>7</x:v>
      </x:c>
      <x:c r="V652" s="9" t="str">
        <x:v>MVP/SHACL_GENERATION_PIPELINE/experiments/FULL_REPAIR_V2/RUN_01/runs/RUN-IMO-027-20260915T103439749063Z/final/final_shape.ttl</x:v>
      </x:c>
    </x:row>
    <x:row r="653" ht="22" customHeight="1">
      <x:c r="A653" s="10" t="str">
        <x:v>V2_FALLBACK25</x:v>
      </x:c>
      <x:c r="B653" s="10" t="str">
        <x:v>IMO-027</x:v>
      </x:c>
      <x:c r="C653" s="10" t="str">
        <x:v>IMO-027-P01</x:v>
      </x:c>
      <x:c r="D653" s="10" t="str">
        <x:v>RUN_01</x:v>
      </x:c>
      <x:c r="E653" s="10" t="str">
        <x:v>ORIGINAL_LEDGER</x:v>
      </x:c>
      <x:c r="F653" s="10" t="str">
        <x:v>PASS</x:v>
      </x:c>
      <x:c r="G653" s="10" t="str">
        <x:v>PASS</x:v>
      </x:c>
      <x:c r="H653" s="10" t="str">
        <x:v>EXECUTED</x:v>
      </x:c>
      <x:c r="I653" s="10" t="str">
        <x:v>PARSED</x:v>
      </x:c>
      <x:c r="J653" s="10" t="str">
        <x:v>GENERATION_ACCEPTED</x:v>
      </x:c>
      <x:c r="K653" s="10" t="str">
        <x:v>8543aadf04f387b31d5e83484ab16d03375de2e19cbd1c9aaf95dc0a683c8a25</x:v>
      </x:c>
      <x:c r="L653" s="10" t="str">
        <x:v>full_repair_v2</x:v>
      </x:c>
      <x:c r="M653" s="10" t="n">
        <x:v>1</x:v>
      </x:c>
      <x:c r="N653" s="10" t="n">
        <x:v>0</x:v>
      </x:c>
      <x:c r="O653" s="10" t="n">
        <x:v>0</x:v>
      </x:c>
      <x:c r="P653" s="9" t="str">
        <x:f>'CaseReview'!U653</x:f>
        <x:v>PASS</x:v>
      </x:c>
      <x:c r="Q653" s="9" t="n">
        <x:f>IF(AND(T653=1,G653=P653),1,0)</x:f>
        <x:v>1</x:v>
      </x:c>
      <x:c r="R653" s="9" t="n">
        <x:f>IF(AND(T653=1,G653="PASS",P653="FAIL"),1,0)</x:f>
        <x:v>0</x:v>
      </x:c>
      <x:c r="S653" s="9" t="n">
        <x:f>IF(AND(T653=1,G653="FAIL",P653="PASS"),1,0)</x:f>
        <x:v>0</x:v>
      </x:c>
      <x:c r="T653" s="9" t="n">
        <x:v>1</x:v>
      </x:c>
      <x:c r="U653" s="9" t="n">
        <x:v>7</x:v>
      </x:c>
      <x:c r="V653" s="9" t="str">
        <x:v>MVP/SHACL_GENERATION_PIPELINE/experiments/FULL_REPAIR_V2/RUN_01/runs/RUN-IMO-027-20260915T103439749063Z/final/final_shape.ttl</x:v>
      </x:c>
    </x:row>
    <x:row r="654" ht="22" customHeight="1">
      <x:c r="A654" s="10" t="str">
        <x:v>V2_FALLBACK25</x:v>
      </x:c>
      <x:c r="B654" s="10" t="str">
        <x:v>IMO-028</x:v>
      </x:c>
      <x:c r="C654" s="10" t="str">
        <x:v>IMO-028-F01</x:v>
      </x:c>
      <x:c r="D654" s="10" t="str">
        <x:v>RUN_01</x:v>
      </x:c>
      <x:c r="E654" s="10" t="str">
        <x:v>ORIGINAL_LEDGER</x:v>
      </x:c>
      <x:c r="F654" s="10" t="str">
        <x:v>FAIL</x:v>
      </x:c>
      <x:c r="G654" s="10" t="str">
        <x:v>FAIL</x:v>
      </x:c>
      <x:c r="H654" s="10" t="str">
        <x:v>EXECUTED</x:v>
      </x:c>
      <x:c r="I654" s="10" t="str">
        <x:v>PARSED</x:v>
      </x:c>
      <x:c r="J654" s="10" t="str">
        <x:v>GENERATION_ACCEPTED</x:v>
      </x:c>
      <x:c r="K654" s="10" t="str">
        <x:v>f1497a68581b2efbb1e346039c8440c4d3c3c2f83981024e4fa1ceb250137587</x:v>
      </x:c>
      <x:c r="L654" s="10" t="str">
        <x:v>full_repair_v2</x:v>
      </x:c>
      <x:c r="M654" s="10" t="n">
        <x:v>1</x:v>
      </x:c>
      <x:c r="N654" s="10" t="n">
        <x:v>0</x:v>
      </x:c>
      <x:c r="O654" s="10" t="n">
        <x:v>0</x:v>
      </x:c>
      <x:c r="P654" s="9" t="str">
        <x:f>'CaseReview'!U654</x:f>
        <x:v>FAIL</x:v>
      </x:c>
      <x:c r="Q654" s="9" t="n">
        <x:f>IF(AND(T654=1,G654=P654),1,0)</x:f>
        <x:v>1</x:v>
      </x:c>
      <x:c r="R654" s="9" t="n">
        <x:f>IF(AND(T654=1,G654="PASS",P654="FAIL"),1,0)</x:f>
        <x:v>0</x:v>
      </x:c>
      <x:c r="S654" s="9" t="n">
        <x:f>IF(AND(T654=1,G654="FAIL",P654="PASS"),1,0)</x:f>
        <x:v>0</x:v>
      </x:c>
      <x:c r="T654" s="9" t="n">
        <x:v>1</x:v>
      </x:c>
      <x:c r="U654" s="9" t="n">
        <x:v>5</x:v>
      </x:c>
      <x:c r="V654" s="9" t="str">
        <x:v>MVP/SHACL_GENERATION_PIPELINE/experiments/FULL_REPAIR_V2/RUN_01/runs/RUN-IMO-028-20260915T103522739270Z/final/final_shape.ttl</x:v>
      </x:c>
    </x:row>
    <x:row r="655" ht="22" customHeight="1">
      <x:c r="A655" s="10" t="str">
        <x:v>V2_FALLBACK25</x:v>
      </x:c>
      <x:c r="B655" s="10" t="str">
        <x:v>IMO-028</x:v>
      </x:c>
      <x:c r="C655" s="10" t="str">
        <x:v>IMO-028-F02</x:v>
      </x:c>
      <x:c r="D655" s="10" t="str">
        <x:v>RUN_01</x:v>
      </x:c>
      <x:c r="E655" s="10" t="str">
        <x:v>ORIGINAL_LEDGER</x:v>
      </x:c>
      <x:c r="F655" s="10" t="str">
        <x:v>FAIL</x:v>
      </x:c>
      <x:c r="G655" s="10" t="str">
        <x:v>FAIL</x:v>
      </x:c>
      <x:c r="H655" s="10" t="str">
        <x:v>EXECUTED</x:v>
      </x:c>
      <x:c r="I655" s="10" t="str">
        <x:v>PARSED</x:v>
      </x:c>
      <x:c r="J655" s="10" t="str">
        <x:v>GENERATION_ACCEPTED</x:v>
      </x:c>
      <x:c r="K655" s="10" t="str">
        <x:v>f1497a68581b2efbb1e346039c8440c4d3c3c2f83981024e4fa1ceb250137587</x:v>
      </x:c>
      <x:c r="L655" s="10" t="str">
        <x:v>full_repair_v2</x:v>
      </x:c>
      <x:c r="M655" s="10" t="n">
        <x:v>1</x:v>
      </x:c>
      <x:c r="N655" s="10" t="n">
        <x:v>0</x:v>
      </x:c>
      <x:c r="O655" s="10" t="n">
        <x:v>0</x:v>
      </x:c>
      <x:c r="P655" s="9" t="str">
        <x:f>'CaseReview'!U655</x:f>
        <x:v>FAIL</x:v>
      </x:c>
      <x:c r="Q655" s="9" t="n">
        <x:f>IF(AND(T655=1,G655=P655),1,0)</x:f>
        <x:v>1</x:v>
      </x:c>
      <x:c r="R655" s="9" t="n">
        <x:f>IF(AND(T655=1,G655="PASS",P655="FAIL"),1,0)</x:f>
        <x:v>0</x:v>
      </x:c>
      <x:c r="S655" s="9" t="n">
        <x:f>IF(AND(T655=1,G655="FAIL",P655="PASS"),1,0)</x:f>
        <x:v>0</x:v>
      </x:c>
      <x:c r="T655" s="9" t="n">
        <x:v>1</x:v>
      </x:c>
      <x:c r="U655" s="9" t="n">
        <x:v>5</x:v>
      </x:c>
      <x:c r="V655" s="9" t="str">
        <x:v>MVP/SHACL_GENERATION_PIPELINE/experiments/FULL_REPAIR_V2/RUN_01/runs/RUN-IMO-028-20260915T103522739270Z/final/final_shape.ttl</x:v>
      </x:c>
    </x:row>
    <x:row r="656" ht="22" customHeight="1">
      <x:c r="A656" s="10" t="str">
        <x:v>V2_FALLBACK25</x:v>
      </x:c>
      <x:c r="B656" s="10" t="str">
        <x:v>IMO-028</x:v>
      </x:c>
      <x:c r="C656" s="10" t="str">
        <x:v>IMO-028-F03</x:v>
      </x:c>
      <x:c r="D656" s="10" t="str">
        <x:v>RUN_01</x:v>
      </x:c>
      <x:c r="E656" s="10" t="str">
        <x:v>ORIGINAL_LEDGER</x:v>
      </x:c>
      <x:c r="F656" s="10" t="str">
        <x:v>FAIL</x:v>
      </x:c>
      <x:c r="G656" s="10" t="str">
        <x:v>FAIL</x:v>
      </x:c>
      <x:c r="H656" s="10" t="str">
        <x:v>EXECUTED</x:v>
      </x:c>
      <x:c r="I656" s="10" t="str">
        <x:v>PARSED</x:v>
      </x:c>
      <x:c r="J656" s="10" t="str">
        <x:v>GENERATION_ACCEPTED</x:v>
      </x:c>
      <x:c r="K656" s="10" t="str">
        <x:v>f1497a68581b2efbb1e346039c8440c4d3c3c2f83981024e4fa1ceb250137587</x:v>
      </x:c>
      <x:c r="L656" s="10" t="str">
        <x:v>full_repair_v2</x:v>
      </x:c>
      <x:c r="M656" s="10" t="n">
        <x:v>1</x:v>
      </x:c>
      <x:c r="N656" s="10" t="n">
        <x:v>0</x:v>
      </x:c>
      <x:c r="O656" s="10" t="n">
        <x:v>0</x:v>
      </x:c>
      <x:c r="P656" s="9" t="str">
        <x:f>'CaseReview'!U656</x:f>
        <x:v>FAIL</x:v>
      </x:c>
      <x:c r="Q656" s="9" t="n">
        <x:f>IF(AND(T656=1,G656=P656),1,0)</x:f>
        <x:v>1</x:v>
      </x:c>
      <x:c r="R656" s="9" t="n">
        <x:f>IF(AND(T656=1,G656="PASS",P656="FAIL"),1,0)</x:f>
        <x:v>0</x:v>
      </x:c>
      <x:c r="S656" s="9" t="n">
        <x:f>IF(AND(T656=1,G656="FAIL",P656="PASS"),1,0)</x:f>
        <x:v>0</x:v>
      </x:c>
      <x:c r="T656" s="9" t="n">
        <x:v>1</x:v>
      </x:c>
      <x:c r="U656" s="9" t="n">
        <x:v>5</x:v>
      </x:c>
      <x:c r="V656" s="9" t="str">
        <x:v>MVP/SHACL_GENERATION_PIPELINE/experiments/FULL_REPAIR_V2/RUN_01/runs/RUN-IMO-028-20260915T103522739270Z/final/final_shape.ttl</x:v>
      </x:c>
    </x:row>
    <x:row r="657" ht="22" customHeight="1">
      <x:c r="A657" s="10" t="str">
        <x:v>V2_FALLBACK25</x:v>
      </x:c>
      <x:c r="B657" s="10" t="str">
        <x:v>IMO-028</x:v>
      </x:c>
      <x:c r="C657" s="10" t="str">
        <x:v>IMO-028-P01</x:v>
      </x:c>
      <x:c r="D657" s="10" t="str">
        <x:v>RUN_01</x:v>
      </x:c>
      <x:c r="E657" s="10" t="str">
        <x:v>ORIGINAL_LEDGER</x:v>
      </x:c>
      <x:c r="F657" s="10" t="str">
        <x:v>PASS</x:v>
      </x:c>
      <x:c r="G657" s="10" t="str">
        <x:v>PASS</x:v>
      </x:c>
      <x:c r="H657" s="10" t="str">
        <x:v>EXECUTED</x:v>
      </x:c>
      <x:c r="I657" s="10" t="str">
        <x:v>PARSED</x:v>
      </x:c>
      <x:c r="J657" s="10" t="str">
        <x:v>GENERATION_ACCEPTED</x:v>
      </x:c>
      <x:c r="K657" s="10" t="str">
        <x:v>f1497a68581b2efbb1e346039c8440c4d3c3c2f83981024e4fa1ceb250137587</x:v>
      </x:c>
      <x:c r="L657" s="10" t="str">
        <x:v>full_repair_v2</x:v>
      </x:c>
      <x:c r="M657" s="10" t="n">
        <x:v>1</x:v>
      </x:c>
      <x:c r="N657" s="10" t="n">
        <x:v>0</x:v>
      </x:c>
      <x:c r="O657" s="10" t="n">
        <x:v>0</x:v>
      </x:c>
      <x:c r="P657" s="9" t="str">
        <x:f>'CaseReview'!U657</x:f>
        <x:v>PASS</x:v>
      </x:c>
      <x:c r="Q657" s="9" t="n">
        <x:f>IF(AND(T657=1,G657=P657),1,0)</x:f>
        <x:v>1</x:v>
      </x:c>
      <x:c r="R657" s="9" t="n">
        <x:f>IF(AND(T657=1,G657="PASS",P657="FAIL"),1,0)</x:f>
        <x:v>0</x:v>
      </x:c>
      <x:c r="S657" s="9" t="n">
        <x:f>IF(AND(T657=1,G657="FAIL",P657="PASS"),1,0)</x:f>
        <x:v>0</x:v>
      </x:c>
      <x:c r="T657" s="9" t="n">
        <x:v>1</x:v>
      </x:c>
      <x:c r="U657" s="9" t="n">
        <x:v>5</x:v>
      </x:c>
      <x:c r="V657" s="9" t="str">
        <x:v>MVP/SHACL_GENERATION_PIPELINE/experiments/FULL_REPAIR_V2/RUN_01/runs/RUN-IMO-028-20260915T103522739270Z/final/final_shape.ttl</x:v>
      </x:c>
    </x:row>
    <x:row r="658" ht="22" customHeight="1">
      <x:c r="A658" s="10" t="str">
        <x:v>V2_FALLBACK25</x:v>
      </x:c>
      <x:c r="B658" s="10" t="str">
        <x:v>IMO-028</x:v>
      </x:c>
      <x:c r="C658" s="10" t="str">
        <x:v>IMO-028-P02</x:v>
      </x:c>
      <x:c r="D658" s="10" t="str">
        <x:v>RUN_01</x:v>
      </x:c>
      <x:c r="E658" s="10" t="str">
        <x:v>ORIGINAL_LEDGER</x:v>
      </x:c>
      <x:c r="F658" s="10" t="str">
        <x:v>PASS</x:v>
      </x:c>
      <x:c r="G658" s="10" t="str">
        <x:v>PASS</x:v>
      </x:c>
      <x:c r="H658" s="10" t="str">
        <x:v>EXECUTED</x:v>
      </x:c>
      <x:c r="I658" s="10" t="str">
        <x:v>PARSED</x:v>
      </x:c>
      <x:c r="J658" s="10" t="str">
        <x:v>GENERATION_ACCEPTED</x:v>
      </x:c>
      <x:c r="K658" s="10" t="str">
        <x:v>f1497a68581b2efbb1e346039c8440c4d3c3c2f83981024e4fa1ceb250137587</x:v>
      </x:c>
      <x:c r="L658" s="10" t="str">
        <x:v>full_repair_v2</x:v>
      </x:c>
      <x:c r="M658" s="10" t="n">
        <x:v>1</x:v>
      </x:c>
      <x:c r="N658" s="10" t="n">
        <x:v>0</x:v>
      </x:c>
      <x:c r="O658" s="10" t="n">
        <x:v>0</x:v>
      </x:c>
      <x:c r="P658" s="9" t="str">
        <x:f>'CaseReview'!U658</x:f>
        <x:v>PASS</x:v>
      </x:c>
      <x:c r="Q658" s="9" t="n">
        <x:f>IF(AND(T658=1,G658=P658),1,0)</x:f>
        <x:v>1</x:v>
      </x:c>
      <x:c r="R658" s="9" t="n">
        <x:f>IF(AND(T658=1,G658="PASS",P658="FAIL"),1,0)</x:f>
        <x:v>0</x:v>
      </x:c>
      <x:c r="S658" s="9" t="n">
        <x:f>IF(AND(T658=1,G658="FAIL",P658="PASS"),1,0)</x:f>
        <x:v>0</x:v>
      </x:c>
      <x:c r="T658" s="9" t="n">
        <x:v>1</x:v>
      </x:c>
      <x:c r="U658" s="9" t="n">
        <x:v>5</x:v>
      </x:c>
      <x:c r="V658" s="9" t="str">
        <x:v>MVP/SHACL_GENERATION_PIPELINE/experiments/FULL_REPAIR_V2/RUN_01/runs/RUN-IMO-028-20260915T103522739270Z/final/final_shape.ttl</x:v>
      </x:c>
    </x:row>
    <x:row r="659" ht="22" customHeight="1">
      <x:c r="A659" s="10" t="str">
        <x:v>V2_FALLBACK25</x:v>
      </x:c>
      <x:c r="B659" s="10" t="str">
        <x:v>IMO-029</x:v>
      </x:c>
      <x:c r="C659" s="10" t="str">
        <x:v>IMO-029-F01</x:v>
      </x:c>
      <x:c r="D659" s="10" t="str">
        <x:v>RUN_01</x:v>
      </x:c>
      <x:c r="E659" s="10" t="str">
        <x:v>ORIGINAL_LEDGER</x:v>
      </x:c>
      <x:c r="F659" s="10" t="str">
        <x:v>FAIL</x:v>
      </x:c>
      <x:c r="G659" s="10" t="str">
        <x:v>FAIL</x:v>
      </x:c>
      <x:c r="H659" s="10" t="str">
        <x:v>EXECUTED</x:v>
      </x:c>
      <x:c r="I659" s="10" t="str">
        <x:v>PARSED</x:v>
      </x:c>
      <x:c r="J659" s="10" t="str">
        <x:v>GENERATION_ACCEPTED</x:v>
      </x:c>
      <x:c r="K659" s="10" t="str">
        <x:v>007df916aca812b7d8d0885ec19ed813afeecbf0e9025a7f4bd3cb0e48e28603</x:v>
      </x:c>
      <x:c r="L659" s="10" t="str">
        <x:v>full_repair_v2</x:v>
      </x:c>
      <x:c r="M659" s="10" t="n">
        <x:v>1</x:v>
      </x:c>
      <x:c r="N659" s="10" t="n">
        <x:v>0</x:v>
      </x:c>
      <x:c r="O659" s="10" t="n">
        <x:v>0</x:v>
      </x:c>
      <x:c r="P659" s="9" t="str">
        <x:f>'CaseReview'!U659</x:f>
        <x:v>FAIL</x:v>
      </x:c>
      <x:c r="Q659" s="9" t="n">
        <x:f>IF(AND(T659=1,G659=P659),1,0)</x:f>
        <x:v>1</x:v>
      </x:c>
      <x:c r="R659" s="9" t="n">
        <x:f>IF(AND(T659=1,G659="PASS",P659="FAIL"),1,0)</x:f>
        <x:v>0</x:v>
      </x:c>
      <x:c r="S659" s="9" t="n">
        <x:f>IF(AND(T659=1,G659="FAIL",P659="PASS"),1,0)</x:f>
        <x:v>0</x:v>
      </x:c>
      <x:c r="T659" s="9" t="n">
        <x:v>1</x:v>
      </x:c>
      <x:c r="U659" s="9" t="n">
        <x:v>3</x:v>
      </x:c>
      <x:c r="V659" s="9" t="str">
        <x:v>MVP/SHACL_GENERATION_PIPELINE/experiments/FULL_REPAIR_V2/RUN_01/runs/RUN-IMO-029-20260915T103543565048Z/final/final_shape.ttl</x:v>
      </x:c>
    </x:row>
    <x:row r="660" ht="22" customHeight="1">
      <x:c r="A660" s="10" t="str">
        <x:v>V2_FALLBACK25</x:v>
      </x:c>
      <x:c r="B660" s="10" t="str">
        <x:v>IMO-029</x:v>
      </x:c>
      <x:c r="C660" s="10" t="str">
        <x:v>IMO-029-F02</x:v>
      </x:c>
      <x:c r="D660" s="10" t="str">
        <x:v>RUN_01</x:v>
      </x:c>
      <x:c r="E660" s="10" t="str">
        <x:v>ORIGINAL_LEDGER</x:v>
      </x:c>
      <x:c r="F660" s="10" t="str">
        <x:v>FAIL</x:v>
      </x:c>
      <x:c r="G660" s="10" t="str">
        <x:v>FAIL</x:v>
      </x:c>
      <x:c r="H660" s="10" t="str">
        <x:v>EXECUTED</x:v>
      </x:c>
      <x:c r="I660" s="10" t="str">
        <x:v>PARSED</x:v>
      </x:c>
      <x:c r="J660" s="10" t="str">
        <x:v>GENERATION_ACCEPTED</x:v>
      </x:c>
      <x:c r="K660" s="10" t="str">
        <x:v>007df916aca812b7d8d0885ec19ed813afeecbf0e9025a7f4bd3cb0e48e28603</x:v>
      </x:c>
      <x:c r="L660" s="10" t="str">
        <x:v>full_repair_v2</x:v>
      </x:c>
      <x:c r="M660" s="10" t="n">
        <x:v>1</x:v>
      </x:c>
      <x:c r="N660" s="10" t="n">
        <x:v>0</x:v>
      </x:c>
      <x:c r="O660" s="10" t="n">
        <x:v>0</x:v>
      </x:c>
      <x:c r="P660" s="9" t="str">
        <x:f>'CaseReview'!U660</x:f>
        <x:v>FAIL</x:v>
      </x:c>
      <x:c r="Q660" s="9" t="n">
        <x:f>IF(AND(T660=1,G660=P660),1,0)</x:f>
        <x:v>1</x:v>
      </x:c>
      <x:c r="R660" s="9" t="n">
        <x:f>IF(AND(T660=1,G660="PASS",P660="FAIL"),1,0)</x:f>
        <x:v>0</x:v>
      </x:c>
      <x:c r="S660" s="9" t="n">
        <x:f>IF(AND(T660=1,G660="FAIL",P660="PASS"),1,0)</x:f>
        <x:v>0</x:v>
      </x:c>
      <x:c r="T660" s="9" t="n">
        <x:v>1</x:v>
      </x:c>
      <x:c r="U660" s="9" t="n">
        <x:v>3</x:v>
      </x:c>
      <x:c r="V660" s="9" t="str">
        <x:v>MVP/SHACL_GENERATION_PIPELINE/experiments/FULL_REPAIR_V2/RUN_01/runs/RUN-IMO-029-20260915T103543565048Z/final/final_shape.ttl</x:v>
      </x:c>
    </x:row>
    <x:row r="661" ht="22" customHeight="1">
      <x:c r="A661" s="10" t="str">
        <x:v>V2_FALLBACK25</x:v>
      </x:c>
      <x:c r="B661" s="10" t="str">
        <x:v>IMO-029</x:v>
      </x:c>
      <x:c r="C661" s="10" t="str">
        <x:v>IMO-029-P01</x:v>
      </x:c>
      <x:c r="D661" s="10" t="str">
        <x:v>RUN_01</x:v>
      </x:c>
      <x:c r="E661" s="10" t="str">
        <x:v>ORIGINAL_LEDGER</x:v>
      </x:c>
      <x:c r="F661" s="10" t="str">
        <x:v>PASS</x:v>
      </x:c>
      <x:c r="G661" s="10" t="str">
        <x:v>PASS</x:v>
      </x:c>
      <x:c r="H661" s="10" t="str">
        <x:v>EXECUTED</x:v>
      </x:c>
      <x:c r="I661" s="10" t="str">
        <x:v>PARSED</x:v>
      </x:c>
      <x:c r="J661" s="10" t="str">
        <x:v>GENERATION_ACCEPTED</x:v>
      </x:c>
      <x:c r="K661" s="10" t="str">
        <x:v>007df916aca812b7d8d0885ec19ed813afeecbf0e9025a7f4bd3cb0e48e28603</x:v>
      </x:c>
      <x:c r="L661" s="10" t="str">
        <x:v>full_repair_v2</x:v>
      </x:c>
      <x:c r="M661" s="10" t="n">
        <x:v>1</x:v>
      </x:c>
      <x:c r="N661" s="10" t="n">
        <x:v>0</x:v>
      </x:c>
      <x:c r="O661" s="10" t="n">
        <x:v>0</x:v>
      </x:c>
      <x:c r="P661" s="9" t="str">
        <x:f>'CaseReview'!U661</x:f>
        <x:v>PASS</x:v>
      </x:c>
      <x:c r="Q661" s="9" t="n">
        <x:f>IF(AND(T661=1,G661=P661),1,0)</x:f>
        <x:v>1</x:v>
      </x:c>
      <x:c r="R661" s="9" t="n">
        <x:f>IF(AND(T661=1,G661="PASS",P661="FAIL"),1,0)</x:f>
        <x:v>0</x:v>
      </x:c>
      <x:c r="S661" s="9" t="n">
        <x:f>IF(AND(T661=1,G661="FAIL",P661="PASS"),1,0)</x:f>
        <x:v>0</x:v>
      </x:c>
      <x:c r="T661" s="9" t="n">
        <x:v>1</x:v>
      </x:c>
      <x:c r="U661" s="9" t="n">
        <x:v>3</x:v>
      </x:c>
      <x:c r="V661" s="9" t="str">
        <x:v>MVP/SHACL_GENERATION_PIPELINE/experiments/FULL_REPAIR_V2/RUN_01/runs/RUN-IMO-029-20260915T103543565048Z/final/final_shape.ttl</x:v>
      </x:c>
    </x:row>
    <x:row r="662" ht="22" customHeight="1">
      <x:c r="A662" s="10" t="str">
        <x:v>V2_FALLBACK25</x:v>
      </x:c>
      <x:c r="B662" s="10" t="str">
        <x:v>IMO-030</x:v>
      </x:c>
      <x:c r="C662" s="10" t="str">
        <x:v>IMO-030-F01</x:v>
      </x:c>
      <x:c r="D662" s="10" t="str">
        <x:v>RUN_01</x:v>
      </x:c>
      <x:c r="E662" s="10" t="str">
        <x:v>ORIGINAL_LEDGER</x:v>
      </x:c>
      <x:c r="F662" s="10" t="str">
        <x:v>FAIL</x:v>
      </x:c>
      <x:c r="G662" s="10" t="str">
        <x:v>FAIL</x:v>
      </x:c>
      <x:c r="H662" s="10" t="str">
        <x:v>EXECUTED</x:v>
      </x:c>
      <x:c r="I662" s="10" t="str">
        <x:v>PARSED</x:v>
      </x:c>
      <x:c r="J662" s="10" t="str">
        <x:v>GENERATION_ACCEPTED</x:v>
      </x:c>
      <x:c r="K662" s="10" t="str">
        <x:v>0cbe2e9109b765d9b587f65a125c2d20f73eb22aac70cd7c9c48042d0a09391b</x:v>
      </x:c>
      <x:c r="L662" s="10" t="str">
        <x:v>full_repair_v2</x:v>
      </x:c>
      <x:c r="M662" s="10" t="n">
        <x:v>1</x:v>
      </x:c>
      <x:c r="N662" s="10" t="n">
        <x:v>0</x:v>
      </x:c>
      <x:c r="O662" s="10" t="n">
        <x:v>0</x:v>
      </x:c>
      <x:c r="P662" s="9" t="str">
        <x:f>'CaseReview'!U662</x:f>
        <x:v>FAIL</x:v>
      </x:c>
      <x:c r="Q662" s="9" t="n">
        <x:f>IF(AND(T662=1,G662=P662),1,0)</x:f>
        <x:v>1</x:v>
      </x:c>
      <x:c r="R662" s="9" t="n">
        <x:f>IF(AND(T662=1,G662="PASS",P662="FAIL"),1,0)</x:f>
        <x:v>0</x:v>
      </x:c>
      <x:c r="S662" s="9" t="n">
        <x:f>IF(AND(T662=1,G662="FAIL",P662="PASS"),1,0)</x:f>
        <x:v>0</x:v>
      </x:c>
      <x:c r="T662" s="9" t="n">
        <x:v>1</x:v>
      </x:c>
      <x:c r="U662" s="9" t="n">
        <x:v>7</x:v>
      </x:c>
      <x:c r="V662" s="9" t="str">
        <x:v>MVP/SHACL_GENERATION_PIPELINE/experiments/FULL_REPAIR_V2/RUN_01/runs/RUN-IMO-030-20260915T103550296461Z/final/final_shape.ttl</x:v>
      </x:c>
    </x:row>
    <x:row r="663" ht="22" customHeight="1">
      <x:c r="A663" s="10" t="str">
        <x:v>V2_FALLBACK25</x:v>
      </x:c>
      <x:c r="B663" s="10" t="str">
        <x:v>IMO-030</x:v>
      </x:c>
      <x:c r="C663" s="10" t="str">
        <x:v>IMO-030-F02</x:v>
      </x:c>
      <x:c r="D663" s="10" t="str">
        <x:v>RUN_01</x:v>
      </x:c>
      <x:c r="E663" s="10" t="str">
        <x:v>ORIGINAL_LEDGER</x:v>
      </x:c>
      <x:c r="F663" s="10" t="str">
        <x:v>FAIL</x:v>
      </x:c>
      <x:c r="G663" s="10" t="str">
        <x:v>FAIL</x:v>
      </x:c>
      <x:c r="H663" s="10" t="str">
        <x:v>EXECUTED</x:v>
      </x:c>
      <x:c r="I663" s="10" t="str">
        <x:v>PARSED</x:v>
      </x:c>
      <x:c r="J663" s="10" t="str">
        <x:v>GENERATION_ACCEPTED</x:v>
      </x:c>
      <x:c r="K663" s="10" t="str">
        <x:v>0cbe2e9109b765d9b587f65a125c2d20f73eb22aac70cd7c9c48042d0a09391b</x:v>
      </x:c>
      <x:c r="L663" s="10" t="str">
        <x:v>full_repair_v2</x:v>
      </x:c>
      <x:c r="M663" s="10" t="n">
        <x:v>1</x:v>
      </x:c>
      <x:c r="N663" s="10" t="n">
        <x:v>0</x:v>
      </x:c>
      <x:c r="O663" s="10" t="n">
        <x:v>0</x:v>
      </x:c>
      <x:c r="P663" s="9" t="str">
        <x:f>'CaseReview'!U663</x:f>
        <x:v>FAIL</x:v>
      </x:c>
      <x:c r="Q663" s="9" t="n">
        <x:f>IF(AND(T663=1,G663=P663),1,0)</x:f>
        <x:v>1</x:v>
      </x:c>
      <x:c r="R663" s="9" t="n">
        <x:f>IF(AND(T663=1,G663="PASS",P663="FAIL"),1,0)</x:f>
        <x:v>0</x:v>
      </x:c>
      <x:c r="S663" s="9" t="n">
        <x:f>IF(AND(T663=1,G663="FAIL",P663="PASS"),1,0)</x:f>
        <x:v>0</x:v>
      </x:c>
      <x:c r="T663" s="9" t="n">
        <x:v>1</x:v>
      </x:c>
      <x:c r="U663" s="9" t="n">
        <x:v>7</x:v>
      </x:c>
      <x:c r="V663" s="9" t="str">
        <x:v>MVP/SHACL_GENERATION_PIPELINE/experiments/FULL_REPAIR_V2/RUN_01/runs/RUN-IMO-030-20260915T103550296461Z/final/final_shape.ttl</x:v>
      </x:c>
    </x:row>
    <x:row r="664" ht="22" customHeight="1">
      <x:c r="A664" s="10" t="str">
        <x:v>V2_FALLBACK25</x:v>
      </x:c>
      <x:c r="B664" s="10" t="str">
        <x:v>IMO-030</x:v>
      </x:c>
      <x:c r="C664" s="10" t="str">
        <x:v>IMO-030-F03</x:v>
      </x:c>
      <x:c r="D664" s="10" t="str">
        <x:v>RUN_01</x:v>
      </x:c>
      <x:c r="E664" s="10" t="str">
        <x:v>ORIGINAL_LEDGER</x:v>
      </x:c>
      <x:c r="F664" s="10" t="str">
        <x:v>FAIL</x:v>
      </x:c>
      <x:c r="G664" s="10" t="str">
        <x:v>FAIL</x:v>
      </x:c>
      <x:c r="H664" s="10" t="str">
        <x:v>EXECUTED</x:v>
      </x:c>
      <x:c r="I664" s="10" t="str">
        <x:v>PARSED</x:v>
      </x:c>
      <x:c r="J664" s="10" t="str">
        <x:v>GENERATION_ACCEPTED</x:v>
      </x:c>
      <x:c r="K664" s="10" t="str">
        <x:v>0cbe2e9109b765d9b587f65a125c2d20f73eb22aac70cd7c9c48042d0a09391b</x:v>
      </x:c>
      <x:c r="L664" s="10" t="str">
        <x:v>full_repair_v2</x:v>
      </x:c>
      <x:c r="M664" s="10" t="n">
        <x:v>1</x:v>
      </x:c>
      <x:c r="N664" s="10" t="n">
        <x:v>0</x:v>
      </x:c>
      <x:c r="O664" s="10" t="n">
        <x:v>0</x:v>
      </x:c>
      <x:c r="P664" s="9" t="str">
        <x:f>'CaseReview'!U664</x:f>
        <x:v>FAIL</x:v>
      </x:c>
      <x:c r="Q664" s="9" t="n">
        <x:f>IF(AND(T664=1,G664=P664),1,0)</x:f>
        <x:v>1</x:v>
      </x:c>
      <x:c r="R664" s="9" t="n">
        <x:f>IF(AND(T664=1,G664="PASS",P664="FAIL"),1,0)</x:f>
        <x:v>0</x:v>
      </x:c>
      <x:c r="S664" s="9" t="n">
        <x:f>IF(AND(T664=1,G664="FAIL",P664="PASS"),1,0)</x:f>
        <x:v>0</x:v>
      </x:c>
      <x:c r="T664" s="9" t="n">
        <x:v>1</x:v>
      </x:c>
      <x:c r="U664" s="9" t="n">
        <x:v>7</x:v>
      </x:c>
      <x:c r="V664" s="9" t="str">
        <x:v>MVP/SHACL_GENERATION_PIPELINE/experiments/FULL_REPAIR_V2/RUN_01/runs/RUN-IMO-030-20260915T103550296461Z/final/final_shape.ttl</x:v>
      </x:c>
    </x:row>
    <x:row r="665" ht="22" customHeight="1">
      <x:c r="A665" s="10" t="str">
        <x:v>V2_FALLBACK25</x:v>
      </x:c>
      <x:c r="B665" s="10" t="str">
        <x:v>IMO-030</x:v>
      </x:c>
      <x:c r="C665" s="10" t="str">
        <x:v>IMO-030-F04</x:v>
      </x:c>
      <x:c r="D665" s="10" t="str">
        <x:v>RUN_01</x:v>
      </x:c>
      <x:c r="E665" s="10" t="str">
        <x:v>ORIGINAL_LEDGER</x:v>
      </x:c>
      <x:c r="F665" s="10" t="str">
        <x:v>FAIL</x:v>
      </x:c>
      <x:c r="G665" s="10" t="str">
        <x:v>FAIL</x:v>
      </x:c>
      <x:c r="H665" s="10" t="str">
        <x:v>EXECUTED</x:v>
      </x:c>
      <x:c r="I665" s="10" t="str">
        <x:v>PARSED</x:v>
      </x:c>
      <x:c r="J665" s="10" t="str">
        <x:v>GENERATION_ACCEPTED</x:v>
      </x:c>
      <x:c r="K665" s="10" t="str">
        <x:v>0cbe2e9109b765d9b587f65a125c2d20f73eb22aac70cd7c9c48042d0a09391b</x:v>
      </x:c>
      <x:c r="L665" s="10" t="str">
        <x:v>full_repair_v2</x:v>
      </x:c>
      <x:c r="M665" s="10" t="n">
        <x:v>1</x:v>
      </x:c>
      <x:c r="N665" s="10" t="n">
        <x:v>0</x:v>
      </x:c>
      <x:c r="O665" s="10" t="n">
        <x:v>0</x:v>
      </x:c>
      <x:c r="P665" s="9" t="str">
        <x:f>'CaseReview'!U665</x:f>
        <x:v>FAIL</x:v>
      </x:c>
      <x:c r="Q665" s="9" t="n">
        <x:f>IF(AND(T665=1,G665=P665),1,0)</x:f>
        <x:v>1</x:v>
      </x:c>
      <x:c r="R665" s="9" t="n">
        <x:f>IF(AND(T665=1,G665="PASS",P665="FAIL"),1,0)</x:f>
        <x:v>0</x:v>
      </x:c>
      <x:c r="S665" s="9" t="n">
        <x:f>IF(AND(T665=1,G665="FAIL",P665="PASS"),1,0)</x:f>
        <x:v>0</x:v>
      </x:c>
      <x:c r="T665" s="9" t="n">
        <x:v>1</x:v>
      </x:c>
      <x:c r="U665" s="9" t="n">
        <x:v>7</x:v>
      </x:c>
      <x:c r="V665" s="9" t="str">
        <x:v>MVP/SHACL_GENERATION_PIPELINE/experiments/FULL_REPAIR_V2/RUN_01/runs/RUN-IMO-030-20260915T103550296461Z/final/final_shape.ttl</x:v>
      </x:c>
    </x:row>
    <x:row r="666" ht="22" customHeight="1">
      <x:c r="A666" s="10" t="str">
        <x:v>V2_FALLBACK25</x:v>
      </x:c>
      <x:c r="B666" s="10" t="str">
        <x:v>IMO-030</x:v>
      </x:c>
      <x:c r="C666" s="10" t="str">
        <x:v>IMO-030-F05</x:v>
      </x:c>
      <x:c r="D666" s="10" t="str">
        <x:v>RUN_01</x:v>
      </x:c>
      <x:c r="E666" s="10" t="str">
        <x:v>ORIGINAL_LEDGER</x:v>
      </x:c>
      <x:c r="F666" s="10" t="str">
        <x:v>FAIL</x:v>
      </x:c>
      <x:c r="G666" s="10" t="str">
        <x:v>FAIL</x:v>
      </x:c>
      <x:c r="H666" s="10" t="str">
        <x:v>EXECUTED</x:v>
      </x:c>
      <x:c r="I666" s="10" t="str">
        <x:v>PARSED</x:v>
      </x:c>
      <x:c r="J666" s="10" t="str">
        <x:v>GENERATION_ACCEPTED</x:v>
      </x:c>
      <x:c r="K666" s="10" t="str">
        <x:v>0cbe2e9109b765d9b587f65a125c2d20f73eb22aac70cd7c9c48042d0a09391b</x:v>
      </x:c>
      <x:c r="L666" s="10" t="str">
        <x:v>full_repair_v2</x:v>
      </x:c>
      <x:c r="M666" s="10" t="n">
        <x:v>1</x:v>
      </x:c>
      <x:c r="N666" s="10" t="n">
        <x:v>0</x:v>
      </x:c>
      <x:c r="O666" s="10" t="n">
        <x:v>0</x:v>
      </x:c>
      <x:c r="P666" s="9" t="str">
        <x:f>'CaseReview'!U666</x:f>
        <x:v>FAIL</x:v>
      </x:c>
      <x:c r="Q666" s="9" t="n">
        <x:f>IF(AND(T666=1,G666=P666),1,0)</x:f>
        <x:v>1</x:v>
      </x:c>
      <x:c r="R666" s="9" t="n">
        <x:f>IF(AND(T666=1,G666="PASS",P666="FAIL"),1,0)</x:f>
        <x:v>0</x:v>
      </x:c>
      <x:c r="S666" s="9" t="n">
        <x:f>IF(AND(T666=1,G666="FAIL",P666="PASS"),1,0)</x:f>
        <x:v>0</x:v>
      </x:c>
      <x:c r="T666" s="9" t="n">
        <x:v>1</x:v>
      </x:c>
      <x:c r="U666" s="9" t="n">
        <x:v>7</x:v>
      </x:c>
      <x:c r="V666" s="9" t="str">
        <x:v>MVP/SHACL_GENERATION_PIPELINE/experiments/FULL_REPAIR_V2/RUN_01/runs/RUN-IMO-030-20260915T103550296461Z/final/final_shape.ttl</x:v>
      </x:c>
    </x:row>
    <x:row r="667" ht="22" customHeight="1">
      <x:c r="A667" s="10" t="str">
        <x:v>V2_FALLBACK25</x:v>
      </x:c>
      <x:c r="B667" s="10" t="str">
        <x:v>IMO-030</x:v>
      </x:c>
      <x:c r="C667" s="10" t="str">
        <x:v>IMO-030-P01</x:v>
      </x:c>
      <x:c r="D667" s="10" t="str">
        <x:v>RUN_01</x:v>
      </x:c>
      <x:c r="E667" s="10" t="str">
        <x:v>ORIGINAL_LEDGER</x:v>
      </x:c>
      <x:c r="F667" s="10" t="str">
        <x:v>PASS</x:v>
      </x:c>
      <x:c r="G667" s="10" t="str">
        <x:v>PASS</x:v>
      </x:c>
      <x:c r="H667" s="10" t="str">
        <x:v>EXECUTED</x:v>
      </x:c>
      <x:c r="I667" s="10" t="str">
        <x:v>PARSED</x:v>
      </x:c>
      <x:c r="J667" s="10" t="str">
        <x:v>GENERATION_ACCEPTED</x:v>
      </x:c>
      <x:c r="K667" s="10" t="str">
        <x:v>0cbe2e9109b765d9b587f65a125c2d20f73eb22aac70cd7c9c48042d0a09391b</x:v>
      </x:c>
      <x:c r="L667" s="10" t="str">
        <x:v>full_repair_v2</x:v>
      </x:c>
      <x:c r="M667" s="10" t="n">
        <x:v>1</x:v>
      </x:c>
      <x:c r="N667" s="10" t="n">
        <x:v>0</x:v>
      </x:c>
      <x:c r="O667" s="10" t="n">
        <x:v>0</x:v>
      </x:c>
      <x:c r="P667" s="9" t="str">
        <x:f>'CaseReview'!U667</x:f>
        <x:v>PASS</x:v>
      </x:c>
      <x:c r="Q667" s="9" t="n">
        <x:f>IF(AND(T667=1,G667=P667),1,0)</x:f>
        <x:v>1</x:v>
      </x:c>
      <x:c r="R667" s="9" t="n">
        <x:f>IF(AND(T667=1,G667="PASS",P667="FAIL"),1,0)</x:f>
        <x:v>0</x:v>
      </x:c>
      <x:c r="S667" s="9" t="n">
        <x:f>IF(AND(T667=1,G667="FAIL",P667="PASS"),1,0)</x:f>
        <x:v>0</x:v>
      </x:c>
      <x:c r="T667" s="9" t="n">
        <x:v>1</x:v>
      </x:c>
      <x:c r="U667" s="9" t="n">
        <x:v>7</x:v>
      </x:c>
      <x:c r="V667" s="9" t="str">
        <x:v>MVP/SHACL_GENERATION_PIPELINE/experiments/FULL_REPAIR_V2/RUN_01/runs/RUN-IMO-030-20260915T103550296461Z/final/final_shape.ttl</x:v>
      </x:c>
    </x:row>
    <x:row r="668" ht="22" customHeight="1">
      <x:c r="A668" s="10" t="str">
        <x:v>V2_FALLBACK25</x:v>
      </x:c>
      <x:c r="B668" s="10" t="str">
        <x:v>IMO-030</x:v>
      </x:c>
      <x:c r="C668" s="10" t="str">
        <x:v>IMO-030-P02</x:v>
      </x:c>
      <x:c r="D668" s="10" t="str">
        <x:v>RUN_01</x:v>
      </x:c>
      <x:c r="E668" s="10" t="str">
        <x:v>ORIGINAL_LEDGER</x:v>
      </x:c>
      <x:c r="F668" s="10" t="str">
        <x:v>PASS</x:v>
      </x:c>
      <x:c r="G668" s="10" t="str">
        <x:v>PASS</x:v>
      </x:c>
      <x:c r="H668" s="10" t="str">
        <x:v>EXECUTED</x:v>
      </x:c>
      <x:c r="I668" s="10" t="str">
        <x:v>PARSED</x:v>
      </x:c>
      <x:c r="J668" s="10" t="str">
        <x:v>GENERATION_ACCEPTED</x:v>
      </x:c>
      <x:c r="K668" s="10" t="str">
        <x:v>0cbe2e9109b765d9b587f65a125c2d20f73eb22aac70cd7c9c48042d0a09391b</x:v>
      </x:c>
      <x:c r="L668" s="10" t="str">
        <x:v>full_repair_v2</x:v>
      </x:c>
      <x:c r="M668" s="10" t="n">
        <x:v>1</x:v>
      </x:c>
      <x:c r="N668" s="10" t="n">
        <x:v>0</x:v>
      </x:c>
      <x:c r="O668" s="10" t="n">
        <x:v>0</x:v>
      </x:c>
      <x:c r="P668" s="9" t="str">
        <x:f>'CaseReview'!U668</x:f>
        <x:v>PASS</x:v>
      </x:c>
      <x:c r="Q668" s="9" t="n">
        <x:f>IF(AND(T668=1,G668=P668),1,0)</x:f>
        <x:v>1</x:v>
      </x:c>
      <x:c r="R668" s="9" t="n">
        <x:f>IF(AND(T668=1,G668="PASS",P668="FAIL"),1,0)</x:f>
        <x:v>0</x:v>
      </x:c>
      <x:c r="S668" s="9" t="n">
        <x:f>IF(AND(T668=1,G668="FAIL",P668="PASS"),1,0)</x:f>
        <x:v>0</x:v>
      </x:c>
      <x:c r="T668" s="9" t="n">
        <x:v>1</x:v>
      </x:c>
      <x:c r="U668" s="9" t="n">
        <x:v>7</x:v>
      </x:c>
      <x:c r="V668" s="9" t="str">
        <x:v>MVP/SHACL_GENERATION_PIPELINE/experiments/FULL_REPAIR_V2/RUN_01/runs/RUN-IMO-030-20260915T103550296461Z/final/final_shape.ttl</x:v>
      </x:c>
    </x:row>
    <x:row r="669" ht="22" customHeight="1">
      <x:c r="A669" s="10" t="str">
        <x:v>V2_FALLBACK25</x:v>
      </x:c>
      <x:c r="B669" s="10" t="str">
        <x:v>IMO-031</x:v>
      </x:c>
      <x:c r="C669" s="10" t="str">
        <x:v>IMO-031-F01</x:v>
      </x:c>
      <x:c r="D669" s="10" t="str">
        <x:v>RUN_01</x:v>
      </x:c>
      <x:c r="E669" s="10" t="str">
        <x:v>ORIGINAL_LEDGER</x:v>
      </x:c>
      <x:c r="F669" s="10" t="str">
        <x:v>FAIL</x:v>
      </x:c>
      <x:c r="G669" s="10" t="str">
        <x:v>FAIL</x:v>
      </x:c>
      <x:c r="H669" s="10" t="str">
        <x:v>EXECUTED</x:v>
      </x:c>
      <x:c r="I669" s="10" t="str">
        <x:v>PARSED</x:v>
      </x:c>
      <x:c r="J669" s="10" t="str">
        <x:v>GENERATION_ACCEPTED</x:v>
      </x:c>
      <x:c r="K669" s="10" t="str">
        <x:v>b19a1cb0526e014e2985aacb16f247f6b4acec2095bc76cf6e40c7882e346c7b</x:v>
      </x:c>
      <x:c r="L669" s="10" t="str">
        <x:v>full_repair_v2</x:v>
      </x:c>
      <x:c r="M669" s="10" t="n">
        <x:v>1</x:v>
      </x:c>
      <x:c r="N669" s="10" t="n">
        <x:v>0</x:v>
      </x:c>
      <x:c r="O669" s="10" t="n">
        <x:v>0</x:v>
      </x:c>
      <x:c r="P669" s="9" t="str">
        <x:f>'CaseReview'!U669</x:f>
        <x:v>FAIL</x:v>
      </x:c>
      <x:c r="Q669" s="9" t="n">
        <x:f>IF(AND(T669=1,G669=P669),1,0)</x:f>
        <x:v>1</x:v>
      </x:c>
      <x:c r="R669" s="9" t="n">
        <x:f>IF(AND(T669=1,G669="PASS",P669="FAIL"),1,0)</x:f>
        <x:v>0</x:v>
      </x:c>
      <x:c r="S669" s="9" t="n">
        <x:f>IF(AND(T669=1,G669="FAIL",P669="PASS"),1,0)</x:f>
        <x:v>0</x:v>
      </x:c>
      <x:c r="T669" s="9" t="n">
        <x:v>1</x:v>
      </x:c>
      <x:c r="U669" s="9" t="n">
        <x:v>7</x:v>
      </x:c>
      <x:c r="V669" s="9" t="str">
        <x:v>MVP/SHACL_GENERATION_PIPELINE/experiments/FULL_REPAIR_V2/RUN_01/runs/RUN-IMO-031-20260915T103625575825Z/final/final_shape.ttl</x:v>
      </x:c>
    </x:row>
    <x:row r="670" ht="22" customHeight="1">
      <x:c r="A670" s="10" t="str">
        <x:v>V2_FALLBACK25</x:v>
      </x:c>
      <x:c r="B670" s="10" t="str">
        <x:v>IMO-031</x:v>
      </x:c>
      <x:c r="C670" s="10" t="str">
        <x:v>IMO-031-F02</x:v>
      </x:c>
      <x:c r="D670" s="10" t="str">
        <x:v>RUN_01</x:v>
      </x:c>
      <x:c r="E670" s="10" t="str">
        <x:v>ORIGINAL_LEDGER</x:v>
      </x:c>
      <x:c r="F670" s="10" t="str">
        <x:v>FAIL</x:v>
      </x:c>
      <x:c r="G670" s="10" t="str">
        <x:v>FAIL</x:v>
      </x:c>
      <x:c r="H670" s="10" t="str">
        <x:v>EXECUTED</x:v>
      </x:c>
      <x:c r="I670" s="10" t="str">
        <x:v>PARSED</x:v>
      </x:c>
      <x:c r="J670" s="10" t="str">
        <x:v>GENERATION_ACCEPTED</x:v>
      </x:c>
      <x:c r="K670" s="10" t="str">
        <x:v>b19a1cb0526e014e2985aacb16f247f6b4acec2095bc76cf6e40c7882e346c7b</x:v>
      </x:c>
      <x:c r="L670" s="10" t="str">
        <x:v>full_repair_v2</x:v>
      </x:c>
      <x:c r="M670" s="10" t="n">
        <x:v>1</x:v>
      </x:c>
      <x:c r="N670" s="10" t="n">
        <x:v>0</x:v>
      </x:c>
      <x:c r="O670" s="10" t="n">
        <x:v>0</x:v>
      </x:c>
      <x:c r="P670" s="9" t="str">
        <x:f>'CaseReview'!U670</x:f>
        <x:v>FAIL</x:v>
      </x:c>
      <x:c r="Q670" s="9" t="n">
        <x:f>IF(AND(T670=1,G670=P670),1,0)</x:f>
        <x:v>1</x:v>
      </x:c>
      <x:c r="R670" s="9" t="n">
        <x:f>IF(AND(T670=1,G670="PASS",P670="FAIL"),1,0)</x:f>
        <x:v>0</x:v>
      </x:c>
      <x:c r="S670" s="9" t="n">
        <x:f>IF(AND(T670=1,G670="FAIL",P670="PASS"),1,0)</x:f>
        <x:v>0</x:v>
      </x:c>
      <x:c r="T670" s="9" t="n">
        <x:v>1</x:v>
      </x:c>
      <x:c r="U670" s="9" t="n">
        <x:v>7</x:v>
      </x:c>
      <x:c r="V670" s="9" t="str">
        <x:v>MVP/SHACL_GENERATION_PIPELINE/experiments/FULL_REPAIR_V2/RUN_01/runs/RUN-IMO-031-20260915T103625575825Z/final/final_shape.ttl</x:v>
      </x:c>
    </x:row>
    <x:row r="671" ht="22" customHeight="1">
      <x:c r="A671" s="10" t="str">
        <x:v>V2_FALLBACK25</x:v>
      </x:c>
      <x:c r="B671" s="10" t="str">
        <x:v>IMO-031</x:v>
      </x:c>
      <x:c r="C671" s="10" t="str">
        <x:v>IMO-031-F03</x:v>
      </x:c>
      <x:c r="D671" s="10" t="str">
        <x:v>RUN_01</x:v>
      </x:c>
      <x:c r="E671" s="10" t="str">
        <x:v>ORIGINAL_LEDGER</x:v>
      </x:c>
      <x:c r="F671" s="10" t="str">
        <x:v>FAIL</x:v>
      </x:c>
      <x:c r="G671" s="10" t="str">
        <x:v>FAIL</x:v>
      </x:c>
      <x:c r="H671" s="10" t="str">
        <x:v>EXECUTED</x:v>
      </x:c>
      <x:c r="I671" s="10" t="str">
        <x:v>PARSED</x:v>
      </x:c>
      <x:c r="J671" s="10" t="str">
        <x:v>GENERATION_ACCEPTED</x:v>
      </x:c>
      <x:c r="K671" s="10" t="str">
        <x:v>b19a1cb0526e014e2985aacb16f247f6b4acec2095bc76cf6e40c7882e346c7b</x:v>
      </x:c>
      <x:c r="L671" s="10" t="str">
        <x:v>full_repair_v2</x:v>
      </x:c>
      <x:c r="M671" s="10" t="n">
        <x:v>1</x:v>
      </x:c>
      <x:c r="N671" s="10" t="n">
        <x:v>0</x:v>
      </x:c>
      <x:c r="O671" s="10" t="n">
        <x:v>0</x:v>
      </x:c>
      <x:c r="P671" s="9" t="str">
        <x:f>'CaseReview'!U671</x:f>
        <x:v>FAIL</x:v>
      </x:c>
      <x:c r="Q671" s="9" t="n">
        <x:f>IF(AND(T671=1,G671=P671),1,0)</x:f>
        <x:v>1</x:v>
      </x:c>
      <x:c r="R671" s="9" t="n">
        <x:f>IF(AND(T671=1,G671="PASS",P671="FAIL"),1,0)</x:f>
        <x:v>0</x:v>
      </x:c>
      <x:c r="S671" s="9" t="n">
        <x:f>IF(AND(T671=1,G671="FAIL",P671="PASS"),1,0)</x:f>
        <x:v>0</x:v>
      </x:c>
      <x:c r="T671" s="9" t="n">
        <x:v>1</x:v>
      </x:c>
      <x:c r="U671" s="9" t="n">
        <x:v>7</x:v>
      </x:c>
      <x:c r="V671" s="9" t="str">
        <x:v>MVP/SHACL_GENERATION_PIPELINE/experiments/FULL_REPAIR_V2/RUN_01/runs/RUN-IMO-031-20260915T103625575825Z/final/final_shape.ttl</x:v>
      </x:c>
    </x:row>
    <x:row r="672" ht="22" customHeight="1">
      <x:c r="A672" s="10" t="str">
        <x:v>V2_FALLBACK25</x:v>
      </x:c>
      <x:c r="B672" s="10" t="str">
        <x:v>IMO-031</x:v>
      </x:c>
      <x:c r="C672" s="10" t="str">
        <x:v>IMO-031-F04</x:v>
      </x:c>
      <x:c r="D672" s="10" t="str">
        <x:v>RUN_01</x:v>
      </x:c>
      <x:c r="E672" s="10" t="str">
        <x:v>ORIGINAL_LEDGER</x:v>
      </x:c>
      <x:c r="F672" s="10" t="str">
        <x:v>FAIL</x:v>
      </x:c>
      <x:c r="G672" s="10" t="str">
        <x:v>FAIL</x:v>
      </x:c>
      <x:c r="H672" s="10" t="str">
        <x:v>EXECUTED</x:v>
      </x:c>
      <x:c r="I672" s="10" t="str">
        <x:v>PARSED</x:v>
      </x:c>
      <x:c r="J672" s="10" t="str">
        <x:v>GENERATION_ACCEPTED</x:v>
      </x:c>
      <x:c r="K672" s="10" t="str">
        <x:v>b19a1cb0526e014e2985aacb16f247f6b4acec2095bc76cf6e40c7882e346c7b</x:v>
      </x:c>
      <x:c r="L672" s="10" t="str">
        <x:v>full_repair_v2</x:v>
      </x:c>
      <x:c r="M672" s="10" t="n">
        <x:v>1</x:v>
      </x:c>
      <x:c r="N672" s="10" t="n">
        <x:v>0</x:v>
      </x:c>
      <x:c r="O672" s="10" t="n">
        <x:v>0</x:v>
      </x:c>
      <x:c r="P672" s="9" t="str">
        <x:f>'CaseReview'!U672</x:f>
        <x:v>FAIL</x:v>
      </x:c>
      <x:c r="Q672" s="9" t="n">
        <x:f>IF(AND(T672=1,G672=P672),1,0)</x:f>
        <x:v>1</x:v>
      </x:c>
      <x:c r="R672" s="9" t="n">
        <x:f>IF(AND(T672=1,G672="PASS",P672="FAIL"),1,0)</x:f>
        <x:v>0</x:v>
      </x:c>
      <x:c r="S672" s="9" t="n">
        <x:f>IF(AND(T672=1,G672="FAIL",P672="PASS"),1,0)</x:f>
        <x:v>0</x:v>
      </x:c>
      <x:c r="T672" s="9" t="n">
        <x:v>1</x:v>
      </x:c>
      <x:c r="U672" s="9" t="n">
        <x:v>7</x:v>
      </x:c>
      <x:c r="V672" s="9" t="str">
        <x:v>MVP/SHACL_GENERATION_PIPELINE/experiments/FULL_REPAIR_V2/RUN_01/runs/RUN-IMO-031-20260915T103625575825Z/final/final_shape.ttl</x:v>
      </x:c>
    </x:row>
    <x:row r="673" ht="22" customHeight="1">
      <x:c r="A673" s="10" t="str">
        <x:v>V2_FALLBACK25</x:v>
      </x:c>
      <x:c r="B673" s="10" t="str">
        <x:v>IMO-031</x:v>
      </x:c>
      <x:c r="C673" s="10" t="str">
        <x:v>IMO-031-F05</x:v>
      </x:c>
      <x:c r="D673" s="10" t="str">
        <x:v>RUN_01</x:v>
      </x:c>
      <x:c r="E673" s="10" t="str">
        <x:v>ORIGINAL_LEDGER</x:v>
      </x:c>
      <x:c r="F673" s="10" t="str">
        <x:v>FAIL</x:v>
      </x:c>
      <x:c r="G673" s="10" t="str">
        <x:v>FAIL</x:v>
      </x:c>
      <x:c r="H673" s="10" t="str">
        <x:v>EXECUTED</x:v>
      </x:c>
      <x:c r="I673" s="10" t="str">
        <x:v>PARSED</x:v>
      </x:c>
      <x:c r="J673" s="10" t="str">
        <x:v>GENERATION_ACCEPTED</x:v>
      </x:c>
      <x:c r="K673" s="10" t="str">
        <x:v>b19a1cb0526e014e2985aacb16f247f6b4acec2095bc76cf6e40c7882e346c7b</x:v>
      </x:c>
      <x:c r="L673" s="10" t="str">
        <x:v>full_repair_v2</x:v>
      </x:c>
      <x:c r="M673" s="10" t="n">
        <x:v>1</x:v>
      </x:c>
      <x:c r="N673" s="10" t="n">
        <x:v>0</x:v>
      </x:c>
      <x:c r="O673" s="10" t="n">
        <x:v>0</x:v>
      </x:c>
      <x:c r="P673" s="9" t="str">
        <x:f>'CaseReview'!U673</x:f>
        <x:v>FAIL</x:v>
      </x:c>
      <x:c r="Q673" s="9" t="n">
        <x:f>IF(AND(T673=1,G673=P673),1,0)</x:f>
        <x:v>1</x:v>
      </x:c>
      <x:c r="R673" s="9" t="n">
        <x:f>IF(AND(T673=1,G673="PASS",P673="FAIL"),1,0)</x:f>
        <x:v>0</x:v>
      </x:c>
      <x:c r="S673" s="9" t="n">
        <x:f>IF(AND(T673=1,G673="FAIL",P673="PASS"),1,0)</x:f>
        <x:v>0</x:v>
      </x:c>
      <x:c r="T673" s="9" t="n">
        <x:v>1</x:v>
      </x:c>
      <x:c r="U673" s="9" t="n">
        <x:v>7</x:v>
      </x:c>
      <x:c r="V673" s="9" t="str">
        <x:v>MVP/SHACL_GENERATION_PIPELINE/experiments/FULL_REPAIR_V2/RUN_01/runs/RUN-IMO-031-20260915T103625575825Z/final/final_shape.ttl</x:v>
      </x:c>
    </x:row>
    <x:row r="674" ht="22" customHeight="1">
      <x:c r="A674" s="10" t="str">
        <x:v>V2_FALLBACK25</x:v>
      </x:c>
      <x:c r="B674" s="10" t="str">
        <x:v>IMO-031</x:v>
      </x:c>
      <x:c r="C674" s="10" t="str">
        <x:v>IMO-031-P01</x:v>
      </x:c>
      <x:c r="D674" s="10" t="str">
        <x:v>RUN_01</x:v>
      </x:c>
      <x:c r="E674" s="10" t="str">
        <x:v>ORIGINAL_LEDGER</x:v>
      </x:c>
      <x:c r="F674" s="10" t="str">
        <x:v>PASS</x:v>
      </x:c>
      <x:c r="G674" s="10" t="str">
        <x:v>FAIL</x:v>
      </x:c>
      <x:c r="H674" s="10" t="str">
        <x:v>EXECUTED</x:v>
      </x:c>
      <x:c r="I674" s="10" t="str">
        <x:v>PARSED</x:v>
      </x:c>
      <x:c r="J674" s="10" t="str">
        <x:v>GENERATION_ACCEPTED</x:v>
      </x:c>
      <x:c r="K674" s="10" t="str">
        <x:v>b19a1cb0526e014e2985aacb16f247f6b4acec2095bc76cf6e40c7882e346c7b</x:v>
      </x:c>
      <x:c r="L674" s="10" t="str">
        <x:v>full_repair_v2</x:v>
      </x:c>
      <x:c r="M674" s="10" t="n">
        <x:v>0</x:v>
      </x:c>
      <x:c r="N674" s="10" t="n">
        <x:v>0</x:v>
      </x:c>
      <x:c r="O674" s="10" t="n">
        <x:v>1</x:v>
      </x:c>
      <x:c r="P674" s="9" t="str">
        <x:f>'CaseReview'!U674</x:f>
        <x:v>PASS</x:v>
      </x:c>
      <x:c r="Q674" s="9" t="n">
        <x:f>IF(AND(T674=1,G674=P674),1,0)</x:f>
        <x:v>0</x:v>
      </x:c>
      <x:c r="R674" s="9" t="n">
        <x:f>IF(AND(T674=1,G674="PASS",P674="FAIL"),1,0)</x:f>
        <x:v>0</x:v>
      </x:c>
      <x:c r="S674" s="9" t="n">
        <x:f>IF(AND(T674=1,G674="FAIL",P674="PASS"),1,0)</x:f>
        <x:v>1</x:v>
      </x:c>
      <x:c r="T674" s="9" t="n">
        <x:v>1</x:v>
      </x:c>
      <x:c r="U674" s="9" t="n">
        <x:v>7</x:v>
      </x:c>
      <x:c r="V674" s="9" t="str">
        <x:v>MVP/SHACL_GENERATION_PIPELINE/experiments/FULL_REPAIR_V2/RUN_01/runs/RUN-IMO-031-20260915T103625575825Z/final/final_shape.ttl</x:v>
      </x:c>
    </x:row>
    <x:row r="675" ht="22" customHeight="1">
      <x:c r="A675" s="10" t="str">
        <x:v>V2_FALLBACK25</x:v>
      </x:c>
      <x:c r="B675" s="10" t="str">
        <x:v>IMO-031</x:v>
      </x:c>
      <x:c r="C675" s="10" t="str">
        <x:v>IMO-031-P02</x:v>
      </x:c>
      <x:c r="D675" s="10" t="str">
        <x:v>RUN_01</x:v>
      </x:c>
      <x:c r="E675" s="10" t="str">
        <x:v>ORIGINAL_LEDGER</x:v>
      </x:c>
      <x:c r="F675" s="10" t="str">
        <x:v>PASS</x:v>
      </x:c>
      <x:c r="G675" s="10" t="str">
        <x:v>FAIL</x:v>
      </x:c>
      <x:c r="H675" s="10" t="str">
        <x:v>EXECUTED</x:v>
      </x:c>
      <x:c r="I675" s="10" t="str">
        <x:v>PARSED</x:v>
      </x:c>
      <x:c r="J675" s="10" t="str">
        <x:v>GENERATION_ACCEPTED</x:v>
      </x:c>
      <x:c r="K675" s="10" t="str">
        <x:v>b19a1cb0526e014e2985aacb16f247f6b4acec2095bc76cf6e40c7882e346c7b</x:v>
      </x:c>
      <x:c r="L675" s="10" t="str">
        <x:v>full_repair_v2</x:v>
      </x:c>
      <x:c r="M675" s="10" t="n">
        <x:v>0</x:v>
      </x:c>
      <x:c r="N675" s="10" t="n">
        <x:v>0</x:v>
      </x:c>
      <x:c r="O675" s="10" t="n">
        <x:v>1</x:v>
      </x:c>
      <x:c r="P675" s="9" t="str">
        <x:f>'CaseReview'!U675</x:f>
        <x:v>PASS</x:v>
      </x:c>
      <x:c r="Q675" s="9" t="n">
        <x:f>IF(AND(T675=1,G675=P675),1,0)</x:f>
        <x:v>0</x:v>
      </x:c>
      <x:c r="R675" s="9" t="n">
        <x:f>IF(AND(T675=1,G675="PASS",P675="FAIL"),1,0)</x:f>
        <x:v>0</x:v>
      </x:c>
      <x:c r="S675" s="9" t="n">
        <x:f>IF(AND(T675=1,G675="FAIL",P675="PASS"),1,0)</x:f>
        <x:v>1</x:v>
      </x:c>
      <x:c r="T675" s="9" t="n">
        <x:v>1</x:v>
      </x:c>
      <x:c r="U675" s="9" t="n">
        <x:v>7</x:v>
      </x:c>
      <x:c r="V675" s="9" t="str">
        <x:v>MVP/SHACL_GENERATION_PIPELINE/experiments/FULL_REPAIR_V2/RUN_01/runs/RUN-IMO-031-20260915T103625575825Z/final/final_shape.ttl</x:v>
      </x:c>
    </x:row>
    <x:row r="676" ht="22" customHeight="1">
      <x:c r="A676" s="10" t="str">
        <x:v>V2_FALLBACK25</x:v>
      </x:c>
      <x:c r="B676" s="10" t="str">
        <x:v>IMO-032</x:v>
      </x:c>
      <x:c r="C676" s="10" t="str">
        <x:v>IMO-032-F01</x:v>
      </x:c>
      <x:c r="D676" s="10" t="str">
        <x:v>RUN_01</x:v>
      </x:c>
      <x:c r="E676" s="10" t="str">
        <x:v>ORIGINAL_LEDGER</x:v>
      </x:c>
      <x:c r="F676" s="10" t="str">
        <x:v>FAIL</x:v>
      </x:c>
      <x:c r="G676" s="10" t="str">
        <x:v>FAIL</x:v>
      </x:c>
      <x:c r="H676" s="10" t="str">
        <x:v>EXECUTED</x:v>
      </x:c>
      <x:c r="I676" s="10" t="str">
        <x:v>PARSED</x:v>
      </x:c>
      <x:c r="J676" s="10" t="str">
        <x:v>GENERATION_ACCEPTED</x:v>
      </x:c>
      <x:c r="K676" s="10" t="str">
        <x:v>ab90007db9bb4c9520a80ca7735d7c1e651806b4ba02b95da659fc6625a6cc2e</x:v>
      </x:c>
      <x:c r="L676" s="10" t="str">
        <x:v>full_repair_v2</x:v>
      </x:c>
      <x:c r="M676" s="10" t="n">
        <x:v>1</x:v>
      </x:c>
      <x:c r="N676" s="10" t="n">
        <x:v>0</x:v>
      </x:c>
      <x:c r="O676" s="10" t="n">
        <x:v>0</x:v>
      </x:c>
      <x:c r="P676" s="9" t="str">
        <x:f>'CaseReview'!U676</x:f>
        <x:v>FAIL</x:v>
      </x:c>
      <x:c r="Q676" s="9" t="n">
        <x:f>IF(AND(T676=1,G676=P676),1,0)</x:f>
        <x:v>1</x:v>
      </x:c>
      <x:c r="R676" s="9" t="n">
        <x:f>IF(AND(T676=1,G676="PASS",P676="FAIL"),1,0)</x:f>
        <x:v>0</x:v>
      </x:c>
      <x:c r="S676" s="9" t="n">
        <x:f>IF(AND(T676=1,G676="FAIL",P676="PASS"),1,0)</x:f>
        <x:v>0</x:v>
      </x:c>
      <x:c r="T676" s="9" t="n">
        <x:v>1</x:v>
      </x:c>
      <x:c r="U676" s="9" t="n">
        <x:v>9</x:v>
      </x:c>
      <x:c r="V676" s="9" t="str">
        <x:v>MVP/SHACL_GENERATION_PIPELINE/experiments/FULL_REPAIR_V2/RUN_01/runs/RUN-IMO-032-20260915T103656724596Z/final/final_shape.ttl</x:v>
      </x:c>
    </x:row>
    <x:row r="677" ht="22" customHeight="1">
      <x:c r="A677" s="10" t="str">
        <x:v>V2_FALLBACK25</x:v>
      </x:c>
      <x:c r="B677" s="10" t="str">
        <x:v>IMO-032</x:v>
      </x:c>
      <x:c r="C677" s="10" t="str">
        <x:v>IMO-032-F02</x:v>
      </x:c>
      <x:c r="D677" s="10" t="str">
        <x:v>RUN_01</x:v>
      </x:c>
      <x:c r="E677" s="10" t="str">
        <x:v>ORIGINAL_LEDGER</x:v>
      </x:c>
      <x:c r="F677" s="10" t="str">
        <x:v>FAIL</x:v>
      </x:c>
      <x:c r="G677" s="10" t="str">
        <x:v>FAIL</x:v>
      </x:c>
      <x:c r="H677" s="10" t="str">
        <x:v>EXECUTED</x:v>
      </x:c>
      <x:c r="I677" s="10" t="str">
        <x:v>PARSED</x:v>
      </x:c>
      <x:c r="J677" s="10" t="str">
        <x:v>GENERATION_ACCEPTED</x:v>
      </x:c>
      <x:c r="K677" s="10" t="str">
        <x:v>ab90007db9bb4c9520a80ca7735d7c1e651806b4ba02b95da659fc6625a6cc2e</x:v>
      </x:c>
      <x:c r="L677" s="10" t="str">
        <x:v>full_repair_v2</x:v>
      </x:c>
      <x:c r="M677" s="10" t="n">
        <x:v>1</x:v>
      </x:c>
      <x:c r="N677" s="10" t="n">
        <x:v>0</x:v>
      </x:c>
      <x:c r="O677" s="10" t="n">
        <x:v>0</x:v>
      </x:c>
      <x:c r="P677" s="9" t="str">
        <x:f>'CaseReview'!U677</x:f>
        <x:v>FAIL</x:v>
      </x:c>
      <x:c r="Q677" s="9" t="n">
        <x:f>IF(AND(T677=1,G677=P677),1,0)</x:f>
        <x:v>1</x:v>
      </x:c>
      <x:c r="R677" s="9" t="n">
        <x:f>IF(AND(T677=1,G677="PASS",P677="FAIL"),1,0)</x:f>
        <x:v>0</x:v>
      </x:c>
      <x:c r="S677" s="9" t="n">
        <x:f>IF(AND(T677=1,G677="FAIL",P677="PASS"),1,0)</x:f>
        <x:v>0</x:v>
      </x:c>
      <x:c r="T677" s="9" t="n">
        <x:v>1</x:v>
      </x:c>
      <x:c r="U677" s="9" t="n">
        <x:v>9</x:v>
      </x:c>
      <x:c r="V677" s="9" t="str">
        <x:v>MVP/SHACL_GENERATION_PIPELINE/experiments/FULL_REPAIR_V2/RUN_01/runs/RUN-IMO-032-20260915T103656724596Z/final/final_shape.ttl</x:v>
      </x:c>
    </x:row>
    <x:row r="678" ht="22" customHeight="1">
      <x:c r="A678" s="10" t="str">
        <x:v>V2_FALLBACK25</x:v>
      </x:c>
      <x:c r="B678" s="10" t="str">
        <x:v>IMO-032</x:v>
      </x:c>
      <x:c r="C678" s="10" t="str">
        <x:v>IMO-032-F03</x:v>
      </x:c>
      <x:c r="D678" s="10" t="str">
        <x:v>RUN_01</x:v>
      </x:c>
      <x:c r="E678" s="10" t="str">
        <x:v>ORIGINAL_LEDGER</x:v>
      </x:c>
      <x:c r="F678" s="10" t="str">
        <x:v>FAIL</x:v>
      </x:c>
      <x:c r="G678" s="10" t="str">
        <x:v>FAIL</x:v>
      </x:c>
      <x:c r="H678" s="10" t="str">
        <x:v>EXECUTED</x:v>
      </x:c>
      <x:c r="I678" s="10" t="str">
        <x:v>PARSED</x:v>
      </x:c>
      <x:c r="J678" s="10" t="str">
        <x:v>GENERATION_ACCEPTED</x:v>
      </x:c>
      <x:c r="K678" s="10" t="str">
        <x:v>ab90007db9bb4c9520a80ca7735d7c1e651806b4ba02b95da659fc6625a6cc2e</x:v>
      </x:c>
      <x:c r="L678" s="10" t="str">
        <x:v>full_repair_v2</x:v>
      </x:c>
      <x:c r="M678" s="10" t="n">
        <x:v>1</x:v>
      </x:c>
      <x:c r="N678" s="10" t="n">
        <x:v>0</x:v>
      </x:c>
      <x:c r="O678" s="10" t="n">
        <x:v>0</x:v>
      </x:c>
      <x:c r="P678" s="9" t="str">
        <x:f>'CaseReview'!U678</x:f>
        <x:v>FAIL</x:v>
      </x:c>
      <x:c r="Q678" s="9" t="n">
        <x:f>IF(AND(T678=1,G678=P678),1,0)</x:f>
        <x:v>1</x:v>
      </x:c>
      <x:c r="R678" s="9" t="n">
        <x:f>IF(AND(T678=1,G678="PASS",P678="FAIL"),1,0)</x:f>
        <x:v>0</x:v>
      </x:c>
      <x:c r="S678" s="9" t="n">
        <x:f>IF(AND(T678=1,G678="FAIL",P678="PASS"),1,0)</x:f>
        <x:v>0</x:v>
      </x:c>
      <x:c r="T678" s="9" t="n">
        <x:v>1</x:v>
      </x:c>
      <x:c r="U678" s="9" t="n">
        <x:v>9</x:v>
      </x:c>
      <x:c r="V678" s="9" t="str">
        <x:v>MVP/SHACL_GENERATION_PIPELINE/experiments/FULL_REPAIR_V2/RUN_01/runs/RUN-IMO-032-20260915T103656724596Z/final/final_shape.ttl</x:v>
      </x:c>
    </x:row>
    <x:row r="679" ht="22" customHeight="1">
      <x:c r="A679" s="10" t="str">
        <x:v>V2_FALLBACK25</x:v>
      </x:c>
      <x:c r="B679" s="10" t="str">
        <x:v>IMO-032</x:v>
      </x:c>
      <x:c r="C679" s="10" t="str">
        <x:v>IMO-032-F04</x:v>
      </x:c>
      <x:c r="D679" s="10" t="str">
        <x:v>RUN_01</x:v>
      </x:c>
      <x:c r="E679" s="10" t="str">
        <x:v>ORIGINAL_LEDGER</x:v>
      </x:c>
      <x:c r="F679" s="10" t="str">
        <x:v>FAIL</x:v>
      </x:c>
      <x:c r="G679" s="10" t="str">
        <x:v>FAIL</x:v>
      </x:c>
      <x:c r="H679" s="10" t="str">
        <x:v>EXECUTED</x:v>
      </x:c>
      <x:c r="I679" s="10" t="str">
        <x:v>PARSED</x:v>
      </x:c>
      <x:c r="J679" s="10" t="str">
        <x:v>GENERATION_ACCEPTED</x:v>
      </x:c>
      <x:c r="K679" s="10" t="str">
        <x:v>ab90007db9bb4c9520a80ca7735d7c1e651806b4ba02b95da659fc6625a6cc2e</x:v>
      </x:c>
      <x:c r="L679" s="10" t="str">
        <x:v>full_repair_v2</x:v>
      </x:c>
      <x:c r="M679" s="10" t="n">
        <x:v>1</x:v>
      </x:c>
      <x:c r="N679" s="10" t="n">
        <x:v>0</x:v>
      </x:c>
      <x:c r="O679" s="10" t="n">
        <x:v>0</x:v>
      </x:c>
      <x:c r="P679" s="9" t="str">
        <x:f>'CaseReview'!U679</x:f>
        <x:v>FAIL</x:v>
      </x:c>
      <x:c r="Q679" s="9" t="n">
        <x:f>IF(AND(T679=1,G679=P679),1,0)</x:f>
        <x:v>1</x:v>
      </x:c>
      <x:c r="R679" s="9" t="n">
        <x:f>IF(AND(T679=1,G679="PASS",P679="FAIL"),1,0)</x:f>
        <x:v>0</x:v>
      </x:c>
      <x:c r="S679" s="9" t="n">
        <x:f>IF(AND(T679=1,G679="FAIL",P679="PASS"),1,0)</x:f>
        <x:v>0</x:v>
      </x:c>
      <x:c r="T679" s="9" t="n">
        <x:v>1</x:v>
      </x:c>
      <x:c r="U679" s="9" t="n">
        <x:v>9</x:v>
      </x:c>
      <x:c r="V679" s="9" t="str">
        <x:v>MVP/SHACL_GENERATION_PIPELINE/experiments/FULL_REPAIR_V2/RUN_01/runs/RUN-IMO-032-20260915T103656724596Z/final/final_shape.ttl</x:v>
      </x:c>
    </x:row>
    <x:row r="680" ht="22" customHeight="1">
      <x:c r="A680" s="10" t="str">
        <x:v>V2_FALLBACK25</x:v>
      </x:c>
      <x:c r="B680" s="10" t="str">
        <x:v>IMO-032</x:v>
      </x:c>
      <x:c r="C680" s="10" t="str">
        <x:v>IMO-032-F05</x:v>
      </x:c>
      <x:c r="D680" s="10" t="str">
        <x:v>RUN_01</x:v>
      </x:c>
      <x:c r="E680" s="10" t="str">
        <x:v>ORIGINAL_LEDGER</x:v>
      </x:c>
      <x:c r="F680" s="10" t="str">
        <x:v>FAIL</x:v>
      </x:c>
      <x:c r="G680" s="10" t="str">
        <x:v>FAIL</x:v>
      </x:c>
      <x:c r="H680" s="10" t="str">
        <x:v>EXECUTED</x:v>
      </x:c>
      <x:c r="I680" s="10" t="str">
        <x:v>PARSED</x:v>
      </x:c>
      <x:c r="J680" s="10" t="str">
        <x:v>GENERATION_ACCEPTED</x:v>
      </x:c>
      <x:c r="K680" s="10" t="str">
        <x:v>ab90007db9bb4c9520a80ca7735d7c1e651806b4ba02b95da659fc6625a6cc2e</x:v>
      </x:c>
      <x:c r="L680" s="10" t="str">
        <x:v>full_repair_v2</x:v>
      </x:c>
      <x:c r="M680" s="10" t="n">
        <x:v>1</x:v>
      </x:c>
      <x:c r="N680" s="10" t="n">
        <x:v>0</x:v>
      </x:c>
      <x:c r="O680" s="10" t="n">
        <x:v>0</x:v>
      </x:c>
      <x:c r="P680" s="9" t="str">
        <x:f>'CaseReview'!U680</x:f>
        <x:v>FAIL</x:v>
      </x:c>
      <x:c r="Q680" s="9" t="n">
        <x:f>IF(AND(T680=1,G680=P680),1,0)</x:f>
        <x:v>1</x:v>
      </x:c>
      <x:c r="R680" s="9" t="n">
        <x:f>IF(AND(T680=1,G680="PASS",P680="FAIL"),1,0)</x:f>
        <x:v>0</x:v>
      </x:c>
      <x:c r="S680" s="9" t="n">
        <x:f>IF(AND(T680=1,G680="FAIL",P680="PASS"),1,0)</x:f>
        <x:v>0</x:v>
      </x:c>
      <x:c r="T680" s="9" t="n">
        <x:v>1</x:v>
      </x:c>
      <x:c r="U680" s="9" t="n">
        <x:v>9</x:v>
      </x:c>
      <x:c r="V680" s="9" t="str">
        <x:v>MVP/SHACL_GENERATION_PIPELINE/experiments/FULL_REPAIR_V2/RUN_01/runs/RUN-IMO-032-20260915T103656724596Z/final/final_shape.ttl</x:v>
      </x:c>
    </x:row>
    <x:row r="681" ht="22" customHeight="1">
      <x:c r="A681" s="10" t="str">
        <x:v>V2_FALLBACK25</x:v>
      </x:c>
      <x:c r="B681" s="10" t="str">
        <x:v>IMO-032</x:v>
      </x:c>
      <x:c r="C681" s="10" t="str">
        <x:v>IMO-032-P01</x:v>
      </x:c>
      <x:c r="D681" s="10" t="str">
        <x:v>RUN_01</x:v>
      </x:c>
      <x:c r="E681" s="10" t="str">
        <x:v>ORIGINAL_LEDGER</x:v>
      </x:c>
      <x:c r="F681" s="10" t="str">
        <x:v>PASS</x:v>
      </x:c>
      <x:c r="G681" s="10" t="str">
        <x:v>FAIL</x:v>
      </x:c>
      <x:c r="H681" s="10" t="str">
        <x:v>EXECUTED</x:v>
      </x:c>
      <x:c r="I681" s="10" t="str">
        <x:v>PARSED</x:v>
      </x:c>
      <x:c r="J681" s="10" t="str">
        <x:v>GENERATION_ACCEPTED</x:v>
      </x:c>
      <x:c r="K681" s="10" t="str">
        <x:v>ab90007db9bb4c9520a80ca7735d7c1e651806b4ba02b95da659fc6625a6cc2e</x:v>
      </x:c>
      <x:c r="L681" s="10" t="str">
        <x:v>full_repair_v2</x:v>
      </x:c>
      <x:c r="M681" s="10" t="n">
        <x:v>0</x:v>
      </x:c>
      <x:c r="N681" s="10" t="n">
        <x:v>0</x:v>
      </x:c>
      <x:c r="O681" s="10" t="n">
        <x:v>1</x:v>
      </x:c>
      <x:c r="P681" s="9" t="str">
        <x:f>'CaseReview'!U681</x:f>
        <x:v>PASS</x:v>
      </x:c>
      <x:c r="Q681" s="9" t="n">
        <x:f>IF(AND(T681=1,G681=P681),1,0)</x:f>
        <x:v>0</x:v>
      </x:c>
      <x:c r="R681" s="9" t="n">
        <x:f>IF(AND(T681=1,G681="PASS",P681="FAIL"),1,0)</x:f>
        <x:v>0</x:v>
      </x:c>
      <x:c r="S681" s="9" t="n">
        <x:f>IF(AND(T681=1,G681="FAIL",P681="PASS"),1,0)</x:f>
        <x:v>1</x:v>
      </x:c>
      <x:c r="T681" s="9" t="n">
        <x:v>1</x:v>
      </x:c>
      <x:c r="U681" s="9" t="n">
        <x:v>9</x:v>
      </x:c>
      <x:c r="V681" s="9" t="str">
        <x:v>MVP/SHACL_GENERATION_PIPELINE/experiments/FULL_REPAIR_V2/RUN_01/runs/RUN-IMO-032-20260915T103656724596Z/final/final_shape.ttl</x:v>
      </x:c>
    </x:row>
    <x:row r="682" ht="22" customHeight="1">
      <x:c r="A682" s="10" t="str">
        <x:v>V2_FALLBACK25</x:v>
      </x:c>
      <x:c r="B682" s="10" t="str">
        <x:v>IMO-032</x:v>
      </x:c>
      <x:c r="C682" s="10" t="str">
        <x:v>IMO-032-P02</x:v>
      </x:c>
      <x:c r="D682" s="10" t="str">
        <x:v>RUN_01</x:v>
      </x:c>
      <x:c r="E682" s="10" t="str">
        <x:v>ORIGINAL_LEDGER</x:v>
      </x:c>
      <x:c r="F682" s="10" t="str">
        <x:v>PASS</x:v>
      </x:c>
      <x:c r="G682" s="10" t="str">
        <x:v>FAIL</x:v>
      </x:c>
      <x:c r="H682" s="10" t="str">
        <x:v>EXECUTED</x:v>
      </x:c>
      <x:c r="I682" s="10" t="str">
        <x:v>PARSED</x:v>
      </x:c>
      <x:c r="J682" s="10" t="str">
        <x:v>GENERATION_ACCEPTED</x:v>
      </x:c>
      <x:c r="K682" s="10" t="str">
        <x:v>ab90007db9bb4c9520a80ca7735d7c1e651806b4ba02b95da659fc6625a6cc2e</x:v>
      </x:c>
      <x:c r="L682" s="10" t="str">
        <x:v>full_repair_v2</x:v>
      </x:c>
      <x:c r="M682" s="10" t="n">
        <x:v>0</x:v>
      </x:c>
      <x:c r="N682" s="10" t="n">
        <x:v>0</x:v>
      </x:c>
      <x:c r="O682" s="10" t="n">
        <x:v>1</x:v>
      </x:c>
      <x:c r="P682" s="9" t="str">
        <x:f>'CaseReview'!U682</x:f>
        <x:v>PASS</x:v>
      </x:c>
      <x:c r="Q682" s="9" t="n">
        <x:f>IF(AND(T682=1,G682=P682),1,0)</x:f>
        <x:v>0</x:v>
      </x:c>
      <x:c r="R682" s="9" t="n">
        <x:f>IF(AND(T682=1,G682="PASS",P682="FAIL"),1,0)</x:f>
        <x:v>0</x:v>
      </x:c>
      <x:c r="S682" s="9" t="n">
        <x:f>IF(AND(T682=1,G682="FAIL",P682="PASS"),1,0)</x:f>
        <x:v>1</x:v>
      </x:c>
      <x:c r="T682" s="9" t="n">
        <x:v>1</x:v>
      </x:c>
      <x:c r="U682" s="9" t="n">
        <x:v>9</x:v>
      </x:c>
      <x:c r="V682" s="9" t="str">
        <x:v>MVP/SHACL_GENERATION_PIPELINE/experiments/FULL_REPAIR_V2/RUN_01/runs/RUN-IMO-032-20260915T103656724596Z/final/final_shape.ttl</x:v>
      </x:c>
    </x:row>
    <x:row r="683" ht="22" customHeight="1">
      <x:c r="A683" s="10" t="str">
        <x:v>V2_FALLBACK25</x:v>
      </x:c>
      <x:c r="B683" s="10" t="str">
        <x:v>IMO-032</x:v>
      </x:c>
      <x:c r="C683" s="10" t="str">
        <x:v>IMO-032-P03</x:v>
      </x:c>
      <x:c r="D683" s="10" t="str">
        <x:v>RUN_01</x:v>
      </x:c>
      <x:c r="E683" s="10" t="str">
        <x:v>ORIGINAL_LEDGER</x:v>
      </x:c>
      <x:c r="F683" s="10" t="str">
        <x:v>PASS</x:v>
      </x:c>
      <x:c r="G683" s="10" t="str">
        <x:v>FAIL</x:v>
      </x:c>
      <x:c r="H683" s="10" t="str">
        <x:v>EXECUTED</x:v>
      </x:c>
      <x:c r="I683" s="10" t="str">
        <x:v>PARSED</x:v>
      </x:c>
      <x:c r="J683" s="10" t="str">
        <x:v>GENERATION_ACCEPTED</x:v>
      </x:c>
      <x:c r="K683" s="10" t="str">
        <x:v>ab90007db9bb4c9520a80ca7735d7c1e651806b4ba02b95da659fc6625a6cc2e</x:v>
      </x:c>
      <x:c r="L683" s="10" t="str">
        <x:v>full_repair_v2</x:v>
      </x:c>
      <x:c r="M683" s="10" t="n">
        <x:v>0</x:v>
      </x:c>
      <x:c r="N683" s="10" t="n">
        <x:v>0</x:v>
      </x:c>
      <x:c r="O683" s="10" t="n">
        <x:v>1</x:v>
      </x:c>
      <x:c r="P683" s="9" t="str">
        <x:f>'CaseReview'!U683</x:f>
        <x:v>PASS</x:v>
      </x:c>
      <x:c r="Q683" s="9" t="n">
        <x:f>IF(AND(T683=1,G683=P683),1,0)</x:f>
        <x:v>0</x:v>
      </x:c>
      <x:c r="R683" s="9" t="n">
        <x:f>IF(AND(T683=1,G683="PASS",P683="FAIL"),1,0)</x:f>
        <x:v>0</x:v>
      </x:c>
      <x:c r="S683" s="9" t="n">
        <x:f>IF(AND(T683=1,G683="FAIL",P683="PASS"),1,0)</x:f>
        <x:v>1</x:v>
      </x:c>
      <x:c r="T683" s="9" t="n">
        <x:v>1</x:v>
      </x:c>
      <x:c r="U683" s="9" t="n">
        <x:v>9</x:v>
      </x:c>
      <x:c r="V683" s="9" t="str">
        <x:v>MVP/SHACL_GENERATION_PIPELINE/experiments/FULL_REPAIR_V2/RUN_01/runs/RUN-IMO-032-20260915T103656724596Z/final/final_shape.ttl</x:v>
      </x:c>
    </x:row>
    <x:row r="684" ht="22" customHeight="1">
      <x:c r="A684" s="10" t="str">
        <x:v>V2_FALLBACK25</x:v>
      </x:c>
      <x:c r="B684" s="10" t="str">
        <x:v>IMO-032</x:v>
      </x:c>
      <x:c r="C684" s="10" t="str">
        <x:v>IMO-032-P04</x:v>
      </x:c>
      <x:c r="D684" s="10" t="str">
        <x:v>RUN_01</x:v>
      </x:c>
      <x:c r="E684" s="10" t="str">
        <x:v>ORIGINAL_LEDGER</x:v>
      </x:c>
      <x:c r="F684" s="10" t="str">
        <x:v>PASS</x:v>
      </x:c>
      <x:c r="G684" s="10" t="str">
        <x:v>PASS</x:v>
      </x:c>
      <x:c r="H684" s="10" t="str">
        <x:v>EXECUTED</x:v>
      </x:c>
      <x:c r="I684" s="10" t="str">
        <x:v>PARSED</x:v>
      </x:c>
      <x:c r="J684" s="10" t="str">
        <x:v>GENERATION_ACCEPTED</x:v>
      </x:c>
      <x:c r="K684" s="10" t="str">
        <x:v>ab90007db9bb4c9520a80ca7735d7c1e651806b4ba02b95da659fc6625a6cc2e</x:v>
      </x:c>
      <x:c r="L684" s="10" t="str">
        <x:v>full_repair_v2</x:v>
      </x:c>
      <x:c r="M684" s="10" t="n">
        <x:v>1</x:v>
      </x:c>
      <x:c r="N684" s="10" t="n">
        <x:v>0</x:v>
      </x:c>
      <x:c r="O684" s="10" t="n">
        <x:v>0</x:v>
      </x:c>
      <x:c r="P684" s="9" t="str">
        <x:f>'CaseReview'!U684</x:f>
        <x:v>PASS</x:v>
      </x:c>
      <x:c r="Q684" s="9" t="n">
        <x:f>IF(AND(T684=1,G684=P684),1,0)</x:f>
        <x:v>1</x:v>
      </x:c>
      <x:c r="R684" s="9" t="n">
        <x:f>IF(AND(T684=1,G684="PASS",P684="FAIL"),1,0)</x:f>
        <x:v>0</x:v>
      </x:c>
      <x:c r="S684" s="9" t="n">
        <x:f>IF(AND(T684=1,G684="FAIL",P684="PASS"),1,0)</x:f>
        <x:v>0</x:v>
      </x:c>
      <x:c r="T684" s="9" t="n">
        <x:v>1</x:v>
      </x:c>
      <x:c r="U684" s="9" t="n">
        <x:v>9</x:v>
      </x:c>
      <x:c r="V684" s="9" t="str">
        <x:v>MVP/SHACL_GENERATION_PIPELINE/experiments/FULL_REPAIR_V2/RUN_01/runs/RUN-IMO-032-20260915T103656724596Z/final/final_shape.ttl</x:v>
      </x:c>
    </x:row>
    <x:row r="685" ht="22" customHeight="1">
      <x:c r="A685" s="10" t="str">
        <x:v>V2_FALLBACK25</x:v>
      </x:c>
      <x:c r="B685" s="10" t="str">
        <x:v>IMO-033</x:v>
      </x:c>
      <x:c r="C685" s="10" t="str">
        <x:v>IMO-033-F01</x:v>
      </x:c>
      <x:c r="D685" s="10" t="str">
        <x:v>RUN_01</x:v>
      </x:c>
      <x:c r="E685" s="10" t="str">
        <x:v>ORIGINAL_LEDGER</x:v>
      </x:c>
      <x:c r="F685" s="10" t="str">
        <x:v>FAIL</x:v>
      </x:c>
      <x:c r="G685" s="10" t="str">
        <x:v>FAIL</x:v>
      </x:c>
      <x:c r="H685" s="10" t="str">
        <x:v>EXECUTED</x:v>
      </x:c>
      <x:c r="I685" s="10" t="str">
        <x:v>PARSED</x:v>
      </x:c>
      <x:c r="J685" s="10" t="str">
        <x:v>GENERATION_ACCEPTED</x:v>
      </x:c>
      <x:c r="K685" s="10" t="str">
        <x:v>a44e68a33b650015172c3238684dcd3a27e65418e1b789143786034522b4d723</x:v>
      </x:c>
      <x:c r="L685" s="10" t="str">
        <x:v>full_repair_v2</x:v>
      </x:c>
      <x:c r="M685" s="10" t="n">
        <x:v>1</x:v>
      </x:c>
      <x:c r="N685" s="10" t="n">
        <x:v>0</x:v>
      </x:c>
      <x:c r="O685" s="10" t="n">
        <x:v>0</x:v>
      </x:c>
      <x:c r="P685" s="9" t="str">
        <x:f>'CaseReview'!U685</x:f>
        <x:v>FAIL</x:v>
      </x:c>
      <x:c r="Q685" s="9" t="n">
        <x:f>IF(AND(T685=1,G685=P685),1,0)</x:f>
        <x:v>1</x:v>
      </x:c>
      <x:c r="R685" s="9" t="n">
        <x:f>IF(AND(T685=1,G685="PASS",P685="FAIL"),1,0)</x:f>
        <x:v>0</x:v>
      </x:c>
      <x:c r="S685" s="9" t="n">
        <x:f>IF(AND(T685=1,G685="FAIL",P685="PASS"),1,0)</x:f>
        <x:v>0</x:v>
      </x:c>
      <x:c r="T685" s="9" t="n">
        <x:v>1</x:v>
      </x:c>
      <x:c r="U685" s="9" t="n">
        <x:v>10</x:v>
      </x:c>
      <x:c r="V685" s="9" t="str">
        <x:v>MVP/SHACL_GENERATION_PIPELINE/experiments/FULL_REPAIR_V2/RUN_01/runs/RUN-IMO-033-20260915T103736185422Z/final/final_shape.ttl</x:v>
      </x:c>
    </x:row>
    <x:row r="686" ht="22" customHeight="1">
      <x:c r="A686" s="10" t="str">
        <x:v>V2_FALLBACK25</x:v>
      </x:c>
      <x:c r="B686" s="10" t="str">
        <x:v>IMO-033</x:v>
      </x:c>
      <x:c r="C686" s="10" t="str">
        <x:v>IMO-033-F02</x:v>
      </x:c>
      <x:c r="D686" s="10" t="str">
        <x:v>RUN_01</x:v>
      </x:c>
      <x:c r="E686" s="10" t="str">
        <x:v>ORIGINAL_LEDGER</x:v>
      </x:c>
      <x:c r="F686" s="10" t="str">
        <x:v>FAIL</x:v>
      </x:c>
      <x:c r="G686" s="10" t="str">
        <x:v>FAIL</x:v>
      </x:c>
      <x:c r="H686" s="10" t="str">
        <x:v>EXECUTED</x:v>
      </x:c>
      <x:c r="I686" s="10" t="str">
        <x:v>PARSED</x:v>
      </x:c>
      <x:c r="J686" s="10" t="str">
        <x:v>GENERATION_ACCEPTED</x:v>
      </x:c>
      <x:c r="K686" s="10" t="str">
        <x:v>a44e68a33b650015172c3238684dcd3a27e65418e1b789143786034522b4d723</x:v>
      </x:c>
      <x:c r="L686" s="10" t="str">
        <x:v>full_repair_v2</x:v>
      </x:c>
      <x:c r="M686" s="10" t="n">
        <x:v>1</x:v>
      </x:c>
      <x:c r="N686" s="10" t="n">
        <x:v>0</x:v>
      </x:c>
      <x:c r="O686" s="10" t="n">
        <x:v>0</x:v>
      </x:c>
      <x:c r="P686" s="9" t="str">
        <x:f>'CaseReview'!U686</x:f>
        <x:v>FAIL</x:v>
      </x:c>
      <x:c r="Q686" s="9" t="n">
        <x:f>IF(AND(T686=1,G686=P686),1,0)</x:f>
        <x:v>1</x:v>
      </x:c>
      <x:c r="R686" s="9" t="n">
        <x:f>IF(AND(T686=1,G686="PASS",P686="FAIL"),1,0)</x:f>
        <x:v>0</x:v>
      </x:c>
      <x:c r="S686" s="9" t="n">
        <x:f>IF(AND(T686=1,G686="FAIL",P686="PASS"),1,0)</x:f>
        <x:v>0</x:v>
      </x:c>
      <x:c r="T686" s="9" t="n">
        <x:v>1</x:v>
      </x:c>
      <x:c r="U686" s="9" t="n">
        <x:v>10</x:v>
      </x:c>
      <x:c r="V686" s="9" t="str">
        <x:v>MVP/SHACL_GENERATION_PIPELINE/experiments/FULL_REPAIR_V2/RUN_01/runs/RUN-IMO-033-20260915T103736185422Z/final/final_shape.ttl</x:v>
      </x:c>
    </x:row>
    <x:row r="687" ht="22" customHeight="1">
      <x:c r="A687" s="10" t="str">
        <x:v>V2_FALLBACK25</x:v>
      </x:c>
      <x:c r="B687" s="10" t="str">
        <x:v>IMO-033</x:v>
      </x:c>
      <x:c r="C687" s="10" t="str">
        <x:v>IMO-033-F03</x:v>
      </x:c>
      <x:c r="D687" s="10" t="str">
        <x:v>RUN_01</x:v>
      </x:c>
      <x:c r="E687" s="10" t="str">
        <x:v>ORIGINAL_LEDGER</x:v>
      </x:c>
      <x:c r="F687" s="10" t="str">
        <x:v>FAIL</x:v>
      </x:c>
      <x:c r="G687" s="10" t="str">
        <x:v>FAIL</x:v>
      </x:c>
      <x:c r="H687" s="10" t="str">
        <x:v>EXECUTED</x:v>
      </x:c>
      <x:c r="I687" s="10" t="str">
        <x:v>PARSED</x:v>
      </x:c>
      <x:c r="J687" s="10" t="str">
        <x:v>GENERATION_ACCEPTED</x:v>
      </x:c>
      <x:c r="K687" s="10" t="str">
        <x:v>a44e68a33b650015172c3238684dcd3a27e65418e1b789143786034522b4d723</x:v>
      </x:c>
      <x:c r="L687" s="10" t="str">
        <x:v>full_repair_v2</x:v>
      </x:c>
      <x:c r="M687" s="10" t="n">
        <x:v>1</x:v>
      </x:c>
      <x:c r="N687" s="10" t="n">
        <x:v>0</x:v>
      </x:c>
      <x:c r="O687" s="10" t="n">
        <x:v>0</x:v>
      </x:c>
      <x:c r="P687" s="9" t="str">
        <x:f>'CaseReview'!U687</x:f>
        <x:v>FAIL</x:v>
      </x:c>
      <x:c r="Q687" s="9" t="n">
        <x:f>IF(AND(T687=1,G687=P687),1,0)</x:f>
        <x:v>1</x:v>
      </x:c>
      <x:c r="R687" s="9" t="n">
        <x:f>IF(AND(T687=1,G687="PASS",P687="FAIL"),1,0)</x:f>
        <x:v>0</x:v>
      </x:c>
      <x:c r="S687" s="9" t="n">
        <x:f>IF(AND(T687=1,G687="FAIL",P687="PASS"),1,0)</x:f>
        <x:v>0</x:v>
      </x:c>
      <x:c r="T687" s="9" t="n">
        <x:v>1</x:v>
      </x:c>
      <x:c r="U687" s="9" t="n">
        <x:v>10</x:v>
      </x:c>
      <x:c r="V687" s="9" t="str">
        <x:v>MVP/SHACL_GENERATION_PIPELINE/experiments/FULL_REPAIR_V2/RUN_01/runs/RUN-IMO-033-20260915T103736185422Z/final/final_shape.ttl</x:v>
      </x:c>
    </x:row>
    <x:row r="688" ht="22" customHeight="1">
      <x:c r="A688" s="10" t="str">
        <x:v>V2_FALLBACK25</x:v>
      </x:c>
      <x:c r="B688" s="10" t="str">
        <x:v>IMO-033</x:v>
      </x:c>
      <x:c r="C688" s="10" t="str">
        <x:v>IMO-033-F04</x:v>
      </x:c>
      <x:c r="D688" s="10" t="str">
        <x:v>RUN_01</x:v>
      </x:c>
      <x:c r="E688" s="10" t="str">
        <x:v>ORIGINAL_LEDGER</x:v>
      </x:c>
      <x:c r="F688" s="10" t="str">
        <x:v>FAIL</x:v>
      </x:c>
      <x:c r="G688" s="10" t="str">
        <x:v>FAIL</x:v>
      </x:c>
      <x:c r="H688" s="10" t="str">
        <x:v>EXECUTED</x:v>
      </x:c>
      <x:c r="I688" s="10" t="str">
        <x:v>PARSED</x:v>
      </x:c>
      <x:c r="J688" s="10" t="str">
        <x:v>GENERATION_ACCEPTED</x:v>
      </x:c>
      <x:c r="K688" s="10" t="str">
        <x:v>a44e68a33b650015172c3238684dcd3a27e65418e1b789143786034522b4d723</x:v>
      </x:c>
      <x:c r="L688" s="10" t="str">
        <x:v>full_repair_v2</x:v>
      </x:c>
      <x:c r="M688" s="10" t="n">
        <x:v>1</x:v>
      </x:c>
      <x:c r="N688" s="10" t="n">
        <x:v>0</x:v>
      </x:c>
      <x:c r="O688" s="10" t="n">
        <x:v>0</x:v>
      </x:c>
      <x:c r="P688" s="9" t="str">
        <x:f>'CaseReview'!U688</x:f>
        <x:v>FAIL</x:v>
      </x:c>
      <x:c r="Q688" s="9" t="n">
        <x:f>IF(AND(T688=1,G688=P688),1,0)</x:f>
        <x:v>1</x:v>
      </x:c>
      <x:c r="R688" s="9" t="n">
        <x:f>IF(AND(T688=1,G688="PASS",P688="FAIL"),1,0)</x:f>
        <x:v>0</x:v>
      </x:c>
      <x:c r="S688" s="9" t="n">
        <x:f>IF(AND(T688=1,G688="FAIL",P688="PASS"),1,0)</x:f>
        <x:v>0</x:v>
      </x:c>
      <x:c r="T688" s="9" t="n">
        <x:v>1</x:v>
      </x:c>
      <x:c r="U688" s="9" t="n">
        <x:v>10</x:v>
      </x:c>
      <x:c r="V688" s="9" t="str">
        <x:v>MVP/SHACL_GENERATION_PIPELINE/experiments/FULL_REPAIR_V2/RUN_01/runs/RUN-IMO-033-20260915T103736185422Z/final/final_shape.ttl</x:v>
      </x:c>
    </x:row>
    <x:row r="689" ht="22" customHeight="1">
      <x:c r="A689" s="10" t="str">
        <x:v>V2_FALLBACK25</x:v>
      </x:c>
      <x:c r="B689" s="10" t="str">
        <x:v>IMO-033</x:v>
      </x:c>
      <x:c r="C689" s="10" t="str">
        <x:v>IMO-033-F05</x:v>
      </x:c>
      <x:c r="D689" s="10" t="str">
        <x:v>RUN_01</x:v>
      </x:c>
      <x:c r="E689" s="10" t="str">
        <x:v>ORIGINAL_LEDGER</x:v>
      </x:c>
      <x:c r="F689" s="10" t="str">
        <x:v>FAIL</x:v>
      </x:c>
      <x:c r="G689" s="10" t="str">
        <x:v>FAIL</x:v>
      </x:c>
      <x:c r="H689" s="10" t="str">
        <x:v>EXECUTED</x:v>
      </x:c>
      <x:c r="I689" s="10" t="str">
        <x:v>PARSED</x:v>
      </x:c>
      <x:c r="J689" s="10" t="str">
        <x:v>GENERATION_ACCEPTED</x:v>
      </x:c>
      <x:c r="K689" s="10" t="str">
        <x:v>a44e68a33b650015172c3238684dcd3a27e65418e1b789143786034522b4d723</x:v>
      </x:c>
      <x:c r="L689" s="10" t="str">
        <x:v>full_repair_v2</x:v>
      </x:c>
      <x:c r="M689" s="10" t="n">
        <x:v>1</x:v>
      </x:c>
      <x:c r="N689" s="10" t="n">
        <x:v>0</x:v>
      </x:c>
      <x:c r="O689" s="10" t="n">
        <x:v>0</x:v>
      </x:c>
      <x:c r="P689" s="9" t="str">
        <x:f>'CaseReview'!U689</x:f>
        <x:v>FAIL</x:v>
      </x:c>
      <x:c r="Q689" s="9" t="n">
        <x:f>IF(AND(T689=1,G689=P689),1,0)</x:f>
        <x:v>1</x:v>
      </x:c>
      <x:c r="R689" s="9" t="n">
        <x:f>IF(AND(T689=1,G689="PASS",P689="FAIL"),1,0)</x:f>
        <x:v>0</x:v>
      </x:c>
      <x:c r="S689" s="9" t="n">
        <x:f>IF(AND(T689=1,G689="FAIL",P689="PASS"),1,0)</x:f>
        <x:v>0</x:v>
      </x:c>
      <x:c r="T689" s="9" t="n">
        <x:v>1</x:v>
      </x:c>
      <x:c r="U689" s="9" t="n">
        <x:v>10</x:v>
      </x:c>
      <x:c r="V689" s="9" t="str">
        <x:v>MVP/SHACL_GENERATION_PIPELINE/experiments/FULL_REPAIR_V2/RUN_01/runs/RUN-IMO-033-20260915T103736185422Z/final/final_shape.ttl</x:v>
      </x:c>
    </x:row>
    <x:row r="690" ht="22" customHeight="1">
      <x:c r="A690" s="10" t="str">
        <x:v>V2_FALLBACK25</x:v>
      </x:c>
      <x:c r="B690" s="10" t="str">
        <x:v>IMO-033</x:v>
      </x:c>
      <x:c r="C690" s="10" t="str">
        <x:v>IMO-033-F06</x:v>
      </x:c>
      <x:c r="D690" s="10" t="str">
        <x:v>RUN_01</x:v>
      </x:c>
      <x:c r="E690" s="10" t="str">
        <x:v>ORIGINAL_LEDGER</x:v>
      </x:c>
      <x:c r="F690" s="10" t="str">
        <x:v>FAIL</x:v>
      </x:c>
      <x:c r="G690" s="10" t="str">
        <x:v>FAIL</x:v>
      </x:c>
      <x:c r="H690" s="10" t="str">
        <x:v>EXECUTED</x:v>
      </x:c>
      <x:c r="I690" s="10" t="str">
        <x:v>PARSED</x:v>
      </x:c>
      <x:c r="J690" s="10" t="str">
        <x:v>GENERATION_ACCEPTED</x:v>
      </x:c>
      <x:c r="K690" s="10" t="str">
        <x:v>a44e68a33b650015172c3238684dcd3a27e65418e1b789143786034522b4d723</x:v>
      </x:c>
      <x:c r="L690" s="10" t="str">
        <x:v>full_repair_v2</x:v>
      </x:c>
      <x:c r="M690" s="10" t="n">
        <x:v>1</x:v>
      </x:c>
      <x:c r="N690" s="10" t="n">
        <x:v>0</x:v>
      </x:c>
      <x:c r="O690" s="10" t="n">
        <x:v>0</x:v>
      </x:c>
      <x:c r="P690" s="9" t="str">
        <x:f>'CaseReview'!U690</x:f>
        <x:v>FAIL</x:v>
      </x:c>
      <x:c r="Q690" s="9" t="n">
        <x:f>IF(AND(T690=1,G690=P690),1,0)</x:f>
        <x:v>1</x:v>
      </x:c>
      <x:c r="R690" s="9" t="n">
        <x:f>IF(AND(T690=1,G690="PASS",P690="FAIL"),1,0)</x:f>
        <x:v>0</x:v>
      </x:c>
      <x:c r="S690" s="9" t="n">
        <x:f>IF(AND(T690=1,G690="FAIL",P690="PASS"),1,0)</x:f>
        <x:v>0</x:v>
      </x:c>
      <x:c r="T690" s="9" t="n">
        <x:v>1</x:v>
      </x:c>
      <x:c r="U690" s="9" t="n">
        <x:v>10</x:v>
      </x:c>
      <x:c r="V690" s="9" t="str">
        <x:v>MVP/SHACL_GENERATION_PIPELINE/experiments/FULL_REPAIR_V2/RUN_01/runs/RUN-IMO-033-20260915T103736185422Z/final/final_shape.ttl</x:v>
      </x:c>
    </x:row>
    <x:row r="691" ht="22" customHeight="1">
      <x:c r="A691" s="10" t="str">
        <x:v>V2_FALLBACK25</x:v>
      </x:c>
      <x:c r="B691" s="10" t="str">
        <x:v>IMO-033</x:v>
      </x:c>
      <x:c r="C691" s="10" t="str">
        <x:v>IMO-033-F07</x:v>
      </x:c>
      <x:c r="D691" s="10" t="str">
        <x:v>RUN_01</x:v>
      </x:c>
      <x:c r="E691" s="10" t="str">
        <x:v>ORIGINAL_LEDGER</x:v>
      </x:c>
      <x:c r="F691" s="10" t="str">
        <x:v>FAIL</x:v>
      </x:c>
      <x:c r="G691" s="10" t="str">
        <x:v>FAIL</x:v>
      </x:c>
      <x:c r="H691" s="10" t="str">
        <x:v>EXECUTED</x:v>
      </x:c>
      <x:c r="I691" s="10" t="str">
        <x:v>PARSED</x:v>
      </x:c>
      <x:c r="J691" s="10" t="str">
        <x:v>GENERATION_ACCEPTED</x:v>
      </x:c>
      <x:c r="K691" s="10" t="str">
        <x:v>a44e68a33b650015172c3238684dcd3a27e65418e1b789143786034522b4d723</x:v>
      </x:c>
      <x:c r="L691" s="10" t="str">
        <x:v>full_repair_v2</x:v>
      </x:c>
      <x:c r="M691" s="10" t="n">
        <x:v>1</x:v>
      </x:c>
      <x:c r="N691" s="10" t="n">
        <x:v>0</x:v>
      </x:c>
      <x:c r="O691" s="10" t="n">
        <x:v>0</x:v>
      </x:c>
      <x:c r="P691" s="9" t="str">
        <x:f>'CaseReview'!U691</x:f>
        <x:v>FAIL</x:v>
      </x:c>
      <x:c r="Q691" s="9" t="n">
        <x:f>IF(AND(T691=1,G691=P691),1,0)</x:f>
        <x:v>1</x:v>
      </x:c>
      <x:c r="R691" s="9" t="n">
        <x:f>IF(AND(T691=1,G691="PASS",P691="FAIL"),1,0)</x:f>
        <x:v>0</x:v>
      </x:c>
      <x:c r="S691" s="9" t="n">
        <x:f>IF(AND(T691=1,G691="FAIL",P691="PASS"),1,0)</x:f>
        <x:v>0</x:v>
      </x:c>
      <x:c r="T691" s="9" t="n">
        <x:v>1</x:v>
      </x:c>
      <x:c r="U691" s="9" t="n">
        <x:v>10</x:v>
      </x:c>
      <x:c r="V691" s="9" t="str">
        <x:v>MVP/SHACL_GENERATION_PIPELINE/experiments/FULL_REPAIR_V2/RUN_01/runs/RUN-IMO-033-20260915T103736185422Z/final/final_shape.ttl</x:v>
      </x:c>
    </x:row>
    <x:row r="692" ht="22" customHeight="1">
      <x:c r="A692" s="10" t="str">
        <x:v>V2_FALLBACK25</x:v>
      </x:c>
      <x:c r="B692" s="10" t="str">
        <x:v>IMO-033</x:v>
      </x:c>
      <x:c r="C692" s="10" t="str">
        <x:v>IMO-033-P01</x:v>
      </x:c>
      <x:c r="D692" s="10" t="str">
        <x:v>RUN_01</x:v>
      </x:c>
      <x:c r="E692" s="10" t="str">
        <x:v>ORIGINAL_LEDGER</x:v>
      </x:c>
      <x:c r="F692" s="10" t="str">
        <x:v>PASS</x:v>
      </x:c>
      <x:c r="G692" s="10" t="str">
        <x:v>FAIL</x:v>
      </x:c>
      <x:c r="H692" s="10" t="str">
        <x:v>EXECUTED</x:v>
      </x:c>
      <x:c r="I692" s="10" t="str">
        <x:v>PARSED</x:v>
      </x:c>
      <x:c r="J692" s="10" t="str">
        <x:v>GENERATION_ACCEPTED</x:v>
      </x:c>
      <x:c r="K692" s="10" t="str">
        <x:v>a44e68a33b650015172c3238684dcd3a27e65418e1b789143786034522b4d723</x:v>
      </x:c>
      <x:c r="L692" s="10" t="str">
        <x:v>full_repair_v2</x:v>
      </x:c>
      <x:c r="M692" s="10" t="n">
        <x:v>0</x:v>
      </x:c>
      <x:c r="N692" s="10" t="n">
        <x:v>0</x:v>
      </x:c>
      <x:c r="O692" s="10" t="n">
        <x:v>1</x:v>
      </x:c>
      <x:c r="P692" s="9" t="str">
        <x:f>'CaseReview'!U692</x:f>
        <x:v>PASS</x:v>
      </x:c>
      <x:c r="Q692" s="9" t="n">
        <x:f>IF(AND(T692=1,G692=P692),1,0)</x:f>
        <x:v>0</x:v>
      </x:c>
      <x:c r="R692" s="9" t="n">
        <x:f>IF(AND(T692=1,G692="PASS",P692="FAIL"),1,0)</x:f>
        <x:v>0</x:v>
      </x:c>
      <x:c r="S692" s="9" t="n">
        <x:f>IF(AND(T692=1,G692="FAIL",P692="PASS"),1,0)</x:f>
        <x:v>1</x:v>
      </x:c>
      <x:c r="T692" s="9" t="n">
        <x:v>1</x:v>
      </x:c>
      <x:c r="U692" s="9" t="n">
        <x:v>10</x:v>
      </x:c>
      <x:c r="V692" s="9" t="str">
        <x:v>MVP/SHACL_GENERATION_PIPELINE/experiments/FULL_REPAIR_V2/RUN_01/runs/RUN-IMO-033-20260915T103736185422Z/final/final_shape.ttl</x:v>
      </x:c>
    </x:row>
    <x:row r="693" ht="22" customHeight="1">
      <x:c r="A693" s="10" t="str">
        <x:v>V2_FALLBACK25</x:v>
      </x:c>
      <x:c r="B693" s="10" t="str">
        <x:v>IMO-033</x:v>
      </x:c>
      <x:c r="C693" s="10" t="str">
        <x:v>IMO-033-P02</x:v>
      </x:c>
      <x:c r="D693" s="10" t="str">
        <x:v>RUN_01</x:v>
      </x:c>
      <x:c r="E693" s="10" t="str">
        <x:v>ORIGINAL_LEDGER</x:v>
      </x:c>
      <x:c r="F693" s="10" t="str">
        <x:v>PASS</x:v>
      </x:c>
      <x:c r="G693" s="10" t="str">
        <x:v>FAIL</x:v>
      </x:c>
      <x:c r="H693" s="10" t="str">
        <x:v>EXECUTED</x:v>
      </x:c>
      <x:c r="I693" s="10" t="str">
        <x:v>PARSED</x:v>
      </x:c>
      <x:c r="J693" s="10" t="str">
        <x:v>GENERATION_ACCEPTED</x:v>
      </x:c>
      <x:c r="K693" s="10" t="str">
        <x:v>a44e68a33b650015172c3238684dcd3a27e65418e1b789143786034522b4d723</x:v>
      </x:c>
      <x:c r="L693" s="10" t="str">
        <x:v>full_repair_v2</x:v>
      </x:c>
      <x:c r="M693" s="10" t="n">
        <x:v>0</x:v>
      </x:c>
      <x:c r="N693" s="10" t="n">
        <x:v>0</x:v>
      </x:c>
      <x:c r="O693" s="10" t="n">
        <x:v>1</x:v>
      </x:c>
      <x:c r="P693" s="9" t="str">
        <x:f>'CaseReview'!U693</x:f>
        <x:v>PASS</x:v>
      </x:c>
      <x:c r="Q693" s="9" t="n">
        <x:f>IF(AND(T693=1,G693=P693),1,0)</x:f>
        <x:v>0</x:v>
      </x:c>
      <x:c r="R693" s="9" t="n">
        <x:f>IF(AND(T693=1,G693="PASS",P693="FAIL"),1,0)</x:f>
        <x:v>0</x:v>
      </x:c>
      <x:c r="S693" s="9" t="n">
        <x:f>IF(AND(T693=1,G693="FAIL",P693="PASS"),1,0)</x:f>
        <x:v>1</x:v>
      </x:c>
      <x:c r="T693" s="9" t="n">
        <x:v>1</x:v>
      </x:c>
      <x:c r="U693" s="9" t="n">
        <x:v>10</x:v>
      </x:c>
      <x:c r="V693" s="9" t="str">
        <x:v>MVP/SHACL_GENERATION_PIPELINE/experiments/FULL_REPAIR_V2/RUN_01/runs/RUN-IMO-033-20260915T103736185422Z/final/final_shape.ttl</x:v>
      </x:c>
    </x:row>
    <x:row r="694" ht="22" customHeight="1">
      <x:c r="A694" s="10" t="str">
        <x:v>V2_FALLBACK25</x:v>
      </x:c>
      <x:c r="B694" s="10" t="str">
        <x:v>IMO-033</x:v>
      </x:c>
      <x:c r="C694" s="10" t="str">
        <x:v>IMO-033-P03</x:v>
      </x:c>
      <x:c r="D694" s="10" t="str">
        <x:v>RUN_01</x:v>
      </x:c>
      <x:c r="E694" s="10" t="str">
        <x:v>ORIGINAL_LEDGER</x:v>
      </x:c>
      <x:c r="F694" s="10" t="str">
        <x:v>PASS</x:v>
      </x:c>
      <x:c r="G694" s="10" t="str">
        <x:v>PASS</x:v>
      </x:c>
      <x:c r="H694" s="10" t="str">
        <x:v>EXECUTED</x:v>
      </x:c>
      <x:c r="I694" s="10" t="str">
        <x:v>PARSED</x:v>
      </x:c>
      <x:c r="J694" s="10" t="str">
        <x:v>GENERATION_ACCEPTED</x:v>
      </x:c>
      <x:c r="K694" s="10" t="str">
        <x:v>a44e68a33b650015172c3238684dcd3a27e65418e1b789143786034522b4d723</x:v>
      </x:c>
      <x:c r="L694" s="10" t="str">
        <x:v>full_repair_v2</x:v>
      </x:c>
      <x:c r="M694" s="10" t="n">
        <x:v>1</x:v>
      </x:c>
      <x:c r="N694" s="10" t="n">
        <x:v>0</x:v>
      </x:c>
      <x:c r="O694" s="10" t="n">
        <x:v>0</x:v>
      </x:c>
      <x:c r="P694" s="9" t="str">
        <x:f>'CaseReview'!U694</x:f>
        <x:v>PASS</x:v>
      </x:c>
      <x:c r="Q694" s="9" t="n">
        <x:f>IF(AND(T694=1,G694=P694),1,0)</x:f>
        <x:v>1</x:v>
      </x:c>
      <x:c r="R694" s="9" t="n">
        <x:f>IF(AND(T694=1,G694="PASS",P694="FAIL"),1,0)</x:f>
        <x:v>0</x:v>
      </x:c>
      <x:c r="S694" s="9" t="n">
        <x:f>IF(AND(T694=1,G694="FAIL",P694="PASS"),1,0)</x:f>
        <x:v>0</x:v>
      </x:c>
      <x:c r="T694" s="9" t="n">
        <x:v>1</x:v>
      </x:c>
      <x:c r="U694" s="9" t="n">
        <x:v>10</x:v>
      </x:c>
      <x:c r="V694" s="9" t="str">
        <x:v>MVP/SHACL_GENERATION_PIPELINE/experiments/FULL_REPAIR_V2/RUN_01/runs/RUN-IMO-033-20260915T103736185422Z/final/final_shape.ttl</x:v>
      </x:c>
    </x:row>
    <x:row r="695" ht="22" customHeight="1">
      <x:c r="A695" s="10" t="str">
        <x:v>V2_FALLBACK25</x:v>
      </x:c>
      <x:c r="B695" s="10" t="str">
        <x:v>IMO-034</x:v>
      </x:c>
      <x:c r="C695" s="10" t="str">
        <x:v>IMO-034-F01</x:v>
      </x:c>
      <x:c r="D695" s="10" t="str">
        <x:v>RUN_01</x:v>
      </x:c>
      <x:c r="E695" s="10" t="str">
        <x:v>ORIGINAL_LEDGER</x:v>
      </x:c>
      <x:c r="F695" s="10" t="str">
        <x:v>FAIL</x:v>
      </x:c>
      <x:c r="G695" s="10" t="str">
        <x:v>FAIL</x:v>
      </x:c>
      <x:c r="H695" s="10" t="str">
        <x:v>EXECUTED</x:v>
      </x:c>
      <x:c r="I695" s="10" t="str">
        <x:v>PARSED</x:v>
      </x:c>
      <x:c r="J695" s="10" t="str">
        <x:v>GENERATION_ACCEPTED</x:v>
      </x:c>
      <x:c r="K695" s="10" t="str">
        <x:v>04f190ff9ebfc543b8509ddc7fe06c80a45fb0ff66f595bc1632023615d9b876</x:v>
      </x:c>
      <x:c r="L695" s="10" t="str">
        <x:v>full_repair_v2</x:v>
      </x:c>
      <x:c r="M695" s="10" t="n">
        <x:v>1</x:v>
      </x:c>
      <x:c r="N695" s="10" t="n">
        <x:v>0</x:v>
      </x:c>
      <x:c r="O695" s="10" t="n">
        <x:v>0</x:v>
      </x:c>
      <x:c r="P695" s="9" t="str">
        <x:f>'CaseReview'!U695</x:f>
        <x:v>FAIL</x:v>
      </x:c>
      <x:c r="Q695" s="9" t="n">
        <x:f>IF(AND(T695=1,G695=P695),1,0)</x:f>
        <x:v>1</x:v>
      </x:c>
      <x:c r="R695" s="9" t="n">
        <x:f>IF(AND(T695=1,G695="PASS",P695="FAIL"),1,0)</x:f>
        <x:v>0</x:v>
      </x:c>
      <x:c r="S695" s="9" t="n">
        <x:f>IF(AND(T695=1,G695="FAIL",P695="PASS"),1,0)</x:f>
        <x:v>0</x:v>
      </x:c>
      <x:c r="T695" s="9" t="n">
        <x:v>1</x:v>
      </x:c>
      <x:c r="U695" s="9" t="n">
        <x:v>5</x:v>
      </x:c>
      <x:c r="V695" s="9" t="str">
        <x:v>MVP/SHACL_GENERATION_PIPELINE/experiments/FULL_REPAIR_V2/RUN_01/runs/RUN-IMO-034-20260915T103844157280Z/final/final_shape.ttl</x:v>
      </x:c>
    </x:row>
    <x:row r="696" ht="22" customHeight="1">
      <x:c r="A696" s="10" t="str">
        <x:v>V2_FALLBACK25</x:v>
      </x:c>
      <x:c r="B696" s="10" t="str">
        <x:v>IMO-034</x:v>
      </x:c>
      <x:c r="C696" s="10" t="str">
        <x:v>IMO-034-F02</x:v>
      </x:c>
      <x:c r="D696" s="10" t="str">
        <x:v>RUN_01</x:v>
      </x:c>
      <x:c r="E696" s="10" t="str">
        <x:v>ORIGINAL_LEDGER</x:v>
      </x:c>
      <x:c r="F696" s="10" t="str">
        <x:v>FAIL</x:v>
      </x:c>
      <x:c r="G696" s="10" t="str">
        <x:v>FAIL</x:v>
      </x:c>
      <x:c r="H696" s="10" t="str">
        <x:v>EXECUTED</x:v>
      </x:c>
      <x:c r="I696" s="10" t="str">
        <x:v>PARSED</x:v>
      </x:c>
      <x:c r="J696" s="10" t="str">
        <x:v>GENERATION_ACCEPTED</x:v>
      </x:c>
      <x:c r="K696" s="10" t="str">
        <x:v>04f190ff9ebfc543b8509ddc7fe06c80a45fb0ff66f595bc1632023615d9b876</x:v>
      </x:c>
      <x:c r="L696" s="10" t="str">
        <x:v>full_repair_v2</x:v>
      </x:c>
      <x:c r="M696" s="10" t="n">
        <x:v>1</x:v>
      </x:c>
      <x:c r="N696" s="10" t="n">
        <x:v>0</x:v>
      </x:c>
      <x:c r="O696" s="10" t="n">
        <x:v>0</x:v>
      </x:c>
      <x:c r="P696" s="9" t="str">
        <x:f>'CaseReview'!U696</x:f>
        <x:v>FAIL</x:v>
      </x:c>
      <x:c r="Q696" s="9" t="n">
        <x:f>IF(AND(T696=1,G696=P696),1,0)</x:f>
        <x:v>1</x:v>
      </x:c>
      <x:c r="R696" s="9" t="n">
        <x:f>IF(AND(T696=1,G696="PASS",P696="FAIL"),1,0)</x:f>
        <x:v>0</x:v>
      </x:c>
      <x:c r="S696" s="9" t="n">
        <x:f>IF(AND(T696=1,G696="FAIL",P696="PASS"),1,0)</x:f>
        <x:v>0</x:v>
      </x:c>
      <x:c r="T696" s="9" t="n">
        <x:v>1</x:v>
      </x:c>
      <x:c r="U696" s="9" t="n">
        <x:v>5</x:v>
      </x:c>
      <x:c r="V696" s="9" t="str">
        <x:v>MVP/SHACL_GENERATION_PIPELINE/experiments/FULL_REPAIR_V2/RUN_01/runs/RUN-IMO-034-20260915T103844157280Z/final/final_shape.ttl</x:v>
      </x:c>
    </x:row>
    <x:row r="697" ht="22" customHeight="1">
      <x:c r="A697" s="10" t="str">
        <x:v>V2_FALLBACK25</x:v>
      </x:c>
      <x:c r="B697" s="10" t="str">
        <x:v>IMO-034</x:v>
      </x:c>
      <x:c r="C697" s="10" t="str">
        <x:v>IMO-034-F03</x:v>
      </x:c>
      <x:c r="D697" s="10" t="str">
        <x:v>RUN_01</x:v>
      </x:c>
      <x:c r="E697" s="10" t="str">
        <x:v>ORIGINAL_LEDGER</x:v>
      </x:c>
      <x:c r="F697" s="10" t="str">
        <x:v>FAIL</x:v>
      </x:c>
      <x:c r="G697" s="10" t="str">
        <x:v>FAIL</x:v>
      </x:c>
      <x:c r="H697" s="10" t="str">
        <x:v>EXECUTED</x:v>
      </x:c>
      <x:c r="I697" s="10" t="str">
        <x:v>PARSED</x:v>
      </x:c>
      <x:c r="J697" s="10" t="str">
        <x:v>GENERATION_ACCEPTED</x:v>
      </x:c>
      <x:c r="K697" s="10" t="str">
        <x:v>04f190ff9ebfc543b8509ddc7fe06c80a45fb0ff66f595bc1632023615d9b876</x:v>
      </x:c>
      <x:c r="L697" s="10" t="str">
        <x:v>full_repair_v2</x:v>
      </x:c>
      <x:c r="M697" s="10" t="n">
        <x:v>1</x:v>
      </x:c>
      <x:c r="N697" s="10" t="n">
        <x:v>0</x:v>
      </x:c>
      <x:c r="O697" s="10" t="n">
        <x:v>0</x:v>
      </x:c>
      <x:c r="P697" s="9" t="str">
        <x:f>'CaseReview'!U697</x:f>
        <x:v>FAIL</x:v>
      </x:c>
      <x:c r="Q697" s="9" t="n">
        <x:f>IF(AND(T697=1,G697=P697),1,0)</x:f>
        <x:v>1</x:v>
      </x:c>
      <x:c r="R697" s="9" t="n">
        <x:f>IF(AND(T697=1,G697="PASS",P697="FAIL"),1,0)</x:f>
        <x:v>0</x:v>
      </x:c>
      <x:c r="S697" s="9" t="n">
        <x:f>IF(AND(T697=1,G697="FAIL",P697="PASS"),1,0)</x:f>
        <x:v>0</x:v>
      </x:c>
      <x:c r="T697" s="9" t="n">
        <x:v>1</x:v>
      </x:c>
      <x:c r="U697" s="9" t="n">
        <x:v>5</x:v>
      </x:c>
      <x:c r="V697" s="9" t="str">
        <x:v>MVP/SHACL_GENERATION_PIPELINE/experiments/FULL_REPAIR_V2/RUN_01/runs/RUN-IMO-034-20260915T103844157280Z/final/final_shape.ttl</x:v>
      </x:c>
    </x:row>
    <x:row r="698" ht="22" customHeight="1">
      <x:c r="A698" s="10" t="str">
        <x:v>V2_FALLBACK25</x:v>
      </x:c>
      <x:c r="B698" s="10" t="str">
        <x:v>IMO-034</x:v>
      </x:c>
      <x:c r="C698" s="10" t="str">
        <x:v>IMO-034-P01</x:v>
      </x:c>
      <x:c r="D698" s="10" t="str">
        <x:v>RUN_01</x:v>
      </x:c>
      <x:c r="E698" s="10" t="str">
        <x:v>ORIGINAL_LEDGER</x:v>
      </x:c>
      <x:c r="F698" s="10" t="str">
        <x:v>PASS</x:v>
      </x:c>
      <x:c r="G698" s="10" t="str">
        <x:v>PASS</x:v>
      </x:c>
      <x:c r="H698" s="10" t="str">
        <x:v>EXECUTED</x:v>
      </x:c>
      <x:c r="I698" s="10" t="str">
        <x:v>PARSED</x:v>
      </x:c>
      <x:c r="J698" s="10" t="str">
        <x:v>GENERATION_ACCEPTED</x:v>
      </x:c>
      <x:c r="K698" s="10" t="str">
        <x:v>04f190ff9ebfc543b8509ddc7fe06c80a45fb0ff66f595bc1632023615d9b876</x:v>
      </x:c>
      <x:c r="L698" s="10" t="str">
        <x:v>full_repair_v2</x:v>
      </x:c>
      <x:c r="M698" s="10" t="n">
        <x:v>1</x:v>
      </x:c>
      <x:c r="N698" s="10" t="n">
        <x:v>0</x:v>
      </x:c>
      <x:c r="O698" s="10" t="n">
        <x:v>0</x:v>
      </x:c>
      <x:c r="P698" s="9" t="str">
        <x:f>'CaseReview'!U698</x:f>
        <x:v>PASS</x:v>
      </x:c>
      <x:c r="Q698" s="9" t="n">
        <x:f>IF(AND(T698=1,G698=P698),1,0)</x:f>
        <x:v>1</x:v>
      </x:c>
      <x:c r="R698" s="9" t="n">
        <x:f>IF(AND(T698=1,G698="PASS",P698="FAIL"),1,0)</x:f>
        <x:v>0</x:v>
      </x:c>
      <x:c r="S698" s="9" t="n">
        <x:f>IF(AND(T698=1,G698="FAIL",P698="PASS"),1,0)</x:f>
        <x:v>0</x:v>
      </x:c>
      <x:c r="T698" s="9" t="n">
        <x:v>1</x:v>
      </x:c>
      <x:c r="U698" s="9" t="n">
        <x:v>5</x:v>
      </x:c>
      <x:c r="V698" s="9" t="str">
        <x:v>MVP/SHACL_GENERATION_PIPELINE/experiments/FULL_REPAIR_V2/RUN_01/runs/RUN-IMO-034-20260915T103844157280Z/final/final_shape.ttl</x:v>
      </x:c>
    </x:row>
    <x:row r="699" ht="22" customHeight="1">
      <x:c r="A699" s="10" t="str">
        <x:v>V2_FALLBACK25</x:v>
      </x:c>
      <x:c r="B699" s="10" t="str">
        <x:v>IMO-034</x:v>
      </x:c>
      <x:c r="C699" s="10" t="str">
        <x:v>IMO-034-P02</x:v>
      </x:c>
      <x:c r="D699" s="10" t="str">
        <x:v>RUN_01</x:v>
      </x:c>
      <x:c r="E699" s="10" t="str">
        <x:v>ORIGINAL_LEDGER</x:v>
      </x:c>
      <x:c r="F699" s="10" t="str">
        <x:v>PASS</x:v>
      </x:c>
      <x:c r="G699" s="10" t="str">
        <x:v>PASS</x:v>
      </x:c>
      <x:c r="H699" s="10" t="str">
        <x:v>EXECUTED</x:v>
      </x:c>
      <x:c r="I699" s="10" t="str">
        <x:v>PARSED</x:v>
      </x:c>
      <x:c r="J699" s="10" t="str">
        <x:v>GENERATION_ACCEPTED</x:v>
      </x:c>
      <x:c r="K699" s="10" t="str">
        <x:v>04f190ff9ebfc543b8509ddc7fe06c80a45fb0ff66f595bc1632023615d9b876</x:v>
      </x:c>
      <x:c r="L699" s="10" t="str">
        <x:v>full_repair_v2</x:v>
      </x:c>
      <x:c r="M699" s="10" t="n">
        <x:v>1</x:v>
      </x:c>
      <x:c r="N699" s="10" t="n">
        <x:v>0</x:v>
      </x:c>
      <x:c r="O699" s="10" t="n">
        <x:v>0</x:v>
      </x:c>
      <x:c r="P699" s="9" t="str">
        <x:f>'CaseReview'!U699</x:f>
        <x:v>PASS</x:v>
      </x:c>
      <x:c r="Q699" s="9" t="n">
        <x:f>IF(AND(T699=1,G699=P699),1,0)</x:f>
        <x:v>1</x:v>
      </x:c>
      <x:c r="R699" s="9" t="n">
        <x:f>IF(AND(T699=1,G699="PASS",P699="FAIL"),1,0)</x:f>
        <x:v>0</x:v>
      </x:c>
      <x:c r="S699" s="9" t="n">
        <x:f>IF(AND(T699=1,G699="FAIL",P699="PASS"),1,0)</x:f>
        <x:v>0</x:v>
      </x:c>
      <x:c r="T699" s="9" t="n">
        <x:v>1</x:v>
      </x:c>
      <x:c r="U699" s="9" t="n">
        <x:v>5</x:v>
      </x:c>
      <x:c r="V699" s="9" t="str">
        <x:v>MVP/SHACL_GENERATION_PIPELINE/experiments/FULL_REPAIR_V2/RUN_01/runs/RUN-IMO-034-20260915T103844157280Z/final/final_shape.ttl</x:v>
      </x:c>
    </x:row>
    <x:row r="700" ht="22" customHeight="1">
      <x:c r="A700" s="10" t="str">
        <x:v>V2_FALLBACK25</x:v>
      </x:c>
      <x:c r="B700" s="10" t="str">
        <x:v>IMO-035</x:v>
      </x:c>
      <x:c r="C700" s="10" t="str">
        <x:v>IMO-035-F01</x:v>
      </x:c>
      <x:c r="D700" s="10" t="str">
        <x:v>RUN_01</x:v>
      </x:c>
      <x:c r="E700" s="10" t="str">
        <x:v>ORIGINAL_LEDGER</x:v>
      </x:c>
      <x:c r="F700" s="10" t="str">
        <x:v>FAIL</x:v>
      </x:c>
      <x:c r="G700" s="10" t="str">
        <x:v>FAIL</x:v>
      </x:c>
      <x:c r="H700" s="10" t="str">
        <x:v>EXECUTED</x:v>
      </x:c>
      <x:c r="I700" s="10" t="str">
        <x:v>PARSED</x:v>
      </x:c>
      <x:c r="J700" s="10" t="str">
        <x:v>GENERATION_ACCEPTED</x:v>
      </x:c>
      <x:c r="K700" s="10" t="str">
        <x:v>6afbe30e2d7b73c8dbf507add605647960a2b943f27a6da4b0dab4e9de469a9f</x:v>
      </x:c>
      <x:c r="L700" s="10" t="str">
        <x:v>full_repair_v2</x:v>
      </x:c>
      <x:c r="M700" s="10" t="n">
        <x:v>1</x:v>
      </x:c>
      <x:c r="N700" s="10" t="n">
        <x:v>0</x:v>
      </x:c>
      <x:c r="O700" s="10" t="n">
        <x:v>0</x:v>
      </x:c>
      <x:c r="P700" s="9" t="str">
        <x:f>'CaseReview'!U700</x:f>
        <x:v>FAIL</x:v>
      </x:c>
      <x:c r="Q700" s="9" t="n">
        <x:f>IF(AND(T700=1,G700=P700),1,0)</x:f>
        <x:v>1</x:v>
      </x:c>
      <x:c r="R700" s="9" t="n">
        <x:f>IF(AND(T700=1,G700="PASS",P700="FAIL"),1,0)</x:f>
        <x:v>0</x:v>
      </x:c>
      <x:c r="S700" s="9" t="n">
        <x:f>IF(AND(T700=1,G700="FAIL",P700="PASS"),1,0)</x:f>
        <x:v>0</x:v>
      </x:c>
      <x:c r="T700" s="9" t="n">
        <x:v>1</x:v>
      </x:c>
      <x:c r="U700" s="9" t="n">
        <x:v>7</x:v>
      </x:c>
      <x:c r="V700" s="9" t="str">
        <x:v>MVP/SHACL_GENERATION_PIPELINE/experiments/FULL_REPAIR_V2/RUN_01/runs/RUN-IMO-035-20260915T104008110317Z/final/final_shape.ttl</x:v>
      </x:c>
    </x:row>
    <x:row r="701" ht="22" customHeight="1">
      <x:c r="A701" s="10" t="str">
        <x:v>V2_FALLBACK25</x:v>
      </x:c>
      <x:c r="B701" s="10" t="str">
        <x:v>IMO-035</x:v>
      </x:c>
      <x:c r="C701" s="10" t="str">
        <x:v>IMO-035-F02</x:v>
      </x:c>
      <x:c r="D701" s="10" t="str">
        <x:v>RUN_01</x:v>
      </x:c>
      <x:c r="E701" s="10" t="str">
        <x:v>ORIGINAL_LEDGER</x:v>
      </x:c>
      <x:c r="F701" s="10" t="str">
        <x:v>FAIL</x:v>
      </x:c>
      <x:c r="G701" s="10" t="str">
        <x:v>FAIL</x:v>
      </x:c>
      <x:c r="H701" s="10" t="str">
        <x:v>EXECUTED</x:v>
      </x:c>
      <x:c r="I701" s="10" t="str">
        <x:v>PARSED</x:v>
      </x:c>
      <x:c r="J701" s="10" t="str">
        <x:v>GENERATION_ACCEPTED</x:v>
      </x:c>
      <x:c r="K701" s="10" t="str">
        <x:v>6afbe30e2d7b73c8dbf507add605647960a2b943f27a6da4b0dab4e9de469a9f</x:v>
      </x:c>
      <x:c r="L701" s="10" t="str">
        <x:v>full_repair_v2</x:v>
      </x:c>
      <x:c r="M701" s="10" t="n">
        <x:v>1</x:v>
      </x:c>
      <x:c r="N701" s="10" t="n">
        <x:v>0</x:v>
      </x:c>
      <x:c r="O701" s="10" t="n">
        <x:v>0</x:v>
      </x:c>
      <x:c r="P701" s="9" t="str">
        <x:f>'CaseReview'!U701</x:f>
        <x:v>FAIL</x:v>
      </x:c>
      <x:c r="Q701" s="9" t="n">
        <x:f>IF(AND(T701=1,G701=P701),1,0)</x:f>
        <x:v>1</x:v>
      </x:c>
      <x:c r="R701" s="9" t="n">
        <x:f>IF(AND(T701=1,G701="PASS",P701="FAIL"),1,0)</x:f>
        <x:v>0</x:v>
      </x:c>
      <x:c r="S701" s="9" t="n">
        <x:f>IF(AND(T701=1,G701="FAIL",P701="PASS"),1,0)</x:f>
        <x:v>0</x:v>
      </x:c>
      <x:c r="T701" s="9" t="n">
        <x:v>1</x:v>
      </x:c>
      <x:c r="U701" s="9" t="n">
        <x:v>7</x:v>
      </x:c>
      <x:c r="V701" s="9" t="str">
        <x:v>MVP/SHACL_GENERATION_PIPELINE/experiments/FULL_REPAIR_V2/RUN_01/runs/RUN-IMO-035-20260915T104008110317Z/final/final_shape.ttl</x:v>
      </x:c>
    </x:row>
    <x:row r="702" ht="22" customHeight="1">
      <x:c r="A702" s="10" t="str">
        <x:v>V2_FALLBACK25</x:v>
      </x:c>
      <x:c r="B702" s="10" t="str">
        <x:v>IMO-035</x:v>
      </x:c>
      <x:c r="C702" s="10" t="str">
        <x:v>IMO-035-F03</x:v>
      </x:c>
      <x:c r="D702" s="10" t="str">
        <x:v>RUN_01</x:v>
      </x:c>
      <x:c r="E702" s="10" t="str">
        <x:v>ORIGINAL_LEDGER</x:v>
      </x:c>
      <x:c r="F702" s="10" t="str">
        <x:v>FAIL</x:v>
      </x:c>
      <x:c r="G702" s="10" t="str">
        <x:v>FAIL</x:v>
      </x:c>
      <x:c r="H702" s="10" t="str">
        <x:v>EXECUTED</x:v>
      </x:c>
      <x:c r="I702" s="10" t="str">
        <x:v>PARSED</x:v>
      </x:c>
      <x:c r="J702" s="10" t="str">
        <x:v>GENERATION_ACCEPTED</x:v>
      </x:c>
      <x:c r="K702" s="10" t="str">
        <x:v>6afbe30e2d7b73c8dbf507add605647960a2b943f27a6da4b0dab4e9de469a9f</x:v>
      </x:c>
      <x:c r="L702" s="10" t="str">
        <x:v>full_repair_v2</x:v>
      </x:c>
      <x:c r="M702" s="10" t="n">
        <x:v>1</x:v>
      </x:c>
      <x:c r="N702" s="10" t="n">
        <x:v>0</x:v>
      </x:c>
      <x:c r="O702" s="10" t="n">
        <x:v>0</x:v>
      </x:c>
      <x:c r="P702" s="9" t="str">
        <x:f>'CaseReview'!U702</x:f>
        <x:v>FAIL</x:v>
      </x:c>
      <x:c r="Q702" s="9" t="n">
        <x:f>IF(AND(T702=1,G702=P702),1,0)</x:f>
        <x:v>1</x:v>
      </x:c>
      <x:c r="R702" s="9" t="n">
        <x:f>IF(AND(T702=1,G702="PASS",P702="FAIL"),1,0)</x:f>
        <x:v>0</x:v>
      </x:c>
      <x:c r="S702" s="9" t="n">
        <x:f>IF(AND(T702=1,G702="FAIL",P702="PASS"),1,0)</x:f>
        <x:v>0</x:v>
      </x:c>
      <x:c r="T702" s="9" t="n">
        <x:v>1</x:v>
      </x:c>
      <x:c r="U702" s="9" t="n">
        <x:v>7</x:v>
      </x:c>
      <x:c r="V702" s="9" t="str">
        <x:v>MVP/SHACL_GENERATION_PIPELINE/experiments/FULL_REPAIR_V2/RUN_01/runs/RUN-IMO-035-20260915T104008110317Z/final/final_shape.ttl</x:v>
      </x:c>
    </x:row>
    <x:row r="703" ht="22" customHeight="1">
      <x:c r="A703" s="10" t="str">
        <x:v>V2_FALLBACK25</x:v>
      </x:c>
      <x:c r="B703" s="10" t="str">
        <x:v>IMO-035</x:v>
      </x:c>
      <x:c r="C703" s="10" t="str">
        <x:v>IMO-035-F04</x:v>
      </x:c>
      <x:c r="D703" s="10" t="str">
        <x:v>RUN_01</x:v>
      </x:c>
      <x:c r="E703" s="10" t="str">
        <x:v>ORIGINAL_LEDGER</x:v>
      </x:c>
      <x:c r="F703" s="10" t="str">
        <x:v>FAIL</x:v>
      </x:c>
      <x:c r="G703" s="10" t="str">
        <x:v>FAIL</x:v>
      </x:c>
      <x:c r="H703" s="10" t="str">
        <x:v>EXECUTED</x:v>
      </x:c>
      <x:c r="I703" s="10" t="str">
        <x:v>PARSED</x:v>
      </x:c>
      <x:c r="J703" s="10" t="str">
        <x:v>GENERATION_ACCEPTED</x:v>
      </x:c>
      <x:c r="K703" s="10" t="str">
        <x:v>6afbe30e2d7b73c8dbf507add605647960a2b943f27a6da4b0dab4e9de469a9f</x:v>
      </x:c>
      <x:c r="L703" s="10" t="str">
        <x:v>full_repair_v2</x:v>
      </x:c>
      <x:c r="M703" s="10" t="n">
        <x:v>1</x:v>
      </x:c>
      <x:c r="N703" s="10" t="n">
        <x:v>0</x:v>
      </x:c>
      <x:c r="O703" s="10" t="n">
        <x:v>0</x:v>
      </x:c>
      <x:c r="P703" s="9" t="str">
        <x:f>'CaseReview'!U703</x:f>
        <x:v>FAIL</x:v>
      </x:c>
      <x:c r="Q703" s="9" t="n">
        <x:f>IF(AND(T703=1,G703=P703),1,0)</x:f>
        <x:v>1</x:v>
      </x:c>
      <x:c r="R703" s="9" t="n">
        <x:f>IF(AND(T703=1,G703="PASS",P703="FAIL"),1,0)</x:f>
        <x:v>0</x:v>
      </x:c>
      <x:c r="S703" s="9" t="n">
        <x:f>IF(AND(T703=1,G703="FAIL",P703="PASS"),1,0)</x:f>
        <x:v>0</x:v>
      </x:c>
      <x:c r="T703" s="9" t="n">
        <x:v>1</x:v>
      </x:c>
      <x:c r="U703" s="9" t="n">
        <x:v>7</x:v>
      </x:c>
      <x:c r="V703" s="9" t="str">
        <x:v>MVP/SHACL_GENERATION_PIPELINE/experiments/FULL_REPAIR_V2/RUN_01/runs/RUN-IMO-035-20260915T104008110317Z/final/final_shape.ttl</x:v>
      </x:c>
    </x:row>
    <x:row r="704" ht="22" customHeight="1">
      <x:c r="A704" s="10" t="str">
        <x:v>V2_FALLBACK25</x:v>
      </x:c>
      <x:c r="B704" s="10" t="str">
        <x:v>IMO-035</x:v>
      </x:c>
      <x:c r="C704" s="10" t="str">
        <x:v>IMO-035-F05</x:v>
      </x:c>
      <x:c r="D704" s="10" t="str">
        <x:v>RUN_01</x:v>
      </x:c>
      <x:c r="E704" s="10" t="str">
        <x:v>ORIGINAL_LEDGER</x:v>
      </x:c>
      <x:c r="F704" s="10" t="str">
        <x:v>FAIL</x:v>
      </x:c>
      <x:c r="G704" s="10" t="str">
        <x:v>FAIL</x:v>
      </x:c>
      <x:c r="H704" s="10" t="str">
        <x:v>EXECUTED</x:v>
      </x:c>
      <x:c r="I704" s="10" t="str">
        <x:v>PARSED</x:v>
      </x:c>
      <x:c r="J704" s="10" t="str">
        <x:v>GENERATION_ACCEPTED</x:v>
      </x:c>
      <x:c r="K704" s="10" t="str">
        <x:v>6afbe30e2d7b73c8dbf507add605647960a2b943f27a6da4b0dab4e9de469a9f</x:v>
      </x:c>
      <x:c r="L704" s="10" t="str">
        <x:v>full_repair_v2</x:v>
      </x:c>
      <x:c r="M704" s="10" t="n">
        <x:v>1</x:v>
      </x:c>
      <x:c r="N704" s="10" t="n">
        <x:v>0</x:v>
      </x:c>
      <x:c r="O704" s="10" t="n">
        <x:v>0</x:v>
      </x:c>
      <x:c r="P704" s="9" t="str">
        <x:f>'CaseReview'!U704</x:f>
        <x:v>FAIL</x:v>
      </x:c>
      <x:c r="Q704" s="9" t="n">
        <x:f>IF(AND(T704=1,G704=P704),1,0)</x:f>
        <x:v>1</x:v>
      </x:c>
      <x:c r="R704" s="9" t="n">
        <x:f>IF(AND(T704=1,G704="PASS",P704="FAIL"),1,0)</x:f>
        <x:v>0</x:v>
      </x:c>
      <x:c r="S704" s="9" t="n">
        <x:f>IF(AND(T704=1,G704="FAIL",P704="PASS"),1,0)</x:f>
        <x:v>0</x:v>
      </x:c>
      <x:c r="T704" s="9" t="n">
        <x:v>1</x:v>
      </x:c>
      <x:c r="U704" s="9" t="n">
        <x:v>7</x:v>
      </x:c>
      <x:c r="V704" s="9" t="str">
        <x:v>MVP/SHACL_GENERATION_PIPELINE/experiments/FULL_REPAIR_V2/RUN_01/runs/RUN-IMO-035-20260915T104008110317Z/final/final_shape.ttl</x:v>
      </x:c>
    </x:row>
    <x:row r="705" ht="22" customHeight="1">
      <x:c r="A705" s="10" t="str">
        <x:v>V2_FALLBACK25</x:v>
      </x:c>
      <x:c r="B705" s="10" t="str">
        <x:v>IMO-035</x:v>
      </x:c>
      <x:c r="C705" s="10" t="str">
        <x:v>IMO-035-P01</x:v>
      </x:c>
      <x:c r="D705" s="10" t="str">
        <x:v>RUN_01</x:v>
      </x:c>
      <x:c r="E705" s="10" t="str">
        <x:v>ORIGINAL_LEDGER</x:v>
      </x:c>
      <x:c r="F705" s="10" t="str">
        <x:v>PASS</x:v>
      </x:c>
      <x:c r="G705" s="10" t="str">
        <x:v>FAIL</x:v>
      </x:c>
      <x:c r="H705" s="10" t="str">
        <x:v>EXECUTED</x:v>
      </x:c>
      <x:c r="I705" s="10" t="str">
        <x:v>PARSED</x:v>
      </x:c>
      <x:c r="J705" s="10" t="str">
        <x:v>GENERATION_ACCEPTED</x:v>
      </x:c>
      <x:c r="K705" s="10" t="str">
        <x:v>6afbe30e2d7b73c8dbf507add605647960a2b943f27a6da4b0dab4e9de469a9f</x:v>
      </x:c>
      <x:c r="L705" s="10" t="str">
        <x:v>full_repair_v2</x:v>
      </x:c>
      <x:c r="M705" s="10" t="n">
        <x:v>0</x:v>
      </x:c>
      <x:c r="N705" s="10" t="n">
        <x:v>0</x:v>
      </x:c>
      <x:c r="O705" s="10" t="n">
        <x:v>1</x:v>
      </x:c>
      <x:c r="P705" s="9" t="str">
        <x:f>'CaseReview'!U705</x:f>
        <x:v>PASS</x:v>
      </x:c>
      <x:c r="Q705" s="9" t="n">
        <x:f>IF(AND(T705=1,G705=P705),1,0)</x:f>
        <x:v>0</x:v>
      </x:c>
      <x:c r="R705" s="9" t="n">
        <x:f>IF(AND(T705=1,G705="PASS",P705="FAIL"),1,0)</x:f>
        <x:v>0</x:v>
      </x:c>
      <x:c r="S705" s="9" t="n">
        <x:f>IF(AND(T705=1,G705="FAIL",P705="PASS"),1,0)</x:f>
        <x:v>1</x:v>
      </x:c>
      <x:c r="T705" s="9" t="n">
        <x:v>1</x:v>
      </x:c>
      <x:c r="U705" s="9" t="n">
        <x:v>7</x:v>
      </x:c>
      <x:c r="V705" s="9" t="str">
        <x:v>MVP/SHACL_GENERATION_PIPELINE/experiments/FULL_REPAIR_V2/RUN_01/runs/RUN-IMO-035-20260915T104008110317Z/final/final_shape.ttl</x:v>
      </x:c>
    </x:row>
    <x:row r="706" ht="22" customHeight="1">
      <x:c r="A706" s="10" t="str">
        <x:v>V2_FALLBACK25</x:v>
      </x:c>
      <x:c r="B706" s="10" t="str">
        <x:v>IMO-035</x:v>
      </x:c>
      <x:c r="C706" s="10" t="str">
        <x:v>IMO-035-P02</x:v>
      </x:c>
      <x:c r="D706" s="10" t="str">
        <x:v>RUN_01</x:v>
      </x:c>
      <x:c r="E706" s="10" t="str">
        <x:v>ORIGINAL_LEDGER</x:v>
      </x:c>
      <x:c r="F706" s="10" t="str">
        <x:v>PASS</x:v>
      </x:c>
      <x:c r="G706" s="10" t="str">
        <x:v>FAIL</x:v>
      </x:c>
      <x:c r="H706" s="10" t="str">
        <x:v>EXECUTED</x:v>
      </x:c>
      <x:c r="I706" s="10" t="str">
        <x:v>PARSED</x:v>
      </x:c>
      <x:c r="J706" s="10" t="str">
        <x:v>GENERATION_ACCEPTED</x:v>
      </x:c>
      <x:c r="K706" s="10" t="str">
        <x:v>6afbe30e2d7b73c8dbf507add605647960a2b943f27a6da4b0dab4e9de469a9f</x:v>
      </x:c>
      <x:c r="L706" s="10" t="str">
        <x:v>full_repair_v2</x:v>
      </x:c>
      <x:c r="M706" s="10" t="n">
        <x:v>0</x:v>
      </x:c>
      <x:c r="N706" s="10" t="n">
        <x:v>0</x:v>
      </x:c>
      <x:c r="O706" s="10" t="n">
        <x:v>1</x:v>
      </x:c>
      <x:c r="P706" s="9" t="str">
        <x:f>'CaseReview'!U706</x:f>
        <x:v>PASS</x:v>
      </x:c>
      <x:c r="Q706" s="9" t="n">
        <x:f>IF(AND(T706=1,G706=P706),1,0)</x:f>
        <x:v>0</x:v>
      </x:c>
      <x:c r="R706" s="9" t="n">
        <x:f>IF(AND(T706=1,G706="PASS",P706="FAIL"),1,0)</x:f>
        <x:v>0</x:v>
      </x:c>
      <x:c r="S706" s="9" t="n">
        <x:f>IF(AND(T706=1,G706="FAIL",P706="PASS"),1,0)</x:f>
        <x:v>1</x:v>
      </x:c>
      <x:c r="T706" s="9" t="n">
        <x:v>1</x:v>
      </x:c>
      <x:c r="U706" s="9" t="n">
        <x:v>7</x:v>
      </x:c>
      <x:c r="V706" s="9" t="str">
        <x:v>MVP/SHACL_GENERATION_PIPELINE/experiments/FULL_REPAIR_V2/RUN_01/runs/RUN-IMO-035-20260915T104008110317Z/final/final_shape.ttl</x:v>
      </x:c>
    </x:row>
    <x:row r="707" ht="22" customHeight="1">
      <x:c r="A707" s="10" t="str">
        <x:v>V2_FALLBACK25</x:v>
      </x:c>
      <x:c r="B707" s="10" t="str">
        <x:v>IMO-037</x:v>
      </x:c>
      <x:c r="C707" s="10" t="str">
        <x:v>IMO-037-F01</x:v>
      </x:c>
      <x:c r="D707" s="10" t="str">
        <x:v>RUN_01</x:v>
      </x:c>
      <x:c r="E707" s="10" t="str">
        <x:v>REJECTED_ATTEMPT_04</x:v>
      </x:c>
      <x:c r="F707" s="10" t="str">
        <x:v>FAIL</x:v>
      </x:c>
      <x:c r="G707" s="10" t="str">
        <x:v>FAIL</x:v>
      </x:c>
      <x:c r="H707" s="10" t="str">
        <x:v>EXECUTED</x:v>
      </x:c>
      <x:c r="I707" s="10" t="str">
        <x:v>PARSED</x:v>
      </x:c>
      <x:c r="J707" s="10" t="str">
        <x:v>MAX_ATTEMPTS_REACHED</x:v>
      </x:c>
      <x:c r="K707" s="10" t="str">
        <x:v>01210216ee6c39ba8b827971777ce46215b2138269f18c8aae7f64cbb8237fc8</x:v>
      </x:c>
      <x:c r="L707" s="10" t="str">
        <x:v>rejected_attempt4</x:v>
      </x:c>
      <x:c r="M707" s="10" t="n">
        <x:v>1</x:v>
      </x:c>
      <x:c r="N707" s="10" t="n">
        <x:v>0</x:v>
      </x:c>
      <x:c r="O707" s="10" t="n">
        <x:v>0</x:v>
      </x:c>
      <x:c r="P707" s="9" t="str">
        <x:f>'CaseReview'!U707</x:f>
        <x:v>FAIL</x:v>
      </x:c>
      <x:c r="Q707" s="9" t="n">
        <x:f>IF(AND(T707=1,G707=P707),1,0)</x:f>
        <x:v>1</x:v>
      </x:c>
      <x:c r="R707" s="9" t="n">
        <x:f>IF(AND(T707=1,G707="PASS",P707="FAIL"),1,0)</x:f>
        <x:v>0</x:v>
      </x:c>
      <x:c r="S707" s="9" t="n">
        <x:f>IF(AND(T707=1,G707="FAIL",P707="PASS"),1,0)</x:f>
        <x:v>0</x:v>
      </x:c>
      <x:c r="T707" s="9" t="n">
        <x:v>1</x:v>
      </x:c>
      <x:c r="U707" s="9" t="n">
        <x:v>12</x:v>
      </x:c>
      <x:c r="V707" s="9" t="str">
        <x:v>MVP/SHACL_GENERATION_PIPELINE/experiments/FULL_REPAIR_V2/RUN_01/runs/RUN-IMO-037-20260915T104031622223Z/artifacts/attempt_04/candidate_shape.ttl</x:v>
      </x:c>
    </x:row>
    <x:row r="708" ht="22" customHeight="1">
      <x:c r="A708" s="10" t="str">
        <x:v>V2_FALLBACK25</x:v>
      </x:c>
      <x:c r="B708" s="10" t="str">
        <x:v>IMO-037</x:v>
      </x:c>
      <x:c r="C708" s="10" t="str">
        <x:v>IMO-037-F02</x:v>
      </x:c>
      <x:c r="D708" s="10" t="str">
        <x:v>RUN_01</x:v>
      </x:c>
      <x:c r="E708" s="10" t="str">
        <x:v>REJECTED_ATTEMPT_04</x:v>
      </x:c>
      <x:c r="F708" s="10" t="str">
        <x:v>FAIL</x:v>
      </x:c>
      <x:c r="G708" s="10" t="str">
        <x:v>FAIL</x:v>
      </x:c>
      <x:c r="H708" s="10" t="str">
        <x:v>EXECUTED</x:v>
      </x:c>
      <x:c r="I708" s="10" t="str">
        <x:v>PARSED</x:v>
      </x:c>
      <x:c r="J708" s="10" t="str">
        <x:v>MAX_ATTEMPTS_REACHED</x:v>
      </x:c>
      <x:c r="K708" s="10" t="str">
        <x:v>01210216ee6c39ba8b827971777ce46215b2138269f18c8aae7f64cbb8237fc8</x:v>
      </x:c>
      <x:c r="L708" s="10" t="str">
        <x:v>rejected_attempt4</x:v>
      </x:c>
      <x:c r="M708" s="10" t="n">
        <x:v>1</x:v>
      </x:c>
      <x:c r="N708" s="10" t="n">
        <x:v>0</x:v>
      </x:c>
      <x:c r="O708" s="10" t="n">
        <x:v>0</x:v>
      </x:c>
      <x:c r="P708" s="9" t="str">
        <x:f>'CaseReview'!U708</x:f>
        <x:v>FAIL</x:v>
      </x:c>
      <x:c r="Q708" s="9" t="n">
        <x:f>IF(AND(T708=1,G708=P708),1,0)</x:f>
        <x:v>1</x:v>
      </x:c>
      <x:c r="R708" s="9" t="n">
        <x:f>IF(AND(T708=1,G708="PASS",P708="FAIL"),1,0)</x:f>
        <x:v>0</x:v>
      </x:c>
      <x:c r="S708" s="9" t="n">
        <x:f>IF(AND(T708=1,G708="FAIL",P708="PASS"),1,0)</x:f>
        <x:v>0</x:v>
      </x:c>
      <x:c r="T708" s="9" t="n">
        <x:v>1</x:v>
      </x:c>
      <x:c r="U708" s="9" t="n">
        <x:v>12</x:v>
      </x:c>
      <x:c r="V708" s="9" t="str">
        <x:v>MVP/SHACL_GENERATION_PIPELINE/experiments/FULL_REPAIR_V2/RUN_01/runs/RUN-IMO-037-20260915T104031622223Z/artifacts/attempt_04/candidate_shape.ttl</x:v>
      </x:c>
    </x:row>
    <x:row r="709" ht="22" customHeight="1">
      <x:c r="A709" s="10" t="str">
        <x:v>V2_FALLBACK25</x:v>
      </x:c>
      <x:c r="B709" s="10" t="str">
        <x:v>IMO-037</x:v>
      </x:c>
      <x:c r="C709" s="10" t="str">
        <x:v>IMO-037-F03</x:v>
      </x:c>
      <x:c r="D709" s="10" t="str">
        <x:v>RUN_01</x:v>
      </x:c>
      <x:c r="E709" s="10" t="str">
        <x:v>REJECTED_ATTEMPT_04</x:v>
      </x:c>
      <x:c r="F709" s="10" t="str">
        <x:v>FAIL</x:v>
      </x:c>
      <x:c r="G709" s="10" t="str">
        <x:v>FAIL</x:v>
      </x:c>
      <x:c r="H709" s="10" t="str">
        <x:v>EXECUTED</x:v>
      </x:c>
      <x:c r="I709" s="10" t="str">
        <x:v>PARSED</x:v>
      </x:c>
      <x:c r="J709" s="10" t="str">
        <x:v>MAX_ATTEMPTS_REACHED</x:v>
      </x:c>
      <x:c r="K709" s="10" t="str">
        <x:v>01210216ee6c39ba8b827971777ce46215b2138269f18c8aae7f64cbb8237fc8</x:v>
      </x:c>
      <x:c r="L709" s="10" t="str">
        <x:v>rejected_attempt4</x:v>
      </x:c>
      <x:c r="M709" s="10" t="n">
        <x:v>1</x:v>
      </x:c>
      <x:c r="N709" s="10" t="n">
        <x:v>0</x:v>
      </x:c>
      <x:c r="O709" s="10" t="n">
        <x:v>0</x:v>
      </x:c>
      <x:c r="P709" s="9" t="str">
        <x:f>'CaseReview'!U709</x:f>
        <x:v>FAIL</x:v>
      </x:c>
      <x:c r="Q709" s="9" t="n">
        <x:f>IF(AND(T709=1,G709=P709),1,0)</x:f>
        <x:v>1</x:v>
      </x:c>
      <x:c r="R709" s="9" t="n">
        <x:f>IF(AND(T709=1,G709="PASS",P709="FAIL"),1,0)</x:f>
        <x:v>0</x:v>
      </x:c>
      <x:c r="S709" s="9" t="n">
        <x:f>IF(AND(T709=1,G709="FAIL",P709="PASS"),1,0)</x:f>
        <x:v>0</x:v>
      </x:c>
      <x:c r="T709" s="9" t="n">
        <x:v>1</x:v>
      </x:c>
      <x:c r="U709" s="9" t="n">
        <x:v>12</x:v>
      </x:c>
      <x:c r="V709" s="9" t="str">
        <x:v>MVP/SHACL_GENERATION_PIPELINE/experiments/FULL_REPAIR_V2/RUN_01/runs/RUN-IMO-037-20260915T104031622223Z/artifacts/attempt_04/candidate_shape.ttl</x:v>
      </x:c>
    </x:row>
    <x:row r="710" ht="22" customHeight="1">
      <x:c r="A710" s="10" t="str">
        <x:v>V2_FALLBACK25</x:v>
      </x:c>
      <x:c r="B710" s="10" t="str">
        <x:v>IMO-037</x:v>
      </x:c>
      <x:c r="C710" s="10" t="str">
        <x:v>IMO-037-F04</x:v>
      </x:c>
      <x:c r="D710" s="10" t="str">
        <x:v>RUN_01</x:v>
      </x:c>
      <x:c r="E710" s="10" t="str">
        <x:v>REJECTED_ATTEMPT_04</x:v>
      </x:c>
      <x:c r="F710" s="10" t="str">
        <x:v>FAIL</x:v>
      </x:c>
      <x:c r="G710" s="10" t="str">
        <x:v>PASS</x:v>
      </x:c>
      <x:c r="H710" s="10" t="str">
        <x:v>EXECUTED</x:v>
      </x:c>
      <x:c r="I710" s="10" t="str">
        <x:v>PARSED</x:v>
      </x:c>
      <x:c r="J710" s="10" t="str">
        <x:v>MAX_ATTEMPTS_REACHED</x:v>
      </x:c>
      <x:c r="K710" s="10" t="str">
        <x:v>01210216ee6c39ba8b827971777ce46215b2138269f18c8aae7f64cbb8237fc8</x:v>
      </x:c>
      <x:c r="L710" s="10" t="str">
        <x:v>rejected_attempt4</x:v>
      </x:c>
      <x:c r="M710" s="10" t="n">
        <x:v>0</x:v>
      </x:c>
      <x:c r="N710" s="10" t="n">
        <x:v>1</x:v>
      </x:c>
      <x:c r="O710" s="10" t="n">
        <x:v>0</x:v>
      </x:c>
      <x:c r="P710" s="9" t="str">
        <x:f>'CaseReview'!U710</x:f>
        <x:v>FAIL</x:v>
      </x:c>
      <x:c r="Q710" s="9" t="n">
        <x:f>IF(AND(T710=1,G710=P710),1,0)</x:f>
        <x:v>0</x:v>
      </x:c>
      <x:c r="R710" s="9" t="n">
        <x:f>IF(AND(T710=1,G710="PASS",P710="FAIL"),1,0)</x:f>
        <x:v>1</x:v>
      </x:c>
      <x:c r="S710" s="9" t="n">
        <x:f>IF(AND(T710=1,G710="FAIL",P710="PASS"),1,0)</x:f>
        <x:v>0</x:v>
      </x:c>
      <x:c r="T710" s="9" t="n">
        <x:v>1</x:v>
      </x:c>
      <x:c r="U710" s="9" t="n">
        <x:v>12</x:v>
      </x:c>
      <x:c r="V710" s="9" t="str">
        <x:v>MVP/SHACL_GENERATION_PIPELINE/experiments/FULL_REPAIR_V2/RUN_01/runs/RUN-IMO-037-20260915T104031622223Z/artifacts/attempt_04/candidate_shape.ttl</x:v>
      </x:c>
    </x:row>
    <x:row r="711" ht="22" customHeight="1">
      <x:c r="A711" s="10" t="str">
        <x:v>V2_FALLBACK25</x:v>
      </x:c>
      <x:c r="B711" s="10" t="str">
        <x:v>IMO-037</x:v>
      </x:c>
      <x:c r="C711" s="10" t="str">
        <x:v>IMO-037-F05</x:v>
      </x:c>
      <x:c r="D711" s="10" t="str">
        <x:v>RUN_01</x:v>
      </x:c>
      <x:c r="E711" s="10" t="str">
        <x:v>REJECTED_ATTEMPT_04</x:v>
      </x:c>
      <x:c r="F711" s="10" t="str">
        <x:v>FAIL</x:v>
      </x:c>
      <x:c r="G711" s="10" t="str">
        <x:v>PASS</x:v>
      </x:c>
      <x:c r="H711" s="10" t="str">
        <x:v>EXECUTED</x:v>
      </x:c>
      <x:c r="I711" s="10" t="str">
        <x:v>PARSED</x:v>
      </x:c>
      <x:c r="J711" s="10" t="str">
        <x:v>MAX_ATTEMPTS_REACHED</x:v>
      </x:c>
      <x:c r="K711" s="10" t="str">
        <x:v>01210216ee6c39ba8b827971777ce46215b2138269f18c8aae7f64cbb8237fc8</x:v>
      </x:c>
      <x:c r="L711" s="10" t="str">
        <x:v>rejected_attempt4</x:v>
      </x:c>
      <x:c r="M711" s="10" t="n">
        <x:v>0</x:v>
      </x:c>
      <x:c r="N711" s="10" t="n">
        <x:v>1</x:v>
      </x:c>
      <x:c r="O711" s="10" t="n">
        <x:v>0</x:v>
      </x:c>
      <x:c r="P711" s="9" t="str">
        <x:f>'CaseReview'!U711</x:f>
        <x:v>FAIL</x:v>
      </x:c>
      <x:c r="Q711" s="9" t="n">
        <x:f>IF(AND(T711=1,G711=P711),1,0)</x:f>
        <x:v>0</x:v>
      </x:c>
      <x:c r="R711" s="9" t="n">
        <x:f>IF(AND(T711=1,G711="PASS",P711="FAIL"),1,0)</x:f>
        <x:v>1</x:v>
      </x:c>
      <x:c r="S711" s="9" t="n">
        <x:f>IF(AND(T711=1,G711="FAIL",P711="PASS"),1,0)</x:f>
        <x:v>0</x:v>
      </x:c>
      <x:c r="T711" s="9" t="n">
        <x:v>1</x:v>
      </x:c>
      <x:c r="U711" s="9" t="n">
        <x:v>12</x:v>
      </x:c>
      <x:c r="V711" s="9" t="str">
        <x:v>MVP/SHACL_GENERATION_PIPELINE/experiments/FULL_REPAIR_V2/RUN_01/runs/RUN-IMO-037-20260915T104031622223Z/artifacts/attempt_04/candidate_shape.ttl</x:v>
      </x:c>
    </x:row>
    <x:row r="712" ht="22" customHeight="1">
      <x:c r="A712" s="10" t="str">
        <x:v>V2_FALLBACK25</x:v>
      </x:c>
      <x:c r="B712" s="10" t="str">
        <x:v>IMO-037</x:v>
      </x:c>
      <x:c r="C712" s="10" t="str">
        <x:v>IMO-037-F06</x:v>
      </x:c>
      <x:c r="D712" s="10" t="str">
        <x:v>RUN_01</x:v>
      </x:c>
      <x:c r="E712" s="10" t="str">
        <x:v>REJECTED_ATTEMPT_04</x:v>
      </x:c>
      <x:c r="F712" s="10" t="str">
        <x:v>FAIL</x:v>
      </x:c>
      <x:c r="G712" s="10" t="str">
        <x:v>PASS</x:v>
      </x:c>
      <x:c r="H712" s="10" t="str">
        <x:v>EXECUTED</x:v>
      </x:c>
      <x:c r="I712" s="10" t="str">
        <x:v>PARSED</x:v>
      </x:c>
      <x:c r="J712" s="10" t="str">
        <x:v>MAX_ATTEMPTS_REACHED</x:v>
      </x:c>
      <x:c r="K712" s="10" t="str">
        <x:v>01210216ee6c39ba8b827971777ce46215b2138269f18c8aae7f64cbb8237fc8</x:v>
      </x:c>
      <x:c r="L712" s="10" t="str">
        <x:v>rejected_attempt4</x:v>
      </x:c>
      <x:c r="M712" s="10" t="n">
        <x:v>0</x:v>
      </x:c>
      <x:c r="N712" s="10" t="n">
        <x:v>1</x:v>
      </x:c>
      <x:c r="O712" s="10" t="n">
        <x:v>0</x:v>
      </x:c>
      <x:c r="P712" s="9" t="str">
        <x:f>'CaseReview'!U712</x:f>
        <x:v>FAIL</x:v>
      </x:c>
      <x:c r="Q712" s="9" t="n">
        <x:f>IF(AND(T712=1,G712=P712),1,0)</x:f>
        <x:v>0</x:v>
      </x:c>
      <x:c r="R712" s="9" t="n">
        <x:f>IF(AND(T712=1,G712="PASS",P712="FAIL"),1,0)</x:f>
        <x:v>1</x:v>
      </x:c>
      <x:c r="S712" s="9" t="n">
        <x:f>IF(AND(T712=1,G712="FAIL",P712="PASS"),1,0)</x:f>
        <x:v>0</x:v>
      </x:c>
      <x:c r="T712" s="9" t="n">
        <x:v>1</x:v>
      </x:c>
      <x:c r="U712" s="9" t="n">
        <x:v>12</x:v>
      </x:c>
      <x:c r="V712" s="9" t="str">
        <x:v>MVP/SHACL_GENERATION_PIPELINE/experiments/FULL_REPAIR_V2/RUN_01/runs/RUN-IMO-037-20260915T104031622223Z/artifacts/attempt_04/candidate_shape.ttl</x:v>
      </x:c>
    </x:row>
    <x:row r="713" ht="22" customHeight="1">
      <x:c r="A713" s="10" t="str">
        <x:v>V2_FALLBACK25</x:v>
      </x:c>
      <x:c r="B713" s="10" t="str">
        <x:v>IMO-037</x:v>
      </x:c>
      <x:c r="C713" s="10" t="str">
        <x:v>IMO-037-F07</x:v>
      </x:c>
      <x:c r="D713" s="10" t="str">
        <x:v>RUN_01</x:v>
      </x:c>
      <x:c r="E713" s="10" t="str">
        <x:v>REJECTED_ATTEMPT_04</x:v>
      </x:c>
      <x:c r="F713" s="10" t="str">
        <x:v>FAIL</x:v>
      </x:c>
      <x:c r="G713" s="10" t="str">
        <x:v>PASS</x:v>
      </x:c>
      <x:c r="H713" s="10" t="str">
        <x:v>EXECUTED</x:v>
      </x:c>
      <x:c r="I713" s="10" t="str">
        <x:v>PARSED</x:v>
      </x:c>
      <x:c r="J713" s="10" t="str">
        <x:v>MAX_ATTEMPTS_REACHED</x:v>
      </x:c>
      <x:c r="K713" s="10" t="str">
        <x:v>01210216ee6c39ba8b827971777ce46215b2138269f18c8aae7f64cbb8237fc8</x:v>
      </x:c>
      <x:c r="L713" s="10" t="str">
        <x:v>rejected_attempt4</x:v>
      </x:c>
      <x:c r="M713" s="10" t="n">
        <x:v>0</x:v>
      </x:c>
      <x:c r="N713" s="10" t="n">
        <x:v>1</x:v>
      </x:c>
      <x:c r="O713" s="10" t="n">
        <x:v>0</x:v>
      </x:c>
      <x:c r="P713" s="9" t="str">
        <x:f>'CaseReview'!U713</x:f>
        <x:v>FAIL</x:v>
      </x:c>
      <x:c r="Q713" s="9" t="n">
        <x:f>IF(AND(T713=1,G713=P713),1,0)</x:f>
        <x:v>0</x:v>
      </x:c>
      <x:c r="R713" s="9" t="n">
        <x:f>IF(AND(T713=1,G713="PASS",P713="FAIL"),1,0)</x:f>
        <x:v>1</x:v>
      </x:c>
      <x:c r="S713" s="9" t="n">
        <x:f>IF(AND(T713=1,G713="FAIL",P713="PASS"),1,0)</x:f>
        <x:v>0</x:v>
      </x:c>
      <x:c r="T713" s="9" t="n">
        <x:v>1</x:v>
      </x:c>
      <x:c r="U713" s="9" t="n">
        <x:v>12</x:v>
      </x:c>
      <x:c r="V713" s="9" t="str">
        <x:v>MVP/SHACL_GENERATION_PIPELINE/experiments/FULL_REPAIR_V2/RUN_01/runs/RUN-IMO-037-20260915T104031622223Z/artifacts/attempt_04/candidate_shape.ttl</x:v>
      </x:c>
    </x:row>
    <x:row r="714" ht="22" customHeight="1">
      <x:c r="A714" s="10" t="str">
        <x:v>V2_FALLBACK25</x:v>
      </x:c>
      <x:c r="B714" s="10" t="str">
        <x:v>IMO-037</x:v>
      </x:c>
      <x:c r="C714" s="10" t="str">
        <x:v>IMO-037-P01</x:v>
      </x:c>
      <x:c r="D714" s="10" t="str">
        <x:v>RUN_01</x:v>
      </x:c>
      <x:c r="E714" s="10" t="str">
        <x:v>REJECTED_ATTEMPT_04</x:v>
      </x:c>
      <x:c r="F714" s="10" t="str">
        <x:v>PASS</x:v>
      </x:c>
      <x:c r="G714" s="10" t="str">
        <x:v>PASS</x:v>
      </x:c>
      <x:c r="H714" s="10" t="str">
        <x:v>EXECUTED</x:v>
      </x:c>
      <x:c r="I714" s="10" t="str">
        <x:v>PARSED</x:v>
      </x:c>
      <x:c r="J714" s="10" t="str">
        <x:v>MAX_ATTEMPTS_REACHED</x:v>
      </x:c>
      <x:c r="K714" s="10" t="str">
        <x:v>01210216ee6c39ba8b827971777ce46215b2138269f18c8aae7f64cbb8237fc8</x:v>
      </x:c>
      <x:c r="L714" s="10" t="str">
        <x:v>rejected_attempt4</x:v>
      </x:c>
      <x:c r="M714" s="10" t="n">
        <x:v>1</x:v>
      </x:c>
      <x:c r="N714" s="10" t="n">
        <x:v>0</x:v>
      </x:c>
      <x:c r="O714" s="10" t="n">
        <x:v>0</x:v>
      </x:c>
      <x:c r="P714" s="9" t="str">
        <x:f>'CaseReview'!U714</x:f>
        <x:v>PASS</x:v>
      </x:c>
      <x:c r="Q714" s="9" t="n">
        <x:f>IF(AND(T714=1,G714=P714),1,0)</x:f>
        <x:v>1</x:v>
      </x:c>
      <x:c r="R714" s="9" t="n">
        <x:f>IF(AND(T714=1,G714="PASS",P714="FAIL"),1,0)</x:f>
        <x:v>0</x:v>
      </x:c>
      <x:c r="S714" s="9" t="n">
        <x:f>IF(AND(T714=1,G714="FAIL",P714="PASS"),1,0)</x:f>
        <x:v>0</x:v>
      </x:c>
      <x:c r="T714" s="9" t="n">
        <x:v>1</x:v>
      </x:c>
      <x:c r="U714" s="9" t="n">
        <x:v>12</x:v>
      </x:c>
      <x:c r="V714" s="9" t="str">
        <x:v>MVP/SHACL_GENERATION_PIPELINE/experiments/FULL_REPAIR_V2/RUN_01/runs/RUN-IMO-037-20260915T104031622223Z/artifacts/attempt_04/candidate_shape.ttl</x:v>
      </x:c>
    </x:row>
    <x:row r="715" ht="22" customHeight="1">
      <x:c r="A715" s="10" t="str">
        <x:v>V2_FALLBACK25</x:v>
      </x:c>
      <x:c r="B715" s="10" t="str">
        <x:v>IMO-037</x:v>
      </x:c>
      <x:c r="C715" s="10" t="str">
        <x:v>IMO-037-P02</x:v>
      </x:c>
      <x:c r="D715" s="10" t="str">
        <x:v>RUN_01</x:v>
      </x:c>
      <x:c r="E715" s="10" t="str">
        <x:v>REJECTED_ATTEMPT_04</x:v>
      </x:c>
      <x:c r="F715" s="10" t="str">
        <x:v>PASS</x:v>
      </x:c>
      <x:c r="G715" s="10" t="str">
        <x:v>PASS</x:v>
      </x:c>
      <x:c r="H715" s="10" t="str">
        <x:v>EXECUTED</x:v>
      </x:c>
      <x:c r="I715" s="10" t="str">
        <x:v>PARSED</x:v>
      </x:c>
      <x:c r="J715" s="10" t="str">
        <x:v>MAX_ATTEMPTS_REACHED</x:v>
      </x:c>
      <x:c r="K715" s="10" t="str">
        <x:v>01210216ee6c39ba8b827971777ce46215b2138269f18c8aae7f64cbb8237fc8</x:v>
      </x:c>
      <x:c r="L715" s="10" t="str">
        <x:v>rejected_attempt4</x:v>
      </x:c>
      <x:c r="M715" s="10" t="n">
        <x:v>1</x:v>
      </x:c>
      <x:c r="N715" s="10" t="n">
        <x:v>0</x:v>
      </x:c>
      <x:c r="O715" s="10" t="n">
        <x:v>0</x:v>
      </x:c>
      <x:c r="P715" s="9" t="str">
        <x:f>'CaseReview'!U715</x:f>
        <x:v>PASS</x:v>
      </x:c>
      <x:c r="Q715" s="9" t="n">
        <x:f>IF(AND(T715=1,G715=P715),1,0)</x:f>
        <x:v>1</x:v>
      </x:c>
      <x:c r="R715" s="9" t="n">
        <x:f>IF(AND(T715=1,G715="PASS",P715="FAIL"),1,0)</x:f>
        <x:v>0</x:v>
      </x:c>
      <x:c r="S715" s="9" t="n">
        <x:f>IF(AND(T715=1,G715="FAIL",P715="PASS"),1,0)</x:f>
        <x:v>0</x:v>
      </x:c>
      <x:c r="T715" s="9" t="n">
        <x:v>1</x:v>
      </x:c>
      <x:c r="U715" s="9" t="n">
        <x:v>12</x:v>
      </x:c>
      <x:c r="V715" s="9" t="str">
        <x:v>MVP/SHACL_GENERATION_PIPELINE/experiments/FULL_REPAIR_V2/RUN_01/runs/RUN-IMO-037-20260915T104031622223Z/artifacts/attempt_04/candidate_shape.ttl</x:v>
      </x:c>
    </x:row>
    <x:row r="716" ht="22" customHeight="1">
      <x:c r="A716" s="10" t="str">
        <x:v>V2_FALLBACK25</x:v>
      </x:c>
      <x:c r="B716" s="10" t="str">
        <x:v>IMO-037</x:v>
      </x:c>
      <x:c r="C716" s="10" t="str">
        <x:v>IMO-037-P03</x:v>
      </x:c>
      <x:c r="D716" s="10" t="str">
        <x:v>RUN_01</x:v>
      </x:c>
      <x:c r="E716" s="10" t="str">
        <x:v>REJECTED_ATTEMPT_04</x:v>
      </x:c>
      <x:c r="F716" s="10" t="str">
        <x:v>PASS</x:v>
      </x:c>
      <x:c r="G716" s="10" t="str">
        <x:v>FAIL</x:v>
      </x:c>
      <x:c r="H716" s="10" t="str">
        <x:v>EXECUTED</x:v>
      </x:c>
      <x:c r="I716" s="10" t="str">
        <x:v>PARSED</x:v>
      </x:c>
      <x:c r="J716" s="10" t="str">
        <x:v>MAX_ATTEMPTS_REACHED</x:v>
      </x:c>
      <x:c r="K716" s="10" t="str">
        <x:v>01210216ee6c39ba8b827971777ce46215b2138269f18c8aae7f64cbb8237fc8</x:v>
      </x:c>
      <x:c r="L716" s="10" t="str">
        <x:v>rejected_attempt4</x:v>
      </x:c>
      <x:c r="M716" s="10" t="n">
        <x:v>0</x:v>
      </x:c>
      <x:c r="N716" s="10" t="n">
        <x:v>0</x:v>
      </x:c>
      <x:c r="O716" s="10" t="n">
        <x:v>1</x:v>
      </x:c>
      <x:c r="P716" s="9" t="str">
        <x:f>'CaseReview'!U716</x:f>
        <x:v>PASS</x:v>
      </x:c>
      <x:c r="Q716" s="9" t="n">
        <x:f>IF(AND(T716=1,G716=P716),1,0)</x:f>
        <x:v>0</x:v>
      </x:c>
      <x:c r="R716" s="9" t="n">
        <x:f>IF(AND(T716=1,G716="PASS",P716="FAIL"),1,0)</x:f>
        <x:v>0</x:v>
      </x:c>
      <x:c r="S716" s="9" t="n">
        <x:f>IF(AND(T716=1,G716="FAIL",P716="PASS"),1,0)</x:f>
        <x:v>1</x:v>
      </x:c>
      <x:c r="T716" s="9" t="n">
        <x:v>1</x:v>
      </x:c>
      <x:c r="U716" s="9" t="n">
        <x:v>12</x:v>
      </x:c>
      <x:c r="V716" s="9" t="str">
        <x:v>MVP/SHACL_GENERATION_PIPELINE/experiments/FULL_REPAIR_V2/RUN_01/runs/RUN-IMO-037-20260915T104031622223Z/artifacts/attempt_04/candidate_shape.ttl</x:v>
      </x:c>
    </x:row>
    <x:row r="717" ht="22" customHeight="1">
      <x:c r="A717" s="10" t="str">
        <x:v>V2_FALLBACK25</x:v>
      </x:c>
      <x:c r="B717" s="10" t="str">
        <x:v>IMO-037</x:v>
      </x:c>
      <x:c r="C717" s="10" t="str">
        <x:v>IMO-037-P04</x:v>
      </x:c>
      <x:c r="D717" s="10" t="str">
        <x:v>RUN_01</x:v>
      </x:c>
      <x:c r="E717" s="10" t="str">
        <x:v>REJECTED_ATTEMPT_04</x:v>
      </x:c>
      <x:c r="F717" s="10" t="str">
        <x:v>PASS</x:v>
      </x:c>
      <x:c r="G717" s="10" t="str">
        <x:v>PASS</x:v>
      </x:c>
      <x:c r="H717" s="10" t="str">
        <x:v>EXECUTED</x:v>
      </x:c>
      <x:c r="I717" s="10" t="str">
        <x:v>PARSED</x:v>
      </x:c>
      <x:c r="J717" s="10" t="str">
        <x:v>MAX_ATTEMPTS_REACHED</x:v>
      </x:c>
      <x:c r="K717" s="10" t="str">
        <x:v>01210216ee6c39ba8b827971777ce46215b2138269f18c8aae7f64cbb8237fc8</x:v>
      </x:c>
      <x:c r="L717" s="10" t="str">
        <x:v>rejected_attempt4</x:v>
      </x:c>
      <x:c r="M717" s="10" t="n">
        <x:v>1</x:v>
      </x:c>
      <x:c r="N717" s="10" t="n">
        <x:v>0</x:v>
      </x:c>
      <x:c r="O717" s="10" t="n">
        <x:v>0</x:v>
      </x:c>
      <x:c r="P717" s="9" t="str">
        <x:f>'CaseReview'!U717</x:f>
        <x:v>PASS</x:v>
      </x:c>
      <x:c r="Q717" s="9" t="n">
        <x:f>IF(AND(T717=1,G717=P717),1,0)</x:f>
        <x:v>1</x:v>
      </x:c>
      <x:c r="R717" s="9" t="n">
        <x:f>IF(AND(T717=1,G717="PASS",P717="FAIL"),1,0)</x:f>
        <x:v>0</x:v>
      </x:c>
      <x:c r="S717" s="9" t="n">
        <x:f>IF(AND(T717=1,G717="FAIL",P717="PASS"),1,0)</x:f>
        <x:v>0</x:v>
      </x:c>
      <x:c r="T717" s="9" t="n">
        <x:v>1</x:v>
      </x:c>
      <x:c r="U717" s="9" t="n">
        <x:v>12</x:v>
      </x:c>
      <x:c r="V717" s="9" t="str">
        <x:v>MVP/SHACL_GENERATION_PIPELINE/experiments/FULL_REPAIR_V2/RUN_01/runs/RUN-IMO-037-20260915T104031622223Z/artifacts/attempt_04/candidate_shape.ttl</x:v>
      </x:c>
    </x:row>
    <x:row r="718" ht="22" customHeight="1">
      <x:c r="A718" s="10" t="str">
        <x:v>V2_FALLBACK25</x:v>
      </x:c>
      <x:c r="B718" s="10" t="str">
        <x:v>IMO-037</x:v>
      </x:c>
      <x:c r="C718" s="10" t="str">
        <x:v>IMO-037-P05</x:v>
      </x:c>
      <x:c r="D718" s="10" t="str">
        <x:v>RUN_01</x:v>
      </x:c>
      <x:c r="E718" s="10" t="str">
        <x:v>REJECTED_ATTEMPT_04</x:v>
      </x:c>
      <x:c r="F718" s="10" t="str">
        <x:v>PASS</x:v>
      </x:c>
      <x:c r="G718" s="10" t="str">
        <x:v>PASS</x:v>
      </x:c>
      <x:c r="H718" s="10" t="str">
        <x:v>EXECUTED</x:v>
      </x:c>
      <x:c r="I718" s="10" t="str">
        <x:v>PARSED</x:v>
      </x:c>
      <x:c r="J718" s="10" t="str">
        <x:v>MAX_ATTEMPTS_REACHED</x:v>
      </x:c>
      <x:c r="K718" s="10" t="str">
        <x:v>01210216ee6c39ba8b827971777ce46215b2138269f18c8aae7f64cbb8237fc8</x:v>
      </x:c>
      <x:c r="L718" s="10" t="str">
        <x:v>rejected_attempt4</x:v>
      </x:c>
      <x:c r="M718" s="10" t="n">
        <x:v>1</x:v>
      </x:c>
      <x:c r="N718" s="10" t="n">
        <x:v>0</x:v>
      </x:c>
      <x:c r="O718" s="10" t="n">
        <x:v>0</x:v>
      </x:c>
      <x:c r="P718" s="9" t="str">
        <x:f>'CaseReview'!U718</x:f>
        <x:v>PASS</x:v>
      </x:c>
      <x:c r="Q718" s="9" t="n">
        <x:f>IF(AND(T718=1,G718=P718),1,0)</x:f>
        <x:v>1</x:v>
      </x:c>
      <x:c r="R718" s="9" t="n">
        <x:f>IF(AND(T718=1,G718="PASS",P718="FAIL"),1,0)</x:f>
        <x:v>0</x:v>
      </x:c>
      <x:c r="S718" s="9" t="n">
        <x:f>IF(AND(T718=1,G718="FAIL",P718="PASS"),1,0)</x:f>
        <x:v>0</x:v>
      </x:c>
      <x:c r="T718" s="9" t="n">
        <x:v>1</x:v>
      </x:c>
      <x:c r="U718" s="9" t="n">
        <x:v>12</x:v>
      </x:c>
      <x:c r="V718" s="9" t="str">
        <x:v>MVP/SHACL_GENERATION_PIPELINE/experiments/FULL_REPAIR_V2/RUN_01/runs/RUN-IMO-037-20260915T104031622223Z/artifacts/attempt_04/candidate_shape.ttl</x:v>
      </x:c>
    </x:row>
    <x:row r="719" ht="22" customHeight="1">
      <x:c r="A719" s="10" t="str">
        <x:v>V2_FALLBACK25</x:v>
      </x:c>
      <x:c r="B719" s="10" t="str">
        <x:v>IMO-038</x:v>
      </x:c>
      <x:c r="C719" s="10" t="str">
        <x:v>IMO-038-F01</x:v>
      </x:c>
      <x:c r="D719" s="10" t="str">
        <x:v>RUN_01</x:v>
      </x:c>
      <x:c r="E719" s="10" t="str">
        <x:v>ORIGINAL_LEDGER</x:v>
      </x:c>
      <x:c r="F719" s="10" t="str">
        <x:v>FAIL</x:v>
      </x:c>
      <x:c r="G719" s="10" t="str">
        <x:v>FAIL</x:v>
      </x:c>
      <x:c r="H719" s="10" t="str">
        <x:v>EXECUTED</x:v>
      </x:c>
      <x:c r="I719" s="10" t="str">
        <x:v>PARSED</x:v>
      </x:c>
      <x:c r="J719" s="10" t="str">
        <x:v>GENERATION_ACCEPTED</x:v>
      </x:c>
      <x:c r="K719" s="10" t="str">
        <x:v>54b75f19d7a19c1a3ad04f4c097485fe5bf3d5f702395fb9c7ef3e45bba38052</x:v>
      </x:c>
      <x:c r="L719" s="10" t="str">
        <x:v>full_repair_v2</x:v>
      </x:c>
      <x:c r="M719" s="10" t="n">
        <x:v>1</x:v>
      </x:c>
      <x:c r="N719" s="10" t="n">
        <x:v>0</x:v>
      </x:c>
      <x:c r="O719" s="10" t="n">
        <x:v>0</x:v>
      </x:c>
      <x:c r="P719" s="9" t="str">
        <x:f>'CaseReview'!U719</x:f>
        <x:v>FAIL</x:v>
      </x:c>
      <x:c r="Q719" s="9" t="n">
        <x:f>IF(AND(T719=1,G719=P719),1,0)</x:f>
        <x:v>1</x:v>
      </x:c>
      <x:c r="R719" s="9" t="n">
        <x:f>IF(AND(T719=1,G719="PASS",P719="FAIL"),1,0)</x:f>
        <x:v>0</x:v>
      </x:c>
      <x:c r="S719" s="9" t="n">
        <x:f>IF(AND(T719=1,G719="FAIL",P719="PASS"),1,0)</x:f>
        <x:v>0</x:v>
      </x:c>
      <x:c r="T719" s="9" t="n">
        <x:v>1</x:v>
      </x:c>
      <x:c r="U719" s="9" t="n">
        <x:v>12</x:v>
      </x:c>
      <x:c r="V719" s="9" t="str">
        <x:v>MVP/SHACL_GENERATION_PIPELINE/experiments/FULL_REPAIR_V2/RUN_01/runs/RUN-IMO-038-20260915T104334135378Z/final/final_shape.ttl</x:v>
      </x:c>
    </x:row>
    <x:row r="720" ht="22" customHeight="1">
      <x:c r="A720" s="10" t="str">
        <x:v>V2_FALLBACK25</x:v>
      </x:c>
      <x:c r="B720" s="10" t="str">
        <x:v>IMO-038</x:v>
      </x:c>
      <x:c r="C720" s="10" t="str">
        <x:v>IMO-038-F02</x:v>
      </x:c>
      <x:c r="D720" s="10" t="str">
        <x:v>RUN_01</x:v>
      </x:c>
      <x:c r="E720" s="10" t="str">
        <x:v>ORIGINAL_LEDGER</x:v>
      </x:c>
      <x:c r="F720" s="10" t="str">
        <x:v>FAIL</x:v>
      </x:c>
      <x:c r="G720" s="10" t="str">
        <x:v>FAIL</x:v>
      </x:c>
      <x:c r="H720" s="10" t="str">
        <x:v>EXECUTED</x:v>
      </x:c>
      <x:c r="I720" s="10" t="str">
        <x:v>PARSED</x:v>
      </x:c>
      <x:c r="J720" s="10" t="str">
        <x:v>GENERATION_ACCEPTED</x:v>
      </x:c>
      <x:c r="K720" s="10" t="str">
        <x:v>54b75f19d7a19c1a3ad04f4c097485fe5bf3d5f702395fb9c7ef3e45bba38052</x:v>
      </x:c>
      <x:c r="L720" s="10" t="str">
        <x:v>full_repair_v2</x:v>
      </x:c>
      <x:c r="M720" s="10" t="n">
        <x:v>1</x:v>
      </x:c>
      <x:c r="N720" s="10" t="n">
        <x:v>0</x:v>
      </x:c>
      <x:c r="O720" s="10" t="n">
        <x:v>0</x:v>
      </x:c>
      <x:c r="P720" s="9" t="str">
        <x:f>'CaseReview'!U720</x:f>
        <x:v>FAIL</x:v>
      </x:c>
      <x:c r="Q720" s="9" t="n">
        <x:f>IF(AND(T720=1,G720=P720),1,0)</x:f>
        <x:v>1</x:v>
      </x:c>
      <x:c r="R720" s="9" t="n">
        <x:f>IF(AND(T720=1,G720="PASS",P720="FAIL"),1,0)</x:f>
        <x:v>0</x:v>
      </x:c>
      <x:c r="S720" s="9" t="n">
        <x:f>IF(AND(T720=1,G720="FAIL",P720="PASS"),1,0)</x:f>
        <x:v>0</x:v>
      </x:c>
      <x:c r="T720" s="9" t="n">
        <x:v>1</x:v>
      </x:c>
      <x:c r="U720" s="9" t="n">
        <x:v>12</x:v>
      </x:c>
      <x:c r="V720" s="9" t="str">
        <x:v>MVP/SHACL_GENERATION_PIPELINE/experiments/FULL_REPAIR_V2/RUN_01/runs/RUN-IMO-038-20260915T104334135378Z/final/final_shape.ttl</x:v>
      </x:c>
    </x:row>
    <x:row r="721" ht="22" customHeight="1">
      <x:c r="A721" s="10" t="str">
        <x:v>V2_FALLBACK25</x:v>
      </x:c>
      <x:c r="B721" s="10" t="str">
        <x:v>IMO-038</x:v>
      </x:c>
      <x:c r="C721" s="10" t="str">
        <x:v>IMO-038-F03</x:v>
      </x:c>
      <x:c r="D721" s="10" t="str">
        <x:v>RUN_01</x:v>
      </x:c>
      <x:c r="E721" s="10" t="str">
        <x:v>ORIGINAL_LEDGER</x:v>
      </x:c>
      <x:c r="F721" s="10" t="str">
        <x:v>FAIL</x:v>
      </x:c>
      <x:c r="G721" s="10" t="str">
        <x:v>FAIL</x:v>
      </x:c>
      <x:c r="H721" s="10" t="str">
        <x:v>EXECUTED</x:v>
      </x:c>
      <x:c r="I721" s="10" t="str">
        <x:v>PARSED</x:v>
      </x:c>
      <x:c r="J721" s="10" t="str">
        <x:v>GENERATION_ACCEPTED</x:v>
      </x:c>
      <x:c r="K721" s="10" t="str">
        <x:v>54b75f19d7a19c1a3ad04f4c097485fe5bf3d5f702395fb9c7ef3e45bba38052</x:v>
      </x:c>
      <x:c r="L721" s="10" t="str">
        <x:v>full_repair_v2</x:v>
      </x:c>
      <x:c r="M721" s="10" t="n">
        <x:v>1</x:v>
      </x:c>
      <x:c r="N721" s="10" t="n">
        <x:v>0</x:v>
      </x:c>
      <x:c r="O721" s="10" t="n">
        <x:v>0</x:v>
      </x:c>
      <x:c r="P721" s="9" t="str">
        <x:f>'CaseReview'!U721</x:f>
        <x:v>FAIL</x:v>
      </x:c>
      <x:c r="Q721" s="9" t="n">
        <x:f>IF(AND(T721=1,G721=P721),1,0)</x:f>
        <x:v>1</x:v>
      </x:c>
      <x:c r="R721" s="9" t="n">
        <x:f>IF(AND(T721=1,G721="PASS",P721="FAIL"),1,0)</x:f>
        <x:v>0</x:v>
      </x:c>
      <x:c r="S721" s="9" t="n">
        <x:f>IF(AND(T721=1,G721="FAIL",P721="PASS"),1,0)</x:f>
        <x:v>0</x:v>
      </x:c>
      <x:c r="T721" s="9" t="n">
        <x:v>1</x:v>
      </x:c>
      <x:c r="U721" s="9" t="n">
        <x:v>12</x:v>
      </x:c>
      <x:c r="V721" s="9" t="str">
        <x:v>MVP/SHACL_GENERATION_PIPELINE/experiments/FULL_REPAIR_V2/RUN_01/runs/RUN-IMO-038-20260915T104334135378Z/final/final_shape.ttl</x:v>
      </x:c>
    </x:row>
    <x:row r="722" ht="22" customHeight="1">
      <x:c r="A722" s="10" t="str">
        <x:v>V2_FALLBACK25</x:v>
      </x:c>
      <x:c r="B722" s="10" t="str">
        <x:v>IMO-038</x:v>
      </x:c>
      <x:c r="C722" s="10" t="str">
        <x:v>IMO-038-F04</x:v>
      </x:c>
      <x:c r="D722" s="10" t="str">
        <x:v>RUN_01</x:v>
      </x:c>
      <x:c r="E722" s="10" t="str">
        <x:v>ORIGINAL_LEDGER</x:v>
      </x:c>
      <x:c r="F722" s="10" t="str">
        <x:v>FAIL</x:v>
      </x:c>
      <x:c r="G722" s="10" t="str">
        <x:v>FAIL</x:v>
      </x:c>
      <x:c r="H722" s="10" t="str">
        <x:v>EXECUTED</x:v>
      </x:c>
      <x:c r="I722" s="10" t="str">
        <x:v>PARSED</x:v>
      </x:c>
      <x:c r="J722" s="10" t="str">
        <x:v>GENERATION_ACCEPTED</x:v>
      </x:c>
      <x:c r="K722" s="10" t="str">
        <x:v>54b75f19d7a19c1a3ad04f4c097485fe5bf3d5f702395fb9c7ef3e45bba38052</x:v>
      </x:c>
      <x:c r="L722" s="10" t="str">
        <x:v>full_repair_v2</x:v>
      </x:c>
      <x:c r="M722" s="10" t="n">
        <x:v>1</x:v>
      </x:c>
      <x:c r="N722" s="10" t="n">
        <x:v>0</x:v>
      </x:c>
      <x:c r="O722" s="10" t="n">
        <x:v>0</x:v>
      </x:c>
      <x:c r="P722" s="9" t="str">
        <x:f>'CaseReview'!U722</x:f>
        <x:v>FAIL</x:v>
      </x:c>
      <x:c r="Q722" s="9" t="n">
        <x:f>IF(AND(T722=1,G722=P722),1,0)</x:f>
        <x:v>1</x:v>
      </x:c>
      <x:c r="R722" s="9" t="n">
        <x:f>IF(AND(T722=1,G722="PASS",P722="FAIL"),1,0)</x:f>
        <x:v>0</x:v>
      </x:c>
      <x:c r="S722" s="9" t="n">
        <x:f>IF(AND(T722=1,G722="FAIL",P722="PASS"),1,0)</x:f>
        <x:v>0</x:v>
      </x:c>
      <x:c r="T722" s="9" t="n">
        <x:v>1</x:v>
      </x:c>
      <x:c r="U722" s="9" t="n">
        <x:v>12</x:v>
      </x:c>
      <x:c r="V722" s="9" t="str">
        <x:v>MVP/SHACL_GENERATION_PIPELINE/experiments/FULL_REPAIR_V2/RUN_01/runs/RUN-IMO-038-20260915T104334135378Z/final/final_shape.ttl</x:v>
      </x:c>
    </x:row>
    <x:row r="723" ht="22" customHeight="1">
      <x:c r="A723" s="10" t="str">
        <x:v>V2_FALLBACK25</x:v>
      </x:c>
      <x:c r="B723" s="10" t="str">
        <x:v>IMO-038</x:v>
      </x:c>
      <x:c r="C723" s="10" t="str">
        <x:v>IMO-038-F05</x:v>
      </x:c>
      <x:c r="D723" s="10" t="str">
        <x:v>RUN_01</x:v>
      </x:c>
      <x:c r="E723" s="10" t="str">
        <x:v>ORIGINAL_LEDGER</x:v>
      </x:c>
      <x:c r="F723" s="10" t="str">
        <x:v>FAIL</x:v>
      </x:c>
      <x:c r="G723" s="10" t="str">
        <x:v>FAIL</x:v>
      </x:c>
      <x:c r="H723" s="10" t="str">
        <x:v>EXECUTED</x:v>
      </x:c>
      <x:c r="I723" s="10" t="str">
        <x:v>PARSED</x:v>
      </x:c>
      <x:c r="J723" s="10" t="str">
        <x:v>GENERATION_ACCEPTED</x:v>
      </x:c>
      <x:c r="K723" s="10" t="str">
        <x:v>54b75f19d7a19c1a3ad04f4c097485fe5bf3d5f702395fb9c7ef3e45bba38052</x:v>
      </x:c>
      <x:c r="L723" s="10" t="str">
        <x:v>full_repair_v2</x:v>
      </x:c>
      <x:c r="M723" s="10" t="n">
        <x:v>1</x:v>
      </x:c>
      <x:c r="N723" s="10" t="n">
        <x:v>0</x:v>
      </x:c>
      <x:c r="O723" s="10" t="n">
        <x:v>0</x:v>
      </x:c>
      <x:c r="P723" s="9" t="str">
        <x:f>'CaseReview'!U723</x:f>
        <x:v>FAIL</x:v>
      </x:c>
      <x:c r="Q723" s="9" t="n">
        <x:f>IF(AND(T723=1,G723=P723),1,0)</x:f>
        <x:v>1</x:v>
      </x:c>
      <x:c r="R723" s="9" t="n">
        <x:f>IF(AND(T723=1,G723="PASS",P723="FAIL"),1,0)</x:f>
        <x:v>0</x:v>
      </x:c>
      <x:c r="S723" s="9" t="n">
        <x:f>IF(AND(T723=1,G723="FAIL",P723="PASS"),1,0)</x:f>
        <x:v>0</x:v>
      </x:c>
      <x:c r="T723" s="9" t="n">
        <x:v>1</x:v>
      </x:c>
      <x:c r="U723" s="9" t="n">
        <x:v>12</x:v>
      </x:c>
      <x:c r="V723" s="9" t="str">
        <x:v>MVP/SHACL_GENERATION_PIPELINE/experiments/FULL_REPAIR_V2/RUN_01/runs/RUN-IMO-038-20260915T104334135378Z/final/final_shape.ttl</x:v>
      </x:c>
    </x:row>
    <x:row r="724" ht="22" customHeight="1">
      <x:c r="A724" s="10" t="str">
        <x:v>V2_FALLBACK25</x:v>
      </x:c>
      <x:c r="B724" s="10" t="str">
        <x:v>IMO-038</x:v>
      </x:c>
      <x:c r="C724" s="10" t="str">
        <x:v>IMO-038-F06</x:v>
      </x:c>
      <x:c r="D724" s="10" t="str">
        <x:v>RUN_01</x:v>
      </x:c>
      <x:c r="E724" s="10" t="str">
        <x:v>ORIGINAL_LEDGER</x:v>
      </x:c>
      <x:c r="F724" s="10" t="str">
        <x:v>FAIL</x:v>
      </x:c>
      <x:c r="G724" s="10" t="str">
        <x:v>FAIL</x:v>
      </x:c>
      <x:c r="H724" s="10" t="str">
        <x:v>EXECUTED</x:v>
      </x:c>
      <x:c r="I724" s="10" t="str">
        <x:v>PARSED</x:v>
      </x:c>
      <x:c r="J724" s="10" t="str">
        <x:v>GENERATION_ACCEPTED</x:v>
      </x:c>
      <x:c r="K724" s="10" t="str">
        <x:v>54b75f19d7a19c1a3ad04f4c097485fe5bf3d5f702395fb9c7ef3e45bba38052</x:v>
      </x:c>
      <x:c r="L724" s="10" t="str">
        <x:v>full_repair_v2</x:v>
      </x:c>
      <x:c r="M724" s="10" t="n">
        <x:v>1</x:v>
      </x:c>
      <x:c r="N724" s="10" t="n">
        <x:v>0</x:v>
      </x:c>
      <x:c r="O724" s="10" t="n">
        <x:v>0</x:v>
      </x:c>
      <x:c r="P724" s="9" t="str">
        <x:f>'CaseReview'!U724</x:f>
        <x:v>FAIL</x:v>
      </x:c>
      <x:c r="Q724" s="9" t="n">
        <x:f>IF(AND(T724=1,G724=P724),1,0)</x:f>
        <x:v>1</x:v>
      </x:c>
      <x:c r="R724" s="9" t="n">
        <x:f>IF(AND(T724=1,G724="PASS",P724="FAIL"),1,0)</x:f>
        <x:v>0</x:v>
      </x:c>
      <x:c r="S724" s="9" t="n">
        <x:f>IF(AND(T724=1,G724="FAIL",P724="PASS"),1,0)</x:f>
        <x:v>0</x:v>
      </x:c>
      <x:c r="T724" s="9" t="n">
        <x:v>1</x:v>
      </x:c>
      <x:c r="U724" s="9" t="n">
        <x:v>12</x:v>
      </x:c>
      <x:c r="V724" s="9" t="str">
        <x:v>MVP/SHACL_GENERATION_PIPELINE/experiments/FULL_REPAIR_V2/RUN_01/runs/RUN-IMO-038-20260915T104334135378Z/final/final_shape.ttl</x:v>
      </x:c>
    </x:row>
    <x:row r="725" ht="22" customHeight="1">
      <x:c r="A725" s="10" t="str">
        <x:v>V2_FALLBACK25</x:v>
      </x:c>
      <x:c r="B725" s="10" t="str">
        <x:v>IMO-038</x:v>
      </x:c>
      <x:c r="C725" s="10" t="str">
        <x:v>IMO-038-F07</x:v>
      </x:c>
      <x:c r="D725" s="10" t="str">
        <x:v>RUN_01</x:v>
      </x:c>
      <x:c r="E725" s="10" t="str">
        <x:v>ORIGINAL_LEDGER</x:v>
      </x:c>
      <x:c r="F725" s="10" t="str">
        <x:v>FAIL</x:v>
      </x:c>
      <x:c r="G725" s="10" t="str">
        <x:v>FAIL</x:v>
      </x:c>
      <x:c r="H725" s="10" t="str">
        <x:v>EXECUTED</x:v>
      </x:c>
      <x:c r="I725" s="10" t="str">
        <x:v>PARSED</x:v>
      </x:c>
      <x:c r="J725" s="10" t="str">
        <x:v>GENERATION_ACCEPTED</x:v>
      </x:c>
      <x:c r="K725" s="10" t="str">
        <x:v>54b75f19d7a19c1a3ad04f4c097485fe5bf3d5f702395fb9c7ef3e45bba38052</x:v>
      </x:c>
      <x:c r="L725" s="10" t="str">
        <x:v>full_repair_v2</x:v>
      </x:c>
      <x:c r="M725" s="10" t="n">
        <x:v>1</x:v>
      </x:c>
      <x:c r="N725" s="10" t="n">
        <x:v>0</x:v>
      </x:c>
      <x:c r="O725" s="10" t="n">
        <x:v>0</x:v>
      </x:c>
      <x:c r="P725" s="9" t="str">
        <x:f>'CaseReview'!U725</x:f>
        <x:v>FAIL</x:v>
      </x:c>
      <x:c r="Q725" s="9" t="n">
        <x:f>IF(AND(T725=1,G725=P725),1,0)</x:f>
        <x:v>1</x:v>
      </x:c>
      <x:c r="R725" s="9" t="n">
        <x:f>IF(AND(T725=1,G725="PASS",P725="FAIL"),1,0)</x:f>
        <x:v>0</x:v>
      </x:c>
      <x:c r="S725" s="9" t="n">
        <x:f>IF(AND(T725=1,G725="FAIL",P725="PASS"),1,0)</x:f>
        <x:v>0</x:v>
      </x:c>
      <x:c r="T725" s="9" t="n">
        <x:v>1</x:v>
      </x:c>
      <x:c r="U725" s="9" t="n">
        <x:v>12</x:v>
      </x:c>
      <x:c r="V725" s="9" t="str">
        <x:v>MVP/SHACL_GENERATION_PIPELINE/experiments/FULL_REPAIR_V2/RUN_01/runs/RUN-IMO-038-20260915T104334135378Z/final/final_shape.ttl</x:v>
      </x:c>
    </x:row>
    <x:row r="726" ht="22" customHeight="1">
      <x:c r="A726" s="10" t="str">
        <x:v>V2_FALLBACK25</x:v>
      </x:c>
      <x:c r="B726" s="10" t="str">
        <x:v>IMO-038</x:v>
      </x:c>
      <x:c r="C726" s="10" t="str">
        <x:v>IMO-038-F08</x:v>
      </x:c>
      <x:c r="D726" s="10" t="str">
        <x:v>RUN_01</x:v>
      </x:c>
      <x:c r="E726" s="10" t="str">
        <x:v>ORIGINAL_LEDGER</x:v>
      </x:c>
      <x:c r="F726" s="10" t="str">
        <x:v>FAIL</x:v>
      </x:c>
      <x:c r="G726" s="10" t="str">
        <x:v>FAIL</x:v>
      </x:c>
      <x:c r="H726" s="10" t="str">
        <x:v>EXECUTED</x:v>
      </x:c>
      <x:c r="I726" s="10" t="str">
        <x:v>PARSED</x:v>
      </x:c>
      <x:c r="J726" s="10" t="str">
        <x:v>GENERATION_ACCEPTED</x:v>
      </x:c>
      <x:c r="K726" s="10" t="str">
        <x:v>54b75f19d7a19c1a3ad04f4c097485fe5bf3d5f702395fb9c7ef3e45bba38052</x:v>
      </x:c>
      <x:c r="L726" s="10" t="str">
        <x:v>full_repair_v2</x:v>
      </x:c>
      <x:c r="M726" s="10" t="n">
        <x:v>1</x:v>
      </x:c>
      <x:c r="N726" s="10" t="n">
        <x:v>0</x:v>
      </x:c>
      <x:c r="O726" s="10" t="n">
        <x:v>0</x:v>
      </x:c>
      <x:c r="P726" s="9" t="str">
        <x:f>'CaseReview'!U726</x:f>
        <x:v>FAIL</x:v>
      </x:c>
      <x:c r="Q726" s="9" t="n">
        <x:f>IF(AND(T726=1,G726=P726),1,0)</x:f>
        <x:v>1</x:v>
      </x:c>
      <x:c r="R726" s="9" t="n">
        <x:f>IF(AND(T726=1,G726="PASS",P726="FAIL"),1,0)</x:f>
        <x:v>0</x:v>
      </x:c>
      <x:c r="S726" s="9" t="n">
        <x:f>IF(AND(T726=1,G726="FAIL",P726="PASS"),1,0)</x:f>
        <x:v>0</x:v>
      </x:c>
      <x:c r="T726" s="9" t="n">
        <x:v>1</x:v>
      </x:c>
      <x:c r="U726" s="9" t="n">
        <x:v>12</x:v>
      </x:c>
      <x:c r="V726" s="9" t="str">
        <x:v>MVP/SHACL_GENERATION_PIPELINE/experiments/FULL_REPAIR_V2/RUN_01/runs/RUN-IMO-038-20260915T104334135378Z/final/final_shape.ttl</x:v>
      </x:c>
    </x:row>
    <x:row r="727" ht="22" customHeight="1">
      <x:c r="A727" s="10" t="str">
        <x:v>V2_FALLBACK25</x:v>
      </x:c>
      <x:c r="B727" s="10" t="str">
        <x:v>IMO-038</x:v>
      </x:c>
      <x:c r="C727" s="10" t="str">
        <x:v>IMO-038-P01</x:v>
      </x:c>
      <x:c r="D727" s="10" t="str">
        <x:v>RUN_01</x:v>
      </x:c>
      <x:c r="E727" s="10" t="str">
        <x:v>ORIGINAL_LEDGER</x:v>
      </x:c>
      <x:c r="F727" s="10" t="str">
        <x:v>PASS</x:v>
      </x:c>
      <x:c r="G727" s="10" t="str">
        <x:v>PASS</x:v>
      </x:c>
      <x:c r="H727" s="10" t="str">
        <x:v>EXECUTED</x:v>
      </x:c>
      <x:c r="I727" s="10" t="str">
        <x:v>PARSED</x:v>
      </x:c>
      <x:c r="J727" s="10" t="str">
        <x:v>GENERATION_ACCEPTED</x:v>
      </x:c>
      <x:c r="K727" s="10" t="str">
        <x:v>54b75f19d7a19c1a3ad04f4c097485fe5bf3d5f702395fb9c7ef3e45bba38052</x:v>
      </x:c>
      <x:c r="L727" s="10" t="str">
        <x:v>full_repair_v2</x:v>
      </x:c>
      <x:c r="M727" s="10" t="n">
        <x:v>1</x:v>
      </x:c>
      <x:c r="N727" s="10" t="n">
        <x:v>0</x:v>
      </x:c>
      <x:c r="O727" s="10" t="n">
        <x:v>0</x:v>
      </x:c>
      <x:c r="P727" s="9" t="str">
        <x:f>'CaseReview'!U727</x:f>
        <x:v>PASS</x:v>
      </x:c>
      <x:c r="Q727" s="9" t="n">
        <x:f>IF(AND(T727=1,G727=P727),1,0)</x:f>
        <x:v>1</x:v>
      </x:c>
      <x:c r="R727" s="9" t="n">
        <x:f>IF(AND(T727=1,G727="PASS",P727="FAIL"),1,0)</x:f>
        <x:v>0</x:v>
      </x:c>
      <x:c r="S727" s="9" t="n">
        <x:f>IF(AND(T727=1,G727="FAIL",P727="PASS"),1,0)</x:f>
        <x:v>0</x:v>
      </x:c>
      <x:c r="T727" s="9" t="n">
        <x:v>1</x:v>
      </x:c>
      <x:c r="U727" s="9" t="n">
        <x:v>12</x:v>
      </x:c>
      <x:c r="V727" s="9" t="str">
        <x:v>MVP/SHACL_GENERATION_PIPELINE/experiments/FULL_REPAIR_V2/RUN_01/runs/RUN-IMO-038-20260915T104334135378Z/final/final_shape.ttl</x:v>
      </x:c>
    </x:row>
    <x:row r="728" ht="22" customHeight="1">
      <x:c r="A728" s="10" t="str">
        <x:v>V2_FALLBACK25</x:v>
      </x:c>
      <x:c r="B728" s="10" t="str">
        <x:v>IMO-038</x:v>
      </x:c>
      <x:c r="C728" s="10" t="str">
        <x:v>IMO-038-P02</x:v>
      </x:c>
      <x:c r="D728" s="10" t="str">
        <x:v>RUN_01</x:v>
      </x:c>
      <x:c r="E728" s="10" t="str">
        <x:v>ORIGINAL_LEDGER</x:v>
      </x:c>
      <x:c r="F728" s="10" t="str">
        <x:v>PASS</x:v>
      </x:c>
      <x:c r="G728" s="10" t="str">
        <x:v>PASS</x:v>
      </x:c>
      <x:c r="H728" s="10" t="str">
        <x:v>EXECUTED</x:v>
      </x:c>
      <x:c r="I728" s="10" t="str">
        <x:v>PARSED</x:v>
      </x:c>
      <x:c r="J728" s="10" t="str">
        <x:v>GENERATION_ACCEPTED</x:v>
      </x:c>
      <x:c r="K728" s="10" t="str">
        <x:v>54b75f19d7a19c1a3ad04f4c097485fe5bf3d5f702395fb9c7ef3e45bba38052</x:v>
      </x:c>
      <x:c r="L728" s="10" t="str">
        <x:v>full_repair_v2</x:v>
      </x:c>
      <x:c r="M728" s="10" t="n">
        <x:v>1</x:v>
      </x:c>
      <x:c r="N728" s="10" t="n">
        <x:v>0</x:v>
      </x:c>
      <x:c r="O728" s="10" t="n">
        <x:v>0</x:v>
      </x:c>
      <x:c r="P728" s="9" t="str">
        <x:f>'CaseReview'!U728</x:f>
        <x:v>PASS</x:v>
      </x:c>
      <x:c r="Q728" s="9" t="n">
        <x:f>IF(AND(T728=1,G728=P728),1,0)</x:f>
        <x:v>1</x:v>
      </x:c>
      <x:c r="R728" s="9" t="n">
        <x:f>IF(AND(T728=1,G728="PASS",P728="FAIL"),1,0)</x:f>
        <x:v>0</x:v>
      </x:c>
      <x:c r="S728" s="9" t="n">
        <x:f>IF(AND(T728=1,G728="FAIL",P728="PASS"),1,0)</x:f>
        <x:v>0</x:v>
      </x:c>
      <x:c r="T728" s="9" t="n">
        <x:v>1</x:v>
      </x:c>
      <x:c r="U728" s="9" t="n">
        <x:v>12</x:v>
      </x:c>
      <x:c r="V728" s="9" t="str">
        <x:v>MVP/SHACL_GENERATION_PIPELINE/experiments/FULL_REPAIR_V2/RUN_01/runs/RUN-IMO-038-20260915T104334135378Z/final/final_shape.ttl</x:v>
      </x:c>
    </x:row>
    <x:row r="729" ht="22" customHeight="1">
      <x:c r="A729" s="10" t="str">
        <x:v>V2_FALLBACK25</x:v>
      </x:c>
      <x:c r="B729" s="10" t="str">
        <x:v>IMO-038</x:v>
      </x:c>
      <x:c r="C729" s="10" t="str">
        <x:v>IMO-038-P03</x:v>
      </x:c>
      <x:c r="D729" s="10" t="str">
        <x:v>RUN_01</x:v>
      </x:c>
      <x:c r="E729" s="10" t="str">
        <x:v>ORIGINAL_LEDGER</x:v>
      </x:c>
      <x:c r="F729" s="10" t="str">
        <x:v>PASS</x:v>
      </x:c>
      <x:c r="G729" s="10" t="str">
        <x:v>PASS</x:v>
      </x:c>
      <x:c r="H729" s="10" t="str">
        <x:v>EXECUTED</x:v>
      </x:c>
      <x:c r="I729" s="10" t="str">
        <x:v>PARSED</x:v>
      </x:c>
      <x:c r="J729" s="10" t="str">
        <x:v>GENERATION_ACCEPTED</x:v>
      </x:c>
      <x:c r="K729" s="10" t="str">
        <x:v>54b75f19d7a19c1a3ad04f4c097485fe5bf3d5f702395fb9c7ef3e45bba38052</x:v>
      </x:c>
      <x:c r="L729" s="10" t="str">
        <x:v>full_repair_v2</x:v>
      </x:c>
      <x:c r="M729" s="10" t="n">
        <x:v>1</x:v>
      </x:c>
      <x:c r="N729" s="10" t="n">
        <x:v>0</x:v>
      </x:c>
      <x:c r="O729" s="10" t="n">
        <x:v>0</x:v>
      </x:c>
      <x:c r="P729" s="9" t="str">
        <x:f>'CaseReview'!U729</x:f>
        <x:v>PASS</x:v>
      </x:c>
      <x:c r="Q729" s="9" t="n">
        <x:f>IF(AND(T729=1,G729=P729),1,0)</x:f>
        <x:v>1</x:v>
      </x:c>
      <x:c r="R729" s="9" t="n">
        <x:f>IF(AND(T729=1,G729="PASS",P729="FAIL"),1,0)</x:f>
        <x:v>0</x:v>
      </x:c>
      <x:c r="S729" s="9" t="n">
        <x:f>IF(AND(T729=1,G729="FAIL",P729="PASS"),1,0)</x:f>
        <x:v>0</x:v>
      </x:c>
      <x:c r="T729" s="9" t="n">
        <x:v>1</x:v>
      </x:c>
      <x:c r="U729" s="9" t="n">
        <x:v>12</x:v>
      </x:c>
      <x:c r="V729" s="9" t="str">
        <x:v>MVP/SHACL_GENERATION_PIPELINE/experiments/FULL_REPAIR_V2/RUN_01/runs/RUN-IMO-038-20260915T104334135378Z/final/final_shape.ttl</x:v>
      </x:c>
    </x:row>
    <x:row r="730" ht="22" customHeight="1">
      <x:c r="A730" s="10" t="str">
        <x:v>V2_FALLBACK25</x:v>
      </x:c>
      <x:c r="B730" s="10" t="str">
        <x:v>IMO-038</x:v>
      </x:c>
      <x:c r="C730" s="10" t="str">
        <x:v>IMO-038-P04</x:v>
      </x:c>
      <x:c r="D730" s="10" t="str">
        <x:v>RUN_01</x:v>
      </x:c>
      <x:c r="E730" s="10" t="str">
        <x:v>ORIGINAL_LEDGER</x:v>
      </x:c>
      <x:c r="F730" s="10" t="str">
        <x:v>PASS</x:v>
      </x:c>
      <x:c r="G730" s="10" t="str">
        <x:v>PASS</x:v>
      </x:c>
      <x:c r="H730" s="10" t="str">
        <x:v>EXECUTED</x:v>
      </x:c>
      <x:c r="I730" s="10" t="str">
        <x:v>PARSED</x:v>
      </x:c>
      <x:c r="J730" s="10" t="str">
        <x:v>GENERATION_ACCEPTED</x:v>
      </x:c>
      <x:c r="K730" s="10" t="str">
        <x:v>54b75f19d7a19c1a3ad04f4c097485fe5bf3d5f702395fb9c7ef3e45bba38052</x:v>
      </x:c>
      <x:c r="L730" s="10" t="str">
        <x:v>full_repair_v2</x:v>
      </x:c>
      <x:c r="M730" s="10" t="n">
        <x:v>1</x:v>
      </x:c>
      <x:c r="N730" s="10" t="n">
        <x:v>0</x:v>
      </x:c>
      <x:c r="O730" s="10" t="n">
        <x:v>0</x:v>
      </x:c>
      <x:c r="P730" s="9" t="str">
        <x:f>'CaseReview'!U730</x:f>
        <x:v>PASS</x:v>
      </x:c>
      <x:c r="Q730" s="9" t="n">
        <x:f>IF(AND(T730=1,G730=P730),1,0)</x:f>
        <x:v>1</x:v>
      </x:c>
      <x:c r="R730" s="9" t="n">
        <x:f>IF(AND(T730=1,G730="PASS",P730="FAIL"),1,0)</x:f>
        <x:v>0</x:v>
      </x:c>
      <x:c r="S730" s="9" t="n">
        <x:f>IF(AND(T730=1,G730="FAIL",P730="PASS"),1,0)</x:f>
        <x:v>0</x:v>
      </x:c>
      <x:c r="T730" s="9" t="n">
        <x:v>1</x:v>
      </x:c>
      <x:c r="U730" s="9" t="n">
        <x:v>12</x:v>
      </x:c>
      <x:c r="V730" s="9" t="str">
        <x:v>MVP/SHACL_GENERATION_PIPELINE/experiments/FULL_REPAIR_V2/RUN_01/runs/RUN-IMO-038-20260915T104334135378Z/final/final_shape.ttl</x:v>
      </x:c>
    </x:row>
    <x:row r="731" ht="22" customHeight="1">
      <x:c r="A731" s="10" t="str">
        <x:v>V2_FALLBACK25</x:v>
      </x:c>
      <x:c r="B731" s="10" t="str">
        <x:v>IMO-040</x:v>
      </x:c>
      <x:c r="C731" s="10" t="str">
        <x:v>IMO-040-F01</x:v>
      </x:c>
      <x:c r="D731" s="10" t="str">
        <x:v>RUN_01</x:v>
      </x:c>
      <x:c r="E731" s="10" t="str">
        <x:v>ORIGINAL_LEDGER</x:v>
      </x:c>
      <x:c r="F731" s="10" t="str">
        <x:v>FAIL</x:v>
      </x:c>
      <x:c r="G731" s="10" t="str">
        <x:v>FAIL</x:v>
      </x:c>
      <x:c r="H731" s="10" t="str">
        <x:v>EXECUTED</x:v>
      </x:c>
      <x:c r="I731" s="10" t="str">
        <x:v>PARSED</x:v>
      </x:c>
      <x:c r="J731" s="10" t="str">
        <x:v>GENERATION_ACCEPTED</x:v>
      </x:c>
      <x:c r="K731" s="10" t="str">
        <x:v>7bcdc130b9e27d4be589d4d9df6e3e8dcd15bb7b4ae64d20920351c86b79906d</x:v>
      </x:c>
      <x:c r="L731" s="10" t="str">
        <x:v>full_repair_v2</x:v>
      </x:c>
      <x:c r="M731" s="10" t="n">
        <x:v>1</x:v>
      </x:c>
      <x:c r="N731" s="10" t="n">
        <x:v>0</x:v>
      </x:c>
      <x:c r="O731" s="10" t="n">
        <x:v>0</x:v>
      </x:c>
      <x:c r="P731" s="9" t="str">
        <x:f>'CaseReview'!U731</x:f>
        <x:v>FAIL</x:v>
      </x:c>
      <x:c r="Q731" s="9" t="n">
        <x:f>IF(AND(T731=1,G731=P731),1,0)</x:f>
        <x:v>1</x:v>
      </x:c>
      <x:c r="R731" s="9" t="n">
        <x:f>IF(AND(T731=1,G731="PASS",P731="FAIL"),1,0)</x:f>
        <x:v>0</x:v>
      </x:c>
      <x:c r="S731" s="9" t="n">
        <x:f>IF(AND(T731=1,G731="FAIL",P731="PASS"),1,0)</x:f>
        <x:v>0</x:v>
      </x:c>
      <x:c r="T731" s="9" t="n">
        <x:v>1</x:v>
      </x:c>
      <x:c r="U731" s="9" t="n">
        <x:v>7</x:v>
      </x:c>
      <x:c r="V731" s="9" t="str">
        <x:v>MVP/SHACL_GENERATION_PIPELINE/experiments/FULL_REPAIR_V2/RUN_01/runs/RUN-IMO-040-20260915T104518815561Z/final/final_shape.ttl</x:v>
      </x:c>
    </x:row>
    <x:row r="732" ht="22" customHeight="1">
      <x:c r="A732" s="10" t="str">
        <x:v>V2_FALLBACK25</x:v>
      </x:c>
      <x:c r="B732" s="10" t="str">
        <x:v>IMO-040</x:v>
      </x:c>
      <x:c r="C732" s="10" t="str">
        <x:v>IMO-040-F02</x:v>
      </x:c>
      <x:c r="D732" s="10" t="str">
        <x:v>RUN_01</x:v>
      </x:c>
      <x:c r="E732" s="10" t="str">
        <x:v>ORIGINAL_LEDGER</x:v>
      </x:c>
      <x:c r="F732" s="10" t="str">
        <x:v>FAIL</x:v>
      </x:c>
      <x:c r="G732" s="10" t="str">
        <x:v>FAIL</x:v>
      </x:c>
      <x:c r="H732" s="10" t="str">
        <x:v>EXECUTED</x:v>
      </x:c>
      <x:c r="I732" s="10" t="str">
        <x:v>PARSED</x:v>
      </x:c>
      <x:c r="J732" s="10" t="str">
        <x:v>GENERATION_ACCEPTED</x:v>
      </x:c>
      <x:c r="K732" s="10" t="str">
        <x:v>7bcdc130b9e27d4be589d4d9df6e3e8dcd15bb7b4ae64d20920351c86b79906d</x:v>
      </x:c>
      <x:c r="L732" s="10" t="str">
        <x:v>full_repair_v2</x:v>
      </x:c>
      <x:c r="M732" s="10" t="n">
        <x:v>1</x:v>
      </x:c>
      <x:c r="N732" s="10" t="n">
        <x:v>0</x:v>
      </x:c>
      <x:c r="O732" s="10" t="n">
        <x:v>0</x:v>
      </x:c>
      <x:c r="P732" s="9" t="str">
        <x:f>'CaseReview'!U732</x:f>
        <x:v>FAIL</x:v>
      </x:c>
      <x:c r="Q732" s="9" t="n">
        <x:f>IF(AND(T732=1,G732=P732),1,0)</x:f>
        <x:v>1</x:v>
      </x:c>
      <x:c r="R732" s="9" t="n">
        <x:f>IF(AND(T732=1,G732="PASS",P732="FAIL"),1,0)</x:f>
        <x:v>0</x:v>
      </x:c>
      <x:c r="S732" s="9" t="n">
        <x:f>IF(AND(T732=1,G732="FAIL",P732="PASS"),1,0)</x:f>
        <x:v>0</x:v>
      </x:c>
      <x:c r="T732" s="9" t="n">
        <x:v>1</x:v>
      </x:c>
      <x:c r="U732" s="9" t="n">
        <x:v>7</x:v>
      </x:c>
      <x:c r="V732" s="9" t="str">
        <x:v>MVP/SHACL_GENERATION_PIPELINE/experiments/FULL_REPAIR_V2/RUN_01/runs/RUN-IMO-040-20260915T104518815561Z/final/final_shape.ttl</x:v>
      </x:c>
    </x:row>
    <x:row r="733" ht="22" customHeight="1">
      <x:c r="A733" s="10" t="str">
        <x:v>V2_FALLBACK25</x:v>
      </x:c>
      <x:c r="B733" s="10" t="str">
        <x:v>IMO-040</x:v>
      </x:c>
      <x:c r="C733" s="10" t="str">
        <x:v>IMO-040-F03</x:v>
      </x:c>
      <x:c r="D733" s="10" t="str">
        <x:v>RUN_01</x:v>
      </x:c>
      <x:c r="E733" s="10" t="str">
        <x:v>ORIGINAL_LEDGER</x:v>
      </x:c>
      <x:c r="F733" s="10" t="str">
        <x:v>FAIL</x:v>
      </x:c>
      <x:c r="G733" s="10" t="str">
        <x:v>FAIL</x:v>
      </x:c>
      <x:c r="H733" s="10" t="str">
        <x:v>EXECUTED</x:v>
      </x:c>
      <x:c r="I733" s="10" t="str">
        <x:v>PARSED</x:v>
      </x:c>
      <x:c r="J733" s="10" t="str">
        <x:v>GENERATION_ACCEPTED</x:v>
      </x:c>
      <x:c r="K733" s="10" t="str">
        <x:v>7bcdc130b9e27d4be589d4d9df6e3e8dcd15bb7b4ae64d20920351c86b79906d</x:v>
      </x:c>
      <x:c r="L733" s="10" t="str">
        <x:v>full_repair_v2</x:v>
      </x:c>
      <x:c r="M733" s="10" t="n">
        <x:v>1</x:v>
      </x:c>
      <x:c r="N733" s="10" t="n">
        <x:v>0</x:v>
      </x:c>
      <x:c r="O733" s="10" t="n">
        <x:v>0</x:v>
      </x:c>
      <x:c r="P733" s="9" t="str">
        <x:f>'CaseReview'!U733</x:f>
        <x:v>FAIL</x:v>
      </x:c>
      <x:c r="Q733" s="9" t="n">
        <x:f>IF(AND(T733=1,G733=P733),1,0)</x:f>
        <x:v>1</x:v>
      </x:c>
      <x:c r="R733" s="9" t="n">
        <x:f>IF(AND(T733=1,G733="PASS",P733="FAIL"),1,0)</x:f>
        <x:v>0</x:v>
      </x:c>
      <x:c r="S733" s="9" t="n">
        <x:f>IF(AND(T733=1,G733="FAIL",P733="PASS"),1,0)</x:f>
        <x:v>0</x:v>
      </x:c>
      <x:c r="T733" s="9" t="n">
        <x:v>1</x:v>
      </x:c>
      <x:c r="U733" s="9" t="n">
        <x:v>7</x:v>
      </x:c>
      <x:c r="V733" s="9" t="str">
        <x:v>MVP/SHACL_GENERATION_PIPELINE/experiments/FULL_REPAIR_V2/RUN_01/runs/RUN-IMO-040-20260915T104518815561Z/final/final_shape.ttl</x:v>
      </x:c>
    </x:row>
    <x:row r="734" ht="22" customHeight="1">
      <x:c r="A734" s="10" t="str">
        <x:v>V2_FALLBACK25</x:v>
      </x:c>
      <x:c r="B734" s="10" t="str">
        <x:v>IMO-040</x:v>
      </x:c>
      <x:c r="C734" s="10" t="str">
        <x:v>IMO-040-P01</x:v>
      </x:c>
      <x:c r="D734" s="10" t="str">
        <x:v>RUN_01</x:v>
      </x:c>
      <x:c r="E734" s="10" t="str">
        <x:v>ORIGINAL_LEDGER</x:v>
      </x:c>
      <x:c r="F734" s="10" t="str">
        <x:v>PASS</x:v>
      </x:c>
      <x:c r="G734" s="10" t="str">
        <x:v>PASS</x:v>
      </x:c>
      <x:c r="H734" s="10" t="str">
        <x:v>EXECUTED</x:v>
      </x:c>
      <x:c r="I734" s="10" t="str">
        <x:v>PARSED</x:v>
      </x:c>
      <x:c r="J734" s="10" t="str">
        <x:v>GENERATION_ACCEPTED</x:v>
      </x:c>
      <x:c r="K734" s="10" t="str">
        <x:v>7bcdc130b9e27d4be589d4d9df6e3e8dcd15bb7b4ae64d20920351c86b79906d</x:v>
      </x:c>
      <x:c r="L734" s="10" t="str">
        <x:v>full_repair_v2</x:v>
      </x:c>
      <x:c r="M734" s="10" t="n">
        <x:v>1</x:v>
      </x:c>
      <x:c r="N734" s="10" t="n">
        <x:v>0</x:v>
      </x:c>
      <x:c r="O734" s="10" t="n">
        <x:v>0</x:v>
      </x:c>
      <x:c r="P734" s="9" t="str">
        <x:f>'CaseReview'!U734</x:f>
        <x:v>PASS</x:v>
      </x:c>
      <x:c r="Q734" s="9" t="n">
        <x:f>IF(AND(T734=1,G734=P734),1,0)</x:f>
        <x:v>1</x:v>
      </x:c>
      <x:c r="R734" s="9" t="n">
        <x:f>IF(AND(T734=1,G734="PASS",P734="FAIL"),1,0)</x:f>
        <x:v>0</x:v>
      </x:c>
      <x:c r="S734" s="9" t="n">
        <x:f>IF(AND(T734=1,G734="FAIL",P734="PASS"),1,0)</x:f>
        <x:v>0</x:v>
      </x:c>
      <x:c r="T734" s="9" t="n">
        <x:v>1</x:v>
      </x:c>
      <x:c r="U734" s="9" t="n">
        <x:v>7</x:v>
      </x:c>
      <x:c r="V734" s="9" t="str">
        <x:v>MVP/SHACL_GENERATION_PIPELINE/experiments/FULL_REPAIR_V2/RUN_01/runs/RUN-IMO-040-20260915T104518815561Z/final/final_shape.ttl</x:v>
      </x:c>
    </x:row>
    <x:row r="735" ht="22" customHeight="1">
      <x:c r="A735" s="10" t="str">
        <x:v>V2_FALLBACK25</x:v>
      </x:c>
      <x:c r="B735" s="10" t="str">
        <x:v>IMO-040</x:v>
      </x:c>
      <x:c r="C735" s="10" t="str">
        <x:v>IMO-040-P02</x:v>
      </x:c>
      <x:c r="D735" s="10" t="str">
        <x:v>RUN_01</x:v>
      </x:c>
      <x:c r="E735" s="10" t="str">
        <x:v>ORIGINAL_LEDGER</x:v>
      </x:c>
      <x:c r="F735" s="10" t="str">
        <x:v>PASS</x:v>
      </x:c>
      <x:c r="G735" s="10" t="str">
        <x:v>PASS</x:v>
      </x:c>
      <x:c r="H735" s="10" t="str">
        <x:v>EXECUTED</x:v>
      </x:c>
      <x:c r="I735" s="10" t="str">
        <x:v>PARSED</x:v>
      </x:c>
      <x:c r="J735" s="10" t="str">
        <x:v>GENERATION_ACCEPTED</x:v>
      </x:c>
      <x:c r="K735" s="10" t="str">
        <x:v>7bcdc130b9e27d4be589d4d9df6e3e8dcd15bb7b4ae64d20920351c86b79906d</x:v>
      </x:c>
      <x:c r="L735" s="10" t="str">
        <x:v>full_repair_v2</x:v>
      </x:c>
      <x:c r="M735" s="10" t="n">
        <x:v>1</x:v>
      </x:c>
      <x:c r="N735" s="10" t="n">
        <x:v>0</x:v>
      </x:c>
      <x:c r="O735" s="10" t="n">
        <x:v>0</x:v>
      </x:c>
      <x:c r="P735" s="9" t="str">
        <x:f>'CaseReview'!U735</x:f>
        <x:v>PASS</x:v>
      </x:c>
      <x:c r="Q735" s="9" t="n">
        <x:f>IF(AND(T735=1,G735=P735),1,0)</x:f>
        <x:v>1</x:v>
      </x:c>
      <x:c r="R735" s="9" t="n">
        <x:f>IF(AND(T735=1,G735="PASS",P735="FAIL"),1,0)</x:f>
        <x:v>0</x:v>
      </x:c>
      <x:c r="S735" s="9" t="n">
        <x:f>IF(AND(T735=1,G735="FAIL",P735="PASS"),1,0)</x:f>
        <x:v>0</x:v>
      </x:c>
      <x:c r="T735" s="9" t="n">
        <x:v>1</x:v>
      </x:c>
      <x:c r="U735" s="9" t="n">
        <x:v>7</x:v>
      </x:c>
      <x:c r="V735" s="9" t="str">
        <x:v>MVP/SHACL_GENERATION_PIPELINE/experiments/FULL_REPAIR_V2/RUN_01/runs/RUN-IMO-040-20260915T104518815561Z/final/final_shape.ttl</x:v>
      </x:c>
    </x:row>
    <x:row r="736" ht="22" customHeight="1">
      <x:c r="A736" s="10" t="str">
        <x:v>V2_FALLBACK25</x:v>
      </x:c>
      <x:c r="B736" s="10" t="str">
        <x:v>IMO-040</x:v>
      </x:c>
      <x:c r="C736" s="10" t="str">
        <x:v>IMO-040-P03</x:v>
      </x:c>
      <x:c r="D736" s="10" t="str">
        <x:v>RUN_01</x:v>
      </x:c>
      <x:c r="E736" s="10" t="str">
        <x:v>ORIGINAL_LEDGER</x:v>
      </x:c>
      <x:c r="F736" s="10" t="str">
        <x:v>PASS</x:v>
      </x:c>
      <x:c r="G736" s="10" t="str">
        <x:v>PASS</x:v>
      </x:c>
      <x:c r="H736" s="10" t="str">
        <x:v>EXECUTED</x:v>
      </x:c>
      <x:c r="I736" s="10" t="str">
        <x:v>PARSED</x:v>
      </x:c>
      <x:c r="J736" s="10" t="str">
        <x:v>GENERATION_ACCEPTED</x:v>
      </x:c>
      <x:c r="K736" s="10" t="str">
        <x:v>7bcdc130b9e27d4be589d4d9df6e3e8dcd15bb7b4ae64d20920351c86b79906d</x:v>
      </x:c>
      <x:c r="L736" s="10" t="str">
        <x:v>full_repair_v2</x:v>
      </x:c>
      <x:c r="M736" s="10" t="n">
        <x:v>1</x:v>
      </x:c>
      <x:c r="N736" s="10" t="n">
        <x:v>0</x:v>
      </x:c>
      <x:c r="O736" s="10" t="n">
        <x:v>0</x:v>
      </x:c>
      <x:c r="P736" s="9" t="str">
        <x:f>'CaseReview'!U736</x:f>
        <x:v>PASS</x:v>
      </x:c>
      <x:c r="Q736" s="9" t="n">
        <x:f>IF(AND(T736=1,G736=P736),1,0)</x:f>
        <x:v>1</x:v>
      </x:c>
      <x:c r="R736" s="9" t="n">
        <x:f>IF(AND(T736=1,G736="PASS",P736="FAIL"),1,0)</x:f>
        <x:v>0</x:v>
      </x:c>
      <x:c r="S736" s="9" t="n">
        <x:f>IF(AND(T736=1,G736="FAIL",P736="PASS"),1,0)</x:f>
        <x:v>0</x:v>
      </x:c>
      <x:c r="T736" s="9" t="n">
        <x:v>1</x:v>
      </x:c>
      <x:c r="U736" s="9" t="n">
        <x:v>7</x:v>
      </x:c>
      <x:c r="V736" s="9" t="str">
        <x:v>MVP/SHACL_GENERATION_PIPELINE/experiments/FULL_REPAIR_V2/RUN_01/runs/RUN-IMO-040-20260915T104518815561Z/final/final_shape.ttl</x:v>
      </x:c>
    </x:row>
    <x:row r="737" ht="22" customHeight="1">
      <x:c r="A737" s="10" t="str">
        <x:v>V2_FALLBACK25</x:v>
      </x:c>
      <x:c r="B737" s="10" t="str">
        <x:v>IMO-040</x:v>
      </x:c>
      <x:c r="C737" s="10" t="str">
        <x:v>IMO-040-P04</x:v>
      </x:c>
      <x:c r="D737" s="10" t="str">
        <x:v>RUN_01</x:v>
      </x:c>
      <x:c r="E737" s="10" t="str">
        <x:v>ORIGINAL_LEDGER</x:v>
      </x:c>
      <x:c r="F737" s="10" t="str">
        <x:v>PASS</x:v>
      </x:c>
      <x:c r="G737" s="10" t="str">
        <x:v>FAIL</x:v>
      </x:c>
      <x:c r="H737" s="10" t="str">
        <x:v>EXECUTED</x:v>
      </x:c>
      <x:c r="I737" s="10" t="str">
        <x:v>PARSED</x:v>
      </x:c>
      <x:c r="J737" s="10" t="str">
        <x:v>GENERATION_ACCEPTED</x:v>
      </x:c>
      <x:c r="K737" s="10" t="str">
        <x:v>7bcdc130b9e27d4be589d4d9df6e3e8dcd15bb7b4ae64d20920351c86b79906d</x:v>
      </x:c>
      <x:c r="L737" s="10" t="str">
        <x:v>full_repair_v2</x:v>
      </x:c>
      <x:c r="M737" s="10" t="n">
        <x:v>0</x:v>
      </x:c>
      <x:c r="N737" s="10" t="n">
        <x:v>0</x:v>
      </x:c>
      <x:c r="O737" s="10" t="n">
        <x:v>1</x:v>
      </x:c>
      <x:c r="P737" s="9" t="str">
        <x:f>'CaseReview'!U737</x:f>
        <x:v>PASS</x:v>
      </x:c>
      <x:c r="Q737" s="9" t="n">
        <x:f>IF(AND(T737=1,G737=P737),1,0)</x:f>
        <x:v>0</x:v>
      </x:c>
      <x:c r="R737" s="9" t="n">
        <x:f>IF(AND(T737=1,G737="PASS",P737="FAIL"),1,0)</x:f>
        <x:v>0</x:v>
      </x:c>
      <x:c r="S737" s="9" t="n">
        <x:f>IF(AND(T737=1,G737="FAIL",P737="PASS"),1,0)</x:f>
        <x:v>1</x:v>
      </x:c>
      <x:c r="T737" s="9" t="n">
        <x:v>1</x:v>
      </x:c>
      <x:c r="U737" s="9" t="n">
        <x:v>7</x:v>
      </x:c>
      <x:c r="V737" s="9" t="str">
        <x:v>MVP/SHACL_GENERATION_PIPELINE/experiments/FULL_REPAIR_V2/RUN_01/runs/RUN-IMO-040-20260915T104518815561Z/final/final_shape.ttl</x:v>
      </x:c>
    </x:row>
    <x:row r="738" ht="22" customHeight="1">
      <x:c r="A738" s="10" t="str">
        <x:v>V2_FALLBACK25</x:v>
      </x:c>
      <x:c r="B738" s="10" t="str">
        <x:v>IMO-041</x:v>
      </x:c>
      <x:c r="C738" s="10" t="str">
        <x:v>IMO-041-F01</x:v>
      </x:c>
      <x:c r="D738" s="10" t="str">
        <x:v>RUN_01</x:v>
      </x:c>
      <x:c r="E738" s="10" t="str">
        <x:v>ORIGINAL_LEDGER</x:v>
      </x:c>
      <x:c r="F738" s="10" t="str">
        <x:v>FAIL</x:v>
      </x:c>
      <x:c r="G738" s="10" t="str">
        <x:v>FAIL</x:v>
      </x:c>
      <x:c r="H738" s="10" t="str">
        <x:v>EXECUTED</x:v>
      </x:c>
      <x:c r="I738" s="10" t="str">
        <x:v>PARSED</x:v>
      </x:c>
      <x:c r="J738" s="10" t="str">
        <x:v>GENERATION_ACCEPTED</x:v>
      </x:c>
      <x:c r="K738" s="10" t="str">
        <x:v>6109057699d6a8be0965ca2318263fa990d87872761ea5279a76d461ba37cf28</x:v>
      </x:c>
      <x:c r="L738" s="10" t="str">
        <x:v>full_repair_v2</x:v>
      </x:c>
      <x:c r="M738" s="10" t="n">
        <x:v>1</x:v>
      </x:c>
      <x:c r="N738" s="10" t="n">
        <x:v>0</x:v>
      </x:c>
      <x:c r="O738" s="10" t="n">
        <x:v>0</x:v>
      </x:c>
      <x:c r="P738" s="9" t="str">
        <x:f>'CaseReview'!U738</x:f>
        <x:v>FAIL</x:v>
      </x:c>
      <x:c r="Q738" s="9" t="n">
        <x:f>IF(AND(T738=1,G738=P738),1,0)</x:f>
        <x:v>1</x:v>
      </x:c>
      <x:c r="R738" s="9" t="n">
        <x:f>IF(AND(T738=1,G738="PASS",P738="FAIL"),1,0)</x:f>
        <x:v>0</x:v>
      </x:c>
      <x:c r="S738" s="9" t="n">
        <x:f>IF(AND(T738=1,G738="FAIL",P738="PASS"),1,0)</x:f>
        <x:v>0</x:v>
      </x:c>
      <x:c r="T738" s="9" t="n">
        <x:v>1</x:v>
      </x:c>
      <x:c r="U738" s="9" t="n">
        <x:v>6</x:v>
      </x:c>
      <x:c r="V738" s="9" t="str">
        <x:v>MVP/SHACL_GENERATION_PIPELINE/experiments/FULL_REPAIR_V2/RUN_01/runs/RUN-IMO-041-20260915T104638312216Z/final/final_shape.ttl</x:v>
      </x:c>
    </x:row>
    <x:row r="739" ht="22" customHeight="1">
      <x:c r="A739" s="10" t="str">
        <x:v>V2_FALLBACK25</x:v>
      </x:c>
      <x:c r="B739" s="10" t="str">
        <x:v>IMO-041</x:v>
      </x:c>
      <x:c r="C739" s="10" t="str">
        <x:v>IMO-041-F02</x:v>
      </x:c>
      <x:c r="D739" s="10" t="str">
        <x:v>RUN_01</x:v>
      </x:c>
      <x:c r="E739" s="10" t="str">
        <x:v>ORIGINAL_LEDGER</x:v>
      </x:c>
      <x:c r="F739" s="10" t="str">
        <x:v>FAIL</x:v>
      </x:c>
      <x:c r="G739" s="10" t="str">
        <x:v>FAIL</x:v>
      </x:c>
      <x:c r="H739" s="10" t="str">
        <x:v>EXECUTED</x:v>
      </x:c>
      <x:c r="I739" s="10" t="str">
        <x:v>PARSED</x:v>
      </x:c>
      <x:c r="J739" s="10" t="str">
        <x:v>GENERATION_ACCEPTED</x:v>
      </x:c>
      <x:c r="K739" s="10" t="str">
        <x:v>6109057699d6a8be0965ca2318263fa990d87872761ea5279a76d461ba37cf28</x:v>
      </x:c>
      <x:c r="L739" s="10" t="str">
        <x:v>full_repair_v2</x:v>
      </x:c>
      <x:c r="M739" s="10" t="n">
        <x:v>1</x:v>
      </x:c>
      <x:c r="N739" s="10" t="n">
        <x:v>0</x:v>
      </x:c>
      <x:c r="O739" s="10" t="n">
        <x:v>0</x:v>
      </x:c>
      <x:c r="P739" s="9" t="str">
        <x:f>'CaseReview'!U739</x:f>
        <x:v>FAIL</x:v>
      </x:c>
      <x:c r="Q739" s="9" t="n">
        <x:f>IF(AND(T739=1,G739=P739),1,0)</x:f>
        <x:v>1</x:v>
      </x:c>
      <x:c r="R739" s="9" t="n">
        <x:f>IF(AND(T739=1,G739="PASS",P739="FAIL"),1,0)</x:f>
        <x:v>0</x:v>
      </x:c>
      <x:c r="S739" s="9" t="n">
        <x:f>IF(AND(T739=1,G739="FAIL",P739="PASS"),1,0)</x:f>
        <x:v>0</x:v>
      </x:c>
      <x:c r="T739" s="9" t="n">
        <x:v>1</x:v>
      </x:c>
      <x:c r="U739" s="9" t="n">
        <x:v>6</x:v>
      </x:c>
      <x:c r="V739" s="9" t="str">
        <x:v>MVP/SHACL_GENERATION_PIPELINE/experiments/FULL_REPAIR_V2/RUN_01/runs/RUN-IMO-041-20260915T104638312216Z/final/final_shape.ttl</x:v>
      </x:c>
    </x:row>
    <x:row r="740" ht="22" customHeight="1">
      <x:c r="A740" s="10" t="str">
        <x:v>V2_FALLBACK25</x:v>
      </x:c>
      <x:c r="B740" s="10" t="str">
        <x:v>IMO-041</x:v>
      </x:c>
      <x:c r="C740" s="10" t="str">
        <x:v>IMO-041-F03</x:v>
      </x:c>
      <x:c r="D740" s="10" t="str">
        <x:v>RUN_01</x:v>
      </x:c>
      <x:c r="E740" s="10" t="str">
        <x:v>ORIGINAL_LEDGER</x:v>
      </x:c>
      <x:c r="F740" s="10" t="str">
        <x:v>FAIL</x:v>
      </x:c>
      <x:c r="G740" s="10" t="str">
        <x:v>FAIL</x:v>
      </x:c>
      <x:c r="H740" s="10" t="str">
        <x:v>EXECUTED</x:v>
      </x:c>
      <x:c r="I740" s="10" t="str">
        <x:v>PARSED</x:v>
      </x:c>
      <x:c r="J740" s="10" t="str">
        <x:v>GENERATION_ACCEPTED</x:v>
      </x:c>
      <x:c r="K740" s="10" t="str">
        <x:v>6109057699d6a8be0965ca2318263fa990d87872761ea5279a76d461ba37cf28</x:v>
      </x:c>
      <x:c r="L740" s="10" t="str">
        <x:v>full_repair_v2</x:v>
      </x:c>
      <x:c r="M740" s="10" t="n">
        <x:v>1</x:v>
      </x:c>
      <x:c r="N740" s="10" t="n">
        <x:v>0</x:v>
      </x:c>
      <x:c r="O740" s="10" t="n">
        <x:v>0</x:v>
      </x:c>
      <x:c r="P740" s="9" t="str">
        <x:f>'CaseReview'!U740</x:f>
        <x:v>FAIL</x:v>
      </x:c>
      <x:c r="Q740" s="9" t="n">
        <x:f>IF(AND(T740=1,G740=P740),1,0)</x:f>
        <x:v>1</x:v>
      </x:c>
      <x:c r="R740" s="9" t="n">
        <x:f>IF(AND(T740=1,G740="PASS",P740="FAIL"),1,0)</x:f>
        <x:v>0</x:v>
      </x:c>
      <x:c r="S740" s="9" t="n">
        <x:f>IF(AND(T740=1,G740="FAIL",P740="PASS"),1,0)</x:f>
        <x:v>0</x:v>
      </x:c>
      <x:c r="T740" s="9" t="n">
        <x:v>1</x:v>
      </x:c>
      <x:c r="U740" s="9" t="n">
        <x:v>6</x:v>
      </x:c>
      <x:c r="V740" s="9" t="str">
        <x:v>MVP/SHACL_GENERATION_PIPELINE/experiments/FULL_REPAIR_V2/RUN_01/runs/RUN-IMO-041-20260915T104638312216Z/final/final_shape.ttl</x:v>
      </x:c>
    </x:row>
    <x:row r="741" ht="22" customHeight="1">
      <x:c r="A741" s="10" t="str">
        <x:v>V2_FALLBACK25</x:v>
      </x:c>
      <x:c r="B741" s="10" t="str">
        <x:v>IMO-041</x:v>
      </x:c>
      <x:c r="C741" s="10" t="str">
        <x:v>IMO-041-P01</x:v>
      </x:c>
      <x:c r="D741" s="10" t="str">
        <x:v>RUN_01</x:v>
      </x:c>
      <x:c r="E741" s="10" t="str">
        <x:v>ORIGINAL_LEDGER</x:v>
      </x:c>
      <x:c r="F741" s="10" t="str">
        <x:v>PASS</x:v>
      </x:c>
      <x:c r="G741" s="10" t="str">
        <x:v>FAIL</x:v>
      </x:c>
      <x:c r="H741" s="10" t="str">
        <x:v>EXECUTED</x:v>
      </x:c>
      <x:c r="I741" s="10" t="str">
        <x:v>PARSED</x:v>
      </x:c>
      <x:c r="J741" s="10" t="str">
        <x:v>GENERATION_ACCEPTED</x:v>
      </x:c>
      <x:c r="K741" s="10" t="str">
        <x:v>6109057699d6a8be0965ca2318263fa990d87872761ea5279a76d461ba37cf28</x:v>
      </x:c>
      <x:c r="L741" s="10" t="str">
        <x:v>full_repair_v2</x:v>
      </x:c>
      <x:c r="M741" s="10" t="n">
        <x:v>0</x:v>
      </x:c>
      <x:c r="N741" s="10" t="n">
        <x:v>0</x:v>
      </x:c>
      <x:c r="O741" s="10" t="n">
        <x:v>1</x:v>
      </x:c>
      <x:c r="P741" s="9" t="str">
        <x:f>'CaseReview'!U741</x:f>
        <x:v>PASS</x:v>
      </x:c>
      <x:c r="Q741" s="9" t="n">
        <x:f>IF(AND(T741=1,G741=P741),1,0)</x:f>
        <x:v>0</x:v>
      </x:c>
      <x:c r="R741" s="9" t="n">
        <x:f>IF(AND(T741=1,G741="PASS",P741="FAIL"),1,0)</x:f>
        <x:v>0</x:v>
      </x:c>
      <x:c r="S741" s="9" t="n">
        <x:f>IF(AND(T741=1,G741="FAIL",P741="PASS"),1,0)</x:f>
        <x:v>1</x:v>
      </x:c>
      <x:c r="T741" s="9" t="n">
        <x:v>1</x:v>
      </x:c>
      <x:c r="U741" s="9" t="n">
        <x:v>6</x:v>
      </x:c>
      <x:c r="V741" s="9" t="str">
        <x:v>MVP/SHACL_GENERATION_PIPELINE/experiments/FULL_REPAIR_V2/RUN_01/runs/RUN-IMO-041-20260915T104638312216Z/final/final_shape.ttl</x:v>
      </x:c>
    </x:row>
    <x:row r="742" ht="22" customHeight="1">
      <x:c r="A742" s="10" t="str">
        <x:v>V2_FALLBACK25</x:v>
      </x:c>
      <x:c r="B742" s="10" t="str">
        <x:v>IMO-041</x:v>
      </x:c>
      <x:c r="C742" s="10" t="str">
        <x:v>IMO-041-P02</x:v>
      </x:c>
      <x:c r="D742" s="10" t="str">
        <x:v>RUN_01</x:v>
      </x:c>
      <x:c r="E742" s="10" t="str">
        <x:v>ORIGINAL_LEDGER</x:v>
      </x:c>
      <x:c r="F742" s="10" t="str">
        <x:v>PASS</x:v>
      </x:c>
      <x:c r="G742" s="10" t="str">
        <x:v>PASS</x:v>
      </x:c>
      <x:c r="H742" s="10" t="str">
        <x:v>EXECUTED</x:v>
      </x:c>
      <x:c r="I742" s="10" t="str">
        <x:v>PARSED</x:v>
      </x:c>
      <x:c r="J742" s="10" t="str">
        <x:v>GENERATION_ACCEPTED</x:v>
      </x:c>
      <x:c r="K742" s="10" t="str">
        <x:v>6109057699d6a8be0965ca2318263fa990d87872761ea5279a76d461ba37cf28</x:v>
      </x:c>
      <x:c r="L742" s="10" t="str">
        <x:v>full_repair_v2</x:v>
      </x:c>
      <x:c r="M742" s="10" t="n">
        <x:v>1</x:v>
      </x:c>
      <x:c r="N742" s="10" t="n">
        <x:v>0</x:v>
      </x:c>
      <x:c r="O742" s="10" t="n">
        <x:v>0</x:v>
      </x:c>
      <x:c r="P742" s="9" t="str">
        <x:f>'CaseReview'!U742</x:f>
        <x:v>PASS</x:v>
      </x:c>
      <x:c r="Q742" s="9" t="n">
        <x:f>IF(AND(T742=1,G742=P742),1,0)</x:f>
        <x:v>1</x:v>
      </x:c>
      <x:c r="R742" s="9" t="n">
        <x:f>IF(AND(T742=1,G742="PASS",P742="FAIL"),1,0)</x:f>
        <x:v>0</x:v>
      </x:c>
      <x:c r="S742" s="9" t="n">
        <x:f>IF(AND(T742=1,G742="FAIL",P742="PASS"),1,0)</x:f>
        <x:v>0</x:v>
      </x:c>
      <x:c r="T742" s="9" t="n">
        <x:v>1</x:v>
      </x:c>
      <x:c r="U742" s="9" t="n">
        <x:v>6</x:v>
      </x:c>
      <x:c r="V742" s="9" t="str">
        <x:v>MVP/SHACL_GENERATION_PIPELINE/experiments/FULL_REPAIR_V2/RUN_01/runs/RUN-IMO-041-20260915T104638312216Z/final/final_shape.ttl</x:v>
      </x:c>
    </x:row>
    <x:row r="743" ht="22" customHeight="1">
      <x:c r="A743" s="10" t="str">
        <x:v>V2_FALLBACK25</x:v>
      </x:c>
      <x:c r="B743" s="10" t="str">
        <x:v>IMO-041</x:v>
      </x:c>
      <x:c r="C743" s="10" t="str">
        <x:v>IMO-041-P03</x:v>
      </x:c>
      <x:c r="D743" s="10" t="str">
        <x:v>RUN_01</x:v>
      </x:c>
      <x:c r="E743" s="10" t="str">
        <x:v>ORIGINAL_LEDGER</x:v>
      </x:c>
      <x:c r="F743" s="10" t="str">
        <x:v>PASS</x:v>
      </x:c>
      <x:c r="G743" s="10" t="str">
        <x:v>PASS</x:v>
      </x:c>
      <x:c r="H743" s="10" t="str">
        <x:v>EXECUTED</x:v>
      </x:c>
      <x:c r="I743" s="10" t="str">
        <x:v>PARSED</x:v>
      </x:c>
      <x:c r="J743" s="10" t="str">
        <x:v>GENERATION_ACCEPTED</x:v>
      </x:c>
      <x:c r="K743" s="10" t="str">
        <x:v>6109057699d6a8be0965ca2318263fa990d87872761ea5279a76d461ba37cf28</x:v>
      </x:c>
      <x:c r="L743" s="10" t="str">
        <x:v>full_repair_v2</x:v>
      </x:c>
      <x:c r="M743" s="10" t="n">
        <x:v>1</x:v>
      </x:c>
      <x:c r="N743" s="10" t="n">
        <x:v>0</x:v>
      </x:c>
      <x:c r="O743" s="10" t="n">
        <x:v>0</x:v>
      </x:c>
      <x:c r="P743" s="9" t="str">
        <x:f>'CaseReview'!U743</x:f>
        <x:v>PASS</x:v>
      </x:c>
      <x:c r="Q743" s="9" t="n">
        <x:f>IF(AND(T743=1,G743=P743),1,0)</x:f>
        <x:v>1</x:v>
      </x:c>
      <x:c r="R743" s="9" t="n">
        <x:f>IF(AND(T743=1,G743="PASS",P743="FAIL"),1,0)</x:f>
        <x:v>0</x:v>
      </x:c>
      <x:c r="S743" s="9" t="n">
        <x:f>IF(AND(T743=1,G743="FAIL",P743="PASS"),1,0)</x:f>
        <x:v>0</x:v>
      </x:c>
      <x:c r="T743" s="9" t="n">
        <x:v>1</x:v>
      </x:c>
      <x:c r="U743" s="9" t="n">
        <x:v>6</x:v>
      </x:c>
      <x:c r="V743" s="9" t="str">
        <x:v>MVP/SHACL_GENERATION_PIPELINE/experiments/FULL_REPAIR_V2/RUN_01/runs/RUN-IMO-041-20260915T104638312216Z/final/final_shape.ttl</x:v>
      </x:c>
    </x:row>
    <x:row r="744" ht="22" customHeight="1">
      <x:c r="A744" s="10" t="str">
        <x:v>V2_FALLBACK25</x:v>
      </x:c>
      <x:c r="B744" s="10" t="str">
        <x:v>IMO-043</x:v>
      </x:c>
      <x:c r="C744" s="10" t="str">
        <x:v>IMO-043-F01</x:v>
      </x:c>
      <x:c r="D744" s="10" t="str">
        <x:v>RUN_01</x:v>
      </x:c>
      <x:c r="E744" s="10" t="str">
        <x:v>REJECTED_ATTEMPT_04</x:v>
      </x:c>
      <x:c r="F744" s="10" t="str">
        <x:v>FAIL</x:v>
      </x:c>
      <x:c r="G744" s="10" t="str">
        <x:v>PASS</x:v>
      </x:c>
      <x:c r="H744" s="10" t="str">
        <x:v>EXECUTED</x:v>
      </x:c>
      <x:c r="I744" s="10" t="str">
        <x:v>PARSED</x:v>
      </x:c>
      <x:c r="J744" s="10" t="str">
        <x:v>TERM_RESOLUTION_UNRESOLVED</x:v>
      </x:c>
      <x:c r="K744" s="10" t="str">
        <x:v>9a346e7087036610b09d1439fb50ca36f1a96051496ef6b489183b5c2f76f285</x:v>
      </x:c>
      <x:c r="L744" s="10" t="str">
        <x:v>rejected_attempt4</x:v>
      </x:c>
      <x:c r="M744" s="10" t="n">
        <x:v>0</x:v>
      </x:c>
      <x:c r="N744" s="10" t="n">
        <x:v>1</x:v>
      </x:c>
      <x:c r="O744" s="10" t="n">
        <x:v>0</x:v>
      </x:c>
      <x:c r="P744" s="9" t="str">
        <x:f>'CaseReview'!U744</x:f>
        <x:v>FAIL</x:v>
      </x:c>
      <x:c r="Q744" s="9" t="n">
        <x:f>IF(AND(T744=1,G744=P744),1,0)</x:f>
        <x:v>0</x:v>
      </x:c>
      <x:c r="R744" s="9" t="n">
        <x:f>IF(AND(T744=1,G744="PASS",P744="FAIL"),1,0)</x:f>
        <x:v>1</x:v>
      </x:c>
      <x:c r="S744" s="9" t="n">
        <x:f>IF(AND(T744=1,G744="FAIL",P744="PASS"),1,0)</x:f>
        <x:v>0</x:v>
      </x:c>
      <x:c r="T744" s="9" t="n">
        <x:v>1</x:v>
      </x:c>
      <x:c r="U744" s="9" t="n">
        <x:v>9</x:v>
      </x:c>
      <x:c r="V744" s="9" t="str">
        <x:v>MVP/SHACL_GENERATION_PIPELINE/experiments/FULL_REPAIR_V2/RUN_01/runs/RUN-IMO-043-20260915T104704429633Z/artifacts/attempt_04/candidate_shape.ttl</x:v>
      </x:c>
    </x:row>
    <x:row r="745" ht="22" customHeight="1">
      <x:c r="A745" s="10" t="str">
        <x:v>V2_FALLBACK25</x:v>
      </x:c>
      <x:c r="B745" s="10" t="str">
        <x:v>IMO-043</x:v>
      </x:c>
      <x:c r="C745" s="10" t="str">
        <x:v>IMO-043-F02</x:v>
      </x:c>
      <x:c r="D745" s="10" t="str">
        <x:v>RUN_01</x:v>
      </x:c>
      <x:c r="E745" s="10" t="str">
        <x:v>REJECTED_ATTEMPT_04</x:v>
      </x:c>
      <x:c r="F745" s="10" t="str">
        <x:v>FAIL</x:v>
      </x:c>
      <x:c r="G745" s="10" t="str">
        <x:v>FAIL</x:v>
      </x:c>
      <x:c r="H745" s="10" t="str">
        <x:v>EXECUTED</x:v>
      </x:c>
      <x:c r="I745" s="10" t="str">
        <x:v>PARSED</x:v>
      </x:c>
      <x:c r="J745" s="10" t="str">
        <x:v>TERM_RESOLUTION_UNRESOLVED</x:v>
      </x:c>
      <x:c r="K745" s="10" t="str">
        <x:v>9a346e7087036610b09d1439fb50ca36f1a96051496ef6b489183b5c2f76f285</x:v>
      </x:c>
      <x:c r="L745" s="10" t="str">
        <x:v>rejected_attempt4</x:v>
      </x:c>
      <x:c r="M745" s="10" t="n">
        <x:v>1</x:v>
      </x:c>
      <x:c r="N745" s="10" t="n">
        <x:v>0</x:v>
      </x:c>
      <x:c r="O745" s="10" t="n">
        <x:v>0</x:v>
      </x:c>
      <x:c r="P745" s="9" t="str">
        <x:f>'CaseReview'!U745</x:f>
        <x:v>FAIL</x:v>
      </x:c>
      <x:c r="Q745" s="9" t="n">
        <x:f>IF(AND(T745=1,G745=P745),1,0)</x:f>
        <x:v>1</x:v>
      </x:c>
      <x:c r="R745" s="9" t="n">
        <x:f>IF(AND(T745=1,G745="PASS",P745="FAIL"),1,0)</x:f>
        <x:v>0</x:v>
      </x:c>
      <x:c r="S745" s="9" t="n">
        <x:f>IF(AND(T745=1,G745="FAIL",P745="PASS"),1,0)</x:f>
        <x:v>0</x:v>
      </x:c>
      <x:c r="T745" s="9" t="n">
        <x:v>1</x:v>
      </x:c>
      <x:c r="U745" s="9" t="n">
        <x:v>9</x:v>
      </x:c>
      <x:c r="V745" s="9" t="str">
        <x:v>MVP/SHACL_GENERATION_PIPELINE/experiments/FULL_REPAIR_V2/RUN_01/runs/RUN-IMO-043-20260915T104704429633Z/artifacts/attempt_04/candidate_shape.ttl</x:v>
      </x:c>
    </x:row>
    <x:row r="746" ht="22" customHeight="1">
      <x:c r="A746" s="10" t="str">
        <x:v>V2_FALLBACK25</x:v>
      </x:c>
      <x:c r="B746" s="10" t="str">
        <x:v>IMO-043</x:v>
      </x:c>
      <x:c r="C746" s="10" t="str">
        <x:v>IMO-043-F03</x:v>
      </x:c>
      <x:c r="D746" s="10" t="str">
        <x:v>RUN_01</x:v>
      </x:c>
      <x:c r="E746" s="10" t="str">
        <x:v>REJECTED_ATTEMPT_04</x:v>
      </x:c>
      <x:c r="F746" s="10" t="str">
        <x:v>FAIL</x:v>
      </x:c>
      <x:c r="G746" s="10" t="str">
        <x:v>PASS</x:v>
      </x:c>
      <x:c r="H746" s="10" t="str">
        <x:v>EXECUTED</x:v>
      </x:c>
      <x:c r="I746" s="10" t="str">
        <x:v>PARSED</x:v>
      </x:c>
      <x:c r="J746" s="10" t="str">
        <x:v>TERM_RESOLUTION_UNRESOLVED</x:v>
      </x:c>
      <x:c r="K746" s="10" t="str">
        <x:v>9a346e7087036610b09d1439fb50ca36f1a96051496ef6b489183b5c2f76f285</x:v>
      </x:c>
      <x:c r="L746" s="10" t="str">
        <x:v>rejected_attempt4</x:v>
      </x:c>
      <x:c r="M746" s="10" t="n">
        <x:v>0</x:v>
      </x:c>
      <x:c r="N746" s="10" t="n">
        <x:v>1</x:v>
      </x:c>
      <x:c r="O746" s="10" t="n">
        <x:v>0</x:v>
      </x:c>
      <x:c r="P746" s="9" t="str">
        <x:f>'CaseReview'!U746</x:f>
        <x:v>FAIL</x:v>
      </x:c>
      <x:c r="Q746" s="9" t="n">
        <x:f>IF(AND(T746=1,G746=P746),1,0)</x:f>
        <x:v>0</x:v>
      </x:c>
      <x:c r="R746" s="9" t="n">
        <x:f>IF(AND(T746=1,G746="PASS",P746="FAIL"),1,0)</x:f>
        <x:v>1</x:v>
      </x:c>
      <x:c r="S746" s="9" t="n">
        <x:f>IF(AND(T746=1,G746="FAIL",P746="PASS"),1,0)</x:f>
        <x:v>0</x:v>
      </x:c>
      <x:c r="T746" s="9" t="n">
        <x:v>1</x:v>
      </x:c>
      <x:c r="U746" s="9" t="n">
        <x:v>9</x:v>
      </x:c>
      <x:c r="V746" s="9" t="str">
        <x:v>MVP/SHACL_GENERATION_PIPELINE/experiments/FULL_REPAIR_V2/RUN_01/runs/RUN-IMO-043-20260915T104704429633Z/artifacts/attempt_04/candidate_shape.ttl</x:v>
      </x:c>
    </x:row>
    <x:row r="747" ht="22" customHeight="1">
      <x:c r="A747" s="10" t="str">
        <x:v>V2_FALLBACK25</x:v>
      </x:c>
      <x:c r="B747" s="10" t="str">
        <x:v>IMO-043</x:v>
      </x:c>
      <x:c r="C747" s="10" t="str">
        <x:v>IMO-043-F04</x:v>
      </x:c>
      <x:c r="D747" s="10" t="str">
        <x:v>RUN_01</x:v>
      </x:c>
      <x:c r="E747" s="10" t="str">
        <x:v>REJECTED_ATTEMPT_04</x:v>
      </x:c>
      <x:c r="F747" s="10" t="str">
        <x:v>FAIL</x:v>
      </x:c>
      <x:c r="G747" s="10" t="str">
        <x:v>PASS</x:v>
      </x:c>
      <x:c r="H747" s="10" t="str">
        <x:v>EXECUTED</x:v>
      </x:c>
      <x:c r="I747" s="10" t="str">
        <x:v>PARSED</x:v>
      </x:c>
      <x:c r="J747" s="10" t="str">
        <x:v>TERM_RESOLUTION_UNRESOLVED</x:v>
      </x:c>
      <x:c r="K747" s="10" t="str">
        <x:v>9a346e7087036610b09d1439fb50ca36f1a96051496ef6b489183b5c2f76f285</x:v>
      </x:c>
      <x:c r="L747" s="10" t="str">
        <x:v>rejected_attempt4</x:v>
      </x:c>
      <x:c r="M747" s="10" t="n">
        <x:v>0</x:v>
      </x:c>
      <x:c r="N747" s="10" t="n">
        <x:v>1</x:v>
      </x:c>
      <x:c r="O747" s="10" t="n">
        <x:v>0</x:v>
      </x:c>
      <x:c r="P747" s="9" t="str">
        <x:f>'CaseReview'!U747</x:f>
        <x:v>FAIL</x:v>
      </x:c>
      <x:c r="Q747" s="9" t="n">
        <x:f>IF(AND(T747=1,G747=P747),1,0)</x:f>
        <x:v>0</x:v>
      </x:c>
      <x:c r="R747" s="9" t="n">
        <x:f>IF(AND(T747=1,G747="PASS",P747="FAIL"),1,0)</x:f>
        <x:v>1</x:v>
      </x:c>
      <x:c r="S747" s="9" t="n">
        <x:f>IF(AND(T747=1,G747="FAIL",P747="PASS"),1,0)</x:f>
        <x:v>0</x:v>
      </x:c>
      <x:c r="T747" s="9" t="n">
        <x:v>1</x:v>
      </x:c>
      <x:c r="U747" s="9" t="n">
        <x:v>9</x:v>
      </x:c>
      <x:c r="V747" s="9" t="str">
        <x:v>MVP/SHACL_GENERATION_PIPELINE/experiments/FULL_REPAIR_V2/RUN_01/runs/RUN-IMO-043-20260915T104704429633Z/artifacts/attempt_04/candidate_shape.ttl</x:v>
      </x:c>
    </x:row>
    <x:row r="748" ht="22" customHeight="1">
      <x:c r="A748" s="10" t="str">
        <x:v>V2_FALLBACK25</x:v>
      </x:c>
      <x:c r="B748" s="10" t="str">
        <x:v>IMO-043</x:v>
      </x:c>
      <x:c r="C748" s="10" t="str">
        <x:v>IMO-043-F05</x:v>
      </x:c>
      <x:c r="D748" s="10" t="str">
        <x:v>RUN_01</x:v>
      </x:c>
      <x:c r="E748" s="10" t="str">
        <x:v>REJECTED_ATTEMPT_04</x:v>
      </x:c>
      <x:c r="F748" s="10" t="str">
        <x:v>FAIL</x:v>
      </x:c>
      <x:c r="G748" s="10" t="str">
        <x:v>FAIL</x:v>
      </x:c>
      <x:c r="H748" s="10" t="str">
        <x:v>EXECUTED</x:v>
      </x:c>
      <x:c r="I748" s="10" t="str">
        <x:v>PARSED</x:v>
      </x:c>
      <x:c r="J748" s="10" t="str">
        <x:v>TERM_RESOLUTION_UNRESOLVED</x:v>
      </x:c>
      <x:c r="K748" s="10" t="str">
        <x:v>9a346e7087036610b09d1439fb50ca36f1a96051496ef6b489183b5c2f76f285</x:v>
      </x:c>
      <x:c r="L748" s="10" t="str">
        <x:v>rejected_attempt4</x:v>
      </x:c>
      <x:c r="M748" s="10" t="n">
        <x:v>1</x:v>
      </x:c>
      <x:c r="N748" s="10" t="n">
        <x:v>0</x:v>
      </x:c>
      <x:c r="O748" s="10" t="n">
        <x:v>0</x:v>
      </x:c>
      <x:c r="P748" s="9" t="str">
        <x:f>'CaseReview'!U748</x:f>
        <x:v>FAIL</x:v>
      </x:c>
      <x:c r="Q748" s="9" t="n">
        <x:f>IF(AND(T748=1,G748=P748),1,0)</x:f>
        <x:v>1</x:v>
      </x:c>
      <x:c r="R748" s="9" t="n">
        <x:f>IF(AND(T748=1,G748="PASS",P748="FAIL"),1,0)</x:f>
        <x:v>0</x:v>
      </x:c>
      <x:c r="S748" s="9" t="n">
        <x:f>IF(AND(T748=1,G748="FAIL",P748="PASS"),1,0)</x:f>
        <x:v>0</x:v>
      </x:c>
      <x:c r="T748" s="9" t="n">
        <x:v>1</x:v>
      </x:c>
      <x:c r="U748" s="9" t="n">
        <x:v>9</x:v>
      </x:c>
      <x:c r="V748" s="9" t="str">
        <x:v>MVP/SHACL_GENERATION_PIPELINE/experiments/FULL_REPAIR_V2/RUN_01/runs/RUN-IMO-043-20260915T104704429633Z/artifacts/attempt_04/candidate_shape.ttl</x:v>
      </x:c>
    </x:row>
    <x:row r="749" ht="22" customHeight="1">
      <x:c r="A749" s="10" t="str">
        <x:v>V2_FALLBACK25</x:v>
      </x:c>
      <x:c r="B749" s="10" t="str">
        <x:v>IMO-043</x:v>
      </x:c>
      <x:c r="C749" s="10" t="str">
        <x:v>IMO-043-F06</x:v>
      </x:c>
      <x:c r="D749" s="10" t="str">
        <x:v>RUN_01</x:v>
      </x:c>
      <x:c r="E749" s="10" t="str">
        <x:v>REJECTED_ATTEMPT_04</x:v>
      </x:c>
      <x:c r="F749" s="10" t="str">
        <x:v>FAIL</x:v>
      </x:c>
      <x:c r="G749" s="10" t="str">
        <x:v>PASS</x:v>
      </x:c>
      <x:c r="H749" s="10" t="str">
        <x:v>EXECUTED</x:v>
      </x:c>
      <x:c r="I749" s="10" t="str">
        <x:v>PARSED</x:v>
      </x:c>
      <x:c r="J749" s="10" t="str">
        <x:v>TERM_RESOLUTION_UNRESOLVED</x:v>
      </x:c>
      <x:c r="K749" s="10" t="str">
        <x:v>9a346e7087036610b09d1439fb50ca36f1a96051496ef6b489183b5c2f76f285</x:v>
      </x:c>
      <x:c r="L749" s="10" t="str">
        <x:v>rejected_attempt4</x:v>
      </x:c>
      <x:c r="M749" s="10" t="n">
        <x:v>0</x:v>
      </x:c>
      <x:c r="N749" s="10" t="n">
        <x:v>1</x:v>
      </x:c>
      <x:c r="O749" s="10" t="n">
        <x:v>0</x:v>
      </x:c>
      <x:c r="P749" s="9" t="str">
        <x:f>'CaseReview'!U749</x:f>
        <x:v>FAIL</x:v>
      </x:c>
      <x:c r="Q749" s="9" t="n">
        <x:f>IF(AND(T749=1,G749=P749),1,0)</x:f>
        <x:v>0</x:v>
      </x:c>
      <x:c r="R749" s="9" t="n">
        <x:f>IF(AND(T749=1,G749="PASS",P749="FAIL"),1,0)</x:f>
        <x:v>1</x:v>
      </x:c>
      <x:c r="S749" s="9" t="n">
        <x:f>IF(AND(T749=1,G749="FAIL",P749="PASS"),1,0)</x:f>
        <x:v>0</x:v>
      </x:c>
      <x:c r="T749" s="9" t="n">
        <x:v>1</x:v>
      </x:c>
      <x:c r="U749" s="9" t="n">
        <x:v>9</x:v>
      </x:c>
      <x:c r="V749" s="9" t="str">
        <x:v>MVP/SHACL_GENERATION_PIPELINE/experiments/FULL_REPAIR_V2/RUN_01/runs/RUN-IMO-043-20260915T104704429633Z/artifacts/attempt_04/candidate_shape.ttl</x:v>
      </x:c>
    </x:row>
    <x:row r="750" ht="22" customHeight="1">
      <x:c r="A750" s="10" t="str">
        <x:v>V2_FALLBACK25</x:v>
      </x:c>
      <x:c r="B750" s="10" t="str">
        <x:v>IMO-043</x:v>
      </x:c>
      <x:c r="C750" s="10" t="str">
        <x:v>IMO-043-P01</x:v>
      </x:c>
      <x:c r="D750" s="10" t="str">
        <x:v>RUN_01</x:v>
      </x:c>
      <x:c r="E750" s="10" t="str">
        <x:v>REJECTED_ATTEMPT_04</x:v>
      </x:c>
      <x:c r="F750" s="10" t="str">
        <x:v>PASS</x:v>
      </x:c>
      <x:c r="G750" s="10" t="str">
        <x:v>PASS</x:v>
      </x:c>
      <x:c r="H750" s="10" t="str">
        <x:v>EXECUTED</x:v>
      </x:c>
      <x:c r="I750" s="10" t="str">
        <x:v>PARSED</x:v>
      </x:c>
      <x:c r="J750" s="10" t="str">
        <x:v>TERM_RESOLUTION_UNRESOLVED</x:v>
      </x:c>
      <x:c r="K750" s="10" t="str">
        <x:v>9a346e7087036610b09d1439fb50ca36f1a96051496ef6b489183b5c2f76f285</x:v>
      </x:c>
      <x:c r="L750" s="10" t="str">
        <x:v>rejected_attempt4</x:v>
      </x:c>
      <x:c r="M750" s="10" t="n">
        <x:v>1</x:v>
      </x:c>
      <x:c r="N750" s="10" t="n">
        <x:v>0</x:v>
      </x:c>
      <x:c r="O750" s="10" t="n">
        <x:v>0</x:v>
      </x:c>
      <x:c r="P750" s="9" t="str">
        <x:f>'CaseReview'!U750</x:f>
        <x:v>PASS</x:v>
      </x:c>
      <x:c r="Q750" s="9" t="n">
        <x:f>IF(AND(T750=1,G750=P750),1,0)</x:f>
        <x:v>1</x:v>
      </x:c>
      <x:c r="R750" s="9" t="n">
        <x:f>IF(AND(T750=1,G750="PASS",P750="FAIL"),1,0)</x:f>
        <x:v>0</x:v>
      </x:c>
      <x:c r="S750" s="9" t="n">
        <x:f>IF(AND(T750=1,G750="FAIL",P750="PASS"),1,0)</x:f>
        <x:v>0</x:v>
      </x:c>
      <x:c r="T750" s="9" t="n">
        <x:v>1</x:v>
      </x:c>
      <x:c r="U750" s="9" t="n">
        <x:v>9</x:v>
      </x:c>
      <x:c r="V750" s="9" t="str">
        <x:v>MVP/SHACL_GENERATION_PIPELINE/experiments/FULL_REPAIR_V2/RUN_01/runs/RUN-IMO-043-20260915T104704429633Z/artifacts/attempt_04/candidate_shape.ttl</x:v>
      </x:c>
    </x:row>
    <x:row r="751" ht="22" customHeight="1">
      <x:c r="A751" s="10" t="str">
        <x:v>V2_FALLBACK25</x:v>
      </x:c>
      <x:c r="B751" s="10" t="str">
        <x:v>IMO-043</x:v>
      </x:c>
      <x:c r="C751" s="10" t="str">
        <x:v>IMO-043-P02</x:v>
      </x:c>
      <x:c r="D751" s="10" t="str">
        <x:v>RUN_01</x:v>
      </x:c>
      <x:c r="E751" s="10" t="str">
        <x:v>REJECTED_ATTEMPT_04</x:v>
      </x:c>
      <x:c r="F751" s="10" t="str">
        <x:v>PASS</x:v>
      </x:c>
      <x:c r="G751" s="10" t="str">
        <x:v>PASS</x:v>
      </x:c>
      <x:c r="H751" s="10" t="str">
        <x:v>EXECUTED</x:v>
      </x:c>
      <x:c r="I751" s="10" t="str">
        <x:v>PARSED</x:v>
      </x:c>
      <x:c r="J751" s="10" t="str">
        <x:v>TERM_RESOLUTION_UNRESOLVED</x:v>
      </x:c>
      <x:c r="K751" s="10" t="str">
        <x:v>9a346e7087036610b09d1439fb50ca36f1a96051496ef6b489183b5c2f76f285</x:v>
      </x:c>
      <x:c r="L751" s="10" t="str">
        <x:v>rejected_attempt4</x:v>
      </x:c>
      <x:c r="M751" s="10" t="n">
        <x:v>1</x:v>
      </x:c>
      <x:c r="N751" s="10" t="n">
        <x:v>0</x:v>
      </x:c>
      <x:c r="O751" s="10" t="n">
        <x:v>0</x:v>
      </x:c>
      <x:c r="P751" s="9" t="str">
        <x:f>'CaseReview'!U751</x:f>
        <x:v>PASS</x:v>
      </x:c>
      <x:c r="Q751" s="9" t="n">
        <x:f>IF(AND(T751=1,G751=P751),1,0)</x:f>
        <x:v>1</x:v>
      </x:c>
      <x:c r="R751" s="9" t="n">
        <x:f>IF(AND(T751=1,G751="PASS",P751="FAIL"),1,0)</x:f>
        <x:v>0</x:v>
      </x:c>
      <x:c r="S751" s="9" t="n">
        <x:f>IF(AND(T751=1,G751="FAIL",P751="PASS"),1,0)</x:f>
        <x:v>0</x:v>
      </x:c>
      <x:c r="T751" s="9" t="n">
        <x:v>1</x:v>
      </x:c>
      <x:c r="U751" s="9" t="n">
        <x:v>9</x:v>
      </x:c>
      <x:c r="V751" s="9" t="str">
        <x:v>MVP/SHACL_GENERATION_PIPELINE/experiments/FULL_REPAIR_V2/RUN_01/runs/RUN-IMO-043-20260915T104704429633Z/artifacts/attempt_04/candidate_shape.ttl</x:v>
      </x:c>
    </x:row>
    <x:row r="752" ht="22" customHeight="1">
      <x:c r="A752" s="10" t="str">
        <x:v>V2_FALLBACK25</x:v>
      </x:c>
      <x:c r="B752" s="10" t="str">
        <x:v>IMO-043</x:v>
      </x:c>
      <x:c r="C752" s="10" t="str">
        <x:v>IMO-043-P03</x:v>
      </x:c>
      <x:c r="D752" s="10" t="str">
        <x:v>RUN_01</x:v>
      </x:c>
      <x:c r="E752" s="10" t="str">
        <x:v>REJECTED_ATTEMPT_04</x:v>
      </x:c>
      <x:c r="F752" s="10" t="str">
        <x:v>PASS</x:v>
      </x:c>
      <x:c r="G752" s="10" t="str">
        <x:v>PASS</x:v>
      </x:c>
      <x:c r="H752" s="10" t="str">
        <x:v>EXECUTED</x:v>
      </x:c>
      <x:c r="I752" s="10" t="str">
        <x:v>PARSED</x:v>
      </x:c>
      <x:c r="J752" s="10" t="str">
        <x:v>TERM_RESOLUTION_UNRESOLVED</x:v>
      </x:c>
      <x:c r="K752" s="10" t="str">
        <x:v>9a346e7087036610b09d1439fb50ca36f1a96051496ef6b489183b5c2f76f285</x:v>
      </x:c>
      <x:c r="L752" s="10" t="str">
        <x:v>rejected_attempt4</x:v>
      </x:c>
      <x:c r="M752" s="10" t="n">
        <x:v>1</x:v>
      </x:c>
      <x:c r="N752" s="10" t="n">
        <x:v>0</x:v>
      </x:c>
      <x:c r="O752" s="10" t="n">
        <x:v>0</x:v>
      </x:c>
      <x:c r="P752" s="9" t="str">
        <x:f>'CaseReview'!U752</x:f>
        <x:v>PASS</x:v>
      </x:c>
      <x:c r="Q752" s="9" t="n">
        <x:f>IF(AND(T752=1,G752=P752),1,0)</x:f>
        <x:v>1</x:v>
      </x:c>
      <x:c r="R752" s="9" t="n">
        <x:f>IF(AND(T752=1,G752="PASS",P752="FAIL"),1,0)</x:f>
        <x:v>0</x:v>
      </x:c>
      <x:c r="S752" s="9" t="n">
        <x:f>IF(AND(T752=1,G752="FAIL",P752="PASS"),1,0)</x:f>
        <x:v>0</x:v>
      </x:c>
      <x:c r="T752" s="9" t="n">
        <x:v>1</x:v>
      </x:c>
      <x:c r="U752" s="9" t="n">
        <x:v>9</x:v>
      </x:c>
      <x:c r="V752" s="9" t="str">
        <x:v>MVP/SHACL_GENERATION_PIPELINE/experiments/FULL_REPAIR_V2/RUN_01/runs/RUN-IMO-043-20260915T104704429633Z/artifacts/attempt_04/candidate_shape.ttl</x:v>
      </x:c>
    </x:row>
    <x:row r="753" ht="22" customHeight="1">
      <x:c r="A753" s="10" t="str">
        <x:v>V2_FALLBACK25</x:v>
      </x:c>
      <x:c r="B753" s="10" t="str">
        <x:v>IMO-045</x:v>
      </x:c>
      <x:c r="C753" s="10" t="str">
        <x:v>IMO-045-F01</x:v>
      </x:c>
      <x:c r="D753" s="10" t="str">
        <x:v>RUN_01</x:v>
      </x:c>
      <x:c r="E753" s="10" t="str">
        <x:v>ORIGINAL_LEDGER</x:v>
      </x:c>
      <x:c r="F753" s="10" t="str">
        <x:v>FAIL</x:v>
      </x:c>
      <x:c r="G753" s="10" t="str">
        <x:v>FAIL</x:v>
      </x:c>
      <x:c r="H753" s="10" t="str">
        <x:v>EXECUTED</x:v>
      </x:c>
      <x:c r="I753" s="10" t="str">
        <x:v>PARSED</x:v>
      </x:c>
      <x:c r="J753" s="10" t="str">
        <x:v>GENERATION_ACCEPTED</x:v>
      </x:c>
      <x:c r="K753" s="10" t="str">
        <x:v>00ef4b44ae1243f22d1f5bab2b048012847e9ba50614ea1ddcfd855aef8551b3</x:v>
      </x:c>
      <x:c r="L753" s="10" t="str">
        <x:v>full_repair_v2</x:v>
      </x:c>
      <x:c r="M753" s="10" t="n">
        <x:v>1</x:v>
      </x:c>
      <x:c r="N753" s="10" t="n">
        <x:v>0</x:v>
      </x:c>
      <x:c r="O753" s="10" t="n">
        <x:v>0</x:v>
      </x:c>
      <x:c r="P753" s="9" t="str">
        <x:f>'CaseReview'!U753</x:f>
        <x:v>FAIL</x:v>
      </x:c>
      <x:c r="Q753" s="9" t="n">
        <x:f>IF(AND(T753=1,G753=P753),1,0)</x:f>
        <x:v>1</x:v>
      </x:c>
      <x:c r="R753" s="9" t="n">
        <x:f>IF(AND(T753=1,G753="PASS",P753="FAIL"),1,0)</x:f>
        <x:v>0</x:v>
      </x:c>
      <x:c r="S753" s="9" t="n">
        <x:f>IF(AND(T753=1,G753="FAIL",P753="PASS"),1,0)</x:f>
        <x:v>0</x:v>
      </x:c>
      <x:c r="T753" s="9" t="n">
        <x:v>1</x:v>
      </x:c>
      <x:c r="U753" s="9" t="n">
        <x:v>8</x:v>
      </x:c>
      <x:c r="V753" s="9" t="str">
        <x:v>MVP/SHACL_GENERATION_PIPELINE/experiments/FULL_REPAIR_V2/RUN_01/runs/RUN-IMO-045-20260915T104932587363Z/final/final_shape.ttl</x:v>
      </x:c>
    </x:row>
    <x:row r="754" ht="22" customHeight="1">
      <x:c r="A754" s="10" t="str">
        <x:v>V2_FALLBACK25</x:v>
      </x:c>
      <x:c r="B754" s="10" t="str">
        <x:v>IMO-045</x:v>
      </x:c>
      <x:c r="C754" s="10" t="str">
        <x:v>IMO-045-F02</x:v>
      </x:c>
      <x:c r="D754" s="10" t="str">
        <x:v>RUN_01</x:v>
      </x:c>
      <x:c r="E754" s="10" t="str">
        <x:v>ORIGINAL_LEDGER</x:v>
      </x:c>
      <x:c r="F754" s="10" t="str">
        <x:v>FAIL</x:v>
      </x:c>
      <x:c r="G754" s="10" t="str">
        <x:v>FAIL</x:v>
      </x:c>
      <x:c r="H754" s="10" t="str">
        <x:v>EXECUTED</x:v>
      </x:c>
      <x:c r="I754" s="10" t="str">
        <x:v>PARSED</x:v>
      </x:c>
      <x:c r="J754" s="10" t="str">
        <x:v>GENERATION_ACCEPTED</x:v>
      </x:c>
      <x:c r="K754" s="10" t="str">
        <x:v>00ef4b44ae1243f22d1f5bab2b048012847e9ba50614ea1ddcfd855aef8551b3</x:v>
      </x:c>
      <x:c r="L754" s="10" t="str">
        <x:v>full_repair_v2</x:v>
      </x:c>
      <x:c r="M754" s="10" t="n">
        <x:v>1</x:v>
      </x:c>
      <x:c r="N754" s="10" t="n">
        <x:v>0</x:v>
      </x:c>
      <x:c r="O754" s="10" t="n">
        <x:v>0</x:v>
      </x:c>
      <x:c r="P754" s="9" t="str">
        <x:f>'CaseReview'!U754</x:f>
        <x:v>FAIL</x:v>
      </x:c>
      <x:c r="Q754" s="9" t="n">
        <x:f>IF(AND(T754=1,G754=P754),1,0)</x:f>
        <x:v>1</x:v>
      </x:c>
      <x:c r="R754" s="9" t="n">
        <x:f>IF(AND(T754=1,G754="PASS",P754="FAIL"),1,0)</x:f>
        <x:v>0</x:v>
      </x:c>
      <x:c r="S754" s="9" t="n">
        <x:f>IF(AND(T754=1,G754="FAIL",P754="PASS"),1,0)</x:f>
        <x:v>0</x:v>
      </x:c>
      <x:c r="T754" s="9" t="n">
        <x:v>1</x:v>
      </x:c>
      <x:c r="U754" s="9" t="n">
        <x:v>8</x:v>
      </x:c>
      <x:c r="V754" s="9" t="str">
        <x:v>MVP/SHACL_GENERATION_PIPELINE/experiments/FULL_REPAIR_V2/RUN_01/runs/RUN-IMO-045-20260915T104932587363Z/final/final_shape.ttl</x:v>
      </x:c>
    </x:row>
    <x:row r="755" ht="22" customHeight="1">
      <x:c r="A755" s="10" t="str">
        <x:v>V2_FALLBACK25</x:v>
      </x:c>
      <x:c r="B755" s="10" t="str">
        <x:v>IMO-045</x:v>
      </x:c>
      <x:c r="C755" s="10" t="str">
        <x:v>IMO-045-F03</x:v>
      </x:c>
      <x:c r="D755" s="10" t="str">
        <x:v>RUN_01</x:v>
      </x:c>
      <x:c r="E755" s="10" t="str">
        <x:v>ORIGINAL_LEDGER</x:v>
      </x:c>
      <x:c r="F755" s="10" t="str">
        <x:v>FAIL</x:v>
      </x:c>
      <x:c r="G755" s="10" t="str">
        <x:v>FAIL</x:v>
      </x:c>
      <x:c r="H755" s="10" t="str">
        <x:v>EXECUTED</x:v>
      </x:c>
      <x:c r="I755" s="10" t="str">
        <x:v>PARSED</x:v>
      </x:c>
      <x:c r="J755" s="10" t="str">
        <x:v>GENERATION_ACCEPTED</x:v>
      </x:c>
      <x:c r="K755" s="10" t="str">
        <x:v>00ef4b44ae1243f22d1f5bab2b048012847e9ba50614ea1ddcfd855aef8551b3</x:v>
      </x:c>
      <x:c r="L755" s="10" t="str">
        <x:v>full_repair_v2</x:v>
      </x:c>
      <x:c r="M755" s="10" t="n">
        <x:v>1</x:v>
      </x:c>
      <x:c r="N755" s="10" t="n">
        <x:v>0</x:v>
      </x:c>
      <x:c r="O755" s="10" t="n">
        <x:v>0</x:v>
      </x:c>
      <x:c r="P755" s="9" t="str">
        <x:f>'CaseReview'!U755</x:f>
        <x:v>FAIL</x:v>
      </x:c>
      <x:c r="Q755" s="9" t="n">
        <x:f>IF(AND(T755=1,G755=P755),1,0)</x:f>
        <x:v>1</x:v>
      </x:c>
      <x:c r="R755" s="9" t="n">
        <x:f>IF(AND(T755=1,G755="PASS",P755="FAIL"),1,0)</x:f>
        <x:v>0</x:v>
      </x:c>
      <x:c r="S755" s="9" t="n">
        <x:f>IF(AND(T755=1,G755="FAIL",P755="PASS"),1,0)</x:f>
        <x:v>0</x:v>
      </x:c>
      <x:c r="T755" s="9" t="n">
        <x:v>1</x:v>
      </x:c>
      <x:c r="U755" s="9" t="n">
        <x:v>8</x:v>
      </x:c>
      <x:c r="V755" s="9" t="str">
        <x:v>MVP/SHACL_GENERATION_PIPELINE/experiments/FULL_REPAIR_V2/RUN_01/runs/RUN-IMO-045-20260915T104932587363Z/final/final_shape.ttl</x:v>
      </x:c>
    </x:row>
    <x:row r="756" ht="22" customHeight="1">
      <x:c r="A756" s="10" t="str">
        <x:v>V2_FALLBACK25</x:v>
      </x:c>
      <x:c r="B756" s="10" t="str">
        <x:v>IMO-045</x:v>
      </x:c>
      <x:c r="C756" s="10" t="str">
        <x:v>IMO-045-F04</x:v>
      </x:c>
      <x:c r="D756" s="10" t="str">
        <x:v>RUN_01</x:v>
      </x:c>
      <x:c r="E756" s="10" t="str">
        <x:v>ORIGINAL_LEDGER</x:v>
      </x:c>
      <x:c r="F756" s="10" t="str">
        <x:v>FAIL</x:v>
      </x:c>
      <x:c r="G756" s="10" t="str">
        <x:v>PASS</x:v>
      </x:c>
      <x:c r="H756" s="10" t="str">
        <x:v>EXECUTED</x:v>
      </x:c>
      <x:c r="I756" s="10" t="str">
        <x:v>PARSED</x:v>
      </x:c>
      <x:c r="J756" s="10" t="str">
        <x:v>GENERATION_ACCEPTED</x:v>
      </x:c>
      <x:c r="K756" s="10" t="str">
        <x:v>00ef4b44ae1243f22d1f5bab2b048012847e9ba50614ea1ddcfd855aef8551b3</x:v>
      </x:c>
      <x:c r="L756" s="10" t="str">
        <x:v>full_repair_v2</x:v>
      </x:c>
      <x:c r="M756" s="10" t="n">
        <x:v>0</x:v>
      </x:c>
      <x:c r="N756" s="10" t="n">
        <x:v>1</x:v>
      </x:c>
      <x:c r="O756" s="10" t="n">
        <x:v>0</x:v>
      </x:c>
      <x:c r="P756" s="9" t="str">
        <x:f>'CaseReview'!U756</x:f>
        <x:v>FAIL</x:v>
      </x:c>
      <x:c r="Q756" s="9" t="n">
        <x:f>IF(AND(T756=1,G756=P756),1,0)</x:f>
        <x:v>0</x:v>
      </x:c>
      <x:c r="R756" s="9" t="n">
        <x:f>IF(AND(T756=1,G756="PASS",P756="FAIL"),1,0)</x:f>
        <x:v>1</x:v>
      </x:c>
      <x:c r="S756" s="9" t="n">
        <x:f>IF(AND(T756=1,G756="FAIL",P756="PASS"),1,0)</x:f>
        <x:v>0</x:v>
      </x:c>
      <x:c r="T756" s="9" t="n">
        <x:v>1</x:v>
      </x:c>
      <x:c r="U756" s="9" t="n">
        <x:v>8</x:v>
      </x:c>
      <x:c r="V756" s="9" t="str">
        <x:v>MVP/SHACL_GENERATION_PIPELINE/experiments/FULL_REPAIR_V2/RUN_01/runs/RUN-IMO-045-20260915T104932587363Z/final/final_shape.ttl</x:v>
      </x:c>
    </x:row>
    <x:row r="757" ht="22" customHeight="1">
      <x:c r="A757" s="10" t="str">
        <x:v>V2_FALLBACK25</x:v>
      </x:c>
      <x:c r="B757" s="10" t="str">
        <x:v>IMO-045</x:v>
      </x:c>
      <x:c r="C757" s="10" t="str">
        <x:v>IMO-045-P01</x:v>
      </x:c>
      <x:c r="D757" s="10" t="str">
        <x:v>RUN_01</x:v>
      </x:c>
      <x:c r="E757" s="10" t="str">
        <x:v>ORIGINAL_LEDGER</x:v>
      </x:c>
      <x:c r="F757" s="10" t="str">
        <x:v>PASS</x:v>
      </x:c>
      <x:c r="G757" s="10" t="str">
        <x:v>PASS</x:v>
      </x:c>
      <x:c r="H757" s="10" t="str">
        <x:v>EXECUTED</x:v>
      </x:c>
      <x:c r="I757" s="10" t="str">
        <x:v>PARSED</x:v>
      </x:c>
      <x:c r="J757" s="10" t="str">
        <x:v>GENERATION_ACCEPTED</x:v>
      </x:c>
      <x:c r="K757" s="10" t="str">
        <x:v>00ef4b44ae1243f22d1f5bab2b048012847e9ba50614ea1ddcfd855aef8551b3</x:v>
      </x:c>
      <x:c r="L757" s="10" t="str">
        <x:v>full_repair_v2</x:v>
      </x:c>
      <x:c r="M757" s="10" t="n">
        <x:v>1</x:v>
      </x:c>
      <x:c r="N757" s="10" t="n">
        <x:v>0</x:v>
      </x:c>
      <x:c r="O757" s="10" t="n">
        <x:v>0</x:v>
      </x:c>
      <x:c r="P757" s="9" t="str">
        <x:f>'CaseReview'!U757</x:f>
        <x:v>PASS</x:v>
      </x:c>
      <x:c r="Q757" s="9" t="n">
        <x:f>IF(AND(T757=1,G757=P757),1,0)</x:f>
        <x:v>1</x:v>
      </x:c>
      <x:c r="R757" s="9" t="n">
        <x:f>IF(AND(T757=1,G757="PASS",P757="FAIL"),1,0)</x:f>
        <x:v>0</x:v>
      </x:c>
      <x:c r="S757" s="9" t="n">
        <x:f>IF(AND(T757=1,G757="FAIL",P757="PASS"),1,0)</x:f>
        <x:v>0</x:v>
      </x:c>
      <x:c r="T757" s="9" t="n">
        <x:v>1</x:v>
      </x:c>
      <x:c r="U757" s="9" t="n">
        <x:v>8</x:v>
      </x:c>
      <x:c r="V757" s="9" t="str">
        <x:v>MVP/SHACL_GENERATION_PIPELINE/experiments/FULL_REPAIR_V2/RUN_01/runs/RUN-IMO-045-20260915T104932587363Z/final/final_shape.ttl</x:v>
      </x:c>
    </x:row>
    <x:row r="758" ht="22" customHeight="1">
      <x:c r="A758" s="10" t="str">
        <x:v>V2_FALLBACK25</x:v>
      </x:c>
      <x:c r="B758" s="10" t="str">
        <x:v>IMO-045</x:v>
      </x:c>
      <x:c r="C758" s="10" t="str">
        <x:v>IMO-045-P02</x:v>
      </x:c>
      <x:c r="D758" s="10" t="str">
        <x:v>RUN_01</x:v>
      </x:c>
      <x:c r="E758" s="10" t="str">
        <x:v>ORIGINAL_LEDGER</x:v>
      </x:c>
      <x:c r="F758" s="10" t="str">
        <x:v>PASS</x:v>
      </x:c>
      <x:c r="G758" s="10" t="str">
        <x:v>PASS</x:v>
      </x:c>
      <x:c r="H758" s="10" t="str">
        <x:v>EXECUTED</x:v>
      </x:c>
      <x:c r="I758" s="10" t="str">
        <x:v>PARSED</x:v>
      </x:c>
      <x:c r="J758" s="10" t="str">
        <x:v>GENERATION_ACCEPTED</x:v>
      </x:c>
      <x:c r="K758" s="10" t="str">
        <x:v>00ef4b44ae1243f22d1f5bab2b048012847e9ba50614ea1ddcfd855aef8551b3</x:v>
      </x:c>
      <x:c r="L758" s="10" t="str">
        <x:v>full_repair_v2</x:v>
      </x:c>
      <x:c r="M758" s="10" t="n">
        <x:v>1</x:v>
      </x:c>
      <x:c r="N758" s="10" t="n">
        <x:v>0</x:v>
      </x:c>
      <x:c r="O758" s="10" t="n">
        <x:v>0</x:v>
      </x:c>
      <x:c r="P758" s="9" t="str">
        <x:f>'CaseReview'!U758</x:f>
        <x:v>PASS</x:v>
      </x:c>
      <x:c r="Q758" s="9" t="n">
        <x:f>IF(AND(T758=1,G758=P758),1,0)</x:f>
        <x:v>1</x:v>
      </x:c>
      <x:c r="R758" s="9" t="n">
        <x:f>IF(AND(T758=1,G758="PASS",P758="FAIL"),1,0)</x:f>
        <x:v>0</x:v>
      </x:c>
      <x:c r="S758" s="9" t="n">
        <x:f>IF(AND(T758=1,G758="FAIL",P758="PASS"),1,0)</x:f>
        <x:v>0</x:v>
      </x:c>
      <x:c r="T758" s="9" t="n">
        <x:v>1</x:v>
      </x:c>
      <x:c r="U758" s="9" t="n">
        <x:v>8</x:v>
      </x:c>
      <x:c r="V758" s="9" t="str">
        <x:v>MVP/SHACL_GENERATION_PIPELINE/experiments/FULL_REPAIR_V2/RUN_01/runs/RUN-IMO-045-20260915T104932587363Z/final/final_shape.ttl</x:v>
      </x:c>
    </x:row>
    <x:row r="759" ht="22" customHeight="1">
      <x:c r="A759" s="10" t="str">
        <x:v>V2_FALLBACK25</x:v>
      </x:c>
      <x:c r="B759" s="10" t="str">
        <x:v>IMO-045</x:v>
      </x:c>
      <x:c r="C759" s="10" t="str">
        <x:v>IMO-045-P03</x:v>
      </x:c>
      <x:c r="D759" s="10" t="str">
        <x:v>RUN_01</x:v>
      </x:c>
      <x:c r="E759" s="10" t="str">
        <x:v>ORIGINAL_LEDGER</x:v>
      </x:c>
      <x:c r="F759" s="10" t="str">
        <x:v>PASS</x:v>
      </x:c>
      <x:c r="G759" s="10" t="str">
        <x:v>PASS</x:v>
      </x:c>
      <x:c r="H759" s="10" t="str">
        <x:v>EXECUTED</x:v>
      </x:c>
      <x:c r="I759" s="10" t="str">
        <x:v>PARSED</x:v>
      </x:c>
      <x:c r="J759" s="10" t="str">
        <x:v>GENERATION_ACCEPTED</x:v>
      </x:c>
      <x:c r="K759" s="10" t="str">
        <x:v>00ef4b44ae1243f22d1f5bab2b048012847e9ba50614ea1ddcfd855aef8551b3</x:v>
      </x:c>
      <x:c r="L759" s="10" t="str">
        <x:v>full_repair_v2</x:v>
      </x:c>
      <x:c r="M759" s="10" t="n">
        <x:v>1</x:v>
      </x:c>
      <x:c r="N759" s="10" t="n">
        <x:v>0</x:v>
      </x:c>
      <x:c r="O759" s="10" t="n">
        <x:v>0</x:v>
      </x:c>
      <x:c r="P759" s="9" t="str">
        <x:f>'CaseReview'!U759</x:f>
        <x:v>PASS</x:v>
      </x:c>
      <x:c r="Q759" s="9" t="n">
        <x:f>IF(AND(T759=1,G759=P759),1,0)</x:f>
        <x:v>1</x:v>
      </x:c>
      <x:c r="R759" s="9" t="n">
        <x:f>IF(AND(T759=1,G759="PASS",P759="FAIL"),1,0)</x:f>
        <x:v>0</x:v>
      </x:c>
      <x:c r="S759" s="9" t="n">
        <x:f>IF(AND(T759=1,G759="FAIL",P759="PASS"),1,0)</x:f>
        <x:v>0</x:v>
      </x:c>
      <x:c r="T759" s="9" t="n">
        <x:v>1</x:v>
      </x:c>
      <x:c r="U759" s="9" t="n">
        <x:v>8</x:v>
      </x:c>
      <x:c r="V759" s="9" t="str">
        <x:v>MVP/SHACL_GENERATION_PIPELINE/experiments/FULL_REPAIR_V2/RUN_01/runs/RUN-IMO-045-20260915T104932587363Z/final/final_shape.ttl</x:v>
      </x:c>
    </x:row>
    <x:row r="760" ht="22" customHeight="1">
      <x:c r="A760" s="10" t="str">
        <x:v>V2_FALLBACK25</x:v>
      </x:c>
      <x:c r="B760" s="10" t="str">
        <x:v>IMO-045</x:v>
      </x:c>
      <x:c r="C760" s="10" t="str">
        <x:v>IMO-045-P04</x:v>
      </x:c>
      <x:c r="D760" s="10" t="str">
        <x:v>RUN_01</x:v>
      </x:c>
      <x:c r="E760" s="10" t="str">
        <x:v>ORIGINAL_LEDGER</x:v>
      </x:c>
      <x:c r="F760" s="10" t="str">
        <x:v>PASS</x:v>
      </x:c>
      <x:c r="G760" s="10" t="str">
        <x:v>PASS</x:v>
      </x:c>
      <x:c r="H760" s="10" t="str">
        <x:v>EXECUTED</x:v>
      </x:c>
      <x:c r="I760" s="10" t="str">
        <x:v>PARSED</x:v>
      </x:c>
      <x:c r="J760" s="10" t="str">
        <x:v>GENERATION_ACCEPTED</x:v>
      </x:c>
      <x:c r="K760" s="10" t="str">
        <x:v>00ef4b44ae1243f22d1f5bab2b048012847e9ba50614ea1ddcfd855aef8551b3</x:v>
      </x:c>
      <x:c r="L760" s="10" t="str">
        <x:v>full_repair_v2</x:v>
      </x:c>
      <x:c r="M760" s="10" t="n">
        <x:v>1</x:v>
      </x:c>
      <x:c r="N760" s="10" t="n">
        <x:v>0</x:v>
      </x:c>
      <x:c r="O760" s="10" t="n">
        <x:v>0</x:v>
      </x:c>
      <x:c r="P760" s="9" t="str">
        <x:f>'CaseReview'!U760</x:f>
        <x:v>PASS</x:v>
      </x:c>
      <x:c r="Q760" s="9" t="n">
        <x:f>IF(AND(T760=1,G760=P760),1,0)</x:f>
        <x:v>1</x:v>
      </x:c>
      <x:c r="R760" s="9" t="n">
        <x:f>IF(AND(T760=1,G760="PASS",P760="FAIL"),1,0)</x:f>
        <x:v>0</x:v>
      </x:c>
      <x:c r="S760" s="9" t="n">
        <x:f>IF(AND(T760=1,G760="FAIL",P760="PASS"),1,0)</x:f>
        <x:v>0</x:v>
      </x:c>
      <x:c r="T760" s="9" t="n">
        <x:v>1</x:v>
      </x:c>
      <x:c r="U760" s="9" t="n">
        <x:v>8</x:v>
      </x:c>
      <x:c r="V760" s="9" t="str">
        <x:v>MVP/SHACL_GENERATION_PIPELINE/experiments/FULL_REPAIR_V2/RUN_01/runs/RUN-IMO-045-20260915T104932587363Z/final/final_shape.ttl</x:v>
      </x:c>
    </x:row>
    <x:row r="761" ht="22" customHeight="1">
      <x:c r="A761" s="10" t="str">
        <x:v>V2_FALLBACK25</x:v>
      </x:c>
      <x:c r="B761" s="10" t="str">
        <x:v>IMO-047</x:v>
      </x:c>
      <x:c r="C761" s="10" t="str">
        <x:v>IMO-047-F01</x:v>
      </x:c>
      <x:c r="D761" s="10" t="str">
        <x:v>RUN_01</x:v>
      </x:c>
      <x:c r="E761" s="10" t="str">
        <x:v>ORIGINAL_LEDGER</x:v>
      </x:c>
      <x:c r="F761" s="10" t="str">
        <x:v>FAIL</x:v>
      </x:c>
      <x:c r="G761" s="10" t="str">
        <x:v>FAIL</x:v>
      </x:c>
      <x:c r="H761" s="10" t="str">
        <x:v>EXECUTED</x:v>
      </x:c>
      <x:c r="I761" s="10" t="str">
        <x:v>PARSED</x:v>
      </x:c>
      <x:c r="J761" s="10" t="str">
        <x:v>GENERATION_ACCEPTED</x:v>
      </x:c>
      <x:c r="K761" s="10" t="str">
        <x:v>23f0f408dbefc03bf77889fb9ce2c8a60622bef1f7b6329aceedb5d61a9b50f0</x:v>
      </x:c>
      <x:c r="L761" s="10" t="str">
        <x:v>full_repair_v2</x:v>
      </x:c>
      <x:c r="M761" s="10" t="n">
        <x:v>1</x:v>
      </x:c>
      <x:c r="N761" s="10" t="n">
        <x:v>0</x:v>
      </x:c>
      <x:c r="O761" s="10" t="n">
        <x:v>0</x:v>
      </x:c>
      <x:c r="P761" s="9" t="str">
        <x:f>'CaseReview'!U761</x:f>
        <x:v>FAIL</x:v>
      </x:c>
      <x:c r="Q761" s="9" t="n">
        <x:f>IF(AND(T761=1,G761=P761),1,0)</x:f>
        <x:v>1</x:v>
      </x:c>
      <x:c r="R761" s="9" t="n">
        <x:f>IF(AND(T761=1,G761="PASS",P761="FAIL"),1,0)</x:f>
        <x:v>0</x:v>
      </x:c>
      <x:c r="S761" s="9" t="n">
        <x:f>IF(AND(T761=1,G761="FAIL",P761="PASS"),1,0)</x:f>
        <x:v>0</x:v>
      </x:c>
      <x:c r="T761" s="9" t="n">
        <x:v>1</x:v>
      </x:c>
      <x:c r="U761" s="9" t="n">
        <x:v>11</x:v>
      </x:c>
      <x:c r="V761" s="9" t="str">
        <x:v>MVP/SHACL_GENERATION_PIPELINE/experiments/FULL_REPAIR_V2/RUN_01/runs/RUN-IMO-047-20260915T105017751735Z/final/final_shape.ttl</x:v>
      </x:c>
    </x:row>
    <x:row r="762" ht="22" customHeight="1">
      <x:c r="A762" s="10" t="str">
        <x:v>V2_FALLBACK25</x:v>
      </x:c>
      <x:c r="B762" s="10" t="str">
        <x:v>IMO-047</x:v>
      </x:c>
      <x:c r="C762" s="10" t="str">
        <x:v>IMO-047-F02</x:v>
      </x:c>
      <x:c r="D762" s="10" t="str">
        <x:v>RUN_01</x:v>
      </x:c>
      <x:c r="E762" s="10" t="str">
        <x:v>ORIGINAL_LEDGER</x:v>
      </x:c>
      <x:c r="F762" s="10" t="str">
        <x:v>FAIL</x:v>
      </x:c>
      <x:c r="G762" s="10" t="str">
        <x:v>FAIL</x:v>
      </x:c>
      <x:c r="H762" s="10" t="str">
        <x:v>EXECUTED</x:v>
      </x:c>
      <x:c r="I762" s="10" t="str">
        <x:v>PARSED</x:v>
      </x:c>
      <x:c r="J762" s="10" t="str">
        <x:v>GENERATION_ACCEPTED</x:v>
      </x:c>
      <x:c r="K762" s="10" t="str">
        <x:v>23f0f408dbefc03bf77889fb9ce2c8a60622bef1f7b6329aceedb5d61a9b50f0</x:v>
      </x:c>
      <x:c r="L762" s="10" t="str">
        <x:v>full_repair_v2</x:v>
      </x:c>
      <x:c r="M762" s="10" t="n">
        <x:v>1</x:v>
      </x:c>
      <x:c r="N762" s="10" t="n">
        <x:v>0</x:v>
      </x:c>
      <x:c r="O762" s="10" t="n">
        <x:v>0</x:v>
      </x:c>
      <x:c r="P762" s="9" t="str">
        <x:f>'CaseReview'!U762</x:f>
        <x:v>FAIL</x:v>
      </x:c>
      <x:c r="Q762" s="9" t="n">
        <x:f>IF(AND(T762=1,G762=P762),1,0)</x:f>
        <x:v>1</x:v>
      </x:c>
      <x:c r="R762" s="9" t="n">
        <x:f>IF(AND(T762=1,G762="PASS",P762="FAIL"),1,0)</x:f>
        <x:v>0</x:v>
      </x:c>
      <x:c r="S762" s="9" t="n">
        <x:f>IF(AND(T762=1,G762="FAIL",P762="PASS"),1,0)</x:f>
        <x:v>0</x:v>
      </x:c>
      <x:c r="T762" s="9" t="n">
        <x:v>1</x:v>
      </x:c>
      <x:c r="U762" s="9" t="n">
        <x:v>11</x:v>
      </x:c>
      <x:c r="V762" s="9" t="str">
        <x:v>MVP/SHACL_GENERATION_PIPELINE/experiments/FULL_REPAIR_V2/RUN_01/runs/RUN-IMO-047-20260915T105017751735Z/final/final_shape.ttl</x:v>
      </x:c>
    </x:row>
    <x:row r="763" ht="22" customHeight="1">
      <x:c r="A763" s="10" t="str">
        <x:v>V2_FALLBACK25</x:v>
      </x:c>
      <x:c r="B763" s="10" t="str">
        <x:v>IMO-047</x:v>
      </x:c>
      <x:c r="C763" s="10" t="str">
        <x:v>IMO-047-F03</x:v>
      </x:c>
      <x:c r="D763" s="10" t="str">
        <x:v>RUN_01</x:v>
      </x:c>
      <x:c r="E763" s="10" t="str">
        <x:v>ORIGINAL_LEDGER</x:v>
      </x:c>
      <x:c r="F763" s="10" t="str">
        <x:v>FAIL</x:v>
      </x:c>
      <x:c r="G763" s="10" t="str">
        <x:v>FAIL</x:v>
      </x:c>
      <x:c r="H763" s="10" t="str">
        <x:v>EXECUTED</x:v>
      </x:c>
      <x:c r="I763" s="10" t="str">
        <x:v>PARSED</x:v>
      </x:c>
      <x:c r="J763" s="10" t="str">
        <x:v>GENERATION_ACCEPTED</x:v>
      </x:c>
      <x:c r="K763" s="10" t="str">
        <x:v>23f0f408dbefc03bf77889fb9ce2c8a60622bef1f7b6329aceedb5d61a9b50f0</x:v>
      </x:c>
      <x:c r="L763" s="10" t="str">
        <x:v>full_repair_v2</x:v>
      </x:c>
      <x:c r="M763" s="10" t="n">
        <x:v>1</x:v>
      </x:c>
      <x:c r="N763" s="10" t="n">
        <x:v>0</x:v>
      </x:c>
      <x:c r="O763" s="10" t="n">
        <x:v>0</x:v>
      </x:c>
      <x:c r="P763" s="9" t="str">
        <x:f>'CaseReview'!U763</x:f>
        <x:v>FAIL</x:v>
      </x:c>
      <x:c r="Q763" s="9" t="n">
        <x:f>IF(AND(T763=1,G763=P763),1,0)</x:f>
        <x:v>1</x:v>
      </x:c>
      <x:c r="R763" s="9" t="n">
        <x:f>IF(AND(T763=1,G763="PASS",P763="FAIL"),1,0)</x:f>
        <x:v>0</x:v>
      </x:c>
      <x:c r="S763" s="9" t="n">
        <x:f>IF(AND(T763=1,G763="FAIL",P763="PASS"),1,0)</x:f>
        <x:v>0</x:v>
      </x:c>
      <x:c r="T763" s="9" t="n">
        <x:v>1</x:v>
      </x:c>
      <x:c r="U763" s="9" t="n">
        <x:v>11</x:v>
      </x:c>
      <x:c r="V763" s="9" t="str">
        <x:v>MVP/SHACL_GENERATION_PIPELINE/experiments/FULL_REPAIR_V2/RUN_01/runs/RUN-IMO-047-20260915T105017751735Z/final/final_shape.ttl</x:v>
      </x:c>
    </x:row>
    <x:row r="764" ht="22" customHeight="1">
      <x:c r="A764" s="10" t="str">
        <x:v>V2_FALLBACK25</x:v>
      </x:c>
      <x:c r="B764" s="10" t="str">
        <x:v>IMO-047</x:v>
      </x:c>
      <x:c r="C764" s="10" t="str">
        <x:v>IMO-047-F04</x:v>
      </x:c>
      <x:c r="D764" s="10" t="str">
        <x:v>RUN_01</x:v>
      </x:c>
      <x:c r="E764" s="10" t="str">
        <x:v>ORIGINAL_LEDGER</x:v>
      </x:c>
      <x:c r="F764" s="10" t="str">
        <x:v>FAIL</x:v>
      </x:c>
      <x:c r="G764" s="10" t="str">
        <x:v>FAIL</x:v>
      </x:c>
      <x:c r="H764" s="10" t="str">
        <x:v>EXECUTED</x:v>
      </x:c>
      <x:c r="I764" s="10" t="str">
        <x:v>PARSED</x:v>
      </x:c>
      <x:c r="J764" s="10" t="str">
        <x:v>GENERATION_ACCEPTED</x:v>
      </x:c>
      <x:c r="K764" s="10" t="str">
        <x:v>23f0f408dbefc03bf77889fb9ce2c8a60622bef1f7b6329aceedb5d61a9b50f0</x:v>
      </x:c>
      <x:c r="L764" s="10" t="str">
        <x:v>full_repair_v2</x:v>
      </x:c>
      <x:c r="M764" s="10" t="n">
        <x:v>1</x:v>
      </x:c>
      <x:c r="N764" s="10" t="n">
        <x:v>0</x:v>
      </x:c>
      <x:c r="O764" s="10" t="n">
        <x:v>0</x:v>
      </x:c>
      <x:c r="P764" s="9" t="str">
        <x:f>'CaseReview'!U764</x:f>
        <x:v>FAIL</x:v>
      </x:c>
      <x:c r="Q764" s="9" t="n">
        <x:f>IF(AND(T764=1,G764=P764),1,0)</x:f>
        <x:v>1</x:v>
      </x:c>
      <x:c r="R764" s="9" t="n">
        <x:f>IF(AND(T764=1,G764="PASS",P764="FAIL"),1,0)</x:f>
        <x:v>0</x:v>
      </x:c>
      <x:c r="S764" s="9" t="n">
        <x:f>IF(AND(T764=1,G764="FAIL",P764="PASS"),1,0)</x:f>
        <x:v>0</x:v>
      </x:c>
      <x:c r="T764" s="9" t="n">
        <x:v>1</x:v>
      </x:c>
      <x:c r="U764" s="9" t="n">
        <x:v>11</x:v>
      </x:c>
      <x:c r="V764" s="9" t="str">
        <x:v>MVP/SHACL_GENERATION_PIPELINE/experiments/FULL_REPAIR_V2/RUN_01/runs/RUN-IMO-047-20260915T105017751735Z/final/final_shape.ttl</x:v>
      </x:c>
    </x:row>
    <x:row r="765" ht="22" customHeight="1">
      <x:c r="A765" s="10" t="str">
        <x:v>V2_FALLBACK25</x:v>
      </x:c>
      <x:c r="B765" s="10" t="str">
        <x:v>IMO-047</x:v>
      </x:c>
      <x:c r="C765" s="10" t="str">
        <x:v>IMO-047-F05</x:v>
      </x:c>
      <x:c r="D765" s="10" t="str">
        <x:v>RUN_01</x:v>
      </x:c>
      <x:c r="E765" s="10" t="str">
        <x:v>ORIGINAL_LEDGER</x:v>
      </x:c>
      <x:c r="F765" s="10" t="str">
        <x:v>FAIL</x:v>
      </x:c>
      <x:c r="G765" s="10" t="str">
        <x:v>FAIL</x:v>
      </x:c>
      <x:c r="H765" s="10" t="str">
        <x:v>EXECUTED</x:v>
      </x:c>
      <x:c r="I765" s="10" t="str">
        <x:v>PARSED</x:v>
      </x:c>
      <x:c r="J765" s="10" t="str">
        <x:v>GENERATION_ACCEPTED</x:v>
      </x:c>
      <x:c r="K765" s="10" t="str">
        <x:v>23f0f408dbefc03bf77889fb9ce2c8a60622bef1f7b6329aceedb5d61a9b50f0</x:v>
      </x:c>
      <x:c r="L765" s="10" t="str">
        <x:v>full_repair_v2</x:v>
      </x:c>
      <x:c r="M765" s="10" t="n">
        <x:v>1</x:v>
      </x:c>
      <x:c r="N765" s="10" t="n">
        <x:v>0</x:v>
      </x:c>
      <x:c r="O765" s="10" t="n">
        <x:v>0</x:v>
      </x:c>
      <x:c r="P765" s="9" t="str">
        <x:f>'CaseReview'!U765</x:f>
        <x:v>FAIL</x:v>
      </x:c>
      <x:c r="Q765" s="9" t="n">
        <x:f>IF(AND(T765=1,G765=P765),1,0)</x:f>
        <x:v>1</x:v>
      </x:c>
      <x:c r="R765" s="9" t="n">
        <x:f>IF(AND(T765=1,G765="PASS",P765="FAIL"),1,0)</x:f>
        <x:v>0</x:v>
      </x:c>
      <x:c r="S765" s="9" t="n">
        <x:f>IF(AND(T765=1,G765="FAIL",P765="PASS"),1,0)</x:f>
        <x:v>0</x:v>
      </x:c>
      <x:c r="T765" s="9" t="n">
        <x:v>1</x:v>
      </x:c>
      <x:c r="U765" s="9" t="n">
        <x:v>11</x:v>
      </x:c>
      <x:c r="V765" s="9" t="str">
        <x:v>MVP/SHACL_GENERATION_PIPELINE/experiments/FULL_REPAIR_V2/RUN_01/runs/RUN-IMO-047-20260915T105017751735Z/final/final_shape.ttl</x:v>
      </x:c>
    </x:row>
    <x:row r="766" ht="22" customHeight="1">
      <x:c r="A766" s="10" t="str">
        <x:v>V2_FALLBACK25</x:v>
      </x:c>
      <x:c r="B766" s="10" t="str">
        <x:v>IMO-047</x:v>
      </x:c>
      <x:c r="C766" s="10" t="str">
        <x:v>IMO-047-F06</x:v>
      </x:c>
      <x:c r="D766" s="10" t="str">
        <x:v>RUN_01</x:v>
      </x:c>
      <x:c r="E766" s="10" t="str">
        <x:v>ORIGINAL_LEDGER</x:v>
      </x:c>
      <x:c r="F766" s="10" t="str">
        <x:v>FAIL</x:v>
      </x:c>
      <x:c r="G766" s="10" t="str">
        <x:v>FAIL</x:v>
      </x:c>
      <x:c r="H766" s="10" t="str">
        <x:v>EXECUTED</x:v>
      </x:c>
      <x:c r="I766" s="10" t="str">
        <x:v>PARSED</x:v>
      </x:c>
      <x:c r="J766" s="10" t="str">
        <x:v>GENERATION_ACCEPTED</x:v>
      </x:c>
      <x:c r="K766" s="10" t="str">
        <x:v>23f0f408dbefc03bf77889fb9ce2c8a60622bef1f7b6329aceedb5d61a9b50f0</x:v>
      </x:c>
      <x:c r="L766" s="10" t="str">
        <x:v>full_repair_v2</x:v>
      </x:c>
      <x:c r="M766" s="10" t="n">
        <x:v>1</x:v>
      </x:c>
      <x:c r="N766" s="10" t="n">
        <x:v>0</x:v>
      </x:c>
      <x:c r="O766" s="10" t="n">
        <x:v>0</x:v>
      </x:c>
      <x:c r="P766" s="9" t="str">
        <x:f>'CaseReview'!U766</x:f>
        <x:v>FAIL</x:v>
      </x:c>
      <x:c r="Q766" s="9" t="n">
        <x:f>IF(AND(T766=1,G766=P766),1,0)</x:f>
        <x:v>1</x:v>
      </x:c>
      <x:c r="R766" s="9" t="n">
        <x:f>IF(AND(T766=1,G766="PASS",P766="FAIL"),1,0)</x:f>
        <x:v>0</x:v>
      </x:c>
      <x:c r="S766" s="9" t="n">
        <x:f>IF(AND(T766=1,G766="FAIL",P766="PASS"),1,0)</x:f>
        <x:v>0</x:v>
      </x:c>
      <x:c r="T766" s="9" t="n">
        <x:v>1</x:v>
      </x:c>
      <x:c r="U766" s="9" t="n">
        <x:v>11</x:v>
      </x:c>
      <x:c r="V766" s="9" t="str">
        <x:v>MVP/SHACL_GENERATION_PIPELINE/experiments/FULL_REPAIR_V2/RUN_01/runs/RUN-IMO-047-20260915T105017751735Z/final/final_shape.ttl</x:v>
      </x:c>
    </x:row>
    <x:row r="767" ht="22" customHeight="1">
      <x:c r="A767" s="10" t="str">
        <x:v>V2_FALLBACK25</x:v>
      </x:c>
      <x:c r="B767" s="10" t="str">
        <x:v>IMO-047</x:v>
      </x:c>
      <x:c r="C767" s="10" t="str">
        <x:v>IMO-047-P01</x:v>
      </x:c>
      <x:c r="D767" s="10" t="str">
        <x:v>RUN_01</x:v>
      </x:c>
      <x:c r="E767" s="10" t="str">
        <x:v>ORIGINAL_LEDGER</x:v>
      </x:c>
      <x:c r="F767" s="10" t="str">
        <x:v>PASS</x:v>
      </x:c>
      <x:c r="G767" s="10" t="str">
        <x:v>FAIL</x:v>
      </x:c>
      <x:c r="H767" s="10" t="str">
        <x:v>EXECUTED</x:v>
      </x:c>
      <x:c r="I767" s="10" t="str">
        <x:v>PARSED</x:v>
      </x:c>
      <x:c r="J767" s="10" t="str">
        <x:v>GENERATION_ACCEPTED</x:v>
      </x:c>
      <x:c r="K767" s="10" t="str">
        <x:v>23f0f408dbefc03bf77889fb9ce2c8a60622bef1f7b6329aceedb5d61a9b50f0</x:v>
      </x:c>
      <x:c r="L767" s="10" t="str">
        <x:v>full_repair_v2</x:v>
      </x:c>
      <x:c r="M767" s="10" t="n">
        <x:v>0</x:v>
      </x:c>
      <x:c r="N767" s="10" t="n">
        <x:v>0</x:v>
      </x:c>
      <x:c r="O767" s="10" t="n">
        <x:v>1</x:v>
      </x:c>
      <x:c r="P767" s="9" t="str">
        <x:f>'CaseReview'!U767</x:f>
        <x:v>PASS</x:v>
      </x:c>
      <x:c r="Q767" s="9" t="n">
        <x:f>IF(AND(T767=1,G767=P767),1,0)</x:f>
        <x:v>0</x:v>
      </x:c>
      <x:c r="R767" s="9" t="n">
        <x:f>IF(AND(T767=1,G767="PASS",P767="FAIL"),1,0)</x:f>
        <x:v>0</x:v>
      </x:c>
      <x:c r="S767" s="9" t="n">
        <x:f>IF(AND(T767=1,G767="FAIL",P767="PASS"),1,0)</x:f>
        <x:v>1</x:v>
      </x:c>
      <x:c r="T767" s="9" t="n">
        <x:v>1</x:v>
      </x:c>
      <x:c r="U767" s="9" t="n">
        <x:v>11</x:v>
      </x:c>
      <x:c r="V767" s="9" t="str">
        <x:v>MVP/SHACL_GENERATION_PIPELINE/experiments/FULL_REPAIR_V2/RUN_01/runs/RUN-IMO-047-20260915T105017751735Z/final/final_shape.ttl</x:v>
      </x:c>
    </x:row>
    <x:row r="768" ht="22" customHeight="1">
      <x:c r="A768" s="10" t="str">
        <x:v>V2_FALLBACK25</x:v>
      </x:c>
      <x:c r="B768" s="10" t="str">
        <x:v>IMO-047</x:v>
      </x:c>
      <x:c r="C768" s="10" t="str">
        <x:v>IMO-047-P02</x:v>
      </x:c>
      <x:c r="D768" s="10" t="str">
        <x:v>RUN_01</x:v>
      </x:c>
      <x:c r="E768" s="10" t="str">
        <x:v>ORIGINAL_LEDGER</x:v>
      </x:c>
      <x:c r="F768" s="10" t="str">
        <x:v>PASS</x:v>
      </x:c>
      <x:c r="G768" s="10" t="str">
        <x:v>FAIL</x:v>
      </x:c>
      <x:c r="H768" s="10" t="str">
        <x:v>EXECUTED</x:v>
      </x:c>
      <x:c r="I768" s="10" t="str">
        <x:v>PARSED</x:v>
      </x:c>
      <x:c r="J768" s="10" t="str">
        <x:v>GENERATION_ACCEPTED</x:v>
      </x:c>
      <x:c r="K768" s="10" t="str">
        <x:v>23f0f408dbefc03bf77889fb9ce2c8a60622bef1f7b6329aceedb5d61a9b50f0</x:v>
      </x:c>
      <x:c r="L768" s="10" t="str">
        <x:v>full_repair_v2</x:v>
      </x:c>
      <x:c r="M768" s="10" t="n">
        <x:v>0</x:v>
      </x:c>
      <x:c r="N768" s="10" t="n">
        <x:v>0</x:v>
      </x:c>
      <x:c r="O768" s="10" t="n">
        <x:v>1</x:v>
      </x:c>
      <x:c r="P768" s="9" t="str">
        <x:f>'CaseReview'!U768</x:f>
        <x:v>PASS</x:v>
      </x:c>
      <x:c r="Q768" s="9" t="n">
        <x:f>IF(AND(T768=1,G768=P768),1,0)</x:f>
        <x:v>0</x:v>
      </x:c>
      <x:c r="R768" s="9" t="n">
        <x:f>IF(AND(T768=1,G768="PASS",P768="FAIL"),1,0)</x:f>
        <x:v>0</x:v>
      </x:c>
      <x:c r="S768" s="9" t="n">
        <x:f>IF(AND(T768=1,G768="FAIL",P768="PASS"),1,0)</x:f>
        <x:v>1</x:v>
      </x:c>
      <x:c r="T768" s="9" t="n">
        <x:v>1</x:v>
      </x:c>
      <x:c r="U768" s="9" t="n">
        <x:v>11</x:v>
      </x:c>
      <x:c r="V768" s="9" t="str">
        <x:v>MVP/SHACL_GENERATION_PIPELINE/experiments/FULL_REPAIR_V2/RUN_01/runs/RUN-IMO-047-20260915T105017751735Z/final/final_shape.ttl</x:v>
      </x:c>
    </x:row>
    <x:row r="769" ht="22" customHeight="1">
      <x:c r="A769" s="10" t="str">
        <x:v>V2_FALLBACK25</x:v>
      </x:c>
      <x:c r="B769" s="10" t="str">
        <x:v>IMO-047</x:v>
      </x:c>
      <x:c r="C769" s="10" t="str">
        <x:v>IMO-047-P03</x:v>
      </x:c>
      <x:c r="D769" s="10" t="str">
        <x:v>RUN_01</x:v>
      </x:c>
      <x:c r="E769" s="10" t="str">
        <x:v>ORIGINAL_LEDGER</x:v>
      </x:c>
      <x:c r="F769" s="10" t="str">
        <x:v>PASS</x:v>
      </x:c>
      <x:c r="G769" s="10" t="str">
        <x:v>FAIL</x:v>
      </x:c>
      <x:c r="H769" s="10" t="str">
        <x:v>EXECUTED</x:v>
      </x:c>
      <x:c r="I769" s="10" t="str">
        <x:v>PARSED</x:v>
      </x:c>
      <x:c r="J769" s="10" t="str">
        <x:v>GENERATION_ACCEPTED</x:v>
      </x:c>
      <x:c r="K769" s="10" t="str">
        <x:v>23f0f408dbefc03bf77889fb9ce2c8a60622bef1f7b6329aceedb5d61a9b50f0</x:v>
      </x:c>
      <x:c r="L769" s="10" t="str">
        <x:v>full_repair_v2</x:v>
      </x:c>
      <x:c r="M769" s="10" t="n">
        <x:v>0</x:v>
      </x:c>
      <x:c r="N769" s="10" t="n">
        <x:v>0</x:v>
      </x:c>
      <x:c r="O769" s="10" t="n">
        <x:v>1</x:v>
      </x:c>
      <x:c r="P769" s="9" t="str">
        <x:f>'CaseReview'!U769</x:f>
        <x:v>PASS</x:v>
      </x:c>
      <x:c r="Q769" s="9" t="n">
        <x:f>IF(AND(T769=1,G769=P769),1,0)</x:f>
        <x:v>0</x:v>
      </x:c>
      <x:c r="R769" s="9" t="n">
        <x:f>IF(AND(T769=1,G769="PASS",P769="FAIL"),1,0)</x:f>
        <x:v>0</x:v>
      </x:c>
      <x:c r="S769" s="9" t="n">
        <x:f>IF(AND(T769=1,G769="FAIL",P769="PASS"),1,0)</x:f>
        <x:v>1</x:v>
      </x:c>
      <x:c r="T769" s="9" t="n">
        <x:v>1</x:v>
      </x:c>
      <x:c r="U769" s="9" t="n">
        <x:v>11</x:v>
      </x:c>
      <x:c r="V769" s="9" t="str">
        <x:v>MVP/SHACL_GENERATION_PIPELINE/experiments/FULL_REPAIR_V2/RUN_01/runs/RUN-IMO-047-20260915T105017751735Z/final/final_shape.ttl</x:v>
      </x:c>
    </x:row>
    <x:row r="770" ht="22" customHeight="1">
      <x:c r="A770" s="10" t="str">
        <x:v>V2_FALLBACK25</x:v>
      </x:c>
      <x:c r="B770" s="10" t="str">
        <x:v>IMO-047</x:v>
      </x:c>
      <x:c r="C770" s="10" t="str">
        <x:v>IMO-047-P04</x:v>
      </x:c>
      <x:c r="D770" s="10" t="str">
        <x:v>RUN_01</x:v>
      </x:c>
      <x:c r="E770" s="10" t="str">
        <x:v>ORIGINAL_LEDGER</x:v>
      </x:c>
      <x:c r="F770" s="10" t="str">
        <x:v>PASS</x:v>
      </x:c>
      <x:c r="G770" s="10" t="str">
        <x:v>FAIL</x:v>
      </x:c>
      <x:c r="H770" s="10" t="str">
        <x:v>EXECUTED</x:v>
      </x:c>
      <x:c r="I770" s="10" t="str">
        <x:v>PARSED</x:v>
      </x:c>
      <x:c r="J770" s="10" t="str">
        <x:v>GENERATION_ACCEPTED</x:v>
      </x:c>
      <x:c r="K770" s="10" t="str">
        <x:v>23f0f408dbefc03bf77889fb9ce2c8a60622bef1f7b6329aceedb5d61a9b50f0</x:v>
      </x:c>
      <x:c r="L770" s="10" t="str">
        <x:v>full_repair_v2</x:v>
      </x:c>
      <x:c r="M770" s="10" t="n">
        <x:v>0</x:v>
      </x:c>
      <x:c r="N770" s="10" t="n">
        <x:v>0</x:v>
      </x:c>
      <x:c r="O770" s="10" t="n">
        <x:v>1</x:v>
      </x:c>
      <x:c r="P770" s="9" t="str">
        <x:f>'CaseReview'!U770</x:f>
        <x:v>PASS</x:v>
      </x:c>
      <x:c r="Q770" s="9" t="n">
        <x:f>IF(AND(T770=1,G770=P770),1,0)</x:f>
        <x:v>0</x:v>
      </x:c>
      <x:c r="R770" s="9" t="n">
        <x:f>IF(AND(T770=1,G770="PASS",P770="FAIL"),1,0)</x:f>
        <x:v>0</x:v>
      </x:c>
      <x:c r="S770" s="9" t="n">
        <x:f>IF(AND(T770=1,G770="FAIL",P770="PASS"),1,0)</x:f>
        <x:v>1</x:v>
      </x:c>
      <x:c r="T770" s="9" t="n">
        <x:v>1</x:v>
      </x:c>
      <x:c r="U770" s="9" t="n">
        <x:v>11</x:v>
      </x:c>
      <x:c r="V770" s="9" t="str">
        <x:v>MVP/SHACL_GENERATION_PIPELINE/experiments/FULL_REPAIR_V2/RUN_01/runs/RUN-IMO-047-20260915T105017751735Z/final/final_shape.ttl</x:v>
      </x:c>
    </x:row>
    <x:row r="771" ht="22" customHeight="1">
      <x:c r="A771" s="10" t="str">
        <x:v>V2_FALLBACK25</x:v>
      </x:c>
      <x:c r="B771" s="10" t="str">
        <x:v>IMO-047</x:v>
      </x:c>
      <x:c r="C771" s="10" t="str">
        <x:v>IMO-047-P05</x:v>
      </x:c>
      <x:c r="D771" s="10" t="str">
        <x:v>RUN_01</x:v>
      </x:c>
      <x:c r="E771" s="10" t="str">
        <x:v>ORIGINAL_LEDGER</x:v>
      </x:c>
      <x:c r="F771" s="10" t="str">
        <x:v>PASS</x:v>
      </x:c>
      <x:c r="G771" s="10" t="str">
        <x:v>FAIL</x:v>
      </x:c>
      <x:c r="H771" s="10" t="str">
        <x:v>EXECUTED</x:v>
      </x:c>
      <x:c r="I771" s="10" t="str">
        <x:v>PARSED</x:v>
      </x:c>
      <x:c r="J771" s="10" t="str">
        <x:v>GENERATION_ACCEPTED</x:v>
      </x:c>
      <x:c r="K771" s="10" t="str">
        <x:v>23f0f408dbefc03bf77889fb9ce2c8a60622bef1f7b6329aceedb5d61a9b50f0</x:v>
      </x:c>
      <x:c r="L771" s="10" t="str">
        <x:v>full_repair_v2</x:v>
      </x:c>
      <x:c r="M771" s="10" t="n">
        <x:v>0</x:v>
      </x:c>
      <x:c r="N771" s="10" t="n">
        <x:v>0</x:v>
      </x:c>
      <x:c r="O771" s="10" t="n">
        <x:v>1</x:v>
      </x:c>
      <x:c r="P771" s="9" t="str">
        <x:f>'CaseReview'!U771</x:f>
        <x:v>PASS</x:v>
      </x:c>
      <x:c r="Q771" s="9" t="n">
        <x:f>IF(AND(T771=1,G771=P771),1,0)</x:f>
        <x:v>0</x:v>
      </x:c>
      <x:c r="R771" s="9" t="n">
        <x:f>IF(AND(T771=1,G771="PASS",P771="FAIL"),1,0)</x:f>
        <x:v>0</x:v>
      </x:c>
      <x:c r="S771" s="9" t="n">
        <x:f>IF(AND(T771=1,G771="FAIL",P771="PASS"),1,0)</x:f>
        <x:v>1</x:v>
      </x:c>
      <x:c r="T771" s="9" t="n">
        <x:v>1</x:v>
      </x:c>
      <x:c r="U771" s="9" t="n">
        <x:v>11</x:v>
      </x:c>
      <x:c r="V771" s="9" t="str">
        <x:v>MVP/SHACL_GENERATION_PIPELINE/experiments/FULL_REPAIR_V2/RUN_01/runs/RUN-IMO-047-20260915T105017751735Z/final/final_shape.ttl</x:v>
      </x:c>
    </x:row>
    <x:row r="772" ht="22" customHeight="1">
      <x:c r="A772" s="10" t="str">
        <x:v>V2_FALLBACK25</x:v>
      </x:c>
      <x:c r="B772" s="10" t="str">
        <x:v>IMO-048</x:v>
      </x:c>
      <x:c r="C772" s="10" t="str">
        <x:v>IMO-048-F01</x:v>
      </x:c>
      <x:c r="D772" s="10" t="str">
        <x:v>RUN_01</x:v>
      </x:c>
      <x:c r="E772" s="10" t="str">
        <x:v>ORIGINAL_LEDGER</x:v>
      </x:c>
      <x:c r="F772" s="10" t="str">
        <x:v>FAIL</x:v>
      </x:c>
      <x:c r="G772" s="10" t="str">
        <x:v>FAIL</x:v>
      </x:c>
      <x:c r="H772" s="10" t="str">
        <x:v>EXECUTED</x:v>
      </x:c>
      <x:c r="I772" s="10" t="str">
        <x:v>PARSED</x:v>
      </x:c>
      <x:c r="J772" s="10" t="str">
        <x:v>GENERATION_ACCEPTED</x:v>
      </x:c>
      <x:c r="K772" s="10" t="str">
        <x:v>6d590a26581eb0ee35117ebcf8a118bfd488b3ff476f030a7d49a0cd2e2d6dbb</x:v>
      </x:c>
      <x:c r="L772" s="10" t="str">
        <x:v>full_repair_v2</x:v>
      </x:c>
      <x:c r="M772" s="10" t="n">
        <x:v>1</x:v>
      </x:c>
      <x:c r="N772" s="10" t="n">
        <x:v>0</x:v>
      </x:c>
      <x:c r="O772" s="10" t="n">
        <x:v>0</x:v>
      </x:c>
      <x:c r="P772" s="9" t="str">
        <x:f>'CaseReview'!U772</x:f>
        <x:v>FAIL</x:v>
      </x:c>
      <x:c r="Q772" s="9" t="n">
        <x:f>IF(AND(T772=1,G772=P772),1,0)</x:f>
        <x:v>1</x:v>
      </x:c>
      <x:c r="R772" s="9" t="n">
        <x:f>IF(AND(T772=1,G772="PASS",P772="FAIL"),1,0)</x:f>
        <x:v>0</x:v>
      </x:c>
      <x:c r="S772" s="9" t="n">
        <x:f>IF(AND(T772=1,G772="FAIL",P772="PASS"),1,0)</x:f>
        <x:v>0</x:v>
      </x:c>
      <x:c r="T772" s="9" t="n">
        <x:v>1</x:v>
      </x:c>
      <x:c r="U772" s="9" t="n">
        <x:v>7</x:v>
      </x:c>
      <x:c r="V772" s="9" t="str">
        <x:v>MVP/SHACL_GENERATION_PIPELINE/experiments/FULL_REPAIR_V2/RUN_01/runs/RUN-IMO-048-20260915T105110601254Z/final/final_shape.ttl</x:v>
      </x:c>
    </x:row>
    <x:row r="773" ht="22" customHeight="1">
      <x:c r="A773" s="10" t="str">
        <x:v>V2_FALLBACK25</x:v>
      </x:c>
      <x:c r="B773" s="10" t="str">
        <x:v>IMO-048</x:v>
      </x:c>
      <x:c r="C773" s="10" t="str">
        <x:v>IMO-048-F02</x:v>
      </x:c>
      <x:c r="D773" s="10" t="str">
        <x:v>RUN_01</x:v>
      </x:c>
      <x:c r="E773" s="10" t="str">
        <x:v>ORIGINAL_LEDGER</x:v>
      </x:c>
      <x:c r="F773" s="10" t="str">
        <x:v>FAIL</x:v>
      </x:c>
      <x:c r="G773" s="10" t="str">
        <x:v>FAIL</x:v>
      </x:c>
      <x:c r="H773" s="10" t="str">
        <x:v>EXECUTED</x:v>
      </x:c>
      <x:c r="I773" s="10" t="str">
        <x:v>PARSED</x:v>
      </x:c>
      <x:c r="J773" s="10" t="str">
        <x:v>GENERATION_ACCEPTED</x:v>
      </x:c>
      <x:c r="K773" s="10" t="str">
        <x:v>6d590a26581eb0ee35117ebcf8a118bfd488b3ff476f030a7d49a0cd2e2d6dbb</x:v>
      </x:c>
      <x:c r="L773" s="10" t="str">
        <x:v>full_repair_v2</x:v>
      </x:c>
      <x:c r="M773" s="10" t="n">
        <x:v>1</x:v>
      </x:c>
      <x:c r="N773" s="10" t="n">
        <x:v>0</x:v>
      </x:c>
      <x:c r="O773" s="10" t="n">
        <x:v>0</x:v>
      </x:c>
      <x:c r="P773" s="9" t="str">
        <x:f>'CaseReview'!U773</x:f>
        <x:v>FAIL</x:v>
      </x:c>
      <x:c r="Q773" s="9" t="n">
        <x:f>IF(AND(T773=1,G773=P773),1,0)</x:f>
        <x:v>1</x:v>
      </x:c>
      <x:c r="R773" s="9" t="n">
        <x:f>IF(AND(T773=1,G773="PASS",P773="FAIL"),1,0)</x:f>
        <x:v>0</x:v>
      </x:c>
      <x:c r="S773" s="9" t="n">
        <x:f>IF(AND(T773=1,G773="FAIL",P773="PASS"),1,0)</x:f>
        <x:v>0</x:v>
      </x:c>
      <x:c r="T773" s="9" t="n">
        <x:v>1</x:v>
      </x:c>
      <x:c r="U773" s="9" t="n">
        <x:v>7</x:v>
      </x:c>
      <x:c r="V773" s="9" t="str">
        <x:v>MVP/SHACL_GENERATION_PIPELINE/experiments/FULL_REPAIR_V2/RUN_01/runs/RUN-IMO-048-20260915T105110601254Z/final/final_shape.ttl</x:v>
      </x:c>
    </x:row>
    <x:row r="774" ht="22" customHeight="1">
      <x:c r="A774" s="10" t="str">
        <x:v>V2_FALLBACK25</x:v>
      </x:c>
      <x:c r="B774" s="10" t="str">
        <x:v>IMO-048</x:v>
      </x:c>
      <x:c r="C774" s="10" t="str">
        <x:v>IMO-048-F03</x:v>
      </x:c>
      <x:c r="D774" s="10" t="str">
        <x:v>RUN_01</x:v>
      </x:c>
      <x:c r="E774" s="10" t="str">
        <x:v>ORIGINAL_LEDGER</x:v>
      </x:c>
      <x:c r="F774" s="10" t="str">
        <x:v>FAIL</x:v>
      </x:c>
      <x:c r="G774" s="10" t="str">
        <x:v>FAIL</x:v>
      </x:c>
      <x:c r="H774" s="10" t="str">
        <x:v>EXECUTED</x:v>
      </x:c>
      <x:c r="I774" s="10" t="str">
        <x:v>PARSED</x:v>
      </x:c>
      <x:c r="J774" s="10" t="str">
        <x:v>GENERATION_ACCEPTED</x:v>
      </x:c>
      <x:c r="K774" s="10" t="str">
        <x:v>6d590a26581eb0ee35117ebcf8a118bfd488b3ff476f030a7d49a0cd2e2d6dbb</x:v>
      </x:c>
      <x:c r="L774" s="10" t="str">
        <x:v>full_repair_v2</x:v>
      </x:c>
      <x:c r="M774" s="10" t="n">
        <x:v>1</x:v>
      </x:c>
      <x:c r="N774" s="10" t="n">
        <x:v>0</x:v>
      </x:c>
      <x:c r="O774" s="10" t="n">
        <x:v>0</x:v>
      </x:c>
      <x:c r="P774" s="9" t="str">
        <x:f>'CaseReview'!U774</x:f>
        <x:v>FAIL</x:v>
      </x:c>
      <x:c r="Q774" s="9" t="n">
        <x:f>IF(AND(T774=1,G774=P774),1,0)</x:f>
        <x:v>1</x:v>
      </x:c>
      <x:c r="R774" s="9" t="n">
        <x:f>IF(AND(T774=1,G774="PASS",P774="FAIL"),1,0)</x:f>
        <x:v>0</x:v>
      </x:c>
      <x:c r="S774" s="9" t="n">
        <x:f>IF(AND(T774=1,G774="FAIL",P774="PASS"),1,0)</x:f>
        <x:v>0</x:v>
      </x:c>
      <x:c r="T774" s="9" t="n">
        <x:v>1</x:v>
      </x:c>
      <x:c r="U774" s="9" t="n">
        <x:v>7</x:v>
      </x:c>
      <x:c r="V774" s="9" t="str">
        <x:v>MVP/SHACL_GENERATION_PIPELINE/experiments/FULL_REPAIR_V2/RUN_01/runs/RUN-IMO-048-20260915T105110601254Z/final/final_shape.ttl</x:v>
      </x:c>
    </x:row>
    <x:row r="775" ht="22" customHeight="1">
      <x:c r="A775" s="10" t="str">
        <x:v>V2_FALLBACK25</x:v>
      </x:c>
      <x:c r="B775" s="10" t="str">
        <x:v>IMO-048</x:v>
      </x:c>
      <x:c r="C775" s="10" t="str">
        <x:v>IMO-048-F04</x:v>
      </x:c>
      <x:c r="D775" s="10" t="str">
        <x:v>RUN_01</x:v>
      </x:c>
      <x:c r="E775" s="10" t="str">
        <x:v>ORIGINAL_LEDGER</x:v>
      </x:c>
      <x:c r="F775" s="10" t="str">
        <x:v>FAIL</x:v>
      </x:c>
      <x:c r="G775" s="10" t="str">
        <x:v>FAIL</x:v>
      </x:c>
      <x:c r="H775" s="10" t="str">
        <x:v>EXECUTED</x:v>
      </x:c>
      <x:c r="I775" s="10" t="str">
        <x:v>PARSED</x:v>
      </x:c>
      <x:c r="J775" s="10" t="str">
        <x:v>GENERATION_ACCEPTED</x:v>
      </x:c>
      <x:c r="K775" s="10" t="str">
        <x:v>6d590a26581eb0ee35117ebcf8a118bfd488b3ff476f030a7d49a0cd2e2d6dbb</x:v>
      </x:c>
      <x:c r="L775" s="10" t="str">
        <x:v>full_repair_v2</x:v>
      </x:c>
      <x:c r="M775" s="10" t="n">
        <x:v>1</x:v>
      </x:c>
      <x:c r="N775" s="10" t="n">
        <x:v>0</x:v>
      </x:c>
      <x:c r="O775" s="10" t="n">
        <x:v>0</x:v>
      </x:c>
      <x:c r="P775" s="9" t="str">
        <x:f>'CaseReview'!U775</x:f>
        <x:v>FAIL</x:v>
      </x:c>
      <x:c r="Q775" s="9" t="n">
        <x:f>IF(AND(T775=1,G775=P775),1,0)</x:f>
        <x:v>1</x:v>
      </x:c>
      <x:c r="R775" s="9" t="n">
        <x:f>IF(AND(T775=1,G775="PASS",P775="FAIL"),1,0)</x:f>
        <x:v>0</x:v>
      </x:c>
      <x:c r="S775" s="9" t="n">
        <x:f>IF(AND(T775=1,G775="FAIL",P775="PASS"),1,0)</x:f>
        <x:v>0</x:v>
      </x:c>
      <x:c r="T775" s="9" t="n">
        <x:v>1</x:v>
      </x:c>
      <x:c r="U775" s="9" t="n">
        <x:v>7</x:v>
      </x:c>
      <x:c r="V775" s="9" t="str">
        <x:v>MVP/SHACL_GENERATION_PIPELINE/experiments/FULL_REPAIR_V2/RUN_01/runs/RUN-IMO-048-20260915T105110601254Z/final/final_shape.ttl</x:v>
      </x:c>
    </x:row>
    <x:row r="776" ht="22" customHeight="1">
      <x:c r="A776" s="10" t="str">
        <x:v>V2_FALLBACK25</x:v>
      </x:c>
      <x:c r="B776" s="10" t="str">
        <x:v>IMO-048</x:v>
      </x:c>
      <x:c r="C776" s="10" t="str">
        <x:v>IMO-048-F05</x:v>
      </x:c>
      <x:c r="D776" s="10" t="str">
        <x:v>RUN_01</x:v>
      </x:c>
      <x:c r="E776" s="10" t="str">
        <x:v>ORIGINAL_LEDGER</x:v>
      </x:c>
      <x:c r="F776" s="10" t="str">
        <x:v>FAIL</x:v>
      </x:c>
      <x:c r="G776" s="10" t="str">
        <x:v>PASS</x:v>
      </x:c>
      <x:c r="H776" s="10" t="str">
        <x:v>EXECUTED</x:v>
      </x:c>
      <x:c r="I776" s="10" t="str">
        <x:v>PARSED</x:v>
      </x:c>
      <x:c r="J776" s="10" t="str">
        <x:v>GENERATION_ACCEPTED</x:v>
      </x:c>
      <x:c r="K776" s="10" t="str">
        <x:v>6d590a26581eb0ee35117ebcf8a118bfd488b3ff476f030a7d49a0cd2e2d6dbb</x:v>
      </x:c>
      <x:c r="L776" s="10" t="str">
        <x:v>full_repair_v2</x:v>
      </x:c>
      <x:c r="M776" s="10" t="n">
        <x:v>0</x:v>
      </x:c>
      <x:c r="N776" s="10" t="n">
        <x:v>1</x:v>
      </x:c>
      <x:c r="O776" s="10" t="n">
        <x:v>0</x:v>
      </x:c>
      <x:c r="P776" s="9" t="str">
        <x:f>'CaseReview'!U776</x:f>
        <x:v>FAIL</x:v>
      </x:c>
      <x:c r="Q776" s="9" t="n">
        <x:f>IF(AND(T776=1,G776=P776),1,0)</x:f>
        <x:v>0</x:v>
      </x:c>
      <x:c r="R776" s="9" t="n">
        <x:f>IF(AND(T776=1,G776="PASS",P776="FAIL"),1,0)</x:f>
        <x:v>1</x:v>
      </x:c>
      <x:c r="S776" s="9" t="n">
        <x:f>IF(AND(T776=1,G776="FAIL",P776="PASS"),1,0)</x:f>
        <x:v>0</x:v>
      </x:c>
      <x:c r="T776" s="9" t="n">
        <x:v>1</x:v>
      </x:c>
      <x:c r="U776" s="9" t="n">
        <x:v>7</x:v>
      </x:c>
      <x:c r="V776" s="9" t="str">
        <x:v>MVP/SHACL_GENERATION_PIPELINE/experiments/FULL_REPAIR_V2/RUN_01/runs/RUN-IMO-048-20260915T105110601254Z/final/final_shape.ttl</x:v>
      </x:c>
    </x:row>
    <x:row r="777" ht="22" customHeight="1">
      <x:c r="A777" s="10" t="str">
        <x:v>V2_FALLBACK25</x:v>
      </x:c>
      <x:c r="B777" s="10" t="str">
        <x:v>IMO-048</x:v>
      </x:c>
      <x:c r="C777" s="10" t="str">
        <x:v>IMO-048-P01</x:v>
      </x:c>
      <x:c r="D777" s="10" t="str">
        <x:v>RUN_01</x:v>
      </x:c>
      <x:c r="E777" s="10" t="str">
        <x:v>ORIGINAL_LEDGER</x:v>
      </x:c>
      <x:c r="F777" s="10" t="str">
        <x:v>PASS</x:v>
      </x:c>
      <x:c r="G777" s="10" t="str">
        <x:v>FAIL</x:v>
      </x:c>
      <x:c r="H777" s="10" t="str">
        <x:v>EXECUTED</x:v>
      </x:c>
      <x:c r="I777" s="10" t="str">
        <x:v>PARSED</x:v>
      </x:c>
      <x:c r="J777" s="10" t="str">
        <x:v>GENERATION_ACCEPTED</x:v>
      </x:c>
      <x:c r="K777" s="10" t="str">
        <x:v>6d590a26581eb0ee35117ebcf8a118bfd488b3ff476f030a7d49a0cd2e2d6dbb</x:v>
      </x:c>
      <x:c r="L777" s="10" t="str">
        <x:v>full_repair_v2</x:v>
      </x:c>
      <x:c r="M777" s="10" t="n">
        <x:v>0</x:v>
      </x:c>
      <x:c r="N777" s="10" t="n">
        <x:v>0</x:v>
      </x:c>
      <x:c r="O777" s="10" t="n">
        <x:v>1</x:v>
      </x:c>
      <x:c r="P777" s="9" t="str">
        <x:f>'CaseReview'!U777</x:f>
        <x:v>PASS</x:v>
      </x:c>
      <x:c r="Q777" s="9" t="n">
        <x:f>IF(AND(T777=1,G777=P777),1,0)</x:f>
        <x:v>0</x:v>
      </x:c>
      <x:c r="R777" s="9" t="n">
        <x:f>IF(AND(T777=1,G777="PASS",P777="FAIL"),1,0)</x:f>
        <x:v>0</x:v>
      </x:c>
      <x:c r="S777" s="9" t="n">
        <x:f>IF(AND(T777=1,G777="FAIL",P777="PASS"),1,0)</x:f>
        <x:v>1</x:v>
      </x:c>
      <x:c r="T777" s="9" t="n">
        <x:v>1</x:v>
      </x:c>
      <x:c r="U777" s="9" t="n">
        <x:v>7</x:v>
      </x:c>
      <x:c r="V777" s="9" t="str">
        <x:v>MVP/SHACL_GENERATION_PIPELINE/experiments/FULL_REPAIR_V2/RUN_01/runs/RUN-IMO-048-20260915T105110601254Z/final/final_shape.ttl</x:v>
      </x:c>
    </x:row>
    <x:row r="778" ht="22" customHeight="1">
      <x:c r="A778" s="10" t="str">
        <x:v>V2_FALLBACK25</x:v>
      </x:c>
      <x:c r="B778" s="10" t="str">
        <x:v>IMO-048</x:v>
      </x:c>
      <x:c r="C778" s="10" t="str">
        <x:v>IMO-048-P02</x:v>
      </x:c>
      <x:c r="D778" s="10" t="str">
        <x:v>RUN_01</x:v>
      </x:c>
      <x:c r="E778" s="10" t="str">
        <x:v>ORIGINAL_LEDGER</x:v>
      </x:c>
      <x:c r="F778" s="10" t="str">
        <x:v>PASS</x:v>
      </x:c>
      <x:c r="G778" s="10" t="str">
        <x:v>FAIL</x:v>
      </x:c>
      <x:c r="H778" s="10" t="str">
        <x:v>EXECUTED</x:v>
      </x:c>
      <x:c r="I778" s="10" t="str">
        <x:v>PARSED</x:v>
      </x:c>
      <x:c r="J778" s="10" t="str">
        <x:v>GENERATION_ACCEPTED</x:v>
      </x:c>
      <x:c r="K778" s="10" t="str">
        <x:v>6d590a26581eb0ee35117ebcf8a118bfd488b3ff476f030a7d49a0cd2e2d6dbb</x:v>
      </x:c>
      <x:c r="L778" s="10" t="str">
        <x:v>full_repair_v2</x:v>
      </x:c>
      <x:c r="M778" s="10" t="n">
        <x:v>0</x:v>
      </x:c>
      <x:c r="N778" s="10" t="n">
        <x:v>0</x:v>
      </x:c>
      <x:c r="O778" s="10" t="n">
        <x:v>1</x:v>
      </x:c>
      <x:c r="P778" s="9" t="str">
        <x:f>'CaseReview'!U778</x:f>
        <x:v>PASS</x:v>
      </x:c>
      <x:c r="Q778" s="9" t="n">
        <x:f>IF(AND(T778=1,G778=P778),1,0)</x:f>
        <x:v>0</x:v>
      </x:c>
      <x:c r="R778" s="9" t="n">
        <x:f>IF(AND(T778=1,G778="PASS",P778="FAIL"),1,0)</x:f>
        <x:v>0</x:v>
      </x:c>
      <x:c r="S778" s="9" t="n">
        <x:f>IF(AND(T778=1,G778="FAIL",P778="PASS"),1,0)</x:f>
        <x:v>1</x:v>
      </x:c>
      <x:c r="T778" s="9" t="n">
        <x:v>1</x:v>
      </x:c>
      <x:c r="U778" s="9" t="n">
        <x:v>7</x:v>
      </x:c>
      <x:c r="V778" s="9" t="str">
        <x:v>MVP/SHACL_GENERATION_PIPELINE/experiments/FULL_REPAIR_V2/RUN_01/runs/RUN-IMO-048-20260915T105110601254Z/final/final_shape.ttl</x:v>
      </x:c>
    </x:row>
    <x:row r="779" ht="22" customHeight="1">
      <x:c r="A779" s="10" t="str">
        <x:v>V2_FALLBACK25</x:v>
      </x:c>
      <x:c r="B779" s="10" t="str">
        <x:v>IMO-049</x:v>
      </x:c>
      <x:c r="C779" s="10" t="str">
        <x:v>IMO-049-F01</x:v>
      </x:c>
      <x:c r="D779" s="10" t="str">
        <x:v>RUN_01</x:v>
      </x:c>
      <x:c r="E779" s="10" t="str">
        <x:v>ORIGINAL_LEDGER</x:v>
      </x:c>
      <x:c r="F779" s="10" t="str">
        <x:v>FAIL</x:v>
      </x:c>
      <x:c r="G779" s="10" t="str">
        <x:v>PASS</x:v>
      </x:c>
      <x:c r="H779" s="10" t="str">
        <x:v>EXECUTED</x:v>
      </x:c>
      <x:c r="I779" s="10" t="str">
        <x:v>PARSED</x:v>
      </x:c>
      <x:c r="J779" s="10" t="str">
        <x:v>GENERATION_ACCEPTED</x:v>
      </x:c>
      <x:c r="K779" s="10" t="str">
        <x:v>a5241f5d054844fc33ea6b8f45acafd66b2146e5d584856cf8064a810cc63dcc</x:v>
      </x:c>
      <x:c r="L779" s="10" t="str">
        <x:v>full_repair_v2</x:v>
      </x:c>
      <x:c r="M779" s="10" t="n">
        <x:v>0</x:v>
      </x:c>
      <x:c r="N779" s="10" t="n">
        <x:v>1</x:v>
      </x:c>
      <x:c r="O779" s="10" t="n">
        <x:v>0</x:v>
      </x:c>
      <x:c r="P779" s="9" t="str">
        <x:f>'CaseReview'!U779</x:f>
        <x:v>FAIL</x:v>
      </x:c>
      <x:c r="Q779" s="9" t="n">
        <x:f>IF(AND(T779=1,G779=P779),1,0)</x:f>
        <x:v>0</x:v>
      </x:c>
      <x:c r="R779" s="9" t="n">
        <x:f>IF(AND(T779=1,G779="PASS",P779="FAIL"),1,0)</x:f>
        <x:v>1</x:v>
      </x:c>
      <x:c r="S779" s="9" t="n">
        <x:f>IF(AND(T779=1,G779="FAIL",P779="PASS"),1,0)</x:f>
        <x:v>0</x:v>
      </x:c>
      <x:c r="T779" s="9" t="n">
        <x:v>1</x:v>
      </x:c>
      <x:c r="U779" s="9" t="n">
        <x:v>12</x:v>
      </x:c>
      <x:c r="V779" s="9" t="str">
        <x:v>MVP/SHACL_GENERATION_PIPELINE/experiments/FULL_REPAIR_V2/RUN_01/runs/RUN-IMO-049-20260915T105210812150Z/final/final_shape.ttl</x:v>
      </x:c>
    </x:row>
    <x:row r="780" ht="22" customHeight="1">
      <x:c r="A780" s="10" t="str">
        <x:v>V2_FALLBACK25</x:v>
      </x:c>
      <x:c r="B780" s="10" t="str">
        <x:v>IMO-049</x:v>
      </x:c>
      <x:c r="C780" s="10" t="str">
        <x:v>IMO-049-F02</x:v>
      </x:c>
      <x:c r="D780" s="10" t="str">
        <x:v>RUN_01</x:v>
      </x:c>
      <x:c r="E780" s="10" t="str">
        <x:v>ORIGINAL_LEDGER</x:v>
      </x:c>
      <x:c r="F780" s="10" t="str">
        <x:v>FAIL</x:v>
      </x:c>
      <x:c r="G780" s="10" t="str">
        <x:v>PASS</x:v>
      </x:c>
      <x:c r="H780" s="10" t="str">
        <x:v>EXECUTED</x:v>
      </x:c>
      <x:c r="I780" s="10" t="str">
        <x:v>PARSED</x:v>
      </x:c>
      <x:c r="J780" s="10" t="str">
        <x:v>GENERATION_ACCEPTED</x:v>
      </x:c>
      <x:c r="K780" s="10" t="str">
        <x:v>a5241f5d054844fc33ea6b8f45acafd66b2146e5d584856cf8064a810cc63dcc</x:v>
      </x:c>
      <x:c r="L780" s="10" t="str">
        <x:v>full_repair_v2</x:v>
      </x:c>
      <x:c r="M780" s="10" t="n">
        <x:v>0</x:v>
      </x:c>
      <x:c r="N780" s="10" t="n">
        <x:v>1</x:v>
      </x:c>
      <x:c r="O780" s="10" t="n">
        <x:v>0</x:v>
      </x:c>
      <x:c r="P780" s="9" t="str">
        <x:f>'CaseReview'!U780</x:f>
        <x:v>FAIL</x:v>
      </x:c>
      <x:c r="Q780" s="9" t="n">
        <x:f>IF(AND(T780=1,G780=P780),1,0)</x:f>
        <x:v>0</x:v>
      </x:c>
      <x:c r="R780" s="9" t="n">
        <x:f>IF(AND(T780=1,G780="PASS",P780="FAIL"),1,0)</x:f>
        <x:v>1</x:v>
      </x:c>
      <x:c r="S780" s="9" t="n">
        <x:f>IF(AND(T780=1,G780="FAIL",P780="PASS"),1,0)</x:f>
        <x:v>0</x:v>
      </x:c>
      <x:c r="T780" s="9" t="n">
        <x:v>1</x:v>
      </x:c>
      <x:c r="U780" s="9" t="n">
        <x:v>12</x:v>
      </x:c>
      <x:c r="V780" s="9" t="str">
        <x:v>MVP/SHACL_GENERATION_PIPELINE/experiments/FULL_REPAIR_V2/RUN_01/runs/RUN-IMO-049-20260915T105210812150Z/final/final_shape.ttl</x:v>
      </x:c>
    </x:row>
    <x:row r="781" ht="22" customHeight="1">
      <x:c r="A781" s="10" t="str">
        <x:v>V2_FALLBACK25</x:v>
      </x:c>
      <x:c r="B781" s="10" t="str">
        <x:v>IMO-049</x:v>
      </x:c>
      <x:c r="C781" s="10" t="str">
        <x:v>IMO-049-F03</x:v>
      </x:c>
      <x:c r="D781" s="10" t="str">
        <x:v>RUN_01</x:v>
      </x:c>
      <x:c r="E781" s="10" t="str">
        <x:v>ORIGINAL_LEDGER</x:v>
      </x:c>
      <x:c r="F781" s="10" t="str">
        <x:v>FAIL</x:v>
      </x:c>
      <x:c r="G781" s="10" t="str">
        <x:v>PASS</x:v>
      </x:c>
      <x:c r="H781" s="10" t="str">
        <x:v>EXECUTED</x:v>
      </x:c>
      <x:c r="I781" s="10" t="str">
        <x:v>PARSED</x:v>
      </x:c>
      <x:c r="J781" s="10" t="str">
        <x:v>GENERATION_ACCEPTED</x:v>
      </x:c>
      <x:c r="K781" s="10" t="str">
        <x:v>a5241f5d054844fc33ea6b8f45acafd66b2146e5d584856cf8064a810cc63dcc</x:v>
      </x:c>
      <x:c r="L781" s="10" t="str">
        <x:v>full_repair_v2</x:v>
      </x:c>
      <x:c r="M781" s="10" t="n">
        <x:v>0</x:v>
      </x:c>
      <x:c r="N781" s="10" t="n">
        <x:v>1</x:v>
      </x:c>
      <x:c r="O781" s="10" t="n">
        <x:v>0</x:v>
      </x:c>
      <x:c r="P781" s="9" t="str">
        <x:f>'CaseReview'!U781</x:f>
        <x:v>FAIL</x:v>
      </x:c>
      <x:c r="Q781" s="9" t="n">
        <x:f>IF(AND(T781=1,G781=P781),1,0)</x:f>
        <x:v>0</x:v>
      </x:c>
      <x:c r="R781" s="9" t="n">
        <x:f>IF(AND(T781=1,G781="PASS",P781="FAIL"),1,0)</x:f>
        <x:v>1</x:v>
      </x:c>
      <x:c r="S781" s="9" t="n">
        <x:f>IF(AND(T781=1,G781="FAIL",P781="PASS"),1,0)</x:f>
        <x:v>0</x:v>
      </x:c>
      <x:c r="T781" s="9" t="n">
        <x:v>1</x:v>
      </x:c>
      <x:c r="U781" s="9" t="n">
        <x:v>12</x:v>
      </x:c>
      <x:c r="V781" s="9" t="str">
        <x:v>MVP/SHACL_GENERATION_PIPELINE/experiments/FULL_REPAIR_V2/RUN_01/runs/RUN-IMO-049-20260915T105210812150Z/final/final_shape.ttl</x:v>
      </x:c>
    </x:row>
    <x:row r="782" ht="22" customHeight="1">
      <x:c r="A782" s="10" t="str">
        <x:v>V2_FALLBACK25</x:v>
      </x:c>
      <x:c r="B782" s="10" t="str">
        <x:v>IMO-049</x:v>
      </x:c>
      <x:c r="C782" s="10" t="str">
        <x:v>IMO-049-F04</x:v>
      </x:c>
      <x:c r="D782" s="10" t="str">
        <x:v>RUN_01</x:v>
      </x:c>
      <x:c r="E782" s="10" t="str">
        <x:v>ORIGINAL_LEDGER</x:v>
      </x:c>
      <x:c r="F782" s="10" t="str">
        <x:v>FAIL</x:v>
      </x:c>
      <x:c r="G782" s="10" t="str">
        <x:v>PASS</x:v>
      </x:c>
      <x:c r="H782" s="10" t="str">
        <x:v>EXECUTED</x:v>
      </x:c>
      <x:c r="I782" s="10" t="str">
        <x:v>PARSED</x:v>
      </x:c>
      <x:c r="J782" s="10" t="str">
        <x:v>GENERATION_ACCEPTED</x:v>
      </x:c>
      <x:c r="K782" s="10" t="str">
        <x:v>a5241f5d054844fc33ea6b8f45acafd66b2146e5d584856cf8064a810cc63dcc</x:v>
      </x:c>
      <x:c r="L782" s="10" t="str">
        <x:v>full_repair_v2</x:v>
      </x:c>
      <x:c r="M782" s="10" t="n">
        <x:v>0</x:v>
      </x:c>
      <x:c r="N782" s="10" t="n">
        <x:v>1</x:v>
      </x:c>
      <x:c r="O782" s="10" t="n">
        <x:v>0</x:v>
      </x:c>
      <x:c r="P782" s="9" t="str">
        <x:f>'CaseReview'!U782</x:f>
        <x:v>FAIL</x:v>
      </x:c>
      <x:c r="Q782" s="9" t="n">
        <x:f>IF(AND(T782=1,G782=P782),1,0)</x:f>
        <x:v>0</x:v>
      </x:c>
      <x:c r="R782" s="9" t="n">
        <x:f>IF(AND(T782=1,G782="PASS",P782="FAIL"),1,0)</x:f>
        <x:v>1</x:v>
      </x:c>
      <x:c r="S782" s="9" t="n">
        <x:f>IF(AND(T782=1,G782="FAIL",P782="PASS"),1,0)</x:f>
        <x:v>0</x:v>
      </x:c>
      <x:c r="T782" s="9" t="n">
        <x:v>1</x:v>
      </x:c>
      <x:c r="U782" s="9" t="n">
        <x:v>12</x:v>
      </x:c>
      <x:c r="V782" s="9" t="str">
        <x:v>MVP/SHACL_GENERATION_PIPELINE/experiments/FULL_REPAIR_V2/RUN_01/runs/RUN-IMO-049-20260915T105210812150Z/final/final_shape.ttl</x:v>
      </x:c>
    </x:row>
    <x:row r="783" ht="22" customHeight="1">
      <x:c r="A783" s="10" t="str">
        <x:v>V2_FALLBACK25</x:v>
      </x:c>
      <x:c r="B783" s="10" t="str">
        <x:v>IMO-049</x:v>
      </x:c>
      <x:c r="C783" s="10" t="str">
        <x:v>IMO-049-F05</x:v>
      </x:c>
      <x:c r="D783" s="10" t="str">
        <x:v>RUN_01</x:v>
      </x:c>
      <x:c r="E783" s="10" t="str">
        <x:v>ORIGINAL_LEDGER</x:v>
      </x:c>
      <x:c r="F783" s="10" t="str">
        <x:v>FAIL</x:v>
      </x:c>
      <x:c r="G783" s="10" t="str">
        <x:v>PASS</x:v>
      </x:c>
      <x:c r="H783" s="10" t="str">
        <x:v>EXECUTED</x:v>
      </x:c>
      <x:c r="I783" s="10" t="str">
        <x:v>PARSED</x:v>
      </x:c>
      <x:c r="J783" s="10" t="str">
        <x:v>GENERATION_ACCEPTED</x:v>
      </x:c>
      <x:c r="K783" s="10" t="str">
        <x:v>a5241f5d054844fc33ea6b8f45acafd66b2146e5d584856cf8064a810cc63dcc</x:v>
      </x:c>
      <x:c r="L783" s="10" t="str">
        <x:v>full_repair_v2</x:v>
      </x:c>
      <x:c r="M783" s="10" t="n">
        <x:v>0</x:v>
      </x:c>
      <x:c r="N783" s="10" t="n">
        <x:v>1</x:v>
      </x:c>
      <x:c r="O783" s="10" t="n">
        <x:v>0</x:v>
      </x:c>
      <x:c r="P783" s="9" t="str">
        <x:f>'CaseReview'!U783</x:f>
        <x:v>FAIL</x:v>
      </x:c>
      <x:c r="Q783" s="9" t="n">
        <x:f>IF(AND(T783=1,G783=P783),1,0)</x:f>
        <x:v>0</x:v>
      </x:c>
      <x:c r="R783" s="9" t="n">
        <x:f>IF(AND(T783=1,G783="PASS",P783="FAIL"),1,0)</x:f>
        <x:v>1</x:v>
      </x:c>
      <x:c r="S783" s="9" t="n">
        <x:f>IF(AND(T783=1,G783="FAIL",P783="PASS"),1,0)</x:f>
        <x:v>0</x:v>
      </x:c>
      <x:c r="T783" s="9" t="n">
        <x:v>1</x:v>
      </x:c>
      <x:c r="U783" s="9" t="n">
        <x:v>12</x:v>
      </x:c>
      <x:c r="V783" s="9" t="str">
        <x:v>MVP/SHACL_GENERATION_PIPELINE/experiments/FULL_REPAIR_V2/RUN_01/runs/RUN-IMO-049-20260915T105210812150Z/final/final_shape.ttl</x:v>
      </x:c>
    </x:row>
    <x:row r="784" ht="22" customHeight="1">
      <x:c r="A784" s="10" t="str">
        <x:v>V2_FALLBACK25</x:v>
      </x:c>
      <x:c r="B784" s="10" t="str">
        <x:v>IMO-049</x:v>
      </x:c>
      <x:c r="C784" s="10" t="str">
        <x:v>IMO-049-F06</x:v>
      </x:c>
      <x:c r="D784" s="10" t="str">
        <x:v>RUN_01</x:v>
      </x:c>
      <x:c r="E784" s="10" t="str">
        <x:v>ORIGINAL_LEDGER</x:v>
      </x:c>
      <x:c r="F784" s="10" t="str">
        <x:v>FAIL</x:v>
      </x:c>
      <x:c r="G784" s="10" t="str">
        <x:v>PASS</x:v>
      </x:c>
      <x:c r="H784" s="10" t="str">
        <x:v>EXECUTED</x:v>
      </x:c>
      <x:c r="I784" s="10" t="str">
        <x:v>PARSED</x:v>
      </x:c>
      <x:c r="J784" s="10" t="str">
        <x:v>GENERATION_ACCEPTED</x:v>
      </x:c>
      <x:c r="K784" s="10" t="str">
        <x:v>a5241f5d054844fc33ea6b8f45acafd66b2146e5d584856cf8064a810cc63dcc</x:v>
      </x:c>
      <x:c r="L784" s="10" t="str">
        <x:v>full_repair_v2</x:v>
      </x:c>
      <x:c r="M784" s="10" t="n">
        <x:v>0</x:v>
      </x:c>
      <x:c r="N784" s="10" t="n">
        <x:v>1</x:v>
      </x:c>
      <x:c r="O784" s="10" t="n">
        <x:v>0</x:v>
      </x:c>
      <x:c r="P784" s="9" t="str">
        <x:f>'CaseReview'!U784</x:f>
        <x:v>FAIL</x:v>
      </x:c>
      <x:c r="Q784" s="9" t="n">
        <x:f>IF(AND(T784=1,G784=P784),1,0)</x:f>
        <x:v>0</x:v>
      </x:c>
      <x:c r="R784" s="9" t="n">
        <x:f>IF(AND(T784=1,G784="PASS",P784="FAIL"),1,0)</x:f>
        <x:v>1</x:v>
      </x:c>
      <x:c r="S784" s="9" t="n">
        <x:f>IF(AND(T784=1,G784="FAIL",P784="PASS"),1,0)</x:f>
        <x:v>0</x:v>
      </x:c>
      <x:c r="T784" s="9" t="n">
        <x:v>1</x:v>
      </x:c>
      <x:c r="U784" s="9" t="n">
        <x:v>12</x:v>
      </x:c>
      <x:c r="V784" s="9" t="str">
        <x:v>MVP/SHACL_GENERATION_PIPELINE/experiments/FULL_REPAIR_V2/RUN_01/runs/RUN-IMO-049-20260915T105210812150Z/final/final_shape.ttl</x:v>
      </x:c>
    </x:row>
    <x:row r="785" ht="22" customHeight="1">
      <x:c r="A785" s="10" t="str">
        <x:v>V2_FALLBACK25</x:v>
      </x:c>
      <x:c r="B785" s="10" t="str">
        <x:v>IMO-049</x:v>
      </x:c>
      <x:c r="C785" s="10" t="str">
        <x:v>IMO-049-P01</x:v>
      </x:c>
      <x:c r="D785" s="10" t="str">
        <x:v>RUN_01</x:v>
      </x:c>
      <x:c r="E785" s="10" t="str">
        <x:v>ORIGINAL_LEDGER</x:v>
      </x:c>
      <x:c r="F785" s="10" t="str">
        <x:v>PASS</x:v>
      </x:c>
      <x:c r="G785" s="10" t="str">
        <x:v>PASS</x:v>
      </x:c>
      <x:c r="H785" s="10" t="str">
        <x:v>EXECUTED</x:v>
      </x:c>
      <x:c r="I785" s="10" t="str">
        <x:v>PARSED</x:v>
      </x:c>
      <x:c r="J785" s="10" t="str">
        <x:v>GENERATION_ACCEPTED</x:v>
      </x:c>
      <x:c r="K785" s="10" t="str">
        <x:v>a5241f5d054844fc33ea6b8f45acafd66b2146e5d584856cf8064a810cc63dcc</x:v>
      </x:c>
      <x:c r="L785" s="10" t="str">
        <x:v>full_repair_v2</x:v>
      </x:c>
      <x:c r="M785" s="10" t="n">
        <x:v>1</x:v>
      </x:c>
      <x:c r="N785" s="10" t="n">
        <x:v>0</x:v>
      </x:c>
      <x:c r="O785" s="10" t="n">
        <x:v>0</x:v>
      </x:c>
      <x:c r="P785" s="9" t="str">
        <x:f>'CaseReview'!U785</x:f>
        <x:v>PASS</x:v>
      </x:c>
      <x:c r="Q785" s="9" t="n">
        <x:f>IF(AND(T785=1,G785=P785),1,0)</x:f>
        <x:v>1</x:v>
      </x:c>
      <x:c r="R785" s="9" t="n">
        <x:f>IF(AND(T785=1,G785="PASS",P785="FAIL"),1,0)</x:f>
        <x:v>0</x:v>
      </x:c>
      <x:c r="S785" s="9" t="n">
        <x:f>IF(AND(T785=1,G785="FAIL",P785="PASS"),1,0)</x:f>
        <x:v>0</x:v>
      </x:c>
      <x:c r="T785" s="9" t="n">
        <x:v>1</x:v>
      </x:c>
      <x:c r="U785" s="9" t="n">
        <x:v>12</x:v>
      </x:c>
      <x:c r="V785" s="9" t="str">
        <x:v>MVP/SHACL_GENERATION_PIPELINE/experiments/FULL_REPAIR_V2/RUN_01/runs/RUN-IMO-049-20260915T105210812150Z/final/final_shape.ttl</x:v>
      </x:c>
    </x:row>
    <x:row r="786" ht="22" customHeight="1">
      <x:c r="A786" s="10" t="str">
        <x:v>V2_FALLBACK25</x:v>
      </x:c>
      <x:c r="B786" s="10" t="str">
        <x:v>IMO-049</x:v>
      </x:c>
      <x:c r="C786" s="10" t="str">
        <x:v>IMO-049-P02</x:v>
      </x:c>
      <x:c r="D786" s="10" t="str">
        <x:v>RUN_01</x:v>
      </x:c>
      <x:c r="E786" s="10" t="str">
        <x:v>ORIGINAL_LEDGER</x:v>
      </x:c>
      <x:c r="F786" s="10" t="str">
        <x:v>PASS</x:v>
      </x:c>
      <x:c r="G786" s="10" t="str">
        <x:v>PASS</x:v>
      </x:c>
      <x:c r="H786" s="10" t="str">
        <x:v>EXECUTED</x:v>
      </x:c>
      <x:c r="I786" s="10" t="str">
        <x:v>PARSED</x:v>
      </x:c>
      <x:c r="J786" s="10" t="str">
        <x:v>GENERATION_ACCEPTED</x:v>
      </x:c>
      <x:c r="K786" s="10" t="str">
        <x:v>a5241f5d054844fc33ea6b8f45acafd66b2146e5d584856cf8064a810cc63dcc</x:v>
      </x:c>
      <x:c r="L786" s="10" t="str">
        <x:v>full_repair_v2</x:v>
      </x:c>
      <x:c r="M786" s="10" t="n">
        <x:v>1</x:v>
      </x:c>
      <x:c r="N786" s="10" t="n">
        <x:v>0</x:v>
      </x:c>
      <x:c r="O786" s="10" t="n">
        <x:v>0</x:v>
      </x:c>
      <x:c r="P786" s="9" t="str">
        <x:f>'CaseReview'!U786</x:f>
        <x:v>PASS</x:v>
      </x:c>
      <x:c r="Q786" s="9" t="n">
        <x:f>IF(AND(T786=1,G786=P786),1,0)</x:f>
        <x:v>1</x:v>
      </x:c>
      <x:c r="R786" s="9" t="n">
        <x:f>IF(AND(T786=1,G786="PASS",P786="FAIL"),1,0)</x:f>
        <x:v>0</x:v>
      </x:c>
      <x:c r="S786" s="9" t="n">
        <x:f>IF(AND(T786=1,G786="FAIL",P786="PASS"),1,0)</x:f>
        <x:v>0</x:v>
      </x:c>
      <x:c r="T786" s="9" t="n">
        <x:v>1</x:v>
      </x:c>
      <x:c r="U786" s="9" t="n">
        <x:v>12</x:v>
      </x:c>
      <x:c r="V786" s="9" t="str">
        <x:v>MVP/SHACL_GENERATION_PIPELINE/experiments/FULL_REPAIR_V2/RUN_01/runs/RUN-IMO-049-20260915T105210812150Z/final/final_shape.ttl</x:v>
      </x:c>
    </x:row>
    <x:row r="787" ht="22" customHeight="1">
      <x:c r="A787" s="10" t="str">
        <x:v>V2_FALLBACK25</x:v>
      </x:c>
      <x:c r="B787" s="10" t="str">
        <x:v>IMO-049</x:v>
      </x:c>
      <x:c r="C787" s="10" t="str">
        <x:v>IMO-049-P03</x:v>
      </x:c>
      <x:c r="D787" s="10" t="str">
        <x:v>RUN_01</x:v>
      </x:c>
      <x:c r="E787" s="10" t="str">
        <x:v>ORIGINAL_LEDGER</x:v>
      </x:c>
      <x:c r="F787" s="10" t="str">
        <x:v>PASS</x:v>
      </x:c>
      <x:c r="G787" s="10" t="str">
        <x:v>PASS</x:v>
      </x:c>
      <x:c r="H787" s="10" t="str">
        <x:v>EXECUTED</x:v>
      </x:c>
      <x:c r="I787" s="10" t="str">
        <x:v>PARSED</x:v>
      </x:c>
      <x:c r="J787" s="10" t="str">
        <x:v>GENERATION_ACCEPTED</x:v>
      </x:c>
      <x:c r="K787" s="10" t="str">
        <x:v>a5241f5d054844fc33ea6b8f45acafd66b2146e5d584856cf8064a810cc63dcc</x:v>
      </x:c>
      <x:c r="L787" s="10" t="str">
        <x:v>full_repair_v2</x:v>
      </x:c>
      <x:c r="M787" s="10" t="n">
        <x:v>1</x:v>
      </x:c>
      <x:c r="N787" s="10" t="n">
        <x:v>0</x:v>
      </x:c>
      <x:c r="O787" s="10" t="n">
        <x:v>0</x:v>
      </x:c>
      <x:c r="P787" s="9" t="str">
        <x:f>'CaseReview'!U787</x:f>
        <x:v>PASS</x:v>
      </x:c>
      <x:c r="Q787" s="9" t="n">
        <x:f>IF(AND(T787=1,G787=P787),1,0)</x:f>
        <x:v>1</x:v>
      </x:c>
      <x:c r="R787" s="9" t="n">
        <x:f>IF(AND(T787=1,G787="PASS",P787="FAIL"),1,0)</x:f>
        <x:v>0</x:v>
      </x:c>
      <x:c r="S787" s="9" t="n">
        <x:f>IF(AND(T787=1,G787="FAIL",P787="PASS"),1,0)</x:f>
        <x:v>0</x:v>
      </x:c>
      <x:c r="T787" s="9" t="n">
        <x:v>1</x:v>
      </x:c>
      <x:c r="U787" s="9" t="n">
        <x:v>12</x:v>
      </x:c>
      <x:c r="V787" s="9" t="str">
        <x:v>MVP/SHACL_GENERATION_PIPELINE/experiments/FULL_REPAIR_V2/RUN_01/runs/RUN-IMO-049-20260915T105210812150Z/final/final_shape.ttl</x:v>
      </x:c>
    </x:row>
    <x:row r="788" ht="22" customHeight="1">
      <x:c r="A788" s="10" t="str">
        <x:v>V2_FALLBACK25</x:v>
      </x:c>
      <x:c r="B788" s="10" t="str">
        <x:v>IMO-049</x:v>
      </x:c>
      <x:c r="C788" s="10" t="str">
        <x:v>IMO-049-P04</x:v>
      </x:c>
      <x:c r="D788" s="10" t="str">
        <x:v>RUN_01</x:v>
      </x:c>
      <x:c r="E788" s="10" t="str">
        <x:v>ORIGINAL_LEDGER</x:v>
      </x:c>
      <x:c r="F788" s="10" t="str">
        <x:v>PASS</x:v>
      </x:c>
      <x:c r="G788" s="10" t="str">
        <x:v>FAIL</x:v>
      </x:c>
      <x:c r="H788" s="10" t="str">
        <x:v>EXECUTED</x:v>
      </x:c>
      <x:c r="I788" s="10" t="str">
        <x:v>PARSED</x:v>
      </x:c>
      <x:c r="J788" s="10" t="str">
        <x:v>GENERATION_ACCEPTED</x:v>
      </x:c>
      <x:c r="K788" s="10" t="str">
        <x:v>a5241f5d054844fc33ea6b8f45acafd66b2146e5d584856cf8064a810cc63dcc</x:v>
      </x:c>
      <x:c r="L788" s="10" t="str">
        <x:v>full_repair_v2</x:v>
      </x:c>
      <x:c r="M788" s="10" t="n">
        <x:v>0</x:v>
      </x:c>
      <x:c r="N788" s="10" t="n">
        <x:v>0</x:v>
      </x:c>
      <x:c r="O788" s="10" t="n">
        <x:v>1</x:v>
      </x:c>
      <x:c r="P788" s="9" t="str">
        <x:f>'CaseReview'!U788</x:f>
        <x:v>PASS</x:v>
      </x:c>
      <x:c r="Q788" s="9" t="n">
        <x:f>IF(AND(T788=1,G788=P788),1,0)</x:f>
        <x:v>0</x:v>
      </x:c>
      <x:c r="R788" s="9" t="n">
        <x:f>IF(AND(T788=1,G788="PASS",P788="FAIL"),1,0)</x:f>
        <x:v>0</x:v>
      </x:c>
      <x:c r="S788" s="9" t="n">
        <x:f>IF(AND(T788=1,G788="FAIL",P788="PASS"),1,0)</x:f>
        <x:v>1</x:v>
      </x:c>
      <x:c r="T788" s="9" t="n">
        <x:v>1</x:v>
      </x:c>
      <x:c r="U788" s="9" t="n">
        <x:v>12</x:v>
      </x:c>
      <x:c r="V788" s="9" t="str">
        <x:v>MVP/SHACL_GENERATION_PIPELINE/experiments/FULL_REPAIR_V2/RUN_01/runs/RUN-IMO-049-20260915T105210812150Z/final/final_shape.ttl</x:v>
      </x:c>
    </x:row>
    <x:row r="789" ht="22" customHeight="1">
      <x:c r="A789" s="10" t="str">
        <x:v>V2_FALLBACK25</x:v>
      </x:c>
      <x:c r="B789" s="10" t="str">
        <x:v>IMO-049</x:v>
      </x:c>
      <x:c r="C789" s="10" t="str">
        <x:v>IMO-049-P05</x:v>
      </x:c>
      <x:c r="D789" s="10" t="str">
        <x:v>RUN_01</x:v>
      </x:c>
      <x:c r="E789" s="10" t="str">
        <x:v>ORIGINAL_LEDGER</x:v>
      </x:c>
      <x:c r="F789" s="10" t="str">
        <x:v>PASS</x:v>
      </x:c>
      <x:c r="G789" s="10" t="str">
        <x:v>PASS</x:v>
      </x:c>
      <x:c r="H789" s="10" t="str">
        <x:v>EXECUTED</x:v>
      </x:c>
      <x:c r="I789" s="10" t="str">
        <x:v>PARSED</x:v>
      </x:c>
      <x:c r="J789" s="10" t="str">
        <x:v>GENERATION_ACCEPTED</x:v>
      </x:c>
      <x:c r="K789" s="10" t="str">
        <x:v>a5241f5d054844fc33ea6b8f45acafd66b2146e5d584856cf8064a810cc63dcc</x:v>
      </x:c>
      <x:c r="L789" s="10" t="str">
        <x:v>full_repair_v2</x:v>
      </x:c>
      <x:c r="M789" s="10" t="n">
        <x:v>1</x:v>
      </x:c>
      <x:c r="N789" s="10" t="n">
        <x:v>0</x:v>
      </x:c>
      <x:c r="O789" s="10" t="n">
        <x:v>0</x:v>
      </x:c>
      <x:c r="P789" s="9" t="str">
        <x:f>'CaseReview'!U789</x:f>
        <x:v>PASS</x:v>
      </x:c>
      <x:c r="Q789" s="9" t="n">
        <x:f>IF(AND(T789=1,G789=P789),1,0)</x:f>
        <x:v>1</x:v>
      </x:c>
      <x:c r="R789" s="9" t="n">
        <x:f>IF(AND(T789=1,G789="PASS",P789="FAIL"),1,0)</x:f>
        <x:v>0</x:v>
      </x:c>
      <x:c r="S789" s="9" t="n">
        <x:f>IF(AND(T789=1,G789="FAIL",P789="PASS"),1,0)</x:f>
        <x:v>0</x:v>
      </x:c>
      <x:c r="T789" s="9" t="n">
        <x:v>1</x:v>
      </x:c>
      <x:c r="U789" s="9" t="n">
        <x:v>12</x:v>
      </x:c>
      <x:c r="V789" s="9" t="str">
        <x:v>MVP/SHACL_GENERATION_PIPELINE/experiments/FULL_REPAIR_V2/RUN_01/runs/RUN-IMO-049-20260915T105210812150Z/final/final_shape.ttl</x:v>
      </x:c>
    </x:row>
    <x:row r="790" ht="22" customHeight="1">
      <x:c r="A790" s="10" t="str">
        <x:v>V2_FALLBACK25</x:v>
      </x:c>
      <x:c r="B790" s="10" t="str">
        <x:v>IMO-049</x:v>
      </x:c>
      <x:c r="C790" s="10" t="str">
        <x:v>IMO-049-P06</x:v>
      </x:c>
      <x:c r="D790" s="10" t="str">
        <x:v>RUN_01</x:v>
      </x:c>
      <x:c r="E790" s="10" t="str">
        <x:v>ORIGINAL_LEDGER</x:v>
      </x:c>
      <x:c r="F790" s="10" t="str">
        <x:v>PASS</x:v>
      </x:c>
      <x:c r="G790" s="10" t="str">
        <x:v>PASS</x:v>
      </x:c>
      <x:c r="H790" s="10" t="str">
        <x:v>EXECUTED</x:v>
      </x:c>
      <x:c r="I790" s="10" t="str">
        <x:v>PARSED</x:v>
      </x:c>
      <x:c r="J790" s="10" t="str">
        <x:v>GENERATION_ACCEPTED</x:v>
      </x:c>
      <x:c r="K790" s="10" t="str">
        <x:v>a5241f5d054844fc33ea6b8f45acafd66b2146e5d584856cf8064a810cc63dcc</x:v>
      </x:c>
      <x:c r="L790" s="10" t="str">
        <x:v>full_repair_v2</x:v>
      </x:c>
      <x:c r="M790" s="10" t="n">
        <x:v>1</x:v>
      </x:c>
      <x:c r="N790" s="10" t="n">
        <x:v>0</x:v>
      </x:c>
      <x:c r="O790" s="10" t="n">
        <x:v>0</x:v>
      </x:c>
      <x:c r="P790" s="9" t="str">
        <x:f>'CaseReview'!U790</x:f>
        <x:v>PASS</x:v>
      </x:c>
      <x:c r="Q790" s="9" t="n">
        <x:f>IF(AND(T790=1,G790=P790),1,0)</x:f>
        <x:v>1</x:v>
      </x:c>
      <x:c r="R790" s="9" t="n">
        <x:f>IF(AND(T790=1,G790="PASS",P790="FAIL"),1,0)</x:f>
        <x:v>0</x:v>
      </x:c>
      <x:c r="S790" s="9" t="n">
        <x:f>IF(AND(T790=1,G790="FAIL",P790="PASS"),1,0)</x:f>
        <x:v>0</x:v>
      </x:c>
      <x:c r="T790" s="9" t="n">
        <x:v>1</x:v>
      </x:c>
      <x:c r="U790" s="9" t="n">
        <x:v>12</x:v>
      </x:c>
      <x:c r="V790" s="9" t="str">
        <x:v>MVP/SHACL_GENERATION_PIPELINE/experiments/FULL_REPAIR_V2/RUN_01/runs/RUN-IMO-049-20260915T105210812150Z/final/final_shape.ttl</x:v>
      </x:c>
    </x:row>
    <x:row r="791" ht="22" customHeight="1">
      <x:c r="A791" s="10" t="str">
        <x:v>V2_FALLBACK25</x:v>
      </x:c>
      <x:c r="B791" s="10" t="str">
        <x:v>IMO-050</x:v>
      </x:c>
      <x:c r="C791" s="10" t="str">
        <x:v>IMO-050-F01</x:v>
      </x:c>
      <x:c r="D791" s="10" t="str">
        <x:v>RUN_01</x:v>
      </x:c>
      <x:c r="E791" s="10" t="str">
        <x:v>ORIGINAL_LEDGER</x:v>
      </x:c>
      <x:c r="F791" s="10" t="str">
        <x:v>FAIL</x:v>
      </x:c>
      <x:c r="G791" s="10" t="str">
        <x:v>FAIL</x:v>
      </x:c>
      <x:c r="H791" s="10" t="str">
        <x:v>EXECUTED</x:v>
      </x:c>
      <x:c r="I791" s="10" t="str">
        <x:v>PARSED</x:v>
      </x:c>
      <x:c r="J791" s="10" t="str">
        <x:v>GENERATION_ACCEPTED</x:v>
      </x:c>
      <x:c r="K791" s="10" t="str">
        <x:v>c284560602be8aaf67befcd61cf8601d720c73ee9e6f1a1d48070ebcfbd6bb0f</x:v>
      </x:c>
      <x:c r="L791" s="10" t="str">
        <x:v>full_repair_v2</x:v>
      </x:c>
      <x:c r="M791" s="10" t="n">
        <x:v>1</x:v>
      </x:c>
      <x:c r="N791" s="10" t="n">
        <x:v>0</x:v>
      </x:c>
      <x:c r="O791" s="10" t="n">
        <x:v>0</x:v>
      </x:c>
      <x:c r="P791" s="9" t="str">
        <x:f>'CaseReview'!U791</x:f>
        <x:v>FAIL</x:v>
      </x:c>
      <x:c r="Q791" s="9" t="n">
        <x:f>IF(AND(T791=1,G791=P791),1,0)</x:f>
        <x:v>1</x:v>
      </x:c>
      <x:c r="R791" s="9" t="n">
        <x:f>IF(AND(T791=1,G791="PASS",P791="FAIL"),1,0)</x:f>
        <x:v>0</x:v>
      </x:c>
      <x:c r="S791" s="9" t="n">
        <x:f>IF(AND(T791=1,G791="FAIL",P791="PASS"),1,0)</x:f>
        <x:v>0</x:v>
      </x:c>
      <x:c r="T791" s="9" t="n">
        <x:v>1</x:v>
      </x:c>
      <x:c r="U791" s="9" t="n">
        <x:v>6</x:v>
      </x:c>
      <x:c r="V791" s="9" t="str">
        <x:v>MVP/SHACL_GENERATION_PIPELINE/experiments/FULL_REPAIR_V2/RUN_01/runs/RUN-IMO-050-20260915T105348546664Z/final/final_shape.ttl</x:v>
      </x:c>
    </x:row>
    <x:row r="792" ht="22" customHeight="1">
      <x:c r="A792" s="10" t="str">
        <x:v>V2_FALLBACK25</x:v>
      </x:c>
      <x:c r="B792" s="10" t="str">
        <x:v>IMO-050</x:v>
      </x:c>
      <x:c r="C792" s="10" t="str">
        <x:v>IMO-050-F02</x:v>
      </x:c>
      <x:c r="D792" s="10" t="str">
        <x:v>RUN_01</x:v>
      </x:c>
      <x:c r="E792" s="10" t="str">
        <x:v>ORIGINAL_LEDGER</x:v>
      </x:c>
      <x:c r="F792" s="10" t="str">
        <x:v>FAIL</x:v>
      </x:c>
      <x:c r="G792" s="10" t="str">
        <x:v>FAIL</x:v>
      </x:c>
      <x:c r="H792" s="10" t="str">
        <x:v>EXECUTED</x:v>
      </x:c>
      <x:c r="I792" s="10" t="str">
        <x:v>PARSED</x:v>
      </x:c>
      <x:c r="J792" s="10" t="str">
        <x:v>GENERATION_ACCEPTED</x:v>
      </x:c>
      <x:c r="K792" s="10" t="str">
        <x:v>c284560602be8aaf67befcd61cf8601d720c73ee9e6f1a1d48070ebcfbd6bb0f</x:v>
      </x:c>
      <x:c r="L792" s="10" t="str">
        <x:v>full_repair_v2</x:v>
      </x:c>
      <x:c r="M792" s="10" t="n">
        <x:v>1</x:v>
      </x:c>
      <x:c r="N792" s="10" t="n">
        <x:v>0</x:v>
      </x:c>
      <x:c r="O792" s="10" t="n">
        <x:v>0</x:v>
      </x:c>
      <x:c r="P792" s="9" t="str">
        <x:f>'CaseReview'!U792</x:f>
        <x:v>FAIL</x:v>
      </x:c>
      <x:c r="Q792" s="9" t="n">
        <x:f>IF(AND(T792=1,G792=P792),1,0)</x:f>
        <x:v>1</x:v>
      </x:c>
      <x:c r="R792" s="9" t="n">
        <x:f>IF(AND(T792=1,G792="PASS",P792="FAIL"),1,0)</x:f>
        <x:v>0</x:v>
      </x:c>
      <x:c r="S792" s="9" t="n">
        <x:f>IF(AND(T792=1,G792="FAIL",P792="PASS"),1,0)</x:f>
        <x:v>0</x:v>
      </x:c>
      <x:c r="T792" s="9" t="n">
        <x:v>1</x:v>
      </x:c>
      <x:c r="U792" s="9" t="n">
        <x:v>6</x:v>
      </x:c>
      <x:c r="V792" s="9" t="str">
        <x:v>MVP/SHACL_GENERATION_PIPELINE/experiments/FULL_REPAIR_V2/RUN_01/runs/RUN-IMO-050-20260915T105348546664Z/final/final_shape.ttl</x:v>
      </x:c>
    </x:row>
    <x:row r="793" ht="22" customHeight="1">
      <x:c r="A793" s="10" t="str">
        <x:v>V2_FALLBACK25</x:v>
      </x:c>
      <x:c r="B793" s="10" t="str">
        <x:v>IMO-050</x:v>
      </x:c>
      <x:c r="C793" s="10" t="str">
        <x:v>IMO-050-F03</x:v>
      </x:c>
      <x:c r="D793" s="10" t="str">
        <x:v>RUN_01</x:v>
      </x:c>
      <x:c r="E793" s="10" t="str">
        <x:v>ORIGINAL_LEDGER</x:v>
      </x:c>
      <x:c r="F793" s="10" t="str">
        <x:v>FAIL</x:v>
      </x:c>
      <x:c r="G793" s="10" t="str">
        <x:v>FAIL</x:v>
      </x:c>
      <x:c r="H793" s="10" t="str">
        <x:v>EXECUTED</x:v>
      </x:c>
      <x:c r="I793" s="10" t="str">
        <x:v>PARSED</x:v>
      </x:c>
      <x:c r="J793" s="10" t="str">
        <x:v>GENERATION_ACCEPTED</x:v>
      </x:c>
      <x:c r="K793" s="10" t="str">
        <x:v>c284560602be8aaf67befcd61cf8601d720c73ee9e6f1a1d48070ebcfbd6bb0f</x:v>
      </x:c>
      <x:c r="L793" s="10" t="str">
        <x:v>full_repair_v2</x:v>
      </x:c>
      <x:c r="M793" s="10" t="n">
        <x:v>1</x:v>
      </x:c>
      <x:c r="N793" s="10" t="n">
        <x:v>0</x:v>
      </x:c>
      <x:c r="O793" s="10" t="n">
        <x:v>0</x:v>
      </x:c>
      <x:c r="P793" s="9" t="str">
        <x:f>'CaseReview'!U793</x:f>
        <x:v>FAIL</x:v>
      </x:c>
      <x:c r="Q793" s="9" t="n">
        <x:f>IF(AND(T793=1,G793=P793),1,0)</x:f>
        <x:v>1</x:v>
      </x:c>
      <x:c r="R793" s="9" t="n">
        <x:f>IF(AND(T793=1,G793="PASS",P793="FAIL"),1,0)</x:f>
        <x:v>0</x:v>
      </x:c>
      <x:c r="S793" s="9" t="n">
        <x:f>IF(AND(T793=1,G793="FAIL",P793="PASS"),1,0)</x:f>
        <x:v>0</x:v>
      </x:c>
      <x:c r="T793" s="9" t="n">
        <x:v>1</x:v>
      </x:c>
      <x:c r="U793" s="9" t="n">
        <x:v>6</x:v>
      </x:c>
      <x:c r="V793" s="9" t="str">
        <x:v>MVP/SHACL_GENERATION_PIPELINE/experiments/FULL_REPAIR_V2/RUN_01/runs/RUN-IMO-050-20260915T105348546664Z/final/final_shape.ttl</x:v>
      </x:c>
    </x:row>
    <x:row r="794" ht="22" customHeight="1">
      <x:c r="A794" s="10" t="str">
        <x:v>V2_FALLBACK25</x:v>
      </x:c>
      <x:c r="B794" s="10" t="str">
        <x:v>IMO-050</x:v>
      </x:c>
      <x:c r="C794" s="10" t="str">
        <x:v>IMO-050-F04</x:v>
      </x:c>
      <x:c r="D794" s="10" t="str">
        <x:v>RUN_01</x:v>
      </x:c>
      <x:c r="E794" s="10" t="str">
        <x:v>ORIGINAL_LEDGER</x:v>
      </x:c>
      <x:c r="F794" s="10" t="str">
        <x:v>FAIL</x:v>
      </x:c>
      <x:c r="G794" s="10" t="str">
        <x:v>FAIL</x:v>
      </x:c>
      <x:c r="H794" s="10" t="str">
        <x:v>EXECUTED</x:v>
      </x:c>
      <x:c r="I794" s="10" t="str">
        <x:v>PARSED</x:v>
      </x:c>
      <x:c r="J794" s="10" t="str">
        <x:v>GENERATION_ACCEPTED</x:v>
      </x:c>
      <x:c r="K794" s="10" t="str">
        <x:v>c284560602be8aaf67befcd61cf8601d720c73ee9e6f1a1d48070ebcfbd6bb0f</x:v>
      </x:c>
      <x:c r="L794" s="10" t="str">
        <x:v>full_repair_v2</x:v>
      </x:c>
      <x:c r="M794" s="10" t="n">
        <x:v>1</x:v>
      </x:c>
      <x:c r="N794" s="10" t="n">
        <x:v>0</x:v>
      </x:c>
      <x:c r="O794" s="10" t="n">
        <x:v>0</x:v>
      </x:c>
      <x:c r="P794" s="9" t="str">
        <x:f>'CaseReview'!U794</x:f>
        <x:v>FAIL</x:v>
      </x:c>
      <x:c r="Q794" s="9" t="n">
        <x:f>IF(AND(T794=1,G794=P794),1,0)</x:f>
        <x:v>1</x:v>
      </x:c>
      <x:c r="R794" s="9" t="n">
        <x:f>IF(AND(T794=1,G794="PASS",P794="FAIL"),1,0)</x:f>
        <x:v>0</x:v>
      </x:c>
      <x:c r="S794" s="9" t="n">
        <x:f>IF(AND(T794=1,G794="FAIL",P794="PASS"),1,0)</x:f>
        <x:v>0</x:v>
      </x:c>
      <x:c r="T794" s="9" t="n">
        <x:v>1</x:v>
      </x:c>
      <x:c r="U794" s="9" t="n">
        <x:v>6</x:v>
      </x:c>
      <x:c r="V794" s="9" t="str">
        <x:v>MVP/SHACL_GENERATION_PIPELINE/experiments/FULL_REPAIR_V2/RUN_01/runs/RUN-IMO-050-20260915T105348546664Z/final/final_shape.ttl</x:v>
      </x:c>
    </x:row>
    <x:row r="795" ht="22" customHeight="1">
      <x:c r="A795" s="10" t="str">
        <x:v>V2_FALLBACK25</x:v>
      </x:c>
      <x:c r="B795" s="10" t="str">
        <x:v>IMO-050</x:v>
      </x:c>
      <x:c r="C795" s="10" t="str">
        <x:v>IMO-050-P01</x:v>
      </x:c>
      <x:c r="D795" s="10" t="str">
        <x:v>RUN_01</x:v>
      </x:c>
      <x:c r="E795" s="10" t="str">
        <x:v>ORIGINAL_LEDGER</x:v>
      </x:c>
      <x:c r="F795" s="10" t="str">
        <x:v>PASS</x:v>
      </x:c>
      <x:c r="G795" s="10" t="str">
        <x:v>PASS</x:v>
      </x:c>
      <x:c r="H795" s="10" t="str">
        <x:v>EXECUTED</x:v>
      </x:c>
      <x:c r="I795" s="10" t="str">
        <x:v>PARSED</x:v>
      </x:c>
      <x:c r="J795" s="10" t="str">
        <x:v>GENERATION_ACCEPTED</x:v>
      </x:c>
      <x:c r="K795" s="10" t="str">
        <x:v>c284560602be8aaf67befcd61cf8601d720c73ee9e6f1a1d48070ebcfbd6bb0f</x:v>
      </x:c>
      <x:c r="L795" s="10" t="str">
        <x:v>full_repair_v2</x:v>
      </x:c>
      <x:c r="M795" s="10" t="n">
        <x:v>1</x:v>
      </x:c>
      <x:c r="N795" s="10" t="n">
        <x:v>0</x:v>
      </x:c>
      <x:c r="O795" s="10" t="n">
        <x:v>0</x:v>
      </x:c>
      <x:c r="P795" s="9" t="str">
        <x:f>'CaseReview'!U795</x:f>
        <x:v>PASS</x:v>
      </x:c>
      <x:c r="Q795" s="9" t="n">
        <x:f>IF(AND(T795=1,G795=P795),1,0)</x:f>
        <x:v>1</x:v>
      </x:c>
      <x:c r="R795" s="9" t="n">
        <x:f>IF(AND(T795=1,G795="PASS",P795="FAIL"),1,0)</x:f>
        <x:v>0</x:v>
      </x:c>
      <x:c r="S795" s="9" t="n">
        <x:f>IF(AND(T795=1,G795="FAIL",P795="PASS"),1,0)</x:f>
        <x:v>0</x:v>
      </x:c>
      <x:c r="T795" s="9" t="n">
        <x:v>1</x:v>
      </x:c>
      <x:c r="U795" s="9" t="n">
        <x:v>6</x:v>
      </x:c>
      <x:c r="V795" s="9" t="str">
        <x:v>MVP/SHACL_GENERATION_PIPELINE/experiments/FULL_REPAIR_V2/RUN_01/runs/RUN-IMO-050-20260915T105348546664Z/final/final_shape.ttl</x:v>
      </x:c>
    </x:row>
    <x:row r="796" ht="22" customHeight="1">
      <x:c r="A796" s="10" t="str">
        <x:v>V2_FALLBACK25</x:v>
      </x:c>
      <x:c r="B796" s="10" t="str">
        <x:v>IMO-050</x:v>
      </x:c>
      <x:c r="C796" s="10" t="str">
        <x:v>IMO-050-P02</x:v>
      </x:c>
      <x:c r="D796" s="10" t="str">
        <x:v>RUN_01</x:v>
      </x:c>
      <x:c r="E796" s="10" t="str">
        <x:v>ORIGINAL_LEDGER</x:v>
      </x:c>
      <x:c r="F796" s="10" t="str">
        <x:v>PASS</x:v>
      </x:c>
      <x:c r="G796" s="10" t="str">
        <x:v>PASS</x:v>
      </x:c>
      <x:c r="H796" s="10" t="str">
        <x:v>EXECUTED</x:v>
      </x:c>
      <x:c r="I796" s="10" t="str">
        <x:v>PARSED</x:v>
      </x:c>
      <x:c r="J796" s="10" t="str">
        <x:v>GENERATION_ACCEPTED</x:v>
      </x:c>
      <x:c r="K796" s="10" t="str">
        <x:v>c284560602be8aaf67befcd61cf8601d720c73ee9e6f1a1d48070ebcfbd6bb0f</x:v>
      </x:c>
      <x:c r="L796" s="10" t="str">
        <x:v>full_repair_v2</x:v>
      </x:c>
      <x:c r="M796" s="10" t="n">
        <x:v>1</x:v>
      </x:c>
      <x:c r="N796" s="10" t="n">
        <x:v>0</x:v>
      </x:c>
      <x:c r="O796" s="10" t="n">
        <x:v>0</x:v>
      </x:c>
      <x:c r="P796" s="9" t="str">
        <x:f>'CaseReview'!U796</x:f>
        <x:v>PASS</x:v>
      </x:c>
      <x:c r="Q796" s="9" t="n">
        <x:f>IF(AND(T796=1,G796=P796),1,0)</x:f>
        <x:v>1</x:v>
      </x:c>
      <x:c r="R796" s="9" t="n">
        <x:f>IF(AND(T796=1,G796="PASS",P796="FAIL"),1,0)</x:f>
        <x:v>0</x:v>
      </x:c>
      <x:c r="S796" s="9" t="n">
        <x:f>IF(AND(T796=1,G796="FAIL",P796="PASS"),1,0)</x:f>
        <x:v>0</x:v>
      </x:c>
      <x:c r="T796" s="9" t="n">
        <x:v>1</x:v>
      </x:c>
      <x:c r="U796" s="9" t="n">
        <x:v>6</x:v>
      </x:c>
      <x:c r="V796" s="9" t="str">
        <x:v>MVP/SHACL_GENERATION_PIPELINE/experiments/FULL_REPAIR_V2/RUN_01/runs/RUN-IMO-050-20260915T105348546664Z/final/final_shape.ttl</x:v>
      </x:c>
    </x:row>
    <x:row r="797" ht="22" customHeight="1">
      <x:c r="A797" s="10" t="str">
        <x:v>V2_FALLBACK25</x:v>
      </x:c>
      <x:c r="B797" s="10" t="str">
        <x:v>IMO-051</x:v>
      </x:c>
      <x:c r="C797" s="10" t="str">
        <x:v>IMO-051-F01</x:v>
      </x:c>
      <x:c r="D797" s="10" t="str">
        <x:v>RUN_01</x:v>
      </x:c>
      <x:c r="E797" s="10" t="str">
        <x:v>ORIGINAL_LEDGER</x:v>
      </x:c>
      <x:c r="F797" s="10" t="str">
        <x:v>FAIL</x:v>
      </x:c>
      <x:c r="G797" s="10" t="str">
        <x:v>FAIL</x:v>
      </x:c>
      <x:c r="H797" s="10" t="str">
        <x:v>EXECUTED</x:v>
      </x:c>
      <x:c r="I797" s="10" t="str">
        <x:v>PARSED</x:v>
      </x:c>
      <x:c r="J797" s="10" t="str">
        <x:v>GENERATION_ACCEPTED</x:v>
      </x:c>
      <x:c r="K797" s="10" t="str">
        <x:v>b036a065771544ecd8fe7cdb7579ab4c7974c3437d6864ba403092dfcffe41ac</x:v>
      </x:c>
      <x:c r="L797" s="10" t="str">
        <x:v>full_repair_v2</x:v>
      </x:c>
      <x:c r="M797" s="10" t="n">
        <x:v>1</x:v>
      </x:c>
      <x:c r="N797" s="10" t="n">
        <x:v>0</x:v>
      </x:c>
      <x:c r="O797" s="10" t="n">
        <x:v>0</x:v>
      </x:c>
      <x:c r="P797" s="9" t="str">
        <x:f>'CaseReview'!U797</x:f>
        <x:v>FAIL</x:v>
      </x:c>
      <x:c r="Q797" s="9" t="n">
        <x:f>IF(AND(T797=1,G797=P797),1,0)</x:f>
        <x:v>1</x:v>
      </x:c>
      <x:c r="R797" s="9" t="n">
        <x:f>IF(AND(T797=1,G797="PASS",P797="FAIL"),1,0)</x:f>
        <x:v>0</x:v>
      </x:c>
      <x:c r="S797" s="9" t="n">
        <x:f>IF(AND(T797=1,G797="FAIL",P797="PASS"),1,0)</x:f>
        <x:v>0</x:v>
      </x:c>
      <x:c r="T797" s="9" t="n">
        <x:v>1</x:v>
      </x:c>
      <x:c r="U797" s="9" t="n">
        <x:v>7</x:v>
      </x:c>
      <x:c r="V797" s="9" t="str">
        <x:v>MVP/SHACL_GENERATION_PIPELINE/experiments/FULL_REPAIR_V2/RUN_01/runs/RUN-IMO-051-20260915T105415884891Z/final/final_shape.ttl</x:v>
      </x:c>
    </x:row>
    <x:row r="798" ht="22" customHeight="1">
      <x:c r="A798" s="10" t="str">
        <x:v>V2_FALLBACK25</x:v>
      </x:c>
      <x:c r="B798" s="10" t="str">
        <x:v>IMO-051</x:v>
      </x:c>
      <x:c r="C798" s="10" t="str">
        <x:v>IMO-051-F02</x:v>
      </x:c>
      <x:c r="D798" s="10" t="str">
        <x:v>RUN_01</x:v>
      </x:c>
      <x:c r="E798" s="10" t="str">
        <x:v>ORIGINAL_LEDGER</x:v>
      </x:c>
      <x:c r="F798" s="10" t="str">
        <x:v>FAIL</x:v>
      </x:c>
      <x:c r="G798" s="10" t="str">
        <x:v>FAIL</x:v>
      </x:c>
      <x:c r="H798" s="10" t="str">
        <x:v>EXECUTED</x:v>
      </x:c>
      <x:c r="I798" s="10" t="str">
        <x:v>PARSED</x:v>
      </x:c>
      <x:c r="J798" s="10" t="str">
        <x:v>GENERATION_ACCEPTED</x:v>
      </x:c>
      <x:c r="K798" s="10" t="str">
        <x:v>b036a065771544ecd8fe7cdb7579ab4c7974c3437d6864ba403092dfcffe41ac</x:v>
      </x:c>
      <x:c r="L798" s="10" t="str">
        <x:v>full_repair_v2</x:v>
      </x:c>
      <x:c r="M798" s="10" t="n">
        <x:v>1</x:v>
      </x:c>
      <x:c r="N798" s="10" t="n">
        <x:v>0</x:v>
      </x:c>
      <x:c r="O798" s="10" t="n">
        <x:v>0</x:v>
      </x:c>
      <x:c r="P798" s="9" t="str">
        <x:f>'CaseReview'!U798</x:f>
        <x:v>FAIL</x:v>
      </x:c>
      <x:c r="Q798" s="9" t="n">
        <x:f>IF(AND(T798=1,G798=P798),1,0)</x:f>
        <x:v>1</x:v>
      </x:c>
      <x:c r="R798" s="9" t="n">
        <x:f>IF(AND(T798=1,G798="PASS",P798="FAIL"),1,0)</x:f>
        <x:v>0</x:v>
      </x:c>
      <x:c r="S798" s="9" t="n">
        <x:f>IF(AND(T798=1,G798="FAIL",P798="PASS"),1,0)</x:f>
        <x:v>0</x:v>
      </x:c>
      <x:c r="T798" s="9" t="n">
        <x:v>1</x:v>
      </x:c>
      <x:c r="U798" s="9" t="n">
        <x:v>7</x:v>
      </x:c>
      <x:c r="V798" s="9" t="str">
        <x:v>MVP/SHACL_GENERATION_PIPELINE/experiments/FULL_REPAIR_V2/RUN_01/runs/RUN-IMO-051-20260915T105415884891Z/final/final_shape.ttl</x:v>
      </x:c>
    </x:row>
    <x:row r="799" ht="22" customHeight="1">
      <x:c r="A799" s="10" t="str">
        <x:v>V2_FALLBACK25</x:v>
      </x:c>
      <x:c r="B799" s="10" t="str">
        <x:v>IMO-051</x:v>
      </x:c>
      <x:c r="C799" s="10" t="str">
        <x:v>IMO-051-F03</x:v>
      </x:c>
      <x:c r="D799" s="10" t="str">
        <x:v>RUN_01</x:v>
      </x:c>
      <x:c r="E799" s="10" t="str">
        <x:v>ORIGINAL_LEDGER</x:v>
      </x:c>
      <x:c r="F799" s="10" t="str">
        <x:v>FAIL</x:v>
      </x:c>
      <x:c r="G799" s="10" t="str">
        <x:v>FAIL</x:v>
      </x:c>
      <x:c r="H799" s="10" t="str">
        <x:v>EXECUTED</x:v>
      </x:c>
      <x:c r="I799" s="10" t="str">
        <x:v>PARSED</x:v>
      </x:c>
      <x:c r="J799" s="10" t="str">
        <x:v>GENERATION_ACCEPTED</x:v>
      </x:c>
      <x:c r="K799" s="10" t="str">
        <x:v>b036a065771544ecd8fe7cdb7579ab4c7974c3437d6864ba403092dfcffe41ac</x:v>
      </x:c>
      <x:c r="L799" s="10" t="str">
        <x:v>full_repair_v2</x:v>
      </x:c>
      <x:c r="M799" s="10" t="n">
        <x:v>1</x:v>
      </x:c>
      <x:c r="N799" s="10" t="n">
        <x:v>0</x:v>
      </x:c>
      <x:c r="O799" s="10" t="n">
        <x:v>0</x:v>
      </x:c>
      <x:c r="P799" s="9" t="str">
        <x:f>'CaseReview'!U799</x:f>
        <x:v>FAIL</x:v>
      </x:c>
      <x:c r="Q799" s="9" t="n">
        <x:f>IF(AND(T799=1,G799=P799),1,0)</x:f>
        <x:v>1</x:v>
      </x:c>
      <x:c r="R799" s="9" t="n">
        <x:f>IF(AND(T799=1,G799="PASS",P799="FAIL"),1,0)</x:f>
        <x:v>0</x:v>
      </x:c>
      <x:c r="S799" s="9" t="n">
        <x:f>IF(AND(T799=1,G799="FAIL",P799="PASS"),1,0)</x:f>
        <x:v>0</x:v>
      </x:c>
      <x:c r="T799" s="9" t="n">
        <x:v>1</x:v>
      </x:c>
      <x:c r="U799" s="9" t="n">
        <x:v>7</x:v>
      </x:c>
      <x:c r="V799" s="9" t="str">
        <x:v>MVP/SHACL_GENERATION_PIPELINE/experiments/FULL_REPAIR_V2/RUN_01/runs/RUN-IMO-051-20260915T105415884891Z/final/final_shape.ttl</x:v>
      </x:c>
    </x:row>
    <x:row r="800" ht="22" customHeight="1">
      <x:c r="A800" s="10" t="str">
        <x:v>V2_FALLBACK25</x:v>
      </x:c>
      <x:c r="B800" s="10" t="str">
        <x:v>IMO-051</x:v>
      </x:c>
      <x:c r="C800" s="10" t="str">
        <x:v>IMO-051-F04</x:v>
      </x:c>
      <x:c r="D800" s="10" t="str">
        <x:v>RUN_01</x:v>
      </x:c>
      <x:c r="E800" s="10" t="str">
        <x:v>ORIGINAL_LEDGER</x:v>
      </x:c>
      <x:c r="F800" s="10" t="str">
        <x:v>FAIL</x:v>
      </x:c>
      <x:c r="G800" s="10" t="str">
        <x:v>FAIL</x:v>
      </x:c>
      <x:c r="H800" s="10" t="str">
        <x:v>EXECUTED</x:v>
      </x:c>
      <x:c r="I800" s="10" t="str">
        <x:v>PARSED</x:v>
      </x:c>
      <x:c r="J800" s="10" t="str">
        <x:v>GENERATION_ACCEPTED</x:v>
      </x:c>
      <x:c r="K800" s="10" t="str">
        <x:v>b036a065771544ecd8fe7cdb7579ab4c7974c3437d6864ba403092dfcffe41ac</x:v>
      </x:c>
      <x:c r="L800" s="10" t="str">
        <x:v>full_repair_v2</x:v>
      </x:c>
      <x:c r="M800" s="10" t="n">
        <x:v>1</x:v>
      </x:c>
      <x:c r="N800" s="10" t="n">
        <x:v>0</x:v>
      </x:c>
      <x:c r="O800" s="10" t="n">
        <x:v>0</x:v>
      </x:c>
      <x:c r="P800" s="9" t="str">
        <x:f>'CaseReview'!U800</x:f>
        <x:v>FAIL</x:v>
      </x:c>
      <x:c r="Q800" s="9" t="n">
        <x:f>IF(AND(T800=1,G800=P800),1,0)</x:f>
        <x:v>1</x:v>
      </x:c>
      <x:c r="R800" s="9" t="n">
        <x:f>IF(AND(T800=1,G800="PASS",P800="FAIL"),1,0)</x:f>
        <x:v>0</x:v>
      </x:c>
      <x:c r="S800" s="9" t="n">
        <x:f>IF(AND(T800=1,G800="FAIL",P800="PASS"),1,0)</x:f>
        <x:v>0</x:v>
      </x:c>
      <x:c r="T800" s="9" t="n">
        <x:v>1</x:v>
      </x:c>
      <x:c r="U800" s="9" t="n">
        <x:v>7</x:v>
      </x:c>
      <x:c r="V800" s="9" t="str">
        <x:v>MVP/SHACL_GENERATION_PIPELINE/experiments/FULL_REPAIR_V2/RUN_01/runs/RUN-IMO-051-20260915T105415884891Z/final/final_shape.ttl</x:v>
      </x:c>
    </x:row>
    <x:row r="801" ht="22" customHeight="1">
      <x:c r="A801" s="10" t="str">
        <x:v>V2_FALLBACK25</x:v>
      </x:c>
      <x:c r="B801" s="10" t="str">
        <x:v>IMO-051</x:v>
      </x:c>
      <x:c r="C801" s="10" t="str">
        <x:v>IMO-051-P01</x:v>
      </x:c>
      <x:c r="D801" s="10" t="str">
        <x:v>RUN_01</x:v>
      </x:c>
      <x:c r="E801" s="10" t="str">
        <x:v>ORIGINAL_LEDGER</x:v>
      </x:c>
      <x:c r="F801" s="10" t="str">
        <x:v>PASS</x:v>
      </x:c>
      <x:c r="G801" s="10" t="str">
        <x:v>FAIL</x:v>
      </x:c>
      <x:c r="H801" s="10" t="str">
        <x:v>EXECUTED</x:v>
      </x:c>
      <x:c r="I801" s="10" t="str">
        <x:v>PARSED</x:v>
      </x:c>
      <x:c r="J801" s="10" t="str">
        <x:v>GENERATION_ACCEPTED</x:v>
      </x:c>
      <x:c r="K801" s="10" t="str">
        <x:v>b036a065771544ecd8fe7cdb7579ab4c7974c3437d6864ba403092dfcffe41ac</x:v>
      </x:c>
      <x:c r="L801" s="10" t="str">
        <x:v>full_repair_v2</x:v>
      </x:c>
      <x:c r="M801" s="10" t="n">
        <x:v>0</x:v>
      </x:c>
      <x:c r="N801" s="10" t="n">
        <x:v>0</x:v>
      </x:c>
      <x:c r="O801" s="10" t="n">
        <x:v>1</x:v>
      </x:c>
      <x:c r="P801" s="9" t="str">
        <x:f>'CaseReview'!U801</x:f>
        <x:v>PASS</x:v>
      </x:c>
      <x:c r="Q801" s="9" t="n">
        <x:f>IF(AND(T801=1,G801=P801),1,0)</x:f>
        <x:v>0</x:v>
      </x:c>
      <x:c r="R801" s="9" t="n">
        <x:f>IF(AND(T801=1,G801="PASS",P801="FAIL"),1,0)</x:f>
        <x:v>0</x:v>
      </x:c>
      <x:c r="S801" s="9" t="n">
        <x:f>IF(AND(T801=1,G801="FAIL",P801="PASS"),1,0)</x:f>
        <x:v>1</x:v>
      </x:c>
      <x:c r="T801" s="9" t="n">
        <x:v>1</x:v>
      </x:c>
      <x:c r="U801" s="9" t="n">
        <x:v>7</x:v>
      </x:c>
      <x:c r="V801" s="9" t="str">
        <x:v>MVP/SHACL_GENERATION_PIPELINE/experiments/FULL_REPAIR_V2/RUN_01/runs/RUN-IMO-051-20260915T105415884891Z/final/final_shape.ttl</x:v>
      </x:c>
    </x:row>
    <x:row r="802" ht="22" customHeight="1">
      <x:c r="A802" s="10" t="str">
        <x:v>V2_FALLBACK25</x:v>
      </x:c>
      <x:c r="B802" s="10" t="str">
        <x:v>IMO-051</x:v>
      </x:c>
      <x:c r="C802" s="10" t="str">
        <x:v>IMO-051-P02</x:v>
      </x:c>
      <x:c r="D802" s="10" t="str">
        <x:v>RUN_01</x:v>
      </x:c>
      <x:c r="E802" s="10" t="str">
        <x:v>ORIGINAL_LEDGER</x:v>
      </x:c>
      <x:c r="F802" s="10" t="str">
        <x:v>PASS</x:v>
      </x:c>
      <x:c r="G802" s="10" t="str">
        <x:v>FAIL</x:v>
      </x:c>
      <x:c r="H802" s="10" t="str">
        <x:v>EXECUTED</x:v>
      </x:c>
      <x:c r="I802" s="10" t="str">
        <x:v>PARSED</x:v>
      </x:c>
      <x:c r="J802" s="10" t="str">
        <x:v>GENERATION_ACCEPTED</x:v>
      </x:c>
      <x:c r="K802" s="10" t="str">
        <x:v>b036a065771544ecd8fe7cdb7579ab4c7974c3437d6864ba403092dfcffe41ac</x:v>
      </x:c>
      <x:c r="L802" s="10" t="str">
        <x:v>full_repair_v2</x:v>
      </x:c>
      <x:c r="M802" s="10" t="n">
        <x:v>0</x:v>
      </x:c>
      <x:c r="N802" s="10" t="n">
        <x:v>0</x:v>
      </x:c>
      <x:c r="O802" s="10" t="n">
        <x:v>1</x:v>
      </x:c>
      <x:c r="P802" s="9" t="str">
        <x:f>'CaseReview'!U802</x:f>
        <x:v>PASS</x:v>
      </x:c>
      <x:c r="Q802" s="9" t="n">
        <x:f>IF(AND(T802=1,G802=P802),1,0)</x:f>
        <x:v>0</x:v>
      </x:c>
      <x:c r="R802" s="9" t="n">
        <x:f>IF(AND(T802=1,G802="PASS",P802="FAIL"),1,0)</x:f>
        <x:v>0</x:v>
      </x:c>
      <x:c r="S802" s="9" t="n">
        <x:f>IF(AND(T802=1,G802="FAIL",P802="PASS"),1,0)</x:f>
        <x:v>1</x:v>
      </x:c>
      <x:c r="T802" s="9" t="n">
        <x:v>1</x:v>
      </x:c>
      <x:c r="U802" s="9" t="n">
        <x:v>7</x:v>
      </x:c>
      <x:c r="V802" s="9" t="str">
        <x:v>MVP/SHACL_GENERATION_PIPELINE/experiments/FULL_REPAIR_V2/RUN_01/runs/RUN-IMO-051-20260915T105415884891Z/final/final_shape.ttl</x:v>
      </x:c>
    </x:row>
    <x:row r="803" ht="22" customHeight="1">
      <x:c r="A803" s="10" t="str">
        <x:v>V2_FALLBACK25</x:v>
      </x:c>
      <x:c r="B803" s="10" t="str">
        <x:v>IMO-051</x:v>
      </x:c>
      <x:c r="C803" s="10" t="str">
        <x:v>IMO-051-P03</x:v>
      </x:c>
      <x:c r="D803" s="10" t="str">
        <x:v>RUN_01</x:v>
      </x:c>
      <x:c r="E803" s="10" t="str">
        <x:v>ORIGINAL_LEDGER</x:v>
      </x:c>
      <x:c r="F803" s="10" t="str">
        <x:v>PASS</x:v>
      </x:c>
      <x:c r="G803" s="10" t="str">
        <x:v>PASS</x:v>
      </x:c>
      <x:c r="H803" s="10" t="str">
        <x:v>EXECUTED</x:v>
      </x:c>
      <x:c r="I803" s="10" t="str">
        <x:v>PARSED</x:v>
      </x:c>
      <x:c r="J803" s="10" t="str">
        <x:v>GENERATION_ACCEPTED</x:v>
      </x:c>
      <x:c r="K803" s="10" t="str">
        <x:v>b036a065771544ecd8fe7cdb7579ab4c7974c3437d6864ba403092dfcffe41ac</x:v>
      </x:c>
      <x:c r="L803" s="10" t="str">
        <x:v>full_repair_v2</x:v>
      </x:c>
      <x:c r="M803" s="10" t="n">
        <x:v>1</x:v>
      </x:c>
      <x:c r="N803" s="10" t="n">
        <x:v>0</x:v>
      </x:c>
      <x:c r="O803" s="10" t="n">
        <x:v>0</x:v>
      </x:c>
      <x:c r="P803" s="9" t="str">
        <x:f>'CaseReview'!U803</x:f>
        <x:v>PASS</x:v>
      </x:c>
      <x:c r="Q803" s="9" t="n">
        <x:f>IF(AND(T803=1,G803=P803),1,0)</x:f>
        <x:v>1</x:v>
      </x:c>
      <x:c r="R803" s="9" t="n">
        <x:f>IF(AND(T803=1,G803="PASS",P803="FAIL"),1,0)</x:f>
        <x:v>0</x:v>
      </x:c>
      <x:c r="S803" s="9" t="n">
        <x:f>IF(AND(T803=1,G803="FAIL",P803="PASS"),1,0)</x:f>
        <x:v>0</x:v>
      </x:c>
      <x:c r="T803" s="9" t="n">
        <x:v>1</x:v>
      </x:c>
      <x:c r="U803" s="9" t="n">
        <x:v>7</x:v>
      </x:c>
      <x:c r="V803" s="9" t="str">
        <x:v>MVP/SHACL_GENERATION_PIPELINE/experiments/FULL_REPAIR_V2/RUN_01/runs/RUN-IMO-051-20260915T105415884891Z/final/final_shape.ttl</x:v>
      </x:c>
    </x:row>
    <x:row r="804" ht="22" customHeight="1">
      <x:c r="A804" s="10" t="str">
        <x:v>V2_FALLBACK25</x:v>
      </x:c>
      <x:c r="B804" s="10" t="str">
        <x:v>IMO-052</x:v>
      </x:c>
      <x:c r="C804" s="10" t="str">
        <x:v>IMO-052-F01</x:v>
      </x:c>
      <x:c r="D804" s="10" t="str">
        <x:v>RUN_01</x:v>
      </x:c>
      <x:c r="E804" s="10" t="str">
        <x:v>REJECTED_ATTEMPT_04</x:v>
      </x:c>
      <x:c r="F804" s="10" t="str">
        <x:v>FAIL</x:v>
      </x:c>
      <x:c r="G804" s="10" t="str">
        <x:v>FAIL</x:v>
      </x:c>
      <x:c r="H804" s="10" t="str">
        <x:v>EXECUTED</x:v>
      </x:c>
      <x:c r="I804" s="10" t="str">
        <x:v>PARSED</x:v>
      </x:c>
      <x:c r="J804" s="10" t="str">
        <x:v>MAX_ATTEMPTS_REACHED</x:v>
      </x:c>
      <x:c r="K804" s="10" t="str">
        <x:v>f756b0288556fed5357bc2ace02989ca03d0fcc16c048f8d3bf5ef13f62c6df7</x:v>
      </x:c>
      <x:c r="L804" s="10" t="str">
        <x:v>rejected_attempt4</x:v>
      </x:c>
      <x:c r="M804" s="10" t="n">
        <x:v>1</x:v>
      </x:c>
      <x:c r="N804" s="10" t="n">
        <x:v>0</x:v>
      </x:c>
      <x:c r="O804" s="10" t="n">
        <x:v>0</x:v>
      </x:c>
      <x:c r="P804" s="9" t="str">
        <x:f>'CaseReview'!U804</x:f>
        <x:v>FAIL</x:v>
      </x:c>
      <x:c r="Q804" s="9" t="n">
        <x:f>IF(AND(T804=1,G804=P804),1,0)</x:f>
        <x:v>1</x:v>
      </x:c>
      <x:c r="R804" s="9" t="n">
        <x:f>IF(AND(T804=1,G804="PASS",P804="FAIL"),1,0)</x:f>
        <x:v>0</x:v>
      </x:c>
      <x:c r="S804" s="9" t="n">
        <x:f>IF(AND(T804=1,G804="FAIL",P804="PASS"),1,0)</x:f>
        <x:v>0</x:v>
      </x:c>
      <x:c r="T804" s="9" t="n">
        <x:v>1</x:v>
      </x:c>
      <x:c r="U804" s="9" t="n">
        <x:v>7</x:v>
      </x:c>
      <x:c r="V804" s="9" t="str">
        <x:v>MVP/SHACL_GENERATION_PIPELINE/experiments/FULL_REPAIR_V2/RUN_01/runs/RUN-IMO-052-20260915T105431529750Z/artifacts/attempt_04/candidate_shape.ttl</x:v>
      </x:c>
    </x:row>
    <x:row r="805" ht="22" customHeight="1">
      <x:c r="A805" s="10" t="str">
        <x:v>V2_FALLBACK25</x:v>
      </x:c>
      <x:c r="B805" s="10" t="str">
        <x:v>IMO-052</x:v>
      </x:c>
      <x:c r="C805" s="10" t="str">
        <x:v>IMO-052-F02</x:v>
      </x:c>
      <x:c r="D805" s="10" t="str">
        <x:v>RUN_01</x:v>
      </x:c>
      <x:c r="E805" s="10" t="str">
        <x:v>REJECTED_ATTEMPT_04</x:v>
      </x:c>
      <x:c r="F805" s="10" t="str">
        <x:v>FAIL</x:v>
      </x:c>
      <x:c r="G805" s="10" t="str">
        <x:v>FAIL</x:v>
      </x:c>
      <x:c r="H805" s="10" t="str">
        <x:v>EXECUTED</x:v>
      </x:c>
      <x:c r="I805" s="10" t="str">
        <x:v>PARSED</x:v>
      </x:c>
      <x:c r="J805" s="10" t="str">
        <x:v>MAX_ATTEMPTS_REACHED</x:v>
      </x:c>
      <x:c r="K805" s="10" t="str">
        <x:v>f756b0288556fed5357bc2ace02989ca03d0fcc16c048f8d3bf5ef13f62c6df7</x:v>
      </x:c>
      <x:c r="L805" s="10" t="str">
        <x:v>rejected_attempt4</x:v>
      </x:c>
      <x:c r="M805" s="10" t="n">
        <x:v>1</x:v>
      </x:c>
      <x:c r="N805" s="10" t="n">
        <x:v>0</x:v>
      </x:c>
      <x:c r="O805" s="10" t="n">
        <x:v>0</x:v>
      </x:c>
      <x:c r="P805" s="9" t="str">
        <x:f>'CaseReview'!U805</x:f>
        <x:v>FAIL</x:v>
      </x:c>
      <x:c r="Q805" s="9" t="n">
        <x:f>IF(AND(T805=1,G805=P805),1,0)</x:f>
        <x:v>1</x:v>
      </x:c>
      <x:c r="R805" s="9" t="n">
        <x:f>IF(AND(T805=1,G805="PASS",P805="FAIL"),1,0)</x:f>
        <x:v>0</x:v>
      </x:c>
      <x:c r="S805" s="9" t="n">
        <x:f>IF(AND(T805=1,G805="FAIL",P805="PASS"),1,0)</x:f>
        <x:v>0</x:v>
      </x:c>
      <x:c r="T805" s="9" t="n">
        <x:v>1</x:v>
      </x:c>
      <x:c r="U805" s="9" t="n">
        <x:v>7</x:v>
      </x:c>
      <x:c r="V805" s="9" t="str">
        <x:v>MVP/SHACL_GENERATION_PIPELINE/experiments/FULL_REPAIR_V2/RUN_01/runs/RUN-IMO-052-20260915T105431529750Z/artifacts/attempt_04/candidate_shape.ttl</x:v>
      </x:c>
    </x:row>
    <x:row r="806" ht="22" customHeight="1">
      <x:c r="A806" s="10" t="str">
        <x:v>V2_FALLBACK25</x:v>
      </x:c>
      <x:c r="B806" s="10" t="str">
        <x:v>IMO-052</x:v>
      </x:c>
      <x:c r="C806" s="10" t="str">
        <x:v>IMO-052-F03</x:v>
      </x:c>
      <x:c r="D806" s="10" t="str">
        <x:v>RUN_01</x:v>
      </x:c>
      <x:c r="E806" s="10" t="str">
        <x:v>REJECTED_ATTEMPT_04</x:v>
      </x:c>
      <x:c r="F806" s="10" t="str">
        <x:v>FAIL</x:v>
      </x:c>
      <x:c r="G806" s="10" t="str">
        <x:v>FAIL</x:v>
      </x:c>
      <x:c r="H806" s="10" t="str">
        <x:v>EXECUTED</x:v>
      </x:c>
      <x:c r="I806" s="10" t="str">
        <x:v>PARSED</x:v>
      </x:c>
      <x:c r="J806" s="10" t="str">
        <x:v>MAX_ATTEMPTS_REACHED</x:v>
      </x:c>
      <x:c r="K806" s="10" t="str">
        <x:v>f756b0288556fed5357bc2ace02989ca03d0fcc16c048f8d3bf5ef13f62c6df7</x:v>
      </x:c>
      <x:c r="L806" s="10" t="str">
        <x:v>rejected_attempt4</x:v>
      </x:c>
      <x:c r="M806" s="10" t="n">
        <x:v>1</x:v>
      </x:c>
      <x:c r="N806" s="10" t="n">
        <x:v>0</x:v>
      </x:c>
      <x:c r="O806" s="10" t="n">
        <x:v>0</x:v>
      </x:c>
      <x:c r="P806" s="9" t="str">
        <x:f>'CaseReview'!U806</x:f>
        <x:v>FAIL</x:v>
      </x:c>
      <x:c r="Q806" s="9" t="n">
        <x:f>IF(AND(T806=1,G806=P806),1,0)</x:f>
        <x:v>1</x:v>
      </x:c>
      <x:c r="R806" s="9" t="n">
        <x:f>IF(AND(T806=1,G806="PASS",P806="FAIL"),1,0)</x:f>
        <x:v>0</x:v>
      </x:c>
      <x:c r="S806" s="9" t="n">
        <x:f>IF(AND(T806=1,G806="FAIL",P806="PASS"),1,0)</x:f>
        <x:v>0</x:v>
      </x:c>
      <x:c r="T806" s="9" t="n">
        <x:v>1</x:v>
      </x:c>
      <x:c r="U806" s="9" t="n">
        <x:v>7</x:v>
      </x:c>
      <x:c r="V806" s="9" t="str">
        <x:v>MVP/SHACL_GENERATION_PIPELINE/experiments/FULL_REPAIR_V2/RUN_01/runs/RUN-IMO-052-20260915T105431529750Z/artifacts/attempt_04/candidate_shape.ttl</x:v>
      </x:c>
    </x:row>
    <x:row r="807" ht="22" customHeight="1">
      <x:c r="A807" s="10" t="str">
        <x:v>V2_FALLBACK25</x:v>
      </x:c>
      <x:c r="B807" s="10" t="str">
        <x:v>IMO-052</x:v>
      </x:c>
      <x:c r="C807" s="10" t="str">
        <x:v>IMO-052-F04</x:v>
      </x:c>
      <x:c r="D807" s="10" t="str">
        <x:v>RUN_01</x:v>
      </x:c>
      <x:c r="E807" s="10" t="str">
        <x:v>REJECTED_ATTEMPT_04</x:v>
      </x:c>
      <x:c r="F807" s="10" t="str">
        <x:v>FAIL</x:v>
      </x:c>
      <x:c r="G807" s="10" t="str">
        <x:v>FAIL</x:v>
      </x:c>
      <x:c r="H807" s="10" t="str">
        <x:v>EXECUTED</x:v>
      </x:c>
      <x:c r="I807" s="10" t="str">
        <x:v>PARSED</x:v>
      </x:c>
      <x:c r="J807" s="10" t="str">
        <x:v>MAX_ATTEMPTS_REACHED</x:v>
      </x:c>
      <x:c r="K807" s="10" t="str">
        <x:v>f756b0288556fed5357bc2ace02989ca03d0fcc16c048f8d3bf5ef13f62c6df7</x:v>
      </x:c>
      <x:c r="L807" s="10" t="str">
        <x:v>rejected_attempt4</x:v>
      </x:c>
      <x:c r="M807" s="10" t="n">
        <x:v>1</x:v>
      </x:c>
      <x:c r="N807" s="10" t="n">
        <x:v>0</x:v>
      </x:c>
      <x:c r="O807" s="10" t="n">
        <x:v>0</x:v>
      </x:c>
      <x:c r="P807" s="9" t="str">
        <x:f>'CaseReview'!U807</x:f>
        <x:v>FAIL</x:v>
      </x:c>
      <x:c r="Q807" s="9" t="n">
        <x:f>IF(AND(T807=1,G807=P807),1,0)</x:f>
        <x:v>1</x:v>
      </x:c>
      <x:c r="R807" s="9" t="n">
        <x:f>IF(AND(T807=1,G807="PASS",P807="FAIL"),1,0)</x:f>
        <x:v>0</x:v>
      </x:c>
      <x:c r="S807" s="9" t="n">
        <x:f>IF(AND(T807=1,G807="FAIL",P807="PASS"),1,0)</x:f>
        <x:v>0</x:v>
      </x:c>
      <x:c r="T807" s="9" t="n">
        <x:v>1</x:v>
      </x:c>
      <x:c r="U807" s="9" t="n">
        <x:v>7</x:v>
      </x:c>
      <x:c r="V807" s="9" t="str">
        <x:v>MVP/SHACL_GENERATION_PIPELINE/experiments/FULL_REPAIR_V2/RUN_01/runs/RUN-IMO-052-20260915T105431529750Z/artifacts/attempt_04/candidate_shape.ttl</x:v>
      </x:c>
    </x:row>
    <x:row r="808" ht="22" customHeight="1">
      <x:c r="A808" s="10" t="str">
        <x:v>V2_FALLBACK25</x:v>
      </x:c>
      <x:c r="B808" s="10" t="str">
        <x:v>IMO-052</x:v>
      </x:c>
      <x:c r="C808" s="10" t="str">
        <x:v>IMO-052-P01</x:v>
      </x:c>
      <x:c r="D808" s="10" t="str">
        <x:v>RUN_01</x:v>
      </x:c>
      <x:c r="E808" s="10" t="str">
        <x:v>REJECTED_ATTEMPT_04</x:v>
      </x:c>
      <x:c r="F808" s="10" t="str">
        <x:v>PASS</x:v>
      </x:c>
      <x:c r="G808" s="10" t="str">
        <x:v>FAIL</x:v>
      </x:c>
      <x:c r="H808" s="10" t="str">
        <x:v>EXECUTED</x:v>
      </x:c>
      <x:c r="I808" s="10" t="str">
        <x:v>PARSED</x:v>
      </x:c>
      <x:c r="J808" s="10" t="str">
        <x:v>MAX_ATTEMPTS_REACHED</x:v>
      </x:c>
      <x:c r="K808" s="10" t="str">
        <x:v>f756b0288556fed5357bc2ace02989ca03d0fcc16c048f8d3bf5ef13f62c6df7</x:v>
      </x:c>
      <x:c r="L808" s="10" t="str">
        <x:v>rejected_attempt4</x:v>
      </x:c>
      <x:c r="M808" s="10" t="n">
        <x:v>0</x:v>
      </x:c>
      <x:c r="N808" s="10" t="n">
        <x:v>0</x:v>
      </x:c>
      <x:c r="O808" s="10" t="n">
        <x:v>1</x:v>
      </x:c>
      <x:c r="P808" s="9" t="str">
        <x:f>'CaseReview'!U808</x:f>
        <x:v>PASS</x:v>
      </x:c>
      <x:c r="Q808" s="9" t="n">
        <x:f>IF(AND(T808=1,G808=P808),1,0)</x:f>
        <x:v>0</x:v>
      </x:c>
      <x:c r="R808" s="9" t="n">
        <x:f>IF(AND(T808=1,G808="PASS",P808="FAIL"),1,0)</x:f>
        <x:v>0</x:v>
      </x:c>
      <x:c r="S808" s="9" t="n">
        <x:f>IF(AND(T808=1,G808="FAIL",P808="PASS"),1,0)</x:f>
        <x:v>1</x:v>
      </x:c>
      <x:c r="T808" s="9" t="n">
        <x:v>1</x:v>
      </x:c>
      <x:c r="U808" s="9" t="n">
        <x:v>7</x:v>
      </x:c>
      <x:c r="V808" s="9" t="str">
        <x:v>MVP/SHACL_GENERATION_PIPELINE/experiments/FULL_REPAIR_V2/RUN_01/runs/RUN-IMO-052-20260915T105431529750Z/artifacts/attempt_04/candidate_shape.ttl</x:v>
      </x:c>
    </x:row>
    <x:row r="809" ht="22" customHeight="1">
      <x:c r="A809" s="10" t="str">
        <x:v>V2_FALLBACK25</x:v>
      </x:c>
      <x:c r="B809" s="10" t="str">
        <x:v>IMO-052</x:v>
      </x:c>
      <x:c r="C809" s="10" t="str">
        <x:v>IMO-052-P02</x:v>
      </x:c>
      <x:c r="D809" s="10" t="str">
        <x:v>RUN_01</x:v>
      </x:c>
      <x:c r="E809" s="10" t="str">
        <x:v>REJECTED_ATTEMPT_04</x:v>
      </x:c>
      <x:c r="F809" s="10" t="str">
        <x:v>PASS</x:v>
      </x:c>
      <x:c r="G809" s="10" t="str">
        <x:v>FAIL</x:v>
      </x:c>
      <x:c r="H809" s="10" t="str">
        <x:v>EXECUTED</x:v>
      </x:c>
      <x:c r="I809" s="10" t="str">
        <x:v>PARSED</x:v>
      </x:c>
      <x:c r="J809" s="10" t="str">
        <x:v>MAX_ATTEMPTS_REACHED</x:v>
      </x:c>
      <x:c r="K809" s="10" t="str">
        <x:v>f756b0288556fed5357bc2ace02989ca03d0fcc16c048f8d3bf5ef13f62c6df7</x:v>
      </x:c>
      <x:c r="L809" s="10" t="str">
        <x:v>rejected_attempt4</x:v>
      </x:c>
      <x:c r="M809" s="10" t="n">
        <x:v>0</x:v>
      </x:c>
      <x:c r="N809" s="10" t="n">
        <x:v>0</x:v>
      </x:c>
      <x:c r="O809" s="10" t="n">
        <x:v>1</x:v>
      </x:c>
      <x:c r="P809" s="9" t="str">
        <x:f>'CaseReview'!U809</x:f>
        <x:v>PASS</x:v>
      </x:c>
      <x:c r="Q809" s="9" t="n">
        <x:f>IF(AND(T809=1,G809=P809),1,0)</x:f>
        <x:v>0</x:v>
      </x:c>
      <x:c r="R809" s="9" t="n">
        <x:f>IF(AND(T809=1,G809="PASS",P809="FAIL"),1,0)</x:f>
        <x:v>0</x:v>
      </x:c>
      <x:c r="S809" s="9" t="n">
        <x:f>IF(AND(T809=1,G809="FAIL",P809="PASS"),1,0)</x:f>
        <x:v>1</x:v>
      </x:c>
      <x:c r="T809" s="9" t="n">
        <x:v>1</x:v>
      </x:c>
      <x:c r="U809" s="9" t="n">
        <x:v>7</x:v>
      </x:c>
      <x:c r="V809" s="9" t="str">
        <x:v>MVP/SHACL_GENERATION_PIPELINE/experiments/FULL_REPAIR_V2/RUN_01/runs/RUN-IMO-052-20260915T105431529750Z/artifacts/attempt_04/candidate_shape.ttl</x:v>
      </x:c>
    </x:row>
    <x:row r="810" ht="22" customHeight="1">
      <x:c r="A810" s="10" t="str">
        <x:v>V2_FALLBACK25</x:v>
      </x:c>
      <x:c r="B810" s="10" t="str">
        <x:v>IMO-052</x:v>
      </x:c>
      <x:c r="C810" s="10" t="str">
        <x:v>IMO-052-P03</x:v>
      </x:c>
      <x:c r="D810" s="10" t="str">
        <x:v>RUN_01</x:v>
      </x:c>
      <x:c r="E810" s="10" t="str">
        <x:v>REJECTED_ATTEMPT_04</x:v>
      </x:c>
      <x:c r="F810" s="10" t="str">
        <x:v>PASS</x:v>
      </x:c>
      <x:c r="G810" s="10" t="str">
        <x:v>PASS</x:v>
      </x:c>
      <x:c r="H810" s="10" t="str">
        <x:v>EXECUTED</x:v>
      </x:c>
      <x:c r="I810" s="10" t="str">
        <x:v>PARSED</x:v>
      </x:c>
      <x:c r="J810" s="10" t="str">
        <x:v>MAX_ATTEMPTS_REACHED</x:v>
      </x:c>
      <x:c r="K810" s="10" t="str">
        <x:v>f756b0288556fed5357bc2ace02989ca03d0fcc16c048f8d3bf5ef13f62c6df7</x:v>
      </x:c>
      <x:c r="L810" s="10" t="str">
        <x:v>rejected_attempt4</x:v>
      </x:c>
      <x:c r="M810" s="10" t="n">
        <x:v>1</x:v>
      </x:c>
      <x:c r="N810" s="10" t="n">
        <x:v>0</x:v>
      </x:c>
      <x:c r="O810" s="10" t="n">
        <x:v>0</x:v>
      </x:c>
      <x:c r="P810" s="9" t="str">
        <x:f>'CaseReview'!U810</x:f>
        <x:v>PASS</x:v>
      </x:c>
      <x:c r="Q810" s="9" t="n">
        <x:f>IF(AND(T810=1,G810=P810),1,0)</x:f>
        <x:v>1</x:v>
      </x:c>
      <x:c r="R810" s="9" t="n">
        <x:f>IF(AND(T810=1,G810="PASS",P810="FAIL"),1,0)</x:f>
        <x:v>0</x:v>
      </x:c>
      <x:c r="S810" s="9" t="n">
        <x:f>IF(AND(T810=1,G810="FAIL",P810="PASS"),1,0)</x:f>
        <x:v>0</x:v>
      </x:c>
      <x:c r="T810" s="9" t="n">
        <x:v>1</x:v>
      </x:c>
      <x:c r="U810" s="9" t="n">
        <x:v>7</x:v>
      </x:c>
      <x:c r="V810" s="9" t="str">
        <x:v>MVP/SHACL_GENERATION_PIPELINE/experiments/FULL_REPAIR_V2/RUN_01/runs/RUN-IMO-052-20260915T105431529750Z/artifacts/attempt_04/candidate_shape.ttl</x:v>
      </x:c>
    </x:row>
    <x:row r="811" ht="22" customHeight="1">
      <x:c r="A811" s="10" t="str">
        <x:v>V2_FALLBACK25</x:v>
      </x:c>
      <x:c r="B811" s="10" t="str">
        <x:v>IMO-053</x:v>
      </x:c>
      <x:c r="C811" s="10" t="str">
        <x:v>IMO-053-F01</x:v>
      </x:c>
      <x:c r="D811" s="10" t="str">
        <x:v>RUN_01</x:v>
      </x:c>
      <x:c r="E811" s="10" t="str">
        <x:v>ORIGINAL_LEDGER</x:v>
      </x:c>
      <x:c r="F811" s="10" t="str">
        <x:v>FAIL</x:v>
      </x:c>
      <x:c r="G811" s="10" t="str">
        <x:v>FAIL</x:v>
      </x:c>
      <x:c r="H811" s="10" t="str">
        <x:v>EXECUTED</x:v>
      </x:c>
      <x:c r="I811" s="10" t="str">
        <x:v>PARSED</x:v>
      </x:c>
      <x:c r="J811" s="10" t="str">
        <x:v>GENERATION_ACCEPTED</x:v>
      </x:c>
      <x:c r="K811" s="10" t="str">
        <x:v>4cddcf2f907f14ffb884caab82933f118d51acdb977dc746f4be0cd37c3925a3</x:v>
      </x:c>
      <x:c r="L811" s="10" t="str">
        <x:v>full_repair_v2</x:v>
      </x:c>
      <x:c r="M811" s="10" t="n">
        <x:v>1</x:v>
      </x:c>
      <x:c r="N811" s="10" t="n">
        <x:v>0</x:v>
      </x:c>
      <x:c r="O811" s="10" t="n">
        <x:v>0</x:v>
      </x:c>
      <x:c r="P811" s="9" t="str">
        <x:f>'CaseReview'!U811</x:f>
        <x:v>FAIL</x:v>
      </x:c>
      <x:c r="Q811" s="9" t="n">
        <x:f>IF(AND(T811=1,G811=P811),1,0)</x:f>
        <x:v>1</x:v>
      </x:c>
      <x:c r="R811" s="9" t="n">
        <x:f>IF(AND(T811=1,G811="PASS",P811="FAIL"),1,0)</x:f>
        <x:v>0</x:v>
      </x:c>
      <x:c r="S811" s="9" t="n">
        <x:f>IF(AND(T811=1,G811="FAIL",P811="PASS"),1,0)</x:f>
        <x:v>0</x:v>
      </x:c>
      <x:c r="T811" s="9" t="n">
        <x:v>1</x:v>
      </x:c>
      <x:c r="U811" s="9" t="n">
        <x:v>6</x:v>
      </x:c>
      <x:c r="V811" s="9" t="str">
        <x:v>MVP/SHACL_GENERATION_PIPELINE/experiments/FULL_REPAIR_V2/RUN_01/runs/RUN-IMO-053-20260915T105620332679Z/final/final_shape.ttl</x:v>
      </x:c>
    </x:row>
    <x:row r="812" ht="22" customHeight="1">
      <x:c r="A812" s="10" t="str">
        <x:v>V2_FALLBACK25</x:v>
      </x:c>
      <x:c r="B812" s="10" t="str">
        <x:v>IMO-053</x:v>
      </x:c>
      <x:c r="C812" s="10" t="str">
        <x:v>IMO-053-F02</x:v>
      </x:c>
      <x:c r="D812" s="10" t="str">
        <x:v>RUN_01</x:v>
      </x:c>
      <x:c r="E812" s="10" t="str">
        <x:v>ORIGINAL_LEDGER</x:v>
      </x:c>
      <x:c r="F812" s="10" t="str">
        <x:v>FAIL</x:v>
      </x:c>
      <x:c r="G812" s="10" t="str">
        <x:v>FAIL</x:v>
      </x:c>
      <x:c r="H812" s="10" t="str">
        <x:v>EXECUTED</x:v>
      </x:c>
      <x:c r="I812" s="10" t="str">
        <x:v>PARSED</x:v>
      </x:c>
      <x:c r="J812" s="10" t="str">
        <x:v>GENERATION_ACCEPTED</x:v>
      </x:c>
      <x:c r="K812" s="10" t="str">
        <x:v>4cddcf2f907f14ffb884caab82933f118d51acdb977dc746f4be0cd37c3925a3</x:v>
      </x:c>
      <x:c r="L812" s="10" t="str">
        <x:v>full_repair_v2</x:v>
      </x:c>
      <x:c r="M812" s="10" t="n">
        <x:v>1</x:v>
      </x:c>
      <x:c r="N812" s="10" t="n">
        <x:v>0</x:v>
      </x:c>
      <x:c r="O812" s="10" t="n">
        <x:v>0</x:v>
      </x:c>
      <x:c r="P812" s="9" t="str">
        <x:f>'CaseReview'!U812</x:f>
        <x:v>FAIL</x:v>
      </x:c>
      <x:c r="Q812" s="9" t="n">
        <x:f>IF(AND(T812=1,G812=P812),1,0)</x:f>
        <x:v>1</x:v>
      </x:c>
      <x:c r="R812" s="9" t="n">
        <x:f>IF(AND(T812=1,G812="PASS",P812="FAIL"),1,0)</x:f>
        <x:v>0</x:v>
      </x:c>
      <x:c r="S812" s="9" t="n">
        <x:f>IF(AND(T812=1,G812="FAIL",P812="PASS"),1,0)</x:f>
        <x:v>0</x:v>
      </x:c>
      <x:c r="T812" s="9" t="n">
        <x:v>1</x:v>
      </x:c>
      <x:c r="U812" s="9" t="n">
        <x:v>6</x:v>
      </x:c>
      <x:c r="V812" s="9" t="str">
        <x:v>MVP/SHACL_GENERATION_PIPELINE/experiments/FULL_REPAIR_V2/RUN_01/runs/RUN-IMO-053-20260915T105620332679Z/final/final_shape.ttl</x:v>
      </x:c>
    </x:row>
    <x:row r="813" ht="22" customHeight="1">
      <x:c r="A813" s="10" t="str">
        <x:v>V2_FALLBACK25</x:v>
      </x:c>
      <x:c r="B813" s="10" t="str">
        <x:v>IMO-053</x:v>
      </x:c>
      <x:c r="C813" s="10" t="str">
        <x:v>IMO-053-F03</x:v>
      </x:c>
      <x:c r="D813" s="10" t="str">
        <x:v>RUN_01</x:v>
      </x:c>
      <x:c r="E813" s="10" t="str">
        <x:v>ORIGINAL_LEDGER</x:v>
      </x:c>
      <x:c r="F813" s="10" t="str">
        <x:v>FAIL</x:v>
      </x:c>
      <x:c r="G813" s="10" t="str">
        <x:v>FAIL</x:v>
      </x:c>
      <x:c r="H813" s="10" t="str">
        <x:v>EXECUTED</x:v>
      </x:c>
      <x:c r="I813" s="10" t="str">
        <x:v>PARSED</x:v>
      </x:c>
      <x:c r="J813" s="10" t="str">
        <x:v>GENERATION_ACCEPTED</x:v>
      </x:c>
      <x:c r="K813" s="10" t="str">
        <x:v>4cddcf2f907f14ffb884caab82933f118d51acdb977dc746f4be0cd37c3925a3</x:v>
      </x:c>
      <x:c r="L813" s="10" t="str">
        <x:v>full_repair_v2</x:v>
      </x:c>
      <x:c r="M813" s="10" t="n">
        <x:v>1</x:v>
      </x:c>
      <x:c r="N813" s="10" t="n">
        <x:v>0</x:v>
      </x:c>
      <x:c r="O813" s="10" t="n">
        <x:v>0</x:v>
      </x:c>
      <x:c r="P813" s="9" t="str">
        <x:f>'CaseReview'!U813</x:f>
        <x:v>FAIL</x:v>
      </x:c>
      <x:c r="Q813" s="9" t="n">
        <x:f>IF(AND(T813=1,G813=P813),1,0)</x:f>
        <x:v>1</x:v>
      </x:c>
      <x:c r="R813" s="9" t="n">
        <x:f>IF(AND(T813=1,G813="PASS",P813="FAIL"),1,0)</x:f>
        <x:v>0</x:v>
      </x:c>
      <x:c r="S813" s="9" t="n">
        <x:f>IF(AND(T813=1,G813="FAIL",P813="PASS"),1,0)</x:f>
        <x:v>0</x:v>
      </x:c>
      <x:c r="T813" s="9" t="n">
        <x:v>1</x:v>
      </x:c>
      <x:c r="U813" s="9" t="n">
        <x:v>6</x:v>
      </x:c>
      <x:c r="V813" s="9" t="str">
        <x:v>MVP/SHACL_GENERATION_PIPELINE/experiments/FULL_REPAIR_V2/RUN_01/runs/RUN-IMO-053-20260915T105620332679Z/final/final_shape.ttl</x:v>
      </x:c>
    </x:row>
    <x:row r="814" ht="22" customHeight="1">
      <x:c r="A814" s="10" t="str">
        <x:v>V2_FALLBACK25</x:v>
      </x:c>
      <x:c r="B814" s="10" t="str">
        <x:v>IMO-053</x:v>
      </x:c>
      <x:c r="C814" s="10" t="str">
        <x:v>IMO-053-P01</x:v>
      </x:c>
      <x:c r="D814" s="10" t="str">
        <x:v>RUN_01</x:v>
      </x:c>
      <x:c r="E814" s="10" t="str">
        <x:v>ORIGINAL_LEDGER</x:v>
      </x:c>
      <x:c r="F814" s="10" t="str">
        <x:v>PASS</x:v>
      </x:c>
      <x:c r="G814" s="10" t="str">
        <x:v>FAIL</x:v>
      </x:c>
      <x:c r="H814" s="10" t="str">
        <x:v>EXECUTED</x:v>
      </x:c>
      <x:c r="I814" s="10" t="str">
        <x:v>PARSED</x:v>
      </x:c>
      <x:c r="J814" s="10" t="str">
        <x:v>GENERATION_ACCEPTED</x:v>
      </x:c>
      <x:c r="K814" s="10" t="str">
        <x:v>4cddcf2f907f14ffb884caab82933f118d51acdb977dc746f4be0cd37c3925a3</x:v>
      </x:c>
      <x:c r="L814" s="10" t="str">
        <x:v>full_repair_v2</x:v>
      </x:c>
      <x:c r="M814" s="10" t="n">
        <x:v>0</x:v>
      </x:c>
      <x:c r="N814" s="10" t="n">
        <x:v>0</x:v>
      </x:c>
      <x:c r="O814" s="10" t="n">
        <x:v>1</x:v>
      </x:c>
      <x:c r="P814" s="9" t="str">
        <x:f>'CaseReview'!U814</x:f>
        <x:v>PASS</x:v>
      </x:c>
      <x:c r="Q814" s="9" t="n">
        <x:f>IF(AND(T814=1,G814=P814),1,0)</x:f>
        <x:v>0</x:v>
      </x:c>
      <x:c r="R814" s="9" t="n">
        <x:f>IF(AND(T814=1,G814="PASS",P814="FAIL"),1,0)</x:f>
        <x:v>0</x:v>
      </x:c>
      <x:c r="S814" s="9" t="n">
        <x:f>IF(AND(T814=1,G814="FAIL",P814="PASS"),1,0)</x:f>
        <x:v>1</x:v>
      </x:c>
      <x:c r="T814" s="9" t="n">
        <x:v>1</x:v>
      </x:c>
      <x:c r="U814" s="9" t="n">
        <x:v>6</x:v>
      </x:c>
      <x:c r="V814" s="9" t="str">
        <x:v>MVP/SHACL_GENERATION_PIPELINE/experiments/FULL_REPAIR_V2/RUN_01/runs/RUN-IMO-053-20260915T105620332679Z/final/final_shape.ttl</x:v>
      </x:c>
    </x:row>
    <x:row r="815" ht="22" customHeight="1">
      <x:c r="A815" s="10" t="str">
        <x:v>V2_FALLBACK25</x:v>
      </x:c>
      <x:c r="B815" s="10" t="str">
        <x:v>IMO-053</x:v>
      </x:c>
      <x:c r="C815" s="10" t="str">
        <x:v>IMO-053-P02</x:v>
      </x:c>
      <x:c r="D815" s="10" t="str">
        <x:v>RUN_01</x:v>
      </x:c>
      <x:c r="E815" s="10" t="str">
        <x:v>ORIGINAL_LEDGER</x:v>
      </x:c>
      <x:c r="F815" s="10" t="str">
        <x:v>PASS</x:v>
      </x:c>
      <x:c r="G815" s="10" t="str">
        <x:v>FAIL</x:v>
      </x:c>
      <x:c r="H815" s="10" t="str">
        <x:v>EXECUTED</x:v>
      </x:c>
      <x:c r="I815" s="10" t="str">
        <x:v>PARSED</x:v>
      </x:c>
      <x:c r="J815" s="10" t="str">
        <x:v>GENERATION_ACCEPTED</x:v>
      </x:c>
      <x:c r="K815" s="10" t="str">
        <x:v>4cddcf2f907f14ffb884caab82933f118d51acdb977dc746f4be0cd37c3925a3</x:v>
      </x:c>
      <x:c r="L815" s="10" t="str">
        <x:v>full_repair_v2</x:v>
      </x:c>
      <x:c r="M815" s="10" t="n">
        <x:v>0</x:v>
      </x:c>
      <x:c r="N815" s="10" t="n">
        <x:v>0</x:v>
      </x:c>
      <x:c r="O815" s="10" t="n">
        <x:v>1</x:v>
      </x:c>
      <x:c r="P815" s="9" t="str">
        <x:f>'CaseReview'!U815</x:f>
        <x:v>PASS</x:v>
      </x:c>
      <x:c r="Q815" s="9" t="n">
        <x:f>IF(AND(T815=1,G815=P815),1,0)</x:f>
        <x:v>0</x:v>
      </x:c>
      <x:c r="R815" s="9" t="n">
        <x:f>IF(AND(T815=1,G815="PASS",P815="FAIL"),1,0)</x:f>
        <x:v>0</x:v>
      </x:c>
      <x:c r="S815" s="9" t="n">
        <x:f>IF(AND(T815=1,G815="FAIL",P815="PASS"),1,0)</x:f>
        <x:v>1</x:v>
      </x:c>
      <x:c r="T815" s="9" t="n">
        <x:v>1</x:v>
      </x:c>
      <x:c r="U815" s="9" t="n">
        <x:v>6</x:v>
      </x:c>
      <x:c r="V815" s="9" t="str">
        <x:v>MVP/SHACL_GENERATION_PIPELINE/experiments/FULL_REPAIR_V2/RUN_01/runs/RUN-IMO-053-20260915T105620332679Z/final/final_shape.ttl</x:v>
      </x:c>
    </x:row>
    <x:row r="816" ht="22" customHeight="1">
      <x:c r="A816" s="10" t="str">
        <x:v>V2_FALLBACK25</x:v>
      </x:c>
      <x:c r="B816" s="10" t="str">
        <x:v>IMO-053</x:v>
      </x:c>
      <x:c r="C816" s="10" t="str">
        <x:v>IMO-053-P03</x:v>
      </x:c>
      <x:c r="D816" s="10" t="str">
        <x:v>RUN_01</x:v>
      </x:c>
      <x:c r="E816" s="10" t="str">
        <x:v>ORIGINAL_LEDGER</x:v>
      </x:c>
      <x:c r="F816" s="10" t="str">
        <x:v>PASS</x:v>
      </x:c>
      <x:c r="G816" s="10" t="str">
        <x:v>PASS</x:v>
      </x:c>
      <x:c r="H816" s="10" t="str">
        <x:v>EXECUTED</x:v>
      </x:c>
      <x:c r="I816" s="10" t="str">
        <x:v>PARSED</x:v>
      </x:c>
      <x:c r="J816" s="10" t="str">
        <x:v>GENERATION_ACCEPTED</x:v>
      </x:c>
      <x:c r="K816" s="10" t="str">
        <x:v>4cddcf2f907f14ffb884caab82933f118d51acdb977dc746f4be0cd37c3925a3</x:v>
      </x:c>
      <x:c r="L816" s="10" t="str">
        <x:v>full_repair_v2</x:v>
      </x:c>
      <x:c r="M816" s="10" t="n">
        <x:v>1</x:v>
      </x:c>
      <x:c r="N816" s="10" t="n">
        <x:v>0</x:v>
      </x:c>
      <x:c r="O816" s="10" t="n">
        <x:v>0</x:v>
      </x:c>
      <x:c r="P816" s="9" t="str">
        <x:f>'CaseReview'!U816</x:f>
        <x:v>PASS</x:v>
      </x:c>
      <x:c r="Q816" s="9" t="n">
        <x:f>IF(AND(T816=1,G816=P816),1,0)</x:f>
        <x:v>1</x:v>
      </x:c>
      <x:c r="R816" s="9" t="n">
        <x:f>IF(AND(T816=1,G816="PASS",P816="FAIL"),1,0)</x:f>
        <x:v>0</x:v>
      </x:c>
      <x:c r="S816" s="9" t="n">
        <x:f>IF(AND(T816=1,G816="FAIL",P816="PASS"),1,0)</x:f>
        <x:v>0</x:v>
      </x:c>
      <x:c r="T816" s="9" t="n">
        <x:v>1</x:v>
      </x:c>
      <x:c r="U816" s="9" t="n">
        <x:v>6</x:v>
      </x:c>
      <x:c r="V816" s="9" t="str">
        <x:v>MVP/SHACL_GENERATION_PIPELINE/experiments/FULL_REPAIR_V2/RUN_01/runs/RUN-IMO-053-20260915T105620332679Z/final/final_shape.ttl</x:v>
      </x:c>
    </x:row>
    <x:row r="817" ht="22" customHeight="1">
      <x:c r="A817" s="10" t="str">
        <x:v>V2_FALLBACK25</x:v>
      </x:c>
      <x:c r="B817" s="10" t="str">
        <x:v>IMO-055</x:v>
      </x:c>
      <x:c r="C817" s="10" t="str">
        <x:v>IMO-055-F01</x:v>
      </x:c>
      <x:c r="D817" s="10" t="str">
        <x:v>RUN_01</x:v>
      </x:c>
      <x:c r="E817" s="10" t="str">
        <x:v>ORIGINAL_LEDGER</x:v>
      </x:c>
      <x:c r="F817" s="10" t="str">
        <x:v>FAIL</x:v>
      </x:c>
      <x:c r="G817" s="10" t="str">
        <x:v>PASS</x:v>
      </x:c>
      <x:c r="H817" s="10" t="str">
        <x:v>EXECUTED</x:v>
      </x:c>
      <x:c r="I817" s="10" t="str">
        <x:v>PARSED</x:v>
      </x:c>
      <x:c r="J817" s="10" t="str">
        <x:v>GENERATION_ACCEPTED</x:v>
      </x:c>
      <x:c r="K817" s="10" t="str">
        <x:v>10a6a359b27a7ec5a85b2ef9988e8f1349926863123e54c017d6a23c54902cc3</x:v>
      </x:c>
      <x:c r="L817" s="10" t="str">
        <x:v>full_repair_v2</x:v>
      </x:c>
      <x:c r="M817" s="10" t="n">
        <x:v>0</x:v>
      </x:c>
      <x:c r="N817" s="10" t="n">
        <x:v>1</x:v>
      </x:c>
      <x:c r="O817" s="10" t="n">
        <x:v>0</x:v>
      </x:c>
      <x:c r="P817" s="9" t="str">
        <x:f>'CaseReview'!U817</x:f>
        <x:v>FAIL</x:v>
      </x:c>
      <x:c r="Q817" s="9" t="n">
        <x:f>IF(AND(T817=1,G817=P817),1,0)</x:f>
        <x:v>0</x:v>
      </x:c>
      <x:c r="R817" s="9" t="n">
        <x:f>IF(AND(T817=1,G817="PASS",P817="FAIL"),1,0)</x:f>
        <x:v>1</x:v>
      </x:c>
      <x:c r="S817" s="9" t="n">
        <x:f>IF(AND(T817=1,G817="FAIL",P817="PASS"),1,0)</x:f>
        <x:v>0</x:v>
      </x:c>
      <x:c r="T817" s="9" t="n">
        <x:v>1</x:v>
      </x:c>
      <x:c r="U817" s="9" t="n">
        <x:v>9</x:v>
      </x:c>
      <x:c r="V817" s="9" t="str">
        <x:v>MVP/SHACL_GENERATION_PIPELINE/experiments/FULL_REPAIR_V2/RUN_01/runs/RUN-IMO-055-20260915T105728214624Z/final/final_shape.ttl</x:v>
      </x:c>
    </x:row>
    <x:row r="818" ht="22" customHeight="1">
      <x:c r="A818" s="10" t="str">
        <x:v>V2_FALLBACK25</x:v>
      </x:c>
      <x:c r="B818" s="10" t="str">
        <x:v>IMO-055</x:v>
      </x:c>
      <x:c r="C818" s="10" t="str">
        <x:v>IMO-055-F02</x:v>
      </x:c>
      <x:c r="D818" s="10" t="str">
        <x:v>RUN_01</x:v>
      </x:c>
      <x:c r="E818" s="10" t="str">
        <x:v>ORIGINAL_LEDGER</x:v>
      </x:c>
      <x:c r="F818" s="10" t="str">
        <x:v>FAIL</x:v>
      </x:c>
      <x:c r="G818" s="10" t="str">
        <x:v>PASS</x:v>
      </x:c>
      <x:c r="H818" s="10" t="str">
        <x:v>EXECUTED</x:v>
      </x:c>
      <x:c r="I818" s="10" t="str">
        <x:v>PARSED</x:v>
      </x:c>
      <x:c r="J818" s="10" t="str">
        <x:v>GENERATION_ACCEPTED</x:v>
      </x:c>
      <x:c r="K818" s="10" t="str">
        <x:v>10a6a359b27a7ec5a85b2ef9988e8f1349926863123e54c017d6a23c54902cc3</x:v>
      </x:c>
      <x:c r="L818" s="10" t="str">
        <x:v>full_repair_v2</x:v>
      </x:c>
      <x:c r="M818" s="10" t="n">
        <x:v>0</x:v>
      </x:c>
      <x:c r="N818" s="10" t="n">
        <x:v>1</x:v>
      </x:c>
      <x:c r="O818" s="10" t="n">
        <x:v>0</x:v>
      </x:c>
      <x:c r="P818" s="9" t="str">
        <x:f>'CaseReview'!U818</x:f>
        <x:v>FAIL</x:v>
      </x:c>
      <x:c r="Q818" s="9" t="n">
        <x:f>IF(AND(T818=1,G818=P818),1,0)</x:f>
        <x:v>0</x:v>
      </x:c>
      <x:c r="R818" s="9" t="n">
        <x:f>IF(AND(T818=1,G818="PASS",P818="FAIL"),1,0)</x:f>
        <x:v>1</x:v>
      </x:c>
      <x:c r="S818" s="9" t="n">
        <x:f>IF(AND(T818=1,G818="FAIL",P818="PASS"),1,0)</x:f>
        <x:v>0</x:v>
      </x:c>
      <x:c r="T818" s="9" t="n">
        <x:v>1</x:v>
      </x:c>
      <x:c r="U818" s="9" t="n">
        <x:v>9</x:v>
      </x:c>
      <x:c r="V818" s="9" t="str">
        <x:v>MVP/SHACL_GENERATION_PIPELINE/experiments/FULL_REPAIR_V2/RUN_01/runs/RUN-IMO-055-20260915T105728214624Z/final/final_shape.ttl</x:v>
      </x:c>
    </x:row>
    <x:row r="819" ht="22" customHeight="1">
      <x:c r="A819" s="10" t="str">
        <x:v>V2_FALLBACK25</x:v>
      </x:c>
      <x:c r="B819" s="10" t="str">
        <x:v>IMO-055</x:v>
      </x:c>
      <x:c r="C819" s="10" t="str">
        <x:v>IMO-055-F03</x:v>
      </x:c>
      <x:c r="D819" s="10" t="str">
        <x:v>RUN_01</x:v>
      </x:c>
      <x:c r="E819" s="10" t="str">
        <x:v>ORIGINAL_LEDGER</x:v>
      </x:c>
      <x:c r="F819" s="10" t="str">
        <x:v>FAIL</x:v>
      </x:c>
      <x:c r="G819" s="10" t="str">
        <x:v>PASS</x:v>
      </x:c>
      <x:c r="H819" s="10" t="str">
        <x:v>EXECUTED</x:v>
      </x:c>
      <x:c r="I819" s="10" t="str">
        <x:v>PARSED</x:v>
      </x:c>
      <x:c r="J819" s="10" t="str">
        <x:v>GENERATION_ACCEPTED</x:v>
      </x:c>
      <x:c r="K819" s="10" t="str">
        <x:v>10a6a359b27a7ec5a85b2ef9988e8f1349926863123e54c017d6a23c54902cc3</x:v>
      </x:c>
      <x:c r="L819" s="10" t="str">
        <x:v>full_repair_v2</x:v>
      </x:c>
      <x:c r="M819" s="10" t="n">
        <x:v>0</x:v>
      </x:c>
      <x:c r="N819" s="10" t="n">
        <x:v>1</x:v>
      </x:c>
      <x:c r="O819" s="10" t="n">
        <x:v>0</x:v>
      </x:c>
      <x:c r="P819" s="9" t="str">
        <x:f>'CaseReview'!U819</x:f>
        <x:v>FAIL</x:v>
      </x:c>
      <x:c r="Q819" s="9" t="n">
        <x:f>IF(AND(T819=1,G819=P819),1,0)</x:f>
        <x:v>0</x:v>
      </x:c>
      <x:c r="R819" s="9" t="n">
        <x:f>IF(AND(T819=1,G819="PASS",P819="FAIL"),1,0)</x:f>
        <x:v>1</x:v>
      </x:c>
      <x:c r="S819" s="9" t="n">
        <x:f>IF(AND(T819=1,G819="FAIL",P819="PASS"),1,0)</x:f>
        <x:v>0</x:v>
      </x:c>
      <x:c r="T819" s="9" t="n">
        <x:v>1</x:v>
      </x:c>
      <x:c r="U819" s="9" t="n">
        <x:v>9</x:v>
      </x:c>
      <x:c r="V819" s="9" t="str">
        <x:v>MVP/SHACL_GENERATION_PIPELINE/experiments/FULL_REPAIR_V2/RUN_01/runs/RUN-IMO-055-20260915T105728214624Z/final/final_shape.ttl</x:v>
      </x:c>
    </x:row>
    <x:row r="820" ht="22" customHeight="1">
      <x:c r="A820" s="10" t="str">
        <x:v>V2_FALLBACK25</x:v>
      </x:c>
      <x:c r="B820" s="10" t="str">
        <x:v>IMO-055</x:v>
      </x:c>
      <x:c r="C820" s="10" t="str">
        <x:v>IMO-055-F04</x:v>
      </x:c>
      <x:c r="D820" s="10" t="str">
        <x:v>RUN_01</x:v>
      </x:c>
      <x:c r="E820" s="10" t="str">
        <x:v>ORIGINAL_LEDGER</x:v>
      </x:c>
      <x:c r="F820" s="10" t="str">
        <x:v>FAIL</x:v>
      </x:c>
      <x:c r="G820" s="10" t="str">
        <x:v>PASS</x:v>
      </x:c>
      <x:c r="H820" s="10" t="str">
        <x:v>EXECUTED</x:v>
      </x:c>
      <x:c r="I820" s="10" t="str">
        <x:v>PARSED</x:v>
      </x:c>
      <x:c r="J820" s="10" t="str">
        <x:v>GENERATION_ACCEPTED</x:v>
      </x:c>
      <x:c r="K820" s="10" t="str">
        <x:v>10a6a359b27a7ec5a85b2ef9988e8f1349926863123e54c017d6a23c54902cc3</x:v>
      </x:c>
      <x:c r="L820" s="10" t="str">
        <x:v>full_repair_v2</x:v>
      </x:c>
      <x:c r="M820" s="10" t="n">
        <x:v>0</x:v>
      </x:c>
      <x:c r="N820" s="10" t="n">
        <x:v>1</x:v>
      </x:c>
      <x:c r="O820" s="10" t="n">
        <x:v>0</x:v>
      </x:c>
      <x:c r="P820" s="9" t="str">
        <x:f>'CaseReview'!U820</x:f>
        <x:v>FAIL</x:v>
      </x:c>
      <x:c r="Q820" s="9" t="n">
        <x:f>IF(AND(T820=1,G820=P820),1,0)</x:f>
        <x:v>0</x:v>
      </x:c>
      <x:c r="R820" s="9" t="n">
        <x:f>IF(AND(T820=1,G820="PASS",P820="FAIL"),1,0)</x:f>
        <x:v>1</x:v>
      </x:c>
      <x:c r="S820" s="9" t="n">
        <x:f>IF(AND(T820=1,G820="FAIL",P820="PASS"),1,0)</x:f>
        <x:v>0</x:v>
      </x:c>
      <x:c r="T820" s="9" t="n">
        <x:v>1</x:v>
      </x:c>
      <x:c r="U820" s="9" t="n">
        <x:v>9</x:v>
      </x:c>
      <x:c r="V820" s="9" t="str">
        <x:v>MVP/SHACL_GENERATION_PIPELINE/experiments/FULL_REPAIR_V2/RUN_01/runs/RUN-IMO-055-20260915T105728214624Z/final/final_shape.ttl</x:v>
      </x:c>
    </x:row>
    <x:row r="821" ht="22" customHeight="1">
      <x:c r="A821" s="10" t="str">
        <x:v>V2_FALLBACK25</x:v>
      </x:c>
      <x:c r="B821" s="10" t="str">
        <x:v>IMO-055</x:v>
      </x:c>
      <x:c r="C821" s="10" t="str">
        <x:v>IMO-055-P01</x:v>
      </x:c>
      <x:c r="D821" s="10" t="str">
        <x:v>RUN_01</x:v>
      </x:c>
      <x:c r="E821" s="10" t="str">
        <x:v>ORIGINAL_LEDGER</x:v>
      </x:c>
      <x:c r="F821" s="10" t="str">
        <x:v>PASS</x:v>
      </x:c>
      <x:c r="G821" s="10" t="str">
        <x:v>PASS</x:v>
      </x:c>
      <x:c r="H821" s="10" t="str">
        <x:v>EXECUTED</x:v>
      </x:c>
      <x:c r="I821" s="10" t="str">
        <x:v>PARSED</x:v>
      </x:c>
      <x:c r="J821" s="10" t="str">
        <x:v>GENERATION_ACCEPTED</x:v>
      </x:c>
      <x:c r="K821" s="10" t="str">
        <x:v>10a6a359b27a7ec5a85b2ef9988e8f1349926863123e54c017d6a23c54902cc3</x:v>
      </x:c>
      <x:c r="L821" s="10" t="str">
        <x:v>full_repair_v2</x:v>
      </x:c>
      <x:c r="M821" s="10" t="n">
        <x:v>1</x:v>
      </x:c>
      <x:c r="N821" s="10" t="n">
        <x:v>0</x:v>
      </x:c>
      <x:c r="O821" s="10" t="n">
        <x:v>0</x:v>
      </x:c>
      <x:c r="P821" s="9" t="str">
        <x:f>'CaseReview'!U821</x:f>
        <x:v>PASS</x:v>
      </x:c>
      <x:c r="Q821" s="9" t="n">
        <x:f>IF(AND(T821=1,G821=P821),1,0)</x:f>
        <x:v>1</x:v>
      </x:c>
      <x:c r="R821" s="9" t="n">
        <x:f>IF(AND(T821=1,G821="PASS",P821="FAIL"),1,0)</x:f>
        <x:v>0</x:v>
      </x:c>
      <x:c r="S821" s="9" t="n">
        <x:f>IF(AND(T821=1,G821="FAIL",P821="PASS"),1,0)</x:f>
        <x:v>0</x:v>
      </x:c>
      <x:c r="T821" s="9" t="n">
        <x:v>1</x:v>
      </x:c>
      <x:c r="U821" s="9" t="n">
        <x:v>9</x:v>
      </x:c>
      <x:c r="V821" s="9" t="str">
        <x:v>MVP/SHACL_GENERATION_PIPELINE/experiments/FULL_REPAIR_V2/RUN_01/runs/RUN-IMO-055-20260915T105728214624Z/final/final_shape.ttl</x:v>
      </x:c>
    </x:row>
    <x:row r="822" ht="22" customHeight="1">
      <x:c r="A822" s="10" t="str">
        <x:v>V2_FALLBACK25</x:v>
      </x:c>
      <x:c r="B822" s="10" t="str">
        <x:v>IMO-055</x:v>
      </x:c>
      <x:c r="C822" s="10" t="str">
        <x:v>IMO-055-P02</x:v>
      </x:c>
      <x:c r="D822" s="10" t="str">
        <x:v>RUN_01</x:v>
      </x:c>
      <x:c r="E822" s="10" t="str">
        <x:v>ORIGINAL_LEDGER</x:v>
      </x:c>
      <x:c r="F822" s="10" t="str">
        <x:v>PASS</x:v>
      </x:c>
      <x:c r="G822" s="10" t="str">
        <x:v>PASS</x:v>
      </x:c>
      <x:c r="H822" s="10" t="str">
        <x:v>EXECUTED</x:v>
      </x:c>
      <x:c r="I822" s="10" t="str">
        <x:v>PARSED</x:v>
      </x:c>
      <x:c r="J822" s="10" t="str">
        <x:v>GENERATION_ACCEPTED</x:v>
      </x:c>
      <x:c r="K822" s="10" t="str">
        <x:v>10a6a359b27a7ec5a85b2ef9988e8f1349926863123e54c017d6a23c54902cc3</x:v>
      </x:c>
      <x:c r="L822" s="10" t="str">
        <x:v>full_repair_v2</x:v>
      </x:c>
      <x:c r="M822" s="10" t="n">
        <x:v>1</x:v>
      </x:c>
      <x:c r="N822" s="10" t="n">
        <x:v>0</x:v>
      </x:c>
      <x:c r="O822" s="10" t="n">
        <x:v>0</x:v>
      </x:c>
      <x:c r="P822" s="9" t="str">
        <x:f>'CaseReview'!U822</x:f>
        <x:v>PASS</x:v>
      </x:c>
      <x:c r="Q822" s="9" t="n">
        <x:f>IF(AND(T822=1,G822=P822),1,0)</x:f>
        <x:v>1</x:v>
      </x:c>
      <x:c r="R822" s="9" t="n">
        <x:f>IF(AND(T822=1,G822="PASS",P822="FAIL"),1,0)</x:f>
        <x:v>0</x:v>
      </x:c>
      <x:c r="S822" s="9" t="n">
        <x:f>IF(AND(T822=1,G822="FAIL",P822="PASS"),1,0)</x:f>
        <x:v>0</x:v>
      </x:c>
      <x:c r="T822" s="9" t="n">
        <x:v>1</x:v>
      </x:c>
      <x:c r="U822" s="9" t="n">
        <x:v>9</x:v>
      </x:c>
      <x:c r="V822" s="9" t="str">
        <x:v>MVP/SHACL_GENERATION_PIPELINE/experiments/FULL_REPAIR_V2/RUN_01/runs/RUN-IMO-055-20260915T105728214624Z/final/final_shape.ttl</x:v>
      </x:c>
    </x:row>
    <x:row r="823" ht="22" customHeight="1">
      <x:c r="A823" s="10" t="str">
        <x:v>V2_FALLBACK25</x:v>
      </x:c>
      <x:c r="B823" s="10" t="str">
        <x:v>IMO-055</x:v>
      </x:c>
      <x:c r="C823" s="10" t="str">
        <x:v>IMO-055-P03</x:v>
      </x:c>
      <x:c r="D823" s="10" t="str">
        <x:v>RUN_01</x:v>
      </x:c>
      <x:c r="E823" s="10" t="str">
        <x:v>ORIGINAL_LEDGER</x:v>
      </x:c>
      <x:c r="F823" s="10" t="str">
        <x:v>PASS</x:v>
      </x:c>
      <x:c r="G823" s="10" t="str">
        <x:v>PASS</x:v>
      </x:c>
      <x:c r="H823" s="10" t="str">
        <x:v>EXECUTED</x:v>
      </x:c>
      <x:c r="I823" s="10" t="str">
        <x:v>PARSED</x:v>
      </x:c>
      <x:c r="J823" s="10" t="str">
        <x:v>GENERATION_ACCEPTED</x:v>
      </x:c>
      <x:c r="K823" s="10" t="str">
        <x:v>10a6a359b27a7ec5a85b2ef9988e8f1349926863123e54c017d6a23c54902cc3</x:v>
      </x:c>
      <x:c r="L823" s="10" t="str">
        <x:v>full_repair_v2</x:v>
      </x:c>
      <x:c r="M823" s="10" t="n">
        <x:v>1</x:v>
      </x:c>
      <x:c r="N823" s="10" t="n">
        <x:v>0</x:v>
      </x:c>
      <x:c r="O823" s="10" t="n">
        <x:v>0</x:v>
      </x:c>
      <x:c r="P823" s="9" t="str">
        <x:f>'CaseReview'!U823</x:f>
        <x:v>PASS</x:v>
      </x:c>
      <x:c r="Q823" s="9" t="n">
        <x:f>IF(AND(T823=1,G823=P823),1,0)</x:f>
        <x:v>1</x:v>
      </x:c>
      <x:c r="R823" s="9" t="n">
        <x:f>IF(AND(T823=1,G823="PASS",P823="FAIL"),1,0)</x:f>
        <x:v>0</x:v>
      </x:c>
      <x:c r="S823" s="9" t="n">
        <x:f>IF(AND(T823=1,G823="FAIL",P823="PASS"),1,0)</x:f>
        <x:v>0</x:v>
      </x:c>
      <x:c r="T823" s="9" t="n">
        <x:v>1</x:v>
      </x:c>
      <x:c r="U823" s="9" t="n">
        <x:v>9</x:v>
      </x:c>
      <x:c r="V823" s="9" t="str">
        <x:v>MVP/SHACL_GENERATION_PIPELINE/experiments/FULL_REPAIR_V2/RUN_01/runs/RUN-IMO-055-20260915T105728214624Z/final/final_shape.ttl</x:v>
      </x:c>
    </x:row>
    <x:row r="824" ht="22" customHeight="1">
      <x:c r="A824" s="10" t="str">
        <x:v>V2_FALLBACK25</x:v>
      </x:c>
      <x:c r="B824" s="10" t="str">
        <x:v>IMO-055</x:v>
      </x:c>
      <x:c r="C824" s="10" t="str">
        <x:v>IMO-055-P04</x:v>
      </x:c>
      <x:c r="D824" s="10" t="str">
        <x:v>RUN_01</x:v>
      </x:c>
      <x:c r="E824" s="10" t="str">
        <x:v>ORIGINAL_LEDGER</x:v>
      </x:c>
      <x:c r="F824" s="10" t="str">
        <x:v>PASS</x:v>
      </x:c>
      <x:c r="G824" s="10" t="str">
        <x:v>PASS</x:v>
      </x:c>
      <x:c r="H824" s="10" t="str">
        <x:v>EXECUTED</x:v>
      </x:c>
      <x:c r="I824" s="10" t="str">
        <x:v>PARSED</x:v>
      </x:c>
      <x:c r="J824" s="10" t="str">
        <x:v>GENERATION_ACCEPTED</x:v>
      </x:c>
      <x:c r="K824" s="10" t="str">
        <x:v>10a6a359b27a7ec5a85b2ef9988e8f1349926863123e54c017d6a23c54902cc3</x:v>
      </x:c>
      <x:c r="L824" s="10" t="str">
        <x:v>full_repair_v2</x:v>
      </x:c>
      <x:c r="M824" s="10" t="n">
        <x:v>1</x:v>
      </x:c>
      <x:c r="N824" s="10" t="n">
        <x:v>0</x:v>
      </x:c>
      <x:c r="O824" s="10" t="n">
        <x:v>0</x:v>
      </x:c>
      <x:c r="P824" s="9" t="str">
        <x:f>'CaseReview'!U824</x:f>
        <x:v>PASS</x:v>
      </x:c>
      <x:c r="Q824" s="9" t="n">
        <x:f>IF(AND(T824=1,G824=P824),1,0)</x:f>
        <x:v>1</x:v>
      </x:c>
      <x:c r="R824" s="9" t="n">
        <x:f>IF(AND(T824=1,G824="PASS",P824="FAIL"),1,0)</x:f>
        <x:v>0</x:v>
      </x:c>
      <x:c r="S824" s="9" t="n">
        <x:f>IF(AND(T824=1,G824="FAIL",P824="PASS"),1,0)</x:f>
        <x:v>0</x:v>
      </x:c>
      <x:c r="T824" s="9" t="n">
        <x:v>1</x:v>
      </x:c>
      <x:c r="U824" s="9" t="n">
        <x:v>9</x:v>
      </x:c>
      <x:c r="V824" s="9" t="str">
        <x:v>MVP/SHACL_GENERATION_PIPELINE/experiments/FULL_REPAIR_V2/RUN_01/runs/RUN-IMO-055-20260915T105728214624Z/final/final_shape.ttl</x:v>
      </x:c>
    </x:row>
    <x:row r="825" ht="22" customHeight="1">
      <x:c r="A825" s="10" t="str">
        <x:v>V2_FALLBACK25</x:v>
      </x:c>
      <x:c r="B825" s="10" t="str">
        <x:v>IMO-055</x:v>
      </x:c>
      <x:c r="C825" s="10" t="str">
        <x:v>IMO-055-P05</x:v>
      </x:c>
      <x:c r="D825" s="10" t="str">
        <x:v>RUN_01</x:v>
      </x:c>
      <x:c r="E825" s="10" t="str">
        <x:v>ORIGINAL_LEDGER</x:v>
      </x:c>
      <x:c r="F825" s="10" t="str">
        <x:v>PASS</x:v>
      </x:c>
      <x:c r="G825" s="10" t="str">
        <x:v>PASS</x:v>
      </x:c>
      <x:c r="H825" s="10" t="str">
        <x:v>EXECUTED</x:v>
      </x:c>
      <x:c r="I825" s="10" t="str">
        <x:v>PARSED</x:v>
      </x:c>
      <x:c r="J825" s="10" t="str">
        <x:v>GENERATION_ACCEPTED</x:v>
      </x:c>
      <x:c r="K825" s="10" t="str">
        <x:v>10a6a359b27a7ec5a85b2ef9988e8f1349926863123e54c017d6a23c54902cc3</x:v>
      </x:c>
      <x:c r="L825" s="10" t="str">
        <x:v>full_repair_v2</x:v>
      </x:c>
      <x:c r="M825" s="10" t="n">
        <x:v>1</x:v>
      </x:c>
      <x:c r="N825" s="10" t="n">
        <x:v>0</x:v>
      </x:c>
      <x:c r="O825" s="10" t="n">
        <x:v>0</x:v>
      </x:c>
      <x:c r="P825" s="9" t="str">
        <x:f>'CaseReview'!U825</x:f>
        <x:v>PASS</x:v>
      </x:c>
      <x:c r="Q825" s="9" t="n">
        <x:f>IF(AND(T825=1,G825=P825),1,0)</x:f>
        <x:v>1</x:v>
      </x:c>
      <x:c r="R825" s="9" t="n">
        <x:f>IF(AND(T825=1,G825="PASS",P825="FAIL"),1,0)</x:f>
        <x:v>0</x:v>
      </x:c>
      <x:c r="S825" s="9" t="n">
        <x:f>IF(AND(T825=1,G825="FAIL",P825="PASS"),1,0)</x:f>
        <x:v>0</x:v>
      </x:c>
      <x:c r="T825" s="9" t="n">
        <x:v>1</x:v>
      </x:c>
      <x:c r="U825" s="9" t="n">
        <x:v>9</x:v>
      </x:c>
      <x:c r="V825" s="9" t="str">
        <x:v>MVP/SHACL_GENERATION_PIPELINE/experiments/FULL_REPAIR_V2/RUN_01/runs/RUN-IMO-055-20260915T105728214624Z/final/final_shape.ttl</x:v>
      </x:c>
    </x:row>
    <x:row r="826" ht="22" customHeight="1">
      <x:c r="A826" s="10" t="str">
        <x:v>V2_FALLBACK25</x:v>
      </x:c>
      <x:c r="B826" s="10" t="str">
        <x:v>IMO-057</x:v>
      </x:c>
      <x:c r="C826" s="10" t="str">
        <x:v>IMO-057-F01</x:v>
      </x:c>
      <x:c r="D826" s="10" t="str">
        <x:v>RUN_01</x:v>
      </x:c>
      <x:c r="E826" s="10" t="str">
        <x:v>ORIGINAL_LEDGER</x:v>
      </x:c>
      <x:c r="F826" s="10" t="str">
        <x:v>FAIL</x:v>
      </x:c>
      <x:c r="G826" s="10" t="str">
        <x:v>FAIL</x:v>
      </x:c>
      <x:c r="H826" s="10" t="str">
        <x:v>EXECUTED</x:v>
      </x:c>
      <x:c r="I826" s="10" t="str">
        <x:v>PARSED</x:v>
      </x:c>
      <x:c r="J826" s="10" t="str">
        <x:v>GENERATION_ACCEPTED</x:v>
      </x:c>
      <x:c r="K826" s="10" t="str">
        <x:v>7d0a5ae1fd267d187482cb12ffcd89584c1b0148cce3a9b85e0b0828ca9a2f19</x:v>
      </x:c>
      <x:c r="L826" s="10" t="str">
        <x:v>full_repair_v2</x:v>
      </x:c>
      <x:c r="M826" s="10" t="n">
        <x:v>1</x:v>
      </x:c>
      <x:c r="N826" s="10" t="n">
        <x:v>0</x:v>
      </x:c>
      <x:c r="O826" s="10" t="n">
        <x:v>0</x:v>
      </x:c>
      <x:c r="P826" s="9" t="str">
        <x:f>'CaseReview'!U826</x:f>
        <x:v>FAIL</x:v>
      </x:c>
      <x:c r="Q826" s="9" t="n">
        <x:f>IF(AND(T826=1,G826=P826),1,0)</x:f>
        <x:v>1</x:v>
      </x:c>
      <x:c r="R826" s="9" t="n">
        <x:f>IF(AND(T826=1,G826="PASS",P826="FAIL"),1,0)</x:f>
        <x:v>0</x:v>
      </x:c>
      <x:c r="S826" s="9" t="n">
        <x:f>IF(AND(T826=1,G826="FAIL",P826="PASS"),1,0)</x:f>
        <x:v>0</x:v>
      </x:c>
      <x:c r="T826" s="9" t="n">
        <x:v>1</x:v>
      </x:c>
      <x:c r="U826" s="9" t="n">
        <x:v>12</x:v>
      </x:c>
      <x:c r="V826" s="9" t="str">
        <x:v>MVP/SHACL_GENERATION_PIPELINE/experiments/FULL_REPAIR_V2/RUN_01/runs/RUN-IMO-057-20260915T105944265114Z/final/final_shape.ttl</x:v>
      </x:c>
    </x:row>
    <x:row r="827" ht="22" customHeight="1">
      <x:c r="A827" s="10" t="str">
        <x:v>V2_FALLBACK25</x:v>
      </x:c>
      <x:c r="B827" s="10" t="str">
        <x:v>IMO-057</x:v>
      </x:c>
      <x:c r="C827" s="10" t="str">
        <x:v>IMO-057-F02</x:v>
      </x:c>
      <x:c r="D827" s="10" t="str">
        <x:v>RUN_01</x:v>
      </x:c>
      <x:c r="E827" s="10" t="str">
        <x:v>ORIGINAL_LEDGER</x:v>
      </x:c>
      <x:c r="F827" s="10" t="str">
        <x:v>FAIL</x:v>
      </x:c>
      <x:c r="G827" s="10" t="str">
        <x:v>FAIL</x:v>
      </x:c>
      <x:c r="H827" s="10" t="str">
        <x:v>EXECUTED</x:v>
      </x:c>
      <x:c r="I827" s="10" t="str">
        <x:v>PARSED</x:v>
      </x:c>
      <x:c r="J827" s="10" t="str">
        <x:v>GENERATION_ACCEPTED</x:v>
      </x:c>
      <x:c r="K827" s="10" t="str">
        <x:v>7d0a5ae1fd267d187482cb12ffcd89584c1b0148cce3a9b85e0b0828ca9a2f19</x:v>
      </x:c>
      <x:c r="L827" s="10" t="str">
        <x:v>full_repair_v2</x:v>
      </x:c>
      <x:c r="M827" s="10" t="n">
        <x:v>1</x:v>
      </x:c>
      <x:c r="N827" s="10" t="n">
        <x:v>0</x:v>
      </x:c>
      <x:c r="O827" s="10" t="n">
        <x:v>0</x:v>
      </x:c>
      <x:c r="P827" s="9" t="str">
        <x:f>'CaseReview'!U827</x:f>
        <x:v>FAIL</x:v>
      </x:c>
      <x:c r="Q827" s="9" t="n">
        <x:f>IF(AND(T827=1,G827=P827),1,0)</x:f>
        <x:v>1</x:v>
      </x:c>
      <x:c r="R827" s="9" t="n">
        <x:f>IF(AND(T827=1,G827="PASS",P827="FAIL"),1,0)</x:f>
        <x:v>0</x:v>
      </x:c>
      <x:c r="S827" s="9" t="n">
        <x:f>IF(AND(T827=1,G827="FAIL",P827="PASS"),1,0)</x:f>
        <x:v>0</x:v>
      </x:c>
      <x:c r="T827" s="9" t="n">
        <x:v>1</x:v>
      </x:c>
      <x:c r="U827" s="9" t="n">
        <x:v>12</x:v>
      </x:c>
      <x:c r="V827" s="9" t="str">
        <x:v>MVP/SHACL_GENERATION_PIPELINE/experiments/FULL_REPAIR_V2/RUN_01/runs/RUN-IMO-057-20260915T105944265114Z/final/final_shape.ttl</x:v>
      </x:c>
    </x:row>
    <x:row r="828" ht="22" customHeight="1">
      <x:c r="A828" s="10" t="str">
        <x:v>V2_FALLBACK25</x:v>
      </x:c>
      <x:c r="B828" s="10" t="str">
        <x:v>IMO-057</x:v>
      </x:c>
      <x:c r="C828" s="10" t="str">
        <x:v>IMO-057-F03</x:v>
      </x:c>
      <x:c r="D828" s="10" t="str">
        <x:v>RUN_01</x:v>
      </x:c>
      <x:c r="E828" s="10" t="str">
        <x:v>ORIGINAL_LEDGER</x:v>
      </x:c>
      <x:c r="F828" s="10" t="str">
        <x:v>FAIL</x:v>
      </x:c>
      <x:c r="G828" s="10" t="str">
        <x:v>FAIL</x:v>
      </x:c>
      <x:c r="H828" s="10" t="str">
        <x:v>EXECUTED</x:v>
      </x:c>
      <x:c r="I828" s="10" t="str">
        <x:v>PARSED</x:v>
      </x:c>
      <x:c r="J828" s="10" t="str">
        <x:v>GENERATION_ACCEPTED</x:v>
      </x:c>
      <x:c r="K828" s="10" t="str">
        <x:v>7d0a5ae1fd267d187482cb12ffcd89584c1b0148cce3a9b85e0b0828ca9a2f19</x:v>
      </x:c>
      <x:c r="L828" s="10" t="str">
        <x:v>full_repair_v2</x:v>
      </x:c>
      <x:c r="M828" s="10" t="n">
        <x:v>1</x:v>
      </x:c>
      <x:c r="N828" s="10" t="n">
        <x:v>0</x:v>
      </x:c>
      <x:c r="O828" s="10" t="n">
        <x:v>0</x:v>
      </x:c>
      <x:c r="P828" s="9" t="str">
        <x:f>'CaseReview'!U828</x:f>
        <x:v>FAIL</x:v>
      </x:c>
      <x:c r="Q828" s="9" t="n">
        <x:f>IF(AND(T828=1,G828=P828),1,0)</x:f>
        <x:v>1</x:v>
      </x:c>
      <x:c r="R828" s="9" t="n">
        <x:f>IF(AND(T828=1,G828="PASS",P828="FAIL"),1,0)</x:f>
        <x:v>0</x:v>
      </x:c>
      <x:c r="S828" s="9" t="n">
        <x:f>IF(AND(T828=1,G828="FAIL",P828="PASS"),1,0)</x:f>
        <x:v>0</x:v>
      </x:c>
      <x:c r="T828" s="9" t="n">
        <x:v>1</x:v>
      </x:c>
      <x:c r="U828" s="9" t="n">
        <x:v>12</x:v>
      </x:c>
      <x:c r="V828" s="9" t="str">
        <x:v>MVP/SHACL_GENERATION_PIPELINE/experiments/FULL_REPAIR_V2/RUN_01/runs/RUN-IMO-057-20260915T105944265114Z/final/final_shape.ttl</x:v>
      </x:c>
    </x:row>
    <x:row r="829" ht="22" customHeight="1">
      <x:c r="A829" s="10" t="str">
        <x:v>V2_FALLBACK25</x:v>
      </x:c>
      <x:c r="B829" s="10" t="str">
        <x:v>IMO-057</x:v>
      </x:c>
      <x:c r="C829" s="10" t="str">
        <x:v>IMO-057-F04</x:v>
      </x:c>
      <x:c r="D829" s="10" t="str">
        <x:v>RUN_01</x:v>
      </x:c>
      <x:c r="E829" s="10" t="str">
        <x:v>ORIGINAL_LEDGER</x:v>
      </x:c>
      <x:c r="F829" s="10" t="str">
        <x:v>FAIL</x:v>
      </x:c>
      <x:c r="G829" s="10" t="str">
        <x:v>FAIL</x:v>
      </x:c>
      <x:c r="H829" s="10" t="str">
        <x:v>EXECUTED</x:v>
      </x:c>
      <x:c r="I829" s="10" t="str">
        <x:v>PARSED</x:v>
      </x:c>
      <x:c r="J829" s="10" t="str">
        <x:v>GENERATION_ACCEPTED</x:v>
      </x:c>
      <x:c r="K829" s="10" t="str">
        <x:v>7d0a5ae1fd267d187482cb12ffcd89584c1b0148cce3a9b85e0b0828ca9a2f19</x:v>
      </x:c>
      <x:c r="L829" s="10" t="str">
        <x:v>full_repair_v2</x:v>
      </x:c>
      <x:c r="M829" s="10" t="n">
        <x:v>1</x:v>
      </x:c>
      <x:c r="N829" s="10" t="n">
        <x:v>0</x:v>
      </x:c>
      <x:c r="O829" s="10" t="n">
        <x:v>0</x:v>
      </x:c>
      <x:c r="P829" s="9" t="str">
        <x:f>'CaseReview'!U829</x:f>
        <x:v>FAIL</x:v>
      </x:c>
      <x:c r="Q829" s="9" t="n">
        <x:f>IF(AND(T829=1,G829=P829),1,0)</x:f>
        <x:v>1</x:v>
      </x:c>
      <x:c r="R829" s="9" t="n">
        <x:f>IF(AND(T829=1,G829="PASS",P829="FAIL"),1,0)</x:f>
        <x:v>0</x:v>
      </x:c>
      <x:c r="S829" s="9" t="n">
        <x:f>IF(AND(T829=1,G829="FAIL",P829="PASS"),1,0)</x:f>
        <x:v>0</x:v>
      </x:c>
      <x:c r="T829" s="9" t="n">
        <x:v>1</x:v>
      </x:c>
      <x:c r="U829" s="9" t="n">
        <x:v>12</x:v>
      </x:c>
      <x:c r="V829" s="9" t="str">
        <x:v>MVP/SHACL_GENERATION_PIPELINE/experiments/FULL_REPAIR_V2/RUN_01/runs/RUN-IMO-057-20260915T105944265114Z/final/final_shape.ttl</x:v>
      </x:c>
    </x:row>
    <x:row r="830" ht="22" customHeight="1">
      <x:c r="A830" s="10" t="str">
        <x:v>V2_FALLBACK25</x:v>
      </x:c>
      <x:c r="B830" s="10" t="str">
        <x:v>IMO-057</x:v>
      </x:c>
      <x:c r="C830" s="10" t="str">
        <x:v>IMO-057-F05</x:v>
      </x:c>
      <x:c r="D830" s="10" t="str">
        <x:v>RUN_01</x:v>
      </x:c>
      <x:c r="E830" s="10" t="str">
        <x:v>ORIGINAL_LEDGER</x:v>
      </x:c>
      <x:c r="F830" s="10" t="str">
        <x:v>FAIL</x:v>
      </x:c>
      <x:c r="G830" s="10" t="str">
        <x:v>FAIL</x:v>
      </x:c>
      <x:c r="H830" s="10" t="str">
        <x:v>EXECUTED</x:v>
      </x:c>
      <x:c r="I830" s="10" t="str">
        <x:v>PARSED</x:v>
      </x:c>
      <x:c r="J830" s="10" t="str">
        <x:v>GENERATION_ACCEPTED</x:v>
      </x:c>
      <x:c r="K830" s="10" t="str">
        <x:v>7d0a5ae1fd267d187482cb12ffcd89584c1b0148cce3a9b85e0b0828ca9a2f19</x:v>
      </x:c>
      <x:c r="L830" s="10" t="str">
        <x:v>full_repair_v2</x:v>
      </x:c>
      <x:c r="M830" s="10" t="n">
        <x:v>1</x:v>
      </x:c>
      <x:c r="N830" s="10" t="n">
        <x:v>0</x:v>
      </x:c>
      <x:c r="O830" s="10" t="n">
        <x:v>0</x:v>
      </x:c>
      <x:c r="P830" s="9" t="str">
        <x:f>'CaseReview'!U830</x:f>
        <x:v>FAIL</x:v>
      </x:c>
      <x:c r="Q830" s="9" t="n">
        <x:f>IF(AND(T830=1,G830=P830),1,0)</x:f>
        <x:v>1</x:v>
      </x:c>
      <x:c r="R830" s="9" t="n">
        <x:f>IF(AND(T830=1,G830="PASS",P830="FAIL"),1,0)</x:f>
        <x:v>0</x:v>
      </x:c>
      <x:c r="S830" s="9" t="n">
        <x:f>IF(AND(T830=1,G830="FAIL",P830="PASS"),1,0)</x:f>
        <x:v>0</x:v>
      </x:c>
      <x:c r="T830" s="9" t="n">
        <x:v>1</x:v>
      </x:c>
      <x:c r="U830" s="9" t="n">
        <x:v>12</x:v>
      </x:c>
      <x:c r="V830" s="9" t="str">
        <x:v>MVP/SHACL_GENERATION_PIPELINE/experiments/FULL_REPAIR_V2/RUN_01/runs/RUN-IMO-057-20260915T105944265114Z/final/final_shape.ttl</x:v>
      </x:c>
    </x:row>
    <x:row r="831" ht="22" customHeight="1">
      <x:c r="A831" s="10" t="str">
        <x:v>V2_FALLBACK25</x:v>
      </x:c>
      <x:c r="B831" s="10" t="str">
        <x:v>IMO-057</x:v>
      </x:c>
      <x:c r="C831" s="10" t="str">
        <x:v>IMO-057-F06</x:v>
      </x:c>
      <x:c r="D831" s="10" t="str">
        <x:v>RUN_01</x:v>
      </x:c>
      <x:c r="E831" s="10" t="str">
        <x:v>ORIGINAL_LEDGER</x:v>
      </x:c>
      <x:c r="F831" s="10" t="str">
        <x:v>FAIL</x:v>
      </x:c>
      <x:c r="G831" s="10" t="str">
        <x:v>FAIL</x:v>
      </x:c>
      <x:c r="H831" s="10" t="str">
        <x:v>EXECUTED</x:v>
      </x:c>
      <x:c r="I831" s="10" t="str">
        <x:v>PARSED</x:v>
      </x:c>
      <x:c r="J831" s="10" t="str">
        <x:v>GENERATION_ACCEPTED</x:v>
      </x:c>
      <x:c r="K831" s="10" t="str">
        <x:v>7d0a5ae1fd267d187482cb12ffcd89584c1b0148cce3a9b85e0b0828ca9a2f19</x:v>
      </x:c>
      <x:c r="L831" s="10" t="str">
        <x:v>full_repair_v2</x:v>
      </x:c>
      <x:c r="M831" s="10" t="n">
        <x:v>1</x:v>
      </x:c>
      <x:c r="N831" s="10" t="n">
        <x:v>0</x:v>
      </x:c>
      <x:c r="O831" s="10" t="n">
        <x:v>0</x:v>
      </x:c>
      <x:c r="P831" s="9" t="str">
        <x:f>'CaseReview'!U831</x:f>
        <x:v>FAIL</x:v>
      </x:c>
      <x:c r="Q831" s="9" t="n">
        <x:f>IF(AND(T831=1,G831=P831),1,0)</x:f>
        <x:v>1</x:v>
      </x:c>
      <x:c r="R831" s="9" t="n">
        <x:f>IF(AND(T831=1,G831="PASS",P831="FAIL"),1,0)</x:f>
        <x:v>0</x:v>
      </x:c>
      <x:c r="S831" s="9" t="n">
        <x:f>IF(AND(T831=1,G831="FAIL",P831="PASS"),1,0)</x:f>
        <x:v>0</x:v>
      </x:c>
      <x:c r="T831" s="9" t="n">
        <x:v>1</x:v>
      </x:c>
      <x:c r="U831" s="9" t="n">
        <x:v>12</x:v>
      </x:c>
      <x:c r="V831" s="9" t="str">
        <x:v>MVP/SHACL_GENERATION_PIPELINE/experiments/FULL_REPAIR_V2/RUN_01/runs/RUN-IMO-057-20260915T105944265114Z/final/final_shape.ttl</x:v>
      </x:c>
    </x:row>
    <x:row r="832" ht="22" customHeight="1">
      <x:c r="A832" s="10" t="str">
        <x:v>V2_FALLBACK25</x:v>
      </x:c>
      <x:c r="B832" s="10" t="str">
        <x:v>IMO-057</x:v>
      </x:c>
      <x:c r="C832" s="10" t="str">
        <x:v>IMO-057-P01</x:v>
      </x:c>
      <x:c r="D832" s="10" t="str">
        <x:v>RUN_01</x:v>
      </x:c>
      <x:c r="E832" s="10" t="str">
        <x:v>ORIGINAL_LEDGER</x:v>
      </x:c>
      <x:c r="F832" s="10" t="str">
        <x:v>PASS</x:v>
      </x:c>
      <x:c r="G832" s="10" t="str">
        <x:v>PASS</x:v>
      </x:c>
      <x:c r="H832" s="10" t="str">
        <x:v>EXECUTED</x:v>
      </x:c>
      <x:c r="I832" s="10" t="str">
        <x:v>PARSED</x:v>
      </x:c>
      <x:c r="J832" s="10" t="str">
        <x:v>GENERATION_ACCEPTED</x:v>
      </x:c>
      <x:c r="K832" s="10" t="str">
        <x:v>7d0a5ae1fd267d187482cb12ffcd89584c1b0148cce3a9b85e0b0828ca9a2f19</x:v>
      </x:c>
      <x:c r="L832" s="10" t="str">
        <x:v>full_repair_v2</x:v>
      </x:c>
      <x:c r="M832" s="10" t="n">
        <x:v>1</x:v>
      </x:c>
      <x:c r="N832" s="10" t="n">
        <x:v>0</x:v>
      </x:c>
      <x:c r="O832" s="10" t="n">
        <x:v>0</x:v>
      </x:c>
      <x:c r="P832" s="9" t="str">
        <x:f>'CaseReview'!U832</x:f>
        <x:v>PASS</x:v>
      </x:c>
      <x:c r="Q832" s="9" t="n">
        <x:f>IF(AND(T832=1,G832=P832),1,0)</x:f>
        <x:v>1</x:v>
      </x:c>
      <x:c r="R832" s="9" t="n">
        <x:f>IF(AND(T832=1,G832="PASS",P832="FAIL"),1,0)</x:f>
        <x:v>0</x:v>
      </x:c>
      <x:c r="S832" s="9" t="n">
        <x:f>IF(AND(T832=1,G832="FAIL",P832="PASS"),1,0)</x:f>
        <x:v>0</x:v>
      </x:c>
      <x:c r="T832" s="9" t="n">
        <x:v>1</x:v>
      </x:c>
      <x:c r="U832" s="9" t="n">
        <x:v>12</x:v>
      </x:c>
      <x:c r="V832" s="9" t="str">
        <x:v>MVP/SHACL_GENERATION_PIPELINE/experiments/FULL_REPAIR_V2/RUN_01/runs/RUN-IMO-057-20260915T105944265114Z/final/final_shape.ttl</x:v>
      </x:c>
    </x:row>
    <x:row r="833" ht="22" customHeight="1">
      <x:c r="A833" s="10" t="str">
        <x:v>V2_FALLBACK25</x:v>
      </x:c>
      <x:c r="B833" s="10" t="str">
        <x:v>IMO-057</x:v>
      </x:c>
      <x:c r="C833" s="10" t="str">
        <x:v>IMO-057-P02</x:v>
      </x:c>
      <x:c r="D833" s="10" t="str">
        <x:v>RUN_01</x:v>
      </x:c>
      <x:c r="E833" s="10" t="str">
        <x:v>ORIGINAL_LEDGER</x:v>
      </x:c>
      <x:c r="F833" s="10" t="str">
        <x:v>PASS</x:v>
      </x:c>
      <x:c r="G833" s="10" t="str">
        <x:v>PASS</x:v>
      </x:c>
      <x:c r="H833" s="10" t="str">
        <x:v>EXECUTED</x:v>
      </x:c>
      <x:c r="I833" s="10" t="str">
        <x:v>PARSED</x:v>
      </x:c>
      <x:c r="J833" s="10" t="str">
        <x:v>GENERATION_ACCEPTED</x:v>
      </x:c>
      <x:c r="K833" s="10" t="str">
        <x:v>7d0a5ae1fd267d187482cb12ffcd89584c1b0148cce3a9b85e0b0828ca9a2f19</x:v>
      </x:c>
      <x:c r="L833" s="10" t="str">
        <x:v>full_repair_v2</x:v>
      </x:c>
      <x:c r="M833" s="10" t="n">
        <x:v>1</x:v>
      </x:c>
      <x:c r="N833" s="10" t="n">
        <x:v>0</x:v>
      </x:c>
      <x:c r="O833" s="10" t="n">
        <x:v>0</x:v>
      </x:c>
      <x:c r="P833" s="9" t="str">
        <x:f>'CaseReview'!U833</x:f>
        <x:v>PASS</x:v>
      </x:c>
      <x:c r="Q833" s="9" t="n">
        <x:f>IF(AND(T833=1,G833=P833),1,0)</x:f>
        <x:v>1</x:v>
      </x:c>
      <x:c r="R833" s="9" t="n">
        <x:f>IF(AND(T833=1,G833="PASS",P833="FAIL"),1,0)</x:f>
        <x:v>0</x:v>
      </x:c>
      <x:c r="S833" s="9" t="n">
        <x:f>IF(AND(T833=1,G833="FAIL",P833="PASS"),1,0)</x:f>
        <x:v>0</x:v>
      </x:c>
      <x:c r="T833" s="9" t="n">
        <x:v>1</x:v>
      </x:c>
      <x:c r="U833" s="9" t="n">
        <x:v>12</x:v>
      </x:c>
      <x:c r="V833" s="9" t="str">
        <x:v>MVP/SHACL_GENERATION_PIPELINE/experiments/FULL_REPAIR_V2/RUN_01/runs/RUN-IMO-057-20260915T105944265114Z/final/final_shape.ttl</x:v>
      </x:c>
    </x:row>
    <x:row r="834" ht="22" customHeight="1">
      <x:c r="A834" s="10" t="str">
        <x:v>V2_FALLBACK25</x:v>
      </x:c>
      <x:c r="B834" s="10" t="str">
        <x:v>IMO-057</x:v>
      </x:c>
      <x:c r="C834" s="10" t="str">
        <x:v>IMO-057-P03</x:v>
      </x:c>
      <x:c r="D834" s="10" t="str">
        <x:v>RUN_01</x:v>
      </x:c>
      <x:c r="E834" s="10" t="str">
        <x:v>ORIGINAL_LEDGER</x:v>
      </x:c>
      <x:c r="F834" s="10" t="str">
        <x:v>PASS</x:v>
      </x:c>
      <x:c r="G834" s="10" t="str">
        <x:v>PASS</x:v>
      </x:c>
      <x:c r="H834" s="10" t="str">
        <x:v>EXECUTED</x:v>
      </x:c>
      <x:c r="I834" s="10" t="str">
        <x:v>PARSED</x:v>
      </x:c>
      <x:c r="J834" s="10" t="str">
        <x:v>GENERATION_ACCEPTED</x:v>
      </x:c>
      <x:c r="K834" s="10" t="str">
        <x:v>7d0a5ae1fd267d187482cb12ffcd89584c1b0148cce3a9b85e0b0828ca9a2f19</x:v>
      </x:c>
      <x:c r="L834" s="10" t="str">
        <x:v>full_repair_v2</x:v>
      </x:c>
      <x:c r="M834" s="10" t="n">
        <x:v>1</x:v>
      </x:c>
      <x:c r="N834" s="10" t="n">
        <x:v>0</x:v>
      </x:c>
      <x:c r="O834" s="10" t="n">
        <x:v>0</x:v>
      </x:c>
      <x:c r="P834" s="9" t="str">
        <x:f>'CaseReview'!U834</x:f>
        <x:v>PASS</x:v>
      </x:c>
      <x:c r="Q834" s="9" t="n">
        <x:f>IF(AND(T834=1,G834=P834),1,0)</x:f>
        <x:v>1</x:v>
      </x:c>
      <x:c r="R834" s="9" t="n">
        <x:f>IF(AND(T834=1,G834="PASS",P834="FAIL"),1,0)</x:f>
        <x:v>0</x:v>
      </x:c>
      <x:c r="S834" s="9" t="n">
        <x:f>IF(AND(T834=1,G834="FAIL",P834="PASS"),1,0)</x:f>
        <x:v>0</x:v>
      </x:c>
      <x:c r="T834" s="9" t="n">
        <x:v>1</x:v>
      </x:c>
      <x:c r="U834" s="9" t="n">
        <x:v>12</x:v>
      </x:c>
      <x:c r="V834" s="9" t="str">
        <x:v>MVP/SHACL_GENERATION_PIPELINE/experiments/FULL_REPAIR_V2/RUN_01/runs/RUN-IMO-057-20260915T105944265114Z/final/final_shape.ttl</x:v>
      </x:c>
    </x:row>
    <x:row r="835" ht="22" customHeight="1">
      <x:c r="A835" s="10" t="str">
        <x:v>V2_FALLBACK25</x:v>
      </x:c>
      <x:c r="B835" s="10" t="str">
        <x:v>IMO-057</x:v>
      </x:c>
      <x:c r="C835" s="10" t="str">
        <x:v>IMO-057-P04</x:v>
      </x:c>
      <x:c r="D835" s="10" t="str">
        <x:v>RUN_01</x:v>
      </x:c>
      <x:c r="E835" s="10" t="str">
        <x:v>ORIGINAL_LEDGER</x:v>
      </x:c>
      <x:c r="F835" s="10" t="str">
        <x:v>PASS</x:v>
      </x:c>
      <x:c r="G835" s="10" t="str">
        <x:v>PASS</x:v>
      </x:c>
      <x:c r="H835" s="10" t="str">
        <x:v>EXECUTED</x:v>
      </x:c>
      <x:c r="I835" s="10" t="str">
        <x:v>PARSED</x:v>
      </x:c>
      <x:c r="J835" s="10" t="str">
        <x:v>GENERATION_ACCEPTED</x:v>
      </x:c>
      <x:c r="K835" s="10" t="str">
        <x:v>7d0a5ae1fd267d187482cb12ffcd89584c1b0148cce3a9b85e0b0828ca9a2f19</x:v>
      </x:c>
      <x:c r="L835" s="10" t="str">
        <x:v>full_repair_v2</x:v>
      </x:c>
      <x:c r="M835" s="10" t="n">
        <x:v>1</x:v>
      </x:c>
      <x:c r="N835" s="10" t="n">
        <x:v>0</x:v>
      </x:c>
      <x:c r="O835" s="10" t="n">
        <x:v>0</x:v>
      </x:c>
      <x:c r="P835" s="9" t="str">
        <x:f>'CaseReview'!U835</x:f>
        <x:v>PASS</x:v>
      </x:c>
      <x:c r="Q835" s="9" t="n">
        <x:f>IF(AND(T835=1,G835=P835),1,0)</x:f>
        <x:v>1</x:v>
      </x:c>
      <x:c r="R835" s="9" t="n">
        <x:f>IF(AND(T835=1,G835="PASS",P835="FAIL"),1,0)</x:f>
        <x:v>0</x:v>
      </x:c>
      <x:c r="S835" s="9" t="n">
        <x:f>IF(AND(T835=1,G835="FAIL",P835="PASS"),1,0)</x:f>
        <x:v>0</x:v>
      </x:c>
      <x:c r="T835" s="9" t="n">
        <x:v>1</x:v>
      </x:c>
      <x:c r="U835" s="9" t="n">
        <x:v>12</x:v>
      </x:c>
      <x:c r="V835" s="9" t="str">
        <x:v>MVP/SHACL_GENERATION_PIPELINE/experiments/FULL_REPAIR_V2/RUN_01/runs/RUN-IMO-057-20260915T105944265114Z/final/final_shape.ttl</x:v>
      </x:c>
    </x:row>
    <x:row r="836" ht="22" customHeight="1">
      <x:c r="A836" s="10" t="str">
        <x:v>V2_FALLBACK25</x:v>
      </x:c>
      <x:c r="B836" s="10" t="str">
        <x:v>IMO-057</x:v>
      </x:c>
      <x:c r="C836" s="10" t="str">
        <x:v>IMO-057-P05</x:v>
      </x:c>
      <x:c r="D836" s="10" t="str">
        <x:v>RUN_01</x:v>
      </x:c>
      <x:c r="E836" s="10" t="str">
        <x:v>ORIGINAL_LEDGER</x:v>
      </x:c>
      <x:c r="F836" s="10" t="str">
        <x:v>PASS</x:v>
      </x:c>
      <x:c r="G836" s="10" t="str">
        <x:v>PASS</x:v>
      </x:c>
      <x:c r="H836" s="10" t="str">
        <x:v>EXECUTED</x:v>
      </x:c>
      <x:c r="I836" s="10" t="str">
        <x:v>PARSED</x:v>
      </x:c>
      <x:c r="J836" s="10" t="str">
        <x:v>GENERATION_ACCEPTED</x:v>
      </x:c>
      <x:c r="K836" s="10" t="str">
        <x:v>7d0a5ae1fd267d187482cb12ffcd89584c1b0148cce3a9b85e0b0828ca9a2f19</x:v>
      </x:c>
      <x:c r="L836" s="10" t="str">
        <x:v>full_repair_v2</x:v>
      </x:c>
      <x:c r="M836" s="10" t="n">
        <x:v>1</x:v>
      </x:c>
      <x:c r="N836" s="10" t="n">
        <x:v>0</x:v>
      </x:c>
      <x:c r="O836" s="10" t="n">
        <x:v>0</x:v>
      </x:c>
      <x:c r="P836" s="9" t="str">
        <x:f>'CaseReview'!U836</x:f>
        <x:v>PASS</x:v>
      </x:c>
      <x:c r="Q836" s="9" t="n">
        <x:f>IF(AND(T836=1,G836=P836),1,0)</x:f>
        <x:v>1</x:v>
      </x:c>
      <x:c r="R836" s="9" t="n">
        <x:f>IF(AND(T836=1,G836="PASS",P836="FAIL"),1,0)</x:f>
        <x:v>0</x:v>
      </x:c>
      <x:c r="S836" s="9" t="n">
        <x:f>IF(AND(T836=1,G836="FAIL",P836="PASS"),1,0)</x:f>
        <x:v>0</x:v>
      </x:c>
      <x:c r="T836" s="9" t="n">
        <x:v>1</x:v>
      </x:c>
      <x:c r="U836" s="9" t="n">
        <x:v>12</x:v>
      </x:c>
      <x:c r="V836" s="9" t="str">
        <x:v>MVP/SHACL_GENERATION_PIPELINE/experiments/FULL_REPAIR_V2/RUN_01/runs/RUN-IMO-057-20260915T105944265114Z/final/final_shape.ttl</x:v>
      </x:c>
    </x:row>
    <x:row r="837" ht="22" customHeight="1">
      <x:c r="A837" s="10" t="str">
        <x:v>V2_FALLBACK25</x:v>
      </x:c>
      <x:c r="B837" s="10" t="str">
        <x:v>IMO-057</x:v>
      </x:c>
      <x:c r="C837" s="10" t="str">
        <x:v>IMO-057-P06</x:v>
      </x:c>
      <x:c r="D837" s="10" t="str">
        <x:v>RUN_01</x:v>
      </x:c>
      <x:c r="E837" s="10" t="str">
        <x:v>ORIGINAL_LEDGER</x:v>
      </x:c>
      <x:c r="F837" s="10" t="str">
        <x:v>PASS</x:v>
      </x:c>
      <x:c r="G837" s="10" t="str">
        <x:v>PASS</x:v>
      </x:c>
      <x:c r="H837" s="10" t="str">
        <x:v>EXECUTED</x:v>
      </x:c>
      <x:c r="I837" s="10" t="str">
        <x:v>PARSED</x:v>
      </x:c>
      <x:c r="J837" s="10" t="str">
        <x:v>GENERATION_ACCEPTED</x:v>
      </x:c>
      <x:c r="K837" s="10" t="str">
        <x:v>7d0a5ae1fd267d187482cb12ffcd89584c1b0148cce3a9b85e0b0828ca9a2f19</x:v>
      </x:c>
      <x:c r="L837" s="10" t="str">
        <x:v>full_repair_v2</x:v>
      </x:c>
      <x:c r="M837" s="10" t="n">
        <x:v>1</x:v>
      </x:c>
      <x:c r="N837" s="10" t="n">
        <x:v>0</x:v>
      </x:c>
      <x:c r="O837" s="10" t="n">
        <x:v>0</x:v>
      </x:c>
      <x:c r="P837" s="9" t="str">
        <x:f>'CaseReview'!U837</x:f>
        <x:v>PASS</x:v>
      </x:c>
      <x:c r="Q837" s="9" t="n">
        <x:f>IF(AND(T837=1,G837=P837),1,0)</x:f>
        <x:v>1</x:v>
      </x:c>
      <x:c r="R837" s="9" t="n">
        <x:f>IF(AND(T837=1,G837="PASS",P837="FAIL"),1,0)</x:f>
        <x:v>0</x:v>
      </x:c>
      <x:c r="S837" s="9" t="n">
        <x:f>IF(AND(T837=1,G837="FAIL",P837="PASS"),1,0)</x:f>
        <x:v>0</x:v>
      </x:c>
      <x:c r="T837" s="9" t="n">
        <x:v>1</x:v>
      </x:c>
      <x:c r="U837" s="9" t="n">
        <x:v>12</x:v>
      </x:c>
      <x:c r="V837" s="9" t="str">
        <x:v>MVP/SHACL_GENERATION_PIPELINE/experiments/FULL_REPAIR_V2/RUN_01/runs/RUN-IMO-057-20260915T105944265114Z/final/final_shape.ttl</x:v>
      </x:c>
    </x:row>
    <x:row r="838" ht="22" customHeight="1">
      <x:c r="A838" s="10" t="str">
        <x:v>V2_FALLBACK25</x:v>
      </x:c>
      <x:c r="B838" s="10" t="str">
        <x:v>IMO-058</x:v>
      </x:c>
      <x:c r="C838" s="10" t="str">
        <x:v>IMO-058-F01</x:v>
      </x:c>
      <x:c r="D838" s="10" t="str">
        <x:v>RUN_01</x:v>
      </x:c>
      <x:c r="E838" s="10" t="str">
        <x:v>ORIGINAL_LEDGER</x:v>
      </x:c>
      <x:c r="F838" s="10" t="str">
        <x:v>FAIL</x:v>
      </x:c>
      <x:c r="G838" s="10" t="str">
        <x:v>FAIL</x:v>
      </x:c>
      <x:c r="H838" s="10" t="str">
        <x:v>EXECUTED</x:v>
      </x:c>
      <x:c r="I838" s="10" t="str">
        <x:v>PARSED</x:v>
      </x:c>
      <x:c r="J838" s="10" t="str">
        <x:v>GENERATION_ACCEPTED</x:v>
      </x:c>
      <x:c r="K838" s="10" t="str">
        <x:v>72c53a3cdbc90ec3bdb3727e20bb14cc8bf319a0f270bb04b488065ce4fa4045</x:v>
      </x:c>
      <x:c r="L838" s="10" t="str">
        <x:v>full_repair_v2</x:v>
      </x:c>
      <x:c r="M838" s="10" t="n">
        <x:v>1</x:v>
      </x:c>
      <x:c r="N838" s="10" t="n">
        <x:v>0</x:v>
      </x:c>
      <x:c r="O838" s="10" t="n">
        <x:v>0</x:v>
      </x:c>
      <x:c r="P838" s="9" t="str">
        <x:f>'CaseReview'!U838</x:f>
        <x:v>FAIL</x:v>
      </x:c>
      <x:c r="Q838" s="9" t="n">
        <x:f>IF(AND(T838=1,G838=P838),1,0)</x:f>
        <x:v>1</x:v>
      </x:c>
      <x:c r="R838" s="9" t="n">
        <x:f>IF(AND(T838=1,G838="PASS",P838="FAIL"),1,0)</x:f>
        <x:v>0</x:v>
      </x:c>
      <x:c r="S838" s="9" t="n">
        <x:f>IF(AND(T838=1,G838="FAIL",P838="PASS"),1,0)</x:f>
        <x:v>0</x:v>
      </x:c>
      <x:c r="T838" s="9" t="n">
        <x:v>1</x:v>
      </x:c>
      <x:c r="U838" s="9" t="n">
        <x:v>7</x:v>
      </x:c>
      <x:c r="V838" s="9" t="str">
        <x:v>MVP/SHACL_GENERATION_PIPELINE/experiments/FULL_REPAIR_V2/RUN_01/runs/RUN-IMO-058-20260915T110054418351Z/final/final_shape.ttl</x:v>
      </x:c>
    </x:row>
    <x:row r="839" ht="22" customHeight="1">
      <x:c r="A839" s="10" t="str">
        <x:v>V2_FALLBACK25</x:v>
      </x:c>
      <x:c r="B839" s="10" t="str">
        <x:v>IMO-058</x:v>
      </x:c>
      <x:c r="C839" s="10" t="str">
        <x:v>IMO-058-F02</x:v>
      </x:c>
      <x:c r="D839" s="10" t="str">
        <x:v>RUN_01</x:v>
      </x:c>
      <x:c r="E839" s="10" t="str">
        <x:v>ORIGINAL_LEDGER</x:v>
      </x:c>
      <x:c r="F839" s="10" t="str">
        <x:v>FAIL</x:v>
      </x:c>
      <x:c r="G839" s="10" t="str">
        <x:v>FAIL</x:v>
      </x:c>
      <x:c r="H839" s="10" t="str">
        <x:v>EXECUTED</x:v>
      </x:c>
      <x:c r="I839" s="10" t="str">
        <x:v>PARSED</x:v>
      </x:c>
      <x:c r="J839" s="10" t="str">
        <x:v>GENERATION_ACCEPTED</x:v>
      </x:c>
      <x:c r="K839" s="10" t="str">
        <x:v>72c53a3cdbc90ec3bdb3727e20bb14cc8bf319a0f270bb04b488065ce4fa4045</x:v>
      </x:c>
      <x:c r="L839" s="10" t="str">
        <x:v>full_repair_v2</x:v>
      </x:c>
      <x:c r="M839" s="10" t="n">
        <x:v>1</x:v>
      </x:c>
      <x:c r="N839" s="10" t="n">
        <x:v>0</x:v>
      </x:c>
      <x:c r="O839" s="10" t="n">
        <x:v>0</x:v>
      </x:c>
      <x:c r="P839" s="9" t="str">
        <x:f>'CaseReview'!U839</x:f>
        <x:v>FAIL</x:v>
      </x:c>
      <x:c r="Q839" s="9" t="n">
        <x:f>IF(AND(T839=1,G839=P839),1,0)</x:f>
        <x:v>1</x:v>
      </x:c>
      <x:c r="R839" s="9" t="n">
        <x:f>IF(AND(T839=1,G839="PASS",P839="FAIL"),1,0)</x:f>
        <x:v>0</x:v>
      </x:c>
      <x:c r="S839" s="9" t="n">
        <x:f>IF(AND(T839=1,G839="FAIL",P839="PASS"),1,0)</x:f>
        <x:v>0</x:v>
      </x:c>
      <x:c r="T839" s="9" t="n">
        <x:v>1</x:v>
      </x:c>
      <x:c r="U839" s="9" t="n">
        <x:v>7</x:v>
      </x:c>
      <x:c r="V839" s="9" t="str">
        <x:v>MVP/SHACL_GENERATION_PIPELINE/experiments/FULL_REPAIR_V2/RUN_01/runs/RUN-IMO-058-20260915T110054418351Z/final/final_shape.ttl</x:v>
      </x:c>
    </x:row>
    <x:row r="840" ht="22" customHeight="1">
      <x:c r="A840" s="10" t="str">
        <x:v>V2_FALLBACK25</x:v>
      </x:c>
      <x:c r="B840" s="10" t="str">
        <x:v>IMO-058</x:v>
      </x:c>
      <x:c r="C840" s="10" t="str">
        <x:v>IMO-058-F03</x:v>
      </x:c>
      <x:c r="D840" s="10" t="str">
        <x:v>RUN_01</x:v>
      </x:c>
      <x:c r="E840" s="10" t="str">
        <x:v>ORIGINAL_LEDGER</x:v>
      </x:c>
      <x:c r="F840" s="10" t="str">
        <x:v>FAIL</x:v>
      </x:c>
      <x:c r="G840" s="10" t="str">
        <x:v>FAIL</x:v>
      </x:c>
      <x:c r="H840" s="10" t="str">
        <x:v>EXECUTED</x:v>
      </x:c>
      <x:c r="I840" s="10" t="str">
        <x:v>PARSED</x:v>
      </x:c>
      <x:c r="J840" s="10" t="str">
        <x:v>GENERATION_ACCEPTED</x:v>
      </x:c>
      <x:c r="K840" s="10" t="str">
        <x:v>72c53a3cdbc90ec3bdb3727e20bb14cc8bf319a0f270bb04b488065ce4fa4045</x:v>
      </x:c>
      <x:c r="L840" s="10" t="str">
        <x:v>full_repair_v2</x:v>
      </x:c>
      <x:c r="M840" s="10" t="n">
        <x:v>1</x:v>
      </x:c>
      <x:c r="N840" s="10" t="n">
        <x:v>0</x:v>
      </x:c>
      <x:c r="O840" s="10" t="n">
        <x:v>0</x:v>
      </x:c>
      <x:c r="P840" s="9" t="str">
        <x:f>'CaseReview'!U840</x:f>
        <x:v>FAIL</x:v>
      </x:c>
      <x:c r="Q840" s="9" t="n">
        <x:f>IF(AND(T840=1,G840=P840),1,0)</x:f>
        <x:v>1</x:v>
      </x:c>
      <x:c r="R840" s="9" t="n">
        <x:f>IF(AND(T840=1,G840="PASS",P840="FAIL"),1,0)</x:f>
        <x:v>0</x:v>
      </x:c>
      <x:c r="S840" s="9" t="n">
        <x:f>IF(AND(T840=1,G840="FAIL",P840="PASS"),1,0)</x:f>
        <x:v>0</x:v>
      </x:c>
      <x:c r="T840" s="9" t="n">
        <x:v>1</x:v>
      </x:c>
      <x:c r="U840" s="9" t="n">
        <x:v>7</x:v>
      </x:c>
      <x:c r="V840" s="9" t="str">
        <x:v>MVP/SHACL_GENERATION_PIPELINE/experiments/FULL_REPAIR_V2/RUN_01/runs/RUN-IMO-058-20260915T110054418351Z/final/final_shape.ttl</x:v>
      </x:c>
    </x:row>
    <x:row r="841" ht="22" customHeight="1">
      <x:c r="A841" s="10" t="str">
        <x:v>V2_FALLBACK25</x:v>
      </x:c>
      <x:c r="B841" s="10" t="str">
        <x:v>IMO-058</x:v>
      </x:c>
      <x:c r="C841" s="10" t="str">
        <x:v>IMO-058-F04</x:v>
      </x:c>
      <x:c r="D841" s="10" t="str">
        <x:v>RUN_01</x:v>
      </x:c>
      <x:c r="E841" s="10" t="str">
        <x:v>ORIGINAL_LEDGER</x:v>
      </x:c>
      <x:c r="F841" s="10" t="str">
        <x:v>FAIL</x:v>
      </x:c>
      <x:c r="G841" s="10" t="str">
        <x:v>FAIL</x:v>
      </x:c>
      <x:c r="H841" s="10" t="str">
        <x:v>EXECUTED</x:v>
      </x:c>
      <x:c r="I841" s="10" t="str">
        <x:v>PARSED</x:v>
      </x:c>
      <x:c r="J841" s="10" t="str">
        <x:v>GENERATION_ACCEPTED</x:v>
      </x:c>
      <x:c r="K841" s="10" t="str">
        <x:v>72c53a3cdbc90ec3bdb3727e20bb14cc8bf319a0f270bb04b488065ce4fa4045</x:v>
      </x:c>
      <x:c r="L841" s="10" t="str">
        <x:v>full_repair_v2</x:v>
      </x:c>
      <x:c r="M841" s="10" t="n">
        <x:v>1</x:v>
      </x:c>
      <x:c r="N841" s="10" t="n">
        <x:v>0</x:v>
      </x:c>
      <x:c r="O841" s="10" t="n">
        <x:v>0</x:v>
      </x:c>
      <x:c r="P841" s="9" t="str">
        <x:f>'CaseReview'!U841</x:f>
        <x:v>FAIL</x:v>
      </x:c>
      <x:c r="Q841" s="9" t="n">
        <x:f>IF(AND(T841=1,G841=P841),1,0)</x:f>
        <x:v>1</x:v>
      </x:c>
      <x:c r="R841" s="9" t="n">
        <x:f>IF(AND(T841=1,G841="PASS",P841="FAIL"),1,0)</x:f>
        <x:v>0</x:v>
      </x:c>
      <x:c r="S841" s="9" t="n">
        <x:f>IF(AND(T841=1,G841="FAIL",P841="PASS"),1,0)</x:f>
        <x:v>0</x:v>
      </x:c>
      <x:c r="T841" s="9" t="n">
        <x:v>1</x:v>
      </x:c>
      <x:c r="U841" s="9" t="n">
        <x:v>7</x:v>
      </x:c>
      <x:c r="V841" s="9" t="str">
        <x:v>MVP/SHACL_GENERATION_PIPELINE/experiments/FULL_REPAIR_V2/RUN_01/runs/RUN-IMO-058-20260915T110054418351Z/final/final_shape.ttl</x:v>
      </x:c>
    </x:row>
    <x:row r="842" ht="22" customHeight="1">
      <x:c r="A842" s="10" t="str">
        <x:v>V2_FALLBACK25</x:v>
      </x:c>
      <x:c r="B842" s="10" t="str">
        <x:v>IMO-058</x:v>
      </x:c>
      <x:c r="C842" s="10" t="str">
        <x:v>IMO-058-P01</x:v>
      </x:c>
      <x:c r="D842" s="10" t="str">
        <x:v>RUN_01</x:v>
      </x:c>
      <x:c r="E842" s="10" t="str">
        <x:v>ORIGINAL_LEDGER</x:v>
      </x:c>
      <x:c r="F842" s="10" t="str">
        <x:v>PASS</x:v>
      </x:c>
      <x:c r="G842" s="10" t="str">
        <x:v>FAIL</x:v>
      </x:c>
      <x:c r="H842" s="10" t="str">
        <x:v>EXECUTED</x:v>
      </x:c>
      <x:c r="I842" s="10" t="str">
        <x:v>PARSED</x:v>
      </x:c>
      <x:c r="J842" s="10" t="str">
        <x:v>GENERATION_ACCEPTED</x:v>
      </x:c>
      <x:c r="K842" s="10" t="str">
        <x:v>72c53a3cdbc90ec3bdb3727e20bb14cc8bf319a0f270bb04b488065ce4fa4045</x:v>
      </x:c>
      <x:c r="L842" s="10" t="str">
        <x:v>full_repair_v2</x:v>
      </x:c>
      <x:c r="M842" s="10" t="n">
        <x:v>0</x:v>
      </x:c>
      <x:c r="N842" s="10" t="n">
        <x:v>0</x:v>
      </x:c>
      <x:c r="O842" s="10" t="n">
        <x:v>1</x:v>
      </x:c>
      <x:c r="P842" s="9" t="str">
        <x:f>'CaseReview'!U842</x:f>
        <x:v>PASS</x:v>
      </x:c>
      <x:c r="Q842" s="9" t="n">
        <x:f>IF(AND(T842=1,G842=P842),1,0)</x:f>
        <x:v>0</x:v>
      </x:c>
      <x:c r="R842" s="9" t="n">
        <x:f>IF(AND(T842=1,G842="PASS",P842="FAIL"),1,0)</x:f>
        <x:v>0</x:v>
      </x:c>
      <x:c r="S842" s="9" t="n">
        <x:f>IF(AND(T842=1,G842="FAIL",P842="PASS"),1,0)</x:f>
        <x:v>1</x:v>
      </x:c>
      <x:c r="T842" s="9" t="n">
        <x:v>1</x:v>
      </x:c>
      <x:c r="U842" s="9" t="n">
        <x:v>7</x:v>
      </x:c>
      <x:c r="V842" s="9" t="str">
        <x:v>MVP/SHACL_GENERATION_PIPELINE/experiments/FULL_REPAIR_V2/RUN_01/runs/RUN-IMO-058-20260915T110054418351Z/final/final_shape.ttl</x:v>
      </x:c>
    </x:row>
    <x:row r="843" ht="22" customHeight="1">
      <x:c r="A843" s="10" t="str">
        <x:v>V2_FALLBACK25</x:v>
      </x:c>
      <x:c r="B843" s="10" t="str">
        <x:v>IMO-058</x:v>
      </x:c>
      <x:c r="C843" s="10" t="str">
        <x:v>IMO-058-P02</x:v>
      </x:c>
      <x:c r="D843" s="10" t="str">
        <x:v>RUN_01</x:v>
      </x:c>
      <x:c r="E843" s="10" t="str">
        <x:v>ORIGINAL_LEDGER</x:v>
      </x:c>
      <x:c r="F843" s="10" t="str">
        <x:v>PASS</x:v>
      </x:c>
      <x:c r="G843" s="10" t="str">
        <x:v>FAIL</x:v>
      </x:c>
      <x:c r="H843" s="10" t="str">
        <x:v>EXECUTED</x:v>
      </x:c>
      <x:c r="I843" s="10" t="str">
        <x:v>PARSED</x:v>
      </x:c>
      <x:c r="J843" s="10" t="str">
        <x:v>GENERATION_ACCEPTED</x:v>
      </x:c>
      <x:c r="K843" s="10" t="str">
        <x:v>72c53a3cdbc90ec3bdb3727e20bb14cc8bf319a0f270bb04b488065ce4fa4045</x:v>
      </x:c>
      <x:c r="L843" s="10" t="str">
        <x:v>full_repair_v2</x:v>
      </x:c>
      <x:c r="M843" s="10" t="n">
        <x:v>0</x:v>
      </x:c>
      <x:c r="N843" s="10" t="n">
        <x:v>0</x:v>
      </x:c>
      <x:c r="O843" s="10" t="n">
        <x:v>1</x:v>
      </x:c>
      <x:c r="P843" s="9" t="str">
        <x:f>'CaseReview'!U843</x:f>
        <x:v>PASS</x:v>
      </x:c>
      <x:c r="Q843" s="9" t="n">
        <x:f>IF(AND(T843=1,G843=P843),1,0)</x:f>
        <x:v>0</x:v>
      </x:c>
      <x:c r="R843" s="9" t="n">
        <x:f>IF(AND(T843=1,G843="PASS",P843="FAIL"),1,0)</x:f>
        <x:v>0</x:v>
      </x:c>
      <x:c r="S843" s="9" t="n">
        <x:f>IF(AND(T843=1,G843="FAIL",P843="PASS"),1,0)</x:f>
        <x:v>1</x:v>
      </x:c>
      <x:c r="T843" s="9" t="n">
        <x:v>1</x:v>
      </x:c>
      <x:c r="U843" s="9" t="n">
        <x:v>7</x:v>
      </x:c>
      <x:c r="V843" s="9" t="str">
        <x:v>MVP/SHACL_GENERATION_PIPELINE/experiments/FULL_REPAIR_V2/RUN_01/runs/RUN-IMO-058-20260915T110054418351Z/final/final_shape.ttl</x:v>
      </x:c>
    </x:row>
    <x:row r="844" ht="22" customHeight="1">
      <x:c r="A844" s="10" t="str">
        <x:v>V2_FALLBACK25</x:v>
      </x:c>
      <x:c r="B844" s="10" t="str">
        <x:v>IMO-058</x:v>
      </x:c>
      <x:c r="C844" s="10" t="str">
        <x:v>IMO-058-P03</x:v>
      </x:c>
      <x:c r="D844" s="10" t="str">
        <x:v>RUN_01</x:v>
      </x:c>
      <x:c r="E844" s="10" t="str">
        <x:v>ORIGINAL_LEDGER</x:v>
      </x:c>
      <x:c r="F844" s="10" t="str">
        <x:v>PASS</x:v>
      </x:c>
      <x:c r="G844" s="10" t="str">
        <x:v>PASS</x:v>
      </x:c>
      <x:c r="H844" s="10" t="str">
        <x:v>EXECUTED</x:v>
      </x:c>
      <x:c r="I844" s="10" t="str">
        <x:v>PARSED</x:v>
      </x:c>
      <x:c r="J844" s="10" t="str">
        <x:v>GENERATION_ACCEPTED</x:v>
      </x:c>
      <x:c r="K844" s="10" t="str">
        <x:v>72c53a3cdbc90ec3bdb3727e20bb14cc8bf319a0f270bb04b488065ce4fa4045</x:v>
      </x:c>
      <x:c r="L844" s="10" t="str">
        <x:v>full_repair_v2</x:v>
      </x:c>
      <x:c r="M844" s="10" t="n">
        <x:v>1</x:v>
      </x:c>
      <x:c r="N844" s="10" t="n">
        <x:v>0</x:v>
      </x:c>
      <x:c r="O844" s="10" t="n">
        <x:v>0</x:v>
      </x:c>
      <x:c r="P844" s="9" t="str">
        <x:f>'CaseReview'!U844</x:f>
        <x:v>PASS</x:v>
      </x:c>
      <x:c r="Q844" s="9" t="n">
        <x:f>IF(AND(T844=1,G844=P844),1,0)</x:f>
        <x:v>1</x:v>
      </x:c>
      <x:c r="R844" s="9" t="n">
        <x:f>IF(AND(T844=1,G844="PASS",P844="FAIL"),1,0)</x:f>
        <x:v>0</x:v>
      </x:c>
      <x:c r="S844" s="9" t="n">
        <x:f>IF(AND(T844=1,G844="FAIL",P844="PASS"),1,0)</x:f>
        <x:v>0</x:v>
      </x:c>
      <x:c r="T844" s="9" t="n">
        <x:v>1</x:v>
      </x:c>
      <x:c r="U844" s="9" t="n">
        <x:v>7</x:v>
      </x:c>
      <x:c r="V844" s="9" t="str">
        <x:v>MVP/SHACL_GENERATION_PIPELINE/experiments/FULL_REPAIR_V2/RUN_01/runs/RUN-IMO-058-20260915T110054418351Z/final/final_shape.ttl</x:v>
      </x:c>
    </x:row>
    <x:row r="845" ht="22" customHeight="1">
      <x:c r="A845" s="10" t="str">
        <x:v>V2_FALLBACK25</x:v>
      </x:c>
      <x:c r="B845" s="10" t="str">
        <x:v>IMO-059</x:v>
      </x:c>
      <x:c r="C845" s="10" t="str">
        <x:v>IMO-059-F01</x:v>
      </x:c>
      <x:c r="D845" s="10" t="str">
        <x:v>RUN_01</x:v>
      </x:c>
      <x:c r="E845" s="10" t="str">
        <x:v>ORIGINAL_LEDGER</x:v>
      </x:c>
      <x:c r="F845" s="10" t="str">
        <x:v>FAIL</x:v>
      </x:c>
      <x:c r="G845" s="10" t="str">
        <x:v>FAIL</x:v>
      </x:c>
      <x:c r="H845" s="10" t="str">
        <x:v>EXECUTED</x:v>
      </x:c>
      <x:c r="I845" s="10" t="str">
        <x:v>PARSED</x:v>
      </x:c>
      <x:c r="J845" s="10" t="str">
        <x:v>GENERATION_ACCEPTED</x:v>
      </x:c>
      <x:c r="K845" s="10" t="str">
        <x:v>b7f2a3c23a4caef49822d1a2599b73de5c940974519501fe907d46cf85d7ca0b</x:v>
      </x:c>
      <x:c r="L845" s="10" t="str">
        <x:v>full_repair_v2</x:v>
      </x:c>
      <x:c r="M845" s="10" t="n">
        <x:v>1</x:v>
      </x:c>
      <x:c r="N845" s="10" t="n">
        <x:v>0</x:v>
      </x:c>
      <x:c r="O845" s="10" t="n">
        <x:v>0</x:v>
      </x:c>
      <x:c r="P845" s="9" t="str">
        <x:f>'CaseReview'!U845</x:f>
        <x:v>FAIL</x:v>
      </x:c>
      <x:c r="Q845" s="9" t="n">
        <x:f>IF(AND(T845=1,G845=P845),1,0)</x:f>
        <x:v>1</x:v>
      </x:c>
      <x:c r="R845" s="9" t="n">
        <x:f>IF(AND(T845=1,G845="PASS",P845="FAIL"),1,0)</x:f>
        <x:v>0</x:v>
      </x:c>
      <x:c r="S845" s="9" t="n">
        <x:f>IF(AND(T845=1,G845="FAIL",P845="PASS"),1,0)</x:f>
        <x:v>0</x:v>
      </x:c>
      <x:c r="T845" s="9" t="n">
        <x:v>1</x:v>
      </x:c>
      <x:c r="U845" s="9" t="n">
        <x:v>7</x:v>
      </x:c>
      <x:c r="V845" s="9" t="str">
        <x:v>MVP/SHACL_GENERATION_PIPELINE/experiments/FULL_REPAIR_V2/RUN_01/runs/RUN-IMO-059-20260915T110107791335Z/final/final_shape.ttl</x:v>
      </x:c>
    </x:row>
    <x:row r="846" ht="22" customHeight="1">
      <x:c r="A846" s="10" t="str">
        <x:v>V2_FALLBACK25</x:v>
      </x:c>
      <x:c r="B846" s="10" t="str">
        <x:v>IMO-059</x:v>
      </x:c>
      <x:c r="C846" s="10" t="str">
        <x:v>IMO-059-F02</x:v>
      </x:c>
      <x:c r="D846" s="10" t="str">
        <x:v>RUN_01</x:v>
      </x:c>
      <x:c r="E846" s="10" t="str">
        <x:v>ORIGINAL_LEDGER</x:v>
      </x:c>
      <x:c r="F846" s="10" t="str">
        <x:v>FAIL</x:v>
      </x:c>
      <x:c r="G846" s="10" t="str">
        <x:v>FAIL</x:v>
      </x:c>
      <x:c r="H846" s="10" t="str">
        <x:v>EXECUTED</x:v>
      </x:c>
      <x:c r="I846" s="10" t="str">
        <x:v>PARSED</x:v>
      </x:c>
      <x:c r="J846" s="10" t="str">
        <x:v>GENERATION_ACCEPTED</x:v>
      </x:c>
      <x:c r="K846" s="10" t="str">
        <x:v>b7f2a3c23a4caef49822d1a2599b73de5c940974519501fe907d46cf85d7ca0b</x:v>
      </x:c>
      <x:c r="L846" s="10" t="str">
        <x:v>full_repair_v2</x:v>
      </x:c>
      <x:c r="M846" s="10" t="n">
        <x:v>1</x:v>
      </x:c>
      <x:c r="N846" s="10" t="n">
        <x:v>0</x:v>
      </x:c>
      <x:c r="O846" s="10" t="n">
        <x:v>0</x:v>
      </x:c>
      <x:c r="P846" s="9" t="str">
        <x:f>'CaseReview'!U846</x:f>
        <x:v>FAIL</x:v>
      </x:c>
      <x:c r="Q846" s="9" t="n">
        <x:f>IF(AND(T846=1,G846=P846),1,0)</x:f>
        <x:v>1</x:v>
      </x:c>
      <x:c r="R846" s="9" t="n">
        <x:f>IF(AND(T846=1,G846="PASS",P846="FAIL"),1,0)</x:f>
        <x:v>0</x:v>
      </x:c>
      <x:c r="S846" s="9" t="n">
        <x:f>IF(AND(T846=1,G846="FAIL",P846="PASS"),1,0)</x:f>
        <x:v>0</x:v>
      </x:c>
      <x:c r="T846" s="9" t="n">
        <x:v>1</x:v>
      </x:c>
      <x:c r="U846" s="9" t="n">
        <x:v>7</x:v>
      </x:c>
      <x:c r="V846" s="9" t="str">
        <x:v>MVP/SHACL_GENERATION_PIPELINE/experiments/FULL_REPAIR_V2/RUN_01/runs/RUN-IMO-059-20260915T110107791335Z/final/final_shape.ttl</x:v>
      </x:c>
    </x:row>
    <x:row r="847" ht="22" customHeight="1">
      <x:c r="A847" s="10" t="str">
        <x:v>V2_FALLBACK25</x:v>
      </x:c>
      <x:c r="B847" s="10" t="str">
        <x:v>IMO-059</x:v>
      </x:c>
      <x:c r="C847" s="10" t="str">
        <x:v>IMO-059-F03</x:v>
      </x:c>
      <x:c r="D847" s="10" t="str">
        <x:v>RUN_01</x:v>
      </x:c>
      <x:c r="E847" s="10" t="str">
        <x:v>ORIGINAL_LEDGER</x:v>
      </x:c>
      <x:c r="F847" s="10" t="str">
        <x:v>FAIL</x:v>
      </x:c>
      <x:c r="G847" s="10" t="str">
        <x:v>FAIL</x:v>
      </x:c>
      <x:c r="H847" s="10" t="str">
        <x:v>EXECUTED</x:v>
      </x:c>
      <x:c r="I847" s="10" t="str">
        <x:v>PARSED</x:v>
      </x:c>
      <x:c r="J847" s="10" t="str">
        <x:v>GENERATION_ACCEPTED</x:v>
      </x:c>
      <x:c r="K847" s="10" t="str">
        <x:v>b7f2a3c23a4caef49822d1a2599b73de5c940974519501fe907d46cf85d7ca0b</x:v>
      </x:c>
      <x:c r="L847" s="10" t="str">
        <x:v>full_repair_v2</x:v>
      </x:c>
      <x:c r="M847" s="10" t="n">
        <x:v>1</x:v>
      </x:c>
      <x:c r="N847" s="10" t="n">
        <x:v>0</x:v>
      </x:c>
      <x:c r="O847" s="10" t="n">
        <x:v>0</x:v>
      </x:c>
      <x:c r="P847" s="9" t="str">
        <x:f>'CaseReview'!U847</x:f>
        <x:v>FAIL</x:v>
      </x:c>
      <x:c r="Q847" s="9" t="n">
        <x:f>IF(AND(T847=1,G847=P847),1,0)</x:f>
        <x:v>1</x:v>
      </x:c>
      <x:c r="R847" s="9" t="n">
        <x:f>IF(AND(T847=1,G847="PASS",P847="FAIL"),1,0)</x:f>
        <x:v>0</x:v>
      </x:c>
      <x:c r="S847" s="9" t="n">
        <x:f>IF(AND(T847=1,G847="FAIL",P847="PASS"),1,0)</x:f>
        <x:v>0</x:v>
      </x:c>
      <x:c r="T847" s="9" t="n">
        <x:v>1</x:v>
      </x:c>
      <x:c r="U847" s="9" t="n">
        <x:v>7</x:v>
      </x:c>
      <x:c r="V847" s="9" t="str">
        <x:v>MVP/SHACL_GENERATION_PIPELINE/experiments/FULL_REPAIR_V2/RUN_01/runs/RUN-IMO-059-20260915T110107791335Z/final/final_shape.ttl</x:v>
      </x:c>
    </x:row>
    <x:row r="848" ht="22" customHeight="1">
      <x:c r="A848" s="10" t="str">
        <x:v>V2_FALLBACK25</x:v>
      </x:c>
      <x:c r="B848" s="10" t="str">
        <x:v>IMO-059</x:v>
      </x:c>
      <x:c r="C848" s="10" t="str">
        <x:v>IMO-059-F04</x:v>
      </x:c>
      <x:c r="D848" s="10" t="str">
        <x:v>RUN_01</x:v>
      </x:c>
      <x:c r="E848" s="10" t="str">
        <x:v>ORIGINAL_LEDGER</x:v>
      </x:c>
      <x:c r="F848" s="10" t="str">
        <x:v>FAIL</x:v>
      </x:c>
      <x:c r="G848" s="10" t="str">
        <x:v>FAIL</x:v>
      </x:c>
      <x:c r="H848" s="10" t="str">
        <x:v>EXECUTED</x:v>
      </x:c>
      <x:c r="I848" s="10" t="str">
        <x:v>PARSED</x:v>
      </x:c>
      <x:c r="J848" s="10" t="str">
        <x:v>GENERATION_ACCEPTED</x:v>
      </x:c>
      <x:c r="K848" s="10" t="str">
        <x:v>b7f2a3c23a4caef49822d1a2599b73de5c940974519501fe907d46cf85d7ca0b</x:v>
      </x:c>
      <x:c r="L848" s="10" t="str">
        <x:v>full_repair_v2</x:v>
      </x:c>
      <x:c r="M848" s="10" t="n">
        <x:v>1</x:v>
      </x:c>
      <x:c r="N848" s="10" t="n">
        <x:v>0</x:v>
      </x:c>
      <x:c r="O848" s="10" t="n">
        <x:v>0</x:v>
      </x:c>
      <x:c r="P848" s="9" t="str">
        <x:f>'CaseReview'!U848</x:f>
        <x:v>FAIL</x:v>
      </x:c>
      <x:c r="Q848" s="9" t="n">
        <x:f>IF(AND(T848=1,G848=P848),1,0)</x:f>
        <x:v>1</x:v>
      </x:c>
      <x:c r="R848" s="9" t="n">
        <x:f>IF(AND(T848=1,G848="PASS",P848="FAIL"),1,0)</x:f>
        <x:v>0</x:v>
      </x:c>
      <x:c r="S848" s="9" t="n">
        <x:f>IF(AND(T848=1,G848="FAIL",P848="PASS"),1,0)</x:f>
        <x:v>0</x:v>
      </x:c>
      <x:c r="T848" s="9" t="n">
        <x:v>1</x:v>
      </x:c>
      <x:c r="U848" s="9" t="n">
        <x:v>7</x:v>
      </x:c>
      <x:c r="V848" s="9" t="str">
        <x:v>MVP/SHACL_GENERATION_PIPELINE/experiments/FULL_REPAIR_V2/RUN_01/runs/RUN-IMO-059-20260915T110107791335Z/final/final_shape.ttl</x:v>
      </x:c>
    </x:row>
    <x:row r="849" ht="22" customHeight="1">
      <x:c r="A849" s="10" t="str">
        <x:v>V2_FALLBACK25</x:v>
      </x:c>
      <x:c r="B849" s="10" t="str">
        <x:v>IMO-059</x:v>
      </x:c>
      <x:c r="C849" s="10" t="str">
        <x:v>IMO-059-P01</x:v>
      </x:c>
      <x:c r="D849" s="10" t="str">
        <x:v>RUN_01</x:v>
      </x:c>
      <x:c r="E849" s="10" t="str">
        <x:v>ORIGINAL_LEDGER</x:v>
      </x:c>
      <x:c r="F849" s="10" t="str">
        <x:v>PASS</x:v>
      </x:c>
      <x:c r="G849" s="10" t="str">
        <x:v>PASS</x:v>
      </x:c>
      <x:c r="H849" s="10" t="str">
        <x:v>EXECUTED</x:v>
      </x:c>
      <x:c r="I849" s="10" t="str">
        <x:v>PARSED</x:v>
      </x:c>
      <x:c r="J849" s="10" t="str">
        <x:v>GENERATION_ACCEPTED</x:v>
      </x:c>
      <x:c r="K849" s="10" t="str">
        <x:v>b7f2a3c23a4caef49822d1a2599b73de5c940974519501fe907d46cf85d7ca0b</x:v>
      </x:c>
      <x:c r="L849" s="10" t="str">
        <x:v>full_repair_v2</x:v>
      </x:c>
      <x:c r="M849" s="10" t="n">
        <x:v>1</x:v>
      </x:c>
      <x:c r="N849" s="10" t="n">
        <x:v>0</x:v>
      </x:c>
      <x:c r="O849" s="10" t="n">
        <x:v>0</x:v>
      </x:c>
      <x:c r="P849" s="9" t="str">
        <x:f>'CaseReview'!U849</x:f>
        <x:v>PASS</x:v>
      </x:c>
      <x:c r="Q849" s="9" t="n">
        <x:f>IF(AND(T849=1,G849=P849),1,0)</x:f>
        <x:v>1</x:v>
      </x:c>
      <x:c r="R849" s="9" t="n">
        <x:f>IF(AND(T849=1,G849="PASS",P849="FAIL"),1,0)</x:f>
        <x:v>0</x:v>
      </x:c>
      <x:c r="S849" s="9" t="n">
        <x:f>IF(AND(T849=1,G849="FAIL",P849="PASS"),1,0)</x:f>
        <x:v>0</x:v>
      </x:c>
      <x:c r="T849" s="9" t="n">
        <x:v>1</x:v>
      </x:c>
      <x:c r="U849" s="9" t="n">
        <x:v>7</x:v>
      </x:c>
      <x:c r="V849" s="9" t="str">
        <x:v>MVP/SHACL_GENERATION_PIPELINE/experiments/FULL_REPAIR_V2/RUN_01/runs/RUN-IMO-059-20260915T110107791335Z/final/final_shape.ttl</x:v>
      </x:c>
    </x:row>
    <x:row r="850" ht="22" customHeight="1">
      <x:c r="A850" s="10" t="str">
        <x:v>V2_FALLBACK25</x:v>
      </x:c>
      <x:c r="B850" s="10" t="str">
        <x:v>IMO-059</x:v>
      </x:c>
      <x:c r="C850" s="10" t="str">
        <x:v>IMO-059-P02</x:v>
      </x:c>
      <x:c r="D850" s="10" t="str">
        <x:v>RUN_01</x:v>
      </x:c>
      <x:c r="E850" s="10" t="str">
        <x:v>ORIGINAL_LEDGER</x:v>
      </x:c>
      <x:c r="F850" s="10" t="str">
        <x:v>PASS</x:v>
      </x:c>
      <x:c r="G850" s="10" t="str">
        <x:v>PASS</x:v>
      </x:c>
      <x:c r="H850" s="10" t="str">
        <x:v>EXECUTED</x:v>
      </x:c>
      <x:c r="I850" s="10" t="str">
        <x:v>PARSED</x:v>
      </x:c>
      <x:c r="J850" s="10" t="str">
        <x:v>GENERATION_ACCEPTED</x:v>
      </x:c>
      <x:c r="K850" s="10" t="str">
        <x:v>b7f2a3c23a4caef49822d1a2599b73de5c940974519501fe907d46cf85d7ca0b</x:v>
      </x:c>
      <x:c r="L850" s="10" t="str">
        <x:v>full_repair_v2</x:v>
      </x:c>
      <x:c r="M850" s="10" t="n">
        <x:v>1</x:v>
      </x:c>
      <x:c r="N850" s="10" t="n">
        <x:v>0</x:v>
      </x:c>
      <x:c r="O850" s="10" t="n">
        <x:v>0</x:v>
      </x:c>
      <x:c r="P850" s="9" t="str">
        <x:f>'CaseReview'!U850</x:f>
        <x:v>PASS</x:v>
      </x:c>
      <x:c r="Q850" s="9" t="n">
        <x:f>IF(AND(T850=1,G850=P850),1,0)</x:f>
        <x:v>1</x:v>
      </x:c>
      <x:c r="R850" s="9" t="n">
        <x:f>IF(AND(T850=1,G850="PASS",P850="FAIL"),1,0)</x:f>
        <x:v>0</x:v>
      </x:c>
      <x:c r="S850" s="9" t="n">
        <x:f>IF(AND(T850=1,G850="FAIL",P850="PASS"),1,0)</x:f>
        <x:v>0</x:v>
      </x:c>
      <x:c r="T850" s="9" t="n">
        <x:v>1</x:v>
      </x:c>
      <x:c r="U850" s="9" t="n">
        <x:v>7</x:v>
      </x:c>
      <x:c r="V850" s="9" t="str">
        <x:v>MVP/SHACL_GENERATION_PIPELINE/experiments/FULL_REPAIR_V2/RUN_01/runs/RUN-IMO-059-20260915T110107791335Z/final/final_shape.ttl</x:v>
      </x:c>
    </x:row>
    <x:row r="851" ht="22" customHeight="1">
      <x:c r="A851" s="10" t="str">
        <x:v>V2_FALLBACK25</x:v>
      </x:c>
      <x:c r="B851" s="10" t="str">
        <x:v>IMO-059</x:v>
      </x:c>
      <x:c r="C851" s="10" t="str">
        <x:v>IMO-059-P03</x:v>
      </x:c>
      <x:c r="D851" s="10" t="str">
        <x:v>RUN_01</x:v>
      </x:c>
      <x:c r="E851" s="10" t="str">
        <x:v>ORIGINAL_LEDGER</x:v>
      </x:c>
      <x:c r="F851" s="10" t="str">
        <x:v>PASS</x:v>
      </x:c>
      <x:c r="G851" s="10" t="str">
        <x:v>PASS</x:v>
      </x:c>
      <x:c r="H851" s="10" t="str">
        <x:v>EXECUTED</x:v>
      </x:c>
      <x:c r="I851" s="10" t="str">
        <x:v>PARSED</x:v>
      </x:c>
      <x:c r="J851" s="10" t="str">
        <x:v>GENERATION_ACCEPTED</x:v>
      </x:c>
      <x:c r="K851" s="10" t="str">
        <x:v>b7f2a3c23a4caef49822d1a2599b73de5c940974519501fe907d46cf85d7ca0b</x:v>
      </x:c>
      <x:c r="L851" s="10" t="str">
        <x:v>full_repair_v2</x:v>
      </x:c>
      <x:c r="M851" s="10" t="n">
        <x:v>1</x:v>
      </x:c>
      <x:c r="N851" s="10" t="n">
        <x:v>0</x:v>
      </x:c>
      <x:c r="O851" s="10" t="n">
        <x:v>0</x:v>
      </x:c>
      <x:c r="P851" s="9" t="str">
        <x:f>'CaseReview'!U851</x:f>
        <x:v>PASS</x:v>
      </x:c>
      <x:c r="Q851" s="9" t="n">
        <x:f>IF(AND(T851=1,G851=P851),1,0)</x:f>
        <x:v>1</x:v>
      </x:c>
      <x:c r="R851" s="9" t="n">
        <x:f>IF(AND(T851=1,G851="PASS",P851="FAIL"),1,0)</x:f>
        <x:v>0</x:v>
      </x:c>
      <x:c r="S851" s="9" t="n">
        <x:f>IF(AND(T851=1,G851="FAIL",P851="PASS"),1,0)</x:f>
        <x:v>0</x:v>
      </x:c>
      <x:c r="T851" s="9" t="n">
        <x:v>1</x:v>
      </x:c>
      <x:c r="U851" s="9" t="n">
        <x:v>7</x:v>
      </x:c>
      <x:c r="V851" s="9" t="str">
        <x:v>MVP/SHACL_GENERATION_PIPELINE/experiments/FULL_REPAIR_V2/RUN_01/runs/RUN-IMO-059-20260915T110107791335Z/final/final_shape.ttl</x:v>
      </x:c>
    </x:row>
    <x:row r="852" ht="22" customHeight="1">
      <x:c r="A852" s="10" t="str">
        <x:v>V2_FALLBACK25</x:v>
      </x:c>
      <x:c r="B852" s="10" t="str">
        <x:v>IMO-060</x:v>
      </x:c>
      <x:c r="C852" s="10" t="str">
        <x:v>IMO-060-F01</x:v>
      </x:c>
      <x:c r="D852" s="10" t="str">
        <x:v>RUN_01</x:v>
      </x:c>
      <x:c r="E852" s="10" t="str">
        <x:v>ORIGINAL_LEDGER</x:v>
      </x:c>
      <x:c r="F852" s="10" t="str">
        <x:v>FAIL</x:v>
      </x:c>
      <x:c r="G852" s="10" t="str">
        <x:v>FAIL</x:v>
      </x:c>
      <x:c r="H852" s="10" t="str">
        <x:v>EXECUTED</x:v>
      </x:c>
      <x:c r="I852" s="10" t="str">
        <x:v>PARSED</x:v>
      </x:c>
      <x:c r="J852" s="10" t="str">
        <x:v>GENERATION_ACCEPTED</x:v>
      </x:c>
      <x:c r="K852" s="10" t="str">
        <x:v>ffae6af07ec70c88ef6405806a7f0a3ec3959c9c1dbb02d1956f46be4d3e1bd0</x:v>
      </x:c>
      <x:c r="L852" s="10" t="str">
        <x:v>full_repair_v2</x:v>
      </x:c>
      <x:c r="M852" s="10" t="n">
        <x:v>1</x:v>
      </x:c>
      <x:c r="N852" s="10" t="n">
        <x:v>0</x:v>
      </x:c>
      <x:c r="O852" s="10" t="n">
        <x:v>0</x:v>
      </x:c>
      <x:c r="P852" s="9" t="str">
        <x:f>'CaseReview'!U852</x:f>
        <x:v>FAIL</x:v>
      </x:c>
      <x:c r="Q852" s="9" t="n">
        <x:f>IF(AND(T852=1,G852=P852),1,0)</x:f>
        <x:v>1</x:v>
      </x:c>
      <x:c r="R852" s="9" t="n">
        <x:f>IF(AND(T852=1,G852="PASS",P852="FAIL"),1,0)</x:f>
        <x:v>0</x:v>
      </x:c>
      <x:c r="S852" s="9" t="n">
        <x:f>IF(AND(T852=1,G852="FAIL",P852="PASS"),1,0)</x:f>
        <x:v>0</x:v>
      </x:c>
      <x:c r="T852" s="9" t="n">
        <x:v>1</x:v>
      </x:c>
      <x:c r="U852" s="9" t="n">
        <x:v>7</x:v>
      </x:c>
      <x:c r="V852" s="9" t="str">
        <x:v>MVP/SHACL_GENERATION_PIPELINE/experiments/FULL_REPAIR_V2/RUN_01/runs/RUN-IMO-060-20260915T110137632234Z/final/final_shape.ttl</x:v>
      </x:c>
    </x:row>
    <x:row r="853" ht="22" customHeight="1">
      <x:c r="A853" s="10" t="str">
        <x:v>V2_FALLBACK25</x:v>
      </x:c>
      <x:c r="B853" s="10" t="str">
        <x:v>IMO-060</x:v>
      </x:c>
      <x:c r="C853" s="10" t="str">
        <x:v>IMO-060-F02</x:v>
      </x:c>
      <x:c r="D853" s="10" t="str">
        <x:v>RUN_01</x:v>
      </x:c>
      <x:c r="E853" s="10" t="str">
        <x:v>ORIGINAL_LEDGER</x:v>
      </x:c>
      <x:c r="F853" s="10" t="str">
        <x:v>FAIL</x:v>
      </x:c>
      <x:c r="G853" s="10" t="str">
        <x:v>FAIL</x:v>
      </x:c>
      <x:c r="H853" s="10" t="str">
        <x:v>EXECUTED</x:v>
      </x:c>
      <x:c r="I853" s="10" t="str">
        <x:v>PARSED</x:v>
      </x:c>
      <x:c r="J853" s="10" t="str">
        <x:v>GENERATION_ACCEPTED</x:v>
      </x:c>
      <x:c r="K853" s="10" t="str">
        <x:v>ffae6af07ec70c88ef6405806a7f0a3ec3959c9c1dbb02d1956f46be4d3e1bd0</x:v>
      </x:c>
      <x:c r="L853" s="10" t="str">
        <x:v>full_repair_v2</x:v>
      </x:c>
      <x:c r="M853" s="10" t="n">
        <x:v>1</x:v>
      </x:c>
      <x:c r="N853" s="10" t="n">
        <x:v>0</x:v>
      </x:c>
      <x:c r="O853" s="10" t="n">
        <x:v>0</x:v>
      </x:c>
      <x:c r="P853" s="9" t="str">
        <x:f>'CaseReview'!U853</x:f>
        <x:v>FAIL</x:v>
      </x:c>
      <x:c r="Q853" s="9" t="n">
        <x:f>IF(AND(T853=1,G853=P853),1,0)</x:f>
        <x:v>1</x:v>
      </x:c>
      <x:c r="R853" s="9" t="n">
        <x:f>IF(AND(T853=1,G853="PASS",P853="FAIL"),1,0)</x:f>
        <x:v>0</x:v>
      </x:c>
      <x:c r="S853" s="9" t="n">
        <x:f>IF(AND(T853=1,G853="FAIL",P853="PASS"),1,0)</x:f>
        <x:v>0</x:v>
      </x:c>
      <x:c r="T853" s="9" t="n">
        <x:v>1</x:v>
      </x:c>
      <x:c r="U853" s="9" t="n">
        <x:v>7</x:v>
      </x:c>
      <x:c r="V853" s="9" t="str">
        <x:v>MVP/SHACL_GENERATION_PIPELINE/experiments/FULL_REPAIR_V2/RUN_01/runs/RUN-IMO-060-20260915T110137632234Z/final/final_shape.ttl</x:v>
      </x:c>
    </x:row>
    <x:row r="854" ht="22" customHeight="1">
      <x:c r="A854" s="10" t="str">
        <x:v>V2_FALLBACK25</x:v>
      </x:c>
      <x:c r="B854" s="10" t="str">
        <x:v>IMO-060</x:v>
      </x:c>
      <x:c r="C854" s="10" t="str">
        <x:v>IMO-060-F03</x:v>
      </x:c>
      <x:c r="D854" s="10" t="str">
        <x:v>RUN_01</x:v>
      </x:c>
      <x:c r="E854" s="10" t="str">
        <x:v>ORIGINAL_LEDGER</x:v>
      </x:c>
      <x:c r="F854" s="10" t="str">
        <x:v>FAIL</x:v>
      </x:c>
      <x:c r="G854" s="10" t="str">
        <x:v>FAIL</x:v>
      </x:c>
      <x:c r="H854" s="10" t="str">
        <x:v>EXECUTED</x:v>
      </x:c>
      <x:c r="I854" s="10" t="str">
        <x:v>PARSED</x:v>
      </x:c>
      <x:c r="J854" s="10" t="str">
        <x:v>GENERATION_ACCEPTED</x:v>
      </x:c>
      <x:c r="K854" s="10" t="str">
        <x:v>ffae6af07ec70c88ef6405806a7f0a3ec3959c9c1dbb02d1956f46be4d3e1bd0</x:v>
      </x:c>
      <x:c r="L854" s="10" t="str">
        <x:v>full_repair_v2</x:v>
      </x:c>
      <x:c r="M854" s="10" t="n">
        <x:v>1</x:v>
      </x:c>
      <x:c r="N854" s="10" t="n">
        <x:v>0</x:v>
      </x:c>
      <x:c r="O854" s="10" t="n">
        <x:v>0</x:v>
      </x:c>
      <x:c r="P854" s="9" t="str">
        <x:f>'CaseReview'!U854</x:f>
        <x:v>FAIL</x:v>
      </x:c>
      <x:c r="Q854" s="9" t="n">
        <x:f>IF(AND(T854=1,G854=P854),1,0)</x:f>
        <x:v>1</x:v>
      </x:c>
      <x:c r="R854" s="9" t="n">
        <x:f>IF(AND(T854=1,G854="PASS",P854="FAIL"),1,0)</x:f>
        <x:v>0</x:v>
      </x:c>
      <x:c r="S854" s="9" t="n">
        <x:f>IF(AND(T854=1,G854="FAIL",P854="PASS"),1,0)</x:f>
        <x:v>0</x:v>
      </x:c>
      <x:c r="T854" s="9" t="n">
        <x:v>1</x:v>
      </x:c>
      <x:c r="U854" s="9" t="n">
        <x:v>7</x:v>
      </x:c>
      <x:c r="V854" s="9" t="str">
        <x:v>MVP/SHACL_GENERATION_PIPELINE/experiments/FULL_REPAIR_V2/RUN_01/runs/RUN-IMO-060-20260915T110137632234Z/final/final_shape.ttl</x:v>
      </x:c>
    </x:row>
    <x:row r="855" ht="22" customHeight="1">
      <x:c r="A855" s="10" t="str">
        <x:v>V2_FALLBACK25</x:v>
      </x:c>
      <x:c r="B855" s="10" t="str">
        <x:v>IMO-060</x:v>
      </x:c>
      <x:c r="C855" s="10" t="str">
        <x:v>IMO-060-P01</x:v>
      </x:c>
      <x:c r="D855" s="10" t="str">
        <x:v>RUN_01</x:v>
      </x:c>
      <x:c r="E855" s="10" t="str">
        <x:v>ORIGINAL_LEDGER</x:v>
      </x:c>
      <x:c r="F855" s="10" t="str">
        <x:v>PASS</x:v>
      </x:c>
      <x:c r="G855" s="10" t="str">
        <x:v>PASS</x:v>
      </x:c>
      <x:c r="H855" s="10" t="str">
        <x:v>EXECUTED</x:v>
      </x:c>
      <x:c r="I855" s="10" t="str">
        <x:v>PARSED</x:v>
      </x:c>
      <x:c r="J855" s="10" t="str">
        <x:v>GENERATION_ACCEPTED</x:v>
      </x:c>
      <x:c r="K855" s="10" t="str">
        <x:v>ffae6af07ec70c88ef6405806a7f0a3ec3959c9c1dbb02d1956f46be4d3e1bd0</x:v>
      </x:c>
      <x:c r="L855" s="10" t="str">
        <x:v>full_repair_v2</x:v>
      </x:c>
      <x:c r="M855" s="10" t="n">
        <x:v>1</x:v>
      </x:c>
      <x:c r="N855" s="10" t="n">
        <x:v>0</x:v>
      </x:c>
      <x:c r="O855" s="10" t="n">
        <x:v>0</x:v>
      </x:c>
      <x:c r="P855" s="9" t="str">
        <x:f>'CaseReview'!U855</x:f>
        <x:v>PASS</x:v>
      </x:c>
      <x:c r="Q855" s="9" t="n">
        <x:f>IF(AND(T855=1,G855=P855),1,0)</x:f>
        <x:v>1</x:v>
      </x:c>
      <x:c r="R855" s="9" t="n">
        <x:f>IF(AND(T855=1,G855="PASS",P855="FAIL"),1,0)</x:f>
        <x:v>0</x:v>
      </x:c>
      <x:c r="S855" s="9" t="n">
        <x:f>IF(AND(T855=1,G855="FAIL",P855="PASS"),1,0)</x:f>
        <x:v>0</x:v>
      </x:c>
      <x:c r="T855" s="9" t="n">
        <x:v>1</x:v>
      </x:c>
      <x:c r="U855" s="9" t="n">
        <x:v>7</x:v>
      </x:c>
      <x:c r="V855" s="9" t="str">
        <x:v>MVP/SHACL_GENERATION_PIPELINE/experiments/FULL_REPAIR_V2/RUN_01/runs/RUN-IMO-060-20260915T110137632234Z/final/final_shape.ttl</x:v>
      </x:c>
    </x:row>
    <x:row r="856" ht="22" customHeight="1">
      <x:c r="A856" s="10" t="str">
        <x:v>V2_FALLBACK25</x:v>
      </x:c>
      <x:c r="B856" s="10" t="str">
        <x:v>IMO-060</x:v>
      </x:c>
      <x:c r="C856" s="10" t="str">
        <x:v>IMO-060-P02</x:v>
      </x:c>
      <x:c r="D856" s="10" t="str">
        <x:v>RUN_01</x:v>
      </x:c>
      <x:c r="E856" s="10" t="str">
        <x:v>ORIGINAL_LEDGER</x:v>
      </x:c>
      <x:c r="F856" s="10" t="str">
        <x:v>PASS</x:v>
      </x:c>
      <x:c r="G856" s="10" t="str">
        <x:v>PASS</x:v>
      </x:c>
      <x:c r="H856" s="10" t="str">
        <x:v>EXECUTED</x:v>
      </x:c>
      <x:c r="I856" s="10" t="str">
        <x:v>PARSED</x:v>
      </x:c>
      <x:c r="J856" s="10" t="str">
        <x:v>GENERATION_ACCEPTED</x:v>
      </x:c>
      <x:c r="K856" s="10" t="str">
        <x:v>ffae6af07ec70c88ef6405806a7f0a3ec3959c9c1dbb02d1956f46be4d3e1bd0</x:v>
      </x:c>
      <x:c r="L856" s="10" t="str">
        <x:v>full_repair_v2</x:v>
      </x:c>
      <x:c r="M856" s="10" t="n">
        <x:v>1</x:v>
      </x:c>
      <x:c r="N856" s="10" t="n">
        <x:v>0</x:v>
      </x:c>
      <x:c r="O856" s="10" t="n">
        <x:v>0</x:v>
      </x:c>
      <x:c r="P856" s="9" t="str">
        <x:f>'CaseReview'!U856</x:f>
        <x:v>PASS</x:v>
      </x:c>
      <x:c r="Q856" s="9" t="n">
        <x:f>IF(AND(T856=1,G856=P856),1,0)</x:f>
        <x:v>1</x:v>
      </x:c>
      <x:c r="R856" s="9" t="n">
        <x:f>IF(AND(T856=1,G856="PASS",P856="FAIL"),1,0)</x:f>
        <x:v>0</x:v>
      </x:c>
      <x:c r="S856" s="9" t="n">
        <x:f>IF(AND(T856=1,G856="FAIL",P856="PASS"),1,0)</x:f>
        <x:v>0</x:v>
      </x:c>
      <x:c r="T856" s="9" t="n">
        <x:v>1</x:v>
      </x:c>
      <x:c r="U856" s="9" t="n">
        <x:v>7</x:v>
      </x:c>
      <x:c r="V856" s="9" t="str">
        <x:v>MVP/SHACL_GENERATION_PIPELINE/experiments/FULL_REPAIR_V2/RUN_01/runs/RUN-IMO-060-20260915T110137632234Z/final/final_shape.ttl</x:v>
      </x:c>
    </x:row>
    <x:row r="857" ht="22" customHeight="1">
      <x:c r="A857" s="10" t="str">
        <x:v>V2_FALLBACK25</x:v>
      </x:c>
      <x:c r="B857" s="10" t="str">
        <x:v>IMO-060</x:v>
      </x:c>
      <x:c r="C857" s="10" t="str">
        <x:v>IMO-060-P03</x:v>
      </x:c>
      <x:c r="D857" s="10" t="str">
        <x:v>RUN_01</x:v>
      </x:c>
      <x:c r="E857" s="10" t="str">
        <x:v>ORIGINAL_LEDGER</x:v>
      </x:c>
      <x:c r="F857" s="10" t="str">
        <x:v>PASS</x:v>
      </x:c>
      <x:c r="G857" s="10" t="str">
        <x:v>PASS</x:v>
      </x:c>
      <x:c r="H857" s="10" t="str">
        <x:v>EXECUTED</x:v>
      </x:c>
      <x:c r="I857" s="10" t="str">
        <x:v>PARSED</x:v>
      </x:c>
      <x:c r="J857" s="10" t="str">
        <x:v>GENERATION_ACCEPTED</x:v>
      </x:c>
      <x:c r="K857" s="10" t="str">
        <x:v>ffae6af07ec70c88ef6405806a7f0a3ec3959c9c1dbb02d1956f46be4d3e1bd0</x:v>
      </x:c>
      <x:c r="L857" s="10" t="str">
        <x:v>full_repair_v2</x:v>
      </x:c>
      <x:c r="M857" s="10" t="n">
        <x:v>1</x:v>
      </x:c>
      <x:c r="N857" s="10" t="n">
        <x:v>0</x:v>
      </x:c>
      <x:c r="O857" s="10" t="n">
        <x:v>0</x:v>
      </x:c>
      <x:c r="P857" s="9" t="str">
        <x:f>'CaseReview'!U857</x:f>
        <x:v>PASS</x:v>
      </x:c>
      <x:c r="Q857" s="9" t="n">
        <x:f>IF(AND(T857=1,G857=P857),1,0)</x:f>
        <x:v>1</x:v>
      </x:c>
      <x:c r="R857" s="9" t="n">
        <x:f>IF(AND(T857=1,G857="PASS",P857="FAIL"),1,0)</x:f>
        <x:v>0</x:v>
      </x:c>
      <x:c r="S857" s="9" t="n">
        <x:f>IF(AND(T857=1,G857="FAIL",P857="PASS"),1,0)</x:f>
        <x:v>0</x:v>
      </x:c>
      <x:c r="T857" s="9" t="n">
        <x:v>1</x:v>
      </x:c>
      <x:c r="U857" s="9" t="n">
        <x:v>7</x:v>
      </x:c>
      <x:c r="V857" s="9" t="str">
        <x:v>MVP/SHACL_GENERATION_PIPELINE/experiments/FULL_REPAIR_V2/RUN_01/runs/RUN-IMO-060-20260915T110137632234Z/final/final_shape.ttl</x:v>
      </x:c>
    </x:row>
    <x:row r="858" ht="22" customHeight="1">
      <x:c r="A858" s="10" t="str">
        <x:v>V2_FALLBACK25</x:v>
      </x:c>
      <x:c r="B858" s="10" t="str">
        <x:v>IMO-060</x:v>
      </x:c>
      <x:c r="C858" s="10" t="str">
        <x:v>IMO-060-P04</x:v>
      </x:c>
      <x:c r="D858" s="10" t="str">
        <x:v>RUN_01</x:v>
      </x:c>
      <x:c r="E858" s="10" t="str">
        <x:v>ORIGINAL_LEDGER</x:v>
      </x:c>
      <x:c r="F858" s="10" t="str">
        <x:v>PASS</x:v>
      </x:c>
      <x:c r="G858" s="10" t="str">
        <x:v>PASS</x:v>
      </x:c>
      <x:c r="H858" s="10" t="str">
        <x:v>EXECUTED</x:v>
      </x:c>
      <x:c r="I858" s="10" t="str">
        <x:v>PARSED</x:v>
      </x:c>
      <x:c r="J858" s="10" t="str">
        <x:v>GENERATION_ACCEPTED</x:v>
      </x:c>
      <x:c r="K858" s="10" t="str">
        <x:v>ffae6af07ec70c88ef6405806a7f0a3ec3959c9c1dbb02d1956f46be4d3e1bd0</x:v>
      </x:c>
      <x:c r="L858" s="10" t="str">
        <x:v>full_repair_v2</x:v>
      </x:c>
      <x:c r="M858" s="10" t="n">
        <x:v>1</x:v>
      </x:c>
      <x:c r="N858" s="10" t="n">
        <x:v>0</x:v>
      </x:c>
      <x:c r="O858" s="10" t="n">
        <x:v>0</x:v>
      </x:c>
      <x:c r="P858" s="9" t="str">
        <x:f>'CaseReview'!U858</x:f>
        <x:v>PASS</x:v>
      </x:c>
      <x:c r="Q858" s="9" t="n">
        <x:f>IF(AND(T858=1,G858=P858),1,0)</x:f>
        <x:v>1</x:v>
      </x:c>
      <x:c r="R858" s="9" t="n">
        <x:f>IF(AND(T858=1,G858="PASS",P858="FAIL"),1,0)</x:f>
        <x:v>0</x:v>
      </x:c>
      <x:c r="S858" s="9" t="n">
        <x:f>IF(AND(T858=1,G858="FAIL",P858="PASS"),1,0)</x:f>
        <x:v>0</x:v>
      </x:c>
      <x:c r="T858" s="9" t="n">
        <x:v>1</x:v>
      </x:c>
      <x:c r="U858" s="9" t="n">
        <x:v>7</x:v>
      </x:c>
      <x:c r="V858" s="9" t="str">
        <x:v>MVP/SHACL_GENERATION_PIPELINE/experiments/FULL_REPAIR_V2/RUN_01/runs/RUN-IMO-060-20260915T110137632234Z/final/final_shape.ttl</x:v>
      </x:c>
    </x:row>
    <x:row r="859" ht="22" customHeight="1">
      <x:c r="A859" s="10" t="str">
        <x:v>V2_FALLBACK25</x:v>
      </x:c>
      <x:c r="B859" s="10" t="str">
        <x:v>IMO-062</x:v>
      </x:c>
      <x:c r="C859" s="10" t="str">
        <x:v>IMO-062-F01</x:v>
      </x:c>
      <x:c r="D859" s="10" t="str">
        <x:v>RUN_01</x:v>
      </x:c>
      <x:c r="E859" s="10" t="str">
        <x:v>ORIGINAL_LEDGER</x:v>
      </x:c>
      <x:c r="F859" s="10" t="str">
        <x:v>FAIL</x:v>
      </x:c>
      <x:c r="G859" s="10" t="str">
        <x:v>FAIL</x:v>
      </x:c>
      <x:c r="H859" s="10" t="str">
        <x:v>EXECUTED</x:v>
      </x:c>
      <x:c r="I859" s="10" t="str">
        <x:v>PARSED</x:v>
      </x:c>
      <x:c r="J859" s="10" t="str">
        <x:v>GENERATION_ACCEPTED</x:v>
      </x:c>
      <x:c r="K859" s="10" t="str">
        <x:v>6618a65f64170d6fbce2d27ff0522c2bfc1425bff748529d0b1e7d234921eb7e</x:v>
      </x:c>
      <x:c r="L859" s="10" t="str">
        <x:v>full_repair_v2</x:v>
      </x:c>
      <x:c r="M859" s="10" t="n">
        <x:v>1</x:v>
      </x:c>
      <x:c r="N859" s="10" t="n">
        <x:v>0</x:v>
      </x:c>
      <x:c r="O859" s="10" t="n">
        <x:v>0</x:v>
      </x:c>
      <x:c r="P859" s="9" t="str">
        <x:f>'CaseReview'!U859</x:f>
        <x:v>FAIL</x:v>
      </x:c>
      <x:c r="Q859" s="9" t="n">
        <x:f>IF(AND(T859=1,G859=P859),1,0)</x:f>
        <x:v>1</x:v>
      </x:c>
      <x:c r="R859" s="9" t="n">
        <x:f>IF(AND(T859=1,G859="PASS",P859="FAIL"),1,0)</x:f>
        <x:v>0</x:v>
      </x:c>
      <x:c r="S859" s="9" t="n">
        <x:f>IF(AND(T859=1,G859="FAIL",P859="PASS"),1,0)</x:f>
        <x:v>0</x:v>
      </x:c>
      <x:c r="T859" s="9" t="n">
        <x:v>1</x:v>
      </x:c>
      <x:c r="U859" s="9" t="n">
        <x:v>9</x:v>
      </x:c>
      <x:c r="V859" s="9" t="str">
        <x:v>MVP/SHACL_GENERATION_PIPELINE/experiments/FULL_REPAIR_V2/RUN_01/runs/RUN-IMO-062-20260915T110220701229Z/final/final_shape.ttl</x:v>
      </x:c>
    </x:row>
    <x:row r="860" ht="22" customHeight="1">
      <x:c r="A860" s="10" t="str">
        <x:v>V2_FALLBACK25</x:v>
      </x:c>
      <x:c r="B860" s="10" t="str">
        <x:v>IMO-062</x:v>
      </x:c>
      <x:c r="C860" s="10" t="str">
        <x:v>IMO-062-F02</x:v>
      </x:c>
      <x:c r="D860" s="10" t="str">
        <x:v>RUN_01</x:v>
      </x:c>
      <x:c r="E860" s="10" t="str">
        <x:v>ORIGINAL_LEDGER</x:v>
      </x:c>
      <x:c r="F860" s="10" t="str">
        <x:v>FAIL</x:v>
      </x:c>
      <x:c r="G860" s="10" t="str">
        <x:v>FAIL</x:v>
      </x:c>
      <x:c r="H860" s="10" t="str">
        <x:v>EXECUTED</x:v>
      </x:c>
      <x:c r="I860" s="10" t="str">
        <x:v>PARSED</x:v>
      </x:c>
      <x:c r="J860" s="10" t="str">
        <x:v>GENERATION_ACCEPTED</x:v>
      </x:c>
      <x:c r="K860" s="10" t="str">
        <x:v>6618a65f64170d6fbce2d27ff0522c2bfc1425bff748529d0b1e7d234921eb7e</x:v>
      </x:c>
      <x:c r="L860" s="10" t="str">
        <x:v>full_repair_v2</x:v>
      </x:c>
      <x:c r="M860" s="10" t="n">
        <x:v>1</x:v>
      </x:c>
      <x:c r="N860" s="10" t="n">
        <x:v>0</x:v>
      </x:c>
      <x:c r="O860" s="10" t="n">
        <x:v>0</x:v>
      </x:c>
      <x:c r="P860" s="9" t="str">
        <x:f>'CaseReview'!U860</x:f>
        <x:v>FAIL</x:v>
      </x:c>
      <x:c r="Q860" s="9" t="n">
        <x:f>IF(AND(T860=1,G860=P860),1,0)</x:f>
        <x:v>1</x:v>
      </x:c>
      <x:c r="R860" s="9" t="n">
        <x:f>IF(AND(T860=1,G860="PASS",P860="FAIL"),1,0)</x:f>
        <x:v>0</x:v>
      </x:c>
      <x:c r="S860" s="9" t="n">
        <x:f>IF(AND(T860=1,G860="FAIL",P860="PASS"),1,0)</x:f>
        <x:v>0</x:v>
      </x:c>
      <x:c r="T860" s="9" t="n">
        <x:v>1</x:v>
      </x:c>
      <x:c r="U860" s="9" t="n">
        <x:v>9</x:v>
      </x:c>
      <x:c r="V860" s="9" t="str">
        <x:v>MVP/SHACL_GENERATION_PIPELINE/experiments/FULL_REPAIR_V2/RUN_01/runs/RUN-IMO-062-20260915T110220701229Z/final/final_shape.ttl</x:v>
      </x:c>
    </x:row>
    <x:row r="861" ht="22" customHeight="1">
      <x:c r="A861" s="10" t="str">
        <x:v>V2_FALLBACK25</x:v>
      </x:c>
      <x:c r="B861" s="10" t="str">
        <x:v>IMO-062</x:v>
      </x:c>
      <x:c r="C861" s="10" t="str">
        <x:v>IMO-062-F03</x:v>
      </x:c>
      <x:c r="D861" s="10" t="str">
        <x:v>RUN_01</x:v>
      </x:c>
      <x:c r="E861" s="10" t="str">
        <x:v>ORIGINAL_LEDGER</x:v>
      </x:c>
      <x:c r="F861" s="10" t="str">
        <x:v>FAIL</x:v>
      </x:c>
      <x:c r="G861" s="10" t="str">
        <x:v>FAIL</x:v>
      </x:c>
      <x:c r="H861" s="10" t="str">
        <x:v>EXECUTED</x:v>
      </x:c>
      <x:c r="I861" s="10" t="str">
        <x:v>PARSED</x:v>
      </x:c>
      <x:c r="J861" s="10" t="str">
        <x:v>GENERATION_ACCEPTED</x:v>
      </x:c>
      <x:c r="K861" s="10" t="str">
        <x:v>6618a65f64170d6fbce2d27ff0522c2bfc1425bff748529d0b1e7d234921eb7e</x:v>
      </x:c>
      <x:c r="L861" s="10" t="str">
        <x:v>full_repair_v2</x:v>
      </x:c>
      <x:c r="M861" s="10" t="n">
        <x:v>1</x:v>
      </x:c>
      <x:c r="N861" s="10" t="n">
        <x:v>0</x:v>
      </x:c>
      <x:c r="O861" s="10" t="n">
        <x:v>0</x:v>
      </x:c>
      <x:c r="P861" s="9" t="str">
        <x:f>'CaseReview'!U861</x:f>
        <x:v>FAIL</x:v>
      </x:c>
      <x:c r="Q861" s="9" t="n">
        <x:f>IF(AND(T861=1,G861=P861),1,0)</x:f>
        <x:v>1</x:v>
      </x:c>
      <x:c r="R861" s="9" t="n">
        <x:f>IF(AND(T861=1,G861="PASS",P861="FAIL"),1,0)</x:f>
        <x:v>0</x:v>
      </x:c>
      <x:c r="S861" s="9" t="n">
        <x:f>IF(AND(T861=1,G861="FAIL",P861="PASS"),1,0)</x:f>
        <x:v>0</x:v>
      </x:c>
      <x:c r="T861" s="9" t="n">
        <x:v>1</x:v>
      </x:c>
      <x:c r="U861" s="9" t="n">
        <x:v>9</x:v>
      </x:c>
      <x:c r="V861" s="9" t="str">
        <x:v>MVP/SHACL_GENERATION_PIPELINE/experiments/FULL_REPAIR_V2/RUN_01/runs/RUN-IMO-062-20260915T110220701229Z/final/final_shape.ttl</x:v>
      </x:c>
    </x:row>
    <x:row r="862" ht="22" customHeight="1">
      <x:c r="A862" s="10" t="str">
        <x:v>V2_FALLBACK25</x:v>
      </x:c>
      <x:c r="B862" s="10" t="str">
        <x:v>IMO-062</x:v>
      </x:c>
      <x:c r="C862" s="10" t="str">
        <x:v>IMO-062-F04</x:v>
      </x:c>
      <x:c r="D862" s="10" t="str">
        <x:v>RUN_01</x:v>
      </x:c>
      <x:c r="E862" s="10" t="str">
        <x:v>ORIGINAL_LEDGER</x:v>
      </x:c>
      <x:c r="F862" s="10" t="str">
        <x:v>FAIL</x:v>
      </x:c>
      <x:c r="G862" s="10" t="str">
        <x:v>FAIL</x:v>
      </x:c>
      <x:c r="H862" s="10" t="str">
        <x:v>EXECUTED</x:v>
      </x:c>
      <x:c r="I862" s="10" t="str">
        <x:v>PARSED</x:v>
      </x:c>
      <x:c r="J862" s="10" t="str">
        <x:v>GENERATION_ACCEPTED</x:v>
      </x:c>
      <x:c r="K862" s="10" t="str">
        <x:v>6618a65f64170d6fbce2d27ff0522c2bfc1425bff748529d0b1e7d234921eb7e</x:v>
      </x:c>
      <x:c r="L862" s="10" t="str">
        <x:v>full_repair_v2</x:v>
      </x:c>
      <x:c r="M862" s="10" t="n">
        <x:v>1</x:v>
      </x:c>
      <x:c r="N862" s="10" t="n">
        <x:v>0</x:v>
      </x:c>
      <x:c r="O862" s="10" t="n">
        <x:v>0</x:v>
      </x:c>
      <x:c r="P862" s="9" t="str">
        <x:f>'CaseReview'!U862</x:f>
        <x:v>FAIL</x:v>
      </x:c>
      <x:c r="Q862" s="9" t="n">
        <x:f>IF(AND(T862=1,G862=P862),1,0)</x:f>
        <x:v>1</x:v>
      </x:c>
      <x:c r="R862" s="9" t="n">
        <x:f>IF(AND(T862=1,G862="PASS",P862="FAIL"),1,0)</x:f>
        <x:v>0</x:v>
      </x:c>
      <x:c r="S862" s="9" t="n">
        <x:f>IF(AND(T862=1,G862="FAIL",P862="PASS"),1,0)</x:f>
        <x:v>0</x:v>
      </x:c>
      <x:c r="T862" s="9" t="n">
        <x:v>1</x:v>
      </x:c>
      <x:c r="U862" s="9" t="n">
        <x:v>9</x:v>
      </x:c>
      <x:c r="V862" s="9" t="str">
        <x:v>MVP/SHACL_GENERATION_PIPELINE/experiments/FULL_REPAIR_V2/RUN_01/runs/RUN-IMO-062-20260915T110220701229Z/final/final_shape.ttl</x:v>
      </x:c>
    </x:row>
    <x:row r="863" ht="22" customHeight="1">
      <x:c r="A863" s="10" t="str">
        <x:v>V2_FALLBACK25</x:v>
      </x:c>
      <x:c r="B863" s="10" t="str">
        <x:v>IMO-062</x:v>
      </x:c>
      <x:c r="C863" s="10" t="str">
        <x:v>IMO-062-F05</x:v>
      </x:c>
      <x:c r="D863" s="10" t="str">
        <x:v>RUN_01</x:v>
      </x:c>
      <x:c r="E863" s="10" t="str">
        <x:v>ORIGINAL_LEDGER</x:v>
      </x:c>
      <x:c r="F863" s="10" t="str">
        <x:v>FAIL</x:v>
      </x:c>
      <x:c r="G863" s="10" t="str">
        <x:v>FAIL</x:v>
      </x:c>
      <x:c r="H863" s="10" t="str">
        <x:v>EXECUTED</x:v>
      </x:c>
      <x:c r="I863" s="10" t="str">
        <x:v>PARSED</x:v>
      </x:c>
      <x:c r="J863" s="10" t="str">
        <x:v>GENERATION_ACCEPTED</x:v>
      </x:c>
      <x:c r="K863" s="10" t="str">
        <x:v>6618a65f64170d6fbce2d27ff0522c2bfc1425bff748529d0b1e7d234921eb7e</x:v>
      </x:c>
      <x:c r="L863" s="10" t="str">
        <x:v>full_repair_v2</x:v>
      </x:c>
      <x:c r="M863" s="10" t="n">
        <x:v>1</x:v>
      </x:c>
      <x:c r="N863" s="10" t="n">
        <x:v>0</x:v>
      </x:c>
      <x:c r="O863" s="10" t="n">
        <x:v>0</x:v>
      </x:c>
      <x:c r="P863" s="9" t="str">
        <x:f>'CaseReview'!U863</x:f>
        <x:v>FAIL</x:v>
      </x:c>
      <x:c r="Q863" s="9" t="n">
        <x:f>IF(AND(T863=1,G863=P863),1,0)</x:f>
        <x:v>1</x:v>
      </x:c>
      <x:c r="R863" s="9" t="n">
        <x:f>IF(AND(T863=1,G863="PASS",P863="FAIL"),1,0)</x:f>
        <x:v>0</x:v>
      </x:c>
      <x:c r="S863" s="9" t="n">
        <x:f>IF(AND(T863=1,G863="FAIL",P863="PASS"),1,0)</x:f>
        <x:v>0</x:v>
      </x:c>
      <x:c r="T863" s="9" t="n">
        <x:v>1</x:v>
      </x:c>
      <x:c r="U863" s="9" t="n">
        <x:v>9</x:v>
      </x:c>
      <x:c r="V863" s="9" t="str">
        <x:v>MVP/SHACL_GENERATION_PIPELINE/experiments/FULL_REPAIR_V2/RUN_01/runs/RUN-IMO-062-20260915T110220701229Z/final/final_shape.ttl</x:v>
      </x:c>
    </x:row>
    <x:row r="864" ht="22" customHeight="1">
      <x:c r="A864" s="10" t="str">
        <x:v>V2_FALLBACK25</x:v>
      </x:c>
      <x:c r="B864" s="10" t="str">
        <x:v>IMO-062</x:v>
      </x:c>
      <x:c r="C864" s="10" t="str">
        <x:v>IMO-062-F06</x:v>
      </x:c>
      <x:c r="D864" s="10" t="str">
        <x:v>RUN_01</x:v>
      </x:c>
      <x:c r="E864" s="10" t="str">
        <x:v>ORIGINAL_LEDGER</x:v>
      </x:c>
      <x:c r="F864" s="10" t="str">
        <x:v>FAIL</x:v>
      </x:c>
      <x:c r="G864" s="10" t="str">
        <x:v>FAIL</x:v>
      </x:c>
      <x:c r="H864" s="10" t="str">
        <x:v>EXECUTED</x:v>
      </x:c>
      <x:c r="I864" s="10" t="str">
        <x:v>PARSED</x:v>
      </x:c>
      <x:c r="J864" s="10" t="str">
        <x:v>GENERATION_ACCEPTED</x:v>
      </x:c>
      <x:c r="K864" s="10" t="str">
        <x:v>6618a65f64170d6fbce2d27ff0522c2bfc1425bff748529d0b1e7d234921eb7e</x:v>
      </x:c>
      <x:c r="L864" s="10" t="str">
        <x:v>full_repair_v2</x:v>
      </x:c>
      <x:c r="M864" s="10" t="n">
        <x:v>1</x:v>
      </x:c>
      <x:c r="N864" s="10" t="n">
        <x:v>0</x:v>
      </x:c>
      <x:c r="O864" s="10" t="n">
        <x:v>0</x:v>
      </x:c>
      <x:c r="P864" s="9" t="str">
        <x:f>'CaseReview'!U864</x:f>
        <x:v>FAIL</x:v>
      </x:c>
      <x:c r="Q864" s="9" t="n">
        <x:f>IF(AND(T864=1,G864=P864),1,0)</x:f>
        <x:v>1</x:v>
      </x:c>
      <x:c r="R864" s="9" t="n">
        <x:f>IF(AND(T864=1,G864="PASS",P864="FAIL"),1,0)</x:f>
        <x:v>0</x:v>
      </x:c>
      <x:c r="S864" s="9" t="n">
        <x:f>IF(AND(T864=1,G864="FAIL",P864="PASS"),1,0)</x:f>
        <x:v>0</x:v>
      </x:c>
      <x:c r="T864" s="9" t="n">
        <x:v>1</x:v>
      </x:c>
      <x:c r="U864" s="9" t="n">
        <x:v>9</x:v>
      </x:c>
      <x:c r="V864" s="9" t="str">
        <x:v>MVP/SHACL_GENERATION_PIPELINE/experiments/FULL_REPAIR_V2/RUN_01/runs/RUN-IMO-062-20260915T110220701229Z/final/final_shape.ttl</x:v>
      </x:c>
    </x:row>
    <x:row r="865" ht="22" customHeight="1">
      <x:c r="A865" s="10" t="str">
        <x:v>V2_FALLBACK25</x:v>
      </x:c>
      <x:c r="B865" s="10" t="str">
        <x:v>IMO-062</x:v>
      </x:c>
      <x:c r="C865" s="10" t="str">
        <x:v>IMO-062-P01</x:v>
      </x:c>
      <x:c r="D865" s="10" t="str">
        <x:v>RUN_01</x:v>
      </x:c>
      <x:c r="E865" s="10" t="str">
        <x:v>ORIGINAL_LEDGER</x:v>
      </x:c>
      <x:c r="F865" s="10" t="str">
        <x:v>PASS</x:v>
      </x:c>
      <x:c r="G865" s="10" t="str">
        <x:v>FAIL</x:v>
      </x:c>
      <x:c r="H865" s="10" t="str">
        <x:v>EXECUTED</x:v>
      </x:c>
      <x:c r="I865" s="10" t="str">
        <x:v>PARSED</x:v>
      </x:c>
      <x:c r="J865" s="10" t="str">
        <x:v>GENERATION_ACCEPTED</x:v>
      </x:c>
      <x:c r="K865" s="10" t="str">
        <x:v>6618a65f64170d6fbce2d27ff0522c2bfc1425bff748529d0b1e7d234921eb7e</x:v>
      </x:c>
      <x:c r="L865" s="10" t="str">
        <x:v>full_repair_v2</x:v>
      </x:c>
      <x:c r="M865" s="10" t="n">
        <x:v>0</x:v>
      </x:c>
      <x:c r="N865" s="10" t="n">
        <x:v>0</x:v>
      </x:c>
      <x:c r="O865" s="10" t="n">
        <x:v>1</x:v>
      </x:c>
      <x:c r="P865" s="9" t="str">
        <x:f>'CaseReview'!U865</x:f>
        <x:v>PASS</x:v>
      </x:c>
      <x:c r="Q865" s="9" t="n">
        <x:f>IF(AND(T865=1,G865=P865),1,0)</x:f>
        <x:v>0</x:v>
      </x:c>
      <x:c r="R865" s="9" t="n">
        <x:f>IF(AND(T865=1,G865="PASS",P865="FAIL"),1,0)</x:f>
        <x:v>0</x:v>
      </x:c>
      <x:c r="S865" s="9" t="n">
        <x:f>IF(AND(T865=1,G865="FAIL",P865="PASS"),1,0)</x:f>
        <x:v>1</x:v>
      </x:c>
      <x:c r="T865" s="9" t="n">
        <x:v>1</x:v>
      </x:c>
      <x:c r="U865" s="9" t="n">
        <x:v>9</x:v>
      </x:c>
      <x:c r="V865" s="9" t="str">
        <x:v>MVP/SHACL_GENERATION_PIPELINE/experiments/FULL_REPAIR_V2/RUN_01/runs/RUN-IMO-062-20260915T110220701229Z/final/final_shape.ttl</x:v>
      </x:c>
    </x:row>
    <x:row r="866" ht="22" customHeight="1">
      <x:c r="A866" s="10" t="str">
        <x:v>V2_FALLBACK25</x:v>
      </x:c>
      <x:c r="B866" s="10" t="str">
        <x:v>IMO-062</x:v>
      </x:c>
      <x:c r="C866" s="10" t="str">
        <x:v>IMO-062-P02</x:v>
      </x:c>
      <x:c r="D866" s="10" t="str">
        <x:v>RUN_01</x:v>
      </x:c>
      <x:c r="E866" s="10" t="str">
        <x:v>ORIGINAL_LEDGER</x:v>
      </x:c>
      <x:c r="F866" s="10" t="str">
        <x:v>PASS</x:v>
      </x:c>
      <x:c r="G866" s="10" t="str">
        <x:v>FAIL</x:v>
      </x:c>
      <x:c r="H866" s="10" t="str">
        <x:v>EXECUTED</x:v>
      </x:c>
      <x:c r="I866" s="10" t="str">
        <x:v>PARSED</x:v>
      </x:c>
      <x:c r="J866" s="10" t="str">
        <x:v>GENERATION_ACCEPTED</x:v>
      </x:c>
      <x:c r="K866" s="10" t="str">
        <x:v>6618a65f64170d6fbce2d27ff0522c2bfc1425bff748529d0b1e7d234921eb7e</x:v>
      </x:c>
      <x:c r="L866" s="10" t="str">
        <x:v>full_repair_v2</x:v>
      </x:c>
      <x:c r="M866" s="10" t="n">
        <x:v>0</x:v>
      </x:c>
      <x:c r="N866" s="10" t="n">
        <x:v>0</x:v>
      </x:c>
      <x:c r="O866" s="10" t="n">
        <x:v>1</x:v>
      </x:c>
      <x:c r="P866" s="9" t="str">
        <x:f>'CaseReview'!U866</x:f>
        <x:v>PASS</x:v>
      </x:c>
      <x:c r="Q866" s="9" t="n">
        <x:f>IF(AND(T866=1,G866=P866),1,0)</x:f>
        <x:v>0</x:v>
      </x:c>
      <x:c r="R866" s="9" t="n">
        <x:f>IF(AND(T866=1,G866="PASS",P866="FAIL"),1,0)</x:f>
        <x:v>0</x:v>
      </x:c>
      <x:c r="S866" s="9" t="n">
        <x:f>IF(AND(T866=1,G866="FAIL",P866="PASS"),1,0)</x:f>
        <x:v>1</x:v>
      </x:c>
      <x:c r="T866" s="9" t="n">
        <x:v>1</x:v>
      </x:c>
      <x:c r="U866" s="9" t="n">
        <x:v>9</x:v>
      </x:c>
      <x:c r="V866" s="9" t="str">
        <x:v>MVP/SHACL_GENERATION_PIPELINE/experiments/FULL_REPAIR_V2/RUN_01/runs/RUN-IMO-062-20260915T110220701229Z/final/final_shape.ttl</x:v>
      </x:c>
    </x:row>
    <x:row r="867" ht="22" customHeight="1">
      <x:c r="A867" s="10" t="str">
        <x:v>V2_FALLBACK25</x:v>
      </x:c>
      <x:c r="B867" s="10" t="str">
        <x:v>IMO-062</x:v>
      </x:c>
      <x:c r="C867" s="10" t="str">
        <x:v>IMO-062-P03</x:v>
      </x:c>
      <x:c r="D867" s="10" t="str">
        <x:v>RUN_01</x:v>
      </x:c>
      <x:c r="E867" s="10" t="str">
        <x:v>ORIGINAL_LEDGER</x:v>
      </x:c>
      <x:c r="F867" s="10" t="str">
        <x:v>PASS</x:v>
      </x:c>
      <x:c r="G867" s="10" t="str">
        <x:v>FAIL</x:v>
      </x:c>
      <x:c r="H867" s="10" t="str">
        <x:v>EXECUTED</x:v>
      </x:c>
      <x:c r="I867" s="10" t="str">
        <x:v>PARSED</x:v>
      </x:c>
      <x:c r="J867" s="10" t="str">
        <x:v>GENERATION_ACCEPTED</x:v>
      </x:c>
      <x:c r="K867" s="10" t="str">
        <x:v>6618a65f64170d6fbce2d27ff0522c2bfc1425bff748529d0b1e7d234921eb7e</x:v>
      </x:c>
      <x:c r="L867" s="10" t="str">
        <x:v>full_repair_v2</x:v>
      </x:c>
      <x:c r="M867" s="10" t="n">
        <x:v>0</x:v>
      </x:c>
      <x:c r="N867" s="10" t="n">
        <x:v>0</x:v>
      </x:c>
      <x:c r="O867" s="10" t="n">
        <x:v>1</x:v>
      </x:c>
      <x:c r="P867" s="9" t="str">
        <x:f>'CaseReview'!U867</x:f>
        <x:v>PASS</x:v>
      </x:c>
      <x:c r="Q867" s="9" t="n">
        <x:f>IF(AND(T867=1,G867=P867),1,0)</x:f>
        <x:v>0</x:v>
      </x:c>
      <x:c r="R867" s="9" t="n">
        <x:f>IF(AND(T867=1,G867="PASS",P867="FAIL"),1,0)</x:f>
        <x:v>0</x:v>
      </x:c>
      <x:c r="S867" s="9" t="n">
        <x:f>IF(AND(T867=1,G867="FAIL",P867="PASS"),1,0)</x:f>
        <x:v>1</x:v>
      </x:c>
      <x:c r="T867" s="9" t="n">
        <x:v>1</x:v>
      </x:c>
      <x:c r="U867" s="9" t="n">
        <x:v>9</x:v>
      </x:c>
      <x:c r="V867" s="9" t="str">
        <x:v>MVP/SHACL_GENERATION_PIPELINE/experiments/FULL_REPAIR_V2/RUN_01/runs/RUN-IMO-062-20260915T110220701229Z/final/final_shape.ttl</x:v>
      </x:c>
    </x:row>
    <x:row r="868" ht="22" customHeight="1">
      <x:c r="A868" s="10" t="str">
        <x:v>V2_FALLBACK25</x:v>
      </x:c>
      <x:c r="B868" s="10" t="str">
        <x:v>IMO-064</x:v>
      </x:c>
      <x:c r="C868" s="10" t="str">
        <x:v>IMO-064-F01</x:v>
      </x:c>
      <x:c r="D868" s="10" t="str">
        <x:v>RUN_01</x:v>
      </x:c>
      <x:c r="E868" s="10" t="str">
        <x:v>REJECTED_ATTEMPT_04</x:v>
      </x:c>
      <x:c r="F868" s="10" t="str">
        <x:v>FAIL</x:v>
      </x:c>
      <x:c r="G868" s="10" t="str">
        <x:v>FAIL</x:v>
      </x:c>
      <x:c r="H868" s="10" t="str">
        <x:v>EXECUTED</x:v>
      </x:c>
      <x:c r="I868" s="10" t="str">
        <x:v>PARSED</x:v>
      </x:c>
      <x:c r="J868" s="10" t="str">
        <x:v>MAX_ATTEMPTS_REACHED</x:v>
      </x:c>
      <x:c r="K868" s="10" t="str">
        <x:v>3db1e73ae91d2bf9c74d4bb0cb7accdc1801b6494314dbb96b39d03b7900520c</x:v>
      </x:c>
      <x:c r="L868" s="10" t="str">
        <x:v>rejected_attempt4</x:v>
      </x:c>
      <x:c r="M868" s="10" t="n">
        <x:v>1</x:v>
      </x:c>
      <x:c r="N868" s="10" t="n">
        <x:v>0</x:v>
      </x:c>
      <x:c r="O868" s="10" t="n">
        <x:v>0</x:v>
      </x:c>
      <x:c r="P868" s="9" t="str">
        <x:f>'CaseReview'!U868</x:f>
        <x:v>FAIL</x:v>
      </x:c>
      <x:c r="Q868" s="9" t="n">
        <x:f>IF(AND(T868=1,G868=P868),1,0)</x:f>
        <x:v>1</x:v>
      </x:c>
      <x:c r="R868" s="9" t="n">
        <x:f>IF(AND(T868=1,G868="PASS",P868="FAIL"),1,0)</x:f>
        <x:v>0</x:v>
      </x:c>
      <x:c r="S868" s="9" t="n">
        <x:f>IF(AND(T868=1,G868="FAIL",P868="PASS"),1,0)</x:f>
        <x:v>0</x:v>
      </x:c>
      <x:c r="T868" s="9" t="n">
        <x:v>1</x:v>
      </x:c>
      <x:c r="U868" s="9" t="n">
        <x:v>8</x:v>
      </x:c>
      <x:c r="V868" s="9" t="str">
        <x:v>MVP/SHACL_GENERATION_PIPELINE/experiments/FULL_REPAIR_V2/RUN_01/runs/RUN-IMO-064-20260915T110239206687Z/artifacts/attempt_04/candidate_shape.ttl</x:v>
      </x:c>
    </x:row>
    <x:row r="869" ht="22" customHeight="1">
      <x:c r="A869" s="10" t="str">
        <x:v>V2_FALLBACK25</x:v>
      </x:c>
      <x:c r="B869" s="10" t="str">
        <x:v>IMO-064</x:v>
      </x:c>
      <x:c r="C869" s="10" t="str">
        <x:v>IMO-064-F02</x:v>
      </x:c>
      <x:c r="D869" s="10" t="str">
        <x:v>RUN_01</x:v>
      </x:c>
      <x:c r="E869" s="10" t="str">
        <x:v>REJECTED_ATTEMPT_04</x:v>
      </x:c>
      <x:c r="F869" s="10" t="str">
        <x:v>FAIL</x:v>
      </x:c>
      <x:c r="G869" s="10" t="str">
        <x:v>FAIL</x:v>
      </x:c>
      <x:c r="H869" s="10" t="str">
        <x:v>EXECUTED</x:v>
      </x:c>
      <x:c r="I869" s="10" t="str">
        <x:v>PARSED</x:v>
      </x:c>
      <x:c r="J869" s="10" t="str">
        <x:v>MAX_ATTEMPTS_REACHED</x:v>
      </x:c>
      <x:c r="K869" s="10" t="str">
        <x:v>3db1e73ae91d2bf9c74d4bb0cb7accdc1801b6494314dbb96b39d03b7900520c</x:v>
      </x:c>
      <x:c r="L869" s="10" t="str">
        <x:v>rejected_attempt4</x:v>
      </x:c>
      <x:c r="M869" s="10" t="n">
        <x:v>1</x:v>
      </x:c>
      <x:c r="N869" s="10" t="n">
        <x:v>0</x:v>
      </x:c>
      <x:c r="O869" s="10" t="n">
        <x:v>0</x:v>
      </x:c>
      <x:c r="P869" s="9" t="str">
        <x:f>'CaseReview'!U869</x:f>
        <x:v>FAIL</x:v>
      </x:c>
      <x:c r="Q869" s="9" t="n">
        <x:f>IF(AND(T869=1,G869=P869),1,0)</x:f>
        <x:v>1</x:v>
      </x:c>
      <x:c r="R869" s="9" t="n">
        <x:f>IF(AND(T869=1,G869="PASS",P869="FAIL"),1,0)</x:f>
        <x:v>0</x:v>
      </x:c>
      <x:c r="S869" s="9" t="n">
        <x:f>IF(AND(T869=1,G869="FAIL",P869="PASS"),1,0)</x:f>
        <x:v>0</x:v>
      </x:c>
      <x:c r="T869" s="9" t="n">
        <x:v>1</x:v>
      </x:c>
      <x:c r="U869" s="9" t="n">
        <x:v>8</x:v>
      </x:c>
      <x:c r="V869" s="9" t="str">
        <x:v>MVP/SHACL_GENERATION_PIPELINE/experiments/FULL_REPAIR_V2/RUN_01/runs/RUN-IMO-064-20260915T110239206687Z/artifacts/attempt_04/candidate_shape.ttl</x:v>
      </x:c>
    </x:row>
    <x:row r="870" ht="22" customHeight="1">
      <x:c r="A870" s="10" t="str">
        <x:v>V2_FALLBACK25</x:v>
      </x:c>
      <x:c r="B870" s="10" t="str">
        <x:v>IMO-064</x:v>
      </x:c>
      <x:c r="C870" s="10" t="str">
        <x:v>IMO-064-F03</x:v>
      </x:c>
      <x:c r="D870" s="10" t="str">
        <x:v>RUN_01</x:v>
      </x:c>
      <x:c r="E870" s="10" t="str">
        <x:v>REJECTED_ATTEMPT_04</x:v>
      </x:c>
      <x:c r="F870" s="10" t="str">
        <x:v>FAIL</x:v>
      </x:c>
      <x:c r="G870" s="10" t="str">
        <x:v>FAIL</x:v>
      </x:c>
      <x:c r="H870" s="10" t="str">
        <x:v>EXECUTED</x:v>
      </x:c>
      <x:c r="I870" s="10" t="str">
        <x:v>PARSED</x:v>
      </x:c>
      <x:c r="J870" s="10" t="str">
        <x:v>MAX_ATTEMPTS_REACHED</x:v>
      </x:c>
      <x:c r="K870" s="10" t="str">
        <x:v>3db1e73ae91d2bf9c74d4bb0cb7accdc1801b6494314dbb96b39d03b7900520c</x:v>
      </x:c>
      <x:c r="L870" s="10" t="str">
        <x:v>rejected_attempt4</x:v>
      </x:c>
      <x:c r="M870" s="10" t="n">
        <x:v>1</x:v>
      </x:c>
      <x:c r="N870" s="10" t="n">
        <x:v>0</x:v>
      </x:c>
      <x:c r="O870" s="10" t="n">
        <x:v>0</x:v>
      </x:c>
      <x:c r="P870" s="9" t="str">
        <x:f>'CaseReview'!U870</x:f>
        <x:v>FAIL</x:v>
      </x:c>
      <x:c r="Q870" s="9" t="n">
        <x:f>IF(AND(T870=1,G870=P870),1,0)</x:f>
        <x:v>1</x:v>
      </x:c>
      <x:c r="R870" s="9" t="n">
        <x:f>IF(AND(T870=1,G870="PASS",P870="FAIL"),1,0)</x:f>
        <x:v>0</x:v>
      </x:c>
      <x:c r="S870" s="9" t="n">
        <x:f>IF(AND(T870=1,G870="FAIL",P870="PASS"),1,0)</x:f>
        <x:v>0</x:v>
      </x:c>
      <x:c r="T870" s="9" t="n">
        <x:v>1</x:v>
      </x:c>
      <x:c r="U870" s="9" t="n">
        <x:v>8</x:v>
      </x:c>
      <x:c r="V870" s="9" t="str">
        <x:v>MVP/SHACL_GENERATION_PIPELINE/experiments/FULL_REPAIR_V2/RUN_01/runs/RUN-IMO-064-20260915T110239206687Z/artifacts/attempt_04/candidate_shape.ttl</x:v>
      </x:c>
    </x:row>
    <x:row r="871" ht="22" customHeight="1">
      <x:c r="A871" s="10" t="str">
        <x:v>V2_FALLBACK25</x:v>
      </x:c>
      <x:c r="B871" s="10" t="str">
        <x:v>IMO-064</x:v>
      </x:c>
      <x:c r="C871" s="10" t="str">
        <x:v>IMO-064-F04</x:v>
      </x:c>
      <x:c r="D871" s="10" t="str">
        <x:v>RUN_01</x:v>
      </x:c>
      <x:c r="E871" s="10" t="str">
        <x:v>REJECTED_ATTEMPT_04</x:v>
      </x:c>
      <x:c r="F871" s="10" t="str">
        <x:v>FAIL</x:v>
      </x:c>
      <x:c r="G871" s="10" t="str">
        <x:v>FAIL</x:v>
      </x:c>
      <x:c r="H871" s="10" t="str">
        <x:v>EXECUTED</x:v>
      </x:c>
      <x:c r="I871" s="10" t="str">
        <x:v>PARSED</x:v>
      </x:c>
      <x:c r="J871" s="10" t="str">
        <x:v>MAX_ATTEMPTS_REACHED</x:v>
      </x:c>
      <x:c r="K871" s="10" t="str">
        <x:v>3db1e73ae91d2bf9c74d4bb0cb7accdc1801b6494314dbb96b39d03b7900520c</x:v>
      </x:c>
      <x:c r="L871" s="10" t="str">
        <x:v>rejected_attempt4</x:v>
      </x:c>
      <x:c r="M871" s="10" t="n">
        <x:v>1</x:v>
      </x:c>
      <x:c r="N871" s="10" t="n">
        <x:v>0</x:v>
      </x:c>
      <x:c r="O871" s="10" t="n">
        <x:v>0</x:v>
      </x:c>
      <x:c r="P871" s="9" t="str">
        <x:f>'CaseReview'!U871</x:f>
        <x:v>FAIL</x:v>
      </x:c>
      <x:c r="Q871" s="9" t="n">
        <x:f>IF(AND(T871=1,G871=P871),1,0)</x:f>
        <x:v>1</x:v>
      </x:c>
      <x:c r="R871" s="9" t="n">
        <x:f>IF(AND(T871=1,G871="PASS",P871="FAIL"),1,0)</x:f>
        <x:v>0</x:v>
      </x:c>
      <x:c r="S871" s="9" t="n">
        <x:f>IF(AND(T871=1,G871="FAIL",P871="PASS"),1,0)</x:f>
        <x:v>0</x:v>
      </x:c>
      <x:c r="T871" s="9" t="n">
        <x:v>1</x:v>
      </x:c>
      <x:c r="U871" s="9" t="n">
        <x:v>8</x:v>
      </x:c>
      <x:c r="V871" s="9" t="str">
        <x:v>MVP/SHACL_GENERATION_PIPELINE/experiments/FULL_REPAIR_V2/RUN_01/runs/RUN-IMO-064-20260915T110239206687Z/artifacts/attempt_04/candidate_shape.ttl</x:v>
      </x:c>
    </x:row>
    <x:row r="872" ht="22" customHeight="1">
      <x:c r="A872" s="10" t="str">
        <x:v>V2_FALLBACK25</x:v>
      </x:c>
      <x:c r="B872" s="10" t="str">
        <x:v>IMO-064</x:v>
      </x:c>
      <x:c r="C872" s="10" t="str">
        <x:v>IMO-064-F05</x:v>
      </x:c>
      <x:c r="D872" s="10" t="str">
        <x:v>RUN_01</x:v>
      </x:c>
      <x:c r="E872" s="10" t="str">
        <x:v>REJECTED_ATTEMPT_04</x:v>
      </x:c>
      <x:c r="F872" s="10" t="str">
        <x:v>FAIL</x:v>
      </x:c>
      <x:c r="G872" s="10" t="str">
        <x:v>FAIL</x:v>
      </x:c>
      <x:c r="H872" s="10" t="str">
        <x:v>EXECUTED</x:v>
      </x:c>
      <x:c r="I872" s="10" t="str">
        <x:v>PARSED</x:v>
      </x:c>
      <x:c r="J872" s="10" t="str">
        <x:v>MAX_ATTEMPTS_REACHED</x:v>
      </x:c>
      <x:c r="K872" s="10" t="str">
        <x:v>3db1e73ae91d2bf9c74d4bb0cb7accdc1801b6494314dbb96b39d03b7900520c</x:v>
      </x:c>
      <x:c r="L872" s="10" t="str">
        <x:v>rejected_attempt4</x:v>
      </x:c>
      <x:c r="M872" s="10" t="n">
        <x:v>1</x:v>
      </x:c>
      <x:c r="N872" s="10" t="n">
        <x:v>0</x:v>
      </x:c>
      <x:c r="O872" s="10" t="n">
        <x:v>0</x:v>
      </x:c>
      <x:c r="P872" s="9" t="str">
        <x:f>'CaseReview'!U872</x:f>
        <x:v>FAIL</x:v>
      </x:c>
      <x:c r="Q872" s="9" t="n">
        <x:f>IF(AND(T872=1,G872=P872),1,0)</x:f>
        <x:v>1</x:v>
      </x:c>
      <x:c r="R872" s="9" t="n">
        <x:f>IF(AND(T872=1,G872="PASS",P872="FAIL"),1,0)</x:f>
        <x:v>0</x:v>
      </x:c>
      <x:c r="S872" s="9" t="n">
        <x:f>IF(AND(T872=1,G872="FAIL",P872="PASS"),1,0)</x:f>
        <x:v>0</x:v>
      </x:c>
      <x:c r="T872" s="9" t="n">
        <x:v>1</x:v>
      </x:c>
      <x:c r="U872" s="9" t="n">
        <x:v>8</x:v>
      </x:c>
      <x:c r="V872" s="9" t="str">
        <x:v>MVP/SHACL_GENERATION_PIPELINE/experiments/FULL_REPAIR_V2/RUN_01/runs/RUN-IMO-064-20260915T110239206687Z/artifacts/attempt_04/candidate_shape.ttl</x:v>
      </x:c>
    </x:row>
    <x:row r="873" ht="22" customHeight="1">
      <x:c r="A873" s="10" t="str">
        <x:v>V2_FALLBACK25</x:v>
      </x:c>
      <x:c r="B873" s="10" t="str">
        <x:v>IMO-064</x:v>
      </x:c>
      <x:c r="C873" s="10" t="str">
        <x:v>IMO-064-F06</x:v>
      </x:c>
      <x:c r="D873" s="10" t="str">
        <x:v>RUN_01</x:v>
      </x:c>
      <x:c r="E873" s="10" t="str">
        <x:v>REJECTED_ATTEMPT_04</x:v>
      </x:c>
      <x:c r="F873" s="10" t="str">
        <x:v>FAIL</x:v>
      </x:c>
      <x:c r="G873" s="10" t="str">
        <x:v>FAIL</x:v>
      </x:c>
      <x:c r="H873" s="10" t="str">
        <x:v>EXECUTED</x:v>
      </x:c>
      <x:c r="I873" s="10" t="str">
        <x:v>PARSED</x:v>
      </x:c>
      <x:c r="J873" s="10" t="str">
        <x:v>MAX_ATTEMPTS_REACHED</x:v>
      </x:c>
      <x:c r="K873" s="10" t="str">
        <x:v>3db1e73ae91d2bf9c74d4bb0cb7accdc1801b6494314dbb96b39d03b7900520c</x:v>
      </x:c>
      <x:c r="L873" s="10" t="str">
        <x:v>rejected_attempt4</x:v>
      </x:c>
      <x:c r="M873" s="10" t="n">
        <x:v>1</x:v>
      </x:c>
      <x:c r="N873" s="10" t="n">
        <x:v>0</x:v>
      </x:c>
      <x:c r="O873" s="10" t="n">
        <x:v>0</x:v>
      </x:c>
      <x:c r="P873" s="9" t="str">
        <x:f>'CaseReview'!U873</x:f>
        <x:v>FAIL</x:v>
      </x:c>
      <x:c r="Q873" s="9" t="n">
        <x:f>IF(AND(T873=1,G873=P873),1,0)</x:f>
        <x:v>1</x:v>
      </x:c>
      <x:c r="R873" s="9" t="n">
        <x:f>IF(AND(T873=1,G873="PASS",P873="FAIL"),1,0)</x:f>
        <x:v>0</x:v>
      </x:c>
      <x:c r="S873" s="9" t="n">
        <x:f>IF(AND(T873=1,G873="FAIL",P873="PASS"),1,0)</x:f>
        <x:v>0</x:v>
      </x:c>
      <x:c r="T873" s="9" t="n">
        <x:v>1</x:v>
      </x:c>
      <x:c r="U873" s="9" t="n">
        <x:v>8</x:v>
      </x:c>
      <x:c r="V873" s="9" t="str">
        <x:v>MVP/SHACL_GENERATION_PIPELINE/experiments/FULL_REPAIR_V2/RUN_01/runs/RUN-IMO-064-20260915T110239206687Z/artifacts/attempt_04/candidate_shape.ttl</x:v>
      </x:c>
    </x:row>
    <x:row r="874" ht="22" customHeight="1">
      <x:c r="A874" s="10" t="str">
        <x:v>V2_FALLBACK25</x:v>
      </x:c>
      <x:c r="B874" s="10" t="str">
        <x:v>IMO-064</x:v>
      </x:c>
      <x:c r="C874" s="10" t="str">
        <x:v>IMO-064-P01</x:v>
      </x:c>
      <x:c r="D874" s="10" t="str">
        <x:v>RUN_01</x:v>
      </x:c>
      <x:c r="E874" s="10" t="str">
        <x:v>REJECTED_ATTEMPT_04</x:v>
      </x:c>
      <x:c r="F874" s="10" t="str">
        <x:v>PASS</x:v>
      </x:c>
      <x:c r="G874" s="10" t="str">
        <x:v>FAIL</x:v>
      </x:c>
      <x:c r="H874" s="10" t="str">
        <x:v>EXECUTED</x:v>
      </x:c>
      <x:c r="I874" s="10" t="str">
        <x:v>PARSED</x:v>
      </x:c>
      <x:c r="J874" s="10" t="str">
        <x:v>MAX_ATTEMPTS_REACHED</x:v>
      </x:c>
      <x:c r="K874" s="10" t="str">
        <x:v>3db1e73ae91d2bf9c74d4bb0cb7accdc1801b6494314dbb96b39d03b7900520c</x:v>
      </x:c>
      <x:c r="L874" s="10" t="str">
        <x:v>rejected_attempt4</x:v>
      </x:c>
      <x:c r="M874" s="10" t="n">
        <x:v>0</x:v>
      </x:c>
      <x:c r="N874" s="10" t="n">
        <x:v>0</x:v>
      </x:c>
      <x:c r="O874" s="10" t="n">
        <x:v>1</x:v>
      </x:c>
      <x:c r="P874" s="9" t="str">
        <x:f>'CaseReview'!U874</x:f>
        <x:v>PASS</x:v>
      </x:c>
      <x:c r="Q874" s="9" t="n">
        <x:f>IF(AND(T874=1,G874=P874),1,0)</x:f>
        <x:v>0</x:v>
      </x:c>
      <x:c r="R874" s="9" t="n">
        <x:f>IF(AND(T874=1,G874="PASS",P874="FAIL"),1,0)</x:f>
        <x:v>0</x:v>
      </x:c>
      <x:c r="S874" s="9" t="n">
        <x:f>IF(AND(T874=1,G874="FAIL",P874="PASS"),1,0)</x:f>
        <x:v>1</x:v>
      </x:c>
      <x:c r="T874" s="9" t="n">
        <x:v>1</x:v>
      </x:c>
      <x:c r="U874" s="9" t="n">
        <x:v>8</x:v>
      </x:c>
      <x:c r="V874" s="9" t="str">
        <x:v>MVP/SHACL_GENERATION_PIPELINE/experiments/FULL_REPAIR_V2/RUN_01/runs/RUN-IMO-064-20260915T110239206687Z/artifacts/attempt_04/candidate_shape.ttl</x:v>
      </x:c>
    </x:row>
    <x:row r="875" ht="22" customHeight="1">
      <x:c r="A875" s="10" t="str">
        <x:v>V2_FALLBACK25</x:v>
      </x:c>
      <x:c r="B875" s="10" t="str">
        <x:v>IMO-064</x:v>
      </x:c>
      <x:c r="C875" s="10" t="str">
        <x:v>IMO-064-P02</x:v>
      </x:c>
      <x:c r="D875" s="10" t="str">
        <x:v>RUN_01</x:v>
      </x:c>
      <x:c r="E875" s="10" t="str">
        <x:v>REJECTED_ATTEMPT_04</x:v>
      </x:c>
      <x:c r="F875" s="10" t="str">
        <x:v>PASS</x:v>
      </x:c>
      <x:c r="G875" s="10" t="str">
        <x:v>FAIL</x:v>
      </x:c>
      <x:c r="H875" s="10" t="str">
        <x:v>EXECUTED</x:v>
      </x:c>
      <x:c r="I875" s="10" t="str">
        <x:v>PARSED</x:v>
      </x:c>
      <x:c r="J875" s="10" t="str">
        <x:v>MAX_ATTEMPTS_REACHED</x:v>
      </x:c>
      <x:c r="K875" s="10" t="str">
        <x:v>3db1e73ae91d2bf9c74d4bb0cb7accdc1801b6494314dbb96b39d03b7900520c</x:v>
      </x:c>
      <x:c r="L875" s="10" t="str">
        <x:v>rejected_attempt4</x:v>
      </x:c>
      <x:c r="M875" s="10" t="n">
        <x:v>0</x:v>
      </x:c>
      <x:c r="N875" s="10" t="n">
        <x:v>0</x:v>
      </x:c>
      <x:c r="O875" s="10" t="n">
        <x:v>1</x:v>
      </x:c>
      <x:c r="P875" s="9" t="str">
        <x:f>'CaseReview'!U875</x:f>
        <x:v>PASS</x:v>
      </x:c>
      <x:c r="Q875" s="9" t="n">
        <x:f>IF(AND(T875=1,G875=P875),1,0)</x:f>
        <x:v>0</x:v>
      </x:c>
      <x:c r="R875" s="9" t="n">
        <x:f>IF(AND(T875=1,G875="PASS",P875="FAIL"),1,0)</x:f>
        <x:v>0</x:v>
      </x:c>
      <x:c r="S875" s="9" t="n">
        <x:f>IF(AND(T875=1,G875="FAIL",P875="PASS"),1,0)</x:f>
        <x:v>1</x:v>
      </x:c>
      <x:c r="T875" s="9" t="n">
        <x:v>1</x:v>
      </x:c>
      <x:c r="U875" s="9" t="n">
        <x:v>8</x:v>
      </x:c>
      <x:c r="V875" s="9" t="str">
        <x:v>MVP/SHACL_GENERATION_PIPELINE/experiments/FULL_REPAIR_V2/RUN_01/runs/RUN-IMO-064-20260915T110239206687Z/artifacts/attempt_04/candidate_shape.ttl</x:v>
      </x:c>
    </x:row>
    <x:row r="876" ht="22" customHeight="1">
      <x:c r="A876" s="10" t="str">
        <x:v>V2_FALLBACK25</x:v>
      </x:c>
      <x:c r="B876" s="10" t="str">
        <x:v>IMO-065</x:v>
      </x:c>
      <x:c r="C876" s="10" t="str">
        <x:v>IMO-065-F01</x:v>
      </x:c>
      <x:c r="D876" s="10" t="str">
        <x:v>RUN_01</x:v>
      </x:c>
      <x:c r="E876" s="10" t="str">
        <x:v>ORIGINAL_LEDGER</x:v>
      </x:c>
      <x:c r="F876" s="10" t="str">
        <x:v>FAIL</x:v>
      </x:c>
      <x:c r="G876" s="10" t="str">
        <x:v>FAIL</x:v>
      </x:c>
      <x:c r="H876" s="10" t="str">
        <x:v>EXECUTED</x:v>
      </x:c>
      <x:c r="I876" s="10" t="str">
        <x:v>PARSED</x:v>
      </x:c>
      <x:c r="J876" s="10" t="str">
        <x:v>GENERATION_ACCEPTED</x:v>
      </x:c>
      <x:c r="K876" s="10" t="str">
        <x:v>81ee47202bdd8e0f5a7cd01efe35ed4490ef90e9d1c4a2fe88d7ec1e04761b1e</x:v>
      </x:c>
      <x:c r="L876" s="10" t="str">
        <x:v>full_repair_v2</x:v>
      </x:c>
      <x:c r="M876" s="10" t="n">
        <x:v>1</x:v>
      </x:c>
      <x:c r="N876" s="10" t="n">
        <x:v>0</x:v>
      </x:c>
      <x:c r="O876" s="10" t="n">
        <x:v>0</x:v>
      </x:c>
      <x:c r="P876" s="9" t="str">
        <x:f>'CaseReview'!U876</x:f>
        <x:v>FAIL</x:v>
      </x:c>
      <x:c r="Q876" s="9" t="n">
        <x:f>IF(AND(T876=1,G876=P876),1,0)</x:f>
        <x:v>1</x:v>
      </x:c>
      <x:c r="R876" s="9" t="n">
        <x:f>IF(AND(T876=1,G876="PASS",P876="FAIL"),1,0)</x:f>
        <x:v>0</x:v>
      </x:c>
      <x:c r="S876" s="9" t="n">
        <x:f>IF(AND(T876=1,G876="FAIL",P876="PASS"),1,0)</x:f>
        <x:v>0</x:v>
      </x:c>
      <x:c r="T876" s="9" t="n">
        <x:v>1</x:v>
      </x:c>
      <x:c r="U876" s="9" t="n">
        <x:v>12</x:v>
      </x:c>
      <x:c r="V876" s="9" t="str">
        <x:v>MVP/SHACL_GENERATION_PIPELINE/experiments/FULL_REPAIR_V2/RUN_01/runs/RUN-IMO-065-20260915T110543362764Z/final/final_shape.ttl</x:v>
      </x:c>
    </x:row>
    <x:row r="877" ht="22" customHeight="1">
      <x:c r="A877" s="10" t="str">
        <x:v>V2_FALLBACK25</x:v>
      </x:c>
      <x:c r="B877" s="10" t="str">
        <x:v>IMO-065</x:v>
      </x:c>
      <x:c r="C877" s="10" t="str">
        <x:v>IMO-065-F02</x:v>
      </x:c>
      <x:c r="D877" s="10" t="str">
        <x:v>RUN_01</x:v>
      </x:c>
      <x:c r="E877" s="10" t="str">
        <x:v>ORIGINAL_LEDGER</x:v>
      </x:c>
      <x:c r="F877" s="10" t="str">
        <x:v>FAIL</x:v>
      </x:c>
      <x:c r="G877" s="10" t="str">
        <x:v>FAIL</x:v>
      </x:c>
      <x:c r="H877" s="10" t="str">
        <x:v>EXECUTED</x:v>
      </x:c>
      <x:c r="I877" s="10" t="str">
        <x:v>PARSED</x:v>
      </x:c>
      <x:c r="J877" s="10" t="str">
        <x:v>GENERATION_ACCEPTED</x:v>
      </x:c>
      <x:c r="K877" s="10" t="str">
        <x:v>81ee47202bdd8e0f5a7cd01efe35ed4490ef90e9d1c4a2fe88d7ec1e04761b1e</x:v>
      </x:c>
      <x:c r="L877" s="10" t="str">
        <x:v>full_repair_v2</x:v>
      </x:c>
      <x:c r="M877" s="10" t="n">
        <x:v>1</x:v>
      </x:c>
      <x:c r="N877" s="10" t="n">
        <x:v>0</x:v>
      </x:c>
      <x:c r="O877" s="10" t="n">
        <x:v>0</x:v>
      </x:c>
      <x:c r="P877" s="9" t="str">
        <x:f>'CaseReview'!U877</x:f>
        <x:v>FAIL</x:v>
      </x:c>
      <x:c r="Q877" s="9" t="n">
        <x:f>IF(AND(T877=1,G877=P877),1,0)</x:f>
        <x:v>1</x:v>
      </x:c>
      <x:c r="R877" s="9" t="n">
        <x:f>IF(AND(T877=1,G877="PASS",P877="FAIL"),1,0)</x:f>
        <x:v>0</x:v>
      </x:c>
      <x:c r="S877" s="9" t="n">
        <x:f>IF(AND(T877=1,G877="FAIL",P877="PASS"),1,0)</x:f>
        <x:v>0</x:v>
      </x:c>
      <x:c r="T877" s="9" t="n">
        <x:v>1</x:v>
      </x:c>
      <x:c r="U877" s="9" t="n">
        <x:v>12</x:v>
      </x:c>
      <x:c r="V877" s="9" t="str">
        <x:v>MVP/SHACL_GENERATION_PIPELINE/experiments/FULL_REPAIR_V2/RUN_01/runs/RUN-IMO-065-20260915T110543362764Z/final/final_shape.ttl</x:v>
      </x:c>
    </x:row>
    <x:row r="878" ht="22" customHeight="1">
      <x:c r="A878" s="10" t="str">
        <x:v>V2_FALLBACK25</x:v>
      </x:c>
      <x:c r="B878" s="10" t="str">
        <x:v>IMO-065</x:v>
      </x:c>
      <x:c r="C878" s="10" t="str">
        <x:v>IMO-065-F03</x:v>
      </x:c>
      <x:c r="D878" s="10" t="str">
        <x:v>RUN_01</x:v>
      </x:c>
      <x:c r="E878" s="10" t="str">
        <x:v>ORIGINAL_LEDGER</x:v>
      </x:c>
      <x:c r="F878" s="10" t="str">
        <x:v>FAIL</x:v>
      </x:c>
      <x:c r="G878" s="10" t="str">
        <x:v>FAIL</x:v>
      </x:c>
      <x:c r="H878" s="10" t="str">
        <x:v>EXECUTED</x:v>
      </x:c>
      <x:c r="I878" s="10" t="str">
        <x:v>PARSED</x:v>
      </x:c>
      <x:c r="J878" s="10" t="str">
        <x:v>GENERATION_ACCEPTED</x:v>
      </x:c>
      <x:c r="K878" s="10" t="str">
        <x:v>81ee47202bdd8e0f5a7cd01efe35ed4490ef90e9d1c4a2fe88d7ec1e04761b1e</x:v>
      </x:c>
      <x:c r="L878" s="10" t="str">
        <x:v>full_repair_v2</x:v>
      </x:c>
      <x:c r="M878" s="10" t="n">
        <x:v>1</x:v>
      </x:c>
      <x:c r="N878" s="10" t="n">
        <x:v>0</x:v>
      </x:c>
      <x:c r="O878" s="10" t="n">
        <x:v>0</x:v>
      </x:c>
      <x:c r="P878" s="9" t="str">
        <x:f>'CaseReview'!U878</x:f>
        <x:v>FAIL</x:v>
      </x:c>
      <x:c r="Q878" s="9" t="n">
        <x:f>IF(AND(T878=1,G878=P878),1,0)</x:f>
        <x:v>1</x:v>
      </x:c>
      <x:c r="R878" s="9" t="n">
        <x:f>IF(AND(T878=1,G878="PASS",P878="FAIL"),1,0)</x:f>
        <x:v>0</x:v>
      </x:c>
      <x:c r="S878" s="9" t="n">
        <x:f>IF(AND(T878=1,G878="FAIL",P878="PASS"),1,0)</x:f>
        <x:v>0</x:v>
      </x:c>
      <x:c r="T878" s="9" t="n">
        <x:v>1</x:v>
      </x:c>
      <x:c r="U878" s="9" t="n">
        <x:v>12</x:v>
      </x:c>
      <x:c r="V878" s="9" t="str">
        <x:v>MVP/SHACL_GENERATION_PIPELINE/experiments/FULL_REPAIR_V2/RUN_01/runs/RUN-IMO-065-20260915T110543362764Z/final/final_shape.ttl</x:v>
      </x:c>
    </x:row>
    <x:row r="879" ht="22" customHeight="1">
      <x:c r="A879" s="10" t="str">
        <x:v>V2_FALLBACK25</x:v>
      </x:c>
      <x:c r="B879" s="10" t="str">
        <x:v>IMO-065</x:v>
      </x:c>
      <x:c r="C879" s="10" t="str">
        <x:v>IMO-065-F04</x:v>
      </x:c>
      <x:c r="D879" s="10" t="str">
        <x:v>RUN_01</x:v>
      </x:c>
      <x:c r="E879" s="10" t="str">
        <x:v>ORIGINAL_LEDGER</x:v>
      </x:c>
      <x:c r="F879" s="10" t="str">
        <x:v>FAIL</x:v>
      </x:c>
      <x:c r="G879" s="10" t="str">
        <x:v>FAIL</x:v>
      </x:c>
      <x:c r="H879" s="10" t="str">
        <x:v>EXECUTED</x:v>
      </x:c>
      <x:c r="I879" s="10" t="str">
        <x:v>PARSED</x:v>
      </x:c>
      <x:c r="J879" s="10" t="str">
        <x:v>GENERATION_ACCEPTED</x:v>
      </x:c>
      <x:c r="K879" s="10" t="str">
        <x:v>81ee47202bdd8e0f5a7cd01efe35ed4490ef90e9d1c4a2fe88d7ec1e04761b1e</x:v>
      </x:c>
      <x:c r="L879" s="10" t="str">
        <x:v>full_repair_v2</x:v>
      </x:c>
      <x:c r="M879" s="10" t="n">
        <x:v>1</x:v>
      </x:c>
      <x:c r="N879" s="10" t="n">
        <x:v>0</x:v>
      </x:c>
      <x:c r="O879" s="10" t="n">
        <x:v>0</x:v>
      </x:c>
      <x:c r="P879" s="9" t="str">
        <x:f>'CaseReview'!U879</x:f>
        <x:v>FAIL</x:v>
      </x:c>
      <x:c r="Q879" s="9" t="n">
        <x:f>IF(AND(T879=1,G879=P879),1,0)</x:f>
        <x:v>1</x:v>
      </x:c>
      <x:c r="R879" s="9" t="n">
        <x:f>IF(AND(T879=1,G879="PASS",P879="FAIL"),1,0)</x:f>
        <x:v>0</x:v>
      </x:c>
      <x:c r="S879" s="9" t="n">
        <x:f>IF(AND(T879=1,G879="FAIL",P879="PASS"),1,0)</x:f>
        <x:v>0</x:v>
      </x:c>
      <x:c r="T879" s="9" t="n">
        <x:v>1</x:v>
      </x:c>
      <x:c r="U879" s="9" t="n">
        <x:v>12</x:v>
      </x:c>
      <x:c r="V879" s="9" t="str">
        <x:v>MVP/SHACL_GENERATION_PIPELINE/experiments/FULL_REPAIR_V2/RUN_01/runs/RUN-IMO-065-20260915T110543362764Z/final/final_shape.ttl</x:v>
      </x:c>
    </x:row>
    <x:row r="880" ht="22" customHeight="1">
      <x:c r="A880" s="10" t="str">
        <x:v>V2_FALLBACK25</x:v>
      </x:c>
      <x:c r="B880" s="10" t="str">
        <x:v>IMO-065</x:v>
      </x:c>
      <x:c r="C880" s="10" t="str">
        <x:v>IMO-065-F05</x:v>
      </x:c>
      <x:c r="D880" s="10" t="str">
        <x:v>RUN_01</x:v>
      </x:c>
      <x:c r="E880" s="10" t="str">
        <x:v>ORIGINAL_LEDGER</x:v>
      </x:c>
      <x:c r="F880" s="10" t="str">
        <x:v>FAIL</x:v>
      </x:c>
      <x:c r="G880" s="10" t="str">
        <x:v>FAIL</x:v>
      </x:c>
      <x:c r="H880" s="10" t="str">
        <x:v>EXECUTED</x:v>
      </x:c>
      <x:c r="I880" s="10" t="str">
        <x:v>PARSED</x:v>
      </x:c>
      <x:c r="J880" s="10" t="str">
        <x:v>GENERATION_ACCEPTED</x:v>
      </x:c>
      <x:c r="K880" s="10" t="str">
        <x:v>81ee47202bdd8e0f5a7cd01efe35ed4490ef90e9d1c4a2fe88d7ec1e04761b1e</x:v>
      </x:c>
      <x:c r="L880" s="10" t="str">
        <x:v>full_repair_v2</x:v>
      </x:c>
      <x:c r="M880" s="10" t="n">
        <x:v>1</x:v>
      </x:c>
      <x:c r="N880" s="10" t="n">
        <x:v>0</x:v>
      </x:c>
      <x:c r="O880" s="10" t="n">
        <x:v>0</x:v>
      </x:c>
      <x:c r="P880" s="9" t="str">
        <x:f>'CaseReview'!U880</x:f>
        <x:v>FAIL</x:v>
      </x:c>
      <x:c r="Q880" s="9" t="n">
        <x:f>IF(AND(T880=1,G880=P880),1,0)</x:f>
        <x:v>1</x:v>
      </x:c>
      <x:c r="R880" s="9" t="n">
        <x:f>IF(AND(T880=1,G880="PASS",P880="FAIL"),1,0)</x:f>
        <x:v>0</x:v>
      </x:c>
      <x:c r="S880" s="9" t="n">
        <x:f>IF(AND(T880=1,G880="FAIL",P880="PASS"),1,0)</x:f>
        <x:v>0</x:v>
      </x:c>
      <x:c r="T880" s="9" t="n">
        <x:v>1</x:v>
      </x:c>
      <x:c r="U880" s="9" t="n">
        <x:v>12</x:v>
      </x:c>
      <x:c r="V880" s="9" t="str">
        <x:v>MVP/SHACL_GENERATION_PIPELINE/experiments/FULL_REPAIR_V2/RUN_01/runs/RUN-IMO-065-20260915T110543362764Z/final/final_shape.ttl</x:v>
      </x:c>
    </x:row>
    <x:row r="881" ht="22" customHeight="1">
      <x:c r="A881" s="10" t="str">
        <x:v>V2_FALLBACK25</x:v>
      </x:c>
      <x:c r="B881" s="10" t="str">
        <x:v>IMO-065</x:v>
      </x:c>
      <x:c r="C881" s="10" t="str">
        <x:v>IMO-065-F06</x:v>
      </x:c>
      <x:c r="D881" s="10" t="str">
        <x:v>RUN_01</x:v>
      </x:c>
      <x:c r="E881" s="10" t="str">
        <x:v>ORIGINAL_LEDGER</x:v>
      </x:c>
      <x:c r="F881" s="10" t="str">
        <x:v>FAIL</x:v>
      </x:c>
      <x:c r="G881" s="10" t="str">
        <x:v>FAIL</x:v>
      </x:c>
      <x:c r="H881" s="10" t="str">
        <x:v>EXECUTED</x:v>
      </x:c>
      <x:c r="I881" s="10" t="str">
        <x:v>PARSED</x:v>
      </x:c>
      <x:c r="J881" s="10" t="str">
        <x:v>GENERATION_ACCEPTED</x:v>
      </x:c>
      <x:c r="K881" s="10" t="str">
        <x:v>81ee47202bdd8e0f5a7cd01efe35ed4490ef90e9d1c4a2fe88d7ec1e04761b1e</x:v>
      </x:c>
      <x:c r="L881" s="10" t="str">
        <x:v>full_repair_v2</x:v>
      </x:c>
      <x:c r="M881" s="10" t="n">
        <x:v>1</x:v>
      </x:c>
      <x:c r="N881" s="10" t="n">
        <x:v>0</x:v>
      </x:c>
      <x:c r="O881" s="10" t="n">
        <x:v>0</x:v>
      </x:c>
      <x:c r="P881" s="9" t="str">
        <x:f>'CaseReview'!U881</x:f>
        <x:v>FAIL</x:v>
      </x:c>
      <x:c r="Q881" s="9" t="n">
        <x:f>IF(AND(T881=1,G881=P881),1,0)</x:f>
        <x:v>1</x:v>
      </x:c>
      <x:c r="R881" s="9" t="n">
        <x:f>IF(AND(T881=1,G881="PASS",P881="FAIL"),1,0)</x:f>
        <x:v>0</x:v>
      </x:c>
      <x:c r="S881" s="9" t="n">
        <x:f>IF(AND(T881=1,G881="FAIL",P881="PASS"),1,0)</x:f>
        <x:v>0</x:v>
      </x:c>
      <x:c r="T881" s="9" t="n">
        <x:v>1</x:v>
      </x:c>
      <x:c r="U881" s="9" t="n">
        <x:v>12</x:v>
      </x:c>
      <x:c r="V881" s="9" t="str">
        <x:v>MVP/SHACL_GENERATION_PIPELINE/experiments/FULL_REPAIR_V2/RUN_01/runs/RUN-IMO-065-20260915T110543362764Z/final/final_shape.ttl</x:v>
      </x:c>
    </x:row>
    <x:row r="882" ht="22" customHeight="1">
      <x:c r="A882" s="10" t="str">
        <x:v>V2_FALLBACK25</x:v>
      </x:c>
      <x:c r="B882" s="10" t="str">
        <x:v>IMO-065</x:v>
      </x:c>
      <x:c r="C882" s="10" t="str">
        <x:v>IMO-065-F07</x:v>
      </x:c>
      <x:c r="D882" s="10" t="str">
        <x:v>RUN_01</x:v>
      </x:c>
      <x:c r="E882" s="10" t="str">
        <x:v>ORIGINAL_LEDGER</x:v>
      </x:c>
      <x:c r="F882" s="10" t="str">
        <x:v>FAIL</x:v>
      </x:c>
      <x:c r="G882" s="10" t="str">
        <x:v>FAIL</x:v>
      </x:c>
      <x:c r="H882" s="10" t="str">
        <x:v>EXECUTED</x:v>
      </x:c>
      <x:c r="I882" s="10" t="str">
        <x:v>PARSED</x:v>
      </x:c>
      <x:c r="J882" s="10" t="str">
        <x:v>GENERATION_ACCEPTED</x:v>
      </x:c>
      <x:c r="K882" s="10" t="str">
        <x:v>81ee47202bdd8e0f5a7cd01efe35ed4490ef90e9d1c4a2fe88d7ec1e04761b1e</x:v>
      </x:c>
      <x:c r="L882" s="10" t="str">
        <x:v>full_repair_v2</x:v>
      </x:c>
      <x:c r="M882" s="10" t="n">
        <x:v>1</x:v>
      </x:c>
      <x:c r="N882" s="10" t="n">
        <x:v>0</x:v>
      </x:c>
      <x:c r="O882" s="10" t="n">
        <x:v>0</x:v>
      </x:c>
      <x:c r="P882" s="9" t="str">
        <x:f>'CaseReview'!U882</x:f>
        <x:v>FAIL</x:v>
      </x:c>
      <x:c r="Q882" s="9" t="n">
        <x:f>IF(AND(T882=1,G882=P882),1,0)</x:f>
        <x:v>1</x:v>
      </x:c>
      <x:c r="R882" s="9" t="n">
        <x:f>IF(AND(T882=1,G882="PASS",P882="FAIL"),1,0)</x:f>
        <x:v>0</x:v>
      </x:c>
      <x:c r="S882" s="9" t="n">
        <x:f>IF(AND(T882=1,G882="FAIL",P882="PASS"),1,0)</x:f>
        <x:v>0</x:v>
      </x:c>
      <x:c r="T882" s="9" t="n">
        <x:v>1</x:v>
      </x:c>
      <x:c r="U882" s="9" t="n">
        <x:v>12</x:v>
      </x:c>
      <x:c r="V882" s="9" t="str">
        <x:v>MVP/SHACL_GENERATION_PIPELINE/experiments/FULL_REPAIR_V2/RUN_01/runs/RUN-IMO-065-20260915T110543362764Z/final/final_shape.ttl</x:v>
      </x:c>
    </x:row>
    <x:row r="883" ht="22" customHeight="1">
      <x:c r="A883" s="10" t="str">
        <x:v>V2_FALLBACK25</x:v>
      </x:c>
      <x:c r="B883" s="10" t="str">
        <x:v>IMO-065</x:v>
      </x:c>
      <x:c r="C883" s="10" t="str">
        <x:v>IMO-065-F08</x:v>
      </x:c>
      <x:c r="D883" s="10" t="str">
        <x:v>RUN_01</x:v>
      </x:c>
      <x:c r="E883" s="10" t="str">
        <x:v>ORIGINAL_LEDGER</x:v>
      </x:c>
      <x:c r="F883" s="10" t="str">
        <x:v>FAIL</x:v>
      </x:c>
      <x:c r="G883" s="10" t="str">
        <x:v>FAIL</x:v>
      </x:c>
      <x:c r="H883" s="10" t="str">
        <x:v>EXECUTED</x:v>
      </x:c>
      <x:c r="I883" s="10" t="str">
        <x:v>PARSED</x:v>
      </x:c>
      <x:c r="J883" s="10" t="str">
        <x:v>GENERATION_ACCEPTED</x:v>
      </x:c>
      <x:c r="K883" s="10" t="str">
        <x:v>81ee47202bdd8e0f5a7cd01efe35ed4490ef90e9d1c4a2fe88d7ec1e04761b1e</x:v>
      </x:c>
      <x:c r="L883" s="10" t="str">
        <x:v>full_repair_v2</x:v>
      </x:c>
      <x:c r="M883" s="10" t="n">
        <x:v>1</x:v>
      </x:c>
      <x:c r="N883" s="10" t="n">
        <x:v>0</x:v>
      </x:c>
      <x:c r="O883" s="10" t="n">
        <x:v>0</x:v>
      </x:c>
      <x:c r="P883" s="9" t="str">
        <x:f>'CaseReview'!U883</x:f>
        <x:v>FAIL</x:v>
      </x:c>
      <x:c r="Q883" s="9" t="n">
        <x:f>IF(AND(T883=1,G883=P883),1,0)</x:f>
        <x:v>1</x:v>
      </x:c>
      <x:c r="R883" s="9" t="n">
        <x:f>IF(AND(T883=1,G883="PASS",P883="FAIL"),1,0)</x:f>
        <x:v>0</x:v>
      </x:c>
      <x:c r="S883" s="9" t="n">
        <x:f>IF(AND(T883=1,G883="FAIL",P883="PASS"),1,0)</x:f>
        <x:v>0</x:v>
      </x:c>
      <x:c r="T883" s="9" t="n">
        <x:v>1</x:v>
      </x:c>
      <x:c r="U883" s="9" t="n">
        <x:v>12</x:v>
      </x:c>
      <x:c r="V883" s="9" t="str">
        <x:v>MVP/SHACL_GENERATION_PIPELINE/experiments/FULL_REPAIR_V2/RUN_01/runs/RUN-IMO-065-20260915T110543362764Z/final/final_shape.ttl</x:v>
      </x:c>
    </x:row>
    <x:row r="884" ht="22" customHeight="1">
      <x:c r="A884" s="10" t="str">
        <x:v>V2_FALLBACK25</x:v>
      </x:c>
      <x:c r="B884" s="10" t="str">
        <x:v>IMO-065</x:v>
      </x:c>
      <x:c r="C884" s="10" t="str">
        <x:v>IMO-065-F09</x:v>
      </x:c>
      <x:c r="D884" s="10" t="str">
        <x:v>RUN_01</x:v>
      </x:c>
      <x:c r="E884" s="10" t="str">
        <x:v>ORIGINAL_LEDGER</x:v>
      </x:c>
      <x:c r="F884" s="10" t="str">
        <x:v>FAIL</x:v>
      </x:c>
      <x:c r="G884" s="10" t="str">
        <x:v>FAIL</x:v>
      </x:c>
      <x:c r="H884" s="10" t="str">
        <x:v>EXECUTED</x:v>
      </x:c>
      <x:c r="I884" s="10" t="str">
        <x:v>PARSED</x:v>
      </x:c>
      <x:c r="J884" s="10" t="str">
        <x:v>GENERATION_ACCEPTED</x:v>
      </x:c>
      <x:c r="K884" s="10" t="str">
        <x:v>81ee47202bdd8e0f5a7cd01efe35ed4490ef90e9d1c4a2fe88d7ec1e04761b1e</x:v>
      </x:c>
      <x:c r="L884" s="10" t="str">
        <x:v>full_repair_v2</x:v>
      </x:c>
      <x:c r="M884" s="10" t="n">
        <x:v>1</x:v>
      </x:c>
      <x:c r="N884" s="10" t="n">
        <x:v>0</x:v>
      </x:c>
      <x:c r="O884" s="10" t="n">
        <x:v>0</x:v>
      </x:c>
      <x:c r="P884" s="9" t="str">
        <x:f>'CaseReview'!U884</x:f>
        <x:v>FAIL</x:v>
      </x:c>
      <x:c r="Q884" s="9" t="n">
        <x:f>IF(AND(T884=1,G884=P884),1,0)</x:f>
        <x:v>1</x:v>
      </x:c>
      <x:c r="R884" s="9" t="n">
        <x:f>IF(AND(T884=1,G884="PASS",P884="FAIL"),1,0)</x:f>
        <x:v>0</x:v>
      </x:c>
      <x:c r="S884" s="9" t="n">
        <x:f>IF(AND(T884=1,G884="FAIL",P884="PASS"),1,0)</x:f>
        <x:v>0</x:v>
      </x:c>
      <x:c r="T884" s="9" t="n">
        <x:v>1</x:v>
      </x:c>
      <x:c r="U884" s="9" t="n">
        <x:v>12</x:v>
      </x:c>
      <x:c r="V884" s="9" t="str">
        <x:v>MVP/SHACL_GENERATION_PIPELINE/experiments/FULL_REPAIR_V2/RUN_01/runs/RUN-IMO-065-20260915T110543362764Z/final/final_shape.ttl</x:v>
      </x:c>
    </x:row>
    <x:row r="885" ht="22" customHeight="1">
      <x:c r="A885" s="10" t="str">
        <x:v>V2_FALLBACK25</x:v>
      </x:c>
      <x:c r="B885" s="10" t="str">
        <x:v>IMO-065</x:v>
      </x:c>
      <x:c r="C885" s="10" t="str">
        <x:v>IMO-065-P01</x:v>
      </x:c>
      <x:c r="D885" s="10" t="str">
        <x:v>RUN_01</x:v>
      </x:c>
      <x:c r="E885" s="10" t="str">
        <x:v>ORIGINAL_LEDGER</x:v>
      </x:c>
      <x:c r="F885" s="10" t="str">
        <x:v>PASS</x:v>
      </x:c>
      <x:c r="G885" s="10" t="str">
        <x:v>PASS</x:v>
      </x:c>
      <x:c r="H885" s="10" t="str">
        <x:v>EXECUTED</x:v>
      </x:c>
      <x:c r="I885" s="10" t="str">
        <x:v>PARSED</x:v>
      </x:c>
      <x:c r="J885" s="10" t="str">
        <x:v>GENERATION_ACCEPTED</x:v>
      </x:c>
      <x:c r="K885" s="10" t="str">
        <x:v>81ee47202bdd8e0f5a7cd01efe35ed4490ef90e9d1c4a2fe88d7ec1e04761b1e</x:v>
      </x:c>
      <x:c r="L885" s="10" t="str">
        <x:v>full_repair_v2</x:v>
      </x:c>
      <x:c r="M885" s="10" t="n">
        <x:v>1</x:v>
      </x:c>
      <x:c r="N885" s="10" t="n">
        <x:v>0</x:v>
      </x:c>
      <x:c r="O885" s="10" t="n">
        <x:v>0</x:v>
      </x:c>
      <x:c r="P885" s="9" t="str">
        <x:f>'CaseReview'!U885</x:f>
        <x:v>PASS</x:v>
      </x:c>
      <x:c r="Q885" s="9" t="n">
        <x:f>IF(AND(T885=1,G885=P885),1,0)</x:f>
        <x:v>1</x:v>
      </x:c>
      <x:c r="R885" s="9" t="n">
        <x:f>IF(AND(T885=1,G885="PASS",P885="FAIL"),1,0)</x:f>
        <x:v>0</x:v>
      </x:c>
      <x:c r="S885" s="9" t="n">
        <x:f>IF(AND(T885=1,G885="FAIL",P885="PASS"),1,0)</x:f>
        <x:v>0</x:v>
      </x:c>
      <x:c r="T885" s="9" t="n">
        <x:v>1</x:v>
      </x:c>
      <x:c r="U885" s="9" t="n">
        <x:v>12</x:v>
      </x:c>
      <x:c r="V885" s="9" t="str">
        <x:v>MVP/SHACL_GENERATION_PIPELINE/experiments/FULL_REPAIR_V2/RUN_01/runs/RUN-IMO-065-20260915T110543362764Z/final/final_shape.ttl</x:v>
      </x:c>
    </x:row>
    <x:row r="886" ht="22" customHeight="1">
      <x:c r="A886" s="10" t="str">
        <x:v>V2_FALLBACK25</x:v>
      </x:c>
      <x:c r="B886" s="10" t="str">
        <x:v>IMO-065</x:v>
      </x:c>
      <x:c r="C886" s="10" t="str">
        <x:v>IMO-065-P02</x:v>
      </x:c>
      <x:c r="D886" s="10" t="str">
        <x:v>RUN_01</x:v>
      </x:c>
      <x:c r="E886" s="10" t="str">
        <x:v>ORIGINAL_LEDGER</x:v>
      </x:c>
      <x:c r="F886" s="10" t="str">
        <x:v>PASS</x:v>
      </x:c>
      <x:c r="G886" s="10" t="str">
        <x:v>PASS</x:v>
      </x:c>
      <x:c r="H886" s="10" t="str">
        <x:v>EXECUTED</x:v>
      </x:c>
      <x:c r="I886" s="10" t="str">
        <x:v>PARSED</x:v>
      </x:c>
      <x:c r="J886" s="10" t="str">
        <x:v>GENERATION_ACCEPTED</x:v>
      </x:c>
      <x:c r="K886" s="10" t="str">
        <x:v>81ee47202bdd8e0f5a7cd01efe35ed4490ef90e9d1c4a2fe88d7ec1e04761b1e</x:v>
      </x:c>
      <x:c r="L886" s="10" t="str">
        <x:v>full_repair_v2</x:v>
      </x:c>
      <x:c r="M886" s="10" t="n">
        <x:v>1</x:v>
      </x:c>
      <x:c r="N886" s="10" t="n">
        <x:v>0</x:v>
      </x:c>
      <x:c r="O886" s="10" t="n">
        <x:v>0</x:v>
      </x:c>
      <x:c r="P886" s="9" t="str">
        <x:f>'CaseReview'!U886</x:f>
        <x:v>PASS</x:v>
      </x:c>
      <x:c r="Q886" s="9" t="n">
        <x:f>IF(AND(T886=1,G886=P886),1,0)</x:f>
        <x:v>1</x:v>
      </x:c>
      <x:c r="R886" s="9" t="n">
        <x:f>IF(AND(T886=1,G886="PASS",P886="FAIL"),1,0)</x:f>
        <x:v>0</x:v>
      </x:c>
      <x:c r="S886" s="9" t="n">
        <x:f>IF(AND(T886=1,G886="FAIL",P886="PASS"),1,0)</x:f>
        <x:v>0</x:v>
      </x:c>
      <x:c r="T886" s="9" t="n">
        <x:v>1</x:v>
      </x:c>
      <x:c r="U886" s="9" t="n">
        <x:v>12</x:v>
      </x:c>
      <x:c r="V886" s="9" t="str">
        <x:v>MVP/SHACL_GENERATION_PIPELINE/experiments/FULL_REPAIR_V2/RUN_01/runs/RUN-IMO-065-20260915T110543362764Z/final/final_shape.ttl</x:v>
      </x:c>
    </x:row>
    <x:row r="887" ht="22" customHeight="1">
      <x:c r="A887" s="10" t="str">
        <x:v>V2_FALLBACK25</x:v>
      </x:c>
      <x:c r="B887" s="10" t="str">
        <x:v>IMO-065</x:v>
      </x:c>
      <x:c r="C887" s="10" t="str">
        <x:v>IMO-065-P03</x:v>
      </x:c>
      <x:c r="D887" s="10" t="str">
        <x:v>RUN_01</x:v>
      </x:c>
      <x:c r="E887" s="10" t="str">
        <x:v>ORIGINAL_LEDGER</x:v>
      </x:c>
      <x:c r="F887" s="10" t="str">
        <x:v>PASS</x:v>
      </x:c>
      <x:c r="G887" s="10" t="str">
        <x:v>PASS</x:v>
      </x:c>
      <x:c r="H887" s="10" t="str">
        <x:v>EXECUTED</x:v>
      </x:c>
      <x:c r="I887" s="10" t="str">
        <x:v>PARSED</x:v>
      </x:c>
      <x:c r="J887" s="10" t="str">
        <x:v>GENERATION_ACCEPTED</x:v>
      </x:c>
      <x:c r="K887" s="10" t="str">
        <x:v>81ee47202bdd8e0f5a7cd01efe35ed4490ef90e9d1c4a2fe88d7ec1e04761b1e</x:v>
      </x:c>
      <x:c r="L887" s="10" t="str">
        <x:v>full_repair_v2</x:v>
      </x:c>
      <x:c r="M887" s="10" t="n">
        <x:v>1</x:v>
      </x:c>
      <x:c r="N887" s="10" t="n">
        <x:v>0</x:v>
      </x:c>
      <x:c r="O887" s="10" t="n">
        <x:v>0</x:v>
      </x:c>
      <x:c r="P887" s="9" t="str">
        <x:f>'CaseReview'!U887</x:f>
        <x:v>PASS</x:v>
      </x:c>
      <x:c r="Q887" s="9" t="n">
        <x:f>IF(AND(T887=1,G887=P887),1,0)</x:f>
        <x:v>1</x:v>
      </x:c>
      <x:c r="R887" s="9" t="n">
        <x:f>IF(AND(T887=1,G887="PASS",P887="FAIL"),1,0)</x:f>
        <x:v>0</x:v>
      </x:c>
      <x:c r="S887" s="9" t="n">
        <x:f>IF(AND(T887=1,G887="FAIL",P887="PASS"),1,0)</x:f>
        <x:v>0</x:v>
      </x:c>
      <x:c r="T887" s="9" t="n">
        <x:v>1</x:v>
      </x:c>
      <x:c r="U887" s="9" t="n">
        <x:v>12</x:v>
      </x:c>
      <x:c r="V887" s="9" t="str">
        <x:v>MVP/SHACL_GENERATION_PIPELINE/experiments/FULL_REPAIR_V2/RUN_01/runs/RUN-IMO-065-20260915T110543362764Z/final/final_shape.ttl</x:v>
      </x:c>
    </x:row>
    <x:row r="888" ht="22" customHeight="1">
      <x:c r="A888" s="10" t="str">
        <x:v>V2_FALLBACK25</x:v>
      </x:c>
      <x:c r="B888" s="10" t="str">
        <x:v>IMO-066</x:v>
      </x:c>
      <x:c r="C888" s="10" t="str">
        <x:v>IMO-066-F01</x:v>
      </x:c>
      <x:c r="D888" s="10" t="str">
        <x:v>RUN_01</x:v>
      </x:c>
      <x:c r="E888" s="10" t="str">
        <x:v>ORIGINAL_LEDGER</x:v>
      </x:c>
      <x:c r="F888" s="10" t="str">
        <x:v>FAIL</x:v>
      </x:c>
      <x:c r="G888" s="10" t="str">
        <x:v>FAIL</x:v>
      </x:c>
      <x:c r="H888" s="10" t="str">
        <x:v>EXECUTED</x:v>
      </x:c>
      <x:c r="I888" s="10" t="str">
        <x:v>PARSED</x:v>
      </x:c>
      <x:c r="J888" s="10" t="str">
        <x:v>GENERATION_ACCEPTED</x:v>
      </x:c>
      <x:c r="K888" s="10" t="str">
        <x:v>ef6f4a32b0a857af051ec06bc125de98a5361d632abb799ec1bf191a35b1cd07</x:v>
      </x:c>
      <x:c r="L888" s="10" t="str">
        <x:v>full_repair_v2</x:v>
      </x:c>
      <x:c r="M888" s="10" t="n">
        <x:v>1</x:v>
      </x:c>
      <x:c r="N888" s="10" t="n">
        <x:v>0</x:v>
      </x:c>
      <x:c r="O888" s="10" t="n">
        <x:v>0</x:v>
      </x:c>
      <x:c r="P888" s="9" t="str">
        <x:f>'CaseReview'!U888</x:f>
        <x:v>FAIL</x:v>
      </x:c>
      <x:c r="Q888" s="9" t="n">
        <x:f>IF(AND(T888=1,G888=P888),1,0)</x:f>
        <x:v>1</x:v>
      </x:c>
      <x:c r="R888" s="9" t="n">
        <x:f>IF(AND(T888=1,G888="PASS",P888="FAIL"),1,0)</x:f>
        <x:v>0</x:v>
      </x:c>
      <x:c r="S888" s="9" t="n">
        <x:f>IF(AND(T888=1,G888="FAIL",P888="PASS"),1,0)</x:f>
        <x:v>0</x:v>
      </x:c>
      <x:c r="T888" s="9" t="n">
        <x:v>1</x:v>
      </x:c>
      <x:c r="U888" s="9" t="n">
        <x:v>10</x:v>
      </x:c>
      <x:c r="V888" s="9" t="str">
        <x:v>MVP/SHACL_GENERATION_PIPELINE/experiments/FULL_REPAIR_V2/RUN_01/runs/RUN-IMO-066-20260915T110704328497Z/final/final_shape.ttl</x:v>
      </x:c>
    </x:row>
    <x:row r="889" ht="22" customHeight="1">
      <x:c r="A889" s="10" t="str">
        <x:v>V2_FALLBACK25</x:v>
      </x:c>
      <x:c r="B889" s="10" t="str">
        <x:v>IMO-066</x:v>
      </x:c>
      <x:c r="C889" s="10" t="str">
        <x:v>IMO-066-F02</x:v>
      </x:c>
      <x:c r="D889" s="10" t="str">
        <x:v>RUN_01</x:v>
      </x:c>
      <x:c r="E889" s="10" t="str">
        <x:v>ORIGINAL_LEDGER</x:v>
      </x:c>
      <x:c r="F889" s="10" t="str">
        <x:v>FAIL</x:v>
      </x:c>
      <x:c r="G889" s="10" t="str">
        <x:v>FAIL</x:v>
      </x:c>
      <x:c r="H889" s="10" t="str">
        <x:v>EXECUTED</x:v>
      </x:c>
      <x:c r="I889" s="10" t="str">
        <x:v>PARSED</x:v>
      </x:c>
      <x:c r="J889" s="10" t="str">
        <x:v>GENERATION_ACCEPTED</x:v>
      </x:c>
      <x:c r="K889" s="10" t="str">
        <x:v>ef6f4a32b0a857af051ec06bc125de98a5361d632abb799ec1bf191a35b1cd07</x:v>
      </x:c>
      <x:c r="L889" s="10" t="str">
        <x:v>full_repair_v2</x:v>
      </x:c>
      <x:c r="M889" s="10" t="n">
        <x:v>1</x:v>
      </x:c>
      <x:c r="N889" s="10" t="n">
        <x:v>0</x:v>
      </x:c>
      <x:c r="O889" s="10" t="n">
        <x:v>0</x:v>
      </x:c>
      <x:c r="P889" s="9" t="str">
        <x:f>'CaseReview'!U889</x:f>
        <x:v>FAIL</x:v>
      </x:c>
      <x:c r="Q889" s="9" t="n">
        <x:f>IF(AND(T889=1,G889=P889),1,0)</x:f>
        <x:v>1</x:v>
      </x:c>
      <x:c r="R889" s="9" t="n">
        <x:f>IF(AND(T889=1,G889="PASS",P889="FAIL"),1,0)</x:f>
        <x:v>0</x:v>
      </x:c>
      <x:c r="S889" s="9" t="n">
        <x:f>IF(AND(T889=1,G889="FAIL",P889="PASS"),1,0)</x:f>
        <x:v>0</x:v>
      </x:c>
      <x:c r="T889" s="9" t="n">
        <x:v>1</x:v>
      </x:c>
      <x:c r="U889" s="9" t="n">
        <x:v>10</x:v>
      </x:c>
      <x:c r="V889" s="9" t="str">
        <x:v>MVP/SHACL_GENERATION_PIPELINE/experiments/FULL_REPAIR_V2/RUN_01/runs/RUN-IMO-066-20260915T110704328497Z/final/final_shape.ttl</x:v>
      </x:c>
    </x:row>
    <x:row r="890" ht="22" customHeight="1">
      <x:c r="A890" s="10" t="str">
        <x:v>V2_FALLBACK25</x:v>
      </x:c>
      <x:c r="B890" s="10" t="str">
        <x:v>IMO-066</x:v>
      </x:c>
      <x:c r="C890" s="10" t="str">
        <x:v>IMO-066-F03</x:v>
      </x:c>
      <x:c r="D890" s="10" t="str">
        <x:v>RUN_01</x:v>
      </x:c>
      <x:c r="E890" s="10" t="str">
        <x:v>ORIGINAL_LEDGER</x:v>
      </x:c>
      <x:c r="F890" s="10" t="str">
        <x:v>FAIL</x:v>
      </x:c>
      <x:c r="G890" s="10" t="str">
        <x:v>FAIL</x:v>
      </x:c>
      <x:c r="H890" s="10" t="str">
        <x:v>EXECUTED</x:v>
      </x:c>
      <x:c r="I890" s="10" t="str">
        <x:v>PARSED</x:v>
      </x:c>
      <x:c r="J890" s="10" t="str">
        <x:v>GENERATION_ACCEPTED</x:v>
      </x:c>
      <x:c r="K890" s="10" t="str">
        <x:v>ef6f4a32b0a857af051ec06bc125de98a5361d632abb799ec1bf191a35b1cd07</x:v>
      </x:c>
      <x:c r="L890" s="10" t="str">
        <x:v>full_repair_v2</x:v>
      </x:c>
      <x:c r="M890" s="10" t="n">
        <x:v>1</x:v>
      </x:c>
      <x:c r="N890" s="10" t="n">
        <x:v>0</x:v>
      </x:c>
      <x:c r="O890" s="10" t="n">
        <x:v>0</x:v>
      </x:c>
      <x:c r="P890" s="9" t="str">
        <x:f>'CaseReview'!U890</x:f>
        <x:v>FAIL</x:v>
      </x:c>
      <x:c r="Q890" s="9" t="n">
        <x:f>IF(AND(T890=1,G890=P890),1,0)</x:f>
        <x:v>1</x:v>
      </x:c>
      <x:c r="R890" s="9" t="n">
        <x:f>IF(AND(T890=1,G890="PASS",P890="FAIL"),1,0)</x:f>
        <x:v>0</x:v>
      </x:c>
      <x:c r="S890" s="9" t="n">
        <x:f>IF(AND(T890=1,G890="FAIL",P890="PASS"),1,0)</x:f>
        <x:v>0</x:v>
      </x:c>
      <x:c r="T890" s="9" t="n">
        <x:v>1</x:v>
      </x:c>
      <x:c r="U890" s="9" t="n">
        <x:v>10</x:v>
      </x:c>
      <x:c r="V890" s="9" t="str">
        <x:v>MVP/SHACL_GENERATION_PIPELINE/experiments/FULL_REPAIR_V2/RUN_01/runs/RUN-IMO-066-20260915T110704328497Z/final/final_shape.ttl</x:v>
      </x:c>
    </x:row>
    <x:row r="891" ht="22" customHeight="1">
      <x:c r="A891" s="10" t="str">
        <x:v>V2_FALLBACK25</x:v>
      </x:c>
      <x:c r="B891" s="10" t="str">
        <x:v>IMO-066</x:v>
      </x:c>
      <x:c r="C891" s="10" t="str">
        <x:v>IMO-066-F04</x:v>
      </x:c>
      <x:c r="D891" s="10" t="str">
        <x:v>RUN_01</x:v>
      </x:c>
      <x:c r="E891" s="10" t="str">
        <x:v>ORIGINAL_LEDGER</x:v>
      </x:c>
      <x:c r="F891" s="10" t="str">
        <x:v>FAIL</x:v>
      </x:c>
      <x:c r="G891" s="10" t="str">
        <x:v>FAIL</x:v>
      </x:c>
      <x:c r="H891" s="10" t="str">
        <x:v>EXECUTED</x:v>
      </x:c>
      <x:c r="I891" s="10" t="str">
        <x:v>PARSED</x:v>
      </x:c>
      <x:c r="J891" s="10" t="str">
        <x:v>GENERATION_ACCEPTED</x:v>
      </x:c>
      <x:c r="K891" s="10" t="str">
        <x:v>ef6f4a32b0a857af051ec06bc125de98a5361d632abb799ec1bf191a35b1cd07</x:v>
      </x:c>
      <x:c r="L891" s="10" t="str">
        <x:v>full_repair_v2</x:v>
      </x:c>
      <x:c r="M891" s="10" t="n">
        <x:v>1</x:v>
      </x:c>
      <x:c r="N891" s="10" t="n">
        <x:v>0</x:v>
      </x:c>
      <x:c r="O891" s="10" t="n">
        <x:v>0</x:v>
      </x:c>
      <x:c r="P891" s="9" t="str">
        <x:f>'CaseReview'!U891</x:f>
        <x:v>FAIL</x:v>
      </x:c>
      <x:c r="Q891" s="9" t="n">
        <x:f>IF(AND(T891=1,G891=P891),1,0)</x:f>
        <x:v>1</x:v>
      </x:c>
      <x:c r="R891" s="9" t="n">
        <x:f>IF(AND(T891=1,G891="PASS",P891="FAIL"),1,0)</x:f>
        <x:v>0</x:v>
      </x:c>
      <x:c r="S891" s="9" t="n">
        <x:f>IF(AND(T891=1,G891="FAIL",P891="PASS"),1,0)</x:f>
        <x:v>0</x:v>
      </x:c>
      <x:c r="T891" s="9" t="n">
        <x:v>1</x:v>
      </x:c>
      <x:c r="U891" s="9" t="n">
        <x:v>10</x:v>
      </x:c>
      <x:c r="V891" s="9" t="str">
        <x:v>MVP/SHACL_GENERATION_PIPELINE/experiments/FULL_REPAIR_V2/RUN_01/runs/RUN-IMO-066-20260915T110704328497Z/final/final_shape.ttl</x:v>
      </x:c>
    </x:row>
    <x:row r="892" ht="22" customHeight="1">
      <x:c r="A892" s="10" t="str">
        <x:v>V2_FALLBACK25</x:v>
      </x:c>
      <x:c r="B892" s="10" t="str">
        <x:v>IMO-066</x:v>
      </x:c>
      <x:c r="C892" s="10" t="str">
        <x:v>IMO-066-F05</x:v>
      </x:c>
      <x:c r="D892" s="10" t="str">
        <x:v>RUN_01</x:v>
      </x:c>
      <x:c r="E892" s="10" t="str">
        <x:v>ORIGINAL_LEDGER</x:v>
      </x:c>
      <x:c r="F892" s="10" t="str">
        <x:v>FAIL</x:v>
      </x:c>
      <x:c r="G892" s="10" t="str">
        <x:v>FAIL</x:v>
      </x:c>
      <x:c r="H892" s="10" t="str">
        <x:v>EXECUTED</x:v>
      </x:c>
      <x:c r="I892" s="10" t="str">
        <x:v>PARSED</x:v>
      </x:c>
      <x:c r="J892" s="10" t="str">
        <x:v>GENERATION_ACCEPTED</x:v>
      </x:c>
      <x:c r="K892" s="10" t="str">
        <x:v>ef6f4a32b0a857af051ec06bc125de98a5361d632abb799ec1bf191a35b1cd07</x:v>
      </x:c>
      <x:c r="L892" s="10" t="str">
        <x:v>full_repair_v2</x:v>
      </x:c>
      <x:c r="M892" s="10" t="n">
        <x:v>1</x:v>
      </x:c>
      <x:c r="N892" s="10" t="n">
        <x:v>0</x:v>
      </x:c>
      <x:c r="O892" s="10" t="n">
        <x:v>0</x:v>
      </x:c>
      <x:c r="P892" s="9" t="str">
        <x:f>'CaseReview'!U892</x:f>
        <x:v>FAIL</x:v>
      </x:c>
      <x:c r="Q892" s="9" t="n">
        <x:f>IF(AND(T892=1,G892=P892),1,0)</x:f>
        <x:v>1</x:v>
      </x:c>
      <x:c r="R892" s="9" t="n">
        <x:f>IF(AND(T892=1,G892="PASS",P892="FAIL"),1,0)</x:f>
        <x:v>0</x:v>
      </x:c>
      <x:c r="S892" s="9" t="n">
        <x:f>IF(AND(T892=1,G892="FAIL",P892="PASS"),1,0)</x:f>
        <x:v>0</x:v>
      </x:c>
      <x:c r="T892" s="9" t="n">
        <x:v>1</x:v>
      </x:c>
      <x:c r="U892" s="9" t="n">
        <x:v>10</x:v>
      </x:c>
      <x:c r="V892" s="9" t="str">
        <x:v>MVP/SHACL_GENERATION_PIPELINE/experiments/FULL_REPAIR_V2/RUN_01/runs/RUN-IMO-066-20260915T110704328497Z/final/final_shape.ttl</x:v>
      </x:c>
    </x:row>
    <x:row r="893" ht="22" customHeight="1">
      <x:c r="A893" s="10" t="str">
        <x:v>V2_FALLBACK25</x:v>
      </x:c>
      <x:c r="B893" s="10" t="str">
        <x:v>IMO-066</x:v>
      </x:c>
      <x:c r="C893" s="10" t="str">
        <x:v>IMO-066-F06</x:v>
      </x:c>
      <x:c r="D893" s="10" t="str">
        <x:v>RUN_01</x:v>
      </x:c>
      <x:c r="E893" s="10" t="str">
        <x:v>ORIGINAL_LEDGER</x:v>
      </x:c>
      <x:c r="F893" s="10" t="str">
        <x:v>FAIL</x:v>
      </x:c>
      <x:c r="G893" s="10" t="str">
        <x:v>FAIL</x:v>
      </x:c>
      <x:c r="H893" s="10" t="str">
        <x:v>EXECUTED</x:v>
      </x:c>
      <x:c r="I893" s="10" t="str">
        <x:v>PARSED</x:v>
      </x:c>
      <x:c r="J893" s="10" t="str">
        <x:v>GENERATION_ACCEPTED</x:v>
      </x:c>
      <x:c r="K893" s="10" t="str">
        <x:v>ef6f4a32b0a857af051ec06bc125de98a5361d632abb799ec1bf191a35b1cd07</x:v>
      </x:c>
      <x:c r="L893" s="10" t="str">
        <x:v>full_repair_v2</x:v>
      </x:c>
      <x:c r="M893" s="10" t="n">
        <x:v>1</x:v>
      </x:c>
      <x:c r="N893" s="10" t="n">
        <x:v>0</x:v>
      </x:c>
      <x:c r="O893" s="10" t="n">
        <x:v>0</x:v>
      </x:c>
      <x:c r="P893" s="9" t="str">
        <x:f>'CaseReview'!U893</x:f>
        <x:v>FAIL</x:v>
      </x:c>
      <x:c r="Q893" s="9" t="n">
        <x:f>IF(AND(T893=1,G893=P893),1,0)</x:f>
        <x:v>1</x:v>
      </x:c>
      <x:c r="R893" s="9" t="n">
        <x:f>IF(AND(T893=1,G893="PASS",P893="FAIL"),1,0)</x:f>
        <x:v>0</x:v>
      </x:c>
      <x:c r="S893" s="9" t="n">
        <x:f>IF(AND(T893=1,G893="FAIL",P893="PASS"),1,0)</x:f>
        <x:v>0</x:v>
      </x:c>
      <x:c r="T893" s="9" t="n">
        <x:v>1</x:v>
      </x:c>
      <x:c r="U893" s="9" t="n">
        <x:v>10</x:v>
      </x:c>
      <x:c r="V893" s="9" t="str">
        <x:v>MVP/SHACL_GENERATION_PIPELINE/experiments/FULL_REPAIR_V2/RUN_01/runs/RUN-IMO-066-20260915T110704328497Z/final/final_shape.ttl</x:v>
      </x:c>
    </x:row>
    <x:row r="894" ht="22" customHeight="1">
      <x:c r="A894" s="10" t="str">
        <x:v>V2_FALLBACK25</x:v>
      </x:c>
      <x:c r="B894" s="10" t="str">
        <x:v>IMO-066</x:v>
      </x:c>
      <x:c r="C894" s="10" t="str">
        <x:v>IMO-066-F07</x:v>
      </x:c>
      <x:c r="D894" s="10" t="str">
        <x:v>RUN_01</x:v>
      </x:c>
      <x:c r="E894" s="10" t="str">
        <x:v>ORIGINAL_LEDGER</x:v>
      </x:c>
      <x:c r="F894" s="10" t="str">
        <x:v>FAIL</x:v>
      </x:c>
      <x:c r="G894" s="10" t="str">
        <x:v>FAIL</x:v>
      </x:c>
      <x:c r="H894" s="10" t="str">
        <x:v>EXECUTED</x:v>
      </x:c>
      <x:c r="I894" s="10" t="str">
        <x:v>PARSED</x:v>
      </x:c>
      <x:c r="J894" s="10" t="str">
        <x:v>GENERATION_ACCEPTED</x:v>
      </x:c>
      <x:c r="K894" s="10" t="str">
        <x:v>ef6f4a32b0a857af051ec06bc125de98a5361d632abb799ec1bf191a35b1cd07</x:v>
      </x:c>
      <x:c r="L894" s="10" t="str">
        <x:v>full_repair_v2</x:v>
      </x:c>
      <x:c r="M894" s="10" t="n">
        <x:v>1</x:v>
      </x:c>
      <x:c r="N894" s="10" t="n">
        <x:v>0</x:v>
      </x:c>
      <x:c r="O894" s="10" t="n">
        <x:v>0</x:v>
      </x:c>
      <x:c r="P894" s="9" t="str">
        <x:f>'CaseReview'!U894</x:f>
        <x:v>FAIL</x:v>
      </x:c>
      <x:c r="Q894" s="9" t="n">
        <x:f>IF(AND(T894=1,G894=P894),1,0)</x:f>
        <x:v>1</x:v>
      </x:c>
      <x:c r="R894" s="9" t="n">
        <x:f>IF(AND(T894=1,G894="PASS",P894="FAIL"),1,0)</x:f>
        <x:v>0</x:v>
      </x:c>
      <x:c r="S894" s="9" t="n">
        <x:f>IF(AND(T894=1,G894="FAIL",P894="PASS"),1,0)</x:f>
        <x:v>0</x:v>
      </x:c>
      <x:c r="T894" s="9" t="n">
        <x:v>1</x:v>
      </x:c>
      <x:c r="U894" s="9" t="n">
        <x:v>10</x:v>
      </x:c>
      <x:c r="V894" s="9" t="str">
        <x:v>MVP/SHACL_GENERATION_PIPELINE/experiments/FULL_REPAIR_V2/RUN_01/runs/RUN-IMO-066-20260915T110704328497Z/final/final_shape.ttl</x:v>
      </x:c>
    </x:row>
    <x:row r="895" ht="22" customHeight="1">
      <x:c r="A895" s="10" t="str">
        <x:v>V2_FALLBACK25</x:v>
      </x:c>
      <x:c r="B895" s="10" t="str">
        <x:v>IMO-066</x:v>
      </x:c>
      <x:c r="C895" s="10" t="str">
        <x:v>IMO-066-F08</x:v>
      </x:c>
      <x:c r="D895" s="10" t="str">
        <x:v>RUN_01</x:v>
      </x:c>
      <x:c r="E895" s="10" t="str">
        <x:v>ORIGINAL_LEDGER</x:v>
      </x:c>
      <x:c r="F895" s="10" t="str">
        <x:v>FAIL</x:v>
      </x:c>
      <x:c r="G895" s="10" t="str">
        <x:v>FAIL</x:v>
      </x:c>
      <x:c r="H895" s="10" t="str">
        <x:v>EXECUTED</x:v>
      </x:c>
      <x:c r="I895" s="10" t="str">
        <x:v>PARSED</x:v>
      </x:c>
      <x:c r="J895" s="10" t="str">
        <x:v>GENERATION_ACCEPTED</x:v>
      </x:c>
      <x:c r="K895" s="10" t="str">
        <x:v>ef6f4a32b0a857af051ec06bc125de98a5361d632abb799ec1bf191a35b1cd07</x:v>
      </x:c>
      <x:c r="L895" s="10" t="str">
        <x:v>full_repair_v2</x:v>
      </x:c>
      <x:c r="M895" s="10" t="n">
        <x:v>1</x:v>
      </x:c>
      <x:c r="N895" s="10" t="n">
        <x:v>0</x:v>
      </x:c>
      <x:c r="O895" s="10" t="n">
        <x:v>0</x:v>
      </x:c>
      <x:c r="P895" s="9" t="str">
        <x:f>'CaseReview'!U895</x:f>
        <x:v>FAIL</x:v>
      </x:c>
      <x:c r="Q895" s="9" t="n">
        <x:f>IF(AND(T895=1,G895=P895),1,0)</x:f>
        <x:v>1</x:v>
      </x:c>
      <x:c r="R895" s="9" t="n">
        <x:f>IF(AND(T895=1,G895="PASS",P895="FAIL"),1,0)</x:f>
        <x:v>0</x:v>
      </x:c>
      <x:c r="S895" s="9" t="n">
        <x:f>IF(AND(T895=1,G895="FAIL",P895="PASS"),1,0)</x:f>
        <x:v>0</x:v>
      </x:c>
      <x:c r="T895" s="9" t="n">
        <x:v>1</x:v>
      </x:c>
      <x:c r="U895" s="9" t="n">
        <x:v>10</x:v>
      </x:c>
      <x:c r="V895" s="9" t="str">
        <x:v>MVP/SHACL_GENERATION_PIPELINE/experiments/FULL_REPAIR_V2/RUN_01/runs/RUN-IMO-066-20260915T110704328497Z/final/final_shape.ttl</x:v>
      </x:c>
    </x:row>
    <x:row r="896" ht="22" customHeight="1">
      <x:c r="A896" s="10" t="str">
        <x:v>V2_FALLBACK25</x:v>
      </x:c>
      <x:c r="B896" s="10" t="str">
        <x:v>IMO-066</x:v>
      </x:c>
      <x:c r="C896" s="10" t="str">
        <x:v>IMO-066-P01</x:v>
      </x:c>
      <x:c r="D896" s="10" t="str">
        <x:v>RUN_01</x:v>
      </x:c>
      <x:c r="E896" s="10" t="str">
        <x:v>ORIGINAL_LEDGER</x:v>
      </x:c>
      <x:c r="F896" s="10" t="str">
        <x:v>PASS</x:v>
      </x:c>
      <x:c r="G896" s="10" t="str">
        <x:v>PASS</x:v>
      </x:c>
      <x:c r="H896" s="10" t="str">
        <x:v>EXECUTED</x:v>
      </x:c>
      <x:c r="I896" s="10" t="str">
        <x:v>PARSED</x:v>
      </x:c>
      <x:c r="J896" s="10" t="str">
        <x:v>GENERATION_ACCEPTED</x:v>
      </x:c>
      <x:c r="K896" s="10" t="str">
        <x:v>ef6f4a32b0a857af051ec06bc125de98a5361d632abb799ec1bf191a35b1cd07</x:v>
      </x:c>
      <x:c r="L896" s="10" t="str">
        <x:v>full_repair_v2</x:v>
      </x:c>
      <x:c r="M896" s="10" t="n">
        <x:v>1</x:v>
      </x:c>
      <x:c r="N896" s="10" t="n">
        <x:v>0</x:v>
      </x:c>
      <x:c r="O896" s="10" t="n">
        <x:v>0</x:v>
      </x:c>
      <x:c r="P896" s="9" t="str">
        <x:f>'CaseReview'!U896</x:f>
        <x:v>PASS</x:v>
      </x:c>
      <x:c r="Q896" s="9" t="n">
        <x:f>IF(AND(T896=1,G896=P896),1,0)</x:f>
        <x:v>1</x:v>
      </x:c>
      <x:c r="R896" s="9" t="n">
        <x:f>IF(AND(T896=1,G896="PASS",P896="FAIL"),1,0)</x:f>
        <x:v>0</x:v>
      </x:c>
      <x:c r="S896" s="9" t="n">
        <x:f>IF(AND(T896=1,G896="FAIL",P896="PASS"),1,0)</x:f>
        <x:v>0</x:v>
      </x:c>
      <x:c r="T896" s="9" t="n">
        <x:v>1</x:v>
      </x:c>
      <x:c r="U896" s="9" t="n">
        <x:v>10</x:v>
      </x:c>
      <x:c r="V896" s="9" t="str">
        <x:v>MVP/SHACL_GENERATION_PIPELINE/experiments/FULL_REPAIR_V2/RUN_01/runs/RUN-IMO-066-20260915T110704328497Z/final/final_shape.ttl</x:v>
      </x:c>
    </x:row>
    <x:row r="897" ht="22" customHeight="1">
      <x:c r="A897" s="10" t="str">
        <x:v>V2_FALLBACK25</x:v>
      </x:c>
      <x:c r="B897" s="10" t="str">
        <x:v>IMO-066</x:v>
      </x:c>
      <x:c r="C897" s="10" t="str">
        <x:v>IMO-066-P02</x:v>
      </x:c>
      <x:c r="D897" s="10" t="str">
        <x:v>RUN_01</x:v>
      </x:c>
      <x:c r="E897" s="10" t="str">
        <x:v>ORIGINAL_LEDGER</x:v>
      </x:c>
      <x:c r="F897" s="10" t="str">
        <x:v>PASS</x:v>
      </x:c>
      <x:c r="G897" s="10" t="str">
        <x:v>PASS</x:v>
      </x:c>
      <x:c r="H897" s="10" t="str">
        <x:v>EXECUTED</x:v>
      </x:c>
      <x:c r="I897" s="10" t="str">
        <x:v>PARSED</x:v>
      </x:c>
      <x:c r="J897" s="10" t="str">
        <x:v>GENERATION_ACCEPTED</x:v>
      </x:c>
      <x:c r="K897" s="10" t="str">
        <x:v>ef6f4a32b0a857af051ec06bc125de98a5361d632abb799ec1bf191a35b1cd07</x:v>
      </x:c>
      <x:c r="L897" s="10" t="str">
        <x:v>full_repair_v2</x:v>
      </x:c>
      <x:c r="M897" s="10" t="n">
        <x:v>1</x:v>
      </x:c>
      <x:c r="N897" s="10" t="n">
        <x:v>0</x:v>
      </x:c>
      <x:c r="O897" s="10" t="n">
        <x:v>0</x:v>
      </x:c>
      <x:c r="P897" s="9" t="str">
        <x:f>'CaseReview'!U897</x:f>
        <x:v>PASS</x:v>
      </x:c>
      <x:c r="Q897" s="9" t="n">
        <x:f>IF(AND(T897=1,G897=P897),1,0)</x:f>
        <x:v>1</x:v>
      </x:c>
      <x:c r="R897" s="9" t="n">
        <x:f>IF(AND(T897=1,G897="PASS",P897="FAIL"),1,0)</x:f>
        <x:v>0</x:v>
      </x:c>
      <x:c r="S897" s="9" t="n">
        <x:f>IF(AND(T897=1,G897="FAIL",P897="PASS"),1,0)</x:f>
        <x:v>0</x:v>
      </x:c>
      <x:c r="T897" s="9" t="n">
        <x:v>1</x:v>
      </x:c>
      <x:c r="U897" s="9" t="n">
        <x:v>10</x:v>
      </x:c>
      <x:c r="V897" s="9" t="str">
        <x:v>MVP/SHACL_GENERATION_PIPELINE/experiments/FULL_REPAIR_V2/RUN_01/runs/RUN-IMO-066-20260915T110704328497Z/final/final_shape.ttl</x:v>
      </x:c>
    </x:row>
    <x:row r="898" ht="22" customHeight="1">
      <x:c r="A898" s="10" t="str">
        <x:v>V2_FALLBACK25</x:v>
      </x:c>
      <x:c r="B898" s="10" t="str">
        <x:v>IMO-068</x:v>
      </x:c>
      <x:c r="C898" s="10" t="str">
        <x:v>IMO-068-F01</x:v>
      </x:c>
      <x:c r="D898" s="10" t="str">
        <x:v>RUN_01</x:v>
      </x:c>
      <x:c r="E898" s="10" t="str">
        <x:v>ORIGINAL_LEDGER</x:v>
      </x:c>
      <x:c r="F898" s="10" t="str">
        <x:v>FAIL</x:v>
      </x:c>
      <x:c r="G898" s="10" t="str">
        <x:v>FAIL</x:v>
      </x:c>
      <x:c r="H898" s="10" t="str">
        <x:v>EXECUTED</x:v>
      </x:c>
      <x:c r="I898" s="10" t="str">
        <x:v>PARSED</x:v>
      </x:c>
      <x:c r="J898" s="10" t="str">
        <x:v>GENERATION_ACCEPTED</x:v>
      </x:c>
      <x:c r="K898" s="10" t="str">
        <x:v>b1372d80bc6937cf4352a9d1da163c20d1dd5bedea6a517104782702573140c8</x:v>
      </x:c>
      <x:c r="L898" s="10" t="str">
        <x:v>full_repair_v2</x:v>
      </x:c>
      <x:c r="M898" s="10" t="n">
        <x:v>1</x:v>
      </x:c>
      <x:c r="N898" s="10" t="n">
        <x:v>0</x:v>
      </x:c>
      <x:c r="O898" s="10" t="n">
        <x:v>0</x:v>
      </x:c>
      <x:c r="P898" s="9" t="str">
        <x:f>'CaseReview'!U898</x:f>
        <x:v>FAIL</x:v>
      </x:c>
      <x:c r="Q898" s="9" t="n">
        <x:f>IF(AND(T898=1,G898=P898),1,0)</x:f>
        <x:v>1</x:v>
      </x:c>
      <x:c r="R898" s="9" t="n">
        <x:f>IF(AND(T898=1,G898="PASS",P898="FAIL"),1,0)</x:f>
        <x:v>0</x:v>
      </x:c>
      <x:c r="S898" s="9" t="n">
        <x:f>IF(AND(T898=1,G898="FAIL",P898="PASS"),1,0)</x:f>
        <x:v>0</x:v>
      </x:c>
      <x:c r="T898" s="9" t="n">
        <x:v>1</x:v>
      </x:c>
      <x:c r="U898" s="9" t="n">
        <x:v>8</x:v>
      </x:c>
      <x:c r="V898" s="9" t="str">
        <x:v>MVP/SHACL_GENERATION_PIPELINE/experiments/FULL_REPAIR_V2/RUN_01/runs/RUN-IMO-068-20260915T110754053541Z/final/final_shape.ttl</x:v>
      </x:c>
    </x:row>
    <x:row r="899" ht="22" customHeight="1">
      <x:c r="A899" s="10" t="str">
        <x:v>V2_FALLBACK25</x:v>
      </x:c>
      <x:c r="B899" s="10" t="str">
        <x:v>IMO-068</x:v>
      </x:c>
      <x:c r="C899" s="10" t="str">
        <x:v>IMO-068-F02</x:v>
      </x:c>
      <x:c r="D899" s="10" t="str">
        <x:v>RUN_01</x:v>
      </x:c>
      <x:c r="E899" s="10" t="str">
        <x:v>ORIGINAL_LEDGER</x:v>
      </x:c>
      <x:c r="F899" s="10" t="str">
        <x:v>FAIL</x:v>
      </x:c>
      <x:c r="G899" s="10" t="str">
        <x:v>FAIL</x:v>
      </x:c>
      <x:c r="H899" s="10" t="str">
        <x:v>EXECUTED</x:v>
      </x:c>
      <x:c r="I899" s="10" t="str">
        <x:v>PARSED</x:v>
      </x:c>
      <x:c r="J899" s="10" t="str">
        <x:v>GENERATION_ACCEPTED</x:v>
      </x:c>
      <x:c r="K899" s="10" t="str">
        <x:v>b1372d80bc6937cf4352a9d1da163c20d1dd5bedea6a517104782702573140c8</x:v>
      </x:c>
      <x:c r="L899" s="10" t="str">
        <x:v>full_repair_v2</x:v>
      </x:c>
      <x:c r="M899" s="10" t="n">
        <x:v>1</x:v>
      </x:c>
      <x:c r="N899" s="10" t="n">
        <x:v>0</x:v>
      </x:c>
      <x:c r="O899" s="10" t="n">
        <x:v>0</x:v>
      </x:c>
      <x:c r="P899" s="9" t="str">
        <x:f>'CaseReview'!U899</x:f>
        <x:v>FAIL</x:v>
      </x:c>
      <x:c r="Q899" s="9" t="n">
        <x:f>IF(AND(T899=1,G899=P899),1,0)</x:f>
        <x:v>1</x:v>
      </x:c>
      <x:c r="R899" s="9" t="n">
        <x:f>IF(AND(T899=1,G899="PASS",P899="FAIL"),1,0)</x:f>
        <x:v>0</x:v>
      </x:c>
      <x:c r="S899" s="9" t="n">
        <x:f>IF(AND(T899=1,G899="FAIL",P899="PASS"),1,0)</x:f>
        <x:v>0</x:v>
      </x:c>
      <x:c r="T899" s="9" t="n">
        <x:v>1</x:v>
      </x:c>
      <x:c r="U899" s="9" t="n">
        <x:v>8</x:v>
      </x:c>
      <x:c r="V899" s="9" t="str">
        <x:v>MVP/SHACL_GENERATION_PIPELINE/experiments/FULL_REPAIR_V2/RUN_01/runs/RUN-IMO-068-20260915T110754053541Z/final/final_shape.ttl</x:v>
      </x:c>
    </x:row>
    <x:row r="900" ht="22" customHeight="1">
      <x:c r="A900" s="10" t="str">
        <x:v>V2_FALLBACK25</x:v>
      </x:c>
      <x:c r="B900" s="10" t="str">
        <x:v>IMO-068</x:v>
      </x:c>
      <x:c r="C900" s="10" t="str">
        <x:v>IMO-068-F03</x:v>
      </x:c>
      <x:c r="D900" s="10" t="str">
        <x:v>RUN_01</x:v>
      </x:c>
      <x:c r="E900" s="10" t="str">
        <x:v>ORIGINAL_LEDGER</x:v>
      </x:c>
      <x:c r="F900" s="10" t="str">
        <x:v>FAIL</x:v>
      </x:c>
      <x:c r="G900" s="10" t="str">
        <x:v>FAIL</x:v>
      </x:c>
      <x:c r="H900" s="10" t="str">
        <x:v>EXECUTED</x:v>
      </x:c>
      <x:c r="I900" s="10" t="str">
        <x:v>PARSED</x:v>
      </x:c>
      <x:c r="J900" s="10" t="str">
        <x:v>GENERATION_ACCEPTED</x:v>
      </x:c>
      <x:c r="K900" s="10" t="str">
        <x:v>b1372d80bc6937cf4352a9d1da163c20d1dd5bedea6a517104782702573140c8</x:v>
      </x:c>
      <x:c r="L900" s="10" t="str">
        <x:v>full_repair_v2</x:v>
      </x:c>
      <x:c r="M900" s="10" t="n">
        <x:v>1</x:v>
      </x:c>
      <x:c r="N900" s="10" t="n">
        <x:v>0</x:v>
      </x:c>
      <x:c r="O900" s="10" t="n">
        <x:v>0</x:v>
      </x:c>
      <x:c r="P900" s="9" t="str">
        <x:f>'CaseReview'!U900</x:f>
        <x:v>FAIL</x:v>
      </x:c>
      <x:c r="Q900" s="9" t="n">
        <x:f>IF(AND(T900=1,G900=P900),1,0)</x:f>
        <x:v>1</x:v>
      </x:c>
      <x:c r="R900" s="9" t="n">
        <x:f>IF(AND(T900=1,G900="PASS",P900="FAIL"),1,0)</x:f>
        <x:v>0</x:v>
      </x:c>
      <x:c r="S900" s="9" t="n">
        <x:f>IF(AND(T900=1,G900="FAIL",P900="PASS"),1,0)</x:f>
        <x:v>0</x:v>
      </x:c>
      <x:c r="T900" s="9" t="n">
        <x:v>1</x:v>
      </x:c>
      <x:c r="U900" s="9" t="n">
        <x:v>8</x:v>
      </x:c>
      <x:c r="V900" s="9" t="str">
        <x:v>MVP/SHACL_GENERATION_PIPELINE/experiments/FULL_REPAIR_V2/RUN_01/runs/RUN-IMO-068-20260915T110754053541Z/final/final_shape.ttl</x:v>
      </x:c>
    </x:row>
    <x:row r="901" ht="22" customHeight="1">
      <x:c r="A901" s="10" t="str">
        <x:v>V2_FALLBACK25</x:v>
      </x:c>
      <x:c r="B901" s="10" t="str">
        <x:v>IMO-068</x:v>
      </x:c>
      <x:c r="C901" s="10" t="str">
        <x:v>IMO-068-F04</x:v>
      </x:c>
      <x:c r="D901" s="10" t="str">
        <x:v>RUN_01</x:v>
      </x:c>
      <x:c r="E901" s="10" t="str">
        <x:v>ORIGINAL_LEDGER</x:v>
      </x:c>
      <x:c r="F901" s="10" t="str">
        <x:v>FAIL</x:v>
      </x:c>
      <x:c r="G901" s="10" t="str">
        <x:v>FAIL</x:v>
      </x:c>
      <x:c r="H901" s="10" t="str">
        <x:v>EXECUTED</x:v>
      </x:c>
      <x:c r="I901" s="10" t="str">
        <x:v>PARSED</x:v>
      </x:c>
      <x:c r="J901" s="10" t="str">
        <x:v>GENERATION_ACCEPTED</x:v>
      </x:c>
      <x:c r="K901" s="10" t="str">
        <x:v>b1372d80bc6937cf4352a9d1da163c20d1dd5bedea6a517104782702573140c8</x:v>
      </x:c>
      <x:c r="L901" s="10" t="str">
        <x:v>full_repair_v2</x:v>
      </x:c>
      <x:c r="M901" s="10" t="n">
        <x:v>1</x:v>
      </x:c>
      <x:c r="N901" s="10" t="n">
        <x:v>0</x:v>
      </x:c>
      <x:c r="O901" s="10" t="n">
        <x:v>0</x:v>
      </x:c>
      <x:c r="P901" s="9" t="str">
        <x:f>'CaseReview'!U901</x:f>
        <x:v>FAIL</x:v>
      </x:c>
      <x:c r="Q901" s="9" t="n">
        <x:f>IF(AND(T901=1,G901=P901),1,0)</x:f>
        <x:v>1</x:v>
      </x:c>
      <x:c r="R901" s="9" t="n">
        <x:f>IF(AND(T901=1,G901="PASS",P901="FAIL"),1,0)</x:f>
        <x:v>0</x:v>
      </x:c>
      <x:c r="S901" s="9" t="n">
        <x:f>IF(AND(T901=1,G901="FAIL",P901="PASS"),1,0)</x:f>
        <x:v>0</x:v>
      </x:c>
      <x:c r="T901" s="9" t="n">
        <x:v>1</x:v>
      </x:c>
      <x:c r="U901" s="9" t="n">
        <x:v>8</x:v>
      </x:c>
      <x:c r="V901" s="9" t="str">
        <x:v>MVP/SHACL_GENERATION_PIPELINE/experiments/FULL_REPAIR_V2/RUN_01/runs/RUN-IMO-068-20260915T110754053541Z/final/final_shape.ttl</x:v>
      </x:c>
    </x:row>
    <x:row r="902" ht="22" customHeight="1">
      <x:c r="A902" s="10" t="str">
        <x:v>V2_FALLBACK25</x:v>
      </x:c>
      <x:c r="B902" s="10" t="str">
        <x:v>IMO-068</x:v>
      </x:c>
      <x:c r="C902" s="10" t="str">
        <x:v>IMO-068-P01</x:v>
      </x:c>
      <x:c r="D902" s="10" t="str">
        <x:v>RUN_01</x:v>
      </x:c>
      <x:c r="E902" s="10" t="str">
        <x:v>ORIGINAL_LEDGER</x:v>
      </x:c>
      <x:c r="F902" s="10" t="str">
        <x:v>PASS</x:v>
      </x:c>
      <x:c r="G902" s="10" t="str">
        <x:v>PASS</x:v>
      </x:c>
      <x:c r="H902" s="10" t="str">
        <x:v>EXECUTED</x:v>
      </x:c>
      <x:c r="I902" s="10" t="str">
        <x:v>PARSED</x:v>
      </x:c>
      <x:c r="J902" s="10" t="str">
        <x:v>GENERATION_ACCEPTED</x:v>
      </x:c>
      <x:c r="K902" s="10" t="str">
        <x:v>b1372d80bc6937cf4352a9d1da163c20d1dd5bedea6a517104782702573140c8</x:v>
      </x:c>
      <x:c r="L902" s="10" t="str">
        <x:v>full_repair_v2</x:v>
      </x:c>
      <x:c r="M902" s="10" t="n">
        <x:v>1</x:v>
      </x:c>
      <x:c r="N902" s="10" t="n">
        <x:v>0</x:v>
      </x:c>
      <x:c r="O902" s="10" t="n">
        <x:v>0</x:v>
      </x:c>
      <x:c r="P902" s="9" t="str">
        <x:f>'CaseReview'!U902</x:f>
        <x:v>PASS</x:v>
      </x:c>
      <x:c r="Q902" s="9" t="n">
        <x:f>IF(AND(T902=1,G902=P902),1,0)</x:f>
        <x:v>1</x:v>
      </x:c>
      <x:c r="R902" s="9" t="n">
        <x:f>IF(AND(T902=1,G902="PASS",P902="FAIL"),1,0)</x:f>
        <x:v>0</x:v>
      </x:c>
      <x:c r="S902" s="9" t="n">
        <x:f>IF(AND(T902=1,G902="FAIL",P902="PASS"),1,0)</x:f>
        <x:v>0</x:v>
      </x:c>
      <x:c r="T902" s="9" t="n">
        <x:v>1</x:v>
      </x:c>
      <x:c r="U902" s="9" t="n">
        <x:v>8</x:v>
      </x:c>
      <x:c r="V902" s="9" t="str">
        <x:v>MVP/SHACL_GENERATION_PIPELINE/experiments/FULL_REPAIR_V2/RUN_01/runs/RUN-IMO-068-20260915T110754053541Z/final/final_shape.ttl</x:v>
      </x:c>
    </x:row>
    <x:row r="903" ht="22" customHeight="1">
      <x:c r="A903" s="10" t="str">
        <x:v>V2_FALLBACK25</x:v>
      </x:c>
      <x:c r="B903" s="10" t="str">
        <x:v>IMO-068</x:v>
      </x:c>
      <x:c r="C903" s="10" t="str">
        <x:v>IMO-068-P02</x:v>
      </x:c>
      <x:c r="D903" s="10" t="str">
        <x:v>RUN_01</x:v>
      </x:c>
      <x:c r="E903" s="10" t="str">
        <x:v>ORIGINAL_LEDGER</x:v>
      </x:c>
      <x:c r="F903" s="10" t="str">
        <x:v>PASS</x:v>
      </x:c>
      <x:c r="G903" s="10" t="str">
        <x:v>PASS</x:v>
      </x:c>
      <x:c r="H903" s="10" t="str">
        <x:v>EXECUTED</x:v>
      </x:c>
      <x:c r="I903" s="10" t="str">
        <x:v>PARSED</x:v>
      </x:c>
      <x:c r="J903" s="10" t="str">
        <x:v>GENERATION_ACCEPTED</x:v>
      </x:c>
      <x:c r="K903" s="10" t="str">
        <x:v>b1372d80bc6937cf4352a9d1da163c20d1dd5bedea6a517104782702573140c8</x:v>
      </x:c>
      <x:c r="L903" s="10" t="str">
        <x:v>full_repair_v2</x:v>
      </x:c>
      <x:c r="M903" s="10" t="n">
        <x:v>1</x:v>
      </x:c>
      <x:c r="N903" s="10" t="n">
        <x:v>0</x:v>
      </x:c>
      <x:c r="O903" s="10" t="n">
        <x:v>0</x:v>
      </x:c>
      <x:c r="P903" s="9" t="str">
        <x:f>'CaseReview'!U903</x:f>
        <x:v>PASS</x:v>
      </x:c>
      <x:c r="Q903" s="9" t="n">
        <x:f>IF(AND(T903=1,G903=P903),1,0)</x:f>
        <x:v>1</x:v>
      </x:c>
      <x:c r="R903" s="9" t="n">
        <x:f>IF(AND(T903=1,G903="PASS",P903="FAIL"),1,0)</x:f>
        <x:v>0</x:v>
      </x:c>
      <x:c r="S903" s="9" t="n">
        <x:f>IF(AND(T903=1,G903="FAIL",P903="PASS"),1,0)</x:f>
        <x:v>0</x:v>
      </x:c>
      <x:c r="T903" s="9" t="n">
        <x:v>1</x:v>
      </x:c>
      <x:c r="U903" s="9" t="n">
        <x:v>8</x:v>
      </x:c>
      <x:c r="V903" s="9" t="str">
        <x:v>MVP/SHACL_GENERATION_PIPELINE/experiments/FULL_REPAIR_V2/RUN_01/runs/RUN-IMO-068-20260915T110754053541Z/final/final_shape.ttl</x:v>
      </x:c>
    </x:row>
    <x:row r="904" ht="22" customHeight="1">
      <x:c r="A904" s="10" t="str">
        <x:v>V2_FALLBACK25</x:v>
      </x:c>
      <x:c r="B904" s="10" t="str">
        <x:v>IMO-068</x:v>
      </x:c>
      <x:c r="C904" s="10" t="str">
        <x:v>IMO-068-P03</x:v>
      </x:c>
      <x:c r="D904" s="10" t="str">
        <x:v>RUN_01</x:v>
      </x:c>
      <x:c r="E904" s="10" t="str">
        <x:v>ORIGINAL_LEDGER</x:v>
      </x:c>
      <x:c r="F904" s="10" t="str">
        <x:v>PASS</x:v>
      </x:c>
      <x:c r="G904" s="10" t="str">
        <x:v>PASS</x:v>
      </x:c>
      <x:c r="H904" s="10" t="str">
        <x:v>EXECUTED</x:v>
      </x:c>
      <x:c r="I904" s="10" t="str">
        <x:v>PARSED</x:v>
      </x:c>
      <x:c r="J904" s="10" t="str">
        <x:v>GENERATION_ACCEPTED</x:v>
      </x:c>
      <x:c r="K904" s="10" t="str">
        <x:v>b1372d80bc6937cf4352a9d1da163c20d1dd5bedea6a517104782702573140c8</x:v>
      </x:c>
      <x:c r="L904" s="10" t="str">
        <x:v>full_repair_v2</x:v>
      </x:c>
      <x:c r="M904" s="10" t="n">
        <x:v>1</x:v>
      </x:c>
      <x:c r="N904" s="10" t="n">
        <x:v>0</x:v>
      </x:c>
      <x:c r="O904" s="10" t="n">
        <x:v>0</x:v>
      </x:c>
      <x:c r="P904" s="9" t="str">
        <x:f>'CaseReview'!U904</x:f>
        <x:v>PASS</x:v>
      </x:c>
      <x:c r="Q904" s="9" t="n">
        <x:f>IF(AND(T904=1,G904=P904),1,0)</x:f>
        <x:v>1</x:v>
      </x:c>
      <x:c r="R904" s="9" t="n">
        <x:f>IF(AND(T904=1,G904="PASS",P904="FAIL"),1,0)</x:f>
        <x:v>0</x:v>
      </x:c>
      <x:c r="S904" s="9" t="n">
        <x:f>IF(AND(T904=1,G904="FAIL",P904="PASS"),1,0)</x:f>
        <x:v>0</x:v>
      </x:c>
      <x:c r="T904" s="9" t="n">
        <x:v>1</x:v>
      </x:c>
      <x:c r="U904" s="9" t="n">
        <x:v>8</x:v>
      </x:c>
      <x:c r="V904" s="9" t="str">
        <x:v>MVP/SHACL_GENERATION_PIPELINE/experiments/FULL_REPAIR_V2/RUN_01/runs/RUN-IMO-068-20260915T110754053541Z/final/final_shape.ttl</x:v>
      </x:c>
    </x:row>
    <x:row r="905" ht="22" customHeight="1">
      <x:c r="A905" s="10" t="str">
        <x:v>V2_FALLBACK25</x:v>
      </x:c>
      <x:c r="B905" s="10" t="str">
        <x:v>IMO-068</x:v>
      </x:c>
      <x:c r="C905" s="10" t="str">
        <x:v>IMO-068-P04</x:v>
      </x:c>
      <x:c r="D905" s="10" t="str">
        <x:v>RUN_01</x:v>
      </x:c>
      <x:c r="E905" s="10" t="str">
        <x:v>ORIGINAL_LEDGER</x:v>
      </x:c>
      <x:c r="F905" s="10" t="str">
        <x:v>PASS</x:v>
      </x:c>
      <x:c r="G905" s="10" t="str">
        <x:v>PASS</x:v>
      </x:c>
      <x:c r="H905" s="10" t="str">
        <x:v>EXECUTED</x:v>
      </x:c>
      <x:c r="I905" s="10" t="str">
        <x:v>PARSED</x:v>
      </x:c>
      <x:c r="J905" s="10" t="str">
        <x:v>GENERATION_ACCEPTED</x:v>
      </x:c>
      <x:c r="K905" s="10" t="str">
        <x:v>b1372d80bc6937cf4352a9d1da163c20d1dd5bedea6a517104782702573140c8</x:v>
      </x:c>
      <x:c r="L905" s="10" t="str">
        <x:v>full_repair_v2</x:v>
      </x:c>
      <x:c r="M905" s="10" t="n">
        <x:v>1</x:v>
      </x:c>
      <x:c r="N905" s="10" t="n">
        <x:v>0</x:v>
      </x:c>
      <x:c r="O905" s="10" t="n">
        <x:v>0</x:v>
      </x:c>
      <x:c r="P905" s="9" t="str">
        <x:f>'CaseReview'!U905</x:f>
        <x:v>PASS</x:v>
      </x:c>
      <x:c r="Q905" s="9" t="n">
        <x:f>IF(AND(T905=1,G905=P905),1,0)</x:f>
        <x:v>1</x:v>
      </x:c>
      <x:c r="R905" s="9" t="n">
        <x:f>IF(AND(T905=1,G905="PASS",P905="FAIL"),1,0)</x:f>
        <x:v>0</x:v>
      </x:c>
      <x:c r="S905" s="9" t="n">
        <x:f>IF(AND(T905=1,G905="FAIL",P905="PASS"),1,0)</x:f>
        <x:v>0</x:v>
      </x:c>
      <x:c r="T905" s="9" t="n">
        <x:v>1</x:v>
      </x:c>
      <x:c r="U905" s="9" t="n">
        <x:v>8</x:v>
      </x:c>
      <x:c r="V905" s="9" t="str">
        <x:v>MVP/SHACL_GENERATION_PIPELINE/experiments/FULL_REPAIR_V2/RUN_01/runs/RUN-IMO-068-20260915T110754053541Z/final/final_shape.ttl</x:v>
      </x:c>
    </x:row>
    <x:row r="906" ht="22" customHeight="1">
      <x:c r="A906" s="10" t="str">
        <x:v>V2_FALLBACK25</x:v>
      </x:c>
      <x:c r="B906" s="10" t="str">
        <x:v>IMO-069</x:v>
      </x:c>
      <x:c r="C906" s="10" t="str">
        <x:v>IMO-069-F01</x:v>
      </x:c>
      <x:c r="D906" s="10" t="str">
        <x:v>RUN_01</x:v>
      </x:c>
      <x:c r="E906" s="10" t="str">
        <x:v>REJECTED_ATTEMPT_04</x:v>
      </x:c>
      <x:c r="F906" s="10" t="str">
        <x:v>FAIL</x:v>
      </x:c>
      <x:c r="G906" s="10" t="str">
        <x:v>FAIL</x:v>
      </x:c>
      <x:c r="H906" s="10" t="str">
        <x:v>EXECUTED</x:v>
      </x:c>
      <x:c r="I906" s="10" t="str">
        <x:v>PARSED</x:v>
      </x:c>
      <x:c r="J906" s="10" t="str">
        <x:v>MAX_ATTEMPTS_REACHED</x:v>
      </x:c>
      <x:c r="K906" s="10" t="str">
        <x:v>1ad1b4d60de9db58149722947bc7a01cc8bece91388d8ceebd4d1a0305058e3e</x:v>
      </x:c>
      <x:c r="L906" s="10" t="str">
        <x:v>rejected_attempt4</x:v>
      </x:c>
      <x:c r="M906" s="10" t="n">
        <x:v>1</x:v>
      </x:c>
      <x:c r="N906" s="10" t="n">
        <x:v>0</x:v>
      </x:c>
      <x:c r="O906" s="10" t="n">
        <x:v>0</x:v>
      </x:c>
      <x:c r="P906" s="9" t="str">
        <x:f>'CaseReview'!U906</x:f>
        <x:v>FAIL</x:v>
      </x:c>
      <x:c r="Q906" s="9" t="n">
        <x:f>IF(AND(T906=1,G906=P906),1,0)</x:f>
        <x:v>1</x:v>
      </x:c>
      <x:c r="R906" s="9" t="n">
        <x:f>IF(AND(T906=1,G906="PASS",P906="FAIL"),1,0)</x:f>
        <x:v>0</x:v>
      </x:c>
      <x:c r="S906" s="9" t="n">
        <x:f>IF(AND(T906=1,G906="FAIL",P906="PASS"),1,0)</x:f>
        <x:v>0</x:v>
      </x:c>
      <x:c r="T906" s="9" t="n">
        <x:v>1</x:v>
      </x:c>
      <x:c r="U906" s="9" t="n">
        <x:v>5</x:v>
      </x:c>
      <x:c r="V906" s="9" t="str">
        <x:v>MVP/SHACL_GENERATION_PIPELINE/experiments/FULL_REPAIR_V2/RUN_01/runs/RUN-IMO-069-20260915T110836094501Z/artifacts/attempt_04/candidate_shape.ttl</x:v>
      </x:c>
    </x:row>
    <x:row r="907" ht="22" customHeight="1">
      <x:c r="A907" s="10" t="str">
        <x:v>V2_FALLBACK25</x:v>
      </x:c>
      <x:c r="B907" s="10" t="str">
        <x:v>IMO-069</x:v>
      </x:c>
      <x:c r="C907" s="10" t="str">
        <x:v>IMO-069-F02</x:v>
      </x:c>
      <x:c r="D907" s="10" t="str">
        <x:v>RUN_01</x:v>
      </x:c>
      <x:c r="E907" s="10" t="str">
        <x:v>REJECTED_ATTEMPT_04</x:v>
      </x:c>
      <x:c r="F907" s="10" t="str">
        <x:v>FAIL</x:v>
      </x:c>
      <x:c r="G907" s="10" t="str">
        <x:v>FAIL</x:v>
      </x:c>
      <x:c r="H907" s="10" t="str">
        <x:v>EXECUTED</x:v>
      </x:c>
      <x:c r="I907" s="10" t="str">
        <x:v>PARSED</x:v>
      </x:c>
      <x:c r="J907" s="10" t="str">
        <x:v>MAX_ATTEMPTS_REACHED</x:v>
      </x:c>
      <x:c r="K907" s="10" t="str">
        <x:v>1ad1b4d60de9db58149722947bc7a01cc8bece91388d8ceebd4d1a0305058e3e</x:v>
      </x:c>
      <x:c r="L907" s="10" t="str">
        <x:v>rejected_attempt4</x:v>
      </x:c>
      <x:c r="M907" s="10" t="n">
        <x:v>1</x:v>
      </x:c>
      <x:c r="N907" s="10" t="n">
        <x:v>0</x:v>
      </x:c>
      <x:c r="O907" s="10" t="n">
        <x:v>0</x:v>
      </x:c>
      <x:c r="P907" s="9" t="str">
        <x:f>'CaseReview'!U907</x:f>
        <x:v>FAIL</x:v>
      </x:c>
      <x:c r="Q907" s="9" t="n">
        <x:f>IF(AND(T907=1,G907=P907),1,0)</x:f>
        <x:v>1</x:v>
      </x:c>
      <x:c r="R907" s="9" t="n">
        <x:f>IF(AND(T907=1,G907="PASS",P907="FAIL"),1,0)</x:f>
        <x:v>0</x:v>
      </x:c>
      <x:c r="S907" s="9" t="n">
        <x:f>IF(AND(T907=1,G907="FAIL",P907="PASS"),1,0)</x:f>
        <x:v>0</x:v>
      </x:c>
      <x:c r="T907" s="9" t="n">
        <x:v>1</x:v>
      </x:c>
      <x:c r="U907" s="9" t="n">
        <x:v>5</x:v>
      </x:c>
      <x:c r="V907" s="9" t="str">
        <x:v>MVP/SHACL_GENERATION_PIPELINE/experiments/FULL_REPAIR_V2/RUN_01/runs/RUN-IMO-069-20260915T110836094501Z/artifacts/attempt_04/candidate_shape.ttl</x:v>
      </x:c>
    </x:row>
    <x:row r="908" ht="22" customHeight="1">
      <x:c r="A908" s="10" t="str">
        <x:v>V2_FALLBACK25</x:v>
      </x:c>
      <x:c r="B908" s="10" t="str">
        <x:v>IMO-069</x:v>
      </x:c>
      <x:c r="C908" s="10" t="str">
        <x:v>IMO-069-F03</x:v>
      </x:c>
      <x:c r="D908" s="10" t="str">
        <x:v>RUN_01</x:v>
      </x:c>
      <x:c r="E908" s="10" t="str">
        <x:v>REJECTED_ATTEMPT_04</x:v>
      </x:c>
      <x:c r="F908" s="10" t="str">
        <x:v>FAIL</x:v>
      </x:c>
      <x:c r="G908" s="10" t="str">
        <x:v>PASS</x:v>
      </x:c>
      <x:c r="H908" s="10" t="str">
        <x:v>EXECUTED</x:v>
      </x:c>
      <x:c r="I908" s="10" t="str">
        <x:v>PARSED</x:v>
      </x:c>
      <x:c r="J908" s="10" t="str">
        <x:v>MAX_ATTEMPTS_REACHED</x:v>
      </x:c>
      <x:c r="K908" s="10" t="str">
        <x:v>1ad1b4d60de9db58149722947bc7a01cc8bece91388d8ceebd4d1a0305058e3e</x:v>
      </x:c>
      <x:c r="L908" s="10" t="str">
        <x:v>rejected_attempt4</x:v>
      </x:c>
      <x:c r="M908" s="10" t="n">
        <x:v>0</x:v>
      </x:c>
      <x:c r="N908" s="10" t="n">
        <x:v>1</x:v>
      </x:c>
      <x:c r="O908" s="10" t="n">
        <x:v>0</x:v>
      </x:c>
      <x:c r="P908" s="9" t="str">
        <x:f>'CaseReview'!U908</x:f>
        <x:v>FAIL</x:v>
      </x:c>
      <x:c r="Q908" s="9" t="n">
        <x:f>IF(AND(T908=1,G908=P908),1,0)</x:f>
        <x:v>0</x:v>
      </x:c>
      <x:c r="R908" s="9" t="n">
        <x:f>IF(AND(T908=1,G908="PASS",P908="FAIL"),1,0)</x:f>
        <x:v>1</x:v>
      </x:c>
      <x:c r="S908" s="9" t="n">
        <x:f>IF(AND(T908=1,G908="FAIL",P908="PASS"),1,0)</x:f>
        <x:v>0</x:v>
      </x:c>
      <x:c r="T908" s="9" t="n">
        <x:v>1</x:v>
      </x:c>
      <x:c r="U908" s="9" t="n">
        <x:v>5</x:v>
      </x:c>
      <x:c r="V908" s="9" t="str">
        <x:v>MVP/SHACL_GENERATION_PIPELINE/experiments/FULL_REPAIR_V2/RUN_01/runs/RUN-IMO-069-20260915T110836094501Z/artifacts/attempt_04/candidate_shape.ttl</x:v>
      </x:c>
    </x:row>
    <x:row r="909" ht="22" customHeight="1">
      <x:c r="A909" s="10" t="str">
        <x:v>V2_FALLBACK25</x:v>
      </x:c>
      <x:c r="B909" s="10" t="str">
        <x:v>IMO-069</x:v>
      </x:c>
      <x:c r="C909" s="10" t="str">
        <x:v>IMO-069-P01</x:v>
      </x:c>
      <x:c r="D909" s="10" t="str">
        <x:v>RUN_01</x:v>
      </x:c>
      <x:c r="E909" s="10" t="str">
        <x:v>REJECTED_ATTEMPT_04</x:v>
      </x:c>
      <x:c r="F909" s="10" t="str">
        <x:v>PASS</x:v>
      </x:c>
      <x:c r="G909" s="10" t="str">
        <x:v>PASS</x:v>
      </x:c>
      <x:c r="H909" s="10" t="str">
        <x:v>EXECUTED</x:v>
      </x:c>
      <x:c r="I909" s="10" t="str">
        <x:v>PARSED</x:v>
      </x:c>
      <x:c r="J909" s="10" t="str">
        <x:v>MAX_ATTEMPTS_REACHED</x:v>
      </x:c>
      <x:c r="K909" s="10" t="str">
        <x:v>1ad1b4d60de9db58149722947bc7a01cc8bece91388d8ceebd4d1a0305058e3e</x:v>
      </x:c>
      <x:c r="L909" s="10" t="str">
        <x:v>rejected_attempt4</x:v>
      </x:c>
      <x:c r="M909" s="10" t="n">
        <x:v>1</x:v>
      </x:c>
      <x:c r="N909" s="10" t="n">
        <x:v>0</x:v>
      </x:c>
      <x:c r="O909" s="10" t="n">
        <x:v>0</x:v>
      </x:c>
      <x:c r="P909" s="9" t="str">
        <x:f>'CaseReview'!U909</x:f>
        <x:v>PASS</x:v>
      </x:c>
      <x:c r="Q909" s="9" t="n">
        <x:f>IF(AND(T909=1,G909=P909),1,0)</x:f>
        <x:v>1</x:v>
      </x:c>
      <x:c r="R909" s="9" t="n">
        <x:f>IF(AND(T909=1,G909="PASS",P909="FAIL"),1,0)</x:f>
        <x:v>0</x:v>
      </x:c>
      <x:c r="S909" s="9" t="n">
        <x:f>IF(AND(T909=1,G909="FAIL",P909="PASS"),1,0)</x:f>
        <x:v>0</x:v>
      </x:c>
      <x:c r="T909" s="9" t="n">
        <x:v>1</x:v>
      </x:c>
      <x:c r="U909" s="9" t="n">
        <x:v>5</x:v>
      </x:c>
      <x:c r="V909" s="9" t="str">
        <x:v>MVP/SHACL_GENERATION_PIPELINE/experiments/FULL_REPAIR_V2/RUN_01/runs/RUN-IMO-069-20260915T110836094501Z/artifacts/attempt_04/candidate_shape.ttl</x:v>
      </x:c>
    </x:row>
    <x:row r="910" ht="22" customHeight="1">
      <x:c r="A910" s="10" t="str">
        <x:v>V2_FALLBACK25</x:v>
      </x:c>
      <x:c r="B910" s="10" t="str">
        <x:v>IMO-069</x:v>
      </x:c>
      <x:c r="C910" s="10" t="str">
        <x:v>IMO-069-P02</x:v>
      </x:c>
      <x:c r="D910" s="10" t="str">
        <x:v>RUN_01</x:v>
      </x:c>
      <x:c r="E910" s="10" t="str">
        <x:v>REJECTED_ATTEMPT_04</x:v>
      </x:c>
      <x:c r="F910" s="10" t="str">
        <x:v>PASS</x:v>
      </x:c>
      <x:c r="G910" s="10" t="str">
        <x:v>PASS</x:v>
      </x:c>
      <x:c r="H910" s="10" t="str">
        <x:v>EXECUTED</x:v>
      </x:c>
      <x:c r="I910" s="10" t="str">
        <x:v>PARSED</x:v>
      </x:c>
      <x:c r="J910" s="10" t="str">
        <x:v>MAX_ATTEMPTS_REACHED</x:v>
      </x:c>
      <x:c r="K910" s="10" t="str">
        <x:v>1ad1b4d60de9db58149722947bc7a01cc8bece91388d8ceebd4d1a0305058e3e</x:v>
      </x:c>
      <x:c r="L910" s="10" t="str">
        <x:v>rejected_attempt4</x:v>
      </x:c>
      <x:c r="M910" s="10" t="n">
        <x:v>1</x:v>
      </x:c>
      <x:c r="N910" s="10" t="n">
        <x:v>0</x:v>
      </x:c>
      <x:c r="O910" s="10" t="n">
        <x:v>0</x:v>
      </x:c>
      <x:c r="P910" s="9" t="str">
        <x:f>'CaseReview'!U910</x:f>
        <x:v>PASS</x:v>
      </x:c>
      <x:c r="Q910" s="9" t="n">
        <x:f>IF(AND(T910=1,G910=P910),1,0)</x:f>
        <x:v>1</x:v>
      </x:c>
      <x:c r="R910" s="9" t="n">
        <x:f>IF(AND(T910=1,G910="PASS",P910="FAIL"),1,0)</x:f>
        <x:v>0</x:v>
      </x:c>
      <x:c r="S910" s="9" t="n">
        <x:f>IF(AND(T910=1,G910="FAIL",P910="PASS"),1,0)</x:f>
        <x:v>0</x:v>
      </x:c>
      <x:c r="T910" s="9" t="n">
        <x:v>1</x:v>
      </x:c>
      <x:c r="U910" s="9" t="n">
        <x:v>5</x:v>
      </x:c>
      <x:c r="V910" s="9" t="str">
        <x:v>MVP/SHACL_GENERATION_PIPELINE/experiments/FULL_REPAIR_V2/RUN_01/runs/RUN-IMO-069-20260915T110836094501Z/artifacts/attempt_04/candidate_shape.ttl</x:v>
      </x:c>
    </x:row>
    <x:row r="911" ht="22" customHeight="1">
      <x:c r="A911" s="10" t="str">
        <x:v>V2_FALLBACK25</x:v>
      </x:c>
      <x:c r="B911" s="10" t="str">
        <x:v>IMO-070</x:v>
      </x:c>
      <x:c r="C911" s="10" t="str">
        <x:v>IMO-070-F01</x:v>
      </x:c>
      <x:c r="D911" s="10" t="str">
        <x:v>RUN_01</x:v>
      </x:c>
      <x:c r="E911" s="10" t="str">
        <x:v>ORIGINAL_LEDGER</x:v>
      </x:c>
      <x:c r="F911" s="10" t="str">
        <x:v>FAIL</x:v>
      </x:c>
      <x:c r="G911" s="10" t="str">
        <x:v>FAIL</x:v>
      </x:c>
      <x:c r="H911" s="10" t="str">
        <x:v>EXECUTED</x:v>
      </x:c>
      <x:c r="I911" s="10" t="str">
        <x:v>PARSED</x:v>
      </x:c>
      <x:c r="J911" s="10" t="str">
        <x:v>GENERATION_ACCEPTED</x:v>
      </x:c>
      <x:c r="K911" s="10" t="str">
        <x:v>56f7634869be4ab02291f92130b444543c121a3a02ef98178082aec42b5304f5</x:v>
      </x:c>
      <x:c r="L911" s="10" t="str">
        <x:v>full_repair_v2</x:v>
      </x:c>
      <x:c r="M911" s="10" t="n">
        <x:v>1</x:v>
      </x:c>
      <x:c r="N911" s="10" t="n">
        <x:v>0</x:v>
      </x:c>
      <x:c r="O911" s="10" t="n">
        <x:v>0</x:v>
      </x:c>
      <x:c r="P911" s="9" t="str">
        <x:f>'CaseReview'!U911</x:f>
        <x:v>FAIL</x:v>
      </x:c>
      <x:c r="Q911" s="9" t="n">
        <x:f>IF(AND(T911=1,G911=P911),1,0)</x:f>
        <x:v>1</x:v>
      </x:c>
      <x:c r="R911" s="9" t="n">
        <x:f>IF(AND(T911=1,G911="PASS",P911="FAIL"),1,0)</x:f>
        <x:v>0</x:v>
      </x:c>
      <x:c r="S911" s="9" t="n">
        <x:f>IF(AND(T911=1,G911="FAIL",P911="PASS"),1,0)</x:f>
        <x:v>0</x:v>
      </x:c>
      <x:c r="T911" s="9" t="n">
        <x:v>1</x:v>
      </x:c>
      <x:c r="U911" s="9" t="n">
        <x:v>9</x:v>
      </x:c>
      <x:c r="V911" s="9" t="str">
        <x:v>MVP/SHACL_GENERATION_PIPELINE/experiments/FULL_REPAIR_V2/RUN_01/runs/RUN-IMO-070-20260915T111012085249Z/final/final_shape.ttl</x:v>
      </x:c>
    </x:row>
    <x:row r="912" ht="22" customHeight="1">
      <x:c r="A912" s="10" t="str">
        <x:v>V2_FALLBACK25</x:v>
      </x:c>
      <x:c r="B912" s="10" t="str">
        <x:v>IMO-070</x:v>
      </x:c>
      <x:c r="C912" s="10" t="str">
        <x:v>IMO-070-F02</x:v>
      </x:c>
      <x:c r="D912" s="10" t="str">
        <x:v>RUN_01</x:v>
      </x:c>
      <x:c r="E912" s="10" t="str">
        <x:v>ORIGINAL_LEDGER</x:v>
      </x:c>
      <x:c r="F912" s="10" t="str">
        <x:v>FAIL</x:v>
      </x:c>
      <x:c r="G912" s="10" t="str">
        <x:v>FAIL</x:v>
      </x:c>
      <x:c r="H912" s="10" t="str">
        <x:v>EXECUTED</x:v>
      </x:c>
      <x:c r="I912" s="10" t="str">
        <x:v>PARSED</x:v>
      </x:c>
      <x:c r="J912" s="10" t="str">
        <x:v>GENERATION_ACCEPTED</x:v>
      </x:c>
      <x:c r="K912" s="10" t="str">
        <x:v>56f7634869be4ab02291f92130b444543c121a3a02ef98178082aec42b5304f5</x:v>
      </x:c>
      <x:c r="L912" s="10" t="str">
        <x:v>full_repair_v2</x:v>
      </x:c>
      <x:c r="M912" s="10" t="n">
        <x:v>1</x:v>
      </x:c>
      <x:c r="N912" s="10" t="n">
        <x:v>0</x:v>
      </x:c>
      <x:c r="O912" s="10" t="n">
        <x:v>0</x:v>
      </x:c>
      <x:c r="P912" s="9" t="str">
        <x:f>'CaseReview'!U912</x:f>
        <x:v>FAIL</x:v>
      </x:c>
      <x:c r="Q912" s="9" t="n">
        <x:f>IF(AND(T912=1,G912=P912),1,0)</x:f>
        <x:v>1</x:v>
      </x:c>
      <x:c r="R912" s="9" t="n">
        <x:f>IF(AND(T912=1,G912="PASS",P912="FAIL"),1,0)</x:f>
        <x:v>0</x:v>
      </x:c>
      <x:c r="S912" s="9" t="n">
        <x:f>IF(AND(T912=1,G912="FAIL",P912="PASS"),1,0)</x:f>
        <x:v>0</x:v>
      </x:c>
      <x:c r="T912" s="9" t="n">
        <x:v>1</x:v>
      </x:c>
      <x:c r="U912" s="9" t="n">
        <x:v>9</x:v>
      </x:c>
      <x:c r="V912" s="9" t="str">
        <x:v>MVP/SHACL_GENERATION_PIPELINE/experiments/FULL_REPAIR_V2/RUN_01/runs/RUN-IMO-070-20260915T111012085249Z/final/final_shape.ttl</x:v>
      </x:c>
    </x:row>
    <x:row r="913" ht="22" customHeight="1">
      <x:c r="A913" s="10" t="str">
        <x:v>V2_FALLBACK25</x:v>
      </x:c>
      <x:c r="B913" s="10" t="str">
        <x:v>IMO-070</x:v>
      </x:c>
      <x:c r="C913" s="10" t="str">
        <x:v>IMO-070-F03</x:v>
      </x:c>
      <x:c r="D913" s="10" t="str">
        <x:v>RUN_01</x:v>
      </x:c>
      <x:c r="E913" s="10" t="str">
        <x:v>ORIGINAL_LEDGER</x:v>
      </x:c>
      <x:c r="F913" s="10" t="str">
        <x:v>FAIL</x:v>
      </x:c>
      <x:c r="G913" s="10" t="str">
        <x:v>FAIL</x:v>
      </x:c>
      <x:c r="H913" s="10" t="str">
        <x:v>EXECUTED</x:v>
      </x:c>
      <x:c r="I913" s="10" t="str">
        <x:v>PARSED</x:v>
      </x:c>
      <x:c r="J913" s="10" t="str">
        <x:v>GENERATION_ACCEPTED</x:v>
      </x:c>
      <x:c r="K913" s="10" t="str">
        <x:v>56f7634869be4ab02291f92130b444543c121a3a02ef98178082aec42b5304f5</x:v>
      </x:c>
      <x:c r="L913" s="10" t="str">
        <x:v>full_repair_v2</x:v>
      </x:c>
      <x:c r="M913" s="10" t="n">
        <x:v>1</x:v>
      </x:c>
      <x:c r="N913" s="10" t="n">
        <x:v>0</x:v>
      </x:c>
      <x:c r="O913" s="10" t="n">
        <x:v>0</x:v>
      </x:c>
      <x:c r="P913" s="9" t="str">
        <x:f>'CaseReview'!U913</x:f>
        <x:v>FAIL</x:v>
      </x:c>
      <x:c r="Q913" s="9" t="n">
        <x:f>IF(AND(T913=1,G913=P913),1,0)</x:f>
        <x:v>1</x:v>
      </x:c>
      <x:c r="R913" s="9" t="n">
        <x:f>IF(AND(T913=1,G913="PASS",P913="FAIL"),1,0)</x:f>
        <x:v>0</x:v>
      </x:c>
      <x:c r="S913" s="9" t="n">
        <x:f>IF(AND(T913=1,G913="FAIL",P913="PASS"),1,0)</x:f>
        <x:v>0</x:v>
      </x:c>
      <x:c r="T913" s="9" t="n">
        <x:v>1</x:v>
      </x:c>
      <x:c r="U913" s="9" t="n">
        <x:v>9</x:v>
      </x:c>
      <x:c r="V913" s="9" t="str">
        <x:v>MVP/SHACL_GENERATION_PIPELINE/experiments/FULL_REPAIR_V2/RUN_01/runs/RUN-IMO-070-20260915T111012085249Z/final/final_shape.ttl</x:v>
      </x:c>
    </x:row>
    <x:row r="914" ht="22" customHeight="1">
      <x:c r="A914" s="10" t="str">
        <x:v>V2_FALLBACK25</x:v>
      </x:c>
      <x:c r="B914" s="10" t="str">
        <x:v>IMO-070</x:v>
      </x:c>
      <x:c r="C914" s="10" t="str">
        <x:v>IMO-070-F04</x:v>
      </x:c>
      <x:c r="D914" s="10" t="str">
        <x:v>RUN_01</x:v>
      </x:c>
      <x:c r="E914" s="10" t="str">
        <x:v>ORIGINAL_LEDGER</x:v>
      </x:c>
      <x:c r="F914" s="10" t="str">
        <x:v>FAIL</x:v>
      </x:c>
      <x:c r="G914" s="10" t="str">
        <x:v>FAIL</x:v>
      </x:c>
      <x:c r="H914" s="10" t="str">
        <x:v>EXECUTED</x:v>
      </x:c>
      <x:c r="I914" s="10" t="str">
        <x:v>PARSED</x:v>
      </x:c>
      <x:c r="J914" s="10" t="str">
        <x:v>GENERATION_ACCEPTED</x:v>
      </x:c>
      <x:c r="K914" s="10" t="str">
        <x:v>56f7634869be4ab02291f92130b444543c121a3a02ef98178082aec42b5304f5</x:v>
      </x:c>
      <x:c r="L914" s="10" t="str">
        <x:v>full_repair_v2</x:v>
      </x:c>
      <x:c r="M914" s="10" t="n">
        <x:v>1</x:v>
      </x:c>
      <x:c r="N914" s="10" t="n">
        <x:v>0</x:v>
      </x:c>
      <x:c r="O914" s="10" t="n">
        <x:v>0</x:v>
      </x:c>
      <x:c r="P914" s="9" t="str">
        <x:f>'CaseReview'!U914</x:f>
        <x:v>FAIL</x:v>
      </x:c>
      <x:c r="Q914" s="9" t="n">
        <x:f>IF(AND(T914=1,G914=P914),1,0)</x:f>
        <x:v>1</x:v>
      </x:c>
      <x:c r="R914" s="9" t="n">
        <x:f>IF(AND(T914=1,G914="PASS",P914="FAIL"),1,0)</x:f>
        <x:v>0</x:v>
      </x:c>
      <x:c r="S914" s="9" t="n">
        <x:f>IF(AND(T914=1,G914="FAIL",P914="PASS"),1,0)</x:f>
        <x:v>0</x:v>
      </x:c>
      <x:c r="T914" s="9" t="n">
        <x:v>1</x:v>
      </x:c>
      <x:c r="U914" s="9" t="n">
        <x:v>9</x:v>
      </x:c>
      <x:c r="V914" s="9" t="str">
        <x:v>MVP/SHACL_GENERATION_PIPELINE/experiments/FULL_REPAIR_V2/RUN_01/runs/RUN-IMO-070-20260915T111012085249Z/final/final_shape.ttl</x:v>
      </x:c>
    </x:row>
    <x:row r="915" ht="22" customHeight="1">
      <x:c r="A915" s="10" t="str">
        <x:v>V2_FALLBACK25</x:v>
      </x:c>
      <x:c r="B915" s="10" t="str">
        <x:v>IMO-070</x:v>
      </x:c>
      <x:c r="C915" s="10" t="str">
        <x:v>IMO-070-P01</x:v>
      </x:c>
      <x:c r="D915" s="10" t="str">
        <x:v>RUN_01</x:v>
      </x:c>
      <x:c r="E915" s="10" t="str">
        <x:v>ORIGINAL_LEDGER</x:v>
      </x:c>
      <x:c r="F915" s="10" t="str">
        <x:v>PASS</x:v>
      </x:c>
      <x:c r="G915" s="10" t="str">
        <x:v>FAIL</x:v>
      </x:c>
      <x:c r="H915" s="10" t="str">
        <x:v>EXECUTED</x:v>
      </x:c>
      <x:c r="I915" s="10" t="str">
        <x:v>PARSED</x:v>
      </x:c>
      <x:c r="J915" s="10" t="str">
        <x:v>GENERATION_ACCEPTED</x:v>
      </x:c>
      <x:c r="K915" s="10" t="str">
        <x:v>56f7634869be4ab02291f92130b444543c121a3a02ef98178082aec42b5304f5</x:v>
      </x:c>
      <x:c r="L915" s="10" t="str">
        <x:v>full_repair_v2</x:v>
      </x:c>
      <x:c r="M915" s="10" t="n">
        <x:v>0</x:v>
      </x:c>
      <x:c r="N915" s="10" t="n">
        <x:v>0</x:v>
      </x:c>
      <x:c r="O915" s="10" t="n">
        <x:v>1</x:v>
      </x:c>
      <x:c r="P915" s="9" t="str">
        <x:f>'CaseReview'!U915</x:f>
        <x:v>PASS</x:v>
      </x:c>
      <x:c r="Q915" s="9" t="n">
        <x:f>IF(AND(T915=1,G915=P915),1,0)</x:f>
        <x:v>0</x:v>
      </x:c>
      <x:c r="R915" s="9" t="n">
        <x:f>IF(AND(T915=1,G915="PASS",P915="FAIL"),1,0)</x:f>
        <x:v>0</x:v>
      </x:c>
      <x:c r="S915" s="9" t="n">
        <x:f>IF(AND(T915=1,G915="FAIL",P915="PASS"),1,0)</x:f>
        <x:v>1</x:v>
      </x:c>
      <x:c r="T915" s="9" t="n">
        <x:v>1</x:v>
      </x:c>
      <x:c r="U915" s="9" t="n">
        <x:v>9</x:v>
      </x:c>
      <x:c r="V915" s="9" t="str">
        <x:v>MVP/SHACL_GENERATION_PIPELINE/experiments/FULL_REPAIR_V2/RUN_01/runs/RUN-IMO-070-20260915T111012085249Z/final/final_shape.ttl</x:v>
      </x:c>
    </x:row>
    <x:row r="916" ht="22" customHeight="1">
      <x:c r="A916" s="10" t="str">
        <x:v>V2_FALLBACK25</x:v>
      </x:c>
      <x:c r="B916" s="10" t="str">
        <x:v>IMO-070</x:v>
      </x:c>
      <x:c r="C916" s="10" t="str">
        <x:v>IMO-070-P02</x:v>
      </x:c>
      <x:c r="D916" s="10" t="str">
        <x:v>RUN_01</x:v>
      </x:c>
      <x:c r="E916" s="10" t="str">
        <x:v>ORIGINAL_LEDGER</x:v>
      </x:c>
      <x:c r="F916" s="10" t="str">
        <x:v>PASS</x:v>
      </x:c>
      <x:c r="G916" s="10" t="str">
        <x:v>FAIL</x:v>
      </x:c>
      <x:c r="H916" s="10" t="str">
        <x:v>EXECUTED</x:v>
      </x:c>
      <x:c r="I916" s="10" t="str">
        <x:v>PARSED</x:v>
      </x:c>
      <x:c r="J916" s="10" t="str">
        <x:v>GENERATION_ACCEPTED</x:v>
      </x:c>
      <x:c r="K916" s="10" t="str">
        <x:v>56f7634869be4ab02291f92130b444543c121a3a02ef98178082aec42b5304f5</x:v>
      </x:c>
      <x:c r="L916" s="10" t="str">
        <x:v>full_repair_v2</x:v>
      </x:c>
      <x:c r="M916" s="10" t="n">
        <x:v>0</x:v>
      </x:c>
      <x:c r="N916" s="10" t="n">
        <x:v>0</x:v>
      </x:c>
      <x:c r="O916" s="10" t="n">
        <x:v>1</x:v>
      </x:c>
      <x:c r="P916" s="9" t="str">
        <x:f>'CaseReview'!U916</x:f>
        <x:v>PASS</x:v>
      </x:c>
      <x:c r="Q916" s="9" t="n">
        <x:f>IF(AND(T916=1,G916=P916),1,0)</x:f>
        <x:v>0</x:v>
      </x:c>
      <x:c r="R916" s="9" t="n">
        <x:f>IF(AND(T916=1,G916="PASS",P916="FAIL"),1,0)</x:f>
        <x:v>0</x:v>
      </x:c>
      <x:c r="S916" s="9" t="n">
        <x:f>IF(AND(T916=1,G916="FAIL",P916="PASS"),1,0)</x:f>
        <x:v>1</x:v>
      </x:c>
      <x:c r="T916" s="9" t="n">
        <x:v>1</x:v>
      </x:c>
      <x:c r="U916" s="9" t="n">
        <x:v>9</x:v>
      </x:c>
      <x:c r="V916" s="9" t="str">
        <x:v>MVP/SHACL_GENERATION_PIPELINE/experiments/FULL_REPAIR_V2/RUN_01/runs/RUN-IMO-070-20260915T111012085249Z/final/final_shape.ttl</x:v>
      </x:c>
    </x:row>
    <x:row r="917" ht="22" customHeight="1">
      <x:c r="A917" s="10" t="str">
        <x:v>V2_FALLBACK25</x:v>
      </x:c>
      <x:c r="B917" s="10" t="str">
        <x:v>IMO-070</x:v>
      </x:c>
      <x:c r="C917" s="10" t="str">
        <x:v>IMO-070-P03</x:v>
      </x:c>
      <x:c r="D917" s="10" t="str">
        <x:v>RUN_01</x:v>
      </x:c>
      <x:c r="E917" s="10" t="str">
        <x:v>ORIGINAL_LEDGER</x:v>
      </x:c>
      <x:c r="F917" s="10" t="str">
        <x:v>PASS</x:v>
      </x:c>
      <x:c r="G917" s="10" t="str">
        <x:v>FAIL</x:v>
      </x:c>
      <x:c r="H917" s="10" t="str">
        <x:v>EXECUTED</x:v>
      </x:c>
      <x:c r="I917" s="10" t="str">
        <x:v>PARSED</x:v>
      </x:c>
      <x:c r="J917" s="10" t="str">
        <x:v>GENERATION_ACCEPTED</x:v>
      </x:c>
      <x:c r="K917" s="10" t="str">
        <x:v>56f7634869be4ab02291f92130b444543c121a3a02ef98178082aec42b5304f5</x:v>
      </x:c>
      <x:c r="L917" s="10" t="str">
        <x:v>full_repair_v2</x:v>
      </x:c>
      <x:c r="M917" s="10" t="n">
        <x:v>0</x:v>
      </x:c>
      <x:c r="N917" s="10" t="n">
        <x:v>0</x:v>
      </x:c>
      <x:c r="O917" s="10" t="n">
        <x:v>1</x:v>
      </x:c>
      <x:c r="P917" s="9" t="str">
        <x:f>'CaseReview'!U917</x:f>
        <x:v>PASS</x:v>
      </x:c>
      <x:c r="Q917" s="9" t="n">
        <x:f>IF(AND(T917=1,G917=P917),1,0)</x:f>
        <x:v>0</x:v>
      </x:c>
      <x:c r="R917" s="9" t="n">
        <x:f>IF(AND(T917=1,G917="PASS",P917="FAIL"),1,0)</x:f>
        <x:v>0</x:v>
      </x:c>
      <x:c r="S917" s="9" t="n">
        <x:f>IF(AND(T917=1,G917="FAIL",P917="PASS"),1,0)</x:f>
        <x:v>1</x:v>
      </x:c>
      <x:c r="T917" s="9" t="n">
        <x:v>1</x:v>
      </x:c>
      <x:c r="U917" s="9" t="n">
        <x:v>9</x:v>
      </x:c>
      <x:c r="V917" s="9" t="str">
        <x:v>MVP/SHACL_GENERATION_PIPELINE/experiments/FULL_REPAIR_V2/RUN_01/runs/RUN-IMO-070-20260915T111012085249Z/final/final_shape.ttl</x:v>
      </x:c>
    </x:row>
    <x:row r="918" ht="22" customHeight="1">
      <x:c r="A918" s="10" t="str">
        <x:v>V2_FALLBACK25</x:v>
      </x:c>
      <x:c r="B918" s="10" t="str">
        <x:v>IMO-070</x:v>
      </x:c>
      <x:c r="C918" s="10" t="str">
        <x:v>IMO-070-P04</x:v>
      </x:c>
      <x:c r="D918" s="10" t="str">
        <x:v>RUN_01</x:v>
      </x:c>
      <x:c r="E918" s="10" t="str">
        <x:v>ORIGINAL_LEDGER</x:v>
      </x:c>
      <x:c r="F918" s="10" t="str">
        <x:v>PASS</x:v>
      </x:c>
      <x:c r="G918" s="10" t="str">
        <x:v>FAIL</x:v>
      </x:c>
      <x:c r="H918" s="10" t="str">
        <x:v>EXECUTED</x:v>
      </x:c>
      <x:c r="I918" s="10" t="str">
        <x:v>PARSED</x:v>
      </x:c>
      <x:c r="J918" s="10" t="str">
        <x:v>GENERATION_ACCEPTED</x:v>
      </x:c>
      <x:c r="K918" s="10" t="str">
        <x:v>56f7634869be4ab02291f92130b444543c121a3a02ef98178082aec42b5304f5</x:v>
      </x:c>
      <x:c r="L918" s="10" t="str">
        <x:v>full_repair_v2</x:v>
      </x:c>
      <x:c r="M918" s="10" t="n">
        <x:v>0</x:v>
      </x:c>
      <x:c r="N918" s="10" t="n">
        <x:v>0</x:v>
      </x:c>
      <x:c r="O918" s="10" t="n">
        <x:v>1</x:v>
      </x:c>
      <x:c r="P918" s="9" t="str">
        <x:f>'CaseReview'!U918</x:f>
        <x:v>PASS</x:v>
      </x:c>
      <x:c r="Q918" s="9" t="n">
        <x:f>IF(AND(T918=1,G918=P918),1,0)</x:f>
        <x:v>0</x:v>
      </x:c>
      <x:c r="R918" s="9" t="n">
        <x:f>IF(AND(T918=1,G918="PASS",P918="FAIL"),1,0)</x:f>
        <x:v>0</x:v>
      </x:c>
      <x:c r="S918" s="9" t="n">
        <x:f>IF(AND(T918=1,G918="FAIL",P918="PASS"),1,0)</x:f>
        <x:v>1</x:v>
      </x:c>
      <x:c r="T918" s="9" t="n">
        <x:v>1</x:v>
      </x:c>
      <x:c r="U918" s="9" t="n">
        <x:v>9</x:v>
      </x:c>
      <x:c r="V918" s="9" t="str">
        <x:v>MVP/SHACL_GENERATION_PIPELINE/experiments/FULL_REPAIR_V2/RUN_01/runs/RUN-IMO-070-20260915T111012085249Z/final/final_shape.ttl</x:v>
      </x:c>
    </x:row>
    <x:row r="919" ht="22" customHeight="1">
      <x:c r="A919" s="10" t="str">
        <x:v>V2_FALLBACK25</x:v>
      </x:c>
      <x:c r="B919" s="10" t="str">
        <x:v>IMO-070</x:v>
      </x:c>
      <x:c r="C919" s="10" t="str">
        <x:v>IMO-070-P05</x:v>
      </x:c>
      <x:c r="D919" s="10" t="str">
        <x:v>RUN_01</x:v>
      </x:c>
      <x:c r="E919" s="10" t="str">
        <x:v>ORIGINAL_LEDGER</x:v>
      </x:c>
      <x:c r="F919" s="10" t="str">
        <x:v>PASS</x:v>
      </x:c>
      <x:c r="G919" s="10" t="str">
        <x:v>PASS</x:v>
      </x:c>
      <x:c r="H919" s="10" t="str">
        <x:v>EXECUTED</x:v>
      </x:c>
      <x:c r="I919" s="10" t="str">
        <x:v>PARSED</x:v>
      </x:c>
      <x:c r="J919" s="10" t="str">
        <x:v>GENERATION_ACCEPTED</x:v>
      </x:c>
      <x:c r="K919" s="10" t="str">
        <x:v>56f7634869be4ab02291f92130b444543c121a3a02ef98178082aec42b5304f5</x:v>
      </x:c>
      <x:c r="L919" s="10" t="str">
        <x:v>full_repair_v2</x:v>
      </x:c>
      <x:c r="M919" s="10" t="n">
        <x:v>1</x:v>
      </x:c>
      <x:c r="N919" s="10" t="n">
        <x:v>0</x:v>
      </x:c>
      <x:c r="O919" s="10" t="n">
        <x:v>0</x:v>
      </x:c>
      <x:c r="P919" s="9" t="str">
        <x:f>'CaseReview'!U919</x:f>
        <x:v>PASS</x:v>
      </x:c>
      <x:c r="Q919" s="9" t="n">
        <x:f>IF(AND(T919=1,G919=P919),1,0)</x:f>
        <x:v>1</x:v>
      </x:c>
      <x:c r="R919" s="9" t="n">
        <x:f>IF(AND(T919=1,G919="PASS",P919="FAIL"),1,0)</x:f>
        <x:v>0</x:v>
      </x:c>
      <x:c r="S919" s="9" t="n">
        <x:f>IF(AND(T919=1,G919="FAIL",P919="PASS"),1,0)</x:f>
        <x:v>0</x:v>
      </x:c>
      <x:c r="T919" s="9" t="n">
        <x:v>1</x:v>
      </x:c>
      <x:c r="U919" s="9" t="n">
        <x:v>9</x:v>
      </x:c>
      <x:c r="V919" s="9" t="str">
        <x:v>MVP/SHACL_GENERATION_PIPELINE/experiments/FULL_REPAIR_V2/RUN_01/runs/RUN-IMO-070-20260915T111012085249Z/final/final_shape.ttl</x:v>
      </x:c>
    </x:row>
    <x:row r="920" ht="22" customHeight="1">
      <x:c r="A920" s="10" t="str">
        <x:v>V2_FALLBACK25</x:v>
      </x:c>
      <x:c r="B920" s="10" t="str">
        <x:v>IMO-071</x:v>
      </x:c>
      <x:c r="C920" s="10" t="str">
        <x:v>IMO-071-F01</x:v>
      </x:c>
      <x:c r="D920" s="10" t="str">
        <x:v>RUN_01</x:v>
      </x:c>
      <x:c r="E920" s="10" t="str">
        <x:v>ORIGINAL_LEDGER</x:v>
      </x:c>
      <x:c r="F920" s="10" t="str">
        <x:v>FAIL</x:v>
      </x:c>
      <x:c r="G920" s="10" t="str">
        <x:v>FAIL</x:v>
      </x:c>
      <x:c r="H920" s="10" t="str">
        <x:v>EXECUTED</x:v>
      </x:c>
      <x:c r="I920" s="10" t="str">
        <x:v>PARSED</x:v>
      </x:c>
      <x:c r="J920" s="10" t="str">
        <x:v>GENERATION_ACCEPTED</x:v>
      </x:c>
      <x:c r="K920" s="10" t="str">
        <x:v>07864f6665c0e73496670541071a967f55985b86cefa39f0bf578314e6546138</x:v>
      </x:c>
      <x:c r="L920" s="10" t="str">
        <x:v>full_repair_v2</x:v>
      </x:c>
      <x:c r="M920" s="10" t="n">
        <x:v>1</x:v>
      </x:c>
      <x:c r="N920" s="10" t="n">
        <x:v>0</x:v>
      </x:c>
      <x:c r="O920" s="10" t="n">
        <x:v>0</x:v>
      </x:c>
      <x:c r="P920" s="9" t="str">
        <x:f>'CaseReview'!U920</x:f>
        <x:v>FAIL</x:v>
      </x:c>
      <x:c r="Q920" s="9" t="n">
        <x:f>IF(AND(T920=1,G920=P920),1,0)</x:f>
        <x:v>1</x:v>
      </x:c>
      <x:c r="R920" s="9" t="n">
        <x:f>IF(AND(T920=1,G920="PASS",P920="FAIL"),1,0)</x:f>
        <x:v>0</x:v>
      </x:c>
      <x:c r="S920" s="9" t="n">
        <x:f>IF(AND(T920=1,G920="FAIL",P920="PASS"),1,0)</x:f>
        <x:v>0</x:v>
      </x:c>
      <x:c r="T920" s="9" t="n">
        <x:v>1</x:v>
      </x:c>
      <x:c r="U920" s="9" t="n">
        <x:v>6</x:v>
      </x:c>
      <x:c r="V920" s="9" t="str">
        <x:v>MVP/SHACL_GENERATION_PIPELINE/experiments/FULL_REPAIR_V2/RUN_01/runs/RUN-IMO-071-20260915T111048893524Z/final/final_shape.ttl</x:v>
      </x:c>
    </x:row>
    <x:row r="921" ht="22" customHeight="1">
      <x:c r="A921" s="10" t="str">
        <x:v>V2_FALLBACK25</x:v>
      </x:c>
      <x:c r="B921" s="10" t="str">
        <x:v>IMO-071</x:v>
      </x:c>
      <x:c r="C921" s="10" t="str">
        <x:v>IMO-071-F02</x:v>
      </x:c>
      <x:c r="D921" s="10" t="str">
        <x:v>RUN_01</x:v>
      </x:c>
      <x:c r="E921" s="10" t="str">
        <x:v>ORIGINAL_LEDGER</x:v>
      </x:c>
      <x:c r="F921" s="10" t="str">
        <x:v>FAIL</x:v>
      </x:c>
      <x:c r="G921" s="10" t="str">
        <x:v>FAIL</x:v>
      </x:c>
      <x:c r="H921" s="10" t="str">
        <x:v>EXECUTED</x:v>
      </x:c>
      <x:c r="I921" s="10" t="str">
        <x:v>PARSED</x:v>
      </x:c>
      <x:c r="J921" s="10" t="str">
        <x:v>GENERATION_ACCEPTED</x:v>
      </x:c>
      <x:c r="K921" s="10" t="str">
        <x:v>07864f6665c0e73496670541071a967f55985b86cefa39f0bf578314e6546138</x:v>
      </x:c>
      <x:c r="L921" s="10" t="str">
        <x:v>full_repair_v2</x:v>
      </x:c>
      <x:c r="M921" s="10" t="n">
        <x:v>1</x:v>
      </x:c>
      <x:c r="N921" s="10" t="n">
        <x:v>0</x:v>
      </x:c>
      <x:c r="O921" s="10" t="n">
        <x:v>0</x:v>
      </x:c>
      <x:c r="P921" s="9" t="str">
        <x:f>'CaseReview'!U921</x:f>
        <x:v>FAIL</x:v>
      </x:c>
      <x:c r="Q921" s="9" t="n">
        <x:f>IF(AND(T921=1,G921=P921),1,0)</x:f>
        <x:v>1</x:v>
      </x:c>
      <x:c r="R921" s="9" t="n">
        <x:f>IF(AND(T921=1,G921="PASS",P921="FAIL"),1,0)</x:f>
        <x:v>0</x:v>
      </x:c>
      <x:c r="S921" s="9" t="n">
        <x:f>IF(AND(T921=1,G921="FAIL",P921="PASS"),1,0)</x:f>
        <x:v>0</x:v>
      </x:c>
      <x:c r="T921" s="9" t="n">
        <x:v>1</x:v>
      </x:c>
      <x:c r="U921" s="9" t="n">
        <x:v>6</x:v>
      </x:c>
      <x:c r="V921" s="9" t="str">
        <x:v>MVP/SHACL_GENERATION_PIPELINE/experiments/FULL_REPAIR_V2/RUN_01/runs/RUN-IMO-071-20260915T111048893524Z/final/final_shape.ttl</x:v>
      </x:c>
    </x:row>
    <x:row r="922" ht="22" customHeight="1">
      <x:c r="A922" s="10" t="str">
        <x:v>V2_FALLBACK25</x:v>
      </x:c>
      <x:c r="B922" s="10" t="str">
        <x:v>IMO-071</x:v>
      </x:c>
      <x:c r="C922" s="10" t="str">
        <x:v>IMO-071-F03</x:v>
      </x:c>
      <x:c r="D922" s="10" t="str">
        <x:v>RUN_01</x:v>
      </x:c>
      <x:c r="E922" s="10" t="str">
        <x:v>ORIGINAL_LEDGER</x:v>
      </x:c>
      <x:c r="F922" s="10" t="str">
        <x:v>FAIL</x:v>
      </x:c>
      <x:c r="G922" s="10" t="str">
        <x:v>FAIL</x:v>
      </x:c>
      <x:c r="H922" s="10" t="str">
        <x:v>EXECUTED</x:v>
      </x:c>
      <x:c r="I922" s="10" t="str">
        <x:v>PARSED</x:v>
      </x:c>
      <x:c r="J922" s="10" t="str">
        <x:v>GENERATION_ACCEPTED</x:v>
      </x:c>
      <x:c r="K922" s="10" t="str">
        <x:v>07864f6665c0e73496670541071a967f55985b86cefa39f0bf578314e6546138</x:v>
      </x:c>
      <x:c r="L922" s="10" t="str">
        <x:v>full_repair_v2</x:v>
      </x:c>
      <x:c r="M922" s="10" t="n">
        <x:v>1</x:v>
      </x:c>
      <x:c r="N922" s="10" t="n">
        <x:v>0</x:v>
      </x:c>
      <x:c r="O922" s="10" t="n">
        <x:v>0</x:v>
      </x:c>
      <x:c r="P922" s="9" t="str">
        <x:f>'CaseReview'!U922</x:f>
        <x:v>FAIL</x:v>
      </x:c>
      <x:c r="Q922" s="9" t="n">
        <x:f>IF(AND(T922=1,G922=P922),1,0)</x:f>
        <x:v>1</x:v>
      </x:c>
      <x:c r="R922" s="9" t="n">
        <x:f>IF(AND(T922=1,G922="PASS",P922="FAIL"),1,0)</x:f>
        <x:v>0</x:v>
      </x:c>
      <x:c r="S922" s="9" t="n">
        <x:f>IF(AND(T922=1,G922="FAIL",P922="PASS"),1,0)</x:f>
        <x:v>0</x:v>
      </x:c>
      <x:c r="T922" s="9" t="n">
        <x:v>1</x:v>
      </x:c>
      <x:c r="U922" s="9" t="n">
        <x:v>6</x:v>
      </x:c>
      <x:c r="V922" s="9" t="str">
        <x:v>MVP/SHACL_GENERATION_PIPELINE/experiments/FULL_REPAIR_V2/RUN_01/runs/RUN-IMO-071-20260915T111048893524Z/final/final_shape.ttl</x:v>
      </x:c>
    </x:row>
    <x:row r="923" ht="22" customHeight="1">
      <x:c r="A923" s="10" t="str">
        <x:v>V2_FALLBACK25</x:v>
      </x:c>
      <x:c r="B923" s="10" t="str">
        <x:v>IMO-071</x:v>
      </x:c>
      <x:c r="C923" s="10" t="str">
        <x:v>IMO-071-F04</x:v>
      </x:c>
      <x:c r="D923" s="10" t="str">
        <x:v>RUN_01</x:v>
      </x:c>
      <x:c r="E923" s="10" t="str">
        <x:v>ORIGINAL_LEDGER</x:v>
      </x:c>
      <x:c r="F923" s="10" t="str">
        <x:v>FAIL</x:v>
      </x:c>
      <x:c r="G923" s="10" t="str">
        <x:v>FAIL</x:v>
      </x:c>
      <x:c r="H923" s="10" t="str">
        <x:v>EXECUTED</x:v>
      </x:c>
      <x:c r="I923" s="10" t="str">
        <x:v>PARSED</x:v>
      </x:c>
      <x:c r="J923" s="10" t="str">
        <x:v>GENERATION_ACCEPTED</x:v>
      </x:c>
      <x:c r="K923" s="10" t="str">
        <x:v>07864f6665c0e73496670541071a967f55985b86cefa39f0bf578314e6546138</x:v>
      </x:c>
      <x:c r="L923" s="10" t="str">
        <x:v>full_repair_v2</x:v>
      </x:c>
      <x:c r="M923" s="10" t="n">
        <x:v>1</x:v>
      </x:c>
      <x:c r="N923" s="10" t="n">
        <x:v>0</x:v>
      </x:c>
      <x:c r="O923" s="10" t="n">
        <x:v>0</x:v>
      </x:c>
      <x:c r="P923" s="9" t="str">
        <x:f>'CaseReview'!U923</x:f>
        <x:v>FAIL</x:v>
      </x:c>
      <x:c r="Q923" s="9" t="n">
        <x:f>IF(AND(T923=1,G923=P923),1,0)</x:f>
        <x:v>1</x:v>
      </x:c>
      <x:c r="R923" s="9" t="n">
        <x:f>IF(AND(T923=1,G923="PASS",P923="FAIL"),1,0)</x:f>
        <x:v>0</x:v>
      </x:c>
      <x:c r="S923" s="9" t="n">
        <x:f>IF(AND(T923=1,G923="FAIL",P923="PASS"),1,0)</x:f>
        <x:v>0</x:v>
      </x:c>
      <x:c r="T923" s="9" t="n">
        <x:v>1</x:v>
      </x:c>
      <x:c r="U923" s="9" t="n">
        <x:v>6</x:v>
      </x:c>
      <x:c r="V923" s="9" t="str">
        <x:v>MVP/SHACL_GENERATION_PIPELINE/experiments/FULL_REPAIR_V2/RUN_01/runs/RUN-IMO-071-20260915T111048893524Z/final/final_shape.ttl</x:v>
      </x:c>
    </x:row>
    <x:row r="924" ht="22" customHeight="1">
      <x:c r="A924" s="10" t="str">
        <x:v>V2_FALLBACK25</x:v>
      </x:c>
      <x:c r="B924" s="10" t="str">
        <x:v>IMO-071</x:v>
      </x:c>
      <x:c r="C924" s="10" t="str">
        <x:v>IMO-071-P01</x:v>
      </x:c>
      <x:c r="D924" s="10" t="str">
        <x:v>RUN_01</x:v>
      </x:c>
      <x:c r="E924" s="10" t="str">
        <x:v>ORIGINAL_LEDGER</x:v>
      </x:c>
      <x:c r="F924" s="10" t="str">
        <x:v>PASS</x:v>
      </x:c>
      <x:c r="G924" s="10" t="str">
        <x:v>PASS</x:v>
      </x:c>
      <x:c r="H924" s="10" t="str">
        <x:v>EXECUTED</x:v>
      </x:c>
      <x:c r="I924" s="10" t="str">
        <x:v>PARSED</x:v>
      </x:c>
      <x:c r="J924" s="10" t="str">
        <x:v>GENERATION_ACCEPTED</x:v>
      </x:c>
      <x:c r="K924" s="10" t="str">
        <x:v>07864f6665c0e73496670541071a967f55985b86cefa39f0bf578314e6546138</x:v>
      </x:c>
      <x:c r="L924" s="10" t="str">
        <x:v>full_repair_v2</x:v>
      </x:c>
      <x:c r="M924" s="10" t="n">
        <x:v>1</x:v>
      </x:c>
      <x:c r="N924" s="10" t="n">
        <x:v>0</x:v>
      </x:c>
      <x:c r="O924" s="10" t="n">
        <x:v>0</x:v>
      </x:c>
      <x:c r="P924" s="9" t="str">
        <x:f>'CaseReview'!U924</x:f>
        <x:v>PASS</x:v>
      </x:c>
      <x:c r="Q924" s="9" t="n">
        <x:f>IF(AND(T924=1,G924=P924),1,0)</x:f>
        <x:v>1</x:v>
      </x:c>
      <x:c r="R924" s="9" t="n">
        <x:f>IF(AND(T924=1,G924="PASS",P924="FAIL"),1,0)</x:f>
        <x:v>0</x:v>
      </x:c>
      <x:c r="S924" s="9" t="n">
        <x:f>IF(AND(T924=1,G924="FAIL",P924="PASS"),1,0)</x:f>
        <x:v>0</x:v>
      </x:c>
      <x:c r="T924" s="9" t="n">
        <x:v>1</x:v>
      </x:c>
      <x:c r="U924" s="9" t="n">
        <x:v>6</x:v>
      </x:c>
      <x:c r="V924" s="9" t="str">
        <x:v>MVP/SHACL_GENERATION_PIPELINE/experiments/FULL_REPAIR_V2/RUN_01/runs/RUN-IMO-071-20260915T111048893524Z/final/final_shape.ttl</x:v>
      </x:c>
    </x:row>
    <x:row r="925" ht="22" customHeight="1">
      <x:c r="A925" s="10" t="str">
        <x:v>V2_FALLBACK25</x:v>
      </x:c>
      <x:c r="B925" s="10" t="str">
        <x:v>IMO-071</x:v>
      </x:c>
      <x:c r="C925" s="10" t="str">
        <x:v>IMO-071-P02</x:v>
      </x:c>
      <x:c r="D925" s="10" t="str">
        <x:v>RUN_01</x:v>
      </x:c>
      <x:c r="E925" s="10" t="str">
        <x:v>ORIGINAL_LEDGER</x:v>
      </x:c>
      <x:c r="F925" s="10" t="str">
        <x:v>PASS</x:v>
      </x:c>
      <x:c r="G925" s="10" t="str">
        <x:v>PASS</x:v>
      </x:c>
      <x:c r="H925" s="10" t="str">
        <x:v>EXECUTED</x:v>
      </x:c>
      <x:c r="I925" s="10" t="str">
        <x:v>PARSED</x:v>
      </x:c>
      <x:c r="J925" s="10" t="str">
        <x:v>GENERATION_ACCEPTED</x:v>
      </x:c>
      <x:c r="K925" s="10" t="str">
        <x:v>07864f6665c0e73496670541071a967f55985b86cefa39f0bf578314e6546138</x:v>
      </x:c>
      <x:c r="L925" s="10" t="str">
        <x:v>full_repair_v2</x:v>
      </x:c>
      <x:c r="M925" s="10" t="n">
        <x:v>1</x:v>
      </x:c>
      <x:c r="N925" s="10" t="n">
        <x:v>0</x:v>
      </x:c>
      <x:c r="O925" s="10" t="n">
        <x:v>0</x:v>
      </x:c>
      <x:c r="P925" s="9" t="str">
        <x:f>'CaseReview'!U925</x:f>
        <x:v>PASS</x:v>
      </x:c>
      <x:c r="Q925" s="9" t="n">
        <x:f>IF(AND(T925=1,G925=P925),1,0)</x:f>
        <x:v>1</x:v>
      </x:c>
      <x:c r="R925" s="9" t="n">
        <x:f>IF(AND(T925=1,G925="PASS",P925="FAIL"),1,0)</x:f>
        <x:v>0</x:v>
      </x:c>
      <x:c r="S925" s="9" t="n">
        <x:f>IF(AND(T925=1,G925="FAIL",P925="PASS"),1,0)</x:f>
        <x:v>0</x:v>
      </x:c>
      <x:c r="T925" s="9" t="n">
        <x:v>1</x:v>
      </x:c>
      <x:c r="U925" s="9" t="n">
        <x:v>6</x:v>
      </x:c>
      <x:c r="V925" s="9" t="str">
        <x:v>MVP/SHACL_GENERATION_PIPELINE/experiments/FULL_REPAIR_V2/RUN_01/runs/RUN-IMO-071-20260915T111048893524Z/final/final_shape.ttl</x:v>
      </x:c>
    </x:row>
    <x:row r="926" ht="22" customHeight="1">
      <x:c r="A926" s="10" t="str">
        <x:v>V2_FALLBACK25</x:v>
      </x:c>
      <x:c r="B926" s="10" t="str">
        <x:v>IMO-072</x:v>
      </x:c>
      <x:c r="C926" s="10" t="str">
        <x:v>IMO-072-F01</x:v>
      </x:c>
      <x:c r="D926" s="10" t="str">
        <x:v>RUN_01</x:v>
      </x:c>
      <x:c r="E926" s="10" t="str">
        <x:v>ORIGINAL_LEDGER</x:v>
      </x:c>
      <x:c r="F926" s="10" t="str">
        <x:v>FAIL</x:v>
      </x:c>
      <x:c r="G926" s="10" t="str">
        <x:v>FAIL</x:v>
      </x:c>
      <x:c r="H926" s="10" t="str">
        <x:v>EXECUTED</x:v>
      </x:c>
      <x:c r="I926" s="10" t="str">
        <x:v>PARSED</x:v>
      </x:c>
      <x:c r="J926" s="10" t="str">
        <x:v>GENERATION_ACCEPTED</x:v>
      </x:c>
      <x:c r="K926" s="10" t="str">
        <x:v>0a6429ec0a63e4ac51477d23eb15dee7ad186db589f0eb37afbc0bd4aa7719aa</x:v>
      </x:c>
      <x:c r="L926" s="10" t="str">
        <x:v>full_repair_v2</x:v>
      </x:c>
      <x:c r="M926" s="10" t="n">
        <x:v>1</x:v>
      </x:c>
      <x:c r="N926" s="10" t="n">
        <x:v>0</x:v>
      </x:c>
      <x:c r="O926" s="10" t="n">
        <x:v>0</x:v>
      </x:c>
      <x:c r="P926" s="9" t="str">
        <x:f>'CaseReview'!U926</x:f>
        <x:v>FAIL</x:v>
      </x:c>
      <x:c r="Q926" s="9" t="n">
        <x:f>IF(AND(T926=1,G926=P926),1,0)</x:f>
        <x:v>1</x:v>
      </x:c>
      <x:c r="R926" s="9" t="n">
        <x:f>IF(AND(T926=1,G926="PASS",P926="FAIL"),1,0)</x:f>
        <x:v>0</x:v>
      </x:c>
      <x:c r="S926" s="9" t="n">
        <x:f>IF(AND(T926=1,G926="FAIL",P926="PASS"),1,0)</x:f>
        <x:v>0</x:v>
      </x:c>
      <x:c r="T926" s="9" t="n">
        <x:v>1</x:v>
      </x:c>
      <x:c r="U926" s="9" t="n">
        <x:v>8</x:v>
      </x:c>
      <x:c r="V926" s="9" t="str">
        <x:v>MVP/SHACL_GENERATION_PIPELINE/experiments/FULL_REPAIR_V2/RUN_01/runs/RUN-IMO-072-20260915T111102613162Z/final/final_shape.ttl</x:v>
      </x:c>
    </x:row>
    <x:row r="927" ht="22" customHeight="1">
      <x:c r="A927" s="10" t="str">
        <x:v>V2_FALLBACK25</x:v>
      </x:c>
      <x:c r="B927" s="10" t="str">
        <x:v>IMO-072</x:v>
      </x:c>
      <x:c r="C927" s="10" t="str">
        <x:v>IMO-072-F02</x:v>
      </x:c>
      <x:c r="D927" s="10" t="str">
        <x:v>RUN_01</x:v>
      </x:c>
      <x:c r="E927" s="10" t="str">
        <x:v>ORIGINAL_LEDGER</x:v>
      </x:c>
      <x:c r="F927" s="10" t="str">
        <x:v>FAIL</x:v>
      </x:c>
      <x:c r="G927" s="10" t="str">
        <x:v>FAIL</x:v>
      </x:c>
      <x:c r="H927" s="10" t="str">
        <x:v>EXECUTED</x:v>
      </x:c>
      <x:c r="I927" s="10" t="str">
        <x:v>PARSED</x:v>
      </x:c>
      <x:c r="J927" s="10" t="str">
        <x:v>GENERATION_ACCEPTED</x:v>
      </x:c>
      <x:c r="K927" s="10" t="str">
        <x:v>0a6429ec0a63e4ac51477d23eb15dee7ad186db589f0eb37afbc0bd4aa7719aa</x:v>
      </x:c>
      <x:c r="L927" s="10" t="str">
        <x:v>full_repair_v2</x:v>
      </x:c>
      <x:c r="M927" s="10" t="n">
        <x:v>1</x:v>
      </x:c>
      <x:c r="N927" s="10" t="n">
        <x:v>0</x:v>
      </x:c>
      <x:c r="O927" s="10" t="n">
        <x:v>0</x:v>
      </x:c>
      <x:c r="P927" s="9" t="str">
        <x:f>'CaseReview'!U927</x:f>
        <x:v>FAIL</x:v>
      </x:c>
      <x:c r="Q927" s="9" t="n">
        <x:f>IF(AND(T927=1,G927=P927),1,0)</x:f>
        <x:v>1</x:v>
      </x:c>
      <x:c r="R927" s="9" t="n">
        <x:f>IF(AND(T927=1,G927="PASS",P927="FAIL"),1,0)</x:f>
        <x:v>0</x:v>
      </x:c>
      <x:c r="S927" s="9" t="n">
        <x:f>IF(AND(T927=1,G927="FAIL",P927="PASS"),1,0)</x:f>
        <x:v>0</x:v>
      </x:c>
      <x:c r="T927" s="9" t="n">
        <x:v>1</x:v>
      </x:c>
      <x:c r="U927" s="9" t="n">
        <x:v>8</x:v>
      </x:c>
      <x:c r="V927" s="9" t="str">
        <x:v>MVP/SHACL_GENERATION_PIPELINE/experiments/FULL_REPAIR_V2/RUN_01/runs/RUN-IMO-072-20260915T111102613162Z/final/final_shape.ttl</x:v>
      </x:c>
    </x:row>
    <x:row r="928" ht="22" customHeight="1">
      <x:c r="A928" s="10" t="str">
        <x:v>V2_FALLBACK25</x:v>
      </x:c>
      <x:c r="B928" s="10" t="str">
        <x:v>IMO-072</x:v>
      </x:c>
      <x:c r="C928" s="10" t="str">
        <x:v>IMO-072-F03</x:v>
      </x:c>
      <x:c r="D928" s="10" t="str">
        <x:v>RUN_01</x:v>
      </x:c>
      <x:c r="E928" s="10" t="str">
        <x:v>ORIGINAL_LEDGER</x:v>
      </x:c>
      <x:c r="F928" s="10" t="str">
        <x:v>FAIL</x:v>
      </x:c>
      <x:c r="G928" s="10" t="str">
        <x:v>FAIL</x:v>
      </x:c>
      <x:c r="H928" s="10" t="str">
        <x:v>EXECUTED</x:v>
      </x:c>
      <x:c r="I928" s="10" t="str">
        <x:v>PARSED</x:v>
      </x:c>
      <x:c r="J928" s="10" t="str">
        <x:v>GENERATION_ACCEPTED</x:v>
      </x:c>
      <x:c r="K928" s="10" t="str">
        <x:v>0a6429ec0a63e4ac51477d23eb15dee7ad186db589f0eb37afbc0bd4aa7719aa</x:v>
      </x:c>
      <x:c r="L928" s="10" t="str">
        <x:v>full_repair_v2</x:v>
      </x:c>
      <x:c r="M928" s="10" t="n">
        <x:v>1</x:v>
      </x:c>
      <x:c r="N928" s="10" t="n">
        <x:v>0</x:v>
      </x:c>
      <x:c r="O928" s="10" t="n">
        <x:v>0</x:v>
      </x:c>
      <x:c r="P928" s="9" t="str">
        <x:f>'CaseReview'!U928</x:f>
        <x:v>FAIL</x:v>
      </x:c>
      <x:c r="Q928" s="9" t="n">
        <x:f>IF(AND(T928=1,G928=P928),1,0)</x:f>
        <x:v>1</x:v>
      </x:c>
      <x:c r="R928" s="9" t="n">
        <x:f>IF(AND(T928=1,G928="PASS",P928="FAIL"),1,0)</x:f>
        <x:v>0</x:v>
      </x:c>
      <x:c r="S928" s="9" t="n">
        <x:f>IF(AND(T928=1,G928="FAIL",P928="PASS"),1,0)</x:f>
        <x:v>0</x:v>
      </x:c>
      <x:c r="T928" s="9" t="n">
        <x:v>1</x:v>
      </x:c>
      <x:c r="U928" s="9" t="n">
        <x:v>8</x:v>
      </x:c>
      <x:c r="V928" s="9" t="str">
        <x:v>MVP/SHACL_GENERATION_PIPELINE/experiments/FULL_REPAIR_V2/RUN_01/runs/RUN-IMO-072-20260915T111102613162Z/final/final_shape.ttl</x:v>
      </x:c>
    </x:row>
    <x:row r="929" ht="22" customHeight="1">
      <x:c r="A929" s="10" t="str">
        <x:v>V2_FALLBACK25</x:v>
      </x:c>
      <x:c r="B929" s="10" t="str">
        <x:v>IMO-072</x:v>
      </x:c>
      <x:c r="C929" s="10" t="str">
        <x:v>IMO-072-F04</x:v>
      </x:c>
      <x:c r="D929" s="10" t="str">
        <x:v>RUN_01</x:v>
      </x:c>
      <x:c r="E929" s="10" t="str">
        <x:v>ORIGINAL_LEDGER</x:v>
      </x:c>
      <x:c r="F929" s="10" t="str">
        <x:v>FAIL</x:v>
      </x:c>
      <x:c r="G929" s="10" t="str">
        <x:v>FAIL</x:v>
      </x:c>
      <x:c r="H929" s="10" t="str">
        <x:v>EXECUTED</x:v>
      </x:c>
      <x:c r="I929" s="10" t="str">
        <x:v>PARSED</x:v>
      </x:c>
      <x:c r="J929" s="10" t="str">
        <x:v>GENERATION_ACCEPTED</x:v>
      </x:c>
      <x:c r="K929" s="10" t="str">
        <x:v>0a6429ec0a63e4ac51477d23eb15dee7ad186db589f0eb37afbc0bd4aa7719aa</x:v>
      </x:c>
      <x:c r="L929" s="10" t="str">
        <x:v>full_repair_v2</x:v>
      </x:c>
      <x:c r="M929" s="10" t="n">
        <x:v>1</x:v>
      </x:c>
      <x:c r="N929" s="10" t="n">
        <x:v>0</x:v>
      </x:c>
      <x:c r="O929" s="10" t="n">
        <x:v>0</x:v>
      </x:c>
      <x:c r="P929" s="9" t="str">
        <x:f>'CaseReview'!U929</x:f>
        <x:v>FAIL</x:v>
      </x:c>
      <x:c r="Q929" s="9" t="n">
        <x:f>IF(AND(T929=1,G929=P929),1,0)</x:f>
        <x:v>1</x:v>
      </x:c>
      <x:c r="R929" s="9" t="n">
        <x:f>IF(AND(T929=1,G929="PASS",P929="FAIL"),1,0)</x:f>
        <x:v>0</x:v>
      </x:c>
      <x:c r="S929" s="9" t="n">
        <x:f>IF(AND(T929=1,G929="FAIL",P929="PASS"),1,0)</x:f>
        <x:v>0</x:v>
      </x:c>
      <x:c r="T929" s="9" t="n">
        <x:v>1</x:v>
      </x:c>
      <x:c r="U929" s="9" t="n">
        <x:v>8</x:v>
      </x:c>
      <x:c r="V929" s="9" t="str">
        <x:v>MVP/SHACL_GENERATION_PIPELINE/experiments/FULL_REPAIR_V2/RUN_01/runs/RUN-IMO-072-20260915T111102613162Z/final/final_shape.ttl</x:v>
      </x:c>
    </x:row>
    <x:row r="930" ht="22" customHeight="1">
      <x:c r="A930" s="10" t="str">
        <x:v>V2_FALLBACK25</x:v>
      </x:c>
      <x:c r="B930" s="10" t="str">
        <x:v>IMO-072</x:v>
      </x:c>
      <x:c r="C930" s="10" t="str">
        <x:v>IMO-072-F05</x:v>
      </x:c>
      <x:c r="D930" s="10" t="str">
        <x:v>RUN_01</x:v>
      </x:c>
      <x:c r="E930" s="10" t="str">
        <x:v>ORIGINAL_LEDGER</x:v>
      </x:c>
      <x:c r="F930" s="10" t="str">
        <x:v>FAIL</x:v>
      </x:c>
      <x:c r="G930" s="10" t="str">
        <x:v>FAIL</x:v>
      </x:c>
      <x:c r="H930" s="10" t="str">
        <x:v>EXECUTED</x:v>
      </x:c>
      <x:c r="I930" s="10" t="str">
        <x:v>PARSED</x:v>
      </x:c>
      <x:c r="J930" s="10" t="str">
        <x:v>GENERATION_ACCEPTED</x:v>
      </x:c>
      <x:c r="K930" s="10" t="str">
        <x:v>0a6429ec0a63e4ac51477d23eb15dee7ad186db589f0eb37afbc0bd4aa7719aa</x:v>
      </x:c>
      <x:c r="L930" s="10" t="str">
        <x:v>full_repair_v2</x:v>
      </x:c>
      <x:c r="M930" s="10" t="n">
        <x:v>1</x:v>
      </x:c>
      <x:c r="N930" s="10" t="n">
        <x:v>0</x:v>
      </x:c>
      <x:c r="O930" s="10" t="n">
        <x:v>0</x:v>
      </x:c>
      <x:c r="P930" s="9" t="str">
        <x:f>'CaseReview'!U930</x:f>
        <x:v>FAIL</x:v>
      </x:c>
      <x:c r="Q930" s="9" t="n">
        <x:f>IF(AND(T930=1,G930=P930),1,0)</x:f>
        <x:v>1</x:v>
      </x:c>
      <x:c r="R930" s="9" t="n">
        <x:f>IF(AND(T930=1,G930="PASS",P930="FAIL"),1,0)</x:f>
        <x:v>0</x:v>
      </x:c>
      <x:c r="S930" s="9" t="n">
        <x:f>IF(AND(T930=1,G930="FAIL",P930="PASS"),1,0)</x:f>
        <x:v>0</x:v>
      </x:c>
      <x:c r="T930" s="9" t="n">
        <x:v>1</x:v>
      </x:c>
      <x:c r="U930" s="9" t="n">
        <x:v>8</x:v>
      </x:c>
      <x:c r="V930" s="9" t="str">
        <x:v>MVP/SHACL_GENERATION_PIPELINE/experiments/FULL_REPAIR_V2/RUN_01/runs/RUN-IMO-072-20260915T111102613162Z/final/final_shape.ttl</x:v>
      </x:c>
    </x:row>
    <x:row r="931" ht="22" customHeight="1">
      <x:c r="A931" s="10" t="str">
        <x:v>V2_FALLBACK25</x:v>
      </x:c>
      <x:c r="B931" s="10" t="str">
        <x:v>IMO-072</x:v>
      </x:c>
      <x:c r="C931" s="10" t="str">
        <x:v>IMO-072-P01</x:v>
      </x:c>
      <x:c r="D931" s="10" t="str">
        <x:v>RUN_01</x:v>
      </x:c>
      <x:c r="E931" s="10" t="str">
        <x:v>ORIGINAL_LEDGER</x:v>
      </x:c>
      <x:c r="F931" s="10" t="str">
        <x:v>PASS</x:v>
      </x:c>
      <x:c r="G931" s="10" t="str">
        <x:v>PASS</x:v>
      </x:c>
      <x:c r="H931" s="10" t="str">
        <x:v>EXECUTED</x:v>
      </x:c>
      <x:c r="I931" s="10" t="str">
        <x:v>PARSED</x:v>
      </x:c>
      <x:c r="J931" s="10" t="str">
        <x:v>GENERATION_ACCEPTED</x:v>
      </x:c>
      <x:c r="K931" s="10" t="str">
        <x:v>0a6429ec0a63e4ac51477d23eb15dee7ad186db589f0eb37afbc0bd4aa7719aa</x:v>
      </x:c>
      <x:c r="L931" s="10" t="str">
        <x:v>full_repair_v2</x:v>
      </x:c>
      <x:c r="M931" s="10" t="n">
        <x:v>1</x:v>
      </x:c>
      <x:c r="N931" s="10" t="n">
        <x:v>0</x:v>
      </x:c>
      <x:c r="O931" s="10" t="n">
        <x:v>0</x:v>
      </x:c>
      <x:c r="P931" s="9" t="str">
        <x:f>'CaseReview'!U931</x:f>
        <x:v>PASS</x:v>
      </x:c>
      <x:c r="Q931" s="9" t="n">
        <x:f>IF(AND(T931=1,G931=P931),1,0)</x:f>
        <x:v>1</x:v>
      </x:c>
      <x:c r="R931" s="9" t="n">
        <x:f>IF(AND(T931=1,G931="PASS",P931="FAIL"),1,0)</x:f>
        <x:v>0</x:v>
      </x:c>
      <x:c r="S931" s="9" t="n">
        <x:f>IF(AND(T931=1,G931="FAIL",P931="PASS"),1,0)</x:f>
        <x:v>0</x:v>
      </x:c>
      <x:c r="T931" s="9" t="n">
        <x:v>1</x:v>
      </x:c>
      <x:c r="U931" s="9" t="n">
        <x:v>8</x:v>
      </x:c>
      <x:c r="V931" s="9" t="str">
        <x:v>MVP/SHACL_GENERATION_PIPELINE/experiments/FULL_REPAIR_V2/RUN_01/runs/RUN-IMO-072-20260915T111102613162Z/final/final_shape.ttl</x:v>
      </x:c>
    </x:row>
    <x:row r="932" ht="22" customHeight="1">
      <x:c r="A932" s="10" t="str">
        <x:v>V2_FALLBACK25</x:v>
      </x:c>
      <x:c r="B932" s="10" t="str">
        <x:v>IMO-072</x:v>
      </x:c>
      <x:c r="C932" s="10" t="str">
        <x:v>IMO-072-P02</x:v>
      </x:c>
      <x:c r="D932" s="10" t="str">
        <x:v>RUN_01</x:v>
      </x:c>
      <x:c r="E932" s="10" t="str">
        <x:v>ORIGINAL_LEDGER</x:v>
      </x:c>
      <x:c r="F932" s="10" t="str">
        <x:v>PASS</x:v>
      </x:c>
      <x:c r="G932" s="10" t="str">
        <x:v>PASS</x:v>
      </x:c>
      <x:c r="H932" s="10" t="str">
        <x:v>EXECUTED</x:v>
      </x:c>
      <x:c r="I932" s="10" t="str">
        <x:v>PARSED</x:v>
      </x:c>
      <x:c r="J932" s="10" t="str">
        <x:v>GENERATION_ACCEPTED</x:v>
      </x:c>
      <x:c r="K932" s="10" t="str">
        <x:v>0a6429ec0a63e4ac51477d23eb15dee7ad186db589f0eb37afbc0bd4aa7719aa</x:v>
      </x:c>
      <x:c r="L932" s="10" t="str">
        <x:v>full_repair_v2</x:v>
      </x:c>
      <x:c r="M932" s="10" t="n">
        <x:v>1</x:v>
      </x:c>
      <x:c r="N932" s="10" t="n">
        <x:v>0</x:v>
      </x:c>
      <x:c r="O932" s="10" t="n">
        <x:v>0</x:v>
      </x:c>
      <x:c r="P932" s="9" t="str">
        <x:f>'CaseReview'!U932</x:f>
        <x:v>PASS</x:v>
      </x:c>
      <x:c r="Q932" s="9" t="n">
        <x:f>IF(AND(T932=1,G932=P932),1,0)</x:f>
        <x:v>1</x:v>
      </x:c>
      <x:c r="R932" s="9" t="n">
        <x:f>IF(AND(T932=1,G932="PASS",P932="FAIL"),1,0)</x:f>
        <x:v>0</x:v>
      </x:c>
      <x:c r="S932" s="9" t="n">
        <x:f>IF(AND(T932=1,G932="FAIL",P932="PASS"),1,0)</x:f>
        <x:v>0</x:v>
      </x:c>
      <x:c r="T932" s="9" t="n">
        <x:v>1</x:v>
      </x:c>
      <x:c r="U932" s="9" t="n">
        <x:v>8</x:v>
      </x:c>
      <x:c r="V932" s="9" t="str">
        <x:v>MVP/SHACL_GENERATION_PIPELINE/experiments/FULL_REPAIR_V2/RUN_01/runs/RUN-IMO-072-20260915T111102613162Z/final/final_shape.ttl</x:v>
      </x:c>
    </x:row>
    <x:row r="933" ht="22" customHeight="1">
      <x:c r="A933" s="10" t="str">
        <x:v>V2_FALLBACK25</x:v>
      </x:c>
      <x:c r="B933" s="10" t="str">
        <x:v>IMO-072</x:v>
      </x:c>
      <x:c r="C933" s="10" t="str">
        <x:v>IMO-072-P03</x:v>
      </x:c>
      <x:c r="D933" s="10" t="str">
        <x:v>RUN_01</x:v>
      </x:c>
      <x:c r="E933" s="10" t="str">
        <x:v>ORIGINAL_LEDGER</x:v>
      </x:c>
      <x:c r="F933" s="10" t="str">
        <x:v>PASS</x:v>
      </x:c>
      <x:c r="G933" s="10" t="str">
        <x:v>PASS</x:v>
      </x:c>
      <x:c r="H933" s="10" t="str">
        <x:v>EXECUTED</x:v>
      </x:c>
      <x:c r="I933" s="10" t="str">
        <x:v>PARSED</x:v>
      </x:c>
      <x:c r="J933" s="10" t="str">
        <x:v>GENERATION_ACCEPTED</x:v>
      </x:c>
      <x:c r="K933" s="10" t="str">
        <x:v>0a6429ec0a63e4ac51477d23eb15dee7ad186db589f0eb37afbc0bd4aa7719aa</x:v>
      </x:c>
      <x:c r="L933" s="10" t="str">
        <x:v>full_repair_v2</x:v>
      </x:c>
      <x:c r="M933" s="10" t="n">
        <x:v>1</x:v>
      </x:c>
      <x:c r="N933" s="10" t="n">
        <x:v>0</x:v>
      </x:c>
      <x:c r="O933" s="10" t="n">
        <x:v>0</x:v>
      </x:c>
      <x:c r="P933" s="9" t="str">
        <x:f>'CaseReview'!U933</x:f>
        <x:v>PASS</x:v>
      </x:c>
      <x:c r="Q933" s="9" t="n">
        <x:f>IF(AND(T933=1,G933=P933),1,0)</x:f>
        <x:v>1</x:v>
      </x:c>
      <x:c r="R933" s="9" t="n">
        <x:f>IF(AND(T933=1,G933="PASS",P933="FAIL"),1,0)</x:f>
        <x:v>0</x:v>
      </x:c>
      <x:c r="S933" s="9" t="n">
        <x:f>IF(AND(T933=1,G933="FAIL",P933="PASS"),1,0)</x:f>
        <x:v>0</x:v>
      </x:c>
      <x:c r="T933" s="9" t="n">
        <x:v>1</x:v>
      </x:c>
      <x:c r="U933" s="9" t="n">
        <x:v>8</x:v>
      </x:c>
      <x:c r="V933" s="9" t="str">
        <x:v>MVP/SHACL_GENERATION_PIPELINE/experiments/FULL_REPAIR_V2/RUN_01/runs/RUN-IMO-072-20260915T111102613162Z/final/final_shape.ttl</x:v>
      </x:c>
    </x:row>
    <x:row r="934" ht="22" customHeight="1">
      <x:c r="A934" s="10" t="str">
        <x:v>V2_FALLBACK25</x:v>
      </x:c>
      <x:c r="B934" s="10" t="str">
        <x:v>IMO-073</x:v>
      </x:c>
      <x:c r="C934" s="10" t="str">
        <x:v>IMO-073-F01</x:v>
      </x:c>
      <x:c r="D934" s="10" t="str">
        <x:v>RUN_01</x:v>
      </x:c>
      <x:c r="E934" s="10" t="str">
        <x:v>ORIGINAL_LEDGER</x:v>
      </x:c>
      <x:c r="F934" s="10" t="str">
        <x:v>FAIL</x:v>
      </x:c>
      <x:c r="G934" s="10" t="str">
        <x:v>FAIL</x:v>
      </x:c>
      <x:c r="H934" s="10" t="str">
        <x:v>EXECUTED</x:v>
      </x:c>
      <x:c r="I934" s="10" t="str">
        <x:v>PARSED</x:v>
      </x:c>
      <x:c r="J934" s="10" t="str">
        <x:v>GENERATION_ACCEPTED</x:v>
      </x:c>
      <x:c r="K934" s="10" t="str">
        <x:v>f520d171351714aec1aac7d1fc9f2b2c975cfdc87ef2b5b7b538e4748dc5d9fc</x:v>
      </x:c>
      <x:c r="L934" s="10" t="str">
        <x:v>full_repair_v2</x:v>
      </x:c>
      <x:c r="M934" s="10" t="n">
        <x:v>1</x:v>
      </x:c>
      <x:c r="N934" s="10" t="n">
        <x:v>0</x:v>
      </x:c>
      <x:c r="O934" s="10" t="n">
        <x:v>0</x:v>
      </x:c>
      <x:c r="P934" s="9" t="str">
        <x:f>'CaseReview'!U934</x:f>
        <x:v>FAIL</x:v>
      </x:c>
      <x:c r="Q934" s="9" t="n">
        <x:f>IF(AND(T934=1,G934=P934),1,0)</x:f>
        <x:v>1</x:v>
      </x:c>
      <x:c r="R934" s="9" t="n">
        <x:f>IF(AND(T934=1,G934="PASS",P934="FAIL"),1,0)</x:f>
        <x:v>0</x:v>
      </x:c>
      <x:c r="S934" s="9" t="n">
        <x:f>IF(AND(T934=1,G934="FAIL",P934="PASS"),1,0)</x:f>
        <x:v>0</x:v>
      </x:c>
      <x:c r="T934" s="9" t="n">
        <x:v>1</x:v>
      </x:c>
      <x:c r="U934" s="9" t="n">
        <x:v>7</x:v>
      </x:c>
      <x:c r="V934" s="9" t="str">
        <x:v>MVP/SHACL_GENERATION_PIPELINE/experiments/FULL_REPAIR_V2/RUN_01/runs/RUN-IMO-073-20260915T111211207657Z/final/final_shape.ttl</x:v>
      </x:c>
    </x:row>
    <x:row r="935" ht="22" customHeight="1">
      <x:c r="A935" s="10" t="str">
        <x:v>V2_FALLBACK25</x:v>
      </x:c>
      <x:c r="B935" s="10" t="str">
        <x:v>IMO-073</x:v>
      </x:c>
      <x:c r="C935" s="10" t="str">
        <x:v>IMO-073-F02</x:v>
      </x:c>
      <x:c r="D935" s="10" t="str">
        <x:v>RUN_01</x:v>
      </x:c>
      <x:c r="E935" s="10" t="str">
        <x:v>ORIGINAL_LEDGER</x:v>
      </x:c>
      <x:c r="F935" s="10" t="str">
        <x:v>FAIL</x:v>
      </x:c>
      <x:c r="G935" s="10" t="str">
        <x:v>FAIL</x:v>
      </x:c>
      <x:c r="H935" s="10" t="str">
        <x:v>EXECUTED</x:v>
      </x:c>
      <x:c r="I935" s="10" t="str">
        <x:v>PARSED</x:v>
      </x:c>
      <x:c r="J935" s="10" t="str">
        <x:v>GENERATION_ACCEPTED</x:v>
      </x:c>
      <x:c r="K935" s="10" t="str">
        <x:v>f520d171351714aec1aac7d1fc9f2b2c975cfdc87ef2b5b7b538e4748dc5d9fc</x:v>
      </x:c>
      <x:c r="L935" s="10" t="str">
        <x:v>full_repair_v2</x:v>
      </x:c>
      <x:c r="M935" s="10" t="n">
        <x:v>1</x:v>
      </x:c>
      <x:c r="N935" s="10" t="n">
        <x:v>0</x:v>
      </x:c>
      <x:c r="O935" s="10" t="n">
        <x:v>0</x:v>
      </x:c>
      <x:c r="P935" s="9" t="str">
        <x:f>'CaseReview'!U935</x:f>
        <x:v>FAIL</x:v>
      </x:c>
      <x:c r="Q935" s="9" t="n">
        <x:f>IF(AND(T935=1,G935=P935),1,0)</x:f>
        <x:v>1</x:v>
      </x:c>
      <x:c r="R935" s="9" t="n">
        <x:f>IF(AND(T935=1,G935="PASS",P935="FAIL"),1,0)</x:f>
        <x:v>0</x:v>
      </x:c>
      <x:c r="S935" s="9" t="n">
        <x:f>IF(AND(T935=1,G935="FAIL",P935="PASS"),1,0)</x:f>
        <x:v>0</x:v>
      </x:c>
      <x:c r="T935" s="9" t="n">
        <x:v>1</x:v>
      </x:c>
      <x:c r="U935" s="9" t="n">
        <x:v>7</x:v>
      </x:c>
      <x:c r="V935" s="9" t="str">
        <x:v>MVP/SHACL_GENERATION_PIPELINE/experiments/FULL_REPAIR_V2/RUN_01/runs/RUN-IMO-073-20260915T111211207657Z/final/final_shape.ttl</x:v>
      </x:c>
    </x:row>
    <x:row r="936" ht="22" customHeight="1">
      <x:c r="A936" s="10" t="str">
        <x:v>V2_FALLBACK25</x:v>
      </x:c>
      <x:c r="B936" s="10" t="str">
        <x:v>IMO-073</x:v>
      </x:c>
      <x:c r="C936" s="10" t="str">
        <x:v>IMO-073-F03</x:v>
      </x:c>
      <x:c r="D936" s="10" t="str">
        <x:v>RUN_01</x:v>
      </x:c>
      <x:c r="E936" s="10" t="str">
        <x:v>ORIGINAL_LEDGER</x:v>
      </x:c>
      <x:c r="F936" s="10" t="str">
        <x:v>FAIL</x:v>
      </x:c>
      <x:c r="G936" s="10" t="str">
        <x:v>FAIL</x:v>
      </x:c>
      <x:c r="H936" s="10" t="str">
        <x:v>EXECUTED</x:v>
      </x:c>
      <x:c r="I936" s="10" t="str">
        <x:v>PARSED</x:v>
      </x:c>
      <x:c r="J936" s="10" t="str">
        <x:v>GENERATION_ACCEPTED</x:v>
      </x:c>
      <x:c r="K936" s="10" t="str">
        <x:v>f520d171351714aec1aac7d1fc9f2b2c975cfdc87ef2b5b7b538e4748dc5d9fc</x:v>
      </x:c>
      <x:c r="L936" s="10" t="str">
        <x:v>full_repair_v2</x:v>
      </x:c>
      <x:c r="M936" s="10" t="n">
        <x:v>1</x:v>
      </x:c>
      <x:c r="N936" s="10" t="n">
        <x:v>0</x:v>
      </x:c>
      <x:c r="O936" s="10" t="n">
        <x:v>0</x:v>
      </x:c>
      <x:c r="P936" s="9" t="str">
        <x:f>'CaseReview'!U936</x:f>
        <x:v>FAIL</x:v>
      </x:c>
      <x:c r="Q936" s="9" t="n">
        <x:f>IF(AND(T936=1,G936=P936),1,0)</x:f>
        <x:v>1</x:v>
      </x:c>
      <x:c r="R936" s="9" t="n">
        <x:f>IF(AND(T936=1,G936="PASS",P936="FAIL"),1,0)</x:f>
        <x:v>0</x:v>
      </x:c>
      <x:c r="S936" s="9" t="n">
        <x:f>IF(AND(T936=1,G936="FAIL",P936="PASS"),1,0)</x:f>
        <x:v>0</x:v>
      </x:c>
      <x:c r="T936" s="9" t="n">
        <x:v>1</x:v>
      </x:c>
      <x:c r="U936" s="9" t="n">
        <x:v>7</x:v>
      </x:c>
      <x:c r="V936" s="9" t="str">
        <x:v>MVP/SHACL_GENERATION_PIPELINE/experiments/FULL_REPAIR_V2/RUN_01/runs/RUN-IMO-073-20260915T111211207657Z/final/final_shape.ttl</x:v>
      </x:c>
    </x:row>
    <x:row r="937" ht="22" customHeight="1">
      <x:c r="A937" s="10" t="str">
        <x:v>V2_FALLBACK25</x:v>
      </x:c>
      <x:c r="B937" s="10" t="str">
        <x:v>IMO-073</x:v>
      </x:c>
      <x:c r="C937" s="10" t="str">
        <x:v>IMO-073-P01</x:v>
      </x:c>
      <x:c r="D937" s="10" t="str">
        <x:v>RUN_01</x:v>
      </x:c>
      <x:c r="E937" s="10" t="str">
        <x:v>ORIGINAL_LEDGER</x:v>
      </x:c>
      <x:c r="F937" s="10" t="str">
        <x:v>PASS</x:v>
      </x:c>
      <x:c r="G937" s="10" t="str">
        <x:v>PASS</x:v>
      </x:c>
      <x:c r="H937" s="10" t="str">
        <x:v>EXECUTED</x:v>
      </x:c>
      <x:c r="I937" s="10" t="str">
        <x:v>PARSED</x:v>
      </x:c>
      <x:c r="J937" s="10" t="str">
        <x:v>GENERATION_ACCEPTED</x:v>
      </x:c>
      <x:c r="K937" s="10" t="str">
        <x:v>f520d171351714aec1aac7d1fc9f2b2c975cfdc87ef2b5b7b538e4748dc5d9fc</x:v>
      </x:c>
      <x:c r="L937" s="10" t="str">
        <x:v>full_repair_v2</x:v>
      </x:c>
      <x:c r="M937" s="10" t="n">
        <x:v>1</x:v>
      </x:c>
      <x:c r="N937" s="10" t="n">
        <x:v>0</x:v>
      </x:c>
      <x:c r="O937" s="10" t="n">
        <x:v>0</x:v>
      </x:c>
      <x:c r="P937" s="9" t="str">
        <x:f>'CaseReview'!U937</x:f>
        <x:v>PASS</x:v>
      </x:c>
      <x:c r="Q937" s="9" t="n">
        <x:f>IF(AND(T937=1,G937=P937),1,0)</x:f>
        <x:v>1</x:v>
      </x:c>
      <x:c r="R937" s="9" t="n">
        <x:f>IF(AND(T937=1,G937="PASS",P937="FAIL"),1,0)</x:f>
        <x:v>0</x:v>
      </x:c>
      <x:c r="S937" s="9" t="n">
        <x:f>IF(AND(T937=1,G937="FAIL",P937="PASS"),1,0)</x:f>
        <x:v>0</x:v>
      </x:c>
      <x:c r="T937" s="9" t="n">
        <x:v>1</x:v>
      </x:c>
      <x:c r="U937" s="9" t="n">
        <x:v>7</x:v>
      </x:c>
      <x:c r="V937" s="9" t="str">
        <x:v>MVP/SHACL_GENERATION_PIPELINE/experiments/FULL_REPAIR_V2/RUN_01/runs/RUN-IMO-073-20260915T111211207657Z/final/final_shape.ttl</x:v>
      </x:c>
    </x:row>
    <x:row r="938" ht="22" customHeight="1">
      <x:c r="A938" s="10" t="str">
        <x:v>V2_FALLBACK25</x:v>
      </x:c>
      <x:c r="B938" s="10" t="str">
        <x:v>IMO-073</x:v>
      </x:c>
      <x:c r="C938" s="10" t="str">
        <x:v>IMO-073-P02</x:v>
      </x:c>
      <x:c r="D938" s="10" t="str">
        <x:v>RUN_01</x:v>
      </x:c>
      <x:c r="E938" s="10" t="str">
        <x:v>ORIGINAL_LEDGER</x:v>
      </x:c>
      <x:c r="F938" s="10" t="str">
        <x:v>PASS</x:v>
      </x:c>
      <x:c r="G938" s="10" t="str">
        <x:v>PASS</x:v>
      </x:c>
      <x:c r="H938" s="10" t="str">
        <x:v>EXECUTED</x:v>
      </x:c>
      <x:c r="I938" s="10" t="str">
        <x:v>PARSED</x:v>
      </x:c>
      <x:c r="J938" s="10" t="str">
        <x:v>GENERATION_ACCEPTED</x:v>
      </x:c>
      <x:c r="K938" s="10" t="str">
        <x:v>f520d171351714aec1aac7d1fc9f2b2c975cfdc87ef2b5b7b538e4748dc5d9fc</x:v>
      </x:c>
      <x:c r="L938" s="10" t="str">
        <x:v>full_repair_v2</x:v>
      </x:c>
      <x:c r="M938" s="10" t="n">
        <x:v>1</x:v>
      </x:c>
      <x:c r="N938" s="10" t="n">
        <x:v>0</x:v>
      </x:c>
      <x:c r="O938" s="10" t="n">
        <x:v>0</x:v>
      </x:c>
      <x:c r="P938" s="9" t="str">
        <x:f>'CaseReview'!U938</x:f>
        <x:v>PASS</x:v>
      </x:c>
      <x:c r="Q938" s="9" t="n">
        <x:f>IF(AND(T938=1,G938=P938),1,0)</x:f>
        <x:v>1</x:v>
      </x:c>
      <x:c r="R938" s="9" t="n">
        <x:f>IF(AND(T938=1,G938="PASS",P938="FAIL"),1,0)</x:f>
        <x:v>0</x:v>
      </x:c>
      <x:c r="S938" s="9" t="n">
        <x:f>IF(AND(T938=1,G938="FAIL",P938="PASS"),1,0)</x:f>
        <x:v>0</x:v>
      </x:c>
      <x:c r="T938" s="9" t="n">
        <x:v>1</x:v>
      </x:c>
      <x:c r="U938" s="9" t="n">
        <x:v>7</x:v>
      </x:c>
      <x:c r="V938" s="9" t="str">
        <x:v>MVP/SHACL_GENERATION_PIPELINE/experiments/FULL_REPAIR_V2/RUN_01/runs/RUN-IMO-073-20260915T111211207657Z/final/final_shape.ttl</x:v>
      </x:c>
    </x:row>
    <x:row r="939" ht="22" customHeight="1">
      <x:c r="A939" s="10" t="str">
        <x:v>V2_FALLBACK25</x:v>
      </x:c>
      <x:c r="B939" s="10" t="str">
        <x:v>IMO-073</x:v>
      </x:c>
      <x:c r="C939" s="10" t="str">
        <x:v>IMO-073-P03</x:v>
      </x:c>
      <x:c r="D939" s="10" t="str">
        <x:v>RUN_01</x:v>
      </x:c>
      <x:c r="E939" s="10" t="str">
        <x:v>ORIGINAL_LEDGER</x:v>
      </x:c>
      <x:c r="F939" s="10" t="str">
        <x:v>PASS</x:v>
      </x:c>
      <x:c r="G939" s="10" t="str">
        <x:v>PASS</x:v>
      </x:c>
      <x:c r="H939" s="10" t="str">
        <x:v>EXECUTED</x:v>
      </x:c>
      <x:c r="I939" s="10" t="str">
        <x:v>PARSED</x:v>
      </x:c>
      <x:c r="J939" s="10" t="str">
        <x:v>GENERATION_ACCEPTED</x:v>
      </x:c>
      <x:c r="K939" s="10" t="str">
        <x:v>f520d171351714aec1aac7d1fc9f2b2c975cfdc87ef2b5b7b538e4748dc5d9fc</x:v>
      </x:c>
      <x:c r="L939" s="10" t="str">
        <x:v>full_repair_v2</x:v>
      </x:c>
      <x:c r="M939" s="10" t="n">
        <x:v>1</x:v>
      </x:c>
      <x:c r="N939" s="10" t="n">
        <x:v>0</x:v>
      </x:c>
      <x:c r="O939" s="10" t="n">
        <x:v>0</x:v>
      </x:c>
      <x:c r="P939" s="9" t="str">
        <x:f>'CaseReview'!U939</x:f>
        <x:v>PASS</x:v>
      </x:c>
      <x:c r="Q939" s="9" t="n">
        <x:f>IF(AND(T939=1,G939=P939),1,0)</x:f>
        <x:v>1</x:v>
      </x:c>
      <x:c r="R939" s="9" t="n">
        <x:f>IF(AND(T939=1,G939="PASS",P939="FAIL"),1,0)</x:f>
        <x:v>0</x:v>
      </x:c>
      <x:c r="S939" s="9" t="n">
        <x:f>IF(AND(T939=1,G939="FAIL",P939="PASS"),1,0)</x:f>
        <x:v>0</x:v>
      </x:c>
      <x:c r="T939" s="9" t="n">
        <x:v>1</x:v>
      </x:c>
      <x:c r="U939" s="9" t="n">
        <x:v>7</x:v>
      </x:c>
      <x:c r="V939" s="9" t="str">
        <x:v>MVP/SHACL_GENERATION_PIPELINE/experiments/FULL_REPAIR_V2/RUN_01/runs/RUN-IMO-073-20260915T111211207657Z/final/final_shape.ttl</x:v>
      </x:c>
    </x:row>
    <x:row r="940" ht="22" customHeight="1">
      <x:c r="A940" s="10" t="str">
        <x:v>V2_FALLBACK25</x:v>
      </x:c>
      <x:c r="B940" s="10" t="str">
        <x:v>IMO-073</x:v>
      </x:c>
      <x:c r="C940" s="10" t="str">
        <x:v>IMO-073-P04</x:v>
      </x:c>
      <x:c r="D940" s="10" t="str">
        <x:v>RUN_01</x:v>
      </x:c>
      <x:c r="E940" s="10" t="str">
        <x:v>ORIGINAL_LEDGER</x:v>
      </x:c>
      <x:c r="F940" s="10" t="str">
        <x:v>PASS</x:v>
      </x:c>
      <x:c r="G940" s="10" t="str">
        <x:v>PASS</x:v>
      </x:c>
      <x:c r="H940" s="10" t="str">
        <x:v>EXECUTED</x:v>
      </x:c>
      <x:c r="I940" s="10" t="str">
        <x:v>PARSED</x:v>
      </x:c>
      <x:c r="J940" s="10" t="str">
        <x:v>GENERATION_ACCEPTED</x:v>
      </x:c>
      <x:c r="K940" s="10" t="str">
        <x:v>f520d171351714aec1aac7d1fc9f2b2c975cfdc87ef2b5b7b538e4748dc5d9fc</x:v>
      </x:c>
      <x:c r="L940" s="10" t="str">
        <x:v>full_repair_v2</x:v>
      </x:c>
      <x:c r="M940" s="10" t="n">
        <x:v>1</x:v>
      </x:c>
      <x:c r="N940" s="10" t="n">
        <x:v>0</x:v>
      </x:c>
      <x:c r="O940" s="10" t="n">
        <x:v>0</x:v>
      </x:c>
      <x:c r="P940" s="9" t="str">
        <x:f>'CaseReview'!U940</x:f>
        <x:v>PASS</x:v>
      </x:c>
      <x:c r="Q940" s="9" t="n">
        <x:f>IF(AND(T940=1,G940=P940),1,0)</x:f>
        <x:v>1</x:v>
      </x:c>
      <x:c r="R940" s="9" t="n">
        <x:f>IF(AND(T940=1,G940="PASS",P940="FAIL"),1,0)</x:f>
        <x:v>0</x:v>
      </x:c>
      <x:c r="S940" s="9" t="n">
        <x:f>IF(AND(T940=1,G940="FAIL",P940="PASS"),1,0)</x:f>
        <x:v>0</x:v>
      </x:c>
      <x:c r="T940" s="9" t="n">
        <x:v>1</x:v>
      </x:c>
      <x:c r="U940" s="9" t="n">
        <x:v>7</x:v>
      </x:c>
      <x:c r="V940" s="9" t="str">
        <x:v>MVP/SHACL_GENERATION_PIPELINE/experiments/FULL_REPAIR_V2/RUN_01/runs/RUN-IMO-073-20260915T111211207657Z/final/final_shape.ttl</x:v>
      </x:c>
    </x:row>
    <x:row r="941" ht="22" customHeight="1">
      <x:c r="A941" s="10" t="str">
        <x:v>V2_FALLBACK25</x:v>
      </x:c>
      <x:c r="B941" s="10" t="str">
        <x:v>IMO-074</x:v>
      </x:c>
      <x:c r="C941" s="10" t="str">
        <x:v>IMO-074-K-F01</x:v>
      </x:c>
      <x:c r="D941" s="10" t="str">
        <x:v>RUN_01</x:v>
      </x:c>
      <x:c r="E941" s="10" t="str">
        <x:v>ORIGINAL_LEDGER</x:v>
      </x:c>
      <x:c r="F941" s="10" t="str">
        <x:v>FAIL</x:v>
      </x:c>
      <x:c r="G941" s="10" t="str">
        <x:v>FAIL</x:v>
      </x:c>
      <x:c r="H941" s="10" t="str">
        <x:v>EXECUTED</x:v>
      </x:c>
      <x:c r="I941" s="10" t="str">
        <x:v>PARSED</x:v>
      </x:c>
      <x:c r="J941" s="10" t="str">
        <x:v>GENERATION_ACCEPTED</x:v>
      </x:c>
      <x:c r="K941" s="10" t="str">
        <x:v>2ed899f4ac874f1e63a69d0f35e73c17a903e103a367c9355985deec7300deee</x:v>
      </x:c>
      <x:c r="L941" s="10" t="str">
        <x:v>full_repair_v2</x:v>
      </x:c>
      <x:c r="M941" s="10" t="n">
        <x:v>1</x:v>
      </x:c>
      <x:c r="N941" s="10" t="n">
        <x:v>0</x:v>
      </x:c>
      <x:c r="O941" s="10" t="n">
        <x:v>0</x:v>
      </x:c>
      <x:c r="P941" s="9" t="str">
        <x:f>'CaseReview'!U941</x:f>
        <x:v>FAIL</x:v>
      </x:c>
      <x:c r="Q941" s="9" t="n">
        <x:f>IF(AND(T941=1,G941=P941),1,0)</x:f>
        <x:v>1</x:v>
      </x:c>
      <x:c r="R941" s="9" t="n">
        <x:f>IF(AND(T941=1,G941="PASS",P941="FAIL"),1,0)</x:f>
        <x:v>0</x:v>
      </x:c>
      <x:c r="S941" s="9" t="n">
        <x:f>IF(AND(T941=1,G941="FAIL",P941="PASS"),1,0)</x:f>
        <x:v>0</x:v>
      </x:c>
      <x:c r="T941" s="9" t="n">
        <x:v>1</x:v>
      </x:c>
      <x:c r="U941" s="9" t="n">
        <x:v>6</x:v>
      </x:c>
      <x:c r="V941" s="9" t="str">
        <x:v>MVP/SHACL_GENERATION_PIPELINE/experiments/FULL_REPAIR_V2/RUN_01/runs/RUN-IMO-074-20260915T111237373080Z/final/final_shape.ttl</x:v>
      </x:c>
    </x:row>
    <x:row r="942" ht="22" customHeight="1">
      <x:c r="A942" s="10" t="str">
        <x:v>V2_FALLBACK25</x:v>
      </x:c>
      <x:c r="B942" s="10" t="str">
        <x:v>IMO-074</x:v>
      </x:c>
      <x:c r="C942" s="10" t="str">
        <x:v>IMO-074-K-F02</x:v>
      </x:c>
      <x:c r="D942" s="10" t="str">
        <x:v>RUN_01</x:v>
      </x:c>
      <x:c r="E942" s="10" t="str">
        <x:v>ORIGINAL_LEDGER</x:v>
      </x:c>
      <x:c r="F942" s="10" t="str">
        <x:v>FAIL</x:v>
      </x:c>
      <x:c r="G942" s="10" t="str">
        <x:v>FAIL</x:v>
      </x:c>
      <x:c r="H942" s="10" t="str">
        <x:v>EXECUTED</x:v>
      </x:c>
      <x:c r="I942" s="10" t="str">
        <x:v>PARSED</x:v>
      </x:c>
      <x:c r="J942" s="10" t="str">
        <x:v>GENERATION_ACCEPTED</x:v>
      </x:c>
      <x:c r="K942" s="10" t="str">
        <x:v>2ed899f4ac874f1e63a69d0f35e73c17a903e103a367c9355985deec7300deee</x:v>
      </x:c>
      <x:c r="L942" s="10" t="str">
        <x:v>full_repair_v2</x:v>
      </x:c>
      <x:c r="M942" s="10" t="n">
        <x:v>1</x:v>
      </x:c>
      <x:c r="N942" s="10" t="n">
        <x:v>0</x:v>
      </x:c>
      <x:c r="O942" s="10" t="n">
        <x:v>0</x:v>
      </x:c>
      <x:c r="P942" s="9" t="str">
        <x:f>'CaseReview'!U942</x:f>
        <x:v>FAIL</x:v>
      </x:c>
      <x:c r="Q942" s="9" t="n">
        <x:f>IF(AND(T942=1,G942=P942),1,0)</x:f>
        <x:v>1</x:v>
      </x:c>
      <x:c r="R942" s="9" t="n">
        <x:f>IF(AND(T942=1,G942="PASS",P942="FAIL"),1,0)</x:f>
        <x:v>0</x:v>
      </x:c>
      <x:c r="S942" s="9" t="n">
        <x:f>IF(AND(T942=1,G942="FAIL",P942="PASS"),1,0)</x:f>
        <x:v>0</x:v>
      </x:c>
      <x:c r="T942" s="9" t="n">
        <x:v>1</x:v>
      </x:c>
      <x:c r="U942" s="9" t="n">
        <x:v>6</x:v>
      </x:c>
      <x:c r="V942" s="9" t="str">
        <x:v>MVP/SHACL_GENERATION_PIPELINE/experiments/FULL_REPAIR_V2/RUN_01/runs/RUN-IMO-074-20260915T111237373080Z/final/final_shape.ttl</x:v>
      </x:c>
    </x:row>
    <x:row r="943" ht="22" customHeight="1">
      <x:c r="A943" s="10" t="str">
        <x:v>V2_FALLBACK25</x:v>
      </x:c>
      <x:c r="B943" s="10" t="str">
        <x:v>IMO-074</x:v>
      </x:c>
      <x:c r="C943" s="10" t="str">
        <x:v>IMO-074-K-P01</x:v>
      </x:c>
      <x:c r="D943" s="10" t="str">
        <x:v>RUN_01</x:v>
      </x:c>
      <x:c r="E943" s="10" t="str">
        <x:v>ORIGINAL_LEDGER</x:v>
      </x:c>
      <x:c r="F943" s="10" t="str">
        <x:v>PASS</x:v>
      </x:c>
      <x:c r="G943" s="10" t="str">
        <x:v>PASS</x:v>
      </x:c>
      <x:c r="H943" s="10" t="str">
        <x:v>EXECUTED</x:v>
      </x:c>
      <x:c r="I943" s="10" t="str">
        <x:v>PARSED</x:v>
      </x:c>
      <x:c r="J943" s="10" t="str">
        <x:v>GENERATION_ACCEPTED</x:v>
      </x:c>
      <x:c r="K943" s="10" t="str">
        <x:v>2ed899f4ac874f1e63a69d0f35e73c17a903e103a367c9355985deec7300deee</x:v>
      </x:c>
      <x:c r="L943" s="10" t="str">
        <x:v>full_repair_v2</x:v>
      </x:c>
      <x:c r="M943" s="10" t="n">
        <x:v>1</x:v>
      </x:c>
      <x:c r="N943" s="10" t="n">
        <x:v>0</x:v>
      </x:c>
      <x:c r="O943" s="10" t="n">
        <x:v>0</x:v>
      </x:c>
      <x:c r="P943" s="9" t="str">
        <x:f>'CaseReview'!U943</x:f>
        <x:v>PASS</x:v>
      </x:c>
      <x:c r="Q943" s="9" t="n">
        <x:f>IF(AND(T943=1,G943=P943),1,0)</x:f>
        <x:v>1</x:v>
      </x:c>
      <x:c r="R943" s="9" t="n">
        <x:f>IF(AND(T943=1,G943="PASS",P943="FAIL"),1,0)</x:f>
        <x:v>0</x:v>
      </x:c>
      <x:c r="S943" s="9" t="n">
        <x:f>IF(AND(T943=1,G943="FAIL",P943="PASS"),1,0)</x:f>
        <x:v>0</x:v>
      </x:c>
      <x:c r="T943" s="9" t="n">
        <x:v>1</x:v>
      </x:c>
      <x:c r="U943" s="9" t="n">
        <x:v>6</x:v>
      </x:c>
      <x:c r="V943" s="9" t="str">
        <x:v>MVP/SHACL_GENERATION_PIPELINE/experiments/FULL_REPAIR_V2/RUN_01/runs/RUN-IMO-074-20260915T111237373080Z/final/final_shape.ttl</x:v>
      </x:c>
    </x:row>
    <x:row r="944" ht="22" customHeight="1">
      <x:c r="A944" s="10" t="str">
        <x:v>V2_FALLBACK25</x:v>
      </x:c>
      <x:c r="B944" s="10" t="str">
        <x:v>IMO-074</x:v>
      </x:c>
      <x:c r="C944" s="10" t="str">
        <x:v>IMO-074-K-P02</x:v>
      </x:c>
      <x:c r="D944" s="10" t="str">
        <x:v>RUN_01</x:v>
      </x:c>
      <x:c r="E944" s="10" t="str">
        <x:v>ORIGINAL_LEDGER</x:v>
      </x:c>
      <x:c r="F944" s="10" t="str">
        <x:v>PASS</x:v>
      </x:c>
      <x:c r="G944" s="10" t="str">
        <x:v>PASS</x:v>
      </x:c>
      <x:c r="H944" s="10" t="str">
        <x:v>EXECUTED</x:v>
      </x:c>
      <x:c r="I944" s="10" t="str">
        <x:v>PARSED</x:v>
      </x:c>
      <x:c r="J944" s="10" t="str">
        <x:v>GENERATION_ACCEPTED</x:v>
      </x:c>
      <x:c r="K944" s="10" t="str">
        <x:v>2ed899f4ac874f1e63a69d0f35e73c17a903e103a367c9355985deec7300deee</x:v>
      </x:c>
      <x:c r="L944" s="10" t="str">
        <x:v>full_repair_v2</x:v>
      </x:c>
      <x:c r="M944" s="10" t="n">
        <x:v>1</x:v>
      </x:c>
      <x:c r="N944" s="10" t="n">
        <x:v>0</x:v>
      </x:c>
      <x:c r="O944" s="10" t="n">
        <x:v>0</x:v>
      </x:c>
      <x:c r="P944" s="9" t="str">
        <x:f>'CaseReview'!U944</x:f>
        <x:v>PASS</x:v>
      </x:c>
      <x:c r="Q944" s="9" t="n">
        <x:f>IF(AND(T944=1,G944=P944),1,0)</x:f>
        <x:v>1</x:v>
      </x:c>
      <x:c r="R944" s="9" t="n">
        <x:f>IF(AND(T944=1,G944="PASS",P944="FAIL"),1,0)</x:f>
        <x:v>0</x:v>
      </x:c>
      <x:c r="S944" s="9" t="n">
        <x:f>IF(AND(T944=1,G944="FAIL",P944="PASS"),1,0)</x:f>
        <x:v>0</x:v>
      </x:c>
      <x:c r="T944" s="9" t="n">
        <x:v>1</x:v>
      </x:c>
      <x:c r="U944" s="9" t="n">
        <x:v>6</x:v>
      </x:c>
      <x:c r="V944" s="9" t="str">
        <x:v>MVP/SHACL_GENERATION_PIPELINE/experiments/FULL_REPAIR_V2/RUN_01/runs/RUN-IMO-074-20260915T111237373080Z/final/final_shape.ttl</x:v>
      </x:c>
    </x:row>
    <x:row r="945" ht="22" customHeight="1">
      <x:c r="A945" s="10" t="str">
        <x:v>V2_FALLBACK25</x:v>
      </x:c>
      <x:c r="B945" s="10" t="str">
        <x:v>IMO-074</x:v>
      </x:c>
      <x:c r="C945" s="10" t="str">
        <x:v>IMO-074-K-P03</x:v>
      </x:c>
      <x:c r="D945" s="10" t="str">
        <x:v>RUN_01</x:v>
      </x:c>
      <x:c r="E945" s="10" t="str">
        <x:v>ORIGINAL_LEDGER</x:v>
      </x:c>
      <x:c r="F945" s="10" t="str">
        <x:v>PASS</x:v>
      </x:c>
      <x:c r="G945" s="10" t="str">
        <x:v>PASS</x:v>
      </x:c>
      <x:c r="H945" s="10" t="str">
        <x:v>EXECUTED</x:v>
      </x:c>
      <x:c r="I945" s="10" t="str">
        <x:v>PARSED</x:v>
      </x:c>
      <x:c r="J945" s="10" t="str">
        <x:v>GENERATION_ACCEPTED</x:v>
      </x:c>
      <x:c r="K945" s="10" t="str">
        <x:v>2ed899f4ac874f1e63a69d0f35e73c17a903e103a367c9355985deec7300deee</x:v>
      </x:c>
      <x:c r="L945" s="10" t="str">
        <x:v>full_repair_v2</x:v>
      </x:c>
      <x:c r="M945" s="10" t="n">
        <x:v>1</x:v>
      </x:c>
      <x:c r="N945" s="10" t="n">
        <x:v>0</x:v>
      </x:c>
      <x:c r="O945" s="10" t="n">
        <x:v>0</x:v>
      </x:c>
      <x:c r="P945" s="9" t="str">
        <x:f>'CaseReview'!U945</x:f>
        <x:v>PASS</x:v>
      </x:c>
      <x:c r="Q945" s="9" t="n">
        <x:f>IF(AND(T945=1,G945=P945),1,0)</x:f>
        <x:v>1</x:v>
      </x:c>
      <x:c r="R945" s="9" t="n">
        <x:f>IF(AND(T945=1,G945="PASS",P945="FAIL"),1,0)</x:f>
        <x:v>0</x:v>
      </x:c>
      <x:c r="S945" s="9" t="n">
        <x:f>IF(AND(T945=1,G945="FAIL",P945="PASS"),1,0)</x:f>
        <x:v>0</x:v>
      </x:c>
      <x:c r="T945" s="9" t="n">
        <x:v>1</x:v>
      </x:c>
      <x:c r="U945" s="9" t="n">
        <x:v>6</x:v>
      </x:c>
      <x:c r="V945" s="9" t="str">
        <x:v>MVP/SHACL_GENERATION_PIPELINE/experiments/FULL_REPAIR_V2/RUN_01/runs/RUN-IMO-074-20260915T111237373080Z/final/final_shape.ttl</x:v>
      </x:c>
    </x:row>
    <x:row r="946" ht="22" customHeight="1">
      <x:c r="A946" s="10" t="str">
        <x:v>V2_FALLBACK25</x:v>
      </x:c>
      <x:c r="B946" s="10" t="str">
        <x:v>IMO-074</x:v>
      </x:c>
      <x:c r="C946" s="10" t="str">
        <x:v>IMO-074-K-P04</x:v>
      </x:c>
      <x:c r="D946" s="10" t="str">
        <x:v>RUN_01</x:v>
      </x:c>
      <x:c r="E946" s="10" t="str">
        <x:v>ORIGINAL_LEDGER</x:v>
      </x:c>
      <x:c r="F946" s="10" t="str">
        <x:v>PASS</x:v>
      </x:c>
      <x:c r="G946" s="10" t="str">
        <x:v>PASS</x:v>
      </x:c>
      <x:c r="H946" s="10" t="str">
        <x:v>EXECUTED</x:v>
      </x:c>
      <x:c r="I946" s="10" t="str">
        <x:v>PARSED</x:v>
      </x:c>
      <x:c r="J946" s="10" t="str">
        <x:v>GENERATION_ACCEPTED</x:v>
      </x:c>
      <x:c r="K946" s="10" t="str">
        <x:v>2ed899f4ac874f1e63a69d0f35e73c17a903e103a367c9355985deec7300deee</x:v>
      </x:c>
      <x:c r="L946" s="10" t="str">
        <x:v>full_repair_v2</x:v>
      </x:c>
      <x:c r="M946" s="10" t="n">
        <x:v>1</x:v>
      </x:c>
      <x:c r="N946" s="10" t="n">
        <x:v>0</x:v>
      </x:c>
      <x:c r="O946" s="10" t="n">
        <x:v>0</x:v>
      </x:c>
      <x:c r="P946" s="9" t="str">
        <x:f>'CaseReview'!U946</x:f>
        <x:v>PASS</x:v>
      </x:c>
      <x:c r="Q946" s="9" t="n">
        <x:f>IF(AND(T946=1,G946=P946),1,0)</x:f>
        <x:v>1</x:v>
      </x:c>
      <x:c r="R946" s="9" t="n">
        <x:f>IF(AND(T946=1,G946="PASS",P946="FAIL"),1,0)</x:f>
        <x:v>0</x:v>
      </x:c>
      <x:c r="S946" s="9" t="n">
        <x:f>IF(AND(T946=1,G946="FAIL",P946="PASS"),1,0)</x:f>
        <x:v>0</x:v>
      </x:c>
      <x:c r="T946" s="9" t="n">
        <x:v>1</x:v>
      </x:c>
      <x:c r="U946" s="9" t="n">
        <x:v>6</x:v>
      </x:c>
      <x:c r="V946" s="9" t="str">
        <x:v>MVP/SHACL_GENERATION_PIPELINE/experiments/FULL_REPAIR_V2/RUN_01/runs/RUN-IMO-074-20260915T111237373080Z/final/final_shape.ttl</x:v>
      </x:c>
    </x:row>
    <x:row r="947" ht="22" customHeight="1">
      <x:c r="A947" s="10" t="str">
        <x:v>V2_FALLBACK25</x:v>
      </x:c>
      <x:c r="B947" s="10" t="str">
        <x:v>IMO-075</x:v>
      </x:c>
      <x:c r="C947" s="10" t="str">
        <x:v>IMO-075-H-F01</x:v>
      </x:c>
      <x:c r="D947" s="10" t="str">
        <x:v>RUN_01</x:v>
      </x:c>
      <x:c r="E947" s="10" t="str">
        <x:v>ORIGINAL_LEDGER</x:v>
      </x:c>
      <x:c r="F947" s="10" t="str">
        <x:v>FAIL</x:v>
      </x:c>
      <x:c r="G947" s="10" t="str">
        <x:v>FAIL</x:v>
      </x:c>
      <x:c r="H947" s="10" t="str">
        <x:v>EXECUTED</x:v>
      </x:c>
      <x:c r="I947" s="10" t="str">
        <x:v>PARSED</x:v>
      </x:c>
      <x:c r="J947" s="10" t="str">
        <x:v>GENERATION_ACCEPTED</x:v>
      </x:c>
      <x:c r="K947" s="10" t="str">
        <x:v>222c42deb4b6d3575d09d340fccd08bfb01f4ffacf2429c60b9b4d5836b2c44a</x:v>
      </x:c>
      <x:c r="L947" s="10" t="str">
        <x:v>full_repair_v2</x:v>
      </x:c>
      <x:c r="M947" s="10" t="n">
        <x:v>1</x:v>
      </x:c>
      <x:c r="N947" s="10" t="n">
        <x:v>0</x:v>
      </x:c>
      <x:c r="O947" s="10" t="n">
        <x:v>0</x:v>
      </x:c>
      <x:c r="P947" s="9" t="str">
        <x:f>'CaseReview'!U947</x:f>
        <x:v>FAIL</x:v>
      </x:c>
      <x:c r="Q947" s="9" t="n">
        <x:f>IF(AND(T947=1,G947=P947),1,0)</x:f>
        <x:v>1</x:v>
      </x:c>
      <x:c r="R947" s="9" t="n">
        <x:f>IF(AND(T947=1,G947="PASS",P947="FAIL"),1,0)</x:f>
        <x:v>0</x:v>
      </x:c>
      <x:c r="S947" s="9" t="n">
        <x:f>IF(AND(T947=1,G947="FAIL",P947="PASS"),1,0)</x:f>
        <x:v>0</x:v>
      </x:c>
      <x:c r="T947" s="9" t="n">
        <x:v>1</x:v>
      </x:c>
      <x:c r="U947" s="9" t="n">
        <x:v>9</x:v>
      </x:c>
      <x:c r="V947" s="9" t="str">
        <x:v>MVP/SHACL_GENERATION_PIPELINE/experiments/FULL_REPAIR_V2/RUN_01/runs/RUN-IMO-075-20260915T111310881670Z/final/final_shape.ttl</x:v>
      </x:c>
    </x:row>
    <x:row r="948" ht="22" customHeight="1">
      <x:c r="A948" s="10" t="str">
        <x:v>V2_FALLBACK25</x:v>
      </x:c>
      <x:c r="B948" s="10" t="str">
        <x:v>IMO-075</x:v>
      </x:c>
      <x:c r="C948" s="10" t="str">
        <x:v>IMO-075-H-F02</x:v>
      </x:c>
      <x:c r="D948" s="10" t="str">
        <x:v>RUN_01</x:v>
      </x:c>
      <x:c r="E948" s="10" t="str">
        <x:v>ORIGINAL_LEDGER</x:v>
      </x:c>
      <x:c r="F948" s="10" t="str">
        <x:v>FAIL</x:v>
      </x:c>
      <x:c r="G948" s="10" t="str">
        <x:v>FAIL</x:v>
      </x:c>
      <x:c r="H948" s="10" t="str">
        <x:v>EXECUTED</x:v>
      </x:c>
      <x:c r="I948" s="10" t="str">
        <x:v>PARSED</x:v>
      </x:c>
      <x:c r="J948" s="10" t="str">
        <x:v>GENERATION_ACCEPTED</x:v>
      </x:c>
      <x:c r="K948" s="10" t="str">
        <x:v>222c42deb4b6d3575d09d340fccd08bfb01f4ffacf2429c60b9b4d5836b2c44a</x:v>
      </x:c>
      <x:c r="L948" s="10" t="str">
        <x:v>full_repair_v2</x:v>
      </x:c>
      <x:c r="M948" s="10" t="n">
        <x:v>1</x:v>
      </x:c>
      <x:c r="N948" s="10" t="n">
        <x:v>0</x:v>
      </x:c>
      <x:c r="O948" s="10" t="n">
        <x:v>0</x:v>
      </x:c>
      <x:c r="P948" s="9" t="str">
        <x:f>'CaseReview'!U948</x:f>
        <x:v>FAIL</x:v>
      </x:c>
      <x:c r="Q948" s="9" t="n">
        <x:f>IF(AND(T948=1,G948=P948),1,0)</x:f>
        <x:v>1</x:v>
      </x:c>
      <x:c r="R948" s="9" t="n">
        <x:f>IF(AND(T948=1,G948="PASS",P948="FAIL"),1,0)</x:f>
        <x:v>0</x:v>
      </x:c>
      <x:c r="S948" s="9" t="n">
        <x:f>IF(AND(T948=1,G948="FAIL",P948="PASS"),1,0)</x:f>
        <x:v>0</x:v>
      </x:c>
      <x:c r="T948" s="9" t="n">
        <x:v>1</x:v>
      </x:c>
      <x:c r="U948" s="9" t="n">
        <x:v>9</x:v>
      </x:c>
      <x:c r="V948" s="9" t="str">
        <x:v>MVP/SHACL_GENERATION_PIPELINE/experiments/FULL_REPAIR_V2/RUN_01/runs/RUN-IMO-075-20260915T111310881670Z/final/final_shape.ttl</x:v>
      </x:c>
    </x:row>
    <x:row r="949" ht="22" customHeight="1">
      <x:c r="A949" s="10" t="str">
        <x:v>V2_FALLBACK25</x:v>
      </x:c>
      <x:c r="B949" s="10" t="str">
        <x:v>IMO-075</x:v>
      </x:c>
      <x:c r="C949" s="10" t="str">
        <x:v>IMO-075-H-F03</x:v>
      </x:c>
      <x:c r="D949" s="10" t="str">
        <x:v>RUN_01</x:v>
      </x:c>
      <x:c r="E949" s="10" t="str">
        <x:v>ORIGINAL_LEDGER</x:v>
      </x:c>
      <x:c r="F949" s="10" t="str">
        <x:v>FAIL</x:v>
      </x:c>
      <x:c r="G949" s="10" t="str">
        <x:v>FAIL</x:v>
      </x:c>
      <x:c r="H949" s="10" t="str">
        <x:v>EXECUTED</x:v>
      </x:c>
      <x:c r="I949" s="10" t="str">
        <x:v>PARSED</x:v>
      </x:c>
      <x:c r="J949" s="10" t="str">
        <x:v>GENERATION_ACCEPTED</x:v>
      </x:c>
      <x:c r="K949" s="10" t="str">
        <x:v>222c42deb4b6d3575d09d340fccd08bfb01f4ffacf2429c60b9b4d5836b2c44a</x:v>
      </x:c>
      <x:c r="L949" s="10" t="str">
        <x:v>full_repair_v2</x:v>
      </x:c>
      <x:c r="M949" s="10" t="n">
        <x:v>1</x:v>
      </x:c>
      <x:c r="N949" s="10" t="n">
        <x:v>0</x:v>
      </x:c>
      <x:c r="O949" s="10" t="n">
        <x:v>0</x:v>
      </x:c>
      <x:c r="P949" s="9" t="str">
        <x:f>'CaseReview'!U949</x:f>
        <x:v>FAIL</x:v>
      </x:c>
      <x:c r="Q949" s="9" t="n">
        <x:f>IF(AND(T949=1,G949=P949),1,0)</x:f>
        <x:v>1</x:v>
      </x:c>
      <x:c r="R949" s="9" t="n">
        <x:f>IF(AND(T949=1,G949="PASS",P949="FAIL"),1,0)</x:f>
        <x:v>0</x:v>
      </x:c>
      <x:c r="S949" s="9" t="n">
        <x:f>IF(AND(T949=1,G949="FAIL",P949="PASS"),1,0)</x:f>
        <x:v>0</x:v>
      </x:c>
      <x:c r="T949" s="9" t="n">
        <x:v>1</x:v>
      </x:c>
      <x:c r="U949" s="9" t="n">
        <x:v>9</x:v>
      </x:c>
      <x:c r="V949" s="9" t="str">
        <x:v>MVP/SHACL_GENERATION_PIPELINE/experiments/FULL_REPAIR_V2/RUN_01/runs/RUN-IMO-075-20260915T111310881670Z/final/final_shape.ttl</x:v>
      </x:c>
    </x:row>
    <x:row r="950" ht="22" customHeight="1">
      <x:c r="A950" s="10" t="str">
        <x:v>V2_FALLBACK25</x:v>
      </x:c>
      <x:c r="B950" s="10" t="str">
        <x:v>IMO-075</x:v>
      </x:c>
      <x:c r="C950" s="10" t="str">
        <x:v>IMO-075-H-F04</x:v>
      </x:c>
      <x:c r="D950" s="10" t="str">
        <x:v>RUN_01</x:v>
      </x:c>
      <x:c r="E950" s="10" t="str">
        <x:v>ORIGINAL_LEDGER</x:v>
      </x:c>
      <x:c r="F950" s="10" t="str">
        <x:v>FAIL</x:v>
      </x:c>
      <x:c r="G950" s="10" t="str">
        <x:v>FAIL</x:v>
      </x:c>
      <x:c r="H950" s="10" t="str">
        <x:v>EXECUTED</x:v>
      </x:c>
      <x:c r="I950" s="10" t="str">
        <x:v>PARSED</x:v>
      </x:c>
      <x:c r="J950" s="10" t="str">
        <x:v>GENERATION_ACCEPTED</x:v>
      </x:c>
      <x:c r="K950" s="10" t="str">
        <x:v>222c42deb4b6d3575d09d340fccd08bfb01f4ffacf2429c60b9b4d5836b2c44a</x:v>
      </x:c>
      <x:c r="L950" s="10" t="str">
        <x:v>full_repair_v2</x:v>
      </x:c>
      <x:c r="M950" s="10" t="n">
        <x:v>1</x:v>
      </x:c>
      <x:c r="N950" s="10" t="n">
        <x:v>0</x:v>
      </x:c>
      <x:c r="O950" s="10" t="n">
        <x:v>0</x:v>
      </x:c>
      <x:c r="P950" s="9" t="str">
        <x:f>'CaseReview'!U950</x:f>
        <x:v>FAIL</x:v>
      </x:c>
      <x:c r="Q950" s="9" t="n">
        <x:f>IF(AND(T950=1,G950=P950),1,0)</x:f>
        <x:v>1</x:v>
      </x:c>
      <x:c r="R950" s="9" t="n">
        <x:f>IF(AND(T950=1,G950="PASS",P950="FAIL"),1,0)</x:f>
        <x:v>0</x:v>
      </x:c>
      <x:c r="S950" s="9" t="n">
        <x:f>IF(AND(T950=1,G950="FAIL",P950="PASS"),1,0)</x:f>
        <x:v>0</x:v>
      </x:c>
      <x:c r="T950" s="9" t="n">
        <x:v>1</x:v>
      </x:c>
      <x:c r="U950" s="9" t="n">
        <x:v>9</x:v>
      </x:c>
      <x:c r="V950" s="9" t="str">
        <x:v>MVP/SHACL_GENERATION_PIPELINE/experiments/FULL_REPAIR_V2/RUN_01/runs/RUN-IMO-075-20260915T111310881670Z/final/final_shape.ttl</x:v>
      </x:c>
    </x:row>
    <x:row r="951" ht="22" customHeight="1">
      <x:c r="A951" s="10" t="str">
        <x:v>V2_FALLBACK25</x:v>
      </x:c>
      <x:c r="B951" s="10" t="str">
        <x:v>IMO-075</x:v>
      </x:c>
      <x:c r="C951" s="10" t="str">
        <x:v>IMO-075-H-F05</x:v>
      </x:c>
      <x:c r="D951" s="10" t="str">
        <x:v>RUN_01</x:v>
      </x:c>
      <x:c r="E951" s="10" t="str">
        <x:v>ORIGINAL_LEDGER</x:v>
      </x:c>
      <x:c r="F951" s="10" t="str">
        <x:v>FAIL</x:v>
      </x:c>
      <x:c r="G951" s="10" t="str">
        <x:v>FAIL</x:v>
      </x:c>
      <x:c r="H951" s="10" t="str">
        <x:v>EXECUTED</x:v>
      </x:c>
      <x:c r="I951" s="10" t="str">
        <x:v>PARSED</x:v>
      </x:c>
      <x:c r="J951" s="10" t="str">
        <x:v>GENERATION_ACCEPTED</x:v>
      </x:c>
      <x:c r="K951" s="10" t="str">
        <x:v>222c42deb4b6d3575d09d340fccd08bfb01f4ffacf2429c60b9b4d5836b2c44a</x:v>
      </x:c>
      <x:c r="L951" s="10" t="str">
        <x:v>full_repair_v2</x:v>
      </x:c>
      <x:c r="M951" s="10" t="n">
        <x:v>1</x:v>
      </x:c>
      <x:c r="N951" s="10" t="n">
        <x:v>0</x:v>
      </x:c>
      <x:c r="O951" s="10" t="n">
        <x:v>0</x:v>
      </x:c>
      <x:c r="P951" s="9" t="str">
        <x:f>'CaseReview'!U951</x:f>
        <x:v>FAIL</x:v>
      </x:c>
      <x:c r="Q951" s="9" t="n">
        <x:f>IF(AND(T951=1,G951=P951),1,0)</x:f>
        <x:v>1</x:v>
      </x:c>
      <x:c r="R951" s="9" t="n">
        <x:f>IF(AND(T951=1,G951="PASS",P951="FAIL"),1,0)</x:f>
        <x:v>0</x:v>
      </x:c>
      <x:c r="S951" s="9" t="n">
        <x:f>IF(AND(T951=1,G951="FAIL",P951="PASS"),1,0)</x:f>
        <x:v>0</x:v>
      </x:c>
      <x:c r="T951" s="9" t="n">
        <x:v>1</x:v>
      </x:c>
      <x:c r="U951" s="9" t="n">
        <x:v>9</x:v>
      </x:c>
      <x:c r="V951" s="9" t="str">
        <x:v>MVP/SHACL_GENERATION_PIPELINE/experiments/FULL_REPAIR_V2/RUN_01/runs/RUN-IMO-075-20260915T111310881670Z/final/final_shape.ttl</x:v>
      </x:c>
    </x:row>
    <x:row r="952" ht="22" customHeight="1">
      <x:c r="A952" s="10" t="str">
        <x:v>V2_FALLBACK25</x:v>
      </x:c>
      <x:c r="B952" s="10" t="str">
        <x:v>IMO-075</x:v>
      </x:c>
      <x:c r="C952" s="10" t="str">
        <x:v>IMO-075-H-P01</x:v>
      </x:c>
      <x:c r="D952" s="10" t="str">
        <x:v>RUN_01</x:v>
      </x:c>
      <x:c r="E952" s="10" t="str">
        <x:v>ORIGINAL_LEDGER</x:v>
      </x:c>
      <x:c r="F952" s="10" t="str">
        <x:v>PASS</x:v>
      </x:c>
      <x:c r="G952" s="10" t="str">
        <x:v>FAIL</x:v>
      </x:c>
      <x:c r="H952" s="10" t="str">
        <x:v>EXECUTED</x:v>
      </x:c>
      <x:c r="I952" s="10" t="str">
        <x:v>PARSED</x:v>
      </x:c>
      <x:c r="J952" s="10" t="str">
        <x:v>GENERATION_ACCEPTED</x:v>
      </x:c>
      <x:c r="K952" s="10" t="str">
        <x:v>222c42deb4b6d3575d09d340fccd08bfb01f4ffacf2429c60b9b4d5836b2c44a</x:v>
      </x:c>
      <x:c r="L952" s="10" t="str">
        <x:v>full_repair_v2</x:v>
      </x:c>
      <x:c r="M952" s="10" t="n">
        <x:v>0</x:v>
      </x:c>
      <x:c r="N952" s="10" t="n">
        <x:v>0</x:v>
      </x:c>
      <x:c r="O952" s="10" t="n">
        <x:v>1</x:v>
      </x:c>
      <x:c r="P952" s="9" t="str">
        <x:f>'CaseReview'!U952</x:f>
        <x:v>PASS</x:v>
      </x:c>
      <x:c r="Q952" s="9" t="n">
        <x:f>IF(AND(T952=1,G952=P952),1,0)</x:f>
        <x:v>0</x:v>
      </x:c>
      <x:c r="R952" s="9" t="n">
        <x:f>IF(AND(T952=1,G952="PASS",P952="FAIL"),1,0)</x:f>
        <x:v>0</x:v>
      </x:c>
      <x:c r="S952" s="9" t="n">
        <x:f>IF(AND(T952=1,G952="FAIL",P952="PASS"),1,0)</x:f>
        <x:v>1</x:v>
      </x:c>
      <x:c r="T952" s="9" t="n">
        <x:v>1</x:v>
      </x:c>
      <x:c r="U952" s="9" t="n">
        <x:v>9</x:v>
      </x:c>
      <x:c r="V952" s="9" t="str">
        <x:v>MVP/SHACL_GENERATION_PIPELINE/experiments/FULL_REPAIR_V2/RUN_01/runs/RUN-IMO-075-20260915T111310881670Z/final/final_shape.ttl</x:v>
      </x:c>
    </x:row>
    <x:row r="953" ht="22" customHeight="1">
      <x:c r="A953" s="10" t="str">
        <x:v>V2_FALLBACK25</x:v>
      </x:c>
      <x:c r="B953" s="10" t="str">
        <x:v>IMO-075</x:v>
      </x:c>
      <x:c r="C953" s="10" t="str">
        <x:v>IMO-075-H-P02</x:v>
      </x:c>
      <x:c r="D953" s="10" t="str">
        <x:v>RUN_01</x:v>
      </x:c>
      <x:c r="E953" s="10" t="str">
        <x:v>ORIGINAL_LEDGER</x:v>
      </x:c>
      <x:c r="F953" s="10" t="str">
        <x:v>PASS</x:v>
      </x:c>
      <x:c r="G953" s="10" t="str">
        <x:v>FAIL</x:v>
      </x:c>
      <x:c r="H953" s="10" t="str">
        <x:v>EXECUTED</x:v>
      </x:c>
      <x:c r="I953" s="10" t="str">
        <x:v>PARSED</x:v>
      </x:c>
      <x:c r="J953" s="10" t="str">
        <x:v>GENERATION_ACCEPTED</x:v>
      </x:c>
      <x:c r="K953" s="10" t="str">
        <x:v>222c42deb4b6d3575d09d340fccd08bfb01f4ffacf2429c60b9b4d5836b2c44a</x:v>
      </x:c>
      <x:c r="L953" s="10" t="str">
        <x:v>full_repair_v2</x:v>
      </x:c>
      <x:c r="M953" s="10" t="n">
        <x:v>0</x:v>
      </x:c>
      <x:c r="N953" s="10" t="n">
        <x:v>0</x:v>
      </x:c>
      <x:c r="O953" s="10" t="n">
        <x:v>1</x:v>
      </x:c>
      <x:c r="P953" s="9" t="str">
        <x:f>'CaseReview'!U953</x:f>
        <x:v>PASS</x:v>
      </x:c>
      <x:c r="Q953" s="9" t="n">
        <x:f>IF(AND(T953=1,G953=P953),1,0)</x:f>
        <x:v>0</x:v>
      </x:c>
      <x:c r="R953" s="9" t="n">
        <x:f>IF(AND(T953=1,G953="PASS",P953="FAIL"),1,0)</x:f>
        <x:v>0</x:v>
      </x:c>
      <x:c r="S953" s="9" t="n">
        <x:f>IF(AND(T953=1,G953="FAIL",P953="PASS"),1,0)</x:f>
        <x:v>1</x:v>
      </x:c>
      <x:c r="T953" s="9" t="n">
        <x:v>1</x:v>
      </x:c>
      <x:c r="U953" s="9" t="n">
        <x:v>9</x:v>
      </x:c>
      <x:c r="V953" s="9" t="str">
        <x:v>MVP/SHACL_GENERATION_PIPELINE/experiments/FULL_REPAIR_V2/RUN_01/runs/RUN-IMO-075-20260915T111310881670Z/final/final_shape.ttl</x:v>
      </x:c>
    </x:row>
    <x:row r="954" ht="22" customHeight="1">
      <x:c r="A954" s="10" t="str">
        <x:v>V2_FALLBACK25</x:v>
      </x:c>
      <x:c r="B954" s="10" t="str">
        <x:v>IMO-075</x:v>
      </x:c>
      <x:c r="C954" s="10" t="str">
        <x:v>IMO-075-H-P03</x:v>
      </x:c>
      <x:c r="D954" s="10" t="str">
        <x:v>RUN_01</x:v>
      </x:c>
      <x:c r="E954" s="10" t="str">
        <x:v>ORIGINAL_LEDGER</x:v>
      </x:c>
      <x:c r="F954" s="10" t="str">
        <x:v>PASS</x:v>
      </x:c>
      <x:c r="G954" s="10" t="str">
        <x:v>PASS</x:v>
      </x:c>
      <x:c r="H954" s="10" t="str">
        <x:v>EXECUTED</x:v>
      </x:c>
      <x:c r="I954" s="10" t="str">
        <x:v>PARSED</x:v>
      </x:c>
      <x:c r="J954" s="10" t="str">
        <x:v>GENERATION_ACCEPTED</x:v>
      </x:c>
      <x:c r="K954" s="10" t="str">
        <x:v>222c42deb4b6d3575d09d340fccd08bfb01f4ffacf2429c60b9b4d5836b2c44a</x:v>
      </x:c>
      <x:c r="L954" s="10" t="str">
        <x:v>full_repair_v2</x:v>
      </x:c>
      <x:c r="M954" s="10" t="n">
        <x:v>1</x:v>
      </x:c>
      <x:c r="N954" s="10" t="n">
        <x:v>0</x:v>
      </x:c>
      <x:c r="O954" s="10" t="n">
        <x:v>0</x:v>
      </x:c>
      <x:c r="P954" s="9" t="str">
        <x:f>'CaseReview'!U954</x:f>
        <x:v>PASS</x:v>
      </x:c>
      <x:c r="Q954" s="9" t="n">
        <x:f>IF(AND(T954=1,G954=P954),1,0)</x:f>
        <x:v>1</x:v>
      </x:c>
      <x:c r="R954" s="9" t="n">
        <x:f>IF(AND(T954=1,G954="PASS",P954="FAIL"),1,0)</x:f>
        <x:v>0</x:v>
      </x:c>
      <x:c r="S954" s="9" t="n">
        <x:f>IF(AND(T954=1,G954="FAIL",P954="PASS"),1,0)</x:f>
        <x:v>0</x:v>
      </x:c>
      <x:c r="T954" s="9" t="n">
        <x:v>1</x:v>
      </x:c>
      <x:c r="U954" s="9" t="n">
        <x:v>9</x:v>
      </x:c>
      <x:c r="V954" s="9" t="str">
        <x:v>MVP/SHACL_GENERATION_PIPELINE/experiments/FULL_REPAIR_V2/RUN_01/runs/RUN-IMO-075-20260915T111310881670Z/final/final_shape.ttl</x:v>
      </x:c>
    </x:row>
    <x:row r="955" ht="22" customHeight="1">
      <x:c r="A955" s="10" t="str">
        <x:v>V2_FALLBACK25</x:v>
      </x:c>
      <x:c r="B955" s="10" t="str">
        <x:v>IMO-075</x:v>
      </x:c>
      <x:c r="C955" s="10" t="str">
        <x:v>IMO-075-H-P04</x:v>
      </x:c>
      <x:c r="D955" s="10" t="str">
        <x:v>RUN_01</x:v>
      </x:c>
      <x:c r="E955" s="10" t="str">
        <x:v>ORIGINAL_LEDGER</x:v>
      </x:c>
      <x:c r="F955" s="10" t="str">
        <x:v>PASS</x:v>
      </x:c>
      <x:c r="G955" s="10" t="str">
        <x:v>FAIL</x:v>
      </x:c>
      <x:c r="H955" s="10" t="str">
        <x:v>EXECUTED</x:v>
      </x:c>
      <x:c r="I955" s="10" t="str">
        <x:v>PARSED</x:v>
      </x:c>
      <x:c r="J955" s="10" t="str">
        <x:v>GENERATION_ACCEPTED</x:v>
      </x:c>
      <x:c r="K955" s="10" t="str">
        <x:v>222c42deb4b6d3575d09d340fccd08bfb01f4ffacf2429c60b9b4d5836b2c44a</x:v>
      </x:c>
      <x:c r="L955" s="10" t="str">
        <x:v>full_repair_v2</x:v>
      </x:c>
      <x:c r="M955" s="10" t="n">
        <x:v>0</x:v>
      </x:c>
      <x:c r="N955" s="10" t="n">
        <x:v>0</x:v>
      </x:c>
      <x:c r="O955" s="10" t="n">
        <x:v>1</x:v>
      </x:c>
      <x:c r="P955" s="9" t="str">
        <x:f>'CaseReview'!U955</x:f>
        <x:v>PASS</x:v>
      </x:c>
      <x:c r="Q955" s="9" t="n">
        <x:f>IF(AND(T955=1,G955=P955),1,0)</x:f>
        <x:v>0</x:v>
      </x:c>
      <x:c r="R955" s="9" t="n">
        <x:f>IF(AND(T955=1,G955="PASS",P955="FAIL"),1,0)</x:f>
        <x:v>0</x:v>
      </x:c>
      <x:c r="S955" s="9" t="n">
        <x:f>IF(AND(T955=1,G955="FAIL",P955="PASS"),1,0)</x:f>
        <x:v>1</x:v>
      </x:c>
      <x:c r="T955" s="9" t="n">
        <x:v>1</x:v>
      </x:c>
      <x:c r="U955" s="9" t="n">
        <x:v>9</x:v>
      </x:c>
      <x:c r="V955" s="9" t="str">
        <x:v>MVP/SHACL_GENERATION_PIPELINE/experiments/FULL_REPAIR_V2/RUN_01/runs/RUN-IMO-075-20260915T111310881670Z/final/final_shape.ttl</x:v>
      </x:c>
    </x:row>
    <x:row r="956" ht="22" customHeight="1">
      <x:c r="A956" s="10" t="str">
        <x:v>V2_FALLBACK25</x:v>
      </x:c>
      <x:c r="B956" s="10" t="str">
        <x:v>IMO-077</x:v>
      </x:c>
      <x:c r="C956" s="10" t="str">
        <x:v>IMO-077-H-F01</x:v>
      </x:c>
      <x:c r="D956" s="10" t="str">
        <x:v>RUN_01</x:v>
      </x:c>
      <x:c r="E956" s="10" t="str">
        <x:v>ORIGINAL_LEDGER</x:v>
      </x:c>
      <x:c r="F956" s="10" t="str">
        <x:v>FAIL</x:v>
      </x:c>
      <x:c r="G956" s="10" t="str">
        <x:v>FAIL</x:v>
      </x:c>
      <x:c r="H956" s="10" t="str">
        <x:v>EXECUTED</x:v>
      </x:c>
      <x:c r="I956" s="10" t="str">
        <x:v>PARSED</x:v>
      </x:c>
      <x:c r="J956" s="10" t="str">
        <x:v>GENERATION_ACCEPTED</x:v>
      </x:c>
      <x:c r="K956" s="10" t="str">
        <x:v>bc8f866d53e0960dda3e01c4f53bad2a764a9472188bf3b7a229b5afa75fe5c5</x:v>
      </x:c>
      <x:c r="L956" s="10" t="str">
        <x:v>full_repair_v2</x:v>
      </x:c>
      <x:c r="M956" s="10" t="n">
        <x:v>1</x:v>
      </x:c>
      <x:c r="N956" s="10" t="n">
        <x:v>0</x:v>
      </x:c>
      <x:c r="O956" s="10" t="n">
        <x:v>0</x:v>
      </x:c>
      <x:c r="P956" s="9" t="str">
        <x:f>'CaseReview'!U956</x:f>
        <x:v>FAIL</x:v>
      </x:c>
      <x:c r="Q956" s="9" t="n">
        <x:f>IF(AND(T956=1,G956=P956),1,0)</x:f>
        <x:v>1</x:v>
      </x:c>
      <x:c r="R956" s="9" t="n">
        <x:f>IF(AND(T956=1,G956="PASS",P956="FAIL"),1,0)</x:f>
        <x:v>0</x:v>
      </x:c>
      <x:c r="S956" s="9" t="n">
        <x:f>IF(AND(T956=1,G956="FAIL",P956="PASS"),1,0)</x:f>
        <x:v>0</x:v>
      </x:c>
      <x:c r="T956" s="9" t="n">
        <x:v>1</x:v>
      </x:c>
      <x:c r="U956" s="9" t="n">
        <x:v>8</x:v>
      </x:c>
      <x:c r="V956" s="9" t="str">
        <x:v>MVP/SHACL_GENERATION_PIPELINE/experiments/FULL_REPAIR_V2/RUN_01/runs/RUN-IMO-077-20260915T111401572530Z/final/final_shape.ttl</x:v>
      </x:c>
    </x:row>
    <x:row r="957" ht="22" customHeight="1">
      <x:c r="A957" s="10" t="str">
        <x:v>V2_FALLBACK25</x:v>
      </x:c>
      <x:c r="B957" s="10" t="str">
        <x:v>IMO-077</x:v>
      </x:c>
      <x:c r="C957" s="10" t="str">
        <x:v>IMO-077-H-F02</x:v>
      </x:c>
      <x:c r="D957" s="10" t="str">
        <x:v>RUN_01</x:v>
      </x:c>
      <x:c r="E957" s="10" t="str">
        <x:v>ORIGINAL_LEDGER</x:v>
      </x:c>
      <x:c r="F957" s="10" t="str">
        <x:v>FAIL</x:v>
      </x:c>
      <x:c r="G957" s="10" t="str">
        <x:v>FAIL</x:v>
      </x:c>
      <x:c r="H957" s="10" t="str">
        <x:v>EXECUTED</x:v>
      </x:c>
      <x:c r="I957" s="10" t="str">
        <x:v>PARSED</x:v>
      </x:c>
      <x:c r="J957" s="10" t="str">
        <x:v>GENERATION_ACCEPTED</x:v>
      </x:c>
      <x:c r="K957" s="10" t="str">
        <x:v>bc8f866d53e0960dda3e01c4f53bad2a764a9472188bf3b7a229b5afa75fe5c5</x:v>
      </x:c>
      <x:c r="L957" s="10" t="str">
        <x:v>full_repair_v2</x:v>
      </x:c>
      <x:c r="M957" s="10" t="n">
        <x:v>1</x:v>
      </x:c>
      <x:c r="N957" s="10" t="n">
        <x:v>0</x:v>
      </x:c>
      <x:c r="O957" s="10" t="n">
        <x:v>0</x:v>
      </x:c>
      <x:c r="P957" s="9" t="str">
        <x:f>'CaseReview'!U957</x:f>
        <x:v>FAIL</x:v>
      </x:c>
      <x:c r="Q957" s="9" t="n">
        <x:f>IF(AND(T957=1,G957=P957),1,0)</x:f>
        <x:v>1</x:v>
      </x:c>
      <x:c r="R957" s="9" t="n">
        <x:f>IF(AND(T957=1,G957="PASS",P957="FAIL"),1,0)</x:f>
        <x:v>0</x:v>
      </x:c>
      <x:c r="S957" s="9" t="n">
        <x:f>IF(AND(T957=1,G957="FAIL",P957="PASS"),1,0)</x:f>
        <x:v>0</x:v>
      </x:c>
      <x:c r="T957" s="9" t="n">
        <x:v>1</x:v>
      </x:c>
      <x:c r="U957" s="9" t="n">
        <x:v>8</x:v>
      </x:c>
      <x:c r="V957" s="9" t="str">
        <x:v>MVP/SHACL_GENERATION_PIPELINE/experiments/FULL_REPAIR_V2/RUN_01/runs/RUN-IMO-077-20260915T111401572530Z/final/final_shape.ttl</x:v>
      </x:c>
    </x:row>
    <x:row r="958" ht="22" customHeight="1">
      <x:c r="A958" s="10" t="str">
        <x:v>V2_FALLBACK25</x:v>
      </x:c>
      <x:c r="B958" s="10" t="str">
        <x:v>IMO-077</x:v>
      </x:c>
      <x:c r="C958" s="10" t="str">
        <x:v>IMO-077-H-F03</x:v>
      </x:c>
      <x:c r="D958" s="10" t="str">
        <x:v>RUN_01</x:v>
      </x:c>
      <x:c r="E958" s="10" t="str">
        <x:v>ORIGINAL_LEDGER</x:v>
      </x:c>
      <x:c r="F958" s="10" t="str">
        <x:v>FAIL</x:v>
      </x:c>
      <x:c r="G958" s="10" t="str">
        <x:v>FAIL</x:v>
      </x:c>
      <x:c r="H958" s="10" t="str">
        <x:v>EXECUTED</x:v>
      </x:c>
      <x:c r="I958" s="10" t="str">
        <x:v>PARSED</x:v>
      </x:c>
      <x:c r="J958" s="10" t="str">
        <x:v>GENERATION_ACCEPTED</x:v>
      </x:c>
      <x:c r="K958" s="10" t="str">
        <x:v>bc8f866d53e0960dda3e01c4f53bad2a764a9472188bf3b7a229b5afa75fe5c5</x:v>
      </x:c>
      <x:c r="L958" s="10" t="str">
        <x:v>full_repair_v2</x:v>
      </x:c>
      <x:c r="M958" s="10" t="n">
        <x:v>1</x:v>
      </x:c>
      <x:c r="N958" s="10" t="n">
        <x:v>0</x:v>
      </x:c>
      <x:c r="O958" s="10" t="n">
        <x:v>0</x:v>
      </x:c>
      <x:c r="P958" s="9" t="str">
        <x:f>'CaseReview'!U958</x:f>
        <x:v>FAIL</x:v>
      </x:c>
      <x:c r="Q958" s="9" t="n">
        <x:f>IF(AND(T958=1,G958=P958),1,0)</x:f>
        <x:v>1</x:v>
      </x:c>
      <x:c r="R958" s="9" t="n">
        <x:f>IF(AND(T958=1,G958="PASS",P958="FAIL"),1,0)</x:f>
        <x:v>0</x:v>
      </x:c>
      <x:c r="S958" s="9" t="n">
        <x:f>IF(AND(T958=1,G958="FAIL",P958="PASS"),1,0)</x:f>
        <x:v>0</x:v>
      </x:c>
      <x:c r="T958" s="9" t="n">
        <x:v>1</x:v>
      </x:c>
      <x:c r="U958" s="9" t="n">
        <x:v>8</x:v>
      </x:c>
      <x:c r="V958" s="9" t="str">
        <x:v>MVP/SHACL_GENERATION_PIPELINE/experiments/FULL_REPAIR_V2/RUN_01/runs/RUN-IMO-077-20260915T111401572530Z/final/final_shape.ttl</x:v>
      </x:c>
    </x:row>
    <x:row r="959" ht="22" customHeight="1">
      <x:c r="A959" s="10" t="str">
        <x:v>V2_FALLBACK25</x:v>
      </x:c>
      <x:c r="B959" s="10" t="str">
        <x:v>IMO-077</x:v>
      </x:c>
      <x:c r="C959" s="10" t="str">
        <x:v>IMO-077-H-F04</x:v>
      </x:c>
      <x:c r="D959" s="10" t="str">
        <x:v>RUN_01</x:v>
      </x:c>
      <x:c r="E959" s="10" t="str">
        <x:v>ORIGINAL_LEDGER</x:v>
      </x:c>
      <x:c r="F959" s="10" t="str">
        <x:v>FAIL</x:v>
      </x:c>
      <x:c r="G959" s="10" t="str">
        <x:v>FAIL</x:v>
      </x:c>
      <x:c r="H959" s="10" t="str">
        <x:v>EXECUTED</x:v>
      </x:c>
      <x:c r="I959" s="10" t="str">
        <x:v>PARSED</x:v>
      </x:c>
      <x:c r="J959" s="10" t="str">
        <x:v>GENERATION_ACCEPTED</x:v>
      </x:c>
      <x:c r="K959" s="10" t="str">
        <x:v>bc8f866d53e0960dda3e01c4f53bad2a764a9472188bf3b7a229b5afa75fe5c5</x:v>
      </x:c>
      <x:c r="L959" s="10" t="str">
        <x:v>full_repair_v2</x:v>
      </x:c>
      <x:c r="M959" s="10" t="n">
        <x:v>1</x:v>
      </x:c>
      <x:c r="N959" s="10" t="n">
        <x:v>0</x:v>
      </x:c>
      <x:c r="O959" s="10" t="n">
        <x:v>0</x:v>
      </x:c>
      <x:c r="P959" s="9" t="str">
        <x:f>'CaseReview'!U959</x:f>
        <x:v>FAIL</x:v>
      </x:c>
      <x:c r="Q959" s="9" t="n">
        <x:f>IF(AND(T959=1,G959=P959),1,0)</x:f>
        <x:v>1</x:v>
      </x:c>
      <x:c r="R959" s="9" t="n">
        <x:f>IF(AND(T959=1,G959="PASS",P959="FAIL"),1,0)</x:f>
        <x:v>0</x:v>
      </x:c>
      <x:c r="S959" s="9" t="n">
        <x:f>IF(AND(T959=1,G959="FAIL",P959="PASS"),1,0)</x:f>
        <x:v>0</x:v>
      </x:c>
      <x:c r="T959" s="9" t="n">
        <x:v>1</x:v>
      </x:c>
      <x:c r="U959" s="9" t="n">
        <x:v>8</x:v>
      </x:c>
      <x:c r="V959" s="9" t="str">
        <x:v>MVP/SHACL_GENERATION_PIPELINE/experiments/FULL_REPAIR_V2/RUN_01/runs/RUN-IMO-077-20260915T111401572530Z/final/final_shape.ttl</x:v>
      </x:c>
    </x:row>
    <x:row r="960" ht="22" customHeight="1">
      <x:c r="A960" s="10" t="str">
        <x:v>V2_FALLBACK25</x:v>
      </x:c>
      <x:c r="B960" s="10" t="str">
        <x:v>IMO-077</x:v>
      </x:c>
      <x:c r="C960" s="10" t="str">
        <x:v>IMO-077-H-F05</x:v>
      </x:c>
      <x:c r="D960" s="10" t="str">
        <x:v>RUN_01</x:v>
      </x:c>
      <x:c r="E960" s="10" t="str">
        <x:v>ORIGINAL_LEDGER</x:v>
      </x:c>
      <x:c r="F960" s="10" t="str">
        <x:v>FAIL</x:v>
      </x:c>
      <x:c r="G960" s="10" t="str">
        <x:v>FAIL</x:v>
      </x:c>
      <x:c r="H960" s="10" t="str">
        <x:v>EXECUTED</x:v>
      </x:c>
      <x:c r="I960" s="10" t="str">
        <x:v>PARSED</x:v>
      </x:c>
      <x:c r="J960" s="10" t="str">
        <x:v>GENERATION_ACCEPTED</x:v>
      </x:c>
      <x:c r="K960" s="10" t="str">
        <x:v>bc8f866d53e0960dda3e01c4f53bad2a764a9472188bf3b7a229b5afa75fe5c5</x:v>
      </x:c>
      <x:c r="L960" s="10" t="str">
        <x:v>full_repair_v2</x:v>
      </x:c>
      <x:c r="M960" s="10" t="n">
        <x:v>1</x:v>
      </x:c>
      <x:c r="N960" s="10" t="n">
        <x:v>0</x:v>
      </x:c>
      <x:c r="O960" s="10" t="n">
        <x:v>0</x:v>
      </x:c>
      <x:c r="P960" s="9" t="str">
        <x:f>'CaseReview'!U960</x:f>
        <x:v>FAIL</x:v>
      </x:c>
      <x:c r="Q960" s="9" t="n">
        <x:f>IF(AND(T960=1,G960=P960),1,0)</x:f>
        <x:v>1</x:v>
      </x:c>
      <x:c r="R960" s="9" t="n">
        <x:f>IF(AND(T960=1,G960="PASS",P960="FAIL"),1,0)</x:f>
        <x:v>0</x:v>
      </x:c>
      <x:c r="S960" s="9" t="n">
        <x:f>IF(AND(T960=1,G960="FAIL",P960="PASS"),1,0)</x:f>
        <x:v>0</x:v>
      </x:c>
      <x:c r="T960" s="9" t="n">
        <x:v>1</x:v>
      </x:c>
      <x:c r="U960" s="9" t="n">
        <x:v>8</x:v>
      </x:c>
      <x:c r="V960" s="9" t="str">
        <x:v>MVP/SHACL_GENERATION_PIPELINE/experiments/FULL_REPAIR_V2/RUN_01/runs/RUN-IMO-077-20260915T111401572530Z/final/final_shape.ttl</x:v>
      </x:c>
    </x:row>
    <x:row r="961" ht="22" customHeight="1">
      <x:c r="A961" s="10" t="str">
        <x:v>V2_FALLBACK25</x:v>
      </x:c>
      <x:c r="B961" s="10" t="str">
        <x:v>IMO-077</x:v>
      </x:c>
      <x:c r="C961" s="10" t="str">
        <x:v>IMO-077-H-P01</x:v>
      </x:c>
      <x:c r="D961" s="10" t="str">
        <x:v>RUN_01</x:v>
      </x:c>
      <x:c r="E961" s="10" t="str">
        <x:v>ORIGINAL_LEDGER</x:v>
      </x:c>
      <x:c r="F961" s="10" t="str">
        <x:v>PASS</x:v>
      </x:c>
      <x:c r="G961" s="10" t="str">
        <x:v>PASS</x:v>
      </x:c>
      <x:c r="H961" s="10" t="str">
        <x:v>EXECUTED</x:v>
      </x:c>
      <x:c r="I961" s="10" t="str">
        <x:v>PARSED</x:v>
      </x:c>
      <x:c r="J961" s="10" t="str">
        <x:v>GENERATION_ACCEPTED</x:v>
      </x:c>
      <x:c r="K961" s="10" t="str">
        <x:v>bc8f866d53e0960dda3e01c4f53bad2a764a9472188bf3b7a229b5afa75fe5c5</x:v>
      </x:c>
      <x:c r="L961" s="10" t="str">
        <x:v>full_repair_v2</x:v>
      </x:c>
      <x:c r="M961" s="10" t="n">
        <x:v>1</x:v>
      </x:c>
      <x:c r="N961" s="10" t="n">
        <x:v>0</x:v>
      </x:c>
      <x:c r="O961" s="10" t="n">
        <x:v>0</x:v>
      </x:c>
      <x:c r="P961" s="9" t="str">
        <x:f>'CaseReview'!U961</x:f>
        <x:v>PASS</x:v>
      </x:c>
      <x:c r="Q961" s="9" t="n">
        <x:f>IF(AND(T961=1,G961=P961),1,0)</x:f>
        <x:v>1</x:v>
      </x:c>
      <x:c r="R961" s="9" t="n">
        <x:f>IF(AND(T961=1,G961="PASS",P961="FAIL"),1,0)</x:f>
        <x:v>0</x:v>
      </x:c>
      <x:c r="S961" s="9" t="n">
        <x:f>IF(AND(T961=1,G961="FAIL",P961="PASS"),1,0)</x:f>
        <x:v>0</x:v>
      </x:c>
      <x:c r="T961" s="9" t="n">
        <x:v>1</x:v>
      </x:c>
      <x:c r="U961" s="9" t="n">
        <x:v>8</x:v>
      </x:c>
      <x:c r="V961" s="9" t="str">
        <x:v>MVP/SHACL_GENERATION_PIPELINE/experiments/FULL_REPAIR_V2/RUN_01/runs/RUN-IMO-077-20260915T111401572530Z/final/final_shape.ttl</x:v>
      </x:c>
    </x:row>
    <x:row r="962" ht="22" customHeight="1">
      <x:c r="A962" s="10" t="str">
        <x:v>V2_FALLBACK25</x:v>
      </x:c>
      <x:c r="B962" s="10" t="str">
        <x:v>IMO-077</x:v>
      </x:c>
      <x:c r="C962" s="10" t="str">
        <x:v>IMO-077-H-P02</x:v>
      </x:c>
      <x:c r="D962" s="10" t="str">
        <x:v>RUN_01</x:v>
      </x:c>
      <x:c r="E962" s="10" t="str">
        <x:v>ORIGINAL_LEDGER</x:v>
      </x:c>
      <x:c r="F962" s="10" t="str">
        <x:v>PASS</x:v>
      </x:c>
      <x:c r="G962" s="10" t="str">
        <x:v>PASS</x:v>
      </x:c>
      <x:c r="H962" s="10" t="str">
        <x:v>EXECUTED</x:v>
      </x:c>
      <x:c r="I962" s="10" t="str">
        <x:v>PARSED</x:v>
      </x:c>
      <x:c r="J962" s="10" t="str">
        <x:v>GENERATION_ACCEPTED</x:v>
      </x:c>
      <x:c r="K962" s="10" t="str">
        <x:v>bc8f866d53e0960dda3e01c4f53bad2a764a9472188bf3b7a229b5afa75fe5c5</x:v>
      </x:c>
      <x:c r="L962" s="10" t="str">
        <x:v>full_repair_v2</x:v>
      </x:c>
      <x:c r="M962" s="10" t="n">
        <x:v>1</x:v>
      </x:c>
      <x:c r="N962" s="10" t="n">
        <x:v>0</x:v>
      </x:c>
      <x:c r="O962" s="10" t="n">
        <x:v>0</x:v>
      </x:c>
      <x:c r="P962" s="9" t="str">
        <x:f>'CaseReview'!U962</x:f>
        <x:v>PASS</x:v>
      </x:c>
      <x:c r="Q962" s="9" t="n">
        <x:f>IF(AND(T962=1,G962=P962),1,0)</x:f>
        <x:v>1</x:v>
      </x:c>
      <x:c r="R962" s="9" t="n">
        <x:f>IF(AND(T962=1,G962="PASS",P962="FAIL"),1,0)</x:f>
        <x:v>0</x:v>
      </x:c>
      <x:c r="S962" s="9" t="n">
        <x:f>IF(AND(T962=1,G962="FAIL",P962="PASS"),1,0)</x:f>
        <x:v>0</x:v>
      </x:c>
      <x:c r="T962" s="9" t="n">
        <x:v>1</x:v>
      </x:c>
      <x:c r="U962" s="9" t="n">
        <x:v>8</x:v>
      </x:c>
      <x:c r="V962" s="9" t="str">
        <x:v>MVP/SHACL_GENERATION_PIPELINE/experiments/FULL_REPAIR_V2/RUN_01/runs/RUN-IMO-077-20260915T111401572530Z/final/final_shape.ttl</x:v>
      </x:c>
    </x:row>
    <x:row r="963" ht="22" customHeight="1">
      <x:c r="A963" s="10" t="str">
        <x:v>V2_FALLBACK25</x:v>
      </x:c>
      <x:c r="B963" s="10" t="str">
        <x:v>IMO-077</x:v>
      </x:c>
      <x:c r="C963" s="10" t="str">
        <x:v>IMO-077-H-P03</x:v>
      </x:c>
      <x:c r="D963" s="10" t="str">
        <x:v>RUN_01</x:v>
      </x:c>
      <x:c r="E963" s="10" t="str">
        <x:v>ORIGINAL_LEDGER</x:v>
      </x:c>
      <x:c r="F963" s="10" t="str">
        <x:v>PASS</x:v>
      </x:c>
      <x:c r="G963" s="10" t="str">
        <x:v>PASS</x:v>
      </x:c>
      <x:c r="H963" s="10" t="str">
        <x:v>EXECUTED</x:v>
      </x:c>
      <x:c r="I963" s="10" t="str">
        <x:v>PARSED</x:v>
      </x:c>
      <x:c r="J963" s="10" t="str">
        <x:v>GENERATION_ACCEPTED</x:v>
      </x:c>
      <x:c r="K963" s="10" t="str">
        <x:v>bc8f866d53e0960dda3e01c4f53bad2a764a9472188bf3b7a229b5afa75fe5c5</x:v>
      </x:c>
      <x:c r="L963" s="10" t="str">
        <x:v>full_repair_v2</x:v>
      </x:c>
      <x:c r="M963" s="10" t="n">
        <x:v>1</x:v>
      </x:c>
      <x:c r="N963" s="10" t="n">
        <x:v>0</x:v>
      </x:c>
      <x:c r="O963" s="10" t="n">
        <x:v>0</x:v>
      </x:c>
      <x:c r="P963" s="9" t="str">
        <x:f>'CaseReview'!U963</x:f>
        <x:v>PASS</x:v>
      </x:c>
      <x:c r="Q963" s="9" t="n">
        <x:f>IF(AND(T963=1,G963=P963),1,0)</x:f>
        <x:v>1</x:v>
      </x:c>
      <x:c r="R963" s="9" t="n">
        <x:f>IF(AND(T963=1,G963="PASS",P963="FAIL"),1,0)</x:f>
        <x:v>0</x:v>
      </x:c>
      <x:c r="S963" s="9" t="n">
        <x:f>IF(AND(T963=1,G963="FAIL",P963="PASS"),1,0)</x:f>
        <x:v>0</x:v>
      </x:c>
      <x:c r="T963" s="9" t="n">
        <x:v>1</x:v>
      </x:c>
      <x:c r="U963" s="9" t="n">
        <x:v>8</x:v>
      </x:c>
      <x:c r="V963" s="9" t="str">
        <x:v>MVP/SHACL_GENERATION_PIPELINE/experiments/FULL_REPAIR_V2/RUN_01/runs/RUN-IMO-077-20260915T111401572530Z/final/final_shape.ttl</x:v>
      </x:c>
    </x:row>
    <x:row r="964" ht="22" customHeight="1">
      <x:c r="A964" s="10" t="str">
        <x:v>V2_FALLBACK25</x:v>
      </x:c>
      <x:c r="B964" s="10" t="str">
        <x:v>IMO-078</x:v>
      </x:c>
      <x:c r="C964" s="10" t="str">
        <x:v>IMO-078-H-F01</x:v>
      </x:c>
      <x:c r="D964" s="10" t="str">
        <x:v>RUN_01</x:v>
      </x:c>
      <x:c r="E964" s="10" t="str">
        <x:v>ORIGINAL_LEDGER</x:v>
      </x:c>
      <x:c r="F964" s="10" t="str">
        <x:v>FAIL</x:v>
      </x:c>
      <x:c r="G964" s="10" t="str">
        <x:v>FAIL</x:v>
      </x:c>
      <x:c r="H964" s="10" t="str">
        <x:v>EXECUTED</x:v>
      </x:c>
      <x:c r="I964" s="10" t="str">
        <x:v>PARSED</x:v>
      </x:c>
      <x:c r="J964" s="10" t="str">
        <x:v>GENERATION_ACCEPTED</x:v>
      </x:c>
      <x:c r="K964" s="10" t="str">
        <x:v>1c97086d29b5decc53d63b450bf747baed9c38ce8f85b1d673f8afcc688ee331</x:v>
      </x:c>
      <x:c r="L964" s="10" t="str">
        <x:v>full_repair_v2</x:v>
      </x:c>
      <x:c r="M964" s="10" t="n">
        <x:v>1</x:v>
      </x:c>
      <x:c r="N964" s="10" t="n">
        <x:v>0</x:v>
      </x:c>
      <x:c r="O964" s="10" t="n">
        <x:v>0</x:v>
      </x:c>
      <x:c r="P964" s="9" t="str">
        <x:f>'CaseReview'!U964</x:f>
        <x:v>FAIL</x:v>
      </x:c>
      <x:c r="Q964" s="9" t="n">
        <x:f>IF(AND(T964=1,G964=P964),1,0)</x:f>
        <x:v>1</x:v>
      </x:c>
      <x:c r="R964" s="9" t="n">
        <x:f>IF(AND(T964=1,G964="PASS",P964="FAIL"),1,0)</x:f>
        <x:v>0</x:v>
      </x:c>
      <x:c r="S964" s="9" t="n">
        <x:f>IF(AND(T964=1,G964="FAIL",P964="PASS"),1,0)</x:f>
        <x:v>0</x:v>
      </x:c>
      <x:c r="T964" s="9" t="n">
        <x:v>1</x:v>
      </x:c>
      <x:c r="U964" s="9" t="n">
        <x:v>8</x:v>
      </x:c>
      <x:c r="V964" s="9" t="str">
        <x:v>MVP/SHACL_GENERATION_PIPELINE/experiments/FULL_REPAIR_V2/RUN_01/runs/RUN-IMO-078-20260915T111424620281Z/final/final_shape.ttl</x:v>
      </x:c>
    </x:row>
    <x:row r="965" ht="22" customHeight="1">
      <x:c r="A965" s="10" t="str">
        <x:v>V2_FALLBACK25</x:v>
      </x:c>
      <x:c r="B965" s="10" t="str">
        <x:v>IMO-078</x:v>
      </x:c>
      <x:c r="C965" s="10" t="str">
        <x:v>IMO-078-H-F02</x:v>
      </x:c>
      <x:c r="D965" s="10" t="str">
        <x:v>RUN_01</x:v>
      </x:c>
      <x:c r="E965" s="10" t="str">
        <x:v>ORIGINAL_LEDGER</x:v>
      </x:c>
      <x:c r="F965" s="10" t="str">
        <x:v>FAIL</x:v>
      </x:c>
      <x:c r="G965" s="10" t="str">
        <x:v>FAIL</x:v>
      </x:c>
      <x:c r="H965" s="10" t="str">
        <x:v>EXECUTED</x:v>
      </x:c>
      <x:c r="I965" s="10" t="str">
        <x:v>PARSED</x:v>
      </x:c>
      <x:c r="J965" s="10" t="str">
        <x:v>GENERATION_ACCEPTED</x:v>
      </x:c>
      <x:c r="K965" s="10" t="str">
        <x:v>1c97086d29b5decc53d63b450bf747baed9c38ce8f85b1d673f8afcc688ee331</x:v>
      </x:c>
      <x:c r="L965" s="10" t="str">
        <x:v>full_repair_v2</x:v>
      </x:c>
      <x:c r="M965" s="10" t="n">
        <x:v>1</x:v>
      </x:c>
      <x:c r="N965" s="10" t="n">
        <x:v>0</x:v>
      </x:c>
      <x:c r="O965" s="10" t="n">
        <x:v>0</x:v>
      </x:c>
      <x:c r="P965" s="9" t="str">
        <x:f>'CaseReview'!U965</x:f>
        <x:v>FAIL</x:v>
      </x:c>
      <x:c r="Q965" s="9" t="n">
        <x:f>IF(AND(T965=1,G965=P965),1,0)</x:f>
        <x:v>1</x:v>
      </x:c>
      <x:c r="R965" s="9" t="n">
        <x:f>IF(AND(T965=1,G965="PASS",P965="FAIL"),1,0)</x:f>
        <x:v>0</x:v>
      </x:c>
      <x:c r="S965" s="9" t="n">
        <x:f>IF(AND(T965=1,G965="FAIL",P965="PASS"),1,0)</x:f>
        <x:v>0</x:v>
      </x:c>
      <x:c r="T965" s="9" t="n">
        <x:v>1</x:v>
      </x:c>
      <x:c r="U965" s="9" t="n">
        <x:v>8</x:v>
      </x:c>
      <x:c r="V965" s="9" t="str">
        <x:v>MVP/SHACL_GENERATION_PIPELINE/experiments/FULL_REPAIR_V2/RUN_01/runs/RUN-IMO-078-20260915T111424620281Z/final/final_shape.ttl</x:v>
      </x:c>
    </x:row>
    <x:row r="966" ht="22" customHeight="1">
      <x:c r="A966" s="10" t="str">
        <x:v>V2_FALLBACK25</x:v>
      </x:c>
      <x:c r="B966" s="10" t="str">
        <x:v>IMO-078</x:v>
      </x:c>
      <x:c r="C966" s="10" t="str">
        <x:v>IMO-078-H-F03</x:v>
      </x:c>
      <x:c r="D966" s="10" t="str">
        <x:v>RUN_01</x:v>
      </x:c>
      <x:c r="E966" s="10" t="str">
        <x:v>ORIGINAL_LEDGER</x:v>
      </x:c>
      <x:c r="F966" s="10" t="str">
        <x:v>FAIL</x:v>
      </x:c>
      <x:c r="G966" s="10" t="str">
        <x:v>FAIL</x:v>
      </x:c>
      <x:c r="H966" s="10" t="str">
        <x:v>EXECUTED</x:v>
      </x:c>
      <x:c r="I966" s="10" t="str">
        <x:v>PARSED</x:v>
      </x:c>
      <x:c r="J966" s="10" t="str">
        <x:v>GENERATION_ACCEPTED</x:v>
      </x:c>
      <x:c r="K966" s="10" t="str">
        <x:v>1c97086d29b5decc53d63b450bf747baed9c38ce8f85b1d673f8afcc688ee331</x:v>
      </x:c>
      <x:c r="L966" s="10" t="str">
        <x:v>full_repair_v2</x:v>
      </x:c>
      <x:c r="M966" s="10" t="n">
        <x:v>1</x:v>
      </x:c>
      <x:c r="N966" s="10" t="n">
        <x:v>0</x:v>
      </x:c>
      <x:c r="O966" s="10" t="n">
        <x:v>0</x:v>
      </x:c>
      <x:c r="P966" s="9" t="str">
        <x:f>'CaseReview'!U966</x:f>
        <x:v>FAIL</x:v>
      </x:c>
      <x:c r="Q966" s="9" t="n">
        <x:f>IF(AND(T966=1,G966=P966),1,0)</x:f>
        <x:v>1</x:v>
      </x:c>
      <x:c r="R966" s="9" t="n">
        <x:f>IF(AND(T966=1,G966="PASS",P966="FAIL"),1,0)</x:f>
        <x:v>0</x:v>
      </x:c>
      <x:c r="S966" s="9" t="n">
        <x:f>IF(AND(T966=1,G966="FAIL",P966="PASS"),1,0)</x:f>
        <x:v>0</x:v>
      </x:c>
      <x:c r="T966" s="9" t="n">
        <x:v>1</x:v>
      </x:c>
      <x:c r="U966" s="9" t="n">
        <x:v>8</x:v>
      </x:c>
      <x:c r="V966" s="9" t="str">
        <x:v>MVP/SHACL_GENERATION_PIPELINE/experiments/FULL_REPAIR_V2/RUN_01/runs/RUN-IMO-078-20260915T111424620281Z/final/final_shape.ttl</x:v>
      </x:c>
    </x:row>
    <x:row r="967" ht="22" customHeight="1">
      <x:c r="A967" s="10" t="str">
        <x:v>V2_FALLBACK25</x:v>
      </x:c>
      <x:c r="B967" s="10" t="str">
        <x:v>IMO-078</x:v>
      </x:c>
      <x:c r="C967" s="10" t="str">
        <x:v>IMO-078-H-F04</x:v>
      </x:c>
      <x:c r="D967" s="10" t="str">
        <x:v>RUN_01</x:v>
      </x:c>
      <x:c r="E967" s="10" t="str">
        <x:v>ORIGINAL_LEDGER</x:v>
      </x:c>
      <x:c r="F967" s="10" t="str">
        <x:v>FAIL</x:v>
      </x:c>
      <x:c r="G967" s="10" t="str">
        <x:v>FAIL</x:v>
      </x:c>
      <x:c r="H967" s="10" t="str">
        <x:v>EXECUTED</x:v>
      </x:c>
      <x:c r="I967" s="10" t="str">
        <x:v>PARSED</x:v>
      </x:c>
      <x:c r="J967" s="10" t="str">
        <x:v>GENERATION_ACCEPTED</x:v>
      </x:c>
      <x:c r="K967" s="10" t="str">
        <x:v>1c97086d29b5decc53d63b450bf747baed9c38ce8f85b1d673f8afcc688ee331</x:v>
      </x:c>
      <x:c r="L967" s="10" t="str">
        <x:v>full_repair_v2</x:v>
      </x:c>
      <x:c r="M967" s="10" t="n">
        <x:v>1</x:v>
      </x:c>
      <x:c r="N967" s="10" t="n">
        <x:v>0</x:v>
      </x:c>
      <x:c r="O967" s="10" t="n">
        <x:v>0</x:v>
      </x:c>
      <x:c r="P967" s="9" t="str">
        <x:f>'CaseReview'!U967</x:f>
        <x:v>FAIL</x:v>
      </x:c>
      <x:c r="Q967" s="9" t="n">
        <x:f>IF(AND(T967=1,G967=P967),1,0)</x:f>
        <x:v>1</x:v>
      </x:c>
      <x:c r="R967" s="9" t="n">
        <x:f>IF(AND(T967=1,G967="PASS",P967="FAIL"),1,0)</x:f>
        <x:v>0</x:v>
      </x:c>
      <x:c r="S967" s="9" t="n">
        <x:f>IF(AND(T967=1,G967="FAIL",P967="PASS"),1,0)</x:f>
        <x:v>0</x:v>
      </x:c>
      <x:c r="T967" s="9" t="n">
        <x:v>1</x:v>
      </x:c>
      <x:c r="U967" s="9" t="n">
        <x:v>8</x:v>
      </x:c>
      <x:c r="V967" s="9" t="str">
        <x:v>MVP/SHACL_GENERATION_PIPELINE/experiments/FULL_REPAIR_V2/RUN_01/runs/RUN-IMO-078-20260915T111424620281Z/final/final_shape.ttl</x:v>
      </x:c>
    </x:row>
    <x:row r="968" ht="22" customHeight="1">
      <x:c r="A968" s="10" t="str">
        <x:v>V2_FALLBACK25</x:v>
      </x:c>
      <x:c r="B968" s="10" t="str">
        <x:v>IMO-078</x:v>
      </x:c>
      <x:c r="C968" s="10" t="str">
        <x:v>IMO-078-H-F05</x:v>
      </x:c>
      <x:c r="D968" s="10" t="str">
        <x:v>RUN_01</x:v>
      </x:c>
      <x:c r="E968" s="10" t="str">
        <x:v>ORIGINAL_LEDGER</x:v>
      </x:c>
      <x:c r="F968" s="10" t="str">
        <x:v>FAIL</x:v>
      </x:c>
      <x:c r="G968" s="10" t="str">
        <x:v>FAIL</x:v>
      </x:c>
      <x:c r="H968" s="10" t="str">
        <x:v>EXECUTED</x:v>
      </x:c>
      <x:c r="I968" s="10" t="str">
        <x:v>PARSED</x:v>
      </x:c>
      <x:c r="J968" s="10" t="str">
        <x:v>GENERATION_ACCEPTED</x:v>
      </x:c>
      <x:c r="K968" s="10" t="str">
        <x:v>1c97086d29b5decc53d63b450bf747baed9c38ce8f85b1d673f8afcc688ee331</x:v>
      </x:c>
      <x:c r="L968" s="10" t="str">
        <x:v>full_repair_v2</x:v>
      </x:c>
      <x:c r="M968" s="10" t="n">
        <x:v>1</x:v>
      </x:c>
      <x:c r="N968" s="10" t="n">
        <x:v>0</x:v>
      </x:c>
      <x:c r="O968" s="10" t="n">
        <x:v>0</x:v>
      </x:c>
      <x:c r="P968" s="9" t="str">
        <x:f>'CaseReview'!U968</x:f>
        <x:v>FAIL</x:v>
      </x:c>
      <x:c r="Q968" s="9" t="n">
        <x:f>IF(AND(T968=1,G968=P968),1,0)</x:f>
        <x:v>1</x:v>
      </x:c>
      <x:c r="R968" s="9" t="n">
        <x:f>IF(AND(T968=1,G968="PASS",P968="FAIL"),1,0)</x:f>
        <x:v>0</x:v>
      </x:c>
      <x:c r="S968" s="9" t="n">
        <x:f>IF(AND(T968=1,G968="FAIL",P968="PASS"),1,0)</x:f>
        <x:v>0</x:v>
      </x:c>
      <x:c r="T968" s="9" t="n">
        <x:v>1</x:v>
      </x:c>
      <x:c r="U968" s="9" t="n">
        <x:v>8</x:v>
      </x:c>
      <x:c r="V968" s="9" t="str">
        <x:v>MVP/SHACL_GENERATION_PIPELINE/experiments/FULL_REPAIR_V2/RUN_01/runs/RUN-IMO-078-20260915T111424620281Z/final/final_shape.ttl</x:v>
      </x:c>
    </x:row>
    <x:row r="969" ht="22" customHeight="1">
      <x:c r="A969" s="10" t="str">
        <x:v>V2_FALLBACK25</x:v>
      </x:c>
      <x:c r="B969" s="10" t="str">
        <x:v>IMO-078</x:v>
      </x:c>
      <x:c r="C969" s="10" t="str">
        <x:v>IMO-078-H-P01</x:v>
      </x:c>
      <x:c r="D969" s="10" t="str">
        <x:v>RUN_01</x:v>
      </x:c>
      <x:c r="E969" s="10" t="str">
        <x:v>ORIGINAL_LEDGER</x:v>
      </x:c>
      <x:c r="F969" s="10" t="str">
        <x:v>PASS</x:v>
      </x:c>
      <x:c r="G969" s="10" t="str">
        <x:v>PASS</x:v>
      </x:c>
      <x:c r="H969" s="10" t="str">
        <x:v>EXECUTED</x:v>
      </x:c>
      <x:c r="I969" s="10" t="str">
        <x:v>PARSED</x:v>
      </x:c>
      <x:c r="J969" s="10" t="str">
        <x:v>GENERATION_ACCEPTED</x:v>
      </x:c>
      <x:c r="K969" s="10" t="str">
        <x:v>1c97086d29b5decc53d63b450bf747baed9c38ce8f85b1d673f8afcc688ee331</x:v>
      </x:c>
      <x:c r="L969" s="10" t="str">
        <x:v>full_repair_v2</x:v>
      </x:c>
      <x:c r="M969" s="10" t="n">
        <x:v>1</x:v>
      </x:c>
      <x:c r="N969" s="10" t="n">
        <x:v>0</x:v>
      </x:c>
      <x:c r="O969" s="10" t="n">
        <x:v>0</x:v>
      </x:c>
      <x:c r="P969" s="9" t="str">
        <x:f>'CaseReview'!U969</x:f>
        <x:v>PASS</x:v>
      </x:c>
      <x:c r="Q969" s="9" t="n">
        <x:f>IF(AND(T969=1,G969=P969),1,0)</x:f>
        <x:v>1</x:v>
      </x:c>
      <x:c r="R969" s="9" t="n">
        <x:f>IF(AND(T969=1,G969="PASS",P969="FAIL"),1,0)</x:f>
        <x:v>0</x:v>
      </x:c>
      <x:c r="S969" s="9" t="n">
        <x:f>IF(AND(T969=1,G969="FAIL",P969="PASS"),1,0)</x:f>
        <x:v>0</x:v>
      </x:c>
      <x:c r="T969" s="9" t="n">
        <x:v>1</x:v>
      </x:c>
      <x:c r="U969" s="9" t="n">
        <x:v>8</x:v>
      </x:c>
      <x:c r="V969" s="9" t="str">
        <x:v>MVP/SHACL_GENERATION_PIPELINE/experiments/FULL_REPAIR_V2/RUN_01/runs/RUN-IMO-078-20260915T111424620281Z/final/final_shape.ttl</x:v>
      </x:c>
    </x:row>
    <x:row r="970" ht="22" customHeight="1">
      <x:c r="A970" s="10" t="str">
        <x:v>V2_FALLBACK25</x:v>
      </x:c>
      <x:c r="B970" s="10" t="str">
        <x:v>IMO-078</x:v>
      </x:c>
      <x:c r="C970" s="10" t="str">
        <x:v>IMO-078-H-P02</x:v>
      </x:c>
      <x:c r="D970" s="10" t="str">
        <x:v>RUN_01</x:v>
      </x:c>
      <x:c r="E970" s="10" t="str">
        <x:v>ORIGINAL_LEDGER</x:v>
      </x:c>
      <x:c r="F970" s="10" t="str">
        <x:v>PASS</x:v>
      </x:c>
      <x:c r="G970" s="10" t="str">
        <x:v>PASS</x:v>
      </x:c>
      <x:c r="H970" s="10" t="str">
        <x:v>EXECUTED</x:v>
      </x:c>
      <x:c r="I970" s="10" t="str">
        <x:v>PARSED</x:v>
      </x:c>
      <x:c r="J970" s="10" t="str">
        <x:v>GENERATION_ACCEPTED</x:v>
      </x:c>
      <x:c r="K970" s="10" t="str">
        <x:v>1c97086d29b5decc53d63b450bf747baed9c38ce8f85b1d673f8afcc688ee331</x:v>
      </x:c>
      <x:c r="L970" s="10" t="str">
        <x:v>full_repair_v2</x:v>
      </x:c>
      <x:c r="M970" s="10" t="n">
        <x:v>1</x:v>
      </x:c>
      <x:c r="N970" s="10" t="n">
        <x:v>0</x:v>
      </x:c>
      <x:c r="O970" s="10" t="n">
        <x:v>0</x:v>
      </x:c>
      <x:c r="P970" s="9" t="str">
        <x:f>'CaseReview'!U970</x:f>
        <x:v>PASS</x:v>
      </x:c>
      <x:c r="Q970" s="9" t="n">
        <x:f>IF(AND(T970=1,G970=P970),1,0)</x:f>
        <x:v>1</x:v>
      </x:c>
      <x:c r="R970" s="9" t="n">
        <x:f>IF(AND(T970=1,G970="PASS",P970="FAIL"),1,0)</x:f>
        <x:v>0</x:v>
      </x:c>
      <x:c r="S970" s="9" t="n">
        <x:f>IF(AND(T970=1,G970="FAIL",P970="PASS"),1,0)</x:f>
        <x:v>0</x:v>
      </x:c>
      <x:c r="T970" s="9" t="n">
        <x:v>1</x:v>
      </x:c>
      <x:c r="U970" s="9" t="n">
        <x:v>8</x:v>
      </x:c>
      <x:c r="V970" s="9" t="str">
        <x:v>MVP/SHACL_GENERATION_PIPELINE/experiments/FULL_REPAIR_V2/RUN_01/runs/RUN-IMO-078-20260915T111424620281Z/final/final_shape.ttl</x:v>
      </x:c>
    </x:row>
    <x:row r="971" ht="22" customHeight="1">
      <x:c r="A971" s="10" t="str">
        <x:v>V2_FALLBACK25</x:v>
      </x:c>
      <x:c r="B971" s="10" t="str">
        <x:v>IMO-078</x:v>
      </x:c>
      <x:c r="C971" s="10" t="str">
        <x:v>IMO-078-H-P03</x:v>
      </x:c>
      <x:c r="D971" s="10" t="str">
        <x:v>RUN_01</x:v>
      </x:c>
      <x:c r="E971" s="10" t="str">
        <x:v>ORIGINAL_LEDGER</x:v>
      </x:c>
      <x:c r="F971" s="10" t="str">
        <x:v>PASS</x:v>
      </x:c>
      <x:c r="G971" s="10" t="str">
        <x:v>PASS</x:v>
      </x:c>
      <x:c r="H971" s="10" t="str">
        <x:v>EXECUTED</x:v>
      </x:c>
      <x:c r="I971" s="10" t="str">
        <x:v>PARSED</x:v>
      </x:c>
      <x:c r="J971" s="10" t="str">
        <x:v>GENERATION_ACCEPTED</x:v>
      </x:c>
      <x:c r="K971" s="10" t="str">
        <x:v>1c97086d29b5decc53d63b450bf747baed9c38ce8f85b1d673f8afcc688ee331</x:v>
      </x:c>
      <x:c r="L971" s="10" t="str">
        <x:v>full_repair_v2</x:v>
      </x:c>
      <x:c r="M971" s="10" t="n">
        <x:v>1</x:v>
      </x:c>
      <x:c r="N971" s="10" t="n">
        <x:v>0</x:v>
      </x:c>
      <x:c r="O971" s="10" t="n">
        <x:v>0</x:v>
      </x:c>
      <x:c r="P971" s="9" t="str">
        <x:f>'CaseReview'!U971</x:f>
        <x:v>PASS</x:v>
      </x:c>
      <x:c r="Q971" s="9" t="n">
        <x:f>IF(AND(T971=1,G971=P971),1,0)</x:f>
        <x:v>1</x:v>
      </x:c>
      <x:c r="R971" s="9" t="n">
        <x:f>IF(AND(T971=1,G971="PASS",P971="FAIL"),1,0)</x:f>
        <x:v>0</x:v>
      </x:c>
      <x:c r="S971" s="9" t="n">
        <x:f>IF(AND(T971=1,G971="FAIL",P971="PASS"),1,0)</x:f>
        <x:v>0</x:v>
      </x:c>
      <x:c r="T971" s="9" t="n">
        <x:v>1</x:v>
      </x:c>
      <x:c r="U971" s="9" t="n">
        <x:v>8</x:v>
      </x:c>
      <x:c r="V971" s="9" t="str">
        <x:v>MVP/SHACL_GENERATION_PIPELINE/experiments/FULL_REPAIR_V2/RUN_01/runs/RUN-IMO-078-20260915T111424620281Z/final/final_shape.ttl</x:v>
      </x:c>
    </x:row>
    <x:row r="972" ht="22" customHeight="1">
      <x:c r="A972" s="10" t="str">
        <x:v>V2_FALLBACK25</x:v>
      </x:c>
      <x:c r="B972" s="10" t="str">
        <x:v>IMO-079</x:v>
      </x:c>
      <x:c r="C972" s="10" t="str">
        <x:v>IMO-079-H-F01</x:v>
      </x:c>
      <x:c r="D972" s="10" t="str">
        <x:v>RUN_01</x:v>
      </x:c>
      <x:c r="E972" s="10" t="str">
        <x:v>ORIGINAL_LEDGER</x:v>
      </x:c>
      <x:c r="F972" s="10" t="str">
        <x:v>FAIL</x:v>
      </x:c>
      <x:c r="G972" s="10" t="str">
        <x:v>FAIL</x:v>
      </x:c>
      <x:c r="H972" s="10" t="str">
        <x:v>EXECUTED</x:v>
      </x:c>
      <x:c r="I972" s="10" t="str">
        <x:v>PARSED</x:v>
      </x:c>
      <x:c r="J972" s="10" t="str">
        <x:v>GENERATION_ACCEPTED</x:v>
      </x:c>
      <x:c r="K972" s="10" t="str">
        <x:v>4e9af331a580a0961d1f7eae47c418c0629acc5f2d95ece0754067c27fd72f72</x:v>
      </x:c>
      <x:c r="L972" s="10" t="str">
        <x:v>full_repair_v2</x:v>
      </x:c>
      <x:c r="M972" s="10" t="n">
        <x:v>1</x:v>
      </x:c>
      <x:c r="N972" s="10" t="n">
        <x:v>0</x:v>
      </x:c>
      <x:c r="O972" s="10" t="n">
        <x:v>0</x:v>
      </x:c>
      <x:c r="P972" s="9" t="str">
        <x:f>'CaseReview'!U972</x:f>
        <x:v>FAIL</x:v>
      </x:c>
      <x:c r="Q972" s="9" t="n">
        <x:f>IF(AND(T972=1,G972=P972),1,0)</x:f>
        <x:v>1</x:v>
      </x:c>
      <x:c r="R972" s="9" t="n">
        <x:f>IF(AND(T972=1,G972="PASS",P972="FAIL"),1,0)</x:f>
        <x:v>0</x:v>
      </x:c>
      <x:c r="S972" s="9" t="n">
        <x:f>IF(AND(T972=1,G972="FAIL",P972="PASS"),1,0)</x:f>
        <x:v>0</x:v>
      </x:c>
      <x:c r="T972" s="9" t="n">
        <x:v>1</x:v>
      </x:c>
      <x:c r="U972" s="9" t="n">
        <x:v>8</x:v>
      </x:c>
      <x:c r="V972" s="9" t="str">
        <x:v>MVP/SHACL_GENERATION_PIPELINE/experiments/FULL_REPAIR_V2/RUN_01/runs/RUN-IMO-079-20260915T111438010444Z/final/final_shape.ttl</x:v>
      </x:c>
    </x:row>
    <x:row r="973" ht="22" customHeight="1">
      <x:c r="A973" s="10" t="str">
        <x:v>V2_FALLBACK25</x:v>
      </x:c>
      <x:c r="B973" s="10" t="str">
        <x:v>IMO-079</x:v>
      </x:c>
      <x:c r="C973" s="10" t="str">
        <x:v>IMO-079-H-F02</x:v>
      </x:c>
      <x:c r="D973" s="10" t="str">
        <x:v>RUN_01</x:v>
      </x:c>
      <x:c r="E973" s="10" t="str">
        <x:v>ORIGINAL_LEDGER</x:v>
      </x:c>
      <x:c r="F973" s="10" t="str">
        <x:v>FAIL</x:v>
      </x:c>
      <x:c r="G973" s="10" t="str">
        <x:v>FAIL</x:v>
      </x:c>
      <x:c r="H973" s="10" t="str">
        <x:v>EXECUTED</x:v>
      </x:c>
      <x:c r="I973" s="10" t="str">
        <x:v>PARSED</x:v>
      </x:c>
      <x:c r="J973" s="10" t="str">
        <x:v>GENERATION_ACCEPTED</x:v>
      </x:c>
      <x:c r="K973" s="10" t="str">
        <x:v>4e9af331a580a0961d1f7eae47c418c0629acc5f2d95ece0754067c27fd72f72</x:v>
      </x:c>
      <x:c r="L973" s="10" t="str">
        <x:v>full_repair_v2</x:v>
      </x:c>
      <x:c r="M973" s="10" t="n">
        <x:v>1</x:v>
      </x:c>
      <x:c r="N973" s="10" t="n">
        <x:v>0</x:v>
      </x:c>
      <x:c r="O973" s="10" t="n">
        <x:v>0</x:v>
      </x:c>
      <x:c r="P973" s="9" t="str">
        <x:f>'CaseReview'!U973</x:f>
        <x:v>FAIL</x:v>
      </x:c>
      <x:c r="Q973" s="9" t="n">
        <x:f>IF(AND(T973=1,G973=P973),1,0)</x:f>
        <x:v>1</x:v>
      </x:c>
      <x:c r="R973" s="9" t="n">
        <x:f>IF(AND(T973=1,G973="PASS",P973="FAIL"),1,0)</x:f>
        <x:v>0</x:v>
      </x:c>
      <x:c r="S973" s="9" t="n">
        <x:f>IF(AND(T973=1,G973="FAIL",P973="PASS"),1,0)</x:f>
        <x:v>0</x:v>
      </x:c>
      <x:c r="T973" s="9" t="n">
        <x:v>1</x:v>
      </x:c>
      <x:c r="U973" s="9" t="n">
        <x:v>8</x:v>
      </x:c>
      <x:c r="V973" s="9" t="str">
        <x:v>MVP/SHACL_GENERATION_PIPELINE/experiments/FULL_REPAIR_V2/RUN_01/runs/RUN-IMO-079-20260915T111438010444Z/final/final_shape.ttl</x:v>
      </x:c>
    </x:row>
    <x:row r="974" ht="22" customHeight="1">
      <x:c r="A974" s="10" t="str">
        <x:v>V2_FALLBACK25</x:v>
      </x:c>
      <x:c r="B974" s="10" t="str">
        <x:v>IMO-079</x:v>
      </x:c>
      <x:c r="C974" s="10" t="str">
        <x:v>IMO-079-H-F03</x:v>
      </x:c>
      <x:c r="D974" s="10" t="str">
        <x:v>RUN_01</x:v>
      </x:c>
      <x:c r="E974" s="10" t="str">
        <x:v>ORIGINAL_LEDGER</x:v>
      </x:c>
      <x:c r="F974" s="10" t="str">
        <x:v>FAIL</x:v>
      </x:c>
      <x:c r="G974" s="10" t="str">
        <x:v>FAIL</x:v>
      </x:c>
      <x:c r="H974" s="10" t="str">
        <x:v>EXECUTED</x:v>
      </x:c>
      <x:c r="I974" s="10" t="str">
        <x:v>PARSED</x:v>
      </x:c>
      <x:c r="J974" s="10" t="str">
        <x:v>GENERATION_ACCEPTED</x:v>
      </x:c>
      <x:c r="K974" s="10" t="str">
        <x:v>4e9af331a580a0961d1f7eae47c418c0629acc5f2d95ece0754067c27fd72f72</x:v>
      </x:c>
      <x:c r="L974" s="10" t="str">
        <x:v>full_repair_v2</x:v>
      </x:c>
      <x:c r="M974" s="10" t="n">
        <x:v>1</x:v>
      </x:c>
      <x:c r="N974" s="10" t="n">
        <x:v>0</x:v>
      </x:c>
      <x:c r="O974" s="10" t="n">
        <x:v>0</x:v>
      </x:c>
      <x:c r="P974" s="9" t="str">
        <x:f>'CaseReview'!U974</x:f>
        <x:v>FAIL</x:v>
      </x:c>
      <x:c r="Q974" s="9" t="n">
        <x:f>IF(AND(T974=1,G974=P974),1,0)</x:f>
        <x:v>1</x:v>
      </x:c>
      <x:c r="R974" s="9" t="n">
        <x:f>IF(AND(T974=1,G974="PASS",P974="FAIL"),1,0)</x:f>
        <x:v>0</x:v>
      </x:c>
      <x:c r="S974" s="9" t="n">
        <x:f>IF(AND(T974=1,G974="FAIL",P974="PASS"),1,0)</x:f>
        <x:v>0</x:v>
      </x:c>
      <x:c r="T974" s="9" t="n">
        <x:v>1</x:v>
      </x:c>
      <x:c r="U974" s="9" t="n">
        <x:v>8</x:v>
      </x:c>
      <x:c r="V974" s="9" t="str">
        <x:v>MVP/SHACL_GENERATION_PIPELINE/experiments/FULL_REPAIR_V2/RUN_01/runs/RUN-IMO-079-20260915T111438010444Z/final/final_shape.ttl</x:v>
      </x:c>
    </x:row>
    <x:row r="975" ht="22" customHeight="1">
      <x:c r="A975" s="10" t="str">
        <x:v>V2_FALLBACK25</x:v>
      </x:c>
      <x:c r="B975" s="10" t="str">
        <x:v>IMO-079</x:v>
      </x:c>
      <x:c r="C975" s="10" t="str">
        <x:v>IMO-079-H-F04</x:v>
      </x:c>
      <x:c r="D975" s="10" t="str">
        <x:v>RUN_01</x:v>
      </x:c>
      <x:c r="E975" s="10" t="str">
        <x:v>ORIGINAL_LEDGER</x:v>
      </x:c>
      <x:c r="F975" s="10" t="str">
        <x:v>FAIL</x:v>
      </x:c>
      <x:c r="G975" s="10" t="str">
        <x:v>FAIL</x:v>
      </x:c>
      <x:c r="H975" s="10" t="str">
        <x:v>EXECUTED</x:v>
      </x:c>
      <x:c r="I975" s="10" t="str">
        <x:v>PARSED</x:v>
      </x:c>
      <x:c r="J975" s="10" t="str">
        <x:v>GENERATION_ACCEPTED</x:v>
      </x:c>
      <x:c r="K975" s="10" t="str">
        <x:v>4e9af331a580a0961d1f7eae47c418c0629acc5f2d95ece0754067c27fd72f72</x:v>
      </x:c>
      <x:c r="L975" s="10" t="str">
        <x:v>full_repair_v2</x:v>
      </x:c>
      <x:c r="M975" s="10" t="n">
        <x:v>1</x:v>
      </x:c>
      <x:c r="N975" s="10" t="n">
        <x:v>0</x:v>
      </x:c>
      <x:c r="O975" s="10" t="n">
        <x:v>0</x:v>
      </x:c>
      <x:c r="P975" s="9" t="str">
        <x:f>'CaseReview'!U975</x:f>
        <x:v>FAIL</x:v>
      </x:c>
      <x:c r="Q975" s="9" t="n">
        <x:f>IF(AND(T975=1,G975=P975),1,0)</x:f>
        <x:v>1</x:v>
      </x:c>
      <x:c r="R975" s="9" t="n">
        <x:f>IF(AND(T975=1,G975="PASS",P975="FAIL"),1,0)</x:f>
        <x:v>0</x:v>
      </x:c>
      <x:c r="S975" s="9" t="n">
        <x:f>IF(AND(T975=1,G975="FAIL",P975="PASS"),1,0)</x:f>
        <x:v>0</x:v>
      </x:c>
      <x:c r="T975" s="9" t="n">
        <x:v>1</x:v>
      </x:c>
      <x:c r="U975" s="9" t="n">
        <x:v>8</x:v>
      </x:c>
      <x:c r="V975" s="9" t="str">
        <x:v>MVP/SHACL_GENERATION_PIPELINE/experiments/FULL_REPAIR_V2/RUN_01/runs/RUN-IMO-079-20260915T111438010444Z/final/final_shape.ttl</x:v>
      </x:c>
    </x:row>
    <x:row r="976" ht="22" customHeight="1">
      <x:c r="A976" s="10" t="str">
        <x:v>V2_FALLBACK25</x:v>
      </x:c>
      <x:c r="B976" s="10" t="str">
        <x:v>IMO-079</x:v>
      </x:c>
      <x:c r="C976" s="10" t="str">
        <x:v>IMO-079-H-F05</x:v>
      </x:c>
      <x:c r="D976" s="10" t="str">
        <x:v>RUN_01</x:v>
      </x:c>
      <x:c r="E976" s="10" t="str">
        <x:v>ORIGINAL_LEDGER</x:v>
      </x:c>
      <x:c r="F976" s="10" t="str">
        <x:v>FAIL</x:v>
      </x:c>
      <x:c r="G976" s="10" t="str">
        <x:v>FAIL</x:v>
      </x:c>
      <x:c r="H976" s="10" t="str">
        <x:v>EXECUTED</x:v>
      </x:c>
      <x:c r="I976" s="10" t="str">
        <x:v>PARSED</x:v>
      </x:c>
      <x:c r="J976" s="10" t="str">
        <x:v>GENERATION_ACCEPTED</x:v>
      </x:c>
      <x:c r="K976" s="10" t="str">
        <x:v>4e9af331a580a0961d1f7eae47c418c0629acc5f2d95ece0754067c27fd72f72</x:v>
      </x:c>
      <x:c r="L976" s="10" t="str">
        <x:v>full_repair_v2</x:v>
      </x:c>
      <x:c r="M976" s="10" t="n">
        <x:v>1</x:v>
      </x:c>
      <x:c r="N976" s="10" t="n">
        <x:v>0</x:v>
      </x:c>
      <x:c r="O976" s="10" t="n">
        <x:v>0</x:v>
      </x:c>
      <x:c r="P976" s="9" t="str">
        <x:f>'CaseReview'!U976</x:f>
        <x:v>FAIL</x:v>
      </x:c>
      <x:c r="Q976" s="9" t="n">
        <x:f>IF(AND(T976=1,G976=P976),1,0)</x:f>
        <x:v>1</x:v>
      </x:c>
      <x:c r="R976" s="9" t="n">
        <x:f>IF(AND(T976=1,G976="PASS",P976="FAIL"),1,0)</x:f>
        <x:v>0</x:v>
      </x:c>
      <x:c r="S976" s="9" t="n">
        <x:f>IF(AND(T976=1,G976="FAIL",P976="PASS"),1,0)</x:f>
        <x:v>0</x:v>
      </x:c>
      <x:c r="T976" s="9" t="n">
        <x:v>1</x:v>
      </x:c>
      <x:c r="U976" s="9" t="n">
        <x:v>8</x:v>
      </x:c>
      <x:c r="V976" s="9" t="str">
        <x:v>MVP/SHACL_GENERATION_PIPELINE/experiments/FULL_REPAIR_V2/RUN_01/runs/RUN-IMO-079-20260915T111438010444Z/final/final_shape.ttl</x:v>
      </x:c>
    </x:row>
    <x:row r="977" ht="22" customHeight="1">
      <x:c r="A977" s="10" t="str">
        <x:v>V2_FALLBACK25</x:v>
      </x:c>
      <x:c r="B977" s="10" t="str">
        <x:v>IMO-079</x:v>
      </x:c>
      <x:c r="C977" s="10" t="str">
        <x:v>IMO-079-H-P01</x:v>
      </x:c>
      <x:c r="D977" s="10" t="str">
        <x:v>RUN_01</x:v>
      </x:c>
      <x:c r="E977" s="10" t="str">
        <x:v>ORIGINAL_LEDGER</x:v>
      </x:c>
      <x:c r="F977" s="10" t="str">
        <x:v>PASS</x:v>
      </x:c>
      <x:c r="G977" s="10" t="str">
        <x:v>PASS</x:v>
      </x:c>
      <x:c r="H977" s="10" t="str">
        <x:v>EXECUTED</x:v>
      </x:c>
      <x:c r="I977" s="10" t="str">
        <x:v>PARSED</x:v>
      </x:c>
      <x:c r="J977" s="10" t="str">
        <x:v>GENERATION_ACCEPTED</x:v>
      </x:c>
      <x:c r="K977" s="10" t="str">
        <x:v>4e9af331a580a0961d1f7eae47c418c0629acc5f2d95ece0754067c27fd72f72</x:v>
      </x:c>
      <x:c r="L977" s="10" t="str">
        <x:v>full_repair_v2</x:v>
      </x:c>
      <x:c r="M977" s="10" t="n">
        <x:v>1</x:v>
      </x:c>
      <x:c r="N977" s="10" t="n">
        <x:v>0</x:v>
      </x:c>
      <x:c r="O977" s="10" t="n">
        <x:v>0</x:v>
      </x:c>
      <x:c r="P977" s="9" t="str">
        <x:f>'CaseReview'!U977</x:f>
        <x:v>PASS</x:v>
      </x:c>
      <x:c r="Q977" s="9" t="n">
        <x:f>IF(AND(T977=1,G977=P977),1,0)</x:f>
        <x:v>1</x:v>
      </x:c>
      <x:c r="R977" s="9" t="n">
        <x:f>IF(AND(T977=1,G977="PASS",P977="FAIL"),1,0)</x:f>
        <x:v>0</x:v>
      </x:c>
      <x:c r="S977" s="9" t="n">
        <x:f>IF(AND(T977=1,G977="FAIL",P977="PASS"),1,0)</x:f>
        <x:v>0</x:v>
      </x:c>
      <x:c r="T977" s="9" t="n">
        <x:v>1</x:v>
      </x:c>
      <x:c r="U977" s="9" t="n">
        <x:v>8</x:v>
      </x:c>
      <x:c r="V977" s="9" t="str">
        <x:v>MVP/SHACL_GENERATION_PIPELINE/experiments/FULL_REPAIR_V2/RUN_01/runs/RUN-IMO-079-20260915T111438010444Z/final/final_shape.ttl</x:v>
      </x:c>
    </x:row>
    <x:row r="978" ht="22" customHeight="1">
      <x:c r="A978" s="10" t="str">
        <x:v>V2_FALLBACK25</x:v>
      </x:c>
      <x:c r="B978" s="10" t="str">
        <x:v>IMO-079</x:v>
      </x:c>
      <x:c r="C978" s="10" t="str">
        <x:v>IMO-079-H-P02</x:v>
      </x:c>
      <x:c r="D978" s="10" t="str">
        <x:v>RUN_01</x:v>
      </x:c>
      <x:c r="E978" s="10" t="str">
        <x:v>ORIGINAL_LEDGER</x:v>
      </x:c>
      <x:c r="F978" s="10" t="str">
        <x:v>PASS</x:v>
      </x:c>
      <x:c r="G978" s="10" t="str">
        <x:v>PASS</x:v>
      </x:c>
      <x:c r="H978" s="10" t="str">
        <x:v>EXECUTED</x:v>
      </x:c>
      <x:c r="I978" s="10" t="str">
        <x:v>PARSED</x:v>
      </x:c>
      <x:c r="J978" s="10" t="str">
        <x:v>GENERATION_ACCEPTED</x:v>
      </x:c>
      <x:c r="K978" s="10" t="str">
        <x:v>4e9af331a580a0961d1f7eae47c418c0629acc5f2d95ece0754067c27fd72f72</x:v>
      </x:c>
      <x:c r="L978" s="10" t="str">
        <x:v>full_repair_v2</x:v>
      </x:c>
      <x:c r="M978" s="10" t="n">
        <x:v>1</x:v>
      </x:c>
      <x:c r="N978" s="10" t="n">
        <x:v>0</x:v>
      </x:c>
      <x:c r="O978" s="10" t="n">
        <x:v>0</x:v>
      </x:c>
      <x:c r="P978" s="9" t="str">
        <x:f>'CaseReview'!U978</x:f>
        <x:v>PASS</x:v>
      </x:c>
      <x:c r="Q978" s="9" t="n">
        <x:f>IF(AND(T978=1,G978=P978),1,0)</x:f>
        <x:v>1</x:v>
      </x:c>
      <x:c r="R978" s="9" t="n">
        <x:f>IF(AND(T978=1,G978="PASS",P978="FAIL"),1,0)</x:f>
        <x:v>0</x:v>
      </x:c>
      <x:c r="S978" s="9" t="n">
        <x:f>IF(AND(T978=1,G978="FAIL",P978="PASS"),1,0)</x:f>
        <x:v>0</x:v>
      </x:c>
      <x:c r="T978" s="9" t="n">
        <x:v>1</x:v>
      </x:c>
      <x:c r="U978" s="9" t="n">
        <x:v>8</x:v>
      </x:c>
      <x:c r="V978" s="9" t="str">
        <x:v>MVP/SHACL_GENERATION_PIPELINE/experiments/FULL_REPAIR_V2/RUN_01/runs/RUN-IMO-079-20260915T111438010444Z/final/final_shape.ttl</x:v>
      </x:c>
    </x:row>
    <x:row r="979" ht="22" customHeight="1">
      <x:c r="A979" s="10" t="str">
        <x:v>V2_FALLBACK25</x:v>
      </x:c>
      <x:c r="B979" s="10" t="str">
        <x:v>IMO-079</x:v>
      </x:c>
      <x:c r="C979" s="10" t="str">
        <x:v>IMO-079-H-P03</x:v>
      </x:c>
      <x:c r="D979" s="10" t="str">
        <x:v>RUN_01</x:v>
      </x:c>
      <x:c r="E979" s="10" t="str">
        <x:v>ORIGINAL_LEDGER</x:v>
      </x:c>
      <x:c r="F979" s="10" t="str">
        <x:v>PASS</x:v>
      </x:c>
      <x:c r="G979" s="10" t="str">
        <x:v>PASS</x:v>
      </x:c>
      <x:c r="H979" s="10" t="str">
        <x:v>EXECUTED</x:v>
      </x:c>
      <x:c r="I979" s="10" t="str">
        <x:v>PARSED</x:v>
      </x:c>
      <x:c r="J979" s="10" t="str">
        <x:v>GENERATION_ACCEPTED</x:v>
      </x:c>
      <x:c r="K979" s="10" t="str">
        <x:v>4e9af331a580a0961d1f7eae47c418c0629acc5f2d95ece0754067c27fd72f72</x:v>
      </x:c>
      <x:c r="L979" s="10" t="str">
        <x:v>full_repair_v2</x:v>
      </x:c>
      <x:c r="M979" s="10" t="n">
        <x:v>1</x:v>
      </x:c>
      <x:c r="N979" s="10" t="n">
        <x:v>0</x:v>
      </x:c>
      <x:c r="O979" s="10" t="n">
        <x:v>0</x:v>
      </x:c>
      <x:c r="P979" s="9" t="str">
        <x:f>'CaseReview'!U979</x:f>
        <x:v>PASS</x:v>
      </x:c>
      <x:c r="Q979" s="9" t="n">
        <x:f>IF(AND(T979=1,G979=P979),1,0)</x:f>
        <x:v>1</x:v>
      </x:c>
      <x:c r="R979" s="9" t="n">
        <x:f>IF(AND(T979=1,G979="PASS",P979="FAIL"),1,0)</x:f>
        <x:v>0</x:v>
      </x:c>
      <x:c r="S979" s="9" t="n">
        <x:f>IF(AND(T979=1,G979="FAIL",P979="PASS"),1,0)</x:f>
        <x:v>0</x:v>
      </x:c>
      <x:c r="T979" s="9" t="n">
        <x:v>1</x:v>
      </x:c>
      <x:c r="U979" s="9" t="n">
        <x:v>8</x:v>
      </x:c>
      <x:c r="V979" s="9" t="str">
        <x:v>MVP/SHACL_GENERATION_PIPELINE/experiments/FULL_REPAIR_V2/RUN_01/runs/RUN-IMO-079-20260915T111438010444Z/final/final_shape.ttl</x:v>
      </x:c>
    </x:row>
    <x:row r="980" ht="22" customHeight="1">
      <x:c r="A980" s="10" t="str">
        <x:v>V2_FALLBACK25</x:v>
      </x:c>
      <x:c r="B980" s="10" t="str">
        <x:v>IMO-081</x:v>
      </x:c>
      <x:c r="C980" s="10" t="str">
        <x:v>IMO-081-I-F01</x:v>
      </x:c>
      <x:c r="D980" s="10" t="str">
        <x:v>RUN_01</x:v>
      </x:c>
      <x:c r="E980" s="10" t="str">
        <x:v>ORIGINAL_LEDGER</x:v>
      </x:c>
      <x:c r="F980" s="10" t="str">
        <x:v>FAIL</x:v>
      </x:c>
      <x:c r="G980" s="10" t="str">
        <x:v>FAIL</x:v>
      </x:c>
      <x:c r="H980" s="10" t="str">
        <x:v>EXECUTED</x:v>
      </x:c>
      <x:c r="I980" s="10" t="str">
        <x:v>PARSED</x:v>
      </x:c>
      <x:c r="J980" s="10" t="str">
        <x:v>GENERATION_ACCEPTED</x:v>
      </x:c>
      <x:c r="K980" s="10" t="str">
        <x:v>8717494fb78ca5843065c8ce4cdac52f2935a796021441661985dfe859e45621</x:v>
      </x:c>
      <x:c r="L980" s="10" t="str">
        <x:v>full_repair_v2</x:v>
      </x:c>
      <x:c r="M980" s="10" t="n">
        <x:v>1</x:v>
      </x:c>
      <x:c r="N980" s="10" t="n">
        <x:v>0</x:v>
      </x:c>
      <x:c r="O980" s="10" t="n">
        <x:v>0</x:v>
      </x:c>
      <x:c r="P980" s="9" t="str">
        <x:f>'CaseReview'!U980</x:f>
        <x:v>FAIL</x:v>
      </x:c>
      <x:c r="Q980" s="9" t="n">
        <x:f>IF(AND(T980=1,G980=P980),1,0)</x:f>
        <x:v>1</x:v>
      </x:c>
      <x:c r="R980" s="9" t="n">
        <x:f>IF(AND(T980=1,G980="PASS",P980="FAIL"),1,0)</x:f>
        <x:v>0</x:v>
      </x:c>
      <x:c r="S980" s="9" t="n">
        <x:f>IF(AND(T980=1,G980="FAIL",P980="PASS"),1,0)</x:f>
        <x:v>0</x:v>
      </x:c>
      <x:c r="T980" s="9" t="n">
        <x:v>1</x:v>
      </x:c>
      <x:c r="U980" s="9" t="n">
        <x:v>8</x:v>
      </x:c>
      <x:c r="V980" s="9" t="str">
        <x:v>MVP/SHACL_GENERATION_PIPELINE/experiments/FULL_REPAIR_V2/RUN_01/runs/RUN-IMO-081-20260915T111453753293Z/final/final_shape.ttl</x:v>
      </x:c>
    </x:row>
    <x:row r="981" ht="22" customHeight="1">
      <x:c r="A981" s="10" t="str">
        <x:v>V2_FALLBACK25</x:v>
      </x:c>
      <x:c r="B981" s="10" t="str">
        <x:v>IMO-081</x:v>
      </x:c>
      <x:c r="C981" s="10" t="str">
        <x:v>IMO-081-I-F02</x:v>
      </x:c>
      <x:c r="D981" s="10" t="str">
        <x:v>RUN_01</x:v>
      </x:c>
      <x:c r="E981" s="10" t="str">
        <x:v>ORIGINAL_LEDGER</x:v>
      </x:c>
      <x:c r="F981" s="10" t="str">
        <x:v>FAIL</x:v>
      </x:c>
      <x:c r="G981" s="10" t="str">
        <x:v>FAIL</x:v>
      </x:c>
      <x:c r="H981" s="10" t="str">
        <x:v>EXECUTED</x:v>
      </x:c>
      <x:c r="I981" s="10" t="str">
        <x:v>PARSED</x:v>
      </x:c>
      <x:c r="J981" s="10" t="str">
        <x:v>GENERATION_ACCEPTED</x:v>
      </x:c>
      <x:c r="K981" s="10" t="str">
        <x:v>8717494fb78ca5843065c8ce4cdac52f2935a796021441661985dfe859e45621</x:v>
      </x:c>
      <x:c r="L981" s="10" t="str">
        <x:v>full_repair_v2</x:v>
      </x:c>
      <x:c r="M981" s="10" t="n">
        <x:v>1</x:v>
      </x:c>
      <x:c r="N981" s="10" t="n">
        <x:v>0</x:v>
      </x:c>
      <x:c r="O981" s="10" t="n">
        <x:v>0</x:v>
      </x:c>
      <x:c r="P981" s="9" t="str">
        <x:f>'CaseReview'!U981</x:f>
        <x:v>FAIL</x:v>
      </x:c>
      <x:c r="Q981" s="9" t="n">
        <x:f>IF(AND(T981=1,G981=P981),1,0)</x:f>
        <x:v>1</x:v>
      </x:c>
      <x:c r="R981" s="9" t="n">
        <x:f>IF(AND(T981=1,G981="PASS",P981="FAIL"),1,0)</x:f>
        <x:v>0</x:v>
      </x:c>
      <x:c r="S981" s="9" t="n">
        <x:f>IF(AND(T981=1,G981="FAIL",P981="PASS"),1,0)</x:f>
        <x:v>0</x:v>
      </x:c>
      <x:c r="T981" s="9" t="n">
        <x:v>1</x:v>
      </x:c>
      <x:c r="U981" s="9" t="n">
        <x:v>8</x:v>
      </x:c>
      <x:c r="V981" s="9" t="str">
        <x:v>MVP/SHACL_GENERATION_PIPELINE/experiments/FULL_REPAIR_V2/RUN_01/runs/RUN-IMO-081-20260915T111453753293Z/final/final_shape.ttl</x:v>
      </x:c>
    </x:row>
    <x:row r="982" ht="22" customHeight="1">
      <x:c r="A982" s="10" t="str">
        <x:v>V2_FALLBACK25</x:v>
      </x:c>
      <x:c r="B982" s="10" t="str">
        <x:v>IMO-081</x:v>
      </x:c>
      <x:c r="C982" s="10" t="str">
        <x:v>IMO-081-I-F03</x:v>
      </x:c>
      <x:c r="D982" s="10" t="str">
        <x:v>RUN_01</x:v>
      </x:c>
      <x:c r="E982" s="10" t="str">
        <x:v>ORIGINAL_LEDGER</x:v>
      </x:c>
      <x:c r="F982" s="10" t="str">
        <x:v>FAIL</x:v>
      </x:c>
      <x:c r="G982" s="10" t="str">
        <x:v>FAIL</x:v>
      </x:c>
      <x:c r="H982" s="10" t="str">
        <x:v>EXECUTED</x:v>
      </x:c>
      <x:c r="I982" s="10" t="str">
        <x:v>PARSED</x:v>
      </x:c>
      <x:c r="J982" s="10" t="str">
        <x:v>GENERATION_ACCEPTED</x:v>
      </x:c>
      <x:c r="K982" s="10" t="str">
        <x:v>8717494fb78ca5843065c8ce4cdac52f2935a796021441661985dfe859e45621</x:v>
      </x:c>
      <x:c r="L982" s="10" t="str">
        <x:v>full_repair_v2</x:v>
      </x:c>
      <x:c r="M982" s="10" t="n">
        <x:v>1</x:v>
      </x:c>
      <x:c r="N982" s="10" t="n">
        <x:v>0</x:v>
      </x:c>
      <x:c r="O982" s="10" t="n">
        <x:v>0</x:v>
      </x:c>
      <x:c r="P982" s="9" t="str">
        <x:f>'CaseReview'!U982</x:f>
        <x:v>FAIL</x:v>
      </x:c>
      <x:c r="Q982" s="9" t="n">
        <x:f>IF(AND(T982=1,G982=P982),1,0)</x:f>
        <x:v>1</x:v>
      </x:c>
      <x:c r="R982" s="9" t="n">
        <x:f>IF(AND(T982=1,G982="PASS",P982="FAIL"),1,0)</x:f>
        <x:v>0</x:v>
      </x:c>
      <x:c r="S982" s="9" t="n">
        <x:f>IF(AND(T982=1,G982="FAIL",P982="PASS"),1,0)</x:f>
        <x:v>0</x:v>
      </x:c>
      <x:c r="T982" s="9" t="n">
        <x:v>1</x:v>
      </x:c>
      <x:c r="U982" s="9" t="n">
        <x:v>8</x:v>
      </x:c>
      <x:c r="V982" s="9" t="str">
        <x:v>MVP/SHACL_GENERATION_PIPELINE/experiments/FULL_REPAIR_V2/RUN_01/runs/RUN-IMO-081-20260915T111453753293Z/final/final_shape.ttl</x:v>
      </x:c>
    </x:row>
    <x:row r="983" ht="22" customHeight="1">
      <x:c r="A983" s="10" t="str">
        <x:v>V2_FALLBACK25</x:v>
      </x:c>
      <x:c r="B983" s="10" t="str">
        <x:v>IMO-081</x:v>
      </x:c>
      <x:c r="C983" s="10" t="str">
        <x:v>IMO-081-I-F04</x:v>
      </x:c>
      <x:c r="D983" s="10" t="str">
        <x:v>RUN_01</x:v>
      </x:c>
      <x:c r="E983" s="10" t="str">
        <x:v>ORIGINAL_LEDGER</x:v>
      </x:c>
      <x:c r="F983" s="10" t="str">
        <x:v>FAIL</x:v>
      </x:c>
      <x:c r="G983" s="10" t="str">
        <x:v>FAIL</x:v>
      </x:c>
      <x:c r="H983" s="10" t="str">
        <x:v>EXECUTED</x:v>
      </x:c>
      <x:c r="I983" s="10" t="str">
        <x:v>PARSED</x:v>
      </x:c>
      <x:c r="J983" s="10" t="str">
        <x:v>GENERATION_ACCEPTED</x:v>
      </x:c>
      <x:c r="K983" s="10" t="str">
        <x:v>8717494fb78ca5843065c8ce4cdac52f2935a796021441661985dfe859e45621</x:v>
      </x:c>
      <x:c r="L983" s="10" t="str">
        <x:v>full_repair_v2</x:v>
      </x:c>
      <x:c r="M983" s="10" t="n">
        <x:v>1</x:v>
      </x:c>
      <x:c r="N983" s="10" t="n">
        <x:v>0</x:v>
      </x:c>
      <x:c r="O983" s="10" t="n">
        <x:v>0</x:v>
      </x:c>
      <x:c r="P983" s="9" t="str">
        <x:f>'CaseReview'!U983</x:f>
        <x:v>FAIL</x:v>
      </x:c>
      <x:c r="Q983" s="9" t="n">
        <x:f>IF(AND(T983=1,G983=P983),1,0)</x:f>
        <x:v>1</x:v>
      </x:c>
      <x:c r="R983" s="9" t="n">
        <x:f>IF(AND(T983=1,G983="PASS",P983="FAIL"),1,0)</x:f>
        <x:v>0</x:v>
      </x:c>
      <x:c r="S983" s="9" t="n">
        <x:f>IF(AND(T983=1,G983="FAIL",P983="PASS"),1,0)</x:f>
        <x:v>0</x:v>
      </x:c>
      <x:c r="T983" s="9" t="n">
        <x:v>1</x:v>
      </x:c>
      <x:c r="U983" s="9" t="n">
        <x:v>8</x:v>
      </x:c>
      <x:c r="V983" s="9" t="str">
        <x:v>MVP/SHACL_GENERATION_PIPELINE/experiments/FULL_REPAIR_V2/RUN_01/runs/RUN-IMO-081-20260915T111453753293Z/final/final_shape.ttl</x:v>
      </x:c>
    </x:row>
    <x:row r="984" ht="22" customHeight="1">
      <x:c r="A984" s="10" t="str">
        <x:v>V2_FALLBACK25</x:v>
      </x:c>
      <x:c r="B984" s="10" t="str">
        <x:v>IMO-081</x:v>
      </x:c>
      <x:c r="C984" s="10" t="str">
        <x:v>IMO-081-I-P01</x:v>
      </x:c>
      <x:c r="D984" s="10" t="str">
        <x:v>RUN_01</x:v>
      </x:c>
      <x:c r="E984" s="10" t="str">
        <x:v>ORIGINAL_LEDGER</x:v>
      </x:c>
      <x:c r="F984" s="10" t="str">
        <x:v>PASS</x:v>
      </x:c>
      <x:c r="G984" s="10" t="str">
        <x:v>PASS</x:v>
      </x:c>
      <x:c r="H984" s="10" t="str">
        <x:v>EXECUTED</x:v>
      </x:c>
      <x:c r="I984" s="10" t="str">
        <x:v>PARSED</x:v>
      </x:c>
      <x:c r="J984" s="10" t="str">
        <x:v>GENERATION_ACCEPTED</x:v>
      </x:c>
      <x:c r="K984" s="10" t="str">
        <x:v>8717494fb78ca5843065c8ce4cdac52f2935a796021441661985dfe859e45621</x:v>
      </x:c>
      <x:c r="L984" s="10" t="str">
        <x:v>full_repair_v2</x:v>
      </x:c>
      <x:c r="M984" s="10" t="n">
        <x:v>1</x:v>
      </x:c>
      <x:c r="N984" s="10" t="n">
        <x:v>0</x:v>
      </x:c>
      <x:c r="O984" s="10" t="n">
        <x:v>0</x:v>
      </x:c>
      <x:c r="P984" s="9" t="str">
        <x:f>'CaseReview'!U984</x:f>
        <x:v>PASS</x:v>
      </x:c>
      <x:c r="Q984" s="9" t="n">
        <x:f>IF(AND(T984=1,G984=P984),1,0)</x:f>
        <x:v>1</x:v>
      </x:c>
      <x:c r="R984" s="9" t="n">
        <x:f>IF(AND(T984=1,G984="PASS",P984="FAIL"),1,0)</x:f>
        <x:v>0</x:v>
      </x:c>
      <x:c r="S984" s="9" t="n">
        <x:f>IF(AND(T984=1,G984="FAIL",P984="PASS"),1,0)</x:f>
        <x:v>0</x:v>
      </x:c>
      <x:c r="T984" s="9" t="n">
        <x:v>1</x:v>
      </x:c>
      <x:c r="U984" s="9" t="n">
        <x:v>8</x:v>
      </x:c>
      <x:c r="V984" s="9" t="str">
        <x:v>MVP/SHACL_GENERATION_PIPELINE/experiments/FULL_REPAIR_V2/RUN_01/runs/RUN-IMO-081-20260915T111453753293Z/final/final_shape.ttl</x:v>
      </x:c>
    </x:row>
    <x:row r="985" ht="22" customHeight="1">
      <x:c r="A985" s="10" t="str">
        <x:v>V2_FALLBACK25</x:v>
      </x:c>
      <x:c r="B985" s="10" t="str">
        <x:v>IMO-081</x:v>
      </x:c>
      <x:c r="C985" s="10" t="str">
        <x:v>IMO-081-I-P02</x:v>
      </x:c>
      <x:c r="D985" s="10" t="str">
        <x:v>RUN_01</x:v>
      </x:c>
      <x:c r="E985" s="10" t="str">
        <x:v>ORIGINAL_LEDGER</x:v>
      </x:c>
      <x:c r="F985" s="10" t="str">
        <x:v>PASS</x:v>
      </x:c>
      <x:c r="G985" s="10" t="str">
        <x:v>PASS</x:v>
      </x:c>
      <x:c r="H985" s="10" t="str">
        <x:v>EXECUTED</x:v>
      </x:c>
      <x:c r="I985" s="10" t="str">
        <x:v>PARSED</x:v>
      </x:c>
      <x:c r="J985" s="10" t="str">
        <x:v>GENERATION_ACCEPTED</x:v>
      </x:c>
      <x:c r="K985" s="10" t="str">
        <x:v>8717494fb78ca5843065c8ce4cdac52f2935a796021441661985dfe859e45621</x:v>
      </x:c>
      <x:c r="L985" s="10" t="str">
        <x:v>full_repair_v2</x:v>
      </x:c>
      <x:c r="M985" s="10" t="n">
        <x:v>1</x:v>
      </x:c>
      <x:c r="N985" s="10" t="n">
        <x:v>0</x:v>
      </x:c>
      <x:c r="O985" s="10" t="n">
        <x:v>0</x:v>
      </x:c>
      <x:c r="P985" s="9" t="str">
        <x:f>'CaseReview'!U985</x:f>
        <x:v>PASS</x:v>
      </x:c>
      <x:c r="Q985" s="9" t="n">
        <x:f>IF(AND(T985=1,G985=P985),1,0)</x:f>
        <x:v>1</x:v>
      </x:c>
      <x:c r="R985" s="9" t="n">
        <x:f>IF(AND(T985=1,G985="PASS",P985="FAIL"),1,0)</x:f>
        <x:v>0</x:v>
      </x:c>
      <x:c r="S985" s="9" t="n">
        <x:f>IF(AND(T985=1,G985="FAIL",P985="PASS"),1,0)</x:f>
        <x:v>0</x:v>
      </x:c>
      <x:c r="T985" s="9" t="n">
        <x:v>1</x:v>
      </x:c>
      <x:c r="U985" s="9" t="n">
        <x:v>8</x:v>
      </x:c>
      <x:c r="V985" s="9" t="str">
        <x:v>MVP/SHACL_GENERATION_PIPELINE/experiments/FULL_REPAIR_V2/RUN_01/runs/RUN-IMO-081-20260915T111453753293Z/final/final_shape.ttl</x:v>
      </x:c>
    </x:row>
    <x:row r="986" ht="22" customHeight="1">
      <x:c r="A986" s="10" t="str">
        <x:v>V2_FALLBACK25</x:v>
      </x:c>
      <x:c r="B986" s="10" t="str">
        <x:v>IMO-081</x:v>
      </x:c>
      <x:c r="C986" s="10" t="str">
        <x:v>IMO-081-I-P03</x:v>
      </x:c>
      <x:c r="D986" s="10" t="str">
        <x:v>RUN_01</x:v>
      </x:c>
      <x:c r="E986" s="10" t="str">
        <x:v>ORIGINAL_LEDGER</x:v>
      </x:c>
      <x:c r="F986" s="10" t="str">
        <x:v>PASS</x:v>
      </x:c>
      <x:c r="G986" s="10" t="str">
        <x:v>PASS</x:v>
      </x:c>
      <x:c r="H986" s="10" t="str">
        <x:v>EXECUTED</x:v>
      </x:c>
      <x:c r="I986" s="10" t="str">
        <x:v>PARSED</x:v>
      </x:c>
      <x:c r="J986" s="10" t="str">
        <x:v>GENERATION_ACCEPTED</x:v>
      </x:c>
      <x:c r="K986" s="10" t="str">
        <x:v>8717494fb78ca5843065c8ce4cdac52f2935a796021441661985dfe859e45621</x:v>
      </x:c>
      <x:c r="L986" s="10" t="str">
        <x:v>full_repair_v2</x:v>
      </x:c>
      <x:c r="M986" s="10" t="n">
        <x:v>1</x:v>
      </x:c>
      <x:c r="N986" s="10" t="n">
        <x:v>0</x:v>
      </x:c>
      <x:c r="O986" s="10" t="n">
        <x:v>0</x:v>
      </x:c>
      <x:c r="P986" s="9" t="str">
        <x:f>'CaseReview'!U986</x:f>
        <x:v>PASS</x:v>
      </x:c>
      <x:c r="Q986" s="9" t="n">
        <x:f>IF(AND(T986=1,G986=P986),1,0)</x:f>
        <x:v>1</x:v>
      </x:c>
      <x:c r="R986" s="9" t="n">
        <x:f>IF(AND(T986=1,G986="PASS",P986="FAIL"),1,0)</x:f>
        <x:v>0</x:v>
      </x:c>
      <x:c r="S986" s="9" t="n">
        <x:f>IF(AND(T986=1,G986="FAIL",P986="PASS"),1,0)</x:f>
        <x:v>0</x:v>
      </x:c>
      <x:c r="T986" s="9" t="n">
        <x:v>1</x:v>
      </x:c>
      <x:c r="U986" s="9" t="n">
        <x:v>8</x:v>
      </x:c>
      <x:c r="V986" s="9" t="str">
        <x:v>MVP/SHACL_GENERATION_PIPELINE/experiments/FULL_REPAIR_V2/RUN_01/runs/RUN-IMO-081-20260915T111453753293Z/final/final_shape.ttl</x:v>
      </x:c>
    </x:row>
    <x:row r="987" ht="22" customHeight="1">
      <x:c r="A987" s="10" t="str">
        <x:v>V2_FALLBACK25</x:v>
      </x:c>
      <x:c r="B987" s="10" t="str">
        <x:v>IMO-081</x:v>
      </x:c>
      <x:c r="C987" s="10" t="str">
        <x:v>IMO-081-I-P04</x:v>
      </x:c>
      <x:c r="D987" s="10" t="str">
        <x:v>RUN_01</x:v>
      </x:c>
      <x:c r="E987" s="10" t="str">
        <x:v>ORIGINAL_LEDGER</x:v>
      </x:c>
      <x:c r="F987" s="10" t="str">
        <x:v>PASS</x:v>
      </x:c>
      <x:c r="G987" s="10" t="str">
        <x:v>PASS</x:v>
      </x:c>
      <x:c r="H987" s="10" t="str">
        <x:v>EXECUTED</x:v>
      </x:c>
      <x:c r="I987" s="10" t="str">
        <x:v>PARSED</x:v>
      </x:c>
      <x:c r="J987" s="10" t="str">
        <x:v>GENERATION_ACCEPTED</x:v>
      </x:c>
      <x:c r="K987" s="10" t="str">
        <x:v>8717494fb78ca5843065c8ce4cdac52f2935a796021441661985dfe859e45621</x:v>
      </x:c>
      <x:c r="L987" s="10" t="str">
        <x:v>full_repair_v2</x:v>
      </x:c>
      <x:c r="M987" s="10" t="n">
        <x:v>1</x:v>
      </x:c>
      <x:c r="N987" s="10" t="n">
        <x:v>0</x:v>
      </x:c>
      <x:c r="O987" s="10" t="n">
        <x:v>0</x:v>
      </x:c>
      <x:c r="P987" s="9" t="str">
        <x:f>'CaseReview'!U987</x:f>
        <x:v>PASS</x:v>
      </x:c>
      <x:c r="Q987" s="9" t="n">
        <x:f>IF(AND(T987=1,G987=P987),1,0)</x:f>
        <x:v>1</x:v>
      </x:c>
      <x:c r="R987" s="9" t="n">
        <x:f>IF(AND(T987=1,G987="PASS",P987="FAIL"),1,0)</x:f>
        <x:v>0</x:v>
      </x:c>
      <x:c r="S987" s="9" t="n">
        <x:f>IF(AND(T987=1,G987="FAIL",P987="PASS"),1,0)</x:f>
        <x:v>0</x:v>
      </x:c>
      <x:c r="T987" s="9" t="n">
        <x:v>1</x:v>
      </x:c>
      <x:c r="U987" s="9" t="n">
        <x:v>8</x:v>
      </x:c>
      <x:c r="V987" s="9" t="str">
        <x:v>MVP/SHACL_GENERATION_PIPELINE/experiments/FULL_REPAIR_V2/RUN_01/runs/RUN-IMO-081-20260915T111453753293Z/final/final_shape.ttl</x:v>
      </x:c>
    </x:row>
    <x:row r="988" ht="22" customHeight="1">
      <x:c r="A988" s="10" t="str">
        <x:v>V2_FALLBACK25</x:v>
      </x:c>
      <x:c r="B988" s="10" t="str">
        <x:v>IMO-082</x:v>
      </x:c>
      <x:c r="C988" s="10" t="str">
        <x:v>IMO-082-I-F01</x:v>
      </x:c>
      <x:c r="D988" s="10" t="str">
        <x:v>RUN_01</x:v>
      </x:c>
      <x:c r="E988" s="10" t="str">
        <x:v>ORIGINAL_LEDGER</x:v>
      </x:c>
      <x:c r="F988" s="10" t="str">
        <x:v>FAIL</x:v>
      </x:c>
      <x:c r="G988" s="10" t="str">
        <x:v>FAIL</x:v>
      </x:c>
      <x:c r="H988" s="10" t="str">
        <x:v>EXECUTED</x:v>
      </x:c>
      <x:c r="I988" s="10" t="str">
        <x:v>PARSED</x:v>
      </x:c>
      <x:c r="J988" s="10" t="str">
        <x:v>GENERATION_ACCEPTED</x:v>
      </x:c>
      <x:c r="K988" s="10" t="str">
        <x:v>7b206601a977b5f7484412ea9c7e361d318e72d58ed372146c4b57de609ab61a</x:v>
      </x:c>
      <x:c r="L988" s="10" t="str">
        <x:v>full_repair_v2</x:v>
      </x:c>
      <x:c r="M988" s="10" t="n">
        <x:v>1</x:v>
      </x:c>
      <x:c r="N988" s="10" t="n">
        <x:v>0</x:v>
      </x:c>
      <x:c r="O988" s="10" t="n">
        <x:v>0</x:v>
      </x:c>
      <x:c r="P988" s="9" t="str">
        <x:f>'CaseReview'!U988</x:f>
        <x:v>FAIL</x:v>
      </x:c>
      <x:c r="Q988" s="9" t="n">
        <x:f>IF(AND(T988=1,G988=P988),1,0)</x:f>
        <x:v>1</x:v>
      </x:c>
      <x:c r="R988" s="9" t="n">
        <x:f>IF(AND(T988=1,G988="PASS",P988="FAIL"),1,0)</x:f>
        <x:v>0</x:v>
      </x:c>
      <x:c r="S988" s="9" t="n">
        <x:f>IF(AND(T988=1,G988="FAIL",P988="PASS"),1,0)</x:f>
        <x:v>0</x:v>
      </x:c>
      <x:c r="T988" s="9" t="n">
        <x:v>1</x:v>
      </x:c>
      <x:c r="U988" s="9" t="n">
        <x:v>7</x:v>
      </x:c>
      <x:c r="V988" s="9" t="str">
        <x:v>MVP/SHACL_GENERATION_PIPELINE/experiments/FULL_REPAIR_V2/RUN_01/runs/RUN-IMO-082-20260915T111521084642Z/final/final_shape.ttl</x:v>
      </x:c>
    </x:row>
    <x:row r="989" ht="22" customHeight="1">
      <x:c r="A989" s="10" t="str">
        <x:v>V2_FALLBACK25</x:v>
      </x:c>
      <x:c r="B989" s="10" t="str">
        <x:v>IMO-082</x:v>
      </x:c>
      <x:c r="C989" s="10" t="str">
        <x:v>IMO-082-I-F02</x:v>
      </x:c>
      <x:c r="D989" s="10" t="str">
        <x:v>RUN_01</x:v>
      </x:c>
      <x:c r="E989" s="10" t="str">
        <x:v>ORIGINAL_LEDGER</x:v>
      </x:c>
      <x:c r="F989" s="10" t="str">
        <x:v>FAIL</x:v>
      </x:c>
      <x:c r="G989" s="10" t="str">
        <x:v>FAIL</x:v>
      </x:c>
      <x:c r="H989" s="10" t="str">
        <x:v>EXECUTED</x:v>
      </x:c>
      <x:c r="I989" s="10" t="str">
        <x:v>PARSED</x:v>
      </x:c>
      <x:c r="J989" s="10" t="str">
        <x:v>GENERATION_ACCEPTED</x:v>
      </x:c>
      <x:c r="K989" s="10" t="str">
        <x:v>7b206601a977b5f7484412ea9c7e361d318e72d58ed372146c4b57de609ab61a</x:v>
      </x:c>
      <x:c r="L989" s="10" t="str">
        <x:v>full_repair_v2</x:v>
      </x:c>
      <x:c r="M989" s="10" t="n">
        <x:v>1</x:v>
      </x:c>
      <x:c r="N989" s="10" t="n">
        <x:v>0</x:v>
      </x:c>
      <x:c r="O989" s="10" t="n">
        <x:v>0</x:v>
      </x:c>
      <x:c r="P989" s="9" t="str">
        <x:f>'CaseReview'!U989</x:f>
        <x:v>FAIL</x:v>
      </x:c>
      <x:c r="Q989" s="9" t="n">
        <x:f>IF(AND(T989=1,G989=P989),1,0)</x:f>
        <x:v>1</x:v>
      </x:c>
      <x:c r="R989" s="9" t="n">
        <x:f>IF(AND(T989=1,G989="PASS",P989="FAIL"),1,0)</x:f>
        <x:v>0</x:v>
      </x:c>
      <x:c r="S989" s="9" t="n">
        <x:f>IF(AND(T989=1,G989="FAIL",P989="PASS"),1,0)</x:f>
        <x:v>0</x:v>
      </x:c>
      <x:c r="T989" s="9" t="n">
        <x:v>1</x:v>
      </x:c>
      <x:c r="U989" s="9" t="n">
        <x:v>7</x:v>
      </x:c>
      <x:c r="V989" s="9" t="str">
        <x:v>MVP/SHACL_GENERATION_PIPELINE/experiments/FULL_REPAIR_V2/RUN_01/runs/RUN-IMO-082-20260915T111521084642Z/final/final_shape.ttl</x:v>
      </x:c>
    </x:row>
    <x:row r="990" ht="22" customHeight="1">
      <x:c r="A990" s="10" t="str">
        <x:v>V2_FALLBACK25</x:v>
      </x:c>
      <x:c r="B990" s="10" t="str">
        <x:v>IMO-082</x:v>
      </x:c>
      <x:c r="C990" s="10" t="str">
        <x:v>IMO-082-I-F03</x:v>
      </x:c>
      <x:c r="D990" s="10" t="str">
        <x:v>RUN_01</x:v>
      </x:c>
      <x:c r="E990" s="10" t="str">
        <x:v>ORIGINAL_LEDGER</x:v>
      </x:c>
      <x:c r="F990" s="10" t="str">
        <x:v>FAIL</x:v>
      </x:c>
      <x:c r="G990" s="10" t="str">
        <x:v>FAIL</x:v>
      </x:c>
      <x:c r="H990" s="10" t="str">
        <x:v>EXECUTED</x:v>
      </x:c>
      <x:c r="I990" s="10" t="str">
        <x:v>PARSED</x:v>
      </x:c>
      <x:c r="J990" s="10" t="str">
        <x:v>GENERATION_ACCEPTED</x:v>
      </x:c>
      <x:c r="K990" s="10" t="str">
        <x:v>7b206601a977b5f7484412ea9c7e361d318e72d58ed372146c4b57de609ab61a</x:v>
      </x:c>
      <x:c r="L990" s="10" t="str">
        <x:v>full_repair_v2</x:v>
      </x:c>
      <x:c r="M990" s="10" t="n">
        <x:v>1</x:v>
      </x:c>
      <x:c r="N990" s="10" t="n">
        <x:v>0</x:v>
      </x:c>
      <x:c r="O990" s="10" t="n">
        <x:v>0</x:v>
      </x:c>
      <x:c r="P990" s="9" t="str">
        <x:f>'CaseReview'!U990</x:f>
        <x:v>FAIL</x:v>
      </x:c>
      <x:c r="Q990" s="9" t="n">
        <x:f>IF(AND(T990=1,G990=P990),1,0)</x:f>
        <x:v>1</x:v>
      </x:c>
      <x:c r="R990" s="9" t="n">
        <x:f>IF(AND(T990=1,G990="PASS",P990="FAIL"),1,0)</x:f>
        <x:v>0</x:v>
      </x:c>
      <x:c r="S990" s="9" t="n">
        <x:f>IF(AND(T990=1,G990="FAIL",P990="PASS"),1,0)</x:f>
        <x:v>0</x:v>
      </x:c>
      <x:c r="T990" s="9" t="n">
        <x:v>1</x:v>
      </x:c>
      <x:c r="U990" s="9" t="n">
        <x:v>7</x:v>
      </x:c>
      <x:c r="V990" s="9" t="str">
        <x:v>MVP/SHACL_GENERATION_PIPELINE/experiments/FULL_REPAIR_V2/RUN_01/runs/RUN-IMO-082-20260915T111521084642Z/final/final_shape.ttl</x:v>
      </x:c>
    </x:row>
    <x:row r="991" ht="22" customHeight="1">
      <x:c r="A991" s="10" t="str">
        <x:v>V2_FALLBACK25</x:v>
      </x:c>
      <x:c r="B991" s="10" t="str">
        <x:v>IMO-082</x:v>
      </x:c>
      <x:c r="C991" s="10" t="str">
        <x:v>IMO-082-I-F04</x:v>
      </x:c>
      <x:c r="D991" s="10" t="str">
        <x:v>RUN_01</x:v>
      </x:c>
      <x:c r="E991" s="10" t="str">
        <x:v>ORIGINAL_LEDGER</x:v>
      </x:c>
      <x:c r="F991" s="10" t="str">
        <x:v>FAIL</x:v>
      </x:c>
      <x:c r="G991" s="10" t="str">
        <x:v>FAIL</x:v>
      </x:c>
      <x:c r="H991" s="10" t="str">
        <x:v>EXECUTED</x:v>
      </x:c>
      <x:c r="I991" s="10" t="str">
        <x:v>PARSED</x:v>
      </x:c>
      <x:c r="J991" s="10" t="str">
        <x:v>GENERATION_ACCEPTED</x:v>
      </x:c>
      <x:c r="K991" s="10" t="str">
        <x:v>7b206601a977b5f7484412ea9c7e361d318e72d58ed372146c4b57de609ab61a</x:v>
      </x:c>
      <x:c r="L991" s="10" t="str">
        <x:v>full_repair_v2</x:v>
      </x:c>
      <x:c r="M991" s="10" t="n">
        <x:v>1</x:v>
      </x:c>
      <x:c r="N991" s="10" t="n">
        <x:v>0</x:v>
      </x:c>
      <x:c r="O991" s="10" t="n">
        <x:v>0</x:v>
      </x:c>
      <x:c r="P991" s="9" t="str">
        <x:f>'CaseReview'!U991</x:f>
        <x:v>FAIL</x:v>
      </x:c>
      <x:c r="Q991" s="9" t="n">
        <x:f>IF(AND(T991=1,G991=P991),1,0)</x:f>
        <x:v>1</x:v>
      </x:c>
      <x:c r="R991" s="9" t="n">
        <x:f>IF(AND(T991=1,G991="PASS",P991="FAIL"),1,0)</x:f>
        <x:v>0</x:v>
      </x:c>
      <x:c r="S991" s="9" t="n">
        <x:f>IF(AND(T991=1,G991="FAIL",P991="PASS"),1,0)</x:f>
        <x:v>0</x:v>
      </x:c>
      <x:c r="T991" s="9" t="n">
        <x:v>1</x:v>
      </x:c>
      <x:c r="U991" s="9" t="n">
        <x:v>7</x:v>
      </x:c>
      <x:c r="V991" s="9" t="str">
        <x:v>MVP/SHACL_GENERATION_PIPELINE/experiments/FULL_REPAIR_V2/RUN_01/runs/RUN-IMO-082-20260915T111521084642Z/final/final_shape.ttl</x:v>
      </x:c>
    </x:row>
    <x:row r="992" ht="22" customHeight="1">
      <x:c r="A992" s="10" t="str">
        <x:v>V2_FALLBACK25</x:v>
      </x:c>
      <x:c r="B992" s="10" t="str">
        <x:v>IMO-082</x:v>
      </x:c>
      <x:c r="C992" s="10" t="str">
        <x:v>IMO-082-I-F05</x:v>
      </x:c>
      <x:c r="D992" s="10" t="str">
        <x:v>RUN_01</x:v>
      </x:c>
      <x:c r="E992" s="10" t="str">
        <x:v>ORIGINAL_LEDGER</x:v>
      </x:c>
      <x:c r="F992" s="10" t="str">
        <x:v>FAIL</x:v>
      </x:c>
      <x:c r="G992" s="10" t="str">
        <x:v>FAIL</x:v>
      </x:c>
      <x:c r="H992" s="10" t="str">
        <x:v>EXECUTED</x:v>
      </x:c>
      <x:c r="I992" s="10" t="str">
        <x:v>PARSED</x:v>
      </x:c>
      <x:c r="J992" s="10" t="str">
        <x:v>GENERATION_ACCEPTED</x:v>
      </x:c>
      <x:c r="K992" s="10" t="str">
        <x:v>7b206601a977b5f7484412ea9c7e361d318e72d58ed372146c4b57de609ab61a</x:v>
      </x:c>
      <x:c r="L992" s="10" t="str">
        <x:v>full_repair_v2</x:v>
      </x:c>
      <x:c r="M992" s="10" t="n">
        <x:v>1</x:v>
      </x:c>
      <x:c r="N992" s="10" t="n">
        <x:v>0</x:v>
      </x:c>
      <x:c r="O992" s="10" t="n">
        <x:v>0</x:v>
      </x:c>
      <x:c r="P992" s="9" t="str">
        <x:f>'CaseReview'!U992</x:f>
        <x:v>FAIL</x:v>
      </x:c>
      <x:c r="Q992" s="9" t="n">
        <x:f>IF(AND(T992=1,G992=P992),1,0)</x:f>
        <x:v>1</x:v>
      </x:c>
      <x:c r="R992" s="9" t="n">
        <x:f>IF(AND(T992=1,G992="PASS",P992="FAIL"),1,0)</x:f>
        <x:v>0</x:v>
      </x:c>
      <x:c r="S992" s="9" t="n">
        <x:f>IF(AND(T992=1,G992="FAIL",P992="PASS"),1,0)</x:f>
        <x:v>0</x:v>
      </x:c>
      <x:c r="T992" s="9" t="n">
        <x:v>1</x:v>
      </x:c>
      <x:c r="U992" s="9" t="n">
        <x:v>7</x:v>
      </x:c>
      <x:c r="V992" s="9" t="str">
        <x:v>MVP/SHACL_GENERATION_PIPELINE/experiments/FULL_REPAIR_V2/RUN_01/runs/RUN-IMO-082-20260915T111521084642Z/final/final_shape.ttl</x:v>
      </x:c>
    </x:row>
    <x:row r="993" ht="22" customHeight="1">
      <x:c r="A993" s="10" t="str">
        <x:v>V2_FALLBACK25</x:v>
      </x:c>
      <x:c r="B993" s="10" t="str">
        <x:v>IMO-082</x:v>
      </x:c>
      <x:c r="C993" s="10" t="str">
        <x:v>IMO-082-I-P01</x:v>
      </x:c>
      <x:c r="D993" s="10" t="str">
        <x:v>RUN_01</x:v>
      </x:c>
      <x:c r="E993" s="10" t="str">
        <x:v>ORIGINAL_LEDGER</x:v>
      </x:c>
      <x:c r="F993" s="10" t="str">
        <x:v>PASS</x:v>
      </x:c>
      <x:c r="G993" s="10" t="str">
        <x:v>PASS</x:v>
      </x:c>
      <x:c r="H993" s="10" t="str">
        <x:v>EXECUTED</x:v>
      </x:c>
      <x:c r="I993" s="10" t="str">
        <x:v>PARSED</x:v>
      </x:c>
      <x:c r="J993" s="10" t="str">
        <x:v>GENERATION_ACCEPTED</x:v>
      </x:c>
      <x:c r="K993" s="10" t="str">
        <x:v>7b206601a977b5f7484412ea9c7e361d318e72d58ed372146c4b57de609ab61a</x:v>
      </x:c>
      <x:c r="L993" s="10" t="str">
        <x:v>full_repair_v2</x:v>
      </x:c>
      <x:c r="M993" s="10" t="n">
        <x:v>1</x:v>
      </x:c>
      <x:c r="N993" s="10" t="n">
        <x:v>0</x:v>
      </x:c>
      <x:c r="O993" s="10" t="n">
        <x:v>0</x:v>
      </x:c>
      <x:c r="P993" s="9" t="str">
        <x:f>'CaseReview'!U993</x:f>
        <x:v>PASS</x:v>
      </x:c>
      <x:c r="Q993" s="9" t="n">
        <x:f>IF(AND(T993=1,G993=P993),1,0)</x:f>
        <x:v>1</x:v>
      </x:c>
      <x:c r="R993" s="9" t="n">
        <x:f>IF(AND(T993=1,G993="PASS",P993="FAIL"),1,0)</x:f>
        <x:v>0</x:v>
      </x:c>
      <x:c r="S993" s="9" t="n">
        <x:f>IF(AND(T993=1,G993="FAIL",P993="PASS"),1,0)</x:f>
        <x:v>0</x:v>
      </x:c>
      <x:c r="T993" s="9" t="n">
        <x:v>1</x:v>
      </x:c>
      <x:c r="U993" s="9" t="n">
        <x:v>7</x:v>
      </x:c>
      <x:c r="V993" s="9" t="str">
        <x:v>MVP/SHACL_GENERATION_PIPELINE/experiments/FULL_REPAIR_V2/RUN_01/runs/RUN-IMO-082-20260915T111521084642Z/final/final_shape.ttl</x:v>
      </x:c>
    </x:row>
    <x:row r="994" ht="22" customHeight="1">
      <x:c r="A994" s="10" t="str">
        <x:v>V2_FALLBACK25</x:v>
      </x:c>
      <x:c r="B994" s="10" t="str">
        <x:v>IMO-082</x:v>
      </x:c>
      <x:c r="C994" s="10" t="str">
        <x:v>IMO-082-I-P02</x:v>
      </x:c>
      <x:c r="D994" s="10" t="str">
        <x:v>RUN_01</x:v>
      </x:c>
      <x:c r="E994" s="10" t="str">
        <x:v>ORIGINAL_LEDGER</x:v>
      </x:c>
      <x:c r="F994" s="10" t="str">
        <x:v>PASS</x:v>
      </x:c>
      <x:c r="G994" s="10" t="str">
        <x:v>PASS</x:v>
      </x:c>
      <x:c r="H994" s="10" t="str">
        <x:v>EXECUTED</x:v>
      </x:c>
      <x:c r="I994" s="10" t="str">
        <x:v>PARSED</x:v>
      </x:c>
      <x:c r="J994" s="10" t="str">
        <x:v>GENERATION_ACCEPTED</x:v>
      </x:c>
      <x:c r="K994" s="10" t="str">
        <x:v>7b206601a977b5f7484412ea9c7e361d318e72d58ed372146c4b57de609ab61a</x:v>
      </x:c>
      <x:c r="L994" s="10" t="str">
        <x:v>full_repair_v2</x:v>
      </x:c>
      <x:c r="M994" s="10" t="n">
        <x:v>1</x:v>
      </x:c>
      <x:c r="N994" s="10" t="n">
        <x:v>0</x:v>
      </x:c>
      <x:c r="O994" s="10" t="n">
        <x:v>0</x:v>
      </x:c>
      <x:c r="P994" s="9" t="str">
        <x:f>'CaseReview'!U994</x:f>
        <x:v>PASS</x:v>
      </x:c>
      <x:c r="Q994" s="9" t="n">
        <x:f>IF(AND(T994=1,G994=P994),1,0)</x:f>
        <x:v>1</x:v>
      </x:c>
      <x:c r="R994" s="9" t="n">
        <x:f>IF(AND(T994=1,G994="PASS",P994="FAIL"),1,0)</x:f>
        <x:v>0</x:v>
      </x:c>
      <x:c r="S994" s="9" t="n">
        <x:f>IF(AND(T994=1,G994="FAIL",P994="PASS"),1,0)</x:f>
        <x:v>0</x:v>
      </x:c>
      <x:c r="T994" s="9" t="n">
        <x:v>1</x:v>
      </x:c>
      <x:c r="U994" s="9" t="n">
        <x:v>7</x:v>
      </x:c>
      <x:c r="V994" s="9" t="str">
        <x:v>MVP/SHACL_GENERATION_PIPELINE/experiments/FULL_REPAIR_V2/RUN_01/runs/RUN-IMO-082-20260915T111521084642Z/final/final_shape.ttl</x:v>
      </x:c>
    </x:row>
    <x:row r="995" ht="22" customHeight="1">
      <x:c r="A995" s="10" t="str">
        <x:v>V2_FALLBACK25</x:v>
      </x:c>
      <x:c r="B995" s="10" t="str">
        <x:v>IMO-083</x:v>
      </x:c>
      <x:c r="C995" s="10" t="str">
        <x:v>IMO-083-I-F01</x:v>
      </x:c>
      <x:c r="D995" s="10" t="str">
        <x:v>RUN_01</x:v>
      </x:c>
      <x:c r="E995" s="10" t="str">
        <x:v>ORIGINAL_LEDGER</x:v>
      </x:c>
      <x:c r="F995" s="10" t="str">
        <x:v>FAIL</x:v>
      </x:c>
      <x:c r="G995" s="10" t="str">
        <x:v>FAIL</x:v>
      </x:c>
      <x:c r="H995" s="10" t="str">
        <x:v>EXECUTED</x:v>
      </x:c>
      <x:c r="I995" s="10" t="str">
        <x:v>PARSED</x:v>
      </x:c>
      <x:c r="J995" s="10" t="str">
        <x:v>GENERATION_ACCEPTED</x:v>
      </x:c>
      <x:c r="K995" s="10" t="str">
        <x:v>ee29eb0844effbe71fedae84540be89b4342d303358b3722ff07496ba9719c6d</x:v>
      </x:c>
      <x:c r="L995" s="10" t="str">
        <x:v>full_repair_v2</x:v>
      </x:c>
      <x:c r="M995" s="10" t="n">
        <x:v>1</x:v>
      </x:c>
      <x:c r="N995" s="10" t="n">
        <x:v>0</x:v>
      </x:c>
      <x:c r="O995" s="10" t="n">
        <x:v>0</x:v>
      </x:c>
      <x:c r="P995" s="9" t="str">
        <x:f>'CaseReview'!U995</x:f>
        <x:v>FAIL</x:v>
      </x:c>
      <x:c r="Q995" s="9" t="n">
        <x:f>IF(AND(T995=1,G995=P995),1,0)</x:f>
        <x:v>1</x:v>
      </x:c>
      <x:c r="R995" s="9" t="n">
        <x:f>IF(AND(T995=1,G995="PASS",P995="FAIL"),1,0)</x:f>
        <x:v>0</x:v>
      </x:c>
      <x:c r="S995" s="9" t="n">
        <x:f>IF(AND(T995=1,G995="FAIL",P995="PASS"),1,0)</x:f>
        <x:v>0</x:v>
      </x:c>
      <x:c r="T995" s="9" t="n">
        <x:v>1</x:v>
      </x:c>
      <x:c r="U995" s="9" t="n">
        <x:v>7</x:v>
      </x:c>
      <x:c r="V995" s="9" t="str">
        <x:v>MVP/SHACL_GENERATION_PIPELINE/experiments/FULL_REPAIR_V2/RUN_01/runs/RUN-IMO-083-20260915T111601376970Z/final/final_shape.ttl</x:v>
      </x:c>
    </x:row>
    <x:row r="996" ht="22" customHeight="1">
      <x:c r="A996" s="10" t="str">
        <x:v>V2_FALLBACK25</x:v>
      </x:c>
      <x:c r="B996" s="10" t="str">
        <x:v>IMO-083</x:v>
      </x:c>
      <x:c r="C996" s="10" t="str">
        <x:v>IMO-083-I-F02</x:v>
      </x:c>
      <x:c r="D996" s="10" t="str">
        <x:v>RUN_01</x:v>
      </x:c>
      <x:c r="E996" s="10" t="str">
        <x:v>ORIGINAL_LEDGER</x:v>
      </x:c>
      <x:c r="F996" s="10" t="str">
        <x:v>FAIL</x:v>
      </x:c>
      <x:c r="G996" s="10" t="str">
        <x:v>FAIL</x:v>
      </x:c>
      <x:c r="H996" s="10" t="str">
        <x:v>EXECUTED</x:v>
      </x:c>
      <x:c r="I996" s="10" t="str">
        <x:v>PARSED</x:v>
      </x:c>
      <x:c r="J996" s="10" t="str">
        <x:v>GENERATION_ACCEPTED</x:v>
      </x:c>
      <x:c r="K996" s="10" t="str">
        <x:v>ee29eb0844effbe71fedae84540be89b4342d303358b3722ff07496ba9719c6d</x:v>
      </x:c>
      <x:c r="L996" s="10" t="str">
        <x:v>full_repair_v2</x:v>
      </x:c>
      <x:c r="M996" s="10" t="n">
        <x:v>1</x:v>
      </x:c>
      <x:c r="N996" s="10" t="n">
        <x:v>0</x:v>
      </x:c>
      <x:c r="O996" s="10" t="n">
        <x:v>0</x:v>
      </x:c>
      <x:c r="P996" s="9" t="str">
        <x:f>'CaseReview'!U996</x:f>
        <x:v>FAIL</x:v>
      </x:c>
      <x:c r="Q996" s="9" t="n">
        <x:f>IF(AND(T996=1,G996=P996),1,0)</x:f>
        <x:v>1</x:v>
      </x:c>
      <x:c r="R996" s="9" t="n">
        <x:f>IF(AND(T996=1,G996="PASS",P996="FAIL"),1,0)</x:f>
        <x:v>0</x:v>
      </x:c>
      <x:c r="S996" s="9" t="n">
        <x:f>IF(AND(T996=1,G996="FAIL",P996="PASS"),1,0)</x:f>
        <x:v>0</x:v>
      </x:c>
      <x:c r="T996" s="9" t="n">
        <x:v>1</x:v>
      </x:c>
      <x:c r="U996" s="9" t="n">
        <x:v>7</x:v>
      </x:c>
      <x:c r="V996" s="9" t="str">
        <x:v>MVP/SHACL_GENERATION_PIPELINE/experiments/FULL_REPAIR_V2/RUN_01/runs/RUN-IMO-083-20260915T111601376970Z/final/final_shape.ttl</x:v>
      </x:c>
    </x:row>
    <x:row r="997" ht="22" customHeight="1">
      <x:c r="A997" s="10" t="str">
        <x:v>V2_FALLBACK25</x:v>
      </x:c>
      <x:c r="B997" s="10" t="str">
        <x:v>IMO-083</x:v>
      </x:c>
      <x:c r="C997" s="10" t="str">
        <x:v>IMO-083-I-F03</x:v>
      </x:c>
      <x:c r="D997" s="10" t="str">
        <x:v>RUN_01</x:v>
      </x:c>
      <x:c r="E997" s="10" t="str">
        <x:v>ORIGINAL_LEDGER</x:v>
      </x:c>
      <x:c r="F997" s="10" t="str">
        <x:v>FAIL</x:v>
      </x:c>
      <x:c r="G997" s="10" t="str">
        <x:v>FAIL</x:v>
      </x:c>
      <x:c r="H997" s="10" t="str">
        <x:v>EXECUTED</x:v>
      </x:c>
      <x:c r="I997" s="10" t="str">
        <x:v>PARSED</x:v>
      </x:c>
      <x:c r="J997" s="10" t="str">
        <x:v>GENERATION_ACCEPTED</x:v>
      </x:c>
      <x:c r="K997" s="10" t="str">
        <x:v>ee29eb0844effbe71fedae84540be89b4342d303358b3722ff07496ba9719c6d</x:v>
      </x:c>
      <x:c r="L997" s="10" t="str">
        <x:v>full_repair_v2</x:v>
      </x:c>
      <x:c r="M997" s="10" t="n">
        <x:v>1</x:v>
      </x:c>
      <x:c r="N997" s="10" t="n">
        <x:v>0</x:v>
      </x:c>
      <x:c r="O997" s="10" t="n">
        <x:v>0</x:v>
      </x:c>
      <x:c r="P997" s="9" t="str">
        <x:f>'CaseReview'!U997</x:f>
        <x:v>FAIL</x:v>
      </x:c>
      <x:c r="Q997" s="9" t="n">
        <x:f>IF(AND(T997=1,G997=P997),1,0)</x:f>
        <x:v>1</x:v>
      </x:c>
      <x:c r="R997" s="9" t="n">
        <x:f>IF(AND(T997=1,G997="PASS",P997="FAIL"),1,0)</x:f>
        <x:v>0</x:v>
      </x:c>
      <x:c r="S997" s="9" t="n">
        <x:f>IF(AND(T997=1,G997="FAIL",P997="PASS"),1,0)</x:f>
        <x:v>0</x:v>
      </x:c>
      <x:c r="T997" s="9" t="n">
        <x:v>1</x:v>
      </x:c>
      <x:c r="U997" s="9" t="n">
        <x:v>7</x:v>
      </x:c>
      <x:c r="V997" s="9" t="str">
        <x:v>MVP/SHACL_GENERATION_PIPELINE/experiments/FULL_REPAIR_V2/RUN_01/runs/RUN-IMO-083-20260915T111601376970Z/final/final_shape.ttl</x:v>
      </x:c>
    </x:row>
    <x:row r="998" ht="22" customHeight="1">
      <x:c r="A998" s="10" t="str">
        <x:v>V2_FALLBACK25</x:v>
      </x:c>
      <x:c r="B998" s="10" t="str">
        <x:v>IMO-083</x:v>
      </x:c>
      <x:c r="C998" s="10" t="str">
        <x:v>IMO-083-I-F04</x:v>
      </x:c>
      <x:c r="D998" s="10" t="str">
        <x:v>RUN_01</x:v>
      </x:c>
      <x:c r="E998" s="10" t="str">
        <x:v>ORIGINAL_LEDGER</x:v>
      </x:c>
      <x:c r="F998" s="10" t="str">
        <x:v>FAIL</x:v>
      </x:c>
      <x:c r="G998" s="10" t="str">
        <x:v>FAIL</x:v>
      </x:c>
      <x:c r="H998" s="10" t="str">
        <x:v>EXECUTED</x:v>
      </x:c>
      <x:c r="I998" s="10" t="str">
        <x:v>PARSED</x:v>
      </x:c>
      <x:c r="J998" s="10" t="str">
        <x:v>GENERATION_ACCEPTED</x:v>
      </x:c>
      <x:c r="K998" s="10" t="str">
        <x:v>ee29eb0844effbe71fedae84540be89b4342d303358b3722ff07496ba9719c6d</x:v>
      </x:c>
      <x:c r="L998" s="10" t="str">
        <x:v>full_repair_v2</x:v>
      </x:c>
      <x:c r="M998" s="10" t="n">
        <x:v>1</x:v>
      </x:c>
      <x:c r="N998" s="10" t="n">
        <x:v>0</x:v>
      </x:c>
      <x:c r="O998" s="10" t="n">
        <x:v>0</x:v>
      </x:c>
      <x:c r="P998" s="9" t="str">
        <x:f>'CaseReview'!U998</x:f>
        <x:v>FAIL</x:v>
      </x:c>
      <x:c r="Q998" s="9" t="n">
        <x:f>IF(AND(T998=1,G998=P998),1,0)</x:f>
        <x:v>1</x:v>
      </x:c>
      <x:c r="R998" s="9" t="n">
        <x:f>IF(AND(T998=1,G998="PASS",P998="FAIL"),1,0)</x:f>
        <x:v>0</x:v>
      </x:c>
      <x:c r="S998" s="9" t="n">
        <x:f>IF(AND(T998=1,G998="FAIL",P998="PASS"),1,0)</x:f>
        <x:v>0</x:v>
      </x:c>
      <x:c r="T998" s="9" t="n">
        <x:v>1</x:v>
      </x:c>
      <x:c r="U998" s="9" t="n">
        <x:v>7</x:v>
      </x:c>
      <x:c r="V998" s="9" t="str">
        <x:v>MVP/SHACL_GENERATION_PIPELINE/experiments/FULL_REPAIR_V2/RUN_01/runs/RUN-IMO-083-20260915T111601376970Z/final/final_shape.ttl</x:v>
      </x:c>
    </x:row>
    <x:row r="999" ht="22" customHeight="1">
      <x:c r="A999" s="10" t="str">
        <x:v>V2_FALLBACK25</x:v>
      </x:c>
      <x:c r="B999" s="10" t="str">
        <x:v>IMO-083</x:v>
      </x:c>
      <x:c r="C999" s="10" t="str">
        <x:v>IMO-083-I-P01</x:v>
      </x:c>
      <x:c r="D999" s="10" t="str">
        <x:v>RUN_01</x:v>
      </x:c>
      <x:c r="E999" s="10" t="str">
        <x:v>ORIGINAL_LEDGER</x:v>
      </x:c>
      <x:c r="F999" s="10" t="str">
        <x:v>PASS</x:v>
      </x:c>
      <x:c r="G999" s="10" t="str">
        <x:v>PASS</x:v>
      </x:c>
      <x:c r="H999" s="10" t="str">
        <x:v>EXECUTED</x:v>
      </x:c>
      <x:c r="I999" s="10" t="str">
        <x:v>PARSED</x:v>
      </x:c>
      <x:c r="J999" s="10" t="str">
        <x:v>GENERATION_ACCEPTED</x:v>
      </x:c>
      <x:c r="K999" s="10" t="str">
        <x:v>ee29eb0844effbe71fedae84540be89b4342d303358b3722ff07496ba9719c6d</x:v>
      </x:c>
      <x:c r="L999" s="10" t="str">
        <x:v>full_repair_v2</x:v>
      </x:c>
      <x:c r="M999" s="10" t="n">
        <x:v>1</x:v>
      </x:c>
      <x:c r="N999" s="10" t="n">
        <x:v>0</x:v>
      </x:c>
      <x:c r="O999" s="10" t="n">
        <x:v>0</x:v>
      </x:c>
      <x:c r="P999" s="9" t="str">
        <x:f>'CaseReview'!U999</x:f>
        <x:v>PASS</x:v>
      </x:c>
      <x:c r="Q999" s="9" t="n">
        <x:f>IF(AND(T999=1,G999=P999),1,0)</x:f>
        <x:v>1</x:v>
      </x:c>
      <x:c r="R999" s="9" t="n">
        <x:f>IF(AND(T999=1,G999="PASS",P999="FAIL"),1,0)</x:f>
        <x:v>0</x:v>
      </x:c>
      <x:c r="S999" s="9" t="n">
        <x:f>IF(AND(T999=1,G999="FAIL",P999="PASS"),1,0)</x:f>
        <x:v>0</x:v>
      </x:c>
      <x:c r="T999" s="9" t="n">
        <x:v>1</x:v>
      </x:c>
      <x:c r="U999" s="9" t="n">
        <x:v>7</x:v>
      </x:c>
      <x:c r="V999" s="9" t="str">
        <x:v>MVP/SHACL_GENERATION_PIPELINE/experiments/FULL_REPAIR_V2/RUN_01/runs/RUN-IMO-083-20260915T111601376970Z/final/final_shape.ttl</x:v>
      </x:c>
    </x:row>
    <x:row r="1000" ht="22" customHeight="1">
      <x:c r="A1000" s="10" t="str">
        <x:v>V2_FALLBACK25</x:v>
      </x:c>
      <x:c r="B1000" s="10" t="str">
        <x:v>IMO-083</x:v>
      </x:c>
      <x:c r="C1000" s="10" t="str">
        <x:v>IMO-083-I-P02</x:v>
      </x:c>
      <x:c r="D1000" s="10" t="str">
        <x:v>RUN_01</x:v>
      </x:c>
      <x:c r="E1000" s="10" t="str">
        <x:v>ORIGINAL_LEDGER</x:v>
      </x:c>
      <x:c r="F1000" s="10" t="str">
        <x:v>PASS</x:v>
      </x:c>
      <x:c r="G1000" s="10" t="str">
        <x:v>PASS</x:v>
      </x:c>
      <x:c r="H1000" s="10" t="str">
        <x:v>EXECUTED</x:v>
      </x:c>
      <x:c r="I1000" s="10" t="str">
        <x:v>PARSED</x:v>
      </x:c>
      <x:c r="J1000" s="10" t="str">
        <x:v>GENERATION_ACCEPTED</x:v>
      </x:c>
      <x:c r="K1000" s="10" t="str">
        <x:v>ee29eb0844effbe71fedae84540be89b4342d303358b3722ff07496ba9719c6d</x:v>
      </x:c>
      <x:c r="L1000" s="10" t="str">
        <x:v>full_repair_v2</x:v>
      </x:c>
      <x:c r="M1000" s="10" t="n">
        <x:v>1</x:v>
      </x:c>
      <x:c r="N1000" s="10" t="n">
        <x:v>0</x:v>
      </x:c>
      <x:c r="O1000" s="10" t="n">
        <x:v>0</x:v>
      </x:c>
      <x:c r="P1000" s="9" t="str">
        <x:f>'CaseReview'!U1000</x:f>
        <x:v>PASS</x:v>
      </x:c>
      <x:c r="Q1000" s="9" t="n">
        <x:f>IF(AND(T1000=1,G1000=P1000),1,0)</x:f>
        <x:v>1</x:v>
      </x:c>
      <x:c r="R1000" s="9" t="n">
        <x:f>IF(AND(T1000=1,G1000="PASS",P1000="FAIL"),1,0)</x:f>
        <x:v>0</x:v>
      </x:c>
      <x:c r="S1000" s="9" t="n">
        <x:f>IF(AND(T1000=1,G1000="FAIL",P1000="PASS"),1,0)</x:f>
        <x:v>0</x:v>
      </x:c>
      <x:c r="T1000" s="9" t="n">
        <x:v>1</x:v>
      </x:c>
      <x:c r="U1000" s="9" t="n">
        <x:v>7</x:v>
      </x:c>
      <x:c r="V1000" s="9" t="str">
        <x:v>MVP/SHACL_GENERATION_PIPELINE/experiments/FULL_REPAIR_V2/RUN_01/runs/RUN-IMO-083-20260915T111601376970Z/final/final_shape.ttl</x:v>
      </x:c>
    </x:row>
    <x:row r="1001" ht="22" customHeight="1">
      <x:c r="A1001" s="10" t="str">
        <x:v>V2_FALLBACK25</x:v>
      </x:c>
      <x:c r="B1001" s="10" t="str">
        <x:v>IMO-083</x:v>
      </x:c>
      <x:c r="C1001" s="10" t="str">
        <x:v>IMO-083-I-P03</x:v>
      </x:c>
      <x:c r="D1001" s="10" t="str">
        <x:v>RUN_01</x:v>
      </x:c>
      <x:c r="E1001" s="10" t="str">
        <x:v>ORIGINAL_LEDGER</x:v>
      </x:c>
      <x:c r="F1001" s="10" t="str">
        <x:v>PASS</x:v>
      </x:c>
      <x:c r="G1001" s="10" t="str">
        <x:v>PASS</x:v>
      </x:c>
      <x:c r="H1001" s="10" t="str">
        <x:v>EXECUTED</x:v>
      </x:c>
      <x:c r="I1001" s="10" t="str">
        <x:v>PARSED</x:v>
      </x:c>
      <x:c r="J1001" s="10" t="str">
        <x:v>GENERATION_ACCEPTED</x:v>
      </x:c>
      <x:c r="K1001" s="10" t="str">
        <x:v>ee29eb0844effbe71fedae84540be89b4342d303358b3722ff07496ba9719c6d</x:v>
      </x:c>
      <x:c r="L1001" s="10" t="str">
        <x:v>full_repair_v2</x:v>
      </x:c>
      <x:c r="M1001" s="10" t="n">
        <x:v>1</x:v>
      </x:c>
      <x:c r="N1001" s="10" t="n">
        <x:v>0</x:v>
      </x:c>
      <x:c r="O1001" s="10" t="n">
        <x:v>0</x:v>
      </x:c>
      <x:c r="P1001" s="9" t="str">
        <x:f>'CaseReview'!U1001</x:f>
        <x:v>PASS</x:v>
      </x:c>
      <x:c r="Q1001" s="9" t="n">
        <x:f>IF(AND(T1001=1,G1001=P1001),1,0)</x:f>
        <x:v>1</x:v>
      </x:c>
      <x:c r="R1001" s="9" t="n">
        <x:f>IF(AND(T1001=1,G1001="PASS",P1001="FAIL"),1,0)</x:f>
        <x:v>0</x:v>
      </x:c>
      <x:c r="S1001" s="9" t="n">
        <x:f>IF(AND(T1001=1,G1001="FAIL",P1001="PASS"),1,0)</x:f>
        <x:v>0</x:v>
      </x:c>
      <x:c r="T1001" s="9" t="n">
        <x:v>1</x:v>
      </x:c>
      <x:c r="U1001" s="9" t="n">
        <x:v>7</x:v>
      </x:c>
      <x:c r="V1001" s="9" t="str">
        <x:v>MVP/SHACL_GENERATION_PIPELINE/experiments/FULL_REPAIR_V2/RUN_01/runs/RUN-IMO-083-20260915T111601376970Z/final/final_shape.ttl</x:v>
      </x:c>
    </x:row>
    <x:row r="1002" ht="22" customHeight="1">
      <x:c r="A1002" s="10" t="str">
        <x:v>V2_FALLBACK25</x:v>
      </x:c>
      <x:c r="B1002" s="10" t="str">
        <x:v>IMO-084</x:v>
      </x:c>
      <x:c r="C1002" s="10" t="str">
        <x:v>IMO-084-I-F01</x:v>
      </x:c>
      <x:c r="D1002" s="10" t="str">
        <x:v>RUN_01</x:v>
      </x:c>
      <x:c r="E1002" s="10" t="str">
        <x:v>ORIGINAL_LEDGER</x:v>
      </x:c>
      <x:c r="F1002" s="10" t="str">
        <x:v>FAIL</x:v>
      </x:c>
      <x:c r="G1002" s="10" t="str">
        <x:v>FAIL</x:v>
      </x:c>
      <x:c r="H1002" s="10" t="str">
        <x:v>EXECUTED</x:v>
      </x:c>
      <x:c r="I1002" s="10" t="str">
        <x:v>PARSED</x:v>
      </x:c>
      <x:c r="J1002" s="10" t="str">
        <x:v>GENERATION_ACCEPTED</x:v>
      </x:c>
      <x:c r="K1002" s="10" t="str">
        <x:v>abc5663e9a922ed969dc6b37f4e576f1b343e593ec5dd294a29bbf580e8c1d92</x:v>
      </x:c>
      <x:c r="L1002" s="10" t="str">
        <x:v>full_repair_v2</x:v>
      </x:c>
      <x:c r="M1002" s="10" t="n">
        <x:v>1</x:v>
      </x:c>
      <x:c r="N1002" s="10" t="n">
        <x:v>0</x:v>
      </x:c>
      <x:c r="O1002" s="10" t="n">
        <x:v>0</x:v>
      </x:c>
      <x:c r="P1002" s="9" t="str">
        <x:f>'CaseReview'!U1002</x:f>
        <x:v>FAIL</x:v>
      </x:c>
      <x:c r="Q1002" s="9" t="n">
        <x:f>IF(AND(T1002=1,G1002=P1002),1,0)</x:f>
        <x:v>1</x:v>
      </x:c>
      <x:c r="R1002" s="9" t="n">
        <x:f>IF(AND(T1002=1,G1002="PASS",P1002="FAIL"),1,0)</x:f>
        <x:v>0</x:v>
      </x:c>
      <x:c r="S1002" s="9" t="n">
        <x:f>IF(AND(T1002=1,G1002="FAIL",P1002="PASS"),1,0)</x:f>
        <x:v>0</x:v>
      </x:c>
      <x:c r="T1002" s="9" t="n">
        <x:v>1</x:v>
      </x:c>
      <x:c r="U1002" s="9" t="n">
        <x:v>5</x:v>
      </x:c>
      <x:c r="V1002" s="9" t="str">
        <x:v>MVP/SHACL_GENERATION_PIPELINE/experiments/FULL_REPAIR_V2/RUN_01/runs/RUN-IMO-084-20260915T111657423445Z/final/final_shape.ttl</x:v>
      </x:c>
    </x:row>
    <x:row r="1003" ht="22" customHeight="1">
      <x:c r="A1003" s="10" t="str">
        <x:v>V2_FALLBACK25</x:v>
      </x:c>
      <x:c r="B1003" s="10" t="str">
        <x:v>IMO-084</x:v>
      </x:c>
      <x:c r="C1003" s="10" t="str">
        <x:v>IMO-084-I-F02</x:v>
      </x:c>
      <x:c r="D1003" s="10" t="str">
        <x:v>RUN_01</x:v>
      </x:c>
      <x:c r="E1003" s="10" t="str">
        <x:v>ORIGINAL_LEDGER</x:v>
      </x:c>
      <x:c r="F1003" s="10" t="str">
        <x:v>FAIL</x:v>
      </x:c>
      <x:c r="G1003" s="10" t="str">
        <x:v>FAIL</x:v>
      </x:c>
      <x:c r="H1003" s="10" t="str">
        <x:v>EXECUTED</x:v>
      </x:c>
      <x:c r="I1003" s="10" t="str">
        <x:v>PARSED</x:v>
      </x:c>
      <x:c r="J1003" s="10" t="str">
        <x:v>GENERATION_ACCEPTED</x:v>
      </x:c>
      <x:c r="K1003" s="10" t="str">
        <x:v>abc5663e9a922ed969dc6b37f4e576f1b343e593ec5dd294a29bbf580e8c1d92</x:v>
      </x:c>
      <x:c r="L1003" s="10" t="str">
        <x:v>full_repair_v2</x:v>
      </x:c>
      <x:c r="M1003" s="10" t="n">
        <x:v>1</x:v>
      </x:c>
      <x:c r="N1003" s="10" t="n">
        <x:v>0</x:v>
      </x:c>
      <x:c r="O1003" s="10" t="n">
        <x:v>0</x:v>
      </x:c>
      <x:c r="P1003" s="9" t="str">
        <x:f>'CaseReview'!U1003</x:f>
        <x:v>FAIL</x:v>
      </x:c>
      <x:c r="Q1003" s="9" t="n">
        <x:f>IF(AND(T1003=1,G1003=P1003),1,0)</x:f>
        <x:v>1</x:v>
      </x:c>
      <x:c r="R1003" s="9" t="n">
        <x:f>IF(AND(T1003=1,G1003="PASS",P1003="FAIL"),1,0)</x:f>
        <x:v>0</x:v>
      </x:c>
      <x:c r="S1003" s="9" t="n">
        <x:f>IF(AND(T1003=1,G1003="FAIL",P1003="PASS"),1,0)</x:f>
        <x:v>0</x:v>
      </x:c>
      <x:c r="T1003" s="9" t="n">
        <x:v>1</x:v>
      </x:c>
      <x:c r="U1003" s="9" t="n">
        <x:v>5</x:v>
      </x:c>
      <x:c r="V1003" s="9" t="str">
        <x:v>MVP/SHACL_GENERATION_PIPELINE/experiments/FULL_REPAIR_V2/RUN_01/runs/RUN-IMO-084-20260915T111657423445Z/final/final_shape.ttl</x:v>
      </x:c>
    </x:row>
    <x:row r="1004" ht="22" customHeight="1">
      <x:c r="A1004" s="10" t="str">
        <x:v>V2_FALLBACK25</x:v>
      </x:c>
      <x:c r="B1004" s="10" t="str">
        <x:v>IMO-084</x:v>
      </x:c>
      <x:c r="C1004" s="10" t="str">
        <x:v>IMO-084-I-F03</x:v>
      </x:c>
      <x:c r="D1004" s="10" t="str">
        <x:v>RUN_01</x:v>
      </x:c>
      <x:c r="E1004" s="10" t="str">
        <x:v>ORIGINAL_LEDGER</x:v>
      </x:c>
      <x:c r="F1004" s="10" t="str">
        <x:v>FAIL</x:v>
      </x:c>
      <x:c r="G1004" s="10" t="str">
        <x:v>FAIL</x:v>
      </x:c>
      <x:c r="H1004" s="10" t="str">
        <x:v>EXECUTED</x:v>
      </x:c>
      <x:c r="I1004" s="10" t="str">
        <x:v>PARSED</x:v>
      </x:c>
      <x:c r="J1004" s="10" t="str">
        <x:v>GENERATION_ACCEPTED</x:v>
      </x:c>
      <x:c r="K1004" s="10" t="str">
        <x:v>abc5663e9a922ed969dc6b37f4e576f1b343e593ec5dd294a29bbf580e8c1d92</x:v>
      </x:c>
      <x:c r="L1004" s="10" t="str">
        <x:v>full_repair_v2</x:v>
      </x:c>
      <x:c r="M1004" s="10" t="n">
        <x:v>1</x:v>
      </x:c>
      <x:c r="N1004" s="10" t="n">
        <x:v>0</x:v>
      </x:c>
      <x:c r="O1004" s="10" t="n">
        <x:v>0</x:v>
      </x:c>
      <x:c r="P1004" s="9" t="str">
        <x:f>'CaseReview'!U1004</x:f>
        <x:v>FAIL</x:v>
      </x:c>
      <x:c r="Q1004" s="9" t="n">
        <x:f>IF(AND(T1004=1,G1004=P1004),1,0)</x:f>
        <x:v>1</x:v>
      </x:c>
      <x:c r="R1004" s="9" t="n">
        <x:f>IF(AND(T1004=1,G1004="PASS",P1004="FAIL"),1,0)</x:f>
        <x:v>0</x:v>
      </x:c>
      <x:c r="S1004" s="9" t="n">
        <x:f>IF(AND(T1004=1,G1004="FAIL",P1004="PASS"),1,0)</x:f>
        <x:v>0</x:v>
      </x:c>
      <x:c r="T1004" s="9" t="n">
        <x:v>1</x:v>
      </x:c>
      <x:c r="U1004" s="9" t="n">
        <x:v>5</x:v>
      </x:c>
      <x:c r="V1004" s="9" t="str">
        <x:v>MVP/SHACL_GENERATION_PIPELINE/experiments/FULL_REPAIR_V2/RUN_01/runs/RUN-IMO-084-20260915T111657423445Z/final/final_shape.ttl</x:v>
      </x:c>
    </x:row>
    <x:row r="1005" ht="22" customHeight="1">
      <x:c r="A1005" s="10" t="str">
        <x:v>V2_FALLBACK25</x:v>
      </x:c>
      <x:c r="B1005" s="10" t="str">
        <x:v>IMO-084</x:v>
      </x:c>
      <x:c r="C1005" s="10" t="str">
        <x:v>IMO-084-I-P01</x:v>
      </x:c>
      <x:c r="D1005" s="10" t="str">
        <x:v>RUN_01</x:v>
      </x:c>
      <x:c r="E1005" s="10" t="str">
        <x:v>ORIGINAL_LEDGER</x:v>
      </x:c>
      <x:c r="F1005" s="10" t="str">
        <x:v>PASS</x:v>
      </x:c>
      <x:c r="G1005" s="10" t="str">
        <x:v>PASS</x:v>
      </x:c>
      <x:c r="H1005" s="10" t="str">
        <x:v>EXECUTED</x:v>
      </x:c>
      <x:c r="I1005" s="10" t="str">
        <x:v>PARSED</x:v>
      </x:c>
      <x:c r="J1005" s="10" t="str">
        <x:v>GENERATION_ACCEPTED</x:v>
      </x:c>
      <x:c r="K1005" s="10" t="str">
        <x:v>abc5663e9a922ed969dc6b37f4e576f1b343e593ec5dd294a29bbf580e8c1d92</x:v>
      </x:c>
      <x:c r="L1005" s="10" t="str">
        <x:v>full_repair_v2</x:v>
      </x:c>
      <x:c r="M1005" s="10" t="n">
        <x:v>1</x:v>
      </x:c>
      <x:c r="N1005" s="10" t="n">
        <x:v>0</x:v>
      </x:c>
      <x:c r="O1005" s="10" t="n">
        <x:v>0</x:v>
      </x:c>
      <x:c r="P1005" s="9" t="str">
        <x:f>'CaseReview'!U1005</x:f>
        <x:v>PASS</x:v>
      </x:c>
      <x:c r="Q1005" s="9" t="n">
        <x:f>IF(AND(T1005=1,G1005=P1005),1,0)</x:f>
        <x:v>1</x:v>
      </x:c>
      <x:c r="R1005" s="9" t="n">
        <x:f>IF(AND(T1005=1,G1005="PASS",P1005="FAIL"),1,0)</x:f>
        <x:v>0</x:v>
      </x:c>
      <x:c r="S1005" s="9" t="n">
        <x:f>IF(AND(T1005=1,G1005="FAIL",P1005="PASS"),1,0)</x:f>
        <x:v>0</x:v>
      </x:c>
      <x:c r="T1005" s="9" t="n">
        <x:v>1</x:v>
      </x:c>
      <x:c r="U1005" s="9" t="n">
        <x:v>5</x:v>
      </x:c>
      <x:c r="V1005" s="9" t="str">
        <x:v>MVP/SHACL_GENERATION_PIPELINE/experiments/FULL_REPAIR_V2/RUN_01/runs/RUN-IMO-084-20260915T111657423445Z/final/final_shape.ttl</x:v>
      </x:c>
    </x:row>
    <x:row r="1006" ht="22" customHeight="1">
      <x:c r="A1006" s="10" t="str">
        <x:v>V2_FALLBACK25</x:v>
      </x:c>
      <x:c r="B1006" s="10" t="str">
        <x:v>IMO-084</x:v>
      </x:c>
      <x:c r="C1006" s="10" t="str">
        <x:v>IMO-084-I-P02</x:v>
      </x:c>
      <x:c r="D1006" s="10" t="str">
        <x:v>RUN_01</x:v>
      </x:c>
      <x:c r="E1006" s="10" t="str">
        <x:v>ORIGINAL_LEDGER</x:v>
      </x:c>
      <x:c r="F1006" s="10" t="str">
        <x:v>PASS</x:v>
      </x:c>
      <x:c r="G1006" s="10" t="str">
        <x:v>PASS</x:v>
      </x:c>
      <x:c r="H1006" s="10" t="str">
        <x:v>EXECUTED</x:v>
      </x:c>
      <x:c r="I1006" s="10" t="str">
        <x:v>PARSED</x:v>
      </x:c>
      <x:c r="J1006" s="10" t="str">
        <x:v>GENERATION_ACCEPTED</x:v>
      </x:c>
      <x:c r="K1006" s="10" t="str">
        <x:v>abc5663e9a922ed969dc6b37f4e576f1b343e593ec5dd294a29bbf580e8c1d92</x:v>
      </x:c>
      <x:c r="L1006" s="10" t="str">
        <x:v>full_repair_v2</x:v>
      </x:c>
      <x:c r="M1006" s="10" t="n">
        <x:v>1</x:v>
      </x:c>
      <x:c r="N1006" s="10" t="n">
        <x:v>0</x:v>
      </x:c>
      <x:c r="O1006" s="10" t="n">
        <x:v>0</x:v>
      </x:c>
      <x:c r="P1006" s="9" t="str">
        <x:f>'CaseReview'!U1006</x:f>
        <x:v>PASS</x:v>
      </x:c>
      <x:c r="Q1006" s="9" t="n">
        <x:f>IF(AND(T1006=1,G1006=P1006),1,0)</x:f>
        <x:v>1</x:v>
      </x:c>
      <x:c r="R1006" s="9" t="n">
        <x:f>IF(AND(T1006=1,G1006="PASS",P1006="FAIL"),1,0)</x:f>
        <x:v>0</x:v>
      </x:c>
      <x:c r="S1006" s="9" t="n">
        <x:f>IF(AND(T1006=1,G1006="FAIL",P1006="PASS"),1,0)</x:f>
        <x:v>0</x:v>
      </x:c>
      <x:c r="T1006" s="9" t="n">
        <x:v>1</x:v>
      </x:c>
      <x:c r="U1006" s="9" t="n">
        <x:v>5</x:v>
      </x:c>
      <x:c r="V1006" s="9" t="str">
        <x:v>MVP/SHACL_GENERATION_PIPELINE/experiments/FULL_REPAIR_V2/RUN_01/runs/RUN-IMO-084-20260915T111657423445Z/final/final_shape.ttl</x:v>
      </x:c>
    </x:row>
    <x:row r="1007" ht="22" customHeight="1">
      <x:c r="A1007" s="10" t="str">
        <x:v>V2_FALLBACK25</x:v>
      </x:c>
      <x:c r="B1007" s="10" t="str">
        <x:v>IMO-085</x:v>
      </x:c>
      <x:c r="C1007" s="10" t="str">
        <x:v>IMO-085-I-F01</x:v>
      </x:c>
      <x:c r="D1007" s="10" t="str">
        <x:v>RUN_01</x:v>
      </x:c>
      <x:c r="E1007" s="10" t="str">
        <x:v>ORIGINAL_LEDGER</x:v>
      </x:c>
      <x:c r="F1007" s="10" t="str">
        <x:v>FAIL</x:v>
      </x:c>
      <x:c r="G1007" s="10" t="str">
        <x:v>FAIL</x:v>
      </x:c>
      <x:c r="H1007" s="10" t="str">
        <x:v>EXECUTED</x:v>
      </x:c>
      <x:c r="I1007" s="10" t="str">
        <x:v>PARSED</x:v>
      </x:c>
      <x:c r="J1007" s="10" t="str">
        <x:v>GENERATION_ACCEPTED</x:v>
      </x:c>
      <x:c r="K1007" s="10" t="str">
        <x:v>f7a045c3e0ae502445f7c8bcdd2b2d2bfb67c461cad21cd5e4ff38cd66c2464f</x:v>
      </x:c>
      <x:c r="L1007" s="10" t="str">
        <x:v>full_repair_v2</x:v>
      </x:c>
      <x:c r="M1007" s="10" t="n">
        <x:v>1</x:v>
      </x:c>
      <x:c r="N1007" s="10" t="n">
        <x:v>0</x:v>
      </x:c>
      <x:c r="O1007" s="10" t="n">
        <x:v>0</x:v>
      </x:c>
      <x:c r="P1007" s="9" t="str">
        <x:f>'CaseReview'!U1007</x:f>
        <x:v>FAIL</x:v>
      </x:c>
      <x:c r="Q1007" s="9" t="n">
        <x:f>IF(AND(T1007=1,G1007=P1007),1,0)</x:f>
        <x:v>1</x:v>
      </x:c>
      <x:c r="R1007" s="9" t="n">
        <x:f>IF(AND(T1007=1,G1007="PASS",P1007="FAIL"),1,0)</x:f>
        <x:v>0</x:v>
      </x:c>
      <x:c r="S1007" s="9" t="n">
        <x:f>IF(AND(T1007=1,G1007="FAIL",P1007="PASS"),1,0)</x:f>
        <x:v>0</x:v>
      </x:c>
      <x:c r="T1007" s="9" t="n">
        <x:v>1</x:v>
      </x:c>
      <x:c r="U1007" s="9" t="n">
        <x:v>8</x:v>
      </x:c>
      <x:c r="V1007" s="9" t="str">
        <x:v>MVP/SHACL_GENERATION_PIPELINE/experiments/FULL_REPAIR_V2/RUN_01/runs/RUN-IMO-085-20260915T111709254479Z/final/final_shape.ttl</x:v>
      </x:c>
    </x:row>
    <x:row r="1008" ht="22" customHeight="1">
      <x:c r="A1008" s="10" t="str">
        <x:v>V2_FALLBACK25</x:v>
      </x:c>
      <x:c r="B1008" s="10" t="str">
        <x:v>IMO-085</x:v>
      </x:c>
      <x:c r="C1008" s="10" t="str">
        <x:v>IMO-085-I-F02</x:v>
      </x:c>
      <x:c r="D1008" s="10" t="str">
        <x:v>RUN_01</x:v>
      </x:c>
      <x:c r="E1008" s="10" t="str">
        <x:v>ORIGINAL_LEDGER</x:v>
      </x:c>
      <x:c r="F1008" s="10" t="str">
        <x:v>FAIL</x:v>
      </x:c>
      <x:c r="G1008" s="10" t="str">
        <x:v>FAIL</x:v>
      </x:c>
      <x:c r="H1008" s="10" t="str">
        <x:v>EXECUTED</x:v>
      </x:c>
      <x:c r="I1008" s="10" t="str">
        <x:v>PARSED</x:v>
      </x:c>
      <x:c r="J1008" s="10" t="str">
        <x:v>GENERATION_ACCEPTED</x:v>
      </x:c>
      <x:c r="K1008" s="10" t="str">
        <x:v>f7a045c3e0ae502445f7c8bcdd2b2d2bfb67c461cad21cd5e4ff38cd66c2464f</x:v>
      </x:c>
      <x:c r="L1008" s="10" t="str">
        <x:v>full_repair_v2</x:v>
      </x:c>
      <x:c r="M1008" s="10" t="n">
        <x:v>1</x:v>
      </x:c>
      <x:c r="N1008" s="10" t="n">
        <x:v>0</x:v>
      </x:c>
      <x:c r="O1008" s="10" t="n">
        <x:v>0</x:v>
      </x:c>
      <x:c r="P1008" s="9" t="str">
        <x:f>'CaseReview'!U1008</x:f>
        <x:v>FAIL</x:v>
      </x:c>
      <x:c r="Q1008" s="9" t="n">
        <x:f>IF(AND(T1008=1,G1008=P1008),1,0)</x:f>
        <x:v>1</x:v>
      </x:c>
      <x:c r="R1008" s="9" t="n">
        <x:f>IF(AND(T1008=1,G1008="PASS",P1008="FAIL"),1,0)</x:f>
        <x:v>0</x:v>
      </x:c>
      <x:c r="S1008" s="9" t="n">
        <x:f>IF(AND(T1008=1,G1008="FAIL",P1008="PASS"),1,0)</x:f>
        <x:v>0</x:v>
      </x:c>
      <x:c r="T1008" s="9" t="n">
        <x:v>1</x:v>
      </x:c>
      <x:c r="U1008" s="9" t="n">
        <x:v>8</x:v>
      </x:c>
      <x:c r="V1008" s="9" t="str">
        <x:v>MVP/SHACL_GENERATION_PIPELINE/experiments/FULL_REPAIR_V2/RUN_01/runs/RUN-IMO-085-20260915T111709254479Z/final/final_shape.ttl</x:v>
      </x:c>
    </x:row>
    <x:row r="1009" ht="22" customHeight="1">
      <x:c r="A1009" s="10" t="str">
        <x:v>V2_FALLBACK25</x:v>
      </x:c>
      <x:c r="B1009" s="10" t="str">
        <x:v>IMO-085</x:v>
      </x:c>
      <x:c r="C1009" s="10" t="str">
        <x:v>IMO-085-I-F03</x:v>
      </x:c>
      <x:c r="D1009" s="10" t="str">
        <x:v>RUN_01</x:v>
      </x:c>
      <x:c r="E1009" s="10" t="str">
        <x:v>ORIGINAL_LEDGER</x:v>
      </x:c>
      <x:c r="F1009" s="10" t="str">
        <x:v>FAIL</x:v>
      </x:c>
      <x:c r="G1009" s="10" t="str">
        <x:v>FAIL</x:v>
      </x:c>
      <x:c r="H1009" s="10" t="str">
        <x:v>EXECUTED</x:v>
      </x:c>
      <x:c r="I1009" s="10" t="str">
        <x:v>PARSED</x:v>
      </x:c>
      <x:c r="J1009" s="10" t="str">
        <x:v>GENERATION_ACCEPTED</x:v>
      </x:c>
      <x:c r="K1009" s="10" t="str">
        <x:v>f7a045c3e0ae502445f7c8bcdd2b2d2bfb67c461cad21cd5e4ff38cd66c2464f</x:v>
      </x:c>
      <x:c r="L1009" s="10" t="str">
        <x:v>full_repair_v2</x:v>
      </x:c>
      <x:c r="M1009" s="10" t="n">
        <x:v>1</x:v>
      </x:c>
      <x:c r="N1009" s="10" t="n">
        <x:v>0</x:v>
      </x:c>
      <x:c r="O1009" s="10" t="n">
        <x:v>0</x:v>
      </x:c>
      <x:c r="P1009" s="9" t="str">
        <x:f>'CaseReview'!U1009</x:f>
        <x:v>FAIL</x:v>
      </x:c>
      <x:c r="Q1009" s="9" t="n">
        <x:f>IF(AND(T1009=1,G1009=P1009),1,0)</x:f>
        <x:v>1</x:v>
      </x:c>
      <x:c r="R1009" s="9" t="n">
        <x:f>IF(AND(T1009=1,G1009="PASS",P1009="FAIL"),1,0)</x:f>
        <x:v>0</x:v>
      </x:c>
      <x:c r="S1009" s="9" t="n">
        <x:f>IF(AND(T1009=1,G1009="FAIL",P1009="PASS"),1,0)</x:f>
        <x:v>0</x:v>
      </x:c>
      <x:c r="T1009" s="9" t="n">
        <x:v>1</x:v>
      </x:c>
      <x:c r="U1009" s="9" t="n">
        <x:v>8</x:v>
      </x:c>
      <x:c r="V1009" s="9" t="str">
        <x:v>MVP/SHACL_GENERATION_PIPELINE/experiments/FULL_REPAIR_V2/RUN_01/runs/RUN-IMO-085-20260915T111709254479Z/final/final_shape.ttl</x:v>
      </x:c>
    </x:row>
    <x:row r="1010" ht="22" customHeight="1">
      <x:c r="A1010" s="10" t="str">
        <x:v>V2_FALLBACK25</x:v>
      </x:c>
      <x:c r="B1010" s="10" t="str">
        <x:v>IMO-085</x:v>
      </x:c>
      <x:c r="C1010" s="10" t="str">
        <x:v>IMO-085-I-F04</x:v>
      </x:c>
      <x:c r="D1010" s="10" t="str">
        <x:v>RUN_01</x:v>
      </x:c>
      <x:c r="E1010" s="10" t="str">
        <x:v>ORIGINAL_LEDGER</x:v>
      </x:c>
      <x:c r="F1010" s="10" t="str">
        <x:v>FAIL</x:v>
      </x:c>
      <x:c r="G1010" s="10" t="str">
        <x:v>FAIL</x:v>
      </x:c>
      <x:c r="H1010" s="10" t="str">
        <x:v>EXECUTED</x:v>
      </x:c>
      <x:c r="I1010" s="10" t="str">
        <x:v>PARSED</x:v>
      </x:c>
      <x:c r="J1010" s="10" t="str">
        <x:v>GENERATION_ACCEPTED</x:v>
      </x:c>
      <x:c r="K1010" s="10" t="str">
        <x:v>f7a045c3e0ae502445f7c8bcdd2b2d2bfb67c461cad21cd5e4ff38cd66c2464f</x:v>
      </x:c>
      <x:c r="L1010" s="10" t="str">
        <x:v>full_repair_v2</x:v>
      </x:c>
      <x:c r="M1010" s="10" t="n">
        <x:v>1</x:v>
      </x:c>
      <x:c r="N1010" s="10" t="n">
        <x:v>0</x:v>
      </x:c>
      <x:c r="O1010" s="10" t="n">
        <x:v>0</x:v>
      </x:c>
      <x:c r="P1010" s="9" t="str">
        <x:f>'CaseReview'!U1010</x:f>
        <x:v>FAIL</x:v>
      </x:c>
      <x:c r="Q1010" s="9" t="n">
        <x:f>IF(AND(T1010=1,G1010=P1010),1,0)</x:f>
        <x:v>1</x:v>
      </x:c>
      <x:c r="R1010" s="9" t="n">
        <x:f>IF(AND(T1010=1,G1010="PASS",P1010="FAIL"),1,0)</x:f>
        <x:v>0</x:v>
      </x:c>
      <x:c r="S1010" s="9" t="n">
        <x:f>IF(AND(T1010=1,G1010="FAIL",P1010="PASS"),1,0)</x:f>
        <x:v>0</x:v>
      </x:c>
      <x:c r="T1010" s="9" t="n">
        <x:v>1</x:v>
      </x:c>
      <x:c r="U1010" s="9" t="n">
        <x:v>8</x:v>
      </x:c>
      <x:c r="V1010" s="9" t="str">
        <x:v>MVP/SHACL_GENERATION_PIPELINE/experiments/FULL_REPAIR_V2/RUN_01/runs/RUN-IMO-085-20260915T111709254479Z/final/final_shape.ttl</x:v>
      </x:c>
    </x:row>
    <x:row r="1011" ht="22" customHeight="1">
      <x:c r="A1011" s="10" t="str">
        <x:v>V2_FALLBACK25</x:v>
      </x:c>
      <x:c r="B1011" s="10" t="str">
        <x:v>IMO-085</x:v>
      </x:c>
      <x:c r="C1011" s="10" t="str">
        <x:v>IMO-085-I-P01</x:v>
      </x:c>
      <x:c r="D1011" s="10" t="str">
        <x:v>RUN_01</x:v>
      </x:c>
      <x:c r="E1011" s="10" t="str">
        <x:v>ORIGINAL_LEDGER</x:v>
      </x:c>
      <x:c r="F1011" s="10" t="str">
        <x:v>PASS</x:v>
      </x:c>
      <x:c r="G1011" s="10" t="str">
        <x:v>PASS</x:v>
      </x:c>
      <x:c r="H1011" s="10" t="str">
        <x:v>EXECUTED</x:v>
      </x:c>
      <x:c r="I1011" s="10" t="str">
        <x:v>PARSED</x:v>
      </x:c>
      <x:c r="J1011" s="10" t="str">
        <x:v>GENERATION_ACCEPTED</x:v>
      </x:c>
      <x:c r="K1011" s="10" t="str">
        <x:v>f7a045c3e0ae502445f7c8bcdd2b2d2bfb67c461cad21cd5e4ff38cd66c2464f</x:v>
      </x:c>
      <x:c r="L1011" s="10" t="str">
        <x:v>full_repair_v2</x:v>
      </x:c>
      <x:c r="M1011" s="10" t="n">
        <x:v>1</x:v>
      </x:c>
      <x:c r="N1011" s="10" t="n">
        <x:v>0</x:v>
      </x:c>
      <x:c r="O1011" s="10" t="n">
        <x:v>0</x:v>
      </x:c>
      <x:c r="P1011" s="9" t="str">
        <x:f>'CaseReview'!U1011</x:f>
        <x:v>PASS</x:v>
      </x:c>
      <x:c r="Q1011" s="9" t="n">
        <x:f>IF(AND(T1011=1,G1011=P1011),1,0)</x:f>
        <x:v>1</x:v>
      </x:c>
      <x:c r="R1011" s="9" t="n">
        <x:f>IF(AND(T1011=1,G1011="PASS",P1011="FAIL"),1,0)</x:f>
        <x:v>0</x:v>
      </x:c>
      <x:c r="S1011" s="9" t="n">
        <x:f>IF(AND(T1011=1,G1011="FAIL",P1011="PASS"),1,0)</x:f>
        <x:v>0</x:v>
      </x:c>
      <x:c r="T1011" s="9" t="n">
        <x:v>1</x:v>
      </x:c>
      <x:c r="U1011" s="9" t="n">
        <x:v>8</x:v>
      </x:c>
      <x:c r="V1011" s="9" t="str">
        <x:v>MVP/SHACL_GENERATION_PIPELINE/experiments/FULL_REPAIR_V2/RUN_01/runs/RUN-IMO-085-20260915T111709254479Z/final/final_shape.ttl</x:v>
      </x:c>
    </x:row>
    <x:row r="1012" ht="22" customHeight="1">
      <x:c r="A1012" s="10" t="str">
        <x:v>V2_FALLBACK25</x:v>
      </x:c>
      <x:c r="B1012" s="10" t="str">
        <x:v>IMO-085</x:v>
      </x:c>
      <x:c r="C1012" s="10" t="str">
        <x:v>IMO-085-I-P02</x:v>
      </x:c>
      <x:c r="D1012" s="10" t="str">
        <x:v>RUN_01</x:v>
      </x:c>
      <x:c r="E1012" s="10" t="str">
        <x:v>ORIGINAL_LEDGER</x:v>
      </x:c>
      <x:c r="F1012" s="10" t="str">
        <x:v>PASS</x:v>
      </x:c>
      <x:c r="G1012" s="10" t="str">
        <x:v>PASS</x:v>
      </x:c>
      <x:c r="H1012" s="10" t="str">
        <x:v>EXECUTED</x:v>
      </x:c>
      <x:c r="I1012" s="10" t="str">
        <x:v>PARSED</x:v>
      </x:c>
      <x:c r="J1012" s="10" t="str">
        <x:v>GENERATION_ACCEPTED</x:v>
      </x:c>
      <x:c r="K1012" s="10" t="str">
        <x:v>f7a045c3e0ae502445f7c8bcdd2b2d2bfb67c461cad21cd5e4ff38cd66c2464f</x:v>
      </x:c>
      <x:c r="L1012" s="10" t="str">
        <x:v>full_repair_v2</x:v>
      </x:c>
      <x:c r="M1012" s="10" t="n">
        <x:v>1</x:v>
      </x:c>
      <x:c r="N1012" s="10" t="n">
        <x:v>0</x:v>
      </x:c>
      <x:c r="O1012" s="10" t="n">
        <x:v>0</x:v>
      </x:c>
      <x:c r="P1012" s="9" t="str">
        <x:f>'CaseReview'!U1012</x:f>
        <x:v>PASS</x:v>
      </x:c>
      <x:c r="Q1012" s="9" t="n">
        <x:f>IF(AND(T1012=1,G1012=P1012),1,0)</x:f>
        <x:v>1</x:v>
      </x:c>
      <x:c r="R1012" s="9" t="n">
        <x:f>IF(AND(T1012=1,G1012="PASS",P1012="FAIL"),1,0)</x:f>
        <x:v>0</x:v>
      </x:c>
      <x:c r="S1012" s="9" t="n">
        <x:f>IF(AND(T1012=1,G1012="FAIL",P1012="PASS"),1,0)</x:f>
        <x:v>0</x:v>
      </x:c>
      <x:c r="T1012" s="9" t="n">
        <x:v>1</x:v>
      </x:c>
      <x:c r="U1012" s="9" t="n">
        <x:v>8</x:v>
      </x:c>
      <x:c r="V1012" s="9" t="str">
        <x:v>MVP/SHACL_GENERATION_PIPELINE/experiments/FULL_REPAIR_V2/RUN_01/runs/RUN-IMO-085-20260915T111709254479Z/final/final_shape.ttl</x:v>
      </x:c>
    </x:row>
    <x:row r="1013" ht="22" customHeight="1">
      <x:c r="A1013" s="10" t="str">
        <x:v>V2_FALLBACK25</x:v>
      </x:c>
      <x:c r="B1013" s="10" t="str">
        <x:v>IMO-085</x:v>
      </x:c>
      <x:c r="C1013" s="10" t="str">
        <x:v>IMO-085-I-P03</x:v>
      </x:c>
      <x:c r="D1013" s="10" t="str">
        <x:v>RUN_01</x:v>
      </x:c>
      <x:c r="E1013" s="10" t="str">
        <x:v>ORIGINAL_LEDGER</x:v>
      </x:c>
      <x:c r="F1013" s="10" t="str">
        <x:v>PASS</x:v>
      </x:c>
      <x:c r="G1013" s="10" t="str">
        <x:v>PASS</x:v>
      </x:c>
      <x:c r="H1013" s="10" t="str">
        <x:v>EXECUTED</x:v>
      </x:c>
      <x:c r="I1013" s="10" t="str">
        <x:v>PARSED</x:v>
      </x:c>
      <x:c r="J1013" s="10" t="str">
        <x:v>GENERATION_ACCEPTED</x:v>
      </x:c>
      <x:c r="K1013" s="10" t="str">
        <x:v>f7a045c3e0ae502445f7c8bcdd2b2d2bfb67c461cad21cd5e4ff38cd66c2464f</x:v>
      </x:c>
      <x:c r="L1013" s="10" t="str">
        <x:v>full_repair_v2</x:v>
      </x:c>
      <x:c r="M1013" s="10" t="n">
        <x:v>1</x:v>
      </x:c>
      <x:c r="N1013" s="10" t="n">
        <x:v>0</x:v>
      </x:c>
      <x:c r="O1013" s="10" t="n">
        <x:v>0</x:v>
      </x:c>
      <x:c r="P1013" s="9" t="str">
        <x:f>'CaseReview'!U1013</x:f>
        <x:v>PASS</x:v>
      </x:c>
      <x:c r="Q1013" s="9" t="n">
        <x:f>IF(AND(T1013=1,G1013=P1013),1,0)</x:f>
        <x:v>1</x:v>
      </x:c>
      <x:c r="R1013" s="9" t="n">
        <x:f>IF(AND(T1013=1,G1013="PASS",P1013="FAIL"),1,0)</x:f>
        <x:v>0</x:v>
      </x:c>
      <x:c r="S1013" s="9" t="n">
        <x:f>IF(AND(T1013=1,G1013="FAIL",P1013="PASS"),1,0)</x:f>
        <x:v>0</x:v>
      </x:c>
      <x:c r="T1013" s="9" t="n">
        <x:v>1</x:v>
      </x:c>
      <x:c r="U1013" s="9" t="n">
        <x:v>8</x:v>
      </x:c>
      <x:c r="V1013" s="9" t="str">
        <x:v>MVP/SHACL_GENERATION_PIPELINE/experiments/FULL_REPAIR_V2/RUN_01/runs/RUN-IMO-085-20260915T111709254479Z/final/final_shape.ttl</x:v>
      </x:c>
    </x:row>
    <x:row r="1014" ht="22" customHeight="1">
      <x:c r="A1014" s="10" t="str">
        <x:v>V2_FALLBACK25</x:v>
      </x:c>
      <x:c r="B1014" s="10" t="str">
        <x:v>IMO-085</x:v>
      </x:c>
      <x:c r="C1014" s="10" t="str">
        <x:v>IMO-085-I-P04</x:v>
      </x:c>
      <x:c r="D1014" s="10" t="str">
        <x:v>RUN_01</x:v>
      </x:c>
      <x:c r="E1014" s="10" t="str">
        <x:v>ORIGINAL_LEDGER</x:v>
      </x:c>
      <x:c r="F1014" s="10" t="str">
        <x:v>PASS</x:v>
      </x:c>
      <x:c r="G1014" s="10" t="str">
        <x:v>PASS</x:v>
      </x:c>
      <x:c r="H1014" s="10" t="str">
        <x:v>EXECUTED</x:v>
      </x:c>
      <x:c r="I1014" s="10" t="str">
        <x:v>PARSED</x:v>
      </x:c>
      <x:c r="J1014" s="10" t="str">
        <x:v>GENERATION_ACCEPTED</x:v>
      </x:c>
      <x:c r="K1014" s="10" t="str">
        <x:v>f7a045c3e0ae502445f7c8bcdd2b2d2bfb67c461cad21cd5e4ff38cd66c2464f</x:v>
      </x:c>
      <x:c r="L1014" s="10" t="str">
        <x:v>full_repair_v2</x:v>
      </x:c>
      <x:c r="M1014" s="10" t="n">
        <x:v>1</x:v>
      </x:c>
      <x:c r="N1014" s="10" t="n">
        <x:v>0</x:v>
      </x:c>
      <x:c r="O1014" s="10" t="n">
        <x:v>0</x:v>
      </x:c>
      <x:c r="P1014" s="9" t="str">
        <x:f>'CaseReview'!U1014</x:f>
        <x:v>PASS</x:v>
      </x:c>
      <x:c r="Q1014" s="9" t="n">
        <x:f>IF(AND(T1014=1,G1014=P1014),1,0)</x:f>
        <x:v>1</x:v>
      </x:c>
      <x:c r="R1014" s="9" t="n">
        <x:f>IF(AND(T1014=1,G1014="PASS",P1014="FAIL"),1,0)</x:f>
        <x:v>0</x:v>
      </x:c>
      <x:c r="S1014" s="9" t="n">
        <x:f>IF(AND(T1014=1,G1014="FAIL",P1014="PASS"),1,0)</x:f>
        <x:v>0</x:v>
      </x:c>
      <x:c r="T1014" s="9" t="n">
        <x:v>1</x:v>
      </x:c>
      <x:c r="U1014" s="9" t="n">
        <x:v>8</x:v>
      </x:c>
      <x:c r="V1014" s="9" t="str">
        <x:v>MVP/SHACL_GENERATION_PIPELINE/experiments/FULL_REPAIR_V2/RUN_01/runs/RUN-IMO-085-20260915T111709254479Z/final/final_shape.ttl</x:v>
      </x:c>
    </x:row>
    <x:row r="1015" ht="22" customHeight="1">
      <x:c r="A1015" s="10" t="str">
        <x:v>V2_FALLBACK25</x:v>
      </x:c>
      <x:c r="B1015" s="10" t="str">
        <x:v>IMO-086</x:v>
      </x:c>
      <x:c r="C1015" s="10" t="str">
        <x:v>IMO-086-I-F01</x:v>
      </x:c>
      <x:c r="D1015" s="10" t="str">
        <x:v>RUN_01</x:v>
      </x:c>
      <x:c r="E1015" s="10" t="str">
        <x:v>ORIGINAL_LEDGER</x:v>
      </x:c>
      <x:c r="F1015" s="10" t="str">
        <x:v>FAIL</x:v>
      </x:c>
      <x:c r="G1015" s="10" t="str">
        <x:v>FAIL</x:v>
      </x:c>
      <x:c r="H1015" s="10" t="str">
        <x:v>EXECUTED</x:v>
      </x:c>
      <x:c r="I1015" s="10" t="str">
        <x:v>PARSED</x:v>
      </x:c>
      <x:c r="J1015" s="10" t="str">
        <x:v>GENERATION_ACCEPTED</x:v>
      </x:c>
      <x:c r="K1015" s="10" t="str">
        <x:v>2aa6bb91c5bbe35d1769ec50aed98bbf4e486f4f973b2732582f68b699c81d2f</x:v>
      </x:c>
      <x:c r="L1015" s="10" t="str">
        <x:v>full_repair_v2</x:v>
      </x:c>
      <x:c r="M1015" s="10" t="n">
        <x:v>1</x:v>
      </x:c>
      <x:c r="N1015" s="10" t="n">
        <x:v>0</x:v>
      </x:c>
      <x:c r="O1015" s="10" t="n">
        <x:v>0</x:v>
      </x:c>
      <x:c r="P1015" s="9" t="str">
        <x:f>'CaseReview'!U1015</x:f>
        <x:v>FAIL</x:v>
      </x:c>
      <x:c r="Q1015" s="9" t="n">
        <x:f>IF(AND(T1015=1,G1015=P1015),1,0)</x:f>
        <x:v>1</x:v>
      </x:c>
      <x:c r="R1015" s="9" t="n">
        <x:f>IF(AND(T1015=1,G1015="PASS",P1015="FAIL"),1,0)</x:f>
        <x:v>0</x:v>
      </x:c>
      <x:c r="S1015" s="9" t="n">
        <x:f>IF(AND(T1015=1,G1015="FAIL",P1015="PASS"),1,0)</x:f>
        <x:v>0</x:v>
      </x:c>
      <x:c r="T1015" s="9" t="n">
        <x:v>1</x:v>
      </x:c>
      <x:c r="U1015" s="9" t="n">
        <x:v>7</x:v>
      </x:c>
      <x:c r="V1015" s="9" t="str">
        <x:v>MVP/SHACL_GENERATION_PIPELINE/experiments/FULL_REPAIR_V2/RUN_01/runs/RUN-IMO-086-20260915T111730082025Z/final/final_shape.ttl</x:v>
      </x:c>
    </x:row>
    <x:row r="1016" ht="22" customHeight="1">
      <x:c r="A1016" s="10" t="str">
        <x:v>V2_FALLBACK25</x:v>
      </x:c>
      <x:c r="B1016" s="10" t="str">
        <x:v>IMO-086</x:v>
      </x:c>
      <x:c r="C1016" s="10" t="str">
        <x:v>IMO-086-I-F02</x:v>
      </x:c>
      <x:c r="D1016" s="10" t="str">
        <x:v>RUN_01</x:v>
      </x:c>
      <x:c r="E1016" s="10" t="str">
        <x:v>ORIGINAL_LEDGER</x:v>
      </x:c>
      <x:c r="F1016" s="10" t="str">
        <x:v>FAIL</x:v>
      </x:c>
      <x:c r="G1016" s="10" t="str">
        <x:v>FAIL</x:v>
      </x:c>
      <x:c r="H1016" s="10" t="str">
        <x:v>EXECUTED</x:v>
      </x:c>
      <x:c r="I1016" s="10" t="str">
        <x:v>PARSED</x:v>
      </x:c>
      <x:c r="J1016" s="10" t="str">
        <x:v>GENERATION_ACCEPTED</x:v>
      </x:c>
      <x:c r="K1016" s="10" t="str">
        <x:v>2aa6bb91c5bbe35d1769ec50aed98bbf4e486f4f973b2732582f68b699c81d2f</x:v>
      </x:c>
      <x:c r="L1016" s="10" t="str">
        <x:v>full_repair_v2</x:v>
      </x:c>
      <x:c r="M1016" s="10" t="n">
        <x:v>1</x:v>
      </x:c>
      <x:c r="N1016" s="10" t="n">
        <x:v>0</x:v>
      </x:c>
      <x:c r="O1016" s="10" t="n">
        <x:v>0</x:v>
      </x:c>
      <x:c r="P1016" s="9" t="str">
        <x:f>'CaseReview'!U1016</x:f>
        <x:v>FAIL</x:v>
      </x:c>
      <x:c r="Q1016" s="9" t="n">
        <x:f>IF(AND(T1016=1,G1016=P1016),1,0)</x:f>
        <x:v>1</x:v>
      </x:c>
      <x:c r="R1016" s="9" t="n">
        <x:f>IF(AND(T1016=1,G1016="PASS",P1016="FAIL"),1,0)</x:f>
        <x:v>0</x:v>
      </x:c>
      <x:c r="S1016" s="9" t="n">
        <x:f>IF(AND(T1016=1,G1016="FAIL",P1016="PASS"),1,0)</x:f>
        <x:v>0</x:v>
      </x:c>
      <x:c r="T1016" s="9" t="n">
        <x:v>1</x:v>
      </x:c>
      <x:c r="U1016" s="9" t="n">
        <x:v>7</x:v>
      </x:c>
      <x:c r="V1016" s="9" t="str">
        <x:v>MVP/SHACL_GENERATION_PIPELINE/experiments/FULL_REPAIR_V2/RUN_01/runs/RUN-IMO-086-20260915T111730082025Z/final/final_shape.ttl</x:v>
      </x:c>
    </x:row>
    <x:row r="1017" ht="22" customHeight="1">
      <x:c r="A1017" s="10" t="str">
        <x:v>V2_FALLBACK25</x:v>
      </x:c>
      <x:c r="B1017" s="10" t="str">
        <x:v>IMO-086</x:v>
      </x:c>
      <x:c r="C1017" s="10" t="str">
        <x:v>IMO-086-I-F03</x:v>
      </x:c>
      <x:c r="D1017" s="10" t="str">
        <x:v>RUN_01</x:v>
      </x:c>
      <x:c r="E1017" s="10" t="str">
        <x:v>ORIGINAL_LEDGER</x:v>
      </x:c>
      <x:c r="F1017" s="10" t="str">
        <x:v>FAIL</x:v>
      </x:c>
      <x:c r="G1017" s="10" t="str">
        <x:v>FAIL</x:v>
      </x:c>
      <x:c r="H1017" s="10" t="str">
        <x:v>EXECUTED</x:v>
      </x:c>
      <x:c r="I1017" s="10" t="str">
        <x:v>PARSED</x:v>
      </x:c>
      <x:c r="J1017" s="10" t="str">
        <x:v>GENERATION_ACCEPTED</x:v>
      </x:c>
      <x:c r="K1017" s="10" t="str">
        <x:v>2aa6bb91c5bbe35d1769ec50aed98bbf4e486f4f973b2732582f68b699c81d2f</x:v>
      </x:c>
      <x:c r="L1017" s="10" t="str">
        <x:v>full_repair_v2</x:v>
      </x:c>
      <x:c r="M1017" s="10" t="n">
        <x:v>1</x:v>
      </x:c>
      <x:c r="N1017" s="10" t="n">
        <x:v>0</x:v>
      </x:c>
      <x:c r="O1017" s="10" t="n">
        <x:v>0</x:v>
      </x:c>
      <x:c r="P1017" s="9" t="str">
        <x:f>'CaseReview'!U1017</x:f>
        <x:v>FAIL</x:v>
      </x:c>
      <x:c r="Q1017" s="9" t="n">
        <x:f>IF(AND(T1017=1,G1017=P1017),1,0)</x:f>
        <x:v>1</x:v>
      </x:c>
      <x:c r="R1017" s="9" t="n">
        <x:f>IF(AND(T1017=1,G1017="PASS",P1017="FAIL"),1,0)</x:f>
        <x:v>0</x:v>
      </x:c>
      <x:c r="S1017" s="9" t="n">
        <x:f>IF(AND(T1017=1,G1017="FAIL",P1017="PASS"),1,0)</x:f>
        <x:v>0</x:v>
      </x:c>
      <x:c r="T1017" s="9" t="n">
        <x:v>1</x:v>
      </x:c>
      <x:c r="U1017" s="9" t="n">
        <x:v>7</x:v>
      </x:c>
      <x:c r="V1017" s="9" t="str">
        <x:v>MVP/SHACL_GENERATION_PIPELINE/experiments/FULL_REPAIR_V2/RUN_01/runs/RUN-IMO-086-20260915T111730082025Z/final/final_shape.ttl</x:v>
      </x:c>
    </x:row>
    <x:row r="1018" ht="22" customHeight="1">
      <x:c r="A1018" s="10" t="str">
        <x:v>V2_FALLBACK25</x:v>
      </x:c>
      <x:c r="B1018" s="10" t="str">
        <x:v>IMO-086</x:v>
      </x:c>
      <x:c r="C1018" s="10" t="str">
        <x:v>IMO-086-I-F04</x:v>
      </x:c>
      <x:c r="D1018" s="10" t="str">
        <x:v>RUN_01</x:v>
      </x:c>
      <x:c r="E1018" s="10" t="str">
        <x:v>ORIGINAL_LEDGER</x:v>
      </x:c>
      <x:c r="F1018" s="10" t="str">
        <x:v>FAIL</x:v>
      </x:c>
      <x:c r="G1018" s="10" t="str">
        <x:v>FAIL</x:v>
      </x:c>
      <x:c r="H1018" s="10" t="str">
        <x:v>EXECUTED</x:v>
      </x:c>
      <x:c r="I1018" s="10" t="str">
        <x:v>PARSED</x:v>
      </x:c>
      <x:c r="J1018" s="10" t="str">
        <x:v>GENERATION_ACCEPTED</x:v>
      </x:c>
      <x:c r="K1018" s="10" t="str">
        <x:v>2aa6bb91c5bbe35d1769ec50aed98bbf4e486f4f973b2732582f68b699c81d2f</x:v>
      </x:c>
      <x:c r="L1018" s="10" t="str">
        <x:v>full_repair_v2</x:v>
      </x:c>
      <x:c r="M1018" s="10" t="n">
        <x:v>1</x:v>
      </x:c>
      <x:c r="N1018" s="10" t="n">
        <x:v>0</x:v>
      </x:c>
      <x:c r="O1018" s="10" t="n">
        <x:v>0</x:v>
      </x:c>
      <x:c r="P1018" s="9" t="str">
        <x:f>'CaseReview'!U1018</x:f>
        <x:v>FAIL</x:v>
      </x:c>
      <x:c r="Q1018" s="9" t="n">
        <x:f>IF(AND(T1018=1,G1018=P1018),1,0)</x:f>
        <x:v>1</x:v>
      </x:c>
      <x:c r="R1018" s="9" t="n">
        <x:f>IF(AND(T1018=1,G1018="PASS",P1018="FAIL"),1,0)</x:f>
        <x:v>0</x:v>
      </x:c>
      <x:c r="S1018" s="9" t="n">
        <x:f>IF(AND(T1018=1,G1018="FAIL",P1018="PASS"),1,0)</x:f>
        <x:v>0</x:v>
      </x:c>
      <x:c r="T1018" s="9" t="n">
        <x:v>1</x:v>
      </x:c>
      <x:c r="U1018" s="9" t="n">
        <x:v>7</x:v>
      </x:c>
      <x:c r="V1018" s="9" t="str">
        <x:v>MVP/SHACL_GENERATION_PIPELINE/experiments/FULL_REPAIR_V2/RUN_01/runs/RUN-IMO-086-20260915T111730082025Z/final/final_shape.ttl</x:v>
      </x:c>
    </x:row>
    <x:row r="1019" ht="22" customHeight="1">
      <x:c r="A1019" s="10" t="str">
        <x:v>V2_FALLBACK25</x:v>
      </x:c>
      <x:c r="B1019" s="10" t="str">
        <x:v>IMO-086</x:v>
      </x:c>
      <x:c r="C1019" s="10" t="str">
        <x:v>IMO-086-I-F05</x:v>
      </x:c>
      <x:c r="D1019" s="10" t="str">
        <x:v>RUN_01</x:v>
      </x:c>
      <x:c r="E1019" s="10" t="str">
        <x:v>ORIGINAL_LEDGER</x:v>
      </x:c>
      <x:c r="F1019" s="10" t="str">
        <x:v>FAIL</x:v>
      </x:c>
      <x:c r="G1019" s="10" t="str">
        <x:v>PASS</x:v>
      </x:c>
      <x:c r="H1019" s="10" t="str">
        <x:v>EXECUTED</x:v>
      </x:c>
      <x:c r="I1019" s="10" t="str">
        <x:v>PARSED</x:v>
      </x:c>
      <x:c r="J1019" s="10" t="str">
        <x:v>GENERATION_ACCEPTED</x:v>
      </x:c>
      <x:c r="K1019" s="10" t="str">
        <x:v>2aa6bb91c5bbe35d1769ec50aed98bbf4e486f4f973b2732582f68b699c81d2f</x:v>
      </x:c>
      <x:c r="L1019" s="10" t="str">
        <x:v>full_repair_v2</x:v>
      </x:c>
      <x:c r="M1019" s="10" t="n">
        <x:v>0</x:v>
      </x:c>
      <x:c r="N1019" s="10" t="n">
        <x:v>1</x:v>
      </x:c>
      <x:c r="O1019" s="10" t="n">
        <x:v>0</x:v>
      </x:c>
      <x:c r="P1019" s="9" t="str">
        <x:f>'CaseReview'!U1019</x:f>
        <x:v>FAIL</x:v>
      </x:c>
      <x:c r="Q1019" s="9" t="n">
        <x:f>IF(AND(T1019=1,G1019=P1019),1,0)</x:f>
        <x:v>0</x:v>
      </x:c>
      <x:c r="R1019" s="9" t="n">
        <x:f>IF(AND(T1019=1,G1019="PASS",P1019="FAIL"),1,0)</x:f>
        <x:v>1</x:v>
      </x:c>
      <x:c r="S1019" s="9" t="n">
        <x:f>IF(AND(T1019=1,G1019="FAIL",P1019="PASS"),1,0)</x:f>
        <x:v>0</x:v>
      </x:c>
      <x:c r="T1019" s="9" t="n">
        <x:v>1</x:v>
      </x:c>
      <x:c r="U1019" s="9" t="n">
        <x:v>7</x:v>
      </x:c>
      <x:c r="V1019" s="9" t="str">
        <x:v>MVP/SHACL_GENERATION_PIPELINE/experiments/FULL_REPAIR_V2/RUN_01/runs/RUN-IMO-086-20260915T111730082025Z/final/final_shape.ttl</x:v>
      </x:c>
    </x:row>
    <x:row r="1020" ht="22" customHeight="1">
      <x:c r="A1020" s="10" t="str">
        <x:v>V2_FALLBACK25</x:v>
      </x:c>
      <x:c r="B1020" s="10" t="str">
        <x:v>IMO-086</x:v>
      </x:c>
      <x:c r="C1020" s="10" t="str">
        <x:v>IMO-086-I-P01</x:v>
      </x:c>
      <x:c r="D1020" s="10" t="str">
        <x:v>RUN_01</x:v>
      </x:c>
      <x:c r="E1020" s="10" t="str">
        <x:v>ORIGINAL_LEDGER</x:v>
      </x:c>
      <x:c r="F1020" s="10" t="str">
        <x:v>PASS</x:v>
      </x:c>
      <x:c r="G1020" s="10" t="str">
        <x:v>FAIL</x:v>
      </x:c>
      <x:c r="H1020" s="10" t="str">
        <x:v>EXECUTED</x:v>
      </x:c>
      <x:c r="I1020" s="10" t="str">
        <x:v>PARSED</x:v>
      </x:c>
      <x:c r="J1020" s="10" t="str">
        <x:v>GENERATION_ACCEPTED</x:v>
      </x:c>
      <x:c r="K1020" s="10" t="str">
        <x:v>2aa6bb91c5bbe35d1769ec50aed98bbf4e486f4f973b2732582f68b699c81d2f</x:v>
      </x:c>
      <x:c r="L1020" s="10" t="str">
        <x:v>full_repair_v2</x:v>
      </x:c>
      <x:c r="M1020" s="10" t="n">
        <x:v>0</x:v>
      </x:c>
      <x:c r="N1020" s="10" t="n">
        <x:v>0</x:v>
      </x:c>
      <x:c r="O1020" s="10" t="n">
        <x:v>1</x:v>
      </x:c>
      <x:c r="P1020" s="9" t="str">
        <x:f>'CaseReview'!U1020</x:f>
        <x:v>PASS</x:v>
      </x:c>
      <x:c r="Q1020" s="9" t="n">
        <x:f>IF(AND(T1020=1,G1020=P1020),1,0)</x:f>
        <x:v>0</x:v>
      </x:c>
      <x:c r="R1020" s="9" t="n">
        <x:f>IF(AND(T1020=1,G1020="PASS",P1020="FAIL"),1,0)</x:f>
        <x:v>0</x:v>
      </x:c>
      <x:c r="S1020" s="9" t="n">
        <x:f>IF(AND(T1020=1,G1020="FAIL",P1020="PASS"),1,0)</x:f>
        <x:v>1</x:v>
      </x:c>
      <x:c r="T1020" s="9" t="n">
        <x:v>1</x:v>
      </x:c>
      <x:c r="U1020" s="9" t="n">
        <x:v>7</x:v>
      </x:c>
      <x:c r="V1020" s="9" t="str">
        <x:v>MVP/SHACL_GENERATION_PIPELINE/experiments/FULL_REPAIR_V2/RUN_01/runs/RUN-IMO-086-20260915T111730082025Z/final/final_shape.ttl</x:v>
      </x:c>
    </x:row>
    <x:row r="1021" ht="22" customHeight="1">
      <x:c r="A1021" s="10" t="str">
        <x:v>V2_FALLBACK25</x:v>
      </x:c>
      <x:c r="B1021" s="10" t="str">
        <x:v>IMO-086</x:v>
      </x:c>
      <x:c r="C1021" s="10" t="str">
        <x:v>IMO-086-I-P02</x:v>
      </x:c>
      <x:c r="D1021" s="10" t="str">
        <x:v>RUN_01</x:v>
      </x:c>
      <x:c r="E1021" s="10" t="str">
        <x:v>ORIGINAL_LEDGER</x:v>
      </x:c>
      <x:c r="F1021" s="10" t="str">
        <x:v>PASS</x:v>
      </x:c>
      <x:c r="G1021" s="10" t="str">
        <x:v>FAIL</x:v>
      </x:c>
      <x:c r="H1021" s="10" t="str">
        <x:v>EXECUTED</x:v>
      </x:c>
      <x:c r="I1021" s="10" t="str">
        <x:v>PARSED</x:v>
      </x:c>
      <x:c r="J1021" s="10" t="str">
        <x:v>GENERATION_ACCEPTED</x:v>
      </x:c>
      <x:c r="K1021" s="10" t="str">
        <x:v>2aa6bb91c5bbe35d1769ec50aed98bbf4e486f4f973b2732582f68b699c81d2f</x:v>
      </x:c>
      <x:c r="L1021" s="10" t="str">
        <x:v>full_repair_v2</x:v>
      </x:c>
      <x:c r="M1021" s="10" t="n">
        <x:v>0</x:v>
      </x:c>
      <x:c r="N1021" s="10" t="n">
        <x:v>0</x:v>
      </x:c>
      <x:c r="O1021" s="10" t="n">
        <x:v>1</x:v>
      </x:c>
      <x:c r="P1021" s="9" t="str">
        <x:f>'CaseReview'!U1021</x:f>
        <x:v>PASS</x:v>
      </x:c>
      <x:c r="Q1021" s="9" t="n">
        <x:f>IF(AND(T1021=1,G1021=P1021),1,0)</x:f>
        <x:v>0</x:v>
      </x:c>
      <x:c r="R1021" s="9" t="n">
        <x:f>IF(AND(T1021=1,G1021="PASS",P1021="FAIL"),1,0)</x:f>
        <x:v>0</x:v>
      </x:c>
      <x:c r="S1021" s="9" t="n">
        <x:f>IF(AND(T1021=1,G1021="FAIL",P1021="PASS"),1,0)</x:f>
        <x:v>1</x:v>
      </x:c>
      <x:c r="T1021" s="9" t="n">
        <x:v>1</x:v>
      </x:c>
      <x:c r="U1021" s="9" t="n">
        <x:v>7</x:v>
      </x:c>
      <x:c r="V1021" s="9" t="str">
        <x:v>MVP/SHACL_GENERATION_PIPELINE/experiments/FULL_REPAIR_V2/RUN_01/runs/RUN-IMO-086-20260915T111730082025Z/final/final_shape.ttl</x:v>
      </x:c>
    </x:row>
    <x:row r="1022" ht="22" customHeight="1">
      <x:c r="A1022" s="10" t="str">
        <x:v>V2_FALLBACK25</x:v>
      </x:c>
      <x:c r="B1022" s="10" t="str">
        <x:v>IMO-087</x:v>
      </x:c>
      <x:c r="C1022" s="10" t="str">
        <x:v>IMO-087-I-F01</x:v>
      </x:c>
      <x:c r="D1022" s="10" t="str">
        <x:v>RUN_01</x:v>
      </x:c>
      <x:c r="E1022" s="10" t="str">
        <x:v>ORIGINAL_LEDGER</x:v>
      </x:c>
      <x:c r="F1022" s="10" t="str">
        <x:v>FAIL</x:v>
      </x:c>
      <x:c r="G1022" s="10" t="str">
        <x:v>FAIL</x:v>
      </x:c>
      <x:c r="H1022" s="10" t="str">
        <x:v>EXECUTED</x:v>
      </x:c>
      <x:c r="I1022" s="10" t="str">
        <x:v>PARSED</x:v>
      </x:c>
      <x:c r="J1022" s="10" t="str">
        <x:v>GENERATION_ACCEPTED</x:v>
      </x:c>
      <x:c r="K1022" s="10" t="str">
        <x:v>81b6eaaf9becdd1492fd64d06ddd1c0b5b16af5e8c5ae3646faeb1ed10cf5e3d</x:v>
      </x:c>
      <x:c r="L1022" s="10" t="str">
        <x:v>full_repair_v2</x:v>
      </x:c>
      <x:c r="M1022" s="10" t="n">
        <x:v>1</x:v>
      </x:c>
      <x:c r="N1022" s="10" t="n">
        <x:v>0</x:v>
      </x:c>
      <x:c r="O1022" s="10" t="n">
        <x:v>0</x:v>
      </x:c>
      <x:c r="P1022" s="9" t="str">
        <x:f>'CaseReview'!U1022</x:f>
        <x:v>FAIL</x:v>
      </x:c>
      <x:c r="Q1022" s="9" t="n">
        <x:f>IF(AND(T1022=1,G1022=P1022),1,0)</x:f>
        <x:v>1</x:v>
      </x:c>
      <x:c r="R1022" s="9" t="n">
        <x:f>IF(AND(T1022=1,G1022="PASS",P1022="FAIL"),1,0)</x:f>
        <x:v>0</x:v>
      </x:c>
      <x:c r="S1022" s="9" t="n">
        <x:f>IF(AND(T1022=1,G1022="FAIL",P1022="PASS"),1,0)</x:f>
        <x:v>0</x:v>
      </x:c>
      <x:c r="T1022" s="9" t="n">
        <x:v>1</x:v>
      </x:c>
      <x:c r="U1022" s="9" t="n">
        <x:v>7</x:v>
      </x:c>
      <x:c r="V1022" s="9" t="str">
        <x:v>MVP/SHACL_GENERATION_PIPELINE/experiments/FULL_REPAIR_V2/RUN_01/runs/RUN-IMO-087-20260915T111800407611Z/final/final_shape.ttl</x:v>
      </x:c>
    </x:row>
    <x:row r="1023" ht="22" customHeight="1">
      <x:c r="A1023" s="10" t="str">
        <x:v>V2_FALLBACK25</x:v>
      </x:c>
      <x:c r="B1023" s="10" t="str">
        <x:v>IMO-087</x:v>
      </x:c>
      <x:c r="C1023" s="10" t="str">
        <x:v>IMO-087-I-F02</x:v>
      </x:c>
      <x:c r="D1023" s="10" t="str">
        <x:v>RUN_01</x:v>
      </x:c>
      <x:c r="E1023" s="10" t="str">
        <x:v>ORIGINAL_LEDGER</x:v>
      </x:c>
      <x:c r="F1023" s="10" t="str">
        <x:v>FAIL</x:v>
      </x:c>
      <x:c r="G1023" s="10" t="str">
        <x:v>FAIL</x:v>
      </x:c>
      <x:c r="H1023" s="10" t="str">
        <x:v>EXECUTED</x:v>
      </x:c>
      <x:c r="I1023" s="10" t="str">
        <x:v>PARSED</x:v>
      </x:c>
      <x:c r="J1023" s="10" t="str">
        <x:v>GENERATION_ACCEPTED</x:v>
      </x:c>
      <x:c r="K1023" s="10" t="str">
        <x:v>81b6eaaf9becdd1492fd64d06ddd1c0b5b16af5e8c5ae3646faeb1ed10cf5e3d</x:v>
      </x:c>
      <x:c r="L1023" s="10" t="str">
        <x:v>full_repair_v2</x:v>
      </x:c>
      <x:c r="M1023" s="10" t="n">
        <x:v>1</x:v>
      </x:c>
      <x:c r="N1023" s="10" t="n">
        <x:v>0</x:v>
      </x:c>
      <x:c r="O1023" s="10" t="n">
        <x:v>0</x:v>
      </x:c>
      <x:c r="P1023" s="9" t="str">
        <x:f>'CaseReview'!U1023</x:f>
        <x:v>FAIL</x:v>
      </x:c>
      <x:c r="Q1023" s="9" t="n">
        <x:f>IF(AND(T1023=1,G1023=P1023),1,0)</x:f>
        <x:v>1</x:v>
      </x:c>
      <x:c r="R1023" s="9" t="n">
        <x:f>IF(AND(T1023=1,G1023="PASS",P1023="FAIL"),1,0)</x:f>
        <x:v>0</x:v>
      </x:c>
      <x:c r="S1023" s="9" t="n">
        <x:f>IF(AND(T1023=1,G1023="FAIL",P1023="PASS"),1,0)</x:f>
        <x:v>0</x:v>
      </x:c>
      <x:c r="T1023" s="9" t="n">
        <x:v>1</x:v>
      </x:c>
      <x:c r="U1023" s="9" t="n">
        <x:v>7</x:v>
      </x:c>
      <x:c r="V1023" s="9" t="str">
        <x:v>MVP/SHACL_GENERATION_PIPELINE/experiments/FULL_REPAIR_V2/RUN_01/runs/RUN-IMO-087-20260915T111800407611Z/final/final_shape.ttl</x:v>
      </x:c>
    </x:row>
    <x:row r="1024" ht="22" customHeight="1">
      <x:c r="A1024" s="10" t="str">
        <x:v>V2_FALLBACK25</x:v>
      </x:c>
      <x:c r="B1024" s="10" t="str">
        <x:v>IMO-087</x:v>
      </x:c>
      <x:c r="C1024" s="10" t="str">
        <x:v>IMO-087-I-F03</x:v>
      </x:c>
      <x:c r="D1024" s="10" t="str">
        <x:v>RUN_01</x:v>
      </x:c>
      <x:c r="E1024" s="10" t="str">
        <x:v>ORIGINAL_LEDGER</x:v>
      </x:c>
      <x:c r="F1024" s="10" t="str">
        <x:v>FAIL</x:v>
      </x:c>
      <x:c r="G1024" s="10" t="str">
        <x:v>FAIL</x:v>
      </x:c>
      <x:c r="H1024" s="10" t="str">
        <x:v>EXECUTED</x:v>
      </x:c>
      <x:c r="I1024" s="10" t="str">
        <x:v>PARSED</x:v>
      </x:c>
      <x:c r="J1024" s="10" t="str">
        <x:v>GENERATION_ACCEPTED</x:v>
      </x:c>
      <x:c r="K1024" s="10" t="str">
        <x:v>81b6eaaf9becdd1492fd64d06ddd1c0b5b16af5e8c5ae3646faeb1ed10cf5e3d</x:v>
      </x:c>
      <x:c r="L1024" s="10" t="str">
        <x:v>full_repair_v2</x:v>
      </x:c>
      <x:c r="M1024" s="10" t="n">
        <x:v>1</x:v>
      </x:c>
      <x:c r="N1024" s="10" t="n">
        <x:v>0</x:v>
      </x:c>
      <x:c r="O1024" s="10" t="n">
        <x:v>0</x:v>
      </x:c>
      <x:c r="P1024" s="9" t="str">
        <x:f>'CaseReview'!U1024</x:f>
        <x:v>FAIL</x:v>
      </x:c>
      <x:c r="Q1024" s="9" t="n">
        <x:f>IF(AND(T1024=1,G1024=P1024),1,0)</x:f>
        <x:v>1</x:v>
      </x:c>
      <x:c r="R1024" s="9" t="n">
        <x:f>IF(AND(T1024=1,G1024="PASS",P1024="FAIL"),1,0)</x:f>
        <x:v>0</x:v>
      </x:c>
      <x:c r="S1024" s="9" t="n">
        <x:f>IF(AND(T1024=1,G1024="FAIL",P1024="PASS"),1,0)</x:f>
        <x:v>0</x:v>
      </x:c>
      <x:c r="T1024" s="9" t="n">
        <x:v>1</x:v>
      </x:c>
      <x:c r="U1024" s="9" t="n">
        <x:v>7</x:v>
      </x:c>
      <x:c r="V1024" s="9" t="str">
        <x:v>MVP/SHACL_GENERATION_PIPELINE/experiments/FULL_REPAIR_V2/RUN_01/runs/RUN-IMO-087-20260915T111800407611Z/final/final_shape.ttl</x:v>
      </x:c>
    </x:row>
    <x:row r="1025" ht="22" customHeight="1">
      <x:c r="A1025" s="10" t="str">
        <x:v>V2_FALLBACK25</x:v>
      </x:c>
      <x:c r="B1025" s="10" t="str">
        <x:v>IMO-087</x:v>
      </x:c>
      <x:c r="C1025" s="10" t="str">
        <x:v>IMO-087-I-F04</x:v>
      </x:c>
      <x:c r="D1025" s="10" t="str">
        <x:v>RUN_01</x:v>
      </x:c>
      <x:c r="E1025" s="10" t="str">
        <x:v>ORIGINAL_LEDGER</x:v>
      </x:c>
      <x:c r="F1025" s="10" t="str">
        <x:v>FAIL</x:v>
      </x:c>
      <x:c r="G1025" s="10" t="str">
        <x:v>FAIL</x:v>
      </x:c>
      <x:c r="H1025" s="10" t="str">
        <x:v>EXECUTED</x:v>
      </x:c>
      <x:c r="I1025" s="10" t="str">
        <x:v>PARSED</x:v>
      </x:c>
      <x:c r="J1025" s="10" t="str">
        <x:v>GENERATION_ACCEPTED</x:v>
      </x:c>
      <x:c r="K1025" s="10" t="str">
        <x:v>81b6eaaf9becdd1492fd64d06ddd1c0b5b16af5e8c5ae3646faeb1ed10cf5e3d</x:v>
      </x:c>
      <x:c r="L1025" s="10" t="str">
        <x:v>full_repair_v2</x:v>
      </x:c>
      <x:c r="M1025" s="10" t="n">
        <x:v>1</x:v>
      </x:c>
      <x:c r="N1025" s="10" t="n">
        <x:v>0</x:v>
      </x:c>
      <x:c r="O1025" s="10" t="n">
        <x:v>0</x:v>
      </x:c>
      <x:c r="P1025" s="9" t="str">
        <x:f>'CaseReview'!U1025</x:f>
        <x:v>FAIL</x:v>
      </x:c>
      <x:c r="Q1025" s="9" t="n">
        <x:f>IF(AND(T1025=1,G1025=P1025),1,0)</x:f>
        <x:v>1</x:v>
      </x:c>
      <x:c r="R1025" s="9" t="n">
        <x:f>IF(AND(T1025=1,G1025="PASS",P1025="FAIL"),1,0)</x:f>
        <x:v>0</x:v>
      </x:c>
      <x:c r="S1025" s="9" t="n">
        <x:f>IF(AND(T1025=1,G1025="FAIL",P1025="PASS"),1,0)</x:f>
        <x:v>0</x:v>
      </x:c>
      <x:c r="T1025" s="9" t="n">
        <x:v>1</x:v>
      </x:c>
      <x:c r="U1025" s="9" t="n">
        <x:v>7</x:v>
      </x:c>
      <x:c r="V1025" s="9" t="str">
        <x:v>MVP/SHACL_GENERATION_PIPELINE/experiments/FULL_REPAIR_V2/RUN_01/runs/RUN-IMO-087-20260915T111800407611Z/final/final_shape.ttl</x:v>
      </x:c>
    </x:row>
    <x:row r="1026" ht="22" customHeight="1">
      <x:c r="A1026" s="10" t="str">
        <x:v>V2_FALLBACK25</x:v>
      </x:c>
      <x:c r="B1026" s="10" t="str">
        <x:v>IMO-087</x:v>
      </x:c>
      <x:c r="C1026" s="10" t="str">
        <x:v>IMO-087-I-P01</x:v>
      </x:c>
      <x:c r="D1026" s="10" t="str">
        <x:v>RUN_01</x:v>
      </x:c>
      <x:c r="E1026" s="10" t="str">
        <x:v>ORIGINAL_LEDGER</x:v>
      </x:c>
      <x:c r="F1026" s="10" t="str">
        <x:v>PASS</x:v>
      </x:c>
      <x:c r="G1026" s="10" t="str">
        <x:v>PASS</x:v>
      </x:c>
      <x:c r="H1026" s="10" t="str">
        <x:v>EXECUTED</x:v>
      </x:c>
      <x:c r="I1026" s="10" t="str">
        <x:v>PARSED</x:v>
      </x:c>
      <x:c r="J1026" s="10" t="str">
        <x:v>GENERATION_ACCEPTED</x:v>
      </x:c>
      <x:c r="K1026" s="10" t="str">
        <x:v>81b6eaaf9becdd1492fd64d06ddd1c0b5b16af5e8c5ae3646faeb1ed10cf5e3d</x:v>
      </x:c>
      <x:c r="L1026" s="10" t="str">
        <x:v>full_repair_v2</x:v>
      </x:c>
      <x:c r="M1026" s="10" t="n">
        <x:v>1</x:v>
      </x:c>
      <x:c r="N1026" s="10" t="n">
        <x:v>0</x:v>
      </x:c>
      <x:c r="O1026" s="10" t="n">
        <x:v>0</x:v>
      </x:c>
      <x:c r="P1026" s="9" t="str">
        <x:f>'CaseReview'!U1026</x:f>
        <x:v>PASS</x:v>
      </x:c>
      <x:c r="Q1026" s="9" t="n">
        <x:f>IF(AND(T1026=1,G1026=P1026),1,0)</x:f>
        <x:v>1</x:v>
      </x:c>
      <x:c r="R1026" s="9" t="n">
        <x:f>IF(AND(T1026=1,G1026="PASS",P1026="FAIL"),1,0)</x:f>
        <x:v>0</x:v>
      </x:c>
      <x:c r="S1026" s="9" t="n">
        <x:f>IF(AND(T1026=1,G1026="FAIL",P1026="PASS"),1,0)</x:f>
        <x:v>0</x:v>
      </x:c>
      <x:c r="T1026" s="9" t="n">
        <x:v>1</x:v>
      </x:c>
      <x:c r="U1026" s="9" t="n">
        <x:v>7</x:v>
      </x:c>
      <x:c r="V1026" s="9" t="str">
        <x:v>MVP/SHACL_GENERATION_PIPELINE/experiments/FULL_REPAIR_V2/RUN_01/runs/RUN-IMO-087-20260915T111800407611Z/final/final_shape.ttl</x:v>
      </x:c>
    </x:row>
    <x:row r="1027" ht="22" customHeight="1">
      <x:c r="A1027" s="10" t="str">
        <x:v>V2_FALLBACK25</x:v>
      </x:c>
      <x:c r="B1027" s="10" t="str">
        <x:v>IMO-087</x:v>
      </x:c>
      <x:c r="C1027" s="10" t="str">
        <x:v>IMO-087-I-P02</x:v>
      </x:c>
      <x:c r="D1027" s="10" t="str">
        <x:v>RUN_01</x:v>
      </x:c>
      <x:c r="E1027" s="10" t="str">
        <x:v>ORIGINAL_LEDGER</x:v>
      </x:c>
      <x:c r="F1027" s="10" t="str">
        <x:v>PASS</x:v>
      </x:c>
      <x:c r="G1027" s="10" t="str">
        <x:v>PASS</x:v>
      </x:c>
      <x:c r="H1027" s="10" t="str">
        <x:v>EXECUTED</x:v>
      </x:c>
      <x:c r="I1027" s="10" t="str">
        <x:v>PARSED</x:v>
      </x:c>
      <x:c r="J1027" s="10" t="str">
        <x:v>GENERATION_ACCEPTED</x:v>
      </x:c>
      <x:c r="K1027" s="10" t="str">
        <x:v>81b6eaaf9becdd1492fd64d06ddd1c0b5b16af5e8c5ae3646faeb1ed10cf5e3d</x:v>
      </x:c>
      <x:c r="L1027" s="10" t="str">
        <x:v>full_repair_v2</x:v>
      </x:c>
      <x:c r="M1027" s="10" t="n">
        <x:v>1</x:v>
      </x:c>
      <x:c r="N1027" s="10" t="n">
        <x:v>0</x:v>
      </x:c>
      <x:c r="O1027" s="10" t="n">
        <x:v>0</x:v>
      </x:c>
      <x:c r="P1027" s="9" t="str">
        <x:f>'CaseReview'!U1027</x:f>
        <x:v>PASS</x:v>
      </x:c>
      <x:c r="Q1027" s="9" t="n">
        <x:f>IF(AND(T1027=1,G1027=P1027),1,0)</x:f>
        <x:v>1</x:v>
      </x:c>
      <x:c r="R1027" s="9" t="n">
        <x:f>IF(AND(T1027=1,G1027="PASS",P1027="FAIL"),1,0)</x:f>
        <x:v>0</x:v>
      </x:c>
      <x:c r="S1027" s="9" t="n">
        <x:f>IF(AND(T1027=1,G1027="FAIL",P1027="PASS"),1,0)</x:f>
        <x:v>0</x:v>
      </x:c>
      <x:c r="T1027" s="9" t="n">
        <x:v>1</x:v>
      </x:c>
      <x:c r="U1027" s="9" t="n">
        <x:v>7</x:v>
      </x:c>
      <x:c r="V1027" s="9" t="str">
        <x:v>MVP/SHACL_GENERATION_PIPELINE/experiments/FULL_REPAIR_V2/RUN_01/runs/RUN-IMO-087-20260915T111800407611Z/final/final_shape.ttl</x:v>
      </x:c>
    </x:row>
    <x:row r="1028" ht="22" customHeight="1">
      <x:c r="A1028" s="10" t="str">
        <x:v>V2_FALLBACK25</x:v>
      </x:c>
      <x:c r="B1028" s="10" t="str">
        <x:v>IMO-087</x:v>
      </x:c>
      <x:c r="C1028" s="10" t="str">
        <x:v>IMO-087-I-P03</x:v>
      </x:c>
      <x:c r="D1028" s="10" t="str">
        <x:v>RUN_01</x:v>
      </x:c>
      <x:c r="E1028" s="10" t="str">
        <x:v>ORIGINAL_LEDGER</x:v>
      </x:c>
      <x:c r="F1028" s="10" t="str">
        <x:v>PASS</x:v>
      </x:c>
      <x:c r="G1028" s="10" t="str">
        <x:v>PASS</x:v>
      </x:c>
      <x:c r="H1028" s="10" t="str">
        <x:v>EXECUTED</x:v>
      </x:c>
      <x:c r="I1028" s="10" t="str">
        <x:v>PARSED</x:v>
      </x:c>
      <x:c r="J1028" s="10" t="str">
        <x:v>GENERATION_ACCEPTED</x:v>
      </x:c>
      <x:c r="K1028" s="10" t="str">
        <x:v>81b6eaaf9becdd1492fd64d06ddd1c0b5b16af5e8c5ae3646faeb1ed10cf5e3d</x:v>
      </x:c>
      <x:c r="L1028" s="10" t="str">
        <x:v>full_repair_v2</x:v>
      </x:c>
      <x:c r="M1028" s="10" t="n">
        <x:v>1</x:v>
      </x:c>
      <x:c r="N1028" s="10" t="n">
        <x:v>0</x:v>
      </x:c>
      <x:c r="O1028" s="10" t="n">
        <x:v>0</x:v>
      </x:c>
      <x:c r="P1028" s="9" t="str">
        <x:f>'CaseReview'!U1028</x:f>
        <x:v>PASS</x:v>
      </x:c>
      <x:c r="Q1028" s="9" t="n">
        <x:f>IF(AND(T1028=1,G1028=P1028),1,0)</x:f>
        <x:v>1</x:v>
      </x:c>
      <x:c r="R1028" s="9" t="n">
        <x:f>IF(AND(T1028=1,G1028="PASS",P1028="FAIL"),1,0)</x:f>
        <x:v>0</x:v>
      </x:c>
      <x:c r="S1028" s="9" t="n">
        <x:f>IF(AND(T1028=1,G1028="FAIL",P1028="PASS"),1,0)</x:f>
        <x:v>0</x:v>
      </x:c>
      <x:c r="T1028" s="9" t="n">
        <x:v>1</x:v>
      </x:c>
      <x:c r="U1028" s="9" t="n">
        <x:v>7</x:v>
      </x:c>
      <x:c r="V1028" s="9" t="str">
        <x:v>MVP/SHACL_GENERATION_PIPELINE/experiments/FULL_REPAIR_V2/RUN_01/runs/RUN-IMO-087-20260915T111800407611Z/final/final_shape.ttl</x:v>
      </x:c>
    </x:row>
    <x:row r="1029" ht="22" customHeight="1">
      <x:c r="A1029" s="10" t="str">
        <x:v>V2_FALLBACK25</x:v>
      </x:c>
      <x:c r="B1029" s="10" t="str">
        <x:v>IMO-088</x:v>
      </x:c>
      <x:c r="C1029" s="10" t="str">
        <x:v>IMO-088-I-F01</x:v>
      </x:c>
      <x:c r="D1029" s="10" t="str">
        <x:v>RUN_01</x:v>
      </x:c>
      <x:c r="E1029" s="10" t="str">
        <x:v>ORIGINAL_LEDGER</x:v>
      </x:c>
      <x:c r="F1029" s="10" t="str">
        <x:v>FAIL</x:v>
      </x:c>
      <x:c r="G1029" s="10" t="str">
        <x:v>FAIL</x:v>
      </x:c>
      <x:c r="H1029" s="10" t="str">
        <x:v>EXECUTED</x:v>
      </x:c>
      <x:c r="I1029" s="10" t="str">
        <x:v>PARSED</x:v>
      </x:c>
      <x:c r="J1029" s="10" t="str">
        <x:v>GENERATION_ACCEPTED</x:v>
      </x:c>
      <x:c r="K1029" s="10" t="str">
        <x:v>ab023312bf5558c2e1ef28b0a3fa38bc7029aca4c3838cda963f74c85d4093ad</x:v>
      </x:c>
      <x:c r="L1029" s="10" t="str">
        <x:v>full_repair_v2</x:v>
      </x:c>
      <x:c r="M1029" s="10" t="n">
        <x:v>1</x:v>
      </x:c>
      <x:c r="N1029" s="10" t="n">
        <x:v>0</x:v>
      </x:c>
      <x:c r="O1029" s="10" t="n">
        <x:v>0</x:v>
      </x:c>
      <x:c r="P1029" s="9" t="str">
        <x:f>'CaseReview'!U1029</x:f>
        <x:v>FAIL</x:v>
      </x:c>
      <x:c r="Q1029" s="9" t="n">
        <x:f>IF(AND(T1029=1,G1029=P1029),1,0)</x:f>
        <x:v>1</x:v>
      </x:c>
      <x:c r="R1029" s="9" t="n">
        <x:f>IF(AND(T1029=1,G1029="PASS",P1029="FAIL"),1,0)</x:f>
        <x:v>0</x:v>
      </x:c>
      <x:c r="S1029" s="9" t="n">
        <x:f>IF(AND(T1029=1,G1029="FAIL",P1029="PASS"),1,0)</x:f>
        <x:v>0</x:v>
      </x:c>
      <x:c r="T1029" s="9" t="n">
        <x:v>1</x:v>
      </x:c>
      <x:c r="U1029" s="9" t="n">
        <x:v>8</x:v>
      </x:c>
      <x:c r="V1029" s="9" t="str">
        <x:v>MVP/SHACL_GENERATION_PIPELINE/experiments/FULL_REPAIR_V2/RUN_01/runs/RUN-IMO-088-20260915T111843067099Z/final/final_shape.ttl</x:v>
      </x:c>
    </x:row>
    <x:row r="1030" ht="22" customHeight="1">
      <x:c r="A1030" s="10" t="str">
        <x:v>V2_FALLBACK25</x:v>
      </x:c>
      <x:c r="B1030" s="10" t="str">
        <x:v>IMO-088</x:v>
      </x:c>
      <x:c r="C1030" s="10" t="str">
        <x:v>IMO-088-I-F02</x:v>
      </x:c>
      <x:c r="D1030" s="10" t="str">
        <x:v>RUN_01</x:v>
      </x:c>
      <x:c r="E1030" s="10" t="str">
        <x:v>ORIGINAL_LEDGER</x:v>
      </x:c>
      <x:c r="F1030" s="10" t="str">
        <x:v>FAIL</x:v>
      </x:c>
      <x:c r="G1030" s="10" t="str">
        <x:v>FAIL</x:v>
      </x:c>
      <x:c r="H1030" s="10" t="str">
        <x:v>EXECUTED</x:v>
      </x:c>
      <x:c r="I1030" s="10" t="str">
        <x:v>PARSED</x:v>
      </x:c>
      <x:c r="J1030" s="10" t="str">
        <x:v>GENERATION_ACCEPTED</x:v>
      </x:c>
      <x:c r="K1030" s="10" t="str">
        <x:v>ab023312bf5558c2e1ef28b0a3fa38bc7029aca4c3838cda963f74c85d4093ad</x:v>
      </x:c>
      <x:c r="L1030" s="10" t="str">
        <x:v>full_repair_v2</x:v>
      </x:c>
      <x:c r="M1030" s="10" t="n">
        <x:v>1</x:v>
      </x:c>
      <x:c r="N1030" s="10" t="n">
        <x:v>0</x:v>
      </x:c>
      <x:c r="O1030" s="10" t="n">
        <x:v>0</x:v>
      </x:c>
      <x:c r="P1030" s="9" t="str">
        <x:f>'CaseReview'!U1030</x:f>
        <x:v>FAIL</x:v>
      </x:c>
      <x:c r="Q1030" s="9" t="n">
        <x:f>IF(AND(T1030=1,G1030=P1030),1,0)</x:f>
        <x:v>1</x:v>
      </x:c>
      <x:c r="R1030" s="9" t="n">
        <x:f>IF(AND(T1030=1,G1030="PASS",P1030="FAIL"),1,0)</x:f>
        <x:v>0</x:v>
      </x:c>
      <x:c r="S1030" s="9" t="n">
        <x:f>IF(AND(T1030=1,G1030="FAIL",P1030="PASS"),1,0)</x:f>
        <x:v>0</x:v>
      </x:c>
      <x:c r="T1030" s="9" t="n">
        <x:v>1</x:v>
      </x:c>
      <x:c r="U1030" s="9" t="n">
        <x:v>8</x:v>
      </x:c>
      <x:c r="V1030" s="9" t="str">
        <x:v>MVP/SHACL_GENERATION_PIPELINE/experiments/FULL_REPAIR_V2/RUN_01/runs/RUN-IMO-088-20260915T111843067099Z/final/final_shape.ttl</x:v>
      </x:c>
    </x:row>
    <x:row r="1031" ht="22" customHeight="1">
      <x:c r="A1031" s="10" t="str">
        <x:v>V2_FALLBACK25</x:v>
      </x:c>
      <x:c r="B1031" s="10" t="str">
        <x:v>IMO-088</x:v>
      </x:c>
      <x:c r="C1031" s="10" t="str">
        <x:v>IMO-088-I-F03</x:v>
      </x:c>
      <x:c r="D1031" s="10" t="str">
        <x:v>RUN_01</x:v>
      </x:c>
      <x:c r="E1031" s="10" t="str">
        <x:v>ORIGINAL_LEDGER</x:v>
      </x:c>
      <x:c r="F1031" s="10" t="str">
        <x:v>FAIL</x:v>
      </x:c>
      <x:c r="G1031" s="10" t="str">
        <x:v>FAIL</x:v>
      </x:c>
      <x:c r="H1031" s="10" t="str">
        <x:v>EXECUTED</x:v>
      </x:c>
      <x:c r="I1031" s="10" t="str">
        <x:v>PARSED</x:v>
      </x:c>
      <x:c r="J1031" s="10" t="str">
        <x:v>GENERATION_ACCEPTED</x:v>
      </x:c>
      <x:c r="K1031" s="10" t="str">
        <x:v>ab023312bf5558c2e1ef28b0a3fa38bc7029aca4c3838cda963f74c85d4093ad</x:v>
      </x:c>
      <x:c r="L1031" s="10" t="str">
        <x:v>full_repair_v2</x:v>
      </x:c>
      <x:c r="M1031" s="10" t="n">
        <x:v>1</x:v>
      </x:c>
      <x:c r="N1031" s="10" t="n">
        <x:v>0</x:v>
      </x:c>
      <x:c r="O1031" s="10" t="n">
        <x:v>0</x:v>
      </x:c>
      <x:c r="P1031" s="9" t="str">
        <x:f>'CaseReview'!U1031</x:f>
        <x:v>FAIL</x:v>
      </x:c>
      <x:c r="Q1031" s="9" t="n">
        <x:f>IF(AND(T1031=1,G1031=P1031),1,0)</x:f>
        <x:v>1</x:v>
      </x:c>
      <x:c r="R1031" s="9" t="n">
        <x:f>IF(AND(T1031=1,G1031="PASS",P1031="FAIL"),1,0)</x:f>
        <x:v>0</x:v>
      </x:c>
      <x:c r="S1031" s="9" t="n">
        <x:f>IF(AND(T1031=1,G1031="FAIL",P1031="PASS"),1,0)</x:f>
        <x:v>0</x:v>
      </x:c>
      <x:c r="T1031" s="9" t="n">
        <x:v>1</x:v>
      </x:c>
      <x:c r="U1031" s="9" t="n">
        <x:v>8</x:v>
      </x:c>
      <x:c r="V1031" s="9" t="str">
        <x:v>MVP/SHACL_GENERATION_PIPELINE/experiments/FULL_REPAIR_V2/RUN_01/runs/RUN-IMO-088-20260915T111843067099Z/final/final_shape.ttl</x:v>
      </x:c>
    </x:row>
    <x:row r="1032" ht="22" customHeight="1">
      <x:c r="A1032" s="10" t="str">
        <x:v>V2_FALLBACK25</x:v>
      </x:c>
      <x:c r="B1032" s="10" t="str">
        <x:v>IMO-088</x:v>
      </x:c>
      <x:c r="C1032" s="10" t="str">
        <x:v>IMO-088-I-F04</x:v>
      </x:c>
      <x:c r="D1032" s="10" t="str">
        <x:v>RUN_01</x:v>
      </x:c>
      <x:c r="E1032" s="10" t="str">
        <x:v>ORIGINAL_LEDGER</x:v>
      </x:c>
      <x:c r="F1032" s="10" t="str">
        <x:v>FAIL</x:v>
      </x:c>
      <x:c r="G1032" s="10" t="str">
        <x:v>FAIL</x:v>
      </x:c>
      <x:c r="H1032" s="10" t="str">
        <x:v>EXECUTED</x:v>
      </x:c>
      <x:c r="I1032" s="10" t="str">
        <x:v>PARSED</x:v>
      </x:c>
      <x:c r="J1032" s="10" t="str">
        <x:v>GENERATION_ACCEPTED</x:v>
      </x:c>
      <x:c r="K1032" s="10" t="str">
        <x:v>ab023312bf5558c2e1ef28b0a3fa38bc7029aca4c3838cda963f74c85d4093ad</x:v>
      </x:c>
      <x:c r="L1032" s="10" t="str">
        <x:v>full_repair_v2</x:v>
      </x:c>
      <x:c r="M1032" s="10" t="n">
        <x:v>1</x:v>
      </x:c>
      <x:c r="N1032" s="10" t="n">
        <x:v>0</x:v>
      </x:c>
      <x:c r="O1032" s="10" t="n">
        <x:v>0</x:v>
      </x:c>
      <x:c r="P1032" s="9" t="str">
        <x:f>'CaseReview'!U1032</x:f>
        <x:v>FAIL</x:v>
      </x:c>
      <x:c r="Q1032" s="9" t="n">
        <x:f>IF(AND(T1032=1,G1032=P1032),1,0)</x:f>
        <x:v>1</x:v>
      </x:c>
      <x:c r="R1032" s="9" t="n">
        <x:f>IF(AND(T1032=1,G1032="PASS",P1032="FAIL"),1,0)</x:f>
        <x:v>0</x:v>
      </x:c>
      <x:c r="S1032" s="9" t="n">
        <x:f>IF(AND(T1032=1,G1032="FAIL",P1032="PASS"),1,0)</x:f>
        <x:v>0</x:v>
      </x:c>
      <x:c r="T1032" s="9" t="n">
        <x:v>1</x:v>
      </x:c>
      <x:c r="U1032" s="9" t="n">
        <x:v>8</x:v>
      </x:c>
      <x:c r="V1032" s="9" t="str">
        <x:v>MVP/SHACL_GENERATION_PIPELINE/experiments/FULL_REPAIR_V2/RUN_01/runs/RUN-IMO-088-20260915T111843067099Z/final/final_shape.ttl</x:v>
      </x:c>
    </x:row>
    <x:row r="1033" ht="22" customHeight="1">
      <x:c r="A1033" s="10" t="str">
        <x:v>V2_FALLBACK25</x:v>
      </x:c>
      <x:c r="B1033" s="10" t="str">
        <x:v>IMO-088</x:v>
      </x:c>
      <x:c r="C1033" s="10" t="str">
        <x:v>IMO-088-I-P01</x:v>
      </x:c>
      <x:c r="D1033" s="10" t="str">
        <x:v>RUN_01</x:v>
      </x:c>
      <x:c r="E1033" s="10" t="str">
        <x:v>ORIGINAL_LEDGER</x:v>
      </x:c>
      <x:c r="F1033" s="10" t="str">
        <x:v>PASS</x:v>
      </x:c>
      <x:c r="G1033" s="10" t="str">
        <x:v>PASS</x:v>
      </x:c>
      <x:c r="H1033" s="10" t="str">
        <x:v>EXECUTED</x:v>
      </x:c>
      <x:c r="I1033" s="10" t="str">
        <x:v>PARSED</x:v>
      </x:c>
      <x:c r="J1033" s="10" t="str">
        <x:v>GENERATION_ACCEPTED</x:v>
      </x:c>
      <x:c r="K1033" s="10" t="str">
        <x:v>ab023312bf5558c2e1ef28b0a3fa38bc7029aca4c3838cda963f74c85d4093ad</x:v>
      </x:c>
      <x:c r="L1033" s="10" t="str">
        <x:v>full_repair_v2</x:v>
      </x:c>
      <x:c r="M1033" s="10" t="n">
        <x:v>1</x:v>
      </x:c>
      <x:c r="N1033" s="10" t="n">
        <x:v>0</x:v>
      </x:c>
      <x:c r="O1033" s="10" t="n">
        <x:v>0</x:v>
      </x:c>
      <x:c r="P1033" s="9" t="str">
        <x:f>'CaseReview'!U1033</x:f>
        <x:v>PASS</x:v>
      </x:c>
      <x:c r="Q1033" s="9" t="n">
        <x:f>IF(AND(T1033=1,G1033=P1033),1,0)</x:f>
        <x:v>1</x:v>
      </x:c>
      <x:c r="R1033" s="9" t="n">
        <x:f>IF(AND(T1033=1,G1033="PASS",P1033="FAIL"),1,0)</x:f>
        <x:v>0</x:v>
      </x:c>
      <x:c r="S1033" s="9" t="n">
        <x:f>IF(AND(T1033=1,G1033="FAIL",P1033="PASS"),1,0)</x:f>
        <x:v>0</x:v>
      </x:c>
      <x:c r="T1033" s="9" t="n">
        <x:v>1</x:v>
      </x:c>
      <x:c r="U1033" s="9" t="n">
        <x:v>8</x:v>
      </x:c>
      <x:c r="V1033" s="9" t="str">
        <x:v>MVP/SHACL_GENERATION_PIPELINE/experiments/FULL_REPAIR_V2/RUN_01/runs/RUN-IMO-088-20260915T111843067099Z/final/final_shape.ttl</x:v>
      </x:c>
    </x:row>
    <x:row r="1034" ht="22" customHeight="1">
      <x:c r="A1034" s="10" t="str">
        <x:v>V2_FALLBACK25</x:v>
      </x:c>
      <x:c r="B1034" s="10" t="str">
        <x:v>IMO-088</x:v>
      </x:c>
      <x:c r="C1034" s="10" t="str">
        <x:v>IMO-088-I-P02</x:v>
      </x:c>
      <x:c r="D1034" s="10" t="str">
        <x:v>RUN_01</x:v>
      </x:c>
      <x:c r="E1034" s="10" t="str">
        <x:v>ORIGINAL_LEDGER</x:v>
      </x:c>
      <x:c r="F1034" s="10" t="str">
        <x:v>PASS</x:v>
      </x:c>
      <x:c r="G1034" s="10" t="str">
        <x:v>PASS</x:v>
      </x:c>
      <x:c r="H1034" s="10" t="str">
        <x:v>EXECUTED</x:v>
      </x:c>
      <x:c r="I1034" s="10" t="str">
        <x:v>PARSED</x:v>
      </x:c>
      <x:c r="J1034" s="10" t="str">
        <x:v>GENERATION_ACCEPTED</x:v>
      </x:c>
      <x:c r="K1034" s="10" t="str">
        <x:v>ab023312bf5558c2e1ef28b0a3fa38bc7029aca4c3838cda963f74c85d4093ad</x:v>
      </x:c>
      <x:c r="L1034" s="10" t="str">
        <x:v>full_repair_v2</x:v>
      </x:c>
      <x:c r="M1034" s="10" t="n">
        <x:v>1</x:v>
      </x:c>
      <x:c r="N1034" s="10" t="n">
        <x:v>0</x:v>
      </x:c>
      <x:c r="O1034" s="10" t="n">
        <x:v>0</x:v>
      </x:c>
      <x:c r="P1034" s="9" t="str">
        <x:f>'CaseReview'!U1034</x:f>
        <x:v>PASS</x:v>
      </x:c>
      <x:c r="Q1034" s="9" t="n">
        <x:f>IF(AND(T1034=1,G1034=P1034),1,0)</x:f>
        <x:v>1</x:v>
      </x:c>
      <x:c r="R1034" s="9" t="n">
        <x:f>IF(AND(T1034=1,G1034="PASS",P1034="FAIL"),1,0)</x:f>
        <x:v>0</x:v>
      </x:c>
      <x:c r="S1034" s="9" t="n">
        <x:f>IF(AND(T1034=1,G1034="FAIL",P1034="PASS"),1,0)</x:f>
        <x:v>0</x:v>
      </x:c>
      <x:c r="T1034" s="9" t="n">
        <x:v>1</x:v>
      </x:c>
      <x:c r="U1034" s="9" t="n">
        <x:v>8</x:v>
      </x:c>
      <x:c r="V1034" s="9" t="str">
        <x:v>MVP/SHACL_GENERATION_PIPELINE/experiments/FULL_REPAIR_V2/RUN_01/runs/RUN-IMO-088-20260915T111843067099Z/final/final_shape.ttl</x:v>
      </x:c>
    </x:row>
    <x:row r="1035" ht="22" customHeight="1">
      <x:c r="A1035" s="10" t="str">
        <x:v>V2_FALLBACK25</x:v>
      </x:c>
      <x:c r="B1035" s="10" t="str">
        <x:v>IMO-088</x:v>
      </x:c>
      <x:c r="C1035" s="10" t="str">
        <x:v>IMO-088-I-P03</x:v>
      </x:c>
      <x:c r="D1035" s="10" t="str">
        <x:v>RUN_01</x:v>
      </x:c>
      <x:c r="E1035" s="10" t="str">
        <x:v>ORIGINAL_LEDGER</x:v>
      </x:c>
      <x:c r="F1035" s="10" t="str">
        <x:v>PASS</x:v>
      </x:c>
      <x:c r="G1035" s="10" t="str">
        <x:v>PASS</x:v>
      </x:c>
      <x:c r="H1035" s="10" t="str">
        <x:v>EXECUTED</x:v>
      </x:c>
      <x:c r="I1035" s="10" t="str">
        <x:v>PARSED</x:v>
      </x:c>
      <x:c r="J1035" s="10" t="str">
        <x:v>GENERATION_ACCEPTED</x:v>
      </x:c>
      <x:c r="K1035" s="10" t="str">
        <x:v>ab023312bf5558c2e1ef28b0a3fa38bc7029aca4c3838cda963f74c85d4093ad</x:v>
      </x:c>
      <x:c r="L1035" s="10" t="str">
        <x:v>full_repair_v2</x:v>
      </x:c>
      <x:c r="M1035" s="10" t="n">
        <x:v>1</x:v>
      </x:c>
      <x:c r="N1035" s="10" t="n">
        <x:v>0</x:v>
      </x:c>
      <x:c r="O1035" s="10" t="n">
        <x:v>0</x:v>
      </x:c>
      <x:c r="P1035" s="9" t="str">
        <x:f>'CaseReview'!U1035</x:f>
        <x:v>PASS</x:v>
      </x:c>
      <x:c r="Q1035" s="9" t="n">
        <x:f>IF(AND(T1035=1,G1035=P1035),1,0)</x:f>
        <x:v>1</x:v>
      </x:c>
      <x:c r="R1035" s="9" t="n">
        <x:f>IF(AND(T1035=1,G1035="PASS",P1035="FAIL"),1,0)</x:f>
        <x:v>0</x:v>
      </x:c>
      <x:c r="S1035" s="9" t="n">
        <x:f>IF(AND(T1035=1,G1035="FAIL",P1035="PASS"),1,0)</x:f>
        <x:v>0</x:v>
      </x:c>
      <x:c r="T1035" s="9" t="n">
        <x:v>1</x:v>
      </x:c>
      <x:c r="U1035" s="9" t="n">
        <x:v>8</x:v>
      </x:c>
      <x:c r="V1035" s="9" t="str">
        <x:v>MVP/SHACL_GENERATION_PIPELINE/experiments/FULL_REPAIR_V2/RUN_01/runs/RUN-IMO-088-20260915T111843067099Z/final/final_shape.ttl</x:v>
      </x:c>
    </x:row>
    <x:row r="1036" ht="22" customHeight="1">
      <x:c r="A1036" s="10" t="str">
        <x:v>V2_FALLBACK25</x:v>
      </x:c>
      <x:c r="B1036" s="10" t="str">
        <x:v>IMO-088</x:v>
      </x:c>
      <x:c r="C1036" s="10" t="str">
        <x:v>IMO-088-I-P04</x:v>
      </x:c>
      <x:c r="D1036" s="10" t="str">
        <x:v>RUN_01</x:v>
      </x:c>
      <x:c r="E1036" s="10" t="str">
        <x:v>ORIGINAL_LEDGER</x:v>
      </x:c>
      <x:c r="F1036" s="10" t="str">
        <x:v>PASS</x:v>
      </x:c>
      <x:c r="G1036" s="10" t="str">
        <x:v>PASS</x:v>
      </x:c>
      <x:c r="H1036" s="10" t="str">
        <x:v>EXECUTED</x:v>
      </x:c>
      <x:c r="I1036" s="10" t="str">
        <x:v>PARSED</x:v>
      </x:c>
      <x:c r="J1036" s="10" t="str">
        <x:v>GENERATION_ACCEPTED</x:v>
      </x:c>
      <x:c r="K1036" s="10" t="str">
        <x:v>ab023312bf5558c2e1ef28b0a3fa38bc7029aca4c3838cda963f74c85d4093ad</x:v>
      </x:c>
      <x:c r="L1036" s="10" t="str">
        <x:v>full_repair_v2</x:v>
      </x:c>
      <x:c r="M1036" s="10" t="n">
        <x:v>1</x:v>
      </x:c>
      <x:c r="N1036" s="10" t="n">
        <x:v>0</x:v>
      </x:c>
      <x:c r="O1036" s="10" t="n">
        <x:v>0</x:v>
      </x:c>
      <x:c r="P1036" s="9" t="str">
        <x:f>'CaseReview'!U1036</x:f>
        <x:v>PASS</x:v>
      </x:c>
      <x:c r="Q1036" s="9" t="n">
        <x:f>IF(AND(T1036=1,G1036=P1036),1,0)</x:f>
        <x:v>1</x:v>
      </x:c>
      <x:c r="R1036" s="9" t="n">
        <x:f>IF(AND(T1036=1,G1036="PASS",P1036="FAIL"),1,0)</x:f>
        <x:v>0</x:v>
      </x:c>
      <x:c r="S1036" s="9" t="n">
        <x:f>IF(AND(T1036=1,G1036="FAIL",P1036="PASS"),1,0)</x:f>
        <x:v>0</x:v>
      </x:c>
      <x:c r="T1036" s="9" t="n">
        <x:v>1</x:v>
      </x:c>
      <x:c r="U1036" s="9" t="n">
        <x:v>8</x:v>
      </x:c>
      <x:c r="V1036" s="9" t="str">
        <x:v>MVP/SHACL_GENERATION_PIPELINE/experiments/FULL_REPAIR_V2/RUN_01/runs/RUN-IMO-088-20260915T111843067099Z/final/final_shape.ttl</x:v>
      </x:c>
    </x:row>
    <x:row r="1037" ht="22" customHeight="1">
      <x:c r="A1037" s="10" t="str">
        <x:v>V2_FALLBACK25</x:v>
      </x:c>
      <x:c r="B1037" s="10" t="str">
        <x:v>IMO-089</x:v>
      </x:c>
      <x:c r="C1037" s="10" t="str">
        <x:v>IMO-089-I-F01</x:v>
      </x:c>
      <x:c r="D1037" s="10" t="str">
        <x:v>RUN_01</x:v>
      </x:c>
      <x:c r="E1037" s="10" t="str">
        <x:v>ORIGINAL_LEDGER</x:v>
      </x:c>
      <x:c r="F1037" s="10" t="str">
        <x:v>FAIL</x:v>
      </x:c>
      <x:c r="G1037" s="10" t="str">
        <x:v>FAIL</x:v>
      </x:c>
      <x:c r="H1037" s="10" t="str">
        <x:v>EXECUTED</x:v>
      </x:c>
      <x:c r="I1037" s="10" t="str">
        <x:v>PARSED</x:v>
      </x:c>
      <x:c r="J1037" s="10" t="str">
        <x:v>GENERATION_ACCEPTED</x:v>
      </x:c>
      <x:c r="K1037" s="10" t="str">
        <x:v>b846325ab870041d13f3d955d9a50af0bd9be14f045a011a10746b4cd8304297</x:v>
      </x:c>
      <x:c r="L1037" s="10" t="str">
        <x:v>full_repair_v2</x:v>
      </x:c>
      <x:c r="M1037" s="10" t="n">
        <x:v>1</x:v>
      </x:c>
      <x:c r="N1037" s="10" t="n">
        <x:v>0</x:v>
      </x:c>
      <x:c r="O1037" s="10" t="n">
        <x:v>0</x:v>
      </x:c>
      <x:c r="P1037" s="9" t="str">
        <x:f>'CaseReview'!U1037</x:f>
        <x:v>FAIL</x:v>
      </x:c>
      <x:c r="Q1037" s="9" t="n">
        <x:f>IF(AND(T1037=1,G1037=P1037),1,0)</x:f>
        <x:v>1</x:v>
      </x:c>
      <x:c r="R1037" s="9" t="n">
        <x:f>IF(AND(T1037=1,G1037="PASS",P1037="FAIL"),1,0)</x:f>
        <x:v>0</x:v>
      </x:c>
      <x:c r="S1037" s="9" t="n">
        <x:f>IF(AND(T1037=1,G1037="FAIL",P1037="PASS"),1,0)</x:f>
        <x:v>0</x:v>
      </x:c>
      <x:c r="T1037" s="9" t="n">
        <x:v>1</x:v>
      </x:c>
      <x:c r="U1037" s="9" t="n">
        <x:v>8</x:v>
      </x:c>
      <x:c r="V1037" s="9" t="str">
        <x:v>MVP/SHACL_GENERATION_PIPELINE/experiments/FULL_REPAIR_V2/RUN_01/runs/RUN-IMO-089-20260915T111927461160Z/final/final_shape.ttl</x:v>
      </x:c>
    </x:row>
    <x:row r="1038" ht="22" customHeight="1">
      <x:c r="A1038" s="10" t="str">
        <x:v>V2_FALLBACK25</x:v>
      </x:c>
      <x:c r="B1038" s="10" t="str">
        <x:v>IMO-089</x:v>
      </x:c>
      <x:c r="C1038" s="10" t="str">
        <x:v>IMO-089-I-F02</x:v>
      </x:c>
      <x:c r="D1038" s="10" t="str">
        <x:v>RUN_01</x:v>
      </x:c>
      <x:c r="E1038" s="10" t="str">
        <x:v>ORIGINAL_LEDGER</x:v>
      </x:c>
      <x:c r="F1038" s="10" t="str">
        <x:v>FAIL</x:v>
      </x:c>
      <x:c r="G1038" s="10" t="str">
        <x:v>FAIL</x:v>
      </x:c>
      <x:c r="H1038" s="10" t="str">
        <x:v>EXECUTED</x:v>
      </x:c>
      <x:c r="I1038" s="10" t="str">
        <x:v>PARSED</x:v>
      </x:c>
      <x:c r="J1038" s="10" t="str">
        <x:v>GENERATION_ACCEPTED</x:v>
      </x:c>
      <x:c r="K1038" s="10" t="str">
        <x:v>b846325ab870041d13f3d955d9a50af0bd9be14f045a011a10746b4cd8304297</x:v>
      </x:c>
      <x:c r="L1038" s="10" t="str">
        <x:v>full_repair_v2</x:v>
      </x:c>
      <x:c r="M1038" s="10" t="n">
        <x:v>1</x:v>
      </x:c>
      <x:c r="N1038" s="10" t="n">
        <x:v>0</x:v>
      </x:c>
      <x:c r="O1038" s="10" t="n">
        <x:v>0</x:v>
      </x:c>
      <x:c r="P1038" s="9" t="str">
        <x:f>'CaseReview'!U1038</x:f>
        <x:v>FAIL</x:v>
      </x:c>
      <x:c r="Q1038" s="9" t="n">
        <x:f>IF(AND(T1038=1,G1038=P1038),1,0)</x:f>
        <x:v>1</x:v>
      </x:c>
      <x:c r="R1038" s="9" t="n">
        <x:f>IF(AND(T1038=1,G1038="PASS",P1038="FAIL"),1,0)</x:f>
        <x:v>0</x:v>
      </x:c>
      <x:c r="S1038" s="9" t="n">
        <x:f>IF(AND(T1038=1,G1038="FAIL",P1038="PASS"),1,0)</x:f>
        <x:v>0</x:v>
      </x:c>
      <x:c r="T1038" s="9" t="n">
        <x:v>1</x:v>
      </x:c>
      <x:c r="U1038" s="9" t="n">
        <x:v>8</x:v>
      </x:c>
      <x:c r="V1038" s="9" t="str">
        <x:v>MVP/SHACL_GENERATION_PIPELINE/experiments/FULL_REPAIR_V2/RUN_01/runs/RUN-IMO-089-20260915T111927461160Z/final/final_shape.ttl</x:v>
      </x:c>
    </x:row>
    <x:row r="1039" ht="22" customHeight="1">
      <x:c r="A1039" s="10" t="str">
        <x:v>V2_FALLBACK25</x:v>
      </x:c>
      <x:c r="B1039" s="10" t="str">
        <x:v>IMO-089</x:v>
      </x:c>
      <x:c r="C1039" s="10" t="str">
        <x:v>IMO-089-I-F03</x:v>
      </x:c>
      <x:c r="D1039" s="10" t="str">
        <x:v>RUN_01</x:v>
      </x:c>
      <x:c r="E1039" s="10" t="str">
        <x:v>ORIGINAL_LEDGER</x:v>
      </x:c>
      <x:c r="F1039" s="10" t="str">
        <x:v>FAIL</x:v>
      </x:c>
      <x:c r="G1039" s="10" t="str">
        <x:v>FAIL</x:v>
      </x:c>
      <x:c r="H1039" s="10" t="str">
        <x:v>EXECUTED</x:v>
      </x:c>
      <x:c r="I1039" s="10" t="str">
        <x:v>PARSED</x:v>
      </x:c>
      <x:c r="J1039" s="10" t="str">
        <x:v>GENERATION_ACCEPTED</x:v>
      </x:c>
      <x:c r="K1039" s="10" t="str">
        <x:v>b846325ab870041d13f3d955d9a50af0bd9be14f045a011a10746b4cd8304297</x:v>
      </x:c>
      <x:c r="L1039" s="10" t="str">
        <x:v>full_repair_v2</x:v>
      </x:c>
      <x:c r="M1039" s="10" t="n">
        <x:v>1</x:v>
      </x:c>
      <x:c r="N1039" s="10" t="n">
        <x:v>0</x:v>
      </x:c>
      <x:c r="O1039" s="10" t="n">
        <x:v>0</x:v>
      </x:c>
      <x:c r="P1039" s="9" t="str">
        <x:f>'CaseReview'!U1039</x:f>
        <x:v>FAIL</x:v>
      </x:c>
      <x:c r="Q1039" s="9" t="n">
        <x:f>IF(AND(T1039=1,G1039=P1039),1,0)</x:f>
        <x:v>1</x:v>
      </x:c>
      <x:c r="R1039" s="9" t="n">
        <x:f>IF(AND(T1039=1,G1039="PASS",P1039="FAIL"),1,0)</x:f>
        <x:v>0</x:v>
      </x:c>
      <x:c r="S1039" s="9" t="n">
        <x:f>IF(AND(T1039=1,G1039="FAIL",P1039="PASS"),1,0)</x:f>
        <x:v>0</x:v>
      </x:c>
      <x:c r="T1039" s="9" t="n">
        <x:v>1</x:v>
      </x:c>
      <x:c r="U1039" s="9" t="n">
        <x:v>8</x:v>
      </x:c>
      <x:c r="V1039" s="9" t="str">
        <x:v>MVP/SHACL_GENERATION_PIPELINE/experiments/FULL_REPAIR_V2/RUN_01/runs/RUN-IMO-089-20260915T111927461160Z/final/final_shape.ttl</x:v>
      </x:c>
    </x:row>
    <x:row r="1040" ht="22" customHeight="1">
      <x:c r="A1040" s="10" t="str">
        <x:v>V2_FALLBACK25</x:v>
      </x:c>
      <x:c r="B1040" s="10" t="str">
        <x:v>IMO-089</x:v>
      </x:c>
      <x:c r="C1040" s="10" t="str">
        <x:v>IMO-089-I-F04</x:v>
      </x:c>
      <x:c r="D1040" s="10" t="str">
        <x:v>RUN_01</x:v>
      </x:c>
      <x:c r="E1040" s="10" t="str">
        <x:v>ORIGINAL_LEDGER</x:v>
      </x:c>
      <x:c r="F1040" s="10" t="str">
        <x:v>FAIL</x:v>
      </x:c>
      <x:c r="G1040" s="10" t="str">
        <x:v>FAIL</x:v>
      </x:c>
      <x:c r="H1040" s="10" t="str">
        <x:v>EXECUTED</x:v>
      </x:c>
      <x:c r="I1040" s="10" t="str">
        <x:v>PARSED</x:v>
      </x:c>
      <x:c r="J1040" s="10" t="str">
        <x:v>GENERATION_ACCEPTED</x:v>
      </x:c>
      <x:c r="K1040" s="10" t="str">
        <x:v>b846325ab870041d13f3d955d9a50af0bd9be14f045a011a10746b4cd8304297</x:v>
      </x:c>
      <x:c r="L1040" s="10" t="str">
        <x:v>full_repair_v2</x:v>
      </x:c>
      <x:c r="M1040" s="10" t="n">
        <x:v>1</x:v>
      </x:c>
      <x:c r="N1040" s="10" t="n">
        <x:v>0</x:v>
      </x:c>
      <x:c r="O1040" s="10" t="n">
        <x:v>0</x:v>
      </x:c>
      <x:c r="P1040" s="9" t="str">
        <x:f>'CaseReview'!U1040</x:f>
        <x:v>FAIL</x:v>
      </x:c>
      <x:c r="Q1040" s="9" t="n">
        <x:f>IF(AND(T1040=1,G1040=P1040),1,0)</x:f>
        <x:v>1</x:v>
      </x:c>
      <x:c r="R1040" s="9" t="n">
        <x:f>IF(AND(T1040=1,G1040="PASS",P1040="FAIL"),1,0)</x:f>
        <x:v>0</x:v>
      </x:c>
      <x:c r="S1040" s="9" t="n">
        <x:f>IF(AND(T1040=1,G1040="FAIL",P1040="PASS"),1,0)</x:f>
        <x:v>0</x:v>
      </x:c>
      <x:c r="T1040" s="9" t="n">
        <x:v>1</x:v>
      </x:c>
      <x:c r="U1040" s="9" t="n">
        <x:v>8</x:v>
      </x:c>
      <x:c r="V1040" s="9" t="str">
        <x:v>MVP/SHACL_GENERATION_PIPELINE/experiments/FULL_REPAIR_V2/RUN_01/runs/RUN-IMO-089-20260915T111927461160Z/final/final_shape.ttl</x:v>
      </x:c>
    </x:row>
    <x:row r="1041" ht="22" customHeight="1">
      <x:c r="A1041" s="10" t="str">
        <x:v>V2_FALLBACK25</x:v>
      </x:c>
      <x:c r="B1041" s="10" t="str">
        <x:v>IMO-089</x:v>
      </x:c>
      <x:c r="C1041" s="10" t="str">
        <x:v>IMO-089-I-F05</x:v>
      </x:c>
      <x:c r="D1041" s="10" t="str">
        <x:v>RUN_01</x:v>
      </x:c>
      <x:c r="E1041" s="10" t="str">
        <x:v>ORIGINAL_LEDGER</x:v>
      </x:c>
      <x:c r="F1041" s="10" t="str">
        <x:v>FAIL</x:v>
      </x:c>
      <x:c r="G1041" s="10" t="str">
        <x:v>FAIL</x:v>
      </x:c>
      <x:c r="H1041" s="10" t="str">
        <x:v>EXECUTED</x:v>
      </x:c>
      <x:c r="I1041" s="10" t="str">
        <x:v>PARSED</x:v>
      </x:c>
      <x:c r="J1041" s="10" t="str">
        <x:v>GENERATION_ACCEPTED</x:v>
      </x:c>
      <x:c r="K1041" s="10" t="str">
        <x:v>b846325ab870041d13f3d955d9a50af0bd9be14f045a011a10746b4cd8304297</x:v>
      </x:c>
      <x:c r="L1041" s="10" t="str">
        <x:v>full_repair_v2</x:v>
      </x:c>
      <x:c r="M1041" s="10" t="n">
        <x:v>1</x:v>
      </x:c>
      <x:c r="N1041" s="10" t="n">
        <x:v>0</x:v>
      </x:c>
      <x:c r="O1041" s="10" t="n">
        <x:v>0</x:v>
      </x:c>
      <x:c r="P1041" s="9" t="str">
        <x:f>'CaseReview'!U1041</x:f>
        <x:v>FAIL</x:v>
      </x:c>
      <x:c r="Q1041" s="9" t="n">
        <x:f>IF(AND(T1041=1,G1041=P1041),1,0)</x:f>
        <x:v>1</x:v>
      </x:c>
      <x:c r="R1041" s="9" t="n">
        <x:f>IF(AND(T1041=1,G1041="PASS",P1041="FAIL"),1,0)</x:f>
        <x:v>0</x:v>
      </x:c>
      <x:c r="S1041" s="9" t="n">
        <x:f>IF(AND(T1041=1,G1041="FAIL",P1041="PASS"),1,0)</x:f>
        <x:v>0</x:v>
      </x:c>
      <x:c r="T1041" s="9" t="n">
        <x:v>1</x:v>
      </x:c>
      <x:c r="U1041" s="9" t="n">
        <x:v>8</x:v>
      </x:c>
      <x:c r="V1041" s="9" t="str">
        <x:v>MVP/SHACL_GENERATION_PIPELINE/experiments/FULL_REPAIR_V2/RUN_01/runs/RUN-IMO-089-20260915T111927461160Z/final/final_shape.ttl</x:v>
      </x:c>
    </x:row>
    <x:row r="1042" ht="22" customHeight="1">
      <x:c r="A1042" s="10" t="str">
        <x:v>V2_FALLBACK25</x:v>
      </x:c>
      <x:c r="B1042" s="10" t="str">
        <x:v>IMO-089</x:v>
      </x:c>
      <x:c r="C1042" s="10" t="str">
        <x:v>IMO-089-I-F06</x:v>
      </x:c>
      <x:c r="D1042" s="10" t="str">
        <x:v>RUN_01</x:v>
      </x:c>
      <x:c r="E1042" s="10" t="str">
        <x:v>ORIGINAL_LEDGER</x:v>
      </x:c>
      <x:c r="F1042" s="10" t="str">
        <x:v>FAIL</x:v>
      </x:c>
      <x:c r="G1042" s="10" t="str">
        <x:v>FAIL</x:v>
      </x:c>
      <x:c r="H1042" s="10" t="str">
        <x:v>EXECUTED</x:v>
      </x:c>
      <x:c r="I1042" s="10" t="str">
        <x:v>PARSED</x:v>
      </x:c>
      <x:c r="J1042" s="10" t="str">
        <x:v>GENERATION_ACCEPTED</x:v>
      </x:c>
      <x:c r="K1042" s="10" t="str">
        <x:v>b846325ab870041d13f3d955d9a50af0bd9be14f045a011a10746b4cd8304297</x:v>
      </x:c>
      <x:c r="L1042" s="10" t="str">
        <x:v>full_repair_v2</x:v>
      </x:c>
      <x:c r="M1042" s="10" t="n">
        <x:v>1</x:v>
      </x:c>
      <x:c r="N1042" s="10" t="n">
        <x:v>0</x:v>
      </x:c>
      <x:c r="O1042" s="10" t="n">
        <x:v>0</x:v>
      </x:c>
      <x:c r="P1042" s="9" t="str">
        <x:f>'CaseReview'!U1042</x:f>
        <x:v>FAIL</x:v>
      </x:c>
      <x:c r="Q1042" s="9" t="n">
        <x:f>IF(AND(T1042=1,G1042=P1042),1,0)</x:f>
        <x:v>1</x:v>
      </x:c>
      <x:c r="R1042" s="9" t="n">
        <x:f>IF(AND(T1042=1,G1042="PASS",P1042="FAIL"),1,0)</x:f>
        <x:v>0</x:v>
      </x:c>
      <x:c r="S1042" s="9" t="n">
        <x:f>IF(AND(T1042=1,G1042="FAIL",P1042="PASS"),1,0)</x:f>
        <x:v>0</x:v>
      </x:c>
      <x:c r="T1042" s="9" t="n">
        <x:v>1</x:v>
      </x:c>
      <x:c r="U1042" s="9" t="n">
        <x:v>8</x:v>
      </x:c>
      <x:c r="V1042" s="9" t="str">
        <x:v>MVP/SHACL_GENERATION_PIPELINE/experiments/FULL_REPAIR_V2/RUN_01/runs/RUN-IMO-089-20260915T111927461160Z/final/final_shape.ttl</x:v>
      </x:c>
    </x:row>
    <x:row r="1043" ht="22" customHeight="1">
      <x:c r="A1043" s="10" t="str">
        <x:v>V2_FALLBACK25</x:v>
      </x:c>
      <x:c r="B1043" s="10" t="str">
        <x:v>IMO-089</x:v>
      </x:c>
      <x:c r="C1043" s="10" t="str">
        <x:v>IMO-089-I-P01</x:v>
      </x:c>
      <x:c r="D1043" s="10" t="str">
        <x:v>RUN_01</x:v>
      </x:c>
      <x:c r="E1043" s="10" t="str">
        <x:v>ORIGINAL_LEDGER</x:v>
      </x:c>
      <x:c r="F1043" s="10" t="str">
        <x:v>PASS</x:v>
      </x:c>
      <x:c r="G1043" s="10" t="str">
        <x:v>PASS</x:v>
      </x:c>
      <x:c r="H1043" s="10" t="str">
        <x:v>EXECUTED</x:v>
      </x:c>
      <x:c r="I1043" s="10" t="str">
        <x:v>PARSED</x:v>
      </x:c>
      <x:c r="J1043" s="10" t="str">
        <x:v>GENERATION_ACCEPTED</x:v>
      </x:c>
      <x:c r="K1043" s="10" t="str">
        <x:v>b846325ab870041d13f3d955d9a50af0bd9be14f045a011a10746b4cd8304297</x:v>
      </x:c>
      <x:c r="L1043" s="10" t="str">
        <x:v>full_repair_v2</x:v>
      </x:c>
      <x:c r="M1043" s="10" t="n">
        <x:v>1</x:v>
      </x:c>
      <x:c r="N1043" s="10" t="n">
        <x:v>0</x:v>
      </x:c>
      <x:c r="O1043" s="10" t="n">
        <x:v>0</x:v>
      </x:c>
      <x:c r="P1043" s="9" t="str">
        <x:f>'CaseReview'!U1043</x:f>
        <x:v>PASS</x:v>
      </x:c>
      <x:c r="Q1043" s="9" t="n">
        <x:f>IF(AND(T1043=1,G1043=P1043),1,0)</x:f>
        <x:v>1</x:v>
      </x:c>
      <x:c r="R1043" s="9" t="n">
        <x:f>IF(AND(T1043=1,G1043="PASS",P1043="FAIL"),1,0)</x:f>
        <x:v>0</x:v>
      </x:c>
      <x:c r="S1043" s="9" t="n">
        <x:f>IF(AND(T1043=1,G1043="FAIL",P1043="PASS"),1,0)</x:f>
        <x:v>0</x:v>
      </x:c>
      <x:c r="T1043" s="9" t="n">
        <x:v>1</x:v>
      </x:c>
      <x:c r="U1043" s="9" t="n">
        <x:v>8</x:v>
      </x:c>
      <x:c r="V1043" s="9" t="str">
        <x:v>MVP/SHACL_GENERATION_PIPELINE/experiments/FULL_REPAIR_V2/RUN_01/runs/RUN-IMO-089-20260915T111927461160Z/final/final_shape.ttl</x:v>
      </x:c>
    </x:row>
    <x:row r="1044" ht="22" customHeight="1">
      <x:c r="A1044" s="10" t="str">
        <x:v>V2_FALLBACK25</x:v>
      </x:c>
      <x:c r="B1044" s="10" t="str">
        <x:v>IMO-089</x:v>
      </x:c>
      <x:c r="C1044" s="10" t="str">
        <x:v>IMO-089-I-P02</x:v>
      </x:c>
      <x:c r="D1044" s="10" t="str">
        <x:v>RUN_01</x:v>
      </x:c>
      <x:c r="E1044" s="10" t="str">
        <x:v>ORIGINAL_LEDGER</x:v>
      </x:c>
      <x:c r="F1044" s="10" t="str">
        <x:v>PASS</x:v>
      </x:c>
      <x:c r="G1044" s="10" t="str">
        <x:v>PASS</x:v>
      </x:c>
      <x:c r="H1044" s="10" t="str">
        <x:v>EXECUTED</x:v>
      </x:c>
      <x:c r="I1044" s="10" t="str">
        <x:v>PARSED</x:v>
      </x:c>
      <x:c r="J1044" s="10" t="str">
        <x:v>GENERATION_ACCEPTED</x:v>
      </x:c>
      <x:c r="K1044" s="10" t="str">
        <x:v>b846325ab870041d13f3d955d9a50af0bd9be14f045a011a10746b4cd8304297</x:v>
      </x:c>
      <x:c r="L1044" s="10" t="str">
        <x:v>full_repair_v2</x:v>
      </x:c>
      <x:c r="M1044" s="10" t="n">
        <x:v>1</x:v>
      </x:c>
      <x:c r="N1044" s="10" t="n">
        <x:v>0</x:v>
      </x:c>
      <x:c r="O1044" s="10" t="n">
        <x:v>0</x:v>
      </x:c>
      <x:c r="P1044" s="9" t="str">
        <x:f>'CaseReview'!U1044</x:f>
        <x:v>PASS</x:v>
      </x:c>
      <x:c r="Q1044" s="9" t="n">
        <x:f>IF(AND(T1044=1,G1044=P1044),1,0)</x:f>
        <x:v>1</x:v>
      </x:c>
      <x:c r="R1044" s="9" t="n">
        <x:f>IF(AND(T1044=1,G1044="PASS",P1044="FAIL"),1,0)</x:f>
        <x:v>0</x:v>
      </x:c>
      <x:c r="S1044" s="9" t="n">
        <x:f>IF(AND(T1044=1,G1044="FAIL",P1044="PASS"),1,0)</x:f>
        <x:v>0</x:v>
      </x:c>
      <x:c r="T1044" s="9" t="n">
        <x:v>1</x:v>
      </x:c>
      <x:c r="U1044" s="9" t="n">
        <x:v>8</x:v>
      </x:c>
      <x:c r="V1044" s="9" t="str">
        <x:v>MVP/SHACL_GENERATION_PIPELINE/experiments/FULL_REPAIR_V2/RUN_01/runs/RUN-IMO-089-20260915T111927461160Z/final/final_shape.ttl</x:v>
      </x:c>
    </x:row>
    <x:row r="1045" ht="22" customHeight="1">
      <x:c r="A1045" s="10" t="str">
        <x:v>V2_FALLBACK25</x:v>
      </x:c>
      <x:c r="B1045" s="10" t="str">
        <x:v>IMO-091</x:v>
      </x:c>
      <x:c r="C1045" s="10" t="str">
        <x:v>IMO-091-J-F01</x:v>
      </x:c>
      <x:c r="D1045" s="10" t="str">
        <x:v>RUN_01</x:v>
      </x:c>
      <x:c r="E1045" s="10" t="str">
        <x:v>ORIGINAL_LEDGER</x:v>
      </x:c>
      <x:c r="F1045" s="10" t="str">
        <x:v>FAIL</x:v>
      </x:c>
      <x:c r="G1045" s="10" t="str">
        <x:v>FAIL</x:v>
      </x:c>
      <x:c r="H1045" s="10" t="str">
        <x:v>EXECUTED</x:v>
      </x:c>
      <x:c r="I1045" s="10" t="str">
        <x:v>PARSED</x:v>
      </x:c>
      <x:c r="J1045" s="10" t="str">
        <x:v>GENERATION_ACCEPTED</x:v>
      </x:c>
      <x:c r="K1045" s="10" t="str">
        <x:v>afdfc15253292cbdc016e6ad783d5b87ac6ff3790e786e41761719c995f0146d</x:v>
      </x:c>
      <x:c r="L1045" s="10" t="str">
        <x:v>full_repair_v2</x:v>
      </x:c>
      <x:c r="M1045" s="10" t="n">
        <x:v>1</x:v>
      </x:c>
      <x:c r="N1045" s="10" t="n">
        <x:v>0</x:v>
      </x:c>
      <x:c r="O1045" s="10" t="n">
        <x:v>0</x:v>
      </x:c>
      <x:c r="P1045" s="9" t="str">
        <x:f>'CaseReview'!U1045</x:f>
        <x:v>FAIL</x:v>
      </x:c>
      <x:c r="Q1045" s="9" t="n">
        <x:f>IF(AND(T1045=1,G1045=P1045),1,0)</x:f>
        <x:v>1</x:v>
      </x:c>
      <x:c r="R1045" s="9" t="n">
        <x:f>IF(AND(T1045=1,G1045="PASS",P1045="FAIL"),1,0)</x:f>
        <x:v>0</x:v>
      </x:c>
      <x:c r="S1045" s="9" t="n">
        <x:f>IF(AND(T1045=1,G1045="FAIL",P1045="PASS"),1,0)</x:f>
        <x:v>0</x:v>
      </x:c>
      <x:c r="T1045" s="9" t="n">
        <x:v>1</x:v>
      </x:c>
      <x:c r="U1045" s="9" t="n">
        <x:v>4</x:v>
      </x:c>
      <x:c r="V1045" s="9" t="str">
        <x:v>MVP/SHACL_GENERATION_PIPELINE/experiments/FULL_REPAIR_V2/RUN_01/runs/RUN-IMO-091-20260915T111950941863Z/final/final_shape.ttl</x:v>
      </x:c>
    </x:row>
    <x:row r="1046" ht="22" customHeight="1">
      <x:c r="A1046" s="10" t="str">
        <x:v>V2_FALLBACK25</x:v>
      </x:c>
      <x:c r="B1046" s="10" t="str">
        <x:v>IMO-091</x:v>
      </x:c>
      <x:c r="C1046" s="10" t="str">
        <x:v>IMO-091-J-F02</x:v>
      </x:c>
      <x:c r="D1046" s="10" t="str">
        <x:v>RUN_01</x:v>
      </x:c>
      <x:c r="E1046" s="10" t="str">
        <x:v>ORIGINAL_LEDGER</x:v>
      </x:c>
      <x:c r="F1046" s="10" t="str">
        <x:v>FAIL</x:v>
      </x:c>
      <x:c r="G1046" s="10" t="str">
        <x:v>FAIL</x:v>
      </x:c>
      <x:c r="H1046" s="10" t="str">
        <x:v>EXECUTED</x:v>
      </x:c>
      <x:c r="I1046" s="10" t="str">
        <x:v>PARSED</x:v>
      </x:c>
      <x:c r="J1046" s="10" t="str">
        <x:v>GENERATION_ACCEPTED</x:v>
      </x:c>
      <x:c r="K1046" s="10" t="str">
        <x:v>afdfc15253292cbdc016e6ad783d5b87ac6ff3790e786e41761719c995f0146d</x:v>
      </x:c>
      <x:c r="L1046" s="10" t="str">
        <x:v>full_repair_v2</x:v>
      </x:c>
      <x:c r="M1046" s="10" t="n">
        <x:v>1</x:v>
      </x:c>
      <x:c r="N1046" s="10" t="n">
        <x:v>0</x:v>
      </x:c>
      <x:c r="O1046" s="10" t="n">
        <x:v>0</x:v>
      </x:c>
      <x:c r="P1046" s="9" t="str">
        <x:f>'CaseReview'!U1046</x:f>
        <x:v>FAIL</x:v>
      </x:c>
      <x:c r="Q1046" s="9" t="n">
        <x:f>IF(AND(T1046=1,G1046=P1046),1,0)</x:f>
        <x:v>1</x:v>
      </x:c>
      <x:c r="R1046" s="9" t="n">
        <x:f>IF(AND(T1046=1,G1046="PASS",P1046="FAIL"),1,0)</x:f>
        <x:v>0</x:v>
      </x:c>
      <x:c r="S1046" s="9" t="n">
        <x:f>IF(AND(T1046=1,G1046="FAIL",P1046="PASS"),1,0)</x:f>
        <x:v>0</x:v>
      </x:c>
      <x:c r="T1046" s="9" t="n">
        <x:v>1</x:v>
      </x:c>
      <x:c r="U1046" s="9" t="n">
        <x:v>4</x:v>
      </x:c>
      <x:c r="V1046" s="9" t="str">
        <x:v>MVP/SHACL_GENERATION_PIPELINE/experiments/FULL_REPAIR_V2/RUN_01/runs/RUN-IMO-091-20260915T111950941863Z/final/final_shape.ttl</x:v>
      </x:c>
    </x:row>
    <x:row r="1047" ht="22" customHeight="1">
      <x:c r="A1047" s="10" t="str">
        <x:v>V2_FALLBACK25</x:v>
      </x:c>
      <x:c r="B1047" s="10" t="str">
        <x:v>IMO-091</x:v>
      </x:c>
      <x:c r="C1047" s="10" t="str">
        <x:v>IMO-091-J-F03</x:v>
      </x:c>
      <x:c r="D1047" s="10" t="str">
        <x:v>RUN_01</x:v>
      </x:c>
      <x:c r="E1047" s="10" t="str">
        <x:v>ORIGINAL_LEDGER</x:v>
      </x:c>
      <x:c r="F1047" s="10" t="str">
        <x:v>FAIL</x:v>
      </x:c>
      <x:c r="G1047" s="10" t="str">
        <x:v>FAIL</x:v>
      </x:c>
      <x:c r="H1047" s="10" t="str">
        <x:v>EXECUTED</x:v>
      </x:c>
      <x:c r="I1047" s="10" t="str">
        <x:v>PARSED</x:v>
      </x:c>
      <x:c r="J1047" s="10" t="str">
        <x:v>GENERATION_ACCEPTED</x:v>
      </x:c>
      <x:c r="K1047" s="10" t="str">
        <x:v>afdfc15253292cbdc016e6ad783d5b87ac6ff3790e786e41761719c995f0146d</x:v>
      </x:c>
      <x:c r="L1047" s="10" t="str">
        <x:v>full_repair_v2</x:v>
      </x:c>
      <x:c r="M1047" s="10" t="n">
        <x:v>1</x:v>
      </x:c>
      <x:c r="N1047" s="10" t="n">
        <x:v>0</x:v>
      </x:c>
      <x:c r="O1047" s="10" t="n">
        <x:v>0</x:v>
      </x:c>
      <x:c r="P1047" s="9" t="str">
        <x:f>'CaseReview'!U1047</x:f>
        <x:v>FAIL</x:v>
      </x:c>
      <x:c r="Q1047" s="9" t="n">
        <x:f>IF(AND(T1047=1,G1047=P1047),1,0)</x:f>
        <x:v>1</x:v>
      </x:c>
      <x:c r="R1047" s="9" t="n">
        <x:f>IF(AND(T1047=1,G1047="PASS",P1047="FAIL"),1,0)</x:f>
        <x:v>0</x:v>
      </x:c>
      <x:c r="S1047" s="9" t="n">
        <x:f>IF(AND(T1047=1,G1047="FAIL",P1047="PASS"),1,0)</x:f>
        <x:v>0</x:v>
      </x:c>
      <x:c r="T1047" s="9" t="n">
        <x:v>1</x:v>
      </x:c>
      <x:c r="U1047" s="9" t="n">
        <x:v>4</x:v>
      </x:c>
      <x:c r="V1047" s="9" t="str">
        <x:v>MVP/SHACL_GENERATION_PIPELINE/experiments/FULL_REPAIR_V2/RUN_01/runs/RUN-IMO-091-20260915T111950941863Z/final/final_shape.ttl</x:v>
      </x:c>
    </x:row>
    <x:row r="1048" ht="22" customHeight="1">
      <x:c r="A1048" s="10" t="str">
        <x:v>V2_FALLBACK25</x:v>
      </x:c>
      <x:c r="B1048" s="10" t="str">
        <x:v>IMO-091</x:v>
      </x:c>
      <x:c r="C1048" s="10" t="str">
        <x:v>IMO-091-J-P01</x:v>
      </x:c>
      <x:c r="D1048" s="10" t="str">
        <x:v>RUN_01</x:v>
      </x:c>
      <x:c r="E1048" s="10" t="str">
        <x:v>ORIGINAL_LEDGER</x:v>
      </x:c>
      <x:c r="F1048" s="10" t="str">
        <x:v>PASS</x:v>
      </x:c>
      <x:c r="G1048" s="10" t="str">
        <x:v>PASS</x:v>
      </x:c>
      <x:c r="H1048" s="10" t="str">
        <x:v>EXECUTED</x:v>
      </x:c>
      <x:c r="I1048" s="10" t="str">
        <x:v>PARSED</x:v>
      </x:c>
      <x:c r="J1048" s="10" t="str">
        <x:v>GENERATION_ACCEPTED</x:v>
      </x:c>
      <x:c r="K1048" s="10" t="str">
        <x:v>afdfc15253292cbdc016e6ad783d5b87ac6ff3790e786e41761719c995f0146d</x:v>
      </x:c>
      <x:c r="L1048" s="10" t="str">
        <x:v>full_repair_v2</x:v>
      </x:c>
      <x:c r="M1048" s="10" t="n">
        <x:v>1</x:v>
      </x:c>
      <x:c r="N1048" s="10" t="n">
        <x:v>0</x:v>
      </x:c>
      <x:c r="O1048" s="10" t="n">
        <x:v>0</x:v>
      </x:c>
      <x:c r="P1048" s="9" t="str">
        <x:f>'CaseReview'!U1048</x:f>
        <x:v>PASS</x:v>
      </x:c>
      <x:c r="Q1048" s="9" t="n">
        <x:f>IF(AND(T1048=1,G1048=P1048),1,0)</x:f>
        <x:v>1</x:v>
      </x:c>
      <x:c r="R1048" s="9" t="n">
        <x:f>IF(AND(T1048=1,G1048="PASS",P1048="FAIL"),1,0)</x:f>
        <x:v>0</x:v>
      </x:c>
      <x:c r="S1048" s="9" t="n">
        <x:f>IF(AND(T1048=1,G1048="FAIL",P1048="PASS"),1,0)</x:f>
        <x:v>0</x:v>
      </x:c>
      <x:c r="T1048" s="9" t="n">
        <x:v>1</x:v>
      </x:c>
      <x:c r="U1048" s="9" t="n">
        <x:v>4</x:v>
      </x:c>
      <x:c r="V1048" s="9" t="str">
        <x:v>MVP/SHACL_GENERATION_PIPELINE/experiments/FULL_REPAIR_V2/RUN_01/runs/RUN-IMO-091-20260915T111950941863Z/final/final_shape.ttl</x:v>
      </x:c>
    </x:row>
    <x:row r="1049" ht="22" customHeight="1">
      <x:c r="A1049" s="10" t="str">
        <x:v>V2_FALLBACK25</x:v>
      </x:c>
      <x:c r="B1049" s="10" t="str">
        <x:v>IMO-092</x:v>
      </x:c>
      <x:c r="C1049" s="10" t="str">
        <x:v>IMO-092-J-F01</x:v>
      </x:c>
      <x:c r="D1049" s="10" t="str">
        <x:v>RUN_01</x:v>
      </x:c>
      <x:c r="E1049" s="10" t="str">
        <x:v>ORIGINAL_LEDGER</x:v>
      </x:c>
      <x:c r="F1049" s="10" t="str">
        <x:v>FAIL</x:v>
      </x:c>
      <x:c r="G1049" s="10" t="str">
        <x:v>FAIL</x:v>
      </x:c>
      <x:c r="H1049" s="10" t="str">
        <x:v>EXECUTED</x:v>
      </x:c>
      <x:c r="I1049" s="10" t="str">
        <x:v>PARSED</x:v>
      </x:c>
      <x:c r="J1049" s="10" t="str">
        <x:v>GENERATION_ACCEPTED</x:v>
      </x:c>
      <x:c r="K1049" s="10" t="str">
        <x:v>012f34b8b8e939f9950c749e0f9be4b431a16b2a6170a0acd4ef83284760b2d8</x:v>
      </x:c>
      <x:c r="L1049" s="10" t="str">
        <x:v>full_repair_v2</x:v>
      </x:c>
      <x:c r="M1049" s="10" t="n">
        <x:v>1</x:v>
      </x:c>
      <x:c r="N1049" s="10" t="n">
        <x:v>0</x:v>
      </x:c>
      <x:c r="O1049" s="10" t="n">
        <x:v>0</x:v>
      </x:c>
      <x:c r="P1049" s="9" t="str">
        <x:f>'CaseReview'!U1049</x:f>
        <x:v>FAIL</x:v>
      </x:c>
      <x:c r="Q1049" s="9" t="n">
        <x:f>IF(AND(T1049=1,G1049=P1049),1,0)</x:f>
        <x:v>1</x:v>
      </x:c>
      <x:c r="R1049" s="9" t="n">
        <x:f>IF(AND(T1049=1,G1049="PASS",P1049="FAIL"),1,0)</x:f>
        <x:v>0</x:v>
      </x:c>
      <x:c r="S1049" s="9" t="n">
        <x:f>IF(AND(T1049=1,G1049="FAIL",P1049="PASS"),1,0)</x:f>
        <x:v>0</x:v>
      </x:c>
      <x:c r="T1049" s="9" t="n">
        <x:v>1</x:v>
      </x:c>
      <x:c r="U1049" s="9" t="n">
        <x:v>3</x:v>
      </x:c>
      <x:c r="V1049" s="9" t="str">
        <x:v>MVP/SHACL_GENERATION_PIPELINE/experiments/FULL_REPAIR_V2/RUN_01/runs/RUN-IMO-092-20260915T112001543798Z/final/final_shape.ttl</x:v>
      </x:c>
    </x:row>
    <x:row r="1050" ht="22" customHeight="1">
      <x:c r="A1050" s="10" t="str">
        <x:v>V2_FALLBACK25</x:v>
      </x:c>
      <x:c r="B1050" s="10" t="str">
        <x:v>IMO-092</x:v>
      </x:c>
      <x:c r="C1050" s="10" t="str">
        <x:v>IMO-092-J-F02</x:v>
      </x:c>
      <x:c r="D1050" s="10" t="str">
        <x:v>RUN_01</x:v>
      </x:c>
      <x:c r="E1050" s="10" t="str">
        <x:v>ORIGINAL_LEDGER</x:v>
      </x:c>
      <x:c r="F1050" s="10" t="str">
        <x:v>FAIL</x:v>
      </x:c>
      <x:c r="G1050" s="10" t="str">
        <x:v>FAIL</x:v>
      </x:c>
      <x:c r="H1050" s="10" t="str">
        <x:v>EXECUTED</x:v>
      </x:c>
      <x:c r="I1050" s="10" t="str">
        <x:v>PARSED</x:v>
      </x:c>
      <x:c r="J1050" s="10" t="str">
        <x:v>GENERATION_ACCEPTED</x:v>
      </x:c>
      <x:c r="K1050" s="10" t="str">
        <x:v>012f34b8b8e939f9950c749e0f9be4b431a16b2a6170a0acd4ef83284760b2d8</x:v>
      </x:c>
      <x:c r="L1050" s="10" t="str">
        <x:v>full_repair_v2</x:v>
      </x:c>
      <x:c r="M1050" s="10" t="n">
        <x:v>1</x:v>
      </x:c>
      <x:c r="N1050" s="10" t="n">
        <x:v>0</x:v>
      </x:c>
      <x:c r="O1050" s="10" t="n">
        <x:v>0</x:v>
      </x:c>
      <x:c r="P1050" s="9" t="str">
        <x:f>'CaseReview'!U1050</x:f>
        <x:v>FAIL</x:v>
      </x:c>
      <x:c r="Q1050" s="9" t="n">
        <x:f>IF(AND(T1050=1,G1050=P1050),1,0)</x:f>
        <x:v>1</x:v>
      </x:c>
      <x:c r="R1050" s="9" t="n">
        <x:f>IF(AND(T1050=1,G1050="PASS",P1050="FAIL"),1,0)</x:f>
        <x:v>0</x:v>
      </x:c>
      <x:c r="S1050" s="9" t="n">
        <x:f>IF(AND(T1050=1,G1050="FAIL",P1050="PASS"),1,0)</x:f>
        <x:v>0</x:v>
      </x:c>
      <x:c r="T1050" s="9" t="n">
        <x:v>1</x:v>
      </x:c>
      <x:c r="U1050" s="9" t="n">
        <x:v>3</x:v>
      </x:c>
      <x:c r="V1050" s="9" t="str">
        <x:v>MVP/SHACL_GENERATION_PIPELINE/experiments/FULL_REPAIR_V2/RUN_01/runs/RUN-IMO-092-20260915T112001543798Z/final/final_shape.ttl</x:v>
      </x:c>
    </x:row>
    <x:row r="1051" ht="22" customHeight="1">
      <x:c r="A1051" s="10" t="str">
        <x:v>V2_FALLBACK25</x:v>
      </x:c>
      <x:c r="B1051" s="10" t="str">
        <x:v>IMO-092</x:v>
      </x:c>
      <x:c r="C1051" s="10" t="str">
        <x:v>IMO-092-J-P01</x:v>
      </x:c>
      <x:c r="D1051" s="10" t="str">
        <x:v>RUN_01</x:v>
      </x:c>
      <x:c r="E1051" s="10" t="str">
        <x:v>ORIGINAL_LEDGER</x:v>
      </x:c>
      <x:c r="F1051" s="10" t="str">
        <x:v>PASS</x:v>
      </x:c>
      <x:c r="G1051" s="10" t="str">
        <x:v>PASS</x:v>
      </x:c>
      <x:c r="H1051" s="10" t="str">
        <x:v>EXECUTED</x:v>
      </x:c>
      <x:c r="I1051" s="10" t="str">
        <x:v>PARSED</x:v>
      </x:c>
      <x:c r="J1051" s="10" t="str">
        <x:v>GENERATION_ACCEPTED</x:v>
      </x:c>
      <x:c r="K1051" s="10" t="str">
        <x:v>012f34b8b8e939f9950c749e0f9be4b431a16b2a6170a0acd4ef83284760b2d8</x:v>
      </x:c>
      <x:c r="L1051" s="10" t="str">
        <x:v>full_repair_v2</x:v>
      </x:c>
      <x:c r="M1051" s="10" t="n">
        <x:v>1</x:v>
      </x:c>
      <x:c r="N1051" s="10" t="n">
        <x:v>0</x:v>
      </x:c>
      <x:c r="O1051" s="10" t="n">
        <x:v>0</x:v>
      </x:c>
      <x:c r="P1051" s="9" t="str">
        <x:f>'CaseReview'!U1051</x:f>
        <x:v>PASS</x:v>
      </x:c>
      <x:c r="Q1051" s="9" t="n">
        <x:f>IF(AND(T1051=1,G1051=P1051),1,0)</x:f>
        <x:v>1</x:v>
      </x:c>
      <x:c r="R1051" s="9" t="n">
        <x:f>IF(AND(T1051=1,G1051="PASS",P1051="FAIL"),1,0)</x:f>
        <x:v>0</x:v>
      </x:c>
      <x:c r="S1051" s="9" t="n">
        <x:f>IF(AND(T1051=1,G1051="FAIL",P1051="PASS"),1,0)</x:f>
        <x:v>0</x:v>
      </x:c>
      <x:c r="T1051" s="9" t="n">
        <x:v>1</x:v>
      </x:c>
      <x:c r="U1051" s="9" t="n">
        <x:v>3</x:v>
      </x:c>
      <x:c r="V1051" s="9" t="str">
        <x:v>MVP/SHACL_GENERATION_PIPELINE/experiments/FULL_REPAIR_V2/RUN_01/runs/RUN-IMO-092-20260915T112001543798Z/final/final_shape.ttl</x:v>
      </x:c>
    </x:row>
    <x:row r="1052" ht="22" customHeight="1">
      <x:c r="A1052" s="10" t="str">
        <x:v>V2_FALLBACK25</x:v>
      </x:c>
      <x:c r="B1052" s="10" t="str">
        <x:v>IMO-094</x:v>
      </x:c>
      <x:c r="C1052" s="10" t="str">
        <x:v>IMO-094-J-F01</x:v>
      </x:c>
      <x:c r="D1052" s="10" t="str">
        <x:v>RUN_01</x:v>
      </x:c>
      <x:c r="E1052" s="10" t="str">
        <x:v>ORIGINAL_LEDGER</x:v>
      </x:c>
      <x:c r="F1052" s="10" t="str">
        <x:v>FAIL</x:v>
      </x:c>
      <x:c r="G1052" s="10" t="str">
        <x:v>FAIL</x:v>
      </x:c>
      <x:c r="H1052" s="10" t="str">
        <x:v>EXECUTED</x:v>
      </x:c>
      <x:c r="I1052" s="10" t="str">
        <x:v>PARSED</x:v>
      </x:c>
      <x:c r="J1052" s="10" t="str">
        <x:v>GENERATION_ACCEPTED</x:v>
      </x:c>
      <x:c r="K1052" s="10" t="str">
        <x:v>d934a5c9477f1825ac7de6b4f6b8ae03c67439f812118700686c266dbed53197</x:v>
      </x:c>
      <x:c r="L1052" s="10" t="str">
        <x:v>full_repair_v2</x:v>
      </x:c>
      <x:c r="M1052" s="10" t="n">
        <x:v>1</x:v>
      </x:c>
      <x:c r="N1052" s="10" t="n">
        <x:v>0</x:v>
      </x:c>
      <x:c r="O1052" s="10" t="n">
        <x:v>0</x:v>
      </x:c>
      <x:c r="P1052" s="9" t="str">
        <x:f>'CaseReview'!U1052</x:f>
        <x:v>FAIL</x:v>
      </x:c>
      <x:c r="Q1052" s="9" t="n">
        <x:f>IF(AND(T1052=1,G1052=P1052),1,0)</x:f>
        <x:v>1</x:v>
      </x:c>
      <x:c r="R1052" s="9" t="n">
        <x:f>IF(AND(T1052=1,G1052="PASS",P1052="FAIL"),1,0)</x:f>
        <x:v>0</x:v>
      </x:c>
      <x:c r="S1052" s="9" t="n">
        <x:f>IF(AND(T1052=1,G1052="FAIL",P1052="PASS"),1,0)</x:f>
        <x:v>0</x:v>
      </x:c>
      <x:c r="T1052" s="9" t="n">
        <x:v>1</x:v>
      </x:c>
      <x:c r="U1052" s="9" t="n">
        <x:v>4</x:v>
      </x:c>
      <x:c r="V1052" s="9" t="str">
        <x:v>MVP/SHACL_GENERATION_PIPELINE/experiments/FULL_REPAIR_V2/RUN_01/runs/RUN-IMO-094-20260915T112014656029Z/final/final_shape.ttl</x:v>
      </x:c>
    </x:row>
    <x:row r="1053" ht="22" customHeight="1">
      <x:c r="A1053" s="10" t="str">
        <x:v>V2_FALLBACK25</x:v>
      </x:c>
      <x:c r="B1053" s="10" t="str">
        <x:v>IMO-094</x:v>
      </x:c>
      <x:c r="C1053" s="10" t="str">
        <x:v>IMO-094-J-F02</x:v>
      </x:c>
      <x:c r="D1053" s="10" t="str">
        <x:v>RUN_01</x:v>
      </x:c>
      <x:c r="E1053" s="10" t="str">
        <x:v>ORIGINAL_LEDGER</x:v>
      </x:c>
      <x:c r="F1053" s="10" t="str">
        <x:v>FAIL</x:v>
      </x:c>
      <x:c r="G1053" s="10" t="str">
        <x:v>FAIL</x:v>
      </x:c>
      <x:c r="H1053" s="10" t="str">
        <x:v>EXECUTED</x:v>
      </x:c>
      <x:c r="I1053" s="10" t="str">
        <x:v>PARSED</x:v>
      </x:c>
      <x:c r="J1053" s="10" t="str">
        <x:v>GENERATION_ACCEPTED</x:v>
      </x:c>
      <x:c r="K1053" s="10" t="str">
        <x:v>d934a5c9477f1825ac7de6b4f6b8ae03c67439f812118700686c266dbed53197</x:v>
      </x:c>
      <x:c r="L1053" s="10" t="str">
        <x:v>full_repair_v2</x:v>
      </x:c>
      <x:c r="M1053" s="10" t="n">
        <x:v>1</x:v>
      </x:c>
      <x:c r="N1053" s="10" t="n">
        <x:v>0</x:v>
      </x:c>
      <x:c r="O1053" s="10" t="n">
        <x:v>0</x:v>
      </x:c>
      <x:c r="P1053" s="9" t="str">
        <x:f>'CaseReview'!U1053</x:f>
        <x:v>FAIL</x:v>
      </x:c>
      <x:c r="Q1053" s="9" t="n">
        <x:f>IF(AND(T1053=1,G1053=P1053),1,0)</x:f>
        <x:v>1</x:v>
      </x:c>
      <x:c r="R1053" s="9" t="n">
        <x:f>IF(AND(T1053=1,G1053="PASS",P1053="FAIL"),1,0)</x:f>
        <x:v>0</x:v>
      </x:c>
      <x:c r="S1053" s="9" t="n">
        <x:f>IF(AND(T1053=1,G1053="FAIL",P1053="PASS"),1,0)</x:f>
        <x:v>0</x:v>
      </x:c>
      <x:c r="T1053" s="9" t="n">
        <x:v>1</x:v>
      </x:c>
      <x:c r="U1053" s="9" t="n">
        <x:v>4</x:v>
      </x:c>
      <x:c r="V1053" s="9" t="str">
        <x:v>MVP/SHACL_GENERATION_PIPELINE/experiments/FULL_REPAIR_V2/RUN_01/runs/RUN-IMO-094-20260915T112014656029Z/final/final_shape.ttl</x:v>
      </x:c>
    </x:row>
    <x:row r="1054" ht="22" customHeight="1">
      <x:c r="A1054" s="10" t="str">
        <x:v>V2_FALLBACK25</x:v>
      </x:c>
      <x:c r="B1054" s="10" t="str">
        <x:v>IMO-094</x:v>
      </x:c>
      <x:c r="C1054" s="10" t="str">
        <x:v>IMO-094-J-P01</x:v>
      </x:c>
      <x:c r="D1054" s="10" t="str">
        <x:v>RUN_01</x:v>
      </x:c>
      <x:c r="E1054" s="10" t="str">
        <x:v>ORIGINAL_LEDGER</x:v>
      </x:c>
      <x:c r="F1054" s="10" t="str">
        <x:v>PASS</x:v>
      </x:c>
      <x:c r="G1054" s="10" t="str">
        <x:v>PASS</x:v>
      </x:c>
      <x:c r="H1054" s="10" t="str">
        <x:v>EXECUTED</x:v>
      </x:c>
      <x:c r="I1054" s="10" t="str">
        <x:v>PARSED</x:v>
      </x:c>
      <x:c r="J1054" s="10" t="str">
        <x:v>GENERATION_ACCEPTED</x:v>
      </x:c>
      <x:c r="K1054" s="10" t="str">
        <x:v>d934a5c9477f1825ac7de6b4f6b8ae03c67439f812118700686c266dbed53197</x:v>
      </x:c>
      <x:c r="L1054" s="10" t="str">
        <x:v>full_repair_v2</x:v>
      </x:c>
      <x:c r="M1054" s="10" t="n">
        <x:v>1</x:v>
      </x:c>
      <x:c r="N1054" s="10" t="n">
        <x:v>0</x:v>
      </x:c>
      <x:c r="O1054" s="10" t="n">
        <x:v>0</x:v>
      </x:c>
      <x:c r="P1054" s="9" t="str">
        <x:f>'CaseReview'!U1054</x:f>
        <x:v>PASS</x:v>
      </x:c>
      <x:c r="Q1054" s="9" t="n">
        <x:f>IF(AND(T1054=1,G1054=P1054),1,0)</x:f>
        <x:v>1</x:v>
      </x:c>
      <x:c r="R1054" s="9" t="n">
        <x:f>IF(AND(T1054=1,G1054="PASS",P1054="FAIL"),1,0)</x:f>
        <x:v>0</x:v>
      </x:c>
      <x:c r="S1054" s="9" t="n">
        <x:f>IF(AND(T1054=1,G1054="FAIL",P1054="PASS"),1,0)</x:f>
        <x:v>0</x:v>
      </x:c>
      <x:c r="T1054" s="9" t="n">
        <x:v>1</x:v>
      </x:c>
      <x:c r="U1054" s="9" t="n">
        <x:v>4</x:v>
      </x:c>
      <x:c r="V1054" s="9" t="str">
        <x:v>MVP/SHACL_GENERATION_PIPELINE/experiments/FULL_REPAIR_V2/RUN_01/runs/RUN-IMO-094-20260915T112014656029Z/final/final_shape.ttl</x:v>
      </x:c>
    </x:row>
    <x:row r="1055" ht="22" customHeight="1">
      <x:c r="A1055" s="10" t="str">
        <x:v>V2_FALLBACK25</x:v>
      </x:c>
      <x:c r="B1055" s="10" t="str">
        <x:v>IMO-094</x:v>
      </x:c>
      <x:c r="C1055" s="10" t="str">
        <x:v>IMO-094-J-P02</x:v>
      </x:c>
      <x:c r="D1055" s="10" t="str">
        <x:v>RUN_01</x:v>
      </x:c>
      <x:c r="E1055" s="10" t="str">
        <x:v>ORIGINAL_LEDGER</x:v>
      </x:c>
      <x:c r="F1055" s="10" t="str">
        <x:v>PASS</x:v>
      </x:c>
      <x:c r="G1055" s="10" t="str">
        <x:v>PASS</x:v>
      </x:c>
      <x:c r="H1055" s="10" t="str">
        <x:v>EXECUTED</x:v>
      </x:c>
      <x:c r="I1055" s="10" t="str">
        <x:v>PARSED</x:v>
      </x:c>
      <x:c r="J1055" s="10" t="str">
        <x:v>GENERATION_ACCEPTED</x:v>
      </x:c>
      <x:c r="K1055" s="10" t="str">
        <x:v>d934a5c9477f1825ac7de6b4f6b8ae03c67439f812118700686c266dbed53197</x:v>
      </x:c>
      <x:c r="L1055" s="10" t="str">
        <x:v>full_repair_v2</x:v>
      </x:c>
      <x:c r="M1055" s="10" t="n">
        <x:v>1</x:v>
      </x:c>
      <x:c r="N1055" s="10" t="n">
        <x:v>0</x:v>
      </x:c>
      <x:c r="O1055" s="10" t="n">
        <x:v>0</x:v>
      </x:c>
      <x:c r="P1055" s="9" t="str">
        <x:f>'CaseReview'!U1055</x:f>
        <x:v>PASS</x:v>
      </x:c>
      <x:c r="Q1055" s="9" t="n">
        <x:f>IF(AND(T1055=1,G1055=P1055),1,0)</x:f>
        <x:v>1</x:v>
      </x:c>
      <x:c r="R1055" s="9" t="n">
        <x:f>IF(AND(T1055=1,G1055="PASS",P1055="FAIL"),1,0)</x:f>
        <x:v>0</x:v>
      </x:c>
      <x:c r="S1055" s="9" t="n">
        <x:f>IF(AND(T1055=1,G1055="FAIL",P1055="PASS"),1,0)</x:f>
        <x:v>0</x:v>
      </x:c>
      <x:c r="T1055" s="9" t="n">
        <x:v>1</x:v>
      </x:c>
      <x:c r="U1055" s="9" t="n">
        <x:v>4</x:v>
      </x:c>
      <x:c r="V1055" s="9" t="str">
        <x:v>MVP/SHACL_GENERATION_PIPELINE/experiments/FULL_REPAIR_V2/RUN_01/runs/RUN-IMO-094-20260915T112014656029Z/final/final_shape.ttl</x:v>
      </x:c>
    </x:row>
    <x:row r="1056" ht="22" customHeight="1">
      <x:c r="A1056" s="10" t="str">
        <x:v>V2_FALLBACK25</x:v>
      </x:c>
      <x:c r="B1056" s="10" t="str">
        <x:v>IMO-095</x:v>
      </x:c>
      <x:c r="C1056" s="10" t="str">
        <x:v>IMO-095-J-F01</x:v>
      </x:c>
      <x:c r="D1056" s="10" t="str">
        <x:v>RUN_01</x:v>
      </x:c>
      <x:c r="E1056" s="10" t="str">
        <x:v>ORIGINAL_LEDGER</x:v>
      </x:c>
      <x:c r="F1056" s="10" t="str">
        <x:v>FAIL</x:v>
      </x:c>
      <x:c r="G1056" s="10" t="str">
        <x:v>FAIL</x:v>
      </x:c>
      <x:c r="H1056" s="10" t="str">
        <x:v>EXECUTED</x:v>
      </x:c>
      <x:c r="I1056" s="10" t="str">
        <x:v>PARSED</x:v>
      </x:c>
      <x:c r="J1056" s="10" t="str">
        <x:v>GENERATION_ACCEPTED</x:v>
      </x:c>
      <x:c r="K1056" s="10" t="str">
        <x:v>0600b9f774c10acc75a8c687043f770ed9483ee44b629b004113de514467d991</x:v>
      </x:c>
      <x:c r="L1056" s="10" t="str">
        <x:v>full_repair_v2</x:v>
      </x:c>
      <x:c r="M1056" s="10" t="n">
        <x:v>1</x:v>
      </x:c>
      <x:c r="N1056" s="10" t="n">
        <x:v>0</x:v>
      </x:c>
      <x:c r="O1056" s="10" t="n">
        <x:v>0</x:v>
      </x:c>
      <x:c r="P1056" s="9" t="str">
        <x:f>'CaseReview'!U1056</x:f>
        <x:v>FAIL</x:v>
      </x:c>
      <x:c r="Q1056" s="9" t="n">
        <x:f>IF(AND(T1056=1,G1056=P1056),1,0)</x:f>
        <x:v>1</x:v>
      </x:c>
      <x:c r="R1056" s="9" t="n">
        <x:f>IF(AND(T1056=1,G1056="PASS",P1056="FAIL"),1,0)</x:f>
        <x:v>0</x:v>
      </x:c>
      <x:c r="S1056" s="9" t="n">
        <x:f>IF(AND(T1056=1,G1056="FAIL",P1056="PASS"),1,0)</x:f>
        <x:v>0</x:v>
      </x:c>
      <x:c r="T1056" s="9" t="n">
        <x:v>1</x:v>
      </x:c>
      <x:c r="U1056" s="9" t="n">
        <x:v>6</x:v>
      </x:c>
      <x:c r="V1056" s="9" t="str">
        <x:v>MVP/SHACL_GENERATION_PIPELINE/experiments/FULL_REPAIR_V2/RUN_01/runs/RUN-IMO-095-20260915T112036060653Z/final/final_shape.ttl</x:v>
      </x:c>
    </x:row>
    <x:row r="1057" ht="22" customHeight="1">
      <x:c r="A1057" s="10" t="str">
        <x:v>V2_FALLBACK25</x:v>
      </x:c>
      <x:c r="B1057" s="10" t="str">
        <x:v>IMO-095</x:v>
      </x:c>
      <x:c r="C1057" s="10" t="str">
        <x:v>IMO-095-J-F02</x:v>
      </x:c>
      <x:c r="D1057" s="10" t="str">
        <x:v>RUN_01</x:v>
      </x:c>
      <x:c r="E1057" s="10" t="str">
        <x:v>ORIGINAL_LEDGER</x:v>
      </x:c>
      <x:c r="F1057" s="10" t="str">
        <x:v>FAIL</x:v>
      </x:c>
      <x:c r="G1057" s="10" t="str">
        <x:v>FAIL</x:v>
      </x:c>
      <x:c r="H1057" s="10" t="str">
        <x:v>EXECUTED</x:v>
      </x:c>
      <x:c r="I1057" s="10" t="str">
        <x:v>PARSED</x:v>
      </x:c>
      <x:c r="J1057" s="10" t="str">
        <x:v>GENERATION_ACCEPTED</x:v>
      </x:c>
      <x:c r="K1057" s="10" t="str">
        <x:v>0600b9f774c10acc75a8c687043f770ed9483ee44b629b004113de514467d991</x:v>
      </x:c>
      <x:c r="L1057" s="10" t="str">
        <x:v>full_repair_v2</x:v>
      </x:c>
      <x:c r="M1057" s="10" t="n">
        <x:v>1</x:v>
      </x:c>
      <x:c r="N1057" s="10" t="n">
        <x:v>0</x:v>
      </x:c>
      <x:c r="O1057" s="10" t="n">
        <x:v>0</x:v>
      </x:c>
      <x:c r="P1057" s="9" t="str">
        <x:f>'CaseReview'!U1057</x:f>
        <x:v>FAIL</x:v>
      </x:c>
      <x:c r="Q1057" s="9" t="n">
        <x:f>IF(AND(T1057=1,G1057=P1057),1,0)</x:f>
        <x:v>1</x:v>
      </x:c>
      <x:c r="R1057" s="9" t="n">
        <x:f>IF(AND(T1057=1,G1057="PASS",P1057="FAIL"),1,0)</x:f>
        <x:v>0</x:v>
      </x:c>
      <x:c r="S1057" s="9" t="n">
        <x:f>IF(AND(T1057=1,G1057="FAIL",P1057="PASS"),1,0)</x:f>
        <x:v>0</x:v>
      </x:c>
      <x:c r="T1057" s="9" t="n">
        <x:v>1</x:v>
      </x:c>
      <x:c r="U1057" s="9" t="n">
        <x:v>6</x:v>
      </x:c>
      <x:c r="V1057" s="9" t="str">
        <x:v>MVP/SHACL_GENERATION_PIPELINE/experiments/FULL_REPAIR_V2/RUN_01/runs/RUN-IMO-095-20260915T112036060653Z/final/final_shape.ttl</x:v>
      </x:c>
    </x:row>
    <x:row r="1058" ht="22" customHeight="1">
      <x:c r="A1058" s="10" t="str">
        <x:v>V2_FALLBACK25</x:v>
      </x:c>
      <x:c r="B1058" s="10" t="str">
        <x:v>IMO-095</x:v>
      </x:c>
      <x:c r="C1058" s="10" t="str">
        <x:v>IMO-095-J-F03</x:v>
      </x:c>
      <x:c r="D1058" s="10" t="str">
        <x:v>RUN_01</x:v>
      </x:c>
      <x:c r="E1058" s="10" t="str">
        <x:v>ORIGINAL_LEDGER</x:v>
      </x:c>
      <x:c r="F1058" s="10" t="str">
        <x:v>FAIL</x:v>
      </x:c>
      <x:c r="G1058" s="10" t="str">
        <x:v>FAIL</x:v>
      </x:c>
      <x:c r="H1058" s="10" t="str">
        <x:v>EXECUTED</x:v>
      </x:c>
      <x:c r="I1058" s="10" t="str">
        <x:v>PARSED</x:v>
      </x:c>
      <x:c r="J1058" s="10" t="str">
        <x:v>GENERATION_ACCEPTED</x:v>
      </x:c>
      <x:c r="K1058" s="10" t="str">
        <x:v>0600b9f774c10acc75a8c687043f770ed9483ee44b629b004113de514467d991</x:v>
      </x:c>
      <x:c r="L1058" s="10" t="str">
        <x:v>full_repair_v2</x:v>
      </x:c>
      <x:c r="M1058" s="10" t="n">
        <x:v>1</x:v>
      </x:c>
      <x:c r="N1058" s="10" t="n">
        <x:v>0</x:v>
      </x:c>
      <x:c r="O1058" s="10" t="n">
        <x:v>0</x:v>
      </x:c>
      <x:c r="P1058" s="9" t="str">
        <x:f>'CaseReview'!U1058</x:f>
        <x:v>FAIL</x:v>
      </x:c>
      <x:c r="Q1058" s="9" t="n">
        <x:f>IF(AND(T1058=1,G1058=P1058),1,0)</x:f>
        <x:v>1</x:v>
      </x:c>
      <x:c r="R1058" s="9" t="n">
        <x:f>IF(AND(T1058=1,G1058="PASS",P1058="FAIL"),1,0)</x:f>
        <x:v>0</x:v>
      </x:c>
      <x:c r="S1058" s="9" t="n">
        <x:f>IF(AND(T1058=1,G1058="FAIL",P1058="PASS"),1,0)</x:f>
        <x:v>0</x:v>
      </x:c>
      <x:c r="T1058" s="9" t="n">
        <x:v>1</x:v>
      </x:c>
      <x:c r="U1058" s="9" t="n">
        <x:v>6</x:v>
      </x:c>
      <x:c r="V1058" s="9" t="str">
        <x:v>MVP/SHACL_GENERATION_PIPELINE/experiments/FULL_REPAIR_V2/RUN_01/runs/RUN-IMO-095-20260915T112036060653Z/final/final_shape.ttl</x:v>
      </x:c>
    </x:row>
    <x:row r="1059" ht="22" customHeight="1">
      <x:c r="A1059" s="10" t="str">
        <x:v>V2_FALLBACK25</x:v>
      </x:c>
      <x:c r="B1059" s="10" t="str">
        <x:v>IMO-095</x:v>
      </x:c>
      <x:c r="C1059" s="10" t="str">
        <x:v>IMO-095-J-F04</x:v>
      </x:c>
      <x:c r="D1059" s="10" t="str">
        <x:v>RUN_01</x:v>
      </x:c>
      <x:c r="E1059" s="10" t="str">
        <x:v>ORIGINAL_LEDGER</x:v>
      </x:c>
      <x:c r="F1059" s="10" t="str">
        <x:v>FAIL</x:v>
      </x:c>
      <x:c r="G1059" s="10" t="str">
        <x:v>FAIL</x:v>
      </x:c>
      <x:c r="H1059" s="10" t="str">
        <x:v>EXECUTED</x:v>
      </x:c>
      <x:c r="I1059" s="10" t="str">
        <x:v>PARSED</x:v>
      </x:c>
      <x:c r="J1059" s="10" t="str">
        <x:v>GENERATION_ACCEPTED</x:v>
      </x:c>
      <x:c r="K1059" s="10" t="str">
        <x:v>0600b9f774c10acc75a8c687043f770ed9483ee44b629b004113de514467d991</x:v>
      </x:c>
      <x:c r="L1059" s="10" t="str">
        <x:v>full_repair_v2</x:v>
      </x:c>
      <x:c r="M1059" s="10" t="n">
        <x:v>1</x:v>
      </x:c>
      <x:c r="N1059" s="10" t="n">
        <x:v>0</x:v>
      </x:c>
      <x:c r="O1059" s="10" t="n">
        <x:v>0</x:v>
      </x:c>
      <x:c r="P1059" s="9" t="str">
        <x:f>'CaseReview'!U1059</x:f>
        <x:v>FAIL</x:v>
      </x:c>
      <x:c r="Q1059" s="9" t="n">
        <x:f>IF(AND(T1059=1,G1059=P1059),1,0)</x:f>
        <x:v>1</x:v>
      </x:c>
      <x:c r="R1059" s="9" t="n">
        <x:f>IF(AND(T1059=1,G1059="PASS",P1059="FAIL"),1,0)</x:f>
        <x:v>0</x:v>
      </x:c>
      <x:c r="S1059" s="9" t="n">
        <x:f>IF(AND(T1059=1,G1059="FAIL",P1059="PASS"),1,0)</x:f>
        <x:v>0</x:v>
      </x:c>
      <x:c r="T1059" s="9" t="n">
        <x:v>1</x:v>
      </x:c>
      <x:c r="U1059" s="9" t="n">
        <x:v>6</x:v>
      </x:c>
      <x:c r="V1059" s="9" t="str">
        <x:v>MVP/SHACL_GENERATION_PIPELINE/experiments/FULL_REPAIR_V2/RUN_01/runs/RUN-IMO-095-20260915T112036060653Z/final/final_shape.ttl</x:v>
      </x:c>
    </x:row>
    <x:row r="1060" ht="22" customHeight="1">
      <x:c r="A1060" s="10" t="str">
        <x:v>V2_FALLBACK25</x:v>
      </x:c>
      <x:c r="B1060" s="10" t="str">
        <x:v>IMO-095</x:v>
      </x:c>
      <x:c r="C1060" s="10" t="str">
        <x:v>IMO-095-J-P01</x:v>
      </x:c>
      <x:c r="D1060" s="10" t="str">
        <x:v>RUN_01</x:v>
      </x:c>
      <x:c r="E1060" s="10" t="str">
        <x:v>ORIGINAL_LEDGER</x:v>
      </x:c>
      <x:c r="F1060" s="10" t="str">
        <x:v>PASS</x:v>
      </x:c>
      <x:c r="G1060" s="10" t="str">
        <x:v>FAIL</x:v>
      </x:c>
      <x:c r="H1060" s="10" t="str">
        <x:v>EXECUTED</x:v>
      </x:c>
      <x:c r="I1060" s="10" t="str">
        <x:v>PARSED</x:v>
      </x:c>
      <x:c r="J1060" s="10" t="str">
        <x:v>GENERATION_ACCEPTED</x:v>
      </x:c>
      <x:c r="K1060" s="10" t="str">
        <x:v>0600b9f774c10acc75a8c687043f770ed9483ee44b629b004113de514467d991</x:v>
      </x:c>
      <x:c r="L1060" s="10" t="str">
        <x:v>full_repair_v2</x:v>
      </x:c>
      <x:c r="M1060" s="10" t="n">
        <x:v>0</x:v>
      </x:c>
      <x:c r="N1060" s="10" t="n">
        <x:v>0</x:v>
      </x:c>
      <x:c r="O1060" s="10" t="n">
        <x:v>1</x:v>
      </x:c>
      <x:c r="P1060" s="9" t="str">
        <x:f>'CaseReview'!U1060</x:f>
        <x:v>PASS</x:v>
      </x:c>
      <x:c r="Q1060" s="9" t="n">
        <x:f>IF(AND(T1060=1,G1060=P1060),1,0)</x:f>
        <x:v>0</x:v>
      </x:c>
      <x:c r="R1060" s="9" t="n">
        <x:f>IF(AND(T1060=1,G1060="PASS",P1060="FAIL"),1,0)</x:f>
        <x:v>0</x:v>
      </x:c>
      <x:c r="S1060" s="9" t="n">
        <x:f>IF(AND(T1060=1,G1060="FAIL",P1060="PASS"),1,0)</x:f>
        <x:v>1</x:v>
      </x:c>
      <x:c r="T1060" s="9" t="n">
        <x:v>1</x:v>
      </x:c>
      <x:c r="U1060" s="9" t="n">
        <x:v>6</x:v>
      </x:c>
      <x:c r="V1060" s="9" t="str">
        <x:v>MVP/SHACL_GENERATION_PIPELINE/experiments/FULL_REPAIR_V2/RUN_01/runs/RUN-IMO-095-20260915T112036060653Z/final/final_shape.ttl</x:v>
      </x:c>
    </x:row>
    <x:row r="1061" ht="22" customHeight="1">
      <x:c r="A1061" s="10" t="str">
        <x:v>V2_FALLBACK25</x:v>
      </x:c>
      <x:c r="B1061" s="10" t="str">
        <x:v>IMO-095</x:v>
      </x:c>
      <x:c r="C1061" s="10" t="str">
        <x:v>IMO-095-J-P02</x:v>
      </x:c>
      <x:c r="D1061" s="10" t="str">
        <x:v>RUN_01</x:v>
      </x:c>
      <x:c r="E1061" s="10" t="str">
        <x:v>ORIGINAL_LEDGER</x:v>
      </x:c>
      <x:c r="F1061" s="10" t="str">
        <x:v>PASS</x:v>
      </x:c>
      <x:c r="G1061" s="10" t="str">
        <x:v>FAIL</x:v>
      </x:c>
      <x:c r="H1061" s="10" t="str">
        <x:v>EXECUTED</x:v>
      </x:c>
      <x:c r="I1061" s="10" t="str">
        <x:v>PARSED</x:v>
      </x:c>
      <x:c r="J1061" s="10" t="str">
        <x:v>GENERATION_ACCEPTED</x:v>
      </x:c>
      <x:c r="K1061" s="10" t="str">
        <x:v>0600b9f774c10acc75a8c687043f770ed9483ee44b629b004113de514467d991</x:v>
      </x:c>
      <x:c r="L1061" s="10" t="str">
        <x:v>full_repair_v2</x:v>
      </x:c>
      <x:c r="M1061" s="10" t="n">
        <x:v>0</x:v>
      </x:c>
      <x:c r="N1061" s="10" t="n">
        <x:v>0</x:v>
      </x:c>
      <x:c r="O1061" s="10" t="n">
        <x:v>1</x:v>
      </x:c>
      <x:c r="P1061" s="9" t="str">
        <x:f>'CaseReview'!U1061</x:f>
        <x:v>PASS</x:v>
      </x:c>
      <x:c r="Q1061" s="9" t="n">
        <x:f>IF(AND(T1061=1,G1061=P1061),1,0)</x:f>
        <x:v>0</x:v>
      </x:c>
      <x:c r="R1061" s="9" t="n">
        <x:f>IF(AND(T1061=1,G1061="PASS",P1061="FAIL"),1,0)</x:f>
        <x:v>0</x:v>
      </x:c>
      <x:c r="S1061" s="9" t="n">
        <x:f>IF(AND(T1061=1,G1061="FAIL",P1061="PASS"),1,0)</x:f>
        <x:v>1</x:v>
      </x:c>
      <x:c r="T1061" s="9" t="n">
        <x:v>1</x:v>
      </x:c>
      <x:c r="U1061" s="9" t="n">
        <x:v>6</x:v>
      </x:c>
      <x:c r="V1061" s="9" t="str">
        <x:v>MVP/SHACL_GENERATION_PIPELINE/experiments/FULL_REPAIR_V2/RUN_01/runs/RUN-IMO-095-20260915T112036060653Z/final/final_shape.ttl</x:v>
      </x:c>
    </x:row>
    <x:row r="1062" ht="22" customHeight="1">
      <x:c r="A1062" s="10" t="str">
        <x:v>V2_FALLBACK25</x:v>
      </x:c>
      <x:c r="B1062" s="10" t="str">
        <x:v>IMO-096</x:v>
      </x:c>
      <x:c r="C1062" s="10" t="str">
        <x:v>IMO-096-K-F01</x:v>
      </x:c>
      <x:c r="D1062" s="10" t="str">
        <x:v>RUN_01</x:v>
      </x:c>
      <x:c r="E1062" s="10" t="str">
        <x:v>ORIGINAL_LEDGER</x:v>
      </x:c>
      <x:c r="F1062" s="10" t="str">
        <x:v>FAIL</x:v>
      </x:c>
      <x:c r="G1062" s="10" t="str">
        <x:v>FAIL</x:v>
      </x:c>
      <x:c r="H1062" s="10" t="str">
        <x:v>EXECUTED</x:v>
      </x:c>
      <x:c r="I1062" s="10" t="str">
        <x:v>PARSED</x:v>
      </x:c>
      <x:c r="J1062" s="10" t="str">
        <x:v>GENERATION_ACCEPTED</x:v>
      </x:c>
      <x:c r="K1062" s="10" t="str">
        <x:v>90305be0234543431b8419aa65715bc3a4aa57ff08b7c25b51b88406066f0a22</x:v>
      </x:c>
      <x:c r="L1062" s="10" t="str">
        <x:v>full_repair_v2</x:v>
      </x:c>
      <x:c r="M1062" s="10" t="n">
        <x:v>1</x:v>
      </x:c>
      <x:c r="N1062" s="10" t="n">
        <x:v>0</x:v>
      </x:c>
      <x:c r="O1062" s="10" t="n">
        <x:v>0</x:v>
      </x:c>
      <x:c r="P1062" s="9" t="str">
        <x:f>'CaseReview'!U1062</x:f>
        <x:v>FAIL</x:v>
      </x:c>
      <x:c r="Q1062" s="9" t="n">
        <x:f>IF(AND(T1062=1,G1062=P1062),1,0)</x:f>
        <x:v>1</x:v>
      </x:c>
      <x:c r="R1062" s="9" t="n">
        <x:f>IF(AND(T1062=1,G1062="PASS",P1062="FAIL"),1,0)</x:f>
        <x:v>0</x:v>
      </x:c>
      <x:c r="S1062" s="9" t="n">
        <x:f>IF(AND(T1062=1,G1062="FAIL",P1062="PASS"),1,0)</x:f>
        <x:v>0</x:v>
      </x:c>
      <x:c r="T1062" s="9" t="n">
        <x:v>1</x:v>
      </x:c>
      <x:c r="U1062" s="9" t="n">
        <x:v>5</x:v>
      </x:c>
      <x:c r="V1062" s="9" t="str">
        <x:v>MVP/SHACL_GENERATION_PIPELINE/experiments/FULL_REPAIR_V2/RUN_01/runs/RUN-IMO-096-20260915T112107171689Z/final/final_shape.ttl</x:v>
      </x:c>
    </x:row>
    <x:row r="1063" ht="22" customHeight="1">
      <x:c r="A1063" s="10" t="str">
        <x:v>V2_FALLBACK25</x:v>
      </x:c>
      <x:c r="B1063" s="10" t="str">
        <x:v>IMO-096</x:v>
      </x:c>
      <x:c r="C1063" s="10" t="str">
        <x:v>IMO-096-K-F02</x:v>
      </x:c>
      <x:c r="D1063" s="10" t="str">
        <x:v>RUN_01</x:v>
      </x:c>
      <x:c r="E1063" s="10" t="str">
        <x:v>ORIGINAL_LEDGER</x:v>
      </x:c>
      <x:c r="F1063" s="10" t="str">
        <x:v>FAIL</x:v>
      </x:c>
      <x:c r="G1063" s="10" t="str">
        <x:v>FAIL</x:v>
      </x:c>
      <x:c r="H1063" s="10" t="str">
        <x:v>EXECUTED</x:v>
      </x:c>
      <x:c r="I1063" s="10" t="str">
        <x:v>PARSED</x:v>
      </x:c>
      <x:c r="J1063" s="10" t="str">
        <x:v>GENERATION_ACCEPTED</x:v>
      </x:c>
      <x:c r="K1063" s="10" t="str">
        <x:v>90305be0234543431b8419aa65715bc3a4aa57ff08b7c25b51b88406066f0a22</x:v>
      </x:c>
      <x:c r="L1063" s="10" t="str">
        <x:v>full_repair_v2</x:v>
      </x:c>
      <x:c r="M1063" s="10" t="n">
        <x:v>1</x:v>
      </x:c>
      <x:c r="N1063" s="10" t="n">
        <x:v>0</x:v>
      </x:c>
      <x:c r="O1063" s="10" t="n">
        <x:v>0</x:v>
      </x:c>
      <x:c r="P1063" s="9" t="str">
        <x:f>'CaseReview'!U1063</x:f>
        <x:v>FAIL</x:v>
      </x:c>
      <x:c r="Q1063" s="9" t="n">
        <x:f>IF(AND(T1063=1,G1063=P1063),1,0)</x:f>
        <x:v>1</x:v>
      </x:c>
      <x:c r="R1063" s="9" t="n">
        <x:f>IF(AND(T1063=1,G1063="PASS",P1063="FAIL"),1,0)</x:f>
        <x:v>0</x:v>
      </x:c>
      <x:c r="S1063" s="9" t="n">
        <x:f>IF(AND(T1063=1,G1063="FAIL",P1063="PASS"),1,0)</x:f>
        <x:v>0</x:v>
      </x:c>
      <x:c r="T1063" s="9" t="n">
        <x:v>1</x:v>
      </x:c>
      <x:c r="U1063" s="9" t="n">
        <x:v>5</x:v>
      </x:c>
      <x:c r="V1063" s="9" t="str">
        <x:v>MVP/SHACL_GENERATION_PIPELINE/experiments/FULL_REPAIR_V2/RUN_01/runs/RUN-IMO-096-20260915T112107171689Z/final/final_shape.ttl</x:v>
      </x:c>
    </x:row>
    <x:row r="1064" ht="22" customHeight="1">
      <x:c r="A1064" s="10" t="str">
        <x:v>V2_FALLBACK25</x:v>
      </x:c>
      <x:c r="B1064" s="10" t="str">
        <x:v>IMO-096</x:v>
      </x:c>
      <x:c r="C1064" s="10" t="str">
        <x:v>IMO-096-K-F03</x:v>
      </x:c>
      <x:c r="D1064" s="10" t="str">
        <x:v>RUN_01</x:v>
      </x:c>
      <x:c r="E1064" s="10" t="str">
        <x:v>ORIGINAL_LEDGER</x:v>
      </x:c>
      <x:c r="F1064" s="10" t="str">
        <x:v>FAIL</x:v>
      </x:c>
      <x:c r="G1064" s="10" t="str">
        <x:v>FAIL</x:v>
      </x:c>
      <x:c r="H1064" s="10" t="str">
        <x:v>EXECUTED</x:v>
      </x:c>
      <x:c r="I1064" s="10" t="str">
        <x:v>PARSED</x:v>
      </x:c>
      <x:c r="J1064" s="10" t="str">
        <x:v>GENERATION_ACCEPTED</x:v>
      </x:c>
      <x:c r="K1064" s="10" t="str">
        <x:v>90305be0234543431b8419aa65715bc3a4aa57ff08b7c25b51b88406066f0a22</x:v>
      </x:c>
      <x:c r="L1064" s="10" t="str">
        <x:v>full_repair_v2</x:v>
      </x:c>
      <x:c r="M1064" s="10" t="n">
        <x:v>1</x:v>
      </x:c>
      <x:c r="N1064" s="10" t="n">
        <x:v>0</x:v>
      </x:c>
      <x:c r="O1064" s="10" t="n">
        <x:v>0</x:v>
      </x:c>
      <x:c r="P1064" s="9" t="str">
        <x:f>'CaseReview'!U1064</x:f>
        <x:v>FAIL</x:v>
      </x:c>
      <x:c r="Q1064" s="9" t="n">
        <x:f>IF(AND(T1064=1,G1064=P1064),1,0)</x:f>
        <x:v>1</x:v>
      </x:c>
      <x:c r="R1064" s="9" t="n">
        <x:f>IF(AND(T1064=1,G1064="PASS",P1064="FAIL"),1,0)</x:f>
        <x:v>0</x:v>
      </x:c>
      <x:c r="S1064" s="9" t="n">
        <x:f>IF(AND(T1064=1,G1064="FAIL",P1064="PASS"),1,0)</x:f>
        <x:v>0</x:v>
      </x:c>
      <x:c r="T1064" s="9" t="n">
        <x:v>1</x:v>
      </x:c>
      <x:c r="U1064" s="9" t="n">
        <x:v>5</x:v>
      </x:c>
      <x:c r="V1064" s="9" t="str">
        <x:v>MVP/SHACL_GENERATION_PIPELINE/experiments/FULL_REPAIR_V2/RUN_01/runs/RUN-IMO-096-20260915T112107171689Z/final/final_shape.ttl</x:v>
      </x:c>
    </x:row>
    <x:row r="1065" ht="22" customHeight="1">
      <x:c r="A1065" s="10" t="str">
        <x:v>V2_FALLBACK25</x:v>
      </x:c>
      <x:c r="B1065" s="10" t="str">
        <x:v>IMO-096</x:v>
      </x:c>
      <x:c r="C1065" s="10" t="str">
        <x:v>IMO-096-K-F04</x:v>
      </x:c>
      <x:c r="D1065" s="10" t="str">
        <x:v>RUN_01</x:v>
      </x:c>
      <x:c r="E1065" s="10" t="str">
        <x:v>ORIGINAL_LEDGER</x:v>
      </x:c>
      <x:c r="F1065" s="10" t="str">
        <x:v>FAIL</x:v>
      </x:c>
      <x:c r="G1065" s="10" t="str">
        <x:v>FAIL</x:v>
      </x:c>
      <x:c r="H1065" s="10" t="str">
        <x:v>EXECUTED</x:v>
      </x:c>
      <x:c r="I1065" s="10" t="str">
        <x:v>PARSED</x:v>
      </x:c>
      <x:c r="J1065" s="10" t="str">
        <x:v>GENERATION_ACCEPTED</x:v>
      </x:c>
      <x:c r="K1065" s="10" t="str">
        <x:v>90305be0234543431b8419aa65715bc3a4aa57ff08b7c25b51b88406066f0a22</x:v>
      </x:c>
      <x:c r="L1065" s="10" t="str">
        <x:v>full_repair_v2</x:v>
      </x:c>
      <x:c r="M1065" s="10" t="n">
        <x:v>1</x:v>
      </x:c>
      <x:c r="N1065" s="10" t="n">
        <x:v>0</x:v>
      </x:c>
      <x:c r="O1065" s="10" t="n">
        <x:v>0</x:v>
      </x:c>
      <x:c r="P1065" s="9" t="str">
        <x:f>'CaseReview'!U1065</x:f>
        <x:v>FAIL</x:v>
      </x:c>
      <x:c r="Q1065" s="9" t="n">
        <x:f>IF(AND(T1065=1,G1065=P1065),1,0)</x:f>
        <x:v>1</x:v>
      </x:c>
      <x:c r="R1065" s="9" t="n">
        <x:f>IF(AND(T1065=1,G1065="PASS",P1065="FAIL"),1,0)</x:f>
        <x:v>0</x:v>
      </x:c>
      <x:c r="S1065" s="9" t="n">
        <x:f>IF(AND(T1065=1,G1065="FAIL",P1065="PASS"),1,0)</x:f>
        <x:v>0</x:v>
      </x:c>
      <x:c r="T1065" s="9" t="n">
        <x:v>1</x:v>
      </x:c>
      <x:c r="U1065" s="9" t="n">
        <x:v>5</x:v>
      </x:c>
      <x:c r="V1065" s="9" t="str">
        <x:v>MVP/SHACL_GENERATION_PIPELINE/experiments/FULL_REPAIR_V2/RUN_01/runs/RUN-IMO-096-20260915T112107171689Z/final/final_shape.ttl</x:v>
      </x:c>
    </x:row>
    <x:row r="1066" ht="22" customHeight="1">
      <x:c r="A1066" s="10" t="str">
        <x:v>V2_FALLBACK25</x:v>
      </x:c>
      <x:c r="B1066" s="10" t="str">
        <x:v>IMO-096</x:v>
      </x:c>
      <x:c r="C1066" s="10" t="str">
        <x:v>IMO-096-K-P01</x:v>
      </x:c>
      <x:c r="D1066" s="10" t="str">
        <x:v>RUN_01</x:v>
      </x:c>
      <x:c r="E1066" s="10" t="str">
        <x:v>ORIGINAL_LEDGER</x:v>
      </x:c>
      <x:c r="F1066" s="10" t="str">
        <x:v>PASS</x:v>
      </x:c>
      <x:c r="G1066" s="10" t="str">
        <x:v>PASS</x:v>
      </x:c>
      <x:c r="H1066" s="10" t="str">
        <x:v>EXECUTED</x:v>
      </x:c>
      <x:c r="I1066" s="10" t="str">
        <x:v>PARSED</x:v>
      </x:c>
      <x:c r="J1066" s="10" t="str">
        <x:v>GENERATION_ACCEPTED</x:v>
      </x:c>
      <x:c r="K1066" s="10" t="str">
        <x:v>90305be0234543431b8419aa65715bc3a4aa57ff08b7c25b51b88406066f0a22</x:v>
      </x:c>
      <x:c r="L1066" s="10" t="str">
        <x:v>full_repair_v2</x:v>
      </x:c>
      <x:c r="M1066" s="10" t="n">
        <x:v>1</x:v>
      </x:c>
      <x:c r="N1066" s="10" t="n">
        <x:v>0</x:v>
      </x:c>
      <x:c r="O1066" s="10" t="n">
        <x:v>0</x:v>
      </x:c>
      <x:c r="P1066" s="9" t="str">
        <x:f>'CaseReview'!U1066</x:f>
        <x:v>PASS</x:v>
      </x:c>
      <x:c r="Q1066" s="9" t="n">
        <x:f>IF(AND(T1066=1,G1066=P1066),1,0)</x:f>
        <x:v>1</x:v>
      </x:c>
      <x:c r="R1066" s="9" t="n">
        <x:f>IF(AND(T1066=1,G1066="PASS",P1066="FAIL"),1,0)</x:f>
        <x:v>0</x:v>
      </x:c>
      <x:c r="S1066" s="9" t="n">
        <x:f>IF(AND(T1066=1,G1066="FAIL",P1066="PASS"),1,0)</x:f>
        <x:v>0</x:v>
      </x:c>
      <x:c r="T1066" s="9" t="n">
        <x:v>1</x:v>
      </x:c>
      <x:c r="U1066" s="9" t="n">
        <x:v>5</x:v>
      </x:c>
      <x:c r="V1066" s="9" t="str">
        <x:v>MVP/SHACL_GENERATION_PIPELINE/experiments/FULL_REPAIR_V2/RUN_01/runs/RUN-IMO-096-20260915T112107171689Z/final/final_shape.ttl</x:v>
      </x:c>
    </x:row>
    <x:row r="1067" ht="22" customHeight="1">
      <x:c r="A1067" s="10" t="str">
        <x:v>V2_FALLBACK25</x:v>
      </x:c>
      <x:c r="B1067" s="10" t="str">
        <x:v>IMO-097</x:v>
      </x:c>
      <x:c r="C1067" s="10" t="str">
        <x:v>IMO-097-J-F01</x:v>
      </x:c>
      <x:c r="D1067" s="10" t="str">
        <x:v>RUN_01</x:v>
      </x:c>
      <x:c r="E1067" s="10" t="str">
        <x:v>REJECTED_ATTEMPT_04</x:v>
      </x:c>
      <x:c r="F1067" s="10" t="str">
        <x:v>FAIL</x:v>
      </x:c>
      <x:c r="G1067" s="10" t="str">
        <x:v>FAIL</x:v>
      </x:c>
      <x:c r="H1067" s="10" t="str">
        <x:v>EXECUTED</x:v>
      </x:c>
      <x:c r="I1067" s="10" t="str">
        <x:v>PARSED</x:v>
      </x:c>
      <x:c r="J1067" s="10" t="str">
        <x:v>MAX_ATTEMPTS_REACHED</x:v>
      </x:c>
      <x:c r="K1067" s="10" t="str">
        <x:v>7e99703bd7d02350ae313d51514500c8728d40faccfbce3acc10a1ef3bc10a5c</x:v>
      </x:c>
      <x:c r="L1067" s="10" t="str">
        <x:v>rejected_attempt4</x:v>
      </x:c>
      <x:c r="M1067" s="10" t="n">
        <x:v>1</x:v>
      </x:c>
      <x:c r="N1067" s="10" t="n">
        <x:v>0</x:v>
      </x:c>
      <x:c r="O1067" s="10" t="n">
        <x:v>0</x:v>
      </x:c>
      <x:c r="P1067" s="9" t="str">
        <x:f>'CaseReview'!U1067</x:f>
        <x:v>FAIL</x:v>
      </x:c>
      <x:c r="Q1067" s="9" t="n">
        <x:f>IF(AND(T1067=1,G1067=P1067),1,0)</x:f>
        <x:v>1</x:v>
      </x:c>
      <x:c r="R1067" s="9" t="n">
        <x:f>IF(AND(T1067=1,G1067="PASS",P1067="FAIL"),1,0)</x:f>
        <x:v>0</x:v>
      </x:c>
      <x:c r="S1067" s="9" t="n">
        <x:f>IF(AND(T1067=1,G1067="FAIL",P1067="PASS"),1,0)</x:f>
        <x:v>0</x:v>
      </x:c>
      <x:c r="T1067" s="9" t="n">
        <x:v>1</x:v>
      </x:c>
      <x:c r="U1067" s="9" t="n">
        <x:v>7</x:v>
      </x:c>
      <x:c r="V1067" s="9" t="str">
        <x:v>MVP/SHACL_GENERATION_PIPELINE/experiments/FULL_REPAIR_V2/RUN_01/runs/RUN-IMO-097-20260915T112117217172Z/artifacts/attempt_04/candidate_shape.ttl</x:v>
      </x:c>
    </x:row>
    <x:row r="1068" ht="22" customHeight="1">
      <x:c r="A1068" s="10" t="str">
        <x:v>V2_FALLBACK25</x:v>
      </x:c>
      <x:c r="B1068" s="10" t="str">
        <x:v>IMO-097</x:v>
      </x:c>
      <x:c r="C1068" s="10" t="str">
        <x:v>IMO-097-J-F02</x:v>
      </x:c>
      <x:c r="D1068" s="10" t="str">
        <x:v>RUN_01</x:v>
      </x:c>
      <x:c r="E1068" s="10" t="str">
        <x:v>REJECTED_ATTEMPT_04</x:v>
      </x:c>
      <x:c r="F1068" s="10" t="str">
        <x:v>FAIL</x:v>
      </x:c>
      <x:c r="G1068" s="10" t="str">
        <x:v>FAIL</x:v>
      </x:c>
      <x:c r="H1068" s="10" t="str">
        <x:v>EXECUTED</x:v>
      </x:c>
      <x:c r="I1068" s="10" t="str">
        <x:v>PARSED</x:v>
      </x:c>
      <x:c r="J1068" s="10" t="str">
        <x:v>MAX_ATTEMPTS_REACHED</x:v>
      </x:c>
      <x:c r="K1068" s="10" t="str">
        <x:v>7e99703bd7d02350ae313d51514500c8728d40faccfbce3acc10a1ef3bc10a5c</x:v>
      </x:c>
      <x:c r="L1068" s="10" t="str">
        <x:v>rejected_attempt4</x:v>
      </x:c>
      <x:c r="M1068" s="10" t="n">
        <x:v>1</x:v>
      </x:c>
      <x:c r="N1068" s="10" t="n">
        <x:v>0</x:v>
      </x:c>
      <x:c r="O1068" s="10" t="n">
        <x:v>0</x:v>
      </x:c>
      <x:c r="P1068" s="9" t="str">
        <x:f>'CaseReview'!U1068</x:f>
        <x:v>FAIL</x:v>
      </x:c>
      <x:c r="Q1068" s="9" t="n">
        <x:f>IF(AND(T1068=1,G1068=P1068),1,0)</x:f>
        <x:v>1</x:v>
      </x:c>
      <x:c r="R1068" s="9" t="n">
        <x:f>IF(AND(T1068=1,G1068="PASS",P1068="FAIL"),1,0)</x:f>
        <x:v>0</x:v>
      </x:c>
      <x:c r="S1068" s="9" t="n">
        <x:f>IF(AND(T1068=1,G1068="FAIL",P1068="PASS"),1,0)</x:f>
        <x:v>0</x:v>
      </x:c>
      <x:c r="T1068" s="9" t="n">
        <x:v>1</x:v>
      </x:c>
      <x:c r="U1068" s="9" t="n">
        <x:v>7</x:v>
      </x:c>
      <x:c r="V1068" s="9" t="str">
        <x:v>MVP/SHACL_GENERATION_PIPELINE/experiments/FULL_REPAIR_V2/RUN_01/runs/RUN-IMO-097-20260915T112117217172Z/artifacts/attempt_04/candidate_shape.ttl</x:v>
      </x:c>
    </x:row>
    <x:row r="1069" ht="22" customHeight="1">
      <x:c r="A1069" s="10" t="str">
        <x:v>V2_FALLBACK25</x:v>
      </x:c>
      <x:c r="B1069" s="10" t="str">
        <x:v>IMO-097</x:v>
      </x:c>
      <x:c r="C1069" s="10" t="str">
        <x:v>IMO-097-J-F03</x:v>
      </x:c>
      <x:c r="D1069" s="10" t="str">
        <x:v>RUN_01</x:v>
      </x:c>
      <x:c r="E1069" s="10" t="str">
        <x:v>REJECTED_ATTEMPT_04</x:v>
      </x:c>
      <x:c r="F1069" s="10" t="str">
        <x:v>FAIL</x:v>
      </x:c>
      <x:c r="G1069" s="10" t="str">
        <x:v>FAIL</x:v>
      </x:c>
      <x:c r="H1069" s="10" t="str">
        <x:v>EXECUTED</x:v>
      </x:c>
      <x:c r="I1069" s="10" t="str">
        <x:v>PARSED</x:v>
      </x:c>
      <x:c r="J1069" s="10" t="str">
        <x:v>MAX_ATTEMPTS_REACHED</x:v>
      </x:c>
      <x:c r="K1069" s="10" t="str">
        <x:v>7e99703bd7d02350ae313d51514500c8728d40faccfbce3acc10a1ef3bc10a5c</x:v>
      </x:c>
      <x:c r="L1069" s="10" t="str">
        <x:v>rejected_attempt4</x:v>
      </x:c>
      <x:c r="M1069" s="10" t="n">
        <x:v>1</x:v>
      </x:c>
      <x:c r="N1069" s="10" t="n">
        <x:v>0</x:v>
      </x:c>
      <x:c r="O1069" s="10" t="n">
        <x:v>0</x:v>
      </x:c>
      <x:c r="P1069" s="9" t="str">
        <x:f>'CaseReview'!U1069</x:f>
        <x:v>FAIL</x:v>
      </x:c>
      <x:c r="Q1069" s="9" t="n">
        <x:f>IF(AND(T1069=1,G1069=P1069),1,0)</x:f>
        <x:v>1</x:v>
      </x:c>
      <x:c r="R1069" s="9" t="n">
        <x:f>IF(AND(T1069=1,G1069="PASS",P1069="FAIL"),1,0)</x:f>
        <x:v>0</x:v>
      </x:c>
      <x:c r="S1069" s="9" t="n">
        <x:f>IF(AND(T1069=1,G1069="FAIL",P1069="PASS"),1,0)</x:f>
        <x:v>0</x:v>
      </x:c>
      <x:c r="T1069" s="9" t="n">
        <x:v>1</x:v>
      </x:c>
      <x:c r="U1069" s="9" t="n">
        <x:v>7</x:v>
      </x:c>
      <x:c r="V1069" s="9" t="str">
        <x:v>MVP/SHACL_GENERATION_PIPELINE/experiments/FULL_REPAIR_V2/RUN_01/runs/RUN-IMO-097-20260915T112117217172Z/artifacts/attempt_04/candidate_shape.ttl</x:v>
      </x:c>
    </x:row>
    <x:row r="1070" ht="22" customHeight="1">
      <x:c r="A1070" s="10" t="str">
        <x:v>V2_FALLBACK25</x:v>
      </x:c>
      <x:c r="B1070" s="10" t="str">
        <x:v>IMO-097</x:v>
      </x:c>
      <x:c r="C1070" s="10" t="str">
        <x:v>IMO-097-J-F04</x:v>
      </x:c>
      <x:c r="D1070" s="10" t="str">
        <x:v>RUN_01</x:v>
      </x:c>
      <x:c r="E1070" s="10" t="str">
        <x:v>REJECTED_ATTEMPT_04</x:v>
      </x:c>
      <x:c r="F1070" s="10" t="str">
        <x:v>FAIL</x:v>
      </x:c>
      <x:c r="G1070" s="10" t="str">
        <x:v>FAIL</x:v>
      </x:c>
      <x:c r="H1070" s="10" t="str">
        <x:v>EXECUTED</x:v>
      </x:c>
      <x:c r="I1070" s="10" t="str">
        <x:v>PARSED</x:v>
      </x:c>
      <x:c r="J1070" s="10" t="str">
        <x:v>MAX_ATTEMPTS_REACHED</x:v>
      </x:c>
      <x:c r="K1070" s="10" t="str">
        <x:v>7e99703bd7d02350ae313d51514500c8728d40faccfbce3acc10a1ef3bc10a5c</x:v>
      </x:c>
      <x:c r="L1070" s="10" t="str">
        <x:v>rejected_attempt4</x:v>
      </x:c>
      <x:c r="M1070" s="10" t="n">
        <x:v>1</x:v>
      </x:c>
      <x:c r="N1070" s="10" t="n">
        <x:v>0</x:v>
      </x:c>
      <x:c r="O1070" s="10" t="n">
        <x:v>0</x:v>
      </x:c>
      <x:c r="P1070" s="9" t="str">
        <x:f>'CaseReview'!U1070</x:f>
        <x:v>FAIL</x:v>
      </x:c>
      <x:c r="Q1070" s="9" t="n">
        <x:f>IF(AND(T1070=1,G1070=P1070),1,0)</x:f>
        <x:v>1</x:v>
      </x:c>
      <x:c r="R1070" s="9" t="n">
        <x:f>IF(AND(T1070=1,G1070="PASS",P1070="FAIL"),1,0)</x:f>
        <x:v>0</x:v>
      </x:c>
      <x:c r="S1070" s="9" t="n">
        <x:f>IF(AND(T1070=1,G1070="FAIL",P1070="PASS"),1,0)</x:f>
        <x:v>0</x:v>
      </x:c>
      <x:c r="T1070" s="9" t="n">
        <x:v>1</x:v>
      </x:c>
      <x:c r="U1070" s="9" t="n">
        <x:v>7</x:v>
      </x:c>
      <x:c r="V1070" s="9" t="str">
        <x:v>MVP/SHACL_GENERATION_PIPELINE/experiments/FULL_REPAIR_V2/RUN_01/runs/RUN-IMO-097-20260915T112117217172Z/artifacts/attempt_04/candidate_shape.ttl</x:v>
      </x:c>
    </x:row>
    <x:row r="1071" ht="22" customHeight="1">
      <x:c r="A1071" s="10" t="str">
        <x:v>V2_FALLBACK25</x:v>
      </x:c>
      <x:c r="B1071" s="10" t="str">
        <x:v>IMO-097</x:v>
      </x:c>
      <x:c r="C1071" s="10" t="str">
        <x:v>IMO-097-J-P01</x:v>
      </x:c>
      <x:c r="D1071" s="10" t="str">
        <x:v>RUN_01</x:v>
      </x:c>
      <x:c r="E1071" s="10" t="str">
        <x:v>REJECTED_ATTEMPT_04</x:v>
      </x:c>
      <x:c r="F1071" s="10" t="str">
        <x:v>PASS</x:v>
      </x:c>
      <x:c r="G1071" s="10" t="str">
        <x:v>FAIL</x:v>
      </x:c>
      <x:c r="H1071" s="10" t="str">
        <x:v>EXECUTED</x:v>
      </x:c>
      <x:c r="I1071" s="10" t="str">
        <x:v>PARSED</x:v>
      </x:c>
      <x:c r="J1071" s="10" t="str">
        <x:v>MAX_ATTEMPTS_REACHED</x:v>
      </x:c>
      <x:c r="K1071" s="10" t="str">
        <x:v>7e99703bd7d02350ae313d51514500c8728d40faccfbce3acc10a1ef3bc10a5c</x:v>
      </x:c>
      <x:c r="L1071" s="10" t="str">
        <x:v>rejected_attempt4</x:v>
      </x:c>
      <x:c r="M1071" s="10" t="n">
        <x:v>0</x:v>
      </x:c>
      <x:c r="N1071" s="10" t="n">
        <x:v>0</x:v>
      </x:c>
      <x:c r="O1071" s="10" t="n">
        <x:v>1</x:v>
      </x:c>
      <x:c r="P1071" s="9" t="str">
        <x:f>'CaseReview'!U1071</x:f>
        <x:v>PASS</x:v>
      </x:c>
      <x:c r="Q1071" s="9" t="n">
        <x:f>IF(AND(T1071=1,G1071=P1071),1,0)</x:f>
        <x:v>0</x:v>
      </x:c>
      <x:c r="R1071" s="9" t="n">
        <x:f>IF(AND(T1071=1,G1071="PASS",P1071="FAIL"),1,0)</x:f>
        <x:v>0</x:v>
      </x:c>
      <x:c r="S1071" s="9" t="n">
        <x:f>IF(AND(T1071=1,G1071="FAIL",P1071="PASS"),1,0)</x:f>
        <x:v>1</x:v>
      </x:c>
      <x:c r="T1071" s="9" t="n">
        <x:v>1</x:v>
      </x:c>
      <x:c r="U1071" s="9" t="n">
        <x:v>7</x:v>
      </x:c>
      <x:c r="V1071" s="9" t="str">
        <x:v>MVP/SHACL_GENERATION_PIPELINE/experiments/FULL_REPAIR_V2/RUN_01/runs/RUN-IMO-097-20260915T112117217172Z/artifacts/attempt_04/candidate_shape.ttl</x:v>
      </x:c>
    </x:row>
    <x:row r="1072" ht="22" customHeight="1">
      <x:c r="A1072" s="10" t="str">
        <x:v>V2_FALLBACK25</x:v>
      </x:c>
      <x:c r="B1072" s="10" t="str">
        <x:v>IMO-097</x:v>
      </x:c>
      <x:c r="C1072" s="10" t="str">
        <x:v>IMO-097-J-P02</x:v>
      </x:c>
      <x:c r="D1072" s="10" t="str">
        <x:v>RUN_01</x:v>
      </x:c>
      <x:c r="E1072" s="10" t="str">
        <x:v>REJECTED_ATTEMPT_04</x:v>
      </x:c>
      <x:c r="F1072" s="10" t="str">
        <x:v>PASS</x:v>
      </x:c>
      <x:c r="G1072" s="10" t="str">
        <x:v>FAIL</x:v>
      </x:c>
      <x:c r="H1072" s="10" t="str">
        <x:v>EXECUTED</x:v>
      </x:c>
      <x:c r="I1072" s="10" t="str">
        <x:v>PARSED</x:v>
      </x:c>
      <x:c r="J1072" s="10" t="str">
        <x:v>MAX_ATTEMPTS_REACHED</x:v>
      </x:c>
      <x:c r="K1072" s="10" t="str">
        <x:v>7e99703bd7d02350ae313d51514500c8728d40faccfbce3acc10a1ef3bc10a5c</x:v>
      </x:c>
      <x:c r="L1072" s="10" t="str">
        <x:v>rejected_attempt4</x:v>
      </x:c>
      <x:c r="M1072" s="10" t="n">
        <x:v>0</x:v>
      </x:c>
      <x:c r="N1072" s="10" t="n">
        <x:v>0</x:v>
      </x:c>
      <x:c r="O1072" s="10" t="n">
        <x:v>1</x:v>
      </x:c>
      <x:c r="P1072" s="9" t="str">
        <x:f>'CaseReview'!U1072</x:f>
        <x:v>PASS</x:v>
      </x:c>
      <x:c r="Q1072" s="9" t="n">
        <x:f>IF(AND(T1072=1,G1072=P1072),1,0)</x:f>
        <x:v>0</x:v>
      </x:c>
      <x:c r="R1072" s="9" t="n">
        <x:f>IF(AND(T1072=1,G1072="PASS",P1072="FAIL"),1,0)</x:f>
        <x:v>0</x:v>
      </x:c>
      <x:c r="S1072" s="9" t="n">
        <x:f>IF(AND(T1072=1,G1072="FAIL",P1072="PASS"),1,0)</x:f>
        <x:v>1</x:v>
      </x:c>
      <x:c r="T1072" s="9" t="n">
        <x:v>1</x:v>
      </x:c>
      <x:c r="U1072" s="9" t="n">
        <x:v>7</x:v>
      </x:c>
      <x:c r="V1072" s="9" t="str">
        <x:v>MVP/SHACL_GENERATION_PIPELINE/experiments/FULL_REPAIR_V2/RUN_01/runs/RUN-IMO-097-20260915T112117217172Z/artifacts/attempt_04/candidate_shape.ttl</x:v>
      </x:c>
    </x:row>
    <x:row r="1073" ht="22" customHeight="1">
      <x:c r="A1073" s="10" t="str">
        <x:v>V2_FALLBACK25</x:v>
      </x:c>
      <x:c r="B1073" s="10" t="str">
        <x:v>IMO-097</x:v>
      </x:c>
      <x:c r="C1073" s="10" t="str">
        <x:v>IMO-097-J-P03</x:v>
      </x:c>
      <x:c r="D1073" s="10" t="str">
        <x:v>RUN_01</x:v>
      </x:c>
      <x:c r="E1073" s="10" t="str">
        <x:v>REJECTED_ATTEMPT_04</x:v>
      </x:c>
      <x:c r="F1073" s="10" t="str">
        <x:v>PASS</x:v>
      </x:c>
      <x:c r="G1073" s="10" t="str">
        <x:v>PASS</x:v>
      </x:c>
      <x:c r="H1073" s="10" t="str">
        <x:v>EXECUTED</x:v>
      </x:c>
      <x:c r="I1073" s="10" t="str">
        <x:v>PARSED</x:v>
      </x:c>
      <x:c r="J1073" s="10" t="str">
        <x:v>MAX_ATTEMPTS_REACHED</x:v>
      </x:c>
      <x:c r="K1073" s="10" t="str">
        <x:v>7e99703bd7d02350ae313d51514500c8728d40faccfbce3acc10a1ef3bc10a5c</x:v>
      </x:c>
      <x:c r="L1073" s="10" t="str">
        <x:v>rejected_attempt4</x:v>
      </x:c>
      <x:c r="M1073" s="10" t="n">
        <x:v>1</x:v>
      </x:c>
      <x:c r="N1073" s="10" t="n">
        <x:v>0</x:v>
      </x:c>
      <x:c r="O1073" s="10" t="n">
        <x:v>0</x:v>
      </x:c>
      <x:c r="P1073" s="9" t="str">
        <x:f>'CaseReview'!U1073</x:f>
        <x:v>PASS</x:v>
      </x:c>
      <x:c r="Q1073" s="9" t="n">
        <x:f>IF(AND(T1073=1,G1073=P1073),1,0)</x:f>
        <x:v>1</x:v>
      </x:c>
      <x:c r="R1073" s="9" t="n">
        <x:f>IF(AND(T1073=1,G1073="PASS",P1073="FAIL"),1,0)</x:f>
        <x:v>0</x:v>
      </x:c>
      <x:c r="S1073" s="9" t="n">
        <x:f>IF(AND(T1073=1,G1073="FAIL",P1073="PASS"),1,0)</x:f>
        <x:v>0</x:v>
      </x:c>
      <x:c r="T1073" s="9" t="n">
        <x:v>1</x:v>
      </x:c>
      <x:c r="U1073" s="9" t="n">
        <x:v>7</x:v>
      </x:c>
      <x:c r="V1073" s="9" t="str">
        <x:v>MVP/SHACL_GENERATION_PIPELINE/experiments/FULL_REPAIR_V2/RUN_01/runs/RUN-IMO-097-20260915T112117217172Z/artifacts/attempt_04/candidate_shape.ttl</x:v>
      </x:c>
    </x:row>
    <x:row r="1074" ht="22" customHeight="1">
      <x:c r="A1074" s="10" t="str">
        <x:v>V2_FALLBACK25</x:v>
      </x:c>
      <x:c r="B1074" s="10" t="str">
        <x:v>IMO-098</x:v>
      </x:c>
      <x:c r="C1074" s="10" t="str">
        <x:v>IMO-098-J-F01</x:v>
      </x:c>
      <x:c r="D1074" s="10" t="str">
        <x:v>RUN_01</x:v>
      </x:c>
      <x:c r="E1074" s="10" t="str">
        <x:v>ORIGINAL_LEDGER</x:v>
      </x:c>
      <x:c r="F1074" s="10" t="str">
        <x:v>FAIL</x:v>
      </x:c>
      <x:c r="G1074" s="10" t="str">
        <x:v>FAIL</x:v>
      </x:c>
      <x:c r="H1074" s="10" t="str">
        <x:v>EXECUTED</x:v>
      </x:c>
      <x:c r="I1074" s="10" t="str">
        <x:v>PARSED</x:v>
      </x:c>
      <x:c r="J1074" s="10" t="str">
        <x:v>GENERATION_ACCEPTED</x:v>
      </x:c>
      <x:c r="K1074" s="10" t="str">
        <x:v>a2501a9331fb618b1e66e8c76d06915e7a6cc7d30337b09b9ff87449319c7b37</x:v>
      </x:c>
      <x:c r="L1074" s="10" t="str">
        <x:v>full_repair_v2</x:v>
      </x:c>
      <x:c r="M1074" s="10" t="n">
        <x:v>1</x:v>
      </x:c>
      <x:c r="N1074" s="10" t="n">
        <x:v>0</x:v>
      </x:c>
      <x:c r="O1074" s="10" t="n">
        <x:v>0</x:v>
      </x:c>
      <x:c r="P1074" s="9" t="str">
        <x:f>'CaseReview'!U1074</x:f>
        <x:v>FAIL</x:v>
      </x:c>
      <x:c r="Q1074" s="9" t="n">
        <x:f>IF(AND(T1074=1,G1074=P1074),1,0)</x:f>
        <x:v>1</x:v>
      </x:c>
      <x:c r="R1074" s="9" t="n">
        <x:f>IF(AND(T1074=1,G1074="PASS",P1074="FAIL"),1,0)</x:f>
        <x:v>0</x:v>
      </x:c>
      <x:c r="S1074" s="9" t="n">
        <x:f>IF(AND(T1074=1,G1074="FAIL",P1074="PASS"),1,0)</x:f>
        <x:v>0</x:v>
      </x:c>
      <x:c r="T1074" s="9" t="n">
        <x:v>1</x:v>
      </x:c>
      <x:c r="U1074" s="9" t="n">
        <x:v>6</x:v>
      </x:c>
      <x:c r="V1074" s="9" t="str">
        <x:v>MVP/SHACL_GENERATION_PIPELINE/experiments/FULL_REPAIR_V2/RUN_01/runs/RUN-IMO-098-20260915T112326114013Z/final/final_shape.ttl</x:v>
      </x:c>
    </x:row>
    <x:row r="1075" ht="22" customHeight="1">
      <x:c r="A1075" s="10" t="str">
        <x:v>V2_FALLBACK25</x:v>
      </x:c>
      <x:c r="B1075" s="10" t="str">
        <x:v>IMO-098</x:v>
      </x:c>
      <x:c r="C1075" s="10" t="str">
        <x:v>IMO-098-J-F02</x:v>
      </x:c>
      <x:c r="D1075" s="10" t="str">
        <x:v>RUN_01</x:v>
      </x:c>
      <x:c r="E1075" s="10" t="str">
        <x:v>ORIGINAL_LEDGER</x:v>
      </x:c>
      <x:c r="F1075" s="10" t="str">
        <x:v>FAIL</x:v>
      </x:c>
      <x:c r="G1075" s="10" t="str">
        <x:v>FAIL</x:v>
      </x:c>
      <x:c r="H1075" s="10" t="str">
        <x:v>EXECUTED</x:v>
      </x:c>
      <x:c r="I1075" s="10" t="str">
        <x:v>PARSED</x:v>
      </x:c>
      <x:c r="J1075" s="10" t="str">
        <x:v>GENERATION_ACCEPTED</x:v>
      </x:c>
      <x:c r="K1075" s="10" t="str">
        <x:v>a2501a9331fb618b1e66e8c76d06915e7a6cc7d30337b09b9ff87449319c7b37</x:v>
      </x:c>
      <x:c r="L1075" s="10" t="str">
        <x:v>full_repair_v2</x:v>
      </x:c>
      <x:c r="M1075" s="10" t="n">
        <x:v>1</x:v>
      </x:c>
      <x:c r="N1075" s="10" t="n">
        <x:v>0</x:v>
      </x:c>
      <x:c r="O1075" s="10" t="n">
        <x:v>0</x:v>
      </x:c>
      <x:c r="P1075" s="9" t="str">
        <x:f>'CaseReview'!U1075</x:f>
        <x:v>FAIL</x:v>
      </x:c>
      <x:c r="Q1075" s="9" t="n">
        <x:f>IF(AND(T1075=1,G1075=P1075),1,0)</x:f>
        <x:v>1</x:v>
      </x:c>
      <x:c r="R1075" s="9" t="n">
        <x:f>IF(AND(T1075=1,G1075="PASS",P1075="FAIL"),1,0)</x:f>
        <x:v>0</x:v>
      </x:c>
      <x:c r="S1075" s="9" t="n">
        <x:f>IF(AND(T1075=1,G1075="FAIL",P1075="PASS"),1,0)</x:f>
        <x:v>0</x:v>
      </x:c>
      <x:c r="T1075" s="9" t="n">
        <x:v>1</x:v>
      </x:c>
      <x:c r="U1075" s="9" t="n">
        <x:v>6</x:v>
      </x:c>
      <x:c r="V1075" s="9" t="str">
        <x:v>MVP/SHACL_GENERATION_PIPELINE/experiments/FULL_REPAIR_V2/RUN_01/runs/RUN-IMO-098-20260915T112326114013Z/final/final_shape.ttl</x:v>
      </x:c>
    </x:row>
    <x:row r="1076" ht="22" customHeight="1">
      <x:c r="A1076" s="10" t="str">
        <x:v>V2_FALLBACK25</x:v>
      </x:c>
      <x:c r="B1076" s="10" t="str">
        <x:v>IMO-098</x:v>
      </x:c>
      <x:c r="C1076" s="10" t="str">
        <x:v>IMO-098-J-F03</x:v>
      </x:c>
      <x:c r="D1076" s="10" t="str">
        <x:v>RUN_01</x:v>
      </x:c>
      <x:c r="E1076" s="10" t="str">
        <x:v>ORIGINAL_LEDGER</x:v>
      </x:c>
      <x:c r="F1076" s="10" t="str">
        <x:v>FAIL</x:v>
      </x:c>
      <x:c r="G1076" s="10" t="str">
        <x:v>FAIL</x:v>
      </x:c>
      <x:c r="H1076" s="10" t="str">
        <x:v>EXECUTED</x:v>
      </x:c>
      <x:c r="I1076" s="10" t="str">
        <x:v>PARSED</x:v>
      </x:c>
      <x:c r="J1076" s="10" t="str">
        <x:v>GENERATION_ACCEPTED</x:v>
      </x:c>
      <x:c r="K1076" s="10" t="str">
        <x:v>a2501a9331fb618b1e66e8c76d06915e7a6cc7d30337b09b9ff87449319c7b37</x:v>
      </x:c>
      <x:c r="L1076" s="10" t="str">
        <x:v>full_repair_v2</x:v>
      </x:c>
      <x:c r="M1076" s="10" t="n">
        <x:v>1</x:v>
      </x:c>
      <x:c r="N1076" s="10" t="n">
        <x:v>0</x:v>
      </x:c>
      <x:c r="O1076" s="10" t="n">
        <x:v>0</x:v>
      </x:c>
      <x:c r="P1076" s="9" t="str">
        <x:f>'CaseReview'!U1076</x:f>
        <x:v>FAIL</x:v>
      </x:c>
      <x:c r="Q1076" s="9" t="n">
        <x:f>IF(AND(T1076=1,G1076=P1076),1,0)</x:f>
        <x:v>1</x:v>
      </x:c>
      <x:c r="R1076" s="9" t="n">
        <x:f>IF(AND(T1076=1,G1076="PASS",P1076="FAIL"),1,0)</x:f>
        <x:v>0</x:v>
      </x:c>
      <x:c r="S1076" s="9" t="n">
        <x:f>IF(AND(T1076=1,G1076="FAIL",P1076="PASS"),1,0)</x:f>
        <x:v>0</x:v>
      </x:c>
      <x:c r="T1076" s="9" t="n">
        <x:v>1</x:v>
      </x:c>
      <x:c r="U1076" s="9" t="n">
        <x:v>6</x:v>
      </x:c>
      <x:c r="V1076" s="9" t="str">
        <x:v>MVP/SHACL_GENERATION_PIPELINE/experiments/FULL_REPAIR_V2/RUN_01/runs/RUN-IMO-098-20260915T112326114013Z/final/final_shape.ttl</x:v>
      </x:c>
    </x:row>
    <x:row r="1077" ht="22" customHeight="1">
      <x:c r="A1077" s="10" t="str">
        <x:v>V2_FALLBACK25</x:v>
      </x:c>
      <x:c r="B1077" s="10" t="str">
        <x:v>IMO-098</x:v>
      </x:c>
      <x:c r="C1077" s="10" t="str">
        <x:v>IMO-098-J-P01</x:v>
      </x:c>
      <x:c r="D1077" s="10" t="str">
        <x:v>RUN_01</x:v>
      </x:c>
      <x:c r="E1077" s="10" t="str">
        <x:v>ORIGINAL_LEDGER</x:v>
      </x:c>
      <x:c r="F1077" s="10" t="str">
        <x:v>PASS</x:v>
      </x:c>
      <x:c r="G1077" s="10" t="str">
        <x:v>PASS</x:v>
      </x:c>
      <x:c r="H1077" s="10" t="str">
        <x:v>EXECUTED</x:v>
      </x:c>
      <x:c r="I1077" s="10" t="str">
        <x:v>PARSED</x:v>
      </x:c>
      <x:c r="J1077" s="10" t="str">
        <x:v>GENERATION_ACCEPTED</x:v>
      </x:c>
      <x:c r="K1077" s="10" t="str">
        <x:v>a2501a9331fb618b1e66e8c76d06915e7a6cc7d30337b09b9ff87449319c7b37</x:v>
      </x:c>
      <x:c r="L1077" s="10" t="str">
        <x:v>full_repair_v2</x:v>
      </x:c>
      <x:c r="M1077" s="10" t="n">
        <x:v>1</x:v>
      </x:c>
      <x:c r="N1077" s="10" t="n">
        <x:v>0</x:v>
      </x:c>
      <x:c r="O1077" s="10" t="n">
        <x:v>0</x:v>
      </x:c>
      <x:c r="P1077" s="9" t="str">
        <x:f>'CaseReview'!U1077</x:f>
        <x:v>PASS</x:v>
      </x:c>
      <x:c r="Q1077" s="9" t="n">
        <x:f>IF(AND(T1077=1,G1077=P1077),1,0)</x:f>
        <x:v>1</x:v>
      </x:c>
      <x:c r="R1077" s="9" t="n">
        <x:f>IF(AND(T1077=1,G1077="PASS",P1077="FAIL"),1,0)</x:f>
        <x:v>0</x:v>
      </x:c>
      <x:c r="S1077" s="9" t="n">
        <x:f>IF(AND(T1077=1,G1077="FAIL",P1077="PASS"),1,0)</x:f>
        <x:v>0</x:v>
      </x:c>
      <x:c r="T1077" s="9" t="n">
        <x:v>1</x:v>
      </x:c>
      <x:c r="U1077" s="9" t="n">
        <x:v>6</x:v>
      </x:c>
      <x:c r="V1077" s="9" t="str">
        <x:v>MVP/SHACL_GENERATION_PIPELINE/experiments/FULL_REPAIR_V2/RUN_01/runs/RUN-IMO-098-20260915T112326114013Z/final/final_shape.ttl</x:v>
      </x:c>
    </x:row>
    <x:row r="1078" ht="22" customHeight="1">
      <x:c r="A1078" s="10" t="str">
        <x:v>V2_FALLBACK25</x:v>
      </x:c>
      <x:c r="B1078" s="10" t="str">
        <x:v>IMO-098</x:v>
      </x:c>
      <x:c r="C1078" s="10" t="str">
        <x:v>IMO-098-J-P02</x:v>
      </x:c>
      <x:c r="D1078" s="10" t="str">
        <x:v>RUN_01</x:v>
      </x:c>
      <x:c r="E1078" s="10" t="str">
        <x:v>ORIGINAL_LEDGER</x:v>
      </x:c>
      <x:c r="F1078" s="10" t="str">
        <x:v>PASS</x:v>
      </x:c>
      <x:c r="G1078" s="10" t="str">
        <x:v>PASS</x:v>
      </x:c>
      <x:c r="H1078" s="10" t="str">
        <x:v>EXECUTED</x:v>
      </x:c>
      <x:c r="I1078" s="10" t="str">
        <x:v>PARSED</x:v>
      </x:c>
      <x:c r="J1078" s="10" t="str">
        <x:v>GENERATION_ACCEPTED</x:v>
      </x:c>
      <x:c r="K1078" s="10" t="str">
        <x:v>a2501a9331fb618b1e66e8c76d06915e7a6cc7d30337b09b9ff87449319c7b37</x:v>
      </x:c>
      <x:c r="L1078" s="10" t="str">
        <x:v>full_repair_v2</x:v>
      </x:c>
      <x:c r="M1078" s="10" t="n">
        <x:v>1</x:v>
      </x:c>
      <x:c r="N1078" s="10" t="n">
        <x:v>0</x:v>
      </x:c>
      <x:c r="O1078" s="10" t="n">
        <x:v>0</x:v>
      </x:c>
      <x:c r="P1078" s="9" t="str">
        <x:f>'CaseReview'!U1078</x:f>
        <x:v>PASS</x:v>
      </x:c>
      <x:c r="Q1078" s="9" t="n">
        <x:f>IF(AND(T1078=1,G1078=P1078),1,0)</x:f>
        <x:v>1</x:v>
      </x:c>
      <x:c r="R1078" s="9" t="n">
        <x:f>IF(AND(T1078=1,G1078="PASS",P1078="FAIL"),1,0)</x:f>
        <x:v>0</x:v>
      </x:c>
      <x:c r="S1078" s="9" t="n">
        <x:f>IF(AND(T1078=1,G1078="FAIL",P1078="PASS"),1,0)</x:f>
        <x:v>0</x:v>
      </x:c>
      <x:c r="T1078" s="9" t="n">
        <x:v>1</x:v>
      </x:c>
      <x:c r="U1078" s="9" t="n">
        <x:v>6</x:v>
      </x:c>
      <x:c r="V1078" s="9" t="str">
        <x:v>MVP/SHACL_GENERATION_PIPELINE/experiments/FULL_REPAIR_V2/RUN_01/runs/RUN-IMO-098-20260915T112326114013Z/final/final_shape.ttl</x:v>
      </x:c>
    </x:row>
    <x:row r="1079" ht="22" customHeight="1">
      <x:c r="A1079" s="10" t="str">
        <x:v>V2_FALLBACK25</x:v>
      </x:c>
      <x:c r="B1079" s="10" t="str">
        <x:v>IMO-098</x:v>
      </x:c>
      <x:c r="C1079" s="10" t="str">
        <x:v>IMO-098-J-P03</x:v>
      </x:c>
      <x:c r="D1079" s="10" t="str">
        <x:v>RUN_01</x:v>
      </x:c>
      <x:c r="E1079" s="10" t="str">
        <x:v>ORIGINAL_LEDGER</x:v>
      </x:c>
      <x:c r="F1079" s="10" t="str">
        <x:v>PASS</x:v>
      </x:c>
      <x:c r="G1079" s="10" t="str">
        <x:v>PASS</x:v>
      </x:c>
      <x:c r="H1079" s="10" t="str">
        <x:v>EXECUTED</x:v>
      </x:c>
      <x:c r="I1079" s="10" t="str">
        <x:v>PARSED</x:v>
      </x:c>
      <x:c r="J1079" s="10" t="str">
        <x:v>GENERATION_ACCEPTED</x:v>
      </x:c>
      <x:c r="K1079" s="10" t="str">
        <x:v>a2501a9331fb618b1e66e8c76d06915e7a6cc7d30337b09b9ff87449319c7b37</x:v>
      </x:c>
      <x:c r="L1079" s="10" t="str">
        <x:v>full_repair_v2</x:v>
      </x:c>
      <x:c r="M1079" s="10" t="n">
        <x:v>1</x:v>
      </x:c>
      <x:c r="N1079" s="10" t="n">
        <x:v>0</x:v>
      </x:c>
      <x:c r="O1079" s="10" t="n">
        <x:v>0</x:v>
      </x:c>
      <x:c r="P1079" s="9" t="str">
        <x:f>'CaseReview'!U1079</x:f>
        <x:v>PASS</x:v>
      </x:c>
      <x:c r="Q1079" s="9" t="n">
        <x:f>IF(AND(T1079=1,G1079=P1079),1,0)</x:f>
        <x:v>1</x:v>
      </x:c>
      <x:c r="R1079" s="9" t="n">
        <x:f>IF(AND(T1079=1,G1079="PASS",P1079="FAIL"),1,0)</x:f>
        <x:v>0</x:v>
      </x:c>
      <x:c r="S1079" s="9" t="n">
        <x:f>IF(AND(T1079=1,G1079="FAIL",P1079="PASS"),1,0)</x:f>
        <x:v>0</x:v>
      </x:c>
      <x:c r="T1079" s="9" t="n">
        <x:v>1</x:v>
      </x:c>
      <x:c r="U1079" s="9" t="n">
        <x:v>6</x:v>
      </x:c>
      <x:c r="V1079" s="9" t="str">
        <x:v>MVP/SHACL_GENERATION_PIPELINE/experiments/FULL_REPAIR_V2/RUN_01/runs/RUN-IMO-098-20260915T112326114013Z/final/final_shape.ttl</x:v>
      </x:c>
    </x:row>
    <x:row r="1080" ht="22" customHeight="1">
      <x:c r="A1080" s="10" t="str">
        <x:v>V2_FALLBACK25</x:v>
      </x:c>
      <x:c r="B1080" s="10" t="str">
        <x:v>IMO-099</x:v>
      </x:c>
      <x:c r="C1080" s="10" t="str">
        <x:v>IMO-099-J-F01</x:v>
      </x:c>
      <x:c r="D1080" s="10" t="str">
        <x:v>RUN_01</x:v>
      </x:c>
      <x:c r="E1080" s="10" t="str">
        <x:v>REJECTED_ATTEMPT_04</x:v>
      </x:c>
      <x:c r="F1080" s="10" t="str">
        <x:v>FAIL</x:v>
      </x:c>
      <x:c r="G1080" s="10" t="str">
        <x:v>FAIL</x:v>
      </x:c>
      <x:c r="H1080" s="10" t="str">
        <x:v>EXECUTED</x:v>
      </x:c>
      <x:c r="I1080" s="10" t="str">
        <x:v>PARSED</x:v>
      </x:c>
      <x:c r="J1080" s="10" t="str">
        <x:v>TERM_RESOLUTION_UNRESOLVED</x:v>
      </x:c>
      <x:c r="K1080" s="10" t="str">
        <x:v>f697c7f88ce51fea58e6d9701d5e15dd6da49f3e19f33a2e8243f0294d66f419</x:v>
      </x:c>
      <x:c r="L1080" s="10" t="str">
        <x:v>rejected_attempt4</x:v>
      </x:c>
      <x:c r="M1080" s="10" t="n">
        <x:v>1</x:v>
      </x:c>
      <x:c r="N1080" s="10" t="n">
        <x:v>0</x:v>
      </x:c>
      <x:c r="O1080" s="10" t="n">
        <x:v>0</x:v>
      </x:c>
      <x:c r="P1080" s="9" t="str">
        <x:f>'CaseReview'!U1080</x:f>
        <x:v>FAIL</x:v>
      </x:c>
      <x:c r="Q1080" s="9" t="n">
        <x:f>IF(AND(T1080=1,G1080=P1080),1,0)</x:f>
        <x:v>1</x:v>
      </x:c>
      <x:c r="R1080" s="9" t="n">
        <x:f>IF(AND(T1080=1,G1080="PASS",P1080="FAIL"),1,0)</x:f>
        <x:v>0</x:v>
      </x:c>
      <x:c r="S1080" s="9" t="n">
        <x:f>IF(AND(T1080=1,G1080="FAIL",P1080="PASS"),1,0)</x:f>
        <x:v>0</x:v>
      </x:c>
      <x:c r="T1080" s="9" t="n">
        <x:v>1</x:v>
      </x:c>
      <x:c r="U1080" s="9" t="n">
        <x:v>7</x:v>
      </x:c>
      <x:c r="V1080" s="9" t="str">
        <x:v>MVP/SHACL_GENERATION_PIPELINE/experiments/FULL_REPAIR_V2/RUN_01/runs/RUN-IMO-099-20260915T112356174761Z/artifacts/attempt_04/candidate_shape.ttl</x:v>
      </x:c>
    </x:row>
    <x:row r="1081" ht="22" customHeight="1">
      <x:c r="A1081" s="10" t="str">
        <x:v>V2_FALLBACK25</x:v>
      </x:c>
      <x:c r="B1081" s="10" t="str">
        <x:v>IMO-099</x:v>
      </x:c>
      <x:c r="C1081" s="10" t="str">
        <x:v>IMO-099-J-F02</x:v>
      </x:c>
      <x:c r="D1081" s="10" t="str">
        <x:v>RUN_01</x:v>
      </x:c>
      <x:c r="E1081" s="10" t="str">
        <x:v>REJECTED_ATTEMPT_04</x:v>
      </x:c>
      <x:c r="F1081" s="10" t="str">
        <x:v>FAIL</x:v>
      </x:c>
      <x:c r="G1081" s="10" t="str">
        <x:v>FAIL</x:v>
      </x:c>
      <x:c r="H1081" s="10" t="str">
        <x:v>EXECUTED</x:v>
      </x:c>
      <x:c r="I1081" s="10" t="str">
        <x:v>PARSED</x:v>
      </x:c>
      <x:c r="J1081" s="10" t="str">
        <x:v>TERM_RESOLUTION_UNRESOLVED</x:v>
      </x:c>
      <x:c r="K1081" s="10" t="str">
        <x:v>f697c7f88ce51fea58e6d9701d5e15dd6da49f3e19f33a2e8243f0294d66f419</x:v>
      </x:c>
      <x:c r="L1081" s="10" t="str">
        <x:v>rejected_attempt4</x:v>
      </x:c>
      <x:c r="M1081" s="10" t="n">
        <x:v>1</x:v>
      </x:c>
      <x:c r="N1081" s="10" t="n">
        <x:v>0</x:v>
      </x:c>
      <x:c r="O1081" s="10" t="n">
        <x:v>0</x:v>
      </x:c>
      <x:c r="P1081" s="9" t="str">
        <x:f>'CaseReview'!U1081</x:f>
        <x:v>FAIL</x:v>
      </x:c>
      <x:c r="Q1081" s="9" t="n">
        <x:f>IF(AND(T1081=1,G1081=P1081),1,0)</x:f>
        <x:v>1</x:v>
      </x:c>
      <x:c r="R1081" s="9" t="n">
        <x:f>IF(AND(T1081=1,G1081="PASS",P1081="FAIL"),1,0)</x:f>
        <x:v>0</x:v>
      </x:c>
      <x:c r="S1081" s="9" t="n">
        <x:f>IF(AND(T1081=1,G1081="FAIL",P1081="PASS"),1,0)</x:f>
        <x:v>0</x:v>
      </x:c>
      <x:c r="T1081" s="9" t="n">
        <x:v>1</x:v>
      </x:c>
      <x:c r="U1081" s="9" t="n">
        <x:v>7</x:v>
      </x:c>
      <x:c r="V1081" s="9" t="str">
        <x:v>MVP/SHACL_GENERATION_PIPELINE/experiments/FULL_REPAIR_V2/RUN_01/runs/RUN-IMO-099-20260915T112356174761Z/artifacts/attempt_04/candidate_shape.ttl</x:v>
      </x:c>
    </x:row>
    <x:row r="1082" ht="22" customHeight="1">
      <x:c r="A1082" s="10" t="str">
        <x:v>V2_FALLBACK25</x:v>
      </x:c>
      <x:c r="B1082" s="10" t="str">
        <x:v>IMO-099</x:v>
      </x:c>
      <x:c r="C1082" s="10" t="str">
        <x:v>IMO-099-J-F03</x:v>
      </x:c>
      <x:c r="D1082" s="10" t="str">
        <x:v>RUN_01</x:v>
      </x:c>
      <x:c r="E1082" s="10" t="str">
        <x:v>REJECTED_ATTEMPT_04</x:v>
      </x:c>
      <x:c r="F1082" s="10" t="str">
        <x:v>FAIL</x:v>
      </x:c>
      <x:c r="G1082" s="10" t="str">
        <x:v>FAIL</x:v>
      </x:c>
      <x:c r="H1082" s="10" t="str">
        <x:v>EXECUTED</x:v>
      </x:c>
      <x:c r="I1082" s="10" t="str">
        <x:v>PARSED</x:v>
      </x:c>
      <x:c r="J1082" s="10" t="str">
        <x:v>TERM_RESOLUTION_UNRESOLVED</x:v>
      </x:c>
      <x:c r="K1082" s="10" t="str">
        <x:v>f697c7f88ce51fea58e6d9701d5e15dd6da49f3e19f33a2e8243f0294d66f419</x:v>
      </x:c>
      <x:c r="L1082" s="10" t="str">
        <x:v>rejected_attempt4</x:v>
      </x:c>
      <x:c r="M1082" s="10" t="n">
        <x:v>1</x:v>
      </x:c>
      <x:c r="N1082" s="10" t="n">
        <x:v>0</x:v>
      </x:c>
      <x:c r="O1082" s="10" t="n">
        <x:v>0</x:v>
      </x:c>
      <x:c r="P1082" s="9" t="str">
        <x:f>'CaseReview'!U1082</x:f>
        <x:v>FAIL</x:v>
      </x:c>
      <x:c r="Q1082" s="9" t="n">
        <x:f>IF(AND(T1082=1,G1082=P1082),1,0)</x:f>
        <x:v>1</x:v>
      </x:c>
      <x:c r="R1082" s="9" t="n">
        <x:f>IF(AND(T1082=1,G1082="PASS",P1082="FAIL"),1,0)</x:f>
        <x:v>0</x:v>
      </x:c>
      <x:c r="S1082" s="9" t="n">
        <x:f>IF(AND(T1082=1,G1082="FAIL",P1082="PASS"),1,0)</x:f>
        <x:v>0</x:v>
      </x:c>
      <x:c r="T1082" s="9" t="n">
        <x:v>1</x:v>
      </x:c>
      <x:c r="U1082" s="9" t="n">
        <x:v>7</x:v>
      </x:c>
      <x:c r="V1082" s="9" t="str">
        <x:v>MVP/SHACL_GENERATION_PIPELINE/experiments/FULL_REPAIR_V2/RUN_01/runs/RUN-IMO-099-20260915T112356174761Z/artifacts/attempt_04/candidate_shape.ttl</x:v>
      </x:c>
    </x:row>
    <x:row r="1083" ht="22" customHeight="1">
      <x:c r="A1083" s="10" t="str">
        <x:v>V2_FALLBACK25</x:v>
      </x:c>
      <x:c r="B1083" s="10" t="str">
        <x:v>IMO-099</x:v>
      </x:c>
      <x:c r="C1083" s="10" t="str">
        <x:v>IMO-099-J-F04</x:v>
      </x:c>
      <x:c r="D1083" s="10" t="str">
        <x:v>RUN_01</x:v>
      </x:c>
      <x:c r="E1083" s="10" t="str">
        <x:v>REJECTED_ATTEMPT_04</x:v>
      </x:c>
      <x:c r="F1083" s="10" t="str">
        <x:v>FAIL</x:v>
      </x:c>
      <x:c r="G1083" s="10" t="str">
        <x:v>FAIL</x:v>
      </x:c>
      <x:c r="H1083" s="10" t="str">
        <x:v>EXECUTED</x:v>
      </x:c>
      <x:c r="I1083" s="10" t="str">
        <x:v>PARSED</x:v>
      </x:c>
      <x:c r="J1083" s="10" t="str">
        <x:v>TERM_RESOLUTION_UNRESOLVED</x:v>
      </x:c>
      <x:c r="K1083" s="10" t="str">
        <x:v>f697c7f88ce51fea58e6d9701d5e15dd6da49f3e19f33a2e8243f0294d66f419</x:v>
      </x:c>
      <x:c r="L1083" s="10" t="str">
        <x:v>rejected_attempt4</x:v>
      </x:c>
      <x:c r="M1083" s="10" t="n">
        <x:v>1</x:v>
      </x:c>
      <x:c r="N1083" s="10" t="n">
        <x:v>0</x:v>
      </x:c>
      <x:c r="O1083" s="10" t="n">
        <x:v>0</x:v>
      </x:c>
      <x:c r="P1083" s="9" t="str">
        <x:f>'CaseReview'!U1083</x:f>
        <x:v>FAIL</x:v>
      </x:c>
      <x:c r="Q1083" s="9" t="n">
        <x:f>IF(AND(T1083=1,G1083=P1083),1,0)</x:f>
        <x:v>1</x:v>
      </x:c>
      <x:c r="R1083" s="9" t="n">
        <x:f>IF(AND(T1083=1,G1083="PASS",P1083="FAIL"),1,0)</x:f>
        <x:v>0</x:v>
      </x:c>
      <x:c r="S1083" s="9" t="n">
        <x:f>IF(AND(T1083=1,G1083="FAIL",P1083="PASS"),1,0)</x:f>
        <x:v>0</x:v>
      </x:c>
      <x:c r="T1083" s="9" t="n">
        <x:v>1</x:v>
      </x:c>
      <x:c r="U1083" s="9" t="n">
        <x:v>7</x:v>
      </x:c>
      <x:c r="V1083" s="9" t="str">
        <x:v>MVP/SHACL_GENERATION_PIPELINE/experiments/FULL_REPAIR_V2/RUN_01/runs/RUN-IMO-099-20260915T112356174761Z/artifacts/attempt_04/candidate_shape.ttl</x:v>
      </x:c>
    </x:row>
    <x:row r="1084" ht="22" customHeight="1">
      <x:c r="A1084" s="10" t="str">
        <x:v>V2_FALLBACK25</x:v>
      </x:c>
      <x:c r="B1084" s="10" t="str">
        <x:v>IMO-099</x:v>
      </x:c>
      <x:c r="C1084" s="10" t="str">
        <x:v>IMO-099-J-F05</x:v>
      </x:c>
      <x:c r="D1084" s="10" t="str">
        <x:v>RUN_01</x:v>
      </x:c>
      <x:c r="E1084" s="10" t="str">
        <x:v>REJECTED_ATTEMPT_04</x:v>
      </x:c>
      <x:c r="F1084" s="10" t="str">
        <x:v>FAIL</x:v>
      </x:c>
      <x:c r="G1084" s="10" t="str">
        <x:v>FAIL</x:v>
      </x:c>
      <x:c r="H1084" s="10" t="str">
        <x:v>EXECUTED</x:v>
      </x:c>
      <x:c r="I1084" s="10" t="str">
        <x:v>PARSED</x:v>
      </x:c>
      <x:c r="J1084" s="10" t="str">
        <x:v>TERM_RESOLUTION_UNRESOLVED</x:v>
      </x:c>
      <x:c r="K1084" s="10" t="str">
        <x:v>f697c7f88ce51fea58e6d9701d5e15dd6da49f3e19f33a2e8243f0294d66f419</x:v>
      </x:c>
      <x:c r="L1084" s="10" t="str">
        <x:v>rejected_attempt4</x:v>
      </x:c>
      <x:c r="M1084" s="10" t="n">
        <x:v>1</x:v>
      </x:c>
      <x:c r="N1084" s="10" t="n">
        <x:v>0</x:v>
      </x:c>
      <x:c r="O1084" s="10" t="n">
        <x:v>0</x:v>
      </x:c>
      <x:c r="P1084" s="9" t="str">
        <x:f>'CaseReview'!U1084</x:f>
        <x:v>FAIL</x:v>
      </x:c>
      <x:c r="Q1084" s="9" t="n">
        <x:f>IF(AND(T1084=1,G1084=P1084),1,0)</x:f>
        <x:v>1</x:v>
      </x:c>
      <x:c r="R1084" s="9" t="n">
        <x:f>IF(AND(T1084=1,G1084="PASS",P1084="FAIL"),1,0)</x:f>
        <x:v>0</x:v>
      </x:c>
      <x:c r="S1084" s="9" t="n">
        <x:f>IF(AND(T1084=1,G1084="FAIL",P1084="PASS"),1,0)</x:f>
        <x:v>0</x:v>
      </x:c>
      <x:c r="T1084" s="9" t="n">
        <x:v>1</x:v>
      </x:c>
      <x:c r="U1084" s="9" t="n">
        <x:v>7</x:v>
      </x:c>
      <x:c r="V1084" s="9" t="str">
        <x:v>MVP/SHACL_GENERATION_PIPELINE/experiments/FULL_REPAIR_V2/RUN_01/runs/RUN-IMO-099-20260915T112356174761Z/artifacts/attempt_04/candidate_shape.ttl</x:v>
      </x:c>
    </x:row>
    <x:row r="1085" ht="22" customHeight="1">
      <x:c r="A1085" s="10" t="str">
        <x:v>V2_FALLBACK25</x:v>
      </x:c>
      <x:c r="B1085" s="10" t="str">
        <x:v>IMO-099</x:v>
      </x:c>
      <x:c r="C1085" s="10" t="str">
        <x:v>IMO-099-J-P01</x:v>
      </x:c>
      <x:c r="D1085" s="10" t="str">
        <x:v>RUN_01</x:v>
      </x:c>
      <x:c r="E1085" s="10" t="str">
        <x:v>REJECTED_ATTEMPT_04</x:v>
      </x:c>
      <x:c r="F1085" s="10" t="str">
        <x:v>PASS</x:v>
      </x:c>
      <x:c r="G1085" s="10" t="str">
        <x:v>PASS</x:v>
      </x:c>
      <x:c r="H1085" s="10" t="str">
        <x:v>EXECUTED</x:v>
      </x:c>
      <x:c r="I1085" s="10" t="str">
        <x:v>PARSED</x:v>
      </x:c>
      <x:c r="J1085" s="10" t="str">
        <x:v>TERM_RESOLUTION_UNRESOLVED</x:v>
      </x:c>
      <x:c r="K1085" s="10" t="str">
        <x:v>f697c7f88ce51fea58e6d9701d5e15dd6da49f3e19f33a2e8243f0294d66f419</x:v>
      </x:c>
      <x:c r="L1085" s="10" t="str">
        <x:v>rejected_attempt4</x:v>
      </x:c>
      <x:c r="M1085" s="10" t="n">
        <x:v>1</x:v>
      </x:c>
      <x:c r="N1085" s="10" t="n">
        <x:v>0</x:v>
      </x:c>
      <x:c r="O1085" s="10" t="n">
        <x:v>0</x:v>
      </x:c>
      <x:c r="P1085" s="9" t="str">
        <x:f>'CaseReview'!U1085</x:f>
        <x:v>PASS</x:v>
      </x:c>
      <x:c r="Q1085" s="9" t="n">
        <x:f>IF(AND(T1085=1,G1085=P1085),1,0)</x:f>
        <x:v>1</x:v>
      </x:c>
      <x:c r="R1085" s="9" t="n">
        <x:f>IF(AND(T1085=1,G1085="PASS",P1085="FAIL"),1,0)</x:f>
        <x:v>0</x:v>
      </x:c>
      <x:c r="S1085" s="9" t="n">
        <x:f>IF(AND(T1085=1,G1085="FAIL",P1085="PASS"),1,0)</x:f>
        <x:v>0</x:v>
      </x:c>
      <x:c r="T1085" s="9" t="n">
        <x:v>1</x:v>
      </x:c>
      <x:c r="U1085" s="9" t="n">
        <x:v>7</x:v>
      </x:c>
      <x:c r="V1085" s="9" t="str">
        <x:v>MVP/SHACL_GENERATION_PIPELINE/experiments/FULL_REPAIR_V2/RUN_01/runs/RUN-IMO-099-20260915T112356174761Z/artifacts/attempt_04/candidate_shape.ttl</x:v>
      </x:c>
    </x:row>
    <x:row r="1086" ht="22" customHeight="1">
      <x:c r="A1086" s="10" t="str">
        <x:v>V2_FALLBACK25</x:v>
      </x:c>
      <x:c r="B1086" s="10" t="str">
        <x:v>IMO-099</x:v>
      </x:c>
      <x:c r="C1086" s="10" t="str">
        <x:v>IMO-099-J-P02</x:v>
      </x:c>
      <x:c r="D1086" s="10" t="str">
        <x:v>RUN_01</x:v>
      </x:c>
      <x:c r="E1086" s="10" t="str">
        <x:v>REJECTED_ATTEMPT_04</x:v>
      </x:c>
      <x:c r="F1086" s="10" t="str">
        <x:v>PASS</x:v>
      </x:c>
      <x:c r="G1086" s="10" t="str">
        <x:v>PASS</x:v>
      </x:c>
      <x:c r="H1086" s="10" t="str">
        <x:v>EXECUTED</x:v>
      </x:c>
      <x:c r="I1086" s="10" t="str">
        <x:v>PARSED</x:v>
      </x:c>
      <x:c r="J1086" s="10" t="str">
        <x:v>TERM_RESOLUTION_UNRESOLVED</x:v>
      </x:c>
      <x:c r="K1086" s="10" t="str">
        <x:v>f697c7f88ce51fea58e6d9701d5e15dd6da49f3e19f33a2e8243f0294d66f419</x:v>
      </x:c>
      <x:c r="L1086" s="10" t="str">
        <x:v>rejected_attempt4</x:v>
      </x:c>
      <x:c r="M1086" s="10" t="n">
        <x:v>1</x:v>
      </x:c>
      <x:c r="N1086" s="10" t="n">
        <x:v>0</x:v>
      </x:c>
      <x:c r="O1086" s="10" t="n">
        <x:v>0</x:v>
      </x:c>
      <x:c r="P1086" s="9" t="str">
        <x:f>'CaseReview'!U1086</x:f>
        <x:v>PASS</x:v>
      </x:c>
      <x:c r="Q1086" s="9" t="n">
        <x:f>IF(AND(T1086=1,G1086=P1086),1,0)</x:f>
        <x:v>1</x:v>
      </x:c>
      <x:c r="R1086" s="9" t="n">
        <x:f>IF(AND(T1086=1,G1086="PASS",P1086="FAIL"),1,0)</x:f>
        <x:v>0</x:v>
      </x:c>
      <x:c r="S1086" s="9" t="n">
        <x:f>IF(AND(T1086=1,G1086="FAIL",P1086="PASS"),1,0)</x:f>
        <x:v>0</x:v>
      </x:c>
      <x:c r="T1086" s="9" t="n">
        <x:v>1</x:v>
      </x:c>
      <x:c r="U1086" s="9" t="n">
        <x:v>7</x:v>
      </x:c>
      <x:c r="V1086" s="9" t="str">
        <x:v>MVP/SHACL_GENERATION_PIPELINE/experiments/FULL_REPAIR_V2/RUN_01/runs/RUN-IMO-099-20260915T112356174761Z/artifacts/attempt_04/candidate_shape.ttl</x:v>
      </x:c>
    </x:row>
    <x:row r="1087" ht="22" customHeight="1">
      <x:c r="A1087" s="10" t="str">
        <x:v>V2_FALLBACK25</x:v>
      </x:c>
      <x:c r="B1087" s="10" t="str">
        <x:v>IMO-100</x:v>
      </x:c>
      <x:c r="C1087" s="10" t="str">
        <x:v>IMO-100-K-F01</x:v>
      </x:c>
      <x:c r="D1087" s="10" t="str">
        <x:v>RUN_01</x:v>
      </x:c>
      <x:c r="E1087" s="10" t="str">
        <x:v>ORIGINAL_LEDGER</x:v>
      </x:c>
      <x:c r="F1087" s="10" t="str">
        <x:v>FAIL</x:v>
      </x:c>
      <x:c r="G1087" s="10" t="str">
        <x:v>PASS</x:v>
      </x:c>
      <x:c r="H1087" s="10" t="str">
        <x:v>EXECUTED</x:v>
      </x:c>
      <x:c r="I1087" s="10" t="str">
        <x:v>PARSED</x:v>
      </x:c>
      <x:c r="J1087" s="10" t="str">
        <x:v>GENERATION_ACCEPTED</x:v>
      </x:c>
      <x:c r="K1087" s="10" t="str">
        <x:v>7335f56297b872520188a39ce08f6de5636d1562106787e189148619fd751021</x:v>
      </x:c>
      <x:c r="L1087" s="10" t="str">
        <x:v>full_repair_v2</x:v>
      </x:c>
      <x:c r="M1087" s="10" t="n">
        <x:v>0</x:v>
      </x:c>
      <x:c r="N1087" s="10" t="n">
        <x:v>1</x:v>
      </x:c>
      <x:c r="O1087" s="10" t="n">
        <x:v>0</x:v>
      </x:c>
      <x:c r="P1087" s="9" t="str">
        <x:f>'CaseReview'!U1087</x:f>
        <x:v>FAIL</x:v>
      </x:c>
      <x:c r="Q1087" s="9" t="n">
        <x:f>IF(AND(T1087=1,G1087=P1087),1,0)</x:f>
        <x:v>0</x:v>
      </x:c>
      <x:c r="R1087" s="9" t="n">
        <x:f>IF(AND(T1087=1,G1087="PASS",P1087="FAIL"),1,0)</x:f>
        <x:v>1</x:v>
      </x:c>
      <x:c r="S1087" s="9" t="n">
        <x:f>IF(AND(T1087=1,G1087="FAIL",P1087="PASS"),1,0)</x:f>
        <x:v>0</x:v>
      </x:c>
      <x:c r="T1087" s="9" t="n">
        <x:v>1</x:v>
      </x:c>
      <x:c r="U1087" s="9" t="n">
        <x:v>7</x:v>
      </x:c>
      <x:c r="V1087" s="9" t="str">
        <x:v>MVP/SHACL_GENERATION_PIPELINE/experiments/FULL_REPAIR_V2/RUN_01/runs/RUN-IMO-100-20260915T112614080030Z/final/final_shape.ttl</x:v>
      </x:c>
    </x:row>
    <x:row r="1088" ht="22" customHeight="1">
      <x:c r="A1088" s="10" t="str">
        <x:v>V2_FALLBACK25</x:v>
      </x:c>
      <x:c r="B1088" s="10" t="str">
        <x:v>IMO-100</x:v>
      </x:c>
      <x:c r="C1088" s="10" t="str">
        <x:v>IMO-100-K-F02</x:v>
      </x:c>
      <x:c r="D1088" s="10" t="str">
        <x:v>RUN_01</x:v>
      </x:c>
      <x:c r="E1088" s="10" t="str">
        <x:v>ORIGINAL_LEDGER</x:v>
      </x:c>
      <x:c r="F1088" s="10" t="str">
        <x:v>FAIL</x:v>
      </x:c>
      <x:c r="G1088" s="10" t="str">
        <x:v>FAIL</x:v>
      </x:c>
      <x:c r="H1088" s="10" t="str">
        <x:v>EXECUTED</x:v>
      </x:c>
      <x:c r="I1088" s="10" t="str">
        <x:v>PARSED</x:v>
      </x:c>
      <x:c r="J1088" s="10" t="str">
        <x:v>GENERATION_ACCEPTED</x:v>
      </x:c>
      <x:c r="K1088" s="10" t="str">
        <x:v>7335f56297b872520188a39ce08f6de5636d1562106787e189148619fd751021</x:v>
      </x:c>
      <x:c r="L1088" s="10" t="str">
        <x:v>full_repair_v2</x:v>
      </x:c>
      <x:c r="M1088" s="10" t="n">
        <x:v>1</x:v>
      </x:c>
      <x:c r="N1088" s="10" t="n">
        <x:v>0</x:v>
      </x:c>
      <x:c r="O1088" s="10" t="n">
        <x:v>0</x:v>
      </x:c>
      <x:c r="P1088" s="9" t="str">
        <x:f>'CaseReview'!U1088</x:f>
        <x:v>FAIL</x:v>
      </x:c>
      <x:c r="Q1088" s="9" t="n">
        <x:f>IF(AND(T1088=1,G1088=P1088),1,0)</x:f>
        <x:v>1</x:v>
      </x:c>
      <x:c r="R1088" s="9" t="n">
        <x:f>IF(AND(T1088=1,G1088="PASS",P1088="FAIL"),1,0)</x:f>
        <x:v>0</x:v>
      </x:c>
      <x:c r="S1088" s="9" t="n">
        <x:f>IF(AND(T1088=1,G1088="FAIL",P1088="PASS"),1,0)</x:f>
        <x:v>0</x:v>
      </x:c>
      <x:c r="T1088" s="9" t="n">
        <x:v>1</x:v>
      </x:c>
      <x:c r="U1088" s="9" t="n">
        <x:v>7</x:v>
      </x:c>
      <x:c r="V1088" s="9" t="str">
        <x:v>MVP/SHACL_GENERATION_PIPELINE/experiments/FULL_REPAIR_V2/RUN_01/runs/RUN-IMO-100-20260915T112614080030Z/final/final_shape.ttl</x:v>
      </x:c>
    </x:row>
    <x:row r="1089" ht="22" customHeight="1">
      <x:c r="A1089" s="10" t="str">
        <x:v>V2_FALLBACK25</x:v>
      </x:c>
      <x:c r="B1089" s="10" t="str">
        <x:v>IMO-100</x:v>
      </x:c>
      <x:c r="C1089" s="10" t="str">
        <x:v>IMO-100-K-F03</x:v>
      </x:c>
      <x:c r="D1089" s="10" t="str">
        <x:v>RUN_01</x:v>
      </x:c>
      <x:c r="E1089" s="10" t="str">
        <x:v>ORIGINAL_LEDGER</x:v>
      </x:c>
      <x:c r="F1089" s="10" t="str">
        <x:v>FAIL</x:v>
      </x:c>
      <x:c r="G1089" s="10" t="str">
        <x:v>FAIL</x:v>
      </x:c>
      <x:c r="H1089" s="10" t="str">
        <x:v>EXECUTED</x:v>
      </x:c>
      <x:c r="I1089" s="10" t="str">
        <x:v>PARSED</x:v>
      </x:c>
      <x:c r="J1089" s="10" t="str">
        <x:v>GENERATION_ACCEPTED</x:v>
      </x:c>
      <x:c r="K1089" s="10" t="str">
        <x:v>7335f56297b872520188a39ce08f6de5636d1562106787e189148619fd751021</x:v>
      </x:c>
      <x:c r="L1089" s="10" t="str">
        <x:v>full_repair_v2</x:v>
      </x:c>
      <x:c r="M1089" s="10" t="n">
        <x:v>1</x:v>
      </x:c>
      <x:c r="N1089" s="10" t="n">
        <x:v>0</x:v>
      </x:c>
      <x:c r="O1089" s="10" t="n">
        <x:v>0</x:v>
      </x:c>
      <x:c r="P1089" s="9" t="str">
        <x:f>'CaseReview'!U1089</x:f>
        <x:v>FAIL</x:v>
      </x:c>
      <x:c r="Q1089" s="9" t="n">
        <x:f>IF(AND(T1089=1,G1089=P1089),1,0)</x:f>
        <x:v>1</x:v>
      </x:c>
      <x:c r="R1089" s="9" t="n">
        <x:f>IF(AND(T1089=1,G1089="PASS",P1089="FAIL"),1,0)</x:f>
        <x:v>0</x:v>
      </x:c>
      <x:c r="S1089" s="9" t="n">
        <x:f>IF(AND(T1089=1,G1089="FAIL",P1089="PASS"),1,0)</x:f>
        <x:v>0</x:v>
      </x:c>
      <x:c r="T1089" s="9" t="n">
        <x:v>1</x:v>
      </x:c>
      <x:c r="U1089" s="9" t="n">
        <x:v>7</x:v>
      </x:c>
      <x:c r="V1089" s="9" t="str">
        <x:v>MVP/SHACL_GENERATION_PIPELINE/experiments/FULL_REPAIR_V2/RUN_01/runs/RUN-IMO-100-20260915T112614080030Z/final/final_shape.ttl</x:v>
      </x:c>
    </x:row>
    <x:row r="1090" ht="22" customHeight="1">
      <x:c r="A1090" s="10" t="str">
        <x:v>V2_FALLBACK25</x:v>
      </x:c>
      <x:c r="B1090" s="10" t="str">
        <x:v>IMO-100</x:v>
      </x:c>
      <x:c r="C1090" s="10" t="str">
        <x:v>IMO-100-K-F04</x:v>
      </x:c>
      <x:c r="D1090" s="10" t="str">
        <x:v>RUN_01</x:v>
      </x:c>
      <x:c r="E1090" s="10" t="str">
        <x:v>ORIGINAL_LEDGER</x:v>
      </x:c>
      <x:c r="F1090" s="10" t="str">
        <x:v>FAIL</x:v>
      </x:c>
      <x:c r="G1090" s="10" t="str">
        <x:v>FAIL</x:v>
      </x:c>
      <x:c r="H1090" s="10" t="str">
        <x:v>EXECUTED</x:v>
      </x:c>
      <x:c r="I1090" s="10" t="str">
        <x:v>PARSED</x:v>
      </x:c>
      <x:c r="J1090" s="10" t="str">
        <x:v>GENERATION_ACCEPTED</x:v>
      </x:c>
      <x:c r="K1090" s="10" t="str">
        <x:v>7335f56297b872520188a39ce08f6de5636d1562106787e189148619fd751021</x:v>
      </x:c>
      <x:c r="L1090" s="10" t="str">
        <x:v>full_repair_v2</x:v>
      </x:c>
      <x:c r="M1090" s="10" t="n">
        <x:v>1</x:v>
      </x:c>
      <x:c r="N1090" s="10" t="n">
        <x:v>0</x:v>
      </x:c>
      <x:c r="O1090" s="10" t="n">
        <x:v>0</x:v>
      </x:c>
      <x:c r="P1090" s="9" t="str">
        <x:f>'CaseReview'!U1090</x:f>
        <x:v>FAIL</x:v>
      </x:c>
      <x:c r="Q1090" s="9" t="n">
        <x:f>IF(AND(T1090=1,G1090=P1090),1,0)</x:f>
        <x:v>1</x:v>
      </x:c>
      <x:c r="R1090" s="9" t="n">
        <x:f>IF(AND(T1090=1,G1090="PASS",P1090="FAIL"),1,0)</x:f>
        <x:v>0</x:v>
      </x:c>
      <x:c r="S1090" s="9" t="n">
        <x:f>IF(AND(T1090=1,G1090="FAIL",P1090="PASS"),1,0)</x:f>
        <x:v>0</x:v>
      </x:c>
      <x:c r="T1090" s="9" t="n">
        <x:v>1</x:v>
      </x:c>
      <x:c r="U1090" s="9" t="n">
        <x:v>7</x:v>
      </x:c>
      <x:c r="V1090" s="9" t="str">
        <x:v>MVP/SHACL_GENERATION_PIPELINE/experiments/FULL_REPAIR_V2/RUN_01/runs/RUN-IMO-100-20260915T112614080030Z/final/final_shape.ttl</x:v>
      </x:c>
    </x:row>
    <x:row r="1091" ht="22" customHeight="1">
      <x:c r="A1091" s="10" t="str">
        <x:v>V2_FALLBACK25</x:v>
      </x:c>
      <x:c r="B1091" s="10" t="str">
        <x:v>IMO-100</x:v>
      </x:c>
      <x:c r="C1091" s="10" t="str">
        <x:v>IMO-100-K-P01</x:v>
      </x:c>
      <x:c r="D1091" s="10" t="str">
        <x:v>RUN_01</x:v>
      </x:c>
      <x:c r="E1091" s="10" t="str">
        <x:v>ORIGINAL_LEDGER</x:v>
      </x:c>
      <x:c r="F1091" s="10" t="str">
        <x:v>PASS</x:v>
      </x:c>
      <x:c r="G1091" s="10" t="str">
        <x:v>PASS</x:v>
      </x:c>
      <x:c r="H1091" s="10" t="str">
        <x:v>EXECUTED</x:v>
      </x:c>
      <x:c r="I1091" s="10" t="str">
        <x:v>PARSED</x:v>
      </x:c>
      <x:c r="J1091" s="10" t="str">
        <x:v>GENERATION_ACCEPTED</x:v>
      </x:c>
      <x:c r="K1091" s="10" t="str">
        <x:v>7335f56297b872520188a39ce08f6de5636d1562106787e189148619fd751021</x:v>
      </x:c>
      <x:c r="L1091" s="10" t="str">
        <x:v>full_repair_v2</x:v>
      </x:c>
      <x:c r="M1091" s="10" t="n">
        <x:v>1</x:v>
      </x:c>
      <x:c r="N1091" s="10" t="n">
        <x:v>0</x:v>
      </x:c>
      <x:c r="O1091" s="10" t="n">
        <x:v>0</x:v>
      </x:c>
      <x:c r="P1091" s="9" t="str">
        <x:f>'CaseReview'!U1091</x:f>
        <x:v>PASS</x:v>
      </x:c>
      <x:c r="Q1091" s="9" t="n">
        <x:f>IF(AND(T1091=1,G1091=P1091),1,0)</x:f>
        <x:v>1</x:v>
      </x:c>
      <x:c r="R1091" s="9" t="n">
        <x:f>IF(AND(T1091=1,G1091="PASS",P1091="FAIL"),1,0)</x:f>
        <x:v>0</x:v>
      </x:c>
      <x:c r="S1091" s="9" t="n">
        <x:f>IF(AND(T1091=1,G1091="FAIL",P1091="PASS"),1,0)</x:f>
        <x:v>0</x:v>
      </x:c>
      <x:c r="T1091" s="9" t="n">
        <x:v>1</x:v>
      </x:c>
      <x:c r="U1091" s="9" t="n">
        <x:v>7</x:v>
      </x:c>
      <x:c r="V1091" s="9" t="str">
        <x:v>MVP/SHACL_GENERATION_PIPELINE/experiments/FULL_REPAIR_V2/RUN_01/runs/RUN-IMO-100-20260915T112614080030Z/final/final_shape.ttl</x:v>
      </x:c>
    </x:row>
    <x:row r="1092" ht="22" customHeight="1">
      <x:c r="A1092" s="10" t="str">
        <x:v>V2_FALLBACK25</x:v>
      </x:c>
      <x:c r="B1092" s="10" t="str">
        <x:v>IMO-100</x:v>
      </x:c>
      <x:c r="C1092" s="10" t="str">
        <x:v>IMO-100-K-P02</x:v>
      </x:c>
      <x:c r="D1092" s="10" t="str">
        <x:v>RUN_01</x:v>
      </x:c>
      <x:c r="E1092" s="10" t="str">
        <x:v>ORIGINAL_LEDGER</x:v>
      </x:c>
      <x:c r="F1092" s="10" t="str">
        <x:v>PASS</x:v>
      </x:c>
      <x:c r="G1092" s="10" t="str">
        <x:v>PASS</x:v>
      </x:c>
      <x:c r="H1092" s="10" t="str">
        <x:v>EXECUTED</x:v>
      </x:c>
      <x:c r="I1092" s="10" t="str">
        <x:v>PARSED</x:v>
      </x:c>
      <x:c r="J1092" s="10" t="str">
        <x:v>GENERATION_ACCEPTED</x:v>
      </x:c>
      <x:c r="K1092" s="10" t="str">
        <x:v>7335f56297b872520188a39ce08f6de5636d1562106787e189148619fd751021</x:v>
      </x:c>
      <x:c r="L1092" s="10" t="str">
        <x:v>full_repair_v2</x:v>
      </x:c>
      <x:c r="M1092" s="10" t="n">
        <x:v>1</x:v>
      </x:c>
      <x:c r="N1092" s="10" t="n">
        <x:v>0</x:v>
      </x:c>
      <x:c r="O1092" s="10" t="n">
        <x:v>0</x:v>
      </x:c>
      <x:c r="P1092" s="9" t="str">
        <x:f>'CaseReview'!U1092</x:f>
        <x:v>PASS</x:v>
      </x:c>
      <x:c r="Q1092" s="9" t="n">
        <x:f>IF(AND(T1092=1,G1092=P1092),1,0)</x:f>
        <x:v>1</x:v>
      </x:c>
      <x:c r="R1092" s="9" t="n">
        <x:f>IF(AND(T1092=1,G1092="PASS",P1092="FAIL"),1,0)</x:f>
        <x:v>0</x:v>
      </x:c>
      <x:c r="S1092" s="9" t="n">
        <x:f>IF(AND(T1092=1,G1092="FAIL",P1092="PASS"),1,0)</x:f>
        <x:v>0</x:v>
      </x:c>
      <x:c r="T1092" s="9" t="n">
        <x:v>1</x:v>
      </x:c>
      <x:c r="U1092" s="9" t="n">
        <x:v>7</x:v>
      </x:c>
      <x:c r="V1092" s="9" t="str">
        <x:v>MVP/SHACL_GENERATION_PIPELINE/experiments/FULL_REPAIR_V2/RUN_01/runs/RUN-IMO-100-20260915T112614080030Z/final/final_shape.ttl</x:v>
      </x:c>
    </x:row>
    <x:row r="1093" ht="22" customHeight="1">
      <x:c r="A1093" s="10" t="str">
        <x:v>V2_FALLBACK25</x:v>
      </x:c>
      <x:c r="B1093" s="10" t="str">
        <x:v>IMO-100</x:v>
      </x:c>
      <x:c r="C1093" s="10" t="str">
        <x:v>IMO-100-K-P03</x:v>
      </x:c>
      <x:c r="D1093" s="10" t="str">
        <x:v>RUN_01</x:v>
      </x:c>
      <x:c r="E1093" s="10" t="str">
        <x:v>ORIGINAL_LEDGER</x:v>
      </x:c>
      <x:c r="F1093" s="10" t="str">
        <x:v>PASS</x:v>
      </x:c>
      <x:c r="G1093" s="10" t="str">
        <x:v>PASS</x:v>
      </x:c>
      <x:c r="H1093" s="10" t="str">
        <x:v>EXECUTED</x:v>
      </x:c>
      <x:c r="I1093" s="10" t="str">
        <x:v>PARSED</x:v>
      </x:c>
      <x:c r="J1093" s="10" t="str">
        <x:v>GENERATION_ACCEPTED</x:v>
      </x:c>
      <x:c r="K1093" s="10" t="str">
        <x:v>7335f56297b872520188a39ce08f6de5636d1562106787e189148619fd751021</x:v>
      </x:c>
      <x:c r="L1093" s="10" t="str">
        <x:v>full_repair_v2</x:v>
      </x:c>
      <x:c r="M1093" s="10" t="n">
        <x:v>1</x:v>
      </x:c>
      <x:c r="N1093" s="10" t="n">
        <x:v>0</x:v>
      </x:c>
      <x:c r="O1093" s="10" t="n">
        <x:v>0</x:v>
      </x:c>
      <x:c r="P1093" s="9" t="str">
        <x:f>'CaseReview'!U1093</x:f>
        <x:v>PASS</x:v>
      </x:c>
      <x:c r="Q1093" s="9" t="n">
        <x:f>IF(AND(T1093=1,G1093=P1093),1,0)</x:f>
        <x:v>1</x:v>
      </x:c>
      <x:c r="R1093" s="9" t="n">
        <x:f>IF(AND(T1093=1,G1093="PASS",P1093="FAIL"),1,0)</x:f>
        <x:v>0</x:v>
      </x:c>
      <x:c r="S1093" s="9" t="n">
        <x:f>IF(AND(T1093=1,G1093="FAIL",P1093="PASS"),1,0)</x:f>
        <x:v>0</x:v>
      </x:c>
      <x:c r="T1093" s="9" t="n">
        <x:v>1</x:v>
      </x:c>
      <x:c r="U1093" s="9" t="n">
        <x:v>7</x:v>
      </x:c>
      <x:c r="V1093" s="9" t="str">
        <x:v>MVP/SHACL_GENERATION_PIPELINE/experiments/FULL_REPAIR_V2/RUN_01/runs/RUN-IMO-100-20260915T112614080030Z/final/final_shape.ttl</x:v>
      </x:c>
    </x:row>
    <x:row r="1094" ht="22" customHeight="1">
      <x:c r="A1094" s="10" t="str">
        <x:v>V2_FALLBACK25</x:v>
      </x:c>
      <x:c r="B1094" s="10" t="str">
        <x:v>IMO-101</x:v>
      </x:c>
      <x:c r="C1094" s="10" t="str">
        <x:v>IMO-101-K-F01</x:v>
      </x:c>
      <x:c r="D1094" s="10" t="str">
        <x:v>RUN_01</x:v>
      </x:c>
      <x:c r="E1094" s="10" t="str">
        <x:v>ORIGINAL_LEDGER</x:v>
      </x:c>
      <x:c r="F1094" s="10" t="str">
        <x:v>FAIL</x:v>
      </x:c>
      <x:c r="G1094" s="10" t="str">
        <x:v>FAIL</x:v>
      </x:c>
      <x:c r="H1094" s="10" t="str">
        <x:v>EXECUTED</x:v>
      </x:c>
      <x:c r="I1094" s="10" t="str">
        <x:v>PARSED</x:v>
      </x:c>
      <x:c r="J1094" s="10" t="str">
        <x:v>GENERATION_ACCEPTED</x:v>
      </x:c>
      <x:c r="K1094" s="10" t="str">
        <x:v>83033e6ce9af203a288b02b9ac93f64b03484ea87827cec1b11a9e54f177deb9</x:v>
      </x:c>
      <x:c r="L1094" s="10" t="str">
        <x:v>full_repair_v2</x:v>
      </x:c>
      <x:c r="M1094" s="10" t="n">
        <x:v>1</x:v>
      </x:c>
      <x:c r="N1094" s="10" t="n">
        <x:v>0</x:v>
      </x:c>
      <x:c r="O1094" s="10" t="n">
        <x:v>0</x:v>
      </x:c>
      <x:c r="P1094" s="9" t="str">
        <x:f>'CaseReview'!U1094</x:f>
        <x:v>FAIL</x:v>
      </x:c>
      <x:c r="Q1094" s="9" t="n">
        <x:f>IF(AND(T1094=1,G1094=P1094),1,0)</x:f>
        <x:v>1</x:v>
      </x:c>
      <x:c r="R1094" s="9" t="n">
        <x:f>IF(AND(T1094=1,G1094="PASS",P1094="FAIL"),1,0)</x:f>
        <x:v>0</x:v>
      </x:c>
      <x:c r="S1094" s="9" t="n">
        <x:f>IF(AND(T1094=1,G1094="FAIL",P1094="PASS"),1,0)</x:f>
        <x:v>0</x:v>
      </x:c>
      <x:c r="T1094" s="9" t="n">
        <x:v>1</x:v>
      </x:c>
      <x:c r="U1094" s="9" t="n">
        <x:v>5</x:v>
      </x:c>
      <x:c r="V1094" s="9" t="str">
        <x:v>MVP/SHACL_GENERATION_PIPELINE/experiments/FULL_REPAIR_V2/RUN_01/runs/RUN-IMO-101-20260915T112641916129Z/final/final_shape.ttl</x:v>
      </x:c>
    </x:row>
    <x:row r="1095" ht="22" customHeight="1">
      <x:c r="A1095" s="10" t="str">
        <x:v>V2_FALLBACK25</x:v>
      </x:c>
      <x:c r="B1095" s="10" t="str">
        <x:v>IMO-101</x:v>
      </x:c>
      <x:c r="C1095" s="10" t="str">
        <x:v>IMO-101-K-F02</x:v>
      </x:c>
      <x:c r="D1095" s="10" t="str">
        <x:v>RUN_01</x:v>
      </x:c>
      <x:c r="E1095" s="10" t="str">
        <x:v>ORIGINAL_LEDGER</x:v>
      </x:c>
      <x:c r="F1095" s="10" t="str">
        <x:v>FAIL</x:v>
      </x:c>
      <x:c r="G1095" s="10" t="str">
        <x:v>FAIL</x:v>
      </x:c>
      <x:c r="H1095" s="10" t="str">
        <x:v>EXECUTED</x:v>
      </x:c>
      <x:c r="I1095" s="10" t="str">
        <x:v>PARSED</x:v>
      </x:c>
      <x:c r="J1095" s="10" t="str">
        <x:v>GENERATION_ACCEPTED</x:v>
      </x:c>
      <x:c r="K1095" s="10" t="str">
        <x:v>83033e6ce9af203a288b02b9ac93f64b03484ea87827cec1b11a9e54f177deb9</x:v>
      </x:c>
      <x:c r="L1095" s="10" t="str">
        <x:v>full_repair_v2</x:v>
      </x:c>
      <x:c r="M1095" s="10" t="n">
        <x:v>1</x:v>
      </x:c>
      <x:c r="N1095" s="10" t="n">
        <x:v>0</x:v>
      </x:c>
      <x:c r="O1095" s="10" t="n">
        <x:v>0</x:v>
      </x:c>
      <x:c r="P1095" s="9" t="str">
        <x:f>'CaseReview'!U1095</x:f>
        <x:v>FAIL</x:v>
      </x:c>
      <x:c r="Q1095" s="9" t="n">
        <x:f>IF(AND(T1095=1,G1095=P1095),1,0)</x:f>
        <x:v>1</x:v>
      </x:c>
      <x:c r="R1095" s="9" t="n">
        <x:f>IF(AND(T1095=1,G1095="PASS",P1095="FAIL"),1,0)</x:f>
        <x:v>0</x:v>
      </x:c>
      <x:c r="S1095" s="9" t="n">
        <x:f>IF(AND(T1095=1,G1095="FAIL",P1095="PASS"),1,0)</x:f>
        <x:v>0</x:v>
      </x:c>
      <x:c r="T1095" s="9" t="n">
        <x:v>1</x:v>
      </x:c>
      <x:c r="U1095" s="9" t="n">
        <x:v>5</x:v>
      </x:c>
      <x:c r="V1095" s="9" t="str">
        <x:v>MVP/SHACL_GENERATION_PIPELINE/experiments/FULL_REPAIR_V2/RUN_01/runs/RUN-IMO-101-20260915T112641916129Z/final/final_shape.ttl</x:v>
      </x:c>
    </x:row>
    <x:row r="1096" ht="22" customHeight="1">
      <x:c r="A1096" s="10" t="str">
        <x:v>V2_FALLBACK25</x:v>
      </x:c>
      <x:c r="B1096" s="10" t="str">
        <x:v>IMO-101</x:v>
      </x:c>
      <x:c r="C1096" s="10" t="str">
        <x:v>IMO-101-K-F03</x:v>
      </x:c>
      <x:c r="D1096" s="10" t="str">
        <x:v>RUN_01</x:v>
      </x:c>
      <x:c r="E1096" s="10" t="str">
        <x:v>ORIGINAL_LEDGER</x:v>
      </x:c>
      <x:c r="F1096" s="10" t="str">
        <x:v>FAIL</x:v>
      </x:c>
      <x:c r="G1096" s="10" t="str">
        <x:v>FAIL</x:v>
      </x:c>
      <x:c r="H1096" s="10" t="str">
        <x:v>EXECUTED</x:v>
      </x:c>
      <x:c r="I1096" s="10" t="str">
        <x:v>PARSED</x:v>
      </x:c>
      <x:c r="J1096" s="10" t="str">
        <x:v>GENERATION_ACCEPTED</x:v>
      </x:c>
      <x:c r="K1096" s="10" t="str">
        <x:v>83033e6ce9af203a288b02b9ac93f64b03484ea87827cec1b11a9e54f177deb9</x:v>
      </x:c>
      <x:c r="L1096" s="10" t="str">
        <x:v>full_repair_v2</x:v>
      </x:c>
      <x:c r="M1096" s="10" t="n">
        <x:v>1</x:v>
      </x:c>
      <x:c r="N1096" s="10" t="n">
        <x:v>0</x:v>
      </x:c>
      <x:c r="O1096" s="10" t="n">
        <x:v>0</x:v>
      </x:c>
      <x:c r="P1096" s="9" t="str">
        <x:f>'CaseReview'!U1096</x:f>
        <x:v>FAIL</x:v>
      </x:c>
      <x:c r="Q1096" s="9" t="n">
        <x:f>IF(AND(T1096=1,G1096=P1096),1,0)</x:f>
        <x:v>1</x:v>
      </x:c>
      <x:c r="R1096" s="9" t="n">
        <x:f>IF(AND(T1096=1,G1096="PASS",P1096="FAIL"),1,0)</x:f>
        <x:v>0</x:v>
      </x:c>
      <x:c r="S1096" s="9" t="n">
        <x:f>IF(AND(T1096=1,G1096="FAIL",P1096="PASS"),1,0)</x:f>
        <x:v>0</x:v>
      </x:c>
      <x:c r="T1096" s="9" t="n">
        <x:v>1</x:v>
      </x:c>
      <x:c r="U1096" s="9" t="n">
        <x:v>5</x:v>
      </x:c>
      <x:c r="V1096" s="9" t="str">
        <x:v>MVP/SHACL_GENERATION_PIPELINE/experiments/FULL_REPAIR_V2/RUN_01/runs/RUN-IMO-101-20260915T112641916129Z/final/final_shape.ttl</x:v>
      </x:c>
    </x:row>
    <x:row r="1097" ht="22" customHeight="1">
      <x:c r="A1097" s="10" t="str">
        <x:v>V2_FALLBACK25</x:v>
      </x:c>
      <x:c r="B1097" s="10" t="str">
        <x:v>IMO-101</x:v>
      </x:c>
      <x:c r="C1097" s="10" t="str">
        <x:v>IMO-101-K-F04</x:v>
      </x:c>
      <x:c r="D1097" s="10" t="str">
        <x:v>RUN_01</x:v>
      </x:c>
      <x:c r="E1097" s="10" t="str">
        <x:v>ORIGINAL_LEDGER</x:v>
      </x:c>
      <x:c r="F1097" s="10" t="str">
        <x:v>FAIL</x:v>
      </x:c>
      <x:c r="G1097" s="10" t="str">
        <x:v>FAIL</x:v>
      </x:c>
      <x:c r="H1097" s="10" t="str">
        <x:v>EXECUTED</x:v>
      </x:c>
      <x:c r="I1097" s="10" t="str">
        <x:v>PARSED</x:v>
      </x:c>
      <x:c r="J1097" s="10" t="str">
        <x:v>GENERATION_ACCEPTED</x:v>
      </x:c>
      <x:c r="K1097" s="10" t="str">
        <x:v>83033e6ce9af203a288b02b9ac93f64b03484ea87827cec1b11a9e54f177deb9</x:v>
      </x:c>
      <x:c r="L1097" s="10" t="str">
        <x:v>full_repair_v2</x:v>
      </x:c>
      <x:c r="M1097" s="10" t="n">
        <x:v>1</x:v>
      </x:c>
      <x:c r="N1097" s="10" t="n">
        <x:v>0</x:v>
      </x:c>
      <x:c r="O1097" s="10" t="n">
        <x:v>0</x:v>
      </x:c>
      <x:c r="P1097" s="9" t="str">
        <x:f>'CaseReview'!U1097</x:f>
        <x:v>FAIL</x:v>
      </x:c>
      <x:c r="Q1097" s="9" t="n">
        <x:f>IF(AND(T1097=1,G1097=P1097),1,0)</x:f>
        <x:v>1</x:v>
      </x:c>
      <x:c r="R1097" s="9" t="n">
        <x:f>IF(AND(T1097=1,G1097="PASS",P1097="FAIL"),1,0)</x:f>
        <x:v>0</x:v>
      </x:c>
      <x:c r="S1097" s="9" t="n">
        <x:f>IF(AND(T1097=1,G1097="FAIL",P1097="PASS"),1,0)</x:f>
        <x:v>0</x:v>
      </x:c>
      <x:c r="T1097" s="9" t="n">
        <x:v>1</x:v>
      </x:c>
      <x:c r="U1097" s="9" t="n">
        <x:v>5</x:v>
      </x:c>
      <x:c r="V1097" s="9" t="str">
        <x:v>MVP/SHACL_GENERATION_PIPELINE/experiments/FULL_REPAIR_V2/RUN_01/runs/RUN-IMO-101-20260915T112641916129Z/final/final_shape.ttl</x:v>
      </x:c>
    </x:row>
    <x:row r="1098" ht="22" customHeight="1">
      <x:c r="A1098" s="10" t="str">
        <x:v>V2_FALLBACK25</x:v>
      </x:c>
      <x:c r="B1098" s="10" t="str">
        <x:v>IMO-101</x:v>
      </x:c>
      <x:c r="C1098" s="10" t="str">
        <x:v>IMO-101-K-P01</x:v>
      </x:c>
      <x:c r="D1098" s="10" t="str">
        <x:v>RUN_01</x:v>
      </x:c>
      <x:c r="E1098" s="10" t="str">
        <x:v>ORIGINAL_LEDGER</x:v>
      </x:c>
      <x:c r="F1098" s="10" t="str">
        <x:v>PASS</x:v>
      </x:c>
      <x:c r="G1098" s="10" t="str">
        <x:v>PASS</x:v>
      </x:c>
      <x:c r="H1098" s="10" t="str">
        <x:v>EXECUTED</x:v>
      </x:c>
      <x:c r="I1098" s="10" t="str">
        <x:v>PARSED</x:v>
      </x:c>
      <x:c r="J1098" s="10" t="str">
        <x:v>GENERATION_ACCEPTED</x:v>
      </x:c>
      <x:c r="K1098" s="10" t="str">
        <x:v>83033e6ce9af203a288b02b9ac93f64b03484ea87827cec1b11a9e54f177deb9</x:v>
      </x:c>
      <x:c r="L1098" s="10" t="str">
        <x:v>full_repair_v2</x:v>
      </x:c>
      <x:c r="M1098" s="10" t="n">
        <x:v>1</x:v>
      </x:c>
      <x:c r="N1098" s="10" t="n">
        <x:v>0</x:v>
      </x:c>
      <x:c r="O1098" s="10" t="n">
        <x:v>0</x:v>
      </x:c>
      <x:c r="P1098" s="9" t="str">
        <x:f>'CaseReview'!U1098</x:f>
        <x:v>PASS</x:v>
      </x:c>
      <x:c r="Q1098" s="9" t="n">
        <x:f>IF(AND(T1098=1,G1098=P1098),1,0)</x:f>
        <x:v>1</x:v>
      </x:c>
      <x:c r="R1098" s="9" t="n">
        <x:f>IF(AND(T1098=1,G1098="PASS",P1098="FAIL"),1,0)</x:f>
        <x:v>0</x:v>
      </x:c>
      <x:c r="S1098" s="9" t="n">
        <x:f>IF(AND(T1098=1,G1098="FAIL",P1098="PASS"),1,0)</x:f>
        <x:v>0</x:v>
      </x:c>
      <x:c r="T1098" s="9" t="n">
        <x:v>1</x:v>
      </x:c>
      <x:c r="U1098" s="9" t="n">
        <x:v>5</x:v>
      </x:c>
      <x:c r="V1098" s="9" t="str">
        <x:v>MVP/SHACL_GENERATION_PIPELINE/experiments/FULL_REPAIR_V2/RUN_01/runs/RUN-IMO-101-20260915T112641916129Z/final/final_shape.ttl</x:v>
      </x:c>
    </x:row>
    <x:row r="1099" ht="22" customHeight="1">
      <x:c r="A1099" s="10" t="str">
        <x:v>V2_FALLBACK25</x:v>
      </x:c>
      <x:c r="B1099" s="10" t="str">
        <x:v>IMO-102</x:v>
      </x:c>
      <x:c r="C1099" s="10" t="str">
        <x:v>IMO-102-K-F01</x:v>
      </x:c>
      <x:c r="D1099" s="10" t="str">
        <x:v>RUN_01</x:v>
      </x:c>
      <x:c r="E1099" s="10" t="str">
        <x:v>ORIGINAL_LEDGER</x:v>
      </x:c>
      <x:c r="F1099" s="10" t="str">
        <x:v>FAIL</x:v>
      </x:c>
      <x:c r="G1099" s="10" t="str">
        <x:v>FAIL</x:v>
      </x:c>
      <x:c r="H1099" s="10" t="str">
        <x:v>EXECUTED</x:v>
      </x:c>
      <x:c r="I1099" s="10" t="str">
        <x:v>PARSED</x:v>
      </x:c>
      <x:c r="J1099" s="10" t="str">
        <x:v>GENERATION_ACCEPTED</x:v>
      </x:c>
      <x:c r="K1099" s="10" t="str">
        <x:v>e979ed506866c1fc6bf10375ce4b480f8eec39749d882a6e7289f5ca0328caee</x:v>
      </x:c>
      <x:c r="L1099" s="10" t="str">
        <x:v>full_repair_v2</x:v>
      </x:c>
      <x:c r="M1099" s="10" t="n">
        <x:v>1</x:v>
      </x:c>
      <x:c r="N1099" s="10" t="n">
        <x:v>0</x:v>
      </x:c>
      <x:c r="O1099" s="10" t="n">
        <x:v>0</x:v>
      </x:c>
      <x:c r="P1099" s="9" t="str">
        <x:f>'CaseReview'!U1099</x:f>
        <x:v>FAIL</x:v>
      </x:c>
      <x:c r="Q1099" s="9" t="n">
        <x:f>IF(AND(T1099=1,G1099=P1099),1,0)</x:f>
        <x:v>1</x:v>
      </x:c>
      <x:c r="R1099" s="9" t="n">
        <x:f>IF(AND(T1099=1,G1099="PASS",P1099="FAIL"),1,0)</x:f>
        <x:v>0</x:v>
      </x:c>
      <x:c r="S1099" s="9" t="n">
        <x:f>IF(AND(T1099=1,G1099="FAIL",P1099="PASS"),1,0)</x:f>
        <x:v>0</x:v>
      </x:c>
      <x:c r="T1099" s="9" t="n">
        <x:v>1</x:v>
      </x:c>
      <x:c r="U1099" s="9" t="n">
        <x:v>34</x:v>
      </x:c>
      <x:c r="V1099" s="9" t="str">
        <x:v>MVP/SHACL_GENERATION_PIPELINE/experiments/FULL_REPAIR_V2/RUN_01/runs/RUN-IMO-102-20260915T112652665785Z/final/final_shape.ttl</x:v>
      </x:c>
    </x:row>
    <x:row r="1100" ht="22" customHeight="1">
      <x:c r="A1100" s="10" t="str">
        <x:v>V2_FALLBACK25</x:v>
      </x:c>
      <x:c r="B1100" s="10" t="str">
        <x:v>IMO-102</x:v>
      </x:c>
      <x:c r="C1100" s="10" t="str">
        <x:v>IMO-102-K-F02</x:v>
      </x:c>
      <x:c r="D1100" s="10" t="str">
        <x:v>RUN_01</x:v>
      </x:c>
      <x:c r="E1100" s="10" t="str">
        <x:v>ORIGINAL_LEDGER</x:v>
      </x:c>
      <x:c r="F1100" s="10" t="str">
        <x:v>FAIL</x:v>
      </x:c>
      <x:c r="G1100" s="10" t="str">
        <x:v>FAIL</x:v>
      </x:c>
      <x:c r="H1100" s="10" t="str">
        <x:v>EXECUTED</x:v>
      </x:c>
      <x:c r="I1100" s="10" t="str">
        <x:v>PARSED</x:v>
      </x:c>
      <x:c r="J1100" s="10" t="str">
        <x:v>GENERATION_ACCEPTED</x:v>
      </x:c>
      <x:c r="K1100" s="10" t="str">
        <x:v>e979ed506866c1fc6bf10375ce4b480f8eec39749d882a6e7289f5ca0328caee</x:v>
      </x:c>
      <x:c r="L1100" s="10" t="str">
        <x:v>full_repair_v2</x:v>
      </x:c>
      <x:c r="M1100" s="10" t="n">
        <x:v>1</x:v>
      </x:c>
      <x:c r="N1100" s="10" t="n">
        <x:v>0</x:v>
      </x:c>
      <x:c r="O1100" s="10" t="n">
        <x:v>0</x:v>
      </x:c>
      <x:c r="P1100" s="9" t="str">
        <x:f>'CaseReview'!U1100</x:f>
        <x:v>FAIL</x:v>
      </x:c>
      <x:c r="Q1100" s="9" t="n">
        <x:f>IF(AND(T1100=1,G1100=P1100),1,0)</x:f>
        <x:v>1</x:v>
      </x:c>
      <x:c r="R1100" s="9" t="n">
        <x:f>IF(AND(T1100=1,G1100="PASS",P1100="FAIL"),1,0)</x:f>
        <x:v>0</x:v>
      </x:c>
      <x:c r="S1100" s="9" t="n">
        <x:f>IF(AND(T1100=1,G1100="FAIL",P1100="PASS"),1,0)</x:f>
        <x:v>0</x:v>
      </x:c>
      <x:c r="T1100" s="9" t="n">
        <x:v>1</x:v>
      </x:c>
      <x:c r="U1100" s="9" t="n">
        <x:v>34</x:v>
      </x:c>
      <x:c r="V1100" s="9" t="str">
        <x:v>MVP/SHACL_GENERATION_PIPELINE/experiments/FULL_REPAIR_V2/RUN_01/runs/RUN-IMO-102-20260915T112652665785Z/final/final_shape.ttl</x:v>
      </x:c>
    </x:row>
    <x:row r="1101" ht="22" customHeight="1">
      <x:c r="A1101" s="10" t="str">
        <x:v>V2_FALLBACK25</x:v>
      </x:c>
      <x:c r="B1101" s="10" t="str">
        <x:v>IMO-102</x:v>
      </x:c>
      <x:c r="C1101" s="10" t="str">
        <x:v>IMO-102-K-F03</x:v>
      </x:c>
      <x:c r="D1101" s="10" t="str">
        <x:v>RUN_01</x:v>
      </x:c>
      <x:c r="E1101" s="10" t="str">
        <x:v>ORIGINAL_LEDGER</x:v>
      </x:c>
      <x:c r="F1101" s="10" t="str">
        <x:v>FAIL</x:v>
      </x:c>
      <x:c r="G1101" s="10" t="str">
        <x:v>FAIL</x:v>
      </x:c>
      <x:c r="H1101" s="10" t="str">
        <x:v>EXECUTED</x:v>
      </x:c>
      <x:c r="I1101" s="10" t="str">
        <x:v>PARSED</x:v>
      </x:c>
      <x:c r="J1101" s="10" t="str">
        <x:v>GENERATION_ACCEPTED</x:v>
      </x:c>
      <x:c r="K1101" s="10" t="str">
        <x:v>e979ed506866c1fc6bf10375ce4b480f8eec39749d882a6e7289f5ca0328caee</x:v>
      </x:c>
      <x:c r="L1101" s="10" t="str">
        <x:v>full_repair_v2</x:v>
      </x:c>
      <x:c r="M1101" s="10" t="n">
        <x:v>1</x:v>
      </x:c>
      <x:c r="N1101" s="10" t="n">
        <x:v>0</x:v>
      </x:c>
      <x:c r="O1101" s="10" t="n">
        <x:v>0</x:v>
      </x:c>
      <x:c r="P1101" s="9" t="str">
        <x:f>'CaseReview'!U1101</x:f>
        <x:v>FAIL</x:v>
      </x:c>
      <x:c r="Q1101" s="9" t="n">
        <x:f>IF(AND(T1101=1,G1101=P1101),1,0)</x:f>
        <x:v>1</x:v>
      </x:c>
      <x:c r="R1101" s="9" t="n">
        <x:f>IF(AND(T1101=1,G1101="PASS",P1101="FAIL"),1,0)</x:f>
        <x:v>0</x:v>
      </x:c>
      <x:c r="S1101" s="9" t="n">
        <x:f>IF(AND(T1101=1,G1101="FAIL",P1101="PASS"),1,0)</x:f>
        <x:v>0</x:v>
      </x:c>
      <x:c r="T1101" s="9" t="n">
        <x:v>1</x:v>
      </x:c>
      <x:c r="U1101" s="9" t="n">
        <x:v>34</x:v>
      </x:c>
      <x:c r="V1101" s="9" t="str">
        <x:v>MVP/SHACL_GENERATION_PIPELINE/experiments/FULL_REPAIR_V2/RUN_01/runs/RUN-IMO-102-20260915T112652665785Z/final/final_shape.ttl</x:v>
      </x:c>
    </x:row>
    <x:row r="1102" ht="22" customHeight="1">
      <x:c r="A1102" s="10" t="str">
        <x:v>V2_FALLBACK25</x:v>
      </x:c>
      <x:c r="B1102" s="10" t="str">
        <x:v>IMO-102</x:v>
      </x:c>
      <x:c r="C1102" s="10" t="str">
        <x:v>IMO-102-K-F04</x:v>
      </x:c>
      <x:c r="D1102" s="10" t="str">
        <x:v>RUN_01</x:v>
      </x:c>
      <x:c r="E1102" s="10" t="str">
        <x:v>ORIGINAL_LEDGER</x:v>
      </x:c>
      <x:c r="F1102" s="10" t="str">
        <x:v>FAIL</x:v>
      </x:c>
      <x:c r="G1102" s="10" t="str">
        <x:v>FAIL</x:v>
      </x:c>
      <x:c r="H1102" s="10" t="str">
        <x:v>EXECUTED</x:v>
      </x:c>
      <x:c r="I1102" s="10" t="str">
        <x:v>PARSED</x:v>
      </x:c>
      <x:c r="J1102" s="10" t="str">
        <x:v>GENERATION_ACCEPTED</x:v>
      </x:c>
      <x:c r="K1102" s="10" t="str">
        <x:v>e979ed506866c1fc6bf10375ce4b480f8eec39749d882a6e7289f5ca0328caee</x:v>
      </x:c>
      <x:c r="L1102" s="10" t="str">
        <x:v>full_repair_v2</x:v>
      </x:c>
      <x:c r="M1102" s="10" t="n">
        <x:v>1</x:v>
      </x:c>
      <x:c r="N1102" s="10" t="n">
        <x:v>0</x:v>
      </x:c>
      <x:c r="O1102" s="10" t="n">
        <x:v>0</x:v>
      </x:c>
      <x:c r="P1102" s="9" t="str">
        <x:f>'CaseReview'!U1102</x:f>
        <x:v>FAIL</x:v>
      </x:c>
      <x:c r="Q1102" s="9" t="n">
        <x:f>IF(AND(T1102=1,G1102=P1102),1,0)</x:f>
        <x:v>1</x:v>
      </x:c>
      <x:c r="R1102" s="9" t="n">
        <x:f>IF(AND(T1102=1,G1102="PASS",P1102="FAIL"),1,0)</x:f>
        <x:v>0</x:v>
      </x:c>
      <x:c r="S1102" s="9" t="n">
        <x:f>IF(AND(T1102=1,G1102="FAIL",P1102="PASS"),1,0)</x:f>
        <x:v>0</x:v>
      </x:c>
      <x:c r="T1102" s="9" t="n">
        <x:v>1</x:v>
      </x:c>
      <x:c r="U1102" s="9" t="n">
        <x:v>34</x:v>
      </x:c>
      <x:c r="V1102" s="9" t="str">
        <x:v>MVP/SHACL_GENERATION_PIPELINE/experiments/FULL_REPAIR_V2/RUN_01/runs/RUN-IMO-102-20260915T112652665785Z/final/final_shape.ttl</x:v>
      </x:c>
    </x:row>
    <x:row r="1103" ht="22" customHeight="1">
      <x:c r="A1103" s="10" t="str">
        <x:v>V2_FALLBACK25</x:v>
      </x:c>
      <x:c r="B1103" s="10" t="str">
        <x:v>IMO-102</x:v>
      </x:c>
      <x:c r="C1103" s="10" t="str">
        <x:v>IMO-102-K-F05</x:v>
      </x:c>
      <x:c r="D1103" s="10" t="str">
        <x:v>RUN_01</x:v>
      </x:c>
      <x:c r="E1103" s="10" t="str">
        <x:v>ORIGINAL_LEDGER</x:v>
      </x:c>
      <x:c r="F1103" s="10" t="str">
        <x:v>FAIL</x:v>
      </x:c>
      <x:c r="G1103" s="10" t="str">
        <x:v>FAIL</x:v>
      </x:c>
      <x:c r="H1103" s="10" t="str">
        <x:v>EXECUTED</x:v>
      </x:c>
      <x:c r="I1103" s="10" t="str">
        <x:v>PARSED</x:v>
      </x:c>
      <x:c r="J1103" s="10" t="str">
        <x:v>GENERATION_ACCEPTED</x:v>
      </x:c>
      <x:c r="K1103" s="10" t="str">
        <x:v>e979ed506866c1fc6bf10375ce4b480f8eec39749d882a6e7289f5ca0328caee</x:v>
      </x:c>
      <x:c r="L1103" s="10" t="str">
        <x:v>full_repair_v2</x:v>
      </x:c>
      <x:c r="M1103" s="10" t="n">
        <x:v>1</x:v>
      </x:c>
      <x:c r="N1103" s="10" t="n">
        <x:v>0</x:v>
      </x:c>
      <x:c r="O1103" s="10" t="n">
        <x:v>0</x:v>
      </x:c>
      <x:c r="P1103" s="9" t="str">
        <x:f>'CaseReview'!U1103</x:f>
        <x:v>FAIL</x:v>
      </x:c>
      <x:c r="Q1103" s="9" t="n">
        <x:f>IF(AND(T1103=1,G1103=P1103),1,0)</x:f>
        <x:v>1</x:v>
      </x:c>
      <x:c r="R1103" s="9" t="n">
        <x:f>IF(AND(T1103=1,G1103="PASS",P1103="FAIL"),1,0)</x:f>
        <x:v>0</x:v>
      </x:c>
      <x:c r="S1103" s="9" t="n">
        <x:f>IF(AND(T1103=1,G1103="FAIL",P1103="PASS"),1,0)</x:f>
        <x:v>0</x:v>
      </x:c>
      <x:c r="T1103" s="9" t="n">
        <x:v>1</x:v>
      </x:c>
      <x:c r="U1103" s="9" t="n">
        <x:v>34</x:v>
      </x:c>
      <x:c r="V1103" s="9" t="str">
        <x:v>MVP/SHACL_GENERATION_PIPELINE/experiments/FULL_REPAIR_V2/RUN_01/runs/RUN-IMO-102-20260915T112652665785Z/final/final_shape.ttl</x:v>
      </x:c>
    </x:row>
    <x:row r="1104" ht="22" customHeight="1">
      <x:c r="A1104" s="10" t="str">
        <x:v>V2_FALLBACK25</x:v>
      </x:c>
      <x:c r="B1104" s="10" t="str">
        <x:v>IMO-102</x:v>
      </x:c>
      <x:c r="C1104" s="10" t="str">
        <x:v>IMO-102-K-F06</x:v>
      </x:c>
      <x:c r="D1104" s="10" t="str">
        <x:v>RUN_01</x:v>
      </x:c>
      <x:c r="E1104" s="10" t="str">
        <x:v>ORIGINAL_LEDGER</x:v>
      </x:c>
      <x:c r="F1104" s="10" t="str">
        <x:v>FAIL</x:v>
      </x:c>
      <x:c r="G1104" s="10" t="str">
        <x:v>FAIL</x:v>
      </x:c>
      <x:c r="H1104" s="10" t="str">
        <x:v>EXECUTED</x:v>
      </x:c>
      <x:c r="I1104" s="10" t="str">
        <x:v>PARSED</x:v>
      </x:c>
      <x:c r="J1104" s="10" t="str">
        <x:v>GENERATION_ACCEPTED</x:v>
      </x:c>
      <x:c r="K1104" s="10" t="str">
        <x:v>e979ed506866c1fc6bf10375ce4b480f8eec39749d882a6e7289f5ca0328caee</x:v>
      </x:c>
      <x:c r="L1104" s="10" t="str">
        <x:v>full_repair_v2</x:v>
      </x:c>
      <x:c r="M1104" s="10" t="n">
        <x:v>1</x:v>
      </x:c>
      <x:c r="N1104" s="10" t="n">
        <x:v>0</x:v>
      </x:c>
      <x:c r="O1104" s="10" t="n">
        <x:v>0</x:v>
      </x:c>
      <x:c r="P1104" s="9" t="str">
        <x:f>'CaseReview'!U1104</x:f>
        <x:v>FAIL</x:v>
      </x:c>
      <x:c r="Q1104" s="9" t="n">
        <x:f>IF(AND(T1104=1,G1104=P1104),1,0)</x:f>
        <x:v>1</x:v>
      </x:c>
      <x:c r="R1104" s="9" t="n">
        <x:f>IF(AND(T1104=1,G1104="PASS",P1104="FAIL"),1,0)</x:f>
        <x:v>0</x:v>
      </x:c>
      <x:c r="S1104" s="9" t="n">
        <x:f>IF(AND(T1104=1,G1104="FAIL",P1104="PASS"),1,0)</x:f>
        <x:v>0</x:v>
      </x:c>
      <x:c r="T1104" s="9" t="n">
        <x:v>1</x:v>
      </x:c>
      <x:c r="U1104" s="9" t="n">
        <x:v>34</x:v>
      </x:c>
      <x:c r="V1104" s="9" t="str">
        <x:v>MVP/SHACL_GENERATION_PIPELINE/experiments/FULL_REPAIR_V2/RUN_01/runs/RUN-IMO-102-20260915T112652665785Z/final/final_shape.ttl</x:v>
      </x:c>
    </x:row>
    <x:row r="1105" ht="22" customHeight="1">
      <x:c r="A1105" s="10" t="str">
        <x:v>V2_FALLBACK25</x:v>
      </x:c>
      <x:c r="B1105" s="10" t="str">
        <x:v>IMO-102</x:v>
      </x:c>
      <x:c r="C1105" s="10" t="str">
        <x:v>IMO-102-K-F07</x:v>
      </x:c>
      <x:c r="D1105" s="10" t="str">
        <x:v>RUN_01</x:v>
      </x:c>
      <x:c r="E1105" s="10" t="str">
        <x:v>ORIGINAL_LEDGER</x:v>
      </x:c>
      <x:c r="F1105" s="10" t="str">
        <x:v>FAIL</x:v>
      </x:c>
      <x:c r="G1105" s="10" t="str">
        <x:v>FAIL</x:v>
      </x:c>
      <x:c r="H1105" s="10" t="str">
        <x:v>EXECUTED</x:v>
      </x:c>
      <x:c r="I1105" s="10" t="str">
        <x:v>PARSED</x:v>
      </x:c>
      <x:c r="J1105" s="10" t="str">
        <x:v>GENERATION_ACCEPTED</x:v>
      </x:c>
      <x:c r="K1105" s="10" t="str">
        <x:v>e979ed506866c1fc6bf10375ce4b480f8eec39749d882a6e7289f5ca0328caee</x:v>
      </x:c>
      <x:c r="L1105" s="10" t="str">
        <x:v>full_repair_v2</x:v>
      </x:c>
      <x:c r="M1105" s="10" t="n">
        <x:v>1</x:v>
      </x:c>
      <x:c r="N1105" s="10" t="n">
        <x:v>0</x:v>
      </x:c>
      <x:c r="O1105" s="10" t="n">
        <x:v>0</x:v>
      </x:c>
      <x:c r="P1105" s="9" t="str">
        <x:f>'CaseReview'!U1105</x:f>
        <x:v>FAIL</x:v>
      </x:c>
      <x:c r="Q1105" s="9" t="n">
        <x:f>IF(AND(T1105=1,G1105=P1105),1,0)</x:f>
        <x:v>1</x:v>
      </x:c>
      <x:c r="R1105" s="9" t="n">
        <x:f>IF(AND(T1105=1,G1105="PASS",P1105="FAIL"),1,0)</x:f>
        <x:v>0</x:v>
      </x:c>
      <x:c r="S1105" s="9" t="n">
        <x:f>IF(AND(T1105=1,G1105="FAIL",P1105="PASS"),1,0)</x:f>
        <x:v>0</x:v>
      </x:c>
      <x:c r="T1105" s="9" t="n">
        <x:v>1</x:v>
      </x:c>
      <x:c r="U1105" s="9" t="n">
        <x:v>34</x:v>
      </x:c>
      <x:c r="V1105" s="9" t="str">
        <x:v>MVP/SHACL_GENERATION_PIPELINE/experiments/FULL_REPAIR_V2/RUN_01/runs/RUN-IMO-102-20260915T112652665785Z/final/final_shape.ttl</x:v>
      </x:c>
    </x:row>
    <x:row r="1106" ht="22" customHeight="1">
      <x:c r="A1106" s="10" t="str">
        <x:v>V2_FALLBACK25</x:v>
      </x:c>
      <x:c r="B1106" s="10" t="str">
        <x:v>IMO-102</x:v>
      </x:c>
      <x:c r="C1106" s="10" t="str">
        <x:v>IMO-102-K-P01</x:v>
      </x:c>
      <x:c r="D1106" s="10" t="str">
        <x:v>RUN_01</x:v>
      </x:c>
      <x:c r="E1106" s="10" t="str">
        <x:v>ORIGINAL_LEDGER</x:v>
      </x:c>
      <x:c r="F1106" s="10" t="str">
        <x:v>PASS</x:v>
      </x:c>
      <x:c r="G1106" s="10" t="str">
        <x:v>PASS</x:v>
      </x:c>
      <x:c r="H1106" s="10" t="str">
        <x:v>EXECUTED</x:v>
      </x:c>
      <x:c r="I1106" s="10" t="str">
        <x:v>PARSED</x:v>
      </x:c>
      <x:c r="J1106" s="10" t="str">
        <x:v>GENERATION_ACCEPTED</x:v>
      </x:c>
      <x:c r="K1106" s="10" t="str">
        <x:v>e979ed506866c1fc6bf10375ce4b480f8eec39749d882a6e7289f5ca0328caee</x:v>
      </x:c>
      <x:c r="L1106" s="10" t="str">
        <x:v>full_repair_v2</x:v>
      </x:c>
      <x:c r="M1106" s="10" t="n">
        <x:v>1</x:v>
      </x:c>
      <x:c r="N1106" s="10" t="n">
        <x:v>0</x:v>
      </x:c>
      <x:c r="O1106" s="10" t="n">
        <x:v>0</x:v>
      </x:c>
      <x:c r="P1106" s="9" t="str">
        <x:f>'CaseReview'!U1106</x:f>
        <x:v>PASS</x:v>
      </x:c>
      <x:c r="Q1106" s="9" t="n">
        <x:f>IF(AND(T1106=1,G1106=P1106),1,0)</x:f>
        <x:v>1</x:v>
      </x:c>
      <x:c r="R1106" s="9" t="n">
        <x:f>IF(AND(T1106=1,G1106="PASS",P1106="FAIL"),1,0)</x:f>
        <x:v>0</x:v>
      </x:c>
      <x:c r="S1106" s="9" t="n">
        <x:f>IF(AND(T1106=1,G1106="FAIL",P1106="PASS"),1,0)</x:f>
        <x:v>0</x:v>
      </x:c>
      <x:c r="T1106" s="9" t="n">
        <x:v>1</x:v>
      </x:c>
      <x:c r="U1106" s="9" t="n">
        <x:v>34</x:v>
      </x:c>
      <x:c r="V1106" s="9" t="str">
        <x:v>MVP/SHACL_GENERATION_PIPELINE/experiments/FULL_REPAIR_V2/RUN_01/runs/RUN-IMO-102-20260915T112652665785Z/final/final_shape.ttl</x:v>
      </x:c>
    </x:row>
    <x:row r="1107" ht="22" customHeight="1">
      <x:c r="A1107" s="10" t="str">
        <x:v>V2_FALLBACK25</x:v>
      </x:c>
      <x:c r="B1107" s="10" t="str">
        <x:v>IMO-102</x:v>
      </x:c>
      <x:c r="C1107" s="10" t="str">
        <x:v>IMO-102-K-P02</x:v>
      </x:c>
      <x:c r="D1107" s="10" t="str">
        <x:v>RUN_01</x:v>
      </x:c>
      <x:c r="E1107" s="10" t="str">
        <x:v>ORIGINAL_LEDGER</x:v>
      </x:c>
      <x:c r="F1107" s="10" t="str">
        <x:v>PASS</x:v>
      </x:c>
      <x:c r="G1107" s="10" t="str">
        <x:v>PASS</x:v>
      </x:c>
      <x:c r="H1107" s="10" t="str">
        <x:v>EXECUTED</x:v>
      </x:c>
      <x:c r="I1107" s="10" t="str">
        <x:v>PARSED</x:v>
      </x:c>
      <x:c r="J1107" s="10" t="str">
        <x:v>GENERATION_ACCEPTED</x:v>
      </x:c>
      <x:c r="K1107" s="10" t="str">
        <x:v>e979ed506866c1fc6bf10375ce4b480f8eec39749d882a6e7289f5ca0328caee</x:v>
      </x:c>
      <x:c r="L1107" s="10" t="str">
        <x:v>full_repair_v2</x:v>
      </x:c>
      <x:c r="M1107" s="10" t="n">
        <x:v>1</x:v>
      </x:c>
      <x:c r="N1107" s="10" t="n">
        <x:v>0</x:v>
      </x:c>
      <x:c r="O1107" s="10" t="n">
        <x:v>0</x:v>
      </x:c>
      <x:c r="P1107" s="9" t="str">
        <x:f>'CaseReview'!U1107</x:f>
        <x:v>PASS</x:v>
      </x:c>
      <x:c r="Q1107" s="9" t="n">
        <x:f>IF(AND(T1107=1,G1107=P1107),1,0)</x:f>
        <x:v>1</x:v>
      </x:c>
      <x:c r="R1107" s="9" t="n">
        <x:f>IF(AND(T1107=1,G1107="PASS",P1107="FAIL"),1,0)</x:f>
        <x:v>0</x:v>
      </x:c>
      <x:c r="S1107" s="9" t="n">
        <x:f>IF(AND(T1107=1,G1107="FAIL",P1107="PASS"),1,0)</x:f>
        <x:v>0</x:v>
      </x:c>
      <x:c r="T1107" s="9" t="n">
        <x:v>1</x:v>
      </x:c>
      <x:c r="U1107" s="9" t="n">
        <x:v>34</x:v>
      </x:c>
      <x:c r="V1107" s="9" t="str">
        <x:v>MVP/SHACL_GENERATION_PIPELINE/experiments/FULL_REPAIR_V2/RUN_01/runs/RUN-IMO-102-20260915T112652665785Z/final/final_shape.ttl</x:v>
      </x:c>
    </x:row>
    <x:row r="1108" ht="22" customHeight="1">
      <x:c r="A1108" s="10" t="str">
        <x:v>V2_FALLBACK25</x:v>
      </x:c>
      <x:c r="B1108" s="10" t="str">
        <x:v>IMO-102</x:v>
      </x:c>
      <x:c r="C1108" s="10" t="str">
        <x:v>IMO-102-K-P03</x:v>
      </x:c>
      <x:c r="D1108" s="10" t="str">
        <x:v>RUN_01</x:v>
      </x:c>
      <x:c r="E1108" s="10" t="str">
        <x:v>ORIGINAL_LEDGER</x:v>
      </x:c>
      <x:c r="F1108" s="10" t="str">
        <x:v>PASS</x:v>
      </x:c>
      <x:c r="G1108" s="10" t="str">
        <x:v>PASS</x:v>
      </x:c>
      <x:c r="H1108" s="10" t="str">
        <x:v>EXECUTED</x:v>
      </x:c>
      <x:c r="I1108" s="10" t="str">
        <x:v>PARSED</x:v>
      </x:c>
      <x:c r="J1108" s="10" t="str">
        <x:v>GENERATION_ACCEPTED</x:v>
      </x:c>
      <x:c r="K1108" s="10" t="str">
        <x:v>e979ed506866c1fc6bf10375ce4b480f8eec39749d882a6e7289f5ca0328caee</x:v>
      </x:c>
      <x:c r="L1108" s="10" t="str">
        <x:v>full_repair_v2</x:v>
      </x:c>
      <x:c r="M1108" s="10" t="n">
        <x:v>1</x:v>
      </x:c>
      <x:c r="N1108" s="10" t="n">
        <x:v>0</x:v>
      </x:c>
      <x:c r="O1108" s="10" t="n">
        <x:v>0</x:v>
      </x:c>
      <x:c r="P1108" s="9" t="str">
        <x:f>'CaseReview'!U1108</x:f>
        <x:v>PASS</x:v>
      </x:c>
      <x:c r="Q1108" s="9" t="n">
        <x:f>IF(AND(T1108=1,G1108=P1108),1,0)</x:f>
        <x:v>1</x:v>
      </x:c>
      <x:c r="R1108" s="9" t="n">
        <x:f>IF(AND(T1108=1,G1108="PASS",P1108="FAIL"),1,0)</x:f>
        <x:v>0</x:v>
      </x:c>
      <x:c r="S1108" s="9" t="n">
        <x:f>IF(AND(T1108=1,G1108="FAIL",P1108="PASS"),1,0)</x:f>
        <x:v>0</x:v>
      </x:c>
      <x:c r="T1108" s="9" t="n">
        <x:v>1</x:v>
      </x:c>
      <x:c r="U1108" s="9" t="n">
        <x:v>34</x:v>
      </x:c>
      <x:c r="V1108" s="9" t="str">
        <x:v>MVP/SHACL_GENERATION_PIPELINE/experiments/FULL_REPAIR_V2/RUN_01/runs/RUN-IMO-102-20260915T112652665785Z/final/final_shape.ttl</x:v>
      </x:c>
    </x:row>
    <x:row r="1109" ht="22" customHeight="1">
      <x:c r="A1109" s="10" t="str">
        <x:v>V2_FALLBACK25</x:v>
      </x:c>
      <x:c r="B1109" s="10" t="str">
        <x:v>IMO-102</x:v>
      </x:c>
      <x:c r="C1109" s="10" t="str">
        <x:v>IMO-102-K-P04</x:v>
      </x:c>
      <x:c r="D1109" s="10" t="str">
        <x:v>RUN_01</x:v>
      </x:c>
      <x:c r="E1109" s="10" t="str">
        <x:v>ORIGINAL_LEDGER</x:v>
      </x:c>
      <x:c r="F1109" s="10" t="str">
        <x:v>PASS</x:v>
      </x:c>
      <x:c r="G1109" s="10" t="str">
        <x:v>PASS</x:v>
      </x:c>
      <x:c r="H1109" s="10" t="str">
        <x:v>EXECUTED</x:v>
      </x:c>
      <x:c r="I1109" s="10" t="str">
        <x:v>PARSED</x:v>
      </x:c>
      <x:c r="J1109" s="10" t="str">
        <x:v>GENERATION_ACCEPTED</x:v>
      </x:c>
      <x:c r="K1109" s="10" t="str">
        <x:v>e979ed506866c1fc6bf10375ce4b480f8eec39749d882a6e7289f5ca0328caee</x:v>
      </x:c>
      <x:c r="L1109" s="10" t="str">
        <x:v>full_repair_v2</x:v>
      </x:c>
      <x:c r="M1109" s="10" t="n">
        <x:v>1</x:v>
      </x:c>
      <x:c r="N1109" s="10" t="n">
        <x:v>0</x:v>
      </x:c>
      <x:c r="O1109" s="10" t="n">
        <x:v>0</x:v>
      </x:c>
      <x:c r="P1109" s="9" t="str">
        <x:f>'CaseReview'!U1109</x:f>
        <x:v>PASS</x:v>
      </x:c>
      <x:c r="Q1109" s="9" t="n">
        <x:f>IF(AND(T1109=1,G1109=P1109),1,0)</x:f>
        <x:v>1</x:v>
      </x:c>
      <x:c r="R1109" s="9" t="n">
        <x:f>IF(AND(T1109=1,G1109="PASS",P1109="FAIL"),1,0)</x:f>
        <x:v>0</x:v>
      </x:c>
      <x:c r="S1109" s="9" t="n">
        <x:f>IF(AND(T1109=1,G1109="FAIL",P1109="PASS"),1,0)</x:f>
        <x:v>0</x:v>
      </x:c>
      <x:c r="T1109" s="9" t="n">
        <x:v>1</x:v>
      </x:c>
      <x:c r="U1109" s="9" t="n">
        <x:v>34</x:v>
      </x:c>
      <x:c r="V1109" s="9" t="str">
        <x:v>MVP/SHACL_GENERATION_PIPELINE/experiments/FULL_REPAIR_V2/RUN_01/runs/RUN-IMO-102-20260915T112652665785Z/final/final_shape.ttl</x:v>
      </x:c>
    </x:row>
    <x:row r="1110" ht="22" customHeight="1">
      <x:c r="A1110" s="10" t="str">
        <x:v>V2_FALLBACK25</x:v>
      </x:c>
      <x:c r="B1110" s="10" t="str">
        <x:v>IMO-102</x:v>
      </x:c>
      <x:c r="C1110" s="10" t="str">
        <x:v>IMO-102-K-P05</x:v>
      </x:c>
      <x:c r="D1110" s="10" t="str">
        <x:v>RUN_01</x:v>
      </x:c>
      <x:c r="E1110" s="10" t="str">
        <x:v>ORIGINAL_LEDGER</x:v>
      </x:c>
      <x:c r="F1110" s="10" t="str">
        <x:v>PASS</x:v>
      </x:c>
      <x:c r="G1110" s="10" t="str">
        <x:v>PASS</x:v>
      </x:c>
      <x:c r="H1110" s="10" t="str">
        <x:v>EXECUTED</x:v>
      </x:c>
      <x:c r="I1110" s="10" t="str">
        <x:v>PARSED</x:v>
      </x:c>
      <x:c r="J1110" s="10" t="str">
        <x:v>GENERATION_ACCEPTED</x:v>
      </x:c>
      <x:c r="K1110" s="10" t="str">
        <x:v>e979ed506866c1fc6bf10375ce4b480f8eec39749d882a6e7289f5ca0328caee</x:v>
      </x:c>
      <x:c r="L1110" s="10" t="str">
        <x:v>full_repair_v2</x:v>
      </x:c>
      <x:c r="M1110" s="10" t="n">
        <x:v>1</x:v>
      </x:c>
      <x:c r="N1110" s="10" t="n">
        <x:v>0</x:v>
      </x:c>
      <x:c r="O1110" s="10" t="n">
        <x:v>0</x:v>
      </x:c>
      <x:c r="P1110" s="9" t="str">
        <x:f>'CaseReview'!U1110</x:f>
        <x:v>PASS</x:v>
      </x:c>
      <x:c r="Q1110" s="9" t="n">
        <x:f>IF(AND(T1110=1,G1110=P1110),1,0)</x:f>
        <x:v>1</x:v>
      </x:c>
      <x:c r="R1110" s="9" t="n">
        <x:f>IF(AND(T1110=1,G1110="PASS",P1110="FAIL"),1,0)</x:f>
        <x:v>0</x:v>
      </x:c>
      <x:c r="S1110" s="9" t="n">
        <x:f>IF(AND(T1110=1,G1110="FAIL",P1110="PASS"),1,0)</x:f>
        <x:v>0</x:v>
      </x:c>
      <x:c r="T1110" s="9" t="n">
        <x:v>1</x:v>
      </x:c>
      <x:c r="U1110" s="9" t="n">
        <x:v>34</x:v>
      </x:c>
      <x:c r="V1110" s="9" t="str">
        <x:v>MVP/SHACL_GENERATION_PIPELINE/experiments/FULL_REPAIR_V2/RUN_01/runs/RUN-IMO-102-20260915T112652665785Z/final/final_shape.ttl</x:v>
      </x:c>
    </x:row>
    <x:row r="1111" ht="22" customHeight="1">
      <x:c r="A1111" s="10" t="str">
        <x:v>V2_FALLBACK25</x:v>
      </x:c>
      <x:c r="B1111" s="10" t="str">
        <x:v>IMO-102</x:v>
      </x:c>
      <x:c r="C1111" s="10" t="str">
        <x:v>IMO-102-K-P06</x:v>
      </x:c>
      <x:c r="D1111" s="10" t="str">
        <x:v>RUN_01</x:v>
      </x:c>
      <x:c r="E1111" s="10" t="str">
        <x:v>ORIGINAL_LEDGER</x:v>
      </x:c>
      <x:c r="F1111" s="10" t="str">
        <x:v>PASS</x:v>
      </x:c>
      <x:c r="G1111" s="10" t="str">
        <x:v>PASS</x:v>
      </x:c>
      <x:c r="H1111" s="10" t="str">
        <x:v>EXECUTED</x:v>
      </x:c>
      <x:c r="I1111" s="10" t="str">
        <x:v>PARSED</x:v>
      </x:c>
      <x:c r="J1111" s="10" t="str">
        <x:v>GENERATION_ACCEPTED</x:v>
      </x:c>
      <x:c r="K1111" s="10" t="str">
        <x:v>e979ed506866c1fc6bf10375ce4b480f8eec39749d882a6e7289f5ca0328caee</x:v>
      </x:c>
      <x:c r="L1111" s="10" t="str">
        <x:v>full_repair_v2</x:v>
      </x:c>
      <x:c r="M1111" s="10" t="n">
        <x:v>1</x:v>
      </x:c>
      <x:c r="N1111" s="10" t="n">
        <x:v>0</x:v>
      </x:c>
      <x:c r="O1111" s="10" t="n">
        <x:v>0</x:v>
      </x:c>
      <x:c r="P1111" s="9" t="str">
        <x:f>'CaseReview'!U1111</x:f>
        <x:v>PASS</x:v>
      </x:c>
      <x:c r="Q1111" s="9" t="n">
        <x:f>IF(AND(T1111=1,G1111=P1111),1,0)</x:f>
        <x:v>1</x:v>
      </x:c>
      <x:c r="R1111" s="9" t="n">
        <x:f>IF(AND(T1111=1,G1111="PASS",P1111="FAIL"),1,0)</x:f>
        <x:v>0</x:v>
      </x:c>
      <x:c r="S1111" s="9" t="n">
        <x:f>IF(AND(T1111=1,G1111="FAIL",P1111="PASS"),1,0)</x:f>
        <x:v>0</x:v>
      </x:c>
      <x:c r="T1111" s="9" t="n">
        <x:v>1</x:v>
      </x:c>
      <x:c r="U1111" s="9" t="n">
        <x:v>34</x:v>
      </x:c>
      <x:c r="V1111" s="9" t="str">
        <x:v>MVP/SHACL_GENERATION_PIPELINE/experiments/FULL_REPAIR_V2/RUN_01/runs/RUN-IMO-102-20260915T112652665785Z/final/final_shape.ttl</x:v>
      </x:c>
    </x:row>
    <x:row r="1112" ht="22" customHeight="1">
      <x:c r="A1112" s="10" t="str">
        <x:v>V2_FALLBACK25</x:v>
      </x:c>
      <x:c r="B1112" s="10" t="str">
        <x:v>IMO-102</x:v>
      </x:c>
      <x:c r="C1112" s="10" t="str">
        <x:v>IMO-102-K-P07</x:v>
      </x:c>
      <x:c r="D1112" s="10" t="str">
        <x:v>RUN_01</x:v>
      </x:c>
      <x:c r="E1112" s="10" t="str">
        <x:v>ORIGINAL_LEDGER</x:v>
      </x:c>
      <x:c r="F1112" s="10" t="str">
        <x:v>PASS</x:v>
      </x:c>
      <x:c r="G1112" s="10" t="str">
        <x:v>PASS</x:v>
      </x:c>
      <x:c r="H1112" s="10" t="str">
        <x:v>EXECUTED</x:v>
      </x:c>
      <x:c r="I1112" s="10" t="str">
        <x:v>PARSED</x:v>
      </x:c>
      <x:c r="J1112" s="10" t="str">
        <x:v>GENERATION_ACCEPTED</x:v>
      </x:c>
      <x:c r="K1112" s="10" t="str">
        <x:v>e979ed506866c1fc6bf10375ce4b480f8eec39749d882a6e7289f5ca0328caee</x:v>
      </x:c>
      <x:c r="L1112" s="10" t="str">
        <x:v>full_repair_v2</x:v>
      </x:c>
      <x:c r="M1112" s="10" t="n">
        <x:v>1</x:v>
      </x:c>
      <x:c r="N1112" s="10" t="n">
        <x:v>0</x:v>
      </x:c>
      <x:c r="O1112" s="10" t="n">
        <x:v>0</x:v>
      </x:c>
      <x:c r="P1112" s="9" t="str">
        <x:f>'CaseReview'!U1112</x:f>
        <x:v>PASS</x:v>
      </x:c>
      <x:c r="Q1112" s="9" t="n">
        <x:f>IF(AND(T1112=1,G1112=P1112),1,0)</x:f>
        <x:v>1</x:v>
      </x:c>
      <x:c r="R1112" s="9" t="n">
        <x:f>IF(AND(T1112=1,G1112="PASS",P1112="FAIL"),1,0)</x:f>
        <x:v>0</x:v>
      </x:c>
      <x:c r="S1112" s="9" t="n">
        <x:f>IF(AND(T1112=1,G1112="FAIL",P1112="PASS"),1,0)</x:f>
        <x:v>0</x:v>
      </x:c>
      <x:c r="T1112" s="9" t="n">
        <x:v>1</x:v>
      </x:c>
      <x:c r="U1112" s="9" t="n">
        <x:v>34</x:v>
      </x:c>
      <x:c r="V1112" s="9" t="str">
        <x:v>MVP/SHACL_GENERATION_PIPELINE/experiments/FULL_REPAIR_V2/RUN_01/runs/RUN-IMO-102-20260915T112652665785Z/final/final_shape.ttl</x:v>
      </x:c>
    </x:row>
    <x:row r="1113" ht="22" customHeight="1">
      <x:c r="A1113" s="10" t="str">
        <x:v>V2_FALLBACK25</x:v>
      </x:c>
      <x:c r="B1113" s="10" t="str">
        <x:v>IMO-102</x:v>
      </x:c>
      <x:c r="C1113" s="10" t="str">
        <x:v>IMO-102-K-P08</x:v>
      </x:c>
      <x:c r="D1113" s="10" t="str">
        <x:v>RUN_01</x:v>
      </x:c>
      <x:c r="E1113" s="10" t="str">
        <x:v>ORIGINAL_LEDGER</x:v>
      </x:c>
      <x:c r="F1113" s="10" t="str">
        <x:v>PASS</x:v>
      </x:c>
      <x:c r="G1113" s="10" t="str">
        <x:v>PASS</x:v>
      </x:c>
      <x:c r="H1113" s="10" t="str">
        <x:v>EXECUTED</x:v>
      </x:c>
      <x:c r="I1113" s="10" t="str">
        <x:v>PARSED</x:v>
      </x:c>
      <x:c r="J1113" s="10" t="str">
        <x:v>GENERATION_ACCEPTED</x:v>
      </x:c>
      <x:c r="K1113" s="10" t="str">
        <x:v>e979ed506866c1fc6bf10375ce4b480f8eec39749d882a6e7289f5ca0328caee</x:v>
      </x:c>
      <x:c r="L1113" s="10" t="str">
        <x:v>full_repair_v2</x:v>
      </x:c>
      <x:c r="M1113" s="10" t="n">
        <x:v>1</x:v>
      </x:c>
      <x:c r="N1113" s="10" t="n">
        <x:v>0</x:v>
      </x:c>
      <x:c r="O1113" s="10" t="n">
        <x:v>0</x:v>
      </x:c>
      <x:c r="P1113" s="9" t="str">
        <x:f>'CaseReview'!U1113</x:f>
        <x:v>PASS</x:v>
      </x:c>
      <x:c r="Q1113" s="9" t="n">
        <x:f>IF(AND(T1113=1,G1113=P1113),1,0)</x:f>
        <x:v>1</x:v>
      </x:c>
      <x:c r="R1113" s="9" t="n">
        <x:f>IF(AND(T1113=1,G1113="PASS",P1113="FAIL"),1,0)</x:f>
        <x:v>0</x:v>
      </x:c>
      <x:c r="S1113" s="9" t="n">
        <x:f>IF(AND(T1113=1,G1113="FAIL",P1113="PASS"),1,0)</x:f>
        <x:v>0</x:v>
      </x:c>
      <x:c r="T1113" s="9" t="n">
        <x:v>1</x:v>
      </x:c>
      <x:c r="U1113" s="9" t="n">
        <x:v>34</x:v>
      </x:c>
      <x:c r="V1113" s="9" t="str">
        <x:v>MVP/SHACL_GENERATION_PIPELINE/experiments/FULL_REPAIR_V2/RUN_01/runs/RUN-IMO-102-20260915T112652665785Z/final/final_shape.ttl</x:v>
      </x:c>
    </x:row>
    <x:row r="1114" ht="22" customHeight="1">
      <x:c r="A1114" s="10" t="str">
        <x:v>V2_FALLBACK25</x:v>
      </x:c>
      <x:c r="B1114" s="10" t="str">
        <x:v>IMO-102</x:v>
      </x:c>
      <x:c r="C1114" s="10" t="str">
        <x:v>IMO-102-K-P09</x:v>
      </x:c>
      <x:c r="D1114" s="10" t="str">
        <x:v>RUN_01</x:v>
      </x:c>
      <x:c r="E1114" s="10" t="str">
        <x:v>ORIGINAL_LEDGER</x:v>
      </x:c>
      <x:c r="F1114" s="10" t="str">
        <x:v>PASS</x:v>
      </x:c>
      <x:c r="G1114" s="10" t="str">
        <x:v>PASS</x:v>
      </x:c>
      <x:c r="H1114" s="10" t="str">
        <x:v>EXECUTED</x:v>
      </x:c>
      <x:c r="I1114" s="10" t="str">
        <x:v>PARSED</x:v>
      </x:c>
      <x:c r="J1114" s="10" t="str">
        <x:v>GENERATION_ACCEPTED</x:v>
      </x:c>
      <x:c r="K1114" s="10" t="str">
        <x:v>e979ed506866c1fc6bf10375ce4b480f8eec39749d882a6e7289f5ca0328caee</x:v>
      </x:c>
      <x:c r="L1114" s="10" t="str">
        <x:v>full_repair_v2</x:v>
      </x:c>
      <x:c r="M1114" s="10" t="n">
        <x:v>1</x:v>
      </x:c>
      <x:c r="N1114" s="10" t="n">
        <x:v>0</x:v>
      </x:c>
      <x:c r="O1114" s="10" t="n">
        <x:v>0</x:v>
      </x:c>
      <x:c r="P1114" s="9" t="str">
        <x:f>'CaseReview'!U1114</x:f>
        <x:v>PASS</x:v>
      </x:c>
      <x:c r="Q1114" s="9" t="n">
        <x:f>IF(AND(T1114=1,G1114=P1114),1,0)</x:f>
        <x:v>1</x:v>
      </x:c>
      <x:c r="R1114" s="9" t="n">
        <x:f>IF(AND(T1114=1,G1114="PASS",P1114="FAIL"),1,0)</x:f>
        <x:v>0</x:v>
      </x:c>
      <x:c r="S1114" s="9" t="n">
        <x:f>IF(AND(T1114=1,G1114="FAIL",P1114="PASS"),1,0)</x:f>
        <x:v>0</x:v>
      </x:c>
      <x:c r="T1114" s="9" t="n">
        <x:v>1</x:v>
      </x:c>
      <x:c r="U1114" s="9" t="n">
        <x:v>34</x:v>
      </x:c>
      <x:c r="V1114" s="9" t="str">
        <x:v>MVP/SHACL_GENERATION_PIPELINE/experiments/FULL_REPAIR_V2/RUN_01/runs/RUN-IMO-102-20260915T112652665785Z/final/final_shape.ttl</x:v>
      </x:c>
    </x:row>
    <x:row r="1115" ht="22" customHeight="1">
      <x:c r="A1115" s="10" t="str">
        <x:v>V2_FALLBACK25</x:v>
      </x:c>
      <x:c r="B1115" s="10" t="str">
        <x:v>IMO-102</x:v>
      </x:c>
      <x:c r="C1115" s="10" t="str">
        <x:v>IMO-102-K-P10</x:v>
      </x:c>
      <x:c r="D1115" s="10" t="str">
        <x:v>RUN_01</x:v>
      </x:c>
      <x:c r="E1115" s="10" t="str">
        <x:v>ORIGINAL_LEDGER</x:v>
      </x:c>
      <x:c r="F1115" s="10" t="str">
        <x:v>PASS</x:v>
      </x:c>
      <x:c r="G1115" s="10" t="str">
        <x:v>FAIL</x:v>
      </x:c>
      <x:c r="H1115" s="10" t="str">
        <x:v>EXECUTED</x:v>
      </x:c>
      <x:c r="I1115" s="10" t="str">
        <x:v>PARSED</x:v>
      </x:c>
      <x:c r="J1115" s="10" t="str">
        <x:v>GENERATION_ACCEPTED</x:v>
      </x:c>
      <x:c r="K1115" s="10" t="str">
        <x:v>e979ed506866c1fc6bf10375ce4b480f8eec39749d882a6e7289f5ca0328caee</x:v>
      </x:c>
      <x:c r="L1115" s="10" t="str">
        <x:v>full_repair_v2</x:v>
      </x:c>
      <x:c r="M1115" s="10" t="n">
        <x:v>0</x:v>
      </x:c>
      <x:c r="N1115" s="10" t="n">
        <x:v>0</x:v>
      </x:c>
      <x:c r="O1115" s="10" t="n">
        <x:v>1</x:v>
      </x:c>
      <x:c r="P1115" s="9" t="str">
        <x:f>'CaseReview'!U1115</x:f>
        <x:v>PASS</x:v>
      </x:c>
      <x:c r="Q1115" s="9" t="n">
        <x:f>IF(AND(T1115=1,G1115=P1115),1,0)</x:f>
        <x:v>0</x:v>
      </x:c>
      <x:c r="R1115" s="9" t="n">
        <x:f>IF(AND(T1115=1,G1115="PASS",P1115="FAIL"),1,0)</x:f>
        <x:v>0</x:v>
      </x:c>
      <x:c r="S1115" s="9" t="n">
        <x:f>IF(AND(T1115=1,G1115="FAIL",P1115="PASS"),1,0)</x:f>
        <x:v>1</x:v>
      </x:c>
      <x:c r="T1115" s="9" t="n">
        <x:v>1</x:v>
      </x:c>
      <x:c r="U1115" s="9" t="n">
        <x:v>34</x:v>
      </x:c>
      <x:c r="V1115" s="9" t="str">
        <x:v>MVP/SHACL_GENERATION_PIPELINE/experiments/FULL_REPAIR_V2/RUN_01/runs/RUN-IMO-102-20260915T112652665785Z/final/final_shape.ttl</x:v>
      </x:c>
    </x:row>
    <x:row r="1116" ht="22" customHeight="1">
      <x:c r="A1116" s="10" t="str">
        <x:v>V2_FALLBACK25</x:v>
      </x:c>
      <x:c r="B1116" s="10" t="str">
        <x:v>IMO-102</x:v>
      </x:c>
      <x:c r="C1116" s="10" t="str">
        <x:v>IMO-102-K-P11</x:v>
      </x:c>
      <x:c r="D1116" s="10" t="str">
        <x:v>RUN_01</x:v>
      </x:c>
      <x:c r="E1116" s="10" t="str">
        <x:v>ORIGINAL_LEDGER</x:v>
      </x:c>
      <x:c r="F1116" s="10" t="str">
        <x:v>PASS</x:v>
      </x:c>
      <x:c r="G1116" s="10" t="str">
        <x:v>FAIL</x:v>
      </x:c>
      <x:c r="H1116" s="10" t="str">
        <x:v>EXECUTED</x:v>
      </x:c>
      <x:c r="I1116" s="10" t="str">
        <x:v>PARSED</x:v>
      </x:c>
      <x:c r="J1116" s="10" t="str">
        <x:v>GENERATION_ACCEPTED</x:v>
      </x:c>
      <x:c r="K1116" s="10" t="str">
        <x:v>e979ed506866c1fc6bf10375ce4b480f8eec39749d882a6e7289f5ca0328caee</x:v>
      </x:c>
      <x:c r="L1116" s="10" t="str">
        <x:v>full_repair_v2</x:v>
      </x:c>
      <x:c r="M1116" s="10" t="n">
        <x:v>0</x:v>
      </x:c>
      <x:c r="N1116" s="10" t="n">
        <x:v>0</x:v>
      </x:c>
      <x:c r="O1116" s="10" t="n">
        <x:v>1</x:v>
      </x:c>
      <x:c r="P1116" s="9" t="str">
        <x:f>'CaseReview'!U1116</x:f>
        <x:v>PASS</x:v>
      </x:c>
      <x:c r="Q1116" s="9" t="n">
        <x:f>IF(AND(T1116=1,G1116=P1116),1,0)</x:f>
        <x:v>0</x:v>
      </x:c>
      <x:c r="R1116" s="9" t="n">
        <x:f>IF(AND(T1116=1,G1116="PASS",P1116="FAIL"),1,0)</x:f>
        <x:v>0</x:v>
      </x:c>
      <x:c r="S1116" s="9" t="n">
        <x:f>IF(AND(T1116=1,G1116="FAIL",P1116="PASS"),1,0)</x:f>
        <x:v>1</x:v>
      </x:c>
      <x:c r="T1116" s="9" t="n">
        <x:v>1</x:v>
      </x:c>
      <x:c r="U1116" s="9" t="n">
        <x:v>34</x:v>
      </x:c>
      <x:c r="V1116" s="9" t="str">
        <x:v>MVP/SHACL_GENERATION_PIPELINE/experiments/FULL_REPAIR_V2/RUN_01/runs/RUN-IMO-102-20260915T112652665785Z/final/final_shape.ttl</x:v>
      </x:c>
    </x:row>
    <x:row r="1117" ht="22" customHeight="1">
      <x:c r="A1117" s="10" t="str">
        <x:v>V2_FALLBACK25</x:v>
      </x:c>
      <x:c r="B1117" s="10" t="str">
        <x:v>IMO-102</x:v>
      </x:c>
      <x:c r="C1117" s="10" t="str">
        <x:v>IMO-102-K-P12</x:v>
      </x:c>
      <x:c r="D1117" s="10" t="str">
        <x:v>RUN_01</x:v>
      </x:c>
      <x:c r="E1117" s="10" t="str">
        <x:v>ORIGINAL_LEDGER</x:v>
      </x:c>
      <x:c r="F1117" s="10" t="str">
        <x:v>PASS</x:v>
      </x:c>
      <x:c r="G1117" s="10" t="str">
        <x:v>FAIL</x:v>
      </x:c>
      <x:c r="H1117" s="10" t="str">
        <x:v>EXECUTED</x:v>
      </x:c>
      <x:c r="I1117" s="10" t="str">
        <x:v>PARSED</x:v>
      </x:c>
      <x:c r="J1117" s="10" t="str">
        <x:v>GENERATION_ACCEPTED</x:v>
      </x:c>
      <x:c r="K1117" s="10" t="str">
        <x:v>e979ed506866c1fc6bf10375ce4b480f8eec39749d882a6e7289f5ca0328caee</x:v>
      </x:c>
      <x:c r="L1117" s="10" t="str">
        <x:v>full_repair_v2</x:v>
      </x:c>
      <x:c r="M1117" s="10" t="n">
        <x:v>0</x:v>
      </x:c>
      <x:c r="N1117" s="10" t="n">
        <x:v>0</x:v>
      </x:c>
      <x:c r="O1117" s="10" t="n">
        <x:v>1</x:v>
      </x:c>
      <x:c r="P1117" s="9" t="str">
        <x:f>'CaseReview'!U1117</x:f>
        <x:v>PASS</x:v>
      </x:c>
      <x:c r="Q1117" s="9" t="n">
        <x:f>IF(AND(T1117=1,G1117=P1117),1,0)</x:f>
        <x:v>0</x:v>
      </x:c>
      <x:c r="R1117" s="9" t="n">
        <x:f>IF(AND(T1117=1,G1117="PASS",P1117="FAIL"),1,0)</x:f>
        <x:v>0</x:v>
      </x:c>
      <x:c r="S1117" s="9" t="n">
        <x:f>IF(AND(T1117=1,G1117="FAIL",P1117="PASS"),1,0)</x:f>
        <x:v>1</x:v>
      </x:c>
      <x:c r="T1117" s="9" t="n">
        <x:v>1</x:v>
      </x:c>
      <x:c r="U1117" s="9" t="n">
        <x:v>34</x:v>
      </x:c>
      <x:c r="V1117" s="9" t="str">
        <x:v>MVP/SHACL_GENERATION_PIPELINE/experiments/FULL_REPAIR_V2/RUN_01/runs/RUN-IMO-102-20260915T112652665785Z/final/final_shape.ttl</x:v>
      </x:c>
    </x:row>
    <x:row r="1118" ht="22" customHeight="1">
      <x:c r="A1118" s="10" t="str">
        <x:v>V2_FALLBACK25</x:v>
      </x:c>
      <x:c r="B1118" s="10" t="str">
        <x:v>IMO-102</x:v>
      </x:c>
      <x:c r="C1118" s="10" t="str">
        <x:v>IMO-102-K-P13</x:v>
      </x:c>
      <x:c r="D1118" s="10" t="str">
        <x:v>RUN_01</x:v>
      </x:c>
      <x:c r="E1118" s="10" t="str">
        <x:v>ORIGINAL_LEDGER</x:v>
      </x:c>
      <x:c r="F1118" s="10" t="str">
        <x:v>PASS</x:v>
      </x:c>
      <x:c r="G1118" s="10" t="str">
        <x:v>FAIL</x:v>
      </x:c>
      <x:c r="H1118" s="10" t="str">
        <x:v>EXECUTED</x:v>
      </x:c>
      <x:c r="I1118" s="10" t="str">
        <x:v>PARSED</x:v>
      </x:c>
      <x:c r="J1118" s="10" t="str">
        <x:v>GENERATION_ACCEPTED</x:v>
      </x:c>
      <x:c r="K1118" s="10" t="str">
        <x:v>e979ed506866c1fc6bf10375ce4b480f8eec39749d882a6e7289f5ca0328caee</x:v>
      </x:c>
      <x:c r="L1118" s="10" t="str">
        <x:v>full_repair_v2</x:v>
      </x:c>
      <x:c r="M1118" s="10" t="n">
        <x:v>0</x:v>
      </x:c>
      <x:c r="N1118" s="10" t="n">
        <x:v>0</x:v>
      </x:c>
      <x:c r="O1118" s="10" t="n">
        <x:v>1</x:v>
      </x:c>
      <x:c r="P1118" s="9" t="str">
        <x:f>'CaseReview'!U1118</x:f>
        <x:v>PASS</x:v>
      </x:c>
      <x:c r="Q1118" s="9" t="n">
        <x:f>IF(AND(T1118=1,G1118=P1118),1,0)</x:f>
        <x:v>0</x:v>
      </x:c>
      <x:c r="R1118" s="9" t="n">
        <x:f>IF(AND(T1118=1,G1118="PASS",P1118="FAIL"),1,0)</x:f>
        <x:v>0</x:v>
      </x:c>
      <x:c r="S1118" s="9" t="n">
        <x:f>IF(AND(T1118=1,G1118="FAIL",P1118="PASS"),1,0)</x:f>
        <x:v>1</x:v>
      </x:c>
      <x:c r="T1118" s="9" t="n">
        <x:v>1</x:v>
      </x:c>
      <x:c r="U1118" s="9" t="n">
        <x:v>34</x:v>
      </x:c>
      <x:c r="V1118" s="9" t="str">
        <x:v>MVP/SHACL_GENERATION_PIPELINE/experiments/FULL_REPAIR_V2/RUN_01/runs/RUN-IMO-102-20260915T112652665785Z/final/final_shape.ttl</x:v>
      </x:c>
    </x:row>
    <x:row r="1119" ht="22" customHeight="1">
      <x:c r="A1119" s="10" t="str">
        <x:v>V2_FALLBACK25</x:v>
      </x:c>
      <x:c r="B1119" s="10" t="str">
        <x:v>IMO-102</x:v>
      </x:c>
      <x:c r="C1119" s="10" t="str">
        <x:v>IMO-102-K-P14</x:v>
      </x:c>
      <x:c r="D1119" s="10" t="str">
        <x:v>RUN_01</x:v>
      </x:c>
      <x:c r="E1119" s="10" t="str">
        <x:v>ORIGINAL_LEDGER</x:v>
      </x:c>
      <x:c r="F1119" s="10" t="str">
        <x:v>PASS</x:v>
      </x:c>
      <x:c r="G1119" s="10" t="str">
        <x:v>FAIL</x:v>
      </x:c>
      <x:c r="H1119" s="10" t="str">
        <x:v>EXECUTED</x:v>
      </x:c>
      <x:c r="I1119" s="10" t="str">
        <x:v>PARSED</x:v>
      </x:c>
      <x:c r="J1119" s="10" t="str">
        <x:v>GENERATION_ACCEPTED</x:v>
      </x:c>
      <x:c r="K1119" s="10" t="str">
        <x:v>e979ed506866c1fc6bf10375ce4b480f8eec39749d882a6e7289f5ca0328caee</x:v>
      </x:c>
      <x:c r="L1119" s="10" t="str">
        <x:v>full_repair_v2</x:v>
      </x:c>
      <x:c r="M1119" s="10" t="n">
        <x:v>0</x:v>
      </x:c>
      <x:c r="N1119" s="10" t="n">
        <x:v>0</x:v>
      </x:c>
      <x:c r="O1119" s="10" t="n">
        <x:v>1</x:v>
      </x:c>
      <x:c r="P1119" s="9" t="str">
        <x:f>'CaseReview'!U1119</x:f>
        <x:v>PASS</x:v>
      </x:c>
      <x:c r="Q1119" s="9" t="n">
        <x:f>IF(AND(T1119=1,G1119=P1119),1,0)</x:f>
        <x:v>0</x:v>
      </x:c>
      <x:c r="R1119" s="9" t="n">
        <x:f>IF(AND(T1119=1,G1119="PASS",P1119="FAIL"),1,0)</x:f>
        <x:v>0</x:v>
      </x:c>
      <x:c r="S1119" s="9" t="n">
        <x:f>IF(AND(T1119=1,G1119="FAIL",P1119="PASS"),1,0)</x:f>
        <x:v>1</x:v>
      </x:c>
      <x:c r="T1119" s="9" t="n">
        <x:v>1</x:v>
      </x:c>
      <x:c r="U1119" s="9" t="n">
        <x:v>34</x:v>
      </x:c>
      <x:c r="V1119" s="9" t="str">
        <x:v>MVP/SHACL_GENERATION_PIPELINE/experiments/FULL_REPAIR_V2/RUN_01/runs/RUN-IMO-102-20260915T112652665785Z/final/final_shape.ttl</x:v>
      </x:c>
    </x:row>
    <x:row r="1120" ht="22" customHeight="1">
      <x:c r="A1120" s="10" t="str">
        <x:v>V2_FALLBACK25</x:v>
      </x:c>
      <x:c r="B1120" s="10" t="str">
        <x:v>IMO-102</x:v>
      </x:c>
      <x:c r="C1120" s="10" t="str">
        <x:v>IMO-102-K-P15</x:v>
      </x:c>
      <x:c r="D1120" s="10" t="str">
        <x:v>RUN_01</x:v>
      </x:c>
      <x:c r="E1120" s="10" t="str">
        <x:v>ORIGINAL_LEDGER</x:v>
      </x:c>
      <x:c r="F1120" s="10" t="str">
        <x:v>PASS</x:v>
      </x:c>
      <x:c r="G1120" s="10" t="str">
        <x:v>FAIL</x:v>
      </x:c>
      <x:c r="H1120" s="10" t="str">
        <x:v>EXECUTED</x:v>
      </x:c>
      <x:c r="I1120" s="10" t="str">
        <x:v>PARSED</x:v>
      </x:c>
      <x:c r="J1120" s="10" t="str">
        <x:v>GENERATION_ACCEPTED</x:v>
      </x:c>
      <x:c r="K1120" s="10" t="str">
        <x:v>e979ed506866c1fc6bf10375ce4b480f8eec39749d882a6e7289f5ca0328caee</x:v>
      </x:c>
      <x:c r="L1120" s="10" t="str">
        <x:v>full_repair_v2</x:v>
      </x:c>
      <x:c r="M1120" s="10" t="n">
        <x:v>0</x:v>
      </x:c>
      <x:c r="N1120" s="10" t="n">
        <x:v>0</x:v>
      </x:c>
      <x:c r="O1120" s="10" t="n">
        <x:v>1</x:v>
      </x:c>
      <x:c r="P1120" s="9" t="str">
        <x:f>'CaseReview'!U1120</x:f>
        <x:v>PASS</x:v>
      </x:c>
      <x:c r="Q1120" s="9" t="n">
        <x:f>IF(AND(T1120=1,G1120=P1120),1,0)</x:f>
        <x:v>0</x:v>
      </x:c>
      <x:c r="R1120" s="9" t="n">
        <x:f>IF(AND(T1120=1,G1120="PASS",P1120="FAIL"),1,0)</x:f>
        <x:v>0</x:v>
      </x:c>
      <x:c r="S1120" s="9" t="n">
        <x:f>IF(AND(T1120=1,G1120="FAIL",P1120="PASS"),1,0)</x:f>
        <x:v>1</x:v>
      </x:c>
      <x:c r="T1120" s="9" t="n">
        <x:v>1</x:v>
      </x:c>
      <x:c r="U1120" s="9" t="n">
        <x:v>34</x:v>
      </x:c>
      <x:c r="V1120" s="9" t="str">
        <x:v>MVP/SHACL_GENERATION_PIPELINE/experiments/FULL_REPAIR_V2/RUN_01/runs/RUN-IMO-102-20260915T112652665785Z/final/final_shape.ttl</x:v>
      </x:c>
    </x:row>
    <x:row r="1121" ht="22" customHeight="1">
      <x:c r="A1121" s="10" t="str">
        <x:v>V2_FALLBACK25</x:v>
      </x:c>
      <x:c r="B1121" s="10" t="str">
        <x:v>IMO-102</x:v>
      </x:c>
      <x:c r="C1121" s="10" t="str">
        <x:v>IMO-102-K-P16</x:v>
      </x:c>
      <x:c r="D1121" s="10" t="str">
        <x:v>RUN_01</x:v>
      </x:c>
      <x:c r="E1121" s="10" t="str">
        <x:v>ORIGINAL_LEDGER</x:v>
      </x:c>
      <x:c r="F1121" s="10" t="str">
        <x:v>PASS</x:v>
      </x:c>
      <x:c r="G1121" s="10" t="str">
        <x:v>PASS</x:v>
      </x:c>
      <x:c r="H1121" s="10" t="str">
        <x:v>EXECUTED</x:v>
      </x:c>
      <x:c r="I1121" s="10" t="str">
        <x:v>PARSED</x:v>
      </x:c>
      <x:c r="J1121" s="10" t="str">
        <x:v>GENERATION_ACCEPTED</x:v>
      </x:c>
      <x:c r="K1121" s="10" t="str">
        <x:v>e979ed506866c1fc6bf10375ce4b480f8eec39749d882a6e7289f5ca0328caee</x:v>
      </x:c>
      <x:c r="L1121" s="10" t="str">
        <x:v>full_repair_v2</x:v>
      </x:c>
      <x:c r="M1121" s="10" t="n">
        <x:v>1</x:v>
      </x:c>
      <x:c r="N1121" s="10" t="n">
        <x:v>0</x:v>
      </x:c>
      <x:c r="O1121" s="10" t="n">
        <x:v>0</x:v>
      </x:c>
      <x:c r="P1121" s="9" t="str">
        <x:f>'CaseReview'!U1121</x:f>
        <x:v>PASS</x:v>
      </x:c>
      <x:c r="Q1121" s="9" t="n">
        <x:f>IF(AND(T1121=1,G1121=P1121),1,0)</x:f>
        <x:v>1</x:v>
      </x:c>
      <x:c r="R1121" s="9" t="n">
        <x:f>IF(AND(T1121=1,G1121="PASS",P1121="FAIL"),1,0)</x:f>
        <x:v>0</x:v>
      </x:c>
      <x:c r="S1121" s="9" t="n">
        <x:f>IF(AND(T1121=1,G1121="FAIL",P1121="PASS"),1,0)</x:f>
        <x:v>0</x:v>
      </x:c>
      <x:c r="T1121" s="9" t="n">
        <x:v>1</x:v>
      </x:c>
      <x:c r="U1121" s="9" t="n">
        <x:v>34</x:v>
      </x:c>
      <x:c r="V1121" s="9" t="str">
        <x:v>MVP/SHACL_GENERATION_PIPELINE/experiments/FULL_REPAIR_V2/RUN_01/runs/RUN-IMO-102-20260915T112652665785Z/final/final_shape.ttl</x:v>
      </x:c>
    </x:row>
    <x:row r="1122" ht="22" customHeight="1">
      <x:c r="A1122" s="10" t="str">
        <x:v>V2_FALLBACK25</x:v>
      </x:c>
      <x:c r="B1122" s="10" t="str">
        <x:v>IMO-102</x:v>
      </x:c>
      <x:c r="C1122" s="10" t="str">
        <x:v>IMO-102-K-P17</x:v>
      </x:c>
      <x:c r="D1122" s="10" t="str">
        <x:v>RUN_01</x:v>
      </x:c>
      <x:c r="E1122" s="10" t="str">
        <x:v>ORIGINAL_LEDGER</x:v>
      </x:c>
      <x:c r="F1122" s="10" t="str">
        <x:v>PASS</x:v>
      </x:c>
      <x:c r="G1122" s="10" t="str">
        <x:v>PASS</x:v>
      </x:c>
      <x:c r="H1122" s="10" t="str">
        <x:v>EXECUTED</x:v>
      </x:c>
      <x:c r="I1122" s="10" t="str">
        <x:v>PARSED</x:v>
      </x:c>
      <x:c r="J1122" s="10" t="str">
        <x:v>GENERATION_ACCEPTED</x:v>
      </x:c>
      <x:c r="K1122" s="10" t="str">
        <x:v>e979ed506866c1fc6bf10375ce4b480f8eec39749d882a6e7289f5ca0328caee</x:v>
      </x:c>
      <x:c r="L1122" s="10" t="str">
        <x:v>full_repair_v2</x:v>
      </x:c>
      <x:c r="M1122" s="10" t="n">
        <x:v>1</x:v>
      </x:c>
      <x:c r="N1122" s="10" t="n">
        <x:v>0</x:v>
      </x:c>
      <x:c r="O1122" s="10" t="n">
        <x:v>0</x:v>
      </x:c>
      <x:c r="P1122" s="9" t="str">
        <x:f>'CaseReview'!U1122</x:f>
        <x:v>PASS</x:v>
      </x:c>
      <x:c r="Q1122" s="9" t="n">
        <x:f>IF(AND(T1122=1,G1122=P1122),1,0)</x:f>
        <x:v>1</x:v>
      </x:c>
      <x:c r="R1122" s="9" t="n">
        <x:f>IF(AND(T1122=1,G1122="PASS",P1122="FAIL"),1,0)</x:f>
        <x:v>0</x:v>
      </x:c>
      <x:c r="S1122" s="9" t="n">
        <x:f>IF(AND(T1122=1,G1122="FAIL",P1122="PASS"),1,0)</x:f>
        <x:v>0</x:v>
      </x:c>
      <x:c r="T1122" s="9" t="n">
        <x:v>1</x:v>
      </x:c>
      <x:c r="U1122" s="9" t="n">
        <x:v>34</x:v>
      </x:c>
      <x:c r="V1122" s="9" t="str">
        <x:v>MVP/SHACL_GENERATION_PIPELINE/experiments/FULL_REPAIR_V2/RUN_01/runs/RUN-IMO-102-20260915T112652665785Z/final/final_shape.ttl</x:v>
      </x:c>
    </x:row>
    <x:row r="1123" ht="22" customHeight="1">
      <x:c r="A1123" s="10" t="str">
        <x:v>V2_FALLBACK25</x:v>
      </x:c>
      <x:c r="B1123" s="10" t="str">
        <x:v>IMO-102</x:v>
      </x:c>
      <x:c r="C1123" s="10" t="str">
        <x:v>IMO-102-K-P18</x:v>
      </x:c>
      <x:c r="D1123" s="10" t="str">
        <x:v>RUN_01</x:v>
      </x:c>
      <x:c r="E1123" s="10" t="str">
        <x:v>ORIGINAL_LEDGER</x:v>
      </x:c>
      <x:c r="F1123" s="10" t="str">
        <x:v>PASS</x:v>
      </x:c>
      <x:c r="G1123" s="10" t="str">
        <x:v>PASS</x:v>
      </x:c>
      <x:c r="H1123" s="10" t="str">
        <x:v>EXECUTED</x:v>
      </x:c>
      <x:c r="I1123" s="10" t="str">
        <x:v>PARSED</x:v>
      </x:c>
      <x:c r="J1123" s="10" t="str">
        <x:v>GENERATION_ACCEPTED</x:v>
      </x:c>
      <x:c r="K1123" s="10" t="str">
        <x:v>e979ed506866c1fc6bf10375ce4b480f8eec39749d882a6e7289f5ca0328caee</x:v>
      </x:c>
      <x:c r="L1123" s="10" t="str">
        <x:v>full_repair_v2</x:v>
      </x:c>
      <x:c r="M1123" s="10" t="n">
        <x:v>1</x:v>
      </x:c>
      <x:c r="N1123" s="10" t="n">
        <x:v>0</x:v>
      </x:c>
      <x:c r="O1123" s="10" t="n">
        <x:v>0</x:v>
      </x:c>
      <x:c r="P1123" s="9" t="str">
        <x:f>'CaseReview'!U1123</x:f>
        <x:v>PASS</x:v>
      </x:c>
      <x:c r="Q1123" s="9" t="n">
        <x:f>IF(AND(T1123=1,G1123=P1123),1,0)</x:f>
        <x:v>1</x:v>
      </x:c>
      <x:c r="R1123" s="9" t="n">
        <x:f>IF(AND(T1123=1,G1123="PASS",P1123="FAIL"),1,0)</x:f>
        <x:v>0</x:v>
      </x:c>
      <x:c r="S1123" s="9" t="n">
        <x:f>IF(AND(T1123=1,G1123="FAIL",P1123="PASS"),1,0)</x:f>
        <x:v>0</x:v>
      </x:c>
      <x:c r="T1123" s="9" t="n">
        <x:v>1</x:v>
      </x:c>
      <x:c r="U1123" s="9" t="n">
        <x:v>34</x:v>
      </x:c>
      <x:c r="V1123" s="9" t="str">
        <x:v>MVP/SHACL_GENERATION_PIPELINE/experiments/FULL_REPAIR_V2/RUN_01/runs/RUN-IMO-102-20260915T112652665785Z/final/final_shape.ttl</x:v>
      </x:c>
    </x:row>
    <x:row r="1124" ht="22" customHeight="1">
      <x:c r="A1124" s="10" t="str">
        <x:v>V2_FALLBACK25</x:v>
      </x:c>
      <x:c r="B1124" s="10" t="str">
        <x:v>IMO-102</x:v>
      </x:c>
      <x:c r="C1124" s="10" t="str">
        <x:v>IMO-102-K-P19</x:v>
      </x:c>
      <x:c r="D1124" s="10" t="str">
        <x:v>RUN_01</x:v>
      </x:c>
      <x:c r="E1124" s="10" t="str">
        <x:v>ORIGINAL_LEDGER</x:v>
      </x:c>
      <x:c r="F1124" s="10" t="str">
        <x:v>PASS</x:v>
      </x:c>
      <x:c r="G1124" s="10" t="str">
        <x:v>FAIL</x:v>
      </x:c>
      <x:c r="H1124" s="10" t="str">
        <x:v>EXECUTED</x:v>
      </x:c>
      <x:c r="I1124" s="10" t="str">
        <x:v>PARSED</x:v>
      </x:c>
      <x:c r="J1124" s="10" t="str">
        <x:v>GENERATION_ACCEPTED</x:v>
      </x:c>
      <x:c r="K1124" s="10" t="str">
        <x:v>e979ed506866c1fc6bf10375ce4b480f8eec39749d882a6e7289f5ca0328caee</x:v>
      </x:c>
      <x:c r="L1124" s="10" t="str">
        <x:v>full_repair_v2</x:v>
      </x:c>
      <x:c r="M1124" s="10" t="n">
        <x:v>0</x:v>
      </x:c>
      <x:c r="N1124" s="10" t="n">
        <x:v>0</x:v>
      </x:c>
      <x:c r="O1124" s="10" t="n">
        <x:v>1</x:v>
      </x:c>
      <x:c r="P1124" s="9" t="str">
        <x:f>'CaseReview'!U1124</x:f>
        <x:v>PASS</x:v>
      </x:c>
      <x:c r="Q1124" s="9" t="n">
        <x:f>IF(AND(T1124=1,G1124=P1124),1,0)</x:f>
        <x:v>0</x:v>
      </x:c>
      <x:c r="R1124" s="9" t="n">
        <x:f>IF(AND(T1124=1,G1124="PASS",P1124="FAIL"),1,0)</x:f>
        <x:v>0</x:v>
      </x:c>
      <x:c r="S1124" s="9" t="n">
        <x:f>IF(AND(T1124=1,G1124="FAIL",P1124="PASS"),1,0)</x:f>
        <x:v>1</x:v>
      </x:c>
      <x:c r="T1124" s="9" t="n">
        <x:v>1</x:v>
      </x:c>
      <x:c r="U1124" s="9" t="n">
        <x:v>34</x:v>
      </x:c>
      <x:c r="V1124" s="9" t="str">
        <x:v>MVP/SHACL_GENERATION_PIPELINE/experiments/FULL_REPAIR_V2/RUN_01/runs/RUN-IMO-102-20260915T112652665785Z/final/final_shape.ttl</x:v>
      </x:c>
    </x:row>
    <x:row r="1125" ht="22" customHeight="1">
      <x:c r="A1125" s="10" t="str">
        <x:v>V2_FALLBACK25</x:v>
      </x:c>
      <x:c r="B1125" s="10" t="str">
        <x:v>IMO-102</x:v>
      </x:c>
      <x:c r="C1125" s="10" t="str">
        <x:v>IMO-102-K-P20</x:v>
      </x:c>
      <x:c r="D1125" s="10" t="str">
        <x:v>RUN_01</x:v>
      </x:c>
      <x:c r="E1125" s="10" t="str">
        <x:v>ORIGINAL_LEDGER</x:v>
      </x:c>
      <x:c r="F1125" s="10" t="str">
        <x:v>PASS</x:v>
      </x:c>
      <x:c r="G1125" s="10" t="str">
        <x:v>FAIL</x:v>
      </x:c>
      <x:c r="H1125" s="10" t="str">
        <x:v>EXECUTED</x:v>
      </x:c>
      <x:c r="I1125" s="10" t="str">
        <x:v>PARSED</x:v>
      </x:c>
      <x:c r="J1125" s="10" t="str">
        <x:v>GENERATION_ACCEPTED</x:v>
      </x:c>
      <x:c r="K1125" s="10" t="str">
        <x:v>e979ed506866c1fc6bf10375ce4b480f8eec39749d882a6e7289f5ca0328caee</x:v>
      </x:c>
      <x:c r="L1125" s="10" t="str">
        <x:v>full_repair_v2</x:v>
      </x:c>
      <x:c r="M1125" s="10" t="n">
        <x:v>0</x:v>
      </x:c>
      <x:c r="N1125" s="10" t="n">
        <x:v>0</x:v>
      </x:c>
      <x:c r="O1125" s="10" t="n">
        <x:v>1</x:v>
      </x:c>
      <x:c r="P1125" s="9" t="str">
        <x:f>'CaseReview'!U1125</x:f>
        <x:v>PASS</x:v>
      </x:c>
      <x:c r="Q1125" s="9" t="n">
        <x:f>IF(AND(T1125=1,G1125=P1125),1,0)</x:f>
        <x:v>0</x:v>
      </x:c>
      <x:c r="R1125" s="9" t="n">
        <x:f>IF(AND(T1125=1,G1125="PASS",P1125="FAIL"),1,0)</x:f>
        <x:v>0</x:v>
      </x:c>
      <x:c r="S1125" s="9" t="n">
        <x:f>IF(AND(T1125=1,G1125="FAIL",P1125="PASS"),1,0)</x:f>
        <x:v>1</x:v>
      </x:c>
      <x:c r="T1125" s="9" t="n">
        <x:v>1</x:v>
      </x:c>
      <x:c r="U1125" s="9" t="n">
        <x:v>34</x:v>
      </x:c>
      <x:c r="V1125" s="9" t="str">
        <x:v>MVP/SHACL_GENERATION_PIPELINE/experiments/FULL_REPAIR_V2/RUN_01/runs/RUN-IMO-102-20260915T112652665785Z/final/final_shape.ttl</x:v>
      </x:c>
    </x:row>
    <x:row r="1126" ht="22" customHeight="1">
      <x:c r="A1126" s="10" t="str">
        <x:v>V2_FALLBACK25</x:v>
      </x:c>
      <x:c r="B1126" s="10" t="str">
        <x:v>IMO-102</x:v>
      </x:c>
      <x:c r="C1126" s="10" t="str">
        <x:v>IMO-102-K-P21</x:v>
      </x:c>
      <x:c r="D1126" s="10" t="str">
        <x:v>RUN_01</x:v>
      </x:c>
      <x:c r="E1126" s="10" t="str">
        <x:v>ORIGINAL_LEDGER</x:v>
      </x:c>
      <x:c r="F1126" s="10" t="str">
        <x:v>PASS</x:v>
      </x:c>
      <x:c r="G1126" s="10" t="str">
        <x:v>FAIL</x:v>
      </x:c>
      <x:c r="H1126" s="10" t="str">
        <x:v>EXECUTED</x:v>
      </x:c>
      <x:c r="I1126" s="10" t="str">
        <x:v>PARSED</x:v>
      </x:c>
      <x:c r="J1126" s="10" t="str">
        <x:v>GENERATION_ACCEPTED</x:v>
      </x:c>
      <x:c r="K1126" s="10" t="str">
        <x:v>e979ed506866c1fc6bf10375ce4b480f8eec39749d882a6e7289f5ca0328caee</x:v>
      </x:c>
      <x:c r="L1126" s="10" t="str">
        <x:v>full_repair_v2</x:v>
      </x:c>
      <x:c r="M1126" s="10" t="n">
        <x:v>0</x:v>
      </x:c>
      <x:c r="N1126" s="10" t="n">
        <x:v>0</x:v>
      </x:c>
      <x:c r="O1126" s="10" t="n">
        <x:v>1</x:v>
      </x:c>
      <x:c r="P1126" s="9" t="str">
        <x:f>'CaseReview'!U1126</x:f>
        <x:v>PASS</x:v>
      </x:c>
      <x:c r="Q1126" s="9" t="n">
        <x:f>IF(AND(T1126=1,G1126=P1126),1,0)</x:f>
        <x:v>0</x:v>
      </x:c>
      <x:c r="R1126" s="9" t="n">
        <x:f>IF(AND(T1126=1,G1126="PASS",P1126="FAIL"),1,0)</x:f>
        <x:v>0</x:v>
      </x:c>
      <x:c r="S1126" s="9" t="n">
        <x:f>IF(AND(T1126=1,G1126="FAIL",P1126="PASS"),1,0)</x:f>
        <x:v>1</x:v>
      </x:c>
      <x:c r="T1126" s="9" t="n">
        <x:v>1</x:v>
      </x:c>
      <x:c r="U1126" s="9" t="n">
        <x:v>34</x:v>
      </x:c>
      <x:c r="V1126" s="9" t="str">
        <x:v>MVP/SHACL_GENERATION_PIPELINE/experiments/FULL_REPAIR_V2/RUN_01/runs/RUN-IMO-102-20260915T112652665785Z/final/final_shape.ttl</x:v>
      </x:c>
    </x:row>
    <x:row r="1127" ht="22" customHeight="1">
      <x:c r="A1127" s="10" t="str">
        <x:v>V2_FALLBACK25</x:v>
      </x:c>
      <x:c r="B1127" s="10" t="str">
        <x:v>IMO-102</x:v>
      </x:c>
      <x:c r="C1127" s="10" t="str">
        <x:v>IMO-102-K-P22</x:v>
      </x:c>
      <x:c r="D1127" s="10" t="str">
        <x:v>RUN_01</x:v>
      </x:c>
      <x:c r="E1127" s="10" t="str">
        <x:v>ORIGINAL_LEDGER</x:v>
      </x:c>
      <x:c r="F1127" s="10" t="str">
        <x:v>PASS</x:v>
      </x:c>
      <x:c r="G1127" s="10" t="str">
        <x:v>FAIL</x:v>
      </x:c>
      <x:c r="H1127" s="10" t="str">
        <x:v>EXECUTED</x:v>
      </x:c>
      <x:c r="I1127" s="10" t="str">
        <x:v>PARSED</x:v>
      </x:c>
      <x:c r="J1127" s="10" t="str">
        <x:v>GENERATION_ACCEPTED</x:v>
      </x:c>
      <x:c r="K1127" s="10" t="str">
        <x:v>e979ed506866c1fc6bf10375ce4b480f8eec39749d882a6e7289f5ca0328caee</x:v>
      </x:c>
      <x:c r="L1127" s="10" t="str">
        <x:v>full_repair_v2</x:v>
      </x:c>
      <x:c r="M1127" s="10" t="n">
        <x:v>0</x:v>
      </x:c>
      <x:c r="N1127" s="10" t="n">
        <x:v>0</x:v>
      </x:c>
      <x:c r="O1127" s="10" t="n">
        <x:v>1</x:v>
      </x:c>
      <x:c r="P1127" s="9" t="str">
        <x:f>'CaseReview'!U1127</x:f>
        <x:v>PASS</x:v>
      </x:c>
      <x:c r="Q1127" s="9" t="n">
        <x:f>IF(AND(T1127=1,G1127=P1127),1,0)</x:f>
        <x:v>0</x:v>
      </x:c>
      <x:c r="R1127" s="9" t="n">
        <x:f>IF(AND(T1127=1,G1127="PASS",P1127="FAIL"),1,0)</x:f>
        <x:v>0</x:v>
      </x:c>
      <x:c r="S1127" s="9" t="n">
        <x:f>IF(AND(T1127=1,G1127="FAIL",P1127="PASS"),1,0)</x:f>
        <x:v>1</x:v>
      </x:c>
      <x:c r="T1127" s="9" t="n">
        <x:v>1</x:v>
      </x:c>
      <x:c r="U1127" s="9" t="n">
        <x:v>34</x:v>
      </x:c>
      <x:c r="V1127" s="9" t="str">
        <x:v>MVP/SHACL_GENERATION_PIPELINE/experiments/FULL_REPAIR_V2/RUN_01/runs/RUN-IMO-102-20260915T112652665785Z/final/final_shape.ttl</x:v>
      </x:c>
    </x:row>
    <x:row r="1128" ht="22" customHeight="1">
      <x:c r="A1128" s="10" t="str">
        <x:v>V2_FALLBACK25</x:v>
      </x:c>
      <x:c r="B1128" s="10" t="str">
        <x:v>IMO-102</x:v>
      </x:c>
      <x:c r="C1128" s="10" t="str">
        <x:v>IMO-102-K-P23</x:v>
      </x:c>
      <x:c r="D1128" s="10" t="str">
        <x:v>RUN_01</x:v>
      </x:c>
      <x:c r="E1128" s="10" t="str">
        <x:v>ORIGINAL_LEDGER</x:v>
      </x:c>
      <x:c r="F1128" s="10" t="str">
        <x:v>PASS</x:v>
      </x:c>
      <x:c r="G1128" s="10" t="str">
        <x:v>FAIL</x:v>
      </x:c>
      <x:c r="H1128" s="10" t="str">
        <x:v>EXECUTED</x:v>
      </x:c>
      <x:c r="I1128" s="10" t="str">
        <x:v>PARSED</x:v>
      </x:c>
      <x:c r="J1128" s="10" t="str">
        <x:v>GENERATION_ACCEPTED</x:v>
      </x:c>
      <x:c r="K1128" s="10" t="str">
        <x:v>e979ed506866c1fc6bf10375ce4b480f8eec39749d882a6e7289f5ca0328caee</x:v>
      </x:c>
      <x:c r="L1128" s="10" t="str">
        <x:v>full_repair_v2</x:v>
      </x:c>
      <x:c r="M1128" s="10" t="n">
        <x:v>0</x:v>
      </x:c>
      <x:c r="N1128" s="10" t="n">
        <x:v>0</x:v>
      </x:c>
      <x:c r="O1128" s="10" t="n">
        <x:v>1</x:v>
      </x:c>
      <x:c r="P1128" s="9" t="str">
        <x:f>'CaseReview'!U1128</x:f>
        <x:v>PASS</x:v>
      </x:c>
      <x:c r="Q1128" s="9" t="n">
        <x:f>IF(AND(T1128=1,G1128=P1128),1,0)</x:f>
        <x:v>0</x:v>
      </x:c>
      <x:c r="R1128" s="9" t="n">
        <x:f>IF(AND(T1128=1,G1128="PASS",P1128="FAIL"),1,0)</x:f>
        <x:v>0</x:v>
      </x:c>
      <x:c r="S1128" s="9" t="n">
        <x:f>IF(AND(T1128=1,G1128="FAIL",P1128="PASS"),1,0)</x:f>
        <x:v>1</x:v>
      </x:c>
      <x:c r="T1128" s="9" t="n">
        <x:v>1</x:v>
      </x:c>
      <x:c r="U1128" s="9" t="n">
        <x:v>34</x:v>
      </x:c>
      <x:c r="V1128" s="9" t="str">
        <x:v>MVP/SHACL_GENERATION_PIPELINE/experiments/FULL_REPAIR_V2/RUN_01/runs/RUN-IMO-102-20260915T112652665785Z/final/final_shape.ttl</x:v>
      </x:c>
    </x:row>
    <x:row r="1129" ht="22" customHeight="1">
      <x:c r="A1129" s="10" t="str">
        <x:v>V2_FALLBACK25</x:v>
      </x:c>
      <x:c r="B1129" s="10" t="str">
        <x:v>IMO-102</x:v>
      </x:c>
      <x:c r="C1129" s="10" t="str">
        <x:v>IMO-102-K-P24</x:v>
      </x:c>
      <x:c r="D1129" s="10" t="str">
        <x:v>RUN_01</x:v>
      </x:c>
      <x:c r="E1129" s="10" t="str">
        <x:v>ORIGINAL_LEDGER</x:v>
      </x:c>
      <x:c r="F1129" s="10" t="str">
        <x:v>PASS</x:v>
      </x:c>
      <x:c r="G1129" s="10" t="str">
        <x:v>FAIL</x:v>
      </x:c>
      <x:c r="H1129" s="10" t="str">
        <x:v>EXECUTED</x:v>
      </x:c>
      <x:c r="I1129" s="10" t="str">
        <x:v>PARSED</x:v>
      </x:c>
      <x:c r="J1129" s="10" t="str">
        <x:v>GENERATION_ACCEPTED</x:v>
      </x:c>
      <x:c r="K1129" s="10" t="str">
        <x:v>e979ed506866c1fc6bf10375ce4b480f8eec39749d882a6e7289f5ca0328caee</x:v>
      </x:c>
      <x:c r="L1129" s="10" t="str">
        <x:v>full_repair_v2</x:v>
      </x:c>
      <x:c r="M1129" s="10" t="n">
        <x:v>0</x:v>
      </x:c>
      <x:c r="N1129" s="10" t="n">
        <x:v>0</x:v>
      </x:c>
      <x:c r="O1129" s="10" t="n">
        <x:v>1</x:v>
      </x:c>
      <x:c r="P1129" s="9" t="str">
        <x:f>'CaseReview'!U1129</x:f>
        <x:v>PASS</x:v>
      </x:c>
      <x:c r="Q1129" s="9" t="n">
        <x:f>IF(AND(T1129=1,G1129=P1129),1,0)</x:f>
        <x:v>0</x:v>
      </x:c>
      <x:c r="R1129" s="9" t="n">
        <x:f>IF(AND(T1129=1,G1129="PASS",P1129="FAIL"),1,0)</x:f>
        <x:v>0</x:v>
      </x:c>
      <x:c r="S1129" s="9" t="n">
        <x:f>IF(AND(T1129=1,G1129="FAIL",P1129="PASS"),1,0)</x:f>
        <x:v>1</x:v>
      </x:c>
      <x:c r="T1129" s="9" t="n">
        <x:v>1</x:v>
      </x:c>
      <x:c r="U1129" s="9" t="n">
        <x:v>34</x:v>
      </x:c>
      <x:c r="V1129" s="9" t="str">
        <x:v>MVP/SHACL_GENERATION_PIPELINE/experiments/FULL_REPAIR_V2/RUN_01/runs/RUN-IMO-102-20260915T112652665785Z/final/final_shape.ttl</x:v>
      </x:c>
    </x:row>
    <x:row r="1130" ht="22" customHeight="1">
      <x:c r="A1130" s="10" t="str">
        <x:v>V2_FALLBACK25</x:v>
      </x:c>
      <x:c r="B1130" s="10" t="str">
        <x:v>IMO-102</x:v>
      </x:c>
      <x:c r="C1130" s="10" t="str">
        <x:v>IMO-102-K-P25</x:v>
      </x:c>
      <x:c r="D1130" s="10" t="str">
        <x:v>RUN_01</x:v>
      </x:c>
      <x:c r="E1130" s="10" t="str">
        <x:v>ORIGINAL_LEDGER</x:v>
      </x:c>
      <x:c r="F1130" s="10" t="str">
        <x:v>PASS</x:v>
      </x:c>
      <x:c r="G1130" s="10" t="str">
        <x:v>FAIL</x:v>
      </x:c>
      <x:c r="H1130" s="10" t="str">
        <x:v>EXECUTED</x:v>
      </x:c>
      <x:c r="I1130" s="10" t="str">
        <x:v>PARSED</x:v>
      </x:c>
      <x:c r="J1130" s="10" t="str">
        <x:v>GENERATION_ACCEPTED</x:v>
      </x:c>
      <x:c r="K1130" s="10" t="str">
        <x:v>e979ed506866c1fc6bf10375ce4b480f8eec39749d882a6e7289f5ca0328caee</x:v>
      </x:c>
      <x:c r="L1130" s="10" t="str">
        <x:v>full_repair_v2</x:v>
      </x:c>
      <x:c r="M1130" s="10" t="n">
        <x:v>0</x:v>
      </x:c>
      <x:c r="N1130" s="10" t="n">
        <x:v>0</x:v>
      </x:c>
      <x:c r="O1130" s="10" t="n">
        <x:v>1</x:v>
      </x:c>
      <x:c r="P1130" s="9" t="str">
        <x:f>'CaseReview'!U1130</x:f>
        <x:v>PASS</x:v>
      </x:c>
      <x:c r="Q1130" s="9" t="n">
        <x:f>IF(AND(T1130=1,G1130=P1130),1,0)</x:f>
        <x:v>0</x:v>
      </x:c>
      <x:c r="R1130" s="9" t="n">
        <x:f>IF(AND(T1130=1,G1130="PASS",P1130="FAIL"),1,0)</x:f>
        <x:v>0</x:v>
      </x:c>
      <x:c r="S1130" s="9" t="n">
        <x:f>IF(AND(T1130=1,G1130="FAIL",P1130="PASS"),1,0)</x:f>
        <x:v>1</x:v>
      </x:c>
      <x:c r="T1130" s="9" t="n">
        <x:v>1</x:v>
      </x:c>
      <x:c r="U1130" s="9" t="n">
        <x:v>34</x:v>
      </x:c>
      <x:c r="V1130" s="9" t="str">
        <x:v>MVP/SHACL_GENERATION_PIPELINE/experiments/FULL_REPAIR_V2/RUN_01/runs/RUN-IMO-102-20260915T112652665785Z/final/final_shape.ttl</x:v>
      </x:c>
    </x:row>
    <x:row r="1131" ht="22" customHeight="1">
      <x:c r="A1131" s="10" t="str">
        <x:v>V2_FALLBACK25</x:v>
      </x:c>
      <x:c r="B1131" s="10" t="str">
        <x:v>IMO-102</x:v>
      </x:c>
      <x:c r="C1131" s="10" t="str">
        <x:v>IMO-102-K-P26</x:v>
      </x:c>
      <x:c r="D1131" s="10" t="str">
        <x:v>RUN_01</x:v>
      </x:c>
      <x:c r="E1131" s="10" t="str">
        <x:v>ORIGINAL_LEDGER</x:v>
      </x:c>
      <x:c r="F1131" s="10" t="str">
        <x:v>PASS</x:v>
      </x:c>
      <x:c r="G1131" s="10" t="str">
        <x:v>FAIL</x:v>
      </x:c>
      <x:c r="H1131" s="10" t="str">
        <x:v>EXECUTED</x:v>
      </x:c>
      <x:c r="I1131" s="10" t="str">
        <x:v>PARSED</x:v>
      </x:c>
      <x:c r="J1131" s="10" t="str">
        <x:v>GENERATION_ACCEPTED</x:v>
      </x:c>
      <x:c r="K1131" s="10" t="str">
        <x:v>e979ed506866c1fc6bf10375ce4b480f8eec39749d882a6e7289f5ca0328caee</x:v>
      </x:c>
      <x:c r="L1131" s="10" t="str">
        <x:v>full_repair_v2</x:v>
      </x:c>
      <x:c r="M1131" s="10" t="n">
        <x:v>0</x:v>
      </x:c>
      <x:c r="N1131" s="10" t="n">
        <x:v>0</x:v>
      </x:c>
      <x:c r="O1131" s="10" t="n">
        <x:v>1</x:v>
      </x:c>
      <x:c r="P1131" s="9" t="str">
        <x:f>'CaseReview'!U1131</x:f>
        <x:v>PASS</x:v>
      </x:c>
      <x:c r="Q1131" s="9" t="n">
        <x:f>IF(AND(T1131=1,G1131=P1131),1,0)</x:f>
        <x:v>0</x:v>
      </x:c>
      <x:c r="R1131" s="9" t="n">
        <x:f>IF(AND(T1131=1,G1131="PASS",P1131="FAIL"),1,0)</x:f>
        <x:v>0</x:v>
      </x:c>
      <x:c r="S1131" s="9" t="n">
        <x:f>IF(AND(T1131=1,G1131="FAIL",P1131="PASS"),1,0)</x:f>
        <x:v>1</x:v>
      </x:c>
      <x:c r="T1131" s="9" t="n">
        <x:v>1</x:v>
      </x:c>
      <x:c r="U1131" s="9" t="n">
        <x:v>34</x:v>
      </x:c>
      <x:c r="V1131" s="9" t="str">
        <x:v>MVP/SHACL_GENERATION_PIPELINE/experiments/FULL_REPAIR_V2/RUN_01/runs/RUN-IMO-102-20260915T112652665785Z/final/final_shape.ttl</x:v>
      </x:c>
    </x:row>
    <x:row r="1132" ht="22" customHeight="1">
      <x:c r="A1132" s="10" t="str">
        <x:v>V2_FALLBACK25</x:v>
      </x:c>
      <x:c r="B1132" s="10" t="str">
        <x:v>IMO-102</x:v>
      </x:c>
      <x:c r="C1132" s="10" t="str">
        <x:v>IMO-102-K-P27</x:v>
      </x:c>
      <x:c r="D1132" s="10" t="str">
        <x:v>RUN_01</x:v>
      </x:c>
      <x:c r="E1132" s="10" t="str">
        <x:v>ORIGINAL_LEDGER</x:v>
      </x:c>
      <x:c r="F1132" s="10" t="str">
        <x:v>PASS</x:v>
      </x:c>
      <x:c r="G1132" s="10" t="str">
        <x:v>FAIL</x:v>
      </x:c>
      <x:c r="H1132" s="10" t="str">
        <x:v>EXECUTED</x:v>
      </x:c>
      <x:c r="I1132" s="10" t="str">
        <x:v>PARSED</x:v>
      </x:c>
      <x:c r="J1132" s="10" t="str">
        <x:v>GENERATION_ACCEPTED</x:v>
      </x:c>
      <x:c r="K1132" s="10" t="str">
        <x:v>e979ed506866c1fc6bf10375ce4b480f8eec39749d882a6e7289f5ca0328caee</x:v>
      </x:c>
      <x:c r="L1132" s="10" t="str">
        <x:v>full_repair_v2</x:v>
      </x:c>
      <x:c r="M1132" s="10" t="n">
        <x:v>0</x:v>
      </x:c>
      <x:c r="N1132" s="10" t="n">
        <x:v>0</x:v>
      </x:c>
      <x:c r="O1132" s="10" t="n">
        <x:v>1</x:v>
      </x:c>
      <x:c r="P1132" s="9" t="str">
        <x:f>'CaseReview'!U1132</x:f>
        <x:v>PASS</x:v>
      </x:c>
      <x:c r="Q1132" s="9" t="n">
        <x:f>IF(AND(T1132=1,G1132=P1132),1,0)</x:f>
        <x:v>0</x:v>
      </x:c>
      <x:c r="R1132" s="9" t="n">
        <x:f>IF(AND(T1132=1,G1132="PASS",P1132="FAIL"),1,0)</x:f>
        <x:v>0</x:v>
      </x:c>
      <x:c r="S1132" s="9" t="n">
        <x:f>IF(AND(T1132=1,G1132="FAIL",P1132="PASS"),1,0)</x:f>
        <x:v>1</x:v>
      </x:c>
      <x:c r="T1132" s="9" t="n">
        <x:v>1</x:v>
      </x:c>
      <x:c r="U1132" s="9" t="n">
        <x:v>34</x:v>
      </x:c>
      <x:c r="V1132" s="9" t="str">
        <x:v>MVP/SHACL_GENERATION_PIPELINE/experiments/FULL_REPAIR_V2/RUN_01/runs/RUN-IMO-102-20260915T112652665785Z/final/final_shape.ttl</x:v>
      </x:c>
    </x:row>
    <x:row r="1133" ht="22" customHeight="1">
      <x:c r="A1133" s="10" t="str">
        <x:v>V2_FALLBACK25</x:v>
      </x:c>
      <x:c r="B1133" s="10" t="str">
        <x:v>IMO-103</x:v>
      </x:c>
      <x:c r="C1133" s="10" t="str">
        <x:v>IMO-103-K-F01</x:v>
      </x:c>
      <x:c r="D1133" s="10" t="str">
        <x:v>RUN_01</x:v>
      </x:c>
      <x:c r="E1133" s="10" t="str">
        <x:v>ORIGINAL_LEDGER</x:v>
      </x:c>
      <x:c r="F1133" s="10" t="str">
        <x:v>FAIL</x:v>
      </x:c>
      <x:c r="G1133" s="10" t="str">
        <x:v>FAIL</x:v>
      </x:c>
      <x:c r="H1133" s="10" t="str">
        <x:v>EXECUTED</x:v>
      </x:c>
      <x:c r="I1133" s="10" t="str">
        <x:v>PARSED</x:v>
      </x:c>
      <x:c r="J1133" s="10" t="str">
        <x:v>GENERATION_ACCEPTED</x:v>
      </x:c>
      <x:c r="K1133" s="10" t="str">
        <x:v>d63f95cde1c0c9d37b414a785c3c9f85c1c5eba113d6609fce276b8c7f4323de</x:v>
      </x:c>
      <x:c r="L1133" s="10" t="str">
        <x:v>full_repair_v2</x:v>
      </x:c>
      <x:c r="M1133" s="10" t="n">
        <x:v>1</x:v>
      </x:c>
      <x:c r="N1133" s="10" t="n">
        <x:v>0</x:v>
      </x:c>
      <x:c r="O1133" s="10" t="n">
        <x:v>0</x:v>
      </x:c>
      <x:c r="P1133" s="9" t="str">
        <x:f>'CaseReview'!U1133</x:f>
        <x:v>FAIL</x:v>
      </x:c>
      <x:c r="Q1133" s="9" t="n">
        <x:f>IF(AND(T1133=1,G1133=P1133),1,0)</x:f>
        <x:v>1</x:v>
      </x:c>
      <x:c r="R1133" s="9" t="n">
        <x:f>IF(AND(T1133=1,G1133="PASS",P1133="FAIL"),1,0)</x:f>
        <x:v>0</x:v>
      </x:c>
      <x:c r="S1133" s="9" t="n">
        <x:f>IF(AND(T1133=1,G1133="FAIL",P1133="PASS"),1,0)</x:f>
        <x:v>0</x:v>
      </x:c>
      <x:c r="T1133" s="9" t="n">
        <x:v>1</x:v>
      </x:c>
      <x:c r="U1133" s="9" t="n">
        <x:v>11</x:v>
      </x:c>
      <x:c r="V1133" s="9" t="str">
        <x:v>MVP/SHACL_GENERATION_PIPELINE/experiments/FULL_REPAIR_V2/RUN_01/runs/RUN-IMO-103-20260915T112830395283Z/final/final_shape.ttl</x:v>
      </x:c>
    </x:row>
    <x:row r="1134" ht="22" customHeight="1">
      <x:c r="A1134" s="10" t="str">
        <x:v>V2_FALLBACK25</x:v>
      </x:c>
      <x:c r="B1134" s="10" t="str">
        <x:v>IMO-103</x:v>
      </x:c>
      <x:c r="C1134" s="10" t="str">
        <x:v>IMO-103-K-F02</x:v>
      </x:c>
      <x:c r="D1134" s="10" t="str">
        <x:v>RUN_01</x:v>
      </x:c>
      <x:c r="E1134" s="10" t="str">
        <x:v>ORIGINAL_LEDGER</x:v>
      </x:c>
      <x:c r="F1134" s="10" t="str">
        <x:v>FAIL</x:v>
      </x:c>
      <x:c r="G1134" s="10" t="str">
        <x:v>FAIL</x:v>
      </x:c>
      <x:c r="H1134" s="10" t="str">
        <x:v>EXECUTED</x:v>
      </x:c>
      <x:c r="I1134" s="10" t="str">
        <x:v>PARSED</x:v>
      </x:c>
      <x:c r="J1134" s="10" t="str">
        <x:v>GENERATION_ACCEPTED</x:v>
      </x:c>
      <x:c r="K1134" s="10" t="str">
        <x:v>d63f95cde1c0c9d37b414a785c3c9f85c1c5eba113d6609fce276b8c7f4323de</x:v>
      </x:c>
      <x:c r="L1134" s="10" t="str">
        <x:v>full_repair_v2</x:v>
      </x:c>
      <x:c r="M1134" s="10" t="n">
        <x:v>1</x:v>
      </x:c>
      <x:c r="N1134" s="10" t="n">
        <x:v>0</x:v>
      </x:c>
      <x:c r="O1134" s="10" t="n">
        <x:v>0</x:v>
      </x:c>
      <x:c r="P1134" s="9" t="str">
        <x:f>'CaseReview'!U1134</x:f>
        <x:v>FAIL</x:v>
      </x:c>
      <x:c r="Q1134" s="9" t="n">
        <x:f>IF(AND(T1134=1,G1134=P1134),1,0)</x:f>
        <x:v>1</x:v>
      </x:c>
      <x:c r="R1134" s="9" t="n">
        <x:f>IF(AND(T1134=1,G1134="PASS",P1134="FAIL"),1,0)</x:f>
        <x:v>0</x:v>
      </x:c>
      <x:c r="S1134" s="9" t="n">
        <x:f>IF(AND(T1134=1,G1134="FAIL",P1134="PASS"),1,0)</x:f>
        <x:v>0</x:v>
      </x:c>
      <x:c r="T1134" s="9" t="n">
        <x:v>1</x:v>
      </x:c>
      <x:c r="U1134" s="9" t="n">
        <x:v>11</x:v>
      </x:c>
      <x:c r="V1134" s="9" t="str">
        <x:v>MVP/SHACL_GENERATION_PIPELINE/experiments/FULL_REPAIR_V2/RUN_01/runs/RUN-IMO-103-20260915T112830395283Z/final/final_shape.ttl</x:v>
      </x:c>
    </x:row>
    <x:row r="1135" ht="22" customHeight="1">
      <x:c r="A1135" s="10" t="str">
        <x:v>V2_FALLBACK25</x:v>
      </x:c>
      <x:c r="B1135" s="10" t="str">
        <x:v>IMO-103</x:v>
      </x:c>
      <x:c r="C1135" s="10" t="str">
        <x:v>IMO-103-K-F03</x:v>
      </x:c>
      <x:c r="D1135" s="10" t="str">
        <x:v>RUN_01</x:v>
      </x:c>
      <x:c r="E1135" s="10" t="str">
        <x:v>ORIGINAL_LEDGER</x:v>
      </x:c>
      <x:c r="F1135" s="10" t="str">
        <x:v>FAIL</x:v>
      </x:c>
      <x:c r="G1135" s="10" t="str">
        <x:v>FAIL</x:v>
      </x:c>
      <x:c r="H1135" s="10" t="str">
        <x:v>EXECUTED</x:v>
      </x:c>
      <x:c r="I1135" s="10" t="str">
        <x:v>PARSED</x:v>
      </x:c>
      <x:c r="J1135" s="10" t="str">
        <x:v>GENERATION_ACCEPTED</x:v>
      </x:c>
      <x:c r="K1135" s="10" t="str">
        <x:v>d63f95cde1c0c9d37b414a785c3c9f85c1c5eba113d6609fce276b8c7f4323de</x:v>
      </x:c>
      <x:c r="L1135" s="10" t="str">
        <x:v>full_repair_v2</x:v>
      </x:c>
      <x:c r="M1135" s="10" t="n">
        <x:v>1</x:v>
      </x:c>
      <x:c r="N1135" s="10" t="n">
        <x:v>0</x:v>
      </x:c>
      <x:c r="O1135" s="10" t="n">
        <x:v>0</x:v>
      </x:c>
      <x:c r="P1135" s="9" t="str">
        <x:f>'CaseReview'!U1135</x:f>
        <x:v>FAIL</x:v>
      </x:c>
      <x:c r="Q1135" s="9" t="n">
        <x:f>IF(AND(T1135=1,G1135=P1135),1,0)</x:f>
        <x:v>1</x:v>
      </x:c>
      <x:c r="R1135" s="9" t="n">
        <x:f>IF(AND(T1135=1,G1135="PASS",P1135="FAIL"),1,0)</x:f>
        <x:v>0</x:v>
      </x:c>
      <x:c r="S1135" s="9" t="n">
        <x:f>IF(AND(T1135=1,G1135="FAIL",P1135="PASS"),1,0)</x:f>
        <x:v>0</x:v>
      </x:c>
      <x:c r="T1135" s="9" t="n">
        <x:v>1</x:v>
      </x:c>
      <x:c r="U1135" s="9" t="n">
        <x:v>11</x:v>
      </x:c>
      <x:c r="V1135" s="9" t="str">
        <x:v>MVP/SHACL_GENERATION_PIPELINE/experiments/FULL_REPAIR_V2/RUN_01/runs/RUN-IMO-103-20260915T112830395283Z/final/final_shape.ttl</x:v>
      </x:c>
    </x:row>
    <x:row r="1136" ht="22" customHeight="1">
      <x:c r="A1136" s="10" t="str">
        <x:v>V2_FALLBACK25</x:v>
      </x:c>
      <x:c r="B1136" s="10" t="str">
        <x:v>IMO-103</x:v>
      </x:c>
      <x:c r="C1136" s="10" t="str">
        <x:v>IMO-103-K-F04</x:v>
      </x:c>
      <x:c r="D1136" s="10" t="str">
        <x:v>RUN_01</x:v>
      </x:c>
      <x:c r="E1136" s="10" t="str">
        <x:v>ORIGINAL_LEDGER</x:v>
      </x:c>
      <x:c r="F1136" s="10" t="str">
        <x:v>FAIL</x:v>
      </x:c>
      <x:c r="G1136" s="10" t="str">
        <x:v>FAIL</x:v>
      </x:c>
      <x:c r="H1136" s="10" t="str">
        <x:v>EXECUTED</x:v>
      </x:c>
      <x:c r="I1136" s="10" t="str">
        <x:v>PARSED</x:v>
      </x:c>
      <x:c r="J1136" s="10" t="str">
        <x:v>GENERATION_ACCEPTED</x:v>
      </x:c>
      <x:c r="K1136" s="10" t="str">
        <x:v>d63f95cde1c0c9d37b414a785c3c9f85c1c5eba113d6609fce276b8c7f4323de</x:v>
      </x:c>
      <x:c r="L1136" s="10" t="str">
        <x:v>full_repair_v2</x:v>
      </x:c>
      <x:c r="M1136" s="10" t="n">
        <x:v>1</x:v>
      </x:c>
      <x:c r="N1136" s="10" t="n">
        <x:v>0</x:v>
      </x:c>
      <x:c r="O1136" s="10" t="n">
        <x:v>0</x:v>
      </x:c>
      <x:c r="P1136" s="9" t="str">
        <x:f>'CaseReview'!U1136</x:f>
        <x:v>FAIL</x:v>
      </x:c>
      <x:c r="Q1136" s="9" t="n">
        <x:f>IF(AND(T1136=1,G1136=P1136),1,0)</x:f>
        <x:v>1</x:v>
      </x:c>
      <x:c r="R1136" s="9" t="n">
        <x:f>IF(AND(T1136=1,G1136="PASS",P1136="FAIL"),1,0)</x:f>
        <x:v>0</x:v>
      </x:c>
      <x:c r="S1136" s="9" t="n">
        <x:f>IF(AND(T1136=1,G1136="FAIL",P1136="PASS"),1,0)</x:f>
        <x:v>0</x:v>
      </x:c>
      <x:c r="T1136" s="9" t="n">
        <x:v>1</x:v>
      </x:c>
      <x:c r="U1136" s="9" t="n">
        <x:v>11</x:v>
      </x:c>
      <x:c r="V1136" s="9" t="str">
        <x:v>MVP/SHACL_GENERATION_PIPELINE/experiments/FULL_REPAIR_V2/RUN_01/runs/RUN-IMO-103-20260915T112830395283Z/final/final_shape.ttl</x:v>
      </x:c>
    </x:row>
    <x:row r="1137" ht="22" customHeight="1">
      <x:c r="A1137" s="10" t="str">
        <x:v>V2_FALLBACK25</x:v>
      </x:c>
      <x:c r="B1137" s="10" t="str">
        <x:v>IMO-103</x:v>
      </x:c>
      <x:c r="C1137" s="10" t="str">
        <x:v>IMO-103-K-F05</x:v>
      </x:c>
      <x:c r="D1137" s="10" t="str">
        <x:v>RUN_01</x:v>
      </x:c>
      <x:c r="E1137" s="10" t="str">
        <x:v>ORIGINAL_LEDGER</x:v>
      </x:c>
      <x:c r="F1137" s="10" t="str">
        <x:v>FAIL</x:v>
      </x:c>
      <x:c r="G1137" s="10" t="str">
        <x:v>FAIL</x:v>
      </x:c>
      <x:c r="H1137" s="10" t="str">
        <x:v>EXECUTED</x:v>
      </x:c>
      <x:c r="I1137" s="10" t="str">
        <x:v>PARSED</x:v>
      </x:c>
      <x:c r="J1137" s="10" t="str">
        <x:v>GENERATION_ACCEPTED</x:v>
      </x:c>
      <x:c r="K1137" s="10" t="str">
        <x:v>d63f95cde1c0c9d37b414a785c3c9f85c1c5eba113d6609fce276b8c7f4323de</x:v>
      </x:c>
      <x:c r="L1137" s="10" t="str">
        <x:v>full_repair_v2</x:v>
      </x:c>
      <x:c r="M1137" s="10" t="n">
        <x:v>1</x:v>
      </x:c>
      <x:c r="N1137" s="10" t="n">
        <x:v>0</x:v>
      </x:c>
      <x:c r="O1137" s="10" t="n">
        <x:v>0</x:v>
      </x:c>
      <x:c r="P1137" s="9" t="str">
        <x:f>'CaseReview'!U1137</x:f>
        <x:v>FAIL</x:v>
      </x:c>
      <x:c r="Q1137" s="9" t="n">
        <x:f>IF(AND(T1137=1,G1137=P1137),1,0)</x:f>
        <x:v>1</x:v>
      </x:c>
      <x:c r="R1137" s="9" t="n">
        <x:f>IF(AND(T1137=1,G1137="PASS",P1137="FAIL"),1,0)</x:f>
        <x:v>0</x:v>
      </x:c>
      <x:c r="S1137" s="9" t="n">
        <x:f>IF(AND(T1137=1,G1137="FAIL",P1137="PASS"),1,0)</x:f>
        <x:v>0</x:v>
      </x:c>
      <x:c r="T1137" s="9" t="n">
        <x:v>1</x:v>
      </x:c>
      <x:c r="U1137" s="9" t="n">
        <x:v>11</x:v>
      </x:c>
      <x:c r="V1137" s="9" t="str">
        <x:v>MVP/SHACL_GENERATION_PIPELINE/experiments/FULL_REPAIR_V2/RUN_01/runs/RUN-IMO-103-20260915T112830395283Z/final/final_shape.ttl</x:v>
      </x:c>
    </x:row>
    <x:row r="1138" ht="22" customHeight="1">
      <x:c r="A1138" s="10" t="str">
        <x:v>V2_FALLBACK25</x:v>
      </x:c>
      <x:c r="B1138" s="10" t="str">
        <x:v>IMO-103</x:v>
      </x:c>
      <x:c r="C1138" s="10" t="str">
        <x:v>IMO-103-K-F06</x:v>
      </x:c>
      <x:c r="D1138" s="10" t="str">
        <x:v>RUN_01</x:v>
      </x:c>
      <x:c r="E1138" s="10" t="str">
        <x:v>ORIGINAL_LEDGER</x:v>
      </x:c>
      <x:c r="F1138" s="10" t="str">
        <x:v>FAIL</x:v>
      </x:c>
      <x:c r="G1138" s="10" t="str">
        <x:v>FAIL</x:v>
      </x:c>
      <x:c r="H1138" s="10" t="str">
        <x:v>EXECUTED</x:v>
      </x:c>
      <x:c r="I1138" s="10" t="str">
        <x:v>PARSED</x:v>
      </x:c>
      <x:c r="J1138" s="10" t="str">
        <x:v>GENERATION_ACCEPTED</x:v>
      </x:c>
      <x:c r="K1138" s="10" t="str">
        <x:v>d63f95cde1c0c9d37b414a785c3c9f85c1c5eba113d6609fce276b8c7f4323de</x:v>
      </x:c>
      <x:c r="L1138" s="10" t="str">
        <x:v>full_repair_v2</x:v>
      </x:c>
      <x:c r="M1138" s="10" t="n">
        <x:v>1</x:v>
      </x:c>
      <x:c r="N1138" s="10" t="n">
        <x:v>0</x:v>
      </x:c>
      <x:c r="O1138" s="10" t="n">
        <x:v>0</x:v>
      </x:c>
      <x:c r="P1138" s="9" t="str">
        <x:f>'CaseReview'!U1138</x:f>
        <x:v>FAIL</x:v>
      </x:c>
      <x:c r="Q1138" s="9" t="n">
        <x:f>IF(AND(T1138=1,G1138=P1138),1,0)</x:f>
        <x:v>1</x:v>
      </x:c>
      <x:c r="R1138" s="9" t="n">
        <x:f>IF(AND(T1138=1,G1138="PASS",P1138="FAIL"),1,0)</x:f>
        <x:v>0</x:v>
      </x:c>
      <x:c r="S1138" s="9" t="n">
        <x:f>IF(AND(T1138=1,G1138="FAIL",P1138="PASS"),1,0)</x:f>
        <x:v>0</x:v>
      </x:c>
      <x:c r="T1138" s="9" t="n">
        <x:v>1</x:v>
      </x:c>
      <x:c r="U1138" s="9" t="n">
        <x:v>11</x:v>
      </x:c>
      <x:c r="V1138" s="9" t="str">
        <x:v>MVP/SHACL_GENERATION_PIPELINE/experiments/FULL_REPAIR_V2/RUN_01/runs/RUN-IMO-103-20260915T112830395283Z/final/final_shape.ttl</x:v>
      </x:c>
    </x:row>
    <x:row r="1139" ht="22" customHeight="1">
      <x:c r="A1139" s="10" t="str">
        <x:v>V2_FALLBACK25</x:v>
      </x:c>
      <x:c r="B1139" s="10" t="str">
        <x:v>IMO-103</x:v>
      </x:c>
      <x:c r="C1139" s="10" t="str">
        <x:v>IMO-103-K-P01</x:v>
      </x:c>
      <x:c r="D1139" s="10" t="str">
        <x:v>RUN_01</x:v>
      </x:c>
      <x:c r="E1139" s="10" t="str">
        <x:v>ORIGINAL_LEDGER</x:v>
      </x:c>
      <x:c r="F1139" s="10" t="str">
        <x:v>PASS</x:v>
      </x:c>
      <x:c r="G1139" s="10" t="str">
        <x:v>PASS</x:v>
      </x:c>
      <x:c r="H1139" s="10" t="str">
        <x:v>EXECUTED</x:v>
      </x:c>
      <x:c r="I1139" s="10" t="str">
        <x:v>PARSED</x:v>
      </x:c>
      <x:c r="J1139" s="10" t="str">
        <x:v>GENERATION_ACCEPTED</x:v>
      </x:c>
      <x:c r="K1139" s="10" t="str">
        <x:v>d63f95cde1c0c9d37b414a785c3c9f85c1c5eba113d6609fce276b8c7f4323de</x:v>
      </x:c>
      <x:c r="L1139" s="10" t="str">
        <x:v>full_repair_v2</x:v>
      </x:c>
      <x:c r="M1139" s="10" t="n">
        <x:v>1</x:v>
      </x:c>
      <x:c r="N1139" s="10" t="n">
        <x:v>0</x:v>
      </x:c>
      <x:c r="O1139" s="10" t="n">
        <x:v>0</x:v>
      </x:c>
      <x:c r="P1139" s="9" t="str">
        <x:f>'CaseReview'!U1139</x:f>
        <x:v>PASS</x:v>
      </x:c>
      <x:c r="Q1139" s="9" t="n">
        <x:f>IF(AND(T1139=1,G1139=P1139),1,0)</x:f>
        <x:v>1</x:v>
      </x:c>
      <x:c r="R1139" s="9" t="n">
        <x:f>IF(AND(T1139=1,G1139="PASS",P1139="FAIL"),1,0)</x:f>
        <x:v>0</x:v>
      </x:c>
      <x:c r="S1139" s="9" t="n">
        <x:f>IF(AND(T1139=1,G1139="FAIL",P1139="PASS"),1,0)</x:f>
        <x:v>0</x:v>
      </x:c>
      <x:c r="T1139" s="9" t="n">
        <x:v>1</x:v>
      </x:c>
      <x:c r="U1139" s="9" t="n">
        <x:v>11</x:v>
      </x:c>
      <x:c r="V1139" s="9" t="str">
        <x:v>MVP/SHACL_GENERATION_PIPELINE/experiments/FULL_REPAIR_V2/RUN_01/runs/RUN-IMO-103-20260915T112830395283Z/final/final_shape.ttl</x:v>
      </x:c>
    </x:row>
    <x:row r="1140" ht="22" customHeight="1">
      <x:c r="A1140" s="10" t="str">
        <x:v>V2_FALLBACK25</x:v>
      </x:c>
      <x:c r="B1140" s="10" t="str">
        <x:v>IMO-103</x:v>
      </x:c>
      <x:c r="C1140" s="10" t="str">
        <x:v>IMO-103-K-P02</x:v>
      </x:c>
      <x:c r="D1140" s="10" t="str">
        <x:v>RUN_01</x:v>
      </x:c>
      <x:c r="E1140" s="10" t="str">
        <x:v>ORIGINAL_LEDGER</x:v>
      </x:c>
      <x:c r="F1140" s="10" t="str">
        <x:v>PASS</x:v>
      </x:c>
      <x:c r="G1140" s="10" t="str">
        <x:v>FAIL</x:v>
      </x:c>
      <x:c r="H1140" s="10" t="str">
        <x:v>EXECUTED</x:v>
      </x:c>
      <x:c r="I1140" s="10" t="str">
        <x:v>PARSED</x:v>
      </x:c>
      <x:c r="J1140" s="10" t="str">
        <x:v>GENERATION_ACCEPTED</x:v>
      </x:c>
      <x:c r="K1140" s="10" t="str">
        <x:v>d63f95cde1c0c9d37b414a785c3c9f85c1c5eba113d6609fce276b8c7f4323de</x:v>
      </x:c>
      <x:c r="L1140" s="10" t="str">
        <x:v>full_repair_v2</x:v>
      </x:c>
      <x:c r="M1140" s="10" t="n">
        <x:v>0</x:v>
      </x:c>
      <x:c r="N1140" s="10" t="n">
        <x:v>0</x:v>
      </x:c>
      <x:c r="O1140" s="10" t="n">
        <x:v>1</x:v>
      </x:c>
      <x:c r="P1140" s="9" t="str">
        <x:f>'CaseReview'!U1140</x:f>
        <x:v>PASS</x:v>
      </x:c>
      <x:c r="Q1140" s="9" t="n">
        <x:f>IF(AND(T1140=1,G1140=P1140),1,0)</x:f>
        <x:v>0</x:v>
      </x:c>
      <x:c r="R1140" s="9" t="n">
        <x:f>IF(AND(T1140=1,G1140="PASS",P1140="FAIL"),1,0)</x:f>
        <x:v>0</x:v>
      </x:c>
      <x:c r="S1140" s="9" t="n">
        <x:f>IF(AND(T1140=1,G1140="FAIL",P1140="PASS"),1,0)</x:f>
        <x:v>1</x:v>
      </x:c>
      <x:c r="T1140" s="9" t="n">
        <x:v>1</x:v>
      </x:c>
      <x:c r="U1140" s="9" t="n">
        <x:v>11</x:v>
      </x:c>
      <x:c r="V1140" s="9" t="str">
        <x:v>MVP/SHACL_GENERATION_PIPELINE/experiments/FULL_REPAIR_V2/RUN_01/runs/RUN-IMO-103-20260915T112830395283Z/final/final_shape.ttl</x:v>
      </x:c>
    </x:row>
    <x:row r="1141" ht="22" customHeight="1">
      <x:c r="A1141" s="10" t="str">
        <x:v>V2_FALLBACK25</x:v>
      </x:c>
      <x:c r="B1141" s="10" t="str">
        <x:v>IMO-103</x:v>
      </x:c>
      <x:c r="C1141" s="10" t="str">
        <x:v>IMO-103-K-P03</x:v>
      </x:c>
      <x:c r="D1141" s="10" t="str">
        <x:v>RUN_01</x:v>
      </x:c>
      <x:c r="E1141" s="10" t="str">
        <x:v>ORIGINAL_LEDGER</x:v>
      </x:c>
      <x:c r="F1141" s="10" t="str">
        <x:v>PASS</x:v>
      </x:c>
      <x:c r="G1141" s="10" t="str">
        <x:v>FAIL</x:v>
      </x:c>
      <x:c r="H1141" s="10" t="str">
        <x:v>EXECUTED</x:v>
      </x:c>
      <x:c r="I1141" s="10" t="str">
        <x:v>PARSED</x:v>
      </x:c>
      <x:c r="J1141" s="10" t="str">
        <x:v>GENERATION_ACCEPTED</x:v>
      </x:c>
      <x:c r="K1141" s="10" t="str">
        <x:v>d63f95cde1c0c9d37b414a785c3c9f85c1c5eba113d6609fce276b8c7f4323de</x:v>
      </x:c>
      <x:c r="L1141" s="10" t="str">
        <x:v>full_repair_v2</x:v>
      </x:c>
      <x:c r="M1141" s="10" t="n">
        <x:v>0</x:v>
      </x:c>
      <x:c r="N1141" s="10" t="n">
        <x:v>0</x:v>
      </x:c>
      <x:c r="O1141" s="10" t="n">
        <x:v>1</x:v>
      </x:c>
      <x:c r="P1141" s="9" t="str">
        <x:f>'CaseReview'!U1141</x:f>
        <x:v>PASS</x:v>
      </x:c>
      <x:c r="Q1141" s="9" t="n">
        <x:f>IF(AND(T1141=1,G1141=P1141),1,0)</x:f>
        <x:v>0</x:v>
      </x:c>
      <x:c r="R1141" s="9" t="n">
        <x:f>IF(AND(T1141=1,G1141="PASS",P1141="FAIL"),1,0)</x:f>
        <x:v>0</x:v>
      </x:c>
      <x:c r="S1141" s="9" t="n">
        <x:f>IF(AND(T1141=1,G1141="FAIL",P1141="PASS"),1,0)</x:f>
        <x:v>1</x:v>
      </x:c>
      <x:c r="T1141" s="9" t="n">
        <x:v>1</x:v>
      </x:c>
      <x:c r="U1141" s="9" t="n">
        <x:v>11</x:v>
      </x:c>
      <x:c r="V1141" s="9" t="str">
        <x:v>MVP/SHACL_GENERATION_PIPELINE/experiments/FULL_REPAIR_V2/RUN_01/runs/RUN-IMO-103-20260915T112830395283Z/final/final_shape.ttl</x:v>
      </x:c>
    </x:row>
    <x:row r="1142" ht="22" customHeight="1">
      <x:c r="A1142" s="10" t="str">
        <x:v>V2_FALLBACK25</x:v>
      </x:c>
      <x:c r="B1142" s="10" t="str">
        <x:v>IMO-103</x:v>
      </x:c>
      <x:c r="C1142" s="10" t="str">
        <x:v>IMO-103-K-P04</x:v>
      </x:c>
      <x:c r="D1142" s="10" t="str">
        <x:v>RUN_01</x:v>
      </x:c>
      <x:c r="E1142" s="10" t="str">
        <x:v>ORIGINAL_LEDGER</x:v>
      </x:c>
      <x:c r="F1142" s="10" t="str">
        <x:v>PASS</x:v>
      </x:c>
      <x:c r="G1142" s="10" t="str">
        <x:v>FAIL</x:v>
      </x:c>
      <x:c r="H1142" s="10" t="str">
        <x:v>EXECUTED</x:v>
      </x:c>
      <x:c r="I1142" s="10" t="str">
        <x:v>PARSED</x:v>
      </x:c>
      <x:c r="J1142" s="10" t="str">
        <x:v>GENERATION_ACCEPTED</x:v>
      </x:c>
      <x:c r="K1142" s="10" t="str">
        <x:v>d63f95cde1c0c9d37b414a785c3c9f85c1c5eba113d6609fce276b8c7f4323de</x:v>
      </x:c>
      <x:c r="L1142" s="10" t="str">
        <x:v>full_repair_v2</x:v>
      </x:c>
      <x:c r="M1142" s="10" t="n">
        <x:v>0</x:v>
      </x:c>
      <x:c r="N1142" s="10" t="n">
        <x:v>0</x:v>
      </x:c>
      <x:c r="O1142" s="10" t="n">
        <x:v>1</x:v>
      </x:c>
      <x:c r="P1142" s="9" t="str">
        <x:f>'CaseReview'!U1142</x:f>
        <x:v>PASS</x:v>
      </x:c>
      <x:c r="Q1142" s="9" t="n">
        <x:f>IF(AND(T1142=1,G1142=P1142),1,0)</x:f>
        <x:v>0</x:v>
      </x:c>
      <x:c r="R1142" s="9" t="n">
        <x:f>IF(AND(T1142=1,G1142="PASS",P1142="FAIL"),1,0)</x:f>
        <x:v>0</x:v>
      </x:c>
      <x:c r="S1142" s="9" t="n">
        <x:f>IF(AND(T1142=1,G1142="FAIL",P1142="PASS"),1,0)</x:f>
        <x:v>1</x:v>
      </x:c>
      <x:c r="T1142" s="9" t="n">
        <x:v>1</x:v>
      </x:c>
      <x:c r="U1142" s="9" t="n">
        <x:v>11</x:v>
      </x:c>
      <x:c r="V1142" s="9" t="str">
        <x:v>MVP/SHACL_GENERATION_PIPELINE/experiments/FULL_REPAIR_V2/RUN_01/runs/RUN-IMO-103-20260915T112830395283Z/final/final_shape.ttl</x:v>
      </x:c>
    </x:row>
    <x:row r="1143" ht="22" customHeight="1">
      <x:c r="A1143" s="10" t="str">
        <x:v>V2_FALLBACK25</x:v>
      </x:c>
      <x:c r="B1143" s="10" t="str">
        <x:v>IMO-103</x:v>
      </x:c>
      <x:c r="C1143" s="10" t="str">
        <x:v>IMO-103-K-P05</x:v>
      </x:c>
      <x:c r="D1143" s="10" t="str">
        <x:v>RUN_01</x:v>
      </x:c>
      <x:c r="E1143" s="10" t="str">
        <x:v>ORIGINAL_LEDGER</x:v>
      </x:c>
      <x:c r="F1143" s="10" t="str">
        <x:v>PASS</x:v>
      </x:c>
      <x:c r="G1143" s="10" t="str">
        <x:v>FAIL</x:v>
      </x:c>
      <x:c r="H1143" s="10" t="str">
        <x:v>EXECUTED</x:v>
      </x:c>
      <x:c r="I1143" s="10" t="str">
        <x:v>PARSED</x:v>
      </x:c>
      <x:c r="J1143" s="10" t="str">
        <x:v>GENERATION_ACCEPTED</x:v>
      </x:c>
      <x:c r="K1143" s="10" t="str">
        <x:v>d63f95cde1c0c9d37b414a785c3c9f85c1c5eba113d6609fce276b8c7f4323de</x:v>
      </x:c>
      <x:c r="L1143" s="10" t="str">
        <x:v>full_repair_v2</x:v>
      </x:c>
      <x:c r="M1143" s="10" t="n">
        <x:v>0</x:v>
      </x:c>
      <x:c r="N1143" s="10" t="n">
        <x:v>0</x:v>
      </x:c>
      <x:c r="O1143" s="10" t="n">
        <x:v>1</x:v>
      </x:c>
      <x:c r="P1143" s="9" t="str">
        <x:f>'CaseReview'!U1143</x:f>
        <x:v>PASS</x:v>
      </x:c>
      <x:c r="Q1143" s="9" t="n">
        <x:f>IF(AND(T1143=1,G1143=P1143),1,0)</x:f>
        <x:v>0</x:v>
      </x:c>
      <x:c r="R1143" s="9" t="n">
        <x:f>IF(AND(T1143=1,G1143="PASS",P1143="FAIL"),1,0)</x:f>
        <x:v>0</x:v>
      </x:c>
      <x:c r="S1143" s="9" t="n">
        <x:f>IF(AND(T1143=1,G1143="FAIL",P1143="PASS"),1,0)</x:f>
        <x:v>1</x:v>
      </x:c>
      <x:c r="T1143" s="9" t="n">
        <x:v>1</x:v>
      </x:c>
      <x:c r="U1143" s="9" t="n">
        <x:v>11</x:v>
      </x:c>
      <x:c r="V1143" s="9" t="str">
        <x:v>MVP/SHACL_GENERATION_PIPELINE/experiments/FULL_REPAIR_V2/RUN_01/runs/RUN-IMO-103-20260915T112830395283Z/final/final_shape.ttl</x:v>
      </x:c>
    </x:row>
    <x:row r="1144" ht="22" customHeight="1">
      <x:c r="A1144" s="10" t="str">
        <x:v>V2_FALLBACK25</x:v>
      </x:c>
      <x:c r="B1144" s="10" t="str">
        <x:v>IMO-104</x:v>
      </x:c>
      <x:c r="C1144" s="10" t="str">
        <x:v>IMO-104-K-F01</x:v>
      </x:c>
      <x:c r="D1144" s="10" t="str">
        <x:v>RUN_01</x:v>
      </x:c>
      <x:c r="E1144" s="10" t="str">
        <x:v>ORIGINAL_LEDGER</x:v>
      </x:c>
      <x:c r="F1144" s="10" t="str">
        <x:v>FAIL</x:v>
      </x:c>
      <x:c r="G1144" s="10" t="str">
        <x:v>FAIL</x:v>
      </x:c>
      <x:c r="H1144" s="10" t="str">
        <x:v>EXECUTED</x:v>
      </x:c>
      <x:c r="I1144" s="10" t="str">
        <x:v>PARSED</x:v>
      </x:c>
      <x:c r="J1144" s="10" t="str">
        <x:v>GENERATION_ACCEPTED</x:v>
      </x:c>
      <x:c r="K1144" s="10" t="str">
        <x:v>f8b5c9fa6fc744f7e7c112b263d03df409b6ffb3ec1c5e6c158e8dc121ce6585</x:v>
      </x:c>
      <x:c r="L1144" s="10" t="str">
        <x:v>full_repair_v2</x:v>
      </x:c>
      <x:c r="M1144" s="10" t="n">
        <x:v>1</x:v>
      </x:c>
      <x:c r="N1144" s="10" t="n">
        <x:v>0</x:v>
      </x:c>
      <x:c r="O1144" s="10" t="n">
        <x:v>0</x:v>
      </x:c>
      <x:c r="P1144" s="9" t="str">
        <x:f>'CaseReview'!U1144</x:f>
        <x:v>FAIL</x:v>
      </x:c>
      <x:c r="Q1144" s="9" t="n">
        <x:f>IF(AND(T1144=1,G1144=P1144),1,0)</x:f>
        <x:v>1</x:v>
      </x:c>
      <x:c r="R1144" s="9" t="n">
        <x:f>IF(AND(T1144=1,G1144="PASS",P1144="FAIL"),1,0)</x:f>
        <x:v>0</x:v>
      </x:c>
      <x:c r="S1144" s="9" t="n">
        <x:f>IF(AND(T1144=1,G1144="FAIL",P1144="PASS"),1,0)</x:f>
        <x:v>0</x:v>
      </x:c>
      <x:c r="T1144" s="9" t="n">
        <x:v>1</x:v>
      </x:c>
      <x:c r="U1144" s="9" t="n">
        <x:v>7</x:v>
      </x:c>
      <x:c r="V1144" s="9" t="str">
        <x:v>MVP/SHACL_GENERATION_PIPELINE/experiments/FULL_REPAIR_V2/RUN_01/runs/RUN-IMO-104-20260915T112939683827Z/final/final_shape.ttl</x:v>
      </x:c>
    </x:row>
    <x:row r="1145" ht="22" customHeight="1">
      <x:c r="A1145" s="10" t="str">
        <x:v>V2_FALLBACK25</x:v>
      </x:c>
      <x:c r="B1145" s="10" t="str">
        <x:v>IMO-104</x:v>
      </x:c>
      <x:c r="C1145" s="10" t="str">
        <x:v>IMO-104-K-F02</x:v>
      </x:c>
      <x:c r="D1145" s="10" t="str">
        <x:v>RUN_01</x:v>
      </x:c>
      <x:c r="E1145" s="10" t="str">
        <x:v>ORIGINAL_LEDGER</x:v>
      </x:c>
      <x:c r="F1145" s="10" t="str">
        <x:v>FAIL</x:v>
      </x:c>
      <x:c r="G1145" s="10" t="str">
        <x:v>FAIL</x:v>
      </x:c>
      <x:c r="H1145" s="10" t="str">
        <x:v>EXECUTED</x:v>
      </x:c>
      <x:c r="I1145" s="10" t="str">
        <x:v>PARSED</x:v>
      </x:c>
      <x:c r="J1145" s="10" t="str">
        <x:v>GENERATION_ACCEPTED</x:v>
      </x:c>
      <x:c r="K1145" s="10" t="str">
        <x:v>f8b5c9fa6fc744f7e7c112b263d03df409b6ffb3ec1c5e6c158e8dc121ce6585</x:v>
      </x:c>
      <x:c r="L1145" s="10" t="str">
        <x:v>full_repair_v2</x:v>
      </x:c>
      <x:c r="M1145" s="10" t="n">
        <x:v>1</x:v>
      </x:c>
      <x:c r="N1145" s="10" t="n">
        <x:v>0</x:v>
      </x:c>
      <x:c r="O1145" s="10" t="n">
        <x:v>0</x:v>
      </x:c>
      <x:c r="P1145" s="9" t="str">
        <x:f>'CaseReview'!U1145</x:f>
        <x:v>FAIL</x:v>
      </x:c>
      <x:c r="Q1145" s="9" t="n">
        <x:f>IF(AND(T1145=1,G1145=P1145),1,0)</x:f>
        <x:v>1</x:v>
      </x:c>
      <x:c r="R1145" s="9" t="n">
        <x:f>IF(AND(T1145=1,G1145="PASS",P1145="FAIL"),1,0)</x:f>
        <x:v>0</x:v>
      </x:c>
      <x:c r="S1145" s="9" t="n">
        <x:f>IF(AND(T1145=1,G1145="FAIL",P1145="PASS"),1,0)</x:f>
        <x:v>0</x:v>
      </x:c>
      <x:c r="T1145" s="9" t="n">
        <x:v>1</x:v>
      </x:c>
      <x:c r="U1145" s="9" t="n">
        <x:v>7</x:v>
      </x:c>
      <x:c r="V1145" s="9" t="str">
        <x:v>MVP/SHACL_GENERATION_PIPELINE/experiments/FULL_REPAIR_V2/RUN_01/runs/RUN-IMO-104-20260915T112939683827Z/final/final_shape.ttl</x:v>
      </x:c>
    </x:row>
    <x:row r="1146" ht="22" customHeight="1">
      <x:c r="A1146" s="10" t="str">
        <x:v>V2_FALLBACK25</x:v>
      </x:c>
      <x:c r="B1146" s="10" t="str">
        <x:v>IMO-104</x:v>
      </x:c>
      <x:c r="C1146" s="10" t="str">
        <x:v>IMO-104-K-F03</x:v>
      </x:c>
      <x:c r="D1146" s="10" t="str">
        <x:v>RUN_01</x:v>
      </x:c>
      <x:c r="E1146" s="10" t="str">
        <x:v>ORIGINAL_LEDGER</x:v>
      </x:c>
      <x:c r="F1146" s="10" t="str">
        <x:v>FAIL</x:v>
      </x:c>
      <x:c r="G1146" s="10" t="str">
        <x:v>FAIL</x:v>
      </x:c>
      <x:c r="H1146" s="10" t="str">
        <x:v>EXECUTED</x:v>
      </x:c>
      <x:c r="I1146" s="10" t="str">
        <x:v>PARSED</x:v>
      </x:c>
      <x:c r="J1146" s="10" t="str">
        <x:v>GENERATION_ACCEPTED</x:v>
      </x:c>
      <x:c r="K1146" s="10" t="str">
        <x:v>f8b5c9fa6fc744f7e7c112b263d03df409b6ffb3ec1c5e6c158e8dc121ce6585</x:v>
      </x:c>
      <x:c r="L1146" s="10" t="str">
        <x:v>full_repair_v2</x:v>
      </x:c>
      <x:c r="M1146" s="10" t="n">
        <x:v>1</x:v>
      </x:c>
      <x:c r="N1146" s="10" t="n">
        <x:v>0</x:v>
      </x:c>
      <x:c r="O1146" s="10" t="n">
        <x:v>0</x:v>
      </x:c>
      <x:c r="P1146" s="9" t="str">
        <x:f>'CaseReview'!U1146</x:f>
        <x:v>FAIL</x:v>
      </x:c>
      <x:c r="Q1146" s="9" t="n">
        <x:f>IF(AND(T1146=1,G1146=P1146),1,0)</x:f>
        <x:v>1</x:v>
      </x:c>
      <x:c r="R1146" s="9" t="n">
        <x:f>IF(AND(T1146=1,G1146="PASS",P1146="FAIL"),1,0)</x:f>
        <x:v>0</x:v>
      </x:c>
      <x:c r="S1146" s="9" t="n">
        <x:f>IF(AND(T1146=1,G1146="FAIL",P1146="PASS"),1,0)</x:f>
        <x:v>0</x:v>
      </x:c>
      <x:c r="T1146" s="9" t="n">
        <x:v>1</x:v>
      </x:c>
      <x:c r="U1146" s="9" t="n">
        <x:v>7</x:v>
      </x:c>
      <x:c r="V1146" s="9" t="str">
        <x:v>MVP/SHACL_GENERATION_PIPELINE/experiments/FULL_REPAIR_V2/RUN_01/runs/RUN-IMO-104-20260915T112939683827Z/final/final_shape.ttl</x:v>
      </x:c>
    </x:row>
    <x:row r="1147" ht="22" customHeight="1">
      <x:c r="A1147" s="10" t="str">
        <x:v>V2_FALLBACK25</x:v>
      </x:c>
      <x:c r="B1147" s="10" t="str">
        <x:v>IMO-104</x:v>
      </x:c>
      <x:c r="C1147" s="10" t="str">
        <x:v>IMO-104-K-F04</x:v>
      </x:c>
      <x:c r="D1147" s="10" t="str">
        <x:v>RUN_01</x:v>
      </x:c>
      <x:c r="E1147" s="10" t="str">
        <x:v>ORIGINAL_LEDGER</x:v>
      </x:c>
      <x:c r="F1147" s="10" t="str">
        <x:v>FAIL</x:v>
      </x:c>
      <x:c r="G1147" s="10" t="str">
        <x:v>FAIL</x:v>
      </x:c>
      <x:c r="H1147" s="10" t="str">
        <x:v>EXECUTED</x:v>
      </x:c>
      <x:c r="I1147" s="10" t="str">
        <x:v>PARSED</x:v>
      </x:c>
      <x:c r="J1147" s="10" t="str">
        <x:v>GENERATION_ACCEPTED</x:v>
      </x:c>
      <x:c r="K1147" s="10" t="str">
        <x:v>f8b5c9fa6fc744f7e7c112b263d03df409b6ffb3ec1c5e6c158e8dc121ce6585</x:v>
      </x:c>
      <x:c r="L1147" s="10" t="str">
        <x:v>full_repair_v2</x:v>
      </x:c>
      <x:c r="M1147" s="10" t="n">
        <x:v>1</x:v>
      </x:c>
      <x:c r="N1147" s="10" t="n">
        <x:v>0</x:v>
      </x:c>
      <x:c r="O1147" s="10" t="n">
        <x:v>0</x:v>
      </x:c>
      <x:c r="P1147" s="9" t="str">
        <x:f>'CaseReview'!U1147</x:f>
        <x:v>FAIL</x:v>
      </x:c>
      <x:c r="Q1147" s="9" t="n">
        <x:f>IF(AND(T1147=1,G1147=P1147),1,0)</x:f>
        <x:v>1</x:v>
      </x:c>
      <x:c r="R1147" s="9" t="n">
        <x:f>IF(AND(T1147=1,G1147="PASS",P1147="FAIL"),1,0)</x:f>
        <x:v>0</x:v>
      </x:c>
      <x:c r="S1147" s="9" t="n">
        <x:f>IF(AND(T1147=1,G1147="FAIL",P1147="PASS"),1,0)</x:f>
        <x:v>0</x:v>
      </x:c>
      <x:c r="T1147" s="9" t="n">
        <x:v>1</x:v>
      </x:c>
      <x:c r="U1147" s="9" t="n">
        <x:v>7</x:v>
      </x:c>
      <x:c r="V1147" s="9" t="str">
        <x:v>MVP/SHACL_GENERATION_PIPELINE/experiments/FULL_REPAIR_V2/RUN_01/runs/RUN-IMO-104-20260915T112939683827Z/final/final_shape.ttl</x:v>
      </x:c>
    </x:row>
    <x:row r="1148" ht="22" customHeight="1">
      <x:c r="A1148" s="10" t="str">
        <x:v>V2_FALLBACK25</x:v>
      </x:c>
      <x:c r="B1148" s="10" t="str">
        <x:v>IMO-104</x:v>
      </x:c>
      <x:c r="C1148" s="10" t="str">
        <x:v>IMO-104-K-F05</x:v>
      </x:c>
      <x:c r="D1148" s="10" t="str">
        <x:v>RUN_01</x:v>
      </x:c>
      <x:c r="E1148" s="10" t="str">
        <x:v>ORIGINAL_LEDGER</x:v>
      </x:c>
      <x:c r="F1148" s="10" t="str">
        <x:v>FAIL</x:v>
      </x:c>
      <x:c r="G1148" s="10" t="str">
        <x:v>FAIL</x:v>
      </x:c>
      <x:c r="H1148" s="10" t="str">
        <x:v>EXECUTED</x:v>
      </x:c>
      <x:c r="I1148" s="10" t="str">
        <x:v>PARSED</x:v>
      </x:c>
      <x:c r="J1148" s="10" t="str">
        <x:v>GENERATION_ACCEPTED</x:v>
      </x:c>
      <x:c r="K1148" s="10" t="str">
        <x:v>f8b5c9fa6fc744f7e7c112b263d03df409b6ffb3ec1c5e6c158e8dc121ce6585</x:v>
      </x:c>
      <x:c r="L1148" s="10" t="str">
        <x:v>full_repair_v2</x:v>
      </x:c>
      <x:c r="M1148" s="10" t="n">
        <x:v>1</x:v>
      </x:c>
      <x:c r="N1148" s="10" t="n">
        <x:v>0</x:v>
      </x:c>
      <x:c r="O1148" s="10" t="n">
        <x:v>0</x:v>
      </x:c>
      <x:c r="P1148" s="9" t="str">
        <x:f>'CaseReview'!U1148</x:f>
        <x:v>FAIL</x:v>
      </x:c>
      <x:c r="Q1148" s="9" t="n">
        <x:f>IF(AND(T1148=1,G1148=P1148),1,0)</x:f>
        <x:v>1</x:v>
      </x:c>
      <x:c r="R1148" s="9" t="n">
        <x:f>IF(AND(T1148=1,G1148="PASS",P1148="FAIL"),1,0)</x:f>
        <x:v>0</x:v>
      </x:c>
      <x:c r="S1148" s="9" t="n">
        <x:f>IF(AND(T1148=1,G1148="FAIL",P1148="PASS"),1,0)</x:f>
        <x:v>0</x:v>
      </x:c>
      <x:c r="T1148" s="9" t="n">
        <x:v>1</x:v>
      </x:c>
      <x:c r="U1148" s="9" t="n">
        <x:v>7</x:v>
      </x:c>
      <x:c r="V1148" s="9" t="str">
        <x:v>MVP/SHACL_GENERATION_PIPELINE/experiments/FULL_REPAIR_V2/RUN_01/runs/RUN-IMO-104-20260915T112939683827Z/final/final_shape.ttl</x:v>
      </x:c>
    </x:row>
    <x:row r="1149" ht="22" customHeight="1">
      <x:c r="A1149" s="10" t="str">
        <x:v>V2_FALLBACK25</x:v>
      </x:c>
      <x:c r="B1149" s="10" t="str">
        <x:v>IMO-104</x:v>
      </x:c>
      <x:c r="C1149" s="10" t="str">
        <x:v>IMO-104-K-P01</x:v>
      </x:c>
      <x:c r="D1149" s="10" t="str">
        <x:v>RUN_01</x:v>
      </x:c>
      <x:c r="E1149" s="10" t="str">
        <x:v>ORIGINAL_LEDGER</x:v>
      </x:c>
      <x:c r="F1149" s="10" t="str">
        <x:v>PASS</x:v>
      </x:c>
      <x:c r="G1149" s="10" t="str">
        <x:v>FAIL</x:v>
      </x:c>
      <x:c r="H1149" s="10" t="str">
        <x:v>EXECUTED</x:v>
      </x:c>
      <x:c r="I1149" s="10" t="str">
        <x:v>PARSED</x:v>
      </x:c>
      <x:c r="J1149" s="10" t="str">
        <x:v>GENERATION_ACCEPTED</x:v>
      </x:c>
      <x:c r="K1149" s="10" t="str">
        <x:v>f8b5c9fa6fc744f7e7c112b263d03df409b6ffb3ec1c5e6c158e8dc121ce6585</x:v>
      </x:c>
      <x:c r="L1149" s="10" t="str">
        <x:v>full_repair_v2</x:v>
      </x:c>
      <x:c r="M1149" s="10" t="n">
        <x:v>0</x:v>
      </x:c>
      <x:c r="N1149" s="10" t="n">
        <x:v>0</x:v>
      </x:c>
      <x:c r="O1149" s="10" t="n">
        <x:v>1</x:v>
      </x:c>
      <x:c r="P1149" s="9" t="str">
        <x:f>'CaseReview'!U1149</x:f>
        <x:v>PASS</x:v>
      </x:c>
      <x:c r="Q1149" s="9" t="n">
        <x:f>IF(AND(T1149=1,G1149=P1149),1,0)</x:f>
        <x:v>0</x:v>
      </x:c>
      <x:c r="R1149" s="9" t="n">
        <x:f>IF(AND(T1149=1,G1149="PASS",P1149="FAIL"),1,0)</x:f>
        <x:v>0</x:v>
      </x:c>
      <x:c r="S1149" s="9" t="n">
        <x:f>IF(AND(T1149=1,G1149="FAIL",P1149="PASS"),1,0)</x:f>
        <x:v>1</x:v>
      </x:c>
      <x:c r="T1149" s="9" t="n">
        <x:v>1</x:v>
      </x:c>
      <x:c r="U1149" s="9" t="n">
        <x:v>7</x:v>
      </x:c>
      <x:c r="V1149" s="9" t="str">
        <x:v>MVP/SHACL_GENERATION_PIPELINE/experiments/FULL_REPAIR_V2/RUN_01/runs/RUN-IMO-104-20260915T112939683827Z/final/final_shape.ttl</x:v>
      </x:c>
    </x:row>
    <x:row r="1150" ht="22" customHeight="1">
      <x:c r="A1150" s="10" t="str">
        <x:v>V2_FALLBACK25</x:v>
      </x:c>
      <x:c r="B1150" s="10" t="str">
        <x:v>IMO-104</x:v>
      </x:c>
      <x:c r="C1150" s="10" t="str">
        <x:v>IMO-104-K-P02</x:v>
      </x:c>
      <x:c r="D1150" s="10" t="str">
        <x:v>RUN_01</x:v>
      </x:c>
      <x:c r="E1150" s="10" t="str">
        <x:v>ORIGINAL_LEDGER</x:v>
      </x:c>
      <x:c r="F1150" s="10" t="str">
        <x:v>PASS</x:v>
      </x:c>
      <x:c r="G1150" s="10" t="str">
        <x:v>FAIL</x:v>
      </x:c>
      <x:c r="H1150" s="10" t="str">
        <x:v>EXECUTED</x:v>
      </x:c>
      <x:c r="I1150" s="10" t="str">
        <x:v>PARSED</x:v>
      </x:c>
      <x:c r="J1150" s="10" t="str">
        <x:v>GENERATION_ACCEPTED</x:v>
      </x:c>
      <x:c r="K1150" s="10" t="str">
        <x:v>f8b5c9fa6fc744f7e7c112b263d03df409b6ffb3ec1c5e6c158e8dc121ce6585</x:v>
      </x:c>
      <x:c r="L1150" s="10" t="str">
        <x:v>full_repair_v2</x:v>
      </x:c>
      <x:c r="M1150" s="10" t="n">
        <x:v>0</x:v>
      </x:c>
      <x:c r="N1150" s="10" t="n">
        <x:v>0</x:v>
      </x:c>
      <x:c r="O1150" s="10" t="n">
        <x:v>1</x:v>
      </x:c>
      <x:c r="P1150" s="9" t="str">
        <x:f>'CaseReview'!U1150</x:f>
        <x:v>PASS</x:v>
      </x:c>
      <x:c r="Q1150" s="9" t="n">
        <x:f>IF(AND(T1150=1,G1150=P1150),1,0)</x:f>
        <x:v>0</x:v>
      </x:c>
      <x:c r="R1150" s="9" t="n">
        <x:f>IF(AND(T1150=1,G1150="PASS",P1150="FAIL"),1,0)</x:f>
        <x:v>0</x:v>
      </x:c>
      <x:c r="S1150" s="9" t="n">
        <x:f>IF(AND(T1150=1,G1150="FAIL",P1150="PASS"),1,0)</x:f>
        <x:v>1</x:v>
      </x:c>
      <x:c r="T1150" s="9" t="n">
        <x:v>1</x:v>
      </x:c>
      <x:c r="U1150" s="9" t="n">
        <x:v>7</x:v>
      </x:c>
      <x:c r="V1150" s="9" t="str">
        <x:v>MVP/SHACL_GENERATION_PIPELINE/experiments/FULL_REPAIR_V2/RUN_01/runs/RUN-IMO-104-20260915T112939683827Z/final/final_shape.ttl</x:v>
      </x:c>
    </x:row>
    <x:row r="1151" ht="22" customHeight="1">
      <x:c r="A1151" s="10" t="str">
        <x:v>V2_FALLBACK25</x:v>
      </x:c>
      <x:c r="B1151" s="10" t="str">
        <x:v>IMO-105</x:v>
      </x:c>
      <x:c r="C1151" s="10" t="str">
        <x:v>IMO-105-L-F01</x:v>
      </x:c>
      <x:c r="D1151" s="10" t="str">
        <x:v>RUN_01</x:v>
      </x:c>
      <x:c r="E1151" s="10" t="str">
        <x:v>ORIGINAL_LEDGER</x:v>
      </x:c>
      <x:c r="F1151" s="10" t="str">
        <x:v>FAIL</x:v>
      </x:c>
      <x:c r="G1151" s="10" t="str">
        <x:v>PASS</x:v>
      </x:c>
      <x:c r="H1151" s="10" t="str">
        <x:v>EXECUTED</x:v>
      </x:c>
      <x:c r="I1151" s="10" t="str">
        <x:v>PARSED</x:v>
      </x:c>
      <x:c r="J1151" s="10" t="str">
        <x:v>GENERATION_ACCEPTED</x:v>
      </x:c>
      <x:c r="K1151" s="10" t="str">
        <x:v>5f561be68d962a6980cd161ed9bcdf8408c9731af62d640917d85e45ca1ef163</x:v>
      </x:c>
      <x:c r="L1151" s="10" t="str">
        <x:v>full_repair_v2</x:v>
      </x:c>
      <x:c r="M1151" s="10" t="n">
        <x:v>0</x:v>
      </x:c>
      <x:c r="N1151" s="10" t="n">
        <x:v>1</x:v>
      </x:c>
      <x:c r="O1151" s="10" t="n">
        <x:v>0</x:v>
      </x:c>
      <x:c r="P1151" s="9" t="str">
        <x:f>'CaseReview'!U1151</x:f>
        <x:v>FAIL</x:v>
      </x:c>
      <x:c r="Q1151" s="9" t="n">
        <x:f>IF(AND(T1151=1,G1151=P1151),1,0)</x:f>
        <x:v>0</x:v>
      </x:c>
      <x:c r="R1151" s="9" t="n">
        <x:f>IF(AND(T1151=1,G1151="PASS",P1151="FAIL"),1,0)</x:f>
        <x:v>1</x:v>
      </x:c>
      <x:c r="S1151" s="9" t="n">
        <x:f>IF(AND(T1151=1,G1151="FAIL",P1151="PASS"),1,0)</x:f>
        <x:v>0</x:v>
      </x:c>
      <x:c r="T1151" s="9" t="n">
        <x:v>1</x:v>
      </x:c>
      <x:c r="U1151" s="9" t="n">
        <x:v>5</x:v>
      </x:c>
      <x:c r="V1151" s="9" t="str">
        <x:v>MVP/SHACL_GENERATION_PIPELINE/experiments/FULL_REPAIR_V2/RUN_01/runs/RUN-IMO-105-20260915T113025207917Z/final/final_shape.ttl</x:v>
      </x:c>
    </x:row>
    <x:row r="1152" ht="22" customHeight="1">
      <x:c r="A1152" s="10" t="str">
        <x:v>V2_FALLBACK25</x:v>
      </x:c>
      <x:c r="B1152" s="10" t="str">
        <x:v>IMO-105</x:v>
      </x:c>
      <x:c r="C1152" s="10" t="str">
        <x:v>IMO-105-L-F02</x:v>
      </x:c>
      <x:c r="D1152" s="10" t="str">
        <x:v>RUN_01</x:v>
      </x:c>
      <x:c r="E1152" s="10" t="str">
        <x:v>ORIGINAL_LEDGER</x:v>
      </x:c>
      <x:c r="F1152" s="10" t="str">
        <x:v>FAIL</x:v>
      </x:c>
      <x:c r="G1152" s="10" t="str">
        <x:v>FAIL</x:v>
      </x:c>
      <x:c r="H1152" s="10" t="str">
        <x:v>EXECUTED</x:v>
      </x:c>
      <x:c r="I1152" s="10" t="str">
        <x:v>PARSED</x:v>
      </x:c>
      <x:c r="J1152" s="10" t="str">
        <x:v>GENERATION_ACCEPTED</x:v>
      </x:c>
      <x:c r="K1152" s="10" t="str">
        <x:v>5f561be68d962a6980cd161ed9bcdf8408c9731af62d640917d85e45ca1ef163</x:v>
      </x:c>
      <x:c r="L1152" s="10" t="str">
        <x:v>full_repair_v2</x:v>
      </x:c>
      <x:c r="M1152" s="10" t="n">
        <x:v>1</x:v>
      </x:c>
      <x:c r="N1152" s="10" t="n">
        <x:v>0</x:v>
      </x:c>
      <x:c r="O1152" s="10" t="n">
        <x:v>0</x:v>
      </x:c>
      <x:c r="P1152" s="9" t="str">
        <x:f>'CaseReview'!U1152</x:f>
        <x:v>FAIL</x:v>
      </x:c>
      <x:c r="Q1152" s="9" t="n">
        <x:f>IF(AND(T1152=1,G1152=P1152),1,0)</x:f>
        <x:v>1</x:v>
      </x:c>
      <x:c r="R1152" s="9" t="n">
        <x:f>IF(AND(T1152=1,G1152="PASS",P1152="FAIL"),1,0)</x:f>
        <x:v>0</x:v>
      </x:c>
      <x:c r="S1152" s="9" t="n">
        <x:f>IF(AND(T1152=1,G1152="FAIL",P1152="PASS"),1,0)</x:f>
        <x:v>0</x:v>
      </x:c>
      <x:c r="T1152" s="9" t="n">
        <x:v>1</x:v>
      </x:c>
      <x:c r="U1152" s="9" t="n">
        <x:v>5</x:v>
      </x:c>
      <x:c r="V1152" s="9" t="str">
        <x:v>MVP/SHACL_GENERATION_PIPELINE/experiments/FULL_REPAIR_V2/RUN_01/runs/RUN-IMO-105-20260915T113025207917Z/final/final_shape.ttl</x:v>
      </x:c>
    </x:row>
    <x:row r="1153" ht="22" customHeight="1">
      <x:c r="A1153" s="10" t="str">
        <x:v>V2_FALLBACK25</x:v>
      </x:c>
      <x:c r="B1153" s="10" t="str">
        <x:v>IMO-105</x:v>
      </x:c>
      <x:c r="C1153" s="10" t="str">
        <x:v>IMO-105-L-F03</x:v>
      </x:c>
      <x:c r="D1153" s="10" t="str">
        <x:v>RUN_01</x:v>
      </x:c>
      <x:c r="E1153" s="10" t="str">
        <x:v>ORIGINAL_LEDGER</x:v>
      </x:c>
      <x:c r="F1153" s="10" t="str">
        <x:v>FAIL</x:v>
      </x:c>
      <x:c r="G1153" s="10" t="str">
        <x:v>PASS</x:v>
      </x:c>
      <x:c r="H1153" s="10" t="str">
        <x:v>EXECUTED</x:v>
      </x:c>
      <x:c r="I1153" s="10" t="str">
        <x:v>PARSED</x:v>
      </x:c>
      <x:c r="J1153" s="10" t="str">
        <x:v>GENERATION_ACCEPTED</x:v>
      </x:c>
      <x:c r="K1153" s="10" t="str">
        <x:v>5f561be68d962a6980cd161ed9bcdf8408c9731af62d640917d85e45ca1ef163</x:v>
      </x:c>
      <x:c r="L1153" s="10" t="str">
        <x:v>full_repair_v2</x:v>
      </x:c>
      <x:c r="M1153" s="10" t="n">
        <x:v>0</x:v>
      </x:c>
      <x:c r="N1153" s="10" t="n">
        <x:v>1</x:v>
      </x:c>
      <x:c r="O1153" s="10" t="n">
        <x:v>0</x:v>
      </x:c>
      <x:c r="P1153" s="9" t="str">
        <x:f>'CaseReview'!U1153</x:f>
        <x:v>FAIL</x:v>
      </x:c>
      <x:c r="Q1153" s="9" t="n">
        <x:f>IF(AND(T1153=1,G1153=P1153),1,0)</x:f>
        <x:v>0</x:v>
      </x:c>
      <x:c r="R1153" s="9" t="n">
        <x:f>IF(AND(T1153=1,G1153="PASS",P1153="FAIL"),1,0)</x:f>
        <x:v>1</x:v>
      </x:c>
      <x:c r="S1153" s="9" t="n">
        <x:f>IF(AND(T1153=1,G1153="FAIL",P1153="PASS"),1,0)</x:f>
        <x:v>0</x:v>
      </x:c>
      <x:c r="T1153" s="9" t="n">
        <x:v>1</x:v>
      </x:c>
      <x:c r="U1153" s="9" t="n">
        <x:v>5</x:v>
      </x:c>
      <x:c r="V1153" s="9" t="str">
        <x:v>MVP/SHACL_GENERATION_PIPELINE/experiments/FULL_REPAIR_V2/RUN_01/runs/RUN-IMO-105-20260915T113025207917Z/final/final_shape.ttl</x:v>
      </x:c>
    </x:row>
    <x:row r="1154" ht="22" customHeight="1">
      <x:c r="A1154" s="10" t="str">
        <x:v>V2_FALLBACK25</x:v>
      </x:c>
      <x:c r="B1154" s="10" t="str">
        <x:v>IMO-105</x:v>
      </x:c>
      <x:c r="C1154" s="10" t="str">
        <x:v>IMO-105-L-P01</x:v>
      </x:c>
      <x:c r="D1154" s="10" t="str">
        <x:v>RUN_01</x:v>
      </x:c>
      <x:c r="E1154" s="10" t="str">
        <x:v>ORIGINAL_LEDGER</x:v>
      </x:c>
      <x:c r="F1154" s="10" t="str">
        <x:v>PASS</x:v>
      </x:c>
      <x:c r="G1154" s="10" t="str">
        <x:v>PASS</x:v>
      </x:c>
      <x:c r="H1154" s="10" t="str">
        <x:v>EXECUTED</x:v>
      </x:c>
      <x:c r="I1154" s="10" t="str">
        <x:v>PARSED</x:v>
      </x:c>
      <x:c r="J1154" s="10" t="str">
        <x:v>GENERATION_ACCEPTED</x:v>
      </x:c>
      <x:c r="K1154" s="10" t="str">
        <x:v>5f561be68d962a6980cd161ed9bcdf8408c9731af62d640917d85e45ca1ef163</x:v>
      </x:c>
      <x:c r="L1154" s="10" t="str">
        <x:v>full_repair_v2</x:v>
      </x:c>
      <x:c r="M1154" s="10" t="n">
        <x:v>1</x:v>
      </x:c>
      <x:c r="N1154" s="10" t="n">
        <x:v>0</x:v>
      </x:c>
      <x:c r="O1154" s="10" t="n">
        <x:v>0</x:v>
      </x:c>
      <x:c r="P1154" s="9" t="str">
        <x:f>'CaseReview'!U1154</x:f>
        <x:v>PASS</x:v>
      </x:c>
      <x:c r="Q1154" s="9" t="n">
        <x:f>IF(AND(T1154=1,G1154=P1154),1,0)</x:f>
        <x:v>1</x:v>
      </x:c>
      <x:c r="R1154" s="9" t="n">
        <x:f>IF(AND(T1154=1,G1154="PASS",P1154="FAIL"),1,0)</x:f>
        <x:v>0</x:v>
      </x:c>
      <x:c r="S1154" s="9" t="n">
        <x:f>IF(AND(T1154=1,G1154="FAIL",P1154="PASS"),1,0)</x:f>
        <x:v>0</x:v>
      </x:c>
      <x:c r="T1154" s="9" t="n">
        <x:v>1</x:v>
      </x:c>
      <x:c r="U1154" s="9" t="n">
        <x:v>5</x:v>
      </x:c>
      <x:c r="V1154" s="9" t="str">
        <x:v>MVP/SHACL_GENERATION_PIPELINE/experiments/FULL_REPAIR_V2/RUN_01/runs/RUN-IMO-105-20260915T113025207917Z/final/final_shape.ttl</x:v>
      </x:c>
    </x:row>
    <x:row r="1155" ht="22" customHeight="1">
      <x:c r="A1155" s="10" t="str">
        <x:v>V2_FALLBACK25</x:v>
      </x:c>
      <x:c r="B1155" s="10" t="str">
        <x:v>IMO-105</x:v>
      </x:c>
      <x:c r="C1155" s="10" t="str">
        <x:v>IMO-105-L-P02</x:v>
      </x:c>
      <x:c r="D1155" s="10" t="str">
        <x:v>RUN_01</x:v>
      </x:c>
      <x:c r="E1155" s="10" t="str">
        <x:v>ORIGINAL_LEDGER</x:v>
      </x:c>
      <x:c r="F1155" s="10" t="str">
        <x:v>PASS</x:v>
      </x:c>
      <x:c r="G1155" s="10" t="str">
        <x:v>PASS</x:v>
      </x:c>
      <x:c r="H1155" s="10" t="str">
        <x:v>EXECUTED</x:v>
      </x:c>
      <x:c r="I1155" s="10" t="str">
        <x:v>PARSED</x:v>
      </x:c>
      <x:c r="J1155" s="10" t="str">
        <x:v>GENERATION_ACCEPTED</x:v>
      </x:c>
      <x:c r="K1155" s="10" t="str">
        <x:v>5f561be68d962a6980cd161ed9bcdf8408c9731af62d640917d85e45ca1ef163</x:v>
      </x:c>
      <x:c r="L1155" s="10" t="str">
        <x:v>full_repair_v2</x:v>
      </x:c>
      <x:c r="M1155" s="10" t="n">
        <x:v>1</x:v>
      </x:c>
      <x:c r="N1155" s="10" t="n">
        <x:v>0</x:v>
      </x:c>
      <x:c r="O1155" s="10" t="n">
        <x:v>0</x:v>
      </x:c>
      <x:c r="P1155" s="9" t="str">
        <x:f>'CaseReview'!U1155</x:f>
        <x:v>PASS</x:v>
      </x:c>
      <x:c r="Q1155" s="9" t="n">
        <x:f>IF(AND(T1155=1,G1155=P1155),1,0)</x:f>
        <x:v>1</x:v>
      </x:c>
      <x:c r="R1155" s="9" t="n">
        <x:f>IF(AND(T1155=1,G1155="PASS",P1155="FAIL"),1,0)</x:f>
        <x:v>0</x:v>
      </x:c>
      <x:c r="S1155" s="9" t="n">
        <x:f>IF(AND(T1155=1,G1155="FAIL",P1155="PASS"),1,0)</x:f>
        <x:v>0</x:v>
      </x:c>
      <x:c r="T1155" s="9" t="n">
        <x:v>1</x:v>
      </x:c>
      <x:c r="U1155" s="9" t="n">
        <x:v>5</x:v>
      </x:c>
      <x:c r="V1155" s="9" t="str">
        <x:v>MVP/SHACL_GENERATION_PIPELINE/experiments/FULL_REPAIR_V2/RUN_01/runs/RUN-IMO-105-20260915T113025207917Z/final/final_shape.ttl</x:v>
      </x:c>
    </x:row>
    <x:row r="1156" ht="22" customHeight="1">
      <x:c r="A1156" s="10" t="str">
        <x:v>V2_FALLBACK25</x:v>
      </x:c>
      <x:c r="B1156" s="10" t="str">
        <x:v>IMO-106</x:v>
      </x:c>
      <x:c r="C1156" s="10" t="str">
        <x:v>IMO-106-L-F01</x:v>
      </x:c>
      <x:c r="D1156" s="10" t="str">
        <x:v>RUN_01</x:v>
      </x:c>
      <x:c r="E1156" s="10" t="str">
        <x:v>ORIGINAL_LEDGER</x:v>
      </x:c>
      <x:c r="F1156" s="10" t="str">
        <x:v>FAIL</x:v>
      </x:c>
      <x:c r="G1156" s="10" t="str">
        <x:v>FAIL</x:v>
      </x:c>
      <x:c r="H1156" s="10" t="str">
        <x:v>EXECUTED</x:v>
      </x:c>
      <x:c r="I1156" s="10" t="str">
        <x:v>PARSED</x:v>
      </x:c>
      <x:c r="J1156" s="10" t="str">
        <x:v>GENERATION_ACCEPTED</x:v>
      </x:c>
      <x:c r="K1156" s="10" t="str">
        <x:v>256e9d486d15330e448f9264f1d12f49a83a0cca30f1ada62df9f57f9a4eda5d</x:v>
      </x:c>
      <x:c r="L1156" s="10" t="str">
        <x:v>full_repair_v2</x:v>
      </x:c>
      <x:c r="M1156" s="10" t="n">
        <x:v>1</x:v>
      </x:c>
      <x:c r="N1156" s="10" t="n">
        <x:v>0</x:v>
      </x:c>
      <x:c r="O1156" s="10" t="n">
        <x:v>0</x:v>
      </x:c>
      <x:c r="P1156" s="9" t="str">
        <x:f>'CaseReview'!U1156</x:f>
        <x:v>FAIL</x:v>
      </x:c>
      <x:c r="Q1156" s="9" t="n">
        <x:f>IF(AND(T1156=1,G1156=P1156),1,0)</x:f>
        <x:v>1</x:v>
      </x:c>
      <x:c r="R1156" s="9" t="n">
        <x:f>IF(AND(T1156=1,G1156="PASS",P1156="FAIL"),1,0)</x:f>
        <x:v>0</x:v>
      </x:c>
      <x:c r="S1156" s="9" t="n">
        <x:f>IF(AND(T1156=1,G1156="FAIL",P1156="PASS"),1,0)</x:f>
        <x:v>0</x:v>
      </x:c>
      <x:c r="T1156" s="9" t="n">
        <x:v>1</x:v>
      </x:c>
      <x:c r="U1156" s="9" t="n">
        <x:v>7</x:v>
      </x:c>
      <x:c r="V1156" s="9" t="str">
        <x:v>MVP/SHACL_GENERATION_PIPELINE/experiments/FULL_REPAIR_V2/RUN_01/runs/RUN-IMO-106-20260915T113107183986Z/final/final_shape.ttl</x:v>
      </x:c>
    </x:row>
    <x:row r="1157" ht="22" customHeight="1">
      <x:c r="A1157" s="10" t="str">
        <x:v>V2_FALLBACK25</x:v>
      </x:c>
      <x:c r="B1157" s="10" t="str">
        <x:v>IMO-106</x:v>
      </x:c>
      <x:c r="C1157" s="10" t="str">
        <x:v>IMO-106-L-F02</x:v>
      </x:c>
      <x:c r="D1157" s="10" t="str">
        <x:v>RUN_01</x:v>
      </x:c>
      <x:c r="E1157" s="10" t="str">
        <x:v>ORIGINAL_LEDGER</x:v>
      </x:c>
      <x:c r="F1157" s="10" t="str">
        <x:v>FAIL</x:v>
      </x:c>
      <x:c r="G1157" s="10" t="str">
        <x:v>FAIL</x:v>
      </x:c>
      <x:c r="H1157" s="10" t="str">
        <x:v>EXECUTED</x:v>
      </x:c>
      <x:c r="I1157" s="10" t="str">
        <x:v>PARSED</x:v>
      </x:c>
      <x:c r="J1157" s="10" t="str">
        <x:v>GENERATION_ACCEPTED</x:v>
      </x:c>
      <x:c r="K1157" s="10" t="str">
        <x:v>256e9d486d15330e448f9264f1d12f49a83a0cca30f1ada62df9f57f9a4eda5d</x:v>
      </x:c>
      <x:c r="L1157" s="10" t="str">
        <x:v>full_repair_v2</x:v>
      </x:c>
      <x:c r="M1157" s="10" t="n">
        <x:v>1</x:v>
      </x:c>
      <x:c r="N1157" s="10" t="n">
        <x:v>0</x:v>
      </x:c>
      <x:c r="O1157" s="10" t="n">
        <x:v>0</x:v>
      </x:c>
      <x:c r="P1157" s="9" t="str">
        <x:f>'CaseReview'!U1157</x:f>
        <x:v>FAIL</x:v>
      </x:c>
      <x:c r="Q1157" s="9" t="n">
        <x:f>IF(AND(T1157=1,G1157=P1157),1,0)</x:f>
        <x:v>1</x:v>
      </x:c>
      <x:c r="R1157" s="9" t="n">
        <x:f>IF(AND(T1157=1,G1157="PASS",P1157="FAIL"),1,0)</x:f>
        <x:v>0</x:v>
      </x:c>
      <x:c r="S1157" s="9" t="n">
        <x:f>IF(AND(T1157=1,G1157="FAIL",P1157="PASS"),1,0)</x:f>
        <x:v>0</x:v>
      </x:c>
      <x:c r="T1157" s="9" t="n">
        <x:v>1</x:v>
      </x:c>
      <x:c r="U1157" s="9" t="n">
        <x:v>7</x:v>
      </x:c>
      <x:c r="V1157" s="9" t="str">
        <x:v>MVP/SHACL_GENERATION_PIPELINE/experiments/FULL_REPAIR_V2/RUN_01/runs/RUN-IMO-106-20260915T113107183986Z/final/final_shape.ttl</x:v>
      </x:c>
    </x:row>
    <x:row r="1158" ht="22" customHeight="1">
      <x:c r="A1158" s="10" t="str">
        <x:v>V2_FALLBACK25</x:v>
      </x:c>
      <x:c r="B1158" s="10" t="str">
        <x:v>IMO-106</x:v>
      </x:c>
      <x:c r="C1158" s="10" t="str">
        <x:v>IMO-106-L-F03</x:v>
      </x:c>
      <x:c r="D1158" s="10" t="str">
        <x:v>RUN_01</x:v>
      </x:c>
      <x:c r="E1158" s="10" t="str">
        <x:v>ORIGINAL_LEDGER</x:v>
      </x:c>
      <x:c r="F1158" s="10" t="str">
        <x:v>FAIL</x:v>
      </x:c>
      <x:c r="G1158" s="10" t="str">
        <x:v>PASS</x:v>
      </x:c>
      <x:c r="H1158" s="10" t="str">
        <x:v>EXECUTED</x:v>
      </x:c>
      <x:c r="I1158" s="10" t="str">
        <x:v>PARSED</x:v>
      </x:c>
      <x:c r="J1158" s="10" t="str">
        <x:v>GENERATION_ACCEPTED</x:v>
      </x:c>
      <x:c r="K1158" s="10" t="str">
        <x:v>256e9d486d15330e448f9264f1d12f49a83a0cca30f1ada62df9f57f9a4eda5d</x:v>
      </x:c>
      <x:c r="L1158" s="10" t="str">
        <x:v>full_repair_v2</x:v>
      </x:c>
      <x:c r="M1158" s="10" t="n">
        <x:v>0</x:v>
      </x:c>
      <x:c r="N1158" s="10" t="n">
        <x:v>1</x:v>
      </x:c>
      <x:c r="O1158" s="10" t="n">
        <x:v>0</x:v>
      </x:c>
      <x:c r="P1158" s="9" t="str">
        <x:f>'CaseReview'!U1158</x:f>
        <x:v>FAIL</x:v>
      </x:c>
      <x:c r="Q1158" s="9" t="n">
        <x:f>IF(AND(T1158=1,G1158=P1158),1,0)</x:f>
        <x:v>0</x:v>
      </x:c>
      <x:c r="R1158" s="9" t="n">
        <x:f>IF(AND(T1158=1,G1158="PASS",P1158="FAIL"),1,0)</x:f>
        <x:v>1</x:v>
      </x:c>
      <x:c r="S1158" s="9" t="n">
        <x:f>IF(AND(T1158=1,G1158="FAIL",P1158="PASS"),1,0)</x:f>
        <x:v>0</x:v>
      </x:c>
      <x:c r="T1158" s="9" t="n">
        <x:v>1</x:v>
      </x:c>
      <x:c r="U1158" s="9" t="n">
        <x:v>7</x:v>
      </x:c>
      <x:c r="V1158" s="9" t="str">
        <x:v>MVP/SHACL_GENERATION_PIPELINE/experiments/FULL_REPAIR_V2/RUN_01/runs/RUN-IMO-106-20260915T113107183986Z/final/final_shape.ttl</x:v>
      </x:c>
    </x:row>
    <x:row r="1159" ht="22" customHeight="1">
      <x:c r="A1159" s="10" t="str">
        <x:v>V2_FALLBACK25</x:v>
      </x:c>
      <x:c r="B1159" s="10" t="str">
        <x:v>IMO-106</x:v>
      </x:c>
      <x:c r="C1159" s="10" t="str">
        <x:v>IMO-106-L-F04</x:v>
      </x:c>
      <x:c r="D1159" s="10" t="str">
        <x:v>RUN_01</x:v>
      </x:c>
      <x:c r="E1159" s="10" t="str">
        <x:v>ORIGINAL_LEDGER</x:v>
      </x:c>
      <x:c r="F1159" s="10" t="str">
        <x:v>FAIL</x:v>
      </x:c>
      <x:c r="G1159" s="10" t="str">
        <x:v>FAIL</x:v>
      </x:c>
      <x:c r="H1159" s="10" t="str">
        <x:v>EXECUTED</x:v>
      </x:c>
      <x:c r="I1159" s="10" t="str">
        <x:v>PARSED</x:v>
      </x:c>
      <x:c r="J1159" s="10" t="str">
        <x:v>GENERATION_ACCEPTED</x:v>
      </x:c>
      <x:c r="K1159" s="10" t="str">
        <x:v>256e9d486d15330e448f9264f1d12f49a83a0cca30f1ada62df9f57f9a4eda5d</x:v>
      </x:c>
      <x:c r="L1159" s="10" t="str">
        <x:v>full_repair_v2</x:v>
      </x:c>
      <x:c r="M1159" s="10" t="n">
        <x:v>1</x:v>
      </x:c>
      <x:c r="N1159" s="10" t="n">
        <x:v>0</x:v>
      </x:c>
      <x:c r="O1159" s="10" t="n">
        <x:v>0</x:v>
      </x:c>
      <x:c r="P1159" s="9" t="str">
        <x:f>'CaseReview'!U1159</x:f>
        <x:v>FAIL</x:v>
      </x:c>
      <x:c r="Q1159" s="9" t="n">
        <x:f>IF(AND(T1159=1,G1159=P1159),1,0)</x:f>
        <x:v>1</x:v>
      </x:c>
      <x:c r="R1159" s="9" t="n">
        <x:f>IF(AND(T1159=1,G1159="PASS",P1159="FAIL"),1,0)</x:f>
        <x:v>0</x:v>
      </x:c>
      <x:c r="S1159" s="9" t="n">
        <x:f>IF(AND(T1159=1,G1159="FAIL",P1159="PASS"),1,0)</x:f>
        <x:v>0</x:v>
      </x:c>
      <x:c r="T1159" s="9" t="n">
        <x:v>1</x:v>
      </x:c>
      <x:c r="U1159" s="9" t="n">
        <x:v>7</x:v>
      </x:c>
      <x:c r="V1159" s="9" t="str">
        <x:v>MVP/SHACL_GENERATION_PIPELINE/experiments/FULL_REPAIR_V2/RUN_01/runs/RUN-IMO-106-20260915T113107183986Z/final/final_shape.ttl</x:v>
      </x:c>
    </x:row>
    <x:row r="1160" ht="22" customHeight="1">
      <x:c r="A1160" s="10" t="str">
        <x:v>V2_FALLBACK25</x:v>
      </x:c>
      <x:c r="B1160" s="10" t="str">
        <x:v>IMO-106</x:v>
      </x:c>
      <x:c r="C1160" s="10" t="str">
        <x:v>IMO-106-L-P01</x:v>
      </x:c>
      <x:c r="D1160" s="10" t="str">
        <x:v>RUN_01</x:v>
      </x:c>
      <x:c r="E1160" s="10" t="str">
        <x:v>ORIGINAL_LEDGER</x:v>
      </x:c>
      <x:c r="F1160" s="10" t="str">
        <x:v>PASS</x:v>
      </x:c>
      <x:c r="G1160" s="10" t="str">
        <x:v>PASS</x:v>
      </x:c>
      <x:c r="H1160" s="10" t="str">
        <x:v>EXECUTED</x:v>
      </x:c>
      <x:c r="I1160" s="10" t="str">
        <x:v>PARSED</x:v>
      </x:c>
      <x:c r="J1160" s="10" t="str">
        <x:v>GENERATION_ACCEPTED</x:v>
      </x:c>
      <x:c r="K1160" s="10" t="str">
        <x:v>256e9d486d15330e448f9264f1d12f49a83a0cca30f1ada62df9f57f9a4eda5d</x:v>
      </x:c>
      <x:c r="L1160" s="10" t="str">
        <x:v>full_repair_v2</x:v>
      </x:c>
      <x:c r="M1160" s="10" t="n">
        <x:v>1</x:v>
      </x:c>
      <x:c r="N1160" s="10" t="n">
        <x:v>0</x:v>
      </x:c>
      <x:c r="O1160" s="10" t="n">
        <x:v>0</x:v>
      </x:c>
      <x:c r="P1160" s="9" t="str">
        <x:f>'CaseReview'!U1160</x:f>
        <x:v>PASS</x:v>
      </x:c>
      <x:c r="Q1160" s="9" t="n">
        <x:f>IF(AND(T1160=1,G1160=P1160),1,0)</x:f>
        <x:v>1</x:v>
      </x:c>
      <x:c r="R1160" s="9" t="n">
        <x:f>IF(AND(T1160=1,G1160="PASS",P1160="FAIL"),1,0)</x:f>
        <x:v>0</x:v>
      </x:c>
      <x:c r="S1160" s="9" t="n">
        <x:f>IF(AND(T1160=1,G1160="FAIL",P1160="PASS"),1,0)</x:f>
        <x:v>0</x:v>
      </x:c>
      <x:c r="T1160" s="9" t="n">
        <x:v>1</x:v>
      </x:c>
      <x:c r="U1160" s="9" t="n">
        <x:v>7</x:v>
      </x:c>
      <x:c r="V1160" s="9" t="str">
        <x:v>MVP/SHACL_GENERATION_PIPELINE/experiments/FULL_REPAIR_V2/RUN_01/runs/RUN-IMO-106-20260915T113107183986Z/final/final_shape.ttl</x:v>
      </x:c>
    </x:row>
    <x:row r="1161" ht="22" customHeight="1">
      <x:c r="A1161" s="10" t="str">
        <x:v>V2_FALLBACK25</x:v>
      </x:c>
      <x:c r="B1161" s="10" t="str">
        <x:v>IMO-106</x:v>
      </x:c>
      <x:c r="C1161" s="10" t="str">
        <x:v>IMO-106-L-P02</x:v>
      </x:c>
      <x:c r="D1161" s="10" t="str">
        <x:v>RUN_01</x:v>
      </x:c>
      <x:c r="E1161" s="10" t="str">
        <x:v>ORIGINAL_LEDGER</x:v>
      </x:c>
      <x:c r="F1161" s="10" t="str">
        <x:v>PASS</x:v>
      </x:c>
      <x:c r="G1161" s="10" t="str">
        <x:v>PASS</x:v>
      </x:c>
      <x:c r="H1161" s="10" t="str">
        <x:v>EXECUTED</x:v>
      </x:c>
      <x:c r="I1161" s="10" t="str">
        <x:v>PARSED</x:v>
      </x:c>
      <x:c r="J1161" s="10" t="str">
        <x:v>GENERATION_ACCEPTED</x:v>
      </x:c>
      <x:c r="K1161" s="10" t="str">
        <x:v>256e9d486d15330e448f9264f1d12f49a83a0cca30f1ada62df9f57f9a4eda5d</x:v>
      </x:c>
      <x:c r="L1161" s="10" t="str">
        <x:v>full_repair_v2</x:v>
      </x:c>
      <x:c r="M1161" s="10" t="n">
        <x:v>1</x:v>
      </x:c>
      <x:c r="N1161" s="10" t="n">
        <x:v>0</x:v>
      </x:c>
      <x:c r="O1161" s="10" t="n">
        <x:v>0</x:v>
      </x:c>
      <x:c r="P1161" s="9" t="str">
        <x:f>'CaseReview'!U1161</x:f>
        <x:v>PASS</x:v>
      </x:c>
      <x:c r="Q1161" s="9" t="n">
        <x:f>IF(AND(T1161=1,G1161=P1161),1,0)</x:f>
        <x:v>1</x:v>
      </x:c>
      <x:c r="R1161" s="9" t="n">
        <x:f>IF(AND(T1161=1,G1161="PASS",P1161="FAIL"),1,0)</x:f>
        <x:v>0</x:v>
      </x:c>
      <x:c r="S1161" s="9" t="n">
        <x:f>IF(AND(T1161=1,G1161="FAIL",P1161="PASS"),1,0)</x:f>
        <x:v>0</x:v>
      </x:c>
      <x:c r="T1161" s="9" t="n">
        <x:v>1</x:v>
      </x:c>
      <x:c r="U1161" s="9" t="n">
        <x:v>7</x:v>
      </x:c>
      <x:c r="V1161" s="9" t="str">
        <x:v>MVP/SHACL_GENERATION_PIPELINE/experiments/FULL_REPAIR_V2/RUN_01/runs/RUN-IMO-106-20260915T113107183986Z/final/final_shape.ttl</x:v>
      </x:c>
    </x:row>
    <x:row r="1162" ht="22" customHeight="1">
      <x:c r="A1162" s="10" t="str">
        <x:v>V2_FALLBACK25</x:v>
      </x:c>
      <x:c r="B1162" s="10" t="str">
        <x:v>IMO-106</x:v>
      </x:c>
      <x:c r="C1162" s="10" t="str">
        <x:v>IMO-106-L-P03</x:v>
      </x:c>
      <x:c r="D1162" s="10" t="str">
        <x:v>RUN_01</x:v>
      </x:c>
      <x:c r="E1162" s="10" t="str">
        <x:v>ORIGINAL_LEDGER</x:v>
      </x:c>
      <x:c r="F1162" s="10" t="str">
        <x:v>PASS</x:v>
      </x:c>
      <x:c r="G1162" s="10" t="str">
        <x:v>PASS</x:v>
      </x:c>
      <x:c r="H1162" s="10" t="str">
        <x:v>EXECUTED</x:v>
      </x:c>
      <x:c r="I1162" s="10" t="str">
        <x:v>PARSED</x:v>
      </x:c>
      <x:c r="J1162" s="10" t="str">
        <x:v>GENERATION_ACCEPTED</x:v>
      </x:c>
      <x:c r="K1162" s="10" t="str">
        <x:v>256e9d486d15330e448f9264f1d12f49a83a0cca30f1ada62df9f57f9a4eda5d</x:v>
      </x:c>
      <x:c r="L1162" s="10" t="str">
        <x:v>full_repair_v2</x:v>
      </x:c>
      <x:c r="M1162" s="10" t="n">
        <x:v>1</x:v>
      </x:c>
      <x:c r="N1162" s="10" t="n">
        <x:v>0</x:v>
      </x:c>
      <x:c r="O1162" s="10" t="n">
        <x:v>0</x:v>
      </x:c>
      <x:c r="P1162" s="9" t="str">
        <x:f>'CaseReview'!U1162</x:f>
        <x:v>PASS</x:v>
      </x:c>
      <x:c r="Q1162" s="9" t="n">
        <x:f>IF(AND(T1162=1,G1162=P1162),1,0)</x:f>
        <x:v>1</x:v>
      </x:c>
      <x:c r="R1162" s="9" t="n">
        <x:f>IF(AND(T1162=1,G1162="PASS",P1162="FAIL"),1,0)</x:f>
        <x:v>0</x:v>
      </x:c>
      <x:c r="S1162" s="9" t="n">
        <x:f>IF(AND(T1162=1,G1162="FAIL",P1162="PASS"),1,0)</x:f>
        <x:v>0</x:v>
      </x:c>
      <x:c r="T1162" s="9" t="n">
        <x:v>1</x:v>
      </x:c>
      <x:c r="U1162" s="9" t="n">
        <x:v>7</x:v>
      </x:c>
      <x:c r="V1162" s="9" t="str">
        <x:v>MVP/SHACL_GENERATION_PIPELINE/experiments/FULL_REPAIR_V2/RUN_01/runs/RUN-IMO-106-20260915T113107183986Z/final/final_shape.ttl</x:v>
      </x:c>
    </x:row>
    <x:row r="1163" ht="22" customHeight="1">
      <x:c r="A1163" s="10" t="str">
        <x:v>V2_FALLBACK25</x:v>
      </x:c>
      <x:c r="B1163" s="10" t="str">
        <x:v>IMO-107</x:v>
      </x:c>
      <x:c r="C1163" s="10" t="str">
        <x:v>IMO-107-L-F01</x:v>
      </x:c>
      <x:c r="D1163" s="10" t="str">
        <x:v>RUN_01</x:v>
      </x:c>
      <x:c r="E1163" s="10" t="str">
        <x:v>ORIGINAL_LEDGER</x:v>
      </x:c>
      <x:c r="F1163" s="10" t="str">
        <x:v>FAIL</x:v>
      </x:c>
      <x:c r="G1163" s="10" t="str">
        <x:v>FAIL</x:v>
      </x:c>
      <x:c r="H1163" s="10" t="str">
        <x:v>EXECUTED</x:v>
      </x:c>
      <x:c r="I1163" s="10" t="str">
        <x:v>PARSED</x:v>
      </x:c>
      <x:c r="J1163" s="10" t="str">
        <x:v>GENERATION_ACCEPTED</x:v>
      </x:c>
      <x:c r="K1163" s="10" t="str">
        <x:v>a9accdee22ff98812c79a35dc460abbd6f1bbd7b29fb6c0b545a593e57c602e4</x:v>
      </x:c>
      <x:c r="L1163" s="10" t="str">
        <x:v>full_repair_v2</x:v>
      </x:c>
      <x:c r="M1163" s="10" t="n">
        <x:v>1</x:v>
      </x:c>
      <x:c r="N1163" s="10" t="n">
        <x:v>0</x:v>
      </x:c>
      <x:c r="O1163" s="10" t="n">
        <x:v>0</x:v>
      </x:c>
      <x:c r="P1163" s="9" t="str">
        <x:f>'CaseReview'!U1163</x:f>
        <x:v>FAIL</x:v>
      </x:c>
      <x:c r="Q1163" s="9" t="n">
        <x:f>IF(AND(T1163=1,G1163=P1163),1,0)</x:f>
        <x:v>1</x:v>
      </x:c>
      <x:c r="R1163" s="9" t="n">
        <x:f>IF(AND(T1163=1,G1163="PASS",P1163="FAIL"),1,0)</x:f>
        <x:v>0</x:v>
      </x:c>
      <x:c r="S1163" s="9" t="n">
        <x:f>IF(AND(T1163=1,G1163="FAIL",P1163="PASS"),1,0)</x:f>
        <x:v>0</x:v>
      </x:c>
      <x:c r="T1163" s="9" t="n">
        <x:v>1</x:v>
      </x:c>
      <x:c r="U1163" s="9" t="n">
        <x:v>7</x:v>
      </x:c>
      <x:c r="V1163" s="9" t="str">
        <x:v>MVP/SHACL_GENERATION_PIPELINE/experiments/FULL_REPAIR_V2/RUN_01/runs/RUN-IMO-107-20260915T113133616510Z/final/final_shape.ttl</x:v>
      </x:c>
    </x:row>
    <x:row r="1164" ht="22" customHeight="1">
      <x:c r="A1164" s="10" t="str">
        <x:v>V2_FALLBACK25</x:v>
      </x:c>
      <x:c r="B1164" s="10" t="str">
        <x:v>IMO-107</x:v>
      </x:c>
      <x:c r="C1164" s="10" t="str">
        <x:v>IMO-107-L-F02</x:v>
      </x:c>
      <x:c r="D1164" s="10" t="str">
        <x:v>RUN_01</x:v>
      </x:c>
      <x:c r="E1164" s="10" t="str">
        <x:v>ORIGINAL_LEDGER</x:v>
      </x:c>
      <x:c r="F1164" s="10" t="str">
        <x:v>FAIL</x:v>
      </x:c>
      <x:c r="G1164" s="10" t="str">
        <x:v>FAIL</x:v>
      </x:c>
      <x:c r="H1164" s="10" t="str">
        <x:v>EXECUTED</x:v>
      </x:c>
      <x:c r="I1164" s="10" t="str">
        <x:v>PARSED</x:v>
      </x:c>
      <x:c r="J1164" s="10" t="str">
        <x:v>GENERATION_ACCEPTED</x:v>
      </x:c>
      <x:c r="K1164" s="10" t="str">
        <x:v>a9accdee22ff98812c79a35dc460abbd6f1bbd7b29fb6c0b545a593e57c602e4</x:v>
      </x:c>
      <x:c r="L1164" s="10" t="str">
        <x:v>full_repair_v2</x:v>
      </x:c>
      <x:c r="M1164" s="10" t="n">
        <x:v>1</x:v>
      </x:c>
      <x:c r="N1164" s="10" t="n">
        <x:v>0</x:v>
      </x:c>
      <x:c r="O1164" s="10" t="n">
        <x:v>0</x:v>
      </x:c>
      <x:c r="P1164" s="9" t="str">
        <x:f>'CaseReview'!U1164</x:f>
        <x:v>FAIL</x:v>
      </x:c>
      <x:c r="Q1164" s="9" t="n">
        <x:f>IF(AND(T1164=1,G1164=P1164),1,0)</x:f>
        <x:v>1</x:v>
      </x:c>
      <x:c r="R1164" s="9" t="n">
        <x:f>IF(AND(T1164=1,G1164="PASS",P1164="FAIL"),1,0)</x:f>
        <x:v>0</x:v>
      </x:c>
      <x:c r="S1164" s="9" t="n">
        <x:f>IF(AND(T1164=1,G1164="FAIL",P1164="PASS"),1,0)</x:f>
        <x:v>0</x:v>
      </x:c>
      <x:c r="T1164" s="9" t="n">
        <x:v>1</x:v>
      </x:c>
      <x:c r="U1164" s="9" t="n">
        <x:v>7</x:v>
      </x:c>
      <x:c r="V1164" s="9" t="str">
        <x:v>MVP/SHACL_GENERATION_PIPELINE/experiments/FULL_REPAIR_V2/RUN_01/runs/RUN-IMO-107-20260915T113133616510Z/final/final_shape.ttl</x:v>
      </x:c>
    </x:row>
    <x:row r="1165" ht="22" customHeight="1">
      <x:c r="A1165" s="10" t="str">
        <x:v>V2_FALLBACK25</x:v>
      </x:c>
      <x:c r="B1165" s="10" t="str">
        <x:v>IMO-107</x:v>
      </x:c>
      <x:c r="C1165" s="10" t="str">
        <x:v>IMO-107-L-F03</x:v>
      </x:c>
      <x:c r="D1165" s="10" t="str">
        <x:v>RUN_01</x:v>
      </x:c>
      <x:c r="E1165" s="10" t="str">
        <x:v>ORIGINAL_LEDGER</x:v>
      </x:c>
      <x:c r="F1165" s="10" t="str">
        <x:v>FAIL</x:v>
      </x:c>
      <x:c r="G1165" s="10" t="str">
        <x:v>FAIL</x:v>
      </x:c>
      <x:c r="H1165" s="10" t="str">
        <x:v>EXECUTED</x:v>
      </x:c>
      <x:c r="I1165" s="10" t="str">
        <x:v>PARSED</x:v>
      </x:c>
      <x:c r="J1165" s="10" t="str">
        <x:v>GENERATION_ACCEPTED</x:v>
      </x:c>
      <x:c r="K1165" s="10" t="str">
        <x:v>a9accdee22ff98812c79a35dc460abbd6f1bbd7b29fb6c0b545a593e57c602e4</x:v>
      </x:c>
      <x:c r="L1165" s="10" t="str">
        <x:v>full_repair_v2</x:v>
      </x:c>
      <x:c r="M1165" s="10" t="n">
        <x:v>1</x:v>
      </x:c>
      <x:c r="N1165" s="10" t="n">
        <x:v>0</x:v>
      </x:c>
      <x:c r="O1165" s="10" t="n">
        <x:v>0</x:v>
      </x:c>
      <x:c r="P1165" s="9" t="str">
        <x:f>'CaseReview'!U1165</x:f>
        <x:v>FAIL</x:v>
      </x:c>
      <x:c r="Q1165" s="9" t="n">
        <x:f>IF(AND(T1165=1,G1165=P1165),1,0)</x:f>
        <x:v>1</x:v>
      </x:c>
      <x:c r="R1165" s="9" t="n">
        <x:f>IF(AND(T1165=1,G1165="PASS",P1165="FAIL"),1,0)</x:f>
        <x:v>0</x:v>
      </x:c>
      <x:c r="S1165" s="9" t="n">
        <x:f>IF(AND(T1165=1,G1165="FAIL",P1165="PASS"),1,0)</x:f>
        <x:v>0</x:v>
      </x:c>
      <x:c r="T1165" s="9" t="n">
        <x:v>1</x:v>
      </x:c>
      <x:c r="U1165" s="9" t="n">
        <x:v>7</x:v>
      </x:c>
      <x:c r="V1165" s="9" t="str">
        <x:v>MVP/SHACL_GENERATION_PIPELINE/experiments/FULL_REPAIR_V2/RUN_01/runs/RUN-IMO-107-20260915T113133616510Z/final/final_shape.ttl</x:v>
      </x:c>
    </x:row>
    <x:row r="1166" ht="22" customHeight="1">
      <x:c r="A1166" s="10" t="str">
        <x:v>V2_FALLBACK25</x:v>
      </x:c>
      <x:c r="B1166" s="10" t="str">
        <x:v>IMO-107</x:v>
      </x:c>
      <x:c r="C1166" s="10" t="str">
        <x:v>IMO-107-L-F04</x:v>
      </x:c>
      <x:c r="D1166" s="10" t="str">
        <x:v>RUN_01</x:v>
      </x:c>
      <x:c r="E1166" s="10" t="str">
        <x:v>ORIGINAL_LEDGER</x:v>
      </x:c>
      <x:c r="F1166" s="10" t="str">
        <x:v>FAIL</x:v>
      </x:c>
      <x:c r="G1166" s="10" t="str">
        <x:v>PASS</x:v>
      </x:c>
      <x:c r="H1166" s="10" t="str">
        <x:v>EXECUTED</x:v>
      </x:c>
      <x:c r="I1166" s="10" t="str">
        <x:v>PARSED</x:v>
      </x:c>
      <x:c r="J1166" s="10" t="str">
        <x:v>GENERATION_ACCEPTED</x:v>
      </x:c>
      <x:c r="K1166" s="10" t="str">
        <x:v>a9accdee22ff98812c79a35dc460abbd6f1bbd7b29fb6c0b545a593e57c602e4</x:v>
      </x:c>
      <x:c r="L1166" s="10" t="str">
        <x:v>full_repair_v2</x:v>
      </x:c>
      <x:c r="M1166" s="10" t="n">
        <x:v>0</x:v>
      </x:c>
      <x:c r="N1166" s="10" t="n">
        <x:v>1</x:v>
      </x:c>
      <x:c r="O1166" s="10" t="n">
        <x:v>0</x:v>
      </x:c>
      <x:c r="P1166" s="9" t="str">
        <x:f>'CaseReview'!U1166</x:f>
        <x:v>FAIL</x:v>
      </x:c>
      <x:c r="Q1166" s="9" t="n">
        <x:f>IF(AND(T1166=1,G1166=P1166),1,0)</x:f>
        <x:v>0</x:v>
      </x:c>
      <x:c r="R1166" s="9" t="n">
        <x:f>IF(AND(T1166=1,G1166="PASS",P1166="FAIL"),1,0)</x:f>
        <x:v>1</x:v>
      </x:c>
      <x:c r="S1166" s="9" t="n">
        <x:f>IF(AND(T1166=1,G1166="FAIL",P1166="PASS"),1,0)</x:f>
        <x:v>0</x:v>
      </x:c>
      <x:c r="T1166" s="9" t="n">
        <x:v>1</x:v>
      </x:c>
      <x:c r="U1166" s="9" t="n">
        <x:v>7</x:v>
      </x:c>
      <x:c r="V1166" s="9" t="str">
        <x:v>MVP/SHACL_GENERATION_PIPELINE/experiments/FULL_REPAIR_V2/RUN_01/runs/RUN-IMO-107-20260915T113133616510Z/final/final_shape.ttl</x:v>
      </x:c>
    </x:row>
    <x:row r="1167" ht="22" customHeight="1">
      <x:c r="A1167" s="10" t="str">
        <x:v>V2_FALLBACK25</x:v>
      </x:c>
      <x:c r="B1167" s="10" t="str">
        <x:v>IMO-107</x:v>
      </x:c>
      <x:c r="C1167" s="10" t="str">
        <x:v>IMO-107-L-F05</x:v>
      </x:c>
      <x:c r="D1167" s="10" t="str">
        <x:v>RUN_01</x:v>
      </x:c>
      <x:c r="E1167" s="10" t="str">
        <x:v>ORIGINAL_LEDGER</x:v>
      </x:c>
      <x:c r="F1167" s="10" t="str">
        <x:v>FAIL</x:v>
      </x:c>
      <x:c r="G1167" s="10" t="str">
        <x:v>PASS</x:v>
      </x:c>
      <x:c r="H1167" s="10" t="str">
        <x:v>EXECUTED</x:v>
      </x:c>
      <x:c r="I1167" s="10" t="str">
        <x:v>PARSED</x:v>
      </x:c>
      <x:c r="J1167" s="10" t="str">
        <x:v>GENERATION_ACCEPTED</x:v>
      </x:c>
      <x:c r="K1167" s="10" t="str">
        <x:v>a9accdee22ff98812c79a35dc460abbd6f1bbd7b29fb6c0b545a593e57c602e4</x:v>
      </x:c>
      <x:c r="L1167" s="10" t="str">
        <x:v>full_repair_v2</x:v>
      </x:c>
      <x:c r="M1167" s="10" t="n">
        <x:v>0</x:v>
      </x:c>
      <x:c r="N1167" s="10" t="n">
        <x:v>1</x:v>
      </x:c>
      <x:c r="O1167" s="10" t="n">
        <x:v>0</x:v>
      </x:c>
      <x:c r="P1167" s="9" t="str">
        <x:f>'CaseReview'!U1167</x:f>
        <x:v>FAIL</x:v>
      </x:c>
      <x:c r="Q1167" s="9" t="n">
        <x:f>IF(AND(T1167=1,G1167=P1167),1,0)</x:f>
        <x:v>0</x:v>
      </x:c>
      <x:c r="R1167" s="9" t="n">
        <x:f>IF(AND(T1167=1,G1167="PASS",P1167="FAIL"),1,0)</x:f>
        <x:v>1</x:v>
      </x:c>
      <x:c r="S1167" s="9" t="n">
        <x:f>IF(AND(T1167=1,G1167="FAIL",P1167="PASS"),1,0)</x:f>
        <x:v>0</x:v>
      </x:c>
      <x:c r="T1167" s="9" t="n">
        <x:v>1</x:v>
      </x:c>
      <x:c r="U1167" s="9" t="n">
        <x:v>7</x:v>
      </x:c>
      <x:c r="V1167" s="9" t="str">
        <x:v>MVP/SHACL_GENERATION_PIPELINE/experiments/FULL_REPAIR_V2/RUN_01/runs/RUN-IMO-107-20260915T113133616510Z/final/final_shape.ttl</x:v>
      </x:c>
    </x:row>
    <x:row r="1168" ht="22" customHeight="1">
      <x:c r="A1168" s="10" t="str">
        <x:v>V2_FALLBACK25</x:v>
      </x:c>
      <x:c r="B1168" s="10" t="str">
        <x:v>IMO-107</x:v>
      </x:c>
      <x:c r="C1168" s="10" t="str">
        <x:v>IMO-107-L-P01</x:v>
      </x:c>
      <x:c r="D1168" s="10" t="str">
        <x:v>RUN_01</x:v>
      </x:c>
      <x:c r="E1168" s="10" t="str">
        <x:v>ORIGINAL_LEDGER</x:v>
      </x:c>
      <x:c r="F1168" s="10" t="str">
        <x:v>PASS</x:v>
      </x:c>
      <x:c r="G1168" s="10" t="str">
        <x:v>PASS</x:v>
      </x:c>
      <x:c r="H1168" s="10" t="str">
        <x:v>EXECUTED</x:v>
      </x:c>
      <x:c r="I1168" s="10" t="str">
        <x:v>PARSED</x:v>
      </x:c>
      <x:c r="J1168" s="10" t="str">
        <x:v>GENERATION_ACCEPTED</x:v>
      </x:c>
      <x:c r="K1168" s="10" t="str">
        <x:v>a9accdee22ff98812c79a35dc460abbd6f1bbd7b29fb6c0b545a593e57c602e4</x:v>
      </x:c>
      <x:c r="L1168" s="10" t="str">
        <x:v>full_repair_v2</x:v>
      </x:c>
      <x:c r="M1168" s="10" t="n">
        <x:v>1</x:v>
      </x:c>
      <x:c r="N1168" s="10" t="n">
        <x:v>0</x:v>
      </x:c>
      <x:c r="O1168" s="10" t="n">
        <x:v>0</x:v>
      </x:c>
      <x:c r="P1168" s="9" t="str">
        <x:f>'CaseReview'!U1168</x:f>
        <x:v>PASS</x:v>
      </x:c>
      <x:c r="Q1168" s="9" t="n">
        <x:f>IF(AND(T1168=1,G1168=P1168),1,0)</x:f>
        <x:v>1</x:v>
      </x:c>
      <x:c r="R1168" s="9" t="n">
        <x:f>IF(AND(T1168=1,G1168="PASS",P1168="FAIL"),1,0)</x:f>
        <x:v>0</x:v>
      </x:c>
      <x:c r="S1168" s="9" t="n">
        <x:f>IF(AND(T1168=1,G1168="FAIL",P1168="PASS"),1,0)</x:f>
        <x:v>0</x:v>
      </x:c>
      <x:c r="T1168" s="9" t="n">
        <x:v>1</x:v>
      </x:c>
      <x:c r="U1168" s="9" t="n">
        <x:v>7</x:v>
      </x:c>
      <x:c r="V1168" s="9" t="str">
        <x:v>MVP/SHACL_GENERATION_PIPELINE/experiments/FULL_REPAIR_V2/RUN_01/runs/RUN-IMO-107-20260915T113133616510Z/final/final_shape.ttl</x:v>
      </x:c>
    </x:row>
    <x:row r="1169" ht="22" customHeight="1">
      <x:c r="A1169" s="10" t="str">
        <x:v>V2_FALLBACK25</x:v>
      </x:c>
      <x:c r="B1169" s="10" t="str">
        <x:v>IMO-107</x:v>
      </x:c>
      <x:c r="C1169" s="10" t="str">
        <x:v>IMO-107-L-P02</x:v>
      </x:c>
      <x:c r="D1169" s="10" t="str">
        <x:v>RUN_01</x:v>
      </x:c>
      <x:c r="E1169" s="10" t="str">
        <x:v>ORIGINAL_LEDGER</x:v>
      </x:c>
      <x:c r="F1169" s="10" t="str">
        <x:v>PASS</x:v>
      </x:c>
      <x:c r="G1169" s="10" t="str">
        <x:v>PASS</x:v>
      </x:c>
      <x:c r="H1169" s="10" t="str">
        <x:v>EXECUTED</x:v>
      </x:c>
      <x:c r="I1169" s="10" t="str">
        <x:v>PARSED</x:v>
      </x:c>
      <x:c r="J1169" s="10" t="str">
        <x:v>GENERATION_ACCEPTED</x:v>
      </x:c>
      <x:c r="K1169" s="10" t="str">
        <x:v>a9accdee22ff98812c79a35dc460abbd6f1bbd7b29fb6c0b545a593e57c602e4</x:v>
      </x:c>
      <x:c r="L1169" s="10" t="str">
        <x:v>full_repair_v2</x:v>
      </x:c>
      <x:c r="M1169" s="10" t="n">
        <x:v>1</x:v>
      </x:c>
      <x:c r="N1169" s="10" t="n">
        <x:v>0</x:v>
      </x:c>
      <x:c r="O1169" s="10" t="n">
        <x:v>0</x:v>
      </x:c>
      <x:c r="P1169" s="9" t="str">
        <x:f>'CaseReview'!U1169</x:f>
        <x:v>PASS</x:v>
      </x:c>
      <x:c r="Q1169" s="9" t="n">
        <x:f>IF(AND(T1169=1,G1169=P1169),1,0)</x:f>
        <x:v>1</x:v>
      </x:c>
      <x:c r="R1169" s="9" t="n">
        <x:f>IF(AND(T1169=1,G1169="PASS",P1169="FAIL"),1,0)</x:f>
        <x:v>0</x:v>
      </x:c>
      <x:c r="S1169" s="9" t="n">
        <x:f>IF(AND(T1169=1,G1169="FAIL",P1169="PASS"),1,0)</x:f>
        <x:v>0</x:v>
      </x:c>
      <x:c r="T1169" s="9" t="n">
        <x:v>1</x:v>
      </x:c>
      <x:c r="U1169" s="9" t="n">
        <x:v>7</x:v>
      </x:c>
      <x:c r="V1169" s="9" t="str">
        <x:v>MVP/SHACL_GENERATION_PIPELINE/experiments/FULL_REPAIR_V2/RUN_01/runs/RUN-IMO-107-20260915T113133616510Z/final/final_shape.ttl</x:v>
      </x:c>
    </x:row>
    <x:row r="1170" ht="22" customHeight="1">
      <x:c r="A1170" s="10" t="str">
        <x:v>V2_FALLBACK25</x:v>
      </x:c>
      <x:c r="B1170" s="10" t="str">
        <x:v>IMO-108</x:v>
      </x:c>
      <x:c r="C1170" s="10" t="str">
        <x:v>IMO-108-L-F01</x:v>
      </x:c>
      <x:c r="D1170" s="10" t="str">
        <x:v>RUN_01</x:v>
      </x:c>
      <x:c r="E1170" s="10" t="str">
        <x:v>ORIGINAL_LEDGER</x:v>
      </x:c>
      <x:c r="F1170" s="10" t="str">
        <x:v>FAIL</x:v>
      </x:c>
      <x:c r="G1170" s="10" t="str">
        <x:v>FAIL</x:v>
      </x:c>
      <x:c r="H1170" s="10" t="str">
        <x:v>EXECUTED</x:v>
      </x:c>
      <x:c r="I1170" s="10" t="str">
        <x:v>PARSED</x:v>
      </x:c>
      <x:c r="J1170" s="10" t="str">
        <x:v>GENERATION_ACCEPTED</x:v>
      </x:c>
      <x:c r="K1170" s="10" t="str">
        <x:v>087e7fb5e64375a42b14fa6c0c4efa6d95b6d093e31714d7672f549b05bc2fa9</x:v>
      </x:c>
      <x:c r="L1170" s="10" t="str">
        <x:v>full_repair_v2</x:v>
      </x:c>
      <x:c r="M1170" s="10" t="n">
        <x:v>1</x:v>
      </x:c>
      <x:c r="N1170" s="10" t="n">
        <x:v>0</x:v>
      </x:c>
      <x:c r="O1170" s="10" t="n">
        <x:v>0</x:v>
      </x:c>
      <x:c r="P1170" s="9" t="str">
        <x:f>'CaseReview'!U1170</x:f>
        <x:v>FAIL</x:v>
      </x:c>
      <x:c r="Q1170" s="9" t="n">
        <x:f>IF(AND(T1170=1,G1170=P1170),1,0)</x:f>
        <x:v>1</x:v>
      </x:c>
      <x:c r="R1170" s="9" t="n">
        <x:f>IF(AND(T1170=1,G1170="PASS",P1170="FAIL"),1,0)</x:f>
        <x:v>0</x:v>
      </x:c>
      <x:c r="S1170" s="9" t="n">
        <x:f>IF(AND(T1170=1,G1170="FAIL",P1170="PASS"),1,0)</x:f>
        <x:v>0</x:v>
      </x:c>
      <x:c r="T1170" s="9" t="n">
        <x:v>1</x:v>
      </x:c>
      <x:c r="U1170" s="9" t="n">
        <x:v>9</x:v>
      </x:c>
      <x:c r="V1170" s="9" t="str">
        <x:v>MVP/SHACL_GENERATION_PIPELINE/experiments/FULL_REPAIR_V2/RUN_01/runs/RUN-IMO-108-20260915T113305860578Z/final/final_shape.ttl</x:v>
      </x:c>
    </x:row>
    <x:row r="1171" ht="22" customHeight="1">
      <x:c r="A1171" s="10" t="str">
        <x:v>V2_FALLBACK25</x:v>
      </x:c>
      <x:c r="B1171" s="10" t="str">
        <x:v>IMO-108</x:v>
      </x:c>
      <x:c r="C1171" s="10" t="str">
        <x:v>IMO-108-L-F02</x:v>
      </x:c>
      <x:c r="D1171" s="10" t="str">
        <x:v>RUN_01</x:v>
      </x:c>
      <x:c r="E1171" s="10" t="str">
        <x:v>ORIGINAL_LEDGER</x:v>
      </x:c>
      <x:c r="F1171" s="10" t="str">
        <x:v>FAIL</x:v>
      </x:c>
      <x:c r="G1171" s="10" t="str">
        <x:v>FAIL</x:v>
      </x:c>
      <x:c r="H1171" s="10" t="str">
        <x:v>EXECUTED</x:v>
      </x:c>
      <x:c r="I1171" s="10" t="str">
        <x:v>PARSED</x:v>
      </x:c>
      <x:c r="J1171" s="10" t="str">
        <x:v>GENERATION_ACCEPTED</x:v>
      </x:c>
      <x:c r="K1171" s="10" t="str">
        <x:v>087e7fb5e64375a42b14fa6c0c4efa6d95b6d093e31714d7672f549b05bc2fa9</x:v>
      </x:c>
      <x:c r="L1171" s="10" t="str">
        <x:v>full_repair_v2</x:v>
      </x:c>
      <x:c r="M1171" s="10" t="n">
        <x:v>1</x:v>
      </x:c>
      <x:c r="N1171" s="10" t="n">
        <x:v>0</x:v>
      </x:c>
      <x:c r="O1171" s="10" t="n">
        <x:v>0</x:v>
      </x:c>
      <x:c r="P1171" s="9" t="str">
        <x:f>'CaseReview'!U1171</x:f>
        <x:v>FAIL</x:v>
      </x:c>
      <x:c r="Q1171" s="9" t="n">
        <x:f>IF(AND(T1171=1,G1171=P1171),1,0)</x:f>
        <x:v>1</x:v>
      </x:c>
      <x:c r="R1171" s="9" t="n">
        <x:f>IF(AND(T1171=1,G1171="PASS",P1171="FAIL"),1,0)</x:f>
        <x:v>0</x:v>
      </x:c>
      <x:c r="S1171" s="9" t="n">
        <x:f>IF(AND(T1171=1,G1171="FAIL",P1171="PASS"),1,0)</x:f>
        <x:v>0</x:v>
      </x:c>
      <x:c r="T1171" s="9" t="n">
        <x:v>1</x:v>
      </x:c>
      <x:c r="U1171" s="9" t="n">
        <x:v>9</x:v>
      </x:c>
      <x:c r="V1171" s="9" t="str">
        <x:v>MVP/SHACL_GENERATION_PIPELINE/experiments/FULL_REPAIR_V2/RUN_01/runs/RUN-IMO-108-20260915T113305860578Z/final/final_shape.ttl</x:v>
      </x:c>
    </x:row>
    <x:row r="1172" ht="22" customHeight="1">
      <x:c r="A1172" s="10" t="str">
        <x:v>V2_FALLBACK25</x:v>
      </x:c>
      <x:c r="B1172" s="10" t="str">
        <x:v>IMO-108</x:v>
      </x:c>
      <x:c r="C1172" s="10" t="str">
        <x:v>IMO-108-L-F03</x:v>
      </x:c>
      <x:c r="D1172" s="10" t="str">
        <x:v>RUN_01</x:v>
      </x:c>
      <x:c r="E1172" s="10" t="str">
        <x:v>ORIGINAL_LEDGER</x:v>
      </x:c>
      <x:c r="F1172" s="10" t="str">
        <x:v>FAIL</x:v>
      </x:c>
      <x:c r="G1172" s="10" t="str">
        <x:v>FAIL</x:v>
      </x:c>
      <x:c r="H1172" s="10" t="str">
        <x:v>EXECUTED</x:v>
      </x:c>
      <x:c r="I1172" s="10" t="str">
        <x:v>PARSED</x:v>
      </x:c>
      <x:c r="J1172" s="10" t="str">
        <x:v>GENERATION_ACCEPTED</x:v>
      </x:c>
      <x:c r="K1172" s="10" t="str">
        <x:v>087e7fb5e64375a42b14fa6c0c4efa6d95b6d093e31714d7672f549b05bc2fa9</x:v>
      </x:c>
      <x:c r="L1172" s="10" t="str">
        <x:v>full_repair_v2</x:v>
      </x:c>
      <x:c r="M1172" s="10" t="n">
        <x:v>1</x:v>
      </x:c>
      <x:c r="N1172" s="10" t="n">
        <x:v>0</x:v>
      </x:c>
      <x:c r="O1172" s="10" t="n">
        <x:v>0</x:v>
      </x:c>
      <x:c r="P1172" s="9" t="str">
        <x:f>'CaseReview'!U1172</x:f>
        <x:v>FAIL</x:v>
      </x:c>
      <x:c r="Q1172" s="9" t="n">
        <x:f>IF(AND(T1172=1,G1172=P1172),1,0)</x:f>
        <x:v>1</x:v>
      </x:c>
      <x:c r="R1172" s="9" t="n">
        <x:f>IF(AND(T1172=1,G1172="PASS",P1172="FAIL"),1,0)</x:f>
        <x:v>0</x:v>
      </x:c>
      <x:c r="S1172" s="9" t="n">
        <x:f>IF(AND(T1172=1,G1172="FAIL",P1172="PASS"),1,0)</x:f>
        <x:v>0</x:v>
      </x:c>
      <x:c r="T1172" s="9" t="n">
        <x:v>1</x:v>
      </x:c>
      <x:c r="U1172" s="9" t="n">
        <x:v>9</x:v>
      </x:c>
      <x:c r="V1172" s="9" t="str">
        <x:v>MVP/SHACL_GENERATION_PIPELINE/experiments/FULL_REPAIR_V2/RUN_01/runs/RUN-IMO-108-20260915T113305860578Z/final/final_shape.ttl</x:v>
      </x:c>
    </x:row>
    <x:row r="1173" ht="22" customHeight="1">
      <x:c r="A1173" s="10" t="str">
        <x:v>V2_FALLBACK25</x:v>
      </x:c>
      <x:c r="B1173" s="10" t="str">
        <x:v>IMO-108</x:v>
      </x:c>
      <x:c r="C1173" s="10" t="str">
        <x:v>IMO-108-L-P01</x:v>
      </x:c>
      <x:c r="D1173" s="10" t="str">
        <x:v>RUN_01</x:v>
      </x:c>
      <x:c r="E1173" s="10" t="str">
        <x:v>ORIGINAL_LEDGER</x:v>
      </x:c>
      <x:c r="F1173" s="10" t="str">
        <x:v>PASS</x:v>
      </x:c>
      <x:c r="G1173" s="10" t="str">
        <x:v>PASS</x:v>
      </x:c>
      <x:c r="H1173" s="10" t="str">
        <x:v>EXECUTED</x:v>
      </x:c>
      <x:c r="I1173" s="10" t="str">
        <x:v>PARSED</x:v>
      </x:c>
      <x:c r="J1173" s="10" t="str">
        <x:v>GENERATION_ACCEPTED</x:v>
      </x:c>
      <x:c r="K1173" s="10" t="str">
        <x:v>087e7fb5e64375a42b14fa6c0c4efa6d95b6d093e31714d7672f549b05bc2fa9</x:v>
      </x:c>
      <x:c r="L1173" s="10" t="str">
        <x:v>full_repair_v2</x:v>
      </x:c>
      <x:c r="M1173" s="10" t="n">
        <x:v>1</x:v>
      </x:c>
      <x:c r="N1173" s="10" t="n">
        <x:v>0</x:v>
      </x:c>
      <x:c r="O1173" s="10" t="n">
        <x:v>0</x:v>
      </x:c>
      <x:c r="P1173" s="9" t="str">
        <x:f>'CaseReview'!U1173</x:f>
        <x:v>PASS</x:v>
      </x:c>
      <x:c r="Q1173" s="9" t="n">
        <x:f>IF(AND(T1173=1,G1173=P1173),1,0)</x:f>
        <x:v>1</x:v>
      </x:c>
      <x:c r="R1173" s="9" t="n">
        <x:f>IF(AND(T1173=1,G1173="PASS",P1173="FAIL"),1,0)</x:f>
        <x:v>0</x:v>
      </x:c>
      <x:c r="S1173" s="9" t="n">
        <x:f>IF(AND(T1173=1,G1173="FAIL",P1173="PASS"),1,0)</x:f>
        <x:v>0</x:v>
      </x:c>
      <x:c r="T1173" s="9" t="n">
        <x:v>1</x:v>
      </x:c>
      <x:c r="U1173" s="9" t="n">
        <x:v>9</x:v>
      </x:c>
      <x:c r="V1173" s="9" t="str">
        <x:v>MVP/SHACL_GENERATION_PIPELINE/experiments/FULL_REPAIR_V2/RUN_01/runs/RUN-IMO-108-20260915T113305860578Z/final/final_shape.ttl</x:v>
      </x:c>
    </x:row>
    <x:row r="1174" ht="22" customHeight="1">
      <x:c r="A1174" s="10" t="str">
        <x:v>V2_FALLBACK25</x:v>
      </x:c>
      <x:c r="B1174" s="10" t="str">
        <x:v>IMO-108</x:v>
      </x:c>
      <x:c r="C1174" s="10" t="str">
        <x:v>IMO-108-L-P02</x:v>
      </x:c>
      <x:c r="D1174" s="10" t="str">
        <x:v>RUN_01</x:v>
      </x:c>
      <x:c r="E1174" s="10" t="str">
        <x:v>ORIGINAL_LEDGER</x:v>
      </x:c>
      <x:c r="F1174" s="10" t="str">
        <x:v>PASS</x:v>
      </x:c>
      <x:c r="G1174" s="10" t="str">
        <x:v>PASS</x:v>
      </x:c>
      <x:c r="H1174" s="10" t="str">
        <x:v>EXECUTED</x:v>
      </x:c>
      <x:c r="I1174" s="10" t="str">
        <x:v>PARSED</x:v>
      </x:c>
      <x:c r="J1174" s="10" t="str">
        <x:v>GENERATION_ACCEPTED</x:v>
      </x:c>
      <x:c r="K1174" s="10" t="str">
        <x:v>087e7fb5e64375a42b14fa6c0c4efa6d95b6d093e31714d7672f549b05bc2fa9</x:v>
      </x:c>
      <x:c r="L1174" s="10" t="str">
        <x:v>full_repair_v2</x:v>
      </x:c>
      <x:c r="M1174" s="10" t="n">
        <x:v>1</x:v>
      </x:c>
      <x:c r="N1174" s="10" t="n">
        <x:v>0</x:v>
      </x:c>
      <x:c r="O1174" s="10" t="n">
        <x:v>0</x:v>
      </x:c>
      <x:c r="P1174" s="9" t="str">
        <x:f>'CaseReview'!U1174</x:f>
        <x:v>PASS</x:v>
      </x:c>
      <x:c r="Q1174" s="9" t="n">
        <x:f>IF(AND(T1174=1,G1174=P1174),1,0)</x:f>
        <x:v>1</x:v>
      </x:c>
      <x:c r="R1174" s="9" t="n">
        <x:f>IF(AND(T1174=1,G1174="PASS",P1174="FAIL"),1,0)</x:f>
        <x:v>0</x:v>
      </x:c>
      <x:c r="S1174" s="9" t="n">
        <x:f>IF(AND(T1174=1,G1174="FAIL",P1174="PASS"),1,0)</x:f>
        <x:v>0</x:v>
      </x:c>
      <x:c r="T1174" s="9" t="n">
        <x:v>1</x:v>
      </x:c>
      <x:c r="U1174" s="9" t="n">
        <x:v>9</x:v>
      </x:c>
      <x:c r="V1174" s="9" t="str">
        <x:v>MVP/SHACL_GENERATION_PIPELINE/experiments/FULL_REPAIR_V2/RUN_01/runs/RUN-IMO-108-20260915T113305860578Z/final/final_shape.ttl</x:v>
      </x:c>
    </x:row>
    <x:row r="1175" ht="22" customHeight="1">
      <x:c r="A1175" s="10" t="str">
        <x:v>V2_FALLBACK25</x:v>
      </x:c>
      <x:c r="B1175" s="10" t="str">
        <x:v>IMO-108</x:v>
      </x:c>
      <x:c r="C1175" s="10" t="str">
        <x:v>IMO-108-L-P03</x:v>
      </x:c>
      <x:c r="D1175" s="10" t="str">
        <x:v>RUN_01</x:v>
      </x:c>
      <x:c r="E1175" s="10" t="str">
        <x:v>ORIGINAL_LEDGER</x:v>
      </x:c>
      <x:c r="F1175" s="10" t="str">
        <x:v>PASS</x:v>
      </x:c>
      <x:c r="G1175" s="10" t="str">
        <x:v>PASS</x:v>
      </x:c>
      <x:c r="H1175" s="10" t="str">
        <x:v>EXECUTED</x:v>
      </x:c>
      <x:c r="I1175" s="10" t="str">
        <x:v>PARSED</x:v>
      </x:c>
      <x:c r="J1175" s="10" t="str">
        <x:v>GENERATION_ACCEPTED</x:v>
      </x:c>
      <x:c r="K1175" s="10" t="str">
        <x:v>087e7fb5e64375a42b14fa6c0c4efa6d95b6d093e31714d7672f549b05bc2fa9</x:v>
      </x:c>
      <x:c r="L1175" s="10" t="str">
        <x:v>full_repair_v2</x:v>
      </x:c>
      <x:c r="M1175" s="10" t="n">
        <x:v>1</x:v>
      </x:c>
      <x:c r="N1175" s="10" t="n">
        <x:v>0</x:v>
      </x:c>
      <x:c r="O1175" s="10" t="n">
        <x:v>0</x:v>
      </x:c>
      <x:c r="P1175" s="9" t="str">
        <x:f>'CaseReview'!U1175</x:f>
        <x:v>PASS</x:v>
      </x:c>
      <x:c r="Q1175" s="9" t="n">
        <x:f>IF(AND(T1175=1,G1175=P1175),1,0)</x:f>
        <x:v>1</x:v>
      </x:c>
      <x:c r="R1175" s="9" t="n">
        <x:f>IF(AND(T1175=1,G1175="PASS",P1175="FAIL"),1,0)</x:f>
        <x:v>0</x:v>
      </x:c>
      <x:c r="S1175" s="9" t="n">
        <x:f>IF(AND(T1175=1,G1175="FAIL",P1175="PASS"),1,0)</x:f>
        <x:v>0</x:v>
      </x:c>
      <x:c r="T1175" s="9" t="n">
        <x:v>1</x:v>
      </x:c>
      <x:c r="U1175" s="9" t="n">
        <x:v>9</x:v>
      </x:c>
      <x:c r="V1175" s="9" t="str">
        <x:v>MVP/SHACL_GENERATION_PIPELINE/experiments/FULL_REPAIR_V2/RUN_01/runs/RUN-IMO-108-20260915T113305860578Z/final/final_shape.ttl</x:v>
      </x:c>
    </x:row>
    <x:row r="1176" ht="22" customHeight="1">
      <x:c r="A1176" s="10" t="str">
        <x:v>V2_FALLBACK25</x:v>
      </x:c>
      <x:c r="B1176" s="10" t="str">
        <x:v>IMO-108</x:v>
      </x:c>
      <x:c r="C1176" s="10" t="str">
        <x:v>IMO-108-L-P04</x:v>
      </x:c>
      <x:c r="D1176" s="10" t="str">
        <x:v>RUN_01</x:v>
      </x:c>
      <x:c r="E1176" s="10" t="str">
        <x:v>ORIGINAL_LEDGER</x:v>
      </x:c>
      <x:c r="F1176" s="10" t="str">
        <x:v>PASS</x:v>
      </x:c>
      <x:c r="G1176" s="10" t="str">
        <x:v>PASS</x:v>
      </x:c>
      <x:c r="H1176" s="10" t="str">
        <x:v>EXECUTED</x:v>
      </x:c>
      <x:c r="I1176" s="10" t="str">
        <x:v>PARSED</x:v>
      </x:c>
      <x:c r="J1176" s="10" t="str">
        <x:v>GENERATION_ACCEPTED</x:v>
      </x:c>
      <x:c r="K1176" s="10" t="str">
        <x:v>087e7fb5e64375a42b14fa6c0c4efa6d95b6d093e31714d7672f549b05bc2fa9</x:v>
      </x:c>
      <x:c r="L1176" s="10" t="str">
        <x:v>full_repair_v2</x:v>
      </x:c>
      <x:c r="M1176" s="10" t="n">
        <x:v>1</x:v>
      </x:c>
      <x:c r="N1176" s="10" t="n">
        <x:v>0</x:v>
      </x:c>
      <x:c r="O1176" s="10" t="n">
        <x:v>0</x:v>
      </x:c>
      <x:c r="P1176" s="9" t="str">
        <x:f>'CaseReview'!U1176</x:f>
        <x:v>PASS</x:v>
      </x:c>
      <x:c r="Q1176" s="9" t="n">
        <x:f>IF(AND(T1176=1,G1176=P1176),1,0)</x:f>
        <x:v>1</x:v>
      </x:c>
      <x:c r="R1176" s="9" t="n">
        <x:f>IF(AND(T1176=1,G1176="PASS",P1176="FAIL"),1,0)</x:f>
        <x:v>0</x:v>
      </x:c>
      <x:c r="S1176" s="9" t="n">
        <x:f>IF(AND(T1176=1,G1176="FAIL",P1176="PASS"),1,0)</x:f>
        <x:v>0</x:v>
      </x:c>
      <x:c r="T1176" s="9" t="n">
        <x:v>1</x:v>
      </x:c>
      <x:c r="U1176" s="9" t="n">
        <x:v>9</x:v>
      </x:c>
      <x:c r="V1176" s="9" t="str">
        <x:v>MVP/SHACL_GENERATION_PIPELINE/experiments/FULL_REPAIR_V2/RUN_01/runs/RUN-IMO-108-20260915T113305860578Z/final/final_shape.ttl</x:v>
      </x:c>
    </x:row>
    <x:row r="1177" ht="22" customHeight="1">
      <x:c r="A1177" s="10" t="str">
        <x:v>V2_FALLBACK25</x:v>
      </x:c>
      <x:c r="B1177" s="10" t="str">
        <x:v>IMO-108</x:v>
      </x:c>
      <x:c r="C1177" s="10" t="str">
        <x:v>IMO-108-L-P05</x:v>
      </x:c>
      <x:c r="D1177" s="10" t="str">
        <x:v>RUN_01</x:v>
      </x:c>
      <x:c r="E1177" s="10" t="str">
        <x:v>ORIGINAL_LEDGER</x:v>
      </x:c>
      <x:c r="F1177" s="10" t="str">
        <x:v>PASS</x:v>
      </x:c>
      <x:c r="G1177" s="10" t="str">
        <x:v>PASS</x:v>
      </x:c>
      <x:c r="H1177" s="10" t="str">
        <x:v>EXECUTED</x:v>
      </x:c>
      <x:c r="I1177" s="10" t="str">
        <x:v>PARSED</x:v>
      </x:c>
      <x:c r="J1177" s="10" t="str">
        <x:v>GENERATION_ACCEPTED</x:v>
      </x:c>
      <x:c r="K1177" s="10" t="str">
        <x:v>087e7fb5e64375a42b14fa6c0c4efa6d95b6d093e31714d7672f549b05bc2fa9</x:v>
      </x:c>
      <x:c r="L1177" s="10" t="str">
        <x:v>full_repair_v2</x:v>
      </x:c>
      <x:c r="M1177" s="10" t="n">
        <x:v>1</x:v>
      </x:c>
      <x:c r="N1177" s="10" t="n">
        <x:v>0</x:v>
      </x:c>
      <x:c r="O1177" s="10" t="n">
        <x:v>0</x:v>
      </x:c>
      <x:c r="P1177" s="9" t="str">
        <x:f>'CaseReview'!U1177</x:f>
        <x:v>PASS</x:v>
      </x:c>
      <x:c r="Q1177" s="9" t="n">
        <x:f>IF(AND(T1177=1,G1177=P1177),1,0)</x:f>
        <x:v>1</x:v>
      </x:c>
      <x:c r="R1177" s="9" t="n">
        <x:f>IF(AND(T1177=1,G1177="PASS",P1177="FAIL"),1,0)</x:f>
        <x:v>0</x:v>
      </x:c>
      <x:c r="S1177" s="9" t="n">
        <x:f>IF(AND(T1177=1,G1177="FAIL",P1177="PASS"),1,0)</x:f>
        <x:v>0</x:v>
      </x:c>
      <x:c r="T1177" s="9" t="n">
        <x:v>1</x:v>
      </x:c>
      <x:c r="U1177" s="9" t="n">
        <x:v>9</x:v>
      </x:c>
      <x:c r="V1177" s="9" t="str">
        <x:v>MVP/SHACL_GENERATION_PIPELINE/experiments/FULL_REPAIR_V2/RUN_01/runs/RUN-IMO-108-20260915T113305860578Z/final/final_shape.ttl</x:v>
      </x:c>
    </x:row>
    <x:row r="1178" ht="22" customHeight="1">
      <x:c r="A1178" s="10" t="str">
        <x:v>V2_FALLBACK25</x:v>
      </x:c>
      <x:c r="B1178" s="10" t="str">
        <x:v>IMO-108</x:v>
      </x:c>
      <x:c r="C1178" s="10" t="str">
        <x:v>IMO-108-L-P06</x:v>
      </x:c>
      <x:c r="D1178" s="10" t="str">
        <x:v>RUN_01</x:v>
      </x:c>
      <x:c r="E1178" s="10" t="str">
        <x:v>ORIGINAL_LEDGER</x:v>
      </x:c>
      <x:c r="F1178" s="10" t="str">
        <x:v>PASS</x:v>
      </x:c>
      <x:c r="G1178" s="10" t="str">
        <x:v>PASS</x:v>
      </x:c>
      <x:c r="H1178" s="10" t="str">
        <x:v>EXECUTED</x:v>
      </x:c>
      <x:c r="I1178" s="10" t="str">
        <x:v>PARSED</x:v>
      </x:c>
      <x:c r="J1178" s="10" t="str">
        <x:v>GENERATION_ACCEPTED</x:v>
      </x:c>
      <x:c r="K1178" s="10" t="str">
        <x:v>087e7fb5e64375a42b14fa6c0c4efa6d95b6d093e31714d7672f549b05bc2fa9</x:v>
      </x:c>
      <x:c r="L1178" s="10" t="str">
        <x:v>full_repair_v2</x:v>
      </x:c>
      <x:c r="M1178" s="10" t="n">
        <x:v>1</x:v>
      </x:c>
      <x:c r="N1178" s="10" t="n">
        <x:v>0</x:v>
      </x:c>
      <x:c r="O1178" s="10" t="n">
        <x:v>0</x:v>
      </x:c>
      <x:c r="P1178" s="9" t="str">
        <x:f>'CaseReview'!U1178</x:f>
        <x:v>PASS</x:v>
      </x:c>
      <x:c r="Q1178" s="9" t="n">
        <x:f>IF(AND(T1178=1,G1178=P1178),1,0)</x:f>
        <x:v>1</x:v>
      </x:c>
      <x:c r="R1178" s="9" t="n">
        <x:f>IF(AND(T1178=1,G1178="PASS",P1178="FAIL"),1,0)</x:f>
        <x:v>0</x:v>
      </x:c>
      <x:c r="S1178" s="9" t="n">
        <x:f>IF(AND(T1178=1,G1178="FAIL",P1178="PASS"),1,0)</x:f>
        <x:v>0</x:v>
      </x:c>
      <x:c r="T1178" s="9" t="n">
        <x:v>1</x:v>
      </x:c>
      <x:c r="U1178" s="9" t="n">
        <x:v>9</x:v>
      </x:c>
      <x:c r="V1178" s="9" t="str">
        <x:v>MVP/SHACL_GENERATION_PIPELINE/experiments/FULL_REPAIR_V2/RUN_01/runs/RUN-IMO-108-20260915T113305860578Z/final/final_shape.ttl</x:v>
      </x:c>
    </x:row>
    <x:row r="1179" ht="22" customHeight="1">
      <x:c r="A1179" s="10" t="str">
        <x:v>V2_FALLBACK25</x:v>
      </x:c>
      <x:c r="B1179" s="10" t="str">
        <x:v>IMO-109</x:v>
      </x:c>
      <x:c r="C1179" s="10" t="str">
        <x:v>IMO-109-L-F01</x:v>
      </x:c>
      <x:c r="D1179" s="10" t="str">
        <x:v>RUN_01</x:v>
      </x:c>
      <x:c r="E1179" s="10" t="str">
        <x:v>ORIGINAL_LEDGER</x:v>
      </x:c>
      <x:c r="F1179" s="10" t="str">
        <x:v>FAIL</x:v>
      </x:c>
      <x:c r="G1179" s="10" t="str">
        <x:v>FAIL</x:v>
      </x:c>
      <x:c r="H1179" s="10" t="str">
        <x:v>EXECUTED</x:v>
      </x:c>
      <x:c r="I1179" s="10" t="str">
        <x:v>PARSED</x:v>
      </x:c>
      <x:c r="J1179" s="10" t="str">
        <x:v>GENERATION_ACCEPTED</x:v>
      </x:c>
      <x:c r="K1179" s="10" t="str">
        <x:v>1feb26de12108d329c668ee513ec3212f9b6e263e1ed0ba807aa82cb14977e1f</x:v>
      </x:c>
      <x:c r="L1179" s="10" t="str">
        <x:v>full_repair_v2</x:v>
      </x:c>
      <x:c r="M1179" s="10" t="n">
        <x:v>1</x:v>
      </x:c>
      <x:c r="N1179" s="10" t="n">
        <x:v>0</x:v>
      </x:c>
      <x:c r="O1179" s="10" t="n">
        <x:v>0</x:v>
      </x:c>
      <x:c r="P1179" s="9" t="str">
        <x:f>'CaseReview'!U1179</x:f>
        <x:v>FAIL</x:v>
      </x:c>
      <x:c r="Q1179" s="9" t="n">
        <x:f>IF(AND(T1179=1,G1179=P1179),1,0)</x:f>
        <x:v>1</x:v>
      </x:c>
      <x:c r="R1179" s="9" t="n">
        <x:f>IF(AND(T1179=1,G1179="PASS",P1179="FAIL"),1,0)</x:f>
        <x:v>0</x:v>
      </x:c>
      <x:c r="S1179" s="9" t="n">
        <x:f>IF(AND(T1179=1,G1179="FAIL",P1179="PASS"),1,0)</x:f>
        <x:v>0</x:v>
      </x:c>
      <x:c r="T1179" s="9" t="n">
        <x:v>1</x:v>
      </x:c>
      <x:c r="U1179" s="9" t="n">
        <x:v>8</x:v>
      </x:c>
      <x:c r="V1179" s="9" t="str">
        <x:v>MVP/SHACL_GENERATION_PIPELINE/experiments/FULL_REPAIR_V2/RUN_01/runs/RUN-IMO-109-20260915T113354203951Z/final/final_shape.ttl</x:v>
      </x:c>
    </x:row>
    <x:row r="1180" ht="22" customHeight="1">
      <x:c r="A1180" s="10" t="str">
        <x:v>V2_FALLBACK25</x:v>
      </x:c>
      <x:c r="B1180" s="10" t="str">
        <x:v>IMO-109</x:v>
      </x:c>
      <x:c r="C1180" s="10" t="str">
        <x:v>IMO-109-L-F02</x:v>
      </x:c>
      <x:c r="D1180" s="10" t="str">
        <x:v>RUN_01</x:v>
      </x:c>
      <x:c r="E1180" s="10" t="str">
        <x:v>ORIGINAL_LEDGER</x:v>
      </x:c>
      <x:c r="F1180" s="10" t="str">
        <x:v>FAIL</x:v>
      </x:c>
      <x:c r="G1180" s="10" t="str">
        <x:v>FAIL</x:v>
      </x:c>
      <x:c r="H1180" s="10" t="str">
        <x:v>EXECUTED</x:v>
      </x:c>
      <x:c r="I1180" s="10" t="str">
        <x:v>PARSED</x:v>
      </x:c>
      <x:c r="J1180" s="10" t="str">
        <x:v>GENERATION_ACCEPTED</x:v>
      </x:c>
      <x:c r="K1180" s="10" t="str">
        <x:v>1feb26de12108d329c668ee513ec3212f9b6e263e1ed0ba807aa82cb14977e1f</x:v>
      </x:c>
      <x:c r="L1180" s="10" t="str">
        <x:v>full_repair_v2</x:v>
      </x:c>
      <x:c r="M1180" s="10" t="n">
        <x:v>1</x:v>
      </x:c>
      <x:c r="N1180" s="10" t="n">
        <x:v>0</x:v>
      </x:c>
      <x:c r="O1180" s="10" t="n">
        <x:v>0</x:v>
      </x:c>
      <x:c r="P1180" s="9" t="str">
        <x:f>'CaseReview'!U1180</x:f>
        <x:v>FAIL</x:v>
      </x:c>
      <x:c r="Q1180" s="9" t="n">
        <x:f>IF(AND(T1180=1,G1180=P1180),1,0)</x:f>
        <x:v>1</x:v>
      </x:c>
      <x:c r="R1180" s="9" t="n">
        <x:f>IF(AND(T1180=1,G1180="PASS",P1180="FAIL"),1,0)</x:f>
        <x:v>0</x:v>
      </x:c>
      <x:c r="S1180" s="9" t="n">
        <x:f>IF(AND(T1180=1,G1180="FAIL",P1180="PASS"),1,0)</x:f>
        <x:v>0</x:v>
      </x:c>
      <x:c r="T1180" s="9" t="n">
        <x:v>1</x:v>
      </x:c>
      <x:c r="U1180" s="9" t="n">
        <x:v>8</x:v>
      </x:c>
      <x:c r="V1180" s="9" t="str">
        <x:v>MVP/SHACL_GENERATION_PIPELINE/experiments/FULL_REPAIR_V2/RUN_01/runs/RUN-IMO-109-20260915T113354203951Z/final/final_shape.ttl</x:v>
      </x:c>
    </x:row>
    <x:row r="1181" ht="22" customHeight="1">
      <x:c r="A1181" s="10" t="str">
        <x:v>V2_FALLBACK25</x:v>
      </x:c>
      <x:c r="B1181" s="10" t="str">
        <x:v>IMO-109</x:v>
      </x:c>
      <x:c r="C1181" s="10" t="str">
        <x:v>IMO-109-L-F03</x:v>
      </x:c>
      <x:c r="D1181" s="10" t="str">
        <x:v>RUN_01</x:v>
      </x:c>
      <x:c r="E1181" s="10" t="str">
        <x:v>ORIGINAL_LEDGER</x:v>
      </x:c>
      <x:c r="F1181" s="10" t="str">
        <x:v>FAIL</x:v>
      </x:c>
      <x:c r="G1181" s="10" t="str">
        <x:v>PASS</x:v>
      </x:c>
      <x:c r="H1181" s="10" t="str">
        <x:v>EXECUTED</x:v>
      </x:c>
      <x:c r="I1181" s="10" t="str">
        <x:v>PARSED</x:v>
      </x:c>
      <x:c r="J1181" s="10" t="str">
        <x:v>GENERATION_ACCEPTED</x:v>
      </x:c>
      <x:c r="K1181" s="10" t="str">
        <x:v>1feb26de12108d329c668ee513ec3212f9b6e263e1ed0ba807aa82cb14977e1f</x:v>
      </x:c>
      <x:c r="L1181" s="10" t="str">
        <x:v>full_repair_v2</x:v>
      </x:c>
      <x:c r="M1181" s="10" t="n">
        <x:v>0</x:v>
      </x:c>
      <x:c r="N1181" s="10" t="n">
        <x:v>1</x:v>
      </x:c>
      <x:c r="O1181" s="10" t="n">
        <x:v>0</x:v>
      </x:c>
      <x:c r="P1181" s="9" t="str">
        <x:f>'CaseReview'!U1181</x:f>
        <x:v>FAIL</x:v>
      </x:c>
      <x:c r="Q1181" s="9" t="n">
        <x:f>IF(AND(T1181=1,G1181=P1181),1,0)</x:f>
        <x:v>0</x:v>
      </x:c>
      <x:c r="R1181" s="9" t="n">
        <x:f>IF(AND(T1181=1,G1181="PASS",P1181="FAIL"),1,0)</x:f>
        <x:v>1</x:v>
      </x:c>
      <x:c r="S1181" s="9" t="n">
        <x:f>IF(AND(T1181=1,G1181="FAIL",P1181="PASS"),1,0)</x:f>
        <x:v>0</x:v>
      </x:c>
      <x:c r="T1181" s="9" t="n">
        <x:v>1</x:v>
      </x:c>
      <x:c r="U1181" s="9" t="n">
        <x:v>8</x:v>
      </x:c>
      <x:c r="V1181" s="9" t="str">
        <x:v>MVP/SHACL_GENERATION_PIPELINE/experiments/FULL_REPAIR_V2/RUN_01/runs/RUN-IMO-109-20260915T113354203951Z/final/final_shape.ttl</x:v>
      </x:c>
    </x:row>
    <x:row r="1182" ht="22" customHeight="1">
      <x:c r="A1182" s="10" t="str">
        <x:v>V2_FALLBACK25</x:v>
      </x:c>
      <x:c r="B1182" s="10" t="str">
        <x:v>IMO-109</x:v>
      </x:c>
      <x:c r="C1182" s="10" t="str">
        <x:v>IMO-109-L-P01</x:v>
      </x:c>
      <x:c r="D1182" s="10" t="str">
        <x:v>RUN_01</x:v>
      </x:c>
      <x:c r="E1182" s="10" t="str">
        <x:v>ORIGINAL_LEDGER</x:v>
      </x:c>
      <x:c r="F1182" s="10" t="str">
        <x:v>PASS</x:v>
      </x:c>
      <x:c r="G1182" s="10" t="str">
        <x:v>PASS</x:v>
      </x:c>
      <x:c r="H1182" s="10" t="str">
        <x:v>EXECUTED</x:v>
      </x:c>
      <x:c r="I1182" s="10" t="str">
        <x:v>PARSED</x:v>
      </x:c>
      <x:c r="J1182" s="10" t="str">
        <x:v>GENERATION_ACCEPTED</x:v>
      </x:c>
      <x:c r="K1182" s="10" t="str">
        <x:v>1feb26de12108d329c668ee513ec3212f9b6e263e1ed0ba807aa82cb14977e1f</x:v>
      </x:c>
      <x:c r="L1182" s="10" t="str">
        <x:v>full_repair_v2</x:v>
      </x:c>
      <x:c r="M1182" s="10" t="n">
        <x:v>1</x:v>
      </x:c>
      <x:c r="N1182" s="10" t="n">
        <x:v>0</x:v>
      </x:c>
      <x:c r="O1182" s="10" t="n">
        <x:v>0</x:v>
      </x:c>
      <x:c r="P1182" s="9" t="str">
        <x:f>'CaseReview'!U1182</x:f>
        <x:v>PASS</x:v>
      </x:c>
      <x:c r="Q1182" s="9" t="n">
        <x:f>IF(AND(T1182=1,G1182=P1182),1,0)</x:f>
        <x:v>1</x:v>
      </x:c>
      <x:c r="R1182" s="9" t="n">
        <x:f>IF(AND(T1182=1,G1182="PASS",P1182="FAIL"),1,0)</x:f>
        <x:v>0</x:v>
      </x:c>
      <x:c r="S1182" s="9" t="n">
        <x:f>IF(AND(T1182=1,G1182="FAIL",P1182="PASS"),1,0)</x:f>
        <x:v>0</x:v>
      </x:c>
      <x:c r="T1182" s="9" t="n">
        <x:v>1</x:v>
      </x:c>
      <x:c r="U1182" s="9" t="n">
        <x:v>8</x:v>
      </x:c>
      <x:c r="V1182" s="9" t="str">
        <x:v>MVP/SHACL_GENERATION_PIPELINE/experiments/FULL_REPAIR_V2/RUN_01/runs/RUN-IMO-109-20260915T113354203951Z/final/final_shape.ttl</x:v>
      </x:c>
    </x:row>
    <x:row r="1183" ht="22" customHeight="1">
      <x:c r="A1183" s="10" t="str">
        <x:v>V2_FALLBACK25</x:v>
      </x:c>
      <x:c r="B1183" s="10" t="str">
        <x:v>IMO-109</x:v>
      </x:c>
      <x:c r="C1183" s="10" t="str">
        <x:v>IMO-109-L-P02</x:v>
      </x:c>
      <x:c r="D1183" s="10" t="str">
        <x:v>RUN_01</x:v>
      </x:c>
      <x:c r="E1183" s="10" t="str">
        <x:v>ORIGINAL_LEDGER</x:v>
      </x:c>
      <x:c r="F1183" s="10" t="str">
        <x:v>PASS</x:v>
      </x:c>
      <x:c r="G1183" s="10" t="str">
        <x:v>PASS</x:v>
      </x:c>
      <x:c r="H1183" s="10" t="str">
        <x:v>EXECUTED</x:v>
      </x:c>
      <x:c r="I1183" s="10" t="str">
        <x:v>PARSED</x:v>
      </x:c>
      <x:c r="J1183" s="10" t="str">
        <x:v>GENERATION_ACCEPTED</x:v>
      </x:c>
      <x:c r="K1183" s="10" t="str">
        <x:v>1feb26de12108d329c668ee513ec3212f9b6e263e1ed0ba807aa82cb14977e1f</x:v>
      </x:c>
      <x:c r="L1183" s="10" t="str">
        <x:v>full_repair_v2</x:v>
      </x:c>
      <x:c r="M1183" s="10" t="n">
        <x:v>1</x:v>
      </x:c>
      <x:c r="N1183" s="10" t="n">
        <x:v>0</x:v>
      </x:c>
      <x:c r="O1183" s="10" t="n">
        <x:v>0</x:v>
      </x:c>
      <x:c r="P1183" s="9" t="str">
        <x:f>'CaseReview'!U1183</x:f>
        <x:v>PASS</x:v>
      </x:c>
      <x:c r="Q1183" s="9" t="n">
        <x:f>IF(AND(T1183=1,G1183=P1183),1,0)</x:f>
        <x:v>1</x:v>
      </x:c>
      <x:c r="R1183" s="9" t="n">
        <x:f>IF(AND(T1183=1,G1183="PASS",P1183="FAIL"),1,0)</x:f>
        <x:v>0</x:v>
      </x:c>
      <x:c r="S1183" s="9" t="n">
        <x:f>IF(AND(T1183=1,G1183="FAIL",P1183="PASS"),1,0)</x:f>
        <x:v>0</x:v>
      </x:c>
      <x:c r="T1183" s="9" t="n">
        <x:v>1</x:v>
      </x:c>
      <x:c r="U1183" s="9" t="n">
        <x:v>8</x:v>
      </x:c>
      <x:c r="V1183" s="9" t="str">
        <x:v>MVP/SHACL_GENERATION_PIPELINE/experiments/FULL_REPAIR_V2/RUN_01/runs/RUN-IMO-109-20260915T113354203951Z/final/final_shape.ttl</x:v>
      </x:c>
    </x:row>
    <x:row r="1184" ht="22" customHeight="1">
      <x:c r="A1184" s="10" t="str">
        <x:v>V2_FALLBACK25</x:v>
      </x:c>
      <x:c r="B1184" s="10" t="str">
        <x:v>IMO-109</x:v>
      </x:c>
      <x:c r="C1184" s="10" t="str">
        <x:v>IMO-109-L-P03</x:v>
      </x:c>
      <x:c r="D1184" s="10" t="str">
        <x:v>RUN_01</x:v>
      </x:c>
      <x:c r="E1184" s="10" t="str">
        <x:v>ORIGINAL_LEDGER</x:v>
      </x:c>
      <x:c r="F1184" s="10" t="str">
        <x:v>PASS</x:v>
      </x:c>
      <x:c r="G1184" s="10" t="str">
        <x:v>PASS</x:v>
      </x:c>
      <x:c r="H1184" s="10" t="str">
        <x:v>EXECUTED</x:v>
      </x:c>
      <x:c r="I1184" s="10" t="str">
        <x:v>PARSED</x:v>
      </x:c>
      <x:c r="J1184" s="10" t="str">
        <x:v>GENERATION_ACCEPTED</x:v>
      </x:c>
      <x:c r="K1184" s="10" t="str">
        <x:v>1feb26de12108d329c668ee513ec3212f9b6e263e1ed0ba807aa82cb14977e1f</x:v>
      </x:c>
      <x:c r="L1184" s="10" t="str">
        <x:v>full_repair_v2</x:v>
      </x:c>
      <x:c r="M1184" s="10" t="n">
        <x:v>1</x:v>
      </x:c>
      <x:c r="N1184" s="10" t="n">
        <x:v>0</x:v>
      </x:c>
      <x:c r="O1184" s="10" t="n">
        <x:v>0</x:v>
      </x:c>
      <x:c r="P1184" s="9" t="str">
        <x:f>'CaseReview'!U1184</x:f>
        <x:v>PASS</x:v>
      </x:c>
      <x:c r="Q1184" s="9" t="n">
        <x:f>IF(AND(T1184=1,G1184=P1184),1,0)</x:f>
        <x:v>1</x:v>
      </x:c>
      <x:c r="R1184" s="9" t="n">
        <x:f>IF(AND(T1184=1,G1184="PASS",P1184="FAIL"),1,0)</x:f>
        <x:v>0</x:v>
      </x:c>
      <x:c r="S1184" s="9" t="n">
        <x:f>IF(AND(T1184=1,G1184="FAIL",P1184="PASS"),1,0)</x:f>
        <x:v>0</x:v>
      </x:c>
      <x:c r="T1184" s="9" t="n">
        <x:v>1</x:v>
      </x:c>
      <x:c r="U1184" s="9" t="n">
        <x:v>8</x:v>
      </x:c>
      <x:c r="V1184" s="9" t="str">
        <x:v>MVP/SHACL_GENERATION_PIPELINE/experiments/FULL_REPAIR_V2/RUN_01/runs/RUN-IMO-109-20260915T113354203951Z/final/final_shape.ttl</x:v>
      </x:c>
    </x:row>
    <x:row r="1185" ht="22" customHeight="1">
      <x:c r="A1185" s="10" t="str">
        <x:v>V2_FALLBACK25</x:v>
      </x:c>
      <x:c r="B1185" s="10" t="str">
        <x:v>IMO-109</x:v>
      </x:c>
      <x:c r="C1185" s="10" t="str">
        <x:v>IMO-109-L-P04</x:v>
      </x:c>
      <x:c r="D1185" s="10" t="str">
        <x:v>RUN_01</x:v>
      </x:c>
      <x:c r="E1185" s="10" t="str">
        <x:v>ORIGINAL_LEDGER</x:v>
      </x:c>
      <x:c r="F1185" s="10" t="str">
        <x:v>PASS</x:v>
      </x:c>
      <x:c r="G1185" s="10" t="str">
        <x:v>PASS</x:v>
      </x:c>
      <x:c r="H1185" s="10" t="str">
        <x:v>EXECUTED</x:v>
      </x:c>
      <x:c r="I1185" s="10" t="str">
        <x:v>PARSED</x:v>
      </x:c>
      <x:c r="J1185" s="10" t="str">
        <x:v>GENERATION_ACCEPTED</x:v>
      </x:c>
      <x:c r="K1185" s="10" t="str">
        <x:v>1feb26de12108d329c668ee513ec3212f9b6e263e1ed0ba807aa82cb14977e1f</x:v>
      </x:c>
      <x:c r="L1185" s="10" t="str">
        <x:v>full_repair_v2</x:v>
      </x:c>
      <x:c r="M1185" s="10" t="n">
        <x:v>1</x:v>
      </x:c>
      <x:c r="N1185" s="10" t="n">
        <x:v>0</x:v>
      </x:c>
      <x:c r="O1185" s="10" t="n">
        <x:v>0</x:v>
      </x:c>
      <x:c r="P1185" s="9" t="str">
        <x:f>'CaseReview'!U1185</x:f>
        <x:v>PASS</x:v>
      </x:c>
      <x:c r="Q1185" s="9" t="n">
        <x:f>IF(AND(T1185=1,G1185=P1185),1,0)</x:f>
        <x:v>1</x:v>
      </x:c>
      <x:c r="R1185" s="9" t="n">
        <x:f>IF(AND(T1185=1,G1185="PASS",P1185="FAIL"),1,0)</x:f>
        <x:v>0</x:v>
      </x:c>
      <x:c r="S1185" s="9" t="n">
        <x:f>IF(AND(T1185=1,G1185="FAIL",P1185="PASS"),1,0)</x:f>
        <x:v>0</x:v>
      </x:c>
      <x:c r="T1185" s="9" t="n">
        <x:v>1</x:v>
      </x:c>
      <x:c r="U1185" s="9" t="n">
        <x:v>8</x:v>
      </x:c>
      <x:c r="V1185" s="9" t="str">
        <x:v>MVP/SHACL_GENERATION_PIPELINE/experiments/FULL_REPAIR_V2/RUN_01/runs/RUN-IMO-109-20260915T113354203951Z/final/final_shape.ttl</x:v>
      </x:c>
    </x:row>
    <x:row r="1186" ht="22" customHeight="1">
      <x:c r="A1186" s="10" t="str">
        <x:v>V2_FALLBACK25</x:v>
      </x:c>
      <x:c r="B1186" s="10" t="str">
        <x:v>IMO-109</x:v>
      </x:c>
      <x:c r="C1186" s="10" t="str">
        <x:v>IMO-109-L-P05</x:v>
      </x:c>
      <x:c r="D1186" s="10" t="str">
        <x:v>RUN_01</x:v>
      </x:c>
      <x:c r="E1186" s="10" t="str">
        <x:v>ORIGINAL_LEDGER</x:v>
      </x:c>
      <x:c r="F1186" s="10" t="str">
        <x:v>PASS</x:v>
      </x:c>
      <x:c r="G1186" s="10" t="str">
        <x:v>PASS</x:v>
      </x:c>
      <x:c r="H1186" s="10" t="str">
        <x:v>EXECUTED</x:v>
      </x:c>
      <x:c r="I1186" s="10" t="str">
        <x:v>PARSED</x:v>
      </x:c>
      <x:c r="J1186" s="10" t="str">
        <x:v>GENERATION_ACCEPTED</x:v>
      </x:c>
      <x:c r="K1186" s="10" t="str">
        <x:v>1feb26de12108d329c668ee513ec3212f9b6e263e1ed0ba807aa82cb14977e1f</x:v>
      </x:c>
      <x:c r="L1186" s="10" t="str">
        <x:v>full_repair_v2</x:v>
      </x:c>
      <x:c r="M1186" s="10" t="n">
        <x:v>1</x:v>
      </x:c>
      <x:c r="N1186" s="10" t="n">
        <x:v>0</x:v>
      </x:c>
      <x:c r="O1186" s="10" t="n">
        <x:v>0</x:v>
      </x:c>
      <x:c r="P1186" s="9" t="str">
        <x:f>'CaseReview'!U1186</x:f>
        <x:v>PASS</x:v>
      </x:c>
      <x:c r="Q1186" s="9" t="n">
        <x:f>IF(AND(T1186=1,G1186=P1186),1,0)</x:f>
        <x:v>1</x:v>
      </x:c>
      <x:c r="R1186" s="9" t="n">
        <x:f>IF(AND(T1186=1,G1186="PASS",P1186="FAIL"),1,0)</x:f>
        <x:v>0</x:v>
      </x:c>
      <x:c r="S1186" s="9" t="n">
        <x:f>IF(AND(T1186=1,G1186="FAIL",P1186="PASS"),1,0)</x:f>
        <x:v>0</x:v>
      </x:c>
      <x:c r="T1186" s="9" t="n">
        <x:v>1</x:v>
      </x:c>
      <x:c r="U1186" s="9" t="n">
        <x:v>8</x:v>
      </x:c>
      <x:c r="V1186" s="9" t="str">
        <x:v>MVP/SHACL_GENERATION_PIPELINE/experiments/FULL_REPAIR_V2/RUN_01/runs/RUN-IMO-109-20260915T113354203951Z/final/final_shape.ttl</x:v>
      </x:c>
    </x:row>
    <x:row r="1187" ht="22" customHeight="1">
      <x:c r="A1187" s="10" t="str">
        <x:v>V2_FALLBACK25</x:v>
      </x:c>
      <x:c r="B1187" s="10" t="str">
        <x:v>IMO-110</x:v>
      </x:c>
      <x:c r="C1187" s="10" t="str">
        <x:v>IMO-110-L-F01</x:v>
      </x:c>
      <x:c r="D1187" s="10" t="str">
        <x:v>RUN_01</x:v>
      </x:c>
      <x:c r="E1187" s="10" t="str">
        <x:v>ORIGINAL_LEDGER</x:v>
      </x:c>
      <x:c r="F1187" s="10" t="str">
        <x:v>FAIL</x:v>
      </x:c>
      <x:c r="G1187" s="10" t="str">
        <x:v>NO_VERDICT</x:v>
      </x:c>
      <x:c r="H1187" s="10" t="str">
        <x:v>INFRASTRUCTURE_FAILURE</x:v>
      </x:c>
      <x:c r="I1187" s="10" t="str">
        <x:v>NOT_PARSED</x:v>
      </x:c>
      <x:c r="J1187" s="10" t="str">
        <x:v>SYNTAX_REPAIR_EXHAUSTED</x:v>
      </x:c>
      <x:c r="K1187" s="10" t="str"/>
      <x:c r="L1187" s="10" t="str">
        <x:v>full_repair_v2</x:v>
      </x:c>
      <x:c r="M1187" s="10" t="n">
        <x:v>0</x:v>
      </x:c>
      <x:c r="N1187" s="10" t="n">
        <x:v>0</x:v>
      </x:c>
      <x:c r="O1187" s="10" t="n">
        <x:v>0</x:v>
      </x:c>
      <x:c r="P1187" s="9" t="str">
        <x:f>'CaseReview'!U1187</x:f>
        <x:v>FAIL</x:v>
      </x:c>
      <x:c r="Q1187" s="9" t="n">
        <x:f>IF(AND(T1187=1,G1187=P1187),1,0)</x:f>
        <x:v>0</x:v>
      </x:c>
      <x:c r="R1187" s="9" t="n">
        <x:f>IF(AND(T1187=1,G1187="PASS",P1187="FAIL"),1,0)</x:f>
        <x:v>0</x:v>
      </x:c>
      <x:c r="S1187" s="9" t="n">
        <x:f>IF(AND(T1187=1,G1187="FAIL",P1187="PASS"),1,0)</x:f>
        <x:v>0</x:v>
      </x:c>
      <x:c r="T1187" s="9" t="n">
        <x:v>0</x:v>
      </x:c>
      <x:c r="U1187" s="9" t="n">
        <x:v>8</x:v>
      </x:c>
      <x:c r="V1187" s="9" t="str"/>
    </x:row>
    <x:row r="1188" ht="22" customHeight="1">
      <x:c r="A1188" s="10" t="str">
        <x:v>V2_FALLBACK25</x:v>
      </x:c>
      <x:c r="B1188" s="10" t="str">
        <x:v>IMO-110</x:v>
      </x:c>
      <x:c r="C1188" s="10" t="str">
        <x:v>IMO-110-L-F02</x:v>
      </x:c>
      <x:c r="D1188" s="10" t="str">
        <x:v>RUN_01</x:v>
      </x:c>
      <x:c r="E1188" s="10" t="str">
        <x:v>ORIGINAL_LEDGER</x:v>
      </x:c>
      <x:c r="F1188" s="10" t="str">
        <x:v>FAIL</x:v>
      </x:c>
      <x:c r="G1188" s="10" t="str">
        <x:v>NO_VERDICT</x:v>
      </x:c>
      <x:c r="H1188" s="10" t="str">
        <x:v>INFRASTRUCTURE_FAILURE</x:v>
      </x:c>
      <x:c r="I1188" s="10" t="str">
        <x:v>NOT_PARSED</x:v>
      </x:c>
      <x:c r="J1188" s="10" t="str">
        <x:v>SYNTAX_REPAIR_EXHAUSTED</x:v>
      </x:c>
      <x:c r="K1188" s="10" t="str"/>
      <x:c r="L1188" s="10" t="str">
        <x:v>full_repair_v2</x:v>
      </x:c>
      <x:c r="M1188" s="10" t="n">
        <x:v>0</x:v>
      </x:c>
      <x:c r="N1188" s="10" t="n">
        <x:v>0</x:v>
      </x:c>
      <x:c r="O1188" s="10" t="n">
        <x:v>0</x:v>
      </x:c>
      <x:c r="P1188" s="9" t="str">
        <x:f>'CaseReview'!U1188</x:f>
        <x:v>FAIL</x:v>
      </x:c>
      <x:c r="Q1188" s="9" t="n">
        <x:f>IF(AND(T1188=1,G1188=P1188),1,0)</x:f>
        <x:v>0</x:v>
      </x:c>
      <x:c r="R1188" s="9" t="n">
        <x:f>IF(AND(T1188=1,G1188="PASS",P1188="FAIL"),1,0)</x:f>
        <x:v>0</x:v>
      </x:c>
      <x:c r="S1188" s="9" t="n">
        <x:f>IF(AND(T1188=1,G1188="FAIL",P1188="PASS"),1,0)</x:f>
        <x:v>0</x:v>
      </x:c>
      <x:c r="T1188" s="9" t="n">
        <x:v>0</x:v>
      </x:c>
      <x:c r="U1188" s="9" t="n">
        <x:v>8</x:v>
      </x:c>
      <x:c r="V1188" s="9" t="str"/>
    </x:row>
    <x:row r="1189" ht="22" customHeight="1">
      <x:c r="A1189" s="10" t="str">
        <x:v>V2_FALLBACK25</x:v>
      </x:c>
      <x:c r="B1189" s="10" t="str">
        <x:v>IMO-110</x:v>
      </x:c>
      <x:c r="C1189" s="10" t="str">
        <x:v>IMO-110-L-F03</x:v>
      </x:c>
      <x:c r="D1189" s="10" t="str">
        <x:v>RUN_01</x:v>
      </x:c>
      <x:c r="E1189" s="10" t="str">
        <x:v>ORIGINAL_LEDGER</x:v>
      </x:c>
      <x:c r="F1189" s="10" t="str">
        <x:v>FAIL</x:v>
      </x:c>
      <x:c r="G1189" s="10" t="str">
        <x:v>NO_VERDICT</x:v>
      </x:c>
      <x:c r="H1189" s="10" t="str">
        <x:v>INFRASTRUCTURE_FAILURE</x:v>
      </x:c>
      <x:c r="I1189" s="10" t="str">
        <x:v>NOT_PARSED</x:v>
      </x:c>
      <x:c r="J1189" s="10" t="str">
        <x:v>SYNTAX_REPAIR_EXHAUSTED</x:v>
      </x:c>
      <x:c r="K1189" s="10" t="str"/>
      <x:c r="L1189" s="10" t="str">
        <x:v>full_repair_v2</x:v>
      </x:c>
      <x:c r="M1189" s="10" t="n">
        <x:v>0</x:v>
      </x:c>
      <x:c r="N1189" s="10" t="n">
        <x:v>0</x:v>
      </x:c>
      <x:c r="O1189" s="10" t="n">
        <x:v>0</x:v>
      </x:c>
      <x:c r="P1189" s="9" t="str">
        <x:f>'CaseReview'!U1189</x:f>
        <x:v>FAIL</x:v>
      </x:c>
      <x:c r="Q1189" s="9" t="n">
        <x:f>IF(AND(T1189=1,G1189=P1189),1,0)</x:f>
        <x:v>0</x:v>
      </x:c>
      <x:c r="R1189" s="9" t="n">
        <x:f>IF(AND(T1189=1,G1189="PASS",P1189="FAIL"),1,0)</x:f>
        <x:v>0</x:v>
      </x:c>
      <x:c r="S1189" s="9" t="n">
        <x:f>IF(AND(T1189=1,G1189="FAIL",P1189="PASS"),1,0)</x:f>
        <x:v>0</x:v>
      </x:c>
      <x:c r="T1189" s="9" t="n">
        <x:v>0</x:v>
      </x:c>
      <x:c r="U1189" s="9" t="n">
        <x:v>8</x:v>
      </x:c>
      <x:c r="V1189" s="9" t="str"/>
    </x:row>
    <x:row r="1190" ht="22" customHeight="1">
      <x:c r="A1190" s="10" t="str">
        <x:v>V2_FALLBACK25</x:v>
      </x:c>
      <x:c r="B1190" s="10" t="str">
        <x:v>IMO-110</x:v>
      </x:c>
      <x:c r="C1190" s="10" t="str">
        <x:v>IMO-110-L-P01</x:v>
      </x:c>
      <x:c r="D1190" s="10" t="str">
        <x:v>RUN_01</x:v>
      </x:c>
      <x:c r="E1190" s="10" t="str">
        <x:v>ORIGINAL_LEDGER</x:v>
      </x:c>
      <x:c r="F1190" s="10" t="str">
        <x:v>PASS</x:v>
      </x:c>
      <x:c r="G1190" s="10" t="str">
        <x:v>NO_VERDICT</x:v>
      </x:c>
      <x:c r="H1190" s="10" t="str">
        <x:v>INFRASTRUCTURE_FAILURE</x:v>
      </x:c>
      <x:c r="I1190" s="10" t="str">
        <x:v>NOT_PARSED</x:v>
      </x:c>
      <x:c r="J1190" s="10" t="str">
        <x:v>SYNTAX_REPAIR_EXHAUSTED</x:v>
      </x:c>
      <x:c r="K1190" s="10" t="str"/>
      <x:c r="L1190" s="10" t="str">
        <x:v>full_repair_v2</x:v>
      </x:c>
      <x:c r="M1190" s="10" t="n">
        <x:v>0</x:v>
      </x:c>
      <x:c r="N1190" s="10" t="n">
        <x:v>0</x:v>
      </x:c>
      <x:c r="O1190" s="10" t="n">
        <x:v>0</x:v>
      </x:c>
      <x:c r="P1190" s="9" t="str">
        <x:f>'CaseReview'!U1190</x:f>
        <x:v>PASS</x:v>
      </x:c>
      <x:c r="Q1190" s="9" t="n">
        <x:f>IF(AND(T1190=1,G1190=P1190),1,0)</x:f>
        <x:v>0</x:v>
      </x:c>
      <x:c r="R1190" s="9" t="n">
        <x:f>IF(AND(T1190=1,G1190="PASS",P1190="FAIL"),1,0)</x:f>
        <x:v>0</x:v>
      </x:c>
      <x:c r="S1190" s="9" t="n">
        <x:f>IF(AND(T1190=1,G1190="FAIL",P1190="PASS"),1,0)</x:f>
        <x:v>0</x:v>
      </x:c>
      <x:c r="T1190" s="9" t="n">
        <x:v>0</x:v>
      </x:c>
      <x:c r="U1190" s="9" t="n">
        <x:v>8</x:v>
      </x:c>
      <x:c r="V1190" s="9" t="str"/>
    </x:row>
    <x:row r="1191" ht="22" customHeight="1">
      <x:c r="A1191" s="10" t="str">
        <x:v>V2_FALLBACK25</x:v>
      </x:c>
      <x:c r="B1191" s="10" t="str">
        <x:v>IMO-110</x:v>
      </x:c>
      <x:c r="C1191" s="10" t="str">
        <x:v>IMO-110-L-P02</x:v>
      </x:c>
      <x:c r="D1191" s="10" t="str">
        <x:v>RUN_01</x:v>
      </x:c>
      <x:c r="E1191" s="10" t="str">
        <x:v>ORIGINAL_LEDGER</x:v>
      </x:c>
      <x:c r="F1191" s="10" t="str">
        <x:v>PASS</x:v>
      </x:c>
      <x:c r="G1191" s="10" t="str">
        <x:v>NO_VERDICT</x:v>
      </x:c>
      <x:c r="H1191" s="10" t="str">
        <x:v>INFRASTRUCTURE_FAILURE</x:v>
      </x:c>
      <x:c r="I1191" s="10" t="str">
        <x:v>NOT_PARSED</x:v>
      </x:c>
      <x:c r="J1191" s="10" t="str">
        <x:v>SYNTAX_REPAIR_EXHAUSTED</x:v>
      </x:c>
      <x:c r="K1191" s="10" t="str"/>
      <x:c r="L1191" s="10" t="str">
        <x:v>full_repair_v2</x:v>
      </x:c>
      <x:c r="M1191" s="10" t="n">
        <x:v>0</x:v>
      </x:c>
      <x:c r="N1191" s="10" t="n">
        <x:v>0</x:v>
      </x:c>
      <x:c r="O1191" s="10" t="n">
        <x:v>0</x:v>
      </x:c>
      <x:c r="P1191" s="9" t="str">
        <x:f>'CaseReview'!U1191</x:f>
        <x:v>PASS</x:v>
      </x:c>
      <x:c r="Q1191" s="9" t="n">
        <x:f>IF(AND(T1191=1,G1191=P1191),1,0)</x:f>
        <x:v>0</x:v>
      </x:c>
      <x:c r="R1191" s="9" t="n">
        <x:f>IF(AND(T1191=1,G1191="PASS",P1191="FAIL"),1,0)</x:f>
        <x:v>0</x:v>
      </x:c>
      <x:c r="S1191" s="9" t="n">
        <x:f>IF(AND(T1191=1,G1191="FAIL",P1191="PASS"),1,0)</x:f>
        <x:v>0</x:v>
      </x:c>
      <x:c r="T1191" s="9" t="n">
        <x:v>0</x:v>
      </x:c>
      <x:c r="U1191" s="9" t="n">
        <x:v>8</x:v>
      </x:c>
      <x:c r="V1191" s="9" t="str"/>
    </x:row>
    <x:row r="1192" ht="22" customHeight="1">
      <x:c r="A1192" s="10" t="str">
        <x:v>V2_FALLBACK25</x:v>
      </x:c>
      <x:c r="B1192" s="10" t="str">
        <x:v>IMO-110</x:v>
      </x:c>
      <x:c r="C1192" s="10" t="str">
        <x:v>IMO-110-L-P03</x:v>
      </x:c>
      <x:c r="D1192" s="10" t="str">
        <x:v>RUN_01</x:v>
      </x:c>
      <x:c r="E1192" s="10" t="str">
        <x:v>ORIGINAL_LEDGER</x:v>
      </x:c>
      <x:c r="F1192" s="10" t="str">
        <x:v>PASS</x:v>
      </x:c>
      <x:c r="G1192" s="10" t="str">
        <x:v>NO_VERDICT</x:v>
      </x:c>
      <x:c r="H1192" s="10" t="str">
        <x:v>INFRASTRUCTURE_FAILURE</x:v>
      </x:c>
      <x:c r="I1192" s="10" t="str">
        <x:v>NOT_PARSED</x:v>
      </x:c>
      <x:c r="J1192" s="10" t="str">
        <x:v>SYNTAX_REPAIR_EXHAUSTED</x:v>
      </x:c>
      <x:c r="K1192" s="10" t="str"/>
      <x:c r="L1192" s="10" t="str">
        <x:v>full_repair_v2</x:v>
      </x:c>
      <x:c r="M1192" s="10" t="n">
        <x:v>0</x:v>
      </x:c>
      <x:c r="N1192" s="10" t="n">
        <x:v>0</x:v>
      </x:c>
      <x:c r="O1192" s="10" t="n">
        <x:v>0</x:v>
      </x:c>
      <x:c r="P1192" s="9" t="str">
        <x:f>'CaseReview'!U1192</x:f>
        <x:v>PASS</x:v>
      </x:c>
      <x:c r="Q1192" s="9" t="n">
        <x:f>IF(AND(T1192=1,G1192=P1192),1,0)</x:f>
        <x:v>0</x:v>
      </x:c>
      <x:c r="R1192" s="9" t="n">
        <x:f>IF(AND(T1192=1,G1192="PASS",P1192="FAIL"),1,0)</x:f>
        <x:v>0</x:v>
      </x:c>
      <x:c r="S1192" s="9" t="n">
        <x:f>IF(AND(T1192=1,G1192="FAIL",P1192="PASS"),1,0)</x:f>
        <x:v>0</x:v>
      </x:c>
      <x:c r="T1192" s="9" t="n">
        <x:v>0</x:v>
      </x:c>
      <x:c r="U1192" s="9" t="n">
        <x:v>8</x:v>
      </x:c>
      <x:c r="V1192" s="9" t="str"/>
    </x:row>
    <x:row r="1193" ht="22" customHeight="1">
      <x:c r="A1193" s="10" t="str">
        <x:v>V2_FALLBACK25</x:v>
      </x:c>
      <x:c r="B1193" s="10" t="str">
        <x:v>IMO-110</x:v>
      </x:c>
      <x:c r="C1193" s="10" t="str">
        <x:v>IMO-110-L-P04</x:v>
      </x:c>
      <x:c r="D1193" s="10" t="str">
        <x:v>RUN_01</x:v>
      </x:c>
      <x:c r="E1193" s="10" t="str">
        <x:v>ORIGINAL_LEDGER</x:v>
      </x:c>
      <x:c r="F1193" s="10" t="str">
        <x:v>PASS</x:v>
      </x:c>
      <x:c r="G1193" s="10" t="str">
        <x:v>NO_VERDICT</x:v>
      </x:c>
      <x:c r="H1193" s="10" t="str">
        <x:v>INFRASTRUCTURE_FAILURE</x:v>
      </x:c>
      <x:c r="I1193" s="10" t="str">
        <x:v>NOT_PARSED</x:v>
      </x:c>
      <x:c r="J1193" s="10" t="str">
        <x:v>SYNTAX_REPAIR_EXHAUSTED</x:v>
      </x:c>
      <x:c r="K1193" s="10" t="str"/>
      <x:c r="L1193" s="10" t="str">
        <x:v>full_repair_v2</x:v>
      </x:c>
      <x:c r="M1193" s="10" t="n">
        <x:v>0</x:v>
      </x:c>
      <x:c r="N1193" s="10" t="n">
        <x:v>0</x:v>
      </x:c>
      <x:c r="O1193" s="10" t="n">
        <x:v>0</x:v>
      </x:c>
      <x:c r="P1193" s="9" t="str">
        <x:f>'CaseReview'!U1193</x:f>
        <x:v>PASS</x:v>
      </x:c>
      <x:c r="Q1193" s="9" t="n">
        <x:f>IF(AND(T1193=1,G1193=P1193),1,0)</x:f>
        <x:v>0</x:v>
      </x:c>
      <x:c r="R1193" s="9" t="n">
        <x:f>IF(AND(T1193=1,G1193="PASS",P1193="FAIL"),1,0)</x:f>
        <x:v>0</x:v>
      </x:c>
      <x:c r="S1193" s="9" t="n">
        <x:f>IF(AND(T1193=1,G1193="FAIL",P1193="PASS"),1,0)</x:f>
        <x:v>0</x:v>
      </x:c>
      <x:c r="T1193" s="9" t="n">
        <x:v>0</x:v>
      </x:c>
      <x:c r="U1193" s="9" t="n">
        <x:v>8</x:v>
      </x:c>
      <x:c r="V1193" s="9" t="str"/>
    </x:row>
    <x:row r="1194" ht="22" customHeight="1">
      <x:c r="A1194" s="10" t="str">
        <x:v>V2_FALLBACK25</x:v>
      </x:c>
      <x:c r="B1194" s="10" t="str">
        <x:v>IMO-110</x:v>
      </x:c>
      <x:c r="C1194" s="10" t="str">
        <x:v>IMO-110-L-P05</x:v>
      </x:c>
      <x:c r="D1194" s="10" t="str">
        <x:v>RUN_01</x:v>
      </x:c>
      <x:c r="E1194" s="10" t="str">
        <x:v>ORIGINAL_LEDGER</x:v>
      </x:c>
      <x:c r="F1194" s="10" t="str">
        <x:v>PASS</x:v>
      </x:c>
      <x:c r="G1194" s="10" t="str">
        <x:v>NO_VERDICT</x:v>
      </x:c>
      <x:c r="H1194" s="10" t="str">
        <x:v>INFRASTRUCTURE_FAILURE</x:v>
      </x:c>
      <x:c r="I1194" s="10" t="str">
        <x:v>NOT_PARSED</x:v>
      </x:c>
      <x:c r="J1194" s="10" t="str">
        <x:v>SYNTAX_REPAIR_EXHAUSTED</x:v>
      </x:c>
      <x:c r="K1194" s="10" t="str"/>
      <x:c r="L1194" s="10" t="str">
        <x:v>full_repair_v2</x:v>
      </x:c>
      <x:c r="M1194" s="10" t="n">
        <x:v>0</x:v>
      </x:c>
      <x:c r="N1194" s="10" t="n">
        <x:v>0</x:v>
      </x:c>
      <x:c r="O1194" s="10" t="n">
        <x:v>0</x:v>
      </x:c>
      <x:c r="P1194" s="9" t="str">
        <x:f>'CaseReview'!U1194</x:f>
        <x:v>PASS</x:v>
      </x:c>
      <x:c r="Q1194" s="9" t="n">
        <x:f>IF(AND(T1194=1,G1194=P1194),1,0)</x:f>
        <x:v>0</x:v>
      </x:c>
      <x:c r="R1194" s="9" t="n">
        <x:f>IF(AND(T1194=1,G1194="PASS",P1194="FAIL"),1,0)</x:f>
        <x:v>0</x:v>
      </x:c>
      <x:c r="S1194" s="9" t="n">
        <x:f>IF(AND(T1194=1,G1194="FAIL",P1194="PASS"),1,0)</x:f>
        <x:v>0</x:v>
      </x:c>
      <x:c r="T1194" s="9" t="n">
        <x:v>0</x:v>
      </x:c>
      <x:c r="U1194" s="9" t="n">
        <x:v>8</x:v>
      </x:c>
      <x:c r="V1194" s="9" t="str"/>
    </x:row>
    <x:row r="1195" ht="22" customHeight="1">
      <x:c r="A1195" s="10" t="str">
        <x:v>V2_FALLBACK25</x:v>
      </x:c>
      <x:c r="B1195" s="10" t="str">
        <x:v>IMO-111</x:v>
      </x:c>
      <x:c r="C1195" s="10" t="str">
        <x:v>IMO-111-L-F01</x:v>
      </x:c>
      <x:c r="D1195" s="10" t="str">
        <x:v>RUN_01</x:v>
      </x:c>
      <x:c r="E1195" s="10" t="str">
        <x:v>REJECTED_ATTEMPT_04</x:v>
      </x:c>
      <x:c r="F1195" s="10" t="str">
        <x:v>FAIL</x:v>
      </x:c>
      <x:c r="G1195" s="10" t="str">
        <x:v>PASS</x:v>
      </x:c>
      <x:c r="H1195" s="10" t="str">
        <x:v>EXECUTED</x:v>
      </x:c>
      <x:c r="I1195" s="10" t="str">
        <x:v>PARSED</x:v>
      </x:c>
      <x:c r="J1195" s="10" t="str">
        <x:v>TERM_RESOLUTION_UNRESOLVED</x:v>
      </x:c>
      <x:c r="K1195" s="10" t="str">
        <x:v>3616c126aee288c8f7e5b61d12ab27b65bb76cdbf912200610d760fb788d1e70</x:v>
      </x:c>
      <x:c r="L1195" s="10" t="str">
        <x:v>rejected_attempt4</x:v>
      </x:c>
      <x:c r="M1195" s="10" t="n">
        <x:v>0</x:v>
      </x:c>
      <x:c r="N1195" s="10" t="n">
        <x:v>1</x:v>
      </x:c>
      <x:c r="O1195" s="10" t="n">
        <x:v>0</x:v>
      </x:c>
      <x:c r="P1195" s="9" t="str">
        <x:f>'CaseReview'!U1195</x:f>
        <x:v>FAIL</x:v>
      </x:c>
      <x:c r="Q1195" s="9" t="n">
        <x:f>IF(AND(T1195=1,G1195=P1195),1,0)</x:f>
        <x:v>0</x:v>
      </x:c>
      <x:c r="R1195" s="9" t="n">
        <x:f>IF(AND(T1195=1,G1195="PASS",P1195="FAIL"),1,0)</x:f>
        <x:v>1</x:v>
      </x:c>
      <x:c r="S1195" s="9" t="n">
        <x:f>IF(AND(T1195=1,G1195="FAIL",P1195="PASS"),1,0)</x:f>
        <x:v>0</x:v>
      </x:c>
      <x:c r="T1195" s="9" t="n">
        <x:v>1</x:v>
      </x:c>
      <x:c r="U1195" s="9" t="n">
        <x:v>8</x:v>
      </x:c>
      <x:c r="V1195" s="9" t="str">
        <x:v>MVP/SHACL_GENERATION_PIPELINE/experiments/FULL_REPAIR_V2/RUN_01/runs/RUN-IMO-111-20260915T113542821113Z/artifacts/attempt_04/candidate_shape.ttl</x:v>
      </x:c>
    </x:row>
    <x:row r="1196" ht="22" customHeight="1">
      <x:c r="A1196" s="10" t="str">
        <x:v>V2_FALLBACK25</x:v>
      </x:c>
      <x:c r="B1196" s="10" t="str">
        <x:v>IMO-111</x:v>
      </x:c>
      <x:c r="C1196" s="10" t="str">
        <x:v>IMO-111-L-F02</x:v>
      </x:c>
      <x:c r="D1196" s="10" t="str">
        <x:v>RUN_01</x:v>
      </x:c>
      <x:c r="E1196" s="10" t="str">
        <x:v>REJECTED_ATTEMPT_04</x:v>
      </x:c>
      <x:c r="F1196" s="10" t="str">
        <x:v>FAIL</x:v>
      </x:c>
      <x:c r="G1196" s="10" t="str">
        <x:v>PASS</x:v>
      </x:c>
      <x:c r="H1196" s="10" t="str">
        <x:v>EXECUTED</x:v>
      </x:c>
      <x:c r="I1196" s="10" t="str">
        <x:v>PARSED</x:v>
      </x:c>
      <x:c r="J1196" s="10" t="str">
        <x:v>TERM_RESOLUTION_UNRESOLVED</x:v>
      </x:c>
      <x:c r="K1196" s="10" t="str">
        <x:v>3616c126aee288c8f7e5b61d12ab27b65bb76cdbf912200610d760fb788d1e70</x:v>
      </x:c>
      <x:c r="L1196" s="10" t="str">
        <x:v>rejected_attempt4</x:v>
      </x:c>
      <x:c r="M1196" s="10" t="n">
        <x:v>0</x:v>
      </x:c>
      <x:c r="N1196" s="10" t="n">
        <x:v>1</x:v>
      </x:c>
      <x:c r="O1196" s="10" t="n">
        <x:v>0</x:v>
      </x:c>
      <x:c r="P1196" s="9" t="str">
        <x:f>'CaseReview'!U1196</x:f>
        <x:v>FAIL</x:v>
      </x:c>
      <x:c r="Q1196" s="9" t="n">
        <x:f>IF(AND(T1196=1,G1196=P1196),1,0)</x:f>
        <x:v>0</x:v>
      </x:c>
      <x:c r="R1196" s="9" t="n">
        <x:f>IF(AND(T1196=1,G1196="PASS",P1196="FAIL"),1,0)</x:f>
        <x:v>1</x:v>
      </x:c>
      <x:c r="S1196" s="9" t="n">
        <x:f>IF(AND(T1196=1,G1196="FAIL",P1196="PASS"),1,0)</x:f>
        <x:v>0</x:v>
      </x:c>
      <x:c r="T1196" s="9" t="n">
        <x:v>1</x:v>
      </x:c>
      <x:c r="U1196" s="9" t="n">
        <x:v>8</x:v>
      </x:c>
      <x:c r="V1196" s="9" t="str">
        <x:v>MVP/SHACL_GENERATION_PIPELINE/experiments/FULL_REPAIR_V2/RUN_01/runs/RUN-IMO-111-20260915T113542821113Z/artifacts/attempt_04/candidate_shape.ttl</x:v>
      </x:c>
    </x:row>
    <x:row r="1197" ht="22" customHeight="1">
      <x:c r="A1197" s="10" t="str">
        <x:v>V2_FALLBACK25</x:v>
      </x:c>
      <x:c r="B1197" s="10" t="str">
        <x:v>IMO-111</x:v>
      </x:c>
      <x:c r="C1197" s="10" t="str">
        <x:v>IMO-111-L-P01</x:v>
      </x:c>
      <x:c r="D1197" s="10" t="str">
        <x:v>RUN_01</x:v>
      </x:c>
      <x:c r="E1197" s="10" t="str">
        <x:v>REJECTED_ATTEMPT_04</x:v>
      </x:c>
      <x:c r="F1197" s="10" t="str">
        <x:v>PASS</x:v>
      </x:c>
      <x:c r="G1197" s="10" t="str">
        <x:v>PASS</x:v>
      </x:c>
      <x:c r="H1197" s="10" t="str">
        <x:v>EXECUTED</x:v>
      </x:c>
      <x:c r="I1197" s="10" t="str">
        <x:v>PARSED</x:v>
      </x:c>
      <x:c r="J1197" s="10" t="str">
        <x:v>TERM_RESOLUTION_UNRESOLVED</x:v>
      </x:c>
      <x:c r="K1197" s="10" t="str">
        <x:v>3616c126aee288c8f7e5b61d12ab27b65bb76cdbf912200610d760fb788d1e70</x:v>
      </x:c>
      <x:c r="L1197" s="10" t="str">
        <x:v>rejected_attempt4</x:v>
      </x:c>
      <x:c r="M1197" s="10" t="n">
        <x:v>1</x:v>
      </x:c>
      <x:c r="N1197" s="10" t="n">
        <x:v>0</x:v>
      </x:c>
      <x:c r="O1197" s="10" t="n">
        <x:v>0</x:v>
      </x:c>
      <x:c r="P1197" s="9" t="str">
        <x:f>'CaseReview'!U1197</x:f>
        <x:v>PASS</x:v>
      </x:c>
      <x:c r="Q1197" s="9" t="n">
        <x:f>IF(AND(T1197=1,G1197=P1197),1,0)</x:f>
        <x:v>1</x:v>
      </x:c>
      <x:c r="R1197" s="9" t="n">
        <x:f>IF(AND(T1197=1,G1197="PASS",P1197="FAIL"),1,0)</x:f>
        <x:v>0</x:v>
      </x:c>
      <x:c r="S1197" s="9" t="n">
        <x:f>IF(AND(T1197=1,G1197="FAIL",P1197="PASS"),1,0)</x:f>
        <x:v>0</x:v>
      </x:c>
      <x:c r="T1197" s="9" t="n">
        <x:v>1</x:v>
      </x:c>
      <x:c r="U1197" s="9" t="n">
        <x:v>8</x:v>
      </x:c>
      <x:c r="V1197" s="9" t="str">
        <x:v>MVP/SHACL_GENERATION_PIPELINE/experiments/FULL_REPAIR_V2/RUN_01/runs/RUN-IMO-111-20260915T113542821113Z/artifacts/attempt_04/candidate_shape.ttl</x:v>
      </x:c>
    </x:row>
    <x:row r="1198" ht="22" customHeight="1">
      <x:c r="A1198" s="10" t="str">
        <x:v>V2_FALLBACK25</x:v>
      </x:c>
      <x:c r="B1198" s="10" t="str">
        <x:v>IMO-111</x:v>
      </x:c>
      <x:c r="C1198" s="10" t="str">
        <x:v>IMO-111-L-P02</x:v>
      </x:c>
      <x:c r="D1198" s="10" t="str">
        <x:v>RUN_01</x:v>
      </x:c>
      <x:c r="E1198" s="10" t="str">
        <x:v>REJECTED_ATTEMPT_04</x:v>
      </x:c>
      <x:c r="F1198" s="10" t="str">
        <x:v>PASS</x:v>
      </x:c>
      <x:c r="G1198" s="10" t="str">
        <x:v>PASS</x:v>
      </x:c>
      <x:c r="H1198" s="10" t="str">
        <x:v>EXECUTED</x:v>
      </x:c>
      <x:c r="I1198" s="10" t="str">
        <x:v>PARSED</x:v>
      </x:c>
      <x:c r="J1198" s="10" t="str">
        <x:v>TERM_RESOLUTION_UNRESOLVED</x:v>
      </x:c>
      <x:c r="K1198" s="10" t="str">
        <x:v>3616c126aee288c8f7e5b61d12ab27b65bb76cdbf912200610d760fb788d1e70</x:v>
      </x:c>
      <x:c r="L1198" s="10" t="str">
        <x:v>rejected_attempt4</x:v>
      </x:c>
      <x:c r="M1198" s="10" t="n">
        <x:v>1</x:v>
      </x:c>
      <x:c r="N1198" s="10" t="n">
        <x:v>0</x:v>
      </x:c>
      <x:c r="O1198" s="10" t="n">
        <x:v>0</x:v>
      </x:c>
      <x:c r="P1198" s="9" t="str">
        <x:f>'CaseReview'!U1198</x:f>
        <x:v>PASS</x:v>
      </x:c>
      <x:c r="Q1198" s="9" t="n">
        <x:f>IF(AND(T1198=1,G1198=P1198),1,0)</x:f>
        <x:v>1</x:v>
      </x:c>
      <x:c r="R1198" s="9" t="n">
        <x:f>IF(AND(T1198=1,G1198="PASS",P1198="FAIL"),1,0)</x:f>
        <x:v>0</x:v>
      </x:c>
      <x:c r="S1198" s="9" t="n">
        <x:f>IF(AND(T1198=1,G1198="FAIL",P1198="PASS"),1,0)</x:f>
        <x:v>0</x:v>
      </x:c>
      <x:c r="T1198" s="9" t="n">
        <x:v>1</x:v>
      </x:c>
      <x:c r="U1198" s="9" t="n">
        <x:v>8</x:v>
      </x:c>
      <x:c r="V1198" s="9" t="str">
        <x:v>MVP/SHACL_GENERATION_PIPELINE/experiments/FULL_REPAIR_V2/RUN_01/runs/RUN-IMO-111-20260915T113542821113Z/artifacts/attempt_04/candidate_shape.ttl</x:v>
      </x:c>
    </x:row>
    <x:row r="1199" ht="22" customHeight="1">
      <x:c r="A1199" s="10" t="str">
        <x:v>V2_FALLBACK25</x:v>
      </x:c>
      <x:c r="B1199" s="10" t="str">
        <x:v>IMO-111</x:v>
      </x:c>
      <x:c r="C1199" s="10" t="str">
        <x:v>IMO-111-L-P03</x:v>
      </x:c>
      <x:c r="D1199" s="10" t="str">
        <x:v>RUN_01</x:v>
      </x:c>
      <x:c r="E1199" s="10" t="str">
        <x:v>REJECTED_ATTEMPT_04</x:v>
      </x:c>
      <x:c r="F1199" s="10" t="str">
        <x:v>PASS</x:v>
      </x:c>
      <x:c r="G1199" s="10" t="str">
        <x:v>PASS</x:v>
      </x:c>
      <x:c r="H1199" s="10" t="str">
        <x:v>EXECUTED</x:v>
      </x:c>
      <x:c r="I1199" s="10" t="str">
        <x:v>PARSED</x:v>
      </x:c>
      <x:c r="J1199" s="10" t="str">
        <x:v>TERM_RESOLUTION_UNRESOLVED</x:v>
      </x:c>
      <x:c r="K1199" s="10" t="str">
        <x:v>3616c126aee288c8f7e5b61d12ab27b65bb76cdbf912200610d760fb788d1e70</x:v>
      </x:c>
      <x:c r="L1199" s="10" t="str">
        <x:v>rejected_attempt4</x:v>
      </x:c>
      <x:c r="M1199" s="10" t="n">
        <x:v>1</x:v>
      </x:c>
      <x:c r="N1199" s="10" t="n">
        <x:v>0</x:v>
      </x:c>
      <x:c r="O1199" s="10" t="n">
        <x:v>0</x:v>
      </x:c>
      <x:c r="P1199" s="9" t="str">
        <x:f>'CaseReview'!U1199</x:f>
        <x:v>PASS</x:v>
      </x:c>
      <x:c r="Q1199" s="9" t="n">
        <x:f>IF(AND(T1199=1,G1199=P1199),1,0)</x:f>
        <x:v>1</x:v>
      </x:c>
      <x:c r="R1199" s="9" t="n">
        <x:f>IF(AND(T1199=1,G1199="PASS",P1199="FAIL"),1,0)</x:f>
        <x:v>0</x:v>
      </x:c>
      <x:c r="S1199" s="9" t="n">
        <x:f>IF(AND(T1199=1,G1199="FAIL",P1199="PASS"),1,0)</x:f>
        <x:v>0</x:v>
      </x:c>
      <x:c r="T1199" s="9" t="n">
        <x:v>1</x:v>
      </x:c>
      <x:c r="U1199" s="9" t="n">
        <x:v>8</x:v>
      </x:c>
      <x:c r="V1199" s="9" t="str">
        <x:v>MVP/SHACL_GENERATION_PIPELINE/experiments/FULL_REPAIR_V2/RUN_01/runs/RUN-IMO-111-20260915T113542821113Z/artifacts/attempt_04/candidate_shape.ttl</x:v>
      </x:c>
    </x:row>
    <x:row r="1200" ht="22" customHeight="1">
      <x:c r="A1200" s="10" t="str">
        <x:v>V2_FALLBACK25</x:v>
      </x:c>
      <x:c r="B1200" s="10" t="str">
        <x:v>IMO-111</x:v>
      </x:c>
      <x:c r="C1200" s="10" t="str">
        <x:v>IMO-111-L-P04</x:v>
      </x:c>
      <x:c r="D1200" s="10" t="str">
        <x:v>RUN_01</x:v>
      </x:c>
      <x:c r="E1200" s="10" t="str">
        <x:v>REJECTED_ATTEMPT_04</x:v>
      </x:c>
      <x:c r="F1200" s="10" t="str">
        <x:v>PASS</x:v>
      </x:c>
      <x:c r="G1200" s="10" t="str">
        <x:v>PASS</x:v>
      </x:c>
      <x:c r="H1200" s="10" t="str">
        <x:v>EXECUTED</x:v>
      </x:c>
      <x:c r="I1200" s="10" t="str">
        <x:v>PARSED</x:v>
      </x:c>
      <x:c r="J1200" s="10" t="str">
        <x:v>TERM_RESOLUTION_UNRESOLVED</x:v>
      </x:c>
      <x:c r="K1200" s="10" t="str">
        <x:v>3616c126aee288c8f7e5b61d12ab27b65bb76cdbf912200610d760fb788d1e70</x:v>
      </x:c>
      <x:c r="L1200" s="10" t="str">
        <x:v>rejected_attempt4</x:v>
      </x:c>
      <x:c r="M1200" s="10" t="n">
        <x:v>1</x:v>
      </x:c>
      <x:c r="N1200" s="10" t="n">
        <x:v>0</x:v>
      </x:c>
      <x:c r="O1200" s="10" t="n">
        <x:v>0</x:v>
      </x:c>
      <x:c r="P1200" s="9" t="str">
        <x:f>'CaseReview'!U1200</x:f>
        <x:v>PASS</x:v>
      </x:c>
      <x:c r="Q1200" s="9" t="n">
        <x:f>IF(AND(T1200=1,G1200=P1200),1,0)</x:f>
        <x:v>1</x:v>
      </x:c>
      <x:c r="R1200" s="9" t="n">
        <x:f>IF(AND(T1200=1,G1200="PASS",P1200="FAIL"),1,0)</x:f>
        <x:v>0</x:v>
      </x:c>
      <x:c r="S1200" s="9" t="n">
        <x:f>IF(AND(T1200=1,G1200="FAIL",P1200="PASS"),1,0)</x:f>
        <x:v>0</x:v>
      </x:c>
      <x:c r="T1200" s="9" t="n">
        <x:v>1</x:v>
      </x:c>
      <x:c r="U1200" s="9" t="n">
        <x:v>8</x:v>
      </x:c>
      <x:c r="V1200" s="9" t="str">
        <x:v>MVP/SHACL_GENERATION_PIPELINE/experiments/FULL_REPAIR_V2/RUN_01/runs/RUN-IMO-111-20260915T113542821113Z/artifacts/attempt_04/candidate_shape.ttl</x:v>
      </x:c>
    </x:row>
    <x:row r="1201" ht="22" customHeight="1">
      <x:c r="A1201" s="10" t="str">
        <x:v>V2_FALLBACK25</x:v>
      </x:c>
      <x:c r="B1201" s="10" t="str">
        <x:v>IMO-111</x:v>
      </x:c>
      <x:c r="C1201" s="10" t="str">
        <x:v>IMO-111-L-P05</x:v>
      </x:c>
      <x:c r="D1201" s="10" t="str">
        <x:v>RUN_01</x:v>
      </x:c>
      <x:c r="E1201" s="10" t="str">
        <x:v>REJECTED_ATTEMPT_04</x:v>
      </x:c>
      <x:c r="F1201" s="10" t="str">
        <x:v>PASS</x:v>
      </x:c>
      <x:c r="G1201" s="10" t="str">
        <x:v>PASS</x:v>
      </x:c>
      <x:c r="H1201" s="10" t="str">
        <x:v>EXECUTED</x:v>
      </x:c>
      <x:c r="I1201" s="10" t="str">
        <x:v>PARSED</x:v>
      </x:c>
      <x:c r="J1201" s="10" t="str">
        <x:v>TERM_RESOLUTION_UNRESOLVED</x:v>
      </x:c>
      <x:c r="K1201" s="10" t="str">
        <x:v>3616c126aee288c8f7e5b61d12ab27b65bb76cdbf912200610d760fb788d1e70</x:v>
      </x:c>
      <x:c r="L1201" s="10" t="str">
        <x:v>rejected_attempt4</x:v>
      </x:c>
      <x:c r="M1201" s="10" t="n">
        <x:v>1</x:v>
      </x:c>
      <x:c r="N1201" s="10" t="n">
        <x:v>0</x:v>
      </x:c>
      <x:c r="O1201" s="10" t="n">
        <x:v>0</x:v>
      </x:c>
      <x:c r="P1201" s="9" t="str">
        <x:f>'CaseReview'!U1201</x:f>
        <x:v>PASS</x:v>
      </x:c>
      <x:c r="Q1201" s="9" t="n">
        <x:f>IF(AND(T1201=1,G1201=P1201),1,0)</x:f>
        <x:v>1</x:v>
      </x:c>
      <x:c r="R1201" s="9" t="n">
        <x:f>IF(AND(T1201=1,G1201="PASS",P1201="FAIL"),1,0)</x:f>
        <x:v>0</x:v>
      </x:c>
      <x:c r="S1201" s="9" t="n">
        <x:f>IF(AND(T1201=1,G1201="FAIL",P1201="PASS"),1,0)</x:f>
        <x:v>0</x:v>
      </x:c>
      <x:c r="T1201" s="9" t="n">
        <x:v>1</x:v>
      </x:c>
      <x:c r="U1201" s="9" t="n">
        <x:v>8</x:v>
      </x:c>
      <x:c r="V1201" s="9" t="str">
        <x:v>MVP/SHACL_GENERATION_PIPELINE/experiments/FULL_REPAIR_V2/RUN_01/runs/RUN-IMO-111-20260915T113542821113Z/artifacts/attempt_04/candidate_shape.ttl</x:v>
      </x:c>
    </x:row>
    <x:row r="1202" ht="22" customHeight="1">
      <x:c r="A1202" s="10" t="str">
        <x:v>V2_FALLBACK25</x:v>
      </x:c>
      <x:c r="B1202" s="10" t="str">
        <x:v>IMO-111</x:v>
      </x:c>
      <x:c r="C1202" s="10" t="str">
        <x:v>IMO-111-L-P06</x:v>
      </x:c>
      <x:c r="D1202" s="10" t="str">
        <x:v>RUN_01</x:v>
      </x:c>
      <x:c r="E1202" s="10" t="str">
        <x:v>REJECTED_ATTEMPT_04</x:v>
      </x:c>
      <x:c r="F1202" s="10" t="str">
        <x:v>PASS</x:v>
      </x:c>
      <x:c r="G1202" s="10" t="str">
        <x:v>PASS</x:v>
      </x:c>
      <x:c r="H1202" s="10" t="str">
        <x:v>EXECUTED</x:v>
      </x:c>
      <x:c r="I1202" s="10" t="str">
        <x:v>PARSED</x:v>
      </x:c>
      <x:c r="J1202" s="10" t="str">
        <x:v>TERM_RESOLUTION_UNRESOLVED</x:v>
      </x:c>
      <x:c r="K1202" s="10" t="str">
        <x:v>3616c126aee288c8f7e5b61d12ab27b65bb76cdbf912200610d760fb788d1e70</x:v>
      </x:c>
      <x:c r="L1202" s="10" t="str">
        <x:v>rejected_attempt4</x:v>
      </x:c>
      <x:c r="M1202" s="10" t="n">
        <x:v>1</x:v>
      </x:c>
      <x:c r="N1202" s="10" t="n">
        <x:v>0</x:v>
      </x:c>
      <x:c r="O1202" s="10" t="n">
        <x:v>0</x:v>
      </x:c>
      <x:c r="P1202" s="9" t="str">
        <x:f>'CaseReview'!U1202</x:f>
        <x:v>PASS</x:v>
      </x:c>
      <x:c r="Q1202" s="9" t="n">
        <x:f>IF(AND(T1202=1,G1202=P1202),1,0)</x:f>
        <x:v>1</x:v>
      </x:c>
      <x:c r="R1202" s="9" t="n">
        <x:f>IF(AND(T1202=1,G1202="PASS",P1202="FAIL"),1,0)</x:f>
        <x:v>0</x:v>
      </x:c>
      <x:c r="S1202" s="9" t="n">
        <x:f>IF(AND(T1202=1,G1202="FAIL",P1202="PASS"),1,0)</x:f>
        <x:v>0</x:v>
      </x:c>
      <x:c r="T1202" s="9" t="n">
        <x:v>1</x:v>
      </x:c>
      <x:c r="U1202" s="9" t="n">
        <x:v>8</x:v>
      </x:c>
      <x:c r="V1202" s="9" t="str">
        <x:v>MVP/SHACL_GENERATION_PIPELINE/experiments/FULL_REPAIR_V2/RUN_01/runs/RUN-IMO-111-20260915T113542821113Z/artifacts/attempt_04/candidate_shape.ttl</x:v>
      </x:c>
    </x:row>
    <x:row r="1203" ht="22" customHeight="1">
      <x:c r="A1203" s="10" t="str">
        <x:v>V2_FALLBACK25</x:v>
      </x:c>
      <x:c r="B1203" s="10" t="str">
        <x:v>IMO-112</x:v>
      </x:c>
      <x:c r="C1203" s="10" t="str">
        <x:v>IMO-112-M-F01</x:v>
      </x:c>
      <x:c r="D1203" s="10" t="str">
        <x:v>RUN_01</x:v>
      </x:c>
      <x:c r="E1203" s="10" t="str">
        <x:v>ORIGINAL_LEDGER</x:v>
      </x:c>
      <x:c r="F1203" s="10" t="str">
        <x:v>FAIL</x:v>
      </x:c>
      <x:c r="G1203" s="10" t="str">
        <x:v>PASS</x:v>
      </x:c>
      <x:c r="H1203" s="10" t="str">
        <x:v>EXECUTED</x:v>
      </x:c>
      <x:c r="I1203" s="10" t="str">
        <x:v>PARSED</x:v>
      </x:c>
      <x:c r="J1203" s="10" t="str">
        <x:v>GENERATION_ACCEPTED</x:v>
      </x:c>
      <x:c r="K1203" s="10" t="str">
        <x:v>ec1291de58cbfea6ceabe2023262915f43ca824c62e942e6319d89fa091c3235</x:v>
      </x:c>
      <x:c r="L1203" s="10" t="str">
        <x:v>full_repair_v2</x:v>
      </x:c>
      <x:c r="M1203" s="10" t="n">
        <x:v>0</x:v>
      </x:c>
      <x:c r="N1203" s="10" t="n">
        <x:v>1</x:v>
      </x:c>
      <x:c r="O1203" s="10" t="n">
        <x:v>0</x:v>
      </x:c>
      <x:c r="P1203" s="9" t="str">
        <x:f>'CaseReview'!U1203</x:f>
        <x:v>FAIL</x:v>
      </x:c>
      <x:c r="Q1203" s="9" t="n">
        <x:f>IF(AND(T1203=1,G1203=P1203),1,0)</x:f>
        <x:v>0</x:v>
      </x:c>
      <x:c r="R1203" s="9" t="n">
        <x:f>IF(AND(T1203=1,G1203="PASS",P1203="FAIL"),1,0)</x:f>
        <x:v>1</x:v>
      </x:c>
      <x:c r="S1203" s="9" t="n">
        <x:f>IF(AND(T1203=1,G1203="FAIL",P1203="PASS"),1,0)</x:f>
        <x:v>0</x:v>
      </x:c>
      <x:c r="T1203" s="9" t="n">
        <x:v>1</x:v>
      </x:c>
      <x:c r="U1203" s="9" t="n">
        <x:v>5</x:v>
      </x:c>
      <x:c r="V1203" s="9" t="str">
        <x:v>MVP/SHACL_GENERATION_PIPELINE/experiments/FULL_REPAIR_V2/RUN_01/runs/RUN-IMO-112-20260915T113808676669Z/final/final_shape.ttl</x:v>
      </x:c>
    </x:row>
    <x:row r="1204" ht="22" customHeight="1">
      <x:c r="A1204" s="10" t="str">
        <x:v>V2_FALLBACK25</x:v>
      </x:c>
      <x:c r="B1204" s="10" t="str">
        <x:v>IMO-112</x:v>
      </x:c>
      <x:c r="C1204" s="10" t="str">
        <x:v>IMO-112-M-F02</x:v>
      </x:c>
      <x:c r="D1204" s="10" t="str">
        <x:v>RUN_01</x:v>
      </x:c>
      <x:c r="E1204" s="10" t="str">
        <x:v>ORIGINAL_LEDGER</x:v>
      </x:c>
      <x:c r="F1204" s="10" t="str">
        <x:v>FAIL</x:v>
      </x:c>
      <x:c r="G1204" s="10" t="str">
        <x:v>FAIL</x:v>
      </x:c>
      <x:c r="H1204" s="10" t="str">
        <x:v>EXECUTED</x:v>
      </x:c>
      <x:c r="I1204" s="10" t="str">
        <x:v>PARSED</x:v>
      </x:c>
      <x:c r="J1204" s="10" t="str">
        <x:v>GENERATION_ACCEPTED</x:v>
      </x:c>
      <x:c r="K1204" s="10" t="str">
        <x:v>ec1291de58cbfea6ceabe2023262915f43ca824c62e942e6319d89fa091c3235</x:v>
      </x:c>
      <x:c r="L1204" s="10" t="str">
        <x:v>full_repair_v2</x:v>
      </x:c>
      <x:c r="M1204" s="10" t="n">
        <x:v>1</x:v>
      </x:c>
      <x:c r="N1204" s="10" t="n">
        <x:v>0</x:v>
      </x:c>
      <x:c r="O1204" s="10" t="n">
        <x:v>0</x:v>
      </x:c>
      <x:c r="P1204" s="9" t="str">
        <x:f>'CaseReview'!U1204</x:f>
        <x:v>FAIL</x:v>
      </x:c>
      <x:c r="Q1204" s="9" t="n">
        <x:f>IF(AND(T1204=1,G1204=P1204),1,0)</x:f>
        <x:v>1</x:v>
      </x:c>
      <x:c r="R1204" s="9" t="n">
        <x:f>IF(AND(T1204=1,G1204="PASS",P1204="FAIL"),1,0)</x:f>
        <x:v>0</x:v>
      </x:c>
      <x:c r="S1204" s="9" t="n">
        <x:f>IF(AND(T1204=1,G1204="FAIL",P1204="PASS"),1,0)</x:f>
        <x:v>0</x:v>
      </x:c>
      <x:c r="T1204" s="9" t="n">
        <x:v>1</x:v>
      </x:c>
      <x:c r="U1204" s="9" t="n">
        <x:v>5</x:v>
      </x:c>
      <x:c r="V1204" s="9" t="str">
        <x:v>MVP/SHACL_GENERATION_PIPELINE/experiments/FULL_REPAIR_V2/RUN_01/runs/RUN-IMO-112-20260915T113808676669Z/final/final_shape.ttl</x:v>
      </x:c>
    </x:row>
    <x:row r="1205" ht="22" customHeight="1">
      <x:c r="A1205" s="10" t="str">
        <x:v>V2_FALLBACK25</x:v>
      </x:c>
      <x:c r="B1205" s="10" t="str">
        <x:v>IMO-112</x:v>
      </x:c>
      <x:c r="C1205" s="10" t="str">
        <x:v>IMO-112-M-F03</x:v>
      </x:c>
      <x:c r="D1205" s="10" t="str">
        <x:v>RUN_01</x:v>
      </x:c>
      <x:c r="E1205" s="10" t="str">
        <x:v>ORIGINAL_LEDGER</x:v>
      </x:c>
      <x:c r="F1205" s="10" t="str">
        <x:v>FAIL</x:v>
      </x:c>
      <x:c r="G1205" s="10" t="str">
        <x:v>PASS</x:v>
      </x:c>
      <x:c r="H1205" s="10" t="str">
        <x:v>EXECUTED</x:v>
      </x:c>
      <x:c r="I1205" s="10" t="str">
        <x:v>PARSED</x:v>
      </x:c>
      <x:c r="J1205" s="10" t="str">
        <x:v>GENERATION_ACCEPTED</x:v>
      </x:c>
      <x:c r="K1205" s="10" t="str">
        <x:v>ec1291de58cbfea6ceabe2023262915f43ca824c62e942e6319d89fa091c3235</x:v>
      </x:c>
      <x:c r="L1205" s="10" t="str">
        <x:v>full_repair_v2</x:v>
      </x:c>
      <x:c r="M1205" s="10" t="n">
        <x:v>0</x:v>
      </x:c>
      <x:c r="N1205" s="10" t="n">
        <x:v>1</x:v>
      </x:c>
      <x:c r="O1205" s="10" t="n">
        <x:v>0</x:v>
      </x:c>
      <x:c r="P1205" s="9" t="str">
        <x:f>'CaseReview'!U1205</x:f>
        <x:v>FAIL</x:v>
      </x:c>
      <x:c r="Q1205" s="9" t="n">
        <x:f>IF(AND(T1205=1,G1205=P1205),1,0)</x:f>
        <x:v>0</x:v>
      </x:c>
      <x:c r="R1205" s="9" t="n">
        <x:f>IF(AND(T1205=1,G1205="PASS",P1205="FAIL"),1,0)</x:f>
        <x:v>1</x:v>
      </x:c>
      <x:c r="S1205" s="9" t="n">
        <x:f>IF(AND(T1205=1,G1205="FAIL",P1205="PASS"),1,0)</x:f>
        <x:v>0</x:v>
      </x:c>
      <x:c r="T1205" s="9" t="n">
        <x:v>1</x:v>
      </x:c>
      <x:c r="U1205" s="9" t="n">
        <x:v>5</x:v>
      </x:c>
      <x:c r="V1205" s="9" t="str">
        <x:v>MVP/SHACL_GENERATION_PIPELINE/experiments/FULL_REPAIR_V2/RUN_01/runs/RUN-IMO-112-20260915T113808676669Z/final/final_shape.ttl</x:v>
      </x:c>
    </x:row>
    <x:row r="1206" ht="22" customHeight="1">
      <x:c r="A1206" s="10" t="str">
        <x:v>V2_FALLBACK25</x:v>
      </x:c>
      <x:c r="B1206" s="10" t="str">
        <x:v>IMO-112</x:v>
      </x:c>
      <x:c r="C1206" s="10" t="str">
        <x:v>IMO-112-M-P01</x:v>
      </x:c>
      <x:c r="D1206" s="10" t="str">
        <x:v>RUN_01</x:v>
      </x:c>
      <x:c r="E1206" s="10" t="str">
        <x:v>ORIGINAL_LEDGER</x:v>
      </x:c>
      <x:c r="F1206" s="10" t="str">
        <x:v>PASS</x:v>
      </x:c>
      <x:c r="G1206" s="10" t="str">
        <x:v>PASS</x:v>
      </x:c>
      <x:c r="H1206" s="10" t="str">
        <x:v>EXECUTED</x:v>
      </x:c>
      <x:c r="I1206" s="10" t="str">
        <x:v>PARSED</x:v>
      </x:c>
      <x:c r="J1206" s="10" t="str">
        <x:v>GENERATION_ACCEPTED</x:v>
      </x:c>
      <x:c r="K1206" s="10" t="str">
        <x:v>ec1291de58cbfea6ceabe2023262915f43ca824c62e942e6319d89fa091c3235</x:v>
      </x:c>
      <x:c r="L1206" s="10" t="str">
        <x:v>full_repair_v2</x:v>
      </x:c>
      <x:c r="M1206" s="10" t="n">
        <x:v>1</x:v>
      </x:c>
      <x:c r="N1206" s="10" t="n">
        <x:v>0</x:v>
      </x:c>
      <x:c r="O1206" s="10" t="n">
        <x:v>0</x:v>
      </x:c>
      <x:c r="P1206" s="9" t="str">
        <x:f>'CaseReview'!U1206</x:f>
        <x:v>PASS</x:v>
      </x:c>
      <x:c r="Q1206" s="9" t="n">
        <x:f>IF(AND(T1206=1,G1206=P1206),1,0)</x:f>
        <x:v>1</x:v>
      </x:c>
      <x:c r="R1206" s="9" t="n">
        <x:f>IF(AND(T1206=1,G1206="PASS",P1206="FAIL"),1,0)</x:f>
        <x:v>0</x:v>
      </x:c>
      <x:c r="S1206" s="9" t="n">
        <x:f>IF(AND(T1206=1,G1206="FAIL",P1206="PASS"),1,0)</x:f>
        <x:v>0</x:v>
      </x:c>
      <x:c r="T1206" s="9" t="n">
        <x:v>1</x:v>
      </x:c>
      <x:c r="U1206" s="9" t="n">
        <x:v>5</x:v>
      </x:c>
      <x:c r="V1206" s="9" t="str">
        <x:v>MVP/SHACL_GENERATION_PIPELINE/experiments/FULL_REPAIR_V2/RUN_01/runs/RUN-IMO-112-20260915T113808676669Z/final/final_shape.ttl</x:v>
      </x:c>
    </x:row>
    <x:row r="1207" ht="22" customHeight="1">
      <x:c r="A1207" s="10" t="str">
        <x:v>V2_FALLBACK25</x:v>
      </x:c>
      <x:c r="B1207" s="10" t="str">
        <x:v>IMO-112</x:v>
      </x:c>
      <x:c r="C1207" s="10" t="str">
        <x:v>IMO-112-M-P02</x:v>
      </x:c>
      <x:c r="D1207" s="10" t="str">
        <x:v>RUN_01</x:v>
      </x:c>
      <x:c r="E1207" s="10" t="str">
        <x:v>ORIGINAL_LEDGER</x:v>
      </x:c>
      <x:c r="F1207" s="10" t="str">
        <x:v>PASS</x:v>
      </x:c>
      <x:c r="G1207" s="10" t="str">
        <x:v>PASS</x:v>
      </x:c>
      <x:c r="H1207" s="10" t="str">
        <x:v>EXECUTED</x:v>
      </x:c>
      <x:c r="I1207" s="10" t="str">
        <x:v>PARSED</x:v>
      </x:c>
      <x:c r="J1207" s="10" t="str">
        <x:v>GENERATION_ACCEPTED</x:v>
      </x:c>
      <x:c r="K1207" s="10" t="str">
        <x:v>ec1291de58cbfea6ceabe2023262915f43ca824c62e942e6319d89fa091c3235</x:v>
      </x:c>
      <x:c r="L1207" s="10" t="str">
        <x:v>full_repair_v2</x:v>
      </x:c>
      <x:c r="M1207" s="10" t="n">
        <x:v>1</x:v>
      </x:c>
      <x:c r="N1207" s="10" t="n">
        <x:v>0</x:v>
      </x:c>
      <x:c r="O1207" s="10" t="n">
        <x:v>0</x:v>
      </x:c>
      <x:c r="P1207" s="9" t="str">
        <x:f>'CaseReview'!U1207</x:f>
        <x:v>PASS</x:v>
      </x:c>
      <x:c r="Q1207" s="9" t="n">
        <x:f>IF(AND(T1207=1,G1207=P1207),1,0)</x:f>
        <x:v>1</x:v>
      </x:c>
      <x:c r="R1207" s="9" t="n">
        <x:f>IF(AND(T1207=1,G1207="PASS",P1207="FAIL"),1,0)</x:f>
        <x:v>0</x:v>
      </x:c>
      <x:c r="S1207" s="9" t="n">
        <x:f>IF(AND(T1207=1,G1207="FAIL",P1207="PASS"),1,0)</x:f>
        <x:v>0</x:v>
      </x:c>
      <x:c r="T1207" s="9" t="n">
        <x:v>1</x:v>
      </x:c>
      <x:c r="U1207" s="9" t="n">
        <x:v>5</x:v>
      </x:c>
      <x:c r="V1207" s="9" t="str">
        <x:v>MVP/SHACL_GENERATION_PIPELINE/experiments/FULL_REPAIR_V2/RUN_01/runs/RUN-IMO-112-20260915T113808676669Z/final/final_shape.ttl</x:v>
      </x:c>
    </x:row>
    <x:row r="1208" ht="22" customHeight="1">
      <x:c r="A1208" s="10" t="str">
        <x:v>V2_FALLBACK25</x:v>
      </x:c>
      <x:c r="B1208" s="10" t="str">
        <x:v>IMO-113</x:v>
      </x:c>
      <x:c r="C1208" s="10" t="str">
        <x:v>IMO-113-M-F01</x:v>
      </x:c>
      <x:c r="D1208" s="10" t="str">
        <x:v>RUN_01</x:v>
      </x:c>
      <x:c r="E1208" s="10" t="str">
        <x:v>REJECTED_ATTEMPT_04</x:v>
      </x:c>
      <x:c r="F1208" s="10" t="str">
        <x:v>FAIL</x:v>
      </x:c>
      <x:c r="G1208" s="10" t="str">
        <x:v>FAIL</x:v>
      </x:c>
      <x:c r="H1208" s="10" t="str">
        <x:v>EXECUTED</x:v>
      </x:c>
      <x:c r="I1208" s="10" t="str">
        <x:v>PARSED</x:v>
      </x:c>
      <x:c r="J1208" s="10" t="str">
        <x:v>TERM_RESOLUTION_UNRESOLVED</x:v>
      </x:c>
      <x:c r="K1208" s="10" t="str">
        <x:v>d834df67f73754e76edaa6ab9429cf77a2c9b23054f7cdb12ece41cc931f131c</x:v>
      </x:c>
      <x:c r="L1208" s="10" t="str">
        <x:v>rejected_attempt4</x:v>
      </x:c>
      <x:c r="M1208" s="10" t="n">
        <x:v>1</x:v>
      </x:c>
      <x:c r="N1208" s="10" t="n">
        <x:v>0</x:v>
      </x:c>
      <x:c r="O1208" s="10" t="n">
        <x:v>0</x:v>
      </x:c>
      <x:c r="P1208" s="9" t="str">
        <x:f>'CaseReview'!U1208</x:f>
        <x:v>FAIL</x:v>
      </x:c>
      <x:c r="Q1208" s="9" t="n">
        <x:f>IF(AND(T1208=1,G1208=P1208),1,0)</x:f>
        <x:v>1</x:v>
      </x:c>
      <x:c r="R1208" s="9" t="n">
        <x:f>IF(AND(T1208=1,G1208="PASS",P1208="FAIL"),1,0)</x:f>
        <x:v>0</x:v>
      </x:c>
      <x:c r="S1208" s="9" t="n">
        <x:f>IF(AND(T1208=1,G1208="FAIL",P1208="PASS"),1,0)</x:f>
        <x:v>0</x:v>
      </x:c>
      <x:c r="T1208" s="9" t="n">
        <x:v>1</x:v>
      </x:c>
      <x:c r="U1208" s="9" t="n">
        <x:v>6</x:v>
      </x:c>
      <x:c r="V1208" s="9" t="str">
        <x:v>MVP/SHACL_GENERATION_PIPELINE/experiments/FULL_REPAIR_V2/RUN_01/runs/RUN-IMO-113-20260915T113843567464Z/artifacts/attempt_04/candidate_shape.ttl</x:v>
      </x:c>
    </x:row>
    <x:row r="1209" ht="22" customHeight="1">
      <x:c r="A1209" s="10" t="str">
        <x:v>V2_FALLBACK25</x:v>
      </x:c>
      <x:c r="B1209" s="10" t="str">
        <x:v>IMO-113</x:v>
      </x:c>
      <x:c r="C1209" s="10" t="str">
        <x:v>IMO-113-M-F02</x:v>
      </x:c>
      <x:c r="D1209" s="10" t="str">
        <x:v>RUN_01</x:v>
      </x:c>
      <x:c r="E1209" s="10" t="str">
        <x:v>REJECTED_ATTEMPT_04</x:v>
      </x:c>
      <x:c r="F1209" s="10" t="str">
        <x:v>FAIL</x:v>
      </x:c>
      <x:c r="G1209" s="10" t="str">
        <x:v>FAIL</x:v>
      </x:c>
      <x:c r="H1209" s="10" t="str">
        <x:v>EXECUTED</x:v>
      </x:c>
      <x:c r="I1209" s="10" t="str">
        <x:v>PARSED</x:v>
      </x:c>
      <x:c r="J1209" s="10" t="str">
        <x:v>TERM_RESOLUTION_UNRESOLVED</x:v>
      </x:c>
      <x:c r="K1209" s="10" t="str">
        <x:v>d834df67f73754e76edaa6ab9429cf77a2c9b23054f7cdb12ece41cc931f131c</x:v>
      </x:c>
      <x:c r="L1209" s="10" t="str">
        <x:v>rejected_attempt4</x:v>
      </x:c>
      <x:c r="M1209" s="10" t="n">
        <x:v>1</x:v>
      </x:c>
      <x:c r="N1209" s="10" t="n">
        <x:v>0</x:v>
      </x:c>
      <x:c r="O1209" s="10" t="n">
        <x:v>0</x:v>
      </x:c>
      <x:c r="P1209" s="9" t="str">
        <x:f>'CaseReview'!U1209</x:f>
        <x:v>FAIL</x:v>
      </x:c>
      <x:c r="Q1209" s="9" t="n">
        <x:f>IF(AND(T1209=1,G1209=P1209),1,0)</x:f>
        <x:v>1</x:v>
      </x:c>
      <x:c r="R1209" s="9" t="n">
        <x:f>IF(AND(T1209=1,G1209="PASS",P1209="FAIL"),1,0)</x:f>
        <x:v>0</x:v>
      </x:c>
      <x:c r="S1209" s="9" t="n">
        <x:f>IF(AND(T1209=1,G1209="FAIL",P1209="PASS"),1,0)</x:f>
        <x:v>0</x:v>
      </x:c>
      <x:c r="T1209" s="9" t="n">
        <x:v>1</x:v>
      </x:c>
      <x:c r="U1209" s="9" t="n">
        <x:v>6</x:v>
      </x:c>
      <x:c r="V1209" s="9" t="str">
        <x:v>MVP/SHACL_GENERATION_PIPELINE/experiments/FULL_REPAIR_V2/RUN_01/runs/RUN-IMO-113-20260915T113843567464Z/artifacts/attempt_04/candidate_shape.ttl</x:v>
      </x:c>
    </x:row>
    <x:row r="1210" ht="22" customHeight="1">
      <x:c r="A1210" s="10" t="str">
        <x:v>V2_FALLBACK25</x:v>
      </x:c>
      <x:c r="B1210" s="10" t="str">
        <x:v>IMO-113</x:v>
      </x:c>
      <x:c r="C1210" s="10" t="str">
        <x:v>IMO-113-M-F03</x:v>
      </x:c>
      <x:c r="D1210" s="10" t="str">
        <x:v>RUN_01</x:v>
      </x:c>
      <x:c r="E1210" s="10" t="str">
        <x:v>REJECTED_ATTEMPT_04</x:v>
      </x:c>
      <x:c r="F1210" s="10" t="str">
        <x:v>FAIL</x:v>
      </x:c>
      <x:c r="G1210" s="10" t="str">
        <x:v>FAIL</x:v>
      </x:c>
      <x:c r="H1210" s="10" t="str">
        <x:v>EXECUTED</x:v>
      </x:c>
      <x:c r="I1210" s="10" t="str">
        <x:v>PARSED</x:v>
      </x:c>
      <x:c r="J1210" s="10" t="str">
        <x:v>TERM_RESOLUTION_UNRESOLVED</x:v>
      </x:c>
      <x:c r="K1210" s="10" t="str">
        <x:v>d834df67f73754e76edaa6ab9429cf77a2c9b23054f7cdb12ece41cc931f131c</x:v>
      </x:c>
      <x:c r="L1210" s="10" t="str">
        <x:v>rejected_attempt4</x:v>
      </x:c>
      <x:c r="M1210" s="10" t="n">
        <x:v>1</x:v>
      </x:c>
      <x:c r="N1210" s="10" t="n">
        <x:v>0</x:v>
      </x:c>
      <x:c r="O1210" s="10" t="n">
        <x:v>0</x:v>
      </x:c>
      <x:c r="P1210" s="9" t="str">
        <x:f>'CaseReview'!U1210</x:f>
        <x:v>FAIL</x:v>
      </x:c>
      <x:c r="Q1210" s="9" t="n">
        <x:f>IF(AND(T1210=1,G1210=P1210),1,0)</x:f>
        <x:v>1</x:v>
      </x:c>
      <x:c r="R1210" s="9" t="n">
        <x:f>IF(AND(T1210=1,G1210="PASS",P1210="FAIL"),1,0)</x:f>
        <x:v>0</x:v>
      </x:c>
      <x:c r="S1210" s="9" t="n">
        <x:f>IF(AND(T1210=1,G1210="FAIL",P1210="PASS"),1,0)</x:f>
        <x:v>0</x:v>
      </x:c>
      <x:c r="T1210" s="9" t="n">
        <x:v>1</x:v>
      </x:c>
      <x:c r="U1210" s="9" t="n">
        <x:v>6</x:v>
      </x:c>
      <x:c r="V1210" s="9" t="str">
        <x:v>MVP/SHACL_GENERATION_PIPELINE/experiments/FULL_REPAIR_V2/RUN_01/runs/RUN-IMO-113-20260915T113843567464Z/artifacts/attempt_04/candidate_shape.ttl</x:v>
      </x:c>
    </x:row>
    <x:row r="1211" ht="22" customHeight="1">
      <x:c r="A1211" s="10" t="str">
        <x:v>V2_FALLBACK25</x:v>
      </x:c>
      <x:c r="B1211" s="10" t="str">
        <x:v>IMO-113</x:v>
      </x:c>
      <x:c r="C1211" s="10" t="str">
        <x:v>IMO-113-M-F04</x:v>
      </x:c>
      <x:c r="D1211" s="10" t="str">
        <x:v>RUN_01</x:v>
      </x:c>
      <x:c r="E1211" s="10" t="str">
        <x:v>REJECTED_ATTEMPT_04</x:v>
      </x:c>
      <x:c r="F1211" s="10" t="str">
        <x:v>FAIL</x:v>
      </x:c>
      <x:c r="G1211" s="10" t="str">
        <x:v>FAIL</x:v>
      </x:c>
      <x:c r="H1211" s="10" t="str">
        <x:v>EXECUTED</x:v>
      </x:c>
      <x:c r="I1211" s="10" t="str">
        <x:v>PARSED</x:v>
      </x:c>
      <x:c r="J1211" s="10" t="str">
        <x:v>TERM_RESOLUTION_UNRESOLVED</x:v>
      </x:c>
      <x:c r="K1211" s="10" t="str">
        <x:v>d834df67f73754e76edaa6ab9429cf77a2c9b23054f7cdb12ece41cc931f131c</x:v>
      </x:c>
      <x:c r="L1211" s="10" t="str">
        <x:v>rejected_attempt4</x:v>
      </x:c>
      <x:c r="M1211" s="10" t="n">
        <x:v>1</x:v>
      </x:c>
      <x:c r="N1211" s="10" t="n">
        <x:v>0</x:v>
      </x:c>
      <x:c r="O1211" s="10" t="n">
        <x:v>0</x:v>
      </x:c>
      <x:c r="P1211" s="9" t="str">
        <x:f>'CaseReview'!U1211</x:f>
        <x:v>FAIL</x:v>
      </x:c>
      <x:c r="Q1211" s="9" t="n">
        <x:f>IF(AND(T1211=1,G1211=P1211),1,0)</x:f>
        <x:v>1</x:v>
      </x:c>
      <x:c r="R1211" s="9" t="n">
        <x:f>IF(AND(T1211=1,G1211="PASS",P1211="FAIL"),1,0)</x:f>
        <x:v>0</x:v>
      </x:c>
      <x:c r="S1211" s="9" t="n">
        <x:f>IF(AND(T1211=1,G1211="FAIL",P1211="PASS"),1,0)</x:f>
        <x:v>0</x:v>
      </x:c>
      <x:c r="T1211" s="9" t="n">
        <x:v>1</x:v>
      </x:c>
      <x:c r="U1211" s="9" t="n">
        <x:v>6</x:v>
      </x:c>
      <x:c r="V1211" s="9" t="str">
        <x:v>MVP/SHACL_GENERATION_PIPELINE/experiments/FULL_REPAIR_V2/RUN_01/runs/RUN-IMO-113-20260915T113843567464Z/artifacts/attempt_04/candidate_shape.ttl</x:v>
      </x:c>
    </x:row>
    <x:row r="1212" ht="22" customHeight="1">
      <x:c r="A1212" s="10" t="str">
        <x:v>V2_FALLBACK25</x:v>
      </x:c>
      <x:c r="B1212" s="10" t="str">
        <x:v>IMO-113</x:v>
      </x:c>
      <x:c r="C1212" s="10" t="str">
        <x:v>IMO-113-M-P01</x:v>
      </x:c>
      <x:c r="D1212" s="10" t="str">
        <x:v>RUN_01</x:v>
      </x:c>
      <x:c r="E1212" s="10" t="str">
        <x:v>REJECTED_ATTEMPT_04</x:v>
      </x:c>
      <x:c r="F1212" s="10" t="str">
        <x:v>PASS</x:v>
      </x:c>
      <x:c r="G1212" s="10" t="str">
        <x:v>PASS</x:v>
      </x:c>
      <x:c r="H1212" s="10" t="str">
        <x:v>EXECUTED</x:v>
      </x:c>
      <x:c r="I1212" s="10" t="str">
        <x:v>PARSED</x:v>
      </x:c>
      <x:c r="J1212" s="10" t="str">
        <x:v>TERM_RESOLUTION_UNRESOLVED</x:v>
      </x:c>
      <x:c r="K1212" s="10" t="str">
        <x:v>d834df67f73754e76edaa6ab9429cf77a2c9b23054f7cdb12ece41cc931f131c</x:v>
      </x:c>
      <x:c r="L1212" s="10" t="str">
        <x:v>rejected_attempt4</x:v>
      </x:c>
      <x:c r="M1212" s="10" t="n">
        <x:v>1</x:v>
      </x:c>
      <x:c r="N1212" s="10" t="n">
        <x:v>0</x:v>
      </x:c>
      <x:c r="O1212" s="10" t="n">
        <x:v>0</x:v>
      </x:c>
      <x:c r="P1212" s="9" t="str">
        <x:f>'CaseReview'!U1212</x:f>
        <x:v>PASS</x:v>
      </x:c>
      <x:c r="Q1212" s="9" t="n">
        <x:f>IF(AND(T1212=1,G1212=P1212),1,0)</x:f>
        <x:v>1</x:v>
      </x:c>
      <x:c r="R1212" s="9" t="n">
        <x:f>IF(AND(T1212=1,G1212="PASS",P1212="FAIL"),1,0)</x:f>
        <x:v>0</x:v>
      </x:c>
      <x:c r="S1212" s="9" t="n">
        <x:f>IF(AND(T1212=1,G1212="FAIL",P1212="PASS"),1,0)</x:f>
        <x:v>0</x:v>
      </x:c>
      <x:c r="T1212" s="9" t="n">
        <x:v>1</x:v>
      </x:c>
      <x:c r="U1212" s="9" t="n">
        <x:v>6</x:v>
      </x:c>
      <x:c r="V1212" s="9" t="str">
        <x:v>MVP/SHACL_GENERATION_PIPELINE/experiments/FULL_REPAIR_V2/RUN_01/runs/RUN-IMO-113-20260915T113843567464Z/artifacts/attempt_04/candidate_shape.ttl</x:v>
      </x:c>
    </x:row>
    <x:row r="1213" ht="22" customHeight="1">
      <x:c r="A1213" s="10" t="str">
        <x:v>V2_FALLBACK25</x:v>
      </x:c>
      <x:c r="B1213" s="10" t="str">
        <x:v>IMO-113</x:v>
      </x:c>
      <x:c r="C1213" s="10" t="str">
        <x:v>IMO-113-M-P02</x:v>
      </x:c>
      <x:c r="D1213" s="10" t="str">
        <x:v>RUN_01</x:v>
      </x:c>
      <x:c r="E1213" s="10" t="str">
        <x:v>REJECTED_ATTEMPT_04</x:v>
      </x:c>
      <x:c r="F1213" s="10" t="str">
        <x:v>PASS</x:v>
      </x:c>
      <x:c r="G1213" s="10" t="str">
        <x:v>PASS</x:v>
      </x:c>
      <x:c r="H1213" s="10" t="str">
        <x:v>EXECUTED</x:v>
      </x:c>
      <x:c r="I1213" s="10" t="str">
        <x:v>PARSED</x:v>
      </x:c>
      <x:c r="J1213" s="10" t="str">
        <x:v>TERM_RESOLUTION_UNRESOLVED</x:v>
      </x:c>
      <x:c r="K1213" s="10" t="str">
        <x:v>d834df67f73754e76edaa6ab9429cf77a2c9b23054f7cdb12ece41cc931f131c</x:v>
      </x:c>
      <x:c r="L1213" s="10" t="str">
        <x:v>rejected_attempt4</x:v>
      </x:c>
      <x:c r="M1213" s="10" t="n">
        <x:v>1</x:v>
      </x:c>
      <x:c r="N1213" s="10" t="n">
        <x:v>0</x:v>
      </x:c>
      <x:c r="O1213" s="10" t="n">
        <x:v>0</x:v>
      </x:c>
      <x:c r="P1213" s="9" t="str">
        <x:f>'CaseReview'!U1213</x:f>
        <x:v>PASS</x:v>
      </x:c>
      <x:c r="Q1213" s="9" t="n">
        <x:f>IF(AND(T1213=1,G1213=P1213),1,0)</x:f>
        <x:v>1</x:v>
      </x:c>
      <x:c r="R1213" s="9" t="n">
        <x:f>IF(AND(T1213=1,G1213="PASS",P1213="FAIL"),1,0)</x:f>
        <x:v>0</x:v>
      </x:c>
      <x:c r="S1213" s="9" t="n">
        <x:f>IF(AND(T1213=1,G1213="FAIL",P1213="PASS"),1,0)</x:f>
        <x:v>0</x:v>
      </x:c>
      <x:c r="T1213" s="9" t="n">
        <x:v>1</x:v>
      </x:c>
      <x:c r="U1213" s="9" t="n">
        <x:v>6</x:v>
      </x:c>
      <x:c r="V1213" s="9" t="str">
        <x:v>MVP/SHACL_GENERATION_PIPELINE/experiments/FULL_REPAIR_V2/RUN_01/runs/RUN-IMO-113-20260915T113843567464Z/artifacts/attempt_04/candidate_shape.ttl</x:v>
      </x:c>
    </x:row>
    <x:row r="1214" ht="22" customHeight="1">
      <x:c r="A1214" s="10" t="str">
        <x:v>V2_FALLBACK25</x:v>
      </x:c>
      <x:c r="B1214" s="10" t="str">
        <x:v>IMO-114</x:v>
      </x:c>
      <x:c r="C1214" s="10" t="str">
        <x:v>IMO-114-M-F01</x:v>
      </x:c>
      <x:c r="D1214" s="10" t="str">
        <x:v>RUN_01</x:v>
      </x:c>
      <x:c r="E1214" s="10" t="str">
        <x:v>ORIGINAL_LEDGER</x:v>
      </x:c>
      <x:c r="F1214" s="10" t="str">
        <x:v>FAIL</x:v>
      </x:c>
      <x:c r="G1214" s="10" t="str">
        <x:v>PASS</x:v>
      </x:c>
      <x:c r="H1214" s="10" t="str">
        <x:v>EXECUTED</x:v>
      </x:c>
      <x:c r="I1214" s="10" t="str">
        <x:v>PARSED</x:v>
      </x:c>
      <x:c r="J1214" s="10" t="str">
        <x:v>GENERATION_ACCEPTED</x:v>
      </x:c>
      <x:c r="K1214" s="10" t="str">
        <x:v>52b9d8b377e24e0c379889bad220d14c438f0dc0b93f5ae2e29a1ff54107122c</x:v>
      </x:c>
      <x:c r="L1214" s="10" t="str">
        <x:v>full_repair_v2</x:v>
      </x:c>
      <x:c r="M1214" s="10" t="n">
        <x:v>0</x:v>
      </x:c>
      <x:c r="N1214" s="10" t="n">
        <x:v>1</x:v>
      </x:c>
      <x:c r="O1214" s="10" t="n">
        <x:v>0</x:v>
      </x:c>
      <x:c r="P1214" s="9" t="str">
        <x:f>'CaseReview'!U1214</x:f>
        <x:v>FAIL</x:v>
      </x:c>
      <x:c r="Q1214" s="9" t="n">
        <x:f>IF(AND(T1214=1,G1214=P1214),1,0)</x:f>
        <x:v>0</x:v>
      </x:c>
      <x:c r="R1214" s="9" t="n">
        <x:f>IF(AND(T1214=1,G1214="PASS",P1214="FAIL"),1,0)</x:f>
        <x:v>1</x:v>
      </x:c>
      <x:c r="S1214" s="9" t="n">
        <x:f>IF(AND(T1214=1,G1214="FAIL",P1214="PASS"),1,0)</x:f>
        <x:v>0</x:v>
      </x:c>
      <x:c r="T1214" s="9" t="n">
        <x:v>1</x:v>
      </x:c>
      <x:c r="U1214" s="9" t="n">
        <x:v>9</x:v>
      </x:c>
      <x:c r="V1214" s="9" t="str">
        <x:v>MVP/SHACL_GENERATION_PIPELINE/experiments/FULL_REPAIR_V2/RUN_01/runs/RUN-IMO-114-20260915T114123445499Z/final/final_shape.ttl</x:v>
      </x:c>
    </x:row>
    <x:row r="1215" ht="22" customHeight="1">
      <x:c r="A1215" s="10" t="str">
        <x:v>V2_FALLBACK25</x:v>
      </x:c>
      <x:c r="B1215" s="10" t="str">
        <x:v>IMO-114</x:v>
      </x:c>
      <x:c r="C1215" s="10" t="str">
        <x:v>IMO-114-M-F02</x:v>
      </x:c>
      <x:c r="D1215" s="10" t="str">
        <x:v>RUN_01</x:v>
      </x:c>
      <x:c r="E1215" s="10" t="str">
        <x:v>ORIGINAL_LEDGER</x:v>
      </x:c>
      <x:c r="F1215" s="10" t="str">
        <x:v>FAIL</x:v>
      </x:c>
      <x:c r="G1215" s="10" t="str">
        <x:v>PASS</x:v>
      </x:c>
      <x:c r="H1215" s="10" t="str">
        <x:v>EXECUTED</x:v>
      </x:c>
      <x:c r="I1215" s="10" t="str">
        <x:v>PARSED</x:v>
      </x:c>
      <x:c r="J1215" s="10" t="str">
        <x:v>GENERATION_ACCEPTED</x:v>
      </x:c>
      <x:c r="K1215" s="10" t="str">
        <x:v>52b9d8b377e24e0c379889bad220d14c438f0dc0b93f5ae2e29a1ff54107122c</x:v>
      </x:c>
      <x:c r="L1215" s="10" t="str">
        <x:v>full_repair_v2</x:v>
      </x:c>
      <x:c r="M1215" s="10" t="n">
        <x:v>0</x:v>
      </x:c>
      <x:c r="N1215" s="10" t="n">
        <x:v>1</x:v>
      </x:c>
      <x:c r="O1215" s="10" t="n">
        <x:v>0</x:v>
      </x:c>
      <x:c r="P1215" s="9" t="str">
        <x:f>'CaseReview'!U1215</x:f>
        <x:v>FAIL</x:v>
      </x:c>
      <x:c r="Q1215" s="9" t="n">
        <x:f>IF(AND(T1215=1,G1215=P1215),1,0)</x:f>
        <x:v>0</x:v>
      </x:c>
      <x:c r="R1215" s="9" t="n">
        <x:f>IF(AND(T1215=1,G1215="PASS",P1215="FAIL"),1,0)</x:f>
        <x:v>1</x:v>
      </x:c>
      <x:c r="S1215" s="9" t="n">
        <x:f>IF(AND(T1215=1,G1215="FAIL",P1215="PASS"),1,0)</x:f>
        <x:v>0</x:v>
      </x:c>
      <x:c r="T1215" s="9" t="n">
        <x:v>1</x:v>
      </x:c>
      <x:c r="U1215" s="9" t="n">
        <x:v>9</x:v>
      </x:c>
      <x:c r="V1215" s="9" t="str">
        <x:v>MVP/SHACL_GENERATION_PIPELINE/experiments/FULL_REPAIR_V2/RUN_01/runs/RUN-IMO-114-20260915T114123445499Z/final/final_shape.ttl</x:v>
      </x:c>
    </x:row>
    <x:row r="1216" ht="22" customHeight="1">
      <x:c r="A1216" s="10" t="str">
        <x:v>V2_FALLBACK25</x:v>
      </x:c>
      <x:c r="B1216" s="10" t="str">
        <x:v>IMO-114</x:v>
      </x:c>
      <x:c r="C1216" s="10" t="str">
        <x:v>IMO-114-M-F03</x:v>
      </x:c>
      <x:c r="D1216" s="10" t="str">
        <x:v>RUN_01</x:v>
      </x:c>
      <x:c r="E1216" s="10" t="str">
        <x:v>ORIGINAL_LEDGER</x:v>
      </x:c>
      <x:c r="F1216" s="10" t="str">
        <x:v>FAIL</x:v>
      </x:c>
      <x:c r="G1216" s="10" t="str">
        <x:v>PASS</x:v>
      </x:c>
      <x:c r="H1216" s="10" t="str">
        <x:v>EXECUTED</x:v>
      </x:c>
      <x:c r="I1216" s="10" t="str">
        <x:v>PARSED</x:v>
      </x:c>
      <x:c r="J1216" s="10" t="str">
        <x:v>GENERATION_ACCEPTED</x:v>
      </x:c>
      <x:c r="K1216" s="10" t="str">
        <x:v>52b9d8b377e24e0c379889bad220d14c438f0dc0b93f5ae2e29a1ff54107122c</x:v>
      </x:c>
      <x:c r="L1216" s="10" t="str">
        <x:v>full_repair_v2</x:v>
      </x:c>
      <x:c r="M1216" s="10" t="n">
        <x:v>0</x:v>
      </x:c>
      <x:c r="N1216" s="10" t="n">
        <x:v>1</x:v>
      </x:c>
      <x:c r="O1216" s="10" t="n">
        <x:v>0</x:v>
      </x:c>
      <x:c r="P1216" s="9" t="str">
        <x:f>'CaseReview'!U1216</x:f>
        <x:v>FAIL</x:v>
      </x:c>
      <x:c r="Q1216" s="9" t="n">
        <x:f>IF(AND(T1216=1,G1216=P1216),1,0)</x:f>
        <x:v>0</x:v>
      </x:c>
      <x:c r="R1216" s="9" t="n">
        <x:f>IF(AND(T1216=1,G1216="PASS",P1216="FAIL"),1,0)</x:f>
        <x:v>1</x:v>
      </x:c>
      <x:c r="S1216" s="9" t="n">
        <x:f>IF(AND(T1216=1,G1216="FAIL",P1216="PASS"),1,0)</x:f>
        <x:v>0</x:v>
      </x:c>
      <x:c r="T1216" s="9" t="n">
        <x:v>1</x:v>
      </x:c>
      <x:c r="U1216" s="9" t="n">
        <x:v>9</x:v>
      </x:c>
      <x:c r="V1216" s="9" t="str">
        <x:v>MVP/SHACL_GENERATION_PIPELINE/experiments/FULL_REPAIR_V2/RUN_01/runs/RUN-IMO-114-20260915T114123445499Z/final/final_shape.ttl</x:v>
      </x:c>
    </x:row>
    <x:row r="1217" ht="22" customHeight="1">
      <x:c r="A1217" s="10" t="str">
        <x:v>V2_FALLBACK25</x:v>
      </x:c>
      <x:c r="B1217" s="10" t="str">
        <x:v>IMO-114</x:v>
      </x:c>
      <x:c r="C1217" s="10" t="str">
        <x:v>IMO-114-M-P01</x:v>
      </x:c>
      <x:c r="D1217" s="10" t="str">
        <x:v>RUN_01</x:v>
      </x:c>
      <x:c r="E1217" s="10" t="str">
        <x:v>ORIGINAL_LEDGER</x:v>
      </x:c>
      <x:c r="F1217" s="10" t="str">
        <x:v>PASS</x:v>
      </x:c>
      <x:c r="G1217" s="10" t="str">
        <x:v>PASS</x:v>
      </x:c>
      <x:c r="H1217" s="10" t="str">
        <x:v>EXECUTED</x:v>
      </x:c>
      <x:c r="I1217" s="10" t="str">
        <x:v>PARSED</x:v>
      </x:c>
      <x:c r="J1217" s="10" t="str">
        <x:v>GENERATION_ACCEPTED</x:v>
      </x:c>
      <x:c r="K1217" s="10" t="str">
        <x:v>52b9d8b377e24e0c379889bad220d14c438f0dc0b93f5ae2e29a1ff54107122c</x:v>
      </x:c>
      <x:c r="L1217" s="10" t="str">
        <x:v>full_repair_v2</x:v>
      </x:c>
      <x:c r="M1217" s="10" t="n">
        <x:v>1</x:v>
      </x:c>
      <x:c r="N1217" s="10" t="n">
        <x:v>0</x:v>
      </x:c>
      <x:c r="O1217" s="10" t="n">
        <x:v>0</x:v>
      </x:c>
      <x:c r="P1217" s="9" t="str">
        <x:f>'CaseReview'!U1217</x:f>
        <x:v>PASS</x:v>
      </x:c>
      <x:c r="Q1217" s="9" t="n">
        <x:f>IF(AND(T1217=1,G1217=P1217),1,0)</x:f>
        <x:v>1</x:v>
      </x:c>
      <x:c r="R1217" s="9" t="n">
        <x:f>IF(AND(T1217=1,G1217="PASS",P1217="FAIL"),1,0)</x:f>
        <x:v>0</x:v>
      </x:c>
      <x:c r="S1217" s="9" t="n">
        <x:f>IF(AND(T1217=1,G1217="FAIL",P1217="PASS"),1,0)</x:f>
        <x:v>0</x:v>
      </x:c>
      <x:c r="T1217" s="9" t="n">
        <x:v>1</x:v>
      </x:c>
      <x:c r="U1217" s="9" t="n">
        <x:v>9</x:v>
      </x:c>
      <x:c r="V1217" s="9" t="str">
        <x:v>MVP/SHACL_GENERATION_PIPELINE/experiments/FULL_REPAIR_V2/RUN_01/runs/RUN-IMO-114-20260915T114123445499Z/final/final_shape.ttl</x:v>
      </x:c>
    </x:row>
    <x:row r="1218" ht="22" customHeight="1">
      <x:c r="A1218" s="10" t="str">
        <x:v>V2_FALLBACK25</x:v>
      </x:c>
      <x:c r="B1218" s="10" t="str">
        <x:v>IMO-114</x:v>
      </x:c>
      <x:c r="C1218" s="10" t="str">
        <x:v>IMO-114-M-P02</x:v>
      </x:c>
      <x:c r="D1218" s="10" t="str">
        <x:v>RUN_01</x:v>
      </x:c>
      <x:c r="E1218" s="10" t="str">
        <x:v>ORIGINAL_LEDGER</x:v>
      </x:c>
      <x:c r="F1218" s="10" t="str">
        <x:v>PASS</x:v>
      </x:c>
      <x:c r="G1218" s="10" t="str">
        <x:v>PASS</x:v>
      </x:c>
      <x:c r="H1218" s="10" t="str">
        <x:v>EXECUTED</x:v>
      </x:c>
      <x:c r="I1218" s="10" t="str">
        <x:v>PARSED</x:v>
      </x:c>
      <x:c r="J1218" s="10" t="str">
        <x:v>GENERATION_ACCEPTED</x:v>
      </x:c>
      <x:c r="K1218" s="10" t="str">
        <x:v>52b9d8b377e24e0c379889bad220d14c438f0dc0b93f5ae2e29a1ff54107122c</x:v>
      </x:c>
      <x:c r="L1218" s="10" t="str">
        <x:v>full_repair_v2</x:v>
      </x:c>
      <x:c r="M1218" s="10" t="n">
        <x:v>1</x:v>
      </x:c>
      <x:c r="N1218" s="10" t="n">
        <x:v>0</x:v>
      </x:c>
      <x:c r="O1218" s="10" t="n">
        <x:v>0</x:v>
      </x:c>
      <x:c r="P1218" s="9" t="str">
        <x:f>'CaseReview'!U1218</x:f>
        <x:v>PASS</x:v>
      </x:c>
      <x:c r="Q1218" s="9" t="n">
        <x:f>IF(AND(T1218=1,G1218=P1218),1,0)</x:f>
        <x:v>1</x:v>
      </x:c>
      <x:c r="R1218" s="9" t="n">
        <x:f>IF(AND(T1218=1,G1218="PASS",P1218="FAIL"),1,0)</x:f>
        <x:v>0</x:v>
      </x:c>
      <x:c r="S1218" s="9" t="n">
        <x:f>IF(AND(T1218=1,G1218="FAIL",P1218="PASS"),1,0)</x:f>
        <x:v>0</x:v>
      </x:c>
      <x:c r="T1218" s="9" t="n">
        <x:v>1</x:v>
      </x:c>
      <x:c r="U1218" s="9" t="n">
        <x:v>9</x:v>
      </x:c>
      <x:c r="V1218" s="9" t="str">
        <x:v>MVP/SHACL_GENERATION_PIPELINE/experiments/FULL_REPAIR_V2/RUN_01/runs/RUN-IMO-114-20260915T114123445499Z/final/final_shape.ttl</x:v>
      </x:c>
    </x:row>
    <x:row r="1219" ht="22" customHeight="1">
      <x:c r="A1219" s="10" t="str">
        <x:v>V2_FALLBACK25</x:v>
      </x:c>
      <x:c r="B1219" s="10" t="str">
        <x:v>IMO-114</x:v>
      </x:c>
      <x:c r="C1219" s="10" t="str">
        <x:v>IMO-114-M-P03</x:v>
      </x:c>
      <x:c r="D1219" s="10" t="str">
        <x:v>RUN_01</x:v>
      </x:c>
      <x:c r="E1219" s="10" t="str">
        <x:v>ORIGINAL_LEDGER</x:v>
      </x:c>
      <x:c r="F1219" s="10" t="str">
        <x:v>PASS</x:v>
      </x:c>
      <x:c r="G1219" s="10" t="str">
        <x:v>PASS</x:v>
      </x:c>
      <x:c r="H1219" s="10" t="str">
        <x:v>EXECUTED</x:v>
      </x:c>
      <x:c r="I1219" s="10" t="str">
        <x:v>PARSED</x:v>
      </x:c>
      <x:c r="J1219" s="10" t="str">
        <x:v>GENERATION_ACCEPTED</x:v>
      </x:c>
      <x:c r="K1219" s="10" t="str">
        <x:v>52b9d8b377e24e0c379889bad220d14c438f0dc0b93f5ae2e29a1ff54107122c</x:v>
      </x:c>
      <x:c r="L1219" s="10" t="str">
        <x:v>full_repair_v2</x:v>
      </x:c>
      <x:c r="M1219" s="10" t="n">
        <x:v>1</x:v>
      </x:c>
      <x:c r="N1219" s="10" t="n">
        <x:v>0</x:v>
      </x:c>
      <x:c r="O1219" s="10" t="n">
        <x:v>0</x:v>
      </x:c>
      <x:c r="P1219" s="9" t="str">
        <x:f>'CaseReview'!U1219</x:f>
        <x:v>PASS</x:v>
      </x:c>
      <x:c r="Q1219" s="9" t="n">
        <x:f>IF(AND(T1219=1,G1219=P1219),1,0)</x:f>
        <x:v>1</x:v>
      </x:c>
      <x:c r="R1219" s="9" t="n">
        <x:f>IF(AND(T1219=1,G1219="PASS",P1219="FAIL"),1,0)</x:f>
        <x:v>0</x:v>
      </x:c>
      <x:c r="S1219" s="9" t="n">
        <x:f>IF(AND(T1219=1,G1219="FAIL",P1219="PASS"),1,0)</x:f>
        <x:v>0</x:v>
      </x:c>
      <x:c r="T1219" s="9" t="n">
        <x:v>1</x:v>
      </x:c>
      <x:c r="U1219" s="9" t="n">
        <x:v>9</x:v>
      </x:c>
      <x:c r="V1219" s="9" t="str">
        <x:v>MVP/SHACL_GENERATION_PIPELINE/experiments/FULL_REPAIR_V2/RUN_01/runs/RUN-IMO-114-20260915T114123445499Z/final/final_shape.ttl</x:v>
      </x:c>
    </x:row>
    <x:row r="1220" ht="22" customHeight="1">
      <x:c r="A1220" s="10" t="str">
        <x:v>V2_FALLBACK25</x:v>
      </x:c>
      <x:c r="B1220" s="10" t="str">
        <x:v>IMO-114</x:v>
      </x:c>
      <x:c r="C1220" s="10" t="str">
        <x:v>IMO-114-M-P04</x:v>
      </x:c>
      <x:c r="D1220" s="10" t="str">
        <x:v>RUN_01</x:v>
      </x:c>
      <x:c r="E1220" s="10" t="str">
        <x:v>ORIGINAL_LEDGER</x:v>
      </x:c>
      <x:c r="F1220" s="10" t="str">
        <x:v>PASS</x:v>
      </x:c>
      <x:c r="G1220" s="10" t="str">
        <x:v>PASS</x:v>
      </x:c>
      <x:c r="H1220" s="10" t="str">
        <x:v>EXECUTED</x:v>
      </x:c>
      <x:c r="I1220" s="10" t="str">
        <x:v>PARSED</x:v>
      </x:c>
      <x:c r="J1220" s="10" t="str">
        <x:v>GENERATION_ACCEPTED</x:v>
      </x:c>
      <x:c r="K1220" s="10" t="str">
        <x:v>52b9d8b377e24e0c379889bad220d14c438f0dc0b93f5ae2e29a1ff54107122c</x:v>
      </x:c>
      <x:c r="L1220" s="10" t="str">
        <x:v>full_repair_v2</x:v>
      </x:c>
      <x:c r="M1220" s="10" t="n">
        <x:v>1</x:v>
      </x:c>
      <x:c r="N1220" s="10" t="n">
        <x:v>0</x:v>
      </x:c>
      <x:c r="O1220" s="10" t="n">
        <x:v>0</x:v>
      </x:c>
      <x:c r="P1220" s="9" t="str">
        <x:f>'CaseReview'!U1220</x:f>
        <x:v>PASS</x:v>
      </x:c>
      <x:c r="Q1220" s="9" t="n">
        <x:f>IF(AND(T1220=1,G1220=P1220),1,0)</x:f>
        <x:v>1</x:v>
      </x:c>
      <x:c r="R1220" s="9" t="n">
        <x:f>IF(AND(T1220=1,G1220="PASS",P1220="FAIL"),1,0)</x:f>
        <x:v>0</x:v>
      </x:c>
      <x:c r="S1220" s="9" t="n">
        <x:f>IF(AND(T1220=1,G1220="FAIL",P1220="PASS"),1,0)</x:f>
        <x:v>0</x:v>
      </x:c>
      <x:c r="T1220" s="9" t="n">
        <x:v>1</x:v>
      </x:c>
      <x:c r="U1220" s="9" t="n">
        <x:v>9</x:v>
      </x:c>
      <x:c r="V1220" s="9" t="str">
        <x:v>MVP/SHACL_GENERATION_PIPELINE/experiments/FULL_REPAIR_V2/RUN_01/runs/RUN-IMO-114-20260915T114123445499Z/final/final_shape.ttl</x:v>
      </x:c>
    </x:row>
    <x:row r="1221" ht="22" customHeight="1">
      <x:c r="A1221" s="10" t="str">
        <x:v>V2_FALLBACK25</x:v>
      </x:c>
      <x:c r="B1221" s="10" t="str">
        <x:v>IMO-114</x:v>
      </x:c>
      <x:c r="C1221" s="10" t="str">
        <x:v>IMO-114-M-P05</x:v>
      </x:c>
      <x:c r="D1221" s="10" t="str">
        <x:v>RUN_01</x:v>
      </x:c>
      <x:c r="E1221" s="10" t="str">
        <x:v>ORIGINAL_LEDGER</x:v>
      </x:c>
      <x:c r="F1221" s="10" t="str">
        <x:v>PASS</x:v>
      </x:c>
      <x:c r="G1221" s="10" t="str">
        <x:v>PASS</x:v>
      </x:c>
      <x:c r="H1221" s="10" t="str">
        <x:v>EXECUTED</x:v>
      </x:c>
      <x:c r="I1221" s="10" t="str">
        <x:v>PARSED</x:v>
      </x:c>
      <x:c r="J1221" s="10" t="str">
        <x:v>GENERATION_ACCEPTED</x:v>
      </x:c>
      <x:c r="K1221" s="10" t="str">
        <x:v>52b9d8b377e24e0c379889bad220d14c438f0dc0b93f5ae2e29a1ff54107122c</x:v>
      </x:c>
      <x:c r="L1221" s="10" t="str">
        <x:v>full_repair_v2</x:v>
      </x:c>
      <x:c r="M1221" s="10" t="n">
        <x:v>1</x:v>
      </x:c>
      <x:c r="N1221" s="10" t="n">
        <x:v>0</x:v>
      </x:c>
      <x:c r="O1221" s="10" t="n">
        <x:v>0</x:v>
      </x:c>
      <x:c r="P1221" s="9" t="str">
        <x:f>'CaseReview'!U1221</x:f>
        <x:v>PASS</x:v>
      </x:c>
      <x:c r="Q1221" s="9" t="n">
        <x:f>IF(AND(T1221=1,G1221=P1221),1,0)</x:f>
        <x:v>1</x:v>
      </x:c>
      <x:c r="R1221" s="9" t="n">
        <x:f>IF(AND(T1221=1,G1221="PASS",P1221="FAIL"),1,0)</x:f>
        <x:v>0</x:v>
      </x:c>
      <x:c r="S1221" s="9" t="n">
        <x:f>IF(AND(T1221=1,G1221="FAIL",P1221="PASS"),1,0)</x:f>
        <x:v>0</x:v>
      </x:c>
      <x:c r="T1221" s="9" t="n">
        <x:v>1</x:v>
      </x:c>
      <x:c r="U1221" s="9" t="n">
        <x:v>9</x:v>
      </x:c>
      <x:c r="V1221" s="9" t="str">
        <x:v>MVP/SHACL_GENERATION_PIPELINE/experiments/FULL_REPAIR_V2/RUN_01/runs/RUN-IMO-114-20260915T114123445499Z/final/final_shape.ttl</x:v>
      </x:c>
    </x:row>
    <x:row r="1222" ht="22" customHeight="1">
      <x:c r="A1222" s="10" t="str">
        <x:v>V2_FALLBACK25</x:v>
      </x:c>
      <x:c r="B1222" s="10" t="str">
        <x:v>IMO-114</x:v>
      </x:c>
      <x:c r="C1222" s="10" t="str">
        <x:v>IMO-114-M-P06</x:v>
      </x:c>
      <x:c r="D1222" s="10" t="str">
        <x:v>RUN_01</x:v>
      </x:c>
      <x:c r="E1222" s="10" t="str">
        <x:v>ORIGINAL_LEDGER</x:v>
      </x:c>
      <x:c r="F1222" s="10" t="str">
        <x:v>PASS</x:v>
      </x:c>
      <x:c r="G1222" s="10" t="str">
        <x:v>PASS</x:v>
      </x:c>
      <x:c r="H1222" s="10" t="str">
        <x:v>EXECUTED</x:v>
      </x:c>
      <x:c r="I1222" s="10" t="str">
        <x:v>PARSED</x:v>
      </x:c>
      <x:c r="J1222" s="10" t="str">
        <x:v>GENERATION_ACCEPTED</x:v>
      </x:c>
      <x:c r="K1222" s="10" t="str">
        <x:v>52b9d8b377e24e0c379889bad220d14c438f0dc0b93f5ae2e29a1ff54107122c</x:v>
      </x:c>
      <x:c r="L1222" s="10" t="str">
        <x:v>full_repair_v2</x:v>
      </x:c>
      <x:c r="M1222" s="10" t="n">
        <x:v>1</x:v>
      </x:c>
      <x:c r="N1222" s="10" t="n">
        <x:v>0</x:v>
      </x:c>
      <x:c r="O1222" s="10" t="n">
        <x:v>0</x:v>
      </x:c>
      <x:c r="P1222" s="9" t="str">
        <x:f>'CaseReview'!U1222</x:f>
        <x:v>PASS</x:v>
      </x:c>
      <x:c r="Q1222" s="9" t="n">
        <x:f>IF(AND(T1222=1,G1222=P1222),1,0)</x:f>
        <x:v>1</x:v>
      </x:c>
      <x:c r="R1222" s="9" t="n">
        <x:f>IF(AND(T1222=1,G1222="PASS",P1222="FAIL"),1,0)</x:f>
        <x:v>0</x:v>
      </x:c>
      <x:c r="S1222" s="9" t="n">
        <x:f>IF(AND(T1222=1,G1222="FAIL",P1222="PASS"),1,0)</x:f>
        <x:v>0</x:v>
      </x:c>
      <x:c r="T1222" s="9" t="n">
        <x:v>1</x:v>
      </x:c>
      <x:c r="U1222" s="9" t="n">
        <x:v>9</x:v>
      </x:c>
      <x:c r="V1222" s="9" t="str">
        <x:v>MVP/SHACL_GENERATION_PIPELINE/experiments/FULL_REPAIR_V2/RUN_01/runs/RUN-IMO-114-20260915T114123445499Z/final/final_shape.ttl</x:v>
      </x:c>
    </x:row>
    <x:row r="1223" ht="22" customHeight="1">
      <x:c r="A1223" s="10" t="str">
        <x:v>V2_FALLBACK25</x:v>
      </x:c>
      <x:c r="B1223" s="10" t="str">
        <x:v>IMO-115</x:v>
      </x:c>
      <x:c r="C1223" s="10" t="str">
        <x:v>IMO-115-M-F01</x:v>
      </x:c>
      <x:c r="D1223" s="10" t="str">
        <x:v>RUN_01</x:v>
      </x:c>
      <x:c r="E1223" s="10" t="str">
        <x:v>ORIGINAL_LEDGER</x:v>
      </x:c>
      <x:c r="F1223" s="10" t="str">
        <x:v>FAIL</x:v>
      </x:c>
      <x:c r="G1223" s="10" t="str">
        <x:v>PASS</x:v>
      </x:c>
      <x:c r="H1223" s="10" t="str">
        <x:v>EXECUTED</x:v>
      </x:c>
      <x:c r="I1223" s="10" t="str">
        <x:v>PARSED</x:v>
      </x:c>
      <x:c r="J1223" s="10" t="str">
        <x:v>GENERATION_ACCEPTED</x:v>
      </x:c>
      <x:c r="K1223" s="10" t="str">
        <x:v>74322b249172026bfbf59d4ef9f3f805d46aebb7b6474d030ccadd28cbce4aac</x:v>
      </x:c>
      <x:c r="L1223" s="10" t="str">
        <x:v>full_repair_v2</x:v>
      </x:c>
      <x:c r="M1223" s="10" t="n">
        <x:v>0</x:v>
      </x:c>
      <x:c r="N1223" s="10" t="n">
        <x:v>1</x:v>
      </x:c>
      <x:c r="O1223" s="10" t="n">
        <x:v>0</x:v>
      </x:c>
      <x:c r="P1223" s="9" t="str">
        <x:f>'CaseReview'!U1223</x:f>
        <x:v>FAIL</x:v>
      </x:c>
      <x:c r="Q1223" s="9" t="n">
        <x:f>IF(AND(T1223=1,G1223=P1223),1,0)</x:f>
        <x:v>0</x:v>
      </x:c>
      <x:c r="R1223" s="9" t="n">
        <x:f>IF(AND(T1223=1,G1223="PASS",P1223="FAIL"),1,0)</x:f>
        <x:v>1</x:v>
      </x:c>
      <x:c r="S1223" s="9" t="n">
        <x:f>IF(AND(T1223=1,G1223="FAIL",P1223="PASS"),1,0)</x:f>
        <x:v>0</x:v>
      </x:c>
      <x:c r="T1223" s="9" t="n">
        <x:v>1</x:v>
      </x:c>
      <x:c r="U1223" s="9" t="n">
        <x:v>7</x:v>
      </x:c>
      <x:c r="V1223" s="9" t="str">
        <x:v>MVP/SHACL_GENERATION_PIPELINE/experiments/FULL_REPAIR_V2/RUN_01/runs/RUN-IMO-115-20260915T114156836929Z/final/final_shape.ttl</x:v>
      </x:c>
    </x:row>
    <x:row r="1224" ht="22" customHeight="1">
      <x:c r="A1224" s="10" t="str">
        <x:v>V2_FALLBACK25</x:v>
      </x:c>
      <x:c r="B1224" s="10" t="str">
        <x:v>IMO-115</x:v>
      </x:c>
      <x:c r="C1224" s="10" t="str">
        <x:v>IMO-115-M-F02</x:v>
      </x:c>
      <x:c r="D1224" s="10" t="str">
        <x:v>RUN_01</x:v>
      </x:c>
      <x:c r="E1224" s="10" t="str">
        <x:v>ORIGINAL_LEDGER</x:v>
      </x:c>
      <x:c r="F1224" s="10" t="str">
        <x:v>FAIL</x:v>
      </x:c>
      <x:c r="G1224" s="10" t="str">
        <x:v>PASS</x:v>
      </x:c>
      <x:c r="H1224" s="10" t="str">
        <x:v>EXECUTED</x:v>
      </x:c>
      <x:c r="I1224" s="10" t="str">
        <x:v>PARSED</x:v>
      </x:c>
      <x:c r="J1224" s="10" t="str">
        <x:v>GENERATION_ACCEPTED</x:v>
      </x:c>
      <x:c r="K1224" s="10" t="str">
        <x:v>74322b249172026bfbf59d4ef9f3f805d46aebb7b6474d030ccadd28cbce4aac</x:v>
      </x:c>
      <x:c r="L1224" s="10" t="str">
        <x:v>full_repair_v2</x:v>
      </x:c>
      <x:c r="M1224" s="10" t="n">
        <x:v>0</x:v>
      </x:c>
      <x:c r="N1224" s="10" t="n">
        <x:v>1</x:v>
      </x:c>
      <x:c r="O1224" s="10" t="n">
        <x:v>0</x:v>
      </x:c>
      <x:c r="P1224" s="9" t="str">
        <x:f>'CaseReview'!U1224</x:f>
        <x:v>FAIL</x:v>
      </x:c>
      <x:c r="Q1224" s="9" t="n">
        <x:f>IF(AND(T1224=1,G1224=P1224),1,0)</x:f>
        <x:v>0</x:v>
      </x:c>
      <x:c r="R1224" s="9" t="n">
        <x:f>IF(AND(T1224=1,G1224="PASS",P1224="FAIL"),1,0)</x:f>
        <x:v>1</x:v>
      </x:c>
      <x:c r="S1224" s="9" t="n">
        <x:f>IF(AND(T1224=1,G1224="FAIL",P1224="PASS"),1,0)</x:f>
        <x:v>0</x:v>
      </x:c>
      <x:c r="T1224" s="9" t="n">
        <x:v>1</x:v>
      </x:c>
      <x:c r="U1224" s="9" t="n">
        <x:v>7</x:v>
      </x:c>
      <x:c r="V1224" s="9" t="str">
        <x:v>MVP/SHACL_GENERATION_PIPELINE/experiments/FULL_REPAIR_V2/RUN_01/runs/RUN-IMO-115-20260915T114156836929Z/final/final_shape.ttl</x:v>
      </x:c>
    </x:row>
    <x:row r="1225" ht="22" customHeight="1">
      <x:c r="A1225" s="10" t="str">
        <x:v>V2_FALLBACK25</x:v>
      </x:c>
      <x:c r="B1225" s="10" t="str">
        <x:v>IMO-115</x:v>
      </x:c>
      <x:c r="C1225" s="10" t="str">
        <x:v>IMO-115-M-F03</x:v>
      </x:c>
      <x:c r="D1225" s="10" t="str">
        <x:v>RUN_01</x:v>
      </x:c>
      <x:c r="E1225" s="10" t="str">
        <x:v>ORIGINAL_LEDGER</x:v>
      </x:c>
      <x:c r="F1225" s="10" t="str">
        <x:v>FAIL</x:v>
      </x:c>
      <x:c r="G1225" s="10" t="str">
        <x:v>PASS</x:v>
      </x:c>
      <x:c r="H1225" s="10" t="str">
        <x:v>EXECUTED</x:v>
      </x:c>
      <x:c r="I1225" s="10" t="str">
        <x:v>PARSED</x:v>
      </x:c>
      <x:c r="J1225" s="10" t="str">
        <x:v>GENERATION_ACCEPTED</x:v>
      </x:c>
      <x:c r="K1225" s="10" t="str">
        <x:v>74322b249172026bfbf59d4ef9f3f805d46aebb7b6474d030ccadd28cbce4aac</x:v>
      </x:c>
      <x:c r="L1225" s="10" t="str">
        <x:v>full_repair_v2</x:v>
      </x:c>
      <x:c r="M1225" s="10" t="n">
        <x:v>0</x:v>
      </x:c>
      <x:c r="N1225" s="10" t="n">
        <x:v>1</x:v>
      </x:c>
      <x:c r="O1225" s="10" t="n">
        <x:v>0</x:v>
      </x:c>
      <x:c r="P1225" s="9" t="str">
        <x:f>'CaseReview'!U1225</x:f>
        <x:v>FAIL</x:v>
      </x:c>
      <x:c r="Q1225" s="9" t="n">
        <x:f>IF(AND(T1225=1,G1225=P1225),1,0)</x:f>
        <x:v>0</x:v>
      </x:c>
      <x:c r="R1225" s="9" t="n">
        <x:f>IF(AND(T1225=1,G1225="PASS",P1225="FAIL"),1,0)</x:f>
        <x:v>1</x:v>
      </x:c>
      <x:c r="S1225" s="9" t="n">
        <x:f>IF(AND(T1225=1,G1225="FAIL",P1225="PASS"),1,0)</x:f>
        <x:v>0</x:v>
      </x:c>
      <x:c r="T1225" s="9" t="n">
        <x:v>1</x:v>
      </x:c>
      <x:c r="U1225" s="9" t="n">
        <x:v>7</x:v>
      </x:c>
      <x:c r="V1225" s="9" t="str">
        <x:v>MVP/SHACL_GENERATION_PIPELINE/experiments/FULL_REPAIR_V2/RUN_01/runs/RUN-IMO-115-20260915T114156836929Z/final/final_shape.ttl</x:v>
      </x:c>
    </x:row>
    <x:row r="1226" ht="22" customHeight="1">
      <x:c r="A1226" s="10" t="str">
        <x:v>V2_FALLBACK25</x:v>
      </x:c>
      <x:c r="B1226" s="10" t="str">
        <x:v>IMO-115</x:v>
      </x:c>
      <x:c r="C1226" s="10" t="str">
        <x:v>IMO-115-M-F04</x:v>
      </x:c>
      <x:c r="D1226" s="10" t="str">
        <x:v>RUN_01</x:v>
      </x:c>
      <x:c r="E1226" s="10" t="str">
        <x:v>ORIGINAL_LEDGER</x:v>
      </x:c>
      <x:c r="F1226" s="10" t="str">
        <x:v>FAIL</x:v>
      </x:c>
      <x:c r="G1226" s="10" t="str">
        <x:v>PASS</x:v>
      </x:c>
      <x:c r="H1226" s="10" t="str">
        <x:v>EXECUTED</x:v>
      </x:c>
      <x:c r="I1226" s="10" t="str">
        <x:v>PARSED</x:v>
      </x:c>
      <x:c r="J1226" s="10" t="str">
        <x:v>GENERATION_ACCEPTED</x:v>
      </x:c>
      <x:c r="K1226" s="10" t="str">
        <x:v>74322b249172026bfbf59d4ef9f3f805d46aebb7b6474d030ccadd28cbce4aac</x:v>
      </x:c>
      <x:c r="L1226" s="10" t="str">
        <x:v>full_repair_v2</x:v>
      </x:c>
      <x:c r="M1226" s="10" t="n">
        <x:v>0</x:v>
      </x:c>
      <x:c r="N1226" s="10" t="n">
        <x:v>1</x:v>
      </x:c>
      <x:c r="O1226" s="10" t="n">
        <x:v>0</x:v>
      </x:c>
      <x:c r="P1226" s="9" t="str">
        <x:f>'CaseReview'!U1226</x:f>
        <x:v>FAIL</x:v>
      </x:c>
      <x:c r="Q1226" s="9" t="n">
        <x:f>IF(AND(T1226=1,G1226=P1226),1,0)</x:f>
        <x:v>0</x:v>
      </x:c>
      <x:c r="R1226" s="9" t="n">
        <x:f>IF(AND(T1226=1,G1226="PASS",P1226="FAIL"),1,0)</x:f>
        <x:v>1</x:v>
      </x:c>
      <x:c r="S1226" s="9" t="n">
        <x:f>IF(AND(T1226=1,G1226="FAIL",P1226="PASS"),1,0)</x:f>
        <x:v>0</x:v>
      </x:c>
      <x:c r="T1226" s="9" t="n">
        <x:v>1</x:v>
      </x:c>
      <x:c r="U1226" s="9" t="n">
        <x:v>7</x:v>
      </x:c>
      <x:c r="V1226" s="9" t="str">
        <x:v>MVP/SHACL_GENERATION_PIPELINE/experiments/FULL_REPAIR_V2/RUN_01/runs/RUN-IMO-115-20260915T114156836929Z/final/final_shape.ttl</x:v>
      </x:c>
    </x:row>
    <x:row r="1227" ht="22" customHeight="1">
      <x:c r="A1227" s="10" t="str">
        <x:v>V2_FALLBACK25</x:v>
      </x:c>
      <x:c r="B1227" s="10" t="str">
        <x:v>IMO-115</x:v>
      </x:c>
      <x:c r="C1227" s="10" t="str">
        <x:v>IMO-115-M-F05</x:v>
      </x:c>
      <x:c r="D1227" s="10" t="str">
        <x:v>RUN_01</x:v>
      </x:c>
      <x:c r="E1227" s="10" t="str">
        <x:v>ORIGINAL_LEDGER</x:v>
      </x:c>
      <x:c r="F1227" s="10" t="str">
        <x:v>FAIL</x:v>
      </x:c>
      <x:c r="G1227" s="10" t="str">
        <x:v>FAIL</x:v>
      </x:c>
      <x:c r="H1227" s="10" t="str">
        <x:v>EXECUTED</x:v>
      </x:c>
      <x:c r="I1227" s="10" t="str">
        <x:v>PARSED</x:v>
      </x:c>
      <x:c r="J1227" s="10" t="str">
        <x:v>GENERATION_ACCEPTED</x:v>
      </x:c>
      <x:c r="K1227" s="10" t="str">
        <x:v>74322b249172026bfbf59d4ef9f3f805d46aebb7b6474d030ccadd28cbce4aac</x:v>
      </x:c>
      <x:c r="L1227" s="10" t="str">
        <x:v>full_repair_v2</x:v>
      </x:c>
      <x:c r="M1227" s="10" t="n">
        <x:v>1</x:v>
      </x:c>
      <x:c r="N1227" s="10" t="n">
        <x:v>0</x:v>
      </x:c>
      <x:c r="O1227" s="10" t="n">
        <x:v>0</x:v>
      </x:c>
      <x:c r="P1227" s="9" t="str">
        <x:f>'CaseReview'!U1227</x:f>
        <x:v>FAIL</x:v>
      </x:c>
      <x:c r="Q1227" s="9" t="n">
        <x:f>IF(AND(T1227=1,G1227=P1227),1,0)</x:f>
        <x:v>1</x:v>
      </x:c>
      <x:c r="R1227" s="9" t="n">
        <x:f>IF(AND(T1227=1,G1227="PASS",P1227="FAIL"),1,0)</x:f>
        <x:v>0</x:v>
      </x:c>
      <x:c r="S1227" s="9" t="n">
        <x:f>IF(AND(T1227=1,G1227="FAIL",P1227="PASS"),1,0)</x:f>
        <x:v>0</x:v>
      </x:c>
      <x:c r="T1227" s="9" t="n">
        <x:v>1</x:v>
      </x:c>
      <x:c r="U1227" s="9" t="n">
        <x:v>7</x:v>
      </x:c>
      <x:c r="V1227" s="9" t="str">
        <x:v>MVP/SHACL_GENERATION_PIPELINE/experiments/FULL_REPAIR_V2/RUN_01/runs/RUN-IMO-115-20260915T114156836929Z/final/final_shape.ttl</x:v>
      </x:c>
    </x:row>
    <x:row r="1228" ht="22" customHeight="1">
      <x:c r="A1228" s="10" t="str">
        <x:v>V2_FALLBACK25</x:v>
      </x:c>
      <x:c r="B1228" s="10" t="str">
        <x:v>IMO-115</x:v>
      </x:c>
      <x:c r="C1228" s="10" t="str">
        <x:v>IMO-115-M-P01</x:v>
      </x:c>
      <x:c r="D1228" s="10" t="str">
        <x:v>RUN_01</x:v>
      </x:c>
      <x:c r="E1228" s="10" t="str">
        <x:v>ORIGINAL_LEDGER</x:v>
      </x:c>
      <x:c r="F1228" s="10" t="str">
        <x:v>PASS</x:v>
      </x:c>
      <x:c r="G1228" s="10" t="str">
        <x:v>PASS</x:v>
      </x:c>
      <x:c r="H1228" s="10" t="str">
        <x:v>EXECUTED</x:v>
      </x:c>
      <x:c r="I1228" s="10" t="str">
        <x:v>PARSED</x:v>
      </x:c>
      <x:c r="J1228" s="10" t="str">
        <x:v>GENERATION_ACCEPTED</x:v>
      </x:c>
      <x:c r="K1228" s="10" t="str">
        <x:v>74322b249172026bfbf59d4ef9f3f805d46aebb7b6474d030ccadd28cbce4aac</x:v>
      </x:c>
      <x:c r="L1228" s="10" t="str">
        <x:v>full_repair_v2</x:v>
      </x:c>
      <x:c r="M1228" s="10" t="n">
        <x:v>1</x:v>
      </x:c>
      <x:c r="N1228" s="10" t="n">
        <x:v>0</x:v>
      </x:c>
      <x:c r="O1228" s="10" t="n">
        <x:v>0</x:v>
      </x:c>
      <x:c r="P1228" s="9" t="str">
        <x:f>'CaseReview'!U1228</x:f>
        <x:v>PASS</x:v>
      </x:c>
      <x:c r="Q1228" s="9" t="n">
        <x:f>IF(AND(T1228=1,G1228=P1228),1,0)</x:f>
        <x:v>1</x:v>
      </x:c>
      <x:c r="R1228" s="9" t="n">
        <x:f>IF(AND(T1228=1,G1228="PASS",P1228="FAIL"),1,0)</x:f>
        <x:v>0</x:v>
      </x:c>
      <x:c r="S1228" s="9" t="n">
        <x:f>IF(AND(T1228=1,G1228="FAIL",P1228="PASS"),1,0)</x:f>
        <x:v>0</x:v>
      </x:c>
      <x:c r="T1228" s="9" t="n">
        <x:v>1</x:v>
      </x:c>
      <x:c r="U1228" s="9" t="n">
        <x:v>7</x:v>
      </x:c>
      <x:c r="V1228" s="9" t="str">
        <x:v>MVP/SHACL_GENERATION_PIPELINE/experiments/FULL_REPAIR_V2/RUN_01/runs/RUN-IMO-115-20260915T114156836929Z/final/final_shape.ttl</x:v>
      </x:c>
    </x:row>
    <x:row r="1229" ht="22" customHeight="1">
      <x:c r="A1229" s="10" t="str">
        <x:v>V2_FALLBACK25</x:v>
      </x:c>
      <x:c r="B1229" s="10" t="str">
        <x:v>IMO-115</x:v>
      </x:c>
      <x:c r="C1229" s="10" t="str">
        <x:v>IMO-115-M-P02</x:v>
      </x:c>
      <x:c r="D1229" s="10" t="str">
        <x:v>RUN_01</x:v>
      </x:c>
      <x:c r="E1229" s="10" t="str">
        <x:v>ORIGINAL_LEDGER</x:v>
      </x:c>
      <x:c r="F1229" s="10" t="str">
        <x:v>PASS</x:v>
      </x:c>
      <x:c r="G1229" s="10" t="str">
        <x:v>PASS</x:v>
      </x:c>
      <x:c r="H1229" s="10" t="str">
        <x:v>EXECUTED</x:v>
      </x:c>
      <x:c r="I1229" s="10" t="str">
        <x:v>PARSED</x:v>
      </x:c>
      <x:c r="J1229" s="10" t="str">
        <x:v>GENERATION_ACCEPTED</x:v>
      </x:c>
      <x:c r="K1229" s="10" t="str">
        <x:v>74322b249172026bfbf59d4ef9f3f805d46aebb7b6474d030ccadd28cbce4aac</x:v>
      </x:c>
      <x:c r="L1229" s="10" t="str">
        <x:v>full_repair_v2</x:v>
      </x:c>
      <x:c r="M1229" s="10" t="n">
        <x:v>1</x:v>
      </x:c>
      <x:c r="N1229" s="10" t="n">
        <x:v>0</x:v>
      </x:c>
      <x:c r="O1229" s="10" t="n">
        <x:v>0</x:v>
      </x:c>
      <x:c r="P1229" s="9" t="str">
        <x:f>'CaseReview'!U1229</x:f>
        <x:v>PASS</x:v>
      </x:c>
      <x:c r="Q1229" s="9" t="n">
        <x:f>IF(AND(T1229=1,G1229=P1229),1,0)</x:f>
        <x:v>1</x:v>
      </x:c>
      <x:c r="R1229" s="9" t="n">
        <x:f>IF(AND(T1229=1,G1229="PASS",P1229="FAIL"),1,0)</x:f>
        <x:v>0</x:v>
      </x:c>
      <x:c r="S1229" s="9" t="n">
        <x:f>IF(AND(T1229=1,G1229="FAIL",P1229="PASS"),1,0)</x:f>
        <x:v>0</x:v>
      </x:c>
      <x:c r="T1229" s="9" t="n">
        <x:v>1</x:v>
      </x:c>
      <x:c r="U1229" s="9" t="n">
        <x:v>7</x:v>
      </x:c>
      <x:c r="V1229" s="9" t="str">
        <x:v>MVP/SHACL_GENERATION_PIPELINE/experiments/FULL_REPAIR_V2/RUN_01/runs/RUN-IMO-115-20260915T114156836929Z/final/final_shape.ttl</x:v>
      </x:c>
    </x:row>
    <x:row r="1230" ht="22" customHeight="1">
      <x:c r="A1230" s="10" t="str">
        <x:v>V2_FALLBACK25</x:v>
      </x:c>
      <x:c r="B1230" s="10" t="str">
        <x:v>IMO-116</x:v>
      </x:c>
      <x:c r="C1230" s="10" t="str">
        <x:v>IMO-116-M-F01</x:v>
      </x:c>
      <x:c r="D1230" s="10" t="str">
        <x:v>RUN_01</x:v>
      </x:c>
      <x:c r="E1230" s="10" t="str">
        <x:v>ORIGINAL_LEDGER</x:v>
      </x:c>
      <x:c r="F1230" s="10" t="str">
        <x:v>FAIL</x:v>
      </x:c>
      <x:c r="G1230" s="10" t="str">
        <x:v>PASS</x:v>
      </x:c>
      <x:c r="H1230" s="10" t="str">
        <x:v>EXECUTED</x:v>
      </x:c>
      <x:c r="I1230" s="10" t="str">
        <x:v>PARSED</x:v>
      </x:c>
      <x:c r="J1230" s="10" t="str">
        <x:v>GENERATION_ACCEPTED</x:v>
      </x:c>
      <x:c r="K1230" s="10" t="str">
        <x:v>807ed563573506bd43aa88726f3fa7abd2db75bc3f42cae07a72b560a339960f</x:v>
      </x:c>
      <x:c r="L1230" s="10" t="str">
        <x:v>full_repair_v2</x:v>
      </x:c>
      <x:c r="M1230" s="10" t="n">
        <x:v>0</x:v>
      </x:c>
      <x:c r="N1230" s="10" t="n">
        <x:v>1</x:v>
      </x:c>
      <x:c r="O1230" s="10" t="n">
        <x:v>0</x:v>
      </x:c>
      <x:c r="P1230" s="9" t="str">
        <x:f>'CaseReview'!U1230</x:f>
        <x:v>FAIL</x:v>
      </x:c>
      <x:c r="Q1230" s="9" t="n">
        <x:f>IF(AND(T1230=1,G1230=P1230),1,0)</x:f>
        <x:v>0</x:v>
      </x:c>
      <x:c r="R1230" s="9" t="n">
        <x:f>IF(AND(T1230=1,G1230="PASS",P1230="FAIL"),1,0)</x:f>
        <x:v>1</x:v>
      </x:c>
      <x:c r="S1230" s="9" t="n">
        <x:f>IF(AND(T1230=1,G1230="FAIL",P1230="PASS"),1,0)</x:f>
        <x:v>0</x:v>
      </x:c>
      <x:c r="T1230" s="9" t="n">
        <x:v>1</x:v>
      </x:c>
      <x:c r="U1230" s="9" t="n">
        <x:v>7</x:v>
      </x:c>
      <x:c r="V1230" s="9" t="str">
        <x:v>MVP/SHACL_GENERATION_PIPELINE/experiments/FULL_REPAIR_V2/RUN_01/runs/RUN-IMO-116-20260915T114311678997Z/final/final_shape.ttl</x:v>
      </x:c>
    </x:row>
    <x:row r="1231" ht="22" customHeight="1">
      <x:c r="A1231" s="10" t="str">
        <x:v>V2_FALLBACK25</x:v>
      </x:c>
      <x:c r="B1231" s="10" t="str">
        <x:v>IMO-116</x:v>
      </x:c>
      <x:c r="C1231" s="10" t="str">
        <x:v>IMO-116-M-F02</x:v>
      </x:c>
      <x:c r="D1231" s="10" t="str">
        <x:v>RUN_01</x:v>
      </x:c>
      <x:c r="E1231" s="10" t="str">
        <x:v>ORIGINAL_LEDGER</x:v>
      </x:c>
      <x:c r="F1231" s="10" t="str">
        <x:v>FAIL</x:v>
      </x:c>
      <x:c r="G1231" s="10" t="str">
        <x:v>PASS</x:v>
      </x:c>
      <x:c r="H1231" s="10" t="str">
        <x:v>EXECUTED</x:v>
      </x:c>
      <x:c r="I1231" s="10" t="str">
        <x:v>PARSED</x:v>
      </x:c>
      <x:c r="J1231" s="10" t="str">
        <x:v>GENERATION_ACCEPTED</x:v>
      </x:c>
      <x:c r="K1231" s="10" t="str">
        <x:v>807ed563573506bd43aa88726f3fa7abd2db75bc3f42cae07a72b560a339960f</x:v>
      </x:c>
      <x:c r="L1231" s="10" t="str">
        <x:v>full_repair_v2</x:v>
      </x:c>
      <x:c r="M1231" s="10" t="n">
        <x:v>0</x:v>
      </x:c>
      <x:c r="N1231" s="10" t="n">
        <x:v>1</x:v>
      </x:c>
      <x:c r="O1231" s="10" t="n">
        <x:v>0</x:v>
      </x:c>
      <x:c r="P1231" s="9" t="str">
        <x:f>'CaseReview'!U1231</x:f>
        <x:v>FAIL</x:v>
      </x:c>
      <x:c r="Q1231" s="9" t="n">
        <x:f>IF(AND(T1231=1,G1231=P1231),1,0)</x:f>
        <x:v>0</x:v>
      </x:c>
      <x:c r="R1231" s="9" t="n">
        <x:f>IF(AND(T1231=1,G1231="PASS",P1231="FAIL"),1,0)</x:f>
        <x:v>1</x:v>
      </x:c>
      <x:c r="S1231" s="9" t="n">
        <x:f>IF(AND(T1231=1,G1231="FAIL",P1231="PASS"),1,0)</x:f>
        <x:v>0</x:v>
      </x:c>
      <x:c r="T1231" s="9" t="n">
        <x:v>1</x:v>
      </x:c>
      <x:c r="U1231" s="9" t="n">
        <x:v>7</x:v>
      </x:c>
      <x:c r="V1231" s="9" t="str">
        <x:v>MVP/SHACL_GENERATION_PIPELINE/experiments/FULL_REPAIR_V2/RUN_01/runs/RUN-IMO-116-20260915T114311678997Z/final/final_shape.ttl</x:v>
      </x:c>
    </x:row>
    <x:row r="1232" ht="22" customHeight="1">
      <x:c r="A1232" s="10" t="str">
        <x:v>V2_FALLBACK25</x:v>
      </x:c>
      <x:c r="B1232" s="10" t="str">
        <x:v>IMO-116</x:v>
      </x:c>
      <x:c r="C1232" s="10" t="str">
        <x:v>IMO-116-M-F03</x:v>
      </x:c>
      <x:c r="D1232" s="10" t="str">
        <x:v>RUN_01</x:v>
      </x:c>
      <x:c r="E1232" s="10" t="str">
        <x:v>ORIGINAL_LEDGER</x:v>
      </x:c>
      <x:c r="F1232" s="10" t="str">
        <x:v>FAIL</x:v>
      </x:c>
      <x:c r="G1232" s="10" t="str">
        <x:v>PASS</x:v>
      </x:c>
      <x:c r="H1232" s="10" t="str">
        <x:v>EXECUTED</x:v>
      </x:c>
      <x:c r="I1232" s="10" t="str">
        <x:v>PARSED</x:v>
      </x:c>
      <x:c r="J1232" s="10" t="str">
        <x:v>GENERATION_ACCEPTED</x:v>
      </x:c>
      <x:c r="K1232" s="10" t="str">
        <x:v>807ed563573506bd43aa88726f3fa7abd2db75bc3f42cae07a72b560a339960f</x:v>
      </x:c>
      <x:c r="L1232" s="10" t="str">
        <x:v>full_repair_v2</x:v>
      </x:c>
      <x:c r="M1232" s="10" t="n">
        <x:v>0</x:v>
      </x:c>
      <x:c r="N1232" s="10" t="n">
        <x:v>1</x:v>
      </x:c>
      <x:c r="O1232" s="10" t="n">
        <x:v>0</x:v>
      </x:c>
      <x:c r="P1232" s="9" t="str">
        <x:f>'CaseReview'!U1232</x:f>
        <x:v>FAIL</x:v>
      </x:c>
      <x:c r="Q1232" s="9" t="n">
        <x:f>IF(AND(T1232=1,G1232=P1232),1,0)</x:f>
        <x:v>0</x:v>
      </x:c>
      <x:c r="R1232" s="9" t="n">
        <x:f>IF(AND(T1232=1,G1232="PASS",P1232="FAIL"),1,0)</x:f>
        <x:v>1</x:v>
      </x:c>
      <x:c r="S1232" s="9" t="n">
        <x:f>IF(AND(T1232=1,G1232="FAIL",P1232="PASS"),1,0)</x:f>
        <x:v>0</x:v>
      </x:c>
      <x:c r="T1232" s="9" t="n">
        <x:v>1</x:v>
      </x:c>
      <x:c r="U1232" s="9" t="n">
        <x:v>7</x:v>
      </x:c>
      <x:c r="V1232" s="9" t="str">
        <x:v>MVP/SHACL_GENERATION_PIPELINE/experiments/FULL_REPAIR_V2/RUN_01/runs/RUN-IMO-116-20260915T114311678997Z/final/final_shape.ttl</x:v>
      </x:c>
    </x:row>
    <x:row r="1233" ht="22" customHeight="1">
      <x:c r="A1233" s="10" t="str">
        <x:v>V2_FALLBACK25</x:v>
      </x:c>
      <x:c r="B1233" s="10" t="str">
        <x:v>IMO-116</x:v>
      </x:c>
      <x:c r="C1233" s="10" t="str">
        <x:v>IMO-116-M-F04</x:v>
      </x:c>
      <x:c r="D1233" s="10" t="str">
        <x:v>RUN_01</x:v>
      </x:c>
      <x:c r="E1233" s="10" t="str">
        <x:v>ORIGINAL_LEDGER</x:v>
      </x:c>
      <x:c r="F1233" s="10" t="str">
        <x:v>FAIL</x:v>
      </x:c>
      <x:c r="G1233" s="10" t="str">
        <x:v>PASS</x:v>
      </x:c>
      <x:c r="H1233" s="10" t="str">
        <x:v>EXECUTED</x:v>
      </x:c>
      <x:c r="I1233" s="10" t="str">
        <x:v>PARSED</x:v>
      </x:c>
      <x:c r="J1233" s="10" t="str">
        <x:v>GENERATION_ACCEPTED</x:v>
      </x:c>
      <x:c r="K1233" s="10" t="str">
        <x:v>807ed563573506bd43aa88726f3fa7abd2db75bc3f42cae07a72b560a339960f</x:v>
      </x:c>
      <x:c r="L1233" s="10" t="str">
        <x:v>full_repair_v2</x:v>
      </x:c>
      <x:c r="M1233" s="10" t="n">
        <x:v>0</x:v>
      </x:c>
      <x:c r="N1233" s="10" t="n">
        <x:v>1</x:v>
      </x:c>
      <x:c r="O1233" s="10" t="n">
        <x:v>0</x:v>
      </x:c>
      <x:c r="P1233" s="9" t="str">
        <x:f>'CaseReview'!U1233</x:f>
        <x:v>FAIL</x:v>
      </x:c>
      <x:c r="Q1233" s="9" t="n">
        <x:f>IF(AND(T1233=1,G1233=P1233),1,0)</x:f>
        <x:v>0</x:v>
      </x:c>
      <x:c r="R1233" s="9" t="n">
        <x:f>IF(AND(T1233=1,G1233="PASS",P1233="FAIL"),1,0)</x:f>
        <x:v>1</x:v>
      </x:c>
      <x:c r="S1233" s="9" t="n">
        <x:f>IF(AND(T1233=1,G1233="FAIL",P1233="PASS"),1,0)</x:f>
        <x:v>0</x:v>
      </x:c>
      <x:c r="T1233" s="9" t="n">
        <x:v>1</x:v>
      </x:c>
      <x:c r="U1233" s="9" t="n">
        <x:v>7</x:v>
      </x:c>
      <x:c r="V1233" s="9" t="str">
        <x:v>MVP/SHACL_GENERATION_PIPELINE/experiments/FULL_REPAIR_V2/RUN_01/runs/RUN-IMO-116-20260915T114311678997Z/final/final_shape.ttl</x:v>
      </x:c>
    </x:row>
    <x:row r="1234" ht="22" customHeight="1">
      <x:c r="A1234" s="10" t="str">
        <x:v>V2_FALLBACK25</x:v>
      </x:c>
      <x:c r="B1234" s="10" t="str">
        <x:v>IMO-116</x:v>
      </x:c>
      <x:c r="C1234" s="10" t="str">
        <x:v>IMO-116-M-F05</x:v>
      </x:c>
      <x:c r="D1234" s="10" t="str">
        <x:v>RUN_01</x:v>
      </x:c>
      <x:c r="E1234" s="10" t="str">
        <x:v>ORIGINAL_LEDGER</x:v>
      </x:c>
      <x:c r="F1234" s="10" t="str">
        <x:v>FAIL</x:v>
      </x:c>
      <x:c r="G1234" s="10" t="str">
        <x:v>FAIL</x:v>
      </x:c>
      <x:c r="H1234" s="10" t="str">
        <x:v>EXECUTED</x:v>
      </x:c>
      <x:c r="I1234" s="10" t="str">
        <x:v>PARSED</x:v>
      </x:c>
      <x:c r="J1234" s="10" t="str">
        <x:v>GENERATION_ACCEPTED</x:v>
      </x:c>
      <x:c r="K1234" s="10" t="str">
        <x:v>807ed563573506bd43aa88726f3fa7abd2db75bc3f42cae07a72b560a339960f</x:v>
      </x:c>
      <x:c r="L1234" s="10" t="str">
        <x:v>full_repair_v2</x:v>
      </x:c>
      <x:c r="M1234" s="10" t="n">
        <x:v>1</x:v>
      </x:c>
      <x:c r="N1234" s="10" t="n">
        <x:v>0</x:v>
      </x:c>
      <x:c r="O1234" s="10" t="n">
        <x:v>0</x:v>
      </x:c>
      <x:c r="P1234" s="9" t="str">
        <x:f>'CaseReview'!U1234</x:f>
        <x:v>FAIL</x:v>
      </x:c>
      <x:c r="Q1234" s="9" t="n">
        <x:f>IF(AND(T1234=1,G1234=P1234),1,0)</x:f>
        <x:v>1</x:v>
      </x:c>
      <x:c r="R1234" s="9" t="n">
        <x:f>IF(AND(T1234=1,G1234="PASS",P1234="FAIL"),1,0)</x:f>
        <x:v>0</x:v>
      </x:c>
      <x:c r="S1234" s="9" t="n">
        <x:f>IF(AND(T1234=1,G1234="FAIL",P1234="PASS"),1,0)</x:f>
        <x:v>0</x:v>
      </x:c>
      <x:c r="T1234" s="9" t="n">
        <x:v>1</x:v>
      </x:c>
      <x:c r="U1234" s="9" t="n">
        <x:v>7</x:v>
      </x:c>
      <x:c r="V1234" s="9" t="str">
        <x:v>MVP/SHACL_GENERATION_PIPELINE/experiments/FULL_REPAIR_V2/RUN_01/runs/RUN-IMO-116-20260915T114311678997Z/final/final_shape.ttl</x:v>
      </x:c>
    </x:row>
    <x:row r="1235" ht="22" customHeight="1">
      <x:c r="A1235" s="10" t="str">
        <x:v>V2_FALLBACK25</x:v>
      </x:c>
      <x:c r="B1235" s="10" t="str">
        <x:v>IMO-116</x:v>
      </x:c>
      <x:c r="C1235" s="10" t="str">
        <x:v>IMO-116-M-P01</x:v>
      </x:c>
      <x:c r="D1235" s="10" t="str">
        <x:v>RUN_01</x:v>
      </x:c>
      <x:c r="E1235" s="10" t="str">
        <x:v>ORIGINAL_LEDGER</x:v>
      </x:c>
      <x:c r="F1235" s="10" t="str">
        <x:v>PASS</x:v>
      </x:c>
      <x:c r="G1235" s="10" t="str">
        <x:v>PASS</x:v>
      </x:c>
      <x:c r="H1235" s="10" t="str">
        <x:v>EXECUTED</x:v>
      </x:c>
      <x:c r="I1235" s="10" t="str">
        <x:v>PARSED</x:v>
      </x:c>
      <x:c r="J1235" s="10" t="str">
        <x:v>GENERATION_ACCEPTED</x:v>
      </x:c>
      <x:c r="K1235" s="10" t="str">
        <x:v>807ed563573506bd43aa88726f3fa7abd2db75bc3f42cae07a72b560a339960f</x:v>
      </x:c>
      <x:c r="L1235" s="10" t="str">
        <x:v>full_repair_v2</x:v>
      </x:c>
      <x:c r="M1235" s="10" t="n">
        <x:v>1</x:v>
      </x:c>
      <x:c r="N1235" s="10" t="n">
        <x:v>0</x:v>
      </x:c>
      <x:c r="O1235" s="10" t="n">
        <x:v>0</x:v>
      </x:c>
      <x:c r="P1235" s="9" t="str">
        <x:f>'CaseReview'!U1235</x:f>
        <x:v>PASS</x:v>
      </x:c>
      <x:c r="Q1235" s="9" t="n">
        <x:f>IF(AND(T1235=1,G1235=P1235),1,0)</x:f>
        <x:v>1</x:v>
      </x:c>
      <x:c r="R1235" s="9" t="n">
        <x:f>IF(AND(T1235=1,G1235="PASS",P1235="FAIL"),1,0)</x:f>
        <x:v>0</x:v>
      </x:c>
      <x:c r="S1235" s="9" t="n">
        <x:f>IF(AND(T1235=1,G1235="FAIL",P1235="PASS"),1,0)</x:f>
        <x:v>0</x:v>
      </x:c>
      <x:c r="T1235" s="9" t="n">
        <x:v>1</x:v>
      </x:c>
      <x:c r="U1235" s="9" t="n">
        <x:v>7</x:v>
      </x:c>
      <x:c r="V1235" s="9" t="str">
        <x:v>MVP/SHACL_GENERATION_PIPELINE/experiments/FULL_REPAIR_V2/RUN_01/runs/RUN-IMO-116-20260915T114311678997Z/final/final_shape.ttl</x:v>
      </x:c>
    </x:row>
    <x:row r="1236" ht="22" customHeight="1">
      <x:c r="A1236" s="10" t="str">
        <x:v>V2_FALLBACK25</x:v>
      </x:c>
      <x:c r="B1236" s="10" t="str">
        <x:v>IMO-116</x:v>
      </x:c>
      <x:c r="C1236" s="10" t="str">
        <x:v>IMO-116-M-P02</x:v>
      </x:c>
      <x:c r="D1236" s="10" t="str">
        <x:v>RUN_01</x:v>
      </x:c>
      <x:c r="E1236" s="10" t="str">
        <x:v>ORIGINAL_LEDGER</x:v>
      </x:c>
      <x:c r="F1236" s="10" t="str">
        <x:v>PASS</x:v>
      </x:c>
      <x:c r="G1236" s="10" t="str">
        <x:v>PASS</x:v>
      </x:c>
      <x:c r="H1236" s="10" t="str">
        <x:v>EXECUTED</x:v>
      </x:c>
      <x:c r="I1236" s="10" t="str">
        <x:v>PARSED</x:v>
      </x:c>
      <x:c r="J1236" s="10" t="str">
        <x:v>GENERATION_ACCEPTED</x:v>
      </x:c>
      <x:c r="K1236" s="10" t="str">
        <x:v>807ed563573506bd43aa88726f3fa7abd2db75bc3f42cae07a72b560a339960f</x:v>
      </x:c>
      <x:c r="L1236" s="10" t="str">
        <x:v>full_repair_v2</x:v>
      </x:c>
      <x:c r="M1236" s="10" t="n">
        <x:v>1</x:v>
      </x:c>
      <x:c r="N1236" s="10" t="n">
        <x:v>0</x:v>
      </x:c>
      <x:c r="O1236" s="10" t="n">
        <x:v>0</x:v>
      </x:c>
      <x:c r="P1236" s="9" t="str">
        <x:f>'CaseReview'!U1236</x:f>
        <x:v>PASS</x:v>
      </x:c>
      <x:c r="Q1236" s="9" t="n">
        <x:f>IF(AND(T1236=1,G1236=P1236),1,0)</x:f>
        <x:v>1</x:v>
      </x:c>
      <x:c r="R1236" s="9" t="n">
        <x:f>IF(AND(T1236=1,G1236="PASS",P1236="FAIL"),1,0)</x:f>
        <x:v>0</x:v>
      </x:c>
      <x:c r="S1236" s="9" t="n">
        <x:f>IF(AND(T1236=1,G1236="FAIL",P1236="PASS"),1,0)</x:f>
        <x:v>0</x:v>
      </x:c>
      <x:c r="T1236" s="9" t="n">
        <x:v>1</x:v>
      </x:c>
      <x:c r="U1236" s="9" t="n">
        <x:v>7</x:v>
      </x:c>
      <x:c r="V1236" s="9" t="str">
        <x:v>MVP/SHACL_GENERATION_PIPELINE/experiments/FULL_REPAIR_V2/RUN_01/runs/RUN-IMO-116-20260915T114311678997Z/final/final_shape.ttl</x:v>
      </x:c>
    </x:row>
    <x:row r="1237" ht="22" customHeight="1">
      <x:c r="A1237" s="10" t="str">
        <x:v>V2_FALLBACK25</x:v>
      </x:c>
      <x:c r="B1237" s="10" t="str">
        <x:v>IMO-117</x:v>
      </x:c>
      <x:c r="C1237" s="10" t="str">
        <x:v>IMO-117-M-F01</x:v>
      </x:c>
      <x:c r="D1237" s="10" t="str">
        <x:v>RUN_01</x:v>
      </x:c>
      <x:c r="E1237" s="10" t="str">
        <x:v>ORIGINAL_LEDGER</x:v>
      </x:c>
      <x:c r="F1237" s="10" t="str">
        <x:v>FAIL</x:v>
      </x:c>
      <x:c r="G1237" s="10" t="str">
        <x:v>FAIL</x:v>
      </x:c>
      <x:c r="H1237" s="10" t="str">
        <x:v>EXECUTED</x:v>
      </x:c>
      <x:c r="I1237" s="10" t="str">
        <x:v>PARSED</x:v>
      </x:c>
      <x:c r="J1237" s="10" t="str">
        <x:v>GENERATION_ACCEPTED</x:v>
      </x:c>
      <x:c r="K1237" s="10" t="str">
        <x:v>d9395581e8c49e47f89426900433fa7c28077cb6f9631113fd2e65112c9d86a8</x:v>
      </x:c>
      <x:c r="L1237" s="10" t="str">
        <x:v>full_repair_v2</x:v>
      </x:c>
      <x:c r="M1237" s="10" t="n">
        <x:v>1</x:v>
      </x:c>
      <x:c r="N1237" s="10" t="n">
        <x:v>0</x:v>
      </x:c>
      <x:c r="O1237" s="10" t="n">
        <x:v>0</x:v>
      </x:c>
      <x:c r="P1237" s="9" t="str">
        <x:f>'CaseReview'!U1237</x:f>
        <x:v>FAIL</x:v>
      </x:c>
      <x:c r="Q1237" s="9" t="n">
        <x:f>IF(AND(T1237=1,G1237=P1237),1,0)</x:f>
        <x:v>1</x:v>
      </x:c>
      <x:c r="R1237" s="9" t="n">
        <x:f>IF(AND(T1237=1,G1237="PASS",P1237="FAIL"),1,0)</x:f>
        <x:v>0</x:v>
      </x:c>
      <x:c r="S1237" s="9" t="n">
        <x:f>IF(AND(T1237=1,G1237="FAIL",P1237="PASS"),1,0)</x:f>
        <x:v>0</x:v>
      </x:c>
      <x:c r="T1237" s="9" t="n">
        <x:v>1</x:v>
      </x:c>
      <x:c r="U1237" s="9" t="n">
        <x:v>9</x:v>
      </x:c>
      <x:c r="V1237" s="9" t="str">
        <x:v>MVP/SHACL_GENERATION_PIPELINE/experiments/FULL_REPAIR_V2/RUN_01/runs/RUN-IMO-117-20260915T114514925082Z/final/final_shape.ttl</x:v>
      </x:c>
    </x:row>
    <x:row r="1238" ht="22" customHeight="1">
      <x:c r="A1238" s="10" t="str">
        <x:v>V2_FALLBACK25</x:v>
      </x:c>
      <x:c r="B1238" s="10" t="str">
        <x:v>IMO-117</x:v>
      </x:c>
      <x:c r="C1238" s="10" t="str">
        <x:v>IMO-117-M-F02</x:v>
      </x:c>
      <x:c r="D1238" s="10" t="str">
        <x:v>RUN_01</x:v>
      </x:c>
      <x:c r="E1238" s="10" t="str">
        <x:v>ORIGINAL_LEDGER</x:v>
      </x:c>
      <x:c r="F1238" s="10" t="str">
        <x:v>FAIL</x:v>
      </x:c>
      <x:c r="G1238" s="10" t="str">
        <x:v>FAIL</x:v>
      </x:c>
      <x:c r="H1238" s="10" t="str">
        <x:v>EXECUTED</x:v>
      </x:c>
      <x:c r="I1238" s="10" t="str">
        <x:v>PARSED</x:v>
      </x:c>
      <x:c r="J1238" s="10" t="str">
        <x:v>GENERATION_ACCEPTED</x:v>
      </x:c>
      <x:c r="K1238" s="10" t="str">
        <x:v>d9395581e8c49e47f89426900433fa7c28077cb6f9631113fd2e65112c9d86a8</x:v>
      </x:c>
      <x:c r="L1238" s="10" t="str">
        <x:v>full_repair_v2</x:v>
      </x:c>
      <x:c r="M1238" s="10" t="n">
        <x:v>1</x:v>
      </x:c>
      <x:c r="N1238" s="10" t="n">
        <x:v>0</x:v>
      </x:c>
      <x:c r="O1238" s="10" t="n">
        <x:v>0</x:v>
      </x:c>
      <x:c r="P1238" s="9" t="str">
        <x:f>'CaseReview'!U1238</x:f>
        <x:v>FAIL</x:v>
      </x:c>
      <x:c r="Q1238" s="9" t="n">
        <x:f>IF(AND(T1238=1,G1238=P1238),1,0)</x:f>
        <x:v>1</x:v>
      </x:c>
      <x:c r="R1238" s="9" t="n">
        <x:f>IF(AND(T1238=1,G1238="PASS",P1238="FAIL"),1,0)</x:f>
        <x:v>0</x:v>
      </x:c>
      <x:c r="S1238" s="9" t="n">
        <x:f>IF(AND(T1238=1,G1238="FAIL",P1238="PASS"),1,0)</x:f>
        <x:v>0</x:v>
      </x:c>
      <x:c r="T1238" s="9" t="n">
        <x:v>1</x:v>
      </x:c>
      <x:c r="U1238" s="9" t="n">
        <x:v>9</x:v>
      </x:c>
      <x:c r="V1238" s="9" t="str">
        <x:v>MVP/SHACL_GENERATION_PIPELINE/experiments/FULL_REPAIR_V2/RUN_01/runs/RUN-IMO-117-20260915T114514925082Z/final/final_shape.ttl</x:v>
      </x:c>
    </x:row>
    <x:row r="1239" ht="22" customHeight="1">
      <x:c r="A1239" s="10" t="str">
        <x:v>V2_FALLBACK25</x:v>
      </x:c>
      <x:c r="B1239" s="10" t="str">
        <x:v>IMO-117</x:v>
      </x:c>
      <x:c r="C1239" s="10" t="str">
        <x:v>IMO-117-M-F03</x:v>
      </x:c>
      <x:c r="D1239" s="10" t="str">
        <x:v>RUN_01</x:v>
      </x:c>
      <x:c r="E1239" s="10" t="str">
        <x:v>ORIGINAL_LEDGER</x:v>
      </x:c>
      <x:c r="F1239" s="10" t="str">
        <x:v>FAIL</x:v>
      </x:c>
      <x:c r="G1239" s="10" t="str">
        <x:v>FAIL</x:v>
      </x:c>
      <x:c r="H1239" s="10" t="str">
        <x:v>EXECUTED</x:v>
      </x:c>
      <x:c r="I1239" s="10" t="str">
        <x:v>PARSED</x:v>
      </x:c>
      <x:c r="J1239" s="10" t="str">
        <x:v>GENERATION_ACCEPTED</x:v>
      </x:c>
      <x:c r="K1239" s="10" t="str">
        <x:v>d9395581e8c49e47f89426900433fa7c28077cb6f9631113fd2e65112c9d86a8</x:v>
      </x:c>
      <x:c r="L1239" s="10" t="str">
        <x:v>full_repair_v2</x:v>
      </x:c>
      <x:c r="M1239" s="10" t="n">
        <x:v>1</x:v>
      </x:c>
      <x:c r="N1239" s="10" t="n">
        <x:v>0</x:v>
      </x:c>
      <x:c r="O1239" s="10" t="n">
        <x:v>0</x:v>
      </x:c>
      <x:c r="P1239" s="9" t="str">
        <x:f>'CaseReview'!U1239</x:f>
        <x:v>FAIL</x:v>
      </x:c>
      <x:c r="Q1239" s="9" t="n">
        <x:f>IF(AND(T1239=1,G1239=P1239),1,0)</x:f>
        <x:v>1</x:v>
      </x:c>
      <x:c r="R1239" s="9" t="n">
        <x:f>IF(AND(T1239=1,G1239="PASS",P1239="FAIL"),1,0)</x:f>
        <x:v>0</x:v>
      </x:c>
      <x:c r="S1239" s="9" t="n">
        <x:f>IF(AND(T1239=1,G1239="FAIL",P1239="PASS"),1,0)</x:f>
        <x:v>0</x:v>
      </x:c>
      <x:c r="T1239" s="9" t="n">
        <x:v>1</x:v>
      </x:c>
      <x:c r="U1239" s="9" t="n">
        <x:v>9</x:v>
      </x:c>
      <x:c r="V1239" s="9" t="str">
        <x:v>MVP/SHACL_GENERATION_PIPELINE/experiments/FULL_REPAIR_V2/RUN_01/runs/RUN-IMO-117-20260915T114514925082Z/final/final_shape.ttl</x:v>
      </x:c>
    </x:row>
    <x:row r="1240" ht="22" customHeight="1">
      <x:c r="A1240" s="10" t="str">
        <x:v>V2_FALLBACK25</x:v>
      </x:c>
      <x:c r="B1240" s="10" t="str">
        <x:v>IMO-117</x:v>
      </x:c>
      <x:c r="C1240" s="10" t="str">
        <x:v>IMO-117-M-F04</x:v>
      </x:c>
      <x:c r="D1240" s="10" t="str">
        <x:v>RUN_01</x:v>
      </x:c>
      <x:c r="E1240" s="10" t="str">
        <x:v>ORIGINAL_LEDGER</x:v>
      </x:c>
      <x:c r="F1240" s="10" t="str">
        <x:v>FAIL</x:v>
      </x:c>
      <x:c r="G1240" s="10" t="str">
        <x:v>FAIL</x:v>
      </x:c>
      <x:c r="H1240" s="10" t="str">
        <x:v>EXECUTED</x:v>
      </x:c>
      <x:c r="I1240" s="10" t="str">
        <x:v>PARSED</x:v>
      </x:c>
      <x:c r="J1240" s="10" t="str">
        <x:v>GENERATION_ACCEPTED</x:v>
      </x:c>
      <x:c r="K1240" s="10" t="str">
        <x:v>d9395581e8c49e47f89426900433fa7c28077cb6f9631113fd2e65112c9d86a8</x:v>
      </x:c>
      <x:c r="L1240" s="10" t="str">
        <x:v>full_repair_v2</x:v>
      </x:c>
      <x:c r="M1240" s="10" t="n">
        <x:v>1</x:v>
      </x:c>
      <x:c r="N1240" s="10" t="n">
        <x:v>0</x:v>
      </x:c>
      <x:c r="O1240" s="10" t="n">
        <x:v>0</x:v>
      </x:c>
      <x:c r="P1240" s="9" t="str">
        <x:f>'CaseReview'!U1240</x:f>
        <x:v>FAIL</x:v>
      </x:c>
      <x:c r="Q1240" s="9" t="n">
        <x:f>IF(AND(T1240=1,G1240=P1240),1,0)</x:f>
        <x:v>1</x:v>
      </x:c>
      <x:c r="R1240" s="9" t="n">
        <x:f>IF(AND(T1240=1,G1240="PASS",P1240="FAIL"),1,0)</x:f>
        <x:v>0</x:v>
      </x:c>
      <x:c r="S1240" s="9" t="n">
        <x:f>IF(AND(T1240=1,G1240="FAIL",P1240="PASS"),1,0)</x:f>
        <x:v>0</x:v>
      </x:c>
      <x:c r="T1240" s="9" t="n">
        <x:v>1</x:v>
      </x:c>
      <x:c r="U1240" s="9" t="n">
        <x:v>9</x:v>
      </x:c>
      <x:c r="V1240" s="9" t="str">
        <x:v>MVP/SHACL_GENERATION_PIPELINE/experiments/FULL_REPAIR_V2/RUN_01/runs/RUN-IMO-117-20260915T114514925082Z/final/final_shape.ttl</x:v>
      </x:c>
    </x:row>
    <x:row r="1241" ht="22" customHeight="1">
      <x:c r="A1241" s="10" t="str">
        <x:v>V2_FALLBACK25</x:v>
      </x:c>
      <x:c r="B1241" s="10" t="str">
        <x:v>IMO-117</x:v>
      </x:c>
      <x:c r="C1241" s="10" t="str">
        <x:v>IMO-117-M-F05</x:v>
      </x:c>
      <x:c r="D1241" s="10" t="str">
        <x:v>RUN_01</x:v>
      </x:c>
      <x:c r="E1241" s="10" t="str">
        <x:v>ORIGINAL_LEDGER</x:v>
      </x:c>
      <x:c r="F1241" s="10" t="str">
        <x:v>FAIL</x:v>
      </x:c>
      <x:c r="G1241" s="10" t="str">
        <x:v>FAIL</x:v>
      </x:c>
      <x:c r="H1241" s="10" t="str">
        <x:v>EXECUTED</x:v>
      </x:c>
      <x:c r="I1241" s="10" t="str">
        <x:v>PARSED</x:v>
      </x:c>
      <x:c r="J1241" s="10" t="str">
        <x:v>GENERATION_ACCEPTED</x:v>
      </x:c>
      <x:c r="K1241" s="10" t="str">
        <x:v>d9395581e8c49e47f89426900433fa7c28077cb6f9631113fd2e65112c9d86a8</x:v>
      </x:c>
      <x:c r="L1241" s="10" t="str">
        <x:v>full_repair_v2</x:v>
      </x:c>
      <x:c r="M1241" s="10" t="n">
        <x:v>1</x:v>
      </x:c>
      <x:c r="N1241" s="10" t="n">
        <x:v>0</x:v>
      </x:c>
      <x:c r="O1241" s="10" t="n">
        <x:v>0</x:v>
      </x:c>
      <x:c r="P1241" s="9" t="str">
        <x:f>'CaseReview'!U1241</x:f>
        <x:v>FAIL</x:v>
      </x:c>
      <x:c r="Q1241" s="9" t="n">
        <x:f>IF(AND(T1241=1,G1241=P1241),1,0)</x:f>
        <x:v>1</x:v>
      </x:c>
      <x:c r="R1241" s="9" t="n">
        <x:f>IF(AND(T1241=1,G1241="PASS",P1241="FAIL"),1,0)</x:f>
        <x:v>0</x:v>
      </x:c>
      <x:c r="S1241" s="9" t="n">
        <x:f>IF(AND(T1241=1,G1241="FAIL",P1241="PASS"),1,0)</x:f>
        <x:v>0</x:v>
      </x:c>
      <x:c r="T1241" s="9" t="n">
        <x:v>1</x:v>
      </x:c>
      <x:c r="U1241" s="9" t="n">
        <x:v>9</x:v>
      </x:c>
      <x:c r="V1241" s="9" t="str">
        <x:v>MVP/SHACL_GENERATION_PIPELINE/experiments/FULL_REPAIR_V2/RUN_01/runs/RUN-IMO-117-20260915T114514925082Z/final/final_shape.ttl</x:v>
      </x:c>
    </x:row>
    <x:row r="1242" ht="22" customHeight="1">
      <x:c r="A1242" s="10" t="str">
        <x:v>V2_FALLBACK25</x:v>
      </x:c>
      <x:c r="B1242" s="10" t="str">
        <x:v>IMO-117</x:v>
      </x:c>
      <x:c r="C1242" s="10" t="str">
        <x:v>IMO-117-M-F06</x:v>
      </x:c>
      <x:c r="D1242" s="10" t="str">
        <x:v>RUN_01</x:v>
      </x:c>
      <x:c r="E1242" s="10" t="str">
        <x:v>ORIGINAL_LEDGER</x:v>
      </x:c>
      <x:c r="F1242" s="10" t="str">
        <x:v>FAIL</x:v>
      </x:c>
      <x:c r="G1242" s="10" t="str">
        <x:v>FAIL</x:v>
      </x:c>
      <x:c r="H1242" s="10" t="str">
        <x:v>EXECUTED</x:v>
      </x:c>
      <x:c r="I1242" s="10" t="str">
        <x:v>PARSED</x:v>
      </x:c>
      <x:c r="J1242" s="10" t="str">
        <x:v>GENERATION_ACCEPTED</x:v>
      </x:c>
      <x:c r="K1242" s="10" t="str">
        <x:v>d9395581e8c49e47f89426900433fa7c28077cb6f9631113fd2e65112c9d86a8</x:v>
      </x:c>
      <x:c r="L1242" s="10" t="str">
        <x:v>full_repair_v2</x:v>
      </x:c>
      <x:c r="M1242" s="10" t="n">
        <x:v>1</x:v>
      </x:c>
      <x:c r="N1242" s="10" t="n">
        <x:v>0</x:v>
      </x:c>
      <x:c r="O1242" s="10" t="n">
        <x:v>0</x:v>
      </x:c>
      <x:c r="P1242" s="9" t="str">
        <x:f>'CaseReview'!U1242</x:f>
        <x:v>FAIL</x:v>
      </x:c>
      <x:c r="Q1242" s="9" t="n">
        <x:f>IF(AND(T1242=1,G1242=P1242),1,0)</x:f>
        <x:v>1</x:v>
      </x:c>
      <x:c r="R1242" s="9" t="n">
        <x:f>IF(AND(T1242=1,G1242="PASS",P1242="FAIL"),1,0)</x:f>
        <x:v>0</x:v>
      </x:c>
      <x:c r="S1242" s="9" t="n">
        <x:f>IF(AND(T1242=1,G1242="FAIL",P1242="PASS"),1,0)</x:f>
        <x:v>0</x:v>
      </x:c>
      <x:c r="T1242" s="9" t="n">
        <x:v>1</x:v>
      </x:c>
      <x:c r="U1242" s="9" t="n">
        <x:v>9</x:v>
      </x:c>
      <x:c r="V1242" s="9" t="str">
        <x:v>MVP/SHACL_GENERATION_PIPELINE/experiments/FULL_REPAIR_V2/RUN_01/runs/RUN-IMO-117-20260915T114514925082Z/final/final_shape.ttl</x:v>
      </x:c>
    </x:row>
    <x:row r="1243" ht="22" customHeight="1">
      <x:c r="A1243" s="10" t="str">
        <x:v>V2_FALLBACK25</x:v>
      </x:c>
      <x:c r="B1243" s="10" t="str">
        <x:v>IMO-117</x:v>
      </x:c>
      <x:c r="C1243" s="10" t="str">
        <x:v>IMO-117-M-F07</x:v>
      </x:c>
      <x:c r="D1243" s="10" t="str">
        <x:v>RUN_01</x:v>
      </x:c>
      <x:c r="E1243" s="10" t="str">
        <x:v>ORIGINAL_LEDGER</x:v>
      </x:c>
      <x:c r="F1243" s="10" t="str">
        <x:v>FAIL</x:v>
      </x:c>
      <x:c r="G1243" s="10" t="str">
        <x:v>FAIL</x:v>
      </x:c>
      <x:c r="H1243" s="10" t="str">
        <x:v>EXECUTED</x:v>
      </x:c>
      <x:c r="I1243" s="10" t="str">
        <x:v>PARSED</x:v>
      </x:c>
      <x:c r="J1243" s="10" t="str">
        <x:v>GENERATION_ACCEPTED</x:v>
      </x:c>
      <x:c r="K1243" s="10" t="str">
        <x:v>d9395581e8c49e47f89426900433fa7c28077cb6f9631113fd2e65112c9d86a8</x:v>
      </x:c>
      <x:c r="L1243" s="10" t="str">
        <x:v>full_repair_v2</x:v>
      </x:c>
      <x:c r="M1243" s="10" t="n">
        <x:v>1</x:v>
      </x:c>
      <x:c r="N1243" s="10" t="n">
        <x:v>0</x:v>
      </x:c>
      <x:c r="O1243" s="10" t="n">
        <x:v>0</x:v>
      </x:c>
      <x:c r="P1243" s="9" t="str">
        <x:f>'CaseReview'!U1243</x:f>
        <x:v>FAIL</x:v>
      </x:c>
      <x:c r="Q1243" s="9" t="n">
        <x:f>IF(AND(T1243=1,G1243=P1243),1,0)</x:f>
        <x:v>1</x:v>
      </x:c>
      <x:c r="R1243" s="9" t="n">
        <x:f>IF(AND(T1243=1,G1243="PASS",P1243="FAIL"),1,0)</x:f>
        <x:v>0</x:v>
      </x:c>
      <x:c r="S1243" s="9" t="n">
        <x:f>IF(AND(T1243=1,G1243="FAIL",P1243="PASS"),1,0)</x:f>
        <x:v>0</x:v>
      </x:c>
      <x:c r="T1243" s="9" t="n">
        <x:v>1</x:v>
      </x:c>
      <x:c r="U1243" s="9" t="n">
        <x:v>9</x:v>
      </x:c>
      <x:c r="V1243" s="9" t="str">
        <x:v>MVP/SHACL_GENERATION_PIPELINE/experiments/FULL_REPAIR_V2/RUN_01/runs/RUN-IMO-117-20260915T114514925082Z/final/final_shape.ttl</x:v>
      </x:c>
    </x:row>
    <x:row r="1244" ht="22" customHeight="1">
      <x:c r="A1244" s="10" t="str">
        <x:v>V2_FALLBACK25</x:v>
      </x:c>
      <x:c r="B1244" s="10" t="str">
        <x:v>IMO-117</x:v>
      </x:c>
      <x:c r="C1244" s="10" t="str">
        <x:v>IMO-117-M-P01</x:v>
      </x:c>
      <x:c r="D1244" s="10" t="str">
        <x:v>RUN_01</x:v>
      </x:c>
      <x:c r="E1244" s="10" t="str">
        <x:v>ORIGINAL_LEDGER</x:v>
      </x:c>
      <x:c r="F1244" s="10" t="str">
        <x:v>PASS</x:v>
      </x:c>
      <x:c r="G1244" s="10" t="str">
        <x:v>PASS</x:v>
      </x:c>
      <x:c r="H1244" s="10" t="str">
        <x:v>EXECUTED</x:v>
      </x:c>
      <x:c r="I1244" s="10" t="str">
        <x:v>PARSED</x:v>
      </x:c>
      <x:c r="J1244" s="10" t="str">
        <x:v>GENERATION_ACCEPTED</x:v>
      </x:c>
      <x:c r="K1244" s="10" t="str">
        <x:v>d9395581e8c49e47f89426900433fa7c28077cb6f9631113fd2e65112c9d86a8</x:v>
      </x:c>
      <x:c r="L1244" s="10" t="str">
        <x:v>full_repair_v2</x:v>
      </x:c>
      <x:c r="M1244" s="10" t="n">
        <x:v>1</x:v>
      </x:c>
      <x:c r="N1244" s="10" t="n">
        <x:v>0</x:v>
      </x:c>
      <x:c r="O1244" s="10" t="n">
        <x:v>0</x:v>
      </x:c>
      <x:c r="P1244" s="9" t="str">
        <x:f>'CaseReview'!U1244</x:f>
        <x:v>PASS</x:v>
      </x:c>
      <x:c r="Q1244" s="9" t="n">
        <x:f>IF(AND(T1244=1,G1244=P1244),1,0)</x:f>
        <x:v>1</x:v>
      </x:c>
      <x:c r="R1244" s="9" t="n">
        <x:f>IF(AND(T1244=1,G1244="PASS",P1244="FAIL"),1,0)</x:f>
        <x:v>0</x:v>
      </x:c>
      <x:c r="S1244" s="9" t="n">
        <x:f>IF(AND(T1244=1,G1244="FAIL",P1244="PASS"),1,0)</x:f>
        <x:v>0</x:v>
      </x:c>
      <x:c r="T1244" s="9" t="n">
        <x:v>1</x:v>
      </x:c>
      <x:c r="U1244" s="9" t="n">
        <x:v>9</x:v>
      </x:c>
      <x:c r="V1244" s="9" t="str">
        <x:v>MVP/SHACL_GENERATION_PIPELINE/experiments/FULL_REPAIR_V2/RUN_01/runs/RUN-IMO-117-20260915T114514925082Z/final/final_shape.ttl</x:v>
      </x:c>
    </x:row>
    <x:row r="1245" ht="22" customHeight="1">
      <x:c r="A1245" s="10" t="str">
        <x:v>V2_FALLBACK25</x:v>
      </x:c>
      <x:c r="B1245" s="10" t="str">
        <x:v>IMO-117</x:v>
      </x:c>
      <x:c r="C1245" s="10" t="str">
        <x:v>IMO-117-M-P02</x:v>
      </x:c>
      <x:c r="D1245" s="10" t="str">
        <x:v>RUN_01</x:v>
      </x:c>
      <x:c r="E1245" s="10" t="str">
        <x:v>ORIGINAL_LEDGER</x:v>
      </x:c>
      <x:c r="F1245" s="10" t="str">
        <x:v>PASS</x:v>
      </x:c>
      <x:c r="G1245" s="10" t="str">
        <x:v>PASS</x:v>
      </x:c>
      <x:c r="H1245" s="10" t="str">
        <x:v>EXECUTED</x:v>
      </x:c>
      <x:c r="I1245" s="10" t="str">
        <x:v>PARSED</x:v>
      </x:c>
      <x:c r="J1245" s="10" t="str">
        <x:v>GENERATION_ACCEPTED</x:v>
      </x:c>
      <x:c r="K1245" s="10" t="str">
        <x:v>d9395581e8c49e47f89426900433fa7c28077cb6f9631113fd2e65112c9d86a8</x:v>
      </x:c>
      <x:c r="L1245" s="10" t="str">
        <x:v>full_repair_v2</x:v>
      </x:c>
      <x:c r="M1245" s="10" t="n">
        <x:v>1</x:v>
      </x:c>
      <x:c r="N1245" s="10" t="n">
        <x:v>0</x:v>
      </x:c>
      <x:c r="O1245" s="10" t="n">
        <x:v>0</x:v>
      </x:c>
      <x:c r="P1245" s="9" t="str">
        <x:f>'CaseReview'!U1245</x:f>
        <x:v>PASS</x:v>
      </x:c>
      <x:c r="Q1245" s="9" t="n">
        <x:f>IF(AND(T1245=1,G1245=P1245),1,0)</x:f>
        <x:v>1</x:v>
      </x:c>
      <x:c r="R1245" s="9" t="n">
        <x:f>IF(AND(T1245=1,G1245="PASS",P1245="FAIL"),1,0)</x:f>
        <x:v>0</x:v>
      </x:c>
      <x:c r="S1245" s="9" t="n">
        <x:f>IF(AND(T1245=1,G1245="FAIL",P1245="PASS"),1,0)</x:f>
        <x:v>0</x:v>
      </x:c>
      <x:c r="T1245" s="9" t="n">
        <x:v>1</x:v>
      </x:c>
      <x:c r="U1245" s="9" t="n">
        <x:v>9</x:v>
      </x:c>
      <x:c r="V1245" s="9" t="str">
        <x:v>MVP/SHACL_GENERATION_PIPELINE/experiments/FULL_REPAIR_V2/RUN_01/runs/RUN-IMO-117-20260915T114514925082Z/final/final_shape.ttl</x:v>
      </x:c>
    </x:row>
    <x:row r="1246" ht="22" customHeight="1">
      <x:c r="A1246" s="10" t="str">
        <x:v>V2_FALLBACK25</x:v>
      </x:c>
      <x:c r="B1246" s="10" t="str">
        <x:v>IMO-118</x:v>
      </x:c>
      <x:c r="C1246" s="10" t="str">
        <x:v>IMO-118-M-F01</x:v>
      </x:c>
      <x:c r="D1246" s="10" t="str">
        <x:v>RUN_01</x:v>
      </x:c>
      <x:c r="E1246" s="10" t="str">
        <x:v>ORIGINAL_LEDGER</x:v>
      </x:c>
      <x:c r="F1246" s="10" t="str">
        <x:v>FAIL</x:v>
      </x:c>
      <x:c r="G1246" s="10" t="str">
        <x:v>FAIL</x:v>
      </x:c>
      <x:c r="H1246" s="10" t="str">
        <x:v>EXECUTED</x:v>
      </x:c>
      <x:c r="I1246" s="10" t="str">
        <x:v>PARSED</x:v>
      </x:c>
      <x:c r="J1246" s="10" t="str">
        <x:v>GENERATION_ACCEPTED</x:v>
      </x:c>
      <x:c r="K1246" s="10" t="str">
        <x:v>abb2dac1b60c1f48abf71b71a199fada81bd82ef6168dbf475b1c1e438928b37</x:v>
      </x:c>
      <x:c r="L1246" s="10" t="str">
        <x:v>full_repair_v2</x:v>
      </x:c>
      <x:c r="M1246" s="10" t="n">
        <x:v>1</x:v>
      </x:c>
      <x:c r="N1246" s="10" t="n">
        <x:v>0</x:v>
      </x:c>
      <x:c r="O1246" s="10" t="n">
        <x:v>0</x:v>
      </x:c>
      <x:c r="P1246" s="9" t="str">
        <x:f>'CaseReview'!U1246</x:f>
        <x:v>FAIL</x:v>
      </x:c>
      <x:c r="Q1246" s="9" t="n">
        <x:f>IF(AND(T1246=1,G1246=P1246),1,0)</x:f>
        <x:v>1</x:v>
      </x:c>
      <x:c r="R1246" s="9" t="n">
        <x:f>IF(AND(T1246=1,G1246="PASS",P1246="FAIL"),1,0)</x:f>
        <x:v>0</x:v>
      </x:c>
      <x:c r="S1246" s="9" t="n">
        <x:f>IF(AND(T1246=1,G1246="FAIL",P1246="PASS"),1,0)</x:f>
        <x:v>0</x:v>
      </x:c>
      <x:c r="T1246" s="9" t="n">
        <x:v>1</x:v>
      </x:c>
      <x:c r="U1246" s="9" t="n">
        <x:v>7</x:v>
      </x:c>
      <x:c r="V1246" s="9" t="str">
        <x:v>MVP/SHACL_GENERATION_PIPELINE/experiments/FULL_REPAIR_V2/RUN_01/runs/RUN-IMO-118-20260915T114557427755Z/final/final_shape.ttl</x:v>
      </x:c>
    </x:row>
    <x:row r="1247" ht="22" customHeight="1">
      <x:c r="A1247" s="10" t="str">
        <x:v>V2_FALLBACK25</x:v>
      </x:c>
      <x:c r="B1247" s="10" t="str">
        <x:v>IMO-118</x:v>
      </x:c>
      <x:c r="C1247" s="10" t="str">
        <x:v>IMO-118-M-F02</x:v>
      </x:c>
      <x:c r="D1247" s="10" t="str">
        <x:v>RUN_01</x:v>
      </x:c>
      <x:c r="E1247" s="10" t="str">
        <x:v>ORIGINAL_LEDGER</x:v>
      </x:c>
      <x:c r="F1247" s="10" t="str">
        <x:v>FAIL</x:v>
      </x:c>
      <x:c r="G1247" s="10" t="str">
        <x:v>FAIL</x:v>
      </x:c>
      <x:c r="H1247" s="10" t="str">
        <x:v>EXECUTED</x:v>
      </x:c>
      <x:c r="I1247" s="10" t="str">
        <x:v>PARSED</x:v>
      </x:c>
      <x:c r="J1247" s="10" t="str">
        <x:v>GENERATION_ACCEPTED</x:v>
      </x:c>
      <x:c r="K1247" s="10" t="str">
        <x:v>abb2dac1b60c1f48abf71b71a199fada81bd82ef6168dbf475b1c1e438928b37</x:v>
      </x:c>
      <x:c r="L1247" s="10" t="str">
        <x:v>full_repair_v2</x:v>
      </x:c>
      <x:c r="M1247" s="10" t="n">
        <x:v>1</x:v>
      </x:c>
      <x:c r="N1247" s="10" t="n">
        <x:v>0</x:v>
      </x:c>
      <x:c r="O1247" s="10" t="n">
        <x:v>0</x:v>
      </x:c>
      <x:c r="P1247" s="9" t="str">
        <x:f>'CaseReview'!U1247</x:f>
        <x:v>FAIL</x:v>
      </x:c>
      <x:c r="Q1247" s="9" t="n">
        <x:f>IF(AND(T1247=1,G1247=P1247),1,0)</x:f>
        <x:v>1</x:v>
      </x:c>
      <x:c r="R1247" s="9" t="n">
        <x:f>IF(AND(T1247=1,G1247="PASS",P1247="FAIL"),1,0)</x:f>
        <x:v>0</x:v>
      </x:c>
      <x:c r="S1247" s="9" t="n">
        <x:f>IF(AND(T1247=1,G1247="FAIL",P1247="PASS"),1,0)</x:f>
        <x:v>0</x:v>
      </x:c>
      <x:c r="T1247" s="9" t="n">
        <x:v>1</x:v>
      </x:c>
      <x:c r="U1247" s="9" t="n">
        <x:v>7</x:v>
      </x:c>
      <x:c r="V1247" s="9" t="str">
        <x:v>MVP/SHACL_GENERATION_PIPELINE/experiments/FULL_REPAIR_V2/RUN_01/runs/RUN-IMO-118-20260915T114557427755Z/final/final_shape.ttl</x:v>
      </x:c>
    </x:row>
    <x:row r="1248" ht="22" customHeight="1">
      <x:c r="A1248" s="10" t="str">
        <x:v>V2_FALLBACK25</x:v>
      </x:c>
      <x:c r="B1248" s="10" t="str">
        <x:v>IMO-118</x:v>
      </x:c>
      <x:c r="C1248" s="10" t="str">
        <x:v>IMO-118-M-P01</x:v>
      </x:c>
      <x:c r="D1248" s="10" t="str">
        <x:v>RUN_01</x:v>
      </x:c>
      <x:c r="E1248" s="10" t="str">
        <x:v>ORIGINAL_LEDGER</x:v>
      </x:c>
      <x:c r="F1248" s="10" t="str">
        <x:v>PASS</x:v>
      </x:c>
      <x:c r="G1248" s="10" t="str">
        <x:v>PASS</x:v>
      </x:c>
      <x:c r="H1248" s="10" t="str">
        <x:v>EXECUTED</x:v>
      </x:c>
      <x:c r="I1248" s="10" t="str">
        <x:v>PARSED</x:v>
      </x:c>
      <x:c r="J1248" s="10" t="str">
        <x:v>GENERATION_ACCEPTED</x:v>
      </x:c>
      <x:c r="K1248" s="10" t="str">
        <x:v>abb2dac1b60c1f48abf71b71a199fada81bd82ef6168dbf475b1c1e438928b37</x:v>
      </x:c>
      <x:c r="L1248" s="10" t="str">
        <x:v>full_repair_v2</x:v>
      </x:c>
      <x:c r="M1248" s="10" t="n">
        <x:v>1</x:v>
      </x:c>
      <x:c r="N1248" s="10" t="n">
        <x:v>0</x:v>
      </x:c>
      <x:c r="O1248" s="10" t="n">
        <x:v>0</x:v>
      </x:c>
      <x:c r="P1248" s="9" t="str">
        <x:f>'CaseReview'!U1248</x:f>
        <x:v>PASS</x:v>
      </x:c>
      <x:c r="Q1248" s="9" t="n">
        <x:f>IF(AND(T1248=1,G1248=P1248),1,0)</x:f>
        <x:v>1</x:v>
      </x:c>
      <x:c r="R1248" s="9" t="n">
        <x:f>IF(AND(T1248=1,G1248="PASS",P1248="FAIL"),1,0)</x:f>
        <x:v>0</x:v>
      </x:c>
      <x:c r="S1248" s="9" t="n">
        <x:f>IF(AND(T1248=1,G1248="FAIL",P1248="PASS"),1,0)</x:f>
        <x:v>0</x:v>
      </x:c>
      <x:c r="T1248" s="9" t="n">
        <x:v>1</x:v>
      </x:c>
      <x:c r="U1248" s="9" t="n">
        <x:v>7</x:v>
      </x:c>
      <x:c r="V1248" s="9" t="str">
        <x:v>MVP/SHACL_GENERATION_PIPELINE/experiments/FULL_REPAIR_V2/RUN_01/runs/RUN-IMO-118-20260915T114557427755Z/final/final_shape.ttl</x:v>
      </x:c>
    </x:row>
    <x:row r="1249" ht="22" customHeight="1">
      <x:c r="A1249" s="10" t="str">
        <x:v>V2_FALLBACK25</x:v>
      </x:c>
      <x:c r="B1249" s="10" t="str">
        <x:v>IMO-118</x:v>
      </x:c>
      <x:c r="C1249" s="10" t="str">
        <x:v>IMO-118-M-P02</x:v>
      </x:c>
      <x:c r="D1249" s="10" t="str">
        <x:v>RUN_01</x:v>
      </x:c>
      <x:c r="E1249" s="10" t="str">
        <x:v>ORIGINAL_LEDGER</x:v>
      </x:c>
      <x:c r="F1249" s="10" t="str">
        <x:v>PASS</x:v>
      </x:c>
      <x:c r="G1249" s="10" t="str">
        <x:v>PASS</x:v>
      </x:c>
      <x:c r="H1249" s="10" t="str">
        <x:v>EXECUTED</x:v>
      </x:c>
      <x:c r="I1249" s="10" t="str">
        <x:v>PARSED</x:v>
      </x:c>
      <x:c r="J1249" s="10" t="str">
        <x:v>GENERATION_ACCEPTED</x:v>
      </x:c>
      <x:c r="K1249" s="10" t="str">
        <x:v>abb2dac1b60c1f48abf71b71a199fada81bd82ef6168dbf475b1c1e438928b37</x:v>
      </x:c>
      <x:c r="L1249" s="10" t="str">
        <x:v>full_repair_v2</x:v>
      </x:c>
      <x:c r="M1249" s="10" t="n">
        <x:v>1</x:v>
      </x:c>
      <x:c r="N1249" s="10" t="n">
        <x:v>0</x:v>
      </x:c>
      <x:c r="O1249" s="10" t="n">
        <x:v>0</x:v>
      </x:c>
      <x:c r="P1249" s="9" t="str">
        <x:f>'CaseReview'!U1249</x:f>
        <x:v>PASS</x:v>
      </x:c>
      <x:c r="Q1249" s="9" t="n">
        <x:f>IF(AND(T1249=1,G1249=P1249),1,0)</x:f>
        <x:v>1</x:v>
      </x:c>
      <x:c r="R1249" s="9" t="n">
        <x:f>IF(AND(T1249=1,G1249="PASS",P1249="FAIL"),1,0)</x:f>
        <x:v>0</x:v>
      </x:c>
      <x:c r="S1249" s="9" t="n">
        <x:f>IF(AND(T1249=1,G1249="FAIL",P1249="PASS"),1,0)</x:f>
        <x:v>0</x:v>
      </x:c>
      <x:c r="T1249" s="9" t="n">
        <x:v>1</x:v>
      </x:c>
      <x:c r="U1249" s="9" t="n">
        <x:v>7</x:v>
      </x:c>
      <x:c r="V1249" s="9" t="str">
        <x:v>MVP/SHACL_GENERATION_PIPELINE/experiments/FULL_REPAIR_V2/RUN_01/runs/RUN-IMO-118-20260915T114557427755Z/final/final_shape.ttl</x:v>
      </x:c>
    </x:row>
    <x:row r="1250" ht="22" customHeight="1">
      <x:c r="A1250" s="10" t="str">
        <x:v>V2_FALLBACK25</x:v>
      </x:c>
      <x:c r="B1250" s="10" t="str">
        <x:v>IMO-118</x:v>
      </x:c>
      <x:c r="C1250" s="10" t="str">
        <x:v>IMO-118-M-P03</x:v>
      </x:c>
      <x:c r="D1250" s="10" t="str">
        <x:v>RUN_01</x:v>
      </x:c>
      <x:c r="E1250" s="10" t="str">
        <x:v>ORIGINAL_LEDGER</x:v>
      </x:c>
      <x:c r="F1250" s="10" t="str">
        <x:v>PASS</x:v>
      </x:c>
      <x:c r="G1250" s="10" t="str">
        <x:v>PASS</x:v>
      </x:c>
      <x:c r="H1250" s="10" t="str">
        <x:v>EXECUTED</x:v>
      </x:c>
      <x:c r="I1250" s="10" t="str">
        <x:v>PARSED</x:v>
      </x:c>
      <x:c r="J1250" s="10" t="str">
        <x:v>GENERATION_ACCEPTED</x:v>
      </x:c>
      <x:c r="K1250" s="10" t="str">
        <x:v>abb2dac1b60c1f48abf71b71a199fada81bd82ef6168dbf475b1c1e438928b37</x:v>
      </x:c>
      <x:c r="L1250" s="10" t="str">
        <x:v>full_repair_v2</x:v>
      </x:c>
      <x:c r="M1250" s="10" t="n">
        <x:v>1</x:v>
      </x:c>
      <x:c r="N1250" s="10" t="n">
        <x:v>0</x:v>
      </x:c>
      <x:c r="O1250" s="10" t="n">
        <x:v>0</x:v>
      </x:c>
      <x:c r="P1250" s="9" t="str">
        <x:f>'CaseReview'!U1250</x:f>
        <x:v>PASS</x:v>
      </x:c>
      <x:c r="Q1250" s="9" t="n">
        <x:f>IF(AND(T1250=1,G1250=P1250),1,0)</x:f>
        <x:v>1</x:v>
      </x:c>
      <x:c r="R1250" s="9" t="n">
        <x:f>IF(AND(T1250=1,G1250="PASS",P1250="FAIL"),1,0)</x:f>
        <x:v>0</x:v>
      </x:c>
      <x:c r="S1250" s="9" t="n">
        <x:f>IF(AND(T1250=1,G1250="FAIL",P1250="PASS"),1,0)</x:f>
        <x:v>0</x:v>
      </x:c>
      <x:c r="T1250" s="9" t="n">
        <x:v>1</x:v>
      </x:c>
      <x:c r="U1250" s="9" t="n">
        <x:v>7</x:v>
      </x:c>
      <x:c r="V1250" s="9" t="str">
        <x:v>MVP/SHACL_GENERATION_PIPELINE/experiments/FULL_REPAIR_V2/RUN_01/runs/RUN-IMO-118-20260915T114557427755Z/final/final_shape.ttl</x:v>
      </x:c>
    </x:row>
    <x:row r="1251" ht="22" customHeight="1">
      <x:c r="A1251" s="10" t="str">
        <x:v>V2_FALLBACK25</x:v>
      </x:c>
      <x:c r="B1251" s="10" t="str">
        <x:v>IMO-118</x:v>
      </x:c>
      <x:c r="C1251" s="10" t="str">
        <x:v>IMO-118-M-P04</x:v>
      </x:c>
      <x:c r="D1251" s="10" t="str">
        <x:v>RUN_01</x:v>
      </x:c>
      <x:c r="E1251" s="10" t="str">
        <x:v>ORIGINAL_LEDGER</x:v>
      </x:c>
      <x:c r="F1251" s="10" t="str">
        <x:v>PASS</x:v>
      </x:c>
      <x:c r="G1251" s="10" t="str">
        <x:v>FAIL</x:v>
      </x:c>
      <x:c r="H1251" s="10" t="str">
        <x:v>EXECUTED</x:v>
      </x:c>
      <x:c r="I1251" s="10" t="str">
        <x:v>PARSED</x:v>
      </x:c>
      <x:c r="J1251" s="10" t="str">
        <x:v>GENERATION_ACCEPTED</x:v>
      </x:c>
      <x:c r="K1251" s="10" t="str">
        <x:v>abb2dac1b60c1f48abf71b71a199fada81bd82ef6168dbf475b1c1e438928b37</x:v>
      </x:c>
      <x:c r="L1251" s="10" t="str">
        <x:v>full_repair_v2</x:v>
      </x:c>
      <x:c r="M1251" s="10" t="n">
        <x:v>0</x:v>
      </x:c>
      <x:c r="N1251" s="10" t="n">
        <x:v>0</x:v>
      </x:c>
      <x:c r="O1251" s="10" t="n">
        <x:v>1</x:v>
      </x:c>
      <x:c r="P1251" s="9" t="str">
        <x:f>'CaseReview'!U1251</x:f>
        <x:v>PASS</x:v>
      </x:c>
      <x:c r="Q1251" s="9" t="n">
        <x:f>IF(AND(T1251=1,G1251=P1251),1,0)</x:f>
        <x:v>0</x:v>
      </x:c>
      <x:c r="R1251" s="9" t="n">
        <x:f>IF(AND(T1251=1,G1251="PASS",P1251="FAIL"),1,0)</x:f>
        <x:v>0</x:v>
      </x:c>
      <x:c r="S1251" s="9" t="n">
        <x:f>IF(AND(T1251=1,G1251="FAIL",P1251="PASS"),1,0)</x:f>
        <x:v>1</x:v>
      </x:c>
      <x:c r="T1251" s="9" t="n">
        <x:v>1</x:v>
      </x:c>
      <x:c r="U1251" s="9" t="n">
        <x:v>7</x:v>
      </x:c>
      <x:c r="V1251" s="9" t="str">
        <x:v>MVP/SHACL_GENERATION_PIPELINE/experiments/FULL_REPAIR_V2/RUN_01/runs/RUN-IMO-118-20260915T114557427755Z/final/final_shape.ttl</x:v>
      </x:c>
    </x:row>
    <x:row r="1252" ht="22" customHeight="1">
      <x:c r="A1252" s="10" t="str">
        <x:v>V2_FALLBACK25</x:v>
      </x:c>
      <x:c r="B1252" s="10" t="str">
        <x:v>IMO-118</x:v>
      </x:c>
      <x:c r="C1252" s="10" t="str">
        <x:v>IMO-118-M-P05</x:v>
      </x:c>
      <x:c r="D1252" s="10" t="str">
        <x:v>RUN_01</x:v>
      </x:c>
      <x:c r="E1252" s="10" t="str">
        <x:v>ORIGINAL_LEDGER</x:v>
      </x:c>
      <x:c r="F1252" s="10" t="str">
        <x:v>PASS</x:v>
      </x:c>
      <x:c r="G1252" s="10" t="str">
        <x:v>PASS</x:v>
      </x:c>
      <x:c r="H1252" s="10" t="str">
        <x:v>EXECUTED</x:v>
      </x:c>
      <x:c r="I1252" s="10" t="str">
        <x:v>PARSED</x:v>
      </x:c>
      <x:c r="J1252" s="10" t="str">
        <x:v>GENERATION_ACCEPTED</x:v>
      </x:c>
      <x:c r="K1252" s="10" t="str">
        <x:v>abb2dac1b60c1f48abf71b71a199fada81bd82ef6168dbf475b1c1e438928b37</x:v>
      </x:c>
      <x:c r="L1252" s="10" t="str">
        <x:v>full_repair_v2</x:v>
      </x:c>
      <x:c r="M1252" s="10" t="n">
        <x:v>1</x:v>
      </x:c>
      <x:c r="N1252" s="10" t="n">
        <x:v>0</x:v>
      </x:c>
      <x:c r="O1252" s="10" t="n">
        <x:v>0</x:v>
      </x:c>
      <x:c r="P1252" s="9" t="str">
        <x:f>'CaseReview'!U1252</x:f>
        <x:v>PASS</x:v>
      </x:c>
      <x:c r="Q1252" s="9" t="n">
        <x:f>IF(AND(T1252=1,G1252=P1252),1,0)</x:f>
        <x:v>1</x:v>
      </x:c>
      <x:c r="R1252" s="9" t="n">
        <x:f>IF(AND(T1252=1,G1252="PASS",P1252="FAIL"),1,0)</x:f>
        <x:v>0</x:v>
      </x:c>
      <x:c r="S1252" s="9" t="n">
        <x:f>IF(AND(T1252=1,G1252="FAIL",P1252="PASS"),1,0)</x:f>
        <x:v>0</x:v>
      </x:c>
      <x:c r="T1252" s="9" t="n">
        <x:v>1</x:v>
      </x:c>
      <x:c r="U1252" s="9" t="n">
        <x:v>7</x:v>
      </x:c>
      <x:c r="V1252" s="9" t="str">
        <x:v>MVP/SHACL_GENERATION_PIPELINE/experiments/FULL_REPAIR_V2/RUN_01/runs/RUN-IMO-118-20260915T114557427755Z/final/final_shape.ttl</x:v>
      </x:c>
    </x:row>
    <x:row r="1253" ht="22" customHeight="1">
      <x:c r="A1253" s="10" t="str">
        <x:v>V2_FALLBACK25</x:v>
      </x:c>
      <x:c r="B1253" s="10" t="str">
        <x:v>IMO-119</x:v>
      </x:c>
      <x:c r="C1253" s="10" t="str">
        <x:v>IMO-119-M-F01</x:v>
      </x:c>
      <x:c r="D1253" s="10" t="str">
        <x:v>RUN_01</x:v>
      </x:c>
      <x:c r="E1253" s="10" t="str">
        <x:v>ORIGINAL_LEDGER</x:v>
      </x:c>
      <x:c r="F1253" s="10" t="str">
        <x:v>FAIL</x:v>
      </x:c>
      <x:c r="G1253" s="10" t="str">
        <x:v>PASS</x:v>
      </x:c>
      <x:c r="H1253" s="10" t="str">
        <x:v>EXECUTED</x:v>
      </x:c>
      <x:c r="I1253" s="10" t="str">
        <x:v>PARSED</x:v>
      </x:c>
      <x:c r="J1253" s="10" t="str">
        <x:v>GENERATION_ACCEPTED</x:v>
      </x:c>
      <x:c r="K1253" s="10" t="str">
        <x:v>ed09c7e26c81ba6edae26f0ff347d5eb35dd05aaaa90329c3438c9be413fc9ab</x:v>
      </x:c>
      <x:c r="L1253" s="10" t="str">
        <x:v>full_repair_v2</x:v>
      </x:c>
      <x:c r="M1253" s="10" t="n">
        <x:v>0</x:v>
      </x:c>
      <x:c r="N1253" s="10" t="n">
        <x:v>1</x:v>
      </x:c>
      <x:c r="O1253" s="10" t="n">
        <x:v>0</x:v>
      </x:c>
      <x:c r="P1253" s="9" t="str">
        <x:f>'CaseReview'!U1253</x:f>
        <x:v>FAIL</x:v>
      </x:c>
      <x:c r="Q1253" s="9" t="n">
        <x:f>IF(AND(T1253=1,G1253=P1253),1,0)</x:f>
        <x:v>0</x:v>
      </x:c>
      <x:c r="R1253" s="9" t="n">
        <x:f>IF(AND(T1253=1,G1253="PASS",P1253="FAIL"),1,0)</x:f>
        <x:v>1</x:v>
      </x:c>
      <x:c r="S1253" s="9" t="n">
        <x:f>IF(AND(T1253=1,G1253="FAIL",P1253="PASS"),1,0)</x:f>
        <x:v>0</x:v>
      </x:c>
      <x:c r="T1253" s="9" t="n">
        <x:v>1</x:v>
      </x:c>
      <x:c r="U1253" s="9" t="n">
        <x:v>9</x:v>
      </x:c>
      <x:c r="V1253" s="9" t="str">
        <x:v>MVP/SHACL_GENERATION_PIPELINE/experiments/FULL_REPAIR_V2/RUN_01/runs/RUN-IMO-119-20260915T114643706487Z/final/final_shape.ttl</x:v>
      </x:c>
    </x:row>
    <x:row r="1254" ht="22" customHeight="1">
      <x:c r="A1254" s="10" t="str">
        <x:v>V2_FALLBACK25</x:v>
      </x:c>
      <x:c r="B1254" s="10" t="str">
        <x:v>IMO-119</x:v>
      </x:c>
      <x:c r="C1254" s="10" t="str">
        <x:v>IMO-119-M-F02</x:v>
      </x:c>
      <x:c r="D1254" s="10" t="str">
        <x:v>RUN_01</x:v>
      </x:c>
      <x:c r="E1254" s="10" t="str">
        <x:v>ORIGINAL_LEDGER</x:v>
      </x:c>
      <x:c r="F1254" s="10" t="str">
        <x:v>FAIL</x:v>
      </x:c>
      <x:c r="G1254" s="10" t="str">
        <x:v>PASS</x:v>
      </x:c>
      <x:c r="H1254" s="10" t="str">
        <x:v>EXECUTED</x:v>
      </x:c>
      <x:c r="I1254" s="10" t="str">
        <x:v>PARSED</x:v>
      </x:c>
      <x:c r="J1254" s="10" t="str">
        <x:v>GENERATION_ACCEPTED</x:v>
      </x:c>
      <x:c r="K1254" s="10" t="str">
        <x:v>ed09c7e26c81ba6edae26f0ff347d5eb35dd05aaaa90329c3438c9be413fc9ab</x:v>
      </x:c>
      <x:c r="L1254" s="10" t="str">
        <x:v>full_repair_v2</x:v>
      </x:c>
      <x:c r="M1254" s="10" t="n">
        <x:v>0</x:v>
      </x:c>
      <x:c r="N1254" s="10" t="n">
        <x:v>1</x:v>
      </x:c>
      <x:c r="O1254" s="10" t="n">
        <x:v>0</x:v>
      </x:c>
      <x:c r="P1254" s="9" t="str">
        <x:f>'CaseReview'!U1254</x:f>
        <x:v>FAIL</x:v>
      </x:c>
      <x:c r="Q1254" s="9" t="n">
        <x:f>IF(AND(T1254=1,G1254=P1254),1,0)</x:f>
        <x:v>0</x:v>
      </x:c>
      <x:c r="R1254" s="9" t="n">
        <x:f>IF(AND(T1254=1,G1254="PASS",P1254="FAIL"),1,0)</x:f>
        <x:v>1</x:v>
      </x:c>
      <x:c r="S1254" s="9" t="n">
        <x:f>IF(AND(T1254=1,G1254="FAIL",P1254="PASS"),1,0)</x:f>
        <x:v>0</x:v>
      </x:c>
      <x:c r="T1254" s="9" t="n">
        <x:v>1</x:v>
      </x:c>
      <x:c r="U1254" s="9" t="n">
        <x:v>9</x:v>
      </x:c>
      <x:c r="V1254" s="9" t="str">
        <x:v>MVP/SHACL_GENERATION_PIPELINE/experiments/FULL_REPAIR_V2/RUN_01/runs/RUN-IMO-119-20260915T114643706487Z/final/final_shape.ttl</x:v>
      </x:c>
    </x:row>
    <x:row r="1255" ht="22" customHeight="1">
      <x:c r="A1255" s="10" t="str">
        <x:v>V2_FALLBACK25</x:v>
      </x:c>
      <x:c r="B1255" s="10" t="str">
        <x:v>IMO-119</x:v>
      </x:c>
      <x:c r="C1255" s="10" t="str">
        <x:v>IMO-119-M-F03</x:v>
      </x:c>
      <x:c r="D1255" s="10" t="str">
        <x:v>RUN_01</x:v>
      </x:c>
      <x:c r="E1255" s="10" t="str">
        <x:v>ORIGINAL_LEDGER</x:v>
      </x:c>
      <x:c r="F1255" s="10" t="str">
        <x:v>FAIL</x:v>
      </x:c>
      <x:c r="G1255" s="10" t="str">
        <x:v>PASS</x:v>
      </x:c>
      <x:c r="H1255" s="10" t="str">
        <x:v>EXECUTED</x:v>
      </x:c>
      <x:c r="I1255" s="10" t="str">
        <x:v>PARSED</x:v>
      </x:c>
      <x:c r="J1255" s="10" t="str">
        <x:v>GENERATION_ACCEPTED</x:v>
      </x:c>
      <x:c r="K1255" s="10" t="str">
        <x:v>ed09c7e26c81ba6edae26f0ff347d5eb35dd05aaaa90329c3438c9be413fc9ab</x:v>
      </x:c>
      <x:c r="L1255" s="10" t="str">
        <x:v>full_repair_v2</x:v>
      </x:c>
      <x:c r="M1255" s="10" t="n">
        <x:v>0</x:v>
      </x:c>
      <x:c r="N1255" s="10" t="n">
        <x:v>1</x:v>
      </x:c>
      <x:c r="O1255" s="10" t="n">
        <x:v>0</x:v>
      </x:c>
      <x:c r="P1255" s="9" t="str">
        <x:f>'CaseReview'!U1255</x:f>
        <x:v>FAIL</x:v>
      </x:c>
      <x:c r="Q1255" s="9" t="n">
        <x:f>IF(AND(T1255=1,G1255=P1255),1,0)</x:f>
        <x:v>0</x:v>
      </x:c>
      <x:c r="R1255" s="9" t="n">
        <x:f>IF(AND(T1255=1,G1255="PASS",P1255="FAIL"),1,0)</x:f>
        <x:v>1</x:v>
      </x:c>
      <x:c r="S1255" s="9" t="n">
        <x:f>IF(AND(T1255=1,G1255="FAIL",P1255="PASS"),1,0)</x:f>
        <x:v>0</x:v>
      </x:c>
      <x:c r="T1255" s="9" t="n">
        <x:v>1</x:v>
      </x:c>
      <x:c r="U1255" s="9" t="n">
        <x:v>9</x:v>
      </x:c>
      <x:c r="V1255" s="9" t="str">
        <x:v>MVP/SHACL_GENERATION_PIPELINE/experiments/FULL_REPAIR_V2/RUN_01/runs/RUN-IMO-119-20260915T114643706487Z/final/final_shape.ttl</x:v>
      </x:c>
    </x:row>
    <x:row r="1256" ht="22" customHeight="1">
      <x:c r="A1256" s="10" t="str">
        <x:v>V2_FALLBACK25</x:v>
      </x:c>
      <x:c r="B1256" s="10" t="str">
        <x:v>IMO-119</x:v>
      </x:c>
      <x:c r="C1256" s="10" t="str">
        <x:v>IMO-119-M-P01</x:v>
      </x:c>
      <x:c r="D1256" s="10" t="str">
        <x:v>RUN_01</x:v>
      </x:c>
      <x:c r="E1256" s="10" t="str">
        <x:v>ORIGINAL_LEDGER</x:v>
      </x:c>
      <x:c r="F1256" s="10" t="str">
        <x:v>PASS</x:v>
      </x:c>
      <x:c r="G1256" s="10" t="str">
        <x:v>PASS</x:v>
      </x:c>
      <x:c r="H1256" s="10" t="str">
        <x:v>EXECUTED</x:v>
      </x:c>
      <x:c r="I1256" s="10" t="str">
        <x:v>PARSED</x:v>
      </x:c>
      <x:c r="J1256" s="10" t="str">
        <x:v>GENERATION_ACCEPTED</x:v>
      </x:c>
      <x:c r="K1256" s="10" t="str">
        <x:v>ed09c7e26c81ba6edae26f0ff347d5eb35dd05aaaa90329c3438c9be413fc9ab</x:v>
      </x:c>
      <x:c r="L1256" s="10" t="str">
        <x:v>full_repair_v2</x:v>
      </x:c>
      <x:c r="M1256" s="10" t="n">
        <x:v>1</x:v>
      </x:c>
      <x:c r="N1256" s="10" t="n">
        <x:v>0</x:v>
      </x:c>
      <x:c r="O1256" s="10" t="n">
        <x:v>0</x:v>
      </x:c>
      <x:c r="P1256" s="9" t="str">
        <x:f>'CaseReview'!U1256</x:f>
        <x:v>PASS</x:v>
      </x:c>
      <x:c r="Q1256" s="9" t="n">
        <x:f>IF(AND(T1256=1,G1256=P1256),1,0)</x:f>
        <x:v>1</x:v>
      </x:c>
      <x:c r="R1256" s="9" t="n">
        <x:f>IF(AND(T1256=1,G1256="PASS",P1256="FAIL"),1,0)</x:f>
        <x:v>0</x:v>
      </x:c>
      <x:c r="S1256" s="9" t="n">
        <x:f>IF(AND(T1256=1,G1256="FAIL",P1256="PASS"),1,0)</x:f>
        <x:v>0</x:v>
      </x:c>
      <x:c r="T1256" s="9" t="n">
        <x:v>1</x:v>
      </x:c>
      <x:c r="U1256" s="9" t="n">
        <x:v>9</x:v>
      </x:c>
      <x:c r="V1256" s="9" t="str">
        <x:v>MVP/SHACL_GENERATION_PIPELINE/experiments/FULL_REPAIR_V2/RUN_01/runs/RUN-IMO-119-20260915T114643706487Z/final/final_shape.ttl</x:v>
      </x:c>
    </x:row>
    <x:row r="1257" ht="22" customHeight="1">
      <x:c r="A1257" s="10" t="str">
        <x:v>V2_FALLBACK25</x:v>
      </x:c>
      <x:c r="B1257" s="10" t="str">
        <x:v>IMO-119</x:v>
      </x:c>
      <x:c r="C1257" s="10" t="str">
        <x:v>IMO-119-M-P02</x:v>
      </x:c>
      <x:c r="D1257" s="10" t="str">
        <x:v>RUN_01</x:v>
      </x:c>
      <x:c r="E1257" s="10" t="str">
        <x:v>ORIGINAL_LEDGER</x:v>
      </x:c>
      <x:c r="F1257" s="10" t="str">
        <x:v>PASS</x:v>
      </x:c>
      <x:c r="G1257" s="10" t="str">
        <x:v>PASS</x:v>
      </x:c>
      <x:c r="H1257" s="10" t="str">
        <x:v>EXECUTED</x:v>
      </x:c>
      <x:c r="I1257" s="10" t="str">
        <x:v>PARSED</x:v>
      </x:c>
      <x:c r="J1257" s="10" t="str">
        <x:v>GENERATION_ACCEPTED</x:v>
      </x:c>
      <x:c r="K1257" s="10" t="str">
        <x:v>ed09c7e26c81ba6edae26f0ff347d5eb35dd05aaaa90329c3438c9be413fc9ab</x:v>
      </x:c>
      <x:c r="L1257" s="10" t="str">
        <x:v>full_repair_v2</x:v>
      </x:c>
      <x:c r="M1257" s="10" t="n">
        <x:v>1</x:v>
      </x:c>
      <x:c r="N1257" s="10" t="n">
        <x:v>0</x:v>
      </x:c>
      <x:c r="O1257" s="10" t="n">
        <x:v>0</x:v>
      </x:c>
      <x:c r="P1257" s="9" t="str">
        <x:f>'CaseReview'!U1257</x:f>
        <x:v>PASS</x:v>
      </x:c>
      <x:c r="Q1257" s="9" t="n">
        <x:f>IF(AND(T1257=1,G1257=P1257),1,0)</x:f>
        <x:v>1</x:v>
      </x:c>
      <x:c r="R1257" s="9" t="n">
        <x:f>IF(AND(T1257=1,G1257="PASS",P1257="FAIL"),1,0)</x:f>
        <x:v>0</x:v>
      </x:c>
      <x:c r="S1257" s="9" t="n">
        <x:f>IF(AND(T1257=1,G1257="FAIL",P1257="PASS"),1,0)</x:f>
        <x:v>0</x:v>
      </x:c>
      <x:c r="T1257" s="9" t="n">
        <x:v>1</x:v>
      </x:c>
      <x:c r="U1257" s="9" t="n">
        <x:v>9</x:v>
      </x:c>
      <x:c r="V1257" s="9" t="str">
        <x:v>MVP/SHACL_GENERATION_PIPELINE/experiments/FULL_REPAIR_V2/RUN_01/runs/RUN-IMO-119-20260915T114643706487Z/final/final_shape.ttl</x:v>
      </x:c>
    </x:row>
    <x:row r="1258" ht="22" customHeight="1">
      <x:c r="A1258" s="10" t="str">
        <x:v>V2_FALLBACK25</x:v>
      </x:c>
      <x:c r="B1258" s="10" t="str">
        <x:v>IMO-119</x:v>
      </x:c>
      <x:c r="C1258" s="10" t="str">
        <x:v>IMO-119-M-P03</x:v>
      </x:c>
      <x:c r="D1258" s="10" t="str">
        <x:v>RUN_01</x:v>
      </x:c>
      <x:c r="E1258" s="10" t="str">
        <x:v>ORIGINAL_LEDGER</x:v>
      </x:c>
      <x:c r="F1258" s="10" t="str">
        <x:v>PASS</x:v>
      </x:c>
      <x:c r="G1258" s="10" t="str">
        <x:v>PASS</x:v>
      </x:c>
      <x:c r="H1258" s="10" t="str">
        <x:v>EXECUTED</x:v>
      </x:c>
      <x:c r="I1258" s="10" t="str">
        <x:v>PARSED</x:v>
      </x:c>
      <x:c r="J1258" s="10" t="str">
        <x:v>GENERATION_ACCEPTED</x:v>
      </x:c>
      <x:c r="K1258" s="10" t="str">
        <x:v>ed09c7e26c81ba6edae26f0ff347d5eb35dd05aaaa90329c3438c9be413fc9ab</x:v>
      </x:c>
      <x:c r="L1258" s="10" t="str">
        <x:v>full_repair_v2</x:v>
      </x:c>
      <x:c r="M1258" s="10" t="n">
        <x:v>1</x:v>
      </x:c>
      <x:c r="N1258" s="10" t="n">
        <x:v>0</x:v>
      </x:c>
      <x:c r="O1258" s="10" t="n">
        <x:v>0</x:v>
      </x:c>
      <x:c r="P1258" s="9" t="str">
        <x:f>'CaseReview'!U1258</x:f>
        <x:v>PASS</x:v>
      </x:c>
      <x:c r="Q1258" s="9" t="n">
        <x:f>IF(AND(T1258=1,G1258=P1258),1,0)</x:f>
        <x:v>1</x:v>
      </x:c>
      <x:c r="R1258" s="9" t="n">
        <x:f>IF(AND(T1258=1,G1258="PASS",P1258="FAIL"),1,0)</x:f>
        <x:v>0</x:v>
      </x:c>
      <x:c r="S1258" s="9" t="n">
        <x:f>IF(AND(T1258=1,G1258="FAIL",P1258="PASS"),1,0)</x:f>
        <x:v>0</x:v>
      </x:c>
      <x:c r="T1258" s="9" t="n">
        <x:v>1</x:v>
      </x:c>
      <x:c r="U1258" s="9" t="n">
        <x:v>9</x:v>
      </x:c>
      <x:c r="V1258" s="9" t="str">
        <x:v>MVP/SHACL_GENERATION_PIPELINE/experiments/FULL_REPAIR_V2/RUN_01/runs/RUN-IMO-119-20260915T114643706487Z/final/final_shape.ttl</x:v>
      </x:c>
    </x:row>
    <x:row r="1259" ht="22" customHeight="1">
      <x:c r="A1259" s="10" t="str">
        <x:v>V2_FALLBACK25</x:v>
      </x:c>
      <x:c r="B1259" s="10" t="str">
        <x:v>IMO-119</x:v>
      </x:c>
      <x:c r="C1259" s="10" t="str">
        <x:v>IMO-119-M-P04</x:v>
      </x:c>
      <x:c r="D1259" s="10" t="str">
        <x:v>RUN_01</x:v>
      </x:c>
      <x:c r="E1259" s="10" t="str">
        <x:v>ORIGINAL_LEDGER</x:v>
      </x:c>
      <x:c r="F1259" s="10" t="str">
        <x:v>PASS</x:v>
      </x:c>
      <x:c r="G1259" s="10" t="str">
        <x:v>PASS</x:v>
      </x:c>
      <x:c r="H1259" s="10" t="str">
        <x:v>EXECUTED</x:v>
      </x:c>
      <x:c r="I1259" s="10" t="str">
        <x:v>PARSED</x:v>
      </x:c>
      <x:c r="J1259" s="10" t="str">
        <x:v>GENERATION_ACCEPTED</x:v>
      </x:c>
      <x:c r="K1259" s="10" t="str">
        <x:v>ed09c7e26c81ba6edae26f0ff347d5eb35dd05aaaa90329c3438c9be413fc9ab</x:v>
      </x:c>
      <x:c r="L1259" s="10" t="str">
        <x:v>full_repair_v2</x:v>
      </x:c>
      <x:c r="M1259" s="10" t="n">
        <x:v>1</x:v>
      </x:c>
      <x:c r="N1259" s="10" t="n">
        <x:v>0</x:v>
      </x:c>
      <x:c r="O1259" s="10" t="n">
        <x:v>0</x:v>
      </x:c>
      <x:c r="P1259" s="9" t="str">
        <x:f>'CaseReview'!U1259</x:f>
        <x:v>PASS</x:v>
      </x:c>
      <x:c r="Q1259" s="9" t="n">
        <x:f>IF(AND(T1259=1,G1259=P1259),1,0)</x:f>
        <x:v>1</x:v>
      </x:c>
      <x:c r="R1259" s="9" t="n">
        <x:f>IF(AND(T1259=1,G1259="PASS",P1259="FAIL"),1,0)</x:f>
        <x:v>0</x:v>
      </x:c>
      <x:c r="S1259" s="9" t="n">
        <x:f>IF(AND(T1259=1,G1259="FAIL",P1259="PASS"),1,0)</x:f>
        <x:v>0</x:v>
      </x:c>
      <x:c r="T1259" s="9" t="n">
        <x:v>1</x:v>
      </x:c>
      <x:c r="U1259" s="9" t="n">
        <x:v>9</x:v>
      </x:c>
      <x:c r="V1259" s="9" t="str">
        <x:v>MVP/SHACL_GENERATION_PIPELINE/experiments/FULL_REPAIR_V2/RUN_01/runs/RUN-IMO-119-20260915T114643706487Z/final/final_shape.ttl</x:v>
      </x:c>
    </x:row>
    <x:row r="1260" ht="22" customHeight="1">
      <x:c r="A1260" s="10" t="str">
        <x:v>V2_FALLBACK25</x:v>
      </x:c>
      <x:c r="B1260" s="10" t="str">
        <x:v>IMO-119</x:v>
      </x:c>
      <x:c r="C1260" s="10" t="str">
        <x:v>IMO-119-M-P05</x:v>
      </x:c>
      <x:c r="D1260" s="10" t="str">
        <x:v>RUN_01</x:v>
      </x:c>
      <x:c r="E1260" s="10" t="str">
        <x:v>ORIGINAL_LEDGER</x:v>
      </x:c>
      <x:c r="F1260" s="10" t="str">
        <x:v>PASS</x:v>
      </x:c>
      <x:c r="G1260" s="10" t="str">
        <x:v>PASS</x:v>
      </x:c>
      <x:c r="H1260" s="10" t="str">
        <x:v>EXECUTED</x:v>
      </x:c>
      <x:c r="I1260" s="10" t="str">
        <x:v>PARSED</x:v>
      </x:c>
      <x:c r="J1260" s="10" t="str">
        <x:v>GENERATION_ACCEPTED</x:v>
      </x:c>
      <x:c r="K1260" s="10" t="str">
        <x:v>ed09c7e26c81ba6edae26f0ff347d5eb35dd05aaaa90329c3438c9be413fc9ab</x:v>
      </x:c>
      <x:c r="L1260" s="10" t="str">
        <x:v>full_repair_v2</x:v>
      </x:c>
      <x:c r="M1260" s="10" t="n">
        <x:v>1</x:v>
      </x:c>
      <x:c r="N1260" s="10" t="n">
        <x:v>0</x:v>
      </x:c>
      <x:c r="O1260" s="10" t="n">
        <x:v>0</x:v>
      </x:c>
      <x:c r="P1260" s="9" t="str">
        <x:f>'CaseReview'!U1260</x:f>
        <x:v>PASS</x:v>
      </x:c>
      <x:c r="Q1260" s="9" t="n">
        <x:f>IF(AND(T1260=1,G1260=P1260),1,0)</x:f>
        <x:v>1</x:v>
      </x:c>
      <x:c r="R1260" s="9" t="n">
        <x:f>IF(AND(T1260=1,G1260="PASS",P1260="FAIL"),1,0)</x:f>
        <x:v>0</x:v>
      </x:c>
      <x:c r="S1260" s="9" t="n">
        <x:f>IF(AND(T1260=1,G1260="FAIL",P1260="PASS"),1,0)</x:f>
        <x:v>0</x:v>
      </x:c>
      <x:c r="T1260" s="9" t="n">
        <x:v>1</x:v>
      </x:c>
      <x:c r="U1260" s="9" t="n">
        <x:v>9</x:v>
      </x:c>
      <x:c r="V1260" s="9" t="str">
        <x:v>MVP/SHACL_GENERATION_PIPELINE/experiments/FULL_REPAIR_V2/RUN_01/runs/RUN-IMO-119-20260915T114643706487Z/final/final_shape.ttl</x:v>
      </x:c>
    </x:row>
    <x:row r="1261" ht="22" customHeight="1">
      <x:c r="A1261" s="10" t="str">
        <x:v>V2_FALLBACK25</x:v>
      </x:c>
      <x:c r="B1261" s="10" t="str">
        <x:v>IMO-119</x:v>
      </x:c>
      <x:c r="C1261" s="10" t="str">
        <x:v>IMO-119-M-P06</x:v>
      </x:c>
      <x:c r="D1261" s="10" t="str">
        <x:v>RUN_01</x:v>
      </x:c>
      <x:c r="E1261" s="10" t="str">
        <x:v>ORIGINAL_LEDGER</x:v>
      </x:c>
      <x:c r="F1261" s="10" t="str">
        <x:v>PASS</x:v>
      </x:c>
      <x:c r="G1261" s="10" t="str">
        <x:v>PASS</x:v>
      </x:c>
      <x:c r="H1261" s="10" t="str">
        <x:v>EXECUTED</x:v>
      </x:c>
      <x:c r="I1261" s="10" t="str">
        <x:v>PARSED</x:v>
      </x:c>
      <x:c r="J1261" s="10" t="str">
        <x:v>GENERATION_ACCEPTED</x:v>
      </x:c>
      <x:c r="K1261" s="10" t="str">
        <x:v>ed09c7e26c81ba6edae26f0ff347d5eb35dd05aaaa90329c3438c9be413fc9ab</x:v>
      </x:c>
      <x:c r="L1261" s="10" t="str">
        <x:v>full_repair_v2</x:v>
      </x:c>
      <x:c r="M1261" s="10" t="n">
        <x:v>1</x:v>
      </x:c>
      <x:c r="N1261" s="10" t="n">
        <x:v>0</x:v>
      </x:c>
      <x:c r="O1261" s="10" t="n">
        <x:v>0</x:v>
      </x:c>
      <x:c r="P1261" s="9" t="str">
        <x:f>'CaseReview'!U1261</x:f>
        <x:v>PASS</x:v>
      </x:c>
      <x:c r="Q1261" s="9" t="n">
        <x:f>IF(AND(T1261=1,G1261=P1261),1,0)</x:f>
        <x:v>1</x:v>
      </x:c>
      <x:c r="R1261" s="9" t="n">
        <x:f>IF(AND(T1261=1,G1261="PASS",P1261="FAIL"),1,0)</x:f>
        <x:v>0</x:v>
      </x:c>
      <x:c r="S1261" s="9" t="n">
        <x:f>IF(AND(T1261=1,G1261="FAIL",P1261="PASS"),1,0)</x:f>
        <x:v>0</x:v>
      </x:c>
      <x:c r="T1261" s="9" t="n">
        <x:v>1</x:v>
      </x:c>
      <x:c r="U1261" s="9" t="n">
        <x:v>9</x:v>
      </x:c>
      <x:c r="V1261" s="9" t="str">
        <x:v>MVP/SHACL_GENERATION_PIPELINE/experiments/FULL_REPAIR_V2/RUN_01/runs/RUN-IMO-119-20260915T114643706487Z/final/final_shape.ttl</x:v>
      </x:c>
    </x:row>
    <x:row r="1262" ht="22" customHeight="1">
      <x:c r="A1262" s="10" t="str">
        <x:v>V2_FALLBACK25</x:v>
      </x:c>
      <x:c r="B1262" s="10" t="str">
        <x:v>IMO-120</x:v>
      </x:c>
      <x:c r="C1262" s="10" t="str">
        <x:v>IMO-120-N-F01</x:v>
      </x:c>
      <x:c r="D1262" s="10" t="str">
        <x:v>RUN_01</x:v>
      </x:c>
      <x:c r="E1262" s="10" t="str">
        <x:v>ORIGINAL_LEDGER</x:v>
      </x:c>
      <x:c r="F1262" s="10" t="str">
        <x:v>FAIL</x:v>
      </x:c>
      <x:c r="G1262" s="10" t="str">
        <x:v>PASS</x:v>
      </x:c>
      <x:c r="H1262" s="10" t="str">
        <x:v>EXECUTED</x:v>
      </x:c>
      <x:c r="I1262" s="10" t="str">
        <x:v>PARSED</x:v>
      </x:c>
      <x:c r="J1262" s="10" t="str">
        <x:v>GENERATION_ACCEPTED</x:v>
      </x:c>
      <x:c r="K1262" s="10" t="str">
        <x:v>3a0a755bc1820c2633fbd5493e9691e332e35432648fe002fbead84ff86b2ff7</x:v>
      </x:c>
      <x:c r="L1262" s="10" t="str">
        <x:v>full_repair_v2</x:v>
      </x:c>
      <x:c r="M1262" s="10" t="n">
        <x:v>0</x:v>
      </x:c>
      <x:c r="N1262" s="10" t="n">
        <x:v>1</x:v>
      </x:c>
      <x:c r="O1262" s="10" t="n">
        <x:v>0</x:v>
      </x:c>
      <x:c r="P1262" s="9" t="str">
        <x:f>'CaseReview'!U1262</x:f>
        <x:v>FAIL</x:v>
      </x:c>
      <x:c r="Q1262" s="9" t="n">
        <x:f>IF(AND(T1262=1,G1262=P1262),1,0)</x:f>
        <x:v>0</x:v>
      </x:c>
      <x:c r="R1262" s="9" t="n">
        <x:f>IF(AND(T1262=1,G1262="PASS",P1262="FAIL"),1,0)</x:f>
        <x:v>1</x:v>
      </x:c>
      <x:c r="S1262" s="9" t="n">
        <x:f>IF(AND(T1262=1,G1262="FAIL",P1262="PASS"),1,0)</x:f>
        <x:v>0</x:v>
      </x:c>
      <x:c r="T1262" s="9" t="n">
        <x:v>1</x:v>
      </x:c>
      <x:c r="U1262" s="9" t="n">
        <x:v>8</x:v>
      </x:c>
      <x:c r="V1262" s="9" t="str">
        <x:v>MVP/SHACL_GENERATION_PIPELINE/experiments/FULL_REPAIR_V2/RUN_01/runs/RUN-IMO-120-20260915T114920418820Z/final/final_shape.ttl</x:v>
      </x:c>
    </x:row>
    <x:row r="1263" ht="22" customHeight="1">
      <x:c r="A1263" s="10" t="str">
        <x:v>V2_FALLBACK25</x:v>
      </x:c>
      <x:c r="B1263" s="10" t="str">
        <x:v>IMO-120</x:v>
      </x:c>
      <x:c r="C1263" s="10" t="str">
        <x:v>IMO-120-N-F02</x:v>
      </x:c>
      <x:c r="D1263" s="10" t="str">
        <x:v>RUN_01</x:v>
      </x:c>
      <x:c r="E1263" s="10" t="str">
        <x:v>ORIGINAL_LEDGER</x:v>
      </x:c>
      <x:c r="F1263" s="10" t="str">
        <x:v>FAIL</x:v>
      </x:c>
      <x:c r="G1263" s="10" t="str">
        <x:v>PASS</x:v>
      </x:c>
      <x:c r="H1263" s="10" t="str">
        <x:v>EXECUTED</x:v>
      </x:c>
      <x:c r="I1263" s="10" t="str">
        <x:v>PARSED</x:v>
      </x:c>
      <x:c r="J1263" s="10" t="str">
        <x:v>GENERATION_ACCEPTED</x:v>
      </x:c>
      <x:c r="K1263" s="10" t="str">
        <x:v>3a0a755bc1820c2633fbd5493e9691e332e35432648fe002fbead84ff86b2ff7</x:v>
      </x:c>
      <x:c r="L1263" s="10" t="str">
        <x:v>full_repair_v2</x:v>
      </x:c>
      <x:c r="M1263" s="10" t="n">
        <x:v>0</x:v>
      </x:c>
      <x:c r="N1263" s="10" t="n">
        <x:v>1</x:v>
      </x:c>
      <x:c r="O1263" s="10" t="n">
        <x:v>0</x:v>
      </x:c>
      <x:c r="P1263" s="9" t="str">
        <x:f>'CaseReview'!U1263</x:f>
        <x:v>FAIL</x:v>
      </x:c>
      <x:c r="Q1263" s="9" t="n">
        <x:f>IF(AND(T1263=1,G1263=P1263),1,0)</x:f>
        <x:v>0</x:v>
      </x:c>
      <x:c r="R1263" s="9" t="n">
        <x:f>IF(AND(T1263=1,G1263="PASS",P1263="FAIL"),1,0)</x:f>
        <x:v>1</x:v>
      </x:c>
      <x:c r="S1263" s="9" t="n">
        <x:f>IF(AND(T1263=1,G1263="FAIL",P1263="PASS"),1,0)</x:f>
        <x:v>0</x:v>
      </x:c>
      <x:c r="T1263" s="9" t="n">
        <x:v>1</x:v>
      </x:c>
      <x:c r="U1263" s="9" t="n">
        <x:v>8</x:v>
      </x:c>
      <x:c r="V1263" s="9" t="str">
        <x:v>MVP/SHACL_GENERATION_PIPELINE/experiments/FULL_REPAIR_V2/RUN_01/runs/RUN-IMO-120-20260915T114920418820Z/final/final_shape.ttl</x:v>
      </x:c>
    </x:row>
    <x:row r="1264" ht="22" customHeight="1">
      <x:c r="A1264" s="10" t="str">
        <x:v>V2_FALLBACK25</x:v>
      </x:c>
      <x:c r="B1264" s="10" t="str">
        <x:v>IMO-120</x:v>
      </x:c>
      <x:c r="C1264" s="10" t="str">
        <x:v>IMO-120-N-F03</x:v>
      </x:c>
      <x:c r="D1264" s="10" t="str">
        <x:v>RUN_01</x:v>
      </x:c>
      <x:c r="E1264" s="10" t="str">
        <x:v>ORIGINAL_LEDGER</x:v>
      </x:c>
      <x:c r="F1264" s="10" t="str">
        <x:v>FAIL</x:v>
      </x:c>
      <x:c r="G1264" s="10" t="str">
        <x:v>PASS</x:v>
      </x:c>
      <x:c r="H1264" s="10" t="str">
        <x:v>EXECUTED</x:v>
      </x:c>
      <x:c r="I1264" s="10" t="str">
        <x:v>PARSED</x:v>
      </x:c>
      <x:c r="J1264" s="10" t="str">
        <x:v>GENERATION_ACCEPTED</x:v>
      </x:c>
      <x:c r="K1264" s="10" t="str">
        <x:v>3a0a755bc1820c2633fbd5493e9691e332e35432648fe002fbead84ff86b2ff7</x:v>
      </x:c>
      <x:c r="L1264" s="10" t="str">
        <x:v>full_repair_v2</x:v>
      </x:c>
      <x:c r="M1264" s="10" t="n">
        <x:v>0</x:v>
      </x:c>
      <x:c r="N1264" s="10" t="n">
        <x:v>1</x:v>
      </x:c>
      <x:c r="O1264" s="10" t="n">
        <x:v>0</x:v>
      </x:c>
      <x:c r="P1264" s="9" t="str">
        <x:f>'CaseReview'!U1264</x:f>
        <x:v>FAIL</x:v>
      </x:c>
      <x:c r="Q1264" s="9" t="n">
        <x:f>IF(AND(T1264=1,G1264=P1264),1,0)</x:f>
        <x:v>0</x:v>
      </x:c>
      <x:c r="R1264" s="9" t="n">
        <x:f>IF(AND(T1264=1,G1264="PASS",P1264="FAIL"),1,0)</x:f>
        <x:v>1</x:v>
      </x:c>
      <x:c r="S1264" s="9" t="n">
        <x:f>IF(AND(T1264=1,G1264="FAIL",P1264="PASS"),1,0)</x:f>
        <x:v>0</x:v>
      </x:c>
      <x:c r="T1264" s="9" t="n">
        <x:v>1</x:v>
      </x:c>
      <x:c r="U1264" s="9" t="n">
        <x:v>8</x:v>
      </x:c>
      <x:c r="V1264" s="9" t="str">
        <x:v>MVP/SHACL_GENERATION_PIPELINE/experiments/FULL_REPAIR_V2/RUN_01/runs/RUN-IMO-120-20260915T114920418820Z/final/final_shape.ttl</x:v>
      </x:c>
    </x:row>
    <x:row r="1265" ht="22" customHeight="1">
      <x:c r="A1265" s="10" t="str">
        <x:v>V2_FALLBACK25</x:v>
      </x:c>
      <x:c r="B1265" s="10" t="str">
        <x:v>IMO-120</x:v>
      </x:c>
      <x:c r="C1265" s="10" t="str">
        <x:v>IMO-120-N-F04</x:v>
      </x:c>
      <x:c r="D1265" s="10" t="str">
        <x:v>RUN_01</x:v>
      </x:c>
      <x:c r="E1265" s="10" t="str">
        <x:v>ORIGINAL_LEDGER</x:v>
      </x:c>
      <x:c r="F1265" s="10" t="str">
        <x:v>FAIL</x:v>
      </x:c>
      <x:c r="G1265" s="10" t="str">
        <x:v>FAIL</x:v>
      </x:c>
      <x:c r="H1265" s="10" t="str">
        <x:v>EXECUTED</x:v>
      </x:c>
      <x:c r="I1265" s="10" t="str">
        <x:v>PARSED</x:v>
      </x:c>
      <x:c r="J1265" s="10" t="str">
        <x:v>GENERATION_ACCEPTED</x:v>
      </x:c>
      <x:c r="K1265" s="10" t="str">
        <x:v>3a0a755bc1820c2633fbd5493e9691e332e35432648fe002fbead84ff86b2ff7</x:v>
      </x:c>
      <x:c r="L1265" s="10" t="str">
        <x:v>full_repair_v2</x:v>
      </x:c>
      <x:c r="M1265" s="10" t="n">
        <x:v>1</x:v>
      </x:c>
      <x:c r="N1265" s="10" t="n">
        <x:v>0</x:v>
      </x:c>
      <x:c r="O1265" s="10" t="n">
        <x:v>0</x:v>
      </x:c>
      <x:c r="P1265" s="9" t="str">
        <x:f>'CaseReview'!U1265</x:f>
        <x:v>FAIL</x:v>
      </x:c>
      <x:c r="Q1265" s="9" t="n">
        <x:f>IF(AND(T1265=1,G1265=P1265),1,0)</x:f>
        <x:v>1</x:v>
      </x:c>
      <x:c r="R1265" s="9" t="n">
        <x:f>IF(AND(T1265=1,G1265="PASS",P1265="FAIL"),1,0)</x:f>
        <x:v>0</x:v>
      </x:c>
      <x:c r="S1265" s="9" t="n">
        <x:f>IF(AND(T1265=1,G1265="FAIL",P1265="PASS"),1,0)</x:f>
        <x:v>0</x:v>
      </x:c>
      <x:c r="T1265" s="9" t="n">
        <x:v>1</x:v>
      </x:c>
      <x:c r="U1265" s="9" t="n">
        <x:v>8</x:v>
      </x:c>
      <x:c r="V1265" s="9" t="str">
        <x:v>MVP/SHACL_GENERATION_PIPELINE/experiments/FULL_REPAIR_V2/RUN_01/runs/RUN-IMO-120-20260915T114920418820Z/final/final_shape.ttl</x:v>
      </x:c>
    </x:row>
    <x:row r="1266" ht="22" customHeight="1">
      <x:c r="A1266" s="10" t="str">
        <x:v>V2_FALLBACK25</x:v>
      </x:c>
      <x:c r="B1266" s="10" t="str">
        <x:v>IMO-120</x:v>
      </x:c>
      <x:c r="C1266" s="10" t="str">
        <x:v>IMO-120-N-P01</x:v>
      </x:c>
      <x:c r="D1266" s="10" t="str">
        <x:v>RUN_01</x:v>
      </x:c>
      <x:c r="E1266" s="10" t="str">
        <x:v>ORIGINAL_LEDGER</x:v>
      </x:c>
      <x:c r="F1266" s="10" t="str">
        <x:v>PASS</x:v>
      </x:c>
      <x:c r="G1266" s="10" t="str">
        <x:v>PASS</x:v>
      </x:c>
      <x:c r="H1266" s="10" t="str">
        <x:v>EXECUTED</x:v>
      </x:c>
      <x:c r="I1266" s="10" t="str">
        <x:v>PARSED</x:v>
      </x:c>
      <x:c r="J1266" s="10" t="str">
        <x:v>GENERATION_ACCEPTED</x:v>
      </x:c>
      <x:c r="K1266" s="10" t="str">
        <x:v>3a0a755bc1820c2633fbd5493e9691e332e35432648fe002fbead84ff86b2ff7</x:v>
      </x:c>
      <x:c r="L1266" s="10" t="str">
        <x:v>full_repair_v2</x:v>
      </x:c>
      <x:c r="M1266" s="10" t="n">
        <x:v>1</x:v>
      </x:c>
      <x:c r="N1266" s="10" t="n">
        <x:v>0</x:v>
      </x:c>
      <x:c r="O1266" s="10" t="n">
        <x:v>0</x:v>
      </x:c>
      <x:c r="P1266" s="9" t="str">
        <x:f>'CaseReview'!U1266</x:f>
        <x:v>PASS</x:v>
      </x:c>
      <x:c r="Q1266" s="9" t="n">
        <x:f>IF(AND(T1266=1,G1266=P1266),1,0)</x:f>
        <x:v>1</x:v>
      </x:c>
      <x:c r="R1266" s="9" t="n">
        <x:f>IF(AND(T1266=1,G1266="PASS",P1266="FAIL"),1,0)</x:f>
        <x:v>0</x:v>
      </x:c>
      <x:c r="S1266" s="9" t="n">
        <x:f>IF(AND(T1266=1,G1266="FAIL",P1266="PASS"),1,0)</x:f>
        <x:v>0</x:v>
      </x:c>
      <x:c r="T1266" s="9" t="n">
        <x:v>1</x:v>
      </x:c>
      <x:c r="U1266" s="9" t="n">
        <x:v>8</x:v>
      </x:c>
      <x:c r="V1266" s="9" t="str">
        <x:v>MVP/SHACL_GENERATION_PIPELINE/experiments/FULL_REPAIR_V2/RUN_01/runs/RUN-IMO-120-20260915T114920418820Z/final/final_shape.ttl</x:v>
      </x:c>
    </x:row>
    <x:row r="1267" ht="22" customHeight="1">
      <x:c r="A1267" s="10" t="str">
        <x:v>V2_FALLBACK25</x:v>
      </x:c>
      <x:c r="B1267" s="10" t="str">
        <x:v>IMO-120</x:v>
      </x:c>
      <x:c r="C1267" s="10" t="str">
        <x:v>IMO-120-N-P02</x:v>
      </x:c>
      <x:c r="D1267" s="10" t="str">
        <x:v>RUN_01</x:v>
      </x:c>
      <x:c r="E1267" s="10" t="str">
        <x:v>ORIGINAL_LEDGER</x:v>
      </x:c>
      <x:c r="F1267" s="10" t="str">
        <x:v>PASS</x:v>
      </x:c>
      <x:c r="G1267" s="10" t="str">
        <x:v>PASS</x:v>
      </x:c>
      <x:c r="H1267" s="10" t="str">
        <x:v>EXECUTED</x:v>
      </x:c>
      <x:c r="I1267" s="10" t="str">
        <x:v>PARSED</x:v>
      </x:c>
      <x:c r="J1267" s="10" t="str">
        <x:v>GENERATION_ACCEPTED</x:v>
      </x:c>
      <x:c r="K1267" s="10" t="str">
        <x:v>3a0a755bc1820c2633fbd5493e9691e332e35432648fe002fbead84ff86b2ff7</x:v>
      </x:c>
      <x:c r="L1267" s="10" t="str">
        <x:v>full_repair_v2</x:v>
      </x:c>
      <x:c r="M1267" s="10" t="n">
        <x:v>1</x:v>
      </x:c>
      <x:c r="N1267" s="10" t="n">
        <x:v>0</x:v>
      </x:c>
      <x:c r="O1267" s="10" t="n">
        <x:v>0</x:v>
      </x:c>
      <x:c r="P1267" s="9" t="str">
        <x:f>'CaseReview'!U1267</x:f>
        <x:v>PASS</x:v>
      </x:c>
      <x:c r="Q1267" s="9" t="n">
        <x:f>IF(AND(T1267=1,G1267=P1267),1,0)</x:f>
        <x:v>1</x:v>
      </x:c>
      <x:c r="R1267" s="9" t="n">
        <x:f>IF(AND(T1267=1,G1267="PASS",P1267="FAIL"),1,0)</x:f>
        <x:v>0</x:v>
      </x:c>
      <x:c r="S1267" s="9" t="n">
        <x:f>IF(AND(T1267=1,G1267="FAIL",P1267="PASS"),1,0)</x:f>
        <x:v>0</x:v>
      </x:c>
      <x:c r="T1267" s="9" t="n">
        <x:v>1</x:v>
      </x:c>
      <x:c r="U1267" s="9" t="n">
        <x:v>8</x:v>
      </x:c>
      <x:c r="V1267" s="9" t="str">
        <x:v>MVP/SHACL_GENERATION_PIPELINE/experiments/FULL_REPAIR_V2/RUN_01/runs/RUN-IMO-120-20260915T114920418820Z/final/final_shape.ttl</x:v>
      </x:c>
    </x:row>
    <x:row r="1268" ht="22" customHeight="1">
      <x:c r="A1268" s="10" t="str">
        <x:v>V2_FALLBACK25</x:v>
      </x:c>
      <x:c r="B1268" s="10" t="str">
        <x:v>IMO-120</x:v>
      </x:c>
      <x:c r="C1268" s="10" t="str">
        <x:v>IMO-120-N-P03</x:v>
      </x:c>
      <x:c r="D1268" s="10" t="str">
        <x:v>RUN_01</x:v>
      </x:c>
      <x:c r="E1268" s="10" t="str">
        <x:v>ORIGINAL_LEDGER</x:v>
      </x:c>
      <x:c r="F1268" s="10" t="str">
        <x:v>PASS</x:v>
      </x:c>
      <x:c r="G1268" s="10" t="str">
        <x:v>PASS</x:v>
      </x:c>
      <x:c r="H1268" s="10" t="str">
        <x:v>EXECUTED</x:v>
      </x:c>
      <x:c r="I1268" s="10" t="str">
        <x:v>PARSED</x:v>
      </x:c>
      <x:c r="J1268" s="10" t="str">
        <x:v>GENERATION_ACCEPTED</x:v>
      </x:c>
      <x:c r="K1268" s="10" t="str">
        <x:v>3a0a755bc1820c2633fbd5493e9691e332e35432648fe002fbead84ff86b2ff7</x:v>
      </x:c>
      <x:c r="L1268" s="10" t="str">
        <x:v>full_repair_v2</x:v>
      </x:c>
      <x:c r="M1268" s="10" t="n">
        <x:v>1</x:v>
      </x:c>
      <x:c r="N1268" s="10" t="n">
        <x:v>0</x:v>
      </x:c>
      <x:c r="O1268" s="10" t="n">
        <x:v>0</x:v>
      </x:c>
      <x:c r="P1268" s="9" t="str">
        <x:f>'CaseReview'!U1268</x:f>
        <x:v>PASS</x:v>
      </x:c>
      <x:c r="Q1268" s="9" t="n">
        <x:f>IF(AND(T1268=1,G1268=P1268),1,0)</x:f>
        <x:v>1</x:v>
      </x:c>
      <x:c r="R1268" s="9" t="n">
        <x:f>IF(AND(T1268=1,G1268="PASS",P1268="FAIL"),1,0)</x:f>
        <x:v>0</x:v>
      </x:c>
      <x:c r="S1268" s="9" t="n">
        <x:f>IF(AND(T1268=1,G1268="FAIL",P1268="PASS"),1,0)</x:f>
        <x:v>0</x:v>
      </x:c>
      <x:c r="T1268" s="9" t="n">
        <x:v>1</x:v>
      </x:c>
      <x:c r="U1268" s="9" t="n">
        <x:v>8</x:v>
      </x:c>
      <x:c r="V1268" s="9" t="str">
        <x:v>MVP/SHACL_GENERATION_PIPELINE/experiments/FULL_REPAIR_V2/RUN_01/runs/RUN-IMO-120-20260915T114920418820Z/final/final_shape.ttl</x:v>
      </x:c>
    </x:row>
    <x:row r="1269" ht="22" customHeight="1">
      <x:c r="A1269" s="10" t="str">
        <x:v>V2_FALLBACK25</x:v>
      </x:c>
      <x:c r="B1269" s="10" t="str">
        <x:v>IMO-120</x:v>
      </x:c>
      <x:c r="C1269" s="10" t="str">
        <x:v>IMO-120-N-P04</x:v>
      </x:c>
      <x:c r="D1269" s="10" t="str">
        <x:v>RUN_01</x:v>
      </x:c>
      <x:c r="E1269" s="10" t="str">
        <x:v>ORIGINAL_LEDGER</x:v>
      </x:c>
      <x:c r="F1269" s="10" t="str">
        <x:v>PASS</x:v>
      </x:c>
      <x:c r="G1269" s="10" t="str">
        <x:v>PASS</x:v>
      </x:c>
      <x:c r="H1269" s="10" t="str">
        <x:v>EXECUTED</x:v>
      </x:c>
      <x:c r="I1269" s="10" t="str">
        <x:v>PARSED</x:v>
      </x:c>
      <x:c r="J1269" s="10" t="str">
        <x:v>GENERATION_ACCEPTED</x:v>
      </x:c>
      <x:c r="K1269" s="10" t="str">
        <x:v>3a0a755bc1820c2633fbd5493e9691e332e35432648fe002fbead84ff86b2ff7</x:v>
      </x:c>
      <x:c r="L1269" s="10" t="str">
        <x:v>full_repair_v2</x:v>
      </x:c>
      <x:c r="M1269" s="10" t="n">
        <x:v>1</x:v>
      </x:c>
      <x:c r="N1269" s="10" t="n">
        <x:v>0</x:v>
      </x:c>
      <x:c r="O1269" s="10" t="n">
        <x:v>0</x:v>
      </x:c>
      <x:c r="P1269" s="9" t="str">
        <x:f>'CaseReview'!U1269</x:f>
        <x:v>PASS</x:v>
      </x:c>
      <x:c r="Q1269" s="9" t="n">
        <x:f>IF(AND(T1269=1,G1269=P1269),1,0)</x:f>
        <x:v>1</x:v>
      </x:c>
      <x:c r="R1269" s="9" t="n">
        <x:f>IF(AND(T1269=1,G1269="PASS",P1269="FAIL"),1,0)</x:f>
        <x:v>0</x:v>
      </x:c>
      <x:c r="S1269" s="9" t="n">
        <x:f>IF(AND(T1269=1,G1269="FAIL",P1269="PASS"),1,0)</x:f>
        <x:v>0</x:v>
      </x:c>
      <x:c r="T1269" s="9" t="n">
        <x:v>1</x:v>
      </x:c>
      <x:c r="U1269" s="9" t="n">
        <x:v>8</x:v>
      </x:c>
      <x:c r="V1269" s="9" t="str">
        <x:v>MVP/SHACL_GENERATION_PIPELINE/experiments/FULL_REPAIR_V2/RUN_01/runs/RUN-IMO-120-20260915T114920418820Z/final/final_shape.ttl</x:v>
      </x:c>
    </x:row>
    <x:row r="1270" ht="22" customHeight="1">
      <x:c r="A1270" s="10" t="str">
        <x:v>V2_FALLBACK25</x:v>
      </x:c>
      <x:c r="B1270" s="10" t="str">
        <x:v>IMO-121</x:v>
      </x:c>
      <x:c r="C1270" s="10" t="str">
        <x:v>IMO-121-N-F01</x:v>
      </x:c>
      <x:c r="D1270" s="10" t="str">
        <x:v>RUN_01</x:v>
      </x:c>
      <x:c r="E1270" s="10" t="str">
        <x:v>ORIGINAL_LEDGER</x:v>
      </x:c>
      <x:c r="F1270" s="10" t="str">
        <x:v>FAIL</x:v>
      </x:c>
      <x:c r="G1270" s="10" t="str">
        <x:v>FAIL</x:v>
      </x:c>
      <x:c r="H1270" s="10" t="str">
        <x:v>EXECUTED</x:v>
      </x:c>
      <x:c r="I1270" s="10" t="str">
        <x:v>PARSED</x:v>
      </x:c>
      <x:c r="J1270" s="10" t="str">
        <x:v>GENERATION_ACCEPTED</x:v>
      </x:c>
      <x:c r="K1270" s="10" t="str">
        <x:v>413dd9f30458c2111262c261f06d83a1b184ccc283150c51bf7bbc0c44e5a6be</x:v>
      </x:c>
      <x:c r="L1270" s="10" t="str">
        <x:v>full_repair_v2</x:v>
      </x:c>
      <x:c r="M1270" s="10" t="n">
        <x:v>1</x:v>
      </x:c>
      <x:c r="N1270" s="10" t="n">
        <x:v>0</x:v>
      </x:c>
      <x:c r="O1270" s="10" t="n">
        <x:v>0</x:v>
      </x:c>
      <x:c r="P1270" s="9" t="str">
        <x:f>'CaseReview'!U1270</x:f>
        <x:v>FAIL</x:v>
      </x:c>
      <x:c r="Q1270" s="9" t="n">
        <x:f>IF(AND(T1270=1,G1270=P1270),1,0)</x:f>
        <x:v>1</x:v>
      </x:c>
      <x:c r="R1270" s="9" t="n">
        <x:f>IF(AND(T1270=1,G1270="PASS",P1270="FAIL"),1,0)</x:f>
        <x:v>0</x:v>
      </x:c>
      <x:c r="S1270" s="9" t="n">
        <x:f>IF(AND(T1270=1,G1270="FAIL",P1270="PASS"),1,0)</x:f>
        <x:v>0</x:v>
      </x:c>
      <x:c r="T1270" s="9" t="n">
        <x:v>1</x:v>
      </x:c>
      <x:c r="U1270" s="9" t="n">
        <x:v>8</x:v>
      </x:c>
      <x:c r="V1270" s="9" t="str">
        <x:v>MVP/SHACL_GENERATION_PIPELINE/experiments/FULL_REPAIR_V2/RUN_01/runs/RUN-IMO-121-20260915T115042729412Z/final/final_shape.ttl</x:v>
      </x:c>
    </x:row>
    <x:row r="1271" ht="22" customHeight="1">
      <x:c r="A1271" s="10" t="str">
        <x:v>V2_FALLBACK25</x:v>
      </x:c>
      <x:c r="B1271" s="10" t="str">
        <x:v>IMO-121</x:v>
      </x:c>
      <x:c r="C1271" s="10" t="str">
        <x:v>IMO-121-N-F02</x:v>
      </x:c>
      <x:c r="D1271" s="10" t="str">
        <x:v>RUN_01</x:v>
      </x:c>
      <x:c r="E1271" s="10" t="str">
        <x:v>ORIGINAL_LEDGER</x:v>
      </x:c>
      <x:c r="F1271" s="10" t="str">
        <x:v>FAIL</x:v>
      </x:c>
      <x:c r="G1271" s="10" t="str">
        <x:v>FAIL</x:v>
      </x:c>
      <x:c r="H1271" s="10" t="str">
        <x:v>EXECUTED</x:v>
      </x:c>
      <x:c r="I1271" s="10" t="str">
        <x:v>PARSED</x:v>
      </x:c>
      <x:c r="J1271" s="10" t="str">
        <x:v>GENERATION_ACCEPTED</x:v>
      </x:c>
      <x:c r="K1271" s="10" t="str">
        <x:v>413dd9f30458c2111262c261f06d83a1b184ccc283150c51bf7bbc0c44e5a6be</x:v>
      </x:c>
      <x:c r="L1271" s="10" t="str">
        <x:v>full_repair_v2</x:v>
      </x:c>
      <x:c r="M1271" s="10" t="n">
        <x:v>1</x:v>
      </x:c>
      <x:c r="N1271" s="10" t="n">
        <x:v>0</x:v>
      </x:c>
      <x:c r="O1271" s="10" t="n">
        <x:v>0</x:v>
      </x:c>
      <x:c r="P1271" s="9" t="str">
        <x:f>'CaseReview'!U1271</x:f>
        <x:v>FAIL</x:v>
      </x:c>
      <x:c r="Q1271" s="9" t="n">
        <x:f>IF(AND(T1271=1,G1271=P1271),1,0)</x:f>
        <x:v>1</x:v>
      </x:c>
      <x:c r="R1271" s="9" t="n">
        <x:f>IF(AND(T1271=1,G1271="PASS",P1271="FAIL"),1,0)</x:f>
        <x:v>0</x:v>
      </x:c>
      <x:c r="S1271" s="9" t="n">
        <x:f>IF(AND(T1271=1,G1271="FAIL",P1271="PASS"),1,0)</x:f>
        <x:v>0</x:v>
      </x:c>
      <x:c r="T1271" s="9" t="n">
        <x:v>1</x:v>
      </x:c>
      <x:c r="U1271" s="9" t="n">
        <x:v>8</x:v>
      </x:c>
      <x:c r="V1271" s="9" t="str">
        <x:v>MVP/SHACL_GENERATION_PIPELINE/experiments/FULL_REPAIR_V2/RUN_01/runs/RUN-IMO-121-20260915T115042729412Z/final/final_shape.ttl</x:v>
      </x:c>
    </x:row>
    <x:row r="1272" ht="22" customHeight="1">
      <x:c r="A1272" s="10" t="str">
        <x:v>V2_FALLBACK25</x:v>
      </x:c>
      <x:c r="B1272" s="10" t="str">
        <x:v>IMO-121</x:v>
      </x:c>
      <x:c r="C1272" s="10" t="str">
        <x:v>IMO-121-N-F03</x:v>
      </x:c>
      <x:c r="D1272" s="10" t="str">
        <x:v>RUN_01</x:v>
      </x:c>
      <x:c r="E1272" s="10" t="str">
        <x:v>ORIGINAL_LEDGER</x:v>
      </x:c>
      <x:c r="F1272" s="10" t="str">
        <x:v>FAIL</x:v>
      </x:c>
      <x:c r="G1272" s="10" t="str">
        <x:v>FAIL</x:v>
      </x:c>
      <x:c r="H1272" s="10" t="str">
        <x:v>EXECUTED</x:v>
      </x:c>
      <x:c r="I1272" s="10" t="str">
        <x:v>PARSED</x:v>
      </x:c>
      <x:c r="J1272" s="10" t="str">
        <x:v>GENERATION_ACCEPTED</x:v>
      </x:c>
      <x:c r="K1272" s="10" t="str">
        <x:v>413dd9f30458c2111262c261f06d83a1b184ccc283150c51bf7bbc0c44e5a6be</x:v>
      </x:c>
      <x:c r="L1272" s="10" t="str">
        <x:v>full_repair_v2</x:v>
      </x:c>
      <x:c r="M1272" s="10" t="n">
        <x:v>1</x:v>
      </x:c>
      <x:c r="N1272" s="10" t="n">
        <x:v>0</x:v>
      </x:c>
      <x:c r="O1272" s="10" t="n">
        <x:v>0</x:v>
      </x:c>
      <x:c r="P1272" s="9" t="str">
        <x:f>'CaseReview'!U1272</x:f>
        <x:v>FAIL</x:v>
      </x:c>
      <x:c r="Q1272" s="9" t="n">
        <x:f>IF(AND(T1272=1,G1272=P1272),1,0)</x:f>
        <x:v>1</x:v>
      </x:c>
      <x:c r="R1272" s="9" t="n">
        <x:f>IF(AND(T1272=1,G1272="PASS",P1272="FAIL"),1,0)</x:f>
        <x:v>0</x:v>
      </x:c>
      <x:c r="S1272" s="9" t="n">
        <x:f>IF(AND(T1272=1,G1272="FAIL",P1272="PASS"),1,0)</x:f>
        <x:v>0</x:v>
      </x:c>
      <x:c r="T1272" s="9" t="n">
        <x:v>1</x:v>
      </x:c>
      <x:c r="U1272" s="9" t="n">
        <x:v>8</x:v>
      </x:c>
      <x:c r="V1272" s="9" t="str">
        <x:v>MVP/SHACL_GENERATION_PIPELINE/experiments/FULL_REPAIR_V2/RUN_01/runs/RUN-IMO-121-20260915T115042729412Z/final/final_shape.ttl</x:v>
      </x:c>
    </x:row>
    <x:row r="1273" ht="22" customHeight="1">
      <x:c r="A1273" s="10" t="str">
        <x:v>V2_FALLBACK25</x:v>
      </x:c>
      <x:c r="B1273" s="10" t="str">
        <x:v>IMO-121</x:v>
      </x:c>
      <x:c r="C1273" s="10" t="str">
        <x:v>IMO-121-N-F04</x:v>
      </x:c>
      <x:c r="D1273" s="10" t="str">
        <x:v>RUN_01</x:v>
      </x:c>
      <x:c r="E1273" s="10" t="str">
        <x:v>ORIGINAL_LEDGER</x:v>
      </x:c>
      <x:c r="F1273" s="10" t="str">
        <x:v>FAIL</x:v>
      </x:c>
      <x:c r="G1273" s="10" t="str">
        <x:v>FAIL</x:v>
      </x:c>
      <x:c r="H1273" s="10" t="str">
        <x:v>EXECUTED</x:v>
      </x:c>
      <x:c r="I1273" s="10" t="str">
        <x:v>PARSED</x:v>
      </x:c>
      <x:c r="J1273" s="10" t="str">
        <x:v>GENERATION_ACCEPTED</x:v>
      </x:c>
      <x:c r="K1273" s="10" t="str">
        <x:v>413dd9f30458c2111262c261f06d83a1b184ccc283150c51bf7bbc0c44e5a6be</x:v>
      </x:c>
      <x:c r="L1273" s="10" t="str">
        <x:v>full_repair_v2</x:v>
      </x:c>
      <x:c r="M1273" s="10" t="n">
        <x:v>1</x:v>
      </x:c>
      <x:c r="N1273" s="10" t="n">
        <x:v>0</x:v>
      </x:c>
      <x:c r="O1273" s="10" t="n">
        <x:v>0</x:v>
      </x:c>
      <x:c r="P1273" s="9" t="str">
        <x:f>'CaseReview'!U1273</x:f>
        <x:v>FAIL</x:v>
      </x:c>
      <x:c r="Q1273" s="9" t="n">
        <x:f>IF(AND(T1273=1,G1273=P1273),1,0)</x:f>
        <x:v>1</x:v>
      </x:c>
      <x:c r="R1273" s="9" t="n">
        <x:f>IF(AND(T1273=1,G1273="PASS",P1273="FAIL"),1,0)</x:f>
        <x:v>0</x:v>
      </x:c>
      <x:c r="S1273" s="9" t="n">
        <x:f>IF(AND(T1273=1,G1273="FAIL",P1273="PASS"),1,0)</x:f>
        <x:v>0</x:v>
      </x:c>
      <x:c r="T1273" s="9" t="n">
        <x:v>1</x:v>
      </x:c>
      <x:c r="U1273" s="9" t="n">
        <x:v>8</x:v>
      </x:c>
      <x:c r="V1273" s="9" t="str">
        <x:v>MVP/SHACL_GENERATION_PIPELINE/experiments/FULL_REPAIR_V2/RUN_01/runs/RUN-IMO-121-20260915T115042729412Z/final/final_shape.ttl</x:v>
      </x:c>
    </x:row>
    <x:row r="1274" ht="22" customHeight="1">
      <x:c r="A1274" s="10" t="str">
        <x:v>V2_FALLBACK25</x:v>
      </x:c>
      <x:c r="B1274" s="10" t="str">
        <x:v>IMO-121</x:v>
      </x:c>
      <x:c r="C1274" s="10" t="str">
        <x:v>IMO-121-N-F05</x:v>
      </x:c>
      <x:c r="D1274" s="10" t="str">
        <x:v>RUN_01</x:v>
      </x:c>
      <x:c r="E1274" s="10" t="str">
        <x:v>ORIGINAL_LEDGER</x:v>
      </x:c>
      <x:c r="F1274" s="10" t="str">
        <x:v>FAIL</x:v>
      </x:c>
      <x:c r="G1274" s="10" t="str">
        <x:v>FAIL</x:v>
      </x:c>
      <x:c r="H1274" s="10" t="str">
        <x:v>EXECUTED</x:v>
      </x:c>
      <x:c r="I1274" s="10" t="str">
        <x:v>PARSED</x:v>
      </x:c>
      <x:c r="J1274" s="10" t="str">
        <x:v>GENERATION_ACCEPTED</x:v>
      </x:c>
      <x:c r="K1274" s="10" t="str">
        <x:v>413dd9f30458c2111262c261f06d83a1b184ccc283150c51bf7bbc0c44e5a6be</x:v>
      </x:c>
      <x:c r="L1274" s="10" t="str">
        <x:v>full_repair_v2</x:v>
      </x:c>
      <x:c r="M1274" s="10" t="n">
        <x:v>1</x:v>
      </x:c>
      <x:c r="N1274" s="10" t="n">
        <x:v>0</x:v>
      </x:c>
      <x:c r="O1274" s="10" t="n">
        <x:v>0</x:v>
      </x:c>
      <x:c r="P1274" s="9" t="str">
        <x:f>'CaseReview'!U1274</x:f>
        <x:v>FAIL</x:v>
      </x:c>
      <x:c r="Q1274" s="9" t="n">
        <x:f>IF(AND(T1274=1,G1274=P1274),1,0)</x:f>
        <x:v>1</x:v>
      </x:c>
      <x:c r="R1274" s="9" t="n">
        <x:f>IF(AND(T1274=1,G1274="PASS",P1274="FAIL"),1,0)</x:f>
        <x:v>0</x:v>
      </x:c>
      <x:c r="S1274" s="9" t="n">
        <x:f>IF(AND(T1274=1,G1274="FAIL",P1274="PASS"),1,0)</x:f>
        <x:v>0</x:v>
      </x:c>
      <x:c r="T1274" s="9" t="n">
        <x:v>1</x:v>
      </x:c>
      <x:c r="U1274" s="9" t="n">
        <x:v>8</x:v>
      </x:c>
      <x:c r="V1274" s="9" t="str">
        <x:v>MVP/SHACL_GENERATION_PIPELINE/experiments/FULL_REPAIR_V2/RUN_01/runs/RUN-IMO-121-20260915T115042729412Z/final/final_shape.ttl</x:v>
      </x:c>
    </x:row>
    <x:row r="1275" ht="22" customHeight="1">
      <x:c r="A1275" s="10" t="str">
        <x:v>V2_FALLBACK25</x:v>
      </x:c>
      <x:c r="B1275" s="10" t="str">
        <x:v>IMO-121</x:v>
      </x:c>
      <x:c r="C1275" s="10" t="str">
        <x:v>IMO-121-N-P01</x:v>
      </x:c>
      <x:c r="D1275" s="10" t="str">
        <x:v>RUN_01</x:v>
      </x:c>
      <x:c r="E1275" s="10" t="str">
        <x:v>ORIGINAL_LEDGER</x:v>
      </x:c>
      <x:c r="F1275" s="10" t="str">
        <x:v>PASS</x:v>
      </x:c>
      <x:c r="G1275" s="10" t="str">
        <x:v>PASS</x:v>
      </x:c>
      <x:c r="H1275" s="10" t="str">
        <x:v>EXECUTED</x:v>
      </x:c>
      <x:c r="I1275" s="10" t="str">
        <x:v>PARSED</x:v>
      </x:c>
      <x:c r="J1275" s="10" t="str">
        <x:v>GENERATION_ACCEPTED</x:v>
      </x:c>
      <x:c r="K1275" s="10" t="str">
        <x:v>413dd9f30458c2111262c261f06d83a1b184ccc283150c51bf7bbc0c44e5a6be</x:v>
      </x:c>
      <x:c r="L1275" s="10" t="str">
        <x:v>full_repair_v2</x:v>
      </x:c>
      <x:c r="M1275" s="10" t="n">
        <x:v>1</x:v>
      </x:c>
      <x:c r="N1275" s="10" t="n">
        <x:v>0</x:v>
      </x:c>
      <x:c r="O1275" s="10" t="n">
        <x:v>0</x:v>
      </x:c>
      <x:c r="P1275" s="9" t="str">
        <x:f>'CaseReview'!U1275</x:f>
        <x:v>PASS</x:v>
      </x:c>
      <x:c r="Q1275" s="9" t="n">
        <x:f>IF(AND(T1275=1,G1275=P1275),1,0)</x:f>
        <x:v>1</x:v>
      </x:c>
      <x:c r="R1275" s="9" t="n">
        <x:f>IF(AND(T1275=1,G1275="PASS",P1275="FAIL"),1,0)</x:f>
        <x:v>0</x:v>
      </x:c>
      <x:c r="S1275" s="9" t="n">
        <x:f>IF(AND(T1275=1,G1275="FAIL",P1275="PASS"),1,0)</x:f>
        <x:v>0</x:v>
      </x:c>
      <x:c r="T1275" s="9" t="n">
        <x:v>1</x:v>
      </x:c>
      <x:c r="U1275" s="9" t="n">
        <x:v>8</x:v>
      </x:c>
      <x:c r="V1275" s="9" t="str">
        <x:v>MVP/SHACL_GENERATION_PIPELINE/experiments/FULL_REPAIR_V2/RUN_01/runs/RUN-IMO-121-20260915T115042729412Z/final/final_shape.ttl</x:v>
      </x:c>
    </x:row>
    <x:row r="1276" ht="22" customHeight="1">
      <x:c r="A1276" s="10" t="str">
        <x:v>V2_FALLBACK25</x:v>
      </x:c>
      <x:c r="B1276" s="10" t="str">
        <x:v>IMO-121</x:v>
      </x:c>
      <x:c r="C1276" s="10" t="str">
        <x:v>IMO-121-N-P02</x:v>
      </x:c>
      <x:c r="D1276" s="10" t="str">
        <x:v>RUN_01</x:v>
      </x:c>
      <x:c r="E1276" s="10" t="str">
        <x:v>ORIGINAL_LEDGER</x:v>
      </x:c>
      <x:c r="F1276" s="10" t="str">
        <x:v>PASS</x:v>
      </x:c>
      <x:c r="G1276" s="10" t="str">
        <x:v>PASS</x:v>
      </x:c>
      <x:c r="H1276" s="10" t="str">
        <x:v>EXECUTED</x:v>
      </x:c>
      <x:c r="I1276" s="10" t="str">
        <x:v>PARSED</x:v>
      </x:c>
      <x:c r="J1276" s="10" t="str">
        <x:v>GENERATION_ACCEPTED</x:v>
      </x:c>
      <x:c r="K1276" s="10" t="str">
        <x:v>413dd9f30458c2111262c261f06d83a1b184ccc283150c51bf7bbc0c44e5a6be</x:v>
      </x:c>
      <x:c r="L1276" s="10" t="str">
        <x:v>full_repair_v2</x:v>
      </x:c>
      <x:c r="M1276" s="10" t="n">
        <x:v>1</x:v>
      </x:c>
      <x:c r="N1276" s="10" t="n">
        <x:v>0</x:v>
      </x:c>
      <x:c r="O1276" s="10" t="n">
        <x:v>0</x:v>
      </x:c>
      <x:c r="P1276" s="9" t="str">
        <x:f>'CaseReview'!U1276</x:f>
        <x:v>PASS</x:v>
      </x:c>
      <x:c r="Q1276" s="9" t="n">
        <x:f>IF(AND(T1276=1,G1276=P1276),1,0)</x:f>
        <x:v>1</x:v>
      </x:c>
      <x:c r="R1276" s="9" t="n">
        <x:f>IF(AND(T1276=1,G1276="PASS",P1276="FAIL"),1,0)</x:f>
        <x:v>0</x:v>
      </x:c>
      <x:c r="S1276" s="9" t="n">
        <x:f>IF(AND(T1276=1,G1276="FAIL",P1276="PASS"),1,0)</x:f>
        <x:v>0</x:v>
      </x:c>
      <x:c r="T1276" s="9" t="n">
        <x:v>1</x:v>
      </x:c>
      <x:c r="U1276" s="9" t="n">
        <x:v>8</x:v>
      </x:c>
      <x:c r="V1276" s="9" t="str">
        <x:v>MVP/SHACL_GENERATION_PIPELINE/experiments/FULL_REPAIR_V2/RUN_01/runs/RUN-IMO-121-20260915T115042729412Z/final/final_shape.ttl</x:v>
      </x:c>
    </x:row>
    <x:row r="1277" ht="22" customHeight="1">
      <x:c r="A1277" s="10" t="str">
        <x:v>V2_FALLBACK25</x:v>
      </x:c>
      <x:c r="B1277" s="10" t="str">
        <x:v>IMO-121</x:v>
      </x:c>
      <x:c r="C1277" s="10" t="str">
        <x:v>IMO-121-N-P03</x:v>
      </x:c>
      <x:c r="D1277" s="10" t="str">
        <x:v>RUN_01</x:v>
      </x:c>
      <x:c r="E1277" s="10" t="str">
        <x:v>ORIGINAL_LEDGER</x:v>
      </x:c>
      <x:c r="F1277" s="10" t="str">
        <x:v>PASS</x:v>
      </x:c>
      <x:c r="G1277" s="10" t="str">
        <x:v>PASS</x:v>
      </x:c>
      <x:c r="H1277" s="10" t="str">
        <x:v>EXECUTED</x:v>
      </x:c>
      <x:c r="I1277" s="10" t="str">
        <x:v>PARSED</x:v>
      </x:c>
      <x:c r="J1277" s="10" t="str">
        <x:v>GENERATION_ACCEPTED</x:v>
      </x:c>
      <x:c r="K1277" s="10" t="str">
        <x:v>413dd9f30458c2111262c261f06d83a1b184ccc283150c51bf7bbc0c44e5a6be</x:v>
      </x:c>
      <x:c r="L1277" s="10" t="str">
        <x:v>full_repair_v2</x:v>
      </x:c>
      <x:c r="M1277" s="10" t="n">
        <x:v>1</x:v>
      </x:c>
      <x:c r="N1277" s="10" t="n">
        <x:v>0</x:v>
      </x:c>
      <x:c r="O1277" s="10" t="n">
        <x:v>0</x:v>
      </x:c>
      <x:c r="P1277" s="9" t="str">
        <x:f>'CaseReview'!U1277</x:f>
        <x:v>PASS</x:v>
      </x:c>
      <x:c r="Q1277" s="9" t="n">
        <x:f>IF(AND(T1277=1,G1277=P1277),1,0)</x:f>
        <x:v>1</x:v>
      </x:c>
      <x:c r="R1277" s="9" t="n">
        <x:f>IF(AND(T1277=1,G1277="PASS",P1277="FAIL"),1,0)</x:f>
        <x:v>0</x:v>
      </x:c>
      <x:c r="S1277" s="9" t="n">
        <x:f>IF(AND(T1277=1,G1277="FAIL",P1277="PASS"),1,0)</x:f>
        <x:v>0</x:v>
      </x:c>
      <x:c r="T1277" s="9" t="n">
        <x:v>1</x:v>
      </x:c>
      <x:c r="U1277" s="9" t="n">
        <x:v>8</x:v>
      </x:c>
      <x:c r="V1277" s="9" t="str">
        <x:v>MVP/SHACL_GENERATION_PIPELINE/experiments/FULL_REPAIR_V2/RUN_01/runs/RUN-IMO-121-20260915T115042729412Z/final/final_shape.ttl</x:v>
      </x:c>
    </x:row>
    <x:row r="1278" ht="22" customHeight="1">
      <x:c r="A1278" s="10" t="str">
        <x:v>V2_FALLBACK25</x:v>
      </x:c>
      <x:c r="B1278" s="10" t="str">
        <x:v>IMO-122</x:v>
      </x:c>
      <x:c r="C1278" s="10" t="str">
        <x:v>IMO-122-N-F01</x:v>
      </x:c>
      <x:c r="D1278" s="10" t="str">
        <x:v>RUN_01</x:v>
      </x:c>
      <x:c r="E1278" s="10" t="str">
        <x:v>ORIGINAL_LEDGER</x:v>
      </x:c>
      <x:c r="F1278" s="10" t="str">
        <x:v>FAIL</x:v>
      </x:c>
      <x:c r="G1278" s="10" t="str">
        <x:v>FAIL</x:v>
      </x:c>
      <x:c r="H1278" s="10" t="str">
        <x:v>EXECUTED</x:v>
      </x:c>
      <x:c r="I1278" s="10" t="str">
        <x:v>PARSED</x:v>
      </x:c>
      <x:c r="J1278" s="10" t="str">
        <x:v>GENERATION_ACCEPTED</x:v>
      </x:c>
      <x:c r="K1278" s="10" t="str">
        <x:v>dde93c6e4c6ef900e4f6f826684e5ba623562f7811815d6e8dc7f07e8cde239c</x:v>
      </x:c>
      <x:c r="L1278" s="10" t="str">
        <x:v>full_repair_v2</x:v>
      </x:c>
      <x:c r="M1278" s="10" t="n">
        <x:v>1</x:v>
      </x:c>
      <x:c r="N1278" s="10" t="n">
        <x:v>0</x:v>
      </x:c>
      <x:c r="O1278" s="10" t="n">
        <x:v>0</x:v>
      </x:c>
      <x:c r="P1278" s="9" t="str">
        <x:f>'CaseReview'!U1278</x:f>
        <x:v>FAIL</x:v>
      </x:c>
      <x:c r="Q1278" s="9" t="n">
        <x:f>IF(AND(T1278=1,G1278=P1278),1,0)</x:f>
        <x:v>1</x:v>
      </x:c>
      <x:c r="R1278" s="9" t="n">
        <x:f>IF(AND(T1278=1,G1278="PASS",P1278="FAIL"),1,0)</x:f>
        <x:v>0</x:v>
      </x:c>
      <x:c r="S1278" s="9" t="n">
        <x:f>IF(AND(T1278=1,G1278="FAIL",P1278="PASS"),1,0)</x:f>
        <x:v>0</x:v>
      </x:c>
      <x:c r="T1278" s="9" t="n">
        <x:v>1</x:v>
      </x:c>
      <x:c r="U1278" s="9" t="n">
        <x:v>6</x:v>
      </x:c>
      <x:c r="V1278" s="9" t="str">
        <x:v>MVP/SHACL_GENERATION_PIPELINE/experiments/FULL_REPAIR_V2/RUN_01/runs/RUN-IMO-122-20260915T115114402948Z/final/final_shape.ttl</x:v>
      </x:c>
    </x:row>
    <x:row r="1279" ht="22" customHeight="1">
      <x:c r="A1279" s="10" t="str">
        <x:v>V2_FALLBACK25</x:v>
      </x:c>
      <x:c r="B1279" s="10" t="str">
        <x:v>IMO-122</x:v>
      </x:c>
      <x:c r="C1279" s="10" t="str">
        <x:v>IMO-122-N-F02</x:v>
      </x:c>
      <x:c r="D1279" s="10" t="str">
        <x:v>RUN_01</x:v>
      </x:c>
      <x:c r="E1279" s="10" t="str">
        <x:v>ORIGINAL_LEDGER</x:v>
      </x:c>
      <x:c r="F1279" s="10" t="str">
        <x:v>FAIL</x:v>
      </x:c>
      <x:c r="G1279" s="10" t="str">
        <x:v>FAIL</x:v>
      </x:c>
      <x:c r="H1279" s="10" t="str">
        <x:v>EXECUTED</x:v>
      </x:c>
      <x:c r="I1279" s="10" t="str">
        <x:v>PARSED</x:v>
      </x:c>
      <x:c r="J1279" s="10" t="str">
        <x:v>GENERATION_ACCEPTED</x:v>
      </x:c>
      <x:c r="K1279" s="10" t="str">
        <x:v>dde93c6e4c6ef900e4f6f826684e5ba623562f7811815d6e8dc7f07e8cde239c</x:v>
      </x:c>
      <x:c r="L1279" s="10" t="str">
        <x:v>full_repair_v2</x:v>
      </x:c>
      <x:c r="M1279" s="10" t="n">
        <x:v>1</x:v>
      </x:c>
      <x:c r="N1279" s="10" t="n">
        <x:v>0</x:v>
      </x:c>
      <x:c r="O1279" s="10" t="n">
        <x:v>0</x:v>
      </x:c>
      <x:c r="P1279" s="9" t="str">
        <x:f>'CaseReview'!U1279</x:f>
        <x:v>FAIL</x:v>
      </x:c>
      <x:c r="Q1279" s="9" t="n">
        <x:f>IF(AND(T1279=1,G1279=P1279),1,0)</x:f>
        <x:v>1</x:v>
      </x:c>
      <x:c r="R1279" s="9" t="n">
        <x:f>IF(AND(T1279=1,G1279="PASS",P1279="FAIL"),1,0)</x:f>
        <x:v>0</x:v>
      </x:c>
      <x:c r="S1279" s="9" t="n">
        <x:f>IF(AND(T1279=1,G1279="FAIL",P1279="PASS"),1,0)</x:f>
        <x:v>0</x:v>
      </x:c>
      <x:c r="T1279" s="9" t="n">
        <x:v>1</x:v>
      </x:c>
      <x:c r="U1279" s="9" t="n">
        <x:v>6</x:v>
      </x:c>
      <x:c r="V1279" s="9" t="str">
        <x:v>MVP/SHACL_GENERATION_PIPELINE/experiments/FULL_REPAIR_V2/RUN_01/runs/RUN-IMO-122-20260915T115114402948Z/final/final_shape.ttl</x:v>
      </x:c>
    </x:row>
    <x:row r="1280" ht="22" customHeight="1">
      <x:c r="A1280" s="10" t="str">
        <x:v>V2_FALLBACK25</x:v>
      </x:c>
      <x:c r="B1280" s="10" t="str">
        <x:v>IMO-122</x:v>
      </x:c>
      <x:c r="C1280" s="10" t="str">
        <x:v>IMO-122-N-F03</x:v>
      </x:c>
      <x:c r="D1280" s="10" t="str">
        <x:v>RUN_01</x:v>
      </x:c>
      <x:c r="E1280" s="10" t="str">
        <x:v>ORIGINAL_LEDGER</x:v>
      </x:c>
      <x:c r="F1280" s="10" t="str">
        <x:v>FAIL</x:v>
      </x:c>
      <x:c r="G1280" s="10" t="str">
        <x:v>FAIL</x:v>
      </x:c>
      <x:c r="H1280" s="10" t="str">
        <x:v>EXECUTED</x:v>
      </x:c>
      <x:c r="I1280" s="10" t="str">
        <x:v>PARSED</x:v>
      </x:c>
      <x:c r="J1280" s="10" t="str">
        <x:v>GENERATION_ACCEPTED</x:v>
      </x:c>
      <x:c r="K1280" s="10" t="str">
        <x:v>dde93c6e4c6ef900e4f6f826684e5ba623562f7811815d6e8dc7f07e8cde239c</x:v>
      </x:c>
      <x:c r="L1280" s="10" t="str">
        <x:v>full_repair_v2</x:v>
      </x:c>
      <x:c r="M1280" s="10" t="n">
        <x:v>1</x:v>
      </x:c>
      <x:c r="N1280" s="10" t="n">
        <x:v>0</x:v>
      </x:c>
      <x:c r="O1280" s="10" t="n">
        <x:v>0</x:v>
      </x:c>
      <x:c r="P1280" s="9" t="str">
        <x:f>'CaseReview'!U1280</x:f>
        <x:v>FAIL</x:v>
      </x:c>
      <x:c r="Q1280" s="9" t="n">
        <x:f>IF(AND(T1280=1,G1280=P1280),1,0)</x:f>
        <x:v>1</x:v>
      </x:c>
      <x:c r="R1280" s="9" t="n">
        <x:f>IF(AND(T1280=1,G1280="PASS",P1280="FAIL"),1,0)</x:f>
        <x:v>0</x:v>
      </x:c>
      <x:c r="S1280" s="9" t="n">
        <x:f>IF(AND(T1280=1,G1280="FAIL",P1280="PASS"),1,0)</x:f>
        <x:v>0</x:v>
      </x:c>
      <x:c r="T1280" s="9" t="n">
        <x:v>1</x:v>
      </x:c>
      <x:c r="U1280" s="9" t="n">
        <x:v>6</x:v>
      </x:c>
      <x:c r="V1280" s="9" t="str">
        <x:v>MVP/SHACL_GENERATION_PIPELINE/experiments/FULL_REPAIR_V2/RUN_01/runs/RUN-IMO-122-20260915T115114402948Z/final/final_shape.ttl</x:v>
      </x:c>
    </x:row>
    <x:row r="1281" ht="22" customHeight="1">
      <x:c r="A1281" s="10" t="str">
        <x:v>V2_FALLBACK25</x:v>
      </x:c>
      <x:c r="B1281" s="10" t="str">
        <x:v>IMO-122</x:v>
      </x:c>
      <x:c r="C1281" s="10" t="str">
        <x:v>IMO-122-N-F04</x:v>
      </x:c>
      <x:c r="D1281" s="10" t="str">
        <x:v>RUN_01</x:v>
      </x:c>
      <x:c r="E1281" s="10" t="str">
        <x:v>ORIGINAL_LEDGER</x:v>
      </x:c>
      <x:c r="F1281" s="10" t="str">
        <x:v>FAIL</x:v>
      </x:c>
      <x:c r="G1281" s="10" t="str">
        <x:v>FAIL</x:v>
      </x:c>
      <x:c r="H1281" s="10" t="str">
        <x:v>EXECUTED</x:v>
      </x:c>
      <x:c r="I1281" s="10" t="str">
        <x:v>PARSED</x:v>
      </x:c>
      <x:c r="J1281" s="10" t="str">
        <x:v>GENERATION_ACCEPTED</x:v>
      </x:c>
      <x:c r="K1281" s="10" t="str">
        <x:v>dde93c6e4c6ef900e4f6f826684e5ba623562f7811815d6e8dc7f07e8cde239c</x:v>
      </x:c>
      <x:c r="L1281" s="10" t="str">
        <x:v>full_repair_v2</x:v>
      </x:c>
      <x:c r="M1281" s="10" t="n">
        <x:v>1</x:v>
      </x:c>
      <x:c r="N1281" s="10" t="n">
        <x:v>0</x:v>
      </x:c>
      <x:c r="O1281" s="10" t="n">
        <x:v>0</x:v>
      </x:c>
      <x:c r="P1281" s="9" t="str">
        <x:f>'CaseReview'!U1281</x:f>
        <x:v>FAIL</x:v>
      </x:c>
      <x:c r="Q1281" s="9" t="n">
        <x:f>IF(AND(T1281=1,G1281=P1281),1,0)</x:f>
        <x:v>1</x:v>
      </x:c>
      <x:c r="R1281" s="9" t="n">
        <x:f>IF(AND(T1281=1,G1281="PASS",P1281="FAIL"),1,0)</x:f>
        <x:v>0</x:v>
      </x:c>
      <x:c r="S1281" s="9" t="n">
        <x:f>IF(AND(T1281=1,G1281="FAIL",P1281="PASS"),1,0)</x:f>
        <x:v>0</x:v>
      </x:c>
      <x:c r="T1281" s="9" t="n">
        <x:v>1</x:v>
      </x:c>
      <x:c r="U1281" s="9" t="n">
        <x:v>6</x:v>
      </x:c>
      <x:c r="V1281" s="9" t="str">
        <x:v>MVP/SHACL_GENERATION_PIPELINE/experiments/FULL_REPAIR_V2/RUN_01/runs/RUN-IMO-122-20260915T115114402948Z/final/final_shape.ttl</x:v>
      </x:c>
    </x:row>
    <x:row r="1282" ht="22" customHeight="1">
      <x:c r="A1282" s="10" t="str">
        <x:v>V2_FALLBACK25</x:v>
      </x:c>
      <x:c r="B1282" s="10" t="str">
        <x:v>IMO-122</x:v>
      </x:c>
      <x:c r="C1282" s="10" t="str">
        <x:v>IMO-122-N-F05</x:v>
      </x:c>
      <x:c r="D1282" s="10" t="str">
        <x:v>RUN_01</x:v>
      </x:c>
      <x:c r="E1282" s="10" t="str">
        <x:v>ORIGINAL_LEDGER</x:v>
      </x:c>
      <x:c r="F1282" s="10" t="str">
        <x:v>FAIL</x:v>
      </x:c>
      <x:c r="G1282" s="10" t="str">
        <x:v>FAIL</x:v>
      </x:c>
      <x:c r="H1282" s="10" t="str">
        <x:v>EXECUTED</x:v>
      </x:c>
      <x:c r="I1282" s="10" t="str">
        <x:v>PARSED</x:v>
      </x:c>
      <x:c r="J1282" s="10" t="str">
        <x:v>GENERATION_ACCEPTED</x:v>
      </x:c>
      <x:c r="K1282" s="10" t="str">
        <x:v>dde93c6e4c6ef900e4f6f826684e5ba623562f7811815d6e8dc7f07e8cde239c</x:v>
      </x:c>
      <x:c r="L1282" s="10" t="str">
        <x:v>full_repair_v2</x:v>
      </x:c>
      <x:c r="M1282" s="10" t="n">
        <x:v>1</x:v>
      </x:c>
      <x:c r="N1282" s="10" t="n">
        <x:v>0</x:v>
      </x:c>
      <x:c r="O1282" s="10" t="n">
        <x:v>0</x:v>
      </x:c>
      <x:c r="P1282" s="9" t="str">
        <x:f>'CaseReview'!U1282</x:f>
        <x:v>FAIL</x:v>
      </x:c>
      <x:c r="Q1282" s="9" t="n">
        <x:f>IF(AND(T1282=1,G1282=P1282),1,0)</x:f>
        <x:v>1</x:v>
      </x:c>
      <x:c r="R1282" s="9" t="n">
        <x:f>IF(AND(T1282=1,G1282="PASS",P1282="FAIL"),1,0)</x:f>
        <x:v>0</x:v>
      </x:c>
      <x:c r="S1282" s="9" t="n">
        <x:f>IF(AND(T1282=1,G1282="FAIL",P1282="PASS"),1,0)</x:f>
        <x:v>0</x:v>
      </x:c>
      <x:c r="T1282" s="9" t="n">
        <x:v>1</x:v>
      </x:c>
      <x:c r="U1282" s="9" t="n">
        <x:v>6</x:v>
      </x:c>
      <x:c r="V1282" s="9" t="str">
        <x:v>MVP/SHACL_GENERATION_PIPELINE/experiments/FULL_REPAIR_V2/RUN_01/runs/RUN-IMO-122-20260915T115114402948Z/final/final_shape.ttl</x:v>
      </x:c>
    </x:row>
    <x:row r="1283" ht="22" customHeight="1">
      <x:c r="A1283" s="10" t="str">
        <x:v>V2_FALLBACK25</x:v>
      </x:c>
      <x:c r="B1283" s="10" t="str">
        <x:v>IMO-122</x:v>
      </x:c>
      <x:c r="C1283" s="10" t="str">
        <x:v>IMO-122-N-P01</x:v>
      </x:c>
      <x:c r="D1283" s="10" t="str">
        <x:v>RUN_01</x:v>
      </x:c>
      <x:c r="E1283" s="10" t="str">
        <x:v>ORIGINAL_LEDGER</x:v>
      </x:c>
      <x:c r="F1283" s="10" t="str">
        <x:v>PASS</x:v>
      </x:c>
      <x:c r="G1283" s="10" t="str">
        <x:v>PASS</x:v>
      </x:c>
      <x:c r="H1283" s="10" t="str">
        <x:v>EXECUTED</x:v>
      </x:c>
      <x:c r="I1283" s="10" t="str">
        <x:v>PARSED</x:v>
      </x:c>
      <x:c r="J1283" s="10" t="str">
        <x:v>GENERATION_ACCEPTED</x:v>
      </x:c>
      <x:c r="K1283" s="10" t="str">
        <x:v>dde93c6e4c6ef900e4f6f826684e5ba623562f7811815d6e8dc7f07e8cde239c</x:v>
      </x:c>
      <x:c r="L1283" s="10" t="str">
        <x:v>full_repair_v2</x:v>
      </x:c>
      <x:c r="M1283" s="10" t="n">
        <x:v>1</x:v>
      </x:c>
      <x:c r="N1283" s="10" t="n">
        <x:v>0</x:v>
      </x:c>
      <x:c r="O1283" s="10" t="n">
        <x:v>0</x:v>
      </x:c>
      <x:c r="P1283" s="9" t="str">
        <x:f>'CaseReview'!U1283</x:f>
        <x:v>PASS</x:v>
      </x:c>
      <x:c r="Q1283" s="9" t="n">
        <x:f>IF(AND(T1283=1,G1283=P1283),1,0)</x:f>
        <x:v>1</x:v>
      </x:c>
      <x:c r="R1283" s="9" t="n">
        <x:f>IF(AND(T1283=1,G1283="PASS",P1283="FAIL"),1,0)</x:f>
        <x:v>0</x:v>
      </x:c>
      <x:c r="S1283" s="9" t="n">
        <x:f>IF(AND(T1283=1,G1283="FAIL",P1283="PASS"),1,0)</x:f>
        <x:v>0</x:v>
      </x:c>
      <x:c r="T1283" s="9" t="n">
        <x:v>1</x:v>
      </x:c>
      <x:c r="U1283" s="9" t="n">
        <x:v>6</x:v>
      </x:c>
      <x:c r="V1283" s="9" t="str">
        <x:v>MVP/SHACL_GENERATION_PIPELINE/experiments/FULL_REPAIR_V2/RUN_01/runs/RUN-IMO-122-20260915T115114402948Z/final/final_shape.ttl</x:v>
      </x:c>
    </x:row>
    <x:row r="1284" ht="22" customHeight="1">
      <x:c r="A1284" s="10" t="str">
        <x:v>V2_FALLBACK25</x:v>
      </x:c>
      <x:c r="B1284" s="10" t="str">
        <x:v>IMO-123</x:v>
      </x:c>
      <x:c r="C1284" s="10" t="str">
        <x:v>IMO-123-N-F01</x:v>
      </x:c>
      <x:c r="D1284" s="10" t="str">
        <x:v>RUN_01</x:v>
      </x:c>
      <x:c r="E1284" s="10" t="str">
        <x:v>ORIGINAL_LEDGER</x:v>
      </x:c>
      <x:c r="F1284" s="10" t="str">
        <x:v>FAIL</x:v>
      </x:c>
      <x:c r="G1284" s="10" t="str">
        <x:v>FAIL</x:v>
      </x:c>
      <x:c r="H1284" s="10" t="str">
        <x:v>EXECUTED</x:v>
      </x:c>
      <x:c r="I1284" s="10" t="str">
        <x:v>PARSED</x:v>
      </x:c>
      <x:c r="J1284" s="10" t="str">
        <x:v>GENERATION_ACCEPTED</x:v>
      </x:c>
      <x:c r="K1284" s="10" t="str">
        <x:v>b055e11d0e1877d3f98d3f2daab72890036ad292798f3fc01f281818cdd7622f</x:v>
      </x:c>
      <x:c r="L1284" s="10" t="str">
        <x:v>full_repair_v2</x:v>
      </x:c>
      <x:c r="M1284" s="10" t="n">
        <x:v>1</x:v>
      </x:c>
      <x:c r="N1284" s="10" t="n">
        <x:v>0</x:v>
      </x:c>
      <x:c r="O1284" s="10" t="n">
        <x:v>0</x:v>
      </x:c>
      <x:c r="P1284" s="9" t="str">
        <x:f>'CaseReview'!U1284</x:f>
        <x:v>FAIL</x:v>
      </x:c>
      <x:c r="Q1284" s="9" t="n">
        <x:f>IF(AND(T1284=1,G1284=P1284),1,0)</x:f>
        <x:v>1</x:v>
      </x:c>
      <x:c r="R1284" s="9" t="n">
        <x:f>IF(AND(T1284=1,G1284="PASS",P1284="FAIL"),1,0)</x:f>
        <x:v>0</x:v>
      </x:c>
      <x:c r="S1284" s="9" t="n">
        <x:f>IF(AND(T1284=1,G1284="FAIL",P1284="PASS"),1,0)</x:f>
        <x:v>0</x:v>
      </x:c>
      <x:c r="T1284" s="9" t="n">
        <x:v>1</x:v>
      </x:c>
      <x:c r="U1284" s="9" t="n">
        <x:v>12</x:v>
      </x:c>
      <x:c r="V1284" s="9" t="str">
        <x:v>MVP/SHACL_GENERATION_PIPELINE/experiments/FULL_REPAIR_V2/RUN_01/runs/RUN-IMO-123-20260915T115123446018Z/final/final_shape.ttl</x:v>
      </x:c>
    </x:row>
    <x:row r="1285" ht="22" customHeight="1">
      <x:c r="A1285" s="10" t="str">
        <x:v>V2_FALLBACK25</x:v>
      </x:c>
      <x:c r="B1285" s="10" t="str">
        <x:v>IMO-123</x:v>
      </x:c>
      <x:c r="C1285" s="10" t="str">
        <x:v>IMO-123-N-F02</x:v>
      </x:c>
      <x:c r="D1285" s="10" t="str">
        <x:v>RUN_01</x:v>
      </x:c>
      <x:c r="E1285" s="10" t="str">
        <x:v>ORIGINAL_LEDGER</x:v>
      </x:c>
      <x:c r="F1285" s="10" t="str">
        <x:v>FAIL</x:v>
      </x:c>
      <x:c r="G1285" s="10" t="str">
        <x:v>FAIL</x:v>
      </x:c>
      <x:c r="H1285" s="10" t="str">
        <x:v>EXECUTED</x:v>
      </x:c>
      <x:c r="I1285" s="10" t="str">
        <x:v>PARSED</x:v>
      </x:c>
      <x:c r="J1285" s="10" t="str">
        <x:v>GENERATION_ACCEPTED</x:v>
      </x:c>
      <x:c r="K1285" s="10" t="str">
        <x:v>b055e11d0e1877d3f98d3f2daab72890036ad292798f3fc01f281818cdd7622f</x:v>
      </x:c>
      <x:c r="L1285" s="10" t="str">
        <x:v>full_repair_v2</x:v>
      </x:c>
      <x:c r="M1285" s="10" t="n">
        <x:v>1</x:v>
      </x:c>
      <x:c r="N1285" s="10" t="n">
        <x:v>0</x:v>
      </x:c>
      <x:c r="O1285" s="10" t="n">
        <x:v>0</x:v>
      </x:c>
      <x:c r="P1285" s="9" t="str">
        <x:f>'CaseReview'!U1285</x:f>
        <x:v>FAIL</x:v>
      </x:c>
      <x:c r="Q1285" s="9" t="n">
        <x:f>IF(AND(T1285=1,G1285=P1285),1,0)</x:f>
        <x:v>1</x:v>
      </x:c>
      <x:c r="R1285" s="9" t="n">
        <x:f>IF(AND(T1285=1,G1285="PASS",P1285="FAIL"),1,0)</x:f>
        <x:v>0</x:v>
      </x:c>
      <x:c r="S1285" s="9" t="n">
        <x:f>IF(AND(T1285=1,G1285="FAIL",P1285="PASS"),1,0)</x:f>
        <x:v>0</x:v>
      </x:c>
      <x:c r="T1285" s="9" t="n">
        <x:v>1</x:v>
      </x:c>
      <x:c r="U1285" s="9" t="n">
        <x:v>12</x:v>
      </x:c>
      <x:c r="V1285" s="9" t="str">
        <x:v>MVP/SHACL_GENERATION_PIPELINE/experiments/FULL_REPAIR_V2/RUN_01/runs/RUN-IMO-123-20260915T115123446018Z/final/final_shape.ttl</x:v>
      </x:c>
    </x:row>
    <x:row r="1286" ht="22" customHeight="1">
      <x:c r="A1286" s="10" t="str">
        <x:v>V2_FALLBACK25</x:v>
      </x:c>
      <x:c r="B1286" s="10" t="str">
        <x:v>IMO-123</x:v>
      </x:c>
      <x:c r="C1286" s="10" t="str">
        <x:v>IMO-123-N-F03</x:v>
      </x:c>
      <x:c r="D1286" s="10" t="str">
        <x:v>RUN_01</x:v>
      </x:c>
      <x:c r="E1286" s="10" t="str">
        <x:v>ORIGINAL_LEDGER</x:v>
      </x:c>
      <x:c r="F1286" s="10" t="str">
        <x:v>FAIL</x:v>
      </x:c>
      <x:c r="G1286" s="10" t="str">
        <x:v>FAIL</x:v>
      </x:c>
      <x:c r="H1286" s="10" t="str">
        <x:v>EXECUTED</x:v>
      </x:c>
      <x:c r="I1286" s="10" t="str">
        <x:v>PARSED</x:v>
      </x:c>
      <x:c r="J1286" s="10" t="str">
        <x:v>GENERATION_ACCEPTED</x:v>
      </x:c>
      <x:c r="K1286" s="10" t="str">
        <x:v>b055e11d0e1877d3f98d3f2daab72890036ad292798f3fc01f281818cdd7622f</x:v>
      </x:c>
      <x:c r="L1286" s="10" t="str">
        <x:v>full_repair_v2</x:v>
      </x:c>
      <x:c r="M1286" s="10" t="n">
        <x:v>1</x:v>
      </x:c>
      <x:c r="N1286" s="10" t="n">
        <x:v>0</x:v>
      </x:c>
      <x:c r="O1286" s="10" t="n">
        <x:v>0</x:v>
      </x:c>
      <x:c r="P1286" s="9" t="str">
        <x:f>'CaseReview'!U1286</x:f>
        <x:v>FAIL</x:v>
      </x:c>
      <x:c r="Q1286" s="9" t="n">
        <x:f>IF(AND(T1286=1,G1286=P1286),1,0)</x:f>
        <x:v>1</x:v>
      </x:c>
      <x:c r="R1286" s="9" t="n">
        <x:f>IF(AND(T1286=1,G1286="PASS",P1286="FAIL"),1,0)</x:f>
        <x:v>0</x:v>
      </x:c>
      <x:c r="S1286" s="9" t="n">
        <x:f>IF(AND(T1286=1,G1286="FAIL",P1286="PASS"),1,0)</x:f>
        <x:v>0</x:v>
      </x:c>
      <x:c r="T1286" s="9" t="n">
        <x:v>1</x:v>
      </x:c>
      <x:c r="U1286" s="9" t="n">
        <x:v>12</x:v>
      </x:c>
      <x:c r="V1286" s="9" t="str">
        <x:v>MVP/SHACL_GENERATION_PIPELINE/experiments/FULL_REPAIR_V2/RUN_01/runs/RUN-IMO-123-20260915T115123446018Z/final/final_shape.ttl</x:v>
      </x:c>
    </x:row>
    <x:row r="1287" ht="22" customHeight="1">
      <x:c r="A1287" s="10" t="str">
        <x:v>V2_FALLBACK25</x:v>
      </x:c>
      <x:c r="B1287" s="10" t="str">
        <x:v>IMO-123</x:v>
      </x:c>
      <x:c r="C1287" s="10" t="str">
        <x:v>IMO-123-N-F04</x:v>
      </x:c>
      <x:c r="D1287" s="10" t="str">
        <x:v>RUN_01</x:v>
      </x:c>
      <x:c r="E1287" s="10" t="str">
        <x:v>ORIGINAL_LEDGER</x:v>
      </x:c>
      <x:c r="F1287" s="10" t="str">
        <x:v>FAIL</x:v>
      </x:c>
      <x:c r="G1287" s="10" t="str">
        <x:v>FAIL</x:v>
      </x:c>
      <x:c r="H1287" s="10" t="str">
        <x:v>EXECUTED</x:v>
      </x:c>
      <x:c r="I1287" s="10" t="str">
        <x:v>PARSED</x:v>
      </x:c>
      <x:c r="J1287" s="10" t="str">
        <x:v>GENERATION_ACCEPTED</x:v>
      </x:c>
      <x:c r="K1287" s="10" t="str">
        <x:v>b055e11d0e1877d3f98d3f2daab72890036ad292798f3fc01f281818cdd7622f</x:v>
      </x:c>
      <x:c r="L1287" s="10" t="str">
        <x:v>full_repair_v2</x:v>
      </x:c>
      <x:c r="M1287" s="10" t="n">
        <x:v>1</x:v>
      </x:c>
      <x:c r="N1287" s="10" t="n">
        <x:v>0</x:v>
      </x:c>
      <x:c r="O1287" s="10" t="n">
        <x:v>0</x:v>
      </x:c>
      <x:c r="P1287" s="9" t="str">
        <x:f>'CaseReview'!U1287</x:f>
        <x:v>FAIL</x:v>
      </x:c>
      <x:c r="Q1287" s="9" t="n">
        <x:f>IF(AND(T1287=1,G1287=P1287),1,0)</x:f>
        <x:v>1</x:v>
      </x:c>
      <x:c r="R1287" s="9" t="n">
        <x:f>IF(AND(T1287=1,G1287="PASS",P1287="FAIL"),1,0)</x:f>
        <x:v>0</x:v>
      </x:c>
      <x:c r="S1287" s="9" t="n">
        <x:f>IF(AND(T1287=1,G1287="FAIL",P1287="PASS"),1,0)</x:f>
        <x:v>0</x:v>
      </x:c>
      <x:c r="T1287" s="9" t="n">
        <x:v>1</x:v>
      </x:c>
      <x:c r="U1287" s="9" t="n">
        <x:v>12</x:v>
      </x:c>
      <x:c r="V1287" s="9" t="str">
        <x:v>MVP/SHACL_GENERATION_PIPELINE/experiments/FULL_REPAIR_V2/RUN_01/runs/RUN-IMO-123-20260915T115123446018Z/final/final_shape.ttl</x:v>
      </x:c>
    </x:row>
    <x:row r="1288" ht="22" customHeight="1">
      <x:c r="A1288" s="10" t="str">
        <x:v>V2_FALLBACK25</x:v>
      </x:c>
      <x:c r="B1288" s="10" t="str">
        <x:v>IMO-123</x:v>
      </x:c>
      <x:c r="C1288" s="10" t="str">
        <x:v>IMO-123-N-F05</x:v>
      </x:c>
      <x:c r="D1288" s="10" t="str">
        <x:v>RUN_01</x:v>
      </x:c>
      <x:c r="E1288" s="10" t="str">
        <x:v>ORIGINAL_LEDGER</x:v>
      </x:c>
      <x:c r="F1288" s="10" t="str">
        <x:v>FAIL</x:v>
      </x:c>
      <x:c r="G1288" s="10" t="str">
        <x:v>FAIL</x:v>
      </x:c>
      <x:c r="H1288" s="10" t="str">
        <x:v>EXECUTED</x:v>
      </x:c>
      <x:c r="I1288" s="10" t="str">
        <x:v>PARSED</x:v>
      </x:c>
      <x:c r="J1288" s="10" t="str">
        <x:v>GENERATION_ACCEPTED</x:v>
      </x:c>
      <x:c r="K1288" s="10" t="str">
        <x:v>b055e11d0e1877d3f98d3f2daab72890036ad292798f3fc01f281818cdd7622f</x:v>
      </x:c>
      <x:c r="L1288" s="10" t="str">
        <x:v>full_repair_v2</x:v>
      </x:c>
      <x:c r="M1288" s="10" t="n">
        <x:v>1</x:v>
      </x:c>
      <x:c r="N1288" s="10" t="n">
        <x:v>0</x:v>
      </x:c>
      <x:c r="O1288" s="10" t="n">
        <x:v>0</x:v>
      </x:c>
      <x:c r="P1288" s="9" t="str">
        <x:f>'CaseReview'!U1288</x:f>
        <x:v>FAIL</x:v>
      </x:c>
      <x:c r="Q1288" s="9" t="n">
        <x:f>IF(AND(T1288=1,G1288=P1288),1,0)</x:f>
        <x:v>1</x:v>
      </x:c>
      <x:c r="R1288" s="9" t="n">
        <x:f>IF(AND(T1288=1,G1288="PASS",P1288="FAIL"),1,0)</x:f>
        <x:v>0</x:v>
      </x:c>
      <x:c r="S1288" s="9" t="n">
        <x:f>IF(AND(T1288=1,G1288="FAIL",P1288="PASS"),1,0)</x:f>
        <x:v>0</x:v>
      </x:c>
      <x:c r="T1288" s="9" t="n">
        <x:v>1</x:v>
      </x:c>
      <x:c r="U1288" s="9" t="n">
        <x:v>12</x:v>
      </x:c>
      <x:c r="V1288" s="9" t="str">
        <x:v>MVP/SHACL_GENERATION_PIPELINE/experiments/FULL_REPAIR_V2/RUN_01/runs/RUN-IMO-123-20260915T115123446018Z/final/final_shape.ttl</x:v>
      </x:c>
    </x:row>
    <x:row r="1289" ht="22" customHeight="1">
      <x:c r="A1289" s="10" t="str">
        <x:v>V2_FALLBACK25</x:v>
      </x:c>
      <x:c r="B1289" s="10" t="str">
        <x:v>IMO-123</x:v>
      </x:c>
      <x:c r="C1289" s="10" t="str">
        <x:v>IMO-123-N-F06</x:v>
      </x:c>
      <x:c r="D1289" s="10" t="str">
        <x:v>RUN_01</x:v>
      </x:c>
      <x:c r="E1289" s="10" t="str">
        <x:v>ORIGINAL_LEDGER</x:v>
      </x:c>
      <x:c r="F1289" s="10" t="str">
        <x:v>FAIL</x:v>
      </x:c>
      <x:c r="G1289" s="10" t="str">
        <x:v>FAIL</x:v>
      </x:c>
      <x:c r="H1289" s="10" t="str">
        <x:v>EXECUTED</x:v>
      </x:c>
      <x:c r="I1289" s="10" t="str">
        <x:v>PARSED</x:v>
      </x:c>
      <x:c r="J1289" s="10" t="str">
        <x:v>GENERATION_ACCEPTED</x:v>
      </x:c>
      <x:c r="K1289" s="10" t="str">
        <x:v>b055e11d0e1877d3f98d3f2daab72890036ad292798f3fc01f281818cdd7622f</x:v>
      </x:c>
      <x:c r="L1289" s="10" t="str">
        <x:v>full_repair_v2</x:v>
      </x:c>
      <x:c r="M1289" s="10" t="n">
        <x:v>1</x:v>
      </x:c>
      <x:c r="N1289" s="10" t="n">
        <x:v>0</x:v>
      </x:c>
      <x:c r="O1289" s="10" t="n">
        <x:v>0</x:v>
      </x:c>
      <x:c r="P1289" s="9" t="str">
        <x:f>'CaseReview'!U1289</x:f>
        <x:v>FAIL</x:v>
      </x:c>
      <x:c r="Q1289" s="9" t="n">
        <x:f>IF(AND(T1289=1,G1289=P1289),1,0)</x:f>
        <x:v>1</x:v>
      </x:c>
      <x:c r="R1289" s="9" t="n">
        <x:f>IF(AND(T1289=1,G1289="PASS",P1289="FAIL"),1,0)</x:f>
        <x:v>0</x:v>
      </x:c>
      <x:c r="S1289" s="9" t="n">
        <x:f>IF(AND(T1289=1,G1289="FAIL",P1289="PASS"),1,0)</x:f>
        <x:v>0</x:v>
      </x:c>
      <x:c r="T1289" s="9" t="n">
        <x:v>1</x:v>
      </x:c>
      <x:c r="U1289" s="9" t="n">
        <x:v>12</x:v>
      </x:c>
      <x:c r="V1289" s="9" t="str">
        <x:v>MVP/SHACL_GENERATION_PIPELINE/experiments/FULL_REPAIR_V2/RUN_01/runs/RUN-IMO-123-20260915T115123446018Z/final/final_shape.ttl</x:v>
      </x:c>
    </x:row>
    <x:row r="1290" ht="22" customHeight="1">
      <x:c r="A1290" s="10" t="str">
        <x:v>V2_FALLBACK25</x:v>
      </x:c>
      <x:c r="B1290" s="10" t="str">
        <x:v>IMO-123</x:v>
      </x:c>
      <x:c r="C1290" s="10" t="str">
        <x:v>IMO-123-N-F07</x:v>
      </x:c>
      <x:c r="D1290" s="10" t="str">
        <x:v>RUN_01</x:v>
      </x:c>
      <x:c r="E1290" s="10" t="str">
        <x:v>ORIGINAL_LEDGER</x:v>
      </x:c>
      <x:c r="F1290" s="10" t="str">
        <x:v>FAIL</x:v>
      </x:c>
      <x:c r="G1290" s="10" t="str">
        <x:v>FAIL</x:v>
      </x:c>
      <x:c r="H1290" s="10" t="str">
        <x:v>EXECUTED</x:v>
      </x:c>
      <x:c r="I1290" s="10" t="str">
        <x:v>PARSED</x:v>
      </x:c>
      <x:c r="J1290" s="10" t="str">
        <x:v>GENERATION_ACCEPTED</x:v>
      </x:c>
      <x:c r="K1290" s="10" t="str">
        <x:v>b055e11d0e1877d3f98d3f2daab72890036ad292798f3fc01f281818cdd7622f</x:v>
      </x:c>
      <x:c r="L1290" s="10" t="str">
        <x:v>full_repair_v2</x:v>
      </x:c>
      <x:c r="M1290" s="10" t="n">
        <x:v>1</x:v>
      </x:c>
      <x:c r="N1290" s="10" t="n">
        <x:v>0</x:v>
      </x:c>
      <x:c r="O1290" s="10" t="n">
        <x:v>0</x:v>
      </x:c>
      <x:c r="P1290" s="9" t="str">
        <x:f>'CaseReview'!U1290</x:f>
        <x:v>FAIL</x:v>
      </x:c>
      <x:c r="Q1290" s="9" t="n">
        <x:f>IF(AND(T1290=1,G1290=P1290),1,0)</x:f>
        <x:v>1</x:v>
      </x:c>
      <x:c r="R1290" s="9" t="n">
        <x:f>IF(AND(T1290=1,G1290="PASS",P1290="FAIL"),1,0)</x:f>
        <x:v>0</x:v>
      </x:c>
      <x:c r="S1290" s="9" t="n">
        <x:f>IF(AND(T1290=1,G1290="FAIL",P1290="PASS"),1,0)</x:f>
        <x:v>0</x:v>
      </x:c>
      <x:c r="T1290" s="9" t="n">
        <x:v>1</x:v>
      </x:c>
      <x:c r="U1290" s="9" t="n">
        <x:v>12</x:v>
      </x:c>
      <x:c r="V1290" s="9" t="str">
        <x:v>MVP/SHACL_GENERATION_PIPELINE/experiments/FULL_REPAIR_V2/RUN_01/runs/RUN-IMO-123-20260915T115123446018Z/final/final_shape.ttl</x:v>
      </x:c>
    </x:row>
    <x:row r="1291" ht="22" customHeight="1">
      <x:c r="A1291" s="10" t="str">
        <x:v>V2_FALLBACK25</x:v>
      </x:c>
      <x:c r="B1291" s="10" t="str">
        <x:v>IMO-123</x:v>
      </x:c>
      <x:c r="C1291" s="10" t="str">
        <x:v>IMO-123-N-F08</x:v>
      </x:c>
      <x:c r="D1291" s="10" t="str">
        <x:v>RUN_01</x:v>
      </x:c>
      <x:c r="E1291" s="10" t="str">
        <x:v>ORIGINAL_LEDGER</x:v>
      </x:c>
      <x:c r="F1291" s="10" t="str">
        <x:v>FAIL</x:v>
      </x:c>
      <x:c r="G1291" s="10" t="str">
        <x:v>FAIL</x:v>
      </x:c>
      <x:c r="H1291" s="10" t="str">
        <x:v>EXECUTED</x:v>
      </x:c>
      <x:c r="I1291" s="10" t="str">
        <x:v>PARSED</x:v>
      </x:c>
      <x:c r="J1291" s="10" t="str">
        <x:v>GENERATION_ACCEPTED</x:v>
      </x:c>
      <x:c r="K1291" s="10" t="str">
        <x:v>b055e11d0e1877d3f98d3f2daab72890036ad292798f3fc01f281818cdd7622f</x:v>
      </x:c>
      <x:c r="L1291" s="10" t="str">
        <x:v>full_repair_v2</x:v>
      </x:c>
      <x:c r="M1291" s="10" t="n">
        <x:v>1</x:v>
      </x:c>
      <x:c r="N1291" s="10" t="n">
        <x:v>0</x:v>
      </x:c>
      <x:c r="O1291" s="10" t="n">
        <x:v>0</x:v>
      </x:c>
      <x:c r="P1291" s="9" t="str">
        <x:f>'CaseReview'!U1291</x:f>
        <x:v>FAIL</x:v>
      </x:c>
      <x:c r="Q1291" s="9" t="n">
        <x:f>IF(AND(T1291=1,G1291=P1291),1,0)</x:f>
        <x:v>1</x:v>
      </x:c>
      <x:c r="R1291" s="9" t="n">
        <x:f>IF(AND(T1291=1,G1291="PASS",P1291="FAIL"),1,0)</x:f>
        <x:v>0</x:v>
      </x:c>
      <x:c r="S1291" s="9" t="n">
        <x:f>IF(AND(T1291=1,G1291="FAIL",P1291="PASS"),1,0)</x:f>
        <x:v>0</x:v>
      </x:c>
      <x:c r="T1291" s="9" t="n">
        <x:v>1</x:v>
      </x:c>
      <x:c r="U1291" s="9" t="n">
        <x:v>12</x:v>
      </x:c>
      <x:c r="V1291" s="9" t="str">
        <x:v>MVP/SHACL_GENERATION_PIPELINE/experiments/FULL_REPAIR_V2/RUN_01/runs/RUN-IMO-123-20260915T115123446018Z/final/final_shape.ttl</x:v>
      </x:c>
    </x:row>
    <x:row r="1292" ht="22" customHeight="1">
      <x:c r="A1292" s="10" t="str">
        <x:v>V2_FALLBACK25</x:v>
      </x:c>
      <x:c r="B1292" s="10" t="str">
        <x:v>IMO-123</x:v>
      </x:c>
      <x:c r="C1292" s="10" t="str">
        <x:v>IMO-123-N-F09</x:v>
      </x:c>
      <x:c r="D1292" s="10" t="str">
        <x:v>RUN_01</x:v>
      </x:c>
      <x:c r="E1292" s="10" t="str">
        <x:v>ORIGINAL_LEDGER</x:v>
      </x:c>
      <x:c r="F1292" s="10" t="str">
        <x:v>FAIL</x:v>
      </x:c>
      <x:c r="G1292" s="10" t="str">
        <x:v>FAIL</x:v>
      </x:c>
      <x:c r="H1292" s="10" t="str">
        <x:v>EXECUTED</x:v>
      </x:c>
      <x:c r="I1292" s="10" t="str">
        <x:v>PARSED</x:v>
      </x:c>
      <x:c r="J1292" s="10" t="str">
        <x:v>GENERATION_ACCEPTED</x:v>
      </x:c>
      <x:c r="K1292" s="10" t="str">
        <x:v>b055e11d0e1877d3f98d3f2daab72890036ad292798f3fc01f281818cdd7622f</x:v>
      </x:c>
      <x:c r="L1292" s="10" t="str">
        <x:v>full_repair_v2</x:v>
      </x:c>
      <x:c r="M1292" s="10" t="n">
        <x:v>1</x:v>
      </x:c>
      <x:c r="N1292" s="10" t="n">
        <x:v>0</x:v>
      </x:c>
      <x:c r="O1292" s="10" t="n">
        <x:v>0</x:v>
      </x:c>
      <x:c r="P1292" s="9" t="str">
        <x:f>'CaseReview'!U1292</x:f>
        <x:v>FAIL</x:v>
      </x:c>
      <x:c r="Q1292" s="9" t="n">
        <x:f>IF(AND(T1292=1,G1292=P1292),1,0)</x:f>
        <x:v>1</x:v>
      </x:c>
      <x:c r="R1292" s="9" t="n">
        <x:f>IF(AND(T1292=1,G1292="PASS",P1292="FAIL"),1,0)</x:f>
        <x:v>0</x:v>
      </x:c>
      <x:c r="S1292" s="9" t="n">
        <x:f>IF(AND(T1292=1,G1292="FAIL",P1292="PASS"),1,0)</x:f>
        <x:v>0</x:v>
      </x:c>
      <x:c r="T1292" s="9" t="n">
        <x:v>1</x:v>
      </x:c>
      <x:c r="U1292" s="9" t="n">
        <x:v>12</x:v>
      </x:c>
      <x:c r="V1292" s="9" t="str">
        <x:v>MVP/SHACL_GENERATION_PIPELINE/experiments/FULL_REPAIR_V2/RUN_01/runs/RUN-IMO-123-20260915T115123446018Z/final/final_shape.ttl</x:v>
      </x:c>
    </x:row>
    <x:row r="1293" ht="22" customHeight="1">
      <x:c r="A1293" s="10" t="str">
        <x:v>V2_FALLBACK25</x:v>
      </x:c>
      <x:c r="B1293" s="10" t="str">
        <x:v>IMO-123</x:v>
      </x:c>
      <x:c r="C1293" s="10" t="str">
        <x:v>IMO-123-N-F10</x:v>
      </x:c>
      <x:c r="D1293" s="10" t="str">
        <x:v>RUN_01</x:v>
      </x:c>
      <x:c r="E1293" s="10" t="str">
        <x:v>ORIGINAL_LEDGER</x:v>
      </x:c>
      <x:c r="F1293" s="10" t="str">
        <x:v>FAIL</x:v>
      </x:c>
      <x:c r="G1293" s="10" t="str">
        <x:v>FAIL</x:v>
      </x:c>
      <x:c r="H1293" s="10" t="str">
        <x:v>EXECUTED</x:v>
      </x:c>
      <x:c r="I1293" s="10" t="str">
        <x:v>PARSED</x:v>
      </x:c>
      <x:c r="J1293" s="10" t="str">
        <x:v>GENERATION_ACCEPTED</x:v>
      </x:c>
      <x:c r="K1293" s="10" t="str">
        <x:v>b055e11d0e1877d3f98d3f2daab72890036ad292798f3fc01f281818cdd7622f</x:v>
      </x:c>
      <x:c r="L1293" s="10" t="str">
        <x:v>full_repair_v2</x:v>
      </x:c>
      <x:c r="M1293" s="10" t="n">
        <x:v>1</x:v>
      </x:c>
      <x:c r="N1293" s="10" t="n">
        <x:v>0</x:v>
      </x:c>
      <x:c r="O1293" s="10" t="n">
        <x:v>0</x:v>
      </x:c>
      <x:c r="P1293" s="9" t="str">
        <x:f>'CaseReview'!U1293</x:f>
        <x:v>FAIL</x:v>
      </x:c>
      <x:c r="Q1293" s="9" t="n">
        <x:f>IF(AND(T1293=1,G1293=P1293),1,0)</x:f>
        <x:v>1</x:v>
      </x:c>
      <x:c r="R1293" s="9" t="n">
        <x:f>IF(AND(T1293=1,G1293="PASS",P1293="FAIL"),1,0)</x:f>
        <x:v>0</x:v>
      </x:c>
      <x:c r="S1293" s="9" t="n">
        <x:f>IF(AND(T1293=1,G1293="FAIL",P1293="PASS"),1,0)</x:f>
        <x:v>0</x:v>
      </x:c>
      <x:c r="T1293" s="9" t="n">
        <x:v>1</x:v>
      </x:c>
      <x:c r="U1293" s="9" t="n">
        <x:v>12</x:v>
      </x:c>
      <x:c r="V1293" s="9" t="str">
        <x:v>MVP/SHACL_GENERATION_PIPELINE/experiments/FULL_REPAIR_V2/RUN_01/runs/RUN-IMO-123-20260915T115123446018Z/final/final_shape.ttl</x:v>
      </x:c>
    </x:row>
    <x:row r="1294" ht="22" customHeight="1">
      <x:c r="A1294" s="10" t="str">
        <x:v>V2_FALLBACK25</x:v>
      </x:c>
      <x:c r="B1294" s="10" t="str">
        <x:v>IMO-123</x:v>
      </x:c>
      <x:c r="C1294" s="10" t="str">
        <x:v>IMO-123-N-P01</x:v>
      </x:c>
      <x:c r="D1294" s="10" t="str">
        <x:v>RUN_01</x:v>
      </x:c>
      <x:c r="E1294" s="10" t="str">
        <x:v>ORIGINAL_LEDGER</x:v>
      </x:c>
      <x:c r="F1294" s="10" t="str">
        <x:v>PASS</x:v>
      </x:c>
      <x:c r="G1294" s="10" t="str">
        <x:v>PASS</x:v>
      </x:c>
      <x:c r="H1294" s="10" t="str">
        <x:v>EXECUTED</x:v>
      </x:c>
      <x:c r="I1294" s="10" t="str">
        <x:v>PARSED</x:v>
      </x:c>
      <x:c r="J1294" s="10" t="str">
        <x:v>GENERATION_ACCEPTED</x:v>
      </x:c>
      <x:c r="K1294" s="10" t="str">
        <x:v>b055e11d0e1877d3f98d3f2daab72890036ad292798f3fc01f281818cdd7622f</x:v>
      </x:c>
      <x:c r="L1294" s="10" t="str">
        <x:v>full_repair_v2</x:v>
      </x:c>
      <x:c r="M1294" s="10" t="n">
        <x:v>1</x:v>
      </x:c>
      <x:c r="N1294" s="10" t="n">
        <x:v>0</x:v>
      </x:c>
      <x:c r="O1294" s="10" t="n">
        <x:v>0</x:v>
      </x:c>
      <x:c r="P1294" s="9" t="str">
        <x:f>'CaseReview'!U1294</x:f>
        <x:v>PASS</x:v>
      </x:c>
      <x:c r="Q1294" s="9" t="n">
        <x:f>IF(AND(T1294=1,G1294=P1294),1,0)</x:f>
        <x:v>1</x:v>
      </x:c>
      <x:c r="R1294" s="9" t="n">
        <x:f>IF(AND(T1294=1,G1294="PASS",P1294="FAIL"),1,0)</x:f>
        <x:v>0</x:v>
      </x:c>
      <x:c r="S1294" s="9" t="n">
        <x:f>IF(AND(T1294=1,G1294="FAIL",P1294="PASS"),1,0)</x:f>
        <x:v>0</x:v>
      </x:c>
      <x:c r="T1294" s="9" t="n">
        <x:v>1</x:v>
      </x:c>
      <x:c r="U1294" s="9" t="n">
        <x:v>12</x:v>
      </x:c>
      <x:c r="V1294" s="9" t="str">
        <x:v>MVP/SHACL_GENERATION_PIPELINE/experiments/FULL_REPAIR_V2/RUN_01/runs/RUN-IMO-123-20260915T115123446018Z/final/final_shape.ttl</x:v>
      </x:c>
    </x:row>
    <x:row r="1295" ht="22" customHeight="1">
      <x:c r="A1295" s="10" t="str">
        <x:v>V2_FALLBACK25</x:v>
      </x:c>
      <x:c r="B1295" s="10" t="str">
        <x:v>IMO-123</x:v>
      </x:c>
      <x:c r="C1295" s="10" t="str">
        <x:v>IMO-123-N-P02</x:v>
      </x:c>
      <x:c r="D1295" s="10" t="str">
        <x:v>RUN_01</x:v>
      </x:c>
      <x:c r="E1295" s="10" t="str">
        <x:v>ORIGINAL_LEDGER</x:v>
      </x:c>
      <x:c r="F1295" s="10" t="str">
        <x:v>PASS</x:v>
      </x:c>
      <x:c r="G1295" s="10" t="str">
        <x:v>PASS</x:v>
      </x:c>
      <x:c r="H1295" s="10" t="str">
        <x:v>EXECUTED</x:v>
      </x:c>
      <x:c r="I1295" s="10" t="str">
        <x:v>PARSED</x:v>
      </x:c>
      <x:c r="J1295" s="10" t="str">
        <x:v>GENERATION_ACCEPTED</x:v>
      </x:c>
      <x:c r="K1295" s="10" t="str">
        <x:v>b055e11d0e1877d3f98d3f2daab72890036ad292798f3fc01f281818cdd7622f</x:v>
      </x:c>
      <x:c r="L1295" s="10" t="str">
        <x:v>full_repair_v2</x:v>
      </x:c>
      <x:c r="M1295" s="10" t="n">
        <x:v>1</x:v>
      </x:c>
      <x:c r="N1295" s="10" t="n">
        <x:v>0</x:v>
      </x:c>
      <x:c r="O1295" s="10" t="n">
        <x:v>0</x:v>
      </x:c>
      <x:c r="P1295" s="9" t="str">
        <x:f>'CaseReview'!U1295</x:f>
        <x:v>PASS</x:v>
      </x:c>
      <x:c r="Q1295" s="9" t="n">
        <x:f>IF(AND(T1295=1,G1295=P1295),1,0)</x:f>
        <x:v>1</x:v>
      </x:c>
      <x:c r="R1295" s="9" t="n">
        <x:f>IF(AND(T1295=1,G1295="PASS",P1295="FAIL"),1,0)</x:f>
        <x:v>0</x:v>
      </x:c>
      <x:c r="S1295" s="9" t="n">
        <x:f>IF(AND(T1295=1,G1295="FAIL",P1295="PASS"),1,0)</x:f>
        <x:v>0</x:v>
      </x:c>
      <x:c r="T1295" s="9" t="n">
        <x:v>1</x:v>
      </x:c>
      <x:c r="U1295" s="9" t="n">
        <x:v>12</x:v>
      </x:c>
      <x:c r="V1295" s="9" t="str">
        <x:v>MVP/SHACL_GENERATION_PIPELINE/experiments/FULL_REPAIR_V2/RUN_01/runs/RUN-IMO-123-20260915T115123446018Z/final/final_shape.ttl</x:v>
      </x:c>
    </x:row>
    <x:row r="1296" ht="22" customHeight="1">
      <x:c r="A1296" s="10" t="str">
        <x:v>V2_FALLBACK25</x:v>
      </x:c>
      <x:c r="B1296" s="10" t="str">
        <x:v>IMO-124</x:v>
      </x:c>
      <x:c r="C1296" s="10" t="str">
        <x:v>IMO-124-N-F01</x:v>
      </x:c>
      <x:c r="D1296" s="10" t="str">
        <x:v>RUN_01</x:v>
      </x:c>
      <x:c r="E1296" s="10" t="str">
        <x:v>ORIGINAL_LEDGER</x:v>
      </x:c>
      <x:c r="F1296" s="10" t="str">
        <x:v>FAIL</x:v>
      </x:c>
      <x:c r="G1296" s="10" t="str">
        <x:v>PASS</x:v>
      </x:c>
      <x:c r="H1296" s="10" t="str">
        <x:v>EXECUTED</x:v>
      </x:c>
      <x:c r="I1296" s="10" t="str">
        <x:v>PARSED</x:v>
      </x:c>
      <x:c r="J1296" s="10" t="str">
        <x:v>GENERATION_ACCEPTED</x:v>
      </x:c>
      <x:c r="K1296" s="10" t="str">
        <x:v>7f8b4b3d868749b7e36a9d6c9df00e4c3c633374927f5260daa103e0c009f904</x:v>
      </x:c>
      <x:c r="L1296" s="10" t="str">
        <x:v>full_repair_v2</x:v>
      </x:c>
      <x:c r="M1296" s="10" t="n">
        <x:v>0</x:v>
      </x:c>
      <x:c r="N1296" s="10" t="n">
        <x:v>1</x:v>
      </x:c>
      <x:c r="O1296" s="10" t="n">
        <x:v>0</x:v>
      </x:c>
      <x:c r="P1296" s="9" t="str">
        <x:f>'CaseReview'!U1296</x:f>
        <x:v>FAIL</x:v>
      </x:c>
      <x:c r="Q1296" s="9" t="n">
        <x:f>IF(AND(T1296=1,G1296=P1296),1,0)</x:f>
        <x:v>0</x:v>
      </x:c>
      <x:c r="R1296" s="9" t="n">
        <x:f>IF(AND(T1296=1,G1296="PASS",P1296="FAIL"),1,0)</x:f>
        <x:v>1</x:v>
      </x:c>
      <x:c r="S1296" s="9" t="n">
        <x:f>IF(AND(T1296=1,G1296="FAIL",P1296="PASS"),1,0)</x:f>
        <x:v>0</x:v>
      </x:c>
      <x:c r="T1296" s="9" t="n">
        <x:v>1</x:v>
      </x:c>
      <x:c r="U1296" s="9" t="n">
        <x:v>8</x:v>
      </x:c>
      <x:c r="V1296" s="9" t="str">
        <x:v>MVP/SHACL_GENERATION_PIPELINE/experiments/FULL_REPAIR_V2/RUN_01/runs/RUN-IMO-124-20260915T115326002825Z/final/final_shape.ttl</x:v>
      </x:c>
    </x:row>
    <x:row r="1297" ht="22" customHeight="1">
      <x:c r="A1297" s="10" t="str">
        <x:v>V2_FALLBACK25</x:v>
      </x:c>
      <x:c r="B1297" s="10" t="str">
        <x:v>IMO-124</x:v>
      </x:c>
      <x:c r="C1297" s="10" t="str">
        <x:v>IMO-124-N-F02</x:v>
      </x:c>
      <x:c r="D1297" s="10" t="str">
        <x:v>RUN_01</x:v>
      </x:c>
      <x:c r="E1297" s="10" t="str">
        <x:v>ORIGINAL_LEDGER</x:v>
      </x:c>
      <x:c r="F1297" s="10" t="str">
        <x:v>FAIL</x:v>
      </x:c>
      <x:c r="G1297" s="10" t="str">
        <x:v>PASS</x:v>
      </x:c>
      <x:c r="H1297" s="10" t="str">
        <x:v>EXECUTED</x:v>
      </x:c>
      <x:c r="I1297" s="10" t="str">
        <x:v>PARSED</x:v>
      </x:c>
      <x:c r="J1297" s="10" t="str">
        <x:v>GENERATION_ACCEPTED</x:v>
      </x:c>
      <x:c r="K1297" s="10" t="str">
        <x:v>7f8b4b3d868749b7e36a9d6c9df00e4c3c633374927f5260daa103e0c009f904</x:v>
      </x:c>
      <x:c r="L1297" s="10" t="str">
        <x:v>full_repair_v2</x:v>
      </x:c>
      <x:c r="M1297" s="10" t="n">
        <x:v>0</x:v>
      </x:c>
      <x:c r="N1297" s="10" t="n">
        <x:v>1</x:v>
      </x:c>
      <x:c r="O1297" s="10" t="n">
        <x:v>0</x:v>
      </x:c>
      <x:c r="P1297" s="9" t="str">
        <x:f>'CaseReview'!U1297</x:f>
        <x:v>FAIL</x:v>
      </x:c>
      <x:c r="Q1297" s="9" t="n">
        <x:f>IF(AND(T1297=1,G1297=P1297),1,0)</x:f>
        <x:v>0</x:v>
      </x:c>
      <x:c r="R1297" s="9" t="n">
        <x:f>IF(AND(T1297=1,G1297="PASS",P1297="FAIL"),1,0)</x:f>
        <x:v>1</x:v>
      </x:c>
      <x:c r="S1297" s="9" t="n">
        <x:f>IF(AND(T1297=1,G1297="FAIL",P1297="PASS"),1,0)</x:f>
        <x:v>0</x:v>
      </x:c>
      <x:c r="T1297" s="9" t="n">
        <x:v>1</x:v>
      </x:c>
      <x:c r="U1297" s="9" t="n">
        <x:v>8</x:v>
      </x:c>
      <x:c r="V1297" s="9" t="str">
        <x:v>MVP/SHACL_GENERATION_PIPELINE/experiments/FULL_REPAIR_V2/RUN_01/runs/RUN-IMO-124-20260915T115326002825Z/final/final_shape.ttl</x:v>
      </x:c>
    </x:row>
    <x:row r="1298" ht="22" customHeight="1">
      <x:c r="A1298" s="10" t="str">
        <x:v>V2_FALLBACK25</x:v>
      </x:c>
      <x:c r="B1298" s="10" t="str">
        <x:v>IMO-124</x:v>
      </x:c>
      <x:c r="C1298" s="10" t="str">
        <x:v>IMO-124-N-F03</x:v>
      </x:c>
      <x:c r="D1298" s="10" t="str">
        <x:v>RUN_01</x:v>
      </x:c>
      <x:c r="E1298" s="10" t="str">
        <x:v>ORIGINAL_LEDGER</x:v>
      </x:c>
      <x:c r="F1298" s="10" t="str">
        <x:v>FAIL</x:v>
      </x:c>
      <x:c r="G1298" s="10" t="str">
        <x:v>PASS</x:v>
      </x:c>
      <x:c r="H1298" s="10" t="str">
        <x:v>EXECUTED</x:v>
      </x:c>
      <x:c r="I1298" s="10" t="str">
        <x:v>PARSED</x:v>
      </x:c>
      <x:c r="J1298" s="10" t="str">
        <x:v>GENERATION_ACCEPTED</x:v>
      </x:c>
      <x:c r="K1298" s="10" t="str">
        <x:v>7f8b4b3d868749b7e36a9d6c9df00e4c3c633374927f5260daa103e0c009f904</x:v>
      </x:c>
      <x:c r="L1298" s="10" t="str">
        <x:v>full_repair_v2</x:v>
      </x:c>
      <x:c r="M1298" s="10" t="n">
        <x:v>0</x:v>
      </x:c>
      <x:c r="N1298" s="10" t="n">
        <x:v>1</x:v>
      </x:c>
      <x:c r="O1298" s="10" t="n">
        <x:v>0</x:v>
      </x:c>
      <x:c r="P1298" s="9" t="str">
        <x:f>'CaseReview'!U1298</x:f>
        <x:v>FAIL</x:v>
      </x:c>
      <x:c r="Q1298" s="9" t="n">
        <x:f>IF(AND(T1298=1,G1298=P1298),1,0)</x:f>
        <x:v>0</x:v>
      </x:c>
      <x:c r="R1298" s="9" t="n">
        <x:f>IF(AND(T1298=1,G1298="PASS",P1298="FAIL"),1,0)</x:f>
        <x:v>1</x:v>
      </x:c>
      <x:c r="S1298" s="9" t="n">
        <x:f>IF(AND(T1298=1,G1298="FAIL",P1298="PASS"),1,0)</x:f>
        <x:v>0</x:v>
      </x:c>
      <x:c r="T1298" s="9" t="n">
        <x:v>1</x:v>
      </x:c>
      <x:c r="U1298" s="9" t="n">
        <x:v>8</x:v>
      </x:c>
      <x:c r="V1298" s="9" t="str">
        <x:v>MVP/SHACL_GENERATION_PIPELINE/experiments/FULL_REPAIR_V2/RUN_01/runs/RUN-IMO-124-20260915T115326002825Z/final/final_shape.ttl</x:v>
      </x:c>
    </x:row>
    <x:row r="1299" ht="22" customHeight="1">
      <x:c r="A1299" s="10" t="str">
        <x:v>V2_FALLBACK25</x:v>
      </x:c>
      <x:c r="B1299" s="10" t="str">
        <x:v>IMO-124</x:v>
      </x:c>
      <x:c r="C1299" s="10" t="str">
        <x:v>IMO-124-N-F04</x:v>
      </x:c>
      <x:c r="D1299" s="10" t="str">
        <x:v>RUN_01</x:v>
      </x:c>
      <x:c r="E1299" s="10" t="str">
        <x:v>ORIGINAL_LEDGER</x:v>
      </x:c>
      <x:c r="F1299" s="10" t="str">
        <x:v>FAIL</x:v>
      </x:c>
      <x:c r="G1299" s="10" t="str">
        <x:v>FAIL</x:v>
      </x:c>
      <x:c r="H1299" s="10" t="str">
        <x:v>EXECUTED</x:v>
      </x:c>
      <x:c r="I1299" s="10" t="str">
        <x:v>PARSED</x:v>
      </x:c>
      <x:c r="J1299" s="10" t="str">
        <x:v>GENERATION_ACCEPTED</x:v>
      </x:c>
      <x:c r="K1299" s="10" t="str">
        <x:v>7f8b4b3d868749b7e36a9d6c9df00e4c3c633374927f5260daa103e0c009f904</x:v>
      </x:c>
      <x:c r="L1299" s="10" t="str">
        <x:v>full_repair_v2</x:v>
      </x:c>
      <x:c r="M1299" s="10" t="n">
        <x:v>1</x:v>
      </x:c>
      <x:c r="N1299" s="10" t="n">
        <x:v>0</x:v>
      </x:c>
      <x:c r="O1299" s="10" t="n">
        <x:v>0</x:v>
      </x:c>
      <x:c r="P1299" s="9" t="str">
        <x:f>'CaseReview'!U1299</x:f>
        <x:v>FAIL</x:v>
      </x:c>
      <x:c r="Q1299" s="9" t="n">
        <x:f>IF(AND(T1299=1,G1299=P1299),1,0)</x:f>
        <x:v>1</x:v>
      </x:c>
      <x:c r="R1299" s="9" t="n">
        <x:f>IF(AND(T1299=1,G1299="PASS",P1299="FAIL"),1,0)</x:f>
        <x:v>0</x:v>
      </x:c>
      <x:c r="S1299" s="9" t="n">
        <x:f>IF(AND(T1299=1,G1299="FAIL",P1299="PASS"),1,0)</x:f>
        <x:v>0</x:v>
      </x:c>
      <x:c r="T1299" s="9" t="n">
        <x:v>1</x:v>
      </x:c>
      <x:c r="U1299" s="9" t="n">
        <x:v>8</x:v>
      </x:c>
      <x:c r="V1299" s="9" t="str">
        <x:v>MVP/SHACL_GENERATION_PIPELINE/experiments/FULL_REPAIR_V2/RUN_01/runs/RUN-IMO-124-20260915T115326002825Z/final/final_shape.ttl</x:v>
      </x:c>
    </x:row>
    <x:row r="1300" ht="22" customHeight="1">
      <x:c r="A1300" s="10" t="str">
        <x:v>V2_FALLBACK25</x:v>
      </x:c>
      <x:c r="B1300" s="10" t="str">
        <x:v>IMO-124</x:v>
      </x:c>
      <x:c r="C1300" s="10" t="str">
        <x:v>IMO-124-N-P01</x:v>
      </x:c>
      <x:c r="D1300" s="10" t="str">
        <x:v>RUN_01</x:v>
      </x:c>
      <x:c r="E1300" s="10" t="str">
        <x:v>ORIGINAL_LEDGER</x:v>
      </x:c>
      <x:c r="F1300" s="10" t="str">
        <x:v>PASS</x:v>
      </x:c>
      <x:c r="G1300" s="10" t="str">
        <x:v>PASS</x:v>
      </x:c>
      <x:c r="H1300" s="10" t="str">
        <x:v>EXECUTED</x:v>
      </x:c>
      <x:c r="I1300" s="10" t="str">
        <x:v>PARSED</x:v>
      </x:c>
      <x:c r="J1300" s="10" t="str">
        <x:v>GENERATION_ACCEPTED</x:v>
      </x:c>
      <x:c r="K1300" s="10" t="str">
        <x:v>7f8b4b3d868749b7e36a9d6c9df00e4c3c633374927f5260daa103e0c009f904</x:v>
      </x:c>
      <x:c r="L1300" s="10" t="str">
        <x:v>full_repair_v2</x:v>
      </x:c>
      <x:c r="M1300" s="10" t="n">
        <x:v>1</x:v>
      </x:c>
      <x:c r="N1300" s="10" t="n">
        <x:v>0</x:v>
      </x:c>
      <x:c r="O1300" s="10" t="n">
        <x:v>0</x:v>
      </x:c>
      <x:c r="P1300" s="9" t="str">
        <x:f>'CaseReview'!U1300</x:f>
        <x:v>PASS</x:v>
      </x:c>
      <x:c r="Q1300" s="9" t="n">
        <x:f>IF(AND(T1300=1,G1300=P1300),1,0)</x:f>
        <x:v>1</x:v>
      </x:c>
      <x:c r="R1300" s="9" t="n">
        <x:f>IF(AND(T1300=1,G1300="PASS",P1300="FAIL"),1,0)</x:f>
        <x:v>0</x:v>
      </x:c>
      <x:c r="S1300" s="9" t="n">
        <x:f>IF(AND(T1300=1,G1300="FAIL",P1300="PASS"),1,0)</x:f>
        <x:v>0</x:v>
      </x:c>
      <x:c r="T1300" s="9" t="n">
        <x:v>1</x:v>
      </x:c>
      <x:c r="U1300" s="9" t="n">
        <x:v>8</x:v>
      </x:c>
      <x:c r="V1300" s="9" t="str">
        <x:v>MVP/SHACL_GENERATION_PIPELINE/experiments/FULL_REPAIR_V2/RUN_01/runs/RUN-IMO-124-20260915T115326002825Z/final/final_shape.ttl</x:v>
      </x:c>
    </x:row>
    <x:row r="1301" ht="22" customHeight="1">
      <x:c r="A1301" s="10" t="str">
        <x:v>V2_FALLBACK25</x:v>
      </x:c>
      <x:c r="B1301" s="10" t="str">
        <x:v>IMO-124</x:v>
      </x:c>
      <x:c r="C1301" s="10" t="str">
        <x:v>IMO-124-N-P02</x:v>
      </x:c>
      <x:c r="D1301" s="10" t="str">
        <x:v>RUN_01</x:v>
      </x:c>
      <x:c r="E1301" s="10" t="str">
        <x:v>ORIGINAL_LEDGER</x:v>
      </x:c>
      <x:c r="F1301" s="10" t="str">
        <x:v>PASS</x:v>
      </x:c>
      <x:c r="G1301" s="10" t="str">
        <x:v>PASS</x:v>
      </x:c>
      <x:c r="H1301" s="10" t="str">
        <x:v>EXECUTED</x:v>
      </x:c>
      <x:c r="I1301" s="10" t="str">
        <x:v>PARSED</x:v>
      </x:c>
      <x:c r="J1301" s="10" t="str">
        <x:v>GENERATION_ACCEPTED</x:v>
      </x:c>
      <x:c r="K1301" s="10" t="str">
        <x:v>7f8b4b3d868749b7e36a9d6c9df00e4c3c633374927f5260daa103e0c009f904</x:v>
      </x:c>
      <x:c r="L1301" s="10" t="str">
        <x:v>full_repair_v2</x:v>
      </x:c>
      <x:c r="M1301" s="10" t="n">
        <x:v>1</x:v>
      </x:c>
      <x:c r="N1301" s="10" t="n">
        <x:v>0</x:v>
      </x:c>
      <x:c r="O1301" s="10" t="n">
        <x:v>0</x:v>
      </x:c>
      <x:c r="P1301" s="9" t="str">
        <x:f>'CaseReview'!U1301</x:f>
        <x:v>PASS</x:v>
      </x:c>
      <x:c r="Q1301" s="9" t="n">
        <x:f>IF(AND(T1301=1,G1301=P1301),1,0)</x:f>
        <x:v>1</x:v>
      </x:c>
      <x:c r="R1301" s="9" t="n">
        <x:f>IF(AND(T1301=1,G1301="PASS",P1301="FAIL"),1,0)</x:f>
        <x:v>0</x:v>
      </x:c>
      <x:c r="S1301" s="9" t="n">
        <x:f>IF(AND(T1301=1,G1301="FAIL",P1301="PASS"),1,0)</x:f>
        <x:v>0</x:v>
      </x:c>
      <x:c r="T1301" s="9" t="n">
        <x:v>1</x:v>
      </x:c>
      <x:c r="U1301" s="9" t="n">
        <x:v>8</x:v>
      </x:c>
      <x:c r="V1301" s="9" t="str">
        <x:v>MVP/SHACL_GENERATION_PIPELINE/experiments/FULL_REPAIR_V2/RUN_01/runs/RUN-IMO-124-20260915T115326002825Z/final/final_shape.ttl</x:v>
      </x:c>
    </x:row>
    <x:row r="1302" ht="22" customHeight="1">
      <x:c r="A1302" s="10" t="str">
        <x:v>V2_FALLBACK25</x:v>
      </x:c>
      <x:c r="B1302" s="10" t="str">
        <x:v>IMO-124</x:v>
      </x:c>
      <x:c r="C1302" s="10" t="str">
        <x:v>IMO-124-N-P03</x:v>
      </x:c>
      <x:c r="D1302" s="10" t="str">
        <x:v>RUN_01</x:v>
      </x:c>
      <x:c r="E1302" s="10" t="str">
        <x:v>ORIGINAL_LEDGER</x:v>
      </x:c>
      <x:c r="F1302" s="10" t="str">
        <x:v>PASS</x:v>
      </x:c>
      <x:c r="G1302" s="10" t="str">
        <x:v>PASS</x:v>
      </x:c>
      <x:c r="H1302" s="10" t="str">
        <x:v>EXECUTED</x:v>
      </x:c>
      <x:c r="I1302" s="10" t="str">
        <x:v>PARSED</x:v>
      </x:c>
      <x:c r="J1302" s="10" t="str">
        <x:v>GENERATION_ACCEPTED</x:v>
      </x:c>
      <x:c r="K1302" s="10" t="str">
        <x:v>7f8b4b3d868749b7e36a9d6c9df00e4c3c633374927f5260daa103e0c009f904</x:v>
      </x:c>
      <x:c r="L1302" s="10" t="str">
        <x:v>full_repair_v2</x:v>
      </x:c>
      <x:c r="M1302" s="10" t="n">
        <x:v>1</x:v>
      </x:c>
      <x:c r="N1302" s="10" t="n">
        <x:v>0</x:v>
      </x:c>
      <x:c r="O1302" s="10" t="n">
        <x:v>0</x:v>
      </x:c>
      <x:c r="P1302" s="9" t="str">
        <x:f>'CaseReview'!U1302</x:f>
        <x:v>PASS</x:v>
      </x:c>
      <x:c r="Q1302" s="9" t="n">
        <x:f>IF(AND(T1302=1,G1302=P1302),1,0)</x:f>
        <x:v>1</x:v>
      </x:c>
      <x:c r="R1302" s="9" t="n">
        <x:f>IF(AND(T1302=1,G1302="PASS",P1302="FAIL"),1,0)</x:f>
        <x:v>0</x:v>
      </x:c>
      <x:c r="S1302" s="9" t="n">
        <x:f>IF(AND(T1302=1,G1302="FAIL",P1302="PASS"),1,0)</x:f>
        <x:v>0</x:v>
      </x:c>
      <x:c r="T1302" s="9" t="n">
        <x:v>1</x:v>
      </x:c>
      <x:c r="U1302" s="9" t="n">
        <x:v>8</x:v>
      </x:c>
      <x:c r="V1302" s="9" t="str">
        <x:v>MVP/SHACL_GENERATION_PIPELINE/experiments/FULL_REPAIR_V2/RUN_01/runs/RUN-IMO-124-20260915T115326002825Z/final/final_shape.ttl</x:v>
      </x:c>
    </x:row>
    <x:row r="1303" ht="22" customHeight="1">
      <x:c r="A1303" s="10" t="str">
        <x:v>V2_FALLBACK25</x:v>
      </x:c>
      <x:c r="B1303" s="10" t="str">
        <x:v>IMO-124</x:v>
      </x:c>
      <x:c r="C1303" s="10" t="str">
        <x:v>IMO-124-N-P04</x:v>
      </x:c>
      <x:c r="D1303" s="10" t="str">
        <x:v>RUN_01</x:v>
      </x:c>
      <x:c r="E1303" s="10" t="str">
        <x:v>ORIGINAL_LEDGER</x:v>
      </x:c>
      <x:c r="F1303" s="10" t="str">
        <x:v>PASS</x:v>
      </x:c>
      <x:c r="G1303" s="10" t="str">
        <x:v>PASS</x:v>
      </x:c>
      <x:c r="H1303" s="10" t="str">
        <x:v>EXECUTED</x:v>
      </x:c>
      <x:c r="I1303" s="10" t="str">
        <x:v>PARSED</x:v>
      </x:c>
      <x:c r="J1303" s="10" t="str">
        <x:v>GENERATION_ACCEPTED</x:v>
      </x:c>
      <x:c r="K1303" s="10" t="str">
        <x:v>7f8b4b3d868749b7e36a9d6c9df00e4c3c633374927f5260daa103e0c009f904</x:v>
      </x:c>
      <x:c r="L1303" s="10" t="str">
        <x:v>full_repair_v2</x:v>
      </x:c>
      <x:c r="M1303" s="10" t="n">
        <x:v>1</x:v>
      </x:c>
      <x:c r="N1303" s="10" t="n">
        <x:v>0</x:v>
      </x:c>
      <x:c r="O1303" s="10" t="n">
        <x:v>0</x:v>
      </x:c>
      <x:c r="P1303" s="9" t="str">
        <x:f>'CaseReview'!U1303</x:f>
        <x:v>PASS</x:v>
      </x:c>
      <x:c r="Q1303" s="9" t="n">
        <x:f>IF(AND(T1303=1,G1303=P1303),1,0)</x:f>
        <x:v>1</x:v>
      </x:c>
      <x:c r="R1303" s="9" t="n">
        <x:f>IF(AND(T1303=1,G1303="PASS",P1303="FAIL"),1,0)</x:f>
        <x:v>0</x:v>
      </x:c>
      <x:c r="S1303" s="9" t="n">
        <x:f>IF(AND(T1303=1,G1303="FAIL",P1303="PASS"),1,0)</x:f>
        <x:v>0</x:v>
      </x:c>
      <x:c r="T1303" s="9" t="n">
        <x:v>1</x:v>
      </x:c>
      <x:c r="U1303" s="9" t="n">
        <x:v>8</x:v>
      </x:c>
      <x:c r="V1303" s="9" t="str">
        <x:v>MVP/SHACL_GENERATION_PIPELINE/experiments/FULL_REPAIR_V2/RUN_01/runs/RUN-IMO-124-20260915T115326002825Z/final/final_shape.ttl</x:v>
      </x:c>
    </x:row>
    <x:row r="1304" ht="22" customHeight="1">
      <x:c r="A1304" s="10" t="str">
        <x:v>V2_FALLBACK25</x:v>
      </x:c>
      <x:c r="B1304" s="10" t="str">
        <x:v>IMO-125</x:v>
      </x:c>
      <x:c r="C1304" s="10" t="str">
        <x:v>IMO-125-N-F01</x:v>
      </x:c>
      <x:c r="D1304" s="10" t="str">
        <x:v>RUN_01</x:v>
      </x:c>
      <x:c r="E1304" s="10" t="str">
        <x:v>ORIGINAL_LEDGER</x:v>
      </x:c>
      <x:c r="F1304" s="10" t="str">
        <x:v>FAIL</x:v>
      </x:c>
      <x:c r="G1304" s="10" t="str">
        <x:v>FAIL</x:v>
      </x:c>
      <x:c r="H1304" s="10" t="str">
        <x:v>EXECUTED</x:v>
      </x:c>
      <x:c r="I1304" s="10" t="str">
        <x:v>PARSED</x:v>
      </x:c>
      <x:c r="J1304" s="10" t="str">
        <x:v>GENERATION_ACCEPTED</x:v>
      </x:c>
      <x:c r="K1304" s="10" t="str">
        <x:v>43bf673df3182f103112e8406fb64012e6dd1ee248bbfb594758944a008a59a8</x:v>
      </x:c>
      <x:c r="L1304" s="10" t="str">
        <x:v>full_repair_v2</x:v>
      </x:c>
      <x:c r="M1304" s="10" t="n">
        <x:v>1</x:v>
      </x:c>
      <x:c r="N1304" s="10" t="n">
        <x:v>0</x:v>
      </x:c>
      <x:c r="O1304" s="10" t="n">
        <x:v>0</x:v>
      </x:c>
      <x:c r="P1304" s="9" t="str">
        <x:f>'CaseReview'!U1304</x:f>
        <x:v>FAIL</x:v>
      </x:c>
      <x:c r="Q1304" s="9" t="n">
        <x:f>IF(AND(T1304=1,G1304=P1304),1,0)</x:f>
        <x:v>1</x:v>
      </x:c>
      <x:c r="R1304" s="9" t="n">
        <x:f>IF(AND(T1304=1,G1304="PASS",P1304="FAIL"),1,0)</x:f>
        <x:v>0</x:v>
      </x:c>
      <x:c r="S1304" s="9" t="n">
        <x:f>IF(AND(T1304=1,G1304="FAIL",P1304="PASS"),1,0)</x:f>
        <x:v>0</x:v>
      </x:c>
      <x:c r="T1304" s="9" t="n">
        <x:v>1</x:v>
      </x:c>
      <x:c r="U1304" s="9" t="n">
        <x:v>7</x:v>
      </x:c>
      <x:c r="V1304" s="9" t="str">
        <x:v>MVP/SHACL_GENERATION_PIPELINE/experiments/FULL_REPAIR_V2/RUN_01/runs/RUN-IMO-125-20260915T115440504925Z/final/final_shape.ttl</x:v>
      </x:c>
    </x:row>
    <x:row r="1305" ht="22" customHeight="1">
      <x:c r="A1305" s="10" t="str">
        <x:v>V2_FALLBACK25</x:v>
      </x:c>
      <x:c r="B1305" s="10" t="str">
        <x:v>IMO-125</x:v>
      </x:c>
      <x:c r="C1305" s="10" t="str">
        <x:v>IMO-125-N-F02</x:v>
      </x:c>
      <x:c r="D1305" s="10" t="str">
        <x:v>RUN_01</x:v>
      </x:c>
      <x:c r="E1305" s="10" t="str">
        <x:v>ORIGINAL_LEDGER</x:v>
      </x:c>
      <x:c r="F1305" s="10" t="str">
        <x:v>FAIL</x:v>
      </x:c>
      <x:c r="G1305" s="10" t="str">
        <x:v>FAIL</x:v>
      </x:c>
      <x:c r="H1305" s="10" t="str">
        <x:v>EXECUTED</x:v>
      </x:c>
      <x:c r="I1305" s="10" t="str">
        <x:v>PARSED</x:v>
      </x:c>
      <x:c r="J1305" s="10" t="str">
        <x:v>GENERATION_ACCEPTED</x:v>
      </x:c>
      <x:c r="K1305" s="10" t="str">
        <x:v>43bf673df3182f103112e8406fb64012e6dd1ee248bbfb594758944a008a59a8</x:v>
      </x:c>
      <x:c r="L1305" s="10" t="str">
        <x:v>full_repair_v2</x:v>
      </x:c>
      <x:c r="M1305" s="10" t="n">
        <x:v>1</x:v>
      </x:c>
      <x:c r="N1305" s="10" t="n">
        <x:v>0</x:v>
      </x:c>
      <x:c r="O1305" s="10" t="n">
        <x:v>0</x:v>
      </x:c>
      <x:c r="P1305" s="9" t="str">
        <x:f>'CaseReview'!U1305</x:f>
        <x:v>FAIL</x:v>
      </x:c>
      <x:c r="Q1305" s="9" t="n">
        <x:f>IF(AND(T1305=1,G1305=P1305),1,0)</x:f>
        <x:v>1</x:v>
      </x:c>
      <x:c r="R1305" s="9" t="n">
        <x:f>IF(AND(T1305=1,G1305="PASS",P1305="FAIL"),1,0)</x:f>
        <x:v>0</x:v>
      </x:c>
      <x:c r="S1305" s="9" t="n">
        <x:f>IF(AND(T1305=1,G1305="FAIL",P1305="PASS"),1,0)</x:f>
        <x:v>0</x:v>
      </x:c>
      <x:c r="T1305" s="9" t="n">
        <x:v>1</x:v>
      </x:c>
      <x:c r="U1305" s="9" t="n">
        <x:v>7</x:v>
      </x:c>
      <x:c r="V1305" s="9" t="str">
        <x:v>MVP/SHACL_GENERATION_PIPELINE/experiments/FULL_REPAIR_V2/RUN_01/runs/RUN-IMO-125-20260915T115440504925Z/final/final_shape.ttl</x:v>
      </x:c>
    </x:row>
    <x:row r="1306" ht="22" customHeight="1">
      <x:c r="A1306" s="10" t="str">
        <x:v>V2_FALLBACK25</x:v>
      </x:c>
      <x:c r="B1306" s="10" t="str">
        <x:v>IMO-125</x:v>
      </x:c>
      <x:c r="C1306" s="10" t="str">
        <x:v>IMO-125-N-F03</x:v>
      </x:c>
      <x:c r="D1306" s="10" t="str">
        <x:v>RUN_01</x:v>
      </x:c>
      <x:c r="E1306" s="10" t="str">
        <x:v>ORIGINAL_LEDGER</x:v>
      </x:c>
      <x:c r="F1306" s="10" t="str">
        <x:v>FAIL</x:v>
      </x:c>
      <x:c r="G1306" s="10" t="str">
        <x:v>FAIL</x:v>
      </x:c>
      <x:c r="H1306" s="10" t="str">
        <x:v>EXECUTED</x:v>
      </x:c>
      <x:c r="I1306" s="10" t="str">
        <x:v>PARSED</x:v>
      </x:c>
      <x:c r="J1306" s="10" t="str">
        <x:v>GENERATION_ACCEPTED</x:v>
      </x:c>
      <x:c r="K1306" s="10" t="str">
        <x:v>43bf673df3182f103112e8406fb64012e6dd1ee248bbfb594758944a008a59a8</x:v>
      </x:c>
      <x:c r="L1306" s="10" t="str">
        <x:v>full_repair_v2</x:v>
      </x:c>
      <x:c r="M1306" s="10" t="n">
        <x:v>1</x:v>
      </x:c>
      <x:c r="N1306" s="10" t="n">
        <x:v>0</x:v>
      </x:c>
      <x:c r="O1306" s="10" t="n">
        <x:v>0</x:v>
      </x:c>
      <x:c r="P1306" s="9" t="str">
        <x:f>'CaseReview'!U1306</x:f>
        <x:v>FAIL</x:v>
      </x:c>
      <x:c r="Q1306" s="9" t="n">
        <x:f>IF(AND(T1306=1,G1306=P1306),1,0)</x:f>
        <x:v>1</x:v>
      </x:c>
      <x:c r="R1306" s="9" t="n">
        <x:f>IF(AND(T1306=1,G1306="PASS",P1306="FAIL"),1,0)</x:f>
        <x:v>0</x:v>
      </x:c>
      <x:c r="S1306" s="9" t="n">
        <x:f>IF(AND(T1306=1,G1306="FAIL",P1306="PASS"),1,0)</x:f>
        <x:v>0</x:v>
      </x:c>
      <x:c r="T1306" s="9" t="n">
        <x:v>1</x:v>
      </x:c>
      <x:c r="U1306" s="9" t="n">
        <x:v>7</x:v>
      </x:c>
      <x:c r="V1306" s="9" t="str">
        <x:v>MVP/SHACL_GENERATION_PIPELINE/experiments/FULL_REPAIR_V2/RUN_01/runs/RUN-IMO-125-20260915T115440504925Z/final/final_shape.ttl</x:v>
      </x:c>
    </x:row>
    <x:row r="1307" ht="22" customHeight="1">
      <x:c r="A1307" s="10" t="str">
        <x:v>V2_FALLBACK25</x:v>
      </x:c>
      <x:c r="B1307" s="10" t="str">
        <x:v>IMO-125</x:v>
      </x:c>
      <x:c r="C1307" s="10" t="str">
        <x:v>IMO-125-N-F04</x:v>
      </x:c>
      <x:c r="D1307" s="10" t="str">
        <x:v>RUN_01</x:v>
      </x:c>
      <x:c r="E1307" s="10" t="str">
        <x:v>ORIGINAL_LEDGER</x:v>
      </x:c>
      <x:c r="F1307" s="10" t="str">
        <x:v>FAIL</x:v>
      </x:c>
      <x:c r="G1307" s="10" t="str">
        <x:v>PASS</x:v>
      </x:c>
      <x:c r="H1307" s="10" t="str">
        <x:v>EXECUTED</x:v>
      </x:c>
      <x:c r="I1307" s="10" t="str">
        <x:v>PARSED</x:v>
      </x:c>
      <x:c r="J1307" s="10" t="str">
        <x:v>GENERATION_ACCEPTED</x:v>
      </x:c>
      <x:c r="K1307" s="10" t="str">
        <x:v>43bf673df3182f103112e8406fb64012e6dd1ee248bbfb594758944a008a59a8</x:v>
      </x:c>
      <x:c r="L1307" s="10" t="str">
        <x:v>full_repair_v2</x:v>
      </x:c>
      <x:c r="M1307" s="10" t="n">
        <x:v>0</x:v>
      </x:c>
      <x:c r="N1307" s="10" t="n">
        <x:v>1</x:v>
      </x:c>
      <x:c r="O1307" s="10" t="n">
        <x:v>0</x:v>
      </x:c>
      <x:c r="P1307" s="9" t="str">
        <x:f>'CaseReview'!U1307</x:f>
        <x:v>FAIL</x:v>
      </x:c>
      <x:c r="Q1307" s="9" t="n">
        <x:f>IF(AND(T1307=1,G1307=P1307),1,0)</x:f>
        <x:v>0</x:v>
      </x:c>
      <x:c r="R1307" s="9" t="n">
        <x:f>IF(AND(T1307=1,G1307="PASS",P1307="FAIL"),1,0)</x:f>
        <x:v>1</x:v>
      </x:c>
      <x:c r="S1307" s="9" t="n">
        <x:f>IF(AND(T1307=1,G1307="FAIL",P1307="PASS"),1,0)</x:f>
        <x:v>0</x:v>
      </x:c>
      <x:c r="T1307" s="9" t="n">
        <x:v>1</x:v>
      </x:c>
      <x:c r="U1307" s="9" t="n">
        <x:v>7</x:v>
      </x:c>
      <x:c r="V1307" s="9" t="str">
        <x:v>MVP/SHACL_GENERATION_PIPELINE/experiments/FULL_REPAIR_V2/RUN_01/runs/RUN-IMO-125-20260915T115440504925Z/final/final_shape.ttl</x:v>
      </x:c>
    </x:row>
    <x:row r="1308" ht="22" customHeight="1">
      <x:c r="A1308" s="10" t="str">
        <x:v>V2_FALLBACK25</x:v>
      </x:c>
      <x:c r="B1308" s="10" t="str">
        <x:v>IMO-125</x:v>
      </x:c>
      <x:c r="C1308" s="10" t="str">
        <x:v>IMO-125-N-F05</x:v>
      </x:c>
      <x:c r="D1308" s="10" t="str">
        <x:v>RUN_01</x:v>
      </x:c>
      <x:c r="E1308" s="10" t="str">
        <x:v>ORIGINAL_LEDGER</x:v>
      </x:c>
      <x:c r="F1308" s="10" t="str">
        <x:v>FAIL</x:v>
      </x:c>
      <x:c r="G1308" s="10" t="str">
        <x:v>PASS</x:v>
      </x:c>
      <x:c r="H1308" s="10" t="str">
        <x:v>EXECUTED</x:v>
      </x:c>
      <x:c r="I1308" s="10" t="str">
        <x:v>PARSED</x:v>
      </x:c>
      <x:c r="J1308" s="10" t="str">
        <x:v>GENERATION_ACCEPTED</x:v>
      </x:c>
      <x:c r="K1308" s="10" t="str">
        <x:v>43bf673df3182f103112e8406fb64012e6dd1ee248bbfb594758944a008a59a8</x:v>
      </x:c>
      <x:c r="L1308" s="10" t="str">
        <x:v>full_repair_v2</x:v>
      </x:c>
      <x:c r="M1308" s="10" t="n">
        <x:v>0</x:v>
      </x:c>
      <x:c r="N1308" s="10" t="n">
        <x:v>1</x:v>
      </x:c>
      <x:c r="O1308" s="10" t="n">
        <x:v>0</x:v>
      </x:c>
      <x:c r="P1308" s="9" t="str">
        <x:f>'CaseReview'!U1308</x:f>
        <x:v>FAIL</x:v>
      </x:c>
      <x:c r="Q1308" s="9" t="n">
        <x:f>IF(AND(T1308=1,G1308=P1308),1,0)</x:f>
        <x:v>0</x:v>
      </x:c>
      <x:c r="R1308" s="9" t="n">
        <x:f>IF(AND(T1308=1,G1308="PASS",P1308="FAIL"),1,0)</x:f>
        <x:v>1</x:v>
      </x:c>
      <x:c r="S1308" s="9" t="n">
        <x:f>IF(AND(T1308=1,G1308="FAIL",P1308="PASS"),1,0)</x:f>
        <x:v>0</x:v>
      </x:c>
      <x:c r="T1308" s="9" t="n">
        <x:v>1</x:v>
      </x:c>
      <x:c r="U1308" s="9" t="n">
        <x:v>7</x:v>
      </x:c>
      <x:c r="V1308" s="9" t="str">
        <x:v>MVP/SHACL_GENERATION_PIPELINE/experiments/FULL_REPAIR_V2/RUN_01/runs/RUN-IMO-125-20260915T115440504925Z/final/final_shape.ttl</x:v>
      </x:c>
    </x:row>
    <x:row r="1309" ht="22" customHeight="1">
      <x:c r="A1309" s="10" t="str">
        <x:v>V2_FALLBACK25</x:v>
      </x:c>
      <x:c r="B1309" s="10" t="str">
        <x:v>IMO-125</x:v>
      </x:c>
      <x:c r="C1309" s="10" t="str">
        <x:v>IMO-125-N-P01</x:v>
      </x:c>
      <x:c r="D1309" s="10" t="str">
        <x:v>RUN_01</x:v>
      </x:c>
      <x:c r="E1309" s="10" t="str">
        <x:v>ORIGINAL_LEDGER</x:v>
      </x:c>
      <x:c r="F1309" s="10" t="str">
        <x:v>PASS</x:v>
      </x:c>
      <x:c r="G1309" s="10" t="str">
        <x:v>PASS</x:v>
      </x:c>
      <x:c r="H1309" s="10" t="str">
        <x:v>EXECUTED</x:v>
      </x:c>
      <x:c r="I1309" s="10" t="str">
        <x:v>PARSED</x:v>
      </x:c>
      <x:c r="J1309" s="10" t="str">
        <x:v>GENERATION_ACCEPTED</x:v>
      </x:c>
      <x:c r="K1309" s="10" t="str">
        <x:v>43bf673df3182f103112e8406fb64012e6dd1ee248bbfb594758944a008a59a8</x:v>
      </x:c>
      <x:c r="L1309" s="10" t="str">
        <x:v>full_repair_v2</x:v>
      </x:c>
      <x:c r="M1309" s="10" t="n">
        <x:v>1</x:v>
      </x:c>
      <x:c r="N1309" s="10" t="n">
        <x:v>0</x:v>
      </x:c>
      <x:c r="O1309" s="10" t="n">
        <x:v>0</x:v>
      </x:c>
      <x:c r="P1309" s="9" t="str">
        <x:f>'CaseReview'!U1309</x:f>
        <x:v>PASS</x:v>
      </x:c>
      <x:c r="Q1309" s="9" t="n">
        <x:f>IF(AND(T1309=1,G1309=P1309),1,0)</x:f>
        <x:v>1</x:v>
      </x:c>
      <x:c r="R1309" s="9" t="n">
        <x:f>IF(AND(T1309=1,G1309="PASS",P1309="FAIL"),1,0)</x:f>
        <x:v>0</x:v>
      </x:c>
      <x:c r="S1309" s="9" t="n">
        <x:f>IF(AND(T1309=1,G1309="FAIL",P1309="PASS"),1,0)</x:f>
        <x:v>0</x:v>
      </x:c>
      <x:c r="T1309" s="9" t="n">
        <x:v>1</x:v>
      </x:c>
      <x:c r="U1309" s="9" t="n">
        <x:v>7</x:v>
      </x:c>
      <x:c r="V1309" s="9" t="str">
        <x:v>MVP/SHACL_GENERATION_PIPELINE/experiments/FULL_REPAIR_V2/RUN_01/runs/RUN-IMO-125-20260915T115440504925Z/final/final_shape.ttl</x:v>
      </x:c>
    </x:row>
    <x:row r="1310" ht="22" customHeight="1">
      <x:c r="A1310" s="10" t="str">
        <x:v>V2_FALLBACK25</x:v>
      </x:c>
      <x:c r="B1310" s="10" t="str">
        <x:v>IMO-125</x:v>
      </x:c>
      <x:c r="C1310" s="10" t="str">
        <x:v>IMO-125-N-P02</x:v>
      </x:c>
      <x:c r="D1310" s="10" t="str">
        <x:v>RUN_01</x:v>
      </x:c>
      <x:c r="E1310" s="10" t="str">
        <x:v>ORIGINAL_LEDGER</x:v>
      </x:c>
      <x:c r="F1310" s="10" t="str">
        <x:v>PASS</x:v>
      </x:c>
      <x:c r="G1310" s="10" t="str">
        <x:v>PASS</x:v>
      </x:c>
      <x:c r="H1310" s="10" t="str">
        <x:v>EXECUTED</x:v>
      </x:c>
      <x:c r="I1310" s="10" t="str">
        <x:v>PARSED</x:v>
      </x:c>
      <x:c r="J1310" s="10" t="str">
        <x:v>GENERATION_ACCEPTED</x:v>
      </x:c>
      <x:c r="K1310" s="10" t="str">
        <x:v>43bf673df3182f103112e8406fb64012e6dd1ee248bbfb594758944a008a59a8</x:v>
      </x:c>
      <x:c r="L1310" s="10" t="str">
        <x:v>full_repair_v2</x:v>
      </x:c>
      <x:c r="M1310" s="10" t="n">
        <x:v>1</x:v>
      </x:c>
      <x:c r="N1310" s="10" t="n">
        <x:v>0</x:v>
      </x:c>
      <x:c r="O1310" s="10" t="n">
        <x:v>0</x:v>
      </x:c>
      <x:c r="P1310" s="9" t="str">
        <x:f>'CaseReview'!U1310</x:f>
        <x:v>PASS</x:v>
      </x:c>
      <x:c r="Q1310" s="9" t="n">
        <x:f>IF(AND(T1310=1,G1310=P1310),1,0)</x:f>
        <x:v>1</x:v>
      </x:c>
      <x:c r="R1310" s="9" t="n">
        <x:f>IF(AND(T1310=1,G1310="PASS",P1310="FAIL"),1,0)</x:f>
        <x:v>0</x:v>
      </x:c>
      <x:c r="S1310" s="9" t="n">
        <x:f>IF(AND(T1310=1,G1310="FAIL",P1310="PASS"),1,0)</x:f>
        <x:v>0</x:v>
      </x:c>
      <x:c r="T1310" s="9" t="n">
        <x:v>1</x:v>
      </x:c>
      <x:c r="U1310" s="9" t="n">
        <x:v>7</x:v>
      </x:c>
      <x:c r="V1310" s="9" t="str">
        <x:v>MVP/SHACL_GENERATION_PIPELINE/experiments/FULL_REPAIR_V2/RUN_01/runs/RUN-IMO-125-20260915T115440504925Z/final/final_shape.ttl</x:v>
      </x:c>
    </x:row>
    <x:row r="1311" ht="22" customHeight="1">
      <x:c r="A1311" s="10" t="str">
        <x:v>V2_FALLBACK25</x:v>
      </x:c>
      <x:c r="B1311" s="10" t="str">
        <x:v>IMO26-001</x:v>
      </x:c>
      <x:c r="C1311" s="10" t="str">
        <x:v>IMO26-001-A-F01</x:v>
      </x:c>
      <x:c r="D1311" s="10" t="str">
        <x:v>RUN_01</x:v>
      </x:c>
      <x:c r="E1311" s="10" t="str">
        <x:v>ORIGINAL_LEDGER</x:v>
      </x:c>
      <x:c r="F1311" s="10" t="str">
        <x:v>FAIL</x:v>
      </x:c>
      <x:c r="G1311" s="10" t="str">
        <x:v>PASS</x:v>
      </x:c>
      <x:c r="H1311" s="10" t="str">
        <x:v>EXECUTED</x:v>
      </x:c>
      <x:c r="I1311" s="10" t="str">
        <x:v>PARSED</x:v>
      </x:c>
      <x:c r="J1311" s="10" t="str">
        <x:v>GENERATION_ACCEPTED</x:v>
      </x:c>
      <x:c r="K1311" s="10" t="str">
        <x:v>f3881df18c05e09ed39677dcdd28738151ae4ff3c879921a35925c9d75f3276e</x:v>
      </x:c>
      <x:c r="L1311" s="10" t="str">
        <x:v>full_repair_v2</x:v>
      </x:c>
      <x:c r="M1311" s="10" t="n">
        <x:v>0</x:v>
      </x:c>
      <x:c r="N1311" s="10" t="n">
        <x:v>1</x:v>
      </x:c>
      <x:c r="O1311" s="10" t="n">
        <x:v>0</x:v>
      </x:c>
      <x:c r="P1311" s="9" t="str">
        <x:f>'CaseReview'!U1311</x:f>
        <x:v>FAIL</x:v>
      </x:c>
      <x:c r="Q1311" s="9" t="n">
        <x:f>IF(AND(T1311=1,G1311=P1311),1,0)</x:f>
        <x:v>0</x:v>
      </x:c>
      <x:c r="R1311" s="9" t="n">
        <x:f>IF(AND(T1311=1,G1311="PASS",P1311="FAIL"),1,0)</x:f>
        <x:v>1</x:v>
      </x:c>
      <x:c r="S1311" s="9" t="n">
        <x:f>IF(AND(T1311=1,G1311="FAIL",P1311="PASS"),1,0)</x:f>
        <x:v>0</x:v>
      </x:c>
      <x:c r="T1311" s="9" t="n">
        <x:v>1</x:v>
      </x:c>
      <x:c r="U1311" s="9" t="n">
        <x:v>5</x:v>
      </x:c>
      <x:c r="V1311" s="9" t="str">
        <x:v>MVP/SHACL_GENERATION_PIPELINE/experiments/FULL_REPAIR_V2/RUN_01/runs/RUN-IMO26-001-20260915T115615415886Z/final/final_shape.ttl</x:v>
      </x:c>
    </x:row>
    <x:row r="1312" ht="22" customHeight="1">
      <x:c r="A1312" s="10" t="str">
        <x:v>V2_FALLBACK25</x:v>
      </x:c>
      <x:c r="B1312" s="10" t="str">
        <x:v>IMO26-001</x:v>
      </x:c>
      <x:c r="C1312" s="10" t="str">
        <x:v>IMO26-001-A-F02</x:v>
      </x:c>
      <x:c r="D1312" s="10" t="str">
        <x:v>RUN_01</x:v>
      </x:c>
      <x:c r="E1312" s="10" t="str">
        <x:v>ORIGINAL_LEDGER</x:v>
      </x:c>
      <x:c r="F1312" s="10" t="str">
        <x:v>FAIL</x:v>
      </x:c>
      <x:c r="G1312" s="10" t="str">
        <x:v>FAIL</x:v>
      </x:c>
      <x:c r="H1312" s="10" t="str">
        <x:v>EXECUTED</x:v>
      </x:c>
      <x:c r="I1312" s="10" t="str">
        <x:v>PARSED</x:v>
      </x:c>
      <x:c r="J1312" s="10" t="str">
        <x:v>GENERATION_ACCEPTED</x:v>
      </x:c>
      <x:c r="K1312" s="10" t="str">
        <x:v>f3881df18c05e09ed39677dcdd28738151ae4ff3c879921a35925c9d75f3276e</x:v>
      </x:c>
      <x:c r="L1312" s="10" t="str">
        <x:v>full_repair_v2</x:v>
      </x:c>
      <x:c r="M1312" s="10" t="n">
        <x:v>1</x:v>
      </x:c>
      <x:c r="N1312" s="10" t="n">
        <x:v>0</x:v>
      </x:c>
      <x:c r="O1312" s="10" t="n">
        <x:v>0</x:v>
      </x:c>
      <x:c r="P1312" s="9" t="str">
        <x:f>'CaseReview'!U1312</x:f>
        <x:v>FAIL</x:v>
      </x:c>
      <x:c r="Q1312" s="9" t="n">
        <x:f>IF(AND(T1312=1,G1312=P1312),1,0)</x:f>
        <x:v>1</x:v>
      </x:c>
      <x:c r="R1312" s="9" t="n">
        <x:f>IF(AND(T1312=1,G1312="PASS",P1312="FAIL"),1,0)</x:f>
        <x:v>0</x:v>
      </x:c>
      <x:c r="S1312" s="9" t="n">
        <x:f>IF(AND(T1312=1,G1312="FAIL",P1312="PASS"),1,0)</x:f>
        <x:v>0</x:v>
      </x:c>
      <x:c r="T1312" s="9" t="n">
        <x:v>1</x:v>
      </x:c>
      <x:c r="U1312" s="9" t="n">
        <x:v>5</x:v>
      </x:c>
      <x:c r="V1312" s="9" t="str">
        <x:v>MVP/SHACL_GENERATION_PIPELINE/experiments/FULL_REPAIR_V2/RUN_01/runs/RUN-IMO26-001-20260915T115615415886Z/final/final_shape.ttl</x:v>
      </x:c>
    </x:row>
    <x:row r="1313" ht="22" customHeight="1">
      <x:c r="A1313" s="10" t="str">
        <x:v>V2_FALLBACK25</x:v>
      </x:c>
      <x:c r="B1313" s="10" t="str">
        <x:v>IMO26-001</x:v>
      </x:c>
      <x:c r="C1313" s="10" t="str">
        <x:v>IMO26-001-A-F03</x:v>
      </x:c>
      <x:c r="D1313" s="10" t="str">
        <x:v>RUN_01</x:v>
      </x:c>
      <x:c r="E1313" s="10" t="str">
        <x:v>ORIGINAL_LEDGER</x:v>
      </x:c>
      <x:c r="F1313" s="10" t="str">
        <x:v>FAIL</x:v>
      </x:c>
      <x:c r="G1313" s="10" t="str">
        <x:v>FAIL</x:v>
      </x:c>
      <x:c r="H1313" s="10" t="str">
        <x:v>EXECUTED</x:v>
      </x:c>
      <x:c r="I1313" s="10" t="str">
        <x:v>PARSED</x:v>
      </x:c>
      <x:c r="J1313" s="10" t="str">
        <x:v>GENERATION_ACCEPTED</x:v>
      </x:c>
      <x:c r="K1313" s="10" t="str">
        <x:v>f3881df18c05e09ed39677dcdd28738151ae4ff3c879921a35925c9d75f3276e</x:v>
      </x:c>
      <x:c r="L1313" s="10" t="str">
        <x:v>full_repair_v2</x:v>
      </x:c>
      <x:c r="M1313" s="10" t="n">
        <x:v>1</x:v>
      </x:c>
      <x:c r="N1313" s="10" t="n">
        <x:v>0</x:v>
      </x:c>
      <x:c r="O1313" s="10" t="n">
        <x:v>0</x:v>
      </x:c>
      <x:c r="P1313" s="9" t="str">
        <x:f>'CaseReview'!U1313</x:f>
        <x:v>FAIL</x:v>
      </x:c>
      <x:c r="Q1313" s="9" t="n">
        <x:f>IF(AND(T1313=1,G1313=P1313),1,0)</x:f>
        <x:v>1</x:v>
      </x:c>
      <x:c r="R1313" s="9" t="n">
        <x:f>IF(AND(T1313=1,G1313="PASS",P1313="FAIL"),1,0)</x:f>
        <x:v>0</x:v>
      </x:c>
      <x:c r="S1313" s="9" t="n">
        <x:f>IF(AND(T1313=1,G1313="FAIL",P1313="PASS"),1,0)</x:f>
        <x:v>0</x:v>
      </x:c>
      <x:c r="T1313" s="9" t="n">
        <x:v>1</x:v>
      </x:c>
      <x:c r="U1313" s="9" t="n">
        <x:v>5</x:v>
      </x:c>
      <x:c r="V1313" s="9" t="str">
        <x:v>MVP/SHACL_GENERATION_PIPELINE/experiments/FULL_REPAIR_V2/RUN_01/runs/RUN-IMO26-001-20260915T115615415886Z/final/final_shape.ttl</x:v>
      </x:c>
    </x:row>
    <x:row r="1314" ht="22" customHeight="1">
      <x:c r="A1314" s="10" t="str">
        <x:v>V2_FALLBACK25</x:v>
      </x:c>
      <x:c r="B1314" s="10" t="str">
        <x:v>IMO26-001</x:v>
      </x:c>
      <x:c r="C1314" s="10" t="str">
        <x:v>IMO26-001-A-P01</x:v>
      </x:c>
      <x:c r="D1314" s="10" t="str">
        <x:v>RUN_01</x:v>
      </x:c>
      <x:c r="E1314" s="10" t="str">
        <x:v>ORIGINAL_LEDGER</x:v>
      </x:c>
      <x:c r="F1314" s="10" t="str">
        <x:v>PASS</x:v>
      </x:c>
      <x:c r="G1314" s="10" t="str">
        <x:v>PASS</x:v>
      </x:c>
      <x:c r="H1314" s="10" t="str">
        <x:v>EXECUTED</x:v>
      </x:c>
      <x:c r="I1314" s="10" t="str">
        <x:v>PARSED</x:v>
      </x:c>
      <x:c r="J1314" s="10" t="str">
        <x:v>GENERATION_ACCEPTED</x:v>
      </x:c>
      <x:c r="K1314" s="10" t="str">
        <x:v>f3881df18c05e09ed39677dcdd28738151ae4ff3c879921a35925c9d75f3276e</x:v>
      </x:c>
      <x:c r="L1314" s="10" t="str">
        <x:v>full_repair_v2</x:v>
      </x:c>
      <x:c r="M1314" s="10" t="n">
        <x:v>1</x:v>
      </x:c>
      <x:c r="N1314" s="10" t="n">
        <x:v>0</x:v>
      </x:c>
      <x:c r="O1314" s="10" t="n">
        <x:v>0</x:v>
      </x:c>
      <x:c r="P1314" s="9" t="str">
        <x:f>'CaseReview'!U1314</x:f>
        <x:v>PASS</x:v>
      </x:c>
      <x:c r="Q1314" s="9" t="n">
        <x:f>IF(AND(T1314=1,G1314=P1314),1,0)</x:f>
        <x:v>1</x:v>
      </x:c>
      <x:c r="R1314" s="9" t="n">
        <x:f>IF(AND(T1314=1,G1314="PASS",P1314="FAIL"),1,0)</x:f>
        <x:v>0</x:v>
      </x:c>
      <x:c r="S1314" s="9" t="n">
        <x:f>IF(AND(T1314=1,G1314="FAIL",P1314="PASS"),1,0)</x:f>
        <x:v>0</x:v>
      </x:c>
      <x:c r="T1314" s="9" t="n">
        <x:v>1</x:v>
      </x:c>
      <x:c r="U1314" s="9" t="n">
        <x:v>5</x:v>
      </x:c>
      <x:c r="V1314" s="9" t="str">
        <x:v>MVP/SHACL_GENERATION_PIPELINE/experiments/FULL_REPAIR_V2/RUN_01/runs/RUN-IMO26-001-20260915T115615415886Z/final/final_shape.ttl</x:v>
      </x:c>
    </x:row>
    <x:row r="1315" ht="22" customHeight="1">
      <x:c r="A1315" s="10" t="str">
        <x:v>V2_FALLBACK25</x:v>
      </x:c>
      <x:c r="B1315" s="10" t="str">
        <x:v>IMO26-001</x:v>
      </x:c>
      <x:c r="C1315" s="10" t="str">
        <x:v>IMO26-001-A-P02</x:v>
      </x:c>
      <x:c r="D1315" s="10" t="str">
        <x:v>RUN_01</x:v>
      </x:c>
      <x:c r="E1315" s="10" t="str">
        <x:v>ORIGINAL_LEDGER</x:v>
      </x:c>
      <x:c r="F1315" s="10" t="str">
        <x:v>PASS</x:v>
      </x:c>
      <x:c r="G1315" s="10" t="str">
        <x:v>PASS</x:v>
      </x:c>
      <x:c r="H1315" s="10" t="str">
        <x:v>EXECUTED</x:v>
      </x:c>
      <x:c r="I1315" s="10" t="str">
        <x:v>PARSED</x:v>
      </x:c>
      <x:c r="J1315" s="10" t="str">
        <x:v>GENERATION_ACCEPTED</x:v>
      </x:c>
      <x:c r="K1315" s="10" t="str">
        <x:v>f3881df18c05e09ed39677dcdd28738151ae4ff3c879921a35925c9d75f3276e</x:v>
      </x:c>
      <x:c r="L1315" s="10" t="str">
        <x:v>full_repair_v2</x:v>
      </x:c>
      <x:c r="M1315" s="10" t="n">
        <x:v>1</x:v>
      </x:c>
      <x:c r="N1315" s="10" t="n">
        <x:v>0</x:v>
      </x:c>
      <x:c r="O1315" s="10" t="n">
        <x:v>0</x:v>
      </x:c>
      <x:c r="P1315" s="9" t="str">
        <x:f>'CaseReview'!U1315</x:f>
        <x:v>PASS</x:v>
      </x:c>
      <x:c r="Q1315" s="9" t="n">
        <x:f>IF(AND(T1315=1,G1315=P1315),1,0)</x:f>
        <x:v>1</x:v>
      </x:c>
      <x:c r="R1315" s="9" t="n">
        <x:f>IF(AND(T1315=1,G1315="PASS",P1315="FAIL"),1,0)</x:f>
        <x:v>0</x:v>
      </x:c>
      <x:c r="S1315" s="9" t="n">
        <x:f>IF(AND(T1315=1,G1315="FAIL",P1315="PASS"),1,0)</x:f>
        <x:v>0</x:v>
      </x:c>
      <x:c r="T1315" s="9" t="n">
        <x:v>1</x:v>
      </x:c>
      <x:c r="U1315" s="9" t="n">
        <x:v>5</x:v>
      </x:c>
      <x:c r="V1315" s="9" t="str">
        <x:v>MVP/SHACL_GENERATION_PIPELINE/experiments/FULL_REPAIR_V2/RUN_01/runs/RUN-IMO26-001-20260915T115615415886Z/final/final_shape.ttl</x:v>
      </x:c>
    </x:row>
    <x:row r="1316" ht="22" customHeight="1">
      <x:c r="A1316" s="10" t="str">
        <x:v>V2_FALLBACK25</x:v>
      </x:c>
      <x:c r="B1316" s="10" t="str">
        <x:v>IMO26-002</x:v>
      </x:c>
      <x:c r="C1316" s="10" t="str">
        <x:v>IMO26-002-A-F01</x:v>
      </x:c>
      <x:c r="D1316" s="10" t="str">
        <x:v>RUN_01</x:v>
      </x:c>
      <x:c r="E1316" s="10" t="str">
        <x:v>ORIGINAL_LEDGER</x:v>
      </x:c>
      <x:c r="F1316" s="10" t="str">
        <x:v>FAIL</x:v>
      </x:c>
      <x:c r="G1316" s="10" t="str">
        <x:v>FAIL</x:v>
      </x:c>
      <x:c r="H1316" s="10" t="str">
        <x:v>EXECUTED</x:v>
      </x:c>
      <x:c r="I1316" s="10" t="str">
        <x:v>PARSED</x:v>
      </x:c>
      <x:c r="J1316" s="10" t="str">
        <x:v>GENERATION_ACCEPTED</x:v>
      </x:c>
      <x:c r="K1316" s="10" t="str">
        <x:v>5e400f631d25a3e753b85c78030cd6c0e45fb30f65af78a07e31648947528500</x:v>
      </x:c>
      <x:c r="L1316" s="10" t="str">
        <x:v>full_repair_v2</x:v>
      </x:c>
      <x:c r="M1316" s="10" t="n">
        <x:v>1</x:v>
      </x:c>
      <x:c r="N1316" s="10" t="n">
        <x:v>0</x:v>
      </x:c>
      <x:c r="O1316" s="10" t="n">
        <x:v>0</x:v>
      </x:c>
      <x:c r="P1316" s="9" t="str">
        <x:f>'CaseReview'!U1316</x:f>
        <x:v>FAIL</x:v>
      </x:c>
      <x:c r="Q1316" s="9" t="n">
        <x:f>IF(AND(T1316=1,G1316=P1316),1,0)</x:f>
        <x:v>1</x:v>
      </x:c>
      <x:c r="R1316" s="9" t="n">
        <x:f>IF(AND(T1316=1,G1316="PASS",P1316="FAIL"),1,0)</x:f>
        <x:v>0</x:v>
      </x:c>
      <x:c r="S1316" s="9" t="n">
        <x:f>IF(AND(T1316=1,G1316="FAIL",P1316="PASS"),1,0)</x:f>
        <x:v>0</x:v>
      </x:c>
      <x:c r="T1316" s="9" t="n">
        <x:v>1</x:v>
      </x:c>
      <x:c r="U1316" s="9" t="n">
        <x:v>16</x:v>
      </x:c>
      <x:c r="V1316" s="9" t="str">
        <x:v>MVP/SHACL_GENERATION_PIPELINE/experiments/FULL_REPAIR_V2/RUN_01/runs/RUN-IMO26-002-20260915T115639235444Z/final/final_shape.ttl</x:v>
      </x:c>
    </x:row>
    <x:row r="1317" ht="22" customHeight="1">
      <x:c r="A1317" s="10" t="str">
        <x:v>V2_FALLBACK25</x:v>
      </x:c>
      <x:c r="B1317" s="10" t="str">
        <x:v>IMO26-002</x:v>
      </x:c>
      <x:c r="C1317" s="10" t="str">
        <x:v>IMO26-002-A-F02</x:v>
      </x:c>
      <x:c r="D1317" s="10" t="str">
        <x:v>RUN_01</x:v>
      </x:c>
      <x:c r="E1317" s="10" t="str">
        <x:v>ORIGINAL_LEDGER</x:v>
      </x:c>
      <x:c r="F1317" s="10" t="str">
        <x:v>FAIL</x:v>
      </x:c>
      <x:c r="G1317" s="10" t="str">
        <x:v>FAIL</x:v>
      </x:c>
      <x:c r="H1317" s="10" t="str">
        <x:v>EXECUTED</x:v>
      </x:c>
      <x:c r="I1317" s="10" t="str">
        <x:v>PARSED</x:v>
      </x:c>
      <x:c r="J1317" s="10" t="str">
        <x:v>GENERATION_ACCEPTED</x:v>
      </x:c>
      <x:c r="K1317" s="10" t="str">
        <x:v>5e400f631d25a3e753b85c78030cd6c0e45fb30f65af78a07e31648947528500</x:v>
      </x:c>
      <x:c r="L1317" s="10" t="str">
        <x:v>full_repair_v2</x:v>
      </x:c>
      <x:c r="M1317" s="10" t="n">
        <x:v>1</x:v>
      </x:c>
      <x:c r="N1317" s="10" t="n">
        <x:v>0</x:v>
      </x:c>
      <x:c r="O1317" s="10" t="n">
        <x:v>0</x:v>
      </x:c>
      <x:c r="P1317" s="9" t="str">
        <x:f>'CaseReview'!U1317</x:f>
        <x:v>FAIL</x:v>
      </x:c>
      <x:c r="Q1317" s="9" t="n">
        <x:f>IF(AND(T1317=1,G1317=P1317),1,0)</x:f>
        <x:v>1</x:v>
      </x:c>
      <x:c r="R1317" s="9" t="n">
        <x:f>IF(AND(T1317=1,G1317="PASS",P1317="FAIL"),1,0)</x:f>
        <x:v>0</x:v>
      </x:c>
      <x:c r="S1317" s="9" t="n">
        <x:f>IF(AND(T1317=1,G1317="FAIL",P1317="PASS"),1,0)</x:f>
        <x:v>0</x:v>
      </x:c>
      <x:c r="T1317" s="9" t="n">
        <x:v>1</x:v>
      </x:c>
      <x:c r="U1317" s="9" t="n">
        <x:v>16</x:v>
      </x:c>
      <x:c r="V1317" s="9" t="str">
        <x:v>MVP/SHACL_GENERATION_PIPELINE/experiments/FULL_REPAIR_V2/RUN_01/runs/RUN-IMO26-002-20260915T115639235444Z/final/final_shape.ttl</x:v>
      </x:c>
    </x:row>
    <x:row r="1318" ht="22" customHeight="1">
      <x:c r="A1318" s="10" t="str">
        <x:v>V2_FALLBACK25</x:v>
      </x:c>
      <x:c r="B1318" s="10" t="str">
        <x:v>IMO26-002</x:v>
      </x:c>
      <x:c r="C1318" s="10" t="str">
        <x:v>IMO26-002-A-F03</x:v>
      </x:c>
      <x:c r="D1318" s="10" t="str">
        <x:v>RUN_01</x:v>
      </x:c>
      <x:c r="E1318" s="10" t="str">
        <x:v>ORIGINAL_LEDGER</x:v>
      </x:c>
      <x:c r="F1318" s="10" t="str">
        <x:v>FAIL</x:v>
      </x:c>
      <x:c r="G1318" s="10" t="str">
        <x:v>FAIL</x:v>
      </x:c>
      <x:c r="H1318" s="10" t="str">
        <x:v>EXECUTED</x:v>
      </x:c>
      <x:c r="I1318" s="10" t="str">
        <x:v>PARSED</x:v>
      </x:c>
      <x:c r="J1318" s="10" t="str">
        <x:v>GENERATION_ACCEPTED</x:v>
      </x:c>
      <x:c r="K1318" s="10" t="str">
        <x:v>5e400f631d25a3e753b85c78030cd6c0e45fb30f65af78a07e31648947528500</x:v>
      </x:c>
      <x:c r="L1318" s="10" t="str">
        <x:v>full_repair_v2</x:v>
      </x:c>
      <x:c r="M1318" s="10" t="n">
        <x:v>1</x:v>
      </x:c>
      <x:c r="N1318" s="10" t="n">
        <x:v>0</x:v>
      </x:c>
      <x:c r="O1318" s="10" t="n">
        <x:v>0</x:v>
      </x:c>
      <x:c r="P1318" s="9" t="str">
        <x:f>'CaseReview'!U1318</x:f>
        <x:v>FAIL</x:v>
      </x:c>
      <x:c r="Q1318" s="9" t="n">
        <x:f>IF(AND(T1318=1,G1318=P1318),1,0)</x:f>
        <x:v>1</x:v>
      </x:c>
      <x:c r="R1318" s="9" t="n">
        <x:f>IF(AND(T1318=1,G1318="PASS",P1318="FAIL"),1,0)</x:f>
        <x:v>0</x:v>
      </x:c>
      <x:c r="S1318" s="9" t="n">
        <x:f>IF(AND(T1318=1,G1318="FAIL",P1318="PASS"),1,0)</x:f>
        <x:v>0</x:v>
      </x:c>
      <x:c r="T1318" s="9" t="n">
        <x:v>1</x:v>
      </x:c>
      <x:c r="U1318" s="9" t="n">
        <x:v>16</x:v>
      </x:c>
      <x:c r="V1318" s="9" t="str">
        <x:v>MVP/SHACL_GENERATION_PIPELINE/experiments/FULL_REPAIR_V2/RUN_01/runs/RUN-IMO26-002-20260915T115639235444Z/final/final_shape.ttl</x:v>
      </x:c>
    </x:row>
    <x:row r="1319" ht="22" customHeight="1">
      <x:c r="A1319" s="10" t="str">
        <x:v>V2_FALLBACK25</x:v>
      </x:c>
      <x:c r="B1319" s="10" t="str">
        <x:v>IMO26-002</x:v>
      </x:c>
      <x:c r="C1319" s="10" t="str">
        <x:v>IMO26-002-A-F04</x:v>
      </x:c>
      <x:c r="D1319" s="10" t="str">
        <x:v>RUN_01</x:v>
      </x:c>
      <x:c r="E1319" s="10" t="str">
        <x:v>ORIGINAL_LEDGER</x:v>
      </x:c>
      <x:c r="F1319" s="10" t="str">
        <x:v>FAIL</x:v>
      </x:c>
      <x:c r="G1319" s="10" t="str">
        <x:v>FAIL</x:v>
      </x:c>
      <x:c r="H1319" s="10" t="str">
        <x:v>EXECUTED</x:v>
      </x:c>
      <x:c r="I1319" s="10" t="str">
        <x:v>PARSED</x:v>
      </x:c>
      <x:c r="J1319" s="10" t="str">
        <x:v>GENERATION_ACCEPTED</x:v>
      </x:c>
      <x:c r="K1319" s="10" t="str">
        <x:v>5e400f631d25a3e753b85c78030cd6c0e45fb30f65af78a07e31648947528500</x:v>
      </x:c>
      <x:c r="L1319" s="10" t="str">
        <x:v>full_repair_v2</x:v>
      </x:c>
      <x:c r="M1319" s="10" t="n">
        <x:v>1</x:v>
      </x:c>
      <x:c r="N1319" s="10" t="n">
        <x:v>0</x:v>
      </x:c>
      <x:c r="O1319" s="10" t="n">
        <x:v>0</x:v>
      </x:c>
      <x:c r="P1319" s="9" t="str">
        <x:f>'CaseReview'!U1319</x:f>
        <x:v>FAIL</x:v>
      </x:c>
      <x:c r="Q1319" s="9" t="n">
        <x:f>IF(AND(T1319=1,G1319=P1319),1,0)</x:f>
        <x:v>1</x:v>
      </x:c>
      <x:c r="R1319" s="9" t="n">
        <x:f>IF(AND(T1319=1,G1319="PASS",P1319="FAIL"),1,0)</x:f>
        <x:v>0</x:v>
      </x:c>
      <x:c r="S1319" s="9" t="n">
        <x:f>IF(AND(T1319=1,G1319="FAIL",P1319="PASS"),1,0)</x:f>
        <x:v>0</x:v>
      </x:c>
      <x:c r="T1319" s="9" t="n">
        <x:v>1</x:v>
      </x:c>
      <x:c r="U1319" s="9" t="n">
        <x:v>16</x:v>
      </x:c>
      <x:c r="V1319" s="9" t="str">
        <x:v>MVP/SHACL_GENERATION_PIPELINE/experiments/FULL_REPAIR_V2/RUN_01/runs/RUN-IMO26-002-20260915T115639235444Z/final/final_shape.ttl</x:v>
      </x:c>
    </x:row>
    <x:row r="1320" ht="22" customHeight="1">
      <x:c r="A1320" s="10" t="str">
        <x:v>V2_FALLBACK25</x:v>
      </x:c>
      <x:c r="B1320" s="10" t="str">
        <x:v>IMO26-002</x:v>
      </x:c>
      <x:c r="C1320" s="10" t="str">
        <x:v>IMO26-002-A-F05</x:v>
      </x:c>
      <x:c r="D1320" s="10" t="str">
        <x:v>RUN_01</x:v>
      </x:c>
      <x:c r="E1320" s="10" t="str">
        <x:v>ORIGINAL_LEDGER</x:v>
      </x:c>
      <x:c r="F1320" s="10" t="str">
        <x:v>FAIL</x:v>
      </x:c>
      <x:c r="G1320" s="10" t="str">
        <x:v>FAIL</x:v>
      </x:c>
      <x:c r="H1320" s="10" t="str">
        <x:v>EXECUTED</x:v>
      </x:c>
      <x:c r="I1320" s="10" t="str">
        <x:v>PARSED</x:v>
      </x:c>
      <x:c r="J1320" s="10" t="str">
        <x:v>GENERATION_ACCEPTED</x:v>
      </x:c>
      <x:c r="K1320" s="10" t="str">
        <x:v>5e400f631d25a3e753b85c78030cd6c0e45fb30f65af78a07e31648947528500</x:v>
      </x:c>
      <x:c r="L1320" s="10" t="str">
        <x:v>full_repair_v2</x:v>
      </x:c>
      <x:c r="M1320" s="10" t="n">
        <x:v>1</x:v>
      </x:c>
      <x:c r="N1320" s="10" t="n">
        <x:v>0</x:v>
      </x:c>
      <x:c r="O1320" s="10" t="n">
        <x:v>0</x:v>
      </x:c>
      <x:c r="P1320" s="9" t="str">
        <x:f>'CaseReview'!U1320</x:f>
        <x:v>FAIL</x:v>
      </x:c>
      <x:c r="Q1320" s="9" t="n">
        <x:f>IF(AND(T1320=1,G1320=P1320),1,0)</x:f>
        <x:v>1</x:v>
      </x:c>
      <x:c r="R1320" s="9" t="n">
        <x:f>IF(AND(T1320=1,G1320="PASS",P1320="FAIL"),1,0)</x:f>
        <x:v>0</x:v>
      </x:c>
      <x:c r="S1320" s="9" t="n">
        <x:f>IF(AND(T1320=1,G1320="FAIL",P1320="PASS"),1,0)</x:f>
        <x:v>0</x:v>
      </x:c>
      <x:c r="T1320" s="9" t="n">
        <x:v>1</x:v>
      </x:c>
      <x:c r="U1320" s="9" t="n">
        <x:v>16</x:v>
      </x:c>
      <x:c r="V1320" s="9" t="str">
        <x:v>MVP/SHACL_GENERATION_PIPELINE/experiments/FULL_REPAIR_V2/RUN_01/runs/RUN-IMO26-002-20260915T115639235444Z/final/final_shape.ttl</x:v>
      </x:c>
    </x:row>
    <x:row r="1321" ht="22" customHeight="1">
      <x:c r="A1321" s="10" t="str">
        <x:v>V2_FALLBACK25</x:v>
      </x:c>
      <x:c r="B1321" s="10" t="str">
        <x:v>IMO26-002</x:v>
      </x:c>
      <x:c r="C1321" s="10" t="str">
        <x:v>IMO26-002-A-F06</x:v>
      </x:c>
      <x:c r="D1321" s="10" t="str">
        <x:v>RUN_01</x:v>
      </x:c>
      <x:c r="E1321" s="10" t="str">
        <x:v>ORIGINAL_LEDGER</x:v>
      </x:c>
      <x:c r="F1321" s="10" t="str">
        <x:v>FAIL</x:v>
      </x:c>
      <x:c r="G1321" s="10" t="str">
        <x:v>FAIL</x:v>
      </x:c>
      <x:c r="H1321" s="10" t="str">
        <x:v>EXECUTED</x:v>
      </x:c>
      <x:c r="I1321" s="10" t="str">
        <x:v>PARSED</x:v>
      </x:c>
      <x:c r="J1321" s="10" t="str">
        <x:v>GENERATION_ACCEPTED</x:v>
      </x:c>
      <x:c r="K1321" s="10" t="str">
        <x:v>5e400f631d25a3e753b85c78030cd6c0e45fb30f65af78a07e31648947528500</x:v>
      </x:c>
      <x:c r="L1321" s="10" t="str">
        <x:v>full_repair_v2</x:v>
      </x:c>
      <x:c r="M1321" s="10" t="n">
        <x:v>1</x:v>
      </x:c>
      <x:c r="N1321" s="10" t="n">
        <x:v>0</x:v>
      </x:c>
      <x:c r="O1321" s="10" t="n">
        <x:v>0</x:v>
      </x:c>
      <x:c r="P1321" s="9" t="str">
        <x:f>'CaseReview'!U1321</x:f>
        <x:v>FAIL</x:v>
      </x:c>
      <x:c r="Q1321" s="9" t="n">
        <x:f>IF(AND(T1321=1,G1321=P1321),1,0)</x:f>
        <x:v>1</x:v>
      </x:c>
      <x:c r="R1321" s="9" t="n">
        <x:f>IF(AND(T1321=1,G1321="PASS",P1321="FAIL"),1,0)</x:f>
        <x:v>0</x:v>
      </x:c>
      <x:c r="S1321" s="9" t="n">
        <x:f>IF(AND(T1321=1,G1321="FAIL",P1321="PASS"),1,0)</x:f>
        <x:v>0</x:v>
      </x:c>
      <x:c r="T1321" s="9" t="n">
        <x:v>1</x:v>
      </x:c>
      <x:c r="U1321" s="9" t="n">
        <x:v>16</x:v>
      </x:c>
      <x:c r="V1321" s="9" t="str">
        <x:v>MVP/SHACL_GENERATION_PIPELINE/experiments/FULL_REPAIR_V2/RUN_01/runs/RUN-IMO26-002-20260915T115639235444Z/final/final_shape.ttl</x:v>
      </x:c>
    </x:row>
    <x:row r="1322" ht="22" customHeight="1">
      <x:c r="A1322" s="10" t="str">
        <x:v>V2_FALLBACK25</x:v>
      </x:c>
      <x:c r="B1322" s="10" t="str">
        <x:v>IMO26-002</x:v>
      </x:c>
      <x:c r="C1322" s="10" t="str">
        <x:v>IMO26-002-A-P01</x:v>
      </x:c>
      <x:c r="D1322" s="10" t="str">
        <x:v>RUN_01</x:v>
      </x:c>
      <x:c r="E1322" s="10" t="str">
        <x:v>ORIGINAL_LEDGER</x:v>
      </x:c>
      <x:c r="F1322" s="10" t="str">
        <x:v>PASS</x:v>
      </x:c>
      <x:c r="G1322" s="10" t="str">
        <x:v>FAIL</x:v>
      </x:c>
      <x:c r="H1322" s="10" t="str">
        <x:v>EXECUTED</x:v>
      </x:c>
      <x:c r="I1322" s="10" t="str">
        <x:v>PARSED</x:v>
      </x:c>
      <x:c r="J1322" s="10" t="str">
        <x:v>GENERATION_ACCEPTED</x:v>
      </x:c>
      <x:c r="K1322" s="10" t="str">
        <x:v>5e400f631d25a3e753b85c78030cd6c0e45fb30f65af78a07e31648947528500</x:v>
      </x:c>
      <x:c r="L1322" s="10" t="str">
        <x:v>full_repair_v2</x:v>
      </x:c>
      <x:c r="M1322" s="10" t="n">
        <x:v>0</x:v>
      </x:c>
      <x:c r="N1322" s="10" t="n">
        <x:v>0</x:v>
      </x:c>
      <x:c r="O1322" s="10" t="n">
        <x:v>1</x:v>
      </x:c>
      <x:c r="P1322" s="9" t="str">
        <x:f>'CaseReview'!U1322</x:f>
        <x:v>PASS</x:v>
      </x:c>
      <x:c r="Q1322" s="9" t="n">
        <x:f>IF(AND(T1322=1,G1322=P1322),1,0)</x:f>
        <x:v>0</x:v>
      </x:c>
      <x:c r="R1322" s="9" t="n">
        <x:f>IF(AND(T1322=1,G1322="PASS",P1322="FAIL"),1,0)</x:f>
        <x:v>0</x:v>
      </x:c>
      <x:c r="S1322" s="9" t="n">
        <x:f>IF(AND(T1322=1,G1322="FAIL",P1322="PASS"),1,0)</x:f>
        <x:v>1</x:v>
      </x:c>
      <x:c r="T1322" s="9" t="n">
        <x:v>1</x:v>
      </x:c>
      <x:c r="U1322" s="9" t="n">
        <x:v>16</x:v>
      </x:c>
      <x:c r="V1322" s="9" t="str">
        <x:v>MVP/SHACL_GENERATION_PIPELINE/experiments/FULL_REPAIR_V2/RUN_01/runs/RUN-IMO26-002-20260915T115639235444Z/final/final_shape.ttl</x:v>
      </x:c>
    </x:row>
    <x:row r="1323" ht="22" customHeight="1">
      <x:c r="A1323" s="10" t="str">
        <x:v>V2_FALLBACK25</x:v>
      </x:c>
      <x:c r="B1323" s="10" t="str">
        <x:v>IMO26-002</x:v>
      </x:c>
      <x:c r="C1323" s="10" t="str">
        <x:v>IMO26-002-A-P02</x:v>
      </x:c>
      <x:c r="D1323" s="10" t="str">
        <x:v>RUN_01</x:v>
      </x:c>
      <x:c r="E1323" s="10" t="str">
        <x:v>ORIGINAL_LEDGER</x:v>
      </x:c>
      <x:c r="F1323" s="10" t="str">
        <x:v>PASS</x:v>
      </x:c>
      <x:c r="G1323" s="10" t="str">
        <x:v>PASS</x:v>
      </x:c>
      <x:c r="H1323" s="10" t="str">
        <x:v>EXECUTED</x:v>
      </x:c>
      <x:c r="I1323" s="10" t="str">
        <x:v>PARSED</x:v>
      </x:c>
      <x:c r="J1323" s="10" t="str">
        <x:v>GENERATION_ACCEPTED</x:v>
      </x:c>
      <x:c r="K1323" s="10" t="str">
        <x:v>5e400f631d25a3e753b85c78030cd6c0e45fb30f65af78a07e31648947528500</x:v>
      </x:c>
      <x:c r="L1323" s="10" t="str">
        <x:v>full_repair_v2</x:v>
      </x:c>
      <x:c r="M1323" s="10" t="n">
        <x:v>1</x:v>
      </x:c>
      <x:c r="N1323" s="10" t="n">
        <x:v>0</x:v>
      </x:c>
      <x:c r="O1323" s="10" t="n">
        <x:v>0</x:v>
      </x:c>
      <x:c r="P1323" s="9" t="str">
        <x:f>'CaseReview'!U1323</x:f>
        <x:v>PASS</x:v>
      </x:c>
      <x:c r="Q1323" s="9" t="n">
        <x:f>IF(AND(T1323=1,G1323=P1323),1,0)</x:f>
        <x:v>1</x:v>
      </x:c>
      <x:c r="R1323" s="9" t="n">
        <x:f>IF(AND(T1323=1,G1323="PASS",P1323="FAIL"),1,0)</x:f>
        <x:v>0</x:v>
      </x:c>
      <x:c r="S1323" s="9" t="n">
        <x:f>IF(AND(T1323=1,G1323="FAIL",P1323="PASS"),1,0)</x:f>
        <x:v>0</x:v>
      </x:c>
      <x:c r="T1323" s="9" t="n">
        <x:v>1</x:v>
      </x:c>
      <x:c r="U1323" s="9" t="n">
        <x:v>16</x:v>
      </x:c>
      <x:c r="V1323" s="9" t="str">
        <x:v>MVP/SHACL_GENERATION_PIPELINE/experiments/FULL_REPAIR_V2/RUN_01/runs/RUN-IMO26-002-20260915T115639235444Z/final/final_shape.ttl</x:v>
      </x:c>
    </x:row>
    <x:row r="1324" ht="22" customHeight="1">
      <x:c r="A1324" s="10" t="str">
        <x:v>V2_FALLBACK25</x:v>
      </x:c>
      <x:c r="B1324" s="10" t="str">
        <x:v>IMO26-002</x:v>
      </x:c>
      <x:c r="C1324" s="10" t="str">
        <x:v>IMO26-002-A-P03</x:v>
      </x:c>
      <x:c r="D1324" s="10" t="str">
        <x:v>RUN_01</x:v>
      </x:c>
      <x:c r="E1324" s="10" t="str">
        <x:v>ORIGINAL_LEDGER</x:v>
      </x:c>
      <x:c r="F1324" s="10" t="str">
        <x:v>PASS</x:v>
      </x:c>
      <x:c r="G1324" s="10" t="str">
        <x:v>FAIL</x:v>
      </x:c>
      <x:c r="H1324" s="10" t="str">
        <x:v>EXECUTED</x:v>
      </x:c>
      <x:c r="I1324" s="10" t="str">
        <x:v>PARSED</x:v>
      </x:c>
      <x:c r="J1324" s="10" t="str">
        <x:v>GENERATION_ACCEPTED</x:v>
      </x:c>
      <x:c r="K1324" s="10" t="str">
        <x:v>5e400f631d25a3e753b85c78030cd6c0e45fb30f65af78a07e31648947528500</x:v>
      </x:c>
      <x:c r="L1324" s="10" t="str">
        <x:v>full_repair_v2</x:v>
      </x:c>
      <x:c r="M1324" s="10" t="n">
        <x:v>0</x:v>
      </x:c>
      <x:c r="N1324" s="10" t="n">
        <x:v>0</x:v>
      </x:c>
      <x:c r="O1324" s="10" t="n">
        <x:v>1</x:v>
      </x:c>
      <x:c r="P1324" s="9" t="str">
        <x:f>'CaseReview'!U1324</x:f>
        <x:v>PASS</x:v>
      </x:c>
      <x:c r="Q1324" s="9" t="n">
        <x:f>IF(AND(T1324=1,G1324=P1324),1,0)</x:f>
        <x:v>0</x:v>
      </x:c>
      <x:c r="R1324" s="9" t="n">
        <x:f>IF(AND(T1324=1,G1324="PASS",P1324="FAIL"),1,0)</x:f>
        <x:v>0</x:v>
      </x:c>
      <x:c r="S1324" s="9" t="n">
        <x:f>IF(AND(T1324=1,G1324="FAIL",P1324="PASS"),1,0)</x:f>
        <x:v>1</x:v>
      </x:c>
      <x:c r="T1324" s="9" t="n">
        <x:v>1</x:v>
      </x:c>
      <x:c r="U1324" s="9" t="n">
        <x:v>16</x:v>
      </x:c>
      <x:c r="V1324" s="9" t="str">
        <x:v>MVP/SHACL_GENERATION_PIPELINE/experiments/FULL_REPAIR_V2/RUN_01/runs/RUN-IMO26-002-20260915T115639235444Z/final/final_shape.ttl</x:v>
      </x:c>
    </x:row>
    <x:row r="1325" ht="22" customHeight="1">
      <x:c r="A1325" s="10" t="str">
        <x:v>V2_FALLBACK25</x:v>
      </x:c>
      <x:c r="B1325" s="10" t="str">
        <x:v>IMO26-002</x:v>
      </x:c>
      <x:c r="C1325" s="10" t="str">
        <x:v>IMO26-002-A-P04</x:v>
      </x:c>
      <x:c r="D1325" s="10" t="str">
        <x:v>RUN_01</x:v>
      </x:c>
      <x:c r="E1325" s="10" t="str">
        <x:v>ORIGINAL_LEDGER</x:v>
      </x:c>
      <x:c r="F1325" s="10" t="str">
        <x:v>PASS</x:v>
      </x:c>
      <x:c r="G1325" s="10" t="str">
        <x:v>PASS</x:v>
      </x:c>
      <x:c r="H1325" s="10" t="str">
        <x:v>EXECUTED</x:v>
      </x:c>
      <x:c r="I1325" s="10" t="str">
        <x:v>PARSED</x:v>
      </x:c>
      <x:c r="J1325" s="10" t="str">
        <x:v>GENERATION_ACCEPTED</x:v>
      </x:c>
      <x:c r="K1325" s="10" t="str">
        <x:v>5e400f631d25a3e753b85c78030cd6c0e45fb30f65af78a07e31648947528500</x:v>
      </x:c>
      <x:c r="L1325" s="10" t="str">
        <x:v>full_repair_v2</x:v>
      </x:c>
      <x:c r="M1325" s="10" t="n">
        <x:v>1</x:v>
      </x:c>
      <x:c r="N1325" s="10" t="n">
        <x:v>0</x:v>
      </x:c>
      <x:c r="O1325" s="10" t="n">
        <x:v>0</x:v>
      </x:c>
      <x:c r="P1325" s="9" t="str">
        <x:f>'CaseReview'!U1325</x:f>
        <x:v>PASS</x:v>
      </x:c>
      <x:c r="Q1325" s="9" t="n">
        <x:f>IF(AND(T1325=1,G1325=P1325),1,0)</x:f>
        <x:v>1</x:v>
      </x:c>
      <x:c r="R1325" s="9" t="n">
        <x:f>IF(AND(T1325=1,G1325="PASS",P1325="FAIL"),1,0)</x:f>
        <x:v>0</x:v>
      </x:c>
      <x:c r="S1325" s="9" t="n">
        <x:f>IF(AND(T1325=1,G1325="FAIL",P1325="PASS"),1,0)</x:f>
        <x:v>0</x:v>
      </x:c>
      <x:c r="T1325" s="9" t="n">
        <x:v>1</x:v>
      </x:c>
      <x:c r="U1325" s="9" t="n">
        <x:v>16</x:v>
      </x:c>
      <x:c r="V1325" s="9" t="str">
        <x:v>MVP/SHACL_GENERATION_PIPELINE/experiments/FULL_REPAIR_V2/RUN_01/runs/RUN-IMO26-002-20260915T115639235444Z/final/final_shape.ttl</x:v>
      </x:c>
    </x:row>
    <x:row r="1326" ht="22" customHeight="1">
      <x:c r="A1326" s="10" t="str">
        <x:v>V2_FALLBACK25</x:v>
      </x:c>
      <x:c r="B1326" s="10" t="str">
        <x:v>IMO26-002</x:v>
      </x:c>
      <x:c r="C1326" s="10" t="str">
        <x:v>IMO26-002-A-P05</x:v>
      </x:c>
      <x:c r="D1326" s="10" t="str">
        <x:v>RUN_01</x:v>
      </x:c>
      <x:c r="E1326" s="10" t="str">
        <x:v>ORIGINAL_LEDGER</x:v>
      </x:c>
      <x:c r="F1326" s="10" t="str">
        <x:v>PASS</x:v>
      </x:c>
      <x:c r="G1326" s="10" t="str">
        <x:v>PASS</x:v>
      </x:c>
      <x:c r="H1326" s="10" t="str">
        <x:v>EXECUTED</x:v>
      </x:c>
      <x:c r="I1326" s="10" t="str">
        <x:v>PARSED</x:v>
      </x:c>
      <x:c r="J1326" s="10" t="str">
        <x:v>GENERATION_ACCEPTED</x:v>
      </x:c>
      <x:c r="K1326" s="10" t="str">
        <x:v>5e400f631d25a3e753b85c78030cd6c0e45fb30f65af78a07e31648947528500</x:v>
      </x:c>
      <x:c r="L1326" s="10" t="str">
        <x:v>full_repair_v2</x:v>
      </x:c>
      <x:c r="M1326" s="10" t="n">
        <x:v>1</x:v>
      </x:c>
      <x:c r="N1326" s="10" t="n">
        <x:v>0</x:v>
      </x:c>
      <x:c r="O1326" s="10" t="n">
        <x:v>0</x:v>
      </x:c>
      <x:c r="P1326" s="9" t="str">
        <x:f>'CaseReview'!U1326</x:f>
        <x:v>PASS</x:v>
      </x:c>
      <x:c r="Q1326" s="9" t="n">
        <x:f>IF(AND(T1326=1,G1326=P1326),1,0)</x:f>
        <x:v>1</x:v>
      </x:c>
      <x:c r="R1326" s="9" t="n">
        <x:f>IF(AND(T1326=1,G1326="PASS",P1326="FAIL"),1,0)</x:f>
        <x:v>0</x:v>
      </x:c>
      <x:c r="S1326" s="9" t="n">
        <x:f>IF(AND(T1326=1,G1326="FAIL",P1326="PASS"),1,0)</x:f>
        <x:v>0</x:v>
      </x:c>
      <x:c r="T1326" s="9" t="n">
        <x:v>1</x:v>
      </x:c>
      <x:c r="U1326" s="9" t="n">
        <x:v>16</x:v>
      </x:c>
      <x:c r="V1326" s="9" t="str">
        <x:v>MVP/SHACL_GENERATION_PIPELINE/experiments/FULL_REPAIR_V2/RUN_01/runs/RUN-IMO26-002-20260915T115639235444Z/final/final_shape.ttl</x:v>
      </x:c>
    </x:row>
    <x:row r="1327" ht="22" customHeight="1">
      <x:c r="A1327" s="10" t="str">
        <x:v>V2_FALLBACK25</x:v>
      </x:c>
      <x:c r="B1327" s="10" t="str">
        <x:v>IMO26-002</x:v>
      </x:c>
      <x:c r="C1327" s="10" t="str">
        <x:v>IMO26-002-A-P06</x:v>
      </x:c>
      <x:c r="D1327" s="10" t="str">
        <x:v>RUN_01</x:v>
      </x:c>
      <x:c r="E1327" s="10" t="str">
        <x:v>ORIGINAL_LEDGER</x:v>
      </x:c>
      <x:c r="F1327" s="10" t="str">
        <x:v>PASS</x:v>
      </x:c>
      <x:c r="G1327" s="10" t="str">
        <x:v>FAIL</x:v>
      </x:c>
      <x:c r="H1327" s="10" t="str">
        <x:v>EXECUTED</x:v>
      </x:c>
      <x:c r="I1327" s="10" t="str">
        <x:v>PARSED</x:v>
      </x:c>
      <x:c r="J1327" s="10" t="str">
        <x:v>GENERATION_ACCEPTED</x:v>
      </x:c>
      <x:c r="K1327" s="10" t="str">
        <x:v>5e400f631d25a3e753b85c78030cd6c0e45fb30f65af78a07e31648947528500</x:v>
      </x:c>
      <x:c r="L1327" s="10" t="str">
        <x:v>full_repair_v2</x:v>
      </x:c>
      <x:c r="M1327" s="10" t="n">
        <x:v>0</x:v>
      </x:c>
      <x:c r="N1327" s="10" t="n">
        <x:v>0</x:v>
      </x:c>
      <x:c r="O1327" s="10" t="n">
        <x:v>1</x:v>
      </x:c>
      <x:c r="P1327" s="9" t="str">
        <x:f>'CaseReview'!U1327</x:f>
        <x:v>PASS</x:v>
      </x:c>
      <x:c r="Q1327" s="9" t="n">
        <x:f>IF(AND(T1327=1,G1327=P1327),1,0)</x:f>
        <x:v>0</x:v>
      </x:c>
      <x:c r="R1327" s="9" t="n">
        <x:f>IF(AND(T1327=1,G1327="PASS",P1327="FAIL"),1,0)</x:f>
        <x:v>0</x:v>
      </x:c>
      <x:c r="S1327" s="9" t="n">
        <x:f>IF(AND(T1327=1,G1327="FAIL",P1327="PASS"),1,0)</x:f>
        <x:v>1</x:v>
      </x:c>
      <x:c r="T1327" s="9" t="n">
        <x:v>1</x:v>
      </x:c>
      <x:c r="U1327" s="9" t="n">
        <x:v>16</x:v>
      </x:c>
      <x:c r="V1327" s="9" t="str">
        <x:v>MVP/SHACL_GENERATION_PIPELINE/experiments/FULL_REPAIR_V2/RUN_01/runs/RUN-IMO26-002-20260915T115639235444Z/final/final_shape.ttl</x:v>
      </x:c>
    </x:row>
    <x:row r="1328" ht="22" customHeight="1">
      <x:c r="A1328" s="10" t="str">
        <x:v>V2_FALLBACK25</x:v>
      </x:c>
      <x:c r="B1328" s="10" t="str">
        <x:v>IMO26-002</x:v>
      </x:c>
      <x:c r="C1328" s="10" t="str">
        <x:v>IMO26-002-A-P07</x:v>
      </x:c>
      <x:c r="D1328" s="10" t="str">
        <x:v>RUN_01</x:v>
      </x:c>
      <x:c r="E1328" s="10" t="str">
        <x:v>ORIGINAL_LEDGER</x:v>
      </x:c>
      <x:c r="F1328" s="10" t="str">
        <x:v>PASS</x:v>
      </x:c>
      <x:c r="G1328" s="10" t="str">
        <x:v>FAIL</x:v>
      </x:c>
      <x:c r="H1328" s="10" t="str">
        <x:v>EXECUTED</x:v>
      </x:c>
      <x:c r="I1328" s="10" t="str">
        <x:v>PARSED</x:v>
      </x:c>
      <x:c r="J1328" s="10" t="str">
        <x:v>GENERATION_ACCEPTED</x:v>
      </x:c>
      <x:c r="K1328" s="10" t="str">
        <x:v>5e400f631d25a3e753b85c78030cd6c0e45fb30f65af78a07e31648947528500</x:v>
      </x:c>
      <x:c r="L1328" s="10" t="str">
        <x:v>full_repair_v2</x:v>
      </x:c>
      <x:c r="M1328" s="10" t="n">
        <x:v>0</x:v>
      </x:c>
      <x:c r="N1328" s="10" t="n">
        <x:v>0</x:v>
      </x:c>
      <x:c r="O1328" s="10" t="n">
        <x:v>1</x:v>
      </x:c>
      <x:c r="P1328" s="9" t="str">
        <x:f>'CaseReview'!U1328</x:f>
        <x:v>PASS</x:v>
      </x:c>
      <x:c r="Q1328" s="9" t="n">
        <x:f>IF(AND(T1328=1,G1328=P1328),1,0)</x:f>
        <x:v>0</x:v>
      </x:c>
      <x:c r="R1328" s="9" t="n">
        <x:f>IF(AND(T1328=1,G1328="PASS",P1328="FAIL"),1,0)</x:f>
        <x:v>0</x:v>
      </x:c>
      <x:c r="S1328" s="9" t="n">
        <x:f>IF(AND(T1328=1,G1328="FAIL",P1328="PASS"),1,0)</x:f>
        <x:v>1</x:v>
      </x:c>
      <x:c r="T1328" s="9" t="n">
        <x:v>1</x:v>
      </x:c>
      <x:c r="U1328" s="9" t="n">
        <x:v>16</x:v>
      </x:c>
      <x:c r="V1328" s="9" t="str">
        <x:v>MVP/SHACL_GENERATION_PIPELINE/experiments/FULL_REPAIR_V2/RUN_01/runs/RUN-IMO26-002-20260915T115639235444Z/final/final_shape.ttl</x:v>
      </x:c>
    </x:row>
    <x:row r="1329" ht="22" customHeight="1">
      <x:c r="A1329" s="10" t="str">
        <x:v>V2_FALLBACK25</x:v>
      </x:c>
      <x:c r="B1329" s="10" t="str">
        <x:v>IMO26-002</x:v>
      </x:c>
      <x:c r="C1329" s="10" t="str">
        <x:v>IMO26-002-A-P08</x:v>
      </x:c>
      <x:c r="D1329" s="10" t="str">
        <x:v>RUN_01</x:v>
      </x:c>
      <x:c r="E1329" s="10" t="str">
        <x:v>ORIGINAL_LEDGER</x:v>
      </x:c>
      <x:c r="F1329" s="10" t="str">
        <x:v>PASS</x:v>
      </x:c>
      <x:c r="G1329" s="10" t="str">
        <x:v>PASS</x:v>
      </x:c>
      <x:c r="H1329" s="10" t="str">
        <x:v>EXECUTED</x:v>
      </x:c>
      <x:c r="I1329" s="10" t="str">
        <x:v>PARSED</x:v>
      </x:c>
      <x:c r="J1329" s="10" t="str">
        <x:v>GENERATION_ACCEPTED</x:v>
      </x:c>
      <x:c r="K1329" s="10" t="str">
        <x:v>5e400f631d25a3e753b85c78030cd6c0e45fb30f65af78a07e31648947528500</x:v>
      </x:c>
      <x:c r="L1329" s="10" t="str">
        <x:v>full_repair_v2</x:v>
      </x:c>
      <x:c r="M1329" s="10" t="n">
        <x:v>1</x:v>
      </x:c>
      <x:c r="N1329" s="10" t="n">
        <x:v>0</x:v>
      </x:c>
      <x:c r="O1329" s="10" t="n">
        <x:v>0</x:v>
      </x:c>
      <x:c r="P1329" s="9" t="str">
        <x:f>'CaseReview'!U1329</x:f>
        <x:v>PASS</x:v>
      </x:c>
      <x:c r="Q1329" s="9" t="n">
        <x:f>IF(AND(T1329=1,G1329=P1329),1,0)</x:f>
        <x:v>1</x:v>
      </x:c>
      <x:c r="R1329" s="9" t="n">
        <x:f>IF(AND(T1329=1,G1329="PASS",P1329="FAIL"),1,0)</x:f>
        <x:v>0</x:v>
      </x:c>
      <x:c r="S1329" s="9" t="n">
        <x:f>IF(AND(T1329=1,G1329="FAIL",P1329="PASS"),1,0)</x:f>
        <x:v>0</x:v>
      </x:c>
      <x:c r="T1329" s="9" t="n">
        <x:v>1</x:v>
      </x:c>
      <x:c r="U1329" s="9" t="n">
        <x:v>16</x:v>
      </x:c>
      <x:c r="V1329" s="9" t="str">
        <x:v>MVP/SHACL_GENERATION_PIPELINE/experiments/FULL_REPAIR_V2/RUN_01/runs/RUN-IMO26-002-20260915T115639235444Z/final/final_shape.ttl</x:v>
      </x:c>
    </x:row>
    <x:row r="1330" ht="22" customHeight="1">
      <x:c r="A1330" s="10" t="str">
        <x:v>V2_FALLBACK25</x:v>
      </x:c>
      <x:c r="B1330" s="10" t="str">
        <x:v>IMO26-002</x:v>
      </x:c>
      <x:c r="C1330" s="10" t="str">
        <x:v>IMO26-002-A-P09</x:v>
      </x:c>
      <x:c r="D1330" s="10" t="str">
        <x:v>RUN_01</x:v>
      </x:c>
      <x:c r="E1330" s="10" t="str">
        <x:v>ORIGINAL_LEDGER</x:v>
      </x:c>
      <x:c r="F1330" s="10" t="str">
        <x:v>PASS</x:v>
      </x:c>
      <x:c r="G1330" s="10" t="str">
        <x:v>PASS</x:v>
      </x:c>
      <x:c r="H1330" s="10" t="str">
        <x:v>EXECUTED</x:v>
      </x:c>
      <x:c r="I1330" s="10" t="str">
        <x:v>PARSED</x:v>
      </x:c>
      <x:c r="J1330" s="10" t="str">
        <x:v>GENERATION_ACCEPTED</x:v>
      </x:c>
      <x:c r="K1330" s="10" t="str">
        <x:v>5e400f631d25a3e753b85c78030cd6c0e45fb30f65af78a07e31648947528500</x:v>
      </x:c>
      <x:c r="L1330" s="10" t="str">
        <x:v>full_repair_v2</x:v>
      </x:c>
      <x:c r="M1330" s="10" t="n">
        <x:v>1</x:v>
      </x:c>
      <x:c r="N1330" s="10" t="n">
        <x:v>0</x:v>
      </x:c>
      <x:c r="O1330" s="10" t="n">
        <x:v>0</x:v>
      </x:c>
      <x:c r="P1330" s="9" t="str">
        <x:f>'CaseReview'!U1330</x:f>
        <x:v>PASS</x:v>
      </x:c>
      <x:c r="Q1330" s="9" t="n">
        <x:f>IF(AND(T1330=1,G1330=P1330),1,0)</x:f>
        <x:v>1</x:v>
      </x:c>
      <x:c r="R1330" s="9" t="n">
        <x:f>IF(AND(T1330=1,G1330="PASS",P1330="FAIL"),1,0)</x:f>
        <x:v>0</x:v>
      </x:c>
      <x:c r="S1330" s="9" t="n">
        <x:f>IF(AND(T1330=1,G1330="FAIL",P1330="PASS"),1,0)</x:f>
        <x:v>0</x:v>
      </x:c>
      <x:c r="T1330" s="9" t="n">
        <x:v>1</x:v>
      </x:c>
      <x:c r="U1330" s="9" t="n">
        <x:v>16</x:v>
      </x:c>
      <x:c r="V1330" s="9" t="str">
        <x:v>MVP/SHACL_GENERATION_PIPELINE/experiments/FULL_REPAIR_V2/RUN_01/runs/RUN-IMO26-002-20260915T115639235444Z/final/final_shape.ttl</x:v>
      </x:c>
    </x:row>
    <x:row r="1331" ht="22" customHeight="1">
      <x:c r="A1331" s="10" t="str">
        <x:v>V2_FALLBACK25</x:v>
      </x:c>
      <x:c r="B1331" s="10" t="str">
        <x:v>IMO26-002</x:v>
      </x:c>
      <x:c r="C1331" s="10" t="str">
        <x:v>IMO26-002-A-P10</x:v>
      </x:c>
      <x:c r="D1331" s="10" t="str">
        <x:v>RUN_01</x:v>
      </x:c>
      <x:c r="E1331" s="10" t="str">
        <x:v>ORIGINAL_LEDGER</x:v>
      </x:c>
      <x:c r="F1331" s="10" t="str">
        <x:v>PASS</x:v>
      </x:c>
      <x:c r="G1331" s="10" t="str">
        <x:v>PASS</x:v>
      </x:c>
      <x:c r="H1331" s="10" t="str">
        <x:v>EXECUTED</x:v>
      </x:c>
      <x:c r="I1331" s="10" t="str">
        <x:v>PARSED</x:v>
      </x:c>
      <x:c r="J1331" s="10" t="str">
        <x:v>GENERATION_ACCEPTED</x:v>
      </x:c>
      <x:c r="K1331" s="10" t="str">
        <x:v>5e400f631d25a3e753b85c78030cd6c0e45fb30f65af78a07e31648947528500</x:v>
      </x:c>
      <x:c r="L1331" s="10" t="str">
        <x:v>full_repair_v2</x:v>
      </x:c>
      <x:c r="M1331" s="10" t="n">
        <x:v>1</x:v>
      </x:c>
      <x:c r="N1331" s="10" t="n">
        <x:v>0</x:v>
      </x:c>
      <x:c r="O1331" s="10" t="n">
        <x:v>0</x:v>
      </x:c>
      <x:c r="P1331" s="9" t="str">
        <x:f>'CaseReview'!U1331</x:f>
        <x:v>PASS</x:v>
      </x:c>
      <x:c r="Q1331" s="9" t="n">
        <x:f>IF(AND(T1331=1,G1331=P1331),1,0)</x:f>
        <x:v>1</x:v>
      </x:c>
      <x:c r="R1331" s="9" t="n">
        <x:f>IF(AND(T1331=1,G1331="PASS",P1331="FAIL"),1,0)</x:f>
        <x:v>0</x:v>
      </x:c>
      <x:c r="S1331" s="9" t="n">
        <x:f>IF(AND(T1331=1,G1331="FAIL",P1331="PASS"),1,0)</x:f>
        <x:v>0</x:v>
      </x:c>
      <x:c r="T1331" s="9" t="n">
        <x:v>1</x:v>
      </x:c>
      <x:c r="U1331" s="9" t="n">
        <x:v>16</x:v>
      </x:c>
      <x:c r="V1331" s="9" t="str">
        <x:v>MVP/SHACL_GENERATION_PIPELINE/experiments/FULL_REPAIR_V2/RUN_01/runs/RUN-IMO26-002-20260915T115639235444Z/final/final_shape.ttl</x:v>
      </x:c>
    </x:row>
    <x:row r="1332" ht="22" customHeight="1">
      <x:c r="A1332" s="10" t="str">
        <x:v>V2_FALLBACK25</x:v>
      </x:c>
      <x:c r="B1332" s="10" t="str">
        <x:v>IMO26-005</x:v>
      </x:c>
      <x:c r="C1332" s="10" t="str">
        <x:v>IMO26-005-A-F01</x:v>
      </x:c>
      <x:c r="D1332" s="10" t="str">
        <x:v>RUN_01</x:v>
      </x:c>
      <x:c r="E1332" s="10" t="str">
        <x:v>ORIGINAL_LEDGER</x:v>
      </x:c>
      <x:c r="F1332" s="10" t="str">
        <x:v>FAIL</x:v>
      </x:c>
      <x:c r="G1332" s="10" t="str">
        <x:v>FAIL</x:v>
      </x:c>
      <x:c r="H1332" s="10" t="str">
        <x:v>EXECUTED</x:v>
      </x:c>
      <x:c r="I1332" s="10" t="str">
        <x:v>PARSED</x:v>
      </x:c>
      <x:c r="J1332" s="10" t="str">
        <x:v>GENERATION_ACCEPTED</x:v>
      </x:c>
      <x:c r="K1332" s="10" t="str">
        <x:v>7bd735e8547f5d3566ef72c734b28022dd08d096c527b9d6a0d72bc966079cd2</x:v>
      </x:c>
      <x:c r="L1332" s="10" t="str">
        <x:v>full_repair_v2</x:v>
      </x:c>
      <x:c r="M1332" s="10" t="n">
        <x:v>1</x:v>
      </x:c>
      <x:c r="N1332" s="10" t="n">
        <x:v>0</x:v>
      </x:c>
      <x:c r="O1332" s="10" t="n">
        <x:v>0</x:v>
      </x:c>
      <x:c r="P1332" s="9" t="str">
        <x:f>'CaseReview'!U1332</x:f>
        <x:v>FAIL</x:v>
      </x:c>
      <x:c r="Q1332" s="9" t="n">
        <x:f>IF(AND(T1332=1,G1332=P1332),1,0)</x:f>
        <x:v>1</x:v>
      </x:c>
      <x:c r="R1332" s="9" t="n">
        <x:f>IF(AND(T1332=1,G1332="PASS",P1332="FAIL"),1,0)</x:f>
        <x:v>0</x:v>
      </x:c>
      <x:c r="S1332" s="9" t="n">
        <x:f>IF(AND(T1332=1,G1332="FAIL",P1332="PASS"),1,0)</x:f>
        <x:v>0</x:v>
      </x:c>
      <x:c r="T1332" s="9" t="n">
        <x:v>1</x:v>
      </x:c>
      <x:c r="U1332" s="9" t="n">
        <x:v>6</x:v>
      </x:c>
      <x:c r="V1332" s="9" t="str">
        <x:v>MVP/SHACL_GENERATION_PIPELINE/experiments/FULL_REPAIR_V2/RUN_01/runs/RUN-IMO26-005-20260915T115851798726Z/final/final_shape.ttl</x:v>
      </x:c>
    </x:row>
    <x:row r="1333" ht="22" customHeight="1">
      <x:c r="A1333" s="10" t="str">
        <x:v>V2_FALLBACK25</x:v>
      </x:c>
      <x:c r="B1333" s="10" t="str">
        <x:v>IMO26-005</x:v>
      </x:c>
      <x:c r="C1333" s="10" t="str">
        <x:v>IMO26-005-A-F02</x:v>
      </x:c>
      <x:c r="D1333" s="10" t="str">
        <x:v>RUN_01</x:v>
      </x:c>
      <x:c r="E1333" s="10" t="str">
        <x:v>ORIGINAL_LEDGER</x:v>
      </x:c>
      <x:c r="F1333" s="10" t="str">
        <x:v>FAIL</x:v>
      </x:c>
      <x:c r="G1333" s="10" t="str">
        <x:v>FAIL</x:v>
      </x:c>
      <x:c r="H1333" s="10" t="str">
        <x:v>EXECUTED</x:v>
      </x:c>
      <x:c r="I1333" s="10" t="str">
        <x:v>PARSED</x:v>
      </x:c>
      <x:c r="J1333" s="10" t="str">
        <x:v>GENERATION_ACCEPTED</x:v>
      </x:c>
      <x:c r="K1333" s="10" t="str">
        <x:v>7bd735e8547f5d3566ef72c734b28022dd08d096c527b9d6a0d72bc966079cd2</x:v>
      </x:c>
      <x:c r="L1333" s="10" t="str">
        <x:v>full_repair_v2</x:v>
      </x:c>
      <x:c r="M1333" s="10" t="n">
        <x:v>1</x:v>
      </x:c>
      <x:c r="N1333" s="10" t="n">
        <x:v>0</x:v>
      </x:c>
      <x:c r="O1333" s="10" t="n">
        <x:v>0</x:v>
      </x:c>
      <x:c r="P1333" s="9" t="str">
        <x:f>'CaseReview'!U1333</x:f>
        <x:v>FAIL</x:v>
      </x:c>
      <x:c r="Q1333" s="9" t="n">
        <x:f>IF(AND(T1333=1,G1333=P1333),1,0)</x:f>
        <x:v>1</x:v>
      </x:c>
      <x:c r="R1333" s="9" t="n">
        <x:f>IF(AND(T1333=1,G1333="PASS",P1333="FAIL"),1,0)</x:f>
        <x:v>0</x:v>
      </x:c>
      <x:c r="S1333" s="9" t="n">
        <x:f>IF(AND(T1333=1,G1333="FAIL",P1333="PASS"),1,0)</x:f>
        <x:v>0</x:v>
      </x:c>
      <x:c r="T1333" s="9" t="n">
        <x:v>1</x:v>
      </x:c>
      <x:c r="U1333" s="9" t="n">
        <x:v>6</x:v>
      </x:c>
      <x:c r="V1333" s="9" t="str">
        <x:v>MVP/SHACL_GENERATION_PIPELINE/experiments/FULL_REPAIR_V2/RUN_01/runs/RUN-IMO26-005-20260915T115851798726Z/final/final_shape.ttl</x:v>
      </x:c>
    </x:row>
    <x:row r="1334" ht="22" customHeight="1">
      <x:c r="A1334" s="10" t="str">
        <x:v>V2_FALLBACK25</x:v>
      </x:c>
      <x:c r="B1334" s="10" t="str">
        <x:v>IMO26-005</x:v>
      </x:c>
      <x:c r="C1334" s="10" t="str">
        <x:v>IMO26-005-A-F03</x:v>
      </x:c>
      <x:c r="D1334" s="10" t="str">
        <x:v>RUN_01</x:v>
      </x:c>
      <x:c r="E1334" s="10" t="str">
        <x:v>ORIGINAL_LEDGER</x:v>
      </x:c>
      <x:c r="F1334" s="10" t="str">
        <x:v>FAIL</x:v>
      </x:c>
      <x:c r="G1334" s="10" t="str">
        <x:v>FAIL</x:v>
      </x:c>
      <x:c r="H1334" s="10" t="str">
        <x:v>EXECUTED</x:v>
      </x:c>
      <x:c r="I1334" s="10" t="str">
        <x:v>PARSED</x:v>
      </x:c>
      <x:c r="J1334" s="10" t="str">
        <x:v>GENERATION_ACCEPTED</x:v>
      </x:c>
      <x:c r="K1334" s="10" t="str">
        <x:v>7bd735e8547f5d3566ef72c734b28022dd08d096c527b9d6a0d72bc966079cd2</x:v>
      </x:c>
      <x:c r="L1334" s="10" t="str">
        <x:v>full_repair_v2</x:v>
      </x:c>
      <x:c r="M1334" s="10" t="n">
        <x:v>1</x:v>
      </x:c>
      <x:c r="N1334" s="10" t="n">
        <x:v>0</x:v>
      </x:c>
      <x:c r="O1334" s="10" t="n">
        <x:v>0</x:v>
      </x:c>
      <x:c r="P1334" s="9" t="str">
        <x:f>'CaseReview'!U1334</x:f>
        <x:v>FAIL</x:v>
      </x:c>
      <x:c r="Q1334" s="9" t="n">
        <x:f>IF(AND(T1334=1,G1334=P1334),1,0)</x:f>
        <x:v>1</x:v>
      </x:c>
      <x:c r="R1334" s="9" t="n">
        <x:f>IF(AND(T1334=1,G1334="PASS",P1334="FAIL"),1,0)</x:f>
        <x:v>0</x:v>
      </x:c>
      <x:c r="S1334" s="9" t="n">
        <x:f>IF(AND(T1334=1,G1334="FAIL",P1334="PASS"),1,0)</x:f>
        <x:v>0</x:v>
      </x:c>
      <x:c r="T1334" s="9" t="n">
        <x:v>1</x:v>
      </x:c>
      <x:c r="U1334" s="9" t="n">
        <x:v>6</x:v>
      </x:c>
      <x:c r="V1334" s="9" t="str">
        <x:v>MVP/SHACL_GENERATION_PIPELINE/experiments/FULL_REPAIR_V2/RUN_01/runs/RUN-IMO26-005-20260915T115851798726Z/final/final_shape.ttl</x:v>
      </x:c>
    </x:row>
    <x:row r="1335" ht="22" customHeight="1">
      <x:c r="A1335" s="10" t="str">
        <x:v>V2_FALLBACK25</x:v>
      </x:c>
      <x:c r="B1335" s="10" t="str">
        <x:v>IMO26-005</x:v>
      </x:c>
      <x:c r="C1335" s="10" t="str">
        <x:v>IMO26-005-A-P01</x:v>
      </x:c>
      <x:c r="D1335" s="10" t="str">
        <x:v>RUN_01</x:v>
      </x:c>
      <x:c r="E1335" s="10" t="str">
        <x:v>ORIGINAL_LEDGER</x:v>
      </x:c>
      <x:c r="F1335" s="10" t="str">
        <x:v>PASS</x:v>
      </x:c>
      <x:c r="G1335" s="10" t="str">
        <x:v>FAIL</x:v>
      </x:c>
      <x:c r="H1335" s="10" t="str">
        <x:v>EXECUTED</x:v>
      </x:c>
      <x:c r="I1335" s="10" t="str">
        <x:v>PARSED</x:v>
      </x:c>
      <x:c r="J1335" s="10" t="str">
        <x:v>GENERATION_ACCEPTED</x:v>
      </x:c>
      <x:c r="K1335" s="10" t="str">
        <x:v>7bd735e8547f5d3566ef72c734b28022dd08d096c527b9d6a0d72bc966079cd2</x:v>
      </x:c>
      <x:c r="L1335" s="10" t="str">
        <x:v>full_repair_v2</x:v>
      </x:c>
      <x:c r="M1335" s="10" t="n">
        <x:v>0</x:v>
      </x:c>
      <x:c r="N1335" s="10" t="n">
        <x:v>0</x:v>
      </x:c>
      <x:c r="O1335" s="10" t="n">
        <x:v>1</x:v>
      </x:c>
      <x:c r="P1335" s="9" t="str">
        <x:f>'CaseReview'!U1335</x:f>
        <x:v>PASS</x:v>
      </x:c>
      <x:c r="Q1335" s="9" t="n">
        <x:f>IF(AND(T1335=1,G1335=P1335),1,0)</x:f>
        <x:v>0</x:v>
      </x:c>
      <x:c r="R1335" s="9" t="n">
        <x:f>IF(AND(T1335=1,G1335="PASS",P1335="FAIL"),1,0)</x:f>
        <x:v>0</x:v>
      </x:c>
      <x:c r="S1335" s="9" t="n">
        <x:f>IF(AND(T1335=1,G1335="FAIL",P1335="PASS"),1,0)</x:f>
        <x:v>1</x:v>
      </x:c>
      <x:c r="T1335" s="9" t="n">
        <x:v>1</x:v>
      </x:c>
      <x:c r="U1335" s="9" t="n">
        <x:v>6</x:v>
      </x:c>
      <x:c r="V1335" s="9" t="str">
        <x:v>MVP/SHACL_GENERATION_PIPELINE/experiments/FULL_REPAIR_V2/RUN_01/runs/RUN-IMO26-005-20260915T115851798726Z/final/final_shape.ttl</x:v>
      </x:c>
    </x:row>
    <x:row r="1336" ht="22" customHeight="1">
      <x:c r="A1336" s="10" t="str">
        <x:v>V2_FALLBACK25</x:v>
      </x:c>
      <x:c r="B1336" s="10" t="str">
        <x:v>IMO26-005</x:v>
      </x:c>
      <x:c r="C1336" s="10" t="str">
        <x:v>IMO26-005-A-P02</x:v>
      </x:c>
      <x:c r="D1336" s="10" t="str">
        <x:v>RUN_01</x:v>
      </x:c>
      <x:c r="E1336" s="10" t="str">
        <x:v>ORIGINAL_LEDGER</x:v>
      </x:c>
      <x:c r="F1336" s="10" t="str">
        <x:v>PASS</x:v>
      </x:c>
      <x:c r="G1336" s="10" t="str">
        <x:v>FAIL</x:v>
      </x:c>
      <x:c r="H1336" s="10" t="str">
        <x:v>EXECUTED</x:v>
      </x:c>
      <x:c r="I1336" s="10" t="str">
        <x:v>PARSED</x:v>
      </x:c>
      <x:c r="J1336" s="10" t="str">
        <x:v>GENERATION_ACCEPTED</x:v>
      </x:c>
      <x:c r="K1336" s="10" t="str">
        <x:v>7bd735e8547f5d3566ef72c734b28022dd08d096c527b9d6a0d72bc966079cd2</x:v>
      </x:c>
      <x:c r="L1336" s="10" t="str">
        <x:v>full_repair_v2</x:v>
      </x:c>
      <x:c r="M1336" s="10" t="n">
        <x:v>0</x:v>
      </x:c>
      <x:c r="N1336" s="10" t="n">
        <x:v>0</x:v>
      </x:c>
      <x:c r="O1336" s="10" t="n">
        <x:v>1</x:v>
      </x:c>
      <x:c r="P1336" s="9" t="str">
        <x:f>'CaseReview'!U1336</x:f>
        <x:v>PASS</x:v>
      </x:c>
      <x:c r="Q1336" s="9" t="n">
        <x:f>IF(AND(T1336=1,G1336=P1336),1,0)</x:f>
        <x:v>0</x:v>
      </x:c>
      <x:c r="R1336" s="9" t="n">
        <x:f>IF(AND(T1336=1,G1336="PASS",P1336="FAIL"),1,0)</x:f>
        <x:v>0</x:v>
      </x:c>
      <x:c r="S1336" s="9" t="n">
        <x:f>IF(AND(T1336=1,G1336="FAIL",P1336="PASS"),1,0)</x:f>
        <x:v>1</x:v>
      </x:c>
      <x:c r="T1336" s="9" t="n">
        <x:v>1</x:v>
      </x:c>
      <x:c r="U1336" s="9" t="n">
        <x:v>6</x:v>
      </x:c>
      <x:c r="V1336" s="9" t="str">
        <x:v>MVP/SHACL_GENERATION_PIPELINE/experiments/FULL_REPAIR_V2/RUN_01/runs/RUN-IMO26-005-20260915T115851798726Z/final/final_shape.ttl</x:v>
      </x:c>
    </x:row>
    <x:row r="1337" ht="22" customHeight="1">
      <x:c r="A1337" s="10" t="str">
        <x:v>V2_FALLBACK25</x:v>
      </x:c>
      <x:c r="B1337" s="10" t="str">
        <x:v>IMO26-005</x:v>
      </x:c>
      <x:c r="C1337" s="10" t="str">
        <x:v>IMO26-005-A-P03</x:v>
      </x:c>
      <x:c r="D1337" s="10" t="str">
        <x:v>RUN_01</x:v>
      </x:c>
      <x:c r="E1337" s="10" t="str">
        <x:v>ORIGINAL_LEDGER</x:v>
      </x:c>
      <x:c r="F1337" s="10" t="str">
        <x:v>PASS</x:v>
      </x:c>
      <x:c r="G1337" s="10" t="str">
        <x:v>PASS</x:v>
      </x:c>
      <x:c r="H1337" s="10" t="str">
        <x:v>EXECUTED</x:v>
      </x:c>
      <x:c r="I1337" s="10" t="str">
        <x:v>PARSED</x:v>
      </x:c>
      <x:c r="J1337" s="10" t="str">
        <x:v>GENERATION_ACCEPTED</x:v>
      </x:c>
      <x:c r="K1337" s="10" t="str">
        <x:v>7bd735e8547f5d3566ef72c734b28022dd08d096c527b9d6a0d72bc966079cd2</x:v>
      </x:c>
      <x:c r="L1337" s="10" t="str">
        <x:v>full_repair_v2</x:v>
      </x:c>
      <x:c r="M1337" s="10" t="n">
        <x:v>1</x:v>
      </x:c>
      <x:c r="N1337" s="10" t="n">
        <x:v>0</x:v>
      </x:c>
      <x:c r="O1337" s="10" t="n">
        <x:v>0</x:v>
      </x:c>
      <x:c r="P1337" s="9" t="str">
        <x:f>'CaseReview'!U1337</x:f>
        <x:v>PASS</x:v>
      </x:c>
      <x:c r="Q1337" s="9" t="n">
        <x:f>IF(AND(T1337=1,G1337=P1337),1,0)</x:f>
        <x:v>1</x:v>
      </x:c>
      <x:c r="R1337" s="9" t="n">
        <x:f>IF(AND(T1337=1,G1337="PASS",P1337="FAIL"),1,0)</x:f>
        <x:v>0</x:v>
      </x:c>
      <x:c r="S1337" s="9" t="n">
        <x:f>IF(AND(T1337=1,G1337="FAIL",P1337="PASS"),1,0)</x:f>
        <x:v>0</x:v>
      </x:c>
      <x:c r="T1337" s="9" t="n">
        <x:v>1</x:v>
      </x:c>
      <x:c r="U1337" s="9" t="n">
        <x:v>6</x:v>
      </x:c>
      <x:c r="V1337" s="9" t="str">
        <x:v>MVP/SHACL_GENERATION_PIPELINE/experiments/FULL_REPAIR_V2/RUN_01/runs/RUN-IMO26-005-20260915T115851798726Z/final/final_shape.ttl</x:v>
      </x:c>
    </x:row>
    <x:row r="1338" ht="22" customHeight="1">
      <x:c r="A1338" s="10" t="str">
        <x:v>V2_FALLBACK25</x:v>
      </x:c>
      <x:c r="B1338" s="10" t="str">
        <x:v>IMO26-007</x:v>
      </x:c>
      <x:c r="C1338" s="10" t="str">
        <x:v>IMO26-007-A-F01</x:v>
      </x:c>
      <x:c r="D1338" s="10" t="str">
        <x:v>RUN_01</x:v>
      </x:c>
      <x:c r="E1338" s="10" t="str">
        <x:v>ORIGINAL_LEDGER</x:v>
      </x:c>
      <x:c r="F1338" s="10" t="str">
        <x:v>FAIL</x:v>
      </x:c>
      <x:c r="G1338" s="10" t="str">
        <x:v>FAIL</x:v>
      </x:c>
      <x:c r="H1338" s="10" t="str">
        <x:v>EXECUTED</x:v>
      </x:c>
      <x:c r="I1338" s="10" t="str">
        <x:v>PARSED</x:v>
      </x:c>
      <x:c r="J1338" s="10" t="str">
        <x:v>GENERATION_ACCEPTED</x:v>
      </x:c>
      <x:c r="K1338" s="10" t="str">
        <x:v>c7646daefec38544b667acb8fb10f461ea5cac523ba5d6a2a06ad75a6718c216</x:v>
      </x:c>
      <x:c r="L1338" s="10" t="str">
        <x:v>full_repair_v2</x:v>
      </x:c>
      <x:c r="M1338" s="10" t="n">
        <x:v>1</x:v>
      </x:c>
      <x:c r="N1338" s="10" t="n">
        <x:v>0</x:v>
      </x:c>
      <x:c r="O1338" s="10" t="n">
        <x:v>0</x:v>
      </x:c>
      <x:c r="P1338" s="9" t="str">
        <x:f>'CaseReview'!U1338</x:f>
        <x:v>FAIL</x:v>
      </x:c>
      <x:c r="Q1338" s="9" t="n">
        <x:f>IF(AND(T1338=1,G1338=P1338),1,0)</x:f>
        <x:v>1</x:v>
      </x:c>
      <x:c r="R1338" s="9" t="n">
        <x:f>IF(AND(T1338=1,G1338="PASS",P1338="FAIL"),1,0)</x:f>
        <x:v>0</x:v>
      </x:c>
      <x:c r="S1338" s="9" t="n">
        <x:f>IF(AND(T1338=1,G1338="FAIL",P1338="PASS"),1,0)</x:f>
        <x:v>0</x:v>
      </x:c>
      <x:c r="T1338" s="9" t="n">
        <x:v>1</x:v>
      </x:c>
      <x:c r="U1338" s="9" t="n">
        <x:v>10</x:v>
      </x:c>
      <x:c r="V1338" s="9" t="str">
        <x:v>MVP/SHACL_GENERATION_PIPELINE/experiments/FULL_REPAIR_V2/RUN_01/runs/RUN-IMO26-007-20260915T120055398668Z/final/final_shape.ttl</x:v>
      </x:c>
    </x:row>
    <x:row r="1339" ht="22" customHeight="1">
      <x:c r="A1339" s="10" t="str">
        <x:v>V2_FALLBACK25</x:v>
      </x:c>
      <x:c r="B1339" s="10" t="str">
        <x:v>IMO26-007</x:v>
      </x:c>
      <x:c r="C1339" s="10" t="str">
        <x:v>IMO26-007-A-F02</x:v>
      </x:c>
      <x:c r="D1339" s="10" t="str">
        <x:v>RUN_01</x:v>
      </x:c>
      <x:c r="E1339" s="10" t="str">
        <x:v>ORIGINAL_LEDGER</x:v>
      </x:c>
      <x:c r="F1339" s="10" t="str">
        <x:v>FAIL</x:v>
      </x:c>
      <x:c r="G1339" s="10" t="str">
        <x:v>FAIL</x:v>
      </x:c>
      <x:c r="H1339" s="10" t="str">
        <x:v>EXECUTED</x:v>
      </x:c>
      <x:c r="I1339" s="10" t="str">
        <x:v>PARSED</x:v>
      </x:c>
      <x:c r="J1339" s="10" t="str">
        <x:v>GENERATION_ACCEPTED</x:v>
      </x:c>
      <x:c r="K1339" s="10" t="str">
        <x:v>c7646daefec38544b667acb8fb10f461ea5cac523ba5d6a2a06ad75a6718c216</x:v>
      </x:c>
      <x:c r="L1339" s="10" t="str">
        <x:v>full_repair_v2</x:v>
      </x:c>
      <x:c r="M1339" s="10" t="n">
        <x:v>1</x:v>
      </x:c>
      <x:c r="N1339" s="10" t="n">
        <x:v>0</x:v>
      </x:c>
      <x:c r="O1339" s="10" t="n">
        <x:v>0</x:v>
      </x:c>
      <x:c r="P1339" s="9" t="str">
        <x:f>'CaseReview'!U1339</x:f>
        <x:v>FAIL</x:v>
      </x:c>
      <x:c r="Q1339" s="9" t="n">
        <x:f>IF(AND(T1339=1,G1339=P1339),1,0)</x:f>
        <x:v>1</x:v>
      </x:c>
      <x:c r="R1339" s="9" t="n">
        <x:f>IF(AND(T1339=1,G1339="PASS",P1339="FAIL"),1,0)</x:f>
        <x:v>0</x:v>
      </x:c>
      <x:c r="S1339" s="9" t="n">
        <x:f>IF(AND(T1339=1,G1339="FAIL",P1339="PASS"),1,0)</x:f>
        <x:v>0</x:v>
      </x:c>
      <x:c r="T1339" s="9" t="n">
        <x:v>1</x:v>
      </x:c>
      <x:c r="U1339" s="9" t="n">
        <x:v>10</x:v>
      </x:c>
      <x:c r="V1339" s="9" t="str">
        <x:v>MVP/SHACL_GENERATION_PIPELINE/experiments/FULL_REPAIR_V2/RUN_01/runs/RUN-IMO26-007-20260915T120055398668Z/final/final_shape.ttl</x:v>
      </x:c>
    </x:row>
    <x:row r="1340" ht="22" customHeight="1">
      <x:c r="A1340" s="10" t="str">
        <x:v>V2_FALLBACK25</x:v>
      </x:c>
      <x:c r="B1340" s="10" t="str">
        <x:v>IMO26-007</x:v>
      </x:c>
      <x:c r="C1340" s="10" t="str">
        <x:v>IMO26-007-A-F03</x:v>
      </x:c>
      <x:c r="D1340" s="10" t="str">
        <x:v>RUN_01</x:v>
      </x:c>
      <x:c r="E1340" s="10" t="str">
        <x:v>ORIGINAL_LEDGER</x:v>
      </x:c>
      <x:c r="F1340" s="10" t="str">
        <x:v>FAIL</x:v>
      </x:c>
      <x:c r="G1340" s="10" t="str">
        <x:v>FAIL</x:v>
      </x:c>
      <x:c r="H1340" s="10" t="str">
        <x:v>EXECUTED</x:v>
      </x:c>
      <x:c r="I1340" s="10" t="str">
        <x:v>PARSED</x:v>
      </x:c>
      <x:c r="J1340" s="10" t="str">
        <x:v>GENERATION_ACCEPTED</x:v>
      </x:c>
      <x:c r="K1340" s="10" t="str">
        <x:v>c7646daefec38544b667acb8fb10f461ea5cac523ba5d6a2a06ad75a6718c216</x:v>
      </x:c>
      <x:c r="L1340" s="10" t="str">
        <x:v>full_repair_v2</x:v>
      </x:c>
      <x:c r="M1340" s="10" t="n">
        <x:v>1</x:v>
      </x:c>
      <x:c r="N1340" s="10" t="n">
        <x:v>0</x:v>
      </x:c>
      <x:c r="O1340" s="10" t="n">
        <x:v>0</x:v>
      </x:c>
      <x:c r="P1340" s="9" t="str">
        <x:f>'CaseReview'!U1340</x:f>
        <x:v>FAIL</x:v>
      </x:c>
      <x:c r="Q1340" s="9" t="n">
        <x:f>IF(AND(T1340=1,G1340=P1340),1,0)</x:f>
        <x:v>1</x:v>
      </x:c>
      <x:c r="R1340" s="9" t="n">
        <x:f>IF(AND(T1340=1,G1340="PASS",P1340="FAIL"),1,0)</x:f>
        <x:v>0</x:v>
      </x:c>
      <x:c r="S1340" s="9" t="n">
        <x:f>IF(AND(T1340=1,G1340="FAIL",P1340="PASS"),1,0)</x:f>
        <x:v>0</x:v>
      </x:c>
      <x:c r="T1340" s="9" t="n">
        <x:v>1</x:v>
      </x:c>
      <x:c r="U1340" s="9" t="n">
        <x:v>10</x:v>
      </x:c>
      <x:c r="V1340" s="9" t="str">
        <x:v>MVP/SHACL_GENERATION_PIPELINE/experiments/FULL_REPAIR_V2/RUN_01/runs/RUN-IMO26-007-20260915T120055398668Z/final/final_shape.ttl</x:v>
      </x:c>
    </x:row>
    <x:row r="1341" ht="22" customHeight="1">
      <x:c r="A1341" s="10" t="str">
        <x:v>V2_FALLBACK25</x:v>
      </x:c>
      <x:c r="B1341" s="10" t="str">
        <x:v>IMO26-007</x:v>
      </x:c>
      <x:c r="C1341" s="10" t="str">
        <x:v>IMO26-007-A-F04</x:v>
      </x:c>
      <x:c r="D1341" s="10" t="str">
        <x:v>RUN_01</x:v>
      </x:c>
      <x:c r="E1341" s="10" t="str">
        <x:v>ORIGINAL_LEDGER</x:v>
      </x:c>
      <x:c r="F1341" s="10" t="str">
        <x:v>FAIL</x:v>
      </x:c>
      <x:c r="G1341" s="10" t="str">
        <x:v>FAIL</x:v>
      </x:c>
      <x:c r="H1341" s="10" t="str">
        <x:v>EXECUTED</x:v>
      </x:c>
      <x:c r="I1341" s="10" t="str">
        <x:v>PARSED</x:v>
      </x:c>
      <x:c r="J1341" s="10" t="str">
        <x:v>GENERATION_ACCEPTED</x:v>
      </x:c>
      <x:c r="K1341" s="10" t="str">
        <x:v>c7646daefec38544b667acb8fb10f461ea5cac523ba5d6a2a06ad75a6718c216</x:v>
      </x:c>
      <x:c r="L1341" s="10" t="str">
        <x:v>full_repair_v2</x:v>
      </x:c>
      <x:c r="M1341" s="10" t="n">
        <x:v>1</x:v>
      </x:c>
      <x:c r="N1341" s="10" t="n">
        <x:v>0</x:v>
      </x:c>
      <x:c r="O1341" s="10" t="n">
        <x:v>0</x:v>
      </x:c>
      <x:c r="P1341" s="9" t="str">
        <x:f>'CaseReview'!U1341</x:f>
        <x:v>FAIL</x:v>
      </x:c>
      <x:c r="Q1341" s="9" t="n">
        <x:f>IF(AND(T1341=1,G1341=P1341),1,0)</x:f>
        <x:v>1</x:v>
      </x:c>
      <x:c r="R1341" s="9" t="n">
        <x:f>IF(AND(T1341=1,G1341="PASS",P1341="FAIL"),1,0)</x:f>
        <x:v>0</x:v>
      </x:c>
      <x:c r="S1341" s="9" t="n">
        <x:f>IF(AND(T1341=1,G1341="FAIL",P1341="PASS"),1,0)</x:f>
        <x:v>0</x:v>
      </x:c>
      <x:c r="T1341" s="9" t="n">
        <x:v>1</x:v>
      </x:c>
      <x:c r="U1341" s="9" t="n">
        <x:v>10</x:v>
      </x:c>
      <x:c r="V1341" s="9" t="str">
        <x:v>MVP/SHACL_GENERATION_PIPELINE/experiments/FULL_REPAIR_V2/RUN_01/runs/RUN-IMO26-007-20260915T120055398668Z/final/final_shape.ttl</x:v>
      </x:c>
    </x:row>
    <x:row r="1342" ht="22" customHeight="1">
      <x:c r="A1342" s="10" t="str">
        <x:v>V2_FALLBACK25</x:v>
      </x:c>
      <x:c r="B1342" s="10" t="str">
        <x:v>IMO26-007</x:v>
      </x:c>
      <x:c r="C1342" s="10" t="str">
        <x:v>IMO26-007-A-P01</x:v>
      </x:c>
      <x:c r="D1342" s="10" t="str">
        <x:v>RUN_01</x:v>
      </x:c>
      <x:c r="E1342" s="10" t="str">
        <x:v>ORIGINAL_LEDGER</x:v>
      </x:c>
      <x:c r="F1342" s="10" t="str">
        <x:v>PASS</x:v>
      </x:c>
      <x:c r="G1342" s="10" t="str">
        <x:v>PASS</x:v>
      </x:c>
      <x:c r="H1342" s="10" t="str">
        <x:v>EXECUTED</x:v>
      </x:c>
      <x:c r="I1342" s="10" t="str">
        <x:v>PARSED</x:v>
      </x:c>
      <x:c r="J1342" s="10" t="str">
        <x:v>GENERATION_ACCEPTED</x:v>
      </x:c>
      <x:c r="K1342" s="10" t="str">
        <x:v>c7646daefec38544b667acb8fb10f461ea5cac523ba5d6a2a06ad75a6718c216</x:v>
      </x:c>
      <x:c r="L1342" s="10" t="str">
        <x:v>full_repair_v2</x:v>
      </x:c>
      <x:c r="M1342" s="10" t="n">
        <x:v>1</x:v>
      </x:c>
      <x:c r="N1342" s="10" t="n">
        <x:v>0</x:v>
      </x:c>
      <x:c r="O1342" s="10" t="n">
        <x:v>0</x:v>
      </x:c>
      <x:c r="P1342" s="9" t="str">
        <x:f>'CaseReview'!U1342</x:f>
        <x:v>PASS</x:v>
      </x:c>
      <x:c r="Q1342" s="9" t="n">
        <x:f>IF(AND(T1342=1,G1342=P1342),1,0)</x:f>
        <x:v>1</x:v>
      </x:c>
      <x:c r="R1342" s="9" t="n">
        <x:f>IF(AND(T1342=1,G1342="PASS",P1342="FAIL"),1,0)</x:f>
        <x:v>0</x:v>
      </x:c>
      <x:c r="S1342" s="9" t="n">
        <x:f>IF(AND(T1342=1,G1342="FAIL",P1342="PASS"),1,0)</x:f>
        <x:v>0</x:v>
      </x:c>
      <x:c r="T1342" s="9" t="n">
        <x:v>1</x:v>
      </x:c>
      <x:c r="U1342" s="9" t="n">
        <x:v>10</x:v>
      </x:c>
      <x:c r="V1342" s="9" t="str">
        <x:v>MVP/SHACL_GENERATION_PIPELINE/experiments/FULL_REPAIR_V2/RUN_01/runs/RUN-IMO26-007-20260915T120055398668Z/final/final_shape.ttl</x:v>
      </x:c>
    </x:row>
    <x:row r="1343" ht="22" customHeight="1">
      <x:c r="A1343" s="10" t="str">
        <x:v>V2_FALLBACK25</x:v>
      </x:c>
      <x:c r="B1343" s="10" t="str">
        <x:v>IMO26-007</x:v>
      </x:c>
      <x:c r="C1343" s="10" t="str">
        <x:v>IMO26-007-A-P02</x:v>
      </x:c>
      <x:c r="D1343" s="10" t="str">
        <x:v>RUN_01</x:v>
      </x:c>
      <x:c r="E1343" s="10" t="str">
        <x:v>ORIGINAL_LEDGER</x:v>
      </x:c>
      <x:c r="F1343" s="10" t="str">
        <x:v>PASS</x:v>
      </x:c>
      <x:c r="G1343" s="10" t="str">
        <x:v>PASS</x:v>
      </x:c>
      <x:c r="H1343" s="10" t="str">
        <x:v>EXECUTED</x:v>
      </x:c>
      <x:c r="I1343" s="10" t="str">
        <x:v>PARSED</x:v>
      </x:c>
      <x:c r="J1343" s="10" t="str">
        <x:v>GENERATION_ACCEPTED</x:v>
      </x:c>
      <x:c r="K1343" s="10" t="str">
        <x:v>c7646daefec38544b667acb8fb10f461ea5cac523ba5d6a2a06ad75a6718c216</x:v>
      </x:c>
      <x:c r="L1343" s="10" t="str">
        <x:v>full_repair_v2</x:v>
      </x:c>
      <x:c r="M1343" s="10" t="n">
        <x:v>1</x:v>
      </x:c>
      <x:c r="N1343" s="10" t="n">
        <x:v>0</x:v>
      </x:c>
      <x:c r="O1343" s="10" t="n">
        <x:v>0</x:v>
      </x:c>
      <x:c r="P1343" s="9" t="str">
        <x:f>'CaseReview'!U1343</x:f>
        <x:v>PASS</x:v>
      </x:c>
      <x:c r="Q1343" s="9" t="n">
        <x:f>IF(AND(T1343=1,G1343=P1343),1,0)</x:f>
        <x:v>1</x:v>
      </x:c>
      <x:c r="R1343" s="9" t="n">
        <x:f>IF(AND(T1343=1,G1343="PASS",P1343="FAIL"),1,0)</x:f>
        <x:v>0</x:v>
      </x:c>
      <x:c r="S1343" s="9" t="n">
        <x:f>IF(AND(T1343=1,G1343="FAIL",P1343="PASS"),1,0)</x:f>
        <x:v>0</x:v>
      </x:c>
      <x:c r="T1343" s="9" t="n">
        <x:v>1</x:v>
      </x:c>
      <x:c r="U1343" s="9" t="n">
        <x:v>10</x:v>
      </x:c>
      <x:c r="V1343" s="9" t="str">
        <x:v>MVP/SHACL_GENERATION_PIPELINE/experiments/FULL_REPAIR_V2/RUN_01/runs/RUN-IMO26-007-20260915T120055398668Z/final/final_shape.ttl</x:v>
      </x:c>
    </x:row>
    <x:row r="1344" ht="22" customHeight="1">
      <x:c r="A1344" s="10" t="str">
        <x:v>V2_FALLBACK25</x:v>
      </x:c>
      <x:c r="B1344" s="10" t="str">
        <x:v>IMO26-007</x:v>
      </x:c>
      <x:c r="C1344" s="10" t="str">
        <x:v>IMO26-007-A-P03</x:v>
      </x:c>
      <x:c r="D1344" s="10" t="str">
        <x:v>RUN_01</x:v>
      </x:c>
      <x:c r="E1344" s="10" t="str">
        <x:v>ORIGINAL_LEDGER</x:v>
      </x:c>
      <x:c r="F1344" s="10" t="str">
        <x:v>PASS</x:v>
      </x:c>
      <x:c r="G1344" s="10" t="str">
        <x:v>PASS</x:v>
      </x:c>
      <x:c r="H1344" s="10" t="str">
        <x:v>EXECUTED</x:v>
      </x:c>
      <x:c r="I1344" s="10" t="str">
        <x:v>PARSED</x:v>
      </x:c>
      <x:c r="J1344" s="10" t="str">
        <x:v>GENERATION_ACCEPTED</x:v>
      </x:c>
      <x:c r="K1344" s="10" t="str">
        <x:v>c7646daefec38544b667acb8fb10f461ea5cac523ba5d6a2a06ad75a6718c216</x:v>
      </x:c>
      <x:c r="L1344" s="10" t="str">
        <x:v>full_repair_v2</x:v>
      </x:c>
      <x:c r="M1344" s="10" t="n">
        <x:v>1</x:v>
      </x:c>
      <x:c r="N1344" s="10" t="n">
        <x:v>0</x:v>
      </x:c>
      <x:c r="O1344" s="10" t="n">
        <x:v>0</x:v>
      </x:c>
      <x:c r="P1344" s="9" t="str">
        <x:f>'CaseReview'!U1344</x:f>
        <x:v>PASS</x:v>
      </x:c>
      <x:c r="Q1344" s="9" t="n">
        <x:f>IF(AND(T1344=1,G1344=P1344),1,0)</x:f>
        <x:v>1</x:v>
      </x:c>
      <x:c r="R1344" s="9" t="n">
        <x:f>IF(AND(T1344=1,G1344="PASS",P1344="FAIL"),1,0)</x:f>
        <x:v>0</x:v>
      </x:c>
      <x:c r="S1344" s="9" t="n">
        <x:f>IF(AND(T1344=1,G1344="FAIL",P1344="PASS"),1,0)</x:f>
        <x:v>0</x:v>
      </x:c>
      <x:c r="T1344" s="9" t="n">
        <x:v>1</x:v>
      </x:c>
      <x:c r="U1344" s="9" t="n">
        <x:v>10</x:v>
      </x:c>
      <x:c r="V1344" s="9" t="str">
        <x:v>MVP/SHACL_GENERATION_PIPELINE/experiments/FULL_REPAIR_V2/RUN_01/runs/RUN-IMO26-007-20260915T120055398668Z/final/final_shape.ttl</x:v>
      </x:c>
    </x:row>
    <x:row r="1345" ht="22" customHeight="1">
      <x:c r="A1345" s="10" t="str">
        <x:v>V2_FALLBACK25</x:v>
      </x:c>
      <x:c r="B1345" s="10" t="str">
        <x:v>IMO26-007</x:v>
      </x:c>
      <x:c r="C1345" s="10" t="str">
        <x:v>IMO26-007-A-P04</x:v>
      </x:c>
      <x:c r="D1345" s="10" t="str">
        <x:v>RUN_01</x:v>
      </x:c>
      <x:c r="E1345" s="10" t="str">
        <x:v>ORIGINAL_LEDGER</x:v>
      </x:c>
      <x:c r="F1345" s="10" t="str">
        <x:v>PASS</x:v>
      </x:c>
      <x:c r="G1345" s="10" t="str">
        <x:v>PASS</x:v>
      </x:c>
      <x:c r="H1345" s="10" t="str">
        <x:v>EXECUTED</x:v>
      </x:c>
      <x:c r="I1345" s="10" t="str">
        <x:v>PARSED</x:v>
      </x:c>
      <x:c r="J1345" s="10" t="str">
        <x:v>GENERATION_ACCEPTED</x:v>
      </x:c>
      <x:c r="K1345" s="10" t="str">
        <x:v>c7646daefec38544b667acb8fb10f461ea5cac523ba5d6a2a06ad75a6718c216</x:v>
      </x:c>
      <x:c r="L1345" s="10" t="str">
        <x:v>full_repair_v2</x:v>
      </x:c>
      <x:c r="M1345" s="10" t="n">
        <x:v>1</x:v>
      </x:c>
      <x:c r="N1345" s="10" t="n">
        <x:v>0</x:v>
      </x:c>
      <x:c r="O1345" s="10" t="n">
        <x:v>0</x:v>
      </x:c>
      <x:c r="P1345" s="9" t="str">
        <x:f>'CaseReview'!U1345</x:f>
        <x:v>PASS</x:v>
      </x:c>
      <x:c r="Q1345" s="9" t="n">
        <x:f>IF(AND(T1345=1,G1345=P1345),1,0)</x:f>
        <x:v>1</x:v>
      </x:c>
      <x:c r="R1345" s="9" t="n">
        <x:f>IF(AND(T1345=1,G1345="PASS",P1345="FAIL"),1,0)</x:f>
        <x:v>0</x:v>
      </x:c>
      <x:c r="S1345" s="9" t="n">
        <x:f>IF(AND(T1345=1,G1345="FAIL",P1345="PASS"),1,0)</x:f>
        <x:v>0</x:v>
      </x:c>
      <x:c r="T1345" s="9" t="n">
        <x:v>1</x:v>
      </x:c>
      <x:c r="U1345" s="9" t="n">
        <x:v>10</x:v>
      </x:c>
      <x:c r="V1345" s="9" t="str">
        <x:v>MVP/SHACL_GENERATION_PIPELINE/experiments/FULL_REPAIR_V2/RUN_01/runs/RUN-IMO26-007-20260915T120055398668Z/final/final_shape.ttl</x:v>
      </x:c>
    </x:row>
    <x:row r="1346" ht="22" customHeight="1">
      <x:c r="A1346" s="10" t="str">
        <x:v>V2_FALLBACK25</x:v>
      </x:c>
      <x:c r="B1346" s="10" t="str">
        <x:v>IMO26-007</x:v>
      </x:c>
      <x:c r="C1346" s="10" t="str">
        <x:v>IMO26-007-A-P05</x:v>
      </x:c>
      <x:c r="D1346" s="10" t="str">
        <x:v>RUN_01</x:v>
      </x:c>
      <x:c r="E1346" s="10" t="str">
        <x:v>ORIGINAL_LEDGER</x:v>
      </x:c>
      <x:c r="F1346" s="10" t="str">
        <x:v>PASS</x:v>
      </x:c>
      <x:c r="G1346" s="10" t="str">
        <x:v>PASS</x:v>
      </x:c>
      <x:c r="H1346" s="10" t="str">
        <x:v>EXECUTED</x:v>
      </x:c>
      <x:c r="I1346" s="10" t="str">
        <x:v>PARSED</x:v>
      </x:c>
      <x:c r="J1346" s="10" t="str">
        <x:v>GENERATION_ACCEPTED</x:v>
      </x:c>
      <x:c r="K1346" s="10" t="str">
        <x:v>c7646daefec38544b667acb8fb10f461ea5cac523ba5d6a2a06ad75a6718c216</x:v>
      </x:c>
      <x:c r="L1346" s="10" t="str">
        <x:v>full_repair_v2</x:v>
      </x:c>
      <x:c r="M1346" s="10" t="n">
        <x:v>1</x:v>
      </x:c>
      <x:c r="N1346" s="10" t="n">
        <x:v>0</x:v>
      </x:c>
      <x:c r="O1346" s="10" t="n">
        <x:v>0</x:v>
      </x:c>
      <x:c r="P1346" s="9" t="str">
        <x:f>'CaseReview'!U1346</x:f>
        <x:v>PASS</x:v>
      </x:c>
      <x:c r="Q1346" s="9" t="n">
        <x:f>IF(AND(T1346=1,G1346=P1346),1,0)</x:f>
        <x:v>1</x:v>
      </x:c>
      <x:c r="R1346" s="9" t="n">
        <x:f>IF(AND(T1346=1,G1346="PASS",P1346="FAIL"),1,0)</x:f>
        <x:v>0</x:v>
      </x:c>
      <x:c r="S1346" s="9" t="n">
        <x:f>IF(AND(T1346=1,G1346="FAIL",P1346="PASS"),1,0)</x:f>
        <x:v>0</x:v>
      </x:c>
      <x:c r="T1346" s="9" t="n">
        <x:v>1</x:v>
      </x:c>
      <x:c r="U1346" s="9" t="n">
        <x:v>10</x:v>
      </x:c>
      <x:c r="V1346" s="9" t="str">
        <x:v>MVP/SHACL_GENERATION_PIPELINE/experiments/FULL_REPAIR_V2/RUN_01/runs/RUN-IMO26-007-20260915T120055398668Z/final/final_shape.ttl</x:v>
      </x:c>
    </x:row>
    <x:row r="1347" ht="22" customHeight="1">
      <x:c r="A1347" s="10" t="str">
        <x:v>V2_FALLBACK25</x:v>
      </x:c>
      <x:c r="B1347" s="10" t="str">
        <x:v>IMO26-007</x:v>
      </x:c>
      <x:c r="C1347" s="10" t="str">
        <x:v>IMO26-007-A-P06</x:v>
      </x:c>
      <x:c r="D1347" s="10" t="str">
        <x:v>RUN_01</x:v>
      </x:c>
      <x:c r="E1347" s="10" t="str">
        <x:v>ORIGINAL_LEDGER</x:v>
      </x:c>
      <x:c r="F1347" s="10" t="str">
        <x:v>PASS</x:v>
      </x:c>
      <x:c r="G1347" s="10" t="str">
        <x:v>PASS</x:v>
      </x:c>
      <x:c r="H1347" s="10" t="str">
        <x:v>EXECUTED</x:v>
      </x:c>
      <x:c r="I1347" s="10" t="str">
        <x:v>PARSED</x:v>
      </x:c>
      <x:c r="J1347" s="10" t="str">
        <x:v>GENERATION_ACCEPTED</x:v>
      </x:c>
      <x:c r="K1347" s="10" t="str">
        <x:v>c7646daefec38544b667acb8fb10f461ea5cac523ba5d6a2a06ad75a6718c216</x:v>
      </x:c>
      <x:c r="L1347" s="10" t="str">
        <x:v>full_repair_v2</x:v>
      </x:c>
      <x:c r="M1347" s="10" t="n">
        <x:v>1</x:v>
      </x:c>
      <x:c r="N1347" s="10" t="n">
        <x:v>0</x:v>
      </x:c>
      <x:c r="O1347" s="10" t="n">
        <x:v>0</x:v>
      </x:c>
      <x:c r="P1347" s="9" t="str">
        <x:f>'CaseReview'!U1347</x:f>
        <x:v>PASS</x:v>
      </x:c>
      <x:c r="Q1347" s="9" t="n">
        <x:f>IF(AND(T1347=1,G1347=P1347),1,0)</x:f>
        <x:v>1</x:v>
      </x:c>
      <x:c r="R1347" s="9" t="n">
        <x:f>IF(AND(T1347=1,G1347="PASS",P1347="FAIL"),1,0)</x:f>
        <x:v>0</x:v>
      </x:c>
      <x:c r="S1347" s="9" t="n">
        <x:f>IF(AND(T1347=1,G1347="FAIL",P1347="PASS"),1,0)</x:f>
        <x:v>0</x:v>
      </x:c>
      <x:c r="T1347" s="9" t="n">
        <x:v>1</x:v>
      </x:c>
      <x:c r="U1347" s="9" t="n">
        <x:v>10</x:v>
      </x:c>
      <x:c r="V1347" s="9" t="str">
        <x:v>MVP/SHACL_GENERATION_PIPELINE/experiments/FULL_REPAIR_V2/RUN_01/runs/RUN-IMO26-007-20260915T120055398668Z/final/final_shape.ttl</x:v>
      </x:c>
    </x:row>
    <x:row r="1348" ht="22" customHeight="1">
      <x:c r="A1348" s="10" t="str">
        <x:v>V2_FALLBACK25</x:v>
      </x:c>
      <x:c r="B1348" s="10" t="str">
        <x:v>IMO26-008</x:v>
      </x:c>
      <x:c r="C1348" s="10" t="str">
        <x:v>IMO26-008-A-F01</x:v>
      </x:c>
      <x:c r="D1348" s="10" t="str">
        <x:v>RUN_01</x:v>
      </x:c>
      <x:c r="E1348" s="10" t="str">
        <x:v>ORIGINAL_LEDGER</x:v>
      </x:c>
      <x:c r="F1348" s="10" t="str">
        <x:v>FAIL</x:v>
      </x:c>
      <x:c r="G1348" s="10" t="str">
        <x:v>FAIL</x:v>
      </x:c>
      <x:c r="H1348" s="10" t="str">
        <x:v>EXECUTED</x:v>
      </x:c>
      <x:c r="I1348" s="10" t="str">
        <x:v>PARSED</x:v>
      </x:c>
      <x:c r="J1348" s="10" t="str">
        <x:v>GENERATION_ACCEPTED</x:v>
      </x:c>
      <x:c r="K1348" s="10" t="str">
        <x:v>92dbb664710f7733693fd8aae9701d0d9fdfd831375cefb40148b1f3c3590cfc</x:v>
      </x:c>
      <x:c r="L1348" s="10" t="str">
        <x:v>full_repair_v2</x:v>
      </x:c>
      <x:c r="M1348" s="10" t="n">
        <x:v>1</x:v>
      </x:c>
      <x:c r="N1348" s="10" t="n">
        <x:v>0</x:v>
      </x:c>
      <x:c r="O1348" s="10" t="n">
        <x:v>0</x:v>
      </x:c>
      <x:c r="P1348" s="9" t="str">
        <x:f>'CaseReview'!U1348</x:f>
        <x:v>FAIL</x:v>
      </x:c>
      <x:c r="Q1348" s="9" t="n">
        <x:f>IF(AND(T1348=1,G1348=P1348),1,0)</x:f>
        <x:v>1</x:v>
      </x:c>
      <x:c r="R1348" s="9" t="n">
        <x:f>IF(AND(T1348=1,G1348="PASS",P1348="FAIL"),1,0)</x:f>
        <x:v>0</x:v>
      </x:c>
      <x:c r="S1348" s="9" t="n">
        <x:f>IF(AND(T1348=1,G1348="FAIL",P1348="PASS"),1,0)</x:f>
        <x:v>0</x:v>
      </x:c>
      <x:c r="T1348" s="9" t="n">
        <x:v>1</x:v>
      </x:c>
      <x:c r="U1348" s="9" t="n">
        <x:v>7</x:v>
      </x:c>
      <x:c r="V1348" s="9" t="str">
        <x:v>MVP/SHACL_GENERATION_PIPELINE/experiments/FULL_REPAIR_V2/RUN_01/runs/RUN-IMO26-008-20260915T120156969426Z/final/final_shape.ttl</x:v>
      </x:c>
    </x:row>
    <x:row r="1349" ht="22" customHeight="1">
      <x:c r="A1349" s="10" t="str">
        <x:v>V2_FALLBACK25</x:v>
      </x:c>
      <x:c r="B1349" s="10" t="str">
        <x:v>IMO26-008</x:v>
      </x:c>
      <x:c r="C1349" s="10" t="str">
        <x:v>IMO26-008-A-F02</x:v>
      </x:c>
      <x:c r="D1349" s="10" t="str">
        <x:v>RUN_01</x:v>
      </x:c>
      <x:c r="E1349" s="10" t="str">
        <x:v>ORIGINAL_LEDGER</x:v>
      </x:c>
      <x:c r="F1349" s="10" t="str">
        <x:v>FAIL</x:v>
      </x:c>
      <x:c r="G1349" s="10" t="str">
        <x:v>FAIL</x:v>
      </x:c>
      <x:c r="H1349" s="10" t="str">
        <x:v>EXECUTED</x:v>
      </x:c>
      <x:c r="I1349" s="10" t="str">
        <x:v>PARSED</x:v>
      </x:c>
      <x:c r="J1349" s="10" t="str">
        <x:v>GENERATION_ACCEPTED</x:v>
      </x:c>
      <x:c r="K1349" s="10" t="str">
        <x:v>92dbb664710f7733693fd8aae9701d0d9fdfd831375cefb40148b1f3c3590cfc</x:v>
      </x:c>
      <x:c r="L1349" s="10" t="str">
        <x:v>full_repair_v2</x:v>
      </x:c>
      <x:c r="M1349" s="10" t="n">
        <x:v>1</x:v>
      </x:c>
      <x:c r="N1349" s="10" t="n">
        <x:v>0</x:v>
      </x:c>
      <x:c r="O1349" s="10" t="n">
        <x:v>0</x:v>
      </x:c>
      <x:c r="P1349" s="9" t="str">
        <x:f>'CaseReview'!U1349</x:f>
        <x:v>FAIL</x:v>
      </x:c>
      <x:c r="Q1349" s="9" t="n">
        <x:f>IF(AND(T1349=1,G1349=P1349),1,0)</x:f>
        <x:v>1</x:v>
      </x:c>
      <x:c r="R1349" s="9" t="n">
        <x:f>IF(AND(T1349=1,G1349="PASS",P1349="FAIL"),1,0)</x:f>
        <x:v>0</x:v>
      </x:c>
      <x:c r="S1349" s="9" t="n">
        <x:f>IF(AND(T1349=1,G1349="FAIL",P1349="PASS"),1,0)</x:f>
        <x:v>0</x:v>
      </x:c>
      <x:c r="T1349" s="9" t="n">
        <x:v>1</x:v>
      </x:c>
      <x:c r="U1349" s="9" t="n">
        <x:v>7</x:v>
      </x:c>
      <x:c r="V1349" s="9" t="str">
        <x:v>MVP/SHACL_GENERATION_PIPELINE/experiments/FULL_REPAIR_V2/RUN_01/runs/RUN-IMO26-008-20260915T120156969426Z/final/final_shape.ttl</x:v>
      </x:c>
    </x:row>
    <x:row r="1350" ht="22" customHeight="1">
      <x:c r="A1350" s="10" t="str">
        <x:v>V2_FALLBACK25</x:v>
      </x:c>
      <x:c r="B1350" s="10" t="str">
        <x:v>IMO26-008</x:v>
      </x:c>
      <x:c r="C1350" s="10" t="str">
        <x:v>IMO26-008-A-F03</x:v>
      </x:c>
      <x:c r="D1350" s="10" t="str">
        <x:v>RUN_01</x:v>
      </x:c>
      <x:c r="E1350" s="10" t="str">
        <x:v>ORIGINAL_LEDGER</x:v>
      </x:c>
      <x:c r="F1350" s="10" t="str">
        <x:v>FAIL</x:v>
      </x:c>
      <x:c r="G1350" s="10" t="str">
        <x:v>FAIL</x:v>
      </x:c>
      <x:c r="H1350" s="10" t="str">
        <x:v>EXECUTED</x:v>
      </x:c>
      <x:c r="I1350" s="10" t="str">
        <x:v>PARSED</x:v>
      </x:c>
      <x:c r="J1350" s="10" t="str">
        <x:v>GENERATION_ACCEPTED</x:v>
      </x:c>
      <x:c r="K1350" s="10" t="str">
        <x:v>92dbb664710f7733693fd8aae9701d0d9fdfd831375cefb40148b1f3c3590cfc</x:v>
      </x:c>
      <x:c r="L1350" s="10" t="str">
        <x:v>full_repair_v2</x:v>
      </x:c>
      <x:c r="M1350" s="10" t="n">
        <x:v>1</x:v>
      </x:c>
      <x:c r="N1350" s="10" t="n">
        <x:v>0</x:v>
      </x:c>
      <x:c r="O1350" s="10" t="n">
        <x:v>0</x:v>
      </x:c>
      <x:c r="P1350" s="9" t="str">
        <x:f>'CaseReview'!U1350</x:f>
        <x:v>FAIL</x:v>
      </x:c>
      <x:c r="Q1350" s="9" t="n">
        <x:f>IF(AND(T1350=1,G1350=P1350),1,0)</x:f>
        <x:v>1</x:v>
      </x:c>
      <x:c r="R1350" s="9" t="n">
        <x:f>IF(AND(T1350=1,G1350="PASS",P1350="FAIL"),1,0)</x:f>
        <x:v>0</x:v>
      </x:c>
      <x:c r="S1350" s="9" t="n">
        <x:f>IF(AND(T1350=1,G1350="FAIL",P1350="PASS"),1,0)</x:f>
        <x:v>0</x:v>
      </x:c>
      <x:c r="T1350" s="9" t="n">
        <x:v>1</x:v>
      </x:c>
      <x:c r="U1350" s="9" t="n">
        <x:v>7</x:v>
      </x:c>
      <x:c r="V1350" s="9" t="str">
        <x:v>MVP/SHACL_GENERATION_PIPELINE/experiments/FULL_REPAIR_V2/RUN_01/runs/RUN-IMO26-008-20260915T120156969426Z/final/final_shape.ttl</x:v>
      </x:c>
    </x:row>
    <x:row r="1351" ht="22" customHeight="1">
      <x:c r="A1351" s="10" t="str">
        <x:v>V2_FALLBACK25</x:v>
      </x:c>
      <x:c r="B1351" s="10" t="str">
        <x:v>IMO26-008</x:v>
      </x:c>
      <x:c r="C1351" s="10" t="str">
        <x:v>IMO26-008-A-P01</x:v>
      </x:c>
      <x:c r="D1351" s="10" t="str">
        <x:v>RUN_01</x:v>
      </x:c>
      <x:c r="E1351" s="10" t="str">
        <x:v>ORIGINAL_LEDGER</x:v>
      </x:c>
      <x:c r="F1351" s="10" t="str">
        <x:v>PASS</x:v>
      </x:c>
      <x:c r="G1351" s="10" t="str">
        <x:v>PASS</x:v>
      </x:c>
      <x:c r="H1351" s="10" t="str">
        <x:v>EXECUTED</x:v>
      </x:c>
      <x:c r="I1351" s="10" t="str">
        <x:v>PARSED</x:v>
      </x:c>
      <x:c r="J1351" s="10" t="str">
        <x:v>GENERATION_ACCEPTED</x:v>
      </x:c>
      <x:c r="K1351" s="10" t="str">
        <x:v>92dbb664710f7733693fd8aae9701d0d9fdfd831375cefb40148b1f3c3590cfc</x:v>
      </x:c>
      <x:c r="L1351" s="10" t="str">
        <x:v>full_repair_v2</x:v>
      </x:c>
      <x:c r="M1351" s="10" t="n">
        <x:v>1</x:v>
      </x:c>
      <x:c r="N1351" s="10" t="n">
        <x:v>0</x:v>
      </x:c>
      <x:c r="O1351" s="10" t="n">
        <x:v>0</x:v>
      </x:c>
      <x:c r="P1351" s="9" t="str">
        <x:f>'CaseReview'!U1351</x:f>
        <x:v>PASS</x:v>
      </x:c>
      <x:c r="Q1351" s="9" t="n">
        <x:f>IF(AND(T1351=1,G1351=P1351),1,0)</x:f>
        <x:v>1</x:v>
      </x:c>
      <x:c r="R1351" s="9" t="n">
        <x:f>IF(AND(T1351=1,G1351="PASS",P1351="FAIL"),1,0)</x:f>
        <x:v>0</x:v>
      </x:c>
      <x:c r="S1351" s="9" t="n">
        <x:f>IF(AND(T1351=1,G1351="FAIL",P1351="PASS"),1,0)</x:f>
        <x:v>0</x:v>
      </x:c>
      <x:c r="T1351" s="9" t="n">
        <x:v>1</x:v>
      </x:c>
      <x:c r="U1351" s="9" t="n">
        <x:v>7</x:v>
      </x:c>
      <x:c r="V1351" s="9" t="str">
        <x:v>MVP/SHACL_GENERATION_PIPELINE/experiments/FULL_REPAIR_V2/RUN_01/runs/RUN-IMO26-008-20260915T120156969426Z/final/final_shape.ttl</x:v>
      </x:c>
    </x:row>
    <x:row r="1352" ht="22" customHeight="1">
      <x:c r="A1352" s="10" t="str">
        <x:v>V2_FALLBACK25</x:v>
      </x:c>
      <x:c r="B1352" s="10" t="str">
        <x:v>IMO26-008</x:v>
      </x:c>
      <x:c r="C1352" s="10" t="str">
        <x:v>IMO26-008-A-P02</x:v>
      </x:c>
      <x:c r="D1352" s="10" t="str">
        <x:v>RUN_01</x:v>
      </x:c>
      <x:c r="E1352" s="10" t="str">
        <x:v>ORIGINAL_LEDGER</x:v>
      </x:c>
      <x:c r="F1352" s="10" t="str">
        <x:v>PASS</x:v>
      </x:c>
      <x:c r="G1352" s="10" t="str">
        <x:v>PASS</x:v>
      </x:c>
      <x:c r="H1352" s="10" t="str">
        <x:v>EXECUTED</x:v>
      </x:c>
      <x:c r="I1352" s="10" t="str">
        <x:v>PARSED</x:v>
      </x:c>
      <x:c r="J1352" s="10" t="str">
        <x:v>GENERATION_ACCEPTED</x:v>
      </x:c>
      <x:c r="K1352" s="10" t="str">
        <x:v>92dbb664710f7733693fd8aae9701d0d9fdfd831375cefb40148b1f3c3590cfc</x:v>
      </x:c>
      <x:c r="L1352" s="10" t="str">
        <x:v>full_repair_v2</x:v>
      </x:c>
      <x:c r="M1352" s="10" t="n">
        <x:v>1</x:v>
      </x:c>
      <x:c r="N1352" s="10" t="n">
        <x:v>0</x:v>
      </x:c>
      <x:c r="O1352" s="10" t="n">
        <x:v>0</x:v>
      </x:c>
      <x:c r="P1352" s="9" t="str">
        <x:f>'CaseReview'!U1352</x:f>
        <x:v>PASS</x:v>
      </x:c>
      <x:c r="Q1352" s="9" t="n">
        <x:f>IF(AND(T1352=1,G1352=P1352),1,0)</x:f>
        <x:v>1</x:v>
      </x:c>
      <x:c r="R1352" s="9" t="n">
        <x:f>IF(AND(T1352=1,G1352="PASS",P1352="FAIL"),1,0)</x:f>
        <x:v>0</x:v>
      </x:c>
      <x:c r="S1352" s="9" t="n">
        <x:f>IF(AND(T1352=1,G1352="FAIL",P1352="PASS"),1,0)</x:f>
        <x:v>0</x:v>
      </x:c>
      <x:c r="T1352" s="9" t="n">
        <x:v>1</x:v>
      </x:c>
      <x:c r="U1352" s="9" t="n">
        <x:v>7</x:v>
      </x:c>
      <x:c r="V1352" s="9" t="str">
        <x:v>MVP/SHACL_GENERATION_PIPELINE/experiments/FULL_REPAIR_V2/RUN_01/runs/RUN-IMO26-008-20260915T120156969426Z/final/final_shape.ttl</x:v>
      </x:c>
    </x:row>
    <x:row r="1353" ht="22" customHeight="1">
      <x:c r="A1353" s="10" t="str">
        <x:v>V2_FALLBACK25</x:v>
      </x:c>
      <x:c r="B1353" s="10" t="str">
        <x:v>IMO26-008</x:v>
      </x:c>
      <x:c r="C1353" s="10" t="str">
        <x:v>IMO26-008-A-P03</x:v>
      </x:c>
      <x:c r="D1353" s="10" t="str">
        <x:v>RUN_01</x:v>
      </x:c>
      <x:c r="E1353" s="10" t="str">
        <x:v>ORIGINAL_LEDGER</x:v>
      </x:c>
      <x:c r="F1353" s="10" t="str">
        <x:v>PASS</x:v>
      </x:c>
      <x:c r="G1353" s="10" t="str">
        <x:v>PASS</x:v>
      </x:c>
      <x:c r="H1353" s="10" t="str">
        <x:v>EXECUTED</x:v>
      </x:c>
      <x:c r="I1353" s="10" t="str">
        <x:v>PARSED</x:v>
      </x:c>
      <x:c r="J1353" s="10" t="str">
        <x:v>GENERATION_ACCEPTED</x:v>
      </x:c>
      <x:c r="K1353" s="10" t="str">
        <x:v>92dbb664710f7733693fd8aae9701d0d9fdfd831375cefb40148b1f3c3590cfc</x:v>
      </x:c>
      <x:c r="L1353" s="10" t="str">
        <x:v>full_repair_v2</x:v>
      </x:c>
      <x:c r="M1353" s="10" t="n">
        <x:v>1</x:v>
      </x:c>
      <x:c r="N1353" s="10" t="n">
        <x:v>0</x:v>
      </x:c>
      <x:c r="O1353" s="10" t="n">
        <x:v>0</x:v>
      </x:c>
      <x:c r="P1353" s="9" t="str">
        <x:f>'CaseReview'!U1353</x:f>
        <x:v>PASS</x:v>
      </x:c>
      <x:c r="Q1353" s="9" t="n">
        <x:f>IF(AND(T1353=1,G1353=P1353),1,0)</x:f>
        <x:v>1</x:v>
      </x:c>
      <x:c r="R1353" s="9" t="n">
        <x:f>IF(AND(T1353=1,G1353="PASS",P1353="FAIL"),1,0)</x:f>
        <x:v>0</x:v>
      </x:c>
      <x:c r="S1353" s="9" t="n">
        <x:f>IF(AND(T1353=1,G1353="FAIL",P1353="PASS"),1,0)</x:f>
        <x:v>0</x:v>
      </x:c>
      <x:c r="T1353" s="9" t="n">
        <x:v>1</x:v>
      </x:c>
      <x:c r="U1353" s="9" t="n">
        <x:v>7</x:v>
      </x:c>
      <x:c r="V1353" s="9" t="str">
        <x:v>MVP/SHACL_GENERATION_PIPELINE/experiments/FULL_REPAIR_V2/RUN_01/runs/RUN-IMO26-008-20260915T120156969426Z/final/final_shape.ttl</x:v>
      </x:c>
    </x:row>
    <x:row r="1354" ht="22" customHeight="1">
      <x:c r="A1354" s="10" t="str">
        <x:v>V2_FALLBACK25</x:v>
      </x:c>
      <x:c r="B1354" s="10" t="str">
        <x:v>IMO26-008</x:v>
      </x:c>
      <x:c r="C1354" s="10" t="str">
        <x:v>IMO26-008-A-P04</x:v>
      </x:c>
      <x:c r="D1354" s="10" t="str">
        <x:v>RUN_01</x:v>
      </x:c>
      <x:c r="E1354" s="10" t="str">
        <x:v>ORIGINAL_LEDGER</x:v>
      </x:c>
      <x:c r="F1354" s="10" t="str">
        <x:v>PASS</x:v>
      </x:c>
      <x:c r="G1354" s="10" t="str">
        <x:v>PASS</x:v>
      </x:c>
      <x:c r="H1354" s="10" t="str">
        <x:v>EXECUTED</x:v>
      </x:c>
      <x:c r="I1354" s="10" t="str">
        <x:v>PARSED</x:v>
      </x:c>
      <x:c r="J1354" s="10" t="str">
        <x:v>GENERATION_ACCEPTED</x:v>
      </x:c>
      <x:c r="K1354" s="10" t="str">
        <x:v>92dbb664710f7733693fd8aae9701d0d9fdfd831375cefb40148b1f3c3590cfc</x:v>
      </x:c>
      <x:c r="L1354" s="10" t="str">
        <x:v>full_repair_v2</x:v>
      </x:c>
      <x:c r="M1354" s="10" t="n">
        <x:v>1</x:v>
      </x:c>
      <x:c r="N1354" s="10" t="n">
        <x:v>0</x:v>
      </x:c>
      <x:c r="O1354" s="10" t="n">
        <x:v>0</x:v>
      </x:c>
      <x:c r="P1354" s="9" t="str">
        <x:f>'CaseReview'!U1354</x:f>
        <x:v>PASS</x:v>
      </x:c>
      <x:c r="Q1354" s="9" t="n">
        <x:f>IF(AND(T1354=1,G1354=P1354),1,0)</x:f>
        <x:v>1</x:v>
      </x:c>
      <x:c r="R1354" s="9" t="n">
        <x:f>IF(AND(T1354=1,G1354="PASS",P1354="FAIL"),1,0)</x:f>
        <x:v>0</x:v>
      </x:c>
      <x:c r="S1354" s="9" t="n">
        <x:f>IF(AND(T1354=1,G1354="FAIL",P1354="PASS"),1,0)</x:f>
        <x:v>0</x:v>
      </x:c>
      <x:c r="T1354" s="9" t="n">
        <x:v>1</x:v>
      </x:c>
      <x:c r="U1354" s="9" t="n">
        <x:v>7</x:v>
      </x:c>
      <x:c r="V1354" s="9" t="str">
        <x:v>MVP/SHACL_GENERATION_PIPELINE/experiments/FULL_REPAIR_V2/RUN_01/runs/RUN-IMO26-008-20260915T120156969426Z/final/final_shape.ttl</x:v>
      </x:c>
    </x:row>
    <x:row r="1355" ht="22" customHeight="1">
      <x:c r="A1355" s="10" t="str">
        <x:v>V2_FALLBACK25</x:v>
      </x:c>
      <x:c r="B1355" s="10" t="str">
        <x:v>IMO26-009</x:v>
      </x:c>
      <x:c r="C1355" s="10" t="str">
        <x:v>IMO26-009-A-F01</x:v>
      </x:c>
      <x:c r="D1355" s="10" t="str">
        <x:v>RUN_01</x:v>
      </x:c>
      <x:c r="E1355" s="10" t="str">
        <x:v>ORIGINAL_LEDGER</x:v>
      </x:c>
      <x:c r="F1355" s="10" t="str">
        <x:v>FAIL</x:v>
      </x:c>
      <x:c r="G1355" s="10" t="str">
        <x:v>FAIL</x:v>
      </x:c>
      <x:c r="H1355" s="10" t="str">
        <x:v>EXECUTED</x:v>
      </x:c>
      <x:c r="I1355" s="10" t="str">
        <x:v>PARSED</x:v>
      </x:c>
      <x:c r="J1355" s="10" t="str">
        <x:v>GENERATION_ACCEPTED</x:v>
      </x:c>
      <x:c r="K1355" s="10" t="str">
        <x:v>53303724ca321f377ec20fe4d679aaa3948f41f179772da7d596526753c76292</x:v>
      </x:c>
      <x:c r="L1355" s="10" t="str">
        <x:v>full_repair_v2</x:v>
      </x:c>
      <x:c r="M1355" s="10" t="n">
        <x:v>1</x:v>
      </x:c>
      <x:c r="N1355" s="10" t="n">
        <x:v>0</x:v>
      </x:c>
      <x:c r="O1355" s="10" t="n">
        <x:v>0</x:v>
      </x:c>
      <x:c r="P1355" s="9" t="str">
        <x:f>'CaseReview'!U1355</x:f>
        <x:v>FAIL</x:v>
      </x:c>
      <x:c r="Q1355" s="9" t="n">
        <x:f>IF(AND(T1355=1,G1355=P1355),1,0)</x:f>
        <x:v>1</x:v>
      </x:c>
      <x:c r="R1355" s="9" t="n">
        <x:f>IF(AND(T1355=1,G1355="PASS",P1355="FAIL"),1,0)</x:f>
        <x:v>0</x:v>
      </x:c>
      <x:c r="S1355" s="9" t="n">
        <x:f>IF(AND(T1355=1,G1355="FAIL",P1355="PASS"),1,0)</x:f>
        <x:v>0</x:v>
      </x:c>
      <x:c r="T1355" s="9" t="n">
        <x:v>1</x:v>
      </x:c>
      <x:c r="U1355" s="9" t="n">
        <x:v>8</x:v>
      </x:c>
      <x:c r="V1355" s="9" t="str">
        <x:v>MVP/SHACL_GENERATION_PIPELINE/experiments/FULL_REPAIR_V2/RUN_01/runs/RUN-IMO26-009-20260915T120207909190Z/final/final_shape.ttl</x:v>
      </x:c>
    </x:row>
    <x:row r="1356" ht="22" customHeight="1">
      <x:c r="A1356" s="10" t="str">
        <x:v>V2_FALLBACK25</x:v>
      </x:c>
      <x:c r="B1356" s="10" t="str">
        <x:v>IMO26-009</x:v>
      </x:c>
      <x:c r="C1356" s="10" t="str">
        <x:v>IMO26-009-A-F02</x:v>
      </x:c>
      <x:c r="D1356" s="10" t="str">
        <x:v>RUN_01</x:v>
      </x:c>
      <x:c r="E1356" s="10" t="str">
        <x:v>ORIGINAL_LEDGER</x:v>
      </x:c>
      <x:c r="F1356" s="10" t="str">
        <x:v>FAIL</x:v>
      </x:c>
      <x:c r="G1356" s="10" t="str">
        <x:v>FAIL</x:v>
      </x:c>
      <x:c r="H1356" s="10" t="str">
        <x:v>EXECUTED</x:v>
      </x:c>
      <x:c r="I1356" s="10" t="str">
        <x:v>PARSED</x:v>
      </x:c>
      <x:c r="J1356" s="10" t="str">
        <x:v>GENERATION_ACCEPTED</x:v>
      </x:c>
      <x:c r="K1356" s="10" t="str">
        <x:v>53303724ca321f377ec20fe4d679aaa3948f41f179772da7d596526753c76292</x:v>
      </x:c>
      <x:c r="L1356" s="10" t="str">
        <x:v>full_repair_v2</x:v>
      </x:c>
      <x:c r="M1356" s="10" t="n">
        <x:v>1</x:v>
      </x:c>
      <x:c r="N1356" s="10" t="n">
        <x:v>0</x:v>
      </x:c>
      <x:c r="O1356" s="10" t="n">
        <x:v>0</x:v>
      </x:c>
      <x:c r="P1356" s="9" t="str">
        <x:f>'CaseReview'!U1356</x:f>
        <x:v>FAIL</x:v>
      </x:c>
      <x:c r="Q1356" s="9" t="n">
        <x:f>IF(AND(T1356=1,G1356=P1356),1,0)</x:f>
        <x:v>1</x:v>
      </x:c>
      <x:c r="R1356" s="9" t="n">
        <x:f>IF(AND(T1356=1,G1356="PASS",P1356="FAIL"),1,0)</x:f>
        <x:v>0</x:v>
      </x:c>
      <x:c r="S1356" s="9" t="n">
        <x:f>IF(AND(T1356=1,G1356="FAIL",P1356="PASS"),1,0)</x:f>
        <x:v>0</x:v>
      </x:c>
      <x:c r="T1356" s="9" t="n">
        <x:v>1</x:v>
      </x:c>
      <x:c r="U1356" s="9" t="n">
        <x:v>8</x:v>
      </x:c>
      <x:c r="V1356" s="9" t="str">
        <x:v>MVP/SHACL_GENERATION_PIPELINE/experiments/FULL_REPAIR_V2/RUN_01/runs/RUN-IMO26-009-20260915T120207909190Z/final/final_shape.ttl</x:v>
      </x:c>
    </x:row>
    <x:row r="1357" ht="22" customHeight="1">
      <x:c r="A1357" s="10" t="str">
        <x:v>V2_FALLBACK25</x:v>
      </x:c>
      <x:c r="B1357" s="10" t="str">
        <x:v>IMO26-009</x:v>
      </x:c>
      <x:c r="C1357" s="10" t="str">
        <x:v>IMO26-009-A-F03</x:v>
      </x:c>
      <x:c r="D1357" s="10" t="str">
        <x:v>RUN_01</x:v>
      </x:c>
      <x:c r="E1357" s="10" t="str">
        <x:v>ORIGINAL_LEDGER</x:v>
      </x:c>
      <x:c r="F1357" s="10" t="str">
        <x:v>FAIL</x:v>
      </x:c>
      <x:c r="G1357" s="10" t="str">
        <x:v>FAIL</x:v>
      </x:c>
      <x:c r="H1357" s="10" t="str">
        <x:v>EXECUTED</x:v>
      </x:c>
      <x:c r="I1357" s="10" t="str">
        <x:v>PARSED</x:v>
      </x:c>
      <x:c r="J1357" s="10" t="str">
        <x:v>GENERATION_ACCEPTED</x:v>
      </x:c>
      <x:c r="K1357" s="10" t="str">
        <x:v>53303724ca321f377ec20fe4d679aaa3948f41f179772da7d596526753c76292</x:v>
      </x:c>
      <x:c r="L1357" s="10" t="str">
        <x:v>full_repair_v2</x:v>
      </x:c>
      <x:c r="M1357" s="10" t="n">
        <x:v>1</x:v>
      </x:c>
      <x:c r="N1357" s="10" t="n">
        <x:v>0</x:v>
      </x:c>
      <x:c r="O1357" s="10" t="n">
        <x:v>0</x:v>
      </x:c>
      <x:c r="P1357" s="9" t="str">
        <x:f>'CaseReview'!U1357</x:f>
        <x:v>FAIL</x:v>
      </x:c>
      <x:c r="Q1357" s="9" t="n">
        <x:f>IF(AND(T1357=1,G1357=P1357),1,0)</x:f>
        <x:v>1</x:v>
      </x:c>
      <x:c r="R1357" s="9" t="n">
        <x:f>IF(AND(T1357=1,G1357="PASS",P1357="FAIL"),1,0)</x:f>
        <x:v>0</x:v>
      </x:c>
      <x:c r="S1357" s="9" t="n">
        <x:f>IF(AND(T1357=1,G1357="FAIL",P1357="PASS"),1,0)</x:f>
        <x:v>0</x:v>
      </x:c>
      <x:c r="T1357" s="9" t="n">
        <x:v>1</x:v>
      </x:c>
      <x:c r="U1357" s="9" t="n">
        <x:v>8</x:v>
      </x:c>
      <x:c r="V1357" s="9" t="str">
        <x:v>MVP/SHACL_GENERATION_PIPELINE/experiments/FULL_REPAIR_V2/RUN_01/runs/RUN-IMO26-009-20260915T120207909190Z/final/final_shape.ttl</x:v>
      </x:c>
    </x:row>
    <x:row r="1358" ht="22" customHeight="1">
      <x:c r="A1358" s="10" t="str">
        <x:v>V2_FALLBACK25</x:v>
      </x:c>
      <x:c r="B1358" s="10" t="str">
        <x:v>IMO26-009</x:v>
      </x:c>
      <x:c r="C1358" s="10" t="str">
        <x:v>IMO26-009-A-F04</x:v>
      </x:c>
      <x:c r="D1358" s="10" t="str">
        <x:v>RUN_01</x:v>
      </x:c>
      <x:c r="E1358" s="10" t="str">
        <x:v>ORIGINAL_LEDGER</x:v>
      </x:c>
      <x:c r="F1358" s="10" t="str">
        <x:v>FAIL</x:v>
      </x:c>
      <x:c r="G1358" s="10" t="str">
        <x:v>FAIL</x:v>
      </x:c>
      <x:c r="H1358" s="10" t="str">
        <x:v>EXECUTED</x:v>
      </x:c>
      <x:c r="I1358" s="10" t="str">
        <x:v>PARSED</x:v>
      </x:c>
      <x:c r="J1358" s="10" t="str">
        <x:v>GENERATION_ACCEPTED</x:v>
      </x:c>
      <x:c r="K1358" s="10" t="str">
        <x:v>53303724ca321f377ec20fe4d679aaa3948f41f179772da7d596526753c76292</x:v>
      </x:c>
      <x:c r="L1358" s="10" t="str">
        <x:v>full_repair_v2</x:v>
      </x:c>
      <x:c r="M1358" s="10" t="n">
        <x:v>1</x:v>
      </x:c>
      <x:c r="N1358" s="10" t="n">
        <x:v>0</x:v>
      </x:c>
      <x:c r="O1358" s="10" t="n">
        <x:v>0</x:v>
      </x:c>
      <x:c r="P1358" s="9" t="str">
        <x:f>'CaseReview'!U1358</x:f>
        <x:v>FAIL</x:v>
      </x:c>
      <x:c r="Q1358" s="9" t="n">
        <x:f>IF(AND(T1358=1,G1358=P1358),1,0)</x:f>
        <x:v>1</x:v>
      </x:c>
      <x:c r="R1358" s="9" t="n">
        <x:f>IF(AND(T1358=1,G1358="PASS",P1358="FAIL"),1,0)</x:f>
        <x:v>0</x:v>
      </x:c>
      <x:c r="S1358" s="9" t="n">
        <x:f>IF(AND(T1358=1,G1358="FAIL",P1358="PASS"),1,0)</x:f>
        <x:v>0</x:v>
      </x:c>
      <x:c r="T1358" s="9" t="n">
        <x:v>1</x:v>
      </x:c>
      <x:c r="U1358" s="9" t="n">
        <x:v>8</x:v>
      </x:c>
      <x:c r="V1358" s="9" t="str">
        <x:v>MVP/SHACL_GENERATION_PIPELINE/experiments/FULL_REPAIR_V2/RUN_01/runs/RUN-IMO26-009-20260915T120207909190Z/final/final_shape.ttl</x:v>
      </x:c>
    </x:row>
    <x:row r="1359" ht="22" customHeight="1">
      <x:c r="A1359" s="10" t="str">
        <x:v>V2_FALLBACK25</x:v>
      </x:c>
      <x:c r="B1359" s="10" t="str">
        <x:v>IMO26-009</x:v>
      </x:c>
      <x:c r="C1359" s="10" t="str">
        <x:v>IMO26-009-A-P01</x:v>
      </x:c>
      <x:c r="D1359" s="10" t="str">
        <x:v>RUN_01</x:v>
      </x:c>
      <x:c r="E1359" s="10" t="str">
        <x:v>ORIGINAL_LEDGER</x:v>
      </x:c>
      <x:c r="F1359" s="10" t="str">
        <x:v>PASS</x:v>
      </x:c>
      <x:c r="G1359" s="10" t="str">
        <x:v>PASS</x:v>
      </x:c>
      <x:c r="H1359" s="10" t="str">
        <x:v>EXECUTED</x:v>
      </x:c>
      <x:c r="I1359" s="10" t="str">
        <x:v>PARSED</x:v>
      </x:c>
      <x:c r="J1359" s="10" t="str">
        <x:v>GENERATION_ACCEPTED</x:v>
      </x:c>
      <x:c r="K1359" s="10" t="str">
        <x:v>53303724ca321f377ec20fe4d679aaa3948f41f179772da7d596526753c76292</x:v>
      </x:c>
      <x:c r="L1359" s="10" t="str">
        <x:v>full_repair_v2</x:v>
      </x:c>
      <x:c r="M1359" s="10" t="n">
        <x:v>1</x:v>
      </x:c>
      <x:c r="N1359" s="10" t="n">
        <x:v>0</x:v>
      </x:c>
      <x:c r="O1359" s="10" t="n">
        <x:v>0</x:v>
      </x:c>
      <x:c r="P1359" s="9" t="str">
        <x:f>'CaseReview'!U1359</x:f>
        <x:v>PASS</x:v>
      </x:c>
      <x:c r="Q1359" s="9" t="n">
        <x:f>IF(AND(T1359=1,G1359=P1359),1,0)</x:f>
        <x:v>1</x:v>
      </x:c>
      <x:c r="R1359" s="9" t="n">
        <x:f>IF(AND(T1359=1,G1359="PASS",P1359="FAIL"),1,0)</x:f>
        <x:v>0</x:v>
      </x:c>
      <x:c r="S1359" s="9" t="n">
        <x:f>IF(AND(T1359=1,G1359="FAIL",P1359="PASS"),1,0)</x:f>
        <x:v>0</x:v>
      </x:c>
      <x:c r="T1359" s="9" t="n">
        <x:v>1</x:v>
      </x:c>
      <x:c r="U1359" s="9" t="n">
        <x:v>8</x:v>
      </x:c>
      <x:c r="V1359" s="9" t="str">
        <x:v>MVP/SHACL_GENERATION_PIPELINE/experiments/FULL_REPAIR_V2/RUN_01/runs/RUN-IMO26-009-20260915T120207909190Z/final/final_shape.ttl</x:v>
      </x:c>
    </x:row>
    <x:row r="1360" ht="22" customHeight="1">
      <x:c r="A1360" s="10" t="str">
        <x:v>V2_FALLBACK25</x:v>
      </x:c>
      <x:c r="B1360" s="10" t="str">
        <x:v>IMO26-009</x:v>
      </x:c>
      <x:c r="C1360" s="10" t="str">
        <x:v>IMO26-009-A-P02</x:v>
      </x:c>
      <x:c r="D1360" s="10" t="str">
        <x:v>RUN_01</x:v>
      </x:c>
      <x:c r="E1360" s="10" t="str">
        <x:v>ORIGINAL_LEDGER</x:v>
      </x:c>
      <x:c r="F1360" s="10" t="str">
        <x:v>PASS</x:v>
      </x:c>
      <x:c r="G1360" s="10" t="str">
        <x:v>PASS</x:v>
      </x:c>
      <x:c r="H1360" s="10" t="str">
        <x:v>EXECUTED</x:v>
      </x:c>
      <x:c r="I1360" s="10" t="str">
        <x:v>PARSED</x:v>
      </x:c>
      <x:c r="J1360" s="10" t="str">
        <x:v>GENERATION_ACCEPTED</x:v>
      </x:c>
      <x:c r="K1360" s="10" t="str">
        <x:v>53303724ca321f377ec20fe4d679aaa3948f41f179772da7d596526753c76292</x:v>
      </x:c>
      <x:c r="L1360" s="10" t="str">
        <x:v>full_repair_v2</x:v>
      </x:c>
      <x:c r="M1360" s="10" t="n">
        <x:v>1</x:v>
      </x:c>
      <x:c r="N1360" s="10" t="n">
        <x:v>0</x:v>
      </x:c>
      <x:c r="O1360" s="10" t="n">
        <x:v>0</x:v>
      </x:c>
      <x:c r="P1360" s="9" t="str">
        <x:f>'CaseReview'!U1360</x:f>
        <x:v>PASS</x:v>
      </x:c>
      <x:c r="Q1360" s="9" t="n">
        <x:f>IF(AND(T1360=1,G1360=P1360),1,0)</x:f>
        <x:v>1</x:v>
      </x:c>
      <x:c r="R1360" s="9" t="n">
        <x:f>IF(AND(T1360=1,G1360="PASS",P1360="FAIL"),1,0)</x:f>
        <x:v>0</x:v>
      </x:c>
      <x:c r="S1360" s="9" t="n">
        <x:f>IF(AND(T1360=1,G1360="FAIL",P1360="PASS"),1,0)</x:f>
        <x:v>0</x:v>
      </x:c>
      <x:c r="T1360" s="9" t="n">
        <x:v>1</x:v>
      </x:c>
      <x:c r="U1360" s="9" t="n">
        <x:v>8</x:v>
      </x:c>
      <x:c r="V1360" s="9" t="str">
        <x:v>MVP/SHACL_GENERATION_PIPELINE/experiments/FULL_REPAIR_V2/RUN_01/runs/RUN-IMO26-009-20260915T120207909190Z/final/final_shape.ttl</x:v>
      </x:c>
    </x:row>
    <x:row r="1361" ht="22" customHeight="1">
      <x:c r="A1361" s="10" t="str">
        <x:v>V2_FALLBACK25</x:v>
      </x:c>
      <x:c r="B1361" s="10" t="str">
        <x:v>IMO26-009</x:v>
      </x:c>
      <x:c r="C1361" s="10" t="str">
        <x:v>IMO26-009-A-P03</x:v>
      </x:c>
      <x:c r="D1361" s="10" t="str">
        <x:v>RUN_01</x:v>
      </x:c>
      <x:c r="E1361" s="10" t="str">
        <x:v>ORIGINAL_LEDGER</x:v>
      </x:c>
      <x:c r="F1361" s="10" t="str">
        <x:v>PASS</x:v>
      </x:c>
      <x:c r="G1361" s="10" t="str">
        <x:v>PASS</x:v>
      </x:c>
      <x:c r="H1361" s="10" t="str">
        <x:v>EXECUTED</x:v>
      </x:c>
      <x:c r="I1361" s="10" t="str">
        <x:v>PARSED</x:v>
      </x:c>
      <x:c r="J1361" s="10" t="str">
        <x:v>GENERATION_ACCEPTED</x:v>
      </x:c>
      <x:c r="K1361" s="10" t="str">
        <x:v>53303724ca321f377ec20fe4d679aaa3948f41f179772da7d596526753c76292</x:v>
      </x:c>
      <x:c r="L1361" s="10" t="str">
        <x:v>full_repair_v2</x:v>
      </x:c>
      <x:c r="M1361" s="10" t="n">
        <x:v>1</x:v>
      </x:c>
      <x:c r="N1361" s="10" t="n">
        <x:v>0</x:v>
      </x:c>
      <x:c r="O1361" s="10" t="n">
        <x:v>0</x:v>
      </x:c>
      <x:c r="P1361" s="9" t="str">
        <x:f>'CaseReview'!U1361</x:f>
        <x:v>PASS</x:v>
      </x:c>
      <x:c r="Q1361" s="9" t="n">
        <x:f>IF(AND(T1361=1,G1361=P1361),1,0)</x:f>
        <x:v>1</x:v>
      </x:c>
      <x:c r="R1361" s="9" t="n">
        <x:f>IF(AND(T1361=1,G1361="PASS",P1361="FAIL"),1,0)</x:f>
        <x:v>0</x:v>
      </x:c>
      <x:c r="S1361" s="9" t="n">
        <x:f>IF(AND(T1361=1,G1361="FAIL",P1361="PASS"),1,0)</x:f>
        <x:v>0</x:v>
      </x:c>
      <x:c r="T1361" s="9" t="n">
        <x:v>1</x:v>
      </x:c>
      <x:c r="U1361" s="9" t="n">
        <x:v>8</x:v>
      </x:c>
      <x:c r="V1361" s="9" t="str">
        <x:v>MVP/SHACL_GENERATION_PIPELINE/experiments/FULL_REPAIR_V2/RUN_01/runs/RUN-IMO26-009-20260915T120207909190Z/final/final_shape.ttl</x:v>
      </x:c>
    </x:row>
    <x:row r="1362" ht="22" customHeight="1">
      <x:c r="A1362" s="10" t="str">
        <x:v>V2_FALLBACK25</x:v>
      </x:c>
      <x:c r="B1362" s="10" t="str">
        <x:v>IMO26-009</x:v>
      </x:c>
      <x:c r="C1362" s="10" t="str">
        <x:v>IMO26-009-A-P04</x:v>
      </x:c>
      <x:c r="D1362" s="10" t="str">
        <x:v>RUN_01</x:v>
      </x:c>
      <x:c r="E1362" s="10" t="str">
        <x:v>ORIGINAL_LEDGER</x:v>
      </x:c>
      <x:c r="F1362" s="10" t="str">
        <x:v>PASS</x:v>
      </x:c>
      <x:c r="G1362" s="10" t="str">
        <x:v>FAIL</x:v>
      </x:c>
      <x:c r="H1362" s="10" t="str">
        <x:v>EXECUTED</x:v>
      </x:c>
      <x:c r="I1362" s="10" t="str">
        <x:v>PARSED</x:v>
      </x:c>
      <x:c r="J1362" s="10" t="str">
        <x:v>GENERATION_ACCEPTED</x:v>
      </x:c>
      <x:c r="K1362" s="10" t="str">
        <x:v>53303724ca321f377ec20fe4d679aaa3948f41f179772da7d596526753c76292</x:v>
      </x:c>
      <x:c r="L1362" s="10" t="str">
        <x:v>full_repair_v2</x:v>
      </x:c>
      <x:c r="M1362" s="10" t="n">
        <x:v>0</x:v>
      </x:c>
      <x:c r="N1362" s="10" t="n">
        <x:v>0</x:v>
      </x:c>
      <x:c r="O1362" s="10" t="n">
        <x:v>1</x:v>
      </x:c>
      <x:c r="P1362" s="9" t="str">
        <x:f>'CaseReview'!U1362</x:f>
        <x:v>PASS</x:v>
      </x:c>
      <x:c r="Q1362" s="9" t="n">
        <x:f>IF(AND(T1362=1,G1362=P1362),1,0)</x:f>
        <x:v>0</x:v>
      </x:c>
      <x:c r="R1362" s="9" t="n">
        <x:f>IF(AND(T1362=1,G1362="PASS",P1362="FAIL"),1,0)</x:f>
        <x:v>0</x:v>
      </x:c>
      <x:c r="S1362" s="9" t="n">
        <x:f>IF(AND(T1362=1,G1362="FAIL",P1362="PASS"),1,0)</x:f>
        <x:v>1</x:v>
      </x:c>
      <x:c r="T1362" s="9" t="n">
        <x:v>1</x:v>
      </x:c>
      <x:c r="U1362" s="9" t="n">
        <x:v>8</x:v>
      </x:c>
      <x:c r="V1362" s="9" t="str">
        <x:v>MVP/SHACL_GENERATION_PIPELINE/experiments/FULL_REPAIR_V2/RUN_01/runs/RUN-IMO26-009-20260915T120207909190Z/final/final_shape.ttl</x:v>
      </x:c>
    </x:row>
    <x:row r="1363" ht="22" customHeight="1">
      <x:c r="A1363" s="10" t="str">
        <x:v>V2_FALLBACK25</x:v>
      </x:c>
      <x:c r="B1363" s="10" t="str">
        <x:v>IMO26-010</x:v>
      </x:c>
      <x:c r="C1363" s="10" t="str">
        <x:v>IMO26-010-A-F01</x:v>
      </x:c>
      <x:c r="D1363" s="10" t="str">
        <x:v>RUN_01</x:v>
      </x:c>
      <x:c r="E1363" s="10" t="str">
        <x:v>ORIGINAL_LEDGER</x:v>
      </x:c>
      <x:c r="F1363" s="10" t="str">
        <x:v>FAIL</x:v>
      </x:c>
      <x:c r="G1363" s="10" t="str">
        <x:v>FAIL</x:v>
      </x:c>
      <x:c r="H1363" s="10" t="str">
        <x:v>EXECUTED</x:v>
      </x:c>
      <x:c r="I1363" s="10" t="str">
        <x:v>PARSED</x:v>
      </x:c>
      <x:c r="J1363" s="10" t="str">
        <x:v>GENERATION_ACCEPTED</x:v>
      </x:c>
      <x:c r="K1363" s="10" t="str">
        <x:v>a77f94df98435cf25314a3be133e433556617cfb6bf3f294a62fd9b90dc5f492</x:v>
      </x:c>
      <x:c r="L1363" s="10" t="str">
        <x:v>full_repair_v2</x:v>
      </x:c>
      <x:c r="M1363" s="10" t="n">
        <x:v>1</x:v>
      </x:c>
      <x:c r="N1363" s="10" t="n">
        <x:v>0</x:v>
      </x:c>
      <x:c r="O1363" s="10" t="n">
        <x:v>0</x:v>
      </x:c>
      <x:c r="P1363" s="9" t="str">
        <x:f>'CaseReview'!U1363</x:f>
        <x:v>FAIL</x:v>
      </x:c>
      <x:c r="Q1363" s="9" t="n">
        <x:f>IF(AND(T1363=1,G1363=P1363),1,0)</x:f>
        <x:v>1</x:v>
      </x:c>
      <x:c r="R1363" s="9" t="n">
        <x:f>IF(AND(T1363=1,G1363="PASS",P1363="FAIL"),1,0)</x:f>
        <x:v>0</x:v>
      </x:c>
      <x:c r="S1363" s="9" t="n">
        <x:f>IF(AND(T1363=1,G1363="FAIL",P1363="PASS"),1,0)</x:f>
        <x:v>0</x:v>
      </x:c>
      <x:c r="T1363" s="9" t="n">
        <x:v>1</x:v>
      </x:c>
      <x:c r="U1363" s="9" t="n">
        <x:v>5</x:v>
      </x:c>
      <x:c r="V1363" s="9" t="str">
        <x:v>MVP/SHACL_GENERATION_PIPELINE/experiments/FULL_REPAIR_V2/RUN_01/runs/RUN-IMO26-010-20260915T120228887662Z/final/final_shape.ttl</x:v>
      </x:c>
    </x:row>
    <x:row r="1364" ht="22" customHeight="1">
      <x:c r="A1364" s="10" t="str">
        <x:v>V2_FALLBACK25</x:v>
      </x:c>
      <x:c r="B1364" s="10" t="str">
        <x:v>IMO26-010</x:v>
      </x:c>
      <x:c r="C1364" s="10" t="str">
        <x:v>IMO26-010-A-F02</x:v>
      </x:c>
      <x:c r="D1364" s="10" t="str">
        <x:v>RUN_01</x:v>
      </x:c>
      <x:c r="E1364" s="10" t="str">
        <x:v>ORIGINAL_LEDGER</x:v>
      </x:c>
      <x:c r="F1364" s="10" t="str">
        <x:v>FAIL</x:v>
      </x:c>
      <x:c r="G1364" s="10" t="str">
        <x:v>FAIL</x:v>
      </x:c>
      <x:c r="H1364" s="10" t="str">
        <x:v>EXECUTED</x:v>
      </x:c>
      <x:c r="I1364" s="10" t="str">
        <x:v>PARSED</x:v>
      </x:c>
      <x:c r="J1364" s="10" t="str">
        <x:v>GENERATION_ACCEPTED</x:v>
      </x:c>
      <x:c r="K1364" s="10" t="str">
        <x:v>a77f94df98435cf25314a3be133e433556617cfb6bf3f294a62fd9b90dc5f492</x:v>
      </x:c>
      <x:c r="L1364" s="10" t="str">
        <x:v>full_repair_v2</x:v>
      </x:c>
      <x:c r="M1364" s="10" t="n">
        <x:v>1</x:v>
      </x:c>
      <x:c r="N1364" s="10" t="n">
        <x:v>0</x:v>
      </x:c>
      <x:c r="O1364" s="10" t="n">
        <x:v>0</x:v>
      </x:c>
      <x:c r="P1364" s="9" t="str">
        <x:f>'CaseReview'!U1364</x:f>
        <x:v>FAIL</x:v>
      </x:c>
      <x:c r="Q1364" s="9" t="n">
        <x:f>IF(AND(T1364=1,G1364=P1364),1,0)</x:f>
        <x:v>1</x:v>
      </x:c>
      <x:c r="R1364" s="9" t="n">
        <x:f>IF(AND(T1364=1,G1364="PASS",P1364="FAIL"),1,0)</x:f>
        <x:v>0</x:v>
      </x:c>
      <x:c r="S1364" s="9" t="n">
        <x:f>IF(AND(T1364=1,G1364="FAIL",P1364="PASS"),1,0)</x:f>
        <x:v>0</x:v>
      </x:c>
      <x:c r="T1364" s="9" t="n">
        <x:v>1</x:v>
      </x:c>
      <x:c r="U1364" s="9" t="n">
        <x:v>5</x:v>
      </x:c>
      <x:c r="V1364" s="9" t="str">
        <x:v>MVP/SHACL_GENERATION_PIPELINE/experiments/FULL_REPAIR_V2/RUN_01/runs/RUN-IMO26-010-20260915T120228887662Z/final/final_shape.ttl</x:v>
      </x:c>
    </x:row>
    <x:row r="1365" ht="22" customHeight="1">
      <x:c r="A1365" s="10" t="str">
        <x:v>V2_FALLBACK25</x:v>
      </x:c>
      <x:c r="B1365" s="10" t="str">
        <x:v>IMO26-010</x:v>
      </x:c>
      <x:c r="C1365" s="10" t="str">
        <x:v>IMO26-010-A-F03</x:v>
      </x:c>
      <x:c r="D1365" s="10" t="str">
        <x:v>RUN_01</x:v>
      </x:c>
      <x:c r="E1365" s="10" t="str">
        <x:v>ORIGINAL_LEDGER</x:v>
      </x:c>
      <x:c r="F1365" s="10" t="str">
        <x:v>FAIL</x:v>
      </x:c>
      <x:c r="G1365" s="10" t="str">
        <x:v>FAIL</x:v>
      </x:c>
      <x:c r="H1365" s="10" t="str">
        <x:v>EXECUTED</x:v>
      </x:c>
      <x:c r="I1365" s="10" t="str">
        <x:v>PARSED</x:v>
      </x:c>
      <x:c r="J1365" s="10" t="str">
        <x:v>GENERATION_ACCEPTED</x:v>
      </x:c>
      <x:c r="K1365" s="10" t="str">
        <x:v>a77f94df98435cf25314a3be133e433556617cfb6bf3f294a62fd9b90dc5f492</x:v>
      </x:c>
      <x:c r="L1365" s="10" t="str">
        <x:v>full_repair_v2</x:v>
      </x:c>
      <x:c r="M1365" s="10" t="n">
        <x:v>1</x:v>
      </x:c>
      <x:c r="N1365" s="10" t="n">
        <x:v>0</x:v>
      </x:c>
      <x:c r="O1365" s="10" t="n">
        <x:v>0</x:v>
      </x:c>
      <x:c r="P1365" s="9" t="str">
        <x:f>'CaseReview'!U1365</x:f>
        <x:v>FAIL</x:v>
      </x:c>
      <x:c r="Q1365" s="9" t="n">
        <x:f>IF(AND(T1365=1,G1365=P1365),1,0)</x:f>
        <x:v>1</x:v>
      </x:c>
      <x:c r="R1365" s="9" t="n">
        <x:f>IF(AND(T1365=1,G1365="PASS",P1365="FAIL"),1,0)</x:f>
        <x:v>0</x:v>
      </x:c>
      <x:c r="S1365" s="9" t="n">
        <x:f>IF(AND(T1365=1,G1365="FAIL",P1365="PASS"),1,0)</x:f>
        <x:v>0</x:v>
      </x:c>
      <x:c r="T1365" s="9" t="n">
        <x:v>1</x:v>
      </x:c>
      <x:c r="U1365" s="9" t="n">
        <x:v>5</x:v>
      </x:c>
      <x:c r="V1365" s="9" t="str">
        <x:v>MVP/SHACL_GENERATION_PIPELINE/experiments/FULL_REPAIR_V2/RUN_01/runs/RUN-IMO26-010-20260915T120228887662Z/final/final_shape.ttl</x:v>
      </x:c>
    </x:row>
    <x:row r="1366" ht="22" customHeight="1">
      <x:c r="A1366" s="10" t="str">
        <x:v>V2_FALLBACK25</x:v>
      </x:c>
      <x:c r="B1366" s="10" t="str">
        <x:v>IMO26-010</x:v>
      </x:c>
      <x:c r="C1366" s="10" t="str">
        <x:v>IMO26-010-A-P01</x:v>
      </x:c>
      <x:c r="D1366" s="10" t="str">
        <x:v>RUN_01</x:v>
      </x:c>
      <x:c r="E1366" s="10" t="str">
        <x:v>ORIGINAL_LEDGER</x:v>
      </x:c>
      <x:c r="F1366" s="10" t="str">
        <x:v>PASS</x:v>
      </x:c>
      <x:c r="G1366" s="10" t="str">
        <x:v>PASS</x:v>
      </x:c>
      <x:c r="H1366" s="10" t="str">
        <x:v>EXECUTED</x:v>
      </x:c>
      <x:c r="I1366" s="10" t="str">
        <x:v>PARSED</x:v>
      </x:c>
      <x:c r="J1366" s="10" t="str">
        <x:v>GENERATION_ACCEPTED</x:v>
      </x:c>
      <x:c r="K1366" s="10" t="str">
        <x:v>a77f94df98435cf25314a3be133e433556617cfb6bf3f294a62fd9b90dc5f492</x:v>
      </x:c>
      <x:c r="L1366" s="10" t="str">
        <x:v>full_repair_v2</x:v>
      </x:c>
      <x:c r="M1366" s="10" t="n">
        <x:v>1</x:v>
      </x:c>
      <x:c r="N1366" s="10" t="n">
        <x:v>0</x:v>
      </x:c>
      <x:c r="O1366" s="10" t="n">
        <x:v>0</x:v>
      </x:c>
      <x:c r="P1366" s="9" t="str">
        <x:f>'CaseReview'!U1366</x:f>
        <x:v>PASS</x:v>
      </x:c>
      <x:c r="Q1366" s="9" t="n">
        <x:f>IF(AND(T1366=1,G1366=P1366),1,0)</x:f>
        <x:v>1</x:v>
      </x:c>
      <x:c r="R1366" s="9" t="n">
        <x:f>IF(AND(T1366=1,G1366="PASS",P1366="FAIL"),1,0)</x:f>
        <x:v>0</x:v>
      </x:c>
      <x:c r="S1366" s="9" t="n">
        <x:f>IF(AND(T1366=1,G1366="FAIL",P1366="PASS"),1,0)</x:f>
        <x:v>0</x:v>
      </x:c>
      <x:c r="T1366" s="9" t="n">
        <x:v>1</x:v>
      </x:c>
      <x:c r="U1366" s="9" t="n">
        <x:v>5</x:v>
      </x:c>
      <x:c r="V1366" s="9" t="str">
        <x:v>MVP/SHACL_GENERATION_PIPELINE/experiments/FULL_REPAIR_V2/RUN_01/runs/RUN-IMO26-010-20260915T120228887662Z/final/final_shape.ttl</x:v>
      </x:c>
    </x:row>
    <x:row r="1367" ht="22" customHeight="1">
      <x:c r="A1367" s="10" t="str">
        <x:v>V2_FALLBACK25</x:v>
      </x:c>
      <x:c r="B1367" s="10" t="str">
        <x:v>IMO26-010</x:v>
      </x:c>
      <x:c r="C1367" s="10" t="str">
        <x:v>IMO26-010-A-P02</x:v>
      </x:c>
      <x:c r="D1367" s="10" t="str">
        <x:v>RUN_01</x:v>
      </x:c>
      <x:c r="E1367" s="10" t="str">
        <x:v>ORIGINAL_LEDGER</x:v>
      </x:c>
      <x:c r="F1367" s="10" t="str">
        <x:v>PASS</x:v>
      </x:c>
      <x:c r="G1367" s="10" t="str">
        <x:v>PASS</x:v>
      </x:c>
      <x:c r="H1367" s="10" t="str">
        <x:v>EXECUTED</x:v>
      </x:c>
      <x:c r="I1367" s="10" t="str">
        <x:v>PARSED</x:v>
      </x:c>
      <x:c r="J1367" s="10" t="str">
        <x:v>GENERATION_ACCEPTED</x:v>
      </x:c>
      <x:c r="K1367" s="10" t="str">
        <x:v>a77f94df98435cf25314a3be133e433556617cfb6bf3f294a62fd9b90dc5f492</x:v>
      </x:c>
      <x:c r="L1367" s="10" t="str">
        <x:v>full_repair_v2</x:v>
      </x:c>
      <x:c r="M1367" s="10" t="n">
        <x:v>1</x:v>
      </x:c>
      <x:c r="N1367" s="10" t="n">
        <x:v>0</x:v>
      </x:c>
      <x:c r="O1367" s="10" t="n">
        <x:v>0</x:v>
      </x:c>
      <x:c r="P1367" s="9" t="str">
        <x:f>'CaseReview'!U1367</x:f>
        <x:v>PASS</x:v>
      </x:c>
      <x:c r="Q1367" s="9" t="n">
        <x:f>IF(AND(T1367=1,G1367=P1367),1,0)</x:f>
        <x:v>1</x:v>
      </x:c>
      <x:c r="R1367" s="9" t="n">
        <x:f>IF(AND(T1367=1,G1367="PASS",P1367="FAIL"),1,0)</x:f>
        <x:v>0</x:v>
      </x:c>
      <x:c r="S1367" s="9" t="n">
        <x:f>IF(AND(T1367=1,G1367="FAIL",P1367="PASS"),1,0)</x:f>
        <x:v>0</x:v>
      </x:c>
      <x:c r="T1367" s="9" t="n">
        <x:v>1</x:v>
      </x:c>
      <x:c r="U1367" s="9" t="n">
        <x:v>5</x:v>
      </x:c>
      <x:c r="V1367" s="9" t="str">
        <x:v>MVP/SHACL_GENERATION_PIPELINE/experiments/FULL_REPAIR_V2/RUN_01/runs/RUN-IMO26-010-20260915T120228887662Z/final/final_shape.ttl</x:v>
      </x:c>
    </x:row>
    <x:row r="1368" ht="22" customHeight="1">
      <x:c r="A1368" s="10" t="str">
        <x:v>V2_FALLBACK25</x:v>
      </x:c>
      <x:c r="B1368" s="10" t="str">
        <x:v>IMO26-011</x:v>
      </x:c>
      <x:c r="C1368" s="10" t="str">
        <x:v>IMO26-011-A-F01</x:v>
      </x:c>
      <x:c r="D1368" s="10" t="str">
        <x:v>RUN_01</x:v>
      </x:c>
      <x:c r="E1368" s="10" t="str">
        <x:v>ORIGINAL_LEDGER</x:v>
      </x:c>
      <x:c r="F1368" s="10" t="str">
        <x:v>FAIL</x:v>
      </x:c>
      <x:c r="G1368" s="10" t="str">
        <x:v>FAIL</x:v>
      </x:c>
      <x:c r="H1368" s="10" t="str">
        <x:v>EXECUTED</x:v>
      </x:c>
      <x:c r="I1368" s="10" t="str">
        <x:v>PARSED</x:v>
      </x:c>
      <x:c r="J1368" s="10" t="str">
        <x:v>GENERATION_ACCEPTED</x:v>
      </x:c>
      <x:c r="K1368" s="10" t="str">
        <x:v>f949dc24918382f45cd21424555d888eba1a72c8d28334e713c79e31c3aaec7f</x:v>
      </x:c>
      <x:c r="L1368" s="10" t="str">
        <x:v>full_repair_v2</x:v>
      </x:c>
      <x:c r="M1368" s="10" t="n">
        <x:v>1</x:v>
      </x:c>
      <x:c r="N1368" s="10" t="n">
        <x:v>0</x:v>
      </x:c>
      <x:c r="O1368" s="10" t="n">
        <x:v>0</x:v>
      </x:c>
      <x:c r="P1368" s="9" t="str">
        <x:f>'CaseReview'!U1368</x:f>
        <x:v>FAIL</x:v>
      </x:c>
      <x:c r="Q1368" s="9" t="n">
        <x:f>IF(AND(T1368=1,G1368=P1368),1,0)</x:f>
        <x:v>1</x:v>
      </x:c>
      <x:c r="R1368" s="9" t="n">
        <x:f>IF(AND(T1368=1,G1368="PASS",P1368="FAIL"),1,0)</x:f>
        <x:v>0</x:v>
      </x:c>
      <x:c r="S1368" s="9" t="n">
        <x:f>IF(AND(T1368=1,G1368="FAIL",P1368="PASS"),1,0)</x:f>
        <x:v>0</x:v>
      </x:c>
      <x:c r="T1368" s="9" t="n">
        <x:v>1</x:v>
      </x:c>
      <x:c r="U1368" s="9" t="n">
        <x:v>10</x:v>
      </x:c>
      <x:c r="V1368" s="9" t="str">
        <x:v>MVP/SHACL_GENERATION_PIPELINE/experiments/FULL_REPAIR_V2/RUN_01/runs/RUN-IMO26-011-20260915T120245907478Z/final/final_shape.ttl</x:v>
      </x:c>
    </x:row>
    <x:row r="1369" ht="22" customHeight="1">
      <x:c r="A1369" s="10" t="str">
        <x:v>V2_FALLBACK25</x:v>
      </x:c>
      <x:c r="B1369" s="10" t="str">
        <x:v>IMO26-011</x:v>
      </x:c>
      <x:c r="C1369" s="10" t="str">
        <x:v>IMO26-011-A-F02</x:v>
      </x:c>
      <x:c r="D1369" s="10" t="str">
        <x:v>RUN_01</x:v>
      </x:c>
      <x:c r="E1369" s="10" t="str">
        <x:v>ORIGINAL_LEDGER</x:v>
      </x:c>
      <x:c r="F1369" s="10" t="str">
        <x:v>FAIL</x:v>
      </x:c>
      <x:c r="G1369" s="10" t="str">
        <x:v>FAIL</x:v>
      </x:c>
      <x:c r="H1369" s="10" t="str">
        <x:v>EXECUTED</x:v>
      </x:c>
      <x:c r="I1369" s="10" t="str">
        <x:v>PARSED</x:v>
      </x:c>
      <x:c r="J1369" s="10" t="str">
        <x:v>GENERATION_ACCEPTED</x:v>
      </x:c>
      <x:c r="K1369" s="10" t="str">
        <x:v>f949dc24918382f45cd21424555d888eba1a72c8d28334e713c79e31c3aaec7f</x:v>
      </x:c>
      <x:c r="L1369" s="10" t="str">
        <x:v>full_repair_v2</x:v>
      </x:c>
      <x:c r="M1369" s="10" t="n">
        <x:v>1</x:v>
      </x:c>
      <x:c r="N1369" s="10" t="n">
        <x:v>0</x:v>
      </x:c>
      <x:c r="O1369" s="10" t="n">
        <x:v>0</x:v>
      </x:c>
      <x:c r="P1369" s="9" t="str">
        <x:f>'CaseReview'!U1369</x:f>
        <x:v>FAIL</x:v>
      </x:c>
      <x:c r="Q1369" s="9" t="n">
        <x:f>IF(AND(T1369=1,G1369=P1369),1,0)</x:f>
        <x:v>1</x:v>
      </x:c>
      <x:c r="R1369" s="9" t="n">
        <x:f>IF(AND(T1369=1,G1369="PASS",P1369="FAIL"),1,0)</x:f>
        <x:v>0</x:v>
      </x:c>
      <x:c r="S1369" s="9" t="n">
        <x:f>IF(AND(T1369=1,G1369="FAIL",P1369="PASS"),1,0)</x:f>
        <x:v>0</x:v>
      </x:c>
      <x:c r="T1369" s="9" t="n">
        <x:v>1</x:v>
      </x:c>
      <x:c r="U1369" s="9" t="n">
        <x:v>10</x:v>
      </x:c>
      <x:c r="V1369" s="9" t="str">
        <x:v>MVP/SHACL_GENERATION_PIPELINE/experiments/FULL_REPAIR_V2/RUN_01/runs/RUN-IMO26-011-20260915T120245907478Z/final/final_shape.ttl</x:v>
      </x:c>
    </x:row>
    <x:row r="1370" ht="22" customHeight="1">
      <x:c r="A1370" s="10" t="str">
        <x:v>V2_FALLBACK25</x:v>
      </x:c>
      <x:c r="B1370" s="10" t="str">
        <x:v>IMO26-011</x:v>
      </x:c>
      <x:c r="C1370" s="10" t="str">
        <x:v>IMO26-011-A-F03</x:v>
      </x:c>
      <x:c r="D1370" s="10" t="str">
        <x:v>RUN_01</x:v>
      </x:c>
      <x:c r="E1370" s="10" t="str">
        <x:v>ORIGINAL_LEDGER</x:v>
      </x:c>
      <x:c r="F1370" s="10" t="str">
        <x:v>FAIL</x:v>
      </x:c>
      <x:c r="G1370" s="10" t="str">
        <x:v>FAIL</x:v>
      </x:c>
      <x:c r="H1370" s="10" t="str">
        <x:v>EXECUTED</x:v>
      </x:c>
      <x:c r="I1370" s="10" t="str">
        <x:v>PARSED</x:v>
      </x:c>
      <x:c r="J1370" s="10" t="str">
        <x:v>GENERATION_ACCEPTED</x:v>
      </x:c>
      <x:c r="K1370" s="10" t="str">
        <x:v>f949dc24918382f45cd21424555d888eba1a72c8d28334e713c79e31c3aaec7f</x:v>
      </x:c>
      <x:c r="L1370" s="10" t="str">
        <x:v>full_repair_v2</x:v>
      </x:c>
      <x:c r="M1370" s="10" t="n">
        <x:v>1</x:v>
      </x:c>
      <x:c r="N1370" s="10" t="n">
        <x:v>0</x:v>
      </x:c>
      <x:c r="O1370" s="10" t="n">
        <x:v>0</x:v>
      </x:c>
      <x:c r="P1370" s="9" t="str">
        <x:f>'CaseReview'!U1370</x:f>
        <x:v>FAIL</x:v>
      </x:c>
      <x:c r="Q1370" s="9" t="n">
        <x:f>IF(AND(T1370=1,G1370=P1370),1,0)</x:f>
        <x:v>1</x:v>
      </x:c>
      <x:c r="R1370" s="9" t="n">
        <x:f>IF(AND(T1370=1,G1370="PASS",P1370="FAIL"),1,0)</x:f>
        <x:v>0</x:v>
      </x:c>
      <x:c r="S1370" s="9" t="n">
        <x:f>IF(AND(T1370=1,G1370="FAIL",P1370="PASS"),1,0)</x:f>
        <x:v>0</x:v>
      </x:c>
      <x:c r="T1370" s="9" t="n">
        <x:v>1</x:v>
      </x:c>
      <x:c r="U1370" s="9" t="n">
        <x:v>10</x:v>
      </x:c>
      <x:c r="V1370" s="9" t="str">
        <x:v>MVP/SHACL_GENERATION_PIPELINE/experiments/FULL_REPAIR_V2/RUN_01/runs/RUN-IMO26-011-20260915T120245907478Z/final/final_shape.ttl</x:v>
      </x:c>
    </x:row>
    <x:row r="1371" ht="22" customHeight="1">
      <x:c r="A1371" s="10" t="str">
        <x:v>V2_FALLBACK25</x:v>
      </x:c>
      <x:c r="B1371" s="10" t="str">
        <x:v>IMO26-011</x:v>
      </x:c>
      <x:c r="C1371" s="10" t="str">
        <x:v>IMO26-011-A-F04</x:v>
      </x:c>
      <x:c r="D1371" s="10" t="str">
        <x:v>RUN_01</x:v>
      </x:c>
      <x:c r="E1371" s="10" t="str">
        <x:v>ORIGINAL_LEDGER</x:v>
      </x:c>
      <x:c r="F1371" s="10" t="str">
        <x:v>FAIL</x:v>
      </x:c>
      <x:c r="G1371" s="10" t="str">
        <x:v>FAIL</x:v>
      </x:c>
      <x:c r="H1371" s="10" t="str">
        <x:v>EXECUTED</x:v>
      </x:c>
      <x:c r="I1371" s="10" t="str">
        <x:v>PARSED</x:v>
      </x:c>
      <x:c r="J1371" s="10" t="str">
        <x:v>GENERATION_ACCEPTED</x:v>
      </x:c>
      <x:c r="K1371" s="10" t="str">
        <x:v>f949dc24918382f45cd21424555d888eba1a72c8d28334e713c79e31c3aaec7f</x:v>
      </x:c>
      <x:c r="L1371" s="10" t="str">
        <x:v>full_repair_v2</x:v>
      </x:c>
      <x:c r="M1371" s="10" t="n">
        <x:v>1</x:v>
      </x:c>
      <x:c r="N1371" s="10" t="n">
        <x:v>0</x:v>
      </x:c>
      <x:c r="O1371" s="10" t="n">
        <x:v>0</x:v>
      </x:c>
      <x:c r="P1371" s="9" t="str">
        <x:f>'CaseReview'!U1371</x:f>
        <x:v>FAIL</x:v>
      </x:c>
      <x:c r="Q1371" s="9" t="n">
        <x:f>IF(AND(T1371=1,G1371=P1371),1,0)</x:f>
        <x:v>1</x:v>
      </x:c>
      <x:c r="R1371" s="9" t="n">
        <x:f>IF(AND(T1371=1,G1371="PASS",P1371="FAIL"),1,0)</x:f>
        <x:v>0</x:v>
      </x:c>
      <x:c r="S1371" s="9" t="n">
        <x:f>IF(AND(T1371=1,G1371="FAIL",P1371="PASS"),1,0)</x:f>
        <x:v>0</x:v>
      </x:c>
      <x:c r="T1371" s="9" t="n">
        <x:v>1</x:v>
      </x:c>
      <x:c r="U1371" s="9" t="n">
        <x:v>10</x:v>
      </x:c>
      <x:c r="V1371" s="9" t="str">
        <x:v>MVP/SHACL_GENERATION_PIPELINE/experiments/FULL_REPAIR_V2/RUN_01/runs/RUN-IMO26-011-20260915T120245907478Z/final/final_shape.ttl</x:v>
      </x:c>
    </x:row>
    <x:row r="1372" ht="22" customHeight="1">
      <x:c r="A1372" s="10" t="str">
        <x:v>V2_FALLBACK25</x:v>
      </x:c>
      <x:c r="B1372" s="10" t="str">
        <x:v>IMO26-011</x:v>
      </x:c>
      <x:c r="C1372" s="10" t="str">
        <x:v>IMO26-011-A-P01</x:v>
      </x:c>
      <x:c r="D1372" s="10" t="str">
        <x:v>RUN_01</x:v>
      </x:c>
      <x:c r="E1372" s="10" t="str">
        <x:v>ORIGINAL_LEDGER</x:v>
      </x:c>
      <x:c r="F1372" s="10" t="str">
        <x:v>PASS</x:v>
      </x:c>
      <x:c r="G1372" s="10" t="str">
        <x:v>PASS</x:v>
      </x:c>
      <x:c r="H1372" s="10" t="str">
        <x:v>EXECUTED</x:v>
      </x:c>
      <x:c r="I1372" s="10" t="str">
        <x:v>PARSED</x:v>
      </x:c>
      <x:c r="J1372" s="10" t="str">
        <x:v>GENERATION_ACCEPTED</x:v>
      </x:c>
      <x:c r="K1372" s="10" t="str">
        <x:v>f949dc24918382f45cd21424555d888eba1a72c8d28334e713c79e31c3aaec7f</x:v>
      </x:c>
      <x:c r="L1372" s="10" t="str">
        <x:v>full_repair_v2</x:v>
      </x:c>
      <x:c r="M1372" s="10" t="n">
        <x:v>1</x:v>
      </x:c>
      <x:c r="N1372" s="10" t="n">
        <x:v>0</x:v>
      </x:c>
      <x:c r="O1372" s="10" t="n">
        <x:v>0</x:v>
      </x:c>
      <x:c r="P1372" s="9" t="str">
        <x:f>'CaseReview'!U1372</x:f>
        <x:v>PASS</x:v>
      </x:c>
      <x:c r="Q1372" s="9" t="n">
        <x:f>IF(AND(T1372=1,G1372=P1372),1,0)</x:f>
        <x:v>1</x:v>
      </x:c>
      <x:c r="R1372" s="9" t="n">
        <x:f>IF(AND(T1372=1,G1372="PASS",P1372="FAIL"),1,0)</x:f>
        <x:v>0</x:v>
      </x:c>
      <x:c r="S1372" s="9" t="n">
        <x:f>IF(AND(T1372=1,G1372="FAIL",P1372="PASS"),1,0)</x:f>
        <x:v>0</x:v>
      </x:c>
      <x:c r="T1372" s="9" t="n">
        <x:v>1</x:v>
      </x:c>
      <x:c r="U1372" s="9" t="n">
        <x:v>10</x:v>
      </x:c>
      <x:c r="V1372" s="9" t="str">
        <x:v>MVP/SHACL_GENERATION_PIPELINE/experiments/FULL_REPAIR_V2/RUN_01/runs/RUN-IMO26-011-20260915T120245907478Z/final/final_shape.ttl</x:v>
      </x:c>
    </x:row>
    <x:row r="1373" ht="22" customHeight="1">
      <x:c r="A1373" s="10" t="str">
        <x:v>V2_FALLBACK25</x:v>
      </x:c>
      <x:c r="B1373" s="10" t="str">
        <x:v>IMO26-011</x:v>
      </x:c>
      <x:c r="C1373" s="10" t="str">
        <x:v>IMO26-011-A-P02</x:v>
      </x:c>
      <x:c r="D1373" s="10" t="str">
        <x:v>RUN_01</x:v>
      </x:c>
      <x:c r="E1373" s="10" t="str">
        <x:v>ORIGINAL_LEDGER</x:v>
      </x:c>
      <x:c r="F1373" s="10" t="str">
        <x:v>PASS</x:v>
      </x:c>
      <x:c r="G1373" s="10" t="str">
        <x:v>PASS</x:v>
      </x:c>
      <x:c r="H1373" s="10" t="str">
        <x:v>EXECUTED</x:v>
      </x:c>
      <x:c r="I1373" s="10" t="str">
        <x:v>PARSED</x:v>
      </x:c>
      <x:c r="J1373" s="10" t="str">
        <x:v>GENERATION_ACCEPTED</x:v>
      </x:c>
      <x:c r="K1373" s="10" t="str">
        <x:v>f949dc24918382f45cd21424555d888eba1a72c8d28334e713c79e31c3aaec7f</x:v>
      </x:c>
      <x:c r="L1373" s="10" t="str">
        <x:v>full_repair_v2</x:v>
      </x:c>
      <x:c r="M1373" s="10" t="n">
        <x:v>1</x:v>
      </x:c>
      <x:c r="N1373" s="10" t="n">
        <x:v>0</x:v>
      </x:c>
      <x:c r="O1373" s="10" t="n">
        <x:v>0</x:v>
      </x:c>
      <x:c r="P1373" s="9" t="str">
        <x:f>'CaseReview'!U1373</x:f>
        <x:v>PASS</x:v>
      </x:c>
      <x:c r="Q1373" s="9" t="n">
        <x:f>IF(AND(T1373=1,G1373=P1373),1,0)</x:f>
        <x:v>1</x:v>
      </x:c>
      <x:c r="R1373" s="9" t="n">
        <x:f>IF(AND(T1373=1,G1373="PASS",P1373="FAIL"),1,0)</x:f>
        <x:v>0</x:v>
      </x:c>
      <x:c r="S1373" s="9" t="n">
        <x:f>IF(AND(T1373=1,G1373="FAIL",P1373="PASS"),1,0)</x:f>
        <x:v>0</x:v>
      </x:c>
      <x:c r="T1373" s="9" t="n">
        <x:v>1</x:v>
      </x:c>
      <x:c r="U1373" s="9" t="n">
        <x:v>10</x:v>
      </x:c>
      <x:c r="V1373" s="9" t="str">
        <x:v>MVP/SHACL_GENERATION_PIPELINE/experiments/FULL_REPAIR_V2/RUN_01/runs/RUN-IMO26-011-20260915T120245907478Z/final/final_shape.ttl</x:v>
      </x:c>
    </x:row>
    <x:row r="1374" ht="22" customHeight="1">
      <x:c r="A1374" s="10" t="str">
        <x:v>V2_FALLBACK25</x:v>
      </x:c>
      <x:c r="B1374" s="10" t="str">
        <x:v>IMO26-011</x:v>
      </x:c>
      <x:c r="C1374" s="10" t="str">
        <x:v>IMO26-011-A-P03</x:v>
      </x:c>
      <x:c r="D1374" s="10" t="str">
        <x:v>RUN_01</x:v>
      </x:c>
      <x:c r="E1374" s="10" t="str">
        <x:v>ORIGINAL_LEDGER</x:v>
      </x:c>
      <x:c r="F1374" s="10" t="str">
        <x:v>PASS</x:v>
      </x:c>
      <x:c r="G1374" s="10" t="str">
        <x:v>PASS</x:v>
      </x:c>
      <x:c r="H1374" s="10" t="str">
        <x:v>EXECUTED</x:v>
      </x:c>
      <x:c r="I1374" s="10" t="str">
        <x:v>PARSED</x:v>
      </x:c>
      <x:c r="J1374" s="10" t="str">
        <x:v>GENERATION_ACCEPTED</x:v>
      </x:c>
      <x:c r="K1374" s="10" t="str">
        <x:v>f949dc24918382f45cd21424555d888eba1a72c8d28334e713c79e31c3aaec7f</x:v>
      </x:c>
      <x:c r="L1374" s="10" t="str">
        <x:v>full_repair_v2</x:v>
      </x:c>
      <x:c r="M1374" s="10" t="n">
        <x:v>1</x:v>
      </x:c>
      <x:c r="N1374" s="10" t="n">
        <x:v>0</x:v>
      </x:c>
      <x:c r="O1374" s="10" t="n">
        <x:v>0</x:v>
      </x:c>
      <x:c r="P1374" s="9" t="str">
        <x:f>'CaseReview'!U1374</x:f>
        <x:v>PASS</x:v>
      </x:c>
      <x:c r="Q1374" s="9" t="n">
        <x:f>IF(AND(T1374=1,G1374=P1374),1,0)</x:f>
        <x:v>1</x:v>
      </x:c>
      <x:c r="R1374" s="9" t="n">
        <x:f>IF(AND(T1374=1,G1374="PASS",P1374="FAIL"),1,0)</x:f>
        <x:v>0</x:v>
      </x:c>
      <x:c r="S1374" s="9" t="n">
        <x:f>IF(AND(T1374=1,G1374="FAIL",P1374="PASS"),1,0)</x:f>
        <x:v>0</x:v>
      </x:c>
      <x:c r="T1374" s="9" t="n">
        <x:v>1</x:v>
      </x:c>
      <x:c r="U1374" s="9" t="n">
        <x:v>10</x:v>
      </x:c>
      <x:c r="V1374" s="9" t="str">
        <x:v>MVP/SHACL_GENERATION_PIPELINE/experiments/FULL_REPAIR_V2/RUN_01/runs/RUN-IMO26-011-20260915T120245907478Z/final/final_shape.ttl</x:v>
      </x:c>
    </x:row>
    <x:row r="1375" ht="22" customHeight="1">
      <x:c r="A1375" s="10" t="str">
        <x:v>V2_FALLBACK25</x:v>
      </x:c>
      <x:c r="B1375" s="10" t="str">
        <x:v>IMO26-011</x:v>
      </x:c>
      <x:c r="C1375" s="10" t="str">
        <x:v>IMO26-011-A-P04</x:v>
      </x:c>
      <x:c r="D1375" s="10" t="str">
        <x:v>RUN_01</x:v>
      </x:c>
      <x:c r="E1375" s="10" t="str">
        <x:v>ORIGINAL_LEDGER</x:v>
      </x:c>
      <x:c r="F1375" s="10" t="str">
        <x:v>PASS</x:v>
      </x:c>
      <x:c r="G1375" s="10" t="str">
        <x:v>PASS</x:v>
      </x:c>
      <x:c r="H1375" s="10" t="str">
        <x:v>EXECUTED</x:v>
      </x:c>
      <x:c r="I1375" s="10" t="str">
        <x:v>PARSED</x:v>
      </x:c>
      <x:c r="J1375" s="10" t="str">
        <x:v>GENERATION_ACCEPTED</x:v>
      </x:c>
      <x:c r="K1375" s="10" t="str">
        <x:v>f949dc24918382f45cd21424555d888eba1a72c8d28334e713c79e31c3aaec7f</x:v>
      </x:c>
      <x:c r="L1375" s="10" t="str">
        <x:v>full_repair_v2</x:v>
      </x:c>
      <x:c r="M1375" s="10" t="n">
        <x:v>1</x:v>
      </x:c>
      <x:c r="N1375" s="10" t="n">
        <x:v>0</x:v>
      </x:c>
      <x:c r="O1375" s="10" t="n">
        <x:v>0</x:v>
      </x:c>
      <x:c r="P1375" s="9" t="str">
        <x:f>'CaseReview'!U1375</x:f>
        <x:v>PASS</x:v>
      </x:c>
      <x:c r="Q1375" s="9" t="n">
        <x:f>IF(AND(T1375=1,G1375=P1375),1,0)</x:f>
        <x:v>1</x:v>
      </x:c>
      <x:c r="R1375" s="9" t="n">
        <x:f>IF(AND(T1375=1,G1375="PASS",P1375="FAIL"),1,0)</x:f>
        <x:v>0</x:v>
      </x:c>
      <x:c r="S1375" s="9" t="n">
        <x:f>IF(AND(T1375=1,G1375="FAIL",P1375="PASS"),1,0)</x:f>
        <x:v>0</x:v>
      </x:c>
      <x:c r="T1375" s="9" t="n">
        <x:v>1</x:v>
      </x:c>
      <x:c r="U1375" s="9" t="n">
        <x:v>10</x:v>
      </x:c>
      <x:c r="V1375" s="9" t="str">
        <x:v>MVP/SHACL_GENERATION_PIPELINE/experiments/FULL_REPAIR_V2/RUN_01/runs/RUN-IMO26-011-20260915T120245907478Z/final/final_shape.ttl</x:v>
      </x:c>
    </x:row>
    <x:row r="1376" ht="22" customHeight="1">
      <x:c r="A1376" s="10" t="str">
        <x:v>V2_FALLBACK25</x:v>
      </x:c>
      <x:c r="B1376" s="10" t="str">
        <x:v>IMO26-011</x:v>
      </x:c>
      <x:c r="C1376" s="10" t="str">
        <x:v>IMO26-011-A-P05</x:v>
      </x:c>
      <x:c r="D1376" s="10" t="str">
        <x:v>RUN_01</x:v>
      </x:c>
      <x:c r="E1376" s="10" t="str">
        <x:v>ORIGINAL_LEDGER</x:v>
      </x:c>
      <x:c r="F1376" s="10" t="str">
        <x:v>PASS</x:v>
      </x:c>
      <x:c r="G1376" s="10" t="str">
        <x:v>PASS</x:v>
      </x:c>
      <x:c r="H1376" s="10" t="str">
        <x:v>EXECUTED</x:v>
      </x:c>
      <x:c r="I1376" s="10" t="str">
        <x:v>PARSED</x:v>
      </x:c>
      <x:c r="J1376" s="10" t="str">
        <x:v>GENERATION_ACCEPTED</x:v>
      </x:c>
      <x:c r="K1376" s="10" t="str">
        <x:v>f949dc24918382f45cd21424555d888eba1a72c8d28334e713c79e31c3aaec7f</x:v>
      </x:c>
      <x:c r="L1376" s="10" t="str">
        <x:v>full_repair_v2</x:v>
      </x:c>
      <x:c r="M1376" s="10" t="n">
        <x:v>1</x:v>
      </x:c>
      <x:c r="N1376" s="10" t="n">
        <x:v>0</x:v>
      </x:c>
      <x:c r="O1376" s="10" t="n">
        <x:v>0</x:v>
      </x:c>
      <x:c r="P1376" s="9" t="str">
        <x:f>'CaseReview'!U1376</x:f>
        <x:v>PASS</x:v>
      </x:c>
      <x:c r="Q1376" s="9" t="n">
        <x:f>IF(AND(T1376=1,G1376=P1376),1,0)</x:f>
        <x:v>1</x:v>
      </x:c>
      <x:c r="R1376" s="9" t="n">
        <x:f>IF(AND(T1376=1,G1376="PASS",P1376="FAIL"),1,0)</x:f>
        <x:v>0</x:v>
      </x:c>
      <x:c r="S1376" s="9" t="n">
        <x:f>IF(AND(T1376=1,G1376="FAIL",P1376="PASS"),1,0)</x:f>
        <x:v>0</x:v>
      </x:c>
      <x:c r="T1376" s="9" t="n">
        <x:v>1</x:v>
      </x:c>
      <x:c r="U1376" s="9" t="n">
        <x:v>10</x:v>
      </x:c>
      <x:c r="V1376" s="9" t="str">
        <x:v>MVP/SHACL_GENERATION_PIPELINE/experiments/FULL_REPAIR_V2/RUN_01/runs/RUN-IMO26-011-20260915T120245907478Z/final/final_shape.ttl</x:v>
      </x:c>
    </x:row>
    <x:row r="1377" ht="22" customHeight="1">
      <x:c r="A1377" s="10" t="str">
        <x:v>V2_FALLBACK25</x:v>
      </x:c>
      <x:c r="B1377" s="10" t="str">
        <x:v>IMO26-011</x:v>
      </x:c>
      <x:c r="C1377" s="10" t="str">
        <x:v>IMO26-011-A-P06</x:v>
      </x:c>
      <x:c r="D1377" s="10" t="str">
        <x:v>RUN_01</x:v>
      </x:c>
      <x:c r="E1377" s="10" t="str">
        <x:v>ORIGINAL_LEDGER</x:v>
      </x:c>
      <x:c r="F1377" s="10" t="str">
        <x:v>PASS</x:v>
      </x:c>
      <x:c r="G1377" s="10" t="str">
        <x:v>PASS</x:v>
      </x:c>
      <x:c r="H1377" s="10" t="str">
        <x:v>EXECUTED</x:v>
      </x:c>
      <x:c r="I1377" s="10" t="str">
        <x:v>PARSED</x:v>
      </x:c>
      <x:c r="J1377" s="10" t="str">
        <x:v>GENERATION_ACCEPTED</x:v>
      </x:c>
      <x:c r="K1377" s="10" t="str">
        <x:v>f949dc24918382f45cd21424555d888eba1a72c8d28334e713c79e31c3aaec7f</x:v>
      </x:c>
      <x:c r="L1377" s="10" t="str">
        <x:v>full_repair_v2</x:v>
      </x:c>
      <x:c r="M1377" s="10" t="n">
        <x:v>1</x:v>
      </x:c>
      <x:c r="N1377" s="10" t="n">
        <x:v>0</x:v>
      </x:c>
      <x:c r="O1377" s="10" t="n">
        <x:v>0</x:v>
      </x:c>
      <x:c r="P1377" s="9" t="str">
        <x:f>'CaseReview'!U1377</x:f>
        <x:v>PASS</x:v>
      </x:c>
      <x:c r="Q1377" s="9" t="n">
        <x:f>IF(AND(T1377=1,G1377=P1377),1,0)</x:f>
        <x:v>1</x:v>
      </x:c>
      <x:c r="R1377" s="9" t="n">
        <x:f>IF(AND(T1377=1,G1377="PASS",P1377="FAIL"),1,0)</x:f>
        <x:v>0</x:v>
      </x:c>
      <x:c r="S1377" s="9" t="n">
        <x:f>IF(AND(T1377=1,G1377="FAIL",P1377="PASS"),1,0)</x:f>
        <x:v>0</x:v>
      </x:c>
      <x:c r="T1377" s="9" t="n">
        <x:v>1</x:v>
      </x:c>
      <x:c r="U1377" s="9" t="n">
        <x:v>10</x:v>
      </x:c>
      <x:c r="V1377" s="9" t="str">
        <x:v>MVP/SHACL_GENERATION_PIPELINE/experiments/FULL_REPAIR_V2/RUN_01/runs/RUN-IMO26-011-20260915T120245907478Z/final/final_shape.ttl</x:v>
      </x:c>
    </x:row>
    <x:row r="1378" ht="22" customHeight="1">
      <x:c r="A1378" s="10" t="str">
        <x:v>V2_FALLBACK25</x:v>
      </x:c>
      <x:c r="B1378" s="10" t="str">
        <x:v>IMO26-012</x:v>
      </x:c>
      <x:c r="C1378" s="10" t="str">
        <x:v>IMO26-012-A-F01</x:v>
      </x:c>
      <x:c r="D1378" s="10" t="str">
        <x:v>RUN_01</x:v>
      </x:c>
      <x:c r="E1378" s="10" t="str">
        <x:v>ORIGINAL_LEDGER</x:v>
      </x:c>
      <x:c r="F1378" s="10" t="str">
        <x:v>FAIL</x:v>
      </x:c>
      <x:c r="G1378" s="10" t="str">
        <x:v>FAIL</x:v>
      </x:c>
      <x:c r="H1378" s="10" t="str">
        <x:v>EXECUTED</x:v>
      </x:c>
      <x:c r="I1378" s="10" t="str">
        <x:v>PARSED</x:v>
      </x:c>
      <x:c r="J1378" s="10" t="str">
        <x:v>GENERATION_ACCEPTED</x:v>
      </x:c>
      <x:c r="K1378" s="10" t="str">
        <x:v>011bbbbf0d77664b160d2b89b8a849efa891d3f39798a0d32d3a397442e79492</x:v>
      </x:c>
      <x:c r="L1378" s="10" t="str">
        <x:v>full_repair_v2</x:v>
      </x:c>
      <x:c r="M1378" s="10" t="n">
        <x:v>1</x:v>
      </x:c>
      <x:c r="N1378" s="10" t="n">
        <x:v>0</x:v>
      </x:c>
      <x:c r="O1378" s="10" t="n">
        <x:v>0</x:v>
      </x:c>
      <x:c r="P1378" s="9" t="str">
        <x:f>'CaseReview'!U1378</x:f>
        <x:v>FAIL</x:v>
      </x:c>
      <x:c r="Q1378" s="9" t="n">
        <x:f>IF(AND(T1378=1,G1378=P1378),1,0)</x:f>
        <x:v>1</x:v>
      </x:c>
      <x:c r="R1378" s="9" t="n">
        <x:f>IF(AND(T1378=1,G1378="PASS",P1378="FAIL"),1,0)</x:f>
        <x:v>0</x:v>
      </x:c>
      <x:c r="S1378" s="9" t="n">
        <x:f>IF(AND(T1378=1,G1378="FAIL",P1378="PASS"),1,0)</x:f>
        <x:v>0</x:v>
      </x:c>
      <x:c r="T1378" s="9" t="n">
        <x:v>1</x:v>
      </x:c>
      <x:c r="U1378" s="9" t="n">
        <x:v>9</x:v>
      </x:c>
      <x:c r="V1378" s="9" t="str">
        <x:v>MVP/SHACL_GENERATION_PIPELINE/experiments/FULL_REPAIR_V2/RUN_01/runs/RUN-IMO26-012-20260915T120311330822Z/final/final_shape.ttl</x:v>
      </x:c>
    </x:row>
    <x:row r="1379" ht="22" customHeight="1">
      <x:c r="A1379" s="10" t="str">
        <x:v>V2_FALLBACK25</x:v>
      </x:c>
      <x:c r="B1379" s="10" t="str">
        <x:v>IMO26-012</x:v>
      </x:c>
      <x:c r="C1379" s="10" t="str">
        <x:v>IMO26-012-A-F02</x:v>
      </x:c>
      <x:c r="D1379" s="10" t="str">
        <x:v>RUN_01</x:v>
      </x:c>
      <x:c r="E1379" s="10" t="str">
        <x:v>ORIGINAL_LEDGER</x:v>
      </x:c>
      <x:c r="F1379" s="10" t="str">
        <x:v>FAIL</x:v>
      </x:c>
      <x:c r="G1379" s="10" t="str">
        <x:v>FAIL</x:v>
      </x:c>
      <x:c r="H1379" s="10" t="str">
        <x:v>EXECUTED</x:v>
      </x:c>
      <x:c r="I1379" s="10" t="str">
        <x:v>PARSED</x:v>
      </x:c>
      <x:c r="J1379" s="10" t="str">
        <x:v>GENERATION_ACCEPTED</x:v>
      </x:c>
      <x:c r="K1379" s="10" t="str">
        <x:v>011bbbbf0d77664b160d2b89b8a849efa891d3f39798a0d32d3a397442e79492</x:v>
      </x:c>
      <x:c r="L1379" s="10" t="str">
        <x:v>full_repair_v2</x:v>
      </x:c>
      <x:c r="M1379" s="10" t="n">
        <x:v>1</x:v>
      </x:c>
      <x:c r="N1379" s="10" t="n">
        <x:v>0</x:v>
      </x:c>
      <x:c r="O1379" s="10" t="n">
        <x:v>0</x:v>
      </x:c>
      <x:c r="P1379" s="9" t="str">
        <x:f>'CaseReview'!U1379</x:f>
        <x:v>FAIL</x:v>
      </x:c>
      <x:c r="Q1379" s="9" t="n">
        <x:f>IF(AND(T1379=1,G1379=P1379),1,0)</x:f>
        <x:v>1</x:v>
      </x:c>
      <x:c r="R1379" s="9" t="n">
        <x:f>IF(AND(T1379=1,G1379="PASS",P1379="FAIL"),1,0)</x:f>
        <x:v>0</x:v>
      </x:c>
      <x:c r="S1379" s="9" t="n">
        <x:f>IF(AND(T1379=1,G1379="FAIL",P1379="PASS"),1,0)</x:f>
        <x:v>0</x:v>
      </x:c>
      <x:c r="T1379" s="9" t="n">
        <x:v>1</x:v>
      </x:c>
      <x:c r="U1379" s="9" t="n">
        <x:v>9</x:v>
      </x:c>
      <x:c r="V1379" s="9" t="str">
        <x:v>MVP/SHACL_GENERATION_PIPELINE/experiments/FULL_REPAIR_V2/RUN_01/runs/RUN-IMO26-012-20260915T120311330822Z/final/final_shape.ttl</x:v>
      </x:c>
    </x:row>
    <x:row r="1380" ht="22" customHeight="1">
      <x:c r="A1380" s="10" t="str">
        <x:v>V2_FALLBACK25</x:v>
      </x:c>
      <x:c r="B1380" s="10" t="str">
        <x:v>IMO26-012</x:v>
      </x:c>
      <x:c r="C1380" s="10" t="str">
        <x:v>IMO26-012-A-F03</x:v>
      </x:c>
      <x:c r="D1380" s="10" t="str">
        <x:v>RUN_01</x:v>
      </x:c>
      <x:c r="E1380" s="10" t="str">
        <x:v>ORIGINAL_LEDGER</x:v>
      </x:c>
      <x:c r="F1380" s="10" t="str">
        <x:v>FAIL</x:v>
      </x:c>
      <x:c r="G1380" s="10" t="str">
        <x:v>FAIL</x:v>
      </x:c>
      <x:c r="H1380" s="10" t="str">
        <x:v>EXECUTED</x:v>
      </x:c>
      <x:c r="I1380" s="10" t="str">
        <x:v>PARSED</x:v>
      </x:c>
      <x:c r="J1380" s="10" t="str">
        <x:v>GENERATION_ACCEPTED</x:v>
      </x:c>
      <x:c r="K1380" s="10" t="str">
        <x:v>011bbbbf0d77664b160d2b89b8a849efa891d3f39798a0d32d3a397442e79492</x:v>
      </x:c>
      <x:c r="L1380" s="10" t="str">
        <x:v>full_repair_v2</x:v>
      </x:c>
      <x:c r="M1380" s="10" t="n">
        <x:v>1</x:v>
      </x:c>
      <x:c r="N1380" s="10" t="n">
        <x:v>0</x:v>
      </x:c>
      <x:c r="O1380" s="10" t="n">
        <x:v>0</x:v>
      </x:c>
      <x:c r="P1380" s="9" t="str">
        <x:f>'CaseReview'!U1380</x:f>
        <x:v>FAIL</x:v>
      </x:c>
      <x:c r="Q1380" s="9" t="n">
        <x:f>IF(AND(T1380=1,G1380=P1380),1,0)</x:f>
        <x:v>1</x:v>
      </x:c>
      <x:c r="R1380" s="9" t="n">
        <x:f>IF(AND(T1380=1,G1380="PASS",P1380="FAIL"),1,0)</x:f>
        <x:v>0</x:v>
      </x:c>
      <x:c r="S1380" s="9" t="n">
        <x:f>IF(AND(T1380=1,G1380="FAIL",P1380="PASS"),1,0)</x:f>
        <x:v>0</x:v>
      </x:c>
      <x:c r="T1380" s="9" t="n">
        <x:v>1</x:v>
      </x:c>
      <x:c r="U1380" s="9" t="n">
        <x:v>9</x:v>
      </x:c>
      <x:c r="V1380" s="9" t="str">
        <x:v>MVP/SHACL_GENERATION_PIPELINE/experiments/FULL_REPAIR_V2/RUN_01/runs/RUN-IMO26-012-20260915T120311330822Z/final/final_shape.ttl</x:v>
      </x:c>
    </x:row>
    <x:row r="1381" ht="22" customHeight="1">
      <x:c r="A1381" s="10" t="str">
        <x:v>V2_FALLBACK25</x:v>
      </x:c>
      <x:c r="B1381" s="10" t="str">
        <x:v>IMO26-012</x:v>
      </x:c>
      <x:c r="C1381" s="10" t="str">
        <x:v>IMO26-012-A-F04</x:v>
      </x:c>
      <x:c r="D1381" s="10" t="str">
        <x:v>RUN_01</x:v>
      </x:c>
      <x:c r="E1381" s="10" t="str">
        <x:v>ORIGINAL_LEDGER</x:v>
      </x:c>
      <x:c r="F1381" s="10" t="str">
        <x:v>FAIL</x:v>
      </x:c>
      <x:c r="G1381" s="10" t="str">
        <x:v>FAIL</x:v>
      </x:c>
      <x:c r="H1381" s="10" t="str">
        <x:v>EXECUTED</x:v>
      </x:c>
      <x:c r="I1381" s="10" t="str">
        <x:v>PARSED</x:v>
      </x:c>
      <x:c r="J1381" s="10" t="str">
        <x:v>GENERATION_ACCEPTED</x:v>
      </x:c>
      <x:c r="K1381" s="10" t="str">
        <x:v>011bbbbf0d77664b160d2b89b8a849efa891d3f39798a0d32d3a397442e79492</x:v>
      </x:c>
      <x:c r="L1381" s="10" t="str">
        <x:v>full_repair_v2</x:v>
      </x:c>
      <x:c r="M1381" s="10" t="n">
        <x:v>1</x:v>
      </x:c>
      <x:c r="N1381" s="10" t="n">
        <x:v>0</x:v>
      </x:c>
      <x:c r="O1381" s="10" t="n">
        <x:v>0</x:v>
      </x:c>
      <x:c r="P1381" s="9" t="str">
        <x:f>'CaseReview'!U1381</x:f>
        <x:v>FAIL</x:v>
      </x:c>
      <x:c r="Q1381" s="9" t="n">
        <x:f>IF(AND(T1381=1,G1381=P1381),1,0)</x:f>
        <x:v>1</x:v>
      </x:c>
      <x:c r="R1381" s="9" t="n">
        <x:f>IF(AND(T1381=1,G1381="PASS",P1381="FAIL"),1,0)</x:f>
        <x:v>0</x:v>
      </x:c>
      <x:c r="S1381" s="9" t="n">
        <x:f>IF(AND(T1381=1,G1381="FAIL",P1381="PASS"),1,0)</x:f>
        <x:v>0</x:v>
      </x:c>
      <x:c r="T1381" s="9" t="n">
        <x:v>1</x:v>
      </x:c>
      <x:c r="U1381" s="9" t="n">
        <x:v>9</x:v>
      </x:c>
      <x:c r="V1381" s="9" t="str">
        <x:v>MVP/SHACL_GENERATION_PIPELINE/experiments/FULL_REPAIR_V2/RUN_01/runs/RUN-IMO26-012-20260915T120311330822Z/final/final_shape.ttl</x:v>
      </x:c>
    </x:row>
    <x:row r="1382" ht="22" customHeight="1">
      <x:c r="A1382" s="10" t="str">
        <x:v>V2_FALLBACK25</x:v>
      </x:c>
      <x:c r="B1382" s="10" t="str">
        <x:v>IMO26-012</x:v>
      </x:c>
      <x:c r="C1382" s="10" t="str">
        <x:v>IMO26-012-A-F05</x:v>
      </x:c>
      <x:c r="D1382" s="10" t="str">
        <x:v>RUN_01</x:v>
      </x:c>
      <x:c r="E1382" s="10" t="str">
        <x:v>ORIGINAL_LEDGER</x:v>
      </x:c>
      <x:c r="F1382" s="10" t="str">
        <x:v>FAIL</x:v>
      </x:c>
      <x:c r="G1382" s="10" t="str">
        <x:v>FAIL</x:v>
      </x:c>
      <x:c r="H1382" s="10" t="str">
        <x:v>EXECUTED</x:v>
      </x:c>
      <x:c r="I1382" s="10" t="str">
        <x:v>PARSED</x:v>
      </x:c>
      <x:c r="J1382" s="10" t="str">
        <x:v>GENERATION_ACCEPTED</x:v>
      </x:c>
      <x:c r="K1382" s="10" t="str">
        <x:v>011bbbbf0d77664b160d2b89b8a849efa891d3f39798a0d32d3a397442e79492</x:v>
      </x:c>
      <x:c r="L1382" s="10" t="str">
        <x:v>full_repair_v2</x:v>
      </x:c>
      <x:c r="M1382" s="10" t="n">
        <x:v>1</x:v>
      </x:c>
      <x:c r="N1382" s="10" t="n">
        <x:v>0</x:v>
      </x:c>
      <x:c r="O1382" s="10" t="n">
        <x:v>0</x:v>
      </x:c>
      <x:c r="P1382" s="9" t="str">
        <x:f>'CaseReview'!U1382</x:f>
        <x:v>FAIL</x:v>
      </x:c>
      <x:c r="Q1382" s="9" t="n">
        <x:f>IF(AND(T1382=1,G1382=P1382),1,0)</x:f>
        <x:v>1</x:v>
      </x:c>
      <x:c r="R1382" s="9" t="n">
        <x:f>IF(AND(T1382=1,G1382="PASS",P1382="FAIL"),1,0)</x:f>
        <x:v>0</x:v>
      </x:c>
      <x:c r="S1382" s="9" t="n">
        <x:f>IF(AND(T1382=1,G1382="FAIL",P1382="PASS"),1,0)</x:f>
        <x:v>0</x:v>
      </x:c>
      <x:c r="T1382" s="9" t="n">
        <x:v>1</x:v>
      </x:c>
      <x:c r="U1382" s="9" t="n">
        <x:v>9</x:v>
      </x:c>
      <x:c r="V1382" s="9" t="str">
        <x:v>MVP/SHACL_GENERATION_PIPELINE/experiments/FULL_REPAIR_V2/RUN_01/runs/RUN-IMO26-012-20260915T120311330822Z/final/final_shape.ttl</x:v>
      </x:c>
    </x:row>
    <x:row r="1383" ht="22" customHeight="1">
      <x:c r="A1383" s="10" t="str">
        <x:v>V2_FALLBACK25</x:v>
      </x:c>
      <x:c r="B1383" s="10" t="str">
        <x:v>IMO26-012</x:v>
      </x:c>
      <x:c r="C1383" s="10" t="str">
        <x:v>IMO26-012-A-F06</x:v>
      </x:c>
      <x:c r="D1383" s="10" t="str">
        <x:v>RUN_01</x:v>
      </x:c>
      <x:c r="E1383" s="10" t="str">
        <x:v>ORIGINAL_LEDGER</x:v>
      </x:c>
      <x:c r="F1383" s="10" t="str">
        <x:v>FAIL</x:v>
      </x:c>
      <x:c r="G1383" s="10" t="str">
        <x:v>PASS</x:v>
      </x:c>
      <x:c r="H1383" s="10" t="str">
        <x:v>EXECUTED</x:v>
      </x:c>
      <x:c r="I1383" s="10" t="str">
        <x:v>PARSED</x:v>
      </x:c>
      <x:c r="J1383" s="10" t="str">
        <x:v>GENERATION_ACCEPTED</x:v>
      </x:c>
      <x:c r="K1383" s="10" t="str">
        <x:v>011bbbbf0d77664b160d2b89b8a849efa891d3f39798a0d32d3a397442e79492</x:v>
      </x:c>
      <x:c r="L1383" s="10" t="str">
        <x:v>full_repair_v2</x:v>
      </x:c>
      <x:c r="M1383" s="10" t="n">
        <x:v>0</x:v>
      </x:c>
      <x:c r="N1383" s="10" t="n">
        <x:v>1</x:v>
      </x:c>
      <x:c r="O1383" s="10" t="n">
        <x:v>0</x:v>
      </x:c>
      <x:c r="P1383" s="9" t="str">
        <x:f>'CaseReview'!U1383</x:f>
        <x:v>FAIL</x:v>
      </x:c>
      <x:c r="Q1383" s="9" t="n">
        <x:f>IF(AND(T1383=1,G1383=P1383),1,0)</x:f>
        <x:v>0</x:v>
      </x:c>
      <x:c r="R1383" s="9" t="n">
        <x:f>IF(AND(T1383=1,G1383="PASS",P1383="FAIL"),1,0)</x:f>
        <x:v>1</x:v>
      </x:c>
      <x:c r="S1383" s="9" t="n">
        <x:f>IF(AND(T1383=1,G1383="FAIL",P1383="PASS"),1,0)</x:f>
        <x:v>0</x:v>
      </x:c>
      <x:c r="T1383" s="9" t="n">
        <x:v>1</x:v>
      </x:c>
      <x:c r="U1383" s="9" t="n">
        <x:v>9</x:v>
      </x:c>
      <x:c r="V1383" s="9" t="str">
        <x:v>MVP/SHACL_GENERATION_PIPELINE/experiments/FULL_REPAIR_V2/RUN_01/runs/RUN-IMO26-012-20260915T120311330822Z/final/final_shape.ttl</x:v>
      </x:c>
    </x:row>
    <x:row r="1384" ht="22" customHeight="1">
      <x:c r="A1384" s="10" t="str">
        <x:v>V2_FALLBACK25</x:v>
      </x:c>
      <x:c r="B1384" s="10" t="str">
        <x:v>IMO26-012</x:v>
      </x:c>
      <x:c r="C1384" s="10" t="str">
        <x:v>IMO26-012-A-P01</x:v>
      </x:c>
      <x:c r="D1384" s="10" t="str">
        <x:v>RUN_01</x:v>
      </x:c>
      <x:c r="E1384" s="10" t="str">
        <x:v>ORIGINAL_LEDGER</x:v>
      </x:c>
      <x:c r="F1384" s="10" t="str">
        <x:v>PASS</x:v>
      </x:c>
      <x:c r="G1384" s="10" t="str">
        <x:v>PASS</x:v>
      </x:c>
      <x:c r="H1384" s="10" t="str">
        <x:v>EXECUTED</x:v>
      </x:c>
      <x:c r="I1384" s="10" t="str">
        <x:v>PARSED</x:v>
      </x:c>
      <x:c r="J1384" s="10" t="str">
        <x:v>GENERATION_ACCEPTED</x:v>
      </x:c>
      <x:c r="K1384" s="10" t="str">
        <x:v>011bbbbf0d77664b160d2b89b8a849efa891d3f39798a0d32d3a397442e79492</x:v>
      </x:c>
      <x:c r="L1384" s="10" t="str">
        <x:v>full_repair_v2</x:v>
      </x:c>
      <x:c r="M1384" s="10" t="n">
        <x:v>1</x:v>
      </x:c>
      <x:c r="N1384" s="10" t="n">
        <x:v>0</x:v>
      </x:c>
      <x:c r="O1384" s="10" t="n">
        <x:v>0</x:v>
      </x:c>
      <x:c r="P1384" s="9" t="str">
        <x:f>'CaseReview'!U1384</x:f>
        <x:v>PASS</x:v>
      </x:c>
      <x:c r="Q1384" s="9" t="n">
        <x:f>IF(AND(T1384=1,G1384=P1384),1,0)</x:f>
        <x:v>1</x:v>
      </x:c>
      <x:c r="R1384" s="9" t="n">
        <x:f>IF(AND(T1384=1,G1384="PASS",P1384="FAIL"),1,0)</x:f>
        <x:v>0</x:v>
      </x:c>
      <x:c r="S1384" s="9" t="n">
        <x:f>IF(AND(T1384=1,G1384="FAIL",P1384="PASS"),1,0)</x:f>
        <x:v>0</x:v>
      </x:c>
      <x:c r="T1384" s="9" t="n">
        <x:v>1</x:v>
      </x:c>
      <x:c r="U1384" s="9" t="n">
        <x:v>9</x:v>
      </x:c>
      <x:c r="V1384" s="9" t="str">
        <x:v>MVP/SHACL_GENERATION_PIPELINE/experiments/FULL_REPAIR_V2/RUN_01/runs/RUN-IMO26-012-20260915T120311330822Z/final/final_shape.ttl</x:v>
      </x:c>
    </x:row>
    <x:row r="1385" ht="22" customHeight="1">
      <x:c r="A1385" s="10" t="str">
        <x:v>V2_FALLBACK25</x:v>
      </x:c>
      <x:c r="B1385" s="10" t="str">
        <x:v>IMO26-012</x:v>
      </x:c>
      <x:c r="C1385" s="10" t="str">
        <x:v>IMO26-012-A-P02</x:v>
      </x:c>
      <x:c r="D1385" s="10" t="str">
        <x:v>RUN_01</x:v>
      </x:c>
      <x:c r="E1385" s="10" t="str">
        <x:v>ORIGINAL_LEDGER</x:v>
      </x:c>
      <x:c r="F1385" s="10" t="str">
        <x:v>PASS</x:v>
      </x:c>
      <x:c r="G1385" s="10" t="str">
        <x:v>PASS</x:v>
      </x:c>
      <x:c r="H1385" s="10" t="str">
        <x:v>EXECUTED</x:v>
      </x:c>
      <x:c r="I1385" s="10" t="str">
        <x:v>PARSED</x:v>
      </x:c>
      <x:c r="J1385" s="10" t="str">
        <x:v>GENERATION_ACCEPTED</x:v>
      </x:c>
      <x:c r="K1385" s="10" t="str">
        <x:v>011bbbbf0d77664b160d2b89b8a849efa891d3f39798a0d32d3a397442e79492</x:v>
      </x:c>
      <x:c r="L1385" s="10" t="str">
        <x:v>full_repair_v2</x:v>
      </x:c>
      <x:c r="M1385" s="10" t="n">
        <x:v>1</x:v>
      </x:c>
      <x:c r="N1385" s="10" t="n">
        <x:v>0</x:v>
      </x:c>
      <x:c r="O1385" s="10" t="n">
        <x:v>0</x:v>
      </x:c>
      <x:c r="P1385" s="9" t="str">
        <x:f>'CaseReview'!U1385</x:f>
        <x:v>PASS</x:v>
      </x:c>
      <x:c r="Q1385" s="9" t="n">
        <x:f>IF(AND(T1385=1,G1385=P1385),1,0)</x:f>
        <x:v>1</x:v>
      </x:c>
      <x:c r="R1385" s="9" t="n">
        <x:f>IF(AND(T1385=1,G1385="PASS",P1385="FAIL"),1,0)</x:f>
        <x:v>0</x:v>
      </x:c>
      <x:c r="S1385" s="9" t="n">
        <x:f>IF(AND(T1385=1,G1385="FAIL",P1385="PASS"),1,0)</x:f>
        <x:v>0</x:v>
      </x:c>
      <x:c r="T1385" s="9" t="n">
        <x:v>1</x:v>
      </x:c>
      <x:c r="U1385" s="9" t="n">
        <x:v>9</x:v>
      </x:c>
      <x:c r="V1385" s="9" t="str">
        <x:v>MVP/SHACL_GENERATION_PIPELINE/experiments/FULL_REPAIR_V2/RUN_01/runs/RUN-IMO26-012-20260915T120311330822Z/final/final_shape.ttl</x:v>
      </x:c>
    </x:row>
    <x:row r="1386" ht="22" customHeight="1">
      <x:c r="A1386" s="10" t="str">
        <x:v>V2_FALLBACK25</x:v>
      </x:c>
      <x:c r="B1386" s="10" t="str">
        <x:v>IMO26-012</x:v>
      </x:c>
      <x:c r="C1386" s="10" t="str">
        <x:v>IMO26-012-A-P03</x:v>
      </x:c>
      <x:c r="D1386" s="10" t="str">
        <x:v>RUN_01</x:v>
      </x:c>
      <x:c r="E1386" s="10" t="str">
        <x:v>ORIGINAL_LEDGER</x:v>
      </x:c>
      <x:c r="F1386" s="10" t="str">
        <x:v>PASS</x:v>
      </x:c>
      <x:c r="G1386" s="10" t="str">
        <x:v>PASS</x:v>
      </x:c>
      <x:c r="H1386" s="10" t="str">
        <x:v>EXECUTED</x:v>
      </x:c>
      <x:c r="I1386" s="10" t="str">
        <x:v>PARSED</x:v>
      </x:c>
      <x:c r="J1386" s="10" t="str">
        <x:v>GENERATION_ACCEPTED</x:v>
      </x:c>
      <x:c r="K1386" s="10" t="str">
        <x:v>011bbbbf0d77664b160d2b89b8a849efa891d3f39798a0d32d3a397442e79492</x:v>
      </x:c>
      <x:c r="L1386" s="10" t="str">
        <x:v>full_repair_v2</x:v>
      </x:c>
      <x:c r="M1386" s="10" t="n">
        <x:v>1</x:v>
      </x:c>
      <x:c r="N1386" s="10" t="n">
        <x:v>0</x:v>
      </x:c>
      <x:c r="O1386" s="10" t="n">
        <x:v>0</x:v>
      </x:c>
      <x:c r="P1386" s="9" t="str">
        <x:f>'CaseReview'!U1386</x:f>
        <x:v>PASS</x:v>
      </x:c>
      <x:c r="Q1386" s="9" t="n">
        <x:f>IF(AND(T1386=1,G1386=P1386),1,0)</x:f>
        <x:v>1</x:v>
      </x:c>
      <x:c r="R1386" s="9" t="n">
        <x:f>IF(AND(T1386=1,G1386="PASS",P1386="FAIL"),1,0)</x:f>
        <x:v>0</x:v>
      </x:c>
      <x:c r="S1386" s="9" t="n">
        <x:f>IF(AND(T1386=1,G1386="FAIL",P1386="PASS"),1,0)</x:f>
        <x:v>0</x:v>
      </x:c>
      <x:c r="T1386" s="9" t="n">
        <x:v>1</x:v>
      </x:c>
      <x:c r="U1386" s="9" t="n">
        <x:v>9</x:v>
      </x:c>
      <x:c r="V1386" s="9" t="str">
        <x:v>MVP/SHACL_GENERATION_PIPELINE/experiments/FULL_REPAIR_V2/RUN_01/runs/RUN-IMO26-012-20260915T120311330822Z/final/final_shape.ttl</x:v>
      </x:c>
    </x:row>
    <x:row r="1387" ht="22" customHeight="1">
      <x:c r="A1387" s="10" t="str">
        <x:v>V2_FALLBACK25</x:v>
      </x:c>
      <x:c r="B1387" s="10" t="str">
        <x:v>IMO26-013</x:v>
      </x:c>
      <x:c r="C1387" s="10" t="str">
        <x:v>IMO26-013-A-F01</x:v>
      </x:c>
      <x:c r="D1387" s="10" t="str">
        <x:v>RUN_01</x:v>
      </x:c>
      <x:c r="E1387" s="10" t="str">
        <x:v>ORIGINAL_LEDGER</x:v>
      </x:c>
      <x:c r="F1387" s="10" t="str">
        <x:v>FAIL</x:v>
      </x:c>
      <x:c r="G1387" s="10" t="str">
        <x:v>FAIL</x:v>
      </x:c>
      <x:c r="H1387" s="10" t="str">
        <x:v>EXECUTED</x:v>
      </x:c>
      <x:c r="I1387" s="10" t="str">
        <x:v>PARSED</x:v>
      </x:c>
      <x:c r="J1387" s="10" t="str">
        <x:v>GENERATION_ACCEPTED</x:v>
      </x:c>
      <x:c r="K1387" s="10" t="str">
        <x:v>325bb9e4ab7f0b72e2687538e7d5cb4a50f1d1a4cd72504a060e759a51316a09</x:v>
      </x:c>
      <x:c r="L1387" s="10" t="str">
        <x:v>full_repair_v2</x:v>
      </x:c>
      <x:c r="M1387" s="10" t="n">
        <x:v>1</x:v>
      </x:c>
      <x:c r="N1387" s="10" t="n">
        <x:v>0</x:v>
      </x:c>
      <x:c r="O1387" s="10" t="n">
        <x:v>0</x:v>
      </x:c>
      <x:c r="P1387" s="9" t="str">
        <x:f>'CaseReview'!U1387</x:f>
        <x:v>FAIL</x:v>
      </x:c>
      <x:c r="Q1387" s="9" t="n">
        <x:f>IF(AND(T1387=1,G1387=P1387),1,0)</x:f>
        <x:v>1</x:v>
      </x:c>
      <x:c r="R1387" s="9" t="n">
        <x:f>IF(AND(T1387=1,G1387="PASS",P1387="FAIL"),1,0)</x:f>
        <x:v>0</x:v>
      </x:c>
      <x:c r="S1387" s="9" t="n">
        <x:f>IF(AND(T1387=1,G1387="FAIL",P1387="PASS"),1,0)</x:f>
        <x:v>0</x:v>
      </x:c>
      <x:c r="T1387" s="9" t="n">
        <x:v>1</x:v>
      </x:c>
      <x:c r="U1387" s="9" t="n">
        <x:v>7</x:v>
      </x:c>
      <x:c r="V1387" s="9" t="str">
        <x:v>MVP/SHACL_GENERATION_PIPELINE/experiments/FULL_REPAIR_V2/RUN_01/runs/RUN-IMO26-013-20260915T120445222386Z/final/final_shape.ttl</x:v>
      </x:c>
    </x:row>
    <x:row r="1388" ht="22" customHeight="1">
      <x:c r="A1388" s="10" t="str">
        <x:v>V2_FALLBACK25</x:v>
      </x:c>
      <x:c r="B1388" s="10" t="str">
        <x:v>IMO26-013</x:v>
      </x:c>
      <x:c r="C1388" s="10" t="str">
        <x:v>IMO26-013-A-F02</x:v>
      </x:c>
      <x:c r="D1388" s="10" t="str">
        <x:v>RUN_01</x:v>
      </x:c>
      <x:c r="E1388" s="10" t="str">
        <x:v>ORIGINAL_LEDGER</x:v>
      </x:c>
      <x:c r="F1388" s="10" t="str">
        <x:v>FAIL</x:v>
      </x:c>
      <x:c r="G1388" s="10" t="str">
        <x:v>FAIL</x:v>
      </x:c>
      <x:c r="H1388" s="10" t="str">
        <x:v>EXECUTED</x:v>
      </x:c>
      <x:c r="I1388" s="10" t="str">
        <x:v>PARSED</x:v>
      </x:c>
      <x:c r="J1388" s="10" t="str">
        <x:v>GENERATION_ACCEPTED</x:v>
      </x:c>
      <x:c r="K1388" s="10" t="str">
        <x:v>325bb9e4ab7f0b72e2687538e7d5cb4a50f1d1a4cd72504a060e759a51316a09</x:v>
      </x:c>
      <x:c r="L1388" s="10" t="str">
        <x:v>full_repair_v2</x:v>
      </x:c>
      <x:c r="M1388" s="10" t="n">
        <x:v>1</x:v>
      </x:c>
      <x:c r="N1388" s="10" t="n">
        <x:v>0</x:v>
      </x:c>
      <x:c r="O1388" s="10" t="n">
        <x:v>0</x:v>
      </x:c>
      <x:c r="P1388" s="9" t="str">
        <x:f>'CaseReview'!U1388</x:f>
        <x:v>FAIL</x:v>
      </x:c>
      <x:c r="Q1388" s="9" t="n">
        <x:f>IF(AND(T1388=1,G1388=P1388),1,0)</x:f>
        <x:v>1</x:v>
      </x:c>
      <x:c r="R1388" s="9" t="n">
        <x:f>IF(AND(T1388=1,G1388="PASS",P1388="FAIL"),1,0)</x:f>
        <x:v>0</x:v>
      </x:c>
      <x:c r="S1388" s="9" t="n">
        <x:f>IF(AND(T1388=1,G1388="FAIL",P1388="PASS"),1,0)</x:f>
        <x:v>0</x:v>
      </x:c>
      <x:c r="T1388" s="9" t="n">
        <x:v>1</x:v>
      </x:c>
      <x:c r="U1388" s="9" t="n">
        <x:v>7</x:v>
      </x:c>
      <x:c r="V1388" s="9" t="str">
        <x:v>MVP/SHACL_GENERATION_PIPELINE/experiments/FULL_REPAIR_V2/RUN_01/runs/RUN-IMO26-013-20260915T120445222386Z/final/final_shape.ttl</x:v>
      </x:c>
    </x:row>
    <x:row r="1389" ht="22" customHeight="1">
      <x:c r="A1389" s="10" t="str">
        <x:v>V2_FALLBACK25</x:v>
      </x:c>
      <x:c r="B1389" s="10" t="str">
        <x:v>IMO26-013</x:v>
      </x:c>
      <x:c r="C1389" s="10" t="str">
        <x:v>IMO26-013-A-F03</x:v>
      </x:c>
      <x:c r="D1389" s="10" t="str">
        <x:v>RUN_01</x:v>
      </x:c>
      <x:c r="E1389" s="10" t="str">
        <x:v>ORIGINAL_LEDGER</x:v>
      </x:c>
      <x:c r="F1389" s="10" t="str">
        <x:v>FAIL</x:v>
      </x:c>
      <x:c r="G1389" s="10" t="str">
        <x:v>FAIL</x:v>
      </x:c>
      <x:c r="H1389" s="10" t="str">
        <x:v>EXECUTED</x:v>
      </x:c>
      <x:c r="I1389" s="10" t="str">
        <x:v>PARSED</x:v>
      </x:c>
      <x:c r="J1389" s="10" t="str">
        <x:v>GENERATION_ACCEPTED</x:v>
      </x:c>
      <x:c r="K1389" s="10" t="str">
        <x:v>325bb9e4ab7f0b72e2687538e7d5cb4a50f1d1a4cd72504a060e759a51316a09</x:v>
      </x:c>
      <x:c r="L1389" s="10" t="str">
        <x:v>full_repair_v2</x:v>
      </x:c>
      <x:c r="M1389" s="10" t="n">
        <x:v>1</x:v>
      </x:c>
      <x:c r="N1389" s="10" t="n">
        <x:v>0</x:v>
      </x:c>
      <x:c r="O1389" s="10" t="n">
        <x:v>0</x:v>
      </x:c>
      <x:c r="P1389" s="9" t="str">
        <x:f>'CaseReview'!U1389</x:f>
        <x:v>FAIL</x:v>
      </x:c>
      <x:c r="Q1389" s="9" t="n">
        <x:f>IF(AND(T1389=1,G1389=P1389),1,0)</x:f>
        <x:v>1</x:v>
      </x:c>
      <x:c r="R1389" s="9" t="n">
        <x:f>IF(AND(T1389=1,G1389="PASS",P1389="FAIL"),1,0)</x:f>
        <x:v>0</x:v>
      </x:c>
      <x:c r="S1389" s="9" t="n">
        <x:f>IF(AND(T1389=1,G1389="FAIL",P1389="PASS"),1,0)</x:f>
        <x:v>0</x:v>
      </x:c>
      <x:c r="T1389" s="9" t="n">
        <x:v>1</x:v>
      </x:c>
      <x:c r="U1389" s="9" t="n">
        <x:v>7</x:v>
      </x:c>
      <x:c r="V1389" s="9" t="str">
        <x:v>MVP/SHACL_GENERATION_PIPELINE/experiments/FULL_REPAIR_V2/RUN_01/runs/RUN-IMO26-013-20260915T120445222386Z/final/final_shape.ttl</x:v>
      </x:c>
    </x:row>
    <x:row r="1390" ht="22" customHeight="1">
      <x:c r="A1390" s="10" t="str">
        <x:v>V2_FALLBACK25</x:v>
      </x:c>
      <x:c r="B1390" s="10" t="str">
        <x:v>IMO26-013</x:v>
      </x:c>
      <x:c r="C1390" s="10" t="str">
        <x:v>IMO26-013-A-F04</x:v>
      </x:c>
      <x:c r="D1390" s="10" t="str">
        <x:v>RUN_01</x:v>
      </x:c>
      <x:c r="E1390" s="10" t="str">
        <x:v>ORIGINAL_LEDGER</x:v>
      </x:c>
      <x:c r="F1390" s="10" t="str">
        <x:v>FAIL</x:v>
      </x:c>
      <x:c r="G1390" s="10" t="str">
        <x:v>FAIL</x:v>
      </x:c>
      <x:c r="H1390" s="10" t="str">
        <x:v>EXECUTED</x:v>
      </x:c>
      <x:c r="I1390" s="10" t="str">
        <x:v>PARSED</x:v>
      </x:c>
      <x:c r="J1390" s="10" t="str">
        <x:v>GENERATION_ACCEPTED</x:v>
      </x:c>
      <x:c r="K1390" s="10" t="str">
        <x:v>325bb9e4ab7f0b72e2687538e7d5cb4a50f1d1a4cd72504a060e759a51316a09</x:v>
      </x:c>
      <x:c r="L1390" s="10" t="str">
        <x:v>full_repair_v2</x:v>
      </x:c>
      <x:c r="M1390" s="10" t="n">
        <x:v>1</x:v>
      </x:c>
      <x:c r="N1390" s="10" t="n">
        <x:v>0</x:v>
      </x:c>
      <x:c r="O1390" s="10" t="n">
        <x:v>0</x:v>
      </x:c>
      <x:c r="P1390" s="9" t="str">
        <x:f>'CaseReview'!U1390</x:f>
        <x:v>FAIL</x:v>
      </x:c>
      <x:c r="Q1390" s="9" t="n">
        <x:f>IF(AND(T1390=1,G1390=P1390),1,0)</x:f>
        <x:v>1</x:v>
      </x:c>
      <x:c r="R1390" s="9" t="n">
        <x:f>IF(AND(T1390=1,G1390="PASS",P1390="FAIL"),1,0)</x:f>
        <x:v>0</x:v>
      </x:c>
      <x:c r="S1390" s="9" t="n">
        <x:f>IF(AND(T1390=1,G1390="FAIL",P1390="PASS"),1,0)</x:f>
        <x:v>0</x:v>
      </x:c>
      <x:c r="T1390" s="9" t="n">
        <x:v>1</x:v>
      </x:c>
      <x:c r="U1390" s="9" t="n">
        <x:v>7</x:v>
      </x:c>
      <x:c r="V1390" s="9" t="str">
        <x:v>MVP/SHACL_GENERATION_PIPELINE/experiments/FULL_REPAIR_V2/RUN_01/runs/RUN-IMO26-013-20260915T120445222386Z/final/final_shape.ttl</x:v>
      </x:c>
    </x:row>
    <x:row r="1391" ht="22" customHeight="1">
      <x:c r="A1391" s="10" t="str">
        <x:v>V2_FALLBACK25</x:v>
      </x:c>
      <x:c r="B1391" s="10" t="str">
        <x:v>IMO26-013</x:v>
      </x:c>
      <x:c r="C1391" s="10" t="str">
        <x:v>IMO26-013-A-P01</x:v>
      </x:c>
      <x:c r="D1391" s="10" t="str">
        <x:v>RUN_01</x:v>
      </x:c>
      <x:c r="E1391" s="10" t="str">
        <x:v>ORIGINAL_LEDGER</x:v>
      </x:c>
      <x:c r="F1391" s="10" t="str">
        <x:v>PASS</x:v>
      </x:c>
      <x:c r="G1391" s="10" t="str">
        <x:v>PASS</x:v>
      </x:c>
      <x:c r="H1391" s="10" t="str">
        <x:v>EXECUTED</x:v>
      </x:c>
      <x:c r="I1391" s="10" t="str">
        <x:v>PARSED</x:v>
      </x:c>
      <x:c r="J1391" s="10" t="str">
        <x:v>GENERATION_ACCEPTED</x:v>
      </x:c>
      <x:c r="K1391" s="10" t="str">
        <x:v>325bb9e4ab7f0b72e2687538e7d5cb4a50f1d1a4cd72504a060e759a51316a09</x:v>
      </x:c>
      <x:c r="L1391" s="10" t="str">
        <x:v>full_repair_v2</x:v>
      </x:c>
      <x:c r="M1391" s="10" t="n">
        <x:v>1</x:v>
      </x:c>
      <x:c r="N1391" s="10" t="n">
        <x:v>0</x:v>
      </x:c>
      <x:c r="O1391" s="10" t="n">
        <x:v>0</x:v>
      </x:c>
      <x:c r="P1391" s="9" t="str">
        <x:f>'CaseReview'!U1391</x:f>
        <x:v>PASS</x:v>
      </x:c>
      <x:c r="Q1391" s="9" t="n">
        <x:f>IF(AND(T1391=1,G1391=P1391),1,0)</x:f>
        <x:v>1</x:v>
      </x:c>
      <x:c r="R1391" s="9" t="n">
        <x:f>IF(AND(T1391=1,G1391="PASS",P1391="FAIL"),1,0)</x:f>
        <x:v>0</x:v>
      </x:c>
      <x:c r="S1391" s="9" t="n">
        <x:f>IF(AND(T1391=1,G1391="FAIL",P1391="PASS"),1,0)</x:f>
        <x:v>0</x:v>
      </x:c>
      <x:c r="T1391" s="9" t="n">
        <x:v>1</x:v>
      </x:c>
      <x:c r="U1391" s="9" t="n">
        <x:v>7</x:v>
      </x:c>
      <x:c r="V1391" s="9" t="str">
        <x:v>MVP/SHACL_GENERATION_PIPELINE/experiments/FULL_REPAIR_V2/RUN_01/runs/RUN-IMO26-013-20260915T120445222386Z/final/final_shape.ttl</x:v>
      </x:c>
    </x:row>
    <x:row r="1392" ht="22" customHeight="1">
      <x:c r="A1392" s="10" t="str">
        <x:v>V2_FALLBACK25</x:v>
      </x:c>
      <x:c r="B1392" s="10" t="str">
        <x:v>IMO26-013</x:v>
      </x:c>
      <x:c r="C1392" s="10" t="str">
        <x:v>IMO26-013-A-P02</x:v>
      </x:c>
      <x:c r="D1392" s="10" t="str">
        <x:v>RUN_01</x:v>
      </x:c>
      <x:c r="E1392" s="10" t="str">
        <x:v>ORIGINAL_LEDGER</x:v>
      </x:c>
      <x:c r="F1392" s="10" t="str">
        <x:v>PASS</x:v>
      </x:c>
      <x:c r="G1392" s="10" t="str">
        <x:v>PASS</x:v>
      </x:c>
      <x:c r="H1392" s="10" t="str">
        <x:v>EXECUTED</x:v>
      </x:c>
      <x:c r="I1392" s="10" t="str">
        <x:v>PARSED</x:v>
      </x:c>
      <x:c r="J1392" s="10" t="str">
        <x:v>GENERATION_ACCEPTED</x:v>
      </x:c>
      <x:c r="K1392" s="10" t="str">
        <x:v>325bb9e4ab7f0b72e2687538e7d5cb4a50f1d1a4cd72504a060e759a51316a09</x:v>
      </x:c>
      <x:c r="L1392" s="10" t="str">
        <x:v>full_repair_v2</x:v>
      </x:c>
      <x:c r="M1392" s="10" t="n">
        <x:v>1</x:v>
      </x:c>
      <x:c r="N1392" s="10" t="n">
        <x:v>0</x:v>
      </x:c>
      <x:c r="O1392" s="10" t="n">
        <x:v>0</x:v>
      </x:c>
      <x:c r="P1392" s="9" t="str">
        <x:f>'CaseReview'!U1392</x:f>
        <x:v>PASS</x:v>
      </x:c>
      <x:c r="Q1392" s="9" t="n">
        <x:f>IF(AND(T1392=1,G1392=P1392),1,0)</x:f>
        <x:v>1</x:v>
      </x:c>
      <x:c r="R1392" s="9" t="n">
        <x:f>IF(AND(T1392=1,G1392="PASS",P1392="FAIL"),1,0)</x:f>
        <x:v>0</x:v>
      </x:c>
      <x:c r="S1392" s="9" t="n">
        <x:f>IF(AND(T1392=1,G1392="FAIL",P1392="PASS"),1,0)</x:f>
        <x:v>0</x:v>
      </x:c>
      <x:c r="T1392" s="9" t="n">
        <x:v>1</x:v>
      </x:c>
      <x:c r="U1392" s="9" t="n">
        <x:v>7</x:v>
      </x:c>
      <x:c r="V1392" s="9" t="str">
        <x:v>MVP/SHACL_GENERATION_PIPELINE/experiments/FULL_REPAIR_V2/RUN_01/runs/RUN-IMO26-013-20260915T120445222386Z/final/final_shape.ttl</x:v>
      </x:c>
    </x:row>
    <x:row r="1393" ht="22" customHeight="1">
      <x:c r="A1393" s="10" t="str">
        <x:v>V2_FALLBACK25</x:v>
      </x:c>
      <x:c r="B1393" s="10" t="str">
        <x:v>IMO26-013</x:v>
      </x:c>
      <x:c r="C1393" s="10" t="str">
        <x:v>IMO26-013-A-P03</x:v>
      </x:c>
      <x:c r="D1393" s="10" t="str">
        <x:v>RUN_01</x:v>
      </x:c>
      <x:c r="E1393" s="10" t="str">
        <x:v>ORIGINAL_LEDGER</x:v>
      </x:c>
      <x:c r="F1393" s="10" t="str">
        <x:v>PASS</x:v>
      </x:c>
      <x:c r="G1393" s="10" t="str">
        <x:v>PASS</x:v>
      </x:c>
      <x:c r="H1393" s="10" t="str">
        <x:v>EXECUTED</x:v>
      </x:c>
      <x:c r="I1393" s="10" t="str">
        <x:v>PARSED</x:v>
      </x:c>
      <x:c r="J1393" s="10" t="str">
        <x:v>GENERATION_ACCEPTED</x:v>
      </x:c>
      <x:c r="K1393" s="10" t="str">
        <x:v>325bb9e4ab7f0b72e2687538e7d5cb4a50f1d1a4cd72504a060e759a51316a09</x:v>
      </x:c>
      <x:c r="L1393" s="10" t="str">
        <x:v>full_repair_v2</x:v>
      </x:c>
      <x:c r="M1393" s="10" t="n">
        <x:v>1</x:v>
      </x:c>
      <x:c r="N1393" s="10" t="n">
        <x:v>0</x:v>
      </x:c>
      <x:c r="O1393" s="10" t="n">
        <x:v>0</x:v>
      </x:c>
      <x:c r="P1393" s="9" t="str">
        <x:f>'CaseReview'!U1393</x:f>
        <x:v>PASS</x:v>
      </x:c>
      <x:c r="Q1393" s="9" t="n">
        <x:f>IF(AND(T1393=1,G1393=P1393),1,0)</x:f>
        <x:v>1</x:v>
      </x:c>
      <x:c r="R1393" s="9" t="n">
        <x:f>IF(AND(T1393=1,G1393="PASS",P1393="FAIL"),1,0)</x:f>
        <x:v>0</x:v>
      </x:c>
      <x:c r="S1393" s="9" t="n">
        <x:f>IF(AND(T1393=1,G1393="FAIL",P1393="PASS"),1,0)</x:f>
        <x:v>0</x:v>
      </x:c>
      <x:c r="T1393" s="9" t="n">
        <x:v>1</x:v>
      </x:c>
      <x:c r="U1393" s="9" t="n">
        <x:v>7</x:v>
      </x:c>
      <x:c r="V1393" s="9" t="str">
        <x:v>MVP/SHACL_GENERATION_PIPELINE/experiments/FULL_REPAIR_V2/RUN_01/runs/RUN-IMO26-013-20260915T120445222386Z/final/final_shape.ttl</x:v>
      </x:c>
    </x:row>
    <x:row r="1394" ht="22" customHeight="1">
      <x:c r="A1394" s="10" t="str">
        <x:v>V2_FALLBACK25</x:v>
      </x:c>
      <x:c r="B1394" s="10" t="str">
        <x:v>IMO26-014</x:v>
      </x:c>
      <x:c r="C1394" s="10" t="str">
        <x:v>IMO26-014-A-F01</x:v>
      </x:c>
      <x:c r="D1394" s="10" t="str">
        <x:v>RUN_01</x:v>
      </x:c>
      <x:c r="E1394" s="10" t="str">
        <x:v>ORIGINAL_LEDGER</x:v>
      </x:c>
      <x:c r="F1394" s="10" t="str">
        <x:v>FAIL</x:v>
      </x:c>
      <x:c r="G1394" s="10" t="str">
        <x:v>FAIL</x:v>
      </x:c>
      <x:c r="H1394" s="10" t="str">
        <x:v>EXECUTED</x:v>
      </x:c>
      <x:c r="I1394" s="10" t="str">
        <x:v>PARSED</x:v>
      </x:c>
      <x:c r="J1394" s="10" t="str">
        <x:v>GENERATION_ACCEPTED</x:v>
      </x:c>
      <x:c r="K1394" s="10" t="str">
        <x:v>fdd925638941bb50d0c6322508b34358be11a7f0a64d36d6ff048ff037c9314b</x:v>
      </x:c>
      <x:c r="L1394" s="10" t="str">
        <x:v>full_repair_v2</x:v>
      </x:c>
      <x:c r="M1394" s="10" t="n">
        <x:v>1</x:v>
      </x:c>
      <x:c r="N1394" s="10" t="n">
        <x:v>0</x:v>
      </x:c>
      <x:c r="O1394" s="10" t="n">
        <x:v>0</x:v>
      </x:c>
      <x:c r="P1394" s="9" t="str">
        <x:f>'CaseReview'!U1394</x:f>
        <x:v>FAIL</x:v>
      </x:c>
      <x:c r="Q1394" s="9" t="n">
        <x:f>IF(AND(T1394=1,G1394=P1394),1,0)</x:f>
        <x:v>1</x:v>
      </x:c>
      <x:c r="R1394" s="9" t="n">
        <x:f>IF(AND(T1394=1,G1394="PASS",P1394="FAIL"),1,0)</x:f>
        <x:v>0</x:v>
      </x:c>
      <x:c r="S1394" s="9" t="n">
        <x:f>IF(AND(T1394=1,G1394="FAIL",P1394="PASS"),1,0)</x:f>
        <x:v>0</x:v>
      </x:c>
      <x:c r="T1394" s="9" t="n">
        <x:v>1</x:v>
      </x:c>
      <x:c r="U1394" s="9" t="n">
        <x:v>7</x:v>
      </x:c>
      <x:c r="V1394" s="9" t="str">
        <x:v>MVP/SHACL_GENERATION_PIPELINE/experiments/FULL_REPAIR_V2/RUN_01/runs/RUN-IMO26-014-20260915T120540750850Z/final/final_shape.ttl</x:v>
      </x:c>
    </x:row>
    <x:row r="1395" ht="22" customHeight="1">
      <x:c r="A1395" s="10" t="str">
        <x:v>V2_FALLBACK25</x:v>
      </x:c>
      <x:c r="B1395" s="10" t="str">
        <x:v>IMO26-014</x:v>
      </x:c>
      <x:c r="C1395" s="10" t="str">
        <x:v>IMO26-014-A-F02</x:v>
      </x:c>
      <x:c r="D1395" s="10" t="str">
        <x:v>RUN_01</x:v>
      </x:c>
      <x:c r="E1395" s="10" t="str">
        <x:v>ORIGINAL_LEDGER</x:v>
      </x:c>
      <x:c r="F1395" s="10" t="str">
        <x:v>FAIL</x:v>
      </x:c>
      <x:c r="G1395" s="10" t="str">
        <x:v>FAIL</x:v>
      </x:c>
      <x:c r="H1395" s="10" t="str">
        <x:v>EXECUTED</x:v>
      </x:c>
      <x:c r="I1395" s="10" t="str">
        <x:v>PARSED</x:v>
      </x:c>
      <x:c r="J1395" s="10" t="str">
        <x:v>GENERATION_ACCEPTED</x:v>
      </x:c>
      <x:c r="K1395" s="10" t="str">
        <x:v>fdd925638941bb50d0c6322508b34358be11a7f0a64d36d6ff048ff037c9314b</x:v>
      </x:c>
      <x:c r="L1395" s="10" t="str">
        <x:v>full_repair_v2</x:v>
      </x:c>
      <x:c r="M1395" s="10" t="n">
        <x:v>1</x:v>
      </x:c>
      <x:c r="N1395" s="10" t="n">
        <x:v>0</x:v>
      </x:c>
      <x:c r="O1395" s="10" t="n">
        <x:v>0</x:v>
      </x:c>
      <x:c r="P1395" s="9" t="str">
        <x:f>'CaseReview'!U1395</x:f>
        <x:v>FAIL</x:v>
      </x:c>
      <x:c r="Q1395" s="9" t="n">
        <x:f>IF(AND(T1395=1,G1395=P1395),1,0)</x:f>
        <x:v>1</x:v>
      </x:c>
      <x:c r="R1395" s="9" t="n">
        <x:f>IF(AND(T1395=1,G1395="PASS",P1395="FAIL"),1,0)</x:f>
        <x:v>0</x:v>
      </x:c>
      <x:c r="S1395" s="9" t="n">
        <x:f>IF(AND(T1395=1,G1395="FAIL",P1395="PASS"),1,0)</x:f>
        <x:v>0</x:v>
      </x:c>
      <x:c r="T1395" s="9" t="n">
        <x:v>1</x:v>
      </x:c>
      <x:c r="U1395" s="9" t="n">
        <x:v>7</x:v>
      </x:c>
      <x:c r="V1395" s="9" t="str">
        <x:v>MVP/SHACL_GENERATION_PIPELINE/experiments/FULL_REPAIR_V2/RUN_01/runs/RUN-IMO26-014-20260915T120540750850Z/final/final_shape.ttl</x:v>
      </x:c>
    </x:row>
    <x:row r="1396" ht="22" customHeight="1">
      <x:c r="A1396" s="10" t="str">
        <x:v>V2_FALLBACK25</x:v>
      </x:c>
      <x:c r="B1396" s="10" t="str">
        <x:v>IMO26-014</x:v>
      </x:c>
      <x:c r="C1396" s="10" t="str">
        <x:v>IMO26-014-A-F03</x:v>
      </x:c>
      <x:c r="D1396" s="10" t="str">
        <x:v>RUN_01</x:v>
      </x:c>
      <x:c r="E1396" s="10" t="str">
        <x:v>ORIGINAL_LEDGER</x:v>
      </x:c>
      <x:c r="F1396" s="10" t="str">
        <x:v>FAIL</x:v>
      </x:c>
      <x:c r="G1396" s="10" t="str">
        <x:v>FAIL</x:v>
      </x:c>
      <x:c r="H1396" s="10" t="str">
        <x:v>EXECUTED</x:v>
      </x:c>
      <x:c r="I1396" s="10" t="str">
        <x:v>PARSED</x:v>
      </x:c>
      <x:c r="J1396" s="10" t="str">
        <x:v>GENERATION_ACCEPTED</x:v>
      </x:c>
      <x:c r="K1396" s="10" t="str">
        <x:v>fdd925638941bb50d0c6322508b34358be11a7f0a64d36d6ff048ff037c9314b</x:v>
      </x:c>
      <x:c r="L1396" s="10" t="str">
        <x:v>full_repair_v2</x:v>
      </x:c>
      <x:c r="M1396" s="10" t="n">
        <x:v>1</x:v>
      </x:c>
      <x:c r="N1396" s="10" t="n">
        <x:v>0</x:v>
      </x:c>
      <x:c r="O1396" s="10" t="n">
        <x:v>0</x:v>
      </x:c>
      <x:c r="P1396" s="9" t="str">
        <x:f>'CaseReview'!U1396</x:f>
        <x:v>FAIL</x:v>
      </x:c>
      <x:c r="Q1396" s="9" t="n">
        <x:f>IF(AND(T1396=1,G1396=P1396),1,0)</x:f>
        <x:v>1</x:v>
      </x:c>
      <x:c r="R1396" s="9" t="n">
        <x:f>IF(AND(T1396=1,G1396="PASS",P1396="FAIL"),1,0)</x:f>
        <x:v>0</x:v>
      </x:c>
      <x:c r="S1396" s="9" t="n">
        <x:f>IF(AND(T1396=1,G1396="FAIL",P1396="PASS"),1,0)</x:f>
        <x:v>0</x:v>
      </x:c>
      <x:c r="T1396" s="9" t="n">
        <x:v>1</x:v>
      </x:c>
      <x:c r="U1396" s="9" t="n">
        <x:v>7</x:v>
      </x:c>
      <x:c r="V1396" s="9" t="str">
        <x:v>MVP/SHACL_GENERATION_PIPELINE/experiments/FULL_REPAIR_V2/RUN_01/runs/RUN-IMO26-014-20260915T120540750850Z/final/final_shape.ttl</x:v>
      </x:c>
    </x:row>
    <x:row r="1397" ht="22" customHeight="1">
      <x:c r="A1397" s="10" t="str">
        <x:v>V2_FALLBACK25</x:v>
      </x:c>
      <x:c r="B1397" s="10" t="str">
        <x:v>IMO26-014</x:v>
      </x:c>
      <x:c r="C1397" s="10" t="str">
        <x:v>IMO26-014-A-F04</x:v>
      </x:c>
      <x:c r="D1397" s="10" t="str">
        <x:v>RUN_01</x:v>
      </x:c>
      <x:c r="E1397" s="10" t="str">
        <x:v>ORIGINAL_LEDGER</x:v>
      </x:c>
      <x:c r="F1397" s="10" t="str">
        <x:v>FAIL</x:v>
      </x:c>
      <x:c r="G1397" s="10" t="str">
        <x:v>FAIL</x:v>
      </x:c>
      <x:c r="H1397" s="10" t="str">
        <x:v>EXECUTED</x:v>
      </x:c>
      <x:c r="I1397" s="10" t="str">
        <x:v>PARSED</x:v>
      </x:c>
      <x:c r="J1397" s="10" t="str">
        <x:v>GENERATION_ACCEPTED</x:v>
      </x:c>
      <x:c r="K1397" s="10" t="str">
        <x:v>fdd925638941bb50d0c6322508b34358be11a7f0a64d36d6ff048ff037c9314b</x:v>
      </x:c>
      <x:c r="L1397" s="10" t="str">
        <x:v>full_repair_v2</x:v>
      </x:c>
      <x:c r="M1397" s="10" t="n">
        <x:v>1</x:v>
      </x:c>
      <x:c r="N1397" s="10" t="n">
        <x:v>0</x:v>
      </x:c>
      <x:c r="O1397" s="10" t="n">
        <x:v>0</x:v>
      </x:c>
      <x:c r="P1397" s="9" t="str">
        <x:f>'CaseReview'!U1397</x:f>
        <x:v>FAIL</x:v>
      </x:c>
      <x:c r="Q1397" s="9" t="n">
        <x:f>IF(AND(T1397=1,G1397=P1397),1,0)</x:f>
        <x:v>1</x:v>
      </x:c>
      <x:c r="R1397" s="9" t="n">
        <x:f>IF(AND(T1397=1,G1397="PASS",P1397="FAIL"),1,0)</x:f>
        <x:v>0</x:v>
      </x:c>
      <x:c r="S1397" s="9" t="n">
        <x:f>IF(AND(T1397=1,G1397="FAIL",P1397="PASS"),1,0)</x:f>
        <x:v>0</x:v>
      </x:c>
      <x:c r="T1397" s="9" t="n">
        <x:v>1</x:v>
      </x:c>
      <x:c r="U1397" s="9" t="n">
        <x:v>7</x:v>
      </x:c>
      <x:c r="V1397" s="9" t="str">
        <x:v>MVP/SHACL_GENERATION_PIPELINE/experiments/FULL_REPAIR_V2/RUN_01/runs/RUN-IMO26-014-20260915T120540750850Z/final/final_shape.ttl</x:v>
      </x:c>
    </x:row>
    <x:row r="1398" ht="22" customHeight="1">
      <x:c r="A1398" s="10" t="str">
        <x:v>V2_FALLBACK25</x:v>
      </x:c>
      <x:c r="B1398" s="10" t="str">
        <x:v>IMO26-014</x:v>
      </x:c>
      <x:c r="C1398" s="10" t="str">
        <x:v>IMO26-014-A-P01</x:v>
      </x:c>
      <x:c r="D1398" s="10" t="str">
        <x:v>RUN_01</x:v>
      </x:c>
      <x:c r="E1398" s="10" t="str">
        <x:v>ORIGINAL_LEDGER</x:v>
      </x:c>
      <x:c r="F1398" s="10" t="str">
        <x:v>PASS</x:v>
      </x:c>
      <x:c r="G1398" s="10" t="str">
        <x:v>PASS</x:v>
      </x:c>
      <x:c r="H1398" s="10" t="str">
        <x:v>EXECUTED</x:v>
      </x:c>
      <x:c r="I1398" s="10" t="str">
        <x:v>PARSED</x:v>
      </x:c>
      <x:c r="J1398" s="10" t="str">
        <x:v>GENERATION_ACCEPTED</x:v>
      </x:c>
      <x:c r="K1398" s="10" t="str">
        <x:v>fdd925638941bb50d0c6322508b34358be11a7f0a64d36d6ff048ff037c9314b</x:v>
      </x:c>
      <x:c r="L1398" s="10" t="str">
        <x:v>full_repair_v2</x:v>
      </x:c>
      <x:c r="M1398" s="10" t="n">
        <x:v>1</x:v>
      </x:c>
      <x:c r="N1398" s="10" t="n">
        <x:v>0</x:v>
      </x:c>
      <x:c r="O1398" s="10" t="n">
        <x:v>0</x:v>
      </x:c>
      <x:c r="P1398" s="9" t="str">
        <x:f>'CaseReview'!U1398</x:f>
        <x:v>PASS</x:v>
      </x:c>
      <x:c r="Q1398" s="9" t="n">
        <x:f>IF(AND(T1398=1,G1398=P1398),1,0)</x:f>
        <x:v>1</x:v>
      </x:c>
      <x:c r="R1398" s="9" t="n">
        <x:f>IF(AND(T1398=1,G1398="PASS",P1398="FAIL"),1,0)</x:f>
        <x:v>0</x:v>
      </x:c>
      <x:c r="S1398" s="9" t="n">
        <x:f>IF(AND(T1398=1,G1398="FAIL",P1398="PASS"),1,0)</x:f>
        <x:v>0</x:v>
      </x:c>
      <x:c r="T1398" s="9" t="n">
        <x:v>1</x:v>
      </x:c>
      <x:c r="U1398" s="9" t="n">
        <x:v>7</x:v>
      </x:c>
      <x:c r="V1398" s="9" t="str">
        <x:v>MVP/SHACL_GENERATION_PIPELINE/experiments/FULL_REPAIR_V2/RUN_01/runs/RUN-IMO26-014-20260915T120540750850Z/final/final_shape.ttl</x:v>
      </x:c>
    </x:row>
    <x:row r="1399" ht="22" customHeight="1">
      <x:c r="A1399" s="10" t="str">
        <x:v>V2_FALLBACK25</x:v>
      </x:c>
      <x:c r="B1399" s="10" t="str">
        <x:v>IMO26-014</x:v>
      </x:c>
      <x:c r="C1399" s="10" t="str">
        <x:v>IMO26-014-A-P02</x:v>
      </x:c>
      <x:c r="D1399" s="10" t="str">
        <x:v>RUN_01</x:v>
      </x:c>
      <x:c r="E1399" s="10" t="str">
        <x:v>ORIGINAL_LEDGER</x:v>
      </x:c>
      <x:c r="F1399" s="10" t="str">
        <x:v>PASS</x:v>
      </x:c>
      <x:c r="G1399" s="10" t="str">
        <x:v>PASS</x:v>
      </x:c>
      <x:c r="H1399" s="10" t="str">
        <x:v>EXECUTED</x:v>
      </x:c>
      <x:c r="I1399" s="10" t="str">
        <x:v>PARSED</x:v>
      </x:c>
      <x:c r="J1399" s="10" t="str">
        <x:v>GENERATION_ACCEPTED</x:v>
      </x:c>
      <x:c r="K1399" s="10" t="str">
        <x:v>fdd925638941bb50d0c6322508b34358be11a7f0a64d36d6ff048ff037c9314b</x:v>
      </x:c>
      <x:c r="L1399" s="10" t="str">
        <x:v>full_repair_v2</x:v>
      </x:c>
      <x:c r="M1399" s="10" t="n">
        <x:v>1</x:v>
      </x:c>
      <x:c r="N1399" s="10" t="n">
        <x:v>0</x:v>
      </x:c>
      <x:c r="O1399" s="10" t="n">
        <x:v>0</x:v>
      </x:c>
      <x:c r="P1399" s="9" t="str">
        <x:f>'CaseReview'!U1399</x:f>
        <x:v>PASS</x:v>
      </x:c>
      <x:c r="Q1399" s="9" t="n">
        <x:f>IF(AND(T1399=1,G1399=P1399),1,0)</x:f>
        <x:v>1</x:v>
      </x:c>
      <x:c r="R1399" s="9" t="n">
        <x:f>IF(AND(T1399=1,G1399="PASS",P1399="FAIL"),1,0)</x:f>
        <x:v>0</x:v>
      </x:c>
      <x:c r="S1399" s="9" t="n">
        <x:f>IF(AND(T1399=1,G1399="FAIL",P1399="PASS"),1,0)</x:f>
        <x:v>0</x:v>
      </x:c>
      <x:c r="T1399" s="9" t="n">
        <x:v>1</x:v>
      </x:c>
      <x:c r="U1399" s="9" t="n">
        <x:v>7</x:v>
      </x:c>
      <x:c r="V1399" s="9" t="str">
        <x:v>MVP/SHACL_GENERATION_PIPELINE/experiments/FULL_REPAIR_V2/RUN_01/runs/RUN-IMO26-014-20260915T120540750850Z/final/final_shape.ttl</x:v>
      </x:c>
    </x:row>
    <x:row r="1400" ht="22" customHeight="1">
      <x:c r="A1400" s="10" t="str">
        <x:v>V2_FALLBACK25</x:v>
      </x:c>
      <x:c r="B1400" s="10" t="str">
        <x:v>IMO26-014</x:v>
      </x:c>
      <x:c r="C1400" s="10" t="str">
        <x:v>IMO26-014-A-P03</x:v>
      </x:c>
      <x:c r="D1400" s="10" t="str">
        <x:v>RUN_01</x:v>
      </x:c>
      <x:c r="E1400" s="10" t="str">
        <x:v>ORIGINAL_LEDGER</x:v>
      </x:c>
      <x:c r="F1400" s="10" t="str">
        <x:v>PASS</x:v>
      </x:c>
      <x:c r="G1400" s="10" t="str">
        <x:v>PASS</x:v>
      </x:c>
      <x:c r="H1400" s="10" t="str">
        <x:v>EXECUTED</x:v>
      </x:c>
      <x:c r="I1400" s="10" t="str">
        <x:v>PARSED</x:v>
      </x:c>
      <x:c r="J1400" s="10" t="str">
        <x:v>GENERATION_ACCEPTED</x:v>
      </x:c>
      <x:c r="K1400" s="10" t="str">
        <x:v>fdd925638941bb50d0c6322508b34358be11a7f0a64d36d6ff048ff037c9314b</x:v>
      </x:c>
      <x:c r="L1400" s="10" t="str">
        <x:v>full_repair_v2</x:v>
      </x:c>
      <x:c r="M1400" s="10" t="n">
        <x:v>1</x:v>
      </x:c>
      <x:c r="N1400" s="10" t="n">
        <x:v>0</x:v>
      </x:c>
      <x:c r="O1400" s="10" t="n">
        <x:v>0</x:v>
      </x:c>
      <x:c r="P1400" s="9" t="str">
        <x:f>'CaseReview'!U1400</x:f>
        <x:v>PASS</x:v>
      </x:c>
      <x:c r="Q1400" s="9" t="n">
        <x:f>IF(AND(T1400=1,G1400=P1400),1,0)</x:f>
        <x:v>1</x:v>
      </x:c>
      <x:c r="R1400" s="9" t="n">
        <x:f>IF(AND(T1400=1,G1400="PASS",P1400="FAIL"),1,0)</x:f>
        <x:v>0</x:v>
      </x:c>
      <x:c r="S1400" s="9" t="n">
        <x:f>IF(AND(T1400=1,G1400="FAIL",P1400="PASS"),1,0)</x:f>
        <x:v>0</x:v>
      </x:c>
      <x:c r="T1400" s="9" t="n">
        <x:v>1</x:v>
      </x:c>
      <x:c r="U1400" s="9" t="n">
        <x:v>7</x:v>
      </x:c>
      <x:c r="V1400" s="9" t="str">
        <x:v>MVP/SHACL_GENERATION_PIPELINE/experiments/FULL_REPAIR_V2/RUN_01/runs/RUN-IMO26-014-20260915T120540750850Z/final/final_shape.ttl</x:v>
      </x:c>
    </x:row>
    <x:row r="1401" ht="22" customHeight="1">
      <x:c r="A1401" s="10" t="str">
        <x:v>V2_FALLBACK25</x:v>
      </x:c>
      <x:c r="B1401" s="10" t="str">
        <x:v>IMO26-015</x:v>
      </x:c>
      <x:c r="C1401" s="10" t="str">
        <x:v>IMO26-015-B-F01</x:v>
      </x:c>
      <x:c r="D1401" s="10" t="str">
        <x:v>RUN_01</x:v>
      </x:c>
      <x:c r="E1401" s="10" t="str">
        <x:v>ORIGINAL_LEDGER</x:v>
      </x:c>
      <x:c r="F1401" s="10" t="str">
        <x:v>FAIL</x:v>
      </x:c>
      <x:c r="G1401" s="10" t="str">
        <x:v>PASS</x:v>
      </x:c>
      <x:c r="H1401" s="10" t="str">
        <x:v>EXECUTED</x:v>
      </x:c>
      <x:c r="I1401" s="10" t="str">
        <x:v>PARSED</x:v>
      </x:c>
      <x:c r="J1401" s="10" t="str">
        <x:v>GENERATION_ACCEPTED</x:v>
      </x:c>
      <x:c r="K1401" s="10" t="str">
        <x:v>89c5bae9f19eb96e7ee25d41f22ba6700b779a2d86d7a8773e5298b95761700d</x:v>
      </x:c>
      <x:c r="L1401" s="10" t="str">
        <x:v>full_repair_v2</x:v>
      </x:c>
      <x:c r="M1401" s="10" t="n">
        <x:v>0</x:v>
      </x:c>
      <x:c r="N1401" s="10" t="n">
        <x:v>1</x:v>
      </x:c>
      <x:c r="O1401" s="10" t="n">
        <x:v>0</x:v>
      </x:c>
      <x:c r="P1401" s="9" t="str">
        <x:f>'CaseReview'!U1401</x:f>
        <x:v>FAIL</x:v>
      </x:c>
      <x:c r="Q1401" s="9" t="n">
        <x:f>IF(AND(T1401=1,G1401=P1401),1,0)</x:f>
        <x:v>0</x:v>
      </x:c>
      <x:c r="R1401" s="9" t="n">
        <x:f>IF(AND(T1401=1,G1401="PASS",P1401="FAIL"),1,0)</x:f>
        <x:v>1</x:v>
      </x:c>
      <x:c r="S1401" s="9" t="n">
        <x:f>IF(AND(T1401=1,G1401="FAIL",P1401="PASS"),1,0)</x:f>
        <x:v>0</x:v>
      </x:c>
      <x:c r="T1401" s="9" t="n">
        <x:v>1</x:v>
      </x:c>
      <x:c r="U1401" s="9" t="n">
        <x:v>5</x:v>
      </x:c>
      <x:c r="V1401" s="9" t="str">
        <x:v>MVP/SHACL_GENERATION_PIPELINE/experiments/FULL_REPAIR_V2/RUN_01/runs/RUN-IMO26-015-20260915T120601727785Z/final/final_shape.ttl</x:v>
      </x:c>
    </x:row>
    <x:row r="1402" ht="22" customHeight="1">
      <x:c r="A1402" s="10" t="str">
        <x:v>V2_FALLBACK25</x:v>
      </x:c>
      <x:c r="B1402" s="10" t="str">
        <x:v>IMO26-015</x:v>
      </x:c>
      <x:c r="C1402" s="10" t="str">
        <x:v>IMO26-015-B-F02</x:v>
      </x:c>
      <x:c r="D1402" s="10" t="str">
        <x:v>RUN_01</x:v>
      </x:c>
      <x:c r="E1402" s="10" t="str">
        <x:v>ORIGINAL_LEDGER</x:v>
      </x:c>
      <x:c r="F1402" s="10" t="str">
        <x:v>FAIL</x:v>
      </x:c>
      <x:c r="G1402" s="10" t="str">
        <x:v>FAIL</x:v>
      </x:c>
      <x:c r="H1402" s="10" t="str">
        <x:v>EXECUTED</x:v>
      </x:c>
      <x:c r="I1402" s="10" t="str">
        <x:v>PARSED</x:v>
      </x:c>
      <x:c r="J1402" s="10" t="str">
        <x:v>GENERATION_ACCEPTED</x:v>
      </x:c>
      <x:c r="K1402" s="10" t="str">
        <x:v>89c5bae9f19eb96e7ee25d41f22ba6700b779a2d86d7a8773e5298b95761700d</x:v>
      </x:c>
      <x:c r="L1402" s="10" t="str">
        <x:v>full_repair_v2</x:v>
      </x:c>
      <x:c r="M1402" s="10" t="n">
        <x:v>1</x:v>
      </x:c>
      <x:c r="N1402" s="10" t="n">
        <x:v>0</x:v>
      </x:c>
      <x:c r="O1402" s="10" t="n">
        <x:v>0</x:v>
      </x:c>
      <x:c r="P1402" s="9" t="str">
        <x:f>'CaseReview'!U1402</x:f>
        <x:v>FAIL</x:v>
      </x:c>
      <x:c r="Q1402" s="9" t="n">
        <x:f>IF(AND(T1402=1,G1402=P1402),1,0)</x:f>
        <x:v>1</x:v>
      </x:c>
      <x:c r="R1402" s="9" t="n">
        <x:f>IF(AND(T1402=1,G1402="PASS",P1402="FAIL"),1,0)</x:f>
        <x:v>0</x:v>
      </x:c>
      <x:c r="S1402" s="9" t="n">
        <x:f>IF(AND(T1402=1,G1402="FAIL",P1402="PASS"),1,0)</x:f>
        <x:v>0</x:v>
      </x:c>
      <x:c r="T1402" s="9" t="n">
        <x:v>1</x:v>
      </x:c>
      <x:c r="U1402" s="9" t="n">
        <x:v>5</x:v>
      </x:c>
      <x:c r="V1402" s="9" t="str">
        <x:v>MVP/SHACL_GENERATION_PIPELINE/experiments/FULL_REPAIR_V2/RUN_01/runs/RUN-IMO26-015-20260915T120601727785Z/final/final_shape.ttl</x:v>
      </x:c>
    </x:row>
    <x:row r="1403" ht="22" customHeight="1">
      <x:c r="A1403" s="10" t="str">
        <x:v>V2_FALLBACK25</x:v>
      </x:c>
      <x:c r="B1403" s="10" t="str">
        <x:v>IMO26-015</x:v>
      </x:c>
      <x:c r="C1403" s="10" t="str">
        <x:v>IMO26-015-B-F03</x:v>
      </x:c>
      <x:c r="D1403" s="10" t="str">
        <x:v>RUN_01</x:v>
      </x:c>
      <x:c r="E1403" s="10" t="str">
        <x:v>ORIGINAL_LEDGER</x:v>
      </x:c>
      <x:c r="F1403" s="10" t="str">
        <x:v>FAIL</x:v>
      </x:c>
      <x:c r="G1403" s="10" t="str">
        <x:v>PASS</x:v>
      </x:c>
      <x:c r="H1403" s="10" t="str">
        <x:v>EXECUTED</x:v>
      </x:c>
      <x:c r="I1403" s="10" t="str">
        <x:v>PARSED</x:v>
      </x:c>
      <x:c r="J1403" s="10" t="str">
        <x:v>GENERATION_ACCEPTED</x:v>
      </x:c>
      <x:c r="K1403" s="10" t="str">
        <x:v>89c5bae9f19eb96e7ee25d41f22ba6700b779a2d86d7a8773e5298b95761700d</x:v>
      </x:c>
      <x:c r="L1403" s="10" t="str">
        <x:v>full_repair_v2</x:v>
      </x:c>
      <x:c r="M1403" s="10" t="n">
        <x:v>0</x:v>
      </x:c>
      <x:c r="N1403" s="10" t="n">
        <x:v>1</x:v>
      </x:c>
      <x:c r="O1403" s="10" t="n">
        <x:v>0</x:v>
      </x:c>
      <x:c r="P1403" s="9" t="str">
        <x:f>'CaseReview'!U1403</x:f>
        <x:v>FAIL</x:v>
      </x:c>
      <x:c r="Q1403" s="9" t="n">
        <x:f>IF(AND(T1403=1,G1403=P1403),1,0)</x:f>
        <x:v>0</x:v>
      </x:c>
      <x:c r="R1403" s="9" t="n">
        <x:f>IF(AND(T1403=1,G1403="PASS",P1403="FAIL"),1,0)</x:f>
        <x:v>1</x:v>
      </x:c>
      <x:c r="S1403" s="9" t="n">
        <x:f>IF(AND(T1403=1,G1403="FAIL",P1403="PASS"),1,0)</x:f>
        <x:v>0</x:v>
      </x:c>
      <x:c r="T1403" s="9" t="n">
        <x:v>1</x:v>
      </x:c>
      <x:c r="U1403" s="9" t="n">
        <x:v>5</x:v>
      </x:c>
      <x:c r="V1403" s="9" t="str">
        <x:v>MVP/SHACL_GENERATION_PIPELINE/experiments/FULL_REPAIR_V2/RUN_01/runs/RUN-IMO26-015-20260915T120601727785Z/final/final_shape.ttl</x:v>
      </x:c>
    </x:row>
    <x:row r="1404" ht="22" customHeight="1">
      <x:c r="A1404" s="10" t="str">
        <x:v>V2_FALLBACK25</x:v>
      </x:c>
      <x:c r="B1404" s="10" t="str">
        <x:v>IMO26-015</x:v>
      </x:c>
      <x:c r="C1404" s="10" t="str">
        <x:v>IMO26-015-B-P01</x:v>
      </x:c>
      <x:c r="D1404" s="10" t="str">
        <x:v>RUN_01</x:v>
      </x:c>
      <x:c r="E1404" s="10" t="str">
        <x:v>ORIGINAL_LEDGER</x:v>
      </x:c>
      <x:c r="F1404" s="10" t="str">
        <x:v>PASS</x:v>
      </x:c>
      <x:c r="G1404" s="10" t="str">
        <x:v>PASS</x:v>
      </x:c>
      <x:c r="H1404" s="10" t="str">
        <x:v>EXECUTED</x:v>
      </x:c>
      <x:c r="I1404" s="10" t="str">
        <x:v>PARSED</x:v>
      </x:c>
      <x:c r="J1404" s="10" t="str">
        <x:v>GENERATION_ACCEPTED</x:v>
      </x:c>
      <x:c r="K1404" s="10" t="str">
        <x:v>89c5bae9f19eb96e7ee25d41f22ba6700b779a2d86d7a8773e5298b95761700d</x:v>
      </x:c>
      <x:c r="L1404" s="10" t="str">
        <x:v>full_repair_v2</x:v>
      </x:c>
      <x:c r="M1404" s="10" t="n">
        <x:v>1</x:v>
      </x:c>
      <x:c r="N1404" s="10" t="n">
        <x:v>0</x:v>
      </x:c>
      <x:c r="O1404" s="10" t="n">
        <x:v>0</x:v>
      </x:c>
      <x:c r="P1404" s="9" t="str">
        <x:f>'CaseReview'!U1404</x:f>
        <x:v>PASS</x:v>
      </x:c>
      <x:c r="Q1404" s="9" t="n">
        <x:f>IF(AND(T1404=1,G1404=P1404),1,0)</x:f>
        <x:v>1</x:v>
      </x:c>
      <x:c r="R1404" s="9" t="n">
        <x:f>IF(AND(T1404=1,G1404="PASS",P1404="FAIL"),1,0)</x:f>
        <x:v>0</x:v>
      </x:c>
      <x:c r="S1404" s="9" t="n">
        <x:f>IF(AND(T1404=1,G1404="FAIL",P1404="PASS"),1,0)</x:f>
        <x:v>0</x:v>
      </x:c>
      <x:c r="T1404" s="9" t="n">
        <x:v>1</x:v>
      </x:c>
      <x:c r="U1404" s="9" t="n">
        <x:v>5</x:v>
      </x:c>
      <x:c r="V1404" s="9" t="str">
        <x:v>MVP/SHACL_GENERATION_PIPELINE/experiments/FULL_REPAIR_V2/RUN_01/runs/RUN-IMO26-015-20260915T120601727785Z/final/final_shape.ttl</x:v>
      </x:c>
    </x:row>
    <x:row r="1405" ht="22" customHeight="1">
      <x:c r="A1405" s="10" t="str">
        <x:v>V2_FALLBACK25</x:v>
      </x:c>
      <x:c r="B1405" s="10" t="str">
        <x:v>IMO26-015</x:v>
      </x:c>
      <x:c r="C1405" s="10" t="str">
        <x:v>IMO26-015-B-P02</x:v>
      </x:c>
      <x:c r="D1405" s="10" t="str">
        <x:v>RUN_01</x:v>
      </x:c>
      <x:c r="E1405" s="10" t="str">
        <x:v>ORIGINAL_LEDGER</x:v>
      </x:c>
      <x:c r="F1405" s="10" t="str">
        <x:v>PASS</x:v>
      </x:c>
      <x:c r="G1405" s="10" t="str">
        <x:v>PASS</x:v>
      </x:c>
      <x:c r="H1405" s="10" t="str">
        <x:v>EXECUTED</x:v>
      </x:c>
      <x:c r="I1405" s="10" t="str">
        <x:v>PARSED</x:v>
      </x:c>
      <x:c r="J1405" s="10" t="str">
        <x:v>GENERATION_ACCEPTED</x:v>
      </x:c>
      <x:c r="K1405" s="10" t="str">
        <x:v>89c5bae9f19eb96e7ee25d41f22ba6700b779a2d86d7a8773e5298b95761700d</x:v>
      </x:c>
      <x:c r="L1405" s="10" t="str">
        <x:v>full_repair_v2</x:v>
      </x:c>
      <x:c r="M1405" s="10" t="n">
        <x:v>1</x:v>
      </x:c>
      <x:c r="N1405" s="10" t="n">
        <x:v>0</x:v>
      </x:c>
      <x:c r="O1405" s="10" t="n">
        <x:v>0</x:v>
      </x:c>
      <x:c r="P1405" s="9" t="str">
        <x:f>'CaseReview'!U1405</x:f>
        <x:v>PASS</x:v>
      </x:c>
      <x:c r="Q1405" s="9" t="n">
        <x:f>IF(AND(T1405=1,G1405=P1405),1,0)</x:f>
        <x:v>1</x:v>
      </x:c>
      <x:c r="R1405" s="9" t="n">
        <x:f>IF(AND(T1405=1,G1405="PASS",P1405="FAIL"),1,0)</x:f>
        <x:v>0</x:v>
      </x:c>
      <x:c r="S1405" s="9" t="n">
        <x:f>IF(AND(T1405=1,G1405="FAIL",P1405="PASS"),1,0)</x:f>
        <x:v>0</x:v>
      </x:c>
      <x:c r="T1405" s="9" t="n">
        <x:v>1</x:v>
      </x:c>
      <x:c r="U1405" s="9" t="n">
        <x:v>5</x:v>
      </x:c>
      <x:c r="V1405" s="9" t="str">
        <x:v>MVP/SHACL_GENERATION_PIPELINE/experiments/FULL_REPAIR_V2/RUN_01/runs/RUN-IMO26-015-20260915T120601727785Z/final/final_shape.ttl</x:v>
      </x:c>
    </x:row>
    <x:row r="1406" ht="22" customHeight="1">
      <x:c r="A1406" s="10" t="str">
        <x:v>V2_FALLBACK25</x:v>
      </x:c>
      <x:c r="B1406" s="10" t="str">
        <x:v>IMO26-016</x:v>
      </x:c>
      <x:c r="C1406" s="10" t="str">
        <x:v>IMO26-016-B-F01</x:v>
      </x:c>
      <x:c r="D1406" s="10" t="str">
        <x:v>RUN_01</x:v>
      </x:c>
      <x:c r="E1406" s="10" t="str">
        <x:v>ORIGINAL_LEDGER</x:v>
      </x:c>
      <x:c r="F1406" s="10" t="str">
        <x:v>FAIL</x:v>
      </x:c>
      <x:c r="G1406" s="10" t="str">
        <x:v>FAIL</x:v>
      </x:c>
      <x:c r="H1406" s="10" t="str">
        <x:v>EXECUTED</x:v>
      </x:c>
      <x:c r="I1406" s="10" t="str">
        <x:v>PARSED</x:v>
      </x:c>
      <x:c r="J1406" s="10" t="str">
        <x:v>GENERATION_ACCEPTED</x:v>
      </x:c>
      <x:c r="K1406" s="10" t="str">
        <x:v>db5df17f21ecfd9a89e089b21926cea8505cab669d9b3ae8f8f88c053ab99201</x:v>
      </x:c>
      <x:c r="L1406" s="10" t="str">
        <x:v>full_repair_v2</x:v>
      </x:c>
      <x:c r="M1406" s="10" t="n">
        <x:v>1</x:v>
      </x:c>
      <x:c r="N1406" s="10" t="n">
        <x:v>0</x:v>
      </x:c>
      <x:c r="O1406" s="10" t="n">
        <x:v>0</x:v>
      </x:c>
      <x:c r="P1406" s="9" t="str">
        <x:f>'CaseReview'!U1406</x:f>
        <x:v>FAIL</x:v>
      </x:c>
      <x:c r="Q1406" s="9" t="n">
        <x:f>IF(AND(T1406=1,G1406=P1406),1,0)</x:f>
        <x:v>1</x:v>
      </x:c>
      <x:c r="R1406" s="9" t="n">
        <x:f>IF(AND(T1406=1,G1406="PASS",P1406="FAIL"),1,0)</x:f>
        <x:v>0</x:v>
      </x:c>
      <x:c r="S1406" s="9" t="n">
        <x:f>IF(AND(T1406=1,G1406="FAIL",P1406="PASS"),1,0)</x:f>
        <x:v>0</x:v>
      </x:c>
      <x:c r="T1406" s="9" t="n">
        <x:v>1</x:v>
      </x:c>
      <x:c r="U1406" s="9" t="n">
        <x:v>15</x:v>
      </x:c>
      <x:c r="V1406" s="9" t="str">
        <x:v>MVP/SHACL_GENERATION_PIPELINE/experiments/FULL_REPAIR_V2/RUN_01/runs/RUN-IMO26-016-20260915T120652946587Z/final/final_shape.ttl</x:v>
      </x:c>
    </x:row>
    <x:row r="1407" ht="22" customHeight="1">
      <x:c r="A1407" s="10" t="str">
        <x:v>V2_FALLBACK25</x:v>
      </x:c>
      <x:c r="B1407" s="10" t="str">
        <x:v>IMO26-016</x:v>
      </x:c>
      <x:c r="C1407" s="10" t="str">
        <x:v>IMO26-016-B-F02</x:v>
      </x:c>
      <x:c r="D1407" s="10" t="str">
        <x:v>RUN_01</x:v>
      </x:c>
      <x:c r="E1407" s="10" t="str">
        <x:v>ORIGINAL_LEDGER</x:v>
      </x:c>
      <x:c r="F1407" s="10" t="str">
        <x:v>FAIL</x:v>
      </x:c>
      <x:c r="G1407" s="10" t="str">
        <x:v>PASS</x:v>
      </x:c>
      <x:c r="H1407" s="10" t="str">
        <x:v>EXECUTED</x:v>
      </x:c>
      <x:c r="I1407" s="10" t="str">
        <x:v>PARSED</x:v>
      </x:c>
      <x:c r="J1407" s="10" t="str">
        <x:v>GENERATION_ACCEPTED</x:v>
      </x:c>
      <x:c r="K1407" s="10" t="str">
        <x:v>db5df17f21ecfd9a89e089b21926cea8505cab669d9b3ae8f8f88c053ab99201</x:v>
      </x:c>
      <x:c r="L1407" s="10" t="str">
        <x:v>full_repair_v2</x:v>
      </x:c>
      <x:c r="M1407" s="10" t="n">
        <x:v>0</x:v>
      </x:c>
      <x:c r="N1407" s="10" t="n">
        <x:v>1</x:v>
      </x:c>
      <x:c r="O1407" s="10" t="n">
        <x:v>0</x:v>
      </x:c>
      <x:c r="P1407" s="9" t="str">
        <x:f>'CaseReview'!U1407</x:f>
        <x:v>FAIL</x:v>
      </x:c>
      <x:c r="Q1407" s="9" t="n">
        <x:f>IF(AND(T1407=1,G1407=P1407),1,0)</x:f>
        <x:v>0</x:v>
      </x:c>
      <x:c r="R1407" s="9" t="n">
        <x:f>IF(AND(T1407=1,G1407="PASS",P1407="FAIL"),1,0)</x:f>
        <x:v>1</x:v>
      </x:c>
      <x:c r="S1407" s="9" t="n">
        <x:f>IF(AND(T1407=1,G1407="FAIL",P1407="PASS"),1,0)</x:f>
        <x:v>0</x:v>
      </x:c>
      <x:c r="T1407" s="9" t="n">
        <x:v>1</x:v>
      </x:c>
      <x:c r="U1407" s="9" t="n">
        <x:v>15</x:v>
      </x:c>
      <x:c r="V1407" s="9" t="str">
        <x:v>MVP/SHACL_GENERATION_PIPELINE/experiments/FULL_REPAIR_V2/RUN_01/runs/RUN-IMO26-016-20260915T120652946587Z/final/final_shape.ttl</x:v>
      </x:c>
    </x:row>
    <x:row r="1408" ht="22" customHeight="1">
      <x:c r="A1408" s="10" t="str">
        <x:v>V2_FALLBACK25</x:v>
      </x:c>
      <x:c r="B1408" s="10" t="str">
        <x:v>IMO26-016</x:v>
      </x:c>
      <x:c r="C1408" s="10" t="str">
        <x:v>IMO26-016-B-F03</x:v>
      </x:c>
      <x:c r="D1408" s="10" t="str">
        <x:v>RUN_01</x:v>
      </x:c>
      <x:c r="E1408" s="10" t="str">
        <x:v>ORIGINAL_LEDGER</x:v>
      </x:c>
      <x:c r="F1408" s="10" t="str">
        <x:v>FAIL</x:v>
      </x:c>
      <x:c r="G1408" s="10" t="str">
        <x:v>FAIL</x:v>
      </x:c>
      <x:c r="H1408" s="10" t="str">
        <x:v>EXECUTED</x:v>
      </x:c>
      <x:c r="I1408" s="10" t="str">
        <x:v>PARSED</x:v>
      </x:c>
      <x:c r="J1408" s="10" t="str">
        <x:v>GENERATION_ACCEPTED</x:v>
      </x:c>
      <x:c r="K1408" s="10" t="str">
        <x:v>db5df17f21ecfd9a89e089b21926cea8505cab669d9b3ae8f8f88c053ab99201</x:v>
      </x:c>
      <x:c r="L1408" s="10" t="str">
        <x:v>full_repair_v2</x:v>
      </x:c>
      <x:c r="M1408" s="10" t="n">
        <x:v>1</x:v>
      </x:c>
      <x:c r="N1408" s="10" t="n">
        <x:v>0</x:v>
      </x:c>
      <x:c r="O1408" s="10" t="n">
        <x:v>0</x:v>
      </x:c>
      <x:c r="P1408" s="9" t="str">
        <x:f>'CaseReview'!U1408</x:f>
        <x:v>FAIL</x:v>
      </x:c>
      <x:c r="Q1408" s="9" t="n">
        <x:f>IF(AND(T1408=1,G1408=P1408),1,0)</x:f>
        <x:v>1</x:v>
      </x:c>
      <x:c r="R1408" s="9" t="n">
        <x:f>IF(AND(T1408=1,G1408="PASS",P1408="FAIL"),1,0)</x:f>
        <x:v>0</x:v>
      </x:c>
      <x:c r="S1408" s="9" t="n">
        <x:f>IF(AND(T1408=1,G1408="FAIL",P1408="PASS"),1,0)</x:f>
        <x:v>0</x:v>
      </x:c>
      <x:c r="T1408" s="9" t="n">
        <x:v>1</x:v>
      </x:c>
      <x:c r="U1408" s="9" t="n">
        <x:v>15</x:v>
      </x:c>
      <x:c r="V1408" s="9" t="str">
        <x:v>MVP/SHACL_GENERATION_PIPELINE/experiments/FULL_REPAIR_V2/RUN_01/runs/RUN-IMO26-016-20260915T120652946587Z/final/final_shape.ttl</x:v>
      </x:c>
    </x:row>
    <x:row r="1409" ht="22" customHeight="1">
      <x:c r="A1409" s="10" t="str">
        <x:v>V2_FALLBACK25</x:v>
      </x:c>
      <x:c r="B1409" s="10" t="str">
        <x:v>IMO26-016</x:v>
      </x:c>
      <x:c r="C1409" s="10" t="str">
        <x:v>IMO26-016-B-F04</x:v>
      </x:c>
      <x:c r="D1409" s="10" t="str">
        <x:v>RUN_01</x:v>
      </x:c>
      <x:c r="E1409" s="10" t="str">
        <x:v>ORIGINAL_LEDGER</x:v>
      </x:c>
      <x:c r="F1409" s="10" t="str">
        <x:v>FAIL</x:v>
      </x:c>
      <x:c r="G1409" s="10" t="str">
        <x:v>FAIL</x:v>
      </x:c>
      <x:c r="H1409" s="10" t="str">
        <x:v>EXECUTED</x:v>
      </x:c>
      <x:c r="I1409" s="10" t="str">
        <x:v>PARSED</x:v>
      </x:c>
      <x:c r="J1409" s="10" t="str">
        <x:v>GENERATION_ACCEPTED</x:v>
      </x:c>
      <x:c r="K1409" s="10" t="str">
        <x:v>db5df17f21ecfd9a89e089b21926cea8505cab669d9b3ae8f8f88c053ab99201</x:v>
      </x:c>
      <x:c r="L1409" s="10" t="str">
        <x:v>full_repair_v2</x:v>
      </x:c>
      <x:c r="M1409" s="10" t="n">
        <x:v>1</x:v>
      </x:c>
      <x:c r="N1409" s="10" t="n">
        <x:v>0</x:v>
      </x:c>
      <x:c r="O1409" s="10" t="n">
        <x:v>0</x:v>
      </x:c>
      <x:c r="P1409" s="9" t="str">
        <x:f>'CaseReview'!U1409</x:f>
        <x:v>FAIL</x:v>
      </x:c>
      <x:c r="Q1409" s="9" t="n">
        <x:f>IF(AND(T1409=1,G1409=P1409),1,0)</x:f>
        <x:v>1</x:v>
      </x:c>
      <x:c r="R1409" s="9" t="n">
        <x:f>IF(AND(T1409=1,G1409="PASS",P1409="FAIL"),1,0)</x:f>
        <x:v>0</x:v>
      </x:c>
      <x:c r="S1409" s="9" t="n">
        <x:f>IF(AND(T1409=1,G1409="FAIL",P1409="PASS"),1,0)</x:f>
        <x:v>0</x:v>
      </x:c>
      <x:c r="T1409" s="9" t="n">
        <x:v>1</x:v>
      </x:c>
      <x:c r="U1409" s="9" t="n">
        <x:v>15</x:v>
      </x:c>
      <x:c r="V1409" s="9" t="str">
        <x:v>MVP/SHACL_GENERATION_PIPELINE/experiments/FULL_REPAIR_V2/RUN_01/runs/RUN-IMO26-016-20260915T120652946587Z/final/final_shape.ttl</x:v>
      </x:c>
    </x:row>
    <x:row r="1410" ht="22" customHeight="1">
      <x:c r="A1410" s="10" t="str">
        <x:v>V2_FALLBACK25</x:v>
      </x:c>
      <x:c r="B1410" s="10" t="str">
        <x:v>IMO26-016</x:v>
      </x:c>
      <x:c r="C1410" s="10" t="str">
        <x:v>IMO26-016-B-F05</x:v>
      </x:c>
      <x:c r="D1410" s="10" t="str">
        <x:v>RUN_01</x:v>
      </x:c>
      <x:c r="E1410" s="10" t="str">
        <x:v>ORIGINAL_LEDGER</x:v>
      </x:c>
      <x:c r="F1410" s="10" t="str">
        <x:v>FAIL</x:v>
      </x:c>
      <x:c r="G1410" s="10" t="str">
        <x:v>FAIL</x:v>
      </x:c>
      <x:c r="H1410" s="10" t="str">
        <x:v>EXECUTED</x:v>
      </x:c>
      <x:c r="I1410" s="10" t="str">
        <x:v>PARSED</x:v>
      </x:c>
      <x:c r="J1410" s="10" t="str">
        <x:v>GENERATION_ACCEPTED</x:v>
      </x:c>
      <x:c r="K1410" s="10" t="str">
        <x:v>db5df17f21ecfd9a89e089b21926cea8505cab669d9b3ae8f8f88c053ab99201</x:v>
      </x:c>
      <x:c r="L1410" s="10" t="str">
        <x:v>full_repair_v2</x:v>
      </x:c>
      <x:c r="M1410" s="10" t="n">
        <x:v>1</x:v>
      </x:c>
      <x:c r="N1410" s="10" t="n">
        <x:v>0</x:v>
      </x:c>
      <x:c r="O1410" s="10" t="n">
        <x:v>0</x:v>
      </x:c>
      <x:c r="P1410" s="9" t="str">
        <x:f>'CaseReview'!U1410</x:f>
        <x:v>FAIL</x:v>
      </x:c>
      <x:c r="Q1410" s="9" t="n">
        <x:f>IF(AND(T1410=1,G1410=P1410),1,0)</x:f>
        <x:v>1</x:v>
      </x:c>
      <x:c r="R1410" s="9" t="n">
        <x:f>IF(AND(T1410=1,G1410="PASS",P1410="FAIL"),1,0)</x:f>
        <x:v>0</x:v>
      </x:c>
      <x:c r="S1410" s="9" t="n">
        <x:f>IF(AND(T1410=1,G1410="FAIL",P1410="PASS"),1,0)</x:f>
        <x:v>0</x:v>
      </x:c>
      <x:c r="T1410" s="9" t="n">
        <x:v>1</x:v>
      </x:c>
      <x:c r="U1410" s="9" t="n">
        <x:v>15</x:v>
      </x:c>
      <x:c r="V1410" s="9" t="str">
        <x:v>MVP/SHACL_GENERATION_PIPELINE/experiments/FULL_REPAIR_V2/RUN_01/runs/RUN-IMO26-016-20260915T120652946587Z/final/final_shape.ttl</x:v>
      </x:c>
    </x:row>
    <x:row r="1411" ht="22" customHeight="1">
      <x:c r="A1411" s="10" t="str">
        <x:v>V2_FALLBACK25</x:v>
      </x:c>
      <x:c r="B1411" s="10" t="str">
        <x:v>IMO26-016</x:v>
      </x:c>
      <x:c r="C1411" s="10" t="str">
        <x:v>IMO26-016-B-P01</x:v>
      </x:c>
      <x:c r="D1411" s="10" t="str">
        <x:v>RUN_01</x:v>
      </x:c>
      <x:c r="E1411" s="10" t="str">
        <x:v>ORIGINAL_LEDGER</x:v>
      </x:c>
      <x:c r="F1411" s="10" t="str">
        <x:v>PASS</x:v>
      </x:c>
      <x:c r="G1411" s="10" t="str">
        <x:v>PASS</x:v>
      </x:c>
      <x:c r="H1411" s="10" t="str">
        <x:v>EXECUTED</x:v>
      </x:c>
      <x:c r="I1411" s="10" t="str">
        <x:v>PARSED</x:v>
      </x:c>
      <x:c r="J1411" s="10" t="str">
        <x:v>GENERATION_ACCEPTED</x:v>
      </x:c>
      <x:c r="K1411" s="10" t="str">
        <x:v>db5df17f21ecfd9a89e089b21926cea8505cab669d9b3ae8f8f88c053ab99201</x:v>
      </x:c>
      <x:c r="L1411" s="10" t="str">
        <x:v>full_repair_v2</x:v>
      </x:c>
      <x:c r="M1411" s="10" t="n">
        <x:v>1</x:v>
      </x:c>
      <x:c r="N1411" s="10" t="n">
        <x:v>0</x:v>
      </x:c>
      <x:c r="O1411" s="10" t="n">
        <x:v>0</x:v>
      </x:c>
      <x:c r="P1411" s="9" t="str">
        <x:f>'CaseReview'!U1411</x:f>
        <x:v>PASS</x:v>
      </x:c>
      <x:c r="Q1411" s="9" t="n">
        <x:f>IF(AND(T1411=1,G1411=P1411),1,0)</x:f>
        <x:v>1</x:v>
      </x:c>
      <x:c r="R1411" s="9" t="n">
        <x:f>IF(AND(T1411=1,G1411="PASS",P1411="FAIL"),1,0)</x:f>
        <x:v>0</x:v>
      </x:c>
      <x:c r="S1411" s="9" t="n">
        <x:f>IF(AND(T1411=1,G1411="FAIL",P1411="PASS"),1,0)</x:f>
        <x:v>0</x:v>
      </x:c>
      <x:c r="T1411" s="9" t="n">
        <x:v>1</x:v>
      </x:c>
      <x:c r="U1411" s="9" t="n">
        <x:v>15</x:v>
      </x:c>
      <x:c r="V1411" s="9" t="str">
        <x:v>MVP/SHACL_GENERATION_PIPELINE/experiments/FULL_REPAIR_V2/RUN_01/runs/RUN-IMO26-016-20260915T120652946587Z/final/final_shape.ttl</x:v>
      </x:c>
    </x:row>
    <x:row r="1412" ht="22" customHeight="1">
      <x:c r="A1412" s="10" t="str">
        <x:v>V2_FALLBACK25</x:v>
      </x:c>
      <x:c r="B1412" s="10" t="str">
        <x:v>IMO26-016</x:v>
      </x:c>
      <x:c r="C1412" s="10" t="str">
        <x:v>IMO26-016-B-P02</x:v>
      </x:c>
      <x:c r="D1412" s="10" t="str">
        <x:v>RUN_01</x:v>
      </x:c>
      <x:c r="E1412" s="10" t="str">
        <x:v>ORIGINAL_LEDGER</x:v>
      </x:c>
      <x:c r="F1412" s="10" t="str">
        <x:v>PASS</x:v>
      </x:c>
      <x:c r="G1412" s="10" t="str">
        <x:v>PASS</x:v>
      </x:c>
      <x:c r="H1412" s="10" t="str">
        <x:v>EXECUTED</x:v>
      </x:c>
      <x:c r="I1412" s="10" t="str">
        <x:v>PARSED</x:v>
      </x:c>
      <x:c r="J1412" s="10" t="str">
        <x:v>GENERATION_ACCEPTED</x:v>
      </x:c>
      <x:c r="K1412" s="10" t="str">
        <x:v>db5df17f21ecfd9a89e089b21926cea8505cab669d9b3ae8f8f88c053ab99201</x:v>
      </x:c>
      <x:c r="L1412" s="10" t="str">
        <x:v>full_repair_v2</x:v>
      </x:c>
      <x:c r="M1412" s="10" t="n">
        <x:v>1</x:v>
      </x:c>
      <x:c r="N1412" s="10" t="n">
        <x:v>0</x:v>
      </x:c>
      <x:c r="O1412" s="10" t="n">
        <x:v>0</x:v>
      </x:c>
      <x:c r="P1412" s="9" t="str">
        <x:f>'CaseReview'!U1412</x:f>
        <x:v>PASS</x:v>
      </x:c>
      <x:c r="Q1412" s="9" t="n">
        <x:f>IF(AND(T1412=1,G1412=P1412),1,0)</x:f>
        <x:v>1</x:v>
      </x:c>
      <x:c r="R1412" s="9" t="n">
        <x:f>IF(AND(T1412=1,G1412="PASS",P1412="FAIL"),1,0)</x:f>
        <x:v>0</x:v>
      </x:c>
      <x:c r="S1412" s="9" t="n">
        <x:f>IF(AND(T1412=1,G1412="FAIL",P1412="PASS"),1,0)</x:f>
        <x:v>0</x:v>
      </x:c>
      <x:c r="T1412" s="9" t="n">
        <x:v>1</x:v>
      </x:c>
      <x:c r="U1412" s="9" t="n">
        <x:v>15</x:v>
      </x:c>
      <x:c r="V1412" s="9" t="str">
        <x:v>MVP/SHACL_GENERATION_PIPELINE/experiments/FULL_REPAIR_V2/RUN_01/runs/RUN-IMO26-016-20260915T120652946587Z/final/final_shape.ttl</x:v>
      </x:c>
    </x:row>
    <x:row r="1413" ht="22" customHeight="1">
      <x:c r="A1413" s="10" t="str">
        <x:v>V2_FALLBACK25</x:v>
      </x:c>
      <x:c r="B1413" s="10" t="str">
        <x:v>IMO26-016</x:v>
      </x:c>
      <x:c r="C1413" s="10" t="str">
        <x:v>IMO26-016-B-P03</x:v>
      </x:c>
      <x:c r="D1413" s="10" t="str">
        <x:v>RUN_01</x:v>
      </x:c>
      <x:c r="E1413" s="10" t="str">
        <x:v>ORIGINAL_LEDGER</x:v>
      </x:c>
      <x:c r="F1413" s="10" t="str">
        <x:v>PASS</x:v>
      </x:c>
      <x:c r="G1413" s="10" t="str">
        <x:v>PASS</x:v>
      </x:c>
      <x:c r="H1413" s="10" t="str">
        <x:v>EXECUTED</x:v>
      </x:c>
      <x:c r="I1413" s="10" t="str">
        <x:v>PARSED</x:v>
      </x:c>
      <x:c r="J1413" s="10" t="str">
        <x:v>GENERATION_ACCEPTED</x:v>
      </x:c>
      <x:c r="K1413" s="10" t="str">
        <x:v>db5df17f21ecfd9a89e089b21926cea8505cab669d9b3ae8f8f88c053ab99201</x:v>
      </x:c>
      <x:c r="L1413" s="10" t="str">
        <x:v>full_repair_v2</x:v>
      </x:c>
      <x:c r="M1413" s="10" t="n">
        <x:v>1</x:v>
      </x:c>
      <x:c r="N1413" s="10" t="n">
        <x:v>0</x:v>
      </x:c>
      <x:c r="O1413" s="10" t="n">
        <x:v>0</x:v>
      </x:c>
      <x:c r="P1413" s="9" t="str">
        <x:f>'CaseReview'!U1413</x:f>
        <x:v>PASS</x:v>
      </x:c>
      <x:c r="Q1413" s="9" t="n">
        <x:f>IF(AND(T1413=1,G1413=P1413),1,0)</x:f>
        <x:v>1</x:v>
      </x:c>
      <x:c r="R1413" s="9" t="n">
        <x:f>IF(AND(T1413=1,G1413="PASS",P1413="FAIL"),1,0)</x:f>
        <x:v>0</x:v>
      </x:c>
      <x:c r="S1413" s="9" t="n">
        <x:f>IF(AND(T1413=1,G1413="FAIL",P1413="PASS"),1,0)</x:f>
        <x:v>0</x:v>
      </x:c>
      <x:c r="T1413" s="9" t="n">
        <x:v>1</x:v>
      </x:c>
      <x:c r="U1413" s="9" t="n">
        <x:v>15</x:v>
      </x:c>
      <x:c r="V1413" s="9" t="str">
        <x:v>MVP/SHACL_GENERATION_PIPELINE/experiments/FULL_REPAIR_V2/RUN_01/runs/RUN-IMO26-016-20260915T120652946587Z/final/final_shape.ttl</x:v>
      </x:c>
    </x:row>
    <x:row r="1414" ht="22" customHeight="1">
      <x:c r="A1414" s="10" t="str">
        <x:v>V2_FALLBACK25</x:v>
      </x:c>
      <x:c r="B1414" s="10" t="str">
        <x:v>IMO26-016</x:v>
      </x:c>
      <x:c r="C1414" s="10" t="str">
        <x:v>IMO26-016-B-P04</x:v>
      </x:c>
      <x:c r="D1414" s="10" t="str">
        <x:v>RUN_01</x:v>
      </x:c>
      <x:c r="E1414" s="10" t="str">
        <x:v>ORIGINAL_LEDGER</x:v>
      </x:c>
      <x:c r="F1414" s="10" t="str">
        <x:v>PASS</x:v>
      </x:c>
      <x:c r="G1414" s="10" t="str">
        <x:v>PASS</x:v>
      </x:c>
      <x:c r="H1414" s="10" t="str">
        <x:v>EXECUTED</x:v>
      </x:c>
      <x:c r="I1414" s="10" t="str">
        <x:v>PARSED</x:v>
      </x:c>
      <x:c r="J1414" s="10" t="str">
        <x:v>GENERATION_ACCEPTED</x:v>
      </x:c>
      <x:c r="K1414" s="10" t="str">
        <x:v>db5df17f21ecfd9a89e089b21926cea8505cab669d9b3ae8f8f88c053ab99201</x:v>
      </x:c>
      <x:c r="L1414" s="10" t="str">
        <x:v>full_repair_v2</x:v>
      </x:c>
      <x:c r="M1414" s="10" t="n">
        <x:v>1</x:v>
      </x:c>
      <x:c r="N1414" s="10" t="n">
        <x:v>0</x:v>
      </x:c>
      <x:c r="O1414" s="10" t="n">
        <x:v>0</x:v>
      </x:c>
      <x:c r="P1414" s="9" t="str">
        <x:f>'CaseReview'!U1414</x:f>
        <x:v>PASS</x:v>
      </x:c>
      <x:c r="Q1414" s="9" t="n">
        <x:f>IF(AND(T1414=1,G1414=P1414),1,0)</x:f>
        <x:v>1</x:v>
      </x:c>
      <x:c r="R1414" s="9" t="n">
        <x:f>IF(AND(T1414=1,G1414="PASS",P1414="FAIL"),1,0)</x:f>
        <x:v>0</x:v>
      </x:c>
      <x:c r="S1414" s="9" t="n">
        <x:f>IF(AND(T1414=1,G1414="FAIL",P1414="PASS"),1,0)</x:f>
        <x:v>0</x:v>
      </x:c>
      <x:c r="T1414" s="9" t="n">
        <x:v>1</x:v>
      </x:c>
      <x:c r="U1414" s="9" t="n">
        <x:v>15</x:v>
      </x:c>
      <x:c r="V1414" s="9" t="str">
        <x:v>MVP/SHACL_GENERATION_PIPELINE/experiments/FULL_REPAIR_V2/RUN_01/runs/RUN-IMO26-016-20260915T120652946587Z/final/final_shape.ttl</x:v>
      </x:c>
    </x:row>
    <x:row r="1415" ht="22" customHeight="1">
      <x:c r="A1415" s="10" t="str">
        <x:v>V2_FALLBACK25</x:v>
      </x:c>
      <x:c r="B1415" s="10" t="str">
        <x:v>IMO26-016</x:v>
      </x:c>
      <x:c r="C1415" s="10" t="str">
        <x:v>IMO26-016-B-P05</x:v>
      </x:c>
      <x:c r="D1415" s="10" t="str">
        <x:v>RUN_01</x:v>
      </x:c>
      <x:c r="E1415" s="10" t="str">
        <x:v>ORIGINAL_LEDGER</x:v>
      </x:c>
      <x:c r="F1415" s="10" t="str">
        <x:v>PASS</x:v>
      </x:c>
      <x:c r="G1415" s="10" t="str">
        <x:v>PASS</x:v>
      </x:c>
      <x:c r="H1415" s="10" t="str">
        <x:v>EXECUTED</x:v>
      </x:c>
      <x:c r="I1415" s="10" t="str">
        <x:v>PARSED</x:v>
      </x:c>
      <x:c r="J1415" s="10" t="str">
        <x:v>GENERATION_ACCEPTED</x:v>
      </x:c>
      <x:c r="K1415" s="10" t="str">
        <x:v>db5df17f21ecfd9a89e089b21926cea8505cab669d9b3ae8f8f88c053ab99201</x:v>
      </x:c>
      <x:c r="L1415" s="10" t="str">
        <x:v>full_repair_v2</x:v>
      </x:c>
      <x:c r="M1415" s="10" t="n">
        <x:v>1</x:v>
      </x:c>
      <x:c r="N1415" s="10" t="n">
        <x:v>0</x:v>
      </x:c>
      <x:c r="O1415" s="10" t="n">
        <x:v>0</x:v>
      </x:c>
      <x:c r="P1415" s="9" t="str">
        <x:f>'CaseReview'!U1415</x:f>
        <x:v>PASS</x:v>
      </x:c>
      <x:c r="Q1415" s="9" t="n">
        <x:f>IF(AND(T1415=1,G1415=P1415),1,0)</x:f>
        <x:v>1</x:v>
      </x:c>
      <x:c r="R1415" s="9" t="n">
        <x:f>IF(AND(T1415=1,G1415="PASS",P1415="FAIL"),1,0)</x:f>
        <x:v>0</x:v>
      </x:c>
      <x:c r="S1415" s="9" t="n">
        <x:f>IF(AND(T1415=1,G1415="FAIL",P1415="PASS"),1,0)</x:f>
        <x:v>0</x:v>
      </x:c>
      <x:c r="T1415" s="9" t="n">
        <x:v>1</x:v>
      </x:c>
      <x:c r="U1415" s="9" t="n">
        <x:v>15</x:v>
      </x:c>
      <x:c r="V1415" s="9" t="str">
        <x:v>MVP/SHACL_GENERATION_PIPELINE/experiments/FULL_REPAIR_V2/RUN_01/runs/RUN-IMO26-016-20260915T120652946587Z/final/final_shape.ttl</x:v>
      </x:c>
    </x:row>
    <x:row r="1416" ht="22" customHeight="1">
      <x:c r="A1416" s="10" t="str">
        <x:v>V2_FALLBACK25</x:v>
      </x:c>
      <x:c r="B1416" s="10" t="str">
        <x:v>IMO26-016</x:v>
      </x:c>
      <x:c r="C1416" s="10" t="str">
        <x:v>IMO26-016-B-P06</x:v>
      </x:c>
      <x:c r="D1416" s="10" t="str">
        <x:v>RUN_01</x:v>
      </x:c>
      <x:c r="E1416" s="10" t="str">
        <x:v>ORIGINAL_LEDGER</x:v>
      </x:c>
      <x:c r="F1416" s="10" t="str">
        <x:v>PASS</x:v>
      </x:c>
      <x:c r="G1416" s="10" t="str">
        <x:v>PASS</x:v>
      </x:c>
      <x:c r="H1416" s="10" t="str">
        <x:v>EXECUTED</x:v>
      </x:c>
      <x:c r="I1416" s="10" t="str">
        <x:v>PARSED</x:v>
      </x:c>
      <x:c r="J1416" s="10" t="str">
        <x:v>GENERATION_ACCEPTED</x:v>
      </x:c>
      <x:c r="K1416" s="10" t="str">
        <x:v>db5df17f21ecfd9a89e089b21926cea8505cab669d9b3ae8f8f88c053ab99201</x:v>
      </x:c>
      <x:c r="L1416" s="10" t="str">
        <x:v>full_repair_v2</x:v>
      </x:c>
      <x:c r="M1416" s="10" t="n">
        <x:v>1</x:v>
      </x:c>
      <x:c r="N1416" s="10" t="n">
        <x:v>0</x:v>
      </x:c>
      <x:c r="O1416" s="10" t="n">
        <x:v>0</x:v>
      </x:c>
      <x:c r="P1416" s="9" t="str">
        <x:f>'CaseReview'!U1416</x:f>
        <x:v>PASS</x:v>
      </x:c>
      <x:c r="Q1416" s="9" t="n">
        <x:f>IF(AND(T1416=1,G1416=P1416),1,0)</x:f>
        <x:v>1</x:v>
      </x:c>
      <x:c r="R1416" s="9" t="n">
        <x:f>IF(AND(T1416=1,G1416="PASS",P1416="FAIL"),1,0)</x:f>
        <x:v>0</x:v>
      </x:c>
      <x:c r="S1416" s="9" t="n">
        <x:f>IF(AND(T1416=1,G1416="FAIL",P1416="PASS"),1,0)</x:f>
        <x:v>0</x:v>
      </x:c>
      <x:c r="T1416" s="9" t="n">
        <x:v>1</x:v>
      </x:c>
      <x:c r="U1416" s="9" t="n">
        <x:v>15</x:v>
      </x:c>
      <x:c r="V1416" s="9" t="str">
        <x:v>MVP/SHACL_GENERATION_PIPELINE/experiments/FULL_REPAIR_V2/RUN_01/runs/RUN-IMO26-016-20260915T120652946587Z/final/final_shape.ttl</x:v>
      </x:c>
    </x:row>
    <x:row r="1417" ht="22" customHeight="1">
      <x:c r="A1417" s="10" t="str">
        <x:v>V2_FALLBACK25</x:v>
      </x:c>
      <x:c r="B1417" s="10" t="str">
        <x:v>IMO26-016</x:v>
      </x:c>
      <x:c r="C1417" s="10" t="str">
        <x:v>IMO26-016-B-P07</x:v>
      </x:c>
      <x:c r="D1417" s="10" t="str">
        <x:v>RUN_01</x:v>
      </x:c>
      <x:c r="E1417" s="10" t="str">
        <x:v>ORIGINAL_LEDGER</x:v>
      </x:c>
      <x:c r="F1417" s="10" t="str">
        <x:v>PASS</x:v>
      </x:c>
      <x:c r="G1417" s="10" t="str">
        <x:v>PASS</x:v>
      </x:c>
      <x:c r="H1417" s="10" t="str">
        <x:v>EXECUTED</x:v>
      </x:c>
      <x:c r="I1417" s="10" t="str">
        <x:v>PARSED</x:v>
      </x:c>
      <x:c r="J1417" s="10" t="str">
        <x:v>GENERATION_ACCEPTED</x:v>
      </x:c>
      <x:c r="K1417" s="10" t="str">
        <x:v>db5df17f21ecfd9a89e089b21926cea8505cab669d9b3ae8f8f88c053ab99201</x:v>
      </x:c>
      <x:c r="L1417" s="10" t="str">
        <x:v>full_repair_v2</x:v>
      </x:c>
      <x:c r="M1417" s="10" t="n">
        <x:v>1</x:v>
      </x:c>
      <x:c r="N1417" s="10" t="n">
        <x:v>0</x:v>
      </x:c>
      <x:c r="O1417" s="10" t="n">
        <x:v>0</x:v>
      </x:c>
      <x:c r="P1417" s="9" t="str">
        <x:f>'CaseReview'!U1417</x:f>
        <x:v>PASS</x:v>
      </x:c>
      <x:c r="Q1417" s="9" t="n">
        <x:f>IF(AND(T1417=1,G1417=P1417),1,0)</x:f>
        <x:v>1</x:v>
      </x:c>
      <x:c r="R1417" s="9" t="n">
        <x:f>IF(AND(T1417=1,G1417="PASS",P1417="FAIL"),1,0)</x:f>
        <x:v>0</x:v>
      </x:c>
      <x:c r="S1417" s="9" t="n">
        <x:f>IF(AND(T1417=1,G1417="FAIL",P1417="PASS"),1,0)</x:f>
        <x:v>0</x:v>
      </x:c>
      <x:c r="T1417" s="9" t="n">
        <x:v>1</x:v>
      </x:c>
      <x:c r="U1417" s="9" t="n">
        <x:v>15</x:v>
      </x:c>
      <x:c r="V1417" s="9" t="str">
        <x:v>MVP/SHACL_GENERATION_PIPELINE/experiments/FULL_REPAIR_V2/RUN_01/runs/RUN-IMO26-016-20260915T120652946587Z/final/final_shape.ttl</x:v>
      </x:c>
    </x:row>
    <x:row r="1418" ht="22" customHeight="1">
      <x:c r="A1418" s="10" t="str">
        <x:v>V2_FALLBACK25</x:v>
      </x:c>
      <x:c r="B1418" s="10" t="str">
        <x:v>IMO26-016</x:v>
      </x:c>
      <x:c r="C1418" s="10" t="str">
        <x:v>IMO26-016-B-P08</x:v>
      </x:c>
      <x:c r="D1418" s="10" t="str">
        <x:v>RUN_01</x:v>
      </x:c>
      <x:c r="E1418" s="10" t="str">
        <x:v>ORIGINAL_LEDGER</x:v>
      </x:c>
      <x:c r="F1418" s="10" t="str">
        <x:v>PASS</x:v>
      </x:c>
      <x:c r="G1418" s="10" t="str">
        <x:v>PASS</x:v>
      </x:c>
      <x:c r="H1418" s="10" t="str">
        <x:v>EXECUTED</x:v>
      </x:c>
      <x:c r="I1418" s="10" t="str">
        <x:v>PARSED</x:v>
      </x:c>
      <x:c r="J1418" s="10" t="str">
        <x:v>GENERATION_ACCEPTED</x:v>
      </x:c>
      <x:c r="K1418" s="10" t="str">
        <x:v>db5df17f21ecfd9a89e089b21926cea8505cab669d9b3ae8f8f88c053ab99201</x:v>
      </x:c>
      <x:c r="L1418" s="10" t="str">
        <x:v>full_repair_v2</x:v>
      </x:c>
      <x:c r="M1418" s="10" t="n">
        <x:v>1</x:v>
      </x:c>
      <x:c r="N1418" s="10" t="n">
        <x:v>0</x:v>
      </x:c>
      <x:c r="O1418" s="10" t="n">
        <x:v>0</x:v>
      </x:c>
      <x:c r="P1418" s="9" t="str">
        <x:f>'CaseReview'!U1418</x:f>
        <x:v>PASS</x:v>
      </x:c>
      <x:c r="Q1418" s="9" t="n">
        <x:f>IF(AND(T1418=1,G1418=P1418),1,0)</x:f>
        <x:v>1</x:v>
      </x:c>
      <x:c r="R1418" s="9" t="n">
        <x:f>IF(AND(T1418=1,G1418="PASS",P1418="FAIL"),1,0)</x:f>
        <x:v>0</x:v>
      </x:c>
      <x:c r="S1418" s="9" t="n">
        <x:f>IF(AND(T1418=1,G1418="FAIL",P1418="PASS"),1,0)</x:f>
        <x:v>0</x:v>
      </x:c>
      <x:c r="T1418" s="9" t="n">
        <x:v>1</x:v>
      </x:c>
      <x:c r="U1418" s="9" t="n">
        <x:v>15</x:v>
      </x:c>
      <x:c r="V1418" s="9" t="str">
        <x:v>MVP/SHACL_GENERATION_PIPELINE/experiments/FULL_REPAIR_V2/RUN_01/runs/RUN-IMO26-016-20260915T120652946587Z/final/final_shape.ttl</x:v>
      </x:c>
    </x:row>
    <x:row r="1419" ht="22" customHeight="1">
      <x:c r="A1419" s="10" t="str">
        <x:v>V2_FALLBACK25</x:v>
      </x:c>
      <x:c r="B1419" s="10" t="str">
        <x:v>IMO26-016</x:v>
      </x:c>
      <x:c r="C1419" s="10" t="str">
        <x:v>IMO26-016-B-P09</x:v>
      </x:c>
      <x:c r="D1419" s="10" t="str">
        <x:v>RUN_01</x:v>
      </x:c>
      <x:c r="E1419" s="10" t="str">
        <x:v>ORIGINAL_LEDGER</x:v>
      </x:c>
      <x:c r="F1419" s="10" t="str">
        <x:v>PASS</x:v>
      </x:c>
      <x:c r="G1419" s="10" t="str">
        <x:v>PASS</x:v>
      </x:c>
      <x:c r="H1419" s="10" t="str">
        <x:v>EXECUTED</x:v>
      </x:c>
      <x:c r="I1419" s="10" t="str">
        <x:v>PARSED</x:v>
      </x:c>
      <x:c r="J1419" s="10" t="str">
        <x:v>GENERATION_ACCEPTED</x:v>
      </x:c>
      <x:c r="K1419" s="10" t="str">
        <x:v>db5df17f21ecfd9a89e089b21926cea8505cab669d9b3ae8f8f88c053ab99201</x:v>
      </x:c>
      <x:c r="L1419" s="10" t="str">
        <x:v>full_repair_v2</x:v>
      </x:c>
      <x:c r="M1419" s="10" t="n">
        <x:v>1</x:v>
      </x:c>
      <x:c r="N1419" s="10" t="n">
        <x:v>0</x:v>
      </x:c>
      <x:c r="O1419" s="10" t="n">
        <x:v>0</x:v>
      </x:c>
      <x:c r="P1419" s="9" t="str">
        <x:f>'CaseReview'!U1419</x:f>
        <x:v>PASS</x:v>
      </x:c>
      <x:c r="Q1419" s="9" t="n">
        <x:f>IF(AND(T1419=1,G1419=P1419),1,0)</x:f>
        <x:v>1</x:v>
      </x:c>
      <x:c r="R1419" s="9" t="n">
        <x:f>IF(AND(T1419=1,G1419="PASS",P1419="FAIL"),1,0)</x:f>
        <x:v>0</x:v>
      </x:c>
      <x:c r="S1419" s="9" t="n">
        <x:f>IF(AND(T1419=1,G1419="FAIL",P1419="PASS"),1,0)</x:f>
        <x:v>0</x:v>
      </x:c>
      <x:c r="T1419" s="9" t="n">
        <x:v>1</x:v>
      </x:c>
      <x:c r="U1419" s="9" t="n">
        <x:v>15</x:v>
      </x:c>
      <x:c r="V1419" s="9" t="str">
        <x:v>MVP/SHACL_GENERATION_PIPELINE/experiments/FULL_REPAIR_V2/RUN_01/runs/RUN-IMO26-016-20260915T120652946587Z/final/final_shape.ttl</x:v>
      </x:c>
    </x:row>
    <x:row r="1420" ht="22" customHeight="1">
      <x:c r="A1420" s="10" t="str">
        <x:v>V2_FALLBACK25</x:v>
      </x:c>
      <x:c r="B1420" s="10" t="str">
        <x:v>IMO26-016</x:v>
      </x:c>
      <x:c r="C1420" s="10" t="str">
        <x:v>IMO26-016-B-P10</x:v>
      </x:c>
      <x:c r="D1420" s="10" t="str">
        <x:v>RUN_01</x:v>
      </x:c>
      <x:c r="E1420" s="10" t="str">
        <x:v>ORIGINAL_LEDGER</x:v>
      </x:c>
      <x:c r="F1420" s="10" t="str">
        <x:v>PASS</x:v>
      </x:c>
      <x:c r="G1420" s="10" t="str">
        <x:v>FAIL</x:v>
      </x:c>
      <x:c r="H1420" s="10" t="str">
        <x:v>EXECUTED</x:v>
      </x:c>
      <x:c r="I1420" s="10" t="str">
        <x:v>PARSED</x:v>
      </x:c>
      <x:c r="J1420" s="10" t="str">
        <x:v>GENERATION_ACCEPTED</x:v>
      </x:c>
      <x:c r="K1420" s="10" t="str">
        <x:v>db5df17f21ecfd9a89e089b21926cea8505cab669d9b3ae8f8f88c053ab99201</x:v>
      </x:c>
      <x:c r="L1420" s="10" t="str">
        <x:v>full_repair_v2</x:v>
      </x:c>
      <x:c r="M1420" s="10" t="n">
        <x:v>0</x:v>
      </x:c>
      <x:c r="N1420" s="10" t="n">
        <x:v>0</x:v>
      </x:c>
      <x:c r="O1420" s="10" t="n">
        <x:v>1</x:v>
      </x:c>
      <x:c r="P1420" s="9" t="str">
        <x:f>'CaseReview'!U1420</x:f>
        <x:v>PASS</x:v>
      </x:c>
      <x:c r="Q1420" s="9" t="n">
        <x:f>IF(AND(T1420=1,G1420=P1420),1,0)</x:f>
        <x:v>0</x:v>
      </x:c>
      <x:c r="R1420" s="9" t="n">
        <x:f>IF(AND(T1420=1,G1420="PASS",P1420="FAIL"),1,0)</x:f>
        <x:v>0</x:v>
      </x:c>
      <x:c r="S1420" s="9" t="n">
        <x:f>IF(AND(T1420=1,G1420="FAIL",P1420="PASS"),1,0)</x:f>
        <x:v>1</x:v>
      </x:c>
      <x:c r="T1420" s="9" t="n">
        <x:v>1</x:v>
      </x:c>
      <x:c r="U1420" s="9" t="n">
        <x:v>15</x:v>
      </x:c>
      <x:c r="V1420" s="9" t="str">
        <x:v>MVP/SHACL_GENERATION_PIPELINE/experiments/FULL_REPAIR_V2/RUN_01/runs/RUN-IMO26-016-20260915T120652946587Z/final/final_shape.ttl</x:v>
      </x:c>
    </x:row>
    <x:row r="1421" ht="22" customHeight="1">
      <x:c r="A1421" s="10" t="str">
        <x:v>V2_FALLBACK25</x:v>
      </x:c>
      <x:c r="B1421" s="10" t="str">
        <x:v>IMO26-017</x:v>
      </x:c>
      <x:c r="C1421" s="10" t="str">
        <x:v>IMO26-017-B-F01</x:v>
      </x:c>
      <x:c r="D1421" s="10" t="str">
        <x:v>RUN_01</x:v>
      </x:c>
      <x:c r="E1421" s="10" t="str">
        <x:v>ORIGINAL_LEDGER</x:v>
      </x:c>
      <x:c r="F1421" s="10" t="str">
        <x:v>FAIL</x:v>
      </x:c>
      <x:c r="G1421" s="10" t="str">
        <x:v>FAIL</x:v>
      </x:c>
      <x:c r="H1421" s="10" t="str">
        <x:v>EXECUTED</x:v>
      </x:c>
      <x:c r="I1421" s="10" t="str">
        <x:v>PARSED</x:v>
      </x:c>
      <x:c r="J1421" s="10" t="str">
        <x:v>GENERATION_ACCEPTED</x:v>
      </x:c>
      <x:c r="K1421" s="10" t="str">
        <x:v>8a85a4ae2d3bfa3272615f5d4c6c115aa81ea9e0519a78b0ed9d919ade2030f0</x:v>
      </x:c>
      <x:c r="L1421" s="10" t="str">
        <x:v>full_repair_v2</x:v>
      </x:c>
      <x:c r="M1421" s="10" t="n">
        <x:v>1</x:v>
      </x:c>
      <x:c r="N1421" s="10" t="n">
        <x:v>0</x:v>
      </x:c>
      <x:c r="O1421" s="10" t="n">
        <x:v>0</x:v>
      </x:c>
      <x:c r="P1421" s="9" t="str">
        <x:f>'CaseReview'!U1421</x:f>
        <x:v>FAIL</x:v>
      </x:c>
      <x:c r="Q1421" s="9" t="n">
        <x:f>IF(AND(T1421=1,G1421=P1421),1,0)</x:f>
        <x:v>1</x:v>
      </x:c>
      <x:c r="R1421" s="9" t="n">
        <x:f>IF(AND(T1421=1,G1421="PASS",P1421="FAIL"),1,0)</x:f>
        <x:v>0</x:v>
      </x:c>
      <x:c r="S1421" s="9" t="n">
        <x:f>IF(AND(T1421=1,G1421="FAIL",P1421="PASS"),1,0)</x:f>
        <x:v>0</x:v>
      </x:c>
      <x:c r="T1421" s="9" t="n">
        <x:v>1</x:v>
      </x:c>
      <x:c r="U1421" s="9" t="n">
        <x:v>8</x:v>
      </x:c>
      <x:c r="V1421" s="9" t="str">
        <x:v>MVP/SHACL_GENERATION_PIPELINE/experiments/FULL_REPAIR_V2/RUN_01/runs/RUN-IMO26-017-20260915T120821159149Z/final/final_shape.ttl</x:v>
      </x:c>
    </x:row>
    <x:row r="1422" ht="22" customHeight="1">
      <x:c r="A1422" s="10" t="str">
        <x:v>V2_FALLBACK25</x:v>
      </x:c>
      <x:c r="B1422" s="10" t="str">
        <x:v>IMO26-017</x:v>
      </x:c>
      <x:c r="C1422" s="10" t="str">
        <x:v>IMO26-017-B-F02</x:v>
      </x:c>
      <x:c r="D1422" s="10" t="str">
        <x:v>RUN_01</x:v>
      </x:c>
      <x:c r="E1422" s="10" t="str">
        <x:v>ORIGINAL_LEDGER</x:v>
      </x:c>
      <x:c r="F1422" s="10" t="str">
        <x:v>FAIL</x:v>
      </x:c>
      <x:c r="G1422" s="10" t="str">
        <x:v>FAIL</x:v>
      </x:c>
      <x:c r="H1422" s="10" t="str">
        <x:v>EXECUTED</x:v>
      </x:c>
      <x:c r="I1422" s="10" t="str">
        <x:v>PARSED</x:v>
      </x:c>
      <x:c r="J1422" s="10" t="str">
        <x:v>GENERATION_ACCEPTED</x:v>
      </x:c>
      <x:c r="K1422" s="10" t="str">
        <x:v>8a85a4ae2d3bfa3272615f5d4c6c115aa81ea9e0519a78b0ed9d919ade2030f0</x:v>
      </x:c>
      <x:c r="L1422" s="10" t="str">
        <x:v>full_repair_v2</x:v>
      </x:c>
      <x:c r="M1422" s="10" t="n">
        <x:v>1</x:v>
      </x:c>
      <x:c r="N1422" s="10" t="n">
        <x:v>0</x:v>
      </x:c>
      <x:c r="O1422" s="10" t="n">
        <x:v>0</x:v>
      </x:c>
      <x:c r="P1422" s="9" t="str">
        <x:f>'CaseReview'!U1422</x:f>
        <x:v>FAIL</x:v>
      </x:c>
      <x:c r="Q1422" s="9" t="n">
        <x:f>IF(AND(T1422=1,G1422=P1422),1,0)</x:f>
        <x:v>1</x:v>
      </x:c>
      <x:c r="R1422" s="9" t="n">
        <x:f>IF(AND(T1422=1,G1422="PASS",P1422="FAIL"),1,0)</x:f>
        <x:v>0</x:v>
      </x:c>
      <x:c r="S1422" s="9" t="n">
        <x:f>IF(AND(T1422=1,G1422="FAIL",P1422="PASS"),1,0)</x:f>
        <x:v>0</x:v>
      </x:c>
      <x:c r="T1422" s="9" t="n">
        <x:v>1</x:v>
      </x:c>
      <x:c r="U1422" s="9" t="n">
        <x:v>8</x:v>
      </x:c>
      <x:c r="V1422" s="9" t="str">
        <x:v>MVP/SHACL_GENERATION_PIPELINE/experiments/FULL_REPAIR_V2/RUN_01/runs/RUN-IMO26-017-20260915T120821159149Z/final/final_shape.ttl</x:v>
      </x:c>
    </x:row>
    <x:row r="1423" ht="22" customHeight="1">
      <x:c r="A1423" s="10" t="str">
        <x:v>V2_FALLBACK25</x:v>
      </x:c>
      <x:c r="B1423" s="10" t="str">
        <x:v>IMO26-017</x:v>
      </x:c>
      <x:c r="C1423" s="10" t="str">
        <x:v>IMO26-017-B-F03</x:v>
      </x:c>
      <x:c r="D1423" s="10" t="str">
        <x:v>RUN_01</x:v>
      </x:c>
      <x:c r="E1423" s="10" t="str">
        <x:v>ORIGINAL_LEDGER</x:v>
      </x:c>
      <x:c r="F1423" s="10" t="str">
        <x:v>FAIL</x:v>
      </x:c>
      <x:c r="G1423" s="10" t="str">
        <x:v>FAIL</x:v>
      </x:c>
      <x:c r="H1423" s="10" t="str">
        <x:v>EXECUTED</x:v>
      </x:c>
      <x:c r="I1423" s="10" t="str">
        <x:v>PARSED</x:v>
      </x:c>
      <x:c r="J1423" s="10" t="str">
        <x:v>GENERATION_ACCEPTED</x:v>
      </x:c>
      <x:c r="K1423" s="10" t="str">
        <x:v>8a85a4ae2d3bfa3272615f5d4c6c115aa81ea9e0519a78b0ed9d919ade2030f0</x:v>
      </x:c>
      <x:c r="L1423" s="10" t="str">
        <x:v>full_repair_v2</x:v>
      </x:c>
      <x:c r="M1423" s="10" t="n">
        <x:v>1</x:v>
      </x:c>
      <x:c r="N1423" s="10" t="n">
        <x:v>0</x:v>
      </x:c>
      <x:c r="O1423" s="10" t="n">
        <x:v>0</x:v>
      </x:c>
      <x:c r="P1423" s="9" t="str">
        <x:f>'CaseReview'!U1423</x:f>
        <x:v>FAIL</x:v>
      </x:c>
      <x:c r="Q1423" s="9" t="n">
        <x:f>IF(AND(T1423=1,G1423=P1423),1,0)</x:f>
        <x:v>1</x:v>
      </x:c>
      <x:c r="R1423" s="9" t="n">
        <x:f>IF(AND(T1423=1,G1423="PASS",P1423="FAIL"),1,0)</x:f>
        <x:v>0</x:v>
      </x:c>
      <x:c r="S1423" s="9" t="n">
        <x:f>IF(AND(T1423=1,G1423="FAIL",P1423="PASS"),1,0)</x:f>
        <x:v>0</x:v>
      </x:c>
      <x:c r="T1423" s="9" t="n">
        <x:v>1</x:v>
      </x:c>
      <x:c r="U1423" s="9" t="n">
        <x:v>8</x:v>
      </x:c>
      <x:c r="V1423" s="9" t="str">
        <x:v>MVP/SHACL_GENERATION_PIPELINE/experiments/FULL_REPAIR_V2/RUN_01/runs/RUN-IMO26-017-20260915T120821159149Z/final/final_shape.ttl</x:v>
      </x:c>
    </x:row>
    <x:row r="1424" ht="22" customHeight="1">
      <x:c r="A1424" s="10" t="str">
        <x:v>V2_FALLBACK25</x:v>
      </x:c>
      <x:c r="B1424" s="10" t="str">
        <x:v>IMO26-017</x:v>
      </x:c>
      <x:c r="C1424" s="10" t="str">
        <x:v>IMO26-017-B-F04</x:v>
      </x:c>
      <x:c r="D1424" s="10" t="str">
        <x:v>RUN_01</x:v>
      </x:c>
      <x:c r="E1424" s="10" t="str">
        <x:v>ORIGINAL_LEDGER</x:v>
      </x:c>
      <x:c r="F1424" s="10" t="str">
        <x:v>FAIL</x:v>
      </x:c>
      <x:c r="G1424" s="10" t="str">
        <x:v>FAIL</x:v>
      </x:c>
      <x:c r="H1424" s="10" t="str">
        <x:v>EXECUTED</x:v>
      </x:c>
      <x:c r="I1424" s="10" t="str">
        <x:v>PARSED</x:v>
      </x:c>
      <x:c r="J1424" s="10" t="str">
        <x:v>GENERATION_ACCEPTED</x:v>
      </x:c>
      <x:c r="K1424" s="10" t="str">
        <x:v>8a85a4ae2d3bfa3272615f5d4c6c115aa81ea9e0519a78b0ed9d919ade2030f0</x:v>
      </x:c>
      <x:c r="L1424" s="10" t="str">
        <x:v>full_repair_v2</x:v>
      </x:c>
      <x:c r="M1424" s="10" t="n">
        <x:v>1</x:v>
      </x:c>
      <x:c r="N1424" s="10" t="n">
        <x:v>0</x:v>
      </x:c>
      <x:c r="O1424" s="10" t="n">
        <x:v>0</x:v>
      </x:c>
      <x:c r="P1424" s="9" t="str">
        <x:f>'CaseReview'!U1424</x:f>
        <x:v>FAIL</x:v>
      </x:c>
      <x:c r="Q1424" s="9" t="n">
        <x:f>IF(AND(T1424=1,G1424=P1424),1,0)</x:f>
        <x:v>1</x:v>
      </x:c>
      <x:c r="R1424" s="9" t="n">
        <x:f>IF(AND(T1424=1,G1424="PASS",P1424="FAIL"),1,0)</x:f>
        <x:v>0</x:v>
      </x:c>
      <x:c r="S1424" s="9" t="n">
        <x:f>IF(AND(T1424=1,G1424="FAIL",P1424="PASS"),1,0)</x:f>
        <x:v>0</x:v>
      </x:c>
      <x:c r="T1424" s="9" t="n">
        <x:v>1</x:v>
      </x:c>
      <x:c r="U1424" s="9" t="n">
        <x:v>8</x:v>
      </x:c>
      <x:c r="V1424" s="9" t="str">
        <x:v>MVP/SHACL_GENERATION_PIPELINE/experiments/FULL_REPAIR_V2/RUN_01/runs/RUN-IMO26-017-20260915T120821159149Z/final/final_shape.ttl</x:v>
      </x:c>
    </x:row>
    <x:row r="1425" ht="22" customHeight="1">
      <x:c r="A1425" s="10" t="str">
        <x:v>V2_FALLBACK25</x:v>
      </x:c>
      <x:c r="B1425" s="10" t="str">
        <x:v>IMO26-017</x:v>
      </x:c>
      <x:c r="C1425" s="10" t="str">
        <x:v>IMO26-017-B-P01</x:v>
      </x:c>
      <x:c r="D1425" s="10" t="str">
        <x:v>RUN_01</x:v>
      </x:c>
      <x:c r="E1425" s="10" t="str">
        <x:v>ORIGINAL_LEDGER</x:v>
      </x:c>
      <x:c r="F1425" s="10" t="str">
        <x:v>PASS</x:v>
      </x:c>
      <x:c r="G1425" s="10" t="str">
        <x:v>PASS</x:v>
      </x:c>
      <x:c r="H1425" s="10" t="str">
        <x:v>EXECUTED</x:v>
      </x:c>
      <x:c r="I1425" s="10" t="str">
        <x:v>PARSED</x:v>
      </x:c>
      <x:c r="J1425" s="10" t="str">
        <x:v>GENERATION_ACCEPTED</x:v>
      </x:c>
      <x:c r="K1425" s="10" t="str">
        <x:v>8a85a4ae2d3bfa3272615f5d4c6c115aa81ea9e0519a78b0ed9d919ade2030f0</x:v>
      </x:c>
      <x:c r="L1425" s="10" t="str">
        <x:v>full_repair_v2</x:v>
      </x:c>
      <x:c r="M1425" s="10" t="n">
        <x:v>1</x:v>
      </x:c>
      <x:c r="N1425" s="10" t="n">
        <x:v>0</x:v>
      </x:c>
      <x:c r="O1425" s="10" t="n">
        <x:v>0</x:v>
      </x:c>
      <x:c r="P1425" s="9" t="str">
        <x:f>'CaseReview'!U1425</x:f>
        <x:v>PASS</x:v>
      </x:c>
      <x:c r="Q1425" s="9" t="n">
        <x:f>IF(AND(T1425=1,G1425=P1425),1,0)</x:f>
        <x:v>1</x:v>
      </x:c>
      <x:c r="R1425" s="9" t="n">
        <x:f>IF(AND(T1425=1,G1425="PASS",P1425="FAIL"),1,0)</x:f>
        <x:v>0</x:v>
      </x:c>
      <x:c r="S1425" s="9" t="n">
        <x:f>IF(AND(T1425=1,G1425="FAIL",P1425="PASS"),1,0)</x:f>
        <x:v>0</x:v>
      </x:c>
      <x:c r="T1425" s="9" t="n">
        <x:v>1</x:v>
      </x:c>
      <x:c r="U1425" s="9" t="n">
        <x:v>8</x:v>
      </x:c>
      <x:c r="V1425" s="9" t="str">
        <x:v>MVP/SHACL_GENERATION_PIPELINE/experiments/FULL_REPAIR_V2/RUN_01/runs/RUN-IMO26-017-20260915T120821159149Z/final/final_shape.ttl</x:v>
      </x:c>
    </x:row>
    <x:row r="1426" ht="22" customHeight="1">
      <x:c r="A1426" s="10" t="str">
        <x:v>V2_FALLBACK25</x:v>
      </x:c>
      <x:c r="B1426" s="10" t="str">
        <x:v>IMO26-017</x:v>
      </x:c>
      <x:c r="C1426" s="10" t="str">
        <x:v>IMO26-017-B-P02</x:v>
      </x:c>
      <x:c r="D1426" s="10" t="str">
        <x:v>RUN_01</x:v>
      </x:c>
      <x:c r="E1426" s="10" t="str">
        <x:v>ORIGINAL_LEDGER</x:v>
      </x:c>
      <x:c r="F1426" s="10" t="str">
        <x:v>PASS</x:v>
      </x:c>
      <x:c r="G1426" s="10" t="str">
        <x:v>PASS</x:v>
      </x:c>
      <x:c r="H1426" s="10" t="str">
        <x:v>EXECUTED</x:v>
      </x:c>
      <x:c r="I1426" s="10" t="str">
        <x:v>PARSED</x:v>
      </x:c>
      <x:c r="J1426" s="10" t="str">
        <x:v>GENERATION_ACCEPTED</x:v>
      </x:c>
      <x:c r="K1426" s="10" t="str">
        <x:v>8a85a4ae2d3bfa3272615f5d4c6c115aa81ea9e0519a78b0ed9d919ade2030f0</x:v>
      </x:c>
      <x:c r="L1426" s="10" t="str">
        <x:v>full_repair_v2</x:v>
      </x:c>
      <x:c r="M1426" s="10" t="n">
        <x:v>1</x:v>
      </x:c>
      <x:c r="N1426" s="10" t="n">
        <x:v>0</x:v>
      </x:c>
      <x:c r="O1426" s="10" t="n">
        <x:v>0</x:v>
      </x:c>
      <x:c r="P1426" s="9" t="str">
        <x:f>'CaseReview'!U1426</x:f>
        <x:v>PASS</x:v>
      </x:c>
      <x:c r="Q1426" s="9" t="n">
        <x:f>IF(AND(T1426=1,G1426=P1426),1,0)</x:f>
        <x:v>1</x:v>
      </x:c>
      <x:c r="R1426" s="9" t="n">
        <x:f>IF(AND(T1426=1,G1426="PASS",P1426="FAIL"),1,0)</x:f>
        <x:v>0</x:v>
      </x:c>
      <x:c r="S1426" s="9" t="n">
        <x:f>IF(AND(T1426=1,G1426="FAIL",P1426="PASS"),1,0)</x:f>
        <x:v>0</x:v>
      </x:c>
      <x:c r="T1426" s="9" t="n">
        <x:v>1</x:v>
      </x:c>
      <x:c r="U1426" s="9" t="n">
        <x:v>8</x:v>
      </x:c>
      <x:c r="V1426" s="9" t="str">
        <x:v>MVP/SHACL_GENERATION_PIPELINE/experiments/FULL_REPAIR_V2/RUN_01/runs/RUN-IMO26-017-20260915T120821159149Z/final/final_shape.ttl</x:v>
      </x:c>
    </x:row>
    <x:row r="1427" ht="22" customHeight="1">
      <x:c r="A1427" s="10" t="str">
        <x:v>V2_FALLBACK25</x:v>
      </x:c>
      <x:c r="B1427" s="10" t="str">
        <x:v>IMO26-017</x:v>
      </x:c>
      <x:c r="C1427" s="10" t="str">
        <x:v>IMO26-017-B-P03</x:v>
      </x:c>
      <x:c r="D1427" s="10" t="str">
        <x:v>RUN_01</x:v>
      </x:c>
      <x:c r="E1427" s="10" t="str">
        <x:v>ORIGINAL_LEDGER</x:v>
      </x:c>
      <x:c r="F1427" s="10" t="str">
        <x:v>PASS</x:v>
      </x:c>
      <x:c r="G1427" s="10" t="str">
        <x:v>FAIL</x:v>
      </x:c>
      <x:c r="H1427" s="10" t="str">
        <x:v>EXECUTED</x:v>
      </x:c>
      <x:c r="I1427" s="10" t="str">
        <x:v>PARSED</x:v>
      </x:c>
      <x:c r="J1427" s="10" t="str">
        <x:v>GENERATION_ACCEPTED</x:v>
      </x:c>
      <x:c r="K1427" s="10" t="str">
        <x:v>8a85a4ae2d3bfa3272615f5d4c6c115aa81ea9e0519a78b0ed9d919ade2030f0</x:v>
      </x:c>
      <x:c r="L1427" s="10" t="str">
        <x:v>full_repair_v2</x:v>
      </x:c>
      <x:c r="M1427" s="10" t="n">
        <x:v>0</x:v>
      </x:c>
      <x:c r="N1427" s="10" t="n">
        <x:v>0</x:v>
      </x:c>
      <x:c r="O1427" s="10" t="n">
        <x:v>1</x:v>
      </x:c>
      <x:c r="P1427" s="9" t="str">
        <x:f>'CaseReview'!U1427</x:f>
        <x:v>PASS</x:v>
      </x:c>
      <x:c r="Q1427" s="9" t="n">
        <x:f>IF(AND(T1427=1,G1427=P1427),1,0)</x:f>
        <x:v>0</x:v>
      </x:c>
      <x:c r="R1427" s="9" t="n">
        <x:f>IF(AND(T1427=1,G1427="PASS",P1427="FAIL"),1,0)</x:f>
        <x:v>0</x:v>
      </x:c>
      <x:c r="S1427" s="9" t="n">
        <x:f>IF(AND(T1427=1,G1427="FAIL",P1427="PASS"),1,0)</x:f>
        <x:v>1</x:v>
      </x:c>
      <x:c r="T1427" s="9" t="n">
        <x:v>1</x:v>
      </x:c>
      <x:c r="U1427" s="9" t="n">
        <x:v>8</x:v>
      </x:c>
      <x:c r="V1427" s="9" t="str">
        <x:v>MVP/SHACL_GENERATION_PIPELINE/experiments/FULL_REPAIR_V2/RUN_01/runs/RUN-IMO26-017-20260915T120821159149Z/final/final_shape.ttl</x:v>
      </x:c>
    </x:row>
    <x:row r="1428" ht="22" customHeight="1">
      <x:c r="A1428" s="10" t="str">
        <x:v>V2_FALLBACK25</x:v>
      </x:c>
      <x:c r="B1428" s="10" t="str">
        <x:v>IMO26-017</x:v>
      </x:c>
      <x:c r="C1428" s="10" t="str">
        <x:v>IMO26-017-B-P04</x:v>
      </x:c>
      <x:c r="D1428" s="10" t="str">
        <x:v>RUN_01</x:v>
      </x:c>
      <x:c r="E1428" s="10" t="str">
        <x:v>ORIGINAL_LEDGER</x:v>
      </x:c>
      <x:c r="F1428" s="10" t="str">
        <x:v>PASS</x:v>
      </x:c>
      <x:c r="G1428" s="10" t="str">
        <x:v>PASS</x:v>
      </x:c>
      <x:c r="H1428" s="10" t="str">
        <x:v>EXECUTED</x:v>
      </x:c>
      <x:c r="I1428" s="10" t="str">
        <x:v>PARSED</x:v>
      </x:c>
      <x:c r="J1428" s="10" t="str">
        <x:v>GENERATION_ACCEPTED</x:v>
      </x:c>
      <x:c r="K1428" s="10" t="str">
        <x:v>8a85a4ae2d3bfa3272615f5d4c6c115aa81ea9e0519a78b0ed9d919ade2030f0</x:v>
      </x:c>
      <x:c r="L1428" s="10" t="str">
        <x:v>full_repair_v2</x:v>
      </x:c>
      <x:c r="M1428" s="10" t="n">
        <x:v>1</x:v>
      </x:c>
      <x:c r="N1428" s="10" t="n">
        <x:v>0</x:v>
      </x:c>
      <x:c r="O1428" s="10" t="n">
        <x:v>0</x:v>
      </x:c>
      <x:c r="P1428" s="9" t="str">
        <x:f>'CaseReview'!U1428</x:f>
        <x:v>PASS</x:v>
      </x:c>
      <x:c r="Q1428" s="9" t="n">
        <x:f>IF(AND(T1428=1,G1428=P1428),1,0)</x:f>
        <x:v>1</x:v>
      </x:c>
      <x:c r="R1428" s="9" t="n">
        <x:f>IF(AND(T1428=1,G1428="PASS",P1428="FAIL"),1,0)</x:f>
        <x:v>0</x:v>
      </x:c>
      <x:c r="S1428" s="9" t="n">
        <x:f>IF(AND(T1428=1,G1428="FAIL",P1428="PASS"),1,0)</x:f>
        <x:v>0</x:v>
      </x:c>
      <x:c r="T1428" s="9" t="n">
        <x:v>1</x:v>
      </x:c>
      <x:c r="U1428" s="9" t="n">
        <x:v>8</x:v>
      </x:c>
      <x:c r="V1428" s="9" t="str">
        <x:v>MVP/SHACL_GENERATION_PIPELINE/experiments/FULL_REPAIR_V2/RUN_01/runs/RUN-IMO26-017-20260915T120821159149Z/final/final_shape.ttl</x:v>
      </x:c>
    </x:row>
    <x:row r="1429" ht="22" customHeight="1">
      <x:c r="A1429" s="10" t="str">
        <x:v>V2_FALLBACK25</x:v>
      </x:c>
      <x:c r="B1429" s="10" t="str">
        <x:v>IMO26-018</x:v>
      </x:c>
      <x:c r="C1429" s="10" t="str">
        <x:v>IMO26-018-B-F01</x:v>
      </x:c>
      <x:c r="D1429" s="10" t="str">
        <x:v>RUN_01</x:v>
      </x:c>
      <x:c r="E1429" s="10" t="str">
        <x:v>ORIGINAL_LEDGER</x:v>
      </x:c>
      <x:c r="F1429" s="10" t="str">
        <x:v>FAIL</x:v>
      </x:c>
      <x:c r="G1429" s="10" t="str">
        <x:v>FAIL</x:v>
      </x:c>
      <x:c r="H1429" s="10" t="str">
        <x:v>EXECUTED</x:v>
      </x:c>
      <x:c r="I1429" s="10" t="str">
        <x:v>PARSED</x:v>
      </x:c>
      <x:c r="J1429" s="10" t="str">
        <x:v>GENERATION_ACCEPTED</x:v>
      </x:c>
      <x:c r="K1429" s="10" t="str">
        <x:v>4793f0861df0b1c913b56d0623403813fcef040182ac44129c5d382c1595aac4</x:v>
      </x:c>
      <x:c r="L1429" s="10" t="str">
        <x:v>full_repair_v2</x:v>
      </x:c>
      <x:c r="M1429" s="10" t="n">
        <x:v>1</x:v>
      </x:c>
      <x:c r="N1429" s="10" t="n">
        <x:v>0</x:v>
      </x:c>
      <x:c r="O1429" s="10" t="n">
        <x:v>0</x:v>
      </x:c>
      <x:c r="P1429" s="9" t="str">
        <x:f>'CaseReview'!U1429</x:f>
        <x:v>FAIL</x:v>
      </x:c>
      <x:c r="Q1429" s="9" t="n">
        <x:f>IF(AND(T1429=1,G1429=P1429),1,0)</x:f>
        <x:v>1</x:v>
      </x:c>
      <x:c r="R1429" s="9" t="n">
        <x:f>IF(AND(T1429=1,G1429="PASS",P1429="FAIL"),1,0)</x:f>
        <x:v>0</x:v>
      </x:c>
      <x:c r="S1429" s="9" t="n">
        <x:f>IF(AND(T1429=1,G1429="FAIL",P1429="PASS"),1,0)</x:f>
        <x:v>0</x:v>
      </x:c>
      <x:c r="T1429" s="9" t="n">
        <x:v>1</x:v>
      </x:c>
      <x:c r="U1429" s="9" t="n">
        <x:v>9</x:v>
      </x:c>
      <x:c r="V1429" s="9" t="str">
        <x:v>MVP/SHACL_GENERATION_PIPELINE/experiments/FULL_REPAIR_V2/RUN_01/runs/RUN-IMO26-018-20260915T120934175216Z/final/final_shape.ttl</x:v>
      </x:c>
    </x:row>
    <x:row r="1430" ht="22" customHeight="1">
      <x:c r="A1430" s="10" t="str">
        <x:v>V2_FALLBACK25</x:v>
      </x:c>
      <x:c r="B1430" s="10" t="str">
        <x:v>IMO26-018</x:v>
      </x:c>
      <x:c r="C1430" s="10" t="str">
        <x:v>IMO26-018-B-F02</x:v>
      </x:c>
      <x:c r="D1430" s="10" t="str">
        <x:v>RUN_01</x:v>
      </x:c>
      <x:c r="E1430" s="10" t="str">
        <x:v>ORIGINAL_LEDGER</x:v>
      </x:c>
      <x:c r="F1430" s="10" t="str">
        <x:v>FAIL</x:v>
      </x:c>
      <x:c r="G1430" s="10" t="str">
        <x:v>FAIL</x:v>
      </x:c>
      <x:c r="H1430" s="10" t="str">
        <x:v>EXECUTED</x:v>
      </x:c>
      <x:c r="I1430" s="10" t="str">
        <x:v>PARSED</x:v>
      </x:c>
      <x:c r="J1430" s="10" t="str">
        <x:v>GENERATION_ACCEPTED</x:v>
      </x:c>
      <x:c r="K1430" s="10" t="str">
        <x:v>4793f0861df0b1c913b56d0623403813fcef040182ac44129c5d382c1595aac4</x:v>
      </x:c>
      <x:c r="L1430" s="10" t="str">
        <x:v>full_repair_v2</x:v>
      </x:c>
      <x:c r="M1430" s="10" t="n">
        <x:v>1</x:v>
      </x:c>
      <x:c r="N1430" s="10" t="n">
        <x:v>0</x:v>
      </x:c>
      <x:c r="O1430" s="10" t="n">
        <x:v>0</x:v>
      </x:c>
      <x:c r="P1430" s="9" t="str">
        <x:f>'CaseReview'!U1430</x:f>
        <x:v>FAIL</x:v>
      </x:c>
      <x:c r="Q1430" s="9" t="n">
        <x:f>IF(AND(T1430=1,G1430=P1430),1,0)</x:f>
        <x:v>1</x:v>
      </x:c>
      <x:c r="R1430" s="9" t="n">
        <x:f>IF(AND(T1430=1,G1430="PASS",P1430="FAIL"),1,0)</x:f>
        <x:v>0</x:v>
      </x:c>
      <x:c r="S1430" s="9" t="n">
        <x:f>IF(AND(T1430=1,G1430="FAIL",P1430="PASS"),1,0)</x:f>
        <x:v>0</x:v>
      </x:c>
      <x:c r="T1430" s="9" t="n">
        <x:v>1</x:v>
      </x:c>
      <x:c r="U1430" s="9" t="n">
        <x:v>9</x:v>
      </x:c>
      <x:c r="V1430" s="9" t="str">
        <x:v>MVP/SHACL_GENERATION_PIPELINE/experiments/FULL_REPAIR_V2/RUN_01/runs/RUN-IMO26-018-20260915T120934175216Z/final/final_shape.ttl</x:v>
      </x:c>
    </x:row>
    <x:row r="1431" ht="22" customHeight="1">
      <x:c r="A1431" s="10" t="str">
        <x:v>V2_FALLBACK25</x:v>
      </x:c>
      <x:c r="B1431" s="10" t="str">
        <x:v>IMO26-018</x:v>
      </x:c>
      <x:c r="C1431" s="10" t="str">
        <x:v>IMO26-018-B-F03</x:v>
      </x:c>
      <x:c r="D1431" s="10" t="str">
        <x:v>RUN_01</x:v>
      </x:c>
      <x:c r="E1431" s="10" t="str">
        <x:v>ORIGINAL_LEDGER</x:v>
      </x:c>
      <x:c r="F1431" s="10" t="str">
        <x:v>FAIL</x:v>
      </x:c>
      <x:c r="G1431" s="10" t="str">
        <x:v>FAIL</x:v>
      </x:c>
      <x:c r="H1431" s="10" t="str">
        <x:v>EXECUTED</x:v>
      </x:c>
      <x:c r="I1431" s="10" t="str">
        <x:v>PARSED</x:v>
      </x:c>
      <x:c r="J1431" s="10" t="str">
        <x:v>GENERATION_ACCEPTED</x:v>
      </x:c>
      <x:c r="K1431" s="10" t="str">
        <x:v>4793f0861df0b1c913b56d0623403813fcef040182ac44129c5d382c1595aac4</x:v>
      </x:c>
      <x:c r="L1431" s="10" t="str">
        <x:v>full_repair_v2</x:v>
      </x:c>
      <x:c r="M1431" s="10" t="n">
        <x:v>1</x:v>
      </x:c>
      <x:c r="N1431" s="10" t="n">
        <x:v>0</x:v>
      </x:c>
      <x:c r="O1431" s="10" t="n">
        <x:v>0</x:v>
      </x:c>
      <x:c r="P1431" s="9" t="str">
        <x:f>'CaseReview'!U1431</x:f>
        <x:v>FAIL</x:v>
      </x:c>
      <x:c r="Q1431" s="9" t="n">
        <x:f>IF(AND(T1431=1,G1431=P1431),1,0)</x:f>
        <x:v>1</x:v>
      </x:c>
      <x:c r="R1431" s="9" t="n">
        <x:f>IF(AND(T1431=1,G1431="PASS",P1431="FAIL"),1,0)</x:f>
        <x:v>0</x:v>
      </x:c>
      <x:c r="S1431" s="9" t="n">
        <x:f>IF(AND(T1431=1,G1431="FAIL",P1431="PASS"),1,0)</x:f>
        <x:v>0</x:v>
      </x:c>
      <x:c r="T1431" s="9" t="n">
        <x:v>1</x:v>
      </x:c>
      <x:c r="U1431" s="9" t="n">
        <x:v>9</x:v>
      </x:c>
      <x:c r="V1431" s="9" t="str">
        <x:v>MVP/SHACL_GENERATION_PIPELINE/experiments/FULL_REPAIR_V2/RUN_01/runs/RUN-IMO26-018-20260915T120934175216Z/final/final_shape.ttl</x:v>
      </x:c>
    </x:row>
    <x:row r="1432" ht="22" customHeight="1">
      <x:c r="A1432" s="10" t="str">
        <x:v>V2_FALLBACK25</x:v>
      </x:c>
      <x:c r="B1432" s="10" t="str">
        <x:v>IMO26-018</x:v>
      </x:c>
      <x:c r="C1432" s="10" t="str">
        <x:v>IMO26-018-B-F04</x:v>
      </x:c>
      <x:c r="D1432" s="10" t="str">
        <x:v>RUN_01</x:v>
      </x:c>
      <x:c r="E1432" s="10" t="str">
        <x:v>ORIGINAL_LEDGER</x:v>
      </x:c>
      <x:c r="F1432" s="10" t="str">
        <x:v>FAIL</x:v>
      </x:c>
      <x:c r="G1432" s="10" t="str">
        <x:v>FAIL</x:v>
      </x:c>
      <x:c r="H1432" s="10" t="str">
        <x:v>EXECUTED</x:v>
      </x:c>
      <x:c r="I1432" s="10" t="str">
        <x:v>PARSED</x:v>
      </x:c>
      <x:c r="J1432" s="10" t="str">
        <x:v>GENERATION_ACCEPTED</x:v>
      </x:c>
      <x:c r="K1432" s="10" t="str">
        <x:v>4793f0861df0b1c913b56d0623403813fcef040182ac44129c5d382c1595aac4</x:v>
      </x:c>
      <x:c r="L1432" s="10" t="str">
        <x:v>full_repair_v2</x:v>
      </x:c>
      <x:c r="M1432" s="10" t="n">
        <x:v>1</x:v>
      </x:c>
      <x:c r="N1432" s="10" t="n">
        <x:v>0</x:v>
      </x:c>
      <x:c r="O1432" s="10" t="n">
        <x:v>0</x:v>
      </x:c>
      <x:c r="P1432" s="9" t="str">
        <x:f>'CaseReview'!U1432</x:f>
        <x:v>FAIL</x:v>
      </x:c>
      <x:c r="Q1432" s="9" t="n">
        <x:f>IF(AND(T1432=1,G1432=P1432),1,0)</x:f>
        <x:v>1</x:v>
      </x:c>
      <x:c r="R1432" s="9" t="n">
        <x:f>IF(AND(T1432=1,G1432="PASS",P1432="FAIL"),1,0)</x:f>
        <x:v>0</x:v>
      </x:c>
      <x:c r="S1432" s="9" t="n">
        <x:f>IF(AND(T1432=1,G1432="FAIL",P1432="PASS"),1,0)</x:f>
        <x:v>0</x:v>
      </x:c>
      <x:c r="T1432" s="9" t="n">
        <x:v>1</x:v>
      </x:c>
      <x:c r="U1432" s="9" t="n">
        <x:v>9</x:v>
      </x:c>
      <x:c r="V1432" s="9" t="str">
        <x:v>MVP/SHACL_GENERATION_PIPELINE/experiments/FULL_REPAIR_V2/RUN_01/runs/RUN-IMO26-018-20260915T120934175216Z/final/final_shape.ttl</x:v>
      </x:c>
    </x:row>
    <x:row r="1433" ht="22" customHeight="1">
      <x:c r="A1433" s="10" t="str">
        <x:v>V2_FALLBACK25</x:v>
      </x:c>
      <x:c r="B1433" s="10" t="str">
        <x:v>IMO26-018</x:v>
      </x:c>
      <x:c r="C1433" s="10" t="str">
        <x:v>IMO26-018-B-F05</x:v>
      </x:c>
      <x:c r="D1433" s="10" t="str">
        <x:v>RUN_01</x:v>
      </x:c>
      <x:c r="E1433" s="10" t="str">
        <x:v>ORIGINAL_LEDGER</x:v>
      </x:c>
      <x:c r="F1433" s="10" t="str">
        <x:v>FAIL</x:v>
      </x:c>
      <x:c r="G1433" s="10" t="str">
        <x:v>FAIL</x:v>
      </x:c>
      <x:c r="H1433" s="10" t="str">
        <x:v>EXECUTED</x:v>
      </x:c>
      <x:c r="I1433" s="10" t="str">
        <x:v>PARSED</x:v>
      </x:c>
      <x:c r="J1433" s="10" t="str">
        <x:v>GENERATION_ACCEPTED</x:v>
      </x:c>
      <x:c r="K1433" s="10" t="str">
        <x:v>4793f0861df0b1c913b56d0623403813fcef040182ac44129c5d382c1595aac4</x:v>
      </x:c>
      <x:c r="L1433" s="10" t="str">
        <x:v>full_repair_v2</x:v>
      </x:c>
      <x:c r="M1433" s="10" t="n">
        <x:v>1</x:v>
      </x:c>
      <x:c r="N1433" s="10" t="n">
        <x:v>0</x:v>
      </x:c>
      <x:c r="O1433" s="10" t="n">
        <x:v>0</x:v>
      </x:c>
      <x:c r="P1433" s="9" t="str">
        <x:f>'CaseReview'!U1433</x:f>
        <x:v>FAIL</x:v>
      </x:c>
      <x:c r="Q1433" s="9" t="n">
        <x:f>IF(AND(T1433=1,G1433=P1433),1,0)</x:f>
        <x:v>1</x:v>
      </x:c>
      <x:c r="R1433" s="9" t="n">
        <x:f>IF(AND(T1433=1,G1433="PASS",P1433="FAIL"),1,0)</x:f>
        <x:v>0</x:v>
      </x:c>
      <x:c r="S1433" s="9" t="n">
        <x:f>IF(AND(T1433=1,G1433="FAIL",P1433="PASS"),1,0)</x:f>
        <x:v>0</x:v>
      </x:c>
      <x:c r="T1433" s="9" t="n">
        <x:v>1</x:v>
      </x:c>
      <x:c r="U1433" s="9" t="n">
        <x:v>9</x:v>
      </x:c>
      <x:c r="V1433" s="9" t="str">
        <x:v>MVP/SHACL_GENERATION_PIPELINE/experiments/FULL_REPAIR_V2/RUN_01/runs/RUN-IMO26-018-20260915T120934175216Z/final/final_shape.ttl</x:v>
      </x:c>
    </x:row>
    <x:row r="1434" ht="22" customHeight="1">
      <x:c r="A1434" s="10" t="str">
        <x:v>V2_FALLBACK25</x:v>
      </x:c>
      <x:c r="B1434" s="10" t="str">
        <x:v>IMO26-018</x:v>
      </x:c>
      <x:c r="C1434" s="10" t="str">
        <x:v>IMO26-018-B-F06</x:v>
      </x:c>
      <x:c r="D1434" s="10" t="str">
        <x:v>RUN_01</x:v>
      </x:c>
      <x:c r="E1434" s="10" t="str">
        <x:v>ORIGINAL_LEDGER</x:v>
      </x:c>
      <x:c r="F1434" s="10" t="str">
        <x:v>FAIL</x:v>
      </x:c>
      <x:c r="G1434" s="10" t="str">
        <x:v>FAIL</x:v>
      </x:c>
      <x:c r="H1434" s="10" t="str">
        <x:v>EXECUTED</x:v>
      </x:c>
      <x:c r="I1434" s="10" t="str">
        <x:v>PARSED</x:v>
      </x:c>
      <x:c r="J1434" s="10" t="str">
        <x:v>GENERATION_ACCEPTED</x:v>
      </x:c>
      <x:c r="K1434" s="10" t="str">
        <x:v>4793f0861df0b1c913b56d0623403813fcef040182ac44129c5d382c1595aac4</x:v>
      </x:c>
      <x:c r="L1434" s="10" t="str">
        <x:v>full_repair_v2</x:v>
      </x:c>
      <x:c r="M1434" s="10" t="n">
        <x:v>1</x:v>
      </x:c>
      <x:c r="N1434" s="10" t="n">
        <x:v>0</x:v>
      </x:c>
      <x:c r="O1434" s="10" t="n">
        <x:v>0</x:v>
      </x:c>
      <x:c r="P1434" s="9" t="str">
        <x:f>'CaseReview'!U1434</x:f>
        <x:v>FAIL</x:v>
      </x:c>
      <x:c r="Q1434" s="9" t="n">
        <x:f>IF(AND(T1434=1,G1434=P1434),1,0)</x:f>
        <x:v>1</x:v>
      </x:c>
      <x:c r="R1434" s="9" t="n">
        <x:f>IF(AND(T1434=1,G1434="PASS",P1434="FAIL"),1,0)</x:f>
        <x:v>0</x:v>
      </x:c>
      <x:c r="S1434" s="9" t="n">
        <x:f>IF(AND(T1434=1,G1434="FAIL",P1434="PASS"),1,0)</x:f>
        <x:v>0</x:v>
      </x:c>
      <x:c r="T1434" s="9" t="n">
        <x:v>1</x:v>
      </x:c>
      <x:c r="U1434" s="9" t="n">
        <x:v>9</x:v>
      </x:c>
      <x:c r="V1434" s="9" t="str">
        <x:v>MVP/SHACL_GENERATION_PIPELINE/experiments/FULL_REPAIR_V2/RUN_01/runs/RUN-IMO26-018-20260915T120934175216Z/final/final_shape.ttl</x:v>
      </x:c>
    </x:row>
    <x:row r="1435" ht="22" customHeight="1">
      <x:c r="A1435" s="10" t="str">
        <x:v>V2_FALLBACK25</x:v>
      </x:c>
      <x:c r="B1435" s="10" t="str">
        <x:v>IMO26-018</x:v>
      </x:c>
      <x:c r="C1435" s="10" t="str">
        <x:v>IMO26-018-B-P01</x:v>
      </x:c>
      <x:c r="D1435" s="10" t="str">
        <x:v>RUN_01</x:v>
      </x:c>
      <x:c r="E1435" s="10" t="str">
        <x:v>ORIGINAL_LEDGER</x:v>
      </x:c>
      <x:c r="F1435" s="10" t="str">
        <x:v>PASS</x:v>
      </x:c>
      <x:c r="G1435" s="10" t="str">
        <x:v>PASS</x:v>
      </x:c>
      <x:c r="H1435" s="10" t="str">
        <x:v>EXECUTED</x:v>
      </x:c>
      <x:c r="I1435" s="10" t="str">
        <x:v>PARSED</x:v>
      </x:c>
      <x:c r="J1435" s="10" t="str">
        <x:v>GENERATION_ACCEPTED</x:v>
      </x:c>
      <x:c r="K1435" s="10" t="str">
        <x:v>4793f0861df0b1c913b56d0623403813fcef040182ac44129c5d382c1595aac4</x:v>
      </x:c>
      <x:c r="L1435" s="10" t="str">
        <x:v>full_repair_v2</x:v>
      </x:c>
      <x:c r="M1435" s="10" t="n">
        <x:v>1</x:v>
      </x:c>
      <x:c r="N1435" s="10" t="n">
        <x:v>0</x:v>
      </x:c>
      <x:c r="O1435" s="10" t="n">
        <x:v>0</x:v>
      </x:c>
      <x:c r="P1435" s="9" t="str">
        <x:f>'CaseReview'!U1435</x:f>
        <x:v>PASS</x:v>
      </x:c>
      <x:c r="Q1435" s="9" t="n">
        <x:f>IF(AND(T1435=1,G1435=P1435),1,0)</x:f>
        <x:v>1</x:v>
      </x:c>
      <x:c r="R1435" s="9" t="n">
        <x:f>IF(AND(T1435=1,G1435="PASS",P1435="FAIL"),1,0)</x:f>
        <x:v>0</x:v>
      </x:c>
      <x:c r="S1435" s="9" t="n">
        <x:f>IF(AND(T1435=1,G1435="FAIL",P1435="PASS"),1,0)</x:f>
        <x:v>0</x:v>
      </x:c>
      <x:c r="T1435" s="9" t="n">
        <x:v>1</x:v>
      </x:c>
      <x:c r="U1435" s="9" t="n">
        <x:v>9</x:v>
      </x:c>
      <x:c r="V1435" s="9" t="str">
        <x:v>MVP/SHACL_GENERATION_PIPELINE/experiments/FULL_REPAIR_V2/RUN_01/runs/RUN-IMO26-018-20260915T120934175216Z/final/final_shape.ttl</x:v>
      </x:c>
    </x:row>
    <x:row r="1436" ht="22" customHeight="1">
      <x:c r="A1436" s="10" t="str">
        <x:v>V2_FALLBACK25</x:v>
      </x:c>
      <x:c r="B1436" s="10" t="str">
        <x:v>IMO26-018</x:v>
      </x:c>
      <x:c r="C1436" s="10" t="str">
        <x:v>IMO26-018-B-P02</x:v>
      </x:c>
      <x:c r="D1436" s="10" t="str">
        <x:v>RUN_01</x:v>
      </x:c>
      <x:c r="E1436" s="10" t="str">
        <x:v>ORIGINAL_LEDGER</x:v>
      </x:c>
      <x:c r="F1436" s="10" t="str">
        <x:v>PASS</x:v>
      </x:c>
      <x:c r="G1436" s="10" t="str">
        <x:v>PASS</x:v>
      </x:c>
      <x:c r="H1436" s="10" t="str">
        <x:v>EXECUTED</x:v>
      </x:c>
      <x:c r="I1436" s="10" t="str">
        <x:v>PARSED</x:v>
      </x:c>
      <x:c r="J1436" s="10" t="str">
        <x:v>GENERATION_ACCEPTED</x:v>
      </x:c>
      <x:c r="K1436" s="10" t="str">
        <x:v>4793f0861df0b1c913b56d0623403813fcef040182ac44129c5d382c1595aac4</x:v>
      </x:c>
      <x:c r="L1436" s="10" t="str">
        <x:v>full_repair_v2</x:v>
      </x:c>
      <x:c r="M1436" s="10" t="n">
        <x:v>1</x:v>
      </x:c>
      <x:c r="N1436" s="10" t="n">
        <x:v>0</x:v>
      </x:c>
      <x:c r="O1436" s="10" t="n">
        <x:v>0</x:v>
      </x:c>
      <x:c r="P1436" s="9" t="str">
        <x:f>'CaseReview'!U1436</x:f>
        <x:v>PASS</x:v>
      </x:c>
      <x:c r="Q1436" s="9" t="n">
        <x:f>IF(AND(T1436=1,G1436=P1436),1,0)</x:f>
        <x:v>1</x:v>
      </x:c>
      <x:c r="R1436" s="9" t="n">
        <x:f>IF(AND(T1436=1,G1436="PASS",P1436="FAIL"),1,0)</x:f>
        <x:v>0</x:v>
      </x:c>
      <x:c r="S1436" s="9" t="n">
        <x:f>IF(AND(T1436=1,G1436="FAIL",P1436="PASS"),1,0)</x:f>
        <x:v>0</x:v>
      </x:c>
      <x:c r="T1436" s="9" t="n">
        <x:v>1</x:v>
      </x:c>
      <x:c r="U1436" s="9" t="n">
        <x:v>9</x:v>
      </x:c>
      <x:c r="V1436" s="9" t="str">
        <x:v>MVP/SHACL_GENERATION_PIPELINE/experiments/FULL_REPAIR_V2/RUN_01/runs/RUN-IMO26-018-20260915T120934175216Z/final/final_shape.ttl</x:v>
      </x:c>
    </x:row>
    <x:row r="1437" ht="22" customHeight="1">
      <x:c r="A1437" s="10" t="str">
        <x:v>V2_FALLBACK25</x:v>
      </x:c>
      <x:c r="B1437" s="10" t="str">
        <x:v>IMO26-018</x:v>
      </x:c>
      <x:c r="C1437" s="10" t="str">
        <x:v>IMO26-018-B-P03</x:v>
      </x:c>
      <x:c r="D1437" s="10" t="str">
        <x:v>RUN_01</x:v>
      </x:c>
      <x:c r="E1437" s="10" t="str">
        <x:v>ORIGINAL_LEDGER</x:v>
      </x:c>
      <x:c r="F1437" s="10" t="str">
        <x:v>PASS</x:v>
      </x:c>
      <x:c r="G1437" s="10" t="str">
        <x:v>FAIL</x:v>
      </x:c>
      <x:c r="H1437" s="10" t="str">
        <x:v>EXECUTED</x:v>
      </x:c>
      <x:c r="I1437" s="10" t="str">
        <x:v>PARSED</x:v>
      </x:c>
      <x:c r="J1437" s="10" t="str">
        <x:v>GENERATION_ACCEPTED</x:v>
      </x:c>
      <x:c r="K1437" s="10" t="str">
        <x:v>4793f0861df0b1c913b56d0623403813fcef040182ac44129c5d382c1595aac4</x:v>
      </x:c>
      <x:c r="L1437" s="10" t="str">
        <x:v>full_repair_v2</x:v>
      </x:c>
      <x:c r="M1437" s="10" t="n">
        <x:v>0</x:v>
      </x:c>
      <x:c r="N1437" s="10" t="n">
        <x:v>0</x:v>
      </x:c>
      <x:c r="O1437" s="10" t="n">
        <x:v>1</x:v>
      </x:c>
      <x:c r="P1437" s="9" t="str">
        <x:f>'CaseReview'!U1437</x:f>
        <x:v>PASS</x:v>
      </x:c>
      <x:c r="Q1437" s="9" t="n">
        <x:f>IF(AND(T1437=1,G1437=P1437),1,0)</x:f>
        <x:v>0</x:v>
      </x:c>
      <x:c r="R1437" s="9" t="n">
        <x:f>IF(AND(T1437=1,G1437="PASS",P1437="FAIL"),1,0)</x:f>
        <x:v>0</x:v>
      </x:c>
      <x:c r="S1437" s="9" t="n">
        <x:f>IF(AND(T1437=1,G1437="FAIL",P1437="PASS"),1,0)</x:f>
        <x:v>1</x:v>
      </x:c>
      <x:c r="T1437" s="9" t="n">
        <x:v>1</x:v>
      </x:c>
      <x:c r="U1437" s="9" t="n">
        <x:v>9</x:v>
      </x:c>
      <x:c r="V1437" s="9" t="str">
        <x:v>MVP/SHACL_GENERATION_PIPELINE/experiments/FULL_REPAIR_V2/RUN_01/runs/RUN-IMO26-018-20260915T120934175216Z/final/final_shape.ttl</x:v>
      </x:c>
    </x:row>
    <x:row r="1438" ht="22" customHeight="1">
      <x:c r="A1438" s="10" t="str">
        <x:v>V2_FALLBACK25</x:v>
      </x:c>
      <x:c r="B1438" s="10" t="str">
        <x:v>TRF-001</x:v>
      </x:c>
      <x:c r="C1438" s="10" t="str">
        <x:v>TRF-001-F01</x:v>
      </x:c>
      <x:c r="D1438" s="10" t="str">
        <x:v>RUN_01</x:v>
      </x:c>
      <x:c r="E1438" s="10" t="str">
        <x:v>ORIGINAL_LEDGER</x:v>
      </x:c>
      <x:c r="F1438" s="10" t="str">
        <x:v>FAIL</x:v>
      </x:c>
      <x:c r="G1438" s="10" t="str">
        <x:v>FAIL</x:v>
      </x:c>
      <x:c r="H1438" s="10" t="str">
        <x:v>EXECUTED</x:v>
      </x:c>
      <x:c r="I1438" s="10" t="str">
        <x:v>PARSED</x:v>
      </x:c>
      <x:c r="J1438" s="10" t="str">
        <x:v>GENERATION_ACCEPTED</x:v>
      </x:c>
      <x:c r="K1438" s="10" t="str">
        <x:v>0f70c0e7824187a5b101408ce766472d2cf33e4eadac08d3c36d76a08fd7666b</x:v>
      </x:c>
      <x:c r="L1438" s="10" t="str">
        <x:v>full_repair_v2</x:v>
      </x:c>
      <x:c r="M1438" s="10" t="n">
        <x:v>1</x:v>
      </x:c>
      <x:c r="N1438" s="10" t="n">
        <x:v>0</x:v>
      </x:c>
      <x:c r="O1438" s="10" t="n">
        <x:v>0</x:v>
      </x:c>
      <x:c r="P1438" s="9" t="str">
        <x:f>'CaseReview'!U1438</x:f>
        <x:v>FAIL</x:v>
      </x:c>
      <x:c r="Q1438" s="9" t="n">
        <x:f>IF(AND(T1438=1,G1438=P1438),1,0)</x:f>
        <x:v>1</x:v>
      </x:c>
      <x:c r="R1438" s="9" t="n">
        <x:f>IF(AND(T1438=1,G1438="PASS",P1438="FAIL"),1,0)</x:f>
        <x:v>0</x:v>
      </x:c>
      <x:c r="S1438" s="9" t="n">
        <x:f>IF(AND(T1438=1,G1438="FAIL",P1438="PASS"),1,0)</x:f>
        <x:v>0</x:v>
      </x:c>
      <x:c r="T1438" s="9" t="n">
        <x:v>1</x:v>
      </x:c>
      <x:c r="U1438" s="9" t="n">
        <x:v>5</x:v>
      </x:c>
      <x:c r="V1438" s="9" t="str">
        <x:v>MVP/SHACL_GENERATION_PIPELINE/experiments/FULL_REPAIR_V2/RUN_01/runs/RUN-TRF-001-20260915T120957214633Z/final/final_shape.ttl</x:v>
      </x:c>
    </x:row>
    <x:row r="1439" ht="22" customHeight="1">
      <x:c r="A1439" s="10" t="str">
        <x:v>V2_FALLBACK25</x:v>
      </x:c>
      <x:c r="B1439" s="10" t="str">
        <x:v>TRF-001</x:v>
      </x:c>
      <x:c r="C1439" s="10" t="str">
        <x:v>TRF-001-F02</x:v>
      </x:c>
      <x:c r="D1439" s="10" t="str">
        <x:v>RUN_01</x:v>
      </x:c>
      <x:c r="E1439" s="10" t="str">
        <x:v>ORIGINAL_LEDGER</x:v>
      </x:c>
      <x:c r="F1439" s="10" t="str">
        <x:v>FAIL</x:v>
      </x:c>
      <x:c r="G1439" s="10" t="str">
        <x:v>FAIL</x:v>
      </x:c>
      <x:c r="H1439" s="10" t="str">
        <x:v>EXECUTED</x:v>
      </x:c>
      <x:c r="I1439" s="10" t="str">
        <x:v>PARSED</x:v>
      </x:c>
      <x:c r="J1439" s="10" t="str">
        <x:v>GENERATION_ACCEPTED</x:v>
      </x:c>
      <x:c r="K1439" s="10" t="str">
        <x:v>0f70c0e7824187a5b101408ce766472d2cf33e4eadac08d3c36d76a08fd7666b</x:v>
      </x:c>
      <x:c r="L1439" s="10" t="str">
        <x:v>full_repair_v2</x:v>
      </x:c>
      <x:c r="M1439" s="10" t="n">
        <x:v>1</x:v>
      </x:c>
      <x:c r="N1439" s="10" t="n">
        <x:v>0</x:v>
      </x:c>
      <x:c r="O1439" s="10" t="n">
        <x:v>0</x:v>
      </x:c>
      <x:c r="P1439" s="9" t="str">
        <x:f>'CaseReview'!U1439</x:f>
        <x:v>FAIL</x:v>
      </x:c>
      <x:c r="Q1439" s="9" t="n">
        <x:f>IF(AND(T1439=1,G1439=P1439),1,0)</x:f>
        <x:v>1</x:v>
      </x:c>
      <x:c r="R1439" s="9" t="n">
        <x:f>IF(AND(T1439=1,G1439="PASS",P1439="FAIL"),1,0)</x:f>
        <x:v>0</x:v>
      </x:c>
      <x:c r="S1439" s="9" t="n">
        <x:f>IF(AND(T1439=1,G1439="FAIL",P1439="PASS"),1,0)</x:f>
        <x:v>0</x:v>
      </x:c>
      <x:c r="T1439" s="9" t="n">
        <x:v>1</x:v>
      </x:c>
      <x:c r="U1439" s="9" t="n">
        <x:v>5</x:v>
      </x:c>
      <x:c r="V1439" s="9" t="str">
        <x:v>MVP/SHACL_GENERATION_PIPELINE/experiments/FULL_REPAIR_V2/RUN_01/runs/RUN-TRF-001-20260915T120957214633Z/final/final_shape.ttl</x:v>
      </x:c>
    </x:row>
    <x:row r="1440" ht="22" customHeight="1">
      <x:c r="A1440" s="10" t="str">
        <x:v>V2_FALLBACK25</x:v>
      </x:c>
      <x:c r="B1440" s="10" t="str">
        <x:v>TRF-001</x:v>
      </x:c>
      <x:c r="C1440" s="10" t="str">
        <x:v>TRF-001-P01</x:v>
      </x:c>
      <x:c r="D1440" s="10" t="str">
        <x:v>RUN_01</x:v>
      </x:c>
      <x:c r="E1440" s="10" t="str">
        <x:v>ORIGINAL_LEDGER</x:v>
      </x:c>
      <x:c r="F1440" s="10" t="str">
        <x:v>PASS</x:v>
      </x:c>
      <x:c r="G1440" s="10" t="str">
        <x:v>FAIL</x:v>
      </x:c>
      <x:c r="H1440" s="10" t="str">
        <x:v>EXECUTED</x:v>
      </x:c>
      <x:c r="I1440" s="10" t="str">
        <x:v>PARSED</x:v>
      </x:c>
      <x:c r="J1440" s="10" t="str">
        <x:v>GENERATION_ACCEPTED</x:v>
      </x:c>
      <x:c r="K1440" s="10" t="str">
        <x:v>0f70c0e7824187a5b101408ce766472d2cf33e4eadac08d3c36d76a08fd7666b</x:v>
      </x:c>
      <x:c r="L1440" s="10" t="str">
        <x:v>full_repair_v2</x:v>
      </x:c>
      <x:c r="M1440" s="10" t="n">
        <x:v>0</x:v>
      </x:c>
      <x:c r="N1440" s="10" t="n">
        <x:v>0</x:v>
      </x:c>
      <x:c r="O1440" s="10" t="n">
        <x:v>1</x:v>
      </x:c>
      <x:c r="P1440" s="9" t="str">
        <x:f>'CaseReview'!U1440</x:f>
        <x:v>PASS</x:v>
      </x:c>
      <x:c r="Q1440" s="9" t="n">
        <x:f>IF(AND(T1440=1,G1440=P1440),1,0)</x:f>
        <x:v>0</x:v>
      </x:c>
      <x:c r="R1440" s="9" t="n">
        <x:f>IF(AND(T1440=1,G1440="PASS",P1440="FAIL"),1,0)</x:f>
        <x:v>0</x:v>
      </x:c>
      <x:c r="S1440" s="9" t="n">
        <x:f>IF(AND(T1440=1,G1440="FAIL",P1440="PASS"),1,0)</x:f>
        <x:v>1</x:v>
      </x:c>
      <x:c r="T1440" s="9" t="n">
        <x:v>1</x:v>
      </x:c>
      <x:c r="U1440" s="9" t="n">
        <x:v>5</x:v>
      </x:c>
      <x:c r="V1440" s="9" t="str">
        <x:v>MVP/SHACL_GENERATION_PIPELINE/experiments/FULL_REPAIR_V2/RUN_01/runs/RUN-TRF-001-20260915T120957214633Z/final/final_shape.ttl</x:v>
      </x:c>
    </x:row>
    <x:row r="1441" ht="22" customHeight="1">
      <x:c r="A1441" s="10" t="str">
        <x:v>V2_FALLBACK25</x:v>
      </x:c>
      <x:c r="B1441" s="10" t="str">
        <x:v>TRF-001</x:v>
      </x:c>
      <x:c r="C1441" s="10" t="str">
        <x:v>TRF-001-P02</x:v>
      </x:c>
      <x:c r="D1441" s="10" t="str">
        <x:v>RUN_01</x:v>
      </x:c>
      <x:c r="E1441" s="10" t="str">
        <x:v>ORIGINAL_LEDGER</x:v>
      </x:c>
      <x:c r="F1441" s="10" t="str">
        <x:v>PASS</x:v>
      </x:c>
      <x:c r="G1441" s="10" t="str">
        <x:v>FAIL</x:v>
      </x:c>
      <x:c r="H1441" s="10" t="str">
        <x:v>EXECUTED</x:v>
      </x:c>
      <x:c r="I1441" s="10" t="str">
        <x:v>PARSED</x:v>
      </x:c>
      <x:c r="J1441" s="10" t="str">
        <x:v>GENERATION_ACCEPTED</x:v>
      </x:c>
      <x:c r="K1441" s="10" t="str">
        <x:v>0f70c0e7824187a5b101408ce766472d2cf33e4eadac08d3c36d76a08fd7666b</x:v>
      </x:c>
      <x:c r="L1441" s="10" t="str">
        <x:v>full_repair_v2</x:v>
      </x:c>
      <x:c r="M1441" s="10" t="n">
        <x:v>0</x:v>
      </x:c>
      <x:c r="N1441" s="10" t="n">
        <x:v>0</x:v>
      </x:c>
      <x:c r="O1441" s="10" t="n">
        <x:v>1</x:v>
      </x:c>
      <x:c r="P1441" s="9" t="str">
        <x:f>'CaseReview'!U1441</x:f>
        <x:v>PASS</x:v>
      </x:c>
      <x:c r="Q1441" s="9" t="n">
        <x:f>IF(AND(T1441=1,G1441=P1441),1,0)</x:f>
        <x:v>0</x:v>
      </x:c>
      <x:c r="R1441" s="9" t="n">
        <x:f>IF(AND(T1441=1,G1441="PASS",P1441="FAIL"),1,0)</x:f>
        <x:v>0</x:v>
      </x:c>
      <x:c r="S1441" s="9" t="n">
        <x:f>IF(AND(T1441=1,G1441="FAIL",P1441="PASS"),1,0)</x:f>
        <x:v>1</x:v>
      </x:c>
      <x:c r="T1441" s="9" t="n">
        <x:v>1</x:v>
      </x:c>
      <x:c r="U1441" s="9" t="n">
        <x:v>5</x:v>
      </x:c>
      <x:c r="V1441" s="9" t="str">
        <x:v>MVP/SHACL_GENERATION_PIPELINE/experiments/FULL_REPAIR_V2/RUN_01/runs/RUN-TRF-001-20260915T120957214633Z/final/final_shape.ttl</x:v>
      </x:c>
    </x:row>
    <x:row r="1442" ht="22" customHeight="1">
      <x:c r="A1442" s="10" t="str">
        <x:v>V2_FALLBACK25</x:v>
      </x:c>
      <x:c r="B1442" s="10" t="str">
        <x:v>TRF-001</x:v>
      </x:c>
      <x:c r="C1442" s="10" t="str">
        <x:v>TRF-001-P03</x:v>
      </x:c>
      <x:c r="D1442" s="10" t="str">
        <x:v>RUN_01</x:v>
      </x:c>
      <x:c r="E1442" s="10" t="str">
        <x:v>ORIGINAL_LEDGER</x:v>
      </x:c>
      <x:c r="F1442" s="10" t="str">
        <x:v>PASS</x:v>
      </x:c>
      <x:c r="G1442" s="10" t="str">
        <x:v>FAIL</x:v>
      </x:c>
      <x:c r="H1442" s="10" t="str">
        <x:v>EXECUTED</x:v>
      </x:c>
      <x:c r="I1442" s="10" t="str">
        <x:v>PARSED</x:v>
      </x:c>
      <x:c r="J1442" s="10" t="str">
        <x:v>GENERATION_ACCEPTED</x:v>
      </x:c>
      <x:c r="K1442" s="10" t="str">
        <x:v>0f70c0e7824187a5b101408ce766472d2cf33e4eadac08d3c36d76a08fd7666b</x:v>
      </x:c>
      <x:c r="L1442" s="10" t="str">
        <x:v>full_repair_v2</x:v>
      </x:c>
      <x:c r="M1442" s="10" t="n">
        <x:v>0</x:v>
      </x:c>
      <x:c r="N1442" s="10" t="n">
        <x:v>0</x:v>
      </x:c>
      <x:c r="O1442" s="10" t="n">
        <x:v>1</x:v>
      </x:c>
      <x:c r="P1442" s="9" t="str">
        <x:f>'CaseReview'!U1442</x:f>
        <x:v>PASS</x:v>
      </x:c>
      <x:c r="Q1442" s="9" t="n">
        <x:f>IF(AND(T1442=1,G1442=P1442),1,0)</x:f>
        <x:v>0</x:v>
      </x:c>
      <x:c r="R1442" s="9" t="n">
        <x:f>IF(AND(T1442=1,G1442="PASS",P1442="FAIL"),1,0)</x:f>
        <x:v>0</x:v>
      </x:c>
      <x:c r="S1442" s="9" t="n">
        <x:f>IF(AND(T1442=1,G1442="FAIL",P1442="PASS"),1,0)</x:f>
        <x:v>1</x:v>
      </x:c>
      <x:c r="T1442" s="9" t="n">
        <x:v>1</x:v>
      </x:c>
      <x:c r="U1442" s="9" t="n">
        <x:v>5</x:v>
      </x:c>
      <x:c r="V1442" s="9" t="str">
        <x:v>MVP/SHACL_GENERATION_PIPELINE/experiments/FULL_REPAIR_V2/RUN_01/runs/RUN-TRF-001-20260915T120957214633Z/final/final_shape.ttl</x:v>
      </x:c>
    </x:row>
    <x:row r="1443" ht="22" customHeight="1">
      <x:c r="A1443" s="10" t="str">
        <x:v>V2_FALLBACK25</x:v>
      </x:c>
      <x:c r="B1443" s="10" t="str">
        <x:v>TRF-002</x:v>
      </x:c>
      <x:c r="C1443" s="10" t="str">
        <x:v>TRF-002-F01</x:v>
      </x:c>
      <x:c r="D1443" s="10" t="str">
        <x:v>RUN_01</x:v>
      </x:c>
      <x:c r="E1443" s="10" t="str">
        <x:v>ORIGINAL_LEDGER</x:v>
      </x:c>
      <x:c r="F1443" s="10" t="str">
        <x:v>FAIL</x:v>
      </x:c>
      <x:c r="G1443" s="10" t="str">
        <x:v>FAIL</x:v>
      </x:c>
      <x:c r="H1443" s="10" t="str">
        <x:v>EXECUTED</x:v>
      </x:c>
      <x:c r="I1443" s="10" t="str">
        <x:v>PARSED</x:v>
      </x:c>
      <x:c r="J1443" s="10" t="str">
        <x:v>GENERATION_ACCEPTED</x:v>
      </x:c>
      <x:c r="K1443" s="10" t="str">
        <x:v>7c58856a32d1e85c65c691ceb28f182556564e31eb2f52fc68aaa37e388475f3</x:v>
      </x:c>
      <x:c r="L1443" s="10" t="str">
        <x:v>full_repair_v2</x:v>
      </x:c>
      <x:c r="M1443" s="10" t="n">
        <x:v>1</x:v>
      </x:c>
      <x:c r="N1443" s="10" t="n">
        <x:v>0</x:v>
      </x:c>
      <x:c r="O1443" s="10" t="n">
        <x:v>0</x:v>
      </x:c>
      <x:c r="P1443" s="9" t="str">
        <x:f>'CaseReview'!U1443</x:f>
        <x:v>FAIL</x:v>
      </x:c>
      <x:c r="Q1443" s="9" t="n">
        <x:f>IF(AND(T1443=1,G1443=P1443),1,0)</x:f>
        <x:v>1</x:v>
      </x:c>
      <x:c r="R1443" s="9" t="n">
        <x:f>IF(AND(T1443=1,G1443="PASS",P1443="FAIL"),1,0)</x:f>
        <x:v>0</x:v>
      </x:c>
      <x:c r="S1443" s="9" t="n">
        <x:f>IF(AND(T1443=1,G1443="FAIL",P1443="PASS"),1,0)</x:f>
        <x:v>0</x:v>
      </x:c>
      <x:c r="T1443" s="9" t="n">
        <x:v>1</x:v>
      </x:c>
      <x:c r="U1443" s="9" t="n">
        <x:v>7</x:v>
      </x:c>
      <x:c r="V1443" s="9" t="str">
        <x:v>MVP/SHACL_GENERATION_PIPELINE/experiments/FULL_REPAIR_V2/RUN_01/runs/RUN-TRF-002-20260915T121026604057Z/final/final_shape.ttl</x:v>
      </x:c>
    </x:row>
    <x:row r="1444" ht="22" customHeight="1">
      <x:c r="A1444" s="10" t="str">
        <x:v>V2_FALLBACK25</x:v>
      </x:c>
      <x:c r="B1444" s="10" t="str">
        <x:v>TRF-002</x:v>
      </x:c>
      <x:c r="C1444" s="10" t="str">
        <x:v>TRF-002-F02</x:v>
      </x:c>
      <x:c r="D1444" s="10" t="str">
        <x:v>RUN_01</x:v>
      </x:c>
      <x:c r="E1444" s="10" t="str">
        <x:v>ORIGINAL_LEDGER</x:v>
      </x:c>
      <x:c r="F1444" s="10" t="str">
        <x:v>FAIL</x:v>
      </x:c>
      <x:c r="G1444" s="10" t="str">
        <x:v>PASS</x:v>
      </x:c>
      <x:c r="H1444" s="10" t="str">
        <x:v>EXECUTED</x:v>
      </x:c>
      <x:c r="I1444" s="10" t="str">
        <x:v>PARSED</x:v>
      </x:c>
      <x:c r="J1444" s="10" t="str">
        <x:v>GENERATION_ACCEPTED</x:v>
      </x:c>
      <x:c r="K1444" s="10" t="str">
        <x:v>7c58856a32d1e85c65c691ceb28f182556564e31eb2f52fc68aaa37e388475f3</x:v>
      </x:c>
      <x:c r="L1444" s="10" t="str">
        <x:v>full_repair_v2</x:v>
      </x:c>
      <x:c r="M1444" s="10" t="n">
        <x:v>0</x:v>
      </x:c>
      <x:c r="N1444" s="10" t="n">
        <x:v>1</x:v>
      </x:c>
      <x:c r="O1444" s="10" t="n">
        <x:v>0</x:v>
      </x:c>
      <x:c r="P1444" s="9" t="str">
        <x:f>'CaseReview'!U1444</x:f>
        <x:v>FAIL</x:v>
      </x:c>
      <x:c r="Q1444" s="9" t="n">
        <x:f>IF(AND(T1444=1,G1444=P1444),1,0)</x:f>
        <x:v>0</x:v>
      </x:c>
      <x:c r="R1444" s="9" t="n">
        <x:f>IF(AND(T1444=1,G1444="PASS",P1444="FAIL"),1,0)</x:f>
        <x:v>1</x:v>
      </x:c>
      <x:c r="S1444" s="9" t="n">
        <x:f>IF(AND(T1444=1,G1444="FAIL",P1444="PASS"),1,0)</x:f>
        <x:v>0</x:v>
      </x:c>
      <x:c r="T1444" s="9" t="n">
        <x:v>1</x:v>
      </x:c>
      <x:c r="U1444" s="9" t="n">
        <x:v>7</x:v>
      </x:c>
      <x:c r="V1444" s="9" t="str">
        <x:v>MVP/SHACL_GENERATION_PIPELINE/experiments/FULL_REPAIR_V2/RUN_01/runs/RUN-TRF-002-20260915T121026604057Z/final/final_shape.ttl</x:v>
      </x:c>
    </x:row>
    <x:row r="1445" ht="22" customHeight="1">
      <x:c r="A1445" s="10" t="str">
        <x:v>V2_FALLBACK25</x:v>
      </x:c>
      <x:c r="B1445" s="10" t="str">
        <x:v>TRF-002</x:v>
      </x:c>
      <x:c r="C1445" s="10" t="str">
        <x:v>TRF-002-F03</x:v>
      </x:c>
      <x:c r="D1445" s="10" t="str">
        <x:v>RUN_01</x:v>
      </x:c>
      <x:c r="E1445" s="10" t="str">
        <x:v>ORIGINAL_LEDGER</x:v>
      </x:c>
      <x:c r="F1445" s="10" t="str">
        <x:v>FAIL</x:v>
      </x:c>
      <x:c r="G1445" s="10" t="str">
        <x:v>PASS</x:v>
      </x:c>
      <x:c r="H1445" s="10" t="str">
        <x:v>EXECUTED</x:v>
      </x:c>
      <x:c r="I1445" s="10" t="str">
        <x:v>PARSED</x:v>
      </x:c>
      <x:c r="J1445" s="10" t="str">
        <x:v>GENERATION_ACCEPTED</x:v>
      </x:c>
      <x:c r="K1445" s="10" t="str">
        <x:v>7c58856a32d1e85c65c691ceb28f182556564e31eb2f52fc68aaa37e388475f3</x:v>
      </x:c>
      <x:c r="L1445" s="10" t="str">
        <x:v>full_repair_v2</x:v>
      </x:c>
      <x:c r="M1445" s="10" t="n">
        <x:v>0</x:v>
      </x:c>
      <x:c r="N1445" s="10" t="n">
        <x:v>1</x:v>
      </x:c>
      <x:c r="O1445" s="10" t="n">
        <x:v>0</x:v>
      </x:c>
      <x:c r="P1445" s="9" t="str">
        <x:f>'CaseReview'!U1445</x:f>
        <x:v>FAIL</x:v>
      </x:c>
      <x:c r="Q1445" s="9" t="n">
        <x:f>IF(AND(T1445=1,G1445=P1445),1,0)</x:f>
        <x:v>0</x:v>
      </x:c>
      <x:c r="R1445" s="9" t="n">
        <x:f>IF(AND(T1445=1,G1445="PASS",P1445="FAIL"),1,0)</x:f>
        <x:v>1</x:v>
      </x:c>
      <x:c r="S1445" s="9" t="n">
        <x:f>IF(AND(T1445=1,G1445="FAIL",P1445="PASS"),1,0)</x:f>
        <x:v>0</x:v>
      </x:c>
      <x:c r="T1445" s="9" t="n">
        <x:v>1</x:v>
      </x:c>
      <x:c r="U1445" s="9" t="n">
        <x:v>7</x:v>
      </x:c>
      <x:c r="V1445" s="9" t="str">
        <x:v>MVP/SHACL_GENERATION_PIPELINE/experiments/FULL_REPAIR_V2/RUN_01/runs/RUN-TRF-002-20260915T121026604057Z/final/final_shape.ttl</x:v>
      </x:c>
    </x:row>
    <x:row r="1446" ht="22" customHeight="1">
      <x:c r="A1446" s="10" t="str">
        <x:v>V2_FALLBACK25</x:v>
      </x:c>
      <x:c r="B1446" s="10" t="str">
        <x:v>TRF-002</x:v>
      </x:c>
      <x:c r="C1446" s="10" t="str">
        <x:v>TRF-002-P01</x:v>
      </x:c>
      <x:c r="D1446" s="10" t="str">
        <x:v>RUN_01</x:v>
      </x:c>
      <x:c r="E1446" s="10" t="str">
        <x:v>ORIGINAL_LEDGER</x:v>
      </x:c>
      <x:c r="F1446" s="10" t="str">
        <x:v>PASS</x:v>
      </x:c>
      <x:c r="G1446" s="10" t="str">
        <x:v>PASS</x:v>
      </x:c>
      <x:c r="H1446" s="10" t="str">
        <x:v>EXECUTED</x:v>
      </x:c>
      <x:c r="I1446" s="10" t="str">
        <x:v>PARSED</x:v>
      </x:c>
      <x:c r="J1446" s="10" t="str">
        <x:v>GENERATION_ACCEPTED</x:v>
      </x:c>
      <x:c r="K1446" s="10" t="str">
        <x:v>7c58856a32d1e85c65c691ceb28f182556564e31eb2f52fc68aaa37e388475f3</x:v>
      </x:c>
      <x:c r="L1446" s="10" t="str">
        <x:v>full_repair_v2</x:v>
      </x:c>
      <x:c r="M1446" s="10" t="n">
        <x:v>1</x:v>
      </x:c>
      <x:c r="N1446" s="10" t="n">
        <x:v>0</x:v>
      </x:c>
      <x:c r="O1446" s="10" t="n">
        <x:v>0</x:v>
      </x:c>
      <x:c r="P1446" s="9" t="str">
        <x:f>'CaseReview'!U1446</x:f>
        <x:v>PASS</x:v>
      </x:c>
      <x:c r="Q1446" s="9" t="n">
        <x:f>IF(AND(T1446=1,G1446=P1446),1,0)</x:f>
        <x:v>1</x:v>
      </x:c>
      <x:c r="R1446" s="9" t="n">
        <x:f>IF(AND(T1446=1,G1446="PASS",P1446="FAIL"),1,0)</x:f>
        <x:v>0</x:v>
      </x:c>
      <x:c r="S1446" s="9" t="n">
        <x:f>IF(AND(T1446=1,G1446="FAIL",P1446="PASS"),1,0)</x:f>
        <x:v>0</x:v>
      </x:c>
      <x:c r="T1446" s="9" t="n">
        <x:v>1</x:v>
      </x:c>
      <x:c r="U1446" s="9" t="n">
        <x:v>7</x:v>
      </x:c>
      <x:c r="V1446" s="9" t="str">
        <x:v>MVP/SHACL_GENERATION_PIPELINE/experiments/FULL_REPAIR_V2/RUN_01/runs/RUN-TRF-002-20260915T121026604057Z/final/final_shape.ttl</x:v>
      </x:c>
    </x:row>
    <x:row r="1447" ht="22" customHeight="1">
      <x:c r="A1447" s="10" t="str">
        <x:v>V2_FALLBACK25</x:v>
      </x:c>
      <x:c r="B1447" s="10" t="str">
        <x:v>TRF-002</x:v>
      </x:c>
      <x:c r="C1447" s="10" t="str">
        <x:v>TRF-002-P02</x:v>
      </x:c>
      <x:c r="D1447" s="10" t="str">
        <x:v>RUN_01</x:v>
      </x:c>
      <x:c r="E1447" s="10" t="str">
        <x:v>ORIGINAL_LEDGER</x:v>
      </x:c>
      <x:c r="F1447" s="10" t="str">
        <x:v>PASS</x:v>
      </x:c>
      <x:c r="G1447" s="10" t="str">
        <x:v>PASS</x:v>
      </x:c>
      <x:c r="H1447" s="10" t="str">
        <x:v>EXECUTED</x:v>
      </x:c>
      <x:c r="I1447" s="10" t="str">
        <x:v>PARSED</x:v>
      </x:c>
      <x:c r="J1447" s="10" t="str">
        <x:v>GENERATION_ACCEPTED</x:v>
      </x:c>
      <x:c r="K1447" s="10" t="str">
        <x:v>7c58856a32d1e85c65c691ceb28f182556564e31eb2f52fc68aaa37e388475f3</x:v>
      </x:c>
      <x:c r="L1447" s="10" t="str">
        <x:v>full_repair_v2</x:v>
      </x:c>
      <x:c r="M1447" s="10" t="n">
        <x:v>1</x:v>
      </x:c>
      <x:c r="N1447" s="10" t="n">
        <x:v>0</x:v>
      </x:c>
      <x:c r="O1447" s="10" t="n">
        <x:v>0</x:v>
      </x:c>
      <x:c r="P1447" s="9" t="str">
        <x:f>'CaseReview'!U1447</x:f>
        <x:v>PASS</x:v>
      </x:c>
      <x:c r="Q1447" s="9" t="n">
        <x:f>IF(AND(T1447=1,G1447=P1447),1,0)</x:f>
        <x:v>1</x:v>
      </x:c>
      <x:c r="R1447" s="9" t="n">
        <x:f>IF(AND(T1447=1,G1447="PASS",P1447="FAIL"),1,0)</x:f>
        <x:v>0</x:v>
      </x:c>
      <x:c r="S1447" s="9" t="n">
        <x:f>IF(AND(T1447=1,G1447="FAIL",P1447="PASS"),1,0)</x:f>
        <x:v>0</x:v>
      </x:c>
      <x:c r="T1447" s="9" t="n">
        <x:v>1</x:v>
      </x:c>
      <x:c r="U1447" s="9" t="n">
        <x:v>7</x:v>
      </x:c>
      <x:c r="V1447" s="9" t="str">
        <x:v>MVP/SHACL_GENERATION_PIPELINE/experiments/FULL_REPAIR_V2/RUN_01/runs/RUN-TRF-002-20260915T121026604057Z/final/final_shape.ttl</x:v>
      </x:c>
    </x:row>
    <x:row r="1448" ht="22" customHeight="1">
      <x:c r="A1448" s="10" t="str">
        <x:v>V2_FALLBACK25</x:v>
      </x:c>
      <x:c r="B1448" s="10" t="str">
        <x:v>TRF-002</x:v>
      </x:c>
      <x:c r="C1448" s="10" t="str">
        <x:v>TRF-002-P03</x:v>
      </x:c>
      <x:c r="D1448" s="10" t="str">
        <x:v>RUN_01</x:v>
      </x:c>
      <x:c r="E1448" s="10" t="str">
        <x:v>ORIGINAL_LEDGER</x:v>
      </x:c>
      <x:c r="F1448" s="10" t="str">
        <x:v>PASS</x:v>
      </x:c>
      <x:c r="G1448" s="10" t="str">
        <x:v>PASS</x:v>
      </x:c>
      <x:c r="H1448" s="10" t="str">
        <x:v>EXECUTED</x:v>
      </x:c>
      <x:c r="I1448" s="10" t="str">
        <x:v>PARSED</x:v>
      </x:c>
      <x:c r="J1448" s="10" t="str">
        <x:v>GENERATION_ACCEPTED</x:v>
      </x:c>
      <x:c r="K1448" s="10" t="str">
        <x:v>7c58856a32d1e85c65c691ceb28f182556564e31eb2f52fc68aaa37e388475f3</x:v>
      </x:c>
      <x:c r="L1448" s="10" t="str">
        <x:v>full_repair_v2</x:v>
      </x:c>
      <x:c r="M1448" s="10" t="n">
        <x:v>1</x:v>
      </x:c>
      <x:c r="N1448" s="10" t="n">
        <x:v>0</x:v>
      </x:c>
      <x:c r="O1448" s="10" t="n">
        <x:v>0</x:v>
      </x:c>
      <x:c r="P1448" s="9" t="str">
        <x:f>'CaseReview'!U1448</x:f>
        <x:v>PASS</x:v>
      </x:c>
      <x:c r="Q1448" s="9" t="n">
        <x:f>IF(AND(T1448=1,G1448=P1448),1,0)</x:f>
        <x:v>1</x:v>
      </x:c>
      <x:c r="R1448" s="9" t="n">
        <x:f>IF(AND(T1448=1,G1448="PASS",P1448="FAIL"),1,0)</x:f>
        <x:v>0</x:v>
      </x:c>
      <x:c r="S1448" s="9" t="n">
        <x:f>IF(AND(T1448=1,G1448="FAIL",P1448="PASS"),1,0)</x:f>
        <x:v>0</x:v>
      </x:c>
      <x:c r="T1448" s="9" t="n">
        <x:v>1</x:v>
      </x:c>
      <x:c r="U1448" s="9" t="n">
        <x:v>7</x:v>
      </x:c>
      <x:c r="V1448" s="9" t="str">
        <x:v>MVP/SHACL_GENERATION_PIPELINE/experiments/FULL_REPAIR_V2/RUN_01/runs/RUN-TRF-002-20260915T121026604057Z/final/final_shape.ttl</x:v>
      </x:c>
    </x:row>
    <x:row r="1449" ht="22" customHeight="1">
      <x:c r="A1449" s="10" t="str">
        <x:v>V2_FALLBACK25</x:v>
      </x:c>
      <x:c r="B1449" s="10" t="str">
        <x:v>TRF-002</x:v>
      </x:c>
      <x:c r="C1449" s="10" t="str">
        <x:v>TRF-002-P04</x:v>
      </x:c>
      <x:c r="D1449" s="10" t="str">
        <x:v>RUN_01</x:v>
      </x:c>
      <x:c r="E1449" s="10" t="str">
        <x:v>ORIGINAL_LEDGER</x:v>
      </x:c>
      <x:c r="F1449" s="10" t="str">
        <x:v>PASS</x:v>
      </x:c>
      <x:c r="G1449" s="10" t="str">
        <x:v>PASS</x:v>
      </x:c>
      <x:c r="H1449" s="10" t="str">
        <x:v>EXECUTED</x:v>
      </x:c>
      <x:c r="I1449" s="10" t="str">
        <x:v>PARSED</x:v>
      </x:c>
      <x:c r="J1449" s="10" t="str">
        <x:v>GENERATION_ACCEPTED</x:v>
      </x:c>
      <x:c r="K1449" s="10" t="str">
        <x:v>7c58856a32d1e85c65c691ceb28f182556564e31eb2f52fc68aaa37e388475f3</x:v>
      </x:c>
      <x:c r="L1449" s="10" t="str">
        <x:v>full_repair_v2</x:v>
      </x:c>
      <x:c r="M1449" s="10" t="n">
        <x:v>1</x:v>
      </x:c>
      <x:c r="N1449" s="10" t="n">
        <x:v>0</x:v>
      </x:c>
      <x:c r="O1449" s="10" t="n">
        <x:v>0</x:v>
      </x:c>
      <x:c r="P1449" s="9" t="str">
        <x:f>'CaseReview'!U1449</x:f>
        <x:v>PASS</x:v>
      </x:c>
      <x:c r="Q1449" s="9" t="n">
        <x:f>IF(AND(T1449=1,G1449=P1449),1,0)</x:f>
        <x:v>1</x:v>
      </x:c>
      <x:c r="R1449" s="9" t="n">
        <x:f>IF(AND(T1449=1,G1449="PASS",P1449="FAIL"),1,0)</x:f>
        <x:v>0</x:v>
      </x:c>
      <x:c r="S1449" s="9" t="n">
        <x:f>IF(AND(T1449=1,G1449="FAIL",P1449="PASS"),1,0)</x:f>
        <x:v>0</x:v>
      </x:c>
      <x:c r="T1449" s="9" t="n">
        <x:v>1</x:v>
      </x:c>
      <x:c r="U1449" s="9" t="n">
        <x:v>7</x:v>
      </x:c>
      <x:c r="V1449" s="9" t="str">
        <x:v>MVP/SHACL_GENERATION_PIPELINE/experiments/FULL_REPAIR_V2/RUN_01/runs/RUN-TRF-002-20260915T121026604057Z/final/final_shape.ttl</x:v>
      </x:c>
    </x:row>
    <x:row r="1450" ht="22" customHeight="1">
      <x:c r="A1450" s="10" t="str">
        <x:v>V2_FALLBACK25</x:v>
      </x:c>
      <x:c r="B1450" s="10" t="str">
        <x:v>TRF-003</x:v>
      </x:c>
      <x:c r="C1450" s="10" t="str">
        <x:v>TRF-003-F01</x:v>
      </x:c>
      <x:c r="D1450" s="10" t="str">
        <x:v>RUN_01</x:v>
      </x:c>
      <x:c r="E1450" s="10" t="str">
        <x:v>ORIGINAL_LEDGER</x:v>
      </x:c>
      <x:c r="F1450" s="10" t="str">
        <x:v>FAIL</x:v>
      </x:c>
      <x:c r="G1450" s="10" t="str">
        <x:v>FAIL</x:v>
      </x:c>
      <x:c r="H1450" s="10" t="str">
        <x:v>EXECUTED</x:v>
      </x:c>
      <x:c r="I1450" s="10" t="str">
        <x:v>PARSED</x:v>
      </x:c>
      <x:c r="J1450" s="10" t="str">
        <x:v>GENERATION_ACCEPTED</x:v>
      </x:c>
      <x:c r="K1450" s="10" t="str">
        <x:v>20d10532810fc02c3a6a8d0f685d08ef33c964a4f0cc0f39558950df5f472671</x:v>
      </x:c>
      <x:c r="L1450" s="10" t="str">
        <x:v>full_repair_v2</x:v>
      </x:c>
      <x:c r="M1450" s="10" t="n">
        <x:v>1</x:v>
      </x:c>
      <x:c r="N1450" s="10" t="n">
        <x:v>0</x:v>
      </x:c>
      <x:c r="O1450" s="10" t="n">
        <x:v>0</x:v>
      </x:c>
      <x:c r="P1450" s="9" t="str">
        <x:f>'CaseReview'!U1450</x:f>
        <x:v>FAIL</x:v>
      </x:c>
      <x:c r="Q1450" s="9" t="n">
        <x:f>IF(AND(T1450=1,G1450=P1450),1,0)</x:f>
        <x:v>1</x:v>
      </x:c>
      <x:c r="R1450" s="9" t="n">
        <x:f>IF(AND(T1450=1,G1450="PASS",P1450="FAIL"),1,0)</x:f>
        <x:v>0</x:v>
      </x:c>
      <x:c r="S1450" s="9" t="n">
        <x:f>IF(AND(T1450=1,G1450="FAIL",P1450="PASS"),1,0)</x:f>
        <x:v>0</x:v>
      </x:c>
      <x:c r="T1450" s="9" t="n">
        <x:v>1</x:v>
      </x:c>
      <x:c r="U1450" s="9" t="n">
        <x:v>7</x:v>
      </x:c>
      <x:c r="V1450" s="9" t="str">
        <x:v>MVP/SHACL_GENERATION_PIPELINE/experiments/FULL_REPAIR_V2/RUN_01/runs/RUN-TRF-003-20260915T121048363599Z/final/final_shape.ttl</x:v>
      </x:c>
    </x:row>
    <x:row r="1451" ht="22" customHeight="1">
      <x:c r="A1451" s="10" t="str">
        <x:v>V2_FALLBACK25</x:v>
      </x:c>
      <x:c r="B1451" s="10" t="str">
        <x:v>TRF-003</x:v>
      </x:c>
      <x:c r="C1451" s="10" t="str">
        <x:v>TRF-003-F02</x:v>
      </x:c>
      <x:c r="D1451" s="10" t="str">
        <x:v>RUN_01</x:v>
      </x:c>
      <x:c r="E1451" s="10" t="str">
        <x:v>ORIGINAL_LEDGER</x:v>
      </x:c>
      <x:c r="F1451" s="10" t="str">
        <x:v>FAIL</x:v>
      </x:c>
      <x:c r="G1451" s="10" t="str">
        <x:v>PASS</x:v>
      </x:c>
      <x:c r="H1451" s="10" t="str">
        <x:v>EXECUTED</x:v>
      </x:c>
      <x:c r="I1451" s="10" t="str">
        <x:v>PARSED</x:v>
      </x:c>
      <x:c r="J1451" s="10" t="str">
        <x:v>GENERATION_ACCEPTED</x:v>
      </x:c>
      <x:c r="K1451" s="10" t="str">
        <x:v>20d10532810fc02c3a6a8d0f685d08ef33c964a4f0cc0f39558950df5f472671</x:v>
      </x:c>
      <x:c r="L1451" s="10" t="str">
        <x:v>full_repair_v2</x:v>
      </x:c>
      <x:c r="M1451" s="10" t="n">
        <x:v>0</x:v>
      </x:c>
      <x:c r="N1451" s="10" t="n">
        <x:v>1</x:v>
      </x:c>
      <x:c r="O1451" s="10" t="n">
        <x:v>0</x:v>
      </x:c>
      <x:c r="P1451" s="9" t="str">
        <x:f>'CaseReview'!U1451</x:f>
        <x:v>FAIL</x:v>
      </x:c>
      <x:c r="Q1451" s="9" t="n">
        <x:f>IF(AND(T1451=1,G1451=P1451),1,0)</x:f>
        <x:v>0</x:v>
      </x:c>
      <x:c r="R1451" s="9" t="n">
        <x:f>IF(AND(T1451=1,G1451="PASS",P1451="FAIL"),1,0)</x:f>
        <x:v>1</x:v>
      </x:c>
      <x:c r="S1451" s="9" t="n">
        <x:f>IF(AND(T1451=1,G1451="FAIL",P1451="PASS"),1,0)</x:f>
        <x:v>0</x:v>
      </x:c>
      <x:c r="T1451" s="9" t="n">
        <x:v>1</x:v>
      </x:c>
      <x:c r="U1451" s="9" t="n">
        <x:v>7</x:v>
      </x:c>
      <x:c r="V1451" s="9" t="str">
        <x:v>MVP/SHACL_GENERATION_PIPELINE/experiments/FULL_REPAIR_V2/RUN_01/runs/RUN-TRF-003-20260915T121048363599Z/final/final_shape.ttl</x:v>
      </x:c>
    </x:row>
    <x:row r="1452" ht="22" customHeight="1">
      <x:c r="A1452" s="10" t="str">
        <x:v>V2_FALLBACK25</x:v>
      </x:c>
      <x:c r="B1452" s="10" t="str">
        <x:v>TRF-003</x:v>
      </x:c>
      <x:c r="C1452" s="10" t="str">
        <x:v>TRF-003-F03</x:v>
      </x:c>
      <x:c r="D1452" s="10" t="str">
        <x:v>RUN_01</x:v>
      </x:c>
      <x:c r="E1452" s="10" t="str">
        <x:v>ORIGINAL_LEDGER</x:v>
      </x:c>
      <x:c r="F1452" s="10" t="str">
        <x:v>FAIL</x:v>
      </x:c>
      <x:c r="G1452" s="10" t="str">
        <x:v>PASS</x:v>
      </x:c>
      <x:c r="H1452" s="10" t="str">
        <x:v>EXECUTED</x:v>
      </x:c>
      <x:c r="I1452" s="10" t="str">
        <x:v>PARSED</x:v>
      </x:c>
      <x:c r="J1452" s="10" t="str">
        <x:v>GENERATION_ACCEPTED</x:v>
      </x:c>
      <x:c r="K1452" s="10" t="str">
        <x:v>20d10532810fc02c3a6a8d0f685d08ef33c964a4f0cc0f39558950df5f472671</x:v>
      </x:c>
      <x:c r="L1452" s="10" t="str">
        <x:v>full_repair_v2</x:v>
      </x:c>
      <x:c r="M1452" s="10" t="n">
        <x:v>0</x:v>
      </x:c>
      <x:c r="N1452" s="10" t="n">
        <x:v>1</x:v>
      </x:c>
      <x:c r="O1452" s="10" t="n">
        <x:v>0</x:v>
      </x:c>
      <x:c r="P1452" s="9" t="str">
        <x:f>'CaseReview'!U1452</x:f>
        <x:v>FAIL</x:v>
      </x:c>
      <x:c r="Q1452" s="9" t="n">
        <x:f>IF(AND(T1452=1,G1452=P1452),1,0)</x:f>
        <x:v>0</x:v>
      </x:c>
      <x:c r="R1452" s="9" t="n">
        <x:f>IF(AND(T1452=1,G1452="PASS",P1452="FAIL"),1,0)</x:f>
        <x:v>1</x:v>
      </x:c>
      <x:c r="S1452" s="9" t="n">
        <x:f>IF(AND(T1452=1,G1452="FAIL",P1452="PASS"),1,0)</x:f>
        <x:v>0</x:v>
      </x:c>
      <x:c r="T1452" s="9" t="n">
        <x:v>1</x:v>
      </x:c>
      <x:c r="U1452" s="9" t="n">
        <x:v>7</x:v>
      </x:c>
      <x:c r="V1452" s="9" t="str">
        <x:v>MVP/SHACL_GENERATION_PIPELINE/experiments/FULL_REPAIR_V2/RUN_01/runs/RUN-TRF-003-20260915T121048363599Z/final/final_shape.ttl</x:v>
      </x:c>
    </x:row>
    <x:row r="1453" ht="22" customHeight="1">
      <x:c r="A1453" s="10" t="str">
        <x:v>V2_FALLBACK25</x:v>
      </x:c>
      <x:c r="B1453" s="10" t="str">
        <x:v>TRF-003</x:v>
      </x:c>
      <x:c r="C1453" s="10" t="str">
        <x:v>TRF-003-P01</x:v>
      </x:c>
      <x:c r="D1453" s="10" t="str">
        <x:v>RUN_01</x:v>
      </x:c>
      <x:c r="E1453" s="10" t="str">
        <x:v>ORIGINAL_LEDGER</x:v>
      </x:c>
      <x:c r="F1453" s="10" t="str">
        <x:v>PASS</x:v>
      </x:c>
      <x:c r="G1453" s="10" t="str">
        <x:v>PASS</x:v>
      </x:c>
      <x:c r="H1453" s="10" t="str">
        <x:v>EXECUTED</x:v>
      </x:c>
      <x:c r="I1453" s="10" t="str">
        <x:v>PARSED</x:v>
      </x:c>
      <x:c r="J1453" s="10" t="str">
        <x:v>GENERATION_ACCEPTED</x:v>
      </x:c>
      <x:c r="K1453" s="10" t="str">
        <x:v>20d10532810fc02c3a6a8d0f685d08ef33c964a4f0cc0f39558950df5f472671</x:v>
      </x:c>
      <x:c r="L1453" s="10" t="str">
        <x:v>full_repair_v2</x:v>
      </x:c>
      <x:c r="M1453" s="10" t="n">
        <x:v>1</x:v>
      </x:c>
      <x:c r="N1453" s="10" t="n">
        <x:v>0</x:v>
      </x:c>
      <x:c r="O1453" s="10" t="n">
        <x:v>0</x:v>
      </x:c>
      <x:c r="P1453" s="9" t="str">
        <x:f>'CaseReview'!U1453</x:f>
        <x:v>PASS</x:v>
      </x:c>
      <x:c r="Q1453" s="9" t="n">
        <x:f>IF(AND(T1453=1,G1453=P1453),1,0)</x:f>
        <x:v>1</x:v>
      </x:c>
      <x:c r="R1453" s="9" t="n">
        <x:f>IF(AND(T1453=1,G1453="PASS",P1453="FAIL"),1,0)</x:f>
        <x:v>0</x:v>
      </x:c>
      <x:c r="S1453" s="9" t="n">
        <x:f>IF(AND(T1453=1,G1453="FAIL",P1453="PASS"),1,0)</x:f>
        <x:v>0</x:v>
      </x:c>
      <x:c r="T1453" s="9" t="n">
        <x:v>1</x:v>
      </x:c>
      <x:c r="U1453" s="9" t="n">
        <x:v>7</x:v>
      </x:c>
      <x:c r="V1453" s="9" t="str">
        <x:v>MVP/SHACL_GENERATION_PIPELINE/experiments/FULL_REPAIR_V2/RUN_01/runs/RUN-TRF-003-20260915T121048363599Z/final/final_shape.ttl</x:v>
      </x:c>
    </x:row>
    <x:row r="1454" ht="22" customHeight="1">
      <x:c r="A1454" s="10" t="str">
        <x:v>V2_FALLBACK25</x:v>
      </x:c>
      <x:c r="B1454" s="10" t="str">
        <x:v>TRF-003</x:v>
      </x:c>
      <x:c r="C1454" s="10" t="str">
        <x:v>TRF-003-P02</x:v>
      </x:c>
      <x:c r="D1454" s="10" t="str">
        <x:v>RUN_01</x:v>
      </x:c>
      <x:c r="E1454" s="10" t="str">
        <x:v>ORIGINAL_LEDGER</x:v>
      </x:c>
      <x:c r="F1454" s="10" t="str">
        <x:v>PASS</x:v>
      </x:c>
      <x:c r="G1454" s="10" t="str">
        <x:v>PASS</x:v>
      </x:c>
      <x:c r="H1454" s="10" t="str">
        <x:v>EXECUTED</x:v>
      </x:c>
      <x:c r="I1454" s="10" t="str">
        <x:v>PARSED</x:v>
      </x:c>
      <x:c r="J1454" s="10" t="str">
        <x:v>GENERATION_ACCEPTED</x:v>
      </x:c>
      <x:c r="K1454" s="10" t="str">
        <x:v>20d10532810fc02c3a6a8d0f685d08ef33c964a4f0cc0f39558950df5f472671</x:v>
      </x:c>
      <x:c r="L1454" s="10" t="str">
        <x:v>full_repair_v2</x:v>
      </x:c>
      <x:c r="M1454" s="10" t="n">
        <x:v>1</x:v>
      </x:c>
      <x:c r="N1454" s="10" t="n">
        <x:v>0</x:v>
      </x:c>
      <x:c r="O1454" s="10" t="n">
        <x:v>0</x:v>
      </x:c>
      <x:c r="P1454" s="9" t="str">
        <x:f>'CaseReview'!U1454</x:f>
        <x:v>PASS</x:v>
      </x:c>
      <x:c r="Q1454" s="9" t="n">
        <x:f>IF(AND(T1454=1,G1454=P1454),1,0)</x:f>
        <x:v>1</x:v>
      </x:c>
      <x:c r="R1454" s="9" t="n">
        <x:f>IF(AND(T1454=1,G1454="PASS",P1454="FAIL"),1,0)</x:f>
        <x:v>0</x:v>
      </x:c>
      <x:c r="S1454" s="9" t="n">
        <x:f>IF(AND(T1454=1,G1454="FAIL",P1454="PASS"),1,0)</x:f>
        <x:v>0</x:v>
      </x:c>
      <x:c r="T1454" s="9" t="n">
        <x:v>1</x:v>
      </x:c>
      <x:c r="U1454" s="9" t="n">
        <x:v>7</x:v>
      </x:c>
      <x:c r="V1454" s="9" t="str">
        <x:v>MVP/SHACL_GENERATION_PIPELINE/experiments/FULL_REPAIR_V2/RUN_01/runs/RUN-TRF-003-20260915T121048363599Z/final/final_shape.ttl</x:v>
      </x:c>
    </x:row>
    <x:row r="1455" ht="22" customHeight="1">
      <x:c r="A1455" s="10" t="str">
        <x:v>V2_FALLBACK25</x:v>
      </x:c>
      <x:c r="B1455" s="10" t="str">
        <x:v>TRF-003</x:v>
      </x:c>
      <x:c r="C1455" s="10" t="str">
        <x:v>TRF-003-P03</x:v>
      </x:c>
      <x:c r="D1455" s="10" t="str">
        <x:v>RUN_01</x:v>
      </x:c>
      <x:c r="E1455" s="10" t="str">
        <x:v>ORIGINAL_LEDGER</x:v>
      </x:c>
      <x:c r="F1455" s="10" t="str">
        <x:v>PASS</x:v>
      </x:c>
      <x:c r="G1455" s="10" t="str">
        <x:v>PASS</x:v>
      </x:c>
      <x:c r="H1455" s="10" t="str">
        <x:v>EXECUTED</x:v>
      </x:c>
      <x:c r="I1455" s="10" t="str">
        <x:v>PARSED</x:v>
      </x:c>
      <x:c r="J1455" s="10" t="str">
        <x:v>GENERATION_ACCEPTED</x:v>
      </x:c>
      <x:c r="K1455" s="10" t="str">
        <x:v>20d10532810fc02c3a6a8d0f685d08ef33c964a4f0cc0f39558950df5f472671</x:v>
      </x:c>
      <x:c r="L1455" s="10" t="str">
        <x:v>full_repair_v2</x:v>
      </x:c>
      <x:c r="M1455" s="10" t="n">
        <x:v>1</x:v>
      </x:c>
      <x:c r="N1455" s="10" t="n">
        <x:v>0</x:v>
      </x:c>
      <x:c r="O1455" s="10" t="n">
        <x:v>0</x:v>
      </x:c>
      <x:c r="P1455" s="9" t="str">
        <x:f>'CaseReview'!U1455</x:f>
        <x:v>PASS</x:v>
      </x:c>
      <x:c r="Q1455" s="9" t="n">
        <x:f>IF(AND(T1455=1,G1455=P1455),1,0)</x:f>
        <x:v>1</x:v>
      </x:c>
      <x:c r="R1455" s="9" t="n">
        <x:f>IF(AND(T1455=1,G1455="PASS",P1455="FAIL"),1,0)</x:f>
        <x:v>0</x:v>
      </x:c>
      <x:c r="S1455" s="9" t="n">
        <x:f>IF(AND(T1455=1,G1455="FAIL",P1455="PASS"),1,0)</x:f>
        <x:v>0</x:v>
      </x:c>
      <x:c r="T1455" s="9" t="n">
        <x:v>1</x:v>
      </x:c>
      <x:c r="U1455" s="9" t="n">
        <x:v>7</x:v>
      </x:c>
      <x:c r="V1455" s="9" t="str">
        <x:v>MVP/SHACL_GENERATION_PIPELINE/experiments/FULL_REPAIR_V2/RUN_01/runs/RUN-TRF-003-20260915T121048363599Z/final/final_shape.ttl</x:v>
      </x:c>
    </x:row>
    <x:row r="1456" ht="22" customHeight="1">
      <x:c r="A1456" s="10" t="str">
        <x:v>V2_FALLBACK25</x:v>
      </x:c>
      <x:c r="B1456" s="10" t="str">
        <x:v>TRF-003</x:v>
      </x:c>
      <x:c r="C1456" s="10" t="str">
        <x:v>TRF-003-P04</x:v>
      </x:c>
      <x:c r="D1456" s="10" t="str">
        <x:v>RUN_01</x:v>
      </x:c>
      <x:c r="E1456" s="10" t="str">
        <x:v>ORIGINAL_LEDGER</x:v>
      </x:c>
      <x:c r="F1456" s="10" t="str">
        <x:v>PASS</x:v>
      </x:c>
      <x:c r="G1456" s="10" t="str">
        <x:v>PASS</x:v>
      </x:c>
      <x:c r="H1456" s="10" t="str">
        <x:v>EXECUTED</x:v>
      </x:c>
      <x:c r="I1456" s="10" t="str">
        <x:v>PARSED</x:v>
      </x:c>
      <x:c r="J1456" s="10" t="str">
        <x:v>GENERATION_ACCEPTED</x:v>
      </x:c>
      <x:c r="K1456" s="10" t="str">
        <x:v>20d10532810fc02c3a6a8d0f685d08ef33c964a4f0cc0f39558950df5f472671</x:v>
      </x:c>
      <x:c r="L1456" s="10" t="str">
        <x:v>full_repair_v2</x:v>
      </x:c>
      <x:c r="M1456" s="10" t="n">
        <x:v>1</x:v>
      </x:c>
      <x:c r="N1456" s="10" t="n">
        <x:v>0</x:v>
      </x:c>
      <x:c r="O1456" s="10" t="n">
        <x:v>0</x:v>
      </x:c>
      <x:c r="P1456" s="9" t="str">
        <x:f>'CaseReview'!U1456</x:f>
        <x:v>PASS</x:v>
      </x:c>
      <x:c r="Q1456" s="9" t="n">
        <x:f>IF(AND(T1456=1,G1456=P1456),1,0)</x:f>
        <x:v>1</x:v>
      </x:c>
      <x:c r="R1456" s="9" t="n">
        <x:f>IF(AND(T1456=1,G1456="PASS",P1456="FAIL"),1,0)</x:f>
        <x:v>0</x:v>
      </x:c>
      <x:c r="S1456" s="9" t="n">
        <x:f>IF(AND(T1456=1,G1456="FAIL",P1456="PASS"),1,0)</x:f>
        <x:v>0</x:v>
      </x:c>
      <x:c r="T1456" s="9" t="n">
        <x:v>1</x:v>
      </x:c>
      <x:c r="U1456" s="9" t="n">
        <x:v>7</x:v>
      </x:c>
      <x:c r="V1456" s="9" t="str">
        <x:v>MVP/SHACL_GENERATION_PIPELINE/experiments/FULL_REPAIR_V2/RUN_01/runs/RUN-TRF-003-20260915T121048363599Z/final/final_shape.ttl</x:v>
      </x:c>
    </x:row>
    <x:row r="1457" ht="22" customHeight="1">
      <x:c r="A1457" s="10" t="str">
        <x:v>V2_FALLBACK25</x:v>
      </x:c>
      <x:c r="B1457" s="10" t="str">
        <x:v>TRF-004</x:v>
      </x:c>
      <x:c r="C1457" s="10" t="str">
        <x:v>TRF-004-F01</x:v>
      </x:c>
      <x:c r="D1457" s="10" t="str">
        <x:v>RUN_01</x:v>
      </x:c>
      <x:c r="E1457" s="10" t="str">
        <x:v>ORIGINAL_LEDGER</x:v>
      </x:c>
      <x:c r="F1457" s="10" t="str">
        <x:v>FAIL</x:v>
      </x:c>
      <x:c r="G1457" s="10" t="str">
        <x:v>FAIL</x:v>
      </x:c>
      <x:c r="H1457" s="10" t="str">
        <x:v>EXECUTED</x:v>
      </x:c>
      <x:c r="I1457" s="10" t="str">
        <x:v>PARSED</x:v>
      </x:c>
      <x:c r="J1457" s="10" t="str">
        <x:v>GENERATION_ACCEPTED</x:v>
      </x:c>
      <x:c r="K1457" s="10" t="str">
        <x:v>28ab5cd6508af34f52ebe7faca1a6d977d55dd9d19cf4064af2a9593c24f4818</x:v>
      </x:c>
      <x:c r="L1457" s="10" t="str">
        <x:v>full_repair_v2</x:v>
      </x:c>
      <x:c r="M1457" s="10" t="n">
        <x:v>1</x:v>
      </x:c>
      <x:c r="N1457" s="10" t="n">
        <x:v>0</x:v>
      </x:c>
      <x:c r="O1457" s="10" t="n">
        <x:v>0</x:v>
      </x:c>
      <x:c r="P1457" s="9" t="str">
        <x:f>'CaseReview'!U1457</x:f>
        <x:v>FAIL</x:v>
      </x:c>
      <x:c r="Q1457" s="9" t="n">
        <x:f>IF(AND(T1457=1,G1457=P1457),1,0)</x:f>
        <x:v>1</x:v>
      </x:c>
      <x:c r="R1457" s="9" t="n">
        <x:f>IF(AND(T1457=1,G1457="PASS",P1457="FAIL"),1,0)</x:f>
        <x:v>0</x:v>
      </x:c>
      <x:c r="S1457" s="9" t="n">
        <x:f>IF(AND(T1457=1,G1457="FAIL",P1457="PASS"),1,0)</x:f>
        <x:v>0</x:v>
      </x:c>
      <x:c r="T1457" s="9" t="n">
        <x:v>1</x:v>
      </x:c>
      <x:c r="U1457" s="9" t="n">
        <x:v>7</x:v>
      </x:c>
      <x:c r="V1457" s="9" t="str">
        <x:v>MVP/SHACL_GENERATION_PIPELINE/experiments/FULL_REPAIR_V2/RUN_01/runs/RUN-TRF-004-20260915T121123753423Z/final/final_shape.ttl</x:v>
      </x:c>
    </x:row>
    <x:row r="1458" ht="22" customHeight="1">
      <x:c r="A1458" s="10" t="str">
        <x:v>V2_FALLBACK25</x:v>
      </x:c>
      <x:c r="B1458" s="10" t="str">
        <x:v>TRF-004</x:v>
      </x:c>
      <x:c r="C1458" s="10" t="str">
        <x:v>TRF-004-F02</x:v>
      </x:c>
      <x:c r="D1458" s="10" t="str">
        <x:v>RUN_01</x:v>
      </x:c>
      <x:c r="E1458" s="10" t="str">
        <x:v>ORIGINAL_LEDGER</x:v>
      </x:c>
      <x:c r="F1458" s="10" t="str">
        <x:v>FAIL</x:v>
      </x:c>
      <x:c r="G1458" s="10" t="str">
        <x:v>PASS</x:v>
      </x:c>
      <x:c r="H1458" s="10" t="str">
        <x:v>EXECUTED</x:v>
      </x:c>
      <x:c r="I1458" s="10" t="str">
        <x:v>PARSED</x:v>
      </x:c>
      <x:c r="J1458" s="10" t="str">
        <x:v>GENERATION_ACCEPTED</x:v>
      </x:c>
      <x:c r="K1458" s="10" t="str">
        <x:v>28ab5cd6508af34f52ebe7faca1a6d977d55dd9d19cf4064af2a9593c24f4818</x:v>
      </x:c>
      <x:c r="L1458" s="10" t="str">
        <x:v>full_repair_v2</x:v>
      </x:c>
      <x:c r="M1458" s="10" t="n">
        <x:v>0</x:v>
      </x:c>
      <x:c r="N1458" s="10" t="n">
        <x:v>1</x:v>
      </x:c>
      <x:c r="O1458" s="10" t="n">
        <x:v>0</x:v>
      </x:c>
      <x:c r="P1458" s="9" t="str">
        <x:f>'CaseReview'!U1458</x:f>
        <x:v>FAIL</x:v>
      </x:c>
      <x:c r="Q1458" s="9" t="n">
        <x:f>IF(AND(T1458=1,G1458=P1458),1,0)</x:f>
        <x:v>0</x:v>
      </x:c>
      <x:c r="R1458" s="9" t="n">
        <x:f>IF(AND(T1458=1,G1458="PASS",P1458="FAIL"),1,0)</x:f>
        <x:v>1</x:v>
      </x:c>
      <x:c r="S1458" s="9" t="n">
        <x:f>IF(AND(T1458=1,G1458="FAIL",P1458="PASS"),1,0)</x:f>
        <x:v>0</x:v>
      </x:c>
      <x:c r="T1458" s="9" t="n">
        <x:v>1</x:v>
      </x:c>
      <x:c r="U1458" s="9" t="n">
        <x:v>7</x:v>
      </x:c>
      <x:c r="V1458" s="9" t="str">
        <x:v>MVP/SHACL_GENERATION_PIPELINE/experiments/FULL_REPAIR_V2/RUN_01/runs/RUN-TRF-004-20260915T121123753423Z/final/final_shape.ttl</x:v>
      </x:c>
    </x:row>
    <x:row r="1459" ht="22" customHeight="1">
      <x:c r="A1459" s="10" t="str">
        <x:v>V2_FALLBACK25</x:v>
      </x:c>
      <x:c r="B1459" s="10" t="str">
        <x:v>TRF-004</x:v>
      </x:c>
      <x:c r="C1459" s="10" t="str">
        <x:v>TRF-004-F03</x:v>
      </x:c>
      <x:c r="D1459" s="10" t="str">
        <x:v>RUN_01</x:v>
      </x:c>
      <x:c r="E1459" s="10" t="str">
        <x:v>ORIGINAL_LEDGER</x:v>
      </x:c>
      <x:c r="F1459" s="10" t="str">
        <x:v>FAIL</x:v>
      </x:c>
      <x:c r="G1459" s="10" t="str">
        <x:v>PASS</x:v>
      </x:c>
      <x:c r="H1459" s="10" t="str">
        <x:v>EXECUTED</x:v>
      </x:c>
      <x:c r="I1459" s="10" t="str">
        <x:v>PARSED</x:v>
      </x:c>
      <x:c r="J1459" s="10" t="str">
        <x:v>GENERATION_ACCEPTED</x:v>
      </x:c>
      <x:c r="K1459" s="10" t="str">
        <x:v>28ab5cd6508af34f52ebe7faca1a6d977d55dd9d19cf4064af2a9593c24f4818</x:v>
      </x:c>
      <x:c r="L1459" s="10" t="str">
        <x:v>full_repair_v2</x:v>
      </x:c>
      <x:c r="M1459" s="10" t="n">
        <x:v>0</x:v>
      </x:c>
      <x:c r="N1459" s="10" t="n">
        <x:v>1</x:v>
      </x:c>
      <x:c r="O1459" s="10" t="n">
        <x:v>0</x:v>
      </x:c>
      <x:c r="P1459" s="9" t="str">
        <x:f>'CaseReview'!U1459</x:f>
        <x:v>FAIL</x:v>
      </x:c>
      <x:c r="Q1459" s="9" t="n">
        <x:f>IF(AND(T1459=1,G1459=P1459),1,0)</x:f>
        <x:v>0</x:v>
      </x:c>
      <x:c r="R1459" s="9" t="n">
        <x:f>IF(AND(T1459=1,G1459="PASS",P1459="FAIL"),1,0)</x:f>
        <x:v>1</x:v>
      </x:c>
      <x:c r="S1459" s="9" t="n">
        <x:f>IF(AND(T1459=1,G1459="FAIL",P1459="PASS"),1,0)</x:f>
        <x:v>0</x:v>
      </x:c>
      <x:c r="T1459" s="9" t="n">
        <x:v>1</x:v>
      </x:c>
      <x:c r="U1459" s="9" t="n">
        <x:v>7</x:v>
      </x:c>
      <x:c r="V1459" s="9" t="str">
        <x:v>MVP/SHACL_GENERATION_PIPELINE/experiments/FULL_REPAIR_V2/RUN_01/runs/RUN-TRF-004-20260915T121123753423Z/final/final_shape.ttl</x:v>
      </x:c>
    </x:row>
    <x:row r="1460" ht="22" customHeight="1">
      <x:c r="A1460" s="10" t="str">
        <x:v>V2_FALLBACK25</x:v>
      </x:c>
      <x:c r="B1460" s="10" t="str">
        <x:v>TRF-004</x:v>
      </x:c>
      <x:c r="C1460" s="10" t="str">
        <x:v>TRF-004-P01</x:v>
      </x:c>
      <x:c r="D1460" s="10" t="str">
        <x:v>RUN_01</x:v>
      </x:c>
      <x:c r="E1460" s="10" t="str">
        <x:v>ORIGINAL_LEDGER</x:v>
      </x:c>
      <x:c r="F1460" s="10" t="str">
        <x:v>PASS</x:v>
      </x:c>
      <x:c r="G1460" s="10" t="str">
        <x:v>PASS</x:v>
      </x:c>
      <x:c r="H1460" s="10" t="str">
        <x:v>EXECUTED</x:v>
      </x:c>
      <x:c r="I1460" s="10" t="str">
        <x:v>PARSED</x:v>
      </x:c>
      <x:c r="J1460" s="10" t="str">
        <x:v>GENERATION_ACCEPTED</x:v>
      </x:c>
      <x:c r="K1460" s="10" t="str">
        <x:v>28ab5cd6508af34f52ebe7faca1a6d977d55dd9d19cf4064af2a9593c24f4818</x:v>
      </x:c>
      <x:c r="L1460" s="10" t="str">
        <x:v>full_repair_v2</x:v>
      </x:c>
      <x:c r="M1460" s="10" t="n">
        <x:v>1</x:v>
      </x:c>
      <x:c r="N1460" s="10" t="n">
        <x:v>0</x:v>
      </x:c>
      <x:c r="O1460" s="10" t="n">
        <x:v>0</x:v>
      </x:c>
      <x:c r="P1460" s="9" t="str">
        <x:f>'CaseReview'!U1460</x:f>
        <x:v>PASS</x:v>
      </x:c>
      <x:c r="Q1460" s="9" t="n">
        <x:f>IF(AND(T1460=1,G1460=P1460),1,0)</x:f>
        <x:v>1</x:v>
      </x:c>
      <x:c r="R1460" s="9" t="n">
        <x:f>IF(AND(T1460=1,G1460="PASS",P1460="FAIL"),1,0)</x:f>
        <x:v>0</x:v>
      </x:c>
      <x:c r="S1460" s="9" t="n">
        <x:f>IF(AND(T1460=1,G1460="FAIL",P1460="PASS"),1,0)</x:f>
        <x:v>0</x:v>
      </x:c>
      <x:c r="T1460" s="9" t="n">
        <x:v>1</x:v>
      </x:c>
      <x:c r="U1460" s="9" t="n">
        <x:v>7</x:v>
      </x:c>
      <x:c r="V1460" s="9" t="str">
        <x:v>MVP/SHACL_GENERATION_PIPELINE/experiments/FULL_REPAIR_V2/RUN_01/runs/RUN-TRF-004-20260915T121123753423Z/final/final_shape.ttl</x:v>
      </x:c>
    </x:row>
    <x:row r="1461" ht="22" customHeight="1">
      <x:c r="A1461" s="10" t="str">
        <x:v>V2_FALLBACK25</x:v>
      </x:c>
      <x:c r="B1461" s="10" t="str">
        <x:v>TRF-004</x:v>
      </x:c>
      <x:c r="C1461" s="10" t="str">
        <x:v>TRF-004-P02</x:v>
      </x:c>
      <x:c r="D1461" s="10" t="str">
        <x:v>RUN_01</x:v>
      </x:c>
      <x:c r="E1461" s="10" t="str">
        <x:v>ORIGINAL_LEDGER</x:v>
      </x:c>
      <x:c r="F1461" s="10" t="str">
        <x:v>PASS</x:v>
      </x:c>
      <x:c r="G1461" s="10" t="str">
        <x:v>PASS</x:v>
      </x:c>
      <x:c r="H1461" s="10" t="str">
        <x:v>EXECUTED</x:v>
      </x:c>
      <x:c r="I1461" s="10" t="str">
        <x:v>PARSED</x:v>
      </x:c>
      <x:c r="J1461" s="10" t="str">
        <x:v>GENERATION_ACCEPTED</x:v>
      </x:c>
      <x:c r="K1461" s="10" t="str">
        <x:v>28ab5cd6508af34f52ebe7faca1a6d977d55dd9d19cf4064af2a9593c24f4818</x:v>
      </x:c>
      <x:c r="L1461" s="10" t="str">
        <x:v>full_repair_v2</x:v>
      </x:c>
      <x:c r="M1461" s="10" t="n">
        <x:v>1</x:v>
      </x:c>
      <x:c r="N1461" s="10" t="n">
        <x:v>0</x:v>
      </x:c>
      <x:c r="O1461" s="10" t="n">
        <x:v>0</x:v>
      </x:c>
      <x:c r="P1461" s="9" t="str">
        <x:f>'CaseReview'!U1461</x:f>
        <x:v>PASS</x:v>
      </x:c>
      <x:c r="Q1461" s="9" t="n">
        <x:f>IF(AND(T1461=1,G1461=P1461),1,0)</x:f>
        <x:v>1</x:v>
      </x:c>
      <x:c r="R1461" s="9" t="n">
        <x:f>IF(AND(T1461=1,G1461="PASS",P1461="FAIL"),1,0)</x:f>
        <x:v>0</x:v>
      </x:c>
      <x:c r="S1461" s="9" t="n">
        <x:f>IF(AND(T1461=1,G1461="FAIL",P1461="PASS"),1,0)</x:f>
        <x:v>0</x:v>
      </x:c>
      <x:c r="T1461" s="9" t="n">
        <x:v>1</x:v>
      </x:c>
      <x:c r="U1461" s="9" t="n">
        <x:v>7</x:v>
      </x:c>
      <x:c r="V1461" s="9" t="str">
        <x:v>MVP/SHACL_GENERATION_PIPELINE/experiments/FULL_REPAIR_V2/RUN_01/runs/RUN-TRF-004-20260915T121123753423Z/final/final_shape.ttl</x:v>
      </x:c>
    </x:row>
    <x:row r="1462" ht="22" customHeight="1">
      <x:c r="A1462" s="10" t="str">
        <x:v>V2_FALLBACK25</x:v>
      </x:c>
      <x:c r="B1462" s="10" t="str">
        <x:v>TRF-004</x:v>
      </x:c>
      <x:c r="C1462" s="10" t="str">
        <x:v>TRF-004-P03</x:v>
      </x:c>
      <x:c r="D1462" s="10" t="str">
        <x:v>RUN_01</x:v>
      </x:c>
      <x:c r="E1462" s="10" t="str">
        <x:v>ORIGINAL_LEDGER</x:v>
      </x:c>
      <x:c r="F1462" s="10" t="str">
        <x:v>PASS</x:v>
      </x:c>
      <x:c r="G1462" s="10" t="str">
        <x:v>PASS</x:v>
      </x:c>
      <x:c r="H1462" s="10" t="str">
        <x:v>EXECUTED</x:v>
      </x:c>
      <x:c r="I1462" s="10" t="str">
        <x:v>PARSED</x:v>
      </x:c>
      <x:c r="J1462" s="10" t="str">
        <x:v>GENERATION_ACCEPTED</x:v>
      </x:c>
      <x:c r="K1462" s="10" t="str">
        <x:v>28ab5cd6508af34f52ebe7faca1a6d977d55dd9d19cf4064af2a9593c24f4818</x:v>
      </x:c>
      <x:c r="L1462" s="10" t="str">
        <x:v>full_repair_v2</x:v>
      </x:c>
      <x:c r="M1462" s="10" t="n">
        <x:v>1</x:v>
      </x:c>
      <x:c r="N1462" s="10" t="n">
        <x:v>0</x:v>
      </x:c>
      <x:c r="O1462" s="10" t="n">
        <x:v>0</x:v>
      </x:c>
      <x:c r="P1462" s="9" t="str">
        <x:f>'CaseReview'!U1462</x:f>
        <x:v>PASS</x:v>
      </x:c>
      <x:c r="Q1462" s="9" t="n">
        <x:f>IF(AND(T1462=1,G1462=P1462),1,0)</x:f>
        <x:v>1</x:v>
      </x:c>
      <x:c r="R1462" s="9" t="n">
        <x:f>IF(AND(T1462=1,G1462="PASS",P1462="FAIL"),1,0)</x:f>
        <x:v>0</x:v>
      </x:c>
      <x:c r="S1462" s="9" t="n">
        <x:f>IF(AND(T1462=1,G1462="FAIL",P1462="PASS"),1,0)</x:f>
        <x:v>0</x:v>
      </x:c>
      <x:c r="T1462" s="9" t="n">
        <x:v>1</x:v>
      </x:c>
      <x:c r="U1462" s="9" t="n">
        <x:v>7</x:v>
      </x:c>
      <x:c r="V1462" s="9" t="str">
        <x:v>MVP/SHACL_GENERATION_PIPELINE/experiments/FULL_REPAIR_V2/RUN_01/runs/RUN-TRF-004-20260915T121123753423Z/final/final_shape.ttl</x:v>
      </x:c>
    </x:row>
    <x:row r="1463" ht="22" customHeight="1">
      <x:c r="A1463" s="10" t="str">
        <x:v>V2_FALLBACK25</x:v>
      </x:c>
      <x:c r="B1463" s="10" t="str">
        <x:v>TRF-004</x:v>
      </x:c>
      <x:c r="C1463" s="10" t="str">
        <x:v>TRF-004-P04</x:v>
      </x:c>
      <x:c r="D1463" s="10" t="str">
        <x:v>RUN_01</x:v>
      </x:c>
      <x:c r="E1463" s="10" t="str">
        <x:v>ORIGINAL_LEDGER</x:v>
      </x:c>
      <x:c r="F1463" s="10" t="str">
        <x:v>PASS</x:v>
      </x:c>
      <x:c r="G1463" s="10" t="str">
        <x:v>PASS</x:v>
      </x:c>
      <x:c r="H1463" s="10" t="str">
        <x:v>EXECUTED</x:v>
      </x:c>
      <x:c r="I1463" s="10" t="str">
        <x:v>PARSED</x:v>
      </x:c>
      <x:c r="J1463" s="10" t="str">
        <x:v>GENERATION_ACCEPTED</x:v>
      </x:c>
      <x:c r="K1463" s="10" t="str">
        <x:v>28ab5cd6508af34f52ebe7faca1a6d977d55dd9d19cf4064af2a9593c24f4818</x:v>
      </x:c>
      <x:c r="L1463" s="10" t="str">
        <x:v>full_repair_v2</x:v>
      </x:c>
      <x:c r="M1463" s="10" t="n">
        <x:v>1</x:v>
      </x:c>
      <x:c r="N1463" s="10" t="n">
        <x:v>0</x:v>
      </x:c>
      <x:c r="O1463" s="10" t="n">
        <x:v>0</x:v>
      </x:c>
      <x:c r="P1463" s="9" t="str">
        <x:f>'CaseReview'!U1463</x:f>
        <x:v>PASS</x:v>
      </x:c>
      <x:c r="Q1463" s="9" t="n">
        <x:f>IF(AND(T1463=1,G1463=P1463),1,0)</x:f>
        <x:v>1</x:v>
      </x:c>
      <x:c r="R1463" s="9" t="n">
        <x:f>IF(AND(T1463=1,G1463="PASS",P1463="FAIL"),1,0)</x:f>
        <x:v>0</x:v>
      </x:c>
      <x:c r="S1463" s="9" t="n">
        <x:f>IF(AND(T1463=1,G1463="FAIL",P1463="PASS"),1,0)</x:f>
        <x:v>0</x:v>
      </x:c>
      <x:c r="T1463" s="9" t="n">
        <x:v>1</x:v>
      </x:c>
      <x:c r="U1463" s="9" t="n">
        <x:v>7</x:v>
      </x:c>
      <x:c r="V1463" s="9" t="str">
        <x:v>MVP/SHACL_GENERATION_PIPELINE/experiments/FULL_REPAIR_V2/RUN_01/runs/RUN-TRF-004-20260915T121123753423Z/final/final_shape.ttl</x:v>
      </x:c>
    </x:row>
    <x:row r="1464" ht="22" customHeight="1">
      <x:c r="A1464" s="10" t="str">
        <x:v>V2_FALLBACK25</x:v>
      </x:c>
      <x:c r="B1464" s="10" t="str">
        <x:v>TRF-005</x:v>
      </x:c>
      <x:c r="C1464" s="10" t="str">
        <x:v>TRF-005-F01</x:v>
      </x:c>
      <x:c r="D1464" s="10" t="str">
        <x:v>RUN_01</x:v>
      </x:c>
      <x:c r="E1464" s="10" t="str">
        <x:v>ORIGINAL_LEDGER</x:v>
      </x:c>
      <x:c r="F1464" s="10" t="str">
        <x:v>FAIL</x:v>
      </x:c>
      <x:c r="G1464" s="10" t="str">
        <x:v>FAIL</x:v>
      </x:c>
      <x:c r="H1464" s="10" t="str">
        <x:v>EXECUTED</x:v>
      </x:c>
      <x:c r="I1464" s="10" t="str">
        <x:v>PARSED</x:v>
      </x:c>
      <x:c r="J1464" s="10" t="str">
        <x:v>GENERATION_ACCEPTED</x:v>
      </x:c>
      <x:c r="K1464" s="10" t="str">
        <x:v>5840bbb8946fee30f5436bad8abc83eb6ff1f7e88323a4aa8924d0a9dd329f82</x:v>
      </x:c>
      <x:c r="L1464" s="10" t="str">
        <x:v>full_repair_v2</x:v>
      </x:c>
      <x:c r="M1464" s="10" t="n">
        <x:v>1</x:v>
      </x:c>
      <x:c r="N1464" s="10" t="n">
        <x:v>0</x:v>
      </x:c>
      <x:c r="O1464" s="10" t="n">
        <x:v>0</x:v>
      </x:c>
      <x:c r="P1464" s="9" t="str">
        <x:f>'CaseReview'!U1464</x:f>
        <x:v>FAIL</x:v>
      </x:c>
      <x:c r="Q1464" s="9" t="n">
        <x:f>IF(AND(T1464=1,G1464=P1464),1,0)</x:f>
        <x:v>1</x:v>
      </x:c>
      <x:c r="R1464" s="9" t="n">
        <x:f>IF(AND(T1464=1,G1464="PASS",P1464="FAIL"),1,0)</x:f>
        <x:v>0</x:v>
      </x:c>
      <x:c r="S1464" s="9" t="n">
        <x:f>IF(AND(T1464=1,G1464="FAIL",P1464="PASS"),1,0)</x:f>
        <x:v>0</x:v>
      </x:c>
      <x:c r="T1464" s="9" t="n">
        <x:v>1</x:v>
      </x:c>
      <x:c r="U1464" s="9" t="n">
        <x:v>7</x:v>
      </x:c>
      <x:c r="V1464" s="9" t="str">
        <x:v>MVP/SHACL_GENERATION_PIPELINE/experiments/FULL_REPAIR_V2/RUN_01/runs/RUN-TRF-005-20260915T121150009806Z/final/final_shape.ttl</x:v>
      </x:c>
    </x:row>
    <x:row r="1465" ht="22" customHeight="1">
      <x:c r="A1465" s="10" t="str">
        <x:v>V2_FALLBACK25</x:v>
      </x:c>
      <x:c r="B1465" s="10" t="str">
        <x:v>TRF-005</x:v>
      </x:c>
      <x:c r="C1465" s="10" t="str">
        <x:v>TRF-005-F02</x:v>
      </x:c>
      <x:c r="D1465" s="10" t="str">
        <x:v>RUN_01</x:v>
      </x:c>
      <x:c r="E1465" s="10" t="str">
        <x:v>ORIGINAL_LEDGER</x:v>
      </x:c>
      <x:c r="F1465" s="10" t="str">
        <x:v>FAIL</x:v>
      </x:c>
      <x:c r="G1465" s="10" t="str">
        <x:v>FAIL</x:v>
      </x:c>
      <x:c r="H1465" s="10" t="str">
        <x:v>EXECUTED</x:v>
      </x:c>
      <x:c r="I1465" s="10" t="str">
        <x:v>PARSED</x:v>
      </x:c>
      <x:c r="J1465" s="10" t="str">
        <x:v>GENERATION_ACCEPTED</x:v>
      </x:c>
      <x:c r="K1465" s="10" t="str">
        <x:v>5840bbb8946fee30f5436bad8abc83eb6ff1f7e88323a4aa8924d0a9dd329f82</x:v>
      </x:c>
      <x:c r="L1465" s="10" t="str">
        <x:v>full_repair_v2</x:v>
      </x:c>
      <x:c r="M1465" s="10" t="n">
        <x:v>1</x:v>
      </x:c>
      <x:c r="N1465" s="10" t="n">
        <x:v>0</x:v>
      </x:c>
      <x:c r="O1465" s="10" t="n">
        <x:v>0</x:v>
      </x:c>
      <x:c r="P1465" s="9" t="str">
        <x:f>'CaseReview'!U1465</x:f>
        <x:v>FAIL</x:v>
      </x:c>
      <x:c r="Q1465" s="9" t="n">
        <x:f>IF(AND(T1465=1,G1465=P1465),1,0)</x:f>
        <x:v>1</x:v>
      </x:c>
      <x:c r="R1465" s="9" t="n">
        <x:f>IF(AND(T1465=1,G1465="PASS",P1465="FAIL"),1,0)</x:f>
        <x:v>0</x:v>
      </x:c>
      <x:c r="S1465" s="9" t="n">
        <x:f>IF(AND(T1465=1,G1465="FAIL",P1465="PASS"),1,0)</x:f>
        <x:v>0</x:v>
      </x:c>
      <x:c r="T1465" s="9" t="n">
        <x:v>1</x:v>
      </x:c>
      <x:c r="U1465" s="9" t="n">
        <x:v>7</x:v>
      </x:c>
      <x:c r="V1465" s="9" t="str">
        <x:v>MVP/SHACL_GENERATION_PIPELINE/experiments/FULL_REPAIR_V2/RUN_01/runs/RUN-TRF-005-20260915T121150009806Z/final/final_shape.ttl</x:v>
      </x:c>
    </x:row>
    <x:row r="1466" ht="22" customHeight="1">
      <x:c r="A1466" s="10" t="str">
        <x:v>V2_FALLBACK25</x:v>
      </x:c>
      <x:c r="B1466" s="10" t="str">
        <x:v>TRF-005</x:v>
      </x:c>
      <x:c r="C1466" s="10" t="str">
        <x:v>TRF-005-F03</x:v>
      </x:c>
      <x:c r="D1466" s="10" t="str">
        <x:v>RUN_01</x:v>
      </x:c>
      <x:c r="E1466" s="10" t="str">
        <x:v>ORIGINAL_LEDGER</x:v>
      </x:c>
      <x:c r="F1466" s="10" t="str">
        <x:v>FAIL</x:v>
      </x:c>
      <x:c r="G1466" s="10" t="str">
        <x:v>FAIL</x:v>
      </x:c>
      <x:c r="H1466" s="10" t="str">
        <x:v>EXECUTED</x:v>
      </x:c>
      <x:c r="I1466" s="10" t="str">
        <x:v>PARSED</x:v>
      </x:c>
      <x:c r="J1466" s="10" t="str">
        <x:v>GENERATION_ACCEPTED</x:v>
      </x:c>
      <x:c r="K1466" s="10" t="str">
        <x:v>5840bbb8946fee30f5436bad8abc83eb6ff1f7e88323a4aa8924d0a9dd329f82</x:v>
      </x:c>
      <x:c r="L1466" s="10" t="str">
        <x:v>full_repair_v2</x:v>
      </x:c>
      <x:c r="M1466" s="10" t="n">
        <x:v>1</x:v>
      </x:c>
      <x:c r="N1466" s="10" t="n">
        <x:v>0</x:v>
      </x:c>
      <x:c r="O1466" s="10" t="n">
        <x:v>0</x:v>
      </x:c>
      <x:c r="P1466" s="9" t="str">
        <x:f>'CaseReview'!U1466</x:f>
        <x:v>FAIL</x:v>
      </x:c>
      <x:c r="Q1466" s="9" t="n">
        <x:f>IF(AND(T1466=1,G1466=P1466),1,0)</x:f>
        <x:v>1</x:v>
      </x:c>
      <x:c r="R1466" s="9" t="n">
        <x:f>IF(AND(T1466=1,G1466="PASS",P1466="FAIL"),1,0)</x:f>
        <x:v>0</x:v>
      </x:c>
      <x:c r="S1466" s="9" t="n">
        <x:f>IF(AND(T1466=1,G1466="FAIL",P1466="PASS"),1,0)</x:f>
        <x:v>0</x:v>
      </x:c>
      <x:c r="T1466" s="9" t="n">
        <x:v>1</x:v>
      </x:c>
      <x:c r="U1466" s="9" t="n">
        <x:v>7</x:v>
      </x:c>
      <x:c r="V1466" s="9" t="str">
        <x:v>MVP/SHACL_GENERATION_PIPELINE/experiments/FULL_REPAIR_V2/RUN_01/runs/RUN-TRF-005-20260915T121150009806Z/final/final_shape.ttl</x:v>
      </x:c>
    </x:row>
    <x:row r="1467" ht="22" customHeight="1">
      <x:c r="A1467" s="10" t="str">
        <x:v>V2_FALLBACK25</x:v>
      </x:c>
      <x:c r="B1467" s="10" t="str">
        <x:v>TRF-005</x:v>
      </x:c>
      <x:c r="C1467" s="10" t="str">
        <x:v>TRF-005-P01</x:v>
      </x:c>
      <x:c r="D1467" s="10" t="str">
        <x:v>RUN_01</x:v>
      </x:c>
      <x:c r="E1467" s="10" t="str">
        <x:v>ORIGINAL_LEDGER</x:v>
      </x:c>
      <x:c r="F1467" s="10" t="str">
        <x:v>PASS</x:v>
      </x:c>
      <x:c r="G1467" s="10" t="str">
        <x:v>FAIL</x:v>
      </x:c>
      <x:c r="H1467" s="10" t="str">
        <x:v>EXECUTED</x:v>
      </x:c>
      <x:c r="I1467" s="10" t="str">
        <x:v>PARSED</x:v>
      </x:c>
      <x:c r="J1467" s="10" t="str">
        <x:v>GENERATION_ACCEPTED</x:v>
      </x:c>
      <x:c r="K1467" s="10" t="str">
        <x:v>5840bbb8946fee30f5436bad8abc83eb6ff1f7e88323a4aa8924d0a9dd329f82</x:v>
      </x:c>
      <x:c r="L1467" s="10" t="str">
        <x:v>full_repair_v2</x:v>
      </x:c>
      <x:c r="M1467" s="10" t="n">
        <x:v>0</x:v>
      </x:c>
      <x:c r="N1467" s="10" t="n">
        <x:v>0</x:v>
      </x:c>
      <x:c r="O1467" s="10" t="n">
        <x:v>1</x:v>
      </x:c>
      <x:c r="P1467" s="9" t="str">
        <x:f>'CaseReview'!U1467</x:f>
        <x:v>PASS</x:v>
      </x:c>
      <x:c r="Q1467" s="9" t="n">
        <x:f>IF(AND(T1467=1,G1467=P1467),1,0)</x:f>
        <x:v>0</x:v>
      </x:c>
      <x:c r="R1467" s="9" t="n">
        <x:f>IF(AND(T1467=1,G1467="PASS",P1467="FAIL"),1,0)</x:f>
        <x:v>0</x:v>
      </x:c>
      <x:c r="S1467" s="9" t="n">
        <x:f>IF(AND(T1467=1,G1467="FAIL",P1467="PASS"),1,0)</x:f>
        <x:v>1</x:v>
      </x:c>
      <x:c r="T1467" s="9" t="n">
        <x:v>1</x:v>
      </x:c>
      <x:c r="U1467" s="9" t="n">
        <x:v>7</x:v>
      </x:c>
      <x:c r="V1467" s="9" t="str">
        <x:v>MVP/SHACL_GENERATION_PIPELINE/experiments/FULL_REPAIR_V2/RUN_01/runs/RUN-TRF-005-20260915T121150009806Z/final/final_shape.ttl</x:v>
      </x:c>
    </x:row>
    <x:row r="1468" ht="22" customHeight="1">
      <x:c r="A1468" s="10" t="str">
        <x:v>V2_FALLBACK25</x:v>
      </x:c>
      <x:c r="B1468" s="10" t="str">
        <x:v>TRF-005</x:v>
      </x:c>
      <x:c r="C1468" s="10" t="str">
        <x:v>TRF-005-P02</x:v>
      </x:c>
      <x:c r="D1468" s="10" t="str">
        <x:v>RUN_01</x:v>
      </x:c>
      <x:c r="E1468" s="10" t="str">
        <x:v>ORIGINAL_LEDGER</x:v>
      </x:c>
      <x:c r="F1468" s="10" t="str">
        <x:v>PASS</x:v>
      </x:c>
      <x:c r="G1468" s="10" t="str">
        <x:v>FAIL</x:v>
      </x:c>
      <x:c r="H1468" s="10" t="str">
        <x:v>EXECUTED</x:v>
      </x:c>
      <x:c r="I1468" s="10" t="str">
        <x:v>PARSED</x:v>
      </x:c>
      <x:c r="J1468" s="10" t="str">
        <x:v>GENERATION_ACCEPTED</x:v>
      </x:c>
      <x:c r="K1468" s="10" t="str">
        <x:v>5840bbb8946fee30f5436bad8abc83eb6ff1f7e88323a4aa8924d0a9dd329f82</x:v>
      </x:c>
      <x:c r="L1468" s="10" t="str">
        <x:v>full_repair_v2</x:v>
      </x:c>
      <x:c r="M1468" s="10" t="n">
        <x:v>0</x:v>
      </x:c>
      <x:c r="N1468" s="10" t="n">
        <x:v>0</x:v>
      </x:c>
      <x:c r="O1468" s="10" t="n">
        <x:v>1</x:v>
      </x:c>
      <x:c r="P1468" s="9" t="str">
        <x:f>'CaseReview'!U1468</x:f>
        <x:v>PASS</x:v>
      </x:c>
      <x:c r="Q1468" s="9" t="n">
        <x:f>IF(AND(T1468=1,G1468=P1468),1,0)</x:f>
        <x:v>0</x:v>
      </x:c>
      <x:c r="R1468" s="9" t="n">
        <x:f>IF(AND(T1468=1,G1468="PASS",P1468="FAIL"),1,0)</x:f>
        <x:v>0</x:v>
      </x:c>
      <x:c r="S1468" s="9" t="n">
        <x:f>IF(AND(T1468=1,G1468="FAIL",P1468="PASS"),1,0)</x:f>
        <x:v>1</x:v>
      </x:c>
      <x:c r="T1468" s="9" t="n">
        <x:v>1</x:v>
      </x:c>
      <x:c r="U1468" s="9" t="n">
        <x:v>7</x:v>
      </x:c>
      <x:c r="V1468" s="9" t="str">
        <x:v>MVP/SHACL_GENERATION_PIPELINE/experiments/FULL_REPAIR_V2/RUN_01/runs/RUN-TRF-005-20260915T121150009806Z/final/final_shape.ttl</x:v>
      </x:c>
    </x:row>
    <x:row r="1469" ht="22" customHeight="1">
      <x:c r="A1469" s="10" t="str">
        <x:v>V2_FALLBACK25</x:v>
      </x:c>
      <x:c r="B1469" s="10" t="str">
        <x:v>TRF-005</x:v>
      </x:c>
      <x:c r="C1469" s="10" t="str">
        <x:v>TRF-005-P03</x:v>
      </x:c>
      <x:c r="D1469" s="10" t="str">
        <x:v>RUN_01</x:v>
      </x:c>
      <x:c r="E1469" s="10" t="str">
        <x:v>ORIGINAL_LEDGER</x:v>
      </x:c>
      <x:c r="F1469" s="10" t="str">
        <x:v>PASS</x:v>
      </x:c>
      <x:c r="G1469" s="10" t="str">
        <x:v>FAIL</x:v>
      </x:c>
      <x:c r="H1469" s="10" t="str">
        <x:v>EXECUTED</x:v>
      </x:c>
      <x:c r="I1469" s="10" t="str">
        <x:v>PARSED</x:v>
      </x:c>
      <x:c r="J1469" s="10" t="str">
        <x:v>GENERATION_ACCEPTED</x:v>
      </x:c>
      <x:c r="K1469" s="10" t="str">
        <x:v>5840bbb8946fee30f5436bad8abc83eb6ff1f7e88323a4aa8924d0a9dd329f82</x:v>
      </x:c>
      <x:c r="L1469" s="10" t="str">
        <x:v>full_repair_v2</x:v>
      </x:c>
      <x:c r="M1469" s="10" t="n">
        <x:v>0</x:v>
      </x:c>
      <x:c r="N1469" s="10" t="n">
        <x:v>0</x:v>
      </x:c>
      <x:c r="O1469" s="10" t="n">
        <x:v>1</x:v>
      </x:c>
      <x:c r="P1469" s="9" t="str">
        <x:f>'CaseReview'!U1469</x:f>
        <x:v>PASS</x:v>
      </x:c>
      <x:c r="Q1469" s="9" t="n">
        <x:f>IF(AND(T1469=1,G1469=P1469),1,0)</x:f>
        <x:v>0</x:v>
      </x:c>
      <x:c r="R1469" s="9" t="n">
        <x:f>IF(AND(T1469=1,G1469="PASS",P1469="FAIL"),1,0)</x:f>
        <x:v>0</x:v>
      </x:c>
      <x:c r="S1469" s="9" t="n">
        <x:f>IF(AND(T1469=1,G1469="FAIL",P1469="PASS"),1,0)</x:f>
        <x:v>1</x:v>
      </x:c>
      <x:c r="T1469" s="9" t="n">
        <x:v>1</x:v>
      </x:c>
      <x:c r="U1469" s="9" t="n">
        <x:v>7</x:v>
      </x:c>
      <x:c r="V1469" s="9" t="str">
        <x:v>MVP/SHACL_GENERATION_PIPELINE/experiments/FULL_REPAIR_V2/RUN_01/runs/RUN-TRF-005-20260915T121150009806Z/final/final_shape.ttl</x:v>
      </x:c>
    </x:row>
    <x:row r="1470" ht="22" customHeight="1">
      <x:c r="A1470" s="10" t="str">
        <x:v>V2_FALLBACK25</x:v>
      </x:c>
      <x:c r="B1470" s="10" t="str">
        <x:v>TRF-005</x:v>
      </x:c>
      <x:c r="C1470" s="10" t="str">
        <x:v>TRF-005-P04</x:v>
      </x:c>
      <x:c r="D1470" s="10" t="str">
        <x:v>RUN_01</x:v>
      </x:c>
      <x:c r="E1470" s="10" t="str">
        <x:v>ORIGINAL_LEDGER</x:v>
      </x:c>
      <x:c r="F1470" s="10" t="str">
        <x:v>PASS</x:v>
      </x:c>
      <x:c r="G1470" s="10" t="str">
        <x:v>FAIL</x:v>
      </x:c>
      <x:c r="H1470" s="10" t="str">
        <x:v>EXECUTED</x:v>
      </x:c>
      <x:c r="I1470" s="10" t="str">
        <x:v>PARSED</x:v>
      </x:c>
      <x:c r="J1470" s="10" t="str">
        <x:v>GENERATION_ACCEPTED</x:v>
      </x:c>
      <x:c r="K1470" s="10" t="str">
        <x:v>5840bbb8946fee30f5436bad8abc83eb6ff1f7e88323a4aa8924d0a9dd329f82</x:v>
      </x:c>
      <x:c r="L1470" s="10" t="str">
        <x:v>full_repair_v2</x:v>
      </x:c>
      <x:c r="M1470" s="10" t="n">
        <x:v>0</x:v>
      </x:c>
      <x:c r="N1470" s="10" t="n">
        <x:v>0</x:v>
      </x:c>
      <x:c r="O1470" s="10" t="n">
        <x:v>1</x:v>
      </x:c>
      <x:c r="P1470" s="9" t="str">
        <x:f>'CaseReview'!U1470</x:f>
        <x:v>PASS</x:v>
      </x:c>
      <x:c r="Q1470" s="9" t="n">
        <x:f>IF(AND(T1470=1,G1470=P1470),1,0)</x:f>
        <x:v>0</x:v>
      </x:c>
      <x:c r="R1470" s="9" t="n">
        <x:f>IF(AND(T1470=1,G1470="PASS",P1470="FAIL"),1,0)</x:f>
        <x:v>0</x:v>
      </x:c>
      <x:c r="S1470" s="9" t="n">
        <x:f>IF(AND(T1470=1,G1470="FAIL",P1470="PASS"),1,0)</x:f>
        <x:v>1</x:v>
      </x:c>
      <x:c r="T1470" s="9" t="n">
        <x:v>1</x:v>
      </x:c>
      <x:c r="U1470" s="9" t="n">
        <x:v>7</x:v>
      </x:c>
      <x:c r="V1470" s="9" t="str">
        <x:v>MVP/SHACL_GENERATION_PIPELINE/experiments/FULL_REPAIR_V2/RUN_01/runs/RUN-TRF-005-20260915T121150009806Z/final/final_shape.ttl</x:v>
      </x:c>
    </x:row>
    <x:row r="1471" ht="22" customHeight="1">
      <x:c r="A1471" s="10" t="str">
        <x:v>V2_FALLBACK25</x:v>
      </x:c>
      <x:c r="B1471" s="10" t="str">
        <x:v>TRF-006</x:v>
      </x:c>
      <x:c r="C1471" s="10" t="str">
        <x:v>TRF-006-F01</x:v>
      </x:c>
      <x:c r="D1471" s="10" t="str">
        <x:v>RUN_01</x:v>
      </x:c>
      <x:c r="E1471" s="10" t="str">
        <x:v>ORIGINAL_LEDGER</x:v>
      </x:c>
      <x:c r="F1471" s="10" t="str">
        <x:v>FAIL</x:v>
      </x:c>
      <x:c r="G1471" s="10" t="str">
        <x:v>FAIL</x:v>
      </x:c>
      <x:c r="H1471" s="10" t="str">
        <x:v>EXECUTED</x:v>
      </x:c>
      <x:c r="I1471" s="10" t="str">
        <x:v>PARSED</x:v>
      </x:c>
      <x:c r="J1471" s="10" t="str">
        <x:v>GENERATION_ACCEPTED</x:v>
      </x:c>
      <x:c r="K1471" s="10" t="str">
        <x:v>caea956f8db60abf0c64db1e17eea5a037c85216c97ed560619d88c162dd297b</x:v>
      </x:c>
      <x:c r="L1471" s="10" t="str">
        <x:v>full_repair_v2</x:v>
      </x:c>
      <x:c r="M1471" s="10" t="n">
        <x:v>1</x:v>
      </x:c>
      <x:c r="N1471" s="10" t="n">
        <x:v>0</x:v>
      </x:c>
      <x:c r="O1471" s="10" t="n">
        <x:v>0</x:v>
      </x:c>
      <x:c r="P1471" s="9" t="str">
        <x:f>'CaseReview'!U1471</x:f>
        <x:v>FAIL</x:v>
      </x:c>
      <x:c r="Q1471" s="9" t="n">
        <x:f>IF(AND(T1471=1,G1471=P1471),1,0)</x:f>
        <x:v>1</x:v>
      </x:c>
      <x:c r="R1471" s="9" t="n">
        <x:f>IF(AND(T1471=1,G1471="PASS",P1471="FAIL"),1,0)</x:f>
        <x:v>0</x:v>
      </x:c>
      <x:c r="S1471" s="9" t="n">
        <x:f>IF(AND(T1471=1,G1471="FAIL",P1471="PASS"),1,0)</x:f>
        <x:v>0</x:v>
      </x:c>
      <x:c r="T1471" s="9" t="n">
        <x:v>1</x:v>
      </x:c>
      <x:c r="U1471" s="9" t="n">
        <x:v>8</x:v>
      </x:c>
      <x:c r="V1471" s="9" t="str">
        <x:v>MVP/SHACL_GENERATION_PIPELINE/experiments/FULL_REPAIR_V2/RUN_01/runs/RUN-TRF-006-20260915T121441082703Z/final/final_shape.ttl</x:v>
      </x:c>
    </x:row>
    <x:row r="1472" ht="22" customHeight="1">
      <x:c r="A1472" s="10" t="str">
        <x:v>V2_FALLBACK25</x:v>
      </x:c>
      <x:c r="B1472" s="10" t="str">
        <x:v>TRF-006</x:v>
      </x:c>
      <x:c r="C1472" s="10" t="str">
        <x:v>TRF-006-F02</x:v>
      </x:c>
      <x:c r="D1472" s="10" t="str">
        <x:v>RUN_01</x:v>
      </x:c>
      <x:c r="E1472" s="10" t="str">
        <x:v>ORIGINAL_LEDGER</x:v>
      </x:c>
      <x:c r="F1472" s="10" t="str">
        <x:v>FAIL</x:v>
      </x:c>
      <x:c r="G1472" s="10" t="str">
        <x:v>FAIL</x:v>
      </x:c>
      <x:c r="H1472" s="10" t="str">
        <x:v>EXECUTED</x:v>
      </x:c>
      <x:c r="I1472" s="10" t="str">
        <x:v>PARSED</x:v>
      </x:c>
      <x:c r="J1472" s="10" t="str">
        <x:v>GENERATION_ACCEPTED</x:v>
      </x:c>
      <x:c r="K1472" s="10" t="str">
        <x:v>caea956f8db60abf0c64db1e17eea5a037c85216c97ed560619d88c162dd297b</x:v>
      </x:c>
      <x:c r="L1472" s="10" t="str">
        <x:v>full_repair_v2</x:v>
      </x:c>
      <x:c r="M1472" s="10" t="n">
        <x:v>1</x:v>
      </x:c>
      <x:c r="N1472" s="10" t="n">
        <x:v>0</x:v>
      </x:c>
      <x:c r="O1472" s="10" t="n">
        <x:v>0</x:v>
      </x:c>
      <x:c r="P1472" s="9" t="str">
        <x:f>'CaseReview'!U1472</x:f>
        <x:v>FAIL</x:v>
      </x:c>
      <x:c r="Q1472" s="9" t="n">
        <x:f>IF(AND(T1472=1,G1472=P1472),1,0)</x:f>
        <x:v>1</x:v>
      </x:c>
      <x:c r="R1472" s="9" t="n">
        <x:f>IF(AND(T1472=1,G1472="PASS",P1472="FAIL"),1,0)</x:f>
        <x:v>0</x:v>
      </x:c>
      <x:c r="S1472" s="9" t="n">
        <x:f>IF(AND(T1472=1,G1472="FAIL",P1472="PASS"),1,0)</x:f>
        <x:v>0</x:v>
      </x:c>
      <x:c r="T1472" s="9" t="n">
        <x:v>1</x:v>
      </x:c>
      <x:c r="U1472" s="9" t="n">
        <x:v>8</x:v>
      </x:c>
      <x:c r="V1472" s="9" t="str">
        <x:v>MVP/SHACL_GENERATION_PIPELINE/experiments/FULL_REPAIR_V2/RUN_01/runs/RUN-TRF-006-20260915T121441082703Z/final/final_shape.ttl</x:v>
      </x:c>
    </x:row>
    <x:row r="1473" ht="22" customHeight="1">
      <x:c r="A1473" s="10" t="str">
        <x:v>V2_FALLBACK25</x:v>
      </x:c>
      <x:c r="B1473" s="10" t="str">
        <x:v>TRF-006</x:v>
      </x:c>
      <x:c r="C1473" s="10" t="str">
        <x:v>TRF-006-F03</x:v>
      </x:c>
      <x:c r="D1473" s="10" t="str">
        <x:v>RUN_01</x:v>
      </x:c>
      <x:c r="E1473" s="10" t="str">
        <x:v>ORIGINAL_LEDGER</x:v>
      </x:c>
      <x:c r="F1473" s="10" t="str">
        <x:v>FAIL</x:v>
      </x:c>
      <x:c r="G1473" s="10" t="str">
        <x:v>FAIL</x:v>
      </x:c>
      <x:c r="H1473" s="10" t="str">
        <x:v>EXECUTED</x:v>
      </x:c>
      <x:c r="I1473" s="10" t="str">
        <x:v>PARSED</x:v>
      </x:c>
      <x:c r="J1473" s="10" t="str">
        <x:v>GENERATION_ACCEPTED</x:v>
      </x:c>
      <x:c r="K1473" s="10" t="str">
        <x:v>caea956f8db60abf0c64db1e17eea5a037c85216c97ed560619d88c162dd297b</x:v>
      </x:c>
      <x:c r="L1473" s="10" t="str">
        <x:v>full_repair_v2</x:v>
      </x:c>
      <x:c r="M1473" s="10" t="n">
        <x:v>1</x:v>
      </x:c>
      <x:c r="N1473" s="10" t="n">
        <x:v>0</x:v>
      </x:c>
      <x:c r="O1473" s="10" t="n">
        <x:v>0</x:v>
      </x:c>
      <x:c r="P1473" s="9" t="str">
        <x:f>'CaseReview'!U1473</x:f>
        <x:v>FAIL</x:v>
      </x:c>
      <x:c r="Q1473" s="9" t="n">
        <x:f>IF(AND(T1473=1,G1473=P1473),1,0)</x:f>
        <x:v>1</x:v>
      </x:c>
      <x:c r="R1473" s="9" t="n">
        <x:f>IF(AND(T1473=1,G1473="PASS",P1473="FAIL"),1,0)</x:f>
        <x:v>0</x:v>
      </x:c>
      <x:c r="S1473" s="9" t="n">
        <x:f>IF(AND(T1473=1,G1473="FAIL",P1473="PASS"),1,0)</x:f>
        <x:v>0</x:v>
      </x:c>
      <x:c r="T1473" s="9" t="n">
        <x:v>1</x:v>
      </x:c>
      <x:c r="U1473" s="9" t="n">
        <x:v>8</x:v>
      </x:c>
      <x:c r="V1473" s="9" t="str">
        <x:v>MVP/SHACL_GENERATION_PIPELINE/experiments/FULL_REPAIR_V2/RUN_01/runs/RUN-TRF-006-20260915T121441082703Z/final/final_shape.ttl</x:v>
      </x:c>
    </x:row>
    <x:row r="1474" ht="22" customHeight="1">
      <x:c r="A1474" s="10" t="str">
        <x:v>V2_FALLBACK25</x:v>
      </x:c>
      <x:c r="B1474" s="10" t="str">
        <x:v>TRF-006</x:v>
      </x:c>
      <x:c r="C1474" s="10" t="str">
        <x:v>TRF-006-F04</x:v>
      </x:c>
      <x:c r="D1474" s="10" t="str">
        <x:v>RUN_01</x:v>
      </x:c>
      <x:c r="E1474" s="10" t="str">
        <x:v>ORIGINAL_LEDGER</x:v>
      </x:c>
      <x:c r="F1474" s="10" t="str">
        <x:v>FAIL</x:v>
      </x:c>
      <x:c r="G1474" s="10" t="str">
        <x:v>PASS</x:v>
      </x:c>
      <x:c r="H1474" s="10" t="str">
        <x:v>EXECUTED</x:v>
      </x:c>
      <x:c r="I1474" s="10" t="str">
        <x:v>PARSED</x:v>
      </x:c>
      <x:c r="J1474" s="10" t="str">
        <x:v>GENERATION_ACCEPTED</x:v>
      </x:c>
      <x:c r="K1474" s="10" t="str">
        <x:v>caea956f8db60abf0c64db1e17eea5a037c85216c97ed560619d88c162dd297b</x:v>
      </x:c>
      <x:c r="L1474" s="10" t="str">
        <x:v>full_repair_v2</x:v>
      </x:c>
      <x:c r="M1474" s="10" t="n">
        <x:v>0</x:v>
      </x:c>
      <x:c r="N1474" s="10" t="n">
        <x:v>1</x:v>
      </x:c>
      <x:c r="O1474" s="10" t="n">
        <x:v>0</x:v>
      </x:c>
      <x:c r="P1474" s="9" t="str">
        <x:f>'CaseReview'!U1474</x:f>
        <x:v>FAIL</x:v>
      </x:c>
      <x:c r="Q1474" s="9" t="n">
        <x:f>IF(AND(T1474=1,G1474=P1474),1,0)</x:f>
        <x:v>0</x:v>
      </x:c>
      <x:c r="R1474" s="9" t="n">
        <x:f>IF(AND(T1474=1,G1474="PASS",P1474="FAIL"),1,0)</x:f>
        <x:v>1</x:v>
      </x:c>
      <x:c r="S1474" s="9" t="n">
        <x:f>IF(AND(T1474=1,G1474="FAIL",P1474="PASS"),1,0)</x:f>
        <x:v>0</x:v>
      </x:c>
      <x:c r="T1474" s="9" t="n">
        <x:v>1</x:v>
      </x:c>
      <x:c r="U1474" s="9" t="n">
        <x:v>8</x:v>
      </x:c>
      <x:c r="V1474" s="9" t="str">
        <x:v>MVP/SHACL_GENERATION_PIPELINE/experiments/FULL_REPAIR_V2/RUN_01/runs/RUN-TRF-006-20260915T121441082703Z/final/final_shape.ttl</x:v>
      </x:c>
    </x:row>
    <x:row r="1475" ht="22" customHeight="1">
      <x:c r="A1475" s="10" t="str">
        <x:v>V2_FALLBACK25</x:v>
      </x:c>
      <x:c r="B1475" s="10" t="str">
        <x:v>TRF-006</x:v>
      </x:c>
      <x:c r="C1475" s="10" t="str">
        <x:v>TRF-006-P01</x:v>
      </x:c>
      <x:c r="D1475" s="10" t="str">
        <x:v>RUN_01</x:v>
      </x:c>
      <x:c r="E1475" s="10" t="str">
        <x:v>ORIGINAL_LEDGER</x:v>
      </x:c>
      <x:c r="F1475" s="10" t="str">
        <x:v>PASS</x:v>
      </x:c>
      <x:c r="G1475" s="10" t="str">
        <x:v>FAIL</x:v>
      </x:c>
      <x:c r="H1475" s="10" t="str">
        <x:v>EXECUTED</x:v>
      </x:c>
      <x:c r="I1475" s="10" t="str">
        <x:v>PARSED</x:v>
      </x:c>
      <x:c r="J1475" s="10" t="str">
        <x:v>GENERATION_ACCEPTED</x:v>
      </x:c>
      <x:c r="K1475" s="10" t="str">
        <x:v>caea956f8db60abf0c64db1e17eea5a037c85216c97ed560619d88c162dd297b</x:v>
      </x:c>
      <x:c r="L1475" s="10" t="str">
        <x:v>full_repair_v2</x:v>
      </x:c>
      <x:c r="M1475" s="10" t="n">
        <x:v>0</x:v>
      </x:c>
      <x:c r="N1475" s="10" t="n">
        <x:v>0</x:v>
      </x:c>
      <x:c r="O1475" s="10" t="n">
        <x:v>1</x:v>
      </x:c>
      <x:c r="P1475" s="9" t="str">
        <x:f>'CaseReview'!U1475</x:f>
        <x:v>PASS</x:v>
      </x:c>
      <x:c r="Q1475" s="9" t="n">
        <x:f>IF(AND(T1475=1,G1475=P1475),1,0)</x:f>
        <x:v>0</x:v>
      </x:c>
      <x:c r="R1475" s="9" t="n">
        <x:f>IF(AND(T1475=1,G1475="PASS",P1475="FAIL"),1,0)</x:f>
        <x:v>0</x:v>
      </x:c>
      <x:c r="S1475" s="9" t="n">
        <x:f>IF(AND(T1475=1,G1475="FAIL",P1475="PASS"),1,0)</x:f>
        <x:v>1</x:v>
      </x:c>
      <x:c r="T1475" s="9" t="n">
        <x:v>1</x:v>
      </x:c>
      <x:c r="U1475" s="9" t="n">
        <x:v>8</x:v>
      </x:c>
      <x:c r="V1475" s="9" t="str">
        <x:v>MVP/SHACL_GENERATION_PIPELINE/experiments/FULL_REPAIR_V2/RUN_01/runs/RUN-TRF-006-20260915T121441082703Z/final/final_shape.ttl</x:v>
      </x:c>
    </x:row>
    <x:row r="1476" ht="22" customHeight="1">
      <x:c r="A1476" s="10" t="str">
        <x:v>V2_FALLBACK25</x:v>
      </x:c>
      <x:c r="B1476" s="10" t="str">
        <x:v>TRF-006</x:v>
      </x:c>
      <x:c r="C1476" s="10" t="str">
        <x:v>TRF-006-P02</x:v>
      </x:c>
      <x:c r="D1476" s="10" t="str">
        <x:v>RUN_01</x:v>
      </x:c>
      <x:c r="E1476" s="10" t="str">
        <x:v>ORIGINAL_LEDGER</x:v>
      </x:c>
      <x:c r="F1476" s="10" t="str">
        <x:v>PASS</x:v>
      </x:c>
      <x:c r="G1476" s="10" t="str">
        <x:v>FAIL</x:v>
      </x:c>
      <x:c r="H1476" s="10" t="str">
        <x:v>EXECUTED</x:v>
      </x:c>
      <x:c r="I1476" s="10" t="str">
        <x:v>PARSED</x:v>
      </x:c>
      <x:c r="J1476" s="10" t="str">
        <x:v>GENERATION_ACCEPTED</x:v>
      </x:c>
      <x:c r="K1476" s="10" t="str">
        <x:v>caea956f8db60abf0c64db1e17eea5a037c85216c97ed560619d88c162dd297b</x:v>
      </x:c>
      <x:c r="L1476" s="10" t="str">
        <x:v>full_repair_v2</x:v>
      </x:c>
      <x:c r="M1476" s="10" t="n">
        <x:v>0</x:v>
      </x:c>
      <x:c r="N1476" s="10" t="n">
        <x:v>0</x:v>
      </x:c>
      <x:c r="O1476" s="10" t="n">
        <x:v>1</x:v>
      </x:c>
      <x:c r="P1476" s="9" t="str">
        <x:f>'CaseReview'!U1476</x:f>
        <x:v>PASS</x:v>
      </x:c>
      <x:c r="Q1476" s="9" t="n">
        <x:f>IF(AND(T1476=1,G1476=P1476),1,0)</x:f>
        <x:v>0</x:v>
      </x:c>
      <x:c r="R1476" s="9" t="n">
        <x:f>IF(AND(T1476=1,G1476="PASS",P1476="FAIL"),1,0)</x:f>
        <x:v>0</x:v>
      </x:c>
      <x:c r="S1476" s="9" t="n">
        <x:f>IF(AND(T1476=1,G1476="FAIL",P1476="PASS"),1,0)</x:f>
        <x:v>1</x:v>
      </x:c>
      <x:c r="T1476" s="9" t="n">
        <x:v>1</x:v>
      </x:c>
      <x:c r="U1476" s="9" t="n">
        <x:v>8</x:v>
      </x:c>
      <x:c r="V1476" s="9" t="str">
        <x:v>MVP/SHACL_GENERATION_PIPELINE/experiments/FULL_REPAIR_V2/RUN_01/runs/RUN-TRF-006-20260915T121441082703Z/final/final_shape.ttl</x:v>
      </x:c>
    </x:row>
    <x:row r="1477" ht="22" customHeight="1">
      <x:c r="A1477" s="10" t="str">
        <x:v>V2_FALLBACK25</x:v>
      </x:c>
      <x:c r="B1477" s="10" t="str">
        <x:v>TRF-006</x:v>
      </x:c>
      <x:c r="C1477" s="10" t="str">
        <x:v>TRF-006-P03</x:v>
      </x:c>
      <x:c r="D1477" s="10" t="str">
        <x:v>RUN_01</x:v>
      </x:c>
      <x:c r="E1477" s="10" t="str">
        <x:v>ORIGINAL_LEDGER</x:v>
      </x:c>
      <x:c r="F1477" s="10" t="str">
        <x:v>PASS</x:v>
      </x:c>
      <x:c r="G1477" s="10" t="str">
        <x:v>FAIL</x:v>
      </x:c>
      <x:c r="H1477" s="10" t="str">
        <x:v>EXECUTED</x:v>
      </x:c>
      <x:c r="I1477" s="10" t="str">
        <x:v>PARSED</x:v>
      </x:c>
      <x:c r="J1477" s="10" t="str">
        <x:v>GENERATION_ACCEPTED</x:v>
      </x:c>
      <x:c r="K1477" s="10" t="str">
        <x:v>caea956f8db60abf0c64db1e17eea5a037c85216c97ed560619d88c162dd297b</x:v>
      </x:c>
      <x:c r="L1477" s="10" t="str">
        <x:v>full_repair_v2</x:v>
      </x:c>
      <x:c r="M1477" s="10" t="n">
        <x:v>0</x:v>
      </x:c>
      <x:c r="N1477" s="10" t="n">
        <x:v>0</x:v>
      </x:c>
      <x:c r="O1477" s="10" t="n">
        <x:v>1</x:v>
      </x:c>
      <x:c r="P1477" s="9" t="str">
        <x:f>'CaseReview'!U1477</x:f>
        <x:v>PASS</x:v>
      </x:c>
      <x:c r="Q1477" s="9" t="n">
        <x:f>IF(AND(T1477=1,G1477=P1477),1,0)</x:f>
        <x:v>0</x:v>
      </x:c>
      <x:c r="R1477" s="9" t="n">
        <x:f>IF(AND(T1477=1,G1477="PASS",P1477="FAIL"),1,0)</x:f>
        <x:v>0</x:v>
      </x:c>
      <x:c r="S1477" s="9" t="n">
        <x:f>IF(AND(T1477=1,G1477="FAIL",P1477="PASS"),1,0)</x:f>
        <x:v>1</x:v>
      </x:c>
      <x:c r="T1477" s="9" t="n">
        <x:v>1</x:v>
      </x:c>
      <x:c r="U1477" s="9" t="n">
        <x:v>8</x:v>
      </x:c>
      <x:c r="V1477" s="9" t="str">
        <x:v>MVP/SHACL_GENERATION_PIPELINE/experiments/FULL_REPAIR_V2/RUN_01/runs/RUN-TRF-006-20260915T121441082703Z/final/final_shape.ttl</x:v>
      </x:c>
    </x:row>
    <x:row r="1478" ht="22" customHeight="1">
      <x:c r="A1478" s="10" t="str">
        <x:v>V2_FALLBACK25</x:v>
      </x:c>
      <x:c r="B1478" s="10" t="str">
        <x:v>TRF-006</x:v>
      </x:c>
      <x:c r="C1478" s="10" t="str">
        <x:v>TRF-006-P04</x:v>
      </x:c>
      <x:c r="D1478" s="10" t="str">
        <x:v>RUN_01</x:v>
      </x:c>
      <x:c r="E1478" s="10" t="str">
        <x:v>ORIGINAL_LEDGER</x:v>
      </x:c>
      <x:c r="F1478" s="10" t="str">
        <x:v>PASS</x:v>
      </x:c>
      <x:c r="G1478" s="10" t="str">
        <x:v>PASS</x:v>
      </x:c>
      <x:c r="H1478" s="10" t="str">
        <x:v>EXECUTED</x:v>
      </x:c>
      <x:c r="I1478" s="10" t="str">
        <x:v>PARSED</x:v>
      </x:c>
      <x:c r="J1478" s="10" t="str">
        <x:v>GENERATION_ACCEPTED</x:v>
      </x:c>
      <x:c r="K1478" s="10" t="str">
        <x:v>caea956f8db60abf0c64db1e17eea5a037c85216c97ed560619d88c162dd297b</x:v>
      </x:c>
      <x:c r="L1478" s="10" t="str">
        <x:v>full_repair_v2</x:v>
      </x:c>
      <x:c r="M1478" s="10" t="n">
        <x:v>1</x:v>
      </x:c>
      <x:c r="N1478" s="10" t="n">
        <x:v>0</x:v>
      </x:c>
      <x:c r="O1478" s="10" t="n">
        <x:v>0</x:v>
      </x:c>
      <x:c r="P1478" s="9" t="str">
        <x:f>'CaseReview'!U1478</x:f>
        <x:v>PASS</x:v>
      </x:c>
      <x:c r="Q1478" s="9" t="n">
        <x:f>IF(AND(T1478=1,G1478=P1478),1,0)</x:f>
        <x:v>1</x:v>
      </x:c>
      <x:c r="R1478" s="9" t="n">
        <x:f>IF(AND(T1478=1,G1478="PASS",P1478="FAIL"),1,0)</x:f>
        <x:v>0</x:v>
      </x:c>
      <x:c r="S1478" s="9" t="n">
        <x:f>IF(AND(T1478=1,G1478="FAIL",P1478="PASS"),1,0)</x:f>
        <x:v>0</x:v>
      </x:c>
      <x:c r="T1478" s="9" t="n">
        <x:v>1</x:v>
      </x:c>
      <x:c r="U1478" s="9" t="n">
        <x:v>8</x:v>
      </x:c>
      <x:c r="V1478" s="9" t="str">
        <x:v>MVP/SHACL_GENERATION_PIPELINE/experiments/FULL_REPAIR_V2/RUN_01/runs/RUN-TRF-006-20260915T121441082703Z/final/final_shape.ttl</x:v>
      </x:c>
    </x:row>
    <x:row r="1479" ht="22" customHeight="1">
      <x:c r="A1479" s="10" t="str">
        <x:v>V2_FALLBACK25</x:v>
      </x:c>
      <x:c r="B1479" s="10" t="str">
        <x:v>TRF-007</x:v>
      </x:c>
      <x:c r="C1479" s="10" t="str">
        <x:v>TRF-007-F01</x:v>
      </x:c>
      <x:c r="D1479" s="10" t="str">
        <x:v>RUN_01</x:v>
      </x:c>
      <x:c r="E1479" s="10" t="str">
        <x:v>ORIGINAL_LEDGER</x:v>
      </x:c>
      <x:c r="F1479" s="10" t="str">
        <x:v>FAIL</x:v>
      </x:c>
      <x:c r="G1479" s="10" t="str">
        <x:v>FAIL</x:v>
      </x:c>
      <x:c r="H1479" s="10" t="str">
        <x:v>EXECUTED</x:v>
      </x:c>
      <x:c r="I1479" s="10" t="str">
        <x:v>PARSED</x:v>
      </x:c>
      <x:c r="J1479" s="10" t="str">
        <x:v>GENERATION_ACCEPTED</x:v>
      </x:c>
      <x:c r="K1479" s="10" t="str">
        <x:v>3649e59c72e2d66f0efddc31cfd137f78d2be2a086ab9aabe5ccd9ef274f148b</x:v>
      </x:c>
      <x:c r="L1479" s="10" t="str">
        <x:v>full_repair_v2</x:v>
      </x:c>
      <x:c r="M1479" s="10" t="n">
        <x:v>1</x:v>
      </x:c>
      <x:c r="N1479" s="10" t="n">
        <x:v>0</x:v>
      </x:c>
      <x:c r="O1479" s="10" t="n">
        <x:v>0</x:v>
      </x:c>
      <x:c r="P1479" s="9" t="str">
        <x:f>'CaseReview'!U1479</x:f>
        <x:v>FAIL</x:v>
      </x:c>
      <x:c r="Q1479" s="9" t="n">
        <x:f>IF(AND(T1479=1,G1479=P1479),1,0)</x:f>
        <x:v>1</x:v>
      </x:c>
      <x:c r="R1479" s="9" t="n">
        <x:f>IF(AND(T1479=1,G1479="PASS",P1479="FAIL"),1,0)</x:f>
        <x:v>0</x:v>
      </x:c>
      <x:c r="S1479" s="9" t="n">
        <x:f>IF(AND(T1479=1,G1479="FAIL",P1479="PASS"),1,0)</x:f>
        <x:v>0</x:v>
      </x:c>
      <x:c r="T1479" s="9" t="n">
        <x:v>1</x:v>
      </x:c>
      <x:c r="U1479" s="9" t="n">
        <x:v>8</x:v>
      </x:c>
      <x:c r="V1479" s="9" t="str">
        <x:v>MVP/SHACL_GENERATION_PIPELINE/experiments/FULL_REPAIR_V2/RUN_01/runs/RUN-TRF-007-20260915T121556067195Z/final/final_shape.ttl</x:v>
      </x:c>
    </x:row>
    <x:row r="1480" ht="22" customHeight="1">
      <x:c r="A1480" s="10" t="str">
        <x:v>V2_FALLBACK25</x:v>
      </x:c>
      <x:c r="B1480" s="10" t="str">
        <x:v>TRF-007</x:v>
      </x:c>
      <x:c r="C1480" s="10" t="str">
        <x:v>TRF-007-F02</x:v>
      </x:c>
      <x:c r="D1480" s="10" t="str">
        <x:v>RUN_01</x:v>
      </x:c>
      <x:c r="E1480" s="10" t="str">
        <x:v>ORIGINAL_LEDGER</x:v>
      </x:c>
      <x:c r="F1480" s="10" t="str">
        <x:v>FAIL</x:v>
      </x:c>
      <x:c r="G1480" s="10" t="str">
        <x:v>FAIL</x:v>
      </x:c>
      <x:c r="H1480" s="10" t="str">
        <x:v>EXECUTED</x:v>
      </x:c>
      <x:c r="I1480" s="10" t="str">
        <x:v>PARSED</x:v>
      </x:c>
      <x:c r="J1480" s="10" t="str">
        <x:v>GENERATION_ACCEPTED</x:v>
      </x:c>
      <x:c r="K1480" s="10" t="str">
        <x:v>3649e59c72e2d66f0efddc31cfd137f78d2be2a086ab9aabe5ccd9ef274f148b</x:v>
      </x:c>
      <x:c r="L1480" s="10" t="str">
        <x:v>full_repair_v2</x:v>
      </x:c>
      <x:c r="M1480" s="10" t="n">
        <x:v>1</x:v>
      </x:c>
      <x:c r="N1480" s="10" t="n">
        <x:v>0</x:v>
      </x:c>
      <x:c r="O1480" s="10" t="n">
        <x:v>0</x:v>
      </x:c>
      <x:c r="P1480" s="9" t="str">
        <x:f>'CaseReview'!U1480</x:f>
        <x:v>FAIL</x:v>
      </x:c>
      <x:c r="Q1480" s="9" t="n">
        <x:f>IF(AND(T1480=1,G1480=P1480),1,0)</x:f>
        <x:v>1</x:v>
      </x:c>
      <x:c r="R1480" s="9" t="n">
        <x:f>IF(AND(T1480=1,G1480="PASS",P1480="FAIL"),1,0)</x:f>
        <x:v>0</x:v>
      </x:c>
      <x:c r="S1480" s="9" t="n">
        <x:f>IF(AND(T1480=1,G1480="FAIL",P1480="PASS"),1,0)</x:f>
        <x:v>0</x:v>
      </x:c>
      <x:c r="T1480" s="9" t="n">
        <x:v>1</x:v>
      </x:c>
      <x:c r="U1480" s="9" t="n">
        <x:v>8</x:v>
      </x:c>
      <x:c r="V1480" s="9" t="str">
        <x:v>MVP/SHACL_GENERATION_PIPELINE/experiments/FULL_REPAIR_V2/RUN_01/runs/RUN-TRF-007-20260915T121556067195Z/final/final_shape.ttl</x:v>
      </x:c>
    </x:row>
    <x:row r="1481" ht="22" customHeight="1">
      <x:c r="A1481" s="10" t="str">
        <x:v>V2_FALLBACK25</x:v>
      </x:c>
      <x:c r="B1481" s="10" t="str">
        <x:v>TRF-007</x:v>
      </x:c>
      <x:c r="C1481" s="10" t="str">
        <x:v>TRF-007-F03</x:v>
      </x:c>
      <x:c r="D1481" s="10" t="str">
        <x:v>RUN_01</x:v>
      </x:c>
      <x:c r="E1481" s="10" t="str">
        <x:v>ORIGINAL_LEDGER</x:v>
      </x:c>
      <x:c r="F1481" s="10" t="str">
        <x:v>FAIL</x:v>
      </x:c>
      <x:c r="G1481" s="10" t="str">
        <x:v>FAIL</x:v>
      </x:c>
      <x:c r="H1481" s="10" t="str">
        <x:v>EXECUTED</x:v>
      </x:c>
      <x:c r="I1481" s="10" t="str">
        <x:v>PARSED</x:v>
      </x:c>
      <x:c r="J1481" s="10" t="str">
        <x:v>GENERATION_ACCEPTED</x:v>
      </x:c>
      <x:c r="K1481" s="10" t="str">
        <x:v>3649e59c72e2d66f0efddc31cfd137f78d2be2a086ab9aabe5ccd9ef274f148b</x:v>
      </x:c>
      <x:c r="L1481" s="10" t="str">
        <x:v>full_repair_v2</x:v>
      </x:c>
      <x:c r="M1481" s="10" t="n">
        <x:v>1</x:v>
      </x:c>
      <x:c r="N1481" s="10" t="n">
        <x:v>0</x:v>
      </x:c>
      <x:c r="O1481" s="10" t="n">
        <x:v>0</x:v>
      </x:c>
      <x:c r="P1481" s="9" t="str">
        <x:f>'CaseReview'!U1481</x:f>
        <x:v>FAIL</x:v>
      </x:c>
      <x:c r="Q1481" s="9" t="n">
        <x:f>IF(AND(T1481=1,G1481=P1481),1,0)</x:f>
        <x:v>1</x:v>
      </x:c>
      <x:c r="R1481" s="9" t="n">
        <x:f>IF(AND(T1481=1,G1481="PASS",P1481="FAIL"),1,0)</x:f>
        <x:v>0</x:v>
      </x:c>
      <x:c r="S1481" s="9" t="n">
        <x:f>IF(AND(T1481=1,G1481="FAIL",P1481="PASS"),1,0)</x:f>
        <x:v>0</x:v>
      </x:c>
      <x:c r="T1481" s="9" t="n">
        <x:v>1</x:v>
      </x:c>
      <x:c r="U1481" s="9" t="n">
        <x:v>8</x:v>
      </x:c>
      <x:c r="V1481" s="9" t="str">
        <x:v>MVP/SHACL_GENERATION_PIPELINE/experiments/FULL_REPAIR_V2/RUN_01/runs/RUN-TRF-007-20260915T121556067195Z/final/final_shape.ttl</x:v>
      </x:c>
    </x:row>
    <x:row r="1482" ht="22" customHeight="1">
      <x:c r="A1482" s="10" t="str">
        <x:v>V2_FALLBACK25</x:v>
      </x:c>
      <x:c r="B1482" s="10" t="str">
        <x:v>TRF-007</x:v>
      </x:c>
      <x:c r="C1482" s="10" t="str">
        <x:v>TRF-007-P01</x:v>
      </x:c>
      <x:c r="D1482" s="10" t="str">
        <x:v>RUN_01</x:v>
      </x:c>
      <x:c r="E1482" s="10" t="str">
        <x:v>ORIGINAL_LEDGER</x:v>
      </x:c>
      <x:c r="F1482" s="10" t="str">
        <x:v>PASS</x:v>
      </x:c>
      <x:c r="G1482" s="10" t="str">
        <x:v>PASS</x:v>
      </x:c>
      <x:c r="H1482" s="10" t="str">
        <x:v>EXECUTED</x:v>
      </x:c>
      <x:c r="I1482" s="10" t="str">
        <x:v>PARSED</x:v>
      </x:c>
      <x:c r="J1482" s="10" t="str">
        <x:v>GENERATION_ACCEPTED</x:v>
      </x:c>
      <x:c r="K1482" s="10" t="str">
        <x:v>3649e59c72e2d66f0efddc31cfd137f78d2be2a086ab9aabe5ccd9ef274f148b</x:v>
      </x:c>
      <x:c r="L1482" s="10" t="str">
        <x:v>full_repair_v2</x:v>
      </x:c>
      <x:c r="M1482" s="10" t="n">
        <x:v>1</x:v>
      </x:c>
      <x:c r="N1482" s="10" t="n">
        <x:v>0</x:v>
      </x:c>
      <x:c r="O1482" s="10" t="n">
        <x:v>0</x:v>
      </x:c>
      <x:c r="P1482" s="9" t="str">
        <x:f>'CaseReview'!U1482</x:f>
        <x:v>PASS</x:v>
      </x:c>
      <x:c r="Q1482" s="9" t="n">
        <x:f>IF(AND(T1482=1,G1482=P1482),1,0)</x:f>
        <x:v>1</x:v>
      </x:c>
      <x:c r="R1482" s="9" t="n">
        <x:f>IF(AND(T1482=1,G1482="PASS",P1482="FAIL"),1,0)</x:f>
        <x:v>0</x:v>
      </x:c>
      <x:c r="S1482" s="9" t="n">
        <x:f>IF(AND(T1482=1,G1482="FAIL",P1482="PASS"),1,0)</x:f>
        <x:v>0</x:v>
      </x:c>
      <x:c r="T1482" s="9" t="n">
        <x:v>1</x:v>
      </x:c>
      <x:c r="U1482" s="9" t="n">
        <x:v>8</x:v>
      </x:c>
      <x:c r="V1482" s="9" t="str">
        <x:v>MVP/SHACL_GENERATION_PIPELINE/experiments/FULL_REPAIR_V2/RUN_01/runs/RUN-TRF-007-20260915T121556067195Z/final/final_shape.ttl</x:v>
      </x:c>
    </x:row>
    <x:row r="1483" ht="22" customHeight="1">
      <x:c r="A1483" s="10" t="str">
        <x:v>V2_FALLBACK25</x:v>
      </x:c>
      <x:c r="B1483" s="10" t="str">
        <x:v>TRF-007</x:v>
      </x:c>
      <x:c r="C1483" s="10" t="str">
        <x:v>TRF-007-P02</x:v>
      </x:c>
      <x:c r="D1483" s="10" t="str">
        <x:v>RUN_01</x:v>
      </x:c>
      <x:c r="E1483" s="10" t="str">
        <x:v>ORIGINAL_LEDGER</x:v>
      </x:c>
      <x:c r="F1483" s="10" t="str">
        <x:v>PASS</x:v>
      </x:c>
      <x:c r="G1483" s="10" t="str">
        <x:v>FAIL</x:v>
      </x:c>
      <x:c r="H1483" s="10" t="str">
        <x:v>EXECUTED</x:v>
      </x:c>
      <x:c r="I1483" s="10" t="str">
        <x:v>PARSED</x:v>
      </x:c>
      <x:c r="J1483" s="10" t="str">
        <x:v>GENERATION_ACCEPTED</x:v>
      </x:c>
      <x:c r="K1483" s="10" t="str">
        <x:v>3649e59c72e2d66f0efddc31cfd137f78d2be2a086ab9aabe5ccd9ef274f148b</x:v>
      </x:c>
      <x:c r="L1483" s="10" t="str">
        <x:v>full_repair_v2</x:v>
      </x:c>
      <x:c r="M1483" s="10" t="n">
        <x:v>0</x:v>
      </x:c>
      <x:c r="N1483" s="10" t="n">
        <x:v>0</x:v>
      </x:c>
      <x:c r="O1483" s="10" t="n">
        <x:v>1</x:v>
      </x:c>
      <x:c r="P1483" s="9" t="str">
        <x:f>'CaseReview'!U1483</x:f>
        <x:v>PASS</x:v>
      </x:c>
      <x:c r="Q1483" s="9" t="n">
        <x:f>IF(AND(T1483=1,G1483=P1483),1,0)</x:f>
        <x:v>0</x:v>
      </x:c>
      <x:c r="R1483" s="9" t="n">
        <x:f>IF(AND(T1483=1,G1483="PASS",P1483="FAIL"),1,0)</x:f>
        <x:v>0</x:v>
      </x:c>
      <x:c r="S1483" s="9" t="n">
        <x:f>IF(AND(T1483=1,G1483="FAIL",P1483="PASS"),1,0)</x:f>
        <x:v>1</x:v>
      </x:c>
      <x:c r="T1483" s="9" t="n">
        <x:v>1</x:v>
      </x:c>
      <x:c r="U1483" s="9" t="n">
        <x:v>8</x:v>
      </x:c>
      <x:c r="V1483" s="9" t="str">
        <x:v>MVP/SHACL_GENERATION_PIPELINE/experiments/FULL_REPAIR_V2/RUN_01/runs/RUN-TRF-007-20260915T121556067195Z/final/final_shape.ttl</x:v>
      </x:c>
    </x:row>
    <x:row r="1484" ht="22" customHeight="1">
      <x:c r="A1484" s="10" t="str">
        <x:v>V2_FALLBACK25</x:v>
      </x:c>
      <x:c r="B1484" s="10" t="str">
        <x:v>TRF-007</x:v>
      </x:c>
      <x:c r="C1484" s="10" t="str">
        <x:v>TRF-007-P03</x:v>
      </x:c>
      <x:c r="D1484" s="10" t="str">
        <x:v>RUN_01</x:v>
      </x:c>
      <x:c r="E1484" s="10" t="str">
        <x:v>ORIGINAL_LEDGER</x:v>
      </x:c>
      <x:c r="F1484" s="10" t="str">
        <x:v>PASS</x:v>
      </x:c>
      <x:c r="G1484" s="10" t="str">
        <x:v>FAIL</x:v>
      </x:c>
      <x:c r="H1484" s="10" t="str">
        <x:v>EXECUTED</x:v>
      </x:c>
      <x:c r="I1484" s="10" t="str">
        <x:v>PARSED</x:v>
      </x:c>
      <x:c r="J1484" s="10" t="str">
        <x:v>GENERATION_ACCEPTED</x:v>
      </x:c>
      <x:c r="K1484" s="10" t="str">
        <x:v>3649e59c72e2d66f0efddc31cfd137f78d2be2a086ab9aabe5ccd9ef274f148b</x:v>
      </x:c>
      <x:c r="L1484" s="10" t="str">
        <x:v>full_repair_v2</x:v>
      </x:c>
      <x:c r="M1484" s="10" t="n">
        <x:v>0</x:v>
      </x:c>
      <x:c r="N1484" s="10" t="n">
        <x:v>0</x:v>
      </x:c>
      <x:c r="O1484" s="10" t="n">
        <x:v>1</x:v>
      </x:c>
      <x:c r="P1484" s="9" t="str">
        <x:f>'CaseReview'!U1484</x:f>
        <x:v>PASS</x:v>
      </x:c>
      <x:c r="Q1484" s="9" t="n">
        <x:f>IF(AND(T1484=1,G1484=P1484),1,0)</x:f>
        <x:v>0</x:v>
      </x:c>
      <x:c r="R1484" s="9" t="n">
        <x:f>IF(AND(T1484=1,G1484="PASS",P1484="FAIL"),1,0)</x:f>
        <x:v>0</x:v>
      </x:c>
      <x:c r="S1484" s="9" t="n">
        <x:f>IF(AND(T1484=1,G1484="FAIL",P1484="PASS"),1,0)</x:f>
        <x:v>1</x:v>
      </x:c>
      <x:c r="T1484" s="9" t="n">
        <x:v>1</x:v>
      </x:c>
      <x:c r="U1484" s="9" t="n">
        <x:v>8</x:v>
      </x:c>
      <x:c r="V1484" s="9" t="str">
        <x:v>MVP/SHACL_GENERATION_PIPELINE/experiments/FULL_REPAIR_V2/RUN_01/runs/RUN-TRF-007-20260915T121556067195Z/final/final_shape.ttl</x:v>
      </x:c>
    </x:row>
    <x:row r="1485" ht="22" customHeight="1">
      <x:c r="A1485" s="10" t="str">
        <x:v>V2_FALLBACK25</x:v>
      </x:c>
      <x:c r="B1485" s="10" t="str">
        <x:v>TRF-007</x:v>
      </x:c>
      <x:c r="C1485" s="10" t="str">
        <x:v>TRF-007-P04</x:v>
      </x:c>
      <x:c r="D1485" s="10" t="str">
        <x:v>RUN_01</x:v>
      </x:c>
      <x:c r="E1485" s="10" t="str">
        <x:v>ORIGINAL_LEDGER</x:v>
      </x:c>
      <x:c r="F1485" s="10" t="str">
        <x:v>PASS</x:v>
      </x:c>
      <x:c r="G1485" s="10" t="str">
        <x:v>PASS</x:v>
      </x:c>
      <x:c r="H1485" s="10" t="str">
        <x:v>EXECUTED</x:v>
      </x:c>
      <x:c r="I1485" s="10" t="str">
        <x:v>PARSED</x:v>
      </x:c>
      <x:c r="J1485" s="10" t="str">
        <x:v>GENERATION_ACCEPTED</x:v>
      </x:c>
      <x:c r="K1485" s="10" t="str">
        <x:v>3649e59c72e2d66f0efddc31cfd137f78d2be2a086ab9aabe5ccd9ef274f148b</x:v>
      </x:c>
      <x:c r="L1485" s="10" t="str">
        <x:v>full_repair_v2</x:v>
      </x:c>
      <x:c r="M1485" s="10" t="n">
        <x:v>1</x:v>
      </x:c>
      <x:c r="N1485" s="10" t="n">
        <x:v>0</x:v>
      </x:c>
      <x:c r="O1485" s="10" t="n">
        <x:v>0</x:v>
      </x:c>
      <x:c r="P1485" s="9" t="str">
        <x:f>'CaseReview'!U1485</x:f>
        <x:v>PASS</x:v>
      </x:c>
      <x:c r="Q1485" s="9" t="n">
        <x:f>IF(AND(T1485=1,G1485=P1485),1,0)</x:f>
        <x:v>1</x:v>
      </x:c>
      <x:c r="R1485" s="9" t="n">
        <x:f>IF(AND(T1485=1,G1485="PASS",P1485="FAIL"),1,0)</x:f>
        <x:v>0</x:v>
      </x:c>
      <x:c r="S1485" s="9" t="n">
        <x:f>IF(AND(T1485=1,G1485="FAIL",P1485="PASS"),1,0)</x:f>
        <x:v>0</x:v>
      </x:c>
      <x:c r="T1485" s="9" t="n">
        <x:v>1</x:v>
      </x:c>
      <x:c r="U1485" s="9" t="n">
        <x:v>8</x:v>
      </x:c>
      <x:c r="V1485" s="9" t="str">
        <x:v>MVP/SHACL_GENERATION_PIPELINE/experiments/FULL_REPAIR_V2/RUN_01/runs/RUN-TRF-007-20260915T121556067195Z/final/final_shape.ttl</x:v>
      </x:c>
    </x:row>
    <x:row r="1486" ht="22" customHeight="1">
      <x:c r="A1486" s="10" t="str">
        <x:v>V2_FALLBACK25</x:v>
      </x:c>
      <x:c r="B1486" s="10" t="str">
        <x:v>TRF-007</x:v>
      </x:c>
      <x:c r="C1486" s="10" t="str">
        <x:v>TRF-007-P05</x:v>
      </x:c>
      <x:c r="D1486" s="10" t="str">
        <x:v>RUN_01</x:v>
      </x:c>
      <x:c r="E1486" s="10" t="str">
        <x:v>ORIGINAL_LEDGER</x:v>
      </x:c>
      <x:c r="F1486" s="10" t="str">
        <x:v>PASS</x:v>
      </x:c>
      <x:c r="G1486" s="10" t="str">
        <x:v>PASS</x:v>
      </x:c>
      <x:c r="H1486" s="10" t="str">
        <x:v>EXECUTED</x:v>
      </x:c>
      <x:c r="I1486" s="10" t="str">
        <x:v>PARSED</x:v>
      </x:c>
      <x:c r="J1486" s="10" t="str">
        <x:v>GENERATION_ACCEPTED</x:v>
      </x:c>
      <x:c r="K1486" s="10" t="str">
        <x:v>3649e59c72e2d66f0efddc31cfd137f78d2be2a086ab9aabe5ccd9ef274f148b</x:v>
      </x:c>
      <x:c r="L1486" s="10" t="str">
        <x:v>full_repair_v2</x:v>
      </x:c>
      <x:c r="M1486" s="10" t="n">
        <x:v>1</x:v>
      </x:c>
      <x:c r="N1486" s="10" t="n">
        <x:v>0</x:v>
      </x:c>
      <x:c r="O1486" s="10" t="n">
        <x:v>0</x:v>
      </x:c>
      <x:c r="P1486" s="9" t="str">
        <x:f>'CaseReview'!U1486</x:f>
        <x:v>PASS</x:v>
      </x:c>
      <x:c r="Q1486" s="9" t="n">
        <x:f>IF(AND(T1486=1,G1486=P1486),1,0)</x:f>
        <x:v>1</x:v>
      </x:c>
      <x:c r="R1486" s="9" t="n">
        <x:f>IF(AND(T1486=1,G1486="PASS",P1486="FAIL"),1,0)</x:f>
        <x:v>0</x:v>
      </x:c>
      <x:c r="S1486" s="9" t="n">
        <x:f>IF(AND(T1486=1,G1486="FAIL",P1486="PASS"),1,0)</x:f>
        <x:v>0</x:v>
      </x:c>
      <x:c r="T1486" s="9" t="n">
        <x:v>1</x:v>
      </x:c>
      <x:c r="U1486" s="9" t="n">
        <x:v>8</x:v>
      </x:c>
      <x:c r="V1486" s="9" t="str">
        <x:v>MVP/SHACL_GENERATION_PIPELINE/experiments/FULL_REPAIR_V2/RUN_01/runs/RUN-TRF-007-20260915T121556067195Z/final/final_shape.ttl</x:v>
      </x:c>
    </x:row>
    <x:row r="1487" ht="22" customHeight="1">
      <x:c r="A1487" s="10" t="str">
        <x:v>V2_FALLBACK25</x:v>
      </x:c>
      <x:c r="B1487" s="10" t="str">
        <x:v>TRF-009</x:v>
      </x:c>
      <x:c r="C1487" s="10" t="str">
        <x:v>TRF-009-F01</x:v>
      </x:c>
      <x:c r="D1487" s="10" t="str">
        <x:v>RUN_01</x:v>
      </x:c>
      <x:c r="E1487" s="10" t="str">
        <x:v>ORIGINAL_LEDGER</x:v>
      </x:c>
      <x:c r="F1487" s="10" t="str">
        <x:v>FAIL</x:v>
      </x:c>
      <x:c r="G1487" s="10" t="str">
        <x:v>FAIL</x:v>
      </x:c>
      <x:c r="H1487" s="10" t="str">
        <x:v>EXECUTED</x:v>
      </x:c>
      <x:c r="I1487" s="10" t="str">
        <x:v>PARSED</x:v>
      </x:c>
      <x:c r="J1487" s="10" t="str">
        <x:v>GENERATION_ACCEPTED</x:v>
      </x:c>
      <x:c r="K1487" s="10" t="str">
        <x:v>8ee613aa325a75210689697a5e434d5dad5e96c2522e46eda9eaadd6e145997d</x:v>
      </x:c>
      <x:c r="L1487" s="10" t="str">
        <x:v>full_repair_v2</x:v>
      </x:c>
      <x:c r="M1487" s="10" t="n">
        <x:v>1</x:v>
      </x:c>
      <x:c r="N1487" s="10" t="n">
        <x:v>0</x:v>
      </x:c>
      <x:c r="O1487" s="10" t="n">
        <x:v>0</x:v>
      </x:c>
      <x:c r="P1487" s="9" t="str">
        <x:f>'CaseReview'!U1487</x:f>
        <x:v>FAIL</x:v>
      </x:c>
      <x:c r="Q1487" s="9" t="n">
        <x:f>IF(AND(T1487=1,G1487=P1487),1,0)</x:f>
        <x:v>1</x:v>
      </x:c>
      <x:c r="R1487" s="9" t="n">
        <x:f>IF(AND(T1487=1,G1487="PASS",P1487="FAIL"),1,0)</x:f>
        <x:v>0</x:v>
      </x:c>
      <x:c r="S1487" s="9" t="n">
        <x:f>IF(AND(T1487=1,G1487="FAIL",P1487="PASS"),1,0)</x:f>
        <x:v>0</x:v>
      </x:c>
      <x:c r="T1487" s="9" t="n">
        <x:v>1</x:v>
      </x:c>
      <x:c r="U1487" s="9" t="n">
        <x:v>8</x:v>
      </x:c>
      <x:c r="V1487" s="9" t="str">
        <x:v>MVP/SHACL_GENERATION_PIPELINE/experiments/FULL_REPAIR_V2/RUN_01/runs/RUN-TRF-009-20260915T121719599921Z/final/final_shape.ttl</x:v>
      </x:c>
    </x:row>
    <x:row r="1488" ht="22" customHeight="1">
      <x:c r="A1488" s="10" t="str">
        <x:v>V2_FALLBACK25</x:v>
      </x:c>
      <x:c r="B1488" s="10" t="str">
        <x:v>TRF-009</x:v>
      </x:c>
      <x:c r="C1488" s="10" t="str">
        <x:v>TRF-009-F02</x:v>
      </x:c>
      <x:c r="D1488" s="10" t="str">
        <x:v>RUN_01</x:v>
      </x:c>
      <x:c r="E1488" s="10" t="str">
        <x:v>ORIGINAL_LEDGER</x:v>
      </x:c>
      <x:c r="F1488" s="10" t="str">
        <x:v>FAIL</x:v>
      </x:c>
      <x:c r="G1488" s="10" t="str">
        <x:v>FAIL</x:v>
      </x:c>
      <x:c r="H1488" s="10" t="str">
        <x:v>EXECUTED</x:v>
      </x:c>
      <x:c r="I1488" s="10" t="str">
        <x:v>PARSED</x:v>
      </x:c>
      <x:c r="J1488" s="10" t="str">
        <x:v>GENERATION_ACCEPTED</x:v>
      </x:c>
      <x:c r="K1488" s="10" t="str">
        <x:v>8ee613aa325a75210689697a5e434d5dad5e96c2522e46eda9eaadd6e145997d</x:v>
      </x:c>
      <x:c r="L1488" s="10" t="str">
        <x:v>full_repair_v2</x:v>
      </x:c>
      <x:c r="M1488" s="10" t="n">
        <x:v>1</x:v>
      </x:c>
      <x:c r="N1488" s="10" t="n">
        <x:v>0</x:v>
      </x:c>
      <x:c r="O1488" s="10" t="n">
        <x:v>0</x:v>
      </x:c>
      <x:c r="P1488" s="9" t="str">
        <x:f>'CaseReview'!U1488</x:f>
        <x:v>FAIL</x:v>
      </x:c>
      <x:c r="Q1488" s="9" t="n">
        <x:f>IF(AND(T1488=1,G1488=P1488),1,0)</x:f>
        <x:v>1</x:v>
      </x:c>
      <x:c r="R1488" s="9" t="n">
        <x:f>IF(AND(T1488=1,G1488="PASS",P1488="FAIL"),1,0)</x:f>
        <x:v>0</x:v>
      </x:c>
      <x:c r="S1488" s="9" t="n">
        <x:f>IF(AND(T1488=1,G1488="FAIL",P1488="PASS"),1,0)</x:f>
        <x:v>0</x:v>
      </x:c>
      <x:c r="T1488" s="9" t="n">
        <x:v>1</x:v>
      </x:c>
      <x:c r="U1488" s="9" t="n">
        <x:v>8</x:v>
      </x:c>
      <x:c r="V1488" s="9" t="str">
        <x:v>MVP/SHACL_GENERATION_PIPELINE/experiments/FULL_REPAIR_V2/RUN_01/runs/RUN-TRF-009-20260915T121719599921Z/final/final_shape.ttl</x:v>
      </x:c>
    </x:row>
    <x:row r="1489" ht="22" customHeight="1">
      <x:c r="A1489" s="10" t="str">
        <x:v>V2_FALLBACK25</x:v>
      </x:c>
      <x:c r="B1489" s="10" t="str">
        <x:v>TRF-009</x:v>
      </x:c>
      <x:c r="C1489" s="10" t="str">
        <x:v>TRF-009-F03</x:v>
      </x:c>
      <x:c r="D1489" s="10" t="str">
        <x:v>RUN_01</x:v>
      </x:c>
      <x:c r="E1489" s="10" t="str">
        <x:v>ORIGINAL_LEDGER</x:v>
      </x:c>
      <x:c r="F1489" s="10" t="str">
        <x:v>FAIL</x:v>
      </x:c>
      <x:c r="G1489" s="10" t="str">
        <x:v>FAIL</x:v>
      </x:c>
      <x:c r="H1489" s="10" t="str">
        <x:v>EXECUTED</x:v>
      </x:c>
      <x:c r="I1489" s="10" t="str">
        <x:v>PARSED</x:v>
      </x:c>
      <x:c r="J1489" s="10" t="str">
        <x:v>GENERATION_ACCEPTED</x:v>
      </x:c>
      <x:c r="K1489" s="10" t="str">
        <x:v>8ee613aa325a75210689697a5e434d5dad5e96c2522e46eda9eaadd6e145997d</x:v>
      </x:c>
      <x:c r="L1489" s="10" t="str">
        <x:v>full_repair_v2</x:v>
      </x:c>
      <x:c r="M1489" s="10" t="n">
        <x:v>1</x:v>
      </x:c>
      <x:c r="N1489" s="10" t="n">
        <x:v>0</x:v>
      </x:c>
      <x:c r="O1489" s="10" t="n">
        <x:v>0</x:v>
      </x:c>
      <x:c r="P1489" s="9" t="str">
        <x:f>'CaseReview'!U1489</x:f>
        <x:v>FAIL</x:v>
      </x:c>
      <x:c r="Q1489" s="9" t="n">
        <x:f>IF(AND(T1489=1,G1489=P1489),1,0)</x:f>
        <x:v>1</x:v>
      </x:c>
      <x:c r="R1489" s="9" t="n">
        <x:f>IF(AND(T1489=1,G1489="PASS",P1489="FAIL"),1,0)</x:f>
        <x:v>0</x:v>
      </x:c>
      <x:c r="S1489" s="9" t="n">
        <x:f>IF(AND(T1489=1,G1489="FAIL",P1489="PASS"),1,0)</x:f>
        <x:v>0</x:v>
      </x:c>
      <x:c r="T1489" s="9" t="n">
        <x:v>1</x:v>
      </x:c>
      <x:c r="U1489" s="9" t="n">
        <x:v>8</x:v>
      </x:c>
      <x:c r="V1489" s="9" t="str">
        <x:v>MVP/SHACL_GENERATION_PIPELINE/experiments/FULL_REPAIR_V2/RUN_01/runs/RUN-TRF-009-20260915T121719599921Z/final/final_shape.ttl</x:v>
      </x:c>
    </x:row>
    <x:row r="1490" ht="22" customHeight="1">
      <x:c r="A1490" s="10" t="str">
        <x:v>V2_FALLBACK25</x:v>
      </x:c>
      <x:c r="B1490" s="10" t="str">
        <x:v>TRF-009</x:v>
      </x:c>
      <x:c r="C1490" s="10" t="str">
        <x:v>TRF-009-P01</x:v>
      </x:c>
      <x:c r="D1490" s="10" t="str">
        <x:v>RUN_01</x:v>
      </x:c>
      <x:c r="E1490" s="10" t="str">
        <x:v>ORIGINAL_LEDGER</x:v>
      </x:c>
      <x:c r="F1490" s="10" t="str">
        <x:v>PASS</x:v>
      </x:c>
      <x:c r="G1490" s="10" t="str">
        <x:v>PASS</x:v>
      </x:c>
      <x:c r="H1490" s="10" t="str">
        <x:v>EXECUTED</x:v>
      </x:c>
      <x:c r="I1490" s="10" t="str">
        <x:v>PARSED</x:v>
      </x:c>
      <x:c r="J1490" s="10" t="str">
        <x:v>GENERATION_ACCEPTED</x:v>
      </x:c>
      <x:c r="K1490" s="10" t="str">
        <x:v>8ee613aa325a75210689697a5e434d5dad5e96c2522e46eda9eaadd6e145997d</x:v>
      </x:c>
      <x:c r="L1490" s="10" t="str">
        <x:v>full_repair_v2</x:v>
      </x:c>
      <x:c r="M1490" s="10" t="n">
        <x:v>1</x:v>
      </x:c>
      <x:c r="N1490" s="10" t="n">
        <x:v>0</x:v>
      </x:c>
      <x:c r="O1490" s="10" t="n">
        <x:v>0</x:v>
      </x:c>
      <x:c r="P1490" s="9" t="str">
        <x:f>'CaseReview'!U1490</x:f>
        <x:v>PASS</x:v>
      </x:c>
      <x:c r="Q1490" s="9" t="n">
        <x:f>IF(AND(T1490=1,G1490=P1490),1,0)</x:f>
        <x:v>1</x:v>
      </x:c>
      <x:c r="R1490" s="9" t="n">
        <x:f>IF(AND(T1490=1,G1490="PASS",P1490="FAIL"),1,0)</x:f>
        <x:v>0</x:v>
      </x:c>
      <x:c r="S1490" s="9" t="n">
        <x:f>IF(AND(T1490=1,G1490="FAIL",P1490="PASS"),1,0)</x:f>
        <x:v>0</x:v>
      </x:c>
      <x:c r="T1490" s="9" t="n">
        <x:v>1</x:v>
      </x:c>
      <x:c r="U1490" s="9" t="n">
        <x:v>8</x:v>
      </x:c>
      <x:c r="V1490" s="9" t="str">
        <x:v>MVP/SHACL_GENERATION_PIPELINE/experiments/FULL_REPAIR_V2/RUN_01/runs/RUN-TRF-009-20260915T121719599921Z/final/final_shape.ttl</x:v>
      </x:c>
    </x:row>
    <x:row r="1491" ht="22" customHeight="1">
      <x:c r="A1491" s="10" t="str">
        <x:v>V2_FALLBACK25</x:v>
      </x:c>
      <x:c r="B1491" s="10" t="str">
        <x:v>TRF-009</x:v>
      </x:c>
      <x:c r="C1491" s="10" t="str">
        <x:v>TRF-009-P02</x:v>
      </x:c>
      <x:c r="D1491" s="10" t="str">
        <x:v>RUN_01</x:v>
      </x:c>
      <x:c r="E1491" s="10" t="str">
        <x:v>ORIGINAL_LEDGER</x:v>
      </x:c>
      <x:c r="F1491" s="10" t="str">
        <x:v>PASS</x:v>
      </x:c>
      <x:c r="G1491" s="10" t="str">
        <x:v>FAIL</x:v>
      </x:c>
      <x:c r="H1491" s="10" t="str">
        <x:v>EXECUTED</x:v>
      </x:c>
      <x:c r="I1491" s="10" t="str">
        <x:v>PARSED</x:v>
      </x:c>
      <x:c r="J1491" s="10" t="str">
        <x:v>GENERATION_ACCEPTED</x:v>
      </x:c>
      <x:c r="K1491" s="10" t="str">
        <x:v>8ee613aa325a75210689697a5e434d5dad5e96c2522e46eda9eaadd6e145997d</x:v>
      </x:c>
      <x:c r="L1491" s="10" t="str">
        <x:v>full_repair_v2</x:v>
      </x:c>
      <x:c r="M1491" s="10" t="n">
        <x:v>0</x:v>
      </x:c>
      <x:c r="N1491" s="10" t="n">
        <x:v>0</x:v>
      </x:c>
      <x:c r="O1491" s="10" t="n">
        <x:v>1</x:v>
      </x:c>
      <x:c r="P1491" s="9" t="str">
        <x:f>'CaseReview'!U1491</x:f>
        <x:v>PASS</x:v>
      </x:c>
      <x:c r="Q1491" s="9" t="n">
        <x:f>IF(AND(T1491=1,G1491=P1491),1,0)</x:f>
        <x:v>0</x:v>
      </x:c>
      <x:c r="R1491" s="9" t="n">
        <x:f>IF(AND(T1491=1,G1491="PASS",P1491="FAIL"),1,0)</x:f>
        <x:v>0</x:v>
      </x:c>
      <x:c r="S1491" s="9" t="n">
        <x:f>IF(AND(T1491=1,G1491="FAIL",P1491="PASS"),1,0)</x:f>
        <x:v>1</x:v>
      </x:c>
      <x:c r="T1491" s="9" t="n">
        <x:v>1</x:v>
      </x:c>
      <x:c r="U1491" s="9" t="n">
        <x:v>8</x:v>
      </x:c>
      <x:c r="V1491" s="9" t="str">
        <x:v>MVP/SHACL_GENERATION_PIPELINE/experiments/FULL_REPAIR_V2/RUN_01/runs/RUN-TRF-009-20260915T121719599921Z/final/final_shape.ttl</x:v>
      </x:c>
    </x:row>
    <x:row r="1492" ht="22" customHeight="1">
      <x:c r="A1492" s="10" t="str">
        <x:v>V2_FALLBACK25</x:v>
      </x:c>
      <x:c r="B1492" s="10" t="str">
        <x:v>TRF-009</x:v>
      </x:c>
      <x:c r="C1492" s="10" t="str">
        <x:v>TRF-009-P03</x:v>
      </x:c>
      <x:c r="D1492" s="10" t="str">
        <x:v>RUN_01</x:v>
      </x:c>
      <x:c r="E1492" s="10" t="str">
        <x:v>ORIGINAL_LEDGER</x:v>
      </x:c>
      <x:c r="F1492" s="10" t="str">
        <x:v>PASS</x:v>
      </x:c>
      <x:c r="G1492" s="10" t="str">
        <x:v>FAIL</x:v>
      </x:c>
      <x:c r="H1492" s="10" t="str">
        <x:v>EXECUTED</x:v>
      </x:c>
      <x:c r="I1492" s="10" t="str">
        <x:v>PARSED</x:v>
      </x:c>
      <x:c r="J1492" s="10" t="str">
        <x:v>GENERATION_ACCEPTED</x:v>
      </x:c>
      <x:c r="K1492" s="10" t="str">
        <x:v>8ee613aa325a75210689697a5e434d5dad5e96c2522e46eda9eaadd6e145997d</x:v>
      </x:c>
      <x:c r="L1492" s="10" t="str">
        <x:v>full_repair_v2</x:v>
      </x:c>
      <x:c r="M1492" s="10" t="n">
        <x:v>0</x:v>
      </x:c>
      <x:c r="N1492" s="10" t="n">
        <x:v>0</x:v>
      </x:c>
      <x:c r="O1492" s="10" t="n">
        <x:v>1</x:v>
      </x:c>
      <x:c r="P1492" s="9" t="str">
        <x:f>'CaseReview'!U1492</x:f>
        <x:v>PASS</x:v>
      </x:c>
      <x:c r="Q1492" s="9" t="n">
        <x:f>IF(AND(T1492=1,G1492=P1492),1,0)</x:f>
        <x:v>0</x:v>
      </x:c>
      <x:c r="R1492" s="9" t="n">
        <x:f>IF(AND(T1492=1,G1492="PASS",P1492="FAIL"),1,0)</x:f>
        <x:v>0</x:v>
      </x:c>
      <x:c r="S1492" s="9" t="n">
        <x:f>IF(AND(T1492=1,G1492="FAIL",P1492="PASS"),1,0)</x:f>
        <x:v>1</x:v>
      </x:c>
      <x:c r="T1492" s="9" t="n">
        <x:v>1</x:v>
      </x:c>
      <x:c r="U1492" s="9" t="n">
        <x:v>8</x:v>
      </x:c>
      <x:c r="V1492" s="9" t="str">
        <x:v>MVP/SHACL_GENERATION_PIPELINE/experiments/FULL_REPAIR_V2/RUN_01/runs/RUN-TRF-009-20260915T121719599921Z/final/final_shape.ttl</x:v>
      </x:c>
    </x:row>
    <x:row r="1493" ht="22" customHeight="1">
      <x:c r="A1493" s="10" t="str">
        <x:v>V2_FALLBACK25</x:v>
      </x:c>
      <x:c r="B1493" s="10" t="str">
        <x:v>TRF-009</x:v>
      </x:c>
      <x:c r="C1493" s="10" t="str">
        <x:v>TRF-009-P04</x:v>
      </x:c>
      <x:c r="D1493" s="10" t="str">
        <x:v>RUN_01</x:v>
      </x:c>
      <x:c r="E1493" s="10" t="str">
        <x:v>ORIGINAL_LEDGER</x:v>
      </x:c>
      <x:c r="F1493" s="10" t="str">
        <x:v>PASS</x:v>
      </x:c>
      <x:c r="G1493" s="10" t="str">
        <x:v>PASS</x:v>
      </x:c>
      <x:c r="H1493" s="10" t="str">
        <x:v>EXECUTED</x:v>
      </x:c>
      <x:c r="I1493" s="10" t="str">
        <x:v>PARSED</x:v>
      </x:c>
      <x:c r="J1493" s="10" t="str">
        <x:v>GENERATION_ACCEPTED</x:v>
      </x:c>
      <x:c r="K1493" s="10" t="str">
        <x:v>8ee613aa325a75210689697a5e434d5dad5e96c2522e46eda9eaadd6e145997d</x:v>
      </x:c>
      <x:c r="L1493" s="10" t="str">
        <x:v>full_repair_v2</x:v>
      </x:c>
      <x:c r="M1493" s="10" t="n">
        <x:v>1</x:v>
      </x:c>
      <x:c r="N1493" s="10" t="n">
        <x:v>0</x:v>
      </x:c>
      <x:c r="O1493" s="10" t="n">
        <x:v>0</x:v>
      </x:c>
      <x:c r="P1493" s="9" t="str">
        <x:f>'CaseReview'!U1493</x:f>
        <x:v>PASS</x:v>
      </x:c>
      <x:c r="Q1493" s="9" t="n">
        <x:f>IF(AND(T1493=1,G1493=P1493),1,0)</x:f>
        <x:v>1</x:v>
      </x:c>
      <x:c r="R1493" s="9" t="n">
        <x:f>IF(AND(T1493=1,G1493="PASS",P1493="FAIL"),1,0)</x:f>
        <x:v>0</x:v>
      </x:c>
      <x:c r="S1493" s="9" t="n">
        <x:f>IF(AND(T1493=1,G1493="FAIL",P1493="PASS"),1,0)</x:f>
        <x:v>0</x:v>
      </x:c>
      <x:c r="T1493" s="9" t="n">
        <x:v>1</x:v>
      </x:c>
      <x:c r="U1493" s="9" t="n">
        <x:v>8</x:v>
      </x:c>
      <x:c r="V1493" s="9" t="str">
        <x:v>MVP/SHACL_GENERATION_PIPELINE/experiments/FULL_REPAIR_V2/RUN_01/runs/RUN-TRF-009-20260915T121719599921Z/final/final_shape.ttl</x:v>
      </x:c>
    </x:row>
    <x:row r="1494" ht="22" customHeight="1">
      <x:c r="A1494" s="10" t="str">
        <x:v>V2_FALLBACK25</x:v>
      </x:c>
      <x:c r="B1494" s="10" t="str">
        <x:v>TRF-009</x:v>
      </x:c>
      <x:c r="C1494" s="10" t="str">
        <x:v>TRF-009-P05</x:v>
      </x:c>
      <x:c r="D1494" s="10" t="str">
        <x:v>RUN_01</x:v>
      </x:c>
      <x:c r="E1494" s="10" t="str">
        <x:v>ORIGINAL_LEDGER</x:v>
      </x:c>
      <x:c r="F1494" s="10" t="str">
        <x:v>PASS</x:v>
      </x:c>
      <x:c r="G1494" s="10" t="str">
        <x:v>FAIL</x:v>
      </x:c>
      <x:c r="H1494" s="10" t="str">
        <x:v>EXECUTED</x:v>
      </x:c>
      <x:c r="I1494" s="10" t="str">
        <x:v>PARSED</x:v>
      </x:c>
      <x:c r="J1494" s="10" t="str">
        <x:v>GENERATION_ACCEPTED</x:v>
      </x:c>
      <x:c r="K1494" s="10" t="str">
        <x:v>8ee613aa325a75210689697a5e434d5dad5e96c2522e46eda9eaadd6e145997d</x:v>
      </x:c>
      <x:c r="L1494" s="10" t="str">
        <x:v>full_repair_v2</x:v>
      </x:c>
      <x:c r="M1494" s="10" t="n">
        <x:v>0</x:v>
      </x:c>
      <x:c r="N1494" s="10" t="n">
        <x:v>0</x:v>
      </x:c>
      <x:c r="O1494" s="10" t="n">
        <x:v>1</x:v>
      </x:c>
      <x:c r="P1494" s="9" t="str">
        <x:f>'CaseReview'!U1494</x:f>
        <x:v>PASS</x:v>
      </x:c>
      <x:c r="Q1494" s="9" t="n">
        <x:f>IF(AND(T1494=1,G1494=P1494),1,0)</x:f>
        <x:v>0</x:v>
      </x:c>
      <x:c r="R1494" s="9" t="n">
        <x:f>IF(AND(T1494=1,G1494="PASS",P1494="FAIL"),1,0)</x:f>
        <x:v>0</x:v>
      </x:c>
      <x:c r="S1494" s="9" t="n">
        <x:f>IF(AND(T1494=1,G1494="FAIL",P1494="PASS"),1,0)</x:f>
        <x:v>1</x:v>
      </x:c>
      <x:c r="T1494" s="9" t="n">
        <x:v>1</x:v>
      </x:c>
      <x:c r="U1494" s="9" t="n">
        <x:v>8</x:v>
      </x:c>
      <x:c r="V1494" s="9" t="str">
        <x:v>MVP/SHACL_GENERATION_PIPELINE/experiments/FULL_REPAIR_V2/RUN_01/runs/RUN-TRF-009-20260915T121719599921Z/final/final_shape.ttl</x:v>
      </x:c>
    </x:row>
    <x:row r="1495" ht="22" customHeight="1">
      <x:c r="A1495" s="10" t="str">
        <x:v>V2_FALLBACK25</x:v>
      </x:c>
      <x:c r="B1495" s="10" t="str">
        <x:v>TRF-010</x:v>
      </x:c>
      <x:c r="C1495" s="10" t="str">
        <x:v>TRF-010-F01</x:v>
      </x:c>
      <x:c r="D1495" s="10" t="str">
        <x:v>RUN_01</x:v>
      </x:c>
      <x:c r="E1495" s="10" t="str">
        <x:v>ORIGINAL_LEDGER</x:v>
      </x:c>
      <x:c r="F1495" s="10" t="str">
        <x:v>FAIL</x:v>
      </x:c>
      <x:c r="G1495" s="10" t="str">
        <x:v>FAIL</x:v>
      </x:c>
      <x:c r="H1495" s="10" t="str">
        <x:v>EXECUTED</x:v>
      </x:c>
      <x:c r="I1495" s="10" t="str">
        <x:v>PARSED</x:v>
      </x:c>
      <x:c r="J1495" s="10" t="str">
        <x:v>GENERATION_ACCEPTED</x:v>
      </x:c>
      <x:c r="K1495" s="10" t="str">
        <x:v>ef0576eac9478e2296a1cd5ee6c23d98e115f13a291a9262bf11334d71450f2a</x:v>
      </x:c>
      <x:c r="L1495" s="10" t="str">
        <x:v>full_repair_v2</x:v>
      </x:c>
      <x:c r="M1495" s="10" t="n">
        <x:v>1</x:v>
      </x:c>
      <x:c r="N1495" s="10" t="n">
        <x:v>0</x:v>
      </x:c>
      <x:c r="O1495" s="10" t="n">
        <x:v>0</x:v>
      </x:c>
      <x:c r="P1495" s="9" t="str">
        <x:f>'CaseReview'!U1495</x:f>
        <x:v>FAIL</x:v>
      </x:c>
      <x:c r="Q1495" s="9" t="n">
        <x:f>IF(AND(T1495=1,G1495=P1495),1,0)</x:f>
        <x:v>1</x:v>
      </x:c>
      <x:c r="R1495" s="9" t="n">
        <x:f>IF(AND(T1495=1,G1495="PASS",P1495="FAIL"),1,0)</x:f>
        <x:v>0</x:v>
      </x:c>
      <x:c r="S1495" s="9" t="n">
        <x:f>IF(AND(T1495=1,G1495="FAIL",P1495="PASS"),1,0)</x:f>
        <x:v>0</x:v>
      </x:c>
      <x:c r="T1495" s="9" t="n">
        <x:v>1</x:v>
      </x:c>
      <x:c r="U1495" s="9" t="n">
        <x:v>8</x:v>
      </x:c>
      <x:c r="V1495" s="9" t="str">
        <x:v>MVP/SHACL_GENERATION_PIPELINE/experiments/FULL_REPAIR_V2/RUN_01/runs/RUN-TRF-010-20260915T121902239171Z/final/final_shape.ttl</x:v>
      </x:c>
    </x:row>
    <x:row r="1496" ht="22" customHeight="1">
      <x:c r="A1496" s="10" t="str">
        <x:v>V2_FALLBACK25</x:v>
      </x:c>
      <x:c r="B1496" s="10" t="str">
        <x:v>TRF-010</x:v>
      </x:c>
      <x:c r="C1496" s="10" t="str">
        <x:v>TRF-010-F02</x:v>
      </x:c>
      <x:c r="D1496" s="10" t="str">
        <x:v>RUN_01</x:v>
      </x:c>
      <x:c r="E1496" s="10" t="str">
        <x:v>ORIGINAL_LEDGER</x:v>
      </x:c>
      <x:c r="F1496" s="10" t="str">
        <x:v>FAIL</x:v>
      </x:c>
      <x:c r="G1496" s="10" t="str">
        <x:v>FAIL</x:v>
      </x:c>
      <x:c r="H1496" s="10" t="str">
        <x:v>EXECUTED</x:v>
      </x:c>
      <x:c r="I1496" s="10" t="str">
        <x:v>PARSED</x:v>
      </x:c>
      <x:c r="J1496" s="10" t="str">
        <x:v>GENERATION_ACCEPTED</x:v>
      </x:c>
      <x:c r="K1496" s="10" t="str">
        <x:v>ef0576eac9478e2296a1cd5ee6c23d98e115f13a291a9262bf11334d71450f2a</x:v>
      </x:c>
      <x:c r="L1496" s="10" t="str">
        <x:v>full_repair_v2</x:v>
      </x:c>
      <x:c r="M1496" s="10" t="n">
        <x:v>1</x:v>
      </x:c>
      <x:c r="N1496" s="10" t="n">
        <x:v>0</x:v>
      </x:c>
      <x:c r="O1496" s="10" t="n">
        <x:v>0</x:v>
      </x:c>
      <x:c r="P1496" s="9" t="str">
        <x:f>'CaseReview'!U1496</x:f>
        <x:v>FAIL</x:v>
      </x:c>
      <x:c r="Q1496" s="9" t="n">
        <x:f>IF(AND(T1496=1,G1496=P1496),1,0)</x:f>
        <x:v>1</x:v>
      </x:c>
      <x:c r="R1496" s="9" t="n">
        <x:f>IF(AND(T1496=1,G1496="PASS",P1496="FAIL"),1,0)</x:f>
        <x:v>0</x:v>
      </x:c>
      <x:c r="S1496" s="9" t="n">
        <x:f>IF(AND(T1496=1,G1496="FAIL",P1496="PASS"),1,0)</x:f>
        <x:v>0</x:v>
      </x:c>
      <x:c r="T1496" s="9" t="n">
        <x:v>1</x:v>
      </x:c>
      <x:c r="U1496" s="9" t="n">
        <x:v>8</x:v>
      </x:c>
      <x:c r="V1496" s="9" t="str">
        <x:v>MVP/SHACL_GENERATION_PIPELINE/experiments/FULL_REPAIR_V2/RUN_01/runs/RUN-TRF-010-20260915T121902239171Z/final/final_shape.ttl</x:v>
      </x:c>
    </x:row>
    <x:row r="1497" ht="22" customHeight="1">
      <x:c r="A1497" s="10" t="str">
        <x:v>V2_FALLBACK25</x:v>
      </x:c>
      <x:c r="B1497" s="10" t="str">
        <x:v>TRF-010</x:v>
      </x:c>
      <x:c r="C1497" s="10" t="str">
        <x:v>TRF-010-P01</x:v>
      </x:c>
      <x:c r="D1497" s="10" t="str">
        <x:v>RUN_01</x:v>
      </x:c>
      <x:c r="E1497" s="10" t="str">
        <x:v>ORIGINAL_LEDGER</x:v>
      </x:c>
      <x:c r="F1497" s="10" t="str">
        <x:v>PASS</x:v>
      </x:c>
      <x:c r="G1497" s="10" t="str">
        <x:v>PASS</x:v>
      </x:c>
      <x:c r="H1497" s="10" t="str">
        <x:v>EXECUTED</x:v>
      </x:c>
      <x:c r="I1497" s="10" t="str">
        <x:v>PARSED</x:v>
      </x:c>
      <x:c r="J1497" s="10" t="str">
        <x:v>GENERATION_ACCEPTED</x:v>
      </x:c>
      <x:c r="K1497" s="10" t="str">
        <x:v>ef0576eac9478e2296a1cd5ee6c23d98e115f13a291a9262bf11334d71450f2a</x:v>
      </x:c>
      <x:c r="L1497" s="10" t="str">
        <x:v>full_repair_v2</x:v>
      </x:c>
      <x:c r="M1497" s="10" t="n">
        <x:v>1</x:v>
      </x:c>
      <x:c r="N1497" s="10" t="n">
        <x:v>0</x:v>
      </x:c>
      <x:c r="O1497" s="10" t="n">
        <x:v>0</x:v>
      </x:c>
      <x:c r="P1497" s="9" t="str">
        <x:f>'CaseReview'!U1497</x:f>
        <x:v>PASS</x:v>
      </x:c>
      <x:c r="Q1497" s="9" t="n">
        <x:f>IF(AND(T1497=1,G1497=P1497),1,0)</x:f>
        <x:v>1</x:v>
      </x:c>
      <x:c r="R1497" s="9" t="n">
        <x:f>IF(AND(T1497=1,G1497="PASS",P1497="FAIL"),1,0)</x:f>
        <x:v>0</x:v>
      </x:c>
      <x:c r="S1497" s="9" t="n">
        <x:f>IF(AND(T1497=1,G1497="FAIL",P1497="PASS"),1,0)</x:f>
        <x:v>0</x:v>
      </x:c>
      <x:c r="T1497" s="9" t="n">
        <x:v>1</x:v>
      </x:c>
      <x:c r="U1497" s="9" t="n">
        <x:v>8</x:v>
      </x:c>
      <x:c r="V1497" s="9" t="str">
        <x:v>MVP/SHACL_GENERATION_PIPELINE/experiments/FULL_REPAIR_V2/RUN_01/runs/RUN-TRF-010-20260915T121902239171Z/final/final_shape.ttl</x:v>
      </x:c>
    </x:row>
    <x:row r="1498" ht="22" customHeight="1">
      <x:c r="A1498" s="10" t="str">
        <x:v>V2_FALLBACK25</x:v>
      </x:c>
      <x:c r="B1498" s="10" t="str">
        <x:v>TRF-010</x:v>
      </x:c>
      <x:c r="C1498" s="10" t="str">
        <x:v>TRF-010-P02</x:v>
      </x:c>
      <x:c r="D1498" s="10" t="str">
        <x:v>RUN_01</x:v>
      </x:c>
      <x:c r="E1498" s="10" t="str">
        <x:v>ORIGINAL_LEDGER</x:v>
      </x:c>
      <x:c r="F1498" s="10" t="str">
        <x:v>PASS</x:v>
      </x:c>
      <x:c r="G1498" s="10" t="str">
        <x:v>PASS</x:v>
      </x:c>
      <x:c r="H1498" s="10" t="str">
        <x:v>EXECUTED</x:v>
      </x:c>
      <x:c r="I1498" s="10" t="str">
        <x:v>PARSED</x:v>
      </x:c>
      <x:c r="J1498" s="10" t="str">
        <x:v>GENERATION_ACCEPTED</x:v>
      </x:c>
      <x:c r="K1498" s="10" t="str">
        <x:v>ef0576eac9478e2296a1cd5ee6c23d98e115f13a291a9262bf11334d71450f2a</x:v>
      </x:c>
      <x:c r="L1498" s="10" t="str">
        <x:v>full_repair_v2</x:v>
      </x:c>
      <x:c r="M1498" s="10" t="n">
        <x:v>1</x:v>
      </x:c>
      <x:c r="N1498" s="10" t="n">
        <x:v>0</x:v>
      </x:c>
      <x:c r="O1498" s="10" t="n">
        <x:v>0</x:v>
      </x:c>
      <x:c r="P1498" s="9" t="str">
        <x:f>'CaseReview'!U1498</x:f>
        <x:v>PASS</x:v>
      </x:c>
      <x:c r="Q1498" s="9" t="n">
        <x:f>IF(AND(T1498=1,G1498=P1498),1,0)</x:f>
        <x:v>1</x:v>
      </x:c>
      <x:c r="R1498" s="9" t="n">
        <x:f>IF(AND(T1498=1,G1498="PASS",P1498="FAIL"),1,0)</x:f>
        <x:v>0</x:v>
      </x:c>
      <x:c r="S1498" s="9" t="n">
        <x:f>IF(AND(T1498=1,G1498="FAIL",P1498="PASS"),1,0)</x:f>
        <x:v>0</x:v>
      </x:c>
      <x:c r="T1498" s="9" t="n">
        <x:v>1</x:v>
      </x:c>
      <x:c r="U1498" s="9" t="n">
        <x:v>8</x:v>
      </x:c>
      <x:c r="V1498" s="9" t="str">
        <x:v>MVP/SHACL_GENERATION_PIPELINE/experiments/FULL_REPAIR_V2/RUN_01/runs/RUN-TRF-010-20260915T121902239171Z/final/final_shape.ttl</x:v>
      </x:c>
    </x:row>
    <x:row r="1499" ht="22" customHeight="1">
      <x:c r="A1499" s="10" t="str">
        <x:v>V2_FALLBACK25</x:v>
      </x:c>
      <x:c r="B1499" s="10" t="str">
        <x:v>TRF-010</x:v>
      </x:c>
      <x:c r="C1499" s="10" t="str">
        <x:v>TRF-010-P03</x:v>
      </x:c>
      <x:c r="D1499" s="10" t="str">
        <x:v>RUN_01</x:v>
      </x:c>
      <x:c r="E1499" s="10" t="str">
        <x:v>ORIGINAL_LEDGER</x:v>
      </x:c>
      <x:c r="F1499" s="10" t="str">
        <x:v>PASS</x:v>
      </x:c>
      <x:c r="G1499" s="10" t="str">
        <x:v>PASS</x:v>
      </x:c>
      <x:c r="H1499" s="10" t="str">
        <x:v>EXECUTED</x:v>
      </x:c>
      <x:c r="I1499" s="10" t="str">
        <x:v>PARSED</x:v>
      </x:c>
      <x:c r="J1499" s="10" t="str">
        <x:v>GENERATION_ACCEPTED</x:v>
      </x:c>
      <x:c r="K1499" s="10" t="str">
        <x:v>ef0576eac9478e2296a1cd5ee6c23d98e115f13a291a9262bf11334d71450f2a</x:v>
      </x:c>
      <x:c r="L1499" s="10" t="str">
        <x:v>full_repair_v2</x:v>
      </x:c>
      <x:c r="M1499" s="10" t="n">
        <x:v>1</x:v>
      </x:c>
      <x:c r="N1499" s="10" t="n">
        <x:v>0</x:v>
      </x:c>
      <x:c r="O1499" s="10" t="n">
        <x:v>0</x:v>
      </x:c>
      <x:c r="P1499" s="9" t="str">
        <x:f>'CaseReview'!U1499</x:f>
        <x:v>PASS</x:v>
      </x:c>
      <x:c r="Q1499" s="9" t="n">
        <x:f>IF(AND(T1499=1,G1499=P1499),1,0)</x:f>
        <x:v>1</x:v>
      </x:c>
      <x:c r="R1499" s="9" t="n">
        <x:f>IF(AND(T1499=1,G1499="PASS",P1499="FAIL"),1,0)</x:f>
        <x:v>0</x:v>
      </x:c>
      <x:c r="S1499" s="9" t="n">
        <x:f>IF(AND(T1499=1,G1499="FAIL",P1499="PASS"),1,0)</x:f>
        <x:v>0</x:v>
      </x:c>
      <x:c r="T1499" s="9" t="n">
        <x:v>1</x:v>
      </x:c>
      <x:c r="U1499" s="9" t="n">
        <x:v>8</x:v>
      </x:c>
      <x:c r="V1499" s="9" t="str">
        <x:v>MVP/SHACL_GENERATION_PIPELINE/experiments/FULL_REPAIR_V2/RUN_01/runs/RUN-TRF-010-20260915T121902239171Z/final/final_shape.ttl</x:v>
      </x:c>
    </x:row>
    <x:row r="1500" ht="22" customHeight="1">
      <x:c r="A1500" s="10" t="str">
        <x:v>V2_FALLBACK25</x:v>
      </x:c>
      <x:c r="B1500" s="10" t="str">
        <x:v>TRF-010</x:v>
      </x:c>
      <x:c r="C1500" s="10" t="str">
        <x:v>TRF-010-P04</x:v>
      </x:c>
      <x:c r="D1500" s="10" t="str">
        <x:v>RUN_01</x:v>
      </x:c>
      <x:c r="E1500" s="10" t="str">
        <x:v>ORIGINAL_LEDGER</x:v>
      </x:c>
      <x:c r="F1500" s="10" t="str">
        <x:v>PASS</x:v>
      </x:c>
      <x:c r="G1500" s="10" t="str">
        <x:v>PASS</x:v>
      </x:c>
      <x:c r="H1500" s="10" t="str">
        <x:v>EXECUTED</x:v>
      </x:c>
      <x:c r="I1500" s="10" t="str">
        <x:v>PARSED</x:v>
      </x:c>
      <x:c r="J1500" s="10" t="str">
        <x:v>GENERATION_ACCEPTED</x:v>
      </x:c>
      <x:c r="K1500" s="10" t="str">
        <x:v>ef0576eac9478e2296a1cd5ee6c23d98e115f13a291a9262bf11334d71450f2a</x:v>
      </x:c>
      <x:c r="L1500" s="10" t="str">
        <x:v>full_repair_v2</x:v>
      </x:c>
      <x:c r="M1500" s="10" t="n">
        <x:v>1</x:v>
      </x:c>
      <x:c r="N1500" s="10" t="n">
        <x:v>0</x:v>
      </x:c>
      <x:c r="O1500" s="10" t="n">
        <x:v>0</x:v>
      </x:c>
      <x:c r="P1500" s="9" t="str">
        <x:f>'CaseReview'!U1500</x:f>
        <x:v>PASS</x:v>
      </x:c>
      <x:c r="Q1500" s="9" t="n">
        <x:f>IF(AND(T1500=1,G1500=P1500),1,0)</x:f>
        <x:v>1</x:v>
      </x:c>
      <x:c r="R1500" s="9" t="n">
        <x:f>IF(AND(T1500=1,G1500="PASS",P1500="FAIL"),1,0)</x:f>
        <x:v>0</x:v>
      </x:c>
      <x:c r="S1500" s="9" t="n">
        <x:f>IF(AND(T1500=1,G1500="FAIL",P1500="PASS"),1,0)</x:f>
        <x:v>0</x:v>
      </x:c>
      <x:c r="T1500" s="9" t="n">
        <x:v>1</x:v>
      </x:c>
      <x:c r="U1500" s="9" t="n">
        <x:v>8</x:v>
      </x:c>
      <x:c r="V1500" s="9" t="str">
        <x:v>MVP/SHACL_GENERATION_PIPELINE/experiments/FULL_REPAIR_V2/RUN_01/runs/RUN-TRF-010-20260915T121902239171Z/final/final_shape.ttl</x:v>
      </x:c>
    </x:row>
    <x:row r="1501" ht="22" customHeight="1">
      <x:c r="A1501" s="10" t="str">
        <x:v>V2_FALLBACK25</x:v>
      </x:c>
      <x:c r="B1501" s="10" t="str">
        <x:v>TRF-010</x:v>
      </x:c>
      <x:c r="C1501" s="10" t="str">
        <x:v>TRF-010-P05</x:v>
      </x:c>
      <x:c r="D1501" s="10" t="str">
        <x:v>RUN_01</x:v>
      </x:c>
      <x:c r="E1501" s="10" t="str">
        <x:v>ORIGINAL_LEDGER</x:v>
      </x:c>
      <x:c r="F1501" s="10" t="str">
        <x:v>PASS</x:v>
      </x:c>
      <x:c r="G1501" s="10" t="str">
        <x:v>PASS</x:v>
      </x:c>
      <x:c r="H1501" s="10" t="str">
        <x:v>EXECUTED</x:v>
      </x:c>
      <x:c r="I1501" s="10" t="str">
        <x:v>PARSED</x:v>
      </x:c>
      <x:c r="J1501" s="10" t="str">
        <x:v>GENERATION_ACCEPTED</x:v>
      </x:c>
      <x:c r="K1501" s="10" t="str">
        <x:v>ef0576eac9478e2296a1cd5ee6c23d98e115f13a291a9262bf11334d71450f2a</x:v>
      </x:c>
      <x:c r="L1501" s="10" t="str">
        <x:v>full_repair_v2</x:v>
      </x:c>
      <x:c r="M1501" s="10" t="n">
        <x:v>1</x:v>
      </x:c>
      <x:c r="N1501" s="10" t="n">
        <x:v>0</x:v>
      </x:c>
      <x:c r="O1501" s="10" t="n">
        <x:v>0</x:v>
      </x:c>
      <x:c r="P1501" s="9" t="str">
        <x:f>'CaseReview'!U1501</x:f>
        <x:v>PASS</x:v>
      </x:c>
      <x:c r="Q1501" s="9" t="n">
        <x:f>IF(AND(T1501=1,G1501=P1501),1,0)</x:f>
        <x:v>1</x:v>
      </x:c>
      <x:c r="R1501" s="9" t="n">
        <x:f>IF(AND(T1501=1,G1501="PASS",P1501="FAIL"),1,0)</x:f>
        <x:v>0</x:v>
      </x:c>
      <x:c r="S1501" s="9" t="n">
        <x:f>IF(AND(T1501=1,G1501="FAIL",P1501="PASS"),1,0)</x:f>
        <x:v>0</x:v>
      </x:c>
      <x:c r="T1501" s="9" t="n">
        <x:v>1</x:v>
      </x:c>
      <x:c r="U1501" s="9" t="n">
        <x:v>8</x:v>
      </x:c>
      <x:c r="V1501" s="9" t="str">
        <x:v>MVP/SHACL_GENERATION_PIPELINE/experiments/FULL_REPAIR_V2/RUN_01/runs/RUN-TRF-010-20260915T121902239171Z/final/final_shape.ttl</x:v>
      </x:c>
    </x:row>
    <x:row r="1502" ht="22" customHeight="1">
      <x:c r="A1502" s="10" t="str">
        <x:v>V2_FALLBACK25</x:v>
      </x:c>
      <x:c r="B1502" s="10" t="str">
        <x:v>TRF-010</x:v>
      </x:c>
      <x:c r="C1502" s="10" t="str">
        <x:v>TRF-010-P06</x:v>
      </x:c>
      <x:c r="D1502" s="10" t="str">
        <x:v>RUN_01</x:v>
      </x:c>
      <x:c r="E1502" s="10" t="str">
        <x:v>ORIGINAL_LEDGER</x:v>
      </x:c>
      <x:c r="F1502" s="10" t="str">
        <x:v>PASS</x:v>
      </x:c>
      <x:c r="G1502" s="10" t="str">
        <x:v>PASS</x:v>
      </x:c>
      <x:c r="H1502" s="10" t="str">
        <x:v>EXECUTED</x:v>
      </x:c>
      <x:c r="I1502" s="10" t="str">
        <x:v>PARSED</x:v>
      </x:c>
      <x:c r="J1502" s="10" t="str">
        <x:v>GENERATION_ACCEPTED</x:v>
      </x:c>
      <x:c r="K1502" s="10" t="str">
        <x:v>ef0576eac9478e2296a1cd5ee6c23d98e115f13a291a9262bf11334d71450f2a</x:v>
      </x:c>
      <x:c r="L1502" s="10" t="str">
        <x:v>full_repair_v2</x:v>
      </x:c>
      <x:c r="M1502" s="10" t="n">
        <x:v>1</x:v>
      </x:c>
      <x:c r="N1502" s="10" t="n">
        <x:v>0</x:v>
      </x:c>
      <x:c r="O1502" s="10" t="n">
        <x:v>0</x:v>
      </x:c>
      <x:c r="P1502" s="9" t="str">
        <x:f>'CaseReview'!U1502</x:f>
        <x:v>PASS</x:v>
      </x:c>
      <x:c r="Q1502" s="9" t="n">
        <x:f>IF(AND(T1502=1,G1502=P1502),1,0)</x:f>
        <x:v>1</x:v>
      </x:c>
      <x:c r="R1502" s="9" t="n">
        <x:f>IF(AND(T1502=1,G1502="PASS",P1502="FAIL"),1,0)</x:f>
        <x:v>0</x:v>
      </x:c>
      <x:c r="S1502" s="9" t="n">
        <x:f>IF(AND(T1502=1,G1502="FAIL",P1502="PASS"),1,0)</x:f>
        <x:v>0</x:v>
      </x:c>
      <x:c r="T1502" s="9" t="n">
        <x:v>1</x:v>
      </x:c>
      <x:c r="U1502" s="9" t="n">
        <x:v>8</x:v>
      </x:c>
      <x:c r="V1502" s="9" t="str">
        <x:v>MVP/SHACL_GENERATION_PIPELINE/experiments/FULL_REPAIR_V2/RUN_01/runs/RUN-TRF-010-20260915T121902239171Z/final/final_shape.ttl</x:v>
      </x:c>
    </x:row>
    <x:row r="1503" ht="22" customHeight="1">
      <x:c r="A1503" s="10" t="str">
        <x:v>V2_FALLBACK25</x:v>
      </x:c>
      <x:c r="B1503" s="10" t="str">
        <x:v>TRF-011</x:v>
      </x:c>
      <x:c r="C1503" s="10" t="str">
        <x:v>TRF-011-F01</x:v>
      </x:c>
      <x:c r="D1503" s="10" t="str">
        <x:v>RUN_01</x:v>
      </x:c>
      <x:c r="E1503" s="10" t="str">
        <x:v>ORIGINAL_LEDGER</x:v>
      </x:c>
      <x:c r="F1503" s="10" t="str">
        <x:v>FAIL</x:v>
      </x:c>
      <x:c r="G1503" s="10" t="str">
        <x:v>FAIL</x:v>
      </x:c>
      <x:c r="H1503" s="10" t="str">
        <x:v>EXECUTED</x:v>
      </x:c>
      <x:c r="I1503" s="10" t="str">
        <x:v>PARSED</x:v>
      </x:c>
      <x:c r="J1503" s="10" t="str">
        <x:v>GENERATION_ACCEPTED</x:v>
      </x:c>
      <x:c r="K1503" s="10" t="str">
        <x:v>207196351157089d4486b15c7010854c4425079fd26a84b9dc840380a72f23c5</x:v>
      </x:c>
      <x:c r="L1503" s="10" t="str">
        <x:v>full_repair_v2</x:v>
      </x:c>
      <x:c r="M1503" s="10" t="n">
        <x:v>1</x:v>
      </x:c>
      <x:c r="N1503" s="10" t="n">
        <x:v>0</x:v>
      </x:c>
      <x:c r="O1503" s="10" t="n">
        <x:v>0</x:v>
      </x:c>
      <x:c r="P1503" s="9" t="str">
        <x:f>'CaseReview'!U1503</x:f>
        <x:v>FAIL</x:v>
      </x:c>
      <x:c r="Q1503" s="9" t="n">
        <x:f>IF(AND(T1503=1,G1503=P1503),1,0)</x:f>
        <x:v>1</x:v>
      </x:c>
      <x:c r="R1503" s="9" t="n">
        <x:f>IF(AND(T1503=1,G1503="PASS",P1503="FAIL"),1,0)</x:f>
        <x:v>0</x:v>
      </x:c>
      <x:c r="S1503" s="9" t="n">
        <x:f>IF(AND(T1503=1,G1503="FAIL",P1503="PASS"),1,0)</x:f>
        <x:v>0</x:v>
      </x:c>
      <x:c r="T1503" s="9" t="n">
        <x:v>1</x:v>
      </x:c>
      <x:c r="U1503" s="9" t="n">
        <x:v>7</x:v>
      </x:c>
      <x:c r="V1503" s="9" t="str">
        <x:v>MVP/SHACL_GENERATION_PIPELINE/experiments/FULL_REPAIR_V2/RUN_01/runs/RUN-TRF-011-20260915T121914040686Z/final/final_shape.ttl</x:v>
      </x:c>
    </x:row>
    <x:row r="1504" ht="22" customHeight="1">
      <x:c r="A1504" s="10" t="str">
        <x:v>V2_FALLBACK25</x:v>
      </x:c>
      <x:c r="B1504" s="10" t="str">
        <x:v>TRF-011</x:v>
      </x:c>
      <x:c r="C1504" s="10" t="str">
        <x:v>TRF-011-F02</x:v>
      </x:c>
      <x:c r="D1504" s="10" t="str">
        <x:v>RUN_01</x:v>
      </x:c>
      <x:c r="E1504" s="10" t="str">
        <x:v>ORIGINAL_LEDGER</x:v>
      </x:c>
      <x:c r="F1504" s="10" t="str">
        <x:v>FAIL</x:v>
      </x:c>
      <x:c r="G1504" s="10" t="str">
        <x:v>FAIL</x:v>
      </x:c>
      <x:c r="H1504" s="10" t="str">
        <x:v>EXECUTED</x:v>
      </x:c>
      <x:c r="I1504" s="10" t="str">
        <x:v>PARSED</x:v>
      </x:c>
      <x:c r="J1504" s="10" t="str">
        <x:v>GENERATION_ACCEPTED</x:v>
      </x:c>
      <x:c r="K1504" s="10" t="str">
        <x:v>207196351157089d4486b15c7010854c4425079fd26a84b9dc840380a72f23c5</x:v>
      </x:c>
      <x:c r="L1504" s="10" t="str">
        <x:v>full_repair_v2</x:v>
      </x:c>
      <x:c r="M1504" s="10" t="n">
        <x:v>1</x:v>
      </x:c>
      <x:c r="N1504" s="10" t="n">
        <x:v>0</x:v>
      </x:c>
      <x:c r="O1504" s="10" t="n">
        <x:v>0</x:v>
      </x:c>
      <x:c r="P1504" s="9" t="str">
        <x:f>'CaseReview'!U1504</x:f>
        <x:v>FAIL</x:v>
      </x:c>
      <x:c r="Q1504" s="9" t="n">
        <x:f>IF(AND(T1504=1,G1504=P1504),1,0)</x:f>
        <x:v>1</x:v>
      </x:c>
      <x:c r="R1504" s="9" t="n">
        <x:f>IF(AND(T1504=1,G1504="PASS",P1504="FAIL"),1,0)</x:f>
        <x:v>0</x:v>
      </x:c>
      <x:c r="S1504" s="9" t="n">
        <x:f>IF(AND(T1504=1,G1504="FAIL",P1504="PASS"),1,0)</x:f>
        <x:v>0</x:v>
      </x:c>
      <x:c r="T1504" s="9" t="n">
        <x:v>1</x:v>
      </x:c>
      <x:c r="U1504" s="9" t="n">
        <x:v>7</x:v>
      </x:c>
      <x:c r="V1504" s="9" t="str">
        <x:v>MVP/SHACL_GENERATION_PIPELINE/experiments/FULL_REPAIR_V2/RUN_01/runs/RUN-TRF-011-20260915T121914040686Z/final/final_shape.ttl</x:v>
      </x:c>
    </x:row>
    <x:row r="1505" ht="22" customHeight="1">
      <x:c r="A1505" s="10" t="str">
        <x:v>V2_FALLBACK25</x:v>
      </x:c>
      <x:c r="B1505" s="10" t="str">
        <x:v>TRF-011</x:v>
      </x:c>
      <x:c r="C1505" s="10" t="str">
        <x:v>TRF-011-F03</x:v>
      </x:c>
      <x:c r="D1505" s="10" t="str">
        <x:v>RUN_01</x:v>
      </x:c>
      <x:c r="E1505" s="10" t="str">
        <x:v>ORIGINAL_LEDGER</x:v>
      </x:c>
      <x:c r="F1505" s="10" t="str">
        <x:v>FAIL</x:v>
      </x:c>
      <x:c r="G1505" s="10" t="str">
        <x:v>FAIL</x:v>
      </x:c>
      <x:c r="H1505" s="10" t="str">
        <x:v>EXECUTED</x:v>
      </x:c>
      <x:c r="I1505" s="10" t="str">
        <x:v>PARSED</x:v>
      </x:c>
      <x:c r="J1505" s="10" t="str">
        <x:v>GENERATION_ACCEPTED</x:v>
      </x:c>
      <x:c r="K1505" s="10" t="str">
        <x:v>207196351157089d4486b15c7010854c4425079fd26a84b9dc840380a72f23c5</x:v>
      </x:c>
      <x:c r="L1505" s="10" t="str">
        <x:v>full_repair_v2</x:v>
      </x:c>
      <x:c r="M1505" s="10" t="n">
        <x:v>1</x:v>
      </x:c>
      <x:c r="N1505" s="10" t="n">
        <x:v>0</x:v>
      </x:c>
      <x:c r="O1505" s="10" t="n">
        <x:v>0</x:v>
      </x:c>
      <x:c r="P1505" s="9" t="str">
        <x:f>'CaseReview'!U1505</x:f>
        <x:v>FAIL</x:v>
      </x:c>
      <x:c r="Q1505" s="9" t="n">
        <x:f>IF(AND(T1505=1,G1505=P1505),1,0)</x:f>
        <x:v>1</x:v>
      </x:c>
      <x:c r="R1505" s="9" t="n">
        <x:f>IF(AND(T1505=1,G1505="PASS",P1505="FAIL"),1,0)</x:f>
        <x:v>0</x:v>
      </x:c>
      <x:c r="S1505" s="9" t="n">
        <x:f>IF(AND(T1505=1,G1505="FAIL",P1505="PASS"),1,0)</x:f>
        <x:v>0</x:v>
      </x:c>
      <x:c r="T1505" s="9" t="n">
        <x:v>1</x:v>
      </x:c>
      <x:c r="U1505" s="9" t="n">
        <x:v>7</x:v>
      </x:c>
      <x:c r="V1505" s="9" t="str">
        <x:v>MVP/SHACL_GENERATION_PIPELINE/experiments/FULL_REPAIR_V2/RUN_01/runs/RUN-TRF-011-20260915T121914040686Z/final/final_shape.ttl</x:v>
      </x:c>
    </x:row>
    <x:row r="1506" ht="22" customHeight="1">
      <x:c r="A1506" s="10" t="str">
        <x:v>V2_FALLBACK25</x:v>
      </x:c>
      <x:c r="B1506" s="10" t="str">
        <x:v>TRF-011</x:v>
      </x:c>
      <x:c r="C1506" s="10" t="str">
        <x:v>TRF-011-F04</x:v>
      </x:c>
      <x:c r="D1506" s="10" t="str">
        <x:v>RUN_01</x:v>
      </x:c>
      <x:c r="E1506" s="10" t="str">
        <x:v>ORIGINAL_LEDGER</x:v>
      </x:c>
      <x:c r="F1506" s="10" t="str">
        <x:v>FAIL</x:v>
      </x:c>
      <x:c r="G1506" s="10" t="str">
        <x:v>FAIL</x:v>
      </x:c>
      <x:c r="H1506" s="10" t="str">
        <x:v>EXECUTED</x:v>
      </x:c>
      <x:c r="I1506" s="10" t="str">
        <x:v>PARSED</x:v>
      </x:c>
      <x:c r="J1506" s="10" t="str">
        <x:v>GENERATION_ACCEPTED</x:v>
      </x:c>
      <x:c r="K1506" s="10" t="str">
        <x:v>207196351157089d4486b15c7010854c4425079fd26a84b9dc840380a72f23c5</x:v>
      </x:c>
      <x:c r="L1506" s="10" t="str">
        <x:v>full_repair_v2</x:v>
      </x:c>
      <x:c r="M1506" s="10" t="n">
        <x:v>1</x:v>
      </x:c>
      <x:c r="N1506" s="10" t="n">
        <x:v>0</x:v>
      </x:c>
      <x:c r="O1506" s="10" t="n">
        <x:v>0</x:v>
      </x:c>
      <x:c r="P1506" s="9" t="str">
        <x:f>'CaseReview'!U1506</x:f>
        <x:v>FAIL</x:v>
      </x:c>
      <x:c r="Q1506" s="9" t="n">
        <x:f>IF(AND(T1506=1,G1506=P1506),1,0)</x:f>
        <x:v>1</x:v>
      </x:c>
      <x:c r="R1506" s="9" t="n">
        <x:f>IF(AND(T1506=1,G1506="PASS",P1506="FAIL"),1,0)</x:f>
        <x:v>0</x:v>
      </x:c>
      <x:c r="S1506" s="9" t="n">
        <x:f>IF(AND(T1506=1,G1506="FAIL",P1506="PASS"),1,0)</x:f>
        <x:v>0</x:v>
      </x:c>
      <x:c r="T1506" s="9" t="n">
        <x:v>1</x:v>
      </x:c>
      <x:c r="U1506" s="9" t="n">
        <x:v>7</x:v>
      </x:c>
      <x:c r="V1506" s="9" t="str">
        <x:v>MVP/SHACL_GENERATION_PIPELINE/experiments/FULL_REPAIR_V2/RUN_01/runs/RUN-TRF-011-20260915T121914040686Z/final/final_shape.ttl</x:v>
      </x:c>
    </x:row>
    <x:row r="1507" ht="22" customHeight="1">
      <x:c r="A1507" s="10" t="str">
        <x:v>V2_FALLBACK25</x:v>
      </x:c>
      <x:c r="B1507" s="10" t="str">
        <x:v>TRF-011</x:v>
      </x:c>
      <x:c r="C1507" s="10" t="str">
        <x:v>TRF-011-P01</x:v>
      </x:c>
      <x:c r="D1507" s="10" t="str">
        <x:v>RUN_01</x:v>
      </x:c>
      <x:c r="E1507" s="10" t="str">
        <x:v>ORIGINAL_LEDGER</x:v>
      </x:c>
      <x:c r="F1507" s="10" t="str">
        <x:v>PASS</x:v>
      </x:c>
      <x:c r="G1507" s="10" t="str">
        <x:v>PASS</x:v>
      </x:c>
      <x:c r="H1507" s="10" t="str">
        <x:v>EXECUTED</x:v>
      </x:c>
      <x:c r="I1507" s="10" t="str">
        <x:v>PARSED</x:v>
      </x:c>
      <x:c r="J1507" s="10" t="str">
        <x:v>GENERATION_ACCEPTED</x:v>
      </x:c>
      <x:c r="K1507" s="10" t="str">
        <x:v>207196351157089d4486b15c7010854c4425079fd26a84b9dc840380a72f23c5</x:v>
      </x:c>
      <x:c r="L1507" s="10" t="str">
        <x:v>full_repair_v2</x:v>
      </x:c>
      <x:c r="M1507" s="10" t="n">
        <x:v>1</x:v>
      </x:c>
      <x:c r="N1507" s="10" t="n">
        <x:v>0</x:v>
      </x:c>
      <x:c r="O1507" s="10" t="n">
        <x:v>0</x:v>
      </x:c>
      <x:c r="P1507" s="9" t="str">
        <x:f>'CaseReview'!U1507</x:f>
        <x:v>PASS</x:v>
      </x:c>
      <x:c r="Q1507" s="9" t="n">
        <x:f>IF(AND(T1507=1,G1507=P1507),1,0)</x:f>
        <x:v>1</x:v>
      </x:c>
      <x:c r="R1507" s="9" t="n">
        <x:f>IF(AND(T1507=1,G1507="PASS",P1507="FAIL"),1,0)</x:f>
        <x:v>0</x:v>
      </x:c>
      <x:c r="S1507" s="9" t="n">
        <x:f>IF(AND(T1507=1,G1507="FAIL",P1507="PASS"),1,0)</x:f>
        <x:v>0</x:v>
      </x:c>
      <x:c r="T1507" s="9" t="n">
        <x:v>1</x:v>
      </x:c>
      <x:c r="U1507" s="9" t="n">
        <x:v>7</x:v>
      </x:c>
      <x:c r="V1507" s="9" t="str">
        <x:v>MVP/SHACL_GENERATION_PIPELINE/experiments/FULL_REPAIR_V2/RUN_01/runs/RUN-TRF-011-20260915T121914040686Z/final/final_shape.ttl</x:v>
      </x:c>
    </x:row>
    <x:row r="1508" ht="22" customHeight="1">
      <x:c r="A1508" s="10" t="str">
        <x:v>V2_FALLBACK25</x:v>
      </x:c>
      <x:c r="B1508" s="10" t="str">
        <x:v>TRF-011</x:v>
      </x:c>
      <x:c r="C1508" s="10" t="str">
        <x:v>TRF-011-P02</x:v>
      </x:c>
      <x:c r="D1508" s="10" t="str">
        <x:v>RUN_01</x:v>
      </x:c>
      <x:c r="E1508" s="10" t="str">
        <x:v>ORIGINAL_LEDGER</x:v>
      </x:c>
      <x:c r="F1508" s="10" t="str">
        <x:v>PASS</x:v>
      </x:c>
      <x:c r="G1508" s="10" t="str">
        <x:v>PASS</x:v>
      </x:c>
      <x:c r="H1508" s="10" t="str">
        <x:v>EXECUTED</x:v>
      </x:c>
      <x:c r="I1508" s="10" t="str">
        <x:v>PARSED</x:v>
      </x:c>
      <x:c r="J1508" s="10" t="str">
        <x:v>GENERATION_ACCEPTED</x:v>
      </x:c>
      <x:c r="K1508" s="10" t="str">
        <x:v>207196351157089d4486b15c7010854c4425079fd26a84b9dc840380a72f23c5</x:v>
      </x:c>
      <x:c r="L1508" s="10" t="str">
        <x:v>full_repair_v2</x:v>
      </x:c>
      <x:c r="M1508" s="10" t="n">
        <x:v>1</x:v>
      </x:c>
      <x:c r="N1508" s="10" t="n">
        <x:v>0</x:v>
      </x:c>
      <x:c r="O1508" s="10" t="n">
        <x:v>0</x:v>
      </x:c>
      <x:c r="P1508" s="9" t="str">
        <x:f>'CaseReview'!U1508</x:f>
        <x:v>PASS</x:v>
      </x:c>
      <x:c r="Q1508" s="9" t="n">
        <x:f>IF(AND(T1508=1,G1508=P1508),1,0)</x:f>
        <x:v>1</x:v>
      </x:c>
      <x:c r="R1508" s="9" t="n">
        <x:f>IF(AND(T1508=1,G1508="PASS",P1508="FAIL"),1,0)</x:f>
        <x:v>0</x:v>
      </x:c>
      <x:c r="S1508" s="9" t="n">
        <x:f>IF(AND(T1508=1,G1508="FAIL",P1508="PASS"),1,0)</x:f>
        <x:v>0</x:v>
      </x:c>
      <x:c r="T1508" s="9" t="n">
        <x:v>1</x:v>
      </x:c>
      <x:c r="U1508" s="9" t="n">
        <x:v>7</x:v>
      </x:c>
      <x:c r="V1508" s="9" t="str">
        <x:v>MVP/SHACL_GENERATION_PIPELINE/experiments/FULL_REPAIR_V2/RUN_01/runs/RUN-TRF-011-20260915T121914040686Z/final/final_shape.ttl</x:v>
      </x:c>
    </x:row>
    <x:row r="1509" ht="22" customHeight="1">
      <x:c r="A1509" s="10" t="str">
        <x:v>V2_FALLBACK25</x:v>
      </x:c>
      <x:c r="B1509" s="10" t="str">
        <x:v>TRF-011</x:v>
      </x:c>
      <x:c r="C1509" s="10" t="str">
        <x:v>TRF-011-P03</x:v>
      </x:c>
      <x:c r="D1509" s="10" t="str">
        <x:v>RUN_01</x:v>
      </x:c>
      <x:c r="E1509" s="10" t="str">
        <x:v>ORIGINAL_LEDGER</x:v>
      </x:c>
      <x:c r="F1509" s="10" t="str">
        <x:v>PASS</x:v>
      </x:c>
      <x:c r="G1509" s="10" t="str">
        <x:v>PASS</x:v>
      </x:c>
      <x:c r="H1509" s="10" t="str">
        <x:v>EXECUTED</x:v>
      </x:c>
      <x:c r="I1509" s="10" t="str">
        <x:v>PARSED</x:v>
      </x:c>
      <x:c r="J1509" s="10" t="str">
        <x:v>GENERATION_ACCEPTED</x:v>
      </x:c>
      <x:c r="K1509" s="10" t="str">
        <x:v>207196351157089d4486b15c7010854c4425079fd26a84b9dc840380a72f23c5</x:v>
      </x:c>
      <x:c r="L1509" s="10" t="str">
        <x:v>full_repair_v2</x:v>
      </x:c>
      <x:c r="M1509" s="10" t="n">
        <x:v>1</x:v>
      </x:c>
      <x:c r="N1509" s="10" t="n">
        <x:v>0</x:v>
      </x:c>
      <x:c r="O1509" s="10" t="n">
        <x:v>0</x:v>
      </x:c>
      <x:c r="P1509" s="9" t="str">
        <x:f>'CaseReview'!U1509</x:f>
        <x:v>PASS</x:v>
      </x:c>
      <x:c r="Q1509" s="9" t="n">
        <x:f>IF(AND(T1509=1,G1509=P1509),1,0)</x:f>
        <x:v>1</x:v>
      </x:c>
      <x:c r="R1509" s="9" t="n">
        <x:f>IF(AND(T1509=1,G1509="PASS",P1509="FAIL"),1,0)</x:f>
        <x:v>0</x:v>
      </x:c>
      <x:c r="S1509" s="9" t="n">
        <x:f>IF(AND(T1509=1,G1509="FAIL",P1509="PASS"),1,0)</x:f>
        <x:v>0</x:v>
      </x:c>
      <x:c r="T1509" s="9" t="n">
        <x:v>1</x:v>
      </x:c>
      <x:c r="U1509" s="9" t="n">
        <x:v>7</x:v>
      </x:c>
      <x:c r="V1509" s="9" t="str">
        <x:v>MVP/SHACL_GENERATION_PIPELINE/experiments/FULL_REPAIR_V2/RUN_01/runs/RUN-TRF-011-20260915T121914040686Z/final/final_shape.ttl</x:v>
      </x:c>
    </x:row>
    <x:row r="1510" ht="22" customHeight="1">
      <x:c r="A1510" s="10" t="str">
        <x:v>V2_FALLBACK25</x:v>
      </x:c>
      <x:c r="B1510" s="10" t="str">
        <x:v>TRF-012</x:v>
      </x:c>
      <x:c r="C1510" s="10" t="str">
        <x:v>TRF-012-F01</x:v>
      </x:c>
      <x:c r="D1510" s="10" t="str">
        <x:v>RUN_01</x:v>
      </x:c>
      <x:c r="E1510" s="10" t="str">
        <x:v>ORIGINAL_LEDGER</x:v>
      </x:c>
      <x:c r="F1510" s="10" t="str">
        <x:v>FAIL</x:v>
      </x:c>
      <x:c r="G1510" s="10" t="str">
        <x:v>FAIL</x:v>
      </x:c>
      <x:c r="H1510" s="10" t="str">
        <x:v>EXECUTED</x:v>
      </x:c>
      <x:c r="I1510" s="10" t="str">
        <x:v>PARSED</x:v>
      </x:c>
      <x:c r="J1510" s="10" t="str">
        <x:v>GENERATION_ACCEPTED</x:v>
      </x:c>
      <x:c r="K1510" s="10" t="str">
        <x:v>5251171d7f1d2a374e600d5961ee0398e83ec0e902f448bc15a2f282b46fb80f</x:v>
      </x:c>
      <x:c r="L1510" s="10" t="str">
        <x:v>full_repair_v2</x:v>
      </x:c>
      <x:c r="M1510" s="10" t="n">
        <x:v>1</x:v>
      </x:c>
      <x:c r="N1510" s="10" t="n">
        <x:v>0</x:v>
      </x:c>
      <x:c r="O1510" s="10" t="n">
        <x:v>0</x:v>
      </x:c>
      <x:c r="P1510" s="9" t="str">
        <x:f>'CaseReview'!U1510</x:f>
        <x:v>FAIL</x:v>
      </x:c>
      <x:c r="Q1510" s="9" t="n">
        <x:f>IF(AND(T1510=1,G1510=P1510),1,0)</x:f>
        <x:v>1</x:v>
      </x:c>
      <x:c r="R1510" s="9" t="n">
        <x:f>IF(AND(T1510=1,G1510="PASS",P1510="FAIL"),1,0)</x:f>
        <x:v>0</x:v>
      </x:c>
      <x:c r="S1510" s="9" t="n">
        <x:f>IF(AND(T1510=1,G1510="FAIL",P1510="PASS"),1,0)</x:f>
        <x:v>0</x:v>
      </x:c>
      <x:c r="T1510" s="9" t="n">
        <x:v>1</x:v>
      </x:c>
      <x:c r="U1510" s="9" t="n">
        <x:v>8</x:v>
      </x:c>
      <x:c r="V1510" s="9" t="str">
        <x:v>MVP/SHACL_GENERATION_PIPELINE/experiments/FULL_REPAIR_V2/RUN_01/runs/RUN-TRF-012-20260915T122040719027Z/final/final_shape.ttl</x:v>
      </x:c>
    </x:row>
    <x:row r="1511" ht="22" customHeight="1">
      <x:c r="A1511" s="10" t="str">
        <x:v>V2_FALLBACK25</x:v>
      </x:c>
      <x:c r="B1511" s="10" t="str">
        <x:v>TRF-012</x:v>
      </x:c>
      <x:c r="C1511" s="10" t="str">
        <x:v>TRF-012-F02</x:v>
      </x:c>
      <x:c r="D1511" s="10" t="str">
        <x:v>RUN_01</x:v>
      </x:c>
      <x:c r="E1511" s="10" t="str">
        <x:v>ORIGINAL_LEDGER</x:v>
      </x:c>
      <x:c r="F1511" s="10" t="str">
        <x:v>FAIL</x:v>
      </x:c>
      <x:c r="G1511" s="10" t="str">
        <x:v>FAIL</x:v>
      </x:c>
      <x:c r="H1511" s="10" t="str">
        <x:v>EXECUTED</x:v>
      </x:c>
      <x:c r="I1511" s="10" t="str">
        <x:v>PARSED</x:v>
      </x:c>
      <x:c r="J1511" s="10" t="str">
        <x:v>GENERATION_ACCEPTED</x:v>
      </x:c>
      <x:c r="K1511" s="10" t="str">
        <x:v>5251171d7f1d2a374e600d5961ee0398e83ec0e902f448bc15a2f282b46fb80f</x:v>
      </x:c>
      <x:c r="L1511" s="10" t="str">
        <x:v>full_repair_v2</x:v>
      </x:c>
      <x:c r="M1511" s="10" t="n">
        <x:v>1</x:v>
      </x:c>
      <x:c r="N1511" s="10" t="n">
        <x:v>0</x:v>
      </x:c>
      <x:c r="O1511" s="10" t="n">
        <x:v>0</x:v>
      </x:c>
      <x:c r="P1511" s="9" t="str">
        <x:f>'CaseReview'!U1511</x:f>
        <x:v>FAIL</x:v>
      </x:c>
      <x:c r="Q1511" s="9" t="n">
        <x:f>IF(AND(T1511=1,G1511=P1511),1,0)</x:f>
        <x:v>1</x:v>
      </x:c>
      <x:c r="R1511" s="9" t="n">
        <x:f>IF(AND(T1511=1,G1511="PASS",P1511="FAIL"),1,0)</x:f>
        <x:v>0</x:v>
      </x:c>
      <x:c r="S1511" s="9" t="n">
        <x:f>IF(AND(T1511=1,G1511="FAIL",P1511="PASS"),1,0)</x:f>
        <x:v>0</x:v>
      </x:c>
      <x:c r="T1511" s="9" t="n">
        <x:v>1</x:v>
      </x:c>
      <x:c r="U1511" s="9" t="n">
        <x:v>8</x:v>
      </x:c>
      <x:c r="V1511" s="9" t="str">
        <x:v>MVP/SHACL_GENERATION_PIPELINE/experiments/FULL_REPAIR_V2/RUN_01/runs/RUN-TRF-012-20260915T122040719027Z/final/final_shape.ttl</x:v>
      </x:c>
    </x:row>
    <x:row r="1512" ht="22" customHeight="1">
      <x:c r="A1512" s="10" t="str">
        <x:v>V2_FALLBACK25</x:v>
      </x:c>
      <x:c r="B1512" s="10" t="str">
        <x:v>TRF-012</x:v>
      </x:c>
      <x:c r="C1512" s="10" t="str">
        <x:v>TRF-012-F03</x:v>
      </x:c>
      <x:c r="D1512" s="10" t="str">
        <x:v>RUN_01</x:v>
      </x:c>
      <x:c r="E1512" s="10" t="str">
        <x:v>ORIGINAL_LEDGER</x:v>
      </x:c>
      <x:c r="F1512" s="10" t="str">
        <x:v>FAIL</x:v>
      </x:c>
      <x:c r="G1512" s="10" t="str">
        <x:v>FAIL</x:v>
      </x:c>
      <x:c r="H1512" s="10" t="str">
        <x:v>EXECUTED</x:v>
      </x:c>
      <x:c r="I1512" s="10" t="str">
        <x:v>PARSED</x:v>
      </x:c>
      <x:c r="J1512" s="10" t="str">
        <x:v>GENERATION_ACCEPTED</x:v>
      </x:c>
      <x:c r="K1512" s="10" t="str">
        <x:v>5251171d7f1d2a374e600d5961ee0398e83ec0e902f448bc15a2f282b46fb80f</x:v>
      </x:c>
      <x:c r="L1512" s="10" t="str">
        <x:v>full_repair_v2</x:v>
      </x:c>
      <x:c r="M1512" s="10" t="n">
        <x:v>1</x:v>
      </x:c>
      <x:c r="N1512" s="10" t="n">
        <x:v>0</x:v>
      </x:c>
      <x:c r="O1512" s="10" t="n">
        <x:v>0</x:v>
      </x:c>
      <x:c r="P1512" s="9" t="str">
        <x:f>'CaseReview'!U1512</x:f>
        <x:v>FAIL</x:v>
      </x:c>
      <x:c r="Q1512" s="9" t="n">
        <x:f>IF(AND(T1512=1,G1512=P1512),1,0)</x:f>
        <x:v>1</x:v>
      </x:c>
      <x:c r="R1512" s="9" t="n">
        <x:f>IF(AND(T1512=1,G1512="PASS",P1512="FAIL"),1,0)</x:f>
        <x:v>0</x:v>
      </x:c>
      <x:c r="S1512" s="9" t="n">
        <x:f>IF(AND(T1512=1,G1512="FAIL",P1512="PASS"),1,0)</x:f>
        <x:v>0</x:v>
      </x:c>
      <x:c r="T1512" s="9" t="n">
        <x:v>1</x:v>
      </x:c>
      <x:c r="U1512" s="9" t="n">
        <x:v>8</x:v>
      </x:c>
      <x:c r="V1512" s="9" t="str">
        <x:v>MVP/SHACL_GENERATION_PIPELINE/experiments/FULL_REPAIR_V2/RUN_01/runs/RUN-TRF-012-20260915T122040719027Z/final/final_shape.ttl</x:v>
      </x:c>
    </x:row>
    <x:row r="1513" ht="22" customHeight="1">
      <x:c r="A1513" s="10" t="str">
        <x:v>V2_FALLBACK25</x:v>
      </x:c>
      <x:c r="B1513" s="10" t="str">
        <x:v>TRF-012</x:v>
      </x:c>
      <x:c r="C1513" s="10" t="str">
        <x:v>TRF-012-F04</x:v>
      </x:c>
      <x:c r="D1513" s="10" t="str">
        <x:v>RUN_01</x:v>
      </x:c>
      <x:c r="E1513" s="10" t="str">
        <x:v>ORIGINAL_LEDGER</x:v>
      </x:c>
      <x:c r="F1513" s="10" t="str">
        <x:v>FAIL</x:v>
      </x:c>
      <x:c r="G1513" s="10" t="str">
        <x:v>FAIL</x:v>
      </x:c>
      <x:c r="H1513" s="10" t="str">
        <x:v>EXECUTED</x:v>
      </x:c>
      <x:c r="I1513" s="10" t="str">
        <x:v>PARSED</x:v>
      </x:c>
      <x:c r="J1513" s="10" t="str">
        <x:v>GENERATION_ACCEPTED</x:v>
      </x:c>
      <x:c r="K1513" s="10" t="str">
        <x:v>5251171d7f1d2a374e600d5961ee0398e83ec0e902f448bc15a2f282b46fb80f</x:v>
      </x:c>
      <x:c r="L1513" s="10" t="str">
        <x:v>full_repair_v2</x:v>
      </x:c>
      <x:c r="M1513" s="10" t="n">
        <x:v>1</x:v>
      </x:c>
      <x:c r="N1513" s="10" t="n">
        <x:v>0</x:v>
      </x:c>
      <x:c r="O1513" s="10" t="n">
        <x:v>0</x:v>
      </x:c>
      <x:c r="P1513" s="9" t="str">
        <x:f>'CaseReview'!U1513</x:f>
        <x:v>FAIL</x:v>
      </x:c>
      <x:c r="Q1513" s="9" t="n">
        <x:f>IF(AND(T1513=1,G1513=P1513),1,0)</x:f>
        <x:v>1</x:v>
      </x:c>
      <x:c r="R1513" s="9" t="n">
        <x:f>IF(AND(T1513=1,G1513="PASS",P1513="FAIL"),1,0)</x:f>
        <x:v>0</x:v>
      </x:c>
      <x:c r="S1513" s="9" t="n">
        <x:f>IF(AND(T1513=1,G1513="FAIL",P1513="PASS"),1,0)</x:f>
        <x:v>0</x:v>
      </x:c>
      <x:c r="T1513" s="9" t="n">
        <x:v>1</x:v>
      </x:c>
      <x:c r="U1513" s="9" t="n">
        <x:v>8</x:v>
      </x:c>
      <x:c r="V1513" s="9" t="str">
        <x:v>MVP/SHACL_GENERATION_PIPELINE/experiments/FULL_REPAIR_V2/RUN_01/runs/RUN-TRF-012-20260915T122040719027Z/final/final_shape.ttl</x:v>
      </x:c>
    </x:row>
    <x:row r="1514" ht="22" customHeight="1">
      <x:c r="A1514" s="10" t="str">
        <x:v>V2_FALLBACK25</x:v>
      </x:c>
      <x:c r="B1514" s="10" t="str">
        <x:v>TRF-012</x:v>
      </x:c>
      <x:c r="C1514" s="10" t="str">
        <x:v>TRF-012-F05</x:v>
      </x:c>
      <x:c r="D1514" s="10" t="str">
        <x:v>RUN_01</x:v>
      </x:c>
      <x:c r="E1514" s="10" t="str">
        <x:v>ORIGINAL_LEDGER</x:v>
      </x:c>
      <x:c r="F1514" s="10" t="str">
        <x:v>FAIL</x:v>
      </x:c>
      <x:c r="G1514" s="10" t="str">
        <x:v>FAIL</x:v>
      </x:c>
      <x:c r="H1514" s="10" t="str">
        <x:v>EXECUTED</x:v>
      </x:c>
      <x:c r="I1514" s="10" t="str">
        <x:v>PARSED</x:v>
      </x:c>
      <x:c r="J1514" s="10" t="str">
        <x:v>GENERATION_ACCEPTED</x:v>
      </x:c>
      <x:c r="K1514" s="10" t="str">
        <x:v>5251171d7f1d2a374e600d5961ee0398e83ec0e902f448bc15a2f282b46fb80f</x:v>
      </x:c>
      <x:c r="L1514" s="10" t="str">
        <x:v>full_repair_v2</x:v>
      </x:c>
      <x:c r="M1514" s="10" t="n">
        <x:v>1</x:v>
      </x:c>
      <x:c r="N1514" s="10" t="n">
        <x:v>0</x:v>
      </x:c>
      <x:c r="O1514" s="10" t="n">
        <x:v>0</x:v>
      </x:c>
      <x:c r="P1514" s="9" t="str">
        <x:f>'CaseReview'!U1514</x:f>
        <x:v>FAIL</x:v>
      </x:c>
      <x:c r="Q1514" s="9" t="n">
        <x:f>IF(AND(T1514=1,G1514=P1514),1,0)</x:f>
        <x:v>1</x:v>
      </x:c>
      <x:c r="R1514" s="9" t="n">
        <x:f>IF(AND(T1514=1,G1514="PASS",P1514="FAIL"),1,0)</x:f>
        <x:v>0</x:v>
      </x:c>
      <x:c r="S1514" s="9" t="n">
        <x:f>IF(AND(T1514=1,G1514="FAIL",P1514="PASS"),1,0)</x:f>
        <x:v>0</x:v>
      </x:c>
      <x:c r="T1514" s="9" t="n">
        <x:v>1</x:v>
      </x:c>
      <x:c r="U1514" s="9" t="n">
        <x:v>8</x:v>
      </x:c>
      <x:c r="V1514" s="9" t="str">
        <x:v>MVP/SHACL_GENERATION_PIPELINE/experiments/FULL_REPAIR_V2/RUN_01/runs/RUN-TRF-012-20260915T122040719027Z/final/final_shape.ttl</x:v>
      </x:c>
    </x:row>
    <x:row r="1515" ht="22" customHeight="1">
      <x:c r="A1515" s="10" t="str">
        <x:v>V2_FALLBACK25</x:v>
      </x:c>
      <x:c r="B1515" s="10" t="str">
        <x:v>TRF-012</x:v>
      </x:c>
      <x:c r="C1515" s="10" t="str">
        <x:v>TRF-012-F06</x:v>
      </x:c>
      <x:c r="D1515" s="10" t="str">
        <x:v>RUN_01</x:v>
      </x:c>
      <x:c r="E1515" s="10" t="str">
        <x:v>ORIGINAL_LEDGER</x:v>
      </x:c>
      <x:c r="F1515" s="10" t="str">
        <x:v>FAIL</x:v>
      </x:c>
      <x:c r="G1515" s="10" t="str">
        <x:v>FAIL</x:v>
      </x:c>
      <x:c r="H1515" s="10" t="str">
        <x:v>EXECUTED</x:v>
      </x:c>
      <x:c r="I1515" s="10" t="str">
        <x:v>PARSED</x:v>
      </x:c>
      <x:c r="J1515" s="10" t="str">
        <x:v>GENERATION_ACCEPTED</x:v>
      </x:c>
      <x:c r="K1515" s="10" t="str">
        <x:v>5251171d7f1d2a374e600d5961ee0398e83ec0e902f448bc15a2f282b46fb80f</x:v>
      </x:c>
      <x:c r="L1515" s="10" t="str">
        <x:v>full_repair_v2</x:v>
      </x:c>
      <x:c r="M1515" s="10" t="n">
        <x:v>1</x:v>
      </x:c>
      <x:c r="N1515" s="10" t="n">
        <x:v>0</x:v>
      </x:c>
      <x:c r="O1515" s="10" t="n">
        <x:v>0</x:v>
      </x:c>
      <x:c r="P1515" s="9" t="str">
        <x:f>'CaseReview'!U1515</x:f>
        <x:v>FAIL</x:v>
      </x:c>
      <x:c r="Q1515" s="9" t="n">
        <x:f>IF(AND(T1515=1,G1515=P1515),1,0)</x:f>
        <x:v>1</x:v>
      </x:c>
      <x:c r="R1515" s="9" t="n">
        <x:f>IF(AND(T1515=1,G1515="PASS",P1515="FAIL"),1,0)</x:f>
        <x:v>0</x:v>
      </x:c>
      <x:c r="S1515" s="9" t="n">
        <x:f>IF(AND(T1515=1,G1515="FAIL",P1515="PASS"),1,0)</x:f>
        <x:v>0</x:v>
      </x:c>
      <x:c r="T1515" s="9" t="n">
        <x:v>1</x:v>
      </x:c>
      <x:c r="U1515" s="9" t="n">
        <x:v>8</x:v>
      </x:c>
      <x:c r="V1515" s="9" t="str">
        <x:v>MVP/SHACL_GENERATION_PIPELINE/experiments/FULL_REPAIR_V2/RUN_01/runs/RUN-TRF-012-20260915T122040719027Z/final/final_shape.ttl</x:v>
      </x:c>
    </x:row>
    <x:row r="1516" ht="22" customHeight="1">
      <x:c r="A1516" s="10" t="str">
        <x:v>V2_FALLBACK25</x:v>
      </x:c>
      <x:c r="B1516" s="10" t="str">
        <x:v>TRF-012</x:v>
      </x:c>
      <x:c r="C1516" s="10" t="str">
        <x:v>TRF-012-F07</x:v>
      </x:c>
      <x:c r="D1516" s="10" t="str">
        <x:v>RUN_01</x:v>
      </x:c>
      <x:c r="E1516" s="10" t="str">
        <x:v>ORIGINAL_LEDGER</x:v>
      </x:c>
      <x:c r="F1516" s="10" t="str">
        <x:v>FAIL</x:v>
      </x:c>
      <x:c r="G1516" s="10" t="str">
        <x:v>FAIL</x:v>
      </x:c>
      <x:c r="H1516" s="10" t="str">
        <x:v>EXECUTED</x:v>
      </x:c>
      <x:c r="I1516" s="10" t="str">
        <x:v>PARSED</x:v>
      </x:c>
      <x:c r="J1516" s="10" t="str">
        <x:v>GENERATION_ACCEPTED</x:v>
      </x:c>
      <x:c r="K1516" s="10" t="str">
        <x:v>5251171d7f1d2a374e600d5961ee0398e83ec0e902f448bc15a2f282b46fb80f</x:v>
      </x:c>
      <x:c r="L1516" s="10" t="str">
        <x:v>full_repair_v2</x:v>
      </x:c>
      <x:c r="M1516" s="10" t="n">
        <x:v>1</x:v>
      </x:c>
      <x:c r="N1516" s="10" t="n">
        <x:v>0</x:v>
      </x:c>
      <x:c r="O1516" s="10" t="n">
        <x:v>0</x:v>
      </x:c>
      <x:c r="P1516" s="9" t="str">
        <x:f>'CaseReview'!U1516</x:f>
        <x:v>FAIL</x:v>
      </x:c>
      <x:c r="Q1516" s="9" t="n">
        <x:f>IF(AND(T1516=1,G1516=P1516),1,0)</x:f>
        <x:v>1</x:v>
      </x:c>
      <x:c r="R1516" s="9" t="n">
        <x:f>IF(AND(T1516=1,G1516="PASS",P1516="FAIL"),1,0)</x:f>
        <x:v>0</x:v>
      </x:c>
      <x:c r="S1516" s="9" t="n">
        <x:f>IF(AND(T1516=1,G1516="FAIL",P1516="PASS"),1,0)</x:f>
        <x:v>0</x:v>
      </x:c>
      <x:c r="T1516" s="9" t="n">
        <x:v>1</x:v>
      </x:c>
      <x:c r="U1516" s="9" t="n">
        <x:v>8</x:v>
      </x:c>
      <x:c r="V1516" s="9" t="str">
        <x:v>MVP/SHACL_GENERATION_PIPELINE/experiments/FULL_REPAIR_V2/RUN_01/runs/RUN-TRF-012-20260915T122040719027Z/final/final_shape.ttl</x:v>
      </x:c>
    </x:row>
    <x:row r="1517" ht="22" customHeight="1">
      <x:c r="A1517" s="10" t="str">
        <x:v>V2_FALLBACK25</x:v>
      </x:c>
      <x:c r="B1517" s="10" t="str">
        <x:v>TRF-012</x:v>
      </x:c>
      <x:c r="C1517" s="10" t="str">
        <x:v>TRF-012-P01</x:v>
      </x:c>
      <x:c r="D1517" s="10" t="str">
        <x:v>RUN_01</x:v>
      </x:c>
      <x:c r="E1517" s="10" t="str">
        <x:v>ORIGINAL_LEDGER</x:v>
      </x:c>
      <x:c r="F1517" s="10" t="str">
        <x:v>PASS</x:v>
      </x:c>
      <x:c r="G1517" s="10" t="str">
        <x:v>PASS</x:v>
      </x:c>
      <x:c r="H1517" s="10" t="str">
        <x:v>EXECUTED</x:v>
      </x:c>
      <x:c r="I1517" s="10" t="str">
        <x:v>PARSED</x:v>
      </x:c>
      <x:c r="J1517" s="10" t="str">
        <x:v>GENERATION_ACCEPTED</x:v>
      </x:c>
      <x:c r="K1517" s="10" t="str">
        <x:v>5251171d7f1d2a374e600d5961ee0398e83ec0e902f448bc15a2f282b46fb80f</x:v>
      </x:c>
      <x:c r="L1517" s="10" t="str">
        <x:v>full_repair_v2</x:v>
      </x:c>
      <x:c r="M1517" s="10" t="n">
        <x:v>1</x:v>
      </x:c>
      <x:c r="N1517" s="10" t="n">
        <x:v>0</x:v>
      </x:c>
      <x:c r="O1517" s="10" t="n">
        <x:v>0</x:v>
      </x:c>
      <x:c r="P1517" s="9" t="str">
        <x:f>'CaseReview'!U1517</x:f>
        <x:v>PASS</x:v>
      </x:c>
      <x:c r="Q1517" s="9" t="n">
        <x:f>IF(AND(T1517=1,G1517=P1517),1,0)</x:f>
        <x:v>1</x:v>
      </x:c>
      <x:c r="R1517" s="9" t="n">
        <x:f>IF(AND(T1517=1,G1517="PASS",P1517="FAIL"),1,0)</x:f>
        <x:v>0</x:v>
      </x:c>
      <x:c r="S1517" s="9" t="n">
        <x:f>IF(AND(T1517=1,G1517="FAIL",P1517="PASS"),1,0)</x:f>
        <x:v>0</x:v>
      </x:c>
      <x:c r="T1517" s="9" t="n">
        <x:v>1</x:v>
      </x:c>
      <x:c r="U1517" s="9" t="n">
        <x:v>8</x:v>
      </x:c>
      <x:c r="V1517" s="9" t="str">
        <x:v>MVP/SHACL_GENERATION_PIPELINE/experiments/FULL_REPAIR_V2/RUN_01/runs/RUN-TRF-012-20260915T122040719027Z/final/final_shape.ttl</x:v>
      </x:c>
    </x:row>
    <x:row r="1518" ht="22" customHeight="1">
      <x:c r="A1518" s="10" t="str">
        <x:v>V2_FALLBACK25</x:v>
      </x:c>
      <x:c r="B1518" s="10" t="str">
        <x:v>TRF-013</x:v>
      </x:c>
      <x:c r="C1518" s="10" t="str">
        <x:v>TRF-013-F01</x:v>
      </x:c>
      <x:c r="D1518" s="10" t="str">
        <x:v>RUN_01</x:v>
      </x:c>
      <x:c r="E1518" s="10" t="str">
        <x:v>ORIGINAL_LEDGER</x:v>
      </x:c>
      <x:c r="F1518" s="10" t="str">
        <x:v>FAIL</x:v>
      </x:c>
      <x:c r="G1518" s="10" t="str">
        <x:v>FAIL</x:v>
      </x:c>
      <x:c r="H1518" s="10" t="str">
        <x:v>EXECUTED</x:v>
      </x:c>
      <x:c r="I1518" s="10" t="str">
        <x:v>PARSED</x:v>
      </x:c>
      <x:c r="J1518" s="10" t="str">
        <x:v>GENERATION_ACCEPTED</x:v>
      </x:c>
      <x:c r="K1518" s="10" t="str">
        <x:v>d75f7410db560b180d0436dae61994e2ebec8eb992bb30d72b9b19abc7d665cc</x:v>
      </x:c>
      <x:c r="L1518" s="10" t="str">
        <x:v>full_repair_v2</x:v>
      </x:c>
      <x:c r="M1518" s="10" t="n">
        <x:v>1</x:v>
      </x:c>
      <x:c r="N1518" s="10" t="n">
        <x:v>0</x:v>
      </x:c>
      <x:c r="O1518" s="10" t="n">
        <x:v>0</x:v>
      </x:c>
      <x:c r="P1518" s="9" t="str">
        <x:f>'CaseReview'!U1518</x:f>
        <x:v>FAIL</x:v>
      </x:c>
      <x:c r="Q1518" s="9" t="n">
        <x:f>IF(AND(T1518=1,G1518=P1518),1,0)</x:f>
        <x:v>1</x:v>
      </x:c>
      <x:c r="R1518" s="9" t="n">
        <x:f>IF(AND(T1518=1,G1518="PASS",P1518="FAIL"),1,0)</x:f>
        <x:v>0</x:v>
      </x:c>
      <x:c r="S1518" s="9" t="n">
        <x:f>IF(AND(T1518=1,G1518="FAIL",P1518="PASS"),1,0)</x:f>
        <x:v>0</x:v>
      </x:c>
      <x:c r="T1518" s="9" t="n">
        <x:v>1</x:v>
      </x:c>
      <x:c r="U1518" s="9" t="n">
        <x:v>9</x:v>
      </x:c>
      <x:c r="V1518" s="9" t="str">
        <x:v>MVP/SHACL_GENERATION_PIPELINE/experiments/FULL_REPAIR_V2/RUN_01/runs/RUN-TRF-013-20260915T122101608642Z/final/final_shape.ttl</x:v>
      </x:c>
    </x:row>
    <x:row r="1519" ht="22" customHeight="1">
      <x:c r="A1519" s="10" t="str">
        <x:v>V2_FALLBACK25</x:v>
      </x:c>
      <x:c r="B1519" s="10" t="str">
        <x:v>TRF-013</x:v>
      </x:c>
      <x:c r="C1519" s="10" t="str">
        <x:v>TRF-013-F02</x:v>
      </x:c>
      <x:c r="D1519" s="10" t="str">
        <x:v>RUN_01</x:v>
      </x:c>
      <x:c r="E1519" s="10" t="str">
        <x:v>ORIGINAL_LEDGER</x:v>
      </x:c>
      <x:c r="F1519" s="10" t="str">
        <x:v>FAIL</x:v>
      </x:c>
      <x:c r="G1519" s="10" t="str">
        <x:v>FAIL</x:v>
      </x:c>
      <x:c r="H1519" s="10" t="str">
        <x:v>EXECUTED</x:v>
      </x:c>
      <x:c r="I1519" s="10" t="str">
        <x:v>PARSED</x:v>
      </x:c>
      <x:c r="J1519" s="10" t="str">
        <x:v>GENERATION_ACCEPTED</x:v>
      </x:c>
      <x:c r="K1519" s="10" t="str">
        <x:v>d75f7410db560b180d0436dae61994e2ebec8eb992bb30d72b9b19abc7d665cc</x:v>
      </x:c>
      <x:c r="L1519" s="10" t="str">
        <x:v>full_repair_v2</x:v>
      </x:c>
      <x:c r="M1519" s="10" t="n">
        <x:v>1</x:v>
      </x:c>
      <x:c r="N1519" s="10" t="n">
        <x:v>0</x:v>
      </x:c>
      <x:c r="O1519" s="10" t="n">
        <x:v>0</x:v>
      </x:c>
      <x:c r="P1519" s="9" t="str">
        <x:f>'CaseReview'!U1519</x:f>
        <x:v>FAIL</x:v>
      </x:c>
      <x:c r="Q1519" s="9" t="n">
        <x:f>IF(AND(T1519=1,G1519=P1519),1,0)</x:f>
        <x:v>1</x:v>
      </x:c>
      <x:c r="R1519" s="9" t="n">
        <x:f>IF(AND(T1519=1,G1519="PASS",P1519="FAIL"),1,0)</x:f>
        <x:v>0</x:v>
      </x:c>
      <x:c r="S1519" s="9" t="n">
        <x:f>IF(AND(T1519=1,G1519="FAIL",P1519="PASS"),1,0)</x:f>
        <x:v>0</x:v>
      </x:c>
      <x:c r="T1519" s="9" t="n">
        <x:v>1</x:v>
      </x:c>
      <x:c r="U1519" s="9" t="n">
        <x:v>9</x:v>
      </x:c>
      <x:c r="V1519" s="9" t="str">
        <x:v>MVP/SHACL_GENERATION_PIPELINE/experiments/FULL_REPAIR_V2/RUN_01/runs/RUN-TRF-013-20260915T122101608642Z/final/final_shape.ttl</x:v>
      </x:c>
    </x:row>
    <x:row r="1520" ht="22" customHeight="1">
      <x:c r="A1520" s="10" t="str">
        <x:v>V2_FALLBACK25</x:v>
      </x:c>
      <x:c r="B1520" s="10" t="str">
        <x:v>TRF-013</x:v>
      </x:c>
      <x:c r="C1520" s="10" t="str">
        <x:v>TRF-013-F03</x:v>
      </x:c>
      <x:c r="D1520" s="10" t="str">
        <x:v>RUN_01</x:v>
      </x:c>
      <x:c r="E1520" s="10" t="str">
        <x:v>ORIGINAL_LEDGER</x:v>
      </x:c>
      <x:c r="F1520" s="10" t="str">
        <x:v>FAIL</x:v>
      </x:c>
      <x:c r="G1520" s="10" t="str">
        <x:v>FAIL</x:v>
      </x:c>
      <x:c r="H1520" s="10" t="str">
        <x:v>EXECUTED</x:v>
      </x:c>
      <x:c r="I1520" s="10" t="str">
        <x:v>PARSED</x:v>
      </x:c>
      <x:c r="J1520" s="10" t="str">
        <x:v>GENERATION_ACCEPTED</x:v>
      </x:c>
      <x:c r="K1520" s="10" t="str">
        <x:v>d75f7410db560b180d0436dae61994e2ebec8eb992bb30d72b9b19abc7d665cc</x:v>
      </x:c>
      <x:c r="L1520" s="10" t="str">
        <x:v>full_repair_v2</x:v>
      </x:c>
      <x:c r="M1520" s="10" t="n">
        <x:v>1</x:v>
      </x:c>
      <x:c r="N1520" s="10" t="n">
        <x:v>0</x:v>
      </x:c>
      <x:c r="O1520" s="10" t="n">
        <x:v>0</x:v>
      </x:c>
      <x:c r="P1520" s="9" t="str">
        <x:f>'CaseReview'!U1520</x:f>
        <x:v>FAIL</x:v>
      </x:c>
      <x:c r="Q1520" s="9" t="n">
        <x:f>IF(AND(T1520=1,G1520=P1520),1,0)</x:f>
        <x:v>1</x:v>
      </x:c>
      <x:c r="R1520" s="9" t="n">
        <x:f>IF(AND(T1520=1,G1520="PASS",P1520="FAIL"),1,0)</x:f>
        <x:v>0</x:v>
      </x:c>
      <x:c r="S1520" s="9" t="n">
        <x:f>IF(AND(T1520=1,G1520="FAIL",P1520="PASS"),1,0)</x:f>
        <x:v>0</x:v>
      </x:c>
      <x:c r="T1520" s="9" t="n">
        <x:v>1</x:v>
      </x:c>
      <x:c r="U1520" s="9" t="n">
        <x:v>9</x:v>
      </x:c>
      <x:c r="V1520" s="9" t="str">
        <x:v>MVP/SHACL_GENERATION_PIPELINE/experiments/FULL_REPAIR_V2/RUN_01/runs/RUN-TRF-013-20260915T122101608642Z/final/final_shape.ttl</x:v>
      </x:c>
    </x:row>
    <x:row r="1521" ht="22" customHeight="1">
      <x:c r="A1521" s="10" t="str">
        <x:v>V2_FALLBACK25</x:v>
      </x:c>
      <x:c r="B1521" s="10" t="str">
        <x:v>TRF-013</x:v>
      </x:c>
      <x:c r="C1521" s="10" t="str">
        <x:v>TRF-013-F04</x:v>
      </x:c>
      <x:c r="D1521" s="10" t="str">
        <x:v>RUN_01</x:v>
      </x:c>
      <x:c r="E1521" s="10" t="str">
        <x:v>ORIGINAL_LEDGER</x:v>
      </x:c>
      <x:c r="F1521" s="10" t="str">
        <x:v>FAIL</x:v>
      </x:c>
      <x:c r="G1521" s="10" t="str">
        <x:v>FAIL</x:v>
      </x:c>
      <x:c r="H1521" s="10" t="str">
        <x:v>EXECUTED</x:v>
      </x:c>
      <x:c r="I1521" s="10" t="str">
        <x:v>PARSED</x:v>
      </x:c>
      <x:c r="J1521" s="10" t="str">
        <x:v>GENERATION_ACCEPTED</x:v>
      </x:c>
      <x:c r="K1521" s="10" t="str">
        <x:v>d75f7410db560b180d0436dae61994e2ebec8eb992bb30d72b9b19abc7d665cc</x:v>
      </x:c>
      <x:c r="L1521" s="10" t="str">
        <x:v>full_repair_v2</x:v>
      </x:c>
      <x:c r="M1521" s="10" t="n">
        <x:v>1</x:v>
      </x:c>
      <x:c r="N1521" s="10" t="n">
        <x:v>0</x:v>
      </x:c>
      <x:c r="O1521" s="10" t="n">
        <x:v>0</x:v>
      </x:c>
      <x:c r="P1521" s="9" t="str">
        <x:f>'CaseReview'!U1521</x:f>
        <x:v>FAIL</x:v>
      </x:c>
      <x:c r="Q1521" s="9" t="n">
        <x:f>IF(AND(T1521=1,G1521=P1521),1,0)</x:f>
        <x:v>1</x:v>
      </x:c>
      <x:c r="R1521" s="9" t="n">
        <x:f>IF(AND(T1521=1,G1521="PASS",P1521="FAIL"),1,0)</x:f>
        <x:v>0</x:v>
      </x:c>
      <x:c r="S1521" s="9" t="n">
        <x:f>IF(AND(T1521=1,G1521="FAIL",P1521="PASS"),1,0)</x:f>
        <x:v>0</x:v>
      </x:c>
      <x:c r="T1521" s="9" t="n">
        <x:v>1</x:v>
      </x:c>
      <x:c r="U1521" s="9" t="n">
        <x:v>9</x:v>
      </x:c>
      <x:c r="V1521" s="9" t="str">
        <x:v>MVP/SHACL_GENERATION_PIPELINE/experiments/FULL_REPAIR_V2/RUN_01/runs/RUN-TRF-013-20260915T122101608642Z/final/final_shape.ttl</x:v>
      </x:c>
    </x:row>
    <x:row r="1522" ht="22" customHeight="1">
      <x:c r="A1522" s="10" t="str">
        <x:v>V2_FALLBACK25</x:v>
      </x:c>
      <x:c r="B1522" s="10" t="str">
        <x:v>TRF-013</x:v>
      </x:c>
      <x:c r="C1522" s="10" t="str">
        <x:v>TRF-013-F05</x:v>
      </x:c>
      <x:c r="D1522" s="10" t="str">
        <x:v>RUN_01</x:v>
      </x:c>
      <x:c r="E1522" s="10" t="str">
        <x:v>ORIGINAL_LEDGER</x:v>
      </x:c>
      <x:c r="F1522" s="10" t="str">
        <x:v>FAIL</x:v>
      </x:c>
      <x:c r="G1522" s="10" t="str">
        <x:v>FAIL</x:v>
      </x:c>
      <x:c r="H1522" s="10" t="str">
        <x:v>EXECUTED</x:v>
      </x:c>
      <x:c r="I1522" s="10" t="str">
        <x:v>PARSED</x:v>
      </x:c>
      <x:c r="J1522" s="10" t="str">
        <x:v>GENERATION_ACCEPTED</x:v>
      </x:c>
      <x:c r="K1522" s="10" t="str">
        <x:v>d75f7410db560b180d0436dae61994e2ebec8eb992bb30d72b9b19abc7d665cc</x:v>
      </x:c>
      <x:c r="L1522" s="10" t="str">
        <x:v>full_repair_v2</x:v>
      </x:c>
      <x:c r="M1522" s="10" t="n">
        <x:v>1</x:v>
      </x:c>
      <x:c r="N1522" s="10" t="n">
        <x:v>0</x:v>
      </x:c>
      <x:c r="O1522" s="10" t="n">
        <x:v>0</x:v>
      </x:c>
      <x:c r="P1522" s="9" t="str">
        <x:f>'CaseReview'!U1522</x:f>
        <x:v>FAIL</x:v>
      </x:c>
      <x:c r="Q1522" s="9" t="n">
        <x:f>IF(AND(T1522=1,G1522=P1522),1,0)</x:f>
        <x:v>1</x:v>
      </x:c>
      <x:c r="R1522" s="9" t="n">
        <x:f>IF(AND(T1522=1,G1522="PASS",P1522="FAIL"),1,0)</x:f>
        <x:v>0</x:v>
      </x:c>
      <x:c r="S1522" s="9" t="n">
        <x:f>IF(AND(T1522=1,G1522="FAIL",P1522="PASS"),1,0)</x:f>
        <x:v>0</x:v>
      </x:c>
      <x:c r="T1522" s="9" t="n">
        <x:v>1</x:v>
      </x:c>
      <x:c r="U1522" s="9" t="n">
        <x:v>9</x:v>
      </x:c>
      <x:c r="V1522" s="9" t="str">
        <x:v>MVP/SHACL_GENERATION_PIPELINE/experiments/FULL_REPAIR_V2/RUN_01/runs/RUN-TRF-013-20260915T122101608642Z/final/final_shape.ttl</x:v>
      </x:c>
    </x:row>
    <x:row r="1523" ht="22" customHeight="1">
      <x:c r="A1523" s="10" t="str">
        <x:v>V2_FALLBACK25</x:v>
      </x:c>
      <x:c r="B1523" s="10" t="str">
        <x:v>TRF-013</x:v>
      </x:c>
      <x:c r="C1523" s="10" t="str">
        <x:v>TRF-013-P01</x:v>
      </x:c>
      <x:c r="D1523" s="10" t="str">
        <x:v>RUN_01</x:v>
      </x:c>
      <x:c r="E1523" s="10" t="str">
        <x:v>ORIGINAL_LEDGER</x:v>
      </x:c>
      <x:c r="F1523" s="10" t="str">
        <x:v>PASS</x:v>
      </x:c>
      <x:c r="G1523" s="10" t="str">
        <x:v>PASS</x:v>
      </x:c>
      <x:c r="H1523" s="10" t="str">
        <x:v>EXECUTED</x:v>
      </x:c>
      <x:c r="I1523" s="10" t="str">
        <x:v>PARSED</x:v>
      </x:c>
      <x:c r="J1523" s="10" t="str">
        <x:v>GENERATION_ACCEPTED</x:v>
      </x:c>
      <x:c r="K1523" s="10" t="str">
        <x:v>d75f7410db560b180d0436dae61994e2ebec8eb992bb30d72b9b19abc7d665cc</x:v>
      </x:c>
      <x:c r="L1523" s="10" t="str">
        <x:v>full_repair_v2</x:v>
      </x:c>
      <x:c r="M1523" s="10" t="n">
        <x:v>1</x:v>
      </x:c>
      <x:c r="N1523" s="10" t="n">
        <x:v>0</x:v>
      </x:c>
      <x:c r="O1523" s="10" t="n">
        <x:v>0</x:v>
      </x:c>
      <x:c r="P1523" s="9" t="str">
        <x:f>'CaseReview'!U1523</x:f>
        <x:v>PASS</x:v>
      </x:c>
      <x:c r="Q1523" s="9" t="n">
        <x:f>IF(AND(T1523=1,G1523=P1523),1,0)</x:f>
        <x:v>1</x:v>
      </x:c>
      <x:c r="R1523" s="9" t="n">
        <x:f>IF(AND(T1523=1,G1523="PASS",P1523="FAIL"),1,0)</x:f>
        <x:v>0</x:v>
      </x:c>
      <x:c r="S1523" s="9" t="n">
        <x:f>IF(AND(T1523=1,G1523="FAIL",P1523="PASS"),1,0)</x:f>
        <x:v>0</x:v>
      </x:c>
      <x:c r="T1523" s="9" t="n">
        <x:v>1</x:v>
      </x:c>
      <x:c r="U1523" s="9" t="n">
        <x:v>9</x:v>
      </x:c>
      <x:c r="V1523" s="9" t="str">
        <x:v>MVP/SHACL_GENERATION_PIPELINE/experiments/FULL_REPAIR_V2/RUN_01/runs/RUN-TRF-013-20260915T122101608642Z/final/final_shape.ttl</x:v>
      </x:c>
    </x:row>
    <x:row r="1524" ht="22" customHeight="1">
      <x:c r="A1524" s="10" t="str">
        <x:v>V2_FALLBACK25</x:v>
      </x:c>
      <x:c r="B1524" s="10" t="str">
        <x:v>TRF-013</x:v>
      </x:c>
      <x:c r="C1524" s="10" t="str">
        <x:v>TRF-013-P02</x:v>
      </x:c>
      <x:c r="D1524" s="10" t="str">
        <x:v>RUN_01</x:v>
      </x:c>
      <x:c r="E1524" s="10" t="str">
        <x:v>ORIGINAL_LEDGER</x:v>
      </x:c>
      <x:c r="F1524" s="10" t="str">
        <x:v>PASS</x:v>
      </x:c>
      <x:c r="G1524" s="10" t="str">
        <x:v>PASS</x:v>
      </x:c>
      <x:c r="H1524" s="10" t="str">
        <x:v>EXECUTED</x:v>
      </x:c>
      <x:c r="I1524" s="10" t="str">
        <x:v>PARSED</x:v>
      </x:c>
      <x:c r="J1524" s="10" t="str">
        <x:v>GENERATION_ACCEPTED</x:v>
      </x:c>
      <x:c r="K1524" s="10" t="str">
        <x:v>d75f7410db560b180d0436dae61994e2ebec8eb992bb30d72b9b19abc7d665cc</x:v>
      </x:c>
      <x:c r="L1524" s="10" t="str">
        <x:v>full_repair_v2</x:v>
      </x:c>
      <x:c r="M1524" s="10" t="n">
        <x:v>1</x:v>
      </x:c>
      <x:c r="N1524" s="10" t="n">
        <x:v>0</x:v>
      </x:c>
      <x:c r="O1524" s="10" t="n">
        <x:v>0</x:v>
      </x:c>
      <x:c r="P1524" s="9" t="str">
        <x:f>'CaseReview'!U1524</x:f>
        <x:v>PASS</x:v>
      </x:c>
      <x:c r="Q1524" s="9" t="n">
        <x:f>IF(AND(T1524=1,G1524=P1524),1,0)</x:f>
        <x:v>1</x:v>
      </x:c>
      <x:c r="R1524" s="9" t="n">
        <x:f>IF(AND(T1524=1,G1524="PASS",P1524="FAIL"),1,0)</x:f>
        <x:v>0</x:v>
      </x:c>
      <x:c r="S1524" s="9" t="n">
        <x:f>IF(AND(T1524=1,G1524="FAIL",P1524="PASS"),1,0)</x:f>
        <x:v>0</x:v>
      </x:c>
      <x:c r="T1524" s="9" t="n">
        <x:v>1</x:v>
      </x:c>
      <x:c r="U1524" s="9" t="n">
        <x:v>9</x:v>
      </x:c>
      <x:c r="V1524" s="9" t="str">
        <x:v>MVP/SHACL_GENERATION_PIPELINE/experiments/FULL_REPAIR_V2/RUN_01/runs/RUN-TRF-013-20260915T122101608642Z/final/final_shape.ttl</x:v>
      </x:c>
    </x:row>
    <x:row r="1525" ht="22" customHeight="1">
      <x:c r="A1525" s="10" t="str">
        <x:v>V2_FALLBACK25</x:v>
      </x:c>
      <x:c r="B1525" s="10" t="str">
        <x:v>TRF-013</x:v>
      </x:c>
      <x:c r="C1525" s="10" t="str">
        <x:v>TRF-013-P03</x:v>
      </x:c>
      <x:c r="D1525" s="10" t="str">
        <x:v>RUN_01</x:v>
      </x:c>
      <x:c r="E1525" s="10" t="str">
        <x:v>ORIGINAL_LEDGER</x:v>
      </x:c>
      <x:c r="F1525" s="10" t="str">
        <x:v>PASS</x:v>
      </x:c>
      <x:c r="G1525" s="10" t="str">
        <x:v>PASS</x:v>
      </x:c>
      <x:c r="H1525" s="10" t="str">
        <x:v>EXECUTED</x:v>
      </x:c>
      <x:c r="I1525" s="10" t="str">
        <x:v>PARSED</x:v>
      </x:c>
      <x:c r="J1525" s="10" t="str">
        <x:v>GENERATION_ACCEPTED</x:v>
      </x:c>
      <x:c r="K1525" s="10" t="str">
        <x:v>d75f7410db560b180d0436dae61994e2ebec8eb992bb30d72b9b19abc7d665cc</x:v>
      </x:c>
      <x:c r="L1525" s="10" t="str">
        <x:v>full_repair_v2</x:v>
      </x:c>
      <x:c r="M1525" s="10" t="n">
        <x:v>1</x:v>
      </x:c>
      <x:c r="N1525" s="10" t="n">
        <x:v>0</x:v>
      </x:c>
      <x:c r="O1525" s="10" t="n">
        <x:v>0</x:v>
      </x:c>
      <x:c r="P1525" s="9" t="str">
        <x:f>'CaseReview'!U1525</x:f>
        <x:v>PASS</x:v>
      </x:c>
      <x:c r="Q1525" s="9" t="n">
        <x:f>IF(AND(T1525=1,G1525=P1525),1,0)</x:f>
        <x:v>1</x:v>
      </x:c>
      <x:c r="R1525" s="9" t="n">
        <x:f>IF(AND(T1525=1,G1525="PASS",P1525="FAIL"),1,0)</x:f>
        <x:v>0</x:v>
      </x:c>
      <x:c r="S1525" s="9" t="n">
        <x:f>IF(AND(T1525=1,G1525="FAIL",P1525="PASS"),1,0)</x:f>
        <x:v>0</x:v>
      </x:c>
      <x:c r="T1525" s="9" t="n">
        <x:v>1</x:v>
      </x:c>
      <x:c r="U1525" s="9" t="n">
        <x:v>9</x:v>
      </x:c>
      <x:c r="V1525" s="9" t="str">
        <x:v>MVP/SHACL_GENERATION_PIPELINE/experiments/FULL_REPAIR_V2/RUN_01/runs/RUN-TRF-013-20260915T122101608642Z/final/final_shape.ttl</x:v>
      </x:c>
    </x:row>
    <x:row r="1526" ht="22" customHeight="1">
      <x:c r="A1526" s="10" t="str">
        <x:v>V2_FALLBACK25</x:v>
      </x:c>
      <x:c r="B1526" s="10" t="str">
        <x:v>TRF-013</x:v>
      </x:c>
      <x:c r="C1526" s="10" t="str">
        <x:v>TRF-013-P04</x:v>
      </x:c>
      <x:c r="D1526" s="10" t="str">
        <x:v>RUN_01</x:v>
      </x:c>
      <x:c r="E1526" s="10" t="str">
        <x:v>ORIGINAL_LEDGER</x:v>
      </x:c>
      <x:c r="F1526" s="10" t="str">
        <x:v>PASS</x:v>
      </x:c>
      <x:c r="G1526" s="10" t="str">
        <x:v>PASS</x:v>
      </x:c>
      <x:c r="H1526" s="10" t="str">
        <x:v>EXECUTED</x:v>
      </x:c>
      <x:c r="I1526" s="10" t="str">
        <x:v>PARSED</x:v>
      </x:c>
      <x:c r="J1526" s="10" t="str">
        <x:v>GENERATION_ACCEPTED</x:v>
      </x:c>
      <x:c r="K1526" s="10" t="str">
        <x:v>d75f7410db560b180d0436dae61994e2ebec8eb992bb30d72b9b19abc7d665cc</x:v>
      </x:c>
      <x:c r="L1526" s="10" t="str">
        <x:v>full_repair_v2</x:v>
      </x:c>
      <x:c r="M1526" s="10" t="n">
        <x:v>1</x:v>
      </x:c>
      <x:c r="N1526" s="10" t="n">
        <x:v>0</x:v>
      </x:c>
      <x:c r="O1526" s="10" t="n">
        <x:v>0</x:v>
      </x:c>
      <x:c r="P1526" s="9" t="str">
        <x:f>'CaseReview'!U1526</x:f>
        <x:v>PASS</x:v>
      </x:c>
      <x:c r="Q1526" s="9" t="n">
        <x:f>IF(AND(T1526=1,G1526=P1526),1,0)</x:f>
        <x:v>1</x:v>
      </x:c>
      <x:c r="R1526" s="9" t="n">
        <x:f>IF(AND(T1526=1,G1526="PASS",P1526="FAIL"),1,0)</x:f>
        <x:v>0</x:v>
      </x:c>
      <x:c r="S1526" s="9" t="n">
        <x:f>IF(AND(T1526=1,G1526="FAIL",P1526="PASS"),1,0)</x:f>
        <x:v>0</x:v>
      </x:c>
      <x:c r="T1526" s="9" t="n">
        <x:v>1</x:v>
      </x:c>
      <x:c r="U1526" s="9" t="n">
        <x:v>9</x:v>
      </x:c>
      <x:c r="V1526" s="9" t="str">
        <x:v>MVP/SHACL_GENERATION_PIPELINE/experiments/FULL_REPAIR_V2/RUN_01/runs/RUN-TRF-013-20260915T122101608642Z/final/final_shape.ttl</x:v>
      </x:c>
    </x:row>
    <x:row r="1527" ht="22" customHeight="1">
      <x:c r="A1527" s="10" t="str">
        <x:v>V2_FALLBACK25</x:v>
      </x:c>
      <x:c r="B1527" s="10" t="str">
        <x:v>TRF-014</x:v>
      </x:c>
      <x:c r="C1527" s="10" t="str">
        <x:v>TRF-014-F01</x:v>
      </x:c>
      <x:c r="D1527" s="10" t="str">
        <x:v>RUN_01</x:v>
      </x:c>
      <x:c r="E1527" s="10" t="str">
        <x:v>ORIGINAL_LEDGER</x:v>
      </x:c>
      <x:c r="F1527" s="10" t="str">
        <x:v>FAIL</x:v>
      </x:c>
      <x:c r="G1527" s="10" t="str">
        <x:v>FAIL</x:v>
      </x:c>
      <x:c r="H1527" s="10" t="str">
        <x:v>EXECUTED</x:v>
      </x:c>
      <x:c r="I1527" s="10" t="str">
        <x:v>PARSED</x:v>
      </x:c>
      <x:c r="J1527" s="10" t="str">
        <x:v>GENERATION_ACCEPTED</x:v>
      </x:c>
      <x:c r="K1527" s="10" t="str">
        <x:v>f767191701a49c1095b70b5cac2e8894fbb7b14e008df6374e37face783dd691</x:v>
      </x:c>
      <x:c r="L1527" s="10" t="str">
        <x:v>full_repair_v2</x:v>
      </x:c>
      <x:c r="M1527" s="10" t="n">
        <x:v>1</x:v>
      </x:c>
      <x:c r="N1527" s="10" t="n">
        <x:v>0</x:v>
      </x:c>
      <x:c r="O1527" s="10" t="n">
        <x:v>0</x:v>
      </x:c>
      <x:c r="P1527" s="9" t="str">
        <x:f>'CaseReview'!U1527</x:f>
        <x:v>FAIL</x:v>
      </x:c>
      <x:c r="Q1527" s="9" t="n">
        <x:f>IF(AND(T1527=1,G1527=P1527),1,0)</x:f>
        <x:v>1</x:v>
      </x:c>
      <x:c r="R1527" s="9" t="n">
        <x:f>IF(AND(T1527=1,G1527="PASS",P1527="FAIL"),1,0)</x:f>
        <x:v>0</x:v>
      </x:c>
      <x:c r="S1527" s="9" t="n">
        <x:f>IF(AND(T1527=1,G1527="FAIL",P1527="PASS"),1,0)</x:f>
        <x:v>0</x:v>
      </x:c>
      <x:c r="T1527" s="9" t="n">
        <x:v>1</x:v>
      </x:c>
      <x:c r="U1527" s="9" t="n">
        <x:v>10</x:v>
      </x:c>
      <x:c r="V1527" s="9" t="str">
        <x:v>MVP/SHACL_GENERATION_PIPELINE/experiments/FULL_REPAIR_V2/RUN_01/runs/RUN-TRF-014-20260915T122241413887Z/final/final_shape.ttl</x:v>
      </x:c>
    </x:row>
    <x:row r="1528" ht="22" customHeight="1">
      <x:c r="A1528" s="10" t="str">
        <x:v>V2_FALLBACK25</x:v>
      </x:c>
      <x:c r="B1528" s="10" t="str">
        <x:v>TRF-014</x:v>
      </x:c>
      <x:c r="C1528" s="10" t="str">
        <x:v>TRF-014-F02</x:v>
      </x:c>
      <x:c r="D1528" s="10" t="str">
        <x:v>RUN_01</x:v>
      </x:c>
      <x:c r="E1528" s="10" t="str">
        <x:v>ORIGINAL_LEDGER</x:v>
      </x:c>
      <x:c r="F1528" s="10" t="str">
        <x:v>FAIL</x:v>
      </x:c>
      <x:c r="G1528" s="10" t="str">
        <x:v>FAIL</x:v>
      </x:c>
      <x:c r="H1528" s="10" t="str">
        <x:v>EXECUTED</x:v>
      </x:c>
      <x:c r="I1528" s="10" t="str">
        <x:v>PARSED</x:v>
      </x:c>
      <x:c r="J1528" s="10" t="str">
        <x:v>GENERATION_ACCEPTED</x:v>
      </x:c>
      <x:c r="K1528" s="10" t="str">
        <x:v>f767191701a49c1095b70b5cac2e8894fbb7b14e008df6374e37face783dd691</x:v>
      </x:c>
      <x:c r="L1528" s="10" t="str">
        <x:v>full_repair_v2</x:v>
      </x:c>
      <x:c r="M1528" s="10" t="n">
        <x:v>1</x:v>
      </x:c>
      <x:c r="N1528" s="10" t="n">
        <x:v>0</x:v>
      </x:c>
      <x:c r="O1528" s="10" t="n">
        <x:v>0</x:v>
      </x:c>
      <x:c r="P1528" s="9" t="str">
        <x:f>'CaseReview'!U1528</x:f>
        <x:v>FAIL</x:v>
      </x:c>
      <x:c r="Q1528" s="9" t="n">
        <x:f>IF(AND(T1528=1,G1528=P1528),1,0)</x:f>
        <x:v>1</x:v>
      </x:c>
      <x:c r="R1528" s="9" t="n">
        <x:f>IF(AND(T1528=1,G1528="PASS",P1528="FAIL"),1,0)</x:f>
        <x:v>0</x:v>
      </x:c>
      <x:c r="S1528" s="9" t="n">
        <x:f>IF(AND(T1528=1,G1528="FAIL",P1528="PASS"),1,0)</x:f>
        <x:v>0</x:v>
      </x:c>
      <x:c r="T1528" s="9" t="n">
        <x:v>1</x:v>
      </x:c>
      <x:c r="U1528" s="9" t="n">
        <x:v>10</x:v>
      </x:c>
      <x:c r="V1528" s="9" t="str">
        <x:v>MVP/SHACL_GENERATION_PIPELINE/experiments/FULL_REPAIR_V2/RUN_01/runs/RUN-TRF-014-20260915T122241413887Z/final/final_shape.ttl</x:v>
      </x:c>
    </x:row>
    <x:row r="1529" ht="22" customHeight="1">
      <x:c r="A1529" s="10" t="str">
        <x:v>V2_FALLBACK25</x:v>
      </x:c>
      <x:c r="B1529" s="10" t="str">
        <x:v>TRF-014</x:v>
      </x:c>
      <x:c r="C1529" s="10" t="str">
        <x:v>TRF-014-F03</x:v>
      </x:c>
      <x:c r="D1529" s="10" t="str">
        <x:v>RUN_01</x:v>
      </x:c>
      <x:c r="E1529" s="10" t="str">
        <x:v>ORIGINAL_LEDGER</x:v>
      </x:c>
      <x:c r="F1529" s="10" t="str">
        <x:v>FAIL</x:v>
      </x:c>
      <x:c r="G1529" s="10" t="str">
        <x:v>FAIL</x:v>
      </x:c>
      <x:c r="H1529" s="10" t="str">
        <x:v>EXECUTED</x:v>
      </x:c>
      <x:c r="I1529" s="10" t="str">
        <x:v>PARSED</x:v>
      </x:c>
      <x:c r="J1529" s="10" t="str">
        <x:v>GENERATION_ACCEPTED</x:v>
      </x:c>
      <x:c r="K1529" s="10" t="str">
        <x:v>f767191701a49c1095b70b5cac2e8894fbb7b14e008df6374e37face783dd691</x:v>
      </x:c>
      <x:c r="L1529" s="10" t="str">
        <x:v>full_repair_v2</x:v>
      </x:c>
      <x:c r="M1529" s="10" t="n">
        <x:v>1</x:v>
      </x:c>
      <x:c r="N1529" s="10" t="n">
        <x:v>0</x:v>
      </x:c>
      <x:c r="O1529" s="10" t="n">
        <x:v>0</x:v>
      </x:c>
      <x:c r="P1529" s="9" t="str">
        <x:f>'CaseReview'!U1529</x:f>
        <x:v>FAIL</x:v>
      </x:c>
      <x:c r="Q1529" s="9" t="n">
        <x:f>IF(AND(T1529=1,G1529=P1529),1,0)</x:f>
        <x:v>1</x:v>
      </x:c>
      <x:c r="R1529" s="9" t="n">
        <x:f>IF(AND(T1529=1,G1529="PASS",P1529="FAIL"),1,0)</x:f>
        <x:v>0</x:v>
      </x:c>
      <x:c r="S1529" s="9" t="n">
        <x:f>IF(AND(T1529=1,G1529="FAIL",P1529="PASS"),1,0)</x:f>
        <x:v>0</x:v>
      </x:c>
      <x:c r="T1529" s="9" t="n">
        <x:v>1</x:v>
      </x:c>
      <x:c r="U1529" s="9" t="n">
        <x:v>10</x:v>
      </x:c>
      <x:c r="V1529" s="9" t="str">
        <x:v>MVP/SHACL_GENERATION_PIPELINE/experiments/FULL_REPAIR_V2/RUN_01/runs/RUN-TRF-014-20260915T122241413887Z/final/final_shape.ttl</x:v>
      </x:c>
    </x:row>
    <x:row r="1530" ht="22" customHeight="1">
      <x:c r="A1530" s="10" t="str">
        <x:v>V2_FALLBACK25</x:v>
      </x:c>
      <x:c r="B1530" s="10" t="str">
        <x:v>TRF-014</x:v>
      </x:c>
      <x:c r="C1530" s="10" t="str">
        <x:v>TRF-014-F04</x:v>
      </x:c>
      <x:c r="D1530" s="10" t="str">
        <x:v>RUN_01</x:v>
      </x:c>
      <x:c r="E1530" s="10" t="str">
        <x:v>ORIGINAL_LEDGER</x:v>
      </x:c>
      <x:c r="F1530" s="10" t="str">
        <x:v>FAIL</x:v>
      </x:c>
      <x:c r="G1530" s="10" t="str">
        <x:v>FAIL</x:v>
      </x:c>
      <x:c r="H1530" s="10" t="str">
        <x:v>EXECUTED</x:v>
      </x:c>
      <x:c r="I1530" s="10" t="str">
        <x:v>PARSED</x:v>
      </x:c>
      <x:c r="J1530" s="10" t="str">
        <x:v>GENERATION_ACCEPTED</x:v>
      </x:c>
      <x:c r="K1530" s="10" t="str">
        <x:v>f767191701a49c1095b70b5cac2e8894fbb7b14e008df6374e37face783dd691</x:v>
      </x:c>
      <x:c r="L1530" s="10" t="str">
        <x:v>full_repair_v2</x:v>
      </x:c>
      <x:c r="M1530" s="10" t="n">
        <x:v>1</x:v>
      </x:c>
      <x:c r="N1530" s="10" t="n">
        <x:v>0</x:v>
      </x:c>
      <x:c r="O1530" s="10" t="n">
        <x:v>0</x:v>
      </x:c>
      <x:c r="P1530" s="9" t="str">
        <x:f>'CaseReview'!U1530</x:f>
        <x:v>FAIL</x:v>
      </x:c>
      <x:c r="Q1530" s="9" t="n">
        <x:f>IF(AND(T1530=1,G1530=P1530),1,0)</x:f>
        <x:v>1</x:v>
      </x:c>
      <x:c r="R1530" s="9" t="n">
        <x:f>IF(AND(T1530=1,G1530="PASS",P1530="FAIL"),1,0)</x:f>
        <x:v>0</x:v>
      </x:c>
      <x:c r="S1530" s="9" t="n">
        <x:f>IF(AND(T1530=1,G1530="FAIL",P1530="PASS"),1,0)</x:f>
        <x:v>0</x:v>
      </x:c>
      <x:c r="T1530" s="9" t="n">
        <x:v>1</x:v>
      </x:c>
      <x:c r="U1530" s="9" t="n">
        <x:v>10</x:v>
      </x:c>
      <x:c r="V1530" s="9" t="str">
        <x:v>MVP/SHACL_GENERATION_PIPELINE/experiments/FULL_REPAIR_V2/RUN_01/runs/RUN-TRF-014-20260915T122241413887Z/final/final_shape.ttl</x:v>
      </x:c>
    </x:row>
    <x:row r="1531" ht="22" customHeight="1">
      <x:c r="A1531" s="10" t="str">
        <x:v>V2_FALLBACK25</x:v>
      </x:c>
      <x:c r="B1531" s="10" t="str">
        <x:v>TRF-014</x:v>
      </x:c>
      <x:c r="C1531" s="10" t="str">
        <x:v>TRF-014-F05</x:v>
      </x:c>
      <x:c r="D1531" s="10" t="str">
        <x:v>RUN_01</x:v>
      </x:c>
      <x:c r="E1531" s="10" t="str">
        <x:v>ORIGINAL_LEDGER</x:v>
      </x:c>
      <x:c r="F1531" s="10" t="str">
        <x:v>FAIL</x:v>
      </x:c>
      <x:c r="G1531" s="10" t="str">
        <x:v>FAIL</x:v>
      </x:c>
      <x:c r="H1531" s="10" t="str">
        <x:v>EXECUTED</x:v>
      </x:c>
      <x:c r="I1531" s="10" t="str">
        <x:v>PARSED</x:v>
      </x:c>
      <x:c r="J1531" s="10" t="str">
        <x:v>GENERATION_ACCEPTED</x:v>
      </x:c>
      <x:c r="K1531" s="10" t="str">
        <x:v>f767191701a49c1095b70b5cac2e8894fbb7b14e008df6374e37face783dd691</x:v>
      </x:c>
      <x:c r="L1531" s="10" t="str">
        <x:v>full_repair_v2</x:v>
      </x:c>
      <x:c r="M1531" s="10" t="n">
        <x:v>1</x:v>
      </x:c>
      <x:c r="N1531" s="10" t="n">
        <x:v>0</x:v>
      </x:c>
      <x:c r="O1531" s="10" t="n">
        <x:v>0</x:v>
      </x:c>
      <x:c r="P1531" s="9" t="str">
        <x:f>'CaseReview'!U1531</x:f>
        <x:v>FAIL</x:v>
      </x:c>
      <x:c r="Q1531" s="9" t="n">
        <x:f>IF(AND(T1531=1,G1531=P1531),1,0)</x:f>
        <x:v>1</x:v>
      </x:c>
      <x:c r="R1531" s="9" t="n">
        <x:f>IF(AND(T1531=1,G1531="PASS",P1531="FAIL"),1,0)</x:f>
        <x:v>0</x:v>
      </x:c>
      <x:c r="S1531" s="9" t="n">
        <x:f>IF(AND(T1531=1,G1531="FAIL",P1531="PASS"),1,0)</x:f>
        <x:v>0</x:v>
      </x:c>
      <x:c r="T1531" s="9" t="n">
        <x:v>1</x:v>
      </x:c>
      <x:c r="U1531" s="9" t="n">
        <x:v>10</x:v>
      </x:c>
      <x:c r="V1531" s="9" t="str">
        <x:v>MVP/SHACL_GENERATION_PIPELINE/experiments/FULL_REPAIR_V2/RUN_01/runs/RUN-TRF-014-20260915T122241413887Z/final/final_shape.ttl</x:v>
      </x:c>
    </x:row>
    <x:row r="1532" ht="22" customHeight="1">
      <x:c r="A1532" s="10" t="str">
        <x:v>V2_FALLBACK25</x:v>
      </x:c>
      <x:c r="B1532" s="10" t="str">
        <x:v>TRF-014</x:v>
      </x:c>
      <x:c r="C1532" s="10" t="str">
        <x:v>TRF-014-P01</x:v>
      </x:c>
      <x:c r="D1532" s="10" t="str">
        <x:v>RUN_01</x:v>
      </x:c>
      <x:c r="E1532" s="10" t="str">
        <x:v>ORIGINAL_LEDGER</x:v>
      </x:c>
      <x:c r="F1532" s="10" t="str">
        <x:v>PASS</x:v>
      </x:c>
      <x:c r="G1532" s="10" t="str">
        <x:v>FAIL</x:v>
      </x:c>
      <x:c r="H1532" s="10" t="str">
        <x:v>EXECUTED</x:v>
      </x:c>
      <x:c r="I1532" s="10" t="str">
        <x:v>PARSED</x:v>
      </x:c>
      <x:c r="J1532" s="10" t="str">
        <x:v>GENERATION_ACCEPTED</x:v>
      </x:c>
      <x:c r="K1532" s="10" t="str">
        <x:v>f767191701a49c1095b70b5cac2e8894fbb7b14e008df6374e37face783dd691</x:v>
      </x:c>
      <x:c r="L1532" s="10" t="str">
        <x:v>full_repair_v2</x:v>
      </x:c>
      <x:c r="M1532" s="10" t="n">
        <x:v>0</x:v>
      </x:c>
      <x:c r="N1532" s="10" t="n">
        <x:v>0</x:v>
      </x:c>
      <x:c r="O1532" s="10" t="n">
        <x:v>1</x:v>
      </x:c>
      <x:c r="P1532" s="9" t="str">
        <x:f>'CaseReview'!U1532</x:f>
        <x:v>PASS</x:v>
      </x:c>
      <x:c r="Q1532" s="9" t="n">
        <x:f>IF(AND(T1532=1,G1532=P1532),1,0)</x:f>
        <x:v>0</x:v>
      </x:c>
      <x:c r="R1532" s="9" t="n">
        <x:f>IF(AND(T1532=1,G1532="PASS",P1532="FAIL"),1,0)</x:f>
        <x:v>0</x:v>
      </x:c>
      <x:c r="S1532" s="9" t="n">
        <x:f>IF(AND(T1532=1,G1532="FAIL",P1532="PASS"),1,0)</x:f>
        <x:v>1</x:v>
      </x:c>
      <x:c r="T1532" s="9" t="n">
        <x:v>1</x:v>
      </x:c>
      <x:c r="U1532" s="9" t="n">
        <x:v>10</x:v>
      </x:c>
      <x:c r="V1532" s="9" t="str">
        <x:v>MVP/SHACL_GENERATION_PIPELINE/experiments/FULL_REPAIR_V2/RUN_01/runs/RUN-TRF-014-20260915T122241413887Z/final/final_shape.ttl</x:v>
      </x:c>
    </x:row>
    <x:row r="1533" ht="22" customHeight="1">
      <x:c r="A1533" s="10" t="str">
        <x:v>V2_FALLBACK25</x:v>
      </x:c>
      <x:c r="B1533" s="10" t="str">
        <x:v>TRF-014</x:v>
      </x:c>
      <x:c r="C1533" s="10" t="str">
        <x:v>TRF-014-P02</x:v>
      </x:c>
      <x:c r="D1533" s="10" t="str">
        <x:v>RUN_01</x:v>
      </x:c>
      <x:c r="E1533" s="10" t="str">
        <x:v>ORIGINAL_LEDGER</x:v>
      </x:c>
      <x:c r="F1533" s="10" t="str">
        <x:v>PASS</x:v>
      </x:c>
      <x:c r="G1533" s="10" t="str">
        <x:v>FAIL</x:v>
      </x:c>
      <x:c r="H1533" s="10" t="str">
        <x:v>EXECUTED</x:v>
      </x:c>
      <x:c r="I1533" s="10" t="str">
        <x:v>PARSED</x:v>
      </x:c>
      <x:c r="J1533" s="10" t="str">
        <x:v>GENERATION_ACCEPTED</x:v>
      </x:c>
      <x:c r="K1533" s="10" t="str">
        <x:v>f767191701a49c1095b70b5cac2e8894fbb7b14e008df6374e37face783dd691</x:v>
      </x:c>
      <x:c r="L1533" s="10" t="str">
        <x:v>full_repair_v2</x:v>
      </x:c>
      <x:c r="M1533" s="10" t="n">
        <x:v>0</x:v>
      </x:c>
      <x:c r="N1533" s="10" t="n">
        <x:v>0</x:v>
      </x:c>
      <x:c r="O1533" s="10" t="n">
        <x:v>1</x:v>
      </x:c>
      <x:c r="P1533" s="9" t="str">
        <x:f>'CaseReview'!U1533</x:f>
        <x:v>PASS</x:v>
      </x:c>
      <x:c r="Q1533" s="9" t="n">
        <x:f>IF(AND(T1533=1,G1533=P1533),1,0)</x:f>
        <x:v>0</x:v>
      </x:c>
      <x:c r="R1533" s="9" t="n">
        <x:f>IF(AND(T1533=1,G1533="PASS",P1533="FAIL"),1,0)</x:f>
        <x:v>0</x:v>
      </x:c>
      <x:c r="S1533" s="9" t="n">
        <x:f>IF(AND(T1533=1,G1533="FAIL",P1533="PASS"),1,0)</x:f>
        <x:v>1</x:v>
      </x:c>
      <x:c r="T1533" s="9" t="n">
        <x:v>1</x:v>
      </x:c>
      <x:c r="U1533" s="9" t="n">
        <x:v>10</x:v>
      </x:c>
      <x:c r="V1533" s="9" t="str">
        <x:v>MVP/SHACL_GENERATION_PIPELINE/experiments/FULL_REPAIR_V2/RUN_01/runs/RUN-TRF-014-20260915T122241413887Z/final/final_shape.ttl</x:v>
      </x:c>
    </x:row>
    <x:row r="1534" ht="22" customHeight="1">
      <x:c r="A1534" s="10" t="str">
        <x:v>V2_FALLBACK25</x:v>
      </x:c>
      <x:c r="B1534" s="10" t="str">
        <x:v>TRF-014</x:v>
      </x:c>
      <x:c r="C1534" s="10" t="str">
        <x:v>TRF-014-P03</x:v>
      </x:c>
      <x:c r="D1534" s="10" t="str">
        <x:v>RUN_01</x:v>
      </x:c>
      <x:c r="E1534" s="10" t="str">
        <x:v>ORIGINAL_LEDGER</x:v>
      </x:c>
      <x:c r="F1534" s="10" t="str">
        <x:v>PASS</x:v>
      </x:c>
      <x:c r="G1534" s="10" t="str">
        <x:v>FAIL</x:v>
      </x:c>
      <x:c r="H1534" s="10" t="str">
        <x:v>EXECUTED</x:v>
      </x:c>
      <x:c r="I1534" s="10" t="str">
        <x:v>PARSED</x:v>
      </x:c>
      <x:c r="J1534" s="10" t="str">
        <x:v>GENERATION_ACCEPTED</x:v>
      </x:c>
      <x:c r="K1534" s="10" t="str">
        <x:v>f767191701a49c1095b70b5cac2e8894fbb7b14e008df6374e37face783dd691</x:v>
      </x:c>
      <x:c r="L1534" s="10" t="str">
        <x:v>full_repair_v2</x:v>
      </x:c>
      <x:c r="M1534" s="10" t="n">
        <x:v>0</x:v>
      </x:c>
      <x:c r="N1534" s="10" t="n">
        <x:v>0</x:v>
      </x:c>
      <x:c r="O1534" s="10" t="n">
        <x:v>1</x:v>
      </x:c>
      <x:c r="P1534" s="9" t="str">
        <x:f>'CaseReview'!U1534</x:f>
        <x:v>PASS</x:v>
      </x:c>
      <x:c r="Q1534" s="9" t="n">
        <x:f>IF(AND(T1534=1,G1534=P1534),1,0)</x:f>
        <x:v>0</x:v>
      </x:c>
      <x:c r="R1534" s="9" t="n">
        <x:f>IF(AND(T1534=1,G1534="PASS",P1534="FAIL"),1,0)</x:f>
        <x:v>0</x:v>
      </x:c>
      <x:c r="S1534" s="9" t="n">
        <x:f>IF(AND(T1534=1,G1534="FAIL",P1534="PASS"),1,0)</x:f>
        <x:v>1</x:v>
      </x:c>
      <x:c r="T1534" s="9" t="n">
        <x:v>1</x:v>
      </x:c>
      <x:c r="U1534" s="9" t="n">
        <x:v>10</x:v>
      </x:c>
      <x:c r="V1534" s="9" t="str">
        <x:v>MVP/SHACL_GENERATION_PIPELINE/experiments/FULL_REPAIR_V2/RUN_01/runs/RUN-TRF-014-20260915T122241413887Z/final/final_shape.ttl</x:v>
      </x:c>
    </x:row>
    <x:row r="1535" ht="22" customHeight="1">
      <x:c r="A1535" s="10" t="str">
        <x:v>V2_FALLBACK25</x:v>
      </x:c>
      <x:c r="B1535" s="10" t="str">
        <x:v>TRF-014</x:v>
      </x:c>
      <x:c r="C1535" s="10" t="str">
        <x:v>TRF-014-P04</x:v>
      </x:c>
      <x:c r="D1535" s="10" t="str">
        <x:v>RUN_01</x:v>
      </x:c>
      <x:c r="E1535" s="10" t="str">
        <x:v>ORIGINAL_LEDGER</x:v>
      </x:c>
      <x:c r="F1535" s="10" t="str">
        <x:v>PASS</x:v>
      </x:c>
      <x:c r="G1535" s="10" t="str">
        <x:v>FAIL</x:v>
      </x:c>
      <x:c r="H1535" s="10" t="str">
        <x:v>EXECUTED</x:v>
      </x:c>
      <x:c r="I1535" s="10" t="str">
        <x:v>PARSED</x:v>
      </x:c>
      <x:c r="J1535" s="10" t="str">
        <x:v>GENERATION_ACCEPTED</x:v>
      </x:c>
      <x:c r="K1535" s="10" t="str">
        <x:v>f767191701a49c1095b70b5cac2e8894fbb7b14e008df6374e37face783dd691</x:v>
      </x:c>
      <x:c r="L1535" s="10" t="str">
        <x:v>full_repair_v2</x:v>
      </x:c>
      <x:c r="M1535" s="10" t="n">
        <x:v>0</x:v>
      </x:c>
      <x:c r="N1535" s="10" t="n">
        <x:v>0</x:v>
      </x:c>
      <x:c r="O1535" s="10" t="n">
        <x:v>1</x:v>
      </x:c>
      <x:c r="P1535" s="9" t="str">
        <x:f>'CaseReview'!U1535</x:f>
        <x:v>PASS</x:v>
      </x:c>
      <x:c r="Q1535" s="9" t="n">
        <x:f>IF(AND(T1535=1,G1535=P1535),1,0)</x:f>
        <x:v>0</x:v>
      </x:c>
      <x:c r="R1535" s="9" t="n">
        <x:f>IF(AND(T1535=1,G1535="PASS",P1535="FAIL"),1,0)</x:f>
        <x:v>0</x:v>
      </x:c>
      <x:c r="S1535" s="9" t="n">
        <x:f>IF(AND(T1535=1,G1535="FAIL",P1535="PASS"),1,0)</x:f>
        <x:v>1</x:v>
      </x:c>
      <x:c r="T1535" s="9" t="n">
        <x:v>1</x:v>
      </x:c>
      <x:c r="U1535" s="9" t="n">
        <x:v>10</x:v>
      </x:c>
      <x:c r="V1535" s="9" t="str">
        <x:v>MVP/SHACL_GENERATION_PIPELINE/experiments/FULL_REPAIR_V2/RUN_01/runs/RUN-TRF-014-20260915T122241413887Z/final/final_shape.ttl</x:v>
      </x:c>
    </x:row>
    <x:row r="1536" ht="22" customHeight="1">
      <x:c r="A1536" s="10" t="str">
        <x:v>V2_FALLBACK25</x:v>
      </x:c>
      <x:c r="B1536" s="10" t="str">
        <x:v>TRF-014</x:v>
      </x:c>
      <x:c r="C1536" s="10" t="str">
        <x:v>TRF-014-P05</x:v>
      </x:c>
      <x:c r="D1536" s="10" t="str">
        <x:v>RUN_01</x:v>
      </x:c>
      <x:c r="E1536" s="10" t="str">
        <x:v>ORIGINAL_LEDGER</x:v>
      </x:c>
      <x:c r="F1536" s="10" t="str">
        <x:v>PASS</x:v>
      </x:c>
      <x:c r="G1536" s="10" t="str">
        <x:v>FAIL</x:v>
      </x:c>
      <x:c r="H1536" s="10" t="str">
        <x:v>EXECUTED</x:v>
      </x:c>
      <x:c r="I1536" s="10" t="str">
        <x:v>PARSED</x:v>
      </x:c>
      <x:c r="J1536" s="10" t="str">
        <x:v>GENERATION_ACCEPTED</x:v>
      </x:c>
      <x:c r="K1536" s="10" t="str">
        <x:v>f767191701a49c1095b70b5cac2e8894fbb7b14e008df6374e37face783dd691</x:v>
      </x:c>
      <x:c r="L1536" s="10" t="str">
        <x:v>full_repair_v2</x:v>
      </x:c>
      <x:c r="M1536" s="10" t="n">
        <x:v>0</x:v>
      </x:c>
      <x:c r="N1536" s="10" t="n">
        <x:v>0</x:v>
      </x:c>
      <x:c r="O1536" s="10" t="n">
        <x:v>1</x:v>
      </x:c>
      <x:c r="P1536" s="9" t="str">
        <x:f>'CaseReview'!U1536</x:f>
        <x:v>PASS</x:v>
      </x:c>
      <x:c r="Q1536" s="9" t="n">
        <x:f>IF(AND(T1536=1,G1536=P1536),1,0)</x:f>
        <x:v>0</x:v>
      </x:c>
      <x:c r="R1536" s="9" t="n">
        <x:f>IF(AND(T1536=1,G1536="PASS",P1536="FAIL"),1,0)</x:f>
        <x:v>0</x:v>
      </x:c>
      <x:c r="S1536" s="9" t="n">
        <x:f>IF(AND(T1536=1,G1536="FAIL",P1536="PASS"),1,0)</x:f>
        <x:v>1</x:v>
      </x:c>
      <x:c r="T1536" s="9" t="n">
        <x:v>1</x:v>
      </x:c>
      <x:c r="U1536" s="9" t="n">
        <x:v>10</x:v>
      </x:c>
      <x:c r="V1536" s="9" t="str">
        <x:v>MVP/SHACL_GENERATION_PIPELINE/experiments/FULL_REPAIR_V2/RUN_01/runs/RUN-TRF-014-20260915T122241413887Z/final/final_shape.ttl</x:v>
      </x:c>
    </x:row>
    <x:row r="1537" ht="22" customHeight="1">
      <x:c r="A1537" s="10" t="str">
        <x:v>V2_FALLBACK25</x:v>
      </x:c>
      <x:c r="B1537" s="10" t="str">
        <x:v>TRF-015</x:v>
      </x:c>
      <x:c r="C1537" s="10" t="str">
        <x:v>TRF-015-F01</x:v>
      </x:c>
      <x:c r="D1537" s="10" t="str">
        <x:v>RUN_01</x:v>
      </x:c>
      <x:c r="E1537" s="10" t="str">
        <x:v>ORIGINAL_LEDGER</x:v>
      </x:c>
      <x:c r="F1537" s="10" t="str">
        <x:v>FAIL</x:v>
      </x:c>
      <x:c r="G1537" s="10" t="str">
        <x:v>FAIL</x:v>
      </x:c>
      <x:c r="H1537" s="10" t="str">
        <x:v>EXECUTED</x:v>
      </x:c>
      <x:c r="I1537" s="10" t="str">
        <x:v>PARSED</x:v>
      </x:c>
      <x:c r="J1537" s="10" t="str">
        <x:v>GENERATION_ACCEPTED</x:v>
      </x:c>
      <x:c r="K1537" s="10" t="str">
        <x:v>088b4992744ad7e8192bc961a1c3e69dbf32f31636a19cbddbef468107404242</x:v>
      </x:c>
      <x:c r="L1537" s="10" t="str">
        <x:v>full_repair_v2</x:v>
      </x:c>
      <x:c r="M1537" s="10" t="n">
        <x:v>1</x:v>
      </x:c>
      <x:c r="N1537" s="10" t="n">
        <x:v>0</x:v>
      </x:c>
      <x:c r="O1537" s="10" t="n">
        <x:v>0</x:v>
      </x:c>
      <x:c r="P1537" s="9" t="str">
        <x:f>'CaseReview'!U1537</x:f>
        <x:v>FAIL</x:v>
      </x:c>
      <x:c r="Q1537" s="9" t="n">
        <x:f>IF(AND(T1537=1,G1537=P1537),1,0)</x:f>
        <x:v>1</x:v>
      </x:c>
      <x:c r="R1537" s="9" t="n">
        <x:f>IF(AND(T1537=1,G1537="PASS",P1537="FAIL"),1,0)</x:f>
        <x:v>0</x:v>
      </x:c>
      <x:c r="S1537" s="9" t="n">
        <x:f>IF(AND(T1537=1,G1537="FAIL",P1537="PASS"),1,0)</x:f>
        <x:v>0</x:v>
      </x:c>
      <x:c r="T1537" s="9" t="n">
        <x:v>1</x:v>
      </x:c>
      <x:c r="U1537" s="9" t="n">
        <x:v>8</x:v>
      </x:c>
      <x:c r="V1537" s="9" t="str">
        <x:v>MVP/SHACL_GENERATION_PIPELINE/experiments/FULL_REPAIR_V2/RUN_01/runs/RUN-TRF-015-20260915T122539411888Z/final/final_shape.ttl</x:v>
      </x:c>
    </x:row>
    <x:row r="1538" ht="22" customHeight="1">
      <x:c r="A1538" s="10" t="str">
        <x:v>V2_FALLBACK25</x:v>
      </x:c>
      <x:c r="B1538" s="10" t="str">
        <x:v>TRF-015</x:v>
      </x:c>
      <x:c r="C1538" s="10" t="str">
        <x:v>TRF-015-F02</x:v>
      </x:c>
      <x:c r="D1538" s="10" t="str">
        <x:v>RUN_01</x:v>
      </x:c>
      <x:c r="E1538" s="10" t="str">
        <x:v>ORIGINAL_LEDGER</x:v>
      </x:c>
      <x:c r="F1538" s="10" t="str">
        <x:v>FAIL</x:v>
      </x:c>
      <x:c r="G1538" s="10" t="str">
        <x:v>FAIL</x:v>
      </x:c>
      <x:c r="H1538" s="10" t="str">
        <x:v>EXECUTED</x:v>
      </x:c>
      <x:c r="I1538" s="10" t="str">
        <x:v>PARSED</x:v>
      </x:c>
      <x:c r="J1538" s="10" t="str">
        <x:v>GENERATION_ACCEPTED</x:v>
      </x:c>
      <x:c r="K1538" s="10" t="str">
        <x:v>088b4992744ad7e8192bc961a1c3e69dbf32f31636a19cbddbef468107404242</x:v>
      </x:c>
      <x:c r="L1538" s="10" t="str">
        <x:v>full_repair_v2</x:v>
      </x:c>
      <x:c r="M1538" s="10" t="n">
        <x:v>1</x:v>
      </x:c>
      <x:c r="N1538" s="10" t="n">
        <x:v>0</x:v>
      </x:c>
      <x:c r="O1538" s="10" t="n">
        <x:v>0</x:v>
      </x:c>
      <x:c r="P1538" s="9" t="str">
        <x:f>'CaseReview'!U1538</x:f>
        <x:v>FAIL</x:v>
      </x:c>
      <x:c r="Q1538" s="9" t="n">
        <x:f>IF(AND(T1538=1,G1538=P1538),1,0)</x:f>
        <x:v>1</x:v>
      </x:c>
      <x:c r="R1538" s="9" t="n">
        <x:f>IF(AND(T1538=1,G1538="PASS",P1538="FAIL"),1,0)</x:f>
        <x:v>0</x:v>
      </x:c>
      <x:c r="S1538" s="9" t="n">
        <x:f>IF(AND(T1538=1,G1538="FAIL",P1538="PASS"),1,0)</x:f>
        <x:v>0</x:v>
      </x:c>
      <x:c r="T1538" s="9" t="n">
        <x:v>1</x:v>
      </x:c>
      <x:c r="U1538" s="9" t="n">
        <x:v>8</x:v>
      </x:c>
      <x:c r="V1538" s="9" t="str">
        <x:v>MVP/SHACL_GENERATION_PIPELINE/experiments/FULL_REPAIR_V2/RUN_01/runs/RUN-TRF-015-20260915T122539411888Z/final/final_shape.ttl</x:v>
      </x:c>
    </x:row>
    <x:row r="1539" ht="22" customHeight="1">
      <x:c r="A1539" s="10" t="str">
        <x:v>V2_FALLBACK25</x:v>
      </x:c>
      <x:c r="B1539" s="10" t="str">
        <x:v>TRF-015</x:v>
      </x:c>
      <x:c r="C1539" s="10" t="str">
        <x:v>TRF-015-F03</x:v>
      </x:c>
      <x:c r="D1539" s="10" t="str">
        <x:v>RUN_01</x:v>
      </x:c>
      <x:c r="E1539" s="10" t="str">
        <x:v>ORIGINAL_LEDGER</x:v>
      </x:c>
      <x:c r="F1539" s="10" t="str">
        <x:v>FAIL</x:v>
      </x:c>
      <x:c r="G1539" s="10" t="str">
        <x:v>FAIL</x:v>
      </x:c>
      <x:c r="H1539" s="10" t="str">
        <x:v>EXECUTED</x:v>
      </x:c>
      <x:c r="I1539" s="10" t="str">
        <x:v>PARSED</x:v>
      </x:c>
      <x:c r="J1539" s="10" t="str">
        <x:v>GENERATION_ACCEPTED</x:v>
      </x:c>
      <x:c r="K1539" s="10" t="str">
        <x:v>088b4992744ad7e8192bc961a1c3e69dbf32f31636a19cbddbef468107404242</x:v>
      </x:c>
      <x:c r="L1539" s="10" t="str">
        <x:v>full_repair_v2</x:v>
      </x:c>
      <x:c r="M1539" s="10" t="n">
        <x:v>1</x:v>
      </x:c>
      <x:c r="N1539" s="10" t="n">
        <x:v>0</x:v>
      </x:c>
      <x:c r="O1539" s="10" t="n">
        <x:v>0</x:v>
      </x:c>
      <x:c r="P1539" s="9" t="str">
        <x:f>'CaseReview'!U1539</x:f>
        <x:v>FAIL</x:v>
      </x:c>
      <x:c r="Q1539" s="9" t="n">
        <x:f>IF(AND(T1539=1,G1539=P1539),1,0)</x:f>
        <x:v>1</x:v>
      </x:c>
      <x:c r="R1539" s="9" t="n">
        <x:f>IF(AND(T1539=1,G1539="PASS",P1539="FAIL"),1,0)</x:f>
        <x:v>0</x:v>
      </x:c>
      <x:c r="S1539" s="9" t="n">
        <x:f>IF(AND(T1539=1,G1539="FAIL",P1539="PASS"),1,0)</x:f>
        <x:v>0</x:v>
      </x:c>
      <x:c r="T1539" s="9" t="n">
        <x:v>1</x:v>
      </x:c>
      <x:c r="U1539" s="9" t="n">
        <x:v>8</x:v>
      </x:c>
      <x:c r="V1539" s="9" t="str">
        <x:v>MVP/SHACL_GENERATION_PIPELINE/experiments/FULL_REPAIR_V2/RUN_01/runs/RUN-TRF-015-20260915T122539411888Z/final/final_shape.ttl</x:v>
      </x:c>
    </x:row>
    <x:row r="1540" ht="22" customHeight="1">
      <x:c r="A1540" s="10" t="str">
        <x:v>V2_FALLBACK25</x:v>
      </x:c>
      <x:c r="B1540" s="10" t="str">
        <x:v>TRF-015</x:v>
      </x:c>
      <x:c r="C1540" s="10" t="str">
        <x:v>TRF-015-F04</x:v>
      </x:c>
      <x:c r="D1540" s="10" t="str">
        <x:v>RUN_01</x:v>
      </x:c>
      <x:c r="E1540" s="10" t="str">
        <x:v>ORIGINAL_LEDGER</x:v>
      </x:c>
      <x:c r="F1540" s="10" t="str">
        <x:v>FAIL</x:v>
      </x:c>
      <x:c r="G1540" s="10" t="str">
        <x:v>FAIL</x:v>
      </x:c>
      <x:c r="H1540" s="10" t="str">
        <x:v>EXECUTED</x:v>
      </x:c>
      <x:c r="I1540" s="10" t="str">
        <x:v>PARSED</x:v>
      </x:c>
      <x:c r="J1540" s="10" t="str">
        <x:v>GENERATION_ACCEPTED</x:v>
      </x:c>
      <x:c r="K1540" s="10" t="str">
        <x:v>088b4992744ad7e8192bc961a1c3e69dbf32f31636a19cbddbef468107404242</x:v>
      </x:c>
      <x:c r="L1540" s="10" t="str">
        <x:v>full_repair_v2</x:v>
      </x:c>
      <x:c r="M1540" s="10" t="n">
        <x:v>1</x:v>
      </x:c>
      <x:c r="N1540" s="10" t="n">
        <x:v>0</x:v>
      </x:c>
      <x:c r="O1540" s="10" t="n">
        <x:v>0</x:v>
      </x:c>
      <x:c r="P1540" s="9" t="str">
        <x:f>'CaseReview'!U1540</x:f>
        <x:v>FAIL</x:v>
      </x:c>
      <x:c r="Q1540" s="9" t="n">
        <x:f>IF(AND(T1540=1,G1540=P1540),1,0)</x:f>
        <x:v>1</x:v>
      </x:c>
      <x:c r="R1540" s="9" t="n">
        <x:f>IF(AND(T1540=1,G1540="PASS",P1540="FAIL"),1,0)</x:f>
        <x:v>0</x:v>
      </x:c>
      <x:c r="S1540" s="9" t="n">
        <x:f>IF(AND(T1540=1,G1540="FAIL",P1540="PASS"),1,0)</x:f>
        <x:v>0</x:v>
      </x:c>
      <x:c r="T1540" s="9" t="n">
        <x:v>1</x:v>
      </x:c>
      <x:c r="U1540" s="9" t="n">
        <x:v>8</x:v>
      </x:c>
      <x:c r="V1540" s="9" t="str">
        <x:v>MVP/SHACL_GENERATION_PIPELINE/experiments/FULL_REPAIR_V2/RUN_01/runs/RUN-TRF-015-20260915T122539411888Z/final/final_shape.ttl</x:v>
      </x:c>
    </x:row>
    <x:row r="1541" ht="22" customHeight="1">
      <x:c r="A1541" s="10" t="str">
        <x:v>V2_FALLBACK25</x:v>
      </x:c>
      <x:c r="B1541" s="10" t="str">
        <x:v>TRF-015</x:v>
      </x:c>
      <x:c r="C1541" s="10" t="str">
        <x:v>TRF-015-F05</x:v>
      </x:c>
      <x:c r="D1541" s="10" t="str">
        <x:v>RUN_01</x:v>
      </x:c>
      <x:c r="E1541" s="10" t="str">
        <x:v>ORIGINAL_LEDGER</x:v>
      </x:c>
      <x:c r="F1541" s="10" t="str">
        <x:v>FAIL</x:v>
      </x:c>
      <x:c r="G1541" s="10" t="str">
        <x:v>FAIL</x:v>
      </x:c>
      <x:c r="H1541" s="10" t="str">
        <x:v>EXECUTED</x:v>
      </x:c>
      <x:c r="I1541" s="10" t="str">
        <x:v>PARSED</x:v>
      </x:c>
      <x:c r="J1541" s="10" t="str">
        <x:v>GENERATION_ACCEPTED</x:v>
      </x:c>
      <x:c r="K1541" s="10" t="str">
        <x:v>088b4992744ad7e8192bc961a1c3e69dbf32f31636a19cbddbef468107404242</x:v>
      </x:c>
      <x:c r="L1541" s="10" t="str">
        <x:v>full_repair_v2</x:v>
      </x:c>
      <x:c r="M1541" s="10" t="n">
        <x:v>1</x:v>
      </x:c>
      <x:c r="N1541" s="10" t="n">
        <x:v>0</x:v>
      </x:c>
      <x:c r="O1541" s="10" t="n">
        <x:v>0</x:v>
      </x:c>
      <x:c r="P1541" s="9" t="str">
        <x:f>'CaseReview'!U1541</x:f>
        <x:v>FAIL</x:v>
      </x:c>
      <x:c r="Q1541" s="9" t="n">
        <x:f>IF(AND(T1541=1,G1541=P1541),1,0)</x:f>
        <x:v>1</x:v>
      </x:c>
      <x:c r="R1541" s="9" t="n">
        <x:f>IF(AND(T1541=1,G1541="PASS",P1541="FAIL"),1,0)</x:f>
        <x:v>0</x:v>
      </x:c>
      <x:c r="S1541" s="9" t="n">
        <x:f>IF(AND(T1541=1,G1541="FAIL",P1541="PASS"),1,0)</x:f>
        <x:v>0</x:v>
      </x:c>
      <x:c r="T1541" s="9" t="n">
        <x:v>1</x:v>
      </x:c>
      <x:c r="U1541" s="9" t="n">
        <x:v>8</x:v>
      </x:c>
      <x:c r="V1541" s="9" t="str">
        <x:v>MVP/SHACL_GENERATION_PIPELINE/experiments/FULL_REPAIR_V2/RUN_01/runs/RUN-TRF-015-20260915T122539411888Z/final/final_shape.ttl</x:v>
      </x:c>
    </x:row>
    <x:row r="1542" ht="22" customHeight="1">
      <x:c r="A1542" s="10" t="str">
        <x:v>V2_FALLBACK25</x:v>
      </x:c>
      <x:c r="B1542" s="10" t="str">
        <x:v>TRF-015</x:v>
      </x:c>
      <x:c r="C1542" s="10" t="str">
        <x:v>TRF-015-P01</x:v>
      </x:c>
      <x:c r="D1542" s="10" t="str">
        <x:v>RUN_01</x:v>
      </x:c>
      <x:c r="E1542" s="10" t="str">
        <x:v>ORIGINAL_LEDGER</x:v>
      </x:c>
      <x:c r="F1542" s="10" t="str">
        <x:v>PASS</x:v>
      </x:c>
      <x:c r="G1542" s="10" t="str">
        <x:v>PASS</x:v>
      </x:c>
      <x:c r="H1542" s="10" t="str">
        <x:v>EXECUTED</x:v>
      </x:c>
      <x:c r="I1542" s="10" t="str">
        <x:v>PARSED</x:v>
      </x:c>
      <x:c r="J1542" s="10" t="str">
        <x:v>GENERATION_ACCEPTED</x:v>
      </x:c>
      <x:c r="K1542" s="10" t="str">
        <x:v>088b4992744ad7e8192bc961a1c3e69dbf32f31636a19cbddbef468107404242</x:v>
      </x:c>
      <x:c r="L1542" s="10" t="str">
        <x:v>full_repair_v2</x:v>
      </x:c>
      <x:c r="M1542" s="10" t="n">
        <x:v>1</x:v>
      </x:c>
      <x:c r="N1542" s="10" t="n">
        <x:v>0</x:v>
      </x:c>
      <x:c r="O1542" s="10" t="n">
        <x:v>0</x:v>
      </x:c>
      <x:c r="P1542" s="9" t="str">
        <x:f>'CaseReview'!U1542</x:f>
        <x:v>PASS</x:v>
      </x:c>
      <x:c r="Q1542" s="9" t="n">
        <x:f>IF(AND(T1542=1,G1542=P1542),1,0)</x:f>
        <x:v>1</x:v>
      </x:c>
      <x:c r="R1542" s="9" t="n">
        <x:f>IF(AND(T1542=1,G1542="PASS",P1542="FAIL"),1,0)</x:f>
        <x:v>0</x:v>
      </x:c>
      <x:c r="S1542" s="9" t="n">
        <x:f>IF(AND(T1542=1,G1542="FAIL",P1542="PASS"),1,0)</x:f>
        <x:v>0</x:v>
      </x:c>
      <x:c r="T1542" s="9" t="n">
        <x:v>1</x:v>
      </x:c>
      <x:c r="U1542" s="9" t="n">
        <x:v>8</x:v>
      </x:c>
      <x:c r="V1542" s="9" t="str">
        <x:v>MVP/SHACL_GENERATION_PIPELINE/experiments/FULL_REPAIR_V2/RUN_01/runs/RUN-TRF-015-20260915T122539411888Z/final/final_shape.ttl</x:v>
      </x:c>
    </x:row>
    <x:row r="1543" ht="22" customHeight="1">
      <x:c r="A1543" s="10" t="str">
        <x:v>V2_FALLBACK25</x:v>
      </x:c>
      <x:c r="B1543" s="10" t="str">
        <x:v>TRF-015</x:v>
      </x:c>
      <x:c r="C1543" s="10" t="str">
        <x:v>TRF-015-P02</x:v>
      </x:c>
      <x:c r="D1543" s="10" t="str">
        <x:v>RUN_01</x:v>
      </x:c>
      <x:c r="E1543" s="10" t="str">
        <x:v>ORIGINAL_LEDGER</x:v>
      </x:c>
      <x:c r="F1543" s="10" t="str">
        <x:v>PASS</x:v>
      </x:c>
      <x:c r="G1543" s="10" t="str">
        <x:v>PASS</x:v>
      </x:c>
      <x:c r="H1543" s="10" t="str">
        <x:v>EXECUTED</x:v>
      </x:c>
      <x:c r="I1543" s="10" t="str">
        <x:v>PARSED</x:v>
      </x:c>
      <x:c r="J1543" s="10" t="str">
        <x:v>GENERATION_ACCEPTED</x:v>
      </x:c>
      <x:c r="K1543" s="10" t="str">
        <x:v>088b4992744ad7e8192bc961a1c3e69dbf32f31636a19cbddbef468107404242</x:v>
      </x:c>
      <x:c r="L1543" s="10" t="str">
        <x:v>full_repair_v2</x:v>
      </x:c>
      <x:c r="M1543" s="10" t="n">
        <x:v>1</x:v>
      </x:c>
      <x:c r="N1543" s="10" t="n">
        <x:v>0</x:v>
      </x:c>
      <x:c r="O1543" s="10" t="n">
        <x:v>0</x:v>
      </x:c>
      <x:c r="P1543" s="9" t="str">
        <x:f>'CaseReview'!U1543</x:f>
        <x:v>PASS</x:v>
      </x:c>
      <x:c r="Q1543" s="9" t="n">
        <x:f>IF(AND(T1543=1,G1543=P1543),1,0)</x:f>
        <x:v>1</x:v>
      </x:c>
      <x:c r="R1543" s="9" t="n">
        <x:f>IF(AND(T1543=1,G1543="PASS",P1543="FAIL"),1,0)</x:f>
        <x:v>0</x:v>
      </x:c>
      <x:c r="S1543" s="9" t="n">
        <x:f>IF(AND(T1543=1,G1543="FAIL",P1543="PASS"),1,0)</x:f>
        <x:v>0</x:v>
      </x:c>
      <x:c r="T1543" s="9" t="n">
        <x:v>1</x:v>
      </x:c>
      <x:c r="U1543" s="9" t="n">
        <x:v>8</x:v>
      </x:c>
      <x:c r="V1543" s="9" t="str">
        <x:v>MVP/SHACL_GENERATION_PIPELINE/experiments/FULL_REPAIR_V2/RUN_01/runs/RUN-TRF-015-20260915T122539411888Z/final/final_shape.ttl</x:v>
      </x:c>
    </x:row>
    <x:row r="1544" ht="22" customHeight="1">
      <x:c r="A1544" s="10" t="str">
        <x:v>V2_FALLBACK25</x:v>
      </x:c>
      <x:c r="B1544" s="10" t="str">
        <x:v>TRF-015</x:v>
      </x:c>
      <x:c r="C1544" s="10" t="str">
        <x:v>TRF-015-P03</x:v>
      </x:c>
      <x:c r="D1544" s="10" t="str">
        <x:v>RUN_01</x:v>
      </x:c>
      <x:c r="E1544" s="10" t="str">
        <x:v>ORIGINAL_LEDGER</x:v>
      </x:c>
      <x:c r="F1544" s="10" t="str">
        <x:v>PASS</x:v>
      </x:c>
      <x:c r="G1544" s="10" t="str">
        <x:v>FAIL</x:v>
      </x:c>
      <x:c r="H1544" s="10" t="str">
        <x:v>EXECUTED</x:v>
      </x:c>
      <x:c r="I1544" s="10" t="str">
        <x:v>PARSED</x:v>
      </x:c>
      <x:c r="J1544" s="10" t="str">
        <x:v>GENERATION_ACCEPTED</x:v>
      </x:c>
      <x:c r="K1544" s="10" t="str">
        <x:v>088b4992744ad7e8192bc961a1c3e69dbf32f31636a19cbddbef468107404242</x:v>
      </x:c>
      <x:c r="L1544" s="10" t="str">
        <x:v>full_repair_v2</x:v>
      </x:c>
      <x:c r="M1544" s="10" t="n">
        <x:v>0</x:v>
      </x:c>
      <x:c r="N1544" s="10" t="n">
        <x:v>0</x:v>
      </x:c>
      <x:c r="O1544" s="10" t="n">
        <x:v>1</x:v>
      </x:c>
      <x:c r="P1544" s="9" t="str">
        <x:f>'CaseReview'!U1544</x:f>
        <x:v>PASS</x:v>
      </x:c>
      <x:c r="Q1544" s="9" t="n">
        <x:f>IF(AND(T1544=1,G1544=P1544),1,0)</x:f>
        <x:v>0</x:v>
      </x:c>
      <x:c r="R1544" s="9" t="n">
        <x:f>IF(AND(T1544=1,G1544="PASS",P1544="FAIL"),1,0)</x:f>
        <x:v>0</x:v>
      </x:c>
      <x:c r="S1544" s="9" t="n">
        <x:f>IF(AND(T1544=1,G1544="FAIL",P1544="PASS"),1,0)</x:f>
        <x:v>1</x:v>
      </x:c>
      <x:c r="T1544" s="9" t="n">
        <x:v>1</x:v>
      </x:c>
      <x:c r="U1544" s="9" t="n">
        <x:v>8</x:v>
      </x:c>
      <x:c r="V1544" s="9" t="str">
        <x:v>MVP/SHACL_GENERATION_PIPELINE/experiments/FULL_REPAIR_V2/RUN_01/runs/RUN-TRF-015-20260915T122539411888Z/final/final_shape.ttl</x:v>
      </x:c>
    </x:row>
    <x:row r="1545" ht="22" customHeight="1">
      <x:c r="A1545" s="10" t="str">
        <x:v>V2_FALLBACK25</x:v>
      </x:c>
      <x:c r="B1545" s="10" t="str">
        <x:v>TRF-016</x:v>
      </x:c>
      <x:c r="C1545" s="10" t="str">
        <x:v>TRF-016-F01</x:v>
      </x:c>
      <x:c r="D1545" s="10" t="str">
        <x:v>RUN_01</x:v>
      </x:c>
      <x:c r="E1545" s="10" t="str">
        <x:v>ORIGINAL_LEDGER</x:v>
      </x:c>
      <x:c r="F1545" s="10" t="str">
        <x:v>FAIL</x:v>
      </x:c>
      <x:c r="G1545" s="10" t="str">
        <x:v>NO_VERDICT</x:v>
      </x:c>
      <x:c r="H1545" s="10" t="str">
        <x:v>INFRASTRUCTURE_FAILURE</x:v>
      </x:c>
      <x:c r="I1545" s="10" t="str">
        <x:v>NOT_PARSED</x:v>
      </x:c>
      <x:c r="J1545" s="10" t="str">
        <x:v>SYNTAX_REPAIR_EXHAUSTED</x:v>
      </x:c>
      <x:c r="K1545" s="10" t="str"/>
      <x:c r="L1545" s="10" t="str">
        <x:v>full_repair_v2</x:v>
      </x:c>
      <x:c r="M1545" s="10" t="n">
        <x:v>0</x:v>
      </x:c>
      <x:c r="N1545" s="10" t="n">
        <x:v>0</x:v>
      </x:c>
      <x:c r="O1545" s="10" t="n">
        <x:v>0</x:v>
      </x:c>
      <x:c r="P1545" s="9" t="str">
        <x:f>'CaseReview'!U1545</x:f>
        <x:v>FAIL</x:v>
      </x:c>
      <x:c r="Q1545" s="9" t="n">
        <x:f>IF(AND(T1545=1,G1545=P1545),1,0)</x:f>
        <x:v>0</x:v>
      </x:c>
      <x:c r="R1545" s="9" t="n">
        <x:f>IF(AND(T1545=1,G1545="PASS",P1545="FAIL"),1,0)</x:f>
        <x:v>0</x:v>
      </x:c>
      <x:c r="S1545" s="9" t="n">
        <x:f>IF(AND(T1545=1,G1545="FAIL",P1545="PASS"),1,0)</x:f>
        <x:v>0</x:v>
      </x:c>
      <x:c r="T1545" s="9" t="n">
        <x:v>0</x:v>
      </x:c>
      <x:c r="U1545" s="9" t="n">
        <x:v>10</x:v>
      </x:c>
      <x:c r="V1545" s="9" t="str"/>
    </x:row>
    <x:row r="1546" ht="22" customHeight="1">
      <x:c r="A1546" s="10" t="str">
        <x:v>V2_FALLBACK25</x:v>
      </x:c>
      <x:c r="B1546" s="10" t="str">
        <x:v>TRF-016</x:v>
      </x:c>
      <x:c r="C1546" s="10" t="str">
        <x:v>TRF-016-F02</x:v>
      </x:c>
      <x:c r="D1546" s="10" t="str">
        <x:v>RUN_01</x:v>
      </x:c>
      <x:c r="E1546" s="10" t="str">
        <x:v>ORIGINAL_LEDGER</x:v>
      </x:c>
      <x:c r="F1546" s="10" t="str">
        <x:v>FAIL</x:v>
      </x:c>
      <x:c r="G1546" s="10" t="str">
        <x:v>NO_VERDICT</x:v>
      </x:c>
      <x:c r="H1546" s="10" t="str">
        <x:v>INFRASTRUCTURE_FAILURE</x:v>
      </x:c>
      <x:c r="I1546" s="10" t="str">
        <x:v>NOT_PARSED</x:v>
      </x:c>
      <x:c r="J1546" s="10" t="str">
        <x:v>SYNTAX_REPAIR_EXHAUSTED</x:v>
      </x:c>
      <x:c r="K1546" s="10" t="str"/>
      <x:c r="L1546" s="10" t="str">
        <x:v>full_repair_v2</x:v>
      </x:c>
      <x:c r="M1546" s="10" t="n">
        <x:v>0</x:v>
      </x:c>
      <x:c r="N1546" s="10" t="n">
        <x:v>0</x:v>
      </x:c>
      <x:c r="O1546" s="10" t="n">
        <x:v>0</x:v>
      </x:c>
      <x:c r="P1546" s="9" t="str">
        <x:f>'CaseReview'!U1546</x:f>
        <x:v>FAIL</x:v>
      </x:c>
      <x:c r="Q1546" s="9" t="n">
        <x:f>IF(AND(T1546=1,G1546=P1546),1,0)</x:f>
        <x:v>0</x:v>
      </x:c>
      <x:c r="R1546" s="9" t="n">
        <x:f>IF(AND(T1546=1,G1546="PASS",P1546="FAIL"),1,0)</x:f>
        <x:v>0</x:v>
      </x:c>
      <x:c r="S1546" s="9" t="n">
        <x:f>IF(AND(T1546=1,G1546="FAIL",P1546="PASS"),1,0)</x:f>
        <x:v>0</x:v>
      </x:c>
      <x:c r="T1546" s="9" t="n">
        <x:v>0</x:v>
      </x:c>
      <x:c r="U1546" s="9" t="n">
        <x:v>10</x:v>
      </x:c>
      <x:c r="V1546" s="9" t="str"/>
    </x:row>
    <x:row r="1547" ht="22" customHeight="1">
      <x:c r="A1547" s="10" t="str">
        <x:v>V2_FALLBACK25</x:v>
      </x:c>
      <x:c r="B1547" s="10" t="str">
        <x:v>TRF-016</x:v>
      </x:c>
      <x:c r="C1547" s="10" t="str">
        <x:v>TRF-016-F03</x:v>
      </x:c>
      <x:c r="D1547" s="10" t="str">
        <x:v>RUN_01</x:v>
      </x:c>
      <x:c r="E1547" s="10" t="str">
        <x:v>ORIGINAL_LEDGER</x:v>
      </x:c>
      <x:c r="F1547" s="10" t="str">
        <x:v>FAIL</x:v>
      </x:c>
      <x:c r="G1547" s="10" t="str">
        <x:v>NO_VERDICT</x:v>
      </x:c>
      <x:c r="H1547" s="10" t="str">
        <x:v>INFRASTRUCTURE_FAILURE</x:v>
      </x:c>
      <x:c r="I1547" s="10" t="str">
        <x:v>NOT_PARSED</x:v>
      </x:c>
      <x:c r="J1547" s="10" t="str">
        <x:v>SYNTAX_REPAIR_EXHAUSTED</x:v>
      </x:c>
      <x:c r="K1547" s="10" t="str"/>
      <x:c r="L1547" s="10" t="str">
        <x:v>full_repair_v2</x:v>
      </x:c>
      <x:c r="M1547" s="10" t="n">
        <x:v>0</x:v>
      </x:c>
      <x:c r="N1547" s="10" t="n">
        <x:v>0</x:v>
      </x:c>
      <x:c r="O1547" s="10" t="n">
        <x:v>0</x:v>
      </x:c>
      <x:c r="P1547" s="9" t="str">
        <x:f>'CaseReview'!U1547</x:f>
        <x:v>FAIL</x:v>
      </x:c>
      <x:c r="Q1547" s="9" t="n">
        <x:f>IF(AND(T1547=1,G1547=P1547),1,0)</x:f>
        <x:v>0</x:v>
      </x:c>
      <x:c r="R1547" s="9" t="n">
        <x:f>IF(AND(T1547=1,G1547="PASS",P1547="FAIL"),1,0)</x:f>
        <x:v>0</x:v>
      </x:c>
      <x:c r="S1547" s="9" t="n">
        <x:f>IF(AND(T1547=1,G1547="FAIL",P1547="PASS"),1,0)</x:f>
        <x:v>0</x:v>
      </x:c>
      <x:c r="T1547" s="9" t="n">
        <x:v>0</x:v>
      </x:c>
      <x:c r="U1547" s="9" t="n">
        <x:v>10</x:v>
      </x:c>
      <x:c r="V1547" s="9" t="str"/>
    </x:row>
    <x:row r="1548" ht="22" customHeight="1">
      <x:c r="A1548" s="10" t="str">
        <x:v>V2_FALLBACK25</x:v>
      </x:c>
      <x:c r="B1548" s="10" t="str">
        <x:v>TRF-016</x:v>
      </x:c>
      <x:c r="C1548" s="10" t="str">
        <x:v>TRF-016-F04</x:v>
      </x:c>
      <x:c r="D1548" s="10" t="str">
        <x:v>RUN_01</x:v>
      </x:c>
      <x:c r="E1548" s="10" t="str">
        <x:v>ORIGINAL_LEDGER</x:v>
      </x:c>
      <x:c r="F1548" s="10" t="str">
        <x:v>FAIL</x:v>
      </x:c>
      <x:c r="G1548" s="10" t="str">
        <x:v>NO_VERDICT</x:v>
      </x:c>
      <x:c r="H1548" s="10" t="str">
        <x:v>INFRASTRUCTURE_FAILURE</x:v>
      </x:c>
      <x:c r="I1548" s="10" t="str">
        <x:v>NOT_PARSED</x:v>
      </x:c>
      <x:c r="J1548" s="10" t="str">
        <x:v>SYNTAX_REPAIR_EXHAUSTED</x:v>
      </x:c>
      <x:c r="K1548" s="10" t="str"/>
      <x:c r="L1548" s="10" t="str">
        <x:v>full_repair_v2</x:v>
      </x:c>
      <x:c r="M1548" s="10" t="n">
        <x:v>0</x:v>
      </x:c>
      <x:c r="N1548" s="10" t="n">
        <x:v>0</x:v>
      </x:c>
      <x:c r="O1548" s="10" t="n">
        <x:v>0</x:v>
      </x:c>
      <x:c r="P1548" s="9" t="str">
        <x:f>'CaseReview'!U1548</x:f>
        <x:v>FAIL</x:v>
      </x:c>
      <x:c r="Q1548" s="9" t="n">
        <x:f>IF(AND(T1548=1,G1548=P1548),1,0)</x:f>
        <x:v>0</x:v>
      </x:c>
      <x:c r="R1548" s="9" t="n">
        <x:f>IF(AND(T1548=1,G1548="PASS",P1548="FAIL"),1,0)</x:f>
        <x:v>0</x:v>
      </x:c>
      <x:c r="S1548" s="9" t="n">
        <x:f>IF(AND(T1548=1,G1548="FAIL",P1548="PASS"),1,0)</x:f>
        <x:v>0</x:v>
      </x:c>
      <x:c r="T1548" s="9" t="n">
        <x:v>0</x:v>
      </x:c>
      <x:c r="U1548" s="9" t="n">
        <x:v>10</x:v>
      </x:c>
      <x:c r="V1548" s="9" t="str"/>
    </x:row>
    <x:row r="1549" ht="22" customHeight="1">
      <x:c r="A1549" s="10" t="str">
        <x:v>V2_FALLBACK25</x:v>
      </x:c>
      <x:c r="B1549" s="10" t="str">
        <x:v>TRF-016</x:v>
      </x:c>
      <x:c r="C1549" s="10" t="str">
        <x:v>TRF-016-F05</x:v>
      </x:c>
      <x:c r="D1549" s="10" t="str">
        <x:v>RUN_01</x:v>
      </x:c>
      <x:c r="E1549" s="10" t="str">
        <x:v>ORIGINAL_LEDGER</x:v>
      </x:c>
      <x:c r="F1549" s="10" t="str">
        <x:v>FAIL</x:v>
      </x:c>
      <x:c r="G1549" s="10" t="str">
        <x:v>NO_VERDICT</x:v>
      </x:c>
      <x:c r="H1549" s="10" t="str">
        <x:v>INFRASTRUCTURE_FAILURE</x:v>
      </x:c>
      <x:c r="I1549" s="10" t="str">
        <x:v>NOT_PARSED</x:v>
      </x:c>
      <x:c r="J1549" s="10" t="str">
        <x:v>SYNTAX_REPAIR_EXHAUSTED</x:v>
      </x:c>
      <x:c r="K1549" s="10" t="str"/>
      <x:c r="L1549" s="10" t="str">
        <x:v>full_repair_v2</x:v>
      </x:c>
      <x:c r="M1549" s="10" t="n">
        <x:v>0</x:v>
      </x:c>
      <x:c r="N1549" s="10" t="n">
        <x:v>0</x:v>
      </x:c>
      <x:c r="O1549" s="10" t="n">
        <x:v>0</x:v>
      </x:c>
      <x:c r="P1549" s="9" t="str">
        <x:f>'CaseReview'!U1549</x:f>
        <x:v>FAIL</x:v>
      </x:c>
      <x:c r="Q1549" s="9" t="n">
        <x:f>IF(AND(T1549=1,G1549=P1549),1,0)</x:f>
        <x:v>0</x:v>
      </x:c>
      <x:c r="R1549" s="9" t="n">
        <x:f>IF(AND(T1549=1,G1549="PASS",P1549="FAIL"),1,0)</x:f>
        <x:v>0</x:v>
      </x:c>
      <x:c r="S1549" s="9" t="n">
        <x:f>IF(AND(T1549=1,G1549="FAIL",P1549="PASS"),1,0)</x:f>
        <x:v>0</x:v>
      </x:c>
      <x:c r="T1549" s="9" t="n">
        <x:v>0</x:v>
      </x:c>
      <x:c r="U1549" s="9" t="n">
        <x:v>10</x:v>
      </x:c>
      <x:c r="V1549" s="9" t="str"/>
    </x:row>
    <x:row r="1550" ht="22" customHeight="1">
      <x:c r="A1550" s="10" t="str">
        <x:v>V2_FALLBACK25</x:v>
      </x:c>
      <x:c r="B1550" s="10" t="str">
        <x:v>TRF-016</x:v>
      </x:c>
      <x:c r="C1550" s="10" t="str">
        <x:v>TRF-016-F06</x:v>
      </x:c>
      <x:c r="D1550" s="10" t="str">
        <x:v>RUN_01</x:v>
      </x:c>
      <x:c r="E1550" s="10" t="str">
        <x:v>ORIGINAL_LEDGER</x:v>
      </x:c>
      <x:c r="F1550" s="10" t="str">
        <x:v>FAIL</x:v>
      </x:c>
      <x:c r="G1550" s="10" t="str">
        <x:v>NO_VERDICT</x:v>
      </x:c>
      <x:c r="H1550" s="10" t="str">
        <x:v>INFRASTRUCTURE_FAILURE</x:v>
      </x:c>
      <x:c r="I1550" s="10" t="str">
        <x:v>NOT_PARSED</x:v>
      </x:c>
      <x:c r="J1550" s="10" t="str">
        <x:v>SYNTAX_REPAIR_EXHAUSTED</x:v>
      </x:c>
      <x:c r="K1550" s="10" t="str"/>
      <x:c r="L1550" s="10" t="str">
        <x:v>full_repair_v2</x:v>
      </x:c>
      <x:c r="M1550" s="10" t="n">
        <x:v>0</x:v>
      </x:c>
      <x:c r="N1550" s="10" t="n">
        <x:v>0</x:v>
      </x:c>
      <x:c r="O1550" s="10" t="n">
        <x:v>0</x:v>
      </x:c>
      <x:c r="P1550" s="9" t="str">
        <x:f>'CaseReview'!U1550</x:f>
        <x:v>FAIL</x:v>
      </x:c>
      <x:c r="Q1550" s="9" t="n">
        <x:f>IF(AND(T1550=1,G1550=P1550),1,0)</x:f>
        <x:v>0</x:v>
      </x:c>
      <x:c r="R1550" s="9" t="n">
        <x:f>IF(AND(T1550=1,G1550="PASS",P1550="FAIL"),1,0)</x:f>
        <x:v>0</x:v>
      </x:c>
      <x:c r="S1550" s="9" t="n">
        <x:f>IF(AND(T1550=1,G1550="FAIL",P1550="PASS"),1,0)</x:f>
        <x:v>0</x:v>
      </x:c>
      <x:c r="T1550" s="9" t="n">
        <x:v>0</x:v>
      </x:c>
      <x:c r="U1550" s="9" t="n">
        <x:v>10</x:v>
      </x:c>
      <x:c r="V1550" s="9" t="str"/>
    </x:row>
    <x:row r="1551" ht="22" customHeight="1">
      <x:c r="A1551" s="10" t="str">
        <x:v>V2_FALLBACK25</x:v>
      </x:c>
      <x:c r="B1551" s="10" t="str">
        <x:v>TRF-016</x:v>
      </x:c>
      <x:c r="C1551" s="10" t="str">
        <x:v>TRF-016-P01</x:v>
      </x:c>
      <x:c r="D1551" s="10" t="str">
        <x:v>RUN_01</x:v>
      </x:c>
      <x:c r="E1551" s="10" t="str">
        <x:v>ORIGINAL_LEDGER</x:v>
      </x:c>
      <x:c r="F1551" s="10" t="str">
        <x:v>PASS</x:v>
      </x:c>
      <x:c r="G1551" s="10" t="str">
        <x:v>NO_VERDICT</x:v>
      </x:c>
      <x:c r="H1551" s="10" t="str">
        <x:v>INFRASTRUCTURE_FAILURE</x:v>
      </x:c>
      <x:c r="I1551" s="10" t="str">
        <x:v>NOT_PARSED</x:v>
      </x:c>
      <x:c r="J1551" s="10" t="str">
        <x:v>SYNTAX_REPAIR_EXHAUSTED</x:v>
      </x:c>
      <x:c r="K1551" s="10" t="str"/>
      <x:c r="L1551" s="10" t="str">
        <x:v>full_repair_v2</x:v>
      </x:c>
      <x:c r="M1551" s="10" t="n">
        <x:v>0</x:v>
      </x:c>
      <x:c r="N1551" s="10" t="n">
        <x:v>0</x:v>
      </x:c>
      <x:c r="O1551" s="10" t="n">
        <x:v>0</x:v>
      </x:c>
      <x:c r="P1551" s="9" t="str">
        <x:f>'CaseReview'!U1551</x:f>
        <x:v>PASS</x:v>
      </x:c>
      <x:c r="Q1551" s="9" t="n">
        <x:f>IF(AND(T1551=1,G1551=P1551),1,0)</x:f>
        <x:v>0</x:v>
      </x:c>
      <x:c r="R1551" s="9" t="n">
        <x:f>IF(AND(T1551=1,G1551="PASS",P1551="FAIL"),1,0)</x:f>
        <x:v>0</x:v>
      </x:c>
      <x:c r="S1551" s="9" t="n">
        <x:f>IF(AND(T1551=1,G1551="FAIL",P1551="PASS"),1,0)</x:f>
        <x:v>0</x:v>
      </x:c>
      <x:c r="T1551" s="9" t="n">
        <x:v>0</x:v>
      </x:c>
      <x:c r="U1551" s="9" t="n">
        <x:v>10</x:v>
      </x:c>
      <x:c r="V1551" s="9" t="str"/>
    </x:row>
    <x:row r="1552" ht="22" customHeight="1">
      <x:c r="A1552" s="10" t="str">
        <x:v>V2_FALLBACK25</x:v>
      </x:c>
      <x:c r="B1552" s="10" t="str">
        <x:v>TRF-016</x:v>
      </x:c>
      <x:c r="C1552" s="10" t="str">
        <x:v>TRF-016-P02</x:v>
      </x:c>
      <x:c r="D1552" s="10" t="str">
        <x:v>RUN_01</x:v>
      </x:c>
      <x:c r="E1552" s="10" t="str">
        <x:v>ORIGINAL_LEDGER</x:v>
      </x:c>
      <x:c r="F1552" s="10" t="str">
        <x:v>PASS</x:v>
      </x:c>
      <x:c r="G1552" s="10" t="str">
        <x:v>NO_VERDICT</x:v>
      </x:c>
      <x:c r="H1552" s="10" t="str">
        <x:v>INFRASTRUCTURE_FAILURE</x:v>
      </x:c>
      <x:c r="I1552" s="10" t="str">
        <x:v>NOT_PARSED</x:v>
      </x:c>
      <x:c r="J1552" s="10" t="str">
        <x:v>SYNTAX_REPAIR_EXHAUSTED</x:v>
      </x:c>
      <x:c r="K1552" s="10" t="str"/>
      <x:c r="L1552" s="10" t="str">
        <x:v>full_repair_v2</x:v>
      </x:c>
      <x:c r="M1552" s="10" t="n">
        <x:v>0</x:v>
      </x:c>
      <x:c r="N1552" s="10" t="n">
        <x:v>0</x:v>
      </x:c>
      <x:c r="O1552" s="10" t="n">
        <x:v>0</x:v>
      </x:c>
      <x:c r="P1552" s="9" t="str">
        <x:f>'CaseReview'!U1552</x:f>
        <x:v>PASS</x:v>
      </x:c>
      <x:c r="Q1552" s="9" t="n">
        <x:f>IF(AND(T1552=1,G1552=P1552),1,0)</x:f>
        <x:v>0</x:v>
      </x:c>
      <x:c r="R1552" s="9" t="n">
        <x:f>IF(AND(T1552=1,G1552="PASS",P1552="FAIL"),1,0)</x:f>
        <x:v>0</x:v>
      </x:c>
      <x:c r="S1552" s="9" t="n">
        <x:f>IF(AND(T1552=1,G1552="FAIL",P1552="PASS"),1,0)</x:f>
        <x:v>0</x:v>
      </x:c>
      <x:c r="T1552" s="9" t="n">
        <x:v>0</x:v>
      </x:c>
      <x:c r="U1552" s="9" t="n">
        <x:v>10</x:v>
      </x:c>
      <x:c r="V1552" s="9" t="str"/>
    </x:row>
    <x:row r="1553" ht="22" customHeight="1">
      <x:c r="A1553" s="10" t="str">
        <x:v>V2_FALLBACK25</x:v>
      </x:c>
      <x:c r="B1553" s="10" t="str">
        <x:v>TRF-016</x:v>
      </x:c>
      <x:c r="C1553" s="10" t="str">
        <x:v>TRF-016-P03</x:v>
      </x:c>
      <x:c r="D1553" s="10" t="str">
        <x:v>RUN_01</x:v>
      </x:c>
      <x:c r="E1553" s="10" t="str">
        <x:v>ORIGINAL_LEDGER</x:v>
      </x:c>
      <x:c r="F1553" s="10" t="str">
        <x:v>PASS</x:v>
      </x:c>
      <x:c r="G1553" s="10" t="str">
        <x:v>NO_VERDICT</x:v>
      </x:c>
      <x:c r="H1553" s="10" t="str">
        <x:v>INFRASTRUCTURE_FAILURE</x:v>
      </x:c>
      <x:c r="I1553" s="10" t="str">
        <x:v>NOT_PARSED</x:v>
      </x:c>
      <x:c r="J1553" s="10" t="str">
        <x:v>SYNTAX_REPAIR_EXHAUSTED</x:v>
      </x:c>
      <x:c r="K1553" s="10" t="str"/>
      <x:c r="L1553" s="10" t="str">
        <x:v>full_repair_v2</x:v>
      </x:c>
      <x:c r="M1553" s="10" t="n">
        <x:v>0</x:v>
      </x:c>
      <x:c r="N1553" s="10" t="n">
        <x:v>0</x:v>
      </x:c>
      <x:c r="O1553" s="10" t="n">
        <x:v>0</x:v>
      </x:c>
      <x:c r="P1553" s="9" t="str">
        <x:f>'CaseReview'!U1553</x:f>
        <x:v>PASS</x:v>
      </x:c>
      <x:c r="Q1553" s="9" t="n">
        <x:f>IF(AND(T1553=1,G1553=P1553),1,0)</x:f>
        <x:v>0</x:v>
      </x:c>
      <x:c r="R1553" s="9" t="n">
        <x:f>IF(AND(T1553=1,G1553="PASS",P1553="FAIL"),1,0)</x:f>
        <x:v>0</x:v>
      </x:c>
      <x:c r="S1553" s="9" t="n">
        <x:f>IF(AND(T1553=1,G1553="FAIL",P1553="PASS"),1,0)</x:f>
        <x:v>0</x:v>
      </x:c>
      <x:c r="T1553" s="9" t="n">
        <x:v>0</x:v>
      </x:c>
      <x:c r="U1553" s="9" t="n">
        <x:v>10</x:v>
      </x:c>
      <x:c r="V1553" s="9" t="str"/>
    </x:row>
    <x:row r="1554" ht="22" customHeight="1">
      <x:c r="A1554" s="10" t="str">
        <x:v>V2_FALLBACK25</x:v>
      </x:c>
      <x:c r="B1554" s="10" t="str">
        <x:v>TRF-016</x:v>
      </x:c>
      <x:c r="C1554" s="10" t="str">
        <x:v>TRF-016-P04</x:v>
      </x:c>
      <x:c r="D1554" s="10" t="str">
        <x:v>RUN_01</x:v>
      </x:c>
      <x:c r="E1554" s="10" t="str">
        <x:v>ORIGINAL_LEDGER</x:v>
      </x:c>
      <x:c r="F1554" s="10" t="str">
        <x:v>PASS</x:v>
      </x:c>
      <x:c r="G1554" s="10" t="str">
        <x:v>NO_VERDICT</x:v>
      </x:c>
      <x:c r="H1554" s="10" t="str">
        <x:v>INFRASTRUCTURE_FAILURE</x:v>
      </x:c>
      <x:c r="I1554" s="10" t="str">
        <x:v>NOT_PARSED</x:v>
      </x:c>
      <x:c r="J1554" s="10" t="str">
        <x:v>SYNTAX_REPAIR_EXHAUSTED</x:v>
      </x:c>
      <x:c r="K1554" s="10" t="str"/>
      <x:c r="L1554" s="10" t="str">
        <x:v>full_repair_v2</x:v>
      </x:c>
      <x:c r="M1554" s="10" t="n">
        <x:v>0</x:v>
      </x:c>
      <x:c r="N1554" s="10" t="n">
        <x:v>0</x:v>
      </x:c>
      <x:c r="O1554" s="10" t="n">
        <x:v>0</x:v>
      </x:c>
      <x:c r="P1554" s="9" t="str">
        <x:f>'CaseReview'!U1554</x:f>
        <x:v>PASS</x:v>
      </x:c>
      <x:c r="Q1554" s="9" t="n">
        <x:f>IF(AND(T1554=1,G1554=P1554),1,0)</x:f>
        <x:v>0</x:v>
      </x:c>
      <x:c r="R1554" s="9" t="n">
        <x:f>IF(AND(T1554=1,G1554="PASS",P1554="FAIL"),1,0)</x:f>
        <x:v>0</x:v>
      </x:c>
      <x:c r="S1554" s="9" t="n">
        <x:f>IF(AND(T1554=1,G1554="FAIL",P1554="PASS"),1,0)</x:f>
        <x:v>0</x:v>
      </x:c>
      <x:c r="T1554" s="9" t="n">
        <x:v>0</x:v>
      </x:c>
      <x:c r="U1554" s="9" t="n">
        <x:v>10</x:v>
      </x:c>
      <x:c r="V1554" s="9" t="str"/>
    </x:row>
    <x:row r="1555" ht="22" customHeight="1">
      <x:c r="A1555" s="10" t="str">
        <x:v>V2_FALLBACK25</x:v>
      </x:c>
      <x:c r="B1555" s="10" t="str">
        <x:v>TRF-017</x:v>
      </x:c>
      <x:c r="C1555" s="10" t="str">
        <x:v>TRF-017-F01</x:v>
      </x:c>
      <x:c r="D1555" s="10" t="str">
        <x:v>RUN_01</x:v>
      </x:c>
      <x:c r="E1555" s="10" t="str">
        <x:v>ORIGINAL_LEDGER</x:v>
      </x:c>
      <x:c r="F1555" s="10" t="str">
        <x:v>FAIL</x:v>
      </x:c>
      <x:c r="G1555" s="10" t="str">
        <x:v>FAIL</x:v>
      </x:c>
      <x:c r="H1555" s="10" t="str">
        <x:v>EXECUTED</x:v>
      </x:c>
      <x:c r="I1555" s="10" t="str">
        <x:v>PARSED</x:v>
      </x:c>
      <x:c r="J1555" s="10" t="str">
        <x:v>GENERATION_ACCEPTED</x:v>
      </x:c>
      <x:c r="K1555" s="10" t="str">
        <x:v>35527bf355e1ba7ed9bafa5ad765cb5996ee6b9a5bfda70d541d8518ab3f70ad</x:v>
      </x:c>
      <x:c r="L1555" s="10" t="str">
        <x:v>full_repair_v2</x:v>
      </x:c>
      <x:c r="M1555" s="10" t="n">
        <x:v>1</x:v>
      </x:c>
      <x:c r="N1555" s="10" t="n">
        <x:v>0</x:v>
      </x:c>
      <x:c r="O1555" s="10" t="n">
        <x:v>0</x:v>
      </x:c>
      <x:c r="P1555" s="9" t="str">
        <x:f>'CaseReview'!U1555</x:f>
        <x:v>FAIL</x:v>
      </x:c>
      <x:c r="Q1555" s="9" t="n">
        <x:f>IF(AND(T1555=1,G1555=P1555),1,0)</x:f>
        <x:v>1</x:v>
      </x:c>
      <x:c r="R1555" s="9" t="n">
        <x:f>IF(AND(T1555=1,G1555="PASS",P1555="FAIL"),1,0)</x:f>
        <x:v>0</x:v>
      </x:c>
      <x:c r="S1555" s="9" t="n">
        <x:f>IF(AND(T1555=1,G1555="FAIL",P1555="PASS"),1,0)</x:f>
        <x:v>0</x:v>
      </x:c>
      <x:c r="T1555" s="9" t="n">
        <x:v>1</x:v>
      </x:c>
      <x:c r="U1555" s="9" t="n">
        <x:v>7</x:v>
      </x:c>
      <x:c r="V1555" s="9" t="str">
        <x:v>MVP/SHACL_GENERATION_PIPELINE/experiments/FULL_REPAIR_V2/RUN_01/runs/RUN-TRF-017-20260915T122712430392Z/final/final_shape.ttl</x:v>
      </x:c>
    </x:row>
    <x:row r="1556" ht="22" customHeight="1">
      <x:c r="A1556" s="10" t="str">
        <x:v>V2_FALLBACK25</x:v>
      </x:c>
      <x:c r="B1556" s="10" t="str">
        <x:v>TRF-017</x:v>
      </x:c>
      <x:c r="C1556" s="10" t="str">
        <x:v>TRF-017-F02</x:v>
      </x:c>
      <x:c r="D1556" s="10" t="str">
        <x:v>RUN_01</x:v>
      </x:c>
      <x:c r="E1556" s="10" t="str">
        <x:v>ORIGINAL_LEDGER</x:v>
      </x:c>
      <x:c r="F1556" s="10" t="str">
        <x:v>FAIL</x:v>
      </x:c>
      <x:c r="G1556" s="10" t="str">
        <x:v>FAIL</x:v>
      </x:c>
      <x:c r="H1556" s="10" t="str">
        <x:v>EXECUTED</x:v>
      </x:c>
      <x:c r="I1556" s="10" t="str">
        <x:v>PARSED</x:v>
      </x:c>
      <x:c r="J1556" s="10" t="str">
        <x:v>GENERATION_ACCEPTED</x:v>
      </x:c>
      <x:c r="K1556" s="10" t="str">
        <x:v>35527bf355e1ba7ed9bafa5ad765cb5996ee6b9a5bfda70d541d8518ab3f70ad</x:v>
      </x:c>
      <x:c r="L1556" s="10" t="str">
        <x:v>full_repair_v2</x:v>
      </x:c>
      <x:c r="M1556" s="10" t="n">
        <x:v>1</x:v>
      </x:c>
      <x:c r="N1556" s="10" t="n">
        <x:v>0</x:v>
      </x:c>
      <x:c r="O1556" s="10" t="n">
        <x:v>0</x:v>
      </x:c>
      <x:c r="P1556" s="9" t="str">
        <x:f>'CaseReview'!U1556</x:f>
        <x:v>FAIL</x:v>
      </x:c>
      <x:c r="Q1556" s="9" t="n">
        <x:f>IF(AND(T1556=1,G1556=P1556),1,0)</x:f>
        <x:v>1</x:v>
      </x:c>
      <x:c r="R1556" s="9" t="n">
        <x:f>IF(AND(T1556=1,G1556="PASS",P1556="FAIL"),1,0)</x:f>
        <x:v>0</x:v>
      </x:c>
      <x:c r="S1556" s="9" t="n">
        <x:f>IF(AND(T1556=1,G1556="FAIL",P1556="PASS"),1,0)</x:f>
        <x:v>0</x:v>
      </x:c>
      <x:c r="T1556" s="9" t="n">
        <x:v>1</x:v>
      </x:c>
      <x:c r="U1556" s="9" t="n">
        <x:v>7</x:v>
      </x:c>
      <x:c r="V1556" s="9" t="str">
        <x:v>MVP/SHACL_GENERATION_PIPELINE/experiments/FULL_REPAIR_V2/RUN_01/runs/RUN-TRF-017-20260915T122712430392Z/final/final_shape.ttl</x:v>
      </x:c>
    </x:row>
    <x:row r="1557" ht="22" customHeight="1">
      <x:c r="A1557" s="10" t="str">
        <x:v>V2_FALLBACK25</x:v>
      </x:c>
      <x:c r="B1557" s="10" t="str">
        <x:v>TRF-017</x:v>
      </x:c>
      <x:c r="C1557" s="10" t="str">
        <x:v>TRF-017-F03</x:v>
      </x:c>
      <x:c r="D1557" s="10" t="str">
        <x:v>RUN_01</x:v>
      </x:c>
      <x:c r="E1557" s="10" t="str">
        <x:v>ORIGINAL_LEDGER</x:v>
      </x:c>
      <x:c r="F1557" s="10" t="str">
        <x:v>FAIL</x:v>
      </x:c>
      <x:c r="G1557" s="10" t="str">
        <x:v>FAIL</x:v>
      </x:c>
      <x:c r="H1557" s="10" t="str">
        <x:v>EXECUTED</x:v>
      </x:c>
      <x:c r="I1557" s="10" t="str">
        <x:v>PARSED</x:v>
      </x:c>
      <x:c r="J1557" s="10" t="str">
        <x:v>GENERATION_ACCEPTED</x:v>
      </x:c>
      <x:c r="K1557" s="10" t="str">
        <x:v>35527bf355e1ba7ed9bafa5ad765cb5996ee6b9a5bfda70d541d8518ab3f70ad</x:v>
      </x:c>
      <x:c r="L1557" s="10" t="str">
        <x:v>full_repair_v2</x:v>
      </x:c>
      <x:c r="M1557" s="10" t="n">
        <x:v>1</x:v>
      </x:c>
      <x:c r="N1557" s="10" t="n">
        <x:v>0</x:v>
      </x:c>
      <x:c r="O1557" s="10" t="n">
        <x:v>0</x:v>
      </x:c>
      <x:c r="P1557" s="9" t="str">
        <x:f>'CaseReview'!U1557</x:f>
        <x:v>FAIL</x:v>
      </x:c>
      <x:c r="Q1557" s="9" t="n">
        <x:f>IF(AND(T1557=1,G1557=P1557),1,0)</x:f>
        <x:v>1</x:v>
      </x:c>
      <x:c r="R1557" s="9" t="n">
        <x:f>IF(AND(T1557=1,G1557="PASS",P1557="FAIL"),1,0)</x:f>
        <x:v>0</x:v>
      </x:c>
      <x:c r="S1557" s="9" t="n">
        <x:f>IF(AND(T1557=1,G1557="FAIL",P1557="PASS"),1,0)</x:f>
        <x:v>0</x:v>
      </x:c>
      <x:c r="T1557" s="9" t="n">
        <x:v>1</x:v>
      </x:c>
      <x:c r="U1557" s="9" t="n">
        <x:v>7</x:v>
      </x:c>
      <x:c r="V1557" s="9" t="str">
        <x:v>MVP/SHACL_GENERATION_PIPELINE/experiments/FULL_REPAIR_V2/RUN_01/runs/RUN-TRF-017-20260915T122712430392Z/final/final_shape.ttl</x:v>
      </x:c>
    </x:row>
    <x:row r="1558" ht="22" customHeight="1">
      <x:c r="A1558" s="10" t="str">
        <x:v>V2_FALLBACK25</x:v>
      </x:c>
      <x:c r="B1558" s="10" t="str">
        <x:v>TRF-017</x:v>
      </x:c>
      <x:c r="C1558" s="10" t="str">
        <x:v>TRF-017-P01</x:v>
      </x:c>
      <x:c r="D1558" s="10" t="str">
        <x:v>RUN_01</x:v>
      </x:c>
      <x:c r="E1558" s="10" t="str">
        <x:v>ORIGINAL_LEDGER</x:v>
      </x:c>
      <x:c r="F1558" s="10" t="str">
        <x:v>PASS</x:v>
      </x:c>
      <x:c r="G1558" s="10" t="str">
        <x:v>PASS</x:v>
      </x:c>
      <x:c r="H1558" s="10" t="str">
        <x:v>EXECUTED</x:v>
      </x:c>
      <x:c r="I1558" s="10" t="str">
        <x:v>PARSED</x:v>
      </x:c>
      <x:c r="J1558" s="10" t="str">
        <x:v>GENERATION_ACCEPTED</x:v>
      </x:c>
      <x:c r="K1558" s="10" t="str">
        <x:v>35527bf355e1ba7ed9bafa5ad765cb5996ee6b9a5bfda70d541d8518ab3f70ad</x:v>
      </x:c>
      <x:c r="L1558" s="10" t="str">
        <x:v>full_repair_v2</x:v>
      </x:c>
      <x:c r="M1558" s="10" t="n">
        <x:v>1</x:v>
      </x:c>
      <x:c r="N1558" s="10" t="n">
        <x:v>0</x:v>
      </x:c>
      <x:c r="O1558" s="10" t="n">
        <x:v>0</x:v>
      </x:c>
      <x:c r="P1558" s="9" t="str">
        <x:f>'CaseReview'!U1558</x:f>
        <x:v>PASS</x:v>
      </x:c>
      <x:c r="Q1558" s="9" t="n">
        <x:f>IF(AND(T1558=1,G1558=P1558),1,0)</x:f>
        <x:v>1</x:v>
      </x:c>
      <x:c r="R1558" s="9" t="n">
        <x:f>IF(AND(T1558=1,G1558="PASS",P1558="FAIL"),1,0)</x:f>
        <x:v>0</x:v>
      </x:c>
      <x:c r="S1558" s="9" t="n">
        <x:f>IF(AND(T1558=1,G1558="FAIL",P1558="PASS"),1,0)</x:f>
        <x:v>0</x:v>
      </x:c>
      <x:c r="T1558" s="9" t="n">
        <x:v>1</x:v>
      </x:c>
      <x:c r="U1558" s="9" t="n">
        <x:v>7</x:v>
      </x:c>
      <x:c r="V1558" s="9" t="str">
        <x:v>MVP/SHACL_GENERATION_PIPELINE/experiments/FULL_REPAIR_V2/RUN_01/runs/RUN-TRF-017-20260915T122712430392Z/final/final_shape.ttl</x:v>
      </x:c>
    </x:row>
    <x:row r="1559" ht="22" customHeight="1">
      <x:c r="A1559" s="10" t="str">
        <x:v>V2_FALLBACK25</x:v>
      </x:c>
      <x:c r="B1559" s="10" t="str">
        <x:v>TRF-017</x:v>
      </x:c>
      <x:c r="C1559" s="10" t="str">
        <x:v>TRF-017-P02</x:v>
      </x:c>
      <x:c r="D1559" s="10" t="str">
        <x:v>RUN_01</x:v>
      </x:c>
      <x:c r="E1559" s="10" t="str">
        <x:v>ORIGINAL_LEDGER</x:v>
      </x:c>
      <x:c r="F1559" s="10" t="str">
        <x:v>PASS</x:v>
      </x:c>
      <x:c r="G1559" s="10" t="str">
        <x:v>PASS</x:v>
      </x:c>
      <x:c r="H1559" s="10" t="str">
        <x:v>EXECUTED</x:v>
      </x:c>
      <x:c r="I1559" s="10" t="str">
        <x:v>PARSED</x:v>
      </x:c>
      <x:c r="J1559" s="10" t="str">
        <x:v>GENERATION_ACCEPTED</x:v>
      </x:c>
      <x:c r="K1559" s="10" t="str">
        <x:v>35527bf355e1ba7ed9bafa5ad765cb5996ee6b9a5bfda70d541d8518ab3f70ad</x:v>
      </x:c>
      <x:c r="L1559" s="10" t="str">
        <x:v>full_repair_v2</x:v>
      </x:c>
      <x:c r="M1559" s="10" t="n">
        <x:v>1</x:v>
      </x:c>
      <x:c r="N1559" s="10" t="n">
        <x:v>0</x:v>
      </x:c>
      <x:c r="O1559" s="10" t="n">
        <x:v>0</x:v>
      </x:c>
      <x:c r="P1559" s="9" t="str">
        <x:f>'CaseReview'!U1559</x:f>
        <x:v>PASS</x:v>
      </x:c>
      <x:c r="Q1559" s="9" t="n">
        <x:f>IF(AND(T1559=1,G1559=P1559),1,0)</x:f>
        <x:v>1</x:v>
      </x:c>
      <x:c r="R1559" s="9" t="n">
        <x:f>IF(AND(T1559=1,G1559="PASS",P1559="FAIL"),1,0)</x:f>
        <x:v>0</x:v>
      </x:c>
      <x:c r="S1559" s="9" t="n">
        <x:f>IF(AND(T1559=1,G1559="FAIL",P1559="PASS"),1,0)</x:f>
        <x:v>0</x:v>
      </x:c>
      <x:c r="T1559" s="9" t="n">
        <x:v>1</x:v>
      </x:c>
      <x:c r="U1559" s="9" t="n">
        <x:v>7</x:v>
      </x:c>
      <x:c r="V1559" s="9" t="str">
        <x:v>MVP/SHACL_GENERATION_PIPELINE/experiments/FULL_REPAIR_V2/RUN_01/runs/RUN-TRF-017-20260915T122712430392Z/final/final_shape.ttl</x:v>
      </x:c>
    </x:row>
    <x:row r="1560" ht="22" customHeight="1">
      <x:c r="A1560" s="10" t="str">
        <x:v>V2_FALLBACK25</x:v>
      </x:c>
      <x:c r="B1560" s="10" t="str">
        <x:v>TRF-017</x:v>
      </x:c>
      <x:c r="C1560" s="10" t="str">
        <x:v>TRF-017-P03</x:v>
      </x:c>
      <x:c r="D1560" s="10" t="str">
        <x:v>RUN_01</x:v>
      </x:c>
      <x:c r="E1560" s="10" t="str">
        <x:v>ORIGINAL_LEDGER</x:v>
      </x:c>
      <x:c r="F1560" s="10" t="str">
        <x:v>PASS</x:v>
      </x:c>
      <x:c r="G1560" s="10" t="str">
        <x:v>PASS</x:v>
      </x:c>
      <x:c r="H1560" s="10" t="str">
        <x:v>EXECUTED</x:v>
      </x:c>
      <x:c r="I1560" s="10" t="str">
        <x:v>PARSED</x:v>
      </x:c>
      <x:c r="J1560" s="10" t="str">
        <x:v>GENERATION_ACCEPTED</x:v>
      </x:c>
      <x:c r="K1560" s="10" t="str">
        <x:v>35527bf355e1ba7ed9bafa5ad765cb5996ee6b9a5bfda70d541d8518ab3f70ad</x:v>
      </x:c>
      <x:c r="L1560" s="10" t="str">
        <x:v>full_repair_v2</x:v>
      </x:c>
      <x:c r="M1560" s="10" t="n">
        <x:v>1</x:v>
      </x:c>
      <x:c r="N1560" s="10" t="n">
        <x:v>0</x:v>
      </x:c>
      <x:c r="O1560" s="10" t="n">
        <x:v>0</x:v>
      </x:c>
      <x:c r="P1560" s="9" t="str">
        <x:f>'CaseReview'!U1560</x:f>
        <x:v>PASS</x:v>
      </x:c>
      <x:c r="Q1560" s="9" t="n">
        <x:f>IF(AND(T1560=1,G1560=P1560),1,0)</x:f>
        <x:v>1</x:v>
      </x:c>
      <x:c r="R1560" s="9" t="n">
        <x:f>IF(AND(T1560=1,G1560="PASS",P1560="FAIL"),1,0)</x:f>
        <x:v>0</x:v>
      </x:c>
      <x:c r="S1560" s="9" t="n">
        <x:f>IF(AND(T1560=1,G1560="FAIL",P1560="PASS"),1,0)</x:f>
        <x:v>0</x:v>
      </x:c>
      <x:c r="T1560" s="9" t="n">
        <x:v>1</x:v>
      </x:c>
      <x:c r="U1560" s="9" t="n">
        <x:v>7</x:v>
      </x:c>
      <x:c r="V1560" s="9" t="str">
        <x:v>MVP/SHACL_GENERATION_PIPELINE/experiments/FULL_REPAIR_V2/RUN_01/runs/RUN-TRF-017-20260915T122712430392Z/final/final_shape.ttl</x:v>
      </x:c>
    </x:row>
    <x:row r="1561" ht="22" customHeight="1">
      <x:c r="A1561" s="10" t="str">
        <x:v>V2_FALLBACK25</x:v>
      </x:c>
      <x:c r="B1561" s="10" t="str">
        <x:v>TRF-017</x:v>
      </x:c>
      <x:c r="C1561" s="10" t="str">
        <x:v>TRF-017-P04</x:v>
      </x:c>
      <x:c r="D1561" s="10" t="str">
        <x:v>RUN_01</x:v>
      </x:c>
      <x:c r="E1561" s="10" t="str">
        <x:v>ORIGINAL_LEDGER</x:v>
      </x:c>
      <x:c r="F1561" s="10" t="str">
        <x:v>PASS</x:v>
      </x:c>
      <x:c r="G1561" s="10" t="str">
        <x:v>PASS</x:v>
      </x:c>
      <x:c r="H1561" s="10" t="str">
        <x:v>EXECUTED</x:v>
      </x:c>
      <x:c r="I1561" s="10" t="str">
        <x:v>PARSED</x:v>
      </x:c>
      <x:c r="J1561" s="10" t="str">
        <x:v>GENERATION_ACCEPTED</x:v>
      </x:c>
      <x:c r="K1561" s="10" t="str">
        <x:v>35527bf355e1ba7ed9bafa5ad765cb5996ee6b9a5bfda70d541d8518ab3f70ad</x:v>
      </x:c>
      <x:c r="L1561" s="10" t="str">
        <x:v>full_repair_v2</x:v>
      </x:c>
      <x:c r="M1561" s="10" t="n">
        <x:v>1</x:v>
      </x:c>
      <x:c r="N1561" s="10" t="n">
        <x:v>0</x:v>
      </x:c>
      <x:c r="O1561" s="10" t="n">
        <x:v>0</x:v>
      </x:c>
      <x:c r="P1561" s="9" t="str">
        <x:f>'CaseReview'!U1561</x:f>
        <x:v>PASS</x:v>
      </x:c>
      <x:c r="Q1561" s="9" t="n">
        <x:f>IF(AND(T1561=1,G1561=P1561),1,0)</x:f>
        <x:v>1</x:v>
      </x:c>
      <x:c r="R1561" s="9" t="n">
        <x:f>IF(AND(T1561=1,G1561="PASS",P1561="FAIL"),1,0)</x:f>
        <x:v>0</x:v>
      </x:c>
      <x:c r="S1561" s="9" t="n">
        <x:f>IF(AND(T1561=1,G1561="FAIL",P1561="PASS"),1,0)</x:f>
        <x:v>0</x:v>
      </x:c>
      <x:c r="T1561" s="9" t="n">
        <x:v>1</x:v>
      </x:c>
      <x:c r="U1561" s="9" t="n">
        <x:v>7</x:v>
      </x:c>
      <x:c r="V1561" s="9" t="str">
        <x:v>MVP/SHACL_GENERATION_PIPELINE/experiments/FULL_REPAIR_V2/RUN_01/runs/RUN-TRF-017-20260915T122712430392Z/final/final_shape.ttl</x:v>
      </x:c>
    </x:row>
    <x:row r="1562" ht="22" customHeight="1">
      <x:c r="A1562" s="10" t="str">
        <x:v>V2_FALLBACK25</x:v>
      </x:c>
      <x:c r="B1562" s="10" t="str">
        <x:v>TRF-018</x:v>
      </x:c>
      <x:c r="C1562" s="10" t="str">
        <x:v>TRF-018-F01</x:v>
      </x:c>
      <x:c r="D1562" s="10" t="str">
        <x:v>RUN_01</x:v>
      </x:c>
      <x:c r="E1562" s="10" t="str">
        <x:v>ORIGINAL_LEDGER</x:v>
      </x:c>
      <x:c r="F1562" s="10" t="str">
        <x:v>FAIL</x:v>
      </x:c>
      <x:c r="G1562" s="10" t="str">
        <x:v>FAIL</x:v>
      </x:c>
      <x:c r="H1562" s="10" t="str">
        <x:v>EXECUTED</x:v>
      </x:c>
      <x:c r="I1562" s="10" t="str">
        <x:v>PARSED</x:v>
      </x:c>
      <x:c r="J1562" s="10" t="str">
        <x:v>GENERATION_ACCEPTED</x:v>
      </x:c>
      <x:c r="K1562" s="10" t="str">
        <x:v>fcbf96392e4cf09a7f5db9bce0129a0fd75f1cdbe765c3ac5b0c0306e1527eef</x:v>
      </x:c>
      <x:c r="L1562" s="10" t="str">
        <x:v>full_repair_v2</x:v>
      </x:c>
      <x:c r="M1562" s="10" t="n">
        <x:v>1</x:v>
      </x:c>
      <x:c r="N1562" s="10" t="n">
        <x:v>0</x:v>
      </x:c>
      <x:c r="O1562" s="10" t="n">
        <x:v>0</x:v>
      </x:c>
      <x:c r="P1562" s="9" t="str">
        <x:f>'CaseReview'!U1562</x:f>
        <x:v>FAIL</x:v>
      </x:c>
      <x:c r="Q1562" s="9" t="n">
        <x:f>IF(AND(T1562=1,G1562=P1562),1,0)</x:f>
        <x:v>1</x:v>
      </x:c>
      <x:c r="R1562" s="9" t="n">
        <x:f>IF(AND(T1562=1,G1562="PASS",P1562="FAIL"),1,0)</x:f>
        <x:v>0</x:v>
      </x:c>
      <x:c r="S1562" s="9" t="n">
        <x:f>IF(AND(T1562=1,G1562="FAIL",P1562="PASS"),1,0)</x:f>
        <x:v>0</x:v>
      </x:c>
      <x:c r="T1562" s="9" t="n">
        <x:v>1</x:v>
      </x:c>
      <x:c r="U1562" s="9" t="n">
        <x:v>11</x:v>
      </x:c>
      <x:c r="V1562" s="9" t="str">
        <x:v>MVP/SHACL_GENERATION_PIPELINE/experiments/FULL_REPAIR_V2/RUN_01/runs/RUN-TRF-018-20260915T122842884612Z/final/final_shape.ttl</x:v>
      </x:c>
    </x:row>
    <x:row r="1563" ht="22" customHeight="1">
      <x:c r="A1563" s="10" t="str">
        <x:v>V2_FALLBACK25</x:v>
      </x:c>
      <x:c r="B1563" s="10" t="str">
        <x:v>TRF-018</x:v>
      </x:c>
      <x:c r="C1563" s="10" t="str">
        <x:v>TRF-018-F02</x:v>
      </x:c>
      <x:c r="D1563" s="10" t="str">
        <x:v>RUN_01</x:v>
      </x:c>
      <x:c r="E1563" s="10" t="str">
        <x:v>ORIGINAL_LEDGER</x:v>
      </x:c>
      <x:c r="F1563" s="10" t="str">
        <x:v>FAIL</x:v>
      </x:c>
      <x:c r="G1563" s="10" t="str">
        <x:v>FAIL</x:v>
      </x:c>
      <x:c r="H1563" s="10" t="str">
        <x:v>EXECUTED</x:v>
      </x:c>
      <x:c r="I1563" s="10" t="str">
        <x:v>PARSED</x:v>
      </x:c>
      <x:c r="J1563" s="10" t="str">
        <x:v>GENERATION_ACCEPTED</x:v>
      </x:c>
      <x:c r="K1563" s="10" t="str">
        <x:v>fcbf96392e4cf09a7f5db9bce0129a0fd75f1cdbe765c3ac5b0c0306e1527eef</x:v>
      </x:c>
      <x:c r="L1563" s="10" t="str">
        <x:v>full_repair_v2</x:v>
      </x:c>
      <x:c r="M1563" s="10" t="n">
        <x:v>1</x:v>
      </x:c>
      <x:c r="N1563" s="10" t="n">
        <x:v>0</x:v>
      </x:c>
      <x:c r="O1563" s="10" t="n">
        <x:v>0</x:v>
      </x:c>
      <x:c r="P1563" s="9" t="str">
        <x:f>'CaseReview'!U1563</x:f>
        <x:v>FAIL</x:v>
      </x:c>
      <x:c r="Q1563" s="9" t="n">
        <x:f>IF(AND(T1563=1,G1563=P1563),1,0)</x:f>
        <x:v>1</x:v>
      </x:c>
      <x:c r="R1563" s="9" t="n">
        <x:f>IF(AND(T1563=1,G1563="PASS",P1563="FAIL"),1,0)</x:f>
        <x:v>0</x:v>
      </x:c>
      <x:c r="S1563" s="9" t="n">
        <x:f>IF(AND(T1563=1,G1563="FAIL",P1563="PASS"),1,0)</x:f>
        <x:v>0</x:v>
      </x:c>
      <x:c r="T1563" s="9" t="n">
        <x:v>1</x:v>
      </x:c>
      <x:c r="U1563" s="9" t="n">
        <x:v>11</x:v>
      </x:c>
      <x:c r="V1563" s="9" t="str">
        <x:v>MVP/SHACL_GENERATION_PIPELINE/experiments/FULL_REPAIR_V2/RUN_01/runs/RUN-TRF-018-20260915T122842884612Z/final/final_shape.ttl</x:v>
      </x:c>
    </x:row>
    <x:row r="1564" ht="22" customHeight="1">
      <x:c r="A1564" s="10" t="str">
        <x:v>V2_FALLBACK25</x:v>
      </x:c>
      <x:c r="B1564" s="10" t="str">
        <x:v>TRF-018</x:v>
      </x:c>
      <x:c r="C1564" s="10" t="str">
        <x:v>TRF-018-F03</x:v>
      </x:c>
      <x:c r="D1564" s="10" t="str">
        <x:v>RUN_01</x:v>
      </x:c>
      <x:c r="E1564" s="10" t="str">
        <x:v>ORIGINAL_LEDGER</x:v>
      </x:c>
      <x:c r="F1564" s="10" t="str">
        <x:v>FAIL</x:v>
      </x:c>
      <x:c r="G1564" s="10" t="str">
        <x:v>FAIL</x:v>
      </x:c>
      <x:c r="H1564" s="10" t="str">
        <x:v>EXECUTED</x:v>
      </x:c>
      <x:c r="I1564" s="10" t="str">
        <x:v>PARSED</x:v>
      </x:c>
      <x:c r="J1564" s="10" t="str">
        <x:v>GENERATION_ACCEPTED</x:v>
      </x:c>
      <x:c r="K1564" s="10" t="str">
        <x:v>fcbf96392e4cf09a7f5db9bce0129a0fd75f1cdbe765c3ac5b0c0306e1527eef</x:v>
      </x:c>
      <x:c r="L1564" s="10" t="str">
        <x:v>full_repair_v2</x:v>
      </x:c>
      <x:c r="M1564" s="10" t="n">
        <x:v>1</x:v>
      </x:c>
      <x:c r="N1564" s="10" t="n">
        <x:v>0</x:v>
      </x:c>
      <x:c r="O1564" s="10" t="n">
        <x:v>0</x:v>
      </x:c>
      <x:c r="P1564" s="9" t="str">
        <x:f>'CaseReview'!U1564</x:f>
        <x:v>FAIL</x:v>
      </x:c>
      <x:c r="Q1564" s="9" t="n">
        <x:f>IF(AND(T1564=1,G1564=P1564),1,0)</x:f>
        <x:v>1</x:v>
      </x:c>
      <x:c r="R1564" s="9" t="n">
        <x:f>IF(AND(T1564=1,G1564="PASS",P1564="FAIL"),1,0)</x:f>
        <x:v>0</x:v>
      </x:c>
      <x:c r="S1564" s="9" t="n">
        <x:f>IF(AND(T1564=1,G1564="FAIL",P1564="PASS"),1,0)</x:f>
        <x:v>0</x:v>
      </x:c>
      <x:c r="T1564" s="9" t="n">
        <x:v>1</x:v>
      </x:c>
      <x:c r="U1564" s="9" t="n">
        <x:v>11</x:v>
      </x:c>
      <x:c r="V1564" s="9" t="str">
        <x:v>MVP/SHACL_GENERATION_PIPELINE/experiments/FULL_REPAIR_V2/RUN_01/runs/RUN-TRF-018-20260915T122842884612Z/final/final_shape.ttl</x:v>
      </x:c>
    </x:row>
    <x:row r="1565" ht="22" customHeight="1">
      <x:c r="A1565" s="10" t="str">
        <x:v>V2_FALLBACK25</x:v>
      </x:c>
      <x:c r="B1565" s="10" t="str">
        <x:v>TRF-018</x:v>
      </x:c>
      <x:c r="C1565" s="10" t="str">
        <x:v>TRF-018-F04</x:v>
      </x:c>
      <x:c r="D1565" s="10" t="str">
        <x:v>RUN_01</x:v>
      </x:c>
      <x:c r="E1565" s="10" t="str">
        <x:v>ORIGINAL_LEDGER</x:v>
      </x:c>
      <x:c r="F1565" s="10" t="str">
        <x:v>FAIL</x:v>
      </x:c>
      <x:c r="G1565" s="10" t="str">
        <x:v>FAIL</x:v>
      </x:c>
      <x:c r="H1565" s="10" t="str">
        <x:v>EXECUTED</x:v>
      </x:c>
      <x:c r="I1565" s="10" t="str">
        <x:v>PARSED</x:v>
      </x:c>
      <x:c r="J1565" s="10" t="str">
        <x:v>GENERATION_ACCEPTED</x:v>
      </x:c>
      <x:c r="K1565" s="10" t="str">
        <x:v>fcbf96392e4cf09a7f5db9bce0129a0fd75f1cdbe765c3ac5b0c0306e1527eef</x:v>
      </x:c>
      <x:c r="L1565" s="10" t="str">
        <x:v>full_repair_v2</x:v>
      </x:c>
      <x:c r="M1565" s="10" t="n">
        <x:v>1</x:v>
      </x:c>
      <x:c r="N1565" s="10" t="n">
        <x:v>0</x:v>
      </x:c>
      <x:c r="O1565" s="10" t="n">
        <x:v>0</x:v>
      </x:c>
      <x:c r="P1565" s="9" t="str">
        <x:f>'CaseReview'!U1565</x:f>
        <x:v>FAIL</x:v>
      </x:c>
      <x:c r="Q1565" s="9" t="n">
        <x:f>IF(AND(T1565=1,G1565=P1565),1,0)</x:f>
        <x:v>1</x:v>
      </x:c>
      <x:c r="R1565" s="9" t="n">
        <x:f>IF(AND(T1565=1,G1565="PASS",P1565="FAIL"),1,0)</x:f>
        <x:v>0</x:v>
      </x:c>
      <x:c r="S1565" s="9" t="n">
        <x:f>IF(AND(T1565=1,G1565="FAIL",P1565="PASS"),1,0)</x:f>
        <x:v>0</x:v>
      </x:c>
      <x:c r="T1565" s="9" t="n">
        <x:v>1</x:v>
      </x:c>
      <x:c r="U1565" s="9" t="n">
        <x:v>11</x:v>
      </x:c>
      <x:c r="V1565" s="9" t="str">
        <x:v>MVP/SHACL_GENERATION_PIPELINE/experiments/FULL_REPAIR_V2/RUN_01/runs/RUN-TRF-018-20260915T122842884612Z/final/final_shape.ttl</x:v>
      </x:c>
    </x:row>
    <x:row r="1566" ht="22" customHeight="1">
      <x:c r="A1566" s="10" t="str">
        <x:v>V2_FALLBACK25</x:v>
      </x:c>
      <x:c r="B1566" s="10" t="str">
        <x:v>TRF-018</x:v>
      </x:c>
      <x:c r="C1566" s="10" t="str">
        <x:v>TRF-018-F05</x:v>
      </x:c>
      <x:c r="D1566" s="10" t="str">
        <x:v>RUN_01</x:v>
      </x:c>
      <x:c r="E1566" s="10" t="str">
        <x:v>ORIGINAL_LEDGER</x:v>
      </x:c>
      <x:c r="F1566" s="10" t="str">
        <x:v>FAIL</x:v>
      </x:c>
      <x:c r="G1566" s="10" t="str">
        <x:v>FAIL</x:v>
      </x:c>
      <x:c r="H1566" s="10" t="str">
        <x:v>EXECUTED</x:v>
      </x:c>
      <x:c r="I1566" s="10" t="str">
        <x:v>PARSED</x:v>
      </x:c>
      <x:c r="J1566" s="10" t="str">
        <x:v>GENERATION_ACCEPTED</x:v>
      </x:c>
      <x:c r="K1566" s="10" t="str">
        <x:v>fcbf96392e4cf09a7f5db9bce0129a0fd75f1cdbe765c3ac5b0c0306e1527eef</x:v>
      </x:c>
      <x:c r="L1566" s="10" t="str">
        <x:v>full_repair_v2</x:v>
      </x:c>
      <x:c r="M1566" s="10" t="n">
        <x:v>1</x:v>
      </x:c>
      <x:c r="N1566" s="10" t="n">
        <x:v>0</x:v>
      </x:c>
      <x:c r="O1566" s="10" t="n">
        <x:v>0</x:v>
      </x:c>
      <x:c r="P1566" s="9" t="str">
        <x:f>'CaseReview'!U1566</x:f>
        <x:v>FAIL</x:v>
      </x:c>
      <x:c r="Q1566" s="9" t="n">
        <x:f>IF(AND(T1566=1,G1566=P1566),1,0)</x:f>
        <x:v>1</x:v>
      </x:c>
      <x:c r="R1566" s="9" t="n">
        <x:f>IF(AND(T1566=1,G1566="PASS",P1566="FAIL"),1,0)</x:f>
        <x:v>0</x:v>
      </x:c>
      <x:c r="S1566" s="9" t="n">
        <x:f>IF(AND(T1566=1,G1566="FAIL",P1566="PASS"),1,0)</x:f>
        <x:v>0</x:v>
      </x:c>
      <x:c r="T1566" s="9" t="n">
        <x:v>1</x:v>
      </x:c>
      <x:c r="U1566" s="9" t="n">
        <x:v>11</x:v>
      </x:c>
      <x:c r="V1566" s="9" t="str">
        <x:v>MVP/SHACL_GENERATION_PIPELINE/experiments/FULL_REPAIR_V2/RUN_01/runs/RUN-TRF-018-20260915T122842884612Z/final/final_shape.ttl</x:v>
      </x:c>
    </x:row>
    <x:row r="1567" ht="22" customHeight="1">
      <x:c r="A1567" s="10" t="str">
        <x:v>V2_FALLBACK25</x:v>
      </x:c>
      <x:c r="B1567" s="10" t="str">
        <x:v>TRF-018</x:v>
      </x:c>
      <x:c r="C1567" s="10" t="str">
        <x:v>TRF-018-P01</x:v>
      </x:c>
      <x:c r="D1567" s="10" t="str">
        <x:v>RUN_01</x:v>
      </x:c>
      <x:c r="E1567" s="10" t="str">
        <x:v>ORIGINAL_LEDGER</x:v>
      </x:c>
      <x:c r="F1567" s="10" t="str">
        <x:v>PASS</x:v>
      </x:c>
      <x:c r="G1567" s="10" t="str">
        <x:v>PASS</x:v>
      </x:c>
      <x:c r="H1567" s="10" t="str">
        <x:v>EXECUTED</x:v>
      </x:c>
      <x:c r="I1567" s="10" t="str">
        <x:v>PARSED</x:v>
      </x:c>
      <x:c r="J1567" s="10" t="str">
        <x:v>GENERATION_ACCEPTED</x:v>
      </x:c>
      <x:c r="K1567" s="10" t="str">
        <x:v>fcbf96392e4cf09a7f5db9bce0129a0fd75f1cdbe765c3ac5b0c0306e1527eef</x:v>
      </x:c>
      <x:c r="L1567" s="10" t="str">
        <x:v>full_repair_v2</x:v>
      </x:c>
      <x:c r="M1567" s="10" t="n">
        <x:v>1</x:v>
      </x:c>
      <x:c r="N1567" s="10" t="n">
        <x:v>0</x:v>
      </x:c>
      <x:c r="O1567" s="10" t="n">
        <x:v>0</x:v>
      </x:c>
      <x:c r="P1567" s="9" t="str">
        <x:f>'CaseReview'!U1567</x:f>
        <x:v>PASS</x:v>
      </x:c>
      <x:c r="Q1567" s="9" t="n">
        <x:f>IF(AND(T1567=1,G1567=P1567),1,0)</x:f>
        <x:v>1</x:v>
      </x:c>
      <x:c r="R1567" s="9" t="n">
        <x:f>IF(AND(T1567=1,G1567="PASS",P1567="FAIL"),1,0)</x:f>
        <x:v>0</x:v>
      </x:c>
      <x:c r="S1567" s="9" t="n">
        <x:f>IF(AND(T1567=1,G1567="FAIL",P1567="PASS"),1,0)</x:f>
        <x:v>0</x:v>
      </x:c>
      <x:c r="T1567" s="9" t="n">
        <x:v>1</x:v>
      </x:c>
      <x:c r="U1567" s="9" t="n">
        <x:v>11</x:v>
      </x:c>
      <x:c r="V1567" s="9" t="str">
        <x:v>MVP/SHACL_GENERATION_PIPELINE/experiments/FULL_REPAIR_V2/RUN_01/runs/RUN-TRF-018-20260915T122842884612Z/final/final_shape.ttl</x:v>
      </x:c>
    </x:row>
    <x:row r="1568" ht="22" customHeight="1">
      <x:c r="A1568" s="10" t="str">
        <x:v>V2_FALLBACK25</x:v>
      </x:c>
      <x:c r="B1568" s="10" t="str">
        <x:v>TRF-018</x:v>
      </x:c>
      <x:c r="C1568" s="10" t="str">
        <x:v>TRF-018-P02</x:v>
      </x:c>
      <x:c r="D1568" s="10" t="str">
        <x:v>RUN_01</x:v>
      </x:c>
      <x:c r="E1568" s="10" t="str">
        <x:v>ORIGINAL_LEDGER</x:v>
      </x:c>
      <x:c r="F1568" s="10" t="str">
        <x:v>PASS</x:v>
      </x:c>
      <x:c r="G1568" s="10" t="str">
        <x:v>PASS</x:v>
      </x:c>
      <x:c r="H1568" s="10" t="str">
        <x:v>EXECUTED</x:v>
      </x:c>
      <x:c r="I1568" s="10" t="str">
        <x:v>PARSED</x:v>
      </x:c>
      <x:c r="J1568" s="10" t="str">
        <x:v>GENERATION_ACCEPTED</x:v>
      </x:c>
      <x:c r="K1568" s="10" t="str">
        <x:v>fcbf96392e4cf09a7f5db9bce0129a0fd75f1cdbe765c3ac5b0c0306e1527eef</x:v>
      </x:c>
      <x:c r="L1568" s="10" t="str">
        <x:v>full_repair_v2</x:v>
      </x:c>
      <x:c r="M1568" s="10" t="n">
        <x:v>1</x:v>
      </x:c>
      <x:c r="N1568" s="10" t="n">
        <x:v>0</x:v>
      </x:c>
      <x:c r="O1568" s="10" t="n">
        <x:v>0</x:v>
      </x:c>
      <x:c r="P1568" s="9" t="str">
        <x:f>'CaseReview'!U1568</x:f>
        <x:v>PASS</x:v>
      </x:c>
      <x:c r="Q1568" s="9" t="n">
        <x:f>IF(AND(T1568=1,G1568=P1568),1,0)</x:f>
        <x:v>1</x:v>
      </x:c>
      <x:c r="R1568" s="9" t="n">
        <x:f>IF(AND(T1568=1,G1568="PASS",P1568="FAIL"),1,0)</x:f>
        <x:v>0</x:v>
      </x:c>
      <x:c r="S1568" s="9" t="n">
        <x:f>IF(AND(T1568=1,G1568="FAIL",P1568="PASS"),1,0)</x:f>
        <x:v>0</x:v>
      </x:c>
      <x:c r="T1568" s="9" t="n">
        <x:v>1</x:v>
      </x:c>
      <x:c r="U1568" s="9" t="n">
        <x:v>11</x:v>
      </x:c>
      <x:c r="V1568" s="9" t="str">
        <x:v>MVP/SHACL_GENERATION_PIPELINE/experiments/FULL_REPAIR_V2/RUN_01/runs/RUN-TRF-018-20260915T122842884612Z/final/final_shape.ttl</x:v>
      </x:c>
    </x:row>
    <x:row r="1569" ht="22" customHeight="1">
      <x:c r="A1569" s="10" t="str">
        <x:v>V2_FALLBACK25</x:v>
      </x:c>
      <x:c r="B1569" s="10" t="str">
        <x:v>TRF-018</x:v>
      </x:c>
      <x:c r="C1569" s="10" t="str">
        <x:v>TRF-018-P03</x:v>
      </x:c>
      <x:c r="D1569" s="10" t="str">
        <x:v>RUN_01</x:v>
      </x:c>
      <x:c r="E1569" s="10" t="str">
        <x:v>ORIGINAL_LEDGER</x:v>
      </x:c>
      <x:c r="F1569" s="10" t="str">
        <x:v>PASS</x:v>
      </x:c>
      <x:c r="G1569" s="10" t="str">
        <x:v>PASS</x:v>
      </x:c>
      <x:c r="H1569" s="10" t="str">
        <x:v>EXECUTED</x:v>
      </x:c>
      <x:c r="I1569" s="10" t="str">
        <x:v>PARSED</x:v>
      </x:c>
      <x:c r="J1569" s="10" t="str">
        <x:v>GENERATION_ACCEPTED</x:v>
      </x:c>
      <x:c r="K1569" s="10" t="str">
        <x:v>fcbf96392e4cf09a7f5db9bce0129a0fd75f1cdbe765c3ac5b0c0306e1527eef</x:v>
      </x:c>
      <x:c r="L1569" s="10" t="str">
        <x:v>full_repair_v2</x:v>
      </x:c>
      <x:c r="M1569" s="10" t="n">
        <x:v>1</x:v>
      </x:c>
      <x:c r="N1569" s="10" t="n">
        <x:v>0</x:v>
      </x:c>
      <x:c r="O1569" s="10" t="n">
        <x:v>0</x:v>
      </x:c>
      <x:c r="P1569" s="9" t="str">
        <x:f>'CaseReview'!U1569</x:f>
        <x:v>PASS</x:v>
      </x:c>
      <x:c r="Q1569" s="9" t="n">
        <x:f>IF(AND(T1569=1,G1569=P1569),1,0)</x:f>
        <x:v>1</x:v>
      </x:c>
      <x:c r="R1569" s="9" t="n">
        <x:f>IF(AND(T1569=1,G1569="PASS",P1569="FAIL"),1,0)</x:f>
        <x:v>0</x:v>
      </x:c>
      <x:c r="S1569" s="9" t="n">
        <x:f>IF(AND(T1569=1,G1569="FAIL",P1569="PASS"),1,0)</x:f>
        <x:v>0</x:v>
      </x:c>
      <x:c r="T1569" s="9" t="n">
        <x:v>1</x:v>
      </x:c>
      <x:c r="U1569" s="9" t="n">
        <x:v>11</x:v>
      </x:c>
      <x:c r="V1569" s="9" t="str">
        <x:v>MVP/SHACL_GENERATION_PIPELINE/experiments/FULL_REPAIR_V2/RUN_01/runs/RUN-TRF-018-20260915T122842884612Z/final/final_shape.ttl</x:v>
      </x:c>
    </x:row>
    <x:row r="1570" ht="22" customHeight="1">
      <x:c r="A1570" s="10" t="str">
        <x:v>V2_FALLBACK25</x:v>
      </x:c>
      <x:c r="B1570" s="10" t="str">
        <x:v>TRF-018</x:v>
      </x:c>
      <x:c r="C1570" s="10" t="str">
        <x:v>TRF-018-P04</x:v>
      </x:c>
      <x:c r="D1570" s="10" t="str">
        <x:v>RUN_01</x:v>
      </x:c>
      <x:c r="E1570" s="10" t="str">
        <x:v>ORIGINAL_LEDGER</x:v>
      </x:c>
      <x:c r="F1570" s="10" t="str">
        <x:v>PASS</x:v>
      </x:c>
      <x:c r="G1570" s="10" t="str">
        <x:v>PASS</x:v>
      </x:c>
      <x:c r="H1570" s="10" t="str">
        <x:v>EXECUTED</x:v>
      </x:c>
      <x:c r="I1570" s="10" t="str">
        <x:v>PARSED</x:v>
      </x:c>
      <x:c r="J1570" s="10" t="str">
        <x:v>GENERATION_ACCEPTED</x:v>
      </x:c>
      <x:c r="K1570" s="10" t="str">
        <x:v>fcbf96392e4cf09a7f5db9bce0129a0fd75f1cdbe765c3ac5b0c0306e1527eef</x:v>
      </x:c>
      <x:c r="L1570" s="10" t="str">
        <x:v>full_repair_v2</x:v>
      </x:c>
      <x:c r="M1570" s="10" t="n">
        <x:v>1</x:v>
      </x:c>
      <x:c r="N1570" s="10" t="n">
        <x:v>0</x:v>
      </x:c>
      <x:c r="O1570" s="10" t="n">
        <x:v>0</x:v>
      </x:c>
      <x:c r="P1570" s="9" t="str">
        <x:f>'CaseReview'!U1570</x:f>
        <x:v>PASS</x:v>
      </x:c>
      <x:c r="Q1570" s="9" t="n">
        <x:f>IF(AND(T1570=1,G1570=P1570),1,0)</x:f>
        <x:v>1</x:v>
      </x:c>
      <x:c r="R1570" s="9" t="n">
        <x:f>IF(AND(T1570=1,G1570="PASS",P1570="FAIL"),1,0)</x:f>
        <x:v>0</x:v>
      </x:c>
      <x:c r="S1570" s="9" t="n">
        <x:f>IF(AND(T1570=1,G1570="FAIL",P1570="PASS"),1,0)</x:f>
        <x:v>0</x:v>
      </x:c>
      <x:c r="T1570" s="9" t="n">
        <x:v>1</x:v>
      </x:c>
      <x:c r="U1570" s="9" t="n">
        <x:v>11</x:v>
      </x:c>
      <x:c r="V1570" s="9" t="str">
        <x:v>MVP/SHACL_GENERATION_PIPELINE/experiments/FULL_REPAIR_V2/RUN_01/runs/RUN-TRF-018-20260915T122842884612Z/final/final_shape.ttl</x:v>
      </x:c>
    </x:row>
    <x:row r="1571" ht="22" customHeight="1">
      <x:c r="A1571" s="10" t="str">
        <x:v>V2_FALLBACK25</x:v>
      </x:c>
      <x:c r="B1571" s="10" t="str">
        <x:v>TRF-018</x:v>
      </x:c>
      <x:c r="C1571" s="10" t="str">
        <x:v>TRF-018-P05</x:v>
      </x:c>
      <x:c r="D1571" s="10" t="str">
        <x:v>RUN_01</x:v>
      </x:c>
      <x:c r="E1571" s="10" t="str">
        <x:v>ORIGINAL_LEDGER</x:v>
      </x:c>
      <x:c r="F1571" s="10" t="str">
        <x:v>PASS</x:v>
      </x:c>
      <x:c r="G1571" s="10" t="str">
        <x:v>PASS</x:v>
      </x:c>
      <x:c r="H1571" s="10" t="str">
        <x:v>EXECUTED</x:v>
      </x:c>
      <x:c r="I1571" s="10" t="str">
        <x:v>PARSED</x:v>
      </x:c>
      <x:c r="J1571" s="10" t="str">
        <x:v>GENERATION_ACCEPTED</x:v>
      </x:c>
      <x:c r="K1571" s="10" t="str">
        <x:v>fcbf96392e4cf09a7f5db9bce0129a0fd75f1cdbe765c3ac5b0c0306e1527eef</x:v>
      </x:c>
      <x:c r="L1571" s="10" t="str">
        <x:v>full_repair_v2</x:v>
      </x:c>
      <x:c r="M1571" s="10" t="n">
        <x:v>1</x:v>
      </x:c>
      <x:c r="N1571" s="10" t="n">
        <x:v>0</x:v>
      </x:c>
      <x:c r="O1571" s="10" t="n">
        <x:v>0</x:v>
      </x:c>
      <x:c r="P1571" s="9" t="str">
        <x:f>'CaseReview'!U1571</x:f>
        <x:v>PASS</x:v>
      </x:c>
      <x:c r="Q1571" s="9" t="n">
        <x:f>IF(AND(T1571=1,G1571=P1571),1,0)</x:f>
        <x:v>1</x:v>
      </x:c>
      <x:c r="R1571" s="9" t="n">
        <x:f>IF(AND(T1571=1,G1571="PASS",P1571="FAIL"),1,0)</x:f>
        <x:v>0</x:v>
      </x:c>
      <x:c r="S1571" s="9" t="n">
        <x:f>IF(AND(T1571=1,G1571="FAIL",P1571="PASS"),1,0)</x:f>
        <x:v>0</x:v>
      </x:c>
      <x:c r="T1571" s="9" t="n">
        <x:v>1</x:v>
      </x:c>
      <x:c r="U1571" s="9" t="n">
        <x:v>11</x:v>
      </x:c>
      <x:c r="V1571" s="9" t="str">
        <x:v>MVP/SHACL_GENERATION_PIPELINE/experiments/FULL_REPAIR_V2/RUN_01/runs/RUN-TRF-018-20260915T122842884612Z/final/final_shape.ttl</x:v>
      </x:c>
    </x:row>
    <x:row r="1572" ht="22" customHeight="1">
      <x:c r="A1572" s="10" t="str">
        <x:v>V2_FALLBACK25</x:v>
      </x:c>
      <x:c r="B1572" s="10" t="str">
        <x:v>TRF-018</x:v>
      </x:c>
      <x:c r="C1572" s="10" t="str">
        <x:v>TRF-018-P06</x:v>
      </x:c>
      <x:c r="D1572" s="10" t="str">
        <x:v>RUN_01</x:v>
      </x:c>
      <x:c r="E1572" s="10" t="str">
        <x:v>ORIGINAL_LEDGER</x:v>
      </x:c>
      <x:c r="F1572" s="10" t="str">
        <x:v>PASS</x:v>
      </x:c>
      <x:c r="G1572" s="10" t="str">
        <x:v>PASS</x:v>
      </x:c>
      <x:c r="H1572" s="10" t="str">
        <x:v>EXECUTED</x:v>
      </x:c>
      <x:c r="I1572" s="10" t="str">
        <x:v>PARSED</x:v>
      </x:c>
      <x:c r="J1572" s="10" t="str">
        <x:v>GENERATION_ACCEPTED</x:v>
      </x:c>
      <x:c r="K1572" s="10" t="str">
        <x:v>fcbf96392e4cf09a7f5db9bce0129a0fd75f1cdbe765c3ac5b0c0306e1527eef</x:v>
      </x:c>
      <x:c r="L1572" s="10" t="str">
        <x:v>full_repair_v2</x:v>
      </x:c>
      <x:c r="M1572" s="10" t="n">
        <x:v>1</x:v>
      </x:c>
      <x:c r="N1572" s="10" t="n">
        <x:v>0</x:v>
      </x:c>
      <x:c r="O1572" s="10" t="n">
        <x:v>0</x:v>
      </x:c>
      <x:c r="P1572" s="9" t="str">
        <x:f>'CaseReview'!U1572</x:f>
        <x:v>PASS</x:v>
      </x:c>
      <x:c r="Q1572" s="9" t="n">
        <x:f>IF(AND(T1572=1,G1572=P1572),1,0)</x:f>
        <x:v>1</x:v>
      </x:c>
      <x:c r="R1572" s="9" t="n">
        <x:f>IF(AND(T1572=1,G1572="PASS",P1572="FAIL"),1,0)</x:f>
        <x:v>0</x:v>
      </x:c>
      <x:c r="S1572" s="9" t="n">
        <x:f>IF(AND(T1572=1,G1572="FAIL",P1572="PASS"),1,0)</x:f>
        <x:v>0</x:v>
      </x:c>
      <x:c r="T1572" s="9" t="n">
        <x:v>1</x:v>
      </x:c>
      <x:c r="U1572" s="9" t="n">
        <x:v>11</x:v>
      </x:c>
      <x:c r="V1572" s="9" t="str">
        <x:v>MVP/SHACL_GENERATION_PIPELINE/experiments/FULL_REPAIR_V2/RUN_01/runs/RUN-TRF-018-20260915T122842884612Z/final/final_shape.ttl</x:v>
      </x:c>
    </x:row>
    <x:row r="1573" ht="22" customHeight="1">
      <x:c r="A1573" s="10" t="str">
        <x:v>V2_FALLBACK25</x:v>
      </x:c>
      <x:c r="B1573" s="10" t="str">
        <x:v>TRF-020</x:v>
      </x:c>
      <x:c r="C1573" s="10" t="str">
        <x:v>TRF-020-F01</x:v>
      </x:c>
      <x:c r="D1573" s="10" t="str">
        <x:v>RUN_01</x:v>
      </x:c>
      <x:c r="E1573" s="10" t="str">
        <x:v>ORIGINAL_LEDGER</x:v>
      </x:c>
      <x:c r="F1573" s="10" t="str">
        <x:v>FAIL</x:v>
      </x:c>
      <x:c r="G1573" s="10" t="str">
        <x:v>FAIL</x:v>
      </x:c>
      <x:c r="H1573" s="10" t="str">
        <x:v>EXECUTED</x:v>
      </x:c>
      <x:c r="I1573" s="10" t="str">
        <x:v>PARSED</x:v>
      </x:c>
      <x:c r="J1573" s="10" t="str">
        <x:v>GENERATION_ACCEPTED</x:v>
      </x:c>
      <x:c r="K1573" s="10" t="str">
        <x:v>f44f80cfec28e3061543271a1168fe935c6ba8c5a201e5d8deca6642adad877b</x:v>
      </x:c>
      <x:c r="L1573" s="10" t="str">
        <x:v>full_repair_v2</x:v>
      </x:c>
      <x:c r="M1573" s="10" t="n">
        <x:v>1</x:v>
      </x:c>
      <x:c r="N1573" s="10" t="n">
        <x:v>0</x:v>
      </x:c>
      <x:c r="O1573" s="10" t="n">
        <x:v>0</x:v>
      </x:c>
      <x:c r="P1573" s="9" t="str">
        <x:f>'CaseReview'!U1573</x:f>
        <x:v>FAIL</x:v>
      </x:c>
      <x:c r="Q1573" s="9" t="n">
        <x:f>IF(AND(T1573=1,G1573=P1573),1,0)</x:f>
        <x:v>1</x:v>
      </x:c>
      <x:c r="R1573" s="9" t="n">
        <x:f>IF(AND(T1573=1,G1573="PASS",P1573="FAIL"),1,0)</x:f>
        <x:v>0</x:v>
      </x:c>
      <x:c r="S1573" s="9" t="n">
        <x:f>IF(AND(T1573=1,G1573="FAIL",P1573="PASS"),1,0)</x:f>
        <x:v>0</x:v>
      </x:c>
      <x:c r="T1573" s="9" t="n">
        <x:v>1</x:v>
      </x:c>
      <x:c r="U1573" s="9" t="n">
        <x:v>13</x:v>
      </x:c>
      <x:c r="V1573" s="9" t="str">
        <x:v>MVP/SHACL_GENERATION_PIPELINE/experiments/FULL_REPAIR_V2/RUN_01/runs/RUN-TRF-020-20260915T122952172919Z/final/final_shape.ttl</x:v>
      </x:c>
    </x:row>
    <x:row r="1574" ht="22" customHeight="1">
      <x:c r="A1574" s="10" t="str">
        <x:v>V2_FALLBACK25</x:v>
      </x:c>
      <x:c r="B1574" s="10" t="str">
        <x:v>TRF-020</x:v>
      </x:c>
      <x:c r="C1574" s="10" t="str">
        <x:v>TRF-020-F02</x:v>
      </x:c>
      <x:c r="D1574" s="10" t="str">
        <x:v>RUN_01</x:v>
      </x:c>
      <x:c r="E1574" s="10" t="str">
        <x:v>ORIGINAL_LEDGER</x:v>
      </x:c>
      <x:c r="F1574" s="10" t="str">
        <x:v>FAIL</x:v>
      </x:c>
      <x:c r="G1574" s="10" t="str">
        <x:v>FAIL</x:v>
      </x:c>
      <x:c r="H1574" s="10" t="str">
        <x:v>EXECUTED</x:v>
      </x:c>
      <x:c r="I1574" s="10" t="str">
        <x:v>PARSED</x:v>
      </x:c>
      <x:c r="J1574" s="10" t="str">
        <x:v>GENERATION_ACCEPTED</x:v>
      </x:c>
      <x:c r="K1574" s="10" t="str">
        <x:v>f44f80cfec28e3061543271a1168fe935c6ba8c5a201e5d8deca6642adad877b</x:v>
      </x:c>
      <x:c r="L1574" s="10" t="str">
        <x:v>full_repair_v2</x:v>
      </x:c>
      <x:c r="M1574" s="10" t="n">
        <x:v>1</x:v>
      </x:c>
      <x:c r="N1574" s="10" t="n">
        <x:v>0</x:v>
      </x:c>
      <x:c r="O1574" s="10" t="n">
        <x:v>0</x:v>
      </x:c>
      <x:c r="P1574" s="9" t="str">
        <x:f>'CaseReview'!U1574</x:f>
        <x:v>FAIL</x:v>
      </x:c>
      <x:c r="Q1574" s="9" t="n">
        <x:f>IF(AND(T1574=1,G1574=P1574),1,0)</x:f>
        <x:v>1</x:v>
      </x:c>
      <x:c r="R1574" s="9" t="n">
        <x:f>IF(AND(T1574=1,G1574="PASS",P1574="FAIL"),1,0)</x:f>
        <x:v>0</x:v>
      </x:c>
      <x:c r="S1574" s="9" t="n">
        <x:f>IF(AND(T1574=1,G1574="FAIL",P1574="PASS"),1,0)</x:f>
        <x:v>0</x:v>
      </x:c>
      <x:c r="T1574" s="9" t="n">
        <x:v>1</x:v>
      </x:c>
      <x:c r="U1574" s="9" t="n">
        <x:v>13</x:v>
      </x:c>
      <x:c r="V1574" s="9" t="str">
        <x:v>MVP/SHACL_GENERATION_PIPELINE/experiments/FULL_REPAIR_V2/RUN_01/runs/RUN-TRF-020-20260915T122952172919Z/final/final_shape.ttl</x:v>
      </x:c>
    </x:row>
    <x:row r="1575" ht="22" customHeight="1">
      <x:c r="A1575" s="10" t="str">
        <x:v>V2_FALLBACK25</x:v>
      </x:c>
      <x:c r="B1575" s="10" t="str">
        <x:v>TRF-020</x:v>
      </x:c>
      <x:c r="C1575" s="10" t="str">
        <x:v>TRF-020-F03</x:v>
      </x:c>
      <x:c r="D1575" s="10" t="str">
        <x:v>RUN_01</x:v>
      </x:c>
      <x:c r="E1575" s="10" t="str">
        <x:v>ORIGINAL_LEDGER</x:v>
      </x:c>
      <x:c r="F1575" s="10" t="str">
        <x:v>FAIL</x:v>
      </x:c>
      <x:c r="G1575" s="10" t="str">
        <x:v>FAIL</x:v>
      </x:c>
      <x:c r="H1575" s="10" t="str">
        <x:v>EXECUTED</x:v>
      </x:c>
      <x:c r="I1575" s="10" t="str">
        <x:v>PARSED</x:v>
      </x:c>
      <x:c r="J1575" s="10" t="str">
        <x:v>GENERATION_ACCEPTED</x:v>
      </x:c>
      <x:c r="K1575" s="10" t="str">
        <x:v>f44f80cfec28e3061543271a1168fe935c6ba8c5a201e5d8deca6642adad877b</x:v>
      </x:c>
      <x:c r="L1575" s="10" t="str">
        <x:v>full_repair_v2</x:v>
      </x:c>
      <x:c r="M1575" s="10" t="n">
        <x:v>1</x:v>
      </x:c>
      <x:c r="N1575" s="10" t="n">
        <x:v>0</x:v>
      </x:c>
      <x:c r="O1575" s="10" t="n">
        <x:v>0</x:v>
      </x:c>
      <x:c r="P1575" s="9" t="str">
        <x:f>'CaseReview'!U1575</x:f>
        <x:v>FAIL</x:v>
      </x:c>
      <x:c r="Q1575" s="9" t="n">
        <x:f>IF(AND(T1575=1,G1575=P1575),1,0)</x:f>
        <x:v>1</x:v>
      </x:c>
      <x:c r="R1575" s="9" t="n">
        <x:f>IF(AND(T1575=1,G1575="PASS",P1575="FAIL"),1,0)</x:f>
        <x:v>0</x:v>
      </x:c>
      <x:c r="S1575" s="9" t="n">
        <x:f>IF(AND(T1575=1,G1575="FAIL",P1575="PASS"),1,0)</x:f>
        <x:v>0</x:v>
      </x:c>
      <x:c r="T1575" s="9" t="n">
        <x:v>1</x:v>
      </x:c>
      <x:c r="U1575" s="9" t="n">
        <x:v>13</x:v>
      </x:c>
      <x:c r="V1575" s="9" t="str">
        <x:v>MVP/SHACL_GENERATION_PIPELINE/experiments/FULL_REPAIR_V2/RUN_01/runs/RUN-TRF-020-20260915T122952172919Z/final/final_shape.ttl</x:v>
      </x:c>
    </x:row>
    <x:row r="1576" ht="22" customHeight="1">
      <x:c r="A1576" s="10" t="str">
        <x:v>V2_FALLBACK25</x:v>
      </x:c>
      <x:c r="B1576" s="10" t="str">
        <x:v>TRF-020</x:v>
      </x:c>
      <x:c r="C1576" s="10" t="str">
        <x:v>TRF-020-F04</x:v>
      </x:c>
      <x:c r="D1576" s="10" t="str">
        <x:v>RUN_01</x:v>
      </x:c>
      <x:c r="E1576" s="10" t="str">
        <x:v>ORIGINAL_LEDGER</x:v>
      </x:c>
      <x:c r="F1576" s="10" t="str">
        <x:v>FAIL</x:v>
      </x:c>
      <x:c r="G1576" s="10" t="str">
        <x:v>FAIL</x:v>
      </x:c>
      <x:c r="H1576" s="10" t="str">
        <x:v>EXECUTED</x:v>
      </x:c>
      <x:c r="I1576" s="10" t="str">
        <x:v>PARSED</x:v>
      </x:c>
      <x:c r="J1576" s="10" t="str">
        <x:v>GENERATION_ACCEPTED</x:v>
      </x:c>
      <x:c r="K1576" s="10" t="str">
        <x:v>f44f80cfec28e3061543271a1168fe935c6ba8c5a201e5d8deca6642adad877b</x:v>
      </x:c>
      <x:c r="L1576" s="10" t="str">
        <x:v>full_repair_v2</x:v>
      </x:c>
      <x:c r="M1576" s="10" t="n">
        <x:v>1</x:v>
      </x:c>
      <x:c r="N1576" s="10" t="n">
        <x:v>0</x:v>
      </x:c>
      <x:c r="O1576" s="10" t="n">
        <x:v>0</x:v>
      </x:c>
      <x:c r="P1576" s="9" t="str">
        <x:f>'CaseReview'!U1576</x:f>
        <x:v>FAIL</x:v>
      </x:c>
      <x:c r="Q1576" s="9" t="n">
        <x:f>IF(AND(T1576=1,G1576=P1576),1,0)</x:f>
        <x:v>1</x:v>
      </x:c>
      <x:c r="R1576" s="9" t="n">
        <x:f>IF(AND(T1576=1,G1576="PASS",P1576="FAIL"),1,0)</x:f>
        <x:v>0</x:v>
      </x:c>
      <x:c r="S1576" s="9" t="n">
        <x:f>IF(AND(T1576=1,G1576="FAIL",P1576="PASS"),1,0)</x:f>
        <x:v>0</x:v>
      </x:c>
      <x:c r="T1576" s="9" t="n">
        <x:v>1</x:v>
      </x:c>
      <x:c r="U1576" s="9" t="n">
        <x:v>13</x:v>
      </x:c>
      <x:c r="V1576" s="9" t="str">
        <x:v>MVP/SHACL_GENERATION_PIPELINE/experiments/FULL_REPAIR_V2/RUN_01/runs/RUN-TRF-020-20260915T122952172919Z/final/final_shape.ttl</x:v>
      </x:c>
    </x:row>
    <x:row r="1577" ht="22" customHeight="1">
      <x:c r="A1577" s="10" t="str">
        <x:v>V2_FALLBACK25</x:v>
      </x:c>
      <x:c r="B1577" s="10" t="str">
        <x:v>TRF-020</x:v>
      </x:c>
      <x:c r="C1577" s="10" t="str">
        <x:v>TRF-020-F05</x:v>
      </x:c>
      <x:c r="D1577" s="10" t="str">
        <x:v>RUN_01</x:v>
      </x:c>
      <x:c r="E1577" s="10" t="str">
        <x:v>ORIGINAL_LEDGER</x:v>
      </x:c>
      <x:c r="F1577" s="10" t="str">
        <x:v>FAIL</x:v>
      </x:c>
      <x:c r="G1577" s="10" t="str">
        <x:v>FAIL</x:v>
      </x:c>
      <x:c r="H1577" s="10" t="str">
        <x:v>EXECUTED</x:v>
      </x:c>
      <x:c r="I1577" s="10" t="str">
        <x:v>PARSED</x:v>
      </x:c>
      <x:c r="J1577" s="10" t="str">
        <x:v>GENERATION_ACCEPTED</x:v>
      </x:c>
      <x:c r="K1577" s="10" t="str">
        <x:v>f44f80cfec28e3061543271a1168fe935c6ba8c5a201e5d8deca6642adad877b</x:v>
      </x:c>
      <x:c r="L1577" s="10" t="str">
        <x:v>full_repair_v2</x:v>
      </x:c>
      <x:c r="M1577" s="10" t="n">
        <x:v>1</x:v>
      </x:c>
      <x:c r="N1577" s="10" t="n">
        <x:v>0</x:v>
      </x:c>
      <x:c r="O1577" s="10" t="n">
        <x:v>0</x:v>
      </x:c>
      <x:c r="P1577" s="9" t="str">
        <x:f>'CaseReview'!U1577</x:f>
        <x:v>FAIL</x:v>
      </x:c>
      <x:c r="Q1577" s="9" t="n">
        <x:f>IF(AND(T1577=1,G1577=P1577),1,0)</x:f>
        <x:v>1</x:v>
      </x:c>
      <x:c r="R1577" s="9" t="n">
        <x:f>IF(AND(T1577=1,G1577="PASS",P1577="FAIL"),1,0)</x:f>
        <x:v>0</x:v>
      </x:c>
      <x:c r="S1577" s="9" t="n">
        <x:f>IF(AND(T1577=1,G1577="FAIL",P1577="PASS"),1,0)</x:f>
        <x:v>0</x:v>
      </x:c>
      <x:c r="T1577" s="9" t="n">
        <x:v>1</x:v>
      </x:c>
      <x:c r="U1577" s="9" t="n">
        <x:v>13</x:v>
      </x:c>
      <x:c r="V1577" s="9" t="str">
        <x:v>MVP/SHACL_GENERATION_PIPELINE/experiments/FULL_REPAIR_V2/RUN_01/runs/RUN-TRF-020-20260915T122952172919Z/final/final_shape.ttl</x:v>
      </x:c>
    </x:row>
    <x:row r="1578" ht="22" customHeight="1">
      <x:c r="A1578" s="10" t="str">
        <x:v>V2_FALLBACK25</x:v>
      </x:c>
      <x:c r="B1578" s="10" t="str">
        <x:v>TRF-020</x:v>
      </x:c>
      <x:c r="C1578" s="10" t="str">
        <x:v>TRF-020-F06</x:v>
      </x:c>
      <x:c r="D1578" s="10" t="str">
        <x:v>RUN_01</x:v>
      </x:c>
      <x:c r="E1578" s="10" t="str">
        <x:v>ORIGINAL_LEDGER</x:v>
      </x:c>
      <x:c r="F1578" s="10" t="str">
        <x:v>FAIL</x:v>
      </x:c>
      <x:c r="G1578" s="10" t="str">
        <x:v>FAIL</x:v>
      </x:c>
      <x:c r="H1578" s="10" t="str">
        <x:v>EXECUTED</x:v>
      </x:c>
      <x:c r="I1578" s="10" t="str">
        <x:v>PARSED</x:v>
      </x:c>
      <x:c r="J1578" s="10" t="str">
        <x:v>GENERATION_ACCEPTED</x:v>
      </x:c>
      <x:c r="K1578" s="10" t="str">
        <x:v>f44f80cfec28e3061543271a1168fe935c6ba8c5a201e5d8deca6642adad877b</x:v>
      </x:c>
      <x:c r="L1578" s="10" t="str">
        <x:v>full_repair_v2</x:v>
      </x:c>
      <x:c r="M1578" s="10" t="n">
        <x:v>1</x:v>
      </x:c>
      <x:c r="N1578" s="10" t="n">
        <x:v>0</x:v>
      </x:c>
      <x:c r="O1578" s="10" t="n">
        <x:v>0</x:v>
      </x:c>
      <x:c r="P1578" s="9" t="str">
        <x:f>'CaseReview'!U1578</x:f>
        <x:v>FAIL</x:v>
      </x:c>
      <x:c r="Q1578" s="9" t="n">
        <x:f>IF(AND(T1578=1,G1578=P1578),1,0)</x:f>
        <x:v>1</x:v>
      </x:c>
      <x:c r="R1578" s="9" t="n">
        <x:f>IF(AND(T1578=1,G1578="PASS",P1578="FAIL"),1,0)</x:f>
        <x:v>0</x:v>
      </x:c>
      <x:c r="S1578" s="9" t="n">
        <x:f>IF(AND(T1578=1,G1578="FAIL",P1578="PASS"),1,0)</x:f>
        <x:v>0</x:v>
      </x:c>
      <x:c r="T1578" s="9" t="n">
        <x:v>1</x:v>
      </x:c>
      <x:c r="U1578" s="9" t="n">
        <x:v>13</x:v>
      </x:c>
      <x:c r="V1578" s="9" t="str">
        <x:v>MVP/SHACL_GENERATION_PIPELINE/experiments/FULL_REPAIR_V2/RUN_01/runs/RUN-TRF-020-20260915T122952172919Z/final/final_shape.ttl</x:v>
      </x:c>
    </x:row>
    <x:row r="1579" ht="22" customHeight="1">
      <x:c r="A1579" s="10" t="str">
        <x:v>V2_FALLBACK25</x:v>
      </x:c>
      <x:c r="B1579" s="10" t="str">
        <x:v>TRF-020</x:v>
      </x:c>
      <x:c r="C1579" s="10" t="str">
        <x:v>TRF-020-F07</x:v>
      </x:c>
      <x:c r="D1579" s="10" t="str">
        <x:v>RUN_01</x:v>
      </x:c>
      <x:c r="E1579" s="10" t="str">
        <x:v>ORIGINAL_LEDGER</x:v>
      </x:c>
      <x:c r="F1579" s="10" t="str">
        <x:v>FAIL</x:v>
      </x:c>
      <x:c r="G1579" s="10" t="str">
        <x:v>FAIL</x:v>
      </x:c>
      <x:c r="H1579" s="10" t="str">
        <x:v>EXECUTED</x:v>
      </x:c>
      <x:c r="I1579" s="10" t="str">
        <x:v>PARSED</x:v>
      </x:c>
      <x:c r="J1579" s="10" t="str">
        <x:v>GENERATION_ACCEPTED</x:v>
      </x:c>
      <x:c r="K1579" s="10" t="str">
        <x:v>f44f80cfec28e3061543271a1168fe935c6ba8c5a201e5d8deca6642adad877b</x:v>
      </x:c>
      <x:c r="L1579" s="10" t="str">
        <x:v>full_repair_v2</x:v>
      </x:c>
      <x:c r="M1579" s="10" t="n">
        <x:v>1</x:v>
      </x:c>
      <x:c r="N1579" s="10" t="n">
        <x:v>0</x:v>
      </x:c>
      <x:c r="O1579" s="10" t="n">
        <x:v>0</x:v>
      </x:c>
      <x:c r="P1579" s="9" t="str">
        <x:f>'CaseReview'!U1579</x:f>
        <x:v>FAIL</x:v>
      </x:c>
      <x:c r="Q1579" s="9" t="n">
        <x:f>IF(AND(T1579=1,G1579=P1579),1,0)</x:f>
        <x:v>1</x:v>
      </x:c>
      <x:c r="R1579" s="9" t="n">
        <x:f>IF(AND(T1579=1,G1579="PASS",P1579="FAIL"),1,0)</x:f>
        <x:v>0</x:v>
      </x:c>
      <x:c r="S1579" s="9" t="n">
        <x:f>IF(AND(T1579=1,G1579="FAIL",P1579="PASS"),1,0)</x:f>
        <x:v>0</x:v>
      </x:c>
      <x:c r="T1579" s="9" t="n">
        <x:v>1</x:v>
      </x:c>
      <x:c r="U1579" s="9" t="n">
        <x:v>13</x:v>
      </x:c>
      <x:c r="V1579" s="9" t="str">
        <x:v>MVP/SHACL_GENERATION_PIPELINE/experiments/FULL_REPAIR_V2/RUN_01/runs/RUN-TRF-020-20260915T122952172919Z/final/final_shape.ttl</x:v>
      </x:c>
    </x:row>
    <x:row r="1580" ht="22" customHeight="1">
      <x:c r="A1580" s="10" t="str">
        <x:v>V2_FALLBACK25</x:v>
      </x:c>
      <x:c r="B1580" s="10" t="str">
        <x:v>TRF-020</x:v>
      </x:c>
      <x:c r="C1580" s="10" t="str">
        <x:v>TRF-020-F08</x:v>
      </x:c>
      <x:c r="D1580" s="10" t="str">
        <x:v>RUN_01</x:v>
      </x:c>
      <x:c r="E1580" s="10" t="str">
        <x:v>ORIGINAL_LEDGER</x:v>
      </x:c>
      <x:c r="F1580" s="10" t="str">
        <x:v>FAIL</x:v>
      </x:c>
      <x:c r="G1580" s="10" t="str">
        <x:v>FAIL</x:v>
      </x:c>
      <x:c r="H1580" s="10" t="str">
        <x:v>EXECUTED</x:v>
      </x:c>
      <x:c r="I1580" s="10" t="str">
        <x:v>PARSED</x:v>
      </x:c>
      <x:c r="J1580" s="10" t="str">
        <x:v>GENERATION_ACCEPTED</x:v>
      </x:c>
      <x:c r="K1580" s="10" t="str">
        <x:v>f44f80cfec28e3061543271a1168fe935c6ba8c5a201e5d8deca6642adad877b</x:v>
      </x:c>
      <x:c r="L1580" s="10" t="str">
        <x:v>full_repair_v2</x:v>
      </x:c>
      <x:c r="M1580" s="10" t="n">
        <x:v>1</x:v>
      </x:c>
      <x:c r="N1580" s="10" t="n">
        <x:v>0</x:v>
      </x:c>
      <x:c r="O1580" s="10" t="n">
        <x:v>0</x:v>
      </x:c>
      <x:c r="P1580" s="9" t="str">
        <x:f>'CaseReview'!U1580</x:f>
        <x:v>FAIL</x:v>
      </x:c>
      <x:c r="Q1580" s="9" t="n">
        <x:f>IF(AND(T1580=1,G1580=P1580),1,0)</x:f>
        <x:v>1</x:v>
      </x:c>
      <x:c r="R1580" s="9" t="n">
        <x:f>IF(AND(T1580=1,G1580="PASS",P1580="FAIL"),1,0)</x:f>
        <x:v>0</x:v>
      </x:c>
      <x:c r="S1580" s="9" t="n">
        <x:f>IF(AND(T1580=1,G1580="FAIL",P1580="PASS"),1,0)</x:f>
        <x:v>0</x:v>
      </x:c>
      <x:c r="T1580" s="9" t="n">
        <x:v>1</x:v>
      </x:c>
      <x:c r="U1580" s="9" t="n">
        <x:v>13</x:v>
      </x:c>
      <x:c r="V1580" s="9" t="str">
        <x:v>MVP/SHACL_GENERATION_PIPELINE/experiments/FULL_REPAIR_V2/RUN_01/runs/RUN-TRF-020-20260915T122952172919Z/final/final_shape.ttl</x:v>
      </x:c>
    </x:row>
    <x:row r="1581" ht="22" customHeight="1">
      <x:c r="A1581" s="10" t="str">
        <x:v>V2_FALLBACK25</x:v>
      </x:c>
      <x:c r="B1581" s="10" t="str">
        <x:v>TRF-020</x:v>
      </x:c>
      <x:c r="C1581" s="10" t="str">
        <x:v>TRF-020-F09</x:v>
      </x:c>
      <x:c r="D1581" s="10" t="str">
        <x:v>RUN_01</x:v>
      </x:c>
      <x:c r="E1581" s="10" t="str">
        <x:v>ORIGINAL_LEDGER</x:v>
      </x:c>
      <x:c r="F1581" s="10" t="str">
        <x:v>FAIL</x:v>
      </x:c>
      <x:c r="G1581" s="10" t="str">
        <x:v>FAIL</x:v>
      </x:c>
      <x:c r="H1581" s="10" t="str">
        <x:v>EXECUTED</x:v>
      </x:c>
      <x:c r="I1581" s="10" t="str">
        <x:v>PARSED</x:v>
      </x:c>
      <x:c r="J1581" s="10" t="str">
        <x:v>GENERATION_ACCEPTED</x:v>
      </x:c>
      <x:c r="K1581" s="10" t="str">
        <x:v>f44f80cfec28e3061543271a1168fe935c6ba8c5a201e5d8deca6642adad877b</x:v>
      </x:c>
      <x:c r="L1581" s="10" t="str">
        <x:v>full_repair_v2</x:v>
      </x:c>
      <x:c r="M1581" s="10" t="n">
        <x:v>1</x:v>
      </x:c>
      <x:c r="N1581" s="10" t="n">
        <x:v>0</x:v>
      </x:c>
      <x:c r="O1581" s="10" t="n">
        <x:v>0</x:v>
      </x:c>
      <x:c r="P1581" s="9" t="str">
        <x:f>'CaseReview'!U1581</x:f>
        <x:v>FAIL</x:v>
      </x:c>
      <x:c r="Q1581" s="9" t="n">
        <x:f>IF(AND(T1581=1,G1581=P1581),1,0)</x:f>
        <x:v>1</x:v>
      </x:c>
      <x:c r="R1581" s="9" t="n">
        <x:f>IF(AND(T1581=1,G1581="PASS",P1581="FAIL"),1,0)</x:f>
        <x:v>0</x:v>
      </x:c>
      <x:c r="S1581" s="9" t="n">
        <x:f>IF(AND(T1581=1,G1581="FAIL",P1581="PASS"),1,0)</x:f>
        <x:v>0</x:v>
      </x:c>
      <x:c r="T1581" s="9" t="n">
        <x:v>1</x:v>
      </x:c>
      <x:c r="U1581" s="9" t="n">
        <x:v>13</x:v>
      </x:c>
      <x:c r="V1581" s="9" t="str">
        <x:v>MVP/SHACL_GENERATION_PIPELINE/experiments/FULL_REPAIR_V2/RUN_01/runs/RUN-TRF-020-20260915T122952172919Z/final/final_shape.ttl</x:v>
      </x:c>
    </x:row>
    <x:row r="1582" ht="22" customHeight="1">
      <x:c r="A1582" s="10" t="str">
        <x:v>V2_FALLBACK25</x:v>
      </x:c>
      <x:c r="B1582" s="10" t="str">
        <x:v>TRF-020</x:v>
      </x:c>
      <x:c r="C1582" s="10" t="str">
        <x:v>TRF-020-P01</x:v>
      </x:c>
      <x:c r="D1582" s="10" t="str">
        <x:v>RUN_01</x:v>
      </x:c>
      <x:c r="E1582" s="10" t="str">
        <x:v>ORIGINAL_LEDGER</x:v>
      </x:c>
      <x:c r="F1582" s="10" t="str">
        <x:v>PASS</x:v>
      </x:c>
      <x:c r="G1582" s="10" t="str">
        <x:v>FAIL</x:v>
      </x:c>
      <x:c r="H1582" s="10" t="str">
        <x:v>EXECUTED</x:v>
      </x:c>
      <x:c r="I1582" s="10" t="str">
        <x:v>PARSED</x:v>
      </x:c>
      <x:c r="J1582" s="10" t="str">
        <x:v>GENERATION_ACCEPTED</x:v>
      </x:c>
      <x:c r="K1582" s="10" t="str">
        <x:v>f44f80cfec28e3061543271a1168fe935c6ba8c5a201e5d8deca6642adad877b</x:v>
      </x:c>
      <x:c r="L1582" s="10" t="str">
        <x:v>full_repair_v2</x:v>
      </x:c>
      <x:c r="M1582" s="10" t="n">
        <x:v>0</x:v>
      </x:c>
      <x:c r="N1582" s="10" t="n">
        <x:v>0</x:v>
      </x:c>
      <x:c r="O1582" s="10" t="n">
        <x:v>1</x:v>
      </x:c>
      <x:c r="P1582" s="9" t="str">
        <x:f>'CaseReview'!U1582</x:f>
        <x:v>PASS</x:v>
      </x:c>
      <x:c r="Q1582" s="9" t="n">
        <x:f>IF(AND(T1582=1,G1582=P1582),1,0)</x:f>
        <x:v>0</x:v>
      </x:c>
      <x:c r="R1582" s="9" t="n">
        <x:f>IF(AND(T1582=1,G1582="PASS",P1582="FAIL"),1,0)</x:f>
        <x:v>0</x:v>
      </x:c>
      <x:c r="S1582" s="9" t="n">
        <x:f>IF(AND(T1582=1,G1582="FAIL",P1582="PASS"),1,0)</x:f>
        <x:v>1</x:v>
      </x:c>
      <x:c r="T1582" s="9" t="n">
        <x:v>1</x:v>
      </x:c>
      <x:c r="U1582" s="9" t="n">
        <x:v>13</x:v>
      </x:c>
      <x:c r="V1582" s="9" t="str">
        <x:v>MVP/SHACL_GENERATION_PIPELINE/experiments/FULL_REPAIR_V2/RUN_01/runs/RUN-TRF-020-20260915T122952172919Z/final/final_shape.ttl</x:v>
      </x:c>
    </x:row>
    <x:row r="1583" ht="22" customHeight="1">
      <x:c r="A1583" s="10" t="str">
        <x:v>V2_FALLBACK25</x:v>
      </x:c>
      <x:c r="B1583" s="10" t="str">
        <x:v>TRF-020</x:v>
      </x:c>
      <x:c r="C1583" s="10" t="str">
        <x:v>TRF-020-P02</x:v>
      </x:c>
      <x:c r="D1583" s="10" t="str">
        <x:v>RUN_01</x:v>
      </x:c>
      <x:c r="E1583" s="10" t="str">
        <x:v>ORIGINAL_LEDGER</x:v>
      </x:c>
      <x:c r="F1583" s="10" t="str">
        <x:v>PASS</x:v>
      </x:c>
      <x:c r="G1583" s="10" t="str">
        <x:v>FAIL</x:v>
      </x:c>
      <x:c r="H1583" s="10" t="str">
        <x:v>EXECUTED</x:v>
      </x:c>
      <x:c r="I1583" s="10" t="str">
        <x:v>PARSED</x:v>
      </x:c>
      <x:c r="J1583" s="10" t="str">
        <x:v>GENERATION_ACCEPTED</x:v>
      </x:c>
      <x:c r="K1583" s="10" t="str">
        <x:v>f44f80cfec28e3061543271a1168fe935c6ba8c5a201e5d8deca6642adad877b</x:v>
      </x:c>
      <x:c r="L1583" s="10" t="str">
        <x:v>full_repair_v2</x:v>
      </x:c>
      <x:c r="M1583" s="10" t="n">
        <x:v>0</x:v>
      </x:c>
      <x:c r="N1583" s="10" t="n">
        <x:v>0</x:v>
      </x:c>
      <x:c r="O1583" s="10" t="n">
        <x:v>1</x:v>
      </x:c>
      <x:c r="P1583" s="9" t="str">
        <x:f>'CaseReview'!U1583</x:f>
        <x:v>PASS</x:v>
      </x:c>
      <x:c r="Q1583" s="9" t="n">
        <x:f>IF(AND(T1583=1,G1583=P1583),1,0)</x:f>
        <x:v>0</x:v>
      </x:c>
      <x:c r="R1583" s="9" t="n">
        <x:f>IF(AND(T1583=1,G1583="PASS",P1583="FAIL"),1,0)</x:f>
        <x:v>0</x:v>
      </x:c>
      <x:c r="S1583" s="9" t="n">
        <x:f>IF(AND(T1583=1,G1583="FAIL",P1583="PASS"),1,0)</x:f>
        <x:v>1</x:v>
      </x:c>
      <x:c r="T1583" s="9" t="n">
        <x:v>1</x:v>
      </x:c>
      <x:c r="U1583" s="9" t="n">
        <x:v>13</x:v>
      </x:c>
      <x:c r="V1583" s="9" t="str">
        <x:v>MVP/SHACL_GENERATION_PIPELINE/experiments/FULL_REPAIR_V2/RUN_01/runs/RUN-TRF-020-20260915T122952172919Z/final/final_shape.ttl</x:v>
      </x:c>
    </x:row>
    <x:row r="1584" ht="22" customHeight="1">
      <x:c r="A1584" s="10" t="str">
        <x:v>V2_FALLBACK25</x:v>
      </x:c>
      <x:c r="B1584" s="10" t="str">
        <x:v>TRF-020</x:v>
      </x:c>
      <x:c r="C1584" s="10" t="str">
        <x:v>TRF-020-P03</x:v>
      </x:c>
      <x:c r="D1584" s="10" t="str">
        <x:v>RUN_01</x:v>
      </x:c>
      <x:c r="E1584" s="10" t="str">
        <x:v>ORIGINAL_LEDGER</x:v>
      </x:c>
      <x:c r="F1584" s="10" t="str">
        <x:v>PASS</x:v>
      </x:c>
      <x:c r="G1584" s="10" t="str">
        <x:v>PASS</x:v>
      </x:c>
      <x:c r="H1584" s="10" t="str">
        <x:v>EXECUTED</x:v>
      </x:c>
      <x:c r="I1584" s="10" t="str">
        <x:v>PARSED</x:v>
      </x:c>
      <x:c r="J1584" s="10" t="str">
        <x:v>GENERATION_ACCEPTED</x:v>
      </x:c>
      <x:c r="K1584" s="10" t="str">
        <x:v>f44f80cfec28e3061543271a1168fe935c6ba8c5a201e5d8deca6642adad877b</x:v>
      </x:c>
      <x:c r="L1584" s="10" t="str">
        <x:v>full_repair_v2</x:v>
      </x:c>
      <x:c r="M1584" s="10" t="n">
        <x:v>1</x:v>
      </x:c>
      <x:c r="N1584" s="10" t="n">
        <x:v>0</x:v>
      </x:c>
      <x:c r="O1584" s="10" t="n">
        <x:v>0</x:v>
      </x:c>
      <x:c r="P1584" s="9" t="str">
        <x:f>'CaseReview'!U1584</x:f>
        <x:v>PASS</x:v>
      </x:c>
      <x:c r="Q1584" s="9" t="n">
        <x:f>IF(AND(T1584=1,G1584=P1584),1,0)</x:f>
        <x:v>1</x:v>
      </x:c>
      <x:c r="R1584" s="9" t="n">
        <x:f>IF(AND(T1584=1,G1584="PASS",P1584="FAIL"),1,0)</x:f>
        <x:v>0</x:v>
      </x:c>
      <x:c r="S1584" s="9" t="n">
        <x:f>IF(AND(T1584=1,G1584="FAIL",P1584="PASS"),1,0)</x:f>
        <x:v>0</x:v>
      </x:c>
      <x:c r="T1584" s="9" t="n">
        <x:v>1</x:v>
      </x:c>
      <x:c r="U1584" s="9" t="n">
        <x:v>13</x:v>
      </x:c>
      <x:c r="V1584" s="9" t="str">
        <x:v>MVP/SHACL_GENERATION_PIPELINE/experiments/FULL_REPAIR_V2/RUN_01/runs/RUN-TRF-020-20260915T122952172919Z/final/final_shape.ttl</x:v>
      </x:c>
    </x:row>
    <x:row r="1585" ht="22" customHeight="1">
      <x:c r="A1585" s="10" t="str">
        <x:v>V2_FALLBACK25</x:v>
      </x:c>
      <x:c r="B1585" s="10" t="str">
        <x:v>TRF-020</x:v>
      </x:c>
      <x:c r="C1585" s="10" t="str">
        <x:v>TRF-020-P04</x:v>
      </x:c>
      <x:c r="D1585" s="10" t="str">
        <x:v>RUN_01</x:v>
      </x:c>
      <x:c r="E1585" s="10" t="str">
        <x:v>ORIGINAL_LEDGER</x:v>
      </x:c>
      <x:c r="F1585" s="10" t="str">
        <x:v>PASS</x:v>
      </x:c>
      <x:c r="G1585" s="10" t="str">
        <x:v>FAIL</x:v>
      </x:c>
      <x:c r="H1585" s="10" t="str">
        <x:v>EXECUTED</x:v>
      </x:c>
      <x:c r="I1585" s="10" t="str">
        <x:v>PARSED</x:v>
      </x:c>
      <x:c r="J1585" s="10" t="str">
        <x:v>GENERATION_ACCEPTED</x:v>
      </x:c>
      <x:c r="K1585" s="10" t="str">
        <x:v>f44f80cfec28e3061543271a1168fe935c6ba8c5a201e5d8deca6642adad877b</x:v>
      </x:c>
      <x:c r="L1585" s="10" t="str">
        <x:v>full_repair_v2</x:v>
      </x:c>
      <x:c r="M1585" s="10" t="n">
        <x:v>0</x:v>
      </x:c>
      <x:c r="N1585" s="10" t="n">
        <x:v>0</x:v>
      </x:c>
      <x:c r="O1585" s="10" t="n">
        <x:v>1</x:v>
      </x:c>
      <x:c r="P1585" s="9" t="str">
        <x:f>'CaseReview'!U1585</x:f>
        <x:v>PASS</x:v>
      </x:c>
      <x:c r="Q1585" s="9" t="n">
        <x:f>IF(AND(T1585=1,G1585=P1585),1,0)</x:f>
        <x:v>0</x:v>
      </x:c>
      <x:c r="R1585" s="9" t="n">
        <x:f>IF(AND(T1585=1,G1585="PASS",P1585="FAIL"),1,0)</x:f>
        <x:v>0</x:v>
      </x:c>
      <x:c r="S1585" s="9" t="n">
        <x:f>IF(AND(T1585=1,G1585="FAIL",P1585="PASS"),1,0)</x:f>
        <x:v>1</x:v>
      </x:c>
      <x:c r="T1585" s="9" t="n">
        <x:v>1</x:v>
      </x:c>
      <x:c r="U1585" s="9" t="n">
        <x:v>13</x:v>
      </x:c>
      <x:c r="V1585" s="9" t="str">
        <x:v>MVP/SHACL_GENERATION_PIPELINE/experiments/FULL_REPAIR_V2/RUN_01/runs/RUN-TRF-020-20260915T122952172919Z/final/final_shape.ttl</x:v>
      </x:c>
    </x:row>
    <x:row r="1586" ht="22" customHeight="1">
      <x:c r="A1586" s="10" t="str">
        <x:v>V2_FALLBACK25</x:v>
      </x:c>
      <x:c r="B1586" s="10" t="str">
        <x:v>TRF-022</x:v>
      </x:c>
      <x:c r="C1586" s="10" t="str">
        <x:v>TRF-022-F01</x:v>
      </x:c>
      <x:c r="D1586" s="10" t="str">
        <x:v>RUN_01</x:v>
      </x:c>
      <x:c r="E1586" s="10" t="str">
        <x:v>ORIGINAL_LEDGER</x:v>
      </x:c>
      <x:c r="F1586" s="10" t="str">
        <x:v>FAIL</x:v>
      </x:c>
      <x:c r="G1586" s="10" t="str">
        <x:v>FAIL</x:v>
      </x:c>
      <x:c r="H1586" s="10" t="str">
        <x:v>EXECUTED</x:v>
      </x:c>
      <x:c r="I1586" s="10" t="str">
        <x:v>PARSED</x:v>
      </x:c>
      <x:c r="J1586" s="10" t="str">
        <x:v>GENERATION_ACCEPTED</x:v>
      </x:c>
      <x:c r="K1586" s="10" t="str">
        <x:v>3baef6dfac2af8a4a95de96000d323b57cda15aae7088e2b01f6316cdcae0a70</x:v>
      </x:c>
      <x:c r="L1586" s="10" t="str">
        <x:v>full_repair_v2</x:v>
      </x:c>
      <x:c r="M1586" s="10" t="n">
        <x:v>1</x:v>
      </x:c>
      <x:c r="N1586" s="10" t="n">
        <x:v>0</x:v>
      </x:c>
      <x:c r="O1586" s="10" t="n">
        <x:v>0</x:v>
      </x:c>
      <x:c r="P1586" s="9" t="str">
        <x:f>'CaseReview'!U1586</x:f>
        <x:v>FAIL</x:v>
      </x:c>
      <x:c r="Q1586" s="9" t="n">
        <x:f>IF(AND(T1586=1,G1586=P1586),1,0)</x:f>
        <x:v>1</x:v>
      </x:c>
      <x:c r="R1586" s="9" t="n">
        <x:f>IF(AND(T1586=1,G1586="PASS",P1586="FAIL"),1,0)</x:f>
        <x:v>0</x:v>
      </x:c>
      <x:c r="S1586" s="9" t="n">
        <x:f>IF(AND(T1586=1,G1586="FAIL",P1586="PASS"),1,0)</x:f>
        <x:v>0</x:v>
      </x:c>
      <x:c r="T1586" s="9" t="n">
        <x:v>1</x:v>
      </x:c>
      <x:c r="U1586" s="9" t="n">
        <x:v>12</x:v>
      </x:c>
      <x:c r="V1586" s="9" t="str">
        <x:v>MVP/SHACL_GENERATION_PIPELINE/experiments/FULL_REPAIR_V2/RUN_01/runs/RUN-TRF-022-20260915T123052418100Z/final/final_shape.ttl</x:v>
      </x:c>
    </x:row>
    <x:row r="1587" ht="22" customHeight="1">
      <x:c r="A1587" s="10" t="str">
        <x:v>V2_FALLBACK25</x:v>
      </x:c>
      <x:c r="B1587" s="10" t="str">
        <x:v>TRF-022</x:v>
      </x:c>
      <x:c r="C1587" s="10" t="str">
        <x:v>TRF-022-F02</x:v>
      </x:c>
      <x:c r="D1587" s="10" t="str">
        <x:v>RUN_01</x:v>
      </x:c>
      <x:c r="E1587" s="10" t="str">
        <x:v>ORIGINAL_LEDGER</x:v>
      </x:c>
      <x:c r="F1587" s="10" t="str">
        <x:v>FAIL</x:v>
      </x:c>
      <x:c r="G1587" s="10" t="str">
        <x:v>FAIL</x:v>
      </x:c>
      <x:c r="H1587" s="10" t="str">
        <x:v>EXECUTED</x:v>
      </x:c>
      <x:c r="I1587" s="10" t="str">
        <x:v>PARSED</x:v>
      </x:c>
      <x:c r="J1587" s="10" t="str">
        <x:v>GENERATION_ACCEPTED</x:v>
      </x:c>
      <x:c r="K1587" s="10" t="str">
        <x:v>3baef6dfac2af8a4a95de96000d323b57cda15aae7088e2b01f6316cdcae0a70</x:v>
      </x:c>
      <x:c r="L1587" s="10" t="str">
        <x:v>full_repair_v2</x:v>
      </x:c>
      <x:c r="M1587" s="10" t="n">
        <x:v>1</x:v>
      </x:c>
      <x:c r="N1587" s="10" t="n">
        <x:v>0</x:v>
      </x:c>
      <x:c r="O1587" s="10" t="n">
        <x:v>0</x:v>
      </x:c>
      <x:c r="P1587" s="9" t="str">
        <x:f>'CaseReview'!U1587</x:f>
        <x:v>FAIL</x:v>
      </x:c>
      <x:c r="Q1587" s="9" t="n">
        <x:f>IF(AND(T1587=1,G1587=P1587),1,0)</x:f>
        <x:v>1</x:v>
      </x:c>
      <x:c r="R1587" s="9" t="n">
        <x:f>IF(AND(T1587=1,G1587="PASS",P1587="FAIL"),1,0)</x:f>
        <x:v>0</x:v>
      </x:c>
      <x:c r="S1587" s="9" t="n">
        <x:f>IF(AND(T1587=1,G1587="FAIL",P1587="PASS"),1,0)</x:f>
        <x:v>0</x:v>
      </x:c>
      <x:c r="T1587" s="9" t="n">
        <x:v>1</x:v>
      </x:c>
      <x:c r="U1587" s="9" t="n">
        <x:v>12</x:v>
      </x:c>
      <x:c r="V1587" s="9" t="str">
        <x:v>MVP/SHACL_GENERATION_PIPELINE/experiments/FULL_REPAIR_V2/RUN_01/runs/RUN-TRF-022-20260915T123052418100Z/final/final_shape.ttl</x:v>
      </x:c>
    </x:row>
    <x:row r="1588" ht="22" customHeight="1">
      <x:c r="A1588" s="10" t="str">
        <x:v>V2_FALLBACK25</x:v>
      </x:c>
      <x:c r="B1588" s="10" t="str">
        <x:v>TRF-022</x:v>
      </x:c>
      <x:c r="C1588" s="10" t="str">
        <x:v>TRF-022-F03</x:v>
      </x:c>
      <x:c r="D1588" s="10" t="str">
        <x:v>RUN_01</x:v>
      </x:c>
      <x:c r="E1588" s="10" t="str">
        <x:v>ORIGINAL_LEDGER</x:v>
      </x:c>
      <x:c r="F1588" s="10" t="str">
        <x:v>FAIL</x:v>
      </x:c>
      <x:c r="G1588" s="10" t="str">
        <x:v>FAIL</x:v>
      </x:c>
      <x:c r="H1588" s="10" t="str">
        <x:v>EXECUTED</x:v>
      </x:c>
      <x:c r="I1588" s="10" t="str">
        <x:v>PARSED</x:v>
      </x:c>
      <x:c r="J1588" s="10" t="str">
        <x:v>GENERATION_ACCEPTED</x:v>
      </x:c>
      <x:c r="K1588" s="10" t="str">
        <x:v>3baef6dfac2af8a4a95de96000d323b57cda15aae7088e2b01f6316cdcae0a70</x:v>
      </x:c>
      <x:c r="L1588" s="10" t="str">
        <x:v>full_repair_v2</x:v>
      </x:c>
      <x:c r="M1588" s="10" t="n">
        <x:v>1</x:v>
      </x:c>
      <x:c r="N1588" s="10" t="n">
        <x:v>0</x:v>
      </x:c>
      <x:c r="O1588" s="10" t="n">
        <x:v>0</x:v>
      </x:c>
      <x:c r="P1588" s="9" t="str">
        <x:f>'CaseReview'!U1588</x:f>
        <x:v>FAIL</x:v>
      </x:c>
      <x:c r="Q1588" s="9" t="n">
        <x:f>IF(AND(T1588=1,G1588=P1588),1,0)</x:f>
        <x:v>1</x:v>
      </x:c>
      <x:c r="R1588" s="9" t="n">
        <x:f>IF(AND(T1588=1,G1588="PASS",P1588="FAIL"),1,0)</x:f>
        <x:v>0</x:v>
      </x:c>
      <x:c r="S1588" s="9" t="n">
        <x:f>IF(AND(T1588=1,G1588="FAIL",P1588="PASS"),1,0)</x:f>
        <x:v>0</x:v>
      </x:c>
      <x:c r="T1588" s="9" t="n">
        <x:v>1</x:v>
      </x:c>
      <x:c r="U1588" s="9" t="n">
        <x:v>12</x:v>
      </x:c>
      <x:c r="V1588" s="9" t="str">
        <x:v>MVP/SHACL_GENERATION_PIPELINE/experiments/FULL_REPAIR_V2/RUN_01/runs/RUN-TRF-022-20260915T123052418100Z/final/final_shape.ttl</x:v>
      </x:c>
    </x:row>
    <x:row r="1589" ht="22" customHeight="1">
      <x:c r="A1589" s="10" t="str">
        <x:v>V2_FALLBACK25</x:v>
      </x:c>
      <x:c r="B1589" s="10" t="str">
        <x:v>TRF-022</x:v>
      </x:c>
      <x:c r="C1589" s="10" t="str">
        <x:v>TRF-022-F04</x:v>
      </x:c>
      <x:c r="D1589" s="10" t="str">
        <x:v>RUN_01</x:v>
      </x:c>
      <x:c r="E1589" s="10" t="str">
        <x:v>ORIGINAL_LEDGER</x:v>
      </x:c>
      <x:c r="F1589" s="10" t="str">
        <x:v>FAIL</x:v>
      </x:c>
      <x:c r="G1589" s="10" t="str">
        <x:v>FAIL</x:v>
      </x:c>
      <x:c r="H1589" s="10" t="str">
        <x:v>EXECUTED</x:v>
      </x:c>
      <x:c r="I1589" s="10" t="str">
        <x:v>PARSED</x:v>
      </x:c>
      <x:c r="J1589" s="10" t="str">
        <x:v>GENERATION_ACCEPTED</x:v>
      </x:c>
      <x:c r="K1589" s="10" t="str">
        <x:v>3baef6dfac2af8a4a95de96000d323b57cda15aae7088e2b01f6316cdcae0a70</x:v>
      </x:c>
      <x:c r="L1589" s="10" t="str">
        <x:v>full_repair_v2</x:v>
      </x:c>
      <x:c r="M1589" s="10" t="n">
        <x:v>1</x:v>
      </x:c>
      <x:c r="N1589" s="10" t="n">
        <x:v>0</x:v>
      </x:c>
      <x:c r="O1589" s="10" t="n">
        <x:v>0</x:v>
      </x:c>
      <x:c r="P1589" s="9" t="str">
        <x:f>'CaseReview'!U1589</x:f>
        <x:v>FAIL</x:v>
      </x:c>
      <x:c r="Q1589" s="9" t="n">
        <x:f>IF(AND(T1589=1,G1589=P1589),1,0)</x:f>
        <x:v>1</x:v>
      </x:c>
      <x:c r="R1589" s="9" t="n">
        <x:f>IF(AND(T1589=1,G1589="PASS",P1589="FAIL"),1,0)</x:f>
        <x:v>0</x:v>
      </x:c>
      <x:c r="S1589" s="9" t="n">
        <x:f>IF(AND(T1589=1,G1589="FAIL",P1589="PASS"),1,0)</x:f>
        <x:v>0</x:v>
      </x:c>
      <x:c r="T1589" s="9" t="n">
        <x:v>1</x:v>
      </x:c>
      <x:c r="U1589" s="9" t="n">
        <x:v>12</x:v>
      </x:c>
      <x:c r="V1589" s="9" t="str">
        <x:v>MVP/SHACL_GENERATION_PIPELINE/experiments/FULL_REPAIR_V2/RUN_01/runs/RUN-TRF-022-20260915T123052418100Z/final/final_shape.ttl</x:v>
      </x:c>
    </x:row>
    <x:row r="1590" ht="22" customHeight="1">
      <x:c r="A1590" s="10" t="str">
        <x:v>V2_FALLBACK25</x:v>
      </x:c>
      <x:c r="B1590" s="10" t="str">
        <x:v>TRF-022</x:v>
      </x:c>
      <x:c r="C1590" s="10" t="str">
        <x:v>TRF-022-F05</x:v>
      </x:c>
      <x:c r="D1590" s="10" t="str">
        <x:v>RUN_01</x:v>
      </x:c>
      <x:c r="E1590" s="10" t="str">
        <x:v>ORIGINAL_LEDGER</x:v>
      </x:c>
      <x:c r="F1590" s="10" t="str">
        <x:v>FAIL</x:v>
      </x:c>
      <x:c r="G1590" s="10" t="str">
        <x:v>FAIL</x:v>
      </x:c>
      <x:c r="H1590" s="10" t="str">
        <x:v>EXECUTED</x:v>
      </x:c>
      <x:c r="I1590" s="10" t="str">
        <x:v>PARSED</x:v>
      </x:c>
      <x:c r="J1590" s="10" t="str">
        <x:v>GENERATION_ACCEPTED</x:v>
      </x:c>
      <x:c r="K1590" s="10" t="str">
        <x:v>3baef6dfac2af8a4a95de96000d323b57cda15aae7088e2b01f6316cdcae0a70</x:v>
      </x:c>
      <x:c r="L1590" s="10" t="str">
        <x:v>full_repair_v2</x:v>
      </x:c>
      <x:c r="M1590" s="10" t="n">
        <x:v>1</x:v>
      </x:c>
      <x:c r="N1590" s="10" t="n">
        <x:v>0</x:v>
      </x:c>
      <x:c r="O1590" s="10" t="n">
        <x:v>0</x:v>
      </x:c>
      <x:c r="P1590" s="9" t="str">
        <x:f>'CaseReview'!U1590</x:f>
        <x:v>FAIL</x:v>
      </x:c>
      <x:c r="Q1590" s="9" t="n">
        <x:f>IF(AND(T1590=1,G1590=P1590),1,0)</x:f>
        <x:v>1</x:v>
      </x:c>
      <x:c r="R1590" s="9" t="n">
        <x:f>IF(AND(T1590=1,G1590="PASS",P1590="FAIL"),1,0)</x:f>
        <x:v>0</x:v>
      </x:c>
      <x:c r="S1590" s="9" t="n">
        <x:f>IF(AND(T1590=1,G1590="FAIL",P1590="PASS"),1,0)</x:f>
        <x:v>0</x:v>
      </x:c>
      <x:c r="T1590" s="9" t="n">
        <x:v>1</x:v>
      </x:c>
      <x:c r="U1590" s="9" t="n">
        <x:v>12</x:v>
      </x:c>
      <x:c r="V1590" s="9" t="str">
        <x:v>MVP/SHACL_GENERATION_PIPELINE/experiments/FULL_REPAIR_V2/RUN_01/runs/RUN-TRF-022-20260915T123052418100Z/final/final_shape.ttl</x:v>
      </x:c>
    </x:row>
    <x:row r="1591" ht="22" customHeight="1">
      <x:c r="A1591" s="10" t="str">
        <x:v>V2_FALLBACK25</x:v>
      </x:c>
      <x:c r="B1591" s="10" t="str">
        <x:v>TRF-022</x:v>
      </x:c>
      <x:c r="C1591" s="10" t="str">
        <x:v>TRF-022-F06</x:v>
      </x:c>
      <x:c r="D1591" s="10" t="str">
        <x:v>RUN_01</x:v>
      </x:c>
      <x:c r="E1591" s="10" t="str">
        <x:v>ORIGINAL_LEDGER</x:v>
      </x:c>
      <x:c r="F1591" s="10" t="str">
        <x:v>FAIL</x:v>
      </x:c>
      <x:c r="G1591" s="10" t="str">
        <x:v>FAIL</x:v>
      </x:c>
      <x:c r="H1591" s="10" t="str">
        <x:v>EXECUTED</x:v>
      </x:c>
      <x:c r="I1591" s="10" t="str">
        <x:v>PARSED</x:v>
      </x:c>
      <x:c r="J1591" s="10" t="str">
        <x:v>GENERATION_ACCEPTED</x:v>
      </x:c>
      <x:c r="K1591" s="10" t="str">
        <x:v>3baef6dfac2af8a4a95de96000d323b57cda15aae7088e2b01f6316cdcae0a70</x:v>
      </x:c>
      <x:c r="L1591" s="10" t="str">
        <x:v>full_repair_v2</x:v>
      </x:c>
      <x:c r="M1591" s="10" t="n">
        <x:v>1</x:v>
      </x:c>
      <x:c r="N1591" s="10" t="n">
        <x:v>0</x:v>
      </x:c>
      <x:c r="O1591" s="10" t="n">
        <x:v>0</x:v>
      </x:c>
      <x:c r="P1591" s="9" t="str">
        <x:f>'CaseReview'!U1591</x:f>
        <x:v>FAIL</x:v>
      </x:c>
      <x:c r="Q1591" s="9" t="n">
        <x:f>IF(AND(T1591=1,G1591=P1591),1,0)</x:f>
        <x:v>1</x:v>
      </x:c>
      <x:c r="R1591" s="9" t="n">
        <x:f>IF(AND(T1591=1,G1591="PASS",P1591="FAIL"),1,0)</x:f>
        <x:v>0</x:v>
      </x:c>
      <x:c r="S1591" s="9" t="n">
        <x:f>IF(AND(T1591=1,G1591="FAIL",P1591="PASS"),1,0)</x:f>
        <x:v>0</x:v>
      </x:c>
      <x:c r="T1591" s="9" t="n">
        <x:v>1</x:v>
      </x:c>
      <x:c r="U1591" s="9" t="n">
        <x:v>12</x:v>
      </x:c>
      <x:c r="V1591" s="9" t="str">
        <x:v>MVP/SHACL_GENERATION_PIPELINE/experiments/FULL_REPAIR_V2/RUN_01/runs/RUN-TRF-022-20260915T123052418100Z/final/final_shape.ttl</x:v>
      </x:c>
    </x:row>
    <x:row r="1592" ht="22" customHeight="1">
      <x:c r="A1592" s="10" t="str">
        <x:v>V2_FALLBACK25</x:v>
      </x:c>
      <x:c r="B1592" s="10" t="str">
        <x:v>TRF-022</x:v>
      </x:c>
      <x:c r="C1592" s="10" t="str">
        <x:v>TRF-022-F07</x:v>
      </x:c>
      <x:c r="D1592" s="10" t="str">
        <x:v>RUN_01</x:v>
      </x:c>
      <x:c r="E1592" s="10" t="str">
        <x:v>ORIGINAL_LEDGER</x:v>
      </x:c>
      <x:c r="F1592" s="10" t="str">
        <x:v>FAIL</x:v>
      </x:c>
      <x:c r="G1592" s="10" t="str">
        <x:v>FAIL</x:v>
      </x:c>
      <x:c r="H1592" s="10" t="str">
        <x:v>EXECUTED</x:v>
      </x:c>
      <x:c r="I1592" s="10" t="str">
        <x:v>PARSED</x:v>
      </x:c>
      <x:c r="J1592" s="10" t="str">
        <x:v>GENERATION_ACCEPTED</x:v>
      </x:c>
      <x:c r="K1592" s="10" t="str">
        <x:v>3baef6dfac2af8a4a95de96000d323b57cda15aae7088e2b01f6316cdcae0a70</x:v>
      </x:c>
      <x:c r="L1592" s="10" t="str">
        <x:v>full_repair_v2</x:v>
      </x:c>
      <x:c r="M1592" s="10" t="n">
        <x:v>1</x:v>
      </x:c>
      <x:c r="N1592" s="10" t="n">
        <x:v>0</x:v>
      </x:c>
      <x:c r="O1592" s="10" t="n">
        <x:v>0</x:v>
      </x:c>
      <x:c r="P1592" s="9" t="str">
        <x:f>'CaseReview'!U1592</x:f>
        <x:v>FAIL</x:v>
      </x:c>
      <x:c r="Q1592" s="9" t="n">
        <x:f>IF(AND(T1592=1,G1592=P1592),1,0)</x:f>
        <x:v>1</x:v>
      </x:c>
      <x:c r="R1592" s="9" t="n">
        <x:f>IF(AND(T1592=1,G1592="PASS",P1592="FAIL"),1,0)</x:f>
        <x:v>0</x:v>
      </x:c>
      <x:c r="S1592" s="9" t="n">
        <x:f>IF(AND(T1592=1,G1592="FAIL",P1592="PASS"),1,0)</x:f>
        <x:v>0</x:v>
      </x:c>
      <x:c r="T1592" s="9" t="n">
        <x:v>1</x:v>
      </x:c>
      <x:c r="U1592" s="9" t="n">
        <x:v>12</x:v>
      </x:c>
      <x:c r="V1592" s="9" t="str">
        <x:v>MVP/SHACL_GENERATION_PIPELINE/experiments/FULL_REPAIR_V2/RUN_01/runs/RUN-TRF-022-20260915T123052418100Z/final/final_shape.ttl</x:v>
      </x:c>
    </x:row>
    <x:row r="1593" ht="22" customHeight="1">
      <x:c r="A1593" s="10" t="str">
        <x:v>V2_FALLBACK25</x:v>
      </x:c>
      <x:c r="B1593" s="10" t="str">
        <x:v>TRF-022</x:v>
      </x:c>
      <x:c r="C1593" s="10" t="str">
        <x:v>TRF-022-F08</x:v>
      </x:c>
      <x:c r="D1593" s="10" t="str">
        <x:v>RUN_01</x:v>
      </x:c>
      <x:c r="E1593" s="10" t="str">
        <x:v>ORIGINAL_LEDGER</x:v>
      </x:c>
      <x:c r="F1593" s="10" t="str">
        <x:v>FAIL</x:v>
      </x:c>
      <x:c r="G1593" s="10" t="str">
        <x:v>FAIL</x:v>
      </x:c>
      <x:c r="H1593" s="10" t="str">
        <x:v>EXECUTED</x:v>
      </x:c>
      <x:c r="I1593" s="10" t="str">
        <x:v>PARSED</x:v>
      </x:c>
      <x:c r="J1593" s="10" t="str">
        <x:v>GENERATION_ACCEPTED</x:v>
      </x:c>
      <x:c r="K1593" s="10" t="str">
        <x:v>3baef6dfac2af8a4a95de96000d323b57cda15aae7088e2b01f6316cdcae0a70</x:v>
      </x:c>
      <x:c r="L1593" s="10" t="str">
        <x:v>full_repair_v2</x:v>
      </x:c>
      <x:c r="M1593" s="10" t="n">
        <x:v>1</x:v>
      </x:c>
      <x:c r="N1593" s="10" t="n">
        <x:v>0</x:v>
      </x:c>
      <x:c r="O1593" s="10" t="n">
        <x:v>0</x:v>
      </x:c>
      <x:c r="P1593" s="9" t="str">
        <x:f>'CaseReview'!U1593</x:f>
        <x:v>FAIL</x:v>
      </x:c>
      <x:c r="Q1593" s="9" t="n">
        <x:f>IF(AND(T1593=1,G1593=P1593),1,0)</x:f>
        <x:v>1</x:v>
      </x:c>
      <x:c r="R1593" s="9" t="n">
        <x:f>IF(AND(T1593=1,G1593="PASS",P1593="FAIL"),1,0)</x:f>
        <x:v>0</x:v>
      </x:c>
      <x:c r="S1593" s="9" t="n">
        <x:f>IF(AND(T1593=1,G1593="FAIL",P1593="PASS"),1,0)</x:f>
        <x:v>0</x:v>
      </x:c>
      <x:c r="T1593" s="9" t="n">
        <x:v>1</x:v>
      </x:c>
      <x:c r="U1593" s="9" t="n">
        <x:v>12</x:v>
      </x:c>
      <x:c r="V1593" s="9" t="str">
        <x:v>MVP/SHACL_GENERATION_PIPELINE/experiments/FULL_REPAIR_V2/RUN_01/runs/RUN-TRF-022-20260915T123052418100Z/final/final_shape.ttl</x:v>
      </x:c>
    </x:row>
    <x:row r="1594" ht="22" customHeight="1">
      <x:c r="A1594" s="10" t="str">
        <x:v>V2_FALLBACK25</x:v>
      </x:c>
      <x:c r="B1594" s="10" t="str">
        <x:v>TRF-022</x:v>
      </x:c>
      <x:c r="C1594" s="10" t="str">
        <x:v>TRF-022-F09</x:v>
      </x:c>
      <x:c r="D1594" s="10" t="str">
        <x:v>RUN_01</x:v>
      </x:c>
      <x:c r="E1594" s="10" t="str">
        <x:v>ORIGINAL_LEDGER</x:v>
      </x:c>
      <x:c r="F1594" s="10" t="str">
        <x:v>FAIL</x:v>
      </x:c>
      <x:c r="G1594" s="10" t="str">
        <x:v>FAIL</x:v>
      </x:c>
      <x:c r="H1594" s="10" t="str">
        <x:v>EXECUTED</x:v>
      </x:c>
      <x:c r="I1594" s="10" t="str">
        <x:v>PARSED</x:v>
      </x:c>
      <x:c r="J1594" s="10" t="str">
        <x:v>GENERATION_ACCEPTED</x:v>
      </x:c>
      <x:c r="K1594" s="10" t="str">
        <x:v>3baef6dfac2af8a4a95de96000d323b57cda15aae7088e2b01f6316cdcae0a70</x:v>
      </x:c>
      <x:c r="L1594" s="10" t="str">
        <x:v>full_repair_v2</x:v>
      </x:c>
      <x:c r="M1594" s="10" t="n">
        <x:v>1</x:v>
      </x:c>
      <x:c r="N1594" s="10" t="n">
        <x:v>0</x:v>
      </x:c>
      <x:c r="O1594" s="10" t="n">
        <x:v>0</x:v>
      </x:c>
      <x:c r="P1594" s="9" t="str">
        <x:f>'CaseReview'!U1594</x:f>
        <x:v>FAIL</x:v>
      </x:c>
      <x:c r="Q1594" s="9" t="n">
        <x:f>IF(AND(T1594=1,G1594=P1594),1,0)</x:f>
        <x:v>1</x:v>
      </x:c>
      <x:c r="R1594" s="9" t="n">
        <x:f>IF(AND(T1594=1,G1594="PASS",P1594="FAIL"),1,0)</x:f>
        <x:v>0</x:v>
      </x:c>
      <x:c r="S1594" s="9" t="n">
        <x:f>IF(AND(T1594=1,G1594="FAIL",P1594="PASS"),1,0)</x:f>
        <x:v>0</x:v>
      </x:c>
      <x:c r="T1594" s="9" t="n">
        <x:v>1</x:v>
      </x:c>
      <x:c r="U1594" s="9" t="n">
        <x:v>12</x:v>
      </x:c>
      <x:c r="V1594" s="9" t="str">
        <x:v>MVP/SHACL_GENERATION_PIPELINE/experiments/FULL_REPAIR_V2/RUN_01/runs/RUN-TRF-022-20260915T123052418100Z/final/final_shape.ttl</x:v>
      </x:c>
    </x:row>
    <x:row r="1595" ht="22" customHeight="1">
      <x:c r="A1595" s="10" t="str">
        <x:v>V2_FALLBACK25</x:v>
      </x:c>
      <x:c r="B1595" s="10" t="str">
        <x:v>TRF-022</x:v>
      </x:c>
      <x:c r="C1595" s="10" t="str">
        <x:v>TRF-022-F10</x:v>
      </x:c>
      <x:c r="D1595" s="10" t="str">
        <x:v>RUN_01</x:v>
      </x:c>
      <x:c r="E1595" s="10" t="str">
        <x:v>ORIGINAL_LEDGER</x:v>
      </x:c>
      <x:c r="F1595" s="10" t="str">
        <x:v>FAIL</x:v>
      </x:c>
      <x:c r="G1595" s="10" t="str">
        <x:v>FAIL</x:v>
      </x:c>
      <x:c r="H1595" s="10" t="str">
        <x:v>EXECUTED</x:v>
      </x:c>
      <x:c r="I1595" s="10" t="str">
        <x:v>PARSED</x:v>
      </x:c>
      <x:c r="J1595" s="10" t="str">
        <x:v>GENERATION_ACCEPTED</x:v>
      </x:c>
      <x:c r="K1595" s="10" t="str">
        <x:v>3baef6dfac2af8a4a95de96000d323b57cda15aae7088e2b01f6316cdcae0a70</x:v>
      </x:c>
      <x:c r="L1595" s="10" t="str">
        <x:v>full_repair_v2</x:v>
      </x:c>
      <x:c r="M1595" s="10" t="n">
        <x:v>1</x:v>
      </x:c>
      <x:c r="N1595" s="10" t="n">
        <x:v>0</x:v>
      </x:c>
      <x:c r="O1595" s="10" t="n">
        <x:v>0</x:v>
      </x:c>
      <x:c r="P1595" s="9" t="str">
        <x:f>'CaseReview'!U1595</x:f>
        <x:v>FAIL</x:v>
      </x:c>
      <x:c r="Q1595" s="9" t="n">
        <x:f>IF(AND(T1595=1,G1595=P1595),1,0)</x:f>
        <x:v>1</x:v>
      </x:c>
      <x:c r="R1595" s="9" t="n">
        <x:f>IF(AND(T1595=1,G1595="PASS",P1595="FAIL"),1,0)</x:f>
        <x:v>0</x:v>
      </x:c>
      <x:c r="S1595" s="9" t="n">
        <x:f>IF(AND(T1595=1,G1595="FAIL",P1595="PASS"),1,0)</x:f>
        <x:v>0</x:v>
      </x:c>
      <x:c r="T1595" s="9" t="n">
        <x:v>1</x:v>
      </x:c>
      <x:c r="U1595" s="9" t="n">
        <x:v>12</x:v>
      </x:c>
      <x:c r="V1595" s="9" t="str">
        <x:v>MVP/SHACL_GENERATION_PIPELINE/experiments/FULL_REPAIR_V2/RUN_01/runs/RUN-TRF-022-20260915T123052418100Z/final/final_shape.ttl</x:v>
      </x:c>
    </x:row>
    <x:row r="1596" ht="22" customHeight="1">
      <x:c r="A1596" s="10" t="str">
        <x:v>V2_FALLBACK25</x:v>
      </x:c>
      <x:c r="B1596" s="10" t="str">
        <x:v>TRF-022</x:v>
      </x:c>
      <x:c r="C1596" s="10" t="str">
        <x:v>TRF-022-F11</x:v>
      </x:c>
      <x:c r="D1596" s="10" t="str">
        <x:v>RUN_01</x:v>
      </x:c>
      <x:c r="E1596" s="10" t="str">
        <x:v>ORIGINAL_LEDGER</x:v>
      </x:c>
      <x:c r="F1596" s="10" t="str">
        <x:v>FAIL</x:v>
      </x:c>
      <x:c r="G1596" s="10" t="str">
        <x:v>FAIL</x:v>
      </x:c>
      <x:c r="H1596" s="10" t="str">
        <x:v>EXECUTED</x:v>
      </x:c>
      <x:c r="I1596" s="10" t="str">
        <x:v>PARSED</x:v>
      </x:c>
      <x:c r="J1596" s="10" t="str">
        <x:v>GENERATION_ACCEPTED</x:v>
      </x:c>
      <x:c r="K1596" s="10" t="str">
        <x:v>3baef6dfac2af8a4a95de96000d323b57cda15aae7088e2b01f6316cdcae0a70</x:v>
      </x:c>
      <x:c r="L1596" s="10" t="str">
        <x:v>full_repair_v2</x:v>
      </x:c>
      <x:c r="M1596" s="10" t="n">
        <x:v>1</x:v>
      </x:c>
      <x:c r="N1596" s="10" t="n">
        <x:v>0</x:v>
      </x:c>
      <x:c r="O1596" s="10" t="n">
        <x:v>0</x:v>
      </x:c>
      <x:c r="P1596" s="9" t="str">
        <x:f>'CaseReview'!U1596</x:f>
        <x:v>FAIL</x:v>
      </x:c>
      <x:c r="Q1596" s="9" t="n">
        <x:f>IF(AND(T1596=1,G1596=P1596),1,0)</x:f>
        <x:v>1</x:v>
      </x:c>
      <x:c r="R1596" s="9" t="n">
        <x:f>IF(AND(T1596=1,G1596="PASS",P1596="FAIL"),1,0)</x:f>
        <x:v>0</x:v>
      </x:c>
      <x:c r="S1596" s="9" t="n">
        <x:f>IF(AND(T1596=1,G1596="FAIL",P1596="PASS"),1,0)</x:f>
        <x:v>0</x:v>
      </x:c>
      <x:c r="T1596" s="9" t="n">
        <x:v>1</x:v>
      </x:c>
      <x:c r="U1596" s="9" t="n">
        <x:v>12</x:v>
      </x:c>
      <x:c r="V1596" s="9" t="str">
        <x:v>MVP/SHACL_GENERATION_PIPELINE/experiments/FULL_REPAIR_V2/RUN_01/runs/RUN-TRF-022-20260915T123052418100Z/final/final_shape.ttl</x:v>
      </x:c>
    </x:row>
    <x:row r="1597" ht="22" customHeight="1">
      <x:c r="A1597" s="10" t="str">
        <x:v>V2_FALLBACK25</x:v>
      </x:c>
      <x:c r="B1597" s="10" t="str">
        <x:v>TRF-022</x:v>
      </x:c>
      <x:c r="C1597" s="10" t="str">
        <x:v>TRF-022-P01</x:v>
      </x:c>
      <x:c r="D1597" s="10" t="str">
        <x:v>RUN_01</x:v>
      </x:c>
      <x:c r="E1597" s="10" t="str">
        <x:v>ORIGINAL_LEDGER</x:v>
      </x:c>
      <x:c r="F1597" s="10" t="str">
        <x:v>PASS</x:v>
      </x:c>
      <x:c r="G1597" s="10" t="str">
        <x:v>PASS</x:v>
      </x:c>
      <x:c r="H1597" s="10" t="str">
        <x:v>EXECUTED</x:v>
      </x:c>
      <x:c r="I1597" s="10" t="str">
        <x:v>PARSED</x:v>
      </x:c>
      <x:c r="J1597" s="10" t="str">
        <x:v>GENERATION_ACCEPTED</x:v>
      </x:c>
      <x:c r="K1597" s="10" t="str">
        <x:v>3baef6dfac2af8a4a95de96000d323b57cda15aae7088e2b01f6316cdcae0a70</x:v>
      </x:c>
      <x:c r="L1597" s="10" t="str">
        <x:v>full_repair_v2</x:v>
      </x:c>
      <x:c r="M1597" s="10" t="n">
        <x:v>1</x:v>
      </x:c>
      <x:c r="N1597" s="10" t="n">
        <x:v>0</x:v>
      </x:c>
      <x:c r="O1597" s="10" t="n">
        <x:v>0</x:v>
      </x:c>
      <x:c r="P1597" s="9" t="str">
        <x:f>'CaseReview'!U1597</x:f>
        <x:v>PASS</x:v>
      </x:c>
      <x:c r="Q1597" s="9" t="n">
        <x:f>IF(AND(T1597=1,G1597=P1597),1,0)</x:f>
        <x:v>1</x:v>
      </x:c>
      <x:c r="R1597" s="9" t="n">
        <x:f>IF(AND(T1597=1,G1597="PASS",P1597="FAIL"),1,0)</x:f>
        <x:v>0</x:v>
      </x:c>
      <x:c r="S1597" s="9" t="n">
        <x:f>IF(AND(T1597=1,G1597="FAIL",P1597="PASS"),1,0)</x:f>
        <x:v>0</x:v>
      </x:c>
      <x:c r="T1597" s="9" t="n">
        <x:v>1</x:v>
      </x:c>
      <x:c r="U1597" s="9" t="n">
        <x:v>12</x:v>
      </x:c>
      <x:c r="V1597" s="9" t="str">
        <x:v>MVP/SHACL_GENERATION_PIPELINE/experiments/FULL_REPAIR_V2/RUN_01/runs/RUN-TRF-022-20260915T123052418100Z/final/final_shape.ttl</x:v>
      </x:c>
    </x:row>
    <x:row r="1598" ht="22" customHeight="1">
      <x:c r="A1598" s="10" t="str">
        <x:v>V2_FALLBACK25</x:v>
      </x:c>
      <x:c r="B1598" s="10" t="str">
        <x:v>TRF-023</x:v>
      </x:c>
      <x:c r="C1598" s="10" t="str">
        <x:v>TRF-023-F01</x:v>
      </x:c>
      <x:c r="D1598" s="10" t="str">
        <x:v>RUN_01</x:v>
      </x:c>
      <x:c r="E1598" s="10" t="str">
        <x:v>ORIGINAL_LEDGER</x:v>
      </x:c>
      <x:c r="F1598" s="10" t="str">
        <x:v>FAIL</x:v>
      </x:c>
      <x:c r="G1598" s="10" t="str">
        <x:v>FAIL</x:v>
      </x:c>
      <x:c r="H1598" s="10" t="str">
        <x:v>EXECUTED</x:v>
      </x:c>
      <x:c r="I1598" s="10" t="str">
        <x:v>PARSED</x:v>
      </x:c>
      <x:c r="J1598" s="10" t="str">
        <x:v>GENERATION_ACCEPTED</x:v>
      </x:c>
      <x:c r="K1598" s="10" t="str">
        <x:v>e082d8f4f7f7bdb64f6193fcec7d089c74787184b48309a4635ece28402fb4b0</x:v>
      </x:c>
      <x:c r="L1598" s="10" t="str">
        <x:v>full_repair_v2</x:v>
      </x:c>
      <x:c r="M1598" s="10" t="n">
        <x:v>1</x:v>
      </x:c>
      <x:c r="N1598" s="10" t="n">
        <x:v>0</x:v>
      </x:c>
      <x:c r="O1598" s="10" t="n">
        <x:v>0</x:v>
      </x:c>
      <x:c r="P1598" s="9" t="str">
        <x:f>'CaseReview'!U1598</x:f>
        <x:v>FAIL</x:v>
      </x:c>
      <x:c r="Q1598" s="9" t="n">
        <x:f>IF(AND(T1598=1,G1598=P1598),1,0)</x:f>
        <x:v>1</x:v>
      </x:c>
      <x:c r="R1598" s="9" t="n">
        <x:f>IF(AND(T1598=1,G1598="PASS",P1598="FAIL"),1,0)</x:f>
        <x:v>0</x:v>
      </x:c>
      <x:c r="S1598" s="9" t="n">
        <x:f>IF(AND(T1598=1,G1598="FAIL",P1598="PASS"),1,0)</x:f>
        <x:v>0</x:v>
      </x:c>
      <x:c r="T1598" s="9" t="n">
        <x:v>1</x:v>
      </x:c>
      <x:c r="U1598" s="9" t="n">
        <x:v>8</x:v>
      </x:c>
      <x:c r="V1598" s="9" t="str">
        <x:v>MVP/SHACL_GENERATION_PIPELINE/experiments/FULL_REPAIR_V2/RUN_01/runs/RUN-TRF-023-20260915T123120550618Z/final/final_shape.ttl</x:v>
      </x:c>
    </x:row>
    <x:row r="1599" ht="22" customHeight="1">
      <x:c r="A1599" s="10" t="str">
        <x:v>V2_FALLBACK25</x:v>
      </x:c>
      <x:c r="B1599" s="10" t="str">
        <x:v>TRF-023</x:v>
      </x:c>
      <x:c r="C1599" s="10" t="str">
        <x:v>TRF-023-F02</x:v>
      </x:c>
      <x:c r="D1599" s="10" t="str">
        <x:v>RUN_01</x:v>
      </x:c>
      <x:c r="E1599" s="10" t="str">
        <x:v>ORIGINAL_LEDGER</x:v>
      </x:c>
      <x:c r="F1599" s="10" t="str">
        <x:v>FAIL</x:v>
      </x:c>
      <x:c r="G1599" s="10" t="str">
        <x:v>PASS</x:v>
      </x:c>
      <x:c r="H1599" s="10" t="str">
        <x:v>EXECUTED</x:v>
      </x:c>
      <x:c r="I1599" s="10" t="str">
        <x:v>PARSED</x:v>
      </x:c>
      <x:c r="J1599" s="10" t="str">
        <x:v>GENERATION_ACCEPTED</x:v>
      </x:c>
      <x:c r="K1599" s="10" t="str">
        <x:v>e082d8f4f7f7bdb64f6193fcec7d089c74787184b48309a4635ece28402fb4b0</x:v>
      </x:c>
      <x:c r="L1599" s="10" t="str">
        <x:v>full_repair_v2</x:v>
      </x:c>
      <x:c r="M1599" s="10" t="n">
        <x:v>0</x:v>
      </x:c>
      <x:c r="N1599" s="10" t="n">
        <x:v>1</x:v>
      </x:c>
      <x:c r="O1599" s="10" t="n">
        <x:v>0</x:v>
      </x:c>
      <x:c r="P1599" s="9" t="str">
        <x:f>'CaseReview'!U1599</x:f>
        <x:v>FAIL</x:v>
      </x:c>
      <x:c r="Q1599" s="9" t="n">
        <x:f>IF(AND(T1599=1,G1599=P1599),1,0)</x:f>
        <x:v>0</x:v>
      </x:c>
      <x:c r="R1599" s="9" t="n">
        <x:f>IF(AND(T1599=1,G1599="PASS",P1599="FAIL"),1,0)</x:f>
        <x:v>1</x:v>
      </x:c>
      <x:c r="S1599" s="9" t="n">
        <x:f>IF(AND(T1599=1,G1599="FAIL",P1599="PASS"),1,0)</x:f>
        <x:v>0</x:v>
      </x:c>
      <x:c r="T1599" s="9" t="n">
        <x:v>1</x:v>
      </x:c>
      <x:c r="U1599" s="9" t="n">
        <x:v>8</x:v>
      </x:c>
      <x:c r="V1599" s="9" t="str">
        <x:v>MVP/SHACL_GENERATION_PIPELINE/experiments/FULL_REPAIR_V2/RUN_01/runs/RUN-TRF-023-20260915T123120550618Z/final/final_shape.ttl</x:v>
      </x:c>
    </x:row>
    <x:row r="1600" ht="22" customHeight="1">
      <x:c r="A1600" s="10" t="str">
        <x:v>V2_FALLBACK25</x:v>
      </x:c>
      <x:c r="B1600" s="10" t="str">
        <x:v>TRF-023</x:v>
      </x:c>
      <x:c r="C1600" s="10" t="str">
        <x:v>TRF-023-F03</x:v>
      </x:c>
      <x:c r="D1600" s="10" t="str">
        <x:v>RUN_01</x:v>
      </x:c>
      <x:c r="E1600" s="10" t="str">
        <x:v>ORIGINAL_LEDGER</x:v>
      </x:c>
      <x:c r="F1600" s="10" t="str">
        <x:v>FAIL</x:v>
      </x:c>
      <x:c r="G1600" s="10" t="str">
        <x:v>FAIL</x:v>
      </x:c>
      <x:c r="H1600" s="10" t="str">
        <x:v>EXECUTED</x:v>
      </x:c>
      <x:c r="I1600" s="10" t="str">
        <x:v>PARSED</x:v>
      </x:c>
      <x:c r="J1600" s="10" t="str">
        <x:v>GENERATION_ACCEPTED</x:v>
      </x:c>
      <x:c r="K1600" s="10" t="str">
        <x:v>e082d8f4f7f7bdb64f6193fcec7d089c74787184b48309a4635ece28402fb4b0</x:v>
      </x:c>
      <x:c r="L1600" s="10" t="str">
        <x:v>full_repair_v2</x:v>
      </x:c>
      <x:c r="M1600" s="10" t="n">
        <x:v>1</x:v>
      </x:c>
      <x:c r="N1600" s="10" t="n">
        <x:v>0</x:v>
      </x:c>
      <x:c r="O1600" s="10" t="n">
        <x:v>0</x:v>
      </x:c>
      <x:c r="P1600" s="9" t="str">
        <x:f>'CaseReview'!U1600</x:f>
        <x:v>FAIL</x:v>
      </x:c>
      <x:c r="Q1600" s="9" t="n">
        <x:f>IF(AND(T1600=1,G1600=P1600),1,0)</x:f>
        <x:v>1</x:v>
      </x:c>
      <x:c r="R1600" s="9" t="n">
        <x:f>IF(AND(T1600=1,G1600="PASS",P1600="FAIL"),1,0)</x:f>
        <x:v>0</x:v>
      </x:c>
      <x:c r="S1600" s="9" t="n">
        <x:f>IF(AND(T1600=1,G1600="FAIL",P1600="PASS"),1,0)</x:f>
        <x:v>0</x:v>
      </x:c>
      <x:c r="T1600" s="9" t="n">
        <x:v>1</x:v>
      </x:c>
      <x:c r="U1600" s="9" t="n">
        <x:v>8</x:v>
      </x:c>
      <x:c r="V1600" s="9" t="str">
        <x:v>MVP/SHACL_GENERATION_PIPELINE/experiments/FULL_REPAIR_V2/RUN_01/runs/RUN-TRF-023-20260915T123120550618Z/final/final_shape.ttl</x:v>
      </x:c>
    </x:row>
    <x:row r="1601" ht="22" customHeight="1">
      <x:c r="A1601" s="10" t="str">
        <x:v>V2_FALLBACK25</x:v>
      </x:c>
      <x:c r="B1601" s="10" t="str">
        <x:v>TRF-023</x:v>
      </x:c>
      <x:c r="C1601" s="10" t="str">
        <x:v>TRF-023-F04</x:v>
      </x:c>
      <x:c r="D1601" s="10" t="str">
        <x:v>RUN_01</x:v>
      </x:c>
      <x:c r="E1601" s="10" t="str">
        <x:v>ORIGINAL_LEDGER</x:v>
      </x:c>
      <x:c r="F1601" s="10" t="str">
        <x:v>FAIL</x:v>
      </x:c>
      <x:c r="G1601" s="10" t="str">
        <x:v>FAIL</x:v>
      </x:c>
      <x:c r="H1601" s="10" t="str">
        <x:v>EXECUTED</x:v>
      </x:c>
      <x:c r="I1601" s="10" t="str">
        <x:v>PARSED</x:v>
      </x:c>
      <x:c r="J1601" s="10" t="str">
        <x:v>GENERATION_ACCEPTED</x:v>
      </x:c>
      <x:c r="K1601" s="10" t="str">
        <x:v>e082d8f4f7f7bdb64f6193fcec7d089c74787184b48309a4635ece28402fb4b0</x:v>
      </x:c>
      <x:c r="L1601" s="10" t="str">
        <x:v>full_repair_v2</x:v>
      </x:c>
      <x:c r="M1601" s="10" t="n">
        <x:v>1</x:v>
      </x:c>
      <x:c r="N1601" s="10" t="n">
        <x:v>0</x:v>
      </x:c>
      <x:c r="O1601" s="10" t="n">
        <x:v>0</x:v>
      </x:c>
      <x:c r="P1601" s="9" t="str">
        <x:f>'CaseReview'!U1601</x:f>
        <x:v>FAIL</x:v>
      </x:c>
      <x:c r="Q1601" s="9" t="n">
        <x:f>IF(AND(T1601=1,G1601=P1601),1,0)</x:f>
        <x:v>1</x:v>
      </x:c>
      <x:c r="R1601" s="9" t="n">
        <x:f>IF(AND(T1601=1,G1601="PASS",P1601="FAIL"),1,0)</x:f>
        <x:v>0</x:v>
      </x:c>
      <x:c r="S1601" s="9" t="n">
        <x:f>IF(AND(T1601=1,G1601="FAIL",P1601="PASS"),1,0)</x:f>
        <x:v>0</x:v>
      </x:c>
      <x:c r="T1601" s="9" t="n">
        <x:v>1</x:v>
      </x:c>
      <x:c r="U1601" s="9" t="n">
        <x:v>8</x:v>
      </x:c>
      <x:c r="V1601" s="9" t="str">
        <x:v>MVP/SHACL_GENERATION_PIPELINE/experiments/FULL_REPAIR_V2/RUN_01/runs/RUN-TRF-023-20260915T123120550618Z/final/final_shape.ttl</x:v>
      </x:c>
    </x:row>
    <x:row r="1602" ht="22" customHeight="1">
      <x:c r="A1602" s="10" t="str">
        <x:v>V2_FALLBACK25</x:v>
      </x:c>
      <x:c r="B1602" s="10" t="str">
        <x:v>TRF-023</x:v>
      </x:c>
      <x:c r="C1602" s="10" t="str">
        <x:v>TRF-023-P01</x:v>
      </x:c>
      <x:c r="D1602" s="10" t="str">
        <x:v>RUN_01</x:v>
      </x:c>
      <x:c r="E1602" s="10" t="str">
        <x:v>ORIGINAL_LEDGER</x:v>
      </x:c>
      <x:c r="F1602" s="10" t="str">
        <x:v>PASS</x:v>
      </x:c>
      <x:c r="G1602" s="10" t="str">
        <x:v>PASS</x:v>
      </x:c>
      <x:c r="H1602" s="10" t="str">
        <x:v>EXECUTED</x:v>
      </x:c>
      <x:c r="I1602" s="10" t="str">
        <x:v>PARSED</x:v>
      </x:c>
      <x:c r="J1602" s="10" t="str">
        <x:v>GENERATION_ACCEPTED</x:v>
      </x:c>
      <x:c r="K1602" s="10" t="str">
        <x:v>e082d8f4f7f7bdb64f6193fcec7d089c74787184b48309a4635ece28402fb4b0</x:v>
      </x:c>
      <x:c r="L1602" s="10" t="str">
        <x:v>full_repair_v2</x:v>
      </x:c>
      <x:c r="M1602" s="10" t="n">
        <x:v>1</x:v>
      </x:c>
      <x:c r="N1602" s="10" t="n">
        <x:v>0</x:v>
      </x:c>
      <x:c r="O1602" s="10" t="n">
        <x:v>0</x:v>
      </x:c>
      <x:c r="P1602" s="9" t="str">
        <x:f>'CaseReview'!U1602</x:f>
        <x:v>PASS</x:v>
      </x:c>
      <x:c r="Q1602" s="9" t="n">
        <x:f>IF(AND(T1602=1,G1602=P1602),1,0)</x:f>
        <x:v>1</x:v>
      </x:c>
      <x:c r="R1602" s="9" t="n">
        <x:f>IF(AND(T1602=1,G1602="PASS",P1602="FAIL"),1,0)</x:f>
        <x:v>0</x:v>
      </x:c>
      <x:c r="S1602" s="9" t="n">
        <x:f>IF(AND(T1602=1,G1602="FAIL",P1602="PASS"),1,0)</x:f>
        <x:v>0</x:v>
      </x:c>
      <x:c r="T1602" s="9" t="n">
        <x:v>1</x:v>
      </x:c>
      <x:c r="U1602" s="9" t="n">
        <x:v>8</x:v>
      </x:c>
      <x:c r="V1602" s="9" t="str">
        <x:v>MVP/SHACL_GENERATION_PIPELINE/experiments/FULL_REPAIR_V2/RUN_01/runs/RUN-TRF-023-20260915T123120550618Z/final/final_shape.ttl</x:v>
      </x:c>
    </x:row>
    <x:row r="1603" ht="22" customHeight="1">
      <x:c r="A1603" s="10" t="str">
        <x:v>V2_FALLBACK25</x:v>
      </x:c>
      <x:c r="B1603" s="10" t="str">
        <x:v>TRF-023</x:v>
      </x:c>
      <x:c r="C1603" s="10" t="str">
        <x:v>TRF-023-P02</x:v>
      </x:c>
      <x:c r="D1603" s="10" t="str">
        <x:v>RUN_01</x:v>
      </x:c>
      <x:c r="E1603" s="10" t="str">
        <x:v>ORIGINAL_LEDGER</x:v>
      </x:c>
      <x:c r="F1603" s="10" t="str">
        <x:v>PASS</x:v>
      </x:c>
      <x:c r="G1603" s="10" t="str">
        <x:v>PASS</x:v>
      </x:c>
      <x:c r="H1603" s="10" t="str">
        <x:v>EXECUTED</x:v>
      </x:c>
      <x:c r="I1603" s="10" t="str">
        <x:v>PARSED</x:v>
      </x:c>
      <x:c r="J1603" s="10" t="str">
        <x:v>GENERATION_ACCEPTED</x:v>
      </x:c>
      <x:c r="K1603" s="10" t="str">
        <x:v>e082d8f4f7f7bdb64f6193fcec7d089c74787184b48309a4635ece28402fb4b0</x:v>
      </x:c>
      <x:c r="L1603" s="10" t="str">
        <x:v>full_repair_v2</x:v>
      </x:c>
      <x:c r="M1603" s="10" t="n">
        <x:v>1</x:v>
      </x:c>
      <x:c r="N1603" s="10" t="n">
        <x:v>0</x:v>
      </x:c>
      <x:c r="O1603" s="10" t="n">
        <x:v>0</x:v>
      </x:c>
      <x:c r="P1603" s="9" t="str">
        <x:f>'CaseReview'!U1603</x:f>
        <x:v>PASS</x:v>
      </x:c>
      <x:c r="Q1603" s="9" t="n">
        <x:f>IF(AND(T1603=1,G1603=P1603),1,0)</x:f>
        <x:v>1</x:v>
      </x:c>
      <x:c r="R1603" s="9" t="n">
        <x:f>IF(AND(T1603=1,G1603="PASS",P1603="FAIL"),1,0)</x:f>
        <x:v>0</x:v>
      </x:c>
      <x:c r="S1603" s="9" t="n">
        <x:f>IF(AND(T1603=1,G1603="FAIL",P1603="PASS"),1,0)</x:f>
        <x:v>0</x:v>
      </x:c>
      <x:c r="T1603" s="9" t="n">
        <x:v>1</x:v>
      </x:c>
      <x:c r="U1603" s="9" t="n">
        <x:v>8</x:v>
      </x:c>
      <x:c r="V1603" s="9" t="str">
        <x:v>MVP/SHACL_GENERATION_PIPELINE/experiments/FULL_REPAIR_V2/RUN_01/runs/RUN-TRF-023-20260915T123120550618Z/final/final_shape.ttl</x:v>
      </x:c>
    </x:row>
    <x:row r="1604" ht="22" customHeight="1">
      <x:c r="A1604" s="10" t="str">
        <x:v>V2_FALLBACK25</x:v>
      </x:c>
      <x:c r="B1604" s="10" t="str">
        <x:v>TRF-023</x:v>
      </x:c>
      <x:c r="C1604" s="10" t="str">
        <x:v>TRF-023-P03</x:v>
      </x:c>
      <x:c r="D1604" s="10" t="str">
        <x:v>RUN_01</x:v>
      </x:c>
      <x:c r="E1604" s="10" t="str">
        <x:v>ORIGINAL_LEDGER</x:v>
      </x:c>
      <x:c r="F1604" s="10" t="str">
        <x:v>PASS</x:v>
      </x:c>
      <x:c r="G1604" s="10" t="str">
        <x:v>PASS</x:v>
      </x:c>
      <x:c r="H1604" s="10" t="str">
        <x:v>EXECUTED</x:v>
      </x:c>
      <x:c r="I1604" s="10" t="str">
        <x:v>PARSED</x:v>
      </x:c>
      <x:c r="J1604" s="10" t="str">
        <x:v>GENERATION_ACCEPTED</x:v>
      </x:c>
      <x:c r="K1604" s="10" t="str">
        <x:v>e082d8f4f7f7bdb64f6193fcec7d089c74787184b48309a4635ece28402fb4b0</x:v>
      </x:c>
      <x:c r="L1604" s="10" t="str">
        <x:v>full_repair_v2</x:v>
      </x:c>
      <x:c r="M1604" s="10" t="n">
        <x:v>1</x:v>
      </x:c>
      <x:c r="N1604" s="10" t="n">
        <x:v>0</x:v>
      </x:c>
      <x:c r="O1604" s="10" t="n">
        <x:v>0</x:v>
      </x:c>
      <x:c r="P1604" s="9" t="str">
        <x:f>'CaseReview'!U1604</x:f>
        <x:v>PASS</x:v>
      </x:c>
      <x:c r="Q1604" s="9" t="n">
        <x:f>IF(AND(T1604=1,G1604=P1604),1,0)</x:f>
        <x:v>1</x:v>
      </x:c>
      <x:c r="R1604" s="9" t="n">
        <x:f>IF(AND(T1604=1,G1604="PASS",P1604="FAIL"),1,0)</x:f>
        <x:v>0</x:v>
      </x:c>
      <x:c r="S1604" s="9" t="n">
        <x:f>IF(AND(T1604=1,G1604="FAIL",P1604="PASS"),1,0)</x:f>
        <x:v>0</x:v>
      </x:c>
      <x:c r="T1604" s="9" t="n">
        <x:v>1</x:v>
      </x:c>
      <x:c r="U1604" s="9" t="n">
        <x:v>8</x:v>
      </x:c>
      <x:c r="V1604" s="9" t="str">
        <x:v>MVP/SHACL_GENERATION_PIPELINE/experiments/FULL_REPAIR_V2/RUN_01/runs/RUN-TRF-023-20260915T123120550618Z/final/final_shape.ttl</x:v>
      </x:c>
    </x:row>
    <x:row r="1605" ht="22" customHeight="1">
      <x:c r="A1605" s="10" t="str">
        <x:v>V2_FALLBACK25</x:v>
      </x:c>
      <x:c r="B1605" s="10" t="str">
        <x:v>TRF-023</x:v>
      </x:c>
      <x:c r="C1605" s="10" t="str">
        <x:v>TRF-023-P04</x:v>
      </x:c>
      <x:c r="D1605" s="10" t="str">
        <x:v>RUN_01</x:v>
      </x:c>
      <x:c r="E1605" s="10" t="str">
        <x:v>ORIGINAL_LEDGER</x:v>
      </x:c>
      <x:c r="F1605" s="10" t="str">
        <x:v>PASS</x:v>
      </x:c>
      <x:c r="G1605" s="10" t="str">
        <x:v>PASS</x:v>
      </x:c>
      <x:c r="H1605" s="10" t="str">
        <x:v>EXECUTED</x:v>
      </x:c>
      <x:c r="I1605" s="10" t="str">
        <x:v>PARSED</x:v>
      </x:c>
      <x:c r="J1605" s="10" t="str">
        <x:v>GENERATION_ACCEPTED</x:v>
      </x:c>
      <x:c r="K1605" s="10" t="str">
        <x:v>e082d8f4f7f7bdb64f6193fcec7d089c74787184b48309a4635ece28402fb4b0</x:v>
      </x:c>
      <x:c r="L1605" s="10" t="str">
        <x:v>full_repair_v2</x:v>
      </x:c>
      <x:c r="M1605" s="10" t="n">
        <x:v>1</x:v>
      </x:c>
      <x:c r="N1605" s="10" t="n">
        <x:v>0</x:v>
      </x:c>
      <x:c r="O1605" s="10" t="n">
        <x:v>0</x:v>
      </x:c>
      <x:c r="P1605" s="9" t="str">
        <x:f>'CaseReview'!U1605</x:f>
        <x:v>PASS</x:v>
      </x:c>
      <x:c r="Q1605" s="9" t="n">
        <x:f>IF(AND(T1605=1,G1605=P1605),1,0)</x:f>
        <x:v>1</x:v>
      </x:c>
      <x:c r="R1605" s="9" t="n">
        <x:f>IF(AND(T1605=1,G1605="PASS",P1605="FAIL"),1,0)</x:f>
        <x:v>0</x:v>
      </x:c>
      <x:c r="S1605" s="9" t="n">
        <x:f>IF(AND(T1605=1,G1605="FAIL",P1605="PASS"),1,0)</x:f>
        <x:v>0</x:v>
      </x:c>
      <x:c r="T1605" s="9" t="n">
        <x:v>1</x:v>
      </x:c>
      <x:c r="U1605" s="9" t="n">
        <x:v>8</x:v>
      </x:c>
      <x:c r="V1605" s="9" t="str">
        <x:v>MVP/SHACL_GENERATION_PIPELINE/experiments/FULL_REPAIR_V2/RUN_01/runs/RUN-TRF-023-20260915T123120550618Z/final/final_shape.ttl</x:v>
      </x:c>
    </x:row>
    <x:row r="1606" ht="22" customHeight="1">
      <x:c r="A1606" s="10" t="str">
        <x:v>V2_FALLBACK25</x:v>
      </x:c>
      <x:c r="B1606" s="10" t="str">
        <x:v>TRF-024</x:v>
      </x:c>
      <x:c r="C1606" s="10" t="str">
        <x:v>TRF-024-F01</x:v>
      </x:c>
      <x:c r="D1606" s="10" t="str">
        <x:v>RUN_01</x:v>
      </x:c>
      <x:c r="E1606" s="10" t="str">
        <x:v>ORIGINAL_LEDGER</x:v>
      </x:c>
      <x:c r="F1606" s="10" t="str">
        <x:v>FAIL</x:v>
      </x:c>
      <x:c r="G1606" s="10" t="str">
        <x:v>PASS</x:v>
      </x:c>
      <x:c r="H1606" s="10" t="str">
        <x:v>EXECUTED</x:v>
      </x:c>
      <x:c r="I1606" s="10" t="str">
        <x:v>PARSED</x:v>
      </x:c>
      <x:c r="J1606" s="10" t="str">
        <x:v>GENERATION_ACCEPTED</x:v>
      </x:c>
      <x:c r="K1606" s="10" t="str">
        <x:v>f1c70dc180ae18e71788bf2f03301d036fe3088e2ba74fd80692c75bea6f07b6</x:v>
      </x:c>
      <x:c r="L1606" s="10" t="str">
        <x:v>full_repair_v2</x:v>
      </x:c>
      <x:c r="M1606" s="10" t="n">
        <x:v>0</x:v>
      </x:c>
      <x:c r="N1606" s="10" t="n">
        <x:v>1</x:v>
      </x:c>
      <x:c r="O1606" s="10" t="n">
        <x:v>0</x:v>
      </x:c>
      <x:c r="P1606" s="9" t="str">
        <x:f>'CaseReview'!U1606</x:f>
        <x:v>FAIL</x:v>
      </x:c>
      <x:c r="Q1606" s="9" t="n">
        <x:f>IF(AND(T1606=1,G1606=P1606),1,0)</x:f>
        <x:v>0</x:v>
      </x:c>
      <x:c r="R1606" s="9" t="n">
        <x:f>IF(AND(T1606=1,G1606="PASS",P1606="FAIL"),1,0)</x:f>
        <x:v>1</x:v>
      </x:c>
      <x:c r="S1606" s="9" t="n">
        <x:f>IF(AND(T1606=1,G1606="FAIL",P1606="PASS"),1,0)</x:f>
        <x:v>0</x:v>
      </x:c>
      <x:c r="T1606" s="9" t="n">
        <x:v>1</x:v>
      </x:c>
      <x:c r="U1606" s="9" t="n">
        <x:v>8</x:v>
      </x:c>
      <x:c r="V1606" s="9" t="str">
        <x:v>MVP/SHACL_GENERATION_PIPELINE/experiments/FULL_REPAIR_V2/RUN_01/runs/RUN-TRF-024-20260915T123247342577Z/final/final_shape.ttl</x:v>
      </x:c>
    </x:row>
    <x:row r="1607" ht="22" customHeight="1">
      <x:c r="A1607" s="10" t="str">
        <x:v>V2_FALLBACK25</x:v>
      </x:c>
      <x:c r="B1607" s="10" t="str">
        <x:v>TRF-024</x:v>
      </x:c>
      <x:c r="C1607" s="10" t="str">
        <x:v>TRF-024-F02</x:v>
      </x:c>
      <x:c r="D1607" s="10" t="str">
        <x:v>RUN_01</x:v>
      </x:c>
      <x:c r="E1607" s="10" t="str">
        <x:v>ORIGINAL_LEDGER</x:v>
      </x:c>
      <x:c r="F1607" s="10" t="str">
        <x:v>FAIL</x:v>
      </x:c>
      <x:c r="G1607" s="10" t="str">
        <x:v>PASS</x:v>
      </x:c>
      <x:c r="H1607" s="10" t="str">
        <x:v>EXECUTED</x:v>
      </x:c>
      <x:c r="I1607" s="10" t="str">
        <x:v>PARSED</x:v>
      </x:c>
      <x:c r="J1607" s="10" t="str">
        <x:v>GENERATION_ACCEPTED</x:v>
      </x:c>
      <x:c r="K1607" s="10" t="str">
        <x:v>f1c70dc180ae18e71788bf2f03301d036fe3088e2ba74fd80692c75bea6f07b6</x:v>
      </x:c>
      <x:c r="L1607" s="10" t="str">
        <x:v>full_repair_v2</x:v>
      </x:c>
      <x:c r="M1607" s="10" t="n">
        <x:v>0</x:v>
      </x:c>
      <x:c r="N1607" s="10" t="n">
        <x:v>1</x:v>
      </x:c>
      <x:c r="O1607" s="10" t="n">
        <x:v>0</x:v>
      </x:c>
      <x:c r="P1607" s="9" t="str">
        <x:f>'CaseReview'!U1607</x:f>
        <x:v>FAIL</x:v>
      </x:c>
      <x:c r="Q1607" s="9" t="n">
        <x:f>IF(AND(T1607=1,G1607=P1607),1,0)</x:f>
        <x:v>0</x:v>
      </x:c>
      <x:c r="R1607" s="9" t="n">
        <x:f>IF(AND(T1607=1,G1607="PASS",P1607="FAIL"),1,0)</x:f>
        <x:v>1</x:v>
      </x:c>
      <x:c r="S1607" s="9" t="n">
        <x:f>IF(AND(T1607=1,G1607="FAIL",P1607="PASS"),1,0)</x:f>
        <x:v>0</x:v>
      </x:c>
      <x:c r="T1607" s="9" t="n">
        <x:v>1</x:v>
      </x:c>
      <x:c r="U1607" s="9" t="n">
        <x:v>8</x:v>
      </x:c>
      <x:c r="V1607" s="9" t="str">
        <x:v>MVP/SHACL_GENERATION_PIPELINE/experiments/FULL_REPAIR_V2/RUN_01/runs/RUN-TRF-024-20260915T123247342577Z/final/final_shape.ttl</x:v>
      </x:c>
    </x:row>
    <x:row r="1608" ht="22" customHeight="1">
      <x:c r="A1608" s="10" t="str">
        <x:v>V2_FALLBACK25</x:v>
      </x:c>
      <x:c r="B1608" s="10" t="str">
        <x:v>TRF-024</x:v>
      </x:c>
      <x:c r="C1608" s="10" t="str">
        <x:v>TRF-024-F03</x:v>
      </x:c>
      <x:c r="D1608" s="10" t="str">
        <x:v>RUN_01</x:v>
      </x:c>
      <x:c r="E1608" s="10" t="str">
        <x:v>ORIGINAL_LEDGER</x:v>
      </x:c>
      <x:c r="F1608" s="10" t="str">
        <x:v>FAIL</x:v>
      </x:c>
      <x:c r="G1608" s="10" t="str">
        <x:v>FAIL</x:v>
      </x:c>
      <x:c r="H1608" s="10" t="str">
        <x:v>EXECUTED</x:v>
      </x:c>
      <x:c r="I1608" s="10" t="str">
        <x:v>PARSED</x:v>
      </x:c>
      <x:c r="J1608" s="10" t="str">
        <x:v>GENERATION_ACCEPTED</x:v>
      </x:c>
      <x:c r="K1608" s="10" t="str">
        <x:v>f1c70dc180ae18e71788bf2f03301d036fe3088e2ba74fd80692c75bea6f07b6</x:v>
      </x:c>
      <x:c r="L1608" s="10" t="str">
        <x:v>full_repair_v2</x:v>
      </x:c>
      <x:c r="M1608" s="10" t="n">
        <x:v>1</x:v>
      </x:c>
      <x:c r="N1608" s="10" t="n">
        <x:v>0</x:v>
      </x:c>
      <x:c r="O1608" s="10" t="n">
        <x:v>0</x:v>
      </x:c>
      <x:c r="P1608" s="9" t="str">
        <x:f>'CaseReview'!U1608</x:f>
        <x:v>FAIL</x:v>
      </x:c>
      <x:c r="Q1608" s="9" t="n">
        <x:f>IF(AND(T1608=1,G1608=P1608),1,0)</x:f>
        <x:v>1</x:v>
      </x:c>
      <x:c r="R1608" s="9" t="n">
        <x:f>IF(AND(T1608=1,G1608="PASS",P1608="FAIL"),1,0)</x:f>
        <x:v>0</x:v>
      </x:c>
      <x:c r="S1608" s="9" t="n">
        <x:f>IF(AND(T1608=1,G1608="FAIL",P1608="PASS"),1,0)</x:f>
        <x:v>0</x:v>
      </x:c>
      <x:c r="T1608" s="9" t="n">
        <x:v>1</x:v>
      </x:c>
      <x:c r="U1608" s="9" t="n">
        <x:v>8</x:v>
      </x:c>
      <x:c r="V1608" s="9" t="str">
        <x:v>MVP/SHACL_GENERATION_PIPELINE/experiments/FULL_REPAIR_V2/RUN_01/runs/RUN-TRF-024-20260915T123247342577Z/final/final_shape.ttl</x:v>
      </x:c>
    </x:row>
    <x:row r="1609" ht="22" customHeight="1">
      <x:c r="A1609" s="10" t="str">
        <x:v>V2_FALLBACK25</x:v>
      </x:c>
      <x:c r="B1609" s="10" t="str">
        <x:v>TRF-024</x:v>
      </x:c>
      <x:c r="C1609" s="10" t="str">
        <x:v>TRF-024-P01</x:v>
      </x:c>
      <x:c r="D1609" s="10" t="str">
        <x:v>RUN_01</x:v>
      </x:c>
      <x:c r="E1609" s="10" t="str">
        <x:v>ORIGINAL_LEDGER</x:v>
      </x:c>
      <x:c r="F1609" s="10" t="str">
        <x:v>PASS</x:v>
      </x:c>
      <x:c r="G1609" s="10" t="str">
        <x:v>PASS</x:v>
      </x:c>
      <x:c r="H1609" s="10" t="str">
        <x:v>EXECUTED</x:v>
      </x:c>
      <x:c r="I1609" s="10" t="str">
        <x:v>PARSED</x:v>
      </x:c>
      <x:c r="J1609" s="10" t="str">
        <x:v>GENERATION_ACCEPTED</x:v>
      </x:c>
      <x:c r="K1609" s="10" t="str">
        <x:v>f1c70dc180ae18e71788bf2f03301d036fe3088e2ba74fd80692c75bea6f07b6</x:v>
      </x:c>
      <x:c r="L1609" s="10" t="str">
        <x:v>full_repair_v2</x:v>
      </x:c>
      <x:c r="M1609" s="10" t="n">
        <x:v>1</x:v>
      </x:c>
      <x:c r="N1609" s="10" t="n">
        <x:v>0</x:v>
      </x:c>
      <x:c r="O1609" s="10" t="n">
        <x:v>0</x:v>
      </x:c>
      <x:c r="P1609" s="9" t="str">
        <x:f>'CaseReview'!U1609</x:f>
        <x:v>PASS</x:v>
      </x:c>
      <x:c r="Q1609" s="9" t="n">
        <x:f>IF(AND(T1609=1,G1609=P1609),1,0)</x:f>
        <x:v>1</x:v>
      </x:c>
      <x:c r="R1609" s="9" t="n">
        <x:f>IF(AND(T1609=1,G1609="PASS",P1609="FAIL"),1,0)</x:f>
        <x:v>0</x:v>
      </x:c>
      <x:c r="S1609" s="9" t="n">
        <x:f>IF(AND(T1609=1,G1609="FAIL",P1609="PASS"),1,0)</x:f>
        <x:v>0</x:v>
      </x:c>
      <x:c r="T1609" s="9" t="n">
        <x:v>1</x:v>
      </x:c>
      <x:c r="U1609" s="9" t="n">
        <x:v>8</x:v>
      </x:c>
      <x:c r="V1609" s="9" t="str">
        <x:v>MVP/SHACL_GENERATION_PIPELINE/experiments/FULL_REPAIR_V2/RUN_01/runs/RUN-TRF-024-20260915T123247342577Z/final/final_shape.ttl</x:v>
      </x:c>
    </x:row>
    <x:row r="1610" ht="22" customHeight="1">
      <x:c r="A1610" s="10" t="str">
        <x:v>V2_FALLBACK25</x:v>
      </x:c>
      <x:c r="B1610" s="10" t="str">
        <x:v>TRF-024</x:v>
      </x:c>
      <x:c r="C1610" s="10" t="str">
        <x:v>TRF-024-P02</x:v>
      </x:c>
      <x:c r="D1610" s="10" t="str">
        <x:v>RUN_01</x:v>
      </x:c>
      <x:c r="E1610" s="10" t="str">
        <x:v>ORIGINAL_LEDGER</x:v>
      </x:c>
      <x:c r="F1610" s="10" t="str">
        <x:v>PASS</x:v>
      </x:c>
      <x:c r="G1610" s="10" t="str">
        <x:v>FAIL</x:v>
      </x:c>
      <x:c r="H1610" s="10" t="str">
        <x:v>EXECUTED</x:v>
      </x:c>
      <x:c r="I1610" s="10" t="str">
        <x:v>PARSED</x:v>
      </x:c>
      <x:c r="J1610" s="10" t="str">
        <x:v>GENERATION_ACCEPTED</x:v>
      </x:c>
      <x:c r="K1610" s="10" t="str">
        <x:v>f1c70dc180ae18e71788bf2f03301d036fe3088e2ba74fd80692c75bea6f07b6</x:v>
      </x:c>
      <x:c r="L1610" s="10" t="str">
        <x:v>full_repair_v2</x:v>
      </x:c>
      <x:c r="M1610" s="10" t="n">
        <x:v>0</x:v>
      </x:c>
      <x:c r="N1610" s="10" t="n">
        <x:v>0</x:v>
      </x:c>
      <x:c r="O1610" s="10" t="n">
        <x:v>1</x:v>
      </x:c>
      <x:c r="P1610" s="9" t="str">
        <x:f>'CaseReview'!U1610</x:f>
        <x:v>PASS</x:v>
      </x:c>
      <x:c r="Q1610" s="9" t="n">
        <x:f>IF(AND(T1610=1,G1610=P1610),1,0)</x:f>
        <x:v>0</x:v>
      </x:c>
      <x:c r="R1610" s="9" t="n">
        <x:f>IF(AND(T1610=1,G1610="PASS",P1610="FAIL"),1,0)</x:f>
        <x:v>0</x:v>
      </x:c>
      <x:c r="S1610" s="9" t="n">
        <x:f>IF(AND(T1610=1,G1610="FAIL",P1610="PASS"),1,0)</x:f>
        <x:v>1</x:v>
      </x:c>
      <x:c r="T1610" s="9" t="n">
        <x:v>1</x:v>
      </x:c>
      <x:c r="U1610" s="9" t="n">
        <x:v>8</x:v>
      </x:c>
      <x:c r="V1610" s="9" t="str">
        <x:v>MVP/SHACL_GENERATION_PIPELINE/experiments/FULL_REPAIR_V2/RUN_01/runs/RUN-TRF-024-20260915T123247342577Z/final/final_shape.ttl</x:v>
      </x:c>
    </x:row>
    <x:row r="1611" ht="22" customHeight="1">
      <x:c r="A1611" s="10" t="str">
        <x:v>V2_FALLBACK25</x:v>
      </x:c>
      <x:c r="B1611" s="10" t="str">
        <x:v>TRF-024</x:v>
      </x:c>
      <x:c r="C1611" s="10" t="str">
        <x:v>TRF-024-P03</x:v>
      </x:c>
      <x:c r="D1611" s="10" t="str">
        <x:v>RUN_01</x:v>
      </x:c>
      <x:c r="E1611" s="10" t="str">
        <x:v>ORIGINAL_LEDGER</x:v>
      </x:c>
      <x:c r="F1611" s="10" t="str">
        <x:v>PASS</x:v>
      </x:c>
      <x:c r="G1611" s="10" t="str">
        <x:v>PASS</x:v>
      </x:c>
      <x:c r="H1611" s="10" t="str">
        <x:v>EXECUTED</x:v>
      </x:c>
      <x:c r="I1611" s="10" t="str">
        <x:v>PARSED</x:v>
      </x:c>
      <x:c r="J1611" s="10" t="str">
        <x:v>GENERATION_ACCEPTED</x:v>
      </x:c>
      <x:c r="K1611" s="10" t="str">
        <x:v>f1c70dc180ae18e71788bf2f03301d036fe3088e2ba74fd80692c75bea6f07b6</x:v>
      </x:c>
      <x:c r="L1611" s="10" t="str">
        <x:v>full_repair_v2</x:v>
      </x:c>
      <x:c r="M1611" s="10" t="n">
        <x:v>1</x:v>
      </x:c>
      <x:c r="N1611" s="10" t="n">
        <x:v>0</x:v>
      </x:c>
      <x:c r="O1611" s="10" t="n">
        <x:v>0</x:v>
      </x:c>
      <x:c r="P1611" s="9" t="str">
        <x:f>'CaseReview'!U1611</x:f>
        <x:v>PASS</x:v>
      </x:c>
      <x:c r="Q1611" s="9" t="n">
        <x:f>IF(AND(T1611=1,G1611=P1611),1,0)</x:f>
        <x:v>1</x:v>
      </x:c>
      <x:c r="R1611" s="9" t="n">
        <x:f>IF(AND(T1611=1,G1611="PASS",P1611="FAIL"),1,0)</x:f>
        <x:v>0</x:v>
      </x:c>
      <x:c r="S1611" s="9" t="n">
        <x:f>IF(AND(T1611=1,G1611="FAIL",P1611="PASS"),1,0)</x:f>
        <x:v>0</x:v>
      </x:c>
      <x:c r="T1611" s="9" t="n">
        <x:v>1</x:v>
      </x:c>
      <x:c r="U1611" s="9" t="n">
        <x:v>8</x:v>
      </x:c>
      <x:c r="V1611" s="9" t="str">
        <x:v>MVP/SHACL_GENERATION_PIPELINE/experiments/FULL_REPAIR_V2/RUN_01/runs/RUN-TRF-024-20260915T123247342577Z/final/final_shape.ttl</x:v>
      </x:c>
    </x:row>
    <x:row r="1612" ht="22" customHeight="1">
      <x:c r="A1612" s="10" t="str">
        <x:v>V2_FALLBACK25</x:v>
      </x:c>
      <x:c r="B1612" s="10" t="str">
        <x:v>TRF-024</x:v>
      </x:c>
      <x:c r="C1612" s="10" t="str">
        <x:v>TRF-024-P04</x:v>
      </x:c>
      <x:c r="D1612" s="10" t="str">
        <x:v>RUN_01</x:v>
      </x:c>
      <x:c r="E1612" s="10" t="str">
        <x:v>ORIGINAL_LEDGER</x:v>
      </x:c>
      <x:c r="F1612" s="10" t="str">
        <x:v>PASS</x:v>
      </x:c>
      <x:c r="G1612" s="10" t="str">
        <x:v>PASS</x:v>
      </x:c>
      <x:c r="H1612" s="10" t="str">
        <x:v>EXECUTED</x:v>
      </x:c>
      <x:c r="I1612" s="10" t="str">
        <x:v>PARSED</x:v>
      </x:c>
      <x:c r="J1612" s="10" t="str">
        <x:v>GENERATION_ACCEPTED</x:v>
      </x:c>
      <x:c r="K1612" s="10" t="str">
        <x:v>f1c70dc180ae18e71788bf2f03301d036fe3088e2ba74fd80692c75bea6f07b6</x:v>
      </x:c>
      <x:c r="L1612" s="10" t="str">
        <x:v>full_repair_v2</x:v>
      </x:c>
      <x:c r="M1612" s="10" t="n">
        <x:v>1</x:v>
      </x:c>
      <x:c r="N1612" s="10" t="n">
        <x:v>0</x:v>
      </x:c>
      <x:c r="O1612" s="10" t="n">
        <x:v>0</x:v>
      </x:c>
      <x:c r="P1612" s="9" t="str">
        <x:f>'CaseReview'!U1612</x:f>
        <x:v>PASS</x:v>
      </x:c>
      <x:c r="Q1612" s="9" t="n">
        <x:f>IF(AND(T1612=1,G1612=P1612),1,0)</x:f>
        <x:v>1</x:v>
      </x:c>
      <x:c r="R1612" s="9" t="n">
        <x:f>IF(AND(T1612=1,G1612="PASS",P1612="FAIL"),1,0)</x:f>
        <x:v>0</x:v>
      </x:c>
      <x:c r="S1612" s="9" t="n">
        <x:f>IF(AND(T1612=1,G1612="FAIL",P1612="PASS"),1,0)</x:f>
        <x:v>0</x:v>
      </x:c>
      <x:c r="T1612" s="9" t="n">
        <x:v>1</x:v>
      </x:c>
      <x:c r="U1612" s="9" t="n">
        <x:v>8</x:v>
      </x:c>
      <x:c r="V1612" s="9" t="str">
        <x:v>MVP/SHACL_GENERATION_PIPELINE/experiments/FULL_REPAIR_V2/RUN_01/runs/RUN-TRF-024-20260915T123247342577Z/final/final_shape.ttl</x:v>
      </x:c>
    </x:row>
    <x:row r="1613" ht="22" customHeight="1">
      <x:c r="A1613" s="10" t="str">
        <x:v>V2_FALLBACK25</x:v>
      </x:c>
      <x:c r="B1613" s="10" t="str">
        <x:v>TRF-024</x:v>
      </x:c>
      <x:c r="C1613" s="10" t="str">
        <x:v>TRF-024-P05</x:v>
      </x:c>
      <x:c r="D1613" s="10" t="str">
        <x:v>RUN_01</x:v>
      </x:c>
      <x:c r="E1613" s="10" t="str">
        <x:v>ORIGINAL_LEDGER</x:v>
      </x:c>
      <x:c r="F1613" s="10" t="str">
        <x:v>PASS</x:v>
      </x:c>
      <x:c r="G1613" s="10" t="str">
        <x:v>PASS</x:v>
      </x:c>
      <x:c r="H1613" s="10" t="str">
        <x:v>EXECUTED</x:v>
      </x:c>
      <x:c r="I1613" s="10" t="str">
        <x:v>PARSED</x:v>
      </x:c>
      <x:c r="J1613" s="10" t="str">
        <x:v>GENERATION_ACCEPTED</x:v>
      </x:c>
      <x:c r="K1613" s="10" t="str">
        <x:v>f1c70dc180ae18e71788bf2f03301d036fe3088e2ba74fd80692c75bea6f07b6</x:v>
      </x:c>
      <x:c r="L1613" s="10" t="str">
        <x:v>full_repair_v2</x:v>
      </x:c>
      <x:c r="M1613" s="10" t="n">
        <x:v>1</x:v>
      </x:c>
      <x:c r="N1613" s="10" t="n">
        <x:v>0</x:v>
      </x:c>
      <x:c r="O1613" s="10" t="n">
        <x:v>0</x:v>
      </x:c>
      <x:c r="P1613" s="9" t="str">
        <x:f>'CaseReview'!U1613</x:f>
        <x:v>PASS</x:v>
      </x:c>
      <x:c r="Q1613" s="9" t="n">
        <x:f>IF(AND(T1613=1,G1613=P1613),1,0)</x:f>
        <x:v>1</x:v>
      </x:c>
      <x:c r="R1613" s="9" t="n">
        <x:f>IF(AND(T1613=1,G1613="PASS",P1613="FAIL"),1,0)</x:f>
        <x:v>0</x:v>
      </x:c>
      <x:c r="S1613" s="9" t="n">
        <x:f>IF(AND(T1613=1,G1613="FAIL",P1613="PASS"),1,0)</x:f>
        <x:v>0</x:v>
      </x:c>
      <x:c r="T1613" s="9" t="n">
        <x:v>1</x:v>
      </x:c>
      <x:c r="U1613" s="9" t="n">
        <x:v>8</x:v>
      </x:c>
      <x:c r="V1613" s="9" t="str">
        <x:v>MVP/SHACL_GENERATION_PIPELINE/experiments/FULL_REPAIR_V2/RUN_01/runs/RUN-TRF-024-20260915T123247342577Z/final/final_shape.ttl</x:v>
      </x:c>
    </x:row>
    <x:row r="1614" ht="22" customHeight="1">
      <x:c r="A1614" s="10" t="str">
        <x:v>V2_FALLBACK25</x:v>
      </x:c>
      <x:c r="B1614" s="10" t="str">
        <x:v>TRF-025</x:v>
      </x:c>
      <x:c r="C1614" s="10" t="str">
        <x:v>TRF-025-F01</x:v>
      </x:c>
      <x:c r="D1614" s="10" t="str">
        <x:v>RUN_01</x:v>
      </x:c>
      <x:c r="E1614" s="10" t="str">
        <x:v>ORIGINAL_LEDGER</x:v>
      </x:c>
      <x:c r="F1614" s="10" t="str">
        <x:v>FAIL</x:v>
      </x:c>
      <x:c r="G1614" s="10" t="str">
        <x:v>FAIL</x:v>
      </x:c>
      <x:c r="H1614" s="10" t="str">
        <x:v>EXECUTED</x:v>
      </x:c>
      <x:c r="I1614" s="10" t="str">
        <x:v>PARSED</x:v>
      </x:c>
      <x:c r="J1614" s="10" t="str">
        <x:v>GENERATION_ACCEPTED</x:v>
      </x:c>
      <x:c r="K1614" s="10" t="str">
        <x:v>4c60ae3d514809375e7b7d1b261808a6f3eebb2f1ac0c3a708d00c229859a676</x:v>
      </x:c>
      <x:c r="L1614" s="10" t="str">
        <x:v>full_repair_v2</x:v>
      </x:c>
      <x:c r="M1614" s="10" t="n">
        <x:v>1</x:v>
      </x:c>
      <x:c r="N1614" s="10" t="n">
        <x:v>0</x:v>
      </x:c>
      <x:c r="O1614" s="10" t="n">
        <x:v>0</x:v>
      </x:c>
      <x:c r="P1614" s="9" t="str">
        <x:f>'CaseReview'!U1614</x:f>
        <x:v>FAIL</x:v>
      </x:c>
      <x:c r="Q1614" s="9" t="n">
        <x:f>IF(AND(T1614=1,G1614=P1614),1,0)</x:f>
        <x:v>1</x:v>
      </x:c>
      <x:c r="R1614" s="9" t="n">
        <x:f>IF(AND(T1614=1,G1614="PASS",P1614="FAIL"),1,0)</x:f>
        <x:v>0</x:v>
      </x:c>
      <x:c r="S1614" s="9" t="n">
        <x:f>IF(AND(T1614=1,G1614="FAIL",P1614="PASS"),1,0)</x:f>
        <x:v>0</x:v>
      </x:c>
      <x:c r="T1614" s="9" t="n">
        <x:v>1</x:v>
      </x:c>
      <x:c r="U1614" s="9" t="n">
        <x:v>9</x:v>
      </x:c>
      <x:c r="V1614" s="9" t="str">
        <x:v>MVP/SHACL_GENERATION_PIPELINE/experiments/FULL_REPAIR_V2/RUN_01/runs/RUN-TRF-025-20260915T123404546933Z/final/final_shape.ttl</x:v>
      </x:c>
    </x:row>
    <x:row r="1615" ht="22" customHeight="1">
      <x:c r="A1615" s="10" t="str">
        <x:v>V2_FALLBACK25</x:v>
      </x:c>
      <x:c r="B1615" s="10" t="str">
        <x:v>TRF-025</x:v>
      </x:c>
      <x:c r="C1615" s="10" t="str">
        <x:v>TRF-025-F02</x:v>
      </x:c>
      <x:c r="D1615" s="10" t="str">
        <x:v>RUN_01</x:v>
      </x:c>
      <x:c r="E1615" s="10" t="str">
        <x:v>ORIGINAL_LEDGER</x:v>
      </x:c>
      <x:c r="F1615" s="10" t="str">
        <x:v>FAIL</x:v>
      </x:c>
      <x:c r="G1615" s="10" t="str">
        <x:v>FAIL</x:v>
      </x:c>
      <x:c r="H1615" s="10" t="str">
        <x:v>EXECUTED</x:v>
      </x:c>
      <x:c r="I1615" s="10" t="str">
        <x:v>PARSED</x:v>
      </x:c>
      <x:c r="J1615" s="10" t="str">
        <x:v>GENERATION_ACCEPTED</x:v>
      </x:c>
      <x:c r="K1615" s="10" t="str">
        <x:v>4c60ae3d514809375e7b7d1b261808a6f3eebb2f1ac0c3a708d00c229859a676</x:v>
      </x:c>
      <x:c r="L1615" s="10" t="str">
        <x:v>full_repair_v2</x:v>
      </x:c>
      <x:c r="M1615" s="10" t="n">
        <x:v>1</x:v>
      </x:c>
      <x:c r="N1615" s="10" t="n">
        <x:v>0</x:v>
      </x:c>
      <x:c r="O1615" s="10" t="n">
        <x:v>0</x:v>
      </x:c>
      <x:c r="P1615" s="9" t="str">
        <x:f>'CaseReview'!U1615</x:f>
        <x:v>FAIL</x:v>
      </x:c>
      <x:c r="Q1615" s="9" t="n">
        <x:f>IF(AND(T1615=1,G1615=P1615),1,0)</x:f>
        <x:v>1</x:v>
      </x:c>
      <x:c r="R1615" s="9" t="n">
        <x:f>IF(AND(T1615=1,G1615="PASS",P1615="FAIL"),1,0)</x:f>
        <x:v>0</x:v>
      </x:c>
      <x:c r="S1615" s="9" t="n">
        <x:f>IF(AND(T1615=1,G1615="FAIL",P1615="PASS"),1,0)</x:f>
        <x:v>0</x:v>
      </x:c>
      <x:c r="T1615" s="9" t="n">
        <x:v>1</x:v>
      </x:c>
      <x:c r="U1615" s="9" t="n">
        <x:v>9</x:v>
      </x:c>
      <x:c r="V1615" s="9" t="str">
        <x:v>MVP/SHACL_GENERATION_PIPELINE/experiments/FULL_REPAIR_V2/RUN_01/runs/RUN-TRF-025-20260915T123404546933Z/final/final_shape.ttl</x:v>
      </x:c>
    </x:row>
    <x:row r="1616" ht="22" customHeight="1">
      <x:c r="A1616" s="10" t="str">
        <x:v>V2_FALLBACK25</x:v>
      </x:c>
      <x:c r="B1616" s="10" t="str">
        <x:v>TRF-025</x:v>
      </x:c>
      <x:c r="C1616" s="10" t="str">
        <x:v>TRF-025-F03</x:v>
      </x:c>
      <x:c r="D1616" s="10" t="str">
        <x:v>RUN_01</x:v>
      </x:c>
      <x:c r="E1616" s="10" t="str">
        <x:v>ORIGINAL_LEDGER</x:v>
      </x:c>
      <x:c r="F1616" s="10" t="str">
        <x:v>FAIL</x:v>
      </x:c>
      <x:c r="G1616" s="10" t="str">
        <x:v>FAIL</x:v>
      </x:c>
      <x:c r="H1616" s="10" t="str">
        <x:v>EXECUTED</x:v>
      </x:c>
      <x:c r="I1616" s="10" t="str">
        <x:v>PARSED</x:v>
      </x:c>
      <x:c r="J1616" s="10" t="str">
        <x:v>GENERATION_ACCEPTED</x:v>
      </x:c>
      <x:c r="K1616" s="10" t="str">
        <x:v>4c60ae3d514809375e7b7d1b261808a6f3eebb2f1ac0c3a708d00c229859a676</x:v>
      </x:c>
      <x:c r="L1616" s="10" t="str">
        <x:v>full_repair_v2</x:v>
      </x:c>
      <x:c r="M1616" s="10" t="n">
        <x:v>1</x:v>
      </x:c>
      <x:c r="N1616" s="10" t="n">
        <x:v>0</x:v>
      </x:c>
      <x:c r="O1616" s="10" t="n">
        <x:v>0</x:v>
      </x:c>
      <x:c r="P1616" s="9" t="str">
        <x:f>'CaseReview'!U1616</x:f>
        <x:v>FAIL</x:v>
      </x:c>
      <x:c r="Q1616" s="9" t="n">
        <x:f>IF(AND(T1616=1,G1616=P1616),1,0)</x:f>
        <x:v>1</x:v>
      </x:c>
      <x:c r="R1616" s="9" t="n">
        <x:f>IF(AND(T1616=1,G1616="PASS",P1616="FAIL"),1,0)</x:f>
        <x:v>0</x:v>
      </x:c>
      <x:c r="S1616" s="9" t="n">
        <x:f>IF(AND(T1616=1,G1616="FAIL",P1616="PASS"),1,0)</x:f>
        <x:v>0</x:v>
      </x:c>
      <x:c r="T1616" s="9" t="n">
        <x:v>1</x:v>
      </x:c>
      <x:c r="U1616" s="9" t="n">
        <x:v>9</x:v>
      </x:c>
      <x:c r="V1616" s="9" t="str">
        <x:v>MVP/SHACL_GENERATION_PIPELINE/experiments/FULL_REPAIR_V2/RUN_01/runs/RUN-TRF-025-20260915T123404546933Z/final/final_shape.ttl</x:v>
      </x:c>
    </x:row>
    <x:row r="1617" ht="22" customHeight="1">
      <x:c r="A1617" s="10" t="str">
        <x:v>V2_FALLBACK25</x:v>
      </x:c>
      <x:c r="B1617" s="10" t="str">
        <x:v>TRF-025</x:v>
      </x:c>
      <x:c r="C1617" s="10" t="str">
        <x:v>TRF-025-F04</x:v>
      </x:c>
      <x:c r="D1617" s="10" t="str">
        <x:v>RUN_01</x:v>
      </x:c>
      <x:c r="E1617" s="10" t="str">
        <x:v>ORIGINAL_LEDGER</x:v>
      </x:c>
      <x:c r="F1617" s="10" t="str">
        <x:v>FAIL</x:v>
      </x:c>
      <x:c r="G1617" s="10" t="str">
        <x:v>FAIL</x:v>
      </x:c>
      <x:c r="H1617" s="10" t="str">
        <x:v>EXECUTED</x:v>
      </x:c>
      <x:c r="I1617" s="10" t="str">
        <x:v>PARSED</x:v>
      </x:c>
      <x:c r="J1617" s="10" t="str">
        <x:v>GENERATION_ACCEPTED</x:v>
      </x:c>
      <x:c r="K1617" s="10" t="str">
        <x:v>4c60ae3d514809375e7b7d1b261808a6f3eebb2f1ac0c3a708d00c229859a676</x:v>
      </x:c>
      <x:c r="L1617" s="10" t="str">
        <x:v>full_repair_v2</x:v>
      </x:c>
      <x:c r="M1617" s="10" t="n">
        <x:v>1</x:v>
      </x:c>
      <x:c r="N1617" s="10" t="n">
        <x:v>0</x:v>
      </x:c>
      <x:c r="O1617" s="10" t="n">
        <x:v>0</x:v>
      </x:c>
      <x:c r="P1617" s="9" t="str">
        <x:f>'CaseReview'!U1617</x:f>
        <x:v>FAIL</x:v>
      </x:c>
      <x:c r="Q1617" s="9" t="n">
        <x:f>IF(AND(T1617=1,G1617=P1617),1,0)</x:f>
        <x:v>1</x:v>
      </x:c>
      <x:c r="R1617" s="9" t="n">
        <x:f>IF(AND(T1617=1,G1617="PASS",P1617="FAIL"),1,0)</x:f>
        <x:v>0</x:v>
      </x:c>
      <x:c r="S1617" s="9" t="n">
        <x:f>IF(AND(T1617=1,G1617="FAIL",P1617="PASS"),1,0)</x:f>
        <x:v>0</x:v>
      </x:c>
      <x:c r="T1617" s="9" t="n">
        <x:v>1</x:v>
      </x:c>
      <x:c r="U1617" s="9" t="n">
        <x:v>9</x:v>
      </x:c>
      <x:c r="V1617" s="9" t="str">
        <x:v>MVP/SHACL_GENERATION_PIPELINE/experiments/FULL_REPAIR_V2/RUN_01/runs/RUN-TRF-025-20260915T123404546933Z/final/final_shape.ttl</x:v>
      </x:c>
    </x:row>
    <x:row r="1618" ht="22" customHeight="1">
      <x:c r="A1618" s="10" t="str">
        <x:v>V2_FALLBACK25</x:v>
      </x:c>
      <x:c r="B1618" s="10" t="str">
        <x:v>TRF-025</x:v>
      </x:c>
      <x:c r="C1618" s="10" t="str">
        <x:v>TRF-025-F05</x:v>
      </x:c>
      <x:c r="D1618" s="10" t="str">
        <x:v>RUN_01</x:v>
      </x:c>
      <x:c r="E1618" s="10" t="str">
        <x:v>ORIGINAL_LEDGER</x:v>
      </x:c>
      <x:c r="F1618" s="10" t="str">
        <x:v>FAIL</x:v>
      </x:c>
      <x:c r="G1618" s="10" t="str">
        <x:v>FAIL</x:v>
      </x:c>
      <x:c r="H1618" s="10" t="str">
        <x:v>EXECUTED</x:v>
      </x:c>
      <x:c r="I1618" s="10" t="str">
        <x:v>PARSED</x:v>
      </x:c>
      <x:c r="J1618" s="10" t="str">
        <x:v>GENERATION_ACCEPTED</x:v>
      </x:c>
      <x:c r="K1618" s="10" t="str">
        <x:v>4c60ae3d514809375e7b7d1b261808a6f3eebb2f1ac0c3a708d00c229859a676</x:v>
      </x:c>
      <x:c r="L1618" s="10" t="str">
        <x:v>full_repair_v2</x:v>
      </x:c>
      <x:c r="M1618" s="10" t="n">
        <x:v>1</x:v>
      </x:c>
      <x:c r="N1618" s="10" t="n">
        <x:v>0</x:v>
      </x:c>
      <x:c r="O1618" s="10" t="n">
        <x:v>0</x:v>
      </x:c>
      <x:c r="P1618" s="9" t="str">
        <x:f>'CaseReview'!U1618</x:f>
        <x:v>FAIL</x:v>
      </x:c>
      <x:c r="Q1618" s="9" t="n">
        <x:f>IF(AND(T1618=1,G1618=P1618),1,0)</x:f>
        <x:v>1</x:v>
      </x:c>
      <x:c r="R1618" s="9" t="n">
        <x:f>IF(AND(T1618=1,G1618="PASS",P1618="FAIL"),1,0)</x:f>
        <x:v>0</x:v>
      </x:c>
      <x:c r="S1618" s="9" t="n">
        <x:f>IF(AND(T1618=1,G1618="FAIL",P1618="PASS"),1,0)</x:f>
        <x:v>0</x:v>
      </x:c>
      <x:c r="T1618" s="9" t="n">
        <x:v>1</x:v>
      </x:c>
      <x:c r="U1618" s="9" t="n">
        <x:v>9</x:v>
      </x:c>
      <x:c r="V1618" s="9" t="str">
        <x:v>MVP/SHACL_GENERATION_PIPELINE/experiments/FULL_REPAIR_V2/RUN_01/runs/RUN-TRF-025-20260915T123404546933Z/final/final_shape.ttl</x:v>
      </x:c>
    </x:row>
    <x:row r="1619" ht="22" customHeight="1">
      <x:c r="A1619" s="10" t="str">
        <x:v>V2_FALLBACK25</x:v>
      </x:c>
      <x:c r="B1619" s="10" t="str">
        <x:v>TRF-025</x:v>
      </x:c>
      <x:c r="C1619" s="10" t="str">
        <x:v>TRF-025-F06</x:v>
      </x:c>
      <x:c r="D1619" s="10" t="str">
        <x:v>RUN_01</x:v>
      </x:c>
      <x:c r="E1619" s="10" t="str">
        <x:v>ORIGINAL_LEDGER</x:v>
      </x:c>
      <x:c r="F1619" s="10" t="str">
        <x:v>FAIL</x:v>
      </x:c>
      <x:c r="G1619" s="10" t="str">
        <x:v>FAIL</x:v>
      </x:c>
      <x:c r="H1619" s="10" t="str">
        <x:v>EXECUTED</x:v>
      </x:c>
      <x:c r="I1619" s="10" t="str">
        <x:v>PARSED</x:v>
      </x:c>
      <x:c r="J1619" s="10" t="str">
        <x:v>GENERATION_ACCEPTED</x:v>
      </x:c>
      <x:c r="K1619" s="10" t="str">
        <x:v>4c60ae3d514809375e7b7d1b261808a6f3eebb2f1ac0c3a708d00c229859a676</x:v>
      </x:c>
      <x:c r="L1619" s="10" t="str">
        <x:v>full_repair_v2</x:v>
      </x:c>
      <x:c r="M1619" s="10" t="n">
        <x:v>1</x:v>
      </x:c>
      <x:c r="N1619" s="10" t="n">
        <x:v>0</x:v>
      </x:c>
      <x:c r="O1619" s="10" t="n">
        <x:v>0</x:v>
      </x:c>
      <x:c r="P1619" s="9" t="str">
        <x:f>'CaseReview'!U1619</x:f>
        <x:v>FAIL</x:v>
      </x:c>
      <x:c r="Q1619" s="9" t="n">
        <x:f>IF(AND(T1619=1,G1619=P1619),1,0)</x:f>
        <x:v>1</x:v>
      </x:c>
      <x:c r="R1619" s="9" t="n">
        <x:f>IF(AND(T1619=1,G1619="PASS",P1619="FAIL"),1,0)</x:f>
        <x:v>0</x:v>
      </x:c>
      <x:c r="S1619" s="9" t="n">
        <x:f>IF(AND(T1619=1,G1619="FAIL",P1619="PASS"),1,0)</x:f>
        <x:v>0</x:v>
      </x:c>
      <x:c r="T1619" s="9" t="n">
        <x:v>1</x:v>
      </x:c>
      <x:c r="U1619" s="9" t="n">
        <x:v>9</x:v>
      </x:c>
      <x:c r="V1619" s="9" t="str">
        <x:v>MVP/SHACL_GENERATION_PIPELINE/experiments/FULL_REPAIR_V2/RUN_01/runs/RUN-TRF-025-20260915T123404546933Z/final/final_shape.ttl</x:v>
      </x:c>
    </x:row>
    <x:row r="1620" ht="22" customHeight="1">
      <x:c r="A1620" s="10" t="str">
        <x:v>V2_FALLBACK25</x:v>
      </x:c>
      <x:c r="B1620" s="10" t="str">
        <x:v>TRF-025</x:v>
      </x:c>
      <x:c r="C1620" s="10" t="str">
        <x:v>TRF-025-P01</x:v>
      </x:c>
      <x:c r="D1620" s="10" t="str">
        <x:v>RUN_01</x:v>
      </x:c>
      <x:c r="E1620" s="10" t="str">
        <x:v>ORIGINAL_LEDGER</x:v>
      </x:c>
      <x:c r="F1620" s="10" t="str">
        <x:v>PASS</x:v>
      </x:c>
      <x:c r="G1620" s="10" t="str">
        <x:v>PASS</x:v>
      </x:c>
      <x:c r="H1620" s="10" t="str">
        <x:v>EXECUTED</x:v>
      </x:c>
      <x:c r="I1620" s="10" t="str">
        <x:v>PARSED</x:v>
      </x:c>
      <x:c r="J1620" s="10" t="str">
        <x:v>GENERATION_ACCEPTED</x:v>
      </x:c>
      <x:c r="K1620" s="10" t="str">
        <x:v>4c60ae3d514809375e7b7d1b261808a6f3eebb2f1ac0c3a708d00c229859a676</x:v>
      </x:c>
      <x:c r="L1620" s="10" t="str">
        <x:v>full_repair_v2</x:v>
      </x:c>
      <x:c r="M1620" s="10" t="n">
        <x:v>1</x:v>
      </x:c>
      <x:c r="N1620" s="10" t="n">
        <x:v>0</x:v>
      </x:c>
      <x:c r="O1620" s="10" t="n">
        <x:v>0</x:v>
      </x:c>
      <x:c r="P1620" s="9" t="str">
        <x:f>'CaseReview'!U1620</x:f>
        <x:v>PASS</x:v>
      </x:c>
      <x:c r="Q1620" s="9" t="n">
        <x:f>IF(AND(T1620=1,G1620=P1620),1,0)</x:f>
        <x:v>1</x:v>
      </x:c>
      <x:c r="R1620" s="9" t="n">
        <x:f>IF(AND(T1620=1,G1620="PASS",P1620="FAIL"),1,0)</x:f>
        <x:v>0</x:v>
      </x:c>
      <x:c r="S1620" s="9" t="n">
        <x:f>IF(AND(T1620=1,G1620="FAIL",P1620="PASS"),1,0)</x:f>
        <x:v>0</x:v>
      </x:c>
      <x:c r="T1620" s="9" t="n">
        <x:v>1</x:v>
      </x:c>
      <x:c r="U1620" s="9" t="n">
        <x:v>9</x:v>
      </x:c>
      <x:c r="V1620" s="9" t="str">
        <x:v>MVP/SHACL_GENERATION_PIPELINE/experiments/FULL_REPAIR_V2/RUN_01/runs/RUN-TRF-025-20260915T123404546933Z/final/final_shape.ttl</x:v>
      </x:c>
    </x:row>
    <x:row r="1621" ht="22" customHeight="1">
      <x:c r="A1621" s="10" t="str">
        <x:v>V2_FALLBACK25</x:v>
      </x:c>
      <x:c r="B1621" s="10" t="str">
        <x:v>TRF-025</x:v>
      </x:c>
      <x:c r="C1621" s="10" t="str">
        <x:v>TRF-025-P02</x:v>
      </x:c>
      <x:c r="D1621" s="10" t="str">
        <x:v>RUN_01</x:v>
      </x:c>
      <x:c r="E1621" s="10" t="str">
        <x:v>ORIGINAL_LEDGER</x:v>
      </x:c>
      <x:c r="F1621" s="10" t="str">
        <x:v>PASS</x:v>
      </x:c>
      <x:c r="G1621" s="10" t="str">
        <x:v>PASS</x:v>
      </x:c>
      <x:c r="H1621" s="10" t="str">
        <x:v>EXECUTED</x:v>
      </x:c>
      <x:c r="I1621" s="10" t="str">
        <x:v>PARSED</x:v>
      </x:c>
      <x:c r="J1621" s="10" t="str">
        <x:v>GENERATION_ACCEPTED</x:v>
      </x:c>
      <x:c r="K1621" s="10" t="str">
        <x:v>4c60ae3d514809375e7b7d1b261808a6f3eebb2f1ac0c3a708d00c229859a676</x:v>
      </x:c>
      <x:c r="L1621" s="10" t="str">
        <x:v>full_repair_v2</x:v>
      </x:c>
      <x:c r="M1621" s="10" t="n">
        <x:v>1</x:v>
      </x:c>
      <x:c r="N1621" s="10" t="n">
        <x:v>0</x:v>
      </x:c>
      <x:c r="O1621" s="10" t="n">
        <x:v>0</x:v>
      </x:c>
      <x:c r="P1621" s="9" t="str">
        <x:f>'CaseReview'!U1621</x:f>
        <x:v>PASS</x:v>
      </x:c>
      <x:c r="Q1621" s="9" t="n">
        <x:f>IF(AND(T1621=1,G1621=P1621),1,0)</x:f>
        <x:v>1</x:v>
      </x:c>
      <x:c r="R1621" s="9" t="n">
        <x:f>IF(AND(T1621=1,G1621="PASS",P1621="FAIL"),1,0)</x:f>
        <x:v>0</x:v>
      </x:c>
      <x:c r="S1621" s="9" t="n">
        <x:f>IF(AND(T1621=1,G1621="FAIL",P1621="PASS"),1,0)</x:f>
        <x:v>0</x:v>
      </x:c>
      <x:c r="T1621" s="9" t="n">
        <x:v>1</x:v>
      </x:c>
      <x:c r="U1621" s="9" t="n">
        <x:v>9</x:v>
      </x:c>
      <x:c r="V1621" s="9" t="str">
        <x:v>MVP/SHACL_GENERATION_PIPELINE/experiments/FULL_REPAIR_V2/RUN_01/runs/RUN-TRF-025-20260915T123404546933Z/final/final_shape.ttl</x:v>
      </x:c>
    </x:row>
    <x:row r="1622" ht="22" customHeight="1">
      <x:c r="A1622" s="10" t="str">
        <x:v>V2_FALLBACK25</x:v>
      </x:c>
      <x:c r="B1622" s="10" t="str">
        <x:v>TRF-025</x:v>
      </x:c>
      <x:c r="C1622" s="10" t="str">
        <x:v>TRF-025-P03</x:v>
      </x:c>
      <x:c r="D1622" s="10" t="str">
        <x:v>RUN_01</x:v>
      </x:c>
      <x:c r="E1622" s="10" t="str">
        <x:v>ORIGINAL_LEDGER</x:v>
      </x:c>
      <x:c r="F1622" s="10" t="str">
        <x:v>PASS</x:v>
      </x:c>
      <x:c r="G1622" s="10" t="str">
        <x:v>PASS</x:v>
      </x:c>
      <x:c r="H1622" s="10" t="str">
        <x:v>EXECUTED</x:v>
      </x:c>
      <x:c r="I1622" s="10" t="str">
        <x:v>PARSED</x:v>
      </x:c>
      <x:c r="J1622" s="10" t="str">
        <x:v>GENERATION_ACCEPTED</x:v>
      </x:c>
      <x:c r="K1622" s="10" t="str">
        <x:v>4c60ae3d514809375e7b7d1b261808a6f3eebb2f1ac0c3a708d00c229859a676</x:v>
      </x:c>
      <x:c r="L1622" s="10" t="str">
        <x:v>full_repair_v2</x:v>
      </x:c>
      <x:c r="M1622" s="10" t="n">
        <x:v>1</x:v>
      </x:c>
      <x:c r="N1622" s="10" t="n">
        <x:v>0</x:v>
      </x:c>
      <x:c r="O1622" s="10" t="n">
        <x:v>0</x:v>
      </x:c>
      <x:c r="P1622" s="9" t="str">
        <x:f>'CaseReview'!U1622</x:f>
        <x:v>PASS</x:v>
      </x:c>
      <x:c r="Q1622" s="9" t="n">
        <x:f>IF(AND(T1622=1,G1622=P1622),1,0)</x:f>
        <x:v>1</x:v>
      </x:c>
      <x:c r="R1622" s="9" t="n">
        <x:f>IF(AND(T1622=1,G1622="PASS",P1622="FAIL"),1,0)</x:f>
        <x:v>0</x:v>
      </x:c>
      <x:c r="S1622" s="9" t="n">
        <x:f>IF(AND(T1622=1,G1622="FAIL",P1622="PASS"),1,0)</x:f>
        <x:v>0</x:v>
      </x:c>
      <x:c r="T1622" s="9" t="n">
        <x:v>1</x:v>
      </x:c>
      <x:c r="U1622" s="9" t="n">
        <x:v>9</x:v>
      </x:c>
      <x:c r="V1622" s="9" t="str">
        <x:v>MVP/SHACL_GENERATION_PIPELINE/experiments/FULL_REPAIR_V2/RUN_01/runs/RUN-TRF-025-20260915T123404546933Z/final/final_shape.ttl</x:v>
      </x:c>
    </x:row>
    <x:row r="1623" ht="22" customHeight="1">
      <x:c r="A1623" s="10" t="str">
        <x:v>V2_FALLBACK25</x:v>
      </x:c>
      <x:c r="B1623" s="10" t="str">
        <x:v>TRF-026</x:v>
      </x:c>
      <x:c r="C1623" s="10" t="str">
        <x:v>TRF-026-F01</x:v>
      </x:c>
      <x:c r="D1623" s="10" t="str">
        <x:v>RUN_01</x:v>
      </x:c>
      <x:c r="E1623" s="10" t="str">
        <x:v>ORIGINAL_LEDGER</x:v>
      </x:c>
      <x:c r="F1623" s="10" t="str">
        <x:v>FAIL</x:v>
      </x:c>
      <x:c r="G1623" s="10" t="str">
        <x:v>FAIL</x:v>
      </x:c>
      <x:c r="H1623" s="10" t="str">
        <x:v>EXECUTED</x:v>
      </x:c>
      <x:c r="I1623" s="10" t="str">
        <x:v>PARSED</x:v>
      </x:c>
      <x:c r="J1623" s="10" t="str">
        <x:v>GENERATION_ACCEPTED</x:v>
      </x:c>
      <x:c r="K1623" s="10" t="str">
        <x:v>e88065832833023dd6fde83fd47d63b4ce2b3c10522d267db790b79663312a9e</x:v>
      </x:c>
      <x:c r="L1623" s="10" t="str">
        <x:v>full_repair_v2</x:v>
      </x:c>
      <x:c r="M1623" s="10" t="n">
        <x:v>1</x:v>
      </x:c>
      <x:c r="N1623" s="10" t="n">
        <x:v>0</x:v>
      </x:c>
      <x:c r="O1623" s="10" t="n">
        <x:v>0</x:v>
      </x:c>
      <x:c r="P1623" s="9" t="str">
        <x:f>'CaseReview'!U1623</x:f>
        <x:v>FAIL</x:v>
      </x:c>
      <x:c r="Q1623" s="9" t="n">
        <x:f>IF(AND(T1623=1,G1623=P1623),1,0)</x:f>
        <x:v>1</x:v>
      </x:c>
      <x:c r="R1623" s="9" t="n">
        <x:f>IF(AND(T1623=1,G1623="PASS",P1623="FAIL"),1,0)</x:f>
        <x:v>0</x:v>
      </x:c>
      <x:c r="S1623" s="9" t="n">
        <x:f>IF(AND(T1623=1,G1623="FAIL",P1623="PASS"),1,0)</x:f>
        <x:v>0</x:v>
      </x:c>
      <x:c r="T1623" s="9" t="n">
        <x:v>1</x:v>
      </x:c>
      <x:c r="U1623" s="9" t="n">
        <x:v>9</x:v>
      </x:c>
      <x:c r="V1623" s="9" t="str">
        <x:v>MVP/SHACL_GENERATION_PIPELINE/experiments/FULL_REPAIR_V2/RUN_01/runs/RUN-TRF-026-20260915T123545423251Z/final/final_shape.ttl</x:v>
      </x:c>
    </x:row>
    <x:row r="1624" ht="22" customHeight="1">
      <x:c r="A1624" s="10" t="str">
        <x:v>V2_FALLBACK25</x:v>
      </x:c>
      <x:c r="B1624" s="10" t="str">
        <x:v>TRF-026</x:v>
      </x:c>
      <x:c r="C1624" s="10" t="str">
        <x:v>TRF-026-F02</x:v>
      </x:c>
      <x:c r="D1624" s="10" t="str">
        <x:v>RUN_01</x:v>
      </x:c>
      <x:c r="E1624" s="10" t="str">
        <x:v>ORIGINAL_LEDGER</x:v>
      </x:c>
      <x:c r="F1624" s="10" t="str">
        <x:v>FAIL</x:v>
      </x:c>
      <x:c r="G1624" s="10" t="str">
        <x:v>FAIL</x:v>
      </x:c>
      <x:c r="H1624" s="10" t="str">
        <x:v>EXECUTED</x:v>
      </x:c>
      <x:c r="I1624" s="10" t="str">
        <x:v>PARSED</x:v>
      </x:c>
      <x:c r="J1624" s="10" t="str">
        <x:v>GENERATION_ACCEPTED</x:v>
      </x:c>
      <x:c r="K1624" s="10" t="str">
        <x:v>e88065832833023dd6fde83fd47d63b4ce2b3c10522d267db790b79663312a9e</x:v>
      </x:c>
      <x:c r="L1624" s="10" t="str">
        <x:v>full_repair_v2</x:v>
      </x:c>
      <x:c r="M1624" s="10" t="n">
        <x:v>1</x:v>
      </x:c>
      <x:c r="N1624" s="10" t="n">
        <x:v>0</x:v>
      </x:c>
      <x:c r="O1624" s="10" t="n">
        <x:v>0</x:v>
      </x:c>
      <x:c r="P1624" s="9" t="str">
        <x:f>'CaseReview'!U1624</x:f>
        <x:v>FAIL</x:v>
      </x:c>
      <x:c r="Q1624" s="9" t="n">
        <x:f>IF(AND(T1624=1,G1624=P1624),1,0)</x:f>
        <x:v>1</x:v>
      </x:c>
      <x:c r="R1624" s="9" t="n">
        <x:f>IF(AND(T1624=1,G1624="PASS",P1624="FAIL"),1,0)</x:f>
        <x:v>0</x:v>
      </x:c>
      <x:c r="S1624" s="9" t="n">
        <x:f>IF(AND(T1624=1,G1624="FAIL",P1624="PASS"),1,0)</x:f>
        <x:v>0</x:v>
      </x:c>
      <x:c r="T1624" s="9" t="n">
        <x:v>1</x:v>
      </x:c>
      <x:c r="U1624" s="9" t="n">
        <x:v>9</x:v>
      </x:c>
      <x:c r="V1624" s="9" t="str">
        <x:v>MVP/SHACL_GENERATION_PIPELINE/experiments/FULL_REPAIR_V2/RUN_01/runs/RUN-TRF-026-20260915T123545423251Z/final/final_shape.ttl</x:v>
      </x:c>
    </x:row>
    <x:row r="1625" ht="22" customHeight="1">
      <x:c r="A1625" s="10" t="str">
        <x:v>V2_FALLBACK25</x:v>
      </x:c>
      <x:c r="B1625" s="10" t="str">
        <x:v>TRF-026</x:v>
      </x:c>
      <x:c r="C1625" s="10" t="str">
        <x:v>TRF-026-F03</x:v>
      </x:c>
      <x:c r="D1625" s="10" t="str">
        <x:v>RUN_01</x:v>
      </x:c>
      <x:c r="E1625" s="10" t="str">
        <x:v>ORIGINAL_LEDGER</x:v>
      </x:c>
      <x:c r="F1625" s="10" t="str">
        <x:v>FAIL</x:v>
      </x:c>
      <x:c r="G1625" s="10" t="str">
        <x:v>FAIL</x:v>
      </x:c>
      <x:c r="H1625" s="10" t="str">
        <x:v>EXECUTED</x:v>
      </x:c>
      <x:c r="I1625" s="10" t="str">
        <x:v>PARSED</x:v>
      </x:c>
      <x:c r="J1625" s="10" t="str">
        <x:v>GENERATION_ACCEPTED</x:v>
      </x:c>
      <x:c r="K1625" s="10" t="str">
        <x:v>e88065832833023dd6fde83fd47d63b4ce2b3c10522d267db790b79663312a9e</x:v>
      </x:c>
      <x:c r="L1625" s="10" t="str">
        <x:v>full_repair_v2</x:v>
      </x:c>
      <x:c r="M1625" s="10" t="n">
        <x:v>1</x:v>
      </x:c>
      <x:c r="N1625" s="10" t="n">
        <x:v>0</x:v>
      </x:c>
      <x:c r="O1625" s="10" t="n">
        <x:v>0</x:v>
      </x:c>
      <x:c r="P1625" s="9" t="str">
        <x:f>'CaseReview'!U1625</x:f>
        <x:v>FAIL</x:v>
      </x:c>
      <x:c r="Q1625" s="9" t="n">
        <x:f>IF(AND(T1625=1,G1625=P1625),1,0)</x:f>
        <x:v>1</x:v>
      </x:c>
      <x:c r="R1625" s="9" t="n">
        <x:f>IF(AND(T1625=1,G1625="PASS",P1625="FAIL"),1,0)</x:f>
        <x:v>0</x:v>
      </x:c>
      <x:c r="S1625" s="9" t="n">
        <x:f>IF(AND(T1625=1,G1625="FAIL",P1625="PASS"),1,0)</x:f>
        <x:v>0</x:v>
      </x:c>
      <x:c r="T1625" s="9" t="n">
        <x:v>1</x:v>
      </x:c>
      <x:c r="U1625" s="9" t="n">
        <x:v>9</x:v>
      </x:c>
      <x:c r="V1625" s="9" t="str">
        <x:v>MVP/SHACL_GENERATION_PIPELINE/experiments/FULL_REPAIR_V2/RUN_01/runs/RUN-TRF-026-20260915T123545423251Z/final/final_shape.ttl</x:v>
      </x:c>
    </x:row>
    <x:row r="1626" ht="22" customHeight="1">
      <x:c r="A1626" s="10" t="str">
        <x:v>V2_FALLBACK25</x:v>
      </x:c>
      <x:c r="B1626" s="10" t="str">
        <x:v>TRF-026</x:v>
      </x:c>
      <x:c r="C1626" s="10" t="str">
        <x:v>TRF-026-F04</x:v>
      </x:c>
      <x:c r="D1626" s="10" t="str">
        <x:v>RUN_01</x:v>
      </x:c>
      <x:c r="E1626" s="10" t="str">
        <x:v>ORIGINAL_LEDGER</x:v>
      </x:c>
      <x:c r="F1626" s="10" t="str">
        <x:v>FAIL</x:v>
      </x:c>
      <x:c r="G1626" s="10" t="str">
        <x:v>FAIL</x:v>
      </x:c>
      <x:c r="H1626" s="10" t="str">
        <x:v>EXECUTED</x:v>
      </x:c>
      <x:c r="I1626" s="10" t="str">
        <x:v>PARSED</x:v>
      </x:c>
      <x:c r="J1626" s="10" t="str">
        <x:v>GENERATION_ACCEPTED</x:v>
      </x:c>
      <x:c r="K1626" s="10" t="str">
        <x:v>e88065832833023dd6fde83fd47d63b4ce2b3c10522d267db790b79663312a9e</x:v>
      </x:c>
      <x:c r="L1626" s="10" t="str">
        <x:v>full_repair_v2</x:v>
      </x:c>
      <x:c r="M1626" s="10" t="n">
        <x:v>1</x:v>
      </x:c>
      <x:c r="N1626" s="10" t="n">
        <x:v>0</x:v>
      </x:c>
      <x:c r="O1626" s="10" t="n">
        <x:v>0</x:v>
      </x:c>
      <x:c r="P1626" s="9" t="str">
        <x:f>'CaseReview'!U1626</x:f>
        <x:v>FAIL</x:v>
      </x:c>
      <x:c r="Q1626" s="9" t="n">
        <x:f>IF(AND(T1626=1,G1626=P1626),1,0)</x:f>
        <x:v>1</x:v>
      </x:c>
      <x:c r="R1626" s="9" t="n">
        <x:f>IF(AND(T1626=1,G1626="PASS",P1626="FAIL"),1,0)</x:f>
        <x:v>0</x:v>
      </x:c>
      <x:c r="S1626" s="9" t="n">
        <x:f>IF(AND(T1626=1,G1626="FAIL",P1626="PASS"),1,0)</x:f>
        <x:v>0</x:v>
      </x:c>
      <x:c r="T1626" s="9" t="n">
        <x:v>1</x:v>
      </x:c>
      <x:c r="U1626" s="9" t="n">
        <x:v>9</x:v>
      </x:c>
      <x:c r="V1626" s="9" t="str">
        <x:v>MVP/SHACL_GENERATION_PIPELINE/experiments/FULL_REPAIR_V2/RUN_01/runs/RUN-TRF-026-20260915T123545423251Z/final/final_shape.ttl</x:v>
      </x:c>
    </x:row>
    <x:row r="1627" ht="22" customHeight="1">
      <x:c r="A1627" s="10" t="str">
        <x:v>V2_FALLBACK25</x:v>
      </x:c>
      <x:c r="B1627" s="10" t="str">
        <x:v>TRF-026</x:v>
      </x:c>
      <x:c r="C1627" s="10" t="str">
        <x:v>TRF-026-F05</x:v>
      </x:c>
      <x:c r="D1627" s="10" t="str">
        <x:v>RUN_01</x:v>
      </x:c>
      <x:c r="E1627" s="10" t="str">
        <x:v>ORIGINAL_LEDGER</x:v>
      </x:c>
      <x:c r="F1627" s="10" t="str">
        <x:v>FAIL</x:v>
      </x:c>
      <x:c r="G1627" s="10" t="str">
        <x:v>FAIL</x:v>
      </x:c>
      <x:c r="H1627" s="10" t="str">
        <x:v>EXECUTED</x:v>
      </x:c>
      <x:c r="I1627" s="10" t="str">
        <x:v>PARSED</x:v>
      </x:c>
      <x:c r="J1627" s="10" t="str">
        <x:v>GENERATION_ACCEPTED</x:v>
      </x:c>
      <x:c r="K1627" s="10" t="str">
        <x:v>e88065832833023dd6fde83fd47d63b4ce2b3c10522d267db790b79663312a9e</x:v>
      </x:c>
      <x:c r="L1627" s="10" t="str">
        <x:v>full_repair_v2</x:v>
      </x:c>
      <x:c r="M1627" s="10" t="n">
        <x:v>1</x:v>
      </x:c>
      <x:c r="N1627" s="10" t="n">
        <x:v>0</x:v>
      </x:c>
      <x:c r="O1627" s="10" t="n">
        <x:v>0</x:v>
      </x:c>
      <x:c r="P1627" s="9" t="str">
        <x:f>'CaseReview'!U1627</x:f>
        <x:v>FAIL</x:v>
      </x:c>
      <x:c r="Q1627" s="9" t="n">
        <x:f>IF(AND(T1627=1,G1627=P1627),1,0)</x:f>
        <x:v>1</x:v>
      </x:c>
      <x:c r="R1627" s="9" t="n">
        <x:f>IF(AND(T1627=1,G1627="PASS",P1627="FAIL"),1,0)</x:f>
        <x:v>0</x:v>
      </x:c>
      <x:c r="S1627" s="9" t="n">
        <x:f>IF(AND(T1627=1,G1627="FAIL",P1627="PASS"),1,0)</x:f>
        <x:v>0</x:v>
      </x:c>
      <x:c r="T1627" s="9" t="n">
        <x:v>1</x:v>
      </x:c>
      <x:c r="U1627" s="9" t="n">
        <x:v>9</x:v>
      </x:c>
      <x:c r="V1627" s="9" t="str">
        <x:v>MVP/SHACL_GENERATION_PIPELINE/experiments/FULL_REPAIR_V2/RUN_01/runs/RUN-TRF-026-20260915T123545423251Z/final/final_shape.ttl</x:v>
      </x:c>
    </x:row>
    <x:row r="1628" ht="22" customHeight="1">
      <x:c r="A1628" s="10" t="str">
        <x:v>V2_FALLBACK25</x:v>
      </x:c>
      <x:c r="B1628" s="10" t="str">
        <x:v>TRF-026</x:v>
      </x:c>
      <x:c r="C1628" s="10" t="str">
        <x:v>TRF-026-F06</x:v>
      </x:c>
      <x:c r="D1628" s="10" t="str">
        <x:v>RUN_01</x:v>
      </x:c>
      <x:c r="E1628" s="10" t="str">
        <x:v>ORIGINAL_LEDGER</x:v>
      </x:c>
      <x:c r="F1628" s="10" t="str">
        <x:v>FAIL</x:v>
      </x:c>
      <x:c r="G1628" s="10" t="str">
        <x:v>FAIL</x:v>
      </x:c>
      <x:c r="H1628" s="10" t="str">
        <x:v>EXECUTED</x:v>
      </x:c>
      <x:c r="I1628" s="10" t="str">
        <x:v>PARSED</x:v>
      </x:c>
      <x:c r="J1628" s="10" t="str">
        <x:v>GENERATION_ACCEPTED</x:v>
      </x:c>
      <x:c r="K1628" s="10" t="str">
        <x:v>e88065832833023dd6fde83fd47d63b4ce2b3c10522d267db790b79663312a9e</x:v>
      </x:c>
      <x:c r="L1628" s="10" t="str">
        <x:v>full_repair_v2</x:v>
      </x:c>
      <x:c r="M1628" s="10" t="n">
        <x:v>1</x:v>
      </x:c>
      <x:c r="N1628" s="10" t="n">
        <x:v>0</x:v>
      </x:c>
      <x:c r="O1628" s="10" t="n">
        <x:v>0</x:v>
      </x:c>
      <x:c r="P1628" s="9" t="str">
        <x:f>'CaseReview'!U1628</x:f>
        <x:v>FAIL</x:v>
      </x:c>
      <x:c r="Q1628" s="9" t="n">
        <x:f>IF(AND(T1628=1,G1628=P1628),1,0)</x:f>
        <x:v>1</x:v>
      </x:c>
      <x:c r="R1628" s="9" t="n">
        <x:f>IF(AND(T1628=1,G1628="PASS",P1628="FAIL"),1,0)</x:f>
        <x:v>0</x:v>
      </x:c>
      <x:c r="S1628" s="9" t="n">
        <x:f>IF(AND(T1628=1,G1628="FAIL",P1628="PASS"),1,0)</x:f>
        <x:v>0</x:v>
      </x:c>
      <x:c r="T1628" s="9" t="n">
        <x:v>1</x:v>
      </x:c>
      <x:c r="U1628" s="9" t="n">
        <x:v>9</x:v>
      </x:c>
      <x:c r="V1628" s="9" t="str">
        <x:v>MVP/SHACL_GENERATION_PIPELINE/experiments/FULL_REPAIR_V2/RUN_01/runs/RUN-TRF-026-20260915T123545423251Z/final/final_shape.ttl</x:v>
      </x:c>
    </x:row>
    <x:row r="1629" ht="22" customHeight="1">
      <x:c r="A1629" s="10" t="str">
        <x:v>V2_FALLBACK25</x:v>
      </x:c>
      <x:c r="B1629" s="10" t="str">
        <x:v>TRF-026</x:v>
      </x:c>
      <x:c r="C1629" s="10" t="str">
        <x:v>TRF-026-P01</x:v>
      </x:c>
      <x:c r="D1629" s="10" t="str">
        <x:v>RUN_01</x:v>
      </x:c>
      <x:c r="E1629" s="10" t="str">
        <x:v>ORIGINAL_LEDGER</x:v>
      </x:c>
      <x:c r="F1629" s="10" t="str">
        <x:v>PASS</x:v>
      </x:c>
      <x:c r="G1629" s="10" t="str">
        <x:v>PASS</x:v>
      </x:c>
      <x:c r="H1629" s="10" t="str">
        <x:v>EXECUTED</x:v>
      </x:c>
      <x:c r="I1629" s="10" t="str">
        <x:v>PARSED</x:v>
      </x:c>
      <x:c r="J1629" s="10" t="str">
        <x:v>GENERATION_ACCEPTED</x:v>
      </x:c>
      <x:c r="K1629" s="10" t="str">
        <x:v>e88065832833023dd6fde83fd47d63b4ce2b3c10522d267db790b79663312a9e</x:v>
      </x:c>
      <x:c r="L1629" s="10" t="str">
        <x:v>full_repair_v2</x:v>
      </x:c>
      <x:c r="M1629" s="10" t="n">
        <x:v>1</x:v>
      </x:c>
      <x:c r="N1629" s="10" t="n">
        <x:v>0</x:v>
      </x:c>
      <x:c r="O1629" s="10" t="n">
        <x:v>0</x:v>
      </x:c>
      <x:c r="P1629" s="9" t="str">
        <x:f>'CaseReview'!U1629</x:f>
        <x:v>PASS</x:v>
      </x:c>
      <x:c r="Q1629" s="9" t="n">
        <x:f>IF(AND(T1629=1,G1629=P1629),1,0)</x:f>
        <x:v>1</x:v>
      </x:c>
      <x:c r="R1629" s="9" t="n">
        <x:f>IF(AND(T1629=1,G1629="PASS",P1629="FAIL"),1,0)</x:f>
        <x:v>0</x:v>
      </x:c>
      <x:c r="S1629" s="9" t="n">
        <x:f>IF(AND(T1629=1,G1629="FAIL",P1629="PASS"),1,0)</x:f>
        <x:v>0</x:v>
      </x:c>
      <x:c r="T1629" s="9" t="n">
        <x:v>1</x:v>
      </x:c>
      <x:c r="U1629" s="9" t="n">
        <x:v>9</x:v>
      </x:c>
      <x:c r="V1629" s="9" t="str">
        <x:v>MVP/SHACL_GENERATION_PIPELINE/experiments/FULL_REPAIR_V2/RUN_01/runs/RUN-TRF-026-20260915T123545423251Z/final/final_shape.ttl</x:v>
      </x:c>
    </x:row>
    <x:row r="1630" ht="22" customHeight="1">
      <x:c r="A1630" s="10" t="str">
        <x:v>V2_FALLBACK25</x:v>
      </x:c>
      <x:c r="B1630" s="10" t="str">
        <x:v>TRF-026</x:v>
      </x:c>
      <x:c r="C1630" s="10" t="str">
        <x:v>TRF-026-P02</x:v>
      </x:c>
      <x:c r="D1630" s="10" t="str">
        <x:v>RUN_01</x:v>
      </x:c>
      <x:c r="E1630" s="10" t="str">
        <x:v>ORIGINAL_LEDGER</x:v>
      </x:c>
      <x:c r="F1630" s="10" t="str">
        <x:v>PASS</x:v>
      </x:c>
      <x:c r="G1630" s="10" t="str">
        <x:v>PASS</x:v>
      </x:c>
      <x:c r="H1630" s="10" t="str">
        <x:v>EXECUTED</x:v>
      </x:c>
      <x:c r="I1630" s="10" t="str">
        <x:v>PARSED</x:v>
      </x:c>
      <x:c r="J1630" s="10" t="str">
        <x:v>GENERATION_ACCEPTED</x:v>
      </x:c>
      <x:c r="K1630" s="10" t="str">
        <x:v>e88065832833023dd6fde83fd47d63b4ce2b3c10522d267db790b79663312a9e</x:v>
      </x:c>
      <x:c r="L1630" s="10" t="str">
        <x:v>full_repair_v2</x:v>
      </x:c>
      <x:c r="M1630" s="10" t="n">
        <x:v>1</x:v>
      </x:c>
      <x:c r="N1630" s="10" t="n">
        <x:v>0</x:v>
      </x:c>
      <x:c r="O1630" s="10" t="n">
        <x:v>0</x:v>
      </x:c>
      <x:c r="P1630" s="9" t="str">
        <x:f>'CaseReview'!U1630</x:f>
        <x:v>PASS</x:v>
      </x:c>
      <x:c r="Q1630" s="9" t="n">
        <x:f>IF(AND(T1630=1,G1630=P1630),1,0)</x:f>
        <x:v>1</x:v>
      </x:c>
      <x:c r="R1630" s="9" t="n">
        <x:f>IF(AND(T1630=1,G1630="PASS",P1630="FAIL"),1,0)</x:f>
        <x:v>0</x:v>
      </x:c>
      <x:c r="S1630" s="9" t="n">
        <x:f>IF(AND(T1630=1,G1630="FAIL",P1630="PASS"),1,0)</x:f>
        <x:v>0</x:v>
      </x:c>
      <x:c r="T1630" s="9" t="n">
        <x:v>1</x:v>
      </x:c>
      <x:c r="U1630" s="9" t="n">
        <x:v>9</x:v>
      </x:c>
      <x:c r="V1630" s="9" t="str">
        <x:v>MVP/SHACL_GENERATION_PIPELINE/experiments/FULL_REPAIR_V2/RUN_01/runs/RUN-TRF-026-20260915T123545423251Z/final/final_shape.ttl</x:v>
      </x:c>
    </x:row>
    <x:row r="1631" ht="22" customHeight="1">
      <x:c r="A1631" s="10" t="str">
        <x:v>V2_FALLBACK25</x:v>
      </x:c>
      <x:c r="B1631" s="10" t="str">
        <x:v>TRF-026</x:v>
      </x:c>
      <x:c r="C1631" s="10" t="str">
        <x:v>TRF-026-P03</x:v>
      </x:c>
      <x:c r="D1631" s="10" t="str">
        <x:v>RUN_01</x:v>
      </x:c>
      <x:c r="E1631" s="10" t="str">
        <x:v>ORIGINAL_LEDGER</x:v>
      </x:c>
      <x:c r="F1631" s="10" t="str">
        <x:v>PASS</x:v>
      </x:c>
      <x:c r="G1631" s="10" t="str">
        <x:v>PASS</x:v>
      </x:c>
      <x:c r="H1631" s="10" t="str">
        <x:v>EXECUTED</x:v>
      </x:c>
      <x:c r="I1631" s="10" t="str">
        <x:v>PARSED</x:v>
      </x:c>
      <x:c r="J1631" s="10" t="str">
        <x:v>GENERATION_ACCEPTED</x:v>
      </x:c>
      <x:c r="K1631" s="10" t="str">
        <x:v>e88065832833023dd6fde83fd47d63b4ce2b3c10522d267db790b79663312a9e</x:v>
      </x:c>
      <x:c r="L1631" s="10" t="str">
        <x:v>full_repair_v2</x:v>
      </x:c>
      <x:c r="M1631" s="10" t="n">
        <x:v>1</x:v>
      </x:c>
      <x:c r="N1631" s="10" t="n">
        <x:v>0</x:v>
      </x:c>
      <x:c r="O1631" s="10" t="n">
        <x:v>0</x:v>
      </x:c>
      <x:c r="P1631" s="9" t="str">
        <x:f>'CaseReview'!U1631</x:f>
        <x:v>PASS</x:v>
      </x:c>
      <x:c r="Q1631" s="9" t="n">
        <x:f>IF(AND(T1631=1,G1631=P1631),1,0)</x:f>
        <x:v>1</x:v>
      </x:c>
      <x:c r="R1631" s="9" t="n">
        <x:f>IF(AND(T1631=1,G1631="PASS",P1631="FAIL"),1,0)</x:f>
        <x:v>0</x:v>
      </x:c>
      <x:c r="S1631" s="9" t="n">
        <x:f>IF(AND(T1631=1,G1631="FAIL",P1631="PASS"),1,0)</x:f>
        <x:v>0</x:v>
      </x:c>
      <x:c r="T1631" s="9" t="n">
        <x:v>1</x:v>
      </x:c>
      <x:c r="U1631" s="9" t="n">
        <x:v>9</x:v>
      </x:c>
      <x:c r="V1631" s="9" t="str">
        <x:v>MVP/SHACL_GENERATION_PIPELINE/experiments/FULL_REPAIR_V2/RUN_01/runs/RUN-TRF-026-20260915T123545423251Z/final/final_shape.ttl</x:v>
      </x:c>
    </x:row>
    <x:row r="1632" ht="22" customHeight="1">
      <x:c r="A1632" s="10" t="str">
        <x:v>V2_FALLBACK25</x:v>
      </x:c>
      <x:c r="B1632" s="10" t="str">
        <x:v>TRF-027</x:v>
      </x:c>
      <x:c r="C1632" s="10" t="str">
        <x:v>TRF-027-F01</x:v>
      </x:c>
      <x:c r="D1632" s="10" t="str">
        <x:v>RUN_01</x:v>
      </x:c>
      <x:c r="E1632" s="10" t="str">
        <x:v>ORIGINAL_LEDGER</x:v>
      </x:c>
      <x:c r="F1632" s="10" t="str">
        <x:v>FAIL</x:v>
      </x:c>
      <x:c r="G1632" s="10" t="str">
        <x:v>FAIL</x:v>
      </x:c>
      <x:c r="H1632" s="10" t="str">
        <x:v>EXECUTED</x:v>
      </x:c>
      <x:c r="I1632" s="10" t="str">
        <x:v>PARSED</x:v>
      </x:c>
      <x:c r="J1632" s="10" t="str">
        <x:v>GENERATION_ACCEPTED</x:v>
      </x:c>
      <x:c r="K1632" s="10" t="str">
        <x:v>11dec7c9d2264a533115690782682349a7c5ed8258c0c57e6736ca2054afa00b</x:v>
      </x:c>
      <x:c r="L1632" s="10" t="str">
        <x:v>full_repair_v2</x:v>
      </x:c>
      <x:c r="M1632" s="10" t="n">
        <x:v>1</x:v>
      </x:c>
      <x:c r="N1632" s="10" t="n">
        <x:v>0</x:v>
      </x:c>
      <x:c r="O1632" s="10" t="n">
        <x:v>0</x:v>
      </x:c>
      <x:c r="P1632" s="9" t="str">
        <x:f>'CaseReview'!U1632</x:f>
        <x:v>FAIL</x:v>
      </x:c>
      <x:c r="Q1632" s="9" t="n">
        <x:f>IF(AND(T1632=1,G1632=P1632),1,0)</x:f>
        <x:v>1</x:v>
      </x:c>
      <x:c r="R1632" s="9" t="n">
        <x:f>IF(AND(T1632=1,G1632="PASS",P1632="FAIL"),1,0)</x:f>
        <x:v>0</x:v>
      </x:c>
      <x:c r="S1632" s="9" t="n">
        <x:f>IF(AND(T1632=1,G1632="FAIL",P1632="PASS"),1,0)</x:f>
        <x:v>0</x:v>
      </x:c>
      <x:c r="T1632" s="9" t="n">
        <x:v>1</x:v>
      </x:c>
      <x:c r="U1632" s="9" t="n">
        <x:v>10</x:v>
      </x:c>
      <x:c r="V1632" s="9" t="str">
        <x:v>MVP/SHACL_GENERATION_PIPELINE/experiments/FULL_REPAIR_V2/RUN_01/runs/RUN-TRF-027-20260915T123704383408Z/final/final_shape.ttl</x:v>
      </x:c>
    </x:row>
    <x:row r="1633" ht="22" customHeight="1">
      <x:c r="A1633" s="10" t="str">
        <x:v>V2_FALLBACK25</x:v>
      </x:c>
      <x:c r="B1633" s="10" t="str">
        <x:v>TRF-027</x:v>
      </x:c>
      <x:c r="C1633" s="10" t="str">
        <x:v>TRF-027-F02</x:v>
      </x:c>
      <x:c r="D1633" s="10" t="str">
        <x:v>RUN_01</x:v>
      </x:c>
      <x:c r="E1633" s="10" t="str">
        <x:v>ORIGINAL_LEDGER</x:v>
      </x:c>
      <x:c r="F1633" s="10" t="str">
        <x:v>FAIL</x:v>
      </x:c>
      <x:c r="G1633" s="10" t="str">
        <x:v>FAIL</x:v>
      </x:c>
      <x:c r="H1633" s="10" t="str">
        <x:v>EXECUTED</x:v>
      </x:c>
      <x:c r="I1633" s="10" t="str">
        <x:v>PARSED</x:v>
      </x:c>
      <x:c r="J1633" s="10" t="str">
        <x:v>GENERATION_ACCEPTED</x:v>
      </x:c>
      <x:c r="K1633" s="10" t="str">
        <x:v>11dec7c9d2264a533115690782682349a7c5ed8258c0c57e6736ca2054afa00b</x:v>
      </x:c>
      <x:c r="L1633" s="10" t="str">
        <x:v>full_repair_v2</x:v>
      </x:c>
      <x:c r="M1633" s="10" t="n">
        <x:v>1</x:v>
      </x:c>
      <x:c r="N1633" s="10" t="n">
        <x:v>0</x:v>
      </x:c>
      <x:c r="O1633" s="10" t="n">
        <x:v>0</x:v>
      </x:c>
      <x:c r="P1633" s="9" t="str">
        <x:f>'CaseReview'!U1633</x:f>
        <x:v>FAIL</x:v>
      </x:c>
      <x:c r="Q1633" s="9" t="n">
        <x:f>IF(AND(T1633=1,G1633=P1633),1,0)</x:f>
        <x:v>1</x:v>
      </x:c>
      <x:c r="R1633" s="9" t="n">
        <x:f>IF(AND(T1633=1,G1633="PASS",P1633="FAIL"),1,0)</x:f>
        <x:v>0</x:v>
      </x:c>
      <x:c r="S1633" s="9" t="n">
        <x:f>IF(AND(T1633=1,G1633="FAIL",P1633="PASS"),1,0)</x:f>
        <x:v>0</x:v>
      </x:c>
      <x:c r="T1633" s="9" t="n">
        <x:v>1</x:v>
      </x:c>
      <x:c r="U1633" s="9" t="n">
        <x:v>10</x:v>
      </x:c>
      <x:c r="V1633" s="9" t="str">
        <x:v>MVP/SHACL_GENERATION_PIPELINE/experiments/FULL_REPAIR_V2/RUN_01/runs/RUN-TRF-027-20260915T123704383408Z/final/final_shape.ttl</x:v>
      </x:c>
    </x:row>
    <x:row r="1634" ht="22" customHeight="1">
      <x:c r="A1634" s="10" t="str">
        <x:v>V2_FALLBACK25</x:v>
      </x:c>
      <x:c r="B1634" s="10" t="str">
        <x:v>TRF-027</x:v>
      </x:c>
      <x:c r="C1634" s="10" t="str">
        <x:v>TRF-027-F03</x:v>
      </x:c>
      <x:c r="D1634" s="10" t="str">
        <x:v>RUN_01</x:v>
      </x:c>
      <x:c r="E1634" s="10" t="str">
        <x:v>ORIGINAL_LEDGER</x:v>
      </x:c>
      <x:c r="F1634" s="10" t="str">
        <x:v>FAIL</x:v>
      </x:c>
      <x:c r="G1634" s="10" t="str">
        <x:v>FAIL</x:v>
      </x:c>
      <x:c r="H1634" s="10" t="str">
        <x:v>EXECUTED</x:v>
      </x:c>
      <x:c r="I1634" s="10" t="str">
        <x:v>PARSED</x:v>
      </x:c>
      <x:c r="J1634" s="10" t="str">
        <x:v>GENERATION_ACCEPTED</x:v>
      </x:c>
      <x:c r="K1634" s="10" t="str">
        <x:v>11dec7c9d2264a533115690782682349a7c5ed8258c0c57e6736ca2054afa00b</x:v>
      </x:c>
      <x:c r="L1634" s="10" t="str">
        <x:v>full_repair_v2</x:v>
      </x:c>
      <x:c r="M1634" s="10" t="n">
        <x:v>1</x:v>
      </x:c>
      <x:c r="N1634" s="10" t="n">
        <x:v>0</x:v>
      </x:c>
      <x:c r="O1634" s="10" t="n">
        <x:v>0</x:v>
      </x:c>
      <x:c r="P1634" s="9" t="str">
        <x:f>'CaseReview'!U1634</x:f>
        <x:v>FAIL</x:v>
      </x:c>
      <x:c r="Q1634" s="9" t="n">
        <x:f>IF(AND(T1634=1,G1634=P1634),1,0)</x:f>
        <x:v>1</x:v>
      </x:c>
      <x:c r="R1634" s="9" t="n">
        <x:f>IF(AND(T1634=1,G1634="PASS",P1634="FAIL"),1,0)</x:f>
        <x:v>0</x:v>
      </x:c>
      <x:c r="S1634" s="9" t="n">
        <x:f>IF(AND(T1634=1,G1634="FAIL",P1634="PASS"),1,0)</x:f>
        <x:v>0</x:v>
      </x:c>
      <x:c r="T1634" s="9" t="n">
        <x:v>1</x:v>
      </x:c>
      <x:c r="U1634" s="9" t="n">
        <x:v>10</x:v>
      </x:c>
      <x:c r="V1634" s="9" t="str">
        <x:v>MVP/SHACL_GENERATION_PIPELINE/experiments/FULL_REPAIR_V2/RUN_01/runs/RUN-TRF-027-20260915T123704383408Z/final/final_shape.ttl</x:v>
      </x:c>
    </x:row>
    <x:row r="1635" ht="22" customHeight="1">
      <x:c r="A1635" s="10" t="str">
        <x:v>V2_FALLBACK25</x:v>
      </x:c>
      <x:c r="B1635" s="10" t="str">
        <x:v>TRF-027</x:v>
      </x:c>
      <x:c r="C1635" s="10" t="str">
        <x:v>TRF-027-P01</x:v>
      </x:c>
      <x:c r="D1635" s="10" t="str">
        <x:v>RUN_01</x:v>
      </x:c>
      <x:c r="E1635" s="10" t="str">
        <x:v>ORIGINAL_LEDGER</x:v>
      </x:c>
      <x:c r="F1635" s="10" t="str">
        <x:v>PASS</x:v>
      </x:c>
      <x:c r="G1635" s="10" t="str">
        <x:v>FAIL</x:v>
      </x:c>
      <x:c r="H1635" s="10" t="str">
        <x:v>EXECUTED</x:v>
      </x:c>
      <x:c r="I1635" s="10" t="str">
        <x:v>PARSED</x:v>
      </x:c>
      <x:c r="J1635" s="10" t="str">
        <x:v>GENERATION_ACCEPTED</x:v>
      </x:c>
      <x:c r="K1635" s="10" t="str">
        <x:v>11dec7c9d2264a533115690782682349a7c5ed8258c0c57e6736ca2054afa00b</x:v>
      </x:c>
      <x:c r="L1635" s="10" t="str">
        <x:v>full_repair_v2</x:v>
      </x:c>
      <x:c r="M1635" s="10" t="n">
        <x:v>0</x:v>
      </x:c>
      <x:c r="N1635" s="10" t="n">
        <x:v>0</x:v>
      </x:c>
      <x:c r="O1635" s="10" t="n">
        <x:v>1</x:v>
      </x:c>
      <x:c r="P1635" s="9" t="str">
        <x:f>'CaseReview'!U1635</x:f>
        <x:v>PASS</x:v>
      </x:c>
      <x:c r="Q1635" s="9" t="n">
        <x:f>IF(AND(T1635=1,G1635=P1635),1,0)</x:f>
        <x:v>0</x:v>
      </x:c>
      <x:c r="R1635" s="9" t="n">
        <x:f>IF(AND(T1635=1,G1635="PASS",P1635="FAIL"),1,0)</x:f>
        <x:v>0</x:v>
      </x:c>
      <x:c r="S1635" s="9" t="n">
        <x:f>IF(AND(T1635=1,G1635="FAIL",P1635="PASS"),1,0)</x:f>
        <x:v>1</x:v>
      </x:c>
      <x:c r="T1635" s="9" t="n">
        <x:v>1</x:v>
      </x:c>
      <x:c r="U1635" s="9" t="n">
        <x:v>10</x:v>
      </x:c>
      <x:c r="V1635" s="9" t="str">
        <x:v>MVP/SHACL_GENERATION_PIPELINE/experiments/FULL_REPAIR_V2/RUN_01/runs/RUN-TRF-027-20260915T123704383408Z/final/final_shape.ttl</x:v>
      </x:c>
    </x:row>
    <x:row r="1636" ht="22" customHeight="1">
      <x:c r="A1636" s="10" t="str">
        <x:v>V2_FALLBACK25</x:v>
      </x:c>
      <x:c r="B1636" s="10" t="str">
        <x:v>TRF-027</x:v>
      </x:c>
      <x:c r="C1636" s="10" t="str">
        <x:v>TRF-027-P02</x:v>
      </x:c>
      <x:c r="D1636" s="10" t="str">
        <x:v>RUN_01</x:v>
      </x:c>
      <x:c r="E1636" s="10" t="str">
        <x:v>ORIGINAL_LEDGER</x:v>
      </x:c>
      <x:c r="F1636" s="10" t="str">
        <x:v>PASS</x:v>
      </x:c>
      <x:c r="G1636" s="10" t="str">
        <x:v>FAIL</x:v>
      </x:c>
      <x:c r="H1636" s="10" t="str">
        <x:v>EXECUTED</x:v>
      </x:c>
      <x:c r="I1636" s="10" t="str">
        <x:v>PARSED</x:v>
      </x:c>
      <x:c r="J1636" s="10" t="str">
        <x:v>GENERATION_ACCEPTED</x:v>
      </x:c>
      <x:c r="K1636" s="10" t="str">
        <x:v>11dec7c9d2264a533115690782682349a7c5ed8258c0c57e6736ca2054afa00b</x:v>
      </x:c>
      <x:c r="L1636" s="10" t="str">
        <x:v>full_repair_v2</x:v>
      </x:c>
      <x:c r="M1636" s="10" t="n">
        <x:v>0</x:v>
      </x:c>
      <x:c r="N1636" s="10" t="n">
        <x:v>0</x:v>
      </x:c>
      <x:c r="O1636" s="10" t="n">
        <x:v>1</x:v>
      </x:c>
      <x:c r="P1636" s="9" t="str">
        <x:f>'CaseReview'!U1636</x:f>
        <x:v>PASS</x:v>
      </x:c>
      <x:c r="Q1636" s="9" t="n">
        <x:f>IF(AND(T1636=1,G1636=P1636),1,0)</x:f>
        <x:v>0</x:v>
      </x:c>
      <x:c r="R1636" s="9" t="n">
        <x:f>IF(AND(T1636=1,G1636="PASS",P1636="FAIL"),1,0)</x:f>
        <x:v>0</x:v>
      </x:c>
      <x:c r="S1636" s="9" t="n">
        <x:f>IF(AND(T1636=1,G1636="FAIL",P1636="PASS"),1,0)</x:f>
        <x:v>1</x:v>
      </x:c>
      <x:c r="T1636" s="9" t="n">
        <x:v>1</x:v>
      </x:c>
      <x:c r="U1636" s="9" t="n">
        <x:v>10</x:v>
      </x:c>
      <x:c r="V1636" s="9" t="str">
        <x:v>MVP/SHACL_GENERATION_PIPELINE/experiments/FULL_REPAIR_V2/RUN_01/runs/RUN-TRF-027-20260915T123704383408Z/final/final_shape.ttl</x:v>
      </x:c>
    </x:row>
    <x:row r="1637" ht="22" customHeight="1">
      <x:c r="A1637" s="10" t="str">
        <x:v>V2_FALLBACK25</x:v>
      </x:c>
      <x:c r="B1637" s="10" t="str">
        <x:v>TRF-027</x:v>
      </x:c>
      <x:c r="C1637" s="10" t="str">
        <x:v>TRF-027-P03</x:v>
      </x:c>
      <x:c r="D1637" s="10" t="str">
        <x:v>RUN_01</x:v>
      </x:c>
      <x:c r="E1637" s="10" t="str">
        <x:v>ORIGINAL_LEDGER</x:v>
      </x:c>
      <x:c r="F1637" s="10" t="str">
        <x:v>PASS</x:v>
      </x:c>
      <x:c r="G1637" s="10" t="str">
        <x:v>FAIL</x:v>
      </x:c>
      <x:c r="H1637" s="10" t="str">
        <x:v>EXECUTED</x:v>
      </x:c>
      <x:c r="I1637" s="10" t="str">
        <x:v>PARSED</x:v>
      </x:c>
      <x:c r="J1637" s="10" t="str">
        <x:v>GENERATION_ACCEPTED</x:v>
      </x:c>
      <x:c r="K1637" s="10" t="str">
        <x:v>11dec7c9d2264a533115690782682349a7c5ed8258c0c57e6736ca2054afa00b</x:v>
      </x:c>
      <x:c r="L1637" s="10" t="str">
        <x:v>full_repair_v2</x:v>
      </x:c>
      <x:c r="M1637" s="10" t="n">
        <x:v>0</x:v>
      </x:c>
      <x:c r="N1637" s="10" t="n">
        <x:v>0</x:v>
      </x:c>
      <x:c r="O1637" s="10" t="n">
        <x:v>1</x:v>
      </x:c>
      <x:c r="P1637" s="9" t="str">
        <x:f>'CaseReview'!U1637</x:f>
        <x:v>PASS</x:v>
      </x:c>
      <x:c r="Q1637" s="9" t="n">
        <x:f>IF(AND(T1637=1,G1637=P1637),1,0)</x:f>
        <x:v>0</x:v>
      </x:c>
      <x:c r="R1637" s="9" t="n">
        <x:f>IF(AND(T1637=1,G1637="PASS",P1637="FAIL"),1,0)</x:f>
        <x:v>0</x:v>
      </x:c>
      <x:c r="S1637" s="9" t="n">
        <x:f>IF(AND(T1637=1,G1637="FAIL",P1637="PASS"),1,0)</x:f>
        <x:v>1</x:v>
      </x:c>
      <x:c r="T1637" s="9" t="n">
        <x:v>1</x:v>
      </x:c>
      <x:c r="U1637" s="9" t="n">
        <x:v>10</x:v>
      </x:c>
      <x:c r="V1637" s="9" t="str">
        <x:v>MVP/SHACL_GENERATION_PIPELINE/experiments/FULL_REPAIR_V2/RUN_01/runs/RUN-TRF-027-20260915T123704383408Z/final/final_shape.ttl</x:v>
      </x:c>
    </x:row>
    <x:row r="1638" ht="22" customHeight="1">
      <x:c r="A1638" s="10" t="str">
        <x:v>V2_FALLBACK25</x:v>
      </x:c>
      <x:c r="B1638" s="10" t="str">
        <x:v>TRF-027</x:v>
      </x:c>
      <x:c r="C1638" s="10" t="str">
        <x:v>TRF-027-P04</x:v>
      </x:c>
      <x:c r="D1638" s="10" t="str">
        <x:v>RUN_01</x:v>
      </x:c>
      <x:c r="E1638" s="10" t="str">
        <x:v>ORIGINAL_LEDGER</x:v>
      </x:c>
      <x:c r="F1638" s="10" t="str">
        <x:v>PASS</x:v>
      </x:c>
      <x:c r="G1638" s="10" t="str">
        <x:v>FAIL</x:v>
      </x:c>
      <x:c r="H1638" s="10" t="str">
        <x:v>EXECUTED</x:v>
      </x:c>
      <x:c r="I1638" s="10" t="str">
        <x:v>PARSED</x:v>
      </x:c>
      <x:c r="J1638" s="10" t="str">
        <x:v>GENERATION_ACCEPTED</x:v>
      </x:c>
      <x:c r="K1638" s="10" t="str">
        <x:v>11dec7c9d2264a533115690782682349a7c5ed8258c0c57e6736ca2054afa00b</x:v>
      </x:c>
      <x:c r="L1638" s="10" t="str">
        <x:v>full_repair_v2</x:v>
      </x:c>
      <x:c r="M1638" s="10" t="n">
        <x:v>0</x:v>
      </x:c>
      <x:c r="N1638" s="10" t="n">
        <x:v>0</x:v>
      </x:c>
      <x:c r="O1638" s="10" t="n">
        <x:v>1</x:v>
      </x:c>
      <x:c r="P1638" s="9" t="str">
        <x:f>'CaseReview'!U1638</x:f>
        <x:v>PASS</x:v>
      </x:c>
      <x:c r="Q1638" s="9" t="n">
        <x:f>IF(AND(T1638=1,G1638=P1638),1,0)</x:f>
        <x:v>0</x:v>
      </x:c>
      <x:c r="R1638" s="9" t="n">
        <x:f>IF(AND(T1638=1,G1638="PASS",P1638="FAIL"),1,0)</x:f>
        <x:v>0</x:v>
      </x:c>
      <x:c r="S1638" s="9" t="n">
        <x:f>IF(AND(T1638=1,G1638="FAIL",P1638="PASS"),1,0)</x:f>
        <x:v>1</x:v>
      </x:c>
      <x:c r="T1638" s="9" t="n">
        <x:v>1</x:v>
      </x:c>
      <x:c r="U1638" s="9" t="n">
        <x:v>10</x:v>
      </x:c>
      <x:c r="V1638" s="9" t="str">
        <x:v>MVP/SHACL_GENERATION_PIPELINE/experiments/FULL_REPAIR_V2/RUN_01/runs/RUN-TRF-027-20260915T123704383408Z/final/final_shape.ttl</x:v>
      </x:c>
    </x:row>
    <x:row r="1639" ht="22" customHeight="1">
      <x:c r="A1639" s="10" t="str">
        <x:v>V2_FALLBACK25</x:v>
      </x:c>
      <x:c r="B1639" s="10" t="str">
        <x:v>TRF-027</x:v>
      </x:c>
      <x:c r="C1639" s="10" t="str">
        <x:v>TRF-027-P05</x:v>
      </x:c>
      <x:c r="D1639" s="10" t="str">
        <x:v>RUN_01</x:v>
      </x:c>
      <x:c r="E1639" s="10" t="str">
        <x:v>ORIGINAL_LEDGER</x:v>
      </x:c>
      <x:c r="F1639" s="10" t="str">
        <x:v>PASS</x:v>
      </x:c>
      <x:c r="G1639" s="10" t="str">
        <x:v>FAIL</x:v>
      </x:c>
      <x:c r="H1639" s="10" t="str">
        <x:v>EXECUTED</x:v>
      </x:c>
      <x:c r="I1639" s="10" t="str">
        <x:v>PARSED</x:v>
      </x:c>
      <x:c r="J1639" s="10" t="str">
        <x:v>GENERATION_ACCEPTED</x:v>
      </x:c>
      <x:c r="K1639" s="10" t="str">
        <x:v>11dec7c9d2264a533115690782682349a7c5ed8258c0c57e6736ca2054afa00b</x:v>
      </x:c>
      <x:c r="L1639" s="10" t="str">
        <x:v>full_repair_v2</x:v>
      </x:c>
      <x:c r="M1639" s="10" t="n">
        <x:v>0</x:v>
      </x:c>
      <x:c r="N1639" s="10" t="n">
        <x:v>0</x:v>
      </x:c>
      <x:c r="O1639" s="10" t="n">
        <x:v>1</x:v>
      </x:c>
      <x:c r="P1639" s="9" t="str">
        <x:f>'CaseReview'!U1639</x:f>
        <x:v>PASS</x:v>
      </x:c>
      <x:c r="Q1639" s="9" t="n">
        <x:f>IF(AND(T1639=1,G1639=P1639),1,0)</x:f>
        <x:v>0</x:v>
      </x:c>
      <x:c r="R1639" s="9" t="n">
        <x:f>IF(AND(T1639=1,G1639="PASS",P1639="FAIL"),1,0)</x:f>
        <x:v>0</x:v>
      </x:c>
      <x:c r="S1639" s="9" t="n">
        <x:f>IF(AND(T1639=1,G1639="FAIL",P1639="PASS"),1,0)</x:f>
        <x:v>1</x:v>
      </x:c>
      <x:c r="T1639" s="9" t="n">
        <x:v>1</x:v>
      </x:c>
      <x:c r="U1639" s="9" t="n">
        <x:v>10</x:v>
      </x:c>
      <x:c r="V1639" s="9" t="str">
        <x:v>MVP/SHACL_GENERATION_PIPELINE/experiments/FULL_REPAIR_V2/RUN_01/runs/RUN-TRF-027-20260915T123704383408Z/final/final_shape.ttl</x:v>
      </x:c>
    </x:row>
    <x:row r="1640" ht="22" customHeight="1">
      <x:c r="A1640" s="10" t="str">
        <x:v>V2_FALLBACK25</x:v>
      </x:c>
      <x:c r="B1640" s="10" t="str">
        <x:v>TRF-027</x:v>
      </x:c>
      <x:c r="C1640" s="10" t="str">
        <x:v>TRF-027-P06</x:v>
      </x:c>
      <x:c r="D1640" s="10" t="str">
        <x:v>RUN_01</x:v>
      </x:c>
      <x:c r="E1640" s="10" t="str">
        <x:v>ORIGINAL_LEDGER</x:v>
      </x:c>
      <x:c r="F1640" s="10" t="str">
        <x:v>PASS</x:v>
      </x:c>
      <x:c r="G1640" s="10" t="str">
        <x:v>FAIL</x:v>
      </x:c>
      <x:c r="H1640" s="10" t="str">
        <x:v>EXECUTED</x:v>
      </x:c>
      <x:c r="I1640" s="10" t="str">
        <x:v>PARSED</x:v>
      </x:c>
      <x:c r="J1640" s="10" t="str">
        <x:v>GENERATION_ACCEPTED</x:v>
      </x:c>
      <x:c r="K1640" s="10" t="str">
        <x:v>11dec7c9d2264a533115690782682349a7c5ed8258c0c57e6736ca2054afa00b</x:v>
      </x:c>
      <x:c r="L1640" s="10" t="str">
        <x:v>full_repair_v2</x:v>
      </x:c>
      <x:c r="M1640" s="10" t="n">
        <x:v>0</x:v>
      </x:c>
      <x:c r="N1640" s="10" t="n">
        <x:v>0</x:v>
      </x:c>
      <x:c r="O1640" s="10" t="n">
        <x:v>1</x:v>
      </x:c>
      <x:c r="P1640" s="9" t="str">
        <x:f>'CaseReview'!U1640</x:f>
        <x:v>PASS</x:v>
      </x:c>
      <x:c r="Q1640" s="9" t="n">
        <x:f>IF(AND(T1640=1,G1640=P1640),1,0)</x:f>
        <x:v>0</x:v>
      </x:c>
      <x:c r="R1640" s="9" t="n">
        <x:f>IF(AND(T1640=1,G1640="PASS",P1640="FAIL"),1,0)</x:f>
        <x:v>0</x:v>
      </x:c>
      <x:c r="S1640" s="9" t="n">
        <x:f>IF(AND(T1640=1,G1640="FAIL",P1640="PASS"),1,0)</x:f>
        <x:v>1</x:v>
      </x:c>
      <x:c r="T1640" s="9" t="n">
        <x:v>1</x:v>
      </x:c>
      <x:c r="U1640" s="9" t="n">
        <x:v>10</x:v>
      </x:c>
      <x:c r="V1640" s="9" t="str">
        <x:v>MVP/SHACL_GENERATION_PIPELINE/experiments/FULL_REPAIR_V2/RUN_01/runs/RUN-TRF-027-20260915T123704383408Z/final/final_shape.ttl</x:v>
      </x:c>
    </x:row>
    <x:row r="1641" ht="22" customHeight="1">
      <x:c r="A1641" s="10" t="str">
        <x:v>V2_FALLBACK25</x:v>
      </x:c>
      <x:c r="B1641" s="10" t="str">
        <x:v>TRF-027</x:v>
      </x:c>
      <x:c r="C1641" s="10" t="str">
        <x:v>TRF-027-P07</x:v>
      </x:c>
      <x:c r="D1641" s="10" t="str">
        <x:v>RUN_01</x:v>
      </x:c>
      <x:c r="E1641" s="10" t="str">
        <x:v>ORIGINAL_LEDGER</x:v>
      </x:c>
      <x:c r="F1641" s="10" t="str">
        <x:v>PASS</x:v>
      </x:c>
      <x:c r="G1641" s="10" t="str">
        <x:v>PASS</x:v>
      </x:c>
      <x:c r="H1641" s="10" t="str">
        <x:v>EXECUTED</x:v>
      </x:c>
      <x:c r="I1641" s="10" t="str">
        <x:v>PARSED</x:v>
      </x:c>
      <x:c r="J1641" s="10" t="str">
        <x:v>GENERATION_ACCEPTED</x:v>
      </x:c>
      <x:c r="K1641" s="10" t="str">
        <x:v>11dec7c9d2264a533115690782682349a7c5ed8258c0c57e6736ca2054afa00b</x:v>
      </x:c>
      <x:c r="L1641" s="10" t="str">
        <x:v>full_repair_v2</x:v>
      </x:c>
      <x:c r="M1641" s="10" t="n">
        <x:v>1</x:v>
      </x:c>
      <x:c r="N1641" s="10" t="n">
        <x:v>0</x:v>
      </x:c>
      <x:c r="O1641" s="10" t="n">
        <x:v>0</x:v>
      </x:c>
      <x:c r="P1641" s="9" t="str">
        <x:f>'CaseReview'!U1641</x:f>
        <x:v>PASS</x:v>
      </x:c>
      <x:c r="Q1641" s="9" t="n">
        <x:f>IF(AND(T1641=1,G1641=P1641),1,0)</x:f>
        <x:v>1</x:v>
      </x:c>
      <x:c r="R1641" s="9" t="n">
        <x:f>IF(AND(T1641=1,G1641="PASS",P1641="FAIL"),1,0)</x:f>
        <x:v>0</x:v>
      </x:c>
      <x:c r="S1641" s="9" t="n">
        <x:f>IF(AND(T1641=1,G1641="FAIL",P1641="PASS"),1,0)</x:f>
        <x:v>0</x:v>
      </x:c>
      <x:c r="T1641" s="9" t="n">
        <x:v>1</x:v>
      </x:c>
      <x:c r="U1641" s="9" t="n">
        <x:v>10</x:v>
      </x:c>
      <x:c r="V1641" s="9" t="str">
        <x:v>MVP/SHACL_GENERATION_PIPELINE/experiments/FULL_REPAIR_V2/RUN_01/runs/RUN-TRF-027-20260915T123704383408Z/final/final_shape.ttl</x:v>
      </x:c>
    </x:row>
    <x:row r="1642" ht="22" customHeight="1">
      <x:c r="A1642" s="10" t="str">
        <x:v>V2_FALLBACK25</x:v>
      </x:c>
      <x:c r="B1642" s="10" t="str">
        <x:v>TRF-028</x:v>
      </x:c>
      <x:c r="C1642" s="10" t="str">
        <x:v>TRF-028-F01</x:v>
      </x:c>
      <x:c r="D1642" s="10" t="str">
        <x:v>RUN_01</x:v>
      </x:c>
      <x:c r="E1642" s="10" t="str">
        <x:v>ORIGINAL_LEDGER</x:v>
      </x:c>
      <x:c r="F1642" s="10" t="str">
        <x:v>FAIL</x:v>
      </x:c>
      <x:c r="G1642" s="10" t="str">
        <x:v>FAIL</x:v>
      </x:c>
      <x:c r="H1642" s="10" t="str">
        <x:v>EXECUTED</x:v>
      </x:c>
      <x:c r="I1642" s="10" t="str">
        <x:v>PARSED</x:v>
      </x:c>
      <x:c r="J1642" s="10" t="str">
        <x:v>GENERATION_ACCEPTED</x:v>
      </x:c>
      <x:c r="K1642" s="10" t="str">
        <x:v>641ab8d4e95770b057d1c6ac65942c14a3d7d3eba251ed8f847fa5df279d1136</x:v>
      </x:c>
      <x:c r="L1642" s="10" t="str">
        <x:v>full_repair_v2</x:v>
      </x:c>
      <x:c r="M1642" s="10" t="n">
        <x:v>1</x:v>
      </x:c>
      <x:c r="N1642" s="10" t="n">
        <x:v>0</x:v>
      </x:c>
      <x:c r="O1642" s="10" t="n">
        <x:v>0</x:v>
      </x:c>
      <x:c r="P1642" s="9" t="str">
        <x:f>'CaseReview'!U1642</x:f>
        <x:v>FAIL</x:v>
      </x:c>
      <x:c r="Q1642" s="9" t="n">
        <x:f>IF(AND(T1642=1,G1642=P1642),1,0)</x:f>
        <x:v>1</x:v>
      </x:c>
      <x:c r="R1642" s="9" t="n">
        <x:f>IF(AND(T1642=1,G1642="PASS",P1642="FAIL"),1,0)</x:f>
        <x:v>0</x:v>
      </x:c>
      <x:c r="S1642" s="9" t="n">
        <x:f>IF(AND(T1642=1,G1642="FAIL",P1642="PASS"),1,0)</x:f>
        <x:v>0</x:v>
      </x:c>
      <x:c r="T1642" s="9" t="n">
        <x:v>1</x:v>
      </x:c>
      <x:c r="U1642" s="9" t="n">
        <x:v>8</x:v>
      </x:c>
      <x:c r="V1642" s="9" t="str">
        <x:v>MVP/SHACL_GENERATION_PIPELINE/experiments/FULL_REPAIR_V2/RUN_01/runs/RUN-TRF-028-20260915T123943568009Z/final/final_shape.ttl</x:v>
      </x:c>
    </x:row>
    <x:row r="1643" ht="22" customHeight="1">
      <x:c r="A1643" s="10" t="str">
        <x:v>V2_FALLBACK25</x:v>
      </x:c>
      <x:c r="B1643" s="10" t="str">
        <x:v>TRF-028</x:v>
      </x:c>
      <x:c r="C1643" s="10" t="str">
        <x:v>TRF-028-F02</x:v>
      </x:c>
      <x:c r="D1643" s="10" t="str">
        <x:v>RUN_01</x:v>
      </x:c>
      <x:c r="E1643" s="10" t="str">
        <x:v>ORIGINAL_LEDGER</x:v>
      </x:c>
      <x:c r="F1643" s="10" t="str">
        <x:v>FAIL</x:v>
      </x:c>
      <x:c r="G1643" s="10" t="str">
        <x:v>FAIL</x:v>
      </x:c>
      <x:c r="H1643" s="10" t="str">
        <x:v>EXECUTED</x:v>
      </x:c>
      <x:c r="I1643" s="10" t="str">
        <x:v>PARSED</x:v>
      </x:c>
      <x:c r="J1643" s="10" t="str">
        <x:v>GENERATION_ACCEPTED</x:v>
      </x:c>
      <x:c r="K1643" s="10" t="str">
        <x:v>641ab8d4e95770b057d1c6ac65942c14a3d7d3eba251ed8f847fa5df279d1136</x:v>
      </x:c>
      <x:c r="L1643" s="10" t="str">
        <x:v>full_repair_v2</x:v>
      </x:c>
      <x:c r="M1643" s="10" t="n">
        <x:v>1</x:v>
      </x:c>
      <x:c r="N1643" s="10" t="n">
        <x:v>0</x:v>
      </x:c>
      <x:c r="O1643" s="10" t="n">
        <x:v>0</x:v>
      </x:c>
      <x:c r="P1643" s="9" t="str">
        <x:f>'CaseReview'!U1643</x:f>
        <x:v>FAIL</x:v>
      </x:c>
      <x:c r="Q1643" s="9" t="n">
        <x:f>IF(AND(T1643=1,G1643=P1643),1,0)</x:f>
        <x:v>1</x:v>
      </x:c>
      <x:c r="R1643" s="9" t="n">
        <x:f>IF(AND(T1643=1,G1643="PASS",P1643="FAIL"),1,0)</x:f>
        <x:v>0</x:v>
      </x:c>
      <x:c r="S1643" s="9" t="n">
        <x:f>IF(AND(T1643=1,G1643="FAIL",P1643="PASS"),1,0)</x:f>
        <x:v>0</x:v>
      </x:c>
      <x:c r="T1643" s="9" t="n">
        <x:v>1</x:v>
      </x:c>
      <x:c r="U1643" s="9" t="n">
        <x:v>8</x:v>
      </x:c>
      <x:c r="V1643" s="9" t="str">
        <x:v>MVP/SHACL_GENERATION_PIPELINE/experiments/FULL_REPAIR_V2/RUN_01/runs/RUN-TRF-028-20260915T123943568009Z/final/final_shape.ttl</x:v>
      </x:c>
    </x:row>
    <x:row r="1644" ht="22" customHeight="1">
      <x:c r="A1644" s="10" t="str">
        <x:v>V2_FALLBACK25</x:v>
      </x:c>
      <x:c r="B1644" s="10" t="str">
        <x:v>TRF-028</x:v>
      </x:c>
      <x:c r="C1644" s="10" t="str">
        <x:v>TRF-028-F03</x:v>
      </x:c>
      <x:c r="D1644" s="10" t="str">
        <x:v>RUN_01</x:v>
      </x:c>
      <x:c r="E1644" s="10" t="str">
        <x:v>ORIGINAL_LEDGER</x:v>
      </x:c>
      <x:c r="F1644" s="10" t="str">
        <x:v>FAIL</x:v>
      </x:c>
      <x:c r="G1644" s="10" t="str">
        <x:v>FAIL</x:v>
      </x:c>
      <x:c r="H1644" s="10" t="str">
        <x:v>EXECUTED</x:v>
      </x:c>
      <x:c r="I1644" s="10" t="str">
        <x:v>PARSED</x:v>
      </x:c>
      <x:c r="J1644" s="10" t="str">
        <x:v>GENERATION_ACCEPTED</x:v>
      </x:c>
      <x:c r="K1644" s="10" t="str">
        <x:v>641ab8d4e95770b057d1c6ac65942c14a3d7d3eba251ed8f847fa5df279d1136</x:v>
      </x:c>
      <x:c r="L1644" s="10" t="str">
        <x:v>full_repair_v2</x:v>
      </x:c>
      <x:c r="M1644" s="10" t="n">
        <x:v>1</x:v>
      </x:c>
      <x:c r="N1644" s="10" t="n">
        <x:v>0</x:v>
      </x:c>
      <x:c r="O1644" s="10" t="n">
        <x:v>0</x:v>
      </x:c>
      <x:c r="P1644" s="9" t="str">
        <x:f>'CaseReview'!U1644</x:f>
        <x:v>FAIL</x:v>
      </x:c>
      <x:c r="Q1644" s="9" t="n">
        <x:f>IF(AND(T1644=1,G1644=P1644),1,0)</x:f>
        <x:v>1</x:v>
      </x:c>
      <x:c r="R1644" s="9" t="n">
        <x:f>IF(AND(T1644=1,G1644="PASS",P1644="FAIL"),1,0)</x:f>
        <x:v>0</x:v>
      </x:c>
      <x:c r="S1644" s="9" t="n">
        <x:f>IF(AND(T1644=1,G1644="FAIL",P1644="PASS"),1,0)</x:f>
        <x:v>0</x:v>
      </x:c>
      <x:c r="T1644" s="9" t="n">
        <x:v>1</x:v>
      </x:c>
      <x:c r="U1644" s="9" t="n">
        <x:v>8</x:v>
      </x:c>
      <x:c r="V1644" s="9" t="str">
        <x:v>MVP/SHACL_GENERATION_PIPELINE/experiments/FULL_REPAIR_V2/RUN_01/runs/RUN-TRF-028-20260915T123943568009Z/final/final_shape.ttl</x:v>
      </x:c>
    </x:row>
    <x:row r="1645" ht="22" customHeight="1">
      <x:c r="A1645" s="10" t="str">
        <x:v>V2_FALLBACK25</x:v>
      </x:c>
      <x:c r="B1645" s="10" t="str">
        <x:v>TRF-028</x:v>
      </x:c>
      <x:c r="C1645" s="10" t="str">
        <x:v>TRF-028-F04</x:v>
      </x:c>
      <x:c r="D1645" s="10" t="str">
        <x:v>RUN_01</x:v>
      </x:c>
      <x:c r="E1645" s="10" t="str">
        <x:v>ORIGINAL_LEDGER</x:v>
      </x:c>
      <x:c r="F1645" s="10" t="str">
        <x:v>FAIL</x:v>
      </x:c>
      <x:c r="G1645" s="10" t="str">
        <x:v>FAIL</x:v>
      </x:c>
      <x:c r="H1645" s="10" t="str">
        <x:v>EXECUTED</x:v>
      </x:c>
      <x:c r="I1645" s="10" t="str">
        <x:v>PARSED</x:v>
      </x:c>
      <x:c r="J1645" s="10" t="str">
        <x:v>GENERATION_ACCEPTED</x:v>
      </x:c>
      <x:c r="K1645" s="10" t="str">
        <x:v>641ab8d4e95770b057d1c6ac65942c14a3d7d3eba251ed8f847fa5df279d1136</x:v>
      </x:c>
      <x:c r="L1645" s="10" t="str">
        <x:v>full_repair_v2</x:v>
      </x:c>
      <x:c r="M1645" s="10" t="n">
        <x:v>1</x:v>
      </x:c>
      <x:c r="N1645" s="10" t="n">
        <x:v>0</x:v>
      </x:c>
      <x:c r="O1645" s="10" t="n">
        <x:v>0</x:v>
      </x:c>
      <x:c r="P1645" s="9" t="str">
        <x:f>'CaseReview'!U1645</x:f>
        <x:v>FAIL</x:v>
      </x:c>
      <x:c r="Q1645" s="9" t="n">
        <x:f>IF(AND(T1645=1,G1645=P1645),1,0)</x:f>
        <x:v>1</x:v>
      </x:c>
      <x:c r="R1645" s="9" t="n">
        <x:f>IF(AND(T1645=1,G1645="PASS",P1645="FAIL"),1,0)</x:f>
        <x:v>0</x:v>
      </x:c>
      <x:c r="S1645" s="9" t="n">
        <x:f>IF(AND(T1645=1,G1645="FAIL",P1645="PASS"),1,0)</x:f>
        <x:v>0</x:v>
      </x:c>
      <x:c r="T1645" s="9" t="n">
        <x:v>1</x:v>
      </x:c>
      <x:c r="U1645" s="9" t="n">
        <x:v>8</x:v>
      </x:c>
      <x:c r="V1645" s="9" t="str">
        <x:v>MVP/SHACL_GENERATION_PIPELINE/experiments/FULL_REPAIR_V2/RUN_01/runs/RUN-TRF-028-20260915T123943568009Z/final/final_shape.ttl</x:v>
      </x:c>
    </x:row>
    <x:row r="1646" ht="22" customHeight="1">
      <x:c r="A1646" s="10" t="str">
        <x:v>V2_FALLBACK25</x:v>
      </x:c>
      <x:c r="B1646" s="10" t="str">
        <x:v>TRF-028</x:v>
      </x:c>
      <x:c r="C1646" s="10" t="str">
        <x:v>TRF-028-F05</x:v>
      </x:c>
      <x:c r="D1646" s="10" t="str">
        <x:v>RUN_01</x:v>
      </x:c>
      <x:c r="E1646" s="10" t="str">
        <x:v>ORIGINAL_LEDGER</x:v>
      </x:c>
      <x:c r="F1646" s="10" t="str">
        <x:v>FAIL</x:v>
      </x:c>
      <x:c r="G1646" s="10" t="str">
        <x:v>FAIL</x:v>
      </x:c>
      <x:c r="H1646" s="10" t="str">
        <x:v>EXECUTED</x:v>
      </x:c>
      <x:c r="I1646" s="10" t="str">
        <x:v>PARSED</x:v>
      </x:c>
      <x:c r="J1646" s="10" t="str">
        <x:v>GENERATION_ACCEPTED</x:v>
      </x:c>
      <x:c r="K1646" s="10" t="str">
        <x:v>641ab8d4e95770b057d1c6ac65942c14a3d7d3eba251ed8f847fa5df279d1136</x:v>
      </x:c>
      <x:c r="L1646" s="10" t="str">
        <x:v>full_repair_v2</x:v>
      </x:c>
      <x:c r="M1646" s="10" t="n">
        <x:v>1</x:v>
      </x:c>
      <x:c r="N1646" s="10" t="n">
        <x:v>0</x:v>
      </x:c>
      <x:c r="O1646" s="10" t="n">
        <x:v>0</x:v>
      </x:c>
      <x:c r="P1646" s="9" t="str">
        <x:f>'CaseReview'!U1646</x:f>
        <x:v>FAIL</x:v>
      </x:c>
      <x:c r="Q1646" s="9" t="n">
        <x:f>IF(AND(T1646=1,G1646=P1646),1,0)</x:f>
        <x:v>1</x:v>
      </x:c>
      <x:c r="R1646" s="9" t="n">
        <x:f>IF(AND(T1646=1,G1646="PASS",P1646="FAIL"),1,0)</x:f>
        <x:v>0</x:v>
      </x:c>
      <x:c r="S1646" s="9" t="n">
        <x:f>IF(AND(T1646=1,G1646="FAIL",P1646="PASS"),1,0)</x:f>
        <x:v>0</x:v>
      </x:c>
      <x:c r="T1646" s="9" t="n">
        <x:v>1</x:v>
      </x:c>
      <x:c r="U1646" s="9" t="n">
        <x:v>8</x:v>
      </x:c>
      <x:c r="V1646" s="9" t="str">
        <x:v>MVP/SHACL_GENERATION_PIPELINE/experiments/FULL_REPAIR_V2/RUN_01/runs/RUN-TRF-028-20260915T123943568009Z/final/final_shape.ttl</x:v>
      </x:c>
    </x:row>
    <x:row r="1647" ht="22" customHeight="1">
      <x:c r="A1647" s="10" t="str">
        <x:v>V2_FALLBACK25</x:v>
      </x:c>
      <x:c r="B1647" s="10" t="str">
        <x:v>TRF-028</x:v>
      </x:c>
      <x:c r="C1647" s="10" t="str">
        <x:v>TRF-028-F06</x:v>
      </x:c>
      <x:c r="D1647" s="10" t="str">
        <x:v>RUN_01</x:v>
      </x:c>
      <x:c r="E1647" s="10" t="str">
        <x:v>ORIGINAL_LEDGER</x:v>
      </x:c>
      <x:c r="F1647" s="10" t="str">
        <x:v>FAIL</x:v>
      </x:c>
      <x:c r="G1647" s="10" t="str">
        <x:v>FAIL</x:v>
      </x:c>
      <x:c r="H1647" s="10" t="str">
        <x:v>EXECUTED</x:v>
      </x:c>
      <x:c r="I1647" s="10" t="str">
        <x:v>PARSED</x:v>
      </x:c>
      <x:c r="J1647" s="10" t="str">
        <x:v>GENERATION_ACCEPTED</x:v>
      </x:c>
      <x:c r="K1647" s="10" t="str">
        <x:v>641ab8d4e95770b057d1c6ac65942c14a3d7d3eba251ed8f847fa5df279d1136</x:v>
      </x:c>
      <x:c r="L1647" s="10" t="str">
        <x:v>full_repair_v2</x:v>
      </x:c>
      <x:c r="M1647" s="10" t="n">
        <x:v>1</x:v>
      </x:c>
      <x:c r="N1647" s="10" t="n">
        <x:v>0</x:v>
      </x:c>
      <x:c r="O1647" s="10" t="n">
        <x:v>0</x:v>
      </x:c>
      <x:c r="P1647" s="9" t="str">
        <x:f>'CaseReview'!U1647</x:f>
        <x:v>FAIL</x:v>
      </x:c>
      <x:c r="Q1647" s="9" t="n">
        <x:f>IF(AND(T1647=1,G1647=P1647),1,0)</x:f>
        <x:v>1</x:v>
      </x:c>
      <x:c r="R1647" s="9" t="n">
        <x:f>IF(AND(T1647=1,G1647="PASS",P1647="FAIL"),1,0)</x:f>
        <x:v>0</x:v>
      </x:c>
      <x:c r="S1647" s="9" t="n">
        <x:f>IF(AND(T1647=1,G1647="FAIL",P1647="PASS"),1,0)</x:f>
        <x:v>0</x:v>
      </x:c>
      <x:c r="T1647" s="9" t="n">
        <x:v>1</x:v>
      </x:c>
      <x:c r="U1647" s="9" t="n">
        <x:v>8</x:v>
      </x:c>
      <x:c r="V1647" s="9" t="str">
        <x:v>MVP/SHACL_GENERATION_PIPELINE/experiments/FULL_REPAIR_V2/RUN_01/runs/RUN-TRF-028-20260915T123943568009Z/final/final_shape.ttl</x:v>
      </x:c>
    </x:row>
    <x:row r="1648" ht="22" customHeight="1">
      <x:c r="A1648" s="10" t="str">
        <x:v>V2_FALLBACK25</x:v>
      </x:c>
      <x:c r="B1648" s="10" t="str">
        <x:v>TRF-028</x:v>
      </x:c>
      <x:c r="C1648" s="10" t="str">
        <x:v>TRF-028-P01</x:v>
      </x:c>
      <x:c r="D1648" s="10" t="str">
        <x:v>RUN_01</x:v>
      </x:c>
      <x:c r="E1648" s="10" t="str">
        <x:v>ORIGINAL_LEDGER</x:v>
      </x:c>
      <x:c r="F1648" s="10" t="str">
        <x:v>PASS</x:v>
      </x:c>
      <x:c r="G1648" s="10" t="str">
        <x:v>FAIL</x:v>
      </x:c>
      <x:c r="H1648" s="10" t="str">
        <x:v>EXECUTED</x:v>
      </x:c>
      <x:c r="I1648" s="10" t="str">
        <x:v>PARSED</x:v>
      </x:c>
      <x:c r="J1648" s="10" t="str">
        <x:v>GENERATION_ACCEPTED</x:v>
      </x:c>
      <x:c r="K1648" s="10" t="str">
        <x:v>641ab8d4e95770b057d1c6ac65942c14a3d7d3eba251ed8f847fa5df279d1136</x:v>
      </x:c>
      <x:c r="L1648" s="10" t="str">
        <x:v>full_repair_v2</x:v>
      </x:c>
      <x:c r="M1648" s="10" t="n">
        <x:v>0</x:v>
      </x:c>
      <x:c r="N1648" s="10" t="n">
        <x:v>0</x:v>
      </x:c>
      <x:c r="O1648" s="10" t="n">
        <x:v>1</x:v>
      </x:c>
      <x:c r="P1648" s="9" t="str">
        <x:f>'CaseReview'!U1648</x:f>
        <x:v>PASS</x:v>
      </x:c>
      <x:c r="Q1648" s="9" t="n">
        <x:f>IF(AND(T1648=1,G1648=P1648),1,0)</x:f>
        <x:v>0</x:v>
      </x:c>
      <x:c r="R1648" s="9" t="n">
        <x:f>IF(AND(T1648=1,G1648="PASS",P1648="FAIL"),1,0)</x:f>
        <x:v>0</x:v>
      </x:c>
      <x:c r="S1648" s="9" t="n">
        <x:f>IF(AND(T1648=1,G1648="FAIL",P1648="PASS"),1,0)</x:f>
        <x:v>1</x:v>
      </x:c>
      <x:c r="T1648" s="9" t="n">
        <x:v>1</x:v>
      </x:c>
      <x:c r="U1648" s="9" t="n">
        <x:v>8</x:v>
      </x:c>
      <x:c r="V1648" s="9" t="str">
        <x:v>MVP/SHACL_GENERATION_PIPELINE/experiments/FULL_REPAIR_V2/RUN_01/runs/RUN-TRF-028-20260915T123943568009Z/final/final_shape.ttl</x:v>
      </x:c>
    </x:row>
    <x:row r="1649" ht="22" customHeight="1">
      <x:c r="A1649" s="10" t="str">
        <x:v>V2_FALLBACK25</x:v>
      </x:c>
      <x:c r="B1649" s="10" t="str">
        <x:v>TRF-028</x:v>
      </x:c>
      <x:c r="C1649" s="10" t="str">
        <x:v>TRF-028-P02</x:v>
      </x:c>
      <x:c r="D1649" s="10" t="str">
        <x:v>RUN_01</x:v>
      </x:c>
      <x:c r="E1649" s="10" t="str">
        <x:v>ORIGINAL_LEDGER</x:v>
      </x:c>
      <x:c r="F1649" s="10" t="str">
        <x:v>PASS</x:v>
      </x:c>
      <x:c r="G1649" s="10" t="str">
        <x:v>FAIL</x:v>
      </x:c>
      <x:c r="H1649" s="10" t="str">
        <x:v>EXECUTED</x:v>
      </x:c>
      <x:c r="I1649" s="10" t="str">
        <x:v>PARSED</x:v>
      </x:c>
      <x:c r="J1649" s="10" t="str">
        <x:v>GENERATION_ACCEPTED</x:v>
      </x:c>
      <x:c r="K1649" s="10" t="str">
        <x:v>641ab8d4e95770b057d1c6ac65942c14a3d7d3eba251ed8f847fa5df279d1136</x:v>
      </x:c>
      <x:c r="L1649" s="10" t="str">
        <x:v>full_repair_v2</x:v>
      </x:c>
      <x:c r="M1649" s="10" t="n">
        <x:v>0</x:v>
      </x:c>
      <x:c r="N1649" s="10" t="n">
        <x:v>0</x:v>
      </x:c>
      <x:c r="O1649" s="10" t="n">
        <x:v>1</x:v>
      </x:c>
      <x:c r="P1649" s="9" t="str">
        <x:f>'CaseReview'!U1649</x:f>
        <x:v>PASS</x:v>
      </x:c>
      <x:c r="Q1649" s="9" t="n">
        <x:f>IF(AND(T1649=1,G1649=P1649),1,0)</x:f>
        <x:v>0</x:v>
      </x:c>
      <x:c r="R1649" s="9" t="n">
        <x:f>IF(AND(T1649=1,G1649="PASS",P1649="FAIL"),1,0)</x:f>
        <x:v>0</x:v>
      </x:c>
      <x:c r="S1649" s="9" t="n">
        <x:f>IF(AND(T1649=1,G1649="FAIL",P1649="PASS"),1,0)</x:f>
        <x:v>1</x:v>
      </x:c>
      <x:c r="T1649" s="9" t="n">
        <x:v>1</x:v>
      </x:c>
      <x:c r="U1649" s="9" t="n">
        <x:v>8</x:v>
      </x:c>
      <x:c r="V1649" s="9" t="str">
        <x:v>MVP/SHACL_GENERATION_PIPELINE/experiments/FULL_REPAIR_V2/RUN_01/runs/RUN-TRF-028-20260915T123943568009Z/final/final_shape.ttl</x:v>
      </x:c>
    </x:row>
    <x:row r="1650" ht="22" customHeight="1">
      <x:c r="A1650" s="10" t="str">
        <x:v>V2_FALLBACK25</x:v>
      </x:c>
      <x:c r="B1650" s="10" t="str">
        <x:v>TRF-029</x:v>
      </x:c>
      <x:c r="C1650" s="10" t="str">
        <x:v>TRF-029-F01</x:v>
      </x:c>
      <x:c r="D1650" s="10" t="str">
        <x:v>RUN_01</x:v>
      </x:c>
      <x:c r="E1650" s="10" t="str">
        <x:v>ORIGINAL_LEDGER</x:v>
      </x:c>
      <x:c r="F1650" s="10" t="str">
        <x:v>FAIL</x:v>
      </x:c>
      <x:c r="G1650" s="10" t="str">
        <x:v>FAIL</x:v>
      </x:c>
      <x:c r="H1650" s="10" t="str">
        <x:v>EXECUTED</x:v>
      </x:c>
      <x:c r="I1650" s="10" t="str">
        <x:v>PARSED</x:v>
      </x:c>
      <x:c r="J1650" s="10" t="str">
        <x:v>GENERATION_ACCEPTED</x:v>
      </x:c>
      <x:c r="K1650" s="10" t="str">
        <x:v>ad3314d7d7490df99c017655e265668558fb755900e76a815f6978fddbf23277</x:v>
      </x:c>
      <x:c r="L1650" s="10" t="str">
        <x:v>full_repair_v2</x:v>
      </x:c>
      <x:c r="M1650" s="10" t="n">
        <x:v>1</x:v>
      </x:c>
      <x:c r="N1650" s="10" t="n">
        <x:v>0</x:v>
      </x:c>
      <x:c r="O1650" s="10" t="n">
        <x:v>0</x:v>
      </x:c>
      <x:c r="P1650" s="9" t="str">
        <x:f>'CaseReview'!U1650</x:f>
        <x:v>FAIL</x:v>
      </x:c>
      <x:c r="Q1650" s="9" t="n">
        <x:f>IF(AND(T1650=1,G1650=P1650),1,0)</x:f>
        <x:v>1</x:v>
      </x:c>
      <x:c r="R1650" s="9" t="n">
        <x:f>IF(AND(T1650=1,G1650="PASS",P1650="FAIL"),1,0)</x:f>
        <x:v>0</x:v>
      </x:c>
      <x:c r="S1650" s="9" t="n">
        <x:f>IF(AND(T1650=1,G1650="FAIL",P1650="PASS"),1,0)</x:f>
        <x:v>0</x:v>
      </x:c>
      <x:c r="T1650" s="9" t="n">
        <x:v>1</x:v>
      </x:c>
      <x:c r="U1650" s="9" t="n">
        <x:v>7</x:v>
      </x:c>
      <x:c r="V1650" s="9" t="str">
        <x:v>MVP/SHACL_GENERATION_PIPELINE/experiments/FULL_REPAIR_V2/RUN_01/runs/RUN-TRF-029-20260915T124035345625Z/final/final_shape.ttl</x:v>
      </x:c>
    </x:row>
    <x:row r="1651" ht="22" customHeight="1">
      <x:c r="A1651" s="10" t="str">
        <x:v>V2_FALLBACK25</x:v>
      </x:c>
      <x:c r="B1651" s="10" t="str">
        <x:v>TRF-029</x:v>
      </x:c>
      <x:c r="C1651" s="10" t="str">
        <x:v>TRF-029-F02</x:v>
      </x:c>
      <x:c r="D1651" s="10" t="str">
        <x:v>RUN_01</x:v>
      </x:c>
      <x:c r="E1651" s="10" t="str">
        <x:v>ORIGINAL_LEDGER</x:v>
      </x:c>
      <x:c r="F1651" s="10" t="str">
        <x:v>FAIL</x:v>
      </x:c>
      <x:c r="G1651" s="10" t="str">
        <x:v>FAIL</x:v>
      </x:c>
      <x:c r="H1651" s="10" t="str">
        <x:v>EXECUTED</x:v>
      </x:c>
      <x:c r="I1651" s="10" t="str">
        <x:v>PARSED</x:v>
      </x:c>
      <x:c r="J1651" s="10" t="str">
        <x:v>GENERATION_ACCEPTED</x:v>
      </x:c>
      <x:c r="K1651" s="10" t="str">
        <x:v>ad3314d7d7490df99c017655e265668558fb755900e76a815f6978fddbf23277</x:v>
      </x:c>
      <x:c r="L1651" s="10" t="str">
        <x:v>full_repair_v2</x:v>
      </x:c>
      <x:c r="M1651" s="10" t="n">
        <x:v>1</x:v>
      </x:c>
      <x:c r="N1651" s="10" t="n">
        <x:v>0</x:v>
      </x:c>
      <x:c r="O1651" s="10" t="n">
        <x:v>0</x:v>
      </x:c>
      <x:c r="P1651" s="9" t="str">
        <x:f>'CaseReview'!U1651</x:f>
        <x:v>FAIL</x:v>
      </x:c>
      <x:c r="Q1651" s="9" t="n">
        <x:f>IF(AND(T1651=1,G1651=P1651),1,0)</x:f>
        <x:v>1</x:v>
      </x:c>
      <x:c r="R1651" s="9" t="n">
        <x:f>IF(AND(T1651=1,G1651="PASS",P1651="FAIL"),1,0)</x:f>
        <x:v>0</x:v>
      </x:c>
      <x:c r="S1651" s="9" t="n">
        <x:f>IF(AND(T1651=1,G1651="FAIL",P1651="PASS"),1,0)</x:f>
        <x:v>0</x:v>
      </x:c>
      <x:c r="T1651" s="9" t="n">
        <x:v>1</x:v>
      </x:c>
      <x:c r="U1651" s="9" t="n">
        <x:v>7</x:v>
      </x:c>
      <x:c r="V1651" s="9" t="str">
        <x:v>MVP/SHACL_GENERATION_PIPELINE/experiments/FULL_REPAIR_V2/RUN_01/runs/RUN-TRF-029-20260915T124035345625Z/final/final_shape.ttl</x:v>
      </x:c>
    </x:row>
    <x:row r="1652" ht="22" customHeight="1">
      <x:c r="A1652" s="10" t="str">
        <x:v>V2_FALLBACK25</x:v>
      </x:c>
      <x:c r="B1652" s="10" t="str">
        <x:v>TRF-029</x:v>
      </x:c>
      <x:c r="C1652" s="10" t="str">
        <x:v>TRF-029-F03</x:v>
      </x:c>
      <x:c r="D1652" s="10" t="str">
        <x:v>RUN_01</x:v>
      </x:c>
      <x:c r="E1652" s="10" t="str">
        <x:v>ORIGINAL_LEDGER</x:v>
      </x:c>
      <x:c r="F1652" s="10" t="str">
        <x:v>FAIL</x:v>
      </x:c>
      <x:c r="G1652" s="10" t="str">
        <x:v>FAIL</x:v>
      </x:c>
      <x:c r="H1652" s="10" t="str">
        <x:v>EXECUTED</x:v>
      </x:c>
      <x:c r="I1652" s="10" t="str">
        <x:v>PARSED</x:v>
      </x:c>
      <x:c r="J1652" s="10" t="str">
        <x:v>GENERATION_ACCEPTED</x:v>
      </x:c>
      <x:c r="K1652" s="10" t="str">
        <x:v>ad3314d7d7490df99c017655e265668558fb755900e76a815f6978fddbf23277</x:v>
      </x:c>
      <x:c r="L1652" s="10" t="str">
        <x:v>full_repair_v2</x:v>
      </x:c>
      <x:c r="M1652" s="10" t="n">
        <x:v>1</x:v>
      </x:c>
      <x:c r="N1652" s="10" t="n">
        <x:v>0</x:v>
      </x:c>
      <x:c r="O1652" s="10" t="n">
        <x:v>0</x:v>
      </x:c>
      <x:c r="P1652" s="9" t="str">
        <x:f>'CaseReview'!U1652</x:f>
        <x:v>FAIL</x:v>
      </x:c>
      <x:c r="Q1652" s="9" t="n">
        <x:f>IF(AND(T1652=1,G1652=P1652),1,0)</x:f>
        <x:v>1</x:v>
      </x:c>
      <x:c r="R1652" s="9" t="n">
        <x:f>IF(AND(T1652=1,G1652="PASS",P1652="FAIL"),1,0)</x:f>
        <x:v>0</x:v>
      </x:c>
      <x:c r="S1652" s="9" t="n">
        <x:f>IF(AND(T1652=1,G1652="FAIL",P1652="PASS"),1,0)</x:f>
        <x:v>0</x:v>
      </x:c>
      <x:c r="T1652" s="9" t="n">
        <x:v>1</x:v>
      </x:c>
      <x:c r="U1652" s="9" t="n">
        <x:v>7</x:v>
      </x:c>
      <x:c r="V1652" s="9" t="str">
        <x:v>MVP/SHACL_GENERATION_PIPELINE/experiments/FULL_REPAIR_V2/RUN_01/runs/RUN-TRF-029-20260915T124035345625Z/final/final_shape.ttl</x:v>
      </x:c>
    </x:row>
    <x:row r="1653" ht="22" customHeight="1">
      <x:c r="A1653" s="10" t="str">
        <x:v>V2_FALLBACK25</x:v>
      </x:c>
      <x:c r="B1653" s="10" t="str">
        <x:v>TRF-029</x:v>
      </x:c>
      <x:c r="C1653" s="10" t="str">
        <x:v>TRF-029-F04</x:v>
      </x:c>
      <x:c r="D1653" s="10" t="str">
        <x:v>RUN_01</x:v>
      </x:c>
      <x:c r="E1653" s="10" t="str">
        <x:v>ORIGINAL_LEDGER</x:v>
      </x:c>
      <x:c r="F1653" s="10" t="str">
        <x:v>FAIL</x:v>
      </x:c>
      <x:c r="G1653" s="10" t="str">
        <x:v>FAIL</x:v>
      </x:c>
      <x:c r="H1653" s="10" t="str">
        <x:v>EXECUTED</x:v>
      </x:c>
      <x:c r="I1653" s="10" t="str">
        <x:v>PARSED</x:v>
      </x:c>
      <x:c r="J1653" s="10" t="str">
        <x:v>GENERATION_ACCEPTED</x:v>
      </x:c>
      <x:c r="K1653" s="10" t="str">
        <x:v>ad3314d7d7490df99c017655e265668558fb755900e76a815f6978fddbf23277</x:v>
      </x:c>
      <x:c r="L1653" s="10" t="str">
        <x:v>full_repair_v2</x:v>
      </x:c>
      <x:c r="M1653" s="10" t="n">
        <x:v>1</x:v>
      </x:c>
      <x:c r="N1653" s="10" t="n">
        <x:v>0</x:v>
      </x:c>
      <x:c r="O1653" s="10" t="n">
        <x:v>0</x:v>
      </x:c>
      <x:c r="P1653" s="9" t="str">
        <x:f>'CaseReview'!U1653</x:f>
        <x:v>FAIL</x:v>
      </x:c>
      <x:c r="Q1653" s="9" t="n">
        <x:f>IF(AND(T1653=1,G1653=P1653),1,0)</x:f>
        <x:v>1</x:v>
      </x:c>
      <x:c r="R1653" s="9" t="n">
        <x:f>IF(AND(T1653=1,G1653="PASS",P1653="FAIL"),1,0)</x:f>
        <x:v>0</x:v>
      </x:c>
      <x:c r="S1653" s="9" t="n">
        <x:f>IF(AND(T1653=1,G1653="FAIL",P1653="PASS"),1,0)</x:f>
        <x:v>0</x:v>
      </x:c>
      <x:c r="T1653" s="9" t="n">
        <x:v>1</x:v>
      </x:c>
      <x:c r="U1653" s="9" t="n">
        <x:v>7</x:v>
      </x:c>
      <x:c r="V1653" s="9" t="str">
        <x:v>MVP/SHACL_GENERATION_PIPELINE/experiments/FULL_REPAIR_V2/RUN_01/runs/RUN-TRF-029-20260915T124035345625Z/final/final_shape.ttl</x:v>
      </x:c>
    </x:row>
    <x:row r="1654" ht="22" customHeight="1">
      <x:c r="A1654" s="10" t="str">
        <x:v>V2_FALLBACK25</x:v>
      </x:c>
      <x:c r="B1654" s="10" t="str">
        <x:v>TRF-029</x:v>
      </x:c>
      <x:c r="C1654" s="10" t="str">
        <x:v>TRF-029-F05</x:v>
      </x:c>
      <x:c r="D1654" s="10" t="str">
        <x:v>RUN_01</x:v>
      </x:c>
      <x:c r="E1654" s="10" t="str">
        <x:v>ORIGINAL_LEDGER</x:v>
      </x:c>
      <x:c r="F1654" s="10" t="str">
        <x:v>FAIL</x:v>
      </x:c>
      <x:c r="G1654" s="10" t="str">
        <x:v>FAIL</x:v>
      </x:c>
      <x:c r="H1654" s="10" t="str">
        <x:v>EXECUTED</x:v>
      </x:c>
      <x:c r="I1654" s="10" t="str">
        <x:v>PARSED</x:v>
      </x:c>
      <x:c r="J1654" s="10" t="str">
        <x:v>GENERATION_ACCEPTED</x:v>
      </x:c>
      <x:c r="K1654" s="10" t="str">
        <x:v>ad3314d7d7490df99c017655e265668558fb755900e76a815f6978fddbf23277</x:v>
      </x:c>
      <x:c r="L1654" s="10" t="str">
        <x:v>full_repair_v2</x:v>
      </x:c>
      <x:c r="M1654" s="10" t="n">
        <x:v>1</x:v>
      </x:c>
      <x:c r="N1654" s="10" t="n">
        <x:v>0</x:v>
      </x:c>
      <x:c r="O1654" s="10" t="n">
        <x:v>0</x:v>
      </x:c>
      <x:c r="P1654" s="9" t="str">
        <x:f>'CaseReview'!U1654</x:f>
        <x:v>FAIL</x:v>
      </x:c>
      <x:c r="Q1654" s="9" t="n">
        <x:f>IF(AND(T1654=1,G1654=P1654),1,0)</x:f>
        <x:v>1</x:v>
      </x:c>
      <x:c r="R1654" s="9" t="n">
        <x:f>IF(AND(T1654=1,G1654="PASS",P1654="FAIL"),1,0)</x:f>
        <x:v>0</x:v>
      </x:c>
      <x:c r="S1654" s="9" t="n">
        <x:f>IF(AND(T1654=1,G1654="FAIL",P1654="PASS"),1,0)</x:f>
        <x:v>0</x:v>
      </x:c>
      <x:c r="T1654" s="9" t="n">
        <x:v>1</x:v>
      </x:c>
      <x:c r="U1654" s="9" t="n">
        <x:v>7</x:v>
      </x:c>
      <x:c r="V1654" s="9" t="str">
        <x:v>MVP/SHACL_GENERATION_PIPELINE/experiments/FULL_REPAIR_V2/RUN_01/runs/RUN-TRF-029-20260915T124035345625Z/final/final_shape.ttl</x:v>
      </x:c>
    </x:row>
    <x:row r="1655" ht="22" customHeight="1">
      <x:c r="A1655" s="10" t="str">
        <x:v>V2_FALLBACK25</x:v>
      </x:c>
      <x:c r="B1655" s="10" t="str">
        <x:v>TRF-029</x:v>
      </x:c>
      <x:c r="C1655" s="10" t="str">
        <x:v>TRF-029-P01</x:v>
      </x:c>
      <x:c r="D1655" s="10" t="str">
        <x:v>RUN_01</x:v>
      </x:c>
      <x:c r="E1655" s="10" t="str">
        <x:v>ORIGINAL_LEDGER</x:v>
      </x:c>
      <x:c r="F1655" s="10" t="str">
        <x:v>PASS</x:v>
      </x:c>
      <x:c r="G1655" s="10" t="str">
        <x:v>PASS</x:v>
      </x:c>
      <x:c r="H1655" s="10" t="str">
        <x:v>EXECUTED</x:v>
      </x:c>
      <x:c r="I1655" s="10" t="str">
        <x:v>PARSED</x:v>
      </x:c>
      <x:c r="J1655" s="10" t="str">
        <x:v>GENERATION_ACCEPTED</x:v>
      </x:c>
      <x:c r="K1655" s="10" t="str">
        <x:v>ad3314d7d7490df99c017655e265668558fb755900e76a815f6978fddbf23277</x:v>
      </x:c>
      <x:c r="L1655" s="10" t="str">
        <x:v>full_repair_v2</x:v>
      </x:c>
      <x:c r="M1655" s="10" t="n">
        <x:v>1</x:v>
      </x:c>
      <x:c r="N1655" s="10" t="n">
        <x:v>0</x:v>
      </x:c>
      <x:c r="O1655" s="10" t="n">
        <x:v>0</x:v>
      </x:c>
      <x:c r="P1655" s="9" t="str">
        <x:f>'CaseReview'!U1655</x:f>
        <x:v>PASS</x:v>
      </x:c>
      <x:c r="Q1655" s="9" t="n">
        <x:f>IF(AND(T1655=1,G1655=P1655),1,0)</x:f>
        <x:v>1</x:v>
      </x:c>
      <x:c r="R1655" s="9" t="n">
        <x:f>IF(AND(T1655=1,G1655="PASS",P1655="FAIL"),1,0)</x:f>
        <x:v>0</x:v>
      </x:c>
      <x:c r="S1655" s="9" t="n">
        <x:f>IF(AND(T1655=1,G1655="FAIL",P1655="PASS"),1,0)</x:f>
        <x:v>0</x:v>
      </x:c>
      <x:c r="T1655" s="9" t="n">
        <x:v>1</x:v>
      </x:c>
      <x:c r="U1655" s="9" t="n">
        <x:v>7</x:v>
      </x:c>
      <x:c r="V1655" s="9" t="str">
        <x:v>MVP/SHACL_GENERATION_PIPELINE/experiments/FULL_REPAIR_V2/RUN_01/runs/RUN-TRF-029-20260915T124035345625Z/final/final_shape.ttl</x:v>
      </x:c>
    </x:row>
    <x:row r="1656" ht="22" customHeight="1">
      <x:c r="A1656" s="10" t="str">
        <x:v>V2_FALLBACK25</x:v>
      </x:c>
      <x:c r="B1656" s="10" t="str">
        <x:v>TRF-029</x:v>
      </x:c>
      <x:c r="C1656" s="10" t="str">
        <x:v>TRF-029-P02</x:v>
      </x:c>
      <x:c r="D1656" s="10" t="str">
        <x:v>RUN_01</x:v>
      </x:c>
      <x:c r="E1656" s="10" t="str">
        <x:v>ORIGINAL_LEDGER</x:v>
      </x:c>
      <x:c r="F1656" s="10" t="str">
        <x:v>PASS</x:v>
      </x:c>
      <x:c r="G1656" s="10" t="str">
        <x:v>PASS</x:v>
      </x:c>
      <x:c r="H1656" s="10" t="str">
        <x:v>EXECUTED</x:v>
      </x:c>
      <x:c r="I1656" s="10" t="str">
        <x:v>PARSED</x:v>
      </x:c>
      <x:c r="J1656" s="10" t="str">
        <x:v>GENERATION_ACCEPTED</x:v>
      </x:c>
      <x:c r="K1656" s="10" t="str">
        <x:v>ad3314d7d7490df99c017655e265668558fb755900e76a815f6978fddbf23277</x:v>
      </x:c>
      <x:c r="L1656" s="10" t="str">
        <x:v>full_repair_v2</x:v>
      </x:c>
      <x:c r="M1656" s="10" t="n">
        <x:v>1</x:v>
      </x:c>
      <x:c r="N1656" s="10" t="n">
        <x:v>0</x:v>
      </x:c>
      <x:c r="O1656" s="10" t="n">
        <x:v>0</x:v>
      </x:c>
      <x:c r="P1656" s="9" t="str">
        <x:f>'CaseReview'!U1656</x:f>
        <x:v>PASS</x:v>
      </x:c>
      <x:c r="Q1656" s="9" t="n">
        <x:f>IF(AND(T1656=1,G1656=P1656),1,0)</x:f>
        <x:v>1</x:v>
      </x:c>
      <x:c r="R1656" s="9" t="n">
        <x:f>IF(AND(T1656=1,G1656="PASS",P1656="FAIL"),1,0)</x:f>
        <x:v>0</x:v>
      </x:c>
      <x:c r="S1656" s="9" t="n">
        <x:f>IF(AND(T1656=1,G1656="FAIL",P1656="PASS"),1,0)</x:f>
        <x:v>0</x:v>
      </x:c>
      <x:c r="T1656" s="9" t="n">
        <x:v>1</x:v>
      </x:c>
      <x:c r="U1656" s="9" t="n">
        <x:v>7</x:v>
      </x:c>
      <x:c r="V1656" s="9" t="str">
        <x:v>MVP/SHACL_GENERATION_PIPELINE/experiments/FULL_REPAIR_V2/RUN_01/runs/RUN-TRF-029-20260915T124035345625Z/final/final_shape.ttl</x:v>
      </x:c>
    </x:row>
    <x:row r="1657" ht="22" customHeight="1">
      <x:c r="A1657" s="10" t="str">
        <x:v>V2_FALLBACK25</x:v>
      </x:c>
      <x:c r="B1657" s="10" t="str">
        <x:v>TRF-030</x:v>
      </x:c>
      <x:c r="C1657" s="10" t="str">
        <x:v>TRF-030-F01</x:v>
      </x:c>
      <x:c r="D1657" s="10" t="str">
        <x:v>RUN_01</x:v>
      </x:c>
      <x:c r="E1657" s="10" t="str">
        <x:v>REJECTED_ATTEMPT_04</x:v>
      </x:c>
      <x:c r="F1657" s="10" t="str">
        <x:v>FAIL</x:v>
      </x:c>
      <x:c r="G1657" s="10" t="str">
        <x:v>FAIL</x:v>
      </x:c>
      <x:c r="H1657" s="10" t="str">
        <x:v>EXECUTED</x:v>
      </x:c>
      <x:c r="I1657" s="10" t="str">
        <x:v>PARSED</x:v>
      </x:c>
      <x:c r="J1657" s="10" t="str">
        <x:v>MAX_ATTEMPTS_REACHED</x:v>
      </x:c>
      <x:c r="K1657" s="10" t="str">
        <x:v>fe2e6758cad27fe64dfa1cb817240fb1e24bc2b97acec9e5be98930c07be5e1c</x:v>
      </x:c>
      <x:c r="L1657" s="10" t="str">
        <x:v>rejected_attempt4</x:v>
      </x:c>
      <x:c r="M1657" s="10" t="n">
        <x:v>1</x:v>
      </x:c>
      <x:c r="N1657" s="10" t="n">
        <x:v>0</x:v>
      </x:c>
      <x:c r="O1657" s="10" t="n">
        <x:v>0</x:v>
      </x:c>
      <x:c r="P1657" s="9" t="str">
        <x:f>'CaseReview'!U1657</x:f>
        <x:v>FAIL</x:v>
      </x:c>
      <x:c r="Q1657" s="9" t="n">
        <x:f>IF(AND(T1657=1,G1657=P1657),1,0)</x:f>
        <x:v>1</x:v>
      </x:c>
      <x:c r="R1657" s="9" t="n">
        <x:f>IF(AND(T1657=1,G1657="PASS",P1657="FAIL"),1,0)</x:f>
        <x:v>0</x:v>
      </x:c>
      <x:c r="S1657" s="9" t="n">
        <x:f>IF(AND(T1657=1,G1657="FAIL",P1657="PASS"),1,0)</x:f>
        <x:v>0</x:v>
      </x:c>
      <x:c r="T1657" s="9" t="n">
        <x:v>1</x:v>
      </x:c>
      <x:c r="U1657" s="9" t="n">
        <x:v>15</x:v>
      </x:c>
      <x:c r="V1657" s="9" t="str">
        <x:v>MVP/SHACL_GENERATION_PIPELINE/experiments/FULL_REPAIR_V2/RUN_01/runs/RUN-TRF-030-20260915T124111925126Z/artifacts/attempt_04/candidate_shape.ttl</x:v>
      </x:c>
    </x:row>
    <x:row r="1658" ht="22" customHeight="1">
      <x:c r="A1658" s="10" t="str">
        <x:v>V2_FALLBACK25</x:v>
      </x:c>
      <x:c r="B1658" s="10" t="str">
        <x:v>TRF-030</x:v>
      </x:c>
      <x:c r="C1658" s="10" t="str">
        <x:v>TRF-030-F02</x:v>
      </x:c>
      <x:c r="D1658" s="10" t="str">
        <x:v>RUN_01</x:v>
      </x:c>
      <x:c r="E1658" s="10" t="str">
        <x:v>REJECTED_ATTEMPT_04</x:v>
      </x:c>
      <x:c r="F1658" s="10" t="str">
        <x:v>FAIL</x:v>
      </x:c>
      <x:c r="G1658" s="10" t="str">
        <x:v>FAIL</x:v>
      </x:c>
      <x:c r="H1658" s="10" t="str">
        <x:v>EXECUTED</x:v>
      </x:c>
      <x:c r="I1658" s="10" t="str">
        <x:v>PARSED</x:v>
      </x:c>
      <x:c r="J1658" s="10" t="str">
        <x:v>MAX_ATTEMPTS_REACHED</x:v>
      </x:c>
      <x:c r="K1658" s="10" t="str">
        <x:v>fe2e6758cad27fe64dfa1cb817240fb1e24bc2b97acec9e5be98930c07be5e1c</x:v>
      </x:c>
      <x:c r="L1658" s="10" t="str">
        <x:v>rejected_attempt4</x:v>
      </x:c>
      <x:c r="M1658" s="10" t="n">
        <x:v>1</x:v>
      </x:c>
      <x:c r="N1658" s="10" t="n">
        <x:v>0</x:v>
      </x:c>
      <x:c r="O1658" s="10" t="n">
        <x:v>0</x:v>
      </x:c>
      <x:c r="P1658" s="9" t="str">
        <x:f>'CaseReview'!U1658</x:f>
        <x:v>FAIL</x:v>
      </x:c>
      <x:c r="Q1658" s="9" t="n">
        <x:f>IF(AND(T1658=1,G1658=P1658),1,0)</x:f>
        <x:v>1</x:v>
      </x:c>
      <x:c r="R1658" s="9" t="n">
        <x:f>IF(AND(T1658=1,G1658="PASS",P1658="FAIL"),1,0)</x:f>
        <x:v>0</x:v>
      </x:c>
      <x:c r="S1658" s="9" t="n">
        <x:f>IF(AND(T1658=1,G1658="FAIL",P1658="PASS"),1,0)</x:f>
        <x:v>0</x:v>
      </x:c>
      <x:c r="T1658" s="9" t="n">
        <x:v>1</x:v>
      </x:c>
      <x:c r="U1658" s="9" t="n">
        <x:v>15</x:v>
      </x:c>
      <x:c r="V1658" s="9" t="str">
        <x:v>MVP/SHACL_GENERATION_PIPELINE/experiments/FULL_REPAIR_V2/RUN_01/runs/RUN-TRF-030-20260915T124111925126Z/artifacts/attempt_04/candidate_shape.ttl</x:v>
      </x:c>
    </x:row>
    <x:row r="1659" ht="22" customHeight="1">
      <x:c r="A1659" s="10" t="str">
        <x:v>V2_FALLBACK25</x:v>
      </x:c>
      <x:c r="B1659" s="10" t="str">
        <x:v>TRF-030</x:v>
      </x:c>
      <x:c r="C1659" s="10" t="str">
        <x:v>TRF-030-F03</x:v>
      </x:c>
      <x:c r="D1659" s="10" t="str">
        <x:v>RUN_01</x:v>
      </x:c>
      <x:c r="E1659" s="10" t="str">
        <x:v>REJECTED_ATTEMPT_04</x:v>
      </x:c>
      <x:c r="F1659" s="10" t="str">
        <x:v>FAIL</x:v>
      </x:c>
      <x:c r="G1659" s="10" t="str">
        <x:v>FAIL</x:v>
      </x:c>
      <x:c r="H1659" s="10" t="str">
        <x:v>EXECUTED</x:v>
      </x:c>
      <x:c r="I1659" s="10" t="str">
        <x:v>PARSED</x:v>
      </x:c>
      <x:c r="J1659" s="10" t="str">
        <x:v>MAX_ATTEMPTS_REACHED</x:v>
      </x:c>
      <x:c r="K1659" s="10" t="str">
        <x:v>fe2e6758cad27fe64dfa1cb817240fb1e24bc2b97acec9e5be98930c07be5e1c</x:v>
      </x:c>
      <x:c r="L1659" s="10" t="str">
        <x:v>rejected_attempt4</x:v>
      </x:c>
      <x:c r="M1659" s="10" t="n">
        <x:v>1</x:v>
      </x:c>
      <x:c r="N1659" s="10" t="n">
        <x:v>0</x:v>
      </x:c>
      <x:c r="O1659" s="10" t="n">
        <x:v>0</x:v>
      </x:c>
      <x:c r="P1659" s="9" t="str">
        <x:f>'CaseReview'!U1659</x:f>
        <x:v>FAIL</x:v>
      </x:c>
      <x:c r="Q1659" s="9" t="n">
        <x:f>IF(AND(T1659=1,G1659=P1659),1,0)</x:f>
        <x:v>1</x:v>
      </x:c>
      <x:c r="R1659" s="9" t="n">
        <x:f>IF(AND(T1659=1,G1659="PASS",P1659="FAIL"),1,0)</x:f>
        <x:v>0</x:v>
      </x:c>
      <x:c r="S1659" s="9" t="n">
        <x:f>IF(AND(T1659=1,G1659="FAIL",P1659="PASS"),1,0)</x:f>
        <x:v>0</x:v>
      </x:c>
      <x:c r="T1659" s="9" t="n">
        <x:v>1</x:v>
      </x:c>
      <x:c r="U1659" s="9" t="n">
        <x:v>15</x:v>
      </x:c>
      <x:c r="V1659" s="9" t="str">
        <x:v>MVP/SHACL_GENERATION_PIPELINE/experiments/FULL_REPAIR_V2/RUN_01/runs/RUN-TRF-030-20260915T124111925126Z/artifacts/attempt_04/candidate_shape.ttl</x:v>
      </x:c>
    </x:row>
    <x:row r="1660" ht="22" customHeight="1">
      <x:c r="A1660" s="10" t="str">
        <x:v>V2_FALLBACK25</x:v>
      </x:c>
      <x:c r="B1660" s="10" t="str">
        <x:v>TRF-030</x:v>
      </x:c>
      <x:c r="C1660" s="10" t="str">
        <x:v>TRF-030-F04</x:v>
      </x:c>
      <x:c r="D1660" s="10" t="str">
        <x:v>RUN_01</x:v>
      </x:c>
      <x:c r="E1660" s="10" t="str">
        <x:v>REJECTED_ATTEMPT_04</x:v>
      </x:c>
      <x:c r="F1660" s="10" t="str">
        <x:v>FAIL</x:v>
      </x:c>
      <x:c r="G1660" s="10" t="str">
        <x:v>FAIL</x:v>
      </x:c>
      <x:c r="H1660" s="10" t="str">
        <x:v>EXECUTED</x:v>
      </x:c>
      <x:c r="I1660" s="10" t="str">
        <x:v>PARSED</x:v>
      </x:c>
      <x:c r="J1660" s="10" t="str">
        <x:v>MAX_ATTEMPTS_REACHED</x:v>
      </x:c>
      <x:c r="K1660" s="10" t="str">
        <x:v>fe2e6758cad27fe64dfa1cb817240fb1e24bc2b97acec9e5be98930c07be5e1c</x:v>
      </x:c>
      <x:c r="L1660" s="10" t="str">
        <x:v>rejected_attempt4</x:v>
      </x:c>
      <x:c r="M1660" s="10" t="n">
        <x:v>1</x:v>
      </x:c>
      <x:c r="N1660" s="10" t="n">
        <x:v>0</x:v>
      </x:c>
      <x:c r="O1660" s="10" t="n">
        <x:v>0</x:v>
      </x:c>
      <x:c r="P1660" s="9" t="str">
        <x:f>'CaseReview'!U1660</x:f>
        <x:v>FAIL</x:v>
      </x:c>
      <x:c r="Q1660" s="9" t="n">
        <x:f>IF(AND(T1660=1,G1660=P1660),1,0)</x:f>
        <x:v>1</x:v>
      </x:c>
      <x:c r="R1660" s="9" t="n">
        <x:f>IF(AND(T1660=1,G1660="PASS",P1660="FAIL"),1,0)</x:f>
        <x:v>0</x:v>
      </x:c>
      <x:c r="S1660" s="9" t="n">
        <x:f>IF(AND(T1660=1,G1660="FAIL",P1660="PASS"),1,0)</x:f>
        <x:v>0</x:v>
      </x:c>
      <x:c r="T1660" s="9" t="n">
        <x:v>1</x:v>
      </x:c>
      <x:c r="U1660" s="9" t="n">
        <x:v>15</x:v>
      </x:c>
      <x:c r="V1660" s="9" t="str">
        <x:v>MVP/SHACL_GENERATION_PIPELINE/experiments/FULL_REPAIR_V2/RUN_01/runs/RUN-TRF-030-20260915T124111925126Z/artifacts/attempt_04/candidate_shape.ttl</x:v>
      </x:c>
    </x:row>
    <x:row r="1661" ht="22" customHeight="1">
      <x:c r="A1661" s="10" t="str">
        <x:v>V2_FALLBACK25</x:v>
      </x:c>
      <x:c r="B1661" s="10" t="str">
        <x:v>TRF-030</x:v>
      </x:c>
      <x:c r="C1661" s="10" t="str">
        <x:v>TRF-030-F05</x:v>
      </x:c>
      <x:c r="D1661" s="10" t="str">
        <x:v>RUN_01</x:v>
      </x:c>
      <x:c r="E1661" s="10" t="str">
        <x:v>REJECTED_ATTEMPT_04</x:v>
      </x:c>
      <x:c r="F1661" s="10" t="str">
        <x:v>FAIL</x:v>
      </x:c>
      <x:c r="G1661" s="10" t="str">
        <x:v>FAIL</x:v>
      </x:c>
      <x:c r="H1661" s="10" t="str">
        <x:v>EXECUTED</x:v>
      </x:c>
      <x:c r="I1661" s="10" t="str">
        <x:v>PARSED</x:v>
      </x:c>
      <x:c r="J1661" s="10" t="str">
        <x:v>MAX_ATTEMPTS_REACHED</x:v>
      </x:c>
      <x:c r="K1661" s="10" t="str">
        <x:v>fe2e6758cad27fe64dfa1cb817240fb1e24bc2b97acec9e5be98930c07be5e1c</x:v>
      </x:c>
      <x:c r="L1661" s="10" t="str">
        <x:v>rejected_attempt4</x:v>
      </x:c>
      <x:c r="M1661" s="10" t="n">
        <x:v>1</x:v>
      </x:c>
      <x:c r="N1661" s="10" t="n">
        <x:v>0</x:v>
      </x:c>
      <x:c r="O1661" s="10" t="n">
        <x:v>0</x:v>
      </x:c>
      <x:c r="P1661" s="9" t="str">
        <x:f>'CaseReview'!U1661</x:f>
        <x:v>FAIL</x:v>
      </x:c>
      <x:c r="Q1661" s="9" t="n">
        <x:f>IF(AND(T1661=1,G1661=P1661),1,0)</x:f>
        <x:v>1</x:v>
      </x:c>
      <x:c r="R1661" s="9" t="n">
        <x:f>IF(AND(T1661=1,G1661="PASS",P1661="FAIL"),1,0)</x:f>
        <x:v>0</x:v>
      </x:c>
      <x:c r="S1661" s="9" t="n">
        <x:f>IF(AND(T1661=1,G1661="FAIL",P1661="PASS"),1,0)</x:f>
        <x:v>0</x:v>
      </x:c>
      <x:c r="T1661" s="9" t="n">
        <x:v>1</x:v>
      </x:c>
      <x:c r="U1661" s="9" t="n">
        <x:v>15</x:v>
      </x:c>
      <x:c r="V1661" s="9" t="str">
        <x:v>MVP/SHACL_GENERATION_PIPELINE/experiments/FULL_REPAIR_V2/RUN_01/runs/RUN-TRF-030-20260915T124111925126Z/artifacts/attempt_04/candidate_shape.ttl</x:v>
      </x:c>
    </x:row>
    <x:row r="1662" ht="22" customHeight="1">
      <x:c r="A1662" s="10" t="str">
        <x:v>V2_FALLBACK25</x:v>
      </x:c>
      <x:c r="B1662" s="10" t="str">
        <x:v>TRF-030</x:v>
      </x:c>
      <x:c r="C1662" s="10" t="str">
        <x:v>TRF-030-F06</x:v>
      </x:c>
      <x:c r="D1662" s="10" t="str">
        <x:v>RUN_01</x:v>
      </x:c>
      <x:c r="E1662" s="10" t="str">
        <x:v>REJECTED_ATTEMPT_04</x:v>
      </x:c>
      <x:c r="F1662" s="10" t="str">
        <x:v>FAIL</x:v>
      </x:c>
      <x:c r="G1662" s="10" t="str">
        <x:v>FAIL</x:v>
      </x:c>
      <x:c r="H1662" s="10" t="str">
        <x:v>EXECUTED</x:v>
      </x:c>
      <x:c r="I1662" s="10" t="str">
        <x:v>PARSED</x:v>
      </x:c>
      <x:c r="J1662" s="10" t="str">
        <x:v>MAX_ATTEMPTS_REACHED</x:v>
      </x:c>
      <x:c r="K1662" s="10" t="str">
        <x:v>fe2e6758cad27fe64dfa1cb817240fb1e24bc2b97acec9e5be98930c07be5e1c</x:v>
      </x:c>
      <x:c r="L1662" s="10" t="str">
        <x:v>rejected_attempt4</x:v>
      </x:c>
      <x:c r="M1662" s="10" t="n">
        <x:v>1</x:v>
      </x:c>
      <x:c r="N1662" s="10" t="n">
        <x:v>0</x:v>
      </x:c>
      <x:c r="O1662" s="10" t="n">
        <x:v>0</x:v>
      </x:c>
      <x:c r="P1662" s="9" t="str">
        <x:f>'CaseReview'!U1662</x:f>
        <x:v>FAIL</x:v>
      </x:c>
      <x:c r="Q1662" s="9" t="n">
        <x:f>IF(AND(T1662=1,G1662=P1662),1,0)</x:f>
        <x:v>1</x:v>
      </x:c>
      <x:c r="R1662" s="9" t="n">
        <x:f>IF(AND(T1662=1,G1662="PASS",P1662="FAIL"),1,0)</x:f>
        <x:v>0</x:v>
      </x:c>
      <x:c r="S1662" s="9" t="n">
        <x:f>IF(AND(T1662=1,G1662="FAIL",P1662="PASS"),1,0)</x:f>
        <x:v>0</x:v>
      </x:c>
      <x:c r="T1662" s="9" t="n">
        <x:v>1</x:v>
      </x:c>
      <x:c r="U1662" s="9" t="n">
        <x:v>15</x:v>
      </x:c>
      <x:c r="V1662" s="9" t="str">
        <x:v>MVP/SHACL_GENERATION_PIPELINE/experiments/FULL_REPAIR_V2/RUN_01/runs/RUN-TRF-030-20260915T124111925126Z/artifacts/attempt_04/candidate_shape.ttl</x:v>
      </x:c>
    </x:row>
    <x:row r="1663" ht="22" customHeight="1">
      <x:c r="A1663" s="10" t="str">
        <x:v>V2_FALLBACK25</x:v>
      </x:c>
      <x:c r="B1663" s="10" t="str">
        <x:v>TRF-030</x:v>
      </x:c>
      <x:c r="C1663" s="10" t="str">
        <x:v>TRF-030-F07</x:v>
      </x:c>
      <x:c r="D1663" s="10" t="str">
        <x:v>RUN_01</x:v>
      </x:c>
      <x:c r="E1663" s="10" t="str">
        <x:v>REJECTED_ATTEMPT_04</x:v>
      </x:c>
      <x:c r="F1663" s="10" t="str">
        <x:v>FAIL</x:v>
      </x:c>
      <x:c r="G1663" s="10" t="str">
        <x:v>FAIL</x:v>
      </x:c>
      <x:c r="H1663" s="10" t="str">
        <x:v>EXECUTED</x:v>
      </x:c>
      <x:c r="I1663" s="10" t="str">
        <x:v>PARSED</x:v>
      </x:c>
      <x:c r="J1663" s="10" t="str">
        <x:v>MAX_ATTEMPTS_REACHED</x:v>
      </x:c>
      <x:c r="K1663" s="10" t="str">
        <x:v>fe2e6758cad27fe64dfa1cb817240fb1e24bc2b97acec9e5be98930c07be5e1c</x:v>
      </x:c>
      <x:c r="L1663" s="10" t="str">
        <x:v>rejected_attempt4</x:v>
      </x:c>
      <x:c r="M1663" s="10" t="n">
        <x:v>1</x:v>
      </x:c>
      <x:c r="N1663" s="10" t="n">
        <x:v>0</x:v>
      </x:c>
      <x:c r="O1663" s="10" t="n">
        <x:v>0</x:v>
      </x:c>
      <x:c r="P1663" s="9" t="str">
        <x:f>'CaseReview'!U1663</x:f>
        <x:v>FAIL</x:v>
      </x:c>
      <x:c r="Q1663" s="9" t="n">
        <x:f>IF(AND(T1663=1,G1663=P1663),1,0)</x:f>
        <x:v>1</x:v>
      </x:c>
      <x:c r="R1663" s="9" t="n">
        <x:f>IF(AND(T1663=1,G1663="PASS",P1663="FAIL"),1,0)</x:f>
        <x:v>0</x:v>
      </x:c>
      <x:c r="S1663" s="9" t="n">
        <x:f>IF(AND(T1663=1,G1663="FAIL",P1663="PASS"),1,0)</x:f>
        <x:v>0</x:v>
      </x:c>
      <x:c r="T1663" s="9" t="n">
        <x:v>1</x:v>
      </x:c>
      <x:c r="U1663" s="9" t="n">
        <x:v>15</x:v>
      </x:c>
      <x:c r="V1663" s="9" t="str">
        <x:v>MVP/SHACL_GENERATION_PIPELINE/experiments/FULL_REPAIR_V2/RUN_01/runs/RUN-TRF-030-20260915T124111925126Z/artifacts/attempt_04/candidate_shape.ttl</x:v>
      </x:c>
    </x:row>
    <x:row r="1664" ht="22" customHeight="1">
      <x:c r="A1664" s="10" t="str">
        <x:v>V2_FALLBACK25</x:v>
      </x:c>
      <x:c r="B1664" s="10" t="str">
        <x:v>TRF-030</x:v>
      </x:c>
      <x:c r="C1664" s="10" t="str">
        <x:v>TRF-030-F08</x:v>
      </x:c>
      <x:c r="D1664" s="10" t="str">
        <x:v>RUN_01</x:v>
      </x:c>
      <x:c r="E1664" s="10" t="str">
        <x:v>REJECTED_ATTEMPT_04</x:v>
      </x:c>
      <x:c r="F1664" s="10" t="str">
        <x:v>FAIL</x:v>
      </x:c>
      <x:c r="G1664" s="10" t="str">
        <x:v>FAIL</x:v>
      </x:c>
      <x:c r="H1664" s="10" t="str">
        <x:v>EXECUTED</x:v>
      </x:c>
      <x:c r="I1664" s="10" t="str">
        <x:v>PARSED</x:v>
      </x:c>
      <x:c r="J1664" s="10" t="str">
        <x:v>MAX_ATTEMPTS_REACHED</x:v>
      </x:c>
      <x:c r="K1664" s="10" t="str">
        <x:v>fe2e6758cad27fe64dfa1cb817240fb1e24bc2b97acec9e5be98930c07be5e1c</x:v>
      </x:c>
      <x:c r="L1664" s="10" t="str">
        <x:v>rejected_attempt4</x:v>
      </x:c>
      <x:c r="M1664" s="10" t="n">
        <x:v>1</x:v>
      </x:c>
      <x:c r="N1664" s="10" t="n">
        <x:v>0</x:v>
      </x:c>
      <x:c r="O1664" s="10" t="n">
        <x:v>0</x:v>
      </x:c>
      <x:c r="P1664" s="9" t="str">
        <x:f>'CaseReview'!U1664</x:f>
        <x:v>FAIL</x:v>
      </x:c>
      <x:c r="Q1664" s="9" t="n">
        <x:f>IF(AND(T1664=1,G1664=P1664),1,0)</x:f>
        <x:v>1</x:v>
      </x:c>
      <x:c r="R1664" s="9" t="n">
        <x:f>IF(AND(T1664=1,G1664="PASS",P1664="FAIL"),1,0)</x:f>
        <x:v>0</x:v>
      </x:c>
      <x:c r="S1664" s="9" t="n">
        <x:f>IF(AND(T1664=1,G1664="FAIL",P1664="PASS"),1,0)</x:f>
        <x:v>0</x:v>
      </x:c>
      <x:c r="T1664" s="9" t="n">
        <x:v>1</x:v>
      </x:c>
      <x:c r="U1664" s="9" t="n">
        <x:v>15</x:v>
      </x:c>
      <x:c r="V1664" s="9" t="str">
        <x:v>MVP/SHACL_GENERATION_PIPELINE/experiments/FULL_REPAIR_V2/RUN_01/runs/RUN-TRF-030-20260915T124111925126Z/artifacts/attempt_04/candidate_shape.ttl</x:v>
      </x:c>
    </x:row>
    <x:row r="1665" ht="22" customHeight="1">
      <x:c r="A1665" s="10" t="str">
        <x:v>V2_FALLBACK25</x:v>
      </x:c>
      <x:c r="B1665" s="10" t="str">
        <x:v>TRF-030</x:v>
      </x:c>
      <x:c r="C1665" s="10" t="str">
        <x:v>TRF-030-F09</x:v>
      </x:c>
      <x:c r="D1665" s="10" t="str">
        <x:v>RUN_01</x:v>
      </x:c>
      <x:c r="E1665" s="10" t="str">
        <x:v>REJECTED_ATTEMPT_04</x:v>
      </x:c>
      <x:c r="F1665" s="10" t="str">
        <x:v>FAIL</x:v>
      </x:c>
      <x:c r="G1665" s="10" t="str">
        <x:v>FAIL</x:v>
      </x:c>
      <x:c r="H1665" s="10" t="str">
        <x:v>EXECUTED</x:v>
      </x:c>
      <x:c r="I1665" s="10" t="str">
        <x:v>PARSED</x:v>
      </x:c>
      <x:c r="J1665" s="10" t="str">
        <x:v>MAX_ATTEMPTS_REACHED</x:v>
      </x:c>
      <x:c r="K1665" s="10" t="str">
        <x:v>fe2e6758cad27fe64dfa1cb817240fb1e24bc2b97acec9e5be98930c07be5e1c</x:v>
      </x:c>
      <x:c r="L1665" s="10" t="str">
        <x:v>rejected_attempt4</x:v>
      </x:c>
      <x:c r="M1665" s="10" t="n">
        <x:v>1</x:v>
      </x:c>
      <x:c r="N1665" s="10" t="n">
        <x:v>0</x:v>
      </x:c>
      <x:c r="O1665" s="10" t="n">
        <x:v>0</x:v>
      </x:c>
      <x:c r="P1665" s="9" t="str">
        <x:f>'CaseReview'!U1665</x:f>
        <x:v>FAIL</x:v>
      </x:c>
      <x:c r="Q1665" s="9" t="n">
        <x:f>IF(AND(T1665=1,G1665=P1665),1,0)</x:f>
        <x:v>1</x:v>
      </x:c>
      <x:c r="R1665" s="9" t="n">
        <x:f>IF(AND(T1665=1,G1665="PASS",P1665="FAIL"),1,0)</x:f>
        <x:v>0</x:v>
      </x:c>
      <x:c r="S1665" s="9" t="n">
        <x:f>IF(AND(T1665=1,G1665="FAIL",P1665="PASS"),1,0)</x:f>
        <x:v>0</x:v>
      </x:c>
      <x:c r="T1665" s="9" t="n">
        <x:v>1</x:v>
      </x:c>
      <x:c r="U1665" s="9" t="n">
        <x:v>15</x:v>
      </x:c>
      <x:c r="V1665" s="9" t="str">
        <x:v>MVP/SHACL_GENERATION_PIPELINE/experiments/FULL_REPAIR_V2/RUN_01/runs/RUN-TRF-030-20260915T124111925126Z/artifacts/attempt_04/candidate_shape.ttl</x:v>
      </x:c>
    </x:row>
    <x:row r="1666" ht="22" customHeight="1">
      <x:c r="A1666" s="10" t="str">
        <x:v>V2_FALLBACK25</x:v>
      </x:c>
      <x:c r="B1666" s="10" t="str">
        <x:v>TRF-030</x:v>
      </x:c>
      <x:c r="C1666" s="10" t="str">
        <x:v>TRF-030-F10</x:v>
      </x:c>
      <x:c r="D1666" s="10" t="str">
        <x:v>RUN_01</x:v>
      </x:c>
      <x:c r="E1666" s="10" t="str">
        <x:v>REJECTED_ATTEMPT_04</x:v>
      </x:c>
      <x:c r="F1666" s="10" t="str">
        <x:v>FAIL</x:v>
      </x:c>
      <x:c r="G1666" s="10" t="str">
        <x:v>FAIL</x:v>
      </x:c>
      <x:c r="H1666" s="10" t="str">
        <x:v>EXECUTED</x:v>
      </x:c>
      <x:c r="I1666" s="10" t="str">
        <x:v>PARSED</x:v>
      </x:c>
      <x:c r="J1666" s="10" t="str">
        <x:v>MAX_ATTEMPTS_REACHED</x:v>
      </x:c>
      <x:c r="K1666" s="10" t="str">
        <x:v>fe2e6758cad27fe64dfa1cb817240fb1e24bc2b97acec9e5be98930c07be5e1c</x:v>
      </x:c>
      <x:c r="L1666" s="10" t="str">
        <x:v>rejected_attempt4</x:v>
      </x:c>
      <x:c r="M1666" s="10" t="n">
        <x:v>1</x:v>
      </x:c>
      <x:c r="N1666" s="10" t="n">
        <x:v>0</x:v>
      </x:c>
      <x:c r="O1666" s="10" t="n">
        <x:v>0</x:v>
      </x:c>
      <x:c r="P1666" s="9" t="str">
        <x:f>'CaseReview'!U1666</x:f>
        <x:v>FAIL</x:v>
      </x:c>
      <x:c r="Q1666" s="9" t="n">
        <x:f>IF(AND(T1666=1,G1666=P1666),1,0)</x:f>
        <x:v>1</x:v>
      </x:c>
      <x:c r="R1666" s="9" t="n">
        <x:f>IF(AND(T1666=1,G1666="PASS",P1666="FAIL"),1,0)</x:f>
        <x:v>0</x:v>
      </x:c>
      <x:c r="S1666" s="9" t="n">
        <x:f>IF(AND(T1666=1,G1666="FAIL",P1666="PASS"),1,0)</x:f>
        <x:v>0</x:v>
      </x:c>
      <x:c r="T1666" s="9" t="n">
        <x:v>1</x:v>
      </x:c>
      <x:c r="U1666" s="9" t="n">
        <x:v>15</x:v>
      </x:c>
      <x:c r="V1666" s="9" t="str">
        <x:v>MVP/SHACL_GENERATION_PIPELINE/experiments/FULL_REPAIR_V2/RUN_01/runs/RUN-TRF-030-20260915T124111925126Z/artifacts/attempt_04/candidate_shape.ttl</x:v>
      </x:c>
    </x:row>
    <x:row r="1667" ht="22" customHeight="1">
      <x:c r="A1667" s="10" t="str">
        <x:v>V2_FALLBACK25</x:v>
      </x:c>
      <x:c r="B1667" s="10" t="str">
        <x:v>TRF-030</x:v>
      </x:c>
      <x:c r="C1667" s="10" t="str">
        <x:v>TRF-030-F11</x:v>
      </x:c>
      <x:c r="D1667" s="10" t="str">
        <x:v>RUN_01</x:v>
      </x:c>
      <x:c r="E1667" s="10" t="str">
        <x:v>REJECTED_ATTEMPT_04</x:v>
      </x:c>
      <x:c r="F1667" s="10" t="str">
        <x:v>FAIL</x:v>
      </x:c>
      <x:c r="G1667" s="10" t="str">
        <x:v>FAIL</x:v>
      </x:c>
      <x:c r="H1667" s="10" t="str">
        <x:v>EXECUTED</x:v>
      </x:c>
      <x:c r="I1667" s="10" t="str">
        <x:v>PARSED</x:v>
      </x:c>
      <x:c r="J1667" s="10" t="str">
        <x:v>MAX_ATTEMPTS_REACHED</x:v>
      </x:c>
      <x:c r="K1667" s="10" t="str">
        <x:v>fe2e6758cad27fe64dfa1cb817240fb1e24bc2b97acec9e5be98930c07be5e1c</x:v>
      </x:c>
      <x:c r="L1667" s="10" t="str">
        <x:v>rejected_attempt4</x:v>
      </x:c>
      <x:c r="M1667" s="10" t="n">
        <x:v>1</x:v>
      </x:c>
      <x:c r="N1667" s="10" t="n">
        <x:v>0</x:v>
      </x:c>
      <x:c r="O1667" s="10" t="n">
        <x:v>0</x:v>
      </x:c>
      <x:c r="P1667" s="9" t="str">
        <x:f>'CaseReview'!U1667</x:f>
        <x:v>FAIL</x:v>
      </x:c>
      <x:c r="Q1667" s="9" t="n">
        <x:f>IF(AND(T1667=1,G1667=P1667),1,0)</x:f>
        <x:v>1</x:v>
      </x:c>
      <x:c r="R1667" s="9" t="n">
        <x:f>IF(AND(T1667=1,G1667="PASS",P1667="FAIL"),1,0)</x:f>
        <x:v>0</x:v>
      </x:c>
      <x:c r="S1667" s="9" t="n">
        <x:f>IF(AND(T1667=1,G1667="FAIL",P1667="PASS"),1,0)</x:f>
        <x:v>0</x:v>
      </x:c>
      <x:c r="T1667" s="9" t="n">
        <x:v>1</x:v>
      </x:c>
      <x:c r="U1667" s="9" t="n">
        <x:v>15</x:v>
      </x:c>
      <x:c r="V1667" s="9" t="str">
        <x:v>MVP/SHACL_GENERATION_PIPELINE/experiments/FULL_REPAIR_V2/RUN_01/runs/RUN-TRF-030-20260915T124111925126Z/artifacts/attempt_04/candidate_shape.ttl</x:v>
      </x:c>
    </x:row>
    <x:row r="1668" ht="22" customHeight="1">
      <x:c r="A1668" s="10" t="str">
        <x:v>V2_FALLBACK25</x:v>
      </x:c>
      <x:c r="B1668" s="10" t="str">
        <x:v>TRF-030</x:v>
      </x:c>
      <x:c r="C1668" s="10" t="str">
        <x:v>TRF-030-F12</x:v>
      </x:c>
      <x:c r="D1668" s="10" t="str">
        <x:v>RUN_01</x:v>
      </x:c>
      <x:c r="E1668" s="10" t="str">
        <x:v>REJECTED_ATTEMPT_04</x:v>
      </x:c>
      <x:c r="F1668" s="10" t="str">
        <x:v>FAIL</x:v>
      </x:c>
      <x:c r="G1668" s="10" t="str">
        <x:v>FAIL</x:v>
      </x:c>
      <x:c r="H1668" s="10" t="str">
        <x:v>EXECUTED</x:v>
      </x:c>
      <x:c r="I1668" s="10" t="str">
        <x:v>PARSED</x:v>
      </x:c>
      <x:c r="J1668" s="10" t="str">
        <x:v>MAX_ATTEMPTS_REACHED</x:v>
      </x:c>
      <x:c r="K1668" s="10" t="str">
        <x:v>fe2e6758cad27fe64dfa1cb817240fb1e24bc2b97acec9e5be98930c07be5e1c</x:v>
      </x:c>
      <x:c r="L1668" s="10" t="str">
        <x:v>rejected_attempt4</x:v>
      </x:c>
      <x:c r="M1668" s="10" t="n">
        <x:v>1</x:v>
      </x:c>
      <x:c r="N1668" s="10" t="n">
        <x:v>0</x:v>
      </x:c>
      <x:c r="O1668" s="10" t="n">
        <x:v>0</x:v>
      </x:c>
      <x:c r="P1668" s="9" t="str">
        <x:f>'CaseReview'!U1668</x:f>
        <x:v>FAIL</x:v>
      </x:c>
      <x:c r="Q1668" s="9" t="n">
        <x:f>IF(AND(T1668=1,G1668=P1668),1,0)</x:f>
        <x:v>1</x:v>
      </x:c>
      <x:c r="R1668" s="9" t="n">
        <x:f>IF(AND(T1668=1,G1668="PASS",P1668="FAIL"),1,0)</x:f>
        <x:v>0</x:v>
      </x:c>
      <x:c r="S1668" s="9" t="n">
        <x:f>IF(AND(T1668=1,G1668="FAIL",P1668="PASS"),1,0)</x:f>
        <x:v>0</x:v>
      </x:c>
      <x:c r="T1668" s="9" t="n">
        <x:v>1</x:v>
      </x:c>
      <x:c r="U1668" s="9" t="n">
        <x:v>15</x:v>
      </x:c>
      <x:c r="V1668" s="9" t="str">
        <x:v>MVP/SHACL_GENERATION_PIPELINE/experiments/FULL_REPAIR_V2/RUN_01/runs/RUN-TRF-030-20260915T124111925126Z/artifacts/attempt_04/candidate_shape.ttl</x:v>
      </x:c>
    </x:row>
    <x:row r="1669" ht="22" customHeight="1">
      <x:c r="A1669" s="10" t="str">
        <x:v>V2_FALLBACK25</x:v>
      </x:c>
      <x:c r="B1669" s="10" t="str">
        <x:v>TRF-030</x:v>
      </x:c>
      <x:c r="C1669" s="10" t="str">
        <x:v>TRF-030-F13</x:v>
      </x:c>
      <x:c r="D1669" s="10" t="str">
        <x:v>RUN_01</x:v>
      </x:c>
      <x:c r="E1669" s="10" t="str">
        <x:v>REJECTED_ATTEMPT_04</x:v>
      </x:c>
      <x:c r="F1669" s="10" t="str">
        <x:v>FAIL</x:v>
      </x:c>
      <x:c r="G1669" s="10" t="str">
        <x:v>FAIL</x:v>
      </x:c>
      <x:c r="H1669" s="10" t="str">
        <x:v>EXECUTED</x:v>
      </x:c>
      <x:c r="I1669" s="10" t="str">
        <x:v>PARSED</x:v>
      </x:c>
      <x:c r="J1669" s="10" t="str">
        <x:v>MAX_ATTEMPTS_REACHED</x:v>
      </x:c>
      <x:c r="K1669" s="10" t="str">
        <x:v>fe2e6758cad27fe64dfa1cb817240fb1e24bc2b97acec9e5be98930c07be5e1c</x:v>
      </x:c>
      <x:c r="L1669" s="10" t="str">
        <x:v>rejected_attempt4</x:v>
      </x:c>
      <x:c r="M1669" s="10" t="n">
        <x:v>1</x:v>
      </x:c>
      <x:c r="N1669" s="10" t="n">
        <x:v>0</x:v>
      </x:c>
      <x:c r="O1669" s="10" t="n">
        <x:v>0</x:v>
      </x:c>
      <x:c r="P1669" s="9" t="str">
        <x:f>'CaseReview'!U1669</x:f>
        <x:v>FAIL</x:v>
      </x:c>
      <x:c r="Q1669" s="9" t="n">
        <x:f>IF(AND(T1669=1,G1669=P1669),1,0)</x:f>
        <x:v>1</x:v>
      </x:c>
      <x:c r="R1669" s="9" t="n">
        <x:f>IF(AND(T1669=1,G1669="PASS",P1669="FAIL"),1,0)</x:f>
        <x:v>0</x:v>
      </x:c>
      <x:c r="S1669" s="9" t="n">
        <x:f>IF(AND(T1669=1,G1669="FAIL",P1669="PASS"),1,0)</x:f>
        <x:v>0</x:v>
      </x:c>
      <x:c r="T1669" s="9" t="n">
        <x:v>1</x:v>
      </x:c>
      <x:c r="U1669" s="9" t="n">
        <x:v>15</x:v>
      </x:c>
      <x:c r="V1669" s="9" t="str">
        <x:v>MVP/SHACL_GENERATION_PIPELINE/experiments/FULL_REPAIR_V2/RUN_01/runs/RUN-TRF-030-20260915T124111925126Z/artifacts/attempt_04/candidate_shape.ttl</x:v>
      </x:c>
    </x:row>
    <x:row r="1670" ht="22" customHeight="1">
      <x:c r="A1670" s="10" t="str">
        <x:v>V2_FALLBACK25</x:v>
      </x:c>
      <x:c r="B1670" s="10" t="str">
        <x:v>TRF-030</x:v>
      </x:c>
      <x:c r="C1670" s="10" t="str">
        <x:v>TRF-030-P01</x:v>
      </x:c>
      <x:c r="D1670" s="10" t="str">
        <x:v>RUN_01</x:v>
      </x:c>
      <x:c r="E1670" s="10" t="str">
        <x:v>REJECTED_ATTEMPT_04</x:v>
      </x:c>
      <x:c r="F1670" s="10" t="str">
        <x:v>PASS</x:v>
      </x:c>
      <x:c r="G1670" s="10" t="str">
        <x:v>FAIL</x:v>
      </x:c>
      <x:c r="H1670" s="10" t="str">
        <x:v>EXECUTED</x:v>
      </x:c>
      <x:c r="I1670" s="10" t="str">
        <x:v>PARSED</x:v>
      </x:c>
      <x:c r="J1670" s="10" t="str">
        <x:v>MAX_ATTEMPTS_REACHED</x:v>
      </x:c>
      <x:c r="K1670" s="10" t="str">
        <x:v>fe2e6758cad27fe64dfa1cb817240fb1e24bc2b97acec9e5be98930c07be5e1c</x:v>
      </x:c>
      <x:c r="L1670" s="10" t="str">
        <x:v>rejected_attempt4</x:v>
      </x:c>
      <x:c r="M1670" s="10" t="n">
        <x:v>0</x:v>
      </x:c>
      <x:c r="N1670" s="10" t="n">
        <x:v>0</x:v>
      </x:c>
      <x:c r="O1670" s="10" t="n">
        <x:v>1</x:v>
      </x:c>
      <x:c r="P1670" s="9" t="str">
        <x:f>'CaseReview'!U1670</x:f>
        <x:v>PASS</x:v>
      </x:c>
      <x:c r="Q1670" s="9" t="n">
        <x:f>IF(AND(T1670=1,G1670=P1670),1,0)</x:f>
        <x:v>0</x:v>
      </x:c>
      <x:c r="R1670" s="9" t="n">
        <x:f>IF(AND(T1670=1,G1670="PASS",P1670="FAIL"),1,0)</x:f>
        <x:v>0</x:v>
      </x:c>
      <x:c r="S1670" s="9" t="n">
        <x:f>IF(AND(T1670=1,G1670="FAIL",P1670="PASS"),1,0)</x:f>
        <x:v>1</x:v>
      </x:c>
      <x:c r="T1670" s="9" t="n">
        <x:v>1</x:v>
      </x:c>
      <x:c r="U1670" s="9" t="n">
        <x:v>15</x:v>
      </x:c>
      <x:c r="V1670" s="9" t="str">
        <x:v>MVP/SHACL_GENERATION_PIPELINE/experiments/FULL_REPAIR_V2/RUN_01/runs/RUN-TRF-030-20260915T124111925126Z/artifacts/attempt_04/candidate_shape.ttl</x:v>
      </x:c>
    </x:row>
    <x:row r="1671" ht="22" customHeight="1">
      <x:c r="A1671" s="10" t="str">
        <x:v>V2_FALLBACK25</x:v>
      </x:c>
      <x:c r="B1671" s="10" t="str">
        <x:v>TRF-030</x:v>
      </x:c>
      <x:c r="C1671" s="10" t="str">
        <x:v>TRF-030-P02</x:v>
      </x:c>
      <x:c r="D1671" s="10" t="str">
        <x:v>RUN_01</x:v>
      </x:c>
      <x:c r="E1671" s="10" t="str">
        <x:v>REJECTED_ATTEMPT_04</x:v>
      </x:c>
      <x:c r="F1671" s="10" t="str">
        <x:v>PASS</x:v>
      </x:c>
      <x:c r="G1671" s="10" t="str">
        <x:v>FAIL</x:v>
      </x:c>
      <x:c r="H1671" s="10" t="str">
        <x:v>EXECUTED</x:v>
      </x:c>
      <x:c r="I1671" s="10" t="str">
        <x:v>PARSED</x:v>
      </x:c>
      <x:c r="J1671" s="10" t="str">
        <x:v>MAX_ATTEMPTS_REACHED</x:v>
      </x:c>
      <x:c r="K1671" s="10" t="str">
        <x:v>fe2e6758cad27fe64dfa1cb817240fb1e24bc2b97acec9e5be98930c07be5e1c</x:v>
      </x:c>
      <x:c r="L1671" s="10" t="str">
        <x:v>rejected_attempt4</x:v>
      </x:c>
      <x:c r="M1671" s="10" t="n">
        <x:v>0</x:v>
      </x:c>
      <x:c r="N1671" s="10" t="n">
        <x:v>0</x:v>
      </x:c>
      <x:c r="O1671" s="10" t="n">
        <x:v>1</x:v>
      </x:c>
      <x:c r="P1671" s="9" t="str">
        <x:f>'CaseReview'!U1671</x:f>
        <x:v>PASS</x:v>
      </x:c>
      <x:c r="Q1671" s="9" t="n">
        <x:f>IF(AND(T1671=1,G1671=P1671),1,0)</x:f>
        <x:v>0</x:v>
      </x:c>
      <x:c r="R1671" s="9" t="n">
        <x:f>IF(AND(T1671=1,G1671="PASS",P1671="FAIL"),1,0)</x:f>
        <x:v>0</x:v>
      </x:c>
      <x:c r="S1671" s="9" t="n">
        <x:f>IF(AND(T1671=1,G1671="FAIL",P1671="PASS"),1,0)</x:f>
        <x:v>1</x:v>
      </x:c>
      <x:c r="T1671" s="9" t="n">
        <x:v>1</x:v>
      </x:c>
      <x:c r="U1671" s="9" t="n">
        <x:v>15</x:v>
      </x:c>
      <x:c r="V1671" s="9" t="str">
        <x:v>MVP/SHACL_GENERATION_PIPELINE/experiments/FULL_REPAIR_V2/RUN_01/runs/RUN-TRF-030-20260915T124111925126Z/artifacts/attempt_04/candidate_shape.ttl</x:v>
      </x:c>
    </x:row>
    <x:row r="1672" ht="22" customHeight="1">
      <x:c r="A1672" s="10" t="str">
        <x:v>V2_FALLBACK25</x:v>
      </x:c>
      <x:c r="B1672" s="10" t="str">
        <x:v>TRF-031</x:v>
      </x:c>
      <x:c r="C1672" s="10" t="str">
        <x:v>TRF-031-F01</x:v>
      </x:c>
      <x:c r="D1672" s="10" t="str">
        <x:v>RUN_01</x:v>
      </x:c>
      <x:c r="E1672" s="10" t="str">
        <x:v>ORIGINAL_LEDGER</x:v>
      </x:c>
      <x:c r="F1672" s="10" t="str">
        <x:v>FAIL</x:v>
      </x:c>
      <x:c r="G1672" s="10" t="str">
        <x:v>FAIL</x:v>
      </x:c>
      <x:c r="H1672" s="10" t="str">
        <x:v>EXECUTED</x:v>
      </x:c>
      <x:c r="I1672" s="10" t="str">
        <x:v>PARSED</x:v>
      </x:c>
      <x:c r="J1672" s="10" t="str">
        <x:v>GENERATION_ACCEPTED</x:v>
      </x:c>
      <x:c r="K1672" s="10" t="str">
        <x:v>33c96b47aac3e18acc885d1457be94804aee136fefc18a7e0751c52027333051</x:v>
      </x:c>
      <x:c r="L1672" s="10" t="str">
        <x:v>full_repair_v2</x:v>
      </x:c>
      <x:c r="M1672" s="10" t="n">
        <x:v>1</x:v>
      </x:c>
      <x:c r="N1672" s="10" t="n">
        <x:v>0</x:v>
      </x:c>
      <x:c r="O1672" s="10" t="n">
        <x:v>0</x:v>
      </x:c>
      <x:c r="P1672" s="9" t="str">
        <x:f>'CaseReview'!U1672</x:f>
        <x:v>FAIL</x:v>
      </x:c>
      <x:c r="Q1672" s="9" t="n">
        <x:f>IF(AND(T1672=1,G1672=P1672),1,0)</x:f>
        <x:v>1</x:v>
      </x:c>
      <x:c r="R1672" s="9" t="n">
        <x:f>IF(AND(T1672=1,G1672="PASS",P1672="FAIL"),1,0)</x:f>
        <x:v>0</x:v>
      </x:c>
      <x:c r="S1672" s="9" t="n">
        <x:f>IF(AND(T1672=1,G1672="FAIL",P1672="PASS"),1,0)</x:f>
        <x:v>0</x:v>
      </x:c>
      <x:c r="T1672" s="9" t="n">
        <x:v>1</x:v>
      </x:c>
      <x:c r="U1672" s="9" t="n">
        <x:v>11</x:v>
      </x:c>
      <x:c r="V1672" s="9" t="str">
        <x:v>MVP/SHACL_GENERATION_PIPELINE/experiments/FULL_REPAIR_V2/RUN_01/runs/RUN-TRF-031-20260915T124408932014Z/final/final_shape.ttl</x:v>
      </x:c>
    </x:row>
    <x:row r="1673" ht="22" customHeight="1">
      <x:c r="A1673" s="10" t="str">
        <x:v>V2_FALLBACK25</x:v>
      </x:c>
      <x:c r="B1673" s="10" t="str">
        <x:v>TRF-031</x:v>
      </x:c>
      <x:c r="C1673" s="10" t="str">
        <x:v>TRF-031-F02</x:v>
      </x:c>
      <x:c r="D1673" s="10" t="str">
        <x:v>RUN_01</x:v>
      </x:c>
      <x:c r="E1673" s="10" t="str">
        <x:v>ORIGINAL_LEDGER</x:v>
      </x:c>
      <x:c r="F1673" s="10" t="str">
        <x:v>FAIL</x:v>
      </x:c>
      <x:c r="G1673" s="10" t="str">
        <x:v>FAIL</x:v>
      </x:c>
      <x:c r="H1673" s="10" t="str">
        <x:v>EXECUTED</x:v>
      </x:c>
      <x:c r="I1673" s="10" t="str">
        <x:v>PARSED</x:v>
      </x:c>
      <x:c r="J1673" s="10" t="str">
        <x:v>GENERATION_ACCEPTED</x:v>
      </x:c>
      <x:c r="K1673" s="10" t="str">
        <x:v>33c96b47aac3e18acc885d1457be94804aee136fefc18a7e0751c52027333051</x:v>
      </x:c>
      <x:c r="L1673" s="10" t="str">
        <x:v>full_repair_v2</x:v>
      </x:c>
      <x:c r="M1673" s="10" t="n">
        <x:v>1</x:v>
      </x:c>
      <x:c r="N1673" s="10" t="n">
        <x:v>0</x:v>
      </x:c>
      <x:c r="O1673" s="10" t="n">
        <x:v>0</x:v>
      </x:c>
      <x:c r="P1673" s="9" t="str">
        <x:f>'CaseReview'!U1673</x:f>
        <x:v>FAIL</x:v>
      </x:c>
      <x:c r="Q1673" s="9" t="n">
        <x:f>IF(AND(T1673=1,G1673=P1673),1,0)</x:f>
        <x:v>1</x:v>
      </x:c>
      <x:c r="R1673" s="9" t="n">
        <x:f>IF(AND(T1673=1,G1673="PASS",P1673="FAIL"),1,0)</x:f>
        <x:v>0</x:v>
      </x:c>
      <x:c r="S1673" s="9" t="n">
        <x:f>IF(AND(T1673=1,G1673="FAIL",P1673="PASS"),1,0)</x:f>
        <x:v>0</x:v>
      </x:c>
      <x:c r="T1673" s="9" t="n">
        <x:v>1</x:v>
      </x:c>
      <x:c r="U1673" s="9" t="n">
        <x:v>11</x:v>
      </x:c>
      <x:c r="V1673" s="9" t="str">
        <x:v>MVP/SHACL_GENERATION_PIPELINE/experiments/FULL_REPAIR_V2/RUN_01/runs/RUN-TRF-031-20260915T124408932014Z/final/final_shape.ttl</x:v>
      </x:c>
    </x:row>
    <x:row r="1674" ht="22" customHeight="1">
      <x:c r="A1674" s="10" t="str">
        <x:v>V2_FALLBACK25</x:v>
      </x:c>
      <x:c r="B1674" s="10" t="str">
        <x:v>TRF-031</x:v>
      </x:c>
      <x:c r="C1674" s="10" t="str">
        <x:v>TRF-031-F03</x:v>
      </x:c>
      <x:c r="D1674" s="10" t="str">
        <x:v>RUN_01</x:v>
      </x:c>
      <x:c r="E1674" s="10" t="str">
        <x:v>ORIGINAL_LEDGER</x:v>
      </x:c>
      <x:c r="F1674" s="10" t="str">
        <x:v>FAIL</x:v>
      </x:c>
      <x:c r="G1674" s="10" t="str">
        <x:v>FAIL</x:v>
      </x:c>
      <x:c r="H1674" s="10" t="str">
        <x:v>EXECUTED</x:v>
      </x:c>
      <x:c r="I1674" s="10" t="str">
        <x:v>PARSED</x:v>
      </x:c>
      <x:c r="J1674" s="10" t="str">
        <x:v>GENERATION_ACCEPTED</x:v>
      </x:c>
      <x:c r="K1674" s="10" t="str">
        <x:v>33c96b47aac3e18acc885d1457be94804aee136fefc18a7e0751c52027333051</x:v>
      </x:c>
      <x:c r="L1674" s="10" t="str">
        <x:v>full_repair_v2</x:v>
      </x:c>
      <x:c r="M1674" s="10" t="n">
        <x:v>1</x:v>
      </x:c>
      <x:c r="N1674" s="10" t="n">
        <x:v>0</x:v>
      </x:c>
      <x:c r="O1674" s="10" t="n">
        <x:v>0</x:v>
      </x:c>
      <x:c r="P1674" s="9" t="str">
        <x:f>'CaseReview'!U1674</x:f>
        <x:v>FAIL</x:v>
      </x:c>
      <x:c r="Q1674" s="9" t="n">
        <x:f>IF(AND(T1674=1,G1674=P1674),1,0)</x:f>
        <x:v>1</x:v>
      </x:c>
      <x:c r="R1674" s="9" t="n">
        <x:f>IF(AND(T1674=1,G1674="PASS",P1674="FAIL"),1,0)</x:f>
        <x:v>0</x:v>
      </x:c>
      <x:c r="S1674" s="9" t="n">
        <x:f>IF(AND(T1674=1,G1674="FAIL",P1674="PASS"),1,0)</x:f>
        <x:v>0</x:v>
      </x:c>
      <x:c r="T1674" s="9" t="n">
        <x:v>1</x:v>
      </x:c>
      <x:c r="U1674" s="9" t="n">
        <x:v>11</x:v>
      </x:c>
      <x:c r="V1674" s="9" t="str">
        <x:v>MVP/SHACL_GENERATION_PIPELINE/experiments/FULL_REPAIR_V2/RUN_01/runs/RUN-TRF-031-20260915T124408932014Z/final/final_shape.ttl</x:v>
      </x:c>
    </x:row>
    <x:row r="1675" ht="22" customHeight="1">
      <x:c r="A1675" s="10" t="str">
        <x:v>V2_FALLBACK25</x:v>
      </x:c>
      <x:c r="B1675" s="10" t="str">
        <x:v>TRF-031</x:v>
      </x:c>
      <x:c r="C1675" s="10" t="str">
        <x:v>TRF-031-F04</x:v>
      </x:c>
      <x:c r="D1675" s="10" t="str">
        <x:v>RUN_01</x:v>
      </x:c>
      <x:c r="E1675" s="10" t="str">
        <x:v>ORIGINAL_LEDGER</x:v>
      </x:c>
      <x:c r="F1675" s="10" t="str">
        <x:v>FAIL</x:v>
      </x:c>
      <x:c r="G1675" s="10" t="str">
        <x:v>FAIL</x:v>
      </x:c>
      <x:c r="H1675" s="10" t="str">
        <x:v>EXECUTED</x:v>
      </x:c>
      <x:c r="I1675" s="10" t="str">
        <x:v>PARSED</x:v>
      </x:c>
      <x:c r="J1675" s="10" t="str">
        <x:v>GENERATION_ACCEPTED</x:v>
      </x:c>
      <x:c r="K1675" s="10" t="str">
        <x:v>33c96b47aac3e18acc885d1457be94804aee136fefc18a7e0751c52027333051</x:v>
      </x:c>
      <x:c r="L1675" s="10" t="str">
        <x:v>full_repair_v2</x:v>
      </x:c>
      <x:c r="M1675" s="10" t="n">
        <x:v>1</x:v>
      </x:c>
      <x:c r="N1675" s="10" t="n">
        <x:v>0</x:v>
      </x:c>
      <x:c r="O1675" s="10" t="n">
        <x:v>0</x:v>
      </x:c>
      <x:c r="P1675" s="9" t="str">
        <x:f>'CaseReview'!U1675</x:f>
        <x:v>FAIL</x:v>
      </x:c>
      <x:c r="Q1675" s="9" t="n">
        <x:f>IF(AND(T1675=1,G1675=P1675),1,0)</x:f>
        <x:v>1</x:v>
      </x:c>
      <x:c r="R1675" s="9" t="n">
        <x:f>IF(AND(T1675=1,G1675="PASS",P1675="FAIL"),1,0)</x:f>
        <x:v>0</x:v>
      </x:c>
      <x:c r="S1675" s="9" t="n">
        <x:f>IF(AND(T1675=1,G1675="FAIL",P1675="PASS"),1,0)</x:f>
        <x:v>0</x:v>
      </x:c>
      <x:c r="T1675" s="9" t="n">
        <x:v>1</x:v>
      </x:c>
      <x:c r="U1675" s="9" t="n">
        <x:v>11</x:v>
      </x:c>
      <x:c r="V1675" s="9" t="str">
        <x:v>MVP/SHACL_GENERATION_PIPELINE/experiments/FULL_REPAIR_V2/RUN_01/runs/RUN-TRF-031-20260915T124408932014Z/final/final_shape.ttl</x:v>
      </x:c>
    </x:row>
    <x:row r="1676" ht="22" customHeight="1">
      <x:c r="A1676" s="10" t="str">
        <x:v>V2_FALLBACK25</x:v>
      </x:c>
      <x:c r="B1676" s="10" t="str">
        <x:v>TRF-031</x:v>
      </x:c>
      <x:c r="C1676" s="10" t="str">
        <x:v>TRF-031-F05</x:v>
      </x:c>
      <x:c r="D1676" s="10" t="str">
        <x:v>RUN_01</x:v>
      </x:c>
      <x:c r="E1676" s="10" t="str">
        <x:v>ORIGINAL_LEDGER</x:v>
      </x:c>
      <x:c r="F1676" s="10" t="str">
        <x:v>FAIL</x:v>
      </x:c>
      <x:c r="G1676" s="10" t="str">
        <x:v>FAIL</x:v>
      </x:c>
      <x:c r="H1676" s="10" t="str">
        <x:v>EXECUTED</x:v>
      </x:c>
      <x:c r="I1676" s="10" t="str">
        <x:v>PARSED</x:v>
      </x:c>
      <x:c r="J1676" s="10" t="str">
        <x:v>GENERATION_ACCEPTED</x:v>
      </x:c>
      <x:c r="K1676" s="10" t="str">
        <x:v>33c96b47aac3e18acc885d1457be94804aee136fefc18a7e0751c52027333051</x:v>
      </x:c>
      <x:c r="L1676" s="10" t="str">
        <x:v>full_repair_v2</x:v>
      </x:c>
      <x:c r="M1676" s="10" t="n">
        <x:v>1</x:v>
      </x:c>
      <x:c r="N1676" s="10" t="n">
        <x:v>0</x:v>
      </x:c>
      <x:c r="O1676" s="10" t="n">
        <x:v>0</x:v>
      </x:c>
      <x:c r="P1676" s="9" t="str">
        <x:f>'CaseReview'!U1676</x:f>
        <x:v>FAIL</x:v>
      </x:c>
      <x:c r="Q1676" s="9" t="n">
        <x:f>IF(AND(T1676=1,G1676=P1676),1,0)</x:f>
        <x:v>1</x:v>
      </x:c>
      <x:c r="R1676" s="9" t="n">
        <x:f>IF(AND(T1676=1,G1676="PASS",P1676="FAIL"),1,0)</x:f>
        <x:v>0</x:v>
      </x:c>
      <x:c r="S1676" s="9" t="n">
        <x:f>IF(AND(T1676=1,G1676="FAIL",P1676="PASS"),1,0)</x:f>
        <x:v>0</x:v>
      </x:c>
      <x:c r="T1676" s="9" t="n">
        <x:v>1</x:v>
      </x:c>
      <x:c r="U1676" s="9" t="n">
        <x:v>11</x:v>
      </x:c>
      <x:c r="V1676" s="9" t="str">
        <x:v>MVP/SHACL_GENERATION_PIPELINE/experiments/FULL_REPAIR_V2/RUN_01/runs/RUN-TRF-031-20260915T124408932014Z/final/final_shape.ttl</x:v>
      </x:c>
    </x:row>
    <x:row r="1677" ht="22" customHeight="1">
      <x:c r="A1677" s="10" t="str">
        <x:v>V2_FALLBACK25</x:v>
      </x:c>
      <x:c r="B1677" s="10" t="str">
        <x:v>TRF-031</x:v>
      </x:c>
      <x:c r="C1677" s="10" t="str">
        <x:v>TRF-031-F06</x:v>
      </x:c>
      <x:c r="D1677" s="10" t="str">
        <x:v>RUN_01</x:v>
      </x:c>
      <x:c r="E1677" s="10" t="str">
        <x:v>ORIGINAL_LEDGER</x:v>
      </x:c>
      <x:c r="F1677" s="10" t="str">
        <x:v>FAIL</x:v>
      </x:c>
      <x:c r="G1677" s="10" t="str">
        <x:v>FAIL</x:v>
      </x:c>
      <x:c r="H1677" s="10" t="str">
        <x:v>EXECUTED</x:v>
      </x:c>
      <x:c r="I1677" s="10" t="str">
        <x:v>PARSED</x:v>
      </x:c>
      <x:c r="J1677" s="10" t="str">
        <x:v>GENERATION_ACCEPTED</x:v>
      </x:c>
      <x:c r="K1677" s="10" t="str">
        <x:v>33c96b47aac3e18acc885d1457be94804aee136fefc18a7e0751c52027333051</x:v>
      </x:c>
      <x:c r="L1677" s="10" t="str">
        <x:v>full_repair_v2</x:v>
      </x:c>
      <x:c r="M1677" s="10" t="n">
        <x:v>1</x:v>
      </x:c>
      <x:c r="N1677" s="10" t="n">
        <x:v>0</x:v>
      </x:c>
      <x:c r="O1677" s="10" t="n">
        <x:v>0</x:v>
      </x:c>
      <x:c r="P1677" s="9" t="str">
        <x:f>'CaseReview'!U1677</x:f>
        <x:v>FAIL</x:v>
      </x:c>
      <x:c r="Q1677" s="9" t="n">
        <x:f>IF(AND(T1677=1,G1677=P1677),1,0)</x:f>
        <x:v>1</x:v>
      </x:c>
      <x:c r="R1677" s="9" t="n">
        <x:f>IF(AND(T1677=1,G1677="PASS",P1677="FAIL"),1,0)</x:f>
        <x:v>0</x:v>
      </x:c>
      <x:c r="S1677" s="9" t="n">
        <x:f>IF(AND(T1677=1,G1677="FAIL",P1677="PASS"),1,0)</x:f>
        <x:v>0</x:v>
      </x:c>
      <x:c r="T1677" s="9" t="n">
        <x:v>1</x:v>
      </x:c>
      <x:c r="U1677" s="9" t="n">
        <x:v>11</x:v>
      </x:c>
      <x:c r="V1677" s="9" t="str">
        <x:v>MVP/SHACL_GENERATION_PIPELINE/experiments/FULL_REPAIR_V2/RUN_01/runs/RUN-TRF-031-20260915T124408932014Z/final/final_shape.ttl</x:v>
      </x:c>
    </x:row>
    <x:row r="1678" ht="22" customHeight="1">
      <x:c r="A1678" s="10" t="str">
        <x:v>V2_FALLBACK25</x:v>
      </x:c>
      <x:c r="B1678" s="10" t="str">
        <x:v>TRF-031</x:v>
      </x:c>
      <x:c r="C1678" s="10" t="str">
        <x:v>TRF-031-F07</x:v>
      </x:c>
      <x:c r="D1678" s="10" t="str">
        <x:v>RUN_01</x:v>
      </x:c>
      <x:c r="E1678" s="10" t="str">
        <x:v>ORIGINAL_LEDGER</x:v>
      </x:c>
      <x:c r="F1678" s="10" t="str">
        <x:v>FAIL</x:v>
      </x:c>
      <x:c r="G1678" s="10" t="str">
        <x:v>FAIL</x:v>
      </x:c>
      <x:c r="H1678" s="10" t="str">
        <x:v>EXECUTED</x:v>
      </x:c>
      <x:c r="I1678" s="10" t="str">
        <x:v>PARSED</x:v>
      </x:c>
      <x:c r="J1678" s="10" t="str">
        <x:v>GENERATION_ACCEPTED</x:v>
      </x:c>
      <x:c r="K1678" s="10" t="str">
        <x:v>33c96b47aac3e18acc885d1457be94804aee136fefc18a7e0751c52027333051</x:v>
      </x:c>
      <x:c r="L1678" s="10" t="str">
        <x:v>full_repair_v2</x:v>
      </x:c>
      <x:c r="M1678" s="10" t="n">
        <x:v>1</x:v>
      </x:c>
      <x:c r="N1678" s="10" t="n">
        <x:v>0</x:v>
      </x:c>
      <x:c r="O1678" s="10" t="n">
        <x:v>0</x:v>
      </x:c>
      <x:c r="P1678" s="9" t="str">
        <x:f>'CaseReview'!U1678</x:f>
        <x:v>FAIL</x:v>
      </x:c>
      <x:c r="Q1678" s="9" t="n">
        <x:f>IF(AND(T1678=1,G1678=P1678),1,0)</x:f>
        <x:v>1</x:v>
      </x:c>
      <x:c r="R1678" s="9" t="n">
        <x:f>IF(AND(T1678=1,G1678="PASS",P1678="FAIL"),1,0)</x:f>
        <x:v>0</x:v>
      </x:c>
      <x:c r="S1678" s="9" t="n">
        <x:f>IF(AND(T1678=1,G1678="FAIL",P1678="PASS"),1,0)</x:f>
        <x:v>0</x:v>
      </x:c>
      <x:c r="T1678" s="9" t="n">
        <x:v>1</x:v>
      </x:c>
      <x:c r="U1678" s="9" t="n">
        <x:v>11</x:v>
      </x:c>
      <x:c r="V1678" s="9" t="str">
        <x:v>MVP/SHACL_GENERATION_PIPELINE/experiments/FULL_REPAIR_V2/RUN_01/runs/RUN-TRF-031-20260915T124408932014Z/final/final_shape.ttl</x:v>
      </x:c>
    </x:row>
    <x:row r="1679" ht="22" customHeight="1">
      <x:c r="A1679" s="10" t="str">
        <x:v>V2_FALLBACK25</x:v>
      </x:c>
      <x:c r="B1679" s="10" t="str">
        <x:v>TRF-031</x:v>
      </x:c>
      <x:c r="C1679" s="10" t="str">
        <x:v>TRF-031-F08</x:v>
      </x:c>
      <x:c r="D1679" s="10" t="str">
        <x:v>RUN_01</x:v>
      </x:c>
      <x:c r="E1679" s="10" t="str">
        <x:v>ORIGINAL_LEDGER</x:v>
      </x:c>
      <x:c r="F1679" s="10" t="str">
        <x:v>FAIL</x:v>
      </x:c>
      <x:c r="G1679" s="10" t="str">
        <x:v>FAIL</x:v>
      </x:c>
      <x:c r="H1679" s="10" t="str">
        <x:v>EXECUTED</x:v>
      </x:c>
      <x:c r="I1679" s="10" t="str">
        <x:v>PARSED</x:v>
      </x:c>
      <x:c r="J1679" s="10" t="str">
        <x:v>GENERATION_ACCEPTED</x:v>
      </x:c>
      <x:c r="K1679" s="10" t="str">
        <x:v>33c96b47aac3e18acc885d1457be94804aee136fefc18a7e0751c52027333051</x:v>
      </x:c>
      <x:c r="L1679" s="10" t="str">
        <x:v>full_repair_v2</x:v>
      </x:c>
      <x:c r="M1679" s="10" t="n">
        <x:v>1</x:v>
      </x:c>
      <x:c r="N1679" s="10" t="n">
        <x:v>0</x:v>
      </x:c>
      <x:c r="O1679" s="10" t="n">
        <x:v>0</x:v>
      </x:c>
      <x:c r="P1679" s="9" t="str">
        <x:f>'CaseReview'!U1679</x:f>
        <x:v>FAIL</x:v>
      </x:c>
      <x:c r="Q1679" s="9" t="n">
        <x:f>IF(AND(T1679=1,G1679=P1679),1,0)</x:f>
        <x:v>1</x:v>
      </x:c>
      <x:c r="R1679" s="9" t="n">
        <x:f>IF(AND(T1679=1,G1679="PASS",P1679="FAIL"),1,0)</x:f>
        <x:v>0</x:v>
      </x:c>
      <x:c r="S1679" s="9" t="n">
        <x:f>IF(AND(T1679=1,G1679="FAIL",P1679="PASS"),1,0)</x:f>
        <x:v>0</x:v>
      </x:c>
      <x:c r="T1679" s="9" t="n">
        <x:v>1</x:v>
      </x:c>
      <x:c r="U1679" s="9" t="n">
        <x:v>11</x:v>
      </x:c>
      <x:c r="V1679" s="9" t="str">
        <x:v>MVP/SHACL_GENERATION_PIPELINE/experiments/FULL_REPAIR_V2/RUN_01/runs/RUN-TRF-031-20260915T124408932014Z/final/final_shape.ttl</x:v>
      </x:c>
    </x:row>
    <x:row r="1680" ht="22" customHeight="1">
      <x:c r="A1680" s="10" t="str">
        <x:v>V2_FALLBACK25</x:v>
      </x:c>
      <x:c r="B1680" s="10" t="str">
        <x:v>TRF-031</x:v>
      </x:c>
      <x:c r="C1680" s="10" t="str">
        <x:v>TRF-031-P01</x:v>
      </x:c>
      <x:c r="D1680" s="10" t="str">
        <x:v>RUN_01</x:v>
      </x:c>
      <x:c r="E1680" s="10" t="str">
        <x:v>ORIGINAL_LEDGER</x:v>
      </x:c>
      <x:c r="F1680" s="10" t="str">
        <x:v>PASS</x:v>
      </x:c>
      <x:c r="G1680" s="10" t="str">
        <x:v>PASS</x:v>
      </x:c>
      <x:c r="H1680" s="10" t="str">
        <x:v>EXECUTED</x:v>
      </x:c>
      <x:c r="I1680" s="10" t="str">
        <x:v>PARSED</x:v>
      </x:c>
      <x:c r="J1680" s="10" t="str">
        <x:v>GENERATION_ACCEPTED</x:v>
      </x:c>
      <x:c r="K1680" s="10" t="str">
        <x:v>33c96b47aac3e18acc885d1457be94804aee136fefc18a7e0751c52027333051</x:v>
      </x:c>
      <x:c r="L1680" s="10" t="str">
        <x:v>full_repair_v2</x:v>
      </x:c>
      <x:c r="M1680" s="10" t="n">
        <x:v>1</x:v>
      </x:c>
      <x:c r="N1680" s="10" t="n">
        <x:v>0</x:v>
      </x:c>
      <x:c r="O1680" s="10" t="n">
        <x:v>0</x:v>
      </x:c>
      <x:c r="P1680" s="9" t="str">
        <x:f>'CaseReview'!U1680</x:f>
        <x:v>PASS</x:v>
      </x:c>
      <x:c r="Q1680" s="9" t="n">
        <x:f>IF(AND(T1680=1,G1680=P1680),1,0)</x:f>
        <x:v>1</x:v>
      </x:c>
      <x:c r="R1680" s="9" t="n">
        <x:f>IF(AND(T1680=1,G1680="PASS",P1680="FAIL"),1,0)</x:f>
        <x:v>0</x:v>
      </x:c>
      <x:c r="S1680" s="9" t="n">
        <x:f>IF(AND(T1680=1,G1680="FAIL",P1680="PASS"),1,0)</x:f>
        <x:v>0</x:v>
      </x:c>
      <x:c r="T1680" s="9" t="n">
        <x:v>1</x:v>
      </x:c>
      <x:c r="U1680" s="9" t="n">
        <x:v>11</x:v>
      </x:c>
      <x:c r="V1680" s="9" t="str">
        <x:v>MVP/SHACL_GENERATION_PIPELINE/experiments/FULL_REPAIR_V2/RUN_01/runs/RUN-TRF-031-20260915T124408932014Z/final/final_shape.ttl</x:v>
      </x:c>
    </x:row>
    <x:row r="1681" ht="22" customHeight="1">
      <x:c r="A1681" s="10" t="str">
        <x:v>V2_FALLBACK25</x:v>
      </x:c>
      <x:c r="B1681" s="10" t="str">
        <x:v>TRF-031</x:v>
      </x:c>
      <x:c r="C1681" s="10" t="str">
        <x:v>TRF-031-P02</x:v>
      </x:c>
      <x:c r="D1681" s="10" t="str">
        <x:v>RUN_01</x:v>
      </x:c>
      <x:c r="E1681" s="10" t="str">
        <x:v>ORIGINAL_LEDGER</x:v>
      </x:c>
      <x:c r="F1681" s="10" t="str">
        <x:v>PASS</x:v>
      </x:c>
      <x:c r="G1681" s="10" t="str">
        <x:v>PASS</x:v>
      </x:c>
      <x:c r="H1681" s="10" t="str">
        <x:v>EXECUTED</x:v>
      </x:c>
      <x:c r="I1681" s="10" t="str">
        <x:v>PARSED</x:v>
      </x:c>
      <x:c r="J1681" s="10" t="str">
        <x:v>GENERATION_ACCEPTED</x:v>
      </x:c>
      <x:c r="K1681" s="10" t="str">
        <x:v>33c96b47aac3e18acc885d1457be94804aee136fefc18a7e0751c52027333051</x:v>
      </x:c>
      <x:c r="L1681" s="10" t="str">
        <x:v>full_repair_v2</x:v>
      </x:c>
      <x:c r="M1681" s="10" t="n">
        <x:v>1</x:v>
      </x:c>
      <x:c r="N1681" s="10" t="n">
        <x:v>0</x:v>
      </x:c>
      <x:c r="O1681" s="10" t="n">
        <x:v>0</x:v>
      </x:c>
      <x:c r="P1681" s="9" t="str">
        <x:f>'CaseReview'!U1681</x:f>
        <x:v>PASS</x:v>
      </x:c>
      <x:c r="Q1681" s="9" t="n">
        <x:f>IF(AND(T1681=1,G1681=P1681),1,0)</x:f>
        <x:v>1</x:v>
      </x:c>
      <x:c r="R1681" s="9" t="n">
        <x:f>IF(AND(T1681=1,G1681="PASS",P1681="FAIL"),1,0)</x:f>
        <x:v>0</x:v>
      </x:c>
      <x:c r="S1681" s="9" t="n">
        <x:f>IF(AND(T1681=1,G1681="FAIL",P1681="PASS"),1,0)</x:f>
        <x:v>0</x:v>
      </x:c>
      <x:c r="T1681" s="9" t="n">
        <x:v>1</x:v>
      </x:c>
      <x:c r="U1681" s="9" t="n">
        <x:v>11</x:v>
      </x:c>
      <x:c r="V1681" s="9" t="str">
        <x:v>MVP/SHACL_GENERATION_PIPELINE/experiments/FULL_REPAIR_V2/RUN_01/runs/RUN-TRF-031-20260915T124408932014Z/final/final_shape.ttl</x:v>
      </x:c>
    </x:row>
    <x:row r="1682" ht="22" customHeight="1">
      <x:c r="A1682" s="10" t="str">
        <x:v>V2_FALLBACK25</x:v>
      </x:c>
      <x:c r="B1682" s="10" t="str">
        <x:v>TRF-031</x:v>
      </x:c>
      <x:c r="C1682" s="10" t="str">
        <x:v>TRF-031-P03</x:v>
      </x:c>
      <x:c r="D1682" s="10" t="str">
        <x:v>RUN_01</x:v>
      </x:c>
      <x:c r="E1682" s="10" t="str">
        <x:v>ORIGINAL_LEDGER</x:v>
      </x:c>
      <x:c r="F1682" s="10" t="str">
        <x:v>PASS</x:v>
      </x:c>
      <x:c r="G1682" s="10" t="str">
        <x:v>PASS</x:v>
      </x:c>
      <x:c r="H1682" s="10" t="str">
        <x:v>EXECUTED</x:v>
      </x:c>
      <x:c r="I1682" s="10" t="str">
        <x:v>PARSED</x:v>
      </x:c>
      <x:c r="J1682" s="10" t="str">
        <x:v>GENERATION_ACCEPTED</x:v>
      </x:c>
      <x:c r="K1682" s="10" t="str">
        <x:v>33c96b47aac3e18acc885d1457be94804aee136fefc18a7e0751c52027333051</x:v>
      </x:c>
      <x:c r="L1682" s="10" t="str">
        <x:v>full_repair_v2</x:v>
      </x:c>
      <x:c r="M1682" s="10" t="n">
        <x:v>1</x:v>
      </x:c>
      <x:c r="N1682" s="10" t="n">
        <x:v>0</x:v>
      </x:c>
      <x:c r="O1682" s="10" t="n">
        <x:v>0</x:v>
      </x:c>
      <x:c r="P1682" s="9" t="str">
        <x:f>'CaseReview'!U1682</x:f>
        <x:v>PASS</x:v>
      </x:c>
      <x:c r="Q1682" s="9" t="n">
        <x:f>IF(AND(T1682=1,G1682=P1682),1,0)</x:f>
        <x:v>1</x:v>
      </x:c>
      <x:c r="R1682" s="9" t="n">
        <x:f>IF(AND(T1682=1,G1682="PASS",P1682="FAIL"),1,0)</x:f>
        <x:v>0</x:v>
      </x:c>
      <x:c r="S1682" s="9" t="n">
        <x:f>IF(AND(T1682=1,G1682="FAIL",P1682="PASS"),1,0)</x:f>
        <x:v>0</x:v>
      </x:c>
      <x:c r="T1682" s="9" t="n">
        <x:v>1</x:v>
      </x:c>
      <x:c r="U1682" s="9" t="n">
        <x:v>11</x:v>
      </x:c>
      <x:c r="V1682" s="9" t="str">
        <x:v>MVP/SHACL_GENERATION_PIPELINE/experiments/FULL_REPAIR_V2/RUN_01/runs/RUN-TRF-031-20260915T124408932014Z/final/final_shape.ttl</x:v>
      </x:c>
    </x:row>
    <x:row r="1683" ht="22" customHeight="1">
      <x:c r="A1683" s="10" t="str">
        <x:v>V2_FALLBACK25</x:v>
      </x:c>
      <x:c r="B1683" s="10" t="str">
        <x:v>TRF-032</x:v>
      </x:c>
      <x:c r="C1683" s="10" t="str">
        <x:v>TRF-032-F01</x:v>
      </x:c>
      <x:c r="D1683" s="10" t="str">
        <x:v>RUN_01</x:v>
      </x:c>
      <x:c r="E1683" s="10" t="str">
        <x:v>ORIGINAL_LEDGER</x:v>
      </x:c>
      <x:c r="F1683" s="10" t="str">
        <x:v>FAIL</x:v>
      </x:c>
      <x:c r="G1683" s="10" t="str">
        <x:v>FAIL</x:v>
      </x:c>
      <x:c r="H1683" s="10" t="str">
        <x:v>EXECUTED</x:v>
      </x:c>
      <x:c r="I1683" s="10" t="str">
        <x:v>PARSED</x:v>
      </x:c>
      <x:c r="J1683" s="10" t="str">
        <x:v>GENERATION_ACCEPTED</x:v>
      </x:c>
      <x:c r="K1683" s="10" t="str">
        <x:v>71b5451941f97928f60a4c1143a15b99a862f009d69a200babe4ef5d8cc95ebd</x:v>
      </x:c>
      <x:c r="L1683" s="10" t="str">
        <x:v>full_repair_v2</x:v>
      </x:c>
      <x:c r="M1683" s="10" t="n">
        <x:v>1</x:v>
      </x:c>
      <x:c r="N1683" s="10" t="n">
        <x:v>0</x:v>
      </x:c>
      <x:c r="O1683" s="10" t="n">
        <x:v>0</x:v>
      </x:c>
      <x:c r="P1683" s="9" t="str">
        <x:f>'CaseReview'!U1683</x:f>
        <x:v>FAIL</x:v>
      </x:c>
      <x:c r="Q1683" s="9" t="n">
        <x:f>IF(AND(T1683=1,G1683=P1683),1,0)</x:f>
        <x:v>1</x:v>
      </x:c>
      <x:c r="R1683" s="9" t="n">
        <x:f>IF(AND(T1683=1,G1683="PASS",P1683="FAIL"),1,0)</x:f>
        <x:v>0</x:v>
      </x:c>
      <x:c r="S1683" s="9" t="n">
        <x:f>IF(AND(T1683=1,G1683="FAIL",P1683="PASS"),1,0)</x:f>
        <x:v>0</x:v>
      </x:c>
      <x:c r="T1683" s="9" t="n">
        <x:v>1</x:v>
      </x:c>
      <x:c r="U1683" s="9" t="n">
        <x:v>9</x:v>
      </x:c>
      <x:c r="V1683" s="9" t="str">
        <x:v>MVP/SHACL_GENERATION_PIPELINE/experiments/FULL_REPAIR_V2/RUN_01/runs/RUN-TRF-032-20260915T124452405041Z/final/final_shape.ttl</x:v>
      </x:c>
    </x:row>
    <x:row r="1684" ht="22" customHeight="1">
      <x:c r="A1684" s="10" t="str">
        <x:v>V2_FALLBACK25</x:v>
      </x:c>
      <x:c r="B1684" s="10" t="str">
        <x:v>TRF-032</x:v>
      </x:c>
      <x:c r="C1684" s="10" t="str">
        <x:v>TRF-032-F02</x:v>
      </x:c>
      <x:c r="D1684" s="10" t="str">
        <x:v>RUN_01</x:v>
      </x:c>
      <x:c r="E1684" s="10" t="str">
        <x:v>ORIGINAL_LEDGER</x:v>
      </x:c>
      <x:c r="F1684" s="10" t="str">
        <x:v>FAIL</x:v>
      </x:c>
      <x:c r="G1684" s="10" t="str">
        <x:v>FAIL</x:v>
      </x:c>
      <x:c r="H1684" s="10" t="str">
        <x:v>EXECUTED</x:v>
      </x:c>
      <x:c r="I1684" s="10" t="str">
        <x:v>PARSED</x:v>
      </x:c>
      <x:c r="J1684" s="10" t="str">
        <x:v>GENERATION_ACCEPTED</x:v>
      </x:c>
      <x:c r="K1684" s="10" t="str">
        <x:v>71b5451941f97928f60a4c1143a15b99a862f009d69a200babe4ef5d8cc95ebd</x:v>
      </x:c>
      <x:c r="L1684" s="10" t="str">
        <x:v>full_repair_v2</x:v>
      </x:c>
      <x:c r="M1684" s="10" t="n">
        <x:v>1</x:v>
      </x:c>
      <x:c r="N1684" s="10" t="n">
        <x:v>0</x:v>
      </x:c>
      <x:c r="O1684" s="10" t="n">
        <x:v>0</x:v>
      </x:c>
      <x:c r="P1684" s="9" t="str">
        <x:f>'CaseReview'!U1684</x:f>
        <x:v>FAIL</x:v>
      </x:c>
      <x:c r="Q1684" s="9" t="n">
        <x:f>IF(AND(T1684=1,G1684=P1684),1,0)</x:f>
        <x:v>1</x:v>
      </x:c>
      <x:c r="R1684" s="9" t="n">
        <x:f>IF(AND(T1684=1,G1684="PASS",P1684="FAIL"),1,0)</x:f>
        <x:v>0</x:v>
      </x:c>
      <x:c r="S1684" s="9" t="n">
        <x:f>IF(AND(T1684=1,G1684="FAIL",P1684="PASS"),1,0)</x:f>
        <x:v>0</x:v>
      </x:c>
      <x:c r="T1684" s="9" t="n">
        <x:v>1</x:v>
      </x:c>
      <x:c r="U1684" s="9" t="n">
        <x:v>9</x:v>
      </x:c>
      <x:c r="V1684" s="9" t="str">
        <x:v>MVP/SHACL_GENERATION_PIPELINE/experiments/FULL_REPAIR_V2/RUN_01/runs/RUN-TRF-032-20260915T124452405041Z/final/final_shape.ttl</x:v>
      </x:c>
    </x:row>
    <x:row r="1685" ht="22" customHeight="1">
      <x:c r="A1685" s="10" t="str">
        <x:v>V2_FALLBACK25</x:v>
      </x:c>
      <x:c r="B1685" s="10" t="str">
        <x:v>TRF-032</x:v>
      </x:c>
      <x:c r="C1685" s="10" t="str">
        <x:v>TRF-032-F03</x:v>
      </x:c>
      <x:c r="D1685" s="10" t="str">
        <x:v>RUN_01</x:v>
      </x:c>
      <x:c r="E1685" s="10" t="str">
        <x:v>ORIGINAL_LEDGER</x:v>
      </x:c>
      <x:c r="F1685" s="10" t="str">
        <x:v>FAIL</x:v>
      </x:c>
      <x:c r="G1685" s="10" t="str">
        <x:v>FAIL</x:v>
      </x:c>
      <x:c r="H1685" s="10" t="str">
        <x:v>EXECUTED</x:v>
      </x:c>
      <x:c r="I1685" s="10" t="str">
        <x:v>PARSED</x:v>
      </x:c>
      <x:c r="J1685" s="10" t="str">
        <x:v>GENERATION_ACCEPTED</x:v>
      </x:c>
      <x:c r="K1685" s="10" t="str">
        <x:v>71b5451941f97928f60a4c1143a15b99a862f009d69a200babe4ef5d8cc95ebd</x:v>
      </x:c>
      <x:c r="L1685" s="10" t="str">
        <x:v>full_repair_v2</x:v>
      </x:c>
      <x:c r="M1685" s="10" t="n">
        <x:v>1</x:v>
      </x:c>
      <x:c r="N1685" s="10" t="n">
        <x:v>0</x:v>
      </x:c>
      <x:c r="O1685" s="10" t="n">
        <x:v>0</x:v>
      </x:c>
      <x:c r="P1685" s="9" t="str">
        <x:f>'CaseReview'!U1685</x:f>
        <x:v>FAIL</x:v>
      </x:c>
      <x:c r="Q1685" s="9" t="n">
        <x:f>IF(AND(T1685=1,G1685=P1685),1,0)</x:f>
        <x:v>1</x:v>
      </x:c>
      <x:c r="R1685" s="9" t="n">
        <x:f>IF(AND(T1685=1,G1685="PASS",P1685="FAIL"),1,0)</x:f>
        <x:v>0</x:v>
      </x:c>
      <x:c r="S1685" s="9" t="n">
        <x:f>IF(AND(T1685=1,G1685="FAIL",P1685="PASS"),1,0)</x:f>
        <x:v>0</x:v>
      </x:c>
      <x:c r="T1685" s="9" t="n">
        <x:v>1</x:v>
      </x:c>
      <x:c r="U1685" s="9" t="n">
        <x:v>9</x:v>
      </x:c>
      <x:c r="V1685" s="9" t="str">
        <x:v>MVP/SHACL_GENERATION_PIPELINE/experiments/FULL_REPAIR_V2/RUN_01/runs/RUN-TRF-032-20260915T124452405041Z/final/final_shape.ttl</x:v>
      </x:c>
    </x:row>
    <x:row r="1686" ht="22" customHeight="1">
      <x:c r="A1686" s="10" t="str">
        <x:v>V2_FALLBACK25</x:v>
      </x:c>
      <x:c r="B1686" s="10" t="str">
        <x:v>TRF-032</x:v>
      </x:c>
      <x:c r="C1686" s="10" t="str">
        <x:v>TRF-032-F04</x:v>
      </x:c>
      <x:c r="D1686" s="10" t="str">
        <x:v>RUN_01</x:v>
      </x:c>
      <x:c r="E1686" s="10" t="str">
        <x:v>ORIGINAL_LEDGER</x:v>
      </x:c>
      <x:c r="F1686" s="10" t="str">
        <x:v>FAIL</x:v>
      </x:c>
      <x:c r="G1686" s="10" t="str">
        <x:v>FAIL</x:v>
      </x:c>
      <x:c r="H1686" s="10" t="str">
        <x:v>EXECUTED</x:v>
      </x:c>
      <x:c r="I1686" s="10" t="str">
        <x:v>PARSED</x:v>
      </x:c>
      <x:c r="J1686" s="10" t="str">
        <x:v>GENERATION_ACCEPTED</x:v>
      </x:c>
      <x:c r="K1686" s="10" t="str">
        <x:v>71b5451941f97928f60a4c1143a15b99a862f009d69a200babe4ef5d8cc95ebd</x:v>
      </x:c>
      <x:c r="L1686" s="10" t="str">
        <x:v>full_repair_v2</x:v>
      </x:c>
      <x:c r="M1686" s="10" t="n">
        <x:v>1</x:v>
      </x:c>
      <x:c r="N1686" s="10" t="n">
        <x:v>0</x:v>
      </x:c>
      <x:c r="O1686" s="10" t="n">
        <x:v>0</x:v>
      </x:c>
      <x:c r="P1686" s="9" t="str">
        <x:f>'CaseReview'!U1686</x:f>
        <x:v>FAIL</x:v>
      </x:c>
      <x:c r="Q1686" s="9" t="n">
        <x:f>IF(AND(T1686=1,G1686=P1686),1,0)</x:f>
        <x:v>1</x:v>
      </x:c>
      <x:c r="R1686" s="9" t="n">
        <x:f>IF(AND(T1686=1,G1686="PASS",P1686="FAIL"),1,0)</x:f>
        <x:v>0</x:v>
      </x:c>
      <x:c r="S1686" s="9" t="n">
        <x:f>IF(AND(T1686=1,G1686="FAIL",P1686="PASS"),1,0)</x:f>
        <x:v>0</x:v>
      </x:c>
      <x:c r="T1686" s="9" t="n">
        <x:v>1</x:v>
      </x:c>
      <x:c r="U1686" s="9" t="n">
        <x:v>9</x:v>
      </x:c>
      <x:c r="V1686" s="9" t="str">
        <x:v>MVP/SHACL_GENERATION_PIPELINE/experiments/FULL_REPAIR_V2/RUN_01/runs/RUN-TRF-032-20260915T124452405041Z/final/final_shape.ttl</x:v>
      </x:c>
    </x:row>
    <x:row r="1687" ht="22" customHeight="1">
      <x:c r="A1687" s="10" t="str">
        <x:v>V2_FALLBACK25</x:v>
      </x:c>
      <x:c r="B1687" s="10" t="str">
        <x:v>TRF-032</x:v>
      </x:c>
      <x:c r="C1687" s="10" t="str">
        <x:v>TRF-032-F05</x:v>
      </x:c>
      <x:c r="D1687" s="10" t="str">
        <x:v>RUN_01</x:v>
      </x:c>
      <x:c r="E1687" s="10" t="str">
        <x:v>ORIGINAL_LEDGER</x:v>
      </x:c>
      <x:c r="F1687" s="10" t="str">
        <x:v>FAIL</x:v>
      </x:c>
      <x:c r="G1687" s="10" t="str">
        <x:v>FAIL</x:v>
      </x:c>
      <x:c r="H1687" s="10" t="str">
        <x:v>EXECUTED</x:v>
      </x:c>
      <x:c r="I1687" s="10" t="str">
        <x:v>PARSED</x:v>
      </x:c>
      <x:c r="J1687" s="10" t="str">
        <x:v>GENERATION_ACCEPTED</x:v>
      </x:c>
      <x:c r="K1687" s="10" t="str">
        <x:v>71b5451941f97928f60a4c1143a15b99a862f009d69a200babe4ef5d8cc95ebd</x:v>
      </x:c>
      <x:c r="L1687" s="10" t="str">
        <x:v>full_repair_v2</x:v>
      </x:c>
      <x:c r="M1687" s="10" t="n">
        <x:v>1</x:v>
      </x:c>
      <x:c r="N1687" s="10" t="n">
        <x:v>0</x:v>
      </x:c>
      <x:c r="O1687" s="10" t="n">
        <x:v>0</x:v>
      </x:c>
      <x:c r="P1687" s="9" t="str">
        <x:f>'CaseReview'!U1687</x:f>
        <x:v>FAIL</x:v>
      </x:c>
      <x:c r="Q1687" s="9" t="n">
        <x:f>IF(AND(T1687=1,G1687=P1687),1,0)</x:f>
        <x:v>1</x:v>
      </x:c>
      <x:c r="R1687" s="9" t="n">
        <x:f>IF(AND(T1687=1,G1687="PASS",P1687="FAIL"),1,0)</x:f>
        <x:v>0</x:v>
      </x:c>
      <x:c r="S1687" s="9" t="n">
        <x:f>IF(AND(T1687=1,G1687="FAIL",P1687="PASS"),1,0)</x:f>
        <x:v>0</x:v>
      </x:c>
      <x:c r="T1687" s="9" t="n">
        <x:v>1</x:v>
      </x:c>
      <x:c r="U1687" s="9" t="n">
        <x:v>9</x:v>
      </x:c>
      <x:c r="V1687" s="9" t="str">
        <x:v>MVP/SHACL_GENERATION_PIPELINE/experiments/FULL_REPAIR_V2/RUN_01/runs/RUN-TRF-032-20260915T124452405041Z/final/final_shape.ttl</x:v>
      </x:c>
    </x:row>
    <x:row r="1688" ht="22" customHeight="1">
      <x:c r="A1688" s="10" t="str">
        <x:v>V2_FALLBACK25</x:v>
      </x:c>
      <x:c r="B1688" s="10" t="str">
        <x:v>TRF-032</x:v>
      </x:c>
      <x:c r="C1688" s="10" t="str">
        <x:v>TRF-032-P01</x:v>
      </x:c>
      <x:c r="D1688" s="10" t="str">
        <x:v>RUN_01</x:v>
      </x:c>
      <x:c r="E1688" s="10" t="str">
        <x:v>ORIGINAL_LEDGER</x:v>
      </x:c>
      <x:c r="F1688" s="10" t="str">
        <x:v>PASS</x:v>
      </x:c>
      <x:c r="G1688" s="10" t="str">
        <x:v>FAIL</x:v>
      </x:c>
      <x:c r="H1688" s="10" t="str">
        <x:v>EXECUTED</x:v>
      </x:c>
      <x:c r="I1688" s="10" t="str">
        <x:v>PARSED</x:v>
      </x:c>
      <x:c r="J1688" s="10" t="str">
        <x:v>GENERATION_ACCEPTED</x:v>
      </x:c>
      <x:c r="K1688" s="10" t="str">
        <x:v>71b5451941f97928f60a4c1143a15b99a862f009d69a200babe4ef5d8cc95ebd</x:v>
      </x:c>
      <x:c r="L1688" s="10" t="str">
        <x:v>full_repair_v2</x:v>
      </x:c>
      <x:c r="M1688" s="10" t="n">
        <x:v>0</x:v>
      </x:c>
      <x:c r="N1688" s="10" t="n">
        <x:v>0</x:v>
      </x:c>
      <x:c r="O1688" s="10" t="n">
        <x:v>1</x:v>
      </x:c>
      <x:c r="P1688" s="9" t="str">
        <x:f>'CaseReview'!U1688</x:f>
        <x:v>PASS</x:v>
      </x:c>
      <x:c r="Q1688" s="9" t="n">
        <x:f>IF(AND(T1688=1,G1688=P1688),1,0)</x:f>
        <x:v>0</x:v>
      </x:c>
      <x:c r="R1688" s="9" t="n">
        <x:f>IF(AND(T1688=1,G1688="PASS",P1688="FAIL"),1,0)</x:f>
        <x:v>0</x:v>
      </x:c>
      <x:c r="S1688" s="9" t="n">
        <x:f>IF(AND(T1688=1,G1688="FAIL",P1688="PASS"),1,0)</x:f>
        <x:v>1</x:v>
      </x:c>
      <x:c r="T1688" s="9" t="n">
        <x:v>1</x:v>
      </x:c>
      <x:c r="U1688" s="9" t="n">
        <x:v>9</x:v>
      </x:c>
      <x:c r="V1688" s="9" t="str">
        <x:v>MVP/SHACL_GENERATION_PIPELINE/experiments/FULL_REPAIR_V2/RUN_01/runs/RUN-TRF-032-20260915T124452405041Z/final/final_shape.ttl</x:v>
      </x:c>
    </x:row>
    <x:row r="1689" ht="22" customHeight="1">
      <x:c r="A1689" s="10" t="str">
        <x:v>V2_FALLBACK25</x:v>
      </x:c>
      <x:c r="B1689" s="10" t="str">
        <x:v>TRF-032</x:v>
      </x:c>
      <x:c r="C1689" s="10" t="str">
        <x:v>TRF-032-P02</x:v>
      </x:c>
      <x:c r="D1689" s="10" t="str">
        <x:v>RUN_01</x:v>
      </x:c>
      <x:c r="E1689" s="10" t="str">
        <x:v>ORIGINAL_LEDGER</x:v>
      </x:c>
      <x:c r="F1689" s="10" t="str">
        <x:v>PASS</x:v>
      </x:c>
      <x:c r="G1689" s="10" t="str">
        <x:v>FAIL</x:v>
      </x:c>
      <x:c r="H1689" s="10" t="str">
        <x:v>EXECUTED</x:v>
      </x:c>
      <x:c r="I1689" s="10" t="str">
        <x:v>PARSED</x:v>
      </x:c>
      <x:c r="J1689" s="10" t="str">
        <x:v>GENERATION_ACCEPTED</x:v>
      </x:c>
      <x:c r="K1689" s="10" t="str">
        <x:v>71b5451941f97928f60a4c1143a15b99a862f009d69a200babe4ef5d8cc95ebd</x:v>
      </x:c>
      <x:c r="L1689" s="10" t="str">
        <x:v>full_repair_v2</x:v>
      </x:c>
      <x:c r="M1689" s="10" t="n">
        <x:v>0</x:v>
      </x:c>
      <x:c r="N1689" s="10" t="n">
        <x:v>0</x:v>
      </x:c>
      <x:c r="O1689" s="10" t="n">
        <x:v>1</x:v>
      </x:c>
      <x:c r="P1689" s="9" t="str">
        <x:f>'CaseReview'!U1689</x:f>
        <x:v>PASS</x:v>
      </x:c>
      <x:c r="Q1689" s="9" t="n">
        <x:f>IF(AND(T1689=1,G1689=P1689),1,0)</x:f>
        <x:v>0</x:v>
      </x:c>
      <x:c r="R1689" s="9" t="n">
        <x:f>IF(AND(T1689=1,G1689="PASS",P1689="FAIL"),1,0)</x:f>
        <x:v>0</x:v>
      </x:c>
      <x:c r="S1689" s="9" t="n">
        <x:f>IF(AND(T1689=1,G1689="FAIL",P1689="PASS"),1,0)</x:f>
        <x:v>1</x:v>
      </x:c>
      <x:c r="T1689" s="9" t="n">
        <x:v>1</x:v>
      </x:c>
      <x:c r="U1689" s="9" t="n">
        <x:v>9</x:v>
      </x:c>
      <x:c r="V1689" s="9" t="str">
        <x:v>MVP/SHACL_GENERATION_PIPELINE/experiments/FULL_REPAIR_V2/RUN_01/runs/RUN-TRF-032-20260915T124452405041Z/final/final_shape.ttl</x:v>
      </x:c>
    </x:row>
    <x:row r="1690" ht="22" customHeight="1">
      <x:c r="A1690" s="10" t="str">
        <x:v>V2_FALLBACK25</x:v>
      </x:c>
      <x:c r="B1690" s="10" t="str">
        <x:v>TRF-032</x:v>
      </x:c>
      <x:c r="C1690" s="10" t="str">
        <x:v>TRF-032-P03</x:v>
      </x:c>
      <x:c r="D1690" s="10" t="str">
        <x:v>RUN_01</x:v>
      </x:c>
      <x:c r="E1690" s="10" t="str">
        <x:v>ORIGINAL_LEDGER</x:v>
      </x:c>
      <x:c r="F1690" s="10" t="str">
        <x:v>PASS</x:v>
      </x:c>
      <x:c r="G1690" s="10" t="str">
        <x:v>FAIL</x:v>
      </x:c>
      <x:c r="H1690" s="10" t="str">
        <x:v>EXECUTED</x:v>
      </x:c>
      <x:c r="I1690" s="10" t="str">
        <x:v>PARSED</x:v>
      </x:c>
      <x:c r="J1690" s="10" t="str">
        <x:v>GENERATION_ACCEPTED</x:v>
      </x:c>
      <x:c r="K1690" s="10" t="str">
        <x:v>71b5451941f97928f60a4c1143a15b99a862f009d69a200babe4ef5d8cc95ebd</x:v>
      </x:c>
      <x:c r="L1690" s="10" t="str">
        <x:v>full_repair_v2</x:v>
      </x:c>
      <x:c r="M1690" s="10" t="n">
        <x:v>0</x:v>
      </x:c>
      <x:c r="N1690" s="10" t="n">
        <x:v>0</x:v>
      </x:c>
      <x:c r="O1690" s="10" t="n">
        <x:v>1</x:v>
      </x:c>
      <x:c r="P1690" s="9" t="str">
        <x:f>'CaseReview'!U1690</x:f>
        <x:v>PASS</x:v>
      </x:c>
      <x:c r="Q1690" s="9" t="n">
        <x:f>IF(AND(T1690=1,G1690=P1690),1,0)</x:f>
        <x:v>0</x:v>
      </x:c>
      <x:c r="R1690" s="9" t="n">
        <x:f>IF(AND(T1690=1,G1690="PASS",P1690="FAIL"),1,0)</x:f>
        <x:v>0</x:v>
      </x:c>
      <x:c r="S1690" s="9" t="n">
        <x:f>IF(AND(T1690=1,G1690="FAIL",P1690="PASS"),1,0)</x:f>
        <x:v>1</x:v>
      </x:c>
      <x:c r="T1690" s="9" t="n">
        <x:v>1</x:v>
      </x:c>
      <x:c r="U1690" s="9" t="n">
        <x:v>9</x:v>
      </x:c>
      <x:c r="V1690" s="9" t="str">
        <x:v>MVP/SHACL_GENERATION_PIPELINE/experiments/FULL_REPAIR_V2/RUN_01/runs/RUN-TRF-032-20260915T124452405041Z/final/final_shape.ttl</x:v>
      </x:c>
    </x:row>
    <x:row r="1691" ht="22" customHeight="1">
      <x:c r="A1691" s="10" t="str">
        <x:v>V2_FALLBACK25</x:v>
      </x:c>
      <x:c r="B1691" s="10" t="str">
        <x:v>TRF-032</x:v>
      </x:c>
      <x:c r="C1691" s="10" t="str">
        <x:v>TRF-032-P04</x:v>
      </x:c>
      <x:c r="D1691" s="10" t="str">
        <x:v>RUN_01</x:v>
      </x:c>
      <x:c r="E1691" s="10" t="str">
        <x:v>ORIGINAL_LEDGER</x:v>
      </x:c>
      <x:c r="F1691" s="10" t="str">
        <x:v>PASS</x:v>
      </x:c>
      <x:c r="G1691" s="10" t="str">
        <x:v>FAIL</x:v>
      </x:c>
      <x:c r="H1691" s="10" t="str">
        <x:v>EXECUTED</x:v>
      </x:c>
      <x:c r="I1691" s="10" t="str">
        <x:v>PARSED</x:v>
      </x:c>
      <x:c r="J1691" s="10" t="str">
        <x:v>GENERATION_ACCEPTED</x:v>
      </x:c>
      <x:c r="K1691" s="10" t="str">
        <x:v>71b5451941f97928f60a4c1143a15b99a862f009d69a200babe4ef5d8cc95ebd</x:v>
      </x:c>
      <x:c r="L1691" s="10" t="str">
        <x:v>full_repair_v2</x:v>
      </x:c>
      <x:c r="M1691" s="10" t="n">
        <x:v>0</x:v>
      </x:c>
      <x:c r="N1691" s="10" t="n">
        <x:v>0</x:v>
      </x:c>
      <x:c r="O1691" s="10" t="n">
        <x:v>1</x:v>
      </x:c>
      <x:c r="P1691" s="9" t="str">
        <x:f>'CaseReview'!U1691</x:f>
        <x:v>PASS</x:v>
      </x:c>
      <x:c r="Q1691" s="9" t="n">
        <x:f>IF(AND(T1691=1,G1691=P1691),1,0)</x:f>
        <x:v>0</x:v>
      </x:c>
      <x:c r="R1691" s="9" t="n">
        <x:f>IF(AND(T1691=1,G1691="PASS",P1691="FAIL"),1,0)</x:f>
        <x:v>0</x:v>
      </x:c>
      <x:c r="S1691" s="9" t="n">
        <x:f>IF(AND(T1691=1,G1691="FAIL",P1691="PASS"),1,0)</x:f>
        <x:v>1</x:v>
      </x:c>
      <x:c r="T1691" s="9" t="n">
        <x:v>1</x:v>
      </x:c>
      <x:c r="U1691" s="9" t="n">
        <x:v>9</x:v>
      </x:c>
      <x:c r="V1691" s="9" t="str">
        <x:v>MVP/SHACL_GENERATION_PIPELINE/experiments/FULL_REPAIR_V2/RUN_01/runs/RUN-TRF-032-20260915T124452405041Z/final/final_shape.ttl</x:v>
      </x:c>
    </x:row>
    <x:row r="1692" ht="22" customHeight="1">
      <x:c r="A1692" s="10" t="str">
        <x:v>V2_FALLBACK25</x:v>
      </x:c>
      <x:c r="B1692" s="10" t="str">
        <x:v>TRF-034</x:v>
      </x:c>
      <x:c r="C1692" s="10" t="str">
        <x:v>TRF-034-F01</x:v>
      </x:c>
      <x:c r="D1692" s="10" t="str">
        <x:v>RUN_01</x:v>
      </x:c>
      <x:c r="E1692" s="10" t="str">
        <x:v>ORIGINAL_LEDGER</x:v>
      </x:c>
      <x:c r="F1692" s="10" t="str">
        <x:v>FAIL</x:v>
      </x:c>
      <x:c r="G1692" s="10" t="str">
        <x:v>FAIL</x:v>
      </x:c>
      <x:c r="H1692" s="10" t="str">
        <x:v>EXECUTED</x:v>
      </x:c>
      <x:c r="I1692" s="10" t="str">
        <x:v>PARSED</x:v>
      </x:c>
      <x:c r="J1692" s="10" t="str">
        <x:v>GENERATION_ACCEPTED</x:v>
      </x:c>
      <x:c r="K1692" s="10" t="str">
        <x:v>e03d9bf255efd48e1a0abfa34c3b0701679f3c92b1b8e194aebb500b3e63f61d</x:v>
      </x:c>
      <x:c r="L1692" s="10" t="str">
        <x:v>full_repair_v2</x:v>
      </x:c>
      <x:c r="M1692" s="10" t="n">
        <x:v>1</x:v>
      </x:c>
      <x:c r="N1692" s="10" t="n">
        <x:v>0</x:v>
      </x:c>
      <x:c r="O1692" s="10" t="n">
        <x:v>0</x:v>
      </x:c>
      <x:c r="P1692" s="9" t="str">
        <x:f>'CaseReview'!U1692</x:f>
        <x:v>FAIL</x:v>
      </x:c>
      <x:c r="Q1692" s="9" t="n">
        <x:f>IF(AND(T1692=1,G1692=P1692),1,0)</x:f>
        <x:v>1</x:v>
      </x:c>
      <x:c r="R1692" s="9" t="n">
        <x:f>IF(AND(T1692=1,G1692="PASS",P1692="FAIL"),1,0)</x:f>
        <x:v>0</x:v>
      </x:c>
      <x:c r="S1692" s="9" t="n">
        <x:f>IF(AND(T1692=1,G1692="FAIL",P1692="PASS"),1,0)</x:f>
        <x:v>0</x:v>
      </x:c>
      <x:c r="T1692" s="9" t="n">
        <x:v>1</x:v>
      </x:c>
      <x:c r="U1692" s="9" t="n">
        <x:v>10</x:v>
      </x:c>
      <x:c r="V1692" s="9" t="str">
        <x:v>MVP/SHACL_GENERATION_PIPELINE/experiments/FULL_REPAIR_V2/RUN_01/runs/RUN-TRF-034-20260915T124754245591Z/final/final_shape.ttl</x:v>
      </x:c>
    </x:row>
    <x:row r="1693" ht="22" customHeight="1">
      <x:c r="A1693" s="10" t="str">
        <x:v>V2_FALLBACK25</x:v>
      </x:c>
      <x:c r="B1693" s="10" t="str">
        <x:v>TRF-034</x:v>
      </x:c>
      <x:c r="C1693" s="10" t="str">
        <x:v>TRF-034-F02</x:v>
      </x:c>
      <x:c r="D1693" s="10" t="str">
        <x:v>RUN_01</x:v>
      </x:c>
      <x:c r="E1693" s="10" t="str">
        <x:v>ORIGINAL_LEDGER</x:v>
      </x:c>
      <x:c r="F1693" s="10" t="str">
        <x:v>FAIL</x:v>
      </x:c>
      <x:c r="G1693" s="10" t="str">
        <x:v>FAIL</x:v>
      </x:c>
      <x:c r="H1693" s="10" t="str">
        <x:v>EXECUTED</x:v>
      </x:c>
      <x:c r="I1693" s="10" t="str">
        <x:v>PARSED</x:v>
      </x:c>
      <x:c r="J1693" s="10" t="str">
        <x:v>GENERATION_ACCEPTED</x:v>
      </x:c>
      <x:c r="K1693" s="10" t="str">
        <x:v>e03d9bf255efd48e1a0abfa34c3b0701679f3c92b1b8e194aebb500b3e63f61d</x:v>
      </x:c>
      <x:c r="L1693" s="10" t="str">
        <x:v>full_repair_v2</x:v>
      </x:c>
      <x:c r="M1693" s="10" t="n">
        <x:v>1</x:v>
      </x:c>
      <x:c r="N1693" s="10" t="n">
        <x:v>0</x:v>
      </x:c>
      <x:c r="O1693" s="10" t="n">
        <x:v>0</x:v>
      </x:c>
      <x:c r="P1693" s="9" t="str">
        <x:f>'CaseReview'!U1693</x:f>
        <x:v>FAIL</x:v>
      </x:c>
      <x:c r="Q1693" s="9" t="n">
        <x:f>IF(AND(T1693=1,G1693=P1693),1,0)</x:f>
        <x:v>1</x:v>
      </x:c>
      <x:c r="R1693" s="9" t="n">
        <x:f>IF(AND(T1693=1,G1693="PASS",P1693="FAIL"),1,0)</x:f>
        <x:v>0</x:v>
      </x:c>
      <x:c r="S1693" s="9" t="n">
        <x:f>IF(AND(T1693=1,G1693="FAIL",P1693="PASS"),1,0)</x:f>
        <x:v>0</x:v>
      </x:c>
      <x:c r="T1693" s="9" t="n">
        <x:v>1</x:v>
      </x:c>
      <x:c r="U1693" s="9" t="n">
        <x:v>10</x:v>
      </x:c>
      <x:c r="V1693" s="9" t="str">
        <x:v>MVP/SHACL_GENERATION_PIPELINE/experiments/FULL_REPAIR_V2/RUN_01/runs/RUN-TRF-034-20260915T124754245591Z/final/final_shape.ttl</x:v>
      </x:c>
    </x:row>
    <x:row r="1694" ht="22" customHeight="1">
      <x:c r="A1694" s="10" t="str">
        <x:v>V2_FALLBACK25</x:v>
      </x:c>
      <x:c r="B1694" s="10" t="str">
        <x:v>TRF-034</x:v>
      </x:c>
      <x:c r="C1694" s="10" t="str">
        <x:v>TRF-034-F03</x:v>
      </x:c>
      <x:c r="D1694" s="10" t="str">
        <x:v>RUN_01</x:v>
      </x:c>
      <x:c r="E1694" s="10" t="str">
        <x:v>ORIGINAL_LEDGER</x:v>
      </x:c>
      <x:c r="F1694" s="10" t="str">
        <x:v>FAIL</x:v>
      </x:c>
      <x:c r="G1694" s="10" t="str">
        <x:v>FAIL</x:v>
      </x:c>
      <x:c r="H1694" s="10" t="str">
        <x:v>EXECUTED</x:v>
      </x:c>
      <x:c r="I1694" s="10" t="str">
        <x:v>PARSED</x:v>
      </x:c>
      <x:c r="J1694" s="10" t="str">
        <x:v>GENERATION_ACCEPTED</x:v>
      </x:c>
      <x:c r="K1694" s="10" t="str">
        <x:v>e03d9bf255efd48e1a0abfa34c3b0701679f3c92b1b8e194aebb500b3e63f61d</x:v>
      </x:c>
      <x:c r="L1694" s="10" t="str">
        <x:v>full_repair_v2</x:v>
      </x:c>
      <x:c r="M1694" s="10" t="n">
        <x:v>1</x:v>
      </x:c>
      <x:c r="N1694" s="10" t="n">
        <x:v>0</x:v>
      </x:c>
      <x:c r="O1694" s="10" t="n">
        <x:v>0</x:v>
      </x:c>
      <x:c r="P1694" s="9" t="str">
        <x:f>'CaseReview'!U1694</x:f>
        <x:v>FAIL</x:v>
      </x:c>
      <x:c r="Q1694" s="9" t="n">
        <x:f>IF(AND(T1694=1,G1694=P1694),1,0)</x:f>
        <x:v>1</x:v>
      </x:c>
      <x:c r="R1694" s="9" t="n">
        <x:f>IF(AND(T1694=1,G1694="PASS",P1694="FAIL"),1,0)</x:f>
        <x:v>0</x:v>
      </x:c>
      <x:c r="S1694" s="9" t="n">
        <x:f>IF(AND(T1694=1,G1694="FAIL",P1694="PASS"),1,0)</x:f>
        <x:v>0</x:v>
      </x:c>
      <x:c r="T1694" s="9" t="n">
        <x:v>1</x:v>
      </x:c>
      <x:c r="U1694" s="9" t="n">
        <x:v>10</x:v>
      </x:c>
      <x:c r="V1694" s="9" t="str">
        <x:v>MVP/SHACL_GENERATION_PIPELINE/experiments/FULL_REPAIR_V2/RUN_01/runs/RUN-TRF-034-20260915T124754245591Z/final/final_shape.ttl</x:v>
      </x:c>
    </x:row>
    <x:row r="1695" ht="22" customHeight="1">
      <x:c r="A1695" s="10" t="str">
        <x:v>V2_FALLBACK25</x:v>
      </x:c>
      <x:c r="B1695" s="10" t="str">
        <x:v>TRF-034</x:v>
      </x:c>
      <x:c r="C1695" s="10" t="str">
        <x:v>TRF-034-F04</x:v>
      </x:c>
      <x:c r="D1695" s="10" t="str">
        <x:v>RUN_01</x:v>
      </x:c>
      <x:c r="E1695" s="10" t="str">
        <x:v>ORIGINAL_LEDGER</x:v>
      </x:c>
      <x:c r="F1695" s="10" t="str">
        <x:v>FAIL</x:v>
      </x:c>
      <x:c r="G1695" s="10" t="str">
        <x:v>FAIL</x:v>
      </x:c>
      <x:c r="H1695" s="10" t="str">
        <x:v>EXECUTED</x:v>
      </x:c>
      <x:c r="I1695" s="10" t="str">
        <x:v>PARSED</x:v>
      </x:c>
      <x:c r="J1695" s="10" t="str">
        <x:v>GENERATION_ACCEPTED</x:v>
      </x:c>
      <x:c r="K1695" s="10" t="str">
        <x:v>e03d9bf255efd48e1a0abfa34c3b0701679f3c92b1b8e194aebb500b3e63f61d</x:v>
      </x:c>
      <x:c r="L1695" s="10" t="str">
        <x:v>full_repair_v2</x:v>
      </x:c>
      <x:c r="M1695" s="10" t="n">
        <x:v>1</x:v>
      </x:c>
      <x:c r="N1695" s="10" t="n">
        <x:v>0</x:v>
      </x:c>
      <x:c r="O1695" s="10" t="n">
        <x:v>0</x:v>
      </x:c>
      <x:c r="P1695" s="9" t="str">
        <x:f>'CaseReview'!U1695</x:f>
        <x:v>FAIL</x:v>
      </x:c>
      <x:c r="Q1695" s="9" t="n">
        <x:f>IF(AND(T1695=1,G1695=P1695),1,0)</x:f>
        <x:v>1</x:v>
      </x:c>
      <x:c r="R1695" s="9" t="n">
        <x:f>IF(AND(T1695=1,G1695="PASS",P1695="FAIL"),1,0)</x:f>
        <x:v>0</x:v>
      </x:c>
      <x:c r="S1695" s="9" t="n">
        <x:f>IF(AND(T1695=1,G1695="FAIL",P1695="PASS"),1,0)</x:f>
        <x:v>0</x:v>
      </x:c>
      <x:c r="T1695" s="9" t="n">
        <x:v>1</x:v>
      </x:c>
      <x:c r="U1695" s="9" t="n">
        <x:v>10</x:v>
      </x:c>
      <x:c r="V1695" s="9" t="str">
        <x:v>MVP/SHACL_GENERATION_PIPELINE/experiments/FULL_REPAIR_V2/RUN_01/runs/RUN-TRF-034-20260915T124754245591Z/final/final_shape.ttl</x:v>
      </x:c>
    </x:row>
    <x:row r="1696" ht="22" customHeight="1">
      <x:c r="A1696" s="10" t="str">
        <x:v>V2_FALLBACK25</x:v>
      </x:c>
      <x:c r="B1696" s="10" t="str">
        <x:v>TRF-034</x:v>
      </x:c>
      <x:c r="C1696" s="10" t="str">
        <x:v>TRF-034-F05</x:v>
      </x:c>
      <x:c r="D1696" s="10" t="str">
        <x:v>RUN_01</x:v>
      </x:c>
      <x:c r="E1696" s="10" t="str">
        <x:v>ORIGINAL_LEDGER</x:v>
      </x:c>
      <x:c r="F1696" s="10" t="str">
        <x:v>FAIL</x:v>
      </x:c>
      <x:c r="G1696" s="10" t="str">
        <x:v>FAIL</x:v>
      </x:c>
      <x:c r="H1696" s="10" t="str">
        <x:v>EXECUTED</x:v>
      </x:c>
      <x:c r="I1696" s="10" t="str">
        <x:v>PARSED</x:v>
      </x:c>
      <x:c r="J1696" s="10" t="str">
        <x:v>GENERATION_ACCEPTED</x:v>
      </x:c>
      <x:c r="K1696" s="10" t="str">
        <x:v>e03d9bf255efd48e1a0abfa34c3b0701679f3c92b1b8e194aebb500b3e63f61d</x:v>
      </x:c>
      <x:c r="L1696" s="10" t="str">
        <x:v>full_repair_v2</x:v>
      </x:c>
      <x:c r="M1696" s="10" t="n">
        <x:v>1</x:v>
      </x:c>
      <x:c r="N1696" s="10" t="n">
        <x:v>0</x:v>
      </x:c>
      <x:c r="O1696" s="10" t="n">
        <x:v>0</x:v>
      </x:c>
      <x:c r="P1696" s="9" t="str">
        <x:f>'CaseReview'!U1696</x:f>
        <x:v>FAIL</x:v>
      </x:c>
      <x:c r="Q1696" s="9" t="n">
        <x:f>IF(AND(T1696=1,G1696=P1696),1,0)</x:f>
        <x:v>1</x:v>
      </x:c>
      <x:c r="R1696" s="9" t="n">
        <x:f>IF(AND(T1696=1,G1696="PASS",P1696="FAIL"),1,0)</x:f>
        <x:v>0</x:v>
      </x:c>
      <x:c r="S1696" s="9" t="n">
        <x:f>IF(AND(T1696=1,G1696="FAIL",P1696="PASS"),1,0)</x:f>
        <x:v>0</x:v>
      </x:c>
      <x:c r="T1696" s="9" t="n">
        <x:v>1</x:v>
      </x:c>
      <x:c r="U1696" s="9" t="n">
        <x:v>10</x:v>
      </x:c>
      <x:c r="V1696" s="9" t="str">
        <x:v>MVP/SHACL_GENERATION_PIPELINE/experiments/FULL_REPAIR_V2/RUN_01/runs/RUN-TRF-034-20260915T124754245591Z/final/final_shape.ttl</x:v>
      </x:c>
    </x:row>
    <x:row r="1697" ht="22" customHeight="1">
      <x:c r="A1697" s="10" t="str">
        <x:v>V2_FALLBACK25</x:v>
      </x:c>
      <x:c r="B1697" s="10" t="str">
        <x:v>TRF-034</x:v>
      </x:c>
      <x:c r="C1697" s="10" t="str">
        <x:v>TRF-034-F06</x:v>
      </x:c>
      <x:c r="D1697" s="10" t="str">
        <x:v>RUN_01</x:v>
      </x:c>
      <x:c r="E1697" s="10" t="str">
        <x:v>ORIGINAL_LEDGER</x:v>
      </x:c>
      <x:c r="F1697" s="10" t="str">
        <x:v>FAIL</x:v>
      </x:c>
      <x:c r="G1697" s="10" t="str">
        <x:v>FAIL</x:v>
      </x:c>
      <x:c r="H1697" s="10" t="str">
        <x:v>EXECUTED</x:v>
      </x:c>
      <x:c r="I1697" s="10" t="str">
        <x:v>PARSED</x:v>
      </x:c>
      <x:c r="J1697" s="10" t="str">
        <x:v>GENERATION_ACCEPTED</x:v>
      </x:c>
      <x:c r="K1697" s="10" t="str">
        <x:v>e03d9bf255efd48e1a0abfa34c3b0701679f3c92b1b8e194aebb500b3e63f61d</x:v>
      </x:c>
      <x:c r="L1697" s="10" t="str">
        <x:v>full_repair_v2</x:v>
      </x:c>
      <x:c r="M1697" s="10" t="n">
        <x:v>1</x:v>
      </x:c>
      <x:c r="N1697" s="10" t="n">
        <x:v>0</x:v>
      </x:c>
      <x:c r="O1697" s="10" t="n">
        <x:v>0</x:v>
      </x:c>
      <x:c r="P1697" s="9" t="str">
        <x:f>'CaseReview'!U1697</x:f>
        <x:v>FAIL</x:v>
      </x:c>
      <x:c r="Q1697" s="9" t="n">
        <x:f>IF(AND(T1697=1,G1697=P1697),1,0)</x:f>
        <x:v>1</x:v>
      </x:c>
      <x:c r="R1697" s="9" t="n">
        <x:f>IF(AND(T1697=1,G1697="PASS",P1697="FAIL"),1,0)</x:f>
        <x:v>0</x:v>
      </x:c>
      <x:c r="S1697" s="9" t="n">
        <x:f>IF(AND(T1697=1,G1697="FAIL",P1697="PASS"),1,0)</x:f>
        <x:v>0</x:v>
      </x:c>
      <x:c r="T1697" s="9" t="n">
        <x:v>1</x:v>
      </x:c>
      <x:c r="U1697" s="9" t="n">
        <x:v>10</x:v>
      </x:c>
      <x:c r="V1697" s="9" t="str">
        <x:v>MVP/SHACL_GENERATION_PIPELINE/experiments/FULL_REPAIR_V2/RUN_01/runs/RUN-TRF-034-20260915T124754245591Z/final/final_shape.ttl</x:v>
      </x:c>
    </x:row>
    <x:row r="1698" ht="22" customHeight="1">
      <x:c r="A1698" s="10" t="str">
        <x:v>V2_FALLBACK25</x:v>
      </x:c>
      <x:c r="B1698" s="10" t="str">
        <x:v>TRF-034</x:v>
      </x:c>
      <x:c r="C1698" s="10" t="str">
        <x:v>TRF-034-F07</x:v>
      </x:c>
      <x:c r="D1698" s="10" t="str">
        <x:v>RUN_01</x:v>
      </x:c>
      <x:c r="E1698" s="10" t="str">
        <x:v>ORIGINAL_LEDGER</x:v>
      </x:c>
      <x:c r="F1698" s="10" t="str">
        <x:v>FAIL</x:v>
      </x:c>
      <x:c r="G1698" s="10" t="str">
        <x:v>FAIL</x:v>
      </x:c>
      <x:c r="H1698" s="10" t="str">
        <x:v>EXECUTED</x:v>
      </x:c>
      <x:c r="I1698" s="10" t="str">
        <x:v>PARSED</x:v>
      </x:c>
      <x:c r="J1698" s="10" t="str">
        <x:v>GENERATION_ACCEPTED</x:v>
      </x:c>
      <x:c r="K1698" s="10" t="str">
        <x:v>e03d9bf255efd48e1a0abfa34c3b0701679f3c92b1b8e194aebb500b3e63f61d</x:v>
      </x:c>
      <x:c r="L1698" s="10" t="str">
        <x:v>full_repair_v2</x:v>
      </x:c>
      <x:c r="M1698" s="10" t="n">
        <x:v>1</x:v>
      </x:c>
      <x:c r="N1698" s="10" t="n">
        <x:v>0</x:v>
      </x:c>
      <x:c r="O1698" s="10" t="n">
        <x:v>0</x:v>
      </x:c>
      <x:c r="P1698" s="9" t="str">
        <x:f>'CaseReview'!U1698</x:f>
        <x:v>FAIL</x:v>
      </x:c>
      <x:c r="Q1698" s="9" t="n">
        <x:f>IF(AND(T1698=1,G1698=P1698),1,0)</x:f>
        <x:v>1</x:v>
      </x:c>
      <x:c r="R1698" s="9" t="n">
        <x:f>IF(AND(T1698=1,G1698="PASS",P1698="FAIL"),1,0)</x:f>
        <x:v>0</x:v>
      </x:c>
      <x:c r="S1698" s="9" t="n">
        <x:f>IF(AND(T1698=1,G1698="FAIL",P1698="PASS"),1,0)</x:f>
        <x:v>0</x:v>
      </x:c>
      <x:c r="T1698" s="9" t="n">
        <x:v>1</x:v>
      </x:c>
      <x:c r="U1698" s="9" t="n">
        <x:v>10</x:v>
      </x:c>
      <x:c r="V1698" s="9" t="str">
        <x:v>MVP/SHACL_GENERATION_PIPELINE/experiments/FULL_REPAIR_V2/RUN_01/runs/RUN-TRF-034-20260915T124754245591Z/final/final_shape.ttl</x:v>
      </x:c>
    </x:row>
    <x:row r="1699" ht="22" customHeight="1">
      <x:c r="A1699" s="10" t="str">
        <x:v>V2_FALLBACK25</x:v>
      </x:c>
      <x:c r="B1699" s="10" t="str">
        <x:v>TRF-034</x:v>
      </x:c>
      <x:c r="C1699" s="10" t="str">
        <x:v>TRF-034-F08</x:v>
      </x:c>
      <x:c r="D1699" s="10" t="str">
        <x:v>RUN_01</x:v>
      </x:c>
      <x:c r="E1699" s="10" t="str">
        <x:v>ORIGINAL_LEDGER</x:v>
      </x:c>
      <x:c r="F1699" s="10" t="str">
        <x:v>FAIL</x:v>
      </x:c>
      <x:c r="G1699" s="10" t="str">
        <x:v>FAIL</x:v>
      </x:c>
      <x:c r="H1699" s="10" t="str">
        <x:v>EXECUTED</x:v>
      </x:c>
      <x:c r="I1699" s="10" t="str">
        <x:v>PARSED</x:v>
      </x:c>
      <x:c r="J1699" s="10" t="str">
        <x:v>GENERATION_ACCEPTED</x:v>
      </x:c>
      <x:c r="K1699" s="10" t="str">
        <x:v>e03d9bf255efd48e1a0abfa34c3b0701679f3c92b1b8e194aebb500b3e63f61d</x:v>
      </x:c>
      <x:c r="L1699" s="10" t="str">
        <x:v>full_repair_v2</x:v>
      </x:c>
      <x:c r="M1699" s="10" t="n">
        <x:v>1</x:v>
      </x:c>
      <x:c r="N1699" s="10" t="n">
        <x:v>0</x:v>
      </x:c>
      <x:c r="O1699" s="10" t="n">
        <x:v>0</x:v>
      </x:c>
      <x:c r="P1699" s="9" t="str">
        <x:f>'CaseReview'!U1699</x:f>
        <x:v>FAIL</x:v>
      </x:c>
      <x:c r="Q1699" s="9" t="n">
        <x:f>IF(AND(T1699=1,G1699=P1699),1,0)</x:f>
        <x:v>1</x:v>
      </x:c>
      <x:c r="R1699" s="9" t="n">
        <x:f>IF(AND(T1699=1,G1699="PASS",P1699="FAIL"),1,0)</x:f>
        <x:v>0</x:v>
      </x:c>
      <x:c r="S1699" s="9" t="n">
        <x:f>IF(AND(T1699=1,G1699="FAIL",P1699="PASS"),1,0)</x:f>
        <x:v>0</x:v>
      </x:c>
      <x:c r="T1699" s="9" t="n">
        <x:v>1</x:v>
      </x:c>
      <x:c r="U1699" s="9" t="n">
        <x:v>10</x:v>
      </x:c>
      <x:c r="V1699" s="9" t="str">
        <x:v>MVP/SHACL_GENERATION_PIPELINE/experiments/FULL_REPAIR_V2/RUN_01/runs/RUN-TRF-034-20260915T124754245591Z/final/final_shape.ttl</x:v>
      </x:c>
    </x:row>
    <x:row r="1700" ht="22" customHeight="1">
      <x:c r="A1700" s="10" t="str">
        <x:v>V2_FALLBACK25</x:v>
      </x:c>
      <x:c r="B1700" s="10" t="str">
        <x:v>TRF-034</x:v>
      </x:c>
      <x:c r="C1700" s="10" t="str">
        <x:v>TRF-034-P01</x:v>
      </x:c>
      <x:c r="D1700" s="10" t="str">
        <x:v>RUN_01</x:v>
      </x:c>
      <x:c r="E1700" s="10" t="str">
        <x:v>ORIGINAL_LEDGER</x:v>
      </x:c>
      <x:c r="F1700" s="10" t="str">
        <x:v>PASS</x:v>
      </x:c>
      <x:c r="G1700" s="10" t="str">
        <x:v>FAIL</x:v>
      </x:c>
      <x:c r="H1700" s="10" t="str">
        <x:v>EXECUTED</x:v>
      </x:c>
      <x:c r="I1700" s="10" t="str">
        <x:v>PARSED</x:v>
      </x:c>
      <x:c r="J1700" s="10" t="str">
        <x:v>GENERATION_ACCEPTED</x:v>
      </x:c>
      <x:c r="K1700" s="10" t="str">
        <x:v>e03d9bf255efd48e1a0abfa34c3b0701679f3c92b1b8e194aebb500b3e63f61d</x:v>
      </x:c>
      <x:c r="L1700" s="10" t="str">
        <x:v>full_repair_v2</x:v>
      </x:c>
      <x:c r="M1700" s="10" t="n">
        <x:v>0</x:v>
      </x:c>
      <x:c r="N1700" s="10" t="n">
        <x:v>0</x:v>
      </x:c>
      <x:c r="O1700" s="10" t="n">
        <x:v>1</x:v>
      </x:c>
      <x:c r="P1700" s="9" t="str">
        <x:f>'CaseReview'!U1700</x:f>
        <x:v>PASS</x:v>
      </x:c>
      <x:c r="Q1700" s="9" t="n">
        <x:f>IF(AND(T1700=1,G1700=P1700),1,0)</x:f>
        <x:v>0</x:v>
      </x:c>
      <x:c r="R1700" s="9" t="n">
        <x:f>IF(AND(T1700=1,G1700="PASS",P1700="FAIL"),1,0)</x:f>
        <x:v>0</x:v>
      </x:c>
      <x:c r="S1700" s="9" t="n">
        <x:f>IF(AND(T1700=1,G1700="FAIL",P1700="PASS"),1,0)</x:f>
        <x:v>1</x:v>
      </x:c>
      <x:c r="T1700" s="9" t="n">
        <x:v>1</x:v>
      </x:c>
      <x:c r="U1700" s="9" t="n">
        <x:v>10</x:v>
      </x:c>
      <x:c r="V1700" s="9" t="str">
        <x:v>MVP/SHACL_GENERATION_PIPELINE/experiments/FULL_REPAIR_V2/RUN_01/runs/RUN-TRF-034-20260915T124754245591Z/final/final_shape.ttl</x:v>
      </x:c>
    </x:row>
    <x:row r="1701" ht="22" customHeight="1">
      <x:c r="A1701" s="10" t="str">
        <x:v>V2_FALLBACK25</x:v>
      </x:c>
      <x:c r="B1701" s="10" t="str">
        <x:v>TRF-034</x:v>
      </x:c>
      <x:c r="C1701" s="10" t="str">
        <x:v>TRF-034-P02</x:v>
      </x:c>
      <x:c r="D1701" s="10" t="str">
        <x:v>RUN_01</x:v>
      </x:c>
      <x:c r="E1701" s="10" t="str">
        <x:v>ORIGINAL_LEDGER</x:v>
      </x:c>
      <x:c r="F1701" s="10" t="str">
        <x:v>PASS</x:v>
      </x:c>
      <x:c r="G1701" s="10" t="str">
        <x:v>FAIL</x:v>
      </x:c>
      <x:c r="H1701" s="10" t="str">
        <x:v>EXECUTED</x:v>
      </x:c>
      <x:c r="I1701" s="10" t="str">
        <x:v>PARSED</x:v>
      </x:c>
      <x:c r="J1701" s="10" t="str">
        <x:v>GENERATION_ACCEPTED</x:v>
      </x:c>
      <x:c r="K1701" s="10" t="str">
        <x:v>e03d9bf255efd48e1a0abfa34c3b0701679f3c92b1b8e194aebb500b3e63f61d</x:v>
      </x:c>
      <x:c r="L1701" s="10" t="str">
        <x:v>full_repair_v2</x:v>
      </x:c>
      <x:c r="M1701" s="10" t="n">
        <x:v>0</x:v>
      </x:c>
      <x:c r="N1701" s="10" t="n">
        <x:v>0</x:v>
      </x:c>
      <x:c r="O1701" s="10" t="n">
        <x:v>1</x:v>
      </x:c>
      <x:c r="P1701" s="9" t="str">
        <x:f>'CaseReview'!U1701</x:f>
        <x:v>PASS</x:v>
      </x:c>
      <x:c r="Q1701" s="9" t="n">
        <x:f>IF(AND(T1701=1,G1701=P1701),1,0)</x:f>
        <x:v>0</x:v>
      </x:c>
      <x:c r="R1701" s="9" t="n">
        <x:f>IF(AND(T1701=1,G1701="PASS",P1701="FAIL"),1,0)</x:f>
        <x:v>0</x:v>
      </x:c>
      <x:c r="S1701" s="9" t="n">
        <x:f>IF(AND(T1701=1,G1701="FAIL",P1701="PASS"),1,0)</x:f>
        <x:v>1</x:v>
      </x:c>
      <x:c r="T1701" s="9" t="n">
        <x:v>1</x:v>
      </x:c>
      <x:c r="U1701" s="9" t="n">
        <x:v>10</x:v>
      </x:c>
      <x:c r="V1701" s="9" t="str">
        <x:v>MVP/SHACL_GENERATION_PIPELINE/experiments/FULL_REPAIR_V2/RUN_01/runs/RUN-TRF-034-20260915T124754245591Z/final/final_shape.ttl</x:v>
      </x:c>
    </x:row>
    <x:row r="1702" ht="22" customHeight="1">
      <x:c r="A1702" s="10" t="str">
        <x:v>V2_FALLBACK25</x:v>
      </x:c>
      <x:c r="B1702" s="10" t="str">
        <x:v>TRF-035</x:v>
      </x:c>
      <x:c r="C1702" s="10" t="str">
        <x:v>TRF-035-F01</x:v>
      </x:c>
      <x:c r="D1702" s="10" t="str">
        <x:v>RUN_01</x:v>
      </x:c>
      <x:c r="E1702" s="10" t="str">
        <x:v>ORIGINAL_LEDGER</x:v>
      </x:c>
      <x:c r="F1702" s="10" t="str">
        <x:v>FAIL</x:v>
      </x:c>
      <x:c r="G1702" s="10" t="str">
        <x:v>PASS</x:v>
      </x:c>
      <x:c r="H1702" s="10" t="str">
        <x:v>EXECUTED</x:v>
      </x:c>
      <x:c r="I1702" s="10" t="str">
        <x:v>PARSED</x:v>
      </x:c>
      <x:c r="J1702" s="10" t="str">
        <x:v>GENERATION_ACCEPTED</x:v>
      </x:c>
      <x:c r="K1702" s="10" t="str">
        <x:v>fc67145bed27145552144eaeae818227fe68c17f8899a844445576163e9b1c99</x:v>
      </x:c>
      <x:c r="L1702" s="10" t="str">
        <x:v>full_repair_v2</x:v>
      </x:c>
      <x:c r="M1702" s="10" t="n">
        <x:v>0</x:v>
      </x:c>
      <x:c r="N1702" s="10" t="n">
        <x:v>1</x:v>
      </x:c>
      <x:c r="O1702" s="10" t="n">
        <x:v>0</x:v>
      </x:c>
      <x:c r="P1702" s="9" t="str">
        <x:f>'CaseReview'!U1702</x:f>
        <x:v>FAIL</x:v>
      </x:c>
      <x:c r="Q1702" s="9" t="n">
        <x:f>IF(AND(T1702=1,G1702=P1702),1,0)</x:f>
        <x:v>0</x:v>
      </x:c>
      <x:c r="R1702" s="9" t="n">
        <x:f>IF(AND(T1702=1,G1702="PASS",P1702="FAIL"),1,0)</x:f>
        <x:v>1</x:v>
      </x:c>
      <x:c r="S1702" s="9" t="n">
        <x:f>IF(AND(T1702=1,G1702="FAIL",P1702="PASS"),1,0)</x:f>
        <x:v>0</x:v>
      </x:c>
      <x:c r="T1702" s="9" t="n">
        <x:v>1</x:v>
      </x:c>
      <x:c r="U1702" s="9" t="n">
        <x:v>6</x:v>
      </x:c>
      <x:c r="V1702" s="9" t="str">
        <x:v>MVP/SHACL_GENERATION_PIPELINE/experiments/FULL_REPAIR_V2/RUN_01/runs/RUN-TRF-035-20260915T124831249314Z/final/final_shape.ttl</x:v>
      </x:c>
    </x:row>
    <x:row r="1703" ht="22" customHeight="1">
      <x:c r="A1703" s="10" t="str">
        <x:v>V2_FALLBACK25</x:v>
      </x:c>
      <x:c r="B1703" s="10" t="str">
        <x:v>TRF-035</x:v>
      </x:c>
      <x:c r="C1703" s="10" t="str">
        <x:v>TRF-035-F02</x:v>
      </x:c>
      <x:c r="D1703" s="10" t="str">
        <x:v>RUN_01</x:v>
      </x:c>
      <x:c r="E1703" s="10" t="str">
        <x:v>ORIGINAL_LEDGER</x:v>
      </x:c>
      <x:c r="F1703" s="10" t="str">
        <x:v>FAIL</x:v>
      </x:c>
      <x:c r="G1703" s="10" t="str">
        <x:v>FAIL</x:v>
      </x:c>
      <x:c r="H1703" s="10" t="str">
        <x:v>EXECUTED</x:v>
      </x:c>
      <x:c r="I1703" s="10" t="str">
        <x:v>PARSED</x:v>
      </x:c>
      <x:c r="J1703" s="10" t="str">
        <x:v>GENERATION_ACCEPTED</x:v>
      </x:c>
      <x:c r="K1703" s="10" t="str">
        <x:v>fc67145bed27145552144eaeae818227fe68c17f8899a844445576163e9b1c99</x:v>
      </x:c>
      <x:c r="L1703" s="10" t="str">
        <x:v>full_repair_v2</x:v>
      </x:c>
      <x:c r="M1703" s="10" t="n">
        <x:v>1</x:v>
      </x:c>
      <x:c r="N1703" s="10" t="n">
        <x:v>0</x:v>
      </x:c>
      <x:c r="O1703" s="10" t="n">
        <x:v>0</x:v>
      </x:c>
      <x:c r="P1703" s="9" t="str">
        <x:f>'CaseReview'!U1703</x:f>
        <x:v>FAIL</x:v>
      </x:c>
      <x:c r="Q1703" s="9" t="n">
        <x:f>IF(AND(T1703=1,G1703=P1703),1,0)</x:f>
        <x:v>1</x:v>
      </x:c>
      <x:c r="R1703" s="9" t="n">
        <x:f>IF(AND(T1703=1,G1703="PASS",P1703="FAIL"),1,0)</x:f>
        <x:v>0</x:v>
      </x:c>
      <x:c r="S1703" s="9" t="n">
        <x:f>IF(AND(T1703=1,G1703="FAIL",P1703="PASS"),1,0)</x:f>
        <x:v>0</x:v>
      </x:c>
      <x:c r="T1703" s="9" t="n">
        <x:v>1</x:v>
      </x:c>
      <x:c r="U1703" s="9" t="n">
        <x:v>6</x:v>
      </x:c>
      <x:c r="V1703" s="9" t="str">
        <x:v>MVP/SHACL_GENERATION_PIPELINE/experiments/FULL_REPAIR_V2/RUN_01/runs/RUN-TRF-035-20260915T124831249314Z/final/final_shape.ttl</x:v>
      </x:c>
    </x:row>
    <x:row r="1704" ht="22" customHeight="1">
      <x:c r="A1704" s="10" t="str">
        <x:v>V2_FALLBACK25</x:v>
      </x:c>
      <x:c r="B1704" s="10" t="str">
        <x:v>TRF-035</x:v>
      </x:c>
      <x:c r="C1704" s="10" t="str">
        <x:v>TRF-035-F03</x:v>
      </x:c>
      <x:c r="D1704" s="10" t="str">
        <x:v>RUN_01</x:v>
      </x:c>
      <x:c r="E1704" s="10" t="str">
        <x:v>ORIGINAL_LEDGER</x:v>
      </x:c>
      <x:c r="F1704" s="10" t="str">
        <x:v>FAIL</x:v>
      </x:c>
      <x:c r="G1704" s="10" t="str">
        <x:v>PASS</x:v>
      </x:c>
      <x:c r="H1704" s="10" t="str">
        <x:v>EXECUTED</x:v>
      </x:c>
      <x:c r="I1704" s="10" t="str">
        <x:v>PARSED</x:v>
      </x:c>
      <x:c r="J1704" s="10" t="str">
        <x:v>GENERATION_ACCEPTED</x:v>
      </x:c>
      <x:c r="K1704" s="10" t="str">
        <x:v>fc67145bed27145552144eaeae818227fe68c17f8899a844445576163e9b1c99</x:v>
      </x:c>
      <x:c r="L1704" s="10" t="str">
        <x:v>full_repair_v2</x:v>
      </x:c>
      <x:c r="M1704" s="10" t="n">
        <x:v>0</x:v>
      </x:c>
      <x:c r="N1704" s="10" t="n">
        <x:v>1</x:v>
      </x:c>
      <x:c r="O1704" s="10" t="n">
        <x:v>0</x:v>
      </x:c>
      <x:c r="P1704" s="9" t="str">
        <x:f>'CaseReview'!U1704</x:f>
        <x:v>FAIL</x:v>
      </x:c>
      <x:c r="Q1704" s="9" t="n">
        <x:f>IF(AND(T1704=1,G1704=P1704),1,0)</x:f>
        <x:v>0</x:v>
      </x:c>
      <x:c r="R1704" s="9" t="n">
        <x:f>IF(AND(T1704=1,G1704="PASS",P1704="FAIL"),1,0)</x:f>
        <x:v>1</x:v>
      </x:c>
      <x:c r="S1704" s="9" t="n">
        <x:f>IF(AND(T1704=1,G1704="FAIL",P1704="PASS"),1,0)</x:f>
        <x:v>0</x:v>
      </x:c>
      <x:c r="T1704" s="9" t="n">
        <x:v>1</x:v>
      </x:c>
      <x:c r="U1704" s="9" t="n">
        <x:v>6</x:v>
      </x:c>
      <x:c r="V1704" s="9" t="str">
        <x:v>MVP/SHACL_GENERATION_PIPELINE/experiments/FULL_REPAIR_V2/RUN_01/runs/RUN-TRF-035-20260915T124831249314Z/final/final_shape.ttl</x:v>
      </x:c>
    </x:row>
    <x:row r="1705" ht="22" customHeight="1">
      <x:c r="A1705" s="10" t="str">
        <x:v>V2_FALLBACK25</x:v>
      </x:c>
      <x:c r="B1705" s="10" t="str">
        <x:v>TRF-035</x:v>
      </x:c>
      <x:c r="C1705" s="10" t="str">
        <x:v>TRF-035-F04</x:v>
      </x:c>
      <x:c r="D1705" s="10" t="str">
        <x:v>RUN_01</x:v>
      </x:c>
      <x:c r="E1705" s="10" t="str">
        <x:v>ORIGINAL_LEDGER</x:v>
      </x:c>
      <x:c r="F1705" s="10" t="str">
        <x:v>FAIL</x:v>
      </x:c>
      <x:c r="G1705" s="10" t="str">
        <x:v>PASS</x:v>
      </x:c>
      <x:c r="H1705" s="10" t="str">
        <x:v>EXECUTED</x:v>
      </x:c>
      <x:c r="I1705" s="10" t="str">
        <x:v>PARSED</x:v>
      </x:c>
      <x:c r="J1705" s="10" t="str">
        <x:v>GENERATION_ACCEPTED</x:v>
      </x:c>
      <x:c r="K1705" s="10" t="str">
        <x:v>fc67145bed27145552144eaeae818227fe68c17f8899a844445576163e9b1c99</x:v>
      </x:c>
      <x:c r="L1705" s="10" t="str">
        <x:v>full_repair_v2</x:v>
      </x:c>
      <x:c r="M1705" s="10" t="n">
        <x:v>0</x:v>
      </x:c>
      <x:c r="N1705" s="10" t="n">
        <x:v>1</x:v>
      </x:c>
      <x:c r="O1705" s="10" t="n">
        <x:v>0</x:v>
      </x:c>
      <x:c r="P1705" s="9" t="str">
        <x:f>'CaseReview'!U1705</x:f>
        <x:v>FAIL</x:v>
      </x:c>
      <x:c r="Q1705" s="9" t="n">
        <x:f>IF(AND(T1705=1,G1705=P1705),1,0)</x:f>
        <x:v>0</x:v>
      </x:c>
      <x:c r="R1705" s="9" t="n">
        <x:f>IF(AND(T1705=1,G1705="PASS",P1705="FAIL"),1,0)</x:f>
        <x:v>1</x:v>
      </x:c>
      <x:c r="S1705" s="9" t="n">
        <x:f>IF(AND(T1705=1,G1705="FAIL",P1705="PASS"),1,0)</x:f>
        <x:v>0</x:v>
      </x:c>
      <x:c r="T1705" s="9" t="n">
        <x:v>1</x:v>
      </x:c>
      <x:c r="U1705" s="9" t="n">
        <x:v>6</x:v>
      </x:c>
      <x:c r="V1705" s="9" t="str">
        <x:v>MVP/SHACL_GENERATION_PIPELINE/experiments/FULL_REPAIR_V2/RUN_01/runs/RUN-TRF-035-20260915T124831249314Z/final/final_shape.ttl</x:v>
      </x:c>
    </x:row>
    <x:row r="1706" ht="22" customHeight="1">
      <x:c r="A1706" s="10" t="str">
        <x:v>V2_FALLBACK25</x:v>
      </x:c>
      <x:c r="B1706" s="10" t="str">
        <x:v>TRF-035</x:v>
      </x:c>
      <x:c r="C1706" s="10" t="str">
        <x:v>TRF-035-P01</x:v>
      </x:c>
      <x:c r="D1706" s="10" t="str">
        <x:v>RUN_01</x:v>
      </x:c>
      <x:c r="E1706" s="10" t="str">
        <x:v>ORIGINAL_LEDGER</x:v>
      </x:c>
      <x:c r="F1706" s="10" t="str">
        <x:v>PASS</x:v>
      </x:c>
      <x:c r="G1706" s="10" t="str">
        <x:v>PASS</x:v>
      </x:c>
      <x:c r="H1706" s="10" t="str">
        <x:v>EXECUTED</x:v>
      </x:c>
      <x:c r="I1706" s="10" t="str">
        <x:v>PARSED</x:v>
      </x:c>
      <x:c r="J1706" s="10" t="str">
        <x:v>GENERATION_ACCEPTED</x:v>
      </x:c>
      <x:c r="K1706" s="10" t="str">
        <x:v>fc67145bed27145552144eaeae818227fe68c17f8899a844445576163e9b1c99</x:v>
      </x:c>
      <x:c r="L1706" s="10" t="str">
        <x:v>full_repair_v2</x:v>
      </x:c>
      <x:c r="M1706" s="10" t="n">
        <x:v>1</x:v>
      </x:c>
      <x:c r="N1706" s="10" t="n">
        <x:v>0</x:v>
      </x:c>
      <x:c r="O1706" s="10" t="n">
        <x:v>0</x:v>
      </x:c>
      <x:c r="P1706" s="9" t="str">
        <x:f>'CaseReview'!U1706</x:f>
        <x:v>PASS</x:v>
      </x:c>
      <x:c r="Q1706" s="9" t="n">
        <x:f>IF(AND(T1706=1,G1706=P1706),1,0)</x:f>
        <x:v>1</x:v>
      </x:c>
      <x:c r="R1706" s="9" t="n">
        <x:f>IF(AND(T1706=1,G1706="PASS",P1706="FAIL"),1,0)</x:f>
        <x:v>0</x:v>
      </x:c>
      <x:c r="S1706" s="9" t="n">
        <x:f>IF(AND(T1706=1,G1706="FAIL",P1706="PASS"),1,0)</x:f>
        <x:v>0</x:v>
      </x:c>
      <x:c r="T1706" s="9" t="n">
        <x:v>1</x:v>
      </x:c>
      <x:c r="U1706" s="9" t="n">
        <x:v>6</x:v>
      </x:c>
      <x:c r="V1706" s="9" t="str">
        <x:v>MVP/SHACL_GENERATION_PIPELINE/experiments/FULL_REPAIR_V2/RUN_01/runs/RUN-TRF-035-20260915T124831249314Z/final/final_shape.ttl</x:v>
      </x:c>
    </x:row>
    <x:row r="1707" ht="22" customHeight="1">
      <x:c r="A1707" s="10" t="str">
        <x:v>V2_FALLBACK25</x:v>
      </x:c>
      <x:c r="B1707" s="10" t="str">
        <x:v>TRF-035</x:v>
      </x:c>
      <x:c r="C1707" s="10" t="str">
        <x:v>TRF-035-P02</x:v>
      </x:c>
      <x:c r="D1707" s="10" t="str">
        <x:v>RUN_01</x:v>
      </x:c>
      <x:c r="E1707" s="10" t="str">
        <x:v>ORIGINAL_LEDGER</x:v>
      </x:c>
      <x:c r="F1707" s="10" t="str">
        <x:v>PASS</x:v>
      </x:c>
      <x:c r="G1707" s="10" t="str">
        <x:v>PASS</x:v>
      </x:c>
      <x:c r="H1707" s="10" t="str">
        <x:v>EXECUTED</x:v>
      </x:c>
      <x:c r="I1707" s="10" t="str">
        <x:v>PARSED</x:v>
      </x:c>
      <x:c r="J1707" s="10" t="str">
        <x:v>GENERATION_ACCEPTED</x:v>
      </x:c>
      <x:c r="K1707" s="10" t="str">
        <x:v>fc67145bed27145552144eaeae818227fe68c17f8899a844445576163e9b1c99</x:v>
      </x:c>
      <x:c r="L1707" s="10" t="str">
        <x:v>full_repair_v2</x:v>
      </x:c>
      <x:c r="M1707" s="10" t="n">
        <x:v>1</x:v>
      </x:c>
      <x:c r="N1707" s="10" t="n">
        <x:v>0</x:v>
      </x:c>
      <x:c r="O1707" s="10" t="n">
        <x:v>0</x:v>
      </x:c>
      <x:c r="P1707" s="9" t="str">
        <x:f>'CaseReview'!U1707</x:f>
        <x:v>PASS</x:v>
      </x:c>
      <x:c r="Q1707" s="9" t="n">
        <x:f>IF(AND(T1707=1,G1707=P1707),1,0)</x:f>
        <x:v>1</x:v>
      </x:c>
      <x:c r="R1707" s="9" t="n">
        <x:f>IF(AND(T1707=1,G1707="PASS",P1707="FAIL"),1,0)</x:f>
        <x:v>0</x:v>
      </x:c>
      <x:c r="S1707" s="9" t="n">
        <x:f>IF(AND(T1707=1,G1707="FAIL",P1707="PASS"),1,0)</x:f>
        <x:v>0</x:v>
      </x:c>
      <x:c r="T1707" s="9" t="n">
        <x:v>1</x:v>
      </x:c>
      <x:c r="U1707" s="9" t="n">
        <x:v>6</x:v>
      </x:c>
      <x:c r="V1707" s="9" t="str">
        <x:v>MVP/SHACL_GENERATION_PIPELINE/experiments/FULL_REPAIR_V2/RUN_01/runs/RUN-TRF-035-20260915T124831249314Z/final/final_shape.ttl</x:v>
      </x:c>
    </x:row>
    <x:row r="1708" ht="22" customHeight="1">
      <x:c r="A1708" s="10" t="str">
        <x:v>V2_FALLBACK25</x:v>
      </x:c>
      <x:c r="B1708" s="10" t="str">
        <x:v>TRF-036</x:v>
      </x:c>
      <x:c r="C1708" s="10" t="str">
        <x:v>TRF-036-F01</x:v>
      </x:c>
      <x:c r="D1708" s="10" t="str">
        <x:v>RUN_01</x:v>
      </x:c>
      <x:c r="E1708" s="10" t="str">
        <x:v>ORIGINAL_LEDGER</x:v>
      </x:c>
      <x:c r="F1708" s="10" t="str">
        <x:v>FAIL</x:v>
      </x:c>
      <x:c r="G1708" s="10" t="str">
        <x:v>FAIL</x:v>
      </x:c>
      <x:c r="H1708" s="10" t="str">
        <x:v>EXECUTED</x:v>
      </x:c>
      <x:c r="I1708" s="10" t="str">
        <x:v>PARSED</x:v>
      </x:c>
      <x:c r="J1708" s="10" t="str">
        <x:v>GENERATION_ACCEPTED</x:v>
      </x:c>
      <x:c r="K1708" s="10" t="str">
        <x:v>5e430effe959ad775c95881079c88eebfad432d3b2890b2b38d24789dfd842e6</x:v>
      </x:c>
      <x:c r="L1708" s="10" t="str">
        <x:v>full_repair_v2</x:v>
      </x:c>
      <x:c r="M1708" s="10" t="n">
        <x:v>1</x:v>
      </x:c>
      <x:c r="N1708" s="10" t="n">
        <x:v>0</x:v>
      </x:c>
      <x:c r="O1708" s="10" t="n">
        <x:v>0</x:v>
      </x:c>
      <x:c r="P1708" s="9" t="str">
        <x:f>'CaseReview'!U1708</x:f>
        <x:v>FAIL</x:v>
      </x:c>
      <x:c r="Q1708" s="9" t="n">
        <x:f>IF(AND(T1708=1,G1708=P1708),1,0)</x:f>
        <x:v>1</x:v>
      </x:c>
      <x:c r="R1708" s="9" t="n">
        <x:f>IF(AND(T1708=1,G1708="PASS",P1708="FAIL"),1,0)</x:f>
        <x:v>0</x:v>
      </x:c>
      <x:c r="S1708" s="9" t="n">
        <x:f>IF(AND(T1708=1,G1708="FAIL",P1708="PASS"),1,0)</x:f>
        <x:v>0</x:v>
      </x:c>
      <x:c r="T1708" s="9" t="n">
        <x:v>1</x:v>
      </x:c>
      <x:c r="U1708" s="9" t="n">
        <x:v>10</x:v>
      </x:c>
      <x:c r="V1708" s="9" t="str">
        <x:v>MVP/SHACL_GENERATION_PIPELINE/experiments/FULL_REPAIR_V2/RUN_01/runs/RUN-TRF-036-20260915T124847776158Z/final/final_shape.ttl</x:v>
      </x:c>
    </x:row>
    <x:row r="1709" ht="22" customHeight="1">
      <x:c r="A1709" s="10" t="str">
        <x:v>V2_FALLBACK25</x:v>
      </x:c>
      <x:c r="B1709" s="10" t="str">
        <x:v>TRF-036</x:v>
      </x:c>
      <x:c r="C1709" s="10" t="str">
        <x:v>TRF-036-F02</x:v>
      </x:c>
      <x:c r="D1709" s="10" t="str">
        <x:v>RUN_01</x:v>
      </x:c>
      <x:c r="E1709" s="10" t="str">
        <x:v>ORIGINAL_LEDGER</x:v>
      </x:c>
      <x:c r="F1709" s="10" t="str">
        <x:v>FAIL</x:v>
      </x:c>
      <x:c r="G1709" s="10" t="str">
        <x:v>FAIL</x:v>
      </x:c>
      <x:c r="H1709" s="10" t="str">
        <x:v>EXECUTED</x:v>
      </x:c>
      <x:c r="I1709" s="10" t="str">
        <x:v>PARSED</x:v>
      </x:c>
      <x:c r="J1709" s="10" t="str">
        <x:v>GENERATION_ACCEPTED</x:v>
      </x:c>
      <x:c r="K1709" s="10" t="str">
        <x:v>5e430effe959ad775c95881079c88eebfad432d3b2890b2b38d24789dfd842e6</x:v>
      </x:c>
      <x:c r="L1709" s="10" t="str">
        <x:v>full_repair_v2</x:v>
      </x:c>
      <x:c r="M1709" s="10" t="n">
        <x:v>1</x:v>
      </x:c>
      <x:c r="N1709" s="10" t="n">
        <x:v>0</x:v>
      </x:c>
      <x:c r="O1709" s="10" t="n">
        <x:v>0</x:v>
      </x:c>
      <x:c r="P1709" s="9" t="str">
        <x:f>'CaseReview'!U1709</x:f>
        <x:v>FAIL</x:v>
      </x:c>
      <x:c r="Q1709" s="9" t="n">
        <x:f>IF(AND(T1709=1,G1709=P1709),1,0)</x:f>
        <x:v>1</x:v>
      </x:c>
      <x:c r="R1709" s="9" t="n">
        <x:f>IF(AND(T1709=1,G1709="PASS",P1709="FAIL"),1,0)</x:f>
        <x:v>0</x:v>
      </x:c>
      <x:c r="S1709" s="9" t="n">
        <x:f>IF(AND(T1709=1,G1709="FAIL",P1709="PASS"),1,0)</x:f>
        <x:v>0</x:v>
      </x:c>
      <x:c r="T1709" s="9" t="n">
        <x:v>1</x:v>
      </x:c>
      <x:c r="U1709" s="9" t="n">
        <x:v>10</x:v>
      </x:c>
      <x:c r="V1709" s="9" t="str">
        <x:v>MVP/SHACL_GENERATION_PIPELINE/experiments/FULL_REPAIR_V2/RUN_01/runs/RUN-TRF-036-20260915T124847776158Z/final/final_shape.ttl</x:v>
      </x:c>
    </x:row>
    <x:row r="1710" ht="22" customHeight="1">
      <x:c r="A1710" s="10" t="str">
        <x:v>V2_FALLBACK25</x:v>
      </x:c>
      <x:c r="B1710" s="10" t="str">
        <x:v>TRF-036</x:v>
      </x:c>
      <x:c r="C1710" s="10" t="str">
        <x:v>TRF-036-F03</x:v>
      </x:c>
      <x:c r="D1710" s="10" t="str">
        <x:v>RUN_01</x:v>
      </x:c>
      <x:c r="E1710" s="10" t="str">
        <x:v>ORIGINAL_LEDGER</x:v>
      </x:c>
      <x:c r="F1710" s="10" t="str">
        <x:v>FAIL</x:v>
      </x:c>
      <x:c r="G1710" s="10" t="str">
        <x:v>FAIL</x:v>
      </x:c>
      <x:c r="H1710" s="10" t="str">
        <x:v>EXECUTED</x:v>
      </x:c>
      <x:c r="I1710" s="10" t="str">
        <x:v>PARSED</x:v>
      </x:c>
      <x:c r="J1710" s="10" t="str">
        <x:v>GENERATION_ACCEPTED</x:v>
      </x:c>
      <x:c r="K1710" s="10" t="str">
        <x:v>5e430effe959ad775c95881079c88eebfad432d3b2890b2b38d24789dfd842e6</x:v>
      </x:c>
      <x:c r="L1710" s="10" t="str">
        <x:v>full_repair_v2</x:v>
      </x:c>
      <x:c r="M1710" s="10" t="n">
        <x:v>1</x:v>
      </x:c>
      <x:c r="N1710" s="10" t="n">
        <x:v>0</x:v>
      </x:c>
      <x:c r="O1710" s="10" t="n">
        <x:v>0</x:v>
      </x:c>
      <x:c r="P1710" s="9" t="str">
        <x:f>'CaseReview'!U1710</x:f>
        <x:v>FAIL</x:v>
      </x:c>
      <x:c r="Q1710" s="9" t="n">
        <x:f>IF(AND(T1710=1,G1710=P1710),1,0)</x:f>
        <x:v>1</x:v>
      </x:c>
      <x:c r="R1710" s="9" t="n">
        <x:f>IF(AND(T1710=1,G1710="PASS",P1710="FAIL"),1,0)</x:f>
        <x:v>0</x:v>
      </x:c>
      <x:c r="S1710" s="9" t="n">
        <x:f>IF(AND(T1710=1,G1710="FAIL",P1710="PASS"),1,0)</x:f>
        <x:v>0</x:v>
      </x:c>
      <x:c r="T1710" s="9" t="n">
        <x:v>1</x:v>
      </x:c>
      <x:c r="U1710" s="9" t="n">
        <x:v>10</x:v>
      </x:c>
      <x:c r="V1710" s="9" t="str">
        <x:v>MVP/SHACL_GENERATION_PIPELINE/experiments/FULL_REPAIR_V2/RUN_01/runs/RUN-TRF-036-20260915T124847776158Z/final/final_shape.ttl</x:v>
      </x:c>
    </x:row>
    <x:row r="1711" ht="22" customHeight="1">
      <x:c r="A1711" s="10" t="str">
        <x:v>V2_FALLBACK25</x:v>
      </x:c>
      <x:c r="B1711" s="10" t="str">
        <x:v>TRF-036</x:v>
      </x:c>
      <x:c r="C1711" s="10" t="str">
        <x:v>TRF-036-F04</x:v>
      </x:c>
      <x:c r="D1711" s="10" t="str">
        <x:v>RUN_01</x:v>
      </x:c>
      <x:c r="E1711" s="10" t="str">
        <x:v>ORIGINAL_LEDGER</x:v>
      </x:c>
      <x:c r="F1711" s="10" t="str">
        <x:v>FAIL</x:v>
      </x:c>
      <x:c r="G1711" s="10" t="str">
        <x:v>FAIL</x:v>
      </x:c>
      <x:c r="H1711" s="10" t="str">
        <x:v>EXECUTED</x:v>
      </x:c>
      <x:c r="I1711" s="10" t="str">
        <x:v>PARSED</x:v>
      </x:c>
      <x:c r="J1711" s="10" t="str">
        <x:v>GENERATION_ACCEPTED</x:v>
      </x:c>
      <x:c r="K1711" s="10" t="str">
        <x:v>5e430effe959ad775c95881079c88eebfad432d3b2890b2b38d24789dfd842e6</x:v>
      </x:c>
      <x:c r="L1711" s="10" t="str">
        <x:v>full_repair_v2</x:v>
      </x:c>
      <x:c r="M1711" s="10" t="n">
        <x:v>1</x:v>
      </x:c>
      <x:c r="N1711" s="10" t="n">
        <x:v>0</x:v>
      </x:c>
      <x:c r="O1711" s="10" t="n">
        <x:v>0</x:v>
      </x:c>
      <x:c r="P1711" s="9" t="str">
        <x:f>'CaseReview'!U1711</x:f>
        <x:v>FAIL</x:v>
      </x:c>
      <x:c r="Q1711" s="9" t="n">
        <x:f>IF(AND(T1711=1,G1711=P1711),1,0)</x:f>
        <x:v>1</x:v>
      </x:c>
      <x:c r="R1711" s="9" t="n">
        <x:f>IF(AND(T1711=1,G1711="PASS",P1711="FAIL"),1,0)</x:f>
        <x:v>0</x:v>
      </x:c>
      <x:c r="S1711" s="9" t="n">
        <x:f>IF(AND(T1711=1,G1711="FAIL",P1711="PASS"),1,0)</x:f>
        <x:v>0</x:v>
      </x:c>
      <x:c r="T1711" s="9" t="n">
        <x:v>1</x:v>
      </x:c>
      <x:c r="U1711" s="9" t="n">
        <x:v>10</x:v>
      </x:c>
      <x:c r="V1711" s="9" t="str">
        <x:v>MVP/SHACL_GENERATION_PIPELINE/experiments/FULL_REPAIR_V2/RUN_01/runs/RUN-TRF-036-20260915T124847776158Z/final/final_shape.ttl</x:v>
      </x:c>
    </x:row>
    <x:row r="1712" ht="22" customHeight="1">
      <x:c r="A1712" s="10" t="str">
        <x:v>V2_FALLBACK25</x:v>
      </x:c>
      <x:c r="B1712" s="10" t="str">
        <x:v>TRF-036</x:v>
      </x:c>
      <x:c r="C1712" s="10" t="str">
        <x:v>TRF-036-F05</x:v>
      </x:c>
      <x:c r="D1712" s="10" t="str">
        <x:v>RUN_01</x:v>
      </x:c>
      <x:c r="E1712" s="10" t="str">
        <x:v>ORIGINAL_LEDGER</x:v>
      </x:c>
      <x:c r="F1712" s="10" t="str">
        <x:v>FAIL</x:v>
      </x:c>
      <x:c r="G1712" s="10" t="str">
        <x:v>FAIL</x:v>
      </x:c>
      <x:c r="H1712" s="10" t="str">
        <x:v>EXECUTED</x:v>
      </x:c>
      <x:c r="I1712" s="10" t="str">
        <x:v>PARSED</x:v>
      </x:c>
      <x:c r="J1712" s="10" t="str">
        <x:v>GENERATION_ACCEPTED</x:v>
      </x:c>
      <x:c r="K1712" s="10" t="str">
        <x:v>5e430effe959ad775c95881079c88eebfad432d3b2890b2b38d24789dfd842e6</x:v>
      </x:c>
      <x:c r="L1712" s="10" t="str">
        <x:v>full_repair_v2</x:v>
      </x:c>
      <x:c r="M1712" s="10" t="n">
        <x:v>1</x:v>
      </x:c>
      <x:c r="N1712" s="10" t="n">
        <x:v>0</x:v>
      </x:c>
      <x:c r="O1712" s="10" t="n">
        <x:v>0</x:v>
      </x:c>
      <x:c r="P1712" s="9" t="str">
        <x:f>'CaseReview'!U1712</x:f>
        <x:v>FAIL</x:v>
      </x:c>
      <x:c r="Q1712" s="9" t="n">
        <x:f>IF(AND(T1712=1,G1712=P1712),1,0)</x:f>
        <x:v>1</x:v>
      </x:c>
      <x:c r="R1712" s="9" t="n">
        <x:f>IF(AND(T1712=1,G1712="PASS",P1712="FAIL"),1,0)</x:f>
        <x:v>0</x:v>
      </x:c>
      <x:c r="S1712" s="9" t="n">
        <x:f>IF(AND(T1712=1,G1712="FAIL",P1712="PASS"),1,0)</x:f>
        <x:v>0</x:v>
      </x:c>
      <x:c r="T1712" s="9" t="n">
        <x:v>1</x:v>
      </x:c>
      <x:c r="U1712" s="9" t="n">
        <x:v>10</x:v>
      </x:c>
      <x:c r="V1712" s="9" t="str">
        <x:v>MVP/SHACL_GENERATION_PIPELINE/experiments/FULL_REPAIR_V2/RUN_01/runs/RUN-TRF-036-20260915T124847776158Z/final/final_shape.ttl</x:v>
      </x:c>
    </x:row>
    <x:row r="1713" ht="22" customHeight="1">
      <x:c r="A1713" s="10" t="str">
        <x:v>V2_FALLBACK25</x:v>
      </x:c>
      <x:c r="B1713" s="10" t="str">
        <x:v>TRF-036</x:v>
      </x:c>
      <x:c r="C1713" s="10" t="str">
        <x:v>TRF-036-F06</x:v>
      </x:c>
      <x:c r="D1713" s="10" t="str">
        <x:v>RUN_01</x:v>
      </x:c>
      <x:c r="E1713" s="10" t="str">
        <x:v>ORIGINAL_LEDGER</x:v>
      </x:c>
      <x:c r="F1713" s="10" t="str">
        <x:v>FAIL</x:v>
      </x:c>
      <x:c r="G1713" s="10" t="str">
        <x:v>FAIL</x:v>
      </x:c>
      <x:c r="H1713" s="10" t="str">
        <x:v>EXECUTED</x:v>
      </x:c>
      <x:c r="I1713" s="10" t="str">
        <x:v>PARSED</x:v>
      </x:c>
      <x:c r="J1713" s="10" t="str">
        <x:v>GENERATION_ACCEPTED</x:v>
      </x:c>
      <x:c r="K1713" s="10" t="str">
        <x:v>5e430effe959ad775c95881079c88eebfad432d3b2890b2b38d24789dfd842e6</x:v>
      </x:c>
      <x:c r="L1713" s="10" t="str">
        <x:v>full_repair_v2</x:v>
      </x:c>
      <x:c r="M1713" s="10" t="n">
        <x:v>1</x:v>
      </x:c>
      <x:c r="N1713" s="10" t="n">
        <x:v>0</x:v>
      </x:c>
      <x:c r="O1713" s="10" t="n">
        <x:v>0</x:v>
      </x:c>
      <x:c r="P1713" s="9" t="str">
        <x:f>'CaseReview'!U1713</x:f>
        <x:v>FAIL</x:v>
      </x:c>
      <x:c r="Q1713" s="9" t="n">
        <x:f>IF(AND(T1713=1,G1713=P1713),1,0)</x:f>
        <x:v>1</x:v>
      </x:c>
      <x:c r="R1713" s="9" t="n">
        <x:f>IF(AND(T1713=1,G1713="PASS",P1713="FAIL"),1,0)</x:f>
        <x:v>0</x:v>
      </x:c>
      <x:c r="S1713" s="9" t="n">
        <x:f>IF(AND(T1713=1,G1713="FAIL",P1713="PASS"),1,0)</x:f>
        <x:v>0</x:v>
      </x:c>
      <x:c r="T1713" s="9" t="n">
        <x:v>1</x:v>
      </x:c>
      <x:c r="U1713" s="9" t="n">
        <x:v>10</x:v>
      </x:c>
      <x:c r="V1713" s="9" t="str">
        <x:v>MVP/SHACL_GENERATION_PIPELINE/experiments/FULL_REPAIR_V2/RUN_01/runs/RUN-TRF-036-20260915T124847776158Z/final/final_shape.ttl</x:v>
      </x:c>
    </x:row>
    <x:row r="1714" ht="22" customHeight="1">
      <x:c r="A1714" s="10" t="str">
        <x:v>V2_FALLBACK25</x:v>
      </x:c>
      <x:c r="B1714" s="10" t="str">
        <x:v>TRF-036</x:v>
      </x:c>
      <x:c r="C1714" s="10" t="str">
        <x:v>TRF-036-P01</x:v>
      </x:c>
      <x:c r="D1714" s="10" t="str">
        <x:v>RUN_01</x:v>
      </x:c>
      <x:c r="E1714" s="10" t="str">
        <x:v>ORIGINAL_LEDGER</x:v>
      </x:c>
      <x:c r="F1714" s="10" t="str">
        <x:v>PASS</x:v>
      </x:c>
      <x:c r="G1714" s="10" t="str">
        <x:v>FAIL</x:v>
      </x:c>
      <x:c r="H1714" s="10" t="str">
        <x:v>EXECUTED</x:v>
      </x:c>
      <x:c r="I1714" s="10" t="str">
        <x:v>PARSED</x:v>
      </x:c>
      <x:c r="J1714" s="10" t="str">
        <x:v>GENERATION_ACCEPTED</x:v>
      </x:c>
      <x:c r="K1714" s="10" t="str">
        <x:v>5e430effe959ad775c95881079c88eebfad432d3b2890b2b38d24789dfd842e6</x:v>
      </x:c>
      <x:c r="L1714" s="10" t="str">
        <x:v>full_repair_v2</x:v>
      </x:c>
      <x:c r="M1714" s="10" t="n">
        <x:v>0</x:v>
      </x:c>
      <x:c r="N1714" s="10" t="n">
        <x:v>0</x:v>
      </x:c>
      <x:c r="O1714" s="10" t="n">
        <x:v>1</x:v>
      </x:c>
      <x:c r="P1714" s="9" t="str">
        <x:f>'CaseReview'!U1714</x:f>
        <x:v>PASS</x:v>
      </x:c>
      <x:c r="Q1714" s="9" t="n">
        <x:f>IF(AND(T1714=1,G1714=P1714),1,0)</x:f>
        <x:v>0</x:v>
      </x:c>
      <x:c r="R1714" s="9" t="n">
        <x:f>IF(AND(T1714=1,G1714="PASS",P1714="FAIL"),1,0)</x:f>
        <x:v>0</x:v>
      </x:c>
      <x:c r="S1714" s="9" t="n">
        <x:f>IF(AND(T1714=1,G1714="FAIL",P1714="PASS"),1,0)</x:f>
        <x:v>1</x:v>
      </x:c>
      <x:c r="T1714" s="9" t="n">
        <x:v>1</x:v>
      </x:c>
      <x:c r="U1714" s="9" t="n">
        <x:v>10</x:v>
      </x:c>
      <x:c r="V1714" s="9" t="str">
        <x:v>MVP/SHACL_GENERATION_PIPELINE/experiments/FULL_REPAIR_V2/RUN_01/runs/RUN-TRF-036-20260915T124847776158Z/final/final_shape.ttl</x:v>
      </x:c>
    </x:row>
    <x:row r="1715" ht="22" customHeight="1">
      <x:c r="A1715" s="10" t="str">
        <x:v>V2_FALLBACK25</x:v>
      </x:c>
      <x:c r="B1715" s="10" t="str">
        <x:v>TRF-036</x:v>
      </x:c>
      <x:c r="C1715" s="10" t="str">
        <x:v>TRF-036-P02</x:v>
      </x:c>
      <x:c r="D1715" s="10" t="str">
        <x:v>RUN_01</x:v>
      </x:c>
      <x:c r="E1715" s="10" t="str">
        <x:v>ORIGINAL_LEDGER</x:v>
      </x:c>
      <x:c r="F1715" s="10" t="str">
        <x:v>PASS</x:v>
      </x:c>
      <x:c r="G1715" s="10" t="str">
        <x:v>FAIL</x:v>
      </x:c>
      <x:c r="H1715" s="10" t="str">
        <x:v>EXECUTED</x:v>
      </x:c>
      <x:c r="I1715" s="10" t="str">
        <x:v>PARSED</x:v>
      </x:c>
      <x:c r="J1715" s="10" t="str">
        <x:v>GENERATION_ACCEPTED</x:v>
      </x:c>
      <x:c r="K1715" s="10" t="str">
        <x:v>5e430effe959ad775c95881079c88eebfad432d3b2890b2b38d24789dfd842e6</x:v>
      </x:c>
      <x:c r="L1715" s="10" t="str">
        <x:v>full_repair_v2</x:v>
      </x:c>
      <x:c r="M1715" s="10" t="n">
        <x:v>0</x:v>
      </x:c>
      <x:c r="N1715" s="10" t="n">
        <x:v>0</x:v>
      </x:c>
      <x:c r="O1715" s="10" t="n">
        <x:v>1</x:v>
      </x:c>
      <x:c r="P1715" s="9" t="str">
        <x:f>'CaseReview'!U1715</x:f>
        <x:v>PASS</x:v>
      </x:c>
      <x:c r="Q1715" s="9" t="n">
        <x:f>IF(AND(T1715=1,G1715=P1715),1,0)</x:f>
        <x:v>0</x:v>
      </x:c>
      <x:c r="R1715" s="9" t="n">
        <x:f>IF(AND(T1715=1,G1715="PASS",P1715="FAIL"),1,0)</x:f>
        <x:v>0</x:v>
      </x:c>
      <x:c r="S1715" s="9" t="n">
        <x:f>IF(AND(T1715=1,G1715="FAIL",P1715="PASS"),1,0)</x:f>
        <x:v>1</x:v>
      </x:c>
      <x:c r="T1715" s="9" t="n">
        <x:v>1</x:v>
      </x:c>
      <x:c r="U1715" s="9" t="n">
        <x:v>10</x:v>
      </x:c>
      <x:c r="V1715" s="9" t="str">
        <x:v>MVP/SHACL_GENERATION_PIPELINE/experiments/FULL_REPAIR_V2/RUN_01/runs/RUN-TRF-036-20260915T124847776158Z/final/final_shape.ttl</x:v>
      </x:c>
    </x:row>
    <x:row r="1716" ht="22" customHeight="1">
      <x:c r="A1716" s="10" t="str">
        <x:v>V2_FALLBACK25</x:v>
      </x:c>
      <x:c r="B1716" s="10" t="str">
        <x:v>TRF-036</x:v>
      </x:c>
      <x:c r="C1716" s="10" t="str">
        <x:v>TRF-036-P03</x:v>
      </x:c>
      <x:c r="D1716" s="10" t="str">
        <x:v>RUN_01</x:v>
      </x:c>
      <x:c r="E1716" s="10" t="str">
        <x:v>ORIGINAL_LEDGER</x:v>
      </x:c>
      <x:c r="F1716" s="10" t="str">
        <x:v>PASS</x:v>
      </x:c>
      <x:c r="G1716" s="10" t="str">
        <x:v>FAIL</x:v>
      </x:c>
      <x:c r="H1716" s="10" t="str">
        <x:v>EXECUTED</x:v>
      </x:c>
      <x:c r="I1716" s="10" t="str">
        <x:v>PARSED</x:v>
      </x:c>
      <x:c r="J1716" s="10" t="str">
        <x:v>GENERATION_ACCEPTED</x:v>
      </x:c>
      <x:c r="K1716" s="10" t="str">
        <x:v>5e430effe959ad775c95881079c88eebfad432d3b2890b2b38d24789dfd842e6</x:v>
      </x:c>
      <x:c r="L1716" s="10" t="str">
        <x:v>full_repair_v2</x:v>
      </x:c>
      <x:c r="M1716" s="10" t="n">
        <x:v>0</x:v>
      </x:c>
      <x:c r="N1716" s="10" t="n">
        <x:v>0</x:v>
      </x:c>
      <x:c r="O1716" s="10" t="n">
        <x:v>1</x:v>
      </x:c>
      <x:c r="P1716" s="9" t="str">
        <x:f>'CaseReview'!U1716</x:f>
        <x:v>PASS</x:v>
      </x:c>
      <x:c r="Q1716" s="9" t="n">
        <x:f>IF(AND(T1716=1,G1716=P1716),1,0)</x:f>
        <x:v>0</x:v>
      </x:c>
      <x:c r="R1716" s="9" t="n">
        <x:f>IF(AND(T1716=1,G1716="PASS",P1716="FAIL"),1,0)</x:f>
        <x:v>0</x:v>
      </x:c>
      <x:c r="S1716" s="9" t="n">
        <x:f>IF(AND(T1716=1,G1716="FAIL",P1716="PASS"),1,0)</x:f>
        <x:v>1</x:v>
      </x:c>
      <x:c r="T1716" s="9" t="n">
        <x:v>1</x:v>
      </x:c>
      <x:c r="U1716" s="9" t="n">
        <x:v>10</x:v>
      </x:c>
      <x:c r="V1716" s="9" t="str">
        <x:v>MVP/SHACL_GENERATION_PIPELINE/experiments/FULL_REPAIR_V2/RUN_01/runs/RUN-TRF-036-20260915T124847776158Z/final/final_shape.ttl</x:v>
      </x:c>
    </x:row>
    <x:row r="1717" ht="22" customHeight="1">
      <x:c r="A1717" s="10" t="str">
        <x:v>V2_FALLBACK25</x:v>
      </x:c>
      <x:c r="B1717" s="10" t="str">
        <x:v>TRF-036</x:v>
      </x:c>
      <x:c r="C1717" s="10" t="str">
        <x:v>TRF-036-P04</x:v>
      </x:c>
      <x:c r="D1717" s="10" t="str">
        <x:v>RUN_01</x:v>
      </x:c>
      <x:c r="E1717" s="10" t="str">
        <x:v>ORIGINAL_LEDGER</x:v>
      </x:c>
      <x:c r="F1717" s="10" t="str">
        <x:v>PASS</x:v>
      </x:c>
      <x:c r="G1717" s="10" t="str">
        <x:v>FAIL</x:v>
      </x:c>
      <x:c r="H1717" s="10" t="str">
        <x:v>EXECUTED</x:v>
      </x:c>
      <x:c r="I1717" s="10" t="str">
        <x:v>PARSED</x:v>
      </x:c>
      <x:c r="J1717" s="10" t="str">
        <x:v>GENERATION_ACCEPTED</x:v>
      </x:c>
      <x:c r="K1717" s="10" t="str">
        <x:v>5e430effe959ad775c95881079c88eebfad432d3b2890b2b38d24789dfd842e6</x:v>
      </x:c>
      <x:c r="L1717" s="10" t="str">
        <x:v>full_repair_v2</x:v>
      </x:c>
      <x:c r="M1717" s="10" t="n">
        <x:v>0</x:v>
      </x:c>
      <x:c r="N1717" s="10" t="n">
        <x:v>0</x:v>
      </x:c>
      <x:c r="O1717" s="10" t="n">
        <x:v>1</x:v>
      </x:c>
      <x:c r="P1717" s="9" t="str">
        <x:f>'CaseReview'!U1717</x:f>
        <x:v>PASS</x:v>
      </x:c>
      <x:c r="Q1717" s="9" t="n">
        <x:f>IF(AND(T1717=1,G1717=P1717),1,0)</x:f>
        <x:v>0</x:v>
      </x:c>
      <x:c r="R1717" s="9" t="n">
        <x:f>IF(AND(T1717=1,G1717="PASS",P1717="FAIL"),1,0)</x:f>
        <x:v>0</x:v>
      </x:c>
      <x:c r="S1717" s="9" t="n">
        <x:f>IF(AND(T1717=1,G1717="FAIL",P1717="PASS"),1,0)</x:f>
        <x:v>1</x:v>
      </x:c>
      <x:c r="T1717" s="9" t="n">
        <x:v>1</x:v>
      </x:c>
      <x:c r="U1717" s="9" t="n">
        <x:v>10</x:v>
      </x:c>
      <x:c r="V1717" s="9" t="str">
        <x:v>MVP/SHACL_GENERATION_PIPELINE/experiments/FULL_REPAIR_V2/RUN_01/runs/RUN-TRF-036-20260915T124847776158Z/final/final_shape.ttl</x:v>
      </x:c>
    </x:row>
    <x:row r="1718" ht="22" customHeight="1">
      <x:c r="A1718" s="10" t="str">
        <x:v>V2_FALLBACK25</x:v>
      </x:c>
      <x:c r="B1718" s="10" t="str">
        <x:v>TRF-037</x:v>
      </x:c>
      <x:c r="C1718" s="10" t="str">
        <x:v>TRF-037-F01</x:v>
      </x:c>
      <x:c r="D1718" s="10" t="str">
        <x:v>RUN_01</x:v>
      </x:c>
      <x:c r="E1718" s="10" t="str">
        <x:v>REJECTED_ATTEMPT_04</x:v>
      </x:c>
      <x:c r="F1718" s="10" t="str">
        <x:v>FAIL</x:v>
      </x:c>
      <x:c r="G1718" s="10" t="str">
        <x:v>FAIL</x:v>
      </x:c>
      <x:c r="H1718" s="10" t="str">
        <x:v>EXECUTED</x:v>
      </x:c>
      <x:c r="I1718" s="10" t="str">
        <x:v>PARSED</x:v>
      </x:c>
      <x:c r="J1718" s="10" t="str">
        <x:v>MAX_ATTEMPTS_REACHED</x:v>
      </x:c>
      <x:c r="K1718" s="10" t="str">
        <x:v>19a19ee82ac169e95532639efb0dc930aab097a3a1cce92089221bedcf18dac7</x:v>
      </x:c>
      <x:c r="L1718" s="10" t="str">
        <x:v>rejected_attempt4</x:v>
      </x:c>
      <x:c r="M1718" s="10" t="n">
        <x:v>1</x:v>
      </x:c>
      <x:c r="N1718" s="10" t="n">
        <x:v>0</x:v>
      </x:c>
      <x:c r="O1718" s="10" t="n">
        <x:v>0</x:v>
      </x:c>
      <x:c r="P1718" s="9" t="str">
        <x:f>'CaseReview'!U1718</x:f>
        <x:v>FAIL</x:v>
      </x:c>
      <x:c r="Q1718" s="9" t="n">
        <x:f>IF(AND(T1718=1,G1718=P1718),1,0)</x:f>
        <x:v>1</x:v>
      </x:c>
      <x:c r="R1718" s="9" t="n">
        <x:f>IF(AND(T1718=1,G1718="PASS",P1718="FAIL"),1,0)</x:f>
        <x:v>0</x:v>
      </x:c>
      <x:c r="S1718" s="9" t="n">
        <x:f>IF(AND(T1718=1,G1718="FAIL",P1718="PASS"),1,0)</x:f>
        <x:v>0</x:v>
      </x:c>
      <x:c r="T1718" s="9" t="n">
        <x:v>1</x:v>
      </x:c>
      <x:c r="U1718" s="9" t="n">
        <x:v>16</x:v>
      </x:c>
      <x:c r="V1718" s="9" t="str">
        <x:v>MVP/SHACL_GENERATION_PIPELINE/experiments/FULL_REPAIR_V2/RUN_01/runs/RUN-TRF-037-20260915T125012757293Z/artifacts/attempt_04/candidate_shape.ttl</x:v>
      </x:c>
    </x:row>
    <x:row r="1719" ht="22" customHeight="1">
      <x:c r="A1719" s="10" t="str">
        <x:v>V2_FALLBACK25</x:v>
      </x:c>
      <x:c r="B1719" s="10" t="str">
        <x:v>TRF-037</x:v>
      </x:c>
      <x:c r="C1719" s="10" t="str">
        <x:v>TRF-037-F02</x:v>
      </x:c>
      <x:c r="D1719" s="10" t="str">
        <x:v>RUN_01</x:v>
      </x:c>
      <x:c r="E1719" s="10" t="str">
        <x:v>REJECTED_ATTEMPT_04</x:v>
      </x:c>
      <x:c r="F1719" s="10" t="str">
        <x:v>FAIL</x:v>
      </x:c>
      <x:c r="G1719" s="10" t="str">
        <x:v>FAIL</x:v>
      </x:c>
      <x:c r="H1719" s="10" t="str">
        <x:v>EXECUTED</x:v>
      </x:c>
      <x:c r="I1719" s="10" t="str">
        <x:v>PARSED</x:v>
      </x:c>
      <x:c r="J1719" s="10" t="str">
        <x:v>MAX_ATTEMPTS_REACHED</x:v>
      </x:c>
      <x:c r="K1719" s="10" t="str">
        <x:v>19a19ee82ac169e95532639efb0dc930aab097a3a1cce92089221bedcf18dac7</x:v>
      </x:c>
      <x:c r="L1719" s="10" t="str">
        <x:v>rejected_attempt4</x:v>
      </x:c>
      <x:c r="M1719" s="10" t="n">
        <x:v>1</x:v>
      </x:c>
      <x:c r="N1719" s="10" t="n">
        <x:v>0</x:v>
      </x:c>
      <x:c r="O1719" s="10" t="n">
        <x:v>0</x:v>
      </x:c>
      <x:c r="P1719" s="9" t="str">
        <x:f>'CaseReview'!U1719</x:f>
        <x:v>FAIL</x:v>
      </x:c>
      <x:c r="Q1719" s="9" t="n">
        <x:f>IF(AND(T1719=1,G1719=P1719),1,0)</x:f>
        <x:v>1</x:v>
      </x:c>
      <x:c r="R1719" s="9" t="n">
        <x:f>IF(AND(T1719=1,G1719="PASS",P1719="FAIL"),1,0)</x:f>
        <x:v>0</x:v>
      </x:c>
      <x:c r="S1719" s="9" t="n">
        <x:f>IF(AND(T1719=1,G1719="FAIL",P1719="PASS"),1,0)</x:f>
        <x:v>0</x:v>
      </x:c>
      <x:c r="T1719" s="9" t="n">
        <x:v>1</x:v>
      </x:c>
      <x:c r="U1719" s="9" t="n">
        <x:v>16</x:v>
      </x:c>
      <x:c r="V1719" s="9" t="str">
        <x:v>MVP/SHACL_GENERATION_PIPELINE/experiments/FULL_REPAIR_V2/RUN_01/runs/RUN-TRF-037-20260915T125012757293Z/artifacts/attempt_04/candidate_shape.ttl</x:v>
      </x:c>
    </x:row>
    <x:row r="1720" ht="22" customHeight="1">
      <x:c r="A1720" s="10" t="str">
        <x:v>V2_FALLBACK25</x:v>
      </x:c>
      <x:c r="B1720" s="10" t="str">
        <x:v>TRF-037</x:v>
      </x:c>
      <x:c r="C1720" s="10" t="str">
        <x:v>TRF-037-F03</x:v>
      </x:c>
      <x:c r="D1720" s="10" t="str">
        <x:v>RUN_01</x:v>
      </x:c>
      <x:c r="E1720" s="10" t="str">
        <x:v>REJECTED_ATTEMPT_04</x:v>
      </x:c>
      <x:c r="F1720" s="10" t="str">
        <x:v>FAIL</x:v>
      </x:c>
      <x:c r="G1720" s="10" t="str">
        <x:v>FAIL</x:v>
      </x:c>
      <x:c r="H1720" s="10" t="str">
        <x:v>EXECUTED</x:v>
      </x:c>
      <x:c r="I1720" s="10" t="str">
        <x:v>PARSED</x:v>
      </x:c>
      <x:c r="J1720" s="10" t="str">
        <x:v>MAX_ATTEMPTS_REACHED</x:v>
      </x:c>
      <x:c r="K1720" s="10" t="str">
        <x:v>19a19ee82ac169e95532639efb0dc930aab097a3a1cce92089221bedcf18dac7</x:v>
      </x:c>
      <x:c r="L1720" s="10" t="str">
        <x:v>rejected_attempt4</x:v>
      </x:c>
      <x:c r="M1720" s="10" t="n">
        <x:v>1</x:v>
      </x:c>
      <x:c r="N1720" s="10" t="n">
        <x:v>0</x:v>
      </x:c>
      <x:c r="O1720" s="10" t="n">
        <x:v>0</x:v>
      </x:c>
      <x:c r="P1720" s="9" t="str">
        <x:f>'CaseReview'!U1720</x:f>
        <x:v>FAIL</x:v>
      </x:c>
      <x:c r="Q1720" s="9" t="n">
        <x:f>IF(AND(T1720=1,G1720=P1720),1,0)</x:f>
        <x:v>1</x:v>
      </x:c>
      <x:c r="R1720" s="9" t="n">
        <x:f>IF(AND(T1720=1,G1720="PASS",P1720="FAIL"),1,0)</x:f>
        <x:v>0</x:v>
      </x:c>
      <x:c r="S1720" s="9" t="n">
        <x:f>IF(AND(T1720=1,G1720="FAIL",P1720="PASS"),1,0)</x:f>
        <x:v>0</x:v>
      </x:c>
      <x:c r="T1720" s="9" t="n">
        <x:v>1</x:v>
      </x:c>
      <x:c r="U1720" s="9" t="n">
        <x:v>16</x:v>
      </x:c>
      <x:c r="V1720" s="9" t="str">
        <x:v>MVP/SHACL_GENERATION_PIPELINE/experiments/FULL_REPAIR_V2/RUN_01/runs/RUN-TRF-037-20260915T125012757293Z/artifacts/attempt_04/candidate_shape.ttl</x:v>
      </x:c>
    </x:row>
    <x:row r="1721" ht="22" customHeight="1">
      <x:c r="A1721" s="10" t="str">
        <x:v>V2_FALLBACK25</x:v>
      </x:c>
      <x:c r="B1721" s="10" t="str">
        <x:v>TRF-037</x:v>
      </x:c>
      <x:c r="C1721" s="10" t="str">
        <x:v>TRF-037-F04</x:v>
      </x:c>
      <x:c r="D1721" s="10" t="str">
        <x:v>RUN_01</x:v>
      </x:c>
      <x:c r="E1721" s="10" t="str">
        <x:v>REJECTED_ATTEMPT_04</x:v>
      </x:c>
      <x:c r="F1721" s="10" t="str">
        <x:v>FAIL</x:v>
      </x:c>
      <x:c r="G1721" s="10" t="str">
        <x:v>FAIL</x:v>
      </x:c>
      <x:c r="H1721" s="10" t="str">
        <x:v>EXECUTED</x:v>
      </x:c>
      <x:c r="I1721" s="10" t="str">
        <x:v>PARSED</x:v>
      </x:c>
      <x:c r="J1721" s="10" t="str">
        <x:v>MAX_ATTEMPTS_REACHED</x:v>
      </x:c>
      <x:c r="K1721" s="10" t="str">
        <x:v>19a19ee82ac169e95532639efb0dc930aab097a3a1cce92089221bedcf18dac7</x:v>
      </x:c>
      <x:c r="L1721" s="10" t="str">
        <x:v>rejected_attempt4</x:v>
      </x:c>
      <x:c r="M1721" s="10" t="n">
        <x:v>1</x:v>
      </x:c>
      <x:c r="N1721" s="10" t="n">
        <x:v>0</x:v>
      </x:c>
      <x:c r="O1721" s="10" t="n">
        <x:v>0</x:v>
      </x:c>
      <x:c r="P1721" s="9" t="str">
        <x:f>'CaseReview'!U1721</x:f>
        <x:v>FAIL</x:v>
      </x:c>
      <x:c r="Q1721" s="9" t="n">
        <x:f>IF(AND(T1721=1,G1721=P1721),1,0)</x:f>
        <x:v>1</x:v>
      </x:c>
      <x:c r="R1721" s="9" t="n">
        <x:f>IF(AND(T1721=1,G1721="PASS",P1721="FAIL"),1,0)</x:f>
        <x:v>0</x:v>
      </x:c>
      <x:c r="S1721" s="9" t="n">
        <x:f>IF(AND(T1721=1,G1721="FAIL",P1721="PASS"),1,0)</x:f>
        <x:v>0</x:v>
      </x:c>
      <x:c r="T1721" s="9" t="n">
        <x:v>1</x:v>
      </x:c>
      <x:c r="U1721" s="9" t="n">
        <x:v>16</x:v>
      </x:c>
      <x:c r="V1721" s="9" t="str">
        <x:v>MVP/SHACL_GENERATION_PIPELINE/experiments/FULL_REPAIR_V2/RUN_01/runs/RUN-TRF-037-20260915T125012757293Z/artifacts/attempt_04/candidate_shape.ttl</x:v>
      </x:c>
    </x:row>
    <x:row r="1722" ht="22" customHeight="1">
      <x:c r="A1722" s="10" t="str">
        <x:v>V2_FALLBACK25</x:v>
      </x:c>
      <x:c r="B1722" s="10" t="str">
        <x:v>TRF-037</x:v>
      </x:c>
      <x:c r="C1722" s="10" t="str">
        <x:v>TRF-037-F05</x:v>
      </x:c>
      <x:c r="D1722" s="10" t="str">
        <x:v>RUN_01</x:v>
      </x:c>
      <x:c r="E1722" s="10" t="str">
        <x:v>REJECTED_ATTEMPT_04</x:v>
      </x:c>
      <x:c r="F1722" s="10" t="str">
        <x:v>FAIL</x:v>
      </x:c>
      <x:c r="G1722" s="10" t="str">
        <x:v>FAIL</x:v>
      </x:c>
      <x:c r="H1722" s="10" t="str">
        <x:v>EXECUTED</x:v>
      </x:c>
      <x:c r="I1722" s="10" t="str">
        <x:v>PARSED</x:v>
      </x:c>
      <x:c r="J1722" s="10" t="str">
        <x:v>MAX_ATTEMPTS_REACHED</x:v>
      </x:c>
      <x:c r="K1722" s="10" t="str">
        <x:v>19a19ee82ac169e95532639efb0dc930aab097a3a1cce92089221bedcf18dac7</x:v>
      </x:c>
      <x:c r="L1722" s="10" t="str">
        <x:v>rejected_attempt4</x:v>
      </x:c>
      <x:c r="M1722" s="10" t="n">
        <x:v>1</x:v>
      </x:c>
      <x:c r="N1722" s="10" t="n">
        <x:v>0</x:v>
      </x:c>
      <x:c r="O1722" s="10" t="n">
        <x:v>0</x:v>
      </x:c>
      <x:c r="P1722" s="9" t="str">
        <x:f>'CaseReview'!U1722</x:f>
        <x:v>FAIL</x:v>
      </x:c>
      <x:c r="Q1722" s="9" t="n">
        <x:f>IF(AND(T1722=1,G1722=P1722),1,0)</x:f>
        <x:v>1</x:v>
      </x:c>
      <x:c r="R1722" s="9" t="n">
        <x:f>IF(AND(T1722=1,G1722="PASS",P1722="FAIL"),1,0)</x:f>
        <x:v>0</x:v>
      </x:c>
      <x:c r="S1722" s="9" t="n">
        <x:f>IF(AND(T1722=1,G1722="FAIL",P1722="PASS"),1,0)</x:f>
        <x:v>0</x:v>
      </x:c>
      <x:c r="T1722" s="9" t="n">
        <x:v>1</x:v>
      </x:c>
      <x:c r="U1722" s="9" t="n">
        <x:v>16</x:v>
      </x:c>
      <x:c r="V1722" s="9" t="str">
        <x:v>MVP/SHACL_GENERATION_PIPELINE/experiments/FULL_REPAIR_V2/RUN_01/runs/RUN-TRF-037-20260915T125012757293Z/artifacts/attempt_04/candidate_shape.ttl</x:v>
      </x:c>
    </x:row>
    <x:row r="1723" ht="22" customHeight="1">
      <x:c r="A1723" s="10" t="str">
        <x:v>V2_FALLBACK25</x:v>
      </x:c>
      <x:c r="B1723" s="10" t="str">
        <x:v>TRF-037</x:v>
      </x:c>
      <x:c r="C1723" s="10" t="str">
        <x:v>TRF-037-F06</x:v>
      </x:c>
      <x:c r="D1723" s="10" t="str">
        <x:v>RUN_01</x:v>
      </x:c>
      <x:c r="E1723" s="10" t="str">
        <x:v>REJECTED_ATTEMPT_04</x:v>
      </x:c>
      <x:c r="F1723" s="10" t="str">
        <x:v>FAIL</x:v>
      </x:c>
      <x:c r="G1723" s="10" t="str">
        <x:v>FAIL</x:v>
      </x:c>
      <x:c r="H1723" s="10" t="str">
        <x:v>EXECUTED</x:v>
      </x:c>
      <x:c r="I1723" s="10" t="str">
        <x:v>PARSED</x:v>
      </x:c>
      <x:c r="J1723" s="10" t="str">
        <x:v>MAX_ATTEMPTS_REACHED</x:v>
      </x:c>
      <x:c r="K1723" s="10" t="str">
        <x:v>19a19ee82ac169e95532639efb0dc930aab097a3a1cce92089221bedcf18dac7</x:v>
      </x:c>
      <x:c r="L1723" s="10" t="str">
        <x:v>rejected_attempt4</x:v>
      </x:c>
      <x:c r="M1723" s="10" t="n">
        <x:v>1</x:v>
      </x:c>
      <x:c r="N1723" s="10" t="n">
        <x:v>0</x:v>
      </x:c>
      <x:c r="O1723" s="10" t="n">
        <x:v>0</x:v>
      </x:c>
      <x:c r="P1723" s="9" t="str">
        <x:f>'CaseReview'!U1723</x:f>
        <x:v>FAIL</x:v>
      </x:c>
      <x:c r="Q1723" s="9" t="n">
        <x:f>IF(AND(T1723=1,G1723=P1723),1,0)</x:f>
        <x:v>1</x:v>
      </x:c>
      <x:c r="R1723" s="9" t="n">
        <x:f>IF(AND(T1723=1,G1723="PASS",P1723="FAIL"),1,0)</x:f>
        <x:v>0</x:v>
      </x:c>
      <x:c r="S1723" s="9" t="n">
        <x:f>IF(AND(T1723=1,G1723="FAIL",P1723="PASS"),1,0)</x:f>
        <x:v>0</x:v>
      </x:c>
      <x:c r="T1723" s="9" t="n">
        <x:v>1</x:v>
      </x:c>
      <x:c r="U1723" s="9" t="n">
        <x:v>16</x:v>
      </x:c>
      <x:c r="V1723" s="9" t="str">
        <x:v>MVP/SHACL_GENERATION_PIPELINE/experiments/FULL_REPAIR_V2/RUN_01/runs/RUN-TRF-037-20260915T125012757293Z/artifacts/attempt_04/candidate_shape.ttl</x:v>
      </x:c>
    </x:row>
    <x:row r="1724" ht="22" customHeight="1">
      <x:c r="A1724" s="10" t="str">
        <x:v>V2_FALLBACK25</x:v>
      </x:c>
      <x:c r="B1724" s="10" t="str">
        <x:v>TRF-037</x:v>
      </x:c>
      <x:c r="C1724" s="10" t="str">
        <x:v>TRF-037-F07</x:v>
      </x:c>
      <x:c r="D1724" s="10" t="str">
        <x:v>RUN_01</x:v>
      </x:c>
      <x:c r="E1724" s="10" t="str">
        <x:v>REJECTED_ATTEMPT_04</x:v>
      </x:c>
      <x:c r="F1724" s="10" t="str">
        <x:v>FAIL</x:v>
      </x:c>
      <x:c r="G1724" s="10" t="str">
        <x:v>FAIL</x:v>
      </x:c>
      <x:c r="H1724" s="10" t="str">
        <x:v>EXECUTED</x:v>
      </x:c>
      <x:c r="I1724" s="10" t="str">
        <x:v>PARSED</x:v>
      </x:c>
      <x:c r="J1724" s="10" t="str">
        <x:v>MAX_ATTEMPTS_REACHED</x:v>
      </x:c>
      <x:c r="K1724" s="10" t="str">
        <x:v>19a19ee82ac169e95532639efb0dc930aab097a3a1cce92089221bedcf18dac7</x:v>
      </x:c>
      <x:c r="L1724" s="10" t="str">
        <x:v>rejected_attempt4</x:v>
      </x:c>
      <x:c r="M1724" s="10" t="n">
        <x:v>1</x:v>
      </x:c>
      <x:c r="N1724" s="10" t="n">
        <x:v>0</x:v>
      </x:c>
      <x:c r="O1724" s="10" t="n">
        <x:v>0</x:v>
      </x:c>
      <x:c r="P1724" s="9" t="str">
        <x:f>'CaseReview'!U1724</x:f>
        <x:v>FAIL</x:v>
      </x:c>
      <x:c r="Q1724" s="9" t="n">
        <x:f>IF(AND(T1724=1,G1724=P1724),1,0)</x:f>
        <x:v>1</x:v>
      </x:c>
      <x:c r="R1724" s="9" t="n">
        <x:f>IF(AND(T1724=1,G1724="PASS",P1724="FAIL"),1,0)</x:f>
        <x:v>0</x:v>
      </x:c>
      <x:c r="S1724" s="9" t="n">
        <x:f>IF(AND(T1724=1,G1724="FAIL",P1724="PASS"),1,0)</x:f>
        <x:v>0</x:v>
      </x:c>
      <x:c r="T1724" s="9" t="n">
        <x:v>1</x:v>
      </x:c>
      <x:c r="U1724" s="9" t="n">
        <x:v>16</x:v>
      </x:c>
      <x:c r="V1724" s="9" t="str">
        <x:v>MVP/SHACL_GENERATION_PIPELINE/experiments/FULL_REPAIR_V2/RUN_01/runs/RUN-TRF-037-20260915T125012757293Z/artifacts/attempt_04/candidate_shape.ttl</x:v>
      </x:c>
    </x:row>
    <x:row r="1725" ht="22" customHeight="1">
      <x:c r="A1725" s="10" t="str">
        <x:v>V2_FALLBACK25</x:v>
      </x:c>
      <x:c r="B1725" s="10" t="str">
        <x:v>TRF-037</x:v>
      </x:c>
      <x:c r="C1725" s="10" t="str">
        <x:v>TRF-037-F08</x:v>
      </x:c>
      <x:c r="D1725" s="10" t="str">
        <x:v>RUN_01</x:v>
      </x:c>
      <x:c r="E1725" s="10" t="str">
        <x:v>REJECTED_ATTEMPT_04</x:v>
      </x:c>
      <x:c r="F1725" s="10" t="str">
        <x:v>FAIL</x:v>
      </x:c>
      <x:c r="G1725" s="10" t="str">
        <x:v>FAIL</x:v>
      </x:c>
      <x:c r="H1725" s="10" t="str">
        <x:v>EXECUTED</x:v>
      </x:c>
      <x:c r="I1725" s="10" t="str">
        <x:v>PARSED</x:v>
      </x:c>
      <x:c r="J1725" s="10" t="str">
        <x:v>MAX_ATTEMPTS_REACHED</x:v>
      </x:c>
      <x:c r="K1725" s="10" t="str">
        <x:v>19a19ee82ac169e95532639efb0dc930aab097a3a1cce92089221bedcf18dac7</x:v>
      </x:c>
      <x:c r="L1725" s="10" t="str">
        <x:v>rejected_attempt4</x:v>
      </x:c>
      <x:c r="M1725" s="10" t="n">
        <x:v>1</x:v>
      </x:c>
      <x:c r="N1725" s="10" t="n">
        <x:v>0</x:v>
      </x:c>
      <x:c r="O1725" s="10" t="n">
        <x:v>0</x:v>
      </x:c>
      <x:c r="P1725" s="9" t="str">
        <x:f>'CaseReview'!U1725</x:f>
        <x:v>FAIL</x:v>
      </x:c>
      <x:c r="Q1725" s="9" t="n">
        <x:f>IF(AND(T1725=1,G1725=P1725),1,0)</x:f>
        <x:v>1</x:v>
      </x:c>
      <x:c r="R1725" s="9" t="n">
        <x:f>IF(AND(T1725=1,G1725="PASS",P1725="FAIL"),1,0)</x:f>
        <x:v>0</x:v>
      </x:c>
      <x:c r="S1725" s="9" t="n">
        <x:f>IF(AND(T1725=1,G1725="FAIL",P1725="PASS"),1,0)</x:f>
        <x:v>0</x:v>
      </x:c>
      <x:c r="T1725" s="9" t="n">
        <x:v>1</x:v>
      </x:c>
      <x:c r="U1725" s="9" t="n">
        <x:v>16</x:v>
      </x:c>
      <x:c r="V1725" s="9" t="str">
        <x:v>MVP/SHACL_GENERATION_PIPELINE/experiments/FULL_REPAIR_V2/RUN_01/runs/RUN-TRF-037-20260915T125012757293Z/artifacts/attempt_04/candidate_shape.ttl</x:v>
      </x:c>
    </x:row>
    <x:row r="1726" ht="22" customHeight="1">
      <x:c r="A1726" s="10" t="str">
        <x:v>V2_FALLBACK25</x:v>
      </x:c>
      <x:c r="B1726" s="10" t="str">
        <x:v>TRF-037</x:v>
      </x:c>
      <x:c r="C1726" s="10" t="str">
        <x:v>TRF-037-F09</x:v>
      </x:c>
      <x:c r="D1726" s="10" t="str">
        <x:v>RUN_01</x:v>
      </x:c>
      <x:c r="E1726" s="10" t="str">
        <x:v>REJECTED_ATTEMPT_04</x:v>
      </x:c>
      <x:c r="F1726" s="10" t="str">
        <x:v>FAIL</x:v>
      </x:c>
      <x:c r="G1726" s="10" t="str">
        <x:v>FAIL</x:v>
      </x:c>
      <x:c r="H1726" s="10" t="str">
        <x:v>EXECUTED</x:v>
      </x:c>
      <x:c r="I1726" s="10" t="str">
        <x:v>PARSED</x:v>
      </x:c>
      <x:c r="J1726" s="10" t="str">
        <x:v>MAX_ATTEMPTS_REACHED</x:v>
      </x:c>
      <x:c r="K1726" s="10" t="str">
        <x:v>19a19ee82ac169e95532639efb0dc930aab097a3a1cce92089221bedcf18dac7</x:v>
      </x:c>
      <x:c r="L1726" s="10" t="str">
        <x:v>rejected_attempt4</x:v>
      </x:c>
      <x:c r="M1726" s="10" t="n">
        <x:v>1</x:v>
      </x:c>
      <x:c r="N1726" s="10" t="n">
        <x:v>0</x:v>
      </x:c>
      <x:c r="O1726" s="10" t="n">
        <x:v>0</x:v>
      </x:c>
      <x:c r="P1726" s="9" t="str">
        <x:f>'CaseReview'!U1726</x:f>
        <x:v>FAIL</x:v>
      </x:c>
      <x:c r="Q1726" s="9" t="n">
        <x:f>IF(AND(T1726=1,G1726=P1726),1,0)</x:f>
        <x:v>1</x:v>
      </x:c>
      <x:c r="R1726" s="9" t="n">
        <x:f>IF(AND(T1726=1,G1726="PASS",P1726="FAIL"),1,0)</x:f>
        <x:v>0</x:v>
      </x:c>
      <x:c r="S1726" s="9" t="n">
        <x:f>IF(AND(T1726=1,G1726="FAIL",P1726="PASS"),1,0)</x:f>
        <x:v>0</x:v>
      </x:c>
      <x:c r="T1726" s="9" t="n">
        <x:v>1</x:v>
      </x:c>
      <x:c r="U1726" s="9" t="n">
        <x:v>16</x:v>
      </x:c>
      <x:c r="V1726" s="9" t="str">
        <x:v>MVP/SHACL_GENERATION_PIPELINE/experiments/FULL_REPAIR_V2/RUN_01/runs/RUN-TRF-037-20260915T125012757293Z/artifacts/attempt_04/candidate_shape.ttl</x:v>
      </x:c>
    </x:row>
    <x:row r="1727" ht="22" customHeight="1">
      <x:c r="A1727" s="10" t="str">
        <x:v>V2_FALLBACK25</x:v>
      </x:c>
      <x:c r="B1727" s="10" t="str">
        <x:v>TRF-037</x:v>
      </x:c>
      <x:c r="C1727" s="10" t="str">
        <x:v>TRF-037-F10</x:v>
      </x:c>
      <x:c r="D1727" s="10" t="str">
        <x:v>RUN_01</x:v>
      </x:c>
      <x:c r="E1727" s="10" t="str">
        <x:v>REJECTED_ATTEMPT_04</x:v>
      </x:c>
      <x:c r="F1727" s="10" t="str">
        <x:v>FAIL</x:v>
      </x:c>
      <x:c r="G1727" s="10" t="str">
        <x:v>FAIL</x:v>
      </x:c>
      <x:c r="H1727" s="10" t="str">
        <x:v>EXECUTED</x:v>
      </x:c>
      <x:c r="I1727" s="10" t="str">
        <x:v>PARSED</x:v>
      </x:c>
      <x:c r="J1727" s="10" t="str">
        <x:v>MAX_ATTEMPTS_REACHED</x:v>
      </x:c>
      <x:c r="K1727" s="10" t="str">
        <x:v>19a19ee82ac169e95532639efb0dc930aab097a3a1cce92089221bedcf18dac7</x:v>
      </x:c>
      <x:c r="L1727" s="10" t="str">
        <x:v>rejected_attempt4</x:v>
      </x:c>
      <x:c r="M1727" s="10" t="n">
        <x:v>1</x:v>
      </x:c>
      <x:c r="N1727" s="10" t="n">
        <x:v>0</x:v>
      </x:c>
      <x:c r="O1727" s="10" t="n">
        <x:v>0</x:v>
      </x:c>
      <x:c r="P1727" s="9" t="str">
        <x:f>'CaseReview'!U1727</x:f>
        <x:v>FAIL</x:v>
      </x:c>
      <x:c r="Q1727" s="9" t="n">
        <x:f>IF(AND(T1727=1,G1727=P1727),1,0)</x:f>
        <x:v>1</x:v>
      </x:c>
      <x:c r="R1727" s="9" t="n">
        <x:f>IF(AND(T1727=1,G1727="PASS",P1727="FAIL"),1,0)</x:f>
        <x:v>0</x:v>
      </x:c>
      <x:c r="S1727" s="9" t="n">
        <x:f>IF(AND(T1727=1,G1727="FAIL",P1727="PASS"),1,0)</x:f>
        <x:v>0</x:v>
      </x:c>
      <x:c r="T1727" s="9" t="n">
        <x:v>1</x:v>
      </x:c>
      <x:c r="U1727" s="9" t="n">
        <x:v>16</x:v>
      </x:c>
      <x:c r="V1727" s="9" t="str">
        <x:v>MVP/SHACL_GENERATION_PIPELINE/experiments/FULL_REPAIR_V2/RUN_01/runs/RUN-TRF-037-20260915T125012757293Z/artifacts/attempt_04/candidate_shape.ttl</x:v>
      </x:c>
    </x:row>
    <x:row r="1728" ht="22" customHeight="1">
      <x:c r="A1728" s="10" t="str">
        <x:v>V2_FALLBACK25</x:v>
      </x:c>
      <x:c r="B1728" s="10" t="str">
        <x:v>TRF-037</x:v>
      </x:c>
      <x:c r="C1728" s="10" t="str">
        <x:v>TRF-037-F11</x:v>
      </x:c>
      <x:c r="D1728" s="10" t="str">
        <x:v>RUN_01</x:v>
      </x:c>
      <x:c r="E1728" s="10" t="str">
        <x:v>REJECTED_ATTEMPT_04</x:v>
      </x:c>
      <x:c r="F1728" s="10" t="str">
        <x:v>FAIL</x:v>
      </x:c>
      <x:c r="G1728" s="10" t="str">
        <x:v>FAIL</x:v>
      </x:c>
      <x:c r="H1728" s="10" t="str">
        <x:v>EXECUTED</x:v>
      </x:c>
      <x:c r="I1728" s="10" t="str">
        <x:v>PARSED</x:v>
      </x:c>
      <x:c r="J1728" s="10" t="str">
        <x:v>MAX_ATTEMPTS_REACHED</x:v>
      </x:c>
      <x:c r="K1728" s="10" t="str">
        <x:v>19a19ee82ac169e95532639efb0dc930aab097a3a1cce92089221bedcf18dac7</x:v>
      </x:c>
      <x:c r="L1728" s="10" t="str">
        <x:v>rejected_attempt4</x:v>
      </x:c>
      <x:c r="M1728" s="10" t="n">
        <x:v>1</x:v>
      </x:c>
      <x:c r="N1728" s="10" t="n">
        <x:v>0</x:v>
      </x:c>
      <x:c r="O1728" s="10" t="n">
        <x:v>0</x:v>
      </x:c>
      <x:c r="P1728" s="9" t="str">
        <x:f>'CaseReview'!U1728</x:f>
        <x:v>FAIL</x:v>
      </x:c>
      <x:c r="Q1728" s="9" t="n">
        <x:f>IF(AND(T1728=1,G1728=P1728),1,0)</x:f>
        <x:v>1</x:v>
      </x:c>
      <x:c r="R1728" s="9" t="n">
        <x:f>IF(AND(T1728=1,G1728="PASS",P1728="FAIL"),1,0)</x:f>
        <x:v>0</x:v>
      </x:c>
      <x:c r="S1728" s="9" t="n">
        <x:f>IF(AND(T1728=1,G1728="FAIL",P1728="PASS"),1,0)</x:f>
        <x:v>0</x:v>
      </x:c>
      <x:c r="T1728" s="9" t="n">
        <x:v>1</x:v>
      </x:c>
      <x:c r="U1728" s="9" t="n">
        <x:v>16</x:v>
      </x:c>
      <x:c r="V1728" s="9" t="str">
        <x:v>MVP/SHACL_GENERATION_PIPELINE/experiments/FULL_REPAIR_V2/RUN_01/runs/RUN-TRF-037-20260915T125012757293Z/artifacts/attempt_04/candidate_shape.ttl</x:v>
      </x:c>
    </x:row>
    <x:row r="1729" ht="22" customHeight="1">
      <x:c r="A1729" s="10" t="str">
        <x:v>V2_FALLBACK25</x:v>
      </x:c>
      <x:c r="B1729" s="10" t="str">
        <x:v>TRF-037</x:v>
      </x:c>
      <x:c r="C1729" s="10" t="str">
        <x:v>TRF-037-F12</x:v>
      </x:c>
      <x:c r="D1729" s="10" t="str">
        <x:v>RUN_01</x:v>
      </x:c>
      <x:c r="E1729" s="10" t="str">
        <x:v>REJECTED_ATTEMPT_04</x:v>
      </x:c>
      <x:c r="F1729" s="10" t="str">
        <x:v>FAIL</x:v>
      </x:c>
      <x:c r="G1729" s="10" t="str">
        <x:v>FAIL</x:v>
      </x:c>
      <x:c r="H1729" s="10" t="str">
        <x:v>EXECUTED</x:v>
      </x:c>
      <x:c r="I1729" s="10" t="str">
        <x:v>PARSED</x:v>
      </x:c>
      <x:c r="J1729" s="10" t="str">
        <x:v>MAX_ATTEMPTS_REACHED</x:v>
      </x:c>
      <x:c r="K1729" s="10" t="str">
        <x:v>19a19ee82ac169e95532639efb0dc930aab097a3a1cce92089221bedcf18dac7</x:v>
      </x:c>
      <x:c r="L1729" s="10" t="str">
        <x:v>rejected_attempt4</x:v>
      </x:c>
      <x:c r="M1729" s="10" t="n">
        <x:v>1</x:v>
      </x:c>
      <x:c r="N1729" s="10" t="n">
        <x:v>0</x:v>
      </x:c>
      <x:c r="O1729" s="10" t="n">
        <x:v>0</x:v>
      </x:c>
      <x:c r="P1729" s="9" t="str">
        <x:f>'CaseReview'!U1729</x:f>
        <x:v>FAIL</x:v>
      </x:c>
      <x:c r="Q1729" s="9" t="n">
        <x:f>IF(AND(T1729=1,G1729=P1729),1,0)</x:f>
        <x:v>1</x:v>
      </x:c>
      <x:c r="R1729" s="9" t="n">
        <x:f>IF(AND(T1729=1,G1729="PASS",P1729="FAIL"),1,0)</x:f>
        <x:v>0</x:v>
      </x:c>
      <x:c r="S1729" s="9" t="n">
        <x:f>IF(AND(T1729=1,G1729="FAIL",P1729="PASS"),1,0)</x:f>
        <x:v>0</x:v>
      </x:c>
      <x:c r="T1729" s="9" t="n">
        <x:v>1</x:v>
      </x:c>
      <x:c r="U1729" s="9" t="n">
        <x:v>16</x:v>
      </x:c>
      <x:c r="V1729" s="9" t="str">
        <x:v>MVP/SHACL_GENERATION_PIPELINE/experiments/FULL_REPAIR_V2/RUN_01/runs/RUN-TRF-037-20260915T125012757293Z/artifacts/attempt_04/candidate_shape.ttl</x:v>
      </x:c>
    </x:row>
    <x:row r="1730" ht="22" customHeight="1">
      <x:c r="A1730" s="10" t="str">
        <x:v>V2_FALLBACK25</x:v>
      </x:c>
      <x:c r="B1730" s="10" t="str">
        <x:v>TRF-037</x:v>
      </x:c>
      <x:c r="C1730" s="10" t="str">
        <x:v>TRF-037-P01</x:v>
      </x:c>
      <x:c r="D1730" s="10" t="str">
        <x:v>RUN_01</x:v>
      </x:c>
      <x:c r="E1730" s="10" t="str">
        <x:v>REJECTED_ATTEMPT_04</x:v>
      </x:c>
      <x:c r="F1730" s="10" t="str">
        <x:v>PASS</x:v>
      </x:c>
      <x:c r="G1730" s="10" t="str">
        <x:v>FAIL</x:v>
      </x:c>
      <x:c r="H1730" s="10" t="str">
        <x:v>EXECUTED</x:v>
      </x:c>
      <x:c r="I1730" s="10" t="str">
        <x:v>PARSED</x:v>
      </x:c>
      <x:c r="J1730" s="10" t="str">
        <x:v>MAX_ATTEMPTS_REACHED</x:v>
      </x:c>
      <x:c r="K1730" s="10" t="str">
        <x:v>19a19ee82ac169e95532639efb0dc930aab097a3a1cce92089221bedcf18dac7</x:v>
      </x:c>
      <x:c r="L1730" s="10" t="str">
        <x:v>rejected_attempt4</x:v>
      </x:c>
      <x:c r="M1730" s="10" t="n">
        <x:v>0</x:v>
      </x:c>
      <x:c r="N1730" s="10" t="n">
        <x:v>0</x:v>
      </x:c>
      <x:c r="O1730" s="10" t="n">
        <x:v>1</x:v>
      </x:c>
      <x:c r="P1730" s="9" t="str">
        <x:f>'CaseReview'!U1730</x:f>
        <x:v>PASS</x:v>
      </x:c>
      <x:c r="Q1730" s="9" t="n">
        <x:f>IF(AND(T1730=1,G1730=P1730),1,0)</x:f>
        <x:v>0</x:v>
      </x:c>
      <x:c r="R1730" s="9" t="n">
        <x:f>IF(AND(T1730=1,G1730="PASS",P1730="FAIL"),1,0)</x:f>
        <x:v>0</x:v>
      </x:c>
      <x:c r="S1730" s="9" t="n">
        <x:f>IF(AND(T1730=1,G1730="FAIL",P1730="PASS"),1,0)</x:f>
        <x:v>1</x:v>
      </x:c>
      <x:c r="T1730" s="9" t="n">
        <x:v>1</x:v>
      </x:c>
      <x:c r="U1730" s="9" t="n">
        <x:v>16</x:v>
      </x:c>
      <x:c r="V1730" s="9" t="str">
        <x:v>MVP/SHACL_GENERATION_PIPELINE/experiments/FULL_REPAIR_V2/RUN_01/runs/RUN-TRF-037-20260915T125012757293Z/artifacts/attempt_04/candidate_shape.ttl</x:v>
      </x:c>
    </x:row>
    <x:row r="1731" ht="22" customHeight="1">
      <x:c r="A1731" s="10" t="str">
        <x:v>V2_FALLBACK25</x:v>
      </x:c>
      <x:c r="B1731" s="10" t="str">
        <x:v>TRF-037</x:v>
      </x:c>
      <x:c r="C1731" s="10" t="str">
        <x:v>TRF-037-P02</x:v>
      </x:c>
      <x:c r="D1731" s="10" t="str">
        <x:v>RUN_01</x:v>
      </x:c>
      <x:c r="E1731" s="10" t="str">
        <x:v>REJECTED_ATTEMPT_04</x:v>
      </x:c>
      <x:c r="F1731" s="10" t="str">
        <x:v>PASS</x:v>
      </x:c>
      <x:c r="G1731" s="10" t="str">
        <x:v>FAIL</x:v>
      </x:c>
      <x:c r="H1731" s="10" t="str">
        <x:v>EXECUTED</x:v>
      </x:c>
      <x:c r="I1731" s="10" t="str">
        <x:v>PARSED</x:v>
      </x:c>
      <x:c r="J1731" s="10" t="str">
        <x:v>MAX_ATTEMPTS_REACHED</x:v>
      </x:c>
      <x:c r="K1731" s="10" t="str">
        <x:v>19a19ee82ac169e95532639efb0dc930aab097a3a1cce92089221bedcf18dac7</x:v>
      </x:c>
      <x:c r="L1731" s="10" t="str">
        <x:v>rejected_attempt4</x:v>
      </x:c>
      <x:c r="M1731" s="10" t="n">
        <x:v>0</x:v>
      </x:c>
      <x:c r="N1731" s="10" t="n">
        <x:v>0</x:v>
      </x:c>
      <x:c r="O1731" s="10" t="n">
        <x:v>1</x:v>
      </x:c>
      <x:c r="P1731" s="9" t="str">
        <x:f>'CaseReview'!U1731</x:f>
        <x:v>PASS</x:v>
      </x:c>
      <x:c r="Q1731" s="9" t="n">
        <x:f>IF(AND(T1731=1,G1731=P1731),1,0)</x:f>
        <x:v>0</x:v>
      </x:c>
      <x:c r="R1731" s="9" t="n">
        <x:f>IF(AND(T1731=1,G1731="PASS",P1731="FAIL"),1,0)</x:f>
        <x:v>0</x:v>
      </x:c>
      <x:c r="S1731" s="9" t="n">
        <x:f>IF(AND(T1731=1,G1731="FAIL",P1731="PASS"),1,0)</x:f>
        <x:v>1</x:v>
      </x:c>
      <x:c r="T1731" s="9" t="n">
        <x:v>1</x:v>
      </x:c>
      <x:c r="U1731" s="9" t="n">
        <x:v>16</x:v>
      </x:c>
      <x:c r="V1731" s="9" t="str">
        <x:v>MVP/SHACL_GENERATION_PIPELINE/experiments/FULL_REPAIR_V2/RUN_01/runs/RUN-TRF-037-20260915T125012757293Z/artifacts/attempt_04/candidate_shape.ttl</x:v>
      </x:c>
    </x:row>
    <x:row r="1732" ht="22" customHeight="1">
      <x:c r="A1732" s="10" t="str">
        <x:v>V2_FALLBACK25</x:v>
      </x:c>
      <x:c r="B1732" s="10" t="str">
        <x:v>TRF-037</x:v>
      </x:c>
      <x:c r="C1732" s="10" t="str">
        <x:v>TRF-037-P03</x:v>
      </x:c>
      <x:c r="D1732" s="10" t="str">
        <x:v>RUN_01</x:v>
      </x:c>
      <x:c r="E1732" s="10" t="str">
        <x:v>REJECTED_ATTEMPT_04</x:v>
      </x:c>
      <x:c r="F1732" s="10" t="str">
        <x:v>PASS</x:v>
      </x:c>
      <x:c r="G1732" s="10" t="str">
        <x:v>FAIL</x:v>
      </x:c>
      <x:c r="H1732" s="10" t="str">
        <x:v>EXECUTED</x:v>
      </x:c>
      <x:c r="I1732" s="10" t="str">
        <x:v>PARSED</x:v>
      </x:c>
      <x:c r="J1732" s="10" t="str">
        <x:v>MAX_ATTEMPTS_REACHED</x:v>
      </x:c>
      <x:c r="K1732" s="10" t="str">
        <x:v>19a19ee82ac169e95532639efb0dc930aab097a3a1cce92089221bedcf18dac7</x:v>
      </x:c>
      <x:c r="L1732" s="10" t="str">
        <x:v>rejected_attempt4</x:v>
      </x:c>
      <x:c r="M1732" s="10" t="n">
        <x:v>0</x:v>
      </x:c>
      <x:c r="N1732" s="10" t="n">
        <x:v>0</x:v>
      </x:c>
      <x:c r="O1732" s="10" t="n">
        <x:v>1</x:v>
      </x:c>
      <x:c r="P1732" s="9" t="str">
        <x:f>'CaseReview'!U1732</x:f>
        <x:v>PASS</x:v>
      </x:c>
      <x:c r="Q1732" s="9" t="n">
        <x:f>IF(AND(T1732=1,G1732=P1732),1,0)</x:f>
        <x:v>0</x:v>
      </x:c>
      <x:c r="R1732" s="9" t="n">
        <x:f>IF(AND(T1732=1,G1732="PASS",P1732="FAIL"),1,0)</x:f>
        <x:v>0</x:v>
      </x:c>
      <x:c r="S1732" s="9" t="n">
        <x:f>IF(AND(T1732=1,G1732="FAIL",P1732="PASS"),1,0)</x:f>
        <x:v>1</x:v>
      </x:c>
      <x:c r="T1732" s="9" t="n">
        <x:v>1</x:v>
      </x:c>
      <x:c r="U1732" s="9" t="n">
        <x:v>16</x:v>
      </x:c>
      <x:c r="V1732" s="9" t="str">
        <x:v>MVP/SHACL_GENERATION_PIPELINE/experiments/FULL_REPAIR_V2/RUN_01/runs/RUN-TRF-037-20260915T125012757293Z/artifacts/attempt_04/candidate_shape.ttl</x:v>
      </x:c>
    </x:row>
    <x:row r="1733" ht="22" customHeight="1">
      <x:c r="A1733" s="10" t="str">
        <x:v>V2_FALLBACK25</x:v>
      </x:c>
      <x:c r="B1733" s="10" t="str">
        <x:v>TRF-037</x:v>
      </x:c>
      <x:c r="C1733" s="10" t="str">
        <x:v>TRF-037-P04</x:v>
      </x:c>
      <x:c r="D1733" s="10" t="str">
        <x:v>RUN_01</x:v>
      </x:c>
      <x:c r="E1733" s="10" t="str">
        <x:v>REJECTED_ATTEMPT_04</x:v>
      </x:c>
      <x:c r="F1733" s="10" t="str">
        <x:v>PASS</x:v>
      </x:c>
      <x:c r="G1733" s="10" t="str">
        <x:v>FAIL</x:v>
      </x:c>
      <x:c r="H1733" s="10" t="str">
        <x:v>EXECUTED</x:v>
      </x:c>
      <x:c r="I1733" s="10" t="str">
        <x:v>PARSED</x:v>
      </x:c>
      <x:c r="J1733" s="10" t="str">
        <x:v>MAX_ATTEMPTS_REACHED</x:v>
      </x:c>
      <x:c r="K1733" s="10" t="str">
        <x:v>19a19ee82ac169e95532639efb0dc930aab097a3a1cce92089221bedcf18dac7</x:v>
      </x:c>
      <x:c r="L1733" s="10" t="str">
        <x:v>rejected_attempt4</x:v>
      </x:c>
      <x:c r="M1733" s="10" t="n">
        <x:v>0</x:v>
      </x:c>
      <x:c r="N1733" s="10" t="n">
        <x:v>0</x:v>
      </x:c>
      <x:c r="O1733" s="10" t="n">
        <x:v>1</x:v>
      </x:c>
      <x:c r="P1733" s="9" t="str">
        <x:f>'CaseReview'!U1733</x:f>
        <x:v>PASS</x:v>
      </x:c>
      <x:c r="Q1733" s="9" t="n">
        <x:f>IF(AND(T1733=1,G1733=P1733),1,0)</x:f>
        <x:v>0</x:v>
      </x:c>
      <x:c r="R1733" s="9" t="n">
        <x:f>IF(AND(T1733=1,G1733="PASS",P1733="FAIL"),1,0)</x:f>
        <x:v>0</x:v>
      </x:c>
      <x:c r="S1733" s="9" t="n">
        <x:f>IF(AND(T1733=1,G1733="FAIL",P1733="PASS"),1,0)</x:f>
        <x:v>1</x:v>
      </x:c>
      <x:c r="T1733" s="9" t="n">
        <x:v>1</x:v>
      </x:c>
      <x:c r="U1733" s="9" t="n">
        <x:v>16</x:v>
      </x:c>
      <x:c r="V1733" s="9" t="str">
        <x:v>MVP/SHACL_GENERATION_PIPELINE/experiments/FULL_REPAIR_V2/RUN_01/runs/RUN-TRF-037-20260915T125012757293Z/artifacts/attempt_04/candidate_shape.ttl</x:v>
      </x:c>
    </x:row>
    <x:row r="1734" ht="22" customHeight="1">
      <x:c r="A1734" s="10" t="str">
        <x:v>V2_FALLBACK25</x:v>
      </x:c>
      <x:c r="B1734" s="10" t="str">
        <x:v>TRF-040</x:v>
      </x:c>
      <x:c r="C1734" s="10" t="str">
        <x:v>TRF-040-F01</x:v>
      </x:c>
      <x:c r="D1734" s="10" t="str">
        <x:v>RUN_01</x:v>
      </x:c>
      <x:c r="E1734" s="10" t="str">
        <x:v>ORIGINAL_LEDGER</x:v>
      </x:c>
      <x:c r="F1734" s="10" t="str">
        <x:v>FAIL</x:v>
      </x:c>
      <x:c r="G1734" s="10" t="str">
        <x:v>FAIL</x:v>
      </x:c>
      <x:c r="H1734" s="10" t="str">
        <x:v>EXECUTED</x:v>
      </x:c>
      <x:c r="I1734" s="10" t="str">
        <x:v>PARSED</x:v>
      </x:c>
      <x:c r="J1734" s="10" t="str">
        <x:v>GENERATION_ACCEPTED</x:v>
      </x:c>
      <x:c r="K1734" s="10" t="str">
        <x:v>958379c88c84a046422dd3bb0d127ae364e78aff87d9745e73821adf02ef7fcf</x:v>
      </x:c>
      <x:c r="L1734" s="10" t="str">
        <x:v>full_repair_v2</x:v>
      </x:c>
      <x:c r="M1734" s="10" t="n">
        <x:v>1</x:v>
      </x:c>
      <x:c r="N1734" s="10" t="n">
        <x:v>0</x:v>
      </x:c>
      <x:c r="O1734" s="10" t="n">
        <x:v>0</x:v>
      </x:c>
      <x:c r="P1734" s="9" t="str">
        <x:f>'CaseReview'!U1734</x:f>
        <x:v>FAIL</x:v>
      </x:c>
      <x:c r="Q1734" s="9" t="n">
        <x:f>IF(AND(T1734=1,G1734=P1734),1,0)</x:f>
        <x:v>1</x:v>
      </x:c>
      <x:c r="R1734" s="9" t="n">
        <x:f>IF(AND(T1734=1,G1734="PASS",P1734="FAIL"),1,0)</x:f>
        <x:v>0</x:v>
      </x:c>
      <x:c r="S1734" s="9" t="n">
        <x:f>IF(AND(T1734=1,G1734="FAIL",P1734="PASS"),1,0)</x:f>
        <x:v>0</x:v>
      </x:c>
      <x:c r="T1734" s="9" t="n">
        <x:v>1</x:v>
      </x:c>
      <x:c r="U1734" s="9" t="n">
        <x:v>10</x:v>
      </x:c>
      <x:c r="V1734" s="9" t="str">
        <x:v>MVP/SHACL_GENERATION_PIPELINE/experiments/FULL_REPAIR_V2/RUN_01/runs/RUN-TRF-040-20260915T125202944719Z/final/final_shape.ttl</x:v>
      </x:c>
    </x:row>
    <x:row r="1735" ht="22" customHeight="1">
      <x:c r="A1735" s="10" t="str">
        <x:v>V2_FALLBACK25</x:v>
      </x:c>
      <x:c r="B1735" s="10" t="str">
        <x:v>TRF-040</x:v>
      </x:c>
      <x:c r="C1735" s="10" t="str">
        <x:v>TRF-040-F02</x:v>
      </x:c>
      <x:c r="D1735" s="10" t="str">
        <x:v>RUN_01</x:v>
      </x:c>
      <x:c r="E1735" s="10" t="str">
        <x:v>ORIGINAL_LEDGER</x:v>
      </x:c>
      <x:c r="F1735" s="10" t="str">
        <x:v>FAIL</x:v>
      </x:c>
      <x:c r="G1735" s="10" t="str">
        <x:v>FAIL</x:v>
      </x:c>
      <x:c r="H1735" s="10" t="str">
        <x:v>EXECUTED</x:v>
      </x:c>
      <x:c r="I1735" s="10" t="str">
        <x:v>PARSED</x:v>
      </x:c>
      <x:c r="J1735" s="10" t="str">
        <x:v>GENERATION_ACCEPTED</x:v>
      </x:c>
      <x:c r="K1735" s="10" t="str">
        <x:v>958379c88c84a046422dd3bb0d127ae364e78aff87d9745e73821adf02ef7fcf</x:v>
      </x:c>
      <x:c r="L1735" s="10" t="str">
        <x:v>full_repair_v2</x:v>
      </x:c>
      <x:c r="M1735" s="10" t="n">
        <x:v>1</x:v>
      </x:c>
      <x:c r="N1735" s="10" t="n">
        <x:v>0</x:v>
      </x:c>
      <x:c r="O1735" s="10" t="n">
        <x:v>0</x:v>
      </x:c>
      <x:c r="P1735" s="9" t="str">
        <x:f>'CaseReview'!U1735</x:f>
        <x:v>FAIL</x:v>
      </x:c>
      <x:c r="Q1735" s="9" t="n">
        <x:f>IF(AND(T1735=1,G1735=P1735),1,0)</x:f>
        <x:v>1</x:v>
      </x:c>
      <x:c r="R1735" s="9" t="n">
        <x:f>IF(AND(T1735=1,G1735="PASS",P1735="FAIL"),1,0)</x:f>
        <x:v>0</x:v>
      </x:c>
      <x:c r="S1735" s="9" t="n">
        <x:f>IF(AND(T1735=1,G1735="FAIL",P1735="PASS"),1,0)</x:f>
        <x:v>0</x:v>
      </x:c>
      <x:c r="T1735" s="9" t="n">
        <x:v>1</x:v>
      </x:c>
      <x:c r="U1735" s="9" t="n">
        <x:v>10</x:v>
      </x:c>
      <x:c r="V1735" s="9" t="str">
        <x:v>MVP/SHACL_GENERATION_PIPELINE/experiments/FULL_REPAIR_V2/RUN_01/runs/RUN-TRF-040-20260915T125202944719Z/final/final_shape.ttl</x:v>
      </x:c>
    </x:row>
    <x:row r="1736" ht="22" customHeight="1">
      <x:c r="A1736" s="10" t="str">
        <x:v>V2_FALLBACK25</x:v>
      </x:c>
      <x:c r="B1736" s="10" t="str">
        <x:v>TRF-040</x:v>
      </x:c>
      <x:c r="C1736" s="10" t="str">
        <x:v>TRF-040-F03</x:v>
      </x:c>
      <x:c r="D1736" s="10" t="str">
        <x:v>RUN_01</x:v>
      </x:c>
      <x:c r="E1736" s="10" t="str">
        <x:v>ORIGINAL_LEDGER</x:v>
      </x:c>
      <x:c r="F1736" s="10" t="str">
        <x:v>FAIL</x:v>
      </x:c>
      <x:c r="G1736" s="10" t="str">
        <x:v>FAIL</x:v>
      </x:c>
      <x:c r="H1736" s="10" t="str">
        <x:v>EXECUTED</x:v>
      </x:c>
      <x:c r="I1736" s="10" t="str">
        <x:v>PARSED</x:v>
      </x:c>
      <x:c r="J1736" s="10" t="str">
        <x:v>GENERATION_ACCEPTED</x:v>
      </x:c>
      <x:c r="K1736" s="10" t="str">
        <x:v>958379c88c84a046422dd3bb0d127ae364e78aff87d9745e73821adf02ef7fcf</x:v>
      </x:c>
      <x:c r="L1736" s="10" t="str">
        <x:v>full_repair_v2</x:v>
      </x:c>
      <x:c r="M1736" s="10" t="n">
        <x:v>1</x:v>
      </x:c>
      <x:c r="N1736" s="10" t="n">
        <x:v>0</x:v>
      </x:c>
      <x:c r="O1736" s="10" t="n">
        <x:v>0</x:v>
      </x:c>
      <x:c r="P1736" s="9" t="str">
        <x:f>'CaseReview'!U1736</x:f>
        <x:v>FAIL</x:v>
      </x:c>
      <x:c r="Q1736" s="9" t="n">
        <x:f>IF(AND(T1736=1,G1736=P1736),1,0)</x:f>
        <x:v>1</x:v>
      </x:c>
      <x:c r="R1736" s="9" t="n">
        <x:f>IF(AND(T1736=1,G1736="PASS",P1736="FAIL"),1,0)</x:f>
        <x:v>0</x:v>
      </x:c>
      <x:c r="S1736" s="9" t="n">
        <x:f>IF(AND(T1736=1,G1736="FAIL",P1736="PASS"),1,0)</x:f>
        <x:v>0</x:v>
      </x:c>
      <x:c r="T1736" s="9" t="n">
        <x:v>1</x:v>
      </x:c>
      <x:c r="U1736" s="9" t="n">
        <x:v>10</x:v>
      </x:c>
      <x:c r="V1736" s="9" t="str">
        <x:v>MVP/SHACL_GENERATION_PIPELINE/experiments/FULL_REPAIR_V2/RUN_01/runs/RUN-TRF-040-20260915T125202944719Z/final/final_shape.ttl</x:v>
      </x:c>
    </x:row>
    <x:row r="1737" ht="22" customHeight="1">
      <x:c r="A1737" s="10" t="str">
        <x:v>V2_FALLBACK25</x:v>
      </x:c>
      <x:c r="B1737" s="10" t="str">
        <x:v>TRF-040</x:v>
      </x:c>
      <x:c r="C1737" s="10" t="str">
        <x:v>TRF-040-F04</x:v>
      </x:c>
      <x:c r="D1737" s="10" t="str">
        <x:v>RUN_01</x:v>
      </x:c>
      <x:c r="E1737" s="10" t="str">
        <x:v>ORIGINAL_LEDGER</x:v>
      </x:c>
      <x:c r="F1737" s="10" t="str">
        <x:v>FAIL</x:v>
      </x:c>
      <x:c r="G1737" s="10" t="str">
        <x:v>FAIL</x:v>
      </x:c>
      <x:c r="H1737" s="10" t="str">
        <x:v>EXECUTED</x:v>
      </x:c>
      <x:c r="I1737" s="10" t="str">
        <x:v>PARSED</x:v>
      </x:c>
      <x:c r="J1737" s="10" t="str">
        <x:v>GENERATION_ACCEPTED</x:v>
      </x:c>
      <x:c r="K1737" s="10" t="str">
        <x:v>958379c88c84a046422dd3bb0d127ae364e78aff87d9745e73821adf02ef7fcf</x:v>
      </x:c>
      <x:c r="L1737" s="10" t="str">
        <x:v>full_repair_v2</x:v>
      </x:c>
      <x:c r="M1737" s="10" t="n">
        <x:v>1</x:v>
      </x:c>
      <x:c r="N1737" s="10" t="n">
        <x:v>0</x:v>
      </x:c>
      <x:c r="O1737" s="10" t="n">
        <x:v>0</x:v>
      </x:c>
      <x:c r="P1737" s="9" t="str">
        <x:f>'CaseReview'!U1737</x:f>
        <x:v>FAIL</x:v>
      </x:c>
      <x:c r="Q1737" s="9" t="n">
        <x:f>IF(AND(T1737=1,G1737=P1737),1,0)</x:f>
        <x:v>1</x:v>
      </x:c>
      <x:c r="R1737" s="9" t="n">
        <x:f>IF(AND(T1737=1,G1737="PASS",P1737="FAIL"),1,0)</x:f>
        <x:v>0</x:v>
      </x:c>
      <x:c r="S1737" s="9" t="n">
        <x:f>IF(AND(T1737=1,G1737="FAIL",P1737="PASS"),1,0)</x:f>
        <x:v>0</x:v>
      </x:c>
      <x:c r="T1737" s="9" t="n">
        <x:v>1</x:v>
      </x:c>
      <x:c r="U1737" s="9" t="n">
        <x:v>10</x:v>
      </x:c>
      <x:c r="V1737" s="9" t="str">
        <x:v>MVP/SHACL_GENERATION_PIPELINE/experiments/FULL_REPAIR_V2/RUN_01/runs/RUN-TRF-040-20260915T125202944719Z/final/final_shape.ttl</x:v>
      </x:c>
    </x:row>
    <x:row r="1738" ht="22" customHeight="1">
      <x:c r="A1738" s="10" t="str">
        <x:v>V2_FALLBACK25</x:v>
      </x:c>
      <x:c r="B1738" s="10" t="str">
        <x:v>TRF-040</x:v>
      </x:c>
      <x:c r="C1738" s="10" t="str">
        <x:v>TRF-040-F05</x:v>
      </x:c>
      <x:c r="D1738" s="10" t="str">
        <x:v>RUN_01</x:v>
      </x:c>
      <x:c r="E1738" s="10" t="str">
        <x:v>ORIGINAL_LEDGER</x:v>
      </x:c>
      <x:c r="F1738" s="10" t="str">
        <x:v>FAIL</x:v>
      </x:c>
      <x:c r="G1738" s="10" t="str">
        <x:v>FAIL</x:v>
      </x:c>
      <x:c r="H1738" s="10" t="str">
        <x:v>EXECUTED</x:v>
      </x:c>
      <x:c r="I1738" s="10" t="str">
        <x:v>PARSED</x:v>
      </x:c>
      <x:c r="J1738" s="10" t="str">
        <x:v>GENERATION_ACCEPTED</x:v>
      </x:c>
      <x:c r="K1738" s="10" t="str">
        <x:v>958379c88c84a046422dd3bb0d127ae364e78aff87d9745e73821adf02ef7fcf</x:v>
      </x:c>
      <x:c r="L1738" s="10" t="str">
        <x:v>full_repair_v2</x:v>
      </x:c>
      <x:c r="M1738" s="10" t="n">
        <x:v>1</x:v>
      </x:c>
      <x:c r="N1738" s="10" t="n">
        <x:v>0</x:v>
      </x:c>
      <x:c r="O1738" s="10" t="n">
        <x:v>0</x:v>
      </x:c>
      <x:c r="P1738" s="9" t="str">
        <x:f>'CaseReview'!U1738</x:f>
        <x:v>FAIL</x:v>
      </x:c>
      <x:c r="Q1738" s="9" t="n">
        <x:f>IF(AND(T1738=1,G1738=P1738),1,0)</x:f>
        <x:v>1</x:v>
      </x:c>
      <x:c r="R1738" s="9" t="n">
        <x:f>IF(AND(T1738=1,G1738="PASS",P1738="FAIL"),1,0)</x:f>
        <x:v>0</x:v>
      </x:c>
      <x:c r="S1738" s="9" t="n">
        <x:f>IF(AND(T1738=1,G1738="FAIL",P1738="PASS"),1,0)</x:f>
        <x:v>0</x:v>
      </x:c>
      <x:c r="T1738" s="9" t="n">
        <x:v>1</x:v>
      </x:c>
      <x:c r="U1738" s="9" t="n">
        <x:v>10</x:v>
      </x:c>
      <x:c r="V1738" s="9" t="str">
        <x:v>MVP/SHACL_GENERATION_PIPELINE/experiments/FULL_REPAIR_V2/RUN_01/runs/RUN-TRF-040-20260915T125202944719Z/final/final_shape.ttl</x:v>
      </x:c>
    </x:row>
    <x:row r="1739" ht="22" customHeight="1">
      <x:c r="A1739" s="10" t="str">
        <x:v>V2_FALLBACK25</x:v>
      </x:c>
      <x:c r="B1739" s="10" t="str">
        <x:v>TRF-040</x:v>
      </x:c>
      <x:c r="C1739" s="10" t="str">
        <x:v>TRF-040-P01</x:v>
      </x:c>
      <x:c r="D1739" s="10" t="str">
        <x:v>RUN_01</x:v>
      </x:c>
      <x:c r="E1739" s="10" t="str">
        <x:v>ORIGINAL_LEDGER</x:v>
      </x:c>
      <x:c r="F1739" s="10" t="str">
        <x:v>PASS</x:v>
      </x:c>
      <x:c r="G1739" s="10" t="str">
        <x:v>FAIL</x:v>
      </x:c>
      <x:c r="H1739" s="10" t="str">
        <x:v>EXECUTED</x:v>
      </x:c>
      <x:c r="I1739" s="10" t="str">
        <x:v>PARSED</x:v>
      </x:c>
      <x:c r="J1739" s="10" t="str">
        <x:v>GENERATION_ACCEPTED</x:v>
      </x:c>
      <x:c r="K1739" s="10" t="str">
        <x:v>958379c88c84a046422dd3bb0d127ae364e78aff87d9745e73821adf02ef7fcf</x:v>
      </x:c>
      <x:c r="L1739" s="10" t="str">
        <x:v>full_repair_v2</x:v>
      </x:c>
      <x:c r="M1739" s="10" t="n">
        <x:v>0</x:v>
      </x:c>
      <x:c r="N1739" s="10" t="n">
        <x:v>0</x:v>
      </x:c>
      <x:c r="O1739" s="10" t="n">
        <x:v>1</x:v>
      </x:c>
      <x:c r="P1739" s="9" t="str">
        <x:f>'CaseReview'!U1739</x:f>
        <x:v>PASS</x:v>
      </x:c>
      <x:c r="Q1739" s="9" t="n">
        <x:f>IF(AND(T1739=1,G1739=P1739),1,0)</x:f>
        <x:v>0</x:v>
      </x:c>
      <x:c r="R1739" s="9" t="n">
        <x:f>IF(AND(T1739=1,G1739="PASS",P1739="FAIL"),1,0)</x:f>
        <x:v>0</x:v>
      </x:c>
      <x:c r="S1739" s="9" t="n">
        <x:f>IF(AND(T1739=1,G1739="FAIL",P1739="PASS"),1,0)</x:f>
        <x:v>1</x:v>
      </x:c>
      <x:c r="T1739" s="9" t="n">
        <x:v>1</x:v>
      </x:c>
      <x:c r="U1739" s="9" t="n">
        <x:v>10</x:v>
      </x:c>
      <x:c r="V1739" s="9" t="str">
        <x:v>MVP/SHACL_GENERATION_PIPELINE/experiments/FULL_REPAIR_V2/RUN_01/runs/RUN-TRF-040-20260915T125202944719Z/final/final_shape.ttl</x:v>
      </x:c>
    </x:row>
    <x:row r="1740" ht="22" customHeight="1">
      <x:c r="A1740" s="10" t="str">
        <x:v>V2_FALLBACK25</x:v>
      </x:c>
      <x:c r="B1740" s="10" t="str">
        <x:v>TRF-040</x:v>
      </x:c>
      <x:c r="C1740" s="10" t="str">
        <x:v>TRF-040-P02</x:v>
      </x:c>
      <x:c r="D1740" s="10" t="str">
        <x:v>RUN_01</x:v>
      </x:c>
      <x:c r="E1740" s="10" t="str">
        <x:v>ORIGINAL_LEDGER</x:v>
      </x:c>
      <x:c r="F1740" s="10" t="str">
        <x:v>PASS</x:v>
      </x:c>
      <x:c r="G1740" s="10" t="str">
        <x:v>FAIL</x:v>
      </x:c>
      <x:c r="H1740" s="10" t="str">
        <x:v>EXECUTED</x:v>
      </x:c>
      <x:c r="I1740" s="10" t="str">
        <x:v>PARSED</x:v>
      </x:c>
      <x:c r="J1740" s="10" t="str">
        <x:v>GENERATION_ACCEPTED</x:v>
      </x:c>
      <x:c r="K1740" s="10" t="str">
        <x:v>958379c88c84a046422dd3bb0d127ae364e78aff87d9745e73821adf02ef7fcf</x:v>
      </x:c>
      <x:c r="L1740" s="10" t="str">
        <x:v>full_repair_v2</x:v>
      </x:c>
      <x:c r="M1740" s="10" t="n">
        <x:v>0</x:v>
      </x:c>
      <x:c r="N1740" s="10" t="n">
        <x:v>0</x:v>
      </x:c>
      <x:c r="O1740" s="10" t="n">
        <x:v>1</x:v>
      </x:c>
      <x:c r="P1740" s="9" t="str">
        <x:f>'CaseReview'!U1740</x:f>
        <x:v>PASS</x:v>
      </x:c>
      <x:c r="Q1740" s="9" t="n">
        <x:f>IF(AND(T1740=1,G1740=P1740),1,0)</x:f>
        <x:v>0</x:v>
      </x:c>
      <x:c r="R1740" s="9" t="n">
        <x:f>IF(AND(T1740=1,G1740="PASS",P1740="FAIL"),1,0)</x:f>
        <x:v>0</x:v>
      </x:c>
      <x:c r="S1740" s="9" t="n">
        <x:f>IF(AND(T1740=1,G1740="FAIL",P1740="PASS"),1,0)</x:f>
        <x:v>1</x:v>
      </x:c>
      <x:c r="T1740" s="9" t="n">
        <x:v>1</x:v>
      </x:c>
      <x:c r="U1740" s="9" t="n">
        <x:v>10</x:v>
      </x:c>
      <x:c r="V1740" s="9" t="str">
        <x:v>MVP/SHACL_GENERATION_PIPELINE/experiments/FULL_REPAIR_V2/RUN_01/runs/RUN-TRF-040-20260915T125202944719Z/final/final_shape.ttl</x:v>
      </x:c>
    </x:row>
    <x:row r="1741" ht="22" customHeight="1">
      <x:c r="A1741" s="10" t="str">
        <x:v>V2_FALLBACK25</x:v>
      </x:c>
      <x:c r="B1741" s="10" t="str">
        <x:v>TRF-040</x:v>
      </x:c>
      <x:c r="C1741" s="10" t="str">
        <x:v>TRF-040-P03</x:v>
      </x:c>
      <x:c r="D1741" s="10" t="str">
        <x:v>RUN_01</x:v>
      </x:c>
      <x:c r="E1741" s="10" t="str">
        <x:v>ORIGINAL_LEDGER</x:v>
      </x:c>
      <x:c r="F1741" s="10" t="str">
        <x:v>PASS</x:v>
      </x:c>
      <x:c r="G1741" s="10" t="str">
        <x:v>FAIL</x:v>
      </x:c>
      <x:c r="H1741" s="10" t="str">
        <x:v>EXECUTED</x:v>
      </x:c>
      <x:c r="I1741" s="10" t="str">
        <x:v>PARSED</x:v>
      </x:c>
      <x:c r="J1741" s="10" t="str">
        <x:v>GENERATION_ACCEPTED</x:v>
      </x:c>
      <x:c r="K1741" s="10" t="str">
        <x:v>958379c88c84a046422dd3bb0d127ae364e78aff87d9745e73821adf02ef7fcf</x:v>
      </x:c>
      <x:c r="L1741" s="10" t="str">
        <x:v>full_repair_v2</x:v>
      </x:c>
      <x:c r="M1741" s="10" t="n">
        <x:v>0</x:v>
      </x:c>
      <x:c r="N1741" s="10" t="n">
        <x:v>0</x:v>
      </x:c>
      <x:c r="O1741" s="10" t="n">
        <x:v>1</x:v>
      </x:c>
      <x:c r="P1741" s="9" t="str">
        <x:f>'CaseReview'!U1741</x:f>
        <x:v>PASS</x:v>
      </x:c>
      <x:c r="Q1741" s="9" t="n">
        <x:f>IF(AND(T1741=1,G1741=P1741),1,0)</x:f>
        <x:v>0</x:v>
      </x:c>
      <x:c r="R1741" s="9" t="n">
        <x:f>IF(AND(T1741=1,G1741="PASS",P1741="FAIL"),1,0)</x:f>
        <x:v>0</x:v>
      </x:c>
      <x:c r="S1741" s="9" t="n">
        <x:f>IF(AND(T1741=1,G1741="FAIL",P1741="PASS"),1,0)</x:f>
        <x:v>1</x:v>
      </x:c>
      <x:c r="T1741" s="9" t="n">
        <x:v>1</x:v>
      </x:c>
      <x:c r="U1741" s="9" t="n">
        <x:v>10</x:v>
      </x:c>
      <x:c r="V1741" s="9" t="str">
        <x:v>MVP/SHACL_GENERATION_PIPELINE/experiments/FULL_REPAIR_V2/RUN_01/runs/RUN-TRF-040-20260915T125202944719Z/final/final_shape.ttl</x:v>
      </x:c>
    </x:row>
    <x:row r="1742" ht="22" customHeight="1">
      <x:c r="A1742" s="10" t="str">
        <x:v>V2_FALLBACK25</x:v>
      </x:c>
      <x:c r="B1742" s="10" t="str">
        <x:v>TRF-040</x:v>
      </x:c>
      <x:c r="C1742" s="10" t="str">
        <x:v>TRF-040-P04</x:v>
      </x:c>
      <x:c r="D1742" s="10" t="str">
        <x:v>RUN_01</x:v>
      </x:c>
      <x:c r="E1742" s="10" t="str">
        <x:v>ORIGINAL_LEDGER</x:v>
      </x:c>
      <x:c r="F1742" s="10" t="str">
        <x:v>PASS</x:v>
      </x:c>
      <x:c r="G1742" s="10" t="str">
        <x:v>FAIL</x:v>
      </x:c>
      <x:c r="H1742" s="10" t="str">
        <x:v>EXECUTED</x:v>
      </x:c>
      <x:c r="I1742" s="10" t="str">
        <x:v>PARSED</x:v>
      </x:c>
      <x:c r="J1742" s="10" t="str">
        <x:v>GENERATION_ACCEPTED</x:v>
      </x:c>
      <x:c r="K1742" s="10" t="str">
        <x:v>958379c88c84a046422dd3bb0d127ae364e78aff87d9745e73821adf02ef7fcf</x:v>
      </x:c>
      <x:c r="L1742" s="10" t="str">
        <x:v>full_repair_v2</x:v>
      </x:c>
      <x:c r="M1742" s="10" t="n">
        <x:v>0</x:v>
      </x:c>
      <x:c r="N1742" s="10" t="n">
        <x:v>0</x:v>
      </x:c>
      <x:c r="O1742" s="10" t="n">
        <x:v>1</x:v>
      </x:c>
      <x:c r="P1742" s="9" t="str">
        <x:f>'CaseReview'!U1742</x:f>
        <x:v>PASS</x:v>
      </x:c>
      <x:c r="Q1742" s="9" t="n">
        <x:f>IF(AND(T1742=1,G1742=P1742),1,0)</x:f>
        <x:v>0</x:v>
      </x:c>
      <x:c r="R1742" s="9" t="n">
        <x:f>IF(AND(T1742=1,G1742="PASS",P1742="FAIL"),1,0)</x:f>
        <x:v>0</x:v>
      </x:c>
      <x:c r="S1742" s="9" t="n">
        <x:f>IF(AND(T1742=1,G1742="FAIL",P1742="PASS"),1,0)</x:f>
        <x:v>1</x:v>
      </x:c>
      <x:c r="T1742" s="9" t="n">
        <x:v>1</x:v>
      </x:c>
      <x:c r="U1742" s="9" t="n">
        <x:v>10</x:v>
      </x:c>
      <x:c r="V1742" s="9" t="str">
        <x:v>MVP/SHACL_GENERATION_PIPELINE/experiments/FULL_REPAIR_V2/RUN_01/runs/RUN-TRF-040-20260915T125202944719Z/final/final_shape.ttl</x:v>
      </x:c>
    </x:row>
    <x:row r="1743" ht="22" customHeight="1">
      <x:c r="A1743" s="10" t="str">
        <x:v>V2_FALLBACK25</x:v>
      </x:c>
      <x:c r="B1743" s="10" t="str">
        <x:v>TRF-040</x:v>
      </x:c>
      <x:c r="C1743" s="10" t="str">
        <x:v>TRF-040-P05</x:v>
      </x:c>
      <x:c r="D1743" s="10" t="str">
        <x:v>RUN_01</x:v>
      </x:c>
      <x:c r="E1743" s="10" t="str">
        <x:v>ORIGINAL_LEDGER</x:v>
      </x:c>
      <x:c r="F1743" s="10" t="str">
        <x:v>PASS</x:v>
      </x:c>
      <x:c r="G1743" s="10" t="str">
        <x:v>FAIL</x:v>
      </x:c>
      <x:c r="H1743" s="10" t="str">
        <x:v>EXECUTED</x:v>
      </x:c>
      <x:c r="I1743" s="10" t="str">
        <x:v>PARSED</x:v>
      </x:c>
      <x:c r="J1743" s="10" t="str">
        <x:v>GENERATION_ACCEPTED</x:v>
      </x:c>
      <x:c r="K1743" s="10" t="str">
        <x:v>958379c88c84a046422dd3bb0d127ae364e78aff87d9745e73821adf02ef7fcf</x:v>
      </x:c>
      <x:c r="L1743" s="10" t="str">
        <x:v>full_repair_v2</x:v>
      </x:c>
      <x:c r="M1743" s="10" t="n">
        <x:v>0</x:v>
      </x:c>
      <x:c r="N1743" s="10" t="n">
        <x:v>0</x:v>
      </x:c>
      <x:c r="O1743" s="10" t="n">
        <x:v>1</x:v>
      </x:c>
      <x:c r="P1743" s="9" t="str">
        <x:f>'CaseReview'!U1743</x:f>
        <x:v>PASS</x:v>
      </x:c>
      <x:c r="Q1743" s="9" t="n">
        <x:f>IF(AND(T1743=1,G1743=P1743),1,0)</x:f>
        <x:v>0</x:v>
      </x:c>
      <x:c r="R1743" s="9" t="n">
        <x:f>IF(AND(T1743=1,G1743="PASS",P1743="FAIL"),1,0)</x:f>
        <x:v>0</x:v>
      </x:c>
      <x:c r="S1743" s="9" t="n">
        <x:f>IF(AND(T1743=1,G1743="FAIL",P1743="PASS"),1,0)</x:f>
        <x:v>1</x:v>
      </x:c>
      <x:c r="T1743" s="9" t="n">
        <x:v>1</x:v>
      </x:c>
      <x:c r="U1743" s="9" t="n">
        <x:v>10</x:v>
      </x:c>
      <x:c r="V1743" s="9" t="str">
        <x:v>MVP/SHACL_GENERATION_PIPELINE/experiments/FULL_REPAIR_V2/RUN_01/runs/RUN-TRF-040-20260915T125202944719Z/final/final_shape.ttl</x:v>
      </x:c>
    </x:row>
    <x:row r="1744" ht="22" customHeight="1">
      <x:c r="A1744" s="10" t="str">
        <x:v>V2_FALLBACK25</x:v>
      </x:c>
      <x:c r="B1744" s="10" t="str">
        <x:v>TRF-041</x:v>
      </x:c>
      <x:c r="C1744" s="10" t="str">
        <x:v>TRF-041-F01</x:v>
      </x:c>
      <x:c r="D1744" s="10" t="str">
        <x:v>RUN_01</x:v>
      </x:c>
      <x:c r="E1744" s="10" t="str">
        <x:v>ORIGINAL_LEDGER</x:v>
      </x:c>
      <x:c r="F1744" s="10" t="str">
        <x:v>FAIL</x:v>
      </x:c>
      <x:c r="G1744" s="10" t="str">
        <x:v>FAIL</x:v>
      </x:c>
      <x:c r="H1744" s="10" t="str">
        <x:v>EXECUTED</x:v>
      </x:c>
      <x:c r="I1744" s="10" t="str">
        <x:v>PARSED</x:v>
      </x:c>
      <x:c r="J1744" s="10" t="str">
        <x:v>GENERATION_ACCEPTED</x:v>
      </x:c>
      <x:c r="K1744" s="10" t="str">
        <x:v>21c26477ab3581b2e4acf83d159e87486537132fffb69f1c903dfcaa89dbc38e</x:v>
      </x:c>
      <x:c r="L1744" s="10" t="str">
        <x:v>full_repair_v2</x:v>
      </x:c>
      <x:c r="M1744" s="10" t="n">
        <x:v>1</x:v>
      </x:c>
      <x:c r="N1744" s="10" t="n">
        <x:v>0</x:v>
      </x:c>
      <x:c r="O1744" s="10" t="n">
        <x:v>0</x:v>
      </x:c>
      <x:c r="P1744" s="9" t="str">
        <x:f>'CaseReview'!U1744</x:f>
        <x:v>FAIL</x:v>
      </x:c>
      <x:c r="Q1744" s="9" t="n">
        <x:f>IF(AND(T1744=1,G1744=P1744),1,0)</x:f>
        <x:v>1</x:v>
      </x:c>
      <x:c r="R1744" s="9" t="n">
        <x:f>IF(AND(T1744=1,G1744="PASS",P1744="FAIL"),1,0)</x:f>
        <x:v>0</x:v>
      </x:c>
      <x:c r="S1744" s="9" t="n">
        <x:f>IF(AND(T1744=1,G1744="FAIL",P1744="PASS"),1,0)</x:f>
        <x:v>0</x:v>
      </x:c>
      <x:c r="T1744" s="9" t="n">
        <x:v>1</x:v>
      </x:c>
      <x:c r="U1744" s="9" t="n">
        <x:v>12</x:v>
      </x:c>
      <x:c r="V1744" s="9" t="str">
        <x:v>MVP/SHACL_GENERATION_PIPELINE/experiments/FULL_REPAIR_V2/RUN_01/runs/RUN-TRF-041-20260915T125319067059Z/final/final_shape.ttl</x:v>
      </x:c>
    </x:row>
    <x:row r="1745" ht="22" customHeight="1">
      <x:c r="A1745" s="10" t="str">
        <x:v>V2_FALLBACK25</x:v>
      </x:c>
      <x:c r="B1745" s="10" t="str">
        <x:v>TRF-041</x:v>
      </x:c>
      <x:c r="C1745" s="10" t="str">
        <x:v>TRF-041-F02</x:v>
      </x:c>
      <x:c r="D1745" s="10" t="str">
        <x:v>RUN_01</x:v>
      </x:c>
      <x:c r="E1745" s="10" t="str">
        <x:v>ORIGINAL_LEDGER</x:v>
      </x:c>
      <x:c r="F1745" s="10" t="str">
        <x:v>FAIL</x:v>
      </x:c>
      <x:c r="G1745" s="10" t="str">
        <x:v>PASS</x:v>
      </x:c>
      <x:c r="H1745" s="10" t="str">
        <x:v>EXECUTED</x:v>
      </x:c>
      <x:c r="I1745" s="10" t="str">
        <x:v>PARSED</x:v>
      </x:c>
      <x:c r="J1745" s="10" t="str">
        <x:v>GENERATION_ACCEPTED</x:v>
      </x:c>
      <x:c r="K1745" s="10" t="str">
        <x:v>21c26477ab3581b2e4acf83d159e87486537132fffb69f1c903dfcaa89dbc38e</x:v>
      </x:c>
      <x:c r="L1745" s="10" t="str">
        <x:v>full_repair_v2</x:v>
      </x:c>
      <x:c r="M1745" s="10" t="n">
        <x:v>0</x:v>
      </x:c>
      <x:c r="N1745" s="10" t="n">
        <x:v>1</x:v>
      </x:c>
      <x:c r="O1745" s="10" t="n">
        <x:v>0</x:v>
      </x:c>
      <x:c r="P1745" s="9" t="str">
        <x:f>'CaseReview'!U1745</x:f>
        <x:v>FAIL</x:v>
      </x:c>
      <x:c r="Q1745" s="9" t="n">
        <x:f>IF(AND(T1745=1,G1745=P1745),1,0)</x:f>
        <x:v>0</x:v>
      </x:c>
      <x:c r="R1745" s="9" t="n">
        <x:f>IF(AND(T1745=1,G1745="PASS",P1745="FAIL"),1,0)</x:f>
        <x:v>1</x:v>
      </x:c>
      <x:c r="S1745" s="9" t="n">
        <x:f>IF(AND(T1745=1,G1745="FAIL",P1745="PASS"),1,0)</x:f>
        <x:v>0</x:v>
      </x:c>
      <x:c r="T1745" s="9" t="n">
        <x:v>1</x:v>
      </x:c>
      <x:c r="U1745" s="9" t="n">
        <x:v>12</x:v>
      </x:c>
      <x:c r="V1745" s="9" t="str">
        <x:v>MVP/SHACL_GENERATION_PIPELINE/experiments/FULL_REPAIR_V2/RUN_01/runs/RUN-TRF-041-20260915T125319067059Z/final/final_shape.ttl</x:v>
      </x:c>
    </x:row>
    <x:row r="1746" ht="22" customHeight="1">
      <x:c r="A1746" s="10" t="str">
        <x:v>V2_FALLBACK25</x:v>
      </x:c>
      <x:c r="B1746" s="10" t="str">
        <x:v>TRF-041</x:v>
      </x:c>
      <x:c r="C1746" s="10" t="str">
        <x:v>TRF-041-F03</x:v>
      </x:c>
      <x:c r="D1746" s="10" t="str">
        <x:v>RUN_01</x:v>
      </x:c>
      <x:c r="E1746" s="10" t="str">
        <x:v>ORIGINAL_LEDGER</x:v>
      </x:c>
      <x:c r="F1746" s="10" t="str">
        <x:v>FAIL</x:v>
      </x:c>
      <x:c r="G1746" s="10" t="str">
        <x:v>FAIL</x:v>
      </x:c>
      <x:c r="H1746" s="10" t="str">
        <x:v>EXECUTED</x:v>
      </x:c>
      <x:c r="I1746" s="10" t="str">
        <x:v>PARSED</x:v>
      </x:c>
      <x:c r="J1746" s="10" t="str">
        <x:v>GENERATION_ACCEPTED</x:v>
      </x:c>
      <x:c r="K1746" s="10" t="str">
        <x:v>21c26477ab3581b2e4acf83d159e87486537132fffb69f1c903dfcaa89dbc38e</x:v>
      </x:c>
      <x:c r="L1746" s="10" t="str">
        <x:v>full_repair_v2</x:v>
      </x:c>
      <x:c r="M1746" s="10" t="n">
        <x:v>1</x:v>
      </x:c>
      <x:c r="N1746" s="10" t="n">
        <x:v>0</x:v>
      </x:c>
      <x:c r="O1746" s="10" t="n">
        <x:v>0</x:v>
      </x:c>
      <x:c r="P1746" s="9" t="str">
        <x:f>'CaseReview'!U1746</x:f>
        <x:v>FAIL</x:v>
      </x:c>
      <x:c r="Q1746" s="9" t="n">
        <x:f>IF(AND(T1746=1,G1746=P1746),1,0)</x:f>
        <x:v>1</x:v>
      </x:c>
      <x:c r="R1746" s="9" t="n">
        <x:f>IF(AND(T1746=1,G1746="PASS",P1746="FAIL"),1,0)</x:f>
        <x:v>0</x:v>
      </x:c>
      <x:c r="S1746" s="9" t="n">
        <x:f>IF(AND(T1746=1,G1746="FAIL",P1746="PASS"),1,0)</x:f>
        <x:v>0</x:v>
      </x:c>
      <x:c r="T1746" s="9" t="n">
        <x:v>1</x:v>
      </x:c>
      <x:c r="U1746" s="9" t="n">
        <x:v>12</x:v>
      </x:c>
      <x:c r="V1746" s="9" t="str">
        <x:v>MVP/SHACL_GENERATION_PIPELINE/experiments/FULL_REPAIR_V2/RUN_01/runs/RUN-TRF-041-20260915T125319067059Z/final/final_shape.ttl</x:v>
      </x:c>
    </x:row>
    <x:row r="1747" ht="22" customHeight="1">
      <x:c r="A1747" s="10" t="str">
        <x:v>V2_FALLBACK25</x:v>
      </x:c>
      <x:c r="B1747" s="10" t="str">
        <x:v>TRF-041</x:v>
      </x:c>
      <x:c r="C1747" s="10" t="str">
        <x:v>TRF-041-F04</x:v>
      </x:c>
      <x:c r="D1747" s="10" t="str">
        <x:v>RUN_01</x:v>
      </x:c>
      <x:c r="E1747" s="10" t="str">
        <x:v>ORIGINAL_LEDGER</x:v>
      </x:c>
      <x:c r="F1747" s="10" t="str">
        <x:v>FAIL</x:v>
      </x:c>
      <x:c r="G1747" s="10" t="str">
        <x:v>FAIL</x:v>
      </x:c>
      <x:c r="H1747" s="10" t="str">
        <x:v>EXECUTED</x:v>
      </x:c>
      <x:c r="I1747" s="10" t="str">
        <x:v>PARSED</x:v>
      </x:c>
      <x:c r="J1747" s="10" t="str">
        <x:v>GENERATION_ACCEPTED</x:v>
      </x:c>
      <x:c r="K1747" s="10" t="str">
        <x:v>21c26477ab3581b2e4acf83d159e87486537132fffb69f1c903dfcaa89dbc38e</x:v>
      </x:c>
      <x:c r="L1747" s="10" t="str">
        <x:v>full_repair_v2</x:v>
      </x:c>
      <x:c r="M1747" s="10" t="n">
        <x:v>1</x:v>
      </x:c>
      <x:c r="N1747" s="10" t="n">
        <x:v>0</x:v>
      </x:c>
      <x:c r="O1747" s="10" t="n">
        <x:v>0</x:v>
      </x:c>
      <x:c r="P1747" s="9" t="str">
        <x:f>'CaseReview'!U1747</x:f>
        <x:v>FAIL</x:v>
      </x:c>
      <x:c r="Q1747" s="9" t="n">
        <x:f>IF(AND(T1747=1,G1747=P1747),1,0)</x:f>
        <x:v>1</x:v>
      </x:c>
      <x:c r="R1747" s="9" t="n">
        <x:f>IF(AND(T1747=1,G1747="PASS",P1747="FAIL"),1,0)</x:f>
        <x:v>0</x:v>
      </x:c>
      <x:c r="S1747" s="9" t="n">
        <x:f>IF(AND(T1747=1,G1747="FAIL",P1747="PASS"),1,0)</x:f>
        <x:v>0</x:v>
      </x:c>
      <x:c r="T1747" s="9" t="n">
        <x:v>1</x:v>
      </x:c>
      <x:c r="U1747" s="9" t="n">
        <x:v>12</x:v>
      </x:c>
      <x:c r="V1747" s="9" t="str">
        <x:v>MVP/SHACL_GENERATION_PIPELINE/experiments/FULL_REPAIR_V2/RUN_01/runs/RUN-TRF-041-20260915T125319067059Z/final/final_shape.ttl</x:v>
      </x:c>
    </x:row>
    <x:row r="1748" ht="22" customHeight="1">
      <x:c r="A1748" s="10" t="str">
        <x:v>V2_FALLBACK25</x:v>
      </x:c>
      <x:c r="B1748" s="10" t="str">
        <x:v>TRF-041</x:v>
      </x:c>
      <x:c r="C1748" s="10" t="str">
        <x:v>TRF-041-F05</x:v>
      </x:c>
      <x:c r="D1748" s="10" t="str">
        <x:v>RUN_01</x:v>
      </x:c>
      <x:c r="E1748" s="10" t="str">
        <x:v>ORIGINAL_LEDGER</x:v>
      </x:c>
      <x:c r="F1748" s="10" t="str">
        <x:v>FAIL</x:v>
      </x:c>
      <x:c r="G1748" s="10" t="str">
        <x:v>FAIL</x:v>
      </x:c>
      <x:c r="H1748" s="10" t="str">
        <x:v>EXECUTED</x:v>
      </x:c>
      <x:c r="I1748" s="10" t="str">
        <x:v>PARSED</x:v>
      </x:c>
      <x:c r="J1748" s="10" t="str">
        <x:v>GENERATION_ACCEPTED</x:v>
      </x:c>
      <x:c r="K1748" s="10" t="str">
        <x:v>21c26477ab3581b2e4acf83d159e87486537132fffb69f1c903dfcaa89dbc38e</x:v>
      </x:c>
      <x:c r="L1748" s="10" t="str">
        <x:v>full_repair_v2</x:v>
      </x:c>
      <x:c r="M1748" s="10" t="n">
        <x:v>1</x:v>
      </x:c>
      <x:c r="N1748" s="10" t="n">
        <x:v>0</x:v>
      </x:c>
      <x:c r="O1748" s="10" t="n">
        <x:v>0</x:v>
      </x:c>
      <x:c r="P1748" s="9" t="str">
        <x:f>'CaseReview'!U1748</x:f>
        <x:v>FAIL</x:v>
      </x:c>
      <x:c r="Q1748" s="9" t="n">
        <x:f>IF(AND(T1748=1,G1748=P1748),1,0)</x:f>
        <x:v>1</x:v>
      </x:c>
      <x:c r="R1748" s="9" t="n">
        <x:f>IF(AND(T1748=1,G1748="PASS",P1748="FAIL"),1,0)</x:f>
        <x:v>0</x:v>
      </x:c>
      <x:c r="S1748" s="9" t="n">
        <x:f>IF(AND(T1748=1,G1748="FAIL",P1748="PASS"),1,0)</x:f>
        <x:v>0</x:v>
      </x:c>
      <x:c r="T1748" s="9" t="n">
        <x:v>1</x:v>
      </x:c>
      <x:c r="U1748" s="9" t="n">
        <x:v>12</x:v>
      </x:c>
      <x:c r="V1748" s="9" t="str">
        <x:v>MVP/SHACL_GENERATION_PIPELINE/experiments/FULL_REPAIR_V2/RUN_01/runs/RUN-TRF-041-20260915T125319067059Z/final/final_shape.ttl</x:v>
      </x:c>
    </x:row>
    <x:row r="1749" ht="22" customHeight="1">
      <x:c r="A1749" s="10" t="str">
        <x:v>V2_FALLBACK25</x:v>
      </x:c>
      <x:c r="B1749" s="10" t="str">
        <x:v>TRF-041</x:v>
      </x:c>
      <x:c r="C1749" s="10" t="str">
        <x:v>TRF-041-F06</x:v>
      </x:c>
      <x:c r="D1749" s="10" t="str">
        <x:v>RUN_01</x:v>
      </x:c>
      <x:c r="E1749" s="10" t="str">
        <x:v>ORIGINAL_LEDGER</x:v>
      </x:c>
      <x:c r="F1749" s="10" t="str">
        <x:v>FAIL</x:v>
      </x:c>
      <x:c r="G1749" s="10" t="str">
        <x:v>PASS</x:v>
      </x:c>
      <x:c r="H1749" s="10" t="str">
        <x:v>EXECUTED</x:v>
      </x:c>
      <x:c r="I1749" s="10" t="str">
        <x:v>PARSED</x:v>
      </x:c>
      <x:c r="J1749" s="10" t="str">
        <x:v>GENERATION_ACCEPTED</x:v>
      </x:c>
      <x:c r="K1749" s="10" t="str">
        <x:v>21c26477ab3581b2e4acf83d159e87486537132fffb69f1c903dfcaa89dbc38e</x:v>
      </x:c>
      <x:c r="L1749" s="10" t="str">
        <x:v>full_repair_v2</x:v>
      </x:c>
      <x:c r="M1749" s="10" t="n">
        <x:v>0</x:v>
      </x:c>
      <x:c r="N1749" s="10" t="n">
        <x:v>1</x:v>
      </x:c>
      <x:c r="O1749" s="10" t="n">
        <x:v>0</x:v>
      </x:c>
      <x:c r="P1749" s="9" t="str">
        <x:f>'CaseReview'!U1749</x:f>
        <x:v>FAIL</x:v>
      </x:c>
      <x:c r="Q1749" s="9" t="n">
        <x:f>IF(AND(T1749=1,G1749=P1749),1,0)</x:f>
        <x:v>0</x:v>
      </x:c>
      <x:c r="R1749" s="9" t="n">
        <x:f>IF(AND(T1749=1,G1749="PASS",P1749="FAIL"),1,0)</x:f>
        <x:v>1</x:v>
      </x:c>
      <x:c r="S1749" s="9" t="n">
        <x:f>IF(AND(T1749=1,G1749="FAIL",P1749="PASS"),1,0)</x:f>
        <x:v>0</x:v>
      </x:c>
      <x:c r="T1749" s="9" t="n">
        <x:v>1</x:v>
      </x:c>
      <x:c r="U1749" s="9" t="n">
        <x:v>12</x:v>
      </x:c>
      <x:c r="V1749" s="9" t="str">
        <x:v>MVP/SHACL_GENERATION_PIPELINE/experiments/FULL_REPAIR_V2/RUN_01/runs/RUN-TRF-041-20260915T125319067059Z/final/final_shape.ttl</x:v>
      </x:c>
    </x:row>
    <x:row r="1750" ht="22" customHeight="1">
      <x:c r="A1750" s="10" t="str">
        <x:v>V2_FALLBACK25</x:v>
      </x:c>
      <x:c r="B1750" s="10" t="str">
        <x:v>TRF-041</x:v>
      </x:c>
      <x:c r="C1750" s="10" t="str">
        <x:v>TRF-041-F07</x:v>
      </x:c>
      <x:c r="D1750" s="10" t="str">
        <x:v>RUN_01</x:v>
      </x:c>
      <x:c r="E1750" s="10" t="str">
        <x:v>ORIGINAL_LEDGER</x:v>
      </x:c>
      <x:c r="F1750" s="10" t="str">
        <x:v>FAIL</x:v>
      </x:c>
      <x:c r="G1750" s="10" t="str">
        <x:v>FAIL</x:v>
      </x:c>
      <x:c r="H1750" s="10" t="str">
        <x:v>EXECUTED</x:v>
      </x:c>
      <x:c r="I1750" s="10" t="str">
        <x:v>PARSED</x:v>
      </x:c>
      <x:c r="J1750" s="10" t="str">
        <x:v>GENERATION_ACCEPTED</x:v>
      </x:c>
      <x:c r="K1750" s="10" t="str">
        <x:v>21c26477ab3581b2e4acf83d159e87486537132fffb69f1c903dfcaa89dbc38e</x:v>
      </x:c>
      <x:c r="L1750" s="10" t="str">
        <x:v>full_repair_v2</x:v>
      </x:c>
      <x:c r="M1750" s="10" t="n">
        <x:v>1</x:v>
      </x:c>
      <x:c r="N1750" s="10" t="n">
        <x:v>0</x:v>
      </x:c>
      <x:c r="O1750" s="10" t="n">
        <x:v>0</x:v>
      </x:c>
      <x:c r="P1750" s="9" t="str">
        <x:f>'CaseReview'!U1750</x:f>
        <x:v>FAIL</x:v>
      </x:c>
      <x:c r="Q1750" s="9" t="n">
        <x:f>IF(AND(T1750=1,G1750=P1750),1,0)</x:f>
        <x:v>1</x:v>
      </x:c>
      <x:c r="R1750" s="9" t="n">
        <x:f>IF(AND(T1750=1,G1750="PASS",P1750="FAIL"),1,0)</x:f>
        <x:v>0</x:v>
      </x:c>
      <x:c r="S1750" s="9" t="n">
        <x:f>IF(AND(T1750=1,G1750="FAIL",P1750="PASS"),1,0)</x:f>
        <x:v>0</x:v>
      </x:c>
      <x:c r="T1750" s="9" t="n">
        <x:v>1</x:v>
      </x:c>
      <x:c r="U1750" s="9" t="n">
        <x:v>12</x:v>
      </x:c>
      <x:c r="V1750" s="9" t="str">
        <x:v>MVP/SHACL_GENERATION_PIPELINE/experiments/FULL_REPAIR_V2/RUN_01/runs/RUN-TRF-041-20260915T125319067059Z/final/final_shape.ttl</x:v>
      </x:c>
    </x:row>
    <x:row r="1751" ht="22" customHeight="1">
      <x:c r="A1751" s="10" t="str">
        <x:v>V2_FALLBACK25</x:v>
      </x:c>
      <x:c r="B1751" s="10" t="str">
        <x:v>TRF-041</x:v>
      </x:c>
      <x:c r="C1751" s="10" t="str">
        <x:v>TRF-041-F08</x:v>
      </x:c>
      <x:c r="D1751" s="10" t="str">
        <x:v>RUN_01</x:v>
      </x:c>
      <x:c r="E1751" s="10" t="str">
        <x:v>ORIGINAL_LEDGER</x:v>
      </x:c>
      <x:c r="F1751" s="10" t="str">
        <x:v>FAIL</x:v>
      </x:c>
      <x:c r="G1751" s="10" t="str">
        <x:v>FAIL</x:v>
      </x:c>
      <x:c r="H1751" s="10" t="str">
        <x:v>EXECUTED</x:v>
      </x:c>
      <x:c r="I1751" s="10" t="str">
        <x:v>PARSED</x:v>
      </x:c>
      <x:c r="J1751" s="10" t="str">
        <x:v>GENERATION_ACCEPTED</x:v>
      </x:c>
      <x:c r="K1751" s="10" t="str">
        <x:v>21c26477ab3581b2e4acf83d159e87486537132fffb69f1c903dfcaa89dbc38e</x:v>
      </x:c>
      <x:c r="L1751" s="10" t="str">
        <x:v>full_repair_v2</x:v>
      </x:c>
      <x:c r="M1751" s="10" t="n">
        <x:v>1</x:v>
      </x:c>
      <x:c r="N1751" s="10" t="n">
        <x:v>0</x:v>
      </x:c>
      <x:c r="O1751" s="10" t="n">
        <x:v>0</x:v>
      </x:c>
      <x:c r="P1751" s="9" t="str">
        <x:f>'CaseReview'!U1751</x:f>
        <x:v>FAIL</x:v>
      </x:c>
      <x:c r="Q1751" s="9" t="n">
        <x:f>IF(AND(T1751=1,G1751=P1751),1,0)</x:f>
        <x:v>1</x:v>
      </x:c>
      <x:c r="R1751" s="9" t="n">
        <x:f>IF(AND(T1751=1,G1751="PASS",P1751="FAIL"),1,0)</x:f>
        <x:v>0</x:v>
      </x:c>
      <x:c r="S1751" s="9" t="n">
        <x:f>IF(AND(T1751=1,G1751="FAIL",P1751="PASS"),1,0)</x:f>
        <x:v>0</x:v>
      </x:c>
      <x:c r="T1751" s="9" t="n">
        <x:v>1</x:v>
      </x:c>
      <x:c r="U1751" s="9" t="n">
        <x:v>12</x:v>
      </x:c>
      <x:c r="V1751" s="9" t="str">
        <x:v>MVP/SHACL_GENERATION_PIPELINE/experiments/FULL_REPAIR_V2/RUN_01/runs/RUN-TRF-041-20260915T125319067059Z/final/final_shape.ttl</x:v>
      </x:c>
    </x:row>
    <x:row r="1752" ht="22" customHeight="1">
      <x:c r="A1752" s="10" t="str">
        <x:v>V2_FALLBACK25</x:v>
      </x:c>
      <x:c r="B1752" s="10" t="str">
        <x:v>TRF-041</x:v>
      </x:c>
      <x:c r="C1752" s="10" t="str">
        <x:v>TRF-041-F09</x:v>
      </x:c>
      <x:c r="D1752" s="10" t="str">
        <x:v>RUN_01</x:v>
      </x:c>
      <x:c r="E1752" s="10" t="str">
        <x:v>ORIGINAL_LEDGER</x:v>
      </x:c>
      <x:c r="F1752" s="10" t="str">
        <x:v>FAIL</x:v>
      </x:c>
      <x:c r="G1752" s="10" t="str">
        <x:v>FAIL</x:v>
      </x:c>
      <x:c r="H1752" s="10" t="str">
        <x:v>EXECUTED</x:v>
      </x:c>
      <x:c r="I1752" s="10" t="str">
        <x:v>PARSED</x:v>
      </x:c>
      <x:c r="J1752" s="10" t="str">
        <x:v>GENERATION_ACCEPTED</x:v>
      </x:c>
      <x:c r="K1752" s="10" t="str">
        <x:v>21c26477ab3581b2e4acf83d159e87486537132fffb69f1c903dfcaa89dbc38e</x:v>
      </x:c>
      <x:c r="L1752" s="10" t="str">
        <x:v>full_repair_v2</x:v>
      </x:c>
      <x:c r="M1752" s="10" t="n">
        <x:v>1</x:v>
      </x:c>
      <x:c r="N1752" s="10" t="n">
        <x:v>0</x:v>
      </x:c>
      <x:c r="O1752" s="10" t="n">
        <x:v>0</x:v>
      </x:c>
      <x:c r="P1752" s="9" t="str">
        <x:f>'CaseReview'!U1752</x:f>
        <x:v>FAIL</x:v>
      </x:c>
      <x:c r="Q1752" s="9" t="n">
        <x:f>IF(AND(T1752=1,G1752=P1752),1,0)</x:f>
        <x:v>1</x:v>
      </x:c>
      <x:c r="R1752" s="9" t="n">
        <x:f>IF(AND(T1752=1,G1752="PASS",P1752="FAIL"),1,0)</x:f>
        <x:v>0</x:v>
      </x:c>
      <x:c r="S1752" s="9" t="n">
        <x:f>IF(AND(T1752=1,G1752="FAIL",P1752="PASS"),1,0)</x:f>
        <x:v>0</x:v>
      </x:c>
      <x:c r="T1752" s="9" t="n">
        <x:v>1</x:v>
      </x:c>
      <x:c r="U1752" s="9" t="n">
        <x:v>12</x:v>
      </x:c>
      <x:c r="V1752" s="9" t="str">
        <x:v>MVP/SHACL_GENERATION_PIPELINE/experiments/FULL_REPAIR_V2/RUN_01/runs/RUN-TRF-041-20260915T125319067059Z/final/final_shape.ttl</x:v>
      </x:c>
    </x:row>
    <x:row r="1753" ht="22" customHeight="1">
      <x:c r="A1753" s="10" t="str">
        <x:v>V2_FALLBACK25</x:v>
      </x:c>
      <x:c r="B1753" s="10" t="str">
        <x:v>TRF-041</x:v>
      </x:c>
      <x:c r="C1753" s="10" t="str">
        <x:v>TRF-041-F10</x:v>
      </x:c>
      <x:c r="D1753" s="10" t="str">
        <x:v>RUN_01</x:v>
      </x:c>
      <x:c r="E1753" s="10" t="str">
        <x:v>ORIGINAL_LEDGER</x:v>
      </x:c>
      <x:c r="F1753" s="10" t="str">
        <x:v>FAIL</x:v>
      </x:c>
      <x:c r="G1753" s="10" t="str">
        <x:v>FAIL</x:v>
      </x:c>
      <x:c r="H1753" s="10" t="str">
        <x:v>EXECUTED</x:v>
      </x:c>
      <x:c r="I1753" s="10" t="str">
        <x:v>PARSED</x:v>
      </x:c>
      <x:c r="J1753" s="10" t="str">
        <x:v>GENERATION_ACCEPTED</x:v>
      </x:c>
      <x:c r="K1753" s="10" t="str">
        <x:v>21c26477ab3581b2e4acf83d159e87486537132fffb69f1c903dfcaa89dbc38e</x:v>
      </x:c>
      <x:c r="L1753" s="10" t="str">
        <x:v>full_repair_v2</x:v>
      </x:c>
      <x:c r="M1753" s="10" t="n">
        <x:v>1</x:v>
      </x:c>
      <x:c r="N1753" s="10" t="n">
        <x:v>0</x:v>
      </x:c>
      <x:c r="O1753" s="10" t="n">
        <x:v>0</x:v>
      </x:c>
      <x:c r="P1753" s="9" t="str">
        <x:f>'CaseReview'!U1753</x:f>
        <x:v>FAIL</x:v>
      </x:c>
      <x:c r="Q1753" s="9" t="n">
        <x:f>IF(AND(T1753=1,G1753=P1753),1,0)</x:f>
        <x:v>1</x:v>
      </x:c>
      <x:c r="R1753" s="9" t="n">
        <x:f>IF(AND(T1753=1,G1753="PASS",P1753="FAIL"),1,0)</x:f>
        <x:v>0</x:v>
      </x:c>
      <x:c r="S1753" s="9" t="n">
        <x:f>IF(AND(T1753=1,G1753="FAIL",P1753="PASS"),1,0)</x:f>
        <x:v>0</x:v>
      </x:c>
      <x:c r="T1753" s="9" t="n">
        <x:v>1</x:v>
      </x:c>
      <x:c r="U1753" s="9" t="n">
        <x:v>12</x:v>
      </x:c>
      <x:c r="V1753" s="9" t="str">
        <x:v>MVP/SHACL_GENERATION_PIPELINE/experiments/FULL_REPAIR_V2/RUN_01/runs/RUN-TRF-041-20260915T125319067059Z/final/final_shape.ttl</x:v>
      </x:c>
    </x:row>
    <x:row r="1754" ht="22" customHeight="1">
      <x:c r="A1754" s="10" t="str">
        <x:v>V2_FALLBACK25</x:v>
      </x:c>
      <x:c r="B1754" s="10" t="str">
        <x:v>TRF-041</x:v>
      </x:c>
      <x:c r="C1754" s="10" t="str">
        <x:v>TRF-041-P01</x:v>
      </x:c>
      <x:c r="D1754" s="10" t="str">
        <x:v>RUN_01</x:v>
      </x:c>
      <x:c r="E1754" s="10" t="str">
        <x:v>ORIGINAL_LEDGER</x:v>
      </x:c>
      <x:c r="F1754" s="10" t="str">
        <x:v>PASS</x:v>
      </x:c>
      <x:c r="G1754" s="10" t="str">
        <x:v>PASS</x:v>
      </x:c>
      <x:c r="H1754" s="10" t="str">
        <x:v>EXECUTED</x:v>
      </x:c>
      <x:c r="I1754" s="10" t="str">
        <x:v>PARSED</x:v>
      </x:c>
      <x:c r="J1754" s="10" t="str">
        <x:v>GENERATION_ACCEPTED</x:v>
      </x:c>
      <x:c r="K1754" s="10" t="str">
        <x:v>21c26477ab3581b2e4acf83d159e87486537132fffb69f1c903dfcaa89dbc38e</x:v>
      </x:c>
      <x:c r="L1754" s="10" t="str">
        <x:v>full_repair_v2</x:v>
      </x:c>
      <x:c r="M1754" s="10" t="n">
        <x:v>1</x:v>
      </x:c>
      <x:c r="N1754" s="10" t="n">
        <x:v>0</x:v>
      </x:c>
      <x:c r="O1754" s="10" t="n">
        <x:v>0</x:v>
      </x:c>
      <x:c r="P1754" s="9" t="str">
        <x:f>'CaseReview'!U1754</x:f>
        <x:v>PASS</x:v>
      </x:c>
      <x:c r="Q1754" s="9" t="n">
        <x:f>IF(AND(T1754=1,G1754=P1754),1,0)</x:f>
        <x:v>1</x:v>
      </x:c>
      <x:c r="R1754" s="9" t="n">
        <x:f>IF(AND(T1754=1,G1754="PASS",P1754="FAIL"),1,0)</x:f>
        <x:v>0</x:v>
      </x:c>
      <x:c r="S1754" s="9" t="n">
        <x:f>IF(AND(T1754=1,G1754="FAIL",P1754="PASS"),1,0)</x:f>
        <x:v>0</x:v>
      </x:c>
      <x:c r="T1754" s="9" t="n">
        <x:v>1</x:v>
      </x:c>
      <x:c r="U1754" s="9" t="n">
        <x:v>12</x:v>
      </x:c>
      <x:c r="V1754" s="9" t="str">
        <x:v>MVP/SHACL_GENERATION_PIPELINE/experiments/FULL_REPAIR_V2/RUN_01/runs/RUN-TRF-041-20260915T125319067059Z/final/final_shape.ttl</x:v>
      </x:c>
    </x:row>
    <x:row r="1755" ht="22" customHeight="1">
      <x:c r="A1755" s="10" t="str">
        <x:v>V2_FALLBACK25</x:v>
      </x:c>
      <x:c r="B1755" s="10" t="str">
        <x:v>TRF-041</x:v>
      </x:c>
      <x:c r="C1755" s="10" t="str">
        <x:v>TRF-041-P02</x:v>
      </x:c>
      <x:c r="D1755" s="10" t="str">
        <x:v>RUN_01</x:v>
      </x:c>
      <x:c r="E1755" s="10" t="str">
        <x:v>ORIGINAL_LEDGER</x:v>
      </x:c>
      <x:c r="F1755" s="10" t="str">
        <x:v>PASS</x:v>
      </x:c>
      <x:c r="G1755" s="10" t="str">
        <x:v>PASS</x:v>
      </x:c>
      <x:c r="H1755" s="10" t="str">
        <x:v>EXECUTED</x:v>
      </x:c>
      <x:c r="I1755" s="10" t="str">
        <x:v>PARSED</x:v>
      </x:c>
      <x:c r="J1755" s="10" t="str">
        <x:v>GENERATION_ACCEPTED</x:v>
      </x:c>
      <x:c r="K1755" s="10" t="str">
        <x:v>21c26477ab3581b2e4acf83d159e87486537132fffb69f1c903dfcaa89dbc38e</x:v>
      </x:c>
      <x:c r="L1755" s="10" t="str">
        <x:v>full_repair_v2</x:v>
      </x:c>
      <x:c r="M1755" s="10" t="n">
        <x:v>1</x:v>
      </x:c>
      <x:c r="N1755" s="10" t="n">
        <x:v>0</x:v>
      </x:c>
      <x:c r="O1755" s="10" t="n">
        <x:v>0</x:v>
      </x:c>
      <x:c r="P1755" s="9" t="str">
        <x:f>'CaseReview'!U1755</x:f>
        <x:v>PASS</x:v>
      </x:c>
      <x:c r="Q1755" s="9" t="n">
        <x:f>IF(AND(T1755=1,G1755=P1755),1,0)</x:f>
        <x:v>1</x:v>
      </x:c>
      <x:c r="R1755" s="9" t="n">
        <x:f>IF(AND(T1755=1,G1755="PASS",P1755="FAIL"),1,0)</x:f>
        <x:v>0</x:v>
      </x:c>
      <x:c r="S1755" s="9" t="n">
        <x:f>IF(AND(T1755=1,G1755="FAIL",P1755="PASS"),1,0)</x:f>
        <x:v>0</x:v>
      </x:c>
      <x:c r="T1755" s="9" t="n">
        <x:v>1</x:v>
      </x:c>
      <x:c r="U1755" s="9" t="n">
        <x:v>12</x:v>
      </x:c>
      <x:c r="V1755" s="9" t="str">
        <x:v>MVP/SHACL_GENERATION_PIPELINE/experiments/FULL_REPAIR_V2/RUN_01/runs/RUN-TRF-041-20260915T125319067059Z/final/final_shape.ttl</x:v>
      </x:c>
    </x:row>
    <x:row r="1756" ht="22" customHeight="1">
      <x:c r="A1756" s="10" t="str">
        <x:v>V2_FALLBACK25</x:v>
      </x:c>
      <x:c r="B1756" s="10" t="str">
        <x:v>TRF-042</x:v>
      </x:c>
      <x:c r="C1756" s="10" t="str">
        <x:v>TRF-042-F01</x:v>
      </x:c>
      <x:c r="D1756" s="10" t="str">
        <x:v>RUN_01</x:v>
      </x:c>
      <x:c r="E1756" s="10" t="str">
        <x:v>REJECTED_ATTEMPT_04</x:v>
      </x:c>
      <x:c r="F1756" s="10" t="str">
        <x:v>FAIL</x:v>
      </x:c>
      <x:c r="G1756" s="10" t="str">
        <x:v>FAIL</x:v>
      </x:c>
      <x:c r="H1756" s="10" t="str">
        <x:v>EXECUTED</x:v>
      </x:c>
      <x:c r="I1756" s="10" t="str">
        <x:v>PARSED</x:v>
      </x:c>
      <x:c r="J1756" s="10" t="str">
        <x:v>MAX_ATTEMPTS_REACHED</x:v>
      </x:c>
      <x:c r="K1756" s="10" t="str">
        <x:v>9453d576360c11f5e5949b33150ede51adb4ea54069d2cc19eab3103c045120d</x:v>
      </x:c>
      <x:c r="L1756" s="10" t="str">
        <x:v>rejected_attempt4</x:v>
      </x:c>
      <x:c r="M1756" s="10" t="n">
        <x:v>1</x:v>
      </x:c>
      <x:c r="N1756" s="10" t="n">
        <x:v>0</x:v>
      </x:c>
      <x:c r="O1756" s="10" t="n">
        <x:v>0</x:v>
      </x:c>
      <x:c r="P1756" s="9" t="str">
        <x:f>'CaseReview'!U1756</x:f>
        <x:v>FAIL</x:v>
      </x:c>
      <x:c r="Q1756" s="9" t="n">
        <x:f>IF(AND(T1756=1,G1756=P1756),1,0)</x:f>
        <x:v>1</x:v>
      </x:c>
      <x:c r="R1756" s="9" t="n">
        <x:f>IF(AND(T1756=1,G1756="PASS",P1756="FAIL"),1,0)</x:f>
        <x:v>0</x:v>
      </x:c>
      <x:c r="S1756" s="9" t="n">
        <x:f>IF(AND(T1756=1,G1756="FAIL",P1756="PASS"),1,0)</x:f>
        <x:v>0</x:v>
      </x:c>
      <x:c r="T1756" s="9" t="n">
        <x:v>1</x:v>
      </x:c>
      <x:c r="U1756" s="9" t="n">
        <x:v>8</x:v>
      </x:c>
      <x:c r="V1756" s="9" t="str">
        <x:v>MVP/SHACL_GENERATION_PIPELINE/experiments/FULL_REPAIR_V2/RUN_01/runs/RUN-TRF-042-20260915T125424535042Z/artifacts/attempt_04/candidate_shape.ttl</x:v>
      </x:c>
    </x:row>
    <x:row r="1757" ht="22" customHeight="1">
      <x:c r="A1757" s="10" t="str">
        <x:v>V2_FALLBACK25</x:v>
      </x:c>
      <x:c r="B1757" s="10" t="str">
        <x:v>TRF-042</x:v>
      </x:c>
      <x:c r="C1757" s="10" t="str">
        <x:v>TRF-042-F02</x:v>
      </x:c>
      <x:c r="D1757" s="10" t="str">
        <x:v>RUN_01</x:v>
      </x:c>
      <x:c r="E1757" s="10" t="str">
        <x:v>REJECTED_ATTEMPT_04</x:v>
      </x:c>
      <x:c r="F1757" s="10" t="str">
        <x:v>FAIL</x:v>
      </x:c>
      <x:c r="G1757" s="10" t="str">
        <x:v>FAIL</x:v>
      </x:c>
      <x:c r="H1757" s="10" t="str">
        <x:v>EXECUTED</x:v>
      </x:c>
      <x:c r="I1757" s="10" t="str">
        <x:v>PARSED</x:v>
      </x:c>
      <x:c r="J1757" s="10" t="str">
        <x:v>MAX_ATTEMPTS_REACHED</x:v>
      </x:c>
      <x:c r="K1757" s="10" t="str">
        <x:v>9453d576360c11f5e5949b33150ede51adb4ea54069d2cc19eab3103c045120d</x:v>
      </x:c>
      <x:c r="L1757" s="10" t="str">
        <x:v>rejected_attempt4</x:v>
      </x:c>
      <x:c r="M1757" s="10" t="n">
        <x:v>1</x:v>
      </x:c>
      <x:c r="N1757" s="10" t="n">
        <x:v>0</x:v>
      </x:c>
      <x:c r="O1757" s="10" t="n">
        <x:v>0</x:v>
      </x:c>
      <x:c r="P1757" s="9" t="str">
        <x:f>'CaseReview'!U1757</x:f>
        <x:v>FAIL</x:v>
      </x:c>
      <x:c r="Q1757" s="9" t="n">
        <x:f>IF(AND(T1757=1,G1757=P1757),1,0)</x:f>
        <x:v>1</x:v>
      </x:c>
      <x:c r="R1757" s="9" t="n">
        <x:f>IF(AND(T1757=1,G1757="PASS",P1757="FAIL"),1,0)</x:f>
        <x:v>0</x:v>
      </x:c>
      <x:c r="S1757" s="9" t="n">
        <x:f>IF(AND(T1757=1,G1757="FAIL",P1757="PASS"),1,0)</x:f>
        <x:v>0</x:v>
      </x:c>
      <x:c r="T1757" s="9" t="n">
        <x:v>1</x:v>
      </x:c>
      <x:c r="U1757" s="9" t="n">
        <x:v>8</x:v>
      </x:c>
      <x:c r="V1757" s="9" t="str">
        <x:v>MVP/SHACL_GENERATION_PIPELINE/experiments/FULL_REPAIR_V2/RUN_01/runs/RUN-TRF-042-20260915T125424535042Z/artifacts/attempt_04/candidate_shape.ttl</x:v>
      </x:c>
    </x:row>
    <x:row r="1758" ht="22" customHeight="1">
      <x:c r="A1758" s="10" t="str">
        <x:v>V2_FALLBACK25</x:v>
      </x:c>
      <x:c r="B1758" s="10" t="str">
        <x:v>TRF-042</x:v>
      </x:c>
      <x:c r="C1758" s="10" t="str">
        <x:v>TRF-042-F03</x:v>
      </x:c>
      <x:c r="D1758" s="10" t="str">
        <x:v>RUN_01</x:v>
      </x:c>
      <x:c r="E1758" s="10" t="str">
        <x:v>REJECTED_ATTEMPT_04</x:v>
      </x:c>
      <x:c r="F1758" s="10" t="str">
        <x:v>FAIL</x:v>
      </x:c>
      <x:c r="G1758" s="10" t="str">
        <x:v>FAIL</x:v>
      </x:c>
      <x:c r="H1758" s="10" t="str">
        <x:v>EXECUTED</x:v>
      </x:c>
      <x:c r="I1758" s="10" t="str">
        <x:v>PARSED</x:v>
      </x:c>
      <x:c r="J1758" s="10" t="str">
        <x:v>MAX_ATTEMPTS_REACHED</x:v>
      </x:c>
      <x:c r="K1758" s="10" t="str">
        <x:v>9453d576360c11f5e5949b33150ede51adb4ea54069d2cc19eab3103c045120d</x:v>
      </x:c>
      <x:c r="L1758" s="10" t="str">
        <x:v>rejected_attempt4</x:v>
      </x:c>
      <x:c r="M1758" s="10" t="n">
        <x:v>1</x:v>
      </x:c>
      <x:c r="N1758" s="10" t="n">
        <x:v>0</x:v>
      </x:c>
      <x:c r="O1758" s="10" t="n">
        <x:v>0</x:v>
      </x:c>
      <x:c r="P1758" s="9" t="str">
        <x:f>'CaseReview'!U1758</x:f>
        <x:v>FAIL</x:v>
      </x:c>
      <x:c r="Q1758" s="9" t="n">
        <x:f>IF(AND(T1758=1,G1758=P1758),1,0)</x:f>
        <x:v>1</x:v>
      </x:c>
      <x:c r="R1758" s="9" t="n">
        <x:f>IF(AND(T1758=1,G1758="PASS",P1758="FAIL"),1,0)</x:f>
        <x:v>0</x:v>
      </x:c>
      <x:c r="S1758" s="9" t="n">
        <x:f>IF(AND(T1758=1,G1758="FAIL",P1758="PASS"),1,0)</x:f>
        <x:v>0</x:v>
      </x:c>
      <x:c r="T1758" s="9" t="n">
        <x:v>1</x:v>
      </x:c>
      <x:c r="U1758" s="9" t="n">
        <x:v>8</x:v>
      </x:c>
      <x:c r="V1758" s="9" t="str">
        <x:v>MVP/SHACL_GENERATION_PIPELINE/experiments/FULL_REPAIR_V2/RUN_01/runs/RUN-TRF-042-20260915T125424535042Z/artifacts/attempt_04/candidate_shape.ttl</x:v>
      </x:c>
    </x:row>
    <x:row r="1759" ht="22" customHeight="1">
      <x:c r="A1759" s="10" t="str">
        <x:v>V2_FALLBACK25</x:v>
      </x:c>
      <x:c r="B1759" s="10" t="str">
        <x:v>TRF-042</x:v>
      </x:c>
      <x:c r="C1759" s="10" t="str">
        <x:v>TRF-042-F04</x:v>
      </x:c>
      <x:c r="D1759" s="10" t="str">
        <x:v>RUN_01</x:v>
      </x:c>
      <x:c r="E1759" s="10" t="str">
        <x:v>REJECTED_ATTEMPT_04</x:v>
      </x:c>
      <x:c r="F1759" s="10" t="str">
        <x:v>FAIL</x:v>
      </x:c>
      <x:c r="G1759" s="10" t="str">
        <x:v>FAIL</x:v>
      </x:c>
      <x:c r="H1759" s="10" t="str">
        <x:v>EXECUTED</x:v>
      </x:c>
      <x:c r="I1759" s="10" t="str">
        <x:v>PARSED</x:v>
      </x:c>
      <x:c r="J1759" s="10" t="str">
        <x:v>MAX_ATTEMPTS_REACHED</x:v>
      </x:c>
      <x:c r="K1759" s="10" t="str">
        <x:v>9453d576360c11f5e5949b33150ede51adb4ea54069d2cc19eab3103c045120d</x:v>
      </x:c>
      <x:c r="L1759" s="10" t="str">
        <x:v>rejected_attempt4</x:v>
      </x:c>
      <x:c r="M1759" s="10" t="n">
        <x:v>1</x:v>
      </x:c>
      <x:c r="N1759" s="10" t="n">
        <x:v>0</x:v>
      </x:c>
      <x:c r="O1759" s="10" t="n">
        <x:v>0</x:v>
      </x:c>
      <x:c r="P1759" s="9" t="str">
        <x:f>'CaseReview'!U1759</x:f>
        <x:v>FAIL</x:v>
      </x:c>
      <x:c r="Q1759" s="9" t="n">
        <x:f>IF(AND(T1759=1,G1759=P1759),1,0)</x:f>
        <x:v>1</x:v>
      </x:c>
      <x:c r="R1759" s="9" t="n">
        <x:f>IF(AND(T1759=1,G1759="PASS",P1759="FAIL"),1,0)</x:f>
        <x:v>0</x:v>
      </x:c>
      <x:c r="S1759" s="9" t="n">
        <x:f>IF(AND(T1759=1,G1759="FAIL",P1759="PASS"),1,0)</x:f>
        <x:v>0</x:v>
      </x:c>
      <x:c r="T1759" s="9" t="n">
        <x:v>1</x:v>
      </x:c>
      <x:c r="U1759" s="9" t="n">
        <x:v>8</x:v>
      </x:c>
      <x:c r="V1759" s="9" t="str">
        <x:v>MVP/SHACL_GENERATION_PIPELINE/experiments/FULL_REPAIR_V2/RUN_01/runs/RUN-TRF-042-20260915T125424535042Z/artifacts/attempt_04/candidate_shape.ttl</x:v>
      </x:c>
    </x:row>
    <x:row r="1760" ht="22" customHeight="1">
      <x:c r="A1760" s="10" t="str">
        <x:v>V2_FALLBACK25</x:v>
      </x:c>
      <x:c r="B1760" s="10" t="str">
        <x:v>TRF-042</x:v>
      </x:c>
      <x:c r="C1760" s="10" t="str">
        <x:v>TRF-042-P01</x:v>
      </x:c>
      <x:c r="D1760" s="10" t="str">
        <x:v>RUN_01</x:v>
      </x:c>
      <x:c r="E1760" s="10" t="str">
        <x:v>REJECTED_ATTEMPT_04</x:v>
      </x:c>
      <x:c r="F1760" s="10" t="str">
        <x:v>PASS</x:v>
      </x:c>
      <x:c r="G1760" s="10" t="str">
        <x:v>FAIL</x:v>
      </x:c>
      <x:c r="H1760" s="10" t="str">
        <x:v>EXECUTED</x:v>
      </x:c>
      <x:c r="I1760" s="10" t="str">
        <x:v>PARSED</x:v>
      </x:c>
      <x:c r="J1760" s="10" t="str">
        <x:v>MAX_ATTEMPTS_REACHED</x:v>
      </x:c>
      <x:c r="K1760" s="10" t="str">
        <x:v>9453d576360c11f5e5949b33150ede51adb4ea54069d2cc19eab3103c045120d</x:v>
      </x:c>
      <x:c r="L1760" s="10" t="str">
        <x:v>rejected_attempt4</x:v>
      </x:c>
      <x:c r="M1760" s="10" t="n">
        <x:v>0</x:v>
      </x:c>
      <x:c r="N1760" s="10" t="n">
        <x:v>0</x:v>
      </x:c>
      <x:c r="O1760" s="10" t="n">
        <x:v>1</x:v>
      </x:c>
      <x:c r="P1760" s="9" t="str">
        <x:f>'CaseReview'!U1760</x:f>
        <x:v>PASS</x:v>
      </x:c>
      <x:c r="Q1760" s="9" t="n">
        <x:f>IF(AND(T1760=1,G1760=P1760),1,0)</x:f>
        <x:v>0</x:v>
      </x:c>
      <x:c r="R1760" s="9" t="n">
        <x:f>IF(AND(T1760=1,G1760="PASS",P1760="FAIL"),1,0)</x:f>
        <x:v>0</x:v>
      </x:c>
      <x:c r="S1760" s="9" t="n">
        <x:f>IF(AND(T1760=1,G1760="FAIL",P1760="PASS"),1,0)</x:f>
        <x:v>1</x:v>
      </x:c>
      <x:c r="T1760" s="9" t="n">
        <x:v>1</x:v>
      </x:c>
      <x:c r="U1760" s="9" t="n">
        <x:v>8</x:v>
      </x:c>
      <x:c r="V1760" s="9" t="str">
        <x:v>MVP/SHACL_GENERATION_PIPELINE/experiments/FULL_REPAIR_V2/RUN_01/runs/RUN-TRF-042-20260915T125424535042Z/artifacts/attempt_04/candidate_shape.ttl</x:v>
      </x:c>
    </x:row>
    <x:row r="1761" ht="22" customHeight="1">
      <x:c r="A1761" s="10" t="str">
        <x:v>V2_FALLBACK25</x:v>
      </x:c>
      <x:c r="B1761" s="10" t="str">
        <x:v>TRF-042</x:v>
      </x:c>
      <x:c r="C1761" s="10" t="str">
        <x:v>TRF-042-P02</x:v>
      </x:c>
      <x:c r="D1761" s="10" t="str">
        <x:v>RUN_01</x:v>
      </x:c>
      <x:c r="E1761" s="10" t="str">
        <x:v>REJECTED_ATTEMPT_04</x:v>
      </x:c>
      <x:c r="F1761" s="10" t="str">
        <x:v>PASS</x:v>
      </x:c>
      <x:c r="G1761" s="10" t="str">
        <x:v>FAIL</x:v>
      </x:c>
      <x:c r="H1761" s="10" t="str">
        <x:v>EXECUTED</x:v>
      </x:c>
      <x:c r="I1761" s="10" t="str">
        <x:v>PARSED</x:v>
      </x:c>
      <x:c r="J1761" s="10" t="str">
        <x:v>MAX_ATTEMPTS_REACHED</x:v>
      </x:c>
      <x:c r="K1761" s="10" t="str">
        <x:v>9453d576360c11f5e5949b33150ede51adb4ea54069d2cc19eab3103c045120d</x:v>
      </x:c>
      <x:c r="L1761" s="10" t="str">
        <x:v>rejected_attempt4</x:v>
      </x:c>
      <x:c r="M1761" s="10" t="n">
        <x:v>0</x:v>
      </x:c>
      <x:c r="N1761" s="10" t="n">
        <x:v>0</x:v>
      </x:c>
      <x:c r="O1761" s="10" t="n">
        <x:v>1</x:v>
      </x:c>
      <x:c r="P1761" s="9" t="str">
        <x:f>'CaseReview'!U1761</x:f>
        <x:v>PASS</x:v>
      </x:c>
      <x:c r="Q1761" s="9" t="n">
        <x:f>IF(AND(T1761=1,G1761=P1761),1,0)</x:f>
        <x:v>0</x:v>
      </x:c>
      <x:c r="R1761" s="9" t="n">
        <x:f>IF(AND(T1761=1,G1761="PASS",P1761="FAIL"),1,0)</x:f>
        <x:v>0</x:v>
      </x:c>
      <x:c r="S1761" s="9" t="n">
        <x:f>IF(AND(T1761=1,G1761="FAIL",P1761="PASS"),1,0)</x:f>
        <x:v>1</x:v>
      </x:c>
      <x:c r="T1761" s="9" t="n">
        <x:v>1</x:v>
      </x:c>
      <x:c r="U1761" s="9" t="n">
        <x:v>8</x:v>
      </x:c>
      <x:c r="V1761" s="9" t="str">
        <x:v>MVP/SHACL_GENERATION_PIPELINE/experiments/FULL_REPAIR_V2/RUN_01/runs/RUN-TRF-042-20260915T125424535042Z/artifacts/attempt_04/candidate_shape.ttl</x:v>
      </x:c>
    </x:row>
    <x:row r="1762" ht="22" customHeight="1">
      <x:c r="A1762" s="10" t="str">
        <x:v>V2_FALLBACK25</x:v>
      </x:c>
      <x:c r="B1762" s="10" t="str">
        <x:v>TRF-042</x:v>
      </x:c>
      <x:c r="C1762" s="10" t="str">
        <x:v>TRF-042-P03</x:v>
      </x:c>
      <x:c r="D1762" s="10" t="str">
        <x:v>RUN_01</x:v>
      </x:c>
      <x:c r="E1762" s="10" t="str">
        <x:v>REJECTED_ATTEMPT_04</x:v>
      </x:c>
      <x:c r="F1762" s="10" t="str">
        <x:v>PASS</x:v>
      </x:c>
      <x:c r="G1762" s="10" t="str">
        <x:v>FAIL</x:v>
      </x:c>
      <x:c r="H1762" s="10" t="str">
        <x:v>EXECUTED</x:v>
      </x:c>
      <x:c r="I1762" s="10" t="str">
        <x:v>PARSED</x:v>
      </x:c>
      <x:c r="J1762" s="10" t="str">
        <x:v>MAX_ATTEMPTS_REACHED</x:v>
      </x:c>
      <x:c r="K1762" s="10" t="str">
        <x:v>9453d576360c11f5e5949b33150ede51adb4ea54069d2cc19eab3103c045120d</x:v>
      </x:c>
      <x:c r="L1762" s="10" t="str">
        <x:v>rejected_attempt4</x:v>
      </x:c>
      <x:c r="M1762" s="10" t="n">
        <x:v>0</x:v>
      </x:c>
      <x:c r="N1762" s="10" t="n">
        <x:v>0</x:v>
      </x:c>
      <x:c r="O1762" s="10" t="n">
        <x:v>1</x:v>
      </x:c>
      <x:c r="P1762" s="9" t="str">
        <x:f>'CaseReview'!U1762</x:f>
        <x:v>PASS</x:v>
      </x:c>
      <x:c r="Q1762" s="9" t="n">
        <x:f>IF(AND(T1762=1,G1762=P1762),1,0)</x:f>
        <x:v>0</x:v>
      </x:c>
      <x:c r="R1762" s="9" t="n">
        <x:f>IF(AND(T1762=1,G1762="PASS",P1762="FAIL"),1,0)</x:f>
        <x:v>0</x:v>
      </x:c>
      <x:c r="S1762" s="9" t="n">
        <x:f>IF(AND(T1762=1,G1762="FAIL",P1762="PASS"),1,0)</x:f>
        <x:v>1</x:v>
      </x:c>
      <x:c r="T1762" s="9" t="n">
        <x:v>1</x:v>
      </x:c>
      <x:c r="U1762" s="9" t="n">
        <x:v>8</x:v>
      </x:c>
      <x:c r="V1762" s="9" t="str">
        <x:v>MVP/SHACL_GENERATION_PIPELINE/experiments/FULL_REPAIR_V2/RUN_01/runs/RUN-TRF-042-20260915T125424535042Z/artifacts/attempt_04/candidate_shape.ttl</x:v>
      </x:c>
    </x:row>
    <x:row r="1763" ht="22" customHeight="1">
      <x:c r="A1763" s="10" t="str">
        <x:v>V2_FALLBACK25</x:v>
      </x:c>
      <x:c r="B1763" s="10" t="str">
        <x:v>TRF-042</x:v>
      </x:c>
      <x:c r="C1763" s="10" t="str">
        <x:v>TRF-042-P04</x:v>
      </x:c>
      <x:c r="D1763" s="10" t="str">
        <x:v>RUN_01</x:v>
      </x:c>
      <x:c r="E1763" s="10" t="str">
        <x:v>REJECTED_ATTEMPT_04</x:v>
      </x:c>
      <x:c r="F1763" s="10" t="str">
        <x:v>PASS</x:v>
      </x:c>
      <x:c r="G1763" s="10" t="str">
        <x:v>FAIL</x:v>
      </x:c>
      <x:c r="H1763" s="10" t="str">
        <x:v>EXECUTED</x:v>
      </x:c>
      <x:c r="I1763" s="10" t="str">
        <x:v>PARSED</x:v>
      </x:c>
      <x:c r="J1763" s="10" t="str">
        <x:v>MAX_ATTEMPTS_REACHED</x:v>
      </x:c>
      <x:c r="K1763" s="10" t="str">
        <x:v>9453d576360c11f5e5949b33150ede51adb4ea54069d2cc19eab3103c045120d</x:v>
      </x:c>
      <x:c r="L1763" s="10" t="str">
        <x:v>rejected_attempt4</x:v>
      </x:c>
      <x:c r="M1763" s="10" t="n">
        <x:v>0</x:v>
      </x:c>
      <x:c r="N1763" s="10" t="n">
        <x:v>0</x:v>
      </x:c>
      <x:c r="O1763" s="10" t="n">
        <x:v>1</x:v>
      </x:c>
      <x:c r="P1763" s="9" t="str">
        <x:f>'CaseReview'!U1763</x:f>
        <x:v>PASS</x:v>
      </x:c>
      <x:c r="Q1763" s="9" t="n">
        <x:f>IF(AND(T1763=1,G1763=P1763),1,0)</x:f>
        <x:v>0</x:v>
      </x:c>
      <x:c r="R1763" s="9" t="n">
        <x:f>IF(AND(T1763=1,G1763="PASS",P1763="FAIL"),1,0)</x:f>
        <x:v>0</x:v>
      </x:c>
      <x:c r="S1763" s="9" t="n">
        <x:f>IF(AND(T1763=1,G1763="FAIL",P1763="PASS"),1,0)</x:f>
        <x:v>1</x:v>
      </x:c>
      <x:c r="T1763" s="9" t="n">
        <x:v>1</x:v>
      </x:c>
      <x:c r="U1763" s="9" t="n">
        <x:v>8</x:v>
      </x:c>
      <x:c r="V1763" s="9" t="str">
        <x:v>MVP/SHACL_GENERATION_PIPELINE/experiments/FULL_REPAIR_V2/RUN_01/runs/RUN-TRF-042-20260915T125424535042Z/artifacts/attempt_04/candidate_shape.ttl</x:v>
      </x:c>
    </x:row>
    <x:row r="1764" ht="22" customHeight="1">
      <x:c r="A1764" s="10" t="str">
        <x:v>V2_FALLBACK25</x:v>
      </x:c>
      <x:c r="B1764" s="10" t="str">
        <x:v>TRF-043</x:v>
      </x:c>
      <x:c r="C1764" s="10" t="str">
        <x:v>TRF-043-F01</x:v>
      </x:c>
      <x:c r="D1764" s="10" t="str">
        <x:v>RUN_01</x:v>
      </x:c>
      <x:c r="E1764" s="10" t="str">
        <x:v>REJECTED_ATTEMPT_04</x:v>
      </x:c>
      <x:c r="F1764" s="10" t="str">
        <x:v>FAIL</x:v>
      </x:c>
      <x:c r="G1764" s="10" t="str">
        <x:v>FAIL</x:v>
      </x:c>
      <x:c r="H1764" s="10" t="str">
        <x:v>EXECUTED</x:v>
      </x:c>
      <x:c r="I1764" s="10" t="str">
        <x:v>PARSED</x:v>
      </x:c>
      <x:c r="J1764" s="10" t="str">
        <x:v>MAX_ATTEMPTS_REACHED</x:v>
      </x:c>
      <x:c r="K1764" s="10" t="str">
        <x:v>1985d6ff56b65b1115b68ceef25b4768dcc8c7cda28635ab8ab3278e7a66e9e8</x:v>
      </x:c>
      <x:c r="L1764" s="10" t="str">
        <x:v>rejected_attempt4</x:v>
      </x:c>
      <x:c r="M1764" s="10" t="n">
        <x:v>1</x:v>
      </x:c>
      <x:c r="N1764" s="10" t="n">
        <x:v>0</x:v>
      </x:c>
      <x:c r="O1764" s="10" t="n">
        <x:v>0</x:v>
      </x:c>
      <x:c r="P1764" s="9" t="str">
        <x:f>'CaseReview'!U1764</x:f>
        <x:v>FAIL</x:v>
      </x:c>
      <x:c r="Q1764" s="9" t="n">
        <x:f>IF(AND(T1764=1,G1764=P1764),1,0)</x:f>
        <x:v>1</x:v>
      </x:c>
      <x:c r="R1764" s="9" t="n">
        <x:f>IF(AND(T1764=1,G1764="PASS",P1764="FAIL"),1,0)</x:f>
        <x:v>0</x:v>
      </x:c>
      <x:c r="S1764" s="9" t="n">
        <x:f>IF(AND(T1764=1,G1764="FAIL",P1764="PASS"),1,0)</x:f>
        <x:v>0</x:v>
      </x:c>
      <x:c r="T1764" s="9" t="n">
        <x:v>1</x:v>
      </x:c>
      <x:c r="U1764" s="9" t="n">
        <x:v>8</x:v>
      </x:c>
      <x:c r="V1764" s="9" t="str">
        <x:v>MVP/SHACL_GENERATION_PIPELINE/experiments/FULL_REPAIR_V2/RUN_01/runs/RUN-TRF-043-20260915T125749923794Z/artifacts/attempt_04/candidate_shape.ttl</x:v>
      </x:c>
    </x:row>
    <x:row r="1765" ht="22" customHeight="1">
      <x:c r="A1765" s="10" t="str">
        <x:v>V2_FALLBACK25</x:v>
      </x:c>
      <x:c r="B1765" s="10" t="str">
        <x:v>TRF-043</x:v>
      </x:c>
      <x:c r="C1765" s="10" t="str">
        <x:v>TRF-043-F02</x:v>
      </x:c>
      <x:c r="D1765" s="10" t="str">
        <x:v>RUN_01</x:v>
      </x:c>
      <x:c r="E1765" s="10" t="str">
        <x:v>REJECTED_ATTEMPT_04</x:v>
      </x:c>
      <x:c r="F1765" s="10" t="str">
        <x:v>FAIL</x:v>
      </x:c>
      <x:c r="G1765" s="10" t="str">
        <x:v>PASS</x:v>
      </x:c>
      <x:c r="H1765" s="10" t="str">
        <x:v>EXECUTED</x:v>
      </x:c>
      <x:c r="I1765" s="10" t="str">
        <x:v>PARSED</x:v>
      </x:c>
      <x:c r="J1765" s="10" t="str">
        <x:v>MAX_ATTEMPTS_REACHED</x:v>
      </x:c>
      <x:c r="K1765" s="10" t="str">
        <x:v>1985d6ff56b65b1115b68ceef25b4768dcc8c7cda28635ab8ab3278e7a66e9e8</x:v>
      </x:c>
      <x:c r="L1765" s="10" t="str">
        <x:v>rejected_attempt4</x:v>
      </x:c>
      <x:c r="M1765" s="10" t="n">
        <x:v>0</x:v>
      </x:c>
      <x:c r="N1765" s="10" t="n">
        <x:v>1</x:v>
      </x:c>
      <x:c r="O1765" s="10" t="n">
        <x:v>0</x:v>
      </x:c>
      <x:c r="P1765" s="9" t="str">
        <x:f>'CaseReview'!U1765</x:f>
        <x:v>FAIL</x:v>
      </x:c>
      <x:c r="Q1765" s="9" t="n">
        <x:f>IF(AND(T1765=1,G1765=P1765),1,0)</x:f>
        <x:v>0</x:v>
      </x:c>
      <x:c r="R1765" s="9" t="n">
        <x:f>IF(AND(T1765=1,G1765="PASS",P1765="FAIL"),1,0)</x:f>
        <x:v>1</x:v>
      </x:c>
      <x:c r="S1765" s="9" t="n">
        <x:f>IF(AND(T1765=1,G1765="FAIL",P1765="PASS"),1,0)</x:f>
        <x:v>0</x:v>
      </x:c>
      <x:c r="T1765" s="9" t="n">
        <x:v>1</x:v>
      </x:c>
      <x:c r="U1765" s="9" t="n">
        <x:v>8</x:v>
      </x:c>
      <x:c r="V1765" s="9" t="str">
        <x:v>MVP/SHACL_GENERATION_PIPELINE/experiments/FULL_REPAIR_V2/RUN_01/runs/RUN-TRF-043-20260915T125749923794Z/artifacts/attempt_04/candidate_shape.ttl</x:v>
      </x:c>
    </x:row>
    <x:row r="1766" ht="22" customHeight="1">
      <x:c r="A1766" s="10" t="str">
        <x:v>V2_FALLBACK25</x:v>
      </x:c>
      <x:c r="B1766" s="10" t="str">
        <x:v>TRF-043</x:v>
      </x:c>
      <x:c r="C1766" s="10" t="str">
        <x:v>TRF-043-F03</x:v>
      </x:c>
      <x:c r="D1766" s="10" t="str">
        <x:v>RUN_01</x:v>
      </x:c>
      <x:c r="E1766" s="10" t="str">
        <x:v>REJECTED_ATTEMPT_04</x:v>
      </x:c>
      <x:c r="F1766" s="10" t="str">
        <x:v>FAIL</x:v>
      </x:c>
      <x:c r="G1766" s="10" t="str">
        <x:v>FAIL</x:v>
      </x:c>
      <x:c r="H1766" s="10" t="str">
        <x:v>EXECUTED</x:v>
      </x:c>
      <x:c r="I1766" s="10" t="str">
        <x:v>PARSED</x:v>
      </x:c>
      <x:c r="J1766" s="10" t="str">
        <x:v>MAX_ATTEMPTS_REACHED</x:v>
      </x:c>
      <x:c r="K1766" s="10" t="str">
        <x:v>1985d6ff56b65b1115b68ceef25b4768dcc8c7cda28635ab8ab3278e7a66e9e8</x:v>
      </x:c>
      <x:c r="L1766" s="10" t="str">
        <x:v>rejected_attempt4</x:v>
      </x:c>
      <x:c r="M1766" s="10" t="n">
        <x:v>1</x:v>
      </x:c>
      <x:c r="N1766" s="10" t="n">
        <x:v>0</x:v>
      </x:c>
      <x:c r="O1766" s="10" t="n">
        <x:v>0</x:v>
      </x:c>
      <x:c r="P1766" s="9" t="str">
        <x:f>'CaseReview'!U1766</x:f>
        <x:v>FAIL</x:v>
      </x:c>
      <x:c r="Q1766" s="9" t="n">
        <x:f>IF(AND(T1766=1,G1766=P1766),1,0)</x:f>
        <x:v>1</x:v>
      </x:c>
      <x:c r="R1766" s="9" t="n">
        <x:f>IF(AND(T1766=1,G1766="PASS",P1766="FAIL"),1,0)</x:f>
        <x:v>0</x:v>
      </x:c>
      <x:c r="S1766" s="9" t="n">
        <x:f>IF(AND(T1766=1,G1766="FAIL",P1766="PASS"),1,0)</x:f>
        <x:v>0</x:v>
      </x:c>
      <x:c r="T1766" s="9" t="n">
        <x:v>1</x:v>
      </x:c>
      <x:c r="U1766" s="9" t="n">
        <x:v>8</x:v>
      </x:c>
      <x:c r="V1766" s="9" t="str">
        <x:v>MVP/SHACL_GENERATION_PIPELINE/experiments/FULL_REPAIR_V2/RUN_01/runs/RUN-TRF-043-20260915T125749923794Z/artifacts/attempt_04/candidate_shape.ttl</x:v>
      </x:c>
    </x:row>
    <x:row r="1767" ht="22" customHeight="1">
      <x:c r="A1767" s="10" t="str">
        <x:v>V2_FALLBACK25</x:v>
      </x:c>
      <x:c r="B1767" s="10" t="str">
        <x:v>TRF-043</x:v>
      </x:c>
      <x:c r="C1767" s="10" t="str">
        <x:v>TRF-043-F04</x:v>
      </x:c>
      <x:c r="D1767" s="10" t="str">
        <x:v>RUN_01</x:v>
      </x:c>
      <x:c r="E1767" s="10" t="str">
        <x:v>REJECTED_ATTEMPT_04</x:v>
      </x:c>
      <x:c r="F1767" s="10" t="str">
        <x:v>FAIL</x:v>
      </x:c>
      <x:c r="G1767" s="10" t="str">
        <x:v>FAIL</x:v>
      </x:c>
      <x:c r="H1767" s="10" t="str">
        <x:v>EXECUTED</x:v>
      </x:c>
      <x:c r="I1767" s="10" t="str">
        <x:v>PARSED</x:v>
      </x:c>
      <x:c r="J1767" s="10" t="str">
        <x:v>MAX_ATTEMPTS_REACHED</x:v>
      </x:c>
      <x:c r="K1767" s="10" t="str">
        <x:v>1985d6ff56b65b1115b68ceef25b4768dcc8c7cda28635ab8ab3278e7a66e9e8</x:v>
      </x:c>
      <x:c r="L1767" s="10" t="str">
        <x:v>rejected_attempt4</x:v>
      </x:c>
      <x:c r="M1767" s="10" t="n">
        <x:v>1</x:v>
      </x:c>
      <x:c r="N1767" s="10" t="n">
        <x:v>0</x:v>
      </x:c>
      <x:c r="O1767" s="10" t="n">
        <x:v>0</x:v>
      </x:c>
      <x:c r="P1767" s="9" t="str">
        <x:f>'CaseReview'!U1767</x:f>
        <x:v>FAIL</x:v>
      </x:c>
      <x:c r="Q1767" s="9" t="n">
        <x:f>IF(AND(T1767=1,G1767=P1767),1,0)</x:f>
        <x:v>1</x:v>
      </x:c>
      <x:c r="R1767" s="9" t="n">
        <x:f>IF(AND(T1767=1,G1767="PASS",P1767="FAIL"),1,0)</x:f>
        <x:v>0</x:v>
      </x:c>
      <x:c r="S1767" s="9" t="n">
        <x:f>IF(AND(T1767=1,G1767="FAIL",P1767="PASS"),1,0)</x:f>
        <x:v>0</x:v>
      </x:c>
      <x:c r="T1767" s="9" t="n">
        <x:v>1</x:v>
      </x:c>
      <x:c r="U1767" s="9" t="n">
        <x:v>8</x:v>
      </x:c>
      <x:c r="V1767" s="9" t="str">
        <x:v>MVP/SHACL_GENERATION_PIPELINE/experiments/FULL_REPAIR_V2/RUN_01/runs/RUN-TRF-043-20260915T125749923794Z/artifacts/attempt_04/candidate_shape.ttl</x:v>
      </x:c>
    </x:row>
    <x:row r="1768" ht="22" customHeight="1">
      <x:c r="A1768" s="10" t="str">
        <x:v>V2_FALLBACK25</x:v>
      </x:c>
      <x:c r="B1768" s="10" t="str">
        <x:v>TRF-043</x:v>
      </x:c>
      <x:c r="C1768" s="10" t="str">
        <x:v>TRF-043-P01</x:v>
      </x:c>
      <x:c r="D1768" s="10" t="str">
        <x:v>RUN_01</x:v>
      </x:c>
      <x:c r="E1768" s="10" t="str">
        <x:v>REJECTED_ATTEMPT_04</x:v>
      </x:c>
      <x:c r="F1768" s="10" t="str">
        <x:v>PASS</x:v>
      </x:c>
      <x:c r="G1768" s="10" t="str">
        <x:v>PASS</x:v>
      </x:c>
      <x:c r="H1768" s="10" t="str">
        <x:v>EXECUTED</x:v>
      </x:c>
      <x:c r="I1768" s="10" t="str">
        <x:v>PARSED</x:v>
      </x:c>
      <x:c r="J1768" s="10" t="str">
        <x:v>MAX_ATTEMPTS_REACHED</x:v>
      </x:c>
      <x:c r="K1768" s="10" t="str">
        <x:v>1985d6ff56b65b1115b68ceef25b4768dcc8c7cda28635ab8ab3278e7a66e9e8</x:v>
      </x:c>
      <x:c r="L1768" s="10" t="str">
        <x:v>rejected_attempt4</x:v>
      </x:c>
      <x:c r="M1768" s="10" t="n">
        <x:v>1</x:v>
      </x:c>
      <x:c r="N1768" s="10" t="n">
        <x:v>0</x:v>
      </x:c>
      <x:c r="O1768" s="10" t="n">
        <x:v>0</x:v>
      </x:c>
      <x:c r="P1768" s="9" t="str">
        <x:f>'CaseReview'!U1768</x:f>
        <x:v>PASS</x:v>
      </x:c>
      <x:c r="Q1768" s="9" t="n">
        <x:f>IF(AND(T1768=1,G1768=P1768),1,0)</x:f>
        <x:v>1</x:v>
      </x:c>
      <x:c r="R1768" s="9" t="n">
        <x:f>IF(AND(T1768=1,G1768="PASS",P1768="FAIL"),1,0)</x:f>
        <x:v>0</x:v>
      </x:c>
      <x:c r="S1768" s="9" t="n">
        <x:f>IF(AND(T1768=1,G1768="FAIL",P1768="PASS"),1,0)</x:f>
        <x:v>0</x:v>
      </x:c>
      <x:c r="T1768" s="9" t="n">
        <x:v>1</x:v>
      </x:c>
      <x:c r="U1768" s="9" t="n">
        <x:v>8</x:v>
      </x:c>
      <x:c r="V1768" s="9" t="str">
        <x:v>MVP/SHACL_GENERATION_PIPELINE/experiments/FULL_REPAIR_V2/RUN_01/runs/RUN-TRF-043-20260915T125749923794Z/artifacts/attempt_04/candidate_shape.ttl</x:v>
      </x:c>
    </x:row>
    <x:row r="1769" ht="22" customHeight="1">
      <x:c r="A1769" s="10" t="str">
        <x:v>V2_FALLBACK25</x:v>
      </x:c>
      <x:c r="B1769" s="10" t="str">
        <x:v>TRF-043</x:v>
      </x:c>
      <x:c r="C1769" s="10" t="str">
        <x:v>TRF-043-P02</x:v>
      </x:c>
      <x:c r="D1769" s="10" t="str">
        <x:v>RUN_01</x:v>
      </x:c>
      <x:c r="E1769" s="10" t="str">
        <x:v>REJECTED_ATTEMPT_04</x:v>
      </x:c>
      <x:c r="F1769" s="10" t="str">
        <x:v>PASS</x:v>
      </x:c>
      <x:c r="G1769" s="10" t="str">
        <x:v>PASS</x:v>
      </x:c>
      <x:c r="H1769" s="10" t="str">
        <x:v>EXECUTED</x:v>
      </x:c>
      <x:c r="I1769" s="10" t="str">
        <x:v>PARSED</x:v>
      </x:c>
      <x:c r="J1769" s="10" t="str">
        <x:v>MAX_ATTEMPTS_REACHED</x:v>
      </x:c>
      <x:c r="K1769" s="10" t="str">
        <x:v>1985d6ff56b65b1115b68ceef25b4768dcc8c7cda28635ab8ab3278e7a66e9e8</x:v>
      </x:c>
      <x:c r="L1769" s="10" t="str">
        <x:v>rejected_attempt4</x:v>
      </x:c>
      <x:c r="M1769" s="10" t="n">
        <x:v>1</x:v>
      </x:c>
      <x:c r="N1769" s="10" t="n">
        <x:v>0</x:v>
      </x:c>
      <x:c r="O1769" s="10" t="n">
        <x:v>0</x:v>
      </x:c>
      <x:c r="P1769" s="9" t="str">
        <x:f>'CaseReview'!U1769</x:f>
        <x:v>PASS</x:v>
      </x:c>
      <x:c r="Q1769" s="9" t="n">
        <x:f>IF(AND(T1769=1,G1769=P1769),1,0)</x:f>
        <x:v>1</x:v>
      </x:c>
      <x:c r="R1769" s="9" t="n">
        <x:f>IF(AND(T1769=1,G1769="PASS",P1769="FAIL"),1,0)</x:f>
        <x:v>0</x:v>
      </x:c>
      <x:c r="S1769" s="9" t="n">
        <x:f>IF(AND(T1769=1,G1769="FAIL",P1769="PASS"),1,0)</x:f>
        <x:v>0</x:v>
      </x:c>
      <x:c r="T1769" s="9" t="n">
        <x:v>1</x:v>
      </x:c>
      <x:c r="U1769" s="9" t="n">
        <x:v>8</x:v>
      </x:c>
      <x:c r="V1769" s="9" t="str">
        <x:v>MVP/SHACL_GENERATION_PIPELINE/experiments/FULL_REPAIR_V2/RUN_01/runs/RUN-TRF-043-20260915T125749923794Z/artifacts/attempt_04/candidate_shape.ttl</x:v>
      </x:c>
    </x:row>
    <x:row r="1770" ht="22" customHeight="1">
      <x:c r="A1770" s="10" t="str">
        <x:v>V2_FALLBACK25</x:v>
      </x:c>
      <x:c r="B1770" s="10" t="str">
        <x:v>TRF-043</x:v>
      </x:c>
      <x:c r="C1770" s="10" t="str">
        <x:v>TRF-043-P03</x:v>
      </x:c>
      <x:c r="D1770" s="10" t="str">
        <x:v>RUN_01</x:v>
      </x:c>
      <x:c r="E1770" s="10" t="str">
        <x:v>REJECTED_ATTEMPT_04</x:v>
      </x:c>
      <x:c r="F1770" s="10" t="str">
        <x:v>PASS</x:v>
      </x:c>
      <x:c r="G1770" s="10" t="str">
        <x:v>PASS</x:v>
      </x:c>
      <x:c r="H1770" s="10" t="str">
        <x:v>EXECUTED</x:v>
      </x:c>
      <x:c r="I1770" s="10" t="str">
        <x:v>PARSED</x:v>
      </x:c>
      <x:c r="J1770" s="10" t="str">
        <x:v>MAX_ATTEMPTS_REACHED</x:v>
      </x:c>
      <x:c r="K1770" s="10" t="str">
        <x:v>1985d6ff56b65b1115b68ceef25b4768dcc8c7cda28635ab8ab3278e7a66e9e8</x:v>
      </x:c>
      <x:c r="L1770" s="10" t="str">
        <x:v>rejected_attempt4</x:v>
      </x:c>
      <x:c r="M1770" s="10" t="n">
        <x:v>1</x:v>
      </x:c>
      <x:c r="N1770" s="10" t="n">
        <x:v>0</x:v>
      </x:c>
      <x:c r="O1770" s="10" t="n">
        <x:v>0</x:v>
      </x:c>
      <x:c r="P1770" s="9" t="str">
        <x:f>'CaseReview'!U1770</x:f>
        <x:v>PASS</x:v>
      </x:c>
      <x:c r="Q1770" s="9" t="n">
        <x:f>IF(AND(T1770=1,G1770=P1770),1,0)</x:f>
        <x:v>1</x:v>
      </x:c>
      <x:c r="R1770" s="9" t="n">
        <x:f>IF(AND(T1770=1,G1770="PASS",P1770="FAIL"),1,0)</x:f>
        <x:v>0</x:v>
      </x:c>
      <x:c r="S1770" s="9" t="n">
        <x:f>IF(AND(T1770=1,G1770="FAIL",P1770="PASS"),1,0)</x:f>
        <x:v>0</x:v>
      </x:c>
      <x:c r="T1770" s="9" t="n">
        <x:v>1</x:v>
      </x:c>
      <x:c r="U1770" s="9" t="n">
        <x:v>8</x:v>
      </x:c>
      <x:c r="V1770" s="9" t="str">
        <x:v>MVP/SHACL_GENERATION_PIPELINE/experiments/FULL_REPAIR_V2/RUN_01/runs/RUN-TRF-043-20260915T125749923794Z/artifacts/attempt_04/candidate_shape.ttl</x:v>
      </x:c>
    </x:row>
    <x:row r="1771" ht="22" customHeight="1">
      <x:c r="A1771" s="10" t="str">
        <x:v>V2_FALLBACK25</x:v>
      </x:c>
      <x:c r="B1771" s="10" t="str">
        <x:v>TRF-043</x:v>
      </x:c>
      <x:c r="C1771" s="10" t="str">
        <x:v>TRF-043-P04</x:v>
      </x:c>
      <x:c r="D1771" s="10" t="str">
        <x:v>RUN_01</x:v>
      </x:c>
      <x:c r="E1771" s="10" t="str">
        <x:v>REJECTED_ATTEMPT_04</x:v>
      </x:c>
      <x:c r="F1771" s="10" t="str">
        <x:v>PASS</x:v>
      </x:c>
      <x:c r="G1771" s="10" t="str">
        <x:v>PASS</x:v>
      </x:c>
      <x:c r="H1771" s="10" t="str">
        <x:v>EXECUTED</x:v>
      </x:c>
      <x:c r="I1771" s="10" t="str">
        <x:v>PARSED</x:v>
      </x:c>
      <x:c r="J1771" s="10" t="str">
        <x:v>MAX_ATTEMPTS_REACHED</x:v>
      </x:c>
      <x:c r="K1771" s="10" t="str">
        <x:v>1985d6ff56b65b1115b68ceef25b4768dcc8c7cda28635ab8ab3278e7a66e9e8</x:v>
      </x:c>
      <x:c r="L1771" s="10" t="str">
        <x:v>rejected_attempt4</x:v>
      </x:c>
      <x:c r="M1771" s="10" t="n">
        <x:v>1</x:v>
      </x:c>
      <x:c r="N1771" s="10" t="n">
        <x:v>0</x:v>
      </x:c>
      <x:c r="O1771" s="10" t="n">
        <x:v>0</x:v>
      </x:c>
      <x:c r="P1771" s="9" t="str">
        <x:f>'CaseReview'!U1771</x:f>
        <x:v>PASS</x:v>
      </x:c>
      <x:c r="Q1771" s="9" t="n">
        <x:f>IF(AND(T1771=1,G1771=P1771),1,0)</x:f>
        <x:v>1</x:v>
      </x:c>
      <x:c r="R1771" s="9" t="n">
        <x:f>IF(AND(T1771=1,G1771="PASS",P1771="FAIL"),1,0)</x:f>
        <x:v>0</x:v>
      </x:c>
      <x:c r="S1771" s="9" t="n">
        <x:f>IF(AND(T1771=1,G1771="FAIL",P1771="PASS"),1,0)</x:f>
        <x:v>0</x:v>
      </x:c>
      <x:c r="T1771" s="9" t="n">
        <x:v>1</x:v>
      </x:c>
      <x:c r="U1771" s="9" t="n">
        <x:v>8</x:v>
      </x:c>
      <x:c r="V1771" s="9" t="str">
        <x:v>MVP/SHACL_GENERATION_PIPELINE/experiments/FULL_REPAIR_V2/RUN_01/runs/RUN-TRF-043-20260915T125749923794Z/artifacts/attempt_04/candidate_shape.ttl</x:v>
      </x:c>
    </x:row>
    <x:row r="1772" ht="22" customHeight="1">
      <x:c r="A1772" s="10" t="str">
        <x:v>V2_FALLBACK25</x:v>
      </x:c>
      <x:c r="B1772" s="10" t="str">
        <x:v>TRF-044</x:v>
      </x:c>
      <x:c r="C1772" s="10" t="str">
        <x:v>TRF-044-F01</x:v>
      </x:c>
      <x:c r="D1772" s="10" t="str">
        <x:v>RUN_01</x:v>
      </x:c>
      <x:c r="E1772" s="10" t="str">
        <x:v>ORIGINAL_LEDGER</x:v>
      </x:c>
      <x:c r="F1772" s="10" t="str">
        <x:v>FAIL</x:v>
      </x:c>
      <x:c r="G1772" s="10" t="str">
        <x:v>FAIL</x:v>
      </x:c>
      <x:c r="H1772" s="10" t="str">
        <x:v>EXECUTED</x:v>
      </x:c>
      <x:c r="I1772" s="10" t="str">
        <x:v>PARSED</x:v>
      </x:c>
      <x:c r="J1772" s="10" t="str">
        <x:v>GENERATION_ACCEPTED</x:v>
      </x:c>
      <x:c r="K1772" s="10" t="str">
        <x:v>f61193075efcbd01f71f617f044524ae9099a1dee690b83223d1e512752e2023</x:v>
      </x:c>
      <x:c r="L1772" s="10" t="str">
        <x:v>full_repair_v2</x:v>
      </x:c>
      <x:c r="M1772" s="10" t="n">
        <x:v>1</x:v>
      </x:c>
      <x:c r="N1772" s="10" t="n">
        <x:v>0</x:v>
      </x:c>
      <x:c r="O1772" s="10" t="n">
        <x:v>0</x:v>
      </x:c>
      <x:c r="P1772" s="9" t="str">
        <x:f>'CaseReview'!U1772</x:f>
        <x:v>FAIL</x:v>
      </x:c>
      <x:c r="Q1772" s="9" t="n">
        <x:f>IF(AND(T1772=1,G1772=P1772),1,0)</x:f>
        <x:v>1</x:v>
      </x:c>
      <x:c r="R1772" s="9" t="n">
        <x:f>IF(AND(T1772=1,G1772="PASS",P1772="FAIL"),1,0)</x:f>
        <x:v>0</x:v>
      </x:c>
      <x:c r="S1772" s="9" t="n">
        <x:f>IF(AND(T1772=1,G1772="FAIL",P1772="PASS"),1,0)</x:f>
        <x:v>0</x:v>
      </x:c>
      <x:c r="T1772" s="9" t="n">
        <x:v>1</x:v>
      </x:c>
      <x:c r="U1772" s="9" t="n">
        <x:v>10</x:v>
      </x:c>
      <x:c r="V1772" s="9" t="str">
        <x:v>MVP/SHACL_GENERATION_PIPELINE/experiments/FULL_REPAIR_V2/RUN_01/runs/RUN-TRF-044-20260915T130123817775Z/final/final_shape.ttl</x:v>
      </x:c>
    </x:row>
    <x:row r="1773" ht="22" customHeight="1">
      <x:c r="A1773" s="10" t="str">
        <x:v>V2_FALLBACK25</x:v>
      </x:c>
      <x:c r="B1773" s="10" t="str">
        <x:v>TRF-044</x:v>
      </x:c>
      <x:c r="C1773" s="10" t="str">
        <x:v>TRF-044-F02</x:v>
      </x:c>
      <x:c r="D1773" s="10" t="str">
        <x:v>RUN_01</x:v>
      </x:c>
      <x:c r="E1773" s="10" t="str">
        <x:v>ORIGINAL_LEDGER</x:v>
      </x:c>
      <x:c r="F1773" s="10" t="str">
        <x:v>FAIL</x:v>
      </x:c>
      <x:c r="G1773" s="10" t="str">
        <x:v>FAIL</x:v>
      </x:c>
      <x:c r="H1773" s="10" t="str">
        <x:v>EXECUTED</x:v>
      </x:c>
      <x:c r="I1773" s="10" t="str">
        <x:v>PARSED</x:v>
      </x:c>
      <x:c r="J1773" s="10" t="str">
        <x:v>GENERATION_ACCEPTED</x:v>
      </x:c>
      <x:c r="K1773" s="10" t="str">
        <x:v>f61193075efcbd01f71f617f044524ae9099a1dee690b83223d1e512752e2023</x:v>
      </x:c>
      <x:c r="L1773" s="10" t="str">
        <x:v>full_repair_v2</x:v>
      </x:c>
      <x:c r="M1773" s="10" t="n">
        <x:v>1</x:v>
      </x:c>
      <x:c r="N1773" s="10" t="n">
        <x:v>0</x:v>
      </x:c>
      <x:c r="O1773" s="10" t="n">
        <x:v>0</x:v>
      </x:c>
      <x:c r="P1773" s="9" t="str">
        <x:f>'CaseReview'!U1773</x:f>
        <x:v>FAIL</x:v>
      </x:c>
      <x:c r="Q1773" s="9" t="n">
        <x:f>IF(AND(T1773=1,G1773=P1773),1,0)</x:f>
        <x:v>1</x:v>
      </x:c>
      <x:c r="R1773" s="9" t="n">
        <x:f>IF(AND(T1773=1,G1773="PASS",P1773="FAIL"),1,0)</x:f>
        <x:v>0</x:v>
      </x:c>
      <x:c r="S1773" s="9" t="n">
        <x:f>IF(AND(T1773=1,G1773="FAIL",P1773="PASS"),1,0)</x:f>
        <x:v>0</x:v>
      </x:c>
      <x:c r="T1773" s="9" t="n">
        <x:v>1</x:v>
      </x:c>
      <x:c r="U1773" s="9" t="n">
        <x:v>10</x:v>
      </x:c>
      <x:c r="V1773" s="9" t="str">
        <x:v>MVP/SHACL_GENERATION_PIPELINE/experiments/FULL_REPAIR_V2/RUN_01/runs/RUN-TRF-044-20260915T130123817775Z/final/final_shape.ttl</x:v>
      </x:c>
    </x:row>
    <x:row r="1774" ht="22" customHeight="1">
      <x:c r="A1774" s="10" t="str">
        <x:v>V2_FALLBACK25</x:v>
      </x:c>
      <x:c r="B1774" s="10" t="str">
        <x:v>TRF-044</x:v>
      </x:c>
      <x:c r="C1774" s="10" t="str">
        <x:v>TRF-044-F03</x:v>
      </x:c>
      <x:c r="D1774" s="10" t="str">
        <x:v>RUN_01</x:v>
      </x:c>
      <x:c r="E1774" s="10" t="str">
        <x:v>ORIGINAL_LEDGER</x:v>
      </x:c>
      <x:c r="F1774" s="10" t="str">
        <x:v>FAIL</x:v>
      </x:c>
      <x:c r="G1774" s="10" t="str">
        <x:v>FAIL</x:v>
      </x:c>
      <x:c r="H1774" s="10" t="str">
        <x:v>EXECUTED</x:v>
      </x:c>
      <x:c r="I1774" s="10" t="str">
        <x:v>PARSED</x:v>
      </x:c>
      <x:c r="J1774" s="10" t="str">
        <x:v>GENERATION_ACCEPTED</x:v>
      </x:c>
      <x:c r="K1774" s="10" t="str">
        <x:v>f61193075efcbd01f71f617f044524ae9099a1dee690b83223d1e512752e2023</x:v>
      </x:c>
      <x:c r="L1774" s="10" t="str">
        <x:v>full_repair_v2</x:v>
      </x:c>
      <x:c r="M1774" s="10" t="n">
        <x:v>1</x:v>
      </x:c>
      <x:c r="N1774" s="10" t="n">
        <x:v>0</x:v>
      </x:c>
      <x:c r="O1774" s="10" t="n">
        <x:v>0</x:v>
      </x:c>
      <x:c r="P1774" s="9" t="str">
        <x:f>'CaseReview'!U1774</x:f>
        <x:v>FAIL</x:v>
      </x:c>
      <x:c r="Q1774" s="9" t="n">
        <x:f>IF(AND(T1774=1,G1774=P1774),1,0)</x:f>
        <x:v>1</x:v>
      </x:c>
      <x:c r="R1774" s="9" t="n">
        <x:f>IF(AND(T1774=1,G1774="PASS",P1774="FAIL"),1,0)</x:f>
        <x:v>0</x:v>
      </x:c>
      <x:c r="S1774" s="9" t="n">
        <x:f>IF(AND(T1774=1,G1774="FAIL",P1774="PASS"),1,0)</x:f>
        <x:v>0</x:v>
      </x:c>
      <x:c r="T1774" s="9" t="n">
        <x:v>1</x:v>
      </x:c>
      <x:c r="U1774" s="9" t="n">
        <x:v>10</x:v>
      </x:c>
      <x:c r="V1774" s="9" t="str">
        <x:v>MVP/SHACL_GENERATION_PIPELINE/experiments/FULL_REPAIR_V2/RUN_01/runs/RUN-TRF-044-20260915T130123817775Z/final/final_shape.ttl</x:v>
      </x:c>
    </x:row>
    <x:row r="1775" ht="22" customHeight="1">
      <x:c r="A1775" s="10" t="str">
        <x:v>V2_FALLBACK25</x:v>
      </x:c>
      <x:c r="B1775" s="10" t="str">
        <x:v>TRF-044</x:v>
      </x:c>
      <x:c r="C1775" s="10" t="str">
        <x:v>TRF-044-F04</x:v>
      </x:c>
      <x:c r="D1775" s="10" t="str">
        <x:v>RUN_01</x:v>
      </x:c>
      <x:c r="E1775" s="10" t="str">
        <x:v>ORIGINAL_LEDGER</x:v>
      </x:c>
      <x:c r="F1775" s="10" t="str">
        <x:v>FAIL</x:v>
      </x:c>
      <x:c r="G1775" s="10" t="str">
        <x:v>FAIL</x:v>
      </x:c>
      <x:c r="H1775" s="10" t="str">
        <x:v>EXECUTED</x:v>
      </x:c>
      <x:c r="I1775" s="10" t="str">
        <x:v>PARSED</x:v>
      </x:c>
      <x:c r="J1775" s="10" t="str">
        <x:v>GENERATION_ACCEPTED</x:v>
      </x:c>
      <x:c r="K1775" s="10" t="str">
        <x:v>f61193075efcbd01f71f617f044524ae9099a1dee690b83223d1e512752e2023</x:v>
      </x:c>
      <x:c r="L1775" s="10" t="str">
        <x:v>full_repair_v2</x:v>
      </x:c>
      <x:c r="M1775" s="10" t="n">
        <x:v>1</x:v>
      </x:c>
      <x:c r="N1775" s="10" t="n">
        <x:v>0</x:v>
      </x:c>
      <x:c r="O1775" s="10" t="n">
        <x:v>0</x:v>
      </x:c>
      <x:c r="P1775" s="9" t="str">
        <x:f>'CaseReview'!U1775</x:f>
        <x:v>FAIL</x:v>
      </x:c>
      <x:c r="Q1775" s="9" t="n">
        <x:f>IF(AND(T1775=1,G1775=P1775),1,0)</x:f>
        <x:v>1</x:v>
      </x:c>
      <x:c r="R1775" s="9" t="n">
        <x:f>IF(AND(T1775=1,G1775="PASS",P1775="FAIL"),1,0)</x:f>
        <x:v>0</x:v>
      </x:c>
      <x:c r="S1775" s="9" t="n">
        <x:f>IF(AND(T1775=1,G1775="FAIL",P1775="PASS"),1,0)</x:f>
        <x:v>0</x:v>
      </x:c>
      <x:c r="T1775" s="9" t="n">
        <x:v>1</x:v>
      </x:c>
      <x:c r="U1775" s="9" t="n">
        <x:v>10</x:v>
      </x:c>
      <x:c r="V1775" s="9" t="str">
        <x:v>MVP/SHACL_GENERATION_PIPELINE/experiments/FULL_REPAIR_V2/RUN_01/runs/RUN-TRF-044-20260915T130123817775Z/final/final_shape.ttl</x:v>
      </x:c>
    </x:row>
    <x:row r="1776" ht="22" customHeight="1">
      <x:c r="A1776" s="10" t="str">
        <x:v>V2_FALLBACK25</x:v>
      </x:c>
      <x:c r="B1776" s="10" t="str">
        <x:v>TRF-044</x:v>
      </x:c>
      <x:c r="C1776" s="10" t="str">
        <x:v>TRF-044-F05</x:v>
      </x:c>
      <x:c r="D1776" s="10" t="str">
        <x:v>RUN_01</x:v>
      </x:c>
      <x:c r="E1776" s="10" t="str">
        <x:v>ORIGINAL_LEDGER</x:v>
      </x:c>
      <x:c r="F1776" s="10" t="str">
        <x:v>FAIL</x:v>
      </x:c>
      <x:c r="G1776" s="10" t="str">
        <x:v>FAIL</x:v>
      </x:c>
      <x:c r="H1776" s="10" t="str">
        <x:v>EXECUTED</x:v>
      </x:c>
      <x:c r="I1776" s="10" t="str">
        <x:v>PARSED</x:v>
      </x:c>
      <x:c r="J1776" s="10" t="str">
        <x:v>GENERATION_ACCEPTED</x:v>
      </x:c>
      <x:c r="K1776" s="10" t="str">
        <x:v>f61193075efcbd01f71f617f044524ae9099a1dee690b83223d1e512752e2023</x:v>
      </x:c>
      <x:c r="L1776" s="10" t="str">
        <x:v>full_repair_v2</x:v>
      </x:c>
      <x:c r="M1776" s="10" t="n">
        <x:v>1</x:v>
      </x:c>
      <x:c r="N1776" s="10" t="n">
        <x:v>0</x:v>
      </x:c>
      <x:c r="O1776" s="10" t="n">
        <x:v>0</x:v>
      </x:c>
      <x:c r="P1776" s="9" t="str">
        <x:f>'CaseReview'!U1776</x:f>
        <x:v>FAIL</x:v>
      </x:c>
      <x:c r="Q1776" s="9" t="n">
        <x:f>IF(AND(T1776=1,G1776=P1776),1,0)</x:f>
        <x:v>1</x:v>
      </x:c>
      <x:c r="R1776" s="9" t="n">
        <x:f>IF(AND(T1776=1,G1776="PASS",P1776="FAIL"),1,0)</x:f>
        <x:v>0</x:v>
      </x:c>
      <x:c r="S1776" s="9" t="n">
        <x:f>IF(AND(T1776=1,G1776="FAIL",P1776="PASS"),1,0)</x:f>
        <x:v>0</x:v>
      </x:c>
      <x:c r="T1776" s="9" t="n">
        <x:v>1</x:v>
      </x:c>
      <x:c r="U1776" s="9" t="n">
        <x:v>10</x:v>
      </x:c>
      <x:c r="V1776" s="9" t="str">
        <x:v>MVP/SHACL_GENERATION_PIPELINE/experiments/FULL_REPAIR_V2/RUN_01/runs/RUN-TRF-044-20260915T130123817775Z/final/final_shape.ttl</x:v>
      </x:c>
    </x:row>
    <x:row r="1777" ht="22" customHeight="1">
      <x:c r="A1777" s="10" t="str">
        <x:v>V2_FALLBACK25</x:v>
      </x:c>
      <x:c r="B1777" s="10" t="str">
        <x:v>TRF-044</x:v>
      </x:c>
      <x:c r="C1777" s="10" t="str">
        <x:v>TRF-044-F06</x:v>
      </x:c>
      <x:c r="D1777" s="10" t="str">
        <x:v>RUN_01</x:v>
      </x:c>
      <x:c r="E1777" s="10" t="str">
        <x:v>ORIGINAL_LEDGER</x:v>
      </x:c>
      <x:c r="F1777" s="10" t="str">
        <x:v>FAIL</x:v>
      </x:c>
      <x:c r="G1777" s="10" t="str">
        <x:v>FAIL</x:v>
      </x:c>
      <x:c r="H1777" s="10" t="str">
        <x:v>EXECUTED</x:v>
      </x:c>
      <x:c r="I1777" s="10" t="str">
        <x:v>PARSED</x:v>
      </x:c>
      <x:c r="J1777" s="10" t="str">
        <x:v>GENERATION_ACCEPTED</x:v>
      </x:c>
      <x:c r="K1777" s="10" t="str">
        <x:v>f61193075efcbd01f71f617f044524ae9099a1dee690b83223d1e512752e2023</x:v>
      </x:c>
      <x:c r="L1777" s="10" t="str">
        <x:v>full_repair_v2</x:v>
      </x:c>
      <x:c r="M1777" s="10" t="n">
        <x:v>1</x:v>
      </x:c>
      <x:c r="N1777" s="10" t="n">
        <x:v>0</x:v>
      </x:c>
      <x:c r="O1777" s="10" t="n">
        <x:v>0</x:v>
      </x:c>
      <x:c r="P1777" s="9" t="str">
        <x:f>'CaseReview'!U1777</x:f>
        <x:v>FAIL</x:v>
      </x:c>
      <x:c r="Q1777" s="9" t="n">
        <x:f>IF(AND(T1777=1,G1777=P1777),1,0)</x:f>
        <x:v>1</x:v>
      </x:c>
      <x:c r="R1777" s="9" t="n">
        <x:f>IF(AND(T1777=1,G1777="PASS",P1777="FAIL"),1,0)</x:f>
        <x:v>0</x:v>
      </x:c>
      <x:c r="S1777" s="9" t="n">
        <x:f>IF(AND(T1777=1,G1777="FAIL",P1777="PASS"),1,0)</x:f>
        <x:v>0</x:v>
      </x:c>
      <x:c r="T1777" s="9" t="n">
        <x:v>1</x:v>
      </x:c>
      <x:c r="U1777" s="9" t="n">
        <x:v>10</x:v>
      </x:c>
      <x:c r="V1777" s="9" t="str">
        <x:v>MVP/SHACL_GENERATION_PIPELINE/experiments/FULL_REPAIR_V2/RUN_01/runs/RUN-TRF-044-20260915T130123817775Z/final/final_shape.ttl</x:v>
      </x:c>
    </x:row>
    <x:row r="1778" ht="22" customHeight="1">
      <x:c r="A1778" s="10" t="str">
        <x:v>V2_FALLBACK25</x:v>
      </x:c>
      <x:c r="B1778" s="10" t="str">
        <x:v>TRF-044</x:v>
      </x:c>
      <x:c r="C1778" s="10" t="str">
        <x:v>TRF-044-P01</x:v>
      </x:c>
      <x:c r="D1778" s="10" t="str">
        <x:v>RUN_01</x:v>
      </x:c>
      <x:c r="E1778" s="10" t="str">
        <x:v>ORIGINAL_LEDGER</x:v>
      </x:c>
      <x:c r="F1778" s="10" t="str">
        <x:v>PASS</x:v>
      </x:c>
      <x:c r="G1778" s="10" t="str">
        <x:v>PASS</x:v>
      </x:c>
      <x:c r="H1778" s="10" t="str">
        <x:v>EXECUTED</x:v>
      </x:c>
      <x:c r="I1778" s="10" t="str">
        <x:v>PARSED</x:v>
      </x:c>
      <x:c r="J1778" s="10" t="str">
        <x:v>GENERATION_ACCEPTED</x:v>
      </x:c>
      <x:c r="K1778" s="10" t="str">
        <x:v>f61193075efcbd01f71f617f044524ae9099a1dee690b83223d1e512752e2023</x:v>
      </x:c>
      <x:c r="L1778" s="10" t="str">
        <x:v>full_repair_v2</x:v>
      </x:c>
      <x:c r="M1778" s="10" t="n">
        <x:v>1</x:v>
      </x:c>
      <x:c r="N1778" s="10" t="n">
        <x:v>0</x:v>
      </x:c>
      <x:c r="O1778" s="10" t="n">
        <x:v>0</x:v>
      </x:c>
      <x:c r="P1778" s="9" t="str">
        <x:f>'CaseReview'!U1778</x:f>
        <x:v>PASS</x:v>
      </x:c>
      <x:c r="Q1778" s="9" t="n">
        <x:f>IF(AND(T1778=1,G1778=P1778),1,0)</x:f>
        <x:v>1</x:v>
      </x:c>
      <x:c r="R1778" s="9" t="n">
        <x:f>IF(AND(T1778=1,G1778="PASS",P1778="FAIL"),1,0)</x:f>
        <x:v>0</x:v>
      </x:c>
      <x:c r="S1778" s="9" t="n">
        <x:f>IF(AND(T1778=1,G1778="FAIL",P1778="PASS"),1,0)</x:f>
        <x:v>0</x:v>
      </x:c>
      <x:c r="T1778" s="9" t="n">
        <x:v>1</x:v>
      </x:c>
      <x:c r="U1778" s="9" t="n">
        <x:v>10</x:v>
      </x:c>
      <x:c r="V1778" s="9" t="str">
        <x:v>MVP/SHACL_GENERATION_PIPELINE/experiments/FULL_REPAIR_V2/RUN_01/runs/RUN-TRF-044-20260915T130123817775Z/final/final_shape.ttl</x:v>
      </x:c>
    </x:row>
    <x:row r="1779" ht="22" customHeight="1">
      <x:c r="A1779" s="10" t="str">
        <x:v>V2_FALLBACK25</x:v>
      </x:c>
      <x:c r="B1779" s="10" t="str">
        <x:v>TRF-044</x:v>
      </x:c>
      <x:c r="C1779" s="10" t="str">
        <x:v>TRF-044-P02</x:v>
      </x:c>
      <x:c r="D1779" s="10" t="str">
        <x:v>RUN_01</x:v>
      </x:c>
      <x:c r="E1779" s="10" t="str">
        <x:v>ORIGINAL_LEDGER</x:v>
      </x:c>
      <x:c r="F1779" s="10" t="str">
        <x:v>PASS</x:v>
      </x:c>
      <x:c r="G1779" s="10" t="str">
        <x:v>PASS</x:v>
      </x:c>
      <x:c r="H1779" s="10" t="str">
        <x:v>EXECUTED</x:v>
      </x:c>
      <x:c r="I1779" s="10" t="str">
        <x:v>PARSED</x:v>
      </x:c>
      <x:c r="J1779" s="10" t="str">
        <x:v>GENERATION_ACCEPTED</x:v>
      </x:c>
      <x:c r="K1779" s="10" t="str">
        <x:v>f61193075efcbd01f71f617f044524ae9099a1dee690b83223d1e512752e2023</x:v>
      </x:c>
      <x:c r="L1779" s="10" t="str">
        <x:v>full_repair_v2</x:v>
      </x:c>
      <x:c r="M1779" s="10" t="n">
        <x:v>1</x:v>
      </x:c>
      <x:c r="N1779" s="10" t="n">
        <x:v>0</x:v>
      </x:c>
      <x:c r="O1779" s="10" t="n">
        <x:v>0</x:v>
      </x:c>
      <x:c r="P1779" s="9" t="str">
        <x:f>'CaseReview'!U1779</x:f>
        <x:v>PASS</x:v>
      </x:c>
      <x:c r="Q1779" s="9" t="n">
        <x:f>IF(AND(T1779=1,G1779=P1779),1,0)</x:f>
        <x:v>1</x:v>
      </x:c>
      <x:c r="R1779" s="9" t="n">
        <x:f>IF(AND(T1779=1,G1779="PASS",P1779="FAIL"),1,0)</x:f>
        <x:v>0</x:v>
      </x:c>
      <x:c r="S1779" s="9" t="n">
        <x:f>IF(AND(T1779=1,G1779="FAIL",P1779="PASS"),1,0)</x:f>
        <x:v>0</x:v>
      </x:c>
      <x:c r="T1779" s="9" t="n">
        <x:v>1</x:v>
      </x:c>
      <x:c r="U1779" s="9" t="n">
        <x:v>10</x:v>
      </x:c>
      <x:c r="V1779" s="9" t="str">
        <x:v>MVP/SHACL_GENERATION_PIPELINE/experiments/FULL_REPAIR_V2/RUN_01/runs/RUN-TRF-044-20260915T130123817775Z/final/final_shape.ttl</x:v>
      </x:c>
    </x:row>
    <x:row r="1780" ht="22" customHeight="1">
      <x:c r="A1780" s="10" t="str">
        <x:v>V2_FALLBACK25</x:v>
      </x:c>
      <x:c r="B1780" s="10" t="str">
        <x:v>TRF-044</x:v>
      </x:c>
      <x:c r="C1780" s="10" t="str">
        <x:v>TRF-044-P03</x:v>
      </x:c>
      <x:c r="D1780" s="10" t="str">
        <x:v>RUN_01</x:v>
      </x:c>
      <x:c r="E1780" s="10" t="str">
        <x:v>ORIGINAL_LEDGER</x:v>
      </x:c>
      <x:c r="F1780" s="10" t="str">
        <x:v>PASS</x:v>
      </x:c>
      <x:c r="G1780" s="10" t="str">
        <x:v>PASS</x:v>
      </x:c>
      <x:c r="H1780" s="10" t="str">
        <x:v>EXECUTED</x:v>
      </x:c>
      <x:c r="I1780" s="10" t="str">
        <x:v>PARSED</x:v>
      </x:c>
      <x:c r="J1780" s="10" t="str">
        <x:v>GENERATION_ACCEPTED</x:v>
      </x:c>
      <x:c r="K1780" s="10" t="str">
        <x:v>f61193075efcbd01f71f617f044524ae9099a1dee690b83223d1e512752e2023</x:v>
      </x:c>
      <x:c r="L1780" s="10" t="str">
        <x:v>full_repair_v2</x:v>
      </x:c>
      <x:c r="M1780" s="10" t="n">
        <x:v>1</x:v>
      </x:c>
      <x:c r="N1780" s="10" t="n">
        <x:v>0</x:v>
      </x:c>
      <x:c r="O1780" s="10" t="n">
        <x:v>0</x:v>
      </x:c>
      <x:c r="P1780" s="9" t="str">
        <x:f>'CaseReview'!U1780</x:f>
        <x:v>PASS</x:v>
      </x:c>
      <x:c r="Q1780" s="9" t="n">
        <x:f>IF(AND(T1780=1,G1780=P1780),1,0)</x:f>
        <x:v>1</x:v>
      </x:c>
      <x:c r="R1780" s="9" t="n">
        <x:f>IF(AND(T1780=1,G1780="PASS",P1780="FAIL"),1,0)</x:f>
        <x:v>0</x:v>
      </x:c>
      <x:c r="S1780" s="9" t="n">
        <x:f>IF(AND(T1780=1,G1780="FAIL",P1780="PASS"),1,0)</x:f>
        <x:v>0</x:v>
      </x:c>
      <x:c r="T1780" s="9" t="n">
        <x:v>1</x:v>
      </x:c>
      <x:c r="U1780" s="9" t="n">
        <x:v>10</x:v>
      </x:c>
      <x:c r="V1780" s="9" t="str">
        <x:v>MVP/SHACL_GENERATION_PIPELINE/experiments/FULL_REPAIR_V2/RUN_01/runs/RUN-TRF-044-20260915T130123817775Z/final/final_shape.ttl</x:v>
      </x:c>
    </x:row>
    <x:row r="1781" ht="22" customHeight="1">
      <x:c r="A1781" s="10" t="str">
        <x:v>V2_FALLBACK25</x:v>
      </x:c>
      <x:c r="B1781" s="10" t="str">
        <x:v>TRF-044</x:v>
      </x:c>
      <x:c r="C1781" s="10" t="str">
        <x:v>TRF-044-P04</x:v>
      </x:c>
      <x:c r="D1781" s="10" t="str">
        <x:v>RUN_01</x:v>
      </x:c>
      <x:c r="E1781" s="10" t="str">
        <x:v>ORIGINAL_LEDGER</x:v>
      </x:c>
      <x:c r="F1781" s="10" t="str">
        <x:v>PASS</x:v>
      </x:c>
      <x:c r="G1781" s="10" t="str">
        <x:v>PASS</x:v>
      </x:c>
      <x:c r="H1781" s="10" t="str">
        <x:v>EXECUTED</x:v>
      </x:c>
      <x:c r="I1781" s="10" t="str">
        <x:v>PARSED</x:v>
      </x:c>
      <x:c r="J1781" s="10" t="str">
        <x:v>GENERATION_ACCEPTED</x:v>
      </x:c>
      <x:c r="K1781" s="10" t="str">
        <x:v>f61193075efcbd01f71f617f044524ae9099a1dee690b83223d1e512752e2023</x:v>
      </x:c>
      <x:c r="L1781" s="10" t="str">
        <x:v>full_repair_v2</x:v>
      </x:c>
      <x:c r="M1781" s="10" t="n">
        <x:v>1</x:v>
      </x:c>
      <x:c r="N1781" s="10" t="n">
        <x:v>0</x:v>
      </x:c>
      <x:c r="O1781" s="10" t="n">
        <x:v>0</x:v>
      </x:c>
      <x:c r="P1781" s="9" t="str">
        <x:f>'CaseReview'!U1781</x:f>
        <x:v>PASS</x:v>
      </x:c>
      <x:c r="Q1781" s="9" t="n">
        <x:f>IF(AND(T1781=1,G1781=P1781),1,0)</x:f>
        <x:v>1</x:v>
      </x:c>
      <x:c r="R1781" s="9" t="n">
        <x:f>IF(AND(T1781=1,G1781="PASS",P1781="FAIL"),1,0)</x:f>
        <x:v>0</x:v>
      </x:c>
      <x:c r="S1781" s="9" t="n">
        <x:f>IF(AND(T1781=1,G1781="FAIL",P1781="PASS"),1,0)</x:f>
        <x:v>0</x:v>
      </x:c>
      <x:c r="T1781" s="9" t="n">
        <x:v>1</x:v>
      </x:c>
      <x:c r="U1781" s="9" t="n">
        <x:v>10</x:v>
      </x:c>
      <x:c r="V1781" s="9" t="str">
        <x:v>MVP/SHACL_GENERATION_PIPELINE/experiments/FULL_REPAIR_V2/RUN_01/runs/RUN-TRF-044-20260915T130123817775Z/final/final_shape.ttl</x:v>
      </x:c>
    </x:row>
    <x:row r="1782" ht="22" customHeight="1">
      <x:c r="A1782" s="10" t="str">
        <x:v>V2_FALLBACK25</x:v>
      </x:c>
      <x:c r="B1782" s="10" t="str">
        <x:v>TRF-045</x:v>
      </x:c>
      <x:c r="C1782" s="10" t="str">
        <x:v>TRF-045-F01</x:v>
      </x:c>
      <x:c r="D1782" s="10" t="str">
        <x:v>RUN_01</x:v>
      </x:c>
      <x:c r="E1782" s="10" t="str">
        <x:v>ORIGINAL_LEDGER</x:v>
      </x:c>
      <x:c r="F1782" s="10" t="str">
        <x:v>FAIL</x:v>
      </x:c>
      <x:c r="G1782" s="10" t="str">
        <x:v>FAIL</x:v>
      </x:c>
      <x:c r="H1782" s="10" t="str">
        <x:v>EXECUTED</x:v>
      </x:c>
      <x:c r="I1782" s="10" t="str">
        <x:v>PARSED</x:v>
      </x:c>
      <x:c r="J1782" s="10" t="str">
        <x:v>GENERATION_ACCEPTED</x:v>
      </x:c>
      <x:c r="K1782" s="10" t="str">
        <x:v>855b816153826a70710ce342ae060cd55fb6b196e875816db6c3e24ad5b965cd</x:v>
      </x:c>
      <x:c r="L1782" s="10" t="str">
        <x:v>full_repair_v2</x:v>
      </x:c>
      <x:c r="M1782" s="10" t="n">
        <x:v>1</x:v>
      </x:c>
      <x:c r="N1782" s="10" t="n">
        <x:v>0</x:v>
      </x:c>
      <x:c r="O1782" s="10" t="n">
        <x:v>0</x:v>
      </x:c>
      <x:c r="P1782" s="9" t="str">
        <x:f>'CaseReview'!U1782</x:f>
        <x:v>FAIL</x:v>
      </x:c>
      <x:c r="Q1782" s="9" t="n">
        <x:f>IF(AND(T1782=1,G1782=P1782),1,0)</x:f>
        <x:v>1</x:v>
      </x:c>
      <x:c r="R1782" s="9" t="n">
        <x:f>IF(AND(T1782=1,G1782="PASS",P1782="FAIL"),1,0)</x:f>
        <x:v>0</x:v>
      </x:c>
      <x:c r="S1782" s="9" t="n">
        <x:f>IF(AND(T1782=1,G1782="FAIL",P1782="PASS"),1,0)</x:f>
        <x:v>0</x:v>
      </x:c>
      <x:c r="T1782" s="9" t="n">
        <x:v>1</x:v>
      </x:c>
      <x:c r="U1782" s="9" t="n">
        <x:v>8</x:v>
      </x:c>
      <x:c r="V1782" s="9" t="str">
        <x:v>MVP/SHACL_GENERATION_PIPELINE/experiments/FULL_REPAIR_V2/RUN_01/runs/RUN-TRF-045-20260915T130244286996Z/final/final_shape.ttl</x:v>
      </x:c>
    </x:row>
    <x:row r="1783" ht="22" customHeight="1">
      <x:c r="A1783" s="10" t="str">
        <x:v>V2_FALLBACK25</x:v>
      </x:c>
      <x:c r="B1783" s="10" t="str">
        <x:v>TRF-045</x:v>
      </x:c>
      <x:c r="C1783" s="10" t="str">
        <x:v>TRF-045-F02</x:v>
      </x:c>
      <x:c r="D1783" s="10" t="str">
        <x:v>RUN_01</x:v>
      </x:c>
      <x:c r="E1783" s="10" t="str">
        <x:v>ORIGINAL_LEDGER</x:v>
      </x:c>
      <x:c r="F1783" s="10" t="str">
        <x:v>FAIL</x:v>
      </x:c>
      <x:c r="G1783" s="10" t="str">
        <x:v>FAIL</x:v>
      </x:c>
      <x:c r="H1783" s="10" t="str">
        <x:v>EXECUTED</x:v>
      </x:c>
      <x:c r="I1783" s="10" t="str">
        <x:v>PARSED</x:v>
      </x:c>
      <x:c r="J1783" s="10" t="str">
        <x:v>GENERATION_ACCEPTED</x:v>
      </x:c>
      <x:c r="K1783" s="10" t="str">
        <x:v>855b816153826a70710ce342ae060cd55fb6b196e875816db6c3e24ad5b965cd</x:v>
      </x:c>
      <x:c r="L1783" s="10" t="str">
        <x:v>full_repair_v2</x:v>
      </x:c>
      <x:c r="M1783" s="10" t="n">
        <x:v>1</x:v>
      </x:c>
      <x:c r="N1783" s="10" t="n">
        <x:v>0</x:v>
      </x:c>
      <x:c r="O1783" s="10" t="n">
        <x:v>0</x:v>
      </x:c>
      <x:c r="P1783" s="9" t="str">
        <x:f>'CaseReview'!U1783</x:f>
        <x:v>FAIL</x:v>
      </x:c>
      <x:c r="Q1783" s="9" t="n">
        <x:f>IF(AND(T1783=1,G1783=P1783),1,0)</x:f>
        <x:v>1</x:v>
      </x:c>
      <x:c r="R1783" s="9" t="n">
        <x:f>IF(AND(T1783=1,G1783="PASS",P1783="FAIL"),1,0)</x:f>
        <x:v>0</x:v>
      </x:c>
      <x:c r="S1783" s="9" t="n">
        <x:f>IF(AND(T1783=1,G1783="FAIL",P1783="PASS"),1,0)</x:f>
        <x:v>0</x:v>
      </x:c>
      <x:c r="T1783" s="9" t="n">
        <x:v>1</x:v>
      </x:c>
      <x:c r="U1783" s="9" t="n">
        <x:v>8</x:v>
      </x:c>
      <x:c r="V1783" s="9" t="str">
        <x:v>MVP/SHACL_GENERATION_PIPELINE/experiments/FULL_REPAIR_V2/RUN_01/runs/RUN-TRF-045-20260915T130244286996Z/final/final_shape.ttl</x:v>
      </x:c>
    </x:row>
    <x:row r="1784" ht="22" customHeight="1">
      <x:c r="A1784" s="10" t="str">
        <x:v>V2_FALLBACK25</x:v>
      </x:c>
      <x:c r="B1784" s="10" t="str">
        <x:v>TRF-045</x:v>
      </x:c>
      <x:c r="C1784" s="10" t="str">
        <x:v>TRF-045-F03</x:v>
      </x:c>
      <x:c r="D1784" s="10" t="str">
        <x:v>RUN_01</x:v>
      </x:c>
      <x:c r="E1784" s="10" t="str">
        <x:v>ORIGINAL_LEDGER</x:v>
      </x:c>
      <x:c r="F1784" s="10" t="str">
        <x:v>FAIL</x:v>
      </x:c>
      <x:c r="G1784" s="10" t="str">
        <x:v>FAIL</x:v>
      </x:c>
      <x:c r="H1784" s="10" t="str">
        <x:v>EXECUTED</x:v>
      </x:c>
      <x:c r="I1784" s="10" t="str">
        <x:v>PARSED</x:v>
      </x:c>
      <x:c r="J1784" s="10" t="str">
        <x:v>GENERATION_ACCEPTED</x:v>
      </x:c>
      <x:c r="K1784" s="10" t="str">
        <x:v>855b816153826a70710ce342ae060cd55fb6b196e875816db6c3e24ad5b965cd</x:v>
      </x:c>
      <x:c r="L1784" s="10" t="str">
        <x:v>full_repair_v2</x:v>
      </x:c>
      <x:c r="M1784" s="10" t="n">
        <x:v>1</x:v>
      </x:c>
      <x:c r="N1784" s="10" t="n">
        <x:v>0</x:v>
      </x:c>
      <x:c r="O1784" s="10" t="n">
        <x:v>0</x:v>
      </x:c>
      <x:c r="P1784" s="9" t="str">
        <x:f>'CaseReview'!U1784</x:f>
        <x:v>FAIL</x:v>
      </x:c>
      <x:c r="Q1784" s="9" t="n">
        <x:f>IF(AND(T1784=1,G1784=P1784),1,0)</x:f>
        <x:v>1</x:v>
      </x:c>
      <x:c r="R1784" s="9" t="n">
        <x:f>IF(AND(T1784=1,G1784="PASS",P1784="FAIL"),1,0)</x:f>
        <x:v>0</x:v>
      </x:c>
      <x:c r="S1784" s="9" t="n">
        <x:f>IF(AND(T1784=1,G1784="FAIL",P1784="PASS"),1,0)</x:f>
        <x:v>0</x:v>
      </x:c>
      <x:c r="T1784" s="9" t="n">
        <x:v>1</x:v>
      </x:c>
      <x:c r="U1784" s="9" t="n">
        <x:v>8</x:v>
      </x:c>
      <x:c r="V1784" s="9" t="str">
        <x:v>MVP/SHACL_GENERATION_PIPELINE/experiments/FULL_REPAIR_V2/RUN_01/runs/RUN-TRF-045-20260915T130244286996Z/final/final_shape.ttl</x:v>
      </x:c>
    </x:row>
    <x:row r="1785" ht="22" customHeight="1">
      <x:c r="A1785" s="10" t="str">
        <x:v>V2_FALLBACK25</x:v>
      </x:c>
      <x:c r="B1785" s="10" t="str">
        <x:v>TRF-045</x:v>
      </x:c>
      <x:c r="C1785" s="10" t="str">
        <x:v>TRF-045-F04</x:v>
      </x:c>
      <x:c r="D1785" s="10" t="str">
        <x:v>RUN_01</x:v>
      </x:c>
      <x:c r="E1785" s="10" t="str">
        <x:v>ORIGINAL_LEDGER</x:v>
      </x:c>
      <x:c r="F1785" s="10" t="str">
        <x:v>FAIL</x:v>
      </x:c>
      <x:c r="G1785" s="10" t="str">
        <x:v>FAIL</x:v>
      </x:c>
      <x:c r="H1785" s="10" t="str">
        <x:v>EXECUTED</x:v>
      </x:c>
      <x:c r="I1785" s="10" t="str">
        <x:v>PARSED</x:v>
      </x:c>
      <x:c r="J1785" s="10" t="str">
        <x:v>GENERATION_ACCEPTED</x:v>
      </x:c>
      <x:c r="K1785" s="10" t="str">
        <x:v>855b816153826a70710ce342ae060cd55fb6b196e875816db6c3e24ad5b965cd</x:v>
      </x:c>
      <x:c r="L1785" s="10" t="str">
        <x:v>full_repair_v2</x:v>
      </x:c>
      <x:c r="M1785" s="10" t="n">
        <x:v>1</x:v>
      </x:c>
      <x:c r="N1785" s="10" t="n">
        <x:v>0</x:v>
      </x:c>
      <x:c r="O1785" s="10" t="n">
        <x:v>0</x:v>
      </x:c>
      <x:c r="P1785" s="9" t="str">
        <x:f>'CaseReview'!U1785</x:f>
        <x:v>FAIL</x:v>
      </x:c>
      <x:c r="Q1785" s="9" t="n">
        <x:f>IF(AND(T1785=1,G1785=P1785),1,0)</x:f>
        <x:v>1</x:v>
      </x:c>
      <x:c r="R1785" s="9" t="n">
        <x:f>IF(AND(T1785=1,G1785="PASS",P1785="FAIL"),1,0)</x:f>
        <x:v>0</x:v>
      </x:c>
      <x:c r="S1785" s="9" t="n">
        <x:f>IF(AND(T1785=1,G1785="FAIL",P1785="PASS"),1,0)</x:f>
        <x:v>0</x:v>
      </x:c>
      <x:c r="T1785" s="9" t="n">
        <x:v>1</x:v>
      </x:c>
      <x:c r="U1785" s="9" t="n">
        <x:v>8</x:v>
      </x:c>
      <x:c r="V1785" s="9" t="str">
        <x:v>MVP/SHACL_GENERATION_PIPELINE/experiments/FULL_REPAIR_V2/RUN_01/runs/RUN-TRF-045-20260915T130244286996Z/final/final_shape.ttl</x:v>
      </x:c>
    </x:row>
    <x:row r="1786" ht="22" customHeight="1">
      <x:c r="A1786" s="10" t="str">
        <x:v>V2_FALLBACK25</x:v>
      </x:c>
      <x:c r="B1786" s="10" t="str">
        <x:v>TRF-045</x:v>
      </x:c>
      <x:c r="C1786" s="10" t="str">
        <x:v>TRF-045-P01</x:v>
      </x:c>
      <x:c r="D1786" s="10" t="str">
        <x:v>RUN_01</x:v>
      </x:c>
      <x:c r="E1786" s="10" t="str">
        <x:v>ORIGINAL_LEDGER</x:v>
      </x:c>
      <x:c r="F1786" s="10" t="str">
        <x:v>PASS</x:v>
      </x:c>
      <x:c r="G1786" s="10" t="str">
        <x:v>PASS</x:v>
      </x:c>
      <x:c r="H1786" s="10" t="str">
        <x:v>EXECUTED</x:v>
      </x:c>
      <x:c r="I1786" s="10" t="str">
        <x:v>PARSED</x:v>
      </x:c>
      <x:c r="J1786" s="10" t="str">
        <x:v>GENERATION_ACCEPTED</x:v>
      </x:c>
      <x:c r="K1786" s="10" t="str">
        <x:v>855b816153826a70710ce342ae060cd55fb6b196e875816db6c3e24ad5b965cd</x:v>
      </x:c>
      <x:c r="L1786" s="10" t="str">
        <x:v>full_repair_v2</x:v>
      </x:c>
      <x:c r="M1786" s="10" t="n">
        <x:v>1</x:v>
      </x:c>
      <x:c r="N1786" s="10" t="n">
        <x:v>0</x:v>
      </x:c>
      <x:c r="O1786" s="10" t="n">
        <x:v>0</x:v>
      </x:c>
      <x:c r="P1786" s="9" t="str">
        <x:f>'CaseReview'!U1786</x:f>
        <x:v>PASS</x:v>
      </x:c>
      <x:c r="Q1786" s="9" t="n">
        <x:f>IF(AND(T1786=1,G1786=P1786),1,0)</x:f>
        <x:v>1</x:v>
      </x:c>
      <x:c r="R1786" s="9" t="n">
        <x:f>IF(AND(T1786=1,G1786="PASS",P1786="FAIL"),1,0)</x:f>
        <x:v>0</x:v>
      </x:c>
      <x:c r="S1786" s="9" t="n">
        <x:f>IF(AND(T1786=1,G1786="FAIL",P1786="PASS"),1,0)</x:f>
        <x:v>0</x:v>
      </x:c>
      <x:c r="T1786" s="9" t="n">
        <x:v>1</x:v>
      </x:c>
      <x:c r="U1786" s="9" t="n">
        <x:v>8</x:v>
      </x:c>
      <x:c r="V1786" s="9" t="str">
        <x:v>MVP/SHACL_GENERATION_PIPELINE/experiments/FULL_REPAIR_V2/RUN_01/runs/RUN-TRF-045-20260915T130244286996Z/final/final_shape.ttl</x:v>
      </x:c>
    </x:row>
    <x:row r="1787" ht="22" customHeight="1">
      <x:c r="A1787" s="10" t="str">
        <x:v>V2_FALLBACK25</x:v>
      </x:c>
      <x:c r="B1787" s="10" t="str">
        <x:v>TRF-045</x:v>
      </x:c>
      <x:c r="C1787" s="10" t="str">
        <x:v>TRF-045-P02</x:v>
      </x:c>
      <x:c r="D1787" s="10" t="str">
        <x:v>RUN_01</x:v>
      </x:c>
      <x:c r="E1787" s="10" t="str">
        <x:v>ORIGINAL_LEDGER</x:v>
      </x:c>
      <x:c r="F1787" s="10" t="str">
        <x:v>PASS</x:v>
      </x:c>
      <x:c r="G1787" s="10" t="str">
        <x:v>PASS</x:v>
      </x:c>
      <x:c r="H1787" s="10" t="str">
        <x:v>EXECUTED</x:v>
      </x:c>
      <x:c r="I1787" s="10" t="str">
        <x:v>PARSED</x:v>
      </x:c>
      <x:c r="J1787" s="10" t="str">
        <x:v>GENERATION_ACCEPTED</x:v>
      </x:c>
      <x:c r="K1787" s="10" t="str">
        <x:v>855b816153826a70710ce342ae060cd55fb6b196e875816db6c3e24ad5b965cd</x:v>
      </x:c>
      <x:c r="L1787" s="10" t="str">
        <x:v>full_repair_v2</x:v>
      </x:c>
      <x:c r="M1787" s="10" t="n">
        <x:v>1</x:v>
      </x:c>
      <x:c r="N1787" s="10" t="n">
        <x:v>0</x:v>
      </x:c>
      <x:c r="O1787" s="10" t="n">
        <x:v>0</x:v>
      </x:c>
      <x:c r="P1787" s="9" t="str">
        <x:f>'CaseReview'!U1787</x:f>
        <x:v>PASS</x:v>
      </x:c>
      <x:c r="Q1787" s="9" t="n">
        <x:f>IF(AND(T1787=1,G1787=P1787),1,0)</x:f>
        <x:v>1</x:v>
      </x:c>
      <x:c r="R1787" s="9" t="n">
        <x:f>IF(AND(T1787=1,G1787="PASS",P1787="FAIL"),1,0)</x:f>
        <x:v>0</x:v>
      </x:c>
      <x:c r="S1787" s="9" t="n">
        <x:f>IF(AND(T1787=1,G1787="FAIL",P1787="PASS"),1,0)</x:f>
        <x:v>0</x:v>
      </x:c>
      <x:c r="T1787" s="9" t="n">
        <x:v>1</x:v>
      </x:c>
      <x:c r="U1787" s="9" t="n">
        <x:v>8</x:v>
      </x:c>
      <x:c r="V1787" s="9" t="str">
        <x:v>MVP/SHACL_GENERATION_PIPELINE/experiments/FULL_REPAIR_V2/RUN_01/runs/RUN-TRF-045-20260915T130244286996Z/final/final_shape.ttl</x:v>
      </x:c>
    </x:row>
    <x:row r="1788" ht="22" customHeight="1">
      <x:c r="A1788" s="10" t="str">
        <x:v>V2_FALLBACK25</x:v>
      </x:c>
      <x:c r="B1788" s="10" t="str">
        <x:v>TRF-045</x:v>
      </x:c>
      <x:c r="C1788" s="10" t="str">
        <x:v>TRF-045-P03</x:v>
      </x:c>
      <x:c r="D1788" s="10" t="str">
        <x:v>RUN_01</x:v>
      </x:c>
      <x:c r="E1788" s="10" t="str">
        <x:v>ORIGINAL_LEDGER</x:v>
      </x:c>
      <x:c r="F1788" s="10" t="str">
        <x:v>PASS</x:v>
      </x:c>
      <x:c r="G1788" s="10" t="str">
        <x:v>PASS</x:v>
      </x:c>
      <x:c r="H1788" s="10" t="str">
        <x:v>EXECUTED</x:v>
      </x:c>
      <x:c r="I1788" s="10" t="str">
        <x:v>PARSED</x:v>
      </x:c>
      <x:c r="J1788" s="10" t="str">
        <x:v>GENERATION_ACCEPTED</x:v>
      </x:c>
      <x:c r="K1788" s="10" t="str">
        <x:v>855b816153826a70710ce342ae060cd55fb6b196e875816db6c3e24ad5b965cd</x:v>
      </x:c>
      <x:c r="L1788" s="10" t="str">
        <x:v>full_repair_v2</x:v>
      </x:c>
      <x:c r="M1788" s="10" t="n">
        <x:v>1</x:v>
      </x:c>
      <x:c r="N1788" s="10" t="n">
        <x:v>0</x:v>
      </x:c>
      <x:c r="O1788" s="10" t="n">
        <x:v>0</x:v>
      </x:c>
      <x:c r="P1788" s="9" t="str">
        <x:f>'CaseReview'!U1788</x:f>
        <x:v>PASS</x:v>
      </x:c>
      <x:c r="Q1788" s="9" t="n">
        <x:f>IF(AND(T1788=1,G1788=P1788),1,0)</x:f>
        <x:v>1</x:v>
      </x:c>
      <x:c r="R1788" s="9" t="n">
        <x:f>IF(AND(T1788=1,G1788="PASS",P1788="FAIL"),1,0)</x:f>
        <x:v>0</x:v>
      </x:c>
      <x:c r="S1788" s="9" t="n">
        <x:f>IF(AND(T1788=1,G1788="FAIL",P1788="PASS"),1,0)</x:f>
        <x:v>0</x:v>
      </x:c>
      <x:c r="T1788" s="9" t="n">
        <x:v>1</x:v>
      </x:c>
      <x:c r="U1788" s="9" t="n">
        <x:v>8</x:v>
      </x:c>
      <x:c r="V1788" s="9" t="str">
        <x:v>MVP/SHACL_GENERATION_PIPELINE/experiments/FULL_REPAIR_V2/RUN_01/runs/RUN-TRF-045-20260915T130244286996Z/final/final_shape.ttl</x:v>
      </x:c>
    </x:row>
    <x:row r="1789" ht="22" customHeight="1">
      <x:c r="A1789" s="10" t="str">
        <x:v>V2_FALLBACK25</x:v>
      </x:c>
      <x:c r="B1789" s="10" t="str">
        <x:v>TRF-045</x:v>
      </x:c>
      <x:c r="C1789" s="10" t="str">
        <x:v>TRF-045-P04</x:v>
      </x:c>
      <x:c r="D1789" s="10" t="str">
        <x:v>RUN_01</x:v>
      </x:c>
      <x:c r="E1789" s="10" t="str">
        <x:v>ORIGINAL_LEDGER</x:v>
      </x:c>
      <x:c r="F1789" s="10" t="str">
        <x:v>PASS</x:v>
      </x:c>
      <x:c r="G1789" s="10" t="str">
        <x:v>PASS</x:v>
      </x:c>
      <x:c r="H1789" s="10" t="str">
        <x:v>EXECUTED</x:v>
      </x:c>
      <x:c r="I1789" s="10" t="str">
        <x:v>PARSED</x:v>
      </x:c>
      <x:c r="J1789" s="10" t="str">
        <x:v>GENERATION_ACCEPTED</x:v>
      </x:c>
      <x:c r="K1789" s="10" t="str">
        <x:v>855b816153826a70710ce342ae060cd55fb6b196e875816db6c3e24ad5b965cd</x:v>
      </x:c>
      <x:c r="L1789" s="10" t="str">
        <x:v>full_repair_v2</x:v>
      </x:c>
      <x:c r="M1789" s="10" t="n">
        <x:v>1</x:v>
      </x:c>
      <x:c r="N1789" s="10" t="n">
        <x:v>0</x:v>
      </x:c>
      <x:c r="O1789" s="10" t="n">
        <x:v>0</x:v>
      </x:c>
      <x:c r="P1789" s="9" t="str">
        <x:f>'CaseReview'!U1789</x:f>
        <x:v>PASS</x:v>
      </x:c>
      <x:c r="Q1789" s="9" t="n">
        <x:f>IF(AND(T1789=1,G1789=P1789),1,0)</x:f>
        <x:v>1</x:v>
      </x:c>
      <x:c r="R1789" s="9" t="n">
        <x:f>IF(AND(T1789=1,G1789="PASS",P1789="FAIL"),1,0)</x:f>
        <x:v>0</x:v>
      </x:c>
      <x:c r="S1789" s="9" t="n">
        <x:f>IF(AND(T1789=1,G1789="FAIL",P1789="PASS"),1,0)</x:f>
        <x:v>0</x:v>
      </x:c>
      <x:c r="T1789" s="9" t="n">
        <x:v>1</x:v>
      </x:c>
      <x:c r="U1789" s="9" t="n">
        <x:v>8</x:v>
      </x:c>
      <x:c r="V1789" s="9" t="str">
        <x:v>MVP/SHACL_GENERATION_PIPELINE/experiments/FULL_REPAIR_V2/RUN_01/runs/RUN-TRF-045-20260915T130244286996Z/final/final_shape.ttl</x:v>
      </x:c>
    </x:row>
    <x:row r="1790" ht="22" customHeight="1">
      <x:c r="A1790" s="10" t="str">
        <x:v>V2_FALLBACK25</x:v>
      </x:c>
      <x:c r="B1790" s="10" t="str">
        <x:v>TRF-046</x:v>
      </x:c>
      <x:c r="C1790" s="10" t="str">
        <x:v>TRF-046-F01</x:v>
      </x:c>
      <x:c r="D1790" s="10" t="str">
        <x:v>RUN_01</x:v>
      </x:c>
      <x:c r="E1790" s="10" t="str">
        <x:v>ORIGINAL_LEDGER</x:v>
      </x:c>
      <x:c r="F1790" s="10" t="str">
        <x:v>FAIL</x:v>
      </x:c>
      <x:c r="G1790" s="10" t="str">
        <x:v>FAIL</x:v>
      </x:c>
      <x:c r="H1790" s="10" t="str">
        <x:v>EXECUTED</x:v>
      </x:c>
      <x:c r="I1790" s="10" t="str">
        <x:v>PARSED</x:v>
      </x:c>
      <x:c r="J1790" s="10" t="str">
        <x:v>GENERATION_ACCEPTED</x:v>
      </x:c>
      <x:c r="K1790" s="10" t="str">
        <x:v>3fb9d442ddc920db30615be0f45479aabc9b3771ac69fab63e4ddd613bb995e9</x:v>
      </x:c>
      <x:c r="L1790" s="10" t="str">
        <x:v>full_repair_v2</x:v>
      </x:c>
      <x:c r="M1790" s="10" t="n">
        <x:v>1</x:v>
      </x:c>
      <x:c r="N1790" s="10" t="n">
        <x:v>0</x:v>
      </x:c>
      <x:c r="O1790" s="10" t="n">
        <x:v>0</x:v>
      </x:c>
      <x:c r="P1790" s="9" t="str">
        <x:f>'CaseReview'!U1790</x:f>
        <x:v>FAIL</x:v>
      </x:c>
      <x:c r="Q1790" s="9" t="n">
        <x:f>IF(AND(T1790=1,G1790=P1790),1,0)</x:f>
        <x:v>1</x:v>
      </x:c>
      <x:c r="R1790" s="9" t="n">
        <x:f>IF(AND(T1790=1,G1790="PASS",P1790="FAIL"),1,0)</x:f>
        <x:v>0</x:v>
      </x:c>
      <x:c r="S1790" s="9" t="n">
        <x:f>IF(AND(T1790=1,G1790="FAIL",P1790="PASS"),1,0)</x:f>
        <x:v>0</x:v>
      </x:c>
      <x:c r="T1790" s="9" t="n">
        <x:v>1</x:v>
      </x:c>
      <x:c r="U1790" s="9" t="n">
        <x:v>8</x:v>
      </x:c>
      <x:c r="V1790" s="9" t="str">
        <x:v>MVP/SHACL_GENERATION_PIPELINE/experiments/FULL_REPAIR_V2/RUN_01/runs/RUN-TRF-046-20260915T130315848616Z/final/final_shape.ttl</x:v>
      </x:c>
    </x:row>
    <x:row r="1791" ht="22" customHeight="1">
      <x:c r="A1791" s="10" t="str">
        <x:v>V2_FALLBACK25</x:v>
      </x:c>
      <x:c r="B1791" s="10" t="str">
        <x:v>TRF-046</x:v>
      </x:c>
      <x:c r="C1791" s="10" t="str">
        <x:v>TRF-046-F02</x:v>
      </x:c>
      <x:c r="D1791" s="10" t="str">
        <x:v>RUN_01</x:v>
      </x:c>
      <x:c r="E1791" s="10" t="str">
        <x:v>ORIGINAL_LEDGER</x:v>
      </x:c>
      <x:c r="F1791" s="10" t="str">
        <x:v>FAIL</x:v>
      </x:c>
      <x:c r="G1791" s="10" t="str">
        <x:v>FAIL</x:v>
      </x:c>
      <x:c r="H1791" s="10" t="str">
        <x:v>EXECUTED</x:v>
      </x:c>
      <x:c r="I1791" s="10" t="str">
        <x:v>PARSED</x:v>
      </x:c>
      <x:c r="J1791" s="10" t="str">
        <x:v>GENERATION_ACCEPTED</x:v>
      </x:c>
      <x:c r="K1791" s="10" t="str">
        <x:v>3fb9d442ddc920db30615be0f45479aabc9b3771ac69fab63e4ddd613bb995e9</x:v>
      </x:c>
      <x:c r="L1791" s="10" t="str">
        <x:v>full_repair_v2</x:v>
      </x:c>
      <x:c r="M1791" s="10" t="n">
        <x:v>1</x:v>
      </x:c>
      <x:c r="N1791" s="10" t="n">
        <x:v>0</x:v>
      </x:c>
      <x:c r="O1791" s="10" t="n">
        <x:v>0</x:v>
      </x:c>
      <x:c r="P1791" s="9" t="str">
        <x:f>'CaseReview'!U1791</x:f>
        <x:v>FAIL</x:v>
      </x:c>
      <x:c r="Q1791" s="9" t="n">
        <x:f>IF(AND(T1791=1,G1791=P1791),1,0)</x:f>
        <x:v>1</x:v>
      </x:c>
      <x:c r="R1791" s="9" t="n">
        <x:f>IF(AND(T1791=1,G1791="PASS",P1791="FAIL"),1,0)</x:f>
        <x:v>0</x:v>
      </x:c>
      <x:c r="S1791" s="9" t="n">
        <x:f>IF(AND(T1791=1,G1791="FAIL",P1791="PASS"),1,0)</x:f>
        <x:v>0</x:v>
      </x:c>
      <x:c r="T1791" s="9" t="n">
        <x:v>1</x:v>
      </x:c>
      <x:c r="U1791" s="9" t="n">
        <x:v>8</x:v>
      </x:c>
      <x:c r="V1791" s="9" t="str">
        <x:v>MVP/SHACL_GENERATION_PIPELINE/experiments/FULL_REPAIR_V2/RUN_01/runs/RUN-TRF-046-20260915T130315848616Z/final/final_shape.ttl</x:v>
      </x:c>
    </x:row>
    <x:row r="1792" ht="22" customHeight="1">
      <x:c r="A1792" s="10" t="str">
        <x:v>V2_FALLBACK25</x:v>
      </x:c>
      <x:c r="B1792" s="10" t="str">
        <x:v>TRF-046</x:v>
      </x:c>
      <x:c r="C1792" s="10" t="str">
        <x:v>TRF-046-F03</x:v>
      </x:c>
      <x:c r="D1792" s="10" t="str">
        <x:v>RUN_01</x:v>
      </x:c>
      <x:c r="E1792" s="10" t="str">
        <x:v>ORIGINAL_LEDGER</x:v>
      </x:c>
      <x:c r="F1792" s="10" t="str">
        <x:v>FAIL</x:v>
      </x:c>
      <x:c r="G1792" s="10" t="str">
        <x:v>FAIL</x:v>
      </x:c>
      <x:c r="H1792" s="10" t="str">
        <x:v>EXECUTED</x:v>
      </x:c>
      <x:c r="I1792" s="10" t="str">
        <x:v>PARSED</x:v>
      </x:c>
      <x:c r="J1792" s="10" t="str">
        <x:v>GENERATION_ACCEPTED</x:v>
      </x:c>
      <x:c r="K1792" s="10" t="str">
        <x:v>3fb9d442ddc920db30615be0f45479aabc9b3771ac69fab63e4ddd613bb995e9</x:v>
      </x:c>
      <x:c r="L1792" s="10" t="str">
        <x:v>full_repair_v2</x:v>
      </x:c>
      <x:c r="M1792" s="10" t="n">
        <x:v>1</x:v>
      </x:c>
      <x:c r="N1792" s="10" t="n">
        <x:v>0</x:v>
      </x:c>
      <x:c r="O1792" s="10" t="n">
        <x:v>0</x:v>
      </x:c>
      <x:c r="P1792" s="9" t="str">
        <x:f>'CaseReview'!U1792</x:f>
        <x:v>FAIL</x:v>
      </x:c>
      <x:c r="Q1792" s="9" t="n">
        <x:f>IF(AND(T1792=1,G1792=P1792),1,0)</x:f>
        <x:v>1</x:v>
      </x:c>
      <x:c r="R1792" s="9" t="n">
        <x:f>IF(AND(T1792=1,G1792="PASS",P1792="FAIL"),1,0)</x:f>
        <x:v>0</x:v>
      </x:c>
      <x:c r="S1792" s="9" t="n">
        <x:f>IF(AND(T1792=1,G1792="FAIL",P1792="PASS"),1,0)</x:f>
        <x:v>0</x:v>
      </x:c>
      <x:c r="T1792" s="9" t="n">
        <x:v>1</x:v>
      </x:c>
      <x:c r="U1792" s="9" t="n">
        <x:v>8</x:v>
      </x:c>
      <x:c r="V1792" s="9" t="str">
        <x:v>MVP/SHACL_GENERATION_PIPELINE/experiments/FULL_REPAIR_V2/RUN_01/runs/RUN-TRF-046-20260915T130315848616Z/final/final_shape.ttl</x:v>
      </x:c>
    </x:row>
    <x:row r="1793" ht="22" customHeight="1">
      <x:c r="A1793" s="10" t="str">
        <x:v>V2_FALLBACK25</x:v>
      </x:c>
      <x:c r="B1793" s="10" t="str">
        <x:v>TRF-046</x:v>
      </x:c>
      <x:c r="C1793" s="10" t="str">
        <x:v>TRF-046-F04</x:v>
      </x:c>
      <x:c r="D1793" s="10" t="str">
        <x:v>RUN_01</x:v>
      </x:c>
      <x:c r="E1793" s="10" t="str">
        <x:v>ORIGINAL_LEDGER</x:v>
      </x:c>
      <x:c r="F1793" s="10" t="str">
        <x:v>FAIL</x:v>
      </x:c>
      <x:c r="G1793" s="10" t="str">
        <x:v>FAIL</x:v>
      </x:c>
      <x:c r="H1793" s="10" t="str">
        <x:v>EXECUTED</x:v>
      </x:c>
      <x:c r="I1793" s="10" t="str">
        <x:v>PARSED</x:v>
      </x:c>
      <x:c r="J1793" s="10" t="str">
        <x:v>GENERATION_ACCEPTED</x:v>
      </x:c>
      <x:c r="K1793" s="10" t="str">
        <x:v>3fb9d442ddc920db30615be0f45479aabc9b3771ac69fab63e4ddd613bb995e9</x:v>
      </x:c>
      <x:c r="L1793" s="10" t="str">
        <x:v>full_repair_v2</x:v>
      </x:c>
      <x:c r="M1793" s="10" t="n">
        <x:v>1</x:v>
      </x:c>
      <x:c r="N1793" s="10" t="n">
        <x:v>0</x:v>
      </x:c>
      <x:c r="O1793" s="10" t="n">
        <x:v>0</x:v>
      </x:c>
      <x:c r="P1793" s="9" t="str">
        <x:f>'CaseReview'!U1793</x:f>
        <x:v>FAIL</x:v>
      </x:c>
      <x:c r="Q1793" s="9" t="n">
        <x:f>IF(AND(T1793=1,G1793=P1793),1,0)</x:f>
        <x:v>1</x:v>
      </x:c>
      <x:c r="R1793" s="9" t="n">
        <x:f>IF(AND(T1793=1,G1793="PASS",P1793="FAIL"),1,0)</x:f>
        <x:v>0</x:v>
      </x:c>
      <x:c r="S1793" s="9" t="n">
        <x:f>IF(AND(T1793=1,G1793="FAIL",P1793="PASS"),1,0)</x:f>
        <x:v>0</x:v>
      </x:c>
      <x:c r="T1793" s="9" t="n">
        <x:v>1</x:v>
      </x:c>
      <x:c r="U1793" s="9" t="n">
        <x:v>8</x:v>
      </x:c>
      <x:c r="V1793" s="9" t="str">
        <x:v>MVP/SHACL_GENERATION_PIPELINE/experiments/FULL_REPAIR_V2/RUN_01/runs/RUN-TRF-046-20260915T130315848616Z/final/final_shape.ttl</x:v>
      </x:c>
    </x:row>
    <x:row r="1794" ht="22" customHeight="1">
      <x:c r="A1794" s="10" t="str">
        <x:v>V2_FALLBACK25</x:v>
      </x:c>
      <x:c r="B1794" s="10" t="str">
        <x:v>TRF-046</x:v>
      </x:c>
      <x:c r="C1794" s="10" t="str">
        <x:v>TRF-046-P01</x:v>
      </x:c>
      <x:c r="D1794" s="10" t="str">
        <x:v>RUN_01</x:v>
      </x:c>
      <x:c r="E1794" s="10" t="str">
        <x:v>ORIGINAL_LEDGER</x:v>
      </x:c>
      <x:c r="F1794" s="10" t="str">
        <x:v>PASS</x:v>
      </x:c>
      <x:c r="G1794" s="10" t="str">
        <x:v>FAIL</x:v>
      </x:c>
      <x:c r="H1794" s="10" t="str">
        <x:v>EXECUTED</x:v>
      </x:c>
      <x:c r="I1794" s="10" t="str">
        <x:v>PARSED</x:v>
      </x:c>
      <x:c r="J1794" s="10" t="str">
        <x:v>GENERATION_ACCEPTED</x:v>
      </x:c>
      <x:c r="K1794" s="10" t="str">
        <x:v>3fb9d442ddc920db30615be0f45479aabc9b3771ac69fab63e4ddd613bb995e9</x:v>
      </x:c>
      <x:c r="L1794" s="10" t="str">
        <x:v>full_repair_v2</x:v>
      </x:c>
      <x:c r="M1794" s="10" t="n">
        <x:v>0</x:v>
      </x:c>
      <x:c r="N1794" s="10" t="n">
        <x:v>0</x:v>
      </x:c>
      <x:c r="O1794" s="10" t="n">
        <x:v>1</x:v>
      </x:c>
      <x:c r="P1794" s="9" t="str">
        <x:f>'CaseReview'!U1794</x:f>
        <x:v>PASS</x:v>
      </x:c>
      <x:c r="Q1794" s="9" t="n">
        <x:f>IF(AND(T1794=1,G1794=P1794),1,0)</x:f>
        <x:v>0</x:v>
      </x:c>
      <x:c r="R1794" s="9" t="n">
        <x:f>IF(AND(T1794=1,G1794="PASS",P1794="FAIL"),1,0)</x:f>
        <x:v>0</x:v>
      </x:c>
      <x:c r="S1794" s="9" t="n">
        <x:f>IF(AND(T1794=1,G1794="FAIL",P1794="PASS"),1,0)</x:f>
        <x:v>1</x:v>
      </x:c>
      <x:c r="T1794" s="9" t="n">
        <x:v>1</x:v>
      </x:c>
      <x:c r="U1794" s="9" t="n">
        <x:v>8</x:v>
      </x:c>
      <x:c r="V1794" s="9" t="str">
        <x:v>MVP/SHACL_GENERATION_PIPELINE/experiments/FULL_REPAIR_V2/RUN_01/runs/RUN-TRF-046-20260915T130315848616Z/final/final_shape.ttl</x:v>
      </x:c>
    </x:row>
    <x:row r="1795" ht="22" customHeight="1">
      <x:c r="A1795" s="10" t="str">
        <x:v>V2_FALLBACK25</x:v>
      </x:c>
      <x:c r="B1795" s="10" t="str">
        <x:v>TRF-046</x:v>
      </x:c>
      <x:c r="C1795" s="10" t="str">
        <x:v>TRF-046-P02</x:v>
      </x:c>
      <x:c r="D1795" s="10" t="str">
        <x:v>RUN_01</x:v>
      </x:c>
      <x:c r="E1795" s="10" t="str">
        <x:v>ORIGINAL_LEDGER</x:v>
      </x:c>
      <x:c r="F1795" s="10" t="str">
        <x:v>PASS</x:v>
      </x:c>
      <x:c r="G1795" s="10" t="str">
        <x:v>FAIL</x:v>
      </x:c>
      <x:c r="H1795" s="10" t="str">
        <x:v>EXECUTED</x:v>
      </x:c>
      <x:c r="I1795" s="10" t="str">
        <x:v>PARSED</x:v>
      </x:c>
      <x:c r="J1795" s="10" t="str">
        <x:v>GENERATION_ACCEPTED</x:v>
      </x:c>
      <x:c r="K1795" s="10" t="str">
        <x:v>3fb9d442ddc920db30615be0f45479aabc9b3771ac69fab63e4ddd613bb995e9</x:v>
      </x:c>
      <x:c r="L1795" s="10" t="str">
        <x:v>full_repair_v2</x:v>
      </x:c>
      <x:c r="M1795" s="10" t="n">
        <x:v>0</x:v>
      </x:c>
      <x:c r="N1795" s="10" t="n">
        <x:v>0</x:v>
      </x:c>
      <x:c r="O1795" s="10" t="n">
        <x:v>1</x:v>
      </x:c>
      <x:c r="P1795" s="9" t="str">
        <x:f>'CaseReview'!U1795</x:f>
        <x:v>PASS</x:v>
      </x:c>
      <x:c r="Q1795" s="9" t="n">
        <x:f>IF(AND(T1795=1,G1795=P1795),1,0)</x:f>
        <x:v>0</x:v>
      </x:c>
      <x:c r="R1795" s="9" t="n">
        <x:f>IF(AND(T1795=1,G1795="PASS",P1795="FAIL"),1,0)</x:f>
        <x:v>0</x:v>
      </x:c>
      <x:c r="S1795" s="9" t="n">
        <x:f>IF(AND(T1795=1,G1795="FAIL",P1795="PASS"),1,0)</x:f>
        <x:v>1</x:v>
      </x:c>
      <x:c r="T1795" s="9" t="n">
        <x:v>1</x:v>
      </x:c>
      <x:c r="U1795" s="9" t="n">
        <x:v>8</x:v>
      </x:c>
      <x:c r="V1795" s="9" t="str">
        <x:v>MVP/SHACL_GENERATION_PIPELINE/experiments/FULL_REPAIR_V2/RUN_01/runs/RUN-TRF-046-20260915T130315848616Z/final/final_shape.ttl</x:v>
      </x:c>
    </x:row>
    <x:row r="1796" ht="22" customHeight="1">
      <x:c r="A1796" s="10" t="str">
        <x:v>V2_FALLBACK25</x:v>
      </x:c>
      <x:c r="B1796" s="10" t="str">
        <x:v>TRF-046</x:v>
      </x:c>
      <x:c r="C1796" s="10" t="str">
        <x:v>TRF-046-P03</x:v>
      </x:c>
      <x:c r="D1796" s="10" t="str">
        <x:v>RUN_01</x:v>
      </x:c>
      <x:c r="E1796" s="10" t="str">
        <x:v>ORIGINAL_LEDGER</x:v>
      </x:c>
      <x:c r="F1796" s="10" t="str">
        <x:v>PASS</x:v>
      </x:c>
      <x:c r="G1796" s="10" t="str">
        <x:v>FAIL</x:v>
      </x:c>
      <x:c r="H1796" s="10" t="str">
        <x:v>EXECUTED</x:v>
      </x:c>
      <x:c r="I1796" s="10" t="str">
        <x:v>PARSED</x:v>
      </x:c>
      <x:c r="J1796" s="10" t="str">
        <x:v>GENERATION_ACCEPTED</x:v>
      </x:c>
      <x:c r="K1796" s="10" t="str">
        <x:v>3fb9d442ddc920db30615be0f45479aabc9b3771ac69fab63e4ddd613bb995e9</x:v>
      </x:c>
      <x:c r="L1796" s="10" t="str">
        <x:v>full_repair_v2</x:v>
      </x:c>
      <x:c r="M1796" s="10" t="n">
        <x:v>0</x:v>
      </x:c>
      <x:c r="N1796" s="10" t="n">
        <x:v>0</x:v>
      </x:c>
      <x:c r="O1796" s="10" t="n">
        <x:v>1</x:v>
      </x:c>
      <x:c r="P1796" s="9" t="str">
        <x:f>'CaseReview'!U1796</x:f>
        <x:v>PASS</x:v>
      </x:c>
      <x:c r="Q1796" s="9" t="n">
        <x:f>IF(AND(T1796=1,G1796=P1796),1,0)</x:f>
        <x:v>0</x:v>
      </x:c>
      <x:c r="R1796" s="9" t="n">
        <x:f>IF(AND(T1796=1,G1796="PASS",P1796="FAIL"),1,0)</x:f>
        <x:v>0</x:v>
      </x:c>
      <x:c r="S1796" s="9" t="n">
        <x:f>IF(AND(T1796=1,G1796="FAIL",P1796="PASS"),1,0)</x:f>
        <x:v>1</x:v>
      </x:c>
      <x:c r="T1796" s="9" t="n">
        <x:v>1</x:v>
      </x:c>
      <x:c r="U1796" s="9" t="n">
        <x:v>8</x:v>
      </x:c>
      <x:c r="V1796" s="9" t="str">
        <x:v>MVP/SHACL_GENERATION_PIPELINE/experiments/FULL_REPAIR_V2/RUN_01/runs/RUN-TRF-046-20260915T130315848616Z/final/final_shape.ttl</x:v>
      </x:c>
    </x:row>
    <x:row r="1797" ht="22" customHeight="1">
      <x:c r="A1797" s="10" t="str">
        <x:v>V2_FALLBACK25</x:v>
      </x:c>
      <x:c r="B1797" s="10" t="str">
        <x:v>TRF-046</x:v>
      </x:c>
      <x:c r="C1797" s="10" t="str">
        <x:v>TRF-046-P04</x:v>
      </x:c>
      <x:c r="D1797" s="10" t="str">
        <x:v>RUN_01</x:v>
      </x:c>
      <x:c r="E1797" s="10" t="str">
        <x:v>ORIGINAL_LEDGER</x:v>
      </x:c>
      <x:c r="F1797" s="10" t="str">
        <x:v>PASS</x:v>
      </x:c>
      <x:c r="G1797" s="10" t="str">
        <x:v>FAIL</x:v>
      </x:c>
      <x:c r="H1797" s="10" t="str">
        <x:v>EXECUTED</x:v>
      </x:c>
      <x:c r="I1797" s="10" t="str">
        <x:v>PARSED</x:v>
      </x:c>
      <x:c r="J1797" s="10" t="str">
        <x:v>GENERATION_ACCEPTED</x:v>
      </x:c>
      <x:c r="K1797" s="10" t="str">
        <x:v>3fb9d442ddc920db30615be0f45479aabc9b3771ac69fab63e4ddd613bb995e9</x:v>
      </x:c>
      <x:c r="L1797" s="10" t="str">
        <x:v>full_repair_v2</x:v>
      </x:c>
      <x:c r="M1797" s="10" t="n">
        <x:v>0</x:v>
      </x:c>
      <x:c r="N1797" s="10" t="n">
        <x:v>0</x:v>
      </x:c>
      <x:c r="O1797" s="10" t="n">
        <x:v>1</x:v>
      </x:c>
      <x:c r="P1797" s="9" t="str">
        <x:f>'CaseReview'!U1797</x:f>
        <x:v>PASS</x:v>
      </x:c>
      <x:c r="Q1797" s="9" t="n">
        <x:f>IF(AND(T1797=1,G1797=P1797),1,0)</x:f>
        <x:v>0</x:v>
      </x:c>
      <x:c r="R1797" s="9" t="n">
        <x:f>IF(AND(T1797=1,G1797="PASS",P1797="FAIL"),1,0)</x:f>
        <x:v>0</x:v>
      </x:c>
      <x:c r="S1797" s="9" t="n">
        <x:f>IF(AND(T1797=1,G1797="FAIL",P1797="PASS"),1,0)</x:f>
        <x:v>1</x:v>
      </x:c>
      <x:c r="T1797" s="9" t="n">
        <x:v>1</x:v>
      </x:c>
      <x:c r="U1797" s="9" t="n">
        <x:v>8</x:v>
      </x:c>
      <x:c r="V1797" s="9" t="str">
        <x:v>MVP/SHACL_GENERATION_PIPELINE/experiments/FULL_REPAIR_V2/RUN_01/runs/RUN-TRF-046-20260915T130315848616Z/final/final_shape.ttl</x:v>
      </x:c>
    </x:row>
    <x:row r="1798" ht="22" customHeight="1">
      <x:c r="A1798" s="10" t="str">
        <x:v>V2_FALLBACK25</x:v>
      </x:c>
      <x:c r="B1798" s="10" t="str">
        <x:v>TRF-047</x:v>
      </x:c>
      <x:c r="C1798" s="10" t="str">
        <x:v>TRF-047-F01</x:v>
      </x:c>
      <x:c r="D1798" s="10" t="str">
        <x:v>RUN_01</x:v>
      </x:c>
      <x:c r="E1798" s="10" t="str">
        <x:v>ORIGINAL_LEDGER</x:v>
      </x:c>
      <x:c r="F1798" s="10" t="str">
        <x:v>FAIL</x:v>
      </x:c>
      <x:c r="G1798" s="10" t="str">
        <x:v>PASS</x:v>
      </x:c>
      <x:c r="H1798" s="10" t="str">
        <x:v>EXECUTED</x:v>
      </x:c>
      <x:c r="I1798" s="10" t="str">
        <x:v>PARSED</x:v>
      </x:c>
      <x:c r="J1798" s="10" t="str">
        <x:v>GENERATION_ACCEPTED</x:v>
      </x:c>
      <x:c r="K1798" s="10" t="str">
        <x:v>c4a4580ad369eb969519df1348400fc37feb53f37ddf0715427a99e8913f0c0d</x:v>
      </x:c>
      <x:c r="L1798" s="10" t="str">
        <x:v>full_repair_v2</x:v>
      </x:c>
      <x:c r="M1798" s="10" t="n">
        <x:v>0</x:v>
      </x:c>
      <x:c r="N1798" s="10" t="n">
        <x:v>1</x:v>
      </x:c>
      <x:c r="O1798" s="10" t="n">
        <x:v>0</x:v>
      </x:c>
      <x:c r="P1798" s="9" t="str">
        <x:f>'CaseReview'!U1798</x:f>
        <x:v>FAIL</x:v>
      </x:c>
      <x:c r="Q1798" s="9" t="n">
        <x:f>IF(AND(T1798=1,G1798=P1798),1,0)</x:f>
        <x:v>0</x:v>
      </x:c>
      <x:c r="R1798" s="9" t="n">
        <x:f>IF(AND(T1798=1,G1798="PASS",P1798="FAIL"),1,0)</x:f>
        <x:v>1</x:v>
      </x:c>
      <x:c r="S1798" s="9" t="n">
        <x:f>IF(AND(T1798=1,G1798="FAIL",P1798="PASS"),1,0)</x:f>
        <x:v>0</x:v>
      </x:c>
      <x:c r="T1798" s="9" t="n">
        <x:v>1</x:v>
      </x:c>
      <x:c r="U1798" s="9" t="n">
        <x:v>8</x:v>
      </x:c>
      <x:c r="V1798" s="9" t="str">
        <x:v>MVP/SHACL_GENERATION_PIPELINE/experiments/FULL_REPAIR_V2/RUN_01/runs/RUN-TRF-047-20260915T130504862305Z/final/final_shape.ttl</x:v>
      </x:c>
    </x:row>
    <x:row r="1799" ht="22" customHeight="1">
      <x:c r="A1799" s="10" t="str">
        <x:v>V2_FALLBACK25</x:v>
      </x:c>
      <x:c r="B1799" s="10" t="str">
        <x:v>TRF-047</x:v>
      </x:c>
      <x:c r="C1799" s="10" t="str">
        <x:v>TRF-047-F02</x:v>
      </x:c>
      <x:c r="D1799" s="10" t="str">
        <x:v>RUN_01</x:v>
      </x:c>
      <x:c r="E1799" s="10" t="str">
        <x:v>ORIGINAL_LEDGER</x:v>
      </x:c>
      <x:c r="F1799" s="10" t="str">
        <x:v>FAIL</x:v>
      </x:c>
      <x:c r="G1799" s="10" t="str">
        <x:v>PASS</x:v>
      </x:c>
      <x:c r="H1799" s="10" t="str">
        <x:v>EXECUTED</x:v>
      </x:c>
      <x:c r="I1799" s="10" t="str">
        <x:v>PARSED</x:v>
      </x:c>
      <x:c r="J1799" s="10" t="str">
        <x:v>GENERATION_ACCEPTED</x:v>
      </x:c>
      <x:c r="K1799" s="10" t="str">
        <x:v>c4a4580ad369eb969519df1348400fc37feb53f37ddf0715427a99e8913f0c0d</x:v>
      </x:c>
      <x:c r="L1799" s="10" t="str">
        <x:v>full_repair_v2</x:v>
      </x:c>
      <x:c r="M1799" s="10" t="n">
        <x:v>0</x:v>
      </x:c>
      <x:c r="N1799" s="10" t="n">
        <x:v>1</x:v>
      </x:c>
      <x:c r="O1799" s="10" t="n">
        <x:v>0</x:v>
      </x:c>
      <x:c r="P1799" s="9" t="str">
        <x:f>'CaseReview'!U1799</x:f>
        <x:v>FAIL</x:v>
      </x:c>
      <x:c r="Q1799" s="9" t="n">
        <x:f>IF(AND(T1799=1,G1799=P1799),1,0)</x:f>
        <x:v>0</x:v>
      </x:c>
      <x:c r="R1799" s="9" t="n">
        <x:f>IF(AND(T1799=1,G1799="PASS",P1799="FAIL"),1,0)</x:f>
        <x:v>1</x:v>
      </x:c>
      <x:c r="S1799" s="9" t="n">
        <x:f>IF(AND(T1799=1,G1799="FAIL",P1799="PASS"),1,0)</x:f>
        <x:v>0</x:v>
      </x:c>
      <x:c r="T1799" s="9" t="n">
        <x:v>1</x:v>
      </x:c>
      <x:c r="U1799" s="9" t="n">
        <x:v>8</x:v>
      </x:c>
      <x:c r="V1799" s="9" t="str">
        <x:v>MVP/SHACL_GENERATION_PIPELINE/experiments/FULL_REPAIR_V2/RUN_01/runs/RUN-TRF-047-20260915T130504862305Z/final/final_shape.ttl</x:v>
      </x:c>
    </x:row>
    <x:row r="1800" ht="22" customHeight="1">
      <x:c r="A1800" s="10" t="str">
        <x:v>V2_FALLBACK25</x:v>
      </x:c>
      <x:c r="B1800" s="10" t="str">
        <x:v>TRF-047</x:v>
      </x:c>
      <x:c r="C1800" s="10" t="str">
        <x:v>TRF-047-F03</x:v>
      </x:c>
      <x:c r="D1800" s="10" t="str">
        <x:v>RUN_01</x:v>
      </x:c>
      <x:c r="E1800" s="10" t="str">
        <x:v>ORIGINAL_LEDGER</x:v>
      </x:c>
      <x:c r="F1800" s="10" t="str">
        <x:v>FAIL</x:v>
      </x:c>
      <x:c r="G1800" s="10" t="str">
        <x:v>FAIL</x:v>
      </x:c>
      <x:c r="H1800" s="10" t="str">
        <x:v>EXECUTED</x:v>
      </x:c>
      <x:c r="I1800" s="10" t="str">
        <x:v>PARSED</x:v>
      </x:c>
      <x:c r="J1800" s="10" t="str">
        <x:v>GENERATION_ACCEPTED</x:v>
      </x:c>
      <x:c r="K1800" s="10" t="str">
        <x:v>c4a4580ad369eb969519df1348400fc37feb53f37ddf0715427a99e8913f0c0d</x:v>
      </x:c>
      <x:c r="L1800" s="10" t="str">
        <x:v>full_repair_v2</x:v>
      </x:c>
      <x:c r="M1800" s="10" t="n">
        <x:v>1</x:v>
      </x:c>
      <x:c r="N1800" s="10" t="n">
        <x:v>0</x:v>
      </x:c>
      <x:c r="O1800" s="10" t="n">
        <x:v>0</x:v>
      </x:c>
      <x:c r="P1800" s="9" t="str">
        <x:f>'CaseReview'!U1800</x:f>
        <x:v>FAIL</x:v>
      </x:c>
      <x:c r="Q1800" s="9" t="n">
        <x:f>IF(AND(T1800=1,G1800=P1800),1,0)</x:f>
        <x:v>1</x:v>
      </x:c>
      <x:c r="R1800" s="9" t="n">
        <x:f>IF(AND(T1800=1,G1800="PASS",P1800="FAIL"),1,0)</x:f>
        <x:v>0</x:v>
      </x:c>
      <x:c r="S1800" s="9" t="n">
        <x:f>IF(AND(T1800=1,G1800="FAIL",P1800="PASS"),1,0)</x:f>
        <x:v>0</x:v>
      </x:c>
      <x:c r="T1800" s="9" t="n">
        <x:v>1</x:v>
      </x:c>
      <x:c r="U1800" s="9" t="n">
        <x:v>8</x:v>
      </x:c>
      <x:c r="V1800" s="9" t="str">
        <x:v>MVP/SHACL_GENERATION_PIPELINE/experiments/FULL_REPAIR_V2/RUN_01/runs/RUN-TRF-047-20260915T130504862305Z/final/final_shape.ttl</x:v>
      </x:c>
    </x:row>
    <x:row r="1801" ht="22" customHeight="1">
      <x:c r="A1801" s="10" t="str">
        <x:v>V2_FALLBACK25</x:v>
      </x:c>
      <x:c r="B1801" s="10" t="str">
        <x:v>TRF-047</x:v>
      </x:c>
      <x:c r="C1801" s="10" t="str">
        <x:v>TRF-047-F04</x:v>
      </x:c>
      <x:c r="D1801" s="10" t="str">
        <x:v>RUN_01</x:v>
      </x:c>
      <x:c r="E1801" s="10" t="str">
        <x:v>ORIGINAL_LEDGER</x:v>
      </x:c>
      <x:c r="F1801" s="10" t="str">
        <x:v>FAIL</x:v>
      </x:c>
      <x:c r="G1801" s="10" t="str">
        <x:v>FAIL</x:v>
      </x:c>
      <x:c r="H1801" s="10" t="str">
        <x:v>EXECUTED</x:v>
      </x:c>
      <x:c r="I1801" s="10" t="str">
        <x:v>PARSED</x:v>
      </x:c>
      <x:c r="J1801" s="10" t="str">
        <x:v>GENERATION_ACCEPTED</x:v>
      </x:c>
      <x:c r="K1801" s="10" t="str">
        <x:v>c4a4580ad369eb969519df1348400fc37feb53f37ddf0715427a99e8913f0c0d</x:v>
      </x:c>
      <x:c r="L1801" s="10" t="str">
        <x:v>full_repair_v2</x:v>
      </x:c>
      <x:c r="M1801" s="10" t="n">
        <x:v>1</x:v>
      </x:c>
      <x:c r="N1801" s="10" t="n">
        <x:v>0</x:v>
      </x:c>
      <x:c r="O1801" s="10" t="n">
        <x:v>0</x:v>
      </x:c>
      <x:c r="P1801" s="9" t="str">
        <x:f>'CaseReview'!U1801</x:f>
        <x:v>FAIL</x:v>
      </x:c>
      <x:c r="Q1801" s="9" t="n">
        <x:f>IF(AND(T1801=1,G1801=P1801),1,0)</x:f>
        <x:v>1</x:v>
      </x:c>
      <x:c r="R1801" s="9" t="n">
        <x:f>IF(AND(T1801=1,G1801="PASS",P1801="FAIL"),1,0)</x:f>
        <x:v>0</x:v>
      </x:c>
      <x:c r="S1801" s="9" t="n">
        <x:f>IF(AND(T1801=1,G1801="FAIL",P1801="PASS"),1,0)</x:f>
        <x:v>0</x:v>
      </x:c>
      <x:c r="T1801" s="9" t="n">
        <x:v>1</x:v>
      </x:c>
      <x:c r="U1801" s="9" t="n">
        <x:v>8</x:v>
      </x:c>
      <x:c r="V1801" s="9" t="str">
        <x:v>MVP/SHACL_GENERATION_PIPELINE/experiments/FULL_REPAIR_V2/RUN_01/runs/RUN-TRF-047-20260915T130504862305Z/final/final_shape.ttl</x:v>
      </x:c>
    </x:row>
    <x:row r="1802" ht="22" customHeight="1">
      <x:c r="A1802" s="10" t="str">
        <x:v>V2_FALLBACK25</x:v>
      </x:c>
      <x:c r="B1802" s="10" t="str">
        <x:v>TRF-047</x:v>
      </x:c>
      <x:c r="C1802" s="10" t="str">
        <x:v>TRF-047-P01</x:v>
      </x:c>
      <x:c r="D1802" s="10" t="str">
        <x:v>RUN_01</x:v>
      </x:c>
      <x:c r="E1802" s="10" t="str">
        <x:v>ORIGINAL_LEDGER</x:v>
      </x:c>
      <x:c r="F1802" s="10" t="str">
        <x:v>PASS</x:v>
      </x:c>
      <x:c r="G1802" s="10" t="str">
        <x:v>PASS</x:v>
      </x:c>
      <x:c r="H1802" s="10" t="str">
        <x:v>EXECUTED</x:v>
      </x:c>
      <x:c r="I1802" s="10" t="str">
        <x:v>PARSED</x:v>
      </x:c>
      <x:c r="J1802" s="10" t="str">
        <x:v>GENERATION_ACCEPTED</x:v>
      </x:c>
      <x:c r="K1802" s="10" t="str">
        <x:v>c4a4580ad369eb969519df1348400fc37feb53f37ddf0715427a99e8913f0c0d</x:v>
      </x:c>
      <x:c r="L1802" s="10" t="str">
        <x:v>full_repair_v2</x:v>
      </x:c>
      <x:c r="M1802" s="10" t="n">
        <x:v>1</x:v>
      </x:c>
      <x:c r="N1802" s="10" t="n">
        <x:v>0</x:v>
      </x:c>
      <x:c r="O1802" s="10" t="n">
        <x:v>0</x:v>
      </x:c>
      <x:c r="P1802" s="9" t="str">
        <x:f>'CaseReview'!U1802</x:f>
        <x:v>PASS</x:v>
      </x:c>
      <x:c r="Q1802" s="9" t="n">
        <x:f>IF(AND(T1802=1,G1802=P1802),1,0)</x:f>
        <x:v>1</x:v>
      </x:c>
      <x:c r="R1802" s="9" t="n">
        <x:f>IF(AND(T1802=1,G1802="PASS",P1802="FAIL"),1,0)</x:f>
        <x:v>0</x:v>
      </x:c>
      <x:c r="S1802" s="9" t="n">
        <x:f>IF(AND(T1802=1,G1802="FAIL",P1802="PASS"),1,0)</x:f>
        <x:v>0</x:v>
      </x:c>
      <x:c r="T1802" s="9" t="n">
        <x:v>1</x:v>
      </x:c>
      <x:c r="U1802" s="9" t="n">
        <x:v>8</x:v>
      </x:c>
      <x:c r="V1802" s="9" t="str">
        <x:v>MVP/SHACL_GENERATION_PIPELINE/experiments/FULL_REPAIR_V2/RUN_01/runs/RUN-TRF-047-20260915T130504862305Z/final/final_shape.ttl</x:v>
      </x:c>
    </x:row>
    <x:row r="1803" ht="22" customHeight="1">
      <x:c r="A1803" s="10" t="str">
        <x:v>V2_FALLBACK25</x:v>
      </x:c>
      <x:c r="B1803" s="10" t="str">
        <x:v>TRF-047</x:v>
      </x:c>
      <x:c r="C1803" s="10" t="str">
        <x:v>TRF-047-P02</x:v>
      </x:c>
      <x:c r="D1803" s="10" t="str">
        <x:v>RUN_01</x:v>
      </x:c>
      <x:c r="E1803" s="10" t="str">
        <x:v>ORIGINAL_LEDGER</x:v>
      </x:c>
      <x:c r="F1803" s="10" t="str">
        <x:v>PASS</x:v>
      </x:c>
      <x:c r="G1803" s="10" t="str">
        <x:v>PASS</x:v>
      </x:c>
      <x:c r="H1803" s="10" t="str">
        <x:v>EXECUTED</x:v>
      </x:c>
      <x:c r="I1803" s="10" t="str">
        <x:v>PARSED</x:v>
      </x:c>
      <x:c r="J1803" s="10" t="str">
        <x:v>GENERATION_ACCEPTED</x:v>
      </x:c>
      <x:c r="K1803" s="10" t="str">
        <x:v>c4a4580ad369eb969519df1348400fc37feb53f37ddf0715427a99e8913f0c0d</x:v>
      </x:c>
      <x:c r="L1803" s="10" t="str">
        <x:v>full_repair_v2</x:v>
      </x:c>
      <x:c r="M1803" s="10" t="n">
        <x:v>1</x:v>
      </x:c>
      <x:c r="N1803" s="10" t="n">
        <x:v>0</x:v>
      </x:c>
      <x:c r="O1803" s="10" t="n">
        <x:v>0</x:v>
      </x:c>
      <x:c r="P1803" s="9" t="str">
        <x:f>'CaseReview'!U1803</x:f>
        <x:v>PASS</x:v>
      </x:c>
      <x:c r="Q1803" s="9" t="n">
        <x:f>IF(AND(T1803=1,G1803=P1803),1,0)</x:f>
        <x:v>1</x:v>
      </x:c>
      <x:c r="R1803" s="9" t="n">
        <x:f>IF(AND(T1803=1,G1803="PASS",P1803="FAIL"),1,0)</x:f>
        <x:v>0</x:v>
      </x:c>
      <x:c r="S1803" s="9" t="n">
        <x:f>IF(AND(T1803=1,G1803="FAIL",P1803="PASS"),1,0)</x:f>
        <x:v>0</x:v>
      </x:c>
      <x:c r="T1803" s="9" t="n">
        <x:v>1</x:v>
      </x:c>
      <x:c r="U1803" s="9" t="n">
        <x:v>8</x:v>
      </x:c>
      <x:c r="V1803" s="9" t="str">
        <x:v>MVP/SHACL_GENERATION_PIPELINE/experiments/FULL_REPAIR_V2/RUN_01/runs/RUN-TRF-047-20260915T130504862305Z/final/final_shape.ttl</x:v>
      </x:c>
    </x:row>
    <x:row r="1804" ht="22" customHeight="1">
      <x:c r="A1804" s="10" t="str">
        <x:v>V2_FALLBACK25</x:v>
      </x:c>
      <x:c r="B1804" s="10" t="str">
        <x:v>TRF-047</x:v>
      </x:c>
      <x:c r="C1804" s="10" t="str">
        <x:v>TRF-047-P03</x:v>
      </x:c>
      <x:c r="D1804" s="10" t="str">
        <x:v>RUN_01</x:v>
      </x:c>
      <x:c r="E1804" s="10" t="str">
        <x:v>ORIGINAL_LEDGER</x:v>
      </x:c>
      <x:c r="F1804" s="10" t="str">
        <x:v>PASS</x:v>
      </x:c>
      <x:c r="G1804" s="10" t="str">
        <x:v>PASS</x:v>
      </x:c>
      <x:c r="H1804" s="10" t="str">
        <x:v>EXECUTED</x:v>
      </x:c>
      <x:c r="I1804" s="10" t="str">
        <x:v>PARSED</x:v>
      </x:c>
      <x:c r="J1804" s="10" t="str">
        <x:v>GENERATION_ACCEPTED</x:v>
      </x:c>
      <x:c r="K1804" s="10" t="str">
        <x:v>c4a4580ad369eb969519df1348400fc37feb53f37ddf0715427a99e8913f0c0d</x:v>
      </x:c>
      <x:c r="L1804" s="10" t="str">
        <x:v>full_repair_v2</x:v>
      </x:c>
      <x:c r="M1804" s="10" t="n">
        <x:v>1</x:v>
      </x:c>
      <x:c r="N1804" s="10" t="n">
        <x:v>0</x:v>
      </x:c>
      <x:c r="O1804" s="10" t="n">
        <x:v>0</x:v>
      </x:c>
      <x:c r="P1804" s="9" t="str">
        <x:f>'CaseReview'!U1804</x:f>
        <x:v>PASS</x:v>
      </x:c>
      <x:c r="Q1804" s="9" t="n">
        <x:f>IF(AND(T1804=1,G1804=P1804),1,0)</x:f>
        <x:v>1</x:v>
      </x:c>
      <x:c r="R1804" s="9" t="n">
        <x:f>IF(AND(T1804=1,G1804="PASS",P1804="FAIL"),1,0)</x:f>
        <x:v>0</x:v>
      </x:c>
      <x:c r="S1804" s="9" t="n">
        <x:f>IF(AND(T1804=1,G1804="FAIL",P1804="PASS"),1,0)</x:f>
        <x:v>0</x:v>
      </x:c>
      <x:c r="T1804" s="9" t="n">
        <x:v>1</x:v>
      </x:c>
      <x:c r="U1804" s="9" t="n">
        <x:v>8</x:v>
      </x:c>
      <x:c r="V1804" s="9" t="str">
        <x:v>MVP/SHACL_GENERATION_PIPELINE/experiments/FULL_REPAIR_V2/RUN_01/runs/RUN-TRF-047-20260915T130504862305Z/final/final_shape.ttl</x:v>
      </x:c>
    </x:row>
    <x:row r="1805" ht="22" customHeight="1">
      <x:c r="A1805" s="10" t="str">
        <x:v>V2_FALLBACK25</x:v>
      </x:c>
      <x:c r="B1805" s="10" t="str">
        <x:v>TRF-047</x:v>
      </x:c>
      <x:c r="C1805" s="10" t="str">
        <x:v>TRF-047-P04</x:v>
      </x:c>
      <x:c r="D1805" s="10" t="str">
        <x:v>RUN_01</x:v>
      </x:c>
      <x:c r="E1805" s="10" t="str">
        <x:v>ORIGINAL_LEDGER</x:v>
      </x:c>
      <x:c r="F1805" s="10" t="str">
        <x:v>PASS</x:v>
      </x:c>
      <x:c r="G1805" s="10" t="str">
        <x:v>FAIL</x:v>
      </x:c>
      <x:c r="H1805" s="10" t="str">
        <x:v>EXECUTED</x:v>
      </x:c>
      <x:c r="I1805" s="10" t="str">
        <x:v>PARSED</x:v>
      </x:c>
      <x:c r="J1805" s="10" t="str">
        <x:v>GENERATION_ACCEPTED</x:v>
      </x:c>
      <x:c r="K1805" s="10" t="str">
        <x:v>c4a4580ad369eb969519df1348400fc37feb53f37ddf0715427a99e8913f0c0d</x:v>
      </x:c>
      <x:c r="L1805" s="10" t="str">
        <x:v>full_repair_v2</x:v>
      </x:c>
      <x:c r="M1805" s="10" t="n">
        <x:v>0</x:v>
      </x:c>
      <x:c r="N1805" s="10" t="n">
        <x:v>0</x:v>
      </x:c>
      <x:c r="O1805" s="10" t="n">
        <x:v>1</x:v>
      </x:c>
      <x:c r="P1805" s="9" t="str">
        <x:f>'CaseReview'!U1805</x:f>
        <x:v>PASS</x:v>
      </x:c>
      <x:c r="Q1805" s="9" t="n">
        <x:f>IF(AND(T1805=1,G1805=P1805),1,0)</x:f>
        <x:v>0</x:v>
      </x:c>
      <x:c r="R1805" s="9" t="n">
        <x:f>IF(AND(T1805=1,G1805="PASS",P1805="FAIL"),1,0)</x:f>
        <x:v>0</x:v>
      </x:c>
      <x:c r="S1805" s="9" t="n">
        <x:f>IF(AND(T1805=1,G1805="FAIL",P1805="PASS"),1,0)</x:f>
        <x:v>1</x:v>
      </x:c>
      <x:c r="T1805" s="9" t="n">
        <x:v>1</x:v>
      </x:c>
      <x:c r="U1805" s="9" t="n">
        <x:v>8</x:v>
      </x:c>
      <x:c r="V1805" s="9" t="str">
        <x:v>MVP/SHACL_GENERATION_PIPELINE/experiments/FULL_REPAIR_V2/RUN_01/runs/RUN-TRF-047-20260915T130504862305Z/final/final_shape.ttl</x:v>
      </x:c>
    </x:row>
    <x:row r="1806" ht="22" customHeight="1">
      <x:c r="A1806" s="10" t="str">
        <x:v>V2_FALLBACK25</x:v>
      </x:c>
      <x:c r="B1806" s="10" t="str">
        <x:v>TRF-048</x:v>
      </x:c>
      <x:c r="C1806" s="10" t="str">
        <x:v>TRF-048-F01</x:v>
      </x:c>
      <x:c r="D1806" s="10" t="str">
        <x:v>RUN_01</x:v>
      </x:c>
      <x:c r="E1806" s="10" t="str">
        <x:v>ORIGINAL_LEDGER</x:v>
      </x:c>
      <x:c r="F1806" s="10" t="str">
        <x:v>FAIL</x:v>
      </x:c>
      <x:c r="G1806" s="10" t="str">
        <x:v>FAIL</x:v>
      </x:c>
      <x:c r="H1806" s="10" t="str">
        <x:v>EXECUTED</x:v>
      </x:c>
      <x:c r="I1806" s="10" t="str">
        <x:v>PARSED</x:v>
      </x:c>
      <x:c r="J1806" s="10" t="str">
        <x:v>GENERATION_ACCEPTED</x:v>
      </x:c>
      <x:c r="K1806" s="10" t="str">
        <x:v>40d2283ad57a1911ca026023f297ef179563e1d8f5e31803950978043356f750</x:v>
      </x:c>
      <x:c r="L1806" s="10" t="str">
        <x:v>full_repair_v2</x:v>
      </x:c>
      <x:c r="M1806" s="10" t="n">
        <x:v>1</x:v>
      </x:c>
      <x:c r="N1806" s="10" t="n">
        <x:v>0</x:v>
      </x:c>
      <x:c r="O1806" s="10" t="n">
        <x:v>0</x:v>
      </x:c>
      <x:c r="P1806" s="9" t="str">
        <x:f>'CaseReview'!U1806</x:f>
        <x:v>FAIL</x:v>
      </x:c>
      <x:c r="Q1806" s="9" t="n">
        <x:f>IF(AND(T1806=1,G1806=P1806),1,0)</x:f>
        <x:v>1</x:v>
      </x:c>
      <x:c r="R1806" s="9" t="n">
        <x:f>IF(AND(T1806=1,G1806="PASS",P1806="FAIL"),1,0)</x:f>
        <x:v>0</x:v>
      </x:c>
      <x:c r="S1806" s="9" t="n">
        <x:f>IF(AND(T1806=1,G1806="FAIL",P1806="PASS"),1,0)</x:f>
        <x:v>0</x:v>
      </x:c>
      <x:c r="T1806" s="9" t="n">
        <x:v>1</x:v>
      </x:c>
      <x:c r="U1806" s="9" t="n">
        <x:v>11</x:v>
      </x:c>
      <x:c r="V1806" s="9" t="str">
        <x:v>MVP/SHACL_GENERATION_PIPELINE/experiments/FULL_REPAIR_V2/RUN_01/runs/RUN-TRF-048-20260915T130712002188Z/final/final_shape.ttl</x:v>
      </x:c>
    </x:row>
    <x:row r="1807" ht="22" customHeight="1">
      <x:c r="A1807" s="10" t="str">
        <x:v>V2_FALLBACK25</x:v>
      </x:c>
      <x:c r="B1807" s="10" t="str">
        <x:v>TRF-048</x:v>
      </x:c>
      <x:c r="C1807" s="10" t="str">
        <x:v>TRF-048-F02</x:v>
      </x:c>
      <x:c r="D1807" s="10" t="str">
        <x:v>RUN_01</x:v>
      </x:c>
      <x:c r="E1807" s="10" t="str">
        <x:v>ORIGINAL_LEDGER</x:v>
      </x:c>
      <x:c r="F1807" s="10" t="str">
        <x:v>FAIL</x:v>
      </x:c>
      <x:c r="G1807" s="10" t="str">
        <x:v>FAIL</x:v>
      </x:c>
      <x:c r="H1807" s="10" t="str">
        <x:v>EXECUTED</x:v>
      </x:c>
      <x:c r="I1807" s="10" t="str">
        <x:v>PARSED</x:v>
      </x:c>
      <x:c r="J1807" s="10" t="str">
        <x:v>GENERATION_ACCEPTED</x:v>
      </x:c>
      <x:c r="K1807" s="10" t="str">
        <x:v>40d2283ad57a1911ca026023f297ef179563e1d8f5e31803950978043356f750</x:v>
      </x:c>
      <x:c r="L1807" s="10" t="str">
        <x:v>full_repair_v2</x:v>
      </x:c>
      <x:c r="M1807" s="10" t="n">
        <x:v>1</x:v>
      </x:c>
      <x:c r="N1807" s="10" t="n">
        <x:v>0</x:v>
      </x:c>
      <x:c r="O1807" s="10" t="n">
        <x:v>0</x:v>
      </x:c>
      <x:c r="P1807" s="9" t="str">
        <x:f>'CaseReview'!U1807</x:f>
        <x:v>FAIL</x:v>
      </x:c>
      <x:c r="Q1807" s="9" t="n">
        <x:f>IF(AND(T1807=1,G1807=P1807),1,0)</x:f>
        <x:v>1</x:v>
      </x:c>
      <x:c r="R1807" s="9" t="n">
        <x:f>IF(AND(T1807=1,G1807="PASS",P1807="FAIL"),1,0)</x:f>
        <x:v>0</x:v>
      </x:c>
      <x:c r="S1807" s="9" t="n">
        <x:f>IF(AND(T1807=1,G1807="FAIL",P1807="PASS"),1,0)</x:f>
        <x:v>0</x:v>
      </x:c>
      <x:c r="T1807" s="9" t="n">
        <x:v>1</x:v>
      </x:c>
      <x:c r="U1807" s="9" t="n">
        <x:v>11</x:v>
      </x:c>
      <x:c r="V1807" s="9" t="str">
        <x:v>MVP/SHACL_GENERATION_PIPELINE/experiments/FULL_REPAIR_V2/RUN_01/runs/RUN-TRF-048-20260915T130712002188Z/final/final_shape.ttl</x:v>
      </x:c>
    </x:row>
    <x:row r="1808" ht="22" customHeight="1">
      <x:c r="A1808" s="10" t="str">
        <x:v>V2_FALLBACK25</x:v>
      </x:c>
      <x:c r="B1808" s="10" t="str">
        <x:v>TRF-048</x:v>
      </x:c>
      <x:c r="C1808" s="10" t="str">
        <x:v>TRF-048-F03</x:v>
      </x:c>
      <x:c r="D1808" s="10" t="str">
        <x:v>RUN_01</x:v>
      </x:c>
      <x:c r="E1808" s="10" t="str">
        <x:v>ORIGINAL_LEDGER</x:v>
      </x:c>
      <x:c r="F1808" s="10" t="str">
        <x:v>FAIL</x:v>
      </x:c>
      <x:c r="G1808" s="10" t="str">
        <x:v>FAIL</x:v>
      </x:c>
      <x:c r="H1808" s="10" t="str">
        <x:v>EXECUTED</x:v>
      </x:c>
      <x:c r="I1808" s="10" t="str">
        <x:v>PARSED</x:v>
      </x:c>
      <x:c r="J1808" s="10" t="str">
        <x:v>GENERATION_ACCEPTED</x:v>
      </x:c>
      <x:c r="K1808" s="10" t="str">
        <x:v>40d2283ad57a1911ca026023f297ef179563e1d8f5e31803950978043356f750</x:v>
      </x:c>
      <x:c r="L1808" s="10" t="str">
        <x:v>full_repair_v2</x:v>
      </x:c>
      <x:c r="M1808" s="10" t="n">
        <x:v>1</x:v>
      </x:c>
      <x:c r="N1808" s="10" t="n">
        <x:v>0</x:v>
      </x:c>
      <x:c r="O1808" s="10" t="n">
        <x:v>0</x:v>
      </x:c>
      <x:c r="P1808" s="9" t="str">
        <x:f>'CaseReview'!U1808</x:f>
        <x:v>FAIL</x:v>
      </x:c>
      <x:c r="Q1808" s="9" t="n">
        <x:f>IF(AND(T1808=1,G1808=P1808),1,0)</x:f>
        <x:v>1</x:v>
      </x:c>
      <x:c r="R1808" s="9" t="n">
        <x:f>IF(AND(T1808=1,G1808="PASS",P1808="FAIL"),1,0)</x:f>
        <x:v>0</x:v>
      </x:c>
      <x:c r="S1808" s="9" t="n">
        <x:f>IF(AND(T1808=1,G1808="FAIL",P1808="PASS"),1,0)</x:f>
        <x:v>0</x:v>
      </x:c>
      <x:c r="T1808" s="9" t="n">
        <x:v>1</x:v>
      </x:c>
      <x:c r="U1808" s="9" t="n">
        <x:v>11</x:v>
      </x:c>
      <x:c r="V1808" s="9" t="str">
        <x:v>MVP/SHACL_GENERATION_PIPELINE/experiments/FULL_REPAIR_V2/RUN_01/runs/RUN-TRF-048-20260915T130712002188Z/final/final_shape.ttl</x:v>
      </x:c>
    </x:row>
    <x:row r="1809" ht="22" customHeight="1">
      <x:c r="A1809" s="10" t="str">
        <x:v>V2_FALLBACK25</x:v>
      </x:c>
      <x:c r="B1809" s="10" t="str">
        <x:v>TRF-048</x:v>
      </x:c>
      <x:c r="C1809" s="10" t="str">
        <x:v>TRF-048-F04</x:v>
      </x:c>
      <x:c r="D1809" s="10" t="str">
        <x:v>RUN_01</x:v>
      </x:c>
      <x:c r="E1809" s="10" t="str">
        <x:v>ORIGINAL_LEDGER</x:v>
      </x:c>
      <x:c r="F1809" s="10" t="str">
        <x:v>FAIL</x:v>
      </x:c>
      <x:c r="G1809" s="10" t="str">
        <x:v>FAIL</x:v>
      </x:c>
      <x:c r="H1809" s="10" t="str">
        <x:v>EXECUTED</x:v>
      </x:c>
      <x:c r="I1809" s="10" t="str">
        <x:v>PARSED</x:v>
      </x:c>
      <x:c r="J1809" s="10" t="str">
        <x:v>GENERATION_ACCEPTED</x:v>
      </x:c>
      <x:c r="K1809" s="10" t="str">
        <x:v>40d2283ad57a1911ca026023f297ef179563e1d8f5e31803950978043356f750</x:v>
      </x:c>
      <x:c r="L1809" s="10" t="str">
        <x:v>full_repair_v2</x:v>
      </x:c>
      <x:c r="M1809" s="10" t="n">
        <x:v>1</x:v>
      </x:c>
      <x:c r="N1809" s="10" t="n">
        <x:v>0</x:v>
      </x:c>
      <x:c r="O1809" s="10" t="n">
        <x:v>0</x:v>
      </x:c>
      <x:c r="P1809" s="9" t="str">
        <x:f>'CaseReview'!U1809</x:f>
        <x:v>FAIL</x:v>
      </x:c>
      <x:c r="Q1809" s="9" t="n">
        <x:f>IF(AND(T1809=1,G1809=P1809),1,0)</x:f>
        <x:v>1</x:v>
      </x:c>
      <x:c r="R1809" s="9" t="n">
        <x:f>IF(AND(T1809=1,G1809="PASS",P1809="FAIL"),1,0)</x:f>
        <x:v>0</x:v>
      </x:c>
      <x:c r="S1809" s="9" t="n">
        <x:f>IF(AND(T1809=1,G1809="FAIL",P1809="PASS"),1,0)</x:f>
        <x:v>0</x:v>
      </x:c>
      <x:c r="T1809" s="9" t="n">
        <x:v>1</x:v>
      </x:c>
      <x:c r="U1809" s="9" t="n">
        <x:v>11</x:v>
      </x:c>
      <x:c r="V1809" s="9" t="str">
        <x:v>MVP/SHACL_GENERATION_PIPELINE/experiments/FULL_REPAIR_V2/RUN_01/runs/RUN-TRF-048-20260915T130712002188Z/final/final_shape.ttl</x:v>
      </x:c>
    </x:row>
    <x:row r="1810" ht="22" customHeight="1">
      <x:c r="A1810" s="10" t="str">
        <x:v>V2_FALLBACK25</x:v>
      </x:c>
      <x:c r="B1810" s="10" t="str">
        <x:v>TRF-048</x:v>
      </x:c>
      <x:c r="C1810" s="10" t="str">
        <x:v>TRF-048-F05</x:v>
      </x:c>
      <x:c r="D1810" s="10" t="str">
        <x:v>RUN_01</x:v>
      </x:c>
      <x:c r="E1810" s="10" t="str">
        <x:v>ORIGINAL_LEDGER</x:v>
      </x:c>
      <x:c r="F1810" s="10" t="str">
        <x:v>FAIL</x:v>
      </x:c>
      <x:c r="G1810" s="10" t="str">
        <x:v>FAIL</x:v>
      </x:c>
      <x:c r="H1810" s="10" t="str">
        <x:v>EXECUTED</x:v>
      </x:c>
      <x:c r="I1810" s="10" t="str">
        <x:v>PARSED</x:v>
      </x:c>
      <x:c r="J1810" s="10" t="str">
        <x:v>GENERATION_ACCEPTED</x:v>
      </x:c>
      <x:c r="K1810" s="10" t="str">
        <x:v>40d2283ad57a1911ca026023f297ef179563e1d8f5e31803950978043356f750</x:v>
      </x:c>
      <x:c r="L1810" s="10" t="str">
        <x:v>full_repair_v2</x:v>
      </x:c>
      <x:c r="M1810" s="10" t="n">
        <x:v>1</x:v>
      </x:c>
      <x:c r="N1810" s="10" t="n">
        <x:v>0</x:v>
      </x:c>
      <x:c r="O1810" s="10" t="n">
        <x:v>0</x:v>
      </x:c>
      <x:c r="P1810" s="9" t="str">
        <x:f>'CaseReview'!U1810</x:f>
        <x:v>FAIL</x:v>
      </x:c>
      <x:c r="Q1810" s="9" t="n">
        <x:f>IF(AND(T1810=1,G1810=P1810),1,0)</x:f>
        <x:v>1</x:v>
      </x:c>
      <x:c r="R1810" s="9" t="n">
        <x:f>IF(AND(T1810=1,G1810="PASS",P1810="FAIL"),1,0)</x:f>
        <x:v>0</x:v>
      </x:c>
      <x:c r="S1810" s="9" t="n">
        <x:f>IF(AND(T1810=1,G1810="FAIL",P1810="PASS"),1,0)</x:f>
        <x:v>0</x:v>
      </x:c>
      <x:c r="T1810" s="9" t="n">
        <x:v>1</x:v>
      </x:c>
      <x:c r="U1810" s="9" t="n">
        <x:v>11</x:v>
      </x:c>
      <x:c r="V1810" s="9" t="str">
        <x:v>MVP/SHACL_GENERATION_PIPELINE/experiments/FULL_REPAIR_V2/RUN_01/runs/RUN-TRF-048-20260915T130712002188Z/final/final_shape.ttl</x:v>
      </x:c>
    </x:row>
    <x:row r="1811" ht="22" customHeight="1">
      <x:c r="A1811" s="10" t="str">
        <x:v>V2_FALLBACK25</x:v>
      </x:c>
      <x:c r="B1811" s="10" t="str">
        <x:v>TRF-048</x:v>
      </x:c>
      <x:c r="C1811" s="10" t="str">
        <x:v>TRF-048-F06</x:v>
      </x:c>
      <x:c r="D1811" s="10" t="str">
        <x:v>RUN_01</x:v>
      </x:c>
      <x:c r="E1811" s="10" t="str">
        <x:v>ORIGINAL_LEDGER</x:v>
      </x:c>
      <x:c r="F1811" s="10" t="str">
        <x:v>FAIL</x:v>
      </x:c>
      <x:c r="G1811" s="10" t="str">
        <x:v>FAIL</x:v>
      </x:c>
      <x:c r="H1811" s="10" t="str">
        <x:v>EXECUTED</x:v>
      </x:c>
      <x:c r="I1811" s="10" t="str">
        <x:v>PARSED</x:v>
      </x:c>
      <x:c r="J1811" s="10" t="str">
        <x:v>GENERATION_ACCEPTED</x:v>
      </x:c>
      <x:c r="K1811" s="10" t="str">
        <x:v>40d2283ad57a1911ca026023f297ef179563e1d8f5e31803950978043356f750</x:v>
      </x:c>
      <x:c r="L1811" s="10" t="str">
        <x:v>full_repair_v2</x:v>
      </x:c>
      <x:c r="M1811" s="10" t="n">
        <x:v>1</x:v>
      </x:c>
      <x:c r="N1811" s="10" t="n">
        <x:v>0</x:v>
      </x:c>
      <x:c r="O1811" s="10" t="n">
        <x:v>0</x:v>
      </x:c>
      <x:c r="P1811" s="9" t="str">
        <x:f>'CaseReview'!U1811</x:f>
        <x:v>FAIL</x:v>
      </x:c>
      <x:c r="Q1811" s="9" t="n">
        <x:f>IF(AND(T1811=1,G1811=P1811),1,0)</x:f>
        <x:v>1</x:v>
      </x:c>
      <x:c r="R1811" s="9" t="n">
        <x:f>IF(AND(T1811=1,G1811="PASS",P1811="FAIL"),1,0)</x:f>
        <x:v>0</x:v>
      </x:c>
      <x:c r="S1811" s="9" t="n">
        <x:f>IF(AND(T1811=1,G1811="FAIL",P1811="PASS"),1,0)</x:f>
        <x:v>0</x:v>
      </x:c>
      <x:c r="T1811" s="9" t="n">
        <x:v>1</x:v>
      </x:c>
      <x:c r="U1811" s="9" t="n">
        <x:v>11</x:v>
      </x:c>
      <x:c r="V1811" s="9" t="str">
        <x:v>MVP/SHACL_GENERATION_PIPELINE/experiments/FULL_REPAIR_V2/RUN_01/runs/RUN-TRF-048-20260915T130712002188Z/final/final_shape.ttl</x:v>
      </x:c>
    </x:row>
    <x:row r="1812" ht="22" customHeight="1">
      <x:c r="A1812" s="10" t="str">
        <x:v>V2_FALLBACK25</x:v>
      </x:c>
      <x:c r="B1812" s="10" t="str">
        <x:v>TRF-048</x:v>
      </x:c>
      <x:c r="C1812" s="10" t="str">
        <x:v>TRF-048-F07</x:v>
      </x:c>
      <x:c r="D1812" s="10" t="str">
        <x:v>RUN_01</x:v>
      </x:c>
      <x:c r="E1812" s="10" t="str">
        <x:v>ORIGINAL_LEDGER</x:v>
      </x:c>
      <x:c r="F1812" s="10" t="str">
        <x:v>FAIL</x:v>
      </x:c>
      <x:c r="G1812" s="10" t="str">
        <x:v>PASS</x:v>
      </x:c>
      <x:c r="H1812" s="10" t="str">
        <x:v>EXECUTED</x:v>
      </x:c>
      <x:c r="I1812" s="10" t="str">
        <x:v>PARSED</x:v>
      </x:c>
      <x:c r="J1812" s="10" t="str">
        <x:v>GENERATION_ACCEPTED</x:v>
      </x:c>
      <x:c r="K1812" s="10" t="str">
        <x:v>40d2283ad57a1911ca026023f297ef179563e1d8f5e31803950978043356f750</x:v>
      </x:c>
      <x:c r="L1812" s="10" t="str">
        <x:v>full_repair_v2</x:v>
      </x:c>
      <x:c r="M1812" s="10" t="n">
        <x:v>0</x:v>
      </x:c>
      <x:c r="N1812" s="10" t="n">
        <x:v>1</x:v>
      </x:c>
      <x:c r="O1812" s="10" t="n">
        <x:v>0</x:v>
      </x:c>
      <x:c r="P1812" s="9" t="str">
        <x:f>'CaseReview'!U1812</x:f>
        <x:v>FAIL</x:v>
      </x:c>
      <x:c r="Q1812" s="9" t="n">
        <x:f>IF(AND(T1812=1,G1812=P1812),1,0)</x:f>
        <x:v>0</x:v>
      </x:c>
      <x:c r="R1812" s="9" t="n">
        <x:f>IF(AND(T1812=1,G1812="PASS",P1812="FAIL"),1,0)</x:f>
        <x:v>1</x:v>
      </x:c>
      <x:c r="S1812" s="9" t="n">
        <x:f>IF(AND(T1812=1,G1812="FAIL",P1812="PASS"),1,0)</x:f>
        <x:v>0</x:v>
      </x:c>
      <x:c r="T1812" s="9" t="n">
        <x:v>1</x:v>
      </x:c>
      <x:c r="U1812" s="9" t="n">
        <x:v>11</x:v>
      </x:c>
      <x:c r="V1812" s="9" t="str">
        <x:v>MVP/SHACL_GENERATION_PIPELINE/experiments/FULL_REPAIR_V2/RUN_01/runs/RUN-TRF-048-20260915T130712002188Z/final/final_shape.ttl</x:v>
      </x:c>
    </x:row>
    <x:row r="1813" ht="22" customHeight="1">
      <x:c r="A1813" s="10" t="str">
        <x:v>V2_FALLBACK25</x:v>
      </x:c>
      <x:c r="B1813" s="10" t="str">
        <x:v>TRF-048</x:v>
      </x:c>
      <x:c r="C1813" s="10" t="str">
        <x:v>TRF-048-P01</x:v>
      </x:c>
      <x:c r="D1813" s="10" t="str">
        <x:v>RUN_01</x:v>
      </x:c>
      <x:c r="E1813" s="10" t="str">
        <x:v>ORIGINAL_LEDGER</x:v>
      </x:c>
      <x:c r="F1813" s="10" t="str">
        <x:v>PASS</x:v>
      </x:c>
      <x:c r="G1813" s="10" t="str">
        <x:v>PASS</x:v>
      </x:c>
      <x:c r="H1813" s="10" t="str">
        <x:v>EXECUTED</x:v>
      </x:c>
      <x:c r="I1813" s="10" t="str">
        <x:v>PARSED</x:v>
      </x:c>
      <x:c r="J1813" s="10" t="str">
        <x:v>GENERATION_ACCEPTED</x:v>
      </x:c>
      <x:c r="K1813" s="10" t="str">
        <x:v>40d2283ad57a1911ca026023f297ef179563e1d8f5e31803950978043356f750</x:v>
      </x:c>
      <x:c r="L1813" s="10" t="str">
        <x:v>full_repair_v2</x:v>
      </x:c>
      <x:c r="M1813" s="10" t="n">
        <x:v>1</x:v>
      </x:c>
      <x:c r="N1813" s="10" t="n">
        <x:v>0</x:v>
      </x:c>
      <x:c r="O1813" s="10" t="n">
        <x:v>0</x:v>
      </x:c>
      <x:c r="P1813" s="9" t="str">
        <x:f>'CaseReview'!U1813</x:f>
        <x:v>PASS</x:v>
      </x:c>
      <x:c r="Q1813" s="9" t="n">
        <x:f>IF(AND(T1813=1,G1813=P1813),1,0)</x:f>
        <x:v>1</x:v>
      </x:c>
      <x:c r="R1813" s="9" t="n">
        <x:f>IF(AND(T1813=1,G1813="PASS",P1813="FAIL"),1,0)</x:f>
        <x:v>0</x:v>
      </x:c>
      <x:c r="S1813" s="9" t="n">
        <x:f>IF(AND(T1813=1,G1813="FAIL",P1813="PASS"),1,0)</x:f>
        <x:v>0</x:v>
      </x:c>
      <x:c r="T1813" s="9" t="n">
        <x:v>1</x:v>
      </x:c>
      <x:c r="U1813" s="9" t="n">
        <x:v>11</x:v>
      </x:c>
      <x:c r="V1813" s="9" t="str">
        <x:v>MVP/SHACL_GENERATION_PIPELINE/experiments/FULL_REPAIR_V2/RUN_01/runs/RUN-TRF-048-20260915T130712002188Z/final/final_shape.ttl</x:v>
      </x:c>
    </x:row>
    <x:row r="1814" ht="22" customHeight="1">
      <x:c r="A1814" s="10" t="str">
        <x:v>V2_FALLBACK25</x:v>
      </x:c>
      <x:c r="B1814" s="10" t="str">
        <x:v>TRF-048</x:v>
      </x:c>
      <x:c r="C1814" s="10" t="str">
        <x:v>TRF-048-P02</x:v>
      </x:c>
      <x:c r="D1814" s="10" t="str">
        <x:v>RUN_01</x:v>
      </x:c>
      <x:c r="E1814" s="10" t="str">
        <x:v>ORIGINAL_LEDGER</x:v>
      </x:c>
      <x:c r="F1814" s="10" t="str">
        <x:v>PASS</x:v>
      </x:c>
      <x:c r="G1814" s="10" t="str">
        <x:v>PASS</x:v>
      </x:c>
      <x:c r="H1814" s="10" t="str">
        <x:v>EXECUTED</x:v>
      </x:c>
      <x:c r="I1814" s="10" t="str">
        <x:v>PARSED</x:v>
      </x:c>
      <x:c r="J1814" s="10" t="str">
        <x:v>GENERATION_ACCEPTED</x:v>
      </x:c>
      <x:c r="K1814" s="10" t="str">
        <x:v>40d2283ad57a1911ca026023f297ef179563e1d8f5e31803950978043356f750</x:v>
      </x:c>
      <x:c r="L1814" s="10" t="str">
        <x:v>full_repair_v2</x:v>
      </x:c>
      <x:c r="M1814" s="10" t="n">
        <x:v>1</x:v>
      </x:c>
      <x:c r="N1814" s="10" t="n">
        <x:v>0</x:v>
      </x:c>
      <x:c r="O1814" s="10" t="n">
        <x:v>0</x:v>
      </x:c>
      <x:c r="P1814" s="9" t="str">
        <x:f>'CaseReview'!U1814</x:f>
        <x:v>PASS</x:v>
      </x:c>
      <x:c r="Q1814" s="9" t="n">
        <x:f>IF(AND(T1814=1,G1814=P1814),1,0)</x:f>
        <x:v>1</x:v>
      </x:c>
      <x:c r="R1814" s="9" t="n">
        <x:f>IF(AND(T1814=1,G1814="PASS",P1814="FAIL"),1,0)</x:f>
        <x:v>0</x:v>
      </x:c>
      <x:c r="S1814" s="9" t="n">
        <x:f>IF(AND(T1814=1,G1814="FAIL",P1814="PASS"),1,0)</x:f>
        <x:v>0</x:v>
      </x:c>
      <x:c r="T1814" s="9" t="n">
        <x:v>1</x:v>
      </x:c>
      <x:c r="U1814" s="9" t="n">
        <x:v>11</x:v>
      </x:c>
      <x:c r="V1814" s="9" t="str">
        <x:v>MVP/SHACL_GENERATION_PIPELINE/experiments/FULL_REPAIR_V2/RUN_01/runs/RUN-TRF-048-20260915T130712002188Z/final/final_shape.ttl</x:v>
      </x:c>
    </x:row>
    <x:row r="1815" ht="22" customHeight="1">
      <x:c r="A1815" s="10" t="str">
        <x:v>V2_FALLBACK25</x:v>
      </x:c>
      <x:c r="B1815" s="10" t="str">
        <x:v>TRF-048</x:v>
      </x:c>
      <x:c r="C1815" s="10" t="str">
        <x:v>TRF-048-P03</x:v>
      </x:c>
      <x:c r="D1815" s="10" t="str">
        <x:v>RUN_01</x:v>
      </x:c>
      <x:c r="E1815" s="10" t="str">
        <x:v>ORIGINAL_LEDGER</x:v>
      </x:c>
      <x:c r="F1815" s="10" t="str">
        <x:v>PASS</x:v>
      </x:c>
      <x:c r="G1815" s="10" t="str">
        <x:v>PASS</x:v>
      </x:c>
      <x:c r="H1815" s="10" t="str">
        <x:v>EXECUTED</x:v>
      </x:c>
      <x:c r="I1815" s="10" t="str">
        <x:v>PARSED</x:v>
      </x:c>
      <x:c r="J1815" s="10" t="str">
        <x:v>GENERATION_ACCEPTED</x:v>
      </x:c>
      <x:c r="K1815" s="10" t="str">
        <x:v>40d2283ad57a1911ca026023f297ef179563e1d8f5e31803950978043356f750</x:v>
      </x:c>
      <x:c r="L1815" s="10" t="str">
        <x:v>full_repair_v2</x:v>
      </x:c>
      <x:c r="M1815" s="10" t="n">
        <x:v>1</x:v>
      </x:c>
      <x:c r="N1815" s="10" t="n">
        <x:v>0</x:v>
      </x:c>
      <x:c r="O1815" s="10" t="n">
        <x:v>0</x:v>
      </x:c>
      <x:c r="P1815" s="9" t="str">
        <x:f>'CaseReview'!U1815</x:f>
        <x:v>PASS</x:v>
      </x:c>
      <x:c r="Q1815" s="9" t="n">
        <x:f>IF(AND(T1815=1,G1815=P1815),1,0)</x:f>
        <x:v>1</x:v>
      </x:c>
      <x:c r="R1815" s="9" t="n">
        <x:f>IF(AND(T1815=1,G1815="PASS",P1815="FAIL"),1,0)</x:f>
        <x:v>0</x:v>
      </x:c>
      <x:c r="S1815" s="9" t="n">
        <x:f>IF(AND(T1815=1,G1815="FAIL",P1815="PASS"),1,0)</x:f>
        <x:v>0</x:v>
      </x:c>
      <x:c r="T1815" s="9" t="n">
        <x:v>1</x:v>
      </x:c>
      <x:c r="U1815" s="9" t="n">
        <x:v>11</x:v>
      </x:c>
      <x:c r="V1815" s="9" t="str">
        <x:v>MVP/SHACL_GENERATION_PIPELINE/experiments/FULL_REPAIR_V2/RUN_01/runs/RUN-TRF-048-20260915T130712002188Z/final/final_shape.ttl</x:v>
      </x:c>
    </x:row>
    <x:row r="1816" ht="22" customHeight="1">
      <x:c r="A1816" s="10" t="str">
        <x:v>V2_FALLBACK25</x:v>
      </x:c>
      <x:c r="B1816" s="10" t="str">
        <x:v>TRF-048</x:v>
      </x:c>
      <x:c r="C1816" s="10" t="str">
        <x:v>TRF-048-P04</x:v>
      </x:c>
      <x:c r="D1816" s="10" t="str">
        <x:v>RUN_01</x:v>
      </x:c>
      <x:c r="E1816" s="10" t="str">
        <x:v>ORIGINAL_LEDGER</x:v>
      </x:c>
      <x:c r="F1816" s="10" t="str">
        <x:v>PASS</x:v>
      </x:c>
      <x:c r="G1816" s="10" t="str">
        <x:v>PASS</x:v>
      </x:c>
      <x:c r="H1816" s="10" t="str">
        <x:v>EXECUTED</x:v>
      </x:c>
      <x:c r="I1816" s="10" t="str">
        <x:v>PARSED</x:v>
      </x:c>
      <x:c r="J1816" s="10" t="str">
        <x:v>GENERATION_ACCEPTED</x:v>
      </x:c>
      <x:c r="K1816" s="10" t="str">
        <x:v>40d2283ad57a1911ca026023f297ef179563e1d8f5e31803950978043356f750</x:v>
      </x:c>
      <x:c r="L1816" s="10" t="str">
        <x:v>full_repair_v2</x:v>
      </x:c>
      <x:c r="M1816" s="10" t="n">
        <x:v>1</x:v>
      </x:c>
      <x:c r="N1816" s="10" t="n">
        <x:v>0</x:v>
      </x:c>
      <x:c r="O1816" s="10" t="n">
        <x:v>0</x:v>
      </x:c>
      <x:c r="P1816" s="9" t="str">
        <x:f>'CaseReview'!U1816</x:f>
        <x:v>PASS</x:v>
      </x:c>
      <x:c r="Q1816" s="9" t="n">
        <x:f>IF(AND(T1816=1,G1816=P1816),1,0)</x:f>
        <x:v>1</x:v>
      </x:c>
      <x:c r="R1816" s="9" t="n">
        <x:f>IF(AND(T1816=1,G1816="PASS",P1816="FAIL"),1,0)</x:f>
        <x:v>0</x:v>
      </x:c>
      <x:c r="S1816" s="9" t="n">
        <x:f>IF(AND(T1816=1,G1816="FAIL",P1816="PASS"),1,0)</x:f>
        <x:v>0</x:v>
      </x:c>
      <x:c r="T1816" s="9" t="n">
        <x:v>1</x:v>
      </x:c>
      <x:c r="U1816" s="9" t="n">
        <x:v>11</x:v>
      </x:c>
      <x:c r="V1816" s="9" t="str">
        <x:v>MVP/SHACL_GENERATION_PIPELINE/experiments/FULL_REPAIR_V2/RUN_01/runs/RUN-TRF-048-20260915T130712002188Z/final/final_shape.ttl</x:v>
      </x:c>
    </x:row>
    <x:row r="1817" ht="22" customHeight="1">
      <x:c r="A1817" s="10" t="str">
        <x:v>V2_FALLBACK25</x:v>
      </x:c>
      <x:c r="B1817" s="10" t="str">
        <x:v>TRF-049</x:v>
      </x:c>
      <x:c r="C1817" s="10" t="str">
        <x:v>TRF-049-F01</x:v>
      </x:c>
      <x:c r="D1817" s="10" t="str">
        <x:v>RUN_01</x:v>
      </x:c>
      <x:c r="E1817" s="10" t="str">
        <x:v>REJECTED_ATTEMPT_04</x:v>
      </x:c>
      <x:c r="F1817" s="10" t="str">
        <x:v>FAIL</x:v>
      </x:c>
      <x:c r="G1817" s="10" t="str">
        <x:v>FAIL</x:v>
      </x:c>
      <x:c r="H1817" s="10" t="str">
        <x:v>EXECUTED</x:v>
      </x:c>
      <x:c r="I1817" s="10" t="str">
        <x:v>PARSED</x:v>
      </x:c>
      <x:c r="J1817" s="10" t="str">
        <x:v>MAX_ATTEMPTS_REACHED</x:v>
      </x:c>
      <x:c r="K1817" s="10" t="str">
        <x:v>889a23ac81a14e6c0fcdf88cb2542c8b3e1f9b1ee205caf56eae5e2c1557cf8d</x:v>
      </x:c>
      <x:c r="L1817" s="10" t="str">
        <x:v>rejected_attempt4</x:v>
      </x:c>
      <x:c r="M1817" s="10" t="n">
        <x:v>1</x:v>
      </x:c>
      <x:c r="N1817" s="10" t="n">
        <x:v>0</x:v>
      </x:c>
      <x:c r="O1817" s="10" t="n">
        <x:v>0</x:v>
      </x:c>
      <x:c r="P1817" s="9" t="str">
        <x:f>'CaseReview'!U1817</x:f>
        <x:v>FAIL</x:v>
      </x:c>
      <x:c r="Q1817" s="9" t="n">
        <x:f>IF(AND(T1817=1,G1817=P1817),1,0)</x:f>
        <x:v>1</x:v>
      </x:c>
      <x:c r="R1817" s="9" t="n">
        <x:f>IF(AND(T1817=1,G1817="PASS",P1817="FAIL"),1,0)</x:f>
        <x:v>0</x:v>
      </x:c>
      <x:c r="S1817" s="9" t="n">
        <x:f>IF(AND(T1817=1,G1817="FAIL",P1817="PASS"),1,0)</x:f>
        <x:v>0</x:v>
      </x:c>
      <x:c r="T1817" s="9" t="n">
        <x:v>1</x:v>
      </x:c>
      <x:c r="U1817" s="9" t="n">
        <x:v>12</x:v>
      </x:c>
      <x:c r="V1817" s="9" t="str">
        <x:v>MVP/SHACL_GENERATION_PIPELINE/experiments/FULL_REPAIR_V2/RUN_01/runs/RUN-TRF-049-20260915T130844234950Z/artifacts/attempt_04/candidate_shape.ttl</x:v>
      </x:c>
    </x:row>
    <x:row r="1818" ht="22" customHeight="1">
      <x:c r="A1818" s="10" t="str">
        <x:v>V2_FALLBACK25</x:v>
      </x:c>
      <x:c r="B1818" s="10" t="str">
        <x:v>TRF-049</x:v>
      </x:c>
      <x:c r="C1818" s="10" t="str">
        <x:v>TRF-049-F02</x:v>
      </x:c>
      <x:c r="D1818" s="10" t="str">
        <x:v>RUN_01</x:v>
      </x:c>
      <x:c r="E1818" s="10" t="str">
        <x:v>REJECTED_ATTEMPT_04</x:v>
      </x:c>
      <x:c r="F1818" s="10" t="str">
        <x:v>FAIL</x:v>
      </x:c>
      <x:c r="G1818" s="10" t="str">
        <x:v>FAIL</x:v>
      </x:c>
      <x:c r="H1818" s="10" t="str">
        <x:v>EXECUTED</x:v>
      </x:c>
      <x:c r="I1818" s="10" t="str">
        <x:v>PARSED</x:v>
      </x:c>
      <x:c r="J1818" s="10" t="str">
        <x:v>MAX_ATTEMPTS_REACHED</x:v>
      </x:c>
      <x:c r="K1818" s="10" t="str">
        <x:v>889a23ac81a14e6c0fcdf88cb2542c8b3e1f9b1ee205caf56eae5e2c1557cf8d</x:v>
      </x:c>
      <x:c r="L1818" s="10" t="str">
        <x:v>rejected_attempt4</x:v>
      </x:c>
      <x:c r="M1818" s="10" t="n">
        <x:v>1</x:v>
      </x:c>
      <x:c r="N1818" s="10" t="n">
        <x:v>0</x:v>
      </x:c>
      <x:c r="O1818" s="10" t="n">
        <x:v>0</x:v>
      </x:c>
      <x:c r="P1818" s="9" t="str">
        <x:f>'CaseReview'!U1818</x:f>
        <x:v>FAIL</x:v>
      </x:c>
      <x:c r="Q1818" s="9" t="n">
        <x:f>IF(AND(T1818=1,G1818=P1818),1,0)</x:f>
        <x:v>1</x:v>
      </x:c>
      <x:c r="R1818" s="9" t="n">
        <x:f>IF(AND(T1818=1,G1818="PASS",P1818="FAIL"),1,0)</x:f>
        <x:v>0</x:v>
      </x:c>
      <x:c r="S1818" s="9" t="n">
        <x:f>IF(AND(T1818=1,G1818="FAIL",P1818="PASS"),1,0)</x:f>
        <x:v>0</x:v>
      </x:c>
      <x:c r="T1818" s="9" t="n">
        <x:v>1</x:v>
      </x:c>
      <x:c r="U1818" s="9" t="n">
        <x:v>12</x:v>
      </x:c>
      <x:c r="V1818" s="9" t="str">
        <x:v>MVP/SHACL_GENERATION_PIPELINE/experiments/FULL_REPAIR_V2/RUN_01/runs/RUN-TRF-049-20260915T130844234950Z/artifacts/attempt_04/candidate_shape.ttl</x:v>
      </x:c>
    </x:row>
    <x:row r="1819" ht="22" customHeight="1">
      <x:c r="A1819" s="10" t="str">
        <x:v>V2_FALLBACK25</x:v>
      </x:c>
      <x:c r="B1819" s="10" t="str">
        <x:v>TRF-049</x:v>
      </x:c>
      <x:c r="C1819" s="10" t="str">
        <x:v>TRF-049-F03</x:v>
      </x:c>
      <x:c r="D1819" s="10" t="str">
        <x:v>RUN_01</x:v>
      </x:c>
      <x:c r="E1819" s="10" t="str">
        <x:v>REJECTED_ATTEMPT_04</x:v>
      </x:c>
      <x:c r="F1819" s="10" t="str">
        <x:v>FAIL</x:v>
      </x:c>
      <x:c r="G1819" s="10" t="str">
        <x:v>FAIL</x:v>
      </x:c>
      <x:c r="H1819" s="10" t="str">
        <x:v>EXECUTED</x:v>
      </x:c>
      <x:c r="I1819" s="10" t="str">
        <x:v>PARSED</x:v>
      </x:c>
      <x:c r="J1819" s="10" t="str">
        <x:v>MAX_ATTEMPTS_REACHED</x:v>
      </x:c>
      <x:c r="K1819" s="10" t="str">
        <x:v>889a23ac81a14e6c0fcdf88cb2542c8b3e1f9b1ee205caf56eae5e2c1557cf8d</x:v>
      </x:c>
      <x:c r="L1819" s="10" t="str">
        <x:v>rejected_attempt4</x:v>
      </x:c>
      <x:c r="M1819" s="10" t="n">
        <x:v>1</x:v>
      </x:c>
      <x:c r="N1819" s="10" t="n">
        <x:v>0</x:v>
      </x:c>
      <x:c r="O1819" s="10" t="n">
        <x:v>0</x:v>
      </x:c>
      <x:c r="P1819" s="9" t="str">
        <x:f>'CaseReview'!U1819</x:f>
        <x:v>FAIL</x:v>
      </x:c>
      <x:c r="Q1819" s="9" t="n">
        <x:f>IF(AND(T1819=1,G1819=P1819),1,0)</x:f>
        <x:v>1</x:v>
      </x:c>
      <x:c r="R1819" s="9" t="n">
        <x:f>IF(AND(T1819=1,G1819="PASS",P1819="FAIL"),1,0)</x:f>
        <x:v>0</x:v>
      </x:c>
      <x:c r="S1819" s="9" t="n">
        <x:f>IF(AND(T1819=1,G1819="FAIL",P1819="PASS"),1,0)</x:f>
        <x:v>0</x:v>
      </x:c>
      <x:c r="T1819" s="9" t="n">
        <x:v>1</x:v>
      </x:c>
      <x:c r="U1819" s="9" t="n">
        <x:v>12</x:v>
      </x:c>
      <x:c r="V1819" s="9" t="str">
        <x:v>MVP/SHACL_GENERATION_PIPELINE/experiments/FULL_REPAIR_V2/RUN_01/runs/RUN-TRF-049-20260915T130844234950Z/artifacts/attempt_04/candidate_shape.ttl</x:v>
      </x:c>
    </x:row>
    <x:row r="1820" ht="22" customHeight="1">
      <x:c r="A1820" s="10" t="str">
        <x:v>V2_FALLBACK25</x:v>
      </x:c>
      <x:c r="B1820" s="10" t="str">
        <x:v>TRF-049</x:v>
      </x:c>
      <x:c r="C1820" s="10" t="str">
        <x:v>TRF-049-F04</x:v>
      </x:c>
      <x:c r="D1820" s="10" t="str">
        <x:v>RUN_01</x:v>
      </x:c>
      <x:c r="E1820" s="10" t="str">
        <x:v>REJECTED_ATTEMPT_04</x:v>
      </x:c>
      <x:c r="F1820" s="10" t="str">
        <x:v>FAIL</x:v>
      </x:c>
      <x:c r="G1820" s="10" t="str">
        <x:v>FAIL</x:v>
      </x:c>
      <x:c r="H1820" s="10" t="str">
        <x:v>EXECUTED</x:v>
      </x:c>
      <x:c r="I1820" s="10" t="str">
        <x:v>PARSED</x:v>
      </x:c>
      <x:c r="J1820" s="10" t="str">
        <x:v>MAX_ATTEMPTS_REACHED</x:v>
      </x:c>
      <x:c r="K1820" s="10" t="str">
        <x:v>889a23ac81a14e6c0fcdf88cb2542c8b3e1f9b1ee205caf56eae5e2c1557cf8d</x:v>
      </x:c>
      <x:c r="L1820" s="10" t="str">
        <x:v>rejected_attempt4</x:v>
      </x:c>
      <x:c r="M1820" s="10" t="n">
        <x:v>1</x:v>
      </x:c>
      <x:c r="N1820" s="10" t="n">
        <x:v>0</x:v>
      </x:c>
      <x:c r="O1820" s="10" t="n">
        <x:v>0</x:v>
      </x:c>
      <x:c r="P1820" s="9" t="str">
        <x:f>'CaseReview'!U1820</x:f>
        <x:v>FAIL</x:v>
      </x:c>
      <x:c r="Q1820" s="9" t="n">
        <x:f>IF(AND(T1820=1,G1820=P1820),1,0)</x:f>
        <x:v>1</x:v>
      </x:c>
      <x:c r="R1820" s="9" t="n">
        <x:f>IF(AND(T1820=1,G1820="PASS",P1820="FAIL"),1,0)</x:f>
        <x:v>0</x:v>
      </x:c>
      <x:c r="S1820" s="9" t="n">
        <x:f>IF(AND(T1820=1,G1820="FAIL",P1820="PASS"),1,0)</x:f>
        <x:v>0</x:v>
      </x:c>
      <x:c r="T1820" s="9" t="n">
        <x:v>1</x:v>
      </x:c>
      <x:c r="U1820" s="9" t="n">
        <x:v>12</x:v>
      </x:c>
      <x:c r="V1820" s="9" t="str">
        <x:v>MVP/SHACL_GENERATION_PIPELINE/experiments/FULL_REPAIR_V2/RUN_01/runs/RUN-TRF-049-20260915T130844234950Z/artifacts/attempt_04/candidate_shape.ttl</x:v>
      </x:c>
    </x:row>
    <x:row r="1821" ht="22" customHeight="1">
      <x:c r="A1821" s="10" t="str">
        <x:v>V2_FALLBACK25</x:v>
      </x:c>
      <x:c r="B1821" s="10" t="str">
        <x:v>TRF-049</x:v>
      </x:c>
      <x:c r="C1821" s="10" t="str">
        <x:v>TRF-049-F05</x:v>
      </x:c>
      <x:c r="D1821" s="10" t="str">
        <x:v>RUN_01</x:v>
      </x:c>
      <x:c r="E1821" s="10" t="str">
        <x:v>REJECTED_ATTEMPT_04</x:v>
      </x:c>
      <x:c r="F1821" s="10" t="str">
        <x:v>FAIL</x:v>
      </x:c>
      <x:c r="G1821" s="10" t="str">
        <x:v>FAIL</x:v>
      </x:c>
      <x:c r="H1821" s="10" t="str">
        <x:v>EXECUTED</x:v>
      </x:c>
      <x:c r="I1821" s="10" t="str">
        <x:v>PARSED</x:v>
      </x:c>
      <x:c r="J1821" s="10" t="str">
        <x:v>MAX_ATTEMPTS_REACHED</x:v>
      </x:c>
      <x:c r="K1821" s="10" t="str">
        <x:v>889a23ac81a14e6c0fcdf88cb2542c8b3e1f9b1ee205caf56eae5e2c1557cf8d</x:v>
      </x:c>
      <x:c r="L1821" s="10" t="str">
        <x:v>rejected_attempt4</x:v>
      </x:c>
      <x:c r="M1821" s="10" t="n">
        <x:v>1</x:v>
      </x:c>
      <x:c r="N1821" s="10" t="n">
        <x:v>0</x:v>
      </x:c>
      <x:c r="O1821" s="10" t="n">
        <x:v>0</x:v>
      </x:c>
      <x:c r="P1821" s="9" t="str">
        <x:f>'CaseReview'!U1821</x:f>
        <x:v>FAIL</x:v>
      </x:c>
      <x:c r="Q1821" s="9" t="n">
        <x:f>IF(AND(T1821=1,G1821=P1821),1,0)</x:f>
        <x:v>1</x:v>
      </x:c>
      <x:c r="R1821" s="9" t="n">
        <x:f>IF(AND(T1821=1,G1821="PASS",P1821="FAIL"),1,0)</x:f>
        <x:v>0</x:v>
      </x:c>
      <x:c r="S1821" s="9" t="n">
        <x:f>IF(AND(T1821=1,G1821="FAIL",P1821="PASS"),1,0)</x:f>
        <x:v>0</x:v>
      </x:c>
      <x:c r="T1821" s="9" t="n">
        <x:v>1</x:v>
      </x:c>
      <x:c r="U1821" s="9" t="n">
        <x:v>12</x:v>
      </x:c>
      <x:c r="V1821" s="9" t="str">
        <x:v>MVP/SHACL_GENERATION_PIPELINE/experiments/FULL_REPAIR_V2/RUN_01/runs/RUN-TRF-049-20260915T130844234950Z/artifacts/attempt_04/candidate_shape.ttl</x:v>
      </x:c>
    </x:row>
    <x:row r="1822" ht="22" customHeight="1">
      <x:c r="A1822" s="10" t="str">
        <x:v>V2_FALLBACK25</x:v>
      </x:c>
      <x:c r="B1822" s="10" t="str">
        <x:v>TRF-049</x:v>
      </x:c>
      <x:c r="C1822" s="10" t="str">
        <x:v>TRF-049-P01</x:v>
      </x:c>
      <x:c r="D1822" s="10" t="str">
        <x:v>RUN_01</x:v>
      </x:c>
      <x:c r="E1822" s="10" t="str">
        <x:v>REJECTED_ATTEMPT_04</x:v>
      </x:c>
      <x:c r="F1822" s="10" t="str">
        <x:v>PASS</x:v>
      </x:c>
      <x:c r="G1822" s="10" t="str">
        <x:v>PASS</x:v>
      </x:c>
      <x:c r="H1822" s="10" t="str">
        <x:v>EXECUTED</x:v>
      </x:c>
      <x:c r="I1822" s="10" t="str">
        <x:v>PARSED</x:v>
      </x:c>
      <x:c r="J1822" s="10" t="str">
        <x:v>MAX_ATTEMPTS_REACHED</x:v>
      </x:c>
      <x:c r="K1822" s="10" t="str">
        <x:v>889a23ac81a14e6c0fcdf88cb2542c8b3e1f9b1ee205caf56eae5e2c1557cf8d</x:v>
      </x:c>
      <x:c r="L1822" s="10" t="str">
        <x:v>rejected_attempt4</x:v>
      </x:c>
      <x:c r="M1822" s="10" t="n">
        <x:v>1</x:v>
      </x:c>
      <x:c r="N1822" s="10" t="n">
        <x:v>0</x:v>
      </x:c>
      <x:c r="O1822" s="10" t="n">
        <x:v>0</x:v>
      </x:c>
      <x:c r="P1822" s="9" t="str">
        <x:f>'CaseReview'!U1822</x:f>
        <x:v>PASS</x:v>
      </x:c>
      <x:c r="Q1822" s="9" t="n">
        <x:f>IF(AND(T1822=1,G1822=P1822),1,0)</x:f>
        <x:v>1</x:v>
      </x:c>
      <x:c r="R1822" s="9" t="n">
        <x:f>IF(AND(T1822=1,G1822="PASS",P1822="FAIL"),1,0)</x:f>
        <x:v>0</x:v>
      </x:c>
      <x:c r="S1822" s="9" t="n">
        <x:f>IF(AND(T1822=1,G1822="FAIL",P1822="PASS"),1,0)</x:f>
        <x:v>0</x:v>
      </x:c>
      <x:c r="T1822" s="9" t="n">
        <x:v>1</x:v>
      </x:c>
      <x:c r="U1822" s="9" t="n">
        <x:v>12</x:v>
      </x:c>
      <x:c r="V1822" s="9" t="str">
        <x:v>MVP/SHACL_GENERATION_PIPELINE/experiments/FULL_REPAIR_V2/RUN_01/runs/RUN-TRF-049-20260915T130844234950Z/artifacts/attempt_04/candidate_shape.ttl</x:v>
      </x:c>
    </x:row>
    <x:row r="1823" ht="22" customHeight="1">
      <x:c r="A1823" s="10" t="str">
        <x:v>V2_FALLBACK25</x:v>
      </x:c>
      <x:c r="B1823" s="10" t="str">
        <x:v>TRF-049</x:v>
      </x:c>
      <x:c r="C1823" s="10" t="str">
        <x:v>TRF-049-P02</x:v>
      </x:c>
      <x:c r="D1823" s="10" t="str">
        <x:v>RUN_01</x:v>
      </x:c>
      <x:c r="E1823" s="10" t="str">
        <x:v>REJECTED_ATTEMPT_04</x:v>
      </x:c>
      <x:c r="F1823" s="10" t="str">
        <x:v>PASS</x:v>
      </x:c>
      <x:c r="G1823" s="10" t="str">
        <x:v>FAIL</x:v>
      </x:c>
      <x:c r="H1823" s="10" t="str">
        <x:v>EXECUTED</x:v>
      </x:c>
      <x:c r="I1823" s="10" t="str">
        <x:v>PARSED</x:v>
      </x:c>
      <x:c r="J1823" s="10" t="str">
        <x:v>MAX_ATTEMPTS_REACHED</x:v>
      </x:c>
      <x:c r="K1823" s="10" t="str">
        <x:v>889a23ac81a14e6c0fcdf88cb2542c8b3e1f9b1ee205caf56eae5e2c1557cf8d</x:v>
      </x:c>
      <x:c r="L1823" s="10" t="str">
        <x:v>rejected_attempt4</x:v>
      </x:c>
      <x:c r="M1823" s="10" t="n">
        <x:v>0</x:v>
      </x:c>
      <x:c r="N1823" s="10" t="n">
        <x:v>0</x:v>
      </x:c>
      <x:c r="O1823" s="10" t="n">
        <x:v>1</x:v>
      </x:c>
      <x:c r="P1823" s="9" t="str">
        <x:f>'CaseReview'!U1823</x:f>
        <x:v>PASS</x:v>
      </x:c>
      <x:c r="Q1823" s="9" t="n">
        <x:f>IF(AND(T1823=1,G1823=P1823),1,0)</x:f>
        <x:v>0</x:v>
      </x:c>
      <x:c r="R1823" s="9" t="n">
        <x:f>IF(AND(T1823=1,G1823="PASS",P1823="FAIL"),1,0)</x:f>
        <x:v>0</x:v>
      </x:c>
      <x:c r="S1823" s="9" t="n">
        <x:f>IF(AND(T1823=1,G1823="FAIL",P1823="PASS"),1,0)</x:f>
        <x:v>1</x:v>
      </x:c>
      <x:c r="T1823" s="9" t="n">
        <x:v>1</x:v>
      </x:c>
      <x:c r="U1823" s="9" t="n">
        <x:v>12</x:v>
      </x:c>
      <x:c r="V1823" s="9" t="str">
        <x:v>MVP/SHACL_GENERATION_PIPELINE/experiments/FULL_REPAIR_V2/RUN_01/runs/RUN-TRF-049-20260915T130844234950Z/artifacts/attempt_04/candidate_shape.ttl</x:v>
      </x:c>
    </x:row>
    <x:row r="1824" ht="22" customHeight="1">
      <x:c r="A1824" s="10" t="str">
        <x:v>V2_FALLBACK25</x:v>
      </x:c>
      <x:c r="B1824" s="10" t="str">
        <x:v>TRF-049</x:v>
      </x:c>
      <x:c r="C1824" s="10" t="str">
        <x:v>TRF-049-P03</x:v>
      </x:c>
      <x:c r="D1824" s="10" t="str">
        <x:v>RUN_01</x:v>
      </x:c>
      <x:c r="E1824" s="10" t="str">
        <x:v>REJECTED_ATTEMPT_04</x:v>
      </x:c>
      <x:c r="F1824" s="10" t="str">
        <x:v>PASS</x:v>
      </x:c>
      <x:c r="G1824" s="10" t="str">
        <x:v>FAIL</x:v>
      </x:c>
      <x:c r="H1824" s="10" t="str">
        <x:v>EXECUTED</x:v>
      </x:c>
      <x:c r="I1824" s="10" t="str">
        <x:v>PARSED</x:v>
      </x:c>
      <x:c r="J1824" s="10" t="str">
        <x:v>MAX_ATTEMPTS_REACHED</x:v>
      </x:c>
      <x:c r="K1824" s="10" t="str">
        <x:v>889a23ac81a14e6c0fcdf88cb2542c8b3e1f9b1ee205caf56eae5e2c1557cf8d</x:v>
      </x:c>
      <x:c r="L1824" s="10" t="str">
        <x:v>rejected_attempt4</x:v>
      </x:c>
      <x:c r="M1824" s="10" t="n">
        <x:v>0</x:v>
      </x:c>
      <x:c r="N1824" s="10" t="n">
        <x:v>0</x:v>
      </x:c>
      <x:c r="O1824" s="10" t="n">
        <x:v>1</x:v>
      </x:c>
      <x:c r="P1824" s="9" t="str">
        <x:f>'CaseReview'!U1824</x:f>
        <x:v>PASS</x:v>
      </x:c>
      <x:c r="Q1824" s="9" t="n">
        <x:f>IF(AND(T1824=1,G1824=P1824),1,0)</x:f>
        <x:v>0</x:v>
      </x:c>
      <x:c r="R1824" s="9" t="n">
        <x:f>IF(AND(T1824=1,G1824="PASS",P1824="FAIL"),1,0)</x:f>
        <x:v>0</x:v>
      </x:c>
      <x:c r="S1824" s="9" t="n">
        <x:f>IF(AND(T1824=1,G1824="FAIL",P1824="PASS"),1,0)</x:f>
        <x:v>1</x:v>
      </x:c>
      <x:c r="T1824" s="9" t="n">
        <x:v>1</x:v>
      </x:c>
      <x:c r="U1824" s="9" t="n">
        <x:v>12</x:v>
      </x:c>
      <x:c r="V1824" s="9" t="str">
        <x:v>MVP/SHACL_GENERATION_PIPELINE/experiments/FULL_REPAIR_V2/RUN_01/runs/RUN-TRF-049-20260915T130844234950Z/artifacts/attempt_04/candidate_shape.ttl</x:v>
      </x:c>
    </x:row>
    <x:row r="1825" ht="22" customHeight="1">
      <x:c r="A1825" s="10" t="str">
        <x:v>V2_FALLBACK25</x:v>
      </x:c>
      <x:c r="B1825" s="10" t="str">
        <x:v>TRF-049</x:v>
      </x:c>
      <x:c r="C1825" s="10" t="str">
        <x:v>TRF-049-P04</x:v>
      </x:c>
      <x:c r="D1825" s="10" t="str">
        <x:v>RUN_01</x:v>
      </x:c>
      <x:c r="E1825" s="10" t="str">
        <x:v>REJECTED_ATTEMPT_04</x:v>
      </x:c>
      <x:c r="F1825" s="10" t="str">
        <x:v>PASS</x:v>
      </x:c>
      <x:c r="G1825" s="10" t="str">
        <x:v>FAIL</x:v>
      </x:c>
      <x:c r="H1825" s="10" t="str">
        <x:v>EXECUTED</x:v>
      </x:c>
      <x:c r="I1825" s="10" t="str">
        <x:v>PARSED</x:v>
      </x:c>
      <x:c r="J1825" s="10" t="str">
        <x:v>MAX_ATTEMPTS_REACHED</x:v>
      </x:c>
      <x:c r="K1825" s="10" t="str">
        <x:v>889a23ac81a14e6c0fcdf88cb2542c8b3e1f9b1ee205caf56eae5e2c1557cf8d</x:v>
      </x:c>
      <x:c r="L1825" s="10" t="str">
        <x:v>rejected_attempt4</x:v>
      </x:c>
      <x:c r="M1825" s="10" t="n">
        <x:v>0</x:v>
      </x:c>
      <x:c r="N1825" s="10" t="n">
        <x:v>0</x:v>
      </x:c>
      <x:c r="O1825" s="10" t="n">
        <x:v>1</x:v>
      </x:c>
      <x:c r="P1825" s="9" t="str">
        <x:f>'CaseReview'!U1825</x:f>
        <x:v>PASS</x:v>
      </x:c>
      <x:c r="Q1825" s="9" t="n">
        <x:f>IF(AND(T1825=1,G1825=P1825),1,0)</x:f>
        <x:v>0</x:v>
      </x:c>
      <x:c r="R1825" s="9" t="n">
        <x:f>IF(AND(T1825=1,G1825="PASS",P1825="FAIL"),1,0)</x:f>
        <x:v>0</x:v>
      </x:c>
      <x:c r="S1825" s="9" t="n">
        <x:f>IF(AND(T1825=1,G1825="FAIL",P1825="PASS"),1,0)</x:f>
        <x:v>1</x:v>
      </x:c>
      <x:c r="T1825" s="9" t="n">
        <x:v>1</x:v>
      </x:c>
      <x:c r="U1825" s="9" t="n">
        <x:v>12</x:v>
      </x:c>
      <x:c r="V1825" s="9" t="str">
        <x:v>MVP/SHACL_GENERATION_PIPELINE/experiments/FULL_REPAIR_V2/RUN_01/runs/RUN-TRF-049-20260915T130844234950Z/artifacts/attempt_04/candidate_shape.ttl</x:v>
      </x:c>
    </x:row>
    <x:row r="1826" ht="22" customHeight="1">
      <x:c r="A1826" s="10" t="str">
        <x:v>V2_FALLBACK25</x:v>
      </x:c>
      <x:c r="B1826" s="10" t="str">
        <x:v>TRF-049</x:v>
      </x:c>
      <x:c r="C1826" s="10" t="str">
        <x:v>TRF-049-P05</x:v>
      </x:c>
      <x:c r="D1826" s="10" t="str">
        <x:v>RUN_01</x:v>
      </x:c>
      <x:c r="E1826" s="10" t="str">
        <x:v>REJECTED_ATTEMPT_04</x:v>
      </x:c>
      <x:c r="F1826" s="10" t="str">
        <x:v>PASS</x:v>
      </x:c>
      <x:c r="G1826" s="10" t="str">
        <x:v>FAIL</x:v>
      </x:c>
      <x:c r="H1826" s="10" t="str">
        <x:v>EXECUTED</x:v>
      </x:c>
      <x:c r="I1826" s="10" t="str">
        <x:v>PARSED</x:v>
      </x:c>
      <x:c r="J1826" s="10" t="str">
        <x:v>MAX_ATTEMPTS_REACHED</x:v>
      </x:c>
      <x:c r="K1826" s="10" t="str">
        <x:v>889a23ac81a14e6c0fcdf88cb2542c8b3e1f9b1ee205caf56eae5e2c1557cf8d</x:v>
      </x:c>
      <x:c r="L1826" s="10" t="str">
        <x:v>rejected_attempt4</x:v>
      </x:c>
      <x:c r="M1826" s="10" t="n">
        <x:v>0</x:v>
      </x:c>
      <x:c r="N1826" s="10" t="n">
        <x:v>0</x:v>
      </x:c>
      <x:c r="O1826" s="10" t="n">
        <x:v>1</x:v>
      </x:c>
      <x:c r="P1826" s="9" t="str">
        <x:f>'CaseReview'!U1826</x:f>
        <x:v>PASS</x:v>
      </x:c>
      <x:c r="Q1826" s="9" t="n">
        <x:f>IF(AND(T1826=1,G1826=P1826),1,0)</x:f>
        <x:v>0</x:v>
      </x:c>
      <x:c r="R1826" s="9" t="n">
        <x:f>IF(AND(T1826=1,G1826="PASS",P1826="FAIL"),1,0)</x:f>
        <x:v>0</x:v>
      </x:c>
      <x:c r="S1826" s="9" t="n">
        <x:f>IF(AND(T1826=1,G1826="FAIL",P1826="PASS"),1,0)</x:f>
        <x:v>1</x:v>
      </x:c>
      <x:c r="T1826" s="9" t="n">
        <x:v>1</x:v>
      </x:c>
      <x:c r="U1826" s="9" t="n">
        <x:v>12</x:v>
      </x:c>
      <x:c r="V1826" s="9" t="str">
        <x:v>MVP/SHACL_GENERATION_PIPELINE/experiments/FULL_REPAIR_V2/RUN_01/runs/RUN-TRF-049-20260915T130844234950Z/artifacts/attempt_04/candidate_shape.ttl</x:v>
      </x:c>
    </x:row>
    <x:row r="1827" ht="22" customHeight="1">
      <x:c r="A1827" s="10" t="str">
        <x:v>V2_FALLBACK25</x:v>
      </x:c>
      <x:c r="B1827" s="10" t="str">
        <x:v>TRF-049</x:v>
      </x:c>
      <x:c r="C1827" s="10" t="str">
        <x:v>TRF-049-P06</x:v>
      </x:c>
      <x:c r="D1827" s="10" t="str">
        <x:v>RUN_01</x:v>
      </x:c>
      <x:c r="E1827" s="10" t="str">
        <x:v>REJECTED_ATTEMPT_04</x:v>
      </x:c>
      <x:c r="F1827" s="10" t="str">
        <x:v>PASS</x:v>
      </x:c>
      <x:c r="G1827" s="10" t="str">
        <x:v>FAIL</x:v>
      </x:c>
      <x:c r="H1827" s="10" t="str">
        <x:v>EXECUTED</x:v>
      </x:c>
      <x:c r="I1827" s="10" t="str">
        <x:v>PARSED</x:v>
      </x:c>
      <x:c r="J1827" s="10" t="str">
        <x:v>MAX_ATTEMPTS_REACHED</x:v>
      </x:c>
      <x:c r="K1827" s="10" t="str">
        <x:v>889a23ac81a14e6c0fcdf88cb2542c8b3e1f9b1ee205caf56eae5e2c1557cf8d</x:v>
      </x:c>
      <x:c r="L1827" s="10" t="str">
        <x:v>rejected_attempt4</x:v>
      </x:c>
      <x:c r="M1827" s="10" t="n">
        <x:v>0</x:v>
      </x:c>
      <x:c r="N1827" s="10" t="n">
        <x:v>0</x:v>
      </x:c>
      <x:c r="O1827" s="10" t="n">
        <x:v>1</x:v>
      </x:c>
      <x:c r="P1827" s="9" t="str">
        <x:f>'CaseReview'!U1827</x:f>
        <x:v>PASS</x:v>
      </x:c>
      <x:c r="Q1827" s="9" t="n">
        <x:f>IF(AND(T1827=1,G1827=P1827),1,0)</x:f>
        <x:v>0</x:v>
      </x:c>
      <x:c r="R1827" s="9" t="n">
        <x:f>IF(AND(T1827=1,G1827="PASS",P1827="FAIL"),1,0)</x:f>
        <x:v>0</x:v>
      </x:c>
      <x:c r="S1827" s="9" t="n">
        <x:f>IF(AND(T1827=1,G1827="FAIL",P1827="PASS"),1,0)</x:f>
        <x:v>1</x:v>
      </x:c>
      <x:c r="T1827" s="9" t="n">
        <x:v>1</x:v>
      </x:c>
      <x:c r="U1827" s="9" t="n">
        <x:v>12</x:v>
      </x:c>
      <x:c r="V1827" s="9" t="str">
        <x:v>MVP/SHACL_GENERATION_PIPELINE/experiments/FULL_REPAIR_V2/RUN_01/runs/RUN-TRF-049-20260915T130844234950Z/artifacts/attempt_04/candidate_shape.ttl</x:v>
      </x:c>
    </x:row>
    <x:row r="1828" ht="22" customHeight="1">
      <x:c r="A1828" s="10" t="str">
        <x:v>V2_FALLBACK25</x:v>
      </x:c>
      <x:c r="B1828" s="10" t="str">
        <x:v>TRF-049</x:v>
      </x:c>
      <x:c r="C1828" s="10" t="str">
        <x:v>TRF-049-P07</x:v>
      </x:c>
      <x:c r="D1828" s="10" t="str">
        <x:v>RUN_01</x:v>
      </x:c>
      <x:c r="E1828" s="10" t="str">
        <x:v>REJECTED_ATTEMPT_04</x:v>
      </x:c>
      <x:c r="F1828" s="10" t="str">
        <x:v>PASS</x:v>
      </x:c>
      <x:c r="G1828" s="10" t="str">
        <x:v>FAIL</x:v>
      </x:c>
      <x:c r="H1828" s="10" t="str">
        <x:v>EXECUTED</x:v>
      </x:c>
      <x:c r="I1828" s="10" t="str">
        <x:v>PARSED</x:v>
      </x:c>
      <x:c r="J1828" s="10" t="str">
        <x:v>MAX_ATTEMPTS_REACHED</x:v>
      </x:c>
      <x:c r="K1828" s="10" t="str">
        <x:v>889a23ac81a14e6c0fcdf88cb2542c8b3e1f9b1ee205caf56eae5e2c1557cf8d</x:v>
      </x:c>
      <x:c r="L1828" s="10" t="str">
        <x:v>rejected_attempt4</x:v>
      </x:c>
      <x:c r="M1828" s="10" t="n">
        <x:v>0</x:v>
      </x:c>
      <x:c r="N1828" s="10" t="n">
        <x:v>0</x:v>
      </x:c>
      <x:c r="O1828" s="10" t="n">
        <x:v>1</x:v>
      </x:c>
      <x:c r="P1828" s="9" t="str">
        <x:f>'CaseReview'!U1828</x:f>
        <x:v>PASS</x:v>
      </x:c>
      <x:c r="Q1828" s="9" t="n">
        <x:f>IF(AND(T1828=1,G1828=P1828),1,0)</x:f>
        <x:v>0</x:v>
      </x:c>
      <x:c r="R1828" s="9" t="n">
        <x:f>IF(AND(T1828=1,G1828="PASS",P1828="FAIL"),1,0)</x:f>
        <x:v>0</x:v>
      </x:c>
      <x:c r="S1828" s="9" t="n">
        <x:f>IF(AND(T1828=1,G1828="FAIL",P1828="PASS"),1,0)</x:f>
        <x:v>1</x:v>
      </x:c>
      <x:c r="T1828" s="9" t="n">
        <x:v>1</x:v>
      </x:c>
      <x:c r="U1828" s="9" t="n">
        <x:v>12</x:v>
      </x:c>
      <x:c r="V1828" s="9" t="str">
        <x:v>MVP/SHACL_GENERATION_PIPELINE/experiments/FULL_REPAIR_V2/RUN_01/runs/RUN-TRF-049-20260915T130844234950Z/artifacts/attempt_04/candidate_shape.ttl</x:v>
      </x:c>
    </x:row>
    <x:row r="1829" ht="22" customHeight="1">
      <x:c r="A1829" s="10" t="str">
        <x:v>V2_FALLBACK25</x:v>
      </x:c>
      <x:c r="B1829" s="10" t="str">
        <x:v>TRF-050</x:v>
      </x:c>
      <x:c r="C1829" s="10" t="str">
        <x:v>TRF-050-F01</x:v>
      </x:c>
      <x:c r="D1829" s="10" t="str">
        <x:v>RUN_01</x:v>
      </x:c>
      <x:c r="E1829" s="10" t="str">
        <x:v>ORIGINAL_LEDGER</x:v>
      </x:c>
      <x:c r="F1829" s="10" t="str">
        <x:v>FAIL</x:v>
      </x:c>
      <x:c r="G1829" s="10" t="str">
        <x:v>FAIL</x:v>
      </x:c>
      <x:c r="H1829" s="10" t="str">
        <x:v>EXECUTED</x:v>
      </x:c>
      <x:c r="I1829" s="10" t="str">
        <x:v>PARSED</x:v>
      </x:c>
      <x:c r="J1829" s="10" t="str">
        <x:v>GENERATION_ACCEPTED</x:v>
      </x:c>
      <x:c r="K1829" s="10" t="str">
        <x:v>b8140bb8f5a746359b41e299f9c526cac8efa3270a933be9d7ea90ced15a2a9a</x:v>
      </x:c>
      <x:c r="L1829" s="10" t="str">
        <x:v>full_repair_v2</x:v>
      </x:c>
      <x:c r="M1829" s="10" t="n">
        <x:v>1</x:v>
      </x:c>
      <x:c r="N1829" s="10" t="n">
        <x:v>0</x:v>
      </x:c>
      <x:c r="O1829" s="10" t="n">
        <x:v>0</x:v>
      </x:c>
      <x:c r="P1829" s="9" t="str">
        <x:f>'CaseReview'!U1829</x:f>
        <x:v>FAIL</x:v>
      </x:c>
      <x:c r="Q1829" s="9" t="n">
        <x:f>IF(AND(T1829=1,G1829=P1829),1,0)</x:f>
        <x:v>1</x:v>
      </x:c>
      <x:c r="R1829" s="9" t="n">
        <x:f>IF(AND(T1829=1,G1829="PASS",P1829="FAIL"),1,0)</x:f>
        <x:v>0</x:v>
      </x:c>
      <x:c r="S1829" s="9" t="n">
        <x:f>IF(AND(T1829=1,G1829="FAIL",P1829="PASS"),1,0)</x:f>
        <x:v>0</x:v>
      </x:c>
      <x:c r="T1829" s="9" t="n">
        <x:v>1</x:v>
      </x:c>
      <x:c r="U1829" s="9" t="n">
        <x:v>7</x:v>
      </x:c>
      <x:c r="V1829" s="9" t="str">
        <x:v>MVP/SHACL_GENERATION_PIPELINE/experiments/FULL_REPAIR_V2/RUN_01/runs/RUN-TRF-050-20260915T131309384539Z/final/final_shape.ttl</x:v>
      </x:c>
    </x:row>
    <x:row r="1830" ht="22" customHeight="1">
      <x:c r="A1830" s="10" t="str">
        <x:v>V2_FALLBACK25</x:v>
      </x:c>
      <x:c r="B1830" s="10" t="str">
        <x:v>TRF-050</x:v>
      </x:c>
      <x:c r="C1830" s="10" t="str">
        <x:v>TRF-050-F02</x:v>
      </x:c>
      <x:c r="D1830" s="10" t="str">
        <x:v>RUN_01</x:v>
      </x:c>
      <x:c r="E1830" s="10" t="str">
        <x:v>ORIGINAL_LEDGER</x:v>
      </x:c>
      <x:c r="F1830" s="10" t="str">
        <x:v>FAIL</x:v>
      </x:c>
      <x:c r="G1830" s="10" t="str">
        <x:v>FAIL</x:v>
      </x:c>
      <x:c r="H1830" s="10" t="str">
        <x:v>EXECUTED</x:v>
      </x:c>
      <x:c r="I1830" s="10" t="str">
        <x:v>PARSED</x:v>
      </x:c>
      <x:c r="J1830" s="10" t="str">
        <x:v>GENERATION_ACCEPTED</x:v>
      </x:c>
      <x:c r="K1830" s="10" t="str">
        <x:v>b8140bb8f5a746359b41e299f9c526cac8efa3270a933be9d7ea90ced15a2a9a</x:v>
      </x:c>
      <x:c r="L1830" s="10" t="str">
        <x:v>full_repair_v2</x:v>
      </x:c>
      <x:c r="M1830" s="10" t="n">
        <x:v>1</x:v>
      </x:c>
      <x:c r="N1830" s="10" t="n">
        <x:v>0</x:v>
      </x:c>
      <x:c r="O1830" s="10" t="n">
        <x:v>0</x:v>
      </x:c>
      <x:c r="P1830" s="9" t="str">
        <x:f>'CaseReview'!U1830</x:f>
        <x:v>FAIL</x:v>
      </x:c>
      <x:c r="Q1830" s="9" t="n">
        <x:f>IF(AND(T1830=1,G1830=P1830),1,0)</x:f>
        <x:v>1</x:v>
      </x:c>
      <x:c r="R1830" s="9" t="n">
        <x:f>IF(AND(T1830=1,G1830="PASS",P1830="FAIL"),1,0)</x:f>
        <x:v>0</x:v>
      </x:c>
      <x:c r="S1830" s="9" t="n">
        <x:f>IF(AND(T1830=1,G1830="FAIL",P1830="PASS"),1,0)</x:f>
        <x:v>0</x:v>
      </x:c>
      <x:c r="T1830" s="9" t="n">
        <x:v>1</x:v>
      </x:c>
      <x:c r="U1830" s="9" t="n">
        <x:v>7</x:v>
      </x:c>
      <x:c r="V1830" s="9" t="str">
        <x:v>MVP/SHACL_GENERATION_PIPELINE/experiments/FULL_REPAIR_V2/RUN_01/runs/RUN-TRF-050-20260915T131309384539Z/final/final_shape.ttl</x:v>
      </x:c>
    </x:row>
    <x:row r="1831" ht="22" customHeight="1">
      <x:c r="A1831" s="10" t="str">
        <x:v>V2_FALLBACK25</x:v>
      </x:c>
      <x:c r="B1831" s="10" t="str">
        <x:v>TRF-050</x:v>
      </x:c>
      <x:c r="C1831" s="10" t="str">
        <x:v>TRF-050-F03</x:v>
      </x:c>
      <x:c r="D1831" s="10" t="str">
        <x:v>RUN_01</x:v>
      </x:c>
      <x:c r="E1831" s="10" t="str">
        <x:v>ORIGINAL_LEDGER</x:v>
      </x:c>
      <x:c r="F1831" s="10" t="str">
        <x:v>FAIL</x:v>
      </x:c>
      <x:c r="G1831" s="10" t="str">
        <x:v>FAIL</x:v>
      </x:c>
      <x:c r="H1831" s="10" t="str">
        <x:v>EXECUTED</x:v>
      </x:c>
      <x:c r="I1831" s="10" t="str">
        <x:v>PARSED</x:v>
      </x:c>
      <x:c r="J1831" s="10" t="str">
        <x:v>GENERATION_ACCEPTED</x:v>
      </x:c>
      <x:c r="K1831" s="10" t="str">
        <x:v>b8140bb8f5a746359b41e299f9c526cac8efa3270a933be9d7ea90ced15a2a9a</x:v>
      </x:c>
      <x:c r="L1831" s="10" t="str">
        <x:v>full_repair_v2</x:v>
      </x:c>
      <x:c r="M1831" s="10" t="n">
        <x:v>1</x:v>
      </x:c>
      <x:c r="N1831" s="10" t="n">
        <x:v>0</x:v>
      </x:c>
      <x:c r="O1831" s="10" t="n">
        <x:v>0</x:v>
      </x:c>
      <x:c r="P1831" s="9" t="str">
        <x:f>'CaseReview'!U1831</x:f>
        <x:v>FAIL</x:v>
      </x:c>
      <x:c r="Q1831" s="9" t="n">
        <x:f>IF(AND(T1831=1,G1831=P1831),1,0)</x:f>
        <x:v>1</x:v>
      </x:c>
      <x:c r="R1831" s="9" t="n">
        <x:f>IF(AND(T1831=1,G1831="PASS",P1831="FAIL"),1,0)</x:f>
        <x:v>0</x:v>
      </x:c>
      <x:c r="S1831" s="9" t="n">
        <x:f>IF(AND(T1831=1,G1831="FAIL",P1831="PASS"),1,0)</x:f>
        <x:v>0</x:v>
      </x:c>
      <x:c r="T1831" s="9" t="n">
        <x:v>1</x:v>
      </x:c>
      <x:c r="U1831" s="9" t="n">
        <x:v>7</x:v>
      </x:c>
      <x:c r="V1831" s="9" t="str">
        <x:v>MVP/SHACL_GENERATION_PIPELINE/experiments/FULL_REPAIR_V2/RUN_01/runs/RUN-TRF-050-20260915T131309384539Z/final/final_shape.ttl</x:v>
      </x:c>
    </x:row>
    <x:row r="1832" ht="22" customHeight="1">
      <x:c r="A1832" s="10" t="str">
        <x:v>V2_FALLBACK25</x:v>
      </x:c>
      <x:c r="B1832" s="10" t="str">
        <x:v>TRF-050</x:v>
      </x:c>
      <x:c r="C1832" s="10" t="str">
        <x:v>TRF-050-F04</x:v>
      </x:c>
      <x:c r="D1832" s="10" t="str">
        <x:v>RUN_01</x:v>
      </x:c>
      <x:c r="E1832" s="10" t="str">
        <x:v>ORIGINAL_LEDGER</x:v>
      </x:c>
      <x:c r="F1832" s="10" t="str">
        <x:v>FAIL</x:v>
      </x:c>
      <x:c r="G1832" s="10" t="str">
        <x:v>FAIL</x:v>
      </x:c>
      <x:c r="H1832" s="10" t="str">
        <x:v>EXECUTED</x:v>
      </x:c>
      <x:c r="I1832" s="10" t="str">
        <x:v>PARSED</x:v>
      </x:c>
      <x:c r="J1832" s="10" t="str">
        <x:v>GENERATION_ACCEPTED</x:v>
      </x:c>
      <x:c r="K1832" s="10" t="str">
        <x:v>b8140bb8f5a746359b41e299f9c526cac8efa3270a933be9d7ea90ced15a2a9a</x:v>
      </x:c>
      <x:c r="L1832" s="10" t="str">
        <x:v>full_repair_v2</x:v>
      </x:c>
      <x:c r="M1832" s="10" t="n">
        <x:v>1</x:v>
      </x:c>
      <x:c r="N1832" s="10" t="n">
        <x:v>0</x:v>
      </x:c>
      <x:c r="O1832" s="10" t="n">
        <x:v>0</x:v>
      </x:c>
      <x:c r="P1832" s="9" t="str">
        <x:f>'CaseReview'!U1832</x:f>
        <x:v>FAIL</x:v>
      </x:c>
      <x:c r="Q1832" s="9" t="n">
        <x:f>IF(AND(T1832=1,G1832=P1832),1,0)</x:f>
        <x:v>1</x:v>
      </x:c>
      <x:c r="R1832" s="9" t="n">
        <x:f>IF(AND(T1832=1,G1832="PASS",P1832="FAIL"),1,0)</x:f>
        <x:v>0</x:v>
      </x:c>
      <x:c r="S1832" s="9" t="n">
        <x:f>IF(AND(T1832=1,G1832="FAIL",P1832="PASS"),1,0)</x:f>
        <x:v>0</x:v>
      </x:c>
      <x:c r="T1832" s="9" t="n">
        <x:v>1</x:v>
      </x:c>
      <x:c r="U1832" s="9" t="n">
        <x:v>7</x:v>
      </x:c>
      <x:c r="V1832" s="9" t="str">
        <x:v>MVP/SHACL_GENERATION_PIPELINE/experiments/FULL_REPAIR_V2/RUN_01/runs/RUN-TRF-050-20260915T131309384539Z/final/final_shape.ttl</x:v>
      </x:c>
    </x:row>
    <x:row r="1833" ht="22" customHeight="1">
      <x:c r="A1833" s="10" t="str">
        <x:v>V2_FALLBACK25</x:v>
      </x:c>
      <x:c r="B1833" s="10" t="str">
        <x:v>TRF-050</x:v>
      </x:c>
      <x:c r="C1833" s="10" t="str">
        <x:v>TRF-050-F05</x:v>
      </x:c>
      <x:c r="D1833" s="10" t="str">
        <x:v>RUN_01</x:v>
      </x:c>
      <x:c r="E1833" s="10" t="str">
        <x:v>ORIGINAL_LEDGER</x:v>
      </x:c>
      <x:c r="F1833" s="10" t="str">
        <x:v>FAIL</x:v>
      </x:c>
      <x:c r="G1833" s="10" t="str">
        <x:v>FAIL</x:v>
      </x:c>
      <x:c r="H1833" s="10" t="str">
        <x:v>EXECUTED</x:v>
      </x:c>
      <x:c r="I1833" s="10" t="str">
        <x:v>PARSED</x:v>
      </x:c>
      <x:c r="J1833" s="10" t="str">
        <x:v>GENERATION_ACCEPTED</x:v>
      </x:c>
      <x:c r="K1833" s="10" t="str">
        <x:v>b8140bb8f5a746359b41e299f9c526cac8efa3270a933be9d7ea90ced15a2a9a</x:v>
      </x:c>
      <x:c r="L1833" s="10" t="str">
        <x:v>full_repair_v2</x:v>
      </x:c>
      <x:c r="M1833" s="10" t="n">
        <x:v>1</x:v>
      </x:c>
      <x:c r="N1833" s="10" t="n">
        <x:v>0</x:v>
      </x:c>
      <x:c r="O1833" s="10" t="n">
        <x:v>0</x:v>
      </x:c>
      <x:c r="P1833" s="9" t="str">
        <x:f>'CaseReview'!U1833</x:f>
        <x:v>FAIL</x:v>
      </x:c>
      <x:c r="Q1833" s="9" t="n">
        <x:f>IF(AND(T1833=1,G1833=P1833),1,0)</x:f>
        <x:v>1</x:v>
      </x:c>
      <x:c r="R1833" s="9" t="n">
        <x:f>IF(AND(T1833=1,G1833="PASS",P1833="FAIL"),1,0)</x:f>
        <x:v>0</x:v>
      </x:c>
      <x:c r="S1833" s="9" t="n">
        <x:f>IF(AND(T1833=1,G1833="FAIL",P1833="PASS"),1,0)</x:f>
        <x:v>0</x:v>
      </x:c>
      <x:c r="T1833" s="9" t="n">
        <x:v>1</x:v>
      </x:c>
      <x:c r="U1833" s="9" t="n">
        <x:v>7</x:v>
      </x:c>
      <x:c r="V1833" s="9" t="str">
        <x:v>MVP/SHACL_GENERATION_PIPELINE/experiments/FULL_REPAIR_V2/RUN_01/runs/RUN-TRF-050-20260915T131309384539Z/final/final_shape.ttl</x:v>
      </x:c>
    </x:row>
    <x:row r="1834" ht="22" customHeight="1">
      <x:c r="A1834" s="10" t="str">
        <x:v>V2_FALLBACK25</x:v>
      </x:c>
      <x:c r="B1834" s="10" t="str">
        <x:v>TRF-050</x:v>
      </x:c>
      <x:c r="C1834" s="10" t="str">
        <x:v>TRF-050-P01</x:v>
      </x:c>
      <x:c r="D1834" s="10" t="str">
        <x:v>RUN_01</x:v>
      </x:c>
      <x:c r="E1834" s="10" t="str">
        <x:v>ORIGINAL_LEDGER</x:v>
      </x:c>
      <x:c r="F1834" s="10" t="str">
        <x:v>PASS</x:v>
      </x:c>
      <x:c r="G1834" s="10" t="str">
        <x:v>PASS</x:v>
      </x:c>
      <x:c r="H1834" s="10" t="str">
        <x:v>EXECUTED</x:v>
      </x:c>
      <x:c r="I1834" s="10" t="str">
        <x:v>PARSED</x:v>
      </x:c>
      <x:c r="J1834" s="10" t="str">
        <x:v>GENERATION_ACCEPTED</x:v>
      </x:c>
      <x:c r="K1834" s="10" t="str">
        <x:v>b8140bb8f5a746359b41e299f9c526cac8efa3270a933be9d7ea90ced15a2a9a</x:v>
      </x:c>
      <x:c r="L1834" s="10" t="str">
        <x:v>full_repair_v2</x:v>
      </x:c>
      <x:c r="M1834" s="10" t="n">
        <x:v>1</x:v>
      </x:c>
      <x:c r="N1834" s="10" t="n">
        <x:v>0</x:v>
      </x:c>
      <x:c r="O1834" s="10" t="n">
        <x:v>0</x:v>
      </x:c>
      <x:c r="P1834" s="9" t="str">
        <x:f>'CaseReview'!U1834</x:f>
        <x:v>PASS</x:v>
      </x:c>
      <x:c r="Q1834" s="9" t="n">
        <x:f>IF(AND(T1834=1,G1834=P1834),1,0)</x:f>
        <x:v>1</x:v>
      </x:c>
      <x:c r="R1834" s="9" t="n">
        <x:f>IF(AND(T1834=1,G1834="PASS",P1834="FAIL"),1,0)</x:f>
        <x:v>0</x:v>
      </x:c>
      <x:c r="S1834" s="9" t="n">
        <x:f>IF(AND(T1834=1,G1834="FAIL",P1834="PASS"),1,0)</x:f>
        <x:v>0</x:v>
      </x:c>
      <x:c r="T1834" s="9" t="n">
        <x:v>1</x:v>
      </x:c>
      <x:c r="U1834" s="9" t="n">
        <x:v>7</x:v>
      </x:c>
      <x:c r="V1834" s="9" t="str">
        <x:v>MVP/SHACL_GENERATION_PIPELINE/experiments/FULL_REPAIR_V2/RUN_01/runs/RUN-TRF-050-20260915T131309384539Z/final/final_shape.ttl</x:v>
      </x:c>
    </x:row>
    <x:row r="1835" ht="22" customHeight="1">
      <x:c r="A1835" s="10" t="str">
        <x:v>V2_FALLBACK25</x:v>
      </x:c>
      <x:c r="B1835" s="10" t="str">
        <x:v>TRF-050</x:v>
      </x:c>
      <x:c r="C1835" s="10" t="str">
        <x:v>TRF-050-P02</x:v>
      </x:c>
      <x:c r="D1835" s="10" t="str">
        <x:v>RUN_01</x:v>
      </x:c>
      <x:c r="E1835" s="10" t="str">
        <x:v>ORIGINAL_LEDGER</x:v>
      </x:c>
      <x:c r="F1835" s="10" t="str">
        <x:v>PASS</x:v>
      </x:c>
      <x:c r="G1835" s="10" t="str">
        <x:v>PASS</x:v>
      </x:c>
      <x:c r="H1835" s="10" t="str">
        <x:v>EXECUTED</x:v>
      </x:c>
      <x:c r="I1835" s="10" t="str">
        <x:v>PARSED</x:v>
      </x:c>
      <x:c r="J1835" s="10" t="str">
        <x:v>GENERATION_ACCEPTED</x:v>
      </x:c>
      <x:c r="K1835" s="10" t="str">
        <x:v>b8140bb8f5a746359b41e299f9c526cac8efa3270a933be9d7ea90ced15a2a9a</x:v>
      </x:c>
      <x:c r="L1835" s="10" t="str">
        <x:v>full_repair_v2</x:v>
      </x:c>
      <x:c r="M1835" s="10" t="n">
        <x:v>1</x:v>
      </x:c>
      <x:c r="N1835" s="10" t="n">
        <x:v>0</x:v>
      </x:c>
      <x:c r="O1835" s="10" t="n">
        <x:v>0</x:v>
      </x:c>
      <x:c r="P1835" s="9" t="str">
        <x:f>'CaseReview'!U1835</x:f>
        <x:v>PASS</x:v>
      </x:c>
      <x:c r="Q1835" s="9" t="n">
        <x:f>IF(AND(T1835=1,G1835=P1835),1,0)</x:f>
        <x:v>1</x:v>
      </x:c>
      <x:c r="R1835" s="9" t="n">
        <x:f>IF(AND(T1835=1,G1835="PASS",P1835="FAIL"),1,0)</x:f>
        <x:v>0</x:v>
      </x:c>
      <x:c r="S1835" s="9" t="n">
        <x:f>IF(AND(T1835=1,G1835="FAIL",P1835="PASS"),1,0)</x:f>
        <x:v>0</x:v>
      </x:c>
      <x:c r="T1835" s="9" t="n">
        <x:v>1</x:v>
      </x:c>
      <x:c r="U1835" s="9" t="n">
        <x:v>7</x:v>
      </x:c>
      <x:c r="V1835" s="9" t="str">
        <x:v>MVP/SHACL_GENERATION_PIPELINE/experiments/FULL_REPAIR_V2/RUN_01/runs/RUN-TRF-050-20260915T131309384539Z/final/final_shape.ttl</x:v>
      </x:c>
    </x:row>
    <x:row r="1836" ht="22" customHeight="1">
      <x:c r="A1836" s="10" t="str">
        <x:v>V2_FALLBACK25</x:v>
      </x:c>
      <x:c r="B1836" s="10" t="str">
        <x:v>TRF-051</x:v>
      </x:c>
      <x:c r="C1836" s="10" t="str">
        <x:v>TRF-051-F01</x:v>
      </x:c>
      <x:c r="D1836" s="10" t="str">
        <x:v>RUN_01</x:v>
      </x:c>
      <x:c r="E1836" s="10" t="str">
        <x:v>ORIGINAL_LEDGER</x:v>
      </x:c>
      <x:c r="F1836" s="10" t="str">
        <x:v>FAIL</x:v>
      </x:c>
      <x:c r="G1836" s="10" t="str">
        <x:v>FAIL</x:v>
      </x:c>
      <x:c r="H1836" s="10" t="str">
        <x:v>EXECUTED</x:v>
      </x:c>
      <x:c r="I1836" s="10" t="str">
        <x:v>PARSED</x:v>
      </x:c>
      <x:c r="J1836" s="10" t="str">
        <x:v>GENERATION_ACCEPTED</x:v>
      </x:c>
      <x:c r="K1836" s="10" t="str">
        <x:v>c1684e5c5d35a48ce54e13b1f99e764883c63de7cba526722ba246c3c452f6d7</x:v>
      </x:c>
      <x:c r="L1836" s="10" t="str">
        <x:v>full_repair_v2</x:v>
      </x:c>
      <x:c r="M1836" s="10" t="n">
        <x:v>1</x:v>
      </x:c>
      <x:c r="N1836" s="10" t="n">
        <x:v>0</x:v>
      </x:c>
      <x:c r="O1836" s="10" t="n">
        <x:v>0</x:v>
      </x:c>
      <x:c r="P1836" s="9" t="str">
        <x:f>'CaseReview'!U1836</x:f>
        <x:v>FAIL</x:v>
      </x:c>
      <x:c r="Q1836" s="9" t="n">
        <x:f>IF(AND(T1836=1,G1836=P1836),1,0)</x:f>
        <x:v>1</x:v>
      </x:c>
      <x:c r="R1836" s="9" t="n">
        <x:f>IF(AND(T1836=1,G1836="PASS",P1836="FAIL"),1,0)</x:f>
        <x:v>0</x:v>
      </x:c>
      <x:c r="S1836" s="9" t="n">
        <x:f>IF(AND(T1836=1,G1836="FAIL",P1836="PASS"),1,0)</x:f>
        <x:v>0</x:v>
      </x:c>
      <x:c r="T1836" s="9" t="n">
        <x:v>1</x:v>
      </x:c>
      <x:c r="U1836" s="9" t="n">
        <x:v>11</x:v>
      </x:c>
      <x:c r="V1836" s="9" t="str">
        <x:v>MVP/SHACL_GENERATION_PIPELINE/experiments/FULL_REPAIR_V2/RUN_01/runs/RUN-TRF-051-20260915T131331919160Z/final/final_shape.ttl</x:v>
      </x:c>
    </x:row>
    <x:row r="1837" ht="22" customHeight="1">
      <x:c r="A1837" s="10" t="str">
        <x:v>V2_FALLBACK25</x:v>
      </x:c>
      <x:c r="B1837" s="10" t="str">
        <x:v>TRF-051</x:v>
      </x:c>
      <x:c r="C1837" s="10" t="str">
        <x:v>TRF-051-F02</x:v>
      </x:c>
      <x:c r="D1837" s="10" t="str">
        <x:v>RUN_01</x:v>
      </x:c>
      <x:c r="E1837" s="10" t="str">
        <x:v>ORIGINAL_LEDGER</x:v>
      </x:c>
      <x:c r="F1837" s="10" t="str">
        <x:v>FAIL</x:v>
      </x:c>
      <x:c r="G1837" s="10" t="str">
        <x:v>FAIL</x:v>
      </x:c>
      <x:c r="H1837" s="10" t="str">
        <x:v>EXECUTED</x:v>
      </x:c>
      <x:c r="I1837" s="10" t="str">
        <x:v>PARSED</x:v>
      </x:c>
      <x:c r="J1837" s="10" t="str">
        <x:v>GENERATION_ACCEPTED</x:v>
      </x:c>
      <x:c r="K1837" s="10" t="str">
        <x:v>c1684e5c5d35a48ce54e13b1f99e764883c63de7cba526722ba246c3c452f6d7</x:v>
      </x:c>
      <x:c r="L1837" s="10" t="str">
        <x:v>full_repair_v2</x:v>
      </x:c>
      <x:c r="M1837" s="10" t="n">
        <x:v>1</x:v>
      </x:c>
      <x:c r="N1837" s="10" t="n">
        <x:v>0</x:v>
      </x:c>
      <x:c r="O1837" s="10" t="n">
        <x:v>0</x:v>
      </x:c>
      <x:c r="P1837" s="9" t="str">
        <x:f>'CaseReview'!U1837</x:f>
        <x:v>FAIL</x:v>
      </x:c>
      <x:c r="Q1837" s="9" t="n">
        <x:f>IF(AND(T1837=1,G1837=P1837),1,0)</x:f>
        <x:v>1</x:v>
      </x:c>
      <x:c r="R1837" s="9" t="n">
        <x:f>IF(AND(T1837=1,G1837="PASS",P1837="FAIL"),1,0)</x:f>
        <x:v>0</x:v>
      </x:c>
      <x:c r="S1837" s="9" t="n">
        <x:f>IF(AND(T1837=1,G1837="FAIL",P1837="PASS"),1,0)</x:f>
        <x:v>0</x:v>
      </x:c>
      <x:c r="T1837" s="9" t="n">
        <x:v>1</x:v>
      </x:c>
      <x:c r="U1837" s="9" t="n">
        <x:v>11</x:v>
      </x:c>
      <x:c r="V1837" s="9" t="str">
        <x:v>MVP/SHACL_GENERATION_PIPELINE/experiments/FULL_REPAIR_V2/RUN_01/runs/RUN-TRF-051-20260915T131331919160Z/final/final_shape.ttl</x:v>
      </x:c>
    </x:row>
    <x:row r="1838" ht="22" customHeight="1">
      <x:c r="A1838" s="10" t="str">
        <x:v>V2_FALLBACK25</x:v>
      </x:c>
      <x:c r="B1838" s="10" t="str">
        <x:v>TRF-051</x:v>
      </x:c>
      <x:c r="C1838" s="10" t="str">
        <x:v>TRF-051-F03</x:v>
      </x:c>
      <x:c r="D1838" s="10" t="str">
        <x:v>RUN_01</x:v>
      </x:c>
      <x:c r="E1838" s="10" t="str">
        <x:v>ORIGINAL_LEDGER</x:v>
      </x:c>
      <x:c r="F1838" s="10" t="str">
        <x:v>FAIL</x:v>
      </x:c>
      <x:c r="G1838" s="10" t="str">
        <x:v>FAIL</x:v>
      </x:c>
      <x:c r="H1838" s="10" t="str">
        <x:v>EXECUTED</x:v>
      </x:c>
      <x:c r="I1838" s="10" t="str">
        <x:v>PARSED</x:v>
      </x:c>
      <x:c r="J1838" s="10" t="str">
        <x:v>GENERATION_ACCEPTED</x:v>
      </x:c>
      <x:c r="K1838" s="10" t="str">
        <x:v>c1684e5c5d35a48ce54e13b1f99e764883c63de7cba526722ba246c3c452f6d7</x:v>
      </x:c>
      <x:c r="L1838" s="10" t="str">
        <x:v>full_repair_v2</x:v>
      </x:c>
      <x:c r="M1838" s="10" t="n">
        <x:v>1</x:v>
      </x:c>
      <x:c r="N1838" s="10" t="n">
        <x:v>0</x:v>
      </x:c>
      <x:c r="O1838" s="10" t="n">
        <x:v>0</x:v>
      </x:c>
      <x:c r="P1838" s="9" t="str">
        <x:f>'CaseReview'!U1838</x:f>
        <x:v>FAIL</x:v>
      </x:c>
      <x:c r="Q1838" s="9" t="n">
        <x:f>IF(AND(T1838=1,G1838=P1838),1,0)</x:f>
        <x:v>1</x:v>
      </x:c>
      <x:c r="R1838" s="9" t="n">
        <x:f>IF(AND(T1838=1,G1838="PASS",P1838="FAIL"),1,0)</x:f>
        <x:v>0</x:v>
      </x:c>
      <x:c r="S1838" s="9" t="n">
        <x:f>IF(AND(T1838=1,G1838="FAIL",P1838="PASS"),1,0)</x:f>
        <x:v>0</x:v>
      </x:c>
      <x:c r="T1838" s="9" t="n">
        <x:v>1</x:v>
      </x:c>
      <x:c r="U1838" s="9" t="n">
        <x:v>11</x:v>
      </x:c>
      <x:c r="V1838" s="9" t="str">
        <x:v>MVP/SHACL_GENERATION_PIPELINE/experiments/FULL_REPAIR_V2/RUN_01/runs/RUN-TRF-051-20260915T131331919160Z/final/final_shape.ttl</x:v>
      </x:c>
    </x:row>
    <x:row r="1839" ht="22" customHeight="1">
      <x:c r="A1839" s="10" t="str">
        <x:v>V2_FALLBACK25</x:v>
      </x:c>
      <x:c r="B1839" s="10" t="str">
        <x:v>TRF-051</x:v>
      </x:c>
      <x:c r="C1839" s="10" t="str">
        <x:v>TRF-051-F04</x:v>
      </x:c>
      <x:c r="D1839" s="10" t="str">
        <x:v>RUN_01</x:v>
      </x:c>
      <x:c r="E1839" s="10" t="str">
        <x:v>ORIGINAL_LEDGER</x:v>
      </x:c>
      <x:c r="F1839" s="10" t="str">
        <x:v>FAIL</x:v>
      </x:c>
      <x:c r="G1839" s="10" t="str">
        <x:v>FAIL</x:v>
      </x:c>
      <x:c r="H1839" s="10" t="str">
        <x:v>EXECUTED</x:v>
      </x:c>
      <x:c r="I1839" s="10" t="str">
        <x:v>PARSED</x:v>
      </x:c>
      <x:c r="J1839" s="10" t="str">
        <x:v>GENERATION_ACCEPTED</x:v>
      </x:c>
      <x:c r="K1839" s="10" t="str">
        <x:v>c1684e5c5d35a48ce54e13b1f99e764883c63de7cba526722ba246c3c452f6d7</x:v>
      </x:c>
      <x:c r="L1839" s="10" t="str">
        <x:v>full_repair_v2</x:v>
      </x:c>
      <x:c r="M1839" s="10" t="n">
        <x:v>1</x:v>
      </x:c>
      <x:c r="N1839" s="10" t="n">
        <x:v>0</x:v>
      </x:c>
      <x:c r="O1839" s="10" t="n">
        <x:v>0</x:v>
      </x:c>
      <x:c r="P1839" s="9" t="str">
        <x:f>'CaseReview'!U1839</x:f>
        <x:v>FAIL</x:v>
      </x:c>
      <x:c r="Q1839" s="9" t="n">
        <x:f>IF(AND(T1839=1,G1839=P1839),1,0)</x:f>
        <x:v>1</x:v>
      </x:c>
      <x:c r="R1839" s="9" t="n">
        <x:f>IF(AND(T1839=1,G1839="PASS",P1839="FAIL"),1,0)</x:f>
        <x:v>0</x:v>
      </x:c>
      <x:c r="S1839" s="9" t="n">
        <x:f>IF(AND(T1839=1,G1839="FAIL",P1839="PASS"),1,0)</x:f>
        <x:v>0</x:v>
      </x:c>
      <x:c r="T1839" s="9" t="n">
        <x:v>1</x:v>
      </x:c>
      <x:c r="U1839" s="9" t="n">
        <x:v>11</x:v>
      </x:c>
      <x:c r="V1839" s="9" t="str">
        <x:v>MVP/SHACL_GENERATION_PIPELINE/experiments/FULL_REPAIR_V2/RUN_01/runs/RUN-TRF-051-20260915T131331919160Z/final/final_shape.ttl</x:v>
      </x:c>
    </x:row>
    <x:row r="1840" ht="22" customHeight="1">
      <x:c r="A1840" s="10" t="str">
        <x:v>V2_FALLBACK25</x:v>
      </x:c>
      <x:c r="B1840" s="10" t="str">
        <x:v>TRF-051</x:v>
      </x:c>
      <x:c r="C1840" s="10" t="str">
        <x:v>TRF-051-F05</x:v>
      </x:c>
      <x:c r="D1840" s="10" t="str">
        <x:v>RUN_01</x:v>
      </x:c>
      <x:c r="E1840" s="10" t="str">
        <x:v>ORIGINAL_LEDGER</x:v>
      </x:c>
      <x:c r="F1840" s="10" t="str">
        <x:v>FAIL</x:v>
      </x:c>
      <x:c r="G1840" s="10" t="str">
        <x:v>FAIL</x:v>
      </x:c>
      <x:c r="H1840" s="10" t="str">
        <x:v>EXECUTED</x:v>
      </x:c>
      <x:c r="I1840" s="10" t="str">
        <x:v>PARSED</x:v>
      </x:c>
      <x:c r="J1840" s="10" t="str">
        <x:v>GENERATION_ACCEPTED</x:v>
      </x:c>
      <x:c r="K1840" s="10" t="str">
        <x:v>c1684e5c5d35a48ce54e13b1f99e764883c63de7cba526722ba246c3c452f6d7</x:v>
      </x:c>
      <x:c r="L1840" s="10" t="str">
        <x:v>full_repair_v2</x:v>
      </x:c>
      <x:c r="M1840" s="10" t="n">
        <x:v>1</x:v>
      </x:c>
      <x:c r="N1840" s="10" t="n">
        <x:v>0</x:v>
      </x:c>
      <x:c r="O1840" s="10" t="n">
        <x:v>0</x:v>
      </x:c>
      <x:c r="P1840" s="9" t="str">
        <x:f>'CaseReview'!U1840</x:f>
        <x:v>FAIL</x:v>
      </x:c>
      <x:c r="Q1840" s="9" t="n">
        <x:f>IF(AND(T1840=1,G1840=P1840),1,0)</x:f>
        <x:v>1</x:v>
      </x:c>
      <x:c r="R1840" s="9" t="n">
        <x:f>IF(AND(T1840=1,G1840="PASS",P1840="FAIL"),1,0)</x:f>
        <x:v>0</x:v>
      </x:c>
      <x:c r="S1840" s="9" t="n">
        <x:f>IF(AND(T1840=1,G1840="FAIL",P1840="PASS"),1,0)</x:f>
        <x:v>0</x:v>
      </x:c>
      <x:c r="T1840" s="9" t="n">
        <x:v>1</x:v>
      </x:c>
      <x:c r="U1840" s="9" t="n">
        <x:v>11</x:v>
      </x:c>
      <x:c r="V1840" s="9" t="str">
        <x:v>MVP/SHACL_GENERATION_PIPELINE/experiments/FULL_REPAIR_V2/RUN_01/runs/RUN-TRF-051-20260915T131331919160Z/final/final_shape.ttl</x:v>
      </x:c>
    </x:row>
    <x:row r="1841" ht="22" customHeight="1">
      <x:c r="A1841" s="10" t="str">
        <x:v>V2_FALLBACK25</x:v>
      </x:c>
      <x:c r="B1841" s="10" t="str">
        <x:v>TRF-051</x:v>
      </x:c>
      <x:c r="C1841" s="10" t="str">
        <x:v>TRF-051-F06</x:v>
      </x:c>
      <x:c r="D1841" s="10" t="str">
        <x:v>RUN_01</x:v>
      </x:c>
      <x:c r="E1841" s="10" t="str">
        <x:v>ORIGINAL_LEDGER</x:v>
      </x:c>
      <x:c r="F1841" s="10" t="str">
        <x:v>FAIL</x:v>
      </x:c>
      <x:c r="G1841" s="10" t="str">
        <x:v>FAIL</x:v>
      </x:c>
      <x:c r="H1841" s="10" t="str">
        <x:v>EXECUTED</x:v>
      </x:c>
      <x:c r="I1841" s="10" t="str">
        <x:v>PARSED</x:v>
      </x:c>
      <x:c r="J1841" s="10" t="str">
        <x:v>GENERATION_ACCEPTED</x:v>
      </x:c>
      <x:c r="K1841" s="10" t="str">
        <x:v>c1684e5c5d35a48ce54e13b1f99e764883c63de7cba526722ba246c3c452f6d7</x:v>
      </x:c>
      <x:c r="L1841" s="10" t="str">
        <x:v>full_repair_v2</x:v>
      </x:c>
      <x:c r="M1841" s="10" t="n">
        <x:v>1</x:v>
      </x:c>
      <x:c r="N1841" s="10" t="n">
        <x:v>0</x:v>
      </x:c>
      <x:c r="O1841" s="10" t="n">
        <x:v>0</x:v>
      </x:c>
      <x:c r="P1841" s="9" t="str">
        <x:f>'CaseReview'!U1841</x:f>
        <x:v>FAIL</x:v>
      </x:c>
      <x:c r="Q1841" s="9" t="n">
        <x:f>IF(AND(T1841=1,G1841=P1841),1,0)</x:f>
        <x:v>1</x:v>
      </x:c>
      <x:c r="R1841" s="9" t="n">
        <x:f>IF(AND(T1841=1,G1841="PASS",P1841="FAIL"),1,0)</x:f>
        <x:v>0</x:v>
      </x:c>
      <x:c r="S1841" s="9" t="n">
        <x:f>IF(AND(T1841=1,G1841="FAIL",P1841="PASS"),1,0)</x:f>
        <x:v>0</x:v>
      </x:c>
      <x:c r="T1841" s="9" t="n">
        <x:v>1</x:v>
      </x:c>
      <x:c r="U1841" s="9" t="n">
        <x:v>11</x:v>
      </x:c>
      <x:c r="V1841" s="9" t="str">
        <x:v>MVP/SHACL_GENERATION_PIPELINE/experiments/FULL_REPAIR_V2/RUN_01/runs/RUN-TRF-051-20260915T131331919160Z/final/final_shape.ttl</x:v>
      </x:c>
    </x:row>
    <x:row r="1842" ht="22" customHeight="1">
      <x:c r="A1842" s="10" t="str">
        <x:v>V2_FALLBACK25</x:v>
      </x:c>
      <x:c r="B1842" s="10" t="str">
        <x:v>TRF-051</x:v>
      </x:c>
      <x:c r="C1842" s="10" t="str">
        <x:v>TRF-051-F07</x:v>
      </x:c>
      <x:c r="D1842" s="10" t="str">
        <x:v>RUN_01</x:v>
      </x:c>
      <x:c r="E1842" s="10" t="str">
        <x:v>ORIGINAL_LEDGER</x:v>
      </x:c>
      <x:c r="F1842" s="10" t="str">
        <x:v>FAIL</x:v>
      </x:c>
      <x:c r="G1842" s="10" t="str">
        <x:v>FAIL</x:v>
      </x:c>
      <x:c r="H1842" s="10" t="str">
        <x:v>EXECUTED</x:v>
      </x:c>
      <x:c r="I1842" s="10" t="str">
        <x:v>PARSED</x:v>
      </x:c>
      <x:c r="J1842" s="10" t="str">
        <x:v>GENERATION_ACCEPTED</x:v>
      </x:c>
      <x:c r="K1842" s="10" t="str">
        <x:v>c1684e5c5d35a48ce54e13b1f99e764883c63de7cba526722ba246c3c452f6d7</x:v>
      </x:c>
      <x:c r="L1842" s="10" t="str">
        <x:v>full_repair_v2</x:v>
      </x:c>
      <x:c r="M1842" s="10" t="n">
        <x:v>1</x:v>
      </x:c>
      <x:c r="N1842" s="10" t="n">
        <x:v>0</x:v>
      </x:c>
      <x:c r="O1842" s="10" t="n">
        <x:v>0</x:v>
      </x:c>
      <x:c r="P1842" s="9" t="str">
        <x:f>'CaseReview'!U1842</x:f>
        <x:v>FAIL</x:v>
      </x:c>
      <x:c r="Q1842" s="9" t="n">
        <x:f>IF(AND(T1842=1,G1842=P1842),1,0)</x:f>
        <x:v>1</x:v>
      </x:c>
      <x:c r="R1842" s="9" t="n">
        <x:f>IF(AND(T1842=1,G1842="PASS",P1842="FAIL"),1,0)</x:f>
        <x:v>0</x:v>
      </x:c>
      <x:c r="S1842" s="9" t="n">
        <x:f>IF(AND(T1842=1,G1842="FAIL",P1842="PASS"),1,0)</x:f>
        <x:v>0</x:v>
      </x:c>
      <x:c r="T1842" s="9" t="n">
        <x:v>1</x:v>
      </x:c>
      <x:c r="U1842" s="9" t="n">
        <x:v>11</x:v>
      </x:c>
      <x:c r="V1842" s="9" t="str">
        <x:v>MVP/SHACL_GENERATION_PIPELINE/experiments/FULL_REPAIR_V2/RUN_01/runs/RUN-TRF-051-20260915T131331919160Z/final/final_shape.ttl</x:v>
      </x:c>
    </x:row>
    <x:row r="1843" ht="22" customHeight="1">
      <x:c r="A1843" s="10" t="str">
        <x:v>V2_FALLBACK25</x:v>
      </x:c>
      <x:c r="B1843" s="10" t="str">
        <x:v>TRF-051</x:v>
      </x:c>
      <x:c r="C1843" s="10" t="str">
        <x:v>TRF-051-F08</x:v>
      </x:c>
      <x:c r="D1843" s="10" t="str">
        <x:v>RUN_01</x:v>
      </x:c>
      <x:c r="E1843" s="10" t="str">
        <x:v>ORIGINAL_LEDGER</x:v>
      </x:c>
      <x:c r="F1843" s="10" t="str">
        <x:v>FAIL</x:v>
      </x:c>
      <x:c r="G1843" s="10" t="str">
        <x:v>FAIL</x:v>
      </x:c>
      <x:c r="H1843" s="10" t="str">
        <x:v>EXECUTED</x:v>
      </x:c>
      <x:c r="I1843" s="10" t="str">
        <x:v>PARSED</x:v>
      </x:c>
      <x:c r="J1843" s="10" t="str">
        <x:v>GENERATION_ACCEPTED</x:v>
      </x:c>
      <x:c r="K1843" s="10" t="str">
        <x:v>c1684e5c5d35a48ce54e13b1f99e764883c63de7cba526722ba246c3c452f6d7</x:v>
      </x:c>
      <x:c r="L1843" s="10" t="str">
        <x:v>full_repair_v2</x:v>
      </x:c>
      <x:c r="M1843" s="10" t="n">
        <x:v>1</x:v>
      </x:c>
      <x:c r="N1843" s="10" t="n">
        <x:v>0</x:v>
      </x:c>
      <x:c r="O1843" s="10" t="n">
        <x:v>0</x:v>
      </x:c>
      <x:c r="P1843" s="9" t="str">
        <x:f>'CaseReview'!U1843</x:f>
        <x:v>FAIL</x:v>
      </x:c>
      <x:c r="Q1843" s="9" t="n">
        <x:f>IF(AND(T1843=1,G1843=P1843),1,0)</x:f>
        <x:v>1</x:v>
      </x:c>
      <x:c r="R1843" s="9" t="n">
        <x:f>IF(AND(T1843=1,G1843="PASS",P1843="FAIL"),1,0)</x:f>
        <x:v>0</x:v>
      </x:c>
      <x:c r="S1843" s="9" t="n">
        <x:f>IF(AND(T1843=1,G1843="FAIL",P1843="PASS"),1,0)</x:f>
        <x:v>0</x:v>
      </x:c>
      <x:c r="T1843" s="9" t="n">
        <x:v>1</x:v>
      </x:c>
      <x:c r="U1843" s="9" t="n">
        <x:v>11</x:v>
      </x:c>
      <x:c r="V1843" s="9" t="str">
        <x:v>MVP/SHACL_GENERATION_PIPELINE/experiments/FULL_REPAIR_V2/RUN_01/runs/RUN-TRF-051-20260915T131331919160Z/final/final_shape.ttl</x:v>
      </x:c>
    </x:row>
    <x:row r="1844" ht="22" customHeight="1">
      <x:c r="A1844" s="10" t="str">
        <x:v>V2_FALLBACK25</x:v>
      </x:c>
      <x:c r="B1844" s="10" t="str">
        <x:v>TRF-051</x:v>
      </x:c>
      <x:c r="C1844" s="10" t="str">
        <x:v>TRF-051-P01</x:v>
      </x:c>
      <x:c r="D1844" s="10" t="str">
        <x:v>RUN_01</x:v>
      </x:c>
      <x:c r="E1844" s="10" t="str">
        <x:v>ORIGINAL_LEDGER</x:v>
      </x:c>
      <x:c r="F1844" s="10" t="str">
        <x:v>PASS</x:v>
      </x:c>
      <x:c r="G1844" s="10" t="str">
        <x:v>PASS</x:v>
      </x:c>
      <x:c r="H1844" s="10" t="str">
        <x:v>EXECUTED</x:v>
      </x:c>
      <x:c r="I1844" s="10" t="str">
        <x:v>PARSED</x:v>
      </x:c>
      <x:c r="J1844" s="10" t="str">
        <x:v>GENERATION_ACCEPTED</x:v>
      </x:c>
      <x:c r="K1844" s="10" t="str">
        <x:v>c1684e5c5d35a48ce54e13b1f99e764883c63de7cba526722ba246c3c452f6d7</x:v>
      </x:c>
      <x:c r="L1844" s="10" t="str">
        <x:v>full_repair_v2</x:v>
      </x:c>
      <x:c r="M1844" s="10" t="n">
        <x:v>1</x:v>
      </x:c>
      <x:c r="N1844" s="10" t="n">
        <x:v>0</x:v>
      </x:c>
      <x:c r="O1844" s="10" t="n">
        <x:v>0</x:v>
      </x:c>
      <x:c r="P1844" s="9" t="str">
        <x:f>'CaseReview'!U1844</x:f>
        <x:v>PASS</x:v>
      </x:c>
      <x:c r="Q1844" s="9" t="n">
        <x:f>IF(AND(T1844=1,G1844=P1844),1,0)</x:f>
        <x:v>1</x:v>
      </x:c>
      <x:c r="R1844" s="9" t="n">
        <x:f>IF(AND(T1844=1,G1844="PASS",P1844="FAIL"),1,0)</x:f>
        <x:v>0</x:v>
      </x:c>
      <x:c r="S1844" s="9" t="n">
        <x:f>IF(AND(T1844=1,G1844="FAIL",P1844="PASS"),1,0)</x:f>
        <x:v>0</x:v>
      </x:c>
      <x:c r="T1844" s="9" t="n">
        <x:v>1</x:v>
      </x:c>
      <x:c r="U1844" s="9" t="n">
        <x:v>11</x:v>
      </x:c>
      <x:c r="V1844" s="9" t="str">
        <x:v>MVP/SHACL_GENERATION_PIPELINE/experiments/FULL_REPAIR_V2/RUN_01/runs/RUN-TRF-051-20260915T131331919160Z/final/final_shape.ttl</x:v>
      </x:c>
    </x:row>
    <x:row r="1845" ht="22" customHeight="1">
      <x:c r="A1845" s="10" t="str">
        <x:v>V2_FALLBACK25</x:v>
      </x:c>
      <x:c r="B1845" s="10" t="str">
        <x:v>TRF-051</x:v>
      </x:c>
      <x:c r="C1845" s="10" t="str">
        <x:v>TRF-051-P02</x:v>
      </x:c>
      <x:c r="D1845" s="10" t="str">
        <x:v>RUN_01</x:v>
      </x:c>
      <x:c r="E1845" s="10" t="str">
        <x:v>ORIGINAL_LEDGER</x:v>
      </x:c>
      <x:c r="F1845" s="10" t="str">
        <x:v>PASS</x:v>
      </x:c>
      <x:c r="G1845" s="10" t="str">
        <x:v>PASS</x:v>
      </x:c>
      <x:c r="H1845" s="10" t="str">
        <x:v>EXECUTED</x:v>
      </x:c>
      <x:c r="I1845" s="10" t="str">
        <x:v>PARSED</x:v>
      </x:c>
      <x:c r="J1845" s="10" t="str">
        <x:v>GENERATION_ACCEPTED</x:v>
      </x:c>
      <x:c r="K1845" s="10" t="str">
        <x:v>c1684e5c5d35a48ce54e13b1f99e764883c63de7cba526722ba246c3c452f6d7</x:v>
      </x:c>
      <x:c r="L1845" s="10" t="str">
        <x:v>full_repair_v2</x:v>
      </x:c>
      <x:c r="M1845" s="10" t="n">
        <x:v>1</x:v>
      </x:c>
      <x:c r="N1845" s="10" t="n">
        <x:v>0</x:v>
      </x:c>
      <x:c r="O1845" s="10" t="n">
        <x:v>0</x:v>
      </x:c>
      <x:c r="P1845" s="9" t="str">
        <x:f>'CaseReview'!U1845</x:f>
        <x:v>PASS</x:v>
      </x:c>
      <x:c r="Q1845" s="9" t="n">
        <x:f>IF(AND(T1845=1,G1845=P1845),1,0)</x:f>
        <x:v>1</x:v>
      </x:c>
      <x:c r="R1845" s="9" t="n">
        <x:f>IF(AND(T1845=1,G1845="PASS",P1845="FAIL"),1,0)</x:f>
        <x:v>0</x:v>
      </x:c>
      <x:c r="S1845" s="9" t="n">
        <x:f>IF(AND(T1845=1,G1845="FAIL",P1845="PASS"),1,0)</x:f>
        <x:v>0</x:v>
      </x:c>
      <x:c r="T1845" s="9" t="n">
        <x:v>1</x:v>
      </x:c>
      <x:c r="U1845" s="9" t="n">
        <x:v>11</x:v>
      </x:c>
      <x:c r="V1845" s="9" t="str">
        <x:v>MVP/SHACL_GENERATION_PIPELINE/experiments/FULL_REPAIR_V2/RUN_01/runs/RUN-TRF-051-20260915T131331919160Z/final/final_shape.ttl</x:v>
      </x:c>
    </x:row>
    <x:row r="1846" ht="22" customHeight="1">
      <x:c r="A1846" s="10" t="str">
        <x:v>V2_FALLBACK25</x:v>
      </x:c>
      <x:c r="B1846" s="10" t="str">
        <x:v>TRF-051</x:v>
      </x:c>
      <x:c r="C1846" s="10" t="str">
        <x:v>TRF-051-P03</x:v>
      </x:c>
      <x:c r="D1846" s="10" t="str">
        <x:v>RUN_01</x:v>
      </x:c>
      <x:c r="E1846" s="10" t="str">
        <x:v>ORIGINAL_LEDGER</x:v>
      </x:c>
      <x:c r="F1846" s="10" t="str">
        <x:v>PASS</x:v>
      </x:c>
      <x:c r="G1846" s="10" t="str">
        <x:v>PASS</x:v>
      </x:c>
      <x:c r="H1846" s="10" t="str">
        <x:v>EXECUTED</x:v>
      </x:c>
      <x:c r="I1846" s="10" t="str">
        <x:v>PARSED</x:v>
      </x:c>
      <x:c r="J1846" s="10" t="str">
        <x:v>GENERATION_ACCEPTED</x:v>
      </x:c>
      <x:c r="K1846" s="10" t="str">
        <x:v>c1684e5c5d35a48ce54e13b1f99e764883c63de7cba526722ba246c3c452f6d7</x:v>
      </x:c>
      <x:c r="L1846" s="10" t="str">
        <x:v>full_repair_v2</x:v>
      </x:c>
      <x:c r="M1846" s="10" t="n">
        <x:v>1</x:v>
      </x:c>
      <x:c r="N1846" s="10" t="n">
        <x:v>0</x:v>
      </x:c>
      <x:c r="O1846" s="10" t="n">
        <x:v>0</x:v>
      </x:c>
      <x:c r="P1846" s="9" t="str">
        <x:f>'CaseReview'!U1846</x:f>
        <x:v>PASS</x:v>
      </x:c>
      <x:c r="Q1846" s="9" t="n">
        <x:f>IF(AND(T1846=1,G1846=P1846),1,0)</x:f>
        <x:v>1</x:v>
      </x:c>
      <x:c r="R1846" s="9" t="n">
        <x:f>IF(AND(T1846=1,G1846="PASS",P1846="FAIL"),1,0)</x:f>
        <x:v>0</x:v>
      </x:c>
      <x:c r="S1846" s="9" t="n">
        <x:f>IF(AND(T1846=1,G1846="FAIL",P1846="PASS"),1,0)</x:f>
        <x:v>0</x:v>
      </x:c>
      <x:c r="T1846" s="9" t="n">
        <x:v>1</x:v>
      </x:c>
      <x:c r="U1846" s="9" t="n">
        <x:v>11</x:v>
      </x:c>
      <x:c r="V1846" s="9" t="str">
        <x:v>MVP/SHACL_GENERATION_PIPELINE/experiments/FULL_REPAIR_V2/RUN_01/runs/RUN-TRF-051-20260915T131331919160Z/final/final_shape.ttl</x:v>
      </x:c>
    </x:row>
    <x:row r="1847" ht="22" customHeight="1">
      <x:c r="A1847" s="10" t="str">
        <x:v>V2_FALLBACK25</x:v>
      </x:c>
      <x:c r="B1847" s="10" t="str">
        <x:v>TRF-052</x:v>
      </x:c>
      <x:c r="C1847" s="10" t="str">
        <x:v>TRF-052-F01</x:v>
      </x:c>
      <x:c r="D1847" s="10" t="str">
        <x:v>RUN_01</x:v>
      </x:c>
      <x:c r="E1847" s="10" t="str">
        <x:v>ORIGINAL_LEDGER</x:v>
      </x:c>
      <x:c r="F1847" s="10" t="str">
        <x:v>FAIL</x:v>
      </x:c>
      <x:c r="G1847" s="10" t="str">
        <x:v>NO_VERDICT</x:v>
      </x:c>
      <x:c r="H1847" s="10" t="str">
        <x:v>INFRASTRUCTURE_FAILURE</x:v>
      </x:c>
      <x:c r="I1847" s="10" t="str">
        <x:v>NOT_PARSED</x:v>
      </x:c>
      <x:c r="J1847" s="10" t="str">
        <x:v>SYNTAX_REPAIR_EXHAUSTED</x:v>
      </x:c>
      <x:c r="K1847" s="10" t="str"/>
      <x:c r="L1847" s="10" t="str">
        <x:v>full_repair_v2</x:v>
      </x:c>
      <x:c r="M1847" s="10" t="n">
        <x:v>0</x:v>
      </x:c>
      <x:c r="N1847" s="10" t="n">
        <x:v>0</x:v>
      </x:c>
      <x:c r="O1847" s="10" t="n">
        <x:v>0</x:v>
      </x:c>
      <x:c r="P1847" s="9" t="str">
        <x:f>'CaseReview'!U1847</x:f>
        <x:v>FAIL</x:v>
      </x:c>
      <x:c r="Q1847" s="9" t="n">
        <x:f>IF(AND(T1847=1,G1847=P1847),1,0)</x:f>
        <x:v>0</x:v>
      </x:c>
      <x:c r="R1847" s="9" t="n">
        <x:f>IF(AND(T1847=1,G1847="PASS",P1847="FAIL"),1,0)</x:f>
        <x:v>0</x:v>
      </x:c>
      <x:c r="S1847" s="9" t="n">
        <x:f>IF(AND(T1847=1,G1847="FAIL",P1847="PASS"),1,0)</x:f>
        <x:v>0</x:v>
      </x:c>
      <x:c r="T1847" s="9" t="n">
        <x:v>0</x:v>
      </x:c>
      <x:c r="U1847" s="9" t="n">
        <x:v>12</x:v>
      </x:c>
      <x:c r="V1847" s="9" t="str"/>
    </x:row>
    <x:row r="1848" ht="22" customHeight="1">
      <x:c r="A1848" s="10" t="str">
        <x:v>V2_FALLBACK25</x:v>
      </x:c>
      <x:c r="B1848" s="10" t="str">
        <x:v>TRF-052</x:v>
      </x:c>
      <x:c r="C1848" s="10" t="str">
        <x:v>TRF-052-F02</x:v>
      </x:c>
      <x:c r="D1848" s="10" t="str">
        <x:v>RUN_01</x:v>
      </x:c>
      <x:c r="E1848" s="10" t="str">
        <x:v>ORIGINAL_LEDGER</x:v>
      </x:c>
      <x:c r="F1848" s="10" t="str">
        <x:v>FAIL</x:v>
      </x:c>
      <x:c r="G1848" s="10" t="str">
        <x:v>NO_VERDICT</x:v>
      </x:c>
      <x:c r="H1848" s="10" t="str">
        <x:v>INFRASTRUCTURE_FAILURE</x:v>
      </x:c>
      <x:c r="I1848" s="10" t="str">
        <x:v>NOT_PARSED</x:v>
      </x:c>
      <x:c r="J1848" s="10" t="str">
        <x:v>SYNTAX_REPAIR_EXHAUSTED</x:v>
      </x:c>
      <x:c r="K1848" s="10" t="str"/>
      <x:c r="L1848" s="10" t="str">
        <x:v>full_repair_v2</x:v>
      </x:c>
      <x:c r="M1848" s="10" t="n">
        <x:v>0</x:v>
      </x:c>
      <x:c r="N1848" s="10" t="n">
        <x:v>0</x:v>
      </x:c>
      <x:c r="O1848" s="10" t="n">
        <x:v>0</x:v>
      </x:c>
      <x:c r="P1848" s="9" t="str">
        <x:f>'CaseReview'!U1848</x:f>
        <x:v>FAIL</x:v>
      </x:c>
      <x:c r="Q1848" s="9" t="n">
        <x:f>IF(AND(T1848=1,G1848=P1848),1,0)</x:f>
        <x:v>0</x:v>
      </x:c>
      <x:c r="R1848" s="9" t="n">
        <x:f>IF(AND(T1848=1,G1848="PASS",P1848="FAIL"),1,0)</x:f>
        <x:v>0</x:v>
      </x:c>
      <x:c r="S1848" s="9" t="n">
        <x:f>IF(AND(T1848=1,G1848="FAIL",P1848="PASS"),1,0)</x:f>
        <x:v>0</x:v>
      </x:c>
      <x:c r="T1848" s="9" t="n">
        <x:v>0</x:v>
      </x:c>
      <x:c r="U1848" s="9" t="n">
        <x:v>12</x:v>
      </x:c>
      <x:c r="V1848" s="9" t="str"/>
    </x:row>
    <x:row r="1849" ht="22" customHeight="1">
      <x:c r="A1849" s="10" t="str">
        <x:v>V2_FALLBACK25</x:v>
      </x:c>
      <x:c r="B1849" s="10" t="str">
        <x:v>TRF-052</x:v>
      </x:c>
      <x:c r="C1849" s="10" t="str">
        <x:v>TRF-052-F03</x:v>
      </x:c>
      <x:c r="D1849" s="10" t="str">
        <x:v>RUN_01</x:v>
      </x:c>
      <x:c r="E1849" s="10" t="str">
        <x:v>ORIGINAL_LEDGER</x:v>
      </x:c>
      <x:c r="F1849" s="10" t="str">
        <x:v>FAIL</x:v>
      </x:c>
      <x:c r="G1849" s="10" t="str">
        <x:v>NO_VERDICT</x:v>
      </x:c>
      <x:c r="H1849" s="10" t="str">
        <x:v>INFRASTRUCTURE_FAILURE</x:v>
      </x:c>
      <x:c r="I1849" s="10" t="str">
        <x:v>NOT_PARSED</x:v>
      </x:c>
      <x:c r="J1849" s="10" t="str">
        <x:v>SYNTAX_REPAIR_EXHAUSTED</x:v>
      </x:c>
      <x:c r="K1849" s="10" t="str"/>
      <x:c r="L1849" s="10" t="str">
        <x:v>full_repair_v2</x:v>
      </x:c>
      <x:c r="M1849" s="10" t="n">
        <x:v>0</x:v>
      </x:c>
      <x:c r="N1849" s="10" t="n">
        <x:v>0</x:v>
      </x:c>
      <x:c r="O1849" s="10" t="n">
        <x:v>0</x:v>
      </x:c>
      <x:c r="P1849" s="9" t="str">
        <x:f>'CaseReview'!U1849</x:f>
        <x:v>FAIL</x:v>
      </x:c>
      <x:c r="Q1849" s="9" t="n">
        <x:f>IF(AND(T1849=1,G1849=P1849),1,0)</x:f>
        <x:v>0</x:v>
      </x:c>
      <x:c r="R1849" s="9" t="n">
        <x:f>IF(AND(T1849=1,G1849="PASS",P1849="FAIL"),1,0)</x:f>
        <x:v>0</x:v>
      </x:c>
      <x:c r="S1849" s="9" t="n">
        <x:f>IF(AND(T1849=1,G1849="FAIL",P1849="PASS"),1,0)</x:f>
        <x:v>0</x:v>
      </x:c>
      <x:c r="T1849" s="9" t="n">
        <x:v>0</x:v>
      </x:c>
      <x:c r="U1849" s="9" t="n">
        <x:v>12</x:v>
      </x:c>
      <x:c r="V1849" s="9" t="str"/>
    </x:row>
    <x:row r="1850" ht="22" customHeight="1">
      <x:c r="A1850" s="10" t="str">
        <x:v>V2_FALLBACK25</x:v>
      </x:c>
      <x:c r="B1850" s="10" t="str">
        <x:v>TRF-052</x:v>
      </x:c>
      <x:c r="C1850" s="10" t="str">
        <x:v>TRF-052-F04</x:v>
      </x:c>
      <x:c r="D1850" s="10" t="str">
        <x:v>RUN_01</x:v>
      </x:c>
      <x:c r="E1850" s="10" t="str">
        <x:v>ORIGINAL_LEDGER</x:v>
      </x:c>
      <x:c r="F1850" s="10" t="str">
        <x:v>FAIL</x:v>
      </x:c>
      <x:c r="G1850" s="10" t="str">
        <x:v>NO_VERDICT</x:v>
      </x:c>
      <x:c r="H1850" s="10" t="str">
        <x:v>INFRASTRUCTURE_FAILURE</x:v>
      </x:c>
      <x:c r="I1850" s="10" t="str">
        <x:v>NOT_PARSED</x:v>
      </x:c>
      <x:c r="J1850" s="10" t="str">
        <x:v>SYNTAX_REPAIR_EXHAUSTED</x:v>
      </x:c>
      <x:c r="K1850" s="10" t="str"/>
      <x:c r="L1850" s="10" t="str">
        <x:v>full_repair_v2</x:v>
      </x:c>
      <x:c r="M1850" s="10" t="n">
        <x:v>0</x:v>
      </x:c>
      <x:c r="N1850" s="10" t="n">
        <x:v>0</x:v>
      </x:c>
      <x:c r="O1850" s="10" t="n">
        <x:v>0</x:v>
      </x:c>
      <x:c r="P1850" s="9" t="str">
        <x:f>'CaseReview'!U1850</x:f>
        <x:v>FAIL</x:v>
      </x:c>
      <x:c r="Q1850" s="9" t="n">
        <x:f>IF(AND(T1850=1,G1850=P1850),1,0)</x:f>
        <x:v>0</x:v>
      </x:c>
      <x:c r="R1850" s="9" t="n">
        <x:f>IF(AND(T1850=1,G1850="PASS",P1850="FAIL"),1,0)</x:f>
        <x:v>0</x:v>
      </x:c>
      <x:c r="S1850" s="9" t="n">
        <x:f>IF(AND(T1850=1,G1850="FAIL",P1850="PASS"),1,0)</x:f>
        <x:v>0</x:v>
      </x:c>
      <x:c r="T1850" s="9" t="n">
        <x:v>0</x:v>
      </x:c>
      <x:c r="U1850" s="9" t="n">
        <x:v>12</x:v>
      </x:c>
      <x:c r="V1850" s="9" t="str"/>
    </x:row>
    <x:row r="1851" ht="22" customHeight="1">
      <x:c r="A1851" s="10" t="str">
        <x:v>V2_FALLBACK25</x:v>
      </x:c>
      <x:c r="B1851" s="10" t="str">
        <x:v>TRF-052</x:v>
      </x:c>
      <x:c r="C1851" s="10" t="str">
        <x:v>TRF-052-F05</x:v>
      </x:c>
      <x:c r="D1851" s="10" t="str">
        <x:v>RUN_01</x:v>
      </x:c>
      <x:c r="E1851" s="10" t="str">
        <x:v>ORIGINAL_LEDGER</x:v>
      </x:c>
      <x:c r="F1851" s="10" t="str">
        <x:v>FAIL</x:v>
      </x:c>
      <x:c r="G1851" s="10" t="str">
        <x:v>NO_VERDICT</x:v>
      </x:c>
      <x:c r="H1851" s="10" t="str">
        <x:v>INFRASTRUCTURE_FAILURE</x:v>
      </x:c>
      <x:c r="I1851" s="10" t="str">
        <x:v>NOT_PARSED</x:v>
      </x:c>
      <x:c r="J1851" s="10" t="str">
        <x:v>SYNTAX_REPAIR_EXHAUSTED</x:v>
      </x:c>
      <x:c r="K1851" s="10" t="str"/>
      <x:c r="L1851" s="10" t="str">
        <x:v>full_repair_v2</x:v>
      </x:c>
      <x:c r="M1851" s="10" t="n">
        <x:v>0</x:v>
      </x:c>
      <x:c r="N1851" s="10" t="n">
        <x:v>0</x:v>
      </x:c>
      <x:c r="O1851" s="10" t="n">
        <x:v>0</x:v>
      </x:c>
      <x:c r="P1851" s="9" t="str">
        <x:f>'CaseReview'!U1851</x:f>
        <x:v>FAIL</x:v>
      </x:c>
      <x:c r="Q1851" s="9" t="n">
        <x:f>IF(AND(T1851=1,G1851=P1851),1,0)</x:f>
        <x:v>0</x:v>
      </x:c>
      <x:c r="R1851" s="9" t="n">
        <x:f>IF(AND(T1851=1,G1851="PASS",P1851="FAIL"),1,0)</x:f>
        <x:v>0</x:v>
      </x:c>
      <x:c r="S1851" s="9" t="n">
        <x:f>IF(AND(T1851=1,G1851="FAIL",P1851="PASS"),1,0)</x:f>
        <x:v>0</x:v>
      </x:c>
      <x:c r="T1851" s="9" t="n">
        <x:v>0</x:v>
      </x:c>
      <x:c r="U1851" s="9" t="n">
        <x:v>12</x:v>
      </x:c>
      <x:c r="V1851" s="9" t="str"/>
    </x:row>
    <x:row r="1852" ht="22" customHeight="1">
      <x:c r="A1852" s="10" t="str">
        <x:v>V2_FALLBACK25</x:v>
      </x:c>
      <x:c r="B1852" s="10" t="str">
        <x:v>TRF-052</x:v>
      </x:c>
      <x:c r="C1852" s="10" t="str">
        <x:v>TRF-052-P01</x:v>
      </x:c>
      <x:c r="D1852" s="10" t="str">
        <x:v>RUN_01</x:v>
      </x:c>
      <x:c r="E1852" s="10" t="str">
        <x:v>ORIGINAL_LEDGER</x:v>
      </x:c>
      <x:c r="F1852" s="10" t="str">
        <x:v>PASS</x:v>
      </x:c>
      <x:c r="G1852" s="10" t="str">
        <x:v>NO_VERDICT</x:v>
      </x:c>
      <x:c r="H1852" s="10" t="str">
        <x:v>INFRASTRUCTURE_FAILURE</x:v>
      </x:c>
      <x:c r="I1852" s="10" t="str">
        <x:v>NOT_PARSED</x:v>
      </x:c>
      <x:c r="J1852" s="10" t="str">
        <x:v>SYNTAX_REPAIR_EXHAUSTED</x:v>
      </x:c>
      <x:c r="K1852" s="10" t="str"/>
      <x:c r="L1852" s="10" t="str">
        <x:v>full_repair_v2</x:v>
      </x:c>
      <x:c r="M1852" s="10" t="n">
        <x:v>0</x:v>
      </x:c>
      <x:c r="N1852" s="10" t="n">
        <x:v>0</x:v>
      </x:c>
      <x:c r="O1852" s="10" t="n">
        <x:v>0</x:v>
      </x:c>
      <x:c r="P1852" s="9" t="str">
        <x:f>'CaseReview'!U1852</x:f>
        <x:v>PASS</x:v>
      </x:c>
      <x:c r="Q1852" s="9" t="n">
        <x:f>IF(AND(T1852=1,G1852=P1852),1,0)</x:f>
        <x:v>0</x:v>
      </x:c>
      <x:c r="R1852" s="9" t="n">
        <x:f>IF(AND(T1852=1,G1852="PASS",P1852="FAIL"),1,0)</x:f>
        <x:v>0</x:v>
      </x:c>
      <x:c r="S1852" s="9" t="n">
        <x:f>IF(AND(T1852=1,G1852="FAIL",P1852="PASS"),1,0)</x:f>
        <x:v>0</x:v>
      </x:c>
      <x:c r="T1852" s="9" t="n">
        <x:v>0</x:v>
      </x:c>
      <x:c r="U1852" s="9" t="n">
        <x:v>12</x:v>
      </x:c>
      <x:c r="V1852" s="9" t="str"/>
    </x:row>
    <x:row r="1853" ht="22" customHeight="1">
      <x:c r="A1853" s="10" t="str">
        <x:v>V2_FALLBACK25</x:v>
      </x:c>
      <x:c r="B1853" s="10" t="str">
        <x:v>TRF-052</x:v>
      </x:c>
      <x:c r="C1853" s="10" t="str">
        <x:v>TRF-052-P02</x:v>
      </x:c>
      <x:c r="D1853" s="10" t="str">
        <x:v>RUN_01</x:v>
      </x:c>
      <x:c r="E1853" s="10" t="str">
        <x:v>ORIGINAL_LEDGER</x:v>
      </x:c>
      <x:c r="F1853" s="10" t="str">
        <x:v>PASS</x:v>
      </x:c>
      <x:c r="G1853" s="10" t="str">
        <x:v>NO_VERDICT</x:v>
      </x:c>
      <x:c r="H1853" s="10" t="str">
        <x:v>INFRASTRUCTURE_FAILURE</x:v>
      </x:c>
      <x:c r="I1853" s="10" t="str">
        <x:v>NOT_PARSED</x:v>
      </x:c>
      <x:c r="J1853" s="10" t="str">
        <x:v>SYNTAX_REPAIR_EXHAUSTED</x:v>
      </x:c>
      <x:c r="K1853" s="10" t="str"/>
      <x:c r="L1853" s="10" t="str">
        <x:v>full_repair_v2</x:v>
      </x:c>
      <x:c r="M1853" s="10" t="n">
        <x:v>0</x:v>
      </x:c>
      <x:c r="N1853" s="10" t="n">
        <x:v>0</x:v>
      </x:c>
      <x:c r="O1853" s="10" t="n">
        <x:v>0</x:v>
      </x:c>
      <x:c r="P1853" s="9" t="str">
        <x:f>'CaseReview'!U1853</x:f>
        <x:v>PASS</x:v>
      </x:c>
      <x:c r="Q1853" s="9" t="n">
        <x:f>IF(AND(T1853=1,G1853=P1853),1,0)</x:f>
        <x:v>0</x:v>
      </x:c>
      <x:c r="R1853" s="9" t="n">
        <x:f>IF(AND(T1853=1,G1853="PASS",P1853="FAIL"),1,0)</x:f>
        <x:v>0</x:v>
      </x:c>
      <x:c r="S1853" s="9" t="n">
        <x:f>IF(AND(T1853=1,G1853="FAIL",P1853="PASS"),1,0)</x:f>
        <x:v>0</x:v>
      </x:c>
      <x:c r="T1853" s="9" t="n">
        <x:v>0</x:v>
      </x:c>
      <x:c r="U1853" s="9" t="n">
        <x:v>12</x:v>
      </x:c>
      <x:c r="V1853" s="9" t="str"/>
    </x:row>
    <x:row r="1854" ht="22" customHeight="1">
      <x:c r="A1854" s="10" t="str">
        <x:v>V2_FALLBACK25</x:v>
      </x:c>
      <x:c r="B1854" s="10" t="str">
        <x:v>TRF-052</x:v>
      </x:c>
      <x:c r="C1854" s="10" t="str">
        <x:v>TRF-052-P03</x:v>
      </x:c>
      <x:c r="D1854" s="10" t="str">
        <x:v>RUN_01</x:v>
      </x:c>
      <x:c r="E1854" s="10" t="str">
        <x:v>ORIGINAL_LEDGER</x:v>
      </x:c>
      <x:c r="F1854" s="10" t="str">
        <x:v>PASS</x:v>
      </x:c>
      <x:c r="G1854" s="10" t="str">
        <x:v>NO_VERDICT</x:v>
      </x:c>
      <x:c r="H1854" s="10" t="str">
        <x:v>INFRASTRUCTURE_FAILURE</x:v>
      </x:c>
      <x:c r="I1854" s="10" t="str">
        <x:v>NOT_PARSED</x:v>
      </x:c>
      <x:c r="J1854" s="10" t="str">
        <x:v>SYNTAX_REPAIR_EXHAUSTED</x:v>
      </x:c>
      <x:c r="K1854" s="10" t="str"/>
      <x:c r="L1854" s="10" t="str">
        <x:v>full_repair_v2</x:v>
      </x:c>
      <x:c r="M1854" s="10" t="n">
        <x:v>0</x:v>
      </x:c>
      <x:c r="N1854" s="10" t="n">
        <x:v>0</x:v>
      </x:c>
      <x:c r="O1854" s="10" t="n">
        <x:v>0</x:v>
      </x:c>
      <x:c r="P1854" s="9" t="str">
        <x:f>'CaseReview'!U1854</x:f>
        <x:v>PASS</x:v>
      </x:c>
      <x:c r="Q1854" s="9" t="n">
        <x:f>IF(AND(T1854=1,G1854=P1854),1,0)</x:f>
        <x:v>0</x:v>
      </x:c>
      <x:c r="R1854" s="9" t="n">
        <x:f>IF(AND(T1854=1,G1854="PASS",P1854="FAIL"),1,0)</x:f>
        <x:v>0</x:v>
      </x:c>
      <x:c r="S1854" s="9" t="n">
        <x:f>IF(AND(T1854=1,G1854="FAIL",P1854="PASS"),1,0)</x:f>
        <x:v>0</x:v>
      </x:c>
      <x:c r="T1854" s="9" t="n">
        <x:v>0</x:v>
      </x:c>
      <x:c r="U1854" s="9" t="n">
        <x:v>12</x:v>
      </x:c>
      <x:c r="V1854" s="9" t="str"/>
    </x:row>
    <x:row r="1855" ht="22" customHeight="1">
      <x:c r="A1855" s="10" t="str">
        <x:v>V2_FALLBACK25</x:v>
      </x:c>
      <x:c r="B1855" s="10" t="str">
        <x:v>TRF-052</x:v>
      </x:c>
      <x:c r="C1855" s="10" t="str">
        <x:v>TRF-052-P04</x:v>
      </x:c>
      <x:c r="D1855" s="10" t="str">
        <x:v>RUN_01</x:v>
      </x:c>
      <x:c r="E1855" s="10" t="str">
        <x:v>ORIGINAL_LEDGER</x:v>
      </x:c>
      <x:c r="F1855" s="10" t="str">
        <x:v>PASS</x:v>
      </x:c>
      <x:c r="G1855" s="10" t="str">
        <x:v>NO_VERDICT</x:v>
      </x:c>
      <x:c r="H1855" s="10" t="str">
        <x:v>INFRASTRUCTURE_FAILURE</x:v>
      </x:c>
      <x:c r="I1855" s="10" t="str">
        <x:v>NOT_PARSED</x:v>
      </x:c>
      <x:c r="J1855" s="10" t="str">
        <x:v>SYNTAX_REPAIR_EXHAUSTED</x:v>
      </x:c>
      <x:c r="K1855" s="10" t="str"/>
      <x:c r="L1855" s="10" t="str">
        <x:v>full_repair_v2</x:v>
      </x:c>
      <x:c r="M1855" s="10" t="n">
        <x:v>0</x:v>
      </x:c>
      <x:c r="N1855" s="10" t="n">
        <x:v>0</x:v>
      </x:c>
      <x:c r="O1855" s="10" t="n">
        <x:v>0</x:v>
      </x:c>
      <x:c r="P1855" s="9" t="str">
        <x:f>'CaseReview'!U1855</x:f>
        <x:v>PASS</x:v>
      </x:c>
      <x:c r="Q1855" s="9" t="n">
        <x:f>IF(AND(T1855=1,G1855=P1855),1,0)</x:f>
        <x:v>0</x:v>
      </x:c>
      <x:c r="R1855" s="9" t="n">
        <x:f>IF(AND(T1855=1,G1855="PASS",P1855="FAIL"),1,0)</x:f>
        <x:v>0</x:v>
      </x:c>
      <x:c r="S1855" s="9" t="n">
        <x:f>IF(AND(T1855=1,G1855="FAIL",P1855="PASS"),1,0)</x:f>
        <x:v>0</x:v>
      </x:c>
      <x:c r="T1855" s="9" t="n">
        <x:v>0</x:v>
      </x:c>
      <x:c r="U1855" s="9" t="n">
        <x:v>12</x:v>
      </x:c>
      <x:c r="V1855" s="9" t="str"/>
    </x:row>
    <x:row r="1856" ht="22" customHeight="1">
      <x:c r="A1856" s="10" t="str">
        <x:v>V2_FALLBACK25</x:v>
      </x:c>
      <x:c r="B1856" s="10" t="str">
        <x:v>TRF-052</x:v>
      </x:c>
      <x:c r="C1856" s="10" t="str">
        <x:v>TRF-052-P05</x:v>
      </x:c>
      <x:c r="D1856" s="10" t="str">
        <x:v>RUN_01</x:v>
      </x:c>
      <x:c r="E1856" s="10" t="str">
        <x:v>ORIGINAL_LEDGER</x:v>
      </x:c>
      <x:c r="F1856" s="10" t="str">
        <x:v>PASS</x:v>
      </x:c>
      <x:c r="G1856" s="10" t="str">
        <x:v>NO_VERDICT</x:v>
      </x:c>
      <x:c r="H1856" s="10" t="str">
        <x:v>INFRASTRUCTURE_FAILURE</x:v>
      </x:c>
      <x:c r="I1856" s="10" t="str">
        <x:v>NOT_PARSED</x:v>
      </x:c>
      <x:c r="J1856" s="10" t="str">
        <x:v>SYNTAX_REPAIR_EXHAUSTED</x:v>
      </x:c>
      <x:c r="K1856" s="10" t="str"/>
      <x:c r="L1856" s="10" t="str">
        <x:v>full_repair_v2</x:v>
      </x:c>
      <x:c r="M1856" s="10" t="n">
        <x:v>0</x:v>
      </x:c>
      <x:c r="N1856" s="10" t="n">
        <x:v>0</x:v>
      </x:c>
      <x:c r="O1856" s="10" t="n">
        <x:v>0</x:v>
      </x:c>
      <x:c r="P1856" s="9" t="str">
        <x:f>'CaseReview'!U1856</x:f>
        <x:v>PASS</x:v>
      </x:c>
      <x:c r="Q1856" s="9" t="n">
        <x:f>IF(AND(T1856=1,G1856=P1856),1,0)</x:f>
        <x:v>0</x:v>
      </x:c>
      <x:c r="R1856" s="9" t="n">
        <x:f>IF(AND(T1856=1,G1856="PASS",P1856="FAIL"),1,0)</x:f>
        <x:v>0</x:v>
      </x:c>
      <x:c r="S1856" s="9" t="n">
        <x:f>IF(AND(T1856=1,G1856="FAIL",P1856="PASS"),1,0)</x:f>
        <x:v>0</x:v>
      </x:c>
      <x:c r="T1856" s="9" t="n">
        <x:v>0</x:v>
      </x:c>
      <x:c r="U1856" s="9" t="n">
        <x:v>12</x:v>
      </x:c>
      <x:c r="V1856" s="9" t="str"/>
    </x:row>
    <x:row r="1857" ht="22" customHeight="1">
      <x:c r="A1857" s="10" t="str">
        <x:v>V2_FALLBACK25</x:v>
      </x:c>
      <x:c r="B1857" s="10" t="str">
        <x:v>TRF-052</x:v>
      </x:c>
      <x:c r="C1857" s="10" t="str">
        <x:v>TRF-052-P06</x:v>
      </x:c>
      <x:c r="D1857" s="10" t="str">
        <x:v>RUN_01</x:v>
      </x:c>
      <x:c r="E1857" s="10" t="str">
        <x:v>ORIGINAL_LEDGER</x:v>
      </x:c>
      <x:c r="F1857" s="10" t="str">
        <x:v>PASS</x:v>
      </x:c>
      <x:c r="G1857" s="10" t="str">
        <x:v>NO_VERDICT</x:v>
      </x:c>
      <x:c r="H1857" s="10" t="str">
        <x:v>INFRASTRUCTURE_FAILURE</x:v>
      </x:c>
      <x:c r="I1857" s="10" t="str">
        <x:v>NOT_PARSED</x:v>
      </x:c>
      <x:c r="J1857" s="10" t="str">
        <x:v>SYNTAX_REPAIR_EXHAUSTED</x:v>
      </x:c>
      <x:c r="K1857" s="10" t="str"/>
      <x:c r="L1857" s="10" t="str">
        <x:v>full_repair_v2</x:v>
      </x:c>
      <x:c r="M1857" s="10" t="n">
        <x:v>0</x:v>
      </x:c>
      <x:c r="N1857" s="10" t="n">
        <x:v>0</x:v>
      </x:c>
      <x:c r="O1857" s="10" t="n">
        <x:v>0</x:v>
      </x:c>
      <x:c r="P1857" s="9" t="str">
        <x:f>'CaseReview'!U1857</x:f>
        <x:v>PASS</x:v>
      </x:c>
      <x:c r="Q1857" s="9" t="n">
        <x:f>IF(AND(T1857=1,G1857=P1857),1,0)</x:f>
        <x:v>0</x:v>
      </x:c>
      <x:c r="R1857" s="9" t="n">
        <x:f>IF(AND(T1857=1,G1857="PASS",P1857="FAIL"),1,0)</x:f>
        <x:v>0</x:v>
      </x:c>
      <x:c r="S1857" s="9" t="n">
        <x:f>IF(AND(T1857=1,G1857="FAIL",P1857="PASS"),1,0)</x:f>
        <x:v>0</x:v>
      </x:c>
      <x:c r="T1857" s="9" t="n">
        <x:v>0</x:v>
      </x:c>
      <x:c r="U1857" s="9" t="n">
        <x:v>12</x:v>
      </x:c>
      <x:c r="V1857" s="9" t="str"/>
    </x:row>
    <x:row r="1858" ht="22" customHeight="1">
      <x:c r="A1858" s="10" t="str">
        <x:v>V2_FALLBACK25</x:v>
      </x:c>
      <x:c r="B1858" s="10" t="str">
        <x:v>TRF-052</x:v>
      </x:c>
      <x:c r="C1858" s="10" t="str">
        <x:v>TRF-052-P07</x:v>
      </x:c>
      <x:c r="D1858" s="10" t="str">
        <x:v>RUN_01</x:v>
      </x:c>
      <x:c r="E1858" s="10" t="str">
        <x:v>ORIGINAL_LEDGER</x:v>
      </x:c>
      <x:c r="F1858" s="10" t="str">
        <x:v>PASS</x:v>
      </x:c>
      <x:c r="G1858" s="10" t="str">
        <x:v>NO_VERDICT</x:v>
      </x:c>
      <x:c r="H1858" s="10" t="str">
        <x:v>INFRASTRUCTURE_FAILURE</x:v>
      </x:c>
      <x:c r="I1858" s="10" t="str">
        <x:v>NOT_PARSED</x:v>
      </x:c>
      <x:c r="J1858" s="10" t="str">
        <x:v>SYNTAX_REPAIR_EXHAUSTED</x:v>
      </x:c>
      <x:c r="K1858" s="10" t="str"/>
      <x:c r="L1858" s="10" t="str">
        <x:v>full_repair_v2</x:v>
      </x:c>
      <x:c r="M1858" s="10" t="n">
        <x:v>0</x:v>
      </x:c>
      <x:c r="N1858" s="10" t="n">
        <x:v>0</x:v>
      </x:c>
      <x:c r="O1858" s="10" t="n">
        <x:v>0</x:v>
      </x:c>
      <x:c r="P1858" s="9" t="str">
        <x:f>'CaseReview'!U1858</x:f>
        <x:v>PASS</x:v>
      </x:c>
      <x:c r="Q1858" s="9" t="n">
        <x:f>IF(AND(T1858=1,G1858=P1858),1,0)</x:f>
        <x:v>0</x:v>
      </x:c>
      <x:c r="R1858" s="9" t="n">
        <x:f>IF(AND(T1858=1,G1858="PASS",P1858="FAIL"),1,0)</x:f>
        <x:v>0</x:v>
      </x:c>
      <x:c r="S1858" s="9" t="n">
        <x:f>IF(AND(T1858=1,G1858="FAIL",P1858="PASS"),1,0)</x:f>
        <x:v>0</x:v>
      </x:c>
      <x:c r="T1858" s="9" t="n">
        <x:v>0</x:v>
      </x:c>
      <x:c r="U1858" s="9" t="n">
        <x:v>12</x:v>
      </x:c>
      <x:c r="V1858" s="9" t="str"/>
    </x:row>
    <x:row r="1859" ht="22" customHeight="1">
      <x:c r="A1859" s="10" t="str">
        <x:v>V2_FALLBACK25</x:v>
      </x:c>
      <x:c r="B1859" s="10" t="str">
        <x:v>TRF-053</x:v>
      </x:c>
      <x:c r="C1859" s="10" t="str">
        <x:v>TRF-053-F01</x:v>
      </x:c>
      <x:c r="D1859" s="10" t="str">
        <x:v>RUN_01</x:v>
      </x:c>
      <x:c r="E1859" s="10" t="str">
        <x:v>ORIGINAL_LEDGER</x:v>
      </x:c>
      <x:c r="F1859" s="10" t="str">
        <x:v>FAIL</x:v>
      </x:c>
      <x:c r="G1859" s="10" t="str">
        <x:v>FAIL</x:v>
      </x:c>
      <x:c r="H1859" s="10" t="str">
        <x:v>EXECUTED</x:v>
      </x:c>
      <x:c r="I1859" s="10" t="str">
        <x:v>PARSED</x:v>
      </x:c>
      <x:c r="J1859" s="10" t="str">
        <x:v>GENERATION_ACCEPTED</x:v>
      </x:c>
      <x:c r="K1859" s="10" t="str">
        <x:v>1726e9b4e14efc650d710d06396cf7108126eefd9ade308def277eb916f70ab3</x:v>
      </x:c>
      <x:c r="L1859" s="10" t="str">
        <x:v>full_repair_v2</x:v>
      </x:c>
      <x:c r="M1859" s="10" t="n">
        <x:v>1</x:v>
      </x:c>
      <x:c r="N1859" s="10" t="n">
        <x:v>0</x:v>
      </x:c>
      <x:c r="O1859" s="10" t="n">
        <x:v>0</x:v>
      </x:c>
      <x:c r="P1859" s="9" t="str">
        <x:f>'CaseReview'!U1859</x:f>
        <x:v>FAIL</x:v>
      </x:c>
      <x:c r="Q1859" s="9" t="n">
        <x:f>IF(AND(T1859=1,G1859=P1859),1,0)</x:f>
        <x:v>1</x:v>
      </x:c>
      <x:c r="R1859" s="9" t="n">
        <x:f>IF(AND(T1859=1,G1859="PASS",P1859="FAIL"),1,0)</x:f>
        <x:v>0</x:v>
      </x:c>
      <x:c r="S1859" s="9" t="n">
        <x:f>IF(AND(T1859=1,G1859="FAIL",P1859="PASS"),1,0)</x:f>
        <x:v>0</x:v>
      </x:c>
      <x:c r="T1859" s="9" t="n">
        <x:v>1</x:v>
      </x:c>
      <x:c r="U1859" s="9" t="n">
        <x:v>8</x:v>
      </x:c>
      <x:c r="V1859" s="9" t="str">
        <x:v>MVP/SHACL_GENERATION_PIPELINE/experiments/FULL_REPAIR_V2/RUN_01/runs/RUN-TRF-053-20260915T131504162210Z/final/final_shape.ttl</x:v>
      </x:c>
    </x:row>
    <x:row r="1860" ht="22" customHeight="1">
      <x:c r="A1860" s="10" t="str">
        <x:v>V2_FALLBACK25</x:v>
      </x:c>
      <x:c r="B1860" s="10" t="str">
        <x:v>TRF-053</x:v>
      </x:c>
      <x:c r="C1860" s="10" t="str">
        <x:v>TRF-053-F02</x:v>
      </x:c>
      <x:c r="D1860" s="10" t="str">
        <x:v>RUN_01</x:v>
      </x:c>
      <x:c r="E1860" s="10" t="str">
        <x:v>ORIGINAL_LEDGER</x:v>
      </x:c>
      <x:c r="F1860" s="10" t="str">
        <x:v>FAIL</x:v>
      </x:c>
      <x:c r="G1860" s="10" t="str">
        <x:v>FAIL</x:v>
      </x:c>
      <x:c r="H1860" s="10" t="str">
        <x:v>EXECUTED</x:v>
      </x:c>
      <x:c r="I1860" s="10" t="str">
        <x:v>PARSED</x:v>
      </x:c>
      <x:c r="J1860" s="10" t="str">
        <x:v>GENERATION_ACCEPTED</x:v>
      </x:c>
      <x:c r="K1860" s="10" t="str">
        <x:v>1726e9b4e14efc650d710d06396cf7108126eefd9ade308def277eb916f70ab3</x:v>
      </x:c>
      <x:c r="L1860" s="10" t="str">
        <x:v>full_repair_v2</x:v>
      </x:c>
      <x:c r="M1860" s="10" t="n">
        <x:v>1</x:v>
      </x:c>
      <x:c r="N1860" s="10" t="n">
        <x:v>0</x:v>
      </x:c>
      <x:c r="O1860" s="10" t="n">
        <x:v>0</x:v>
      </x:c>
      <x:c r="P1860" s="9" t="str">
        <x:f>'CaseReview'!U1860</x:f>
        <x:v>FAIL</x:v>
      </x:c>
      <x:c r="Q1860" s="9" t="n">
        <x:f>IF(AND(T1860=1,G1860=P1860),1,0)</x:f>
        <x:v>1</x:v>
      </x:c>
      <x:c r="R1860" s="9" t="n">
        <x:f>IF(AND(T1860=1,G1860="PASS",P1860="FAIL"),1,0)</x:f>
        <x:v>0</x:v>
      </x:c>
      <x:c r="S1860" s="9" t="n">
        <x:f>IF(AND(T1860=1,G1860="FAIL",P1860="PASS"),1,0)</x:f>
        <x:v>0</x:v>
      </x:c>
      <x:c r="T1860" s="9" t="n">
        <x:v>1</x:v>
      </x:c>
      <x:c r="U1860" s="9" t="n">
        <x:v>8</x:v>
      </x:c>
      <x:c r="V1860" s="9" t="str">
        <x:v>MVP/SHACL_GENERATION_PIPELINE/experiments/FULL_REPAIR_V2/RUN_01/runs/RUN-TRF-053-20260915T131504162210Z/final/final_shape.ttl</x:v>
      </x:c>
    </x:row>
    <x:row r="1861" ht="22" customHeight="1">
      <x:c r="A1861" s="10" t="str">
        <x:v>V2_FALLBACK25</x:v>
      </x:c>
      <x:c r="B1861" s="10" t="str">
        <x:v>TRF-053</x:v>
      </x:c>
      <x:c r="C1861" s="10" t="str">
        <x:v>TRF-053-F03</x:v>
      </x:c>
      <x:c r="D1861" s="10" t="str">
        <x:v>RUN_01</x:v>
      </x:c>
      <x:c r="E1861" s="10" t="str">
        <x:v>ORIGINAL_LEDGER</x:v>
      </x:c>
      <x:c r="F1861" s="10" t="str">
        <x:v>FAIL</x:v>
      </x:c>
      <x:c r="G1861" s="10" t="str">
        <x:v>FAIL</x:v>
      </x:c>
      <x:c r="H1861" s="10" t="str">
        <x:v>EXECUTED</x:v>
      </x:c>
      <x:c r="I1861" s="10" t="str">
        <x:v>PARSED</x:v>
      </x:c>
      <x:c r="J1861" s="10" t="str">
        <x:v>GENERATION_ACCEPTED</x:v>
      </x:c>
      <x:c r="K1861" s="10" t="str">
        <x:v>1726e9b4e14efc650d710d06396cf7108126eefd9ade308def277eb916f70ab3</x:v>
      </x:c>
      <x:c r="L1861" s="10" t="str">
        <x:v>full_repair_v2</x:v>
      </x:c>
      <x:c r="M1861" s="10" t="n">
        <x:v>1</x:v>
      </x:c>
      <x:c r="N1861" s="10" t="n">
        <x:v>0</x:v>
      </x:c>
      <x:c r="O1861" s="10" t="n">
        <x:v>0</x:v>
      </x:c>
      <x:c r="P1861" s="9" t="str">
        <x:f>'CaseReview'!U1861</x:f>
        <x:v>FAIL</x:v>
      </x:c>
      <x:c r="Q1861" s="9" t="n">
        <x:f>IF(AND(T1861=1,G1861=P1861),1,0)</x:f>
        <x:v>1</x:v>
      </x:c>
      <x:c r="R1861" s="9" t="n">
        <x:f>IF(AND(T1861=1,G1861="PASS",P1861="FAIL"),1,0)</x:f>
        <x:v>0</x:v>
      </x:c>
      <x:c r="S1861" s="9" t="n">
        <x:f>IF(AND(T1861=1,G1861="FAIL",P1861="PASS"),1,0)</x:f>
        <x:v>0</x:v>
      </x:c>
      <x:c r="T1861" s="9" t="n">
        <x:v>1</x:v>
      </x:c>
      <x:c r="U1861" s="9" t="n">
        <x:v>8</x:v>
      </x:c>
      <x:c r="V1861" s="9" t="str">
        <x:v>MVP/SHACL_GENERATION_PIPELINE/experiments/FULL_REPAIR_V2/RUN_01/runs/RUN-TRF-053-20260915T131504162210Z/final/final_shape.ttl</x:v>
      </x:c>
    </x:row>
    <x:row r="1862" ht="22" customHeight="1">
      <x:c r="A1862" s="10" t="str">
        <x:v>V2_FALLBACK25</x:v>
      </x:c>
      <x:c r="B1862" s="10" t="str">
        <x:v>TRF-053</x:v>
      </x:c>
      <x:c r="C1862" s="10" t="str">
        <x:v>TRF-053-F04</x:v>
      </x:c>
      <x:c r="D1862" s="10" t="str">
        <x:v>RUN_01</x:v>
      </x:c>
      <x:c r="E1862" s="10" t="str">
        <x:v>ORIGINAL_LEDGER</x:v>
      </x:c>
      <x:c r="F1862" s="10" t="str">
        <x:v>FAIL</x:v>
      </x:c>
      <x:c r="G1862" s="10" t="str">
        <x:v>FAIL</x:v>
      </x:c>
      <x:c r="H1862" s="10" t="str">
        <x:v>EXECUTED</x:v>
      </x:c>
      <x:c r="I1862" s="10" t="str">
        <x:v>PARSED</x:v>
      </x:c>
      <x:c r="J1862" s="10" t="str">
        <x:v>GENERATION_ACCEPTED</x:v>
      </x:c>
      <x:c r="K1862" s="10" t="str">
        <x:v>1726e9b4e14efc650d710d06396cf7108126eefd9ade308def277eb916f70ab3</x:v>
      </x:c>
      <x:c r="L1862" s="10" t="str">
        <x:v>full_repair_v2</x:v>
      </x:c>
      <x:c r="M1862" s="10" t="n">
        <x:v>1</x:v>
      </x:c>
      <x:c r="N1862" s="10" t="n">
        <x:v>0</x:v>
      </x:c>
      <x:c r="O1862" s="10" t="n">
        <x:v>0</x:v>
      </x:c>
      <x:c r="P1862" s="9" t="str">
        <x:f>'CaseReview'!U1862</x:f>
        <x:v>FAIL</x:v>
      </x:c>
      <x:c r="Q1862" s="9" t="n">
        <x:f>IF(AND(T1862=1,G1862=P1862),1,0)</x:f>
        <x:v>1</x:v>
      </x:c>
      <x:c r="R1862" s="9" t="n">
        <x:f>IF(AND(T1862=1,G1862="PASS",P1862="FAIL"),1,0)</x:f>
        <x:v>0</x:v>
      </x:c>
      <x:c r="S1862" s="9" t="n">
        <x:f>IF(AND(T1862=1,G1862="FAIL",P1862="PASS"),1,0)</x:f>
        <x:v>0</x:v>
      </x:c>
      <x:c r="T1862" s="9" t="n">
        <x:v>1</x:v>
      </x:c>
      <x:c r="U1862" s="9" t="n">
        <x:v>8</x:v>
      </x:c>
      <x:c r="V1862" s="9" t="str">
        <x:v>MVP/SHACL_GENERATION_PIPELINE/experiments/FULL_REPAIR_V2/RUN_01/runs/RUN-TRF-053-20260915T131504162210Z/final/final_shape.ttl</x:v>
      </x:c>
    </x:row>
    <x:row r="1863" ht="22" customHeight="1">
      <x:c r="A1863" s="10" t="str">
        <x:v>V2_FALLBACK25</x:v>
      </x:c>
      <x:c r="B1863" s="10" t="str">
        <x:v>TRF-053</x:v>
      </x:c>
      <x:c r="C1863" s="10" t="str">
        <x:v>TRF-053-F05</x:v>
      </x:c>
      <x:c r="D1863" s="10" t="str">
        <x:v>RUN_01</x:v>
      </x:c>
      <x:c r="E1863" s="10" t="str">
        <x:v>ORIGINAL_LEDGER</x:v>
      </x:c>
      <x:c r="F1863" s="10" t="str">
        <x:v>FAIL</x:v>
      </x:c>
      <x:c r="G1863" s="10" t="str">
        <x:v>FAIL</x:v>
      </x:c>
      <x:c r="H1863" s="10" t="str">
        <x:v>EXECUTED</x:v>
      </x:c>
      <x:c r="I1863" s="10" t="str">
        <x:v>PARSED</x:v>
      </x:c>
      <x:c r="J1863" s="10" t="str">
        <x:v>GENERATION_ACCEPTED</x:v>
      </x:c>
      <x:c r="K1863" s="10" t="str">
        <x:v>1726e9b4e14efc650d710d06396cf7108126eefd9ade308def277eb916f70ab3</x:v>
      </x:c>
      <x:c r="L1863" s="10" t="str">
        <x:v>full_repair_v2</x:v>
      </x:c>
      <x:c r="M1863" s="10" t="n">
        <x:v>1</x:v>
      </x:c>
      <x:c r="N1863" s="10" t="n">
        <x:v>0</x:v>
      </x:c>
      <x:c r="O1863" s="10" t="n">
        <x:v>0</x:v>
      </x:c>
      <x:c r="P1863" s="9" t="str">
        <x:f>'CaseReview'!U1863</x:f>
        <x:v>FAIL</x:v>
      </x:c>
      <x:c r="Q1863" s="9" t="n">
        <x:f>IF(AND(T1863=1,G1863=P1863),1,0)</x:f>
        <x:v>1</x:v>
      </x:c>
      <x:c r="R1863" s="9" t="n">
        <x:f>IF(AND(T1863=1,G1863="PASS",P1863="FAIL"),1,0)</x:f>
        <x:v>0</x:v>
      </x:c>
      <x:c r="S1863" s="9" t="n">
        <x:f>IF(AND(T1863=1,G1863="FAIL",P1863="PASS"),1,0)</x:f>
        <x:v>0</x:v>
      </x:c>
      <x:c r="T1863" s="9" t="n">
        <x:v>1</x:v>
      </x:c>
      <x:c r="U1863" s="9" t="n">
        <x:v>8</x:v>
      </x:c>
      <x:c r="V1863" s="9" t="str">
        <x:v>MVP/SHACL_GENERATION_PIPELINE/experiments/FULL_REPAIR_V2/RUN_01/runs/RUN-TRF-053-20260915T131504162210Z/final/final_shape.ttl</x:v>
      </x:c>
    </x:row>
    <x:row r="1864" ht="22" customHeight="1">
      <x:c r="A1864" s="10" t="str">
        <x:v>V2_FALLBACK25</x:v>
      </x:c>
      <x:c r="B1864" s="10" t="str">
        <x:v>TRF-053</x:v>
      </x:c>
      <x:c r="C1864" s="10" t="str">
        <x:v>TRF-053-P01</x:v>
      </x:c>
      <x:c r="D1864" s="10" t="str">
        <x:v>RUN_01</x:v>
      </x:c>
      <x:c r="E1864" s="10" t="str">
        <x:v>ORIGINAL_LEDGER</x:v>
      </x:c>
      <x:c r="F1864" s="10" t="str">
        <x:v>PASS</x:v>
      </x:c>
      <x:c r="G1864" s="10" t="str">
        <x:v>PASS</x:v>
      </x:c>
      <x:c r="H1864" s="10" t="str">
        <x:v>EXECUTED</x:v>
      </x:c>
      <x:c r="I1864" s="10" t="str">
        <x:v>PARSED</x:v>
      </x:c>
      <x:c r="J1864" s="10" t="str">
        <x:v>GENERATION_ACCEPTED</x:v>
      </x:c>
      <x:c r="K1864" s="10" t="str">
        <x:v>1726e9b4e14efc650d710d06396cf7108126eefd9ade308def277eb916f70ab3</x:v>
      </x:c>
      <x:c r="L1864" s="10" t="str">
        <x:v>full_repair_v2</x:v>
      </x:c>
      <x:c r="M1864" s="10" t="n">
        <x:v>1</x:v>
      </x:c>
      <x:c r="N1864" s="10" t="n">
        <x:v>0</x:v>
      </x:c>
      <x:c r="O1864" s="10" t="n">
        <x:v>0</x:v>
      </x:c>
      <x:c r="P1864" s="9" t="str">
        <x:f>'CaseReview'!U1864</x:f>
        <x:v>PASS</x:v>
      </x:c>
      <x:c r="Q1864" s="9" t="n">
        <x:f>IF(AND(T1864=1,G1864=P1864),1,0)</x:f>
        <x:v>1</x:v>
      </x:c>
      <x:c r="R1864" s="9" t="n">
        <x:f>IF(AND(T1864=1,G1864="PASS",P1864="FAIL"),1,0)</x:f>
        <x:v>0</x:v>
      </x:c>
      <x:c r="S1864" s="9" t="n">
        <x:f>IF(AND(T1864=1,G1864="FAIL",P1864="PASS"),1,0)</x:f>
        <x:v>0</x:v>
      </x:c>
      <x:c r="T1864" s="9" t="n">
        <x:v>1</x:v>
      </x:c>
      <x:c r="U1864" s="9" t="n">
        <x:v>8</x:v>
      </x:c>
      <x:c r="V1864" s="9" t="str">
        <x:v>MVP/SHACL_GENERATION_PIPELINE/experiments/FULL_REPAIR_V2/RUN_01/runs/RUN-TRF-053-20260915T131504162210Z/final/final_shape.ttl</x:v>
      </x:c>
    </x:row>
    <x:row r="1865" ht="22" customHeight="1">
      <x:c r="A1865" s="10" t="str">
        <x:v>V2_FALLBACK25</x:v>
      </x:c>
      <x:c r="B1865" s="10" t="str">
        <x:v>TRF-053</x:v>
      </x:c>
      <x:c r="C1865" s="10" t="str">
        <x:v>TRF-053-P02</x:v>
      </x:c>
      <x:c r="D1865" s="10" t="str">
        <x:v>RUN_01</x:v>
      </x:c>
      <x:c r="E1865" s="10" t="str">
        <x:v>ORIGINAL_LEDGER</x:v>
      </x:c>
      <x:c r="F1865" s="10" t="str">
        <x:v>PASS</x:v>
      </x:c>
      <x:c r="G1865" s="10" t="str">
        <x:v>PASS</x:v>
      </x:c>
      <x:c r="H1865" s="10" t="str">
        <x:v>EXECUTED</x:v>
      </x:c>
      <x:c r="I1865" s="10" t="str">
        <x:v>PARSED</x:v>
      </x:c>
      <x:c r="J1865" s="10" t="str">
        <x:v>GENERATION_ACCEPTED</x:v>
      </x:c>
      <x:c r="K1865" s="10" t="str">
        <x:v>1726e9b4e14efc650d710d06396cf7108126eefd9ade308def277eb916f70ab3</x:v>
      </x:c>
      <x:c r="L1865" s="10" t="str">
        <x:v>full_repair_v2</x:v>
      </x:c>
      <x:c r="M1865" s="10" t="n">
        <x:v>1</x:v>
      </x:c>
      <x:c r="N1865" s="10" t="n">
        <x:v>0</x:v>
      </x:c>
      <x:c r="O1865" s="10" t="n">
        <x:v>0</x:v>
      </x:c>
      <x:c r="P1865" s="9" t="str">
        <x:f>'CaseReview'!U1865</x:f>
        <x:v>PASS</x:v>
      </x:c>
      <x:c r="Q1865" s="9" t="n">
        <x:f>IF(AND(T1865=1,G1865=P1865),1,0)</x:f>
        <x:v>1</x:v>
      </x:c>
      <x:c r="R1865" s="9" t="n">
        <x:f>IF(AND(T1865=1,G1865="PASS",P1865="FAIL"),1,0)</x:f>
        <x:v>0</x:v>
      </x:c>
      <x:c r="S1865" s="9" t="n">
        <x:f>IF(AND(T1865=1,G1865="FAIL",P1865="PASS"),1,0)</x:f>
        <x:v>0</x:v>
      </x:c>
      <x:c r="T1865" s="9" t="n">
        <x:v>1</x:v>
      </x:c>
      <x:c r="U1865" s="9" t="n">
        <x:v>8</x:v>
      </x:c>
      <x:c r="V1865" s="9" t="str">
        <x:v>MVP/SHACL_GENERATION_PIPELINE/experiments/FULL_REPAIR_V2/RUN_01/runs/RUN-TRF-053-20260915T131504162210Z/final/final_shape.ttl</x:v>
      </x:c>
    </x:row>
    <x:row r="1866" ht="22" customHeight="1">
      <x:c r="A1866" s="10" t="str">
        <x:v>V2_FALLBACK25</x:v>
      </x:c>
      <x:c r="B1866" s="10" t="str">
        <x:v>TRF-053</x:v>
      </x:c>
      <x:c r="C1866" s="10" t="str">
        <x:v>TRF-053-P03</x:v>
      </x:c>
      <x:c r="D1866" s="10" t="str">
        <x:v>RUN_01</x:v>
      </x:c>
      <x:c r="E1866" s="10" t="str">
        <x:v>ORIGINAL_LEDGER</x:v>
      </x:c>
      <x:c r="F1866" s="10" t="str">
        <x:v>PASS</x:v>
      </x:c>
      <x:c r="G1866" s="10" t="str">
        <x:v>PASS</x:v>
      </x:c>
      <x:c r="H1866" s="10" t="str">
        <x:v>EXECUTED</x:v>
      </x:c>
      <x:c r="I1866" s="10" t="str">
        <x:v>PARSED</x:v>
      </x:c>
      <x:c r="J1866" s="10" t="str">
        <x:v>GENERATION_ACCEPTED</x:v>
      </x:c>
      <x:c r="K1866" s="10" t="str">
        <x:v>1726e9b4e14efc650d710d06396cf7108126eefd9ade308def277eb916f70ab3</x:v>
      </x:c>
      <x:c r="L1866" s="10" t="str">
        <x:v>full_repair_v2</x:v>
      </x:c>
      <x:c r="M1866" s="10" t="n">
        <x:v>1</x:v>
      </x:c>
      <x:c r="N1866" s="10" t="n">
        <x:v>0</x:v>
      </x:c>
      <x:c r="O1866" s="10" t="n">
        <x:v>0</x:v>
      </x:c>
      <x:c r="P1866" s="9" t="str">
        <x:f>'CaseReview'!U1866</x:f>
        <x:v>PASS</x:v>
      </x:c>
      <x:c r="Q1866" s="9" t="n">
        <x:f>IF(AND(T1866=1,G1866=P1866),1,0)</x:f>
        <x:v>1</x:v>
      </x:c>
      <x:c r="R1866" s="9" t="n">
        <x:f>IF(AND(T1866=1,G1866="PASS",P1866="FAIL"),1,0)</x:f>
        <x:v>0</x:v>
      </x:c>
      <x:c r="S1866" s="9" t="n">
        <x:f>IF(AND(T1866=1,G1866="FAIL",P1866="PASS"),1,0)</x:f>
        <x:v>0</x:v>
      </x:c>
      <x:c r="T1866" s="9" t="n">
        <x:v>1</x:v>
      </x:c>
      <x:c r="U1866" s="9" t="n">
        <x:v>8</x:v>
      </x:c>
      <x:c r="V1866" s="9" t="str">
        <x:v>MVP/SHACL_GENERATION_PIPELINE/experiments/FULL_REPAIR_V2/RUN_01/runs/RUN-TRF-053-20260915T131504162210Z/final/final_shape.ttl</x:v>
      </x:c>
    </x:row>
    <x:row r="1867" ht="22" customHeight="1">
      <x:c r="A1867" s="10" t="str">
        <x:v>V2_FALLBACK25</x:v>
      </x:c>
      <x:c r="B1867" s="10" t="str">
        <x:v>TRF-054</x:v>
      </x:c>
      <x:c r="C1867" s="10" t="str">
        <x:v>TRF-054-F01</x:v>
      </x:c>
      <x:c r="D1867" s="10" t="str">
        <x:v>RUN_01</x:v>
      </x:c>
      <x:c r="E1867" s="10" t="str">
        <x:v>ORIGINAL_LEDGER</x:v>
      </x:c>
      <x:c r="F1867" s="10" t="str">
        <x:v>FAIL</x:v>
      </x:c>
      <x:c r="G1867" s="10" t="str">
        <x:v>FAIL</x:v>
      </x:c>
      <x:c r="H1867" s="10" t="str">
        <x:v>EXECUTED</x:v>
      </x:c>
      <x:c r="I1867" s="10" t="str">
        <x:v>PARSED</x:v>
      </x:c>
      <x:c r="J1867" s="10" t="str">
        <x:v>GENERATION_ACCEPTED</x:v>
      </x:c>
      <x:c r="K1867" s="10" t="str">
        <x:v>e3393c4650ab6926071e897d7642b2f8c8ce4c6b5a623ad8f326ce69b43cd3cf</x:v>
      </x:c>
      <x:c r="L1867" s="10" t="str">
        <x:v>full_repair_v2</x:v>
      </x:c>
      <x:c r="M1867" s="10" t="n">
        <x:v>1</x:v>
      </x:c>
      <x:c r="N1867" s="10" t="n">
        <x:v>0</x:v>
      </x:c>
      <x:c r="O1867" s="10" t="n">
        <x:v>0</x:v>
      </x:c>
      <x:c r="P1867" s="9" t="str">
        <x:f>'CaseReview'!U1867</x:f>
        <x:v>FAIL</x:v>
      </x:c>
      <x:c r="Q1867" s="9" t="n">
        <x:f>IF(AND(T1867=1,G1867=P1867),1,0)</x:f>
        <x:v>1</x:v>
      </x:c>
      <x:c r="R1867" s="9" t="n">
        <x:f>IF(AND(T1867=1,G1867="PASS",P1867="FAIL"),1,0)</x:f>
        <x:v>0</x:v>
      </x:c>
      <x:c r="S1867" s="9" t="n">
        <x:f>IF(AND(T1867=1,G1867="FAIL",P1867="PASS"),1,0)</x:f>
        <x:v>0</x:v>
      </x:c>
      <x:c r="T1867" s="9" t="n">
        <x:v>1</x:v>
      </x:c>
      <x:c r="U1867" s="9" t="n">
        <x:v>8</x:v>
      </x:c>
      <x:c r="V1867" s="9" t="str">
        <x:v>MVP/SHACL_GENERATION_PIPELINE/experiments/FULL_REPAIR_V2/RUN_01/runs/RUN-TRF-054-20260915T131545225696Z/final/final_shape.ttl</x:v>
      </x:c>
    </x:row>
    <x:row r="1868" ht="22" customHeight="1">
      <x:c r="A1868" s="10" t="str">
        <x:v>V2_FALLBACK25</x:v>
      </x:c>
      <x:c r="B1868" s="10" t="str">
        <x:v>TRF-054</x:v>
      </x:c>
      <x:c r="C1868" s="10" t="str">
        <x:v>TRF-054-F02</x:v>
      </x:c>
      <x:c r="D1868" s="10" t="str">
        <x:v>RUN_01</x:v>
      </x:c>
      <x:c r="E1868" s="10" t="str">
        <x:v>ORIGINAL_LEDGER</x:v>
      </x:c>
      <x:c r="F1868" s="10" t="str">
        <x:v>FAIL</x:v>
      </x:c>
      <x:c r="G1868" s="10" t="str">
        <x:v>FAIL</x:v>
      </x:c>
      <x:c r="H1868" s="10" t="str">
        <x:v>EXECUTED</x:v>
      </x:c>
      <x:c r="I1868" s="10" t="str">
        <x:v>PARSED</x:v>
      </x:c>
      <x:c r="J1868" s="10" t="str">
        <x:v>GENERATION_ACCEPTED</x:v>
      </x:c>
      <x:c r="K1868" s="10" t="str">
        <x:v>e3393c4650ab6926071e897d7642b2f8c8ce4c6b5a623ad8f326ce69b43cd3cf</x:v>
      </x:c>
      <x:c r="L1868" s="10" t="str">
        <x:v>full_repair_v2</x:v>
      </x:c>
      <x:c r="M1868" s="10" t="n">
        <x:v>1</x:v>
      </x:c>
      <x:c r="N1868" s="10" t="n">
        <x:v>0</x:v>
      </x:c>
      <x:c r="O1868" s="10" t="n">
        <x:v>0</x:v>
      </x:c>
      <x:c r="P1868" s="9" t="str">
        <x:f>'CaseReview'!U1868</x:f>
        <x:v>FAIL</x:v>
      </x:c>
      <x:c r="Q1868" s="9" t="n">
        <x:f>IF(AND(T1868=1,G1868=P1868),1,0)</x:f>
        <x:v>1</x:v>
      </x:c>
      <x:c r="R1868" s="9" t="n">
        <x:f>IF(AND(T1868=1,G1868="PASS",P1868="FAIL"),1,0)</x:f>
        <x:v>0</x:v>
      </x:c>
      <x:c r="S1868" s="9" t="n">
        <x:f>IF(AND(T1868=1,G1868="FAIL",P1868="PASS"),1,0)</x:f>
        <x:v>0</x:v>
      </x:c>
      <x:c r="T1868" s="9" t="n">
        <x:v>1</x:v>
      </x:c>
      <x:c r="U1868" s="9" t="n">
        <x:v>8</x:v>
      </x:c>
      <x:c r="V1868" s="9" t="str">
        <x:v>MVP/SHACL_GENERATION_PIPELINE/experiments/FULL_REPAIR_V2/RUN_01/runs/RUN-TRF-054-20260915T131545225696Z/final/final_shape.ttl</x:v>
      </x:c>
    </x:row>
    <x:row r="1869" ht="22" customHeight="1">
      <x:c r="A1869" s="10" t="str">
        <x:v>V2_FALLBACK25</x:v>
      </x:c>
      <x:c r="B1869" s="10" t="str">
        <x:v>TRF-054</x:v>
      </x:c>
      <x:c r="C1869" s="10" t="str">
        <x:v>TRF-054-F03</x:v>
      </x:c>
      <x:c r="D1869" s="10" t="str">
        <x:v>RUN_01</x:v>
      </x:c>
      <x:c r="E1869" s="10" t="str">
        <x:v>ORIGINAL_LEDGER</x:v>
      </x:c>
      <x:c r="F1869" s="10" t="str">
        <x:v>FAIL</x:v>
      </x:c>
      <x:c r="G1869" s="10" t="str">
        <x:v>FAIL</x:v>
      </x:c>
      <x:c r="H1869" s="10" t="str">
        <x:v>EXECUTED</x:v>
      </x:c>
      <x:c r="I1869" s="10" t="str">
        <x:v>PARSED</x:v>
      </x:c>
      <x:c r="J1869" s="10" t="str">
        <x:v>GENERATION_ACCEPTED</x:v>
      </x:c>
      <x:c r="K1869" s="10" t="str">
        <x:v>e3393c4650ab6926071e897d7642b2f8c8ce4c6b5a623ad8f326ce69b43cd3cf</x:v>
      </x:c>
      <x:c r="L1869" s="10" t="str">
        <x:v>full_repair_v2</x:v>
      </x:c>
      <x:c r="M1869" s="10" t="n">
        <x:v>1</x:v>
      </x:c>
      <x:c r="N1869" s="10" t="n">
        <x:v>0</x:v>
      </x:c>
      <x:c r="O1869" s="10" t="n">
        <x:v>0</x:v>
      </x:c>
      <x:c r="P1869" s="9" t="str">
        <x:f>'CaseReview'!U1869</x:f>
        <x:v>FAIL</x:v>
      </x:c>
      <x:c r="Q1869" s="9" t="n">
        <x:f>IF(AND(T1869=1,G1869=P1869),1,0)</x:f>
        <x:v>1</x:v>
      </x:c>
      <x:c r="R1869" s="9" t="n">
        <x:f>IF(AND(T1869=1,G1869="PASS",P1869="FAIL"),1,0)</x:f>
        <x:v>0</x:v>
      </x:c>
      <x:c r="S1869" s="9" t="n">
        <x:f>IF(AND(T1869=1,G1869="FAIL",P1869="PASS"),1,0)</x:f>
        <x:v>0</x:v>
      </x:c>
      <x:c r="T1869" s="9" t="n">
        <x:v>1</x:v>
      </x:c>
      <x:c r="U1869" s="9" t="n">
        <x:v>8</x:v>
      </x:c>
      <x:c r="V1869" s="9" t="str">
        <x:v>MVP/SHACL_GENERATION_PIPELINE/experiments/FULL_REPAIR_V2/RUN_01/runs/RUN-TRF-054-20260915T131545225696Z/final/final_shape.ttl</x:v>
      </x:c>
    </x:row>
    <x:row r="1870" ht="22" customHeight="1">
      <x:c r="A1870" s="10" t="str">
        <x:v>V2_FALLBACK25</x:v>
      </x:c>
      <x:c r="B1870" s="10" t="str">
        <x:v>TRF-054</x:v>
      </x:c>
      <x:c r="C1870" s="10" t="str">
        <x:v>TRF-054-F04</x:v>
      </x:c>
      <x:c r="D1870" s="10" t="str">
        <x:v>RUN_01</x:v>
      </x:c>
      <x:c r="E1870" s="10" t="str">
        <x:v>ORIGINAL_LEDGER</x:v>
      </x:c>
      <x:c r="F1870" s="10" t="str">
        <x:v>FAIL</x:v>
      </x:c>
      <x:c r="G1870" s="10" t="str">
        <x:v>FAIL</x:v>
      </x:c>
      <x:c r="H1870" s="10" t="str">
        <x:v>EXECUTED</x:v>
      </x:c>
      <x:c r="I1870" s="10" t="str">
        <x:v>PARSED</x:v>
      </x:c>
      <x:c r="J1870" s="10" t="str">
        <x:v>GENERATION_ACCEPTED</x:v>
      </x:c>
      <x:c r="K1870" s="10" t="str">
        <x:v>e3393c4650ab6926071e897d7642b2f8c8ce4c6b5a623ad8f326ce69b43cd3cf</x:v>
      </x:c>
      <x:c r="L1870" s="10" t="str">
        <x:v>full_repair_v2</x:v>
      </x:c>
      <x:c r="M1870" s="10" t="n">
        <x:v>1</x:v>
      </x:c>
      <x:c r="N1870" s="10" t="n">
        <x:v>0</x:v>
      </x:c>
      <x:c r="O1870" s="10" t="n">
        <x:v>0</x:v>
      </x:c>
      <x:c r="P1870" s="9" t="str">
        <x:f>'CaseReview'!U1870</x:f>
        <x:v>FAIL</x:v>
      </x:c>
      <x:c r="Q1870" s="9" t="n">
        <x:f>IF(AND(T1870=1,G1870=P1870),1,0)</x:f>
        <x:v>1</x:v>
      </x:c>
      <x:c r="R1870" s="9" t="n">
        <x:f>IF(AND(T1870=1,G1870="PASS",P1870="FAIL"),1,0)</x:f>
        <x:v>0</x:v>
      </x:c>
      <x:c r="S1870" s="9" t="n">
        <x:f>IF(AND(T1870=1,G1870="FAIL",P1870="PASS"),1,0)</x:f>
        <x:v>0</x:v>
      </x:c>
      <x:c r="T1870" s="9" t="n">
        <x:v>1</x:v>
      </x:c>
      <x:c r="U1870" s="9" t="n">
        <x:v>8</x:v>
      </x:c>
      <x:c r="V1870" s="9" t="str">
        <x:v>MVP/SHACL_GENERATION_PIPELINE/experiments/FULL_REPAIR_V2/RUN_01/runs/RUN-TRF-054-20260915T131545225696Z/final/final_shape.ttl</x:v>
      </x:c>
    </x:row>
    <x:row r="1871" ht="22" customHeight="1">
      <x:c r="A1871" s="10" t="str">
        <x:v>V2_FALLBACK25</x:v>
      </x:c>
      <x:c r="B1871" s="10" t="str">
        <x:v>TRF-054</x:v>
      </x:c>
      <x:c r="C1871" s="10" t="str">
        <x:v>TRF-054-F05</x:v>
      </x:c>
      <x:c r="D1871" s="10" t="str">
        <x:v>RUN_01</x:v>
      </x:c>
      <x:c r="E1871" s="10" t="str">
        <x:v>ORIGINAL_LEDGER</x:v>
      </x:c>
      <x:c r="F1871" s="10" t="str">
        <x:v>FAIL</x:v>
      </x:c>
      <x:c r="G1871" s="10" t="str">
        <x:v>FAIL</x:v>
      </x:c>
      <x:c r="H1871" s="10" t="str">
        <x:v>EXECUTED</x:v>
      </x:c>
      <x:c r="I1871" s="10" t="str">
        <x:v>PARSED</x:v>
      </x:c>
      <x:c r="J1871" s="10" t="str">
        <x:v>GENERATION_ACCEPTED</x:v>
      </x:c>
      <x:c r="K1871" s="10" t="str">
        <x:v>e3393c4650ab6926071e897d7642b2f8c8ce4c6b5a623ad8f326ce69b43cd3cf</x:v>
      </x:c>
      <x:c r="L1871" s="10" t="str">
        <x:v>full_repair_v2</x:v>
      </x:c>
      <x:c r="M1871" s="10" t="n">
        <x:v>1</x:v>
      </x:c>
      <x:c r="N1871" s="10" t="n">
        <x:v>0</x:v>
      </x:c>
      <x:c r="O1871" s="10" t="n">
        <x:v>0</x:v>
      </x:c>
      <x:c r="P1871" s="9" t="str">
        <x:f>'CaseReview'!U1871</x:f>
        <x:v>FAIL</x:v>
      </x:c>
      <x:c r="Q1871" s="9" t="n">
        <x:f>IF(AND(T1871=1,G1871=P1871),1,0)</x:f>
        <x:v>1</x:v>
      </x:c>
      <x:c r="R1871" s="9" t="n">
        <x:f>IF(AND(T1871=1,G1871="PASS",P1871="FAIL"),1,0)</x:f>
        <x:v>0</x:v>
      </x:c>
      <x:c r="S1871" s="9" t="n">
        <x:f>IF(AND(T1871=1,G1871="FAIL",P1871="PASS"),1,0)</x:f>
        <x:v>0</x:v>
      </x:c>
      <x:c r="T1871" s="9" t="n">
        <x:v>1</x:v>
      </x:c>
      <x:c r="U1871" s="9" t="n">
        <x:v>8</x:v>
      </x:c>
      <x:c r="V1871" s="9" t="str">
        <x:v>MVP/SHACL_GENERATION_PIPELINE/experiments/FULL_REPAIR_V2/RUN_01/runs/RUN-TRF-054-20260915T131545225696Z/final/final_shape.ttl</x:v>
      </x:c>
    </x:row>
    <x:row r="1872" ht="22" customHeight="1">
      <x:c r="A1872" s="10" t="str">
        <x:v>V2_FALLBACK25</x:v>
      </x:c>
      <x:c r="B1872" s="10" t="str">
        <x:v>TRF-054</x:v>
      </x:c>
      <x:c r="C1872" s="10" t="str">
        <x:v>TRF-054-P01</x:v>
      </x:c>
      <x:c r="D1872" s="10" t="str">
        <x:v>RUN_01</x:v>
      </x:c>
      <x:c r="E1872" s="10" t="str">
        <x:v>ORIGINAL_LEDGER</x:v>
      </x:c>
      <x:c r="F1872" s="10" t="str">
        <x:v>PASS</x:v>
      </x:c>
      <x:c r="G1872" s="10" t="str">
        <x:v>FAIL</x:v>
      </x:c>
      <x:c r="H1872" s="10" t="str">
        <x:v>EXECUTED</x:v>
      </x:c>
      <x:c r="I1872" s="10" t="str">
        <x:v>PARSED</x:v>
      </x:c>
      <x:c r="J1872" s="10" t="str">
        <x:v>GENERATION_ACCEPTED</x:v>
      </x:c>
      <x:c r="K1872" s="10" t="str">
        <x:v>e3393c4650ab6926071e897d7642b2f8c8ce4c6b5a623ad8f326ce69b43cd3cf</x:v>
      </x:c>
      <x:c r="L1872" s="10" t="str">
        <x:v>full_repair_v2</x:v>
      </x:c>
      <x:c r="M1872" s="10" t="n">
        <x:v>0</x:v>
      </x:c>
      <x:c r="N1872" s="10" t="n">
        <x:v>0</x:v>
      </x:c>
      <x:c r="O1872" s="10" t="n">
        <x:v>1</x:v>
      </x:c>
      <x:c r="P1872" s="9" t="str">
        <x:f>'CaseReview'!U1872</x:f>
        <x:v>PASS</x:v>
      </x:c>
      <x:c r="Q1872" s="9" t="n">
        <x:f>IF(AND(T1872=1,G1872=P1872),1,0)</x:f>
        <x:v>0</x:v>
      </x:c>
      <x:c r="R1872" s="9" t="n">
        <x:f>IF(AND(T1872=1,G1872="PASS",P1872="FAIL"),1,0)</x:f>
        <x:v>0</x:v>
      </x:c>
      <x:c r="S1872" s="9" t="n">
        <x:f>IF(AND(T1872=1,G1872="FAIL",P1872="PASS"),1,0)</x:f>
        <x:v>1</x:v>
      </x:c>
      <x:c r="T1872" s="9" t="n">
        <x:v>1</x:v>
      </x:c>
      <x:c r="U1872" s="9" t="n">
        <x:v>8</x:v>
      </x:c>
      <x:c r="V1872" s="9" t="str">
        <x:v>MVP/SHACL_GENERATION_PIPELINE/experiments/FULL_REPAIR_V2/RUN_01/runs/RUN-TRF-054-20260915T131545225696Z/final/final_shape.ttl</x:v>
      </x:c>
    </x:row>
    <x:row r="1873" ht="22" customHeight="1">
      <x:c r="A1873" s="10" t="str">
        <x:v>V2_FALLBACK25</x:v>
      </x:c>
      <x:c r="B1873" s="10" t="str">
        <x:v>TRF-054</x:v>
      </x:c>
      <x:c r="C1873" s="10" t="str">
        <x:v>TRF-054-P02</x:v>
      </x:c>
      <x:c r="D1873" s="10" t="str">
        <x:v>RUN_01</x:v>
      </x:c>
      <x:c r="E1873" s="10" t="str">
        <x:v>ORIGINAL_LEDGER</x:v>
      </x:c>
      <x:c r="F1873" s="10" t="str">
        <x:v>PASS</x:v>
      </x:c>
      <x:c r="G1873" s="10" t="str">
        <x:v>FAIL</x:v>
      </x:c>
      <x:c r="H1873" s="10" t="str">
        <x:v>EXECUTED</x:v>
      </x:c>
      <x:c r="I1873" s="10" t="str">
        <x:v>PARSED</x:v>
      </x:c>
      <x:c r="J1873" s="10" t="str">
        <x:v>GENERATION_ACCEPTED</x:v>
      </x:c>
      <x:c r="K1873" s="10" t="str">
        <x:v>e3393c4650ab6926071e897d7642b2f8c8ce4c6b5a623ad8f326ce69b43cd3cf</x:v>
      </x:c>
      <x:c r="L1873" s="10" t="str">
        <x:v>full_repair_v2</x:v>
      </x:c>
      <x:c r="M1873" s="10" t="n">
        <x:v>0</x:v>
      </x:c>
      <x:c r="N1873" s="10" t="n">
        <x:v>0</x:v>
      </x:c>
      <x:c r="O1873" s="10" t="n">
        <x:v>1</x:v>
      </x:c>
      <x:c r="P1873" s="9" t="str">
        <x:f>'CaseReview'!U1873</x:f>
        <x:v>PASS</x:v>
      </x:c>
      <x:c r="Q1873" s="9" t="n">
        <x:f>IF(AND(T1873=1,G1873=P1873),1,0)</x:f>
        <x:v>0</x:v>
      </x:c>
      <x:c r="R1873" s="9" t="n">
        <x:f>IF(AND(T1873=1,G1873="PASS",P1873="FAIL"),1,0)</x:f>
        <x:v>0</x:v>
      </x:c>
      <x:c r="S1873" s="9" t="n">
        <x:f>IF(AND(T1873=1,G1873="FAIL",P1873="PASS"),1,0)</x:f>
        <x:v>1</x:v>
      </x:c>
      <x:c r="T1873" s="9" t="n">
        <x:v>1</x:v>
      </x:c>
      <x:c r="U1873" s="9" t="n">
        <x:v>8</x:v>
      </x:c>
      <x:c r="V1873" s="9" t="str">
        <x:v>MVP/SHACL_GENERATION_PIPELINE/experiments/FULL_REPAIR_V2/RUN_01/runs/RUN-TRF-054-20260915T131545225696Z/final/final_shape.ttl</x:v>
      </x:c>
    </x:row>
    <x:row r="1874" ht="22" customHeight="1">
      <x:c r="A1874" s="10" t="str">
        <x:v>V2_FALLBACK25</x:v>
      </x:c>
      <x:c r="B1874" s="10" t="str">
        <x:v>TRF-054</x:v>
      </x:c>
      <x:c r="C1874" s="10" t="str">
        <x:v>TRF-054-P03</x:v>
      </x:c>
      <x:c r="D1874" s="10" t="str">
        <x:v>RUN_01</x:v>
      </x:c>
      <x:c r="E1874" s="10" t="str">
        <x:v>ORIGINAL_LEDGER</x:v>
      </x:c>
      <x:c r="F1874" s="10" t="str">
        <x:v>PASS</x:v>
      </x:c>
      <x:c r="G1874" s="10" t="str">
        <x:v>FAIL</x:v>
      </x:c>
      <x:c r="H1874" s="10" t="str">
        <x:v>EXECUTED</x:v>
      </x:c>
      <x:c r="I1874" s="10" t="str">
        <x:v>PARSED</x:v>
      </x:c>
      <x:c r="J1874" s="10" t="str">
        <x:v>GENERATION_ACCEPTED</x:v>
      </x:c>
      <x:c r="K1874" s="10" t="str">
        <x:v>e3393c4650ab6926071e897d7642b2f8c8ce4c6b5a623ad8f326ce69b43cd3cf</x:v>
      </x:c>
      <x:c r="L1874" s="10" t="str">
        <x:v>full_repair_v2</x:v>
      </x:c>
      <x:c r="M1874" s="10" t="n">
        <x:v>0</x:v>
      </x:c>
      <x:c r="N1874" s="10" t="n">
        <x:v>0</x:v>
      </x:c>
      <x:c r="O1874" s="10" t="n">
        <x:v>1</x:v>
      </x:c>
      <x:c r="P1874" s="9" t="str">
        <x:f>'CaseReview'!U1874</x:f>
        <x:v>PASS</x:v>
      </x:c>
      <x:c r="Q1874" s="9" t="n">
        <x:f>IF(AND(T1874=1,G1874=P1874),1,0)</x:f>
        <x:v>0</x:v>
      </x:c>
      <x:c r="R1874" s="9" t="n">
        <x:f>IF(AND(T1874=1,G1874="PASS",P1874="FAIL"),1,0)</x:f>
        <x:v>0</x:v>
      </x:c>
      <x:c r="S1874" s="9" t="n">
        <x:f>IF(AND(T1874=1,G1874="FAIL",P1874="PASS"),1,0)</x:f>
        <x:v>1</x:v>
      </x:c>
      <x:c r="T1874" s="9" t="n">
        <x:v>1</x:v>
      </x:c>
      <x:c r="U1874" s="9" t="n">
        <x:v>8</x:v>
      </x:c>
      <x:c r="V1874" s="9" t="str">
        <x:v>MVP/SHACL_GENERATION_PIPELINE/experiments/FULL_REPAIR_V2/RUN_01/runs/RUN-TRF-054-20260915T131545225696Z/final/final_shape.ttl</x:v>
      </x:c>
    </x:row>
    <x:row r="1875" ht="22" customHeight="1">
      <x:c r="A1875" s="10" t="str">
        <x:v>V2_FALLBACK25</x:v>
      </x:c>
      <x:c r="B1875" s="10" t="str">
        <x:v>TRF-055</x:v>
      </x:c>
      <x:c r="C1875" s="10" t="str">
        <x:v>TRF-055-F01</x:v>
      </x:c>
      <x:c r="D1875" s="10" t="str">
        <x:v>RUN_01</x:v>
      </x:c>
      <x:c r="E1875" s="10" t="str">
        <x:v>ORIGINAL_LEDGER</x:v>
      </x:c>
      <x:c r="F1875" s="10" t="str">
        <x:v>FAIL</x:v>
      </x:c>
      <x:c r="G1875" s="10" t="str">
        <x:v>FAIL</x:v>
      </x:c>
      <x:c r="H1875" s="10" t="str">
        <x:v>EXECUTED</x:v>
      </x:c>
      <x:c r="I1875" s="10" t="str">
        <x:v>PARSED</x:v>
      </x:c>
      <x:c r="J1875" s="10" t="str">
        <x:v>GENERATION_ACCEPTED</x:v>
      </x:c>
      <x:c r="K1875" s="10" t="str">
        <x:v>993370363ea3c020c0256666fd234b3e15051b60afae45fc22f5e50958b88b64</x:v>
      </x:c>
      <x:c r="L1875" s="10" t="str">
        <x:v>full_repair_v2</x:v>
      </x:c>
      <x:c r="M1875" s="10" t="n">
        <x:v>1</x:v>
      </x:c>
      <x:c r="N1875" s="10" t="n">
        <x:v>0</x:v>
      </x:c>
      <x:c r="O1875" s="10" t="n">
        <x:v>0</x:v>
      </x:c>
      <x:c r="P1875" s="9" t="str">
        <x:f>'CaseReview'!U1875</x:f>
        <x:v>FAIL</x:v>
      </x:c>
      <x:c r="Q1875" s="9" t="n">
        <x:f>IF(AND(T1875=1,G1875=P1875),1,0)</x:f>
        <x:v>1</x:v>
      </x:c>
      <x:c r="R1875" s="9" t="n">
        <x:f>IF(AND(T1875=1,G1875="PASS",P1875="FAIL"),1,0)</x:f>
        <x:v>0</x:v>
      </x:c>
      <x:c r="S1875" s="9" t="n">
        <x:f>IF(AND(T1875=1,G1875="FAIL",P1875="PASS"),1,0)</x:f>
        <x:v>0</x:v>
      </x:c>
      <x:c r="T1875" s="9" t="n">
        <x:v>1</x:v>
      </x:c>
      <x:c r="U1875" s="9" t="n">
        <x:v>9</x:v>
      </x:c>
      <x:c r="V1875" s="9" t="str">
        <x:v>MVP/SHACL_GENERATION_PIPELINE/experiments/FULL_REPAIR_V2/RUN_01/runs/RUN-TRF-055-20260915T131716148638Z/final/final_shape.ttl</x:v>
      </x:c>
    </x:row>
    <x:row r="1876" ht="22" customHeight="1">
      <x:c r="A1876" s="10" t="str">
        <x:v>V2_FALLBACK25</x:v>
      </x:c>
      <x:c r="B1876" s="10" t="str">
        <x:v>TRF-055</x:v>
      </x:c>
      <x:c r="C1876" s="10" t="str">
        <x:v>TRF-055-F02</x:v>
      </x:c>
      <x:c r="D1876" s="10" t="str">
        <x:v>RUN_01</x:v>
      </x:c>
      <x:c r="E1876" s="10" t="str">
        <x:v>ORIGINAL_LEDGER</x:v>
      </x:c>
      <x:c r="F1876" s="10" t="str">
        <x:v>FAIL</x:v>
      </x:c>
      <x:c r="G1876" s="10" t="str">
        <x:v>FAIL</x:v>
      </x:c>
      <x:c r="H1876" s="10" t="str">
        <x:v>EXECUTED</x:v>
      </x:c>
      <x:c r="I1876" s="10" t="str">
        <x:v>PARSED</x:v>
      </x:c>
      <x:c r="J1876" s="10" t="str">
        <x:v>GENERATION_ACCEPTED</x:v>
      </x:c>
      <x:c r="K1876" s="10" t="str">
        <x:v>993370363ea3c020c0256666fd234b3e15051b60afae45fc22f5e50958b88b64</x:v>
      </x:c>
      <x:c r="L1876" s="10" t="str">
        <x:v>full_repair_v2</x:v>
      </x:c>
      <x:c r="M1876" s="10" t="n">
        <x:v>1</x:v>
      </x:c>
      <x:c r="N1876" s="10" t="n">
        <x:v>0</x:v>
      </x:c>
      <x:c r="O1876" s="10" t="n">
        <x:v>0</x:v>
      </x:c>
      <x:c r="P1876" s="9" t="str">
        <x:f>'CaseReview'!U1876</x:f>
        <x:v>FAIL</x:v>
      </x:c>
      <x:c r="Q1876" s="9" t="n">
        <x:f>IF(AND(T1876=1,G1876=P1876),1,0)</x:f>
        <x:v>1</x:v>
      </x:c>
      <x:c r="R1876" s="9" t="n">
        <x:f>IF(AND(T1876=1,G1876="PASS",P1876="FAIL"),1,0)</x:f>
        <x:v>0</x:v>
      </x:c>
      <x:c r="S1876" s="9" t="n">
        <x:f>IF(AND(T1876=1,G1876="FAIL",P1876="PASS"),1,0)</x:f>
        <x:v>0</x:v>
      </x:c>
      <x:c r="T1876" s="9" t="n">
        <x:v>1</x:v>
      </x:c>
      <x:c r="U1876" s="9" t="n">
        <x:v>9</x:v>
      </x:c>
      <x:c r="V1876" s="9" t="str">
        <x:v>MVP/SHACL_GENERATION_PIPELINE/experiments/FULL_REPAIR_V2/RUN_01/runs/RUN-TRF-055-20260915T131716148638Z/final/final_shape.ttl</x:v>
      </x:c>
    </x:row>
    <x:row r="1877" ht="22" customHeight="1">
      <x:c r="A1877" s="10" t="str">
        <x:v>V2_FALLBACK25</x:v>
      </x:c>
      <x:c r="B1877" s="10" t="str">
        <x:v>TRF-055</x:v>
      </x:c>
      <x:c r="C1877" s="10" t="str">
        <x:v>TRF-055-F03</x:v>
      </x:c>
      <x:c r="D1877" s="10" t="str">
        <x:v>RUN_01</x:v>
      </x:c>
      <x:c r="E1877" s="10" t="str">
        <x:v>ORIGINAL_LEDGER</x:v>
      </x:c>
      <x:c r="F1877" s="10" t="str">
        <x:v>FAIL</x:v>
      </x:c>
      <x:c r="G1877" s="10" t="str">
        <x:v>FAIL</x:v>
      </x:c>
      <x:c r="H1877" s="10" t="str">
        <x:v>EXECUTED</x:v>
      </x:c>
      <x:c r="I1877" s="10" t="str">
        <x:v>PARSED</x:v>
      </x:c>
      <x:c r="J1877" s="10" t="str">
        <x:v>GENERATION_ACCEPTED</x:v>
      </x:c>
      <x:c r="K1877" s="10" t="str">
        <x:v>993370363ea3c020c0256666fd234b3e15051b60afae45fc22f5e50958b88b64</x:v>
      </x:c>
      <x:c r="L1877" s="10" t="str">
        <x:v>full_repair_v2</x:v>
      </x:c>
      <x:c r="M1877" s="10" t="n">
        <x:v>1</x:v>
      </x:c>
      <x:c r="N1877" s="10" t="n">
        <x:v>0</x:v>
      </x:c>
      <x:c r="O1877" s="10" t="n">
        <x:v>0</x:v>
      </x:c>
      <x:c r="P1877" s="9" t="str">
        <x:f>'CaseReview'!U1877</x:f>
        <x:v>FAIL</x:v>
      </x:c>
      <x:c r="Q1877" s="9" t="n">
        <x:f>IF(AND(T1877=1,G1877=P1877),1,0)</x:f>
        <x:v>1</x:v>
      </x:c>
      <x:c r="R1877" s="9" t="n">
        <x:f>IF(AND(T1877=1,G1877="PASS",P1877="FAIL"),1,0)</x:f>
        <x:v>0</x:v>
      </x:c>
      <x:c r="S1877" s="9" t="n">
        <x:f>IF(AND(T1877=1,G1877="FAIL",P1877="PASS"),1,0)</x:f>
        <x:v>0</x:v>
      </x:c>
      <x:c r="T1877" s="9" t="n">
        <x:v>1</x:v>
      </x:c>
      <x:c r="U1877" s="9" t="n">
        <x:v>9</x:v>
      </x:c>
      <x:c r="V1877" s="9" t="str">
        <x:v>MVP/SHACL_GENERATION_PIPELINE/experiments/FULL_REPAIR_V2/RUN_01/runs/RUN-TRF-055-20260915T131716148638Z/final/final_shape.ttl</x:v>
      </x:c>
    </x:row>
    <x:row r="1878" ht="22" customHeight="1">
      <x:c r="A1878" s="10" t="str">
        <x:v>V2_FALLBACK25</x:v>
      </x:c>
      <x:c r="B1878" s="10" t="str">
        <x:v>TRF-055</x:v>
      </x:c>
      <x:c r="C1878" s="10" t="str">
        <x:v>TRF-055-F04</x:v>
      </x:c>
      <x:c r="D1878" s="10" t="str">
        <x:v>RUN_01</x:v>
      </x:c>
      <x:c r="E1878" s="10" t="str">
        <x:v>ORIGINAL_LEDGER</x:v>
      </x:c>
      <x:c r="F1878" s="10" t="str">
        <x:v>FAIL</x:v>
      </x:c>
      <x:c r="G1878" s="10" t="str">
        <x:v>FAIL</x:v>
      </x:c>
      <x:c r="H1878" s="10" t="str">
        <x:v>EXECUTED</x:v>
      </x:c>
      <x:c r="I1878" s="10" t="str">
        <x:v>PARSED</x:v>
      </x:c>
      <x:c r="J1878" s="10" t="str">
        <x:v>GENERATION_ACCEPTED</x:v>
      </x:c>
      <x:c r="K1878" s="10" t="str">
        <x:v>993370363ea3c020c0256666fd234b3e15051b60afae45fc22f5e50958b88b64</x:v>
      </x:c>
      <x:c r="L1878" s="10" t="str">
        <x:v>full_repair_v2</x:v>
      </x:c>
      <x:c r="M1878" s="10" t="n">
        <x:v>1</x:v>
      </x:c>
      <x:c r="N1878" s="10" t="n">
        <x:v>0</x:v>
      </x:c>
      <x:c r="O1878" s="10" t="n">
        <x:v>0</x:v>
      </x:c>
      <x:c r="P1878" s="9" t="str">
        <x:f>'CaseReview'!U1878</x:f>
        <x:v>FAIL</x:v>
      </x:c>
      <x:c r="Q1878" s="9" t="n">
        <x:f>IF(AND(T1878=1,G1878=P1878),1,0)</x:f>
        <x:v>1</x:v>
      </x:c>
      <x:c r="R1878" s="9" t="n">
        <x:f>IF(AND(T1878=1,G1878="PASS",P1878="FAIL"),1,0)</x:f>
        <x:v>0</x:v>
      </x:c>
      <x:c r="S1878" s="9" t="n">
        <x:f>IF(AND(T1878=1,G1878="FAIL",P1878="PASS"),1,0)</x:f>
        <x:v>0</x:v>
      </x:c>
      <x:c r="T1878" s="9" t="n">
        <x:v>1</x:v>
      </x:c>
      <x:c r="U1878" s="9" t="n">
        <x:v>9</x:v>
      </x:c>
      <x:c r="V1878" s="9" t="str">
        <x:v>MVP/SHACL_GENERATION_PIPELINE/experiments/FULL_REPAIR_V2/RUN_01/runs/RUN-TRF-055-20260915T131716148638Z/final/final_shape.ttl</x:v>
      </x:c>
    </x:row>
    <x:row r="1879" ht="22" customHeight="1">
      <x:c r="A1879" s="10" t="str">
        <x:v>V2_FALLBACK25</x:v>
      </x:c>
      <x:c r="B1879" s="10" t="str">
        <x:v>TRF-055</x:v>
      </x:c>
      <x:c r="C1879" s="10" t="str">
        <x:v>TRF-055-F05</x:v>
      </x:c>
      <x:c r="D1879" s="10" t="str">
        <x:v>RUN_01</x:v>
      </x:c>
      <x:c r="E1879" s="10" t="str">
        <x:v>ORIGINAL_LEDGER</x:v>
      </x:c>
      <x:c r="F1879" s="10" t="str">
        <x:v>FAIL</x:v>
      </x:c>
      <x:c r="G1879" s="10" t="str">
        <x:v>PASS</x:v>
      </x:c>
      <x:c r="H1879" s="10" t="str">
        <x:v>EXECUTED</x:v>
      </x:c>
      <x:c r="I1879" s="10" t="str">
        <x:v>PARSED</x:v>
      </x:c>
      <x:c r="J1879" s="10" t="str">
        <x:v>GENERATION_ACCEPTED</x:v>
      </x:c>
      <x:c r="K1879" s="10" t="str">
        <x:v>993370363ea3c020c0256666fd234b3e15051b60afae45fc22f5e50958b88b64</x:v>
      </x:c>
      <x:c r="L1879" s="10" t="str">
        <x:v>full_repair_v2</x:v>
      </x:c>
      <x:c r="M1879" s="10" t="n">
        <x:v>0</x:v>
      </x:c>
      <x:c r="N1879" s="10" t="n">
        <x:v>1</x:v>
      </x:c>
      <x:c r="O1879" s="10" t="n">
        <x:v>0</x:v>
      </x:c>
      <x:c r="P1879" s="9" t="str">
        <x:f>'CaseReview'!U1879</x:f>
        <x:v>FAIL</x:v>
      </x:c>
      <x:c r="Q1879" s="9" t="n">
        <x:f>IF(AND(T1879=1,G1879=P1879),1,0)</x:f>
        <x:v>0</x:v>
      </x:c>
      <x:c r="R1879" s="9" t="n">
        <x:f>IF(AND(T1879=1,G1879="PASS",P1879="FAIL"),1,0)</x:f>
        <x:v>1</x:v>
      </x:c>
      <x:c r="S1879" s="9" t="n">
        <x:f>IF(AND(T1879=1,G1879="FAIL",P1879="PASS"),1,0)</x:f>
        <x:v>0</x:v>
      </x:c>
      <x:c r="T1879" s="9" t="n">
        <x:v>1</x:v>
      </x:c>
      <x:c r="U1879" s="9" t="n">
        <x:v>9</x:v>
      </x:c>
      <x:c r="V1879" s="9" t="str">
        <x:v>MVP/SHACL_GENERATION_PIPELINE/experiments/FULL_REPAIR_V2/RUN_01/runs/RUN-TRF-055-20260915T131716148638Z/final/final_shape.ttl</x:v>
      </x:c>
    </x:row>
    <x:row r="1880" ht="22" customHeight="1">
      <x:c r="A1880" s="10" t="str">
        <x:v>V2_FALLBACK25</x:v>
      </x:c>
      <x:c r="B1880" s="10" t="str">
        <x:v>TRF-055</x:v>
      </x:c>
      <x:c r="C1880" s="10" t="str">
        <x:v>TRF-055-P01</x:v>
      </x:c>
      <x:c r="D1880" s="10" t="str">
        <x:v>RUN_01</x:v>
      </x:c>
      <x:c r="E1880" s="10" t="str">
        <x:v>ORIGINAL_LEDGER</x:v>
      </x:c>
      <x:c r="F1880" s="10" t="str">
        <x:v>PASS</x:v>
      </x:c>
      <x:c r="G1880" s="10" t="str">
        <x:v>PASS</x:v>
      </x:c>
      <x:c r="H1880" s="10" t="str">
        <x:v>EXECUTED</x:v>
      </x:c>
      <x:c r="I1880" s="10" t="str">
        <x:v>PARSED</x:v>
      </x:c>
      <x:c r="J1880" s="10" t="str">
        <x:v>GENERATION_ACCEPTED</x:v>
      </x:c>
      <x:c r="K1880" s="10" t="str">
        <x:v>993370363ea3c020c0256666fd234b3e15051b60afae45fc22f5e50958b88b64</x:v>
      </x:c>
      <x:c r="L1880" s="10" t="str">
        <x:v>full_repair_v2</x:v>
      </x:c>
      <x:c r="M1880" s="10" t="n">
        <x:v>1</x:v>
      </x:c>
      <x:c r="N1880" s="10" t="n">
        <x:v>0</x:v>
      </x:c>
      <x:c r="O1880" s="10" t="n">
        <x:v>0</x:v>
      </x:c>
      <x:c r="P1880" s="9" t="str">
        <x:f>'CaseReview'!U1880</x:f>
        <x:v>PASS</x:v>
      </x:c>
      <x:c r="Q1880" s="9" t="n">
        <x:f>IF(AND(T1880=1,G1880=P1880),1,0)</x:f>
        <x:v>1</x:v>
      </x:c>
      <x:c r="R1880" s="9" t="n">
        <x:f>IF(AND(T1880=1,G1880="PASS",P1880="FAIL"),1,0)</x:f>
        <x:v>0</x:v>
      </x:c>
      <x:c r="S1880" s="9" t="n">
        <x:f>IF(AND(T1880=1,G1880="FAIL",P1880="PASS"),1,0)</x:f>
        <x:v>0</x:v>
      </x:c>
      <x:c r="T1880" s="9" t="n">
        <x:v>1</x:v>
      </x:c>
      <x:c r="U1880" s="9" t="n">
        <x:v>9</x:v>
      </x:c>
      <x:c r="V1880" s="9" t="str">
        <x:v>MVP/SHACL_GENERATION_PIPELINE/experiments/FULL_REPAIR_V2/RUN_01/runs/RUN-TRF-055-20260915T131716148638Z/final/final_shape.ttl</x:v>
      </x:c>
    </x:row>
    <x:row r="1881" ht="22" customHeight="1">
      <x:c r="A1881" s="10" t="str">
        <x:v>V2_FALLBACK25</x:v>
      </x:c>
      <x:c r="B1881" s="10" t="str">
        <x:v>TRF-055</x:v>
      </x:c>
      <x:c r="C1881" s="10" t="str">
        <x:v>TRF-055-P02</x:v>
      </x:c>
      <x:c r="D1881" s="10" t="str">
        <x:v>RUN_01</x:v>
      </x:c>
      <x:c r="E1881" s="10" t="str">
        <x:v>ORIGINAL_LEDGER</x:v>
      </x:c>
      <x:c r="F1881" s="10" t="str">
        <x:v>PASS</x:v>
      </x:c>
      <x:c r="G1881" s="10" t="str">
        <x:v>FAIL</x:v>
      </x:c>
      <x:c r="H1881" s="10" t="str">
        <x:v>EXECUTED</x:v>
      </x:c>
      <x:c r="I1881" s="10" t="str">
        <x:v>PARSED</x:v>
      </x:c>
      <x:c r="J1881" s="10" t="str">
        <x:v>GENERATION_ACCEPTED</x:v>
      </x:c>
      <x:c r="K1881" s="10" t="str">
        <x:v>993370363ea3c020c0256666fd234b3e15051b60afae45fc22f5e50958b88b64</x:v>
      </x:c>
      <x:c r="L1881" s="10" t="str">
        <x:v>full_repair_v2</x:v>
      </x:c>
      <x:c r="M1881" s="10" t="n">
        <x:v>0</x:v>
      </x:c>
      <x:c r="N1881" s="10" t="n">
        <x:v>0</x:v>
      </x:c>
      <x:c r="O1881" s="10" t="n">
        <x:v>1</x:v>
      </x:c>
      <x:c r="P1881" s="9" t="str">
        <x:f>'CaseReview'!U1881</x:f>
        <x:v>PASS</x:v>
      </x:c>
      <x:c r="Q1881" s="9" t="n">
        <x:f>IF(AND(T1881=1,G1881=P1881),1,0)</x:f>
        <x:v>0</x:v>
      </x:c>
      <x:c r="R1881" s="9" t="n">
        <x:f>IF(AND(T1881=1,G1881="PASS",P1881="FAIL"),1,0)</x:f>
        <x:v>0</x:v>
      </x:c>
      <x:c r="S1881" s="9" t="n">
        <x:f>IF(AND(T1881=1,G1881="FAIL",P1881="PASS"),1,0)</x:f>
        <x:v>1</x:v>
      </x:c>
      <x:c r="T1881" s="9" t="n">
        <x:v>1</x:v>
      </x:c>
      <x:c r="U1881" s="9" t="n">
        <x:v>9</x:v>
      </x:c>
      <x:c r="V1881" s="9" t="str">
        <x:v>MVP/SHACL_GENERATION_PIPELINE/experiments/FULL_REPAIR_V2/RUN_01/runs/RUN-TRF-055-20260915T131716148638Z/final/final_shape.ttl</x:v>
      </x:c>
    </x:row>
    <x:row r="1882" ht="22" customHeight="1">
      <x:c r="A1882" s="10" t="str">
        <x:v>V2_FALLBACK25</x:v>
      </x:c>
      <x:c r="B1882" s="10" t="str">
        <x:v>TRF-055</x:v>
      </x:c>
      <x:c r="C1882" s="10" t="str">
        <x:v>TRF-055-P03</x:v>
      </x:c>
      <x:c r="D1882" s="10" t="str">
        <x:v>RUN_01</x:v>
      </x:c>
      <x:c r="E1882" s="10" t="str">
        <x:v>ORIGINAL_LEDGER</x:v>
      </x:c>
      <x:c r="F1882" s="10" t="str">
        <x:v>PASS</x:v>
      </x:c>
      <x:c r="G1882" s="10" t="str">
        <x:v>FAIL</x:v>
      </x:c>
      <x:c r="H1882" s="10" t="str">
        <x:v>EXECUTED</x:v>
      </x:c>
      <x:c r="I1882" s="10" t="str">
        <x:v>PARSED</x:v>
      </x:c>
      <x:c r="J1882" s="10" t="str">
        <x:v>GENERATION_ACCEPTED</x:v>
      </x:c>
      <x:c r="K1882" s="10" t="str">
        <x:v>993370363ea3c020c0256666fd234b3e15051b60afae45fc22f5e50958b88b64</x:v>
      </x:c>
      <x:c r="L1882" s="10" t="str">
        <x:v>full_repair_v2</x:v>
      </x:c>
      <x:c r="M1882" s="10" t="n">
        <x:v>0</x:v>
      </x:c>
      <x:c r="N1882" s="10" t="n">
        <x:v>0</x:v>
      </x:c>
      <x:c r="O1882" s="10" t="n">
        <x:v>1</x:v>
      </x:c>
      <x:c r="P1882" s="9" t="str">
        <x:f>'CaseReview'!U1882</x:f>
        <x:v>PASS</x:v>
      </x:c>
      <x:c r="Q1882" s="9" t="n">
        <x:f>IF(AND(T1882=1,G1882=P1882),1,0)</x:f>
        <x:v>0</x:v>
      </x:c>
      <x:c r="R1882" s="9" t="n">
        <x:f>IF(AND(T1882=1,G1882="PASS",P1882="FAIL"),1,0)</x:f>
        <x:v>0</x:v>
      </x:c>
      <x:c r="S1882" s="9" t="n">
        <x:f>IF(AND(T1882=1,G1882="FAIL",P1882="PASS"),1,0)</x:f>
        <x:v>1</x:v>
      </x:c>
      <x:c r="T1882" s="9" t="n">
        <x:v>1</x:v>
      </x:c>
      <x:c r="U1882" s="9" t="n">
        <x:v>9</x:v>
      </x:c>
      <x:c r="V1882" s="9" t="str">
        <x:v>MVP/SHACL_GENERATION_PIPELINE/experiments/FULL_REPAIR_V2/RUN_01/runs/RUN-TRF-055-20260915T131716148638Z/final/final_shape.ttl</x:v>
      </x:c>
    </x:row>
    <x:row r="1883" ht="22" customHeight="1">
      <x:c r="A1883" s="10" t="str">
        <x:v>V2_FALLBACK25</x:v>
      </x:c>
      <x:c r="B1883" s="10" t="str">
        <x:v>TRF-055</x:v>
      </x:c>
      <x:c r="C1883" s="10" t="str">
        <x:v>TRF-055-P04</x:v>
      </x:c>
      <x:c r="D1883" s="10" t="str">
        <x:v>RUN_01</x:v>
      </x:c>
      <x:c r="E1883" s="10" t="str">
        <x:v>ORIGINAL_LEDGER</x:v>
      </x:c>
      <x:c r="F1883" s="10" t="str">
        <x:v>PASS</x:v>
      </x:c>
      <x:c r="G1883" s="10" t="str">
        <x:v>PASS</x:v>
      </x:c>
      <x:c r="H1883" s="10" t="str">
        <x:v>EXECUTED</x:v>
      </x:c>
      <x:c r="I1883" s="10" t="str">
        <x:v>PARSED</x:v>
      </x:c>
      <x:c r="J1883" s="10" t="str">
        <x:v>GENERATION_ACCEPTED</x:v>
      </x:c>
      <x:c r="K1883" s="10" t="str">
        <x:v>993370363ea3c020c0256666fd234b3e15051b60afae45fc22f5e50958b88b64</x:v>
      </x:c>
      <x:c r="L1883" s="10" t="str">
        <x:v>full_repair_v2</x:v>
      </x:c>
      <x:c r="M1883" s="10" t="n">
        <x:v>1</x:v>
      </x:c>
      <x:c r="N1883" s="10" t="n">
        <x:v>0</x:v>
      </x:c>
      <x:c r="O1883" s="10" t="n">
        <x:v>0</x:v>
      </x:c>
      <x:c r="P1883" s="9" t="str">
        <x:f>'CaseReview'!U1883</x:f>
        <x:v>PASS</x:v>
      </x:c>
      <x:c r="Q1883" s="9" t="n">
        <x:f>IF(AND(T1883=1,G1883=P1883),1,0)</x:f>
        <x:v>1</x:v>
      </x:c>
      <x:c r="R1883" s="9" t="n">
        <x:f>IF(AND(T1883=1,G1883="PASS",P1883="FAIL"),1,0)</x:f>
        <x:v>0</x:v>
      </x:c>
      <x:c r="S1883" s="9" t="n">
        <x:f>IF(AND(T1883=1,G1883="FAIL",P1883="PASS"),1,0)</x:f>
        <x:v>0</x:v>
      </x:c>
      <x:c r="T1883" s="9" t="n">
        <x:v>1</x:v>
      </x:c>
      <x:c r="U1883" s="9" t="n">
        <x:v>9</x:v>
      </x:c>
      <x:c r="V1883" s="9" t="str">
        <x:v>MVP/SHACL_GENERATION_PIPELINE/experiments/FULL_REPAIR_V2/RUN_01/runs/RUN-TRF-055-20260915T131716148638Z/final/final_shape.ttl</x:v>
      </x:c>
    </x:row>
    <x:row r="1884" ht="22" customHeight="1">
      <x:c r="A1884" s="10" t="str">
        <x:v>V2_FALLBACK25</x:v>
      </x:c>
      <x:c r="B1884" s="10" t="str">
        <x:v>TRF-056</x:v>
      </x:c>
      <x:c r="C1884" s="10" t="str">
        <x:v>TRF-056-F01</x:v>
      </x:c>
      <x:c r="D1884" s="10" t="str">
        <x:v>RUN_01</x:v>
      </x:c>
      <x:c r="E1884" s="10" t="str">
        <x:v>ORIGINAL_LEDGER</x:v>
      </x:c>
      <x:c r="F1884" s="10" t="str">
        <x:v>FAIL</x:v>
      </x:c>
      <x:c r="G1884" s="10" t="str">
        <x:v>FAIL</x:v>
      </x:c>
      <x:c r="H1884" s="10" t="str">
        <x:v>EXECUTED</x:v>
      </x:c>
      <x:c r="I1884" s="10" t="str">
        <x:v>PARSED</x:v>
      </x:c>
      <x:c r="J1884" s="10" t="str">
        <x:v>GENERATION_ACCEPTED</x:v>
      </x:c>
      <x:c r="K1884" s="10" t="str">
        <x:v>ba0bce4da6ac0bf90758332c58905b2029f50652b183cb313a8d82e2db1a1a21</x:v>
      </x:c>
      <x:c r="L1884" s="10" t="str">
        <x:v>full_repair_v2</x:v>
      </x:c>
      <x:c r="M1884" s="10" t="n">
        <x:v>1</x:v>
      </x:c>
      <x:c r="N1884" s="10" t="n">
        <x:v>0</x:v>
      </x:c>
      <x:c r="O1884" s="10" t="n">
        <x:v>0</x:v>
      </x:c>
      <x:c r="P1884" s="9" t="str">
        <x:f>'CaseReview'!U1884</x:f>
        <x:v>FAIL</x:v>
      </x:c>
      <x:c r="Q1884" s="9" t="n">
        <x:f>IF(AND(T1884=1,G1884=P1884),1,0)</x:f>
        <x:v>1</x:v>
      </x:c>
      <x:c r="R1884" s="9" t="n">
        <x:f>IF(AND(T1884=1,G1884="PASS",P1884="FAIL"),1,0)</x:f>
        <x:v>0</x:v>
      </x:c>
      <x:c r="S1884" s="9" t="n">
        <x:f>IF(AND(T1884=1,G1884="FAIL",P1884="PASS"),1,0)</x:f>
        <x:v>0</x:v>
      </x:c>
      <x:c r="T1884" s="9" t="n">
        <x:v>1</x:v>
      </x:c>
      <x:c r="U1884" s="9" t="n">
        <x:v>8</x:v>
      </x:c>
      <x:c r="V1884" s="9" t="str">
        <x:v>MVP/SHACL_GENERATION_PIPELINE/experiments/FULL_REPAIR_V2/RUN_01/runs/RUN-TRF-056-20260915T131944301568Z/final/final_shape.ttl</x:v>
      </x:c>
    </x:row>
    <x:row r="1885" ht="22" customHeight="1">
      <x:c r="A1885" s="10" t="str">
        <x:v>V2_FALLBACK25</x:v>
      </x:c>
      <x:c r="B1885" s="10" t="str">
        <x:v>TRF-056</x:v>
      </x:c>
      <x:c r="C1885" s="10" t="str">
        <x:v>TRF-056-F02</x:v>
      </x:c>
      <x:c r="D1885" s="10" t="str">
        <x:v>RUN_01</x:v>
      </x:c>
      <x:c r="E1885" s="10" t="str">
        <x:v>ORIGINAL_LEDGER</x:v>
      </x:c>
      <x:c r="F1885" s="10" t="str">
        <x:v>FAIL</x:v>
      </x:c>
      <x:c r="G1885" s="10" t="str">
        <x:v>FAIL</x:v>
      </x:c>
      <x:c r="H1885" s="10" t="str">
        <x:v>EXECUTED</x:v>
      </x:c>
      <x:c r="I1885" s="10" t="str">
        <x:v>PARSED</x:v>
      </x:c>
      <x:c r="J1885" s="10" t="str">
        <x:v>GENERATION_ACCEPTED</x:v>
      </x:c>
      <x:c r="K1885" s="10" t="str">
        <x:v>ba0bce4da6ac0bf90758332c58905b2029f50652b183cb313a8d82e2db1a1a21</x:v>
      </x:c>
      <x:c r="L1885" s="10" t="str">
        <x:v>full_repair_v2</x:v>
      </x:c>
      <x:c r="M1885" s="10" t="n">
        <x:v>1</x:v>
      </x:c>
      <x:c r="N1885" s="10" t="n">
        <x:v>0</x:v>
      </x:c>
      <x:c r="O1885" s="10" t="n">
        <x:v>0</x:v>
      </x:c>
      <x:c r="P1885" s="9" t="str">
        <x:f>'CaseReview'!U1885</x:f>
        <x:v>FAIL</x:v>
      </x:c>
      <x:c r="Q1885" s="9" t="n">
        <x:f>IF(AND(T1885=1,G1885=P1885),1,0)</x:f>
        <x:v>1</x:v>
      </x:c>
      <x:c r="R1885" s="9" t="n">
        <x:f>IF(AND(T1885=1,G1885="PASS",P1885="FAIL"),1,0)</x:f>
        <x:v>0</x:v>
      </x:c>
      <x:c r="S1885" s="9" t="n">
        <x:f>IF(AND(T1885=1,G1885="FAIL",P1885="PASS"),1,0)</x:f>
        <x:v>0</x:v>
      </x:c>
      <x:c r="T1885" s="9" t="n">
        <x:v>1</x:v>
      </x:c>
      <x:c r="U1885" s="9" t="n">
        <x:v>8</x:v>
      </x:c>
      <x:c r="V1885" s="9" t="str">
        <x:v>MVP/SHACL_GENERATION_PIPELINE/experiments/FULL_REPAIR_V2/RUN_01/runs/RUN-TRF-056-20260915T131944301568Z/final/final_shape.ttl</x:v>
      </x:c>
    </x:row>
    <x:row r="1886" ht="22" customHeight="1">
      <x:c r="A1886" s="10" t="str">
        <x:v>V2_FALLBACK25</x:v>
      </x:c>
      <x:c r="B1886" s="10" t="str">
        <x:v>TRF-056</x:v>
      </x:c>
      <x:c r="C1886" s="10" t="str">
        <x:v>TRF-056-F03</x:v>
      </x:c>
      <x:c r="D1886" s="10" t="str">
        <x:v>RUN_01</x:v>
      </x:c>
      <x:c r="E1886" s="10" t="str">
        <x:v>ORIGINAL_LEDGER</x:v>
      </x:c>
      <x:c r="F1886" s="10" t="str">
        <x:v>FAIL</x:v>
      </x:c>
      <x:c r="G1886" s="10" t="str">
        <x:v>FAIL</x:v>
      </x:c>
      <x:c r="H1886" s="10" t="str">
        <x:v>EXECUTED</x:v>
      </x:c>
      <x:c r="I1886" s="10" t="str">
        <x:v>PARSED</x:v>
      </x:c>
      <x:c r="J1886" s="10" t="str">
        <x:v>GENERATION_ACCEPTED</x:v>
      </x:c>
      <x:c r="K1886" s="10" t="str">
        <x:v>ba0bce4da6ac0bf90758332c58905b2029f50652b183cb313a8d82e2db1a1a21</x:v>
      </x:c>
      <x:c r="L1886" s="10" t="str">
        <x:v>full_repair_v2</x:v>
      </x:c>
      <x:c r="M1886" s="10" t="n">
        <x:v>1</x:v>
      </x:c>
      <x:c r="N1886" s="10" t="n">
        <x:v>0</x:v>
      </x:c>
      <x:c r="O1886" s="10" t="n">
        <x:v>0</x:v>
      </x:c>
      <x:c r="P1886" s="9" t="str">
        <x:f>'CaseReview'!U1886</x:f>
        <x:v>FAIL</x:v>
      </x:c>
      <x:c r="Q1886" s="9" t="n">
        <x:f>IF(AND(T1886=1,G1886=P1886),1,0)</x:f>
        <x:v>1</x:v>
      </x:c>
      <x:c r="R1886" s="9" t="n">
        <x:f>IF(AND(T1886=1,G1886="PASS",P1886="FAIL"),1,0)</x:f>
        <x:v>0</x:v>
      </x:c>
      <x:c r="S1886" s="9" t="n">
        <x:f>IF(AND(T1886=1,G1886="FAIL",P1886="PASS"),1,0)</x:f>
        <x:v>0</x:v>
      </x:c>
      <x:c r="T1886" s="9" t="n">
        <x:v>1</x:v>
      </x:c>
      <x:c r="U1886" s="9" t="n">
        <x:v>8</x:v>
      </x:c>
      <x:c r="V1886" s="9" t="str">
        <x:v>MVP/SHACL_GENERATION_PIPELINE/experiments/FULL_REPAIR_V2/RUN_01/runs/RUN-TRF-056-20260915T131944301568Z/final/final_shape.ttl</x:v>
      </x:c>
    </x:row>
    <x:row r="1887" ht="22" customHeight="1">
      <x:c r="A1887" s="10" t="str">
        <x:v>V2_FALLBACK25</x:v>
      </x:c>
      <x:c r="B1887" s="10" t="str">
        <x:v>TRF-056</x:v>
      </x:c>
      <x:c r="C1887" s="10" t="str">
        <x:v>TRF-056-F04</x:v>
      </x:c>
      <x:c r="D1887" s="10" t="str">
        <x:v>RUN_01</x:v>
      </x:c>
      <x:c r="E1887" s="10" t="str">
        <x:v>ORIGINAL_LEDGER</x:v>
      </x:c>
      <x:c r="F1887" s="10" t="str">
        <x:v>FAIL</x:v>
      </x:c>
      <x:c r="G1887" s="10" t="str">
        <x:v>FAIL</x:v>
      </x:c>
      <x:c r="H1887" s="10" t="str">
        <x:v>EXECUTED</x:v>
      </x:c>
      <x:c r="I1887" s="10" t="str">
        <x:v>PARSED</x:v>
      </x:c>
      <x:c r="J1887" s="10" t="str">
        <x:v>GENERATION_ACCEPTED</x:v>
      </x:c>
      <x:c r="K1887" s="10" t="str">
        <x:v>ba0bce4da6ac0bf90758332c58905b2029f50652b183cb313a8d82e2db1a1a21</x:v>
      </x:c>
      <x:c r="L1887" s="10" t="str">
        <x:v>full_repair_v2</x:v>
      </x:c>
      <x:c r="M1887" s="10" t="n">
        <x:v>1</x:v>
      </x:c>
      <x:c r="N1887" s="10" t="n">
        <x:v>0</x:v>
      </x:c>
      <x:c r="O1887" s="10" t="n">
        <x:v>0</x:v>
      </x:c>
      <x:c r="P1887" s="9" t="str">
        <x:f>'CaseReview'!U1887</x:f>
        <x:v>FAIL</x:v>
      </x:c>
      <x:c r="Q1887" s="9" t="n">
        <x:f>IF(AND(T1887=1,G1887=P1887),1,0)</x:f>
        <x:v>1</x:v>
      </x:c>
      <x:c r="R1887" s="9" t="n">
        <x:f>IF(AND(T1887=1,G1887="PASS",P1887="FAIL"),1,0)</x:f>
        <x:v>0</x:v>
      </x:c>
      <x:c r="S1887" s="9" t="n">
        <x:f>IF(AND(T1887=1,G1887="FAIL",P1887="PASS"),1,0)</x:f>
        <x:v>0</x:v>
      </x:c>
      <x:c r="T1887" s="9" t="n">
        <x:v>1</x:v>
      </x:c>
      <x:c r="U1887" s="9" t="n">
        <x:v>8</x:v>
      </x:c>
      <x:c r="V1887" s="9" t="str">
        <x:v>MVP/SHACL_GENERATION_PIPELINE/experiments/FULL_REPAIR_V2/RUN_01/runs/RUN-TRF-056-20260915T131944301568Z/final/final_shape.ttl</x:v>
      </x:c>
    </x:row>
    <x:row r="1888" ht="22" customHeight="1">
      <x:c r="A1888" s="10" t="str">
        <x:v>V2_FALLBACK25</x:v>
      </x:c>
      <x:c r="B1888" s="10" t="str">
        <x:v>TRF-056</x:v>
      </x:c>
      <x:c r="C1888" s="10" t="str">
        <x:v>TRF-056-F05</x:v>
      </x:c>
      <x:c r="D1888" s="10" t="str">
        <x:v>RUN_01</x:v>
      </x:c>
      <x:c r="E1888" s="10" t="str">
        <x:v>ORIGINAL_LEDGER</x:v>
      </x:c>
      <x:c r="F1888" s="10" t="str">
        <x:v>FAIL</x:v>
      </x:c>
      <x:c r="G1888" s="10" t="str">
        <x:v>PASS</x:v>
      </x:c>
      <x:c r="H1888" s="10" t="str">
        <x:v>EXECUTED</x:v>
      </x:c>
      <x:c r="I1888" s="10" t="str">
        <x:v>PARSED</x:v>
      </x:c>
      <x:c r="J1888" s="10" t="str">
        <x:v>GENERATION_ACCEPTED</x:v>
      </x:c>
      <x:c r="K1888" s="10" t="str">
        <x:v>ba0bce4da6ac0bf90758332c58905b2029f50652b183cb313a8d82e2db1a1a21</x:v>
      </x:c>
      <x:c r="L1888" s="10" t="str">
        <x:v>full_repair_v2</x:v>
      </x:c>
      <x:c r="M1888" s="10" t="n">
        <x:v>0</x:v>
      </x:c>
      <x:c r="N1888" s="10" t="n">
        <x:v>1</x:v>
      </x:c>
      <x:c r="O1888" s="10" t="n">
        <x:v>0</x:v>
      </x:c>
      <x:c r="P1888" s="9" t="str">
        <x:f>'CaseReview'!U1888</x:f>
        <x:v>FAIL</x:v>
      </x:c>
      <x:c r="Q1888" s="9" t="n">
        <x:f>IF(AND(T1888=1,G1888=P1888),1,0)</x:f>
        <x:v>0</x:v>
      </x:c>
      <x:c r="R1888" s="9" t="n">
        <x:f>IF(AND(T1888=1,G1888="PASS",P1888="FAIL"),1,0)</x:f>
        <x:v>1</x:v>
      </x:c>
      <x:c r="S1888" s="9" t="n">
        <x:f>IF(AND(T1888=1,G1888="FAIL",P1888="PASS"),1,0)</x:f>
        <x:v>0</x:v>
      </x:c>
      <x:c r="T1888" s="9" t="n">
        <x:v>1</x:v>
      </x:c>
      <x:c r="U1888" s="9" t="n">
        <x:v>8</x:v>
      </x:c>
      <x:c r="V1888" s="9" t="str">
        <x:v>MVP/SHACL_GENERATION_PIPELINE/experiments/FULL_REPAIR_V2/RUN_01/runs/RUN-TRF-056-20260915T131944301568Z/final/final_shape.ttl</x:v>
      </x:c>
    </x:row>
    <x:row r="1889" ht="22" customHeight="1">
      <x:c r="A1889" s="10" t="str">
        <x:v>V2_FALLBACK25</x:v>
      </x:c>
      <x:c r="B1889" s="10" t="str">
        <x:v>TRF-056</x:v>
      </x:c>
      <x:c r="C1889" s="10" t="str">
        <x:v>TRF-056-P01</x:v>
      </x:c>
      <x:c r="D1889" s="10" t="str">
        <x:v>RUN_01</x:v>
      </x:c>
      <x:c r="E1889" s="10" t="str">
        <x:v>ORIGINAL_LEDGER</x:v>
      </x:c>
      <x:c r="F1889" s="10" t="str">
        <x:v>PASS</x:v>
      </x:c>
      <x:c r="G1889" s="10" t="str">
        <x:v>PASS</x:v>
      </x:c>
      <x:c r="H1889" s="10" t="str">
        <x:v>EXECUTED</x:v>
      </x:c>
      <x:c r="I1889" s="10" t="str">
        <x:v>PARSED</x:v>
      </x:c>
      <x:c r="J1889" s="10" t="str">
        <x:v>GENERATION_ACCEPTED</x:v>
      </x:c>
      <x:c r="K1889" s="10" t="str">
        <x:v>ba0bce4da6ac0bf90758332c58905b2029f50652b183cb313a8d82e2db1a1a21</x:v>
      </x:c>
      <x:c r="L1889" s="10" t="str">
        <x:v>full_repair_v2</x:v>
      </x:c>
      <x:c r="M1889" s="10" t="n">
        <x:v>1</x:v>
      </x:c>
      <x:c r="N1889" s="10" t="n">
        <x:v>0</x:v>
      </x:c>
      <x:c r="O1889" s="10" t="n">
        <x:v>0</x:v>
      </x:c>
      <x:c r="P1889" s="9" t="str">
        <x:f>'CaseReview'!U1889</x:f>
        <x:v>PASS</x:v>
      </x:c>
      <x:c r="Q1889" s="9" t="n">
        <x:f>IF(AND(T1889=1,G1889=P1889),1,0)</x:f>
        <x:v>1</x:v>
      </x:c>
      <x:c r="R1889" s="9" t="n">
        <x:f>IF(AND(T1889=1,G1889="PASS",P1889="FAIL"),1,0)</x:f>
        <x:v>0</x:v>
      </x:c>
      <x:c r="S1889" s="9" t="n">
        <x:f>IF(AND(T1889=1,G1889="FAIL",P1889="PASS"),1,0)</x:f>
        <x:v>0</x:v>
      </x:c>
      <x:c r="T1889" s="9" t="n">
        <x:v>1</x:v>
      </x:c>
      <x:c r="U1889" s="9" t="n">
        <x:v>8</x:v>
      </x:c>
      <x:c r="V1889" s="9" t="str">
        <x:v>MVP/SHACL_GENERATION_PIPELINE/experiments/FULL_REPAIR_V2/RUN_01/runs/RUN-TRF-056-20260915T131944301568Z/final/final_shape.ttl</x:v>
      </x:c>
    </x:row>
    <x:row r="1890" ht="22" customHeight="1">
      <x:c r="A1890" s="10" t="str">
        <x:v>V2_FALLBACK25</x:v>
      </x:c>
      <x:c r="B1890" s="10" t="str">
        <x:v>TRF-056</x:v>
      </x:c>
      <x:c r="C1890" s="10" t="str">
        <x:v>TRF-056-P02</x:v>
      </x:c>
      <x:c r="D1890" s="10" t="str">
        <x:v>RUN_01</x:v>
      </x:c>
      <x:c r="E1890" s="10" t="str">
        <x:v>ORIGINAL_LEDGER</x:v>
      </x:c>
      <x:c r="F1890" s="10" t="str">
        <x:v>PASS</x:v>
      </x:c>
      <x:c r="G1890" s="10" t="str">
        <x:v>PASS</x:v>
      </x:c>
      <x:c r="H1890" s="10" t="str">
        <x:v>EXECUTED</x:v>
      </x:c>
      <x:c r="I1890" s="10" t="str">
        <x:v>PARSED</x:v>
      </x:c>
      <x:c r="J1890" s="10" t="str">
        <x:v>GENERATION_ACCEPTED</x:v>
      </x:c>
      <x:c r="K1890" s="10" t="str">
        <x:v>ba0bce4da6ac0bf90758332c58905b2029f50652b183cb313a8d82e2db1a1a21</x:v>
      </x:c>
      <x:c r="L1890" s="10" t="str">
        <x:v>full_repair_v2</x:v>
      </x:c>
      <x:c r="M1890" s="10" t="n">
        <x:v>1</x:v>
      </x:c>
      <x:c r="N1890" s="10" t="n">
        <x:v>0</x:v>
      </x:c>
      <x:c r="O1890" s="10" t="n">
        <x:v>0</x:v>
      </x:c>
      <x:c r="P1890" s="9" t="str">
        <x:f>'CaseReview'!U1890</x:f>
        <x:v>PASS</x:v>
      </x:c>
      <x:c r="Q1890" s="9" t="n">
        <x:f>IF(AND(T1890=1,G1890=P1890),1,0)</x:f>
        <x:v>1</x:v>
      </x:c>
      <x:c r="R1890" s="9" t="n">
        <x:f>IF(AND(T1890=1,G1890="PASS",P1890="FAIL"),1,0)</x:f>
        <x:v>0</x:v>
      </x:c>
      <x:c r="S1890" s="9" t="n">
        <x:f>IF(AND(T1890=1,G1890="FAIL",P1890="PASS"),1,0)</x:f>
        <x:v>0</x:v>
      </x:c>
      <x:c r="T1890" s="9" t="n">
        <x:v>1</x:v>
      </x:c>
      <x:c r="U1890" s="9" t="n">
        <x:v>8</x:v>
      </x:c>
      <x:c r="V1890" s="9" t="str">
        <x:v>MVP/SHACL_GENERATION_PIPELINE/experiments/FULL_REPAIR_V2/RUN_01/runs/RUN-TRF-056-20260915T131944301568Z/final/final_shape.ttl</x:v>
      </x:c>
    </x:row>
    <x:row r="1891" ht="22" customHeight="1">
      <x:c r="A1891" s="10" t="str">
        <x:v>V2_FALLBACK25</x:v>
      </x:c>
      <x:c r="B1891" s="10" t="str">
        <x:v>TRF-056</x:v>
      </x:c>
      <x:c r="C1891" s="10" t="str">
        <x:v>TRF-056-P03</x:v>
      </x:c>
      <x:c r="D1891" s="10" t="str">
        <x:v>RUN_01</x:v>
      </x:c>
      <x:c r="E1891" s="10" t="str">
        <x:v>ORIGINAL_LEDGER</x:v>
      </x:c>
      <x:c r="F1891" s="10" t="str">
        <x:v>PASS</x:v>
      </x:c>
      <x:c r="G1891" s="10" t="str">
        <x:v>PASS</x:v>
      </x:c>
      <x:c r="H1891" s="10" t="str">
        <x:v>EXECUTED</x:v>
      </x:c>
      <x:c r="I1891" s="10" t="str">
        <x:v>PARSED</x:v>
      </x:c>
      <x:c r="J1891" s="10" t="str">
        <x:v>GENERATION_ACCEPTED</x:v>
      </x:c>
      <x:c r="K1891" s="10" t="str">
        <x:v>ba0bce4da6ac0bf90758332c58905b2029f50652b183cb313a8d82e2db1a1a21</x:v>
      </x:c>
      <x:c r="L1891" s="10" t="str">
        <x:v>full_repair_v2</x:v>
      </x:c>
      <x:c r="M1891" s="10" t="n">
        <x:v>1</x:v>
      </x:c>
      <x:c r="N1891" s="10" t="n">
        <x:v>0</x:v>
      </x:c>
      <x:c r="O1891" s="10" t="n">
        <x:v>0</x:v>
      </x:c>
      <x:c r="P1891" s="9" t="str">
        <x:f>'CaseReview'!U1891</x:f>
        <x:v>PASS</x:v>
      </x:c>
      <x:c r="Q1891" s="9" t="n">
        <x:f>IF(AND(T1891=1,G1891=P1891),1,0)</x:f>
        <x:v>1</x:v>
      </x:c>
      <x:c r="R1891" s="9" t="n">
        <x:f>IF(AND(T1891=1,G1891="PASS",P1891="FAIL"),1,0)</x:f>
        <x:v>0</x:v>
      </x:c>
      <x:c r="S1891" s="9" t="n">
        <x:f>IF(AND(T1891=1,G1891="FAIL",P1891="PASS"),1,0)</x:f>
        <x:v>0</x:v>
      </x:c>
      <x:c r="T1891" s="9" t="n">
        <x:v>1</x:v>
      </x:c>
      <x:c r="U1891" s="9" t="n">
        <x:v>8</x:v>
      </x:c>
      <x:c r="V1891" s="9" t="str">
        <x:v>MVP/SHACL_GENERATION_PIPELINE/experiments/FULL_REPAIR_V2/RUN_01/runs/RUN-TRF-056-20260915T131944301568Z/final/final_shape.ttl</x:v>
      </x:c>
    </x:row>
    <x:row r="1892" ht="22" customHeight="1">
      <x:c r="A1892" s="10" t="str">
        <x:v>V2_FALLBACK25</x:v>
      </x:c>
      <x:c r="B1892" s="10" t="str">
        <x:v>TRF-057</x:v>
      </x:c>
      <x:c r="C1892" s="10" t="str">
        <x:v>TRF-057-F01</x:v>
      </x:c>
      <x:c r="D1892" s="10" t="str">
        <x:v>RUN_01</x:v>
      </x:c>
      <x:c r="E1892" s="10" t="str">
        <x:v>ORIGINAL_LEDGER</x:v>
      </x:c>
      <x:c r="F1892" s="10" t="str">
        <x:v>FAIL</x:v>
      </x:c>
      <x:c r="G1892" s="10" t="str">
        <x:v>FAIL</x:v>
      </x:c>
      <x:c r="H1892" s="10" t="str">
        <x:v>EXECUTED</x:v>
      </x:c>
      <x:c r="I1892" s="10" t="str">
        <x:v>PARSED</x:v>
      </x:c>
      <x:c r="J1892" s="10" t="str">
        <x:v>GENERATION_ACCEPTED</x:v>
      </x:c>
      <x:c r="K1892" s="10" t="str">
        <x:v>cdfcbce25e0cb6434eb2bfbf98b399aaa3597f822336b9fc04521c05d4491d12</x:v>
      </x:c>
      <x:c r="L1892" s="10" t="str">
        <x:v>full_repair_v2</x:v>
      </x:c>
      <x:c r="M1892" s="10" t="n">
        <x:v>1</x:v>
      </x:c>
      <x:c r="N1892" s="10" t="n">
        <x:v>0</x:v>
      </x:c>
      <x:c r="O1892" s="10" t="n">
        <x:v>0</x:v>
      </x:c>
      <x:c r="P1892" s="9" t="str">
        <x:f>'CaseReview'!U1892</x:f>
        <x:v>FAIL</x:v>
      </x:c>
      <x:c r="Q1892" s="9" t="n">
        <x:f>IF(AND(T1892=1,G1892=P1892),1,0)</x:f>
        <x:v>1</x:v>
      </x:c>
      <x:c r="R1892" s="9" t="n">
        <x:f>IF(AND(T1892=1,G1892="PASS",P1892="FAIL"),1,0)</x:f>
        <x:v>0</x:v>
      </x:c>
      <x:c r="S1892" s="9" t="n">
        <x:f>IF(AND(T1892=1,G1892="FAIL",P1892="PASS"),1,0)</x:f>
        <x:v>0</x:v>
      </x:c>
      <x:c r="T1892" s="9" t="n">
        <x:v>1</x:v>
      </x:c>
      <x:c r="U1892" s="9" t="n">
        <x:v>7</x:v>
      </x:c>
      <x:c r="V1892" s="9" t="str">
        <x:v>MVP/SHACL_GENERATION_PIPELINE/experiments/FULL_REPAIR_V2/RUN_01/runs/RUN-TRF-057-20260915T132112112752Z/final/final_shape.ttl</x:v>
      </x:c>
    </x:row>
    <x:row r="1893" ht="22" customHeight="1">
      <x:c r="A1893" s="10" t="str">
        <x:v>V2_FALLBACK25</x:v>
      </x:c>
      <x:c r="B1893" s="10" t="str">
        <x:v>TRF-057</x:v>
      </x:c>
      <x:c r="C1893" s="10" t="str">
        <x:v>TRF-057-F02</x:v>
      </x:c>
      <x:c r="D1893" s="10" t="str">
        <x:v>RUN_01</x:v>
      </x:c>
      <x:c r="E1893" s="10" t="str">
        <x:v>ORIGINAL_LEDGER</x:v>
      </x:c>
      <x:c r="F1893" s="10" t="str">
        <x:v>FAIL</x:v>
      </x:c>
      <x:c r="G1893" s="10" t="str">
        <x:v>FAIL</x:v>
      </x:c>
      <x:c r="H1893" s="10" t="str">
        <x:v>EXECUTED</x:v>
      </x:c>
      <x:c r="I1893" s="10" t="str">
        <x:v>PARSED</x:v>
      </x:c>
      <x:c r="J1893" s="10" t="str">
        <x:v>GENERATION_ACCEPTED</x:v>
      </x:c>
      <x:c r="K1893" s="10" t="str">
        <x:v>cdfcbce25e0cb6434eb2bfbf98b399aaa3597f822336b9fc04521c05d4491d12</x:v>
      </x:c>
      <x:c r="L1893" s="10" t="str">
        <x:v>full_repair_v2</x:v>
      </x:c>
      <x:c r="M1893" s="10" t="n">
        <x:v>1</x:v>
      </x:c>
      <x:c r="N1893" s="10" t="n">
        <x:v>0</x:v>
      </x:c>
      <x:c r="O1893" s="10" t="n">
        <x:v>0</x:v>
      </x:c>
      <x:c r="P1893" s="9" t="str">
        <x:f>'CaseReview'!U1893</x:f>
        <x:v>FAIL</x:v>
      </x:c>
      <x:c r="Q1893" s="9" t="n">
        <x:f>IF(AND(T1893=1,G1893=P1893),1,0)</x:f>
        <x:v>1</x:v>
      </x:c>
      <x:c r="R1893" s="9" t="n">
        <x:f>IF(AND(T1893=1,G1893="PASS",P1893="FAIL"),1,0)</x:f>
        <x:v>0</x:v>
      </x:c>
      <x:c r="S1893" s="9" t="n">
        <x:f>IF(AND(T1893=1,G1893="FAIL",P1893="PASS"),1,0)</x:f>
        <x:v>0</x:v>
      </x:c>
      <x:c r="T1893" s="9" t="n">
        <x:v>1</x:v>
      </x:c>
      <x:c r="U1893" s="9" t="n">
        <x:v>7</x:v>
      </x:c>
      <x:c r="V1893" s="9" t="str">
        <x:v>MVP/SHACL_GENERATION_PIPELINE/experiments/FULL_REPAIR_V2/RUN_01/runs/RUN-TRF-057-20260915T132112112752Z/final/final_shape.ttl</x:v>
      </x:c>
    </x:row>
    <x:row r="1894" ht="22" customHeight="1">
      <x:c r="A1894" s="10" t="str">
        <x:v>V2_FALLBACK25</x:v>
      </x:c>
      <x:c r="B1894" s="10" t="str">
        <x:v>TRF-057</x:v>
      </x:c>
      <x:c r="C1894" s="10" t="str">
        <x:v>TRF-057-F03</x:v>
      </x:c>
      <x:c r="D1894" s="10" t="str">
        <x:v>RUN_01</x:v>
      </x:c>
      <x:c r="E1894" s="10" t="str">
        <x:v>ORIGINAL_LEDGER</x:v>
      </x:c>
      <x:c r="F1894" s="10" t="str">
        <x:v>FAIL</x:v>
      </x:c>
      <x:c r="G1894" s="10" t="str">
        <x:v>FAIL</x:v>
      </x:c>
      <x:c r="H1894" s="10" t="str">
        <x:v>EXECUTED</x:v>
      </x:c>
      <x:c r="I1894" s="10" t="str">
        <x:v>PARSED</x:v>
      </x:c>
      <x:c r="J1894" s="10" t="str">
        <x:v>GENERATION_ACCEPTED</x:v>
      </x:c>
      <x:c r="K1894" s="10" t="str">
        <x:v>cdfcbce25e0cb6434eb2bfbf98b399aaa3597f822336b9fc04521c05d4491d12</x:v>
      </x:c>
      <x:c r="L1894" s="10" t="str">
        <x:v>full_repair_v2</x:v>
      </x:c>
      <x:c r="M1894" s="10" t="n">
        <x:v>1</x:v>
      </x:c>
      <x:c r="N1894" s="10" t="n">
        <x:v>0</x:v>
      </x:c>
      <x:c r="O1894" s="10" t="n">
        <x:v>0</x:v>
      </x:c>
      <x:c r="P1894" s="9" t="str">
        <x:f>'CaseReview'!U1894</x:f>
        <x:v>FAIL</x:v>
      </x:c>
      <x:c r="Q1894" s="9" t="n">
        <x:f>IF(AND(T1894=1,G1894=P1894),1,0)</x:f>
        <x:v>1</x:v>
      </x:c>
      <x:c r="R1894" s="9" t="n">
        <x:f>IF(AND(T1894=1,G1894="PASS",P1894="FAIL"),1,0)</x:f>
        <x:v>0</x:v>
      </x:c>
      <x:c r="S1894" s="9" t="n">
        <x:f>IF(AND(T1894=1,G1894="FAIL",P1894="PASS"),1,0)</x:f>
        <x:v>0</x:v>
      </x:c>
      <x:c r="T1894" s="9" t="n">
        <x:v>1</x:v>
      </x:c>
      <x:c r="U1894" s="9" t="n">
        <x:v>7</x:v>
      </x:c>
      <x:c r="V1894" s="9" t="str">
        <x:v>MVP/SHACL_GENERATION_PIPELINE/experiments/FULL_REPAIR_V2/RUN_01/runs/RUN-TRF-057-20260915T132112112752Z/final/final_shape.ttl</x:v>
      </x:c>
    </x:row>
    <x:row r="1895" ht="22" customHeight="1">
      <x:c r="A1895" s="10" t="str">
        <x:v>V2_FALLBACK25</x:v>
      </x:c>
      <x:c r="B1895" s="10" t="str">
        <x:v>TRF-057</x:v>
      </x:c>
      <x:c r="C1895" s="10" t="str">
        <x:v>TRF-057-F04</x:v>
      </x:c>
      <x:c r="D1895" s="10" t="str">
        <x:v>RUN_01</x:v>
      </x:c>
      <x:c r="E1895" s="10" t="str">
        <x:v>ORIGINAL_LEDGER</x:v>
      </x:c>
      <x:c r="F1895" s="10" t="str">
        <x:v>FAIL</x:v>
      </x:c>
      <x:c r="G1895" s="10" t="str">
        <x:v>FAIL</x:v>
      </x:c>
      <x:c r="H1895" s="10" t="str">
        <x:v>EXECUTED</x:v>
      </x:c>
      <x:c r="I1895" s="10" t="str">
        <x:v>PARSED</x:v>
      </x:c>
      <x:c r="J1895" s="10" t="str">
        <x:v>GENERATION_ACCEPTED</x:v>
      </x:c>
      <x:c r="K1895" s="10" t="str">
        <x:v>cdfcbce25e0cb6434eb2bfbf98b399aaa3597f822336b9fc04521c05d4491d12</x:v>
      </x:c>
      <x:c r="L1895" s="10" t="str">
        <x:v>full_repair_v2</x:v>
      </x:c>
      <x:c r="M1895" s="10" t="n">
        <x:v>1</x:v>
      </x:c>
      <x:c r="N1895" s="10" t="n">
        <x:v>0</x:v>
      </x:c>
      <x:c r="O1895" s="10" t="n">
        <x:v>0</x:v>
      </x:c>
      <x:c r="P1895" s="9" t="str">
        <x:f>'CaseReview'!U1895</x:f>
        <x:v>FAIL</x:v>
      </x:c>
      <x:c r="Q1895" s="9" t="n">
        <x:f>IF(AND(T1895=1,G1895=P1895),1,0)</x:f>
        <x:v>1</x:v>
      </x:c>
      <x:c r="R1895" s="9" t="n">
        <x:f>IF(AND(T1895=1,G1895="PASS",P1895="FAIL"),1,0)</x:f>
        <x:v>0</x:v>
      </x:c>
      <x:c r="S1895" s="9" t="n">
        <x:f>IF(AND(T1895=1,G1895="FAIL",P1895="PASS"),1,0)</x:f>
        <x:v>0</x:v>
      </x:c>
      <x:c r="T1895" s="9" t="n">
        <x:v>1</x:v>
      </x:c>
      <x:c r="U1895" s="9" t="n">
        <x:v>7</x:v>
      </x:c>
      <x:c r="V1895" s="9" t="str">
        <x:v>MVP/SHACL_GENERATION_PIPELINE/experiments/FULL_REPAIR_V2/RUN_01/runs/RUN-TRF-057-20260915T132112112752Z/final/final_shape.ttl</x:v>
      </x:c>
    </x:row>
    <x:row r="1896" ht="22" customHeight="1">
      <x:c r="A1896" s="10" t="str">
        <x:v>V2_FALLBACK25</x:v>
      </x:c>
      <x:c r="B1896" s="10" t="str">
        <x:v>TRF-057</x:v>
      </x:c>
      <x:c r="C1896" s="10" t="str">
        <x:v>TRF-057-P01</x:v>
      </x:c>
      <x:c r="D1896" s="10" t="str">
        <x:v>RUN_01</x:v>
      </x:c>
      <x:c r="E1896" s="10" t="str">
        <x:v>ORIGINAL_LEDGER</x:v>
      </x:c>
      <x:c r="F1896" s="10" t="str">
        <x:v>PASS</x:v>
      </x:c>
      <x:c r="G1896" s="10" t="str">
        <x:v>PASS</x:v>
      </x:c>
      <x:c r="H1896" s="10" t="str">
        <x:v>EXECUTED</x:v>
      </x:c>
      <x:c r="I1896" s="10" t="str">
        <x:v>PARSED</x:v>
      </x:c>
      <x:c r="J1896" s="10" t="str">
        <x:v>GENERATION_ACCEPTED</x:v>
      </x:c>
      <x:c r="K1896" s="10" t="str">
        <x:v>cdfcbce25e0cb6434eb2bfbf98b399aaa3597f822336b9fc04521c05d4491d12</x:v>
      </x:c>
      <x:c r="L1896" s="10" t="str">
        <x:v>full_repair_v2</x:v>
      </x:c>
      <x:c r="M1896" s="10" t="n">
        <x:v>1</x:v>
      </x:c>
      <x:c r="N1896" s="10" t="n">
        <x:v>0</x:v>
      </x:c>
      <x:c r="O1896" s="10" t="n">
        <x:v>0</x:v>
      </x:c>
      <x:c r="P1896" s="9" t="str">
        <x:f>'CaseReview'!U1896</x:f>
        <x:v>PASS</x:v>
      </x:c>
      <x:c r="Q1896" s="9" t="n">
        <x:f>IF(AND(T1896=1,G1896=P1896),1,0)</x:f>
        <x:v>1</x:v>
      </x:c>
      <x:c r="R1896" s="9" t="n">
        <x:f>IF(AND(T1896=1,G1896="PASS",P1896="FAIL"),1,0)</x:f>
        <x:v>0</x:v>
      </x:c>
      <x:c r="S1896" s="9" t="n">
        <x:f>IF(AND(T1896=1,G1896="FAIL",P1896="PASS"),1,0)</x:f>
        <x:v>0</x:v>
      </x:c>
      <x:c r="T1896" s="9" t="n">
        <x:v>1</x:v>
      </x:c>
      <x:c r="U1896" s="9" t="n">
        <x:v>7</x:v>
      </x:c>
      <x:c r="V1896" s="9" t="str">
        <x:v>MVP/SHACL_GENERATION_PIPELINE/experiments/FULL_REPAIR_V2/RUN_01/runs/RUN-TRF-057-20260915T132112112752Z/final/final_shape.ttl</x:v>
      </x:c>
    </x:row>
    <x:row r="1897" ht="22" customHeight="1">
      <x:c r="A1897" s="10" t="str">
        <x:v>V2_FALLBACK25</x:v>
      </x:c>
      <x:c r="B1897" s="10" t="str">
        <x:v>TRF-057</x:v>
      </x:c>
      <x:c r="C1897" s="10" t="str">
        <x:v>TRF-057-P02</x:v>
      </x:c>
      <x:c r="D1897" s="10" t="str">
        <x:v>RUN_01</x:v>
      </x:c>
      <x:c r="E1897" s="10" t="str">
        <x:v>ORIGINAL_LEDGER</x:v>
      </x:c>
      <x:c r="F1897" s="10" t="str">
        <x:v>PASS</x:v>
      </x:c>
      <x:c r="G1897" s="10" t="str">
        <x:v>PASS</x:v>
      </x:c>
      <x:c r="H1897" s="10" t="str">
        <x:v>EXECUTED</x:v>
      </x:c>
      <x:c r="I1897" s="10" t="str">
        <x:v>PARSED</x:v>
      </x:c>
      <x:c r="J1897" s="10" t="str">
        <x:v>GENERATION_ACCEPTED</x:v>
      </x:c>
      <x:c r="K1897" s="10" t="str">
        <x:v>cdfcbce25e0cb6434eb2bfbf98b399aaa3597f822336b9fc04521c05d4491d12</x:v>
      </x:c>
      <x:c r="L1897" s="10" t="str">
        <x:v>full_repair_v2</x:v>
      </x:c>
      <x:c r="M1897" s="10" t="n">
        <x:v>1</x:v>
      </x:c>
      <x:c r="N1897" s="10" t="n">
        <x:v>0</x:v>
      </x:c>
      <x:c r="O1897" s="10" t="n">
        <x:v>0</x:v>
      </x:c>
      <x:c r="P1897" s="9" t="str">
        <x:f>'CaseReview'!U1897</x:f>
        <x:v>PASS</x:v>
      </x:c>
      <x:c r="Q1897" s="9" t="n">
        <x:f>IF(AND(T1897=1,G1897=P1897),1,0)</x:f>
        <x:v>1</x:v>
      </x:c>
      <x:c r="R1897" s="9" t="n">
        <x:f>IF(AND(T1897=1,G1897="PASS",P1897="FAIL"),1,0)</x:f>
        <x:v>0</x:v>
      </x:c>
      <x:c r="S1897" s="9" t="n">
        <x:f>IF(AND(T1897=1,G1897="FAIL",P1897="PASS"),1,0)</x:f>
        <x:v>0</x:v>
      </x:c>
      <x:c r="T1897" s="9" t="n">
        <x:v>1</x:v>
      </x:c>
      <x:c r="U1897" s="9" t="n">
        <x:v>7</x:v>
      </x:c>
      <x:c r="V1897" s="9" t="str">
        <x:v>MVP/SHACL_GENERATION_PIPELINE/experiments/FULL_REPAIR_V2/RUN_01/runs/RUN-TRF-057-20260915T132112112752Z/final/final_shape.ttl</x:v>
      </x:c>
    </x:row>
    <x:row r="1898" ht="22" customHeight="1">
      <x:c r="A1898" s="10" t="str">
        <x:v>V2_FALLBACK25</x:v>
      </x:c>
      <x:c r="B1898" s="10" t="str">
        <x:v>TRF-057</x:v>
      </x:c>
      <x:c r="C1898" s="10" t="str">
        <x:v>TRF-057-P03</x:v>
      </x:c>
      <x:c r="D1898" s="10" t="str">
        <x:v>RUN_01</x:v>
      </x:c>
      <x:c r="E1898" s="10" t="str">
        <x:v>ORIGINAL_LEDGER</x:v>
      </x:c>
      <x:c r="F1898" s="10" t="str">
        <x:v>PASS</x:v>
      </x:c>
      <x:c r="G1898" s="10" t="str">
        <x:v>PASS</x:v>
      </x:c>
      <x:c r="H1898" s="10" t="str">
        <x:v>EXECUTED</x:v>
      </x:c>
      <x:c r="I1898" s="10" t="str">
        <x:v>PARSED</x:v>
      </x:c>
      <x:c r="J1898" s="10" t="str">
        <x:v>GENERATION_ACCEPTED</x:v>
      </x:c>
      <x:c r="K1898" s="10" t="str">
        <x:v>cdfcbce25e0cb6434eb2bfbf98b399aaa3597f822336b9fc04521c05d4491d12</x:v>
      </x:c>
      <x:c r="L1898" s="10" t="str">
        <x:v>full_repair_v2</x:v>
      </x:c>
      <x:c r="M1898" s="10" t="n">
        <x:v>1</x:v>
      </x:c>
      <x:c r="N1898" s="10" t="n">
        <x:v>0</x:v>
      </x:c>
      <x:c r="O1898" s="10" t="n">
        <x:v>0</x:v>
      </x:c>
      <x:c r="P1898" s="9" t="str">
        <x:f>'CaseReview'!U1898</x:f>
        <x:v>PASS</x:v>
      </x:c>
      <x:c r="Q1898" s="9" t="n">
        <x:f>IF(AND(T1898=1,G1898=P1898),1,0)</x:f>
        <x:v>1</x:v>
      </x:c>
      <x:c r="R1898" s="9" t="n">
        <x:f>IF(AND(T1898=1,G1898="PASS",P1898="FAIL"),1,0)</x:f>
        <x:v>0</x:v>
      </x:c>
      <x:c r="S1898" s="9" t="n">
        <x:f>IF(AND(T1898=1,G1898="FAIL",P1898="PASS"),1,0)</x:f>
        <x:v>0</x:v>
      </x:c>
      <x:c r="T1898" s="9" t="n">
        <x:v>1</x:v>
      </x:c>
      <x:c r="U1898" s="9" t="n">
        <x:v>7</x:v>
      </x:c>
      <x:c r="V1898" s="9" t="str">
        <x:v>MVP/SHACL_GENERATION_PIPELINE/experiments/FULL_REPAIR_V2/RUN_01/runs/RUN-TRF-057-20260915T132112112752Z/final/final_shape.ttl</x:v>
      </x:c>
    </x:row>
    <x:row r="1899" ht="22" customHeight="1">
      <x:c r="A1899" s="10" t="str">
        <x:v>V2_FALLBACK25</x:v>
      </x:c>
      <x:c r="B1899" s="10" t="str">
        <x:v>TRF-058</x:v>
      </x:c>
      <x:c r="C1899" s="10" t="str">
        <x:v>TRF-058-F01</x:v>
      </x:c>
      <x:c r="D1899" s="10" t="str">
        <x:v>RUN_01</x:v>
      </x:c>
      <x:c r="E1899" s="10" t="str">
        <x:v>ORIGINAL_LEDGER</x:v>
      </x:c>
      <x:c r="F1899" s="10" t="str">
        <x:v>FAIL</x:v>
      </x:c>
      <x:c r="G1899" s="10" t="str">
        <x:v>PASS</x:v>
      </x:c>
      <x:c r="H1899" s="10" t="str">
        <x:v>EXECUTED</x:v>
      </x:c>
      <x:c r="I1899" s="10" t="str">
        <x:v>PARSED</x:v>
      </x:c>
      <x:c r="J1899" s="10" t="str">
        <x:v>GENERATION_ACCEPTED</x:v>
      </x:c>
      <x:c r="K1899" s="10" t="str">
        <x:v>80747d349bd8e8c6123ab3ac525483d703dad35c054254c0fedf8ed3d39c307b</x:v>
      </x:c>
      <x:c r="L1899" s="10" t="str">
        <x:v>full_repair_v2</x:v>
      </x:c>
      <x:c r="M1899" s="10" t="n">
        <x:v>0</x:v>
      </x:c>
      <x:c r="N1899" s="10" t="n">
        <x:v>1</x:v>
      </x:c>
      <x:c r="O1899" s="10" t="n">
        <x:v>0</x:v>
      </x:c>
      <x:c r="P1899" s="9" t="str">
        <x:f>'CaseReview'!U1899</x:f>
        <x:v>FAIL</x:v>
      </x:c>
      <x:c r="Q1899" s="9" t="n">
        <x:f>IF(AND(T1899=1,G1899=P1899),1,0)</x:f>
        <x:v>0</x:v>
      </x:c>
      <x:c r="R1899" s="9" t="n">
        <x:f>IF(AND(T1899=1,G1899="PASS",P1899="FAIL"),1,0)</x:f>
        <x:v>1</x:v>
      </x:c>
      <x:c r="S1899" s="9" t="n">
        <x:f>IF(AND(T1899=1,G1899="FAIL",P1899="PASS"),1,0)</x:f>
        <x:v>0</x:v>
      </x:c>
      <x:c r="T1899" s="9" t="n">
        <x:v>1</x:v>
      </x:c>
      <x:c r="U1899" s="9" t="n">
        <x:v>6</x:v>
      </x:c>
      <x:c r="V1899" s="9" t="str">
        <x:v>MVP/SHACL_GENERATION_PIPELINE/experiments/FULL_REPAIR_V2/RUN_01/runs/RUN-TRF-058-20260915T132137881688Z/final/final_shape.ttl</x:v>
      </x:c>
    </x:row>
    <x:row r="1900" ht="22" customHeight="1">
      <x:c r="A1900" s="10" t="str">
        <x:v>V2_FALLBACK25</x:v>
      </x:c>
      <x:c r="B1900" s="10" t="str">
        <x:v>TRF-058</x:v>
      </x:c>
      <x:c r="C1900" s="10" t="str">
        <x:v>TRF-058-F02</x:v>
      </x:c>
      <x:c r="D1900" s="10" t="str">
        <x:v>RUN_01</x:v>
      </x:c>
      <x:c r="E1900" s="10" t="str">
        <x:v>ORIGINAL_LEDGER</x:v>
      </x:c>
      <x:c r="F1900" s="10" t="str">
        <x:v>FAIL</x:v>
      </x:c>
      <x:c r="G1900" s="10" t="str">
        <x:v>PASS</x:v>
      </x:c>
      <x:c r="H1900" s="10" t="str">
        <x:v>EXECUTED</x:v>
      </x:c>
      <x:c r="I1900" s="10" t="str">
        <x:v>PARSED</x:v>
      </x:c>
      <x:c r="J1900" s="10" t="str">
        <x:v>GENERATION_ACCEPTED</x:v>
      </x:c>
      <x:c r="K1900" s="10" t="str">
        <x:v>80747d349bd8e8c6123ab3ac525483d703dad35c054254c0fedf8ed3d39c307b</x:v>
      </x:c>
      <x:c r="L1900" s="10" t="str">
        <x:v>full_repair_v2</x:v>
      </x:c>
      <x:c r="M1900" s="10" t="n">
        <x:v>0</x:v>
      </x:c>
      <x:c r="N1900" s="10" t="n">
        <x:v>1</x:v>
      </x:c>
      <x:c r="O1900" s="10" t="n">
        <x:v>0</x:v>
      </x:c>
      <x:c r="P1900" s="9" t="str">
        <x:f>'CaseReview'!U1900</x:f>
        <x:v>FAIL</x:v>
      </x:c>
      <x:c r="Q1900" s="9" t="n">
        <x:f>IF(AND(T1900=1,G1900=P1900),1,0)</x:f>
        <x:v>0</x:v>
      </x:c>
      <x:c r="R1900" s="9" t="n">
        <x:f>IF(AND(T1900=1,G1900="PASS",P1900="FAIL"),1,0)</x:f>
        <x:v>1</x:v>
      </x:c>
      <x:c r="S1900" s="9" t="n">
        <x:f>IF(AND(T1900=1,G1900="FAIL",P1900="PASS"),1,0)</x:f>
        <x:v>0</x:v>
      </x:c>
      <x:c r="T1900" s="9" t="n">
        <x:v>1</x:v>
      </x:c>
      <x:c r="U1900" s="9" t="n">
        <x:v>6</x:v>
      </x:c>
      <x:c r="V1900" s="9" t="str">
        <x:v>MVP/SHACL_GENERATION_PIPELINE/experiments/FULL_REPAIR_V2/RUN_01/runs/RUN-TRF-058-20260915T132137881688Z/final/final_shape.ttl</x:v>
      </x:c>
    </x:row>
    <x:row r="1901" ht="22" customHeight="1">
      <x:c r="A1901" s="10" t="str">
        <x:v>V2_FALLBACK25</x:v>
      </x:c>
      <x:c r="B1901" s="10" t="str">
        <x:v>TRF-058</x:v>
      </x:c>
      <x:c r="C1901" s="10" t="str">
        <x:v>TRF-058-F03</x:v>
      </x:c>
      <x:c r="D1901" s="10" t="str">
        <x:v>RUN_01</x:v>
      </x:c>
      <x:c r="E1901" s="10" t="str">
        <x:v>ORIGINAL_LEDGER</x:v>
      </x:c>
      <x:c r="F1901" s="10" t="str">
        <x:v>FAIL</x:v>
      </x:c>
      <x:c r="G1901" s="10" t="str">
        <x:v>PASS</x:v>
      </x:c>
      <x:c r="H1901" s="10" t="str">
        <x:v>EXECUTED</x:v>
      </x:c>
      <x:c r="I1901" s="10" t="str">
        <x:v>PARSED</x:v>
      </x:c>
      <x:c r="J1901" s="10" t="str">
        <x:v>GENERATION_ACCEPTED</x:v>
      </x:c>
      <x:c r="K1901" s="10" t="str">
        <x:v>80747d349bd8e8c6123ab3ac525483d703dad35c054254c0fedf8ed3d39c307b</x:v>
      </x:c>
      <x:c r="L1901" s="10" t="str">
        <x:v>full_repair_v2</x:v>
      </x:c>
      <x:c r="M1901" s="10" t="n">
        <x:v>0</x:v>
      </x:c>
      <x:c r="N1901" s="10" t="n">
        <x:v>1</x:v>
      </x:c>
      <x:c r="O1901" s="10" t="n">
        <x:v>0</x:v>
      </x:c>
      <x:c r="P1901" s="9" t="str">
        <x:f>'CaseReview'!U1901</x:f>
        <x:v>FAIL</x:v>
      </x:c>
      <x:c r="Q1901" s="9" t="n">
        <x:f>IF(AND(T1901=1,G1901=P1901),1,0)</x:f>
        <x:v>0</x:v>
      </x:c>
      <x:c r="R1901" s="9" t="n">
        <x:f>IF(AND(T1901=1,G1901="PASS",P1901="FAIL"),1,0)</x:f>
        <x:v>1</x:v>
      </x:c>
      <x:c r="S1901" s="9" t="n">
        <x:f>IF(AND(T1901=1,G1901="FAIL",P1901="PASS"),1,0)</x:f>
        <x:v>0</x:v>
      </x:c>
      <x:c r="T1901" s="9" t="n">
        <x:v>1</x:v>
      </x:c>
      <x:c r="U1901" s="9" t="n">
        <x:v>6</x:v>
      </x:c>
      <x:c r="V1901" s="9" t="str">
        <x:v>MVP/SHACL_GENERATION_PIPELINE/experiments/FULL_REPAIR_V2/RUN_01/runs/RUN-TRF-058-20260915T132137881688Z/final/final_shape.ttl</x:v>
      </x:c>
    </x:row>
    <x:row r="1902" ht="22" customHeight="1">
      <x:c r="A1902" s="10" t="str">
        <x:v>V2_FALLBACK25</x:v>
      </x:c>
      <x:c r="B1902" s="10" t="str">
        <x:v>TRF-058</x:v>
      </x:c>
      <x:c r="C1902" s="10" t="str">
        <x:v>TRF-058-F04</x:v>
      </x:c>
      <x:c r="D1902" s="10" t="str">
        <x:v>RUN_01</x:v>
      </x:c>
      <x:c r="E1902" s="10" t="str">
        <x:v>ORIGINAL_LEDGER</x:v>
      </x:c>
      <x:c r="F1902" s="10" t="str">
        <x:v>FAIL</x:v>
      </x:c>
      <x:c r="G1902" s="10" t="str">
        <x:v>PASS</x:v>
      </x:c>
      <x:c r="H1902" s="10" t="str">
        <x:v>EXECUTED</x:v>
      </x:c>
      <x:c r="I1902" s="10" t="str">
        <x:v>PARSED</x:v>
      </x:c>
      <x:c r="J1902" s="10" t="str">
        <x:v>GENERATION_ACCEPTED</x:v>
      </x:c>
      <x:c r="K1902" s="10" t="str">
        <x:v>80747d349bd8e8c6123ab3ac525483d703dad35c054254c0fedf8ed3d39c307b</x:v>
      </x:c>
      <x:c r="L1902" s="10" t="str">
        <x:v>full_repair_v2</x:v>
      </x:c>
      <x:c r="M1902" s="10" t="n">
        <x:v>0</x:v>
      </x:c>
      <x:c r="N1902" s="10" t="n">
        <x:v>1</x:v>
      </x:c>
      <x:c r="O1902" s="10" t="n">
        <x:v>0</x:v>
      </x:c>
      <x:c r="P1902" s="9" t="str">
        <x:f>'CaseReview'!U1902</x:f>
        <x:v>FAIL</x:v>
      </x:c>
      <x:c r="Q1902" s="9" t="n">
        <x:f>IF(AND(T1902=1,G1902=P1902),1,0)</x:f>
        <x:v>0</x:v>
      </x:c>
      <x:c r="R1902" s="9" t="n">
        <x:f>IF(AND(T1902=1,G1902="PASS",P1902="FAIL"),1,0)</x:f>
        <x:v>1</x:v>
      </x:c>
      <x:c r="S1902" s="9" t="n">
        <x:f>IF(AND(T1902=1,G1902="FAIL",P1902="PASS"),1,0)</x:f>
        <x:v>0</x:v>
      </x:c>
      <x:c r="T1902" s="9" t="n">
        <x:v>1</x:v>
      </x:c>
      <x:c r="U1902" s="9" t="n">
        <x:v>6</x:v>
      </x:c>
      <x:c r="V1902" s="9" t="str">
        <x:v>MVP/SHACL_GENERATION_PIPELINE/experiments/FULL_REPAIR_V2/RUN_01/runs/RUN-TRF-058-20260915T132137881688Z/final/final_shape.ttl</x:v>
      </x:c>
    </x:row>
    <x:row r="1903" ht="22" customHeight="1">
      <x:c r="A1903" s="10" t="str">
        <x:v>V2_FALLBACK25</x:v>
      </x:c>
      <x:c r="B1903" s="10" t="str">
        <x:v>TRF-058</x:v>
      </x:c>
      <x:c r="C1903" s="10" t="str">
        <x:v>TRF-058-P01</x:v>
      </x:c>
      <x:c r="D1903" s="10" t="str">
        <x:v>RUN_01</x:v>
      </x:c>
      <x:c r="E1903" s="10" t="str">
        <x:v>ORIGINAL_LEDGER</x:v>
      </x:c>
      <x:c r="F1903" s="10" t="str">
        <x:v>PASS</x:v>
      </x:c>
      <x:c r="G1903" s="10" t="str">
        <x:v>PASS</x:v>
      </x:c>
      <x:c r="H1903" s="10" t="str">
        <x:v>EXECUTED</x:v>
      </x:c>
      <x:c r="I1903" s="10" t="str">
        <x:v>PARSED</x:v>
      </x:c>
      <x:c r="J1903" s="10" t="str">
        <x:v>GENERATION_ACCEPTED</x:v>
      </x:c>
      <x:c r="K1903" s="10" t="str">
        <x:v>80747d349bd8e8c6123ab3ac525483d703dad35c054254c0fedf8ed3d39c307b</x:v>
      </x:c>
      <x:c r="L1903" s="10" t="str">
        <x:v>full_repair_v2</x:v>
      </x:c>
      <x:c r="M1903" s="10" t="n">
        <x:v>1</x:v>
      </x:c>
      <x:c r="N1903" s="10" t="n">
        <x:v>0</x:v>
      </x:c>
      <x:c r="O1903" s="10" t="n">
        <x:v>0</x:v>
      </x:c>
      <x:c r="P1903" s="9" t="str">
        <x:f>'CaseReview'!U1903</x:f>
        <x:v>PASS</x:v>
      </x:c>
      <x:c r="Q1903" s="9" t="n">
        <x:f>IF(AND(T1903=1,G1903=P1903),1,0)</x:f>
        <x:v>1</x:v>
      </x:c>
      <x:c r="R1903" s="9" t="n">
        <x:f>IF(AND(T1903=1,G1903="PASS",P1903="FAIL"),1,0)</x:f>
        <x:v>0</x:v>
      </x:c>
      <x:c r="S1903" s="9" t="n">
        <x:f>IF(AND(T1903=1,G1903="FAIL",P1903="PASS"),1,0)</x:f>
        <x:v>0</x:v>
      </x:c>
      <x:c r="T1903" s="9" t="n">
        <x:v>1</x:v>
      </x:c>
      <x:c r="U1903" s="9" t="n">
        <x:v>6</x:v>
      </x:c>
      <x:c r="V1903" s="9" t="str">
        <x:v>MVP/SHACL_GENERATION_PIPELINE/experiments/FULL_REPAIR_V2/RUN_01/runs/RUN-TRF-058-20260915T132137881688Z/final/final_shape.ttl</x:v>
      </x:c>
    </x:row>
    <x:row r="1904" ht="22" customHeight="1">
      <x:c r="A1904" s="10" t="str">
        <x:v>V2_FALLBACK25</x:v>
      </x:c>
      <x:c r="B1904" s="10" t="str">
        <x:v>TRF-058</x:v>
      </x:c>
      <x:c r="C1904" s="10" t="str">
        <x:v>TRF-058-P02</x:v>
      </x:c>
      <x:c r="D1904" s="10" t="str">
        <x:v>RUN_01</x:v>
      </x:c>
      <x:c r="E1904" s="10" t="str">
        <x:v>ORIGINAL_LEDGER</x:v>
      </x:c>
      <x:c r="F1904" s="10" t="str">
        <x:v>PASS</x:v>
      </x:c>
      <x:c r="G1904" s="10" t="str">
        <x:v>PASS</x:v>
      </x:c>
      <x:c r="H1904" s="10" t="str">
        <x:v>EXECUTED</x:v>
      </x:c>
      <x:c r="I1904" s="10" t="str">
        <x:v>PARSED</x:v>
      </x:c>
      <x:c r="J1904" s="10" t="str">
        <x:v>GENERATION_ACCEPTED</x:v>
      </x:c>
      <x:c r="K1904" s="10" t="str">
        <x:v>80747d349bd8e8c6123ab3ac525483d703dad35c054254c0fedf8ed3d39c307b</x:v>
      </x:c>
      <x:c r="L1904" s="10" t="str">
        <x:v>full_repair_v2</x:v>
      </x:c>
      <x:c r="M1904" s="10" t="n">
        <x:v>1</x:v>
      </x:c>
      <x:c r="N1904" s="10" t="n">
        <x:v>0</x:v>
      </x:c>
      <x:c r="O1904" s="10" t="n">
        <x:v>0</x:v>
      </x:c>
      <x:c r="P1904" s="9" t="str">
        <x:f>'CaseReview'!U1904</x:f>
        <x:v>PASS</x:v>
      </x:c>
      <x:c r="Q1904" s="9" t="n">
        <x:f>IF(AND(T1904=1,G1904=P1904),1,0)</x:f>
        <x:v>1</x:v>
      </x:c>
      <x:c r="R1904" s="9" t="n">
        <x:f>IF(AND(T1904=1,G1904="PASS",P1904="FAIL"),1,0)</x:f>
        <x:v>0</x:v>
      </x:c>
      <x:c r="S1904" s="9" t="n">
        <x:f>IF(AND(T1904=1,G1904="FAIL",P1904="PASS"),1,0)</x:f>
        <x:v>0</x:v>
      </x:c>
      <x:c r="T1904" s="9" t="n">
        <x:v>1</x:v>
      </x:c>
      <x:c r="U1904" s="9" t="n">
        <x:v>6</x:v>
      </x:c>
      <x:c r="V1904" s="9" t="str">
        <x:v>MVP/SHACL_GENERATION_PIPELINE/experiments/FULL_REPAIR_V2/RUN_01/runs/RUN-TRF-058-20260915T132137881688Z/final/final_shape.ttl</x:v>
      </x:c>
    </x:row>
    <x:row r="1905" ht="22" customHeight="1">
      <x:c r="A1905" s="10" t="str">
        <x:v>V2_FALLBACK25</x:v>
      </x:c>
      <x:c r="B1905" s="10" t="str">
        <x:v>TRF-059</x:v>
      </x:c>
      <x:c r="C1905" s="10" t="str">
        <x:v>TRF-059-F01</x:v>
      </x:c>
      <x:c r="D1905" s="10" t="str">
        <x:v>RUN_01</x:v>
      </x:c>
      <x:c r="E1905" s="10" t="str">
        <x:v>ORIGINAL_LEDGER</x:v>
      </x:c>
      <x:c r="F1905" s="10" t="str">
        <x:v>FAIL</x:v>
      </x:c>
      <x:c r="G1905" s="10" t="str">
        <x:v>PASS</x:v>
      </x:c>
      <x:c r="H1905" s="10" t="str">
        <x:v>EXECUTED</x:v>
      </x:c>
      <x:c r="I1905" s="10" t="str">
        <x:v>PARSED</x:v>
      </x:c>
      <x:c r="J1905" s="10" t="str">
        <x:v>GENERATION_ACCEPTED</x:v>
      </x:c>
      <x:c r="K1905" s="10" t="str">
        <x:v>a9fdade616ff6cd535342e000775d11bd77675995c4ff751209c5a8a976b644f</x:v>
      </x:c>
      <x:c r="L1905" s="10" t="str">
        <x:v>full_repair_v2</x:v>
      </x:c>
      <x:c r="M1905" s="10" t="n">
        <x:v>0</x:v>
      </x:c>
      <x:c r="N1905" s="10" t="n">
        <x:v>1</x:v>
      </x:c>
      <x:c r="O1905" s="10" t="n">
        <x:v>0</x:v>
      </x:c>
      <x:c r="P1905" s="9" t="str">
        <x:f>'CaseReview'!U1905</x:f>
        <x:v>FAIL</x:v>
      </x:c>
      <x:c r="Q1905" s="9" t="n">
        <x:f>IF(AND(T1905=1,G1905=P1905),1,0)</x:f>
        <x:v>0</x:v>
      </x:c>
      <x:c r="R1905" s="9" t="n">
        <x:f>IF(AND(T1905=1,G1905="PASS",P1905="FAIL"),1,0)</x:f>
        <x:v>1</x:v>
      </x:c>
      <x:c r="S1905" s="9" t="n">
        <x:f>IF(AND(T1905=1,G1905="FAIL",P1905="PASS"),1,0)</x:f>
        <x:v>0</x:v>
      </x:c>
      <x:c r="T1905" s="9" t="n">
        <x:v>1</x:v>
      </x:c>
      <x:c r="U1905" s="9" t="n">
        <x:v>10</x:v>
      </x:c>
      <x:c r="V1905" s="9" t="str">
        <x:v>MVP/SHACL_GENERATION_PIPELINE/experiments/FULL_REPAIR_V2/RUN_01/runs/RUN-TRF-059-20260915T132250255473Z/final/final_shape.ttl</x:v>
      </x:c>
    </x:row>
    <x:row r="1906" ht="22" customHeight="1">
      <x:c r="A1906" s="10" t="str">
        <x:v>V2_FALLBACK25</x:v>
      </x:c>
      <x:c r="B1906" s="10" t="str">
        <x:v>TRF-059</x:v>
      </x:c>
      <x:c r="C1906" s="10" t="str">
        <x:v>TRF-059-F02</x:v>
      </x:c>
      <x:c r="D1906" s="10" t="str">
        <x:v>RUN_01</x:v>
      </x:c>
      <x:c r="E1906" s="10" t="str">
        <x:v>ORIGINAL_LEDGER</x:v>
      </x:c>
      <x:c r="F1906" s="10" t="str">
        <x:v>FAIL</x:v>
      </x:c>
      <x:c r="G1906" s="10" t="str">
        <x:v>PASS</x:v>
      </x:c>
      <x:c r="H1906" s="10" t="str">
        <x:v>EXECUTED</x:v>
      </x:c>
      <x:c r="I1906" s="10" t="str">
        <x:v>PARSED</x:v>
      </x:c>
      <x:c r="J1906" s="10" t="str">
        <x:v>GENERATION_ACCEPTED</x:v>
      </x:c>
      <x:c r="K1906" s="10" t="str">
        <x:v>a9fdade616ff6cd535342e000775d11bd77675995c4ff751209c5a8a976b644f</x:v>
      </x:c>
      <x:c r="L1906" s="10" t="str">
        <x:v>full_repair_v2</x:v>
      </x:c>
      <x:c r="M1906" s="10" t="n">
        <x:v>0</x:v>
      </x:c>
      <x:c r="N1906" s="10" t="n">
        <x:v>1</x:v>
      </x:c>
      <x:c r="O1906" s="10" t="n">
        <x:v>0</x:v>
      </x:c>
      <x:c r="P1906" s="9" t="str">
        <x:f>'CaseReview'!U1906</x:f>
        <x:v>FAIL</x:v>
      </x:c>
      <x:c r="Q1906" s="9" t="n">
        <x:f>IF(AND(T1906=1,G1906=P1906),1,0)</x:f>
        <x:v>0</x:v>
      </x:c>
      <x:c r="R1906" s="9" t="n">
        <x:f>IF(AND(T1906=1,G1906="PASS",P1906="FAIL"),1,0)</x:f>
        <x:v>1</x:v>
      </x:c>
      <x:c r="S1906" s="9" t="n">
        <x:f>IF(AND(T1906=1,G1906="FAIL",P1906="PASS"),1,0)</x:f>
        <x:v>0</x:v>
      </x:c>
      <x:c r="T1906" s="9" t="n">
        <x:v>1</x:v>
      </x:c>
      <x:c r="U1906" s="9" t="n">
        <x:v>10</x:v>
      </x:c>
      <x:c r="V1906" s="9" t="str">
        <x:v>MVP/SHACL_GENERATION_PIPELINE/experiments/FULL_REPAIR_V2/RUN_01/runs/RUN-TRF-059-20260915T132250255473Z/final/final_shape.ttl</x:v>
      </x:c>
    </x:row>
    <x:row r="1907" ht="22" customHeight="1">
      <x:c r="A1907" s="10" t="str">
        <x:v>V2_FALLBACK25</x:v>
      </x:c>
      <x:c r="B1907" s="10" t="str">
        <x:v>TRF-059</x:v>
      </x:c>
      <x:c r="C1907" s="10" t="str">
        <x:v>TRF-059-F03</x:v>
      </x:c>
      <x:c r="D1907" s="10" t="str">
        <x:v>RUN_01</x:v>
      </x:c>
      <x:c r="E1907" s="10" t="str">
        <x:v>ORIGINAL_LEDGER</x:v>
      </x:c>
      <x:c r="F1907" s="10" t="str">
        <x:v>FAIL</x:v>
      </x:c>
      <x:c r="G1907" s="10" t="str">
        <x:v>PASS</x:v>
      </x:c>
      <x:c r="H1907" s="10" t="str">
        <x:v>EXECUTED</x:v>
      </x:c>
      <x:c r="I1907" s="10" t="str">
        <x:v>PARSED</x:v>
      </x:c>
      <x:c r="J1907" s="10" t="str">
        <x:v>GENERATION_ACCEPTED</x:v>
      </x:c>
      <x:c r="K1907" s="10" t="str">
        <x:v>a9fdade616ff6cd535342e000775d11bd77675995c4ff751209c5a8a976b644f</x:v>
      </x:c>
      <x:c r="L1907" s="10" t="str">
        <x:v>full_repair_v2</x:v>
      </x:c>
      <x:c r="M1907" s="10" t="n">
        <x:v>0</x:v>
      </x:c>
      <x:c r="N1907" s="10" t="n">
        <x:v>1</x:v>
      </x:c>
      <x:c r="O1907" s="10" t="n">
        <x:v>0</x:v>
      </x:c>
      <x:c r="P1907" s="9" t="str">
        <x:f>'CaseReview'!U1907</x:f>
        <x:v>FAIL</x:v>
      </x:c>
      <x:c r="Q1907" s="9" t="n">
        <x:f>IF(AND(T1907=1,G1907=P1907),1,0)</x:f>
        <x:v>0</x:v>
      </x:c>
      <x:c r="R1907" s="9" t="n">
        <x:f>IF(AND(T1907=1,G1907="PASS",P1907="FAIL"),1,0)</x:f>
        <x:v>1</x:v>
      </x:c>
      <x:c r="S1907" s="9" t="n">
        <x:f>IF(AND(T1907=1,G1907="FAIL",P1907="PASS"),1,0)</x:f>
        <x:v>0</x:v>
      </x:c>
      <x:c r="T1907" s="9" t="n">
        <x:v>1</x:v>
      </x:c>
      <x:c r="U1907" s="9" t="n">
        <x:v>10</x:v>
      </x:c>
      <x:c r="V1907" s="9" t="str">
        <x:v>MVP/SHACL_GENERATION_PIPELINE/experiments/FULL_REPAIR_V2/RUN_01/runs/RUN-TRF-059-20260915T132250255473Z/final/final_shape.ttl</x:v>
      </x:c>
    </x:row>
    <x:row r="1908" ht="22" customHeight="1">
      <x:c r="A1908" s="10" t="str">
        <x:v>V2_FALLBACK25</x:v>
      </x:c>
      <x:c r="B1908" s="10" t="str">
        <x:v>TRF-059</x:v>
      </x:c>
      <x:c r="C1908" s="10" t="str">
        <x:v>TRF-059-F04</x:v>
      </x:c>
      <x:c r="D1908" s="10" t="str">
        <x:v>RUN_01</x:v>
      </x:c>
      <x:c r="E1908" s="10" t="str">
        <x:v>ORIGINAL_LEDGER</x:v>
      </x:c>
      <x:c r="F1908" s="10" t="str">
        <x:v>FAIL</x:v>
      </x:c>
      <x:c r="G1908" s="10" t="str">
        <x:v>FAIL</x:v>
      </x:c>
      <x:c r="H1908" s="10" t="str">
        <x:v>EXECUTED</x:v>
      </x:c>
      <x:c r="I1908" s="10" t="str">
        <x:v>PARSED</x:v>
      </x:c>
      <x:c r="J1908" s="10" t="str">
        <x:v>GENERATION_ACCEPTED</x:v>
      </x:c>
      <x:c r="K1908" s="10" t="str">
        <x:v>a9fdade616ff6cd535342e000775d11bd77675995c4ff751209c5a8a976b644f</x:v>
      </x:c>
      <x:c r="L1908" s="10" t="str">
        <x:v>full_repair_v2</x:v>
      </x:c>
      <x:c r="M1908" s="10" t="n">
        <x:v>1</x:v>
      </x:c>
      <x:c r="N1908" s="10" t="n">
        <x:v>0</x:v>
      </x:c>
      <x:c r="O1908" s="10" t="n">
        <x:v>0</x:v>
      </x:c>
      <x:c r="P1908" s="9" t="str">
        <x:f>'CaseReview'!U1908</x:f>
        <x:v>FAIL</x:v>
      </x:c>
      <x:c r="Q1908" s="9" t="n">
        <x:f>IF(AND(T1908=1,G1908=P1908),1,0)</x:f>
        <x:v>1</x:v>
      </x:c>
      <x:c r="R1908" s="9" t="n">
        <x:f>IF(AND(T1908=1,G1908="PASS",P1908="FAIL"),1,0)</x:f>
        <x:v>0</x:v>
      </x:c>
      <x:c r="S1908" s="9" t="n">
        <x:f>IF(AND(T1908=1,G1908="FAIL",P1908="PASS"),1,0)</x:f>
        <x:v>0</x:v>
      </x:c>
      <x:c r="T1908" s="9" t="n">
        <x:v>1</x:v>
      </x:c>
      <x:c r="U1908" s="9" t="n">
        <x:v>10</x:v>
      </x:c>
      <x:c r="V1908" s="9" t="str">
        <x:v>MVP/SHACL_GENERATION_PIPELINE/experiments/FULL_REPAIR_V2/RUN_01/runs/RUN-TRF-059-20260915T132250255473Z/final/final_shape.ttl</x:v>
      </x:c>
    </x:row>
    <x:row r="1909" ht="22" customHeight="1">
      <x:c r="A1909" s="10" t="str">
        <x:v>V2_FALLBACK25</x:v>
      </x:c>
      <x:c r="B1909" s="10" t="str">
        <x:v>TRF-059</x:v>
      </x:c>
      <x:c r="C1909" s="10" t="str">
        <x:v>TRF-059-F05</x:v>
      </x:c>
      <x:c r="D1909" s="10" t="str">
        <x:v>RUN_01</x:v>
      </x:c>
      <x:c r="E1909" s="10" t="str">
        <x:v>ORIGINAL_LEDGER</x:v>
      </x:c>
      <x:c r="F1909" s="10" t="str">
        <x:v>FAIL</x:v>
      </x:c>
      <x:c r="G1909" s="10" t="str">
        <x:v>FAIL</x:v>
      </x:c>
      <x:c r="H1909" s="10" t="str">
        <x:v>EXECUTED</x:v>
      </x:c>
      <x:c r="I1909" s="10" t="str">
        <x:v>PARSED</x:v>
      </x:c>
      <x:c r="J1909" s="10" t="str">
        <x:v>GENERATION_ACCEPTED</x:v>
      </x:c>
      <x:c r="K1909" s="10" t="str">
        <x:v>a9fdade616ff6cd535342e000775d11bd77675995c4ff751209c5a8a976b644f</x:v>
      </x:c>
      <x:c r="L1909" s="10" t="str">
        <x:v>full_repair_v2</x:v>
      </x:c>
      <x:c r="M1909" s="10" t="n">
        <x:v>1</x:v>
      </x:c>
      <x:c r="N1909" s="10" t="n">
        <x:v>0</x:v>
      </x:c>
      <x:c r="O1909" s="10" t="n">
        <x:v>0</x:v>
      </x:c>
      <x:c r="P1909" s="9" t="str">
        <x:f>'CaseReview'!U1909</x:f>
        <x:v>FAIL</x:v>
      </x:c>
      <x:c r="Q1909" s="9" t="n">
        <x:f>IF(AND(T1909=1,G1909=P1909),1,0)</x:f>
        <x:v>1</x:v>
      </x:c>
      <x:c r="R1909" s="9" t="n">
        <x:f>IF(AND(T1909=1,G1909="PASS",P1909="FAIL"),1,0)</x:f>
        <x:v>0</x:v>
      </x:c>
      <x:c r="S1909" s="9" t="n">
        <x:f>IF(AND(T1909=1,G1909="FAIL",P1909="PASS"),1,0)</x:f>
        <x:v>0</x:v>
      </x:c>
      <x:c r="T1909" s="9" t="n">
        <x:v>1</x:v>
      </x:c>
      <x:c r="U1909" s="9" t="n">
        <x:v>10</x:v>
      </x:c>
      <x:c r="V1909" s="9" t="str">
        <x:v>MVP/SHACL_GENERATION_PIPELINE/experiments/FULL_REPAIR_V2/RUN_01/runs/RUN-TRF-059-20260915T132250255473Z/final/final_shape.ttl</x:v>
      </x:c>
    </x:row>
    <x:row r="1910" ht="22" customHeight="1">
      <x:c r="A1910" s="10" t="str">
        <x:v>V2_FALLBACK25</x:v>
      </x:c>
      <x:c r="B1910" s="10" t="str">
        <x:v>TRF-059</x:v>
      </x:c>
      <x:c r="C1910" s="10" t="str">
        <x:v>TRF-059-F06</x:v>
      </x:c>
      <x:c r="D1910" s="10" t="str">
        <x:v>RUN_01</x:v>
      </x:c>
      <x:c r="E1910" s="10" t="str">
        <x:v>ORIGINAL_LEDGER</x:v>
      </x:c>
      <x:c r="F1910" s="10" t="str">
        <x:v>FAIL</x:v>
      </x:c>
      <x:c r="G1910" s="10" t="str">
        <x:v>FAIL</x:v>
      </x:c>
      <x:c r="H1910" s="10" t="str">
        <x:v>EXECUTED</x:v>
      </x:c>
      <x:c r="I1910" s="10" t="str">
        <x:v>PARSED</x:v>
      </x:c>
      <x:c r="J1910" s="10" t="str">
        <x:v>GENERATION_ACCEPTED</x:v>
      </x:c>
      <x:c r="K1910" s="10" t="str">
        <x:v>a9fdade616ff6cd535342e000775d11bd77675995c4ff751209c5a8a976b644f</x:v>
      </x:c>
      <x:c r="L1910" s="10" t="str">
        <x:v>full_repair_v2</x:v>
      </x:c>
      <x:c r="M1910" s="10" t="n">
        <x:v>1</x:v>
      </x:c>
      <x:c r="N1910" s="10" t="n">
        <x:v>0</x:v>
      </x:c>
      <x:c r="O1910" s="10" t="n">
        <x:v>0</x:v>
      </x:c>
      <x:c r="P1910" s="9" t="str">
        <x:f>'CaseReview'!U1910</x:f>
        <x:v>FAIL</x:v>
      </x:c>
      <x:c r="Q1910" s="9" t="n">
        <x:f>IF(AND(T1910=1,G1910=P1910),1,0)</x:f>
        <x:v>1</x:v>
      </x:c>
      <x:c r="R1910" s="9" t="n">
        <x:f>IF(AND(T1910=1,G1910="PASS",P1910="FAIL"),1,0)</x:f>
        <x:v>0</x:v>
      </x:c>
      <x:c r="S1910" s="9" t="n">
        <x:f>IF(AND(T1910=1,G1910="FAIL",P1910="PASS"),1,0)</x:f>
        <x:v>0</x:v>
      </x:c>
      <x:c r="T1910" s="9" t="n">
        <x:v>1</x:v>
      </x:c>
      <x:c r="U1910" s="9" t="n">
        <x:v>10</x:v>
      </x:c>
      <x:c r="V1910" s="9" t="str">
        <x:v>MVP/SHACL_GENERATION_PIPELINE/experiments/FULL_REPAIR_V2/RUN_01/runs/RUN-TRF-059-20260915T132250255473Z/final/final_shape.ttl</x:v>
      </x:c>
    </x:row>
    <x:row r="1911" ht="22" customHeight="1">
      <x:c r="A1911" s="10" t="str">
        <x:v>V2_FALLBACK25</x:v>
      </x:c>
      <x:c r="B1911" s="10" t="str">
        <x:v>TRF-059</x:v>
      </x:c>
      <x:c r="C1911" s="10" t="str">
        <x:v>TRF-059-P01</x:v>
      </x:c>
      <x:c r="D1911" s="10" t="str">
        <x:v>RUN_01</x:v>
      </x:c>
      <x:c r="E1911" s="10" t="str">
        <x:v>ORIGINAL_LEDGER</x:v>
      </x:c>
      <x:c r="F1911" s="10" t="str">
        <x:v>PASS</x:v>
      </x:c>
      <x:c r="G1911" s="10" t="str">
        <x:v>PASS</x:v>
      </x:c>
      <x:c r="H1911" s="10" t="str">
        <x:v>EXECUTED</x:v>
      </x:c>
      <x:c r="I1911" s="10" t="str">
        <x:v>PARSED</x:v>
      </x:c>
      <x:c r="J1911" s="10" t="str">
        <x:v>GENERATION_ACCEPTED</x:v>
      </x:c>
      <x:c r="K1911" s="10" t="str">
        <x:v>a9fdade616ff6cd535342e000775d11bd77675995c4ff751209c5a8a976b644f</x:v>
      </x:c>
      <x:c r="L1911" s="10" t="str">
        <x:v>full_repair_v2</x:v>
      </x:c>
      <x:c r="M1911" s="10" t="n">
        <x:v>1</x:v>
      </x:c>
      <x:c r="N1911" s="10" t="n">
        <x:v>0</x:v>
      </x:c>
      <x:c r="O1911" s="10" t="n">
        <x:v>0</x:v>
      </x:c>
      <x:c r="P1911" s="9" t="str">
        <x:f>'CaseReview'!U1911</x:f>
        <x:v>PASS</x:v>
      </x:c>
      <x:c r="Q1911" s="9" t="n">
        <x:f>IF(AND(T1911=1,G1911=P1911),1,0)</x:f>
        <x:v>1</x:v>
      </x:c>
      <x:c r="R1911" s="9" t="n">
        <x:f>IF(AND(T1911=1,G1911="PASS",P1911="FAIL"),1,0)</x:f>
        <x:v>0</x:v>
      </x:c>
      <x:c r="S1911" s="9" t="n">
        <x:f>IF(AND(T1911=1,G1911="FAIL",P1911="PASS"),1,0)</x:f>
        <x:v>0</x:v>
      </x:c>
      <x:c r="T1911" s="9" t="n">
        <x:v>1</x:v>
      </x:c>
      <x:c r="U1911" s="9" t="n">
        <x:v>10</x:v>
      </x:c>
      <x:c r="V1911" s="9" t="str">
        <x:v>MVP/SHACL_GENERATION_PIPELINE/experiments/FULL_REPAIR_V2/RUN_01/runs/RUN-TRF-059-20260915T132250255473Z/final/final_shape.ttl</x:v>
      </x:c>
    </x:row>
    <x:row r="1912" ht="22" customHeight="1">
      <x:c r="A1912" s="10" t="str">
        <x:v>V2_FALLBACK25</x:v>
      </x:c>
      <x:c r="B1912" s="10" t="str">
        <x:v>TRF-059</x:v>
      </x:c>
      <x:c r="C1912" s="10" t="str">
        <x:v>TRF-059-P02</x:v>
      </x:c>
      <x:c r="D1912" s="10" t="str">
        <x:v>RUN_01</x:v>
      </x:c>
      <x:c r="E1912" s="10" t="str">
        <x:v>ORIGINAL_LEDGER</x:v>
      </x:c>
      <x:c r="F1912" s="10" t="str">
        <x:v>PASS</x:v>
      </x:c>
      <x:c r="G1912" s="10" t="str">
        <x:v>PASS</x:v>
      </x:c>
      <x:c r="H1912" s="10" t="str">
        <x:v>EXECUTED</x:v>
      </x:c>
      <x:c r="I1912" s="10" t="str">
        <x:v>PARSED</x:v>
      </x:c>
      <x:c r="J1912" s="10" t="str">
        <x:v>GENERATION_ACCEPTED</x:v>
      </x:c>
      <x:c r="K1912" s="10" t="str">
        <x:v>a9fdade616ff6cd535342e000775d11bd77675995c4ff751209c5a8a976b644f</x:v>
      </x:c>
      <x:c r="L1912" s="10" t="str">
        <x:v>full_repair_v2</x:v>
      </x:c>
      <x:c r="M1912" s="10" t="n">
        <x:v>1</x:v>
      </x:c>
      <x:c r="N1912" s="10" t="n">
        <x:v>0</x:v>
      </x:c>
      <x:c r="O1912" s="10" t="n">
        <x:v>0</x:v>
      </x:c>
      <x:c r="P1912" s="9" t="str">
        <x:f>'CaseReview'!U1912</x:f>
        <x:v>PASS</x:v>
      </x:c>
      <x:c r="Q1912" s="9" t="n">
        <x:f>IF(AND(T1912=1,G1912=P1912),1,0)</x:f>
        <x:v>1</x:v>
      </x:c>
      <x:c r="R1912" s="9" t="n">
        <x:f>IF(AND(T1912=1,G1912="PASS",P1912="FAIL"),1,0)</x:f>
        <x:v>0</x:v>
      </x:c>
      <x:c r="S1912" s="9" t="n">
        <x:f>IF(AND(T1912=1,G1912="FAIL",P1912="PASS"),1,0)</x:f>
        <x:v>0</x:v>
      </x:c>
      <x:c r="T1912" s="9" t="n">
        <x:v>1</x:v>
      </x:c>
      <x:c r="U1912" s="9" t="n">
        <x:v>10</x:v>
      </x:c>
      <x:c r="V1912" s="9" t="str">
        <x:v>MVP/SHACL_GENERATION_PIPELINE/experiments/FULL_REPAIR_V2/RUN_01/runs/RUN-TRF-059-20260915T132250255473Z/final/final_shape.ttl</x:v>
      </x:c>
    </x:row>
    <x:row r="1913" ht="22" customHeight="1">
      <x:c r="A1913" s="10" t="str">
        <x:v>V2_FALLBACK25</x:v>
      </x:c>
      <x:c r="B1913" s="10" t="str">
        <x:v>TRF-059</x:v>
      </x:c>
      <x:c r="C1913" s="10" t="str">
        <x:v>TRF-059-P03</x:v>
      </x:c>
      <x:c r="D1913" s="10" t="str">
        <x:v>RUN_01</x:v>
      </x:c>
      <x:c r="E1913" s="10" t="str">
        <x:v>ORIGINAL_LEDGER</x:v>
      </x:c>
      <x:c r="F1913" s="10" t="str">
        <x:v>PASS</x:v>
      </x:c>
      <x:c r="G1913" s="10" t="str">
        <x:v>PASS</x:v>
      </x:c>
      <x:c r="H1913" s="10" t="str">
        <x:v>EXECUTED</x:v>
      </x:c>
      <x:c r="I1913" s="10" t="str">
        <x:v>PARSED</x:v>
      </x:c>
      <x:c r="J1913" s="10" t="str">
        <x:v>GENERATION_ACCEPTED</x:v>
      </x:c>
      <x:c r="K1913" s="10" t="str">
        <x:v>a9fdade616ff6cd535342e000775d11bd77675995c4ff751209c5a8a976b644f</x:v>
      </x:c>
      <x:c r="L1913" s="10" t="str">
        <x:v>full_repair_v2</x:v>
      </x:c>
      <x:c r="M1913" s="10" t="n">
        <x:v>1</x:v>
      </x:c>
      <x:c r="N1913" s="10" t="n">
        <x:v>0</x:v>
      </x:c>
      <x:c r="O1913" s="10" t="n">
        <x:v>0</x:v>
      </x:c>
      <x:c r="P1913" s="9" t="str">
        <x:f>'CaseReview'!U1913</x:f>
        <x:v>PASS</x:v>
      </x:c>
      <x:c r="Q1913" s="9" t="n">
        <x:f>IF(AND(T1913=1,G1913=P1913),1,0)</x:f>
        <x:v>1</x:v>
      </x:c>
      <x:c r="R1913" s="9" t="n">
        <x:f>IF(AND(T1913=1,G1913="PASS",P1913="FAIL"),1,0)</x:f>
        <x:v>0</x:v>
      </x:c>
      <x:c r="S1913" s="9" t="n">
        <x:f>IF(AND(T1913=1,G1913="FAIL",P1913="PASS"),1,0)</x:f>
        <x:v>0</x:v>
      </x:c>
      <x:c r="T1913" s="9" t="n">
        <x:v>1</x:v>
      </x:c>
      <x:c r="U1913" s="9" t="n">
        <x:v>10</x:v>
      </x:c>
      <x:c r="V1913" s="9" t="str">
        <x:v>MVP/SHACL_GENERATION_PIPELINE/experiments/FULL_REPAIR_V2/RUN_01/runs/RUN-TRF-059-20260915T132250255473Z/final/final_shape.ttl</x:v>
      </x:c>
    </x:row>
    <x:row r="1914" ht="22" customHeight="1">
      <x:c r="A1914" s="10" t="str">
        <x:v>V2_FALLBACK25</x:v>
      </x:c>
      <x:c r="B1914" s="10" t="str">
        <x:v>TRF-059</x:v>
      </x:c>
      <x:c r="C1914" s="10" t="str">
        <x:v>TRF-059-P04</x:v>
      </x:c>
      <x:c r="D1914" s="10" t="str">
        <x:v>RUN_01</x:v>
      </x:c>
      <x:c r="E1914" s="10" t="str">
        <x:v>ORIGINAL_LEDGER</x:v>
      </x:c>
      <x:c r="F1914" s="10" t="str">
        <x:v>PASS</x:v>
      </x:c>
      <x:c r="G1914" s="10" t="str">
        <x:v>PASS</x:v>
      </x:c>
      <x:c r="H1914" s="10" t="str">
        <x:v>EXECUTED</x:v>
      </x:c>
      <x:c r="I1914" s="10" t="str">
        <x:v>PARSED</x:v>
      </x:c>
      <x:c r="J1914" s="10" t="str">
        <x:v>GENERATION_ACCEPTED</x:v>
      </x:c>
      <x:c r="K1914" s="10" t="str">
        <x:v>a9fdade616ff6cd535342e000775d11bd77675995c4ff751209c5a8a976b644f</x:v>
      </x:c>
      <x:c r="L1914" s="10" t="str">
        <x:v>full_repair_v2</x:v>
      </x:c>
      <x:c r="M1914" s="10" t="n">
        <x:v>1</x:v>
      </x:c>
      <x:c r="N1914" s="10" t="n">
        <x:v>0</x:v>
      </x:c>
      <x:c r="O1914" s="10" t="n">
        <x:v>0</x:v>
      </x:c>
      <x:c r="P1914" s="9" t="str">
        <x:f>'CaseReview'!U1914</x:f>
        <x:v>PASS</x:v>
      </x:c>
      <x:c r="Q1914" s="9" t="n">
        <x:f>IF(AND(T1914=1,G1914=P1914),1,0)</x:f>
        <x:v>1</x:v>
      </x:c>
      <x:c r="R1914" s="9" t="n">
        <x:f>IF(AND(T1914=1,G1914="PASS",P1914="FAIL"),1,0)</x:f>
        <x:v>0</x:v>
      </x:c>
      <x:c r="S1914" s="9" t="n">
        <x:f>IF(AND(T1914=1,G1914="FAIL",P1914="PASS"),1,0)</x:f>
        <x:v>0</x:v>
      </x:c>
      <x:c r="T1914" s="9" t="n">
        <x:v>1</x:v>
      </x:c>
      <x:c r="U1914" s="9" t="n">
        <x:v>10</x:v>
      </x:c>
      <x:c r="V1914" s="9" t="str">
        <x:v>MVP/SHACL_GENERATION_PIPELINE/experiments/FULL_REPAIR_V2/RUN_01/runs/RUN-TRF-059-20260915T132250255473Z/final/final_shape.ttl</x:v>
      </x:c>
    </x:row>
    <x:row r="1915" ht="22" customHeight="1">
      <x:c r="A1915" s="10" t="str">
        <x:v>V2_FALLBACK25</x:v>
      </x:c>
      <x:c r="B1915" s="10" t="str">
        <x:v>TRF-060</x:v>
      </x:c>
      <x:c r="C1915" s="10" t="str">
        <x:v>TRF-060-F01</x:v>
      </x:c>
      <x:c r="D1915" s="10" t="str">
        <x:v>RUN_01</x:v>
      </x:c>
      <x:c r="E1915" s="10" t="str">
        <x:v>ORIGINAL_LEDGER</x:v>
      </x:c>
      <x:c r="F1915" s="10" t="str">
        <x:v>FAIL</x:v>
      </x:c>
      <x:c r="G1915" s="10" t="str">
        <x:v>FAIL</x:v>
      </x:c>
      <x:c r="H1915" s="10" t="str">
        <x:v>EXECUTED</x:v>
      </x:c>
      <x:c r="I1915" s="10" t="str">
        <x:v>PARSED</x:v>
      </x:c>
      <x:c r="J1915" s="10" t="str">
        <x:v>GENERATION_ACCEPTED</x:v>
      </x:c>
      <x:c r="K1915" s="10" t="str">
        <x:v>90224b3bfd81148631b127f3e5616b630023df91c8a4cad99ade995f85edfe5f</x:v>
      </x:c>
      <x:c r="L1915" s="10" t="str">
        <x:v>full_repair_v2</x:v>
      </x:c>
      <x:c r="M1915" s="10" t="n">
        <x:v>1</x:v>
      </x:c>
      <x:c r="N1915" s="10" t="n">
        <x:v>0</x:v>
      </x:c>
      <x:c r="O1915" s="10" t="n">
        <x:v>0</x:v>
      </x:c>
      <x:c r="P1915" s="9" t="str">
        <x:f>'CaseReview'!U1915</x:f>
        <x:v>FAIL</x:v>
      </x:c>
      <x:c r="Q1915" s="9" t="n">
        <x:f>IF(AND(T1915=1,G1915=P1915),1,0)</x:f>
        <x:v>1</x:v>
      </x:c>
      <x:c r="R1915" s="9" t="n">
        <x:f>IF(AND(T1915=1,G1915="PASS",P1915="FAIL"),1,0)</x:f>
        <x:v>0</x:v>
      </x:c>
      <x:c r="S1915" s="9" t="n">
        <x:f>IF(AND(T1915=1,G1915="FAIL",P1915="PASS"),1,0)</x:f>
        <x:v>0</x:v>
      </x:c>
      <x:c r="T1915" s="9" t="n">
        <x:v>1</x:v>
      </x:c>
      <x:c r="U1915" s="9" t="n">
        <x:v>10</x:v>
      </x:c>
      <x:c r="V1915" s="9" t="str">
        <x:v>MVP/SHACL_GENERATION_PIPELINE/experiments/FULL_REPAIR_V2/RUN_01/runs/RUN-TRF-060-20260915T132341413727Z/final/final_shape.ttl</x:v>
      </x:c>
    </x:row>
    <x:row r="1916" ht="22" customHeight="1">
      <x:c r="A1916" s="10" t="str">
        <x:v>V2_FALLBACK25</x:v>
      </x:c>
      <x:c r="B1916" s="10" t="str">
        <x:v>TRF-060</x:v>
      </x:c>
      <x:c r="C1916" s="10" t="str">
        <x:v>TRF-060-F02</x:v>
      </x:c>
      <x:c r="D1916" s="10" t="str">
        <x:v>RUN_01</x:v>
      </x:c>
      <x:c r="E1916" s="10" t="str">
        <x:v>ORIGINAL_LEDGER</x:v>
      </x:c>
      <x:c r="F1916" s="10" t="str">
        <x:v>FAIL</x:v>
      </x:c>
      <x:c r="G1916" s="10" t="str">
        <x:v>FAIL</x:v>
      </x:c>
      <x:c r="H1916" s="10" t="str">
        <x:v>EXECUTED</x:v>
      </x:c>
      <x:c r="I1916" s="10" t="str">
        <x:v>PARSED</x:v>
      </x:c>
      <x:c r="J1916" s="10" t="str">
        <x:v>GENERATION_ACCEPTED</x:v>
      </x:c>
      <x:c r="K1916" s="10" t="str">
        <x:v>90224b3bfd81148631b127f3e5616b630023df91c8a4cad99ade995f85edfe5f</x:v>
      </x:c>
      <x:c r="L1916" s="10" t="str">
        <x:v>full_repair_v2</x:v>
      </x:c>
      <x:c r="M1916" s="10" t="n">
        <x:v>1</x:v>
      </x:c>
      <x:c r="N1916" s="10" t="n">
        <x:v>0</x:v>
      </x:c>
      <x:c r="O1916" s="10" t="n">
        <x:v>0</x:v>
      </x:c>
      <x:c r="P1916" s="9" t="str">
        <x:f>'CaseReview'!U1916</x:f>
        <x:v>FAIL</x:v>
      </x:c>
      <x:c r="Q1916" s="9" t="n">
        <x:f>IF(AND(T1916=1,G1916=P1916),1,0)</x:f>
        <x:v>1</x:v>
      </x:c>
      <x:c r="R1916" s="9" t="n">
        <x:f>IF(AND(T1916=1,G1916="PASS",P1916="FAIL"),1,0)</x:f>
        <x:v>0</x:v>
      </x:c>
      <x:c r="S1916" s="9" t="n">
        <x:f>IF(AND(T1916=1,G1916="FAIL",P1916="PASS"),1,0)</x:f>
        <x:v>0</x:v>
      </x:c>
      <x:c r="T1916" s="9" t="n">
        <x:v>1</x:v>
      </x:c>
      <x:c r="U1916" s="9" t="n">
        <x:v>10</x:v>
      </x:c>
      <x:c r="V1916" s="9" t="str">
        <x:v>MVP/SHACL_GENERATION_PIPELINE/experiments/FULL_REPAIR_V2/RUN_01/runs/RUN-TRF-060-20260915T132341413727Z/final/final_shape.ttl</x:v>
      </x:c>
    </x:row>
    <x:row r="1917" ht="22" customHeight="1">
      <x:c r="A1917" s="10" t="str">
        <x:v>V2_FALLBACK25</x:v>
      </x:c>
      <x:c r="B1917" s="10" t="str">
        <x:v>TRF-060</x:v>
      </x:c>
      <x:c r="C1917" s="10" t="str">
        <x:v>TRF-060-F03</x:v>
      </x:c>
      <x:c r="D1917" s="10" t="str">
        <x:v>RUN_01</x:v>
      </x:c>
      <x:c r="E1917" s="10" t="str">
        <x:v>ORIGINAL_LEDGER</x:v>
      </x:c>
      <x:c r="F1917" s="10" t="str">
        <x:v>FAIL</x:v>
      </x:c>
      <x:c r="G1917" s="10" t="str">
        <x:v>FAIL</x:v>
      </x:c>
      <x:c r="H1917" s="10" t="str">
        <x:v>EXECUTED</x:v>
      </x:c>
      <x:c r="I1917" s="10" t="str">
        <x:v>PARSED</x:v>
      </x:c>
      <x:c r="J1917" s="10" t="str">
        <x:v>GENERATION_ACCEPTED</x:v>
      </x:c>
      <x:c r="K1917" s="10" t="str">
        <x:v>90224b3bfd81148631b127f3e5616b630023df91c8a4cad99ade995f85edfe5f</x:v>
      </x:c>
      <x:c r="L1917" s="10" t="str">
        <x:v>full_repair_v2</x:v>
      </x:c>
      <x:c r="M1917" s="10" t="n">
        <x:v>1</x:v>
      </x:c>
      <x:c r="N1917" s="10" t="n">
        <x:v>0</x:v>
      </x:c>
      <x:c r="O1917" s="10" t="n">
        <x:v>0</x:v>
      </x:c>
      <x:c r="P1917" s="9" t="str">
        <x:f>'CaseReview'!U1917</x:f>
        <x:v>FAIL</x:v>
      </x:c>
      <x:c r="Q1917" s="9" t="n">
        <x:f>IF(AND(T1917=1,G1917=P1917),1,0)</x:f>
        <x:v>1</x:v>
      </x:c>
      <x:c r="R1917" s="9" t="n">
        <x:f>IF(AND(T1917=1,G1917="PASS",P1917="FAIL"),1,0)</x:f>
        <x:v>0</x:v>
      </x:c>
      <x:c r="S1917" s="9" t="n">
        <x:f>IF(AND(T1917=1,G1917="FAIL",P1917="PASS"),1,0)</x:f>
        <x:v>0</x:v>
      </x:c>
      <x:c r="T1917" s="9" t="n">
        <x:v>1</x:v>
      </x:c>
      <x:c r="U1917" s="9" t="n">
        <x:v>10</x:v>
      </x:c>
      <x:c r="V1917" s="9" t="str">
        <x:v>MVP/SHACL_GENERATION_PIPELINE/experiments/FULL_REPAIR_V2/RUN_01/runs/RUN-TRF-060-20260915T132341413727Z/final/final_shape.ttl</x:v>
      </x:c>
    </x:row>
    <x:row r="1918" ht="22" customHeight="1">
      <x:c r="A1918" s="10" t="str">
        <x:v>V2_FALLBACK25</x:v>
      </x:c>
      <x:c r="B1918" s="10" t="str">
        <x:v>TRF-060</x:v>
      </x:c>
      <x:c r="C1918" s="10" t="str">
        <x:v>TRF-060-F04</x:v>
      </x:c>
      <x:c r="D1918" s="10" t="str">
        <x:v>RUN_01</x:v>
      </x:c>
      <x:c r="E1918" s="10" t="str">
        <x:v>ORIGINAL_LEDGER</x:v>
      </x:c>
      <x:c r="F1918" s="10" t="str">
        <x:v>FAIL</x:v>
      </x:c>
      <x:c r="G1918" s="10" t="str">
        <x:v>FAIL</x:v>
      </x:c>
      <x:c r="H1918" s="10" t="str">
        <x:v>EXECUTED</x:v>
      </x:c>
      <x:c r="I1918" s="10" t="str">
        <x:v>PARSED</x:v>
      </x:c>
      <x:c r="J1918" s="10" t="str">
        <x:v>GENERATION_ACCEPTED</x:v>
      </x:c>
      <x:c r="K1918" s="10" t="str">
        <x:v>90224b3bfd81148631b127f3e5616b630023df91c8a4cad99ade995f85edfe5f</x:v>
      </x:c>
      <x:c r="L1918" s="10" t="str">
        <x:v>full_repair_v2</x:v>
      </x:c>
      <x:c r="M1918" s="10" t="n">
        <x:v>1</x:v>
      </x:c>
      <x:c r="N1918" s="10" t="n">
        <x:v>0</x:v>
      </x:c>
      <x:c r="O1918" s="10" t="n">
        <x:v>0</x:v>
      </x:c>
      <x:c r="P1918" s="9" t="str">
        <x:f>'CaseReview'!U1918</x:f>
        <x:v>FAIL</x:v>
      </x:c>
      <x:c r="Q1918" s="9" t="n">
        <x:f>IF(AND(T1918=1,G1918=P1918),1,0)</x:f>
        <x:v>1</x:v>
      </x:c>
      <x:c r="R1918" s="9" t="n">
        <x:f>IF(AND(T1918=1,G1918="PASS",P1918="FAIL"),1,0)</x:f>
        <x:v>0</x:v>
      </x:c>
      <x:c r="S1918" s="9" t="n">
        <x:f>IF(AND(T1918=1,G1918="FAIL",P1918="PASS"),1,0)</x:f>
        <x:v>0</x:v>
      </x:c>
      <x:c r="T1918" s="9" t="n">
        <x:v>1</x:v>
      </x:c>
      <x:c r="U1918" s="9" t="n">
        <x:v>10</x:v>
      </x:c>
      <x:c r="V1918" s="9" t="str">
        <x:v>MVP/SHACL_GENERATION_PIPELINE/experiments/FULL_REPAIR_V2/RUN_01/runs/RUN-TRF-060-20260915T132341413727Z/final/final_shape.ttl</x:v>
      </x:c>
    </x:row>
    <x:row r="1919" ht="22" customHeight="1">
      <x:c r="A1919" s="10" t="str">
        <x:v>V2_FALLBACK25</x:v>
      </x:c>
      <x:c r="B1919" s="10" t="str">
        <x:v>TRF-060</x:v>
      </x:c>
      <x:c r="C1919" s="10" t="str">
        <x:v>TRF-060-F05</x:v>
      </x:c>
      <x:c r="D1919" s="10" t="str">
        <x:v>RUN_01</x:v>
      </x:c>
      <x:c r="E1919" s="10" t="str">
        <x:v>ORIGINAL_LEDGER</x:v>
      </x:c>
      <x:c r="F1919" s="10" t="str">
        <x:v>FAIL</x:v>
      </x:c>
      <x:c r="G1919" s="10" t="str">
        <x:v>FAIL</x:v>
      </x:c>
      <x:c r="H1919" s="10" t="str">
        <x:v>EXECUTED</x:v>
      </x:c>
      <x:c r="I1919" s="10" t="str">
        <x:v>PARSED</x:v>
      </x:c>
      <x:c r="J1919" s="10" t="str">
        <x:v>GENERATION_ACCEPTED</x:v>
      </x:c>
      <x:c r="K1919" s="10" t="str">
        <x:v>90224b3bfd81148631b127f3e5616b630023df91c8a4cad99ade995f85edfe5f</x:v>
      </x:c>
      <x:c r="L1919" s="10" t="str">
        <x:v>full_repair_v2</x:v>
      </x:c>
      <x:c r="M1919" s="10" t="n">
        <x:v>1</x:v>
      </x:c>
      <x:c r="N1919" s="10" t="n">
        <x:v>0</x:v>
      </x:c>
      <x:c r="O1919" s="10" t="n">
        <x:v>0</x:v>
      </x:c>
      <x:c r="P1919" s="9" t="str">
        <x:f>'CaseReview'!U1919</x:f>
        <x:v>FAIL</x:v>
      </x:c>
      <x:c r="Q1919" s="9" t="n">
        <x:f>IF(AND(T1919=1,G1919=P1919),1,0)</x:f>
        <x:v>1</x:v>
      </x:c>
      <x:c r="R1919" s="9" t="n">
        <x:f>IF(AND(T1919=1,G1919="PASS",P1919="FAIL"),1,0)</x:f>
        <x:v>0</x:v>
      </x:c>
      <x:c r="S1919" s="9" t="n">
        <x:f>IF(AND(T1919=1,G1919="FAIL",P1919="PASS"),1,0)</x:f>
        <x:v>0</x:v>
      </x:c>
      <x:c r="T1919" s="9" t="n">
        <x:v>1</x:v>
      </x:c>
      <x:c r="U1919" s="9" t="n">
        <x:v>10</x:v>
      </x:c>
      <x:c r="V1919" s="9" t="str">
        <x:v>MVP/SHACL_GENERATION_PIPELINE/experiments/FULL_REPAIR_V2/RUN_01/runs/RUN-TRF-060-20260915T132341413727Z/final/final_shape.ttl</x:v>
      </x:c>
    </x:row>
    <x:row r="1920" ht="22" customHeight="1">
      <x:c r="A1920" s="10" t="str">
        <x:v>V2_FALLBACK25</x:v>
      </x:c>
      <x:c r="B1920" s="10" t="str">
        <x:v>TRF-060</x:v>
      </x:c>
      <x:c r="C1920" s="10" t="str">
        <x:v>TRF-060-F06</x:v>
      </x:c>
      <x:c r="D1920" s="10" t="str">
        <x:v>RUN_01</x:v>
      </x:c>
      <x:c r="E1920" s="10" t="str">
        <x:v>ORIGINAL_LEDGER</x:v>
      </x:c>
      <x:c r="F1920" s="10" t="str">
        <x:v>FAIL</x:v>
      </x:c>
      <x:c r="G1920" s="10" t="str">
        <x:v>FAIL</x:v>
      </x:c>
      <x:c r="H1920" s="10" t="str">
        <x:v>EXECUTED</x:v>
      </x:c>
      <x:c r="I1920" s="10" t="str">
        <x:v>PARSED</x:v>
      </x:c>
      <x:c r="J1920" s="10" t="str">
        <x:v>GENERATION_ACCEPTED</x:v>
      </x:c>
      <x:c r="K1920" s="10" t="str">
        <x:v>90224b3bfd81148631b127f3e5616b630023df91c8a4cad99ade995f85edfe5f</x:v>
      </x:c>
      <x:c r="L1920" s="10" t="str">
        <x:v>full_repair_v2</x:v>
      </x:c>
      <x:c r="M1920" s="10" t="n">
        <x:v>1</x:v>
      </x:c>
      <x:c r="N1920" s="10" t="n">
        <x:v>0</x:v>
      </x:c>
      <x:c r="O1920" s="10" t="n">
        <x:v>0</x:v>
      </x:c>
      <x:c r="P1920" s="9" t="str">
        <x:f>'CaseReview'!U1920</x:f>
        <x:v>FAIL</x:v>
      </x:c>
      <x:c r="Q1920" s="9" t="n">
        <x:f>IF(AND(T1920=1,G1920=P1920),1,0)</x:f>
        <x:v>1</x:v>
      </x:c>
      <x:c r="R1920" s="9" t="n">
        <x:f>IF(AND(T1920=1,G1920="PASS",P1920="FAIL"),1,0)</x:f>
        <x:v>0</x:v>
      </x:c>
      <x:c r="S1920" s="9" t="n">
        <x:f>IF(AND(T1920=1,G1920="FAIL",P1920="PASS"),1,0)</x:f>
        <x:v>0</x:v>
      </x:c>
      <x:c r="T1920" s="9" t="n">
        <x:v>1</x:v>
      </x:c>
      <x:c r="U1920" s="9" t="n">
        <x:v>10</x:v>
      </x:c>
      <x:c r="V1920" s="9" t="str">
        <x:v>MVP/SHACL_GENERATION_PIPELINE/experiments/FULL_REPAIR_V2/RUN_01/runs/RUN-TRF-060-20260915T132341413727Z/final/final_shape.ttl</x:v>
      </x:c>
    </x:row>
    <x:row r="1921" ht="22" customHeight="1">
      <x:c r="A1921" s="10" t="str">
        <x:v>V2_FALLBACK25</x:v>
      </x:c>
      <x:c r="B1921" s="10" t="str">
        <x:v>TRF-060</x:v>
      </x:c>
      <x:c r="C1921" s="10" t="str">
        <x:v>TRF-060-F07</x:v>
      </x:c>
      <x:c r="D1921" s="10" t="str">
        <x:v>RUN_01</x:v>
      </x:c>
      <x:c r="E1921" s="10" t="str">
        <x:v>ORIGINAL_LEDGER</x:v>
      </x:c>
      <x:c r="F1921" s="10" t="str">
        <x:v>FAIL</x:v>
      </x:c>
      <x:c r="G1921" s="10" t="str">
        <x:v>FAIL</x:v>
      </x:c>
      <x:c r="H1921" s="10" t="str">
        <x:v>EXECUTED</x:v>
      </x:c>
      <x:c r="I1921" s="10" t="str">
        <x:v>PARSED</x:v>
      </x:c>
      <x:c r="J1921" s="10" t="str">
        <x:v>GENERATION_ACCEPTED</x:v>
      </x:c>
      <x:c r="K1921" s="10" t="str">
        <x:v>90224b3bfd81148631b127f3e5616b630023df91c8a4cad99ade995f85edfe5f</x:v>
      </x:c>
      <x:c r="L1921" s="10" t="str">
        <x:v>full_repair_v2</x:v>
      </x:c>
      <x:c r="M1921" s="10" t="n">
        <x:v>1</x:v>
      </x:c>
      <x:c r="N1921" s="10" t="n">
        <x:v>0</x:v>
      </x:c>
      <x:c r="O1921" s="10" t="n">
        <x:v>0</x:v>
      </x:c>
      <x:c r="P1921" s="9" t="str">
        <x:f>'CaseReview'!U1921</x:f>
        <x:v>FAIL</x:v>
      </x:c>
      <x:c r="Q1921" s="9" t="n">
        <x:f>IF(AND(T1921=1,G1921=P1921),1,0)</x:f>
        <x:v>1</x:v>
      </x:c>
      <x:c r="R1921" s="9" t="n">
        <x:f>IF(AND(T1921=1,G1921="PASS",P1921="FAIL"),1,0)</x:f>
        <x:v>0</x:v>
      </x:c>
      <x:c r="S1921" s="9" t="n">
        <x:f>IF(AND(T1921=1,G1921="FAIL",P1921="PASS"),1,0)</x:f>
        <x:v>0</x:v>
      </x:c>
      <x:c r="T1921" s="9" t="n">
        <x:v>1</x:v>
      </x:c>
      <x:c r="U1921" s="9" t="n">
        <x:v>10</x:v>
      </x:c>
      <x:c r="V1921" s="9" t="str">
        <x:v>MVP/SHACL_GENERATION_PIPELINE/experiments/FULL_REPAIR_V2/RUN_01/runs/RUN-TRF-060-20260915T132341413727Z/final/final_shape.ttl</x:v>
      </x:c>
    </x:row>
    <x:row r="1922" ht="22" customHeight="1">
      <x:c r="A1922" s="10" t="str">
        <x:v>V2_FALLBACK25</x:v>
      </x:c>
      <x:c r="B1922" s="10" t="str">
        <x:v>TRF-060</x:v>
      </x:c>
      <x:c r="C1922" s="10" t="str">
        <x:v>TRF-060-F08</x:v>
      </x:c>
      <x:c r="D1922" s="10" t="str">
        <x:v>RUN_01</x:v>
      </x:c>
      <x:c r="E1922" s="10" t="str">
        <x:v>ORIGINAL_LEDGER</x:v>
      </x:c>
      <x:c r="F1922" s="10" t="str">
        <x:v>FAIL</x:v>
      </x:c>
      <x:c r="G1922" s="10" t="str">
        <x:v>FAIL</x:v>
      </x:c>
      <x:c r="H1922" s="10" t="str">
        <x:v>EXECUTED</x:v>
      </x:c>
      <x:c r="I1922" s="10" t="str">
        <x:v>PARSED</x:v>
      </x:c>
      <x:c r="J1922" s="10" t="str">
        <x:v>GENERATION_ACCEPTED</x:v>
      </x:c>
      <x:c r="K1922" s="10" t="str">
        <x:v>90224b3bfd81148631b127f3e5616b630023df91c8a4cad99ade995f85edfe5f</x:v>
      </x:c>
      <x:c r="L1922" s="10" t="str">
        <x:v>full_repair_v2</x:v>
      </x:c>
      <x:c r="M1922" s="10" t="n">
        <x:v>1</x:v>
      </x:c>
      <x:c r="N1922" s="10" t="n">
        <x:v>0</x:v>
      </x:c>
      <x:c r="O1922" s="10" t="n">
        <x:v>0</x:v>
      </x:c>
      <x:c r="P1922" s="9" t="str">
        <x:f>'CaseReview'!U1922</x:f>
        <x:v>FAIL</x:v>
      </x:c>
      <x:c r="Q1922" s="9" t="n">
        <x:f>IF(AND(T1922=1,G1922=P1922),1,0)</x:f>
        <x:v>1</x:v>
      </x:c>
      <x:c r="R1922" s="9" t="n">
        <x:f>IF(AND(T1922=1,G1922="PASS",P1922="FAIL"),1,0)</x:f>
        <x:v>0</x:v>
      </x:c>
      <x:c r="S1922" s="9" t="n">
        <x:f>IF(AND(T1922=1,G1922="FAIL",P1922="PASS"),1,0)</x:f>
        <x:v>0</x:v>
      </x:c>
      <x:c r="T1922" s="9" t="n">
        <x:v>1</x:v>
      </x:c>
      <x:c r="U1922" s="9" t="n">
        <x:v>10</x:v>
      </x:c>
      <x:c r="V1922" s="9" t="str">
        <x:v>MVP/SHACL_GENERATION_PIPELINE/experiments/FULL_REPAIR_V2/RUN_01/runs/RUN-TRF-060-20260915T132341413727Z/final/final_shape.ttl</x:v>
      </x:c>
    </x:row>
    <x:row r="1923" ht="22" customHeight="1">
      <x:c r="A1923" s="10" t="str">
        <x:v>V2_FALLBACK25</x:v>
      </x:c>
      <x:c r="B1923" s="10" t="str">
        <x:v>TRF-060</x:v>
      </x:c>
      <x:c r="C1923" s="10" t="str">
        <x:v>TRF-060-P01</x:v>
      </x:c>
      <x:c r="D1923" s="10" t="str">
        <x:v>RUN_01</x:v>
      </x:c>
      <x:c r="E1923" s="10" t="str">
        <x:v>ORIGINAL_LEDGER</x:v>
      </x:c>
      <x:c r="F1923" s="10" t="str">
        <x:v>PASS</x:v>
      </x:c>
      <x:c r="G1923" s="10" t="str">
        <x:v>PASS</x:v>
      </x:c>
      <x:c r="H1923" s="10" t="str">
        <x:v>EXECUTED</x:v>
      </x:c>
      <x:c r="I1923" s="10" t="str">
        <x:v>PARSED</x:v>
      </x:c>
      <x:c r="J1923" s="10" t="str">
        <x:v>GENERATION_ACCEPTED</x:v>
      </x:c>
      <x:c r="K1923" s="10" t="str">
        <x:v>90224b3bfd81148631b127f3e5616b630023df91c8a4cad99ade995f85edfe5f</x:v>
      </x:c>
      <x:c r="L1923" s="10" t="str">
        <x:v>full_repair_v2</x:v>
      </x:c>
      <x:c r="M1923" s="10" t="n">
        <x:v>1</x:v>
      </x:c>
      <x:c r="N1923" s="10" t="n">
        <x:v>0</x:v>
      </x:c>
      <x:c r="O1923" s="10" t="n">
        <x:v>0</x:v>
      </x:c>
      <x:c r="P1923" s="9" t="str">
        <x:f>'CaseReview'!U1923</x:f>
        <x:v>PASS</x:v>
      </x:c>
      <x:c r="Q1923" s="9" t="n">
        <x:f>IF(AND(T1923=1,G1923=P1923),1,0)</x:f>
        <x:v>1</x:v>
      </x:c>
      <x:c r="R1923" s="9" t="n">
        <x:f>IF(AND(T1923=1,G1923="PASS",P1923="FAIL"),1,0)</x:f>
        <x:v>0</x:v>
      </x:c>
      <x:c r="S1923" s="9" t="n">
        <x:f>IF(AND(T1923=1,G1923="FAIL",P1923="PASS"),1,0)</x:f>
        <x:v>0</x:v>
      </x:c>
      <x:c r="T1923" s="9" t="n">
        <x:v>1</x:v>
      </x:c>
      <x:c r="U1923" s="9" t="n">
        <x:v>10</x:v>
      </x:c>
      <x:c r="V1923" s="9" t="str">
        <x:v>MVP/SHACL_GENERATION_PIPELINE/experiments/FULL_REPAIR_V2/RUN_01/runs/RUN-TRF-060-20260915T132341413727Z/final/final_shape.ttl</x:v>
      </x:c>
    </x:row>
    <x:row r="1924" ht="22" customHeight="1">
      <x:c r="A1924" s="10" t="str">
        <x:v>V2_FALLBACK25</x:v>
      </x:c>
      <x:c r="B1924" s="10" t="str">
        <x:v>TRF-060</x:v>
      </x:c>
      <x:c r="C1924" s="10" t="str">
        <x:v>TRF-060-P02</x:v>
      </x:c>
      <x:c r="D1924" s="10" t="str">
        <x:v>RUN_01</x:v>
      </x:c>
      <x:c r="E1924" s="10" t="str">
        <x:v>ORIGINAL_LEDGER</x:v>
      </x:c>
      <x:c r="F1924" s="10" t="str">
        <x:v>PASS</x:v>
      </x:c>
      <x:c r="G1924" s="10" t="str">
        <x:v>PASS</x:v>
      </x:c>
      <x:c r="H1924" s="10" t="str">
        <x:v>EXECUTED</x:v>
      </x:c>
      <x:c r="I1924" s="10" t="str">
        <x:v>PARSED</x:v>
      </x:c>
      <x:c r="J1924" s="10" t="str">
        <x:v>GENERATION_ACCEPTED</x:v>
      </x:c>
      <x:c r="K1924" s="10" t="str">
        <x:v>90224b3bfd81148631b127f3e5616b630023df91c8a4cad99ade995f85edfe5f</x:v>
      </x:c>
      <x:c r="L1924" s="10" t="str">
        <x:v>full_repair_v2</x:v>
      </x:c>
      <x:c r="M1924" s="10" t="n">
        <x:v>1</x:v>
      </x:c>
      <x:c r="N1924" s="10" t="n">
        <x:v>0</x:v>
      </x:c>
      <x:c r="O1924" s="10" t="n">
        <x:v>0</x:v>
      </x:c>
      <x:c r="P1924" s="9" t="str">
        <x:f>'CaseReview'!U1924</x:f>
        <x:v>PASS</x:v>
      </x:c>
      <x:c r="Q1924" s="9" t="n">
        <x:f>IF(AND(T1924=1,G1924=P1924),1,0)</x:f>
        <x:v>1</x:v>
      </x:c>
      <x:c r="R1924" s="9" t="n">
        <x:f>IF(AND(T1924=1,G1924="PASS",P1924="FAIL"),1,0)</x:f>
        <x:v>0</x:v>
      </x:c>
      <x:c r="S1924" s="9" t="n">
        <x:f>IF(AND(T1924=1,G1924="FAIL",P1924="PASS"),1,0)</x:f>
        <x:v>0</x:v>
      </x:c>
      <x:c r="T1924" s="9" t="n">
        <x:v>1</x:v>
      </x:c>
      <x:c r="U1924" s="9" t="n">
        <x:v>10</x:v>
      </x:c>
      <x:c r="V1924" s="9" t="str">
        <x:v>MVP/SHACL_GENERATION_PIPELINE/experiments/FULL_REPAIR_V2/RUN_01/runs/RUN-TRF-060-20260915T132341413727Z/final/final_shape.ttl</x:v>
      </x:c>
    </x:row>
    <x:row r="1925" ht="22" customHeight="1">
      <x:c r="A1925" s="10" t="str">
        <x:v>V2_FALLBACK25</x:v>
      </x:c>
      <x:c r="B1925" s="10" t="str">
        <x:v>TRF-062</x:v>
      </x:c>
      <x:c r="C1925" s="10" t="str">
        <x:v>TRF-062-F01</x:v>
      </x:c>
      <x:c r="D1925" s="10" t="str">
        <x:v>RUN_01</x:v>
      </x:c>
      <x:c r="E1925" s="10" t="str">
        <x:v>ORIGINAL_LEDGER</x:v>
      </x:c>
      <x:c r="F1925" s="10" t="str">
        <x:v>FAIL</x:v>
      </x:c>
      <x:c r="G1925" s="10" t="str">
        <x:v>PASS</x:v>
      </x:c>
      <x:c r="H1925" s="10" t="str">
        <x:v>EXECUTED</x:v>
      </x:c>
      <x:c r="I1925" s="10" t="str">
        <x:v>PARSED</x:v>
      </x:c>
      <x:c r="J1925" s="10" t="str">
        <x:v>GENERATION_ACCEPTED</x:v>
      </x:c>
      <x:c r="K1925" s="10" t="str">
        <x:v>656545cf3730975f975f0e0c496181b9a8581ae192e1ed21a602ba362a119715</x:v>
      </x:c>
      <x:c r="L1925" s="10" t="str">
        <x:v>full_repair_v2</x:v>
      </x:c>
      <x:c r="M1925" s="10" t="n">
        <x:v>0</x:v>
      </x:c>
      <x:c r="N1925" s="10" t="n">
        <x:v>1</x:v>
      </x:c>
      <x:c r="O1925" s="10" t="n">
        <x:v>0</x:v>
      </x:c>
      <x:c r="P1925" s="9" t="str">
        <x:f>'CaseReview'!U1925</x:f>
        <x:v>FAIL</x:v>
      </x:c>
      <x:c r="Q1925" s="9" t="n">
        <x:f>IF(AND(T1925=1,G1925=P1925),1,0)</x:f>
        <x:v>0</x:v>
      </x:c>
      <x:c r="R1925" s="9" t="n">
        <x:f>IF(AND(T1925=1,G1925="PASS",P1925="FAIL"),1,0)</x:f>
        <x:v>1</x:v>
      </x:c>
      <x:c r="S1925" s="9" t="n">
        <x:f>IF(AND(T1925=1,G1925="FAIL",P1925="PASS"),1,0)</x:f>
        <x:v>0</x:v>
      </x:c>
      <x:c r="T1925" s="9" t="n">
        <x:v>1</x:v>
      </x:c>
      <x:c r="U1925" s="9" t="n">
        <x:v>6</x:v>
      </x:c>
      <x:c r="V1925" s="9" t="str">
        <x:v>MVP/SHACL_GENERATION_PIPELINE/experiments/FULL_REPAIR_V2/RUN_01/runs/RUN-TRF-062-20260915T132423609206Z/final/final_shape.ttl</x:v>
      </x:c>
    </x:row>
    <x:row r="1926" ht="22" customHeight="1">
      <x:c r="A1926" s="10" t="str">
        <x:v>V2_FALLBACK25</x:v>
      </x:c>
      <x:c r="B1926" s="10" t="str">
        <x:v>TRF-062</x:v>
      </x:c>
      <x:c r="C1926" s="10" t="str">
        <x:v>TRF-062-F02</x:v>
      </x:c>
      <x:c r="D1926" s="10" t="str">
        <x:v>RUN_01</x:v>
      </x:c>
      <x:c r="E1926" s="10" t="str">
        <x:v>ORIGINAL_LEDGER</x:v>
      </x:c>
      <x:c r="F1926" s="10" t="str">
        <x:v>FAIL</x:v>
      </x:c>
      <x:c r="G1926" s="10" t="str">
        <x:v>FAIL</x:v>
      </x:c>
      <x:c r="H1926" s="10" t="str">
        <x:v>EXECUTED</x:v>
      </x:c>
      <x:c r="I1926" s="10" t="str">
        <x:v>PARSED</x:v>
      </x:c>
      <x:c r="J1926" s="10" t="str">
        <x:v>GENERATION_ACCEPTED</x:v>
      </x:c>
      <x:c r="K1926" s="10" t="str">
        <x:v>656545cf3730975f975f0e0c496181b9a8581ae192e1ed21a602ba362a119715</x:v>
      </x:c>
      <x:c r="L1926" s="10" t="str">
        <x:v>full_repair_v2</x:v>
      </x:c>
      <x:c r="M1926" s="10" t="n">
        <x:v>1</x:v>
      </x:c>
      <x:c r="N1926" s="10" t="n">
        <x:v>0</x:v>
      </x:c>
      <x:c r="O1926" s="10" t="n">
        <x:v>0</x:v>
      </x:c>
      <x:c r="P1926" s="9" t="str">
        <x:f>'CaseReview'!U1926</x:f>
        <x:v>FAIL</x:v>
      </x:c>
      <x:c r="Q1926" s="9" t="n">
        <x:f>IF(AND(T1926=1,G1926=P1926),1,0)</x:f>
        <x:v>1</x:v>
      </x:c>
      <x:c r="R1926" s="9" t="n">
        <x:f>IF(AND(T1926=1,G1926="PASS",P1926="FAIL"),1,0)</x:f>
        <x:v>0</x:v>
      </x:c>
      <x:c r="S1926" s="9" t="n">
        <x:f>IF(AND(T1926=1,G1926="FAIL",P1926="PASS"),1,0)</x:f>
        <x:v>0</x:v>
      </x:c>
      <x:c r="T1926" s="9" t="n">
        <x:v>1</x:v>
      </x:c>
      <x:c r="U1926" s="9" t="n">
        <x:v>6</x:v>
      </x:c>
      <x:c r="V1926" s="9" t="str">
        <x:v>MVP/SHACL_GENERATION_PIPELINE/experiments/FULL_REPAIR_V2/RUN_01/runs/RUN-TRF-062-20260915T132423609206Z/final/final_shape.ttl</x:v>
      </x:c>
    </x:row>
    <x:row r="1927" ht="22" customHeight="1">
      <x:c r="A1927" s="10" t="str">
        <x:v>V2_FALLBACK25</x:v>
      </x:c>
      <x:c r="B1927" s="10" t="str">
        <x:v>TRF-062</x:v>
      </x:c>
      <x:c r="C1927" s="10" t="str">
        <x:v>TRF-062-F03</x:v>
      </x:c>
      <x:c r="D1927" s="10" t="str">
        <x:v>RUN_01</x:v>
      </x:c>
      <x:c r="E1927" s="10" t="str">
        <x:v>ORIGINAL_LEDGER</x:v>
      </x:c>
      <x:c r="F1927" s="10" t="str">
        <x:v>FAIL</x:v>
      </x:c>
      <x:c r="G1927" s="10" t="str">
        <x:v>PASS</x:v>
      </x:c>
      <x:c r="H1927" s="10" t="str">
        <x:v>EXECUTED</x:v>
      </x:c>
      <x:c r="I1927" s="10" t="str">
        <x:v>PARSED</x:v>
      </x:c>
      <x:c r="J1927" s="10" t="str">
        <x:v>GENERATION_ACCEPTED</x:v>
      </x:c>
      <x:c r="K1927" s="10" t="str">
        <x:v>656545cf3730975f975f0e0c496181b9a8581ae192e1ed21a602ba362a119715</x:v>
      </x:c>
      <x:c r="L1927" s="10" t="str">
        <x:v>full_repair_v2</x:v>
      </x:c>
      <x:c r="M1927" s="10" t="n">
        <x:v>0</x:v>
      </x:c>
      <x:c r="N1927" s="10" t="n">
        <x:v>1</x:v>
      </x:c>
      <x:c r="O1927" s="10" t="n">
        <x:v>0</x:v>
      </x:c>
      <x:c r="P1927" s="9" t="str">
        <x:f>'CaseReview'!U1927</x:f>
        <x:v>FAIL</x:v>
      </x:c>
      <x:c r="Q1927" s="9" t="n">
        <x:f>IF(AND(T1927=1,G1927=P1927),1,0)</x:f>
        <x:v>0</x:v>
      </x:c>
      <x:c r="R1927" s="9" t="n">
        <x:f>IF(AND(T1927=1,G1927="PASS",P1927="FAIL"),1,0)</x:f>
        <x:v>1</x:v>
      </x:c>
      <x:c r="S1927" s="9" t="n">
        <x:f>IF(AND(T1927=1,G1927="FAIL",P1927="PASS"),1,0)</x:f>
        <x:v>0</x:v>
      </x:c>
      <x:c r="T1927" s="9" t="n">
        <x:v>1</x:v>
      </x:c>
      <x:c r="U1927" s="9" t="n">
        <x:v>6</x:v>
      </x:c>
      <x:c r="V1927" s="9" t="str">
        <x:v>MVP/SHACL_GENERATION_PIPELINE/experiments/FULL_REPAIR_V2/RUN_01/runs/RUN-TRF-062-20260915T132423609206Z/final/final_shape.ttl</x:v>
      </x:c>
    </x:row>
    <x:row r="1928" ht="22" customHeight="1">
      <x:c r="A1928" s="10" t="str">
        <x:v>V2_FALLBACK25</x:v>
      </x:c>
      <x:c r="B1928" s="10" t="str">
        <x:v>TRF-062</x:v>
      </x:c>
      <x:c r="C1928" s="10" t="str">
        <x:v>TRF-062-F04</x:v>
      </x:c>
      <x:c r="D1928" s="10" t="str">
        <x:v>RUN_01</x:v>
      </x:c>
      <x:c r="E1928" s="10" t="str">
        <x:v>ORIGINAL_LEDGER</x:v>
      </x:c>
      <x:c r="F1928" s="10" t="str">
        <x:v>FAIL</x:v>
      </x:c>
      <x:c r="G1928" s="10" t="str">
        <x:v>FAIL</x:v>
      </x:c>
      <x:c r="H1928" s="10" t="str">
        <x:v>EXECUTED</x:v>
      </x:c>
      <x:c r="I1928" s="10" t="str">
        <x:v>PARSED</x:v>
      </x:c>
      <x:c r="J1928" s="10" t="str">
        <x:v>GENERATION_ACCEPTED</x:v>
      </x:c>
      <x:c r="K1928" s="10" t="str">
        <x:v>656545cf3730975f975f0e0c496181b9a8581ae192e1ed21a602ba362a119715</x:v>
      </x:c>
      <x:c r="L1928" s="10" t="str">
        <x:v>full_repair_v2</x:v>
      </x:c>
      <x:c r="M1928" s="10" t="n">
        <x:v>1</x:v>
      </x:c>
      <x:c r="N1928" s="10" t="n">
        <x:v>0</x:v>
      </x:c>
      <x:c r="O1928" s="10" t="n">
        <x:v>0</x:v>
      </x:c>
      <x:c r="P1928" s="9" t="str">
        <x:f>'CaseReview'!U1928</x:f>
        <x:v>FAIL</x:v>
      </x:c>
      <x:c r="Q1928" s="9" t="n">
        <x:f>IF(AND(T1928=1,G1928=P1928),1,0)</x:f>
        <x:v>1</x:v>
      </x:c>
      <x:c r="R1928" s="9" t="n">
        <x:f>IF(AND(T1928=1,G1928="PASS",P1928="FAIL"),1,0)</x:f>
        <x:v>0</x:v>
      </x:c>
      <x:c r="S1928" s="9" t="n">
        <x:f>IF(AND(T1928=1,G1928="FAIL",P1928="PASS"),1,0)</x:f>
        <x:v>0</x:v>
      </x:c>
      <x:c r="T1928" s="9" t="n">
        <x:v>1</x:v>
      </x:c>
      <x:c r="U1928" s="9" t="n">
        <x:v>6</x:v>
      </x:c>
      <x:c r="V1928" s="9" t="str">
        <x:v>MVP/SHACL_GENERATION_PIPELINE/experiments/FULL_REPAIR_V2/RUN_01/runs/RUN-TRF-062-20260915T132423609206Z/final/final_shape.ttl</x:v>
      </x:c>
    </x:row>
    <x:row r="1929" ht="22" customHeight="1">
      <x:c r="A1929" s="10" t="str">
        <x:v>V2_FALLBACK25</x:v>
      </x:c>
      <x:c r="B1929" s="10" t="str">
        <x:v>TRF-062</x:v>
      </x:c>
      <x:c r="C1929" s="10" t="str">
        <x:v>TRF-062-P01</x:v>
      </x:c>
      <x:c r="D1929" s="10" t="str">
        <x:v>RUN_01</x:v>
      </x:c>
      <x:c r="E1929" s="10" t="str">
        <x:v>ORIGINAL_LEDGER</x:v>
      </x:c>
      <x:c r="F1929" s="10" t="str">
        <x:v>PASS</x:v>
      </x:c>
      <x:c r="G1929" s="10" t="str">
        <x:v>PASS</x:v>
      </x:c>
      <x:c r="H1929" s="10" t="str">
        <x:v>EXECUTED</x:v>
      </x:c>
      <x:c r="I1929" s="10" t="str">
        <x:v>PARSED</x:v>
      </x:c>
      <x:c r="J1929" s="10" t="str">
        <x:v>GENERATION_ACCEPTED</x:v>
      </x:c>
      <x:c r="K1929" s="10" t="str">
        <x:v>656545cf3730975f975f0e0c496181b9a8581ae192e1ed21a602ba362a119715</x:v>
      </x:c>
      <x:c r="L1929" s="10" t="str">
        <x:v>full_repair_v2</x:v>
      </x:c>
      <x:c r="M1929" s="10" t="n">
        <x:v>1</x:v>
      </x:c>
      <x:c r="N1929" s="10" t="n">
        <x:v>0</x:v>
      </x:c>
      <x:c r="O1929" s="10" t="n">
        <x:v>0</x:v>
      </x:c>
      <x:c r="P1929" s="9" t="str">
        <x:f>'CaseReview'!U1929</x:f>
        <x:v>PASS</x:v>
      </x:c>
      <x:c r="Q1929" s="9" t="n">
        <x:f>IF(AND(T1929=1,G1929=P1929),1,0)</x:f>
        <x:v>1</x:v>
      </x:c>
      <x:c r="R1929" s="9" t="n">
        <x:f>IF(AND(T1929=1,G1929="PASS",P1929="FAIL"),1,0)</x:f>
        <x:v>0</x:v>
      </x:c>
      <x:c r="S1929" s="9" t="n">
        <x:f>IF(AND(T1929=1,G1929="FAIL",P1929="PASS"),1,0)</x:f>
        <x:v>0</x:v>
      </x:c>
      <x:c r="T1929" s="9" t="n">
        <x:v>1</x:v>
      </x:c>
      <x:c r="U1929" s="9" t="n">
        <x:v>6</x:v>
      </x:c>
      <x:c r="V1929" s="9" t="str">
        <x:v>MVP/SHACL_GENERATION_PIPELINE/experiments/FULL_REPAIR_V2/RUN_01/runs/RUN-TRF-062-20260915T132423609206Z/final/final_shape.ttl</x:v>
      </x:c>
    </x:row>
    <x:row r="1930" ht="22" customHeight="1">
      <x:c r="A1930" s="10" t="str">
        <x:v>V2_FALLBACK25</x:v>
      </x:c>
      <x:c r="B1930" s="10" t="str">
        <x:v>TRF-062</x:v>
      </x:c>
      <x:c r="C1930" s="10" t="str">
        <x:v>TRF-062-P02</x:v>
      </x:c>
      <x:c r="D1930" s="10" t="str">
        <x:v>RUN_01</x:v>
      </x:c>
      <x:c r="E1930" s="10" t="str">
        <x:v>ORIGINAL_LEDGER</x:v>
      </x:c>
      <x:c r="F1930" s="10" t="str">
        <x:v>PASS</x:v>
      </x:c>
      <x:c r="G1930" s="10" t="str">
        <x:v>PASS</x:v>
      </x:c>
      <x:c r="H1930" s="10" t="str">
        <x:v>EXECUTED</x:v>
      </x:c>
      <x:c r="I1930" s="10" t="str">
        <x:v>PARSED</x:v>
      </x:c>
      <x:c r="J1930" s="10" t="str">
        <x:v>GENERATION_ACCEPTED</x:v>
      </x:c>
      <x:c r="K1930" s="10" t="str">
        <x:v>656545cf3730975f975f0e0c496181b9a8581ae192e1ed21a602ba362a119715</x:v>
      </x:c>
      <x:c r="L1930" s="10" t="str">
        <x:v>full_repair_v2</x:v>
      </x:c>
      <x:c r="M1930" s="10" t="n">
        <x:v>1</x:v>
      </x:c>
      <x:c r="N1930" s="10" t="n">
        <x:v>0</x:v>
      </x:c>
      <x:c r="O1930" s="10" t="n">
        <x:v>0</x:v>
      </x:c>
      <x:c r="P1930" s="9" t="str">
        <x:f>'CaseReview'!U1930</x:f>
        <x:v>PASS</x:v>
      </x:c>
      <x:c r="Q1930" s="9" t="n">
        <x:f>IF(AND(T1930=1,G1930=P1930),1,0)</x:f>
        <x:v>1</x:v>
      </x:c>
      <x:c r="R1930" s="9" t="n">
        <x:f>IF(AND(T1930=1,G1930="PASS",P1930="FAIL"),1,0)</x:f>
        <x:v>0</x:v>
      </x:c>
      <x:c r="S1930" s="9" t="n">
        <x:f>IF(AND(T1930=1,G1930="FAIL",P1930="PASS"),1,0)</x:f>
        <x:v>0</x:v>
      </x:c>
      <x:c r="T1930" s="9" t="n">
        <x:v>1</x:v>
      </x:c>
      <x:c r="U1930" s="9" t="n">
        <x:v>6</x:v>
      </x:c>
      <x:c r="V1930" s="9" t="str">
        <x:v>MVP/SHACL_GENERATION_PIPELINE/experiments/FULL_REPAIR_V2/RUN_01/runs/RUN-TRF-062-20260915T132423609206Z/final/final_shape.ttl</x:v>
      </x:c>
    </x:row>
    <x:row r="1931" ht="22" customHeight="1">
      <x:c r="A1931" s="10" t="str">
        <x:v>V2_FALLBACK25</x:v>
      </x:c>
      <x:c r="B1931" s="10" t="str">
        <x:v>TRF-063</x:v>
      </x:c>
      <x:c r="C1931" s="10" t="str">
        <x:v>TRF-063-F01</x:v>
      </x:c>
      <x:c r="D1931" s="10" t="str">
        <x:v>RUN_01</x:v>
      </x:c>
      <x:c r="E1931" s="10" t="str">
        <x:v>ORIGINAL_LEDGER</x:v>
      </x:c>
      <x:c r="F1931" s="10" t="str">
        <x:v>FAIL</x:v>
      </x:c>
      <x:c r="G1931" s="10" t="str">
        <x:v>FAIL</x:v>
      </x:c>
      <x:c r="H1931" s="10" t="str">
        <x:v>EXECUTED</x:v>
      </x:c>
      <x:c r="I1931" s="10" t="str">
        <x:v>PARSED</x:v>
      </x:c>
      <x:c r="J1931" s="10" t="str">
        <x:v>GENERATION_ACCEPTED</x:v>
      </x:c>
      <x:c r="K1931" s="10" t="str">
        <x:v>cf29733c36b7b8ec539149a242ca02b716a792217efc44f5ad088b4e30616821</x:v>
      </x:c>
      <x:c r="L1931" s="10" t="str">
        <x:v>full_repair_v2</x:v>
      </x:c>
      <x:c r="M1931" s="10" t="n">
        <x:v>1</x:v>
      </x:c>
      <x:c r="N1931" s="10" t="n">
        <x:v>0</x:v>
      </x:c>
      <x:c r="O1931" s="10" t="n">
        <x:v>0</x:v>
      </x:c>
      <x:c r="P1931" s="9" t="str">
        <x:f>'CaseReview'!U1931</x:f>
        <x:v>FAIL</x:v>
      </x:c>
      <x:c r="Q1931" s="9" t="n">
        <x:f>IF(AND(T1931=1,G1931=P1931),1,0)</x:f>
        <x:v>1</x:v>
      </x:c>
      <x:c r="R1931" s="9" t="n">
        <x:f>IF(AND(T1931=1,G1931="PASS",P1931="FAIL"),1,0)</x:f>
        <x:v>0</x:v>
      </x:c>
      <x:c r="S1931" s="9" t="n">
        <x:f>IF(AND(T1931=1,G1931="FAIL",P1931="PASS"),1,0)</x:f>
        <x:v>0</x:v>
      </x:c>
      <x:c r="T1931" s="9" t="n">
        <x:v>1</x:v>
      </x:c>
      <x:c r="U1931" s="9" t="n">
        <x:v>8</x:v>
      </x:c>
      <x:c r="V1931" s="9" t="str">
        <x:v>MVP/SHACL_GENERATION_PIPELINE/experiments/FULL_REPAIR_V2/RUN_01/runs/RUN-TRF-063-20260915T132446303407Z/final/final_shape.ttl</x:v>
      </x:c>
    </x:row>
    <x:row r="1932" ht="22" customHeight="1">
      <x:c r="A1932" s="10" t="str">
        <x:v>V2_FALLBACK25</x:v>
      </x:c>
      <x:c r="B1932" s="10" t="str">
        <x:v>TRF-063</x:v>
      </x:c>
      <x:c r="C1932" s="10" t="str">
        <x:v>TRF-063-F02</x:v>
      </x:c>
      <x:c r="D1932" s="10" t="str">
        <x:v>RUN_01</x:v>
      </x:c>
      <x:c r="E1932" s="10" t="str">
        <x:v>ORIGINAL_LEDGER</x:v>
      </x:c>
      <x:c r="F1932" s="10" t="str">
        <x:v>FAIL</x:v>
      </x:c>
      <x:c r="G1932" s="10" t="str">
        <x:v>FAIL</x:v>
      </x:c>
      <x:c r="H1932" s="10" t="str">
        <x:v>EXECUTED</x:v>
      </x:c>
      <x:c r="I1932" s="10" t="str">
        <x:v>PARSED</x:v>
      </x:c>
      <x:c r="J1932" s="10" t="str">
        <x:v>GENERATION_ACCEPTED</x:v>
      </x:c>
      <x:c r="K1932" s="10" t="str">
        <x:v>cf29733c36b7b8ec539149a242ca02b716a792217efc44f5ad088b4e30616821</x:v>
      </x:c>
      <x:c r="L1932" s="10" t="str">
        <x:v>full_repair_v2</x:v>
      </x:c>
      <x:c r="M1932" s="10" t="n">
        <x:v>1</x:v>
      </x:c>
      <x:c r="N1932" s="10" t="n">
        <x:v>0</x:v>
      </x:c>
      <x:c r="O1932" s="10" t="n">
        <x:v>0</x:v>
      </x:c>
      <x:c r="P1932" s="9" t="str">
        <x:f>'CaseReview'!U1932</x:f>
        <x:v>FAIL</x:v>
      </x:c>
      <x:c r="Q1932" s="9" t="n">
        <x:f>IF(AND(T1932=1,G1932=P1932),1,0)</x:f>
        <x:v>1</x:v>
      </x:c>
      <x:c r="R1932" s="9" t="n">
        <x:f>IF(AND(T1932=1,G1932="PASS",P1932="FAIL"),1,0)</x:f>
        <x:v>0</x:v>
      </x:c>
      <x:c r="S1932" s="9" t="n">
        <x:f>IF(AND(T1932=1,G1932="FAIL",P1932="PASS"),1,0)</x:f>
        <x:v>0</x:v>
      </x:c>
      <x:c r="T1932" s="9" t="n">
        <x:v>1</x:v>
      </x:c>
      <x:c r="U1932" s="9" t="n">
        <x:v>8</x:v>
      </x:c>
      <x:c r="V1932" s="9" t="str">
        <x:v>MVP/SHACL_GENERATION_PIPELINE/experiments/FULL_REPAIR_V2/RUN_01/runs/RUN-TRF-063-20260915T132446303407Z/final/final_shape.ttl</x:v>
      </x:c>
    </x:row>
    <x:row r="1933" ht="22" customHeight="1">
      <x:c r="A1933" s="10" t="str">
        <x:v>V2_FALLBACK25</x:v>
      </x:c>
      <x:c r="B1933" s="10" t="str">
        <x:v>TRF-063</x:v>
      </x:c>
      <x:c r="C1933" s="10" t="str">
        <x:v>TRF-063-F03</x:v>
      </x:c>
      <x:c r="D1933" s="10" t="str">
        <x:v>RUN_01</x:v>
      </x:c>
      <x:c r="E1933" s="10" t="str">
        <x:v>ORIGINAL_LEDGER</x:v>
      </x:c>
      <x:c r="F1933" s="10" t="str">
        <x:v>FAIL</x:v>
      </x:c>
      <x:c r="G1933" s="10" t="str">
        <x:v>FAIL</x:v>
      </x:c>
      <x:c r="H1933" s="10" t="str">
        <x:v>EXECUTED</x:v>
      </x:c>
      <x:c r="I1933" s="10" t="str">
        <x:v>PARSED</x:v>
      </x:c>
      <x:c r="J1933" s="10" t="str">
        <x:v>GENERATION_ACCEPTED</x:v>
      </x:c>
      <x:c r="K1933" s="10" t="str">
        <x:v>cf29733c36b7b8ec539149a242ca02b716a792217efc44f5ad088b4e30616821</x:v>
      </x:c>
      <x:c r="L1933" s="10" t="str">
        <x:v>full_repair_v2</x:v>
      </x:c>
      <x:c r="M1933" s="10" t="n">
        <x:v>1</x:v>
      </x:c>
      <x:c r="N1933" s="10" t="n">
        <x:v>0</x:v>
      </x:c>
      <x:c r="O1933" s="10" t="n">
        <x:v>0</x:v>
      </x:c>
      <x:c r="P1933" s="9" t="str">
        <x:f>'CaseReview'!U1933</x:f>
        <x:v>FAIL</x:v>
      </x:c>
      <x:c r="Q1933" s="9" t="n">
        <x:f>IF(AND(T1933=1,G1933=P1933),1,0)</x:f>
        <x:v>1</x:v>
      </x:c>
      <x:c r="R1933" s="9" t="n">
        <x:f>IF(AND(T1933=1,G1933="PASS",P1933="FAIL"),1,0)</x:f>
        <x:v>0</x:v>
      </x:c>
      <x:c r="S1933" s="9" t="n">
        <x:f>IF(AND(T1933=1,G1933="FAIL",P1933="PASS"),1,0)</x:f>
        <x:v>0</x:v>
      </x:c>
      <x:c r="T1933" s="9" t="n">
        <x:v>1</x:v>
      </x:c>
      <x:c r="U1933" s="9" t="n">
        <x:v>8</x:v>
      </x:c>
      <x:c r="V1933" s="9" t="str">
        <x:v>MVP/SHACL_GENERATION_PIPELINE/experiments/FULL_REPAIR_V2/RUN_01/runs/RUN-TRF-063-20260915T132446303407Z/final/final_shape.ttl</x:v>
      </x:c>
    </x:row>
    <x:row r="1934" ht="22" customHeight="1">
      <x:c r="A1934" s="10" t="str">
        <x:v>V2_FALLBACK25</x:v>
      </x:c>
      <x:c r="B1934" s="10" t="str">
        <x:v>TRF-063</x:v>
      </x:c>
      <x:c r="C1934" s="10" t="str">
        <x:v>TRF-063-F04</x:v>
      </x:c>
      <x:c r="D1934" s="10" t="str">
        <x:v>RUN_01</x:v>
      </x:c>
      <x:c r="E1934" s="10" t="str">
        <x:v>ORIGINAL_LEDGER</x:v>
      </x:c>
      <x:c r="F1934" s="10" t="str">
        <x:v>FAIL</x:v>
      </x:c>
      <x:c r="G1934" s="10" t="str">
        <x:v>FAIL</x:v>
      </x:c>
      <x:c r="H1934" s="10" t="str">
        <x:v>EXECUTED</x:v>
      </x:c>
      <x:c r="I1934" s="10" t="str">
        <x:v>PARSED</x:v>
      </x:c>
      <x:c r="J1934" s="10" t="str">
        <x:v>GENERATION_ACCEPTED</x:v>
      </x:c>
      <x:c r="K1934" s="10" t="str">
        <x:v>cf29733c36b7b8ec539149a242ca02b716a792217efc44f5ad088b4e30616821</x:v>
      </x:c>
      <x:c r="L1934" s="10" t="str">
        <x:v>full_repair_v2</x:v>
      </x:c>
      <x:c r="M1934" s="10" t="n">
        <x:v>1</x:v>
      </x:c>
      <x:c r="N1934" s="10" t="n">
        <x:v>0</x:v>
      </x:c>
      <x:c r="O1934" s="10" t="n">
        <x:v>0</x:v>
      </x:c>
      <x:c r="P1934" s="9" t="str">
        <x:f>'CaseReview'!U1934</x:f>
        <x:v>FAIL</x:v>
      </x:c>
      <x:c r="Q1934" s="9" t="n">
        <x:f>IF(AND(T1934=1,G1934=P1934),1,0)</x:f>
        <x:v>1</x:v>
      </x:c>
      <x:c r="R1934" s="9" t="n">
        <x:f>IF(AND(T1934=1,G1934="PASS",P1934="FAIL"),1,0)</x:f>
        <x:v>0</x:v>
      </x:c>
      <x:c r="S1934" s="9" t="n">
        <x:f>IF(AND(T1934=1,G1934="FAIL",P1934="PASS"),1,0)</x:f>
        <x:v>0</x:v>
      </x:c>
      <x:c r="T1934" s="9" t="n">
        <x:v>1</x:v>
      </x:c>
      <x:c r="U1934" s="9" t="n">
        <x:v>8</x:v>
      </x:c>
      <x:c r="V1934" s="9" t="str">
        <x:v>MVP/SHACL_GENERATION_PIPELINE/experiments/FULL_REPAIR_V2/RUN_01/runs/RUN-TRF-063-20260915T132446303407Z/final/final_shape.ttl</x:v>
      </x:c>
    </x:row>
    <x:row r="1935" ht="22" customHeight="1">
      <x:c r="A1935" s="10" t="str">
        <x:v>V2_FALLBACK25</x:v>
      </x:c>
      <x:c r="B1935" s="10" t="str">
        <x:v>TRF-063</x:v>
      </x:c>
      <x:c r="C1935" s="10" t="str">
        <x:v>TRF-063-F05</x:v>
      </x:c>
      <x:c r="D1935" s="10" t="str">
        <x:v>RUN_01</x:v>
      </x:c>
      <x:c r="E1935" s="10" t="str">
        <x:v>ORIGINAL_LEDGER</x:v>
      </x:c>
      <x:c r="F1935" s="10" t="str">
        <x:v>FAIL</x:v>
      </x:c>
      <x:c r="G1935" s="10" t="str">
        <x:v>FAIL</x:v>
      </x:c>
      <x:c r="H1935" s="10" t="str">
        <x:v>EXECUTED</x:v>
      </x:c>
      <x:c r="I1935" s="10" t="str">
        <x:v>PARSED</x:v>
      </x:c>
      <x:c r="J1935" s="10" t="str">
        <x:v>GENERATION_ACCEPTED</x:v>
      </x:c>
      <x:c r="K1935" s="10" t="str">
        <x:v>cf29733c36b7b8ec539149a242ca02b716a792217efc44f5ad088b4e30616821</x:v>
      </x:c>
      <x:c r="L1935" s="10" t="str">
        <x:v>full_repair_v2</x:v>
      </x:c>
      <x:c r="M1935" s="10" t="n">
        <x:v>1</x:v>
      </x:c>
      <x:c r="N1935" s="10" t="n">
        <x:v>0</x:v>
      </x:c>
      <x:c r="O1935" s="10" t="n">
        <x:v>0</x:v>
      </x:c>
      <x:c r="P1935" s="9" t="str">
        <x:f>'CaseReview'!U1935</x:f>
        <x:v>FAIL</x:v>
      </x:c>
      <x:c r="Q1935" s="9" t="n">
        <x:f>IF(AND(T1935=1,G1935=P1935),1,0)</x:f>
        <x:v>1</x:v>
      </x:c>
      <x:c r="R1935" s="9" t="n">
        <x:f>IF(AND(T1935=1,G1935="PASS",P1935="FAIL"),1,0)</x:f>
        <x:v>0</x:v>
      </x:c>
      <x:c r="S1935" s="9" t="n">
        <x:f>IF(AND(T1935=1,G1935="FAIL",P1935="PASS"),1,0)</x:f>
        <x:v>0</x:v>
      </x:c>
      <x:c r="T1935" s="9" t="n">
        <x:v>1</x:v>
      </x:c>
      <x:c r="U1935" s="9" t="n">
        <x:v>8</x:v>
      </x:c>
      <x:c r="V1935" s="9" t="str">
        <x:v>MVP/SHACL_GENERATION_PIPELINE/experiments/FULL_REPAIR_V2/RUN_01/runs/RUN-TRF-063-20260915T132446303407Z/final/final_shape.ttl</x:v>
      </x:c>
    </x:row>
    <x:row r="1936" ht="22" customHeight="1">
      <x:c r="A1936" s="10" t="str">
        <x:v>V2_FALLBACK25</x:v>
      </x:c>
      <x:c r="B1936" s="10" t="str">
        <x:v>TRF-063</x:v>
      </x:c>
      <x:c r="C1936" s="10" t="str">
        <x:v>TRF-063-F06</x:v>
      </x:c>
      <x:c r="D1936" s="10" t="str">
        <x:v>RUN_01</x:v>
      </x:c>
      <x:c r="E1936" s="10" t="str">
        <x:v>ORIGINAL_LEDGER</x:v>
      </x:c>
      <x:c r="F1936" s="10" t="str">
        <x:v>FAIL</x:v>
      </x:c>
      <x:c r="G1936" s="10" t="str">
        <x:v>FAIL</x:v>
      </x:c>
      <x:c r="H1936" s="10" t="str">
        <x:v>EXECUTED</x:v>
      </x:c>
      <x:c r="I1936" s="10" t="str">
        <x:v>PARSED</x:v>
      </x:c>
      <x:c r="J1936" s="10" t="str">
        <x:v>GENERATION_ACCEPTED</x:v>
      </x:c>
      <x:c r="K1936" s="10" t="str">
        <x:v>cf29733c36b7b8ec539149a242ca02b716a792217efc44f5ad088b4e30616821</x:v>
      </x:c>
      <x:c r="L1936" s="10" t="str">
        <x:v>full_repair_v2</x:v>
      </x:c>
      <x:c r="M1936" s="10" t="n">
        <x:v>1</x:v>
      </x:c>
      <x:c r="N1936" s="10" t="n">
        <x:v>0</x:v>
      </x:c>
      <x:c r="O1936" s="10" t="n">
        <x:v>0</x:v>
      </x:c>
      <x:c r="P1936" s="9" t="str">
        <x:f>'CaseReview'!U1936</x:f>
        <x:v>FAIL</x:v>
      </x:c>
      <x:c r="Q1936" s="9" t="n">
        <x:f>IF(AND(T1936=1,G1936=P1936),1,0)</x:f>
        <x:v>1</x:v>
      </x:c>
      <x:c r="R1936" s="9" t="n">
        <x:f>IF(AND(T1936=1,G1936="PASS",P1936="FAIL"),1,0)</x:f>
        <x:v>0</x:v>
      </x:c>
      <x:c r="S1936" s="9" t="n">
        <x:f>IF(AND(T1936=1,G1936="FAIL",P1936="PASS"),1,0)</x:f>
        <x:v>0</x:v>
      </x:c>
      <x:c r="T1936" s="9" t="n">
        <x:v>1</x:v>
      </x:c>
      <x:c r="U1936" s="9" t="n">
        <x:v>8</x:v>
      </x:c>
      <x:c r="V1936" s="9" t="str">
        <x:v>MVP/SHACL_GENERATION_PIPELINE/experiments/FULL_REPAIR_V2/RUN_01/runs/RUN-TRF-063-20260915T132446303407Z/final/final_shape.ttl</x:v>
      </x:c>
    </x:row>
    <x:row r="1937" ht="22" customHeight="1">
      <x:c r="A1937" s="10" t="str">
        <x:v>V2_FALLBACK25</x:v>
      </x:c>
      <x:c r="B1937" s="10" t="str">
        <x:v>TRF-063</x:v>
      </x:c>
      <x:c r="C1937" s="10" t="str">
        <x:v>TRF-063-P01</x:v>
      </x:c>
      <x:c r="D1937" s="10" t="str">
        <x:v>RUN_01</x:v>
      </x:c>
      <x:c r="E1937" s="10" t="str">
        <x:v>ORIGINAL_LEDGER</x:v>
      </x:c>
      <x:c r="F1937" s="10" t="str">
        <x:v>PASS</x:v>
      </x:c>
      <x:c r="G1937" s="10" t="str">
        <x:v>FAIL</x:v>
      </x:c>
      <x:c r="H1937" s="10" t="str">
        <x:v>EXECUTED</x:v>
      </x:c>
      <x:c r="I1937" s="10" t="str">
        <x:v>PARSED</x:v>
      </x:c>
      <x:c r="J1937" s="10" t="str">
        <x:v>GENERATION_ACCEPTED</x:v>
      </x:c>
      <x:c r="K1937" s="10" t="str">
        <x:v>cf29733c36b7b8ec539149a242ca02b716a792217efc44f5ad088b4e30616821</x:v>
      </x:c>
      <x:c r="L1937" s="10" t="str">
        <x:v>full_repair_v2</x:v>
      </x:c>
      <x:c r="M1937" s="10" t="n">
        <x:v>0</x:v>
      </x:c>
      <x:c r="N1937" s="10" t="n">
        <x:v>0</x:v>
      </x:c>
      <x:c r="O1937" s="10" t="n">
        <x:v>1</x:v>
      </x:c>
      <x:c r="P1937" s="9" t="str">
        <x:f>'CaseReview'!U1937</x:f>
        <x:v>PASS</x:v>
      </x:c>
      <x:c r="Q1937" s="9" t="n">
        <x:f>IF(AND(T1937=1,G1937=P1937),1,0)</x:f>
        <x:v>0</x:v>
      </x:c>
      <x:c r="R1937" s="9" t="n">
        <x:f>IF(AND(T1937=1,G1937="PASS",P1937="FAIL"),1,0)</x:f>
        <x:v>0</x:v>
      </x:c>
      <x:c r="S1937" s="9" t="n">
        <x:f>IF(AND(T1937=1,G1937="FAIL",P1937="PASS"),1,0)</x:f>
        <x:v>1</x:v>
      </x:c>
      <x:c r="T1937" s="9" t="n">
        <x:v>1</x:v>
      </x:c>
      <x:c r="U1937" s="9" t="n">
        <x:v>8</x:v>
      </x:c>
      <x:c r="V1937" s="9" t="str">
        <x:v>MVP/SHACL_GENERATION_PIPELINE/experiments/FULL_REPAIR_V2/RUN_01/runs/RUN-TRF-063-20260915T132446303407Z/final/final_shape.ttl</x:v>
      </x:c>
    </x:row>
    <x:row r="1938" ht="22" customHeight="1">
      <x:c r="A1938" s="10" t="str">
        <x:v>V2_FALLBACK25</x:v>
      </x:c>
      <x:c r="B1938" s="10" t="str">
        <x:v>TRF-063</x:v>
      </x:c>
      <x:c r="C1938" s="10" t="str">
        <x:v>TRF-063-P02</x:v>
      </x:c>
      <x:c r="D1938" s="10" t="str">
        <x:v>RUN_01</x:v>
      </x:c>
      <x:c r="E1938" s="10" t="str">
        <x:v>ORIGINAL_LEDGER</x:v>
      </x:c>
      <x:c r="F1938" s="10" t="str">
        <x:v>PASS</x:v>
      </x:c>
      <x:c r="G1938" s="10" t="str">
        <x:v>FAIL</x:v>
      </x:c>
      <x:c r="H1938" s="10" t="str">
        <x:v>EXECUTED</x:v>
      </x:c>
      <x:c r="I1938" s="10" t="str">
        <x:v>PARSED</x:v>
      </x:c>
      <x:c r="J1938" s="10" t="str">
        <x:v>GENERATION_ACCEPTED</x:v>
      </x:c>
      <x:c r="K1938" s="10" t="str">
        <x:v>cf29733c36b7b8ec539149a242ca02b716a792217efc44f5ad088b4e30616821</x:v>
      </x:c>
      <x:c r="L1938" s="10" t="str">
        <x:v>full_repair_v2</x:v>
      </x:c>
      <x:c r="M1938" s="10" t="n">
        <x:v>0</x:v>
      </x:c>
      <x:c r="N1938" s="10" t="n">
        <x:v>0</x:v>
      </x:c>
      <x:c r="O1938" s="10" t="n">
        <x:v>1</x:v>
      </x:c>
      <x:c r="P1938" s="9" t="str">
        <x:f>'CaseReview'!U1938</x:f>
        <x:v>PASS</x:v>
      </x:c>
      <x:c r="Q1938" s="9" t="n">
        <x:f>IF(AND(T1938=1,G1938=P1938),1,0)</x:f>
        <x:v>0</x:v>
      </x:c>
      <x:c r="R1938" s="9" t="n">
        <x:f>IF(AND(T1938=1,G1938="PASS",P1938="FAIL"),1,0)</x:f>
        <x:v>0</x:v>
      </x:c>
      <x:c r="S1938" s="9" t="n">
        <x:f>IF(AND(T1938=1,G1938="FAIL",P1938="PASS"),1,0)</x:f>
        <x:v>1</x:v>
      </x:c>
      <x:c r="T1938" s="9" t="n">
        <x:v>1</x:v>
      </x:c>
      <x:c r="U1938" s="9" t="n">
        <x:v>8</x:v>
      </x:c>
      <x:c r="V1938" s="9" t="str">
        <x:v>MVP/SHACL_GENERATION_PIPELINE/experiments/FULL_REPAIR_V2/RUN_01/runs/RUN-TRF-063-20260915T132446303407Z/final/final_shape.ttl</x:v>
      </x:c>
    </x:row>
    <x:row r="1939" ht="22" customHeight="1">
      <x:c r="A1939" s="10" t="str">
        <x:v>V2_FALLBACK25</x:v>
      </x:c>
      <x:c r="B1939" s="10" t="str">
        <x:v>TRF-064</x:v>
      </x:c>
      <x:c r="C1939" s="10" t="str">
        <x:v>TRF-064-F01</x:v>
      </x:c>
      <x:c r="D1939" s="10" t="str">
        <x:v>RUN_01</x:v>
      </x:c>
      <x:c r="E1939" s="10" t="str">
        <x:v>ORIGINAL_LEDGER</x:v>
      </x:c>
      <x:c r="F1939" s="10" t="str">
        <x:v>FAIL</x:v>
      </x:c>
      <x:c r="G1939" s="10" t="str">
        <x:v>FAIL</x:v>
      </x:c>
      <x:c r="H1939" s="10" t="str">
        <x:v>EXECUTED</x:v>
      </x:c>
      <x:c r="I1939" s="10" t="str">
        <x:v>PARSED</x:v>
      </x:c>
      <x:c r="J1939" s="10" t="str">
        <x:v>GENERATION_ACCEPTED</x:v>
      </x:c>
      <x:c r="K1939" s="10" t="str">
        <x:v>43fba58e5bacc103bdbfc0e8a123f45a56c291a9d6fefcd8b97ee5d8d425eb49</x:v>
      </x:c>
      <x:c r="L1939" s="10" t="str">
        <x:v>full_repair_v2</x:v>
      </x:c>
      <x:c r="M1939" s="10" t="n">
        <x:v>1</x:v>
      </x:c>
      <x:c r="N1939" s="10" t="n">
        <x:v>0</x:v>
      </x:c>
      <x:c r="O1939" s="10" t="n">
        <x:v>0</x:v>
      </x:c>
      <x:c r="P1939" s="9" t="str">
        <x:f>'CaseReview'!U1939</x:f>
        <x:v>FAIL</x:v>
      </x:c>
      <x:c r="Q1939" s="9" t="n">
        <x:f>IF(AND(T1939=1,G1939=P1939),1,0)</x:f>
        <x:v>1</x:v>
      </x:c>
      <x:c r="R1939" s="9" t="n">
        <x:f>IF(AND(T1939=1,G1939="PASS",P1939="FAIL"),1,0)</x:f>
        <x:v>0</x:v>
      </x:c>
      <x:c r="S1939" s="9" t="n">
        <x:f>IF(AND(T1939=1,G1939="FAIL",P1939="PASS"),1,0)</x:f>
        <x:v>0</x:v>
      </x:c>
      <x:c r="T1939" s="9" t="n">
        <x:v>1</x:v>
      </x:c>
      <x:c r="U1939" s="9" t="n">
        <x:v>9</x:v>
      </x:c>
      <x:c r="V1939" s="9" t="str">
        <x:v>MVP/SHACL_GENERATION_PIPELINE/experiments/FULL_REPAIR_V2/RUN_01/runs/RUN-TRF-064-20260915T132529153463Z/final/final_shape.ttl</x:v>
      </x:c>
    </x:row>
    <x:row r="1940" ht="22" customHeight="1">
      <x:c r="A1940" s="10" t="str">
        <x:v>V2_FALLBACK25</x:v>
      </x:c>
      <x:c r="B1940" s="10" t="str">
        <x:v>TRF-064</x:v>
      </x:c>
      <x:c r="C1940" s="10" t="str">
        <x:v>TRF-064-F02</x:v>
      </x:c>
      <x:c r="D1940" s="10" t="str">
        <x:v>RUN_01</x:v>
      </x:c>
      <x:c r="E1940" s="10" t="str">
        <x:v>ORIGINAL_LEDGER</x:v>
      </x:c>
      <x:c r="F1940" s="10" t="str">
        <x:v>FAIL</x:v>
      </x:c>
      <x:c r="G1940" s="10" t="str">
        <x:v>FAIL</x:v>
      </x:c>
      <x:c r="H1940" s="10" t="str">
        <x:v>EXECUTED</x:v>
      </x:c>
      <x:c r="I1940" s="10" t="str">
        <x:v>PARSED</x:v>
      </x:c>
      <x:c r="J1940" s="10" t="str">
        <x:v>GENERATION_ACCEPTED</x:v>
      </x:c>
      <x:c r="K1940" s="10" t="str">
        <x:v>43fba58e5bacc103bdbfc0e8a123f45a56c291a9d6fefcd8b97ee5d8d425eb49</x:v>
      </x:c>
      <x:c r="L1940" s="10" t="str">
        <x:v>full_repair_v2</x:v>
      </x:c>
      <x:c r="M1940" s="10" t="n">
        <x:v>1</x:v>
      </x:c>
      <x:c r="N1940" s="10" t="n">
        <x:v>0</x:v>
      </x:c>
      <x:c r="O1940" s="10" t="n">
        <x:v>0</x:v>
      </x:c>
      <x:c r="P1940" s="9" t="str">
        <x:f>'CaseReview'!U1940</x:f>
        <x:v>FAIL</x:v>
      </x:c>
      <x:c r="Q1940" s="9" t="n">
        <x:f>IF(AND(T1940=1,G1940=P1940),1,0)</x:f>
        <x:v>1</x:v>
      </x:c>
      <x:c r="R1940" s="9" t="n">
        <x:f>IF(AND(T1940=1,G1940="PASS",P1940="FAIL"),1,0)</x:f>
        <x:v>0</x:v>
      </x:c>
      <x:c r="S1940" s="9" t="n">
        <x:f>IF(AND(T1940=1,G1940="FAIL",P1940="PASS"),1,0)</x:f>
        <x:v>0</x:v>
      </x:c>
      <x:c r="T1940" s="9" t="n">
        <x:v>1</x:v>
      </x:c>
      <x:c r="U1940" s="9" t="n">
        <x:v>9</x:v>
      </x:c>
      <x:c r="V1940" s="9" t="str">
        <x:v>MVP/SHACL_GENERATION_PIPELINE/experiments/FULL_REPAIR_V2/RUN_01/runs/RUN-TRF-064-20260915T132529153463Z/final/final_shape.ttl</x:v>
      </x:c>
    </x:row>
    <x:row r="1941" ht="22" customHeight="1">
      <x:c r="A1941" s="10" t="str">
        <x:v>V2_FALLBACK25</x:v>
      </x:c>
      <x:c r="B1941" s="10" t="str">
        <x:v>TRF-064</x:v>
      </x:c>
      <x:c r="C1941" s="10" t="str">
        <x:v>TRF-064-F03</x:v>
      </x:c>
      <x:c r="D1941" s="10" t="str">
        <x:v>RUN_01</x:v>
      </x:c>
      <x:c r="E1941" s="10" t="str">
        <x:v>ORIGINAL_LEDGER</x:v>
      </x:c>
      <x:c r="F1941" s="10" t="str">
        <x:v>FAIL</x:v>
      </x:c>
      <x:c r="G1941" s="10" t="str">
        <x:v>FAIL</x:v>
      </x:c>
      <x:c r="H1941" s="10" t="str">
        <x:v>EXECUTED</x:v>
      </x:c>
      <x:c r="I1941" s="10" t="str">
        <x:v>PARSED</x:v>
      </x:c>
      <x:c r="J1941" s="10" t="str">
        <x:v>GENERATION_ACCEPTED</x:v>
      </x:c>
      <x:c r="K1941" s="10" t="str">
        <x:v>43fba58e5bacc103bdbfc0e8a123f45a56c291a9d6fefcd8b97ee5d8d425eb49</x:v>
      </x:c>
      <x:c r="L1941" s="10" t="str">
        <x:v>full_repair_v2</x:v>
      </x:c>
      <x:c r="M1941" s="10" t="n">
        <x:v>1</x:v>
      </x:c>
      <x:c r="N1941" s="10" t="n">
        <x:v>0</x:v>
      </x:c>
      <x:c r="O1941" s="10" t="n">
        <x:v>0</x:v>
      </x:c>
      <x:c r="P1941" s="9" t="str">
        <x:f>'CaseReview'!U1941</x:f>
        <x:v>FAIL</x:v>
      </x:c>
      <x:c r="Q1941" s="9" t="n">
        <x:f>IF(AND(T1941=1,G1941=P1941),1,0)</x:f>
        <x:v>1</x:v>
      </x:c>
      <x:c r="R1941" s="9" t="n">
        <x:f>IF(AND(T1941=1,G1941="PASS",P1941="FAIL"),1,0)</x:f>
        <x:v>0</x:v>
      </x:c>
      <x:c r="S1941" s="9" t="n">
        <x:f>IF(AND(T1941=1,G1941="FAIL",P1941="PASS"),1,0)</x:f>
        <x:v>0</x:v>
      </x:c>
      <x:c r="T1941" s="9" t="n">
        <x:v>1</x:v>
      </x:c>
      <x:c r="U1941" s="9" t="n">
        <x:v>9</x:v>
      </x:c>
      <x:c r="V1941" s="9" t="str">
        <x:v>MVP/SHACL_GENERATION_PIPELINE/experiments/FULL_REPAIR_V2/RUN_01/runs/RUN-TRF-064-20260915T132529153463Z/final/final_shape.ttl</x:v>
      </x:c>
    </x:row>
    <x:row r="1942" ht="22" customHeight="1">
      <x:c r="A1942" s="10" t="str">
        <x:v>V2_FALLBACK25</x:v>
      </x:c>
      <x:c r="B1942" s="10" t="str">
        <x:v>TRF-064</x:v>
      </x:c>
      <x:c r="C1942" s="10" t="str">
        <x:v>TRF-064-F04</x:v>
      </x:c>
      <x:c r="D1942" s="10" t="str">
        <x:v>RUN_01</x:v>
      </x:c>
      <x:c r="E1942" s="10" t="str">
        <x:v>ORIGINAL_LEDGER</x:v>
      </x:c>
      <x:c r="F1942" s="10" t="str">
        <x:v>FAIL</x:v>
      </x:c>
      <x:c r="G1942" s="10" t="str">
        <x:v>FAIL</x:v>
      </x:c>
      <x:c r="H1942" s="10" t="str">
        <x:v>EXECUTED</x:v>
      </x:c>
      <x:c r="I1942" s="10" t="str">
        <x:v>PARSED</x:v>
      </x:c>
      <x:c r="J1942" s="10" t="str">
        <x:v>GENERATION_ACCEPTED</x:v>
      </x:c>
      <x:c r="K1942" s="10" t="str">
        <x:v>43fba58e5bacc103bdbfc0e8a123f45a56c291a9d6fefcd8b97ee5d8d425eb49</x:v>
      </x:c>
      <x:c r="L1942" s="10" t="str">
        <x:v>full_repair_v2</x:v>
      </x:c>
      <x:c r="M1942" s="10" t="n">
        <x:v>1</x:v>
      </x:c>
      <x:c r="N1942" s="10" t="n">
        <x:v>0</x:v>
      </x:c>
      <x:c r="O1942" s="10" t="n">
        <x:v>0</x:v>
      </x:c>
      <x:c r="P1942" s="9" t="str">
        <x:f>'CaseReview'!U1942</x:f>
        <x:v>FAIL</x:v>
      </x:c>
      <x:c r="Q1942" s="9" t="n">
        <x:f>IF(AND(T1942=1,G1942=P1942),1,0)</x:f>
        <x:v>1</x:v>
      </x:c>
      <x:c r="R1942" s="9" t="n">
        <x:f>IF(AND(T1942=1,G1942="PASS",P1942="FAIL"),1,0)</x:f>
        <x:v>0</x:v>
      </x:c>
      <x:c r="S1942" s="9" t="n">
        <x:f>IF(AND(T1942=1,G1942="FAIL",P1942="PASS"),1,0)</x:f>
        <x:v>0</x:v>
      </x:c>
      <x:c r="T1942" s="9" t="n">
        <x:v>1</x:v>
      </x:c>
      <x:c r="U1942" s="9" t="n">
        <x:v>9</x:v>
      </x:c>
      <x:c r="V1942" s="9" t="str">
        <x:v>MVP/SHACL_GENERATION_PIPELINE/experiments/FULL_REPAIR_V2/RUN_01/runs/RUN-TRF-064-20260915T132529153463Z/final/final_shape.ttl</x:v>
      </x:c>
    </x:row>
    <x:row r="1943" ht="22" customHeight="1">
      <x:c r="A1943" s="10" t="str">
        <x:v>V2_FALLBACK25</x:v>
      </x:c>
      <x:c r="B1943" s="10" t="str">
        <x:v>TRF-064</x:v>
      </x:c>
      <x:c r="C1943" s="10" t="str">
        <x:v>TRF-064-F05</x:v>
      </x:c>
      <x:c r="D1943" s="10" t="str">
        <x:v>RUN_01</x:v>
      </x:c>
      <x:c r="E1943" s="10" t="str">
        <x:v>ORIGINAL_LEDGER</x:v>
      </x:c>
      <x:c r="F1943" s="10" t="str">
        <x:v>FAIL</x:v>
      </x:c>
      <x:c r="G1943" s="10" t="str">
        <x:v>FAIL</x:v>
      </x:c>
      <x:c r="H1943" s="10" t="str">
        <x:v>EXECUTED</x:v>
      </x:c>
      <x:c r="I1943" s="10" t="str">
        <x:v>PARSED</x:v>
      </x:c>
      <x:c r="J1943" s="10" t="str">
        <x:v>GENERATION_ACCEPTED</x:v>
      </x:c>
      <x:c r="K1943" s="10" t="str">
        <x:v>43fba58e5bacc103bdbfc0e8a123f45a56c291a9d6fefcd8b97ee5d8d425eb49</x:v>
      </x:c>
      <x:c r="L1943" s="10" t="str">
        <x:v>full_repair_v2</x:v>
      </x:c>
      <x:c r="M1943" s="10" t="n">
        <x:v>1</x:v>
      </x:c>
      <x:c r="N1943" s="10" t="n">
        <x:v>0</x:v>
      </x:c>
      <x:c r="O1943" s="10" t="n">
        <x:v>0</x:v>
      </x:c>
      <x:c r="P1943" s="9" t="str">
        <x:f>'CaseReview'!U1943</x:f>
        <x:v>FAIL</x:v>
      </x:c>
      <x:c r="Q1943" s="9" t="n">
        <x:f>IF(AND(T1943=1,G1943=P1943),1,0)</x:f>
        <x:v>1</x:v>
      </x:c>
      <x:c r="R1943" s="9" t="n">
        <x:f>IF(AND(T1943=1,G1943="PASS",P1943="FAIL"),1,0)</x:f>
        <x:v>0</x:v>
      </x:c>
      <x:c r="S1943" s="9" t="n">
        <x:f>IF(AND(T1943=1,G1943="FAIL",P1943="PASS"),1,0)</x:f>
        <x:v>0</x:v>
      </x:c>
      <x:c r="T1943" s="9" t="n">
        <x:v>1</x:v>
      </x:c>
      <x:c r="U1943" s="9" t="n">
        <x:v>9</x:v>
      </x:c>
      <x:c r="V1943" s="9" t="str">
        <x:v>MVP/SHACL_GENERATION_PIPELINE/experiments/FULL_REPAIR_V2/RUN_01/runs/RUN-TRF-064-20260915T132529153463Z/final/final_shape.ttl</x:v>
      </x:c>
    </x:row>
    <x:row r="1944" ht="22" customHeight="1">
      <x:c r="A1944" s="10" t="str">
        <x:v>V2_FALLBACK25</x:v>
      </x:c>
      <x:c r="B1944" s="10" t="str">
        <x:v>TRF-064</x:v>
      </x:c>
      <x:c r="C1944" s="10" t="str">
        <x:v>TRF-064-F06</x:v>
      </x:c>
      <x:c r="D1944" s="10" t="str">
        <x:v>RUN_01</x:v>
      </x:c>
      <x:c r="E1944" s="10" t="str">
        <x:v>ORIGINAL_LEDGER</x:v>
      </x:c>
      <x:c r="F1944" s="10" t="str">
        <x:v>FAIL</x:v>
      </x:c>
      <x:c r="G1944" s="10" t="str">
        <x:v>FAIL</x:v>
      </x:c>
      <x:c r="H1944" s="10" t="str">
        <x:v>EXECUTED</x:v>
      </x:c>
      <x:c r="I1944" s="10" t="str">
        <x:v>PARSED</x:v>
      </x:c>
      <x:c r="J1944" s="10" t="str">
        <x:v>GENERATION_ACCEPTED</x:v>
      </x:c>
      <x:c r="K1944" s="10" t="str">
        <x:v>43fba58e5bacc103bdbfc0e8a123f45a56c291a9d6fefcd8b97ee5d8d425eb49</x:v>
      </x:c>
      <x:c r="L1944" s="10" t="str">
        <x:v>full_repair_v2</x:v>
      </x:c>
      <x:c r="M1944" s="10" t="n">
        <x:v>1</x:v>
      </x:c>
      <x:c r="N1944" s="10" t="n">
        <x:v>0</x:v>
      </x:c>
      <x:c r="O1944" s="10" t="n">
        <x:v>0</x:v>
      </x:c>
      <x:c r="P1944" s="9" t="str">
        <x:f>'CaseReview'!U1944</x:f>
        <x:v>FAIL</x:v>
      </x:c>
      <x:c r="Q1944" s="9" t="n">
        <x:f>IF(AND(T1944=1,G1944=P1944),1,0)</x:f>
        <x:v>1</x:v>
      </x:c>
      <x:c r="R1944" s="9" t="n">
        <x:f>IF(AND(T1944=1,G1944="PASS",P1944="FAIL"),1,0)</x:f>
        <x:v>0</x:v>
      </x:c>
      <x:c r="S1944" s="9" t="n">
        <x:f>IF(AND(T1944=1,G1944="FAIL",P1944="PASS"),1,0)</x:f>
        <x:v>0</x:v>
      </x:c>
      <x:c r="T1944" s="9" t="n">
        <x:v>1</x:v>
      </x:c>
      <x:c r="U1944" s="9" t="n">
        <x:v>9</x:v>
      </x:c>
      <x:c r="V1944" s="9" t="str">
        <x:v>MVP/SHACL_GENERATION_PIPELINE/experiments/FULL_REPAIR_V2/RUN_01/runs/RUN-TRF-064-20260915T132529153463Z/final/final_shape.ttl</x:v>
      </x:c>
    </x:row>
    <x:row r="1945" ht="22" customHeight="1">
      <x:c r="A1945" s="10" t="str">
        <x:v>V2_FALLBACK25</x:v>
      </x:c>
      <x:c r="B1945" s="10" t="str">
        <x:v>TRF-064</x:v>
      </x:c>
      <x:c r="C1945" s="10" t="str">
        <x:v>TRF-064-P01</x:v>
      </x:c>
      <x:c r="D1945" s="10" t="str">
        <x:v>RUN_01</x:v>
      </x:c>
      <x:c r="E1945" s="10" t="str">
        <x:v>ORIGINAL_LEDGER</x:v>
      </x:c>
      <x:c r="F1945" s="10" t="str">
        <x:v>PASS</x:v>
      </x:c>
      <x:c r="G1945" s="10" t="str">
        <x:v>PASS</x:v>
      </x:c>
      <x:c r="H1945" s="10" t="str">
        <x:v>EXECUTED</x:v>
      </x:c>
      <x:c r="I1945" s="10" t="str">
        <x:v>PARSED</x:v>
      </x:c>
      <x:c r="J1945" s="10" t="str">
        <x:v>GENERATION_ACCEPTED</x:v>
      </x:c>
      <x:c r="K1945" s="10" t="str">
        <x:v>43fba58e5bacc103bdbfc0e8a123f45a56c291a9d6fefcd8b97ee5d8d425eb49</x:v>
      </x:c>
      <x:c r="L1945" s="10" t="str">
        <x:v>full_repair_v2</x:v>
      </x:c>
      <x:c r="M1945" s="10" t="n">
        <x:v>1</x:v>
      </x:c>
      <x:c r="N1945" s="10" t="n">
        <x:v>0</x:v>
      </x:c>
      <x:c r="O1945" s="10" t="n">
        <x:v>0</x:v>
      </x:c>
      <x:c r="P1945" s="9" t="str">
        <x:f>'CaseReview'!U1945</x:f>
        <x:v>PASS</x:v>
      </x:c>
      <x:c r="Q1945" s="9" t="n">
        <x:f>IF(AND(T1945=1,G1945=P1945),1,0)</x:f>
        <x:v>1</x:v>
      </x:c>
      <x:c r="R1945" s="9" t="n">
        <x:f>IF(AND(T1945=1,G1945="PASS",P1945="FAIL"),1,0)</x:f>
        <x:v>0</x:v>
      </x:c>
      <x:c r="S1945" s="9" t="n">
        <x:f>IF(AND(T1945=1,G1945="FAIL",P1945="PASS"),1,0)</x:f>
        <x:v>0</x:v>
      </x:c>
      <x:c r="T1945" s="9" t="n">
        <x:v>1</x:v>
      </x:c>
      <x:c r="U1945" s="9" t="n">
        <x:v>9</x:v>
      </x:c>
      <x:c r="V1945" s="9" t="str">
        <x:v>MVP/SHACL_GENERATION_PIPELINE/experiments/FULL_REPAIR_V2/RUN_01/runs/RUN-TRF-064-20260915T132529153463Z/final/final_shape.ttl</x:v>
      </x:c>
    </x:row>
    <x:row r="1946" ht="22" customHeight="1">
      <x:c r="A1946" s="10" t="str">
        <x:v>V2_FALLBACK25</x:v>
      </x:c>
      <x:c r="B1946" s="10" t="str">
        <x:v>TRF-064</x:v>
      </x:c>
      <x:c r="C1946" s="10" t="str">
        <x:v>TRF-064-P02</x:v>
      </x:c>
      <x:c r="D1946" s="10" t="str">
        <x:v>RUN_01</x:v>
      </x:c>
      <x:c r="E1946" s="10" t="str">
        <x:v>ORIGINAL_LEDGER</x:v>
      </x:c>
      <x:c r="F1946" s="10" t="str">
        <x:v>PASS</x:v>
      </x:c>
      <x:c r="G1946" s="10" t="str">
        <x:v>PASS</x:v>
      </x:c>
      <x:c r="H1946" s="10" t="str">
        <x:v>EXECUTED</x:v>
      </x:c>
      <x:c r="I1946" s="10" t="str">
        <x:v>PARSED</x:v>
      </x:c>
      <x:c r="J1946" s="10" t="str">
        <x:v>GENERATION_ACCEPTED</x:v>
      </x:c>
      <x:c r="K1946" s="10" t="str">
        <x:v>43fba58e5bacc103bdbfc0e8a123f45a56c291a9d6fefcd8b97ee5d8d425eb49</x:v>
      </x:c>
      <x:c r="L1946" s="10" t="str">
        <x:v>full_repair_v2</x:v>
      </x:c>
      <x:c r="M1946" s="10" t="n">
        <x:v>1</x:v>
      </x:c>
      <x:c r="N1946" s="10" t="n">
        <x:v>0</x:v>
      </x:c>
      <x:c r="O1946" s="10" t="n">
        <x:v>0</x:v>
      </x:c>
      <x:c r="P1946" s="9" t="str">
        <x:f>'CaseReview'!U1946</x:f>
        <x:v>PASS</x:v>
      </x:c>
      <x:c r="Q1946" s="9" t="n">
        <x:f>IF(AND(T1946=1,G1946=P1946),1,0)</x:f>
        <x:v>1</x:v>
      </x:c>
      <x:c r="R1946" s="9" t="n">
        <x:f>IF(AND(T1946=1,G1946="PASS",P1946="FAIL"),1,0)</x:f>
        <x:v>0</x:v>
      </x:c>
      <x:c r="S1946" s="9" t="n">
        <x:f>IF(AND(T1946=1,G1946="FAIL",P1946="PASS"),1,0)</x:f>
        <x:v>0</x:v>
      </x:c>
      <x:c r="T1946" s="9" t="n">
        <x:v>1</x:v>
      </x:c>
      <x:c r="U1946" s="9" t="n">
        <x:v>9</x:v>
      </x:c>
      <x:c r="V1946" s="9" t="str">
        <x:v>MVP/SHACL_GENERATION_PIPELINE/experiments/FULL_REPAIR_V2/RUN_01/runs/RUN-TRF-064-20260915T132529153463Z/final/final_shape.ttl</x:v>
      </x:c>
    </x:row>
    <x:row r="1947" ht="22" customHeight="1">
      <x:c r="A1947" s="10" t="str">
        <x:v>V2_FALLBACK25</x:v>
      </x:c>
      <x:c r="B1947" s="10" t="str">
        <x:v>TRF-064</x:v>
      </x:c>
      <x:c r="C1947" s="10" t="str">
        <x:v>TRF-064-P03</x:v>
      </x:c>
      <x:c r="D1947" s="10" t="str">
        <x:v>RUN_01</x:v>
      </x:c>
      <x:c r="E1947" s="10" t="str">
        <x:v>ORIGINAL_LEDGER</x:v>
      </x:c>
      <x:c r="F1947" s="10" t="str">
        <x:v>PASS</x:v>
      </x:c>
      <x:c r="G1947" s="10" t="str">
        <x:v>FAIL</x:v>
      </x:c>
      <x:c r="H1947" s="10" t="str">
        <x:v>EXECUTED</x:v>
      </x:c>
      <x:c r="I1947" s="10" t="str">
        <x:v>PARSED</x:v>
      </x:c>
      <x:c r="J1947" s="10" t="str">
        <x:v>GENERATION_ACCEPTED</x:v>
      </x:c>
      <x:c r="K1947" s="10" t="str">
        <x:v>43fba58e5bacc103bdbfc0e8a123f45a56c291a9d6fefcd8b97ee5d8d425eb49</x:v>
      </x:c>
      <x:c r="L1947" s="10" t="str">
        <x:v>full_repair_v2</x:v>
      </x:c>
      <x:c r="M1947" s="10" t="n">
        <x:v>0</x:v>
      </x:c>
      <x:c r="N1947" s="10" t="n">
        <x:v>0</x:v>
      </x:c>
      <x:c r="O1947" s="10" t="n">
        <x:v>1</x:v>
      </x:c>
      <x:c r="P1947" s="9" t="str">
        <x:f>'CaseReview'!U1947</x:f>
        <x:v>PASS</x:v>
      </x:c>
      <x:c r="Q1947" s="9" t="n">
        <x:f>IF(AND(T1947=1,G1947=P1947),1,0)</x:f>
        <x:v>0</x:v>
      </x:c>
      <x:c r="R1947" s="9" t="n">
        <x:f>IF(AND(T1947=1,G1947="PASS",P1947="FAIL"),1,0)</x:f>
        <x:v>0</x:v>
      </x:c>
      <x:c r="S1947" s="9" t="n">
        <x:f>IF(AND(T1947=1,G1947="FAIL",P1947="PASS"),1,0)</x:f>
        <x:v>1</x:v>
      </x:c>
      <x:c r="T1947" s="9" t="n">
        <x:v>1</x:v>
      </x:c>
      <x:c r="U1947" s="9" t="n">
        <x:v>9</x:v>
      </x:c>
      <x:c r="V1947" s="9" t="str">
        <x:v>MVP/SHACL_GENERATION_PIPELINE/experiments/FULL_REPAIR_V2/RUN_01/runs/RUN-TRF-064-20260915T132529153463Z/final/final_shape.ttl</x:v>
      </x:c>
    </x:row>
    <x:row r="1948" ht="22" customHeight="1">
      <x:c r="A1948" s="10" t="str">
        <x:v>V2_FALLBACK25</x:v>
      </x:c>
      <x:c r="B1948" s="10" t="str">
        <x:v>TRF-066</x:v>
      </x:c>
      <x:c r="C1948" s="10" t="str">
        <x:v>TRF-066-F01</x:v>
      </x:c>
      <x:c r="D1948" s="10" t="str">
        <x:v>RUN_01</x:v>
      </x:c>
      <x:c r="E1948" s="10" t="str">
        <x:v>ORIGINAL_LEDGER</x:v>
      </x:c>
      <x:c r="F1948" s="10" t="str">
        <x:v>FAIL</x:v>
      </x:c>
      <x:c r="G1948" s="10" t="str">
        <x:v>FAIL</x:v>
      </x:c>
      <x:c r="H1948" s="10" t="str">
        <x:v>EXECUTED</x:v>
      </x:c>
      <x:c r="I1948" s="10" t="str">
        <x:v>PARSED</x:v>
      </x:c>
      <x:c r="J1948" s="10" t="str">
        <x:v>GENERATION_ACCEPTED</x:v>
      </x:c>
      <x:c r="K1948" s="10" t="str">
        <x:v>7ffd1038c670455ee400153c5b1a145dc9c79ea1e11b48bd6f8acb3b411bf597</x:v>
      </x:c>
      <x:c r="L1948" s="10" t="str">
        <x:v>full_repair_v2</x:v>
      </x:c>
      <x:c r="M1948" s="10" t="n">
        <x:v>1</x:v>
      </x:c>
      <x:c r="N1948" s="10" t="n">
        <x:v>0</x:v>
      </x:c>
      <x:c r="O1948" s="10" t="n">
        <x:v>0</x:v>
      </x:c>
      <x:c r="P1948" s="9" t="str">
        <x:f>'CaseReview'!U1948</x:f>
        <x:v>FAIL</x:v>
      </x:c>
      <x:c r="Q1948" s="9" t="n">
        <x:f>IF(AND(T1948=1,G1948=P1948),1,0)</x:f>
        <x:v>1</x:v>
      </x:c>
      <x:c r="R1948" s="9" t="n">
        <x:f>IF(AND(T1948=1,G1948="PASS",P1948="FAIL"),1,0)</x:f>
        <x:v>0</x:v>
      </x:c>
      <x:c r="S1948" s="9" t="n">
        <x:f>IF(AND(T1948=1,G1948="FAIL",P1948="PASS"),1,0)</x:f>
        <x:v>0</x:v>
      </x:c>
      <x:c r="T1948" s="9" t="n">
        <x:v>1</x:v>
      </x:c>
      <x:c r="U1948" s="9" t="n">
        <x:v>7</x:v>
      </x:c>
      <x:c r="V1948" s="9" t="str">
        <x:v>MVP/SHACL_GENERATION_PIPELINE/experiments/FULL_REPAIR_V2/RUN_01/runs/RUN-TRF-066-20260915T132641508721Z/final/final_shape.ttl</x:v>
      </x:c>
    </x:row>
    <x:row r="1949" ht="22" customHeight="1">
      <x:c r="A1949" s="10" t="str">
        <x:v>V2_FALLBACK25</x:v>
      </x:c>
      <x:c r="B1949" s="10" t="str">
        <x:v>TRF-066</x:v>
      </x:c>
      <x:c r="C1949" s="10" t="str">
        <x:v>TRF-066-F02</x:v>
      </x:c>
      <x:c r="D1949" s="10" t="str">
        <x:v>RUN_01</x:v>
      </x:c>
      <x:c r="E1949" s="10" t="str">
        <x:v>ORIGINAL_LEDGER</x:v>
      </x:c>
      <x:c r="F1949" s="10" t="str">
        <x:v>FAIL</x:v>
      </x:c>
      <x:c r="G1949" s="10" t="str">
        <x:v>FAIL</x:v>
      </x:c>
      <x:c r="H1949" s="10" t="str">
        <x:v>EXECUTED</x:v>
      </x:c>
      <x:c r="I1949" s="10" t="str">
        <x:v>PARSED</x:v>
      </x:c>
      <x:c r="J1949" s="10" t="str">
        <x:v>GENERATION_ACCEPTED</x:v>
      </x:c>
      <x:c r="K1949" s="10" t="str">
        <x:v>7ffd1038c670455ee400153c5b1a145dc9c79ea1e11b48bd6f8acb3b411bf597</x:v>
      </x:c>
      <x:c r="L1949" s="10" t="str">
        <x:v>full_repair_v2</x:v>
      </x:c>
      <x:c r="M1949" s="10" t="n">
        <x:v>1</x:v>
      </x:c>
      <x:c r="N1949" s="10" t="n">
        <x:v>0</x:v>
      </x:c>
      <x:c r="O1949" s="10" t="n">
        <x:v>0</x:v>
      </x:c>
      <x:c r="P1949" s="9" t="str">
        <x:f>'CaseReview'!U1949</x:f>
        <x:v>FAIL</x:v>
      </x:c>
      <x:c r="Q1949" s="9" t="n">
        <x:f>IF(AND(T1949=1,G1949=P1949),1,0)</x:f>
        <x:v>1</x:v>
      </x:c>
      <x:c r="R1949" s="9" t="n">
        <x:f>IF(AND(T1949=1,G1949="PASS",P1949="FAIL"),1,0)</x:f>
        <x:v>0</x:v>
      </x:c>
      <x:c r="S1949" s="9" t="n">
        <x:f>IF(AND(T1949=1,G1949="FAIL",P1949="PASS"),1,0)</x:f>
        <x:v>0</x:v>
      </x:c>
      <x:c r="T1949" s="9" t="n">
        <x:v>1</x:v>
      </x:c>
      <x:c r="U1949" s="9" t="n">
        <x:v>7</x:v>
      </x:c>
      <x:c r="V1949" s="9" t="str">
        <x:v>MVP/SHACL_GENERATION_PIPELINE/experiments/FULL_REPAIR_V2/RUN_01/runs/RUN-TRF-066-20260915T132641508721Z/final/final_shape.ttl</x:v>
      </x:c>
    </x:row>
    <x:row r="1950" ht="22" customHeight="1">
      <x:c r="A1950" s="10" t="str">
        <x:v>V2_FALLBACK25</x:v>
      </x:c>
      <x:c r="B1950" s="10" t="str">
        <x:v>TRF-066</x:v>
      </x:c>
      <x:c r="C1950" s="10" t="str">
        <x:v>TRF-066-F03</x:v>
      </x:c>
      <x:c r="D1950" s="10" t="str">
        <x:v>RUN_01</x:v>
      </x:c>
      <x:c r="E1950" s="10" t="str">
        <x:v>ORIGINAL_LEDGER</x:v>
      </x:c>
      <x:c r="F1950" s="10" t="str">
        <x:v>FAIL</x:v>
      </x:c>
      <x:c r="G1950" s="10" t="str">
        <x:v>FAIL</x:v>
      </x:c>
      <x:c r="H1950" s="10" t="str">
        <x:v>EXECUTED</x:v>
      </x:c>
      <x:c r="I1950" s="10" t="str">
        <x:v>PARSED</x:v>
      </x:c>
      <x:c r="J1950" s="10" t="str">
        <x:v>GENERATION_ACCEPTED</x:v>
      </x:c>
      <x:c r="K1950" s="10" t="str">
        <x:v>7ffd1038c670455ee400153c5b1a145dc9c79ea1e11b48bd6f8acb3b411bf597</x:v>
      </x:c>
      <x:c r="L1950" s="10" t="str">
        <x:v>full_repair_v2</x:v>
      </x:c>
      <x:c r="M1950" s="10" t="n">
        <x:v>1</x:v>
      </x:c>
      <x:c r="N1950" s="10" t="n">
        <x:v>0</x:v>
      </x:c>
      <x:c r="O1950" s="10" t="n">
        <x:v>0</x:v>
      </x:c>
      <x:c r="P1950" s="9" t="str">
        <x:f>'CaseReview'!U1950</x:f>
        <x:v>FAIL</x:v>
      </x:c>
      <x:c r="Q1950" s="9" t="n">
        <x:f>IF(AND(T1950=1,G1950=P1950),1,0)</x:f>
        <x:v>1</x:v>
      </x:c>
      <x:c r="R1950" s="9" t="n">
        <x:f>IF(AND(T1950=1,G1950="PASS",P1950="FAIL"),1,0)</x:f>
        <x:v>0</x:v>
      </x:c>
      <x:c r="S1950" s="9" t="n">
        <x:f>IF(AND(T1950=1,G1950="FAIL",P1950="PASS"),1,0)</x:f>
        <x:v>0</x:v>
      </x:c>
      <x:c r="T1950" s="9" t="n">
        <x:v>1</x:v>
      </x:c>
      <x:c r="U1950" s="9" t="n">
        <x:v>7</x:v>
      </x:c>
      <x:c r="V1950" s="9" t="str">
        <x:v>MVP/SHACL_GENERATION_PIPELINE/experiments/FULL_REPAIR_V2/RUN_01/runs/RUN-TRF-066-20260915T132641508721Z/final/final_shape.ttl</x:v>
      </x:c>
    </x:row>
    <x:row r="1951" ht="22" customHeight="1">
      <x:c r="A1951" s="10" t="str">
        <x:v>V2_FALLBACK25</x:v>
      </x:c>
      <x:c r="B1951" s="10" t="str">
        <x:v>TRF-066</x:v>
      </x:c>
      <x:c r="C1951" s="10" t="str">
        <x:v>TRF-066-F04</x:v>
      </x:c>
      <x:c r="D1951" s="10" t="str">
        <x:v>RUN_01</x:v>
      </x:c>
      <x:c r="E1951" s="10" t="str">
        <x:v>ORIGINAL_LEDGER</x:v>
      </x:c>
      <x:c r="F1951" s="10" t="str">
        <x:v>FAIL</x:v>
      </x:c>
      <x:c r="G1951" s="10" t="str">
        <x:v>FAIL</x:v>
      </x:c>
      <x:c r="H1951" s="10" t="str">
        <x:v>EXECUTED</x:v>
      </x:c>
      <x:c r="I1951" s="10" t="str">
        <x:v>PARSED</x:v>
      </x:c>
      <x:c r="J1951" s="10" t="str">
        <x:v>GENERATION_ACCEPTED</x:v>
      </x:c>
      <x:c r="K1951" s="10" t="str">
        <x:v>7ffd1038c670455ee400153c5b1a145dc9c79ea1e11b48bd6f8acb3b411bf597</x:v>
      </x:c>
      <x:c r="L1951" s="10" t="str">
        <x:v>full_repair_v2</x:v>
      </x:c>
      <x:c r="M1951" s="10" t="n">
        <x:v>1</x:v>
      </x:c>
      <x:c r="N1951" s="10" t="n">
        <x:v>0</x:v>
      </x:c>
      <x:c r="O1951" s="10" t="n">
        <x:v>0</x:v>
      </x:c>
      <x:c r="P1951" s="9" t="str">
        <x:f>'CaseReview'!U1951</x:f>
        <x:v>FAIL</x:v>
      </x:c>
      <x:c r="Q1951" s="9" t="n">
        <x:f>IF(AND(T1951=1,G1951=P1951),1,0)</x:f>
        <x:v>1</x:v>
      </x:c>
      <x:c r="R1951" s="9" t="n">
        <x:f>IF(AND(T1951=1,G1951="PASS",P1951="FAIL"),1,0)</x:f>
        <x:v>0</x:v>
      </x:c>
      <x:c r="S1951" s="9" t="n">
        <x:f>IF(AND(T1951=1,G1951="FAIL",P1951="PASS"),1,0)</x:f>
        <x:v>0</x:v>
      </x:c>
      <x:c r="T1951" s="9" t="n">
        <x:v>1</x:v>
      </x:c>
      <x:c r="U1951" s="9" t="n">
        <x:v>7</x:v>
      </x:c>
      <x:c r="V1951" s="9" t="str">
        <x:v>MVP/SHACL_GENERATION_PIPELINE/experiments/FULL_REPAIR_V2/RUN_01/runs/RUN-TRF-066-20260915T132641508721Z/final/final_shape.ttl</x:v>
      </x:c>
    </x:row>
    <x:row r="1952" ht="22" customHeight="1">
      <x:c r="A1952" s="10" t="str">
        <x:v>V2_FALLBACK25</x:v>
      </x:c>
      <x:c r="B1952" s="10" t="str">
        <x:v>TRF-066</x:v>
      </x:c>
      <x:c r="C1952" s="10" t="str">
        <x:v>TRF-066-P01</x:v>
      </x:c>
      <x:c r="D1952" s="10" t="str">
        <x:v>RUN_01</x:v>
      </x:c>
      <x:c r="E1952" s="10" t="str">
        <x:v>ORIGINAL_LEDGER</x:v>
      </x:c>
      <x:c r="F1952" s="10" t="str">
        <x:v>PASS</x:v>
      </x:c>
      <x:c r="G1952" s="10" t="str">
        <x:v>FAIL</x:v>
      </x:c>
      <x:c r="H1952" s="10" t="str">
        <x:v>EXECUTED</x:v>
      </x:c>
      <x:c r="I1952" s="10" t="str">
        <x:v>PARSED</x:v>
      </x:c>
      <x:c r="J1952" s="10" t="str">
        <x:v>GENERATION_ACCEPTED</x:v>
      </x:c>
      <x:c r="K1952" s="10" t="str">
        <x:v>7ffd1038c670455ee400153c5b1a145dc9c79ea1e11b48bd6f8acb3b411bf597</x:v>
      </x:c>
      <x:c r="L1952" s="10" t="str">
        <x:v>full_repair_v2</x:v>
      </x:c>
      <x:c r="M1952" s="10" t="n">
        <x:v>0</x:v>
      </x:c>
      <x:c r="N1952" s="10" t="n">
        <x:v>0</x:v>
      </x:c>
      <x:c r="O1952" s="10" t="n">
        <x:v>1</x:v>
      </x:c>
      <x:c r="P1952" s="9" t="str">
        <x:f>'CaseReview'!U1952</x:f>
        <x:v>PASS</x:v>
      </x:c>
      <x:c r="Q1952" s="9" t="n">
        <x:f>IF(AND(T1952=1,G1952=P1952),1,0)</x:f>
        <x:v>0</x:v>
      </x:c>
      <x:c r="R1952" s="9" t="n">
        <x:f>IF(AND(T1952=1,G1952="PASS",P1952="FAIL"),1,0)</x:f>
        <x:v>0</x:v>
      </x:c>
      <x:c r="S1952" s="9" t="n">
        <x:f>IF(AND(T1952=1,G1952="FAIL",P1952="PASS"),1,0)</x:f>
        <x:v>1</x:v>
      </x:c>
      <x:c r="T1952" s="9" t="n">
        <x:v>1</x:v>
      </x:c>
      <x:c r="U1952" s="9" t="n">
        <x:v>7</x:v>
      </x:c>
      <x:c r="V1952" s="9" t="str">
        <x:v>MVP/SHACL_GENERATION_PIPELINE/experiments/FULL_REPAIR_V2/RUN_01/runs/RUN-TRF-066-20260915T132641508721Z/final/final_shape.ttl</x:v>
      </x:c>
    </x:row>
    <x:row r="1953" ht="22" customHeight="1">
      <x:c r="A1953" s="10" t="str">
        <x:v>V2_FALLBACK25</x:v>
      </x:c>
      <x:c r="B1953" s="10" t="str">
        <x:v>TRF-066</x:v>
      </x:c>
      <x:c r="C1953" s="10" t="str">
        <x:v>TRF-066-P02</x:v>
      </x:c>
      <x:c r="D1953" s="10" t="str">
        <x:v>RUN_01</x:v>
      </x:c>
      <x:c r="E1953" s="10" t="str">
        <x:v>ORIGINAL_LEDGER</x:v>
      </x:c>
      <x:c r="F1953" s="10" t="str">
        <x:v>PASS</x:v>
      </x:c>
      <x:c r="G1953" s="10" t="str">
        <x:v>FAIL</x:v>
      </x:c>
      <x:c r="H1953" s="10" t="str">
        <x:v>EXECUTED</x:v>
      </x:c>
      <x:c r="I1953" s="10" t="str">
        <x:v>PARSED</x:v>
      </x:c>
      <x:c r="J1953" s="10" t="str">
        <x:v>GENERATION_ACCEPTED</x:v>
      </x:c>
      <x:c r="K1953" s="10" t="str">
        <x:v>7ffd1038c670455ee400153c5b1a145dc9c79ea1e11b48bd6f8acb3b411bf597</x:v>
      </x:c>
      <x:c r="L1953" s="10" t="str">
        <x:v>full_repair_v2</x:v>
      </x:c>
      <x:c r="M1953" s="10" t="n">
        <x:v>0</x:v>
      </x:c>
      <x:c r="N1953" s="10" t="n">
        <x:v>0</x:v>
      </x:c>
      <x:c r="O1953" s="10" t="n">
        <x:v>1</x:v>
      </x:c>
      <x:c r="P1953" s="9" t="str">
        <x:f>'CaseReview'!U1953</x:f>
        <x:v>PASS</x:v>
      </x:c>
      <x:c r="Q1953" s="9" t="n">
        <x:f>IF(AND(T1953=1,G1953=P1953),1,0)</x:f>
        <x:v>0</x:v>
      </x:c>
      <x:c r="R1953" s="9" t="n">
        <x:f>IF(AND(T1953=1,G1953="PASS",P1953="FAIL"),1,0)</x:f>
        <x:v>0</x:v>
      </x:c>
      <x:c r="S1953" s="9" t="n">
        <x:f>IF(AND(T1953=1,G1953="FAIL",P1953="PASS"),1,0)</x:f>
        <x:v>1</x:v>
      </x:c>
      <x:c r="T1953" s="9" t="n">
        <x:v>1</x:v>
      </x:c>
      <x:c r="U1953" s="9" t="n">
        <x:v>7</x:v>
      </x:c>
      <x:c r="V1953" s="9" t="str">
        <x:v>MVP/SHACL_GENERATION_PIPELINE/experiments/FULL_REPAIR_V2/RUN_01/runs/RUN-TRF-066-20260915T132641508721Z/final/final_shape.ttl</x:v>
      </x:c>
    </x:row>
    <x:row r="1954" ht="22" customHeight="1">
      <x:c r="A1954" s="10" t="str">
        <x:v>V2_FALLBACK25</x:v>
      </x:c>
      <x:c r="B1954" s="10" t="str">
        <x:v>TRF-066</x:v>
      </x:c>
      <x:c r="C1954" s="10" t="str">
        <x:v>TRF-066-P03</x:v>
      </x:c>
      <x:c r="D1954" s="10" t="str">
        <x:v>RUN_01</x:v>
      </x:c>
      <x:c r="E1954" s="10" t="str">
        <x:v>ORIGINAL_LEDGER</x:v>
      </x:c>
      <x:c r="F1954" s="10" t="str">
        <x:v>PASS</x:v>
      </x:c>
      <x:c r="G1954" s="10" t="str">
        <x:v>PASS</x:v>
      </x:c>
      <x:c r="H1954" s="10" t="str">
        <x:v>EXECUTED</x:v>
      </x:c>
      <x:c r="I1954" s="10" t="str">
        <x:v>PARSED</x:v>
      </x:c>
      <x:c r="J1954" s="10" t="str">
        <x:v>GENERATION_ACCEPTED</x:v>
      </x:c>
      <x:c r="K1954" s="10" t="str">
        <x:v>7ffd1038c670455ee400153c5b1a145dc9c79ea1e11b48bd6f8acb3b411bf597</x:v>
      </x:c>
      <x:c r="L1954" s="10" t="str">
        <x:v>full_repair_v2</x:v>
      </x:c>
      <x:c r="M1954" s="10" t="n">
        <x:v>1</x:v>
      </x:c>
      <x:c r="N1954" s="10" t="n">
        <x:v>0</x:v>
      </x:c>
      <x:c r="O1954" s="10" t="n">
        <x:v>0</x:v>
      </x:c>
      <x:c r="P1954" s="9" t="str">
        <x:f>'CaseReview'!U1954</x:f>
        <x:v>PASS</x:v>
      </x:c>
      <x:c r="Q1954" s="9" t="n">
        <x:f>IF(AND(T1954=1,G1954=P1954),1,0)</x:f>
        <x:v>1</x:v>
      </x:c>
      <x:c r="R1954" s="9" t="n">
        <x:f>IF(AND(T1954=1,G1954="PASS",P1954="FAIL"),1,0)</x:f>
        <x:v>0</x:v>
      </x:c>
      <x:c r="S1954" s="9" t="n">
        <x:f>IF(AND(T1954=1,G1954="FAIL",P1954="PASS"),1,0)</x:f>
        <x:v>0</x:v>
      </x:c>
      <x:c r="T1954" s="9" t="n">
        <x:v>1</x:v>
      </x:c>
      <x:c r="U1954" s="9" t="n">
        <x:v>7</x:v>
      </x:c>
      <x:c r="V1954" s="9" t="str">
        <x:v>MVP/SHACL_GENERATION_PIPELINE/experiments/FULL_REPAIR_V2/RUN_01/runs/RUN-TRF-066-20260915T132641508721Z/final/final_shape.ttl</x:v>
      </x:c>
    </x:row>
    <x:row r="1955" ht="22" customHeight="1">
      <x:c r="A1955" s="10" t="str">
        <x:v>V2_FALLBACK25</x:v>
      </x:c>
      <x:c r="B1955" s="10" t="str">
        <x:v>TRF-067</x:v>
      </x:c>
      <x:c r="C1955" s="10" t="str">
        <x:v>TRF-067-F01</x:v>
      </x:c>
      <x:c r="D1955" s="10" t="str">
        <x:v>RUN_01</x:v>
      </x:c>
      <x:c r="E1955" s="10" t="str">
        <x:v>ORIGINAL_LEDGER</x:v>
      </x:c>
      <x:c r="F1955" s="10" t="str">
        <x:v>FAIL</x:v>
      </x:c>
      <x:c r="G1955" s="10" t="str">
        <x:v>FAIL</x:v>
      </x:c>
      <x:c r="H1955" s="10" t="str">
        <x:v>EXECUTED</x:v>
      </x:c>
      <x:c r="I1955" s="10" t="str">
        <x:v>PARSED</x:v>
      </x:c>
      <x:c r="J1955" s="10" t="str">
        <x:v>GENERATION_ACCEPTED</x:v>
      </x:c>
      <x:c r="K1955" s="10" t="str">
        <x:v>bf202e552855a8c21906faa0067679dd070d1ef2e265159f60583731e3aaf9e5</x:v>
      </x:c>
      <x:c r="L1955" s="10" t="str">
        <x:v>full_repair_v2</x:v>
      </x:c>
      <x:c r="M1955" s="10" t="n">
        <x:v>1</x:v>
      </x:c>
      <x:c r="N1955" s="10" t="n">
        <x:v>0</x:v>
      </x:c>
      <x:c r="O1955" s="10" t="n">
        <x:v>0</x:v>
      </x:c>
      <x:c r="P1955" s="9" t="str">
        <x:f>'CaseReview'!U1955</x:f>
        <x:v>FAIL</x:v>
      </x:c>
      <x:c r="Q1955" s="9" t="n">
        <x:f>IF(AND(T1955=1,G1955=P1955),1,0)</x:f>
        <x:v>1</x:v>
      </x:c>
      <x:c r="R1955" s="9" t="n">
        <x:f>IF(AND(T1955=1,G1955="PASS",P1955="FAIL"),1,0)</x:f>
        <x:v>0</x:v>
      </x:c>
      <x:c r="S1955" s="9" t="n">
        <x:f>IF(AND(T1955=1,G1955="FAIL",P1955="PASS"),1,0)</x:f>
        <x:v>0</x:v>
      </x:c>
      <x:c r="T1955" s="9" t="n">
        <x:v>1</x:v>
      </x:c>
      <x:c r="U1955" s="9" t="n">
        <x:v>6</x:v>
      </x:c>
      <x:c r="V1955" s="9" t="str">
        <x:v>MVP/SHACL_GENERATION_PIPELINE/experiments/FULL_REPAIR_V2/RUN_01/runs/RUN-TRF-067-20260915T132748676110Z/final/final_shape.ttl</x:v>
      </x:c>
    </x:row>
    <x:row r="1956" ht="22" customHeight="1">
      <x:c r="A1956" s="10" t="str">
        <x:v>V2_FALLBACK25</x:v>
      </x:c>
      <x:c r="B1956" s="10" t="str">
        <x:v>TRF-067</x:v>
      </x:c>
      <x:c r="C1956" s="10" t="str">
        <x:v>TRF-067-F02</x:v>
      </x:c>
      <x:c r="D1956" s="10" t="str">
        <x:v>RUN_01</x:v>
      </x:c>
      <x:c r="E1956" s="10" t="str">
        <x:v>ORIGINAL_LEDGER</x:v>
      </x:c>
      <x:c r="F1956" s="10" t="str">
        <x:v>FAIL</x:v>
      </x:c>
      <x:c r="G1956" s="10" t="str">
        <x:v>PASS</x:v>
      </x:c>
      <x:c r="H1956" s="10" t="str">
        <x:v>EXECUTED</x:v>
      </x:c>
      <x:c r="I1956" s="10" t="str">
        <x:v>PARSED</x:v>
      </x:c>
      <x:c r="J1956" s="10" t="str">
        <x:v>GENERATION_ACCEPTED</x:v>
      </x:c>
      <x:c r="K1956" s="10" t="str">
        <x:v>bf202e552855a8c21906faa0067679dd070d1ef2e265159f60583731e3aaf9e5</x:v>
      </x:c>
      <x:c r="L1956" s="10" t="str">
        <x:v>full_repair_v2</x:v>
      </x:c>
      <x:c r="M1956" s="10" t="n">
        <x:v>0</x:v>
      </x:c>
      <x:c r="N1956" s="10" t="n">
        <x:v>1</x:v>
      </x:c>
      <x:c r="O1956" s="10" t="n">
        <x:v>0</x:v>
      </x:c>
      <x:c r="P1956" s="9" t="str">
        <x:f>'CaseReview'!U1956</x:f>
        <x:v>FAIL</x:v>
      </x:c>
      <x:c r="Q1956" s="9" t="n">
        <x:f>IF(AND(T1956=1,G1956=P1956),1,0)</x:f>
        <x:v>0</x:v>
      </x:c>
      <x:c r="R1956" s="9" t="n">
        <x:f>IF(AND(T1956=1,G1956="PASS",P1956="FAIL"),1,0)</x:f>
        <x:v>1</x:v>
      </x:c>
      <x:c r="S1956" s="9" t="n">
        <x:f>IF(AND(T1956=1,G1956="FAIL",P1956="PASS"),1,0)</x:f>
        <x:v>0</x:v>
      </x:c>
      <x:c r="T1956" s="9" t="n">
        <x:v>1</x:v>
      </x:c>
      <x:c r="U1956" s="9" t="n">
        <x:v>6</x:v>
      </x:c>
      <x:c r="V1956" s="9" t="str">
        <x:v>MVP/SHACL_GENERATION_PIPELINE/experiments/FULL_REPAIR_V2/RUN_01/runs/RUN-TRF-067-20260915T132748676110Z/final/final_shape.ttl</x:v>
      </x:c>
    </x:row>
    <x:row r="1957" ht="22" customHeight="1">
      <x:c r="A1957" s="10" t="str">
        <x:v>V2_FALLBACK25</x:v>
      </x:c>
      <x:c r="B1957" s="10" t="str">
        <x:v>TRF-067</x:v>
      </x:c>
      <x:c r="C1957" s="10" t="str">
        <x:v>TRF-067-F03</x:v>
      </x:c>
      <x:c r="D1957" s="10" t="str">
        <x:v>RUN_01</x:v>
      </x:c>
      <x:c r="E1957" s="10" t="str">
        <x:v>ORIGINAL_LEDGER</x:v>
      </x:c>
      <x:c r="F1957" s="10" t="str">
        <x:v>FAIL</x:v>
      </x:c>
      <x:c r="G1957" s="10" t="str">
        <x:v>PASS</x:v>
      </x:c>
      <x:c r="H1957" s="10" t="str">
        <x:v>EXECUTED</x:v>
      </x:c>
      <x:c r="I1957" s="10" t="str">
        <x:v>PARSED</x:v>
      </x:c>
      <x:c r="J1957" s="10" t="str">
        <x:v>GENERATION_ACCEPTED</x:v>
      </x:c>
      <x:c r="K1957" s="10" t="str">
        <x:v>bf202e552855a8c21906faa0067679dd070d1ef2e265159f60583731e3aaf9e5</x:v>
      </x:c>
      <x:c r="L1957" s="10" t="str">
        <x:v>full_repair_v2</x:v>
      </x:c>
      <x:c r="M1957" s="10" t="n">
        <x:v>0</x:v>
      </x:c>
      <x:c r="N1957" s="10" t="n">
        <x:v>1</x:v>
      </x:c>
      <x:c r="O1957" s="10" t="n">
        <x:v>0</x:v>
      </x:c>
      <x:c r="P1957" s="9" t="str">
        <x:f>'CaseReview'!U1957</x:f>
        <x:v>FAIL</x:v>
      </x:c>
      <x:c r="Q1957" s="9" t="n">
        <x:f>IF(AND(T1957=1,G1957=P1957),1,0)</x:f>
        <x:v>0</x:v>
      </x:c>
      <x:c r="R1957" s="9" t="n">
        <x:f>IF(AND(T1957=1,G1957="PASS",P1957="FAIL"),1,0)</x:f>
        <x:v>1</x:v>
      </x:c>
      <x:c r="S1957" s="9" t="n">
        <x:f>IF(AND(T1957=1,G1957="FAIL",P1957="PASS"),1,0)</x:f>
        <x:v>0</x:v>
      </x:c>
      <x:c r="T1957" s="9" t="n">
        <x:v>1</x:v>
      </x:c>
      <x:c r="U1957" s="9" t="n">
        <x:v>6</x:v>
      </x:c>
      <x:c r="V1957" s="9" t="str">
        <x:v>MVP/SHACL_GENERATION_PIPELINE/experiments/FULL_REPAIR_V2/RUN_01/runs/RUN-TRF-067-20260915T132748676110Z/final/final_shape.ttl</x:v>
      </x:c>
    </x:row>
    <x:row r="1958" ht="22" customHeight="1">
      <x:c r="A1958" s="10" t="str">
        <x:v>V2_FALLBACK25</x:v>
      </x:c>
      <x:c r="B1958" s="10" t="str">
        <x:v>TRF-067</x:v>
      </x:c>
      <x:c r="C1958" s="10" t="str">
        <x:v>TRF-067-P01</x:v>
      </x:c>
      <x:c r="D1958" s="10" t="str">
        <x:v>RUN_01</x:v>
      </x:c>
      <x:c r="E1958" s="10" t="str">
        <x:v>ORIGINAL_LEDGER</x:v>
      </x:c>
      <x:c r="F1958" s="10" t="str">
        <x:v>PASS</x:v>
      </x:c>
      <x:c r="G1958" s="10" t="str">
        <x:v>PASS</x:v>
      </x:c>
      <x:c r="H1958" s="10" t="str">
        <x:v>EXECUTED</x:v>
      </x:c>
      <x:c r="I1958" s="10" t="str">
        <x:v>PARSED</x:v>
      </x:c>
      <x:c r="J1958" s="10" t="str">
        <x:v>GENERATION_ACCEPTED</x:v>
      </x:c>
      <x:c r="K1958" s="10" t="str">
        <x:v>bf202e552855a8c21906faa0067679dd070d1ef2e265159f60583731e3aaf9e5</x:v>
      </x:c>
      <x:c r="L1958" s="10" t="str">
        <x:v>full_repair_v2</x:v>
      </x:c>
      <x:c r="M1958" s="10" t="n">
        <x:v>1</x:v>
      </x:c>
      <x:c r="N1958" s="10" t="n">
        <x:v>0</x:v>
      </x:c>
      <x:c r="O1958" s="10" t="n">
        <x:v>0</x:v>
      </x:c>
      <x:c r="P1958" s="9" t="str">
        <x:f>'CaseReview'!U1958</x:f>
        <x:v>PASS</x:v>
      </x:c>
      <x:c r="Q1958" s="9" t="n">
        <x:f>IF(AND(T1958=1,G1958=P1958),1,0)</x:f>
        <x:v>1</x:v>
      </x:c>
      <x:c r="R1958" s="9" t="n">
        <x:f>IF(AND(T1958=1,G1958="PASS",P1958="FAIL"),1,0)</x:f>
        <x:v>0</x:v>
      </x:c>
      <x:c r="S1958" s="9" t="n">
        <x:f>IF(AND(T1958=1,G1958="FAIL",P1958="PASS"),1,0)</x:f>
        <x:v>0</x:v>
      </x:c>
      <x:c r="T1958" s="9" t="n">
        <x:v>1</x:v>
      </x:c>
      <x:c r="U1958" s="9" t="n">
        <x:v>6</x:v>
      </x:c>
      <x:c r="V1958" s="9" t="str">
        <x:v>MVP/SHACL_GENERATION_PIPELINE/experiments/FULL_REPAIR_V2/RUN_01/runs/RUN-TRF-067-20260915T132748676110Z/final/final_shape.ttl</x:v>
      </x:c>
    </x:row>
    <x:row r="1959" ht="22" customHeight="1">
      <x:c r="A1959" s="10" t="str">
        <x:v>V2_FALLBACK25</x:v>
      </x:c>
      <x:c r="B1959" s="10" t="str">
        <x:v>TRF-067</x:v>
      </x:c>
      <x:c r="C1959" s="10" t="str">
        <x:v>TRF-067-P02</x:v>
      </x:c>
      <x:c r="D1959" s="10" t="str">
        <x:v>RUN_01</x:v>
      </x:c>
      <x:c r="E1959" s="10" t="str">
        <x:v>ORIGINAL_LEDGER</x:v>
      </x:c>
      <x:c r="F1959" s="10" t="str">
        <x:v>PASS</x:v>
      </x:c>
      <x:c r="G1959" s="10" t="str">
        <x:v>PASS</x:v>
      </x:c>
      <x:c r="H1959" s="10" t="str">
        <x:v>EXECUTED</x:v>
      </x:c>
      <x:c r="I1959" s="10" t="str">
        <x:v>PARSED</x:v>
      </x:c>
      <x:c r="J1959" s="10" t="str">
        <x:v>GENERATION_ACCEPTED</x:v>
      </x:c>
      <x:c r="K1959" s="10" t="str">
        <x:v>bf202e552855a8c21906faa0067679dd070d1ef2e265159f60583731e3aaf9e5</x:v>
      </x:c>
      <x:c r="L1959" s="10" t="str">
        <x:v>full_repair_v2</x:v>
      </x:c>
      <x:c r="M1959" s="10" t="n">
        <x:v>1</x:v>
      </x:c>
      <x:c r="N1959" s="10" t="n">
        <x:v>0</x:v>
      </x:c>
      <x:c r="O1959" s="10" t="n">
        <x:v>0</x:v>
      </x:c>
      <x:c r="P1959" s="9" t="str">
        <x:f>'CaseReview'!U1959</x:f>
        <x:v>PASS</x:v>
      </x:c>
      <x:c r="Q1959" s="9" t="n">
        <x:f>IF(AND(T1959=1,G1959=P1959),1,0)</x:f>
        <x:v>1</x:v>
      </x:c>
      <x:c r="R1959" s="9" t="n">
        <x:f>IF(AND(T1959=1,G1959="PASS",P1959="FAIL"),1,0)</x:f>
        <x:v>0</x:v>
      </x:c>
      <x:c r="S1959" s="9" t="n">
        <x:f>IF(AND(T1959=1,G1959="FAIL",P1959="PASS"),1,0)</x:f>
        <x:v>0</x:v>
      </x:c>
      <x:c r="T1959" s="9" t="n">
        <x:v>1</x:v>
      </x:c>
      <x:c r="U1959" s="9" t="n">
        <x:v>6</x:v>
      </x:c>
      <x:c r="V1959" s="9" t="str">
        <x:v>MVP/SHACL_GENERATION_PIPELINE/experiments/FULL_REPAIR_V2/RUN_01/runs/RUN-TRF-067-20260915T132748676110Z/final/final_shape.ttl</x:v>
      </x:c>
    </x:row>
    <x:row r="1960" ht="22" customHeight="1">
      <x:c r="A1960" s="10" t="str">
        <x:v>V2_FALLBACK25</x:v>
      </x:c>
      <x:c r="B1960" s="10" t="str">
        <x:v>TRF-067</x:v>
      </x:c>
      <x:c r="C1960" s="10" t="str">
        <x:v>TRF-067-P03</x:v>
      </x:c>
      <x:c r="D1960" s="10" t="str">
        <x:v>RUN_01</x:v>
      </x:c>
      <x:c r="E1960" s="10" t="str">
        <x:v>ORIGINAL_LEDGER</x:v>
      </x:c>
      <x:c r="F1960" s="10" t="str">
        <x:v>PASS</x:v>
      </x:c>
      <x:c r="G1960" s="10" t="str">
        <x:v>PASS</x:v>
      </x:c>
      <x:c r="H1960" s="10" t="str">
        <x:v>EXECUTED</x:v>
      </x:c>
      <x:c r="I1960" s="10" t="str">
        <x:v>PARSED</x:v>
      </x:c>
      <x:c r="J1960" s="10" t="str">
        <x:v>GENERATION_ACCEPTED</x:v>
      </x:c>
      <x:c r="K1960" s="10" t="str">
        <x:v>bf202e552855a8c21906faa0067679dd070d1ef2e265159f60583731e3aaf9e5</x:v>
      </x:c>
      <x:c r="L1960" s="10" t="str">
        <x:v>full_repair_v2</x:v>
      </x:c>
      <x:c r="M1960" s="10" t="n">
        <x:v>1</x:v>
      </x:c>
      <x:c r="N1960" s="10" t="n">
        <x:v>0</x:v>
      </x:c>
      <x:c r="O1960" s="10" t="n">
        <x:v>0</x:v>
      </x:c>
      <x:c r="P1960" s="9" t="str">
        <x:f>'CaseReview'!U1960</x:f>
        <x:v>PASS</x:v>
      </x:c>
      <x:c r="Q1960" s="9" t="n">
        <x:f>IF(AND(T1960=1,G1960=P1960),1,0)</x:f>
        <x:v>1</x:v>
      </x:c>
      <x:c r="R1960" s="9" t="n">
        <x:f>IF(AND(T1960=1,G1960="PASS",P1960="FAIL"),1,0)</x:f>
        <x:v>0</x:v>
      </x:c>
      <x:c r="S1960" s="9" t="n">
        <x:f>IF(AND(T1960=1,G1960="FAIL",P1960="PASS"),1,0)</x:f>
        <x:v>0</x:v>
      </x:c>
      <x:c r="T1960" s="9" t="n">
        <x:v>1</x:v>
      </x:c>
      <x:c r="U1960" s="9" t="n">
        <x:v>6</x:v>
      </x:c>
      <x:c r="V1960" s="9" t="str">
        <x:v>MVP/SHACL_GENERATION_PIPELINE/experiments/FULL_REPAIR_V2/RUN_01/runs/RUN-TRF-067-20260915T132748676110Z/final/final_shape.ttl</x:v>
      </x:c>
    </x:row>
    <x:row r="1961" ht="22" customHeight="1">
      <x:c r="A1961" s="10" t="str">
        <x:v>V2_FALLBACK25</x:v>
      </x:c>
      <x:c r="B1961" s="10" t="str">
        <x:v>TRF-069</x:v>
      </x:c>
      <x:c r="C1961" s="10" t="str">
        <x:v>TRF-069-F01</x:v>
      </x:c>
      <x:c r="D1961" s="10" t="str">
        <x:v>RUN_01</x:v>
      </x:c>
      <x:c r="E1961" s="10" t="str">
        <x:v>ORIGINAL_LEDGER</x:v>
      </x:c>
      <x:c r="F1961" s="10" t="str">
        <x:v>FAIL</x:v>
      </x:c>
      <x:c r="G1961" s="10" t="str">
        <x:v>FAIL</x:v>
      </x:c>
      <x:c r="H1961" s="10" t="str">
        <x:v>EXECUTED</x:v>
      </x:c>
      <x:c r="I1961" s="10" t="str">
        <x:v>PARSED</x:v>
      </x:c>
      <x:c r="J1961" s="10" t="str">
        <x:v>GENERATION_ACCEPTED</x:v>
      </x:c>
      <x:c r="K1961" s="10" t="str">
        <x:v>1a19926a894df6b79c2ee09a32c204e8ef50fe7b883b0466483f5cb4e79630f0</x:v>
      </x:c>
      <x:c r="L1961" s="10" t="str">
        <x:v>full_repair_v2</x:v>
      </x:c>
      <x:c r="M1961" s="10" t="n">
        <x:v>1</x:v>
      </x:c>
      <x:c r="N1961" s="10" t="n">
        <x:v>0</x:v>
      </x:c>
      <x:c r="O1961" s="10" t="n">
        <x:v>0</x:v>
      </x:c>
      <x:c r="P1961" s="9" t="str">
        <x:f>'CaseReview'!U1961</x:f>
        <x:v>FAIL</x:v>
      </x:c>
      <x:c r="Q1961" s="9" t="n">
        <x:f>IF(AND(T1961=1,G1961=P1961),1,0)</x:f>
        <x:v>1</x:v>
      </x:c>
      <x:c r="R1961" s="9" t="n">
        <x:f>IF(AND(T1961=1,G1961="PASS",P1961="FAIL"),1,0)</x:f>
        <x:v>0</x:v>
      </x:c>
      <x:c r="S1961" s="9" t="n">
        <x:f>IF(AND(T1961=1,G1961="FAIL",P1961="PASS"),1,0)</x:f>
        <x:v>0</x:v>
      </x:c>
      <x:c r="T1961" s="9" t="n">
        <x:v>1</x:v>
      </x:c>
      <x:c r="U1961" s="9" t="n">
        <x:v>6</x:v>
      </x:c>
      <x:c r="V1961" s="9" t="str">
        <x:v>MVP/SHACL_GENERATION_PIPELINE/experiments/FULL_REPAIR_V2/RUN_01/runs/RUN-TRF-069-20260915T132845812058Z/final/final_shape.ttl</x:v>
      </x:c>
    </x:row>
    <x:row r="1962" ht="22" customHeight="1">
      <x:c r="A1962" s="10" t="str">
        <x:v>V2_FALLBACK25</x:v>
      </x:c>
      <x:c r="B1962" s="10" t="str">
        <x:v>TRF-069</x:v>
      </x:c>
      <x:c r="C1962" s="10" t="str">
        <x:v>TRF-069-F02</x:v>
      </x:c>
      <x:c r="D1962" s="10" t="str">
        <x:v>RUN_01</x:v>
      </x:c>
      <x:c r="E1962" s="10" t="str">
        <x:v>ORIGINAL_LEDGER</x:v>
      </x:c>
      <x:c r="F1962" s="10" t="str">
        <x:v>FAIL</x:v>
      </x:c>
      <x:c r="G1962" s="10" t="str">
        <x:v>FAIL</x:v>
      </x:c>
      <x:c r="H1962" s="10" t="str">
        <x:v>EXECUTED</x:v>
      </x:c>
      <x:c r="I1962" s="10" t="str">
        <x:v>PARSED</x:v>
      </x:c>
      <x:c r="J1962" s="10" t="str">
        <x:v>GENERATION_ACCEPTED</x:v>
      </x:c>
      <x:c r="K1962" s="10" t="str">
        <x:v>1a19926a894df6b79c2ee09a32c204e8ef50fe7b883b0466483f5cb4e79630f0</x:v>
      </x:c>
      <x:c r="L1962" s="10" t="str">
        <x:v>full_repair_v2</x:v>
      </x:c>
      <x:c r="M1962" s="10" t="n">
        <x:v>1</x:v>
      </x:c>
      <x:c r="N1962" s="10" t="n">
        <x:v>0</x:v>
      </x:c>
      <x:c r="O1962" s="10" t="n">
        <x:v>0</x:v>
      </x:c>
      <x:c r="P1962" s="9" t="str">
        <x:f>'CaseReview'!U1962</x:f>
        <x:v>FAIL</x:v>
      </x:c>
      <x:c r="Q1962" s="9" t="n">
        <x:f>IF(AND(T1962=1,G1962=P1962),1,0)</x:f>
        <x:v>1</x:v>
      </x:c>
      <x:c r="R1962" s="9" t="n">
        <x:f>IF(AND(T1962=1,G1962="PASS",P1962="FAIL"),1,0)</x:f>
        <x:v>0</x:v>
      </x:c>
      <x:c r="S1962" s="9" t="n">
        <x:f>IF(AND(T1962=1,G1962="FAIL",P1962="PASS"),1,0)</x:f>
        <x:v>0</x:v>
      </x:c>
      <x:c r="T1962" s="9" t="n">
        <x:v>1</x:v>
      </x:c>
      <x:c r="U1962" s="9" t="n">
        <x:v>6</x:v>
      </x:c>
      <x:c r="V1962" s="9" t="str">
        <x:v>MVP/SHACL_GENERATION_PIPELINE/experiments/FULL_REPAIR_V2/RUN_01/runs/RUN-TRF-069-20260915T132845812058Z/final/final_shape.ttl</x:v>
      </x:c>
    </x:row>
    <x:row r="1963" ht="22" customHeight="1">
      <x:c r="A1963" s="10" t="str">
        <x:v>V2_FALLBACK25</x:v>
      </x:c>
      <x:c r="B1963" s="10" t="str">
        <x:v>TRF-069</x:v>
      </x:c>
      <x:c r="C1963" s="10" t="str">
        <x:v>TRF-069-F03</x:v>
      </x:c>
      <x:c r="D1963" s="10" t="str">
        <x:v>RUN_01</x:v>
      </x:c>
      <x:c r="E1963" s="10" t="str">
        <x:v>ORIGINAL_LEDGER</x:v>
      </x:c>
      <x:c r="F1963" s="10" t="str">
        <x:v>FAIL</x:v>
      </x:c>
      <x:c r="G1963" s="10" t="str">
        <x:v>FAIL</x:v>
      </x:c>
      <x:c r="H1963" s="10" t="str">
        <x:v>EXECUTED</x:v>
      </x:c>
      <x:c r="I1963" s="10" t="str">
        <x:v>PARSED</x:v>
      </x:c>
      <x:c r="J1963" s="10" t="str">
        <x:v>GENERATION_ACCEPTED</x:v>
      </x:c>
      <x:c r="K1963" s="10" t="str">
        <x:v>1a19926a894df6b79c2ee09a32c204e8ef50fe7b883b0466483f5cb4e79630f0</x:v>
      </x:c>
      <x:c r="L1963" s="10" t="str">
        <x:v>full_repair_v2</x:v>
      </x:c>
      <x:c r="M1963" s="10" t="n">
        <x:v>1</x:v>
      </x:c>
      <x:c r="N1963" s="10" t="n">
        <x:v>0</x:v>
      </x:c>
      <x:c r="O1963" s="10" t="n">
        <x:v>0</x:v>
      </x:c>
      <x:c r="P1963" s="9" t="str">
        <x:f>'CaseReview'!U1963</x:f>
        <x:v>FAIL</x:v>
      </x:c>
      <x:c r="Q1963" s="9" t="n">
        <x:f>IF(AND(T1963=1,G1963=P1963),1,0)</x:f>
        <x:v>1</x:v>
      </x:c>
      <x:c r="R1963" s="9" t="n">
        <x:f>IF(AND(T1963=1,G1963="PASS",P1963="FAIL"),1,0)</x:f>
        <x:v>0</x:v>
      </x:c>
      <x:c r="S1963" s="9" t="n">
        <x:f>IF(AND(T1963=1,G1963="FAIL",P1963="PASS"),1,0)</x:f>
        <x:v>0</x:v>
      </x:c>
      <x:c r="T1963" s="9" t="n">
        <x:v>1</x:v>
      </x:c>
      <x:c r="U1963" s="9" t="n">
        <x:v>6</x:v>
      </x:c>
      <x:c r="V1963" s="9" t="str">
        <x:v>MVP/SHACL_GENERATION_PIPELINE/experiments/FULL_REPAIR_V2/RUN_01/runs/RUN-TRF-069-20260915T132845812058Z/final/final_shape.ttl</x:v>
      </x:c>
    </x:row>
    <x:row r="1964" ht="22" customHeight="1">
      <x:c r="A1964" s="10" t="str">
        <x:v>V2_FALLBACK25</x:v>
      </x:c>
      <x:c r="B1964" s="10" t="str">
        <x:v>TRF-069</x:v>
      </x:c>
      <x:c r="C1964" s="10" t="str">
        <x:v>TRF-069-P01</x:v>
      </x:c>
      <x:c r="D1964" s="10" t="str">
        <x:v>RUN_01</x:v>
      </x:c>
      <x:c r="E1964" s="10" t="str">
        <x:v>ORIGINAL_LEDGER</x:v>
      </x:c>
      <x:c r="F1964" s="10" t="str">
        <x:v>PASS</x:v>
      </x:c>
      <x:c r="G1964" s="10" t="str">
        <x:v>FAIL</x:v>
      </x:c>
      <x:c r="H1964" s="10" t="str">
        <x:v>EXECUTED</x:v>
      </x:c>
      <x:c r="I1964" s="10" t="str">
        <x:v>PARSED</x:v>
      </x:c>
      <x:c r="J1964" s="10" t="str">
        <x:v>GENERATION_ACCEPTED</x:v>
      </x:c>
      <x:c r="K1964" s="10" t="str">
        <x:v>1a19926a894df6b79c2ee09a32c204e8ef50fe7b883b0466483f5cb4e79630f0</x:v>
      </x:c>
      <x:c r="L1964" s="10" t="str">
        <x:v>full_repair_v2</x:v>
      </x:c>
      <x:c r="M1964" s="10" t="n">
        <x:v>0</x:v>
      </x:c>
      <x:c r="N1964" s="10" t="n">
        <x:v>0</x:v>
      </x:c>
      <x:c r="O1964" s="10" t="n">
        <x:v>1</x:v>
      </x:c>
      <x:c r="P1964" s="9" t="str">
        <x:f>'CaseReview'!U1964</x:f>
        <x:v>PASS</x:v>
      </x:c>
      <x:c r="Q1964" s="9" t="n">
        <x:f>IF(AND(T1964=1,G1964=P1964),1,0)</x:f>
        <x:v>0</x:v>
      </x:c>
      <x:c r="R1964" s="9" t="n">
        <x:f>IF(AND(T1964=1,G1964="PASS",P1964="FAIL"),1,0)</x:f>
        <x:v>0</x:v>
      </x:c>
      <x:c r="S1964" s="9" t="n">
        <x:f>IF(AND(T1964=1,G1964="FAIL",P1964="PASS"),1,0)</x:f>
        <x:v>1</x:v>
      </x:c>
      <x:c r="T1964" s="9" t="n">
        <x:v>1</x:v>
      </x:c>
      <x:c r="U1964" s="9" t="n">
        <x:v>6</x:v>
      </x:c>
      <x:c r="V1964" s="9" t="str">
        <x:v>MVP/SHACL_GENERATION_PIPELINE/experiments/FULL_REPAIR_V2/RUN_01/runs/RUN-TRF-069-20260915T132845812058Z/final/final_shape.ttl</x:v>
      </x:c>
    </x:row>
    <x:row r="1965" ht="22" customHeight="1">
      <x:c r="A1965" s="10" t="str">
        <x:v>V2_FALLBACK25</x:v>
      </x:c>
      <x:c r="B1965" s="10" t="str">
        <x:v>TRF-069</x:v>
      </x:c>
      <x:c r="C1965" s="10" t="str">
        <x:v>TRF-069-P02</x:v>
      </x:c>
      <x:c r="D1965" s="10" t="str">
        <x:v>RUN_01</x:v>
      </x:c>
      <x:c r="E1965" s="10" t="str">
        <x:v>ORIGINAL_LEDGER</x:v>
      </x:c>
      <x:c r="F1965" s="10" t="str">
        <x:v>PASS</x:v>
      </x:c>
      <x:c r="G1965" s="10" t="str">
        <x:v>PASS</x:v>
      </x:c>
      <x:c r="H1965" s="10" t="str">
        <x:v>EXECUTED</x:v>
      </x:c>
      <x:c r="I1965" s="10" t="str">
        <x:v>PARSED</x:v>
      </x:c>
      <x:c r="J1965" s="10" t="str">
        <x:v>GENERATION_ACCEPTED</x:v>
      </x:c>
      <x:c r="K1965" s="10" t="str">
        <x:v>1a19926a894df6b79c2ee09a32c204e8ef50fe7b883b0466483f5cb4e79630f0</x:v>
      </x:c>
      <x:c r="L1965" s="10" t="str">
        <x:v>full_repair_v2</x:v>
      </x:c>
      <x:c r="M1965" s="10" t="n">
        <x:v>1</x:v>
      </x:c>
      <x:c r="N1965" s="10" t="n">
        <x:v>0</x:v>
      </x:c>
      <x:c r="O1965" s="10" t="n">
        <x:v>0</x:v>
      </x:c>
      <x:c r="P1965" s="9" t="str">
        <x:f>'CaseReview'!U1965</x:f>
        <x:v>PASS</x:v>
      </x:c>
      <x:c r="Q1965" s="9" t="n">
        <x:f>IF(AND(T1965=1,G1965=P1965),1,0)</x:f>
        <x:v>1</x:v>
      </x:c>
      <x:c r="R1965" s="9" t="n">
        <x:f>IF(AND(T1965=1,G1965="PASS",P1965="FAIL"),1,0)</x:f>
        <x:v>0</x:v>
      </x:c>
      <x:c r="S1965" s="9" t="n">
        <x:f>IF(AND(T1965=1,G1965="FAIL",P1965="PASS"),1,0)</x:f>
        <x:v>0</x:v>
      </x:c>
      <x:c r="T1965" s="9" t="n">
        <x:v>1</x:v>
      </x:c>
      <x:c r="U1965" s="9" t="n">
        <x:v>6</x:v>
      </x:c>
      <x:c r="V1965" s="9" t="str">
        <x:v>MVP/SHACL_GENERATION_PIPELINE/experiments/FULL_REPAIR_V2/RUN_01/runs/RUN-TRF-069-20260915T132845812058Z/final/final_shape.ttl</x:v>
      </x:c>
    </x:row>
    <x:row r="1966" ht="22" customHeight="1">
      <x:c r="A1966" s="10" t="str">
        <x:v>V2_FALLBACK25</x:v>
      </x:c>
      <x:c r="B1966" s="10" t="str">
        <x:v>TRF-069</x:v>
      </x:c>
      <x:c r="C1966" s="10" t="str">
        <x:v>TRF-069-P03</x:v>
      </x:c>
      <x:c r="D1966" s="10" t="str">
        <x:v>RUN_01</x:v>
      </x:c>
      <x:c r="E1966" s="10" t="str">
        <x:v>ORIGINAL_LEDGER</x:v>
      </x:c>
      <x:c r="F1966" s="10" t="str">
        <x:v>PASS</x:v>
      </x:c>
      <x:c r="G1966" s="10" t="str">
        <x:v>FAIL</x:v>
      </x:c>
      <x:c r="H1966" s="10" t="str">
        <x:v>EXECUTED</x:v>
      </x:c>
      <x:c r="I1966" s="10" t="str">
        <x:v>PARSED</x:v>
      </x:c>
      <x:c r="J1966" s="10" t="str">
        <x:v>GENERATION_ACCEPTED</x:v>
      </x:c>
      <x:c r="K1966" s="10" t="str">
        <x:v>1a19926a894df6b79c2ee09a32c204e8ef50fe7b883b0466483f5cb4e79630f0</x:v>
      </x:c>
      <x:c r="L1966" s="10" t="str">
        <x:v>full_repair_v2</x:v>
      </x:c>
      <x:c r="M1966" s="10" t="n">
        <x:v>0</x:v>
      </x:c>
      <x:c r="N1966" s="10" t="n">
        <x:v>0</x:v>
      </x:c>
      <x:c r="O1966" s="10" t="n">
        <x:v>1</x:v>
      </x:c>
      <x:c r="P1966" s="9" t="str">
        <x:f>'CaseReview'!U1966</x:f>
        <x:v>PASS</x:v>
      </x:c>
      <x:c r="Q1966" s="9" t="n">
        <x:f>IF(AND(T1966=1,G1966=P1966),1,0)</x:f>
        <x:v>0</x:v>
      </x:c>
      <x:c r="R1966" s="9" t="n">
        <x:f>IF(AND(T1966=1,G1966="PASS",P1966="FAIL"),1,0)</x:f>
        <x:v>0</x:v>
      </x:c>
      <x:c r="S1966" s="9" t="n">
        <x:f>IF(AND(T1966=1,G1966="FAIL",P1966="PASS"),1,0)</x:f>
        <x:v>1</x:v>
      </x:c>
      <x:c r="T1966" s="9" t="n">
        <x:v>1</x:v>
      </x:c>
      <x:c r="U1966" s="9" t="n">
        <x:v>6</x:v>
      </x:c>
      <x:c r="V1966" s="9" t="str">
        <x:v>MVP/SHACL_GENERATION_PIPELINE/experiments/FULL_REPAIR_V2/RUN_01/runs/RUN-TRF-069-20260915T132845812058Z/final/final_shape.ttl</x:v>
      </x:c>
    </x:row>
    <x:row r="1967" ht="22" customHeight="1">
      <x:c r="A1967" s="10" t="str">
        <x:v>V2_FALLBACK25</x:v>
      </x:c>
      <x:c r="B1967" s="10" t="str">
        <x:v>TRF-070</x:v>
      </x:c>
      <x:c r="C1967" s="10" t="str">
        <x:v>TRF-070-F01</x:v>
      </x:c>
      <x:c r="D1967" s="10" t="str">
        <x:v>RUN_01</x:v>
      </x:c>
      <x:c r="E1967" s="10" t="str">
        <x:v>REJECTED_ATTEMPT_04</x:v>
      </x:c>
      <x:c r="F1967" s="10" t="str">
        <x:v>FAIL</x:v>
      </x:c>
      <x:c r="G1967" s="10" t="str">
        <x:v>FAIL</x:v>
      </x:c>
      <x:c r="H1967" s="10" t="str">
        <x:v>EXECUTED</x:v>
      </x:c>
      <x:c r="I1967" s="10" t="str">
        <x:v>PARSED</x:v>
      </x:c>
      <x:c r="J1967" s="10" t="str">
        <x:v>MAX_ATTEMPTS_REACHED</x:v>
      </x:c>
      <x:c r="K1967" s="10" t="str">
        <x:v>9d9ed32870f62a34dc57c5db9ddc5bd800aa9726b79605cf787986825723b8ea</x:v>
      </x:c>
      <x:c r="L1967" s="10" t="str">
        <x:v>rejected_attempt4</x:v>
      </x:c>
      <x:c r="M1967" s="10" t="n">
        <x:v>1</x:v>
      </x:c>
      <x:c r="N1967" s="10" t="n">
        <x:v>0</x:v>
      </x:c>
      <x:c r="O1967" s="10" t="n">
        <x:v>0</x:v>
      </x:c>
      <x:c r="P1967" s="9" t="str">
        <x:f>'CaseReview'!U1967</x:f>
        <x:v>FAIL</x:v>
      </x:c>
      <x:c r="Q1967" s="9" t="n">
        <x:f>IF(AND(T1967=1,G1967=P1967),1,0)</x:f>
        <x:v>1</x:v>
      </x:c>
      <x:c r="R1967" s="9" t="n">
        <x:f>IF(AND(T1967=1,G1967="PASS",P1967="FAIL"),1,0)</x:f>
        <x:v>0</x:v>
      </x:c>
      <x:c r="S1967" s="9" t="n">
        <x:f>IF(AND(T1967=1,G1967="FAIL",P1967="PASS"),1,0)</x:f>
        <x:v>0</x:v>
      </x:c>
      <x:c r="T1967" s="9" t="n">
        <x:v>1</x:v>
      </x:c>
      <x:c r="U1967" s="9" t="n">
        <x:v>6</x:v>
      </x:c>
      <x:c r="V1967" s="9" t="str">
        <x:v>MVP/SHACL_GENERATION_PIPELINE/experiments/FULL_REPAIR_V2/RUN_01/runs/RUN-TRF-070-20260915T133019503006Z/artifacts/attempt_04/candidate_shape.ttl</x:v>
      </x:c>
    </x:row>
    <x:row r="1968" ht="22" customHeight="1">
      <x:c r="A1968" s="10" t="str">
        <x:v>V2_FALLBACK25</x:v>
      </x:c>
      <x:c r="B1968" s="10" t="str">
        <x:v>TRF-070</x:v>
      </x:c>
      <x:c r="C1968" s="10" t="str">
        <x:v>TRF-070-F02</x:v>
      </x:c>
      <x:c r="D1968" s="10" t="str">
        <x:v>RUN_01</x:v>
      </x:c>
      <x:c r="E1968" s="10" t="str">
        <x:v>REJECTED_ATTEMPT_04</x:v>
      </x:c>
      <x:c r="F1968" s="10" t="str">
        <x:v>FAIL</x:v>
      </x:c>
      <x:c r="G1968" s="10" t="str">
        <x:v>FAIL</x:v>
      </x:c>
      <x:c r="H1968" s="10" t="str">
        <x:v>EXECUTED</x:v>
      </x:c>
      <x:c r="I1968" s="10" t="str">
        <x:v>PARSED</x:v>
      </x:c>
      <x:c r="J1968" s="10" t="str">
        <x:v>MAX_ATTEMPTS_REACHED</x:v>
      </x:c>
      <x:c r="K1968" s="10" t="str">
        <x:v>9d9ed32870f62a34dc57c5db9ddc5bd800aa9726b79605cf787986825723b8ea</x:v>
      </x:c>
      <x:c r="L1968" s="10" t="str">
        <x:v>rejected_attempt4</x:v>
      </x:c>
      <x:c r="M1968" s="10" t="n">
        <x:v>1</x:v>
      </x:c>
      <x:c r="N1968" s="10" t="n">
        <x:v>0</x:v>
      </x:c>
      <x:c r="O1968" s="10" t="n">
        <x:v>0</x:v>
      </x:c>
      <x:c r="P1968" s="9" t="str">
        <x:f>'CaseReview'!U1968</x:f>
        <x:v>FAIL</x:v>
      </x:c>
      <x:c r="Q1968" s="9" t="n">
        <x:f>IF(AND(T1968=1,G1968=P1968),1,0)</x:f>
        <x:v>1</x:v>
      </x:c>
      <x:c r="R1968" s="9" t="n">
        <x:f>IF(AND(T1968=1,G1968="PASS",P1968="FAIL"),1,0)</x:f>
        <x:v>0</x:v>
      </x:c>
      <x:c r="S1968" s="9" t="n">
        <x:f>IF(AND(T1968=1,G1968="FAIL",P1968="PASS"),1,0)</x:f>
        <x:v>0</x:v>
      </x:c>
      <x:c r="T1968" s="9" t="n">
        <x:v>1</x:v>
      </x:c>
      <x:c r="U1968" s="9" t="n">
        <x:v>6</x:v>
      </x:c>
      <x:c r="V1968" s="9" t="str">
        <x:v>MVP/SHACL_GENERATION_PIPELINE/experiments/FULL_REPAIR_V2/RUN_01/runs/RUN-TRF-070-20260915T133019503006Z/artifacts/attempt_04/candidate_shape.ttl</x:v>
      </x:c>
    </x:row>
    <x:row r="1969" ht="22" customHeight="1">
      <x:c r="A1969" s="10" t="str">
        <x:v>V2_FALLBACK25</x:v>
      </x:c>
      <x:c r="B1969" s="10" t="str">
        <x:v>TRF-070</x:v>
      </x:c>
      <x:c r="C1969" s="10" t="str">
        <x:v>TRF-070-F03</x:v>
      </x:c>
      <x:c r="D1969" s="10" t="str">
        <x:v>RUN_01</x:v>
      </x:c>
      <x:c r="E1969" s="10" t="str">
        <x:v>REJECTED_ATTEMPT_04</x:v>
      </x:c>
      <x:c r="F1969" s="10" t="str">
        <x:v>FAIL</x:v>
      </x:c>
      <x:c r="G1969" s="10" t="str">
        <x:v>FAIL</x:v>
      </x:c>
      <x:c r="H1969" s="10" t="str">
        <x:v>EXECUTED</x:v>
      </x:c>
      <x:c r="I1969" s="10" t="str">
        <x:v>PARSED</x:v>
      </x:c>
      <x:c r="J1969" s="10" t="str">
        <x:v>MAX_ATTEMPTS_REACHED</x:v>
      </x:c>
      <x:c r="K1969" s="10" t="str">
        <x:v>9d9ed32870f62a34dc57c5db9ddc5bd800aa9726b79605cf787986825723b8ea</x:v>
      </x:c>
      <x:c r="L1969" s="10" t="str">
        <x:v>rejected_attempt4</x:v>
      </x:c>
      <x:c r="M1969" s="10" t="n">
        <x:v>1</x:v>
      </x:c>
      <x:c r="N1969" s="10" t="n">
        <x:v>0</x:v>
      </x:c>
      <x:c r="O1969" s="10" t="n">
        <x:v>0</x:v>
      </x:c>
      <x:c r="P1969" s="9" t="str">
        <x:f>'CaseReview'!U1969</x:f>
        <x:v>FAIL</x:v>
      </x:c>
      <x:c r="Q1969" s="9" t="n">
        <x:f>IF(AND(T1969=1,G1969=P1969),1,0)</x:f>
        <x:v>1</x:v>
      </x:c>
      <x:c r="R1969" s="9" t="n">
        <x:f>IF(AND(T1969=1,G1969="PASS",P1969="FAIL"),1,0)</x:f>
        <x:v>0</x:v>
      </x:c>
      <x:c r="S1969" s="9" t="n">
        <x:f>IF(AND(T1969=1,G1969="FAIL",P1969="PASS"),1,0)</x:f>
        <x:v>0</x:v>
      </x:c>
      <x:c r="T1969" s="9" t="n">
        <x:v>1</x:v>
      </x:c>
      <x:c r="U1969" s="9" t="n">
        <x:v>6</x:v>
      </x:c>
      <x:c r="V1969" s="9" t="str">
        <x:v>MVP/SHACL_GENERATION_PIPELINE/experiments/FULL_REPAIR_V2/RUN_01/runs/RUN-TRF-070-20260915T133019503006Z/artifacts/attempt_04/candidate_shape.ttl</x:v>
      </x:c>
    </x:row>
    <x:row r="1970" ht="22" customHeight="1">
      <x:c r="A1970" s="10" t="str">
        <x:v>V2_FALLBACK25</x:v>
      </x:c>
      <x:c r="B1970" s="10" t="str">
        <x:v>TRF-070</x:v>
      </x:c>
      <x:c r="C1970" s="10" t="str">
        <x:v>TRF-070-P01</x:v>
      </x:c>
      <x:c r="D1970" s="10" t="str">
        <x:v>RUN_01</x:v>
      </x:c>
      <x:c r="E1970" s="10" t="str">
        <x:v>REJECTED_ATTEMPT_04</x:v>
      </x:c>
      <x:c r="F1970" s="10" t="str">
        <x:v>PASS</x:v>
      </x:c>
      <x:c r="G1970" s="10" t="str">
        <x:v>FAIL</x:v>
      </x:c>
      <x:c r="H1970" s="10" t="str">
        <x:v>EXECUTED</x:v>
      </x:c>
      <x:c r="I1970" s="10" t="str">
        <x:v>PARSED</x:v>
      </x:c>
      <x:c r="J1970" s="10" t="str">
        <x:v>MAX_ATTEMPTS_REACHED</x:v>
      </x:c>
      <x:c r="K1970" s="10" t="str">
        <x:v>9d9ed32870f62a34dc57c5db9ddc5bd800aa9726b79605cf787986825723b8ea</x:v>
      </x:c>
      <x:c r="L1970" s="10" t="str">
        <x:v>rejected_attempt4</x:v>
      </x:c>
      <x:c r="M1970" s="10" t="n">
        <x:v>0</x:v>
      </x:c>
      <x:c r="N1970" s="10" t="n">
        <x:v>0</x:v>
      </x:c>
      <x:c r="O1970" s="10" t="n">
        <x:v>1</x:v>
      </x:c>
      <x:c r="P1970" s="9" t="str">
        <x:f>'CaseReview'!U1970</x:f>
        <x:v>PASS</x:v>
      </x:c>
      <x:c r="Q1970" s="9" t="n">
        <x:f>IF(AND(T1970=1,G1970=P1970),1,0)</x:f>
        <x:v>0</x:v>
      </x:c>
      <x:c r="R1970" s="9" t="n">
        <x:f>IF(AND(T1970=1,G1970="PASS",P1970="FAIL"),1,0)</x:f>
        <x:v>0</x:v>
      </x:c>
      <x:c r="S1970" s="9" t="n">
        <x:f>IF(AND(T1970=1,G1970="FAIL",P1970="PASS"),1,0)</x:f>
        <x:v>1</x:v>
      </x:c>
      <x:c r="T1970" s="9" t="n">
        <x:v>1</x:v>
      </x:c>
      <x:c r="U1970" s="9" t="n">
        <x:v>6</x:v>
      </x:c>
      <x:c r="V1970" s="9" t="str">
        <x:v>MVP/SHACL_GENERATION_PIPELINE/experiments/FULL_REPAIR_V2/RUN_01/runs/RUN-TRF-070-20260915T133019503006Z/artifacts/attempt_04/candidate_shape.ttl</x:v>
      </x:c>
    </x:row>
    <x:row r="1971" ht="22" customHeight="1">
      <x:c r="A1971" s="10" t="str">
        <x:v>V2_FALLBACK25</x:v>
      </x:c>
      <x:c r="B1971" s="10" t="str">
        <x:v>TRF-070</x:v>
      </x:c>
      <x:c r="C1971" s="10" t="str">
        <x:v>TRF-070-P02</x:v>
      </x:c>
      <x:c r="D1971" s="10" t="str">
        <x:v>RUN_01</x:v>
      </x:c>
      <x:c r="E1971" s="10" t="str">
        <x:v>REJECTED_ATTEMPT_04</x:v>
      </x:c>
      <x:c r="F1971" s="10" t="str">
        <x:v>PASS</x:v>
      </x:c>
      <x:c r="G1971" s="10" t="str">
        <x:v>FAIL</x:v>
      </x:c>
      <x:c r="H1971" s="10" t="str">
        <x:v>EXECUTED</x:v>
      </x:c>
      <x:c r="I1971" s="10" t="str">
        <x:v>PARSED</x:v>
      </x:c>
      <x:c r="J1971" s="10" t="str">
        <x:v>MAX_ATTEMPTS_REACHED</x:v>
      </x:c>
      <x:c r="K1971" s="10" t="str">
        <x:v>9d9ed32870f62a34dc57c5db9ddc5bd800aa9726b79605cf787986825723b8ea</x:v>
      </x:c>
      <x:c r="L1971" s="10" t="str">
        <x:v>rejected_attempt4</x:v>
      </x:c>
      <x:c r="M1971" s="10" t="n">
        <x:v>0</x:v>
      </x:c>
      <x:c r="N1971" s="10" t="n">
        <x:v>0</x:v>
      </x:c>
      <x:c r="O1971" s="10" t="n">
        <x:v>1</x:v>
      </x:c>
      <x:c r="P1971" s="9" t="str">
        <x:f>'CaseReview'!U1971</x:f>
        <x:v>PASS</x:v>
      </x:c>
      <x:c r="Q1971" s="9" t="n">
        <x:f>IF(AND(T1971=1,G1971=P1971),1,0)</x:f>
        <x:v>0</x:v>
      </x:c>
      <x:c r="R1971" s="9" t="n">
        <x:f>IF(AND(T1971=1,G1971="PASS",P1971="FAIL"),1,0)</x:f>
        <x:v>0</x:v>
      </x:c>
      <x:c r="S1971" s="9" t="n">
        <x:f>IF(AND(T1971=1,G1971="FAIL",P1971="PASS"),1,0)</x:f>
        <x:v>1</x:v>
      </x:c>
      <x:c r="T1971" s="9" t="n">
        <x:v>1</x:v>
      </x:c>
      <x:c r="U1971" s="9" t="n">
        <x:v>6</x:v>
      </x:c>
      <x:c r="V1971" s="9" t="str">
        <x:v>MVP/SHACL_GENERATION_PIPELINE/experiments/FULL_REPAIR_V2/RUN_01/runs/RUN-TRF-070-20260915T133019503006Z/artifacts/attempt_04/candidate_shape.ttl</x:v>
      </x:c>
    </x:row>
    <x:row r="1972" ht="22" customHeight="1">
      <x:c r="A1972" s="10" t="str">
        <x:v>V2_FALLBACK25</x:v>
      </x:c>
      <x:c r="B1972" s="10" t="str">
        <x:v>TRF-070</x:v>
      </x:c>
      <x:c r="C1972" s="10" t="str">
        <x:v>TRF-070-P03</x:v>
      </x:c>
      <x:c r="D1972" s="10" t="str">
        <x:v>RUN_01</x:v>
      </x:c>
      <x:c r="E1972" s="10" t="str">
        <x:v>REJECTED_ATTEMPT_04</x:v>
      </x:c>
      <x:c r="F1972" s="10" t="str">
        <x:v>PASS</x:v>
      </x:c>
      <x:c r="G1972" s="10" t="str">
        <x:v>FAIL</x:v>
      </x:c>
      <x:c r="H1972" s="10" t="str">
        <x:v>EXECUTED</x:v>
      </x:c>
      <x:c r="I1972" s="10" t="str">
        <x:v>PARSED</x:v>
      </x:c>
      <x:c r="J1972" s="10" t="str">
        <x:v>MAX_ATTEMPTS_REACHED</x:v>
      </x:c>
      <x:c r="K1972" s="10" t="str">
        <x:v>9d9ed32870f62a34dc57c5db9ddc5bd800aa9726b79605cf787986825723b8ea</x:v>
      </x:c>
      <x:c r="L1972" s="10" t="str">
        <x:v>rejected_attempt4</x:v>
      </x:c>
      <x:c r="M1972" s="10" t="n">
        <x:v>0</x:v>
      </x:c>
      <x:c r="N1972" s="10" t="n">
        <x:v>0</x:v>
      </x:c>
      <x:c r="O1972" s="10" t="n">
        <x:v>1</x:v>
      </x:c>
      <x:c r="P1972" s="9" t="str">
        <x:f>'CaseReview'!U1972</x:f>
        <x:v>PASS</x:v>
      </x:c>
      <x:c r="Q1972" s="9" t="n">
        <x:f>IF(AND(T1972=1,G1972=P1972),1,0)</x:f>
        <x:v>0</x:v>
      </x:c>
      <x:c r="R1972" s="9" t="n">
        <x:f>IF(AND(T1972=1,G1972="PASS",P1972="FAIL"),1,0)</x:f>
        <x:v>0</x:v>
      </x:c>
      <x:c r="S1972" s="9" t="n">
        <x:f>IF(AND(T1972=1,G1972="FAIL",P1972="PASS"),1,0)</x:f>
        <x:v>1</x:v>
      </x:c>
      <x:c r="T1972" s="9" t="n">
        <x:v>1</x:v>
      </x:c>
      <x:c r="U1972" s="9" t="n">
        <x:v>6</x:v>
      </x:c>
      <x:c r="V1972" s="9" t="str">
        <x:v>MVP/SHACL_GENERATION_PIPELINE/experiments/FULL_REPAIR_V2/RUN_01/runs/RUN-TRF-070-20260915T133019503006Z/artifacts/attempt_04/candidate_shape.ttl</x:v>
      </x:c>
    </x:row>
    <x:row r="1973" ht="22" customHeight="1">
      <x:c r="A1973" s="10" t="str">
        <x:v>V2_FALLBACK25</x:v>
      </x:c>
      <x:c r="B1973" s="10" t="str">
        <x:v>TRF-074</x:v>
      </x:c>
      <x:c r="C1973" s="10" t="str">
        <x:v>TRF-074-F01</x:v>
      </x:c>
      <x:c r="D1973" s="10" t="str">
        <x:v>RUN_01</x:v>
      </x:c>
      <x:c r="E1973" s="10" t="str">
        <x:v>ORIGINAL_LEDGER</x:v>
      </x:c>
      <x:c r="F1973" s="10" t="str">
        <x:v>FAIL</x:v>
      </x:c>
      <x:c r="G1973" s="10" t="str">
        <x:v>NO_VERDICT</x:v>
      </x:c>
      <x:c r="H1973" s="10" t="str">
        <x:v>INFRASTRUCTURE_FAILURE</x:v>
      </x:c>
      <x:c r="I1973" s="10" t="str">
        <x:v>NOT_PARSED</x:v>
      </x:c>
      <x:c r="J1973" s="10" t="str">
        <x:v>SYNTAX_REPAIR_EXHAUSTED</x:v>
      </x:c>
      <x:c r="K1973" s="10" t="str"/>
      <x:c r="L1973" s="10" t="str">
        <x:v>full_repair_v2</x:v>
      </x:c>
      <x:c r="M1973" s="10" t="n">
        <x:v>0</x:v>
      </x:c>
      <x:c r="N1973" s="10" t="n">
        <x:v>0</x:v>
      </x:c>
      <x:c r="O1973" s="10" t="n">
        <x:v>0</x:v>
      </x:c>
      <x:c r="P1973" s="9" t="str">
        <x:f>'CaseReview'!U1973</x:f>
        <x:v>FAIL</x:v>
      </x:c>
      <x:c r="Q1973" s="9" t="n">
        <x:f>IF(AND(T1973=1,G1973=P1973),1,0)</x:f>
        <x:v>0</x:v>
      </x:c>
      <x:c r="R1973" s="9" t="n">
        <x:f>IF(AND(T1973=1,G1973="PASS",P1973="FAIL"),1,0)</x:f>
        <x:v>0</x:v>
      </x:c>
      <x:c r="S1973" s="9" t="n">
        <x:f>IF(AND(T1973=1,G1973="FAIL",P1973="PASS"),1,0)</x:f>
        <x:v>0</x:v>
      </x:c>
      <x:c r="T1973" s="9" t="n">
        <x:v>0</x:v>
      </x:c>
      <x:c r="U1973" s="9" t="n">
        <x:v>7</x:v>
      </x:c>
      <x:c r="V1973" s="9" t="str"/>
    </x:row>
    <x:row r="1974" ht="22" customHeight="1">
      <x:c r="A1974" s="10" t="str">
        <x:v>V2_FALLBACK25</x:v>
      </x:c>
      <x:c r="B1974" s="10" t="str">
        <x:v>TRF-074</x:v>
      </x:c>
      <x:c r="C1974" s="10" t="str">
        <x:v>TRF-074-F02</x:v>
      </x:c>
      <x:c r="D1974" s="10" t="str">
        <x:v>RUN_01</x:v>
      </x:c>
      <x:c r="E1974" s="10" t="str">
        <x:v>ORIGINAL_LEDGER</x:v>
      </x:c>
      <x:c r="F1974" s="10" t="str">
        <x:v>FAIL</x:v>
      </x:c>
      <x:c r="G1974" s="10" t="str">
        <x:v>NO_VERDICT</x:v>
      </x:c>
      <x:c r="H1974" s="10" t="str">
        <x:v>INFRASTRUCTURE_FAILURE</x:v>
      </x:c>
      <x:c r="I1974" s="10" t="str">
        <x:v>NOT_PARSED</x:v>
      </x:c>
      <x:c r="J1974" s="10" t="str">
        <x:v>SYNTAX_REPAIR_EXHAUSTED</x:v>
      </x:c>
      <x:c r="K1974" s="10" t="str"/>
      <x:c r="L1974" s="10" t="str">
        <x:v>full_repair_v2</x:v>
      </x:c>
      <x:c r="M1974" s="10" t="n">
        <x:v>0</x:v>
      </x:c>
      <x:c r="N1974" s="10" t="n">
        <x:v>0</x:v>
      </x:c>
      <x:c r="O1974" s="10" t="n">
        <x:v>0</x:v>
      </x:c>
      <x:c r="P1974" s="9" t="str">
        <x:f>'CaseReview'!U1974</x:f>
        <x:v>FAIL</x:v>
      </x:c>
      <x:c r="Q1974" s="9" t="n">
        <x:f>IF(AND(T1974=1,G1974=P1974),1,0)</x:f>
        <x:v>0</x:v>
      </x:c>
      <x:c r="R1974" s="9" t="n">
        <x:f>IF(AND(T1974=1,G1974="PASS",P1974="FAIL"),1,0)</x:f>
        <x:v>0</x:v>
      </x:c>
      <x:c r="S1974" s="9" t="n">
        <x:f>IF(AND(T1974=1,G1974="FAIL",P1974="PASS"),1,0)</x:f>
        <x:v>0</x:v>
      </x:c>
      <x:c r="T1974" s="9" t="n">
        <x:v>0</x:v>
      </x:c>
      <x:c r="U1974" s="9" t="n">
        <x:v>7</x:v>
      </x:c>
      <x:c r="V1974" s="9" t="str"/>
    </x:row>
    <x:row r="1975" ht="22" customHeight="1">
      <x:c r="A1975" s="10" t="str">
        <x:v>V2_FALLBACK25</x:v>
      </x:c>
      <x:c r="B1975" s="10" t="str">
        <x:v>TRF-074</x:v>
      </x:c>
      <x:c r="C1975" s="10" t="str">
        <x:v>TRF-074-F03</x:v>
      </x:c>
      <x:c r="D1975" s="10" t="str">
        <x:v>RUN_01</x:v>
      </x:c>
      <x:c r="E1975" s="10" t="str">
        <x:v>ORIGINAL_LEDGER</x:v>
      </x:c>
      <x:c r="F1975" s="10" t="str">
        <x:v>FAIL</x:v>
      </x:c>
      <x:c r="G1975" s="10" t="str">
        <x:v>NO_VERDICT</x:v>
      </x:c>
      <x:c r="H1975" s="10" t="str">
        <x:v>INFRASTRUCTURE_FAILURE</x:v>
      </x:c>
      <x:c r="I1975" s="10" t="str">
        <x:v>NOT_PARSED</x:v>
      </x:c>
      <x:c r="J1975" s="10" t="str">
        <x:v>SYNTAX_REPAIR_EXHAUSTED</x:v>
      </x:c>
      <x:c r="K1975" s="10" t="str"/>
      <x:c r="L1975" s="10" t="str">
        <x:v>full_repair_v2</x:v>
      </x:c>
      <x:c r="M1975" s="10" t="n">
        <x:v>0</x:v>
      </x:c>
      <x:c r="N1975" s="10" t="n">
        <x:v>0</x:v>
      </x:c>
      <x:c r="O1975" s="10" t="n">
        <x:v>0</x:v>
      </x:c>
      <x:c r="P1975" s="9" t="str">
        <x:f>'CaseReview'!U1975</x:f>
        <x:v>FAIL</x:v>
      </x:c>
      <x:c r="Q1975" s="9" t="n">
        <x:f>IF(AND(T1975=1,G1975=P1975),1,0)</x:f>
        <x:v>0</x:v>
      </x:c>
      <x:c r="R1975" s="9" t="n">
        <x:f>IF(AND(T1975=1,G1975="PASS",P1975="FAIL"),1,0)</x:f>
        <x:v>0</x:v>
      </x:c>
      <x:c r="S1975" s="9" t="n">
        <x:f>IF(AND(T1975=1,G1975="FAIL",P1975="PASS"),1,0)</x:f>
        <x:v>0</x:v>
      </x:c>
      <x:c r="T1975" s="9" t="n">
        <x:v>0</x:v>
      </x:c>
      <x:c r="U1975" s="9" t="n">
        <x:v>7</x:v>
      </x:c>
      <x:c r="V1975" s="9" t="str"/>
    </x:row>
    <x:row r="1976" ht="22" customHeight="1">
      <x:c r="A1976" s="10" t="str">
        <x:v>V2_FALLBACK25</x:v>
      </x:c>
      <x:c r="B1976" s="10" t="str">
        <x:v>TRF-074</x:v>
      </x:c>
      <x:c r="C1976" s="10" t="str">
        <x:v>TRF-074-P01</x:v>
      </x:c>
      <x:c r="D1976" s="10" t="str">
        <x:v>RUN_01</x:v>
      </x:c>
      <x:c r="E1976" s="10" t="str">
        <x:v>ORIGINAL_LEDGER</x:v>
      </x:c>
      <x:c r="F1976" s="10" t="str">
        <x:v>PASS</x:v>
      </x:c>
      <x:c r="G1976" s="10" t="str">
        <x:v>NO_VERDICT</x:v>
      </x:c>
      <x:c r="H1976" s="10" t="str">
        <x:v>INFRASTRUCTURE_FAILURE</x:v>
      </x:c>
      <x:c r="I1976" s="10" t="str">
        <x:v>NOT_PARSED</x:v>
      </x:c>
      <x:c r="J1976" s="10" t="str">
        <x:v>SYNTAX_REPAIR_EXHAUSTED</x:v>
      </x:c>
      <x:c r="K1976" s="10" t="str"/>
      <x:c r="L1976" s="10" t="str">
        <x:v>full_repair_v2</x:v>
      </x:c>
      <x:c r="M1976" s="10" t="n">
        <x:v>0</x:v>
      </x:c>
      <x:c r="N1976" s="10" t="n">
        <x:v>0</x:v>
      </x:c>
      <x:c r="O1976" s="10" t="n">
        <x:v>0</x:v>
      </x:c>
      <x:c r="P1976" s="9" t="str">
        <x:f>'CaseReview'!U1976</x:f>
        <x:v>PASS</x:v>
      </x:c>
      <x:c r="Q1976" s="9" t="n">
        <x:f>IF(AND(T1976=1,G1976=P1976),1,0)</x:f>
        <x:v>0</x:v>
      </x:c>
      <x:c r="R1976" s="9" t="n">
        <x:f>IF(AND(T1976=1,G1976="PASS",P1976="FAIL"),1,0)</x:f>
        <x:v>0</x:v>
      </x:c>
      <x:c r="S1976" s="9" t="n">
        <x:f>IF(AND(T1976=1,G1976="FAIL",P1976="PASS"),1,0)</x:f>
        <x:v>0</x:v>
      </x:c>
      <x:c r="T1976" s="9" t="n">
        <x:v>0</x:v>
      </x:c>
      <x:c r="U1976" s="9" t="n">
        <x:v>7</x:v>
      </x:c>
      <x:c r="V1976" s="9" t="str"/>
    </x:row>
    <x:row r="1977" ht="22" customHeight="1">
      <x:c r="A1977" s="10" t="str">
        <x:v>V2_FALLBACK25</x:v>
      </x:c>
      <x:c r="B1977" s="10" t="str">
        <x:v>TRF-074</x:v>
      </x:c>
      <x:c r="C1977" s="10" t="str">
        <x:v>TRF-074-P02</x:v>
      </x:c>
      <x:c r="D1977" s="10" t="str">
        <x:v>RUN_01</x:v>
      </x:c>
      <x:c r="E1977" s="10" t="str">
        <x:v>ORIGINAL_LEDGER</x:v>
      </x:c>
      <x:c r="F1977" s="10" t="str">
        <x:v>PASS</x:v>
      </x:c>
      <x:c r="G1977" s="10" t="str">
        <x:v>NO_VERDICT</x:v>
      </x:c>
      <x:c r="H1977" s="10" t="str">
        <x:v>INFRASTRUCTURE_FAILURE</x:v>
      </x:c>
      <x:c r="I1977" s="10" t="str">
        <x:v>NOT_PARSED</x:v>
      </x:c>
      <x:c r="J1977" s="10" t="str">
        <x:v>SYNTAX_REPAIR_EXHAUSTED</x:v>
      </x:c>
      <x:c r="K1977" s="10" t="str"/>
      <x:c r="L1977" s="10" t="str">
        <x:v>full_repair_v2</x:v>
      </x:c>
      <x:c r="M1977" s="10" t="n">
        <x:v>0</x:v>
      </x:c>
      <x:c r="N1977" s="10" t="n">
        <x:v>0</x:v>
      </x:c>
      <x:c r="O1977" s="10" t="n">
        <x:v>0</x:v>
      </x:c>
      <x:c r="P1977" s="9" t="str">
        <x:f>'CaseReview'!U1977</x:f>
        <x:v>PASS</x:v>
      </x:c>
      <x:c r="Q1977" s="9" t="n">
        <x:f>IF(AND(T1977=1,G1977=P1977),1,0)</x:f>
        <x:v>0</x:v>
      </x:c>
      <x:c r="R1977" s="9" t="n">
        <x:f>IF(AND(T1977=1,G1977="PASS",P1977="FAIL"),1,0)</x:f>
        <x:v>0</x:v>
      </x:c>
      <x:c r="S1977" s="9" t="n">
        <x:f>IF(AND(T1977=1,G1977="FAIL",P1977="PASS"),1,0)</x:f>
        <x:v>0</x:v>
      </x:c>
      <x:c r="T1977" s="9" t="n">
        <x:v>0</x:v>
      </x:c>
      <x:c r="U1977" s="9" t="n">
        <x:v>7</x:v>
      </x:c>
      <x:c r="V1977" s="9" t="str"/>
    </x:row>
    <x:row r="1978" ht="22" customHeight="1">
      <x:c r="A1978" s="10" t="str">
        <x:v>V2_FALLBACK25</x:v>
      </x:c>
      <x:c r="B1978" s="10" t="str">
        <x:v>TRF-074</x:v>
      </x:c>
      <x:c r="C1978" s="10" t="str">
        <x:v>TRF-074-P03</x:v>
      </x:c>
      <x:c r="D1978" s="10" t="str">
        <x:v>RUN_01</x:v>
      </x:c>
      <x:c r="E1978" s="10" t="str">
        <x:v>ORIGINAL_LEDGER</x:v>
      </x:c>
      <x:c r="F1978" s="10" t="str">
        <x:v>PASS</x:v>
      </x:c>
      <x:c r="G1978" s="10" t="str">
        <x:v>NO_VERDICT</x:v>
      </x:c>
      <x:c r="H1978" s="10" t="str">
        <x:v>INFRASTRUCTURE_FAILURE</x:v>
      </x:c>
      <x:c r="I1978" s="10" t="str">
        <x:v>NOT_PARSED</x:v>
      </x:c>
      <x:c r="J1978" s="10" t="str">
        <x:v>SYNTAX_REPAIR_EXHAUSTED</x:v>
      </x:c>
      <x:c r="K1978" s="10" t="str"/>
      <x:c r="L1978" s="10" t="str">
        <x:v>full_repair_v2</x:v>
      </x:c>
      <x:c r="M1978" s="10" t="n">
        <x:v>0</x:v>
      </x:c>
      <x:c r="N1978" s="10" t="n">
        <x:v>0</x:v>
      </x:c>
      <x:c r="O1978" s="10" t="n">
        <x:v>0</x:v>
      </x:c>
      <x:c r="P1978" s="9" t="str">
        <x:f>'CaseReview'!U1978</x:f>
        <x:v>PASS</x:v>
      </x:c>
      <x:c r="Q1978" s="9" t="n">
        <x:f>IF(AND(T1978=1,G1978=P1978),1,0)</x:f>
        <x:v>0</x:v>
      </x:c>
      <x:c r="R1978" s="9" t="n">
        <x:f>IF(AND(T1978=1,G1978="PASS",P1978="FAIL"),1,0)</x:f>
        <x:v>0</x:v>
      </x:c>
      <x:c r="S1978" s="9" t="n">
        <x:f>IF(AND(T1978=1,G1978="FAIL",P1978="PASS"),1,0)</x:f>
        <x:v>0</x:v>
      </x:c>
      <x:c r="T1978" s="9" t="n">
        <x:v>0</x:v>
      </x:c>
      <x:c r="U1978" s="9" t="n">
        <x:v>7</x:v>
      </x:c>
      <x:c r="V1978" s="9" t="str"/>
    </x:row>
    <x:row r="1979" ht="22" customHeight="1">
      <x:c r="A1979" s="10" t="str">
        <x:v>V2_FALLBACK25</x:v>
      </x:c>
      <x:c r="B1979" s="10" t="str">
        <x:v>TRF-074</x:v>
      </x:c>
      <x:c r="C1979" s="10" t="str">
        <x:v>TRF-074-P04</x:v>
      </x:c>
      <x:c r="D1979" s="10" t="str">
        <x:v>RUN_01</x:v>
      </x:c>
      <x:c r="E1979" s="10" t="str">
        <x:v>ORIGINAL_LEDGER</x:v>
      </x:c>
      <x:c r="F1979" s="10" t="str">
        <x:v>PASS</x:v>
      </x:c>
      <x:c r="G1979" s="10" t="str">
        <x:v>NO_VERDICT</x:v>
      </x:c>
      <x:c r="H1979" s="10" t="str">
        <x:v>INFRASTRUCTURE_FAILURE</x:v>
      </x:c>
      <x:c r="I1979" s="10" t="str">
        <x:v>NOT_PARSED</x:v>
      </x:c>
      <x:c r="J1979" s="10" t="str">
        <x:v>SYNTAX_REPAIR_EXHAUSTED</x:v>
      </x:c>
      <x:c r="K1979" s="10" t="str"/>
      <x:c r="L1979" s="10" t="str">
        <x:v>full_repair_v2</x:v>
      </x:c>
      <x:c r="M1979" s="10" t="n">
        <x:v>0</x:v>
      </x:c>
      <x:c r="N1979" s="10" t="n">
        <x:v>0</x:v>
      </x:c>
      <x:c r="O1979" s="10" t="n">
        <x:v>0</x:v>
      </x:c>
      <x:c r="P1979" s="9" t="str">
        <x:f>'CaseReview'!U1979</x:f>
        <x:v>PASS</x:v>
      </x:c>
      <x:c r="Q1979" s="9" t="n">
        <x:f>IF(AND(T1979=1,G1979=P1979),1,0)</x:f>
        <x:v>0</x:v>
      </x:c>
      <x:c r="R1979" s="9" t="n">
        <x:f>IF(AND(T1979=1,G1979="PASS",P1979="FAIL"),1,0)</x:f>
        <x:v>0</x:v>
      </x:c>
      <x:c r="S1979" s="9" t="n">
        <x:f>IF(AND(T1979=1,G1979="FAIL",P1979="PASS"),1,0)</x:f>
        <x:v>0</x:v>
      </x:c>
      <x:c r="T1979" s="9" t="n">
        <x:v>0</x:v>
      </x:c>
      <x:c r="U1979" s="9" t="n">
        <x:v>7</x:v>
      </x:c>
      <x:c r="V1979" s="9" t="str"/>
    </x:row>
    <x:row r="1980" ht="22" customHeight="1">
      <x:c r="A1980" s="10" t="str">
        <x:v>V2_FALLBACK25</x:v>
      </x:c>
      <x:c r="B1980" s="10" t="str">
        <x:v>TRF-075</x:v>
      </x:c>
      <x:c r="C1980" s="10" t="str">
        <x:v>TRF-075-F01</x:v>
      </x:c>
      <x:c r="D1980" s="10" t="str">
        <x:v>RUN_01</x:v>
      </x:c>
      <x:c r="E1980" s="10" t="str">
        <x:v>ORIGINAL_LEDGER</x:v>
      </x:c>
      <x:c r="F1980" s="10" t="str">
        <x:v>FAIL</x:v>
      </x:c>
      <x:c r="G1980" s="10" t="str">
        <x:v>FAIL</x:v>
      </x:c>
      <x:c r="H1980" s="10" t="str">
        <x:v>EXECUTED</x:v>
      </x:c>
      <x:c r="I1980" s="10" t="str">
        <x:v>PARSED</x:v>
      </x:c>
      <x:c r="J1980" s="10" t="str">
        <x:v>GENERATION_ACCEPTED</x:v>
      </x:c>
      <x:c r="K1980" s="10" t="str">
        <x:v>8f4b2b9d7a0eb72c26fa00456f34ec932cb771acfd52d093555d84fc49091e95</x:v>
      </x:c>
      <x:c r="L1980" s="10" t="str">
        <x:v>full_repair_v2</x:v>
      </x:c>
      <x:c r="M1980" s="10" t="n">
        <x:v>1</x:v>
      </x:c>
      <x:c r="N1980" s="10" t="n">
        <x:v>0</x:v>
      </x:c>
      <x:c r="O1980" s="10" t="n">
        <x:v>0</x:v>
      </x:c>
      <x:c r="P1980" s="9" t="str">
        <x:f>'CaseReview'!U1980</x:f>
        <x:v>FAIL</x:v>
      </x:c>
      <x:c r="Q1980" s="9" t="n">
        <x:f>IF(AND(T1980=1,G1980=P1980),1,0)</x:f>
        <x:v>1</x:v>
      </x:c>
      <x:c r="R1980" s="9" t="n">
        <x:f>IF(AND(T1980=1,G1980="PASS",P1980="FAIL"),1,0)</x:f>
        <x:v>0</x:v>
      </x:c>
      <x:c r="S1980" s="9" t="n">
        <x:f>IF(AND(T1980=1,G1980="FAIL",P1980="PASS"),1,0)</x:f>
        <x:v>0</x:v>
      </x:c>
      <x:c r="T1980" s="9" t="n">
        <x:v>1</x:v>
      </x:c>
      <x:c r="U1980" s="9" t="n">
        <x:v>6</x:v>
      </x:c>
      <x:c r="V1980" s="9" t="str">
        <x:v>MVP/SHACL_GENERATION_PIPELINE/experiments/FULL_REPAIR_V2/RUN_01/runs/RUN-TRF-075-20260915T133438519183Z/final/final_shape.ttl</x:v>
      </x:c>
    </x:row>
    <x:row r="1981" ht="22" customHeight="1">
      <x:c r="A1981" s="10" t="str">
        <x:v>V2_FALLBACK25</x:v>
      </x:c>
      <x:c r="B1981" s="10" t="str">
        <x:v>TRF-075</x:v>
      </x:c>
      <x:c r="C1981" s="10" t="str">
        <x:v>TRF-075-F02</x:v>
      </x:c>
      <x:c r="D1981" s="10" t="str">
        <x:v>RUN_01</x:v>
      </x:c>
      <x:c r="E1981" s="10" t="str">
        <x:v>ORIGINAL_LEDGER</x:v>
      </x:c>
      <x:c r="F1981" s="10" t="str">
        <x:v>FAIL</x:v>
      </x:c>
      <x:c r="G1981" s="10" t="str">
        <x:v>FAIL</x:v>
      </x:c>
      <x:c r="H1981" s="10" t="str">
        <x:v>EXECUTED</x:v>
      </x:c>
      <x:c r="I1981" s="10" t="str">
        <x:v>PARSED</x:v>
      </x:c>
      <x:c r="J1981" s="10" t="str">
        <x:v>GENERATION_ACCEPTED</x:v>
      </x:c>
      <x:c r="K1981" s="10" t="str">
        <x:v>8f4b2b9d7a0eb72c26fa00456f34ec932cb771acfd52d093555d84fc49091e95</x:v>
      </x:c>
      <x:c r="L1981" s="10" t="str">
        <x:v>full_repair_v2</x:v>
      </x:c>
      <x:c r="M1981" s="10" t="n">
        <x:v>1</x:v>
      </x:c>
      <x:c r="N1981" s="10" t="n">
        <x:v>0</x:v>
      </x:c>
      <x:c r="O1981" s="10" t="n">
        <x:v>0</x:v>
      </x:c>
      <x:c r="P1981" s="9" t="str">
        <x:f>'CaseReview'!U1981</x:f>
        <x:v>FAIL</x:v>
      </x:c>
      <x:c r="Q1981" s="9" t="n">
        <x:f>IF(AND(T1981=1,G1981=P1981),1,0)</x:f>
        <x:v>1</x:v>
      </x:c>
      <x:c r="R1981" s="9" t="n">
        <x:f>IF(AND(T1981=1,G1981="PASS",P1981="FAIL"),1,0)</x:f>
        <x:v>0</x:v>
      </x:c>
      <x:c r="S1981" s="9" t="n">
        <x:f>IF(AND(T1981=1,G1981="FAIL",P1981="PASS"),1,0)</x:f>
        <x:v>0</x:v>
      </x:c>
      <x:c r="T1981" s="9" t="n">
        <x:v>1</x:v>
      </x:c>
      <x:c r="U1981" s="9" t="n">
        <x:v>6</x:v>
      </x:c>
      <x:c r="V1981" s="9" t="str">
        <x:v>MVP/SHACL_GENERATION_PIPELINE/experiments/FULL_REPAIR_V2/RUN_01/runs/RUN-TRF-075-20260915T133438519183Z/final/final_shape.ttl</x:v>
      </x:c>
    </x:row>
    <x:row r="1982" ht="22" customHeight="1">
      <x:c r="A1982" s="10" t="str">
        <x:v>V2_FALLBACK25</x:v>
      </x:c>
      <x:c r="B1982" s="10" t="str">
        <x:v>TRF-075</x:v>
      </x:c>
      <x:c r="C1982" s="10" t="str">
        <x:v>TRF-075-F03</x:v>
      </x:c>
      <x:c r="D1982" s="10" t="str">
        <x:v>RUN_01</x:v>
      </x:c>
      <x:c r="E1982" s="10" t="str">
        <x:v>ORIGINAL_LEDGER</x:v>
      </x:c>
      <x:c r="F1982" s="10" t="str">
        <x:v>FAIL</x:v>
      </x:c>
      <x:c r="G1982" s="10" t="str">
        <x:v>FAIL</x:v>
      </x:c>
      <x:c r="H1982" s="10" t="str">
        <x:v>EXECUTED</x:v>
      </x:c>
      <x:c r="I1982" s="10" t="str">
        <x:v>PARSED</x:v>
      </x:c>
      <x:c r="J1982" s="10" t="str">
        <x:v>GENERATION_ACCEPTED</x:v>
      </x:c>
      <x:c r="K1982" s="10" t="str">
        <x:v>8f4b2b9d7a0eb72c26fa00456f34ec932cb771acfd52d093555d84fc49091e95</x:v>
      </x:c>
      <x:c r="L1982" s="10" t="str">
        <x:v>full_repair_v2</x:v>
      </x:c>
      <x:c r="M1982" s="10" t="n">
        <x:v>1</x:v>
      </x:c>
      <x:c r="N1982" s="10" t="n">
        <x:v>0</x:v>
      </x:c>
      <x:c r="O1982" s="10" t="n">
        <x:v>0</x:v>
      </x:c>
      <x:c r="P1982" s="9" t="str">
        <x:f>'CaseReview'!U1982</x:f>
        <x:v>FAIL</x:v>
      </x:c>
      <x:c r="Q1982" s="9" t="n">
        <x:f>IF(AND(T1982=1,G1982=P1982),1,0)</x:f>
        <x:v>1</x:v>
      </x:c>
      <x:c r="R1982" s="9" t="n">
        <x:f>IF(AND(T1982=1,G1982="PASS",P1982="FAIL"),1,0)</x:f>
        <x:v>0</x:v>
      </x:c>
      <x:c r="S1982" s="9" t="n">
        <x:f>IF(AND(T1982=1,G1982="FAIL",P1982="PASS"),1,0)</x:f>
        <x:v>0</x:v>
      </x:c>
      <x:c r="T1982" s="9" t="n">
        <x:v>1</x:v>
      </x:c>
      <x:c r="U1982" s="9" t="n">
        <x:v>6</x:v>
      </x:c>
      <x:c r="V1982" s="9" t="str">
        <x:v>MVP/SHACL_GENERATION_PIPELINE/experiments/FULL_REPAIR_V2/RUN_01/runs/RUN-TRF-075-20260915T133438519183Z/final/final_shape.ttl</x:v>
      </x:c>
    </x:row>
    <x:row r="1983" ht="22" customHeight="1">
      <x:c r="A1983" s="10" t="str">
        <x:v>V2_FALLBACK25</x:v>
      </x:c>
      <x:c r="B1983" s="10" t="str">
        <x:v>TRF-075</x:v>
      </x:c>
      <x:c r="C1983" s="10" t="str">
        <x:v>TRF-075-P01</x:v>
      </x:c>
      <x:c r="D1983" s="10" t="str">
        <x:v>RUN_01</x:v>
      </x:c>
      <x:c r="E1983" s="10" t="str">
        <x:v>ORIGINAL_LEDGER</x:v>
      </x:c>
      <x:c r="F1983" s="10" t="str">
        <x:v>PASS</x:v>
      </x:c>
      <x:c r="G1983" s="10" t="str">
        <x:v>PASS</x:v>
      </x:c>
      <x:c r="H1983" s="10" t="str">
        <x:v>EXECUTED</x:v>
      </x:c>
      <x:c r="I1983" s="10" t="str">
        <x:v>PARSED</x:v>
      </x:c>
      <x:c r="J1983" s="10" t="str">
        <x:v>GENERATION_ACCEPTED</x:v>
      </x:c>
      <x:c r="K1983" s="10" t="str">
        <x:v>8f4b2b9d7a0eb72c26fa00456f34ec932cb771acfd52d093555d84fc49091e95</x:v>
      </x:c>
      <x:c r="L1983" s="10" t="str">
        <x:v>full_repair_v2</x:v>
      </x:c>
      <x:c r="M1983" s="10" t="n">
        <x:v>1</x:v>
      </x:c>
      <x:c r="N1983" s="10" t="n">
        <x:v>0</x:v>
      </x:c>
      <x:c r="O1983" s="10" t="n">
        <x:v>0</x:v>
      </x:c>
      <x:c r="P1983" s="9" t="str">
        <x:f>'CaseReview'!U1983</x:f>
        <x:v>PASS</x:v>
      </x:c>
      <x:c r="Q1983" s="9" t="n">
        <x:f>IF(AND(T1983=1,G1983=P1983),1,0)</x:f>
        <x:v>1</x:v>
      </x:c>
      <x:c r="R1983" s="9" t="n">
        <x:f>IF(AND(T1983=1,G1983="PASS",P1983="FAIL"),1,0)</x:f>
        <x:v>0</x:v>
      </x:c>
      <x:c r="S1983" s="9" t="n">
        <x:f>IF(AND(T1983=1,G1983="FAIL",P1983="PASS"),1,0)</x:f>
        <x:v>0</x:v>
      </x:c>
      <x:c r="T1983" s="9" t="n">
        <x:v>1</x:v>
      </x:c>
      <x:c r="U1983" s="9" t="n">
        <x:v>6</x:v>
      </x:c>
      <x:c r="V1983" s="9" t="str">
        <x:v>MVP/SHACL_GENERATION_PIPELINE/experiments/FULL_REPAIR_V2/RUN_01/runs/RUN-TRF-075-20260915T133438519183Z/final/final_shape.ttl</x:v>
      </x:c>
    </x:row>
    <x:row r="1984" ht="22" customHeight="1">
      <x:c r="A1984" s="10" t="str">
        <x:v>V2_FALLBACK25</x:v>
      </x:c>
      <x:c r="B1984" s="10" t="str">
        <x:v>TRF-075</x:v>
      </x:c>
      <x:c r="C1984" s="10" t="str">
        <x:v>TRF-075-P02</x:v>
      </x:c>
      <x:c r="D1984" s="10" t="str">
        <x:v>RUN_01</x:v>
      </x:c>
      <x:c r="E1984" s="10" t="str">
        <x:v>ORIGINAL_LEDGER</x:v>
      </x:c>
      <x:c r="F1984" s="10" t="str">
        <x:v>PASS</x:v>
      </x:c>
      <x:c r="G1984" s="10" t="str">
        <x:v>PASS</x:v>
      </x:c>
      <x:c r="H1984" s="10" t="str">
        <x:v>EXECUTED</x:v>
      </x:c>
      <x:c r="I1984" s="10" t="str">
        <x:v>PARSED</x:v>
      </x:c>
      <x:c r="J1984" s="10" t="str">
        <x:v>GENERATION_ACCEPTED</x:v>
      </x:c>
      <x:c r="K1984" s="10" t="str">
        <x:v>8f4b2b9d7a0eb72c26fa00456f34ec932cb771acfd52d093555d84fc49091e95</x:v>
      </x:c>
      <x:c r="L1984" s="10" t="str">
        <x:v>full_repair_v2</x:v>
      </x:c>
      <x:c r="M1984" s="10" t="n">
        <x:v>1</x:v>
      </x:c>
      <x:c r="N1984" s="10" t="n">
        <x:v>0</x:v>
      </x:c>
      <x:c r="O1984" s="10" t="n">
        <x:v>0</x:v>
      </x:c>
      <x:c r="P1984" s="9" t="str">
        <x:f>'CaseReview'!U1984</x:f>
        <x:v>PASS</x:v>
      </x:c>
      <x:c r="Q1984" s="9" t="n">
        <x:f>IF(AND(T1984=1,G1984=P1984),1,0)</x:f>
        <x:v>1</x:v>
      </x:c>
      <x:c r="R1984" s="9" t="n">
        <x:f>IF(AND(T1984=1,G1984="PASS",P1984="FAIL"),1,0)</x:f>
        <x:v>0</x:v>
      </x:c>
      <x:c r="S1984" s="9" t="n">
        <x:f>IF(AND(T1984=1,G1984="FAIL",P1984="PASS"),1,0)</x:f>
        <x:v>0</x:v>
      </x:c>
      <x:c r="T1984" s="9" t="n">
        <x:v>1</x:v>
      </x:c>
      <x:c r="U1984" s="9" t="n">
        <x:v>6</x:v>
      </x:c>
      <x:c r="V1984" s="9" t="str">
        <x:v>MVP/SHACL_GENERATION_PIPELINE/experiments/FULL_REPAIR_V2/RUN_01/runs/RUN-TRF-075-20260915T133438519183Z/final/final_shape.ttl</x:v>
      </x:c>
    </x:row>
    <x:row r="1985" ht="22" customHeight="1">
      <x:c r="A1985" s="10" t="str">
        <x:v>V2_FALLBACK25</x:v>
      </x:c>
      <x:c r="B1985" s="10" t="str">
        <x:v>TRF-075</x:v>
      </x:c>
      <x:c r="C1985" s="10" t="str">
        <x:v>TRF-075-P03</x:v>
      </x:c>
      <x:c r="D1985" s="10" t="str">
        <x:v>RUN_01</x:v>
      </x:c>
      <x:c r="E1985" s="10" t="str">
        <x:v>ORIGINAL_LEDGER</x:v>
      </x:c>
      <x:c r="F1985" s="10" t="str">
        <x:v>PASS</x:v>
      </x:c>
      <x:c r="G1985" s="10" t="str">
        <x:v>PASS</x:v>
      </x:c>
      <x:c r="H1985" s="10" t="str">
        <x:v>EXECUTED</x:v>
      </x:c>
      <x:c r="I1985" s="10" t="str">
        <x:v>PARSED</x:v>
      </x:c>
      <x:c r="J1985" s="10" t="str">
        <x:v>GENERATION_ACCEPTED</x:v>
      </x:c>
      <x:c r="K1985" s="10" t="str">
        <x:v>8f4b2b9d7a0eb72c26fa00456f34ec932cb771acfd52d093555d84fc49091e95</x:v>
      </x:c>
      <x:c r="L1985" s="10" t="str">
        <x:v>full_repair_v2</x:v>
      </x:c>
      <x:c r="M1985" s="10" t="n">
        <x:v>1</x:v>
      </x:c>
      <x:c r="N1985" s="10" t="n">
        <x:v>0</x:v>
      </x:c>
      <x:c r="O1985" s="10" t="n">
        <x:v>0</x:v>
      </x:c>
      <x:c r="P1985" s="9" t="str">
        <x:f>'CaseReview'!U1985</x:f>
        <x:v>PASS</x:v>
      </x:c>
      <x:c r="Q1985" s="9" t="n">
        <x:f>IF(AND(T1985=1,G1985=P1985),1,0)</x:f>
        <x:v>1</x:v>
      </x:c>
      <x:c r="R1985" s="9" t="n">
        <x:f>IF(AND(T1985=1,G1985="PASS",P1985="FAIL"),1,0)</x:f>
        <x:v>0</x:v>
      </x:c>
      <x:c r="S1985" s="9" t="n">
        <x:f>IF(AND(T1985=1,G1985="FAIL",P1985="PASS"),1,0)</x:f>
        <x:v>0</x:v>
      </x:c>
      <x:c r="T1985" s="9" t="n">
        <x:v>1</x:v>
      </x:c>
      <x:c r="U1985" s="9" t="n">
        <x:v>6</x:v>
      </x:c>
      <x:c r="V1985" s="9" t="str">
        <x:v>MVP/SHACL_GENERATION_PIPELINE/experiments/FULL_REPAIR_V2/RUN_01/runs/RUN-TRF-075-20260915T133438519183Z/final/final_shape.ttl</x:v>
      </x:c>
    </x:row>
    <x:row r="1986" ht="22" customHeight="1">
      <x:c r="A1986" s="10" t="str">
        <x:v>V2_FALLBACK25</x:v>
      </x:c>
      <x:c r="B1986" s="10" t="str">
        <x:v>TRF-076</x:v>
      </x:c>
      <x:c r="C1986" s="10" t="str">
        <x:v>TRF-076-F01</x:v>
      </x:c>
      <x:c r="D1986" s="10" t="str">
        <x:v>RUN_01</x:v>
      </x:c>
      <x:c r="E1986" s="10" t="str">
        <x:v>ORIGINAL_LEDGER</x:v>
      </x:c>
      <x:c r="F1986" s="10" t="str">
        <x:v>FAIL</x:v>
      </x:c>
      <x:c r="G1986" s="10" t="str">
        <x:v>PASS</x:v>
      </x:c>
      <x:c r="H1986" s="10" t="str">
        <x:v>EXECUTED</x:v>
      </x:c>
      <x:c r="I1986" s="10" t="str">
        <x:v>PARSED</x:v>
      </x:c>
      <x:c r="J1986" s="10" t="str">
        <x:v>GENERATION_ACCEPTED</x:v>
      </x:c>
      <x:c r="K1986" s="10" t="str">
        <x:v>326079730564922aad855db282ccdc35deed3247a1d4a7bacc48fba478f1a1b1</x:v>
      </x:c>
      <x:c r="L1986" s="10" t="str">
        <x:v>full_repair_v2</x:v>
      </x:c>
      <x:c r="M1986" s="10" t="n">
        <x:v>0</x:v>
      </x:c>
      <x:c r="N1986" s="10" t="n">
        <x:v>1</x:v>
      </x:c>
      <x:c r="O1986" s="10" t="n">
        <x:v>0</x:v>
      </x:c>
      <x:c r="P1986" s="9" t="str">
        <x:f>'CaseReview'!U1986</x:f>
        <x:v>FAIL</x:v>
      </x:c>
      <x:c r="Q1986" s="9" t="n">
        <x:f>IF(AND(T1986=1,G1986=P1986),1,0)</x:f>
        <x:v>0</x:v>
      </x:c>
      <x:c r="R1986" s="9" t="n">
        <x:f>IF(AND(T1986=1,G1986="PASS",P1986="FAIL"),1,0)</x:f>
        <x:v>1</x:v>
      </x:c>
      <x:c r="S1986" s="9" t="n">
        <x:f>IF(AND(T1986=1,G1986="FAIL",P1986="PASS"),1,0)</x:f>
        <x:v>0</x:v>
      </x:c>
      <x:c r="T1986" s="9" t="n">
        <x:v>1</x:v>
      </x:c>
      <x:c r="U1986" s="9" t="n">
        <x:v>7</x:v>
      </x:c>
      <x:c r="V1986" s="9" t="str">
        <x:v>MVP/SHACL_GENERATION_PIPELINE/experiments/FULL_REPAIR_V2/RUN_01/runs/RUN-TRF-076-20260915T133457232226Z/final/final_shape.ttl</x:v>
      </x:c>
    </x:row>
    <x:row r="1987" ht="22" customHeight="1">
      <x:c r="A1987" s="10" t="str">
        <x:v>V2_FALLBACK25</x:v>
      </x:c>
      <x:c r="B1987" s="10" t="str">
        <x:v>TRF-076</x:v>
      </x:c>
      <x:c r="C1987" s="10" t="str">
        <x:v>TRF-076-F03</x:v>
      </x:c>
      <x:c r="D1987" s="10" t="str">
        <x:v>RUN_01</x:v>
      </x:c>
      <x:c r="E1987" s="10" t="str">
        <x:v>ORIGINAL_LEDGER</x:v>
      </x:c>
      <x:c r="F1987" s="10" t="str">
        <x:v>FAIL</x:v>
      </x:c>
      <x:c r="G1987" s="10" t="str">
        <x:v>PASS</x:v>
      </x:c>
      <x:c r="H1987" s="10" t="str">
        <x:v>EXECUTED</x:v>
      </x:c>
      <x:c r="I1987" s="10" t="str">
        <x:v>PARSED</x:v>
      </x:c>
      <x:c r="J1987" s="10" t="str">
        <x:v>GENERATION_ACCEPTED</x:v>
      </x:c>
      <x:c r="K1987" s="10" t="str">
        <x:v>326079730564922aad855db282ccdc35deed3247a1d4a7bacc48fba478f1a1b1</x:v>
      </x:c>
      <x:c r="L1987" s="10" t="str">
        <x:v>full_repair_v2</x:v>
      </x:c>
      <x:c r="M1987" s="10" t="n">
        <x:v>0</x:v>
      </x:c>
      <x:c r="N1987" s="10" t="n">
        <x:v>1</x:v>
      </x:c>
      <x:c r="O1987" s="10" t="n">
        <x:v>0</x:v>
      </x:c>
      <x:c r="P1987" s="9" t="str">
        <x:f>'CaseReview'!U1987</x:f>
        <x:v>FAIL</x:v>
      </x:c>
      <x:c r="Q1987" s="9" t="n">
        <x:f>IF(AND(T1987=1,G1987=P1987),1,0)</x:f>
        <x:v>0</x:v>
      </x:c>
      <x:c r="R1987" s="9" t="n">
        <x:f>IF(AND(T1987=1,G1987="PASS",P1987="FAIL"),1,0)</x:f>
        <x:v>1</x:v>
      </x:c>
      <x:c r="S1987" s="9" t="n">
        <x:f>IF(AND(T1987=1,G1987="FAIL",P1987="PASS"),1,0)</x:f>
        <x:v>0</x:v>
      </x:c>
      <x:c r="T1987" s="9" t="n">
        <x:v>1</x:v>
      </x:c>
      <x:c r="U1987" s="9" t="n">
        <x:v>7</x:v>
      </x:c>
      <x:c r="V1987" s="9" t="str">
        <x:v>MVP/SHACL_GENERATION_PIPELINE/experiments/FULL_REPAIR_V2/RUN_01/runs/RUN-TRF-076-20260915T133457232226Z/final/final_shape.ttl</x:v>
      </x:c>
    </x:row>
    <x:row r="1988" ht="22" customHeight="1">
      <x:c r="A1988" s="10" t="str">
        <x:v>V2_FALLBACK25</x:v>
      </x:c>
      <x:c r="B1988" s="10" t="str">
        <x:v>TRF-076</x:v>
      </x:c>
      <x:c r="C1988" s="10" t="str">
        <x:v>TRF-076-F04</x:v>
      </x:c>
      <x:c r="D1988" s="10" t="str">
        <x:v>RUN_01</x:v>
      </x:c>
      <x:c r="E1988" s="10" t="str">
        <x:v>ORIGINAL_LEDGER</x:v>
      </x:c>
      <x:c r="F1988" s="10" t="str">
        <x:v>FAIL</x:v>
      </x:c>
      <x:c r="G1988" s="10" t="str">
        <x:v>PASS</x:v>
      </x:c>
      <x:c r="H1988" s="10" t="str">
        <x:v>EXECUTED</x:v>
      </x:c>
      <x:c r="I1988" s="10" t="str">
        <x:v>PARSED</x:v>
      </x:c>
      <x:c r="J1988" s="10" t="str">
        <x:v>GENERATION_ACCEPTED</x:v>
      </x:c>
      <x:c r="K1988" s="10" t="str">
        <x:v>326079730564922aad855db282ccdc35deed3247a1d4a7bacc48fba478f1a1b1</x:v>
      </x:c>
      <x:c r="L1988" s="10" t="str">
        <x:v>full_repair_v2</x:v>
      </x:c>
      <x:c r="M1988" s="10" t="n">
        <x:v>0</x:v>
      </x:c>
      <x:c r="N1988" s="10" t="n">
        <x:v>1</x:v>
      </x:c>
      <x:c r="O1988" s="10" t="n">
        <x:v>0</x:v>
      </x:c>
      <x:c r="P1988" s="9" t="str">
        <x:f>'CaseReview'!U1988</x:f>
        <x:v>FAIL</x:v>
      </x:c>
      <x:c r="Q1988" s="9" t="n">
        <x:f>IF(AND(T1988=1,G1988=P1988),1,0)</x:f>
        <x:v>0</x:v>
      </x:c>
      <x:c r="R1988" s="9" t="n">
        <x:f>IF(AND(T1988=1,G1988="PASS",P1988="FAIL"),1,0)</x:f>
        <x:v>1</x:v>
      </x:c>
      <x:c r="S1988" s="9" t="n">
        <x:f>IF(AND(T1988=1,G1988="FAIL",P1988="PASS"),1,0)</x:f>
        <x:v>0</x:v>
      </x:c>
      <x:c r="T1988" s="9" t="n">
        <x:v>1</x:v>
      </x:c>
      <x:c r="U1988" s="9" t="n">
        <x:v>7</x:v>
      </x:c>
      <x:c r="V1988" s="9" t="str">
        <x:v>MVP/SHACL_GENERATION_PIPELINE/experiments/FULL_REPAIR_V2/RUN_01/runs/RUN-TRF-076-20260915T133457232226Z/final/final_shape.ttl</x:v>
      </x:c>
    </x:row>
    <x:row r="1989" ht="22" customHeight="1">
      <x:c r="A1989" s="10" t="str">
        <x:v>V2_FALLBACK25</x:v>
      </x:c>
      <x:c r="B1989" s="10" t="str">
        <x:v>TRF-076</x:v>
      </x:c>
      <x:c r="C1989" s="10" t="str">
        <x:v>TRF-076-F05</x:v>
      </x:c>
      <x:c r="D1989" s="10" t="str">
        <x:v>RUN_01</x:v>
      </x:c>
      <x:c r="E1989" s="10" t="str">
        <x:v>ORIGINAL_LEDGER</x:v>
      </x:c>
      <x:c r="F1989" s="10" t="str">
        <x:v>FAIL</x:v>
      </x:c>
      <x:c r="G1989" s="10" t="str">
        <x:v>PASS</x:v>
      </x:c>
      <x:c r="H1989" s="10" t="str">
        <x:v>EXECUTED</x:v>
      </x:c>
      <x:c r="I1989" s="10" t="str">
        <x:v>PARSED</x:v>
      </x:c>
      <x:c r="J1989" s="10" t="str">
        <x:v>GENERATION_ACCEPTED</x:v>
      </x:c>
      <x:c r="K1989" s="10" t="str">
        <x:v>326079730564922aad855db282ccdc35deed3247a1d4a7bacc48fba478f1a1b1</x:v>
      </x:c>
      <x:c r="L1989" s="10" t="str">
        <x:v>full_repair_v2</x:v>
      </x:c>
      <x:c r="M1989" s="10" t="n">
        <x:v>0</x:v>
      </x:c>
      <x:c r="N1989" s="10" t="n">
        <x:v>1</x:v>
      </x:c>
      <x:c r="O1989" s="10" t="n">
        <x:v>0</x:v>
      </x:c>
      <x:c r="P1989" s="9" t="str">
        <x:f>'CaseReview'!U1989</x:f>
        <x:v>FAIL</x:v>
      </x:c>
      <x:c r="Q1989" s="9" t="n">
        <x:f>IF(AND(T1989=1,G1989=P1989),1,0)</x:f>
        <x:v>0</x:v>
      </x:c>
      <x:c r="R1989" s="9" t="n">
        <x:f>IF(AND(T1989=1,G1989="PASS",P1989="FAIL"),1,0)</x:f>
        <x:v>1</x:v>
      </x:c>
      <x:c r="S1989" s="9" t="n">
        <x:f>IF(AND(T1989=1,G1989="FAIL",P1989="PASS"),1,0)</x:f>
        <x:v>0</x:v>
      </x:c>
      <x:c r="T1989" s="9" t="n">
        <x:v>1</x:v>
      </x:c>
      <x:c r="U1989" s="9" t="n">
        <x:v>7</x:v>
      </x:c>
      <x:c r="V1989" s="9" t="str">
        <x:v>MVP/SHACL_GENERATION_PIPELINE/experiments/FULL_REPAIR_V2/RUN_01/runs/RUN-TRF-076-20260915T133457232226Z/final/final_shape.ttl</x:v>
      </x:c>
    </x:row>
    <x:row r="1990" ht="22" customHeight="1">
      <x:c r="A1990" s="10" t="str">
        <x:v>V2_FALLBACK25</x:v>
      </x:c>
      <x:c r="B1990" s="10" t="str">
        <x:v>TRF-076</x:v>
      </x:c>
      <x:c r="C1990" s="10" t="str">
        <x:v>TRF-076-P01</x:v>
      </x:c>
      <x:c r="D1990" s="10" t="str">
        <x:v>RUN_01</x:v>
      </x:c>
      <x:c r="E1990" s="10" t="str">
        <x:v>ORIGINAL_LEDGER</x:v>
      </x:c>
      <x:c r="F1990" s="10" t="str">
        <x:v>PASS</x:v>
      </x:c>
      <x:c r="G1990" s="10" t="str">
        <x:v>PASS</x:v>
      </x:c>
      <x:c r="H1990" s="10" t="str">
        <x:v>EXECUTED</x:v>
      </x:c>
      <x:c r="I1990" s="10" t="str">
        <x:v>PARSED</x:v>
      </x:c>
      <x:c r="J1990" s="10" t="str">
        <x:v>GENERATION_ACCEPTED</x:v>
      </x:c>
      <x:c r="K1990" s="10" t="str">
        <x:v>326079730564922aad855db282ccdc35deed3247a1d4a7bacc48fba478f1a1b1</x:v>
      </x:c>
      <x:c r="L1990" s="10" t="str">
        <x:v>full_repair_v2</x:v>
      </x:c>
      <x:c r="M1990" s="10" t="n">
        <x:v>1</x:v>
      </x:c>
      <x:c r="N1990" s="10" t="n">
        <x:v>0</x:v>
      </x:c>
      <x:c r="O1990" s="10" t="n">
        <x:v>0</x:v>
      </x:c>
      <x:c r="P1990" s="9" t="str">
        <x:f>'CaseReview'!U1990</x:f>
        <x:v>PASS</x:v>
      </x:c>
      <x:c r="Q1990" s="9" t="n">
        <x:f>IF(AND(T1990=1,G1990=P1990),1,0)</x:f>
        <x:v>1</x:v>
      </x:c>
      <x:c r="R1990" s="9" t="n">
        <x:f>IF(AND(T1990=1,G1990="PASS",P1990="FAIL"),1,0)</x:f>
        <x:v>0</x:v>
      </x:c>
      <x:c r="S1990" s="9" t="n">
        <x:f>IF(AND(T1990=1,G1990="FAIL",P1990="PASS"),1,0)</x:f>
        <x:v>0</x:v>
      </x:c>
      <x:c r="T1990" s="9" t="n">
        <x:v>1</x:v>
      </x:c>
      <x:c r="U1990" s="9" t="n">
        <x:v>7</x:v>
      </x:c>
      <x:c r="V1990" s="9" t="str">
        <x:v>MVP/SHACL_GENERATION_PIPELINE/experiments/FULL_REPAIR_V2/RUN_01/runs/RUN-TRF-076-20260915T133457232226Z/final/final_shape.ttl</x:v>
      </x:c>
    </x:row>
    <x:row r="1991" ht="22" customHeight="1">
      <x:c r="A1991" s="10" t="str">
        <x:v>V2_FALLBACK25</x:v>
      </x:c>
      <x:c r="B1991" s="10" t="str">
        <x:v>TRF-076</x:v>
      </x:c>
      <x:c r="C1991" s="10" t="str">
        <x:v>TRF-076-P02</x:v>
      </x:c>
      <x:c r="D1991" s="10" t="str">
        <x:v>RUN_01</x:v>
      </x:c>
      <x:c r="E1991" s="10" t="str">
        <x:v>ORIGINAL_LEDGER</x:v>
      </x:c>
      <x:c r="F1991" s="10" t="str">
        <x:v>PASS</x:v>
      </x:c>
      <x:c r="G1991" s="10" t="str">
        <x:v>PASS</x:v>
      </x:c>
      <x:c r="H1991" s="10" t="str">
        <x:v>EXECUTED</x:v>
      </x:c>
      <x:c r="I1991" s="10" t="str">
        <x:v>PARSED</x:v>
      </x:c>
      <x:c r="J1991" s="10" t="str">
        <x:v>GENERATION_ACCEPTED</x:v>
      </x:c>
      <x:c r="K1991" s="10" t="str">
        <x:v>326079730564922aad855db282ccdc35deed3247a1d4a7bacc48fba478f1a1b1</x:v>
      </x:c>
      <x:c r="L1991" s="10" t="str">
        <x:v>full_repair_v2</x:v>
      </x:c>
      <x:c r="M1991" s="10" t="n">
        <x:v>1</x:v>
      </x:c>
      <x:c r="N1991" s="10" t="n">
        <x:v>0</x:v>
      </x:c>
      <x:c r="O1991" s="10" t="n">
        <x:v>0</x:v>
      </x:c>
      <x:c r="P1991" s="9" t="str">
        <x:f>'CaseReview'!U1991</x:f>
        <x:v>PASS</x:v>
      </x:c>
      <x:c r="Q1991" s="9" t="n">
        <x:f>IF(AND(T1991=1,G1991=P1991),1,0)</x:f>
        <x:v>1</x:v>
      </x:c>
      <x:c r="R1991" s="9" t="n">
        <x:f>IF(AND(T1991=1,G1991="PASS",P1991="FAIL"),1,0)</x:f>
        <x:v>0</x:v>
      </x:c>
      <x:c r="S1991" s="9" t="n">
        <x:f>IF(AND(T1991=1,G1991="FAIL",P1991="PASS"),1,0)</x:f>
        <x:v>0</x:v>
      </x:c>
      <x:c r="T1991" s="9" t="n">
        <x:v>1</x:v>
      </x:c>
      <x:c r="U1991" s="9" t="n">
        <x:v>7</x:v>
      </x:c>
      <x:c r="V1991" s="9" t="str">
        <x:v>MVP/SHACL_GENERATION_PIPELINE/experiments/FULL_REPAIR_V2/RUN_01/runs/RUN-TRF-076-20260915T133457232226Z/final/final_shape.ttl</x:v>
      </x:c>
    </x:row>
    <x:row r="1992" ht="22" customHeight="1">
      <x:c r="A1992" s="10" t="str">
        <x:v>V2_FALLBACK25</x:v>
      </x:c>
      <x:c r="B1992" s="10" t="str">
        <x:v>TRF-076</x:v>
      </x:c>
      <x:c r="C1992" s="10" t="str">
        <x:v>TRF-076-P03</x:v>
      </x:c>
      <x:c r="D1992" s="10" t="str">
        <x:v>RUN_01</x:v>
      </x:c>
      <x:c r="E1992" s="10" t="str">
        <x:v>ORIGINAL_LEDGER</x:v>
      </x:c>
      <x:c r="F1992" s="10" t="str">
        <x:v>PASS</x:v>
      </x:c>
      <x:c r="G1992" s="10" t="str">
        <x:v>PASS</x:v>
      </x:c>
      <x:c r="H1992" s="10" t="str">
        <x:v>EXECUTED</x:v>
      </x:c>
      <x:c r="I1992" s="10" t="str">
        <x:v>PARSED</x:v>
      </x:c>
      <x:c r="J1992" s="10" t="str">
        <x:v>GENERATION_ACCEPTED</x:v>
      </x:c>
      <x:c r="K1992" s="10" t="str">
        <x:v>326079730564922aad855db282ccdc35deed3247a1d4a7bacc48fba478f1a1b1</x:v>
      </x:c>
      <x:c r="L1992" s="10" t="str">
        <x:v>full_repair_v2</x:v>
      </x:c>
      <x:c r="M1992" s="10" t="n">
        <x:v>1</x:v>
      </x:c>
      <x:c r="N1992" s="10" t="n">
        <x:v>0</x:v>
      </x:c>
      <x:c r="O1992" s="10" t="n">
        <x:v>0</x:v>
      </x:c>
      <x:c r="P1992" s="9" t="str">
        <x:f>'CaseReview'!U1992</x:f>
        <x:v>PASS</x:v>
      </x:c>
      <x:c r="Q1992" s="9" t="n">
        <x:f>IF(AND(T1992=1,G1992=P1992),1,0)</x:f>
        <x:v>1</x:v>
      </x:c>
      <x:c r="R1992" s="9" t="n">
        <x:f>IF(AND(T1992=1,G1992="PASS",P1992="FAIL"),1,0)</x:f>
        <x:v>0</x:v>
      </x:c>
      <x:c r="S1992" s="9" t="n">
        <x:f>IF(AND(T1992=1,G1992="FAIL",P1992="PASS"),1,0)</x:f>
        <x:v>0</x:v>
      </x:c>
      <x:c r="T1992" s="9" t="n">
        <x:v>1</x:v>
      </x:c>
      <x:c r="U1992" s="9" t="n">
        <x:v>7</x:v>
      </x:c>
      <x:c r="V1992" s="9" t="str">
        <x:v>MVP/SHACL_GENERATION_PIPELINE/experiments/FULL_REPAIR_V2/RUN_01/runs/RUN-TRF-076-20260915T133457232226Z/final/final_shape.ttl</x:v>
      </x:c>
    </x:row>
    <x:row r="1993" ht="22" customHeight="1">
      <x:c r="A1993" s="10" t="str">
        <x:v>V2_FALLBACK25</x:v>
      </x:c>
      <x:c r="B1993" s="10" t="str">
        <x:v>TRF-077</x:v>
      </x:c>
      <x:c r="C1993" s="10" t="str">
        <x:v>TRF-077-F01</x:v>
      </x:c>
      <x:c r="D1993" s="10" t="str">
        <x:v>RUN_01</x:v>
      </x:c>
      <x:c r="E1993" s="10" t="str">
        <x:v>ORIGINAL_LEDGER</x:v>
      </x:c>
      <x:c r="F1993" s="10" t="str">
        <x:v>FAIL</x:v>
      </x:c>
      <x:c r="G1993" s="10" t="str">
        <x:v>FAIL</x:v>
      </x:c>
      <x:c r="H1993" s="10" t="str">
        <x:v>EXECUTED</x:v>
      </x:c>
      <x:c r="I1993" s="10" t="str">
        <x:v>PARSED</x:v>
      </x:c>
      <x:c r="J1993" s="10" t="str">
        <x:v>GENERATION_ACCEPTED</x:v>
      </x:c>
      <x:c r="K1993" s="10" t="str">
        <x:v>050108467439a21a77c4e477893c1b635e3544ec596c6fdd38d3e9c43188e6ba</x:v>
      </x:c>
      <x:c r="L1993" s="10" t="str">
        <x:v>full_repair_v2</x:v>
      </x:c>
      <x:c r="M1993" s="10" t="n">
        <x:v>1</x:v>
      </x:c>
      <x:c r="N1993" s="10" t="n">
        <x:v>0</x:v>
      </x:c>
      <x:c r="O1993" s="10" t="n">
        <x:v>0</x:v>
      </x:c>
      <x:c r="P1993" s="9" t="str">
        <x:f>'CaseReview'!U1993</x:f>
        <x:v>FAIL</x:v>
      </x:c>
      <x:c r="Q1993" s="9" t="n">
        <x:f>IF(AND(T1993=1,G1993=P1993),1,0)</x:f>
        <x:v>1</x:v>
      </x:c>
      <x:c r="R1993" s="9" t="n">
        <x:f>IF(AND(T1993=1,G1993="PASS",P1993="FAIL"),1,0)</x:f>
        <x:v>0</x:v>
      </x:c>
      <x:c r="S1993" s="9" t="n">
        <x:f>IF(AND(T1993=1,G1993="FAIL",P1993="PASS"),1,0)</x:f>
        <x:v>0</x:v>
      </x:c>
      <x:c r="T1993" s="9" t="n">
        <x:v>1</x:v>
      </x:c>
      <x:c r="U1993" s="9" t="n">
        <x:v>6</x:v>
      </x:c>
      <x:c r="V1993" s="9" t="str">
        <x:v>MVP/SHACL_GENERATION_PIPELINE/experiments/FULL_REPAIR_V2/RUN_01/runs/RUN-TRF-077-20260915T133558702494Z/final/final_shape.ttl</x:v>
      </x:c>
    </x:row>
    <x:row r="1994" ht="22" customHeight="1">
      <x:c r="A1994" s="10" t="str">
        <x:v>V2_FALLBACK25</x:v>
      </x:c>
      <x:c r="B1994" s="10" t="str">
        <x:v>TRF-077</x:v>
      </x:c>
      <x:c r="C1994" s="10" t="str">
        <x:v>TRF-077-F02</x:v>
      </x:c>
      <x:c r="D1994" s="10" t="str">
        <x:v>RUN_01</x:v>
      </x:c>
      <x:c r="E1994" s="10" t="str">
        <x:v>ORIGINAL_LEDGER</x:v>
      </x:c>
      <x:c r="F1994" s="10" t="str">
        <x:v>FAIL</x:v>
      </x:c>
      <x:c r="G1994" s="10" t="str">
        <x:v>FAIL</x:v>
      </x:c>
      <x:c r="H1994" s="10" t="str">
        <x:v>EXECUTED</x:v>
      </x:c>
      <x:c r="I1994" s="10" t="str">
        <x:v>PARSED</x:v>
      </x:c>
      <x:c r="J1994" s="10" t="str">
        <x:v>GENERATION_ACCEPTED</x:v>
      </x:c>
      <x:c r="K1994" s="10" t="str">
        <x:v>050108467439a21a77c4e477893c1b635e3544ec596c6fdd38d3e9c43188e6ba</x:v>
      </x:c>
      <x:c r="L1994" s="10" t="str">
        <x:v>full_repair_v2</x:v>
      </x:c>
      <x:c r="M1994" s="10" t="n">
        <x:v>1</x:v>
      </x:c>
      <x:c r="N1994" s="10" t="n">
        <x:v>0</x:v>
      </x:c>
      <x:c r="O1994" s="10" t="n">
        <x:v>0</x:v>
      </x:c>
      <x:c r="P1994" s="9" t="str">
        <x:f>'CaseReview'!U1994</x:f>
        <x:v>FAIL</x:v>
      </x:c>
      <x:c r="Q1994" s="9" t="n">
        <x:f>IF(AND(T1994=1,G1994=P1994),1,0)</x:f>
        <x:v>1</x:v>
      </x:c>
      <x:c r="R1994" s="9" t="n">
        <x:f>IF(AND(T1994=1,G1994="PASS",P1994="FAIL"),1,0)</x:f>
        <x:v>0</x:v>
      </x:c>
      <x:c r="S1994" s="9" t="n">
        <x:f>IF(AND(T1994=1,G1994="FAIL",P1994="PASS"),1,0)</x:f>
        <x:v>0</x:v>
      </x:c>
      <x:c r="T1994" s="9" t="n">
        <x:v>1</x:v>
      </x:c>
      <x:c r="U1994" s="9" t="n">
        <x:v>6</x:v>
      </x:c>
      <x:c r="V1994" s="9" t="str">
        <x:v>MVP/SHACL_GENERATION_PIPELINE/experiments/FULL_REPAIR_V2/RUN_01/runs/RUN-TRF-077-20260915T133558702494Z/final/final_shape.ttl</x:v>
      </x:c>
    </x:row>
    <x:row r="1995" ht="22" customHeight="1">
      <x:c r="A1995" s="10" t="str">
        <x:v>V2_FALLBACK25</x:v>
      </x:c>
      <x:c r="B1995" s="10" t="str">
        <x:v>TRF-077</x:v>
      </x:c>
      <x:c r="C1995" s="10" t="str">
        <x:v>TRF-077-F03</x:v>
      </x:c>
      <x:c r="D1995" s="10" t="str">
        <x:v>RUN_01</x:v>
      </x:c>
      <x:c r="E1995" s="10" t="str">
        <x:v>ORIGINAL_LEDGER</x:v>
      </x:c>
      <x:c r="F1995" s="10" t="str">
        <x:v>FAIL</x:v>
      </x:c>
      <x:c r="G1995" s="10" t="str">
        <x:v>FAIL</x:v>
      </x:c>
      <x:c r="H1995" s="10" t="str">
        <x:v>EXECUTED</x:v>
      </x:c>
      <x:c r="I1995" s="10" t="str">
        <x:v>PARSED</x:v>
      </x:c>
      <x:c r="J1995" s="10" t="str">
        <x:v>GENERATION_ACCEPTED</x:v>
      </x:c>
      <x:c r="K1995" s="10" t="str">
        <x:v>050108467439a21a77c4e477893c1b635e3544ec596c6fdd38d3e9c43188e6ba</x:v>
      </x:c>
      <x:c r="L1995" s="10" t="str">
        <x:v>full_repair_v2</x:v>
      </x:c>
      <x:c r="M1995" s="10" t="n">
        <x:v>1</x:v>
      </x:c>
      <x:c r="N1995" s="10" t="n">
        <x:v>0</x:v>
      </x:c>
      <x:c r="O1995" s="10" t="n">
        <x:v>0</x:v>
      </x:c>
      <x:c r="P1995" s="9" t="str">
        <x:f>'CaseReview'!U1995</x:f>
        <x:v>FAIL</x:v>
      </x:c>
      <x:c r="Q1995" s="9" t="n">
        <x:f>IF(AND(T1995=1,G1995=P1995),1,0)</x:f>
        <x:v>1</x:v>
      </x:c>
      <x:c r="R1995" s="9" t="n">
        <x:f>IF(AND(T1995=1,G1995="PASS",P1995="FAIL"),1,0)</x:f>
        <x:v>0</x:v>
      </x:c>
      <x:c r="S1995" s="9" t="n">
        <x:f>IF(AND(T1995=1,G1995="FAIL",P1995="PASS"),1,0)</x:f>
        <x:v>0</x:v>
      </x:c>
      <x:c r="T1995" s="9" t="n">
        <x:v>1</x:v>
      </x:c>
      <x:c r="U1995" s="9" t="n">
        <x:v>6</x:v>
      </x:c>
      <x:c r="V1995" s="9" t="str">
        <x:v>MVP/SHACL_GENERATION_PIPELINE/experiments/FULL_REPAIR_V2/RUN_01/runs/RUN-TRF-077-20260915T133558702494Z/final/final_shape.ttl</x:v>
      </x:c>
    </x:row>
    <x:row r="1996" ht="22" customHeight="1">
      <x:c r="A1996" s="10" t="str">
        <x:v>V2_FALLBACK25</x:v>
      </x:c>
      <x:c r="B1996" s="10" t="str">
        <x:v>TRF-077</x:v>
      </x:c>
      <x:c r="C1996" s="10" t="str">
        <x:v>TRF-077-P01</x:v>
      </x:c>
      <x:c r="D1996" s="10" t="str">
        <x:v>RUN_01</x:v>
      </x:c>
      <x:c r="E1996" s="10" t="str">
        <x:v>ORIGINAL_LEDGER</x:v>
      </x:c>
      <x:c r="F1996" s="10" t="str">
        <x:v>PASS</x:v>
      </x:c>
      <x:c r="G1996" s="10" t="str">
        <x:v>FAIL</x:v>
      </x:c>
      <x:c r="H1996" s="10" t="str">
        <x:v>EXECUTED</x:v>
      </x:c>
      <x:c r="I1996" s="10" t="str">
        <x:v>PARSED</x:v>
      </x:c>
      <x:c r="J1996" s="10" t="str">
        <x:v>GENERATION_ACCEPTED</x:v>
      </x:c>
      <x:c r="K1996" s="10" t="str">
        <x:v>050108467439a21a77c4e477893c1b635e3544ec596c6fdd38d3e9c43188e6ba</x:v>
      </x:c>
      <x:c r="L1996" s="10" t="str">
        <x:v>full_repair_v2</x:v>
      </x:c>
      <x:c r="M1996" s="10" t="n">
        <x:v>0</x:v>
      </x:c>
      <x:c r="N1996" s="10" t="n">
        <x:v>0</x:v>
      </x:c>
      <x:c r="O1996" s="10" t="n">
        <x:v>1</x:v>
      </x:c>
      <x:c r="P1996" s="9" t="str">
        <x:f>'CaseReview'!U1996</x:f>
        <x:v>PASS</x:v>
      </x:c>
      <x:c r="Q1996" s="9" t="n">
        <x:f>IF(AND(T1996=1,G1996=P1996),1,0)</x:f>
        <x:v>0</x:v>
      </x:c>
      <x:c r="R1996" s="9" t="n">
        <x:f>IF(AND(T1996=1,G1996="PASS",P1996="FAIL"),1,0)</x:f>
        <x:v>0</x:v>
      </x:c>
      <x:c r="S1996" s="9" t="n">
        <x:f>IF(AND(T1996=1,G1996="FAIL",P1996="PASS"),1,0)</x:f>
        <x:v>1</x:v>
      </x:c>
      <x:c r="T1996" s="9" t="n">
        <x:v>1</x:v>
      </x:c>
      <x:c r="U1996" s="9" t="n">
        <x:v>6</x:v>
      </x:c>
      <x:c r="V1996" s="9" t="str">
        <x:v>MVP/SHACL_GENERATION_PIPELINE/experiments/FULL_REPAIR_V2/RUN_01/runs/RUN-TRF-077-20260915T133558702494Z/final/final_shape.ttl</x:v>
      </x:c>
    </x:row>
    <x:row r="1997" ht="22" customHeight="1">
      <x:c r="A1997" s="10" t="str">
        <x:v>V2_FALLBACK25</x:v>
      </x:c>
      <x:c r="B1997" s="10" t="str">
        <x:v>TRF-077</x:v>
      </x:c>
      <x:c r="C1997" s="10" t="str">
        <x:v>TRF-077-P02</x:v>
      </x:c>
      <x:c r="D1997" s="10" t="str">
        <x:v>RUN_01</x:v>
      </x:c>
      <x:c r="E1997" s="10" t="str">
        <x:v>ORIGINAL_LEDGER</x:v>
      </x:c>
      <x:c r="F1997" s="10" t="str">
        <x:v>PASS</x:v>
      </x:c>
      <x:c r="G1997" s="10" t="str">
        <x:v>FAIL</x:v>
      </x:c>
      <x:c r="H1997" s="10" t="str">
        <x:v>EXECUTED</x:v>
      </x:c>
      <x:c r="I1997" s="10" t="str">
        <x:v>PARSED</x:v>
      </x:c>
      <x:c r="J1997" s="10" t="str">
        <x:v>GENERATION_ACCEPTED</x:v>
      </x:c>
      <x:c r="K1997" s="10" t="str">
        <x:v>050108467439a21a77c4e477893c1b635e3544ec596c6fdd38d3e9c43188e6ba</x:v>
      </x:c>
      <x:c r="L1997" s="10" t="str">
        <x:v>full_repair_v2</x:v>
      </x:c>
      <x:c r="M1997" s="10" t="n">
        <x:v>0</x:v>
      </x:c>
      <x:c r="N1997" s="10" t="n">
        <x:v>0</x:v>
      </x:c>
      <x:c r="O1997" s="10" t="n">
        <x:v>1</x:v>
      </x:c>
      <x:c r="P1997" s="9" t="str">
        <x:f>'CaseReview'!U1997</x:f>
        <x:v>PASS</x:v>
      </x:c>
      <x:c r="Q1997" s="9" t="n">
        <x:f>IF(AND(T1997=1,G1997=P1997),1,0)</x:f>
        <x:v>0</x:v>
      </x:c>
      <x:c r="R1997" s="9" t="n">
        <x:f>IF(AND(T1997=1,G1997="PASS",P1997="FAIL"),1,0)</x:f>
        <x:v>0</x:v>
      </x:c>
      <x:c r="S1997" s="9" t="n">
        <x:f>IF(AND(T1997=1,G1997="FAIL",P1997="PASS"),1,0)</x:f>
        <x:v>1</x:v>
      </x:c>
      <x:c r="T1997" s="9" t="n">
        <x:v>1</x:v>
      </x:c>
      <x:c r="U1997" s="9" t="n">
        <x:v>6</x:v>
      </x:c>
      <x:c r="V1997" s="9" t="str">
        <x:v>MVP/SHACL_GENERATION_PIPELINE/experiments/FULL_REPAIR_V2/RUN_01/runs/RUN-TRF-077-20260915T133558702494Z/final/final_shape.ttl</x:v>
      </x:c>
    </x:row>
    <x:row r="1998" ht="22" customHeight="1">
      <x:c r="A1998" s="10" t="str">
        <x:v>V2_FALLBACK25</x:v>
      </x:c>
      <x:c r="B1998" s="10" t="str">
        <x:v>TRF-077</x:v>
      </x:c>
      <x:c r="C1998" s="10" t="str">
        <x:v>TRF-077-P03</x:v>
      </x:c>
      <x:c r="D1998" s="10" t="str">
        <x:v>RUN_01</x:v>
      </x:c>
      <x:c r="E1998" s="10" t="str">
        <x:v>ORIGINAL_LEDGER</x:v>
      </x:c>
      <x:c r="F1998" s="10" t="str">
        <x:v>PASS</x:v>
      </x:c>
      <x:c r="G1998" s="10" t="str">
        <x:v>FAIL</x:v>
      </x:c>
      <x:c r="H1998" s="10" t="str">
        <x:v>EXECUTED</x:v>
      </x:c>
      <x:c r="I1998" s="10" t="str">
        <x:v>PARSED</x:v>
      </x:c>
      <x:c r="J1998" s="10" t="str">
        <x:v>GENERATION_ACCEPTED</x:v>
      </x:c>
      <x:c r="K1998" s="10" t="str">
        <x:v>050108467439a21a77c4e477893c1b635e3544ec596c6fdd38d3e9c43188e6ba</x:v>
      </x:c>
      <x:c r="L1998" s="10" t="str">
        <x:v>full_repair_v2</x:v>
      </x:c>
      <x:c r="M1998" s="10" t="n">
        <x:v>0</x:v>
      </x:c>
      <x:c r="N1998" s="10" t="n">
        <x:v>0</x:v>
      </x:c>
      <x:c r="O1998" s="10" t="n">
        <x:v>1</x:v>
      </x:c>
      <x:c r="P1998" s="9" t="str">
        <x:f>'CaseReview'!U1998</x:f>
        <x:v>PASS</x:v>
      </x:c>
      <x:c r="Q1998" s="9" t="n">
        <x:f>IF(AND(T1998=1,G1998=P1998),1,0)</x:f>
        <x:v>0</x:v>
      </x:c>
      <x:c r="R1998" s="9" t="n">
        <x:f>IF(AND(T1998=1,G1998="PASS",P1998="FAIL"),1,0)</x:f>
        <x:v>0</x:v>
      </x:c>
      <x:c r="S1998" s="9" t="n">
        <x:f>IF(AND(T1998=1,G1998="FAIL",P1998="PASS"),1,0)</x:f>
        <x:v>1</x:v>
      </x:c>
      <x:c r="T1998" s="9" t="n">
        <x:v>1</x:v>
      </x:c>
      <x:c r="U1998" s="9" t="n">
        <x:v>6</x:v>
      </x:c>
      <x:c r="V1998" s="9" t="str">
        <x:v>MVP/SHACL_GENERATION_PIPELINE/experiments/FULL_REPAIR_V2/RUN_01/runs/RUN-TRF-077-20260915T133558702494Z/final/final_shape.ttl</x:v>
      </x:c>
    </x:row>
    <x:row r="1999" ht="22" customHeight="1">
      <x:c r="A1999" s="10" t="str">
        <x:v>V2_FALLBACK25</x:v>
      </x:c>
      <x:c r="B1999" s="10" t="str">
        <x:v>TRF-078</x:v>
      </x:c>
      <x:c r="C1999" s="10" t="str">
        <x:v>TRF-078-F01</x:v>
      </x:c>
      <x:c r="D1999" s="10" t="str">
        <x:v>RUN_01</x:v>
      </x:c>
      <x:c r="E1999" s="10" t="str">
        <x:v>ORIGINAL_LEDGER</x:v>
      </x:c>
      <x:c r="F1999" s="10" t="str">
        <x:v>FAIL</x:v>
      </x:c>
      <x:c r="G1999" s="10" t="str">
        <x:v>FAIL</x:v>
      </x:c>
      <x:c r="H1999" s="10" t="str">
        <x:v>EXECUTED</x:v>
      </x:c>
      <x:c r="I1999" s="10" t="str">
        <x:v>PARSED</x:v>
      </x:c>
      <x:c r="J1999" s="10" t="str">
        <x:v>GENERATION_ACCEPTED</x:v>
      </x:c>
      <x:c r="K1999" s="10" t="str">
        <x:v>e1b2630e835a85d80f3a82883d737f4140849efe69d7534bc4ee6fd6f442aa5a</x:v>
      </x:c>
      <x:c r="L1999" s="10" t="str">
        <x:v>full_repair_v2</x:v>
      </x:c>
      <x:c r="M1999" s="10" t="n">
        <x:v>1</x:v>
      </x:c>
      <x:c r="N1999" s="10" t="n">
        <x:v>0</x:v>
      </x:c>
      <x:c r="O1999" s="10" t="n">
        <x:v>0</x:v>
      </x:c>
      <x:c r="P1999" s="9" t="str">
        <x:f>'CaseReview'!U1999</x:f>
        <x:v>FAIL</x:v>
      </x:c>
      <x:c r="Q1999" s="9" t="n">
        <x:f>IF(AND(T1999=1,G1999=P1999),1,0)</x:f>
        <x:v>1</x:v>
      </x:c>
      <x:c r="R1999" s="9" t="n">
        <x:f>IF(AND(T1999=1,G1999="PASS",P1999="FAIL"),1,0)</x:f>
        <x:v>0</x:v>
      </x:c>
      <x:c r="S1999" s="9" t="n">
        <x:f>IF(AND(T1999=1,G1999="FAIL",P1999="PASS"),1,0)</x:f>
        <x:v>0</x:v>
      </x:c>
      <x:c r="T1999" s="9" t="n">
        <x:v>1</x:v>
      </x:c>
      <x:c r="U1999" s="9" t="n">
        <x:v>6</x:v>
      </x:c>
      <x:c r="V1999" s="9" t="str">
        <x:v>MVP/SHACL_GENERATION_PIPELINE/experiments/FULL_REPAIR_V2/RUN_01/runs/RUN-TRF-078-20260915T133633956372Z/final/final_shape.ttl</x:v>
      </x:c>
    </x:row>
    <x:row r="2000" ht="22" customHeight="1">
      <x:c r="A2000" s="10" t="str">
        <x:v>V2_FALLBACK25</x:v>
      </x:c>
      <x:c r="B2000" s="10" t="str">
        <x:v>TRF-078</x:v>
      </x:c>
      <x:c r="C2000" s="10" t="str">
        <x:v>TRF-078-F02</x:v>
      </x:c>
      <x:c r="D2000" s="10" t="str">
        <x:v>RUN_01</x:v>
      </x:c>
      <x:c r="E2000" s="10" t="str">
        <x:v>ORIGINAL_LEDGER</x:v>
      </x:c>
      <x:c r="F2000" s="10" t="str">
        <x:v>FAIL</x:v>
      </x:c>
      <x:c r="G2000" s="10" t="str">
        <x:v>FAIL</x:v>
      </x:c>
      <x:c r="H2000" s="10" t="str">
        <x:v>EXECUTED</x:v>
      </x:c>
      <x:c r="I2000" s="10" t="str">
        <x:v>PARSED</x:v>
      </x:c>
      <x:c r="J2000" s="10" t="str">
        <x:v>GENERATION_ACCEPTED</x:v>
      </x:c>
      <x:c r="K2000" s="10" t="str">
        <x:v>e1b2630e835a85d80f3a82883d737f4140849efe69d7534bc4ee6fd6f442aa5a</x:v>
      </x:c>
      <x:c r="L2000" s="10" t="str">
        <x:v>full_repair_v2</x:v>
      </x:c>
      <x:c r="M2000" s="10" t="n">
        <x:v>1</x:v>
      </x:c>
      <x:c r="N2000" s="10" t="n">
        <x:v>0</x:v>
      </x:c>
      <x:c r="O2000" s="10" t="n">
        <x:v>0</x:v>
      </x:c>
      <x:c r="P2000" s="9" t="str">
        <x:f>'CaseReview'!U2000</x:f>
        <x:v>FAIL</x:v>
      </x:c>
      <x:c r="Q2000" s="9" t="n">
        <x:f>IF(AND(T2000=1,G2000=P2000),1,0)</x:f>
        <x:v>1</x:v>
      </x:c>
      <x:c r="R2000" s="9" t="n">
        <x:f>IF(AND(T2000=1,G2000="PASS",P2000="FAIL"),1,0)</x:f>
        <x:v>0</x:v>
      </x:c>
      <x:c r="S2000" s="9" t="n">
        <x:f>IF(AND(T2000=1,G2000="FAIL",P2000="PASS"),1,0)</x:f>
        <x:v>0</x:v>
      </x:c>
      <x:c r="T2000" s="9" t="n">
        <x:v>1</x:v>
      </x:c>
      <x:c r="U2000" s="9" t="n">
        <x:v>6</x:v>
      </x:c>
      <x:c r="V2000" s="9" t="str">
        <x:v>MVP/SHACL_GENERATION_PIPELINE/experiments/FULL_REPAIR_V2/RUN_01/runs/RUN-TRF-078-20260915T133633956372Z/final/final_shape.ttl</x:v>
      </x:c>
    </x:row>
    <x:row r="2001" ht="22" customHeight="1">
      <x:c r="A2001" s="10" t="str">
        <x:v>V2_FALLBACK25</x:v>
      </x:c>
      <x:c r="B2001" s="10" t="str">
        <x:v>TRF-078</x:v>
      </x:c>
      <x:c r="C2001" s="10" t="str">
        <x:v>TRF-078-F03</x:v>
      </x:c>
      <x:c r="D2001" s="10" t="str">
        <x:v>RUN_01</x:v>
      </x:c>
      <x:c r="E2001" s="10" t="str">
        <x:v>ORIGINAL_LEDGER</x:v>
      </x:c>
      <x:c r="F2001" s="10" t="str">
        <x:v>FAIL</x:v>
      </x:c>
      <x:c r="G2001" s="10" t="str">
        <x:v>FAIL</x:v>
      </x:c>
      <x:c r="H2001" s="10" t="str">
        <x:v>EXECUTED</x:v>
      </x:c>
      <x:c r="I2001" s="10" t="str">
        <x:v>PARSED</x:v>
      </x:c>
      <x:c r="J2001" s="10" t="str">
        <x:v>GENERATION_ACCEPTED</x:v>
      </x:c>
      <x:c r="K2001" s="10" t="str">
        <x:v>e1b2630e835a85d80f3a82883d737f4140849efe69d7534bc4ee6fd6f442aa5a</x:v>
      </x:c>
      <x:c r="L2001" s="10" t="str">
        <x:v>full_repair_v2</x:v>
      </x:c>
      <x:c r="M2001" s="10" t="n">
        <x:v>1</x:v>
      </x:c>
      <x:c r="N2001" s="10" t="n">
        <x:v>0</x:v>
      </x:c>
      <x:c r="O2001" s="10" t="n">
        <x:v>0</x:v>
      </x:c>
      <x:c r="P2001" s="9" t="str">
        <x:f>'CaseReview'!U2001</x:f>
        <x:v>FAIL</x:v>
      </x:c>
      <x:c r="Q2001" s="9" t="n">
        <x:f>IF(AND(T2001=1,G2001=P2001),1,0)</x:f>
        <x:v>1</x:v>
      </x:c>
      <x:c r="R2001" s="9" t="n">
        <x:f>IF(AND(T2001=1,G2001="PASS",P2001="FAIL"),1,0)</x:f>
        <x:v>0</x:v>
      </x:c>
      <x:c r="S2001" s="9" t="n">
        <x:f>IF(AND(T2001=1,G2001="FAIL",P2001="PASS"),1,0)</x:f>
        <x:v>0</x:v>
      </x:c>
      <x:c r="T2001" s="9" t="n">
        <x:v>1</x:v>
      </x:c>
      <x:c r="U2001" s="9" t="n">
        <x:v>6</x:v>
      </x:c>
      <x:c r="V2001" s="9" t="str">
        <x:v>MVP/SHACL_GENERATION_PIPELINE/experiments/FULL_REPAIR_V2/RUN_01/runs/RUN-TRF-078-20260915T133633956372Z/final/final_shape.ttl</x:v>
      </x:c>
    </x:row>
    <x:row r="2002" ht="22" customHeight="1">
      <x:c r="A2002" s="10" t="str">
        <x:v>V2_FALLBACK25</x:v>
      </x:c>
      <x:c r="B2002" s="10" t="str">
        <x:v>TRF-078</x:v>
      </x:c>
      <x:c r="C2002" s="10" t="str">
        <x:v>TRF-078-F04</x:v>
      </x:c>
      <x:c r="D2002" s="10" t="str">
        <x:v>RUN_01</x:v>
      </x:c>
      <x:c r="E2002" s="10" t="str">
        <x:v>ORIGINAL_LEDGER</x:v>
      </x:c>
      <x:c r="F2002" s="10" t="str">
        <x:v>FAIL</x:v>
      </x:c>
      <x:c r="G2002" s="10" t="str">
        <x:v>FAIL</x:v>
      </x:c>
      <x:c r="H2002" s="10" t="str">
        <x:v>EXECUTED</x:v>
      </x:c>
      <x:c r="I2002" s="10" t="str">
        <x:v>PARSED</x:v>
      </x:c>
      <x:c r="J2002" s="10" t="str">
        <x:v>GENERATION_ACCEPTED</x:v>
      </x:c>
      <x:c r="K2002" s="10" t="str">
        <x:v>e1b2630e835a85d80f3a82883d737f4140849efe69d7534bc4ee6fd6f442aa5a</x:v>
      </x:c>
      <x:c r="L2002" s="10" t="str">
        <x:v>full_repair_v2</x:v>
      </x:c>
      <x:c r="M2002" s="10" t="n">
        <x:v>1</x:v>
      </x:c>
      <x:c r="N2002" s="10" t="n">
        <x:v>0</x:v>
      </x:c>
      <x:c r="O2002" s="10" t="n">
        <x:v>0</x:v>
      </x:c>
      <x:c r="P2002" s="9" t="str">
        <x:f>'CaseReview'!U2002</x:f>
        <x:v>FAIL</x:v>
      </x:c>
      <x:c r="Q2002" s="9" t="n">
        <x:f>IF(AND(T2002=1,G2002=P2002),1,0)</x:f>
        <x:v>1</x:v>
      </x:c>
      <x:c r="R2002" s="9" t="n">
        <x:f>IF(AND(T2002=1,G2002="PASS",P2002="FAIL"),1,0)</x:f>
        <x:v>0</x:v>
      </x:c>
      <x:c r="S2002" s="9" t="n">
        <x:f>IF(AND(T2002=1,G2002="FAIL",P2002="PASS"),1,0)</x:f>
        <x:v>0</x:v>
      </x:c>
      <x:c r="T2002" s="9" t="n">
        <x:v>1</x:v>
      </x:c>
      <x:c r="U2002" s="9" t="n">
        <x:v>6</x:v>
      </x:c>
      <x:c r="V2002" s="9" t="str">
        <x:v>MVP/SHACL_GENERATION_PIPELINE/experiments/FULL_REPAIR_V2/RUN_01/runs/RUN-TRF-078-20260915T133633956372Z/final/final_shape.ttl</x:v>
      </x:c>
    </x:row>
    <x:row r="2003" ht="22" customHeight="1">
      <x:c r="A2003" s="10" t="str">
        <x:v>V2_FALLBACK25</x:v>
      </x:c>
      <x:c r="B2003" s="10" t="str">
        <x:v>TRF-078</x:v>
      </x:c>
      <x:c r="C2003" s="10" t="str">
        <x:v>TRF-078-F05</x:v>
      </x:c>
      <x:c r="D2003" s="10" t="str">
        <x:v>RUN_01</x:v>
      </x:c>
      <x:c r="E2003" s="10" t="str">
        <x:v>ORIGINAL_LEDGER</x:v>
      </x:c>
      <x:c r="F2003" s="10" t="str">
        <x:v>FAIL</x:v>
      </x:c>
      <x:c r="G2003" s="10" t="str">
        <x:v>FAIL</x:v>
      </x:c>
      <x:c r="H2003" s="10" t="str">
        <x:v>EXECUTED</x:v>
      </x:c>
      <x:c r="I2003" s="10" t="str">
        <x:v>PARSED</x:v>
      </x:c>
      <x:c r="J2003" s="10" t="str">
        <x:v>GENERATION_ACCEPTED</x:v>
      </x:c>
      <x:c r="K2003" s="10" t="str">
        <x:v>e1b2630e835a85d80f3a82883d737f4140849efe69d7534bc4ee6fd6f442aa5a</x:v>
      </x:c>
      <x:c r="L2003" s="10" t="str">
        <x:v>full_repair_v2</x:v>
      </x:c>
      <x:c r="M2003" s="10" t="n">
        <x:v>1</x:v>
      </x:c>
      <x:c r="N2003" s="10" t="n">
        <x:v>0</x:v>
      </x:c>
      <x:c r="O2003" s="10" t="n">
        <x:v>0</x:v>
      </x:c>
      <x:c r="P2003" s="9" t="str">
        <x:f>'CaseReview'!U2003</x:f>
        <x:v>FAIL</x:v>
      </x:c>
      <x:c r="Q2003" s="9" t="n">
        <x:f>IF(AND(T2003=1,G2003=P2003),1,0)</x:f>
        <x:v>1</x:v>
      </x:c>
      <x:c r="R2003" s="9" t="n">
        <x:f>IF(AND(T2003=1,G2003="PASS",P2003="FAIL"),1,0)</x:f>
        <x:v>0</x:v>
      </x:c>
      <x:c r="S2003" s="9" t="n">
        <x:f>IF(AND(T2003=1,G2003="FAIL",P2003="PASS"),1,0)</x:f>
        <x:v>0</x:v>
      </x:c>
      <x:c r="T2003" s="9" t="n">
        <x:v>1</x:v>
      </x:c>
      <x:c r="U2003" s="9" t="n">
        <x:v>6</x:v>
      </x:c>
      <x:c r="V2003" s="9" t="str">
        <x:v>MVP/SHACL_GENERATION_PIPELINE/experiments/FULL_REPAIR_V2/RUN_01/runs/RUN-TRF-078-20260915T133633956372Z/final/final_shape.ttl</x:v>
      </x:c>
    </x:row>
    <x:row r="2004" ht="22" customHeight="1">
      <x:c r="A2004" s="10" t="str">
        <x:v>V2_FALLBACK25</x:v>
      </x:c>
      <x:c r="B2004" s="10" t="str">
        <x:v>TRF-078</x:v>
      </x:c>
      <x:c r="C2004" s="10" t="str">
        <x:v>TRF-078-P01</x:v>
      </x:c>
      <x:c r="D2004" s="10" t="str">
        <x:v>RUN_01</x:v>
      </x:c>
      <x:c r="E2004" s="10" t="str">
        <x:v>ORIGINAL_LEDGER</x:v>
      </x:c>
      <x:c r="F2004" s="10" t="str">
        <x:v>PASS</x:v>
      </x:c>
      <x:c r="G2004" s="10" t="str">
        <x:v>PASS</x:v>
      </x:c>
      <x:c r="H2004" s="10" t="str">
        <x:v>EXECUTED</x:v>
      </x:c>
      <x:c r="I2004" s="10" t="str">
        <x:v>PARSED</x:v>
      </x:c>
      <x:c r="J2004" s="10" t="str">
        <x:v>GENERATION_ACCEPTED</x:v>
      </x:c>
      <x:c r="K2004" s="10" t="str">
        <x:v>e1b2630e835a85d80f3a82883d737f4140849efe69d7534bc4ee6fd6f442aa5a</x:v>
      </x:c>
      <x:c r="L2004" s="10" t="str">
        <x:v>full_repair_v2</x:v>
      </x:c>
      <x:c r="M2004" s="10" t="n">
        <x:v>1</x:v>
      </x:c>
      <x:c r="N2004" s="10" t="n">
        <x:v>0</x:v>
      </x:c>
      <x:c r="O2004" s="10" t="n">
        <x:v>0</x:v>
      </x:c>
      <x:c r="P2004" s="9" t="str">
        <x:f>'CaseReview'!U2004</x:f>
        <x:v>PASS</x:v>
      </x:c>
      <x:c r="Q2004" s="9" t="n">
        <x:f>IF(AND(T2004=1,G2004=P2004),1,0)</x:f>
        <x:v>1</x:v>
      </x:c>
      <x:c r="R2004" s="9" t="n">
        <x:f>IF(AND(T2004=1,G2004="PASS",P2004="FAIL"),1,0)</x:f>
        <x:v>0</x:v>
      </x:c>
      <x:c r="S2004" s="9" t="n">
        <x:f>IF(AND(T2004=1,G2004="FAIL",P2004="PASS"),1,0)</x:f>
        <x:v>0</x:v>
      </x:c>
      <x:c r="T2004" s="9" t="n">
        <x:v>1</x:v>
      </x:c>
      <x:c r="U2004" s="9" t="n">
        <x:v>6</x:v>
      </x:c>
      <x:c r="V2004" s="9" t="str">
        <x:v>MVP/SHACL_GENERATION_PIPELINE/experiments/FULL_REPAIR_V2/RUN_01/runs/RUN-TRF-078-20260915T133633956372Z/final/final_shape.ttl</x:v>
      </x:c>
    </x:row>
    <x:row r="2005" ht="22" customHeight="1">
      <x:c r="A2005" s="10" t="str">
        <x:v>V2_FALLBACK25</x:v>
      </x:c>
      <x:c r="B2005" s="10" t="str">
        <x:v>TRF-079</x:v>
      </x:c>
      <x:c r="C2005" s="10" t="str">
        <x:v>TRF-079-F01</x:v>
      </x:c>
      <x:c r="D2005" s="10" t="str">
        <x:v>RUN_01</x:v>
      </x:c>
      <x:c r="E2005" s="10" t="str">
        <x:v>ORIGINAL_LEDGER</x:v>
      </x:c>
      <x:c r="F2005" s="10" t="str">
        <x:v>FAIL</x:v>
      </x:c>
      <x:c r="G2005" s="10" t="str">
        <x:v>FAIL</x:v>
      </x:c>
      <x:c r="H2005" s="10" t="str">
        <x:v>EXECUTED</x:v>
      </x:c>
      <x:c r="I2005" s="10" t="str">
        <x:v>PARSED</x:v>
      </x:c>
      <x:c r="J2005" s="10" t="str">
        <x:v>GENERATION_ACCEPTED</x:v>
      </x:c>
      <x:c r="K2005" s="10" t="str">
        <x:v>ed55cb2d571f3870ef467618d4f1b771f121a776729b9364c815638aefc4e825</x:v>
      </x:c>
      <x:c r="L2005" s="10" t="str">
        <x:v>full_repair_v2</x:v>
      </x:c>
      <x:c r="M2005" s="10" t="n">
        <x:v>1</x:v>
      </x:c>
      <x:c r="N2005" s="10" t="n">
        <x:v>0</x:v>
      </x:c>
      <x:c r="O2005" s="10" t="n">
        <x:v>0</x:v>
      </x:c>
      <x:c r="P2005" s="9" t="str">
        <x:f>'CaseReview'!U2005</x:f>
        <x:v>FAIL</x:v>
      </x:c>
      <x:c r="Q2005" s="9" t="n">
        <x:f>IF(AND(T2005=1,G2005=P2005),1,0)</x:f>
        <x:v>1</x:v>
      </x:c>
      <x:c r="R2005" s="9" t="n">
        <x:f>IF(AND(T2005=1,G2005="PASS",P2005="FAIL"),1,0)</x:f>
        <x:v>0</x:v>
      </x:c>
      <x:c r="S2005" s="9" t="n">
        <x:f>IF(AND(T2005=1,G2005="FAIL",P2005="PASS"),1,0)</x:f>
        <x:v>0</x:v>
      </x:c>
      <x:c r="T2005" s="9" t="n">
        <x:v>1</x:v>
      </x:c>
      <x:c r="U2005" s="9" t="n">
        <x:v>8</x:v>
      </x:c>
      <x:c r="V2005" s="9" t="str">
        <x:v>MVP/SHACL_GENERATION_PIPELINE/experiments/FULL_REPAIR_V2/RUN_01/runs/RUN-TRF-079-20260915T133845233209Z/final/final_shape.ttl</x:v>
      </x:c>
    </x:row>
    <x:row r="2006" ht="22" customHeight="1">
      <x:c r="A2006" s="10" t="str">
        <x:v>V2_FALLBACK25</x:v>
      </x:c>
      <x:c r="B2006" s="10" t="str">
        <x:v>TRF-079</x:v>
      </x:c>
      <x:c r="C2006" s="10" t="str">
        <x:v>TRF-079-F02</x:v>
      </x:c>
      <x:c r="D2006" s="10" t="str">
        <x:v>RUN_01</x:v>
      </x:c>
      <x:c r="E2006" s="10" t="str">
        <x:v>ORIGINAL_LEDGER</x:v>
      </x:c>
      <x:c r="F2006" s="10" t="str">
        <x:v>FAIL</x:v>
      </x:c>
      <x:c r="G2006" s="10" t="str">
        <x:v>FAIL</x:v>
      </x:c>
      <x:c r="H2006" s="10" t="str">
        <x:v>EXECUTED</x:v>
      </x:c>
      <x:c r="I2006" s="10" t="str">
        <x:v>PARSED</x:v>
      </x:c>
      <x:c r="J2006" s="10" t="str">
        <x:v>GENERATION_ACCEPTED</x:v>
      </x:c>
      <x:c r="K2006" s="10" t="str">
        <x:v>ed55cb2d571f3870ef467618d4f1b771f121a776729b9364c815638aefc4e825</x:v>
      </x:c>
      <x:c r="L2006" s="10" t="str">
        <x:v>full_repair_v2</x:v>
      </x:c>
      <x:c r="M2006" s="10" t="n">
        <x:v>1</x:v>
      </x:c>
      <x:c r="N2006" s="10" t="n">
        <x:v>0</x:v>
      </x:c>
      <x:c r="O2006" s="10" t="n">
        <x:v>0</x:v>
      </x:c>
      <x:c r="P2006" s="9" t="str">
        <x:f>'CaseReview'!U2006</x:f>
        <x:v>FAIL</x:v>
      </x:c>
      <x:c r="Q2006" s="9" t="n">
        <x:f>IF(AND(T2006=1,G2006=P2006),1,0)</x:f>
        <x:v>1</x:v>
      </x:c>
      <x:c r="R2006" s="9" t="n">
        <x:f>IF(AND(T2006=1,G2006="PASS",P2006="FAIL"),1,0)</x:f>
        <x:v>0</x:v>
      </x:c>
      <x:c r="S2006" s="9" t="n">
        <x:f>IF(AND(T2006=1,G2006="FAIL",P2006="PASS"),1,0)</x:f>
        <x:v>0</x:v>
      </x:c>
      <x:c r="T2006" s="9" t="n">
        <x:v>1</x:v>
      </x:c>
      <x:c r="U2006" s="9" t="n">
        <x:v>8</x:v>
      </x:c>
      <x:c r="V2006" s="9" t="str">
        <x:v>MVP/SHACL_GENERATION_PIPELINE/experiments/FULL_REPAIR_V2/RUN_01/runs/RUN-TRF-079-20260915T133845233209Z/final/final_shape.ttl</x:v>
      </x:c>
    </x:row>
    <x:row r="2007" ht="22" customHeight="1">
      <x:c r="A2007" s="10" t="str">
        <x:v>V2_FALLBACK25</x:v>
      </x:c>
      <x:c r="B2007" s="10" t="str">
        <x:v>TRF-079</x:v>
      </x:c>
      <x:c r="C2007" s="10" t="str">
        <x:v>TRF-079-F03</x:v>
      </x:c>
      <x:c r="D2007" s="10" t="str">
        <x:v>RUN_01</x:v>
      </x:c>
      <x:c r="E2007" s="10" t="str">
        <x:v>ORIGINAL_LEDGER</x:v>
      </x:c>
      <x:c r="F2007" s="10" t="str">
        <x:v>FAIL</x:v>
      </x:c>
      <x:c r="G2007" s="10" t="str">
        <x:v>FAIL</x:v>
      </x:c>
      <x:c r="H2007" s="10" t="str">
        <x:v>EXECUTED</x:v>
      </x:c>
      <x:c r="I2007" s="10" t="str">
        <x:v>PARSED</x:v>
      </x:c>
      <x:c r="J2007" s="10" t="str">
        <x:v>GENERATION_ACCEPTED</x:v>
      </x:c>
      <x:c r="K2007" s="10" t="str">
        <x:v>ed55cb2d571f3870ef467618d4f1b771f121a776729b9364c815638aefc4e825</x:v>
      </x:c>
      <x:c r="L2007" s="10" t="str">
        <x:v>full_repair_v2</x:v>
      </x:c>
      <x:c r="M2007" s="10" t="n">
        <x:v>1</x:v>
      </x:c>
      <x:c r="N2007" s="10" t="n">
        <x:v>0</x:v>
      </x:c>
      <x:c r="O2007" s="10" t="n">
        <x:v>0</x:v>
      </x:c>
      <x:c r="P2007" s="9" t="str">
        <x:f>'CaseReview'!U2007</x:f>
        <x:v>FAIL</x:v>
      </x:c>
      <x:c r="Q2007" s="9" t="n">
        <x:f>IF(AND(T2007=1,G2007=P2007),1,0)</x:f>
        <x:v>1</x:v>
      </x:c>
      <x:c r="R2007" s="9" t="n">
        <x:f>IF(AND(T2007=1,G2007="PASS",P2007="FAIL"),1,0)</x:f>
        <x:v>0</x:v>
      </x:c>
      <x:c r="S2007" s="9" t="n">
        <x:f>IF(AND(T2007=1,G2007="FAIL",P2007="PASS"),1,0)</x:f>
        <x:v>0</x:v>
      </x:c>
      <x:c r="T2007" s="9" t="n">
        <x:v>1</x:v>
      </x:c>
      <x:c r="U2007" s="9" t="n">
        <x:v>8</x:v>
      </x:c>
      <x:c r="V2007" s="9" t="str">
        <x:v>MVP/SHACL_GENERATION_PIPELINE/experiments/FULL_REPAIR_V2/RUN_01/runs/RUN-TRF-079-20260915T133845233209Z/final/final_shape.ttl</x:v>
      </x:c>
    </x:row>
    <x:row r="2008" ht="22" customHeight="1">
      <x:c r="A2008" s="10" t="str">
        <x:v>V2_FALLBACK25</x:v>
      </x:c>
      <x:c r="B2008" s="10" t="str">
        <x:v>TRF-079</x:v>
      </x:c>
      <x:c r="C2008" s="10" t="str">
        <x:v>TRF-079-P01</x:v>
      </x:c>
      <x:c r="D2008" s="10" t="str">
        <x:v>RUN_01</x:v>
      </x:c>
      <x:c r="E2008" s="10" t="str">
        <x:v>ORIGINAL_LEDGER</x:v>
      </x:c>
      <x:c r="F2008" s="10" t="str">
        <x:v>PASS</x:v>
      </x:c>
      <x:c r="G2008" s="10" t="str">
        <x:v>PASS</x:v>
      </x:c>
      <x:c r="H2008" s="10" t="str">
        <x:v>EXECUTED</x:v>
      </x:c>
      <x:c r="I2008" s="10" t="str">
        <x:v>PARSED</x:v>
      </x:c>
      <x:c r="J2008" s="10" t="str">
        <x:v>GENERATION_ACCEPTED</x:v>
      </x:c>
      <x:c r="K2008" s="10" t="str">
        <x:v>ed55cb2d571f3870ef467618d4f1b771f121a776729b9364c815638aefc4e825</x:v>
      </x:c>
      <x:c r="L2008" s="10" t="str">
        <x:v>full_repair_v2</x:v>
      </x:c>
      <x:c r="M2008" s="10" t="n">
        <x:v>1</x:v>
      </x:c>
      <x:c r="N2008" s="10" t="n">
        <x:v>0</x:v>
      </x:c>
      <x:c r="O2008" s="10" t="n">
        <x:v>0</x:v>
      </x:c>
      <x:c r="P2008" s="9" t="str">
        <x:f>'CaseReview'!U2008</x:f>
        <x:v>PASS</x:v>
      </x:c>
      <x:c r="Q2008" s="9" t="n">
        <x:f>IF(AND(T2008=1,G2008=P2008),1,0)</x:f>
        <x:v>1</x:v>
      </x:c>
      <x:c r="R2008" s="9" t="n">
        <x:f>IF(AND(T2008=1,G2008="PASS",P2008="FAIL"),1,0)</x:f>
        <x:v>0</x:v>
      </x:c>
      <x:c r="S2008" s="9" t="n">
        <x:f>IF(AND(T2008=1,G2008="FAIL",P2008="PASS"),1,0)</x:f>
        <x:v>0</x:v>
      </x:c>
      <x:c r="T2008" s="9" t="n">
        <x:v>1</x:v>
      </x:c>
      <x:c r="U2008" s="9" t="n">
        <x:v>8</x:v>
      </x:c>
      <x:c r="V2008" s="9" t="str">
        <x:v>MVP/SHACL_GENERATION_PIPELINE/experiments/FULL_REPAIR_V2/RUN_01/runs/RUN-TRF-079-20260915T133845233209Z/final/final_shape.ttl</x:v>
      </x:c>
    </x:row>
    <x:row r="2009" ht="22" customHeight="1">
      <x:c r="A2009" s="10" t="str">
        <x:v>V2_FALLBACK25</x:v>
      </x:c>
      <x:c r="B2009" s="10" t="str">
        <x:v>TRF-079</x:v>
      </x:c>
      <x:c r="C2009" s="10" t="str">
        <x:v>TRF-079-P02</x:v>
      </x:c>
      <x:c r="D2009" s="10" t="str">
        <x:v>RUN_01</x:v>
      </x:c>
      <x:c r="E2009" s="10" t="str">
        <x:v>ORIGINAL_LEDGER</x:v>
      </x:c>
      <x:c r="F2009" s="10" t="str">
        <x:v>PASS</x:v>
      </x:c>
      <x:c r="G2009" s="10" t="str">
        <x:v>PASS</x:v>
      </x:c>
      <x:c r="H2009" s="10" t="str">
        <x:v>EXECUTED</x:v>
      </x:c>
      <x:c r="I2009" s="10" t="str">
        <x:v>PARSED</x:v>
      </x:c>
      <x:c r="J2009" s="10" t="str">
        <x:v>GENERATION_ACCEPTED</x:v>
      </x:c>
      <x:c r="K2009" s="10" t="str">
        <x:v>ed55cb2d571f3870ef467618d4f1b771f121a776729b9364c815638aefc4e825</x:v>
      </x:c>
      <x:c r="L2009" s="10" t="str">
        <x:v>full_repair_v2</x:v>
      </x:c>
      <x:c r="M2009" s="10" t="n">
        <x:v>1</x:v>
      </x:c>
      <x:c r="N2009" s="10" t="n">
        <x:v>0</x:v>
      </x:c>
      <x:c r="O2009" s="10" t="n">
        <x:v>0</x:v>
      </x:c>
      <x:c r="P2009" s="9" t="str">
        <x:f>'CaseReview'!U2009</x:f>
        <x:v>PASS</x:v>
      </x:c>
      <x:c r="Q2009" s="9" t="n">
        <x:f>IF(AND(T2009=1,G2009=P2009),1,0)</x:f>
        <x:v>1</x:v>
      </x:c>
      <x:c r="R2009" s="9" t="n">
        <x:f>IF(AND(T2009=1,G2009="PASS",P2009="FAIL"),1,0)</x:f>
        <x:v>0</x:v>
      </x:c>
      <x:c r="S2009" s="9" t="n">
        <x:f>IF(AND(T2009=1,G2009="FAIL",P2009="PASS"),1,0)</x:f>
        <x:v>0</x:v>
      </x:c>
      <x:c r="T2009" s="9" t="n">
        <x:v>1</x:v>
      </x:c>
      <x:c r="U2009" s="9" t="n">
        <x:v>8</x:v>
      </x:c>
      <x:c r="V2009" s="9" t="str">
        <x:v>MVP/SHACL_GENERATION_PIPELINE/experiments/FULL_REPAIR_V2/RUN_01/runs/RUN-TRF-079-20260915T133845233209Z/final/final_shape.ttl</x:v>
      </x:c>
    </x:row>
    <x:row r="2010" ht="22" customHeight="1">
      <x:c r="A2010" s="10" t="str">
        <x:v>V2_FALLBACK25</x:v>
      </x:c>
      <x:c r="B2010" s="10" t="str">
        <x:v>TRF-079</x:v>
      </x:c>
      <x:c r="C2010" s="10" t="str">
        <x:v>TRF-079-P03</x:v>
      </x:c>
      <x:c r="D2010" s="10" t="str">
        <x:v>RUN_01</x:v>
      </x:c>
      <x:c r="E2010" s="10" t="str">
        <x:v>ORIGINAL_LEDGER</x:v>
      </x:c>
      <x:c r="F2010" s="10" t="str">
        <x:v>PASS</x:v>
      </x:c>
      <x:c r="G2010" s="10" t="str">
        <x:v>PASS</x:v>
      </x:c>
      <x:c r="H2010" s="10" t="str">
        <x:v>EXECUTED</x:v>
      </x:c>
      <x:c r="I2010" s="10" t="str">
        <x:v>PARSED</x:v>
      </x:c>
      <x:c r="J2010" s="10" t="str">
        <x:v>GENERATION_ACCEPTED</x:v>
      </x:c>
      <x:c r="K2010" s="10" t="str">
        <x:v>ed55cb2d571f3870ef467618d4f1b771f121a776729b9364c815638aefc4e825</x:v>
      </x:c>
      <x:c r="L2010" s="10" t="str">
        <x:v>full_repair_v2</x:v>
      </x:c>
      <x:c r="M2010" s="10" t="n">
        <x:v>1</x:v>
      </x:c>
      <x:c r="N2010" s="10" t="n">
        <x:v>0</x:v>
      </x:c>
      <x:c r="O2010" s="10" t="n">
        <x:v>0</x:v>
      </x:c>
      <x:c r="P2010" s="9" t="str">
        <x:f>'CaseReview'!U2010</x:f>
        <x:v>PASS</x:v>
      </x:c>
      <x:c r="Q2010" s="9" t="n">
        <x:f>IF(AND(T2010=1,G2010=P2010),1,0)</x:f>
        <x:v>1</x:v>
      </x:c>
      <x:c r="R2010" s="9" t="n">
        <x:f>IF(AND(T2010=1,G2010="PASS",P2010="FAIL"),1,0)</x:f>
        <x:v>0</x:v>
      </x:c>
      <x:c r="S2010" s="9" t="n">
        <x:f>IF(AND(T2010=1,G2010="FAIL",P2010="PASS"),1,0)</x:f>
        <x:v>0</x:v>
      </x:c>
      <x:c r="T2010" s="9" t="n">
        <x:v>1</x:v>
      </x:c>
      <x:c r="U2010" s="9" t="n">
        <x:v>8</x:v>
      </x:c>
      <x:c r="V2010" s="9" t="str">
        <x:v>MVP/SHACL_GENERATION_PIPELINE/experiments/FULL_REPAIR_V2/RUN_01/runs/RUN-TRF-079-20260915T133845233209Z/final/final_shape.ttl</x:v>
      </x:c>
    </x:row>
    <x:row r="2011" ht="22" customHeight="1">
      <x:c r="A2011" s="10" t="str">
        <x:v>V2_FALLBACK25</x:v>
      </x:c>
      <x:c r="B2011" s="10" t="str">
        <x:v>TRF-079</x:v>
      </x:c>
      <x:c r="C2011" s="10" t="str">
        <x:v>TRF-079-P04</x:v>
      </x:c>
      <x:c r="D2011" s="10" t="str">
        <x:v>RUN_01</x:v>
      </x:c>
      <x:c r="E2011" s="10" t="str">
        <x:v>ORIGINAL_LEDGER</x:v>
      </x:c>
      <x:c r="F2011" s="10" t="str">
        <x:v>PASS</x:v>
      </x:c>
      <x:c r="G2011" s="10" t="str">
        <x:v>FAIL</x:v>
      </x:c>
      <x:c r="H2011" s="10" t="str">
        <x:v>EXECUTED</x:v>
      </x:c>
      <x:c r="I2011" s="10" t="str">
        <x:v>PARSED</x:v>
      </x:c>
      <x:c r="J2011" s="10" t="str">
        <x:v>GENERATION_ACCEPTED</x:v>
      </x:c>
      <x:c r="K2011" s="10" t="str">
        <x:v>ed55cb2d571f3870ef467618d4f1b771f121a776729b9364c815638aefc4e825</x:v>
      </x:c>
      <x:c r="L2011" s="10" t="str">
        <x:v>full_repair_v2</x:v>
      </x:c>
      <x:c r="M2011" s="10" t="n">
        <x:v>0</x:v>
      </x:c>
      <x:c r="N2011" s="10" t="n">
        <x:v>0</x:v>
      </x:c>
      <x:c r="O2011" s="10" t="n">
        <x:v>1</x:v>
      </x:c>
      <x:c r="P2011" s="9" t="str">
        <x:f>'CaseReview'!U2011</x:f>
        <x:v>PASS</x:v>
      </x:c>
      <x:c r="Q2011" s="9" t="n">
        <x:f>IF(AND(T2011=1,G2011=P2011),1,0)</x:f>
        <x:v>0</x:v>
      </x:c>
      <x:c r="R2011" s="9" t="n">
        <x:f>IF(AND(T2011=1,G2011="PASS",P2011="FAIL"),1,0)</x:f>
        <x:v>0</x:v>
      </x:c>
      <x:c r="S2011" s="9" t="n">
        <x:f>IF(AND(T2011=1,G2011="FAIL",P2011="PASS"),1,0)</x:f>
        <x:v>1</x:v>
      </x:c>
      <x:c r="T2011" s="9" t="n">
        <x:v>1</x:v>
      </x:c>
      <x:c r="U2011" s="9" t="n">
        <x:v>8</x:v>
      </x:c>
      <x:c r="V2011" s="9" t="str">
        <x:v>MVP/SHACL_GENERATION_PIPELINE/experiments/FULL_REPAIR_V2/RUN_01/runs/RUN-TRF-079-20260915T133845233209Z/final/final_shape.ttl</x:v>
      </x:c>
    </x:row>
    <x:row r="2012" ht="22" customHeight="1">
      <x:c r="A2012" s="10" t="str">
        <x:v>V2_FALLBACK25</x:v>
      </x:c>
      <x:c r="B2012" s="10" t="str">
        <x:v>TRF-079</x:v>
      </x:c>
      <x:c r="C2012" s="10" t="str">
        <x:v>TRF-079-P05</x:v>
      </x:c>
      <x:c r="D2012" s="10" t="str">
        <x:v>RUN_01</x:v>
      </x:c>
      <x:c r="E2012" s="10" t="str">
        <x:v>ORIGINAL_LEDGER</x:v>
      </x:c>
      <x:c r="F2012" s="10" t="str">
        <x:v>PASS</x:v>
      </x:c>
      <x:c r="G2012" s="10" t="str">
        <x:v>PASS</x:v>
      </x:c>
      <x:c r="H2012" s="10" t="str">
        <x:v>EXECUTED</x:v>
      </x:c>
      <x:c r="I2012" s="10" t="str">
        <x:v>PARSED</x:v>
      </x:c>
      <x:c r="J2012" s="10" t="str">
        <x:v>GENERATION_ACCEPTED</x:v>
      </x:c>
      <x:c r="K2012" s="10" t="str">
        <x:v>ed55cb2d571f3870ef467618d4f1b771f121a776729b9364c815638aefc4e825</x:v>
      </x:c>
      <x:c r="L2012" s="10" t="str">
        <x:v>full_repair_v2</x:v>
      </x:c>
      <x:c r="M2012" s="10" t="n">
        <x:v>1</x:v>
      </x:c>
      <x:c r="N2012" s="10" t="n">
        <x:v>0</x:v>
      </x:c>
      <x:c r="O2012" s="10" t="n">
        <x:v>0</x:v>
      </x:c>
      <x:c r="P2012" s="9" t="str">
        <x:f>'CaseReview'!U2012</x:f>
        <x:v>PASS</x:v>
      </x:c>
      <x:c r="Q2012" s="9" t="n">
        <x:f>IF(AND(T2012=1,G2012=P2012),1,0)</x:f>
        <x:v>1</x:v>
      </x:c>
      <x:c r="R2012" s="9" t="n">
        <x:f>IF(AND(T2012=1,G2012="PASS",P2012="FAIL"),1,0)</x:f>
        <x:v>0</x:v>
      </x:c>
      <x:c r="S2012" s="9" t="n">
        <x:f>IF(AND(T2012=1,G2012="FAIL",P2012="PASS"),1,0)</x:f>
        <x:v>0</x:v>
      </x:c>
      <x:c r="T2012" s="9" t="n">
        <x:v>1</x:v>
      </x:c>
      <x:c r="U2012" s="9" t="n">
        <x:v>8</x:v>
      </x:c>
      <x:c r="V2012" s="9" t="str">
        <x:v>MVP/SHACL_GENERATION_PIPELINE/experiments/FULL_REPAIR_V2/RUN_01/runs/RUN-TRF-079-20260915T133845233209Z/final/final_shape.ttl</x:v>
      </x:c>
    </x:row>
    <x:row r="2013" ht="22" customHeight="1">
      <x:c r="A2013" s="10" t="str">
        <x:v>V2_FALLBACK25</x:v>
      </x:c>
      <x:c r="B2013" s="10" t="str">
        <x:v>TRF-080</x:v>
      </x:c>
      <x:c r="C2013" s="10" t="str">
        <x:v>TRF-080-F01</x:v>
      </x:c>
      <x:c r="D2013" s="10" t="str">
        <x:v>RUN_01</x:v>
      </x:c>
      <x:c r="E2013" s="10" t="str">
        <x:v>ORIGINAL_LEDGER</x:v>
      </x:c>
      <x:c r="F2013" s="10" t="str">
        <x:v>FAIL</x:v>
      </x:c>
      <x:c r="G2013" s="10" t="str">
        <x:v>PASS</x:v>
      </x:c>
      <x:c r="H2013" s="10" t="str">
        <x:v>EXECUTED</x:v>
      </x:c>
      <x:c r="I2013" s="10" t="str">
        <x:v>PARSED</x:v>
      </x:c>
      <x:c r="J2013" s="10" t="str">
        <x:v>GENERATION_ACCEPTED</x:v>
      </x:c>
      <x:c r="K2013" s="10" t="str">
        <x:v>9d52a2f1dbc351a1908c26cab72964069a2671e80849f4702d1561ed97890473</x:v>
      </x:c>
      <x:c r="L2013" s="10" t="str">
        <x:v>full_repair_v2</x:v>
      </x:c>
      <x:c r="M2013" s="10" t="n">
        <x:v>0</x:v>
      </x:c>
      <x:c r="N2013" s="10" t="n">
        <x:v>1</x:v>
      </x:c>
      <x:c r="O2013" s="10" t="n">
        <x:v>0</x:v>
      </x:c>
      <x:c r="P2013" s="9" t="str">
        <x:f>'CaseReview'!U2013</x:f>
        <x:v>FAIL</x:v>
      </x:c>
      <x:c r="Q2013" s="9" t="n">
        <x:f>IF(AND(T2013=1,G2013=P2013),1,0)</x:f>
        <x:v>0</x:v>
      </x:c>
      <x:c r="R2013" s="9" t="n">
        <x:f>IF(AND(T2013=1,G2013="PASS",P2013="FAIL"),1,0)</x:f>
        <x:v>1</x:v>
      </x:c>
      <x:c r="S2013" s="9" t="n">
        <x:f>IF(AND(T2013=1,G2013="FAIL",P2013="PASS"),1,0)</x:f>
        <x:v>0</x:v>
      </x:c>
      <x:c r="T2013" s="9" t="n">
        <x:v>1</x:v>
      </x:c>
      <x:c r="U2013" s="9" t="n">
        <x:v>5</x:v>
      </x:c>
      <x:c r="V2013" s="9" t="str">
        <x:v>MVP/SHACL_GENERATION_PIPELINE/experiments/FULL_REPAIR_V2/RUN_01/runs/RUN-TRF-080-20260915T133922557312Z/final/final_shape.ttl</x:v>
      </x:c>
    </x:row>
    <x:row r="2014" ht="22" customHeight="1">
      <x:c r="A2014" s="10" t="str">
        <x:v>V2_FALLBACK25</x:v>
      </x:c>
      <x:c r="B2014" s="10" t="str">
        <x:v>TRF-080</x:v>
      </x:c>
      <x:c r="C2014" s="10" t="str">
        <x:v>TRF-080-F02</x:v>
      </x:c>
      <x:c r="D2014" s="10" t="str">
        <x:v>RUN_01</x:v>
      </x:c>
      <x:c r="E2014" s="10" t="str">
        <x:v>ORIGINAL_LEDGER</x:v>
      </x:c>
      <x:c r="F2014" s="10" t="str">
        <x:v>FAIL</x:v>
      </x:c>
      <x:c r="G2014" s="10" t="str">
        <x:v>PASS</x:v>
      </x:c>
      <x:c r="H2014" s="10" t="str">
        <x:v>EXECUTED</x:v>
      </x:c>
      <x:c r="I2014" s="10" t="str">
        <x:v>PARSED</x:v>
      </x:c>
      <x:c r="J2014" s="10" t="str">
        <x:v>GENERATION_ACCEPTED</x:v>
      </x:c>
      <x:c r="K2014" s="10" t="str">
        <x:v>9d52a2f1dbc351a1908c26cab72964069a2671e80849f4702d1561ed97890473</x:v>
      </x:c>
      <x:c r="L2014" s="10" t="str">
        <x:v>full_repair_v2</x:v>
      </x:c>
      <x:c r="M2014" s="10" t="n">
        <x:v>0</x:v>
      </x:c>
      <x:c r="N2014" s="10" t="n">
        <x:v>1</x:v>
      </x:c>
      <x:c r="O2014" s="10" t="n">
        <x:v>0</x:v>
      </x:c>
      <x:c r="P2014" s="9" t="str">
        <x:f>'CaseReview'!U2014</x:f>
        <x:v>FAIL</x:v>
      </x:c>
      <x:c r="Q2014" s="9" t="n">
        <x:f>IF(AND(T2014=1,G2014=P2014),1,0)</x:f>
        <x:v>0</x:v>
      </x:c>
      <x:c r="R2014" s="9" t="n">
        <x:f>IF(AND(T2014=1,G2014="PASS",P2014="FAIL"),1,0)</x:f>
        <x:v>1</x:v>
      </x:c>
      <x:c r="S2014" s="9" t="n">
        <x:f>IF(AND(T2014=1,G2014="FAIL",P2014="PASS"),1,0)</x:f>
        <x:v>0</x:v>
      </x:c>
      <x:c r="T2014" s="9" t="n">
        <x:v>1</x:v>
      </x:c>
      <x:c r="U2014" s="9" t="n">
        <x:v>5</x:v>
      </x:c>
      <x:c r="V2014" s="9" t="str">
        <x:v>MVP/SHACL_GENERATION_PIPELINE/experiments/FULL_REPAIR_V2/RUN_01/runs/RUN-TRF-080-20260915T133922557312Z/final/final_shape.ttl</x:v>
      </x:c>
    </x:row>
    <x:row r="2015" ht="22" customHeight="1">
      <x:c r="A2015" s="10" t="str">
        <x:v>V2_FALLBACK25</x:v>
      </x:c>
      <x:c r="B2015" s="10" t="str">
        <x:v>TRF-080</x:v>
      </x:c>
      <x:c r="C2015" s="10" t="str">
        <x:v>TRF-080-F03</x:v>
      </x:c>
      <x:c r="D2015" s="10" t="str">
        <x:v>RUN_01</x:v>
      </x:c>
      <x:c r="E2015" s="10" t="str">
        <x:v>ORIGINAL_LEDGER</x:v>
      </x:c>
      <x:c r="F2015" s="10" t="str">
        <x:v>FAIL</x:v>
      </x:c>
      <x:c r="G2015" s="10" t="str">
        <x:v>PASS</x:v>
      </x:c>
      <x:c r="H2015" s="10" t="str">
        <x:v>EXECUTED</x:v>
      </x:c>
      <x:c r="I2015" s="10" t="str">
        <x:v>PARSED</x:v>
      </x:c>
      <x:c r="J2015" s="10" t="str">
        <x:v>GENERATION_ACCEPTED</x:v>
      </x:c>
      <x:c r="K2015" s="10" t="str">
        <x:v>9d52a2f1dbc351a1908c26cab72964069a2671e80849f4702d1561ed97890473</x:v>
      </x:c>
      <x:c r="L2015" s="10" t="str">
        <x:v>full_repair_v2</x:v>
      </x:c>
      <x:c r="M2015" s="10" t="n">
        <x:v>0</x:v>
      </x:c>
      <x:c r="N2015" s="10" t="n">
        <x:v>1</x:v>
      </x:c>
      <x:c r="O2015" s="10" t="n">
        <x:v>0</x:v>
      </x:c>
      <x:c r="P2015" s="9" t="str">
        <x:f>'CaseReview'!U2015</x:f>
        <x:v>FAIL</x:v>
      </x:c>
      <x:c r="Q2015" s="9" t="n">
        <x:f>IF(AND(T2015=1,G2015=P2015),1,0)</x:f>
        <x:v>0</x:v>
      </x:c>
      <x:c r="R2015" s="9" t="n">
        <x:f>IF(AND(T2015=1,G2015="PASS",P2015="FAIL"),1,0)</x:f>
        <x:v>1</x:v>
      </x:c>
      <x:c r="S2015" s="9" t="n">
        <x:f>IF(AND(T2015=1,G2015="FAIL",P2015="PASS"),1,0)</x:f>
        <x:v>0</x:v>
      </x:c>
      <x:c r="T2015" s="9" t="n">
        <x:v>1</x:v>
      </x:c>
      <x:c r="U2015" s="9" t="n">
        <x:v>5</x:v>
      </x:c>
      <x:c r="V2015" s="9" t="str">
        <x:v>MVP/SHACL_GENERATION_PIPELINE/experiments/FULL_REPAIR_V2/RUN_01/runs/RUN-TRF-080-20260915T133922557312Z/final/final_shape.ttl</x:v>
      </x:c>
    </x:row>
    <x:row r="2016" ht="22" customHeight="1">
      <x:c r="A2016" s="10" t="str">
        <x:v>V2_FALLBACK25</x:v>
      </x:c>
      <x:c r="B2016" s="10" t="str">
        <x:v>TRF-080</x:v>
      </x:c>
      <x:c r="C2016" s="10" t="str">
        <x:v>TRF-080-P01</x:v>
      </x:c>
      <x:c r="D2016" s="10" t="str">
        <x:v>RUN_01</x:v>
      </x:c>
      <x:c r="E2016" s="10" t="str">
        <x:v>ORIGINAL_LEDGER</x:v>
      </x:c>
      <x:c r="F2016" s="10" t="str">
        <x:v>PASS</x:v>
      </x:c>
      <x:c r="G2016" s="10" t="str">
        <x:v>PASS</x:v>
      </x:c>
      <x:c r="H2016" s="10" t="str">
        <x:v>EXECUTED</x:v>
      </x:c>
      <x:c r="I2016" s="10" t="str">
        <x:v>PARSED</x:v>
      </x:c>
      <x:c r="J2016" s="10" t="str">
        <x:v>GENERATION_ACCEPTED</x:v>
      </x:c>
      <x:c r="K2016" s="10" t="str">
        <x:v>9d52a2f1dbc351a1908c26cab72964069a2671e80849f4702d1561ed97890473</x:v>
      </x:c>
      <x:c r="L2016" s="10" t="str">
        <x:v>full_repair_v2</x:v>
      </x:c>
      <x:c r="M2016" s="10" t="n">
        <x:v>1</x:v>
      </x:c>
      <x:c r="N2016" s="10" t="n">
        <x:v>0</x:v>
      </x:c>
      <x:c r="O2016" s="10" t="n">
        <x:v>0</x:v>
      </x:c>
      <x:c r="P2016" s="9" t="str">
        <x:f>'CaseReview'!U2016</x:f>
        <x:v>PASS</x:v>
      </x:c>
      <x:c r="Q2016" s="9" t="n">
        <x:f>IF(AND(T2016=1,G2016=P2016),1,0)</x:f>
        <x:v>1</x:v>
      </x:c>
      <x:c r="R2016" s="9" t="n">
        <x:f>IF(AND(T2016=1,G2016="PASS",P2016="FAIL"),1,0)</x:f>
        <x:v>0</x:v>
      </x:c>
      <x:c r="S2016" s="9" t="n">
        <x:f>IF(AND(T2016=1,G2016="FAIL",P2016="PASS"),1,0)</x:f>
        <x:v>0</x:v>
      </x:c>
      <x:c r="T2016" s="9" t="n">
        <x:v>1</x:v>
      </x:c>
      <x:c r="U2016" s="9" t="n">
        <x:v>5</x:v>
      </x:c>
      <x:c r="V2016" s="9" t="str">
        <x:v>MVP/SHACL_GENERATION_PIPELINE/experiments/FULL_REPAIR_V2/RUN_01/runs/RUN-TRF-080-20260915T133922557312Z/final/final_shape.ttl</x:v>
      </x:c>
    </x:row>
    <x:row r="2017" ht="22" customHeight="1">
      <x:c r="A2017" s="10" t="str">
        <x:v>V2_FALLBACK25</x:v>
      </x:c>
      <x:c r="B2017" s="10" t="str">
        <x:v>TRF-080</x:v>
      </x:c>
      <x:c r="C2017" s="10" t="str">
        <x:v>TRF-080-P02</x:v>
      </x:c>
      <x:c r="D2017" s="10" t="str">
        <x:v>RUN_01</x:v>
      </x:c>
      <x:c r="E2017" s="10" t="str">
        <x:v>ORIGINAL_LEDGER</x:v>
      </x:c>
      <x:c r="F2017" s="10" t="str">
        <x:v>PASS</x:v>
      </x:c>
      <x:c r="G2017" s="10" t="str">
        <x:v>PASS</x:v>
      </x:c>
      <x:c r="H2017" s="10" t="str">
        <x:v>EXECUTED</x:v>
      </x:c>
      <x:c r="I2017" s="10" t="str">
        <x:v>PARSED</x:v>
      </x:c>
      <x:c r="J2017" s="10" t="str">
        <x:v>GENERATION_ACCEPTED</x:v>
      </x:c>
      <x:c r="K2017" s="10" t="str">
        <x:v>9d52a2f1dbc351a1908c26cab72964069a2671e80849f4702d1561ed97890473</x:v>
      </x:c>
      <x:c r="L2017" s="10" t="str">
        <x:v>full_repair_v2</x:v>
      </x:c>
      <x:c r="M2017" s="10" t="n">
        <x:v>1</x:v>
      </x:c>
      <x:c r="N2017" s="10" t="n">
        <x:v>0</x:v>
      </x:c>
      <x:c r="O2017" s="10" t="n">
        <x:v>0</x:v>
      </x:c>
      <x:c r="P2017" s="9" t="str">
        <x:f>'CaseReview'!U2017</x:f>
        <x:v>PASS</x:v>
      </x:c>
      <x:c r="Q2017" s="9" t="n">
        <x:f>IF(AND(T2017=1,G2017=P2017),1,0)</x:f>
        <x:v>1</x:v>
      </x:c>
      <x:c r="R2017" s="9" t="n">
        <x:f>IF(AND(T2017=1,G2017="PASS",P2017="FAIL"),1,0)</x:f>
        <x:v>0</x:v>
      </x:c>
      <x:c r="S2017" s="9" t="n">
        <x:f>IF(AND(T2017=1,G2017="FAIL",P2017="PASS"),1,0)</x:f>
        <x:v>0</x:v>
      </x:c>
      <x:c r="T2017" s="9" t="n">
        <x:v>1</x:v>
      </x:c>
      <x:c r="U2017" s="9" t="n">
        <x:v>5</x:v>
      </x:c>
      <x:c r="V2017" s="9" t="str">
        <x:v>MVP/SHACL_GENERATION_PIPELINE/experiments/FULL_REPAIR_V2/RUN_01/runs/RUN-TRF-080-20260915T133922557312Z/final/final_shape.ttl</x:v>
      </x:c>
    </x:row>
    <x:row r="2018" ht="22" customHeight="1">
      <x:c r="A2018" s="10" t="str">
        <x:v>V2_FALLBACK25</x:v>
      </x:c>
      <x:c r="B2018" s="10" t="str">
        <x:v>TRF-081</x:v>
      </x:c>
      <x:c r="C2018" s="10" t="str">
        <x:v>TRF-081-F01</x:v>
      </x:c>
      <x:c r="D2018" s="10" t="str">
        <x:v>RUN_01</x:v>
      </x:c>
      <x:c r="E2018" s="10" t="str">
        <x:v>ORIGINAL_LEDGER</x:v>
      </x:c>
      <x:c r="F2018" s="10" t="str">
        <x:v>FAIL</x:v>
      </x:c>
      <x:c r="G2018" s="10" t="str">
        <x:v>FAIL</x:v>
      </x:c>
      <x:c r="H2018" s="10" t="str">
        <x:v>EXECUTED</x:v>
      </x:c>
      <x:c r="I2018" s="10" t="str">
        <x:v>PARSED</x:v>
      </x:c>
      <x:c r="J2018" s="10" t="str">
        <x:v>GENERATION_ACCEPTED</x:v>
      </x:c>
      <x:c r="K2018" s="10" t="str">
        <x:v>fb2cf0ca60f247444ef380e959552664fc6c964c39a78573e185fb684772769a</x:v>
      </x:c>
      <x:c r="L2018" s="10" t="str">
        <x:v>full_repair_v2</x:v>
      </x:c>
      <x:c r="M2018" s="10" t="n">
        <x:v>1</x:v>
      </x:c>
      <x:c r="N2018" s="10" t="n">
        <x:v>0</x:v>
      </x:c>
      <x:c r="O2018" s="10" t="n">
        <x:v>0</x:v>
      </x:c>
      <x:c r="P2018" s="9" t="str">
        <x:f>'CaseReview'!U2018</x:f>
        <x:v>FAIL</x:v>
      </x:c>
      <x:c r="Q2018" s="9" t="n">
        <x:f>IF(AND(T2018=1,G2018=P2018),1,0)</x:f>
        <x:v>1</x:v>
      </x:c>
      <x:c r="R2018" s="9" t="n">
        <x:f>IF(AND(T2018=1,G2018="PASS",P2018="FAIL"),1,0)</x:f>
        <x:v>0</x:v>
      </x:c>
      <x:c r="S2018" s="9" t="n">
        <x:f>IF(AND(T2018=1,G2018="FAIL",P2018="PASS"),1,0)</x:f>
        <x:v>0</x:v>
      </x:c>
      <x:c r="T2018" s="9" t="n">
        <x:v>1</x:v>
      </x:c>
      <x:c r="U2018" s="9" t="n">
        <x:v>6</x:v>
      </x:c>
      <x:c r="V2018" s="9" t="str">
        <x:v>MVP/SHACL_GENERATION_PIPELINE/experiments/FULL_REPAIR_V2/RUN_01/runs/RUN-TRF-081-20260915T134124284246Z/final/final_shape.ttl</x:v>
      </x:c>
    </x:row>
    <x:row r="2019" ht="22" customHeight="1">
      <x:c r="A2019" s="10" t="str">
        <x:v>V2_FALLBACK25</x:v>
      </x:c>
      <x:c r="B2019" s="10" t="str">
        <x:v>TRF-081</x:v>
      </x:c>
      <x:c r="C2019" s="10" t="str">
        <x:v>TRF-081-F02</x:v>
      </x:c>
      <x:c r="D2019" s="10" t="str">
        <x:v>RUN_01</x:v>
      </x:c>
      <x:c r="E2019" s="10" t="str">
        <x:v>ORIGINAL_LEDGER</x:v>
      </x:c>
      <x:c r="F2019" s="10" t="str">
        <x:v>FAIL</x:v>
      </x:c>
      <x:c r="G2019" s="10" t="str">
        <x:v>FAIL</x:v>
      </x:c>
      <x:c r="H2019" s="10" t="str">
        <x:v>EXECUTED</x:v>
      </x:c>
      <x:c r="I2019" s="10" t="str">
        <x:v>PARSED</x:v>
      </x:c>
      <x:c r="J2019" s="10" t="str">
        <x:v>GENERATION_ACCEPTED</x:v>
      </x:c>
      <x:c r="K2019" s="10" t="str">
        <x:v>fb2cf0ca60f247444ef380e959552664fc6c964c39a78573e185fb684772769a</x:v>
      </x:c>
      <x:c r="L2019" s="10" t="str">
        <x:v>full_repair_v2</x:v>
      </x:c>
      <x:c r="M2019" s="10" t="n">
        <x:v>1</x:v>
      </x:c>
      <x:c r="N2019" s="10" t="n">
        <x:v>0</x:v>
      </x:c>
      <x:c r="O2019" s="10" t="n">
        <x:v>0</x:v>
      </x:c>
      <x:c r="P2019" s="9" t="str">
        <x:f>'CaseReview'!U2019</x:f>
        <x:v>FAIL</x:v>
      </x:c>
      <x:c r="Q2019" s="9" t="n">
        <x:f>IF(AND(T2019=1,G2019=P2019),1,0)</x:f>
        <x:v>1</x:v>
      </x:c>
      <x:c r="R2019" s="9" t="n">
        <x:f>IF(AND(T2019=1,G2019="PASS",P2019="FAIL"),1,0)</x:f>
        <x:v>0</x:v>
      </x:c>
      <x:c r="S2019" s="9" t="n">
        <x:f>IF(AND(T2019=1,G2019="FAIL",P2019="PASS"),1,0)</x:f>
        <x:v>0</x:v>
      </x:c>
      <x:c r="T2019" s="9" t="n">
        <x:v>1</x:v>
      </x:c>
      <x:c r="U2019" s="9" t="n">
        <x:v>6</x:v>
      </x:c>
      <x:c r="V2019" s="9" t="str">
        <x:v>MVP/SHACL_GENERATION_PIPELINE/experiments/FULL_REPAIR_V2/RUN_01/runs/RUN-TRF-081-20260915T134124284246Z/final/final_shape.ttl</x:v>
      </x:c>
    </x:row>
    <x:row r="2020" ht="22" customHeight="1">
      <x:c r="A2020" s="10" t="str">
        <x:v>V2_FALLBACK25</x:v>
      </x:c>
      <x:c r="B2020" s="10" t="str">
        <x:v>TRF-081</x:v>
      </x:c>
      <x:c r="C2020" s="10" t="str">
        <x:v>TRF-081-F03</x:v>
      </x:c>
      <x:c r="D2020" s="10" t="str">
        <x:v>RUN_01</x:v>
      </x:c>
      <x:c r="E2020" s="10" t="str">
        <x:v>ORIGINAL_LEDGER</x:v>
      </x:c>
      <x:c r="F2020" s="10" t="str">
        <x:v>FAIL</x:v>
      </x:c>
      <x:c r="G2020" s="10" t="str">
        <x:v>FAIL</x:v>
      </x:c>
      <x:c r="H2020" s="10" t="str">
        <x:v>EXECUTED</x:v>
      </x:c>
      <x:c r="I2020" s="10" t="str">
        <x:v>PARSED</x:v>
      </x:c>
      <x:c r="J2020" s="10" t="str">
        <x:v>GENERATION_ACCEPTED</x:v>
      </x:c>
      <x:c r="K2020" s="10" t="str">
        <x:v>fb2cf0ca60f247444ef380e959552664fc6c964c39a78573e185fb684772769a</x:v>
      </x:c>
      <x:c r="L2020" s="10" t="str">
        <x:v>full_repair_v2</x:v>
      </x:c>
      <x:c r="M2020" s="10" t="n">
        <x:v>1</x:v>
      </x:c>
      <x:c r="N2020" s="10" t="n">
        <x:v>0</x:v>
      </x:c>
      <x:c r="O2020" s="10" t="n">
        <x:v>0</x:v>
      </x:c>
      <x:c r="P2020" s="9" t="str">
        <x:f>'CaseReview'!U2020</x:f>
        <x:v>FAIL</x:v>
      </x:c>
      <x:c r="Q2020" s="9" t="n">
        <x:f>IF(AND(T2020=1,G2020=P2020),1,0)</x:f>
        <x:v>1</x:v>
      </x:c>
      <x:c r="R2020" s="9" t="n">
        <x:f>IF(AND(T2020=1,G2020="PASS",P2020="FAIL"),1,0)</x:f>
        <x:v>0</x:v>
      </x:c>
      <x:c r="S2020" s="9" t="n">
        <x:f>IF(AND(T2020=1,G2020="FAIL",P2020="PASS"),1,0)</x:f>
        <x:v>0</x:v>
      </x:c>
      <x:c r="T2020" s="9" t="n">
        <x:v>1</x:v>
      </x:c>
      <x:c r="U2020" s="9" t="n">
        <x:v>6</x:v>
      </x:c>
      <x:c r="V2020" s="9" t="str">
        <x:v>MVP/SHACL_GENERATION_PIPELINE/experiments/FULL_REPAIR_V2/RUN_01/runs/RUN-TRF-081-20260915T134124284246Z/final/final_shape.ttl</x:v>
      </x:c>
    </x:row>
    <x:row r="2021" ht="22" customHeight="1">
      <x:c r="A2021" s="10" t="str">
        <x:v>V2_FALLBACK25</x:v>
      </x:c>
      <x:c r="B2021" s="10" t="str">
        <x:v>TRF-081</x:v>
      </x:c>
      <x:c r="C2021" s="10" t="str">
        <x:v>TRF-081-F04</x:v>
      </x:c>
      <x:c r="D2021" s="10" t="str">
        <x:v>RUN_01</x:v>
      </x:c>
      <x:c r="E2021" s="10" t="str">
        <x:v>ORIGINAL_LEDGER</x:v>
      </x:c>
      <x:c r="F2021" s="10" t="str">
        <x:v>FAIL</x:v>
      </x:c>
      <x:c r="G2021" s="10" t="str">
        <x:v>FAIL</x:v>
      </x:c>
      <x:c r="H2021" s="10" t="str">
        <x:v>EXECUTED</x:v>
      </x:c>
      <x:c r="I2021" s="10" t="str">
        <x:v>PARSED</x:v>
      </x:c>
      <x:c r="J2021" s="10" t="str">
        <x:v>GENERATION_ACCEPTED</x:v>
      </x:c>
      <x:c r="K2021" s="10" t="str">
        <x:v>fb2cf0ca60f247444ef380e959552664fc6c964c39a78573e185fb684772769a</x:v>
      </x:c>
      <x:c r="L2021" s="10" t="str">
        <x:v>full_repair_v2</x:v>
      </x:c>
      <x:c r="M2021" s="10" t="n">
        <x:v>1</x:v>
      </x:c>
      <x:c r="N2021" s="10" t="n">
        <x:v>0</x:v>
      </x:c>
      <x:c r="O2021" s="10" t="n">
        <x:v>0</x:v>
      </x:c>
      <x:c r="P2021" s="9" t="str">
        <x:f>'CaseReview'!U2021</x:f>
        <x:v>FAIL</x:v>
      </x:c>
      <x:c r="Q2021" s="9" t="n">
        <x:f>IF(AND(T2021=1,G2021=P2021),1,0)</x:f>
        <x:v>1</x:v>
      </x:c>
      <x:c r="R2021" s="9" t="n">
        <x:f>IF(AND(T2021=1,G2021="PASS",P2021="FAIL"),1,0)</x:f>
        <x:v>0</x:v>
      </x:c>
      <x:c r="S2021" s="9" t="n">
        <x:f>IF(AND(T2021=1,G2021="FAIL",P2021="PASS"),1,0)</x:f>
        <x:v>0</x:v>
      </x:c>
      <x:c r="T2021" s="9" t="n">
        <x:v>1</x:v>
      </x:c>
      <x:c r="U2021" s="9" t="n">
        <x:v>6</x:v>
      </x:c>
      <x:c r="V2021" s="9" t="str">
        <x:v>MVP/SHACL_GENERATION_PIPELINE/experiments/FULL_REPAIR_V2/RUN_01/runs/RUN-TRF-081-20260915T134124284246Z/final/final_shape.ttl</x:v>
      </x:c>
    </x:row>
    <x:row r="2022" ht="22" customHeight="1">
      <x:c r="A2022" s="10" t="str">
        <x:v>V2_FALLBACK25</x:v>
      </x:c>
      <x:c r="B2022" s="10" t="str">
        <x:v>TRF-081</x:v>
      </x:c>
      <x:c r="C2022" s="10" t="str">
        <x:v>TRF-081-P01</x:v>
      </x:c>
      <x:c r="D2022" s="10" t="str">
        <x:v>RUN_01</x:v>
      </x:c>
      <x:c r="E2022" s="10" t="str">
        <x:v>ORIGINAL_LEDGER</x:v>
      </x:c>
      <x:c r="F2022" s="10" t="str">
        <x:v>PASS</x:v>
      </x:c>
      <x:c r="G2022" s="10" t="str">
        <x:v>PASS</x:v>
      </x:c>
      <x:c r="H2022" s="10" t="str">
        <x:v>EXECUTED</x:v>
      </x:c>
      <x:c r="I2022" s="10" t="str">
        <x:v>PARSED</x:v>
      </x:c>
      <x:c r="J2022" s="10" t="str">
        <x:v>GENERATION_ACCEPTED</x:v>
      </x:c>
      <x:c r="K2022" s="10" t="str">
        <x:v>fb2cf0ca60f247444ef380e959552664fc6c964c39a78573e185fb684772769a</x:v>
      </x:c>
      <x:c r="L2022" s="10" t="str">
        <x:v>full_repair_v2</x:v>
      </x:c>
      <x:c r="M2022" s="10" t="n">
        <x:v>1</x:v>
      </x:c>
      <x:c r="N2022" s="10" t="n">
        <x:v>0</x:v>
      </x:c>
      <x:c r="O2022" s="10" t="n">
        <x:v>0</x:v>
      </x:c>
      <x:c r="P2022" s="9" t="str">
        <x:f>'CaseReview'!U2022</x:f>
        <x:v>PASS</x:v>
      </x:c>
      <x:c r="Q2022" s="9" t="n">
        <x:f>IF(AND(T2022=1,G2022=P2022),1,0)</x:f>
        <x:v>1</x:v>
      </x:c>
      <x:c r="R2022" s="9" t="n">
        <x:f>IF(AND(T2022=1,G2022="PASS",P2022="FAIL"),1,0)</x:f>
        <x:v>0</x:v>
      </x:c>
      <x:c r="S2022" s="9" t="n">
        <x:f>IF(AND(T2022=1,G2022="FAIL",P2022="PASS"),1,0)</x:f>
        <x:v>0</x:v>
      </x:c>
      <x:c r="T2022" s="9" t="n">
        <x:v>1</x:v>
      </x:c>
      <x:c r="U2022" s="9" t="n">
        <x:v>6</x:v>
      </x:c>
      <x:c r="V2022" s="9" t="str">
        <x:v>MVP/SHACL_GENERATION_PIPELINE/experiments/FULL_REPAIR_V2/RUN_01/runs/RUN-TRF-081-20260915T134124284246Z/final/final_shape.ttl</x:v>
      </x:c>
    </x:row>
    <x:row r="2023" ht="22" customHeight="1">
      <x:c r="A2023" s="10" t="str">
        <x:v>V2_FALLBACK25</x:v>
      </x:c>
      <x:c r="B2023" s="10" t="str">
        <x:v>TRF-081</x:v>
      </x:c>
      <x:c r="C2023" s="10" t="str">
        <x:v>TRF-081-P02</x:v>
      </x:c>
      <x:c r="D2023" s="10" t="str">
        <x:v>RUN_01</x:v>
      </x:c>
      <x:c r="E2023" s="10" t="str">
        <x:v>ORIGINAL_LEDGER</x:v>
      </x:c>
      <x:c r="F2023" s="10" t="str">
        <x:v>PASS</x:v>
      </x:c>
      <x:c r="G2023" s="10" t="str">
        <x:v>PASS</x:v>
      </x:c>
      <x:c r="H2023" s="10" t="str">
        <x:v>EXECUTED</x:v>
      </x:c>
      <x:c r="I2023" s="10" t="str">
        <x:v>PARSED</x:v>
      </x:c>
      <x:c r="J2023" s="10" t="str">
        <x:v>GENERATION_ACCEPTED</x:v>
      </x:c>
      <x:c r="K2023" s="10" t="str">
        <x:v>fb2cf0ca60f247444ef380e959552664fc6c964c39a78573e185fb684772769a</x:v>
      </x:c>
      <x:c r="L2023" s="10" t="str">
        <x:v>full_repair_v2</x:v>
      </x:c>
      <x:c r="M2023" s="10" t="n">
        <x:v>1</x:v>
      </x:c>
      <x:c r="N2023" s="10" t="n">
        <x:v>0</x:v>
      </x:c>
      <x:c r="O2023" s="10" t="n">
        <x:v>0</x:v>
      </x:c>
      <x:c r="P2023" s="9" t="str">
        <x:f>'CaseReview'!U2023</x:f>
        <x:v>PASS</x:v>
      </x:c>
      <x:c r="Q2023" s="9" t="n">
        <x:f>IF(AND(T2023=1,G2023=P2023),1,0)</x:f>
        <x:v>1</x:v>
      </x:c>
      <x:c r="R2023" s="9" t="n">
        <x:f>IF(AND(T2023=1,G2023="PASS",P2023="FAIL"),1,0)</x:f>
        <x:v>0</x:v>
      </x:c>
      <x:c r="S2023" s="9" t="n">
        <x:f>IF(AND(T2023=1,G2023="FAIL",P2023="PASS"),1,0)</x:f>
        <x:v>0</x:v>
      </x:c>
      <x:c r="T2023" s="9" t="n">
        <x:v>1</x:v>
      </x:c>
      <x:c r="U2023" s="9" t="n">
        <x:v>6</x:v>
      </x:c>
      <x:c r="V2023" s="9" t="str">
        <x:v>MVP/SHACL_GENERATION_PIPELINE/experiments/FULL_REPAIR_V2/RUN_01/runs/RUN-TRF-081-20260915T134124284246Z/final/final_shape.ttl</x:v>
      </x:c>
    </x:row>
    <x:row r="2024" ht="22" customHeight="1">
      <x:c r="A2024" s="10" t="str">
        <x:v>V2_FALLBACK25</x:v>
      </x:c>
      <x:c r="B2024" s="10" t="str">
        <x:v>TRF-082</x:v>
      </x:c>
      <x:c r="C2024" s="10" t="str">
        <x:v>TRF-082-F01</x:v>
      </x:c>
      <x:c r="D2024" s="10" t="str">
        <x:v>RUN_01</x:v>
      </x:c>
      <x:c r="E2024" s="10" t="str">
        <x:v>ORIGINAL_LEDGER</x:v>
      </x:c>
      <x:c r="F2024" s="10" t="str">
        <x:v>FAIL</x:v>
      </x:c>
      <x:c r="G2024" s="10" t="str">
        <x:v>FAIL</x:v>
      </x:c>
      <x:c r="H2024" s="10" t="str">
        <x:v>EXECUTED</x:v>
      </x:c>
      <x:c r="I2024" s="10" t="str">
        <x:v>PARSED</x:v>
      </x:c>
      <x:c r="J2024" s="10" t="str">
        <x:v>GENERATION_ACCEPTED</x:v>
      </x:c>
      <x:c r="K2024" s="10" t="str">
        <x:v>a087d4aaa7e6506ae90ec61387268344cf32f7cd2f50256ce2157dd1beceffb8</x:v>
      </x:c>
      <x:c r="L2024" s="10" t="str">
        <x:v>full_repair_v2</x:v>
      </x:c>
      <x:c r="M2024" s="10" t="n">
        <x:v>1</x:v>
      </x:c>
      <x:c r="N2024" s="10" t="n">
        <x:v>0</x:v>
      </x:c>
      <x:c r="O2024" s="10" t="n">
        <x:v>0</x:v>
      </x:c>
      <x:c r="P2024" s="9" t="str">
        <x:f>'CaseReview'!U2024</x:f>
        <x:v>FAIL</x:v>
      </x:c>
      <x:c r="Q2024" s="9" t="n">
        <x:f>IF(AND(T2024=1,G2024=P2024),1,0)</x:f>
        <x:v>1</x:v>
      </x:c>
      <x:c r="R2024" s="9" t="n">
        <x:f>IF(AND(T2024=1,G2024="PASS",P2024="FAIL"),1,0)</x:f>
        <x:v>0</x:v>
      </x:c>
      <x:c r="S2024" s="9" t="n">
        <x:f>IF(AND(T2024=1,G2024="FAIL",P2024="PASS"),1,0)</x:f>
        <x:v>0</x:v>
      </x:c>
      <x:c r="T2024" s="9" t="n">
        <x:v>1</x:v>
      </x:c>
      <x:c r="U2024" s="9" t="n">
        <x:v>4</x:v>
      </x:c>
      <x:c r="V2024" s="9" t="str">
        <x:v>MVP/SHACL_GENERATION_PIPELINE/experiments/FULL_REPAIR_V2/RUN_01/runs/RUN-TRF-082-20260915T134149463599Z/final/final_shape.ttl</x:v>
      </x:c>
    </x:row>
    <x:row r="2025" ht="22" customHeight="1">
      <x:c r="A2025" s="10" t="str">
        <x:v>V2_FALLBACK25</x:v>
      </x:c>
      <x:c r="B2025" s="10" t="str">
        <x:v>TRF-082</x:v>
      </x:c>
      <x:c r="C2025" s="10" t="str">
        <x:v>TRF-082-F02</x:v>
      </x:c>
      <x:c r="D2025" s="10" t="str">
        <x:v>RUN_01</x:v>
      </x:c>
      <x:c r="E2025" s="10" t="str">
        <x:v>ORIGINAL_LEDGER</x:v>
      </x:c>
      <x:c r="F2025" s="10" t="str">
        <x:v>FAIL</x:v>
      </x:c>
      <x:c r="G2025" s="10" t="str">
        <x:v>FAIL</x:v>
      </x:c>
      <x:c r="H2025" s="10" t="str">
        <x:v>EXECUTED</x:v>
      </x:c>
      <x:c r="I2025" s="10" t="str">
        <x:v>PARSED</x:v>
      </x:c>
      <x:c r="J2025" s="10" t="str">
        <x:v>GENERATION_ACCEPTED</x:v>
      </x:c>
      <x:c r="K2025" s="10" t="str">
        <x:v>a087d4aaa7e6506ae90ec61387268344cf32f7cd2f50256ce2157dd1beceffb8</x:v>
      </x:c>
      <x:c r="L2025" s="10" t="str">
        <x:v>full_repair_v2</x:v>
      </x:c>
      <x:c r="M2025" s="10" t="n">
        <x:v>1</x:v>
      </x:c>
      <x:c r="N2025" s="10" t="n">
        <x:v>0</x:v>
      </x:c>
      <x:c r="O2025" s="10" t="n">
        <x:v>0</x:v>
      </x:c>
      <x:c r="P2025" s="9" t="str">
        <x:f>'CaseReview'!U2025</x:f>
        <x:v>FAIL</x:v>
      </x:c>
      <x:c r="Q2025" s="9" t="n">
        <x:f>IF(AND(T2025=1,G2025=P2025),1,0)</x:f>
        <x:v>1</x:v>
      </x:c>
      <x:c r="R2025" s="9" t="n">
        <x:f>IF(AND(T2025=1,G2025="PASS",P2025="FAIL"),1,0)</x:f>
        <x:v>0</x:v>
      </x:c>
      <x:c r="S2025" s="9" t="n">
        <x:f>IF(AND(T2025=1,G2025="FAIL",P2025="PASS"),1,0)</x:f>
        <x:v>0</x:v>
      </x:c>
      <x:c r="T2025" s="9" t="n">
        <x:v>1</x:v>
      </x:c>
      <x:c r="U2025" s="9" t="n">
        <x:v>4</x:v>
      </x:c>
      <x:c r="V2025" s="9" t="str">
        <x:v>MVP/SHACL_GENERATION_PIPELINE/experiments/FULL_REPAIR_V2/RUN_01/runs/RUN-TRF-082-20260915T134149463599Z/final/final_shape.ttl</x:v>
      </x:c>
    </x:row>
    <x:row r="2026" ht="22" customHeight="1">
      <x:c r="A2026" s="10" t="str">
        <x:v>V2_FALLBACK25</x:v>
      </x:c>
      <x:c r="B2026" s="10" t="str">
        <x:v>TRF-082</x:v>
      </x:c>
      <x:c r="C2026" s="10" t="str">
        <x:v>TRF-082-P01</x:v>
      </x:c>
      <x:c r="D2026" s="10" t="str">
        <x:v>RUN_01</x:v>
      </x:c>
      <x:c r="E2026" s="10" t="str">
        <x:v>ORIGINAL_LEDGER</x:v>
      </x:c>
      <x:c r="F2026" s="10" t="str">
        <x:v>PASS</x:v>
      </x:c>
      <x:c r="G2026" s="10" t="str">
        <x:v>PASS</x:v>
      </x:c>
      <x:c r="H2026" s="10" t="str">
        <x:v>EXECUTED</x:v>
      </x:c>
      <x:c r="I2026" s="10" t="str">
        <x:v>PARSED</x:v>
      </x:c>
      <x:c r="J2026" s="10" t="str">
        <x:v>GENERATION_ACCEPTED</x:v>
      </x:c>
      <x:c r="K2026" s="10" t="str">
        <x:v>a087d4aaa7e6506ae90ec61387268344cf32f7cd2f50256ce2157dd1beceffb8</x:v>
      </x:c>
      <x:c r="L2026" s="10" t="str">
        <x:v>full_repair_v2</x:v>
      </x:c>
      <x:c r="M2026" s="10" t="n">
        <x:v>1</x:v>
      </x:c>
      <x:c r="N2026" s="10" t="n">
        <x:v>0</x:v>
      </x:c>
      <x:c r="O2026" s="10" t="n">
        <x:v>0</x:v>
      </x:c>
      <x:c r="P2026" s="9" t="str">
        <x:f>'CaseReview'!U2026</x:f>
        <x:v>PASS</x:v>
      </x:c>
      <x:c r="Q2026" s="9" t="n">
        <x:f>IF(AND(T2026=1,G2026=P2026),1,0)</x:f>
        <x:v>1</x:v>
      </x:c>
      <x:c r="R2026" s="9" t="n">
        <x:f>IF(AND(T2026=1,G2026="PASS",P2026="FAIL"),1,0)</x:f>
        <x:v>0</x:v>
      </x:c>
      <x:c r="S2026" s="9" t="n">
        <x:f>IF(AND(T2026=1,G2026="FAIL",P2026="PASS"),1,0)</x:f>
        <x:v>0</x:v>
      </x:c>
      <x:c r="T2026" s="9" t="n">
        <x:v>1</x:v>
      </x:c>
      <x:c r="U2026" s="9" t="n">
        <x:v>4</x:v>
      </x:c>
      <x:c r="V2026" s="9" t="str">
        <x:v>MVP/SHACL_GENERATION_PIPELINE/experiments/FULL_REPAIR_V2/RUN_01/runs/RUN-TRF-082-20260915T134149463599Z/final/final_shape.ttl</x:v>
      </x:c>
    </x:row>
    <x:row r="2027" ht="22" customHeight="1">
      <x:c r="A2027" s="10" t="str">
        <x:v>V2_FALLBACK25</x:v>
      </x:c>
      <x:c r="B2027" s="10" t="str">
        <x:v>TRF-082</x:v>
      </x:c>
      <x:c r="C2027" s="10" t="str">
        <x:v>TRF-082-P02</x:v>
      </x:c>
      <x:c r="D2027" s="10" t="str">
        <x:v>RUN_01</x:v>
      </x:c>
      <x:c r="E2027" s="10" t="str">
        <x:v>ORIGINAL_LEDGER</x:v>
      </x:c>
      <x:c r="F2027" s="10" t="str">
        <x:v>PASS</x:v>
      </x:c>
      <x:c r="G2027" s="10" t="str">
        <x:v>PASS</x:v>
      </x:c>
      <x:c r="H2027" s="10" t="str">
        <x:v>EXECUTED</x:v>
      </x:c>
      <x:c r="I2027" s="10" t="str">
        <x:v>PARSED</x:v>
      </x:c>
      <x:c r="J2027" s="10" t="str">
        <x:v>GENERATION_ACCEPTED</x:v>
      </x:c>
      <x:c r="K2027" s="10" t="str">
        <x:v>a087d4aaa7e6506ae90ec61387268344cf32f7cd2f50256ce2157dd1beceffb8</x:v>
      </x:c>
      <x:c r="L2027" s="10" t="str">
        <x:v>full_repair_v2</x:v>
      </x:c>
      <x:c r="M2027" s="10" t="n">
        <x:v>1</x:v>
      </x:c>
      <x:c r="N2027" s="10" t="n">
        <x:v>0</x:v>
      </x:c>
      <x:c r="O2027" s="10" t="n">
        <x:v>0</x:v>
      </x:c>
      <x:c r="P2027" s="9" t="str">
        <x:f>'CaseReview'!U2027</x:f>
        <x:v>PASS</x:v>
      </x:c>
      <x:c r="Q2027" s="9" t="n">
        <x:f>IF(AND(T2027=1,G2027=P2027),1,0)</x:f>
        <x:v>1</x:v>
      </x:c>
      <x:c r="R2027" s="9" t="n">
        <x:f>IF(AND(T2027=1,G2027="PASS",P2027="FAIL"),1,0)</x:f>
        <x:v>0</x:v>
      </x:c>
      <x:c r="S2027" s="9" t="n">
        <x:f>IF(AND(T2027=1,G2027="FAIL",P2027="PASS"),1,0)</x:f>
        <x:v>0</x:v>
      </x:c>
      <x:c r="T2027" s="9" t="n">
        <x:v>1</x:v>
      </x:c>
      <x:c r="U2027" s="9" t="n">
        <x:v>4</x:v>
      </x:c>
      <x:c r="V2027" s="9" t="str">
        <x:v>MVP/SHACL_GENERATION_PIPELINE/experiments/FULL_REPAIR_V2/RUN_01/runs/RUN-TRF-082-20260915T134149463599Z/final/final_shape.ttl</x:v>
      </x:c>
    </x:row>
    <x:row r="2028" ht="22" customHeight="1">
      <x:c r="A2028" s="10" t="str">
        <x:v>V2_FALLBACK25</x:v>
      </x:c>
      <x:c r="B2028" s="10" t="str">
        <x:v>TRF-083</x:v>
      </x:c>
      <x:c r="C2028" s="10" t="str">
        <x:v>TRF-083-F01</x:v>
      </x:c>
      <x:c r="D2028" s="10" t="str">
        <x:v>RUN_01</x:v>
      </x:c>
      <x:c r="E2028" s="10" t="str">
        <x:v>ORIGINAL_LEDGER</x:v>
      </x:c>
      <x:c r="F2028" s="10" t="str">
        <x:v>FAIL</x:v>
      </x:c>
      <x:c r="G2028" s="10" t="str">
        <x:v>FAIL</x:v>
      </x:c>
      <x:c r="H2028" s="10" t="str">
        <x:v>EXECUTED</x:v>
      </x:c>
      <x:c r="I2028" s="10" t="str">
        <x:v>PARSED</x:v>
      </x:c>
      <x:c r="J2028" s="10" t="str">
        <x:v>GENERATION_ACCEPTED</x:v>
      </x:c>
      <x:c r="K2028" s="10" t="str">
        <x:v>4e0165505cfcf15d2a70f92a5c9e9e0f3e64bdc5c6d6bac246b8478ef39cf443</x:v>
      </x:c>
      <x:c r="L2028" s="10" t="str">
        <x:v>full_repair_v2</x:v>
      </x:c>
      <x:c r="M2028" s="10" t="n">
        <x:v>1</x:v>
      </x:c>
      <x:c r="N2028" s="10" t="n">
        <x:v>0</x:v>
      </x:c>
      <x:c r="O2028" s="10" t="n">
        <x:v>0</x:v>
      </x:c>
      <x:c r="P2028" s="9" t="str">
        <x:f>'CaseReview'!U2028</x:f>
        <x:v>FAIL</x:v>
      </x:c>
      <x:c r="Q2028" s="9" t="n">
        <x:f>IF(AND(T2028=1,G2028=P2028),1,0)</x:f>
        <x:v>1</x:v>
      </x:c>
      <x:c r="R2028" s="9" t="n">
        <x:f>IF(AND(T2028=1,G2028="PASS",P2028="FAIL"),1,0)</x:f>
        <x:v>0</x:v>
      </x:c>
      <x:c r="S2028" s="9" t="n">
        <x:f>IF(AND(T2028=1,G2028="FAIL",P2028="PASS"),1,0)</x:f>
        <x:v>0</x:v>
      </x:c>
      <x:c r="T2028" s="9" t="n">
        <x:v>1</x:v>
      </x:c>
      <x:c r="U2028" s="9" t="n">
        <x:v>4</x:v>
      </x:c>
      <x:c r="V2028" s="9" t="str">
        <x:v>MVP/SHACL_GENERATION_PIPELINE/experiments/FULL_REPAIR_V2/RUN_01/runs/RUN-TRF-083-20260915T134302713105Z/final/final_shape.ttl</x:v>
      </x:c>
    </x:row>
    <x:row r="2029" ht="22" customHeight="1">
      <x:c r="A2029" s="10" t="str">
        <x:v>V2_FALLBACK25</x:v>
      </x:c>
      <x:c r="B2029" s="10" t="str">
        <x:v>TRF-083</x:v>
      </x:c>
      <x:c r="C2029" s="10" t="str">
        <x:v>TRF-083-F02</x:v>
      </x:c>
      <x:c r="D2029" s="10" t="str">
        <x:v>RUN_01</x:v>
      </x:c>
      <x:c r="E2029" s="10" t="str">
        <x:v>ORIGINAL_LEDGER</x:v>
      </x:c>
      <x:c r="F2029" s="10" t="str">
        <x:v>FAIL</x:v>
      </x:c>
      <x:c r="G2029" s="10" t="str">
        <x:v>FAIL</x:v>
      </x:c>
      <x:c r="H2029" s="10" t="str">
        <x:v>EXECUTED</x:v>
      </x:c>
      <x:c r="I2029" s="10" t="str">
        <x:v>PARSED</x:v>
      </x:c>
      <x:c r="J2029" s="10" t="str">
        <x:v>GENERATION_ACCEPTED</x:v>
      </x:c>
      <x:c r="K2029" s="10" t="str">
        <x:v>4e0165505cfcf15d2a70f92a5c9e9e0f3e64bdc5c6d6bac246b8478ef39cf443</x:v>
      </x:c>
      <x:c r="L2029" s="10" t="str">
        <x:v>full_repair_v2</x:v>
      </x:c>
      <x:c r="M2029" s="10" t="n">
        <x:v>1</x:v>
      </x:c>
      <x:c r="N2029" s="10" t="n">
        <x:v>0</x:v>
      </x:c>
      <x:c r="O2029" s="10" t="n">
        <x:v>0</x:v>
      </x:c>
      <x:c r="P2029" s="9" t="str">
        <x:f>'CaseReview'!U2029</x:f>
        <x:v>FAIL</x:v>
      </x:c>
      <x:c r="Q2029" s="9" t="n">
        <x:f>IF(AND(T2029=1,G2029=P2029),1,0)</x:f>
        <x:v>1</x:v>
      </x:c>
      <x:c r="R2029" s="9" t="n">
        <x:f>IF(AND(T2029=1,G2029="PASS",P2029="FAIL"),1,0)</x:f>
        <x:v>0</x:v>
      </x:c>
      <x:c r="S2029" s="9" t="n">
        <x:f>IF(AND(T2029=1,G2029="FAIL",P2029="PASS"),1,0)</x:f>
        <x:v>0</x:v>
      </x:c>
      <x:c r="T2029" s="9" t="n">
        <x:v>1</x:v>
      </x:c>
      <x:c r="U2029" s="9" t="n">
        <x:v>4</x:v>
      </x:c>
      <x:c r="V2029" s="9" t="str">
        <x:v>MVP/SHACL_GENERATION_PIPELINE/experiments/FULL_REPAIR_V2/RUN_01/runs/RUN-TRF-083-20260915T134302713105Z/final/final_shape.ttl</x:v>
      </x:c>
    </x:row>
    <x:row r="2030" ht="22" customHeight="1">
      <x:c r="A2030" s="10" t="str">
        <x:v>V2_FALLBACK25</x:v>
      </x:c>
      <x:c r="B2030" s="10" t="str">
        <x:v>TRF-083</x:v>
      </x:c>
      <x:c r="C2030" s="10" t="str">
        <x:v>TRF-083-P01</x:v>
      </x:c>
      <x:c r="D2030" s="10" t="str">
        <x:v>RUN_01</x:v>
      </x:c>
      <x:c r="E2030" s="10" t="str">
        <x:v>ORIGINAL_LEDGER</x:v>
      </x:c>
      <x:c r="F2030" s="10" t="str">
        <x:v>PASS</x:v>
      </x:c>
      <x:c r="G2030" s="10" t="str">
        <x:v>PASS</x:v>
      </x:c>
      <x:c r="H2030" s="10" t="str">
        <x:v>EXECUTED</x:v>
      </x:c>
      <x:c r="I2030" s="10" t="str">
        <x:v>PARSED</x:v>
      </x:c>
      <x:c r="J2030" s="10" t="str">
        <x:v>GENERATION_ACCEPTED</x:v>
      </x:c>
      <x:c r="K2030" s="10" t="str">
        <x:v>4e0165505cfcf15d2a70f92a5c9e9e0f3e64bdc5c6d6bac246b8478ef39cf443</x:v>
      </x:c>
      <x:c r="L2030" s="10" t="str">
        <x:v>full_repair_v2</x:v>
      </x:c>
      <x:c r="M2030" s="10" t="n">
        <x:v>1</x:v>
      </x:c>
      <x:c r="N2030" s="10" t="n">
        <x:v>0</x:v>
      </x:c>
      <x:c r="O2030" s="10" t="n">
        <x:v>0</x:v>
      </x:c>
      <x:c r="P2030" s="9" t="str">
        <x:f>'CaseReview'!U2030</x:f>
        <x:v>PASS</x:v>
      </x:c>
      <x:c r="Q2030" s="9" t="n">
        <x:f>IF(AND(T2030=1,G2030=P2030),1,0)</x:f>
        <x:v>1</x:v>
      </x:c>
      <x:c r="R2030" s="9" t="n">
        <x:f>IF(AND(T2030=1,G2030="PASS",P2030="FAIL"),1,0)</x:f>
        <x:v>0</x:v>
      </x:c>
      <x:c r="S2030" s="9" t="n">
        <x:f>IF(AND(T2030=1,G2030="FAIL",P2030="PASS"),1,0)</x:f>
        <x:v>0</x:v>
      </x:c>
      <x:c r="T2030" s="9" t="n">
        <x:v>1</x:v>
      </x:c>
      <x:c r="U2030" s="9" t="n">
        <x:v>4</x:v>
      </x:c>
      <x:c r="V2030" s="9" t="str">
        <x:v>MVP/SHACL_GENERATION_PIPELINE/experiments/FULL_REPAIR_V2/RUN_01/runs/RUN-TRF-083-20260915T134302713105Z/final/final_shape.ttl</x:v>
      </x:c>
    </x:row>
    <x:row r="2031" ht="22" customHeight="1">
      <x:c r="A2031" s="10" t="str">
        <x:v>V2_FALLBACK25</x:v>
      </x:c>
      <x:c r="B2031" s="10" t="str">
        <x:v>TRF-083</x:v>
      </x:c>
      <x:c r="C2031" s="10" t="str">
        <x:v>TRF-083-P02</x:v>
      </x:c>
      <x:c r="D2031" s="10" t="str">
        <x:v>RUN_01</x:v>
      </x:c>
      <x:c r="E2031" s="10" t="str">
        <x:v>ORIGINAL_LEDGER</x:v>
      </x:c>
      <x:c r="F2031" s="10" t="str">
        <x:v>PASS</x:v>
      </x:c>
      <x:c r="G2031" s="10" t="str">
        <x:v>PASS</x:v>
      </x:c>
      <x:c r="H2031" s="10" t="str">
        <x:v>EXECUTED</x:v>
      </x:c>
      <x:c r="I2031" s="10" t="str">
        <x:v>PARSED</x:v>
      </x:c>
      <x:c r="J2031" s="10" t="str">
        <x:v>GENERATION_ACCEPTED</x:v>
      </x:c>
      <x:c r="K2031" s="10" t="str">
        <x:v>4e0165505cfcf15d2a70f92a5c9e9e0f3e64bdc5c6d6bac246b8478ef39cf443</x:v>
      </x:c>
      <x:c r="L2031" s="10" t="str">
        <x:v>full_repair_v2</x:v>
      </x:c>
      <x:c r="M2031" s="10" t="n">
        <x:v>1</x:v>
      </x:c>
      <x:c r="N2031" s="10" t="n">
        <x:v>0</x:v>
      </x:c>
      <x:c r="O2031" s="10" t="n">
        <x:v>0</x:v>
      </x:c>
      <x:c r="P2031" s="9" t="str">
        <x:f>'CaseReview'!U2031</x:f>
        <x:v>PASS</x:v>
      </x:c>
      <x:c r="Q2031" s="9" t="n">
        <x:f>IF(AND(T2031=1,G2031=P2031),1,0)</x:f>
        <x:v>1</x:v>
      </x:c>
      <x:c r="R2031" s="9" t="n">
        <x:f>IF(AND(T2031=1,G2031="PASS",P2031="FAIL"),1,0)</x:f>
        <x:v>0</x:v>
      </x:c>
      <x:c r="S2031" s="9" t="n">
        <x:f>IF(AND(T2031=1,G2031="FAIL",P2031="PASS"),1,0)</x:f>
        <x:v>0</x:v>
      </x:c>
      <x:c r="T2031" s="9" t="n">
        <x:v>1</x:v>
      </x:c>
      <x:c r="U2031" s="9" t="n">
        <x:v>4</x:v>
      </x:c>
      <x:c r="V2031" s="9" t="str">
        <x:v>MVP/SHACL_GENERATION_PIPELINE/experiments/FULL_REPAIR_V2/RUN_01/runs/RUN-TRF-083-20260915T134302713105Z/final/final_shape.ttl</x:v>
      </x:c>
    </x:row>
    <x:row r="2032" ht="22" customHeight="1">
      <x:c r="A2032" s="10" t="str">
        <x:v>V2_FALLBACK25</x:v>
      </x:c>
      <x:c r="B2032" s="10" t="str">
        <x:v>TRF-084</x:v>
      </x:c>
      <x:c r="C2032" s="10" t="str">
        <x:v>TRF-084-F01</x:v>
      </x:c>
      <x:c r="D2032" s="10" t="str">
        <x:v>RUN_01</x:v>
      </x:c>
      <x:c r="E2032" s="10" t="str">
        <x:v>ORIGINAL_LEDGER</x:v>
      </x:c>
      <x:c r="F2032" s="10" t="str">
        <x:v>FAIL</x:v>
      </x:c>
      <x:c r="G2032" s="10" t="str">
        <x:v>FAIL</x:v>
      </x:c>
      <x:c r="H2032" s="10" t="str">
        <x:v>EXECUTED</x:v>
      </x:c>
      <x:c r="I2032" s="10" t="str">
        <x:v>PARSED</x:v>
      </x:c>
      <x:c r="J2032" s="10" t="str">
        <x:v>GENERATION_ACCEPTED</x:v>
      </x:c>
      <x:c r="K2032" s="10" t="str">
        <x:v>ae4709180d748885fdfad0721bb616e2a5aca4f7a8292a9027365eb906a21a86</x:v>
      </x:c>
      <x:c r="L2032" s="10" t="str">
        <x:v>full_repair_v2</x:v>
      </x:c>
      <x:c r="M2032" s="10" t="n">
        <x:v>1</x:v>
      </x:c>
      <x:c r="N2032" s="10" t="n">
        <x:v>0</x:v>
      </x:c>
      <x:c r="O2032" s="10" t="n">
        <x:v>0</x:v>
      </x:c>
      <x:c r="P2032" s="9" t="str">
        <x:f>'CaseReview'!U2032</x:f>
        <x:v>FAIL</x:v>
      </x:c>
      <x:c r="Q2032" s="9" t="n">
        <x:f>IF(AND(T2032=1,G2032=P2032),1,0)</x:f>
        <x:v>1</x:v>
      </x:c>
      <x:c r="R2032" s="9" t="n">
        <x:f>IF(AND(T2032=1,G2032="PASS",P2032="FAIL"),1,0)</x:f>
        <x:v>0</x:v>
      </x:c>
      <x:c r="S2032" s="9" t="n">
        <x:f>IF(AND(T2032=1,G2032="FAIL",P2032="PASS"),1,0)</x:f>
        <x:v>0</x:v>
      </x:c>
      <x:c r="T2032" s="9" t="n">
        <x:v>1</x:v>
      </x:c>
      <x:c r="U2032" s="9" t="n">
        <x:v>5</x:v>
      </x:c>
      <x:c r="V2032" s="9" t="str">
        <x:v>MVP/SHACL_GENERATION_PIPELINE/experiments/FULL_REPAIR_V2/RUN_01/runs/RUN-TRF-084-20260915T134421334844Z/final/final_shape.ttl</x:v>
      </x:c>
    </x:row>
    <x:row r="2033" ht="22" customHeight="1">
      <x:c r="A2033" s="10" t="str">
        <x:v>V2_FALLBACK25</x:v>
      </x:c>
      <x:c r="B2033" s="10" t="str">
        <x:v>TRF-084</x:v>
      </x:c>
      <x:c r="C2033" s="10" t="str">
        <x:v>TRF-084-F02</x:v>
      </x:c>
      <x:c r="D2033" s="10" t="str">
        <x:v>RUN_01</x:v>
      </x:c>
      <x:c r="E2033" s="10" t="str">
        <x:v>ORIGINAL_LEDGER</x:v>
      </x:c>
      <x:c r="F2033" s="10" t="str">
        <x:v>FAIL</x:v>
      </x:c>
      <x:c r="G2033" s="10" t="str">
        <x:v>FAIL</x:v>
      </x:c>
      <x:c r="H2033" s="10" t="str">
        <x:v>EXECUTED</x:v>
      </x:c>
      <x:c r="I2033" s="10" t="str">
        <x:v>PARSED</x:v>
      </x:c>
      <x:c r="J2033" s="10" t="str">
        <x:v>GENERATION_ACCEPTED</x:v>
      </x:c>
      <x:c r="K2033" s="10" t="str">
        <x:v>ae4709180d748885fdfad0721bb616e2a5aca4f7a8292a9027365eb906a21a86</x:v>
      </x:c>
      <x:c r="L2033" s="10" t="str">
        <x:v>full_repair_v2</x:v>
      </x:c>
      <x:c r="M2033" s="10" t="n">
        <x:v>1</x:v>
      </x:c>
      <x:c r="N2033" s="10" t="n">
        <x:v>0</x:v>
      </x:c>
      <x:c r="O2033" s="10" t="n">
        <x:v>0</x:v>
      </x:c>
      <x:c r="P2033" s="9" t="str">
        <x:f>'CaseReview'!U2033</x:f>
        <x:v>FAIL</x:v>
      </x:c>
      <x:c r="Q2033" s="9" t="n">
        <x:f>IF(AND(T2033=1,G2033=P2033),1,0)</x:f>
        <x:v>1</x:v>
      </x:c>
      <x:c r="R2033" s="9" t="n">
        <x:f>IF(AND(T2033=1,G2033="PASS",P2033="FAIL"),1,0)</x:f>
        <x:v>0</x:v>
      </x:c>
      <x:c r="S2033" s="9" t="n">
        <x:f>IF(AND(T2033=1,G2033="FAIL",P2033="PASS"),1,0)</x:f>
        <x:v>0</x:v>
      </x:c>
      <x:c r="T2033" s="9" t="n">
        <x:v>1</x:v>
      </x:c>
      <x:c r="U2033" s="9" t="n">
        <x:v>5</x:v>
      </x:c>
      <x:c r="V2033" s="9" t="str">
        <x:v>MVP/SHACL_GENERATION_PIPELINE/experiments/FULL_REPAIR_V2/RUN_01/runs/RUN-TRF-084-20260915T134421334844Z/final/final_shape.ttl</x:v>
      </x:c>
    </x:row>
    <x:row r="2034" ht="22" customHeight="1">
      <x:c r="A2034" s="10" t="str">
        <x:v>V2_FALLBACK25</x:v>
      </x:c>
      <x:c r="B2034" s="10" t="str">
        <x:v>TRF-084</x:v>
      </x:c>
      <x:c r="C2034" s="10" t="str">
        <x:v>TRF-084-P01</x:v>
      </x:c>
      <x:c r="D2034" s="10" t="str">
        <x:v>RUN_01</x:v>
      </x:c>
      <x:c r="E2034" s="10" t="str">
        <x:v>ORIGINAL_LEDGER</x:v>
      </x:c>
      <x:c r="F2034" s="10" t="str">
        <x:v>PASS</x:v>
      </x:c>
      <x:c r="G2034" s="10" t="str">
        <x:v>PASS</x:v>
      </x:c>
      <x:c r="H2034" s="10" t="str">
        <x:v>EXECUTED</x:v>
      </x:c>
      <x:c r="I2034" s="10" t="str">
        <x:v>PARSED</x:v>
      </x:c>
      <x:c r="J2034" s="10" t="str">
        <x:v>GENERATION_ACCEPTED</x:v>
      </x:c>
      <x:c r="K2034" s="10" t="str">
        <x:v>ae4709180d748885fdfad0721bb616e2a5aca4f7a8292a9027365eb906a21a86</x:v>
      </x:c>
      <x:c r="L2034" s="10" t="str">
        <x:v>full_repair_v2</x:v>
      </x:c>
      <x:c r="M2034" s="10" t="n">
        <x:v>1</x:v>
      </x:c>
      <x:c r="N2034" s="10" t="n">
        <x:v>0</x:v>
      </x:c>
      <x:c r="O2034" s="10" t="n">
        <x:v>0</x:v>
      </x:c>
      <x:c r="P2034" s="9" t="str">
        <x:f>'CaseReview'!U2034</x:f>
        <x:v>PASS</x:v>
      </x:c>
      <x:c r="Q2034" s="9" t="n">
        <x:f>IF(AND(T2034=1,G2034=P2034),1,0)</x:f>
        <x:v>1</x:v>
      </x:c>
      <x:c r="R2034" s="9" t="n">
        <x:f>IF(AND(T2034=1,G2034="PASS",P2034="FAIL"),1,0)</x:f>
        <x:v>0</x:v>
      </x:c>
      <x:c r="S2034" s="9" t="n">
        <x:f>IF(AND(T2034=1,G2034="FAIL",P2034="PASS"),1,0)</x:f>
        <x:v>0</x:v>
      </x:c>
      <x:c r="T2034" s="9" t="n">
        <x:v>1</x:v>
      </x:c>
      <x:c r="U2034" s="9" t="n">
        <x:v>5</x:v>
      </x:c>
      <x:c r="V2034" s="9" t="str">
        <x:v>MVP/SHACL_GENERATION_PIPELINE/experiments/FULL_REPAIR_V2/RUN_01/runs/RUN-TRF-084-20260915T134421334844Z/final/final_shape.ttl</x:v>
      </x:c>
    </x:row>
    <x:row r="2035" ht="22" customHeight="1">
      <x:c r="A2035" s="10" t="str">
        <x:v>V2_FALLBACK25</x:v>
      </x:c>
      <x:c r="B2035" s="10" t="str">
        <x:v>TRF-084</x:v>
      </x:c>
      <x:c r="C2035" s="10" t="str">
        <x:v>TRF-084-P02</x:v>
      </x:c>
      <x:c r="D2035" s="10" t="str">
        <x:v>RUN_01</x:v>
      </x:c>
      <x:c r="E2035" s="10" t="str">
        <x:v>ORIGINAL_LEDGER</x:v>
      </x:c>
      <x:c r="F2035" s="10" t="str">
        <x:v>PASS</x:v>
      </x:c>
      <x:c r="G2035" s="10" t="str">
        <x:v>PASS</x:v>
      </x:c>
      <x:c r="H2035" s="10" t="str">
        <x:v>EXECUTED</x:v>
      </x:c>
      <x:c r="I2035" s="10" t="str">
        <x:v>PARSED</x:v>
      </x:c>
      <x:c r="J2035" s="10" t="str">
        <x:v>GENERATION_ACCEPTED</x:v>
      </x:c>
      <x:c r="K2035" s="10" t="str">
        <x:v>ae4709180d748885fdfad0721bb616e2a5aca4f7a8292a9027365eb906a21a86</x:v>
      </x:c>
      <x:c r="L2035" s="10" t="str">
        <x:v>full_repair_v2</x:v>
      </x:c>
      <x:c r="M2035" s="10" t="n">
        <x:v>1</x:v>
      </x:c>
      <x:c r="N2035" s="10" t="n">
        <x:v>0</x:v>
      </x:c>
      <x:c r="O2035" s="10" t="n">
        <x:v>0</x:v>
      </x:c>
      <x:c r="P2035" s="9" t="str">
        <x:f>'CaseReview'!U2035</x:f>
        <x:v>PASS</x:v>
      </x:c>
      <x:c r="Q2035" s="9" t="n">
        <x:f>IF(AND(T2035=1,G2035=P2035),1,0)</x:f>
        <x:v>1</x:v>
      </x:c>
      <x:c r="R2035" s="9" t="n">
        <x:f>IF(AND(T2035=1,G2035="PASS",P2035="FAIL"),1,0)</x:f>
        <x:v>0</x:v>
      </x:c>
      <x:c r="S2035" s="9" t="n">
        <x:f>IF(AND(T2035=1,G2035="FAIL",P2035="PASS"),1,0)</x:f>
        <x:v>0</x:v>
      </x:c>
      <x:c r="T2035" s="9" t="n">
        <x:v>1</x:v>
      </x:c>
      <x:c r="U2035" s="9" t="n">
        <x:v>5</x:v>
      </x:c>
      <x:c r="V2035" s="9" t="str">
        <x:v>MVP/SHACL_GENERATION_PIPELINE/experiments/FULL_REPAIR_V2/RUN_01/runs/RUN-TRF-084-20260915T134421334844Z/final/final_shape.ttl</x:v>
      </x:c>
    </x:row>
    <x:row r="2036" ht="22" customHeight="1">
      <x:c r="A2036" s="10" t="str">
        <x:v>V2_FALLBACK25</x:v>
      </x:c>
      <x:c r="B2036" s="10" t="str">
        <x:v>TRF-084</x:v>
      </x:c>
      <x:c r="C2036" s="10" t="str">
        <x:v>TRF-084-P03</x:v>
      </x:c>
      <x:c r="D2036" s="10" t="str">
        <x:v>RUN_01</x:v>
      </x:c>
      <x:c r="E2036" s="10" t="str">
        <x:v>ORIGINAL_LEDGER</x:v>
      </x:c>
      <x:c r="F2036" s="10" t="str">
        <x:v>PASS</x:v>
      </x:c>
      <x:c r="G2036" s="10" t="str">
        <x:v>PASS</x:v>
      </x:c>
      <x:c r="H2036" s="10" t="str">
        <x:v>EXECUTED</x:v>
      </x:c>
      <x:c r="I2036" s="10" t="str">
        <x:v>PARSED</x:v>
      </x:c>
      <x:c r="J2036" s="10" t="str">
        <x:v>GENERATION_ACCEPTED</x:v>
      </x:c>
      <x:c r="K2036" s="10" t="str">
        <x:v>ae4709180d748885fdfad0721bb616e2a5aca4f7a8292a9027365eb906a21a86</x:v>
      </x:c>
      <x:c r="L2036" s="10" t="str">
        <x:v>full_repair_v2</x:v>
      </x:c>
      <x:c r="M2036" s="10" t="n">
        <x:v>1</x:v>
      </x:c>
      <x:c r="N2036" s="10" t="n">
        <x:v>0</x:v>
      </x:c>
      <x:c r="O2036" s="10" t="n">
        <x:v>0</x:v>
      </x:c>
      <x:c r="P2036" s="9" t="str">
        <x:f>'CaseReview'!U2036</x:f>
        <x:v>PASS</x:v>
      </x:c>
      <x:c r="Q2036" s="9" t="n">
        <x:f>IF(AND(T2036=1,G2036=P2036),1,0)</x:f>
        <x:v>1</x:v>
      </x:c>
      <x:c r="R2036" s="9" t="n">
        <x:f>IF(AND(T2036=1,G2036="PASS",P2036="FAIL"),1,0)</x:f>
        <x:v>0</x:v>
      </x:c>
      <x:c r="S2036" s="9" t="n">
        <x:f>IF(AND(T2036=1,G2036="FAIL",P2036="PASS"),1,0)</x:f>
        <x:v>0</x:v>
      </x:c>
      <x:c r="T2036" s="9" t="n">
        <x:v>1</x:v>
      </x:c>
      <x:c r="U2036" s="9" t="n">
        <x:v>5</x:v>
      </x:c>
      <x:c r="V2036" s="9" t="str">
        <x:v>MVP/SHACL_GENERATION_PIPELINE/experiments/FULL_REPAIR_V2/RUN_01/runs/RUN-TRF-084-20260915T134421334844Z/final/final_shape.ttl</x:v>
      </x:c>
    </x:row>
    <x:row r="2037" ht="22" customHeight="1">
      <x:c r="A2037" s="10" t="str">
        <x:v>V2_FALLBACK25</x:v>
      </x:c>
      <x:c r="B2037" s="10" t="str">
        <x:v>TRF-085</x:v>
      </x:c>
      <x:c r="C2037" s="10" t="str">
        <x:v>TRF-085-F01</x:v>
      </x:c>
      <x:c r="D2037" s="10" t="str">
        <x:v>RUN_01</x:v>
      </x:c>
      <x:c r="E2037" s="10" t="str">
        <x:v>REJECTED_ATTEMPT_04</x:v>
      </x:c>
      <x:c r="F2037" s="10" t="str">
        <x:v>FAIL</x:v>
      </x:c>
      <x:c r="G2037" s="10" t="str">
        <x:v>FAIL</x:v>
      </x:c>
      <x:c r="H2037" s="10" t="str">
        <x:v>EXECUTED</x:v>
      </x:c>
      <x:c r="I2037" s="10" t="str">
        <x:v>PARSED</x:v>
      </x:c>
      <x:c r="J2037" s="10" t="str">
        <x:v>MAX_ATTEMPTS_REACHED</x:v>
      </x:c>
      <x:c r="K2037" s="10" t="str">
        <x:v>c4895fc0987d12905272eee26b2ecec61f5df507f6a42c927be3ac985bd822b7</x:v>
      </x:c>
      <x:c r="L2037" s="10" t="str">
        <x:v>rejected_attempt4</x:v>
      </x:c>
      <x:c r="M2037" s="10" t="n">
        <x:v>1</x:v>
      </x:c>
      <x:c r="N2037" s="10" t="n">
        <x:v>0</x:v>
      </x:c>
      <x:c r="O2037" s="10" t="n">
        <x:v>0</x:v>
      </x:c>
      <x:c r="P2037" s="9" t="str">
        <x:f>'CaseReview'!U2037</x:f>
        <x:v>FAIL</x:v>
      </x:c>
      <x:c r="Q2037" s="9" t="n">
        <x:f>IF(AND(T2037=1,G2037=P2037),1,0)</x:f>
        <x:v>1</x:v>
      </x:c>
      <x:c r="R2037" s="9" t="n">
        <x:f>IF(AND(T2037=1,G2037="PASS",P2037="FAIL"),1,0)</x:f>
        <x:v>0</x:v>
      </x:c>
      <x:c r="S2037" s="9" t="n">
        <x:f>IF(AND(T2037=1,G2037="FAIL",P2037="PASS"),1,0)</x:f>
        <x:v>0</x:v>
      </x:c>
      <x:c r="T2037" s="9" t="n">
        <x:v>1</x:v>
      </x:c>
      <x:c r="U2037" s="9" t="n">
        <x:v>4</x:v>
      </x:c>
      <x:c r="V2037" s="9" t="str">
        <x:v>MVP/SHACL_GENERATION_PIPELINE/experiments/FULL_REPAIR_V2/RUN_01/runs/RUN-TRF-085-20260915T134512615585Z/artifacts/attempt_04/candidate_shape.ttl</x:v>
      </x:c>
    </x:row>
    <x:row r="2038" ht="22" customHeight="1">
      <x:c r="A2038" s="10" t="str">
        <x:v>V2_FALLBACK25</x:v>
      </x:c>
      <x:c r="B2038" s="10" t="str">
        <x:v>TRF-085</x:v>
      </x:c>
      <x:c r="C2038" s="10" t="str">
        <x:v>TRF-085-F02</x:v>
      </x:c>
      <x:c r="D2038" s="10" t="str">
        <x:v>RUN_01</x:v>
      </x:c>
      <x:c r="E2038" s="10" t="str">
        <x:v>REJECTED_ATTEMPT_04</x:v>
      </x:c>
      <x:c r="F2038" s="10" t="str">
        <x:v>FAIL</x:v>
      </x:c>
      <x:c r="G2038" s="10" t="str">
        <x:v>FAIL</x:v>
      </x:c>
      <x:c r="H2038" s="10" t="str">
        <x:v>EXECUTED</x:v>
      </x:c>
      <x:c r="I2038" s="10" t="str">
        <x:v>PARSED</x:v>
      </x:c>
      <x:c r="J2038" s="10" t="str">
        <x:v>MAX_ATTEMPTS_REACHED</x:v>
      </x:c>
      <x:c r="K2038" s="10" t="str">
        <x:v>c4895fc0987d12905272eee26b2ecec61f5df507f6a42c927be3ac985bd822b7</x:v>
      </x:c>
      <x:c r="L2038" s="10" t="str">
        <x:v>rejected_attempt4</x:v>
      </x:c>
      <x:c r="M2038" s="10" t="n">
        <x:v>1</x:v>
      </x:c>
      <x:c r="N2038" s="10" t="n">
        <x:v>0</x:v>
      </x:c>
      <x:c r="O2038" s="10" t="n">
        <x:v>0</x:v>
      </x:c>
      <x:c r="P2038" s="9" t="str">
        <x:f>'CaseReview'!U2038</x:f>
        <x:v>FAIL</x:v>
      </x:c>
      <x:c r="Q2038" s="9" t="n">
        <x:f>IF(AND(T2038=1,G2038=P2038),1,0)</x:f>
        <x:v>1</x:v>
      </x:c>
      <x:c r="R2038" s="9" t="n">
        <x:f>IF(AND(T2038=1,G2038="PASS",P2038="FAIL"),1,0)</x:f>
        <x:v>0</x:v>
      </x:c>
      <x:c r="S2038" s="9" t="n">
        <x:f>IF(AND(T2038=1,G2038="FAIL",P2038="PASS"),1,0)</x:f>
        <x:v>0</x:v>
      </x:c>
      <x:c r="T2038" s="9" t="n">
        <x:v>1</x:v>
      </x:c>
      <x:c r="U2038" s="9" t="n">
        <x:v>4</x:v>
      </x:c>
      <x:c r="V2038" s="9" t="str">
        <x:v>MVP/SHACL_GENERATION_PIPELINE/experiments/FULL_REPAIR_V2/RUN_01/runs/RUN-TRF-085-20260915T134512615585Z/artifacts/attempt_04/candidate_shape.ttl</x:v>
      </x:c>
    </x:row>
    <x:row r="2039" ht="22" customHeight="1">
      <x:c r="A2039" s="10" t="str">
        <x:v>V2_FALLBACK25</x:v>
      </x:c>
      <x:c r="B2039" s="10" t="str">
        <x:v>TRF-085</x:v>
      </x:c>
      <x:c r="C2039" s="10" t="str">
        <x:v>TRF-085-P01</x:v>
      </x:c>
      <x:c r="D2039" s="10" t="str">
        <x:v>RUN_01</x:v>
      </x:c>
      <x:c r="E2039" s="10" t="str">
        <x:v>REJECTED_ATTEMPT_04</x:v>
      </x:c>
      <x:c r="F2039" s="10" t="str">
        <x:v>PASS</x:v>
      </x:c>
      <x:c r="G2039" s="10" t="str">
        <x:v>FAIL</x:v>
      </x:c>
      <x:c r="H2039" s="10" t="str">
        <x:v>EXECUTED</x:v>
      </x:c>
      <x:c r="I2039" s="10" t="str">
        <x:v>PARSED</x:v>
      </x:c>
      <x:c r="J2039" s="10" t="str">
        <x:v>MAX_ATTEMPTS_REACHED</x:v>
      </x:c>
      <x:c r="K2039" s="10" t="str">
        <x:v>c4895fc0987d12905272eee26b2ecec61f5df507f6a42c927be3ac985bd822b7</x:v>
      </x:c>
      <x:c r="L2039" s="10" t="str">
        <x:v>rejected_attempt4</x:v>
      </x:c>
      <x:c r="M2039" s="10" t="n">
        <x:v>0</x:v>
      </x:c>
      <x:c r="N2039" s="10" t="n">
        <x:v>0</x:v>
      </x:c>
      <x:c r="O2039" s="10" t="n">
        <x:v>1</x:v>
      </x:c>
      <x:c r="P2039" s="9" t="str">
        <x:f>'CaseReview'!U2039</x:f>
        <x:v>PASS</x:v>
      </x:c>
      <x:c r="Q2039" s="9" t="n">
        <x:f>IF(AND(T2039=1,G2039=P2039),1,0)</x:f>
        <x:v>0</x:v>
      </x:c>
      <x:c r="R2039" s="9" t="n">
        <x:f>IF(AND(T2039=1,G2039="PASS",P2039="FAIL"),1,0)</x:f>
        <x:v>0</x:v>
      </x:c>
      <x:c r="S2039" s="9" t="n">
        <x:f>IF(AND(T2039=1,G2039="FAIL",P2039="PASS"),1,0)</x:f>
        <x:v>1</x:v>
      </x:c>
      <x:c r="T2039" s="9" t="n">
        <x:v>1</x:v>
      </x:c>
      <x:c r="U2039" s="9" t="n">
        <x:v>4</x:v>
      </x:c>
      <x:c r="V2039" s="9" t="str">
        <x:v>MVP/SHACL_GENERATION_PIPELINE/experiments/FULL_REPAIR_V2/RUN_01/runs/RUN-TRF-085-20260915T134512615585Z/artifacts/attempt_04/candidate_shape.ttl</x:v>
      </x:c>
    </x:row>
    <x:row r="2040" ht="22" customHeight="1">
      <x:c r="A2040" s="10" t="str">
        <x:v>V2_FALLBACK25</x:v>
      </x:c>
      <x:c r="B2040" s="10" t="str">
        <x:v>TRF-085</x:v>
      </x:c>
      <x:c r="C2040" s="10" t="str">
        <x:v>TRF-085-P02</x:v>
      </x:c>
      <x:c r="D2040" s="10" t="str">
        <x:v>RUN_01</x:v>
      </x:c>
      <x:c r="E2040" s="10" t="str">
        <x:v>REJECTED_ATTEMPT_04</x:v>
      </x:c>
      <x:c r="F2040" s="10" t="str">
        <x:v>PASS</x:v>
      </x:c>
      <x:c r="G2040" s="10" t="str">
        <x:v>FAIL</x:v>
      </x:c>
      <x:c r="H2040" s="10" t="str">
        <x:v>EXECUTED</x:v>
      </x:c>
      <x:c r="I2040" s="10" t="str">
        <x:v>PARSED</x:v>
      </x:c>
      <x:c r="J2040" s="10" t="str">
        <x:v>MAX_ATTEMPTS_REACHED</x:v>
      </x:c>
      <x:c r="K2040" s="10" t="str">
        <x:v>c4895fc0987d12905272eee26b2ecec61f5df507f6a42c927be3ac985bd822b7</x:v>
      </x:c>
      <x:c r="L2040" s="10" t="str">
        <x:v>rejected_attempt4</x:v>
      </x:c>
      <x:c r="M2040" s="10" t="n">
        <x:v>0</x:v>
      </x:c>
      <x:c r="N2040" s="10" t="n">
        <x:v>0</x:v>
      </x:c>
      <x:c r="O2040" s="10" t="n">
        <x:v>1</x:v>
      </x:c>
      <x:c r="P2040" s="9" t="str">
        <x:f>'CaseReview'!U2040</x:f>
        <x:v>PASS</x:v>
      </x:c>
      <x:c r="Q2040" s="9" t="n">
        <x:f>IF(AND(T2040=1,G2040=P2040),1,0)</x:f>
        <x:v>0</x:v>
      </x:c>
      <x:c r="R2040" s="9" t="n">
        <x:f>IF(AND(T2040=1,G2040="PASS",P2040="FAIL"),1,0)</x:f>
        <x:v>0</x:v>
      </x:c>
      <x:c r="S2040" s="9" t="n">
        <x:f>IF(AND(T2040=1,G2040="FAIL",P2040="PASS"),1,0)</x:f>
        <x:v>1</x:v>
      </x:c>
      <x:c r="T2040" s="9" t="n">
        <x:v>1</x:v>
      </x:c>
      <x:c r="U2040" s="9" t="n">
        <x:v>4</x:v>
      </x:c>
      <x:c r="V2040" s="9" t="str">
        <x:v>MVP/SHACL_GENERATION_PIPELINE/experiments/FULL_REPAIR_V2/RUN_01/runs/RUN-TRF-085-20260915T134512615585Z/artifacts/attempt_04/candidate_shape.ttl</x:v>
      </x:c>
    </x:row>
    <x:row r="2041" ht="22" customHeight="1">
      <x:c r="A2041" s="10" t="str">
        <x:v>V2_FALLBACK25</x:v>
      </x:c>
      <x:c r="B2041" s="10" t="str">
        <x:v>TRF-086</x:v>
      </x:c>
      <x:c r="C2041" s="10" t="str">
        <x:v>TRF-086-F01</x:v>
      </x:c>
      <x:c r="D2041" s="10" t="str">
        <x:v>RUN_01</x:v>
      </x:c>
      <x:c r="E2041" s="10" t="str">
        <x:v>ORIGINAL_LEDGER</x:v>
      </x:c>
      <x:c r="F2041" s="10" t="str">
        <x:v>FAIL</x:v>
      </x:c>
      <x:c r="G2041" s="10" t="str">
        <x:v>FAIL</x:v>
      </x:c>
      <x:c r="H2041" s="10" t="str">
        <x:v>EXECUTED</x:v>
      </x:c>
      <x:c r="I2041" s="10" t="str">
        <x:v>PARSED</x:v>
      </x:c>
      <x:c r="J2041" s="10" t="str">
        <x:v>GENERATION_ACCEPTED</x:v>
      </x:c>
      <x:c r="K2041" s="10" t="str">
        <x:v>9b637dbb689258bc5fb18ff25d4a4bc25453b3fba7ac620fb8118e71e689ee04</x:v>
      </x:c>
      <x:c r="L2041" s="10" t="str">
        <x:v>full_repair_v2</x:v>
      </x:c>
      <x:c r="M2041" s="10" t="n">
        <x:v>1</x:v>
      </x:c>
      <x:c r="N2041" s="10" t="n">
        <x:v>0</x:v>
      </x:c>
      <x:c r="O2041" s="10" t="n">
        <x:v>0</x:v>
      </x:c>
      <x:c r="P2041" s="9" t="str">
        <x:f>'CaseReview'!U2041</x:f>
        <x:v>FAIL</x:v>
      </x:c>
      <x:c r="Q2041" s="9" t="n">
        <x:f>IF(AND(T2041=1,G2041=P2041),1,0)</x:f>
        <x:v>1</x:v>
      </x:c>
      <x:c r="R2041" s="9" t="n">
        <x:f>IF(AND(T2041=1,G2041="PASS",P2041="FAIL"),1,0)</x:f>
        <x:v>0</x:v>
      </x:c>
      <x:c r="S2041" s="9" t="n">
        <x:f>IF(AND(T2041=1,G2041="FAIL",P2041="PASS"),1,0)</x:f>
        <x:v>0</x:v>
      </x:c>
      <x:c r="T2041" s="9" t="n">
        <x:v>1</x:v>
      </x:c>
      <x:c r="U2041" s="9" t="n">
        <x:v>5</x:v>
      </x:c>
      <x:c r="V2041" s="9" t="str">
        <x:v>MVP/SHACL_GENERATION_PIPELINE/experiments/FULL_REPAIR_V2/RUN_01/runs/RUN-TRF-086-20260915T134745469954Z/final/final_shape.ttl</x:v>
      </x:c>
    </x:row>
    <x:row r="2042" ht="22" customHeight="1">
      <x:c r="A2042" s="10" t="str">
        <x:v>V2_FALLBACK25</x:v>
      </x:c>
      <x:c r="B2042" s="10" t="str">
        <x:v>TRF-086</x:v>
      </x:c>
      <x:c r="C2042" s="10" t="str">
        <x:v>TRF-086-F02</x:v>
      </x:c>
      <x:c r="D2042" s="10" t="str">
        <x:v>RUN_01</x:v>
      </x:c>
      <x:c r="E2042" s="10" t="str">
        <x:v>ORIGINAL_LEDGER</x:v>
      </x:c>
      <x:c r="F2042" s="10" t="str">
        <x:v>FAIL</x:v>
      </x:c>
      <x:c r="G2042" s="10" t="str">
        <x:v>FAIL</x:v>
      </x:c>
      <x:c r="H2042" s="10" t="str">
        <x:v>EXECUTED</x:v>
      </x:c>
      <x:c r="I2042" s="10" t="str">
        <x:v>PARSED</x:v>
      </x:c>
      <x:c r="J2042" s="10" t="str">
        <x:v>GENERATION_ACCEPTED</x:v>
      </x:c>
      <x:c r="K2042" s="10" t="str">
        <x:v>9b637dbb689258bc5fb18ff25d4a4bc25453b3fba7ac620fb8118e71e689ee04</x:v>
      </x:c>
      <x:c r="L2042" s="10" t="str">
        <x:v>full_repair_v2</x:v>
      </x:c>
      <x:c r="M2042" s="10" t="n">
        <x:v>1</x:v>
      </x:c>
      <x:c r="N2042" s="10" t="n">
        <x:v>0</x:v>
      </x:c>
      <x:c r="O2042" s="10" t="n">
        <x:v>0</x:v>
      </x:c>
      <x:c r="P2042" s="9" t="str">
        <x:f>'CaseReview'!U2042</x:f>
        <x:v>FAIL</x:v>
      </x:c>
      <x:c r="Q2042" s="9" t="n">
        <x:f>IF(AND(T2042=1,G2042=P2042),1,0)</x:f>
        <x:v>1</x:v>
      </x:c>
      <x:c r="R2042" s="9" t="n">
        <x:f>IF(AND(T2042=1,G2042="PASS",P2042="FAIL"),1,0)</x:f>
        <x:v>0</x:v>
      </x:c>
      <x:c r="S2042" s="9" t="n">
        <x:f>IF(AND(T2042=1,G2042="FAIL",P2042="PASS"),1,0)</x:f>
        <x:v>0</x:v>
      </x:c>
      <x:c r="T2042" s="9" t="n">
        <x:v>1</x:v>
      </x:c>
      <x:c r="U2042" s="9" t="n">
        <x:v>5</x:v>
      </x:c>
      <x:c r="V2042" s="9" t="str">
        <x:v>MVP/SHACL_GENERATION_PIPELINE/experiments/FULL_REPAIR_V2/RUN_01/runs/RUN-TRF-086-20260915T134745469954Z/final/final_shape.ttl</x:v>
      </x:c>
    </x:row>
    <x:row r="2043" ht="22" customHeight="1">
      <x:c r="A2043" s="10" t="str">
        <x:v>V2_FALLBACK25</x:v>
      </x:c>
      <x:c r="B2043" s="10" t="str">
        <x:v>TRF-086</x:v>
      </x:c>
      <x:c r="C2043" s="10" t="str">
        <x:v>TRF-086-P01</x:v>
      </x:c>
      <x:c r="D2043" s="10" t="str">
        <x:v>RUN_01</x:v>
      </x:c>
      <x:c r="E2043" s="10" t="str">
        <x:v>ORIGINAL_LEDGER</x:v>
      </x:c>
      <x:c r="F2043" s="10" t="str">
        <x:v>PASS</x:v>
      </x:c>
      <x:c r="G2043" s="10" t="str">
        <x:v>PASS</x:v>
      </x:c>
      <x:c r="H2043" s="10" t="str">
        <x:v>EXECUTED</x:v>
      </x:c>
      <x:c r="I2043" s="10" t="str">
        <x:v>PARSED</x:v>
      </x:c>
      <x:c r="J2043" s="10" t="str">
        <x:v>GENERATION_ACCEPTED</x:v>
      </x:c>
      <x:c r="K2043" s="10" t="str">
        <x:v>9b637dbb689258bc5fb18ff25d4a4bc25453b3fba7ac620fb8118e71e689ee04</x:v>
      </x:c>
      <x:c r="L2043" s="10" t="str">
        <x:v>full_repair_v2</x:v>
      </x:c>
      <x:c r="M2043" s="10" t="n">
        <x:v>1</x:v>
      </x:c>
      <x:c r="N2043" s="10" t="n">
        <x:v>0</x:v>
      </x:c>
      <x:c r="O2043" s="10" t="n">
        <x:v>0</x:v>
      </x:c>
      <x:c r="P2043" s="9" t="str">
        <x:f>'CaseReview'!U2043</x:f>
        <x:v>PASS</x:v>
      </x:c>
      <x:c r="Q2043" s="9" t="n">
        <x:f>IF(AND(T2043=1,G2043=P2043),1,0)</x:f>
        <x:v>1</x:v>
      </x:c>
      <x:c r="R2043" s="9" t="n">
        <x:f>IF(AND(T2043=1,G2043="PASS",P2043="FAIL"),1,0)</x:f>
        <x:v>0</x:v>
      </x:c>
      <x:c r="S2043" s="9" t="n">
        <x:f>IF(AND(T2043=1,G2043="FAIL",P2043="PASS"),1,0)</x:f>
        <x:v>0</x:v>
      </x:c>
      <x:c r="T2043" s="9" t="n">
        <x:v>1</x:v>
      </x:c>
      <x:c r="U2043" s="9" t="n">
        <x:v>5</x:v>
      </x:c>
      <x:c r="V2043" s="9" t="str">
        <x:v>MVP/SHACL_GENERATION_PIPELINE/experiments/FULL_REPAIR_V2/RUN_01/runs/RUN-TRF-086-20260915T134745469954Z/final/final_shape.ttl</x:v>
      </x:c>
    </x:row>
    <x:row r="2044" ht="22" customHeight="1">
      <x:c r="A2044" s="10" t="str">
        <x:v>V2_FALLBACK25</x:v>
      </x:c>
      <x:c r="B2044" s="10" t="str">
        <x:v>TRF-086</x:v>
      </x:c>
      <x:c r="C2044" s="10" t="str">
        <x:v>TRF-086-P02</x:v>
      </x:c>
      <x:c r="D2044" s="10" t="str">
        <x:v>RUN_01</x:v>
      </x:c>
      <x:c r="E2044" s="10" t="str">
        <x:v>ORIGINAL_LEDGER</x:v>
      </x:c>
      <x:c r="F2044" s="10" t="str">
        <x:v>PASS</x:v>
      </x:c>
      <x:c r="G2044" s="10" t="str">
        <x:v>PASS</x:v>
      </x:c>
      <x:c r="H2044" s="10" t="str">
        <x:v>EXECUTED</x:v>
      </x:c>
      <x:c r="I2044" s="10" t="str">
        <x:v>PARSED</x:v>
      </x:c>
      <x:c r="J2044" s="10" t="str">
        <x:v>GENERATION_ACCEPTED</x:v>
      </x:c>
      <x:c r="K2044" s="10" t="str">
        <x:v>9b637dbb689258bc5fb18ff25d4a4bc25453b3fba7ac620fb8118e71e689ee04</x:v>
      </x:c>
      <x:c r="L2044" s="10" t="str">
        <x:v>full_repair_v2</x:v>
      </x:c>
      <x:c r="M2044" s="10" t="n">
        <x:v>1</x:v>
      </x:c>
      <x:c r="N2044" s="10" t="n">
        <x:v>0</x:v>
      </x:c>
      <x:c r="O2044" s="10" t="n">
        <x:v>0</x:v>
      </x:c>
      <x:c r="P2044" s="9" t="str">
        <x:f>'CaseReview'!U2044</x:f>
        <x:v>PASS</x:v>
      </x:c>
      <x:c r="Q2044" s="9" t="n">
        <x:f>IF(AND(T2044=1,G2044=P2044),1,0)</x:f>
        <x:v>1</x:v>
      </x:c>
      <x:c r="R2044" s="9" t="n">
        <x:f>IF(AND(T2044=1,G2044="PASS",P2044="FAIL"),1,0)</x:f>
        <x:v>0</x:v>
      </x:c>
      <x:c r="S2044" s="9" t="n">
        <x:f>IF(AND(T2044=1,G2044="FAIL",P2044="PASS"),1,0)</x:f>
        <x:v>0</x:v>
      </x:c>
      <x:c r="T2044" s="9" t="n">
        <x:v>1</x:v>
      </x:c>
      <x:c r="U2044" s="9" t="n">
        <x:v>5</x:v>
      </x:c>
      <x:c r="V2044" s="9" t="str">
        <x:v>MVP/SHACL_GENERATION_PIPELINE/experiments/FULL_REPAIR_V2/RUN_01/runs/RUN-TRF-086-20260915T134745469954Z/final/final_shape.ttl</x:v>
      </x:c>
    </x:row>
    <x:row r="2045" ht="22" customHeight="1">
      <x:c r="A2045" s="10" t="str">
        <x:v>V2_FALLBACK25</x:v>
      </x:c>
      <x:c r="B2045" s="10" t="str">
        <x:v>TRF-086</x:v>
      </x:c>
      <x:c r="C2045" s="10" t="str">
        <x:v>TRF-086-P03</x:v>
      </x:c>
      <x:c r="D2045" s="10" t="str">
        <x:v>RUN_01</x:v>
      </x:c>
      <x:c r="E2045" s="10" t="str">
        <x:v>ORIGINAL_LEDGER</x:v>
      </x:c>
      <x:c r="F2045" s="10" t="str">
        <x:v>PASS</x:v>
      </x:c>
      <x:c r="G2045" s="10" t="str">
        <x:v>PASS</x:v>
      </x:c>
      <x:c r="H2045" s="10" t="str">
        <x:v>EXECUTED</x:v>
      </x:c>
      <x:c r="I2045" s="10" t="str">
        <x:v>PARSED</x:v>
      </x:c>
      <x:c r="J2045" s="10" t="str">
        <x:v>GENERATION_ACCEPTED</x:v>
      </x:c>
      <x:c r="K2045" s="10" t="str">
        <x:v>9b637dbb689258bc5fb18ff25d4a4bc25453b3fba7ac620fb8118e71e689ee04</x:v>
      </x:c>
      <x:c r="L2045" s="10" t="str">
        <x:v>full_repair_v2</x:v>
      </x:c>
      <x:c r="M2045" s="10" t="n">
        <x:v>1</x:v>
      </x:c>
      <x:c r="N2045" s="10" t="n">
        <x:v>0</x:v>
      </x:c>
      <x:c r="O2045" s="10" t="n">
        <x:v>0</x:v>
      </x:c>
      <x:c r="P2045" s="9" t="str">
        <x:f>'CaseReview'!U2045</x:f>
        <x:v>PASS</x:v>
      </x:c>
      <x:c r="Q2045" s="9" t="n">
        <x:f>IF(AND(T2045=1,G2045=P2045),1,0)</x:f>
        <x:v>1</x:v>
      </x:c>
      <x:c r="R2045" s="9" t="n">
        <x:f>IF(AND(T2045=1,G2045="PASS",P2045="FAIL"),1,0)</x:f>
        <x:v>0</x:v>
      </x:c>
      <x:c r="S2045" s="9" t="n">
        <x:f>IF(AND(T2045=1,G2045="FAIL",P2045="PASS"),1,0)</x:f>
        <x:v>0</x:v>
      </x:c>
      <x:c r="T2045" s="9" t="n">
        <x:v>1</x:v>
      </x:c>
      <x:c r="U2045" s="9" t="n">
        <x:v>5</x:v>
      </x:c>
      <x:c r="V2045" s="9" t="str">
        <x:v>MVP/SHACL_GENERATION_PIPELINE/experiments/FULL_REPAIR_V2/RUN_01/runs/RUN-TRF-086-20260915T134745469954Z/final/final_shape.ttl</x:v>
      </x:c>
    </x:row>
    <x:row r="2046" ht="22" customHeight="1">
      <x:c r="A2046" s="10" t="str">
        <x:v>V2_FALLBACK25</x:v>
      </x:c>
      <x:c r="B2046" s="10" t="str">
        <x:v>TRF-087</x:v>
      </x:c>
      <x:c r="C2046" s="10" t="str">
        <x:v>TRF-087-F01</x:v>
      </x:c>
      <x:c r="D2046" s="10" t="str">
        <x:v>RUN_01</x:v>
      </x:c>
      <x:c r="E2046" s="10" t="str">
        <x:v>ORIGINAL_LEDGER</x:v>
      </x:c>
      <x:c r="F2046" s="10" t="str">
        <x:v>FAIL</x:v>
      </x:c>
      <x:c r="G2046" s="10" t="str">
        <x:v>FAIL</x:v>
      </x:c>
      <x:c r="H2046" s="10" t="str">
        <x:v>EXECUTED</x:v>
      </x:c>
      <x:c r="I2046" s="10" t="str">
        <x:v>PARSED</x:v>
      </x:c>
      <x:c r="J2046" s="10" t="str">
        <x:v>GENERATION_ACCEPTED</x:v>
      </x:c>
      <x:c r="K2046" s="10" t="str">
        <x:v>29af772ee1c2d955c0003354a801d29dc8a6ccac375d20c60ccc261e953d04f5</x:v>
      </x:c>
      <x:c r="L2046" s="10" t="str">
        <x:v>full_repair_v2</x:v>
      </x:c>
      <x:c r="M2046" s="10" t="n">
        <x:v>1</x:v>
      </x:c>
      <x:c r="N2046" s="10" t="n">
        <x:v>0</x:v>
      </x:c>
      <x:c r="O2046" s="10" t="n">
        <x:v>0</x:v>
      </x:c>
      <x:c r="P2046" s="9" t="str">
        <x:f>'CaseReview'!U2046</x:f>
        <x:v>FAIL</x:v>
      </x:c>
      <x:c r="Q2046" s="9" t="n">
        <x:f>IF(AND(T2046=1,G2046=P2046),1,0)</x:f>
        <x:v>1</x:v>
      </x:c>
      <x:c r="R2046" s="9" t="n">
        <x:f>IF(AND(T2046=1,G2046="PASS",P2046="FAIL"),1,0)</x:f>
        <x:v>0</x:v>
      </x:c>
      <x:c r="S2046" s="9" t="n">
        <x:f>IF(AND(T2046=1,G2046="FAIL",P2046="PASS"),1,0)</x:f>
        <x:v>0</x:v>
      </x:c>
      <x:c r="T2046" s="9" t="n">
        <x:v>1</x:v>
      </x:c>
      <x:c r="U2046" s="9" t="n">
        <x:v>4</x:v>
      </x:c>
      <x:c r="V2046" s="9" t="str">
        <x:v>MVP/SHACL_GENERATION_PIPELINE/experiments/FULL_REPAIR_V2/RUN_01/runs/RUN-TRF-087-20260915T134849969194Z/final/final_shape.ttl</x:v>
      </x:c>
    </x:row>
    <x:row r="2047" ht="22" customHeight="1">
      <x:c r="A2047" s="10" t="str">
        <x:v>V2_FALLBACK25</x:v>
      </x:c>
      <x:c r="B2047" s="10" t="str">
        <x:v>TRF-087</x:v>
      </x:c>
      <x:c r="C2047" s="10" t="str">
        <x:v>TRF-087-F02</x:v>
      </x:c>
      <x:c r="D2047" s="10" t="str">
        <x:v>RUN_01</x:v>
      </x:c>
      <x:c r="E2047" s="10" t="str">
        <x:v>ORIGINAL_LEDGER</x:v>
      </x:c>
      <x:c r="F2047" s="10" t="str">
        <x:v>FAIL</x:v>
      </x:c>
      <x:c r="G2047" s="10" t="str">
        <x:v>PASS</x:v>
      </x:c>
      <x:c r="H2047" s="10" t="str">
        <x:v>EXECUTED</x:v>
      </x:c>
      <x:c r="I2047" s="10" t="str">
        <x:v>PARSED</x:v>
      </x:c>
      <x:c r="J2047" s="10" t="str">
        <x:v>GENERATION_ACCEPTED</x:v>
      </x:c>
      <x:c r="K2047" s="10" t="str">
        <x:v>29af772ee1c2d955c0003354a801d29dc8a6ccac375d20c60ccc261e953d04f5</x:v>
      </x:c>
      <x:c r="L2047" s="10" t="str">
        <x:v>full_repair_v2</x:v>
      </x:c>
      <x:c r="M2047" s="10" t="n">
        <x:v>0</x:v>
      </x:c>
      <x:c r="N2047" s="10" t="n">
        <x:v>1</x:v>
      </x:c>
      <x:c r="O2047" s="10" t="n">
        <x:v>0</x:v>
      </x:c>
      <x:c r="P2047" s="9" t="str">
        <x:f>'CaseReview'!U2047</x:f>
        <x:v>FAIL</x:v>
      </x:c>
      <x:c r="Q2047" s="9" t="n">
        <x:f>IF(AND(T2047=1,G2047=P2047),1,0)</x:f>
        <x:v>0</x:v>
      </x:c>
      <x:c r="R2047" s="9" t="n">
        <x:f>IF(AND(T2047=1,G2047="PASS",P2047="FAIL"),1,0)</x:f>
        <x:v>1</x:v>
      </x:c>
      <x:c r="S2047" s="9" t="n">
        <x:f>IF(AND(T2047=1,G2047="FAIL",P2047="PASS"),1,0)</x:f>
        <x:v>0</x:v>
      </x:c>
      <x:c r="T2047" s="9" t="n">
        <x:v>1</x:v>
      </x:c>
      <x:c r="U2047" s="9" t="n">
        <x:v>4</x:v>
      </x:c>
      <x:c r="V2047" s="9" t="str">
        <x:v>MVP/SHACL_GENERATION_PIPELINE/experiments/FULL_REPAIR_V2/RUN_01/runs/RUN-TRF-087-20260915T134849969194Z/final/final_shape.ttl</x:v>
      </x:c>
    </x:row>
    <x:row r="2048" ht="22" customHeight="1">
      <x:c r="A2048" s="10" t="str">
        <x:v>V2_FALLBACK25</x:v>
      </x:c>
      <x:c r="B2048" s="10" t="str">
        <x:v>TRF-087</x:v>
      </x:c>
      <x:c r="C2048" s="10" t="str">
        <x:v>TRF-087-P01</x:v>
      </x:c>
      <x:c r="D2048" s="10" t="str">
        <x:v>RUN_01</x:v>
      </x:c>
      <x:c r="E2048" s="10" t="str">
        <x:v>ORIGINAL_LEDGER</x:v>
      </x:c>
      <x:c r="F2048" s="10" t="str">
        <x:v>PASS</x:v>
      </x:c>
      <x:c r="G2048" s="10" t="str">
        <x:v>PASS</x:v>
      </x:c>
      <x:c r="H2048" s="10" t="str">
        <x:v>EXECUTED</x:v>
      </x:c>
      <x:c r="I2048" s="10" t="str">
        <x:v>PARSED</x:v>
      </x:c>
      <x:c r="J2048" s="10" t="str">
        <x:v>GENERATION_ACCEPTED</x:v>
      </x:c>
      <x:c r="K2048" s="10" t="str">
        <x:v>29af772ee1c2d955c0003354a801d29dc8a6ccac375d20c60ccc261e953d04f5</x:v>
      </x:c>
      <x:c r="L2048" s="10" t="str">
        <x:v>full_repair_v2</x:v>
      </x:c>
      <x:c r="M2048" s="10" t="n">
        <x:v>1</x:v>
      </x:c>
      <x:c r="N2048" s="10" t="n">
        <x:v>0</x:v>
      </x:c>
      <x:c r="O2048" s="10" t="n">
        <x:v>0</x:v>
      </x:c>
      <x:c r="P2048" s="9" t="str">
        <x:f>'CaseReview'!U2048</x:f>
        <x:v>PASS</x:v>
      </x:c>
      <x:c r="Q2048" s="9" t="n">
        <x:f>IF(AND(T2048=1,G2048=P2048),1,0)</x:f>
        <x:v>1</x:v>
      </x:c>
      <x:c r="R2048" s="9" t="n">
        <x:f>IF(AND(T2048=1,G2048="PASS",P2048="FAIL"),1,0)</x:f>
        <x:v>0</x:v>
      </x:c>
      <x:c r="S2048" s="9" t="n">
        <x:f>IF(AND(T2048=1,G2048="FAIL",P2048="PASS"),1,0)</x:f>
        <x:v>0</x:v>
      </x:c>
      <x:c r="T2048" s="9" t="n">
        <x:v>1</x:v>
      </x:c>
      <x:c r="U2048" s="9" t="n">
        <x:v>4</x:v>
      </x:c>
      <x:c r="V2048" s="9" t="str">
        <x:v>MVP/SHACL_GENERATION_PIPELINE/experiments/FULL_REPAIR_V2/RUN_01/runs/RUN-TRF-087-20260915T134849969194Z/final/final_shape.ttl</x:v>
      </x:c>
    </x:row>
    <x:row r="2049" ht="22" customHeight="1">
      <x:c r="A2049" s="10" t="str">
        <x:v>V2_FALLBACK25</x:v>
      </x:c>
      <x:c r="B2049" s="10" t="str">
        <x:v>TRF-087</x:v>
      </x:c>
      <x:c r="C2049" s="10" t="str">
        <x:v>TRF-087-P02</x:v>
      </x:c>
      <x:c r="D2049" s="10" t="str">
        <x:v>RUN_01</x:v>
      </x:c>
      <x:c r="E2049" s="10" t="str">
        <x:v>ORIGINAL_LEDGER</x:v>
      </x:c>
      <x:c r="F2049" s="10" t="str">
        <x:v>PASS</x:v>
      </x:c>
      <x:c r="G2049" s="10" t="str">
        <x:v>PASS</x:v>
      </x:c>
      <x:c r="H2049" s="10" t="str">
        <x:v>EXECUTED</x:v>
      </x:c>
      <x:c r="I2049" s="10" t="str">
        <x:v>PARSED</x:v>
      </x:c>
      <x:c r="J2049" s="10" t="str">
        <x:v>GENERATION_ACCEPTED</x:v>
      </x:c>
      <x:c r="K2049" s="10" t="str">
        <x:v>29af772ee1c2d955c0003354a801d29dc8a6ccac375d20c60ccc261e953d04f5</x:v>
      </x:c>
      <x:c r="L2049" s="10" t="str">
        <x:v>full_repair_v2</x:v>
      </x:c>
      <x:c r="M2049" s="10" t="n">
        <x:v>1</x:v>
      </x:c>
      <x:c r="N2049" s="10" t="n">
        <x:v>0</x:v>
      </x:c>
      <x:c r="O2049" s="10" t="n">
        <x:v>0</x:v>
      </x:c>
      <x:c r="P2049" s="9" t="str">
        <x:f>'CaseReview'!U2049</x:f>
        <x:v>PASS</x:v>
      </x:c>
      <x:c r="Q2049" s="9" t="n">
        <x:f>IF(AND(T2049=1,G2049=P2049),1,0)</x:f>
        <x:v>1</x:v>
      </x:c>
      <x:c r="R2049" s="9" t="n">
        <x:f>IF(AND(T2049=1,G2049="PASS",P2049="FAIL"),1,0)</x:f>
        <x:v>0</x:v>
      </x:c>
      <x:c r="S2049" s="9" t="n">
        <x:f>IF(AND(T2049=1,G2049="FAIL",P2049="PASS"),1,0)</x:f>
        <x:v>0</x:v>
      </x:c>
      <x:c r="T2049" s="9" t="n">
        <x:v>1</x:v>
      </x:c>
      <x:c r="U2049" s="9" t="n">
        <x:v>4</x:v>
      </x:c>
      <x:c r="V2049" s="9" t="str">
        <x:v>MVP/SHACL_GENERATION_PIPELINE/experiments/FULL_REPAIR_V2/RUN_01/runs/RUN-TRF-087-20260915T134849969194Z/final/final_shape.ttl</x:v>
      </x:c>
    </x:row>
    <x:row r="2050" ht="22" customHeight="1">
      <x:c r="A2050" s="10" t="str">
        <x:v>V2_FALLBACK25</x:v>
      </x:c>
      <x:c r="B2050" s="10" t="str">
        <x:v>TRF-088</x:v>
      </x:c>
      <x:c r="C2050" s="10" t="str">
        <x:v>TRF-088-F01</x:v>
      </x:c>
      <x:c r="D2050" s="10" t="str">
        <x:v>RUN_01</x:v>
      </x:c>
      <x:c r="E2050" s="10" t="str">
        <x:v>ORIGINAL_LEDGER</x:v>
      </x:c>
      <x:c r="F2050" s="10" t="str">
        <x:v>FAIL</x:v>
      </x:c>
      <x:c r="G2050" s="10" t="str">
        <x:v>FAIL</x:v>
      </x:c>
      <x:c r="H2050" s="10" t="str">
        <x:v>EXECUTED</x:v>
      </x:c>
      <x:c r="I2050" s="10" t="str">
        <x:v>PARSED</x:v>
      </x:c>
      <x:c r="J2050" s="10" t="str">
        <x:v>GENERATION_ACCEPTED</x:v>
      </x:c>
      <x:c r="K2050" s="10" t="str">
        <x:v>01bdeb82db262a2db047ed118def6b5891c624ccb7b6acf774b1dfc2ace873ef</x:v>
      </x:c>
      <x:c r="L2050" s="10" t="str">
        <x:v>full_repair_v2</x:v>
      </x:c>
      <x:c r="M2050" s="10" t="n">
        <x:v>1</x:v>
      </x:c>
      <x:c r="N2050" s="10" t="n">
        <x:v>0</x:v>
      </x:c>
      <x:c r="O2050" s="10" t="n">
        <x:v>0</x:v>
      </x:c>
      <x:c r="P2050" s="9" t="str">
        <x:f>'CaseReview'!U2050</x:f>
        <x:v>FAIL</x:v>
      </x:c>
      <x:c r="Q2050" s="9" t="n">
        <x:f>IF(AND(T2050=1,G2050=P2050),1,0)</x:f>
        <x:v>1</x:v>
      </x:c>
      <x:c r="R2050" s="9" t="n">
        <x:f>IF(AND(T2050=1,G2050="PASS",P2050="FAIL"),1,0)</x:f>
        <x:v>0</x:v>
      </x:c>
      <x:c r="S2050" s="9" t="n">
        <x:f>IF(AND(T2050=1,G2050="FAIL",P2050="PASS"),1,0)</x:f>
        <x:v>0</x:v>
      </x:c>
      <x:c r="T2050" s="9" t="n">
        <x:v>1</x:v>
      </x:c>
      <x:c r="U2050" s="9" t="n">
        <x:v>4</x:v>
      </x:c>
      <x:c r="V2050" s="9" t="str">
        <x:v>MVP/SHACL_GENERATION_PIPELINE/experiments/FULL_REPAIR_V2/RUN_01/runs/RUN-TRF-088-20260915T134859260692Z/final/final_shape.ttl</x:v>
      </x:c>
    </x:row>
    <x:row r="2051" ht="22" customHeight="1">
      <x:c r="A2051" s="10" t="str">
        <x:v>V2_FALLBACK25</x:v>
      </x:c>
      <x:c r="B2051" s="10" t="str">
        <x:v>TRF-088</x:v>
      </x:c>
      <x:c r="C2051" s="10" t="str">
        <x:v>TRF-088-F02</x:v>
      </x:c>
      <x:c r="D2051" s="10" t="str">
        <x:v>RUN_01</x:v>
      </x:c>
      <x:c r="E2051" s="10" t="str">
        <x:v>ORIGINAL_LEDGER</x:v>
      </x:c>
      <x:c r="F2051" s="10" t="str">
        <x:v>FAIL</x:v>
      </x:c>
      <x:c r="G2051" s="10" t="str">
        <x:v>FAIL</x:v>
      </x:c>
      <x:c r="H2051" s="10" t="str">
        <x:v>EXECUTED</x:v>
      </x:c>
      <x:c r="I2051" s="10" t="str">
        <x:v>PARSED</x:v>
      </x:c>
      <x:c r="J2051" s="10" t="str">
        <x:v>GENERATION_ACCEPTED</x:v>
      </x:c>
      <x:c r="K2051" s="10" t="str">
        <x:v>01bdeb82db262a2db047ed118def6b5891c624ccb7b6acf774b1dfc2ace873ef</x:v>
      </x:c>
      <x:c r="L2051" s="10" t="str">
        <x:v>full_repair_v2</x:v>
      </x:c>
      <x:c r="M2051" s="10" t="n">
        <x:v>1</x:v>
      </x:c>
      <x:c r="N2051" s="10" t="n">
        <x:v>0</x:v>
      </x:c>
      <x:c r="O2051" s="10" t="n">
        <x:v>0</x:v>
      </x:c>
      <x:c r="P2051" s="9" t="str">
        <x:f>'CaseReview'!U2051</x:f>
        <x:v>FAIL</x:v>
      </x:c>
      <x:c r="Q2051" s="9" t="n">
        <x:f>IF(AND(T2051=1,G2051=P2051),1,0)</x:f>
        <x:v>1</x:v>
      </x:c>
      <x:c r="R2051" s="9" t="n">
        <x:f>IF(AND(T2051=1,G2051="PASS",P2051="FAIL"),1,0)</x:f>
        <x:v>0</x:v>
      </x:c>
      <x:c r="S2051" s="9" t="n">
        <x:f>IF(AND(T2051=1,G2051="FAIL",P2051="PASS"),1,0)</x:f>
        <x:v>0</x:v>
      </x:c>
      <x:c r="T2051" s="9" t="n">
        <x:v>1</x:v>
      </x:c>
      <x:c r="U2051" s="9" t="n">
        <x:v>4</x:v>
      </x:c>
      <x:c r="V2051" s="9" t="str">
        <x:v>MVP/SHACL_GENERATION_PIPELINE/experiments/FULL_REPAIR_V2/RUN_01/runs/RUN-TRF-088-20260915T134859260692Z/final/final_shape.ttl</x:v>
      </x:c>
    </x:row>
    <x:row r="2052" ht="22" customHeight="1">
      <x:c r="A2052" s="10" t="str">
        <x:v>V2_FALLBACK25</x:v>
      </x:c>
      <x:c r="B2052" s="10" t="str">
        <x:v>TRF-088</x:v>
      </x:c>
      <x:c r="C2052" s="10" t="str">
        <x:v>TRF-088-P01</x:v>
      </x:c>
      <x:c r="D2052" s="10" t="str">
        <x:v>RUN_01</x:v>
      </x:c>
      <x:c r="E2052" s="10" t="str">
        <x:v>ORIGINAL_LEDGER</x:v>
      </x:c>
      <x:c r="F2052" s="10" t="str">
        <x:v>PASS</x:v>
      </x:c>
      <x:c r="G2052" s="10" t="str">
        <x:v>PASS</x:v>
      </x:c>
      <x:c r="H2052" s="10" t="str">
        <x:v>EXECUTED</x:v>
      </x:c>
      <x:c r="I2052" s="10" t="str">
        <x:v>PARSED</x:v>
      </x:c>
      <x:c r="J2052" s="10" t="str">
        <x:v>GENERATION_ACCEPTED</x:v>
      </x:c>
      <x:c r="K2052" s="10" t="str">
        <x:v>01bdeb82db262a2db047ed118def6b5891c624ccb7b6acf774b1dfc2ace873ef</x:v>
      </x:c>
      <x:c r="L2052" s="10" t="str">
        <x:v>full_repair_v2</x:v>
      </x:c>
      <x:c r="M2052" s="10" t="n">
        <x:v>1</x:v>
      </x:c>
      <x:c r="N2052" s="10" t="n">
        <x:v>0</x:v>
      </x:c>
      <x:c r="O2052" s="10" t="n">
        <x:v>0</x:v>
      </x:c>
      <x:c r="P2052" s="9" t="str">
        <x:f>'CaseReview'!U2052</x:f>
        <x:v>PASS</x:v>
      </x:c>
      <x:c r="Q2052" s="9" t="n">
        <x:f>IF(AND(T2052=1,G2052=P2052),1,0)</x:f>
        <x:v>1</x:v>
      </x:c>
      <x:c r="R2052" s="9" t="n">
        <x:f>IF(AND(T2052=1,G2052="PASS",P2052="FAIL"),1,0)</x:f>
        <x:v>0</x:v>
      </x:c>
      <x:c r="S2052" s="9" t="n">
        <x:f>IF(AND(T2052=1,G2052="FAIL",P2052="PASS"),1,0)</x:f>
        <x:v>0</x:v>
      </x:c>
      <x:c r="T2052" s="9" t="n">
        <x:v>1</x:v>
      </x:c>
      <x:c r="U2052" s="9" t="n">
        <x:v>4</x:v>
      </x:c>
      <x:c r="V2052" s="9" t="str">
        <x:v>MVP/SHACL_GENERATION_PIPELINE/experiments/FULL_REPAIR_V2/RUN_01/runs/RUN-TRF-088-20260915T134859260692Z/final/final_shape.ttl</x:v>
      </x:c>
    </x:row>
    <x:row r="2053" ht="22" customHeight="1">
      <x:c r="A2053" s="10" t="str">
        <x:v>V2_FALLBACK25</x:v>
      </x:c>
      <x:c r="B2053" s="10" t="str">
        <x:v>TRF-088</x:v>
      </x:c>
      <x:c r="C2053" s="10" t="str">
        <x:v>TRF-088-P02</x:v>
      </x:c>
      <x:c r="D2053" s="10" t="str">
        <x:v>RUN_01</x:v>
      </x:c>
      <x:c r="E2053" s="10" t="str">
        <x:v>ORIGINAL_LEDGER</x:v>
      </x:c>
      <x:c r="F2053" s="10" t="str">
        <x:v>PASS</x:v>
      </x:c>
      <x:c r="G2053" s="10" t="str">
        <x:v>PASS</x:v>
      </x:c>
      <x:c r="H2053" s="10" t="str">
        <x:v>EXECUTED</x:v>
      </x:c>
      <x:c r="I2053" s="10" t="str">
        <x:v>PARSED</x:v>
      </x:c>
      <x:c r="J2053" s="10" t="str">
        <x:v>GENERATION_ACCEPTED</x:v>
      </x:c>
      <x:c r="K2053" s="10" t="str">
        <x:v>01bdeb82db262a2db047ed118def6b5891c624ccb7b6acf774b1dfc2ace873ef</x:v>
      </x:c>
      <x:c r="L2053" s="10" t="str">
        <x:v>full_repair_v2</x:v>
      </x:c>
      <x:c r="M2053" s="10" t="n">
        <x:v>1</x:v>
      </x:c>
      <x:c r="N2053" s="10" t="n">
        <x:v>0</x:v>
      </x:c>
      <x:c r="O2053" s="10" t="n">
        <x:v>0</x:v>
      </x:c>
      <x:c r="P2053" s="9" t="str">
        <x:f>'CaseReview'!U2053</x:f>
        <x:v>PASS</x:v>
      </x:c>
      <x:c r="Q2053" s="9" t="n">
        <x:f>IF(AND(T2053=1,G2053=P2053),1,0)</x:f>
        <x:v>1</x:v>
      </x:c>
      <x:c r="R2053" s="9" t="n">
        <x:f>IF(AND(T2053=1,G2053="PASS",P2053="FAIL"),1,0)</x:f>
        <x:v>0</x:v>
      </x:c>
      <x:c r="S2053" s="9" t="n">
        <x:f>IF(AND(T2053=1,G2053="FAIL",P2053="PASS"),1,0)</x:f>
        <x:v>0</x:v>
      </x:c>
      <x:c r="T2053" s="9" t="n">
        <x:v>1</x:v>
      </x:c>
      <x:c r="U2053" s="9" t="n">
        <x:v>4</x:v>
      </x:c>
      <x:c r="V2053" s="9" t="str">
        <x:v>MVP/SHACL_GENERATION_PIPELINE/experiments/FULL_REPAIR_V2/RUN_01/runs/RUN-TRF-088-20260915T134859260692Z/final/final_shape.ttl</x:v>
      </x:c>
    </x:row>
    <x:row r="2054" ht="22" customHeight="1">
      <x:c r="A2054" s="10" t="str">
        <x:v>V2_FALLBACK25</x:v>
      </x:c>
      <x:c r="B2054" s="10" t="str">
        <x:v>TRF-091</x:v>
      </x:c>
      <x:c r="C2054" s="10" t="str">
        <x:v>TRF-091-F01</x:v>
      </x:c>
      <x:c r="D2054" s="10" t="str">
        <x:v>RUN_01</x:v>
      </x:c>
      <x:c r="E2054" s="10" t="str">
        <x:v>REJECTED_ATTEMPT_04</x:v>
      </x:c>
      <x:c r="F2054" s="10" t="str">
        <x:v>FAIL</x:v>
      </x:c>
      <x:c r="G2054" s="10" t="str">
        <x:v>FAIL</x:v>
      </x:c>
      <x:c r="H2054" s="10" t="str">
        <x:v>EXECUTED</x:v>
      </x:c>
      <x:c r="I2054" s="10" t="str">
        <x:v>PARSED</x:v>
      </x:c>
      <x:c r="J2054" s="10" t="str">
        <x:v>MAX_ATTEMPTS_REACHED</x:v>
      </x:c>
      <x:c r="K2054" s="10" t="str">
        <x:v>ec7555d00350cc1efa2bb4518c5ce93562f647064089282b41de2b9168f86159</x:v>
      </x:c>
      <x:c r="L2054" s="10" t="str">
        <x:v>rejected_attempt4</x:v>
      </x:c>
      <x:c r="M2054" s="10" t="n">
        <x:v>1</x:v>
      </x:c>
      <x:c r="N2054" s="10" t="n">
        <x:v>0</x:v>
      </x:c>
      <x:c r="O2054" s="10" t="n">
        <x:v>0</x:v>
      </x:c>
      <x:c r="P2054" s="9" t="str">
        <x:f>'CaseReview'!U2054</x:f>
        <x:v>FAIL</x:v>
      </x:c>
      <x:c r="Q2054" s="9" t="n">
        <x:f>IF(AND(T2054=1,G2054=P2054),1,0)</x:f>
        <x:v>1</x:v>
      </x:c>
      <x:c r="R2054" s="9" t="n">
        <x:f>IF(AND(T2054=1,G2054="PASS",P2054="FAIL"),1,0)</x:f>
        <x:v>0</x:v>
      </x:c>
      <x:c r="S2054" s="9" t="n">
        <x:f>IF(AND(T2054=1,G2054="FAIL",P2054="PASS"),1,0)</x:f>
        <x:v>0</x:v>
      </x:c>
      <x:c r="T2054" s="9" t="n">
        <x:v>1</x:v>
      </x:c>
      <x:c r="U2054" s="9" t="n">
        <x:v>4</x:v>
      </x:c>
      <x:c r="V2054" s="9" t="str">
        <x:v>MVP/SHACL_GENERATION_PIPELINE/experiments/FULL_REPAIR_V2/RUN_01/runs/RUN-TRF-091-20260915T134937003928Z/artifacts/attempt_04/candidate_shape.ttl</x:v>
      </x:c>
    </x:row>
    <x:row r="2055" ht="22" customHeight="1">
      <x:c r="A2055" s="10" t="str">
        <x:v>V2_FALLBACK25</x:v>
      </x:c>
      <x:c r="B2055" s="10" t="str">
        <x:v>TRF-091</x:v>
      </x:c>
      <x:c r="C2055" s="10" t="str">
        <x:v>TRF-091-F02</x:v>
      </x:c>
      <x:c r="D2055" s="10" t="str">
        <x:v>RUN_01</x:v>
      </x:c>
      <x:c r="E2055" s="10" t="str">
        <x:v>REJECTED_ATTEMPT_04</x:v>
      </x:c>
      <x:c r="F2055" s="10" t="str">
        <x:v>FAIL</x:v>
      </x:c>
      <x:c r="G2055" s="10" t="str">
        <x:v>FAIL</x:v>
      </x:c>
      <x:c r="H2055" s="10" t="str">
        <x:v>EXECUTED</x:v>
      </x:c>
      <x:c r="I2055" s="10" t="str">
        <x:v>PARSED</x:v>
      </x:c>
      <x:c r="J2055" s="10" t="str">
        <x:v>MAX_ATTEMPTS_REACHED</x:v>
      </x:c>
      <x:c r="K2055" s="10" t="str">
        <x:v>ec7555d00350cc1efa2bb4518c5ce93562f647064089282b41de2b9168f86159</x:v>
      </x:c>
      <x:c r="L2055" s="10" t="str">
        <x:v>rejected_attempt4</x:v>
      </x:c>
      <x:c r="M2055" s="10" t="n">
        <x:v>1</x:v>
      </x:c>
      <x:c r="N2055" s="10" t="n">
        <x:v>0</x:v>
      </x:c>
      <x:c r="O2055" s="10" t="n">
        <x:v>0</x:v>
      </x:c>
      <x:c r="P2055" s="9" t="str">
        <x:f>'CaseReview'!U2055</x:f>
        <x:v>FAIL</x:v>
      </x:c>
      <x:c r="Q2055" s="9" t="n">
        <x:f>IF(AND(T2055=1,G2055=P2055),1,0)</x:f>
        <x:v>1</x:v>
      </x:c>
      <x:c r="R2055" s="9" t="n">
        <x:f>IF(AND(T2055=1,G2055="PASS",P2055="FAIL"),1,0)</x:f>
        <x:v>0</x:v>
      </x:c>
      <x:c r="S2055" s="9" t="n">
        <x:f>IF(AND(T2055=1,G2055="FAIL",P2055="PASS"),1,0)</x:f>
        <x:v>0</x:v>
      </x:c>
      <x:c r="T2055" s="9" t="n">
        <x:v>1</x:v>
      </x:c>
      <x:c r="U2055" s="9" t="n">
        <x:v>4</x:v>
      </x:c>
      <x:c r="V2055" s="9" t="str">
        <x:v>MVP/SHACL_GENERATION_PIPELINE/experiments/FULL_REPAIR_V2/RUN_01/runs/RUN-TRF-091-20260915T134937003928Z/artifacts/attempt_04/candidate_shape.ttl</x:v>
      </x:c>
    </x:row>
    <x:row r="2056" ht="22" customHeight="1">
      <x:c r="A2056" s="10" t="str">
        <x:v>V2_FALLBACK25</x:v>
      </x:c>
      <x:c r="B2056" s="10" t="str">
        <x:v>TRF-091</x:v>
      </x:c>
      <x:c r="C2056" s="10" t="str">
        <x:v>TRF-091-F03</x:v>
      </x:c>
      <x:c r="D2056" s="10" t="str">
        <x:v>RUN_01</x:v>
      </x:c>
      <x:c r="E2056" s="10" t="str">
        <x:v>REJECTED_ATTEMPT_04</x:v>
      </x:c>
      <x:c r="F2056" s="10" t="str">
        <x:v>FAIL</x:v>
      </x:c>
      <x:c r="G2056" s="10" t="str">
        <x:v>FAIL</x:v>
      </x:c>
      <x:c r="H2056" s="10" t="str">
        <x:v>EXECUTED</x:v>
      </x:c>
      <x:c r="I2056" s="10" t="str">
        <x:v>PARSED</x:v>
      </x:c>
      <x:c r="J2056" s="10" t="str">
        <x:v>MAX_ATTEMPTS_REACHED</x:v>
      </x:c>
      <x:c r="K2056" s="10" t="str">
        <x:v>ec7555d00350cc1efa2bb4518c5ce93562f647064089282b41de2b9168f86159</x:v>
      </x:c>
      <x:c r="L2056" s="10" t="str">
        <x:v>rejected_attempt4</x:v>
      </x:c>
      <x:c r="M2056" s="10" t="n">
        <x:v>1</x:v>
      </x:c>
      <x:c r="N2056" s="10" t="n">
        <x:v>0</x:v>
      </x:c>
      <x:c r="O2056" s="10" t="n">
        <x:v>0</x:v>
      </x:c>
      <x:c r="P2056" s="9" t="str">
        <x:f>'CaseReview'!U2056</x:f>
        <x:v>FAIL</x:v>
      </x:c>
      <x:c r="Q2056" s="9" t="n">
        <x:f>IF(AND(T2056=1,G2056=P2056),1,0)</x:f>
        <x:v>1</x:v>
      </x:c>
      <x:c r="R2056" s="9" t="n">
        <x:f>IF(AND(T2056=1,G2056="PASS",P2056="FAIL"),1,0)</x:f>
        <x:v>0</x:v>
      </x:c>
      <x:c r="S2056" s="9" t="n">
        <x:f>IF(AND(T2056=1,G2056="FAIL",P2056="PASS"),1,0)</x:f>
        <x:v>0</x:v>
      </x:c>
      <x:c r="T2056" s="9" t="n">
        <x:v>1</x:v>
      </x:c>
      <x:c r="U2056" s="9" t="n">
        <x:v>4</x:v>
      </x:c>
      <x:c r="V2056" s="9" t="str">
        <x:v>MVP/SHACL_GENERATION_PIPELINE/experiments/FULL_REPAIR_V2/RUN_01/runs/RUN-TRF-091-20260915T134937003928Z/artifacts/attempt_04/candidate_shape.ttl</x:v>
      </x:c>
    </x:row>
    <x:row r="2057" ht="22" customHeight="1">
      <x:c r="A2057" s="10" t="str">
        <x:v>V2_FALLBACK25</x:v>
      </x:c>
      <x:c r="B2057" s="10" t="str">
        <x:v>TRF-091</x:v>
      </x:c>
      <x:c r="C2057" s="10" t="str">
        <x:v>TRF-091-P01</x:v>
      </x:c>
      <x:c r="D2057" s="10" t="str">
        <x:v>RUN_01</x:v>
      </x:c>
      <x:c r="E2057" s="10" t="str">
        <x:v>REJECTED_ATTEMPT_04</x:v>
      </x:c>
      <x:c r="F2057" s="10" t="str">
        <x:v>PASS</x:v>
      </x:c>
      <x:c r="G2057" s="10" t="str">
        <x:v>FAIL</x:v>
      </x:c>
      <x:c r="H2057" s="10" t="str">
        <x:v>EXECUTED</x:v>
      </x:c>
      <x:c r="I2057" s="10" t="str">
        <x:v>PARSED</x:v>
      </x:c>
      <x:c r="J2057" s="10" t="str">
        <x:v>MAX_ATTEMPTS_REACHED</x:v>
      </x:c>
      <x:c r="K2057" s="10" t="str">
        <x:v>ec7555d00350cc1efa2bb4518c5ce93562f647064089282b41de2b9168f86159</x:v>
      </x:c>
      <x:c r="L2057" s="10" t="str">
        <x:v>rejected_attempt4</x:v>
      </x:c>
      <x:c r="M2057" s="10" t="n">
        <x:v>0</x:v>
      </x:c>
      <x:c r="N2057" s="10" t="n">
        <x:v>0</x:v>
      </x:c>
      <x:c r="O2057" s="10" t="n">
        <x:v>1</x:v>
      </x:c>
      <x:c r="P2057" s="9" t="str">
        <x:f>'CaseReview'!U2057</x:f>
        <x:v>PASS</x:v>
      </x:c>
      <x:c r="Q2057" s="9" t="n">
        <x:f>IF(AND(T2057=1,G2057=P2057),1,0)</x:f>
        <x:v>0</x:v>
      </x:c>
      <x:c r="R2057" s="9" t="n">
        <x:f>IF(AND(T2057=1,G2057="PASS",P2057="FAIL"),1,0)</x:f>
        <x:v>0</x:v>
      </x:c>
      <x:c r="S2057" s="9" t="n">
        <x:f>IF(AND(T2057=1,G2057="FAIL",P2057="PASS"),1,0)</x:f>
        <x:v>1</x:v>
      </x:c>
      <x:c r="T2057" s="9" t="n">
        <x:v>1</x:v>
      </x:c>
      <x:c r="U2057" s="9" t="n">
        <x:v>4</x:v>
      </x:c>
      <x:c r="V2057" s="9" t="str">
        <x:v>MVP/SHACL_GENERATION_PIPELINE/experiments/FULL_REPAIR_V2/RUN_01/runs/RUN-TRF-091-20260915T134937003928Z/artifacts/attempt_04/candidate_shape.ttl</x:v>
      </x:c>
    </x:row>
    <x:row r="2058" ht="22" customHeight="1">
      <x:c r="A2058" s="10" t="str">
        <x:v>V2_FALLBACK25</x:v>
      </x:c>
      <x:c r="B2058" s="10" t="str">
        <x:v>TRF-101</x:v>
      </x:c>
      <x:c r="C2058" s="10" t="str">
        <x:v>TRF-101-F01</x:v>
      </x:c>
      <x:c r="D2058" s="10" t="str">
        <x:v>RUN_01</x:v>
      </x:c>
      <x:c r="E2058" s="10" t="str">
        <x:v>ORIGINAL_LEDGER</x:v>
      </x:c>
      <x:c r="F2058" s="10" t="str">
        <x:v>FAIL</x:v>
      </x:c>
      <x:c r="G2058" s="10" t="str">
        <x:v>FAIL</x:v>
      </x:c>
      <x:c r="H2058" s="10" t="str">
        <x:v>EXECUTED</x:v>
      </x:c>
      <x:c r="I2058" s="10" t="str">
        <x:v>PARSED</x:v>
      </x:c>
      <x:c r="J2058" s="10" t="str">
        <x:v>GENERATION_ACCEPTED</x:v>
      </x:c>
      <x:c r="K2058" s="10" t="str">
        <x:v>3726e3a679a799f6b41ada3fdab6e005e883b2a1975cd6c99bab5da3780d90c1</x:v>
      </x:c>
      <x:c r="L2058" s="10" t="str">
        <x:v>full_repair_v2</x:v>
      </x:c>
      <x:c r="M2058" s="10" t="n">
        <x:v>1</x:v>
      </x:c>
      <x:c r="N2058" s="10" t="n">
        <x:v>0</x:v>
      </x:c>
      <x:c r="O2058" s="10" t="n">
        <x:v>0</x:v>
      </x:c>
      <x:c r="P2058" s="9" t="str">
        <x:f>'CaseReview'!U2058</x:f>
        <x:v>FAIL</x:v>
      </x:c>
      <x:c r="Q2058" s="9" t="n">
        <x:f>IF(AND(T2058=1,G2058=P2058),1,0)</x:f>
        <x:v>1</x:v>
      </x:c>
      <x:c r="R2058" s="9" t="n">
        <x:f>IF(AND(T2058=1,G2058="PASS",P2058="FAIL"),1,0)</x:f>
        <x:v>0</x:v>
      </x:c>
      <x:c r="S2058" s="9" t="n">
        <x:f>IF(AND(T2058=1,G2058="FAIL",P2058="PASS"),1,0)</x:f>
        <x:v>0</x:v>
      </x:c>
      <x:c r="T2058" s="9" t="n">
        <x:v>1</x:v>
      </x:c>
      <x:c r="U2058" s="9" t="n">
        <x:v>5</x:v>
      </x:c>
      <x:c r="V2058" s="9" t="str">
        <x:v>MVP/SHACL_GENERATION_PIPELINE/experiments/FULL_REPAIR_V2/RUN_01/runs/RUN-TRF-101-20260915T135039078068Z/final/final_shape.ttl</x:v>
      </x:c>
    </x:row>
    <x:row r="2059" ht="22" customHeight="1">
      <x:c r="A2059" s="10" t="str">
        <x:v>V2_FALLBACK25</x:v>
      </x:c>
      <x:c r="B2059" s="10" t="str">
        <x:v>TRF-101</x:v>
      </x:c>
      <x:c r="C2059" s="10" t="str">
        <x:v>TRF-101-F02</x:v>
      </x:c>
      <x:c r="D2059" s="10" t="str">
        <x:v>RUN_01</x:v>
      </x:c>
      <x:c r="E2059" s="10" t="str">
        <x:v>ORIGINAL_LEDGER</x:v>
      </x:c>
      <x:c r="F2059" s="10" t="str">
        <x:v>FAIL</x:v>
      </x:c>
      <x:c r="G2059" s="10" t="str">
        <x:v>FAIL</x:v>
      </x:c>
      <x:c r="H2059" s="10" t="str">
        <x:v>EXECUTED</x:v>
      </x:c>
      <x:c r="I2059" s="10" t="str">
        <x:v>PARSED</x:v>
      </x:c>
      <x:c r="J2059" s="10" t="str">
        <x:v>GENERATION_ACCEPTED</x:v>
      </x:c>
      <x:c r="K2059" s="10" t="str">
        <x:v>3726e3a679a799f6b41ada3fdab6e005e883b2a1975cd6c99bab5da3780d90c1</x:v>
      </x:c>
      <x:c r="L2059" s="10" t="str">
        <x:v>full_repair_v2</x:v>
      </x:c>
      <x:c r="M2059" s="10" t="n">
        <x:v>1</x:v>
      </x:c>
      <x:c r="N2059" s="10" t="n">
        <x:v>0</x:v>
      </x:c>
      <x:c r="O2059" s="10" t="n">
        <x:v>0</x:v>
      </x:c>
      <x:c r="P2059" s="9" t="str">
        <x:f>'CaseReview'!U2059</x:f>
        <x:v>FAIL</x:v>
      </x:c>
      <x:c r="Q2059" s="9" t="n">
        <x:f>IF(AND(T2059=1,G2059=P2059),1,0)</x:f>
        <x:v>1</x:v>
      </x:c>
      <x:c r="R2059" s="9" t="n">
        <x:f>IF(AND(T2059=1,G2059="PASS",P2059="FAIL"),1,0)</x:f>
        <x:v>0</x:v>
      </x:c>
      <x:c r="S2059" s="9" t="n">
        <x:f>IF(AND(T2059=1,G2059="FAIL",P2059="PASS"),1,0)</x:f>
        <x:v>0</x:v>
      </x:c>
      <x:c r="T2059" s="9" t="n">
        <x:v>1</x:v>
      </x:c>
      <x:c r="U2059" s="9" t="n">
        <x:v>5</x:v>
      </x:c>
      <x:c r="V2059" s="9" t="str">
        <x:v>MVP/SHACL_GENERATION_PIPELINE/experiments/FULL_REPAIR_V2/RUN_01/runs/RUN-TRF-101-20260915T135039078068Z/final/final_shape.ttl</x:v>
      </x:c>
    </x:row>
    <x:row r="2060" ht="22" customHeight="1">
      <x:c r="A2060" s="10" t="str">
        <x:v>V2_FALLBACK25</x:v>
      </x:c>
      <x:c r="B2060" s="10" t="str">
        <x:v>TRF-101</x:v>
      </x:c>
      <x:c r="C2060" s="10" t="str">
        <x:v>TRF-101-F03</x:v>
      </x:c>
      <x:c r="D2060" s="10" t="str">
        <x:v>RUN_01</x:v>
      </x:c>
      <x:c r="E2060" s="10" t="str">
        <x:v>ORIGINAL_LEDGER</x:v>
      </x:c>
      <x:c r="F2060" s="10" t="str">
        <x:v>FAIL</x:v>
      </x:c>
      <x:c r="G2060" s="10" t="str">
        <x:v>FAIL</x:v>
      </x:c>
      <x:c r="H2060" s="10" t="str">
        <x:v>EXECUTED</x:v>
      </x:c>
      <x:c r="I2060" s="10" t="str">
        <x:v>PARSED</x:v>
      </x:c>
      <x:c r="J2060" s="10" t="str">
        <x:v>GENERATION_ACCEPTED</x:v>
      </x:c>
      <x:c r="K2060" s="10" t="str">
        <x:v>3726e3a679a799f6b41ada3fdab6e005e883b2a1975cd6c99bab5da3780d90c1</x:v>
      </x:c>
      <x:c r="L2060" s="10" t="str">
        <x:v>full_repair_v2</x:v>
      </x:c>
      <x:c r="M2060" s="10" t="n">
        <x:v>1</x:v>
      </x:c>
      <x:c r="N2060" s="10" t="n">
        <x:v>0</x:v>
      </x:c>
      <x:c r="O2060" s="10" t="n">
        <x:v>0</x:v>
      </x:c>
      <x:c r="P2060" s="9" t="str">
        <x:f>'CaseReview'!U2060</x:f>
        <x:v>FAIL</x:v>
      </x:c>
      <x:c r="Q2060" s="9" t="n">
        <x:f>IF(AND(T2060=1,G2060=P2060),1,0)</x:f>
        <x:v>1</x:v>
      </x:c>
      <x:c r="R2060" s="9" t="n">
        <x:f>IF(AND(T2060=1,G2060="PASS",P2060="FAIL"),1,0)</x:f>
        <x:v>0</x:v>
      </x:c>
      <x:c r="S2060" s="9" t="n">
        <x:f>IF(AND(T2060=1,G2060="FAIL",P2060="PASS"),1,0)</x:f>
        <x:v>0</x:v>
      </x:c>
      <x:c r="T2060" s="9" t="n">
        <x:v>1</x:v>
      </x:c>
      <x:c r="U2060" s="9" t="n">
        <x:v>5</x:v>
      </x:c>
      <x:c r="V2060" s="9" t="str">
        <x:v>MVP/SHACL_GENERATION_PIPELINE/experiments/FULL_REPAIR_V2/RUN_01/runs/RUN-TRF-101-20260915T135039078068Z/final/final_shape.ttl</x:v>
      </x:c>
    </x:row>
    <x:row r="2061" ht="22" customHeight="1">
      <x:c r="A2061" s="10" t="str">
        <x:v>V2_FALLBACK25</x:v>
      </x:c>
      <x:c r="B2061" s="10" t="str">
        <x:v>TRF-101</x:v>
      </x:c>
      <x:c r="C2061" s="10" t="str">
        <x:v>TRF-101-P01</x:v>
      </x:c>
      <x:c r="D2061" s="10" t="str">
        <x:v>RUN_01</x:v>
      </x:c>
      <x:c r="E2061" s="10" t="str">
        <x:v>ORIGINAL_LEDGER</x:v>
      </x:c>
      <x:c r="F2061" s="10" t="str">
        <x:v>PASS</x:v>
      </x:c>
      <x:c r="G2061" s="10" t="str">
        <x:v>FAIL</x:v>
      </x:c>
      <x:c r="H2061" s="10" t="str">
        <x:v>EXECUTED</x:v>
      </x:c>
      <x:c r="I2061" s="10" t="str">
        <x:v>PARSED</x:v>
      </x:c>
      <x:c r="J2061" s="10" t="str">
        <x:v>GENERATION_ACCEPTED</x:v>
      </x:c>
      <x:c r="K2061" s="10" t="str">
        <x:v>3726e3a679a799f6b41ada3fdab6e005e883b2a1975cd6c99bab5da3780d90c1</x:v>
      </x:c>
      <x:c r="L2061" s="10" t="str">
        <x:v>full_repair_v2</x:v>
      </x:c>
      <x:c r="M2061" s="10" t="n">
        <x:v>0</x:v>
      </x:c>
      <x:c r="N2061" s="10" t="n">
        <x:v>0</x:v>
      </x:c>
      <x:c r="O2061" s="10" t="n">
        <x:v>1</x:v>
      </x:c>
      <x:c r="P2061" s="9" t="str">
        <x:f>'CaseReview'!U2061</x:f>
        <x:v>PASS</x:v>
      </x:c>
      <x:c r="Q2061" s="9" t="n">
        <x:f>IF(AND(T2061=1,G2061=P2061),1,0)</x:f>
        <x:v>0</x:v>
      </x:c>
      <x:c r="R2061" s="9" t="n">
        <x:f>IF(AND(T2061=1,G2061="PASS",P2061="FAIL"),1,0)</x:f>
        <x:v>0</x:v>
      </x:c>
      <x:c r="S2061" s="9" t="n">
        <x:f>IF(AND(T2061=1,G2061="FAIL",P2061="PASS"),1,0)</x:f>
        <x:v>1</x:v>
      </x:c>
      <x:c r="T2061" s="9" t="n">
        <x:v>1</x:v>
      </x:c>
      <x:c r="U2061" s="9" t="n">
        <x:v>5</x:v>
      </x:c>
      <x:c r="V2061" s="9" t="str">
        <x:v>MVP/SHACL_GENERATION_PIPELINE/experiments/FULL_REPAIR_V2/RUN_01/runs/RUN-TRF-101-20260915T135039078068Z/final/final_shape.ttl</x:v>
      </x:c>
    </x:row>
    <x:row r="2062" ht="22" customHeight="1">
      <x:c r="A2062" s="10" t="str">
        <x:v>V2_FALLBACK25</x:v>
      </x:c>
      <x:c r="B2062" s="10" t="str">
        <x:v>TRF-101</x:v>
      </x:c>
      <x:c r="C2062" s="10" t="str">
        <x:v>TRF-101-P02</x:v>
      </x:c>
      <x:c r="D2062" s="10" t="str">
        <x:v>RUN_01</x:v>
      </x:c>
      <x:c r="E2062" s="10" t="str">
        <x:v>ORIGINAL_LEDGER</x:v>
      </x:c>
      <x:c r="F2062" s="10" t="str">
        <x:v>PASS</x:v>
      </x:c>
      <x:c r="G2062" s="10" t="str">
        <x:v>FAIL</x:v>
      </x:c>
      <x:c r="H2062" s="10" t="str">
        <x:v>EXECUTED</x:v>
      </x:c>
      <x:c r="I2062" s="10" t="str">
        <x:v>PARSED</x:v>
      </x:c>
      <x:c r="J2062" s="10" t="str">
        <x:v>GENERATION_ACCEPTED</x:v>
      </x:c>
      <x:c r="K2062" s="10" t="str">
        <x:v>3726e3a679a799f6b41ada3fdab6e005e883b2a1975cd6c99bab5da3780d90c1</x:v>
      </x:c>
      <x:c r="L2062" s="10" t="str">
        <x:v>full_repair_v2</x:v>
      </x:c>
      <x:c r="M2062" s="10" t="n">
        <x:v>0</x:v>
      </x:c>
      <x:c r="N2062" s="10" t="n">
        <x:v>0</x:v>
      </x:c>
      <x:c r="O2062" s="10" t="n">
        <x:v>1</x:v>
      </x:c>
      <x:c r="P2062" s="9" t="str">
        <x:f>'CaseReview'!U2062</x:f>
        <x:v>PASS</x:v>
      </x:c>
      <x:c r="Q2062" s="9" t="n">
        <x:f>IF(AND(T2062=1,G2062=P2062),1,0)</x:f>
        <x:v>0</x:v>
      </x:c>
      <x:c r="R2062" s="9" t="n">
        <x:f>IF(AND(T2062=1,G2062="PASS",P2062="FAIL"),1,0)</x:f>
        <x:v>0</x:v>
      </x:c>
      <x:c r="S2062" s="9" t="n">
        <x:f>IF(AND(T2062=1,G2062="FAIL",P2062="PASS"),1,0)</x:f>
        <x:v>1</x:v>
      </x:c>
      <x:c r="T2062" s="9" t="n">
        <x:v>1</x:v>
      </x:c>
      <x:c r="U2062" s="9" t="n">
        <x:v>5</x:v>
      </x:c>
      <x:c r="V2062" s="9" t="str">
        <x:v>MVP/SHACL_GENERATION_PIPELINE/experiments/FULL_REPAIR_V2/RUN_01/runs/RUN-TRF-101-20260915T135039078068Z/final/final_shape.ttl</x:v>
      </x:c>
    </x:row>
    <x:row r="2063" ht="22" customHeight="1">
      <x:c r="A2063" s="10" t="str">
        <x:v>V2_FALLBACK25</x:v>
      </x:c>
      <x:c r="B2063" s="10" t="str">
        <x:v>TRF-102</x:v>
      </x:c>
      <x:c r="C2063" s="10" t="str">
        <x:v>TRF-102-F01</x:v>
      </x:c>
      <x:c r="D2063" s="10" t="str">
        <x:v>RUN_01</x:v>
      </x:c>
      <x:c r="E2063" s="10" t="str">
        <x:v>ORIGINAL_LEDGER</x:v>
      </x:c>
      <x:c r="F2063" s="10" t="str">
        <x:v>FAIL</x:v>
      </x:c>
      <x:c r="G2063" s="10" t="str">
        <x:v>FAIL</x:v>
      </x:c>
      <x:c r="H2063" s="10" t="str">
        <x:v>EXECUTED</x:v>
      </x:c>
      <x:c r="I2063" s="10" t="str">
        <x:v>PARSED</x:v>
      </x:c>
      <x:c r="J2063" s="10" t="str">
        <x:v>GENERATION_ACCEPTED</x:v>
      </x:c>
      <x:c r="K2063" s="10" t="str">
        <x:v>4972013d00cb51d866405c0a4be7b392272d00f2244c866a20a4f88778a97f93</x:v>
      </x:c>
      <x:c r="L2063" s="10" t="str">
        <x:v>full_repair_v2</x:v>
      </x:c>
      <x:c r="M2063" s="10" t="n">
        <x:v>1</x:v>
      </x:c>
      <x:c r="N2063" s="10" t="n">
        <x:v>0</x:v>
      </x:c>
      <x:c r="O2063" s="10" t="n">
        <x:v>0</x:v>
      </x:c>
      <x:c r="P2063" s="9" t="str">
        <x:f>'CaseReview'!U2063</x:f>
        <x:v>FAIL</x:v>
      </x:c>
      <x:c r="Q2063" s="9" t="n">
        <x:f>IF(AND(T2063=1,G2063=P2063),1,0)</x:f>
        <x:v>1</x:v>
      </x:c>
      <x:c r="R2063" s="9" t="n">
        <x:f>IF(AND(T2063=1,G2063="PASS",P2063="FAIL"),1,0)</x:f>
        <x:v>0</x:v>
      </x:c>
      <x:c r="S2063" s="9" t="n">
        <x:f>IF(AND(T2063=1,G2063="FAIL",P2063="PASS"),1,0)</x:f>
        <x:v>0</x:v>
      </x:c>
      <x:c r="T2063" s="9" t="n">
        <x:v>1</x:v>
      </x:c>
      <x:c r="U2063" s="9" t="n">
        <x:v>5</x:v>
      </x:c>
      <x:c r="V2063" s="9" t="str">
        <x:v>MVP/SHACL_GENERATION_PIPELINE/experiments/FULL_REPAIR_V2/RUN_01/runs/RUN-TRF-102-20260915T135308015134Z/final/final_shape.ttl</x:v>
      </x:c>
    </x:row>
    <x:row r="2064" ht="22" customHeight="1">
      <x:c r="A2064" s="10" t="str">
        <x:v>V2_FALLBACK25</x:v>
      </x:c>
      <x:c r="B2064" s="10" t="str">
        <x:v>TRF-102</x:v>
      </x:c>
      <x:c r="C2064" s="10" t="str">
        <x:v>TRF-102-F02</x:v>
      </x:c>
      <x:c r="D2064" s="10" t="str">
        <x:v>RUN_01</x:v>
      </x:c>
      <x:c r="E2064" s="10" t="str">
        <x:v>ORIGINAL_LEDGER</x:v>
      </x:c>
      <x:c r="F2064" s="10" t="str">
        <x:v>FAIL</x:v>
      </x:c>
      <x:c r="G2064" s="10" t="str">
        <x:v>FAIL</x:v>
      </x:c>
      <x:c r="H2064" s="10" t="str">
        <x:v>EXECUTED</x:v>
      </x:c>
      <x:c r="I2064" s="10" t="str">
        <x:v>PARSED</x:v>
      </x:c>
      <x:c r="J2064" s="10" t="str">
        <x:v>GENERATION_ACCEPTED</x:v>
      </x:c>
      <x:c r="K2064" s="10" t="str">
        <x:v>4972013d00cb51d866405c0a4be7b392272d00f2244c866a20a4f88778a97f93</x:v>
      </x:c>
      <x:c r="L2064" s="10" t="str">
        <x:v>full_repair_v2</x:v>
      </x:c>
      <x:c r="M2064" s="10" t="n">
        <x:v>1</x:v>
      </x:c>
      <x:c r="N2064" s="10" t="n">
        <x:v>0</x:v>
      </x:c>
      <x:c r="O2064" s="10" t="n">
        <x:v>0</x:v>
      </x:c>
      <x:c r="P2064" s="9" t="str">
        <x:f>'CaseReview'!U2064</x:f>
        <x:v>FAIL</x:v>
      </x:c>
      <x:c r="Q2064" s="9" t="n">
        <x:f>IF(AND(T2064=1,G2064=P2064),1,0)</x:f>
        <x:v>1</x:v>
      </x:c>
      <x:c r="R2064" s="9" t="n">
        <x:f>IF(AND(T2064=1,G2064="PASS",P2064="FAIL"),1,0)</x:f>
        <x:v>0</x:v>
      </x:c>
      <x:c r="S2064" s="9" t="n">
        <x:f>IF(AND(T2064=1,G2064="FAIL",P2064="PASS"),1,0)</x:f>
        <x:v>0</x:v>
      </x:c>
      <x:c r="T2064" s="9" t="n">
        <x:v>1</x:v>
      </x:c>
      <x:c r="U2064" s="9" t="n">
        <x:v>5</x:v>
      </x:c>
      <x:c r="V2064" s="9" t="str">
        <x:v>MVP/SHACL_GENERATION_PIPELINE/experiments/FULL_REPAIR_V2/RUN_01/runs/RUN-TRF-102-20260915T135308015134Z/final/final_shape.ttl</x:v>
      </x:c>
    </x:row>
    <x:row r="2065" ht="22" customHeight="1">
      <x:c r="A2065" s="10" t="str">
        <x:v>V2_FALLBACK25</x:v>
      </x:c>
      <x:c r="B2065" s="10" t="str">
        <x:v>TRF-102</x:v>
      </x:c>
      <x:c r="C2065" s="10" t="str">
        <x:v>TRF-102-F03</x:v>
      </x:c>
      <x:c r="D2065" s="10" t="str">
        <x:v>RUN_01</x:v>
      </x:c>
      <x:c r="E2065" s="10" t="str">
        <x:v>ORIGINAL_LEDGER</x:v>
      </x:c>
      <x:c r="F2065" s="10" t="str">
        <x:v>FAIL</x:v>
      </x:c>
      <x:c r="G2065" s="10" t="str">
        <x:v>FAIL</x:v>
      </x:c>
      <x:c r="H2065" s="10" t="str">
        <x:v>EXECUTED</x:v>
      </x:c>
      <x:c r="I2065" s="10" t="str">
        <x:v>PARSED</x:v>
      </x:c>
      <x:c r="J2065" s="10" t="str">
        <x:v>GENERATION_ACCEPTED</x:v>
      </x:c>
      <x:c r="K2065" s="10" t="str">
        <x:v>4972013d00cb51d866405c0a4be7b392272d00f2244c866a20a4f88778a97f93</x:v>
      </x:c>
      <x:c r="L2065" s="10" t="str">
        <x:v>full_repair_v2</x:v>
      </x:c>
      <x:c r="M2065" s="10" t="n">
        <x:v>1</x:v>
      </x:c>
      <x:c r="N2065" s="10" t="n">
        <x:v>0</x:v>
      </x:c>
      <x:c r="O2065" s="10" t="n">
        <x:v>0</x:v>
      </x:c>
      <x:c r="P2065" s="9" t="str">
        <x:f>'CaseReview'!U2065</x:f>
        <x:v>FAIL</x:v>
      </x:c>
      <x:c r="Q2065" s="9" t="n">
        <x:f>IF(AND(T2065=1,G2065=P2065),1,0)</x:f>
        <x:v>1</x:v>
      </x:c>
      <x:c r="R2065" s="9" t="n">
        <x:f>IF(AND(T2065=1,G2065="PASS",P2065="FAIL"),1,0)</x:f>
        <x:v>0</x:v>
      </x:c>
      <x:c r="S2065" s="9" t="n">
        <x:f>IF(AND(T2065=1,G2065="FAIL",P2065="PASS"),1,0)</x:f>
        <x:v>0</x:v>
      </x:c>
      <x:c r="T2065" s="9" t="n">
        <x:v>1</x:v>
      </x:c>
      <x:c r="U2065" s="9" t="n">
        <x:v>5</x:v>
      </x:c>
      <x:c r="V2065" s="9" t="str">
        <x:v>MVP/SHACL_GENERATION_PIPELINE/experiments/FULL_REPAIR_V2/RUN_01/runs/RUN-TRF-102-20260915T135308015134Z/final/final_shape.ttl</x:v>
      </x:c>
    </x:row>
    <x:row r="2066" ht="22" customHeight="1">
      <x:c r="A2066" s="10" t="str">
        <x:v>V2_FALLBACK25</x:v>
      </x:c>
      <x:c r="B2066" s="10" t="str">
        <x:v>TRF-102</x:v>
      </x:c>
      <x:c r="C2066" s="10" t="str">
        <x:v>TRF-102-P01</x:v>
      </x:c>
      <x:c r="D2066" s="10" t="str">
        <x:v>RUN_01</x:v>
      </x:c>
      <x:c r="E2066" s="10" t="str">
        <x:v>ORIGINAL_LEDGER</x:v>
      </x:c>
      <x:c r="F2066" s="10" t="str">
        <x:v>PASS</x:v>
      </x:c>
      <x:c r="G2066" s="10" t="str">
        <x:v>PASS</x:v>
      </x:c>
      <x:c r="H2066" s="10" t="str">
        <x:v>EXECUTED</x:v>
      </x:c>
      <x:c r="I2066" s="10" t="str">
        <x:v>PARSED</x:v>
      </x:c>
      <x:c r="J2066" s="10" t="str">
        <x:v>GENERATION_ACCEPTED</x:v>
      </x:c>
      <x:c r="K2066" s="10" t="str">
        <x:v>4972013d00cb51d866405c0a4be7b392272d00f2244c866a20a4f88778a97f93</x:v>
      </x:c>
      <x:c r="L2066" s="10" t="str">
        <x:v>full_repair_v2</x:v>
      </x:c>
      <x:c r="M2066" s="10" t="n">
        <x:v>1</x:v>
      </x:c>
      <x:c r="N2066" s="10" t="n">
        <x:v>0</x:v>
      </x:c>
      <x:c r="O2066" s="10" t="n">
        <x:v>0</x:v>
      </x:c>
      <x:c r="P2066" s="9" t="str">
        <x:f>'CaseReview'!U2066</x:f>
        <x:v>PASS</x:v>
      </x:c>
      <x:c r="Q2066" s="9" t="n">
        <x:f>IF(AND(T2066=1,G2066=P2066),1,0)</x:f>
        <x:v>1</x:v>
      </x:c>
      <x:c r="R2066" s="9" t="n">
        <x:f>IF(AND(T2066=1,G2066="PASS",P2066="FAIL"),1,0)</x:f>
        <x:v>0</x:v>
      </x:c>
      <x:c r="S2066" s="9" t="n">
        <x:f>IF(AND(T2066=1,G2066="FAIL",P2066="PASS"),1,0)</x:f>
        <x:v>0</x:v>
      </x:c>
      <x:c r="T2066" s="9" t="n">
        <x:v>1</x:v>
      </x:c>
      <x:c r="U2066" s="9" t="n">
        <x:v>5</x:v>
      </x:c>
      <x:c r="V2066" s="9" t="str">
        <x:v>MVP/SHACL_GENERATION_PIPELINE/experiments/FULL_REPAIR_V2/RUN_01/runs/RUN-TRF-102-20260915T135308015134Z/final/final_shape.ttl</x:v>
      </x:c>
    </x:row>
    <x:row r="2067" ht="22" customHeight="1">
      <x:c r="A2067" s="10" t="str">
        <x:v>V2_FALLBACK25</x:v>
      </x:c>
      <x:c r="B2067" s="10" t="str">
        <x:v>TRF-102</x:v>
      </x:c>
      <x:c r="C2067" s="10" t="str">
        <x:v>TRF-102-P02</x:v>
      </x:c>
      <x:c r="D2067" s="10" t="str">
        <x:v>RUN_01</x:v>
      </x:c>
      <x:c r="E2067" s="10" t="str">
        <x:v>ORIGINAL_LEDGER</x:v>
      </x:c>
      <x:c r="F2067" s="10" t="str">
        <x:v>PASS</x:v>
      </x:c>
      <x:c r="G2067" s="10" t="str">
        <x:v>PASS</x:v>
      </x:c>
      <x:c r="H2067" s="10" t="str">
        <x:v>EXECUTED</x:v>
      </x:c>
      <x:c r="I2067" s="10" t="str">
        <x:v>PARSED</x:v>
      </x:c>
      <x:c r="J2067" s="10" t="str">
        <x:v>GENERATION_ACCEPTED</x:v>
      </x:c>
      <x:c r="K2067" s="10" t="str">
        <x:v>4972013d00cb51d866405c0a4be7b392272d00f2244c866a20a4f88778a97f93</x:v>
      </x:c>
      <x:c r="L2067" s="10" t="str">
        <x:v>full_repair_v2</x:v>
      </x:c>
      <x:c r="M2067" s="10" t="n">
        <x:v>1</x:v>
      </x:c>
      <x:c r="N2067" s="10" t="n">
        <x:v>0</x:v>
      </x:c>
      <x:c r="O2067" s="10" t="n">
        <x:v>0</x:v>
      </x:c>
      <x:c r="P2067" s="9" t="str">
        <x:f>'CaseReview'!U2067</x:f>
        <x:v>PASS</x:v>
      </x:c>
      <x:c r="Q2067" s="9" t="n">
        <x:f>IF(AND(T2067=1,G2067=P2067),1,0)</x:f>
        <x:v>1</x:v>
      </x:c>
      <x:c r="R2067" s="9" t="n">
        <x:f>IF(AND(T2067=1,G2067="PASS",P2067="FAIL"),1,0)</x:f>
        <x:v>0</x:v>
      </x:c>
      <x:c r="S2067" s="9" t="n">
        <x:f>IF(AND(T2067=1,G2067="FAIL",P2067="PASS"),1,0)</x:f>
        <x:v>0</x:v>
      </x:c>
      <x:c r="T2067" s="9" t="n">
        <x:v>1</x:v>
      </x:c>
      <x:c r="U2067" s="9" t="n">
        <x:v>5</x:v>
      </x:c>
      <x:c r="V2067" s="9" t="str">
        <x:v>MVP/SHACL_GENERATION_PIPELINE/experiments/FULL_REPAIR_V2/RUN_01/runs/RUN-TRF-102-20260915T135308015134Z/final/final_shape.ttl</x:v>
      </x:c>
    </x:row>
    <x:row r="2068" ht="22" customHeight="1">
      <x:c r="A2068" s="10" t="str">
        <x:v>V2_FALLBACK25</x:v>
      </x:c>
      <x:c r="B2068" s="10" t="str">
        <x:v>TRF-103</x:v>
      </x:c>
      <x:c r="C2068" s="10" t="str">
        <x:v>TRF-103-F01</x:v>
      </x:c>
      <x:c r="D2068" s="10" t="str">
        <x:v>RUN_01</x:v>
      </x:c>
      <x:c r="E2068" s="10" t="str">
        <x:v>ORIGINAL_LEDGER</x:v>
      </x:c>
      <x:c r="F2068" s="10" t="str">
        <x:v>FAIL</x:v>
      </x:c>
      <x:c r="G2068" s="10" t="str">
        <x:v>FAIL</x:v>
      </x:c>
      <x:c r="H2068" s="10" t="str">
        <x:v>EXECUTED</x:v>
      </x:c>
      <x:c r="I2068" s="10" t="str">
        <x:v>PARSED</x:v>
      </x:c>
      <x:c r="J2068" s="10" t="str">
        <x:v>GENERATION_ACCEPTED</x:v>
      </x:c>
      <x:c r="K2068" s="10" t="str">
        <x:v>1c4e5b83174b86ee4a4dbddf9aa43e6d31a2b8a59ef02bc424e3823a36079255</x:v>
      </x:c>
      <x:c r="L2068" s="10" t="str">
        <x:v>full_repair_v2</x:v>
      </x:c>
      <x:c r="M2068" s="10" t="n">
        <x:v>1</x:v>
      </x:c>
      <x:c r="N2068" s="10" t="n">
        <x:v>0</x:v>
      </x:c>
      <x:c r="O2068" s="10" t="n">
        <x:v>0</x:v>
      </x:c>
      <x:c r="P2068" s="9" t="str">
        <x:f>'CaseReview'!U2068</x:f>
        <x:v>FAIL</x:v>
      </x:c>
      <x:c r="Q2068" s="9" t="n">
        <x:f>IF(AND(T2068=1,G2068=P2068),1,0)</x:f>
        <x:v>1</x:v>
      </x:c>
      <x:c r="R2068" s="9" t="n">
        <x:f>IF(AND(T2068=1,G2068="PASS",P2068="FAIL"),1,0)</x:f>
        <x:v>0</x:v>
      </x:c>
      <x:c r="S2068" s="9" t="n">
        <x:f>IF(AND(T2068=1,G2068="FAIL",P2068="PASS"),1,0)</x:f>
        <x:v>0</x:v>
      </x:c>
      <x:c r="T2068" s="9" t="n">
        <x:v>1</x:v>
      </x:c>
      <x:c r="U2068" s="9" t="n">
        <x:v>4</x:v>
      </x:c>
      <x:c r="V2068" s="9" t="str">
        <x:v>MVP/SHACL_GENERATION_PIPELINE/experiments/FULL_REPAIR_V2/RUN_01/runs/RUN-TRF-103-20260915T135344012472Z/final/final_shape.ttl</x:v>
      </x:c>
    </x:row>
    <x:row r="2069" ht="22" customHeight="1">
      <x:c r="A2069" s="10" t="str">
        <x:v>V2_FALLBACK25</x:v>
      </x:c>
      <x:c r="B2069" s="10" t="str">
        <x:v>TRF-103</x:v>
      </x:c>
      <x:c r="C2069" s="10" t="str">
        <x:v>TRF-103-F02</x:v>
      </x:c>
      <x:c r="D2069" s="10" t="str">
        <x:v>RUN_01</x:v>
      </x:c>
      <x:c r="E2069" s="10" t="str">
        <x:v>ORIGINAL_LEDGER</x:v>
      </x:c>
      <x:c r="F2069" s="10" t="str">
        <x:v>FAIL</x:v>
      </x:c>
      <x:c r="G2069" s="10" t="str">
        <x:v>FAIL</x:v>
      </x:c>
      <x:c r="H2069" s="10" t="str">
        <x:v>EXECUTED</x:v>
      </x:c>
      <x:c r="I2069" s="10" t="str">
        <x:v>PARSED</x:v>
      </x:c>
      <x:c r="J2069" s="10" t="str">
        <x:v>GENERATION_ACCEPTED</x:v>
      </x:c>
      <x:c r="K2069" s="10" t="str">
        <x:v>1c4e5b83174b86ee4a4dbddf9aa43e6d31a2b8a59ef02bc424e3823a36079255</x:v>
      </x:c>
      <x:c r="L2069" s="10" t="str">
        <x:v>full_repair_v2</x:v>
      </x:c>
      <x:c r="M2069" s="10" t="n">
        <x:v>1</x:v>
      </x:c>
      <x:c r="N2069" s="10" t="n">
        <x:v>0</x:v>
      </x:c>
      <x:c r="O2069" s="10" t="n">
        <x:v>0</x:v>
      </x:c>
      <x:c r="P2069" s="9" t="str">
        <x:f>'CaseReview'!U2069</x:f>
        <x:v>FAIL</x:v>
      </x:c>
      <x:c r="Q2069" s="9" t="n">
        <x:f>IF(AND(T2069=1,G2069=P2069),1,0)</x:f>
        <x:v>1</x:v>
      </x:c>
      <x:c r="R2069" s="9" t="n">
        <x:f>IF(AND(T2069=1,G2069="PASS",P2069="FAIL"),1,0)</x:f>
        <x:v>0</x:v>
      </x:c>
      <x:c r="S2069" s="9" t="n">
        <x:f>IF(AND(T2069=1,G2069="FAIL",P2069="PASS"),1,0)</x:f>
        <x:v>0</x:v>
      </x:c>
      <x:c r="T2069" s="9" t="n">
        <x:v>1</x:v>
      </x:c>
      <x:c r="U2069" s="9" t="n">
        <x:v>4</x:v>
      </x:c>
      <x:c r="V2069" s="9" t="str">
        <x:v>MVP/SHACL_GENERATION_PIPELINE/experiments/FULL_REPAIR_V2/RUN_01/runs/RUN-TRF-103-20260915T135344012472Z/final/final_shape.ttl</x:v>
      </x:c>
    </x:row>
    <x:row r="2070" ht="22" customHeight="1">
      <x:c r="A2070" s="10" t="str">
        <x:v>V2_FALLBACK25</x:v>
      </x:c>
      <x:c r="B2070" s="10" t="str">
        <x:v>TRF-103</x:v>
      </x:c>
      <x:c r="C2070" s="10" t="str">
        <x:v>TRF-103-P01</x:v>
      </x:c>
      <x:c r="D2070" s="10" t="str">
        <x:v>RUN_01</x:v>
      </x:c>
      <x:c r="E2070" s="10" t="str">
        <x:v>ORIGINAL_LEDGER</x:v>
      </x:c>
      <x:c r="F2070" s="10" t="str">
        <x:v>PASS</x:v>
      </x:c>
      <x:c r="G2070" s="10" t="str">
        <x:v>PASS</x:v>
      </x:c>
      <x:c r="H2070" s="10" t="str">
        <x:v>EXECUTED</x:v>
      </x:c>
      <x:c r="I2070" s="10" t="str">
        <x:v>PARSED</x:v>
      </x:c>
      <x:c r="J2070" s="10" t="str">
        <x:v>GENERATION_ACCEPTED</x:v>
      </x:c>
      <x:c r="K2070" s="10" t="str">
        <x:v>1c4e5b83174b86ee4a4dbddf9aa43e6d31a2b8a59ef02bc424e3823a36079255</x:v>
      </x:c>
      <x:c r="L2070" s="10" t="str">
        <x:v>full_repair_v2</x:v>
      </x:c>
      <x:c r="M2070" s="10" t="n">
        <x:v>1</x:v>
      </x:c>
      <x:c r="N2070" s="10" t="n">
        <x:v>0</x:v>
      </x:c>
      <x:c r="O2070" s="10" t="n">
        <x:v>0</x:v>
      </x:c>
      <x:c r="P2070" s="9" t="str">
        <x:f>'CaseReview'!U2070</x:f>
        <x:v>PASS</x:v>
      </x:c>
      <x:c r="Q2070" s="9" t="n">
        <x:f>IF(AND(T2070=1,G2070=P2070),1,0)</x:f>
        <x:v>1</x:v>
      </x:c>
      <x:c r="R2070" s="9" t="n">
        <x:f>IF(AND(T2070=1,G2070="PASS",P2070="FAIL"),1,0)</x:f>
        <x:v>0</x:v>
      </x:c>
      <x:c r="S2070" s="9" t="n">
        <x:f>IF(AND(T2070=1,G2070="FAIL",P2070="PASS"),1,0)</x:f>
        <x:v>0</x:v>
      </x:c>
      <x:c r="T2070" s="9" t="n">
        <x:v>1</x:v>
      </x:c>
      <x:c r="U2070" s="9" t="n">
        <x:v>4</x:v>
      </x:c>
      <x:c r="V2070" s="9" t="str">
        <x:v>MVP/SHACL_GENERATION_PIPELINE/experiments/FULL_REPAIR_V2/RUN_01/runs/RUN-TRF-103-20260915T135344012472Z/final/final_shape.ttl</x:v>
      </x:c>
    </x:row>
    <x:row r="2071" ht="22" customHeight="1">
      <x:c r="A2071" s="10" t="str">
        <x:v>V2_FALLBACK25</x:v>
      </x:c>
      <x:c r="B2071" s="10" t="str">
        <x:v>TRF-103</x:v>
      </x:c>
      <x:c r="C2071" s="10" t="str">
        <x:v>TRF-103-P02</x:v>
      </x:c>
      <x:c r="D2071" s="10" t="str">
        <x:v>RUN_01</x:v>
      </x:c>
      <x:c r="E2071" s="10" t="str">
        <x:v>ORIGINAL_LEDGER</x:v>
      </x:c>
      <x:c r="F2071" s="10" t="str">
        <x:v>PASS</x:v>
      </x:c>
      <x:c r="G2071" s="10" t="str">
        <x:v>PASS</x:v>
      </x:c>
      <x:c r="H2071" s="10" t="str">
        <x:v>EXECUTED</x:v>
      </x:c>
      <x:c r="I2071" s="10" t="str">
        <x:v>PARSED</x:v>
      </x:c>
      <x:c r="J2071" s="10" t="str">
        <x:v>GENERATION_ACCEPTED</x:v>
      </x:c>
      <x:c r="K2071" s="10" t="str">
        <x:v>1c4e5b83174b86ee4a4dbddf9aa43e6d31a2b8a59ef02bc424e3823a36079255</x:v>
      </x:c>
      <x:c r="L2071" s="10" t="str">
        <x:v>full_repair_v2</x:v>
      </x:c>
      <x:c r="M2071" s="10" t="n">
        <x:v>1</x:v>
      </x:c>
      <x:c r="N2071" s="10" t="n">
        <x:v>0</x:v>
      </x:c>
      <x:c r="O2071" s="10" t="n">
        <x:v>0</x:v>
      </x:c>
      <x:c r="P2071" s="9" t="str">
        <x:f>'CaseReview'!U2071</x:f>
        <x:v>PASS</x:v>
      </x:c>
      <x:c r="Q2071" s="9" t="n">
        <x:f>IF(AND(T2071=1,G2071=P2071),1,0)</x:f>
        <x:v>1</x:v>
      </x:c>
      <x:c r="R2071" s="9" t="n">
        <x:f>IF(AND(T2071=1,G2071="PASS",P2071="FAIL"),1,0)</x:f>
        <x:v>0</x:v>
      </x:c>
      <x:c r="S2071" s="9" t="n">
        <x:f>IF(AND(T2071=1,G2071="FAIL",P2071="PASS"),1,0)</x:f>
        <x:v>0</x:v>
      </x:c>
      <x:c r="T2071" s="9" t="n">
        <x:v>1</x:v>
      </x:c>
      <x:c r="U2071" s="9" t="n">
        <x:v>4</x:v>
      </x:c>
      <x:c r="V2071" s="9" t="str">
        <x:v>MVP/SHACL_GENERATION_PIPELINE/experiments/FULL_REPAIR_V2/RUN_01/runs/RUN-TRF-103-20260915T135344012472Z/final/final_shape.ttl</x:v>
      </x:c>
    </x:row>
    <x:row r="2072" ht="22" customHeight="1">
      <x:c r="A2072" s="10" t="str">
        <x:v>V2_FALLBACK25</x:v>
      </x:c>
      <x:c r="B2072" s="10" t="str">
        <x:v>TRF-104</x:v>
      </x:c>
      <x:c r="C2072" s="10" t="str">
        <x:v>TRF-104-F01</x:v>
      </x:c>
      <x:c r="D2072" s="10" t="str">
        <x:v>RUN_01</x:v>
      </x:c>
      <x:c r="E2072" s="10" t="str">
        <x:v>ORIGINAL_LEDGER</x:v>
      </x:c>
      <x:c r="F2072" s="10" t="str">
        <x:v>FAIL</x:v>
      </x:c>
      <x:c r="G2072" s="10" t="str">
        <x:v>FAIL</x:v>
      </x:c>
      <x:c r="H2072" s="10" t="str">
        <x:v>EXECUTED</x:v>
      </x:c>
      <x:c r="I2072" s="10" t="str">
        <x:v>PARSED</x:v>
      </x:c>
      <x:c r="J2072" s="10" t="str">
        <x:v>GENERATION_ACCEPTED</x:v>
      </x:c>
      <x:c r="K2072" s="10" t="str">
        <x:v>30e13c29b31eeb7df2c7d97a6f040677d0e2392548d4b3245d482dd323c52267</x:v>
      </x:c>
      <x:c r="L2072" s="10" t="str">
        <x:v>full_repair_v2</x:v>
      </x:c>
      <x:c r="M2072" s="10" t="n">
        <x:v>1</x:v>
      </x:c>
      <x:c r="N2072" s="10" t="n">
        <x:v>0</x:v>
      </x:c>
      <x:c r="O2072" s="10" t="n">
        <x:v>0</x:v>
      </x:c>
      <x:c r="P2072" s="9" t="str">
        <x:f>'CaseReview'!U2072</x:f>
        <x:v>FAIL</x:v>
      </x:c>
      <x:c r="Q2072" s="9" t="n">
        <x:f>IF(AND(T2072=1,G2072=P2072),1,0)</x:f>
        <x:v>1</x:v>
      </x:c>
      <x:c r="R2072" s="9" t="n">
        <x:f>IF(AND(T2072=1,G2072="PASS",P2072="FAIL"),1,0)</x:f>
        <x:v>0</x:v>
      </x:c>
      <x:c r="S2072" s="9" t="n">
        <x:f>IF(AND(T2072=1,G2072="FAIL",P2072="PASS"),1,0)</x:f>
        <x:v>0</x:v>
      </x:c>
      <x:c r="T2072" s="9" t="n">
        <x:v>1</x:v>
      </x:c>
      <x:c r="U2072" s="9" t="n">
        <x:v>5</x:v>
      </x:c>
      <x:c r="V2072" s="9" t="str">
        <x:v>MVP/SHACL_GENERATION_PIPELINE/experiments/FULL_REPAIR_V2/RUN_01/runs/RUN-TRF-104-20260915T135403601017Z/final/final_shape.ttl</x:v>
      </x:c>
    </x:row>
    <x:row r="2073" ht="22" customHeight="1">
      <x:c r="A2073" s="10" t="str">
        <x:v>V2_FALLBACK25</x:v>
      </x:c>
      <x:c r="B2073" s="10" t="str">
        <x:v>TRF-104</x:v>
      </x:c>
      <x:c r="C2073" s="10" t="str">
        <x:v>TRF-104-F02</x:v>
      </x:c>
      <x:c r="D2073" s="10" t="str">
        <x:v>RUN_01</x:v>
      </x:c>
      <x:c r="E2073" s="10" t="str">
        <x:v>ORIGINAL_LEDGER</x:v>
      </x:c>
      <x:c r="F2073" s="10" t="str">
        <x:v>FAIL</x:v>
      </x:c>
      <x:c r="G2073" s="10" t="str">
        <x:v>FAIL</x:v>
      </x:c>
      <x:c r="H2073" s="10" t="str">
        <x:v>EXECUTED</x:v>
      </x:c>
      <x:c r="I2073" s="10" t="str">
        <x:v>PARSED</x:v>
      </x:c>
      <x:c r="J2073" s="10" t="str">
        <x:v>GENERATION_ACCEPTED</x:v>
      </x:c>
      <x:c r="K2073" s="10" t="str">
        <x:v>30e13c29b31eeb7df2c7d97a6f040677d0e2392548d4b3245d482dd323c52267</x:v>
      </x:c>
      <x:c r="L2073" s="10" t="str">
        <x:v>full_repair_v2</x:v>
      </x:c>
      <x:c r="M2073" s="10" t="n">
        <x:v>1</x:v>
      </x:c>
      <x:c r="N2073" s="10" t="n">
        <x:v>0</x:v>
      </x:c>
      <x:c r="O2073" s="10" t="n">
        <x:v>0</x:v>
      </x:c>
      <x:c r="P2073" s="9" t="str">
        <x:f>'CaseReview'!U2073</x:f>
        <x:v>FAIL</x:v>
      </x:c>
      <x:c r="Q2073" s="9" t="n">
        <x:f>IF(AND(T2073=1,G2073=P2073),1,0)</x:f>
        <x:v>1</x:v>
      </x:c>
      <x:c r="R2073" s="9" t="n">
        <x:f>IF(AND(T2073=1,G2073="PASS",P2073="FAIL"),1,0)</x:f>
        <x:v>0</x:v>
      </x:c>
      <x:c r="S2073" s="9" t="n">
        <x:f>IF(AND(T2073=1,G2073="FAIL",P2073="PASS"),1,0)</x:f>
        <x:v>0</x:v>
      </x:c>
      <x:c r="T2073" s="9" t="n">
        <x:v>1</x:v>
      </x:c>
      <x:c r="U2073" s="9" t="n">
        <x:v>5</x:v>
      </x:c>
      <x:c r="V2073" s="9" t="str">
        <x:v>MVP/SHACL_GENERATION_PIPELINE/experiments/FULL_REPAIR_V2/RUN_01/runs/RUN-TRF-104-20260915T135403601017Z/final/final_shape.ttl</x:v>
      </x:c>
    </x:row>
    <x:row r="2074" ht="22" customHeight="1">
      <x:c r="A2074" s="10" t="str">
        <x:v>V2_FALLBACK25</x:v>
      </x:c>
      <x:c r="B2074" s="10" t="str">
        <x:v>TRF-104</x:v>
      </x:c>
      <x:c r="C2074" s="10" t="str">
        <x:v>TRF-104-P01</x:v>
      </x:c>
      <x:c r="D2074" s="10" t="str">
        <x:v>RUN_01</x:v>
      </x:c>
      <x:c r="E2074" s="10" t="str">
        <x:v>ORIGINAL_LEDGER</x:v>
      </x:c>
      <x:c r="F2074" s="10" t="str">
        <x:v>PASS</x:v>
      </x:c>
      <x:c r="G2074" s="10" t="str">
        <x:v>PASS</x:v>
      </x:c>
      <x:c r="H2074" s="10" t="str">
        <x:v>EXECUTED</x:v>
      </x:c>
      <x:c r="I2074" s="10" t="str">
        <x:v>PARSED</x:v>
      </x:c>
      <x:c r="J2074" s="10" t="str">
        <x:v>GENERATION_ACCEPTED</x:v>
      </x:c>
      <x:c r="K2074" s="10" t="str">
        <x:v>30e13c29b31eeb7df2c7d97a6f040677d0e2392548d4b3245d482dd323c52267</x:v>
      </x:c>
      <x:c r="L2074" s="10" t="str">
        <x:v>full_repair_v2</x:v>
      </x:c>
      <x:c r="M2074" s="10" t="n">
        <x:v>1</x:v>
      </x:c>
      <x:c r="N2074" s="10" t="n">
        <x:v>0</x:v>
      </x:c>
      <x:c r="O2074" s="10" t="n">
        <x:v>0</x:v>
      </x:c>
      <x:c r="P2074" s="9" t="str">
        <x:f>'CaseReview'!U2074</x:f>
        <x:v>PASS</x:v>
      </x:c>
      <x:c r="Q2074" s="9" t="n">
        <x:f>IF(AND(T2074=1,G2074=P2074),1,0)</x:f>
        <x:v>1</x:v>
      </x:c>
      <x:c r="R2074" s="9" t="n">
        <x:f>IF(AND(T2074=1,G2074="PASS",P2074="FAIL"),1,0)</x:f>
        <x:v>0</x:v>
      </x:c>
      <x:c r="S2074" s="9" t="n">
        <x:f>IF(AND(T2074=1,G2074="FAIL",P2074="PASS"),1,0)</x:f>
        <x:v>0</x:v>
      </x:c>
      <x:c r="T2074" s="9" t="n">
        <x:v>1</x:v>
      </x:c>
      <x:c r="U2074" s="9" t="n">
        <x:v>5</x:v>
      </x:c>
      <x:c r="V2074" s="9" t="str">
        <x:v>MVP/SHACL_GENERATION_PIPELINE/experiments/FULL_REPAIR_V2/RUN_01/runs/RUN-TRF-104-20260915T135403601017Z/final/final_shape.ttl</x:v>
      </x:c>
    </x:row>
    <x:row r="2075" ht="22" customHeight="1">
      <x:c r="A2075" s="10" t="str">
        <x:v>V2_FALLBACK25</x:v>
      </x:c>
      <x:c r="B2075" s="10" t="str">
        <x:v>TRF-104</x:v>
      </x:c>
      <x:c r="C2075" s="10" t="str">
        <x:v>TRF-104-P02</x:v>
      </x:c>
      <x:c r="D2075" s="10" t="str">
        <x:v>RUN_01</x:v>
      </x:c>
      <x:c r="E2075" s="10" t="str">
        <x:v>ORIGINAL_LEDGER</x:v>
      </x:c>
      <x:c r="F2075" s="10" t="str">
        <x:v>PASS</x:v>
      </x:c>
      <x:c r="G2075" s="10" t="str">
        <x:v>PASS</x:v>
      </x:c>
      <x:c r="H2075" s="10" t="str">
        <x:v>EXECUTED</x:v>
      </x:c>
      <x:c r="I2075" s="10" t="str">
        <x:v>PARSED</x:v>
      </x:c>
      <x:c r="J2075" s="10" t="str">
        <x:v>GENERATION_ACCEPTED</x:v>
      </x:c>
      <x:c r="K2075" s="10" t="str">
        <x:v>30e13c29b31eeb7df2c7d97a6f040677d0e2392548d4b3245d482dd323c52267</x:v>
      </x:c>
      <x:c r="L2075" s="10" t="str">
        <x:v>full_repair_v2</x:v>
      </x:c>
      <x:c r="M2075" s="10" t="n">
        <x:v>1</x:v>
      </x:c>
      <x:c r="N2075" s="10" t="n">
        <x:v>0</x:v>
      </x:c>
      <x:c r="O2075" s="10" t="n">
        <x:v>0</x:v>
      </x:c>
      <x:c r="P2075" s="9" t="str">
        <x:f>'CaseReview'!U2075</x:f>
        <x:v>PASS</x:v>
      </x:c>
      <x:c r="Q2075" s="9" t="n">
        <x:f>IF(AND(T2075=1,G2075=P2075),1,0)</x:f>
        <x:v>1</x:v>
      </x:c>
      <x:c r="R2075" s="9" t="n">
        <x:f>IF(AND(T2075=1,G2075="PASS",P2075="FAIL"),1,0)</x:f>
        <x:v>0</x:v>
      </x:c>
      <x:c r="S2075" s="9" t="n">
        <x:f>IF(AND(T2075=1,G2075="FAIL",P2075="PASS"),1,0)</x:f>
        <x:v>0</x:v>
      </x:c>
      <x:c r="T2075" s="9" t="n">
        <x:v>1</x:v>
      </x:c>
      <x:c r="U2075" s="9" t="n">
        <x:v>5</x:v>
      </x:c>
      <x:c r="V2075" s="9" t="str">
        <x:v>MVP/SHACL_GENERATION_PIPELINE/experiments/FULL_REPAIR_V2/RUN_01/runs/RUN-TRF-104-20260915T135403601017Z/final/final_shape.ttl</x:v>
      </x:c>
    </x:row>
    <x:row r="2076" ht="22" customHeight="1">
      <x:c r="A2076" s="10" t="str">
        <x:v>V2_FALLBACK25</x:v>
      </x:c>
      <x:c r="B2076" s="10" t="str">
        <x:v>TRF-104</x:v>
      </x:c>
      <x:c r="C2076" s="10" t="str">
        <x:v>TRF-104-P03</x:v>
      </x:c>
      <x:c r="D2076" s="10" t="str">
        <x:v>RUN_01</x:v>
      </x:c>
      <x:c r="E2076" s="10" t="str">
        <x:v>ORIGINAL_LEDGER</x:v>
      </x:c>
      <x:c r="F2076" s="10" t="str">
        <x:v>PASS</x:v>
      </x:c>
      <x:c r="G2076" s="10" t="str">
        <x:v>FAIL</x:v>
      </x:c>
      <x:c r="H2076" s="10" t="str">
        <x:v>EXECUTED</x:v>
      </x:c>
      <x:c r="I2076" s="10" t="str">
        <x:v>PARSED</x:v>
      </x:c>
      <x:c r="J2076" s="10" t="str">
        <x:v>GENERATION_ACCEPTED</x:v>
      </x:c>
      <x:c r="K2076" s="10" t="str">
        <x:v>30e13c29b31eeb7df2c7d97a6f040677d0e2392548d4b3245d482dd323c52267</x:v>
      </x:c>
      <x:c r="L2076" s="10" t="str">
        <x:v>full_repair_v2</x:v>
      </x:c>
      <x:c r="M2076" s="10" t="n">
        <x:v>0</x:v>
      </x:c>
      <x:c r="N2076" s="10" t="n">
        <x:v>0</x:v>
      </x:c>
      <x:c r="O2076" s="10" t="n">
        <x:v>1</x:v>
      </x:c>
      <x:c r="P2076" s="9" t="str">
        <x:f>'CaseReview'!U2076</x:f>
        <x:v>PASS</x:v>
      </x:c>
      <x:c r="Q2076" s="9" t="n">
        <x:f>IF(AND(T2076=1,G2076=P2076),1,0)</x:f>
        <x:v>0</x:v>
      </x:c>
      <x:c r="R2076" s="9" t="n">
        <x:f>IF(AND(T2076=1,G2076="PASS",P2076="FAIL"),1,0)</x:f>
        <x:v>0</x:v>
      </x:c>
      <x:c r="S2076" s="9" t="n">
        <x:f>IF(AND(T2076=1,G2076="FAIL",P2076="PASS"),1,0)</x:f>
        <x:v>1</x:v>
      </x:c>
      <x:c r="T2076" s="9" t="n">
        <x:v>1</x:v>
      </x:c>
      <x:c r="U2076" s="9" t="n">
        <x:v>5</x:v>
      </x:c>
      <x:c r="V2076" s="9" t="str">
        <x:v>MVP/SHACL_GENERATION_PIPELINE/experiments/FULL_REPAIR_V2/RUN_01/runs/RUN-TRF-104-20260915T135403601017Z/final/final_shape.ttl</x:v>
      </x:c>
    </x:row>
    <x:row r="2077" ht="22" customHeight="1">
      <x:c r="A2077" s="10" t="str">
        <x:v>V2_FALLBACK25</x:v>
      </x:c>
      <x:c r="B2077" s="10" t="str">
        <x:v>TRF-108</x:v>
      </x:c>
      <x:c r="C2077" s="10" t="str">
        <x:v>TRF-108-F01</x:v>
      </x:c>
      <x:c r="D2077" s="10" t="str">
        <x:v>RUN_01</x:v>
      </x:c>
      <x:c r="E2077" s="10" t="str">
        <x:v>REJECTED_ATTEMPT_04</x:v>
      </x:c>
      <x:c r="F2077" s="10" t="str">
        <x:v>FAIL</x:v>
      </x:c>
      <x:c r="G2077" s="10" t="str">
        <x:v>FAIL</x:v>
      </x:c>
      <x:c r="H2077" s="10" t="str">
        <x:v>EXECUTED</x:v>
      </x:c>
      <x:c r="I2077" s="10" t="str">
        <x:v>PARSED</x:v>
      </x:c>
      <x:c r="J2077" s="10" t="str">
        <x:v>MAX_ATTEMPTS_REACHED</x:v>
      </x:c>
      <x:c r="K2077" s="10" t="str">
        <x:v>390883d39692603b29757dfbf7fd4577a6f34034abc5ce2d281c26b1e9a1afc5</x:v>
      </x:c>
      <x:c r="L2077" s="10" t="str">
        <x:v>rejected_attempt4</x:v>
      </x:c>
      <x:c r="M2077" s="10" t="n">
        <x:v>1</x:v>
      </x:c>
      <x:c r="N2077" s="10" t="n">
        <x:v>0</x:v>
      </x:c>
      <x:c r="O2077" s="10" t="n">
        <x:v>0</x:v>
      </x:c>
      <x:c r="P2077" s="9" t="str">
        <x:f>'CaseReview'!U2077</x:f>
        <x:v>FAIL</x:v>
      </x:c>
      <x:c r="Q2077" s="9" t="n">
        <x:f>IF(AND(T2077=1,G2077=P2077),1,0)</x:f>
        <x:v>1</x:v>
      </x:c>
      <x:c r="R2077" s="9" t="n">
        <x:f>IF(AND(T2077=1,G2077="PASS",P2077="FAIL"),1,0)</x:f>
        <x:v>0</x:v>
      </x:c>
      <x:c r="S2077" s="9" t="n">
        <x:f>IF(AND(T2077=1,G2077="FAIL",P2077="PASS"),1,0)</x:f>
        <x:v>0</x:v>
      </x:c>
      <x:c r="T2077" s="9" t="n">
        <x:v>1</x:v>
      </x:c>
      <x:c r="U2077" s="9" t="n">
        <x:v>4</x:v>
      </x:c>
      <x:c r="V2077" s="9" t="str">
        <x:v>MVP/SHACL_GENERATION_PIPELINE/experiments/FULL_REPAIR_V2/RUN_01/runs/RUN-TRF-108-20260915T135541952829Z/artifacts/attempt_04/candidate_shape.ttl</x:v>
      </x:c>
    </x:row>
    <x:row r="2078" ht="22" customHeight="1">
      <x:c r="A2078" s="10" t="str">
        <x:v>V2_FALLBACK25</x:v>
      </x:c>
      <x:c r="B2078" s="10" t="str">
        <x:v>TRF-108</x:v>
      </x:c>
      <x:c r="C2078" s="10" t="str">
        <x:v>TRF-108-F02</x:v>
      </x:c>
      <x:c r="D2078" s="10" t="str">
        <x:v>RUN_01</x:v>
      </x:c>
      <x:c r="E2078" s="10" t="str">
        <x:v>REJECTED_ATTEMPT_04</x:v>
      </x:c>
      <x:c r="F2078" s="10" t="str">
        <x:v>FAIL</x:v>
      </x:c>
      <x:c r="G2078" s="10" t="str">
        <x:v>FAIL</x:v>
      </x:c>
      <x:c r="H2078" s="10" t="str">
        <x:v>EXECUTED</x:v>
      </x:c>
      <x:c r="I2078" s="10" t="str">
        <x:v>PARSED</x:v>
      </x:c>
      <x:c r="J2078" s="10" t="str">
        <x:v>MAX_ATTEMPTS_REACHED</x:v>
      </x:c>
      <x:c r="K2078" s="10" t="str">
        <x:v>390883d39692603b29757dfbf7fd4577a6f34034abc5ce2d281c26b1e9a1afc5</x:v>
      </x:c>
      <x:c r="L2078" s="10" t="str">
        <x:v>rejected_attempt4</x:v>
      </x:c>
      <x:c r="M2078" s="10" t="n">
        <x:v>1</x:v>
      </x:c>
      <x:c r="N2078" s="10" t="n">
        <x:v>0</x:v>
      </x:c>
      <x:c r="O2078" s="10" t="n">
        <x:v>0</x:v>
      </x:c>
      <x:c r="P2078" s="9" t="str">
        <x:f>'CaseReview'!U2078</x:f>
        <x:v>FAIL</x:v>
      </x:c>
      <x:c r="Q2078" s="9" t="n">
        <x:f>IF(AND(T2078=1,G2078=P2078),1,0)</x:f>
        <x:v>1</x:v>
      </x:c>
      <x:c r="R2078" s="9" t="n">
        <x:f>IF(AND(T2078=1,G2078="PASS",P2078="FAIL"),1,0)</x:f>
        <x:v>0</x:v>
      </x:c>
      <x:c r="S2078" s="9" t="n">
        <x:f>IF(AND(T2078=1,G2078="FAIL",P2078="PASS"),1,0)</x:f>
        <x:v>0</x:v>
      </x:c>
      <x:c r="T2078" s="9" t="n">
        <x:v>1</x:v>
      </x:c>
      <x:c r="U2078" s="9" t="n">
        <x:v>4</x:v>
      </x:c>
      <x:c r="V2078" s="9" t="str">
        <x:v>MVP/SHACL_GENERATION_PIPELINE/experiments/FULL_REPAIR_V2/RUN_01/runs/RUN-TRF-108-20260915T135541952829Z/artifacts/attempt_04/candidate_shape.ttl</x:v>
      </x:c>
    </x:row>
    <x:row r="2079" ht="22" customHeight="1">
      <x:c r="A2079" s="10" t="str">
        <x:v>V2_FALLBACK25</x:v>
      </x:c>
      <x:c r="B2079" s="10" t="str">
        <x:v>TRF-108</x:v>
      </x:c>
      <x:c r="C2079" s="10" t="str">
        <x:v>TRF-108-P01</x:v>
      </x:c>
      <x:c r="D2079" s="10" t="str">
        <x:v>RUN_01</x:v>
      </x:c>
      <x:c r="E2079" s="10" t="str">
        <x:v>REJECTED_ATTEMPT_04</x:v>
      </x:c>
      <x:c r="F2079" s="10" t="str">
        <x:v>PASS</x:v>
      </x:c>
      <x:c r="G2079" s="10" t="str">
        <x:v>FAIL</x:v>
      </x:c>
      <x:c r="H2079" s="10" t="str">
        <x:v>EXECUTED</x:v>
      </x:c>
      <x:c r="I2079" s="10" t="str">
        <x:v>PARSED</x:v>
      </x:c>
      <x:c r="J2079" s="10" t="str">
        <x:v>MAX_ATTEMPTS_REACHED</x:v>
      </x:c>
      <x:c r="K2079" s="10" t="str">
        <x:v>390883d39692603b29757dfbf7fd4577a6f34034abc5ce2d281c26b1e9a1afc5</x:v>
      </x:c>
      <x:c r="L2079" s="10" t="str">
        <x:v>rejected_attempt4</x:v>
      </x:c>
      <x:c r="M2079" s="10" t="n">
        <x:v>0</x:v>
      </x:c>
      <x:c r="N2079" s="10" t="n">
        <x:v>0</x:v>
      </x:c>
      <x:c r="O2079" s="10" t="n">
        <x:v>1</x:v>
      </x:c>
      <x:c r="P2079" s="9" t="str">
        <x:f>'CaseReview'!U2079</x:f>
        <x:v>PASS</x:v>
      </x:c>
      <x:c r="Q2079" s="9" t="n">
        <x:f>IF(AND(T2079=1,G2079=P2079),1,0)</x:f>
        <x:v>0</x:v>
      </x:c>
      <x:c r="R2079" s="9" t="n">
        <x:f>IF(AND(T2079=1,G2079="PASS",P2079="FAIL"),1,0)</x:f>
        <x:v>0</x:v>
      </x:c>
      <x:c r="S2079" s="9" t="n">
        <x:f>IF(AND(T2079=1,G2079="FAIL",P2079="PASS"),1,0)</x:f>
        <x:v>1</x:v>
      </x:c>
      <x:c r="T2079" s="9" t="n">
        <x:v>1</x:v>
      </x:c>
      <x:c r="U2079" s="9" t="n">
        <x:v>4</x:v>
      </x:c>
      <x:c r="V2079" s="9" t="str">
        <x:v>MVP/SHACL_GENERATION_PIPELINE/experiments/FULL_REPAIR_V2/RUN_01/runs/RUN-TRF-108-20260915T135541952829Z/artifacts/attempt_04/candidate_shape.ttl</x:v>
      </x:c>
    </x:row>
    <x:row r="2080" ht="22" customHeight="1">
      <x:c r="A2080" s="10" t="str">
        <x:v>V2_FALLBACK25</x:v>
      </x:c>
      <x:c r="B2080" s="10" t="str">
        <x:v>TRF-108</x:v>
      </x:c>
      <x:c r="C2080" s="10" t="str">
        <x:v>TRF-108-P02</x:v>
      </x:c>
      <x:c r="D2080" s="10" t="str">
        <x:v>RUN_01</x:v>
      </x:c>
      <x:c r="E2080" s="10" t="str">
        <x:v>REJECTED_ATTEMPT_04</x:v>
      </x:c>
      <x:c r="F2080" s="10" t="str">
        <x:v>PASS</x:v>
      </x:c>
      <x:c r="G2080" s="10" t="str">
        <x:v>FAIL</x:v>
      </x:c>
      <x:c r="H2080" s="10" t="str">
        <x:v>EXECUTED</x:v>
      </x:c>
      <x:c r="I2080" s="10" t="str">
        <x:v>PARSED</x:v>
      </x:c>
      <x:c r="J2080" s="10" t="str">
        <x:v>MAX_ATTEMPTS_REACHED</x:v>
      </x:c>
      <x:c r="K2080" s="10" t="str">
        <x:v>390883d39692603b29757dfbf7fd4577a6f34034abc5ce2d281c26b1e9a1afc5</x:v>
      </x:c>
      <x:c r="L2080" s="10" t="str">
        <x:v>rejected_attempt4</x:v>
      </x:c>
      <x:c r="M2080" s="10" t="n">
        <x:v>0</x:v>
      </x:c>
      <x:c r="N2080" s="10" t="n">
        <x:v>0</x:v>
      </x:c>
      <x:c r="O2080" s="10" t="n">
        <x:v>1</x:v>
      </x:c>
      <x:c r="P2080" s="9" t="str">
        <x:f>'CaseReview'!U2080</x:f>
        <x:v>PASS</x:v>
      </x:c>
      <x:c r="Q2080" s="9" t="n">
        <x:f>IF(AND(T2080=1,G2080=P2080),1,0)</x:f>
        <x:v>0</x:v>
      </x:c>
      <x:c r="R2080" s="9" t="n">
        <x:f>IF(AND(T2080=1,G2080="PASS",P2080="FAIL"),1,0)</x:f>
        <x:v>0</x:v>
      </x:c>
      <x:c r="S2080" s="9" t="n">
        <x:f>IF(AND(T2080=1,G2080="FAIL",P2080="PASS"),1,0)</x:f>
        <x:v>1</x:v>
      </x:c>
      <x:c r="T2080" s="9" t="n">
        <x:v>1</x:v>
      </x:c>
      <x:c r="U2080" s="9" t="n">
        <x:v>4</x:v>
      </x:c>
      <x:c r="V2080" s="9" t="str">
        <x:v>MVP/SHACL_GENERATION_PIPELINE/experiments/FULL_REPAIR_V2/RUN_01/runs/RUN-TRF-108-20260915T135541952829Z/artifacts/attempt_04/candidate_shape.ttl</x:v>
      </x:c>
    </x:row>
    <x:row r="2081" ht="22" customHeight="1">
      <x:c r="A2081" s="10" t="str">
        <x:v>V2_FALLBACK25</x:v>
      </x:c>
      <x:c r="B2081" s="10" t="str">
        <x:v>TRF-109</x:v>
      </x:c>
      <x:c r="C2081" s="10" t="str">
        <x:v>TRF-109-F01</x:v>
      </x:c>
      <x:c r="D2081" s="10" t="str">
        <x:v>RUN_01</x:v>
      </x:c>
      <x:c r="E2081" s="10" t="str">
        <x:v>ORIGINAL_LEDGER</x:v>
      </x:c>
      <x:c r="F2081" s="10" t="str">
        <x:v>FAIL</x:v>
      </x:c>
      <x:c r="G2081" s="10" t="str">
        <x:v>FAIL</x:v>
      </x:c>
      <x:c r="H2081" s="10" t="str">
        <x:v>EXECUTED</x:v>
      </x:c>
      <x:c r="I2081" s="10" t="str">
        <x:v>PARSED</x:v>
      </x:c>
      <x:c r="J2081" s="10" t="str">
        <x:v>GENERATION_ACCEPTED</x:v>
      </x:c>
      <x:c r="K2081" s="10" t="str">
        <x:v>9e89f709645c3ee073b40c4166a23a930876f4debde83c653548cadd07599fdd</x:v>
      </x:c>
      <x:c r="L2081" s="10" t="str">
        <x:v>full_repair_v2</x:v>
      </x:c>
      <x:c r="M2081" s="10" t="n">
        <x:v>1</x:v>
      </x:c>
      <x:c r="N2081" s="10" t="n">
        <x:v>0</x:v>
      </x:c>
      <x:c r="O2081" s="10" t="n">
        <x:v>0</x:v>
      </x:c>
      <x:c r="P2081" s="9" t="str">
        <x:f>'CaseReview'!U2081</x:f>
        <x:v>FAIL</x:v>
      </x:c>
      <x:c r="Q2081" s="9" t="n">
        <x:f>IF(AND(T2081=1,G2081=P2081),1,0)</x:f>
        <x:v>1</x:v>
      </x:c>
      <x:c r="R2081" s="9" t="n">
        <x:f>IF(AND(T2081=1,G2081="PASS",P2081="FAIL"),1,0)</x:f>
        <x:v>0</x:v>
      </x:c>
      <x:c r="S2081" s="9" t="n">
        <x:f>IF(AND(T2081=1,G2081="FAIL",P2081="PASS"),1,0)</x:f>
        <x:v>0</x:v>
      </x:c>
      <x:c r="T2081" s="9" t="n">
        <x:v>1</x:v>
      </x:c>
      <x:c r="U2081" s="9" t="n">
        <x:v>8</x:v>
      </x:c>
      <x:c r="V2081" s="9" t="str">
        <x:v>MVP/SHACL_GENERATION_PIPELINE/experiments/FULL_REPAIR_V2/RUN_01/runs/RUN-TRF-109-20260915T135806502086Z/final/final_shape.ttl</x:v>
      </x:c>
    </x:row>
    <x:row r="2082" ht="22" customHeight="1">
      <x:c r="A2082" s="10" t="str">
        <x:v>V2_FALLBACK25</x:v>
      </x:c>
      <x:c r="B2082" s="10" t="str">
        <x:v>TRF-109</x:v>
      </x:c>
      <x:c r="C2082" s="10" t="str">
        <x:v>TRF-109-F02</x:v>
      </x:c>
      <x:c r="D2082" s="10" t="str">
        <x:v>RUN_01</x:v>
      </x:c>
      <x:c r="E2082" s="10" t="str">
        <x:v>ORIGINAL_LEDGER</x:v>
      </x:c>
      <x:c r="F2082" s="10" t="str">
        <x:v>FAIL</x:v>
      </x:c>
      <x:c r="G2082" s="10" t="str">
        <x:v>FAIL</x:v>
      </x:c>
      <x:c r="H2082" s="10" t="str">
        <x:v>EXECUTED</x:v>
      </x:c>
      <x:c r="I2082" s="10" t="str">
        <x:v>PARSED</x:v>
      </x:c>
      <x:c r="J2082" s="10" t="str">
        <x:v>GENERATION_ACCEPTED</x:v>
      </x:c>
      <x:c r="K2082" s="10" t="str">
        <x:v>9e89f709645c3ee073b40c4166a23a930876f4debde83c653548cadd07599fdd</x:v>
      </x:c>
      <x:c r="L2082" s="10" t="str">
        <x:v>full_repair_v2</x:v>
      </x:c>
      <x:c r="M2082" s="10" t="n">
        <x:v>1</x:v>
      </x:c>
      <x:c r="N2082" s="10" t="n">
        <x:v>0</x:v>
      </x:c>
      <x:c r="O2082" s="10" t="n">
        <x:v>0</x:v>
      </x:c>
      <x:c r="P2082" s="9" t="str">
        <x:f>'CaseReview'!U2082</x:f>
        <x:v>FAIL</x:v>
      </x:c>
      <x:c r="Q2082" s="9" t="n">
        <x:f>IF(AND(T2082=1,G2082=P2082),1,0)</x:f>
        <x:v>1</x:v>
      </x:c>
      <x:c r="R2082" s="9" t="n">
        <x:f>IF(AND(T2082=1,G2082="PASS",P2082="FAIL"),1,0)</x:f>
        <x:v>0</x:v>
      </x:c>
      <x:c r="S2082" s="9" t="n">
        <x:f>IF(AND(T2082=1,G2082="FAIL",P2082="PASS"),1,0)</x:f>
        <x:v>0</x:v>
      </x:c>
      <x:c r="T2082" s="9" t="n">
        <x:v>1</x:v>
      </x:c>
      <x:c r="U2082" s="9" t="n">
        <x:v>8</x:v>
      </x:c>
      <x:c r="V2082" s="9" t="str">
        <x:v>MVP/SHACL_GENERATION_PIPELINE/experiments/FULL_REPAIR_V2/RUN_01/runs/RUN-TRF-109-20260915T135806502086Z/final/final_shape.ttl</x:v>
      </x:c>
    </x:row>
    <x:row r="2083" ht="22" customHeight="1">
      <x:c r="A2083" s="10" t="str">
        <x:v>V2_FALLBACK25</x:v>
      </x:c>
      <x:c r="B2083" s="10" t="str">
        <x:v>TRF-109</x:v>
      </x:c>
      <x:c r="C2083" s="10" t="str">
        <x:v>TRF-109-F03</x:v>
      </x:c>
      <x:c r="D2083" s="10" t="str">
        <x:v>RUN_01</x:v>
      </x:c>
      <x:c r="E2083" s="10" t="str">
        <x:v>ORIGINAL_LEDGER</x:v>
      </x:c>
      <x:c r="F2083" s="10" t="str">
        <x:v>FAIL</x:v>
      </x:c>
      <x:c r="G2083" s="10" t="str">
        <x:v>FAIL</x:v>
      </x:c>
      <x:c r="H2083" s="10" t="str">
        <x:v>EXECUTED</x:v>
      </x:c>
      <x:c r="I2083" s="10" t="str">
        <x:v>PARSED</x:v>
      </x:c>
      <x:c r="J2083" s="10" t="str">
        <x:v>GENERATION_ACCEPTED</x:v>
      </x:c>
      <x:c r="K2083" s="10" t="str">
        <x:v>9e89f709645c3ee073b40c4166a23a930876f4debde83c653548cadd07599fdd</x:v>
      </x:c>
      <x:c r="L2083" s="10" t="str">
        <x:v>full_repair_v2</x:v>
      </x:c>
      <x:c r="M2083" s="10" t="n">
        <x:v>1</x:v>
      </x:c>
      <x:c r="N2083" s="10" t="n">
        <x:v>0</x:v>
      </x:c>
      <x:c r="O2083" s="10" t="n">
        <x:v>0</x:v>
      </x:c>
      <x:c r="P2083" s="9" t="str">
        <x:f>'CaseReview'!U2083</x:f>
        <x:v>FAIL</x:v>
      </x:c>
      <x:c r="Q2083" s="9" t="n">
        <x:f>IF(AND(T2083=1,G2083=P2083),1,0)</x:f>
        <x:v>1</x:v>
      </x:c>
      <x:c r="R2083" s="9" t="n">
        <x:f>IF(AND(T2083=1,G2083="PASS",P2083="FAIL"),1,0)</x:f>
        <x:v>0</x:v>
      </x:c>
      <x:c r="S2083" s="9" t="n">
        <x:f>IF(AND(T2083=1,G2083="FAIL",P2083="PASS"),1,0)</x:f>
        <x:v>0</x:v>
      </x:c>
      <x:c r="T2083" s="9" t="n">
        <x:v>1</x:v>
      </x:c>
      <x:c r="U2083" s="9" t="n">
        <x:v>8</x:v>
      </x:c>
      <x:c r="V2083" s="9" t="str">
        <x:v>MVP/SHACL_GENERATION_PIPELINE/experiments/FULL_REPAIR_V2/RUN_01/runs/RUN-TRF-109-20260915T135806502086Z/final/final_shape.ttl</x:v>
      </x:c>
    </x:row>
    <x:row r="2084" ht="22" customHeight="1">
      <x:c r="A2084" s="10" t="str">
        <x:v>V2_FALLBACK25</x:v>
      </x:c>
      <x:c r="B2084" s="10" t="str">
        <x:v>TRF-109</x:v>
      </x:c>
      <x:c r="C2084" s="10" t="str">
        <x:v>TRF-109-F04</x:v>
      </x:c>
      <x:c r="D2084" s="10" t="str">
        <x:v>RUN_01</x:v>
      </x:c>
      <x:c r="E2084" s="10" t="str">
        <x:v>ORIGINAL_LEDGER</x:v>
      </x:c>
      <x:c r="F2084" s="10" t="str">
        <x:v>FAIL</x:v>
      </x:c>
      <x:c r="G2084" s="10" t="str">
        <x:v>FAIL</x:v>
      </x:c>
      <x:c r="H2084" s="10" t="str">
        <x:v>EXECUTED</x:v>
      </x:c>
      <x:c r="I2084" s="10" t="str">
        <x:v>PARSED</x:v>
      </x:c>
      <x:c r="J2084" s="10" t="str">
        <x:v>GENERATION_ACCEPTED</x:v>
      </x:c>
      <x:c r="K2084" s="10" t="str">
        <x:v>9e89f709645c3ee073b40c4166a23a930876f4debde83c653548cadd07599fdd</x:v>
      </x:c>
      <x:c r="L2084" s="10" t="str">
        <x:v>full_repair_v2</x:v>
      </x:c>
      <x:c r="M2084" s="10" t="n">
        <x:v>1</x:v>
      </x:c>
      <x:c r="N2084" s="10" t="n">
        <x:v>0</x:v>
      </x:c>
      <x:c r="O2084" s="10" t="n">
        <x:v>0</x:v>
      </x:c>
      <x:c r="P2084" s="9" t="str">
        <x:f>'CaseReview'!U2084</x:f>
        <x:v>FAIL</x:v>
      </x:c>
      <x:c r="Q2084" s="9" t="n">
        <x:f>IF(AND(T2084=1,G2084=P2084),1,0)</x:f>
        <x:v>1</x:v>
      </x:c>
      <x:c r="R2084" s="9" t="n">
        <x:f>IF(AND(T2084=1,G2084="PASS",P2084="FAIL"),1,0)</x:f>
        <x:v>0</x:v>
      </x:c>
      <x:c r="S2084" s="9" t="n">
        <x:f>IF(AND(T2084=1,G2084="FAIL",P2084="PASS"),1,0)</x:f>
        <x:v>0</x:v>
      </x:c>
      <x:c r="T2084" s="9" t="n">
        <x:v>1</x:v>
      </x:c>
      <x:c r="U2084" s="9" t="n">
        <x:v>8</x:v>
      </x:c>
      <x:c r="V2084" s="9" t="str">
        <x:v>MVP/SHACL_GENERATION_PIPELINE/experiments/FULL_REPAIR_V2/RUN_01/runs/RUN-TRF-109-20260915T135806502086Z/final/final_shape.ttl</x:v>
      </x:c>
    </x:row>
    <x:row r="2085" ht="22" customHeight="1">
      <x:c r="A2085" s="10" t="str">
        <x:v>V2_FALLBACK25</x:v>
      </x:c>
      <x:c r="B2085" s="10" t="str">
        <x:v>TRF-109</x:v>
      </x:c>
      <x:c r="C2085" s="10" t="str">
        <x:v>TRF-109-P01</x:v>
      </x:c>
      <x:c r="D2085" s="10" t="str">
        <x:v>RUN_01</x:v>
      </x:c>
      <x:c r="E2085" s="10" t="str">
        <x:v>ORIGINAL_LEDGER</x:v>
      </x:c>
      <x:c r="F2085" s="10" t="str">
        <x:v>PASS</x:v>
      </x:c>
      <x:c r="G2085" s="10" t="str">
        <x:v>FAIL</x:v>
      </x:c>
      <x:c r="H2085" s="10" t="str">
        <x:v>EXECUTED</x:v>
      </x:c>
      <x:c r="I2085" s="10" t="str">
        <x:v>PARSED</x:v>
      </x:c>
      <x:c r="J2085" s="10" t="str">
        <x:v>GENERATION_ACCEPTED</x:v>
      </x:c>
      <x:c r="K2085" s="10" t="str">
        <x:v>9e89f709645c3ee073b40c4166a23a930876f4debde83c653548cadd07599fdd</x:v>
      </x:c>
      <x:c r="L2085" s="10" t="str">
        <x:v>full_repair_v2</x:v>
      </x:c>
      <x:c r="M2085" s="10" t="n">
        <x:v>0</x:v>
      </x:c>
      <x:c r="N2085" s="10" t="n">
        <x:v>0</x:v>
      </x:c>
      <x:c r="O2085" s="10" t="n">
        <x:v>1</x:v>
      </x:c>
      <x:c r="P2085" s="9" t="str">
        <x:f>'CaseReview'!U2085</x:f>
        <x:v>PASS</x:v>
      </x:c>
      <x:c r="Q2085" s="9" t="n">
        <x:f>IF(AND(T2085=1,G2085=P2085),1,0)</x:f>
        <x:v>0</x:v>
      </x:c>
      <x:c r="R2085" s="9" t="n">
        <x:f>IF(AND(T2085=1,G2085="PASS",P2085="FAIL"),1,0)</x:f>
        <x:v>0</x:v>
      </x:c>
      <x:c r="S2085" s="9" t="n">
        <x:f>IF(AND(T2085=1,G2085="FAIL",P2085="PASS"),1,0)</x:f>
        <x:v>1</x:v>
      </x:c>
      <x:c r="T2085" s="9" t="n">
        <x:v>1</x:v>
      </x:c>
      <x:c r="U2085" s="9" t="n">
        <x:v>8</x:v>
      </x:c>
      <x:c r="V2085" s="9" t="str">
        <x:v>MVP/SHACL_GENERATION_PIPELINE/experiments/FULL_REPAIR_V2/RUN_01/runs/RUN-TRF-109-20260915T135806502086Z/final/final_shape.ttl</x:v>
      </x:c>
    </x:row>
    <x:row r="2086" ht="22" customHeight="1">
      <x:c r="A2086" s="10" t="str">
        <x:v>V2_FALLBACK25</x:v>
      </x:c>
      <x:c r="B2086" s="10" t="str">
        <x:v>TRF-109</x:v>
      </x:c>
      <x:c r="C2086" s="10" t="str">
        <x:v>TRF-109-P02</x:v>
      </x:c>
      <x:c r="D2086" s="10" t="str">
        <x:v>RUN_01</x:v>
      </x:c>
      <x:c r="E2086" s="10" t="str">
        <x:v>ORIGINAL_LEDGER</x:v>
      </x:c>
      <x:c r="F2086" s="10" t="str">
        <x:v>PASS</x:v>
      </x:c>
      <x:c r="G2086" s="10" t="str">
        <x:v>FAIL</x:v>
      </x:c>
      <x:c r="H2086" s="10" t="str">
        <x:v>EXECUTED</x:v>
      </x:c>
      <x:c r="I2086" s="10" t="str">
        <x:v>PARSED</x:v>
      </x:c>
      <x:c r="J2086" s="10" t="str">
        <x:v>GENERATION_ACCEPTED</x:v>
      </x:c>
      <x:c r="K2086" s="10" t="str">
        <x:v>9e89f709645c3ee073b40c4166a23a930876f4debde83c653548cadd07599fdd</x:v>
      </x:c>
      <x:c r="L2086" s="10" t="str">
        <x:v>full_repair_v2</x:v>
      </x:c>
      <x:c r="M2086" s="10" t="n">
        <x:v>0</x:v>
      </x:c>
      <x:c r="N2086" s="10" t="n">
        <x:v>0</x:v>
      </x:c>
      <x:c r="O2086" s="10" t="n">
        <x:v>1</x:v>
      </x:c>
      <x:c r="P2086" s="9" t="str">
        <x:f>'CaseReview'!U2086</x:f>
        <x:v>PASS</x:v>
      </x:c>
      <x:c r="Q2086" s="9" t="n">
        <x:f>IF(AND(T2086=1,G2086=P2086),1,0)</x:f>
        <x:v>0</x:v>
      </x:c>
      <x:c r="R2086" s="9" t="n">
        <x:f>IF(AND(T2086=1,G2086="PASS",P2086="FAIL"),1,0)</x:f>
        <x:v>0</x:v>
      </x:c>
      <x:c r="S2086" s="9" t="n">
        <x:f>IF(AND(T2086=1,G2086="FAIL",P2086="PASS"),1,0)</x:f>
        <x:v>1</x:v>
      </x:c>
      <x:c r="T2086" s="9" t="n">
        <x:v>1</x:v>
      </x:c>
      <x:c r="U2086" s="9" t="n">
        <x:v>8</x:v>
      </x:c>
      <x:c r="V2086" s="9" t="str">
        <x:v>MVP/SHACL_GENERATION_PIPELINE/experiments/FULL_REPAIR_V2/RUN_01/runs/RUN-TRF-109-20260915T135806502086Z/final/final_shape.ttl</x:v>
      </x:c>
    </x:row>
    <x:row r="2087" ht="22" customHeight="1">
      <x:c r="A2087" s="10" t="str">
        <x:v>V2_FALLBACK25</x:v>
      </x:c>
      <x:c r="B2087" s="10" t="str">
        <x:v>TRF-109</x:v>
      </x:c>
      <x:c r="C2087" s="10" t="str">
        <x:v>TRF-109-P03</x:v>
      </x:c>
      <x:c r="D2087" s="10" t="str">
        <x:v>RUN_01</x:v>
      </x:c>
      <x:c r="E2087" s="10" t="str">
        <x:v>ORIGINAL_LEDGER</x:v>
      </x:c>
      <x:c r="F2087" s="10" t="str">
        <x:v>PASS</x:v>
      </x:c>
      <x:c r="G2087" s="10" t="str">
        <x:v>FAIL</x:v>
      </x:c>
      <x:c r="H2087" s="10" t="str">
        <x:v>EXECUTED</x:v>
      </x:c>
      <x:c r="I2087" s="10" t="str">
        <x:v>PARSED</x:v>
      </x:c>
      <x:c r="J2087" s="10" t="str">
        <x:v>GENERATION_ACCEPTED</x:v>
      </x:c>
      <x:c r="K2087" s="10" t="str">
        <x:v>9e89f709645c3ee073b40c4166a23a930876f4debde83c653548cadd07599fdd</x:v>
      </x:c>
      <x:c r="L2087" s="10" t="str">
        <x:v>full_repair_v2</x:v>
      </x:c>
      <x:c r="M2087" s="10" t="n">
        <x:v>0</x:v>
      </x:c>
      <x:c r="N2087" s="10" t="n">
        <x:v>0</x:v>
      </x:c>
      <x:c r="O2087" s="10" t="n">
        <x:v>1</x:v>
      </x:c>
      <x:c r="P2087" s="9" t="str">
        <x:f>'CaseReview'!U2087</x:f>
        <x:v>PASS</x:v>
      </x:c>
      <x:c r="Q2087" s="9" t="n">
        <x:f>IF(AND(T2087=1,G2087=P2087),1,0)</x:f>
        <x:v>0</x:v>
      </x:c>
      <x:c r="R2087" s="9" t="n">
        <x:f>IF(AND(T2087=1,G2087="PASS",P2087="FAIL"),1,0)</x:f>
        <x:v>0</x:v>
      </x:c>
      <x:c r="S2087" s="9" t="n">
        <x:f>IF(AND(T2087=1,G2087="FAIL",P2087="PASS"),1,0)</x:f>
        <x:v>1</x:v>
      </x:c>
      <x:c r="T2087" s="9" t="n">
        <x:v>1</x:v>
      </x:c>
      <x:c r="U2087" s="9" t="n">
        <x:v>8</x:v>
      </x:c>
      <x:c r="V2087" s="9" t="str">
        <x:v>MVP/SHACL_GENERATION_PIPELINE/experiments/FULL_REPAIR_V2/RUN_01/runs/RUN-TRF-109-20260915T135806502086Z/final/final_shape.ttl</x:v>
      </x:c>
    </x:row>
    <x:row r="2088" ht="22" customHeight="1">
      <x:c r="A2088" s="10" t="str">
        <x:v>V2_FALLBACK25</x:v>
      </x:c>
      <x:c r="B2088" s="10" t="str">
        <x:v>TRF-109</x:v>
      </x:c>
      <x:c r="C2088" s="10" t="str">
        <x:v>TRF-109-P04</x:v>
      </x:c>
      <x:c r="D2088" s="10" t="str">
        <x:v>RUN_01</x:v>
      </x:c>
      <x:c r="E2088" s="10" t="str">
        <x:v>ORIGINAL_LEDGER</x:v>
      </x:c>
      <x:c r="F2088" s="10" t="str">
        <x:v>PASS</x:v>
      </x:c>
      <x:c r="G2088" s="10" t="str">
        <x:v>FAIL</x:v>
      </x:c>
      <x:c r="H2088" s="10" t="str">
        <x:v>EXECUTED</x:v>
      </x:c>
      <x:c r="I2088" s="10" t="str">
        <x:v>PARSED</x:v>
      </x:c>
      <x:c r="J2088" s="10" t="str">
        <x:v>GENERATION_ACCEPTED</x:v>
      </x:c>
      <x:c r="K2088" s="10" t="str">
        <x:v>9e89f709645c3ee073b40c4166a23a930876f4debde83c653548cadd07599fdd</x:v>
      </x:c>
      <x:c r="L2088" s="10" t="str">
        <x:v>full_repair_v2</x:v>
      </x:c>
      <x:c r="M2088" s="10" t="n">
        <x:v>0</x:v>
      </x:c>
      <x:c r="N2088" s="10" t="n">
        <x:v>0</x:v>
      </x:c>
      <x:c r="O2088" s="10" t="n">
        <x:v>1</x:v>
      </x:c>
      <x:c r="P2088" s="9" t="str">
        <x:f>'CaseReview'!U2088</x:f>
        <x:v>PASS</x:v>
      </x:c>
      <x:c r="Q2088" s="9" t="n">
        <x:f>IF(AND(T2088=1,G2088=P2088),1,0)</x:f>
        <x:v>0</x:v>
      </x:c>
      <x:c r="R2088" s="9" t="n">
        <x:f>IF(AND(T2088=1,G2088="PASS",P2088="FAIL"),1,0)</x:f>
        <x:v>0</x:v>
      </x:c>
      <x:c r="S2088" s="9" t="n">
        <x:f>IF(AND(T2088=1,G2088="FAIL",P2088="PASS"),1,0)</x:f>
        <x:v>1</x:v>
      </x:c>
      <x:c r="T2088" s="9" t="n">
        <x:v>1</x:v>
      </x:c>
      <x:c r="U2088" s="9" t="n">
        <x:v>8</x:v>
      </x:c>
      <x:c r="V2088" s="9" t="str">
        <x:v>MVP/SHACL_GENERATION_PIPELINE/experiments/FULL_REPAIR_V2/RUN_01/runs/RUN-TRF-109-20260915T135806502086Z/final/final_shape.ttl</x:v>
      </x:c>
    </x:row>
    <x:row r="2089" ht="22" customHeight="1">
      <x:c r="A2089" s="10" t="str">
        <x:v>V2_FALLBACK25</x:v>
      </x:c>
      <x:c r="B2089" s="10" t="str">
        <x:v>TRF-111</x:v>
      </x:c>
      <x:c r="C2089" s="10" t="str">
        <x:v>TRF-111-F01</x:v>
      </x:c>
      <x:c r="D2089" s="10" t="str">
        <x:v>RUN_01</x:v>
      </x:c>
      <x:c r="E2089" s="10" t="str">
        <x:v>REJECTED_ATTEMPT_04</x:v>
      </x:c>
      <x:c r="F2089" s="10" t="str">
        <x:v>FAIL</x:v>
      </x:c>
      <x:c r="G2089" s="10" t="str">
        <x:v>FAIL</x:v>
      </x:c>
      <x:c r="H2089" s="10" t="str">
        <x:v>EXECUTED</x:v>
      </x:c>
      <x:c r="I2089" s="10" t="str">
        <x:v>PARSED</x:v>
      </x:c>
      <x:c r="J2089" s="10" t="str">
        <x:v>MAX_ATTEMPTS_REACHED</x:v>
      </x:c>
      <x:c r="K2089" s="10" t="str">
        <x:v>9ad7b3c7891675de800a7c2cc8d517da083a4dd4beaf634471da127c580c47da</x:v>
      </x:c>
      <x:c r="L2089" s="10" t="str">
        <x:v>rejected_attempt4</x:v>
      </x:c>
      <x:c r="M2089" s="10" t="n">
        <x:v>1</x:v>
      </x:c>
      <x:c r="N2089" s="10" t="n">
        <x:v>0</x:v>
      </x:c>
      <x:c r="O2089" s="10" t="n">
        <x:v>0</x:v>
      </x:c>
      <x:c r="P2089" s="9" t="str">
        <x:f>'CaseReview'!U2089</x:f>
        <x:v>FAIL</x:v>
      </x:c>
      <x:c r="Q2089" s="9" t="n">
        <x:f>IF(AND(T2089=1,G2089=P2089),1,0)</x:f>
        <x:v>1</x:v>
      </x:c>
      <x:c r="R2089" s="9" t="n">
        <x:f>IF(AND(T2089=1,G2089="PASS",P2089="FAIL"),1,0)</x:f>
        <x:v>0</x:v>
      </x:c>
      <x:c r="S2089" s="9" t="n">
        <x:f>IF(AND(T2089=1,G2089="FAIL",P2089="PASS"),1,0)</x:f>
        <x:v>0</x:v>
      </x:c>
      <x:c r="T2089" s="9" t="n">
        <x:v>1</x:v>
      </x:c>
      <x:c r="U2089" s="9" t="n">
        <x:v>6</x:v>
      </x:c>
      <x:c r="V2089" s="9" t="str">
        <x:v>MVP/SHACL_GENERATION_PIPELINE/experiments/FULL_REPAIR_V2/RUN_01/runs/RUN-TRF-111-20260915T135838317624Z/artifacts/attempt_04/candidate_shape.ttl</x:v>
      </x:c>
    </x:row>
    <x:row r="2090" ht="22" customHeight="1">
      <x:c r="A2090" s="10" t="str">
        <x:v>V2_FALLBACK25</x:v>
      </x:c>
      <x:c r="B2090" s="10" t="str">
        <x:v>TRF-111</x:v>
      </x:c>
      <x:c r="C2090" s="10" t="str">
        <x:v>TRF-111-F02</x:v>
      </x:c>
      <x:c r="D2090" s="10" t="str">
        <x:v>RUN_01</x:v>
      </x:c>
      <x:c r="E2090" s="10" t="str">
        <x:v>REJECTED_ATTEMPT_04</x:v>
      </x:c>
      <x:c r="F2090" s="10" t="str">
        <x:v>FAIL</x:v>
      </x:c>
      <x:c r="G2090" s="10" t="str">
        <x:v>FAIL</x:v>
      </x:c>
      <x:c r="H2090" s="10" t="str">
        <x:v>EXECUTED</x:v>
      </x:c>
      <x:c r="I2090" s="10" t="str">
        <x:v>PARSED</x:v>
      </x:c>
      <x:c r="J2090" s="10" t="str">
        <x:v>MAX_ATTEMPTS_REACHED</x:v>
      </x:c>
      <x:c r="K2090" s="10" t="str">
        <x:v>9ad7b3c7891675de800a7c2cc8d517da083a4dd4beaf634471da127c580c47da</x:v>
      </x:c>
      <x:c r="L2090" s="10" t="str">
        <x:v>rejected_attempt4</x:v>
      </x:c>
      <x:c r="M2090" s="10" t="n">
        <x:v>1</x:v>
      </x:c>
      <x:c r="N2090" s="10" t="n">
        <x:v>0</x:v>
      </x:c>
      <x:c r="O2090" s="10" t="n">
        <x:v>0</x:v>
      </x:c>
      <x:c r="P2090" s="9" t="str">
        <x:f>'CaseReview'!U2090</x:f>
        <x:v>FAIL</x:v>
      </x:c>
      <x:c r="Q2090" s="9" t="n">
        <x:f>IF(AND(T2090=1,G2090=P2090),1,0)</x:f>
        <x:v>1</x:v>
      </x:c>
      <x:c r="R2090" s="9" t="n">
        <x:f>IF(AND(T2090=1,G2090="PASS",P2090="FAIL"),1,0)</x:f>
        <x:v>0</x:v>
      </x:c>
      <x:c r="S2090" s="9" t="n">
        <x:f>IF(AND(T2090=1,G2090="FAIL",P2090="PASS"),1,0)</x:f>
        <x:v>0</x:v>
      </x:c>
      <x:c r="T2090" s="9" t="n">
        <x:v>1</x:v>
      </x:c>
      <x:c r="U2090" s="9" t="n">
        <x:v>6</x:v>
      </x:c>
      <x:c r="V2090" s="9" t="str">
        <x:v>MVP/SHACL_GENERATION_PIPELINE/experiments/FULL_REPAIR_V2/RUN_01/runs/RUN-TRF-111-20260915T135838317624Z/artifacts/attempt_04/candidate_shape.ttl</x:v>
      </x:c>
    </x:row>
    <x:row r="2091" ht="22" customHeight="1">
      <x:c r="A2091" s="10" t="str">
        <x:v>V2_FALLBACK25</x:v>
      </x:c>
      <x:c r="B2091" s="10" t="str">
        <x:v>TRF-111</x:v>
      </x:c>
      <x:c r="C2091" s="10" t="str">
        <x:v>TRF-111-F03</x:v>
      </x:c>
      <x:c r="D2091" s="10" t="str">
        <x:v>RUN_01</x:v>
      </x:c>
      <x:c r="E2091" s="10" t="str">
        <x:v>REJECTED_ATTEMPT_04</x:v>
      </x:c>
      <x:c r="F2091" s="10" t="str">
        <x:v>FAIL</x:v>
      </x:c>
      <x:c r="G2091" s="10" t="str">
        <x:v>FAIL</x:v>
      </x:c>
      <x:c r="H2091" s="10" t="str">
        <x:v>EXECUTED</x:v>
      </x:c>
      <x:c r="I2091" s="10" t="str">
        <x:v>PARSED</x:v>
      </x:c>
      <x:c r="J2091" s="10" t="str">
        <x:v>MAX_ATTEMPTS_REACHED</x:v>
      </x:c>
      <x:c r="K2091" s="10" t="str">
        <x:v>9ad7b3c7891675de800a7c2cc8d517da083a4dd4beaf634471da127c580c47da</x:v>
      </x:c>
      <x:c r="L2091" s="10" t="str">
        <x:v>rejected_attempt4</x:v>
      </x:c>
      <x:c r="M2091" s="10" t="n">
        <x:v>1</x:v>
      </x:c>
      <x:c r="N2091" s="10" t="n">
        <x:v>0</x:v>
      </x:c>
      <x:c r="O2091" s="10" t="n">
        <x:v>0</x:v>
      </x:c>
      <x:c r="P2091" s="9" t="str">
        <x:f>'CaseReview'!U2091</x:f>
        <x:v>FAIL</x:v>
      </x:c>
      <x:c r="Q2091" s="9" t="n">
        <x:f>IF(AND(T2091=1,G2091=P2091),1,0)</x:f>
        <x:v>1</x:v>
      </x:c>
      <x:c r="R2091" s="9" t="n">
        <x:f>IF(AND(T2091=1,G2091="PASS",P2091="FAIL"),1,0)</x:f>
        <x:v>0</x:v>
      </x:c>
      <x:c r="S2091" s="9" t="n">
        <x:f>IF(AND(T2091=1,G2091="FAIL",P2091="PASS"),1,0)</x:f>
        <x:v>0</x:v>
      </x:c>
      <x:c r="T2091" s="9" t="n">
        <x:v>1</x:v>
      </x:c>
      <x:c r="U2091" s="9" t="n">
        <x:v>6</x:v>
      </x:c>
      <x:c r="V2091" s="9" t="str">
        <x:v>MVP/SHACL_GENERATION_PIPELINE/experiments/FULL_REPAIR_V2/RUN_01/runs/RUN-TRF-111-20260915T135838317624Z/artifacts/attempt_04/candidate_shape.ttl</x:v>
      </x:c>
    </x:row>
    <x:row r="2092" ht="22" customHeight="1">
      <x:c r="A2092" s="10" t="str">
        <x:v>V2_FALLBACK25</x:v>
      </x:c>
      <x:c r="B2092" s="10" t="str">
        <x:v>TRF-111</x:v>
      </x:c>
      <x:c r="C2092" s="10" t="str">
        <x:v>TRF-111-P01</x:v>
      </x:c>
      <x:c r="D2092" s="10" t="str">
        <x:v>RUN_01</x:v>
      </x:c>
      <x:c r="E2092" s="10" t="str">
        <x:v>REJECTED_ATTEMPT_04</x:v>
      </x:c>
      <x:c r="F2092" s="10" t="str">
        <x:v>PASS</x:v>
      </x:c>
      <x:c r="G2092" s="10" t="str">
        <x:v>FAIL</x:v>
      </x:c>
      <x:c r="H2092" s="10" t="str">
        <x:v>EXECUTED</x:v>
      </x:c>
      <x:c r="I2092" s="10" t="str">
        <x:v>PARSED</x:v>
      </x:c>
      <x:c r="J2092" s="10" t="str">
        <x:v>MAX_ATTEMPTS_REACHED</x:v>
      </x:c>
      <x:c r="K2092" s="10" t="str">
        <x:v>9ad7b3c7891675de800a7c2cc8d517da083a4dd4beaf634471da127c580c47da</x:v>
      </x:c>
      <x:c r="L2092" s="10" t="str">
        <x:v>rejected_attempt4</x:v>
      </x:c>
      <x:c r="M2092" s="10" t="n">
        <x:v>0</x:v>
      </x:c>
      <x:c r="N2092" s="10" t="n">
        <x:v>0</x:v>
      </x:c>
      <x:c r="O2092" s="10" t="n">
        <x:v>1</x:v>
      </x:c>
      <x:c r="P2092" s="9" t="str">
        <x:f>'CaseReview'!U2092</x:f>
        <x:v>PASS</x:v>
      </x:c>
      <x:c r="Q2092" s="9" t="n">
        <x:f>IF(AND(T2092=1,G2092=P2092),1,0)</x:f>
        <x:v>0</x:v>
      </x:c>
      <x:c r="R2092" s="9" t="n">
        <x:f>IF(AND(T2092=1,G2092="PASS",P2092="FAIL"),1,0)</x:f>
        <x:v>0</x:v>
      </x:c>
      <x:c r="S2092" s="9" t="n">
        <x:f>IF(AND(T2092=1,G2092="FAIL",P2092="PASS"),1,0)</x:f>
        <x:v>1</x:v>
      </x:c>
      <x:c r="T2092" s="9" t="n">
        <x:v>1</x:v>
      </x:c>
      <x:c r="U2092" s="9" t="n">
        <x:v>6</x:v>
      </x:c>
      <x:c r="V2092" s="9" t="str">
        <x:v>MVP/SHACL_GENERATION_PIPELINE/experiments/FULL_REPAIR_V2/RUN_01/runs/RUN-TRF-111-20260915T135838317624Z/artifacts/attempt_04/candidate_shape.ttl</x:v>
      </x:c>
    </x:row>
    <x:row r="2093" ht="22" customHeight="1">
      <x:c r="A2093" s="10" t="str">
        <x:v>V2_FALLBACK25</x:v>
      </x:c>
      <x:c r="B2093" s="10" t="str">
        <x:v>TRF-111</x:v>
      </x:c>
      <x:c r="C2093" s="10" t="str">
        <x:v>TRF-111-P02</x:v>
      </x:c>
      <x:c r="D2093" s="10" t="str">
        <x:v>RUN_01</x:v>
      </x:c>
      <x:c r="E2093" s="10" t="str">
        <x:v>REJECTED_ATTEMPT_04</x:v>
      </x:c>
      <x:c r="F2093" s="10" t="str">
        <x:v>PASS</x:v>
      </x:c>
      <x:c r="G2093" s="10" t="str">
        <x:v>FAIL</x:v>
      </x:c>
      <x:c r="H2093" s="10" t="str">
        <x:v>EXECUTED</x:v>
      </x:c>
      <x:c r="I2093" s="10" t="str">
        <x:v>PARSED</x:v>
      </x:c>
      <x:c r="J2093" s="10" t="str">
        <x:v>MAX_ATTEMPTS_REACHED</x:v>
      </x:c>
      <x:c r="K2093" s="10" t="str">
        <x:v>9ad7b3c7891675de800a7c2cc8d517da083a4dd4beaf634471da127c580c47da</x:v>
      </x:c>
      <x:c r="L2093" s="10" t="str">
        <x:v>rejected_attempt4</x:v>
      </x:c>
      <x:c r="M2093" s="10" t="n">
        <x:v>0</x:v>
      </x:c>
      <x:c r="N2093" s="10" t="n">
        <x:v>0</x:v>
      </x:c>
      <x:c r="O2093" s="10" t="n">
        <x:v>1</x:v>
      </x:c>
      <x:c r="P2093" s="9" t="str">
        <x:f>'CaseReview'!U2093</x:f>
        <x:v>PASS</x:v>
      </x:c>
      <x:c r="Q2093" s="9" t="n">
        <x:f>IF(AND(T2093=1,G2093=P2093),1,0)</x:f>
        <x:v>0</x:v>
      </x:c>
      <x:c r="R2093" s="9" t="n">
        <x:f>IF(AND(T2093=1,G2093="PASS",P2093="FAIL"),1,0)</x:f>
        <x:v>0</x:v>
      </x:c>
      <x:c r="S2093" s="9" t="n">
        <x:f>IF(AND(T2093=1,G2093="FAIL",P2093="PASS"),1,0)</x:f>
        <x:v>1</x:v>
      </x:c>
      <x:c r="T2093" s="9" t="n">
        <x:v>1</x:v>
      </x:c>
      <x:c r="U2093" s="9" t="n">
        <x:v>6</x:v>
      </x:c>
      <x:c r="V2093" s="9" t="str">
        <x:v>MVP/SHACL_GENERATION_PIPELINE/experiments/FULL_REPAIR_V2/RUN_01/runs/RUN-TRF-111-20260915T135838317624Z/artifacts/attempt_04/candidate_shape.ttl</x:v>
      </x:c>
    </x:row>
    <x:row r="2094" ht="22" customHeight="1">
      <x:c r="A2094" s="10" t="str">
        <x:v>V2_FALLBACK25</x:v>
      </x:c>
      <x:c r="B2094" s="10" t="str">
        <x:v>TRF-111</x:v>
      </x:c>
      <x:c r="C2094" s="10" t="str">
        <x:v>TRF-111-P03</x:v>
      </x:c>
      <x:c r="D2094" s="10" t="str">
        <x:v>RUN_01</x:v>
      </x:c>
      <x:c r="E2094" s="10" t="str">
        <x:v>REJECTED_ATTEMPT_04</x:v>
      </x:c>
      <x:c r="F2094" s="10" t="str">
        <x:v>PASS</x:v>
      </x:c>
      <x:c r="G2094" s="10" t="str">
        <x:v>FAIL</x:v>
      </x:c>
      <x:c r="H2094" s="10" t="str">
        <x:v>EXECUTED</x:v>
      </x:c>
      <x:c r="I2094" s="10" t="str">
        <x:v>PARSED</x:v>
      </x:c>
      <x:c r="J2094" s="10" t="str">
        <x:v>MAX_ATTEMPTS_REACHED</x:v>
      </x:c>
      <x:c r="K2094" s="10" t="str">
        <x:v>9ad7b3c7891675de800a7c2cc8d517da083a4dd4beaf634471da127c580c47da</x:v>
      </x:c>
      <x:c r="L2094" s="10" t="str">
        <x:v>rejected_attempt4</x:v>
      </x:c>
      <x:c r="M2094" s="10" t="n">
        <x:v>0</x:v>
      </x:c>
      <x:c r="N2094" s="10" t="n">
        <x:v>0</x:v>
      </x:c>
      <x:c r="O2094" s="10" t="n">
        <x:v>1</x:v>
      </x:c>
      <x:c r="P2094" s="9" t="str">
        <x:f>'CaseReview'!U2094</x:f>
        <x:v>PASS</x:v>
      </x:c>
      <x:c r="Q2094" s="9" t="n">
        <x:f>IF(AND(T2094=1,G2094=P2094),1,0)</x:f>
        <x:v>0</x:v>
      </x:c>
      <x:c r="R2094" s="9" t="n">
        <x:f>IF(AND(T2094=1,G2094="PASS",P2094="FAIL"),1,0)</x:f>
        <x:v>0</x:v>
      </x:c>
      <x:c r="S2094" s="9" t="n">
        <x:f>IF(AND(T2094=1,G2094="FAIL",P2094="PASS"),1,0)</x:f>
        <x:v>1</x:v>
      </x:c>
      <x:c r="T2094" s="9" t="n">
        <x:v>1</x:v>
      </x:c>
      <x:c r="U2094" s="9" t="n">
        <x:v>6</x:v>
      </x:c>
      <x:c r="V2094" s="9" t="str">
        <x:v>MVP/SHACL_GENERATION_PIPELINE/experiments/FULL_REPAIR_V2/RUN_01/runs/RUN-TRF-111-20260915T135838317624Z/artifacts/attempt_04/candidate_shape.ttl</x:v>
      </x:c>
    </x:row>
    <x:row r="2095" ht="22" customHeight="1">
      <x:c r="A2095" s="10" t="str">
        <x:v>V2_FALLBACK25</x:v>
      </x:c>
      <x:c r="B2095" s="10" t="str">
        <x:v>TRF-112</x:v>
      </x:c>
      <x:c r="C2095" s="10" t="str">
        <x:v>TRF-112-F01</x:v>
      </x:c>
      <x:c r="D2095" s="10" t="str">
        <x:v>RUN_01</x:v>
      </x:c>
      <x:c r="E2095" s="10" t="str">
        <x:v>ORIGINAL_LEDGER</x:v>
      </x:c>
      <x:c r="F2095" s="10" t="str">
        <x:v>FAIL</x:v>
      </x:c>
      <x:c r="G2095" s="10" t="str">
        <x:v>FAIL</x:v>
      </x:c>
      <x:c r="H2095" s="10" t="str">
        <x:v>EXECUTED</x:v>
      </x:c>
      <x:c r="I2095" s="10" t="str">
        <x:v>PARSED</x:v>
      </x:c>
      <x:c r="J2095" s="10" t="str">
        <x:v>GENERATION_ACCEPTED</x:v>
      </x:c>
      <x:c r="K2095" s="10" t="str">
        <x:v>812dcfec0fd62d7ea3b1f71d69dd12807b40f4147035b49b6f98dabc57d6cf1f</x:v>
      </x:c>
      <x:c r="L2095" s="10" t="str">
        <x:v>full_repair_v2</x:v>
      </x:c>
      <x:c r="M2095" s="10" t="n">
        <x:v>1</x:v>
      </x:c>
      <x:c r="N2095" s="10" t="n">
        <x:v>0</x:v>
      </x:c>
      <x:c r="O2095" s="10" t="n">
        <x:v>0</x:v>
      </x:c>
      <x:c r="P2095" s="9" t="str">
        <x:f>'CaseReview'!U2095</x:f>
        <x:v>FAIL</x:v>
      </x:c>
      <x:c r="Q2095" s="9" t="n">
        <x:f>IF(AND(T2095=1,G2095=P2095),1,0)</x:f>
        <x:v>1</x:v>
      </x:c>
      <x:c r="R2095" s="9" t="n">
        <x:f>IF(AND(T2095=1,G2095="PASS",P2095="FAIL"),1,0)</x:f>
        <x:v>0</x:v>
      </x:c>
      <x:c r="S2095" s="9" t="n">
        <x:f>IF(AND(T2095=1,G2095="FAIL",P2095="PASS"),1,0)</x:f>
        <x:v>0</x:v>
      </x:c>
      <x:c r="T2095" s="9" t="n">
        <x:v>1</x:v>
      </x:c>
      <x:c r="U2095" s="9" t="n">
        <x:v>4</x:v>
      </x:c>
      <x:c r="V2095" s="9" t="str">
        <x:v>MVP/SHACL_GENERATION_PIPELINE/experiments/FULL_REPAIR_V2/RUN_01/runs/RUN-TRF-112-20260915T140102497455Z/final/final_shape.ttl</x:v>
      </x:c>
    </x:row>
    <x:row r="2096" ht="22" customHeight="1">
      <x:c r="A2096" s="10" t="str">
        <x:v>V2_FALLBACK25</x:v>
      </x:c>
      <x:c r="B2096" s="10" t="str">
        <x:v>TRF-112</x:v>
      </x:c>
      <x:c r="C2096" s="10" t="str">
        <x:v>TRF-112-F02</x:v>
      </x:c>
      <x:c r="D2096" s="10" t="str">
        <x:v>RUN_01</x:v>
      </x:c>
      <x:c r="E2096" s="10" t="str">
        <x:v>ORIGINAL_LEDGER</x:v>
      </x:c>
      <x:c r="F2096" s="10" t="str">
        <x:v>FAIL</x:v>
      </x:c>
      <x:c r="G2096" s="10" t="str">
        <x:v>FAIL</x:v>
      </x:c>
      <x:c r="H2096" s="10" t="str">
        <x:v>EXECUTED</x:v>
      </x:c>
      <x:c r="I2096" s="10" t="str">
        <x:v>PARSED</x:v>
      </x:c>
      <x:c r="J2096" s="10" t="str">
        <x:v>GENERATION_ACCEPTED</x:v>
      </x:c>
      <x:c r="K2096" s="10" t="str">
        <x:v>812dcfec0fd62d7ea3b1f71d69dd12807b40f4147035b49b6f98dabc57d6cf1f</x:v>
      </x:c>
      <x:c r="L2096" s="10" t="str">
        <x:v>full_repair_v2</x:v>
      </x:c>
      <x:c r="M2096" s="10" t="n">
        <x:v>1</x:v>
      </x:c>
      <x:c r="N2096" s="10" t="n">
        <x:v>0</x:v>
      </x:c>
      <x:c r="O2096" s="10" t="n">
        <x:v>0</x:v>
      </x:c>
      <x:c r="P2096" s="9" t="str">
        <x:f>'CaseReview'!U2096</x:f>
        <x:v>FAIL</x:v>
      </x:c>
      <x:c r="Q2096" s="9" t="n">
        <x:f>IF(AND(T2096=1,G2096=P2096),1,0)</x:f>
        <x:v>1</x:v>
      </x:c>
      <x:c r="R2096" s="9" t="n">
        <x:f>IF(AND(T2096=1,G2096="PASS",P2096="FAIL"),1,0)</x:f>
        <x:v>0</x:v>
      </x:c>
      <x:c r="S2096" s="9" t="n">
        <x:f>IF(AND(T2096=1,G2096="FAIL",P2096="PASS"),1,0)</x:f>
        <x:v>0</x:v>
      </x:c>
      <x:c r="T2096" s="9" t="n">
        <x:v>1</x:v>
      </x:c>
      <x:c r="U2096" s="9" t="n">
        <x:v>4</x:v>
      </x:c>
      <x:c r="V2096" s="9" t="str">
        <x:v>MVP/SHACL_GENERATION_PIPELINE/experiments/FULL_REPAIR_V2/RUN_01/runs/RUN-TRF-112-20260915T140102497455Z/final/final_shape.ttl</x:v>
      </x:c>
    </x:row>
    <x:row r="2097" ht="22" customHeight="1">
      <x:c r="A2097" s="10" t="str">
        <x:v>V2_FALLBACK25</x:v>
      </x:c>
      <x:c r="B2097" s="10" t="str">
        <x:v>TRF-112</x:v>
      </x:c>
      <x:c r="C2097" s="10" t="str">
        <x:v>TRF-112-F03</x:v>
      </x:c>
      <x:c r="D2097" s="10" t="str">
        <x:v>RUN_01</x:v>
      </x:c>
      <x:c r="E2097" s="10" t="str">
        <x:v>ORIGINAL_LEDGER</x:v>
      </x:c>
      <x:c r="F2097" s="10" t="str">
        <x:v>FAIL</x:v>
      </x:c>
      <x:c r="G2097" s="10" t="str">
        <x:v>FAIL</x:v>
      </x:c>
      <x:c r="H2097" s="10" t="str">
        <x:v>EXECUTED</x:v>
      </x:c>
      <x:c r="I2097" s="10" t="str">
        <x:v>PARSED</x:v>
      </x:c>
      <x:c r="J2097" s="10" t="str">
        <x:v>GENERATION_ACCEPTED</x:v>
      </x:c>
      <x:c r="K2097" s="10" t="str">
        <x:v>812dcfec0fd62d7ea3b1f71d69dd12807b40f4147035b49b6f98dabc57d6cf1f</x:v>
      </x:c>
      <x:c r="L2097" s="10" t="str">
        <x:v>full_repair_v2</x:v>
      </x:c>
      <x:c r="M2097" s="10" t="n">
        <x:v>1</x:v>
      </x:c>
      <x:c r="N2097" s="10" t="n">
        <x:v>0</x:v>
      </x:c>
      <x:c r="O2097" s="10" t="n">
        <x:v>0</x:v>
      </x:c>
      <x:c r="P2097" s="9" t="str">
        <x:f>'CaseReview'!U2097</x:f>
        <x:v>FAIL</x:v>
      </x:c>
      <x:c r="Q2097" s="9" t="n">
        <x:f>IF(AND(T2097=1,G2097=P2097),1,0)</x:f>
        <x:v>1</x:v>
      </x:c>
      <x:c r="R2097" s="9" t="n">
        <x:f>IF(AND(T2097=1,G2097="PASS",P2097="FAIL"),1,0)</x:f>
        <x:v>0</x:v>
      </x:c>
      <x:c r="S2097" s="9" t="n">
        <x:f>IF(AND(T2097=1,G2097="FAIL",P2097="PASS"),1,0)</x:f>
        <x:v>0</x:v>
      </x:c>
      <x:c r="T2097" s="9" t="n">
        <x:v>1</x:v>
      </x:c>
      <x:c r="U2097" s="9" t="n">
        <x:v>4</x:v>
      </x:c>
      <x:c r="V2097" s="9" t="str">
        <x:v>MVP/SHACL_GENERATION_PIPELINE/experiments/FULL_REPAIR_V2/RUN_01/runs/RUN-TRF-112-20260915T140102497455Z/final/final_shape.ttl</x:v>
      </x:c>
    </x:row>
    <x:row r="2098" ht="22" customHeight="1">
      <x:c r="A2098" s="10" t="str">
        <x:v>V2_FALLBACK25</x:v>
      </x:c>
      <x:c r="B2098" s="10" t="str">
        <x:v>TRF-112</x:v>
      </x:c>
      <x:c r="C2098" s="10" t="str">
        <x:v>TRF-112-P01</x:v>
      </x:c>
      <x:c r="D2098" s="10" t="str">
        <x:v>RUN_01</x:v>
      </x:c>
      <x:c r="E2098" s="10" t="str">
        <x:v>ORIGINAL_LEDGER</x:v>
      </x:c>
      <x:c r="F2098" s="10" t="str">
        <x:v>PASS</x:v>
      </x:c>
      <x:c r="G2098" s="10" t="str">
        <x:v>PASS</x:v>
      </x:c>
      <x:c r="H2098" s="10" t="str">
        <x:v>EXECUTED</x:v>
      </x:c>
      <x:c r="I2098" s="10" t="str">
        <x:v>PARSED</x:v>
      </x:c>
      <x:c r="J2098" s="10" t="str">
        <x:v>GENERATION_ACCEPTED</x:v>
      </x:c>
      <x:c r="K2098" s="10" t="str">
        <x:v>812dcfec0fd62d7ea3b1f71d69dd12807b40f4147035b49b6f98dabc57d6cf1f</x:v>
      </x:c>
      <x:c r="L2098" s="10" t="str">
        <x:v>full_repair_v2</x:v>
      </x:c>
      <x:c r="M2098" s="10" t="n">
        <x:v>1</x:v>
      </x:c>
      <x:c r="N2098" s="10" t="n">
        <x:v>0</x:v>
      </x:c>
      <x:c r="O2098" s="10" t="n">
        <x:v>0</x:v>
      </x:c>
      <x:c r="P2098" s="9" t="str">
        <x:f>'CaseReview'!U2098</x:f>
        <x:v>PASS</x:v>
      </x:c>
      <x:c r="Q2098" s="9" t="n">
        <x:f>IF(AND(T2098=1,G2098=P2098),1,0)</x:f>
        <x:v>1</x:v>
      </x:c>
      <x:c r="R2098" s="9" t="n">
        <x:f>IF(AND(T2098=1,G2098="PASS",P2098="FAIL"),1,0)</x:f>
        <x:v>0</x:v>
      </x:c>
      <x:c r="S2098" s="9" t="n">
        <x:f>IF(AND(T2098=1,G2098="FAIL",P2098="PASS"),1,0)</x:f>
        <x:v>0</x:v>
      </x:c>
      <x:c r="T2098" s="9" t="n">
        <x:v>1</x:v>
      </x:c>
      <x:c r="U2098" s="9" t="n">
        <x:v>4</x:v>
      </x:c>
      <x:c r="V2098" s="9" t="str">
        <x:v>MVP/SHACL_GENERATION_PIPELINE/experiments/FULL_REPAIR_V2/RUN_01/runs/RUN-TRF-112-20260915T140102497455Z/final/final_shape.ttl</x:v>
      </x:c>
    </x:row>
    <x:row r="2099" ht="22" customHeight="1">
      <x:c r="A2099" s="10" t="str">
        <x:v>V2_FALLBACK25</x:v>
      </x:c>
      <x:c r="B2099" s="10" t="str">
        <x:v>TRF-113</x:v>
      </x:c>
      <x:c r="C2099" s="10" t="str">
        <x:v>TRF-113-F01</x:v>
      </x:c>
      <x:c r="D2099" s="10" t="str">
        <x:v>RUN_01</x:v>
      </x:c>
      <x:c r="E2099" s="10" t="str">
        <x:v>ORIGINAL_LEDGER</x:v>
      </x:c>
      <x:c r="F2099" s="10" t="str">
        <x:v>FAIL</x:v>
      </x:c>
      <x:c r="G2099" s="10" t="str">
        <x:v>FAIL</x:v>
      </x:c>
      <x:c r="H2099" s="10" t="str">
        <x:v>EXECUTED</x:v>
      </x:c>
      <x:c r="I2099" s="10" t="str">
        <x:v>PARSED</x:v>
      </x:c>
      <x:c r="J2099" s="10" t="str">
        <x:v>GENERATION_ACCEPTED</x:v>
      </x:c>
      <x:c r="K2099" s="10" t="str">
        <x:v>31d649d54f02a38302626f4f21e35d6cfe5e120d6306cee62bb6d59bf3e2892b</x:v>
      </x:c>
      <x:c r="L2099" s="10" t="str">
        <x:v>full_repair_v2</x:v>
      </x:c>
      <x:c r="M2099" s="10" t="n">
        <x:v>1</x:v>
      </x:c>
      <x:c r="N2099" s="10" t="n">
        <x:v>0</x:v>
      </x:c>
      <x:c r="O2099" s="10" t="n">
        <x:v>0</x:v>
      </x:c>
      <x:c r="P2099" s="9" t="str">
        <x:f>'CaseReview'!U2099</x:f>
        <x:v>FAIL</x:v>
      </x:c>
      <x:c r="Q2099" s="9" t="n">
        <x:f>IF(AND(T2099=1,G2099=P2099),1,0)</x:f>
        <x:v>1</x:v>
      </x:c>
      <x:c r="R2099" s="9" t="n">
        <x:f>IF(AND(T2099=1,G2099="PASS",P2099="FAIL"),1,0)</x:f>
        <x:v>0</x:v>
      </x:c>
      <x:c r="S2099" s="9" t="n">
        <x:f>IF(AND(T2099=1,G2099="FAIL",P2099="PASS"),1,0)</x:f>
        <x:v>0</x:v>
      </x:c>
      <x:c r="T2099" s="9" t="n">
        <x:v>1</x:v>
      </x:c>
      <x:c r="U2099" s="9" t="n">
        <x:v>4</x:v>
      </x:c>
      <x:c r="V2099" s="9" t="str">
        <x:v>MVP/SHACL_GENERATION_PIPELINE/experiments/FULL_REPAIR_V2/RUN_01/runs/RUN-TRF-113-20260915T140450005637Z/final/final_shape.ttl</x:v>
      </x:c>
    </x:row>
    <x:row r="2100" ht="22" customHeight="1">
      <x:c r="A2100" s="10" t="str">
        <x:v>V2_FALLBACK25</x:v>
      </x:c>
      <x:c r="B2100" s="10" t="str">
        <x:v>TRF-113</x:v>
      </x:c>
      <x:c r="C2100" s="10" t="str">
        <x:v>TRF-113-F02</x:v>
      </x:c>
      <x:c r="D2100" s="10" t="str">
        <x:v>RUN_01</x:v>
      </x:c>
      <x:c r="E2100" s="10" t="str">
        <x:v>ORIGINAL_LEDGER</x:v>
      </x:c>
      <x:c r="F2100" s="10" t="str">
        <x:v>FAIL</x:v>
      </x:c>
      <x:c r="G2100" s="10" t="str">
        <x:v>FAIL</x:v>
      </x:c>
      <x:c r="H2100" s="10" t="str">
        <x:v>EXECUTED</x:v>
      </x:c>
      <x:c r="I2100" s="10" t="str">
        <x:v>PARSED</x:v>
      </x:c>
      <x:c r="J2100" s="10" t="str">
        <x:v>GENERATION_ACCEPTED</x:v>
      </x:c>
      <x:c r="K2100" s="10" t="str">
        <x:v>31d649d54f02a38302626f4f21e35d6cfe5e120d6306cee62bb6d59bf3e2892b</x:v>
      </x:c>
      <x:c r="L2100" s="10" t="str">
        <x:v>full_repair_v2</x:v>
      </x:c>
      <x:c r="M2100" s="10" t="n">
        <x:v>1</x:v>
      </x:c>
      <x:c r="N2100" s="10" t="n">
        <x:v>0</x:v>
      </x:c>
      <x:c r="O2100" s="10" t="n">
        <x:v>0</x:v>
      </x:c>
      <x:c r="P2100" s="9" t="str">
        <x:f>'CaseReview'!U2100</x:f>
        <x:v>FAIL</x:v>
      </x:c>
      <x:c r="Q2100" s="9" t="n">
        <x:f>IF(AND(T2100=1,G2100=P2100),1,0)</x:f>
        <x:v>1</x:v>
      </x:c>
      <x:c r="R2100" s="9" t="n">
        <x:f>IF(AND(T2100=1,G2100="PASS",P2100="FAIL"),1,0)</x:f>
        <x:v>0</x:v>
      </x:c>
      <x:c r="S2100" s="9" t="n">
        <x:f>IF(AND(T2100=1,G2100="FAIL",P2100="PASS"),1,0)</x:f>
        <x:v>0</x:v>
      </x:c>
      <x:c r="T2100" s="9" t="n">
        <x:v>1</x:v>
      </x:c>
      <x:c r="U2100" s="9" t="n">
        <x:v>4</x:v>
      </x:c>
      <x:c r="V2100" s="9" t="str">
        <x:v>MVP/SHACL_GENERATION_PIPELINE/experiments/FULL_REPAIR_V2/RUN_01/runs/RUN-TRF-113-20260915T140450005637Z/final/final_shape.ttl</x:v>
      </x:c>
    </x:row>
    <x:row r="2101" ht="22" customHeight="1">
      <x:c r="A2101" s="10" t="str">
        <x:v>V2_FALLBACK25</x:v>
      </x:c>
      <x:c r="B2101" s="10" t="str">
        <x:v>TRF-113</x:v>
      </x:c>
      <x:c r="C2101" s="10" t="str">
        <x:v>TRF-113-F03</x:v>
      </x:c>
      <x:c r="D2101" s="10" t="str">
        <x:v>RUN_01</x:v>
      </x:c>
      <x:c r="E2101" s="10" t="str">
        <x:v>ORIGINAL_LEDGER</x:v>
      </x:c>
      <x:c r="F2101" s="10" t="str">
        <x:v>FAIL</x:v>
      </x:c>
      <x:c r="G2101" s="10" t="str">
        <x:v>FAIL</x:v>
      </x:c>
      <x:c r="H2101" s="10" t="str">
        <x:v>EXECUTED</x:v>
      </x:c>
      <x:c r="I2101" s="10" t="str">
        <x:v>PARSED</x:v>
      </x:c>
      <x:c r="J2101" s="10" t="str">
        <x:v>GENERATION_ACCEPTED</x:v>
      </x:c>
      <x:c r="K2101" s="10" t="str">
        <x:v>31d649d54f02a38302626f4f21e35d6cfe5e120d6306cee62bb6d59bf3e2892b</x:v>
      </x:c>
      <x:c r="L2101" s="10" t="str">
        <x:v>full_repair_v2</x:v>
      </x:c>
      <x:c r="M2101" s="10" t="n">
        <x:v>1</x:v>
      </x:c>
      <x:c r="N2101" s="10" t="n">
        <x:v>0</x:v>
      </x:c>
      <x:c r="O2101" s="10" t="n">
        <x:v>0</x:v>
      </x:c>
      <x:c r="P2101" s="9" t="str">
        <x:f>'CaseReview'!U2101</x:f>
        <x:v>FAIL</x:v>
      </x:c>
      <x:c r="Q2101" s="9" t="n">
        <x:f>IF(AND(T2101=1,G2101=P2101),1,0)</x:f>
        <x:v>1</x:v>
      </x:c>
      <x:c r="R2101" s="9" t="n">
        <x:f>IF(AND(T2101=1,G2101="PASS",P2101="FAIL"),1,0)</x:f>
        <x:v>0</x:v>
      </x:c>
      <x:c r="S2101" s="9" t="n">
        <x:f>IF(AND(T2101=1,G2101="FAIL",P2101="PASS"),1,0)</x:f>
        <x:v>0</x:v>
      </x:c>
      <x:c r="T2101" s="9" t="n">
        <x:v>1</x:v>
      </x:c>
      <x:c r="U2101" s="9" t="n">
        <x:v>4</x:v>
      </x:c>
      <x:c r="V2101" s="9" t="str">
        <x:v>MVP/SHACL_GENERATION_PIPELINE/experiments/FULL_REPAIR_V2/RUN_01/runs/RUN-TRF-113-20260915T140450005637Z/final/final_shape.ttl</x:v>
      </x:c>
    </x:row>
    <x:row r="2102" ht="22" customHeight="1">
      <x:c r="A2102" s="10" t="str">
        <x:v>V2_FALLBACK25</x:v>
      </x:c>
      <x:c r="B2102" s="10" t="str">
        <x:v>TRF-113</x:v>
      </x:c>
      <x:c r="C2102" s="10" t="str">
        <x:v>TRF-113-P01</x:v>
      </x:c>
      <x:c r="D2102" s="10" t="str">
        <x:v>RUN_01</x:v>
      </x:c>
      <x:c r="E2102" s="10" t="str">
        <x:v>ORIGINAL_LEDGER</x:v>
      </x:c>
      <x:c r="F2102" s="10" t="str">
        <x:v>PASS</x:v>
      </x:c>
      <x:c r="G2102" s="10" t="str">
        <x:v>FAIL</x:v>
      </x:c>
      <x:c r="H2102" s="10" t="str">
        <x:v>EXECUTED</x:v>
      </x:c>
      <x:c r="I2102" s="10" t="str">
        <x:v>PARSED</x:v>
      </x:c>
      <x:c r="J2102" s="10" t="str">
        <x:v>GENERATION_ACCEPTED</x:v>
      </x:c>
      <x:c r="K2102" s="10" t="str">
        <x:v>31d649d54f02a38302626f4f21e35d6cfe5e120d6306cee62bb6d59bf3e2892b</x:v>
      </x:c>
      <x:c r="L2102" s="10" t="str">
        <x:v>full_repair_v2</x:v>
      </x:c>
      <x:c r="M2102" s="10" t="n">
        <x:v>0</x:v>
      </x:c>
      <x:c r="N2102" s="10" t="n">
        <x:v>0</x:v>
      </x:c>
      <x:c r="O2102" s="10" t="n">
        <x:v>1</x:v>
      </x:c>
      <x:c r="P2102" s="9" t="str">
        <x:f>'CaseReview'!U2102</x:f>
        <x:v>PASS</x:v>
      </x:c>
      <x:c r="Q2102" s="9" t="n">
        <x:f>IF(AND(T2102=1,G2102=P2102),1,0)</x:f>
        <x:v>0</x:v>
      </x:c>
      <x:c r="R2102" s="9" t="n">
        <x:f>IF(AND(T2102=1,G2102="PASS",P2102="FAIL"),1,0)</x:f>
        <x:v>0</x:v>
      </x:c>
      <x:c r="S2102" s="9" t="n">
        <x:f>IF(AND(T2102=1,G2102="FAIL",P2102="PASS"),1,0)</x:f>
        <x:v>1</x:v>
      </x:c>
      <x:c r="T2102" s="9" t="n">
        <x:v>1</x:v>
      </x:c>
      <x:c r="U2102" s="9" t="n">
        <x:v>4</x:v>
      </x:c>
      <x:c r="V2102" s="9" t="str">
        <x:v>MVP/SHACL_GENERATION_PIPELINE/experiments/FULL_REPAIR_V2/RUN_01/runs/RUN-TRF-113-20260915T140450005637Z/final/final_shape.ttl</x:v>
      </x:c>
    </x:row>
    <x:row r="2103" ht="22" customHeight="1">
      <x:c r="A2103" s="10" t="str">
        <x:v>V2_FALLBACK25</x:v>
      </x:c>
      <x:c r="B2103" s="10" t="str">
        <x:v>TRF-114</x:v>
      </x:c>
      <x:c r="C2103" s="10" t="str">
        <x:v>TRF-114-F01</x:v>
      </x:c>
      <x:c r="D2103" s="10" t="str">
        <x:v>RUN_01</x:v>
      </x:c>
      <x:c r="E2103" s="10" t="str">
        <x:v>ORIGINAL_LEDGER</x:v>
      </x:c>
      <x:c r="F2103" s="10" t="str">
        <x:v>FAIL</x:v>
      </x:c>
      <x:c r="G2103" s="10" t="str">
        <x:v>FAIL</x:v>
      </x:c>
      <x:c r="H2103" s="10" t="str">
        <x:v>EXECUTED</x:v>
      </x:c>
      <x:c r="I2103" s="10" t="str">
        <x:v>PARSED</x:v>
      </x:c>
      <x:c r="J2103" s="10" t="str">
        <x:v>GENERATION_ACCEPTED</x:v>
      </x:c>
      <x:c r="K2103" s="10" t="str">
        <x:v>71701ddae5e59fbeb7e748f38ae63199d414e966883a480624a1cf34c0328306</x:v>
      </x:c>
      <x:c r="L2103" s="10" t="str">
        <x:v>full_repair_v2</x:v>
      </x:c>
      <x:c r="M2103" s="10" t="n">
        <x:v>1</x:v>
      </x:c>
      <x:c r="N2103" s="10" t="n">
        <x:v>0</x:v>
      </x:c>
      <x:c r="O2103" s="10" t="n">
        <x:v>0</x:v>
      </x:c>
      <x:c r="P2103" s="9" t="str">
        <x:f>'CaseReview'!U2103</x:f>
        <x:v>FAIL</x:v>
      </x:c>
      <x:c r="Q2103" s="9" t="n">
        <x:f>IF(AND(T2103=1,G2103=P2103),1,0)</x:f>
        <x:v>1</x:v>
      </x:c>
      <x:c r="R2103" s="9" t="n">
        <x:f>IF(AND(T2103=1,G2103="PASS",P2103="FAIL"),1,0)</x:f>
        <x:v>0</x:v>
      </x:c>
      <x:c r="S2103" s="9" t="n">
        <x:f>IF(AND(T2103=1,G2103="FAIL",P2103="PASS"),1,0)</x:f>
        <x:v>0</x:v>
      </x:c>
      <x:c r="T2103" s="9" t="n">
        <x:v>1</x:v>
      </x:c>
      <x:c r="U2103" s="9" t="n">
        <x:v>5</x:v>
      </x:c>
      <x:c r="V2103" s="9" t="str">
        <x:v>MVP/SHACL_GENERATION_PIPELINE/experiments/FULL_REPAIR_V2/RUN_01/runs/RUN-TRF-114-20260915T140613854277Z/final/final_shape.ttl</x:v>
      </x:c>
    </x:row>
    <x:row r="2104" ht="22" customHeight="1">
      <x:c r="A2104" s="10" t="str">
        <x:v>V2_FALLBACK25</x:v>
      </x:c>
      <x:c r="B2104" s="10" t="str">
        <x:v>TRF-114</x:v>
      </x:c>
      <x:c r="C2104" s="10" t="str">
        <x:v>TRF-114-F02</x:v>
      </x:c>
      <x:c r="D2104" s="10" t="str">
        <x:v>RUN_01</x:v>
      </x:c>
      <x:c r="E2104" s="10" t="str">
        <x:v>ORIGINAL_LEDGER</x:v>
      </x:c>
      <x:c r="F2104" s="10" t="str">
        <x:v>FAIL</x:v>
      </x:c>
      <x:c r="G2104" s="10" t="str">
        <x:v>FAIL</x:v>
      </x:c>
      <x:c r="H2104" s="10" t="str">
        <x:v>EXECUTED</x:v>
      </x:c>
      <x:c r="I2104" s="10" t="str">
        <x:v>PARSED</x:v>
      </x:c>
      <x:c r="J2104" s="10" t="str">
        <x:v>GENERATION_ACCEPTED</x:v>
      </x:c>
      <x:c r="K2104" s="10" t="str">
        <x:v>71701ddae5e59fbeb7e748f38ae63199d414e966883a480624a1cf34c0328306</x:v>
      </x:c>
      <x:c r="L2104" s="10" t="str">
        <x:v>full_repair_v2</x:v>
      </x:c>
      <x:c r="M2104" s="10" t="n">
        <x:v>1</x:v>
      </x:c>
      <x:c r="N2104" s="10" t="n">
        <x:v>0</x:v>
      </x:c>
      <x:c r="O2104" s="10" t="n">
        <x:v>0</x:v>
      </x:c>
      <x:c r="P2104" s="9" t="str">
        <x:f>'CaseReview'!U2104</x:f>
        <x:v>FAIL</x:v>
      </x:c>
      <x:c r="Q2104" s="9" t="n">
        <x:f>IF(AND(T2104=1,G2104=P2104),1,0)</x:f>
        <x:v>1</x:v>
      </x:c>
      <x:c r="R2104" s="9" t="n">
        <x:f>IF(AND(T2104=1,G2104="PASS",P2104="FAIL"),1,0)</x:f>
        <x:v>0</x:v>
      </x:c>
      <x:c r="S2104" s="9" t="n">
        <x:f>IF(AND(T2104=1,G2104="FAIL",P2104="PASS"),1,0)</x:f>
        <x:v>0</x:v>
      </x:c>
      <x:c r="T2104" s="9" t="n">
        <x:v>1</x:v>
      </x:c>
      <x:c r="U2104" s="9" t="n">
        <x:v>5</x:v>
      </x:c>
      <x:c r="V2104" s="9" t="str">
        <x:v>MVP/SHACL_GENERATION_PIPELINE/experiments/FULL_REPAIR_V2/RUN_01/runs/RUN-TRF-114-20260915T140613854277Z/final/final_shape.ttl</x:v>
      </x:c>
    </x:row>
    <x:row r="2105" ht="22" customHeight="1">
      <x:c r="A2105" s="10" t="str">
        <x:v>V2_FALLBACK25</x:v>
      </x:c>
      <x:c r="B2105" s="10" t="str">
        <x:v>TRF-114</x:v>
      </x:c>
      <x:c r="C2105" s="10" t="str">
        <x:v>TRF-114-F03</x:v>
      </x:c>
      <x:c r="D2105" s="10" t="str">
        <x:v>RUN_01</x:v>
      </x:c>
      <x:c r="E2105" s="10" t="str">
        <x:v>ORIGINAL_LEDGER</x:v>
      </x:c>
      <x:c r="F2105" s="10" t="str">
        <x:v>FAIL</x:v>
      </x:c>
      <x:c r="G2105" s="10" t="str">
        <x:v>FAIL</x:v>
      </x:c>
      <x:c r="H2105" s="10" t="str">
        <x:v>EXECUTED</x:v>
      </x:c>
      <x:c r="I2105" s="10" t="str">
        <x:v>PARSED</x:v>
      </x:c>
      <x:c r="J2105" s="10" t="str">
        <x:v>GENERATION_ACCEPTED</x:v>
      </x:c>
      <x:c r="K2105" s="10" t="str">
        <x:v>71701ddae5e59fbeb7e748f38ae63199d414e966883a480624a1cf34c0328306</x:v>
      </x:c>
      <x:c r="L2105" s="10" t="str">
        <x:v>full_repair_v2</x:v>
      </x:c>
      <x:c r="M2105" s="10" t="n">
        <x:v>1</x:v>
      </x:c>
      <x:c r="N2105" s="10" t="n">
        <x:v>0</x:v>
      </x:c>
      <x:c r="O2105" s="10" t="n">
        <x:v>0</x:v>
      </x:c>
      <x:c r="P2105" s="9" t="str">
        <x:f>'CaseReview'!U2105</x:f>
        <x:v>FAIL</x:v>
      </x:c>
      <x:c r="Q2105" s="9" t="n">
        <x:f>IF(AND(T2105=1,G2105=P2105),1,0)</x:f>
        <x:v>1</x:v>
      </x:c>
      <x:c r="R2105" s="9" t="n">
        <x:f>IF(AND(T2105=1,G2105="PASS",P2105="FAIL"),1,0)</x:f>
        <x:v>0</x:v>
      </x:c>
      <x:c r="S2105" s="9" t="n">
        <x:f>IF(AND(T2105=1,G2105="FAIL",P2105="PASS"),1,0)</x:f>
        <x:v>0</x:v>
      </x:c>
      <x:c r="T2105" s="9" t="n">
        <x:v>1</x:v>
      </x:c>
      <x:c r="U2105" s="9" t="n">
        <x:v>5</x:v>
      </x:c>
      <x:c r="V2105" s="9" t="str">
        <x:v>MVP/SHACL_GENERATION_PIPELINE/experiments/FULL_REPAIR_V2/RUN_01/runs/RUN-TRF-114-20260915T140613854277Z/final/final_shape.ttl</x:v>
      </x:c>
    </x:row>
    <x:row r="2106" ht="22" customHeight="1">
      <x:c r="A2106" s="10" t="str">
        <x:v>V2_FALLBACK25</x:v>
      </x:c>
      <x:c r="B2106" s="10" t="str">
        <x:v>TRF-114</x:v>
      </x:c>
      <x:c r="C2106" s="10" t="str">
        <x:v>TRF-114-P01</x:v>
      </x:c>
      <x:c r="D2106" s="10" t="str">
        <x:v>RUN_01</x:v>
      </x:c>
      <x:c r="E2106" s="10" t="str">
        <x:v>ORIGINAL_LEDGER</x:v>
      </x:c>
      <x:c r="F2106" s="10" t="str">
        <x:v>PASS</x:v>
      </x:c>
      <x:c r="G2106" s="10" t="str">
        <x:v>FAIL</x:v>
      </x:c>
      <x:c r="H2106" s="10" t="str">
        <x:v>EXECUTED</x:v>
      </x:c>
      <x:c r="I2106" s="10" t="str">
        <x:v>PARSED</x:v>
      </x:c>
      <x:c r="J2106" s="10" t="str">
        <x:v>GENERATION_ACCEPTED</x:v>
      </x:c>
      <x:c r="K2106" s="10" t="str">
        <x:v>71701ddae5e59fbeb7e748f38ae63199d414e966883a480624a1cf34c0328306</x:v>
      </x:c>
      <x:c r="L2106" s="10" t="str">
        <x:v>full_repair_v2</x:v>
      </x:c>
      <x:c r="M2106" s="10" t="n">
        <x:v>0</x:v>
      </x:c>
      <x:c r="N2106" s="10" t="n">
        <x:v>0</x:v>
      </x:c>
      <x:c r="O2106" s="10" t="n">
        <x:v>1</x:v>
      </x:c>
      <x:c r="P2106" s="9" t="str">
        <x:f>'CaseReview'!U2106</x:f>
        <x:v>PASS</x:v>
      </x:c>
      <x:c r="Q2106" s="9" t="n">
        <x:f>IF(AND(T2106=1,G2106=P2106),1,0)</x:f>
        <x:v>0</x:v>
      </x:c>
      <x:c r="R2106" s="9" t="n">
        <x:f>IF(AND(T2106=1,G2106="PASS",P2106="FAIL"),1,0)</x:f>
        <x:v>0</x:v>
      </x:c>
      <x:c r="S2106" s="9" t="n">
        <x:f>IF(AND(T2106=1,G2106="FAIL",P2106="PASS"),1,0)</x:f>
        <x:v>1</x:v>
      </x:c>
      <x:c r="T2106" s="9" t="n">
        <x:v>1</x:v>
      </x:c>
      <x:c r="U2106" s="9" t="n">
        <x:v>5</x:v>
      </x:c>
      <x:c r="V2106" s="9" t="str">
        <x:v>MVP/SHACL_GENERATION_PIPELINE/experiments/FULL_REPAIR_V2/RUN_01/runs/RUN-TRF-114-20260915T140613854277Z/final/final_shape.ttl</x:v>
      </x:c>
    </x:row>
    <x:row r="2107" ht="22" customHeight="1">
      <x:c r="A2107" s="10" t="str">
        <x:v>V2_FALLBACK25</x:v>
      </x:c>
      <x:c r="B2107" s="10" t="str">
        <x:v>TRF-114</x:v>
      </x:c>
      <x:c r="C2107" s="10" t="str">
        <x:v>TRF-114-P02</x:v>
      </x:c>
      <x:c r="D2107" s="10" t="str">
        <x:v>RUN_01</x:v>
      </x:c>
      <x:c r="E2107" s="10" t="str">
        <x:v>ORIGINAL_LEDGER</x:v>
      </x:c>
      <x:c r="F2107" s="10" t="str">
        <x:v>PASS</x:v>
      </x:c>
      <x:c r="G2107" s="10" t="str">
        <x:v>FAIL</x:v>
      </x:c>
      <x:c r="H2107" s="10" t="str">
        <x:v>EXECUTED</x:v>
      </x:c>
      <x:c r="I2107" s="10" t="str">
        <x:v>PARSED</x:v>
      </x:c>
      <x:c r="J2107" s="10" t="str">
        <x:v>GENERATION_ACCEPTED</x:v>
      </x:c>
      <x:c r="K2107" s="10" t="str">
        <x:v>71701ddae5e59fbeb7e748f38ae63199d414e966883a480624a1cf34c0328306</x:v>
      </x:c>
      <x:c r="L2107" s="10" t="str">
        <x:v>full_repair_v2</x:v>
      </x:c>
      <x:c r="M2107" s="10" t="n">
        <x:v>0</x:v>
      </x:c>
      <x:c r="N2107" s="10" t="n">
        <x:v>0</x:v>
      </x:c>
      <x:c r="O2107" s="10" t="n">
        <x:v>1</x:v>
      </x:c>
      <x:c r="P2107" s="9" t="str">
        <x:f>'CaseReview'!U2107</x:f>
        <x:v>PASS</x:v>
      </x:c>
      <x:c r="Q2107" s="9" t="n">
        <x:f>IF(AND(T2107=1,G2107=P2107),1,0)</x:f>
        <x:v>0</x:v>
      </x:c>
      <x:c r="R2107" s="9" t="n">
        <x:f>IF(AND(T2107=1,G2107="PASS",P2107="FAIL"),1,0)</x:f>
        <x:v>0</x:v>
      </x:c>
      <x:c r="S2107" s="9" t="n">
        <x:f>IF(AND(T2107=1,G2107="FAIL",P2107="PASS"),1,0)</x:f>
        <x:v>1</x:v>
      </x:c>
      <x:c r="T2107" s="9" t="n">
        <x:v>1</x:v>
      </x:c>
      <x:c r="U2107" s="9" t="n">
        <x:v>5</x:v>
      </x:c>
      <x:c r="V2107" s="9" t="str">
        <x:v>MVP/SHACL_GENERATION_PIPELINE/experiments/FULL_REPAIR_V2/RUN_01/runs/RUN-TRF-114-20260915T140613854277Z/final/final_shape.ttl</x:v>
      </x:c>
    </x:row>
    <x:row r="2108" ht="22" customHeight="1">
      <x:c r="A2108" s="10" t="str">
        <x:v>V2_FALLBACK25</x:v>
      </x:c>
      <x:c r="B2108" s="10" t="str">
        <x:v>TRF-116</x:v>
      </x:c>
      <x:c r="C2108" s="10" t="str">
        <x:v>TRF-116-F01</x:v>
      </x:c>
      <x:c r="D2108" s="10" t="str">
        <x:v>RUN_01</x:v>
      </x:c>
      <x:c r="E2108" s="10" t="str">
        <x:v>ORIGINAL_LEDGER</x:v>
      </x:c>
      <x:c r="F2108" s="10" t="str">
        <x:v>FAIL</x:v>
      </x:c>
      <x:c r="G2108" s="10" t="str">
        <x:v>FAIL</x:v>
      </x:c>
      <x:c r="H2108" s="10" t="str">
        <x:v>EXECUTED</x:v>
      </x:c>
      <x:c r="I2108" s="10" t="str">
        <x:v>PARSED</x:v>
      </x:c>
      <x:c r="J2108" s="10" t="str">
        <x:v>GENERATION_ACCEPTED</x:v>
      </x:c>
      <x:c r="K2108" s="10" t="str">
        <x:v>13f2ab060a1e5d4a851ded2a9d1798d49d7d98277c5e0b50376aa4e937675f55</x:v>
      </x:c>
      <x:c r="L2108" s="10" t="str">
        <x:v>full_repair_v2</x:v>
      </x:c>
      <x:c r="M2108" s="10" t="n">
        <x:v>1</x:v>
      </x:c>
      <x:c r="N2108" s="10" t="n">
        <x:v>0</x:v>
      </x:c>
      <x:c r="O2108" s="10" t="n">
        <x:v>0</x:v>
      </x:c>
      <x:c r="P2108" s="9" t="str">
        <x:f>'CaseReview'!U2108</x:f>
        <x:v>FAIL</x:v>
      </x:c>
      <x:c r="Q2108" s="9" t="n">
        <x:f>IF(AND(T2108=1,G2108=P2108),1,0)</x:f>
        <x:v>1</x:v>
      </x:c>
      <x:c r="R2108" s="9" t="n">
        <x:f>IF(AND(T2108=1,G2108="PASS",P2108="FAIL"),1,0)</x:f>
        <x:v>0</x:v>
      </x:c>
      <x:c r="S2108" s="9" t="n">
        <x:f>IF(AND(T2108=1,G2108="FAIL",P2108="PASS"),1,0)</x:f>
        <x:v>0</x:v>
      </x:c>
      <x:c r="T2108" s="9" t="n">
        <x:v>1</x:v>
      </x:c>
      <x:c r="U2108" s="9" t="n">
        <x:v>4</x:v>
      </x:c>
      <x:c r="V2108" s="9" t="str">
        <x:v>MVP/SHACL_GENERATION_PIPELINE/experiments/FULL_REPAIR_V2/RUN_01/runs/RUN-TRF-116-20260915T140652259877Z/final/final_shape.ttl</x:v>
      </x:c>
    </x:row>
    <x:row r="2109" ht="22" customHeight="1">
      <x:c r="A2109" s="10" t="str">
        <x:v>V2_FALLBACK25</x:v>
      </x:c>
      <x:c r="B2109" s="10" t="str">
        <x:v>TRF-116</x:v>
      </x:c>
      <x:c r="C2109" s="10" t="str">
        <x:v>TRF-116-F02</x:v>
      </x:c>
      <x:c r="D2109" s="10" t="str">
        <x:v>RUN_01</x:v>
      </x:c>
      <x:c r="E2109" s="10" t="str">
        <x:v>ORIGINAL_LEDGER</x:v>
      </x:c>
      <x:c r="F2109" s="10" t="str">
        <x:v>FAIL</x:v>
      </x:c>
      <x:c r="G2109" s="10" t="str">
        <x:v>FAIL</x:v>
      </x:c>
      <x:c r="H2109" s="10" t="str">
        <x:v>EXECUTED</x:v>
      </x:c>
      <x:c r="I2109" s="10" t="str">
        <x:v>PARSED</x:v>
      </x:c>
      <x:c r="J2109" s="10" t="str">
        <x:v>GENERATION_ACCEPTED</x:v>
      </x:c>
      <x:c r="K2109" s="10" t="str">
        <x:v>13f2ab060a1e5d4a851ded2a9d1798d49d7d98277c5e0b50376aa4e937675f55</x:v>
      </x:c>
      <x:c r="L2109" s="10" t="str">
        <x:v>full_repair_v2</x:v>
      </x:c>
      <x:c r="M2109" s="10" t="n">
        <x:v>1</x:v>
      </x:c>
      <x:c r="N2109" s="10" t="n">
        <x:v>0</x:v>
      </x:c>
      <x:c r="O2109" s="10" t="n">
        <x:v>0</x:v>
      </x:c>
      <x:c r="P2109" s="9" t="str">
        <x:f>'CaseReview'!U2109</x:f>
        <x:v>FAIL</x:v>
      </x:c>
      <x:c r="Q2109" s="9" t="n">
        <x:f>IF(AND(T2109=1,G2109=P2109),1,0)</x:f>
        <x:v>1</x:v>
      </x:c>
      <x:c r="R2109" s="9" t="n">
        <x:f>IF(AND(T2109=1,G2109="PASS",P2109="FAIL"),1,0)</x:f>
        <x:v>0</x:v>
      </x:c>
      <x:c r="S2109" s="9" t="n">
        <x:f>IF(AND(T2109=1,G2109="FAIL",P2109="PASS"),1,0)</x:f>
        <x:v>0</x:v>
      </x:c>
      <x:c r="T2109" s="9" t="n">
        <x:v>1</x:v>
      </x:c>
      <x:c r="U2109" s="9" t="n">
        <x:v>4</x:v>
      </x:c>
      <x:c r="V2109" s="9" t="str">
        <x:v>MVP/SHACL_GENERATION_PIPELINE/experiments/FULL_REPAIR_V2/RUN_01/runs/RUN-TRF-116-20260915T140652259877Z/final/final_shape.ttl</x:v>
      </x:c>
    </x:row>
    <x:row r="2110" ht="22" customHeight="1">
      <x:c r="A2110" s="10" t="str">
        <x:v>V2_FALLBACK25</x:v>
      </x:c>
      <x:c r="B2110" s="10" t="str">
        <x:v>TRF-116</x:v>
      </x:c>
      <x:c r="C2110" s="10" t="str">
        <x:v>TRF-116-P01</x:v>
      </x:c>
      <x:c r="D2110" s="10" t="str">
        <x:v>RUN_01</x:v>
      </x:c>
      <x:c r="E2110" s="10" t="str">
        <x:v>ORIGINAL_LEDGER</x:v>
      </x:c>
      <x:c r="F2110" s="10" t="str">
        <x:v>PASS</x:v>
      </x:c>
      <x:c r="G2110" s="10" t="str">
        <x:v>PASS</x:v>
      </x:c>
      <x:c r="H2110" s="10" t="str">
        <x:v>EXECUTED</x:v>
      </x:c>
      <x:c r="I2110" s="10" t="str">
        <x:v>PARSED</x:v>
      </x:c>
      <x:c r="J2110" s="10" t="str">
        <x:v>GENERATION_ACCEPTED</x:v>
      </x:c>
      <x:c r="K2110" s="10" t="str">
        <x:v>13f2ab060a1e5d4a851ded2a9d1798d49d7d98277c5e0b50376aa4e937675f55</x:v>
      </x:c>
      <x:c r="L2110" s="10" t="str">
        <x:v>full_repair_v2</x:v>
      </x:c>
      <x:c r="M2110" s="10" t="n">
        <x:v>1</x:v>
      </x:c>
      <x:c r="N2110" s="10" t="n">
        <x:v>0</x:v>
      </x:c>
      <x:c r="O2110" s="10" t="n">
        <x:v>0</x:v>
      </x:c>
      <x:c r="P2110" s="9" t="str">
        <x:f>'CaseReview'!U2110</x:f>
        <x:v>PASS</x:v>
      </x:c>
      <x:c r="Q2110" s="9" t="n">
        <x:f>IF(AND(T2110=1,G2110=P2110),1,0)</x:f>
        <x:v>1</x:v>
      </x:c>
      <x:c r="R2110" s="9" t="n">
        <x:f>IF(AND(T2110=1,G2110="PASS",P2110="FAIL"),1,0)</x:f>
        <x:v>0</x:v>
      </x:c>
      <x:c r="S2110" s="9" t="n">
        <x:f>IF(AND(T2110=1,G2110="FAIL",P2110="PASS"),1,0)</x:f>
        <x:v>0</x:v>
      </x:c>
      <x:c r="T2110" s="9" t="n">
        <x:v>1</x:v>
      </x:c>
      <x:c r="U2110" s="9" t="n">
        <x:v>4</x:v>
      </x:c>
      <x:c r="V2110" s="9" t="str">
        <x:v>MVP/SHACL_GENERATION_PIPELINE/experiments/FULL_REPAIR_V2/RUN_01/runs/RUN-TRF-116-20260915T140652259877Z/final/final_shape.ttl</x:v>
      </x:c>
    </x:row>
    <x:row r="2111" ht="22" customHeight="1">
      <x:c r="A2111" s="10" t="str">
        <x:v>V2_FALLBACK25</x:v>
      </x:c>
      <x:c r="B2111" s="10" t="str">
        <x:v>TRF-116</x:v>
      </x:c>
      <x:c r="C2111" s="10" t="str">
        <x:v>TRF-116-P02</x:v>
      </x:c>
      <x:c r="D2111" s="10" t="str">
        <x:v>RUN_01</x:v>
      </x:c>
      <x:c r="E2111" s="10" t="str">
        <x:v>ORIGINAL_LEDGER</x:v>
      </x:c>
      <x:c r="F2111" s="10" t="str">
        <x:v>PASS</x:v>
      </x:c>
      <x:c r="G2111" s="10" t="str">
        <x:v>PASS</x:v>
      </x:c>
      <x:c r="H2111" s="10" t="str">
        <x:v>EXECUTED</x:v>
      </x:c>
      <x:c r="I2111" s="10" t="str">
        <x:v>PARSED</x:v>
      </x:c>
      <x:c r="J2111" s="10" t="str">
        <x:v>GENERATION_ACCEPTED</x:v>
      </x:c>
      <x:c r="K2111" s="10" t="str">
        <x:v>13f2ab060a1e5d4a851ded2a9d1798d49d7d98277c5e0b50376aa4e937675f55</x:v>
      </x:c>
      <x:c r="L2111" s="10" t="str">
        <x:v>full_repair_v2</x:v>
      </x:c>
      <x:c r="M2111" s="10" t="n">
        <x:v>1</x:v>
      </x:c>
      <x:c r="N2111" s="10" t="n">
        <x:v>0</x:v>
      </x:c>
      <x:c r="O2111" s="10" t="n">
        <x:v>0</x:v>
      </x:c>
      <x:c r="P2111" s="9" t="str">
        <x:f>'CaseReview'!U2111</x:f>
        <x:v>PASS</x:v>
      </x:c>
      <x:c r="Q2111" s="9" t="n">
        <x:f>IF(AND(T2111=1,G2111=P2111),1,0)</x:f>
        <x:v>1</x:v>
      </x:c>
      <x:c r="R2111" s="9" t="n">
        <x:f>IF(AND(T2111=1,G2111="PASS",P2111="FAIL"),1,0)</x:f>
        <x:v>0</x:v>
      </x:c>
      <x:c r="S2111" s="9" t="n">
        <x:f>IF(AND(T2111=1,G2111="FAIL",P2111="PASS"),1,0)</x:f>
        <x:v>0</x:v>
      </x:c>
      <x:c r="T2111" s="9" t="n">
        <x:v>1</x:v>
      </x:c>
      <x:c r="U2111" s="9" t="n">
        <x:v>4</x:v>
      </x:c>
      <x:c r="V2111" s="9" t="str">
        <x:v>MVP/SHACL_GENERATION_PIPELINE/experiments/FULL_REPAIR_V2/RUN_01/runs/RUN-TRF-116-20260915T140652259877Z/final/final_shape.ttl</x:v>
      </x:c>
    </x:row>
    <x:row r="2112" ht="22" customHeight="1">
      <x:c r="A2112" s="10" t="str">
        <x:v>V2_FALLBACK25</x:v>
      </x:c>
      <x:c r="B2112" s="10" t="str">
        <x:v>TRF-118</x:v>
      </x:c>
      <x:c r="C2112" s="10" t="str">
        <x:v>TRF-118-F01</x:v>
      </x:c>
      <x:c r="D2112" s="10" t="str">
        <x:v>RUN_01</x:v>
      </x:c>
      <x:c r="E2112" s="10" t="str">
        <x:v>ORIGINAL_LEDGER</x:v>
      </x:c>
      <x:c r="F2112" s="10" t="str">
        <x:v>FAIL</x:v>
      </x:c>
      <x:c r="G2112" s="10" t="str">
        <x:v>FAIL</x:v>
      </x:c>
      <x:c r="H2112" s="10" t="str">
        <x:v>EXECUTED</x:v>
      </x:c>
      <x:c r="I2112" s="10" t="str">
        <x:v>PARSED</x:v>
      </x:c>
      <x:c r="J2112" s="10" t="str">
        <x:v>GENERATION_ACCEPTED</x:v>
      </x:c>
      <x:c r="K2112" s="10" t="str">
        <x:v>08a6a8f7e531b06b20d180005d4baf330687b5ea3c5297b6d637ffb65ee96783</x:v>
      </x:c>
      <x:c r="L2112" s="10" t="str">
        <x:v>full_repair_v2</x:v>
      </x:c>
      <x:c r="M2112" s="10" t="n">
        <x:v>1</x:v>
      </x:c>
      <x:c r="N2112" s="10" t="n">
        <x:v>0</x:v>
      </x:c>
      <x:c r="O2112" s="10" t="n">
        <x:v>0</x:v>
      </x:c>
      <x:c r="P2112" s="9" t="str">
        <x:f>'CaseReview'!U2112</x:f>
        <x:v>FAIL</x:v>
      </x:c>
      <x:c r="Q2112" s="9" t="n">
        <x:f>IF(AND(T2112=1,G2112=P2112),1,0)</x:f>
        <x:v>1</x:v>
      </x:c>
      <x:c r="R2112" s="9" t="n">
        <x:f>IF(AND(T2112=1,G2112="PASS",P2112="FAIL"),1,0)</x:f>
        <x:v>0</x:v>
      </x:c>
      <x:c r="S2112" s="9" t="n">
        <x:f>IF(AND(T2112=1,G2112="FAIL",P2112="PASS"),1,0)</x:f>
        <x:v>0</x:v>
      </x:c>
      <x:c r="T2112" s="9" t="n">
        <x:v>1</x:v>
      </x:c>
      <x:c r="U2112" s="9" t="n">
        <x:v>5</x:v>
      </x:c>
      <x:c r="V2112" s="9" t="str">
        <x:v>MVP/SHACL_GENERATION_PIPELINE/experiments/FULL_REPAIR_V2/RUN_01/runs/RUN-TRF-118-20260915T140712356440Z/final/final_shape.ttl</x:v>
      </x:c>
    </x:row>
    <x:row r="2113" ht="22" customHeight="1">
      <x:c r="A2113" s="10" t="str">
        <x:v>V2_FALLBACK25</x:v>
      </x:c>
      <x:c r="B2113" s="10" t="str">
        <x:v>TRF-118</x:v>
      </x:c>
      <x:c r="C2113" s="10" t="str">
        <x:v>TRF-118-F02</x:v>
      </x:c>
      <x:c r="D2113" s="10" t="str">
        <x:v>RUN_01</x:v>
      </x:c>
      <x:c r="E2113" s="10" t="str">
        <x:v>ORIGINAL_LEDGER</x:v>
      </x:c>
      <x:c r="F2113" s="10" t="str">
        <x:v>FAIL</x:v>
      </x:c>
      <x:c r="G2113" s="10" t="str">
        <x:v>FAIL</x:v>
      </x:c>
      <x:c r="H2113" s="10" t="str">
        <x:v>EXECUTED</x:v>
      </x:c>
      <x:c r="I2113" s="10" t="str">
        <x:v>PARSED</x:v>
      </x:c>
      <x:c r="J2113" s="10" t="str">
        <x:v>GENERATION_ACCEPTED</x:v>
      </x:c>
      <x:c r="K2113" s="10" t="str">
        <x:v>08a6a8f7e531b06b20d180005d4baf330687b5ea3c5297b6d637ffb65ee96783</x:v>
      </x:c>
      <x:c r="L2113" s="10" t="str">
        <x:v>full_repair_v2</x:v>
      </x:c>
      <x:c r="M2113" s="10" t="n">
        <x:v>1</x:v>
      </x:c>
      <x:c r="N2113" s="10" t="n">
        <x:v>0</x:v>
      </x:c>
      <x:c r="O2113" s="10" t="n">
        <x:v>0</x:v>
      </x:c>
      <x:c r="P2113" s="9" t="str">
        <x:f>'CaseReview'!U2113</x:f>
        <x:v>FAIL</x:v>
      </x:c>
      <x:c r="Q2113" s="9" t="n">
        <x:f>IF(AND(T2113=1,G2113=P2113),1,0)</x:f>
        <x:v>1</x:v>
      </x:c>
      <x:c r="R2113" s="9" t="n">
        <x:f>IF(AND(T2113=1,G2113="PASS",P2113="FAIL"),1,0)</x:f>
        <x:v>0</x:v>
      </x:c>
      <x:c r="S2113" s="9" t="n">
        <x:f>IF(AND(T2113=1,G2113="FAIL",P2113="PASS"),1,0)</x:f>
        <x:v>0</x:v>
      </x:c>
      <x:c r="T2113" s="9" t="n">
        <x:v>1</x:v>
      </x:c>
      <x:c r="U2113" s="9" t="n">
        <x:v>5</x:v>
      </x:c>
      <x:c r="V2113" s="9" t="str">
        <x:v>MVP/SHACL_GENERATION_PIPELINE/experiments/FULL_REPAIR_V2/RUN_01/runs/RUN-TRF-118-20260915T140712356440Z/final/final_shape.ttl</x:v>
      </x:c>
    </x:row>
    <x:row r="2114" ht="22" customHeight="1">
      <x:c r="A2114" s="10" t="str">
        <x:v>V2_FALLBACK25</x:v>
      </x:c>
      <x:c r="B2114" s="10" t="str">
        <x:v>TRF-118</x:v>
      </x:c>
      <x:c r="C2114" s="10" t="str">
        <x:v>TRF-118-F03</x:v>
      </x:c>
      <x:c r="D2114" s="10" t="str">
        <x:v>RUN_01</x:v>
      </x:c>
      <x:c r="E2114" s="10" t="str">
        <x:v>ORIGINAL_LEDGER</x:v>
      </x:c>
      <x:c r="F2114" s="10" t="str">
        <x:v>FAIL</x:v>
      </x:c>
      <x:c r="G2114" s="10" t="str">
        <x:v>FAIL</x:v>
      </x:c>
      <x:c r="H2114" s="10" t="str">
        <x:v>EXECUTED</x:v>
      </x:c>
      <x:c r="I2114" s="10" t="str">
        <x:v>PARSED</x:v>
      </x:c>
      <x:c r="J2114" s="10" t="str">
        <x:v>GENERATION_ACCEPTED</x:v>
      </x:c>
      <x:c r="K2114" s="10" t="str">
        <x:v>08a6a8f7e531b06b20d180005d4baf330687b5ea3c5297b6d637ffb65ee96783</x:v>
      </x:c>
      <x:c r="L2114" s="10" t="str">
        <x:v>full_repair_v2</x:v>
      </x:c>
      <x:c r="M2114" s="10" t="n">
        <x:v>1</x:v>
      </x:c>
      <x:c r="N2114" s="10" t="n">
        <x:v>0</x:v>
      </x:c>
      <x:c r="O2114" s="10" t="n">
        <x:v>0</x:v>
      </x:c>
      <x:c r="P2114" s="9" t="str">
        <x:f>'CaseReview'!U2114</x:f>
        <x:v>FAIL</x:v>
      </x:c>
      <x:c r="Q2114" s="9" t="n">
        <x:f>IF(AND(T2114=1,G2114=P2114),1,0)</x:f>
        <x:v>1</x:v>
      </x:c>
      <x:c r="R2114" s="9" t="n">
        <x:f>IF(AND(T2114=1,G2114="PASS",P2114="FAIL"),1,0)</x:f>
        <x:v>0</x:v>
      </x:c>
      <x:c r="S2114" s="9" t="n">
        <x:f>IF(AND(T2114=1,G2114="FAIL",P2114="PASS"),1,0)</x:f>
        <x:v>0</x:v>
      </x:c>
      <x:c r="T2114" s="9" t="n">
        <x:v>1</x:v>
      </x:c>
      <x:c r="U2114" s="9" t="n">
        <x:v>5</x:v>
      </x:c>
      <x:c r="V2114" s="9" t="str">
        <x:v>MVP/SHACL_GENERATION_PIPELINE/experiments/FULL_REPAIR_V2/RUN_01/runs/RUN-TRF-118-20260915T140712356440Z/final/final_shape.ttl</x:v>
      </x:c>
    </x:row>
    <x:row r="2115" ht="22" customHeight="1">
      <x:c r="A2115" s="10" t="str">
        <x:v>V2_FALLBACK25</x:v>
      </x:c>
      <x:c r="B2115" s="10" t="str">
        <x:v>TRF-118</x:v>
      </x:c>
      <x:c r="C2115" s="10" t="str">
        <x:v>TRF-118-P01</x:v>
      </x:c>
      <x:c r="D2115" s="10" t="str">
        <x:v>RUN_01</x:v>
      </x:c>
      <x:c r="E2115" s="10" t="str">
        <x:v>ORIGINAL_LEDGER</x:v>
      </x:c>
      <x:c r="F2115" s="10" t="str">
        <x:v>PASS</x:v>
      </x:c>
      <x:c r="G2115" s="10" t="str">
        <x:v>FAIL</x:v>
      </x:c>
      <x:c r="H2115" s="10" t="str">
        <x:v>EXECUTED</x:v>
      </x:c>
      <x:c r="I2115" s="10" t="str">
        <x:v>PARSED</x:v>
      </x:c>
      <x:c r="J2115" s="10" t="str">
        <x:v>GENERATION_ACCEPTED</x:v>
      </x:c>
      <x:c r="K2115" s="10" t="str">
        <x:v>08a6a8f7e531b06b20d180005d4baf330687b5ea3c5297b6d637ffb65ee96783</x:v>
      </x:c>
      <x:c r="L2115" s="10" t="str">
        <x:v>full_repair_v2</x:v>
      </x:c>
      <x:c r="M2115" s="10" t="n">
        <x:v>0</x:v>
      </x:c>
      <x:c r="N2115" s="10" t="n">
        <x:v>0</x:v>
      </x:c>
      <x:c r="O2115" s="10" t="n">
        <x:v>1</x:v>
      </x:c>
      <x:c r="P2115" s="9" t="str">
        <x:f>'CaseReview'!U2115</x:f>
        <x:v>PASS</x:v>
      </x:c>
      <x:c r="Q2115" s="9" t="n">
        <x:f>IF(AND(T2115=1,G2115=P2115),1,0)</x:f>
        <x:v>0</x:v>
      </x:c>
      <x:c r="R2115" s="9" t="n">
        <x:f>IF(AND(T2115=1,G2115="PASS",P2115="FAIL"),1,0)</x:f>
        <x:v>0</x:v>
      </x:c>
      <x:c r="S2115" s="9" t="n">
        <x:f>IF(AND(T2115=1,G2115="FAIL",P2115="PASS"),1,0)</x:f>
        <x:v>1</x:v>
      </x:c>
      <x:c r="T2115" s="9" t="n">
        <x:v>1</x:v>
      </x:c>
      <x:c r="U2115" s="9" t="n">
        <x:v>5</x:v>
      </x:c>
      <x:c r="V2115" s="9" t="str">
        <x:v>MVP/SHACL_GENERATION_PIPELINE/experiments/FULL_REPAIR_V2/RUN_01/runs/RUN-TRF-118-20260915T140712356440Z/final/final_shape.ttl</x:v>
      </x:c>
    </x:row>
    <x:row r="2116" ht="22" customHeight="1">
      <x:c r="A2116" s="10" t="str">
        <x:v>V2_FALLBACK25</x:v>
      </x:c>
      <x:c r="B2116" s="10" t="str">
        <x:v>TRF-118</x:v>
      </x:c>
      <x:c r="C2116" s="10" t="str">
        <x:v>TRF-118-P02</x:v>
      </x:c>
      <x:c r="D2116" s="10" t="str">
        <x:v>RUN_01</x:v>
      </x:c>
      <x:c r="E2116" s="10" t="str">
        <x:v>ORIGINAL_LEDGER</x:v>
      </x:c>
      <x:c r="F2116" s="10" t="str">
        <x:v>PASS</x:v>
      </x:c>
      <x:c r="G2116" s="10" t="str">
        <x:v>FAIL</x:v>
      </x:c>
      <x:c r="H2116" s="10" t="str">
        <x:v>EXECUTED</x:v>
      </x:c>
      <x:c r="I2116" s="10" t="str">
        <x:v>PARSED</x:v>
      </x:c>
      <x:c r="J2116" s="10" t="str">
        <x:v>GENERATION_ACCEPTED</x:v>
      </x:c>
      <x:c r="K2116" s="10" t="str">
        <x:v>08a6a8f7e531b06b20d180005d4baf330687b5ea3c5297b6d637ffb65ee96783</x:v>
      </x:c>
      <x:c r="L2116" s="10" t="str">
        <x:v>full_repair_v2</x:v>
      </x:c>
      <x:c r="M2116" s="10" t="n">
        <x:v>0</x:v>
      </x:c>
      <x:c r="N2116" s="10" t="n">
        <x:v>0</x:v>
      </x:c>
      <x:c r="O2116" s="10" t="n">
        <x:v>1</x:v>
      </x:c>
      <x:c r="P2116" s="9" t="str">
        <x:f>'CaseReview'!U2116</x:f>
        <x:v>PASS</x:v>
      </x:c>
      <x:c r="Q2116" s="9" t="n">
        <x:f>IF(AND(T2116=1,G2116=P2116),1,0)</x:f>
        <x:v>0</x:v>
      </x:c>
      <x:c r="R2116" s="9" t="n">
        <x:f>IF(AND(T2116=1,G2116="PASS",P2116="FAIL"),1,0)</x:f>
        <x:v>0</x:v>
      </x:c>
      <x:c r="S2116" s="9" t="n">
        <x:f>IF(AND(T2116=1,G2116="FAIL",P2116="PASS"),1,0)</x:f>
        <x:v>1</x:v>
      </x:c>
      <x:c r="T2116" s="9" t="n">
        <x:v>1</x:v>
      </x:c>
      <x:c r="U2116" s="9" t="n">
        <x:v>5</x:v>
      </x:c>
      <x:c r="V2116" s="9" t="str">
        <x:v>MVP/SHACL_GENERATION_PIPELINE/experiments/FULL_REPAIR_V2/RUN_01/runs/RUN-TRF-118-20260915T140712356440Z/final/final_shape.ttl</x:v>
      </x:c>
    </x:row>
    <x:row r="2117" ht="22" customHeight="1">
      <x:c r="A2117" s="10" t="str">
        <x:v>V2_FALLBACK25</x:v>
      </x:c>
      <x:c r="B2117" s="10" t="str">
        <x:v>TRF-120</x:v>
      </x:c>
      <x:c r="C2117" s="10" t="str">
        <x:v>TRF-120-F01</x:v>
      </x:c>
      <x:c r="D2117" s="10" t="str">
        <x:v>RUN_01</x:v>
      </x:c>
      <x:c r="E2117" s="10" t="str">
        <x:v>REJECTED_ATTEMPT_04</x:v>
      </x:c>
      <x:c r="F2117" s="10" t="str">
        <x:v>FAIL</x:v>
      </x:c>
      <x:c r="G2117" s="10" t="str">
        <x:v>FAIL</x:v>
      </x:c>
      <x:c r="H2117" s="10" t="str">
        <x:v>EXECUTED</x:v>
      </x:c>
      <x:c r="I2117" s="10" t="str">
        <x:v>PARSED</x:v>
      </x:c>
      <x:c r="J2117" s="10" t="str">
        <x:v>MAX_ATTEMPTS_REACHED</x:v>
      </x:c>
      <x:c r="K2117" s="10" t="str">
        <x:v>843c0e0fd6096973e974a89d3792612cc8152d3635281983269032a0b4a4bfa4</x:v>
      </x:c>
      <x:c r="L2117" s="10" t="str">
        <x:v>rejected_attempt4</x:v>
      </x:c>
      <x:c r="M2117" s="10" t="n">
        <x:v>1</x:v>
      </x:c>
      <x:c r="N2117" s="10" t="n">
        <x:v>0</x:v>
      </x:c>
      <x:c r="O2117" s="10" t="n">
        <x:v>0</x:v>
      </x:c>
      <x:c r="P2117" s="9" t="str">
        <x:f>'CaseReview'!U2117</x:f>
        <x:v>FAIL</x:v>
      </x:c>
      <x:c r="Q2117" s="9" t="n">
        <x:f>IF(AND(T2117=1,G2117=P2117),1,0)</x:f>
        <x:v>1</x:v>
      </x:c>
      <x:c r="R2117" s="9" t="n">
        <x:f>IF(AND(T2117=1,G2117="PASS",P2117="FAIL"),1,0)</x:f>
        <x:v>0</x:v>
      </x:c>
      <x:c r="S2117" s="9" t="n">
        <x:f>IF(AND(T2117=1,G2117="FAIL",P2117="PASS"),1,0)</x:f>
        <x:v>0</x:v>
      </x:c>
      <x:c r="T2117" s="9" t="n">
        <x:v>1</x:v>
      </x:c>
      <x:c r="U2117" s="9" t="n">
        <x:v>4</x:v>
      </x:c>
      <x:c r="V2117" s="9" t="str">
        <x:v>MVP/SHACL_GENERATION_PIPELINE/experiments/FULL_REPAIR_V2/RUN_01/runs/RUN-TRF-120-20260915T140744124536Z/artifacts/attempt_04/candidate_shape.ttl</x:v>
      </x:c>
    </x:row>
    <x:row r="2118" ht="22" customHeight="1">
      <x:c r="A2118" s="10" t="str">
        <x:v>V2_FALLBACK25</x:v>
      </x:c>
      <x:c r="B2118" s="10" t="str">
        <x:v>TRF-120</x:v>
      </x:c>
      <x:c r="C2118" s="10" t="str">
        <x:v>TRF-120-F02</x:v>
      </x:c>
      <x:c r="D2118" s="10" t="str">
        <x:v>RUN_01</x:v>
      </x:c>
      <x:c r="E2118" s="10" t="str">
        <x:v>REJECTED_ATTEMPT_04</x:v>
      </x:c>
      <x:c r="F2118" s="10" t="str">
        <x:v>FAIL</x:v>
      </x:c>
      <x:c r="G2118" s="10" t="str">
        <x:v>FAIL</x:v>
      </x:c>
      <x:c r="H2118" s="10" t="str">
        <x:v>EXECUTED</x:v>
      </x:c>
      <x:c r="I2118" s="10" t="str">
        <x:v>PARSED</x:v>
      </x:c>
      <x:c r="J2118" s="10" t="str">
        <x:v>MAX_ATTEMPTS_REACHED</x:v>
      </x:c>
      <x:c r="K2118" s="10" t="str">
        <x:v>843c0e0fd6096973e974a89d3792612cc8152d3635281983269032a0b4a4bfa4</x:v>
      </x:c>
      <x:c r="L2118" s="10" t="str">
        <x:v>rejected_attempt4</x:v>
      </x:c>
      <x:c r="M2118" s="10" t="n">
        <x:v>1</x:v>
      </x:c>
      <x:c r="N2118" s="10" t="n">
        <x:v>0</x:v>
      </x:c>
      <x:c r="O2118" s="10" t="n">
        <x:v>0</x:v>
      </x:c>
      <x:c r="P2118" s="9" t="str">
        <x:f>'CaseReview'!U2118</x:f>
        <x:v>FAIL</x:v>
      </x:c>
      <x:c r="Q2118" s="9" t="n">
        <x:f>IF(AND(T2118=1,G2118=P2118),1,0)</x:f>
        <x:v>1</x:v>
      </x:c>
      <x:c r="R2118" s="9" t="n">
        <x:f>IF(AND(T2118=1,G2118="PASS",P2118="FAIL"),1,0)</x:f>
        <x:v>0</x:v>
      </x:c>
      <x:c r="S2118" s="9" t="n">
        <x:f>IF(AND(T2118=1,G2118="FAIL",P2118="PASS"),1,0)</x:f>
        <x:v>0</x:v>
      </x:c>
      <x:c r="T2118" s="9" t="n">
        <x:v>1</x:v>
      </x:c>
      <x:c r="U2118" s="9" t="n">
        <x:v>4</x:v>
      </x:c>
      <x:c r="V2118" s="9" t="str">
        <x:v>MVP/SHACL_GENERATION_PIPELINE/experiments/FULL_REPAIR_V2/RUN_01/runs/RUN-TRF-120-20260915T140744124536Z/artifacts/attempt_04/candidate_shape.ttl</x:v>
      </x:c>
    </x:row>
    <x:row r="2119" ht="22" customHeight="1">
      <x:c r="A2119" s="10" t="str">
        <x:v>V2_FALLBACK25</x:v>
      </x:c>
      <x:c r="B2119" s="10" t="str">
        <x:v>TRF-120</x:v>
      </x:c>
      <x:c r="C2119" s="10" t="str">
        <x:v>TRF-120-F03</x:v>
      </x:c>
      <x:c r="D2119" s="10" t="str">
        <x:v>RUN_01</x:v>
      </x:c>
      <x:c r="E2119" s="10" t="str">
        <x:v>REJECTED_ATTEMPT_04</x:v>
      </x:c>
      <x:c r="F2119" s="10" t="str">
        <x:v>FAIL</x:v>
      </x:c>
      <x:c r="G2119" s="10" t="str">
        <x:v>FAIL</x:v>
      </x:c>
      <x:c r="H2119" s="10" t="str">
        <x:v>EXECUTED</x:v>
      </x:c>
      <x:c r="I2119" s="10" t="str">
        <x:v>PARSED</x:v>
      </x:c>
      <x:c r="J2119" s="10" t="str">
        <x:v>MAX_ATTEMPTS_REACHED</x:v>
      </x:c>
      <x:c r="K2119" s="10" t="str">
        <x:v>843c0e0fd6096973e974a89d3792612cc8152d3635281983269032a0b4a4bfa4</x:v>
      </x:c>
      <x:c r="L2119" s="10" t="str">
        <x:v>rejected_attempt4</x:v>
      </x:c>
      <x:c r="M2119" s="10" t="n">
        <x:v>1</x:v>
      </x:c>
      <x:c r="N2119" s="10" t="n">
        <x:v>0</x:v>
      </x:c>
      <x:c r="O2119" s="10" t="n">
        <x:v>0</x:v>
      </x:c>
      <x:c r="P2119" s="9" t="str">
        <x:f>'CaseReview'!U2119</x:f>
        <x:v>FAIL</x:v>
      </x:c>
      <x:c r="Q2119" s="9" t="n">
        <x:f>IF(AND(T2119=1,G2119=P2119),1,0)</x:f>
        <x:v>1</x:v>
      </x:c>
      <x:c r="R2119" s="9" t="n">
        <x:f>IF(AND(T2119=1,G2119="PASS",P2119="FAIL"),1,0)</x:f>
        <x:v>0</x:v>
      </x:c>
      <x:c r="S2119" s="9" t="n">
        <x:f>IF(AND(T2119=1,G2119="FAIL",P2119="PASS"),1,0)</x:f>
        <x:v>0</x:v>
      </x:c>
      <x:c r="T2119" s="9" t="n">
        <x:v>1</x:v>
      </x:c>
      <x:c r="U2119" s="9" t="n">
        <x:v>4</x:v>
      </x:c>
      <x:c r="V2119" s="9" t="str">
        <x:v>MVP/SHACL_GENERATION_PIPELINE/experiments/FULL_REPAIR_V2/RUN_01/runs/RUN-TRF-120-20260915T140744124536Z/artifacts/attempt_04/candidate_shape.ttl</x:v>
      </x:c>
    </x:row>
    <x:row r="2120" ht="22" customHeight="1">
      <x:c r="A2120" s="10" t="str">
        <x:v>V2_FALLBACK25</x:v>
      </x:c>
      <x:c r="B2120" s="10" t="str">
        <x:v>TRF-120</x:v>
      </x:c>
      <x:c r="C2120" s="10" t="str">
        <x:v>TRF-120-P01</x:v>
      </x:c>
      <x:c r="D2120" s="10" t="str">
        <x:v>RUN_01</x:v>
      </x:c>
      <x:c r="E2120" s="10" t="str">
        <x:v>REJECTED_ATTEMPT_04</x:v>
      </x:c>
      <x:c r="F2120" s="10" t="str">
        <x:v>PASS</x:v>
      </x:c>
      <x:c r="G2120" s="10" t="str">
        <x:v>FAIL</x:v>
      </x:c>
      <x:c r="H2120" s="10" t="str">
        <x:v>EXECUTED</x:v>
      </x:c>
      <x:c r="I2120" s="10" t="str">
        <x:v>PARSED</x:v>
      </x:c>
      <x:c r="J2120" s="10" t="str">
        <x:v>MAX_ATTEMPTS_REACHED</x:v>
      </x:c>
      <x:c r="K2120" s="10" t="str">
        <x:v>843c0e0fd6096973e974a89d3792612cc8152d3635281983269032a0b4a4bfa4</x:v>
      </x:c>
      <x:c r="L2120" s="10" t="str">
        <x:v>rejected_attempt4</x:v>
      </x:c>
      <x:c r="M2120" s="10" t="n">
        <x:v>0</x:v>
      </x:c>
      <x:c r="N2120" s="10" t="n">
        <x:v>0</x:v>
      </x:c>
      <x:c r="O2120" s="10" t="n">
        <x:v>1</x:v>
      </x:c>
      <x:c r="P2120" s="9" t="str">
        <x:f>'CaseReview'!U2120</x:f>
        <x:v>PASS</x:v>
      </x:c>
      <x:c r="Q2120" s="9" t="n">
        <x:f>IF(AND(T2120=1,G2120=P2120),1,0)</x:f>
        <x:v>0</x:v>
      </x:c>
      <x:c r="R2120" s="9" t="n">
        <x:f>IF(AND(T2120=1,G2120="PASS",P2120="FAIL"),1,0)</x:f>
        <x:v>0</x:v>
      </x:c>
      <x:c r="S2120" s="9" t="n">
        <x:f>IF(AND(T2120=1,G2120="FAIL",P2120="PASS"),1,0)</x:f>
        <x:v>1</x:v>
      </x:c>
      <x:c r="T2120" s="9" t="n">
        <x:v>1</x:v>
      </x:c>
      <x:c r="U2120" s="9" t="n">
        <x:v>4</x:v>
      </x:c>
      <x:c r="V2120" s="9" t="str">
        <x:v>MVP/SHACL_GENERATION_PIPELINE/experiments/FULL_REPAIR_V2/RUN_01/runs/RUN-TRF-120-20260915T140744124536Z/artifacts/attempt_04/candidate_shape.ttl</x:v>
      </x:c>
    </x:row>
    <x:row r="2121" ht="22" customHeight="1">
      <x:c r="A2121" s="10" t="str">
        <x:v>V2_FALLBACK25</x:v>
      </x:c>
      <x:c r="B2121" s="10" t="str">
        <x:v>TRF-123</x:v>
      </x:c>
      <x:c r="C2121" s="10" t="str">
        <x:v>TRF-123-F01</x:v>
      </x:c>
      <x:c r="D2121" s="10" t="str">
        <x:v>RUN_01</x:v>
      </x:c>
      <x:c r="E2121" s="10" t="str">
        <x:v>ORIGINAL_LEDGER</x:v>
      </x:c>
      <x:c r="F2121" s="10" t="str">
        <x:v>FAIL</x:v>
      </x:c>
      <x:c r="G2121" s="10" t="str">
        <x:v>FAIL</x:v>
      </x:c>
      <x:c r="H2121" s="10" t="str">
        <x:v>EXECUTED</x:v>
      </x:c>
      <x:c r="I2121" s="10" t="str">
        <x:v>PARSED</x:v>
      </x:c>
      <x:c r="J2121" s="10" t="str">
        <x:v>GENERATION_ACCEPTED</x:v>
      </x:c>
      <x:c r="K2121" s="10" t="str">
        <x:v>7a553230a859783173efe6da005926d5ccd640adc79d50d9ee651ff7c5850f3c</x:v>
      </x:c>
      <x:c r="L2121" s="10" t="str">
        <x:v>full_repair_v2</x:v>
      </x:c>
      <x:c r="M2121" s="10" t="n">
        <x:v>1</x:v>
      </x:c>
      <x:c r="N2121" s="10" t="n">
        <x:v>0</x:v>
      </x:c>
      <x:c r="O2121" s="10" t="n">
        <x:v>0</x:v>
      </x:c>
      <x:c r="P2121" s="9" t="str">
        <x:f>'CaseReview'!U2121</x:f>
        <x:v>FAIL</x:v>
      </x:c>
      <x:c r="Q2121" s="9" t="n">
        <x:f>IF(AND(T2121=1,G2121=P2121),1,0)</x:f>
        <x:v>1</x:v>
      </x:c>
      <x:c r="R2121" s="9" t="n">
        <x:f>IF(AND(T2121=1,G2121="PASS",P2121="FAIL"),1,0)</x:f>
        <x:v>0</x:v>
      </x:c>
      <x:c r="S2121" s="9" t="n">
        <x:f>IF(AND(T2121=1,G2121="FAIL",P2121="PASS"),1,0)</x:f>
        <x:v>0</x:v>
      </x:c>
      <x:c r="T2121" s="9" t="n">
        <x:v>1</x:v>
      </x:c>
      <x:c r="U2121" s="9" t="n">
        <x:v>5</x:v>
      </x:c>
      <x:c r="V2121" s="9" t="str">
        <x:v>MVP/SHACL_GENERATION_PIPELINE/experiments/FULL_REPAIR_V2/RUN_01/runs/RUN-TRF-123-20260915T141124143303Z/final/final_shape.ttl</x:v>
      </x:c>
    </x:row>
    <x:row r="2122" ht="22" customHeight="1">
      <x:c r="A2122" s="10" t="str">
        <x:v>V2_FALLBACK25</x:v>
      </x:c>
      <x:c r="B2122" s="10" t="str">
        <x:v>TRF-123</x:v>
      </x:c>
      <x:c r="C2122" s="10" t="str">
        <x:v>TRF-123-F02</x:v>
      </x:c>
      <x:c r="D2122" s="10" t="str">
        <x:v>RUN_01</x:v>
      </x:c>
      <x:c r="E2122" s="10" t="str">
        <x:v>ORIGINAL_LEDGER</x:v>
      </x:c>
      <x:c r="F2122" s="10" t="str">
        <x:v>FAIL</x:v>
      </x:c>
      <x:c r="G2122" s="10" t="str">
        <x:v>FAIL</x:v>
      </x:c>
      <x:c r="H2122" s="10" t="str">
        <x:v>EXECUTED</x:v>
      </x:c>
      <x:c r="I2122" s="10" t="str">
        <x:v>PARSED</x:v>
      </x:c>
      <x:c r="J2122" s="10" t="str">
        <x:v>GENERATION_ACCEPTED</x:v>
      </x:c>
      <x:c r="K2122" s="10" t="str">
        <x:v>7a553230a859783173efe6da005926d5ccd640adc79d50d9ee651ff7c5850f3c</x:v>
      </x:c>
      <x:c r="L2122" s="10" t="str">
        <x:v>full_repair_v2</x:v>
      </x:c>
      <x:c r="M2122" s="10" t="n">
        <x:v>1</x:v>
      </x:c>
      <x:c r="N2122" s="10" t="n">
        <x:v>0</x:v>
      </x:c>
      <x:c r="O2122" s="10" t="n">
        <x:v>0</x:v>
      </x:c>
      <x:c r="P2122" s="9" t="str">
        <x:f>'CaseReview'!U2122</x:f>
        <x:v>FAIL</x:v>
      </x:c>
      <x:c r="Q2122" s="9" t="n">
        <x:f>IF(AND(T2122=1,G2122=P2122),1,0)</x:f>
        <x:v>1</x:v>
      </x:c>
      <x:c r="R2122" s="9" t="n">
        <x:f>IF(AND(T2122=1,G2122="PASS",P2122="FAIL"),1,0)</x:f>
        <x:v>0</x:v>
      </x:c>
      <x:c r="S2122" s="9" t="n">
        <x:f>IF(AND(T2122=1,G2122="FAIL",P2122="PASS"),1,0)</x:f>
        <x:v>0</x:v>
      </x:c>
      <x:c r="T2122" s="9" t="n">
        <x:v>1</x:v>
      </x:c>
      <x:c r="U2122" s="9" t="n">
        <x:v>5</x:v>
      </x:c>
      <x:c r="V2122" s="9" t="str">
        <x:v>MVP/SHACL_GENERATION_PIPELINE/experiments/FULL_REPAIR_V2/RUN_01/runs/RUN-TRF-123-20260915T141124143303Z/final/final_shape.ttl</x:v>
      </x:c>
    </x:row>
    <x:row r="2123" ht="22" customHeight="1">
      <x:c r="A2123" s="10" t="str">
        <x:v>V2_FALLBACK25</x:v>
      </x:c>
      <x:c r="B2123" s="10" t="str">
        <x:v>TRF-123</x:v>
      </x:c>
      <x:c r="C2123" s="10" t="str">
        <x:v>TRF-123-F03</x:v>
      </x:c>
      <x:c r="D2123" s="10" t="str">
        <x:v>RUN_01</x:v>
      </x:c>
      <x:c r="E2123" s="10" t="str">
        <x:v>ORIGINAL_LEDGER</x:v>
      </x:c>
      <x:c r="F2123" s="10" t="str">
        <x:v>FAIL</x:v>
      </x:c>
      <x:c r="G2123" s="10" t="str">
        <x:v>FAIL</x:v>
      </x:c>
      <x:c r="H2123" s="10" t="str">
        <x:v>EXECUTED</x:v>
      </x:c>
      <x:c r="I2123" s="10" t="str">
        <x:v>PARSED</x:v>
      </x:c>
      <x:c r="J2123" s="10" t="str">
        <x:v>GENERATION_ACCEPTED</x:v>
      </x:c>
      <x:c r="K2123" s="10" t="str">
        <x:v>7a553230a859783173efe6da005926d5ccd640adc79d50d9ee651ff7c5850f3c</x:v>
      </x:c>
      <x:c r="L2123" s="10" t="str">
        <x:v>full_repair_v2</x:v>
      </x:c>
      <x:c r="M2123" s="10" t="n">
        <x:v>1</x:v>
      </x:c>
      <x:c r="N2123" s="10" t="n">
        <x:v>0</x:v>
      </x:c>
      <x:c r="O2123" s="10" t="n">
        <x:v>0</x:v>
      </x:c>
      <x:c r="P2123" s="9" t="str">
        <x:f>'CaseReview'!U2123</x:f>
        <x:v>FAIL</x:v>
      </x:c>
      <x:c r="Q2123" s="9" t="n">
        <x:f>IF(AND(T2123=1,G2123=P2123),1,0)</x:f>
        <x:v>1</x:v>
      </x:c>
      <x:c r="R2123" s="9" t="n">
        <x:f>IF(AND(T2123=1,G2123="PASS",P2123="FAIL"),1,0)</x:f>
        <x:v>0</x:v>
      </x:c>
      <x:c r="S2123" s="9" t="n">
        <x:f>IF(AND(T2123=1,G2123="FAIL",P2123="PASS"),1,0)</x:f>
        <x:v>0</x:v>
      </x:c>
      <x:c r="T2123" s="9" t="n">
        <x:v>1</x:v>
      </x:c>
      <x:c r="U2123" s="9" t="n">
        <x:v>5</x:v>
      </x:c>
      <x:c r="V2123" s="9" t="str">
        <x:v>MVP/SHACL_GENERATION_PIPELINE/experiments/FULL_REPAIR_V2/RUN_01/runs/RUN-TRF-123-20260915T141124143303Z/final/final_shape.ttl</x:v>
      </x:c>
    </x:row>
    <x:row r="2124" ht="22" customHeight="1">
      <x:c r="A2124" s="10" t="str">
        <x:v>V2_FALLBACK25</x:v>
      </x:c>
      <x:c r="B2124" s="10" t="str">
        <x:v>TRF-123</x:v>
      </x:c>
      <x:c r="C2124" s="10" t="str">
        <x:v>TRF-123-F04</x:v>
      </x:c>
      <x:c r="D2124" s="10" t="str">
        <x:v>RUN_01</x:v>
      </x:c>
      <x:c r="E2124" s="10" t="str">
        <x:v>ORIGINAL_LEDGER</x:v>
      </x:c>
      <x:c r="F2124" s="10" t="str">
        <x:v>FAIL</x:v>
      </x:c>
      <x:c r="G2124" s="10" t="str">
        <x:v>FAIL</x:v>
      </x:c>
      <x:c r="H2124" s="10" t="str">
        <x:v>EXECUTED</x:v>
      </x:c>
      <x:c r="I2124" s="10" t="str">
        <x:v>PARSED</x:v>
      </x:c>
      <x:c r="J2124" s="10" t="str">
        <x:v>GENERATION_ACCEPTED</x:v>
      </x:c>
      <x:c r="K2124" s="10" t="str">
        <x:v>7a553230a859783173efe6da005926d5ccd640adc79d50d9ee651ff7c5850f3c</x:v>
      </x:c>
      <x:c r="L2124" s="10" t="str">
        <x:v>full_repair_v2</x:v>
      </x:c>
      <x:c r="M2124" s="10" t="n">
        <x:v>1</x:v>
      </x:c>
      <x:c r="N2124" s="10" t="n">
        <x:v>0</x:v>
      </x:c>
      <x:c r="O2124" s="10" t="n">
        <x:v>0</x:v>
      </x:c>
      <x:c r="P2124" s="9" t="str">
        <x:f>'CaseReview'!U2124</x:f>
        <x:v>FAIL</x:v>
      </x:c>
      <x:c r="Q2124" s="9" t="n">
        <x:f>IF(AND(T2124=1,G2124=P2124),1,0)</x:f>
        <x:v>1</x:v>
      </x:c>
      <x:c r="R2124" s="9" t="n">
        <x:f>IF(AND(T2124=1,G2124="PASS",P2124="FAIL"),1,0)</x:f>
        <x:v>0</x:v>
      </x:c>
      <x:c r="S2124" s="9" t="n">
        <x:f>IF(AND(T2124=1,G2124="FAIL",P2124="PASS"),1,0)</x:f>
        <x:v>0</x:v>
      </x:c>
      <x:c r="T2124" s="9" t="n">
        <x:v>1</x:v>
      </x:c>
      <x:c r="U2124" s="9" t="n">
        <x:v>5</x:v>
      </x:c>
      <x:c r="V2124" s="9" t="str">
        <x:v>MVP/SHACL_GENERATION_PIPELINE/experiments/FULL_REPAIR_V2/RUN_01/runs/RUN-TRF-123-20260915T141124143303Z/final/final_shape.ttl</x:v>
      </x:c>
    </x:row>
    <x:row r="2125" ht="22" customHeight="1">
      <x:c r="A2125" s="10" t="str">
        <x:v>V2_FALLBACK25</x:v>
      </x:c>
      <x:c r="B2125" s="10" t="str">
        <x:v>TRF-123</x:v>
      </x:c>
      <x:c r="C2125" s="10" t="str">
        <x:v>TRF-123-P01</x:v>
      </x:c>
      <x:c r="D2125" s="10" t="str">
        <x:v>RUN_01</x:v>
      </x:c>
      <x:c r="E2125" s="10" t="str">
        <x:v>ORIGINAL_LEDGER</x:v>
      </x:c>
      <x:c r="F2125" s="10" t="str">
        <x:v>PASS</x:v>
      </x:c>
      <x:c r="G2125" s="10" t="str">
        <x:v>FAIL</x:v>
      </x:c>
      <x:c r="H2125" s="10" t="str">
        <x:v>EXECUTED</x:v>
      </x:c>
      <x:c r="I2125" s="10" t="str">
        <x:v>PARSED</x:v>
      </x:c>
      <x:c r="J2125" s="10" t="str">
        <x:v>GENERATION_ACCEPTED</x:v>
      </x:c>
      <x:c r="K2125" s="10" t="str">
        <x:v>7a553230a859783173efe6da005926d5ccd640adc79d50d9ee651ff7c5850f3c</x:v>
      </x:c>
      <x:c r="L2125" s="10" t="str">
        <x:v>full_repair_v2</x:v>
      </x:c>
      <x:c r="M2125" s="10" t="n">
        <x:v>0</x:v>
      </x:c>
      <x:c r="N2125" s="10" t="n">
        <x:v>0</x:v>
      </x:c>
      <x:c r="O2125" s="10" t="n">
        <x:v>1</x:v>
      </x:c>
      <x:c r="P2125" s="9" t="str">
        <x:f>'CaseReview'!U2125</x:f>
        <x:v>PASS</x:v>
      </x:c>
      <x:c r="Q2125" s="9" t="n">
        <x:f>IF(AND(T2125=1,G2125=P2125),1,0)</x:f>
        <x:v>0</x:v>
      </x:c>
      <x:c r="R2125" s="9" t="n">
        <x:f>IF(AND(T2125=1,G2125="PASS",P2125="FAIL"),1,0)</x:f>
        <x:v>0</x:v>
      </x:c>
      <x:c r="S2125" s="9" t="n">
        <x:f>IF(AND(T2125=1,G2125="FAIL",P2125="PASS"),1,0)</x:f>
        <x:v>1</x:v>
      </x:c>
      <x:c r="T2125" s="9" t="n">
        <x:v>1</x:v>
      </x:c>
      <x:c r="U2125" s="9" t="n">
        <x:v>5</x:v>
      </x:c>
      <x:c r="V2125" s="9" t="str">
        <x:v>MVP/SHACL_GENERATION_PIPELINE/experiments/FULL_REPAIR_V2/RUN_01/runs/RUN-TRF-123-20260915T141124143303Z/final/final_shape.ttl</x:v>
      </x:c>
    </x:row>
    <x:row r="2126" ht="22" customHeight="1">
      <x:c r="A2126" s="10" t="str">
        <x:v>V2_FALLBACK25</x:v>
      </x:c>
      <x:c r="B2126" s="10" t="str">
        <x:v>TRF-126</x:v>
      </x:c>
      <x:c r="C2126" s="10" t="str">
        <x:v>TRF-126-F01</x:v>
      </x:c>
      <x:c r="D2126" s="10" t="str">
        <x:v>RUN_01</x:v>
      </x:c>
      <x:c r="E2126" s="10" t="str">
        <x:v>ORIGINAL_LEDGER</x:v>
      </x:c>
      <x:c r="F2126" s="10" t="str">
        <x:v>FAIL</x:v>
      </x:c>
      <x:c r="G2126" s="10" t="str">
        <x:v>FAIL</x:v>
      </x:c>
      <x:c r="H2126" s="10" t="str">
        <x:v>EXECUTED</x:v>
      </x:c>
      <x:c r="I2126" s="10" t="str">
        <x:v>PARSED</x:v>
      </x:c>
      <x:c r="J2126" s="10" t="str">
        <x:v>GENERATION_ACCEPTED</x:v>
      </x:c>
      <x:c r="K2126" s="10" t="str">
        <x:v>1663e54941261b7d005a1c2781d8a981f09a701c428ad87cee17296b5c5ef6e1</x:v>
      </x:c>
      <x:c r="L2126" s="10" t="str">
        <x:v>full_repair_v2</x:v>
      </x:c>
      <x:c r="M2126" s="10" t="n">
        <x:v>1</x:v>
      </x:c>
      <x:c r="N2126" s="10" t="n">
        <x:v>0</x:v>
      </x:c>
      <x:c r="O2126" s="10" t="n">
        <x:v>0</x:v>
      </x:c>
      <x:c r="P2126" s="9" t="str">
        <x:f>'CaseReview'!U2126</x:f>
        <x:v>FAIL</x:v>
      </x:c>
      <x:c r="Q2126" s="9" t="n">
        <x:f>IF(AND(T2126=1,G2126=P2126),1,0)</x:f>
        <x:v>1</x:v>
      </x:c>
      <x:c r="R2126" s="9" t="n">
        <x:f>IF(AND(T2126=1,G2126="PASS",P2126="FAIL"),1,0)</x:f>
        <x:v>0</x:v>
      </x:c>
      <x:c r="S2126" s="9" t="n">
        <x:f>IF(AND(T2126=1,G2126="FAIL",P2126="PASS"),1,0)</x:f>
        <x:v>0</x:v>
      </x:c>
      <x:c r="T2126" s="9" t="n">
        <x:v>1</x:v>
      </x:c>
      <x:c r="U2126" s="9" t="n">
        <x:v>8</x:v>
      </x:c>
      <x:c r="V2126" s="9" t="str">
        <x:v>MVP/SHACL_GENERATION_PIPELINE/experiments/FULL_REPAIR_V2/RUN_01/runs/RUN-TRF-126-20260915T141200564380Z/final/final_shape.ttl</x:v>
      </x:c>
    </x:row>
    <x:row r="2127" ht="22" customHeight="1">
      <x:c r="A2127" s="10" t="str">
        <x:v>V2_FALLBACK25</x:v>
      </x:c>
      <x:c r="B2127" s="10" t="str">
        <x:v>TRF-126</x:v>
      </x:c>
      <x:c r="C2127" s="10" t="str">
        <x:v>TRF-126-F02</x:v>
      </x:c>
      <x:c r="D2127" s="10" t="str">
        <x:v>RUN_01</x:v>
      </x:c>
      <x:c r="E2127" s="10" t="str">
        <x:v>ORIGINAL_LEDGER</x:v>
      </x:c>
      <x:c r="F2127" s="10" t="str">
        <x:v>FAIL</x:v>
      </x:c>
      <x:c r="G2127" s="10" t="str">
        <x:v>FAIL</x:v>
      </x:c>
      <x:c r="H2127" s="10" t="str">
        <x:v>EXECUTED</x:v>
      </x:c>
      <x:c r="I2127" s="10" t="str">
        <x:v>PARSED</x:v>
      </x:c>
      <x:c r="J2127" s="10" t="str">
        <x:v>GENERATION_ACCEPTED</x:v>
      </x:c>
      <x:c r="K2127" s="10" t="str">
        <x:v>1663e54941261b7d005a1c2781d8a981f09a701c428ad87cee17296b5c5ef6e1</x:v>
      </x:c>
      <x:c r="L2127" s="10" t="str">
        <x:v>full_repair_v2</x:v>
      </x:c>
      <x:c r="M2127" s="10" t="n">
        <x:v>1</x:v>
      </x:c>
      <x:c r="N2127" s="10" t="n">
        <x:v>0</x:v>
      </x:c>
      <x:c r="O2127" s="10" t="n">
        <x:v>0</x:v>
      </x:c>
      <x:c r="P2127" s="9" t="str">
        <x:f>'CaseReview'!U2127</x:f>
        <x:v>FAIL</x:v>
      </x:c>
      <x:c r="Q2127" s="9" t="n">
        <x:f>IF(AND(T2127=1,G2127=P2127),1,0)</x:f>
        <x:v>1</x:v>
      </x:c>
      <x:c r="R2127" s="9" t="n">
        <x:f>IF(AND(T2127=1,G2127="PASS",P2127="FAIL"),1,0)</x:f>
        <x:v>0</x:v>
      </x:c>
      <x:c r="S2127" s="9" t="n">
        <x:f>IF(AND(T2127=1,G2127="FAIL",P2127="PASS"),1,0)</x:f>
        <x:v>0</x:v>
      </x:c>
      <x:c r="T2127" s="9" t="n">
        <x:v>1</x:v>
      </x:c>
      <x:c r="U2127" s="9" t="n">
        <x:v>8</x:v>
      </x:c>
      <x:c r="V2127" s="9" t="str">
        <x:v>MVP/SHACL_GENERATION_PIPELINE/experiments/FULL_REPAIR_V2/RUN_01/runs/RUN-TRF-126-20260915T141200564380Z/final/final_shape.ttl</x:v>
      </x:c>
    </x:row>
    <x:row r="2128" ht="22" customHeight="1">
      <x:c r="A2128" s="10" t="str">
        <x:v>V2_FALLBACK25</x:v>
      </x:c>
      <x:c r="B2128" s="10" t="str">
        <x:v>TRF-126</x:v>
      </x:c>
      <x:c r="C2128" s="10" t="str">
        <x:v>TRF-126-F03</x:v>
      </x:c>
      <x:c r="D2128" s="10" t="str">
        <x:v>RUN_01</x:v>
      </x:c>
      <x:c r="E2128" s="10" t="str">
        <x:v>ORIGINAL_LEDGER</x:v>
      </x:c>
      <x:c r="F2128" s="10" t="str">
        <x:v>FAIL</x:v>
      </x:c>
      <x:c r="G2128" s="10" t="str">
        <x:v>FAIL</x:v>
      </x:c>
      <x:c r="H2128" s="10" t="str">
        <x:v>EXECUTED</x:v>
      </x:c>
      <x:c r="I2128" s="10" t="str">
        <x:v>PARSED</x:v>
      </x:c>
      <x:c r="J2128" s="10" t="str">
        <x:v>GENERATION_ACCEPTED</x:v>
      </x:c>
      <x:c r="K2128" s="10" t="str">
        <x:v>1663e54941261b7d005a1c2781d8a981f09a701c428ad87cee17296b5c5ef6e1</x:v>
      </x:c>
      <x:c r="L2128" s="10" t="str">
        <x:v>full_repair_v2</x:v>
      </x:c>
      <x:c r="M2128" s="10" t="n">
        <x:v>1</x:v>
      </x:c>
      <x:c r="N2128" s="10" t="n">
        <x:v>0</x:v>
      </x:c>
      <x:c r="O2128" s="10" t="n">
        <x:v>0</x:v>
      </x:c>
      <x:c r="P2128" s="9" t="str">
        <x:f>'CaseReview'!U2128</x:f>
        <x:v>FAIL</x:v>
      </x:c>
      <x:c r="Q2128" s="9" t="n">
        <x:f>IF(AND(T2128=1,G2128=P2128),1,0)</x:f>
        <x:v>1</x:v>
      </x:c>
      <x:c r="R2128" s="9" t="n">
        <x:f>IF(AND(T2128=1,G2128="PASS",P2128="FAIL"),1,0)</x:f>
        <x:v>0</x:v>
      </x:c>
      <x:c r="S2128" s="9" t="n">
        <x:f>IF(AND(T2128=1,G2128="FAIL",P2128="PASS"),1,0)</x:f>
        <x:v>0</x:v>
      </x:c>
      <x:c r="T2128" s="9" t="n">
        <x:v>1</x:v>
      </x:c>
      <x:c r="U2128" s="9" t="n">
        <x:v>8</x:v>
      </x:c>
      <x:c r="V2128" s="9" t="str">
        <x:v>MVP/SHACL_GENERATION_PIPELINE/experiments/FULL_REPAIR_V2/RUN_01/runs/RUN-TRF-126-20260915T141200564380Z/final/final_shape.ttl</x:v>
      </x:c>
    </x:row>
    <x:row r="2129" ht="22" customHeight="1">
      <x:c r="A2129" s="10" t="str">
        <x:v>V2_FALLBACK25</x:v>
      </x:c>
      <x:c r="B2129" s="10" t="str">
        <x:v>TRF-126</x:v>
      </x:c>
      <x:c r="C2129" s="10" t="str">
        <x:v>TRF-126-F04</x:v>
      </x:c>
      <x:c r="D2129" s="10" t="str">
        <x:v>RUN_01</x:v>
      </x:c>
      <x:c r="E2129" s="10" t="str">
        <x:v>ORIGINAL_LEDGER</x:v>
      </x:c>
      <x:c r="F2129" s="10" t="str">
        <x:v>FAIL</x:v>
      </x:c>
      <x:c r="G2129" s="10" t="str">
        <x:v>FAIL</x:v>
      </x:c>
      <x:c r="H2129" s="10" t="str">
        <x:v>EXECUTED</x:v>
      </x:c>
      <x:c r="I2129" s="10" t="str">
        <x:v>PARSED</x:v>
      </x:c>
      <x:c r="J2129" s="10" t="str">
        <x:v>GENERATION_ACCEPTED</x:v>
      </x:c>
      <x:c r="K2129" s="10" t="str">
        <x:v>1663e54941261b7d005a1c2781d8a981f09a701c428ad87cee17296b5c5ef6e1</x:v>
      </x:c>
      <x:c r="L2129" s="10" t="str">
        <x:v>full_repair_v2</x:v>
      </x:c>
      <x:c r="M2129" s="10" t="n">
        <x:v>1</x:v>
      </x:c>
      <x:c r="N2129" s="10" t="n">
        <x:v>0</x:v>
      </x:c>
      <x:c r="O2129" s="10" t="n">
        <x:v>0</x:v>
      </x:c>
      <x:c r="P2129" s="9" t="str">
        <x:f>'CaseReview'!U2129</x:f>
        <x:v>FAIL</x:v>
      </x:c>
      <x:c r="Q2129" s="9" t="n">
        <x:f>IF(AND(T2129=1,G2129=P2129),1,0)</x:f>
        <x:v>1</x:v>
      </x:c>
      <x:c r="R2129" s="9" t="n">
        <x:f>IF(AND(T2129=1,G2129="PASS",P2129="FAIL"),1,0)</x:f>
        <x:v>0</x:v>
      </x:c>
      <x:c r="S2129" s="9" t="n">
        <x:f>IF(AND(T2129=1,G2129="FAIL",P2129="PASS"),1,0)</x:f>
        <x:v>0</x:v>
      </x:c>
      <x:c r="T2129" s="9" t="n">
        <x:v>1</x:v>
      </x:c>
      <x:c r="U2129" s="9" t="n">
        <x:v>8</x:v>
      </x:c>
      <x:c r="V2129" s="9" t="str">
        <x:v>MVP/SHACL_GENERATION_PIPELINE/experiments/FULL_REPAIR_V2/RUN_01/runs/RUN-TRF-126-20260915T141200564380Z/final/final_shape.ttl</x:v>
      </x:c>
    </x:row>
    <x:row r="2130" ht="22" customHeight="1">
      <x:c r="A2130" s="10" t="str">
        <x:v>V2_FALLBACK25</x:v>
      </x:c>
      <x:c r="B2130" s="10" t="str">
        <x:v>TRF-126</x:v>
      </x:c>
      <x:c r="C2130" s="10" t="str">
        <x:v>TRF-126-P01</x:v>
      </x:c>
      <x:c r="D2130" s="10" t="str">
        <x:v>RUN_01</x:v>
      </x:c>
      <x:c r="E2130" s="10" t="str">
        <x:v>ORIGINAL_LEDGER</x:v>
      </x:c>
      <x:c r="F2130" s="10" t="str">
        <x:v>PASS</x:v>
      </x:c>
      <x:c r="G2130" s="10" t="str">
        <x:v>PASS</x:v>
      </x:c>
      <x:c r="H2130" s="10" t="str">
        <x:v>EXECUTED</x:v>
      </x:c>
      <x:c r="I2130" s="10" t="str">
        <x:v>PARSED</x:v>
      </x:c>
      <x:c r="J2130" s="10" t="str">
        <x:v>GENERATION_ACCEPTED</x:v>
      </x:c>
      <x:c r="K2130" s="10" t="str">
        <x:v>1663e54941261b7d005a1c2781d8a981f09a701c428ad87cee17296b5c5ef6e1</x:v>
      </x:c>
      <x:c r="L2130" s="10" t="str">
        <x:v>full_repair_v2</x:v>
      </x:c>
      <x:c r="M2130" s="10" t="n">
        <x:v>1</x:v>
      </x:c>
      <x:c r="N2130" s="10" t="n">
        <x:v>0</x:v>
      </x:c>
      <x:c r="O2130" s="10" t="n">
        <x:v>0</x:v>
      </x:c>
      <x:c r="P2130" s="9" t="str">
        <x:f>'CaseReview'!U2130</x:f>
        <x:v>PASS</x:v>
      </x:c>
      <x:c r="Q2130" s="9" t="n">
        <x:f>IF(AND(T2130=1,G2130=P2130),1,0)</x:f>
        <x:v>1</x:v>
      </x:c>
      <x:c r="R2130" s="9" t="n">
        <x:f>IF(AND(T2130=1,G2130="PASS",P2130="FAIL"),1,0)</x:f>
        <x:v>0</x:v>
      </x:c>
      <x:c r="S2130" s="9" t="n">
        <x:f>IF(AND(T2130=1,G2130="FAIL",P2130="PASS"),1,0)</x:f>
        <x:v>0</x:v>
      </x:c>
      <x:c r="T2130" s="9" t="n">
        <x:v>1</x:v>
      </x:c>
      <x:c r="U2130" s="9" t="n">
        <x:v>8</x:v>
      </x:c>
      <x:c r="V2130" s="9" t="str">
        <x:v>MVP/SHACL_GENERATION_PIPELINE/experiments/FULL_REPAIR_V2/RUN_01/runs/RUN-TRF-126-20260915T141200564380Z/final/final_shape.ttl</x:v>
      </x:c>
    </x:row>
    <x:row r="2131" ht="22" customHeight="1">
      <x:c r="A2131" s="10" t="str">
        <x:v>V2_FALLBACK25</x:v>
      </x:c>
      <x:c r="B2131" s="10" t="str">
        <x:v>TRF-126</x:v>
      </x:c>
      <x:c r="C2131" s="10" t="str">
        <x:v>TRF-126-P02</x:v>
      </x:c>
      <x:c r="D2131" s="10" t="str">
        <x:v>RUN_01</x:v>
      </x:c>
      <x:c r="E2131" s="10" t="str">
        <x:v>ORIGINAL_LEDGER</x:v>
      </x:c>
      <x:c r="F2131" s="10" t="str">
        <x:v>PASS</x:v>
      </x:c>
      <x:c r="G2131" s="10" t="str">
        <x:v>PASS</x:v>
      </x:c>
      <x:c r="H2131" s="10" t="str">
        <x:v>EXECUTED</x:v>
      </x:c>
      <x:c r="I2131" s="10" t="str">
        <x:v>PARSED</x:v>
      </x:c>
      <x:c r="J2131" s="10" t="str">
        <x:v>GENERATION_ACCEPTED</x:v>
      </x:c>
      <x:c r="K2131" s="10" t="str">
        <x:v>1663e54941261b7d005a1c2781d8a981f09a701c428ad87cee17296b5c5ef6e1</x:v>
      </x:c>
      <x:c r="L2131" s="10" t="str">
        <x:v>full_repair_v2</x:v>
      </x:c>
      <x:c r="M2131" s="10" t="n">
        <x:v>1</x:v>
      </x:c>
      <x:c r="N2131" s="10" t="n">
        <x:v>0</x:v>
      </x:c>
      <x:c r="O2131" s="10" t="n">
        <x:v>0</x:v>
      </x:c>
      <x:c r="P2131" s="9" t="str">
        <x:f>'CaseReview'!U2131</x:f>
        <x:v>PASS</x:v>
      </x:c>
      <x:c r="Q2131" s="9" t="n">
        <x:f>IF(AND(T2131=1,G2131=P2131),1,0)</x:f>
        <x:v>1</x:v>
      </x:c>
      <x:c r="R2131" s="9" t="n">
        <x:f>IF(AND(T2131=1,G2131="PASS",P2131="FAIL"),1,0)</x:f>
        <x:v>0</x:v>
      </x:c>
      <x:c r="S2131" s="9" t="n">
        <x:f>IF(AND(T2131=1,G2131="FAIL",P2131="PASS"),1,0)</x:f>
        <x:v>0</x:v>
      </x:c>
      <x:c r="T2131" s="9" t="n">
        <x:v>1</x:v>
      </x:c>
      <x:c r="U2131" s="9" t="n">
        <x:v>8</x:v>
      </x:c>
      <x:c r="V2131" s="9" t="str">
        <x:v>MVP/SHACL_GENERATION_PIPELINE/experiments/FULL_REPAIR_V2/RUN_01/runs/RUN-TRF-126-20260915T141200564380Z/final/final_shape.ttl</x:v>
      </x:c>
    </x:row>
    <x:row r="2132" ht="22" customHeight="1">
      <x:c r="A2132" s="10" t="str">
        <x:v>V2_FALLBACK25</x:v>
      </x:c>
      <x:c r="B2132" s="10" t="str">
        <x:v>TRF-126</x:v>
      </x:c>
      <x:c r="C2132" s="10" t="str">
        <x:v>TRF-126-P03</x:v>
      </x:c>
      <x:c r="D2132" s="10" t="str">
        <x:v>RUN_01</x:v>
      </x:c>
      <x:c r="E2132" s="10" t="str">
        <x:v>ORIGINAL_LEDGER</x:v>
      </x:c>
      <x:c r="F2132" s="10" t="str">
        <x:v>PASS</x:v>
      </x:c>
      <x:c r="G2132" s="10" t="str">
        <x:v>PASS</x:v>
      </x:c>
      <x:c r="H2132" s="10" t="str">
        <x:v>EXECUTED</x:v>
      </x:c>
      <x:c r="I2132" s="10" t="str">
        <x:v>PARSED</x:v>
      </x:c>
      <x:c r="J2132" s="10" t="str">
        <x:v>GENERATION_ACCEPTED</x:v>
      </x:c>
      <x:c r="K2132" s="10" t="str">
        <x:v>1663e54941261b7d005a1c2781d8a981f09a701c428ad87cee17296b5c5ef6e1</x:v>
      </x:c>
      <x:c r="L2132" s="10" t="str">
        <x:v>full_repair_v2</x:v>
      </x:c>
      <x:c r="M2132" s="10" t="n">
        <x:v>1</x:v>
      </x:c>
      <x:c r="N2132" s="10" t="n">
        <x:v>0</x:v>
      </x:c>
      <x:c r="O2132" s="10" t="n">
        <x:v>0</x:v>
      </x:c>
      <x:c r="P2132" s="9" t="str">
        <x:f>'CaseReview'!U2132</x:f>
        <x:v>PASS</x:v>
      </x:c>
      <x:c r="Q2132" s="9" t="n">
        <x:f>IF(AND(T2132=1,G2132=P2132),1,0)</x:f>
        <x:v>1</x:v>
      </x:c>
      <x:c r="R2132" s="9" t="n">
        <x:f>IF(AND(T2132=1,G2132="PASS",P2132="FAIL"),1,0)</x:f>
        <x:v>0</x:v>
      </x:c>
      <x:c r="S2132" s="9" t="n">
        <x:f>IF(AND(T2132=1,G2132="FAIL",P2132="PASS"),1,0)</x:f>
        <x:v>0</x:v>
      </x:c>
      <x:c r="T2132" s="9" t="n">
        <x:v>1</x:v>
      </x:c>
      <x:c r="U2132" s="9" t="n">
        <x:v>8</x:v>
      </x:c>
      <x:c r="V2132" s="9" t="str">
        <x:v>MVP/SHACL_GENERATION_PIPELINE/experiments/FULL_REPAIR_V2/RUN_01/runs/RUN-TRF-126-20260915T141200564380Z/final/final_shape.ttl</x:v>
      </x:c>
    </x:row>
    <x:row r="2133" ht="22" customHeight="1">
      <x:c r="A2133" s="10" t="str">
        <x:v>V2_FALLBACK25</x:v>
      </x:c>
      <x:c r="B2133" s="10" t="str">
        <x:v>TRF-126</x:v>
      </x:c>
      <x:c r="C2133" s="10" t="str">
        <x:v>TRF-126-P04</x:v>
      </x:c>
      <x:c r="D2133" s="10" t="str">
        <x:v>RUN_01</x:v>
      </x:c>
      <x:c r="E2133" s="10" t="str">
        <x:v>ORIGINAL_LEDGER</x:v>
      </x:c>
      <x:c r="F2133" s="10" t="str">
        <x:v>PASS</x:v>
      </x:c>
      <x:c r="G2133" s="10" t="str">
        <x:v>PASS</x:v>
      </x:c>
      <x:c r="H2133" s="10" t="str">
        <x:v>EXECUTED</x:v>
      </x:c>
      <x:c r="I2133" s="10" t="str">
        <x:v>PARSED</x:v>
      </x:c>
      <x:c r="J2133" s="10" t="str">
        <x:v>GENERATION_ACCEPTED</x:v>
      </x:c>
      <x:c r="K2133" s="10" t="str">
        <x:v>1663e54941261b7d005a1c2781d8a981f09a701c428ad87cee17296b5c5ef6e1</x:v>
      </x:c>
      <x:c r="L2133" s="10" t="str">
        <x:v>full_repair_v2</x:v>
      </x:c>
      <x:c r="M2133" s="10" t="n">
        <x:v>1</x:v>
      </x:c>
      <x:c r="N2133" s="10" t="n">
        <x:v>0</x:v>
      </x:c>
      <x:c r="O2133" s="10" t="n">
        <x:v>0</x:v>
      </x:c>
      <x:c r="P2133" s="9" t="str">
        <x:f>'CaseReview'!U2133</x:f>
        <x:v>PASS</x:v>
      </x:c>
      <x:c r="Q2133" s="9" t="n">
        <x:f>IF(AND(T2133=1,G2133=P2133),1,0)</x:f>
        <x:v>1</x:v>
      </x:c>
      <x:c r="R2133" s="9" t="n">
        <x:f>IF(AND(T2133=1,G2133="PASS",P2133="FAIL"),1,0)</x:f>
        <x:v>0</x:v>
      </x:c>
      <x:c r="S2133" s="9" t="n">
        <x:f>IF(AND(T2133=1,G2133="FAIL",P2133="PASS"),1,0)</x:f>
        <x:v>0</x:v>
      </x:c>
      <x:c r="T2133" s="9" t="n">
        <x:v>1</x:v>
      </x:c>
      <x:c r="U2133" s="9" t="n">
        <x:v>8</x:v>
      </x:c>
      <x:c r="V2133" s="9" t="str">
        <x:v>MVP/SHACL_GENERATION_PIPELINE/experiments/FULL_REPAIR_V2/RUN_01/runs/RUN-TRF-126-20260915T141200564380Z/final/final_shape.ttl</x:v>
      </x:c>
    </x:row>
    <x:row r="2134" ht="22" customHeight="1">
      <x:c r="A2134" s="10" t="str">
        <x:v>V2_FALLBACK25</x:v>
      </x:c>
      <x:c r="B2134" s="10" t="str">
        <x:v>TRF-127</x:v>
      </x:c>
      <x:c r="C2134" s="10" t="str">
        <x:v>TRF-127-F01</x:v>
      </x:c>
      <x:c r="D2134" s="10" t="str">
        <x:v>RUN_01</x:v>
      </x:c>
      <x:c r="E2134" s="10" t="str">
        <x:v>ORIGINAL_LEDGER</x:v>
      </x:c>
      <x:c r="F2134" s="10" t="str">
        <x:v>FAIL</x:v>
      </x:c>
      <x:c r="G2134" s="10" t="str">
        <x:v>FAIL</x:v>
      </x:c>
      <x:c r="H2134" s="10" t="str">
        <x:v>EXECUTED</x:v>
      </x:c>
      <x:c r="I2134" s="10" t="str">
        <x:v>PARSED</x:v>
      </x:c>
      <x:c r="J2134" s="10" t="str">
        <x:v>GENERATION_ACCEPTED</x:v>
      </x:c>
      <x:c r="K2134" s="10" t="str">
        <x:v>ada63f7348f883a8fb623c4c5e416a72ecfe860347ecad95144fab2a1d41a49d</x:v>
      </x:c>
      <x:c r="L2134" s="10" t="str">
        <x:v>full_repair_v2</x:v>
      </x:c>
      <x:c r="M2134" s="10" t="n">
        <x:v>1</x:v>
      </x:c>
      <x:c r="N2134" s="10" t="n">
        <x:v>0</x:v>
      </x:c>
      <x:c r="O2134" s="10" t="n">
        <x:v>0</x:v>
      </x:c>
      <x:c r="P2134" s="9" t="str">
        <x:f>'CaseReview'!U2134</x:f>
        <x:v>FAIL</x:v>
      </x:c>
      <x:c r="Q2134" s="9" t="n">
        <x:f>IF(AND(T2134=1,G2134=P2134),1,0)</x:f>
        <x:v>1</x:v>
      </x:c>
      <x:c r="R2134" s="9" t="n">
        <x:f>IF(AND(T2134=1,G2134="PASS",P2134="FAIL"),1,0)</x:f>
        <x:v>0</x:v>
      </x:c>
      <x:c r="S2134" s="9" t="n">
        <x:f>IF(AND(T2134=1,G2134="FAIL",P2134="PASS"),1,0)</x:f>
        <x:v>0</x:v>
      </x:c>
      <x:c r="T2134" s="9" t="n">
        <x:v>1</x:v>
      </x:c>
      <x:c r="U2134" s="9" t="n">
        <x:v>6</x:v>
      </x:c>
      <x:c r="V2134" s="9" t="str">
        <x:v>MVP/SHACL_GENERATION_PIPELINE/experiments/FULL_REPAIR_V2/RUN_01/runs/RUN-TRF-127-20260915T141219502462Z/final/final_shape.ttl</x:v>
      </x:c>
    </x:row>
    <x:row r="2135" ht="22" customHeight="1">
      <x:c r="A2135" s="10" t="str">
        <x:v>V2_FALLBACK25</x:v>
      </x:c>
      <x:c r="B2135" s="10" t="str">
        <x:v>TRF-127</x:v>
      </x:c>
      <x:c r="C2135" s="10" t="str">
        <x:v>TRF-127-F02</x:v>
      </x:c>
      <x:c r="D2135" s="10" t="str">
        <x:v>RUN_01</x:v>
      </x:c>
      <x:c r="E2135" s="10" t="str">
        <x:v>ORIGINAL_LEDGER</x:v>
      </x:c>
      <x:c r="F2135" s="10" t="str">
        <x:v>FAIL</x:v>
      </x:c>
      <x:c r="G2135" s="10" t="str">
        <x:v>FAIL</x:v>
      </x:c>
      <x:c r="H2135" s="10" t="str">
        <x:v>EXECUTED</x:v>
      </x:c>
      <x:c r="I2135" s="10" t="str">
        <x:v>PARSED</x:v>
      </x:c>
      <x:c r="J2135" s="10" t="str">
        <x:v>GENERATION_ACCEPTED</x:v>
      </x:c>
      <x:c r="K2135" s="10" t="str">
        <x:v>ada63f7348f883a8fb623c4c5e416a72ecfe860347ecad95144fab2a1d41a49d</x:v>
      </x:c>
      <x:c r="L2135" s="10" t="str">
        <x:v>full_repair_v2</x:v>
      </x:c>
      <x:c r="M2135" s="10" t="n">
        <x:v>1</x:v>
      </x:c>
      <x:c r="N2135" s="10" t="n">
        <x:v>0</x:v>
      </x:c>
      <x:c r="O2135" s="10" t="n">
        <x:v>0</x:v>
      </x:c>
      <x:c r="P2135" s="9" t="str">
        <x:f>'CaseReview'!U2135</x:f>
        <x:v>FAIL</x:v>
      </x:c>
      <x:c r="Q2135" s="9" t="n">
        <x:f>IF(AND(T2135=1,G2135=P2135),1,0)</x:f>
        <x:v>1</x:v>
      </x:c>
      <x:c r="R2135" s="9" t="n">
        <x:f>IF(AND(T2135=1,G2135="PASS",P2135="FAIL"),1,0)</x:f>
        <x:v>0</x:v>
      </x:c>
      <x:c r="S2135" s="9" t="n">
        <x:f>IF(AND(T2135=1,G2135="FAIL",P2135="PASS"),1,0)</x:f>
        <x:v>0</x:v>
      </x:c>
      <x:c r="T2135" s="9" t="n">
        <x:v>1</x:v>
      </x:c>
      <x:c r="U2135" s="9" t="n">
        <x:v>6</x:v>
      </x:c>
      <x:c r="V2135" s="9" t="str">
        <x:v>MVP/SHACL_GENERATION_PIPELINE/experiments/FULL_REPAIR_V2/RUN_01/runs/RUN-TRF-127-20260915T141219502462Z/final/final_shape.ttl</x:v>
      </x:c>
    </x:row>
    <x:row r="2136" ht="22" customHeight="1">
      <x:c r="A2136" s="10" t="str">
        <x:v>V2_FALLBACK25</x:v>
      </x:c>
      <x:c r="B2136" s="10" t="str">
        <x:v>TRF-127</x:v>
      </x:c>
      <x:c r="C2136" s="10" t="str">
        <x:v>TRF-127-F03</x:v>
      </x:c>
      <x:c r="D2136" s="10" t="str">
        <x:v>RUN_01</x:v>
      </x:c>
      <x:c r="E2136" s="10" t="str">
        <x:v>ORIGINAL_LEDGER</x:v>
      </x:c>
      <x:c r="F2136" s="10" t="str">
        <x:v>FAIL</x:v>
      </x:c>
      <x:c r="G2136" s="10" t="str">
        <x:v>FAIL</x:v>
      </x:c>
      <x:c r="H2136" s="10" t="str">
        <x:v>EXECUTED</x:v>
      </x:c>
      <x:c r="I2136" s="10" t="str">
        <x:v>PARSED</x:v>
      </x:c>
      <x:c r="J2136" s="10" t="str">
        <x:v>GENERATION_ACCEPTED</x:v>
      </x:c>
      <x:c r="K2136" s="10" t="str">
        <x:v>ada63f7348f883a8fb623c4c5e416a72ecfe860347ecad95144fab2a1d41a49d</x:v>
      </x:c>
      <x:c r="L2136" s="10" t="str">
        <x:v>full_repair_v2</x:v>
      </x:c>
      <x:c r="M2136" s="10" t="n">
        <x:v>1</x:v>
      </x:c>
      <x:c r="N2136" s="10" t="n">
        <x:v>0</x:v>
      </x:c>
      <x:c r="O2136" s="10" t="n">
        <x:v>0</x:v>
      </x:c>
      <x:c r="P2136" s="9" t="str">
        <x:f>'CaseReview'!U2136</x:f>
        <x:v>FAIL</x:v>
      </x:c>
      <x:c r="Q2136" s="9" t="n">
        <x:f>IF(AND(T2136=1,G2136=P2136),1,0)</x:f>
        <x:v>1</x:v>
      </x:c>
      <x:c r="R2136" s="9" t="n">
        <x:f>IF(AND(T2136=1,G2136="PASS",P2136="FAIL"),1,0)</x:f>
        <x:v>0</x:v>
      </x:c>
      <x:c r="S2136" s="9" t="n">
        <x:f>IF(AND(T2136=1,G2136="FAIL",P2136="PASS"),1,0)</x:f>
        <x:v>0</x:v>
      </x:c>
      <x:c r="T2136" s="9" t="n">
        <x:v>1</x:v>
      </x:c>
      <x:c r="U2136" s="9" t="n">
        <x:v>6</x:v>
      </x:c>
      <x:c r="V2136" s="9" t="str">
        <x:v>MVP/SHACL_GENERATION_PIPELINE/experiments/FULL_REPAIR_V2/RUN_01/runs/RUN-TRF-127-20260915T141219502462Z/final/final_shape.ttl</x:v>
      </x:c>
    </x:row>
    <x:row r="2137" ht="22" customHeight="1">
      <x:c r="A2137" s="10" t="str">
        <x:v>V2_FALLBACK25</x:v>
      </x:c>
      <x:c r="B2137" s="10" t="str">
        <x:v>TRF-127</x:v>
      </x:c>
      <x:c r="C2137" s="10" t="str">
        <x:v>TRF-127-F04</x:v>
      </x:c>
      <x:c r="D2137" s="10" t="str">
        <x:v>RUN_01</x:v>
      </x:c>
      <x:c r="E2137" s="10" t="str">
        <x:v>ORIGINAL_LEDGER</x:v>
      </x:c>
      <x:c r="F2137" s="10" t="str">
        <x:v>FAIL</x:v>
      </x:c>
      <x:c r="G2137" s="10" t="str">
        <x:v>FAIL</x:v>
      </x:c>
      <x:c r="H2137" s="10" t="str">
        <x:v>EXECUTED</x:v>
      </x:c>
      <x:c r="I2137" s="10" t="str">
        <x:v>PARSED</x:v>
      </x:c>
      <x:c r="J2137" s="10" t="str">
        <x:v>GENERATION_ACCEPTED</x:v>
      </x:c>
      <x:c r="K2137" s="10" t="str">
        <x:v>ada63f7348f883a8fb623c4c5e416a72ecfe860347ecad95144fab2a1d41a49d</x:v>
      </x:c>
      <x:c r="L2137" s="10" t="str">
        <x:v>full_repair_v2</x:v>
      </x:c>
      <x:c r="M2137" s="10" t="n">
        <x:v>1</x:v>
      </x:c>
      <x:c r="N2137" s="10" t="n">
        <x:v>0</x:v>
      </x:c>
      <x:c r="O2137" s="10" t="n">
        <x:v>0</x:v>
      </x:c>
      <x:c r="P2137" s="9" t="str">
        <x:f>'CaseReview'!U2137</x:f>
        <x:v>FAIL</x:v>
      </x:c>
      <x:c r="Q2137" s="9" t="n">
        <x:f>IF(AND(T2137=1,G2137=P2137),1,0)</x:f>
        <x:v>1</x:v>
      </x:c>
      <x:c r="R2137" s="9" t="n">
        <x:f>IF(AND(T2137=1,G2137="PASS",P2137="FAIL"),1,0)</x:f>
        <x:v>0</x:v>
      </x:c>
      <x:c r="S2137" s="9" t="n">
        <x:f>IF(AND(T2137=1,G2137="FAIL",P2137="PASS"),1,0)</x:f>
        <x:v>0</x:v>
      </x:c>
      <x:c r="T2137" s="9" t="n">
        <x:v>1</x:v>
      </x:c>
      <x:c r="U2137" s="9" t="n">
        <x:v>6</x:v>
      </x:c>
      <x:c r="V2137" s="9" t="str">
        <x:v>MVP/SHACL_GENERATION_PIPELINE/experiments/FULL_REPAIR_V2/RUN_01/runs/RUN-TRF-127-20260915T141219502462Z/final/final_shape.ttl</x:v>
      </x:c>
    </x:row>
    <x:row r="2138" ht="22" customHeight="1">
      <x:c r="A2138" s="10" t="str">
        <x:v>V2_FALLBACK25</x:v>
      </x:c>
      <x:c r="B2138" s="10" t="str">
        <x:v>TRF-127</x:v>
      </x:c>
      <x:c r="C2138" s="10" t="str">
        <x:v>TRF-127-P01</x:v>
      </x:c>
      <x:c r="D2138" s="10" t="str">
        <x:v>RUN_01</x:v>
      </x:c>
      <x:c r="E2138" s="10" t="str">
        <x:v>ORIGINAL_LEDGER</x:v>
      </x:c>
      <x:c r="F2138" s="10" t="str">
        <x:v>PASS</x:v>
      </x:c>
      <x:c r="G2138" s="10" t="str">
        <x:v>PASS</x:v>
      </x:c>
      <x:c r="H2138" s="10" t="str">
        <x:v>EXECUTED</x:v>
      </x:c>
      <x:c r="I2138" s="10" t="str">
        <x:v>PARSED</x:v>
      </x:c>
      <x:c r="J2138" s="10" t="str">
        <x:v>GENERATION_ACCEPTED</x:v>
      </x:c>
      <x:c r="K2138" s="10" t="str">
        <x:v>ada63f7348f883a8fb623c4c5e416a72ecfe860347ecad95144fab2a1d41a49d</x:v>
      </x:c>
      <x:c r="L2138" s="10" t="str">
        <x:v>full_repair_v2</x:v>
      </x:c>
      <x:c r="M2138" s="10" t="n">
        <x:v>1</x:v>
      </x:c>
      <x:c r="N2138" s="10" t="n">
        <x:v>0</x:v>
      </x:c>
      <x:c r="O2138" s="10" t="n">
        <x:v>0</x:v>
      </x:c>
      <x:c r="P2138" s="9" t="str">
        <x:f>'CaseReview'!U2138</x:f>
        <x:v>PASS</x:v>
      </x:c>
      <x:c r="Q2138" s="9" t="n">
        <x:f>IF(AND(T2138=1,G2138=P2138),1,0)</x:f>
        <x:v>1</x:v>
      </x:c>
      <x:c r="R2138" s="9" t="n">
        <x:f>IF(AND(T2138=1,G2138="PASS",P2138="FAIL"),1,0)</x:f>
        <x:v>0</x:v>
      </x:c>
      <x:c r="S2138" s="9" t="n">
        <x:f>IF(AND(T2138=1,G2138="FAIL",P2138="PASS"),1,0)</x:f>
        <x:v>0</x:v>
      </x:c>
      <x:c r="T2138" s="9" t="n">
        <x:v>1</x:v>
      </x:c>
      <x:c r="U2138" s="9" t="n">
        <x:v>6</x:v>
      </x:c>
      <x:c r="V2138" s="9" t="str">
        <x:v>MVP/SHACL_GENERATION_PIPELINE/experiments/FULL_REPAIR_V2/RUN_01/runs/RUN-TRF-127-20260915T141219502462Z/final/final_shape.ttl</x:v>
      </x:c>
    </x:row>
    <x:row r="2139" ht="22" customHeight="1">
      <x:c r="A2139" s="10" t="str">
        <x:v>V2_FALLBACK25</x:v>
      </x:c>
      <x:c r="B2139" s="10" t="str">
        <x:v>TRF-127</x:v>
      </x:c>
      <x:c r="C2139" s="10" t="str">
        <x:v>TRF-127-P02</x:v>
      </x:c>
      <x:c r="D2139" s="10" t="str">
        <x:v>RUN_01</x:v>
      </x:c>
      <x:c r="E2139" s="10" t="str">
        <x:v>ORIGINAL_LEDGER</x:v>
      </x:c>
      <x:c r="F2139" s="10" t="str">
        <x:v>PASS</x:v>
      </x:c>
      <x:c r="G2139" s="10" t="str">
        <x:v>PASS</x:v>
      </x:c>
      <x:c r="H2139" s="10" t="str">
        <x:v>EXECUTED</x:v>
      </x:c>
      <x:c r="I2139" s="10" t="str">
        <x:v>PARSED</x:v>
      </x:c>
      <x:c r="J2139" s="10" t="str">
        <x:v>GENERATION_ACCEPTED</x:v>
      </x:c>
      <x:c r="K2139" s="10" t="str">
        <x:v>ada63f7348f883a8fb623c4c5e416a72ecfe860347ecad95144fab2a1d41a49d</x:v>
      </x:c>
      <x:c r="L2139" s="10" t="str">
        <x:v>full_repair_v2</x:v>
      </x:c>
      <x:c r="M2139" s="10" t="n">
        <x:v>1</x:v>
      </x:c>
      <x:c r="N2139" s="10" t="n">
        <x:v>0</x:v>
      </x:c>
      <x:c r="O2139" s="10" t="n">
        <x:v>0</x:v>
      </x:c>
      <x:c r="P2139" s="9" t="str">
        <x:f>'CaseReview'!U2139</x:f>
        <x:v>PASS</x:v>
      </x:c>
      <x:c r="Q2139" s="9" t="n">
        <x:f>IF(AND(T2139=1,G2139=P2139),1,0)</x:f>
        <x:v>1</x:v>
      </x:c>
      <x:c r="R2139" s="9" t="n">
        <x:f>IF(AND(T2139=1,G2139="PASS",P2139="FAIL"),1,0)</x:f>
        <x:v>0</x:v>
      </x:c>
      <x:c r="S2139" s="9" t="n">
        <x:f>IF(AND(T2139=1,G2139="FAIL",P2139="PASS"),1,0)</x:f>
        <x:v>0</x:v>
      </x:c>
      <x:c r="T2139" s="9" t="n">
        <x:v>1</x:v>
      </x:c>
      <x:c r="U2139" s="9" t="n">
        <x:v>6</x:v>
      </x:c>
      <x:c r="V2139" s="9" t="str">
        <x:v>MVP/SHACL_GENERATION_PIPELINE/experiments/FULL_REPAIR_V2/RUN_01/runs/RUN-TRF-127-20260915T141219502462Z/final/final_shape.ttl</x:v>
      </x:c>
    </x:row>
    <x:row r="2140" ht="22" customHeight="1">
      <x:c r="A2140" s="10" t="str">
        <x:v>V2_FALLBACK25</x:v>
      </x:c>
      <x:c r="B2140" s="10" t="str">
        <x:v>TRF-128</x:v>
      </x:c>
      <x:c r="C2140" s="10" t="str">
        <x:v>TRF-128-F01</x:v>
      </x:c>
      <x:c r="D2140" s="10" t="str">
        <x:v>RUN_01</x:v>
      </x:c>
      <x:c r="E2140" s="10" t="str">
        <x:v>ORIGINAL_LEDGER</x:v>
      </x:c>
      <x:c r="F2140" s="10" t="str">
        <x:v>FAIL</x:v>
      </x:c>
      <x:c r="G2140" s="10" t="str">
        <x:v>FAIL</x:v>
      </x:c>
      <x:c r="H2140" s="10" t="str">
        <x:v>EXECUTED</x:v>
      </x:c>
      <x:c r="I2140" s="10" t="str">
        <x:v>PARSED</x:v>
      </x:c>
      <x:c r="J2140" s="10" t="str">
        <x:v>GENERATION_ACCEPTED</x:v>
      </x:c>
      <x:c r="K2140" s="10" t="str">
        <x:v>f12b05e752796b629603b573611987ee348e0b9476adc88bf6746fb72706665c</x:v>
      </x:c>
      <x:c r="L2140" s="10" t="str">
        <x:v>full_repair_v2</x:v>
      </x:c>
      <x:c r="M2140" s="10" t="n">
        <x:v>1</x:v>
      </x:c>
      <x:c r="N2140" s="10" t="n">
        <x:v>0</x:v>
      </x:c>
      <x:c r="O2140" s="10" t="n">
        <x:v>0</x:v>
      </x:c>
      <x:c r="P2140" s="9" t="str">
        <x:f>'CaseReview'!U2140</x:f>
        <x:v>FAIL</x:v>
      </x:c>
      <x:c r="Q2140" s="9" t="n">
        <x:f>IF(AND(T2140=1,G2140=P2140),1,0)</x:f>
        <x:v>1</x:v>
      </x:c>
      <x:c r="R2140" s="9" t="n">
        <x:f>IF(AND(T2140=1,G2140="PASS",P2140="FAIL"),1,0)</x:f>
        <x:v>0</x:v>
      </x:c>
      <x:c r="S2140" s="9" t="n">
        <x:f>IF(AND(T2140=1,G2140="FAIL",P2140="PASS"),1,0)</x:f>
        <x:v>0</x:v>
      </x:c>
      <x:c r="T2140" s="9" t="n">
        <x:v>1</x:v>
      </x:c>
      <x:c r="U2140" s="9" t="n">
        <x:v>9</x:v>
      </x:c>
      <x:c r="V2140" s="9" t="str">
        <x:v>MVP/SHACL_GENERATION_PIPELINE/experiments/FULL_REPAIR_V2/RUN_01/runs/RUN-TRF-128-20260915T141319586993Z/final/final_shape.ttl</x:v>
      </x:c>
    </x:row>
    <x:row r="2141" ht="22" customHeight="1">
      <x:c r="A2141" s="10" t="str">
        <x:v>V2_FALLBACK25</x:v>
      </x:c>
      <x:c r="B2141" s="10" t="str">
        <x:v>TRF-128</x:v>
      </x:c>
      <x:c r="C2141" s="10" t="str">
        <x:v>TRF-128-F02</x:v>
      </x:c>
      <x:c r="D2141" s="10" t="str">
        <x:v>RUN_01</x:v>
      </x:c>
      <x:c r="E2141" s="10" t="str">
        <x:v>ORIGINAL_LEDGER</x:v>
      </x:c>
      <x:c r="F2141" s="10" t="str">
        <x:v>FAIL</x:v>
      </x:c>
      <x:c r="G2141" s="10" t="str">
        <x:v>FAIL</x:v>
      </x:c>
      <x:c r="H2141" s="10" t="str">
        <x:v>EXECUTED</x:v>
      </x:c>
      <x:c r="I2141" s="10" t="str">
        <x:v>PARSED</x:v>
      </x:c>
      <x:c r="J2141" s="10" t="str">
        <x:v>GENERATION_ACCEPTED</x:v>
      </x:c>
      <x:c r="K2141" s="10" t="str">
        <x:v>f12b05e752796b629603b573611987ee348e0b9476adc88bf6746fb72706665c</x:v>
      </x:c>
      <x:c r="L2141" s="10" t="str">
        <x:v>full_repair_v2</x:v>
      </x:c>
      <x:c r="M2141" s="10" t="n">
        <x:v>1</x:v>
      </x:c>
      <x:c r="N2141" s="10" t="n">
        <x:v>0</x:v>
      </x:c>
      <x:c r="O2141" s="10" t="n">
        <x:v>0</x:v>
      </x:c>
      <x:c r="P2141" s="9" t="str">
        <x:f>'CaseReview'!U2141</x:f>
        <x:v>FAIL</x:v>
      </x:c>
      <x:c r="Q2141" s="9" t="n">
        <x:f>IF(AND(T2141=1,G2141=P2141),1,0)</x:f>
        <x:v>1</x:v>
      </x:c>
      <x:c r="R2141" s="9" t="n">
        <x:f>IF(AND(T2141=1,G2141="PASS",P2141="FAIL"),1,0)</x:f>
        <x:v>0</x:v>
      </x:c>
      <x:c r="S2141" s="9" t="n">
        <x:f>IF(AND(T2141=1,G2141="FAIL",P2141="PASS"),1,0)</x:f>
        <x:v>0</x:v>
      </x:c>
      <x:c r="T2141" s="9" t="n">
        <x:v>1</x:v>
      </x:c>
      <x:c r="U2141" s="9" t="n">
        <x:v>9</x:v>
      </x:c>
      <x:c r="V2141" s="9" t="str">
        <x:v>MVP/SHACL_GENERATION_PIPELINE/experiments/FULL_REPAIR_V2/RUN_01/runs/RUN-TRF-128-20260915T141319586993Z/final/final_shape.ttl</x:v>
      </x:c>
    </x:row>
    <x:row r="2142" ht="22" customHeight="1">
      <x:c r="A2142" s="10" t="str">
        <x:v>V2_FALLBACK25</x:v>
      </x:c>
      <x:c r="B2142" s="10" t="str">
        <x:v>TRF-128</x:v>
      </x:c>
      <x:c r="C2142" s="10" t="str">
        <x:v>TRF-128-F03</x:v>
      </x:c>
      <x:c r="D2142" s="10" t="str">
        <x:v>RUN_01</x:v>
      </x:c>
      <x:c r="E2142" s="10" t="str">
        <x:v>ORIGINAL_LEDGER</x:v>
      </x:c>
      <x:c r="F2142" s="10" t="str">
        <x:v>FAIL</x:v>
      </x:c>
      <x:c r="G2142" s="10" t="str">
        <x:v>FAIL</x:v>
      </x:c>
      <x:c r="H2142" s="10" t="str">
        <x:v>EXECUTED</x:v>
      </x:c>
      <x:c r="I2142" s="10" t="str">
        <x:v>PARSED</x:v>
      </x:c>
      <x:c r="J2142" s="10" t="str">
        <x:v>GENERATION_ACCEPTED</x:v>
      </x:c>
      <x:c r="K2142" s="10" t="str">
        <x:v>f12b05e752796b629603b573611987ee348e0b9476adc88bf6746fb72706665c</x:v>
      </x:c>
      <x:c r="L2142" s="10" t="str">
        <x:v>full_repair_v2</x:v>
      </x:c>
      <x:c r="M2142" s="10" t="n">
        <x:v>1</x:v>
      </x:c>
      <x:c r="N2142" s="10" t="n">
        <x:v>0</x:v>
      </x:c>
      <x:c r="O2142" s="10" t="n">
        <x:v>0</x:v>
      </x:c>
      <x:c r="P2142" s="9" t="str">
        <x:f>'CaseReview'!U2142</x:f>
        <x:v>FAIL</x:v>
      </x:c>
      <x:c r="Q2142" s="9" t="n">
        <x:f>IF(AND(T2142=1,G2142=P2142),1,0)</x:f>
        <x:v>1</x:v>
      </x:c>
      <x:c r="R2142" s="9" t="n">
        <x:f>IF(AND(T2142=1,G2142="PASS",P2142="FAIL"),1,0)</x:f>
        <x:v>0</x:v>
      </x:c>
      <x:c r="S2142" s="9" t="n">
        <x:f>IF(AND(T2142=1,G2142="FAIL",P2142="PASS"),1,0)</x:f>
        <x:v>0</x:v>
      </x:c>
      <x:c r="T2142" s="9" t="n">
        <x:v>1</x:v>
      </x:c>
      <x:c r="U2142" s="9" t="n">
        <x:v>9</x:v>
      </x:c>
      <x:c r="V2142" s="9" t="str">
        <x:v>MVP/SHACL_GENERATION_PIPELINE/experiments/FULL_REPAIR_V2/RUN_01/runs/RUN-TRF-128-20260915T141319586993Z/final/final_shape.ttl</x:v>
      </x:c>
    </x:row>
    <x:row r="2143" ht="22" customHeight="1">
      <x:c r="A2143" s="10" t="str">
        <x:v>V2_FALLBACK25</x:v>
      </x:c>
      <x:c r="B2143" s="10" t="str">
        <x:v>TRF-128</x:v>
      </x:c>
      <x:c r="C2143" s="10" t="str">
        <x:v>TRF-128-F04</x:v>
      </x:c>
      <x:c r="D2143" s="10" t="str">
        <x:v>RUN_01</x:v>
      </x:c>
      <x:c r="E2143" s="10" t="str">
        <x:v>ORIGINAL_LEDGER</x:v>
      </x:c>
      <x:c r="F2143" s="10" t="str">
        <x:v>FAIL</x:v>
      </x:c>
      <x:c r="G2143" s="10" t="str">
        <x:v>FAIL</x:v>
      </x:c>
      <x:c r="H2143" s="10" t="str">
        <x:v>EXECUTED</x:v>
      </x:c>
      <x:c r="I2143" s="10" t="str">
        <x:v>PARSED</x:v>
      </x:c>
      <x:c r="J2143" s="10" t="str">
        <x:v>GENERATION_ACCEPTED</x:v>
      </x:c>
      <x:c r="K2143" s="10" t="str">
        <x:v>f12b05e752796b629603b573611987ee348e0b9476adc88bf6746fb72706665c</x:v>
      </x:c>
      <x:c r="L2143" s="10" t="str">
        <x:v>full_repair_v2</x:v>
      </x:c>
      <x:c r="M2143" s="10" t="n">
        <x:v>1</x:v>
      </x:c>
      <x:c r="N2143" s="10" t="n">
        <x:v>0</x:v>
      </x:c>
      <x:c r="O2143" s="10" t="n">
        <x:v>0</x:v>
      </x:c>
      <x:c r="P2143" s="9" t="str">
        <x:f>'CaseReview'!U2143</x:f>
        <x:v>FAIL</x:v>
      </x:c>
      <x:c r="Q2143" s="9" t="n">
        <x:f>IF(AND(T2143=1,G2143=P2143),1,0)</x:f>
        <x:v>1</x:v>
      </x:c>
      <x:c r="R2143" s="9" t="n">
        <x:f>IF(AND(T2143=1,G2143="PASS",P2143="FAIL"),1,0)</x:f>
        <x:v>0</x:v>
      </x:c>
      <x:c r="S2143" s="9" t="n">
        <x:f>IF(AND(T2143=1,G2143="FAIL",P2143="PASS"),1,0)</x:f>
        <x:v>0</x:v>
      </x:c>
      <x:c r="T2143" s="9" t="n">
        <x:v>1</x:v>
      </x:c>
      <x:c r="U2143" s="9" t="n">
        <x:v>9</x:v>
      </x:c>
      <x:c r="V2143" s="9" t="str">
        <x:v>MVP/SHACL_GENERATION_PIPELINE/experiments/FULL_REPAIR_V2/RUN_01/runs/RUN-TRF-128-20260915T141319586993Z/final/final_shape.ttl</x:v>
      </x:c>
    </x:row>
    <x:row r="2144" ht="22" customHeight="1">
      <x:c r="A2144" s="10" t="str">
        <x:v>V2_FALLBACK25</x:v>
      </x:c>
      <x:c r="B2144" s="10" t="str">
        <x:v>TRF-128</x:v>
      </x:c>
      <x:c r="C2144" s="10" t="str">
        <x:v>TRF-128-F05</x:v>
      </x:c>
      <x:c r="D2144" s="10" t="str">
        <x:v>RUN_01</x:v>
      </x:c>
      <x:c r="E2144" s="10" t="str">
        <x:v>ORIGINAL_LEDGER</x:v>
      </x:c>
      <x:c r="F2144" s="10" t="str">
        <x:v>FAIL</x:v>
      </x:c>
      <x:c r="G2144" s="10" t="str">
        <x:v>FAIL</x:v>
      </x:c>
      <x:c r="H2144" s="10" t="str">
        <x:v>EXECUTED</x:v>
      </x:c>
      <x:c r="I2144" s="10" t="str">
        <x:v>PARSED</x:v>
      </x:c>
      <x:c r="J2144" s="10" t="str">
        <x:v>GENERATION_ACCEPTED</x:v>
      </x:c>
      <x:c r="K2144" s="10" t="str">
        <x:v>f12b05e752796b629603b573611987ee348e0b9476adc88bf6746fb72706665c</x:v>
      </x:c>
      <x:c r="L2144" s="10" t="str">
        <x:v>full_repair_v2</x:v>
      </x:c>
      <x:c r="M2144" s="10" t="n">
        <x:v>1</x:v>
      </x:c>
      <x:c r="N2144" s="10" t="n">
        <x:v>0</x:v>
      </x:c>
      <x:c r="O2144" s="10" t="n">
        <x:v>0</x:v>
      </x:c>
      <x:c r="P2144" s="9" t="str">
        <x:f>'CaseReview'!U2144</x:f>
        <x:v>FAIL</x:v>
      </x:c>
      <x:c r="Q2144" s="9" t="n">
        <x:f>IF(AND(T2144=1,G2144=P2144),1,0)</x:f>
        <x:v>1</x:v>
      </x:c>
      <x:c r="R2144" s="9" t="n">
        <x:f>IF(AND(T2144=1,G2144="PASS",P2144="FAIL"),1,0)</x:f>
        <x:v>0</x:v>
      </x:c>
      <x:c r="S2144" s="9" t="n">
        <x:f>IF(AND(T2144=1,G2144="FAIL",P2144="PASS"),1,0)</x:f>
        <x:v>0</x:v>
      </x:c>
      <x:c r="T2144" s="9" t="n">
        <x:v>1</x:v>
      </x:c>
      <x:c r="U2144" s="9" t="n">
        <x:v>9</x:v>
      </x:c>
      <x:c r="V2144" s="9" t="str">
        <x:v>MVP/SHACL_GENERATION_PIPELINE/experiments/FULL_REPAIR_V2/RUN_01/runs/RUN-TRF-128-20260915T141319586993Z/final/final_shape.ttl</x:v>
      </x:c>
    </x:row>
    <x:row r="2145" ht="22" customHeight="1">
      <x:c r="A2145" s="10" t="str">
        <x:v>V2_FALLBACK25</x:v>
      </x:c>
      <x:c r="B2145" s="10" t="str">
        <x:v>TRF-128</x:v>
      </x:c>
      <x:c r="C2145" s="10" t="str">
        <x:v>TRF-128-P01</x:v>
      </x:c>
      <x:c r="D2145" s="10" t="str">
        <x:v>RUN_01</x:v>
      </x:c>
      <x:c r="E2145" s="10" t="str">
        <x:v>ORIGINAL_LEDGER</x:v>
      </x:c>
      <x:c r="F2145" s="10" t="str">
        <x:v>PASS</x:v>
      </x:c>
      <x:c r="G2145" s="10" t="str">
        <x:v>PASS</x:v>
      </x:c>
      <x:c r="H2145" s="10" t="str">
        <x:v>EXECUTED</x:v>
      </x:c>
      <x:c r="I2145" s="10" t="str">
        <x:v>PARSED</x:v>
      </x:c>
      <x:c r="J2145" s="10" t="str">
        <x:v>GENERATION_ACCEPTED</x:v>
      </x:c>
      <x:c r="K2145" s="10" t="str">
        <x:v>f12b05e752796b629603b573611987ee348e0b9476adc88bf6746fb72706665c</x:v>
      </x:c>
      <x:c r="L2145" s="10" t="str">
        <x:v>full_repair_v2</x:v>
      </x:c>
      <x:c r="M2145" s="10" t="n">
        <x:v>1</x:v>
      </x:c>
      <x:c r="N2145" s="10" t="n">
        <x:v>0</x:v>
      </x:c>
      <x:c r="O2145" s="10" t="n">
        <x:v>0</x:v>
      </x:c>
      <x:c r="P2145" s="9" t="str">
        <x:f>'CaseReview'!U2145</x:f>
        <x:v>PASS</x:v>
      </x:c>
      <x:c r="Q2145" s="9" t="n">
        <x:f>IF(AND(T2145=1,G2145=P2145),1,0)</x:f>
        <x:v>1</x:v>
      </x:c>
      <x:c r="R2145" s="9" t="n">
        <x:f>IF(AND(T2145=1,G2145="PASS",P2145="FAIL"),1,0)</x:f>
        <x:v>0</x:v>
      </x:c>
      <x:c r="S2145" s="9" t="n">
        <x:f>IF(AND(T2145=1,G2145="FAIL",P2145="PASS"),1,0)</x:f>
        <x:v>0</x:v>
      </x:c>
      <x:c r="T2145" s="9" t="n">
        <x:v>1</x:v>
      </x:c>
      <x:c r="U2145" s="9" t="n">
        <x:v>9</x:v>
      </x:c>
      <x:c r="V2145" s="9" t="str">
        <x:v>MVP/SHACL_GENERATION_PIPELINE/experiments/FULL_REPAIR_V2/RUN_01/runs/RUN-TRF-128-20260915T141319586993Z/final/final_shape.ttl</x:v>
      </x:c>
    </x:row>
    <x:row r="2146" ht="22" customHeight="1">
      <x:c r="A2146" s="10" t="str">
        <x:v>V2_FALLBACK25</x:v>
      </x:c>
      <x:c r="B2146" s="10" t="str">
        <x:v>TRF-128</x:v>
      </x:c>
      <x:c r="C2146" s="10" t="str">
        <x:v>TRF-128-P02</x:v>
      </x:c>
      <x:c r="D2146" s="10" t="str">
        <x:v>RUN_01</x:v>
      </x:c>
      <x:c r="E2146" s="10" t="str">
        <x:v>ORIGINAL_LEDGER</x:v>
      </x:c>
      <x:c r="F2146" s="10" t="str">
        <x:v>PASS</x:v>
      </x:c>
      <x:c r="G2146" s="10" t="str">
        <x:v>PASS</x:v>
      </x:c>
      <x:c r="H2146" s="10" t="str">
        <x:v>EXECUTED</x:v>
      </x:c>
      <x:c r="I2146" s="10" t="str">
        <x:v>PARSED</x:v>
      </x:c>
      <x:c r="J2146" s="10" t="str">
        <x:v>GENERATION_ACCEPTED</x:v>
      </x:c>
      <x:c r="K2146" s="10" t="str">
        <x:v>f12b05e752796b629603b573611987ee348e0b9476adc88bf6746fb72706665c</x:v>
      </x:c>
      <x:c r="L2146" s="10" t="str">
        <x:v>full_repair_v2</x:v>
      </x:c>
      <x:c r="M2146" s="10" t="n">
        <x:v>1</x:v>
      </x:c>
      <x:c r="N2146" s="10" t="n">
        <x:v>0</x:v>
      </x:c>
      <x:c r="O2146" s="10" t="n">
        <x:v>0</x:v>
      </x:c>
      <x:c r="P2146" s="9" t="str">
        <x:f>'CaseReview'!U2146</x:f>
        <x:v>PASS</x:v>
      </x:c>
      <x:c r="Q2146" s="9" t="n">
        <x:f>IF(AND(T2146=1,G2146=P2146),1,0)</x:f>
        <x:v>1</x:v>
      </x:c>
      <x:c r="R2146" s="9" t="n">
        <x:f>IF(AND(T2146=1,G2146="PASS",P2146="FAIL"),1,0)</x:f>
        <x:v>0</x:v>
      </x:c>
      <x:c r="S2146" s="9" t="n">
        <x:f>IF(AND(T2146=1,G2146="FAIL",P2146="PASS"),1,0)</x:f>
        <x:v>0</x:v>
      </x:c>
      <x:c r="T2146" s="9" t="n">
        <x:v>1</x:v>
      </x:c>
      <x:c r="U2146" s="9" t="n">
        <x:v>9</x:v>
      </x:c>
      <x:c r="V2146" s="9" t="str">
        <x:v>MVP/SHACL_GENERATION_PIPELINE/experiments/FULL_REPAIR_V2/RUN_01/runs/RUN-TRF-128-20260915T141319586993Z/final/final_shape.ttl</x:v>
      </x:c>
    </x:row>
    <x:row r="2147" ht="22" customHeight="1">
      <x:c r="A2147" s="10" t="str">
        <x:v>V2_FALLBACK25</x:v>
      </x:c>
      <x:c r="B2147" s="10" t="str">
        <x:v>TRF-128</x:v>
      </x:c>
      <x:c r="C2147" s="10" t="str">
        <x:v>TRF-128-P03</x:v>
      </x:c>
      <x:c r="D2147" s="10" t="str">
        <x:v>RUN_01</x:v>
      </x:c>
      <x:c r="E2147" s="10" t="str">
        <x:v>ORIGINAL_LEDGER</x:v>
      </x:c>
      <x:c r="F2147" s="10" t="str">
        <x:v>PASS</x:v>
      </x:c>
      <x:c r="G2147" s="10" t="str">
        <x:v>PASS</x:v>
      </x:c>
      <x:c r="H2147" s="10" t="str">
        <x:v>EXECUTED</x:v>
      </x:c>
      <x:c r="I2147" s="10" t="str">
        <x:v>PARSED</x:v>
      </x:c>
      <x:c r="J2147" s="10" t="str">
        <x:v>GENERATION_ACCEPTED</x:v>
      </x:c>
      <x:c r="K2147" s="10" t="str">
        <x:v>f12b05e752796b629603b573611987ee348e0b9476adc88bf6746fb72706665c</x:v>
      </x:c>
      <x:c r="L2147" s="10" t="str">
        <x:v>full_repair_v2</x:v>
      </x:c>
      <x:c r="M2147" s="10" t="n">
        <x:v>1</x:v>
      </x:c>
      <x:c r="N2147" s="10" t="n">
        <x:v>0</x:v>
      </x:c>
      <x:c r="O2147" s="10" t="n">
        <x:v>0</x:v>
      </x:c>
      <x:c r="P2147" s="9" t="str">
        <x:f>'CaseReview'!U2147</x:f>
        <x:v>PASS</x:v>
      </x:c>
      <x:c r="Q2147" s="9" t="n">
        <x:f>IF(AND(T2147=1,G2147=P2147),1,0)</x:f>
        <x:v>1</x:v>
      </x:c>
      <x:c r="R2147" s="9" t="n">
        <x:f>IF(AND(T2147=1,G2147="PASS",P2147="FAIL"),1,0)</x:f>
        <x:v>0</x:v>
      </x:c>
      <x:c r="S2147" s="9" t="n">
        <x:f>IF(AND(T2147=1,G2147="FAIL",P2147="PASS"),1,0)</x:f>
        <x:v>0</x:v>
      </x:c>
      <x:c r="T2147" s="9" t="n">
        <x:v>1</x:v>
      </x:c>
      <x:c r="U2147" s="9" t="n">
        <x:v>9</x:v>
      </x:c>
      <x:c r="V2147" s="9" t="str">
        <x:v>MVP/SHACL_GENERATION_PIPELINE/experiments/FULL_REPAIR_V2/RUN_01/runs/RUN-TRF-128-20260915T141319586993Z/final/final_shape.ttl</x:v>
      </x:c>
    </x:row>
    <x:row r="2148" ht="22" customHeight="1">
      <x:c r="A2148" s="10" t="str">
        <x:v>V2_FALLBACK25</x:v>
      </x:c>
      <x:c r="B2148" s="10" t="str">
        <x:v>TRF-128</x:v>
      </x:c>
      <x:c r="C2148" s="10" t="str">
        <x:v>TRF-128-P04</x:v>
      </x:c>
      <x:c r="D2148" s="10" t="str">
        <x:v>RUN_01</x:v>
      </x:c>
      <x:c r="E2148" s="10" t="str">
        <x:v>ORIGINAL_LEDGER</x:v>
      </x:c>
      <x:c r="F2148" s="10" t="str">
        <x:v>PASS</x:v>
      </x:c>
      <x:c r="G2148" s="10" t="str">
        <x:v>PASS</x:v>
      </x:c>
      <x:c r="H2148" s="10" t="str">
        <x:v>EXECUTED</x:v>
      </x:c>
      <x:c r="I2148" s="10" t="str">
        <x:v>PARSED</x:v>
      </x:c>
      <x:c r="J2148" s="10" t="str">
        <x:v>GENERATION_ACCEPTED</x:v>
      </x:c>
      <x:c r="K2148" s="10" t="str">
        <x:v>f12b05e752796b629603b573611987ee348e0b9476adc88bf6746fb72706665c</x:v>
      </x:c>
      <x:c r="L2148" s="10" t="str">
        <x:v>full_repair_v2</x:v>
      </x:c>
      <x:c r="M2148" s="10" t="n">
        <x:v>1</x:v>
      </x:c>
      <x:c r="N2148" s="10" t="n">
        <x:v>0</x:v>
      </x:c>
      <x:c r="O2148" s="10" t="n">
        <x:v>0</x:v>
      </x:c>
      <x:c r="P2148" s="9" t="str">
        <x:f>'CaseReview'!U2148</x:f>
        <x:v>PASS</x:v>
      </x:c>
      <x:c r="Q2148" s="9" t="n">
        <x:f>IF(AND(T2148=1,G2148=P2148),1,0)</x:f>
        <x:v>1</x:v>
      </x:c>
      <x:c r="R2148" s="9" t="n">
        <x:f>IF(AND(T2148=1,G2148="PASS",P2148="FAIL"),1,0)</x:f>
        <x:v>0</x:v>
      </x:c>
      <x:c r="S2148" s="9" t="n">
        <x:f>IF(AND(T2148=1,G2148="FAIL",P2148="PASS"),1,0)</x:f>
        <x:v>0</x:v>
      </x:c>
      <x:c r="T2148" s="9" t="n">
        <x:v>1</x:v>
      </x:c>
      <x:c r="U2148" s="9" t="n">
        <x:v>9</x:v>
      </x:c>
      <x:c r="V2148" s="9" t="str">
        <x:v>MVP/SHACL_GENERATION_PIPELINE/experiments/FULL_REPAIR_V2/RUN_01/runs/RUN-TRF-128-20260915T141319586993Z/final/final_shape.ttl</x:v>
      </x:c>
    </x:row>
    <x:row r="2149" ht="22" customHeight="1">
      <x:c r="A2149" s="10" t="str">
        <x:v>V2_FALLBACK25</x:v>
      </x:c>
      <x:c r="B2149" s="10" t="str">
        <x:v>TRF-129</x:v>
      </x:c>
      <x:c r="C2149" s="10" t="str">
        <x:v>TRF-129-F01</x:v>
      </x:c>
      <x:c r="D2149" s="10" t="str">
        <x:v>RUN_01</x:v>
      </x:c>
      <x:c r="E2149" s="10" t="str">
        <x:v>ORIGINAL_LEDGER</x:v>
      </x:c>
      <x:c r="F2149" s="10" t="str">
        <x:v>FAIL</x:v>
      </x:c>
      <x:c r="G2149" s="10" t="str">
        <x:v>FAIL</x:v>
      </x:c>
      <x:c r="H2149" s="10" t="str">
        <x:v>EXECUTED</x:v>
      </x:c>
      <x:c r="I2149" s="10" t="str">
        <x:v>PARSED</x:v>
      </x:c>
      <x:c r="J2149" s="10" t="str">
        <x:v>GENERATION_ACCEPTED</x:v>
      </x:c>
      <x:c r="K2149" s="10" t="str">
        <x:v>a446bcd80d422da709ac0e9a7d732502aae1f955a4e962b5e82a640613352f1f</x:v>
      </x:c>
      <x:c r="L2149" s="10" t="str">
        <x:v>full_repair_v2</x:v>
      </x:c>
      <x:c r="M2149" s="10" t="n">
        <x:v>1</x:v>
      </x:c>
      <x:c r="N2149" s="10" t="n">
        <x:v>0</x:v>
      </x:c>
      <x:c r="O2149" s="10" t="n">
        <x:v>0</x:v>
      </x:c>
      <x:c r="P2149" s="9" t="str">
        <x:f>'CaseReview'!U2149</x:f>
        <x:v>FAIL</x:v>
      </x:c>
      <x:c r="Q2149" s="9" t="n">
        <x:f>IF(AND(T2149=1,G2149=P2149),1,0)</x:f>
        <x:v>1</x:v>
      </x:c>
      <x:c r="R2149" s="9" t="n">
        <x:f>IF(AND(T2149=1,G2149="PASS",P2149="FAIL"),1,0)</x:f>
        <x:v>0</x:v>
      </x:c>
      <x:c r="S2149" s="9" t="n">
        <x:f>IF(AND(T2149=1,G2149="FAIL",P2149="PASS"),1,0)</x:f>
        <x:v>0</x:v>
      </x:c>
      <x:c r="T2149" s="9" t="n">
        <x:v>1</x:v>
      </x:c>
      <x:c r="U2149" s="9" t="n">
        <x:v>5</x:v>
      </x:c>
      <x:c r="V2149" s="9" t="str">
        <x:v>MVP/SHACL_GENERATION_PIPELINE/experiments/FULL_REPAIR_V2/RUN_01/runs/RUN-TRF-129-20260915T141351491707Z/final/final_shape.ttl</x:v>
      </x:c>
    </x:row>
    <x:row r="2150" ht="22" customHeight="1">
      <x:c r="A2150" s="10" t="str">
        <x:v>V2_FALLBACK25</x:v>
      </x:c>
      <x:c r="B2150" s="10" t="str">
        <x:v>TRF-129</x:v>
      </x:c>
      <x:c r="C2150" s="10" t="str">
        <x:v>TRF-129-F02</x:v>
      </x:c>
      <x:c r="D2150" s="10" t="str">
        <x:v>RUN_01</x:v>
      </x:c>
      <x:c r="E2150" s="10" t="str">
        <x:v>ORIGINAL_LEDGER</x:v>
      </x:c>
      <x:c r="F2150" s="10" t="str">
        <x:v>FAIL</x:v>
      </x:c>
      <x:c r="G2150" s="10" t="str">
        <x:v>FAIL</x:v>
      </x:c>
      <x:c r="H2150" s="10" t="str">
        <x:v>EXECUTED</x:v>
      </x:c>
      <x:c r="I2150" s="10" t="str">
        <x:v>PARSED</x:v>
      </x:c>
      <x:c r="J2150" s="10" t="str">
        <x:v>GENERATION_ACCEPTED</x:v>
      </x:c>
      <x:c r="K2150" s="10" t="str">
        <x:v>a446bcd80d422da709ac0e9a7d732502aae1f955a4e962b5e82a640613352f1f</x:v>
      </x:c>
      <x:c r="L2150" s="10" t="str">
        <x:v>full_repair_v2</x:v>
      </x:c>
      <x:c r="M2150" s="10" t="n">
        <x:v>1</x:v>
      </x:c>
      <x:c r="N2150" s="10" t="n">
        <x:v>0</x:v>
      </x:c>
      <x:c r="O2150" s="10" t="n">
        <x:v>0</x:v>
      </x:c>
      <x:c r="P2150" s="9" t="str">
        <x:f>'CaseReview'!U2150</x:f>
        <x:v>FAIL</x:v>
      </x:c>
      <x:c r="Q2150" s="9" t="n">
        <x:f>IF(AND(T2150=1,G2150=P2150),1,0)</x:f>
        <x:v>1</x:v>
      </x:c>
      <x:c r="R2150" s="9" t="n">
        <x:f>IF(AND(T2150=1,G2150="PASS",P2150="FAIL"),1,0)</x:f>
        <x:v>0</x:v>
      </x:c>
      <x:c r="S2150" s="9" t="n">
        <x:f>IF(AND(T2150=1,G2150="FAIL",P2150="PASS"),1,0)</x:f>
        <x:v>0</x:v>
      </x:c>
      <x:c r="T2150" s="9" t="n">
        <x:v>1</x:v>
      </x:c>
      <x:c r="U2150" s="9" t="n">
        <x:v>5</x:v>
      </x:c>
      <x:c r="V2150" s="9" t="str">
        <x:v>MVP/SHACL_GENERATION_PIPELINE/experiments/FULL_REPAIR_V2/RUN_01/runs/RUN-TRF-129-20260915T141351491707Z/final/final_shape.ttl</x:v>
      </x:c>
    </x:row>
    <x:row r="2151" ht="22" customHeight="1">
      <x:c r="A2151" s="10" t="str">
        <x:v>V2_FALLBACK25</x:v>
      </x:c>
      <x:c r="B2151" s="10" t="str">
        <x:v>TRF-129</x:v>
      </x:c>
      <x:c r="C2151" s="10" t="str">
        <x:v>TRF-129-F03</x:v>
      </x:c>
      <x:c r="D2151" s="10" t="str">
        <x:v>RUN_01</x:v>
      </x:c>
      <x:c r="E2151" s="10" t="str">
        <x:v>ORIGINAL_LEDGER</x:v>
      </x:c>
      <x:c r="F2151" s="10" t="str">
        <x:v>FAIL</x:v>
      </x:c>
      <x:c r="G2151" s="10" t="str">
        <x:v>FAIL</x:v>
      </x:c>
      <x:c r="H2151" s="10" t="str">
        <x:v>EXECUTED</x:v>
      </x:c>
      <x:c r="I2151" s="10" t="str">
        <x:v>PARSED</x:v>
      </x:c>
      <x:c r="J2151" s="10" t="str">
        <x:v>GENERATION_ACCEPTED</x:v>
      </x:c>
      <x:c r="K2151" s="10" t="str">
        <x:v>a446bcd80d422da709ac0e9a7d732502aae1f955a4e962b5e82a640613352f1f</x:v>
      </x:c>
      <x:c r="L2151" s="10" t="str">
        <x:v>full_repair_v2</x:v>
      </x:c>
      <x:c r="M2151" s="10" t="n">
        <x:v>1</x:v>
      </x:c>
      <x:c r="N2151" s="10" t="n">
        <x:v>0</x:v>
      </x:c>
      <x:c r="O2151" s="10" t="n">
        <x:v>0</x:v>
      </x:c>
      <x:c r="P2151" s="9" t="str">
        <x:f>'CaseReview'!U2151</x:f>
        <x:v>FAIL</x:v>
      </x:c>
      <x:c r="Q2151" s="9" t="n">
        <x:f>IF(AND(T2151=1,G2151=P2151),1,0)</x:f>
        <x:v>1</x:v>
      </x:c>
      <x:c r="R2151" s="9" t="n">
        <x:f>IF(AND(T2151=1,G2151="PASS",P2151="FAIL"),1,0)</x:f>
        <x:v>0</x:v>
      </x:c>
      <x:c r="S2151" s="9" t="n">
        <x:f>IF(AND(T2151=1,G2151="FAIL",P2151="PASS"),1,0)</x:f>
        <x:v>0</x:v>
      </x:c>
      <x:c r="T2151" s="9" t="n">
        <x:v>1</x:v>
      </x:c>
      <x:c r="U2151" s="9" t="n">
        <x:v>5</x:v>
      </x:c>
      <x:c r="V2151" s="9" t="str">
        <x:v>MVP/SHACL_GENERATION_PIPELINE/experiments/FULL_REPAIR_V2/RUN_01/runs/RUN-TRF-129-20260915T141351491707Z/final/final_shape.ttl</x:v>
      </x:c>
    </x:row>
    <x:row r="2152" ht="22" customHeight="1">
      <x:c r="A2152" s="10" t="str">
        <x:v>V2_FALLBACK25</x:v>
      </x:c>
      <x:c r="B2152" s="10" t="str">
        <x:v>TRF-129</x:v>
      </x:c>
      <x:c r="C2152" s="10" t="str">
        <x:v>TRF-129-P01</x:v>
      </x:c>
      <x:c r="D2152" s="10" t="str">
        <x:v>RUN_01</x:v>
      </x:c>
      <x:c r="E2152" s="10" t="str">
        <x:v>ORIGINAL_LEDGER</x:v>
      </x:c>
      <x:c r="F2152" s="10" t="str">
        <x:v>PASS</x:v>
      </x:c>
      <x:c r="G2152" s="10" t="str">
        <x:v>PASS</x:v>
      </x:c>
      <x:c r="H2152" s="10" t="str">
        <x:v>EXECUTED</x:v>
      </x:c>
      <x:c r="I2152" s="10" t="str">
        <x:v>PARSED</x:v>
      </x:c>
      <x:c r="J2152" s="10" t="str">
        <x:v>GENERATION_ACCEPTED</x:v>
      </x:c>
      <x:c r="K2152" s="10" t="str">
        <x:v>a446bcd80d422da709ac0e9a7d732502aae1f955a4e962b5e82a640613352f1f</x:v>
      </x:c>
      <x:c r="L2152" s="10" t="str">
        <x:v>full_repair_v2</x:v>
      </x:c>
      <x:c r="M2152" s="10" t="n">
        <x:v>1</x:v>
      </x:c>
      <x:c r="N2152" s="10" t="n">
        <x:v>0</x:v>
      </x:c>
      <x:c r="O2152" s="10" t="n">
        <x:v>0</x:v>
      </x:c>
      <x:c r="P2152" s="9" t="str">
        <x:f>'CaseReview'!U2152</x:f>
        <x:v>PASS</x:v>
      </x:c>
      <x:c r="Q2152" s="9" t="n">
        <x:f>IF(AND(T2152=1,G2152=P2152),1,0)</x:f>
        <x:v>1</x:v>
      </x:c>
      <x:c r="R2152" s="9" t="n">
        <x:f>IF(AND(T2152=1,G2152="PASS",P2152="FAIL"),1,0)</x:f>
        <x:v>0</x:v>
      </x:c>
      <x:c r="S2152" s="9" t="n">
        <x:f>IF(AND(T2152=1,G2152="FAIL",P2152="PASS"),1,0)</x:f>
        <x:v>0</x:v>
      </x:c>
      <x:c r="T2152" s="9" t="n">
        <x:v>1</x:v>
      </x:c>
      <x:c r="U2152" s="9" t="n">
        <x:v>5</x:v>
      </x:c>
      <x:c r="V2152" s="9" t="str">
        <x:v>MVP/SHACL_GENERATION_PIPELINE/experiments/FULL_REPAIR_V2/RUN_01/runs/RUN-TRF-129-20260915T141351491707Z/final/final_shape.ttl</x:v>
      </x:c>
    </x:row>
    <x:row r="2153" ht="22" customHeight="1">
      <x:c r="A2153" s="10" t="str">
        <x:v>V2_FALLBACK25</x:v>
      </x:c>
      <x:c r="B2153" s="10" t="str">
        <x:v>TRF-129</x:v>
      </x:c>
      <x:c r="C2153" s="10" t="str">
        <x:v>TRF-129-P02</x:v>
      </x:c>
      <x:c r="D2153" s="10" t="str">
        <x:v>RUN_01</x:v>
      </x:c>
      <x:c r="E2153" s="10" t="str">
        <x:v>ORIGINAL_LEDGER</x:v>
      </x:c>
      <x:c r="F2153" s="10" t="str">
        <x:v>PASS</x:v>
      </x:c>
      <x:c r="G2153" s="10" t="str">
        <x:v>PASS</x:v>
      </x:c>
      <x:c r="H2153" s="10" t="str">
        <x:v>EXECUTED</x:v>
      </x:c>
      <x:c r="I2153" s="10" t="str">
        <x:v>PARSED</x:v>
      </x:c>
      <x:c r="J2153" s="10" t="str">
        <x:v>GENERATION_ACCEPTED</x:v>
      </x:c>
      <x:c r="K2153" s="10" t="str">
        <x:v>a446bcd80d422da709ac0e9a7d732502aae1f955a4e962b5e82a640613352f1f</x:v>
      </x:c>
      <x:c r="L2153" s="10" t="str">
        <x:v>full_repair_v2</x:v>
      </x:c>
      <x:c r="M2153" s="10" t="n">
        <x:v>1</x:v>
      </x:c>
      <x:c r="N2153" s="10" t="n">
        <x:v>0</x:v>
      </x:c>
      <x:c r="O2153" s="10" t="n">
        <x:v>0</x:v>
      </x:c>
      <x:c r="P2153" s="9" t="str">
        <x:f>'CaseReview'!U2153</x:f>
        <x:v>PASS</x:v>
      </x:c>
      <x:c r="Q2153" s="9" t="n">
        <x:f>IF(AND(T2153=1,G2153=P2153),1,0)</x:f>
        <x:v>1</x:v>
      </x:c>
      <x:c r="R2153" s="9" t="n">
        <x:f>IF(AND(T2153=1,G2153="PASS",P2153="FAIL"),1,0)</x:f>
        <x:v>0</x:v>
      </x:c>
      <x:c r="S2153" s="9" t="n">
        <x:f>IF(AND(T2153=1,G2153="FAIL",P2153="PASS"),1,0)</x:f>
        <x:v>0</x:v>
      </x:c>
      <x:c r="T2153" s="9" t="n">
        <x:v>1</x:v>
      </x:c>
      <x:c r="U2153" s="9" t="n">
        <x:v>5</x:v>
      </x:c>
      <x:c r="V2153" s="9" t="str">
        <x:v>MVP/SHACL_GENERATION_PIPELINE/experiments/FULL_REPAIR_V2/RUN_01/runs/RUN-TRF-129-20260915T141351491707Z/final/final_shape.ttl</x:v>
      </x:c>
    </x:row>
    <x:row r="2154" ht="22" customHeight="1">
      <x:c r="A2154" s="10" t="str">
        <x:v>V2_FALLBACK25</x:v>
      </x:c>
      <x:c r="B2154" s="10" t="str">
        <x:v>TRF-130</x:v>
      </x:c>
      <x:c r="C2154" s="10" t="str">
        <x:v>TRF-130-F01</x:v>
      </x:c>
      <x:c r="D2154" s="10" t="str">
        <x:v>RUN_01</x:v>
      </x:c>
      <x:c r="E2154" s="10" t="str">
        <x:v>ORIGINAL_LEDGER</x:v>
      </x:c>
      <x:c r="F2154" s="10" t="str">
        <x:v>FAIL</x:v>
      </x:c>
      <x:c r="G2154" s="10" t="str">
        <x:v>NO_VERDICT</x:v>
      </x:c>
      <x:c r="H2154" s="10" t="str">
        <x:v>INFRASTRUCTURE_FAILURE</x:v>
      </x:c>
      <x:c r="I2154" s="10" t="str">
        <x:v>NOT_PARSED</x:v>
      </x:c>
      <x:c r="J2154" s="10" t="str">
        <x:v>SYNTAX_REPAIR_EXHAUSTED</x:v>
      </x:c>
      <x:c r="K2154" s="10" t="str"/>
      <x:c r="L2154" s="10" t="str">
        <x:v>full_repair_v2</x:v>
      </x:c>
      <x:c r="M2154" s="10" t="n">
        <x:v>0</x:v>
      </x:c>
      <x:c r="N2154" s="10" t="n">
        <x:v>0</x:v>
      </x:c>
      <x:c r="O2154" s="10" t="n">
        <x:v>0</x:v>
      </x:c>
      <x:c r="P2154" s="9" t="str">
        <x:f>'CaseReview'!U2154</x:f>
        <x:v>FAIL</x:v>
      </x:c>
      <x:c r="Q2154" s="9" t="n">
        <x:f>IF(AND(T2154=1,G2154=P2154),1,0)</x:f>
        <x:v>0</x:v>
      </x:c>
      <x:c r="R2154" s="9" t="n">
        <x:f>IF(AND(T2154=1,G2154="PASS",P2154="FAIL"),1,0)</x:f>
        <x:v>0</x:v>
      </x:c>
      <x:c r="S2154" s="9" t="n">
        <x:f>IF(AND(T2154=1,G2154="FAIL",P2154="PASS"),1,0)</x:f>
        <x:v>0</x:v>
      </x:c>
      <x:c r="T2154" s="9" t="n">
        <x:v>0</x:v>
      </x:c>
      <x:c r="U2154" s="9" t="n">
        <x:v>12</x:v>
      </x:c>
      <x:c r="V2154" s="9" t="str"/>
    </x:row>
    <x:row r="2155" ht="22" customHeight="1">
      <x:c r="A2155" s="10" t="str">
        <x:v>V2_FALLBACK25</x:v>
      </x:c>
      <x:c r="B2155" s="10" t="str">
        <x:v>TRF-130</x:v>
      </x:c>
      <x:c r="C2155" s="10" t="str">
        <x:v>TRF-130-F02</x:v>
      </x:c>
      <x:c r="D2155" s="10" t="str">
        <x:v>RUN_01</x:v>
      </x:c>
      <x:c r="E2155" s="10" t="str">
        <x:v>ORIGINAL_LEDGER</x:v>
      </x:c>
      <x:c r="F2155" s="10" t="str">
        <x:v>FAIL</x:v>
      </x:c>
      <x:c r="G2155" s="10" t="str">
        <x:v>NO_VERDICT</x:v>
      </x:c>
      <x:c r="H2155" s="10" t="str">
        <x:v>INFRASTRUCTURE_FAILURE</x:v>
      </x:c>
      <x:c r="I2155" s="10" t="str">
        <x:v>NOT_PARSED</x:v>
      </x:c>
      <x:c r="J2155" s="10" t="str">
        <x:v>SYNTAX_REPAIR_EXHAUSTED</x:v>
      </x:c>
      <x:c r="K2155" s="10" t="str"/>
      <x:c r="L2155" s="10" t="str">
        <x:v>full_repair_v2</x:v>
      </x:c>
      <x:c r="M2155" s="10" t="n">
        <x:v>0</x:v>
      </x:c>
      <x:c r="N2155" s="10" t="n">
        <x:v>0</x:v>
      </x:c>
      <x:c r="O2155" s="10" t="n">
        <x:v>0</x:v>
      </x:c>
      <x:c r="P2155" s="9" t="str">
        <x:f>'CaseReview'!U2155</x:f>
        <x:v>FAIL</x:v>
      </x:c>
      <x:c r="Q2155" s="9" t="n">
        <x:f>IF(AND(T2155=1,G2155=P2155),1,0)</x:f>
        <x:v>0</x:v>
      </x:c>
      <x:c r="R2155" s="9" t="n">
        <x:f>IF(AND(T2155=1,G2155="PASS",P2155="FAIL"),1,0)</x:f>
        <x:v>0</x:v>
      </x:c>
      <x:c r="S2155" s="9" t="n">
        <x:f>IF(AND(T2155=1,G2155="FAIL",P2155="PASS"),1,0)</x:f>
        <x:v>0</x:v>
      </x:c>
      <x:c r="T2155" s="9" t="n">
        <x:v>0</x:v>
      </x:c>
      <x:c r="U2155" s="9" t="n">
        <x:v>12</x:v>
      </x:c>
      <x:c r="V2155" s="9" t="str"/>
    </x:row>
    <x:row r="2156" ht="22" customHeight="1">
      <x:c r="A2156" s="10" t="str">
        <x:v>V2_FALLBACK25</x:v>
      </x:c>
      <x:c r="B2156" s="10" t="str">
        <x:v>TRF-130</x:v>
      </x:c>
      <x:c r="C2156" s="10" t="str">
        <x:v>TRF-130-F03</x:v>
      </x:c>
      <x:c r="D2156" s="10" t="str">
        <x:v>RUN_01</x:v>
      </x:c>
      <x:c r="E2156" s="10" t="str">
        <x:v>ORIGINAL_LEDGER</x:v>
      </x:c>
      <x:c r="F2156" s="10" t="str">
        <x:v>FAIL</x:v>
      </x:c>
      <x:c r="G2156" s="10" t="str">
        <x:v>NO_VERDICT</x:v>
      </x:c>
      <x:c r="H2156" s="10" t="str">
        <x:v>INFRASTRUCTURE_FAILURE</x:v>
      </x:c>
      <x:c r="I2156" s="10" t="str">
        <x:v>NOT_PARSED</x:v>
      </x:c>
      <x:c r="J2156" s="10" t="str">
        <x:v>SYNTAX_REPAIR_EXHAUSTED</x:v>
      </x:c>
      <x:c r="K2156" s="10" t="str"/>
      <x:c r="L2156" s="10" t="str">
        <x:v>full_repair_v2</x:v>
      </x:c>
      <x:c r="M2156" s="10" t="n">
        <x:v>0</x:v>
      </x:c>
      <x:c r="N2156" s="10" t="n">
        <x:v>0</x:v>
      </x:c>
      <x:c r="O2156" s="10" t="n">
        <x:v>0</x:v>
      </x:c>
      <x:c r="P2156" s="9" t="str">
        <x:f>'CaseReview'!U2156</x:f>
        <x:v>FAIL</x:v>
      </x:c>
      <x:c r="Q2156" s="9" t="n">
        <x:f>IF(AND(T2156=1,G2156=P2156),1,0)</x:f>
        <x:v>0</x:v>
      </x:c>
      <x:c r="R2156" s="9" t="n">
        <x:f>IF(AND(T2156=1,G2156="PASS",P2156="FAIL"),1,0)</x:f>
        <x:v>0</x:v>
      </x:c>
      <x:c r="S2156" s="9" t="n">
        <x:f>IF(AND(T2156=1,G2156="FAIL",P2156="PASS"),1,0)</x:f>
        <x:v>0</x:v>
      </x:c>
      <x:c r="T2156" s="9" t="n">
        <x:v>0</x:v>
      </x:c>
      <x:c r="U2156" s="9" t="n">
        <x:v>12</x:v>
      </x:c>
      <x:c r="V2156" s="9" t="str"/>
    </x:row>
    <x:row r="2157" ht="22" customHeight="1">
      <x:c r="A2157" s="10" t="str">
        <x:v>V2_FALLBACK25</x:v>
      </x:c>
      <x:c r="B2157" s="10" t="str">
        <x:v>TRF-130</x:v>
      </x:c>
      <x:c r="C2157" s="10" t="str">
        <x:v>TRF-130-F04</x:v>
      </x:c>
      <x:c r="D2157" s="10" t="str">
        <x:v>RUN_01</x:v>
      </x:c>
      <x:c r="E2157" s="10" t="str">
        <x:v>ORIGINAL_LEDGER</x:v>
      </x:c>
      <x:c r="F2157" s="10" t="str">
        <x:v>FAIL</x:v>
      </x:c>
      <x:c r="G2157" s="10" t="str">
        <x:v>NO_VERDICT</x:v>
      </x:c>
      <x:c r="H2157" s="10" t="str">
        <x:v>INFRASTRUCTURE_FAILURE</x:v>
      </x:c>
      <x:c r="I2157" s="10" t="str">
        <x:v>NOT_PARSED</x:v>
      </x:c>
      <x:c r="J2157" s="10" t="str">
        <x:v>SYNTAX_REPAIR_EXHAUSTED</x:v>
      </x:c>
      <x:c r="K2157" s="10" t="str"/>
      <x:c r="L2157" s="10" t="str">
        <x:v>full_repair_v2</x:v>
      </x:c>
      <x:c r="M2157" s="10" t="n">
        <x:v>0</x:v>
      </x:c>
      <x:c r="N2157" s="10" t="n">
        <x:v>0</x:v>
      </x:c>
      <x:c r="O2157" s="10" t="n">
        <x:v>0</x:v>
      </x:c>
      <x:c r="P2157" s="9" t="str">
        <x:f>'CaseReview'!U2157</x:f>
        <x:v>FAIL</x:v>
      </x:c>
      <x:c r="Q2157" s="9" t="n">
        <x:f>IF(AND(T2157=1,G2157=P2157),1,0)</x:f>
        <x:v>0</x:v>
      </x:c>
      <x:c r="R2157" s="9" t="n">
        <x:f>IF(AND(T2157=1,G2157="PASS",P2157="FAIL"),1,0)</x:f>
        <x:v>0</x:v>
      </x:c>
      <x:c r="S2157" s="9" t="n">
        <x:f>IF(AND(T2157=1,G2157="FAIL",P2157="PASS"),1,0)</x:f>
        <x:v>0</x:v>
      </x:c>
      <x:c r="T2157" s="9" t="n">
        <x:v>0</x:v>
      </x:c>
      <x:c r="U2157" s="9" t="n">
        <x:v>12</x:v>
      </x:c>
      <x:c r="V2157" s="9" t="str"/>
    </x:row>
    <x:row r="2158" ht="22" customHeight="1">
      <x:c r="A2158" s="10" t="str">
        <x:v>V2_FALLBACK25</x:v>
      </x:c>
      <x:c r="B2158" s="10" t="str">
        <x:v>TRF-130</x:v>
      </x:c>
      <x:c r="C2158" s="10" t="str">
        <x:v>TRF-130-F05</x:v>
      </x:c>
      <x:c r="D2158" s="10" t="str">
        <x:v>RUN_01</x:v>
      </x:c>
      <x:c r="E2158" s="10" t="str">
        <x:v>ORIGINAL_LEDGER</x:v>
      </x:c>
      <x:c r="F2158" s="10" t="str">
        <x:v>FAIL</x:v>
      </x:c>
      <x:c r="G2158" s="10" t="str">
        <x:v>NO_VERDICT</x:v>
      </x:c>
      <x:c r="H2158" s="10" t="str">
        <x:v>INFRASTRUCTURE_FAILURE</x:v>
      </x:c>
      <x:c r="I2158" s="10" t="str">
        <x:v>NOT_PARSED</x:v>
      </x:c>
      <x:c r="J2158" s="10" t="str">
        <x:v>SYNTAX_REPAIR_EXHAUSTED</x:v>
      </x:c>
      <x:c r="K2158" s="10" t="str"/>
      <x:c r="L2158" s="10" t="str">
        <x:v>full_repair_v2</x:v>
      </x:c>
      <x:c r="M2158" s="10" t="n">
        <x:v>0</x:v>
      </x:c>
      <x:c r="N2158" s="10" t="n">
        <x:v>0</x:v>
      </x:c>
      <x:c r="O2158" s="10" t="n">
        <x:v>0</x:v>
      </x:c>
      <x:c r="P2158" s="9" t="str">
        <x:f>'CaseReview'!U2158</x:f>
        <x:v>FAIL</x:v>
      </x:c>
      <x:c r="Q2158" s="9" t="n">
        <x:f>IF(AND(T2158=1,G2158=P2158),1,0)</x:f>
        <x:v>0</x:v>
      </x:c>
      <x:c r="R2158" s="9" t="n">
        <x:f>IF(AND(T2158=1,G2158="PASS",P2158="FAIL"),1,0)</x:f>
        <x:v>0</x:v>
      </x:c>
      <x:c r="S2158" s="9" t="n">
        <x:f>IF(AND(T2158=1,G2158="FAIL",P2158="PASS"),1,0)</x:f>
        <x:v>0</x:v>
      </x:c>
      <x:c r="T2158" s="9" t="n">
        <x:v>0</x:v>
      </x:c>
      <x:c r="U2158" s="9" t="n">
        <x:v>12</x:v>
      </x:c>
      <x:c r="V2158" s="9" t="str"/>
    </x:row>
    <x:row r="2159" ht="22" customHeight="1">
      <x:c r="A2159" s="10" t="str">
        <x:v>V2_FALLBACK25</x:v>
      </x:c>
      <x:c r="B2159" s="10" t="str">
        <x:v>TRF-130</x:v>
      </x:c>
      <x:c r="C2159" s="10" t="str">
        <x:v>TRF-130-F06</x:v>
      </x:c>
      <x:c r="D2159" s="10" t="str">
        <x:v>RUN_01</x:v>
      </x:c>
      <x:c r="E2159" s="10" t="str">
        <x:v>ORIGINAL_LEDGER</x:v>
      </x:c>
      <x:c r="F2159" s="10" t="str">
        <x:v>FAIL</x:v>
      </x:c>
      <x:c r="G2159" s="10" t="str">
        <x:v>NO_VERDICT</x:v>
      </x:c>
      <x:c r="H2159" s="10" t="str">
        <x:v>INFRASTRUCTURE_FAILURE</x:v>
      </x:c>
      <x:c r="I2159" s="10" t="str">
        <x:v>NOT_PARSED</x:v>
      </x:c>
      <x:c r="J2159" s="10" t="str">
        <x:v>SYNTAX_REPAIR_EXHAUSTED</x:v>
      </x:c>
      <x:c r="K2159" s="10" t="str"/>
      <x:c r="L2159" s="10" t="str">
        <x:v>full_repair_v2</x:v>
      </x:c>
      <x:c r="M2159" s="10" t="n">
        <x:v>0</x:v>
      </x:c>
      <x:c r="N2159" s="10" t="n">
        <x:v>0</x:v>
      </x:c>
      <x:c r="O2159" s="10" t="n">
        <x:v>0</x:v>
      </x:c>
      <x:c r="P2159" s="9" t="str">
        <x:f>'CaseReview'!U2159</x:f>
        <x:v>FAIL</x:v>
      </x:c>
      <x:c r="Q2159" s="9" t="n">
        <x:f>IF(AND(T2159=1,G2159=P2159),1,0)</x:f>
        <x:v>0</x:v>
      </x:c>
      <x:c r="R2159" s="9" t="n">
        <x:f>IF(AND(T2159=1,G2159="PASS",P2159="FAIL"),1,0)</x:f>
        <x:v>0</x:v>
      </x:c>
      <x:c r="S2159" s="9" t="n">
        <x:f>IF(AND(T2159=1,G2159="FAIL",P2159="PASS"),1,0)</x:f>
        <x:v>0</x:v>
      </x:c>
      <x:c r="T2159" s="9" t="n">
        <x:v>0</x:v>
      </x:c>
      <x:c r="U2159" s="9" t="n">
        <x:v>12</x:v>
      </x:c>
      <x:c r="V2159" s="9" t="str"/>
    </x:row>
    <x:row r="2160" ht="22" customHeight="1">
      <x:c r="A2160" s="10" t="str">
        <x:v>V2_FALLBACK25</x:v>
      </x:c>
      <x:c r="B2160" s="10" t="str">
        <x:v>TRF-130</x:v>
      </x:c>
      <x:c r="C2160" s="10" t="str">
        <x:v>TRF-130-F07</x:v>
      </x:c>
      <x:c r="D2160" s="10" t="str">
        <x:v>RUN_01</x:v>
      </x:c>
      <x:c r="E2160" s="10" t="str">
        <x:v>ORIGINAL_LEDGER</x:v>
      </x:c>
      <x:c r="F2160" s="10" t="str">
        <x:v>FAIL</x:v>
      </x:c>
      <x:c r="G2160" s="10" t="str">
        <x:v>NO_VERDICT</x:v>
      </x:c>
      <x:c r="H2160" s="10" t="str">
        <x:v>INFRASTRUCTURE_FAILURE</x:v>
      </x:c>
      <x:c r="I2160" s="10" t="str">
        <x:v>NOT_PARSED</x:v>
      </x:c>
      <x:c r="J2160" s="10" t="str">
        <x:v>SYNTAX_REPAIR_EXHAUSTED</x:v>
      </x:c>
      <x:c r="K2160" s="10" t="str"/>
      <x:c r="L2160" s="10" t="str">
        <x:v>full_repair_v2</x:v>
      </x:c>
      <x:c r="M2160" s="10" t="n">
        <x:v>0</x:v>
      </x:c>
      <x:c r="N2160" s="10" t="n">
        <x:v>0</x:v>
      </x:c>
      <x:c r="O2160" s="10" t="n">
        <x:v>0</x:v>
      </x:c>
      <x:c r="P2160" s="9" t="str">
        <x:f>'CaseReview'!U2160</x:f>
        <x:v>FAIL</x:v>
      </x:c>
      <x:c r="Q2160" s="9" t="n">
        <x:f>IF(AND(T2160=1,G2160=P2160),1,0)</x:f>
        <x:v>0</x:v>
      </x:c>
      <x:c r="R2160" s="9" t="n">
        <x:f>IF(AND(T2160=1,G2160="PASS",P2160="FAIL"),1,0)</x:f>
        <x:v>0</x:v>
      </x:c>
      <x:c r="S2160" s="9" t="n">
        <x:f>IF(AND(T2160=1,G2160="FAIL",P2160="PASS"),1,0)</x:f>
        <x:v>0</x:v>
      </x:c>
      <x:c r="T2160" s="9" t="n">
        <x:v>0</x:v>
      </x:c>
      <x:c r="U2160" s="9" t="n">
        <x:v>12</x:v>
      </x:c>
      <x:c r="V2160" s="9" t="str"/>
    </x:row>
    <x:row r="2161" ht="22" customHeight="1">
      <x:c r="A2161" s="10" t="str">
        <x:v>V2_FALLBACK25</x:v>
      </x:c>
      <x:c r="B2161" s="10" t="str">
        <x:v>TRF-130</x:v>
      </x:c>
      <x:c r="C2161" s="10" t="str">
        <x:v>TRF-130-F08</x:v>
      </x:c>
      <x:c r="D2161" s="10" t="str">
        <x:v>RUN_01</x:v>
      </x:c>
      <x:c r="E2161" s="10" t="str">
        <x:v>ORIGINAL_LEDGER</x:v>
      </x:c>
      <x:c r="F2161" s="10" t="str">
        <x:v>FAIL</x:v>
      </x:c>
      <x:c r="G2161" s="10" t="str">
        <x:v>NO_VERDICT</x:v>
      </x:c>
      <x:c r="H2161" s="10" t="str">
        <x:v>INFRASTRUCTURE_FAILURE</x:v>
      </x:c>
      <x:c r="I2161" s="10" t="str">
        <x:v>NOT_PARSED</x:v>
      </x:c>
      <x:c r="J2161" s="10" t="str">
        <x:v>SYNTAX_REPAIR_EXHAUSTED</x:v>
      </x:c>
      <x:c r="K2161" s="10" t="str"/>
      <x:c r="L2161" s="10" t="str">
        <x:v>full_repair_v2</x:v>
      </x:c>
      <x:c r="M2161" s="10" t="n">
        <x:v>0</x:v>
      </x:c>
      <x:c r="N2161" s="10" t="n">
        <x:v>0</x:v>
      </x:c>
      <x:c r="O2161" s="10" t="n">
        <x:v>0</x:v>
      </x:c>
      <x:c r="P2161" s="9" t="str">
        <x:f>'CaseReview'!U2161</x:f>
        <x:v>FAIL</x:v>
      </x:c>
      <x:c r="Q2161" s="9" t="n">
        <x:f>IF(AND(T2161=1,G2161=P2161),1,0)</x:f>
        <x:v>0</x:v>
      </x:c>
      <x:c r="R2161" s="9" t="n">
        <x:f>IF(AND(T2161=1,G2161="PASS",P2161="FAIL"),1,0)</x:f>
        <x:v>0</x:v>
      </x:c>
      <x:c r="S2161" s="9" t="n">
        <x:f>IF(AND(T2161=1,G2161="FAIL",P2161="PASS"),1,0)</x:f>
        <x:v>0</x:v>
      </x:c>
      <x:c r="T2161" s="9" t="n">
        <x:v>0</x:v>
      </x:c>
      <x:c r="U2161" s="9" t="n">
        <x:v>12</x:v>
      </x:c>
      <x:c r="V2161" s="9" t="str"/>
    </x:row>
    <x:row r="2162" ht="22" customHeight="1">
      <x:c r="A2162" s="10" t="str">
        <x:v>V2_FALLBACK25</x:v>
      </x:c>
      <x:c r="B2162" s="10" t="str">
        <x:v>TRF-130</x:v>
      </x:c>
      <x:c r="C2162" s="10" t="str">
        <x:v>TRF-130-F09</x:v>
      </x:c>
      <x:c r="D2162" s="10" t="str">
        <x:v>RUN_01</x:v>
      </x:c>
      <x:c r="E2162" s="10" t="str">
        <x:v>ORIGINAL_LEDGER</x:v>
      </x:c>
      <x:c r="F2162" s="10" t="str">
        <x:v>FAIL</x:v>
      </x:c>
      <x:c r="G2162" s="10" t="str">
        <x:v>NO_VERDICT</x:v>
      </x:c>
      <x:c r="H2162" s="10" t="str">
        <x:v>INFRASTRUCTURE_FAILURE</x:v>
      </x:c>
      <x:c r="I2162" s="10" t="str">
        <x:v>NOT_PARSED</x:v>
      </x:c>
      <x:c r="J2162" s="10" t="str">
        <x:v>SYNTAX_REPAIR_EXHAUSTED</x:v>
      </x:c>
      <x:c r="K2162" s="10" t="str"/>
      <x:c r="L2162" s="10" t="str">
        <x:v>full_repair_v2</x:v>
      </x:c>
      <x:c r="M2162" s="10" t="n">
        <x:v>0</x:v>
      </x:c>
      <x:c r="N2162" s="10" t="n">
        <x:v>0</x:v>
      </x:c>
      <x:c r="O2162" s="10" t="n">
        <x:v>0</x:v>
      </x:c>
      <x:c r="P2162" s="9" t="str">
        <x:f>'CaseReview'!U2162</x:f>
        <x:v>FAIL</x:v>
      </x:c>
      <x:c r="Q2162" s="9" t="n">
        <x:f>IF(AND(T2162=1,G2162=P2162),1,0)</x:f>
        <x:v>0</x:v>
      </x:c>
      <x:c r="R2162" s="9" t="n">
        <x:f>IF(AND(T2162=1,G2162="PASS",P2162="FAIL"),1,0)</x:f>
        <x:v>0</x:v>
      </x:c>
      <x:c r="S2162" s="9" t="n">
        <x:f>IF(AND(T2162=1,G2162="FAIL",P2162="PASS"),1,0)</x:f>
        <x:v>0</x:v>
      </x:c>
      <x:c r="T2162" s="9" t="n">
        <x:v>0</x:v>
      </x:c>
      <x:c r="U2162" s="9" t="n">
        <x:v>12</x:v>
      </x:c>
      <x:c r="V2162" s="9" t="str"/>
    </x:row>
    <x:row r="2163" ht="22" customHeight="1">
      <x:c r="A2163" s="10" t="str">
        <x:v>V2_FALLBACK25</x:v>
      </x:c>
      <x:c r="B2163" s="10" t="str">
        <x:v>TRF-130</x:v>
      </x:c>
      <x:c r="C2163" s="10" t="str">
        <x:v>TRF-130-F10</x:v>
      </x:c>
      <x:c r="D2163" s="10" t="str">
        <x:v>RUN_01</x:v>
      </x:c>
      <x:c r="E2163" s="10" t="str">
        <x:v>ORIGINAL_LEDGER</x:v>
      </x:c>
      <x:c r="F2163" s="10" t="str">
        <x:v>FAIL</x:v>
      </x:c>
      <x:c r="G2163" s="10" t="str">
        <x:v>NO_VERDICT</x:v>
      </x:c>
      <x:c r="H2163" s="10" t="str">
        <x:v>INFRASTRUCTURE_FAILURE</x:v>
      </x:c>
      <x:c r="I2163" s="10" t="str">
        <x:v>NOT_PARSED</x:v>
      </x:c>
      <x:c r="J2163" s="10" t="str">
        <x:v>SYNTAX_REPAIR_EXHAUSTED</x:v>
      </x:c>
      <x:c r="K2163" s="10" t="str"/>
      <x:c r="L2163" s="10" t="str">
        <x:v>full_repair_v2</x:v>
      </x:c>
      <x:c r="M2163" s="10" t="n">
        <x:v>0</x:v>
      </x:c>
      <x:c r="N2163" s="10" t="n">
        <x:v>0</x:v>
      </x:c>
      <x:c r="O2163" s="10" t="n">
        <x:v>0</x:v>
      </x:c>
      <x:c r="P2163" s="9" t="str">
        <x:f>'CaseReview'!U2163</x:f>
        <x:v>FAIL</x:v>
      </x:c>
      <x:c r="Q2163" s="9" t="n">
        <x:f>IF(AND(T2163=1,G2163=P2163),1,0)</x:f>
        <x:v>0</x:v>
      </x:c>
      <x:c r="R2163" s="9" t="n">
        <x:f>IF(AND(T2163=1,G2163="PASS",P2163="FAIL"),1,0)</x:f>
        <x:v>0</x:v>
      </x:c>
      <x:c r="S2163" s="9" t="n">
        <x:f>IF(AND(T2163=1,G2163="FAIL",P2163="PASS"),1,0)</x:f>
        <x:v>0</x:v>
      </x:c>
      <x:c r="T2163" s="9" t="n">
        <x:v>0</x:v>
      </x:c>
      <x:c r="U2163" s="9" t="n">
        <x:v>12</x:v>
      </x:c>
      <x:c r="V2163" s="9" t="str"/>
    </x:row>
    <x:row r="2164" ht="22" customHeight="1">
      <x:c r="A2164" s="10" t="str">
        <x:v>V2_FALLBACK25</x:v>
      </x:c>
      <x:c r="B2164" s="10" t="str">
        <x:v>TRF-130</x:v>
      </x:c>
      <x:c r="C2164" s="10" t="str">
        <x:v>TRF-130-P01</x:v>
      </x:c>
      <x:c r="D2164" s="10" t="str">
        <x:v>RUN_01</x:v>
      </x:c>
      <x:c r="E2164" s="10" t="str">
        <x:v>ORIGINAL_LEDGER</x:v>
      </x:c>
      <x:c r="F2164" s="10" t="str">
        <x:v>PASS</x:v>
      </x:c>
      <x:c r="G2164" s="10" t="str">
        <x:v>NO_VERDICT</x:v>
      </x:c>
      <x:c r="H2164" s="10" t="str">
        <x:v>INFRASTRUCTURE_FAILURE</x:v>
      </x:c>
      <x:c r="I2164" s="10" t="str">
        <x:v>NOT_PARSED</x:v>
      </x:c>
      <x:c r="J2164" s="10" t="str">
        <x:v>SYNTAX_REPAIR_EXHAUSTED</x:v>
      </x:c>
      <x:c r="K2164" s="10" t="str"/>
      <x:c r="L2164" s="10" t="str">
        <x:v>full_repair_v2</x:v>
      </x:c>
      <x:c r="M2164" s="10" t="n">
        <x:v>0</x:v>
      </x:c>
      <x:c r="N2164" s="10" t="n">
        <x:v>0</x:v>
      </x:c>
      <x:c r="O2164" s="10" t="n">
        <x:v>0</x:v>
      </x:c>
      <x:c r="P2164" s="9" t="str">
        <x:f>'CaseReview'!U2164</x:f>
        <x:v>PASS</x:v>
      </x:c>
      <x:c r="Q2164" s="9" t="n">
        <x:f>IF(AND(T2164=1,G2164=P2164),1,0)</x:f>
        <x:v>0</x:v>
      </x:c>
      <x:c r="R2164" s="9" t="n">
        <x:f>IF(AND(T2164=1,G2164="PASS",P2164="FAIL"),1,0)</x:f>
        <x:v>0</x:v>
      </x:c>
      <x:c r="S2164" s="9" t="n">
        <x:f>IF(AND(T2164=1,G2164="FAIL",P2164="PASS"),1,0)</x:f>
        <x:v>0</x:v>
      </x:c>
      <x:c r="T2164" s="9" t="n">
        <x:v>0</x:v>
      </x:c>
      <x:c r="U2164" s="9" t="n">
        <x:v>12</x:v>
      </x:c>
      <x:c r="V2164" s="9" t="str"/>
    </x:row>
    <x:row r="2165" ht="22" customHeight="1">
      <x:c r="A2165" s="10" t="str">
        <x:v>V2_FALLBACK25</x:v>
      </x:c>
      <x:c r="B2165" s="10" t="str">
        <x:v>TRF-130</x:v>
      </x:c>
      <x:c r="C2165" s="10" t="str">
        <x:v>TRF-130-P02</x:v>
      </x:c>
      <x:c r="D2165" s="10" t="str">
        <x:v>RUN_01</x:v>
      </x:c>
      <x:c r="E2165" s="10" t="str">
        <x:v>ORIGINAL_LEDGER</x:v>
      </x:c>
      <x:c r="F2165" s="10" t="str">
        <x:v>PASS</x:v>
      </x:c>
      <x:c r="G2165" s="10" t="str">
        <x:v>NO_VERDICT</x:v>
      </x:c>
      <x:c r="H2165" s="10" t="str">
        <x:v>INFRASTRUCTURE_FAILURE</x:v>
      </x:c>
      <x:c r="I2165" s="10" t="str">
        <x:v>NOT_PARSED</x:v>
      </x:c>
      <x:c r="J2165" s="10" t="str">
        <x:v>SYNTAX_REPAIR_EXHAUSTED</x:v>
      </x:c>
      <x:c r="K2165" s="10" t="str"/>
      <x:c r="L2165" s="10" t="str">
        <x:v>full_repair_v2</x:v>
      </x:c>
      <x:c r="M2165" s="10" t="n">
        <x:v>0</x:v>
      </x:c>
      <x:c r="N2165" s="10" t="n">
        <x:v>0</x:v>
      </x:c>
      <x:c r="O2165" s="10" t="n">
        <x:v>0</x:v>
      </x:c>
      <x:c r="P2165" s="9" t="str">
        <x:f>'CaseReview'!U2165</x:f>
        <x:v>PASS</x:v>
      </x:c>
      <x:c r="Q2165" s="9" t="n">
        <x:f>IF(AND(T2165=1,G2165=P2165),1,0)</x:f>
        <x:v>0</x:v>
      </x:c>
      <x:c r="R2165" s="9" t="n">
        <x:f>IF(AND(T2165=1,G2165="PASS",P2165="FAIL"),1,0)</x:f>
        <x:v>0</x:v>
      </x:c>
      <x:c r="S2165" s="9" t="n">
        <x:f>IF(AND(T2165=1,G2165="FAIL",P2165="PASS"),1,0)</x:f>
        <x:v>0</x:v>
      </x:c>
      <x:c r="T2165" s="9" t="n">
        <x:v>0</x:v>
      </x:c>
      <x:c r="U2165" s="9" t="n">
        <x:v>12</x:v>
      </x:c>
      <x:c r="V2165" s="9" t="str"/>
    </x:row>
    <x:row r="2166" ht="22" customHeight="1">
      <x:c r="A2166" s="10" t="str">
        <x:v>V2_FALLBACK25</x:v>
      </x:c>
      <x:c r="B2166" s="10" t="str">
        <x:v>TRF-131</x:v>
      </x:c>
      <x:c r="C2166" s="10" t="str">
        <x:v>TRF-131-F01</x:v>
      </x:c>
      <x:c r="D2166" s="10" t="str">
        <x:v>RUN_01</x:v>
      </x:c>
      <x:c r="E2166" s="10" t="str">
        <x:v>ORIGINAL_LEDGER</x:v>
      </x:c>
      <x:c r="F2166" s="10" t="str">
        <x:v>FAIL</x:v>
      </x:c>
      <x:c r="G2166" s="10" t="str">
        <x:v>FAIL</x:v>
      </x:c>
      <x:c r="H2166" s="10" t="str">
        <x:v>EXECUTED</x:v>
      </x:c>
      <x:c r="I2166" s="10" t="str">
        <x:v>PARSED</x:v>
      </x:c>
      <x:c r="J2166" s="10" t="str">
        <x:v>GENERATION_ACCEPTED</x:v>
      </x:c>
      <x:c r="K2166" s="10" t="str">
        <x:v>3322f2bea7cd4e5f44f427a8833089c01123a1385743b4a3896498e5b1d79490</x:v>
      </x:c>
      <x:c r="L2166" s="10" t="str">
        <x:v>full_repair_v2</x:v>
      </x:c>
      <x:c r="M2166" s="10" t="n">
        <x:v>1</x:v>
      </x:c>
      <x:c r="N2166" s="10" t="n">
        <x:v>0</x:v>
      </x:c>
      <x:c r="O2166" s="10" t="n">
        <x:v>0</x:v>
      </x:c>
      <x:c r="P2166" s="9" t="str">
        <x:f>'CaseReview'!U2166</x:f>
        <x:v>FAIL</x:v>
      </x:c>
      <x:c r="Q2166" s="9" t="n">
        <x:f>IF(AND(T2166=1,G2166=P2166),1,0)</x:f>
        <x:v>1</x:v>
      </x:c>
      <x:c r="R2166" s="9" t="n">
        <x:f>IF(AND(T2166=1,G2166="PASS",P2166="FAIL"),1,0)</x:f>
        <x:v>0</x:v>
      </x:c>
      <x:c r="S2166" s="9" t="n">
        <x:f>IF(AND(T2166=1,G2166="FAIL",P2166="PASS"),1,0)</x:f>
        <x:v>0</x:v>
      </x:c>
      <x:c r="T2166" s="9" t="n">
        <x:v>1</x:v>
      </x:c>
      <x:c r="U2166" s="9" t="n">
        <x:v>4</x:v>
      </x:c>
      <x:c r="V2166" s="9" t="str">
        <x:v>MVP/SHACL_GENERATION_PIPELINE/experiments/FULL_REPAIR_V2/RUN_01/runs/RUN-TRF-131-20260915T141536003538Z/final/final_shape.ttl</x:v>
      </x:c>
    </x:row>
    <x:row r="2167" ht="22" customHeight="1">
      <x:c r="A2167" s="10" t="str">
        <x:v>V2_FALLBACK25</x:v>
      </x:c>
      <x:c r="B2167" s="10" t="str">
        <x:v>TRF-131</x:v>
      </x:c>
      <x:c r="C2167" s="10" t="str">
        <x:v>TRF-131-F02</x:v>
      </x:c>
      <x:c r="D2167" s="10" t="str">
        <x:v>RUN_01</x:v>
      </x:c>
      <x:c r="E2167" s="10" t="str">
        <x:v>ORIGINAL_LEDGER</x:v>
      </x:c>
      <x:c r="F2167" s="10" t="str">
        <x:v>FAIL</x:v>
      </x:c>
      <x:c r="G2167" s="10" t="str">
        <x:v>FAIL</x:v>
      </x:c>
      <x:c r="H2167" s="10" t="str">
        <x:v>EXECUTED</x:v>
      </x:c>
      <x:c r="I2167" s="10" t="str">
        <x:v>PARSED</x:v>
      </x:c>
      <x:c r="J2167" s="10" t="str">
        <x:v>GENERATION_ACCEPTED</x:v>
      </x:c>
      <x:c r="K2167" s="10" t="str">
        <x:v>3322f2bea7cd4e5f44f427a8833089c01123a1385743b4a3896498e5b1d79490</x:v>
      </x:c>
      <x:c r="L2167" s="10" t="str">
        <x:v>full_repair_v2</x:v>
      </x:c>
      <x:c r="M2167" s="10" t="n">
        <x:v>1</x:v>
      </x:c>
      <x:c r="N2167" s="10" t="n">
        <x:v>0</x:v>
      </x:c>
      <x:c r="O2167" s="10" t="n">
        <x:v>0</x:v>
      </x:c>
      <x:c r="P2167" s="9" t="str">
        <x:f>'CaseReview'!U2167</x:f>
        <x:v>FAIL</x:v>
      </x:c>
      <x:c r="Q2167" s="9" t="n">
        <x:f>IF(AND(T2167=1,G2167=P2167),1,0)</x:f>
        <x:v>1</x:v>
      </x:c>
      <x:c r="R2167" s="9" t="n">
        <x:f>IF(AND(T2167=1,G2167="PASS",P2167="FAIL"),1,0)</x:f>
        <x:v>0</x:v>
      </x:c>
      <x:c r="S2167" s="9" t="n">
        <x:f>IF(AND(T2167=1,G2167="FAIL",P2167="PASS"),1,0)</x:f>
        <x:v>0</x:v>
      </x:c>
      <x:c r="T2167" s="9" t="n">
        <x:v>1</x:v>
      </x:c>
      <x:c r="U2167" s="9" t="n">
        <x:v>4</x:v>
      </x:c>
      <x:c r="V2167" s="9" t="str">
        <x:v>MVP/SHACL_GENERATION_PIPELINE/experiments/FULL_REPAIR_V2/RUN_01/runs/RUN-TRF-131-20260915T141536003538Z/final/final_shape.ttl</x:v>
      </x:c>
    </x:row>
    <x:row r="2168" ht="22" customHeight="1">
      <x:c r="A2168" s="10" t="str">
        <x:v>V2_FALLBACK25</x:v>
      </x:c>
      <x:c r="B2168" s="10" t="str">
        <x:v>TRF-131</x:v>
      </x:c>
      <x:c r="C2168" s="10" t="str">
        <x:v>TRF-131-P01</x:v>
      </x:c>
      <x:c r="D2168" s="10" t="str">
        <x:v>RUN_01</x:v>
      </x:c>
      <x:c r="E2168" s="10" t="str">
        <x:v>ORIGINAL_LEDGER</x:v>
      </x:c>
      <x:c r="F2168" s="10" t="str">
        <x:v>PASS</x:v>
      </x:c>
      <x:c r="G2168" s="10" t="str">
        <x:v>FAIL</x:v>
      </x:c>
      <x:c r="H2168" s="10" t="str">
        <x:v>EXECUTED</x:v>
      </x:c>
      <x:c r="I2168" s="10" t="str">
        <x:v>PARSED</x:v>
      </x:c>
      <x:c r="J2168" s="10" t="str">
        <x:v>GENERATION_ACCEPTED</x:v>
      </x:c>
      <x:c r="K2168" s="10" t="str">
        <x:v>3322f2bea7cd4e5f44f427a8833089c01123a1385743b4a3896498e5b1d79490</x:v>
      </x:c>
      <x:c r="L2168" s="10" t="str">
        <x:v>full_repair_v2</x:v>
      </x:c>
      <x:c r="M2168" s="10" t="n">
        <x:v>0</x:v>
      </x:c>
      <x:c r="N2168" s="10" t="n">
        <x:v>0</x:v>
      </x:c>
      <x:c r="O2168" s="10" t="n">
        <x:v>1</x:v>
      </x:c>
      <x:c r="P2168" s="9" t="str">
        <x:f>'CaseReview'!U2168</x:f>
        <x:v>PASS</x:v>
      </x:c>
      <x:c r="Q2168" s="9" t="n">
        <x:f>IF(AND(T2168=1,G2168=P2168),1,0)</x:f>
        <x:v>0</x:v>
      </x:c>
      <x:c r="R2168" s="9" t="n">
        <x:f>IF(AND(T2168=1,G2168="PASS",P2168="FAIL"),1,0)</x:f>
        <x:v>0</x:v>
      </x:c>
      <x:c r="S2168" s="9" t="n">
        <x:f>IF(AND(T2168=1,G2168="FAIL",P2168="PASS"),1,0)</x:f>
        <x:v>1</x:v>
      </x:c>
      <x:c r="T2168" s="9" t="n">
        <x:v>1</x:v>
      </x:c>
      <x:c r="U2168" s="9" t="n">
        <x:v>4</x:v>
      </x:c>
      <x:c r="V2168" s="9" t="str">
        <x:v>MVP/SHACL_GENERATION_PIPELINE/experiments/FULL_REPAIR_V2/RUN_01/runs/RUN-TRF-131-20260915T141536003538Z/final/final_shape.ttl</x:v>
      </x:c>
    </x:row>
    <x:row r="2169" ht="22" customHeight="1">
      <x:c r="A2169" s="10" t="str">
        <x:v>V2_FALLBACK25</x:v>
      </x:c>
      <x:c r="B2169" s="10" t="str">
        <x:v>TRF-131</x:v>
      </x:c>
      <x:c r="C2169" s="10" t="str">
        <x:v>TRF-131-P02</x:v>
      </x:c>
      <x:c r="D2169" s="10" t="str">
        <x:v>RUN_01</x:v>
      </x:c>
      <x:c r="E2169" s="10" t="str">
        <x:v>ORIGINAL_LEDGER</x:v>
      </x:c>
      <x:c r="F2169" s="10" t="str">
        <x:v>PASS</x:v>
      </x:c>
      <x:c r="G2169" s="10" t="str">
        <x:v>FAIL</x:v>
      </x:c>
      <x:c r="H2169" s="10" t="str">
        <x:v>EXECUTED</x:v>
      </x:c>
      <x:c r="I2169" s="10" t="str">
        <x:v>PARSED</x:v>
      </x:c>
      <x:c r="J2169" s="10" t="str">
        <x:v>GENERATION_ACCEPTED</x:v>
      </x:c>
      <x:c r="K2169" s="10" t="str">
        <x:v>3322f2bea7cd4e5f44f427a8833089c01123a1385743b4a3896498e5b1d79490</x:v>
      </x:c>
      <x:c r="L2169" s="10" t="str">
        <x:v>full_repair_v2</x:v>
      </x:c>
      <x:c r="M2169" s="10" t="n">
        <x:v>0</x:v>
      </x:c>
      <x:c r="N2169" s="10" t="n">
        <x:v>0</x:v>
      </x:c>
      <x:c r="O2169" s="10" t="n">
        <x:v>1</x:v>
      </x:c>
      <x:c r="P2169" s="9" t="str">
        <x:f>'CaseReview'!U2169</x:f>
        <x:v>PASS</x:v>
      </x:c>
      <x:c r="Q2169" s="9" t="n">
        <x:f>IF(AND(T2169=1,G2169=P2169),1,0)</x:f>
        <x:v>0</x:v>
      </x:c>
      <x:c r="R2169" s="9" t="n">
        <x:f>IF(AND(T2169=1,G2169="PASS",P2169="FAIL"),1,0)</x:f>
        <x:v>0</x:v>
      </x:c>
      <x:c r="S2169" s="9" t="n">
        <x:f>IF(AND(T2169=1,G2169="FAIL",P2169="PASS"),1,0)</x:f>
        <x:v>1</x:v>
      </x:c>
      <x:c r="T2169" s="9" t="n">
        <x:v>1</x:v>
      </x:c>
      <x:c r="U2169" s="9" t="n">
        <x:v>4</x:v>
      </x:c>
      <x:c r="V2169" s="9" t="str">
        <x:v>MVP/SHACL_GENERATION_PIPELINE/experiments/FULL_REPAIR_V2/RUN_01/runs/RUN-TRF-131-20260915T141536003538Z/final/final_shape.ttl</x:v>
      </x:c>
    </x:row>
    <x:row r="2170" ht="22" customHeight="1">
      <x:c r="A2170" s="10" t="str">
        <x:v>V2_FALLBACK25</x:v>
      </x:c>
      <x:c r="B2170" s="10" t="str">
        <x:v>TRF-132</x:v>
      </x:c>
      <x:c r="C2170" s="10" t="str">
        <x:v>TRF-132-F01</x:v>
      </x:c>
      <x:c r="D2170" s="10" t="str">
        <x:v>RUN_01</x:v>
      </x:c>
      <x:c r="E2170" s="10" t="str">
        <x:v>ORIGINAL_LEDGER</x:v>
      </x:c>
      <x:c r="F2170" s="10" t="str">
        <x:v>FAIL</x:v>
      </x:c>
      <x:c r="G2170" s="10" t="str">
        <x:v>FAIL</x:v>
      </x:c>
      <x:c r="H2170" s="10" t="str">
        <x:v>EXECUTED</x:v>
      </x:c>
      <x:c r="I2170" s="10" t="str">
        <x:v>PARSED</x:v>
      </x:c>
      <x:c r="J2170" s="10" t="str">
        <x:v>GENERATION_ACCEPTED</x:v>
      </x:c>
      <x:c r="K2170" s="10" t="str">
        <x:v>47f9de2ca0e2bcf8fdad74949d1ed1bd98bacc5d63c683b742d6155d50c98afc</x:v>
      </x:c>
      <x:c r="L2170" s="10" t="str">
        <x:v>full_repair_v2</x:v>
      </x:c>
      <x:c r="M2170" s="10" t="n">
        <x:v>1</x:v>
      </x:c>
      <x:c r="N2170" s="10" t="n">
        <x:v>0</x:v>
      </x:c>
      <x:c r="O2170" s="10" t="n">
        <x:v>0</x:v>
      </x:c>
      <x:c r="P2170" s="9" t="str">
        <x:f>'CaseReview'!U2170</x:f>
        <x:v>FAIL</x:v>
      </x:c>
      <x:c r="Q2170" s="9" t="n">
        <x:f>IF(AND(T2170=1,G2170=P2170),1,0)</x:f>
        <x:v>1</x:v>
      </x:c>
      <x:c r="R2170" s="9" t="n">
        <x:f>IF(AND(T2170=1,G2170="PASS",P2170="FAIL"),1,0)</x:f>
        <x:v>0</x:v>
      </x:c>
      <x:c r="S2170" s="9" t="n">
        <x:f>IF(AND(T2170=1,G2170="FAIL",P2170="PASS"),1,0)</x:f>
        <x:v>0</x:v>
      </x:c>
      <x:c r="T2170" s="9" t="n">
        <x:v>1</x:v>
      </x:c>
      <x:c r="U2170" s="9" t="n">
        <x:v>8</x:v>
      </x:c>
      <x:c r="V2170" s="9" t="str">
        <x:v>MVP/SHACL_GENERATION_PIPELINE/experiments/FULL_REPAIR_V2/RUN_01/runs/RUN-TRF-132-20260915T141603640144Z/final/final_shape.ttl</x:v>
      </x:c>
    </x:row>
    <x:row r="2171" ht="22" customHeight="1">
      <x:c r="A2171" s="10" t="str">
        <x:v>V2_FALLBACK25</x:v>
      </x:c>
      <x:c r="B2171" s="10" t="str">
        <x:v>TRF-132</x:v>
      </x:c>
      <x:c r="C2171" s="10" t="str">
        <x:v>TRF-132-F02</x:v>
      </x:c>
      <x:c r="D2171" s="10" t="str">
        <x:v>RUN_01</x:v>
      </x:c>
      <x:c r="E2171" s="10" t="str">
        <x:v>ORIGINAL_LEDGER</x:v>
      </x:c>
      <x:c r="F2171" s="10" t="str">
        <x:v>FAIL</x:v>
      </x:c>
      <x:c r="G2171" s="10" t="str">
        <x:v>FAIL</x:v>
      </x:c>
      <x:c r="H2171" s="10" t="str">
        <x:v>EXECUTED</x:v>
      </x:c>
      <x:c r="I2171" s="10" t="str">
        <x:v>PARSED</x:v>
      </x:c>
      <x:c r="J2171" s="10" t="str">
        <x:v>GENERATION_ACCEPTED</x:v>
      </x:c>
      <x:c r="K2171" s="10" t="str">
        <x:v>47f9de2ca0e2bcf8fdad74949d1ed1bd98bacc5d63c683b742d6155d50c98afc</x:v>
      </x:c>
      <x:c r="L2171" s="10" t="str">
        <x:v>full_repair_v2</x:v>
      </x:c>
      <x:c r="M2171" s="10" t="n">
        <x:v>1</x:v>
      </x:c>
      <x:c r="N2171" s="10" t="n">
        <x:v>0</x:v>
      </x:c>
      <x:c r="O2171" s="10" t="n">
        <x:v>0</x:v>
      </x:c>
      <x:c r="P2171" s="9" t="str">
        <x:f>'CaseReview'!U2171</x:f>
        <x:v>FAIL</x:v>
      </x:c>
      <x:c r="Q2171" s="9" t="n">
        <x:f>IF(AND(T2171=1,G2171=P2171),1,0)</x:f>
        <x:v>1</x:v>
      </x:c>
      <x:c r="R2171" s="9" t="n">
        <x:f>IF(AND(T2171=1,G2171="PASS",P2171="FAIL"),1,0)</x:f>
        <x:v>0</x:v>
      </x:c>
      <x:c r="S2171" s="9" t="n">
        <x:f>IF(AND(T2171=1,G2171="FAIL",P2171="PASS"),1,0)</x:f>
        <x:v>0</x:v>
      </x:c>
      <x:c r="T2171" s="9" t="n">
        <x:v>1</x:v>
      </x:c>
      <x:c r="U2171" s="9" t="n">
        <x:v>8</x:v>
      </x:c>
      <x:c r="V2171" s="9" t="str">
        <x:v>MVP/SHACL_GENERATION_PIPELINE/experiments/FULL_REPAIR_V2/RUN_01/runs/RUN-TRF-132-20260915T141603640144Z/final/final_shape.ttl</x:v>
      </x:c>
    </x:row>
    <x:row r="2172" ht="22" customHeight="1">
      <x:c r="A2172" s="10" t="str">
        <x:v>V2_FALLBACK25</x:v>
      </x:c>
      <x:c r="B2172" s="10" t="str">
        <x:v>TRF-132</x:v>
      </x:c>
      <x:c r="C2172" s="10" t="str">
        <x:v>TRF-132-F03</x:v>
      </x:c>
      <x:c r="D2172" s="10" t="str">
        <x:v>RUN_01</x:v>
      </x:c>
      <x:c r="E2172" s="10" t="str">
        <x:v>ORIGINAL_LEDGER</x:v>
      </x:c>
      <x:c r="F2172" s="10" t="str">
        <x:v>FAIL</x:v>
      </x:c>
      <x:c r="G2172" s="10" t="str">
        <x:v>FAIL</x:v>
      </x:c>
      <x:c r="H2172" s="10" t="str">
        <x:v>EXECUTED</x:v>
      </x:c>
      <x:c r="I2172" s="10" t="str">
        <x:v>PARSED</x:v>
      </x:c>
      <x:c r="J2172" s="10" t="str">
        <x:v>GENERATION_ACCEPTED</x:v>
      </x:c>
      <x:c r="K2172" s="10" t="str">
        <x:v>47f9de2ca0e2bcf8fdad74949d1ed1bd98bacc5d63c683b742d6155d50c98afc</x:v>
      </x:c>
      <x:c r="L2172" s="10" t="str">
        <x:v>full_repair_v2</x:v>
      </x:c>
      <x:c r="M2172" s="10" t="n">
        <x:v>1</x:v>
      </x:c>
      <x:c r="N2172" s="10" t="n">
        <x:v>0</x:v>
      </x:c>
      <x:c r="O2172" s="10" t="n">
        <x:v>0</x:v>
      </x:c>
      <x:c r="P2172" s="9" t="str">
        <x:f>'CaseReview'!U2172</x:f>
        <x:v>FAIL</x:v>
      </x:c>
      <x:c r="Q2172" s="9" t="n">
        <x:f>IF(AND(T2172=1,G2172=P2172),1,0)</x:f>
        <x:v>1</x:v>
      </x:c>
      <x:c r="R2172" s="9" t="n">
        <x:f>IF(AND(T2172=1,G2172="PASS",P2172="FAIL"),1,0)</x:f>
        <x:v>0</x:v>
      </x:c>
      <x:c r="S2172" s="9" t="n">
        <x:f>IF(AND(T2172=1,G2172="FAIL",P2172="PASS"),1,0)</x:f>
        <x:v>0</x:v>
      </x:c>
      <x:c r="T2172" s="9" t="n">
        <x:v>1</x:v>
      </x:c>
      <x:c r="U2172" s="9" t="n">
        <x:v>8</x:v>
      </x:c>
      <x:c r="V2172" s="9" t="str">
        <x:v>MVP/SHACL_GENERATION_PIPELINE/experiments/FULL_REPAIR_V2/RUN_01/runs/RUN-TRF-132-20260915T141603640144Z/final/final_shape.ttl</x:v>
      </x:c>
    </x:row>
    <x:row r="2173" ht="22" customHeight="1">
      <x:c r="A2173" s="10" t="str">
        <x:v>V2_FALLBACK25</x:v>
      </x:c>
      <x:c r="B2173" s="10" t="str">
        <x:v>TRF-132</x:v>
      </x:c>
      <x:c r="C2173" s="10" t="str">
        <x:v>TRF-132-F04</x:v>
      </x:c>
      <x:c r="D2173" s="10" t="str">
        <x:v>RUN_01</x:v>
      </x:c>
      <x:c r="E2173" s="10" t="str">
        <x:v>ORIGINAL_LEDGER</x:v>
      </x:c>
      <x:c r="F2173" s="10" t="str">
        <x:v>FAIL</x:v>
      </x:c>
      <x:c r="G2173" s="10" t="str">
        <x:v>FAIL</x:v>
      </x:c>
      <x:c r="H2173" s="10" t="str">
        <x:v>EXECUTED</x:v>
      </x:c>
      <x:c r="I2173" s="10" t="str">
        <x:v>PARSED</x:v>
      </x:c>
      <x:c r="J2173" s="10" t="str">
        <x:v>GENERATION_ACCEPTED</x:v>
      </x:c>
      <x:c r="K2173" s="10" t="str">
        <x:v>47f9de2ca0e2bcf8fdad74949d1ed1bd98bacc5d63c683b742d6155d50c98afc</x:v>
      </x:c>
      <x:c r="L2173" s="10" t="str">
        <x:v>full_repair_v2</x:v>
      </x:c>
      <x:c r="M2173" s="10" t="n">
        <x:v>1</x:v>
      </x:c>
      <x:c r="N2173" s="10" t="n">
        <x:v>0</x:v>
      </x:c>
      <x:c r="O2173" s="10" t="n">
        <x:v>0</x:v>
      </x:c>
      <x:c r="P2173" s="9" t="str">
        <x:f>'CaseReview'!U2173</x:f>
        <x:v>FAIL</x:v>
      </x:c>
      <x:c r="Q2173" s="9" t="n">
        <x:f>IF(AND(T2173=1,G2173=P2173),1,0)</x:f>
        <x:v>1</x:v>
      </x:c>
      <x:c r="R2173" s="9" t="n">
        <x:f>IF(AND(T2173=1,G2173="PASS",P2173="FAIL"),1,0)</x:f>
        <x:v>0</x:v>
      </x:c>
      <x:c r="S2173" s="9" t="n">
        <x:f>IF(AND(T2173=1,G2173="FAIL",P2173="PASS"),1,0)</x:f>
        <x:v>0</x:v>
      </x:c>
      <x:c r="T2173" s="9" t="n">
        <x:v>1</x:v>
      </x:c>
      <x:c r="U2173" s="9" t="n">
        <x:v>8</x:v>
      </x:c>
      <x:c r="V2173" s="9" t="str">
        <x:v>MVP/SHACL_GENERATION_PIPELINE/experiments/FULL_REPAIR_V2/RUN_01/runs/RUN-TRF-132-20260915T141603640144Z/final/final_shape.ttl</x:v>
      </x:c>
    </x:row>
    <x:row r="2174" ht="22" customHeight="1">
      <x:c r="A2174" s="10" t="str">
        <x:v>V2_FALLBACK25</x:v>
      </x:c>
      <x:c r="B2174" s="10" t="str">
        <x:v>TRF-132</x:v>
      </x:c>
      <x:c r="C2174" s="10" t="str">
        <x:v>TRF-132-P01</x:v>
      </x:c>
      <x:c r="D2174" s="10" t="str">
        <x:v>RUN_01</x:v>
      </x:c>
      <x:c r="E2174" s="10" t="str">
        <x:v>ORIGINAL_LEDGER</x:v>
      </x:c>
      <x:c r="F2174" s="10" t="str">
        <x:v>PASS</x:v>
      </x:c>
      <x:c r="G2174" s="10" t="str">
        <x:v>PASS</x:v>
      </x:c>
      <x:c r="H2174" s="10" t="str">
        <x:v>EXECUTED</x:v>
      </x:c>
      <x:c r="I2174" s="10" t="str">
        <x:v>PARSED</x:v>
      </x:c>
      <x:c r="J2174" s="10" t="str">
        <x:v>GENERATION_ACCEPTED</x:v>
      </x:c>
      <x:c r="K2174" s="10" t="str">
        <x:v>47f9de2ca0e2bcf8fdad74949d1ed1bd98bacc5d63c683b742d6155d50c98afc</x:v>
      </x:c>
      <x:c r="L2174" s="10" t="str">
        <x:v>full_repair_v2</x:v>
      </x:c>
      <x:c r="M2174" s="10" t="n">
        <x:v>1</x:v>
      </x:c>
      <x:c r="N2174" s="10" t="n">
        <x:v>0</x:v>
      </x:c>
      <x:c r="O2174" s="10" t="n">
        <x:v>0</x:v>
      </x:c>
      <x:c r="P2174" s="9" t="str">
        <x:f>'CaseReview'!U2174</x:f>
        <x:v>PASS</x:v>
      </x:c>
      <x:c r="Q2174" s="9" t="n">
        <x:f>IF(AND(T2174=1,G2174=P2174),1,0)</x:f>
        <x:v>1</x:v>
      </x:c>
      <x:c r="R2174" s="9" t="n">
        <x:f>IF(AND(T2174=1,G2174="PASS",P2174="FAIL"),1,0)</x:f>
        <x:v>0</x:v>
      </x:c>
      <x:c r="S2174" s="9" t="n">
        <x:f>IF(AND(T2174=1,G2174="FAIL",P2174="PASS"),1,0)</x:f>
        <x:v>0</x:v>
      </x:c>
      <x:c r="T2174" s="9" t="n">
        <x:v>1</x:v>
      </x:c>
      <x:c r="U2174" s="9" t="n">
        <x:v>8</x:v>
      </x:c>
      <x:c r="V2174" s="9" t="str">
        <x:v>MVP/SHACL_GENERATION_PIPELINE/experiments/FULL_REPAIR_V2/RUN_01/runs/RUN-TRF-132-20260915T141603640144Z/final/final_shape.ttl</x:v>
      </x:c>
    </x:row>
    <x:row r="2175" ht="22" customHeight="1">
      <x:c r="A2175" s="10" t="str">
        <x:v>V2_FALLBACK25</x:v>
      </x:c>
      <x:c r="B2175" s="10" t="str">
        <x:v>TRF-132</x:v>
      </x:c>
      <x:c r="C2175" s="10" t="str">
        <x:v>TRF-132-P02</x:v>
      </x:c>
      <x:c r="D2175" s="10" t="str">
        <x:v>RUN_01</x:v>
      </x:c>
      <x:c r="E2175" s="10" t="str">
        <x:v>ORIGINAL_LEDGER</x:v>
      </x:c>
      <x:c r="F2175" s="10" t="str">
        <x:v>PASS</x:v>
      </x:c>
      <x:c r="G2175" s="10" t="str">
        <x:v>PASS</x:v>
      </x:c>
      <x:c r="H2175" s="10" t="str">
        <x:v>EXECUTED</x:v>
      </x:c>
      <x:c r="I2175" s="10" t="str">
        <x:v>PARSED</x:v>
      </x:c>
      <x:c r="J2175" s="10" t="str">
        <x:v>GENERATION_ACCEPTED</x:v>
      </x:c>
      <x:c r="K2175" s="10" t="str">
        <x:v>47f9de2ca0e2bcf8fdad74949d1ed1bd98bacc5d63c683b742d6155d50c98afc</x:v>
      </x:c>
      <x:c r="L2175" s="10" t="str">
        <x:v>full_repair_v2</x:v>
      </x:c>
      <x:c r="M2175" s="10" t="n">
        <x:v>1</x:v>
      </x:c>
      <x:c r="N2175" s="10" t="n">
        <x:v>0</x:v>
      </x:c>
      <x:c r="O2175" s="10" t="n">
        <x:v>0</x:v>
      </x:c>
      <x:c r="P2175" s="9" t="str">
        <x:f>'CaseReview'!U2175</x:f>
        <x:v>PASS</x:v>
      </x:c>
      <x:c r="Q2175" s="9" t="n">
        <x:f>IF(AND(T2175=1,G2175=P2175),1,0)</x:f>
        <x:v>1</x:v>
      </x:c>
      <x:c r="R2175" s="9" t="n">
        <x:f>IF(AND(T2175=1,G2175="PASS",P2175="FAIL"),1,0)</x:f>
        <x:v>0</x:v>
      </x:c>
      <x:c r="S2175" s="9" t="n">
        <x:f>IF(AND(T2175=1,G2175="FAIL",P2175="PASS"),1,0)</x:f>
        <x:v>0</x:v>
      </x:c>
      <x:c r="T2175" s="9" t="n">
        <x:v>1</x:v>
      </x:c>
      <x:c r="U2175" s="9" t="n">
        <x:v>8</x:v>
      </x:c>
      <x:c r="V2175" s="9" t="str">
        <x:v>MVP/SHACL_GENERATION_PIPELINE/experiments/FULL_REPAIR_V2/RUN_01/runs/RUN-TRF-132-20260915T141603640144Z/final/final_shape.ttl</x:v>
      </x:c>
    </x:row>
    <x:row r="2176" ht="22" customHeight="1">
      <x:c r="A2176" s="10" t="str">
        <x:v>V2_FALLBACK25</x:v>
      </x:c>
      <x:c r="B2176" s="10" t="str">
        <x:v>TRF-132</x:v>
      </x:c>
      <x:c r="C2176" s="10" t="str">
        <x:v>TRF-132-P03</x:v>
      </x:c>
      <x:c r="D2176" s="10" t="str">
        <x:v>RUN_01</x:v>
      </x:c>
      <x:c r="E2176" s="10" t="str">
        <x:v>ORIGINAL_LEDGER</x:v>
      </x:c>
      <x:c r="F2176" s="10" t="str">
        <x:v>PASS</x:v>
      </x:c>
      <x:c r="G2176" s="10" t="str">
        <x:v>PASS</x:v>
      </x:c>
      <x:c r="H2176" s="10" t="str">
        <x:v>EXECUTED</x:v>
      </x:c>
      <x:c r="I2176" s="10" t="str">
        <x:v>PARSED</x:v>
      </x:c>
      <x:c r="J2176" s="10" t="str">
        <x:v>GENERATION_ACCEPTED</x:v>
      </x:c>
      <x:c r="K2176" s="10" t="str">
        <x:v>47f9de2ca0e2bcf8fdad74949d1ed1bd98bacc5d63c683b742d6155d50c98afc</x:v>
      </x:c>
      <x:c r="L2176" s="10" t="str">
        <x:v>full_repair_v2</x:v>
      </x:c>
      <x:c r="M2176" s="10" t="n">
        <x:v>1</x:v>
      </x:c>
      <x:c r="N2176" s="10" t="n">
        <x:v>0</x:v>
      </x:c>
      <x:c r="O2176" s="10" t="n">
        <x:v>0</x:v>
      </x:c>
      <x:c r="P2176" s="9" t="str">
        <x:f>'CaseReview'!U2176</x:f>
        <x:v>PASS</x:v>
      </x:c>
      <x:c r="Q2176" s="9" t="n">
        <x:f>IF(AND(T2176=1,G2176=P2176),1,0)</x:f>
        <x:v>1</x:v>
      </x:c>
      <x:c r="R2176" s="9" t="n">
        <x:f>IF(AND(T2176=1,G2176="PASS",P2176="FAIL"),1,0)</x:f>
        <x:v>0</x:v>
      </x:c>
      <x:c r="S2176" s="9" t="n">
        <x:f>IF(AND(T2176=1,G2176="FAIL",P2176="PASS"),1,0)</x:f>
        <x:v>0</x:v>
      </x:c>
      <x:c r="T2176" s="9" t="n">
        <x:v>1</x:v>
      </x:c>
      <x:c r="U2176" s="9" t="n">
        <x:v>8</x:v>
      </x:c>
      <x:c r="V2176" s="9" t="str">
        <x:v>MVP/SHACL_GENERATION_PIPELINE/experiments/FULL_REPAIR_V2/RUN_01/runs/RUN-TRF-132-20260915T141603640144Z/final/final_shape.ttl</x:v>
      </x:c>
    </x:row>
    <x:row r="2177" ht="22" customHeight="1">
      <x:c r="A2177" s="10" t="str">
        <x:v>V2_FALLBACK25</x:v>
      </x:c>
      <x:c r="B2177" s="10" t="str">
        <x:v>TRF-132</x:v>
      </x:c>
      <x:c r="C2177" s="10" t="str">
        <x:v>TRF-132-P04</x:v>
      </x:c>
      <x:c r="D2177" s="10" t="str">
        <x:v>RUN_01</x:v>
      </x:c>
      <x:c r="E2177" s="10" t="str">
        <x:v>ORIGINAL_LEDGER</x:v>
      </x:c>
      <x:c r="F2177" s="10" t="str">
        <x:v>PASS</x:v>
      </x:c>
      <x:c r="G2177" s="10" t="str">
        <x:v>FAIL</x:v>
      </x:c>
      <x:c r="H2177" s="10" t="str">
        <x:v>EXECUTED</x:v>
      </x:c>
      <x:c r="I2177" s="10" t="str">
        <x:v>PARSED</x:v>
      </x:c>
      <x:c r="J2177" s="10" t="str">
        <x:v>GENERATION_ACCEPTED</x:v>
      </x:c>
      <x:c r="K2177" s="10" t="str">
        <x:v>47f9de2ca0e2bcf8fdad74949d1ed1bd98bacc5d63c683b742d6155d50c98afc</x:v>
      </x:c>
      <x:c r="L2177" s="10" t="str">
        <x:v>full_repair_v2</x:v>
      </x:c>
      <x:c r="M2177" s="10" t="n">
        <x:v>0</x:v>
      </x:c>
      <x:c r="N2177" s="10" t="n">
        <x:v>0</x:v>
      </x:c>
      <x:c r="O2177" s="10" t="n">
        <x:v>1</x:v>
      </x:c>
      <x:c r="P2177" s="9" t="str">
        <x:f>'CaseReview'!U2177</x:f>
        <x:v>PASS</x:v>
      </x:c>
      <x:c r="Q2177" s="9" t="n">
        <x:f>IF(AND(T2177=1,G2177=P2177),1,0)</x:f>
        <x:v>0</x:v>
      </x:c>
      <x:c r="R2177" s="9" t="n">
        <x:f>IF(AND(T2177=1,G2177="PASS",P2177="FAIL"),1,0)</x:f>
        <x:v>0</x:v>
      </x:c>
      <x:c r="S2177" s="9" t="n">
        <x:f>IF(AND(T2177=1,G2177="FAIL",P2177="PASS"),1,0)</x:f>
        <x:v>1</x:v>
      </x:c>
      <x:c r="T2177" s="9" t="n">
        <x:v>1</x:v>
      </x:c>
      <x:c r="U2177" s="9" t="n">
        <x:v>8</x:v>
      </x:c>
      <x:c r="V2177" s="9" t="str">
        <x:v>MVP/SHACL_GENERATION_PIPELINE/experiments/FULL_REPAIR_V2/RUN_01/runs/RUN-TRF-132-20260915T141603640144Z/final/final_shape.ttl</x:v>
      </x:c>
    </x:row>
    <x:row r="2178" ht="22" customHeight="1">
      <x:c r="A2178" s="10" t="str">
        <x:v>V2_FALLBACK25</x:v>
      </x:c>
      <x:c r="B2178" s="10" t="str">
        <x:v>TRF-133</x:v>
      </x:c>
      <x:c r="C2178" s="10" t="str">
        <x:v>TRF-133-F01</x:v>
      </x:c>
      <x:c r="D2178" s="10" t="str">
        <x:v>RUN_01</x:v>
      </x:c>
      <x:c r="E2178" s="10" t="str">
        <x:v>ORIGINAL_LEDGER</x:v>
      </x:c>
      <x:c r="F2178" s="10" t="str">
        <x:v>FAIL</x:v>
      </x:c>
      <x:c r="G2178" s="10" t="str">
        <x:v>FAIL</x:v>
      </x:c>
      <x:c r="H2178" s="10" t="str">
        <x:v>EXECUTED</x:v>
      </x:c>
      <x:c r="I2178" s="10" t="str">
        <x:v>PARSED</x:v>
      </x:c>
      <x:c r="J2178" s="10" t="str">
        <x:v>GENERATION_ACCEPTED</x:v>
      </x:c>
      <x:c r="K2178" s="10" t="str">
        <x:v>31505ab30c73cde2eaf7e0c9c6e426491d6e5f91d5905888c03d4210a85db7fe</x:v>
      </x:c>
      <x:c r="L2178" s="10" t="str">
        <x:v>full_repair_v2</x:v>
      </x:c>
      <x:c r="M2178" s="10" t="n">
        <x:v>1</x:v>
      </x:c>
      <x:c r="N2178" s="10" t="n">
        <x:v>0</x:v>
      </x:c>
      <x:c r="O2178" s="10" t="n">
        <x:v>0</x:v>
      </x:c>
      <x:c r="P2178" s="9" t="str">
        <x:f>'CaseReview'!U2178</x:f>
        <x:v>FAIL</x:v>
      </x:c>
      <x:c r="Q2178" s="9" t="n">
        <x:f>IF(AND(T2178=1,G2178=P2178),1,0)</x:f>
        <x:v>1</x:v>
      </x:c>
      <x:c r="R2178" s="9" t="n">
        <x:f>IF(AND(T2178=1,G2178="PASS",P2178="FAIL"),1,0)</x:f>
        <x:v>0</x:v>
      </x:c>
      <x:c r="S2178" s="9" t="n">
        <x:f>IF(AND(T2178=1,G2178="FAIL",P2178="PASS"),1,0)</x:f>
        <x:v>0</x:v>
      </x:c>
      <x:c r="T2178" s="9" t="n">
        <x:v>1</x:v>
      </x:c>
      <x:c r="U2178" s="9" t="n">
        <x:v>15</x:v>
      </x:c>
      <x:c r="V2178" s="9" t="str">
        <x:v>MVP/SHACL_GENERATION_PIPELINE/experiments/FULL_REPAIR_V2/RUN_01/runs/RUN-TRF-133-20260915T141710484510Z/final/final_shape.ttl</x:v>
      </x:c>
    </x:row>
    <x:row r="2179" ht="22" customHeight="1">
      <x:c r="A2179" s="10" t="str">
        <x:v>V2_FALLBACK25</x:v>
      </x:c>
      <x:c r="B2179" s="10" t="str">
        <x:v>TRF-133</x:v>
      </x:c>
      <x:c r="C2179" s="10" t="str">
        <x:v>TRF-133-F02</x:v>
      </x:c>
      <x:c r="D2179" s="10" t="str">
        <x:v>RUN_01</x:v>
      </x:c>
      <x:c r="E2179" s="10" t="str">
        <x:v>ORIGINAL_LEDGER</x:v>
      </x:c>
      <x:c r="F2179" s="10" t="str">
        <x:v>FAIL</x:v>
      </x:c>
      <x:c r="G2179" s="10" t="str">
        <x:v>FAIL</x:v>
      </x:c>
      <x:c r="H2179" s="10" t="str">
        <x:v>EXECUTED</x:v>
      </x:c>
      <x:c r="I2179" s="10" t="str">
        <x:v>PARSED</x:v>
      </x:c>
      <x:c r="J2179" s="10" t="str">
        <x:v>GENERATION_ACCEPTED</x:v>
      </x:c>
      <x:c r="K2179" s="10" t="str">
        <x:v>31505ab30c73cde2eaf7e0c9c6e426491d6e5f91d5905888c03d4210a85db7fe</x:v>
      </x:c>
      <x:c r="L2179" s="10" t="str">
        <x:v>full_repair_v2</x:v>
      </x:c>
      <x:c r="M2179" s="10" t="n">
        <x:v>1</x:v>
      </x:c>
      <x:c r="N2179" s="10" t="n">
        <x:v>0</x:v>
      </x:c>
      <x:c r="O2179" s="10" t="n">
        <x:v>0</x:v>
      </x:c>
      <x:c r="P2179" s="9" t="str">
        <x:f>'CaseReview'!U2179</x:f>
        <x:v>FAIL</x:v>
      </x:c>
      <x:c r="Q2179" s="9" t="n">
        <x:f>IF(AND(T2179=1,G2179=P2179),1,0)</x:f>
        <x:v>1</x:v>
      </x:c>
      <x:c r="R2179" s="9" t="n">
        <x:f>IF(AND(T2179=1,G2179="PASS",P2179="FAIL"),1,0)</x:f>
        <x:v>0</x:v>
      </x:c>
      <x:c r="S2179" s="9" t="n">
        <x:f>IF(AND(T2179=1,G2179="FAIL",P2179="PASS"),1,0)</x:f>
        <x:v>0</x:v>
      </x:c>
      <x:c r="T2179" s="9" t="n">
        <x:v>1</x:v>
      </x:c>
      <x:c r="U2179" s="9" t="n">
        <x:v>15</x:v>
      </x:c>
      <x:c r="V2179" s="9" t="str">
        <x:v>MVP/SHACL_GENERATION_PIPELINE/experiments/FULL_REPAIR_V2/RUN_01/runs/RUN-TRF-133-20260915T141710484510Z/final/final_shape.ttl</x:v>
      </x:c>
    </x:row>
    <x:row r="2180" ht="22" customHeight="1">
      <x:c r="A2180" s="10" t="str">
        <x:v>V2_FALLBACK25</x:v>
      </x:c>
      <x:c r="B2180" s="10" t="str">
        <x:v>TRF-133</x:v>
      </x:c>
      <x:c r="C2180" s="10" t="str">
        <x:v>TRF-133-F03</x:v>
      </x:c>
      <x:c r="D2180" s="10" t="str">
        <x:v>RUN_01</x:v>
      </x:c>
      <x:c r="E2180" s="10" t="str">
        <x:v>ORIGINAL_LEDGER</x:v>
      </x:c>
      <x:c r="F2180" s="10" t="str">
        <x:v>FAIL</x:v>
      </x:c>
      <x:c r="G2180" s="10" t="str">
        <x:v>FAIL</x:v>
      </x:c>
      <x:c r="H2180" s="10" t="str">
        <x:v>EXECUTED</x:v>
      </x:c>
      <x:c r="I2180" s="10" t="str">
        <x:v>PARSED</x:v>
      </x:c>
      <x:c r="J2180" s="10" t="str">
        <x:v>GENERATION_ACCEPTED</x:v>
      </x:c>
      <x:c r="K2180" s="10" t="str">
        <x:v>31505ab30c73cde2eaf7e0c9c6e426491d6e5f91d5905888c03d4210a85db7fe</x:v>
      </x:c>
      <x:c r="L2180" s="10" t="str">
        <x:v>full_repair_v2</x:v>
      </x:c>
      <x:c r="M2180" s="10" t="n">
        <x:v>1</x:v>
      </x:c>
      <x:c r="N2180" s="10" t="n">
        <x:v>0</x:v>
      </x:c>
      <x:c r="O2180" s="10" t="n">
        <x:v>0</x:v>
      </x:c>
      <x:c r="P2180" s="9" t="str">
        <x:f>'CaseReview'!U2180</x:f>
        <x:v>FAIL</x:v>
      </x:c>
      <x:c r="Q2180" s="9" t="n">
        <x:f>IF(AND(T2180=1,G2180=P2180),1,0)</x:f>
        <x:v>1</x:v>
      </x:c>
      <x:c r="R2180" s="9" t="n">
        <x:f>IF(AND(T2180=1,G2180="PASS",P2180="FAIL"),1,0)</x:f>
        <x:v>0</x:v>
      </x:c>
      <x:c r="S2180" s="9" t="n">
        <x:f>IF(AND(T2180=1,G2180="FAIL",P2180="PASS"),1,0)</x:f>
        <x:v>0</x:v>
      </x:c>
      <x:c r="T2180" s="9" t="n">
        <x:v>1</x:v>
      </x:c>
      <x:c r="U2180" s="9" t="n">
        <x:v>15</x:v>
      </x:c>
      <x:c r="V2180" s="9" t="str">
        <x:v>MVP/SHACL_GENERATION_PIPELINE/experiments/FULL_REPAIR_V2/RUN_01/runs/RUN-TRF-133-20260915T141710484510Z/final/final_shape.ttl</x:v>
      </x:c>
    </x:row>
    <x:row r="2181" ht="22" customHeight="1">
      <x:c r="A2181" s="10" t="str">
        <x:v>V2_FALLBACK25</x:v>
      </x:c>
      <x:c r="B2181" s="10" t="str">
        <x:v>TRF-133</x:v>
      </x:c>
      <x:c r="C2181" s="10" t="str">
        <x:v>TRF-133-F04</x:v>
      </x:c>
      <x:c r="D2181" s="10" t="str">
        <x:v>RUN_01</x:v>
      </x:c>
      <x:c r="E2181" s="10" t="str">
        <x:v>ORIGINAL_LEDGER</x:v>
      </x:c>
      <x:c r="F2181" s="10" t="str">
        <x:v>FAIL</x:v>
      </x:c>
      <x:c r="G2181" s="10" t="str">
        <x:v>FAIL</x:v>
      </x:c>
      <x:c r="H2181" s="10" t="str">
        <x:v>EXECUTED</x:v>
      </x:c>
      <x:c r="I2181" s="10" t="str">
        <x:v>PARSED</x:v>
      </x:c>
      <x:c r="J2181" s="10" t="str">
        <x:v>GENERATION_ACCEPTED</x:v>
      </x:c>
      <x:c r="K2181" s="10" t="str">
        <x:v>31505ab30c73cde2eaf7e0c9c6e426491d6e5f91d5905888c03d4210a85db7fe</x:v>
      </x:c>
      <x:c r="L2181" s="10" t="str">
        <x:v>full_repair_v2</x:v>
      </x:c>
      <x:c r="M2181" s="10" t="n">
        <x:v>1</x:v>
      </x:c>
      <x:c r="N2181" s="10" t="n">
        <x:v>0</x:v>
      </x:c>
      <x:c r="O2181" s="10" t="n">
        <x:v>0</x:v>
      </x:c>
      <x:c r="P2181" s="9" t="str">
        <x:f>'CaseReview'!U2181</x:f>
        <x:v>FAIL</x:v>
      </x:c>
      <x:c r="Q2181" s="9" t="n">
        <x:f>IF(AND(T2181=1,G2181=P2181),1,0)</x:f>
        <x:v>1</x:v>
      </x:c>
      <x:c r="R2181" s="9" t="n">
        <x:f>IF(AND(T2181=1,G2181="PASS",P2181="FAIL"),1,0)</x:f>
        <x:v>0</x:v>
      </x:c>
      <x:c r="S2181" s="9" t="n">
        <x:f>IF(AND(T2181=1,G2181="FAIL",P2181="PASS"),1,0)</x:f>
        <x:v>0</x:v>
      </x:c>
      <x:c r="T2181" s="9" t="n">
        <x:v>1</x:v>
      </x:c>
      <x:c r="U2181" s="9" t="n">
        <x:v>15</x:v>
      </x:c>
      <x:c r="V2181" s="9" t="str">
        <x:v>MVP/SHACL_GENERATION_PIPELINE/experiments/FULL_REPAIR_V2/RUN_01/runs/RUN-TRF-133-20260915T141710484510Z/final/final_shape.ttl</x:v>
      </x:c>
    </x:row>
    <x:row r="2182" ht="22" customHeight="1">
      <x:c r="A2182" s="10" t="str">
        <x:v>V2_FALLBACK25</x:v>
      </x:c>
      <x:c r="B2182" s="10" t="str">
        <x:v>TRF-133</x:v>
      </x:c>
      <x:c r="C2182" s="10" t="str">
        <x:v>TRF-133-F05</x:v>
      </x:c>
      <x:c r="D2182" s="10" t="str">
        <x:v>RUN_01</x:v>
      </x:c>
      <x:c r="E2182" s="10" t="str">
        <x:v>ORIGINAL_LEDGER</x:v>
      </x:c>
      <x:c r="F2182" s="10" t="str">
        <x:v>FAIL</x:v>
      </x:c>
      <x:c r="G2182" s="10" t="str">
        <x:v>FAIL</x:v>
      </x:c>
      <x:c r="H2182" s="10" t="str">
        <x:v>EXECUTED</x:v>
      </x:c>
      <x:c r="I2182" s="10" t="str">
        <x:v>PARSED</x:v>
      </x:c>
      <x:c r="J2182" s="10" t="str">
        <x:v>GENERATION_ACCEPTED</x:v>
      </x:c>
      <x:c r="K2182" s="10" t="str">
        <x:v>31505ab30c73cde2eaf7e0c9c6e426491d6e5f91d5905888c03d4210a85db7fe</x:v>
      </x:c>
      <x:c r="L2182" s="10" t="str">
        <x:v>full_repair_v2</x:v>
      </x:c>
      <x:c r="M2182" s="10" t="n">
        <x:v>1</x:v>
      </x:c>
      <x:c r="N2182" s="10" t="n">
        <x:v>0</x:v>
      </x:c>
      <x:c r="O2182" s="10" t="n">
        <x:v>0</x:v>
      </x:c>
      <x:c r="P2182" s="9" t="str">
        <x:f>'CaseReview'!U2182</x:f>
        <x:v>FAIL</x:v>
      </x:c>
      <x:c r="Q2182" s="9" t="n">
        <x:f>IF(AND(T2182=1,G2182=P2182),1,0)</x:f>
        <x:v>1</x:v>
      </x:c>
      <x:c r="R2182" s="9" t="n">
        <x:f>IF(AND(T2182=1,G2182="PASS",P2182="FAIL"),1,0)</x:f>
        <x:v>0</x:v>
      </x:c>
      <x:c r="S2182" s="9" t="n">
        <x:f>IF(AND(T2182=1,G2182="FAIL",P2182="PASS"),1,0)</x:f>
        <x:v>0</x:v>
      </x:c>
      <x:c r="T2182" s="9" t="n">
        <x:v>1</x:v>
      </x:c>
      <x:c r="U2182" s="9" t="n">
        <x:v>15</x:v>
      </x:c>
      <x:c r="V2182" s="9" t="str">
        <x:v>MVP/SHACL_GENERATION_PIPELINE/experiments/FULL_REPAIR_V2/RUN_01/runs/RUN-TRF-133-20260915T141710484510Z/final/final_shape.ttl</x:v>
      </x:c>
    </x:row>
    <x:row r="2183" ht="22" customHeight="1">
      <x:c r="A2183" s="10" t="str">
        <x:v>V2_FALLBACK25</x:v>
      </x:c>
      <x:c r="B2183" s="10" t="str">
        <x:v>TRF-133</x:v>
      </x:c>
      <x:c r="C2183" s="10" t="str">
        <x:v>TRF-133-F06</x:v>
      </x:c>
      <x:c r="D2183" s="10" t="str">
        <x:v>RUN_01</x:v>
      </x:c>
      <x:c r="E2183" s="10" t="str">
        <x:v>ORIGINAL_LEDGER</x:v>
      </x:c>
      <x:c r="F2183" s="10" t="str">
        <x:v>FAIL</x:v>
      </x:c>
      <x:c r="G2183" s="10" t="str">
        <x:v>FAIL</x:v>
      </x:c>
      <x:c r="H2183" s="10" t="str">
        <x:v>EXECUTED</x:v>
      </x:c>
      <x:c r="I2183" s="10" t="str">
        <x:v>PARSED</x:v>
      </x:c>
      <x:c r="J2183" s="10" t="str">
        <x:v>GENERATION_ACCEPTED</x:v>
      </x:c>
      <x:c r="K2183" s="10" t="str">
        <x:v>31505ab30c73cde2eaf7e0c9c6e426491d6e5f91d5905888c03d4210a85db7fe</x:v>
      </x:c>
      <x:c r="L2183" s="10" t="str">
        <x:v>full_repair_v2</x:v>
      </x:c>
      <x:c r="M2183" s="10" t="n">
        <x:v>1</x:v>
      </x:c>
      <x:c r="N2183" s="10" t="n">
        <x:v>0</x:v>
      </x:c>
      <x:c r="O2183" s="10" t="n">
        <x:v>0</x:v>
      </x:c>
      <x:c r="P2183" s="9" t="str">
        <x:f>'CaseReview'!U2183</x:f>
        <x:v>FAIL</x:v>
      </x:c>
      <x:c r="Q2183" s="9" t="n">
        <x:f>IF(AND(T2183=1,G2183=P2183),1,0)</x:f>
        <x:v>1</x:v>
      </x:c>
      <x:c r="R2183" s="9" t="n">
        <x:f>IF(AND(T2183=1,G2183="PASS",P2183="FAIL"),1,0)</x:f>
        <x:v>0</x:v>
      </x:c>
      <x:c r="S2183" s="9" t="n">
        <x:f>IF(AND(T2183=1,G2183="FAIL",P2183="PASS"),1,0)</x:f>
        <x:v>0</x:v>
      </x:c>
      <x:c r="T2183" s="9" t="n">
        <x:v>1</x:v>
      </x:c>
      <x:c r="U2183" s="9" t="n">
        <x:v>15</x:v>
      </x:c>
      <x:c r="V2183" s="9" t="str">
        <x:v>MVP/SHACL_GENERATION_PIPELINE/experiments/FULL_REPAIR_V2/RUN_01/runs/RUN-TRF-133-20260915T141710484510Z/final/final_shape.ttl</x:v>
      </x:c>
    </x:row>
    <x:row r="2184" ht="22" customHeight="1">
      <x:c r="A2184" s="10" t="str">
        <x:v>V2_FALLBACK25</x:v>
      </x:c>
      <x:c r="B2184" s="10" t="str">
        <x:v>TRF-133</x:v>
      </x:c>
      <x:c r="C2184" s="10" t="str">
        <x:v>TRF-133-F07</x:v>
      </x:c>
      <x:c r="D2184" s="10" t="str">
        <x:v>RUN_01</x:v>
      </x:c>
      <x:c r="E2184" s="10" t="str">
        <x:v>ORIGINAL_LEDGER</x:v>
      </x:c>
      <x:c r="F2184" s="10" t="str">
        <x:v>FAIL</x:v>
      </x:c>
      <x:c r="G2184" s="10" t="str">
        <x:v>FAIL</x:v>
      </x:c>
      <x:c r="H2184" s="10" t="str">
        <x:v>EXECUTED</x:v>
      </x:c>
      <x:c r="I2184" s="10" t="str">
        <x:v>PARSED</x:v>
      </x:c>
      <x:c r="J2184" s="10" t="str">
        <x:v>GENERATION_ACCEPTED</x:v>
      </x:c>
      <x:c r="K2184" s="10" t="str">
        <x:v>31505ab30c73cde2eaf7e0c9c6e426491d6e5f91d5905888c03d4210a85db7fe</x:v>
      </x:c>
      <x:c r="L2184" s="10" t="str">
        <x:v>full_repair_v2</x:v>
      </x:c>
      <x:c r="M2184" s="10" t="n">
        <x:v>1</x:v>
      </x:c>
      <x:c r="N2184" s="10" t="n">
        <x:v>0</x:v>
      </x:c>
      <x:c r="O2184" s="10" t="n">
        <x:v>0</x:v>
      </x:c>
      <x:c r="P2184" s="9" t="str">
        <x:f>'CaseReview'!U2184</x:f>
        <x:v>FAIL</x:v>
      </x:c>
      <x:c r="Q2184" s="9" t="n">
        <x:f>IF(AND(T2184=1,G2184=P2184),1,0)</x:f>
        <x:v>1</x:v>
      </x:c>
      <x:c r="R2184" s="9" t="n">
        <x:f>IF(AND(T2184=1,G2184="PASS",P2184="FAIL"),1,0)</x:f>
        <x:v>0</x:v>
      </x:c>
      <x:c r="S2184" s="9" t="n">
        <x:f>IF(AND(T2184=1,G2184="FAIL",P2184="PASS"),1,0)</x:f>
        <x:v>0</x:v>
      </x:c>
      <x:c r="T2184" s="9" t="n">
        <x:v>1</x:v>
      </x:c>
      <x:c r="U2184" s="9" t="n">
        <x:v>15</x:v>
      </x:c>
      <x:c r="V2184" s="9" t="str">
        <x:v>MVP/SHACL_GENERATION_PIPELINE/experiments/FULL_REPAIR_V2/RUN_01/runs/RUN-TRF-133-20260915T141710484510Z/final/final_shape.ttl</x:v>
      </x:c>
    </x:row>
    <x:row r="2185" ht="22" customHeight="1">
      <x:c r="A2185" s="10" t="str">
        <x:v>V2_FALLBACK25</x:v>
      </x:c>
      <x:c r="B2185" s="10" t="str">
        <x:v>TRF-133</x:v>
      </x:c>
      <x:c r="C2185" s="10" t="str">
        <x:v>TRF-133-F08</x:v>
      </x:c>
      <x:c r="D2185" s="10" t="str">
        <x:v>RUN_01</x:v>
      </x:c>
      <x:c r="E2185" s="10" t="str">
        <x:v>ORIGINAL_LEDGER</x:v>
      </x:c>
      <x:c r="F2185" s="10" t="str">
        <x:v>FAIL</x:v>
      </x:c>
      <x:c r="G2185" s="10" t="str">
        <x:v>FAIL</x:v>
      </x:c>
      <x:c r="H2185" s="10" t="str">
        <x:v>EXECUTED</x:v>
      </x:c>
      <x:c r="I2185" s="10" t="str">
        <x:v>PARSED</x:v>
      </x:c>
      <x:c r="J2185" s="10" t="str">
        <x:v>GENERATION_ACCEPTED</x:v>
      </x:c>
      <x:c r="K2185" s="10" t="str">
        <x:v>31505ab30c73cde2eaf7e0c9c6e426491d6e5f91d5905888c03d4210a85db7fe</x:v>
      </x:c>
      <x:c r="L2185" s="10" t="str">
        <x:v>full_repair_v2</x:v>
      </x:c>
      <x:c r="M2185" s="10" t="n">
        <x:v>1</x:v>
      </x:c>
      <x:c r="N2185" s="10" t="n">
        <x:v>0</x:v>
      </x:c>
      <x:c r="O2185" s="10" t="n">
        <x:v>0</x:v>
      </x:c>
      <x:c r="P2185" s="9" t="str">
        <x:f>'CaseReview'!U2185</x:f>
        <x:v>FAIL</x:v>
      </x:c>
      <x:c r="Q2185" s="9" t="n">
        <x:f>IF(AND(T2185=1,G2185=P2185),1,0)</x:f>
        <x:v>1</x:v>
      </x:c>
      <x:c r="R2185" s="9" t="n">
        <x:f>IF(AND(T2185=1,G2185="PASS",P2185="FAIL"),1,0)</x:f>
        <x:v>0</x:v>
      </x:c>
      <x:c r="S2185" s="9" t="n">
        <x:f>IF(AND(T2185=1,G2185="FAIL",P2185="PASS"),1,0)</x:f>
        <x:v>0</x:v>
      </x:c>
      <x:c r="T2185" s="9" t="n">
        <x:v>1</x:v>
      </x:c>
      <x:c r="U2185" s="9" t="n">
        <x:v>15</x:v>
      </x:c>
      <x:c r="V2185" s="9" t="str">
        <x:v>MVP/SHACL_GENERATION_PIPELINE/experiments/FULL_REPAIR_V2/RUN_01/runs/RUN-TRF-133-20260915T141710484510Z/final/final_shape.ttl</x:v>
      </x:c>
    </x:row>
    <x:row r="2186" ht="22" customHeight="1">
      <x:c r="A2186" s="10" t="str">
        <x:v>V2_FALLBACK25</x:v>
      </x:c>
      <x:c r="B2186" s="10" t="str">
        <x:v>TRF-133</x:v>
      </x:c>
      <x:c r="C2186" s="10" t="str">
        <x:v>TRF-133-F09</x:v>
      </x:c>
      <x:c r="D2186" s="10" t="str">
        <x:v>RUN_01</x:v>
      </x:c>
      <x:c r="E2186" s="10" t="str">
        <x:v>ORIGINAL_LEDGER</x:v>
      </x:c>
      <x:c r="F2186" s="10" t="str">
        <x:v>FAIL</x:v>
      </x:c>
      <x:c r="G2186" s="10" t="str">
        <x:v>FAIL</x:v>
      </x:c>
      <x:c r="H2186" s="10" t="str">
        <x:v>EXECUTED</x:v>
      </x:c>
      <x:c r="I2186" s="10" t="str">
        <x:v>PARSED</x:v>
      </x:c>
      <x:c r="J2186" s="10" t="str">
        <x:v>GENERATION_ACCEPTED</x:v>
      </x:c>
      <x:c r="K2186" s="10" t="str">
        <x:v>31505ab30c73cde2eaf7e0c9c6e426491d6e5f91d5905888c03d4210a85db7fe</x:v>
      </x:c>
      <x:c r="L2186" s="10" t="str">
        <x:v>full_repair_v2</x:v>
      </x:c>
      <x:c r="M2186" s="10" t="n">
        <x:v>1</x:v>
      </x:c>
      <x:c r="N2186" s="10" t="n">
        <x:v>0</x:v>
      </x:c>
      <x:c r="O2186" s="10" t="n">
        <x:v>0</x:v>
      </x:c>
      <x:c r="P2186" s="9" t="str">
        <x:f>'CaseReview'!U2186</x:f>
        <x:v>FAIL</x:v>
      </x:c>
      <x:c r="Q2186" s="9" t="n">
        <x:f>IF(AND(T2186=1,G2186=P2186),1,0)</x:f>
        <x:v>1</x:v>
      </x:c>
      <x:c r="R2186" s="9" t="n">
        <x:f>IF(AND(T2186=1,G2186="PASS",P2186="FAIL"),1,0)</x:f>
        <x:v>0</x:v>
      </x:c>
      <x:c r="S2186" s="9" t="n">
        <x:f>IF(AND(T2186=1,G2186="FAIL",P2186="PASS"),1,0)</x:f>
        <x:v>0</x:v>
      </x:c>
      <x:c r="T2186" s="9" t="n">
        <x:v>1</x:v>
      </x:c>
      <x:c r="U2186" s="9" t="n">
        <x:v>15</x:v>
      </x:c>
      <x:c r="V2186" s="9" t="str">
        <x:v>MVP/SHACL_GENERATION_PIPELINE/experiments/FULL_REPAIR_V2/RUN_01/runs/RUN-TRF-133-20260915T141710484510Z/final/final_shape.ttl</x:v>
      </x:c>
    </x:row>
    <x:row r="2187" ht="22" customHeight="1">
      <x:c r="A2187" s="10" t="str">
        <x:v>V2_FALLBACK25</x:v>
      </x:c>
      <x:c r="B2187" s="10" t="str">
        <x:v>TRF-133</x:v>
      </x:c>
      <x:c r="C2187" s="10" t="str">
        <x:v>TRF-133-F10</x:v>
      </x:c>
      <x:c r="D2187" s="10" t="str">
        <x:v>RUN_01</x:v>
      </x:c>
      <x:c r="E2187" s="10" t="str">
        <x:v>ORIGINAL_LEDGER</x:v>
      </x:c>
      <x:c r="F2187" s="10" t="str">
        <x:v>FAIL</x:v>
      </x:c>
      <x:c r="G2187" s="10" t="str">
        <x:v>FAIL</x:v>
      </x:c>
      <x:c r="H2187" s="10" t="str">
        <x:v>EXECUTED</x:v>
      </x:c>
      <x:c r="I2187" s="10" t="str">
        <x:v>PARSED</x:v>
      </x:c>
      <x:c r="J2187" s="10" t="str">
        <x:v>GENERATION_ACCEPTED</x:v>
      </x:c>
      <x:c r="K2187" s="10" t="str">
        <x:v>31505ab30c73cde2eaf7e0c9c6e426491d6e5f91d5905888c03d4210a85db7fe</x:v>
      </x:c>
      <x:c r="L2187" s="10" t="str">
        <x:v>full_repair_v2</x:v>
      </x:c>
      <x:c r="M2187" s="10" t="n">
        <x:v>1</x:v>
      </x:c>
      <x:c r="N2187" s="10" t="n">
        <x:v>0</x:v>
      </x:c>
      <x:c r="O2187" s="10" t="n">
        <x:v>0</x:v>
      </x:c>
      <x:c r="P2187" s="9" t="str">
        <x:f>'CaseReview'!U2187</x:f>
        <x:v>FAIL</x:v>
      </x:c>
      <x:c r="Q2187" s="9" t="n">
        <x:f>IF(AND(T2187=1,G2187=P2187),1,0)</x:f>
        <x:v>1</x:v>
      </x:c>
      <x:c r="R2187" s="9" t="n">
        <x:f>IF(AND(T2187=1,G2187="PASS",P2187="FAIL"),1,0)</x:f>
        <x:v>0</x:v>
      </x:c>
      <x:c r="S2187" s="9" t="n">
        <x:f>IF(AND(T2187=1,G2187="FAIL",P2187="PASS"),1,0)</x:f>
        <x:v>0</x:v>
      </x:c>
      <x:c r="T2187" s="9" t="n">
        <x:v>1</x:v>
      </x:c>
      <x:c r="U2187" s="9" t="n">
        <x:v>15</x:v>
      </x:c>
      <x:c r="V2187" s="9" t="str">
        <x:v>MVP/SHACL_GENERATION_PIPELINE/experiments/FULL_REPAIR_V2/RUN_01/runs/RUN-TRF-133-20260915T141710484510Z/final/final_shape.ttl</x:v>
      </x:c>
    </x:row>
    <x:row r="2188" ht="22" customHeight="1">
      <x:c r="A2188" s="10" t="str">
        <x:v>V2_FALLBACK25</x:v>
      </x:c>
      <x:c r="B2188" s="10" t="str">
        <x:v>TRF-133</x:v>
      </x:c>
      <x:c r="C2188" s="10" t="str">
        <x:v>TRF-133-F11</x:v>
      </x:c>
      <x:c r="D2188" s="10" t="str">
        <x:v>RUN_01</x:v>
      </x:c>
      <x:c r="E2188" s="10" t="str">
        <x:v>ORIGINAL_LEDGER</x:v>
      </x:c>
      <x:c r="F2188" s="10" t="str">
        <x:v>FAIL</x:v>
      </x:c>
      <x:c r="G2188" s="10" t="str">
        <x:v>FAIL</x:v>
      </x:c>
      <x:c r="H2188" s="10" t="str">
        <x:v>EXECUTED</x:v>
      </x:c>
      <x:c r="I2188" s="10" t="str">
        <x:v>PARSED</x:v>
      </x:c>
      <x:c r="J2188" s="10" t="str">
        <x:v>GENERATION_ACCEPTED</x:v>
      </x:c>
      <x:c r="K2188" s="10" t="str">
        <x:v>31505ab30c73cde2eaf7e0c9c6e426491d6e5f91d5905888c03d4210a85db7fe</x:v>
      </x:c>
      <x:c r="L2188" s="10" t="str">
        <x:v>full_repair_v2</x:v>
      </x:c>
      <x:c r="M2188" s="10" t="n">
        <x:v>1</x:v>
      </x:c>
      <x:c r="N2188" s="10" t="n">
        <x:v>0</x:v>
      </x:c>
      <x:c r="O2188" s="10" t="n">
        <x:v>0</x:v>
      </x:c>
      <x:c r="P2188" s="9" t="str">
        <x:f>'CaseReview'!U2188</x:f>
        <x:v>FAIL</x:v>
      </x:c>
      <x:c r="Q2188" s="9" t="n">
        <x:f>IF(AND(T2188=1,G2188=P2188),1,0)</x:f>
        <x:v>1</x:v>
      </x:c>
      <x:c r="R2188" s="9" t="n">
        <x:f>IF(AND(T2188=1,G2188="PASS",P2188="FAIL"),1,0)</x:f>
        <x:v>0</x:v>
      </x:c>
      <x:c r="S2188" s="9" t="n">
        <x:f>IF(AND(T2188=1,G2188="FAIL",P2188="PASS"),1,0)</x:f>
        <x:v>0</x:v>
      </x:c>
      <x:c r="T2188" s="9" t="n">
        <x:v>1</x:v>
      </x:c>
      <x:c r="U2188" s="9" t="n">
        <x:v>15</x:v>
      </x:c>
      <x:c r="V2188" s="9" t="str">
        <x:v>MVP/SHACL_GENERATION_PIPELINE/experiments/FULL_REPAIR_V2/RUN_01/runs/RUN-TRF-133-20260915T141710484510Z/final/final_shape.ttl</x:v>
      </x:c>
    </x:row>
    <x:row r="2189" ht="22" customHeight="1">
      <x:c r="A2189" s="10" t="str">
        <x:v>V2_FALLBACK25</x:v>
      </x:c>
      <x:c r="B2189" s="10" t="str">
        <x:v>TRF-133</x:v>
      </x:c>
      <x:c r="C2189" s="10" t="str">
        <x:v>TRF-133-F12</x:v>
      </x:c>
      <x:c r="D2189" s="10" t="str">
        <x:v>RUN_01</x:v>
      </x:c>
      <x:c r="E2189" s="10" t="str">
        <x:v>ORIGINAL_LEDGER</x:v>
      </x:c>
      <x:c r="F2189" s="10" t="str">
        <x:v>FAIL</x:v>
      </x:c>
      <x:c r="G2189" s="10" t="str">
        <x:v>FAIL</x:v>
      </x:c>
      <x:c r="H2189" s="10" t="str">
        <x:v>EXECUTED</x:v>
      </x:c>
      <x:c r="I2189" s="10" t="str">
        <x:v>PARSED</x:v>
      </x:c>
      <x:c r="J2189" s="10" t="str">
        <x:v>GENERATION_ACCEPTED</x:v>
      </x:c>
      <x:c r="K2189" s="10" t="str">
        <x:v>31505ab30c73cde2eaf7e0c9c6e426491d6e5f91d5905888c03d4210a85db7fe</x:v>
      </x:c>
      <x:c r="L2189" s="10" t="str">
        <x:v>full_repair_v2</x:v>
      </x:c>
      <x:c r="M2189" s="10" t="n">
        <x:v>1</x:v>
      </x:c>
      <x:c r="N2189" s="10" t="n">
        <x:v>0</x:v>
      </x:c>
      <x:c r="O2189" s="10" t="n">
        <x:v>0</x:v>
      </x:c>
      <x:c r="P2189" s="9" t="str">
        <x:f>'CaseReview'!U2189</x:f>
        <x:v>FAIL</x:v>
      </x:c>
      <x:c r="Q2189" s="9" t="n">
        <x:f>IF(AND(T2189=1,G2189=P2189),1,0)</x:f>
        <x:v>1</x:v>
      </x:c>
      <x:c r="R2189" s="9" t="n">
        <x:f>IF(AND(T2189=1,G2189="PASS",P2189="FAIL"),1,0)</x:f>
        <x:v>0</x:v>
      </x:c>
      <x:c r="S2189" s="9" t="n">
        <x:f>IF(AND(T2189=1,G2189="FAIL",P2189="PASS"),1,0)</x:f>
        <x:v>0</x:v>
      </x:c>
      <x:c r="T2189" s="9" t="n">
        <x:v>1</x:v>
      </x:c>
      <x:c r="U2189" s="9" t="n">
        <x:v>15</x:v>
      </x:c>
      <x:c r="V2189" s="9" t="str">
        <x:v>MVP/SHACL_GENERATION_PIPELINE/experiments/FULL_REPAIR_V2/RUN_01/runs/RUN-TRF-133-20260915T141710484510Z/final/final_shape.ttl</x:v>
      </x:c>
    </x:row>
    <x:row r="2190" ht="22" customHeight="1">
      <x:c r="A2190" s="10" t="str">
        <x:v>V2_FALLBACK25</x:v>
      </x:c>
      <x:c r="B2190" s="10" t="str">
        <x:v>TRF-133</x:v>
      </x:c>
      <x:c r="C2190" s="10" t="str">
        <x:v>TRF-133-F13</x:v>
      </x:c>
      <x:c r="D2190" s="10" t="str">
        <x:v>RUN_01</x:v>
      </x:c>
      <x:c r="E2190" s="10" t="str">
        <x:v>ORIGINAL_LEDGER</x:v>
      </x:c>
      <x:c r="F2190" s="10" t="str">
        <x:v>FAIL</x:v>
      </x:c>
      <x:c r="G2190" s="10" t="str">
        <x:v>FAIL</x:v>
      </x:c>
      <x:c r="H2190" s="10" t="str">
        <x:v>EXECUTED</x:v>
      </x:c>
      <x:c r="I2190" s="10" t="str">
        <x:v>PARSED</x:v>
      </x:c>
      <x:c r="J2190" s="10" t="str">
        <x:v>GENERATION_ACCEPTED</x:v>
      </x:c>
      <x:c r="K2190" s="10" t="str">
        <x:v>31505ab30c73cde2eaf7e0c9c6e426491d6e5f91d5905888c03d4210a85db7fe</x:v>
      </x:c>
      <x:c r="L2190" s="10" t="str">
        <x:v>full_repair_v2</x:v>
      </x:c>
      <x:c r="M2190" s="10" t="n">
        <x:v>1</x:v>
      </x:c>
      <x:c r="N2190" s="10" t="n">
        <x:v>0</x:v>
      </x:c>
      <x:c r="O2190" s="10" t="n">
        <x:v>0</x:v>
      </x:c>
      <x:c r="P2190" s="9" t="str">
        <x:f>'CaseReview'!U2190</x:f>
        <x:v>FAIL</x:v>
      </x:c>
      <x:c r="Q2190" s="9" t="n">
        <x:f>IF(AND(T2190=1,G2190=P2190),1,0)</x:f>
        <x:v>1</x:v>
      </x:c>
      <x:c r="R2190" s="9" t="n">
        <x:f>IF(AND(T2190=1,G2190="PASS",P2190="FAIL"),1,0)</x:f>
        <x:v>0</x:v>
      </x:c>
      <x:c r="S2190" s="9" t="n">
        <x:f>IF(AND(T2190=1,G2190="FAIL",P2190="PASS"),1,0)</x:f>
        <x:v>0</x:v>
      </x:c>
      <x:c r="T2190" s="9" t="n">
        <x:v>1</x:v>
      </x:c>
      <x:c r="U2190" s="9" t="n">
        <x:v>15</x:v>
      </x:c>
      <x:c r="V2190" s="9" t="str">
        <x:v>MVP/SHACL_GENERATION_PIPELINE/experiments/FULL_REPAIR_V2/RUN_01/runs/RUN-TRF-133-20260915T141710484510Z/final/final_shape.ttl</x:v>
      </x:c>
    </x:row>
    <x:row r="2191" ht="22" customHeight="1">
      <x:c r="A2191" s="10" t="str">
        <x:v>V2_FALLBACK25</x:v>
      </x:c>
      <x:c r="B2191" s="10" t="str">
        <x:v>TRF-133</x:v>
      </x:c>
      <x:c r="C2191" s="10" t="str">
        <x:v>TRF-133-P01</x:v>
      </x:c>
      <x:c r="D2191" s="10" t="str">
        <x:v>RUN_01</x:v>
      </x:c>
      <x:c r="E2191" s="10" t="str">
        <x:v>ORIGINAL_LEDGER</x:v>
      </x:c>
      <x:c r="F2191" s="10" t="str">
        <x:v>PASS</x:v>
      </x:c>
      <x:c r="G2191" s="10" t="str">
        <x:v>FAIL</x:v>
      </x:c>
      <x:c r="H2191" s="10" t="str">
        <x:v>EXECUTED</x:v>
      </x:c>
      <x:c r="I2191" s="10" t="str">
        <x:v>PARSED</x:v>
      </x:c>
      <x:c r="J2191" s="10" t="str">
        <x:v>GENERATION_ACCEPTED</x:v>
      </x:c>
      <x:c r="K2191" s="10" t="str">
        <x:v>31505ab30c73cde2eaf7e0c9c6e426491d6e5f91d5905888c03d4210a85db7fe</x:v>
      </x:c>
      <x:c r="L2191" s="10" t="str">
        <x:v>full_repair_v2</x:v>
      </x:c>
      <x:c r="M2191" s="10" t="n">
        <x:v>0</x:v>
      </x:c>
      <x:c r="N2191" s="10" t="n">
        <x:v>0</x:v>
      </x:c>
      <x:c r="O2191" s="10" t="n">
        <x:v>1</x:v>
      </x:c>
      <x:c r="P2191" s="9" t="str">
        <x:f>'CaseReview'!U2191</x:f>
        <x:v>PASS</x:v>
      </x:c>
      <x:c r="Q2191" s="9" t="n">
        <x:f>IF(AND(T2191=1,G2191=P2191),1,0)</x:f>
        <x:v>0</x:v>
      </x:c>
      <x:c r="R2191" s="9" t="n">
        <x:f>IF(AND(T2191=1,G2191="PASS",P2191="FAIL"),1,0)</x:f>
        <x:v>0</x:v>
      </x:c>
      <x:c r="S2191" s="9" t="n">
        <x:f>IF(AND(T2191=1,G2191="FAIL",P2191="PASS"),1,0)</x:f>
        <x:v>1</x:v>
      </x:c>
      <x:c r="T2191" s="9" t="n">
        <x:v>1</x:v>
      </x:c>
      <x:c r="U2191" s="9" t="n">
        <x:v>15</x:v>
      </x:c>
      <x:c r="V2191" s="9" t="str">
        <x:v>MVP/SHACL_GENERATION_PIPELINE/experiments/FULL_REPAIR_V2/RUN_01/runs/RUN-TRF-133-20260915T141710484510Z/final/final_shape.ttl</x:v>
      </x:c>
    </x:row>
    <x:row r="2192" ht="22" customHeight="1">
      <x:c r="A2192" s="10" t="str">
        <x:v>V2_FALLBACK25</x:v>
      </x:c>
      <x:c r="B2192" s="10" t="str">
        <x:v>TRF-133</x:v>
      </x:c>
      <x:c r="C2192" s="10" t="str">
        <x:v>TRF-133-P02</x:v>
      </x:c>
      <x:c r="D2192" s="10" t="str">
        <x:v>RUN_01</x:v>
      </x:c>
      <x:c r="E2192" s="10" t="str">
        <x:v>ORIGINAL_LEDGER</x:v>
      </x:c>
      <x:c r="F2192" s="10" t="str">
        <x:v>PASS</x:v>
      </x:c>
      <x:c r="G2192" s="10" t="str">
        <x:v>FAIL</x:v>
      </x:c>
      <x:c r="H2192" s="10" t="str">
        <x:v>EXECUTED</x:v>
      </x:c>
      <x:c r="I2192" s="10" t="str">
        <x:v>PARSED</x:v>
      </x:c>
      <x:c r="J2192" s="10" t="str">
        <x:v>GENERATION_ACCEPTED</x:v>
      </x:c>
      <x:c r="K2192" s="10" t="str">
        <x:v>31505ab30c73cde2eaf7e0c9c6e426491d6e5f91d5905888c03d4210a85db7fe</x:v>
      </x:c>
      <x:c r="L2192" s="10" t="str">
        <x:v>full_repair_v2</x:v>
      </x:c>
      <x:c r="M2192" s="10" t="n">
        <x:v>0</x:v>
      </x:c>
      <x:c r="N2192" s="10" t="n">
        <x:v>0</x:v>
      </x:c>
      <x:c r="O2192" s="10" t="n">
        <x:v>1</x:v>
      </x:c>
      <x:c r="P2192" s="9" t="str">
        <x:f>'CaseReview'!U2192</x:f>
        <x:v>PASS</x:v>
      </x:c>
      <x:c r="Q2192" s="9" t="n">
        <x:f>IF(AND(T2192=1,G2192=P2192),1,0)</x:f>
        <x:v>0</x:v>
      </x:c>
      <x:c r="R2192" s="9" t="n">
        <x:f>IF(AND(T2192=1,G2192="PASS",P2192="FAIL"),1,0)</x:f>
        <x:v>0</x:v>
      </x:c>
      <x:c r="S2192" s="9" t="n">
        <x:f>IF(AND(T2192=1,G2192="FAIL",P2192="PASS"),1,0)</x:f>
        <x:v>1</x:v>
      </x:c>
      <x:c r="T2192" s="9" t="n">
        <x:v>1</x:v>
      </x:c>
      <x:c r="U2192" s="9" t="n">
        <x:v>15</x:v>
      </x:c>
      <x:c r="V2192" s="9" t="str">
        <x:v>MVP/SHACL_GENERATION_PIPELINE/experiments/FULL_REPAIR_V2/RUN_01/runs/RUN-TRF-133-20260915T141710484510Z/final/final_shape.ttl</x:v>
      </x:c>
    </x:row>
    <x:row r="2193" ht="22" customHeight="1">
      <x:c r="A2193" s="10" t="str">
        <x:v>NO_SEMANTIC</x:v>
      </x:c>
      <x:c r="B2193" s="10" t="str">
        <x:v>I2-001</x:v>
      </x:c>
      <x:c r="C2193" s="10" t="str">
        <x:v>I2-001-F01</x:v>
      </x:c>
      <x:c r="D2193" s="10" t="str">
        <x:v>RUN_01</x:v>
      </x:c>
      <x:c r="E2193" s="10" t="str">
        <x:v>ORIGINAL_LEDGER</x:v>
      </x:c>
      <x:c r="F2193" s="10" t="str">
        <x:v>FAIL</x:v>
      </x:c>
      <x:c r="G2193" s="10" t="str">
        <x:v>FAIL</x:v>
      </x:c>
      <x:c r="H2193" s="10" t="str">
        <x:v>EXECUTED</x:v>
      </x:c>
      <x:c r="I2193" s="10" t="str">
        <x:v>PARSED</x:v>
      </x:c>
      <x:c r="J2193" s="10" t="str">
        <x:v>NO_SEMANTIC_VALIDATOR_DETERMINISTIC_PASS</x:v>
      </x:c>
      <x:c r="K2193" s="10" t="str">
        <x:v>f52209f27091022d187d988df1701c8ec4d176b16735c18b0b2049ac76f2b259</x:v>
      </x:c>
      <x:c r="L2193" s="10" t="str">
        <x:v>historical_three</x:v>
      </x:c>
      <x:c r="M2193" s="10" t="n">
        <x:v>1</x:v>
      </x:c>
      <x:c r="N2193" s="10" t="n">
        <x:v>0</x:v>
      </x:c>
      <x:c r="O2193" s="10" t="n">
        <x:v>0</x:v>
      </x:c>
      <x:c r="P2193" s="9" t="str">
        <x:f>'CaseReview'!U7</x:f>
        <x:v>FAIL</x:v>
      </x:c>
      <x:c r="Q2193" s="9" t="n">
        <x:f>IF(AND(T2193=1,G2193=P2193),1,0)</x:f>
        <x:v>1</x:v>
      </x:c>
      <x:c r="R2193" s="9" t="n">
        <x:f>IF(AND(T2193=1,G2193="PASS",P2193="FAIL"),1,0)</x:f>
        <x:v>0</x:v>
      </x:c>
      <x:c r="S2193" s="9" t="n">
        <x:f>IF(AND(T2193=1,G2193="FAIL",P2193="PASS"),1,0)</x:f>
        <x:v>0</x:v>
      </x:c>
      <x:c r="T2193" s="9" t="n">
        <x:v>1</x:v>
      </x:c>
      <x:c r="U2193" s="9" t="n">
        <x:v>6</x:v>
      </x:c>
      <x:c r="V2193" s="9" t="str">
        <x:v>MVP/SHACL_GENERATION_PIPELINE/experiments/LUNA_NO_SEMANTIC_VALIDATOR/RUN_01/runs/RUN-I2-001-20260901T094623042311Z/artifacts/attempt_01/candidate_shape.ttl</x:v>
      </x:c>
    </x:row>
    <x:row r="2194" ht="22" customHeight="1">
      <x:c r="A2194" s="10" t="str">
        <x:v>NO_SEMANTIC</x:v>
      </x:c>
      <x:c r="B2194" s="10" t="str">
        <x:v>I2-001</x:v>
      </x:c>
      <x:c r="C2194" s="10" t="str">
        <x:v>I2-001-F02</x:v>
      </x:c>
      <x:c r="D2194" s="10" t="str">
        <x:v>RUN_01</x:v>
      </x:c>
      <x:c r="E2194" s="10" t="str">
        <x:v>ORIGINAL_LEDGER</x:v>
      </x:c>
      <x:c r="F2194" s="10" t="str">
        <x:v>FAIL</x:v>
      </x:c>
      <x:c r="G2194" s="10" t="str">
        <x:v>FAIL</x:v>
      </x:c>
      <x:c r="H2194" s="10" t="str">
        <x:v>EXECUTED</x:v>
      </x:c>
      <x:c r="I2194" s="10" t="str">
        <x:v>PARSED</x:v>
      </x:c>
      <x:c r="J2194" s="10" t="str">
        <x:v>NO_SEMANTIC_VALIDATOR_DETERMINISTIC_PASS</x:v>
      </x:c>
      <x:c r="K2194" s="10" t="str">
        <x:v>f52209f27091022d187d988df1701c8ec4d176b16735c18b0b2049ac76f2b259</x:v>
      </x:c>
      <x:c r="L2194" s="10" t="str">
        <x:v>historical_three</x:v>
      </x:c>
      <x:c r="M2194" s="10" t="n">
        <x:v>1</x:v>
      </x:c>
      <x:c r="N2194" s="10" t="n">
        <x:v>0</x:v>
      </x:c>
      <x:c r="O2194" s="10" t="n">
        <x:v>0</x:v>
      </x:c>
      <x:c r="P2194" s="9" t="str">
        <x:f>'CaseReview'!U8</x:f>
        <x:v>FAIL</x:v>
      </x:c>
      <x:c r="Q2194" s="9" t="n">
        <x:f>IF(AND(T2194=1,G2194=P2194),1,0)</x:f>
        <x:v>1</x:v>
      </x:c>
      <x:c r="R2194" s="9" t="n">
        <x:f>IF(AND(T2194=1,G2194="PASS",P2194="FAIL"),1,0)</x:f>
        <x:v>0</x:v>
      </x:c>
      <x:c r="S2194" s="9" t="n">
        <x:f>IF(AND(T2194=1,G2194="FAIL",P2194="PASS"),1,0)</x:f>
        <x:v>0</x:v>
      </x:c>
      <x:c r="T2194" s="9" t="n">
        <x:v>1</x:v>
      </x:c>
      <x:c r="U2194" s="9" t="n">
        <x:v>6</x:v>
      </x:c>
      <x:c r="V2194" s="9" t="str">
        <x:v>MVP/SHACL_GENERATION_PIPELINE/experiments/LUNA_NO_SEMANTIC_VALIDATOR/RUN_01/runs/RUN-I2-001-20260901T094623042311Z/artifacts/attempt_01/candidate_shape.ttl</x:v>
      </x:c>
    </x:row>
    <x:row r="2195" ht="22" customHeight="1">
      <x:c r="A2195" s="10" t="str">
        <x:v>NO_SEMANTIC</x:v>
      </x:c>
      <x:c r="B2195" s="10" t="str">
        <x:v>I2-001</x:v>
      </x:c>
      <x:c r="C2195" s="10" t="str">
        <x:v>I2-001-F03</x:v>
      </x:c>
      <x:c r="D2195" s="10" t="str">
        <x:v>RUN_01</x:v>
      </x:c>
      <x:c r="E2195" s="10" t="str">
        <x:v>ORIGINAL_LEDGER</x:v>
      </x:c>
      <x:c r="F2195" s="10" t="str">
        <x:v>FAIL</x:v>
      </x:c>
      <x:c r="G2195" s="10" t="str">
        <x:v>FAIL</x:v>
      </x:c>
      <x:c r="H2195" s="10" t="str">
        <x:v>EXECUTED</x:v>
      </x:c>
      <x:c r="I2195" s="10" t="str">
        <x:v>PARSED</x:v>
      </x:c>
      <x:c r="J2195" s="10" t="str">
        <x:v>NO_SEMANTIC_VALIDATOR_DETERMINISTIC_PASS</x:v>
      </x:c>
      <x:c r="K2195" s="10" t="str">
        <x:v>f52209f27091022d187d988df1701c8ec4d176b16735c18b0b2049ac76f2b259</x:v>
      </x:c>
      <x:c r="L2195" s="10" t="str">
        <x:v>historical_three</x:v>
      </x:c>
      <x:c r="M2195" s="10" t="n">
        <x:v>1</x:v>
      </x:c>
      <x:c r="N2195" s="10" t="n">
        <x:v>0</x:v>
      </x:c>
      <x:c r="O2195" s="10" t="n">
        <x:v>0</x:v>
      </x:c>
      <x:c r="P2195" s="9" t="str">
        <x:f>'CaseReview'!U9</x:f>
        <x:v>FAIL</x:v>
      </x:c>
      <x:c r="Q2195" s="9" t="n">
        <x:f>IF(AND(T2195=1,G2195=P2195),1,0)</x:f>
        <x:v>1</x:v>
      </x:c>
      <x:c r="R2195" s="9" t="n">
        <x:f>IF(AND(T2195=1,G2195="PASS",P2195="FAIL"),1,0)</x:f>
        <x:v>0</x:v>
      </x:c>
      <x:c r="S2195" s="9" t="n">
        <x:f>IF(AND(T2195=1,G2195="FAIL",P2195="PASS"),1,0)</x:f>
        <x:v>0</x:v>
      </x:c>
      <x:c r="T2195" s="9" t="n">
        <x:v>1</x:v>
      </x:c>
      <x:c r="U2195" s="9" t="n">
        <x:v>6</x:v>
      </x:c>
      <x:c r="V2195" s="9" t="str">
        <x:v>MVP/SHACL_GENERATION_PIPELINE/experiments/LUNA_NO_SEMANTIC_VALIDATOR/RUN_01/runs/RUN-I2-001-20260901T094623042311Z/artifacts/attempt_01/candidate_shape.ttl</x:v>
      </x:c>
    </x:row>
    <x:row r="2196" ht="22" customHeight="1">
      <x:c r="A2196" s="10" t="str">
        <x:v>NO_SEMANTIC</x:v>
      </x:c>
      <x:c r="B2196" s="10" t="str">
        <x:v>I2-001</x:v>
      </x:c>
      <x:c r="C2196" s="10" t="str">
        <x:v>I2-001-P01</x:v>
      </x:c>
      <x:c r="D2196" s="10" t="str">
        <x:v>RUN_01</x:v>
      </x:c>
      <x:c r="E2196" s="10" t="str">
        <x:v>ORIGINAL_LEDGER</x:v>
      </x:c>
      <x:c r="F2196" s="10" t="str">
        <x:v>PASS</x:v>
      </x:c>
      <x:c r="G2196" s="10" t="str">
        <x:v>PASS</x:v>
      </x:c>
      <x:c r="H2196" s="10" t="str">
        <x:v>EXECUTED</x:v>
      </x:c>
      <x:c r="I2196" s="10" t="str">
        <x:v>PARSED</x:v>
      </x:c>
      <x:c r="J2196" s="10" t="str">
        <x:v>NO_SEMANTIC_VALIDATOR_DETERMINISTIC_PASS</x:v>
      </x:c>
      <x:c r="K2196" s="10" t="str">
        <x:v>f52209f27091022d187d988df1701c8ec4d176b16735c18b0b2049ac76f2b259</x:v>
      </x:c>
      <x:c r="L2196" s="10" t="str">
        <x:v>historical_three</x:v>
      </x:c>
      <x:c r="M2196" s="10" t="n">
        <x:v>1</x:v>
      </x:c>
      <x:c r="N2196" s="10" t="n">
        <x:v>0</x:v>
      </x:c>
      <x:c r="O2196" s="10" t="n">
        <x:v>0</x:v>
      </x:c>
      <x:c r="P2196" s="9" t="str">
        <x:f>'CaseReview'!U10</x:f>
        <x:v>PASS</x:v>
      </x:c>
      <x:c r="Q2196" s="9" t="n">
        <x:f>IF(AND(T2196=1,G2196=P2196),1,0)</x:f>
        <x:v>1</x:v>
      </x:c>
      <x:c r="R2196" s="9" t="n">
        <x:f>IF(AND(T2196=1,G2196="PASS",P2196="FAIL"),1,0)</x:f>
        <x:v>0</x:v>
      </x:c>
      <x:c r="S2196" s="9" t="n">
        <x:f>IF(AND(T2196=1,G2196="FAIL",P2196="PASS"),1,0)</x:f>
        <x:v>0</x:v>
      </x:c>
      <x:c r="T2196" s="9" t="n">
        <x:v>1</x:v>
      </x:c>
      <x:c r="U2196" s="9" t="n">
        <x:v>6</x:v>
      </x:c>
      <x:c r="V2196" s="9" t="str">
        <x:v>MVP/SHACL_GENERATION_PIPELINE/experiments/LUNA_NO_SEMANTIC_VALIDATOR/RUN_01/runs/RUN-I2-001-20260901T094623042311Z/artifacts/attempt_01/candidate_shape.ttl</x:v>
      </x:c>
    </x:row>
    <x:row r="2197" ht="22" customHeight="1">
      <x:c r="A2197" s="10" t="str">
        <x:v>NO_SEMANTIC</x:v>
      </x:c>
      <x:c r="B2197" s="10" t="str">
        <x:v>I2-001</x:v>
      </x:c>
      <x:c r="C2197" s="10" t="str">
        <x:v>I2-001-P02</x:v>
      </x:c>
      <x:c r="D2197" s="10" t="str">
        <x:v>RUN_01</x:v>
      </x:c>
      <x:c r="E2197" s="10" t="str">
        <x:v>ORIGINAL_LEDGER</x:v>
      </x:c>
      <x:c r="F2197" s="10" t="str">
        <x:v>PASS</x:v>
      </x:c>
      <x:c r="G2197" s="10" t="str">
        <x:v>PASS</x:v>
      </x:c>
      <x:c r="H2197" s="10" t="str">
        <x:v>EXECUTED</x:v>
      </x:c>
      <x:c r="I2197" s="10" t="str">
        <x:v>PARSED</x:v>
      </x:c>
      <x:c r="J2197" s="10" t="str">
        <x:v>NO_SEMANTIC_VALIDATOR_DETERMINISTIC_PASS</x:v>
      </x:c>
      <x:c r="K2197" s="10" t="str">
        <x:v>f52209f27091022d187d988df1701c8ec4d176b16735c18b0b2049ac76f2b259</x:v>
      </x:c>
      <x:c r="L2197" s="10" t="str">
        <x:v>historical_three</x:v>
      </x:c>
      <x:c r="M2197" s="10" t="n">
        <x:v>1</x:v>
      </x:c>
      <x:c r="N2197" s="10" t="n">
        <x:v>0</x:v>
      </x:c>
      <x:c r="O2197" s="10" t="n">
        <x:v>0</x:v>
      </x:c>
      <x:c r="P2197" s="9" t="str">
        <x:f>'CaseReview'!U11</x:f>
        <x:v>PASS</x:v>
      </x:c>
      <x:c r="Q2197" s="9" t="n">
        <x:f>IF(AND(T2197=1,G2197=P2197),1,0)</x:f>
        <x:v>1</x:v>
      </x:c>
      <x:c r="R2197" s="9" t="n">
        <x:f>IF(AND(T2197=1,G2197="PASS",P2197="FAIL"),1,0)</x:f>
        <x:v>0</x:v>
      </x:c>
      <x:c r="S2197" s="9" t="n">
        <x:f>IF(AND(T2197=1,G2197="FAIL",P2197="PASS"),1,0)</x:f>
        <x:v>0</x:v>
      </x:c>
      <x:c r="T2197" s="9" t="n">
        <x:v>1</x:v>
      </x:c>
      <x:c r="U2197" s="9" t="n">
        <x:v>6</x:v>
      </x:c>
      <x:c r="V2197" s="9" t="str">
        <x:v>MVP/SHACL_GENERATION_PIPELINE/experiments/LUNA_NO_SEMANTIC_VALIDATOR/RUN_01/runs/RUN-I2-001-20260901T094623042311Z/artifacts/attempt_01/candidate_shape.ttl</x:v>
      </x:c>
    </x:row>
    <x:row r="2198" ht="22" customHeight="1">
      <x:c r="A2198" s="10" t="str">
        <x:v>NO_SEMANTIC</x:v>
      </x:c>
      <x:c r="B2198" s="10" t="str">
        <x:v>I2-001</x:v>
      </x:c>
      <x:c r="C2198" s="10" t="str">
        <x:v>I2-001-P03</x:v>
      </x:c>
      <x:c r="D2198" s="10" t="str">
        <x:v>RUN_01</x:v>
      </x:c>
      <x:c r="E2198" s="10" t="str">
        <x:v>ORIGINAL_LEDGER</x:v>
      </x:c>
      <x:c r="F2198" s="10" t="str">
        <x:v>PASS</x:v>
      </x:c>
      <x:c r="G2198" s="10" t="str">
        <x:v>PASS</x:v>
      </x:c>
      <x:c r="H2198" s="10" t="str">
        <x:v>EXECUTED</x:v>
      </x:c>
      <x:c r="I2198" s="10" t="str">
        <x:v>PARSED</x:v>
      </x:c>
      <x:c r="J2198" s="10" t="str">
        <x:v>NO_SEMANTIC_VALIDATOR_DETERMINISTIC_PASS</x:v>
      </x:c>
      <x:c r="K2198" s="10" t="str">
        <x:v>f52209f27091022d187d988df1701c8ec4d176b16735c18b0b2049ac76f2b259</x:v>
      </x:c>
      <x:c r="L2198" s="10" t="str">
        <x:v>historical_three</x:v>
      </x:c>
      <x:c r="M2198" s="10" t="n">
        <x:v>1</x:v>
      </x:c>
      <x:c r="N2198" s="10" t="n">
        <x:v>0</x:v>
      </x:c>
      <x:c r="O2198" s="10" t="n">
        <x:v>0</x:v>
      </x:c>
      <x:c r="P2198" s="9" t="str">
        <x:f>'CaseReview'!U12</x:f>
        <x:v>PASS</x:v>
      </x:c>
      <x:c r="Q2198" s="9" t="n">
        <x:f>IF(AND(T2198=1,G2198=P2198),1,0)</x:f>
        <x:v>1</x:v>
      </x:c>
      <x:c r="R2198" s="9" t="n">
        <x:f>IF(AND(T2198=1,G2198="PASS",P2198="FAIL"),1,0)</x:f>
        <x:v>0</x:v>
      </x:c>
      <x:c r="S2198" s="9" t="n">
        <x:f>IF(AND(T2198=1,G2198="FAIL",P2198="PASS"),1,0)</x:f>
        <x:v>0</x:v>
      </x:c>
      <x:c r="T2198" s="9" t="n">
        <x:v>1</x:v>
      </x:c>
      <x:c r="U2198" s="9" t="n">
        <x:v>6</x:v>
      </x:c>
      <x:c r="V2198" s="9" t="str">
        <x:v>MVP/SHACL_GENERATION_PIPELINE/experiments/LUNA_NO_SEMANTIC_VALIDATOR/RUN_01/runs/RUN-I2-001-20260901T094623042311Z/artifacts/attempt_01/candidate_shape.ttl</x:v>
      </x:c>
    </x:row>
    <x:row r="2199" ht="22" customHeight="1">
      <x:c r="A2199" s="10" t="str">
        <x:v>NO_SEMANTIC</x:v>
      </x:c>
      <x:c r="B2199" s="10" t="str">
        <x:v>I2-004</x:v>
      </x:c>
      <x:c r="C2199" s="10" t="str">
        <x:v>I2-004-G-F01</x:v>
      </x:c>
      <x:c r="D2199" s="10" t="str">
        <x:v>RUN_01</x:v>
      </x:c>
      <x:c r="E2199" s="10" t="str">
        <x:v>ORIGINAL_LEDGER</x:v>
      </x:c>
      <x:c r="F2199" s="10" t="str">
        <x:v>FAIL</x:v>
      </x:c>
      <x:c r="G2199" s="10" t="str">
        <x:v>FAIL</x:v>
      </x:c>
      <x:c r="H2199" s="10" t="str">
        <x:v>EXECUTED</x:v>
      </x:c>
      <x:c r="I2199" s="10" t="str">
        <x:v>PARSED</x:v>
      </x:c>
      <x:c r="J2199" s="10" t="str">
        <x:v>NO_SEMANTIC_VALIDATOR_DETERMINISTIC_PASS</x:v>
      </x:c>
      <x:c r="K2199" s="10" t="str">
        <x:v>c84d6efd803c74600aaf429dea3f56e1a3ecad653e77216eedbb2af6bc6862bb</x:v>
      </x:c>
      <x:c r="L2199" s="10" t="str">
        <x:v>historical_three</x:v>
      </x:c>
      <x:c r="M2199" s="10" t="n">
        <x:v>1</x:v>
      </x:c>
      <x:c r="N2199" s="10" t="n">
        <x:v>0</x:v>
      </x:c>
      <x:c r="O2199" s="10" t="n">
        <x:v>0</x:v>
      </x:c>
      <x:c r="P2199" s="9" t="str">
        <x:f>'CaseReview'!U13</x:f>
        <x:v>FAIL</x:v>
      </x:c>
      <x:c r="Q2199" s="9" t="n">
        <x:f>IF(AND(T2199=1,G2199=P2199),1,0)</x:f>
        <x:v>1</x:v>
      </x:c>
      <x:c r="R2199" s="9" t="n">
        <x:f>IF(AND(T2199=1,G2199="PASS",P2199="FAIL"),1,0)</x:f>
        <x:v>0</x:v>
      </x:c>
      <x:c r="S2199" s="9" t="n">
        <x:f>IF(AND(T2199=1,G2199="FAIL",P2199="PASS"),1,0)</x:f>
        <x:v>0</x:v>
      </x:c>
      <x:c r="T2199" s="9" t="n">
        <x:v>1</x:v>
      </x:c>
      <x:c r="U2199" s="9" t="n">
        <x:v>6</x:v>
      </x:c>
      <x:c r="V2199" s="9" t="str">
        <x:v>MVP/SHACL_GENERATION_PIPELINE/experiments/LUNA_NO_SEMANTIC_VALIDATOR/RUN_01/runs/RUN-I2-004-20260901T094640962697Z/artifacts/attempt_01/candidate_shape.ttl</x:v>
      </x:c>
    </x:row>
    <x:row r="2200" ht="22" customHeight="1">
      <x:c r="A2200" s="10" t="str">
        <x:v>NO_SEMANTIC</x:v>
      </x:c>
      <x:c r="B2200" s="10" t="str">
        <x:v>I2-004</x:v>
      </x:c>
      <x:c r="C2200" s="10" t="str">
        <x:v>I2-004-G-F02</x:v>
      </x:c>
      <x:c r="D2200" s="10" t="str">
        <x:v>RUN_01</x:v>
      </x:c>
      <x:c r="E2200" s="10" t="str">
        <x:v>ORIGINAL_LEDGER</x:v>
      </x:c>
      <x:c r="F2200" s="10" t="str">
        <x:v>FAIL</x:v>
      </x:c>
      <x:c r="G2200" s="10" t="str">
        <x:v>FAIL</x:v>
      </x:c>
      <x:c r="H2200" s="10" t="str">
        <x:v>EXECUTED</x:v>
      </x:c>
      <x:c r="I2200" s="10" t="str">
        <x:v>PARSED</x:v>
      </x:c>
      <x:c r="J2200" s="10" t="str">
        <x:v>NO_SEMANTIC_VALIDATOR_DETERMINISTIC_PASS</x:v>
      </x:c>
      <x:c r="K2200" s="10" t="str">
        <x:v>c84d6efd803c74600aaf429dea3f56e1a3ecad653e77216eedbb2af6bc6862bb</x:v>
      </x:c>
      <x:c r="L2200" s="10" t="str">
        <x:v>historical_three</x:v>
      </x:c>
      <x:c r="M2200" s="10" t="n">
        <x:v>1</x:v>
      </x:c>
      <x:c r="N2200" s="10" t="n">
        <x:v>0</x:v>
      </x:c>
      <x:c r="O2200" s="10" t="n">
        <x:v>0</x:v>
      </x:c>
      <x:c r="P2200" s="9" t="str">
        <x:f>'CaseReview'!U14</x:f>
        <x:v>FAIL</x:v>
      </x:c>
      <x:c r="Q2200" s="9" t="n">
        <x:f>IF(AND(T2200=1,G2200=P2200),1,0)</x:f>
        <x:v>1</x:v>
      </x:c>
      <x:c r="R2200" s="9" t="n">
        <x:f>IF(AND(T2200=1,G2200="PASS",P2200="FAIL"),1,0)</x:f>
        <x:v>0</x:v>
      </x:c>
      <x:c r="S2200" s="9" t="n">
        <x:f>IF(AND(T2200=1,G2200="FAIL",P2200="PASS"),1,0)</x:f>
        <x:v>0</x:v>
      </x:c>
      <x:c r="T2200" s="9" t="n">
        <x:v>1</x:v>
      </x:c>
      <x:c r="U2200" s="9" t="n">
        <x:v>6</x:v>
      </x:c>
      <x:c r="V2200" s="9" t="str">
        <x:v>MVP/SHACL_GENERATION_PIPELINE/experiments/LUNA_NO_SEMANTIC_VALIDATOR/RUN_01/runs/RUN-I2-004-20260901T094640962697Z/artifacts/attempt_01/candidate_shape.ttl</x:v>
      </x:c>
    </x:row>
    <x:row r="2201" ht="22" customHeight="1">
      <x:c r="A2201" s="10" t="str">
        <x:v>NO_SEMANTIC</x:v>
      </x:c>
      <x:c r="B2201" s="10" t="str">
        <x:v>I2-004</x:v>
      </x:c>
      <x:c r="C2201" s="10" t="str">
        <x:v>I2-004-G-F03</x:v>
      </x:c>
      <x:c r="D2201" s="10" t="str">
        <x:v>RUN_01</x:v>
      </x:c>
      <x:c r="E2201" s="10" t="str">
        <x:v>ORIGINAL_LEDGER</x:v>
      </x:c>
      <x:c r="F2201" s="10" t="str">
        <x:v>FAIL</x:v>
      </x:c>
      <x:c r="G2201" s="10" t="str">
        <x:v>FAIL</x:v>
      </x:c>
      <x:c r="H2201" s="10" t="str">
        <x:v>EXECUTED</x:v>
      </x:c>
      <x:c r="I2201" s="10" t="str">
        <x:v>PARSED</x:v>
      </x:c>
      <x:c r="J2201" s="10" t="str">
        <x:v>NO_SEMANTIC_VALIDATOR_DETERMINISTIC_PASS</x:v>
      </x:c>
      <x:c r="K2201" s="10" t="str">
        <x:v>c84d6efd803c74600aaf429dea3f56e1a3ecad653e77216eedbb2af6bc6862bb</x:v>
      </x:c>
      <x:c r="L2201" s="10" t="str">
        <x:v>historical_three</x:v>
      </x:c>
      <x:c r="M2201" s="10" t="n">
        <x:v>1</x:v>
      </x:c>
      <x:c r="N2201" s="10" t="n">
        <x:v>0</x:v>
      </x:c>
      <x:c r="O2201" s="10" t="n">
        <x:v>0</x:v>
      </x:c>
      <x:c r="P2201" s="9" t="str">
        <x:f>'CaseReview'!U15</x:f>
        <x:v>FAIL</x:v>
      </x:c>
      <x:c r="Q2201" s="9" t="n">
        <x:f>IF(AND(T2201=1,G2201=P2201),1,0)</x:f>
        <x:v>1</x:v>
      </x:c>
      <x:c r="R2201" s="9" t="n">
        <x:f>IF(AND(T2201=1,G2201="PASS",P2201="FAIL"),1,0)</x:f>
        <x:v>0</x:v>
      </x:c>
      <x:c r="S2201" s="9" t="n">
        <x:f>IF(AND(T2201=1,G2201="FAIL",P2201="PASS"),1,0)</x:f>
        <x:v>0</x:v>
      </x:c>
      <x:c r="T2201" s="9" t="n">
        <x:v>1</x:v>
      </x:c>
      <x:c r="U2201" s="9" t="n">
        <x:v>6</x:v>
      </x:c>
      <x:c r="V2201" s="9" t="str">
        <x:v>MVP/SHACL_GENERATION_PIPELINE/experiments/LUNA_NO_SEMANTIC_VALIDATOR/RUN_01/runs/RUN-I2-004-20260901T094640962697Z/artifacts/attempt_01/candidate_shape.ttl</x:v>
      </x:c>
    </x:row>
    <x:row r="2202" ht="22" customHeight="1">
      <x:c r="A2202" s="10" t="str">
        <x:v>NO_SEMANTIC</x:v>
      </x:c>
      <x:c r="B2202" s="10" t="str">
        <x:v>I2-004</x:v>
      </x:c>
      <x:c r="C2202" s="10" t="str">
        <x:v>I2-004-G-P01</x:v>
      </x:c>
      <x:c r="D2202" s="10" t="str">
        <x:v>RUN_01</x:v>
      </x:c>
      <x:c r="E2202" s="10" t="str">
        <x:v>ORIGINAL_LEDGER</x:v>
      </x:c>
      <x:c r="F2202" s="10" t="str">
        <x:v>PASS</x:v>
      </x:c>
      <x:c r="G2202" s="10" t="str">
        <x:v>PASS</x:v>
      </x:c>
      <x:c r="H2202" s="10" t="str">
        <x:v>EXECUTED</x:v>
      </x:c>
      <x:c r="I2202" s="10" t="str">
        <x:v>PARSED</x:v>
      </x:c>
      <x:c r="J2202" s="10" t="str">
        <x:v>NO_SEMANTIC_VALIDATOR_DETERMINISTIC_PASS</x:v>
      </x:c>
      <x:c r="K2202" s="10" t="str">
        <x:v>c84d6efd803c74600aaf429dea3f56e1a3ecad653e77216eedbb2af6bc6862bb</x:v>
      </x:c>
      <x:c r="L2202" s="10" t="str">
        <x:v>historical_three</x:v>
      </x:c>
      <x:c r="M2202" s="10" t="n">
        <x:v>1</x:v>
      </x:c>
      <x:c r="N2202" s="10" t="n">
        <x:v>0</x:v>
      </x:c>
      <x:c r="O2202" s="10" t="n">
        <x:v>0</x:v>
      </x:c>
      <x:c r="P2202" s="9" t="str">
        <x:f>'CaseReview'!U16</x:f>
        <x:v>PASS</x:v>
      </x:c>
      <x:c r="Q2202" s="9" t="n">
        <x:f>IF(AND(T2202=1,G2202=P2202),1,0)</x:f>
        <x:v>1</x:v>
      </x:c>
      <x:c r="R2202" s="9" t="n">
        <x:f>IF(AND(T2202=1,G2202="PASS",P2202="FAIL"),1,0)</x:f>
        <x:v>0</x:v>
      </x:c>
      <x:c r="S2202" s="9" t="n">
        <x:f>IF(AND(T2202=1,G2202="FAIL",P2202="PASS"),1,0)</x:f>
        <x:v>0</x:v>
      </x:c>
      <x:c r="T2202" s="9" t="n">
        <x:v>1</x:v>
      </x:c>
      <x:c r="U2202" s="9" t="n">
        <x:v>6</x:v>
      </x:c>
      <x:c r="V2202" s="9" t="str">
        <x:v>MVP/SHACL_GENERATION_PIPELINE/experiments/LUNA_NO_SEMANTIC_VALIDATOR/RUN_01/runs/RUN-I2-004-20260901T094640962697Z/artifacts/attempt_01/candidate_shape.ttl</x:v>
      </x:c>
    </x:row>
    <x:row r="2203" ht="22" customHeight="1">
      <x:c r="A2203" s="10" t="str">
        <x:v>NO_SEMANTIC</x:v>
      </x:c>
      <x:c r="B2203" s="10" t="str">
        <x:v>I2-004</x:v>
      </x:c>
      <x:c r="C2203" s="10" t="str">
        <x:v>I2-004-G-P02</x:v>
      </x:c>
      <x:c r="D2203" s="10" t="str">
        <x:v>RUN_01</x:v>
      </x:c>
      <x:c r="E2203" s="10" t="str">
        <x:v>ORIGINAL_LEDGER</x:v>
      </x:c>
      <x:c r="F2203" s="10" t="str">
        <x:v>PASS</x:v>
      </x:c>
      <x:c r="G2203" s="10" t="str">
        <x:v>PASS</x:v>
      </x:c>
      <x:c r="H2203" s="10" t="str">
        <x:v>EXECUTED</x:v>
      </x:c>
      <x:c r="I2203" s="10" t="str">
        <x:v>PARSED</x:v>
      </x:c>
      <x:c r="J2203" s="10" t="str">
        <x:v>NO_SEMANTIC_VALIDATOR_DETERMINISTIC_PASS</x:v>
      </x:c>
      <x:c r="K2203" s="10" t="str">
        <x:v>c84d6efd803c74600aaf429dea3f56e1a3ecad653e77216eedbb2af6bc6862bb</x:v>
      </x:c>
      <x:c r="L2203" s="10" t="str">
        <x:v>historical_three</x:v>
      </x:c>
      <x:c r="M2203" s="10" t="n">
        <x:v>1</x:v>
      </x:c>
      <x:c r="N2203" s="10" t="n">
        <x:v>0</x:v>
      </x:c>
      <x:c r="O2203" s="10" t="n">
        <x:v>0</x:v>
      </x:c>
      <x:c r="P2203" s="9" t="str">
        <x:f>'CaseReview'!U17</x:f>
        <x:v>PASS</x:v>
      </x:c>
      <x:c r="Q2203" s="9" t="n">
        <x:f>IF(AND(T2203=1,G2203=P2203),1,0)</x:f>
        <x:v>1</x:v>
      </x:c>
      <x:c r="R2203" s="9" t="n">
        <x:f>IF(AND(T2203=1,G2203="PASS",P2203="FAIL"),1,0)</x:f>
        <x:v>0</x:v>
      </x:c>
      <x:c r="S2203" s="9" t="n">
        <x:f>IF(AND(T2203=1,G2203="FAIL",P2203="PASS"),1,0)</x:f>
        <x:v>0</x:v>
      </x:c>
      <x:c r="T2203" s="9" t="n">
        <x:v>1</x:v>
      </x:c>
      <x:c r="U2203" s="9" t="n">
        <x:v>6</x:v>
      </x:c>
      <x:c r="V2203" s="9" t="str">
        <x:v>MVP/SHACL_GENERATION_PIPELINE/experiments/LUNA_NO_SEMANTIC_VALIDATOR/RUN_01/runs/RUN-I2-004-20260901T094640962697Z/artifacts/attempt_01/candidate_shape.ttl</x:v>
      </x:c>
    </x:row>
    <x:row r="2204" ht="22" customHeight="1">
      <x:c r="A2204" s="10" t="str">
        <x:v>NO_SEMANTIC</x:v>
      </x:c>
      <x:c r="B2204" s="10" t="str">
        <x:v>I2-004</x:v>
      </x:c>
      <x:c r="C2204" s="10" t="str">
        <x:v>I2-004-G-P03</x:v>
      </x:c>
      <x:c r="D2204" s="10" t="str">
        <x:v>RUN_01</x:v>
      </x:c>
      <x:c r="E2204" s="10" t="str">
        <x:v>ORIGINAL_LEDGER</x:v>
      </x:c>
      <x:c r="F2204" s="10" t="str">
        <x:v>PASS</x:v>
      </x:c>
      <x:c r="G2204" s="10" t="str">
        <x:v>PASS</x:v>
      </x:c>
      <x:c r="H2204" s="10" t="str">
        <x:v>EXECUTED</x:v>
      </x:c>
      <x:c r="I2204" s="10" t="str">
        <x:v>PARSED</x:v>
      </x:c>
      <x:c r="J2204" s="10" t="str">
        <x:v>NO_SEMANTIC_VALIDATOR_DETERMINISTIC_PASS</x:v>
      </x:c>
      <x:c r="K2204" s="10" t="str">
        <x:v>c84d6efd803c74600aaf429dea3f56e1a3ecad653e77216eedbb2af6bc6862bb</x:v>
      </x:c>
      <x:c r="L2204" s="10" t="str">
        <x:v>historical_three</x:v>
      </x:c>
      <x:c r="M2204" s="10" t="n">
        <x:v>1</x:v>
      </x:c>
      <x:c r="N2204" s="10" t="n">
        <x:v>0</x:v>
      </x:c>
      <x:c r="O2204" s="10" t="n">
        <x:v>0</x:v>
      </x:c>
      <x:c r="P2204" s="9" t="str">
        <x:f>'CaseReview'!U18</x:f>
        <x:v>PASS</x:v>
      </x:c>
      <x:c r="Q2204" s="9" t="n">
        <x:f>IF(AND(T2204=1,G2204=P2204),1,0)</x:f>
        <x:v>1</x:v>
      </x:c>
      <x:c r="R2204" s="9" t="n">
        <x:f>IF(AND(T2204=1,G2204="PASS",P2204="FAIL"),1,0)</x:f>
        <x:v>0</x:v>
      </x:c>
      <x:c r="S2204" s="9" t="n">
        <x:f>IF(AND(T2204=1,G2204="FAIL",P2204="PASS"),1,0)</x:f>
        <x:v>0</x:v>
      </x:c>
      <x:c r="T2204" s="9" t="n">
        <x:v>1</x:v>
      </x:c>
      <x:c r="U2204" s="9" t="n">
        <x:v>6</x:v>
      </x:c>
      <x:c r="V2204" s="9" t="str">
        <x:v>MVP/SHACL_GENERATION_PIPELINE/experiments/LUNA_NO_SEMANTIC_VALIDATOR/RUN_01/runs/RUN-I2-004-20260901T094640962697Z/artifacts/attempt_01/candidate_shape.ttl</x:v>
      </x:c>
    </x:row>
    <x:row r="2205" ht="22" customHeight="1">
      <x:c r="A2205" s="10" t="str">
        <x:v>NO_SEMANTIC</x:v>
      </x:c>
      <x:c r="B2205" s="10" t="str">
        <x:v>I2-005</x:v>
      </x:c>
      <x:c r="C2205" s="10" t="str">
        <x:v>I2-005-G-F01</x:v>
      </x:c>
      <x:c r="D2205" s="10" t="str">
        <x:v>RUN_01</x:v>
      </x:c>
      <x:c r="E2205" s="10" t="str">
        <x:v>ORIGINAL_LEDGER</x:v>
      </x:c>
      <x:c r="F2205" s="10" t="str">
        <x:v>FAIL</x:v>
      </x:c>
      <x:c r="G2205" s="10" t="str">
        <x:v>FAIL</x:v>
      </x:c>
      <x:c r="H2205" s="10" t="str">
        <x:v>EXECUTED</x:v>
      </x:c>
      <x:c r="I2205" s="10" t="str">
        <x:v>PARSED</x:v>
      </x:c>
      <x:c r="J2205" s="10" t="str">
        <x:v>NO_SEMANTIC_VALIDATOR_DETERMINISTIC_PASS</x:v>
      </x:c>
      <x:c r="K2205" s="10" t="str">
        <x:v>7023f2554adfd9586a0f4bdc51a2f0dc3aaf18c2e4a231bd9aaecd140bd0fee5</x:v>
      </x:c>
      <x:c r="L2205" s="10" t="str">
        <x:v>historical_three</x:v>
      </x:c>
      <x:c r="M2205" s="10" t="n">
        <x:v>1</x:v>
      </x:c>
      <x:c r="N2205" s="10" t="n">
        <x:v>0</x:v>
      </x:c>
      <x:c r="O2205" s="10" t="n">
        <x:v>0</x:v>
      </x:c>
      <x:c r="P2205" s="9" t="str">
        <x:f>'CaseReview'!U19</x:f>
        <x:v>FAIL</x:v>
      </x:c>
      <x:c r="Q2205" s="9" t="n">
        <x:f>IF(AND(T2205=1,G2205=P2205),1,0)</x:f>
        <x:v>1</x:v>
      </x:c>
      <x:c r="R2205" s="9" t="n">
        <x:f>IF(AND(T2205=1,G2205="PASS",P2205="FAIL"),1,0)</x:f>
        <x:v>0</x:v>
      </x:c>
      <x:c r="S2205" s="9" t="n">
        <x:f>IF(AND(T2205=1,G2205="FAIL",P2205="PASS"),1,0)</x:f>
        <x:v>0</x:v>
      </x:c>
      <x:c r="T2205" s="9" t="n">
        <x:v>1</x:v>
      </x:c>
      <x:c r="U2205" s="9" t="n">
        <x:v>5</x:v>
      </x:c>
      <x:c r="V2205" s="9" t="str">
        <x:v>MVP/SHACL_GENERATION_PIPELINE/experiments/LUNA_NO_SEMANTIC_VALIDATOR/RUN_01/runs/RUN-I2-005-20260901T094708791108Z/artifacts/attempt_01/candidate_shape.ttl</x:v>
      </x:c>
    </x:row>
    <x:row r="2206" ht="22" customHeight="1">
      <x:c r="A2206" s="10" t="str">
        <x:v>NO_SEMANTIC</x:v>
      </x:c>
      <x:c r="B2206" s="10" t="str">
        <x:v>I2-005</x:v>
      </x:c>
      <x:c r="C2206" s="10" t="str">
        <x:v>I2-005-G-F02</x:v>
      </x:c>
      <x:c r="D2206" s="10" t="str">
        <x:v>RUN_01</x:v>
      </x:c>
      <x:c r="E2206" s="10" t="str">
        <x:v>ORIGINAL_LEDGER</x:v>
      </x:c>
      <x:c r="F2206" s="10" t="str">
        <x:v>FAIL</x:v>
      </x:c>
      <x:c r="G2206" s="10" t="str">
        <x:v>FAIL</x:v>
      </x:c>
      <x:c r="H2206" s="10" t="str">
        <x:v>EXECUTED</x:v>
      </x:c>
      <x:c r="I2206" s="10" t="str">
        <x:v>PARSED</x:v>
      </x:c>
      <x:c r="J2206" s="10" t="str">
        <x:v>NO_SEMANTIC_VALIDATOR_DETERMINISTIC_PASS</x:v>
      </x:c>
      <x:c r="K2206" s="10" t="str">
        <x:v>7023f2554adfd9586a0f4bdc51a2f0dc3aaf18c2e4a231bd9aaecd140bd0fee5</x:v>
      </x:c>
      <x:c r="L2206" s="10" t="str">
        <x:v>historical_three</x:v>
      </x:c>
      <x:c r="M2206" s="10" t="n">
        <x:v>1</x:v>
      </x:c>
      <x:c r="N2206" s="10" t="n">
        <x:v>0</x:v>
      </x:c>
      <x:c r="O2206" s="10" t="n">
        <x:v>0</x:v>
      </x:c>
      <x:c r="P2206" s="9" t="str">
        <x:f>'CaseReview'!U20</x:f>
        <x:v>FAIL</x:v>
      </x:c>
      <x:c r="Q2206" s="9" t="n">
        <x:f>IF(AND(T2206=1,G2206=P2206),1,0)</x:f>
        <x:v>1</x:v>
      </x:c>
      <x:c r="R2206" s="9" t="n">
        <x:f>IF(AND(T2206=1,G2206="PASS",P2206="FAIL"),1,0)</x:f>
        <x:v>0</x:v>
      </x:c>
      <x:c r="S2206" s="9" t="n">
        <x:f>IF(AND(T2206=1,G2206="FAIL",P2206="PASS"),1,0)</x:f>
        <x:v>0</x:v>
      </x:c>
      <x:c r="T2206" s="9" t="n">
        <x:v>1</x:v>
      </x:c>
      <x:c r="U2206" s="9" t="n">
        <x:v>5</x:v>
      </x:c>
      <x:c r="V2206" s="9" t="str">
        <x:v>MVP/SHACL_GENERATION_PIPELINE/experiments/LUNA_NO_SEMANTIC_VALIDATOR/RUN_01/runs/RUN-I2-005-20260901T094708791108Z/artifacts/attempt_01/candidate_shape.ttl</x:v>
      </x:c>
    </x:row>
    <x:row r="2207" ht="22" customHeight="1">
      <x:c r="A2207" s="10" t="str">
        <x:v>NO_SEMANTIC</x:v>
      </x:c>
      <x:c r="B2207" s="10" t="str">
        <x:v>I2-005</x:v>
      </x:c>
      <x:c r="C2207" s="10" t="str">
        <x:v>I2-005-G-F03</x:v>
      </x:c>
      <x:c r="D2207" s="10" t="str">
        <x:v>RUN_01</x:v>
      </x:c>
      <x:c r="E2207" s="10" t="str">
        <x:v>ORIGINAL_LEDGER</x:v>
      </x:c>
      <x:c r="F2207" s="10" t="str">
        <x:v>FAIL</x:v>
      </x:c>
      <x:c r="G2207" s="10" t="str">
        <x:v>FAIL</x:v>
      </x:c>
      <x:c r="H2207" s="10" t="str">
        <x:v>EXECUTED</x:v>
      </x:c>
      <x:c r="I2207" s="10" t="str">
        <x:v>PARSED</x:v>
      </x:c>
      <x:c r="J2207" s="10" t="str">
        <x:v>NO_SEMANTIC_VALIDATOR_DETERMINISTIC_PASS</x:v>
      </x:c>
      <x:c r="K2207" s="10" t="str">
        <x:v>7023f2554adfd9586a0f4bdc51a2f0dc3aaf18c2e4a231bd9aaecd140bd0fee5</x:v>
      </x:c>
      <x:c r="L2207" s="10" t="str">
        <x:v>historical_three</x:v>
      </x:c>
      <x:c r="M2207" s="10" t="n">
        <x:v>1</x:v>
      </x:c>
      <x:c r="N2207" s="10" t="n">
        <x:v>0</x:v>
      </x:c>
      <x:c r="O2207" s="10" t="n">
        <x:v>0</x:v>
      </x:c>
      <x:c r="P2207" s="9" t="str">
        <x:f>'CaseReview'!U21</x:f>
        <x:v>FAIL</x:v>
      </x:c>
      <x:c r="Q2207" s="9" t="n">
        <x:f>IF(AND(T2207=1,G2207=P2207),1,0)</x:f>
        <x:v>1</x:v>
      </x:c>
      <x:c r="R2207" s="9" t="n">
        <x:f>IF(AND(T2207=1,G2207="PASS",P2207="FAIL"),1,0)</x:f>
        <x:v>0</x:v>
      </x:c>
      <x:c r="S2207" s="9" t="n">
        <x:f>IF(AND(T2207=1,G2207="FAIL",P2207="PASS"),1,0)</x:f>
        <x:v>0</x:v>
      </x:c>
      <x:c r="T2207" s="9" t="n">
        <x:v>1</x:v>
      </x:c>
      <x:c r="U2207" s="9" t="n">
        <x:v>5</x:v>
      </x:c>
      <x:c r="V2207" s="9" t="str">
        <x:v>MVP/SHACL_GENERATION_PIPELINE/experiments/LUNA_NO_SEMANTIC_VALIDATOR/RUN_01/runs/RUN-I2-005-20260901T094708791108Z/artifacts/attempt_01/candidate_shape.ttl</x:v>
      </x:c>
    </x:row>
    <x:row r="2208" ht="22" customHeight="1">
      <x:c r="A2208" s="10" t="str">
        <x:v>NO_SEMANTIC</x:v>
      </x:c>
      <x:c r="B2208" s="10" t="str">
        <x:v>I2-005</x:v>
      </x:c>
      <x:c r="C2208" s="10" t="str">
        <x:v>I2-005-G-F04</x:v>
      </x:c>
      <x:c r="D2208" s="10" t="str">
        <x:v>RUN_01</x:v>
      </x:c>
      <x:c r="E2208" s="10" t="str">
        <x:v>ORIGINAL_LEDGER</x:v>
      </x:c>
      <x:c r="F2208" s="10" t="str">
        <x:v>FAIL</x:v>
      </x:c>
      <x:c r="G2208" s="10" t="str">
        <x:v>FAIL</x:v>
      </x:c>
      <x:c r="H2208" s="10" t="str">
        <x:v>EXECUTED</x:v>
      </x:c>
      <x:c r="I2208" s="10" t="str">
        <x:v>PARSED</x:v>
      </x:c>
      <x:c r="J2208" s="10" t="str">
        <x:v>NO_SEMANTIC_VALIDATOR_DETERMINISTIC_PASS</x:v>
      </x:c>
      <x:c r="K2208" s="10" t="str">
        <x:v>7023f2554adfd9586a0f4bdc51a2f0dc3aaf18c2e4a231bd9aaecd140bd0fee5</x:v>
      </x:c>
      <x:c r="L2208" s="10" t="str">
        <x:v>historical_three</x:v>
      </x:c>
      <x:c r="M2208" s="10" t="n">
        <x:v>1</x:v>
      </x:c>
      <x:c r="N2208" s="10" t="n">
        <x:v>0</x:v>
      </x:c>
      <x:c r="O2208" s="10" t="n">
        <x:v>0</x:v>
      </x:c>
      <x:c r="P2208" s="9" t="str">
        <x:f>'CaseReview'!U22</x:f>
        <x:v>FAIL</x:v>
      </x:c>
      <x:c r="Q2208" s="9" t="n">
        <x:f>IF(AND(T2208=1,G2208=P2208),1,0)</x:f>
        <x:v>1</x:v>
      </x:c>
      <x:c r="R2208" s="9" t="n">
        <x:f>IF(AND(T2208=1,G2208="PASS",P2208="FAIL"),1,0)</x:f>
        <x:v>0</x:v>
      </x:c>
      <x:c r="S2208" s="9" t="n">
        <x:f>IF(AND(T2208=1,G2208="FAIL",P2208="PASS"),1,0)</x:f>
        <x:v>0</x:v>
      </x:c>
      <x:c r="T2208" s="9" t="n">
        <x:v>1</x:v>
      </x:c>
      <x:c r="U2208" s="9" t="n">
        <x:v>5</x:v>
      </x:c>
      <x:c r="V2208" s="9" t="str">
        <x:v>MVP/SHACL_GENERATION_PIPELINE/experiments/LUNA_NO_SEMANTIC_VALIDATOR/RUN_01/runs/RUN-I2-005-20260901T094708791108Z/artifacts/attempt_01/candidate_shape.ttl</x:v>
      </x:c>
    </x:row>
    <x:row r="2209" ht="22" customHeight="1">
      <x:c r="A2209" s="10" t="str">
        <x:v>NO_SEMANTIC</x:v>
      </x:c>
      <x:c r="B2209" s="10" t="str">
        <x:v>I2-005</x:v>
      </x:c>
      <x:c r="C2209" s="10" t="str">
        <x:v>I2-005-G-P01</x:v>
      </x:c>
      <x:c r="D2209" s="10" t="str">
        <x:v>RUN_01</x:v>
      </x:c>
      <x:c r="E2209" s="10" t="str">
        <x:v>ORIGINAL_LEDGER</x:v>
      </x:c>
      <x:c r="F2209" s="10" t="str">
        <x:v>PASS</x:v>
      </x:c>
      <x:c r="G2209" s="10" t="str">
        <x:v>PASS</x:v>
      </x:c>
      <x:c r="H2209" s="10" t="str">
        <x:v>EXECUTED</x:v>
      </x:c>
      <x:c r="I2209" s="10" t="str">
        <x:v>PARSED</x:v>
      </x:c>
      <x:c r="J2209" s="10" t="str">
        <x:v>NO_SEMANTIC_VALIDATOR_DETERMINISTIC_PASS</x:v>
      </x:c>
      <x:c r="K2209" s="10" t="str">
        <x:v>7023f2554adfd9586a0f4bdc51a2f0dc3aaf18c2e4a231bd9aaecd140bd0fee5</x:v>
      </x:c>
      <x:c r="L2209" s="10" t="str">
        <x:v>historical_three</x:v>
      </x:c>
      <x:c r="M2209" s="10" t="n">
        <x:v>1</x:v>
      </x:c>
      <x:c r="N2209" s="10" t="n">
        <x:v>0</x:v>
      </x:c>
      <x:c r="O2209" s="10" t="n">
        <x:v>0</x:v>
      </x:c>
      <x:c r="P2209" s="9" t="str">
        <x:f>'CaseReview'!U23</x:f>
        <x:v>PASS</x:v>
      </x:c>
      <x:c r="Q2209" s="9" t="n">
        <x:f>IF(AND(T2209=1,G2209=P2209),1,0)</x:f>
        <x:v>1</x:v>
      </x:c>
      <x:c r="R2209" s="9" t="n">
        <x:f>IF(AND(T2209=1,G2209="PASS",P2209="FAIL"),1,0)</x:f>
        <x:v>0</x:v>
      </x:c>
      <x:c r="S2209" s="9" t="n">
        <x:f>IF(AND(T2209=1,G2209="FAIL",P2209="PASS"),1,0)</x:f>
        <x:v>0</x:v>
      </x:c>
      <x:c r="T2209" s="9" t="n">
        <x:v>1</x:v>
      </x:c>
      <x:c r="U2209" s="9" t="n">
        <x:v>5</x:v>
      </x:c>
      <x:c r="V2209" s="9" t="str">
        <x:v>MVP/SHACL_GENERATION_PIPELINE/experiments/LUNA_NO_SEMANTIC_VALIDATOR/RUN_01/runs/RUN-I2-005-20260901T094708791108Z/artifacts/attempt_01/candidate_shape.ttl</x:v>
      </x:c>
    </x:row>
    <x:row r="2210" ht="22" customHeight="1">
      <x:c r="A2210" s="10" t="str">
        <x:v>NO_SEMANTIC</x:v>
      </x:c>
      <x:c r="B2210" s="10" t="str">
        <x:v>I2-006</x:v>
      </x:c>
      <x:c r="C2210" s="10" t="str">
        <x:v>I2-006-F01</x:v>
      </x:c>
      <x:c r="D2210" s="10" t="str">
        <x:v>RUN_01</x:v>
      </x:c>
      <x:c r="E2210" s="10" t="str">
        <x:v>ORIGINAL_LEDGER</x:v>
      </x:c>
      <x:c r="F2210" s="10" t="str">
        <x:v>FAIL</x:v>
      </x:c>
      <x:c r="G2210" s="10" t="str">
        <x:v>FAIL</x:v>
      </x:c>
      <x:c r="H2210" s="10" t="str">
        <x:v>EXECUTED</x:v>
      </x:c>
      <x:c r="I2210" s="10" t="str">
        <x:v>PARSED</x:v>
      </x:c>
      <x:c r="J2210" s="10" t="str">
        <x:v>NO_SEMANTIC_VALIDATOR_DETERMINISTIC_PASS</x:v>
      </x:c>
      <x:c r="K2210" s="10" t="str">
        <x:v>e508046728e168dce95647bd2f93b14b9adb717a8b327818c46a655623752cbc</x:v>
      </x:c>
      <x:c r="L2210" s="10" t="str">
        <x:v>historical_three</x:v>
      </x:c>
      <x:c r="M2210" s="10" t="n">
        <x:v>1</x:v>
      </x:c>
      <x:c r="N2210" s="10" t="n">
        <x:v>0</x:v>
      </x:c>
      <x:c r="O2210" s="10" t="n">
        <x:v>0</x:v>
      </x:c>
      <x:c r="P2210" s="9" t="str">
        <x:f>'CaseReview'!U24</x:f>
        <x:v>FAIL</x:v>
      </x:c>
      <x:c r="Q2210" s="9" t="n">
        <x:f>IF(AND(T2210=1,G2210=P2210),1,0)</x:f>
        <x:v>1</x:v>
      </x:c>
      <x:c r="R2210" s="9" t="n">
        <x:f>IF(AND(T2210=1,G2210="PASS",P2210="FAIL"),1,0)</x:f>
        <x:v>0</x:v>
      </x:c>
      <x:c r="S2210" s="9" t="n">
        <x:f>IF(AND(T2210=1,G2210="FAIL",P2210="PASS"),1,0)</x:f>
        <x:v>0</x:v>
      </x:c>
      <x:c r="T2210" s="9" t="n">
        <x:v>1</x:v>
      </x:c>
      <x:c r="U2210" s="9" t="n">
        <x:v>5</x:v>
      </x:c>
      <x:c r="V2210" s="9" t="str">
        <x:v>MVP/SHACL_GENERATION_PIPELINE/experiments/LUNA_NO_SEMANTIC_VALIDATOR/RUN_01/runs/RUN-I2-006-20260901T094721254470Z/artifacts/attempt_01/candidate_shape.ttl</x:v>
      </x:c>
    </x:row>
    <x:row r="2211" ht="22" customHeight="1">
      <x:c r="A2211" s="10" t="str">
        <x:v>NO_SEMANTIC</x:v>
      </x:c>
      <x:c r="B2211" s="10" t="str">
        <x:v>I2-006</x:v>
      </x:c>
      <x:c r="C2211" s="10" t="str">
        <x:v>I2-006-F02</x:v>
      </x:c>
      <x:c r="D2211" s="10" t="str">
        <x:v>RUN_01</x:v>
      </x:c>
      <x:c r="E2211" s="10" t="str">
        <x:v>ORIGINAL_LEDGER</x:v>
      </x:c>
      <x:c r="F2211" s="10" t="str">
        <x:v>FAIL</x:v>
      </x:c>
      <x:c r="G2211" s="10" t="str">
        <x:v>FAIL</x:v>
      </x:c>
      <x:c r="H2211" s="10" t="str">
        <x:v>EXECUTED</x:v>
      </x:c>
      <x:c r="I2211" s="10" t="str">
        <x:v>PARSED</x:v>
      </x:c>
      <x:c r="J2211" s="10" t="str">
        <x:v>NO_SEMANTIC_VALIDATOR_DETERMINISTIC_PASS</x:v>
      </x:c>
      <x:c r="K2211" s="10" t="str">
        <x:v>e508046728e168dce95647bd2f93b14b9adb717a8b327818c46a655623752cbc</x:v>
      </x:c>
      <x:c r="L2211" s="10" t="str">
        <x:v>historical_three</x:v>
      </x:c>
      <x:c r="M2211" s="10" t="n">
        <x:v>1</x:v>
      </x:c>
      <x:c r="N2211" s="10" t="n">
        <x:v>0</x:v>
      </x:c>
      <x:c r="O2211" s="10" t="n">
        <x:v>0</x:v>
      </x:c>
      <x:c r="P2211" s="9" t="str">
        <x:f>'CaseReview'!U25</x:f>
        <x:v>FAIL</x:v>
      </x:c>
      <x:c r="Q2211" s="9" t="n">
        <x:f>IF(AND(T2211=1,G2211=P2211),1,0)</x:f>
        <x:v>1</x:v>
      </x:c>
      <x:c r="R2211" s="9" t="n">
        <x:f>IF(AND(T2211=1,G2211="PASS",P2211="FAIL"),1,0)</x:f>
        <x:v>0</x:v>
      </x:c>
      <x:c r="S2211" s="9" t="n">
        <x:f>IF(AND(T2211=1,G2211="FAIL",P2211="PASS"),1,0)</x:f>
        <x:v>0</x:v>
      </x:c>
      <x:c r="T2211" s="9" t="n">
        <x:v>1</x:v>
      </x:c>
      <x:c r="U2211" s="9" t="n">
        <x:v>5</x:v>
      </x:c>
      <x:c r="V2211" s="9" t="str">
        <x:v>MVP/SHACL_GENERATION_PIPELINE/experiments/LUNA_NO_SEMANTIC_VALIDATOR/RUN_01/runs/RUN-I2-006-20260901T094721254470Z/artifacts/attempt_01/candidate_shape.ttl</x:v>
      </x:c>
    </x:row>
    <x:row r="2212" ht="22" customHeight="1">
      <x:c r="A2212" s="10" t="str">
        <x:v>NO_SEMANTIC</x:v>
      </x:c>
      <x:c r="B2212" s="10" t="str">
        <x:v>I2-006</x:v>
      </x:c>
      <x:c r="C2212" s="10" t="str">
        <x:v>I2-006-F03</x:v>
      </x:c>
      <x:c r="D2212" s="10" t="str">
        <x:v>RUN_01</x:v>
      </x:c>
      <x:c r="E2212" s="10" t="str">
        <x:v>ORIGINAL_LEDGER</x:v>
      </x:c>
      <x:c r="F2212" s="10" t="str">
        <x:v>FAIL</x:v>
      </x:c>
      <x:c r="G2212" s="10" t="str">
        <x:v>FAIL</x:v>
      </x:c>
      <x:c r="H2212" s="10" t="str">
        <x:v>EXECUTED</x:v>
      </x:c>
      <x:c r="I2212" s="10" t="str">
        <x:v>PARSED</x:v>
      </x:c>
      <x:c r="J2212" s="10" t="str">
        <x:v>NO_SEMANTIC_VALIDATOR_DETERMINISTIC_PASS</x:v>
      </x:c>
      <x:c r="K2212" s="10" t="str">
        <x:v>e508046728e168dce95647bd2f93b14b9adb717a8b327818c46a655623752cbc</x:v>
      </x:c>
      <x:c r="L2212" s="10" t="str">
        <x:v>historical_three</x:v>
      </x:c>
      <x:c r="M2212" s="10" t="n">
        <x:v>1</x:v>
      </x:c>
      <x:c r="N2212" s="10" t="n">
        <x:v>0</x:v>
      </x:c>
      <x:c r="O2212" s="10" t="n">
        <x:v>0</x:v>
      </x:c>
      <x:c r="P2212" s="9" t="str">
        <x:f>'CaseReview'!U26</x:f>
        <x:v>FAIL</x:v>
      </x:c>
      <x:c r="Q2212" s="9" t="n">
        <x:f>IF(AND(T2212=1,G2212=P2212),1,0)</x:f>
        <x:v>1</x:v>
      </x:c>
      <x:c r="R2212" s="9" t="n">
        <x:f>IF(AND(T2212=1,G2212="PASS",P2212="FAIL"),1,0)</x:f>
        <x:v>0</x:v>
      </x:c>
      <x:c r="S2212" s="9" t="n">
        <x:f>IF(AND(T2212=1,G2212="FAIL",P2212="PASS"),1,0)</x:f>
        <x:v>0</x:v>
      </x:c>
      <x:c r="T2212" s="9" t="n">
        <x:v>1</x:v>
      </x:c>
      <x:c r="U2212" s="9" t="n">
        <x:v>5</x:v>
      </x:c>
      <x:c r="V2212" s="9" t="str">
        <x:v>MVP/SHACL_GENERATION_PIPELINE/experiments/LUNA_NO_SEMANTIC_VALIDATOR/RUN_01/runs/RUN-I2-006-20260901T094721254470Z/artifacts/attempt_01/candidate_shape.ttl</x:v>
      </x:c>
    </x:row>
    <x:row r="2213" ht="22" customHeight="1">
      <x:c r="A2213" s="10" t="str">
        <x:v>NO_SEMANTIC</x:v>
      </x:c>
      <x:c r="B2213" s="10" t="str">
        <x:v>I2-006</x:v>
      </x:c>
      <x:c r="C2213" s="10" t="str">
        <x:v>I2-006-P01</x:v>
      </x:c>
      <x:c r="D2213" s="10" t="str">
        <x:v>RUN_01</x:v>
      </x:c>
      <x:c r="E2213" s="10" t="str">
        <x:v>ORIGINAL_LEDGER</x:v>
      </x:c>
      <x:c r="F2213" s="10" t="str">
        <x:v>PASS</x:v>
      </x:c>
      <x:c r="G2213" s="10" t="str">
        <x:v>FAIL</x:v>
      </x:c>
      <x:c r="H2213" s="10" t="str">
        <x:v>EXECUTED</x:v>
      </x:c>
      <x:c r="I2213" s="10" t="str">
        <x:v>PARSED</x:v>
      </x:c>
      <x:c r="J2213" s="10" t="str">
        <x:v>NO_SEMANTIC_VALIDATOR_DETERMINISTIC_PASS</x:v>
      </x:c>
      <x:c r="K2213" s="10" t="str">
        <x:v>e508046728e168dce95647bd2f93b14b9adb717a8b327818c46a655623752cbc</x:v>
      </x:c>
      <x:c r="L2213" s="10" t="str">
        <x:v>historical_three</x:v>
      </x:c>
      <x:c r="M2213" s="10" t="n">
        <x:v>0</x:v>
      </x:c>
      <x:c r="N2213" s="10" t="n">
        <x:v>0</x:v>
      </x:c>
      <x:c r="O2213" s="10" t="n">
        <x:v>1</x:v>
      </x:c>
      <x:c r="P2213" s="9" t="str">
        <x:f>'CaseReview'!U27</x:f>
        <x:v>PASS</x:v>
      </x:c>
      <x:c r="Q2213" s="9" t="n">
        <x:f>IF(AND(T2213=1,G2213=P2213),1,0)</x:f>
        <x:v>0</x:v>
      </x:c>
      <x:c r="R2213" s="9" t="n">
        <x:f>IF(AND(T2213=1,G2213="PASS",P2213="FAIL"),1,0)</x:f>
        <x:v>0</x:v>
      </x:c>
      <x:c r="S2213" s="9" t="n">
        <x:f>IF(AND(T2213=1,G2213="FAIL",P2213="PASS"),1,0)</x:f>
        <x:v>1</x:v>
      </x:c>
      <x:c r="T2213" s="9" t="n">
        <x:v>1</x:v>
      </x:c>
      <x:c r="U2213" s="9" t="n">
        <x:v>5</x:v>
      </x:c>
      <x:c r="V2213" s="9" t="str">
        <x:v>MVP/SHACL_GENERATION_PIPELINE/experiments/LUNA_NO_SEMANTIC_VALIDATOR/RUN_01/runs/RUN-I2-006-20260901T094721254470Z/artifacts/attempt_01/candidate_shape.ttl</x:v>
      </x:c>
    </x:row>
    <x:row r="2214" ht="22" customHeight="1">
      <x:c r="A2214" s="10" t="str">
        <x:v>NO_SEMANTIC</x:v>
      </x:c>
      <x:c r="B2214" s="10" t="str">
        <x:v>I2-006</x:v>
      </x:c>
      <x:c r="C2214" s="10" t="str">
        <x:v>I2-006-P02</x:v>
      </x:c>
      <x:c r="D2214" s="10" t="str">
        <x:v>RUN_01</x:v>
      </x:c>
      <x:c r="E2214" s="10" t="str">
        <x:v>ORIGINAL_LEDGER</x:v>
      </x:c>
      <x:c r="F2214" s="10" t="str">
        <x:v>PASS</x:v>
      </x:c>
      <x:c r="G2214" s="10" t="str">
        <x:v>PASS</x:v>
      </x:c>
      <x:c r="H2214" s="10" t="str">
        <x:v>EXECUTED</x:v>
      </x:c>
      <x:c r="I2214" s="10" t="str">
        <x:v>PARSED</x:v>
      </x:c>
      <x:c r="J2214" s="10" t="str">
        <x:v>NO_SEMANTIC_VALIDATOR_DETERMINISTIC_PASS</x:v>
      </x:c>
      <x:c r="K2214" s="10" t="str">
        <x:v>e508046728e168dce95647bd2f93b14b9adb717a8b327818c46a655623752cbc</x:v>
      </x:c>
      <x:c r="L2214" s="10" t="str">
        <x:v>historical_three</x:v>
      </x:c>
      <x:c r="M2214" s="10" t="n">
        <x:v>1</x:v>
      </x:c>
      <x:c r="N2214" s="10" t="n">
        <x:v>0</x:v>
      </x:c>
      <x:c r="O2214" s="10" t="n">
        <x:v>0</x:v>
      </x:c>
      <x:c r="P2214" s="9" t="str">
        <x:f>'CaseReview'!U28</x:f>
        <x:v>PASS</x:v>
      </x:c>
      <x:c r="Q2214" s="9" t="n">
        <x:f>IF(AND(T2214=1,G2214=P2214),1,0)</x:f>
        <x:v>1</x:v>
      </x:c>
      <x:c r="R2214" s="9" t="n">
        <x:f>IF(AND(T2214=1,G2214="PASS",P2214="FAIL"),1,0)</x:f>
        <x:v>0</x:v>
      </x:c>
      <x:c r="S2214" s="9" t="n">
        <x:f>IF(AND(T2214=1,G2214="FAIL",P2214="PASS"),1,0)</x:f>
        <x:v>0</x:v>
      </x:c>
      <x:c r="T2214" s="9" t="n">
        <x:v>1</x:v>
      </x:c>
      <x:c r="U2214" s="9" t="n">
        <x:v>5</x:v>
      </x:c>
      <x:c r="V2214" s="9" t="str">
        <x:v>MVP/SHACL_GENERATION_PIPELINE/experiments/LUNA_NO_SEMANTIC_VALIDATOR/RUN_01/runs/RUN-I2-006-20260901T094721254470Z/artifacts/attempt_01/candidate_shape.ttl</x:v>
      </x:c>
    </x:row>
    <x:row r="2215" ht="22" customHeight="1">
      <x:c r="A2215" s="10" t="str">
        <x:v>NO_SEMANTIC</x:v>
      </x:c>
      <x:c r="B2215" s="10" t="str">
        <x:v>I2-008</x:v>
      </x:c>
      <x:c r="C2215" s="10" t="str">
        <x:v>I2-008-F01</x:v>
      </x:c>
      <x:c r="D2215" s="10" t="str">
        <x:v>RUN_01</x:v>
      </x:c>
      <x:c r="E2215" s="10" t="str">
        <x:v>ORIGINAL_LEDGER</x:v>
      </x:c>
      <x:c r="F2215" s="10" t="str">
        <x:v>FAIL</x:v>
      </x:c>
      <x:c r="G2215" s="10" t="str">
        <x:v>FAIL</x:v>
      </x:c>
      <x:c r="H2215" s="10" t="str">
        <x:v>EXECUTED</x:v>
      </x:c>
      <x:c r="I2215" s="10" t="str">
        <x:v>PARSED</x:v>
      </x:c>
      <x:c r="J2215" s="10" t="str">
        <x:v>NO_SEMANTIC_VALIDATOR_DETERMINISTIC_PASS</x:v>
      </x:c>
      <x:c r="K2215" s="10" t="str">
        <x:v>62d20c28badf81d299dec87e6cfa0ead2affa9a465b233699e93d868552e630f</x:v>
      </x:c>
      <x:c r="L2215" s="10" t="str">
        <x:v>historical_three</x:v>
      </x:c>
      <x:c r="M2215" s="10" t="n">
        <x:v>1</x:v>
      </x:c>
      <x:c r="N2215" s="10" t="n">
        <x:v>0</x:v>
      </x:c>
      <x:c r="O2215" s="10" t="n">
        <x:v>0</x:v>
      </x:c>
      <x:c r="P2215" s="9" t="str">
        <x:f>'CaseReview'!U29</x:f>
        <x:v>FAIL</x:v>
      </x:c>
      <x:c r="Q2215" s="9" t="n">
        <x:f>IF(AND(T2215=1,G2215=P2215),1,0)</x:f>
        <x:v>1</x:v>
      </x:c>
      <x:c r="R2215" s="9" t="n">
        <x:f>IF(AND(T2215=1,G2215="PASS",P2215="FAIL"),1,0)</x:f>
        <x:v>0</x:v>
      </x:c>
      <x:c r="S2215" s="9" t="n">
        <x:f>IF(AND(T2215=1,G2215="FAIL",P2215="PASS"),1,0)</x:f>
        <x:v>0</x:v>
      </x:c>
      <x:c r="T2215" s="9" t="n">
        <x:v>1</x:v>
      </x:c>
      <x:c r="U2215" s="9" t="n">
        <x:v>7</x:v>
      </x:c>
      <x:c r="V2215" s="9" t="str">
        <x:v>MVP/SHACL_GENERATION_PIPELINE/experiments/LUNA_NO_SEMANTIC_VALIDATOR/RUN_01/runs/RUN-I2-008-20260901T094740934223Z/artifacts/attempt_01/candidate_shape.ttl</x:v>
      </x:c>
    </x:row>
    <x:row r="2216" ht="22" customHeight="1">
      <x:c r="A2216" s="10" t="str">
        <x:v>NO_SEMANTIC</x:v>
      </x:c>
      <x:c r="B2216" s="10" t="str">
        <x:v>I2-008</x:v>
      </x:c>
      <x:c r="C2216" s="10" t="str">
        <x:v>I2-008-F02</x:v>
      </x:c>
      <x:c r="D2216" s="10" t="str">
        <x:v>RUN_01</x:v>
      </x:c>
      <x:c r="E2216" s="10" t="str">
        <x:v>ORIGINAL_LEDGER</x:v>
      </x:c>
      <x:c r="F2216" s="10" t="str">
        <x:v>FAIL</x:v>
      </x:c>
      <x:c r="G2216" s="10" t="str">
        <x:v>FAIL</x:v>
      </x:c>
      <x:c r="H2216" s="10" t="str">
        <x:v>EXECUTED</x:v>
      </x:c>
      <x:c r="I2216" s="10" t="str">
        <x:v>PARSED</x:v>
      </x:c>
      <x:c r="J2216" s="10" t="str">
        <x:v>NO_SEMANTIC_VALIDATOR_DETERMINISTIC_PASS</x:v>
      </x:c>
      <x:c r="K2216" s="10" t="str">
        <x:v>62d20c28badf81d299dec87e6cfa0ead2affa9a465b233699e93d868552e630f</x:v>
      </x:c>
      <x:c r="L2216" s="10" t="str">
        <x:v>historical_three</x:v>
      </x:c>
      <x:c r="M2216" s="10" t="n">
        <x:v>1</x:v>
      </x:c>
      <x:c r="N2216" s="10" t="n">
        <x:v>0</x:v>
      </x:c>
      <x:c r="O2216" s="10" t="n">
        <x:v>0</x:v>
      </x:c>
      <x:c r="P2216" s="9" t="str">
        <x:f>'CaseReview'!U30</x:f>
        <x:v>FAIL</x:v>
      </x:c>
      <x:c r="Q2216" s="9" t="n">
        <x:f>IF(AND(T2216=1,G2216=P2216),1,0)</x:f>
        <x:v>1</x:v>
      </x:c>
      <x:c r="R2216" s="9" t="n">
        <x:f>IF(AND(T2216=1,G2216="PASS",P2216="FAIL"),1,0)</x:f>
        <x:v>0</x:v>
      </x:c>
      <x:c r="S2216" s="9" t="n">
        <x:f>IF(AND(T2216=1,G2216="FAIL",P2216="PASS"),1,0)</x:f>
        <x:v>0</x:v>
      </x:c>
      <x:c r="T2216" s="9" t="n">
        <x:v>1</x:v>
      </x:c>
      <x:c r="U2216" s="9" t="n">
        <x:v>7</x:v>
      </x:c>
      <x:c r="V2216" s="9" t="str">
        <x:v>MVP/SHACL_GENERATION_PIPELINE/experiments/LUNA_NO_SEMANTIC_VALIDATOR/RUN_01/runs/RUN-I2-008-20260901T094740934223Z/artifacts/attempt_01/candidate_shape.ttl</x:v>
      </x:c>
    </x:row>
    <x:row r="2217" ht="22" customHeight="1">
      <x:c r="A2217" s="10" t="str">
        <x:v>NO_SEMANTIC</x:v>
      </x:c>
      <x:c r="B2217" s="10" t="str">
        <x:v>I2-008</x:v>
      </x:c>
      <x:c r="C2217" s="10" t="str">
        <x:v>I2-008-F03</x:v>
      </x:c>
      <x:c r="D2217" s="10" t="str">
        <x:v>RUN_01</x:v>
      </x:c>
      <x:c r="E2217" s="10" t="str">
        <x:v>ORIGINAL_LEDGER</x:v>
      </x:c>
      <x:c r="F2217" s="10" t="str">
        <x:v>FAIL</x:v>
      </x:c>
      <x:c r="G2217" s="10" t="str">
        <x:v>FAIL</x:v>
      </x:c>
      <x:c r="H2217" s="10" t="str">
        <x:v>EXECUTED</x:v>
      </x:c>
      <x:c r="I2217" s="10" t="str">
        <x:v>PARSED</x:v>
      </x:c>
      <x:c r="J2217" s="10" t="str">
        <x:v>NO_SEMANTIC_VALIDATOR_DETERMINISTIC_PASS</x:v>
      </x:c>
      <x:c r="K2217" s="10" t="str">
        <x:v>62d20c28badf81d299dec87e6cfa0ead2affa9a465b233699e93d868552e630f</x:v>
      </x:c>
      <x:c r="L2217" s="10" t="str">
        <x:v>historical_three</x:v>
      </x:c>
      <x:c r="M2217" s="10" t="n">
        <x:v>1</x:v>
      </x:c>
      <x:c r="N2217" s="10" t="n">
        <x:v>0</x:v>
      </x:c>
      <x:c r="O2217" s="10" t="n">
        <x:v>0</x:v>
      </x:c>
      <x:c r="P2217" s="9" t="str">
        <x:f>'CaseReview'!U31</x:f>
        <x:v>FAIL</x:v>
      </x:c>
      <x:c r="Q2217" s="9" t="n">
        <x:f>IF(AND(T2217=1,G2217=P2217),1,0)</x:f>
        <x:v>1</x:v>
      </x:c>
      <x:c r="R2217" s="9" t="n">
        <x:f>IF(AND(T2217=1,G2217="PASS",P2217="FAIL"),1,0)</x:f>
        <x:v>0</x:v>
      </x:c>
      <x:c r="S2217" s="9" t="n">
        <x:f>IF(AND(T2217=1,G2217="FAIL",P2217="PASS"),1,0)</x:f>
        <x:v>0</x:v>
      </x:c>
      <x:c r="T2217" s="9" t="n">
        <x:v>1</x:v>
      </x:c>
      <x:c r="U2217" s="9" t="n">
        <x:v>7</x:v>
      </x:c>
      <x:c r="V2217" s="9" t="str">
        <x:v>MVP/SHACL_GENERATION_PIPELINE/experiments/LUNA_NO_SEMANTIC_VALIDATOR/RUN_01/runs/RUN-I2-008-20260901T094740934223Z/artifacts/attempt_01/candidate_shape.ttl</x:v>
      </x:c>
    </x:row>
    <x:row r="2218" ht="22" customHeight="1">
      <x:c r="A2218" s="10" t="str">
        <x:v>NO_SEMANTIC</x:v>
      </x:c>
      <x:c r="B2218" s="10" t="str">
        <x:v>I2-008</x:v>
      </x:c>
      <x:c r="C2218" s="10" t="str">
        <x:v>I2-008-F04</x:v>
      </x:c>
      <x:c r="D2218" s="10" t="str">
        <x:v>RUN_01</x:v>
      </x:c>
      <x:c r="E2218" s="10" t="str">
        <x:v>ORIGINAL_LEDGER</x:v>
      </x:c>
      <x:c r="F2218" s="10" t="str">
        <x:v>FAIL</x:v>
      </x:c>
      <x:c r="G2218" s="10" t="str">
        <x:v>FAIL</x:v>
      </x:c>
      <x:c r="H2218" s="10" t="str">
        <x:v>EXECUTED</x:v>
      </x:c>
      <x:c r="I2218" s="10" t="str">
        <x:v>PARSED</x:v>
      </x:c>
      <x:c r="J2218" s="10" t="str">
        <x:v>NO_SEMANTIC_VALIDATOR_DETERMINISTIC_PASS</x:v>
      </x:c>
      <x:c r="K2218" s="10" t="str">
        <x:v>62d20c28badf81d299dec87e6cfa0ead2affa9a465b233699e93d868552e630f</x:v>
      </x:c>
      <x:c r="L2218" s="10" t="str">
        <x:v>historical_three</x:v>
      </x:c>
      <x:c r="M2218" s="10" t="n">
        <x:v>1</x:v>
      </x:c>
      <x:c r="N2218" s="10" t="n">
        <x:v>0</x:v>
      </x:c>
      <x:c r="O2218" s="10" t="n">
        <x:v>0</x:v>
      </x:c>
      <x:c r="P2218" s="9" t="str">
        <x:f>'CaseReview'!U32</x:f>
        <x:v>FAIL</x:v>
      </x:c>
      <x:c r="Q2218" s="9" t="n">
        <x:f>IF(AND(T2218=1,G2218=P2218),1,0)</x:f>
        <x:v>1</x:v>
      </x:c>
      <x:c r="R2218" s="9" t="n">
        <x:f>IF(AND(T2218=1,G2218="PASS",P2218="FAIL"),1,0)</x:f>
        <x:v>0</x:v>
      </x:c>
      <x:c r="S2218" s="9" t="n">
        <x:f>IF(AND(T2218=1,G2218="FAIL",P2218="PASS"),1,0)</x:f>
        <x:v>0</x:v>
      </x:c>
      <x:c r="T2218" s="9" t="n">
        <x:v>1</x:v>
      </x:c>
      <x:c r="U2218" s="9" t="n">
        <x:v>7</x:v>
      </x:c>
      <x:c r="V2218" s="9" t="str">
        <x:v>MVP/SHACL_GENERATION_PIPELINE/experiments/LUNA_NO_SEMANTIC_VALIDATOR/RUN_01/runs/RUN-I2-008-20260901T094740934223Z/artifacts/attempt_01/candidate_shape.ttl</x:v>
      </x:c>
    </x:row>
    <x:row r="2219" ht="22" customHeight="1">
      <x:c r="A2219" s="10" t="str">
        <x:v>NO_SEMANTIC</x:v>
      </x:c>
      <x:c r="B2219" s="10" t="str">
        <x:v>I2-008</x:v>
      </x:c>
      <x:c r="C2219" s="10" t="str">
        <x:v>I2-008-F05</x:v>
      </x:c>
      <x:c r="D2219" s="10" t="str">
        <x:v>RUN_01</x:v>
      </x:c>
      <x:c r="E2219" s="10" t="str">
        <x:v>ORIGINAL_LEDGER</x:v>
      </x:c>
      <x:c r="F2219" s="10" t="str">
        <x:v>FAIL</x:v>
      </x:c>
      <x:c r="G2219" s="10" t="str">
        <x:v>FAIL</x:v>
      </x:c>
      <x:c r="H2219" s="10" t="str">
        <x:v>EXECUTED</x:v>
      </x:c>
      <x:c r="I2219" s="10" t="str">
        <x:v>PARSED</x:v>
      </x:c>
      <x:c r="J2219" s="10" t="str">
        <x:v>NO_SEMANTIC_VALIDATOR_DETERMINISTIC_PASS</x:v>
      </x:c>
      <x:c r="K2219" s="10" t="str">
        <x:v>62d20c28badf81d299dec87e6cfa0ead2affa9a465b233699e93d868552e630f</x:v>
      </x:c>
      <x:c r="L2219" s="10" t="str">
        <x:v>historical_three</x:v>
      </x:c>
      <x:c r="M2219" s="10" t="n">
        <x:v>1</x:v>
      </x:c>
      <x:c r="N2219" s="10" t="n">
        <x:v>0</x:v>
      </x:c>
      <x:c r="O2219" s="10" t="n">
        <x:v>0</x:v>
      </x:c>
      <x:c r="P2219" s="9" t="str">
        <x:f>'CaseReview'!U33</x:f>
        <x:v>FAIL</x:v>
      </x:c>
      <x:c r="Q2219" s="9" t="n">
        <x:f>IF(AND(T2219=1,G2219=P2219),1,0)</x:f>
        <x:v>1</x:v>
      </x:c>
      <x:c r="R2219" s="9" t="n">
        <x:f>IF(AND(T2219=1,G2219="PASS",P2219="FAIL"),1,0)</x:f>
        <x:v>0</x:v>
      </x:c>
      <x:c r="S2219" s="9" t="n">
        <x:f>IF(AND(T2219=1,G2219="FAIL",P2219="PASS"),1,0)</x:f>
        <x:v>0</x:v>
      </x:c>
      <x:c r="T2219" s="9" t="n">
        <x:v>1</x:v>
      </x:c>
      <x:c r="U2219" s="9" t="n">
        <x:v>7</x:v>
      </x:c>
      <x:c r="V2219" s="9" t="str">
        <x:v>MVP/SHACL_GENERATION_PIPELINE/experiments/LUNA_NO_SEMANTIC_VALIDATOR/RUN_01/runs/RUN-I2-008-20260901T094740934223Z/artifacts/attempt_01/candidate_shape.ttl</x:v>
      </x:c>
    </x:row>
    <x:row r="2220" ht="22" customHeight="1">
      <x:c r="A2220" s="10" t="str">
        <x:v>NO_SEMANTIC</x:v>
      </x:c>
      <x:c r="B2220" s="10" t="str">
        <x:v>I2-008</x:v>
      </x:c>
      <x:c r="C2220" s="10" t="str">
        <x:v>I2-008-F06</x:v>
      </x:c>
      <x:c r="D2220" s="10" t="str">
        <x:v>RUN_01</x:v>
      </x:c>
      <x:c r="E2220" s="10" t="str">
        <x:v>ORIGINAL_LEDGER</x:v>
      </x:c>
      <x:c r="F2220" s="10" t="str">
        <x:v>FAIL</x:v>
      </x:c>
      <x:c r="G2220" s="10" t="str">
        <x:v>FAIL</x:v>
      </x:c>
      <x:c r="H2220" s="10" t="str">
        <x:v>EXECUTED</x:v>
      </x:c>
      <x:c r="I2220" s="10" t="str">
        <x:v>PARSED</x:v>
      </x:c>
      <x:c r="J2220" s="10" t="str">
        <x:v>NO_SEMANTIC_VALIDATOR_DETERMINISTIC_PASS</x:v>
      </x:c>
      <x:c r="K2220" s="10" t="str">
        <x:v>62d20c28badf81d299dec87e6cfa0ead2affa9a465b233699e93d868552e630f</x:v>
      </x:c>
      <x:c r="L2220" s="10" t="str">
        <x:v>historical_three</x:v>
      </x:c>
      <x:c r="M2220" s="10" t="n">
        <x:v>1</x:v>
      </x:c>
      <x:c r="N2220" s="10" t="n">
        <x:v>0</x:v>
      </x:c>
      <x:c r="O2220" s="10" t="n">
        <x:v>0</x:v>
      </x:c>
      <x:c r="P2220" s="9" t="str">
        <x:f>'CaseReview'!U34</x:f>
        <x:v>FAIL</x:v>
      </x:c>
      <x:c r="Q2220" s="9" t="n">
        <x:f>IF(AND(T2220=1,G2220=P2220),1,0)</x:f>
        <x:v>1</x:v>
      </x:c>
      <x:c r="R2220" s="9" t="n">
        <x:f>IF(AND(T2220=1,G2220="PASS",P2220="FAIL"),1,0)</x:f>
        <x:v>0</x:v>
      </x:c>
      <x:c r="S2220" s="9" t="n">
        <x:f>IF(AND(T2220=1,G2220="FAIL",P2220="PASS"),1,0)</x:f>
        <x:v>0</x:v>
      </x:c>
      <x:c r="T2220" s="9" t="n">
        <x:v>1</x:v>
      </x:c>
      <x:c r="U2220" s="9" t="n">
        <x:v>7</x:v>
      </x:c>
      <x:c r="V2220" s="9" t="str">
        <x:v>MVP/SHACL_GENERATION_PIPELINE/experiments/LUNA_NO_SEMANTIC_VALIDATOR/RUN_01/runs/RUN-I2-008-20260901T094740934223Z/artifacts/attempt_01/candidate_shape.ttl</x:v>
      </x:c>
    </x:row>
    <x:row r="2221" ht="22" customHeight="1">
      <x:c r="A2221" s="10" t="str">
        <x:v>NO_SEMANTIC</x:v>
      </x:c>
      <x:c r="B2221" s="10" t="str">
        <x:v>I2-008</x:v>
      </x:c>
      <x:c r="C2221" s="10" t="str">
        <x:v>I2-008-P01</x:v>
      </x:c>
      <x:c r="D2221" s="10" t="str">
        <x:v>RUN_01</x:v>
      </x:c>
      <x:c r="E2221" s="10" t="str">
        <x:v>ORIGINAL_LEDGER</x:v>
      </x:c>
      <x:c r="F2221" s="10" t="str">
        <x:v>PASS</x:v>
      </x:c>
      <x:c r="G2221" s="10" t="str">
        <x:v>FAIL</x:v>
      </x:c>
      <x:c r="H2221" s="10" t="str">
        <x:v>EXECUTED</x:v>
      </x:c>
      <x:c r="I2221" s="10" t="str">
        <x:v>PARSED</x:v>
      </x:c>
      <x:c r="J2221" s="10" t="str">
        <x:v>NO_SEMANTIC_VALIDATOR_DETERMINISTIC_PASS</x:v>
      </x:c>
      <x:c r="K2221" s="10" t="str">
        <x:v>62d20c28badf81d299dec87e6cfa0ead2affa9a465b233699e93d868552e630f</x:v>
      </x:c>
      <x:c r="L2221" s="10" t="str">
        <x:v>historical_three</x:v>
      </x:c>
      <x:c r="M2221" s="10" t="n">
        <x:v>0</x:v>
      </x:c>
      <x:c r="N2221" s="10" t="n">
        <x:v>0</x:v>
      </x:c>
      <x:c r="O2221" s="10" t="n">
        <x:v>1</x:v>
      </x:c>
      <x:c r="P2221" s="9" t="str">
        <x:f>'CaseReview'!U35</x:f>
        <x:v>PASS</x:v>
      </x:c>
      <x:c r="Q2221" s="9" t="n">
        <x:f>IF(AND(T2221=1,G2221=P2221),1,0)</x:f>
        <x:v>0</x:v>
      </x:c>
      <x:c r="R2221" s="9" t="n">
        <x:f>IF(AND(T2221=1,G2221="PASS",P2221="FAIL"),1,0)</x:f>
        <x:v>0</x:v>
      </x:c>
      <x:c r="S2221" s="9" t="n">
        <x:f>IF(AND(T2221=1,G2221="FAIL",P2221="PASS"),1,0)</x:f>
        <x:v>1</x:v>
      </x:c>
      <x:c r="T2221" s="9" t="n">
        <x:v>1</x:v>
      </x:c>
      <x:c r="U2221" s="9" t="n">
        <x:v>7</x:v>
      </x:c>
      <x:c r="V2221" s="9" t="str">
        <x:v>MVP/SHACL_GENERATION_PIPELINE/experiments/LUNA_NO_SEMANTIC_VALIDATOR/RUN_01/runs/RUN-I2-008-20260901T094740934223Z/artifacts/attempt_01/candidate_shape.ttl</x:v>
      </x:c>
    </x:row>
    <x:row r="2222" ht="22" customHeight="1">
      <x:c r="A2222" s="10" t="str">
        <x:v>NO_SEMANTIC</x:v>
      </x:c>
      <x:c r="B2222" s="10" t="str">
        <x:v>I2-009</x:v>
      </x:c>
      <x:c r="C2222" s="10" t="str">
        <x:v>I2-009-F01</x:v>
      </x:c>
      <x:c r="D2222" s="10" t="str">
        <x:v>RUN_01</x:v>
      </x:c>
      <x:c r="E2222" s="10" t="str">
        <x:v>ORIGINAL_LEDGER</x:v>
      </x:c>
      <x:c r="F2222" s="10" t="str">
        <x:v>FAIL</x:v>
      </x:c>
      <x:c r="G2222" s="10" t="str">
        <x:v>NO_VERDICT</x:v>
      </x:c>
      <x:c r="H2222" s="10" t="str">
        <x:v>INFRASTRUCTURE_FAILURE</x:v>
      </x:c>
      <x:c r="I2222" s="10" t="str">
        <x:v>NOT_PARSED</x:v>
      </x:c>
      <x:c r="J2222" s="10" t="str">
        <x:v>SYNTAX_REPAIR_EXHAUSTED</x:v>
      </x:c>
      <x:c r="K2222" s="10" t="str">
        <x:v>be0ec035f4ba7b21fb8cb364047a395bcf8eac9005d91985e799704fc2d52ce8</x:v>
      </x:c>
      <x:c r="L2222" s="10" t="str">
        <x:v>historical_three</x:v>
      </x:c>
      <x:c r="M2222" s="10" t="n">
        <x:v>0</x:v>
      </x:c>
      <x:c r="N2222" s="10" t="n">
        <x:v>0</x:v>
      </x:c>
      <x:c r="O2222" s="10" t="n">
        <x:v>0</x:v>
      </x:c>
      <x:c r="P2222" s="9" t="str">
        <x:f>'CaseReview'!U36</x:f>
        <x:v>FAIL</x:v>
      </x:c>
      <x:c r="Q2222" s="9" t="n">
        <x:f>IF(AND(T2222=1,G2222=P2222),1,0)</x:f>
        <x:v>0</x:v>
      </x:c>
      <x:c r="R2222" s="9" t="n">
        <x:f>IF(AND(T2222=1,G2222="PASS",P2222="FAIL"),1,0)</x:f>
        <x:v>0</x:v>
      </x:c>
      <x:c r="S2222" s="9" t="n">
        <x:f>IF(AND(T2222=1,G2222="FAIL",P2222="PASS"),1,0)</x:f>
        <x:v>0</x:v>
      </x:c>
      <x:c r="T2222" s="9" t="n">
        <x:v>0</x:v>
      </x:c>
      <x:c r="U2222" s="9" t="n">
        <x:v>11</x:v>
      </x:c>
      <x:c r="V2222" s="9" t="str">
        <x:v>MVP/SHACL_GENERATION_PIPELINE/experiments/LUNA_NO_SEMANTIC_VALIDATOR/RUN_01/runs/RUN-I2-009-20260901T094808888955Z/artifacts/attempt_01/candidate_shape.ttl</x:v>
      </x:c>
    </x:row>
    <x:row r="2223" ht="22" customHeight="1">
      <x:c r="A2223" s="10" t="str">
        <x:v>NO_SEMANTIC</x:v>
      </x:c>
      <x:c r="B2223" s="10" t="str">
        <x:v>I2-009</x:v>
      </x:c>
      <x:c r="C2223" s="10" t="str">
        <x:v>I2-009-F02</x:v>
      </x:c>
      <x:c r="D2223" s="10" t="str">
        <x:v>RUN_01</x:v>
      </x:c>
      <x:c r="E2223" s="10" t="str">
        <x:v>ORIGINAL_LEDGER</x:v>
      </x:c>
      <x:c r="F2223" s="10" t="str">
        <x:v>FAIL</x:v>
      </x:c>
      <x:c r="G2223" s="10" t="str">
        <x:v>NO_VERDICT</x:v>
      </x:c>
      <x:c r="H2223" s="10" t="str">
        <x:v>INFRASTRUCTURE_FAILURE</x:v>
      </x:c>
      <x:c r="I2223" s="10" t="str">
        <x:v>NOT_PARSED</x:v>
      </x:c>
      <x:c r="J2223" s="10" t="str">
        <x:v>SYNTAX_REPAIR_EXHAUSTED</x:v>
      </x:c>
      <x:c r="K2223" s="10" t="str">
        <x:v>be0ec035f4ba7b21fb8cb364047a395bcf8eac9005d91985e799704fc2d52ce8</x:v>
      </x:c>
      <x:c r="L2223" s="10" t="str">
        <x:v>historical_three</x:v>
      </x:c>
      <x:c r="M2223" s="10" t="n">
        <x:v>0</x:v>
      </x:c>
      <x:c r="N2223" s="10" t="n">
        <x:v>0</x:v>
      </x:c>
      <x:c r="O2223" s="10" t="n">
        <x:v>0</x:v>
      </x:c>
      <x:c r="P2223" s="9" t="str">
        <x:f>'CaseReview'!U37</x:f>
        <x:v>FAIL</x:v>
      </x:c>
      <x:c r="Q2223" s="9" t="n">
        <x:f>IF(AND(T2223=1,G2223=P2223),1,0)</x:f>
        <x:v>0</x:v>
      </x:c>
      <x:c r="R2223" s="9" t="n">
        <x:f>IF(AND(T2223=1,G2223="PASS",P2223="FAIL"),1,0)</x:f>
        <x:v>0</x:v>
      </x:c>
      <x:c r="S2223" s="9" t="n">
        <x:f>IF(AND(T2223=1,G2223="FAIL",P2223="PASS"),1,0)</x:f>
        <x:v>0</x:v>
      </x:c>
      <x:c r="T2223" s="9" t="n">
        <x:v>0</x:v>
      </x:c>
      <x:c r="U2223" s="9" t="n">
        <x:v>11</x:v>
      </x:c>
      <x:c r="V2223" s="9" t="str">
        <x:v>MVP/SHACL_GENERATION_PIPELINE/experiments/LUNA_NO_SEMANTIC_VALIDATOR/RUN_01/runs/RUN-I2-009-20260901T094808888955Z/artifacts/attempt_01/candidate_shape.ttl</x:v>
      </x:c>
    </x:row>
    <x:row r="2224" ht="22" customHeight="1">
      <x:c r="A2224" s="10" t="str">
        <x:v>NO_SEMANTIC</x:v>
      </x:c>
      <x:c r="B2224" s="10" t="str">
        <x:v>I2-009</x:v>
      </x:c>
      <x:c r="C2224" s="10" t="str">
        <x:v>I2-009-F03</x:v>
      </x:c>
      <x:c r="D2224" s="10" t="str">
        <x:v>RUN_01</x:v>
      </x:c>
      <x:c r="E2224" s="10" t="str">
        <x:v>ORIGINAL_LEDGER</x:v>
      </x:c>
      <x:c r="F2224" s="10" t="str">
        <x:v>FAIL</x:v>
      </x:c>
      <x:c r="G2224" s="10" t="str">
        <x:v>NO_VERDICT</x:v>
      </x:c>
      <x:c r="H2224" s="10" t="str">
        <x:v>INFRASTRUCTURE_FAILURE</x:v>
      </x:c>
      <x:c r="I2224" s="10" t="str">
        <x:v>NOT_PARSED</x:v>
      </x:c>
      <x:c r="J2224" s="10" t="str">
        <x:v>SYNTAX_REPAIR_EXHAUSTED</x:v>
      </x:c>
      <x:c r="K2224" s="10" t="str">
        <x:v>be0ec035f4ba7b21fb8cb364047a395bcf8eac9005d91985e799704fc2d52ce8</x:v>
      </x:c>
      <x:c r="L2224" s="10" t="str">
        <x:v>historical_three</x:v>
      </x:c>
      <x:c r="M2224" s="10" t="n">
        <x:v>0</x:v>
      </x:c>
      <x:c r="N2224" s="10" t="n">
        <x:v>0</x:v>
      </x:c>
      <x:c r="O2224" s="10" t="n">
        <x:v>0</x:v>
      </x:c>
      <x:c r="P2224" s="9" t="str">
        <x:f>'CaseReview'!U38</x:f>
        <x:v>FAIL</x:v>
      </x:c>
      <x:c r="Q2224" s="9" t="n">
        <x:f>IF(AND(T2224=1,G2224=P2224),1,0)</x:f>
        <x:v>0</x:v>
      </x:c>
      <x:c r="R2224" s="9" t="n">
        <x:f>IF(AND(T2224=1,G2224="PASS",P2224="FAIL"),1,0)</x:f>
        <x:v>0</x:v>
      </x:c>
      <x:c r="S2224" s="9" t="n">
        <x:f>IF(AND(T2224=1,G2224="FAIL",P2224="PASS"),1,0)</x:f>
        <x:v>0</x:v>
      </x:c>
      <x:c r="T2224" s="9" t="n">
        <x:v>0</x:v>
      </x:c>
      <x:c r="U2224" s="9" t="n">
        <x:v>11</x:v>
      </x:c>
      <x:c r="V2224" s="9" t="str">
        <x:v>MVP/SHACL_GENERATION_PIPELINE/experiments/LUNA_NO_SEMANTIC_VALIDATOR/RUN_01/runs/RUN-I2-009-20260901T094808888955Z/artifacts/attempt_01/candidate_shape.ttl</x:v>
      </x:c>
    </x:row>
    <x:row r="2225" ht="22" customHeight="1">
      <x:c r="A2225" s="10" t="str">
        <x:v>NO_SEMANTIC</x:v>
      </x:c>
      <x:c r="B2225" s="10" t="str">
        <x:v>I2-009</x:v>
      </x:c>
      <x:c r="C2225" s="10" t="str">
        <x:v>I2-009-F04</x:v>
      </x:c>
      <x:c r="D2225" s="10" t="str">
        <x:v>RUN_01</x:v>
      </x:c>
      <x:c r="E2225" s="10" t="str">
        <x:v>ORIGINAL_LEDGER</x:v>
      </x:c>
      <x:c r="F2225" s="10" t="str">
        <x:v>FAIL</x:v>
      </x:c>
      <x:c r="G2225" s="10" t="str">
        <x:v>NO_VERDICT</x:v>
      </x:c>
      <x:c r="H2225" s="10" t="str">
        <x:v>INFRASTRUCTURE_FAILURE</x:v>
      </x:c>
      <x:c r="I2225" s="10" t="str">
        <x:v>NOT_PARSED</x:v>
      </x:c>
      <x:c r="J2225" s="10" t="str">
        <x:v>SYNTAX_REPAIR_EXHAUSTED</x:v>
      </x:c>
      <x:c r="K2225" s="10" t="str">
        <x:v>be0ec035f4ba7b21fb8cb364047a395bcf8eac9005d91985e799704fc2d52ce8</x:v>
      </x:c>
      <x:c r="L2225" s="10" t="str">
        <x:v>historical_three</x:v>
      </x:c>
      <x:c r="M2225" s="10" t="n">
        <x:v>0</x:v>
      </x:c>
      <x:c r="N2225" s="10" t="n">
        <x:v>0</x:v>
      </x:c>
      <x:c r="O2225" s="10" t="n">
        <x:v>0</x:v>
      </x:c>
      <x:c r="P2225" s="9" t="str">
        <x:f>'CaseReview'!U39</x:f>
        <x:v>FAIL</x:v>
      </x:c>
      <x:c r="Q2225" s="9" t="n">
        <x:f>IF(AND(T2225=1,G2225=P2225),1,0)</x:f>
        <x:v>0</x:v>
      </x:c>
      <x:c r="R2225" s="9" t="n">
        <x:f>IF(AND(T2225=1,G2225="PASS",P2225="FAIL"),1,0)</x:f>
        <x:v>0</x:v>
      </x:c>
      <x:c r="S2225" s="9" t="n">
        <x:f>IF(AND(T2225=1,G2225="FAIL",P2225="PASS"),1,0)</x:f>
        <x:v>0</x:v>
      </x:c>
      <x:c r="T2225" s="9" t="n">
        <x:v>0</x:v>
      </x:c>
      <x:c r="U2225" s="9" t="n">
        <x:v>11</x:v>
      </x:c>
      <x:c r="V2225" s="9" t="str">
        <x:v>MVP/SHACL_GENERATION_PIPELINE/experiments/LUNA_NO_SEMANTIC_VALIDATOR/RUN_01/runs/RUN-I2-009-20260901T094808888955Z/artifacts/attempt_01/candidate_shape.ttl</x:v>
      </x:c>
    </x:row>
    <x:row r="2226" ht="22" customHeight="1">
      <x:c r="A2226" s="10" t="str">
        <x:v>NO_SEMANTIC</x:v>
      </x:c>
      <x:c r="B2226" s="10" t="str">
        <x:v>I2-009</x:v>
      </x:c>
      <x:c r="C2226" s="10" t="str">
        <x:v>I2-009-F05</x:v>
      </x:c>
      <x:c r="D2226" s="10" t="str">
        <x:v>RUN_01</x:v>
      </x:c>
      <x:c r="E2226" s="10" t="str">
        <x:v>ORIGINAL_LEDGER</x:v>
      </x:c>
      <x:c r="F2226" s="10" t="str">
        <x:v>FAIL</x:v>
      </x:c>
      <x:c r="G2226" s="10" t="str">
        <x:v>NO_VERDICT</x:v>
      </x:c>
      <x:c r="H2226" s="10" t="str">
        <x:v>INFRASTRUCTURE_FAILURE</x:v>
      </x:c>
      <x:c r="I2226" s="10" t="str">
        <x:v>NOT_PARSED</x:v>
      </x:c>
      <x:c r="J2226" s="10" t="str">
        <x:v>SYNTAX_REPAIR_EXHAUSTED</x:v>
      </x:c>
      <x:c r="K2226" s="10" t="str">
        <x:v>be0ec035f4ba7b21fb8cb364047a395bcf8eac9005d91985e799704fc2d52ce8</x:v>
      </x:c>
      <x:c r="L2226" s="10" t="str">
        <x:v>historical_three</x:v>
      </x:c>
      <x:c r="M2226" s="10" t="n">
        <x:v>0</x:v>
      </x:c>
      <x:c r="N2226" s="10" t="n">
        <x:v>0</x:v>
      </x:c>
      <x:c r="O2226" s="10" t="n">
        <x:v>0</x:v>
      </x:c>
      <x:c r="P2226" s="9" t="str">
        <x:f>'CaseReview'!U40</x:f>
        <x:v>FAIL</x:v>
      </x:c>
      <x:c r="Q2226" s="9" t="n">
        <x:f>IF(AND(T2226=1,G2226=P2226),1,0)</x:f>
        <x:v>0</x:v>
      </x:c>
      <x:c r="R2226" s="9" t="n">
        <x:f>IF(AND(T2226=1,G2226="PASS",P2226="FAIL"),1,0)</x:f>
        <x:v>0</x:v>
      </x:c>
      <x:c r="S2226" s="9" t="n">
        <x:f>IF(AND(T2226=1,G2226="FAIL",P2226="PASS"),1,0)</x:f>
        <x:v>0</x:v>
      </x:c>
      <x:c r="T2226" s="9" t="n">
        <x:v>0</x:v>
      </x:c>
      <x:c r="U2226" s="9" t="n">
        <x:v>11</x:v>
      </x:c>
      <x:c r="V2226" s="9" t="str">
        <x:v>MVP/SHACL_GENERATION_PIPELINE/experiments/LUNA_NO_SEMANTIC_VALIDATOR/RUN_01/runs/RUN-I2-009-20260901T094808888955Z/artifacts/attempt_01/candidate_shape.ttl</x:v>
      </x:c>
    </x:row>
    <x:row r="2227" ht="22" customHeight="1">
      <x:c r="A2227" s="10" t="str">
        <x:v>NO_SEMANTIC</x:v>
      </x:c>
      <x:c r="B2227" s="10" t="str">
        <x:v>I2-009</x:v>
      </x:c>
      <x:c r="C2227" s="10" t="str">
        <x:v>I2-009-F06</x:v>
      </x:c>
      <x:c r="D2227" s="10" t="str">
        <x:v>RUN_01</x:v>
      </x:c>
      <x:c r="E2227" s="10" t="str">
        <x:v>ORIGINAL_LEDGER</x:v>
      </x:c>
      <x:c r="F2227" s="10" t="str">
        <x:v>FAIL</x:v>
      </x:c>
      <x:c r="G2227" s="10" t="str">
        <x:v>NO_VERDICT</x:v>
      </x:c>
      <x:c r="H2227" s="10" t="str">
        <x:v>INFRASTRUCTURE_FAILURE</x:v>
      </x:c>
      <x:c r="I2227" s="10" t="str">
        <x:v>NOT_PARSED</x:v>
      </x:c>
      <x:c r="J2227" s="10" t="str">
        <x:v>SYNTAX_REPAIR_EXHAUSTED</x:v>
      </x:c>
      <x:c r="K2227" s="10" t="str">
        <x:v>be0ec035f4ba7b21fb8cb364047a395bcf8eac9005d91985e799704fc2d52ce8</x:v>
      </x:c>
      <x:c r="L2227" s="10" t="str">
        <x:v>historical_three</x:v>
      </x:c>
      <x:c r="M2227" s="10" t="n">
        <x:v>0</x:v>
      </x:c>
      <x:c r="N2227" s="10" t="n">
        <x:v>0</x:v>
      </x:c>
      <x:c r="O2227" s="10" t="n">
        <x:v>0</x:v>
      </x:c>
      <x:c r="P2227" s="9" t="str">
        <x:f>'CaseReview'!U41</x:f>
        <x:v>FAIL</x:v>
      </x:c>
      <x:c r="Q2227" s="9" t="n">
        <x:f>IF(AND(T2227=1,G2227=P2227),1,0)</x:f>
        <x:v>0</x:v>
      </x:c>
      <x:c r="R2227" s="9" t="n">
        <x:f>IF(AND(T2227=1,G2227="PASS",P2227="FAIL"),1,0)</x:f>
        <x:v>0</x:v>
      </x:c>
      <x:c r="S2227" s="9" t="n">
        <x:f>IF(AND(T2227=1,G2227="FAIL",P2227="PASS"),1,0)</x:f>
        <x:v>0</x:v>
      </x:c>
      <x:c r="T2227" s="9" t="n">
        <x:v>0</x:v>
      </x:c>
      <x:c r="U2227" s="9" t="n">
        <x:v>11</x:v>
      </x:c>
      <x:c r="V2227" s="9" t="str">
        <x:v>MVP/SHACL_GENERATION_PIPELINE/experiments/LUNA_NO_SEMANTIC_VALIDATOR/RUN_01/runs/RUN-I2-009-20260901T094808888955Z/artifacts/attempt_01/candidate_shape.ttl</x:v>
      </x:c>
    </x:row>
    <x:row r="2228" ht="22" customHeight="1">
      <x:c r="A2228" s="10" t="str">
        <x:v>NO_SEMANTIC</x:v>
      </x:c>
      <x:c r="B2228" s="10" t="str">
        <x:v>I2-009</x:v>
      </x:c>
      <x:c r="C2228" s="10" t="str">
        <x:v>I2-009-F07</x:v>
      </x:c>
      <x:c r="D2228" s="10" t="str">
        <x:v>RUN_01</x:v>
      </x:c>
      <x:c r="E2228" s="10" t="str">
        <x:v>ORIGINAL_LEDGER</x:v>
      </x:c>
      <x:c r="F2228" s="10" t="str">
        <x:v>FAIL</x:v>
      </x:c>
      <x:c r="G2228" s="10" t="str">
        <x:v>NO_VERDICT</x:v>
      </x:c>
      <x:c r="H2228" s="10" t="str">
        <x:v>INFRASTRUCTURE_FAILURE</x:v>
      </x:c>
      <x:c r="I2228" s="10" t="str">
        <x:v>NOT_PARSED</x:v>
      </x:c>
      <x:c r="J2228" s="10" t="str">
        <x:v>SYNTAX_REPAIR_EXHAUSTED</x:v>
      </x:c>
      <x:c r="K2228" s="10" t="str">
        <x:v>be0ec035f4ba7b21fb8cb364047a395bcf8eac9005d91985e799704fc2d52ce8</x:v>
      </x:c>
      <x:c r="L2228" s="10" t="str">
        <x:v>historical_three</x:v>
      </x:c>
      <x:c r="M2228" s="10" t="n">
        <x:v>0</x:v>
      </x:c>
      <x:c r="N2228" s="10" t="n">
        <x:v>0</x:v>
      </x:c>
      <x:c r="O2228" s="10" t="n">
        <x:v>0</x:v>
      </x:c>
      <x:c r="P2228" s="9" t="str">
        <x:f>'CaseReview'!U42</x:f>
        <x:v>FAIL</x:v>
      </x:c>
      <x:c r="Q2228" s="9" t="n">
        <x:f>IF(AND(T2228=1,G2228=P2228),1,0)</x:f>
        <x:v>0</x:v>
      </x:c>
      <x:c r="R2228" s="9" t="n">
        <x:f>IF(AND(T2228=1,G2228="PASS",P2228="FAIL"),1,0)</x:f>
        <x:v>0</x:v>
      </x:c>
      <x:c r="S2228" s="9" t="n">
        <x:f>IF(AND(T2228=1,G2228="FAIL",P2228="PASS"),1,0)</x:f>
        <x:v>0</x:v>
      </x:c>
      <x:c r="T2228" s="9" t="n">
        <x:v>0</x:v>
      </x:c>
      <x:c r="U2228" s="9" t="n">
        <x:v>11</x:v>
      </x:c>
      <x:c r="V2228" s="9" t="str">
        <x:v>MVP/SHACL_GENERATION_PIPELINE/experiments/LUNA_NO_SEMANTIC_VALIDATOR/RUN_01/runs/RUN-I2-009-20260901T094808888955Z/artifacts/attempt_01/candidate_shape.ttl</x:v>
      </x:c>
    </x:row>
    <x:row r="2229" ht="22" customHeight="1">
      <x:c r="A2229" s="10" t="str">
        <x:v>NO_SEMANTIC</x:v>
      </x:c>
      <x:c r="B2229" s="10" t="str">
        <x:v>I2-009</x:v>
      </x:c>
      <x:c r="C2229" s="10" t="str">
        <x:v>I2-009-P01</x:v>
      </x:c>
      <x:c r="D2229" s="10" t="str">
        <x:v>RUN_01</x:v>
      </x:c>
      <x:c r="E2229" s="10" t="str">
        <x:v>ORIGINAL_LEDGER</x:v>
      </x:c>
      <x:c r="F2229" s="10" t="str">
        <x:v>PASS</x:v>
      </x:c>
      <x:c r="G2229" s="10" t="str">
        <x:v>NO_VERDICT</x:v>
      </x:c>
      <x:c r="H2229" s="10" t="str">
        <x:v>INFRASTRUCTURE_FAILURE</x:v>
      </x:c>
      <x:c r="I2229" s="10" t="str">
        <x:v>NOT_PARSED</x:v>
      </x:c>
      <x:c r="J2229" s="10" t="str">
        <x:v>SYNTAX_REPAIR_EXHAUSTED</x:v>
      </x:c>
      <x:c r="K2229" s="10" t="str">
        <x:v>be0ec035f4ba7b21fb8cb364047a395bcf8eac9005d91985e799704fc2d52ce8</x:v>
      </x:c>
      <x:c r="L2229" s="10" t="str">
        <x:v>historical_three</x:v>
      </x:c>
      <x:c r="M2229" s="10" t="n">
        <x:v>0</x:v>
      </x:c>
      <x:c r="N2229" s="10" t="n">
        <x:v>0</x:v>
      </x:c>
      <x:c r="O2229" s="10" t="n">
        <x:v>0</x:v>
      </x:c>
      <x:c r="P2229" s="9" t="str">
        <x:f>'CaseReview'!U43</x:f>
        <x:v>PASS</x:v>
      </x:c>
      <x:c r="Q2229" s="9" t="n">
        <x:f>IF(AND(T2229=1,G2229=P2229),1,0)</x:f>
        <x:v>0</x:v>
      </x:c>
      <x:c r="R2229" s="9" t="n">
        <x:f>IF(AND(T2229=1,G2229="PASS",P2229="FAIL"),1,0)</x:f>
        <x:v>0</x:v>
      </x:c>
      <x:c r="S2229" s="9" t="n">
        <x:f>IF(AND(T2229=1,G2229="FAIL",P2229="PASS"),1,0)</x:f>
        <x:v>0</x:v>
      </x:c>
      <x:c r="T2229" s="9" t="n">
        <x:v>0</x:v>
      </x:c>
      <x:c r="U2229" s="9" t="n">
        <x:v>11</x:v>
      </x:c>
      <x:c r="V2229" s="9" t="str">
        <x:v>MVP/SHACL_GENERATION_PIPELINE/experiments/LUNA_NO_SEMANTIC_VALIDATOR/RUN_01/runs/RUN-I2-009-20260901T094808888955Z/artifacts/attempt_01/candidate_shape.ttl</x:v>
      </x:c>
    </x:row>
    <x:row r="2230" ht="22" customHeight="1">
      <x:c r="A2230" s="10" t="str">
        <x:v>NO_SEMANTIC</x:v>
      </x:c>
      <x:c r="B2230" s="10" t="str">
        <x:v>I2-009</x:v>
      </x:c>
      <x:c r="C2230" s="10" t="str">
        <x:v>I2-009-P02</x:v>
      </x:c>
      <x:c r="D2230" s="10" t="str">
        <x:v>RUN_01</x:v>
      </x:c>
      <x:c r="E2230" s="10" t="str">
        <x:v>ORIGINAL_LEDGER</x:v>
      </x:c>
      <x:c r="F2230" s="10" t="str">
        <x:v>PASS</x:v>
      </x:c>
      <x:c r="G2230" s="10" t="str">
        <x:v>NO_VERDICT</x:v>
      </x:c>
      <x:c r="H2230" s="10" t="str">
        <x:v>INFRASTRUCTURE_FAILURE</x:v>
      </x:c>
      <x:c r="I2230" s="10" t="str">
        <x:v>NOT_PARSED</x:v>
      </x:c>
      <x:c r="J2230" s="10" t="str">
        <x:v>SYNTAX_REPAIR_EXHAUSTED</x:v>
      </x:c>
      <x:c r="K2230" s="10" t="str">
        <x:v>be0ec035f4ba7b21fb8cb364047a395bcf8eac9005d91985e799704fc2d52ce8</x:v>
      </x:c>
      <x:c r="L2230" s="10" t="str">
        <x:v>historical_three</x:v>
      </x:c>
      <x:c r="M2230" s="10" t="n">
        <x:v>0</x:v>
      </x:c>
      <x:c r="N2230" s="10" t="n">
        <x:v>0</x:v>
      </x:c>
      <x:c r="O2230" s="10" t="n">
        <x:v>0</x:v>
      </x:c>
      <x:c r="P2230" s="9" t="str">
        <x:f>'CaseReview'!U44</x:f>
        <x:v>PASS</x:v>
      </x:c>
      <x:c r="Q2230" s="9" t="n">
        <x:f>IF(AND(T2230=1,G2230=P2230),1,0)</x:f>
        <x:v>0</x:v>
      </x:c>
      <x:c r="R2230" s="9" t="n">
        <x:f>IF(AND(T2230=1,G2230="PASS",P2230="FAIL"),1,0)</x:f>
        <x:v>0</x:v>
      </x:c>
      <x:c r="S2230" s="9" t="n">
        <x:f>IF(AND(T2230=1,G2230="FAIL",P2230="PASS"),1,0)</x:f>
        <x:v>0</x:v>
      </x:c>
      <x:c r="T2230" s="9" t="n">
        <x:v>0</x:v>
      </x:c>
      <x:c r="U2230" s="9" t="n">
        <x:v>11</x:v>
      </x:c>
      <x:c r="V2230" s="9" t="str">
        <x:v>MVP/SHACL_GENERATION_PIPELINE/experiments/LUNA_NO_SEMANTIC_VALIDATOR/RUN_01/runs/RUN-I2-009-20260901T094808888955Z/artifacts/attempt_01/candidate_shape.ttl</x:v>
      </x:c>
    </x:row>
    <x:row r="2231" ht="22" customHeight="1">
      <x:c r="A2231" s="10" t="str">
        <x:v>NO_SEMANTIC</x:v>
      </x:c>
      <x:c r="B2231" s="10" t="str">
        <x:v>I2-009</x:v>
      </x:c>
      <x:c r="C2231" s="10" t="str">
        <x:v>I2-009-P03</x:v>
      </x:c>
      <x:c r="D2231" s="10" t="str">
        <x:v>RUN_01</x:v>
      </x:c>
      <x:c r="E2231" s="10" t="str">
        <x:v>ORIGINAL_LEDGER</x:v>
      </x:c>
      <x:c r="F2231" s="10" t="str">
        <x:v>PASS</x:v>
      </x:c>
      <x:c r="G2231" s="10" t="str">
        <x:v>NO_VERDICT</x:v>
      </x:c>
      <x:c r="H2231" s="10" t="str">
        <x:v>INFRASTRUCTURE_FAILURE</x:v>
      </x:c>
      <x:c r="I2231" s="10" t="str">
        <x:v>NOT_PARSED</x:v>
      </x:c>
      <x:c r="J2231" s="10" t="str">
        <x:v>SYNTAX_REPAIR_EXHAUSTED</x:v>
      </x:c>
      <x:c r="K2231" s="10" t="str">
        <x:v>be0ec035f4ba7b21fb8cb364047a395bcf8eac9005d91985e799704fc2d52ce8</x:v>
      </x:c>
      <x:c r="L2231" s="10" t="str">
        <x:v>historical_three</x:v>
      </x:c>
      <x:c r="M2231" s="10" t="n">
        <x:v>0</x:v>
      </x:c>
      <x:c r="N2231" s="10" t="n">
        <x:v>0</x:v>
      </x:c>
      <x:c r="O2231" s="10" t="n">
        <x:v>0</x:v>
      </x:c>
      <x:c r="P2231" s="9" t="str">
        <x:f>'CaseReview'!U45</x:f>
        <x:v>PASS</x:v>
      </x:c>
      <x:c r="Q2231" s="9" t="n">
        <x:f>IF(AND(T2231=1,G2231=P2231),1,0)</x:f>
        <x:v>0</x:v>
      </x:c>
      <x:c r="R2231" s="9" t="n">
        <x:f>IF(AND(T2231=1,G2231="PASS",P2231="FAIL"),1,0)</x:f>
        <x:v>0</x:v>
      </x:c>
      <x:c r="S2231" s="9" t="n">
        <x:f>IF(AND(T2231=1,G2231="FAIL",P2231="PASS"),1,0)</x:f>
        <x:v>0</x:v>
      </x:c>
      <x:c r="T2231" s="9" t="n">
        <x:v>0</x:v>
      </x:c>
      <x:c r="U2231" s="9" t="n">
        <x:v>11</x:v>
      </x:c>
      <x:c r="V2231" s="9" t="str">
        <x:v>MVP/SHACL_GENERATION_PIPELINE/experiments/LUNA_NO_SEMANTIC_VALIDATOR/RUN_01/runs/RUN-I2-009-20260901T094808888955Z/artifacts/attempt_01/candidate_shape.ttl</x:v>
      </x:c>
    </x:row>
    <x:row r="2232" ht="22" customHeight="1">
      <x:c r="A2232" s="10" t="str">
        <x:v>NO_SEMANTIC</x:v>
      </x:c>
      <x:c r="B2232" s="10" t="str">
        <x:v>I2-009</x:v>
      </x:c>
      <x:c r="C2232" s="10" t="str">
        <x:v>I2-009-P04</x:v>
      </x:c>
      <x:c r="D2232" s="10" t="str">
        <x:v>RUN_01</x:v>
      </x:c>
      <x:c r="E2232" s="10" t="str">
        <x:v>ORIGINAL_LEDGER</x:v>
      </x:c>
      <x:c r="F2232" s="10" t="str">
        <x:v>PASS</x:v>
      </x:c>
      <x:c r="G2232" s="10" t="str">
        <x:v>NO_VERDICT</x:v>
      </x:c>
      <x:c r="H2232" s="10" t="str">
        <x:v>INFRASTRUCTURE_FAILURE</x:v>
      </x:c>
      <x:c r="I2232" s="10" t="str">
        <x:v>NOT_PARSED</x:v>
      </x:c>
      <x:c r="J2232" s="10" t="str">
        <x:v>SYNTAX_REPAIR_EXHAUSTED</x:v>
      </x:c>
      <x:c r="K2232" s="10" t="str">
        <x:v>be0ec035f4ba7b21fb8cb364047a395bcf8eac9005d91985e799704fc2d52ce8</x:v>
      </x:c>
      <x:c r="L2232" s="10" t="str">
        <x:v>historical_three</x:v>
      </x:c>
      <x:c r="M2232" s="10" t="n">
        <x:v>0</x:v>
      </x:c>
      <x:c r="N2232" s="10" t="n">
        <x:v>0</x:v>
      </x:c>
      <x:c r="O2232" s="10" t="n">
        <x:v>0</x:v>
      </x:c>
      <x:c r="P2232" s="9" t="str">
        <x:f>'CaseReview'!U46</x:f>
        <x:v>PASS</x:v>
      </x:c>
      <x:c r="Q2232" s="9" t="n">
        <x:f>IF(AND(T2232=1,G2232=P2232),1,0)</x:f>
        <x:v>0</x:v>
      </x:c>
      <x:c r="R2232" s="9" t="n">
        <x:f>IF(AND(T2232=1,G2232="PASS",P2232="FAIL"),1,0)</x:f>
        <x:v>0</x:v>
      </x:c>
      <x:c r="S2232" s="9" t="n">
        <x:f>IF(AND(T2232=1,G2232="FAIL",P2232="PASS"),1,0)</x:f>
        <x:v>0</x:v>
      </x:c>
      <x:c r="T2232" s="9" t="n">
        <x:v>0</x:v>
      </x:c>
      <x:c r="U2232" s="9" t="n">
        <x:v>11</x:v>
      </x:c>
      <x:c r="V2232" s="9" t="str">
        <x:v>MVP/SHACL_GENERATION_PIPELINE/experiments/LUNA_NO_SEMANTIC_VALIDATOR/RUN_01/runs/RUN-I2-009-20260901T094808888955Z/artifacts/attempt_01/candidate_shape.ttl</x:v>
      </x:c>
    </x:row>
    <x:row r="2233" ht="22" customHeight="1">
      <x:c r="A2233" s="10" t="str">
        <x:v>NO_SEMANTIC</x:v>
      </x:c>
      <x:c r="B2233" s="10" t="str">
        <x:v>I2-010</x:v>
      </x:c>
      <x:c r="C2233" s="10" t="str">
        <x:v>I2-010-F01</x:v>
      </x:c>
      <x:c r="D2233" s="10" t="str">
        <x:v>RUN_01</x:v>
      </x:c>
      <x:c r="E2233" s="10" t="str">
        <x:v>ORIGINAL_LEDGER</x:v>
      </x:c>
      <x:c r="F2233" s="10" t="str">
        <x:v>FAIL</x:v>
      </x:c>
      <x:c r="G2233" s="10" t="str">
        <x:v>PASS</x:v>
      </x:c>
      <x:c r="H2233" s="10" t="str">
        <x:v>EXECUTED</x:v>
      </x:c>
      <x:c r="I2233" s="10" t="str">
        <x:v>PARSED</x:v>
      </x:c>
      <x:c r="J2233" s="10" t="str">
        <x:v>NO_SEMANTIC_VALIDATOR_DETERMINISTIC_PASS</x:v>
      </x:c>
      <x:c r="K2233" s="10" t="str">
        <x:v>dd6b3960db615ce175e0a135920af8f18fa7ab1bab37c36c431504f84b1b2d60</x:v>
      </x:c>
      <x:c r="L2233" s="10" t="str">
        <x:v>historical_three</x:v>
      </x:c>
      <x:c r="M2233" s="10" t="n">
        <x:v>0</x:v>
      </x:c>
      <x:c r="N2233" s="10" t="n">
        <x:v>1</x:v>
      </x:c>
      <x:c r="O2233" s="10" t="n">
        <x:v>0</x:v>
      </x:c>
      <x:c r="P2233" s="9" t="str">
        <x:f>'CaseReview'!U47</x:f>
        <x:v>FAIL</x:v>
      </x:c>
      <x:c r="Q2233" s="9" t="n">
        <x:f>IF(AND(T2233=1,G2233=P2233),1,0)</x:f>
        <x:v>0</x:v>
      </x:c>
      <x:c r="R2233" s="9" t="n">
        <x:f>IF(AND(T2233=1,G2233="PASS",P2233="FAIL"),1,0)</x:f>
        <x:v>1</x:v>
      </x:c>
      <x:c r="S2233" s="9" t="n">
        <x:f>IF(AND(T2233=1,G2233="FAIL",P2233="PASS"),1,0)</x:f>
        <x:v>0</x:v>
      </x:c>
      <x:c r="T2233" s="9" t="n">
        <x:v>1</x:v>
      </x:c>
      <x:c r="U2233" s="9" t="n">
        <x:v>11</x:v>
      </x:c>
      <x:c r="V2233" s="9" t="str">
        <x:v>MVP/SHACL_GENERATION_PIPELINE/experiments/LUNA_NO_SEMANTIC_VALIDATOR/RUN_01/runs/RUN-I2-010-20260901T094940623640Z/artifacts/attempt_01/candidate_shape.ttl</x:v>
      </x:c>
    </x:row>
    <x:row r="2234" ht="22" customHeight="1">
      <x:c r="A2234" s="10" t="str">
        <x:v>NO_SEMANTIC</x:v>
      </x:c>
      <x:c r="B2234" s="10" t="str">
        <x:v>I2-010</x:v>
      </x:c>
      <x:c r="C2234" s="10" t="str">
        <x:v>I2-010-F02</x:v>
      </x:c>
      <x:c r="D2234" s="10" t="str">
        <x:v>RUN_01</x:v>
      </x:c>
      <x:c r="E2234" s="10" t="str">
        <x:v>ORIGINAL_LEDGER</x:v>
      </x:c>
      <x:c r="F2234" s="10" t="str">
        <x:v>FAIL</x:v>
      </x:c>
      <x:c r="G2234" s="10" t="str">
        <x:v>FAIL</x:v>
      </x:c>
      <x:c r="H2234" s="10" t="str">
        <x:v>EXECUTED</x:v>
      </x:c>
      <x:c r="I2234" s="10" t="str">
        <x:v>PARSED</x:v>
      </x:c>
      <x:c r="J2234" s="10" t="str">
        <x:v>NO_SEMANTIC_VALIDATOR_DETERMINISTIC_PASS</x:v>
      </x:c>
      <x:c r="K2234" s="10" t="str">
        <x:v>dd6b3960db615ce175e0a135920af8f18fa7ab1bab37c36c431504f84b1b2d60</x:v>
      </x:c>
      <x:c r="L2234" s="10" t="str">
        <x:v>historical_three</x:v>
      </x:c>
      <x:c r="M2234" s="10" t="n">
        <x:v>1</x:v>
      </x:c>
      <x:c r="N2234" s="10" t="n">
        <x:v>0</x:v>
      </x:c>
      <x:c r="O2234" s="10" t="n">
        <x:v>0</x:v>
      </x:c>
      <x:c r="P2234" s="9" t="str">
        <x:f>'CaseReview'!U48</x:f>
        <x:v>FAIL</x:v>
      </x:c>
      <x:c r="Q2234" s="9" t="n">
        <x:f>IF(AND(T2234=1,G2234=P2234),1,0)</x:f>
        <x:v>1</x:v>
      </x:c>
      <x:c r="R2234" s="9" t="n">
        <x:f>IF(AND(T2234=1,G2234="PASS",P2234="FAIL"),1,0)</x:f>
        <x:v>0</x:v>
      </x:c>
      <x:c r="S2234" s="9" t="n">
        <x:f>IF(AND(T2234=1,G2234="FAIL",P2234="PASS"),1,0)</x:f>
        <x:v>0</x:v>
      </x:c>
      <x:c r="T2234" s="9" t="n">
        <x:v>1</x:v>
      </x:c>
      <x:c r="U2234" s="9" t="n">
        <x:v>11</x:v>
      </x:c>
      <x:c r="V2234" s="9" t="str">
        <x:v>MVP/SHACL_GENERATION_PIPELINE/experiments/LUNA_NO_SEMANTIC_VALIDATOR/RUN_01/runs/RUN-I2-010-20260901T094940623640Z/artifacts/attempt_01/candidate_shape.ttl</x:v>
      </x:c>
    </x:row>
    <x:row r="2235" ht="22" customHeight="1">
      <x:c r="A2235" s="10" t="str">
        <x:v>NO_SEMANTIC</x:v>
      </x:c>
      <x:c r="B2235" s="10" t="str">
        <x:v>I2-010</x:v>
      </x:c>
      <x:c r="C2235" s="10" t="str">
        <x:v>I2-010-F03</x:v>
      </x:c>
      <x:c r="D2235" s="10" t="str">
        <x:v>RUN_01</x:v>
      </x:c>
      <x:c r="E2235" s="10" t="str">
        <x:v>ORIGINAL_LEDGER</x:v>
      </x:c>
      <x:c r="F2235" s="10" t="str">
        <x:v>FAIL</x:v>
      </x:c>
      <x:c r="G2235" s="10" t="str">
        <x:v>FAIL</x:v>
      </x:c>
      <x:c r="H2235" s="10" t="str">
        <x:v>EXECUTED</x:v>
      </x:c>
      <x:c r="I2235" s="10" t="str">
        <x:v>PARSED</x:v>
      </x:c>
      <x:c r="J2235" s="10" t="str">
        <x:v>NO_SEMANTIC_VALIDATOR_DETERMINISTIC_PASS</x:v>
      </x:c>
      <x:c r="K2235" s="10" t="str">
        <x:v>dd6b3960db615ce175e0a135920af8f18fa7ab1bab37c36c431504f84b1b2d60</x:v>
      </x:c>
      <x:c r="L2235" s="10" t="str">
        <x:v>historical_three</x:v>
      </x:c>
      <x:c r="M2235" s="10" t="n">
        <x:v>1</x:v>
      </x:c>
      <x:c r="N2235" s="10" t="n">
        <x:v>0</x:v>
      </x:c>
      <x:c r="O2235" s="10" t="n">
        <x:v>0</x:v>
      </x:c>
      <x:c r="P2235" s="9" t="str">
        <x:f>'CaseReview'!U49</x:f>
        <x:v>FAIL</x:v>
      </x:c>
      <x:c r="Q2235" s="9" t="n">
        <x:f>IF(AND(T2235=1,G2235=P2235),1,0)</x:f>
        <x:v>1</x:v>
      </x:c>
      <x:c r="R2235" s="9" t="n">
        <x:f>IF(AND(T2235=1,G2235="PASS",P2235="FAIL"),1,0)</x:f>
        <x:v>0</x:v>
      </x:c>
      <x:c r="S2235" s="9" t="n">
        <x:f>IF(AND(T2235=1,G2235="FAIL",P2235="PASS"),1,0)</x:f>
        <x:v>0</x:v>
      </x:c>
      <x:c r="T2235" s="9" t="n">
        <x:v>1</x:v>
      </x:c>
      <x:c r="U2235" s="9" t="n">
        <x:v>11</x:v>
      </x:c>
      <x:c r="V2235" s="9" t="str">
        <x:v>MVP/SHACL_GENERATION_PIPELINE/experiments/LUNA_NO_SEMANTIC_VALIDATOR/RUN_01/runs/RUN-I2-010-20260901T094940623640Z/artifacts/attempt_01/candidate_shape.ttl</x:v>
      </x:c>
    </x:row>
    <x:row r="2236" ht="22" customHeight="1">
      <x:c r="A2236" s="10" t="str">
        <x:v>NO_SEMANTIC</x:v>
      </x:c>
      <x:c r="B2236" s="10" t="str">
        <x:v>I2-010</x:v>
      </x:c>
      <x:c r="C2236" s="10" t="str">
        <x:v>I2-010-F04</x:v>
      </x:c>
      <x:c r="D2236" s="10" t="str">
        <x:v>RUN_01</x:v>
      </x:c>
      <x:c r="E2236" s="10" t="str">
        <x:v>ORIGINAL_LEDGER</x:v>
      </x:c>
      <x:c r="F2236" s="10" t="str">
        <x:v>FAIL</x:v>
      </x:c>
      <x:c r="G2236" s="10" t="str">
        <x:v>PASS</x:v>
      </x:c>
      <x:c r="H2236" s="10" t="str">
        <x:v>EXECUTED</x:v>
      </x:c>
      <x:c r="I2236" s="10" t="str">
        <x:v>PARSED</x:v>
      </x:c>
      <x:c r="J2236" s="10" t="str">
        <x:v>NO_SEMANTIC_VALIDATOR_DETERMINISTIC_PASS</x:v>
      </x:c>
      <x:c r="K2236" s="10" t="str">
        <x:v>dd6b3960db615ce175e0a135920af8f18fa7ab1bab37c36c431504f84b1b2d60</x:v>
      </x:c>
      <x:c r="L2236" s="10" t="str">
        <x:v>historical_three</x:v>
      </x:c>
      <x:c r="M2236" s="10" t="n">
        <x:v>0</x:v>
      </x:c>
      <x:c r="N2236" s="10" t="n">
        <x:v>1</x:v>
      </x:c>
      <x:c r="O2236" s="10" t="n">
        <x:v>0</x:v>
      </x:c>
      <x:c r="P2236" s="9" t="str">
        <x:f>'CaseReview'!U50</x:f>
        <x:v>FAIL</x:v>
      </x:c>
      <x:c r="Q2236" s="9" t="n">
        <x:f>IF(AND(T2236=1,G2236=P2236),1,0)</x:f>
        <x:v>0</x:v>
      </x:c>
      <x:c r="R2236" s="9" t="n">
        <x:f>IF(AND(T2236=1,G2236="PASS",P2236="FAIL"),1,0)</x:f>
        <x:v>1</x:v>
      </x:c>
      <x:c r="S2236" s="9" t="n">
        <x:f>IF(AND(T2236=1,G2236="FAIL",P2236="PASS"),1,0)</x:f>
        <x:v>0</x:v>
      </x:c>
      <x:c r="T2236" s="9" t="n">
        <x:v>1</x:v>
      </x:c>
      <x:c r="U2236" s="9" t="n">
        <x:v>11</x:v>
      </x:c>
      <x:c r="V2236" s="9" t="str">
        <x:v>MVP/SHACL_GENERATION_PIPELINE/experiments/LUNA_NO_SEMANTIC_VALIDATOR/RUN_01/runs/RUN-I2-010-20260901T094940623640Z/artifacts/attempt_01/candidate_shape.ttl</x:v>
      </x:c>
    </x:row>
    <x:row r="2237" ht="22" customHeight="1">
      <x:c r="A2237" s="10" t="str">
        <x:v>NO_SEMANTIC</x:v>
      </x:c>
      <x:c r="B2237" s="10" t="str">
        <x:v>I2-010</x:v>
      </x:c>
      <x:c r="C2237" s="10" t="str">
        <x:v>I2-010-F05</x:v>
      </x:c>
      <x:c r="D2237" s="10" t="str">
        <x:v>RUN_01</x:v>
      </x:c>
      <x:c r="E2237" s="10" t="str">
        <x:v>ORIGINAL_LEDGER</x:v>
      </x:c>
      <x:c r="F2237" s="10" t="str">
        <x:v>FAIL</x:v>
      </x:c>
      <x:c r="G2237" s="10" t="str">
        <x:v>PASS</x:v>
      </x:c>
      <x:c r="H2237" s="10" t="str">
        <x:v>EXECUTED</x:v>
      </x:c>
      <x:c r="I2237" s="10" t="str">
        <x:v>PARSED</x:v>
      </x:c>
      <x:c r="J2237" s="10" t="str">
        <x:v>NO_SEMANTIC_VALIDATOR_DETERMINISTIC_PASS</x:v>
      </x:c>
      <x:c r="K2237" s="10" t="str">
        <x:v>dd6b3960db615ce175e0a135920af8f18fa7ab1bab37c36c431504f84b1b2d60</x:v>
      </x:c>
      <x:c r="L2237" s="10" t="str">
        <x:v>historical_three</x:v>
      </x:c>
      <x:c r="M2237" s="10" t="n">
        <x:v>0</x:v>
      </x:c>
      <x:c r="N2237" s="10" t="n">
        <x:v>1</x:v>
      </x:c>
      <x:c r="O2237" s="10" t="n">
        <x:v>0</x:v>
      </x:c>
      <x:c r="P2237" s="9" t="str">
        <x:f>'CaseReview'!U51</x:f>
        <x:v>FAIL</x:v>
      </x:c>
      <x:c r="Q2237" s="9" t="n">
        <x:f>IF(AND(T2237=1,G2237=P2237),1,0)</x:f>
        <x:v>0</x:v>
      </x:c>
      <x:c r="R2237" s="9" t="n">
        <x:f>IF(AND(T2237=1,G2237="PASS",P2237="FAIL"),1,0)</x:f>
        <x:v>1</x:v>
      </x:c>
      <x:c r="S2237" s="9" t="n">
        <x:f>IF(AND(T2237=1,G2237="FAIL",P2237="PASS"),1,0)</x:f>
        <x:v>0</x:v>
      </x:c>
      <x:c r="T2237" s="9" t="n">
        <x:v>1</x:v>
      </x:c>
      <x:c r="U2237" s="9" t="n">
        <x:v>11</x:v>
      </x:c>
      <x:c r="V2237" s="9" t="str">
        <x:v>MVP/SHACL_GENERATION_PIPELINE/experiments/LUNA_NO_SEMANTIC_VALIDATOR/RUN_01/runs/RUN-I2-010-20260901T094940623640Z/artifacts/attempt_01/candidate_shape.ttl</x:v>
      </x:c>
    </x:row>
    <x:row r="2238" ht="22" customHeight="1">
      <x:c r="A2238" s="10" t="str">
        <x:v>NO_SEMANTIC</x:v>
      </x:c>
      <x:c r="B2238" s="10" t="str">
        <x:v>I2-010</x:v>
      </x:c>
      <x:c r="C2238" s="10" t="str">
        <x:v>I2-010-F06</x:v>
      </x:c>
      <x:c r="D2238" s="10" t="str">
        <x:v>RUN_01</x:v>
      </x:c>
      <x:c r="E2238" s="10" t="str">
        <x:v>ORIGINAL_LEDGER</x:v>
      </x:c>
      <x:c r="F2238" s="10" t="str">
        <x:v>FAIL</x:v>
      </x:c>
      <x:c r="G2238" s="10" t="str">
        <x:v>FAIL</x:v>
      </x:c>
      <x:c r="H2238" s="10" t="str">
        <x:v>EXECUTED</x:v>
      </x:c>
      <x:c r="I2238" s="10" t="str">
        <x:v>PARSED</x:v>
      </x:c>
      <x:c r="J2238" s="10" t="str">
        <x:v>NO_SEMANTIC_VALIDATOR_DETERMINISTIC_PASS</x:v>
      </x:c>
      <x:c r="K2238" s="10" t="str">
        <x:v>dd6b3960db615ce175e0a135920af8f18fa7ab1bab37c36c431504f84b1b2d60</x:v>
      </x:c>
      <x:c r="L2238" s="10" t="str">
        <x:v>historical_three</x:v>
      </x:c>
      <x:c r="M2238" s="10" t="n">
        <x:v>1</x:v>
      </x:c>
      <x:c r="N2238" s="10" t="n">
        <x:v>0</x:v>
      </x:c>
      <x:c r="O2238" s="10" t="n">
        <x:v>0</x:v>
      </x:c>
      <x:c r="P2238" s="9" t="str">
        <x:f>'CaseReview'!U52</x:f>
        <x:v>FAIL</x:v>
      </x:c>
      <x:c r="Q2238" s="9" t="n">
        <x:f>IF(AND(T2238=1,G2238=P2238),1,0)</x:f>
        <x:v>1</x:v>
      </x:c>
      <x:c r="R2238" s="9" t="n">
        <x:f>IF(AND(T2238=1,G2238="PASS",P2238="FAIL"),1,0)</x:f>
        <x:v>0</x:v>
      </x:c>
      <x:c r="S2238" s="9" t="n">
        <x:f>IF(AND(T2238=1,G2238="FAIL",P2238="PASS"),1,0)</x:f>
        <x:v>0</x:v>
      </x:c>
      <x:c r="T2238" s="9" t="n">
        <x:v>1</x:v>
      </x:c>
      <x:c r="U2238" s="9" t="n">
        <x:v>11</x:v>
      </x:c>
      <x:c r="V2238" s="9" t="str">
        <x:v>MVP/SHACL_GENERATION_PIPELINE/experiments/LUNA_NO_SEMANTIC_VALIDATOR/RUN_01/runs/RUN-I2-010-20260901T094940623640Z/artifacts/attempt_01/candidate_shape.ttl</x:v>
      </x:c>
    </x:row>
    <x:row r="2239" ht="22" customHeight="1">
      <x:c r="A2239" s="10" t="str">
        <x:v>NO_SEMANTIC</x:v>
      </x:c>
      <x:c r="B2239" s="10" t="str">
        <x:v>I2-010</x:v>
      </x:c>
      <x:c r="C2239" s="10" t="str">
        <x:v>I2-010-P01</x:v>
      </x:c>
      <x:c r="D2239" s="10" t="str">
        <x:v>RUN_01</x:v>
      </x:c>
      <x:c r="E2239" s="10" t="str">
        <x:v>ORIGINAL_LEDGER</x:v>
      </x:c>
      <x:c r="F2239" s="10" t="str">
        <x:v>PASS</x:v>
      </x:c>
      <x:c r="G2239" s="10" t="str">
        <x:v>PASS</x:v>
      </x:c>
      <x:c r="H2239" s="10" t="str">
        <x:v>EXECUTED</x:v>
      </x:c>
      <x:c r="I2239" s="10" t="str">
        <x:v>PARSED</x:v>
      </x:c>
      <x:c r="J2239" s="10" t="str">
        <x:v>NO_SEMANTIC_VALIDATOR_DETERMINISTIC_PASS</x:v>
      </x:c>
      <x:c r="K2239" s="10" t="str">
        <x:v>dd6b3960db615ce175e0a135920af8f18fa7ab1bab37c36c431504f84b1b2d60</x:v>
      </x:c>
      <x:c r="L2239" s="10" t="str">
        <x:v>historical_three</x:v>
      </x:c>
      <x:c r="M2239" s="10" t="n">
        <x:v>1</x:v>
      </x:c>
      <x:c r="N2239" s="10" t="n">
        <x:v>0</x:v>
      </x:c>
      <x:c r="O2239" s="10" t="n">
        <x:v>0</x:v>
      </x:c>
      <x:c r="P2239" s="9" t="str">
        <x:f>'CaseReview'!U53</x:f>
        <x:v>PASS</x:v>
      </x:c>
      <x:c r="Q2239" s="9" t="n">
        <x:f>IF(AND(T2239=1,G2239=P2239),1,0)</x:f>
        <x:v>1</x:v>
      </x:c>
      <x:c r="R2239" s="9" t="n">
        <x:f>IF(AND(T2239=1,G2239="PASS",P2239="FAIL"),1,0)</x:f>
        <x:v>0</x:v>
      </x:c>
      <x:c r="S2239" s="9" t="n">
        <x:f>IF(AND(T2239=1,G2239="FAIL",P2239="PASS"),1,0)</x:f>
        <x:v>0</x:v>
      </x:c>
      <x:c r="T2239" s="9" t="n">
        <x:v>1</x:v>
      </x:c>
      <x:c r="U2239" s="9" t="n">
        <x:v>11</x:v>
      </x:c>
      <x:c r="V2239" s="9" t="str">
        <x:v>MVP/SHACL_GENERATION_PIPELINE/experiments/LUNA_NO_SEMANTIC_VALIDATOR/RUN_01/runs/RUN-I2-010-20260901T094940623640Z/artifacts/attempt_01/candidate_shape.ttl</x:v>
      </x:c>
    </x:row>
    <x:row r="2240" ht="22" customHeight="1">
      <x:c r="A2240" s="10" t="str">
        <x:v>NO_SEMANTIC</x:v>
      </x:c>
      <x:c r="B2240" s="10" t="str">
        <x:v>I2-010</x:v>
      </x:c>
      <x:c r="C2240" s="10" t="str">
        <x:v>I2-010-P02</x:v>
      </x:c>
      <x:c r="D2240" s="10" t="str">
        <x:v>RUN_01</x:v>
      </x:c>
      <x:c r="E2240" s="10" t="str">
        <x:v>ORIGINAL_LEDGER</x:v>
      </x:c>
      <x:c r="F2240" s="10" t="str">
        <x:v>PASS</x:v>
      </x:c>
      <x:c r="G2240" s="10" t="str">
        <x:v>PASS</x:v>
      </x:c>
      <x:c r="H2240" s="10" t="str">
        <x:v>EXECUTED</x:v>
      </x:c>
      <x:c r="I2240" s="10" t="str">
        <x:v>PARSED</x:v>
      </x:c>
      <x:c r="J2240" s="10" t="str">
        <x:v>NO_SEMANTIC_VALIDATOR_DETERMINISTIC_PASS</x:v>
      </x:c>
      <x:c r="K2240" s="10" t="str">
        <x:v>dd6b3960db615ce175e0a135920af8f18fa7ab1bab37c36c431504f84b1b2d60</x:v>
      </x:c>
      <x:c r="L2240" s="10" t="str">
        <x:v>historical_three</x:v>
      </x:c>
      <x:c r="M2240" s="10" t="n">
        <x:v>1</x:v>
      </x:c>
      <x:c r="N2240" s="10" t="n">
        <x:v>0</x:v>
      </x:c>
      <x:c r="O2240" s="10" t="n">
        <x:v>0</x:v>
      </x:c>
      <x:c r="P2240" s="9" t="str">
        <x:f>'CaseReview'!U54</x:f>
        <x:v>PASS</x:v>
      </x:c>
      <x:c r="Q2240" s="9" t="n">
        <x:f>IF(AND(T2240=1,G2240=P2240),1,0)</x:f>
        <x:v>1</x:v>
      </x:c>
      <x:c r="R2240" s="9" t="n">
        <x:f>IF(AND(T2240=1,G2240="PASS",P2240="FAIL"),1,0)</x:f>
        <x:v>0</x:v>
      </x:c>
      <x:c r="S2240" s="9" t="n">
        <x:f>IF(AND(T2240=1,G2240="FAIL",P2240="PASS"),1,0)</x:f>
        <x:v>0</x:v>
      </x:c>
      <x:c r="T2240" s="9" t="n">
        <x:v>1</x:v>
      </x:c>
      <x:c r="U2240" s="9" t="n">
        <x:v>11</x:v>
      </x:c>
      <x:c r="V2240" s="9" t="str">
        <x:v>MVP/SHACL_GENERATION_PIPELINE/experiments/LUNA_NO_SEMANTIC_VALIDATOR/RUN_01/runs/RUN-I2-010-20260901T094940623640Z/artifacts/attempt_01/candidate_shape.ttl</x:v>
      </x:c>
    </x:row>
    <x:row r="2241" ht="22" customHeight="1">
      <x:c r="A2241" s="10" t="str">
        <x:v>NO_SEMANTIC</x:v>
      </x:c>
      <x:c r="B2241" s="10" t="str">
        <x:v>I2-010</x:v>
      </x:c>
      <x:c r="C2241" s="10" t="str">
        <x:v>I2-010-P03</x:v>
      </x:c>
      <x:c r="D2241" s="10" t="str">
        <x:v>RUN_01</x:v>
      </x:c>
      <x:c r="E2241" s="10" t="str">
        <x:v>ORIGINAL_LEDGER</x:v>
      </x:c>
      <x:c r="F2241" s="10" t="str">
        <x:v>PASS</x:v>
      </x:c>
      <x:c r="G2241" s="10" t="str">
        <x:v>PASS</x:v>
      </x:c>
      <x:c r="H2241" s="10" t="str">
        <x:v>EXECUTED</x:v>
      </x:c>
      <x:c r="I2241" s="10" t="str">
        <x:v>PARSED</x:v>
      </x:c>
      <x:c r="J2241" s="10" t="str">
        <x:v>NO_SEMANTIC_VALIDATOR_DETERMINISTIC_PASS</x:v>
      </x:c>
      <x:c r="K2241" s="10" t="str">
        <x:v>dd6b3960db615ce175e0a135920af8f18fa7ab1bab37c36c431504f84b1b2d60</x:v>
      </x:c>
      <x:c r="L2241" s="10" t="str">
        <x:v>historical_three</x:v>
      </x:c>
      <x:c r="M2241" s="10" t="n">
        <x:v>1</x:v>
      </x:c>
      <x:c r="N2241" s="10" t="n">
        <x:v>0</x:v>
      </x:c>
      <x:c r="O2241" s="10" t="n">
        <x:v>0</x:v>
      </x:c>
      <x:c r="P2241" s="9" t="str">
        <x:f>'CaseReview'!U55</x:f>
        <x:v>PASS</x:v>
      </x:c>
      <x:c r="Q2241" s="9" t="n">
        <x:f>IF(AND(T2241=1,G2241=P2241),1,0)</x:f>
        <x:v>1</x:v>
      </x:c>
      <x:c r="R2241" s="9" t="n">
        <x:f>IF(AND(T2241=1,G2241="PASS",P2241="FAIL"),1,0)</x:f>
        <x:v>0</x:v>
      </x:c>
      <x:c r="S2241" s="9" t="n">
        <x:f>IF(AND(T2241=1,G2241="FAIL",P2241="PASS"),1,0)</x:f>
        <x:v>0</x:v>
      </x:c>
      <x:c r="T2241" s="9" t="n">
        <x:v>1</x:v>
      </x:c>
      <x:c r="U2241" s="9" t="n">
        <x:v>11</x:v>
      </x:c>
      <x:c r="V2241" s="9" t="str">
        <x:v>MVP/SHACL_GENERATION_PIPELINE/experiments/LUNA_NO_SEMANTIC_VALIDATOR/RUN_01/runs/RUN-I2-010-20260901T094940623640Z/artifacts/attempt_01/candidate_shape.ttl</x:v>
      </x:c>
    </x:row>
    <x:row r="2242" ht="22" customHeight="1">
      <x:c r="A2242" s="10" t="str">
        <x:v>NO_SEMANTIC</x:v>
      </x:c>
      <x:c r="B2242" s="10" t="str">
        <x:v>I2-010</x:v>
      </x:c>
      <x:c r="C2242" s="10" t="str">
        <x:v>I2-010-P04</x:v>
      </x:c>
      <x:c r="D2242" s="10" t="str">
        <x:v>RUN_01</x:v>
      </x:c>
      <x:c r="E2242" s="10" t="str">
        <x:v>ORIGINAL_LEDGER</x:v>
      </x:c>
      <x:c r="F2242" s="10" t="str">
        <x:v>PASS</x:v>
      </x:c>
      <x:c r="G2242" s="10" t="str">
        <x:v>PASS</x:v>
      </x:c>
      <x:c r="H2242" s="10" t="str">
        <x:v>EXECUTED</x:v>
      </x:c>
      <x:c r="I2242" s="10" t="str">
        <x:v>PARSED</x:v>
      </x:c>
      <x:c r="J2242" s="10" t="str">
        <x:v>NO_SEMANTIC_VALIDATOR_DETERMINISTIC_PASS</x:v>
      </x:c>
      <x:c r="K2242" s="10" t="str">
        <x:v>dd6b3960db615ce175e0a135920af8f18fa7ab1bab37c36c431504f84b1b2d60</x:v>
      </x:c>
      <x:c r="L2242" s="10" t="str">
        <x:v>historical_three</x:v>
      </x:c>
      <x:c r="M2242" s="10" t="n">
        <x:v>1</x:v>
      </x:c>
      <x:c r="N2242" s="10" t="n">
        <x:v>0</x:v>
      </x:c>
      <x:c r="O2242" s="10" t="n">
        <x:v>0</x:v>
      </x:c>
      <x:c r="P2242" s="9" t="str">
        <x:f>'CaseReview'!U56</x:f>
        <x:v>PASS</x:v>
      </x:c>
      <x:c r="Q2242" s="9" t="n">
        <x:f>IF(AND(T2242=1,G2242=P2242),1,0)</x:f>
        <x:v>1</x:v>
      </x:c>
      <x:c r="R2242" s="9" t="n">
        <x:f>IF(AND(T2242=1,G2242="PASS",P2242="FAIL"),1,0)</x:f>
        <x:v>0</x:v>
      </x:c>
      <x:c r="S2242" s="9" t="n">
        <x:f>IF(AND(T2242=1,G2242="FAIL",P2242="PASS"),1,0)</x:f>
        <x:v>0</x:v>
      </x:c>
      <x:c r="T2242" s="9" t="n">
        <x:v>1</x:v>
      </x:c>
      <x:c r="U2242" s="9" t="n">
        <x:v>11</x:v>
      </x:c>
      <x:c r="V2242" s="9" t="str">
        <x:v>MVP/SHACL_GENERATION_PIPELINE/experiments/LUNA_NO_SEMANTIC_VALIDATOR/RUN_01/runs/RUN-I2-010-20260901T094940623640Z/artifacts/attempt_01/candidate_shape.ttl</x:v>
      </x:c>
    </x:row>
    <x:row r="2243" ht="22" customHeight="1">
      <x:c r="A2243" s="10" t="str">
        <x:v>NO_SEMANTIC</x:v>
      </x:c>
      <x:c r="B2243" s="10" t="str">
        <x:v>I2-010</x:v>
      </x:c>
      <x:c r="C2243" s="10" t="str">
        <x:v>I2-010-P05</x:v>
      </x:c>
      <x:c r="D2243" s="10" t="str">
        <x:v>RUN_01</x:v>
      </x:c>
      <x:c r="E2243" s="10" t="str">
        <x:v>ORIGINAL_LEDGER</x:v>
      </x:c>
      <x:c r="F2243" s="10" t="str">
        <x:v>PASS</x:v>
      </x:c>
      <x:c r="G2243" s="10" t="str">
        <x:v>PASS</x:v>
      </x:c>
      <x:c r="H2243" s="10" t="str">
        <x:v>EXECUTED</x:v>
      </x:c>
      <x:c r="I2243" s="10" t="str">
        <x:v>PARSED</x:v>
      </x:c>
      <x:c r="J2243" s="10" t="str">
        <x:v>NO_SEMANTIC_VALIDATOR_DETERMINISTIC_PASS</x:v>
      </x:c>
      <x:c r="K2243" s="10" t="str">
        <x:v>dd6b3960db615ce175e0a135920af8f18fa7ab1bab37c36c431504f84b1b2d60</x:v>
      </x:c>
      <x:c r="L2243" s="10" t="str">
        <x:v>historical_three</x:v>
      </x:c>
      <x:c r="M2243" s="10" t="n">
        <x:v>1</x:v>
      </x:c>
      <x:c r="N2243" s="10" t="n">
        <x:v>0</x:v>
      </x:c>
      <x:c r="O2243" s="10" t="n">
        <x:v>0</x:v>
      </x:c>
      <x:c r="P2243" s="9" t="str">
        <x:f>'CaseReview'!U57</x:f>
        <x:v>PASS</x:v>
      </x:c>
      <x:c r="Q2243" s="9" t="n">
        <x:f>IF(AND(T2243=1,G2243=P2243),1,0)</x:f>
        <x:v>1</x:v>
      </x:c>
      <x:c r="R2243" s="9" t="n">
        <x:f>IF(AND(T2243=1,G2243="PASS",P2243="FAIL"),1,0)</x:f>
        <x:v>0</x:v>
      </x:c>
      <x:c r="S2243" s="9" t="n">
        <x:f>IF(AND(T2243=1,G2243="FAIL",P2243="PASS"),1,0)</x:f>
        <x:v>0</x:v>
      </x:c>
      <x:c r="T2243" s="9" t="n">
        <x:v>1</x:v>
      </x:c>
      <x:c r="U2243" s="9" t="n">
        <x:v>11</x:v>
      </x:c>
      <x:c r="V2243" s="9" t="str">
        <x:v>MVP/SHACL_GENERATION_PIPELINE/experiments/LUNA_NO_SEMANTIC_VALIDATOR/RUN_01/runs/RUN-I2-010-20260901T094940623640Z/artifacts/attempt_01/candidate_shape.ttl</x:v>
      </x:c>
    </x:row>
    <x:row r="2244" ht="22" customHeight="1">
      <x:c r="A2244" s="10" t="str">
        <x:v>NO_SEMANTIC</x:v>
      </x:c>
      <x:c r="B2244" s="10" t="str">
        <x:v>I2-011</x:v>
      </x:c>
      <x:c r="C2244" s="10" t="str">
        <x:v>I2-011-F01</x:v>
      </x:c>
      <x:c r="D2244" s="10" t="str">
        <x:v>RUN_01</x:v>
      </x:c>
      <x:c r="E2244" s="10" t="str">
        <x:v>ORIGINAL_LEDGER</x:v>
      </x:c>
      <x:c r="F2244" s="10" t="str">
        <x:v>FAIL</x:v>
      </x:c>
      <x:c r="G2244" s="10" t="str">
        <x:v>FAIL</x:v>
      </x:c>
      <x:c r="H2244" s="10" t="str">
        <x:v>EXECUTED</x:v>
      </x:c>
      <x:c r="I2244" s="10" t="str">
        <x:v>PARSED</x:v>
      </x:c>
      <x:c r="J2244" s="10" t="str">
        <x:v>NO_SEMANTIC_VALIDATOR_DETERMINISTIC_PASS</x:v>
      </x:c>
      <x:c r="K2244" s="10" t="str">
        <x:v>2680697d86c5e91c2d014581dc5b5bde8e592d5b838d0b481e2faf0869777336</x:v>
      </x:c>
      <x:c r="L2244" s="10" t="str">
        <x:v>historical_three</x:v>
      </x:c>
      <x:c r="M2244" s="10" t="n">
        <x:v>1</x:v>
      </x:c>
      <x:c r="N2244" s="10" t="n">
        <x:v>0</x:v>
      </x:c>
      <x:c r="O2244" s="10" t="n">
        <x:v>0</x:v>
      </x:c>
      <x:c r="P2244" s="9" t="str">
        <x:f>'CaseReview'!U58</x:f>
        <x:v>FAIL</x:v>
      </x:c>
      <x:c r="Q2244" s="9" t="n">
        <x:f>IF(AND(T2244=1,G2244=P2244),1,0)</x:f>
        <x:v>1</x:v>
      </x:c>
      <x:c r="R2244" s="9" t="n">
        <x:f>IF(AND(T2244=1,G2244="PASS",P2244="FAIL"),1,0)</x:f>
        <x:v>0</x:v>
      </x:c>
      <x:c r="S2244" s="9" t="n">
        <x:f>IF(AND(T2244=1,G2244="FAIL",P2244="PASS"),1,0)</x:f>
        <x:v>0</x:v>
      </x:c>
      <x:c r="T2244" s="9" t="n">
        <x:v>1</x:v>
      </x:c>
      <x:c r="U2244" s="9" t="n">
        <x:v>10</x:v>
      </x:c>
      <x:c r="V2244" s="9" t="str">
        <x:v>MVP/SHACL_GENERATION_PIPELINE/experiments/LUNA_NO_SEMANTIC_VALIDATOR/RUN_01/runs/RUN-I2-011-20260901T095016789570Z/artifacts/attempt_01/candidate_shape.ttl</x:v>
      </x:c>
    </x:row>
    <x:row r="2245" ht="22" customHeight="1">
      <x:c r="A2245" s="10" t="str">
        <x:v>NO_SEMANTIC</x:v>
      </x:c>
      <x:c r="B2245" s="10" t="str">
        <x:v>I2-011</x:v>
      </x:c>
      <x:c r="C2245" s="10" t="str">
        <x:v>I2-011-F02</x:v>
      </x:c>
      <x:c r="D2245" s="10" t="str">
        <x:v>RUN_01</x:v>
      </x:c>
      <x:c r="E2245" s="10" t="str">
        <x:v>ORIGINAL_LEDGER</x:v>
      </x:c>
      <x:c r="F2245" s="10" t="str">
        <x:v>FAIL</x:v>
      </x:c>
      <x:c r="G2245" s="10" t="str">
        <x:v>FAIL</x:v>
      </x:c>
      <x:c r="H2245" s="10" t="str">
        <x:v>EXECUTED</x:v>
      </x:c>
      <x:c r="I2245" s="10" t="str">
        <x:v>PARSED</x:v>
      </x:c>
      <x:c r="J2245" s="10" t="str">
        <x:v>NO_SEMANTIC_VALIDATOR_DETERMINISTIC_PASS</x:v>
      </x:c>
      <x:c r="K2245" s="10" t="str">
        <x:v>2680697d86c5e91c2d014581dc5b5bde8e592d5b838d0b481e2faf0869777336</x:v>
      </x:c>
      <x:c r="L2245" s="10" t="str">
        <x:v>historical_three</x:v>
      </x:c>
      <x:c r="M2245" s="10" t="n">
        <x:v>1</x:v>
      </x:c>
      <x:c r="N2245" s="10" t="n">
        <x:v>0</x:v>
      </x:c>
      <x:c r="O2245" s="10" t="n">
        <x:v>0</x:v>
      </x:c>
      <x:c r="P2245" s="9" t="str">
        <x:f>'CaseReview'!U59</x:f>
        <x:v>FAIL</x:v>
      </x:c>
      <x:c r="Q2245" s="9" t="n">
        <x:f>IF(AND(T2245=1,G2245=P2245),1,0)</x:f>
        <x:v>1</x:v>
      </x:c>
      <x:c r="R2245" s="9" t="n">
        <x:f>IF(AND(T2245=1,G2245="PASS",P2245="FAIL"),1,0)</x:f>
        <x:v>0</x:v>
      </x:c>
      <x:c r="S2245" s="9" t="n">
        <x:f>IF(AND(T2245=1,G2245="FAIL",P2245="PASS"),1,0)</x:f>
        <x:v>0</x:v>
      </x:c>
      <x:c r="T2245" s="9" t="n">
        <x:v>1</x:v>
      </x:c>
      <x:c r="U2245" s="9" t="n">
        <x:v>10</x:v>
      </x:c>
      <x:c r="V2245" s="9" t="str">
        <x:v>MVP/SHACL_GENERATION_PIPELINE/experiments/LUNA_NO_SEMANTIC_VALIDATOR/RUN_01/runs/RUN-I2-011-20260901T095016789570Z/artifacts/attempt_01/candidate_shape.ttl</x:v>
      </x:c>
    </x:row>
    <x:row r="2246" ht="22" customHeight="1">
      <x:c r="A2246" s="10" t="str">
        <x:v>NO_SEMANTIC</x:v>
      </x:c>
      <x:c r="B2246" s="10" t="str">
        <x:v>I2-011</x:v>
      </x:c>
      <x:c r="C2246" s="10" t="str">
        <x:v>I2-011-F03</x:v>
      </x:c>
      <x:c r="D2246" s="10" t="str">
        <x:v>RUN_01</x:v>
      </x:c>
      <x:c r="E2246" s="10" t="str">
        <x:v>ORIGINAL_LEDGER</x:v>
      </x:c>
      <x:c r="F2246" s="10" t="str">
        <x:v>FAIL</x:v>
      </x:c>
      <x:c r="G2246" s="10" t="str">
        <x:v>FAIL</x:v>
      </x:c>
      <x:c r="H2246" s="10" t="str">
        <x:v>EXECUTED</x:v>
      </x:c>
      <x:c r="I2246" s="10" t="str">
        <x:v>PARSED</x:v>
      </x:c>
      <x:c r="J2246" s="10" t="str">
        <x:v>NO_SEMANTIC_VALIDATOR_DETERMINISTIC_PASS</x:v>
      </x:c>
      <x:c r="K2246" s="10" t="str">
        <x:v>2680697d86c5e91c2d014581dc5b5bde8e592d5b838d0b481e2faf0869777336</x:v>
      </x:c>
      <x:c r="L2246" s="10" t="str">
        <x:v>historical_three</x:v>
      </x:c>
      <x:c r="M2246" s="10" t="n">
        <x:v>1</x:v>
      </x:c>
      <x:c r="N2246" s="10" t="n">
        <x:v>0</x:v>
      </x:c>
      <x:c r="O2246" s="10" t="n">
        <x:v>0</x:v>
      </x:c>
      <x:c r="P2246" s="9" t="str">
        <x:f>'CaseReview'!U60</x:f>
        <x:v>FAIL</x:v>
      </x:c>
      <x:c r="Q2246" s="9" t="n">
        <x:f>IF(AND(T2246=1,G2246=P2246),1,0)</x:f>
        <x:v>1</x:v>
      </x:c>
      <x:c r="R2246" s="9" t="n">
        <x:f>IF(AND(T2246=1,G2246="PASS",P2246="FAIL"),1,0)</x:f>
        <x:v>0</x:v>
      </x:c>
      <x:c r="S2246" s="9" t="n">
        <x:f>IF(AND(T2246=1,G2246="FAIL",P2246="PASS"),1,0)</x:f>
        <x:v>0</x:v>
      </x:c>
      <x:c r="T2246" s="9" t="n">
        <x:v>1</x:v>
      </x:c>
      <x:c r="U2246" s="9" t="n">
        <x:v>10</x:v>
      </x:c>
      <x:c r="V2246" s="9" t="str">
        <x:v>MVP/SHACL_GENERATION_PIPELINE/experiments/LUNA_NO_SEMANTIC_VALIDATOR/RUN_01/runs/RUN-I2-011-20260901T095016789570Z/artifacts/attempt_01/candidate_shape.ttl</x:v>
      </x:c>
    </x:row>
    <x:row r="2247" ht="22" customHeight="1">
      <x:c r="A2247" s="10" t="str">
        <x:v>NO_SEMANTIC</x:v>
      </x:c>
      <x:c r="B2247" s="10" t="str">
        <x:v>I2-011</x:v>
      </x:c>
      <x:c r="C2247" s="10" t="str">
        <x:v>I2-011-F04</x:v>
      </x:c>
      <x:c r="D2247" s="10" t="str">
        <x:v>RUN_01</x:v>
      </x:c>
      <x:c r="E2247" s="10" t="str">
        <x:v>ORIGINAL_LEDGER</x:v>
      </x:c>
      <x:c r="F2247" s="10" t="str">
        <x:v>FAIL</x:v>
      </x:c>
      <x:c r="G2247" s="10" t="str">
        <x:v>FAIL</x:v>
      </x:c>
      <x:c r="H2247" s="10" t="str">
        <x:v>EXECUTED</x:v>
      </x:c>
      <x:c r="I2247" s="10" t="str">
        <x:v>PARSED</x:v>
      </x:c>
      <x:c r="J2247" s="10" t="str">
        <x:v>NO_SEMANTIC_VALIDATOR_DETERMINISTIC_PASS</x:v>
      </x:c>
      <x:c r="K2247" s="10" t="str">
        <x:v>2680697d86c5e91c2d014581dc5b5bde8e592d5b838d0b481e2faf0869777336</x:v>
      </x:c>
      <x:c r="L2247" s="10" t="str">
        <x:v>historical_three</x:v>
      </x:c>
      <x:c r="M2247" s="10" t="n">
        <x:v>1</x:v>
      </x:c>
      <x:c r="N2247" s="10" t="n">
        <x:v>0</x:v>
      </x:c>
      <x:c r="O2247" s="10" t="n">
        <x:v>0</x:v>
      </x:c>
      <x:c r="P2247" s="9" t="str">
        <x:f>'CaseReview'!U61</x:f>
        <x:v>FAIL</x:v>
      </x:c>
      <x:c r="Q2247" s="9" t="n">
        <x:f>IF(AND(T2247=1,G2247=P2247),1,0)</x:f>
        <x:v>1</x:v>
      </x:c>
      <x:c r="R2247" s="9" t="n">
        <x:f>IF(AND(T2247=1,G2247="PASS",P2247="FAIL"),1,0)</x:f>
        <x:v>0</x:v>
      </x:c>
      <x:c r="S2247" s="9" t="n">
        <x:f>IF(AND(T2247=1,G2247="FAIL",P2247="PASS"),1,0)</x:f>
        <x:v>0</x:v>
      </x:c>
      <x:c r="T2247" s="9" t="n">
        <x:v>1</x:v>
      </x:c>
      <x:c r="U2247" s="9" t="n">
        <x:v>10</x:v>
      </x:c>
      <x:c r="V2247" s="9" t="str">
        <x:v>MVP/SHACL_GENERATION_PIPELINE/experiments/LUNA_NO_SEMANTIC_VALIDATOR/RUN_01/runs/RUN-I2-011-20260901T095016789570Z/artifacts/attempt_01/candidate_shape.ttl</x:v>
      </x:c>
    </x:row>
    <x:row r="2248" ht="22" customHeight="1">
      <x:c r="A2248" s="10" t="str">
        <x:v>NO_SEMANTIC</x:v>
      </x:c>
      <x:c r="B2248" s="10" t="str">
        <x:v>I2-011</x:v>
      </x:c>
      <x:c r="C2248" s="10" t="str">
        <x:v>I2-011-F05</x:v>
      </x:c>
      <x:c r="D2248" s="10" t="str">
        <x:v>RUN_01</x:v>
      </x:c>
      <x:c r="E2248" s="10" t="str">
        <x:v>ORIGINAL_LEDGER</x:v>
      </x:c>
      <x:c r="F2248" s="10" t="str">
        <x:v>FAIL</x:v>
      </x:c>
      <x:c r="G2248" s="10" t="str">
        <x:v>FAIL</x:v>
      </x:c>
      <x:c r="H2248" s="10" t="str">
        <x:v>EXECUTED</x:v>
      </x:c>
      <x:c r="I2248" s="10" t="str">
        <x:v>PARSED</x:v>
      </x:c>
      <x:c r="J2248" s="10" t="str">
        <x:v>NO_SEMANTIC_VALIDATOR_DETERMINISTIC_PASS</x:v>
      </x:c>
      <x:c r="K2248" s="10" t="str">
        <x:v>2680697d86c5e91c2d014581dc5b5bde8e592d5b838d0b481e2faf0869777336</x:v>
      </x:c>
      <x:c r="L2248" s="10" t="str">
        <x:v>historical_three</x:v>
      </x:c>
      <x:c r="M2248" s="10" t="n">
        <x:v>1</x:v>
      </x:c>
      <x:c r="N2248" s="10" t="n">
        <x:v>0</x:v>
      </x:c>
      <x:c r="O2248" s="10" t="n">
        <x:v>0</x:v>
      </x:c>
      <x:c r="P2248" s="9" t="str">
        <x:f>'CaseReview'!U62</x:f>
        <x:v>FAIL</x:v>
      </x:c>
      <x:c r="Q2248" s="9" t="n">
        <x:f>IF(AND(T2248=1,G2248=P2248),1,0)</x:f>
        <x:v>1</x:v>
      </x:c>
      <x:c r="R2248" s="9" t="n">
        <x:f>IF(AND(T2248=1,G2248="PASS",P2248="FAIL"),1,0)</x:f>
        <x:v>0</x:v>
      </x:c>
      <x:c r="S2248" s="9" t="n">
        <x:f>IF(AND(T2248=1,G2248="FAIL",P2248="PASS"),1,0)</x:f>
        <x:v>0</x:v>
      </x:c>
      <x:c r="T2248" s="9" t="n">
        <x:v>1</x:v>
      </x:c>
      <x:c r="U2248" s="9" t="n">
        <x:v>10</x:v>
      </x:c>
      <x:c r="V2248" s="9" t="str">
        <x:v>MVP/SHACL_GENERATION_PIPELINE/experiments/LUNA_NO_SEMANTIC_VALIDATOR/RUN_01/runs/RUN-I2-011-20260901T095016789570Z/artifacts/attempt_01/candidate_shape.ttl</x:v>
      </x:c>
    </x:row>
    <x:row r="2249" ht="22" customHeight="1">
      <x:c r="A2249" s="10" t="str">
        <x:v>NO_SEMANTIC</x:v>
      </x:c>
      <x:c r="B2249" s="10" t="str">
        <x:v>I2-011</x:v>
      </x:c>
      <x:c r="C2249" s="10" t="str">
        <x:v>I2-011-F06</x:v>
      </x:c>
      <x:c r="D2249" s="10" t="str">
        <x:v>RUN_01</x:v>
      </x:c>
      <x:c r="E2249" s="10" t="str">
        <x:v>ORIGINAL_LEDGER</x:v>
      </x:c>
      <x:c r="F2249" s="10" t="str">
        <x:v>FAIL</x:v>
      </x:c>
      <x:c r="G2249" s="10" t="str">
        <x:v>FAIL</x:v>
      </x:c>
      <x:c r="H2249" s="10" t="str">
        <x:v>EXECUTED</x:v>
      </x:c>
      <x:c r="I2249" s="10" t="str">
        <x:v>PARSED</x:v>
      </x:c>
      <x:c r="J2249" s="10" t="str">
        <x:v>NO_SEMANTIC_VALIDATOR_DETERMINISTIC_PASS</x:v>
      </x:c>
      <x:c r="K2249" s="10" t="str">
        <x:v>2680697d86c5e91c2d014581dc5b5bde8e592d5b838d0b481e2faf0869777336</x:v>
      </x:c>
      <x:c r="L2249" s="10" t="str">
        <x:v>historical_three</x:v>
      </x:c>
      <x:c r="M2249" s="10" t="n">
        <x:v>1</x:v>
      </x:c>
      <x:c r="N2249" s="10" t="n">
        <x:v>0</x:v>
      </x:c>
      <x:c r="O2249" s="10" t="n">
        <x:v>0</x:v>
      </x:c>
      <x:c r="P2249" s="9" t="str">
        <x:f>'CaseReview'!U63</x:f>
        <x:v>FAIL</x:v>
      </x:c>
      <x:c r="Q2249" s="9" t="n">
        <x:f>IF(AND(T2249=1,G2249=P2249),1,0)</x:f>
        <x:v>1</x:v>
      </x:c>
      <x:c r="R2249" s="9" t="n">
        <x:f>IF(AND(T2249=1,G2249="PASS",P2249="FAIL"),1,0)</x:f>
        <x:v>0</x:v>
      </x:c>
      <x:c r="S2249" s="9" t="n">
        <x:f>IF(AND(T2249=1,G2249="FAIL",P2249="PASS"),1,0)</x:f>
        <x:v>0</x:v>
      </x:c>
      <x:c r="T2249" s="9" t="n">
        <x:v>1</x:v>
      </x:c>
      <x:c r="U2249" s="9" t="n">
        <x:v>10</x:v>
      </x:c>
      <x:c r="V2249" s="9" t="str">
        <x:v>MVP/SHACL_GENERATION_PIPELINE/experiments/LUNA_NO_SEMANTIC_VALIDATOR/RUN_01/runs/RUN-I2-011-20260901T095016789570Z/artifacts/attempt_01/candidate_shape.ttl</x:v>
      </x:c>
    </x:row>
    <x:row r="2250" ht="22" customHeight="1">
      <x:c r="A2250" s="10" t="str">
        <x:v>NO_SEMANTIC</x:v>
      </x:c>
      <x:c r="B2250" s="10" t="str">
        <x:v>I2-011</x:v>
      </x:c>
      <x:c r="C2250" s="10" t="str">
        <x:v>I2-011-P01</x:v>
      </x:c>
      <x:c r="D2250" s="10" t="str">
        <x:v>RUN_01</x:v>
      </x:c>
      <x:c r="E2250" s="10" t="str">
        <x:v>ORIGINAL_LEDGER</x:v>
      </x:c>
      <x:c r="F2250" s="10" t="str">
        <x:v>PASS</x:v>
      </x:c>
      <x:c r="G2250" s="10" t="str">
        <x:v>FAIL</x:v>
      </x:c>
      <x:c r="H2250" s="10" t="str">
        <x:v>EXECUTED</x:v>
      </x:c>
      <x:c r="I2250" s="10" t="str">
        <x:v>PARSED</x:v>
      </x:c>
      <x:c r="J2250" s="10" t="str">
        <x:v>NO_SEMANTIC_VALIDATOR_DETERMINISTIC_PASS</x:v>
      </x:c>
      <x:c r="K2250" s="10" t="str">
        <x:v>2680697d86c5e91c2d014581dc5b5bde8e592d5b838d0b481e2faf0869777336</x:v>
      </x:c>
      <x:c r="L2250" s="10" t="str">
        <x:v>historical_three</x:v>
      </x:c>
      <x:c r="M2250" s="10" t="n">
        <x:v>0</x:v>
      </x:c>
      <x:c r="N2250" s="10" t="n">
        <x:v>0</x:v>
      </x:c>
      <x:c r="O2250" s="10" t="n">
        <x:v>1</x:v>
      </x:c>
      <x:c r="P2250" s="9" t="str">
        <x:f>'CaseReview'!U64</x:f>
        <x:v>PASS</x:v>
      </x:c>
      <x:c r="Q2250" s="9" t="n">
        <x:f>IF(AND(T2250=1,G2250=P2250),1,0)</x:f>
        <x:v>0</x:v>
      </x:c>
      <x:c r="R2250" s="9" t="n">
        <x:f>IF(AND(T2250=1,G2250="PASS",P2250="FAIL"),1,0)</x:f>
        <x:v>0</x:v>
      </x:c>
      <x:c r="S2250" s="9" t="n">
        <x:f>IF(AND(T2250=1,G2250="FAIL",P2250="PASS"),1,0)</x:f>
        <x:v>1</x:v>
      </x:c>
      <x:c r="T2250" s="9" t="n">
        <x:v>1</x:v>
      </x:c>
      <x:c r="U2250" s="9" t="n">
        <x:v>10</x:v>
      </x:c>
      <x:c r="V2250" s="9" t="str">
        <x:v>MVP/SHACL_GENERATION_PIPELINE/experiments/LUNA_NO_SEMANTIC_VALIDATOR/RUN_01/runs/RUN-I2-011-20260901T095016789570Z/artifacts/attempt_01/candidate_shape.ttl</x:v>
      </x:c>
    </x:row>
    <x:row r="2251" ht="22" customHeight="1">
      <x:c r="A2251" s="10" t="str">
        <x:v>NO_SEMANTIC</x:v>
      </x:c>
      <x:c r="B2251" s="10" t="str">
        <x:v>I2-011</x:v>
      </x:c>
      <x:c r="C2251" s="10" t="str">
        <x:v>I2-011-P02</x:v>
      </x:c>
      <x:c r="D2251" s="10" t="str">
        <x:v>RUN_01</x:v>
      </x:c>
      <x:c r="E2251" s="10" t="str">
        <x:v>ORIGINAL_LEDGER</x:v>
      </x:c>
      <x:c r="F2251" s="10" t="str">
        <x:v>PASS</x:v>
      </x:c>
      <x:c r="G2251" s="10" t="str">
        <x:v>FAIL</x:v>
      </x:c>
      <x:c r="H2251" s="10" t="str">
        <x:v>EXECUTED</x:v>
      </x:c>
      <x:c r="I2251" s="10" t="str">
        <x:v>PARSED</x:v>
      </x:c>
      <x:c r="J2251" s="10" t="str">
        <x:v>NO_SEMANTIC_VALIDATOR_DETERMINISTIC_PASS</x:v>
      </x:c>
      <x:c r="K2251" s="10" t="str">
        <x:v>2680697d86c5e91c2d014581dc5b5bde8e592d5b838d0b481e2faf0869777336</x:v>
      </x:c>
      <x:c r="L2251" s="10" t="str">
        <x:v>historical_three</x:v>
      </x:c>
      <x:c r="M2251" s="10" t="n">
        <x:v>0</x:v>
      </x:c>
      <x:c r="N2251" s="10" t="n">
        <x:v>0</x:v>
      </x:c>
      <x:c r="O2251" s="10" t="n">
        <x:v>1</x:v>
      </x:c>
      <x:c r="P2251" s="9" t="str">
        <x:f>'CaseReview'!U65</x:f>
        <x:v>PASS</x:v>
      </x:c>
      <x:c r="Q2251" s="9" t="n">
        <x:f>IF(AND(T2251=1,G2251=P2251),1,0)</x:f>
        <x:v>0</x:v>
      </x:c>
      <x:c r="R2251" s="9" t="n">
        <x:f>IF(AND(T2251=1,G2251="PASS",P2251="FAIL"),1,0)</x:f>
        <x:v>0</x:v>
      </x:c>
      <x:c r="S2251" s="9" t="n">
        <x:f>IF(AND(T2251=1,G2251="FAIL",P2251="PASS"),1,0)</x:f>
        <x:v>1</x:v>
      </x:c>
      <x:c r="T2251" s="9" t="n">
        <x:v>1</x:v>
      </x:c>
      <x:c r="U2251" s="9" t="n">
        <x:v>10</x:v>
      </x:c>
      <x:c r="V2251" s="9" t="str">
        <x:v>MVP/SHACL_GENERATION_PIPELINE/experiments/LUNA_NO_SEMANTIC_VALIDATOR/RUN_01/runs/RUN-I2-011-20260901T095016789570Z/artifacts/attempt_01/candidate_shape.ttl</x:v>
      </x:c>
    </x:row>
    <x:row r="2252" ht="22" customHeight="1">
      <x:c r="A2252" s="10" t="str">
        <x:v>NO_SEMANTIC</x:v>
      </x:c>
      <x:c r="B2252" s="10" t="str">
        <x:v>I2-011</x:v>
      </x:c>
      <x:c r="C2252" s="10" t="str">
        <x:v>I2-011-P03</x:v>
      </x:c>
      <x:c r="D2252" s="10" t="str">
        <x:v>RUN_01</x:v>
      </x:c>
      <x:c r="E2252" s="10" t="str">
        <x:v>ORIGINAL_LEDGER</x:v>
      </x:c>
      <x:c r="F2252" s="10" t="str">
        <x:v>PASS</x:v>
      </x:c>
      <x:c r="G2252" s="10" t="str">
        <x:v>PASS</x:v>
      </x:c>
      <x:c r="H2252" s="10" t="str">
        <x:v>EXECUTED</x:v>
      </x:c>
      <x:c r="I2252" s="10" t="str">
        <x:v>PARSED</x:v>
      </x:c>
      <x:c r="J2252" s="10" t="str">
        <x:v>NO_SEMANTIC_VALIDATOR_DETERMINISTIC_PASS</x:v>
      </x:c>
      <x:c r="K2252" s="10" t="str">
        <x:v>2680697d86c5e91c2d014581dc5b5bde8e592d5b838d0b481e2faf0869777336</x:v>
      </x:c>
      <x:c r="L2252" s="10" t="str">
        <x:v>historical_three</x:v>
      </x:c>
      <x:c r="M2252" s="10" t="n">
        <x:v>1</x:v>
      </x:c>
      <x:c r="N2252" s="10" t="n">
        <x:v>0</x:v>
      </x:c>
      <x:c r="O2252" s="10" t="n">
        <x:v>0</x:v>
      </x:c>
      <x:c r="P2252" s="9" t="str">
        <x:f>'CaseReview'!U66</x:f>
        <x:v>PASS</x:v>
      </x:c>
      <x:c r="Q2252" s="9" t="n">
        <x:f>IF(AND(T2252=1,G2252=P2252),1,0)</x:f>
        <x:v>1</x:v>
      </x:c>
      <x:c r="R2252" s="9" t="n">
        <x:f>IF(AND(T2252=1,G2252="PASS",P2252="FAIL"),1,0)</x:f>
        <x:v>0</x:v>
      </x:c>
      <x:c r="S2252" s="9" t="n">
        <x:f>IF(AND(T2252=1,G2252="FAIL",P2252="PASS"),1,0)</x:f>
        <x:v>0</x:v>
      </x:c>
      <x:c r="T2252" s="9" t="n">
        <x:v>1</x:v>
      </x:c>
      <x:c r="U2252" s="9" t="n">
        <x:v>10</x:v>
      </x:c>
      <x:c r="V2252" s="9" t="str">
        <x:v>MVP/SHACL_GENERATION_PIPELINE/experiments/LUNA_NO_SEMANTIC_VALIDATOR/RUN_01/runs/RUN-I2-011-20260901T095016789570Z/artifacts/attempt_01/candidate_shape.ttl</x:v>
      </x:c>
    </x:row>
    <x:row r="2253" ht="22" customHeight="1">
      <x:c r="A2253" s="10" t="str">
        <x:v>NO_SEMANTIC</x:v>
      </x:c>
      <x:c r="B2253" s="10" t="str">
        <x:v>I2-011</x:v>
      </x:c>
      <x:c r="C2253" s="10" t="str">
        <x:v>I2-011-P04</x:v>
      </x:c>
      <x:c r="D2253" s="10" t="str">
        <x:v>RUN_01</x:v>
      </x:c>
      <x:c r="E2253" s="10" t="str">
        <x:v>ORIGINAL_LEDGER</x:v>
      </x:c>
      <x:c r="F2253" s="10" t="str">
        <x:v>PASS</x:v>
      </x:c>
      <x:c r="G2253" s="10" t="str">
        <x:v>PASS</x:v>
      </x:c>
      <x:c r="H2253" s="10" t="str">
        <x:v>EXECUTED</x:v>
      </x:c>
      <x:c r="I2253" s="10" t="str">
        <x:v>PARSED</x:v>
      </x:c>
      <x:c r="J2253" s="10" t="str">
        <x:v>NO_SEMANTIC_VALIDATOR_DETERMINISTIC_PASS</x:v>
      </x:c>
      <x:c r="K2253" s="10" t="str">
        <x:v>2680697d86c5e91c2d014581dc5b5bde8e592d5b838d0b481e2faf0869777336</x:v>
      </x:c>
      <x:c r="L2253" s="10" t="str">
        <x:v>historical_three</x:v>
      </x:c>
      <x:c r="M2253" s="10" t="n">
        <x:v>1</x:v>
      </x:c>
      <x:c r="N2253" s="10" t="n">
        <x:v>0</x:v>
      </x:c>
      <x:c r="O2253" s="10" t="n">
        <x:v>0</x:v>
      </x:c>
      <x:c r="P2253" s="9" t="str">
        <x:f>'CaseReview'!U67</x:f>
        <x:v>PASS</x:v>
      </x:c>
      <x:c r="Q2253" s="9" t="n">
        <x:f>IF(AND(T2253=1,G2253=P2253),1,0)</x:f>
        <x:v>1</x:v>
      </x:c>
      <x:c r="R2253" s="9" t="n">
        <x:f>IF(AND(T2253=1,G2253="PASS",P2253="FAIL"),1,0)</x:f>
        <x:v>0</x:v>
      </x:c>
      <x:c r="S2253" s="9" t="n">
        <x:f>IF(AND(T2253=1,G2253="FAIL",P2253="PASS"),1,0)</x:f>
        <x:v>0</x:v>
      </x:c>
      <x:c r="T2253" s="9" t="n">
        <x:v>1</x:v>
      </x:c>
      <x:c r="U2253" s="9" t="n">
        <x:v>10</x:v>
      </x:c>
      <x:c r="V2253" s="9" t="str">
        <x:v>MVP/SHACL_GENERATION_PIPELINE/experiments/LUNA_NO_SEMANTIC_VALIDATOR/RUN_01/runs/RUN-I2-011-20260901T095016789570Z/artifacts/attempt_01/candidate_shape.ttl</x:v>
      </x:c>
    </x:row>
    <x:row r="2254" ht="22" customHeight="1">
      <x:c r="A2254" s="10" t="str">
        <x:v>NO_SEMANTIC</x:v>
      </x:c>
      <x:c r="B2254" s="10" t="str">
        <x:v>I2-013</x:v>
      </x:c>
      <x:c r="C2254" s="10" t="str">
        <x:v>I2-013-F01</x:v>
      </x:c>
      <x:c r="D2254" s="10" t="str">
        <x:v>RUN_01</x:v>
      </x:c>
      <x:c r="E2254" s="10" t="str">
        <x:v>ORIGINAL_LEDGER</x:v>
      </x:c>
      <x:c r="F2254" s="10" t="str">
        <x:v>FAIL</x:v>
      </x:c>
      <x:c r="G2254" s="10" t="str">
        <x:v>FAIL</x:v>
      </x:c>
      <x:c r="H2254" s="10" t="str">
        <x:v>EXECUTED</x:v>
      </x:c>
      <x:c r="I2254" s="10" t="str">
        <x:v>PARSED</x:v>
      </x:c>
      <x:c r="J2254" s="10" t="str">
        <x:v>NO_SEMANTIC_VALIDATOR_DETERMINISTIC_PASS</x:v>
      </x:c>
      <x:c r="K2254" s="10" t="str">
        <x:v>7b8978c379030095c07e8b7153fc15c7e724c8d1063aca2ce4e8ad15d37f2b3d</x:v>
      </x:c>
      <x:c r="L2254" s="10" t="str">
        <x:v>historical_three</x:v>
      </x:c>
      <x:c r="M2254" s="10" t="n">
        <x:v>1</x:v>
      </x:c>
      <x:c r="N2254" s="10" t="n">
        <x:v>0</x:v>
      </x:c>
      <x:c r="O2254" s="10" t="n">
        <x:v>0</x:v>
      </x:c>
      <x:c r="P2254" s="9" t="str">
        <x:f>'CaseReview'!U68</x:f>
        <x:v>FAIL</x:v>
      </x:c>
      <x:c r="Q2254" s="9" t="n">
        <x:f>IF(AND(T2254=1,G2254=P2254),1,0)</x:f>
        <x:v>1</x:v>
      </x:c>
      <x:c r="R2254" s="9" t="n">
        <x:f>IF(AND(T2254=1,G2254="PASS",P2254="FAIL"),1,0)</x:f>
        <x:v>0</x:v>
      </x:c>
      <x:c r="S2254" s="9" t="n">
        <x:f>IF(AND(T2254=1,G2254="FAIL",P2254="PASS"),1,0)</x:f>
        <x:v>0</x:v>
      </x:c>
      <x:c r="T2254" s="9" t="n">
        <x:v>1</x:v>
      </x:c>
      <x:c r="U2254" s="9" t="n">
        <x:v>4</x:v>
      </x:c>
      <x:c r="V2254" s="9" t="str">
        <x:v>MVP/SHACL_GENERATION_PIPELINE/experiments/LUNA_NO_SEMANTIC_VALIDATOR/RUN_01/runs/RUN-I2-013-20260901T095055589830Z/artifacts/attempt_01/candidate_shape.ttl</x:v>
      </x:c>
    </x:row>
    <x:row r="2255" ht="22" customHeight="1">
      <x:c r="A2255" s="10" t="str">
        <x:v>NO_SEMANTIC</x:v>
      </x:c>
      <x:c r="B2255" s="10" t="str">
        <x:v>I2-013</x:v>
      </x:c>
      <x:c r="C2255" s="10" t="str">
        <x:v>I2-013-F02</x:v>
      </x:c>
      <x:c r="D2255" s="10" t="str">
        <x:v>RUN_01</x:v>
      </x:c>
      <x:c r="E2255" s="10" t="str">
        <x:v>ORIGINAL_LEDGER</x:v>
      </x:c>
      <x:c r="F2255" s="10" t="str">
        <x:v>FAIL</x:v>
      </x:c>
      <x:c r="G2255" s="10" t="str">
        <x:v>FAIL</x:v>
      </x:c>
      <x:c r="H2255" s="10" t="str">
        <x:v>EXECUTED</x:v>
      </x:c>
      <x:c r="I2255" s="10" t="str">
        <x:v>PARSED</x:v>
      </x:c>
      <x:c r="J2255" s="10" t="str">
        <x:v>NO_SEMANTIC_VALIDATOR_DETERMINISTIC_PASS</x:v>
      </x:c>
      <x:c r="K2255" s="10" t="str">
        <x:v>7b8978c379030095c07e8b7153fc15c7e724c8d1063aca2ce4e8ad15d37f2b3d</x:v>
      </x:c>
      <x:c r="L2255" s="10" t="str">
        <x:v>historical_three</x:v>
      </x:c>
      <x:c r="M2255" s="10" t="n">
        <x:v>1</x:v>
      </x:c>
      <x:c r="N2255" s="10" t="n">
        <x:v>0</x:v>
      </x:c>
      <x:c r="O2255" s="10" t="n">
        <x:v>0</x:v>
      </x:c>
      <x:c r="P2255" s="9" t="str">
        <x:f>'CaseReview'!U69</x:f>
        <x:v>FAIL</x:v>
      </x:c>
      <x:c r="Q2255" s="9" t="n">
        <x:f>IF(AND(T2255=1,G2255=P2255),1,0)</x:f>
        <x:v>1</x:v>
      </x:c>
      <x:c r="R2255" s="9" t="n">
        <x:f>IF(AND(T2255=1,G2255="PASS",P2255="FAIL"),1,0)</x:f>
        <x:v>0</x:v>
      </x:c>
      <x:c r="S2255" s="9" t="n">
        <x:f>IF(AND(T2255=1,G2255="FAIL",P2255="PASS"),1,0)</x:f>
        <x:v>0</x:v>
      </x:c>
      <x:c r="T2255" s="9" t="n">
        <x:v>1</x:v>
      </x:c>
      <x:c r="U2255" s="9" t="n">
        <x:v>4</x:v>
      </x:c>
      <x:c r="V2255" s="9" t="str">
        <x:v>MVP/SHACL_GENERATION_PIPELINE/experiments/LUNA_NO_SEMANTIC_VALIDATOR/RUN_01/runs/RUN-I2-013-20260901T095055589830Z/artifacts/attempt_01/candidate_shape.ttl</x:v>
      </x:c>
    </x:row>
    <x:row r="2256" ht="22" customHeight="1">
      <x:c r="A2256" s="10" t="str">
        <x:v>NO_SEMANTIC</x:v>
      </x:c>
      <x:c r="B2256" s="10" t="str">
        <x:v>I2-013</x:v>
      </x:c>
      <x:c r="C2256" s="10" t="str">
        <x:v>I2-013-F03</x:v>
      </x:c>
      <x:c r="D2256" s="10" t="str">
        <x:v>RUN_01</x:v>
      </x:c>
      <x:c r="E2256" s="10" t="str">
        <x:v>ORIGINAL_LEDGER</x:v>
      </x:c>
      <x:c r="F2256" s="10" t="str">
        <x:v>FAIL</x:v>
      </x:c>
      <x:c r="G2256" s="10" t="str">
        <x:v>FAIL</x:v>
      </x:c>
      <x:c r="H2256" s="10" t="str">
        <x:v>EXECUTED</x:v>
      </x:c>
      <x:c r="I2256" s="10" t="str">
        <x:v>PARSED</x:v>
      </x:c>
      <x:c r="J2256" s="10" t="str">
        <x:v>NO_SEMANTIC_VALIDATOR_DETERMINISTIC_PASS</x:v>
      </x:c>
      <x:c r="K2256" s="10" t="str">
        <x:v>7b8978c379030095c07e8b7153fc15c7e724c8d1063aca2ce4e8ad15d37f2b3d</x:v>
      </x:c>
      <x:c r="L2256" s="10" t="str">
        <x:v>historical_three</x:v>
      </x:c>
      <x:c r="M2256" s="10" t="n">
        <x:v>1</x:v>
      </x:c>
      <x:c r="N2256" s="10" t="n">
        <x:v>0</x:v>
      </x:c>
      <x:c r="O2256" s="10" t="n">
        <x:v>0</x:v>
      </x:c>
      <x:c r="P2256" s="9" t="str">
        <x:f>'CaseReview'!U70</x:f>
        <x:v>FAIL</x:v>
      </x:c>
      <x:c r="Q2256" s="9" t="n">
        <x:f>IF(AND(T2256=1,G2256=P2256),1,0)</x:f>
        <x:v>1</x:v>
      </x:c>
      <x:c r="R2256" s="9" t="n">
        <x:f>IF(AND(T2256=1,G2256="PASS",P2256="FAIL"),1,0)</x:f>
        <x:v>0</x:v>
      </x:c>
      <x:c r="S2256" s="9" t="n">
        <x:f>IF(AND(T2256=1,G2256="FAIL",P2256="PASS"),1,0)</x:f>
        <x:v>0</x:v>
      </x:c>
      <x:c r="T2256" s="9" t="n">
        <x:v>1</x:v>
      </x:c>
      <x:c r="U2256" s="9" t="n">
        <x:v>4</x:v>
      </x:c>
      <x:c r="V2256" s="9" t="str">
        <x:v>MVP/SHACL_GENERATION_PIPELINE/experiments/LUNA_NO_SEMANTIC_VALIDATOR/RUN_01/runs/RUN-I2-013-20260901T095055589830Z/artifacts/attempt_01/candidate_shape.ttl</x:v>
      </x:c>
    </x:row>
    <x:row r="2257" ht="22" customHeight="1">
      <x:c r="A2257" s="10" t="str">
        <x:v>NO_SEMANTIC</x:v>
      </x:c>
      <x:c r="B2257" s="10" t="str">
        <x:v>I2-013</x:v>
      </x:c>
      <x:c r="C2257" s="10" t="str">
        <x:v>I2-013-P01</x:v>
      </x:c>
      <x:c r="D2257" s="10" t="str">
        <x:v>RUN_01</x:v>
      </x:c>
      <x:c r="E2257" s="10" t="str">
        <x:v>ORIGINAL_LEDGER</x:v>
      </x:c>
      <x:c r="F2257" s="10" t="str">
        <x:v>PASS</x:v>
      </x:c>
      <x:c r="G2257" s="10" t="str">
        <x:v>PASS</x:v>
      </x:c>
      <x:c r="H2257" s="10" t="str">
        <x:v>EXECUTED</x:v>
      </x:c>
      <x:c r="I2257" s="10" t="str">
        <x:v>PARSED</x:v>
      </x:c>
      <x:c r="J2257" s="10" t="str">
        <x:v>NO_SEMANTIC_VALIDATOR_DETERMINISTIC_PASS</x:v>
      </x:c>
      <x:c r="K2257" s="10" t="str">
        <x:v>7b8978c379030095c07e8b7153fc15c7e724c8d1063aca2ce4e8ad15d37f2b3d</x:v>
      </x:c>
      <x:c r="L2257" s="10" t="str">
        <x:v>historical_three</x:v>
      </x:c>
      <x:c r="M2257" s="10" t="n">
        <x:v>1</x:v>
      </x:c>
      <x:c r="N2257" s="10" t="n">
        <x:v>0</x:v>
      </x:c>
      <x:c r="O2257" s="10" t="n">
        <x:v>0</x:v>
      </x:c>
      <x:c r="P2257" s="9" t="str">
        <x:f>'CaseReview'!U71</x:f>
        <x:v>PASS</x:v>
      </x:c>
      <x:c r="Q2257" s="9" t="n">
        <x:f>IF(AND(T2257=1,G2257=P2257),1,0)</x:f>
        <x:v>1</x:v>
      </x:c>
      <x:c r="R2257" s="9" t="n">
        <x:f>IF(AND(T2257=1,G2257="PASS",P2257="FAIL"),1,0)</x:f>
        <x:v>0</x:v>
      </x:c>
      <x:c r="S2257" s="9" t="n">
        <x:f>IF(AND(T2257=1,G2257="FAIL",P2257="PASS"),1,0)</x:f>
        <x:v>0</x:v>
      </x:c>
      <x:c r="T2257" s="9" t="n">
        <x:v>1</x:v>
      </x:c>
      <x:c r="U2257" s="9" t="n">
        <x:v>4</x:v>
      </x:c>
      <x:c r="V2257" s="9" t="str">
        <x:v>MVP/SHACL_GENERATION_PIPELINE/experiments/LUNA_NO_SEMANTIC_VALIDATOR/RUN_01/runs/RUN-I2-013-20260901T095055589830Z/artifacts/attempt_01/candidate_shape.ttl</x:v>
      </x:c>
    </x:row>
    <x:row r="2258" ht="22" customHeight="1">
      <x:c r="A2258" s="10" t="str">
        <x:v>NO_SEMANTIC</x:v>
      </x:c>
      <x:c r="B2258" s="10" t="str">
        <x:v>I2-014</x:v>
      </x:c>
      <x:c r="C2258" s="10" t="str">
        <x:v>I2-014-E-F01</x:v>
      </x:c>
      <x:c r="D2258" s="10" t="str">
        <x:v>RUN_01</x:v>
      </x:c>
      <x:c r="E2258" s="10" t="str">
        <x:v>ORIGINAL_LEDGER</x:v>
      </x:c>
      <x:c r="F2258" s="10" t="str">
        <x:v>FAIL</x:v>
      </x:c>
      <x:c r="G2258" s="10" t="str">
        <x:v>FAIL</x:v>
      </x:c>
      <x:c r="H2258" s="10" t="str">
        <x:v>EXECUTED</x:v>
      </x:c>
      <x:c r="I2258" s="10" t="str">
        <x:v>PARSED</x:v>
      </x:c>
      <x:c r="J2258" s="10" t="str">
        <x:v>NO_SEMANTIC_VALIDATOR_DETERMINISTIC_PASS</x:v>
      </x:c>
      <x:c r="K2258" s="10" t="str">
        <x:v>d6c2e7a886eb32bd7ddd7012e37f91348aec0eed805b031d564d71dd1f46f0f0</x:v>
      </x:c>
      <x:c r="L2258" s="10" t="str">
        <x:v>historical_three</x:v>
      </x:c>
      <x:c r="M2258" s="10" t="n">
        <x:v>1</x:v>
      </x:c>
      <x:c r="N2258" s="10" t="n">
        <x:v>0</x:v>
      </x:c>
      <x:c r="O2258" s="10" t="n">
        <x:v>0</x:v>
      </x:c>
      <x:c r="P2258" s="9" t="str">
        <x:f>'CaseReview'!U72</x:f>
        <x:v>FAIL</x:v>
      </x:c>
      <x:c r="Q2258" s="9" t="n">
        <x:f>IF(AND(T2258=1,G2258=P2258),1,0)</x:f>
        <x:v>1</x:v>
      </x:c>
      <x:c r="R2258" s="9" t="n">
        <x:f>IF(AND(T2258=1,G2258="PASS",P2258="FAIL"),1,0)</x:f>
        <x:v>0</x:v>
      </x:c>
      <x:c r="S2258" s="9" t="n">
        <x:f>IF(AND(T2258=1,G2258="FAIL",P2258="PASS"),1,0)</x:f>
        <x:v>0</x:v>
      </x:c>
      <x:c r="T2258" s="9" t="n">
        <x:v>1</x:v>
      </x:c>
      <x:c r="U2258" s="9" t="n">
        <x:v>9</x:v>
      </x:c>
      <x:c r="V2258" s="9" t="str">
        <x:v>MVP/SHACL_GENERATION_PIPELINE/experiments/LUNA_NO_SEMANTIC_VALIDATOR/RUN_01/runs/RUN-I2-014-20260901T095100602197Z/artifacts/attempt_01/candidate_shape.ttl</x:v>
      </x:c>
    </x:row>
    <x:row r="2259" ht="22" customHeight="1">
      <x:c r="A2259" s="10" t="str">
        <x:v>NO_SEMANTIC</x:v>
      </x:c>
      <x:c r="B2259" s="10" t="str">
        <x:v>I2-014</x:v>
      </x:c>
      <x:c r="C2259" s="10" t="str">
        <x:v>I2-014-E-F02</x:v>
      </x:c>
      <x:c r="D2259" s="10" t="str">
        <x:v>RUN_01</x:v>
      </x:c>
      <x:c r="E2259" s="10" t="str">
        <x:v>ORIGINAL_LEDGER</x:v>
      </x:c>
      <x:c r="F2259" s="10" t="str">
        <x:v>FAIL</x:v>
      </x:c>
      <x:c r="G2259" s="10" t="str">
        <x:v>FAIL</x:v>
      </x:c>
      <x:c r="H2259" s="10" t="str">
        <x:v>EXECUTED</x:v>
      </x:c>
      <x:c r="I2259" s="10" t="str">
        <x:v>PARSED</x:v>
      </x:c>
      <x:c r="J2259" s="10" t="str">
        <x:v>NO_SEMANTIC_VALIDATOR_DETERMINISTIC_PASS</x:v>
      </x:c>
      <x:c r="K2259" s="10" t="str">
        <x:v>d6c2e7a886eb32bd7ddd7012e37f91348aec0eed805b031d564d71dd1f46f0f0</x:v>
      </x:c>
      <x:c r="L2259" s="10" t="str">
        <x:v>historical_three</x:v>
      </x:c>
      <x:c r="M2259" s="10" t="n">
        <x:v>1</x:v>
      </x:c>
      <x:c r="N2259" s="10" t="n">
        <x:v>0</x:v>
      </x:c>
      <x:c r="O2259" s="10" t="n">
        <x:v>0</x:v>
      </x:c>
      <x:c r="P2259" s="9" t="str">
        <x:f>'CaseReview'!U73</x:f>
        <x:v>FAIL</x:v>
      </x:c>
      <x:c r="Q2259" s="9" t="n">
        <x:f>IF(AND(T2259=1,G2259=P2259),1,0)</x:f>
        <x:v>1</x:v>
      </x:c>
      <x:c r="R2259" s="9" t="n">
        <x:f>IF(AND(T2259=1,G2259="PASS",P2259="FAIL"),1,0)</x:f>
        <x:v>0</x:v>
      </x:c>
      <x:c r="S2259" s="9" t="n">
        <x:f>IF(AND(T2259=1,G2259="FAIL",P2259="PASS"),1,0)</x:f>
        <x:v>0</x:v>
      </x:c>
      <x:c r="T2259" s="9" t="n">
        <x:v>1</x:v>
      </x:c>
      <x:c r="U2259" s="9" t="n">
        <x:v>9</x:v>
      </x:c>
      <x:c r="V2259" s="9" t="str">
        <x:v>MVP/SHACL_GENERATION_PIPELINE/experiments/LUNA_NO_SEMANTIC_VALIDATOR/RUN_01/runs/RUN-I2-014-20260901T095100602197Z/artifacts/attempt_01/candidate_shape.ttl</x:v>
      </x:c>
    </x:row>
    <x:row r="2260" ht="22" customHeight="1">
      <x:c r="A2260" s="10" t="str">
        <x:v>NO_SEMANTIC</x:v>
      </x:c>
      <x:c r="B2260" s="10" t="str">
        <x:v>I2-014</x:v>
      </x:c>
      <x:c r="C2260" s="10" t="str">
        <x:v>I2-014-E-F03</x:v>
      </x:c>
      <x:c r="D2260" s="10" t="str">
        <x:v>RUN_01</x:v>
      </x:c>
      <x:c r="E2260" s="10" t="str">
        <x:v>ORIGINAL_LEDGER</x:v>
      </x:c>
      <x:c r="F2260" s="10" t="str">
        <x:v>FAIL</x:v>
      </x:c>
      <x:c r="G2260" s="10" t="str">
        <x:v>FAIL</x:v>
      </x:c>
      <x:c r="H2260" s="10" t="str">
        <x:v>EXECUTED</x:v>
      </x:c>
      <x:c r="I2260" s="10" t="str">
        <x:v>PARSED</x:v>
      </x:c>
      <x:c r="J2260" s="10" t="str">
        <x:v>NO_SEMANTIC_VALIDATOR_DETERMINISTIC_PASS</x:v>
      </x:c>
      <x:c r="K2260" s="10" t="str">
        <x:v>d6c2e7a886eb32bd7ddd7012e37f91348aec0eed805b031d564d71dd1f46f0f0</x:v>
      </x:c>
      <x:c r="L2260" s="10" t="str">
        <x:v>historical_three</x:v>
      </x:c>
      <x:c r="M2260" s="10" t="n">
        <x:v>1</x:v>
      </x:c>
      <x:c r="N2260" s="10" t="n">
        <x:v>0</x:v>
      </x:c>
      <x:c r="O2260" s="10" t="n">
        <x:v>0</x:v>
      </x:c>
      <x:c r="P2260" s="9" t="str">
        <x:f>'CaseReview'!U74</x:f>
        <x:v>FAIL</x:v>
      </x:c>
      <x:c r="Q2260" s="9" t="n">
        <x:f>IF(AND(T2260=1,G2260=P2260),1,0)</x:f>
        <x:v>1</x:v>
      </x:c>
      <x:c r="R2260" s="9" t="n">
        <x:f>IF(AND(T2260=1,G2260="PASS",P2260="FAIL"),1,0)</x:f>
        <x:v>0</x:v>
      </x:c>
      <x:c r="S2260" s="9" t="n">
        <x:f>IF(AND(T2260=1,G2260="FAIL",P2260="PASS"),1,0)</x:f>
        <x:v>0</x:v>
      </x:c>
      <x:c r="T2260" s="9" t="n">
        <x:v>1</x:v>
      </x:c>
      <x:c r="U2260" s="9" t="n">
        <x:v>9</x:v>
      </x:c>
      <x:c r="V2260" s="9" t="str">
        <x:v>MVP/SHACL_GENERATION_PIPELINE/experiments/LUNA_NO_SEMANTIC_VALIDATOR/RUN_01/runs/RUN-I2-014-20260901T095100602197Z/artifacts/attempt_01/candidate_shape.ttl</x:v>
      </x:c>
    </x:row>
    <x:row r="2261" ht="22" customHeight="1">
      <x:c r="A2261" s="10" t="str">
        <x:v>NO_SEMANTIC</x:v>
      </x:c>
      <x:c r="B2261" s="10" t="str">
        <x:v>I2-014</x:v>
      </x:c>
      <x:c r="C2261" s="10" t="str">
        <x:v>I2-014-E-F04</x:v>
      </x:c>
      <x:c r="D2261" s="10" t="str">
        <x:v>RUN_01</x:v>
      </x:c>
      <x:c r="E2261" s="10" t="str">
        <x:v>ORIGINAL_LEDGER</x:v>
      </x:c>
      <x:c r="F2261" s="10" t="str">
        <x:v>FAIL</x:v>
      </x:c>
      <x:c r="G2261" s="10" t="str">
        <x:v>FAIL</x:v>
      </x:c>
      <x:c r="H2261" s="10" t="str">
        <x:v>EXECUTED</x:v>
      </x:c>
      <x:c r="I2261" s="10" t="str">
        <x:v>PARSED</x:v>
      </x:c>
      <x:c r="J2261" s="10" t="str">
        <x:v>NO_SEMANTIC_VALIDATOR_DETERMINISTIC_PASS</x:v>
      </x:c>
      <x:c r="K2261" s="10" t="str">
        <x:v>d6c2e7a886eb32bd7ddd7012e37f91348aec0eed805b031d564d71dd1f46f0f0</x:v>
      </x:c>
      <x:c r="L2261" s="10" t="str">
        <x:v>historical_three</x:v>
      </x:c>
      <x:c r="M2261" s="10" t="n">
        <x:v>1</x:v>
      </x:c>
      <x:c r="N2261" s="10" t="n">
        <x:v>0</x:v>
      </x:c>
      <x:c r="O2261" s="10" t="n">
        <x:v>0</x:v>
      </x:c>
      <x:c r="P2261" s="9" t="str">
        <x:f>'CaseReview'!U75</x:f>
        <x:v>FAIL</x:v>
      </x:c>
      <x:c r="Q2261" s="9" t="n">
        <x:f>IF(AND(T2261=1,G2261=P2261),1,0)</x:f>
        <x:v>1</x:v>
      </x:c>
      <x:c r="R2261" s="9" t="n">
        <x:f>IF(AND(T2261=1,G2261="PASS",P2261="FAIL"),1,0)</x:f>
        <x:v>0</x:v>
      </x:c>
      <x:c r="S2261" s="9" t="n">
        <x:f>IF(AND(T2261=1,G2261="FAIL",P2261="PASS"),1,0)</x:f>
        <x:v>0</x:v>
      </x:c>
      <x:c r="T2261" s="9" t="n">
        <x:v>1</x:v>
      </x:c>
      <x:c r="U2261" s="9" t="n">
        <x:v>9</x:v>
      </x:c>
      <x:c r="V2261" s="9" t="str">
        <x:v>MVP/SHACL_GENERATION_PIPELINE/experiments/LUNA_NO_SEMANTIC_VALIDATOR/RUN_01/runs/RUN-I2-014-20260901T095100602197Z/artifacts/attempt_01/candidate_shape.ttl</x:v>
      </x:c>
    </x:row>
    <x:row r="2262" ht="22" customHeight="1">
      <x:c r="A2262" s="10" t="str">
        <x:v>NO_SEMANTIC</x:v>
      </x:c>
      <x:c r="B2262" s="10" t="str">
        <x:v>I2-014</x:v>
      </x:c>
      <x:c r="C2262" s="10" t="str">
        <x:v>I2-014-E-F05</x:v>
      </x:c>
      <x:c r="D2262" s="10" t="str">
        <x:v>RUN_01</x:v>
      </x:c>
      <x:c r="E2262" s="10" t="str">
        <x:v>ORIGINAL_LEDGER</x:v>
      </x:c>
      <x:c r="F2262" s="10" t="str">
        <x:v>FAIL</x:v>
      </x:c>
      <x:c r="G2262" s="10" t="str">
        <x:v>FAIL</x:v>
      </x:c>
      <x:c r="H2262" s="10" t="str">
        <x:v>EXECUTED</x:v>
      </x:c>
      <x:c r="I2262" s="10" t="str">
        <x:v>PARSED</x:v>
      </x:c>
      <x:c r="J2262" s="10" t="str">
        <x:v>NO_SEMANTIC_VALIDATOR_DETERMINISTIC_PASS</x:v>
      </x:c>
      <x:c r="K2262" s="10" t="str">
        <x:v>d6c2e7a886eb32bd7ddd7012e37f91348aec0eed805b031d564d71dd1f46f0f0</x:v>
      </x:c>
      <x:c r="L2262" s="10" t="str">
        <x:v>historical_three</x:v>
      </x:c>
      <x:c r="M2262" s="10" t="n">
        <x:v>1</x:v>
      </x:c>
      <x:c r="N2262" s="10" t="n">
        <x:v>0</x:v>
      </x:c>
      <x:c r="O2262" s="10" t="n">
        <x:v>0</x:v>
      </x:c>
      <x:c r="P2262" s="9" t="str">
        <x:f>'CaseReview'!U76</x:f>
        <x:v>FAIL</x:v>
      </x:c>
      <x:c r="Q2262" s="9" t="n">
        <x:f>IF(AND(T2262=1,G2262=P2262),1,0)</x:f>
        <x:v>1</x:v>
      </x:c>
      <x:c r="R2262" s="9" t="n">
        <x:f>IF(AND(T2262=1,G2262="PASS",P2262="FAIL"),1,0)</x:f>
        <x:v>0</x:v>
      </x:c>
      <x:c r="S2262" s="9" t="n">
        <x:f>IF(AND(T2262=1,G2262="FAIL",P2262="PASS"),1,0)</x:f>
        <x:v>0</x:v>
      </x:c>
      <x:c r="T2262" s="9" t="n">
        <x:v>1</x:v>
      </x:c>
      <x:c r="U2262" s="9" t="n">
        <x:v>9</x:v>
      </x:c>
      <x:c r="V2262" s="9" t="str">
        <x:v>MVP/SHACL_GENERATION_PIPELINE/experiments/LUNA_NO_SEMANTIC_VALIDATOR/RUN_01/runs/RUN-I2-014-20260901T095100602197Z/artifacts/attempt_01/candidate_shape.ttl</x:v>
      </x:c>
    </x:row>
    <x:row r="2263" ht="22" customHeight="1">
      <x:c r="A2263" s="10" t="str">
        <x:v>NO_SEMANTIC</x:v>
      </x:c>
      <x:c r="B2263" s="10" t="str">
        <x:v>I2-014</x:v>
      </x:c>
      <x:c r="C2263" s="10" t="str">
        <x:v>I2-014-E-F06</x:v>
      </x:c>
      <x:c r="D2263" s="10" t="str">
        <x:v>RUN_01</x:v>
      </x:c>
      <x:c r="E2263" s="10" t="str">
        <x:v>ORIGINAL_LEDGER</x:v>
      </x:c>
      <x:c r="F2263" s="10" t="str">
        <x:v>FAIL</x:v>
      </x:c>
      <x:c r="G2263" s="10" t="str">
        <x:v>FAIL</x:v>
      </x:c>
      <x:c r="H2263" s="10" t="str">
        <x:v>EXECUTED</x:v>
      </x:c>
      <x:c r="I2263" s="10" t="str">
        <x:v>PARSED</x:v>
      </x:c>
      <x:c r="J2263" s="10" t="str">
        <x:v>NO_SEMANTIC_VALIDATOR_DETERMINISTIC_PASS</x:v>
      </x:c>
      <x:c r="K2263" s="10" t="str">
        <x:v>d6c2e7a886eb32bd7ddd7012e37f91348aec0eed805b031d564d71dd1f46f0f0</x:v>
      </x:c>
      <x:c r="L2263" s="10" t="str">
        <x:v>historical_three</x:v>
      </x:c>
      <x:c r="M2263" s="10" t="n">
        <x:v>1</x:v>
      </x:c>
      <x:c r="N2263" s="10" t="n">
        <x:v>0</x:v>
      </x:c>
      <x:c r="O2263" s="10" t="n">
        <x:v>0</x:v>
      </x:c>
      <x:c r="P2263" s="9" t="str">
        <x:f>'CaseReview'!U77</x:f>
        <x:v>FAIL</x:v>
      </x:c>
      <x:c r="Q2263" s="9" t="n">
        <x:f>IF(AND(T2263=1,G2263=P2263),1,0)</x:f>
        <x:v>1</x:v>
      </x:c>
      <x:c r="R2263" s="9" t="n">
        <x:f>IF(AND(T2263=1,G2263="PASS",P2263="FAIL"),1,0)</x:f>
        <x:v>0</x:v>
      </x:c>
      <x:c r="S2263" s="9" t="n">
        <x:f>IF(AND(T2263=1,G2263="FAIL",P2263="PASS"),1,0)</x:f>
        <x:v>0</x:v>
      </x:c>
      <x:c r="T2263" s="9" t="n">
        <x:v>1</x:v>
      </x:c>
      <x:c r="U2263" s="9" t="n">
        <x:v>9</x:v>
      </x:c>
      <x:c r="V2263" s="9" t="str">
        <x:v>MVP/SHACL_GENERATION_PIPELINE/experiments/LUNA_NO_SEMANTIC_VALIDATOR/RUN_01/runs/RUN-I2-014-20260901T095100602197Z/artifacts/attempt_01/candidate_shape.ttl</x:v>
      </x:c>
    </x:row>
    <x:row r="2264" ht="22" customHeight="1">
      <x:c r="A2264" s="10" t="str">
        <x:v>NO_SEMANTIC</x:v>
      </x:c>
      <x:c r="B2264" s="10" t="str">
        <x:v>I2-014</x:v>
      </x:c>
      <x:c r="C2264" s="10" t="str">
        <x:v>I2-014-E-F07</x:v>
      </x:c>
      <x:c r="D2264" s="10" t="str">
        <x:v>RUN_01</x:v>
      </x:c>
      <x:c r="E2264" s="10" t="str">
        <x:v>ORIGINAL_LEDGER</x:v>
      </x:c>
      <x:c r="F2264" s="10" t="str">
        <x:v>FAIL</x:v>
      </x:c>
      <x:c r="G2264" s="10" t="str">
        <x:v>FAIL</x:v>
      </x:c>
      <x:c r="H2264" s="10" t="str">
        <x:v>EXECUTED</x:v>
      </x:c>
      <x:c r="I2264" s="10" t="str">
        <x:v>PARSED</x:v>
      </x:c>
      <x:c r="J2264" s="10" t="str">
        <x:v>NO_SEMANTIC_VALIDATOR_DETERMINISTIC_PASS</x:v>
      </x:c>
      <x:c r="K2264" s="10" t="str">
        <x:v>d6c2e7a886eb32bd7ddd7012e37f91348aec0eed805b031d564d71dd1f46f0f0</x:v>
      </x:c>
      <x:c r="L2264" s="10" t="str">
        <x:v>historical_three</x:v>
      </x:c>
      <x:c r="M2264" s="10" t="n">
        <x:v>1</x:v>
      </x:c>
      <x:c r="N2264" s="10" t="n">
        <x:v>0</x:v>
      </x:c>
      <x:c r="O2264" s="10" t="n">
        <x:v>0</x:v>
      </x:c>
      <x:c r="P2264" s="9" t="str">
        <x:f>'CaseReview'!U78</x:f>
        <x:v>FAIL</x:v>
      </x:c>
      <x:c r="Q2264" s="9" t="n">
        <x:f>IF(AND(T2264=1,G2264=P2264),1,0)</x:f>
        <x:v>1</x:v>
      </x:c>
      <x:c r="R2264" s="9" t="n">
        <x:f>IF(AND(T2264=1,G2264="PASS",P2264="FAIL"),1,0)</x:f>
        <x:v>0</x:v>
      </x:c>
      <x:c r="S2264" s="9" t="n">
        <x:f>IF(AND(T2264=1,G2264="FAIL",P2264="PASS"),1,0)</x:f>
        <x:v>0</x:v>
      </x:c>
      <x:c r="T2264" s="9" t="n">
        <x:v>1</x:v>
      </x:c>
      <x:c r="U2264" s="9" t="n">
        <x:v>9</x:v>
      </x:c>
      <x:c r="V2264" s="9" t="str">
        <x:v>MVP/SHACL_GENERATION_PIPELINE/experiments/LUNA_NO_SEMANTIC_VALIDATOR/RUN_01/runs/RUN-I2-014-20260901T095100602197Z/artifacts/attempt_01/candidate_shape.ttl</x:v>
      </x:c>
    </x:row>
    <x:row r="2265" ht="22" customHeight="1">
      <x:c r="A2265" s="10" t="str">
        <x:v>NO_SEMANTIC</x:v>
      </x:c>
      <x:c r="B2265" s="10" t="str">
        <x:v>I2-014</x:v>
      </x:c>
      <x:c r="C2265" s="10" t="str">
        <x:v>I2-014-E-P01</x:v>
      </x:c>
      <x:c r="D2265" s="10" t="str">
        <x:v>RUN_01</x:v>
      </x:c>
      <x:c r="E2265" s="10" t="str">
        <x:v>ORIGINAL_LEDGER</x:v>
      </x:c>
      <x:c r="F2265" s="10" t="str">
        <x:v>PASS</x:v>
      </x:c>
      <x:c r="G2265" s="10" t="str">
        <x:v>FAIL</x:v>
      </x:c>
      <x:c r="H2265" s="10" t="str">
        <x:v>EXECUTED</x:v>
      </x:c>
      <x:c r="I2265" s="10" t="str">
        <x:v>PARSED</x:v>
      </x:c>
      <x:c r="J2265" s="10" t="str">
        <x:v>NO_SEMANTIC_VALIDATOR_DETERMINISTIC_PASS</x:v>
      </x:c>
      <x:c r="K2265" s="10" t="str">
        <x:v>d6c2e7a886eb32bd7ddd7012e37f91348aec0eed805b031d564d71dd1f46f0f0</x:v>
      </x:c>
      <x:c r="L2265" s="10" t="str">
        <x:v>historical_three</x:v>
      </x:c>
      <x:c r="M2265" s="10" t="n">
        <x:v>0</x:v>
      </x:c>
      <x:c r="N2265" s="10" t="n">
        <x:v>0</x:v>
      </x:c>
      <x:c r="O2265" s="10" t="n">
        <x:v>1</x:v>
      </x:c>
      <x:c r="P2265" s="9" t="str">
        <x:f>'CaseReview'!U79</x:f>
        <x:v>PASS</x:v>
      </x:c>
      <x:c r="Q2265" s="9" t="n">
        <x:f>IF(AND(T2265=1,G2265=P2265),1,0)</x:f>
        <x:v>0</x:v>
      </x:c>
      <x:c r="R2265" s="9" t="n">
        <x:f>IF(AND(T2265=1,G2265="PASS",P2265="FAIL"),1,0)</x:f>
        <x:v>0</x:v>
      </x:c>
      <x:c r="S2265" s="9" t="n">
        <x:f>IF(AND(T2265=1,G2265="FAIL",P2265="PASS"),1,0)</x:f>
        <x:v>1</x:v>
      </x:c>
      <x:c r="T2265" s="9" t="n">
        <x:v>1</x:v>
      </x:c>
      <x:c r="U2265" s="9" t="n">
        <x:v>9</x:v>
      </x:c>
      <x:c r="V2265" s="9" t="str">
        <x:v>MVP/SHACL_GENERATION_PIPELINE/experiments/LUNA_NO_SEMANTIC_VALIDATOR/RUN_01/runs/RUN-I2-014-20260901T095100602197Z/artifacts/attempt_01/candidate_shape.ttl</x:v>
      </x:c>
    </x:row>
    <x:row r="2266" ht="22" customHeight="1">
      <x:c r="A2266" s="10" t="str">
        <x:v>NO_SEMANTIC</x:v>
      </x:c>
      <x:c r="B2266" s="10" t="str">
        <x:v>I2-014</x:v>
      </x:c>
      <x:c r="C2266" s="10" t="str">
        <x:v>I2-014-E-P02</x:v>
      </x:c>
      <x:c r="D2266" s="10" t="str">
        <x:v>RUN_01</x:v>
      </x:c>
      <x:c r="E2266" s="10" t="str">
        <x:v>ORIGINAL_LEDGER</x:v>
      </x:c>
      <x:c r="F2266" s="10" t="str">
        <x:v>PASS</x:v>
      </x:c>
      <x:c r="G2266" s="10" t="str">
        <x:v>FAIL</x:v>
      </x:c>
      <x:c r="H2266" s="10" t="str">
        <x:v>EXECUTED</x:v>
      </x:c>
      <x:c r="I2266" s="10" t="str">
        <x:v>PARSED</x:v>
      </x:c>
      <x:c r="J2266" s="10" t="str">
        <x:v>NO_SEMANTIC_VALIDATOR_DETERMINISTIC_PASS</x:v>
      </x:c>
      <x:c r="K2266" s="10" t="str">
        <x:v>d6c2e7a886eb32bd7ddd7012e37f91348aec0eed805b031d564d71dd1f46f0f0</x:v>
      </x:c>
      <x:c r="L2266" s="10" t="str">
        <x:v>historical_three</x:v>
      </x:c>
      <x:c r="M2266" s="10" t="n">
        <x:v>0</x:v>
      </x:c>
      <x:c r="N2266" s="10" t="n">
        <x:v>0</x:v>
      </x:c>
      <x:c r="O2266" s="10" t="n">
        <x:v>1</x:v>
      </x:c>
      <x:c r="P2266" s="9" t="str">
        <x:f>'CaseReview'!U80</x:f>
        <x:v>PASS</x:v>
      </x:c>
      <x:c r="Q2266" s="9" t="n">
        <x:f>IF(AND(T2266=1,G2266=P2266),1,0)</x:f>
        <x:v>0</x:v>
      </x:c>
      <x:c r="R2266" s="9" t="n">
        <x:f>IF(AND(T2266=1,G2266="PASS",P2266="FAIL"),1,0)</x:f>
        <x:v>0</x:v>
      </x:c>
      <x:c r="S2266" s="9" t="n">
        <x:f>IF(AND(T2266=1,G2266="FAIL",P2266="PASS"),1,0)</x:f>
        <x:v>1</x:v>
      </x:c>
      <x:c r="T2266" s="9" t="n">
        <x:v>1</x:v>
      </x:c>
      <x:c r="U2266" s="9" t="n">
        <x:v>9</x:v>
      </x:c>
      <x:c r="V2266" s="9" t="str">
        <x:v>MVP/SHACL_GENERATION_PIPELINE/experiments/LUNA_NO_SEMANTIC_VALIDATOR/RUN_01/runs/RUN-I2-014-20260901T095100602197Z/artifacts/attempt_01/candidate_shape.ttl</x:v>
      </x:c>
    </x:row>
    <x:row r="2267" ht="22" customHeight="1">
      <x:c r="A2267" s="10" t="str">
        <x:v>NO_SEMANTIC</x:v>
      </x:c>
      <x:c r="B2267" s="10" t="str">
        <x:v>I2-015</x:v>
      </x:c>
      <x:c r="C2267" s="10" t="str">
        <x:v>I2-015-E-F01</x:v>
      </x:c>
      <x:c r="D2267" s="10" t="str">
        <x:v>RUN_01</x:v>
      </x:c>
      <x:c r="E2267" s="10" t="str">
        <x:v>ORIGINAL_LEDGER</x:v>
      </x:c>
      <x:c r="F2267" s="10" t="str">
        <x:v>FAIL</x:v>
      </x:c>
      <x:c r="G2267" s="10" t="str">
        <x:v>FAIL</x:v>
      </x:c>
      <x:c r="H2267" s="10" t="str">
        <x:v>EXECUTED</x:v>
      </x:c>
      <x:c r="I2267" s="10" t="str">
        <x:v>PARSED</x:v>
      </x:c>
      <x:c r="J2267" s="10" t="str">
        <x:v>NO_SEMANTIC_VALIDATOR_DETERMINISTIC_PASS</x:v>
      </x:c>
      <x:c r="K2267" s="10" t="str">
        <x:v>52a244474ec30f58abb9c54cd79b6aa603f3bb1fc7e5a1f5a333a4cbc8c77686</x:v>
      </x:c>
      <x:c r="L2267" s="10" t="str">
        <x:v>historical_three</x:v>
      </x:c>
      <x:c r="M2267" s="10" t="n">
        <x:v>1</x:v>
      </x:c>
      <x:c r="N2267" s="10" t="n">
        <x:v>0</x:v>
      </x:c>
      <x:c r="O2267" s="10" t="n">
        <x:v>0</x:v>
      </x:c>
      <x:c r="P2267" s="9" t="str">
        <x:f>'CaseReview'!U81</x:f>
        <x:v>FAIL</x:v>
      </x:c>
      <x:c r="Q2267" s="9" t="n">
        <x:f>IF(AND(T2267=1,G2267=P2267),1,0)</x:f>
        <x:v>1</x:v>
      </x:c>
      <x:c r="R2267" s="9" t="n">
        <x:f>IF(AND(T2267=1,G2267="PASS",P2267="FAIL"),1,0)</x:f>
        <x:v>0</x:v>
      </x:c>
      <x:c r="S2267" s="9" t="n">
        <x:f>IF(AND(T2267=1,G2267="FAIL",P2267="PASS"),1,0)</x:f>
        <x:v>0</x:v>
      </x:c>
      <x:c r="T2267" s="9" t="n">
        <x:v>1</x:v>
      </x:c>
      <x:c r="U2267" s="9" t="n">
        <x:v>9</x:v>
      </x:c>
      <x:c r="V2267" s="9" t="str">
        <x:v>MVP/SHACL_GENERATION_PIPELINE/experiments/LUNA_NO_SEMANTIC_VALIDATOR/RUN_01/runs/RUN-I2-015-20260901T095136907675Z/artifacts/attempt_01/candidate_shape.ttl</x:v>
      </x:c>
    </x:row>
    <x:row r="2268" ht="22" customHeight="1">
      <x:c r="A2268" s="10" t="str">
        <x:v>NO_SEMANTIC</x:v>
      </x:c>
      <x:c r="B2268" s="10" t="str">
        <x:v>I2-015</x:v>
      </x:c>
      <x:c r="C2268" s="10" t="str">
        <x:v>I2-015-E-F02</x:v>
      </x:c>
      <x:c r="D2268" s="10" t="str">
        <x:v>RUN_01</x:v>
      </x:c>
      <x:c r="E2268" s="10" t="str">
        <x:v>ORIGINAL_LEDGER</x:v>
      </x:c>
      <x:c r="F2268" s="10" t="str">
        <x:v>FAIL</x:v>
      </x:c>
      <x:c r="G2268" s="10" t="str">
        <x:v>FAIL</x:v>
      </x:c>
      <x:c r="H2268" s="10" t="str">
        <x:v>EXECUTED</x:v>
      </x:c>
      <x:c r="I2268" s="10" t="str">
        <x:v>PARSED</x:v>
      </x:c>
      <x:c r="J2268" s="10" t="str">
        <x:v>NO_SEMANTIC_VALIDATOR_DETERMINISTIC_PASS</x:v>
      </x:c>
      <x:c r="K2268" s="10" t="str">
        <x:v>52a244474ec30f58abb9c54cd79b6aa603f3bb1fc7e5a1f5a333a4cbc8c77686</x:v>
      </x:c>
      <x:c r="L2268" s="10" t="str">
        <x:v>historical_three</x:v>
      </x:c>
      <x:c r="M2268" s="10" t="n">
        <x:v>1</x:v>
      </x:c>
      <x:c r="N2268" s="10" t="n">
        <x:v>0</x:v>
      </x:c>
      <x:c r="O2268" s="10" t="n">
        <x:v>0</x:v>
      </x:c>
      <x:c r="P2268" s="9" t="str">
        <x:f>'CaseReview'!U82</x:f>
        <x:v>FAIL</x:v>
      </x:c>
      <x:c r="Q2268" s="9" t="n">
        <x:f>IF(AND(T2268=1,G2268=P2268),1,0)</x:f>
        <x:v>1</x:v>
      </x:c>
      <x:c r="R2268" s="9" t="n">
        <x:f>IF(AND(T2268=1,G2268="PASS",P2268="FAIL"),1,0)</x:f>
        <x:v>0</x:v>
      </x:c>
      <x:c r="S2268" s="9" t="n">
        <x:f>IF(AND(T2268=1,G2268="FAIL",P2268="PASS"),1,0)</x:f>
        <x:v>0</x:v>
      </x:c>
      <x:c r="T2268" s="9" t="n">
        <x:v>1</x:v>
      </x:c>
      <x:c r="U2268" s="9" t="n">
        <x:v>9</x:v>
      </x:c>
      <x:c r="V2268" s="9" t="str">
        <x:v>MVP/SHACL_GENERATION_PIPELINE/experiments/LUNA_NO_SEMANTIC_VALIDATOR/RUN_01/runs/RUN-I2-015-20260901T095136907675Z/artifacts/attempt_01/candidate_shape.ttl</x:v>
      </x:c>
    </x:row>
    <x:row r="2269" ht="22" customHeight="1">
      <x:c r="A2269" s="10" t="str">
        <x:v>NO_SEMANTIC</x:v>
      </x:c>
      <x:c r="B2269" s="10" t="str">
        <x:v>I2-015</x:v>
      </x:c>
      <x:c r="C2269" s="10" t="str">
        <x:v>I2-015-E-F03</x:v>
      </x:c>
      <x:c r="D2269" s="10" t="str">
        <x:v>RUN_01</x:v>
      </x:c>
      <x:c r="E2269" s="10" t="str">
        <x:v>ORIGINAL_LEDGER</x:v>
      </x:c>
      <x:c r="F2269" s="10" t="str">
        <x:v>FAIL</x:v>
      </x:c>
      <x:c r="G2269" s="10" t="str">
        <x:v>FAIL</x:v>
      </x:c>
      <x:c r="H2269" s="10" t="str">
        <x:v>EXECUTED</x:v>
      </x:c>
      <x:c r="I2269" s="10" t="str">
        <x:v>PARSED</x:v>
      </x:c>
      <x:c r="J2269" s="10" t="str">
        <x:v>NO_SEMANTIC_VALIDATOR_DETERMINISTIC_PASS</x:v>
      </x:c>
      <x:c r="K2269" s="10" t="str">
        <x:v>52a244474ec30f58abb9c54cd79b6aa603f3bb1fc7e5a1f5a333a4cbc8c77686</x:v>
      </x:c>
      <x:c r="L2269" s="10" t="str">
        <x:v>historical_three</x:v>
      </x:c>
      <x:c r="M2269" s="10" t="n">
        <x:v>1</x:v>
      </x:c>
      <x:c r="N2269" s="10" t="n">
        <x:v>0</x:v>
      </x:c>
      <x:c r="O2269" s="10" t="n">
        <x:v>0</x:v>
      </x:c>
      <x:c r="P2269" s="9" t="str">
        <x:f>'CaseReview'!U83</x:f>
        <x:v>FAIL</x:v>
      </x:c>
      <x:c r="Q2269" s="9" t="n">
        <x:f>IF(AND(T2269=1,G2269=P2269),1,0)</x:f>
        <x:v>1</x:v>
      </x:c>
      <x:c r="R2269" s="9" t="n">
        <x:f>IF(AND(T2269=1,G2269="PASS",P2269="FAIL"),1,0)</x:f>
        <x:v>0</x:v>
      </x:c>
      <x:c r="S2269" s="9" t="n">
        <x:f>IF(AND(T2269=1,G2269="FAIL",P2269="PASS"),1,0)</x:f>
        <x:v>0</x:v>
      </x:c>
      <x:c r="T2269" s="9" t="n">
        <x:v>1</x:v>
      </x:c>
      <x:c r="U2269" s="9" t="n">
        <x:v>9</x:v>
      </x:c>
      <x:c r="V2269" s="9" t="str">
        <x:v>MVP/SHACL_GENERATION_PIPELINE/experiments/LUNA_NO_SEMANTIC_VALIDATOR/RUN_01/runs/RUN-I2-015-20260901T095136907675Z/artifacts/attempt_01/candidate_shape.ttl</x:v>
      </x:c>
    </x:row>
    <x:row r="2270" ht="22" customHeight="1">
      <x:c r="A2270" s="10" t="str">
        <x:v>NO_SEMANTIC</x:v>
      </x:c>
      <x:c r="B2270" s="10" t="str">
        <x:v>I2-015</x:v>
      </x:c>
      <x:c r="C2270" s="10" t="str">
        <x:v>I2-015-E-F04</x:v>
      </x:c>
      <x:c r="D2270" s="10" t="str">
        <x:v>RUN_01</x:v>
      </x:c>
      <x:c r="E2270" s="10" t="str">
        <x:v>ORIGINAL_LEDGER</x:v>
      </x:c>
      <x:c r="F2270" s="10" t="str">
        <x:v>FAIL</x:v>
      </x:c>
      <x:c r="G2270" s="10" t="str">
        <x:v>FAIL</x:v>
      </x:c>
      <x:c r="H2270" s="10" t="str">
        <x:v>EXECUTED</x:v>
      </x:c>
      <x:c r="I2270" s="10" t="str">
        <x:v>PARSED</x:v>
      </x:c>
      <x:c r="J2270" s="10" t="str">
        <x:v>NO_SEMANTIC_VALIDATOR_DETERMINISTIC_PASS</x:v>
      </x:c>
      <x:c r="K2270" s="10" t="str">
        <x:v>52a244474ec30f58abb9c54cd79b6aa603f3bb1fc7e5a1f5a333a4cbc8c77686</x:v>
      </x:c>
      <x:c r="L2270" s="10" t="str">
        <x:v>historical_three</x:v>
      </x:c>
      <x:c r="M2270" s="10" t="n">
        <x:v>1</x:v>
      </x:c>
      <x:c r="N2270" s="10" t="n">
        <x:v>0</x:v>
      </x:c>
      <x:c r="O2270" s="10" t="n">
        <x:v>0</x:v>
      </x:c>
      <x:c r="P2270" s="9" t="str">
        <x:f>'CaseReview'!U84</x:f>
        <x:v>FAIL</x:v>
      </x:c>
      <x:c r="Q2270" s="9" t="n">
        <x:f>IF(AND(T2270=1,G2270=P2270),1,0)</x:f>
        <x:v>1</x:v>
      </x:c>
      <x:c r="R2270" s="9" t="n">
        <x:f>IF(AND(T2270=1,G2270="PASS",P2270="FAIL"),1,0)</x:f>
        <x:v>0</x:v>
      </x:c>
      <x:c r="S2270" s="9" t="n">
        <x:f>IF(AND(T2270=1,G2270="FAIL",P2270="PASS"),1,0)</x:f>
        <x:v>0</x:v>
      </x:c>
      <x:c r="T2270" s="9" t="n">
        <x:v>1</x:v>
      </x:c>
      <x:c r="U2270" s="9" t="n">
        <x:v>9</x:v>
      </x:c>
      <x:c r="V2270" s="9" t="str">
        <x:v>MVP/SHACL_GENERATION_PIPELINE/experiments/LUNA_NO_SEMANTIC_VALIDATOR/RUN_01/runs/RUN-I2-015-20260901T095136907675Z/artifacts/attempt_01/candidate_shape.ttl</x:v>
      </x:c>
    </x:row>
    <x:row r="2271" ht="22" customHeight="1">
      <x:c r="A2271" s="10" t="str">
        <x:v>NO_SEMANTIC</x:v>
      </x:c>
      <x:c r="B2271" s="10" t="str">
        <x:v>I2-015</x:v>
      </x:c>
      <x:c r="C2271" s="10" t="str">
        <x:v>I2-015-E-F05</x:v>
      </x:c>
      <x:c r="D2271" s="10" t="str">
        <x:v>RUN_01</x:v>
      </x:c>
      <x:c r="E2271" s="10" t="str">
        <x:v>ORIGINAL_LEDGER</x:v>
      </x:c>
      <x:c r="F2271" s="10" t="str">
        <x:v>FAIL</x:v>
      </x:c>
      <x:c r="G2271" s="10" t="str">
        <x:v>FAIL</x:v>
      </x:c>
      <x:c r="H2271" s="10" t="str">
        <x:v>EXECUTED</x:v>
      </x:c>
      <x:c r="I2271" s="10" t="str">
        <x:v>PARSED</x:v>
      </x:c>
      <x:c r="J2271" s="10" t="str">
        <x:v>NO_SEMANTIC_VALIDATOR_DETERMINISTIC_PASS</x:v>
      </x:c>
      <x:c r="K2271" s="10" t="str">
        <x:v>52a244474ec30f58abb9c54cd79b6aa603f3bb1fc7e5a1f5a333a4cbc8c77686</x:v>
      </x:c>
      <x:c r="L2271" s="10" t="str">
        <x:v>historical_three</x:v>
      </x:c>
      <x:c r="M2271" s="10" t="n">
        <x:v>1</x:v>
      </x:c>
      <x:c r="N2271" s="10" t="n">
        <x:v>0</x:v>
      </x:c>
      <x:c r="O2271" s="10" t="n">
        <x:v>0</x:v>
      </x:c>
      <x:c r="P2271" s="9" t="str">
        <x:f>'CaseReview'!U85</x:f>
        <x:v>FAIL</x:v>
      </x:c>
      <x:c r="Q2271" s="9" t="n">
        <x:f>IF(AND(T2271=1,G2271=P2271),1,0)</x:f>
        <x:v>1</x:v>
      </x:c>
      <x:c r="R2271" s="9" t="n">
        <x:f>IF(AND(T2271=1,G2271="PASS",P2271="FAIL"),1,0)</x:f>
        <x:v>0</x:v>
      </x:c>
      <x:c r="S2271" s="9" t="n">
        <x:f>IF(AND(T2271=1,G2271="FAIL",P2271="PASS"),1,0)</x:f>
        <x:v>0</x:v>
      </x:c>
      <x:c r="T2271" s="9" t="n">
        <x:v>1</x:v>
      </x:c>
      <x:c r="U2271" s="9" t="n">
        <x:v>9</x:v>
      </x:c>
      <x:c r="V2271" s="9" t="str">
        <x:v>MVP/SHACL_GENERATION_PIPELINE/experiments/LUNA_NO_SEMANTIC_VALIDATOR/RUN_01/runs/RUN-I2-015-20260901T095136907675Z/artifacts/attempt_01/candidate_shape.ttl</x:v>
      </x:c>
    </x:row>
    <x:row r="2272" ht="22" customHeight="1">
      <x:c r="A2272" s="10" t="str">
        <x:v>NO_SEMANTIC</x:v>
      </x:c>
      <x:c r="B2272" s="10" t="str">
        <x:v>I2-015</x:v>
      </x:c>
      <x:c r="C2272" s="10" t="str">
        <x:v>I2-015-E-F06</x:v>
      </x:c>
      <x:c r="D2272" s="10" t="str">
        <x:v>RUN_01</x:v>
      </x:c>
      <x:c r="E2272" s="10" t="str">
        <x:v>ORIGINAL_LEDGER</x:v>
      </x:c>
      <x:c r="F2272" s="10" t="str">
        <x:v>FAIL</x:v>
      </x:c>
      <x:c r="G2272" s="10" t="str">
        <x:v>FAIL</x:v>
      </x:c>
      <x:c r="H2272" s="10" t="str">
        <x:v>EXECUTED</x:v>
      </x:c>
      <x:c r="I2272" s="10" t="str">
        <x:v>PARSED</x:v>
      </x:c>
      <x:c r="J2272" s="10" t="str">
        <x:v>NO_SEMANTIC_VALIDATOR_DETERMINISTIC_PASS</x:v>
      </x:c>
      <x:c r="K2272" s="10" t="str">
        <x:v>52a244474ec30f58abb9c54cd79b6aa603f3bb1fc7e5a1f5a333a4cbc8c77686</x:v>
      </x:c>
      <x:c r="L2272" s="10" t="str">
        <x:v>historical_three</x:v>
      </x:c>
      <x:c r="M2272" s="10" t="n">
        <x:v>1</x:v>
      </x:c>
      <x:c r="N2272" s="10" t="n">
        <x:v>0</x:v>
      </x:c>
      <x:c r="O2272" s="10" t="n">
        <x:v>0</x:v>
      </x:c>
      <x:c r="P2272" s="9" t="str">
        <x:f>'CaseReview'!U86</x:f>
        <x:v>FAIL</x:v>
      </x:c>
      <x:c r="Q2272" s="9" t="n">
        <x:f>IF(AND(T2272=1,G2272=P2272),1,0)</x:f>
        <x:v>1</x:v>
      </x:c>
      <x:c r="R2272" s="9" t="n">
        <x:f>IF(AND(T2272=1,G2272="PASS",P2272="FAIL"),1,0)</x:f>
        <x:v>0</x:v>
      </x:c>
      <x:c r="S2272" s="9" t="n">
        <x:f>IF(AND(T2272=1,G2272="FAIL",P2272="PASS"),1,0)</x:f>
        <x:v>0</x:v>
      </x:c>
      <x:c r="T2272" s="9" t="n">
        <x:v>1</x:v>
      </x:c>
      <x:c r="U2272" s="9" t="n">
        <x:v>9</x:v>
      </x:c>
      <x:c r="V2272" s="9" t="str">
        <x:v>MVP/SHACL_GENERATION_PIPELINE/experiments/LUNA_NO_SEMANTIC_VALIDATOR/RUN_01/runs/RUN-I2-015-20260901T095136907675Z/artifacts/attempt_01/candidate_shape.ttl</x:v>
      </x:c>
    </x:row>
    <x:row r="2273" ht="22" customHeight="1">
      <x:c r="A2273" s="10" t="str">
        <x:v>NO_SEMANTIC</x:v>
      </x:c>
      <x:c r="B2273" s="10" t="str">
        <x:v>I2-015</x:v>
      </x:c>
      <x:c r="C2273" s="10" t="str">
        <x:v>I2-015-E-F07</x:v>
      </x:c>
      <x:c r="D2273" s="10" t="str">
        <x:v>RUN_01</x:v>
      </x:c>
      <x:c r="E2273" s="10" t="str">
        <x:v>ORIGINAL_LEDGER</x:v>
      </x:c>
      <x:c r="F2273" s="10" t="str">
        <x:v>FAIL</x:v>
      </x:c>
      <x:c r="G2273" s="10" t="str">
        <x:v>FAIL</x:v>
      </x:c>
      <x:c r="H2273" s="10" t="str">
        <x:v>EXECUTED</x:v>
      </x:c>
      <x:c r="I2273" s="10" t="str">
        <x:v>PARSED</x:v>
      </x:c>
      <x:c r="J2273" s="10" t="str">
        <x:v>NO_SEMANTIC_VALIDATOR_DETERMINISTIC_PASS</x:v>
      </x:c>
      <x:c r="K2273" s="10" t="str">
        <x:v>52a244474ec30f58abb9c54cd79b6aa603f3bb1fc7e5a1f5a333a4cbc8c77686</x:v>
      </x:c>
      <x:c r="L2273" s="10" t="str">
        <x:v>historical_three</x:v>
      </x:c>
      <x:c r="M2273" s="10" t="n">
        <x:v>1</x:v>
      </x:c>
      <x:c r="N2273" s="10" t="n">
        <x:v>0</x:v>
      </x:c>
      <x:c r="O2273" s="10" t="n">
        <x:v>0</x:v>
      </x:c>
      <x:c r="P2273" s="9" t="str">
        <x:f>'CaseReview'!U87</x:f>
        <x:v>FAIL</x:v>
      </x:c>
      <x:c r="Q2273" s="9" t="n">
        <x:f>IF(AND(T2273=1,G2273=P2273),1,0)</x:f>
        <x:v>1</x:v>
      </x:c>
      <x:c r="R2273" s="9" t="n">
        <x:f>IF(AND(T2273=1,G2273="PASS",P2273="FAIL"),1,0)</x:f>
        <x:v>0</x:v>
      </x:c>
      <x:c r="S2273" s="9" t="n">
        <x:f>IF(AND(T2273=1,G2273="FAIL",P2273="PASS"),1,0)</x:f>
        <x:v>0</x:v>
      </x:c>
      <x:c r="T2273" s="9" t="n">
        <x:v>1</x:v>
      </x:c>
      <x:c r="U2273" s="9" t="n">
        <x:v>9</x:v>
      </x:c>
      <x:c r="V2273" s="9" t="str">
        <x:v>MVP/SHACL_GENERATION_PIPELINE/experiments/LUNA_NO_SEMANTIC_VALIDATOR/RUN_01/runs/RUN-I2-015-20260901T095136907675Z/artifacts/attempt_01/candidate_shape.ttl</x:v>
      </x:c>
    </x:row>
    <x:row r="2274" ht="22" customHeight="1">
      <x:c r="A2274" s="10" t="str">
        <x:v>NO_SEMANTIC</x:v>
      </x:c>
      <x:c r="B2274" s="10" t="str">
        <x:v>I2-015</x:v>
      </x:c>
      <x:c r="C2274" s="10" t="str">
        <x:v>I2-015-E-F08</x:v>
      </x:c>
      <x:c r="D2274" s="10" t="str">
        <x:v>RUN_01</x:v>
      </x:c>
      <x:c r="E2274" s="10" t="str">
        <x:v>ORIGINAL_LEDGER</x:v>
      </x:c>
      <x:c r="F2274" s="10" t="str">
        <x:v>FAIL</x:v>
      </x:c>
      <x:c r="G2274" s="10" t="str">
        <x:v>FAIL</x:v>
      </x:c>
      <x:c r="H2274" s="10" t="str">
        <x:v>EXECUTED</x:v>
      </x:c>
      <x:c r="I2274" s="10" t="str">
        <x:v>PARSED</x:v>
      </x:c>
      <x:c r="J2274" s="10" t="str">
        <x:v>NO_SEMANTIC_VALIDATOR_DETERMINISTIC_PASS</x:v>
      </x:c>
      <x:c r="K2274" s="10" t="str">
        <x:v>52a244474ec30f58abb9c54cd79b6aa603f3bb1fc7e5a1f5a333a4cbc8c77686</x:v>
      </x:c>
      <x:c r="L2274" s="10" t="str">
        <x:v>historical_three</x:v>
      </x:c>
      <x:c r="M2274" s="10" t="n">
        <x:v>1</x:v>
      </x:c>
      <x:c r="N2274" s="10" t="n">
        <x:v>0</x:v>
      </x:c>
      <x:c r="O2274" s="10" t="n">
        <x:v>0</x:v>
      </x:c>
      <x:c r="P2274" s="9" t="str">
        <x:f>'CaseReview'!U88</x:f>
        <x:v>FAIL</x:v>
      </x:c>
      <x:c r="Q2274" s="9" t="n">
        <x:f>IF(AND(T2274=1,G2274=P2274),1,0)</x:f>
        <x:v>1</x:v>
      </x:c>
      <x:c r="R2274" s="9" t="n">
        <x:f>IF(AND(T2274=1,G2274="PASS",P2274="FAIL"),1,0)</x:f>
        <x:v>0</x:v>
      </x:c>
      <x:c r="S2274" s="9" t="n">
        <x:f>IF(AND(T2274=1,G2274="FAIL",P2274="PASS"),1,0)</x:f>
        <x:v>0</x:v>
      </x:c>
      <x:c r="T2274" s="9" t="n">
        <x:v>1</x:v>
      </x:c>
      <x:c r="U2274" s="9" t="n">
        <x:v>9</x:v>
      </x:c>
      <x:c r="V2274" s="9" t="str">
        <x:v>MVP/SHACL_GENERATION_PIPELINE/experiments/LUNA_NO_SEMANTIC_VALIDATOR/RUN_01/runs/RUN-I2-015-20260901T095136907675Z/artifacts/attempt_01/candidate_shape.ttl</x:v>
      </x:c>
    </x:row>
    <x:row r="2275" ht="22" customHeight="1">
      <x:c r="A2275" s="10" t="str">
        <x:v>NO_SEMANTIC</x:v>
      </x:c>
      <x:c r="B2275" s="10" t="str">
        <x:v>I2-015</x:v>
      </x:c>
      <x:c r="C2275" s="10" t="str">
        <x:v>I2-015-E-P01</x:v>
      </x:c>
      <x:c r="D2275" s="10" t="str">
        <x:v>RUN_01</x:v>
      </x:c>
      <x:c r="E2275" s="10" t="str">
        <x:v>ORIGINAL_LEDGER</x:v>
      </x:c>
      <x:c r="F2275" s="10" t="str">
        <x:v>PASS</x:v>
      </x:c>
      <x:c r="G2275" s="10" t="str">
        <x:v>FAIL</x:v>
      </x:c>
      <x:c r="H2275" s="10" t="str">
        <x:v>EXECUTED</x:v>
      </x:c>
      <x:c r="I2275" s="10" t="str">
        <x:v>PARSED</x:v>
      </x:c>
      <x:c r="J2275" s="10" t="str">
        <x:v>NO_SEMANTIC_VALIDATOR_DETERMINISTIC_PASS</x:v>
      </x:c>
      <x:c r="K2275" s="10" t="str">
        <x:v>52a244474ec30f58abb9c54cd79b6aa603f3bb1fc7e5a1f5a333a4cbc8c77686</x:v>
      </x:c>
      <x:c r="L2275" s="10" t="str">
        <x:v>historical_three</x:v>
      </x:c>
      <x:c r="M2275" s="10" t="n">
        <x:v>0</x:v>
      </x:c>
      <x:c r="N2275" s="10" t="n">
        <x:v>0</x:v>
      </x:c>
      <x:c r="O2275" s="10" t="n">
        <x:v>1</x:v>
      </x:c>
      <x:c r="P2275" s="9" t="str">
        <x:f>'CaseReview'!U89</x:f>
        <x:v>PASS</x:v>
      </x:c>
      <x:c r="Q2275" s="9" t="n">
        <x:f>IF(AND(T2275=1,G2275=P2275),1,0)</x:f>
        <x:v>0</x:v>
      </x:c>
      <x:c r="R2275" s="9" t="n">
        <x:f>IF(AND(T2275=1,G2275="PASS",P2275="FAIL"),1,0)</x:f>
        <x:v>0</x:v>
      </x:c>
      <x:c r="S2275" s="9" t="n">
        <x:f>IF(AND(T2275=1,G2275="FAIL",P2275="PASS"),1,0)</x:f>
        <x:v>1</x:v>
      </x:c>
      <x:c r="T2275" s="9" t="n">
        <x:v>1</x:v>
      </x:c>
      <x:c r="U2275" s="9" t="n">
        <x:v>9</x:v>
      </x:c>
      <x:c r="V2275" s="9" t="str">
        <x:v>MVP/SHACL_GENERATION_PIPELINE/experiments/LUNA_NO_SEMANTIC_VALIDATOR/RUN_01/runs/RUN-I2-015-20260901T095136907675Z/artifacts/attempt_01/candidate_shape.ttl</x:v>
      </x:c>
    </x:row>
    <x:row r="2276" ht="22" customHeight="1">
      <x:c r="A2276" s="10" t="str">
        <x:v>NO_SEMANTIC</x:v>
      </x:c>
      <x:c r="B2276" s="10" t="str">
        <x:v>I2-017</x:v>
      </x:c>
      <x:c r="C2276" s="10" t="str">
        <x:v>I2-017-F01</x:v>
      </x:c>
      <x:c r="D2276" s="10" t="str">
        <x:v>RUN_01</x:v>
      </x:c>
      <x:c r="E2276" s="10" t="str">
        <x:v>ORIGINAL_LEDGER</x:v>
      </x:c>
      <x:c r="F2276" s="10" t="str">
        <x:v>FAIL</x:v>
      </x:c>
      <x:c r="G2276" s="10" t="str">
        <x:v>FAIL</x:v>
      </x:c>
      <x:c r="H2276" s="10" t="str">
        <x:v>EXECUTED</x:v>
      </x:c>
      <x:c r="I2276" s="10" t="str">
        <x:v>PARSED</x:v>
      </x:c>
      <x:c r="J2276" s="10" t="str">
        <x:v>NO_SEMANTIC_VALIDATOR_DETERMINISTIC_PASS</x:v>
      </x:c>
      <x:c r="K2276" s="10" t="str">
        <x:v>37d21538ef83d51d1c4ac8d5f72634c304033edad7a206342eec8c69ff1773f8</x:v>
      </x:c>
      <x:c r="L2276" s="10" t="str">
        <x:v>historical_three</x:v>
      </x:c>
      <x:c r="M2276" s="10" t="n">
        <x:v>1</x:v>
      </x:c>
      <x:c r="N2276" s="10" t="n">
        <x:v>0</x:v>
      </x:c>
      <x:c r="O2276" s="10" t="n">
        <x:v>0</x:v>
      </x:c>
      <x:c r="P2276" s="9" t="str">
        <x:f>'CaseReview'!U90</x:f>
        <x:v>FAIL</x:v>
      </x:c>
      <x:c r="Q2276" s="9" t="n">
        <x:f>IF(AND(T2276=1,G2276=P2276),1,0)</x:f>
        <x:v>1</x:v>
      </x:c>
      <x:c r="R2276" s="9" t="n">
        <x:f>IF(AND(T2276=1,G2276="PASS",P2276="FAIL"),1,0)</x:f>
        <x:v>0</x:v>
      </x:c>
      <x:c r="S2276" s="9" t="n">
        <x:f>IF(AND(T2276=1,G2276="FAIL",P2276="PASS"),1,0)</x:f>
        <x:v>0</x:v>
      </x:c>
      <x:c r="T2276" s="9" t="n">
        <x:v>1</x:v>
      </x:c>
      <x:c r="U2276" s="9" t="n">
        <x:v>10</x:v>
      </x:c>
      <x:c r="V2276" s="9" t="str">
        <x:v>MVP/SHACL_GENERATION_PIPELINE/experiments/LUNA_NO_SEMANTIC_VALIDATOR/RUN_01/runs/RUN-I2-017-20260901T095156117732Z/artifacts/attempt_01/candidate_shape.ttl</x:v>
      </x:c>
    </x:row>
    <x:row r="2277" ht="22" customHeight="1">
      <x:c r="A2277" s="10" t="str">
        <x:v>NO_SEMANTIC</x:v>
      </x:c>
      <x:c r="B2277" s="10" t="str">
        <x:v>I2-017</x:v>
      </x:c>
      <x:c r="C2277" s="10" t="str">
        <x:v>I2-017-F02</x:v>
      </x:c>
      <x:c r="D2277" s="10" t="str">
        <x:v>RUN_01</x:v>
      </x:c>
      <x:c r="E2277" s="10" t="str">
        <x:v>ORIGINAL_LEDGER</x:v>
      </x:c>
      <x:c r="F2277" s="10" t="str">
        <x:v>FAIL</x:v>
      </x:c>
      <x:c r="G2277" s="10" t="str">
        <x:v>FAIL</x:v>
      </x:c>
      <x:c r="H2277" s="10" t="str">
        <x:v>EXECUTED</x:v>
      </x:c>
      <x:c r="I2277" s="10" t="str">
        <x:v>PARSED</x:v>
      </x:c>
      <x:c r="J2277" s="10" t="str">
        <x:v>NO_SEMANTIC_VALIDATOR_DETERMINISTIC_PASS</x:v>
      </x:c>
      <x:c r="K2277" s="10" t="str">
        <x:v>37d21538ef83d51d1c4ac8d5f72634c304033edad7a206342eec8c69ff1773f8</x:v>
      </x:c>
      <x:c r="L2277" s="10" t="str">
        <x:v>historical_three</x:v>
      </x:c>
      <x:c r="M2277" s="10" t="n">
        <x:v>1</x:v>
      </x:c>
      <x:c r="N2277" s="10" t="n">
        <x:v>0</x:v>
      </x:c>
      <x:c r="O2277" s="10" t="n">
        <x:v>0</x:v>
      </x:c>
      <x:c r="P2277" s="9" t="str">
        <x:f>'CaseReview'!U91</x:f>
        <x:v>FAIL</x:v>
      </x:c>
      <x:c r="Q2277" s="9" t="n">
        <x:f>IF(AND(T2277=1,G2277=P2277),1,0)</x:f>
        <x:v>1</x:v>
      </x:c>
      <x:c r="R2277" s="9" t="n">
        <x:f>IF(AND(T2277=1,G2277="PASS",P2277="FAIL"),1,0)</x:f>
        <x:v>0</x:v>
      </x:c>
      <x:c r="S2277" s="9" t="n">
        <x:f>IF(AND(T2277=1,G2277="FAIL",P2277="PASS"),1,0)</x:f>
        <x:v>0</x:v>
      </x:c>
      <x:c r="T2277" s="9" t="n">
        <x:v>1</x:v>
      </x:c>
      <x:c r="U2277" s="9" t="n">
        <x:v>10</x:v>
      </x:c>
      <x:c r="V2277" s="9" t="str">
        <x:v>MVP/SHACL_GENERATION_PIPELINE/experiments/LUNA_NO_SEMANTIC_VALIDATOR/RUN_01/runs/RUN-I2-017-20260901T095156117732Z/artifacts/attempt_01/candidate_shape.ttl</x:v>
      </x:c>
    </x:row>
    <x:row r="2278" ht="22" customHeight="1">
      <x:c r="A2278" s="10" t="str">
        <x:v>NO_SEMANTIC</x:v>
      </x:c>
      <x:c r="B2278" s="10" t="str">
        <x:v>I2-017</x:v>
      </x:c>
      <x:c r="C2278" s="10" t="str">
        <x:v>I2-017-F03</x:v>
      </x:c>
      <x:c r="D2278" s="10" t="str">
        <x:v>RUN_01</x:v>
      </x:c>
      <x:c r="E2278" s="10" t="str">
        <x:v>ORIGINAL_LEDGER</x:v>
      </x:c>
      <x:c r="F2278" s="10" t="str">
        <x:v>FAIL</x:v>
      </x:c>
      <x:c r="G2278" s="10" t="str">
        <x:v>FAIL</x:v>
      </x:c>
      <x:c r="H2278" s="10" t="str">
        <x:v>EXECUTED</x:v>
      </x:c>
      <x:c r="I2278" s="10" t="str">
        <x:v>PARSED</x:v>
      </x:c>
      <x:c r="J2278" s="10" t="str">
        <x:v>NO_SEMANTIC_VALIDATOR_DETERMINISTIC_PASS</x:v>
      </x:c>
      <x:c r="K2278" s="10" t="str">
        <x:v>37d21538ef83d51d1c4ac8d5f72634c304033edad7a206342eec8c69ff1773f8</x:v>
      </x:c>
      <x:c r="L2278" s="10" t="str">
        <x:v>historical_three</x:v>
      </x:c>
      <x:c r="M2278" s="10" t="n">
        <x:v>1</x:v>
      </x:c>
      <x:c r="N2278" s="10" t="n">
        <x:v>0</x:v>
      </x:c>
      <x:c r="O2278" s="10" t="n">
        <x:v>0</x:v>
      </x:c>
      <x:c r="P2278" s="9" t="str">
        <x:f>'CaseReview'!U92</x:f>
        <x:v>FAIL</x:v>
      </x:c>
      <x:c r="Q2278" s="9" t="n">
        <x:f>IF(AND(T2278=1,G2278=P2278),1,0)</x:f>
        <x:v>1</x:v>
      </x:c>
      <x:c r="R2278" s="9" t="n">
        <x:f>IF(AND(T2278=1,G2278="PASS",P2278="FAIL"),1,0)</x:f>
        <x:v>0</x:v>
      </x:c>
      <x:c r="S2278" s="9" t="n">
        <x:f>IF(AND(T2278=1,G2278="FAIL",P2278="PASS"),1,0)</x:f>
        <x:v>0</x:v>
      </x:c>
      <x:c r="T2278" s="9" t="n">
        <x:v>1</x:v>
      </x:c>
      <x:c r="U2278" s="9" t="n">
        <x:v>10</x:v>
      </x:c>
      <x:c r="V2278" s="9" t="str">
        <x:v>MVP/SHACL_GENERATION_PIPELINE/experiments/LUNA_NO_SEMANTIC_VALIDATOR/RUN_01/runs/RUN-I2-017-20260901T095156117732Z/artifacts/attempt_01/candidate_shape.ttl</x:v>
      </x:c>
    </x:row>
    <x:row r="2279" ht="22" customHeight="1">
      <x:c r="A2279" s="10" t="str">
        <x:v>NO_SEMANTIC</x:v>
      </x:c>
      <x:c r="B2279" s="10" t="str">
        <x:v>I2-017</x:v>
      </x:c>
      <x:c r="C2279" s="10" t="str">
        <x:v>I2-017-F04</x:v>
      </x:c>
      <x:c r="D2279" s="10" t="str">
        <x:v>RUN_01</x:v>
      </x:c>
      <x:c r="E2279" s="10" t="str">
        <x:v>ORIGINAL_LEDGER</x:v>
      </x:c>
      <x:c r="F2279" s="10" t="str">
        <x:v>FAIL</x:v>
      </x:c>
      <x:c r="G2279" s="10" t="str">
        <x:v>FAIL</x:v>
      </x:c>
      <x:c r="H2279" s="10" t="str">
        <x:v>EXECUTED</x:v>
      </x:c>
      <x:c r="I2279" s="10" t="str">
        <x:v>PARSED</x:v>
      </x:c>
      <x:c r="J2279" s="10" t="str">
        <x:v>NO_SEMANTIC_VALIDATOR_DETERMINISTIC_PASS</x:v>
      </x:c>
      <x:c r="K2279" s="10" t="str">
        <x:v>37d21538ef83d51d1c4ac8d5f72634c304033edad7a206342eec8c69ff1773f8</x:v>
      </x:c>
      <x:c r="L2279" s="10" t="str">
        <x:v>historical_three</x:v>
      </x:c>
      <x:c r="M2279" s="10" t="n">
        <x:v>1</x:v>
      </x:c>
      <x:c r="N2279" s="10" t="n">
        <x:v>0</x:v>
      </x:c>
      <x:c r="O2279" s="10" t="n">
        <x:v>0</x:v>
      </x:c>
      <x:c r="P2279" s="9" t="str">
        <x:f>'CaseReview'!U93</x:f>
        <x:v>FAIL</x:v>
      </x:c>
      <x:c r="Q2279" s="9" t="n">
        <x:f>IF(AND(T2279=1,G2279=P2279),1,0)</x:f>
        <x:v>1</x:v>
      </x:c>
      <x:c r="R2279" s="9" t="n">
        <x:f>IF(AND(T2279=1,G2279="PASS",P2279="FAIL"),1,0)</x:f>
        <x:v>0</x:v>
      </x:c>
      <x:c r="S2279" s="9" t="n">
        <x:f>IF(AND(T2279=1,G2279="FAIL",P2279="PASS"),1,0)</x:f>
        <x:v>0</x:v>
      </x:c>
      <x:c r="T2279" s="9" t="n">
        <x:v>1</x:v>
      </x:c>
      <x:c r="U2279" s="9" t="n">
        <x:v>10</x:v>
      </x:c>
      <x:c r="V2279" s="9" t="str">
        <x:v>MVP/SHACL_GENERATION_PIPELINE/experiments/LUNA_NO_SEMANTIC_VALIDATOR/RUN_01/runs/RUN-I2-017-20260901T095156117732Z/artifacts/attempt_01/candidate_shape.ttl</x:v>
      </x:c>
    </x:row>
    <x:row r="2280" ht="22" customHeight="1">
      <x:c r="A2280" s="10" t="str">
        <x:v>NO_SEMANTIC</x:v>
      </x:c>
      <x:c r="B2280" s="10" t="str">
        <x:v>I2-017</x:v>
      </x:c>
      <x:c r="C2280" s="10" t="str">
        <x:v>I2-017-F05</x:v>
      </x:c>
      <x:c r="D2280" s="10" t="str">
        <x:v>RUN_01</x:v>
      </x:c>
      <x:c r="E2280" s="10" t="str">
        <x:v>ORIGINAL_LEDGER</x:v>
      </x:c>
      <x:c r="F2280" s="10" t="str">
        <x:v>FAIL</x:v>
      </x:c>
      <x:c r="G2280" s="10" t="str">
        <x:v>FAIL</x:v>
      </x:c>
      <x:c r="H2280" s="10" t="str">
        <x:v>EXECUTED</x:v>
      </x:c>
      <x:c r="I2280" s="10" t="str">
        <x:v>PARSED</x:v>
      </x:c>
      <x:c r="J2280" s="10" t="str">
        <x:v>NO_SEMANTIC_VALIDATOR_DETERMINISTIC_PASS</x:v>
      </x:c>
      <x:c r="K2280" s="10" t="str">
        <x:v>37d21538ef83d51d1c4ac8d5f72634c304033edad7a206342eec8c69ff1773f8</x:v>
      </x:c>
      <x:c r="L2280" s="10" t="str">
        <x:v>historical_three</x:v>
      </x:c>
      <x:c r="M2280" s="10" t="n">
        <x:v>1</x:v>
      </x:c>
      <x:c r="N2280" s="10" t="n">
        <x:v>0</x:v>
      </x:c>
      <x:c r="O2280" s="10" t="n">
        <x:v>0</x:v>
      </x:c>
      <x:c r="P2280" s="9" t="str">
        <x:f>'CaseReview'!U94</x:f>
        <x:v>FAIL</x:v>
      </x:c>
      <x:c r="Q2280" s="9" t="n">
        <x:f>IF(AND(T2280=1,G2280=P2280),1,0)</x:f>
        <x:v>1</x:v>
      </x:c>
      <x:c r="R2280" s="9" t="n">
        <x:f>IF(AND(T2280=1,G2280="PASS",P2280="FAIL"),1,0)</x:f>
        <x:v>0</x:v>
      </x:c>
      <x:c r="S2280" s="9" t="n">
        <x:f>IF(AND(T2280=1,G2280="FAIL",P2280="PASS"),1,0)</x:f>
        <x:v>0</x:v>
      </x:c>
      <x:c r="T2280" s="9" t="n">
        <x:v>1</x:v>
      </x:c>
      <x:c r="U2280" s="9" t="n">
        <x:v>10</x:v>
      </x:c>
      <x:c r="V2280" s="9" t="str">
        <x:v>MVP/SHACL_GENERATION_PIPELINE/experiments/LUNA_NO_SEMANTIC_VALIDATOR/RUN_01/runs/RUN-I2-017-20260901T095156117732Z/artifacts/attempt_01/candidate_shape.ttl</x:v>
      </x:c>
    </x:row>
    <x:row r="2281" ht="22" customHeight="1">
      <x:c r="A2281" s="10" t="str">
        <x:v>NO_SEMANTIC</x:v>
      </x:c>
      <x:c r="B2281" s="10" t="str">
        <x:v>I2-017</x:v>
      </x:c>
      <x:c r="C2281" s="10" t="str">
        <x:v>I2-017-F06</x:v>
      </x:c>
      <x:c r="D2281" s="10" t="str">
        <x:v>RUN_01</x:v>
      </x:c>
      <x:c r="E2281" s="10" t="str">
        <x:v>ORIGINAL_LEDGER</x:v>
      </x:c>
      <x:c r="F2281" s="10" t="str">
        <x:v>FAIL</x:v>
      </x:c>
      <x:c r="G2281" s="10" t="str">
        <x:v>FAIL</x:v>
      </x:c>
      <x:c r="H2281" s="10" t="str">
        <x:v>EXECUTED</x:v>
      </x:c>
      <x:c r="I2281" s="10" t="str">
        <x:v>PARSED</x:v>
      </x:c>
      <x:c r="J2281" s="10" t="str">
        <x:v>NO_SEMANTIC_VALIDATOR_DETERMINISTIC_PASS</x:v>
      </x:c>
      <x:c r="K2281" s="10" t="str">
        <x:v>37d21538ef83d51d1c4ac8d5f72634c304033edad7a206342eec8c69ff1773f8</x:v>
      </x:c>
      <x:c r="L2281" s="10" t="str">
        <x:v>historical_three</x:v>
      </x:c>
      <x:c r="M2281" s="10" t="n">
        <x:v>1</x:v>
      </x:c>
      <x:c r="N2281" s="10" t="n">
        <x:v>0</x:v>
      </x:c>
      <x:c r="O2281" s="10" t="n">
        <x:v>0</x:v>
      </x:c>
      <x:c r="P2281" s="9" t="str">
        <x:f>'CaseReview'!U95</x:f>
        <x:v>FAIL</x:v>
      </x:c>
      <x:c r="Q2281" s="9" t="n">
        <x:f>IF(AND(T2281=1,G2281=P2281),1,0)</x:f>
        <x:v>1</x:v>
      </x:c>
      <x:c r="R2281" s="9" t="n">
        <x:f>IF(AND(T2281=1,G2281="PASS",P2281="FAIL"),1,0)</x:f>
        <x:v>0</x:v>
      </x:c>
      <x:c r="S2281" s="9" t="n">
        <x:f>IF(AND(T2281=1,G2281="FAIL",P2281="PASS"),1,0)</x:f>
        <x:v>0</x:v>
      </x:c>
      <x:c r="T2281" s="9" t="n">
        <x:v>1</x:v>
      </x:c>
      <x:c r="U2281" s="9" t="n">
        <x:v>10</x:v>
      </x:c>
      <x:c r="V2281" s="9" t="str">
        <x:v>MVP/SHACL_GENERATION_PIPELINE/experiments/LUNA_NO_SEMANTIC_VALIDATOR/RUN_01/runs/RUN-I2-017-20260901T095156117732Z/artifacts/attempt_01/candidate_shape.ttl</x:v>
      </x:c>
    </x:row>
    <x:row r="2282" ht="22" customHeight="1">
      <x:c r="A2282" s="10" t="str">
        <x:v>NO_SEMANTIC</x:v>
      </x:c>
      <x:c r="B2282" s="10" t="str">
        <x:v>I2-017</x:v>
      </x:c>
      <x:c r="C2282" s="10" t="str">
        <x:v>I2-017-F07</x:v>
      </x:c>
      <x:c r="D2282" s="10" t="str">
        <x:v>RUN_01</x:v>
      </x:c>
      <x:c r="E2282" s="10" t="str">
        <x:v>ORIGINAL_LEDGER</x:v>
      </x:c>
      <x:c r="F2282" s="10" t="str">
        <x:v>FAIL</x:v>
      </x:c>
      <x:c r="G2282" s="10" t="str">
        <x:v>FAIL</x:v>
      </x:c>
      <x:c r="H2282" s="10" t="str">
        <x:v>EXECUTED</x:v>
      </x:c>
      <x:c r="I2282" s="10" t="str">
        <x:v>PARSED</x:v>
      </x:c>
      <x:c r="J2282" s="10" t="str">
        <x:v>NO_SEMANTIC_VALIDATOR_DETERMINISTIC_PASS</x:v>
      </x:c>
      <x:c r="K2282" s="10" t="str">
        <x:v>37d21538ef83d51d1c4ac8d5f72634c304033edad7a206342eec8c69ff1773f8</x:v>
      </x:c>
      <x:c r="L2282" s="10" t="str">
        <x:v>historical_three</x:v>
      </x:c>
      <x:c r="M2282" s="10" t="n">
        <x:v>1</x:v>
      </x:c>
      <x:c r="N2282" s="10" t="n">
        <x:v>0</x:v>
      </x:c>
      <x:c r="O2282" s="10" t="n">
        <x:v>0</x:v>
      </x:c>
      <x:c r="P2282" s="9" t="str">
        <x:f>'CaseReview'!U96</x:f>
        <x:v>FAIL</x:v>
      </x:c>
      <x:c r="Q2282" s="9" t="n">
        <x:f>IF(AND(T2282=1,G2282=P2282),1,0)</x:f>
        <x:v>1</x:v>
      </x:c>
      <x:c r="R2282" s="9" t="n">
        <x:f>IF(AND(T2282=1,G2282="PASS",P2282="FAIL"),1,0)</x:f>
        <x:v>0</x:v>
      </x:c>
      <x:c r="S2282" s="9" t="n">
        <x:f>IF(AND(T2282=1,G2282="FAIL",P2282="PASS"),1,0)</x:f>
        <x:v>0</x:v>
      </x:c>
      <x:c r="T2282" s="9" t="n">
        <x:v>1</x:v>
      </x:c>
      <x:c r="U2282" s="9" t="n">
        <x:v>10</x:v>
      </x:c>
      <x:c r="V2282" s="9" t="str">
        <x:v>MVP/SHACL_GENERATION_PIPELINE/experiments/LUNA_NO_SEMANTIC_VALIDATOR/RUN_01/runs/RUN-I2-017-20260901T095156117732Z/artifacts/attempt_01/candidate_shape.ttl</x:v>
      </x:c>
    </x:row>
    <x:row r="2283" ht="22" customHeight="1">
      <x:c r="A2283" s="10" t="str">
        <x:v>NO_SEMANTIC</x:v>
      </x:c>
      <x:c r="B2283" s="10" t="str">
        <x:v>I2-017</x:v>
      </x:c>
      <x:c r="C2283" s="10" t="str">
        <x:v>I2-017-F08</x:v>
      </x:c>
      <x:c r="D2283" s="10" t="str">
        <x:v>RUN_01</x:v>
      </x:c>
      <x:c r="E2283" s="10" t="str">
        <x:v>ORIGINAL_LEDGER</x:v>
      </x:c>
      <x:c r="F2283" s="10" t="str">
        <x:v>FAIL</x:v>
      </x:c>
      <x:c r="G2283" s="10" t="str">
        <x:v>FAIL</x:v>
      </x:c>
      <x:c r="H2283" s="10" t="str">
        <x:v>EXECUTED</x:v>
      </x:c>
      <x:c r="I2283" s="10" t="str">
        <x:v>PARSED</x:v>
      </x:c>
      <x:c r="J2283" s="10" t="str">
        <x:v>NO_SEMANTIC_VALIDATOR_DETERMINISTIC_PASS</x:v>
      </x:c>
      <x:c r="K2283" s="10" t="str">
        <x:v>37d21538ef83d51d1c4ac8d5f72634c304033edad7a206342eec8c69ff1773f8</x:v>
      </x:c>
      <x:c r="L2283" s="10" t="str">
        <x:v>historical_three</x:v>
      </x:c>
      <x:c r="M2283" s="10" t="n">
        <x:v>1</x:v>
      </x:c>
      <x:c r="N2283" s="10" t="n">
        <x:v>0</x:v>
      </x:c>
      <x:c r="O2283" s="10" t="n">
        <x:v>0</x:v>
      </x:c>
      <x:c r="P2283" s="9" t="str">
        <x:f>'CaseReview'!U97</x:f>
        <x:v>FAIL</x:v>
      </x:c>
      <x:c r="Q2283" s="9" t="n">
        <x:f>IF(AND(T2283=1,G2283=P2283),1,0)</x:f>
        <x:v>1</x:v>
      </x:c>
      <x:c r="R2283" s="9" t="n">
        <x:f>IF(AND(T2283=1,G2283="PASS",P2283="FAIL"),1,0)</x:f>
        <x:v>0</x:v>
      </x:c>
      <x:c r="S2283" s="9" t="n">
        <x:f>IF(AND(T2283=1,G2283="FAIL",P2283="PASS"),1,0)</x:f>
        <x:v>0</x:v>
      </x:c>
      <x:c r="T2283" s="9" t="n">
        <x:v>1</x:v>
      </x:c>
      <x:c r="U2283" s="9" t="n">
        <x:v>10</x:v>
      </x:c>
      <x:c r="V2283" s="9" t="str">
        <x:v>MVP/SHACL_GENERATION_PIPELINE/experiments/LUNA_NO_SEMANTIC_VALIDATOR/RUN_01/runs/RUN-I2-017-20260901T095156117732Z/artifacts/attempt_01/candidate_shape.ttl</x:v>
      </x:c>
    </x:row>
    <x:row r="2284" ht="22" customHeight="1">
      <x:c r="A2284" s="10" t="str">
        <x:v>NO_SEMANTIC</x:v>
      </x:c>
      <x:c r="B2284" s="10" t="str">
        <x:v>I2-017</x:v>
      </x:c>
      <x:c r="C2284" s="10" t="str">
        <x:v>I2-017-P01</x:v>
      </x:c>
      <x:c r="D2284" s="10" t="str">
        <x:v>RUN_01</x:v>
      </x:c>
      <x:c r="E2284" s="10" t="str">
        <x:v>ORIGINAL_LEDGER</x:v>
      </x:c>
      <x:c r="F2284" s="10" t="str">
        <x:v>PASS</x:v>
      </x:c>
      <x:c r="G2284" s="10" t="str">
        <x:v>FAIL</x:v>
      </x:c>
      <x:c r="H2284" s="10" t="str">
        <x:v>EXECUTED</x:v>
      </x:c>
      <x:c r="I2284" s="10" t="str">
        <x:v>PARSED</x:v>
      </x:c>
      <x:c r="J2284" s="10" t="str">
        <x:v>NO_SEMANTIC_VALIDATOR_DETERMINISTIC_PASS</x:v>
      </x:c>
      <x:c r="K2284" s="10" t="str">
        <x:v>37d21538ef83d51d1c4ac8d5f72634c304033edad7a206342eec8c69ff1773f8</x:v>
      </x:c>
      <x:c r="L2284" s="10" t="str">
        <x:v>historical_three</x:v>
      </x:c>
      <x:c r="M2284" s="10" t="n">
        <x:v>0</x:v>
      </x:c>
      <x:c r="N2284" s="10" t="n">
        <x:v>0</x:v>
      </x:c>
      <x:c r="O2284" s="10" t="n">
        <x:v>1</x:v>
      </x:c>
      <x:c r="P2284" s="9" t="str">
        <x:f>'CaseReview'!U98</x:f>
        <x:v>PASS</x:v>
      </x:c>
      <x:c r="Q2284" s="9" t="n">
        <x:f>IF(AND(T2284=1,G2284=P2284),1,0)</x:f>
        <x:v>0</x:v>
      </x:c>
      <x:c r="R2284" s="9" t="n">
        <x:f>IF(AND(T2284=1,G2284="PASS",P2284="FAIL"),1,0)</x:f>
        <x:v>0</x:v>
      </x:c>
      <x:c r="S2284" s="9" t="n">
        <x:f>IF(AND(T2284=1,G2284="FAIL",P2284="PASS"),1,0)</x:f>
        <x:v>1</x:v>
      </x:c>
      <x:c r="T2284" s="9" t="n">
        <x:v>1</x:v>
      </x:c>
      <x:c r="U2284" s="9" t="n">
        <x:v>10</x:v>
      </x:c>
      <x:c r="V2284" s="9" t="str">
        <x:v>MVP/SHACL_GENERATION_PIPELINE/experiments/LUNA_NO_SEMANTIC_VALIDATOR/RUN_01/runs/RUN-I2-017-20260901T095156117732Z/artifacts/attempt_01/candidate_shape.ttl</x:v>
      </x:c>
    </x:row>
    <x:row r="2285" ht="22" customHeight="1">
      <x:c r="A2285" s="10" t="str">
        <x:v>NO_SEMANTIC</x:v>
      </x:c>
      <x:c r="B2285" s="10" t="str">
        <x:v>I2-017</x:v>
      </x:c>
      <x:c r="C2285" s="10" t="str">
        <x:v>I2-017-P02</x:v>
      </x:c>
      <x:c r="D2285" s="10" t="str">
        <x:v>RUN_01</x:v>
      </x:c>
      <x:c r="E2285" s="10" t="str">
        <x:v>ORIGINAL_LEDGER</x:v>
      </x:c>
      <x:c r="F2285" s="10" t="str">
        <x:v>PASS</x:v>
      </x:c>
      <x:c r="G2285" s="10" t="str">
        <x:v>FAIL</x:v>
      </x:c>
      <x:c r="H2285" s="10" t="str">
        <x:v>EXECUTED</x:v>
      </x:c>
      <x:c r="I2285" s="10" t="str">
        <x:v>PARSED</x:v>
      </x:c>
      <x:c r="J2285" s="10" t="str">
        <x:v>NO_SEMANTIC_VALIDATOR_DETERMINISTIC_PASS</x:v>
      </x:c>
      <x:c r="K2285" s="10" t="str">
        <x:v>37d21538ef83d51d1c4ac8d5f72634c304033edad7a206342eec8c69ff1773f8</x:v>
      </x:c>
      <x:c r="L2285" s="10" t="str">
        <x:v>historical_three</x:v>
      </x:c>
      <x:c r="M2285" s="10" t="n">
        <x:v>0</x:v>
      </x:c>
      <x:c r="N2285" s="10" t="n">
        <x:v>0</x:v>
      </x:c>
      <x:c r="O2285" s="10" t="n">
        <x:v>1</x:v>
      </x:c>
      <x:c r="P2285" s="9" t="str">
        <x:f>'CaseReview'!U99</x:f>
        <x:v>PASS</x:v>
      </x:c>
      <x:c r="Q2285" s="9" t="n">
        <x:f>IF(AND(T2285=1,G2285=P2285),1,0)</x:f>
        <x:v>0</x:v>
      </x:c>
      <x:c r="R2285" s="9" t="n">
        <x:f>IF(AND(T2285=1,G2285="PASS",P2285="FAIL"),1,0)</x:f>
        <x:v>0</x:v>
      </x:c>
      <x:c r="S2285" s="9" t="n">
        <x:f>IF(AND(T2285=1,G2285="FAIL",P2285="PASS"),1,0)</x:f>
        <x:v>1</x:v>
      </x:c>
      <x:c r="T2285" s="9" t="n">
        <x:v>1</x:v>
      </x:c>
      <x:c r="U2285" s="9" t="n">
        <x:v>10</x:v>
      </x:c>
      <x:c r="V2285" s="9" t="str">
        <x:v>MVP/SHACL_GENERATION_PIPELINE/experiments/LUNA_NO_SEMANTIC_VALIDATOR/RUN_01/runs/RUN-I2-017-20260901T095156117732Z/artifacts/attempt_01/candidate_shape.ttl</x:v>
      </x:c>
    </x:row>
    <x:row r="2286" ht="22" customHeight="1">
      <x:c r="A2286" s="10" t="str">
        <x:v>NO_SEMANTIC</x:v>
      </x:c>
      <x:c r="B2286" s="10" t="str">
        <x:v>I2-018</x:v>
      </x:c>
      <x:c r="C2286" s="10" t="str">
        <x:v>I2-018-F01</x:v>
      </x:c>
      <x:c r="D2286" s="10" t="str">
        <x:v>RUN_01</x:v>
      </x:c>
      <x:c r="E2286" s="10" t="str">
        <x:v>ORIGINAL_LEDGER</x:v>
      </x:c>
      <x:c r="F2286" s="10" t="str">
        <x:v>FAIL</x:v>
      </x:c>
      <x:c r="G2286" s="10" t="str">
        <x:v>FAIL</x:v>
      </x:c>
      <x:c r="H2286" s="10" t="str">
        <x:v>EXECUTED</x:v>
      </x:c>
      <x:c r="I2286" s="10" t="str">
        <x:v>PARSED</x:v>
      </x:c>
      <x:c r="J2286" s="10" t="str">
        <x:v>NO_SEMANTIC_VALIDATOR_DETERMINISTIC_PASS</x:v>
      </x:c>
      <x:c r="K2286" s="10" t="str">
        <x:v>d7d5a206784d9d2d6b9c3691e4a7617347b6c42a14a96c0357ee3646a4e24442</x:v>
      </x:c>
      <x:c r="L2286" s="10" t="str">
        <x:v>historical_three</x:v>
      </x:c>
      <x:c r="M2286" s="10" t="n">
        <x:v>1</x:v>
      </x:c>
      <x:c r="N2286" s="10" t="n">
        <x:v>0</x:v>
      </x:c>
      <x:c r="O2286" s="10" t="n">
        <x:v>0</x:v>
      </x:c>
      <x:c r="P2286" s="9" t="str">
        <x:f>'CaseReview'!U100</x:f>
        <x:v>FAIL</x:v>
      </x:c>
      <x:c r="Q2286" s="9" t="n">
        <x:f>IF(AND(T2286=1,G2286=P2286),1,0)</x:f>
        <x:v>1</x:v>
      </x:c>
      <x:c r="R2286" s="9" t="n">
        <x:f>IF(AND(T2286=1,G2286="PASS",P2286="FAIL"),1,0)</x:f>
        <x:v>0</x:v>
      </x:c>
      <x:c r="S2286" s="9" t="n">
        <x:f>IF(AND(T2286=1,G2286="FAIL",P2286="PASS"),1,0)</x:f>
        <x:v>0</x:v>
      </x:c>
      <x:c r="T2286" s="9" t="n">
        <x:v>1</x:v>
      </x:c>
      <x:c r="U2286" s="9" t="n">
        <x:v>8</x:v>
      </x:c>
      <x:c r="V2286" s="9" t="str">
        <x:v>MVP/SHACL_GENERATION_PIPELINE/experiments/LUNA_NO_SEMANTIC_VALIDATOR/RUN_01/runs/RUN-I2-018-20260901T095220710166Z/artifacts/attempt_01/candidate_shape.ttl</x:v>
      </x:c>
    </x:row>
    <x:row r="2287" ht="22" customHeight="1">
      <x:c r="A2287" s="10" t="str">
        <x:v>NO_SEMANTIC</x:v>
      </x:c>
      <x:c r="B2287" s="10" t="str">
        <x:v>I2-018</x:v>
      </x:c>
      <x:c r="C2287" s="10" t="str">
        <x:v>I2-018-F02</x:v>
      </x:c>
      <x:c r="D2287" s="10" t="str">
        <x:v>RUN_01</x:v>
      </x:c>
      <x:c r="E2287" s="10" t="str">
        <x:v>ORIGINAL_LEDGER</x:v>
      </x:c>
      <x:c r="F2287" s="10" t="str">
        <x:v>FAIL</x:v>
      </x:c>
      <x:c r="G2287" s="10" t="str">
        <x:v>FAIL</x:v>
      </x:c>
      <x:c r="H2287" s="10" t="str">
        <x:v>EXECUTED</x:v>
      </x:c>
      <x:c r="I2287" s="10" t="str">
        <x:v>PARSED</x:v>
      </x:c>
      <x:c r="J2287" s="10" t="str">
        <x:v>NO_SEMANTIC_VALIDATOR_DETERMINISTIC_PASS</x:v>
      </x:c>
      <x:c r="K2287" s="10" t="str">
        <x:v>d7d5a206784d9d2d6b9c3691e4a7617347b6c42a14a96c0357ee3646a4e24442</x:v>
      </x:c>
      <x:c r="L2287" s="10" t="str">
        <x:v>historical_three</x:v>
      </x:c>
      <x:c r="M2287" s="10" t="n">
        <x:v>1</x:v>
      </x:c>
      <x:c r="N2287" s="10" t="n">
        <x:v>0</x:v>
      </x:c>
      <x:c r="O2287" s="10" t="n">
        <x:v>0</x:v>
      </x:c>
      <x:c r="P2287" s="9" t="str">
        <x:f>'CaseReview'!U101</x:f>
        <x:v>FAIL</x:v>
      </x:c>
      <x:c r="Q2287" s="9" t="n">
        <x:f>IF(AND(T2287=1,G2287=P2287),1,0)</x:f>
        <x:v>1</x:v>
      </x:c>
      <x:c r="R2287" s="9" t="n">
        <x:f>IF(AND(T2287=1,G2287="PASS",P2287="FAIL"),1,0)</x:f>
        <x:v>0</x:v>
      </x:c>
      <x:c r="S2287" s="9" t="n">
        <x:f>IF(AND(T2287=1,G2287="FAIL",P2287="PASS"),1,0)</x:f>
        <x:v>0</x:v>
      </x:c>
      <x:c r="T2287" s="9" t="n">
        <x:v>1</x:v>
      </x:c>
      <x:c r="U2287" s="9" t="n">
        <x:v>8</x:v>
      </x:c>
      <x:c r="V2287" s="9" t="str">
        <x:v>MVP/SHACL_GENERATION_PIPELINE/experiments/LUNA_NO_SEMANTIC_VALIDATOR/RUN_01/runs/RUN-I2-018-20260901T095220710166Z/artifacts/attempt_01/candidate_shape.ttl</x:v>
      </x:c>
    </x:row>
    <x:row r="2288" ht="22" customHeight="1">
      <x:c r="A2288" s="10" t="str">
        <x:v>NO_SEMANTIC</x:v>
      </x:c>
      <x:c r="B2288" s="10" t="str">
        <x:v>I2-018</x:v>
      </x:c>
      <x:c r="C2288" s="10" t="str">
        <x:v>I2-018-F03</x:v>
      </x:c>
      <x:c r="D2288" s="10" t="str">
        <x:v>RUN_01</x:v>
      </x:c>
      <x:c r="E2288" s="10" t="str">
        <x:v>ORIGINAL_LEDGER</x:v>
      </x:c>
      <x:c r="F2288" s="10" t="str">
        <x:v>FAIL</x:v>
      </x:c>
      <x:c r="G2288" s="10" t="str">
        <x:v>FAIL</x:v>
      </x:c>
      <x:c r="H2288" s="10" t="str">
        <x:v>EXECUTED</x:v>
      </x:c>
      <x:c r="I2288" s="10" t="str">
        <x:v>PARSED</x:v>
      </x:c>
      <x:c r="J2288" s="10" t="str">
        <x:v>NO_SEMANTIC_VALIDATOR_DETERMINISTIC_PASS</x:v>
      </x:c>
      <x:c r="K2288" s="10" t="str">
        <x:v>d7d5a206784d9d2d6b9c3691e4a7617347b6c42a14a96c0357ee3646a4e24442</x:v>
      </x:c>
      <x:c r="L2288" s="10" t="str">
        <x:v>historical_three</x:v>
      </x:c>
      <x:c r="M2288" s="10" t="n">
        <x:v>1</x:v>
      </x:c>
      <x:c r="N2288" s="10" t="n">
        <x:v>0</x:v>
      </x:c>
      <x:c r="O2288" s="10" t="n">
        <x:v>0</x:v>
      </x:c>
      <x:c r="P2288" s="9" t="str">
        <x:f>'CaseReview'!U102</x:f>
        <x:v>FAIL</x:v>
      </x:c>
      <x:c r="Q2288" s="9" t="n">
        <x:f>IF(AND(T2288=1,G2288=P2288),1,0)</x:f>
        <x:v>1</x:v>
      </x:c>
      <x:c r="R2288" s="9" t="n">
        <x:f>IF(AND(T2288=1,G2288="PASS",P2288="FAIL"),1,0)</x:f>
        <x:v>0</x:v>
      </x:c>
      <x:c r="S2288" s="9" t="n">
        <x:f>IF(AND(T2288=1,G2288="FAIL",P2288="PASS"),1,0)</x:f>
        <x:v>0</x:v>
      </x:c>
      <x:c r="T2288" s="9" t="n">
        <x:v>1</x:v>
      </x:c>
      <x:c r="U2288" s="9" t="n">
        <x:v>8</x:v>
      </x:c>
      <x:c r="V2288" s="9" t="str">
        <x:v>MVP/SHACL_GENERATION_PIPELINE/experiments/LUNA_NO_SEMANTIC_VALIDATOR/RUN_01/runs/RUN-I2-018-20260901T095220710166Z/artifacts/attempt_01/candidate_shape.ttl</x:v>
      </x:c>
    </x:row>
    <x:row r="2289" ht="22" customHeight="1">
      <x:c r="A2289" s="10" t="str">
        <x:v>NO_SEMANTIC</x:v>
      </x:c>
      <x:c r="B2289" s="10" t="str">
        <x:v>I2-018</x:v>
      </x:c>
      <x:c r="C2289" s="10" t="str">
        <x:v>I2-018-F04</x:v>
      </x:c>
      <x:c r="D2289" s="10" t="str">
        <x:v>RUN_01</x:v>
      </x:c>
      <x:c r="E2289" s="10" t="str">
        <x:v>ORIGINAL_LEDGER</x:v>
      </x:c>
      <x:c r="F2289" s="10" t="str">
        <x:v>FAIL</x:v>
      </x:c>
      <x:c r="G2289" s="10" t="str">
        <x:v>FAIL</x:v>
      </x:c>
      <x:c r="H2289" s="10" t="str">
        <x:v>EXECUTED</x:v>
      </x:c>
      <x:c r="I2289" s="10" t="str">
        <x:v>PARSED</x:v>
      </x:c>
      <x:c r="J2289" s="10" t="str">
        <x:v>NO_SEMANTIC_VALIDATOR_DETERMINISTIC_PASS</x:v>
      </x:c>
      <x:c r="K2289" s="10" t="str">
        <x:v>d7d5a206784d9d2d6b9c3691e4a7617347b6c42a14a96c0357ee3646a4e24442</x:v>
      </x:c>
      <x:c r="L2289" s="10" t="str">
        <x:v>historical_three</x:v>
      </x:c>
      <x:c r="M2289" s="10" t="n">
        <x:v>1</x:v>
      </x:c>
      <x:c r="N2289" s="10" t="n">
        <x:v>0</x:v>
      </x:c>
      <x:c r="O2289" s="10" t="n">
        <x:v>0</x:v>
      </x:c>
      <x:c r="P2289" s="9" t="str">
        <x:f>'CaseReview'!U103</x:f>
        <x:v>FAIL</x:v>
      </x:c>
      <x:c r="Q2289" s="9" t="n">
        <x:f>IF(AND(T2289=1,G2289=P2289),1,0)</x:f>
        <x:v>1</x:v>
      </x:c>
      <x:c r="R2289" s="9" t="n">
        <x:f>IF(AND(T2289=1,G2289="PASS",P2289="FAIL"),1,0)</x:f>
        <x:v>0</x:v>
      </x:c>
      <x:c r="S2289" s="9" t="n">
        <x:f>IF(AND(T2289=1,G2289="FAIL",P2289="PASS"),1,0)</x:f>
        <x:v>0</x:v>
      </x:c>
      <x:c r="T2289" s="9" t="n">
        <x:v>1</x:v>
      </x:c>
      <x:c r="U2289" s="9" t="n">
        <x:v>8</x:v>
      </x:c>
      <x:c r="V2289" s="9" t="str">
        <x:v>MVP/SHACL_GENERATION_PIPELINE/experiments/LUNA_NO_SEMANTIC_VALIDATOR/RUN_01/runs/RUN-I2-018-20260901T095220710166Z/artifacts/attempt_01/candidate_shape.ttl</x:v>
      </x:c>
    </x:row>
    <x:row r="2290" ht="22" customHeight="1">
      <x:c r="A2290" s="10" t="str">
        <x:v>NO_SEMANTIC</x:v>
      </x:c>
      <x:c r="B2290" s="10" t="str">
        <x:v>I2-018</x:v>
      </x:c>
      <x:c r="C2290" s="10" t="str">
        <x:v>I2-018-F05</x:v>
      </x:c>
      <x:c r="D2290" s="10" t="str">
        <x:v>RUN_01</x:v>
      </x:c>
      <x:c r="E2290" s="10" t="str">
        <x:v>ORIGINAL_LEDGER</x:v>
      </x:c>
      <x:c r="F2290" s="10" t="str">
        <x:v>FAIL</x:v>
      </x:c>
      <x:c r="G2290" s="10" t="str">
        <x:v>FAIL</x:v>
      </x:c>
      <x:c r="H2290" s="10" t="str">
        <x:v>EXECUTED</x:v>
      </x:c>
      <x:c r="I2290" s="10" t="str">
        <x:v>PARSED</x:v>
      </x:c>
      <x:c r="J2290" s="10" t="str">
        <x:v>NO_SEMANTIC_VALIDATOR_DETERMINISTIC_PASS</x:v>
      </x:c>
      <x:c r="K2290" s="10" t="str">
        <x:v>d7d5a206784d9d2d6b9c3691e4a7617347b6c42a14a96c0357ee3646a4e24442</x:v>
      </x:c>
      <x:c r="L2290" s="10" t="str">
        <x:v>historical_three</x:v>
      </x:c>
      <x:c r="M2290" s="10" t="n">
        <x:v>1</x:v>
      </x:c>
      <x:c r="N2290" s="10" t="n">
        <x:v>0</x:v>
      </x:c>
      <x:c r="O2290" s="10" t="n">
        <x:v>0</x:v>
      </x:c>
      <x:c r="P2290" s="9" t="str">
        <x:f>'CaseReview'!U104</x:f>
        <x:v>FAIL</x:v>
      </x:c>
      <x:c r="Q2290" s="9" t="n">
        <x:f>IF(AND(T2290=1,G2290=P2290),1,0)</x:f>
        <x:v>1</x:v>
      </x:c>
      <x:c r="R2290" s="9" t="n">
        <x:f>IF(AND(T2290=1,G2290="PASS",P2290="FAIL"),1,0)</x:f>
        <x:v>0</x:v>
      </x:c>
      <x:c r="S2290" s="9" t="n">
        <x:f>IF(AND(T2290=1,G2290="FAIL",P2290="PASS"),1,0)</x:f>
        <x:v>0</x:v>
      </x:c>
      <x:c r="T2290" s="9" t="n">
        <x:v>1</x:v>
      </x:c>
      <x:c r="U2290" s="9" t="n">
        <x:v>8</x:v>
      </x:c>
      <x:c r="V2290" s="9" t="str">
        <x:v>MVP/SHACL_GENERATION_PIPELINE/experiments/LUNA_NO_SEMANTIC_VALIDATOR/RUN_01/runs/RUN-I2-018-20260901T095220710166Z/artifacts/attempt_01/candidate_shape.ttl</x:v>
      </x:c>
    </x:row>
    <x:row r="2291" ht="22" customHeight="1">
      <x:c r="A2291" s="10" t="str">
        <x:v>NO_SEMANTIC</x:v>
      </x:c>
      <x:c r="B2291" s="10" t="str">
        <x:v>I2-018</x:v>
      </x:c>
      <x:c r="C2291" s="10" t="str">
        <x:v>I2-018-F06</x:v>
      </x:c>
      <x:c r="D2291" s="10" t="str">
        <x:v>RUN_01</x:v>
      </x:c>
      <x:c r="E2291" s="10" t="str">
        <x:v>ORIGINAL_LEDGER</x:v>
      </x:c>
      <x:c r="F2291" s="10" t="str">
        <x:v>FAIL</x:v>
      </x:c>
      <x:c r="G2291" s="10" t="str">
        <x:v>FAIL</x:v>
      </x:c>
      <x:c r="H2291" s="10" t="str">
        <x:v>EXECUTED</x:v>
      </x:c>
      <x:c r="I2291" s="10" t="str">
        <x:v>PARSED</x:v>
      </x:c>
      <x:c r="J2291" s="10" t="str">
        <x:v>NO_SEMANTIC_VALIDATOR_DETERMINISTIC_PASS</x:v>
      </x:c>
      <x:c r="K2291" s="10" t="str">
        <x:v>d7d5a206784d9d2d6b9c3691e4a7617347b6c42a14a96c0357ee3646a4e24442</x:v>
      </x:c>
      <x:c r="L2291" s="10" t="str">
        <x:v>historical_three</x:v>
      </x:c>
      <x:c r="M2291" s="10" t="n">
        <x:v>1</x:v>
      </x:c>
      <x:c r="N2291" s="10" t="n">
        <x:v>0</x:v>
      </x:c>
      <x:c r="O2291" s="10" t="n">
        <x:v>0</x:v>
      </x:c>
      <x:c r="P2291" s="9" t="str">
        <x:f>'CaseReview'!U105</x:f>
        <x:v>FAIL</x:v>
      </x:c>
      <x:c r="Q2291" s="9" t="n">
        <x:f>IF(AND(T2291=1,G2291=P2291),1,0)</x:f>
        <x:v>1</x:v>
      </x:c>
      <x:c r="R2291" s="9" t="n">
        <x:f>IF(AND(T2291=1,G2291="PASS",P2291="FAIL"),1,0)</x:f>
        <x:v>0</x:v>
      </x:c>
      <x:c r="S2291" s="9" t="n">
        <x:f>IF(AND(T2291=1,G2291="FAIL",P2291="PASS"),1,0)</x:f>
        <x:v>0</x:v>
      </x:c>
      <x:c r="T2291" s="9" t="n">
        <x:v>1</x:v>
      </x:c>
      <x:c r="U2291" s="9" t="n">
        <x:v>8</x:v>
      </x:c>
      <x:c r="V2291" s="9" t="str">
        <x:v>MVP/SHACL_GENERATION_PIPELINE/experiments/LUNA_NO_SEMANTIC_VALIDATOR/RUN_01/runs/RUN-I2-018-20260901T095220710166Z/artifacts/attempt_01/candidate_shape.ttl</x:v>
      </x:c>
    </x:row>
    <x:row r="2292" ht="22" customHeight="1">
      <x:c r="A2292" s="10" t="str">
        <x:v>NO_SEMANTIC</x:v>
      </x:c>
      <x:c r="B2292" s="10" t="str">
        <x:v>I2-018</x:v>
      </x:c>
      <x:c r="C2292" s="10" t="str">
        <x:v>I2-018-P01</x:v>
      </x:c>
      <x:c r="D2292" s="10" t="str">
        <x:v>RUN_01</x:v>
      </x:c>
      <x:c r="E2292" s="10" t="str">
        <x:v>ORIGINAL_LEDGER</x:v>
      </x:c>
      <x:c r="F2292" s="10" t="str">
        <x:v>PASS</x:v>
      </x:c>
      <x:c r="G2292" s="10" t="str">
        <x:v>FAIL</x:v>
      </x:c>
      <x:c r="H2292" s="10" t="str">
        <x:v>EXECUTED</x:v>
      </x:c>
      <x:c r="I2292" s="10" t="str">
        <x:v>PARSED</x:v>
      </x:c>
      <x:c r="J2292" s="10" t="str">
        <x:v>NO_SEMANTIC_VALIDATOR_DETERMINISTIC_PASS</x:v>
      </x:c>
      <x:c r="K2292" s="10" t="str">
        <x:v>d7d5a206784d9d2d6b9c3691e4a7617347b6c42a14a96c0357ee3646a4e24442</x:v>
      </x:c>
      <x:c r="L2292" s="10" t="str">
        <x:v>historical_three</x:v>
      </x:c>
      <x:c r="M2292" s="10" t="n">
        <x:v>0</x:v>
      </x:c>
      <x:c r="N2292" s="10" t="n">
        <x:v>0</x:v>
      </x:c>
      <x:c r="O2292" s="10" t="n">
        <x:v>1</x:v>
      </x:c>
      <x:c r="P2292" s="9" t="str">
        <x:f>'CaseReview'!U106</x:f>
        <x:v>PASS</x:v>
      </x:c>
      <x:c r="Q2292" s="9" t="n">
        <x:f>IF(AND(T2292=1,G2292=P2292),1,0)</x:f>
        <x:v>0</x:v>
      </x:c>
      <x:c r="R2292" s="9" t="n">
        <x:f>IF(AND(T2292=1,G2292="PASS",P2292="FAIL"),1,0)</x:f>
        <x:v>0</x:v>
      </x:c>
      <x:c r="S2292" s="9" t="n">
        <x:f>IF(AND(T2292=1,G2292="FAIL",P2292="PASS"),1,0)</x:f>
        <x:v>1</x:v>
      </x:c>
      <x:c r="T2292" s="9" t="n">
        <x:v>1</x:v>
      </x:c>
      <x:c r="U2292" s="9" t="n">
        <x:v>8</x:v>
      </x:c>
      <x:c r="V2292" s="9" t="str">
        <x:v>MVP/SHACL_GENERATION_PIPELINE/experiments/LUNA_NO_SEMANTIC_VALIDATOR/RUN_01/runs/RUN-I2-018-20260901T095220710166Z/artifacts/attempt_01/candidate_shape.ttl</x:v>
      </x:c>
    </x:row>
    <x:row r="2293" ht="22" customHeight="1">
      <x:c r="A2293" s="10" t="str">
        <x:v>NO_SEMANTIC</x:v>
      </x:c>
      <x:c r="B2293" s="10" t="str">
        <x:v>I2-018</x:v>
      </x:c>
      <x:c r="C2293" s="10" t="str">
        <x:v>I2-018-P02</x:v>
      </x:c>
      <x:c r="D2293" s="10" t="str">
        <x:v>RUN_01</x:v>
      </x:c>
      <x:c r="E2293" s="10" t="str">
        <x:v>ORIGINAL_LEDGER</x:v>
      </x:c>
      <x:c r="F2293" s="10" t="str">
        <x:v>PASS</x:v>
      </x:c>
      <x:c r="G2293" s="10" t="str">
        <x:v>FAIL</x:v>
      </x:c>
      <x:c r="H2293" s="10" t="str">
        <x:v>EXECUTED</x:v>
      </x:c>
      <x:c r="I2293" s="10" t="str">
        <x:v>PARSED</x:v>
      </x:c>
      <x:c r="J2293" s="10" t="str">
        <x:v>NO_SEMANTIC_VALIDATOR_DETERMINISTIC_PASS</x:v>
      </x:c>
      <x:c r="K2293" s="10" t="str">
        <x:v>d7d5a206784d9d2d6b9c3691e4a7617347b6c42a14a96c0357ee3646a4e24442</x:v>
      </x:c>
      <x:c r="L2293" s="10" t="str">
        <x:v>historical_three</x:v>
      </x:c>
      <x:c r="M2293" s="10" t="n">
        <x:v>0</x:v>
      </x:c>
      <x:c r="N2293" s="10" t="n">
        <x:v>0</x:v>
      </x:c>
      <x:c r="O2293" s="10" t="n">
        <x:v>1</x:v>
      </x:c>
      <x:c r="P2293" s="9" t="str">
        <x:f>'CaseReview'!U107</x:f>
        <x:v>PASS</x:v>
      </x:c>
      <x:c r="Q2293" s="9" t="n">
        <x:f>IF(AND(T2293=1,G2293=P2293),1,0)</x:f>
        <x:v>0</x:v>
      </x:c>
      <x:c r="R2293" s="9" t="n">
        <x:f>IF(AND(T2293=1,G2293="PASS",P2293="FAIL"),1,0)</x:f>
        <x:v>0</x:v>
      </x:c>
      <x:c r="S2293" s="9" t="n">
        <x:f>IF(AND(T2293=1,G2293="FAIL",P2293="PASS"),1,0)</x:f>
        <x:v>1</x:v>
      </x:c>
      <x:c r="T2293" s="9" t="n">
        <x:v>1</x:v>
      </x:c>
      <x:c r="U2293" s="9" t="n">
        <x:v>8</x:v>
      </x:c>
      <x:c r="V2293" s="9" t="str">
        <x:v>MVP/SHACL_GENERATION_PIPELINE/experiments/LUNA_NO_SEMANTIC_VALIDATOR/RUN_01/runs/RUN-I2-018-20260901T095220710166Z/artifacts/attempt_01/candidate_shape.ttl</x:v>
      </x:c>
    </x:row>
    <x:row r="2294" ht="22" customHeight="1">
      <x:c r="A2294" s="10" t="str">
        <x:v>NO_SEMANTIC</x:v>
      </x:c>
      <x:c r="B2294" s="10" t="str">
        <x:v>I2-019</x:v>
      </x:c>
      <x:c r="C2294" s="10" t="str">
        <x:v>I2-019-F01</x:v>
      </x:c>
      <x:c r="D2294" s="10" t="str">
        <x:v>RUN_01</x:v>
      </x:c>
      <x:c r="E2294" s="10" t="str">
        <x:v>ORIGINAL_LEDGER</x:v>
      </x:c>
      <x:c r="F2294" s="10" t="str">
        <x:v>FAIL</x:v>
      </x:c>
      <x:c r="G2294" s="10" t="str">
        <x:v>FAIL</x:v>
      </x:c>
      <x:c r="H2294" s="10" t="str">
        <x:v>EXECUTED</x:v>
      </x:c>
      <x:c r="I2294" s="10" t="str">
        <x:v>PARSED</x:v>
      </x:c>
      <x:c r="J2294" s="10" t="str">
        <x:v>NO_SEMANTIC_VALIDATOR_DETERMINISTIC_PASS</x:v>
      </x:c>
      <x:c r="K2294" s="10" t="str">
        <x:v>ecc554afa578b3ccd27fb160d537dc6518b9cee7a512f92a92650c90167564e8</x:v>
      </x:c>
      <x:c r="L2294" s="10" t="str">
        <x:v>historical_three</x:v>
      </x:c>
      <x:c r="M2294" s="10" t="n">
        <x:v>1</x:v>
      </x:c>
      <x:c r="N2294" s="10" t="n">
        <x:v>0</x:v>
      </x:c>
      <x:c r="O2294" s="10" t="n">
        <x:v>0</x:v>
      </x:c>
      <x:c r="P2294" s="9" t="str">
        <x:f>'CaseReview'!U108</x:f>
        <x:v>FAIL</x:v>
      </x:c>
      <x:c r="Q2294" s="9" t="n">
        <x:f>IF(AND(T2294=1,G2294=P2294),1,0)</x:f>
        <x:v>1</x:v>
      </x:c>
      <x:c r="R2294" s="9" t="n">
        <x:f>IF(AND(T2294=1,G2294="PASS",P2294="FAIL"),1,0)</x:f>
        <x:v>0</x:v>
      </x:c>
      <x:c r="S2294" s="9" t="n">
        <x:f>IF(AND(T2294=1,G2294="FAIL",P2294="PASS"),1,0)</x:f>
        <x:v>0</x:v>
      </x:c>
      <x:c r="T2294" s="9" t="n">
        <x:v>1</x:v>
      </x:c>
      <x:c r="U2294" s="9" t="n">
        <x:v>6</x:v>
      </x:c>
      <x:c r="V2294" s="9" t="str">
        <x:v>MVP/SHACL_GENERATION_PIPELINE/experiments/LUNA_NO_SEMANTIC_VALIDATOR/RUN_01/runs/RUN-I2-019-20260901T095255024399Z/artifacts/attempt_01/candidate_shape.ttl</x:v>
      </x:c>
    </x:row>
    <x:row r="2295" ht="22" customHeight="1">
      <x:c r="A2295" s="10" t="str">
        <x:v>NO_SEMANTIC</x:v>
      </x:c>
      <x:c r="B2295" s="10" t="str">
        <x:v>I2-019</x:v>
      </x:c>
      <x:c r="C2295" s="10" t="str">
        <x:v>I2-019-F02</x:v>
      </x:c>
      <x:c r="D2295" s="10" t="str">
        <x:v>RUN_01</x:v>
      </x:c>
      <x:c r="E2295" s="10" t="str">
        <x:v>ORIGINAL_LEDGER</x:v>
      </x:c>
      <x:c r="F2295" s="10" t="str">
        <x:v>FAIL</x:v>
      </x:c>
      <x:c r="G2295" s="10" t="str">
        <x:v>FAIL</x:v>
      </x:c>
      <x:c r="H2295" s="10" t="str">
        <x:v>EXECUTED</x:v>
      </x:c>
      <x:c r="I2295" s="10" t="str">
        <x:v>PARSED</x:v>
      </x:c>
      <x:c r="J2295" s="10" t="str">
        <x:v>NO_SEMANTIC_VALIDATOR_DETERMINISTIC_PASS</x:v>
      </x:c>
      <x:c r="K2295" s="10" t="str">
        <x:v>ecc554afa578b3ccd27fb160d537dc6518b9cee7a512f92a92650c90167564e8</x:v>
      </x:c>
      <x:c r="L2295" s="10" t="str">
        <x:v>historical_three</x:v>
      </x:c>
      <x:c r="M2295" s="10" t="n">
        <x:v>1</x:v>
      </x:c>
      <x:c r="N2295" s="10" t="n">
        <x:v>0</x:v>
      </x:c>
      <x:c r="O2295" s="10" t="n">
        <x:v>0</x:v>
      </x:c>
      <x:c r="P2295" s="9" t="str">
        <x:f>'CaseReview'!U109</x:f>
        <x:v>FAIL</x:v>
      </x:c>
      <x:c r="Q2295" s="9" t="n">
        <x:f>IF(AND(T2295=1,G2295=P2295),1,0)</x:f>
        <x:v>1</x:v>
      </x:c>
      <x:c r="R2295" s="9" t="n">
        <x:f>IF(AND(T2295=1,G2295="PASS",P2295="FAIL"),1,0)</x:f>
        <x:v>0</x:v>
      </x:c>
      <x:c r="S2295" s="9" t="n">
        <x:f>IF(AND(T2295=1,G2295="FAIL",P2295="PASS"),1,0)</x:f>
        <x:v>0</x:v>
      </x:c>
      <x:c r="T2295" s="9" t="n">
        <x:v>1</x:v>
      </x:c>
      <x:c r="U2295" s="9" t="n">
        <x:v>6</x:v>
      </x:c>
      <x:c r="V2295" s="9" t="str">
        <x:v>MVP/SHACL_GENERATION_PIPELINE/experiments/LUNA_NO_SEMANTIC_VALIDATOR/RUN_01/runs/RUN-I2-019-20260901T095255024399Z/artifacts/attempt_01/candidate_shape.ttl</x:v>
      </x:c>
    </x:row>
    <x:row r="2296" ht="22" customHeight="1">
      <x:c r="A2296" s="10" t="str">
        <x:v>NO_SEMANTIC</x:v>
      </x:c>
      <x:c r="B2296" s="10" t="str">
        <x:v>I2-019</x:v>
      </x:c>
      <x:c r="C2296" s="10" t="str">
        <x:v>I2-019-F03</x:v>
      </x:c>
      <x:c r="D2296" s="10" t="str">
        <x:v>RUN_01</x:v>
      </x:c>
      <x:c r="E2296" s="10" t="str">
        <x:v>ORIGINAL_LEDGER</x:v>
      </x:c>
      <x:c r="F2296" s="10" t="str">
        <x:v>FAIL</x:v>
      </x:c>
      <x:c r="G2296" s="10" t="str">
        <x:v>FAIL</x:v>
      </x:c>
      <x:c r="H2296" s="10" t="str">
        <x:v>EXECUTED</x:v>
      </x:c>
      <x:c r="I2296" s="10" t="str">
        <x:v>PARSED</x:v>
      </x:c>
      <x:c r="J2296" s="10" t="str">
        <x:v>NO_SEMANTIC_VALIDATOR_DETERMINISTIC_PASS</x:v>
      </x:c>
      <x:c r="K2296" s="10" t="str">
        <x:v>ecc554afa578b3ccd27fb160d537dc6518b9cee7a512f92a92650c90167564e8</x:v>
      </x:c>
      <x:c r="L2296" s="10" t="str">
        <x:v>historical_three</x:v>
      </x:c>
      <x:c r="M2296" s="10" t="n">
        <x:v>1</x:v>
      </x:c>
      <x:c r="N2296" s="10" t="n">
        <x:v>0</x:v>
      </x:c>
      <x:c r="O2296" s="10" t="n">
        <x:v>0</x:v>
      </x:c>
      <x:c r="P2296" s="9" t="str">
        <x:f>'CaseReview'!U110</x:f>
        <x:v>FAIL</x:v>
      </x:c>
      <x:c r="Q2296" s="9" t="n">
        <x:f>IF(AND(T2296=1,G2296=P2296),1,0)</x:f>
        <x:v>1</x:v>
      </x:c>
      <x:c r="R2296" s="9" t="n">
        <x:f>IF(AND(T2296=1,G2296="PASS",P2296="FAIL"),1,0)</x:f>
        <x:v>0</x:v>
      </x:c>
      <x:c r="S2296" s="9" t="n">
        <x:f>IF(AND(T2296=1,G2296="FAIL",P2296="PASS"),1,0)</x:f>
        <x:v>0</x:v>
      </x:c>
      <x:c r="T2296" s="9" t="n">
        <x:v>1</x:v>
      </x:c>
      <x:c r="U2296" s="9" t="n">
        <x:v>6</x:v>
      </x:c>
      <x:c r="V2296" s="9" t="str">
        <x:v>MVP/SHACL_GENERATION_PIPELINE/experiments/LUNA_NO_SEMANTIC_VALIDATOR/RUN_01/runs/RUN-I2-019-20260901T095255024399Z/artifacts/attempt_01/candidate_shape.ttl</x:v>
      </x:c>
    </x:row>
    <x:row r="2297" ht="22" customHeight="1">
      <x:c r="A2297" s="10" t="str">
        <x:v>NO_SEMANTIC</x:v>
      </x:c>
      <x:c r="B2297" s="10" t="str">
        <x:v>I2-019</x:v>
      </x:c>
      <x:c r="C2297" s="10" t="str">
        <x:v>I2-019-F04</x:v>
      </x:c>
      <x:c r="D2297" s="10" t="str">
        <x:v>RUN_01</x:v>
      </x:c>
      <x:c r="E2297" s="10" t="str">
        <x:v>ORIGINAL_LEDGER</x:v>
      </x:c>
      <x:c r="F2297" s="10" t="str">
        <x:v>FAIL</x:v>
      </x:c>
      <x:c r="G2297" s="10" t="str">
        <x:v>FAIL</x:v>
      </x:c>
      <x:c r="H2297" s="10" t="str">
        <x:v>EXECUTED</x:v>
      </x:c>
      <x:c r="I2297" s="10" t="str">
        <x:v>PARSED</x:v>
      </x:c>
      <x:c r="J2297" s="10" t="str">
        <x:v>NO_SEMANTIC_VALIDATOR_DETERMINISTIC_PASS</x:v>
      </x:c>
      <x:c r="K2297" s="10" t="str">
        <x:v>ecc554afa578b3ccd27fb160d537dc6518b9cee7a512f92a92650c90167564e8</x:v>
      </x:c>
      <x:c r="L2297" s="10" t="str">
        <x:v>historical_three</x:v>
      </x:c>
      <x:c r="M2297" s="10" t="n">
        <x:v>1</x:v>
      </x:c>
      <x:c r="N2297" s="10" t="n">
        <x:v>0</x:v>
      </x:c>
      <x:c r="O2297" s="10" t="n">
        <x:v>0</x:v>
      </x:c>
      <x:c r="P2297" s="9" t="str">
        <x:f>'CaseReview'!U111</x:f>
        <x:v>FAIL</x:v>
      </x:c>
      <x:c r="Q2297" s="9" t="n">
        <x:f>IF(AND(T2297=1,G2297=P2297),1,0)</x:f>
        <x:v>1</x:v>
      </x:c>
      <x:c r="R2297" s="9" t="n">
        <x:f>IF(AND(T2297=1,G2297="PASS",P2297="FAIL"),1,0)</x:f>
        <x:v>0</x:v>
      </x:c>
      <x:c r="S2297" s="9" t="n">
        <x:f>IF(AND(T2297=1,G2297="FAIL",P2297="PASS"),1,0)</x:f>
        <x:v>0</x:v>
      </x:c>
      <x:c r="T2297" s="9" t="n">
        <x:v>1</x:v>
      </x:c>
      <x:c r="U2297" s="9" t="n">
        <x:v>6</x:v>
      </x:c>
      <x:c r="V2297" s="9" t="str">
        <x:v>MVP/SHACL_GENERATION_PIPELINE/experiments/LUNA_NO_SEMANTIC_VALIDATOR/RUN_01/runs/RUN-I2-019-20260901T095255024399Z/artifacts/attempt_01/candidate_shape.ttl</x:v>
      </x:c>
    </x:row>
    <x:row r="2298" ht="22" customHeight="1">
      <x:c r="A2298" s="10" t="str">
        <x:v>NO_SEMANTIC</x:v>
      </x:c>
      <x:c r="B2298" s="10" t="str">
        <x:v>I2-019</x:v>
      </x:c>
      <x:c r="C2298" s="10" t="str">
        <x:v>I2-019-P01</x:v>
      </x:c>
      <x:c r="D2298" s="10" t="str">
        <x:v>RUN_01</x:v>
      </x:c>
      <x:c r="E2298" s="10" t="str">
        <x:v>ORIGINAL_LEDGER</x:v>
      </x:c>
      <x:c r="F2298" s="10" t="str">
        <x:v>PASS</x:v>
      </x:c>
      <x:c r="G2298" s="10" t="str">
        <x:v>PASS</x:v>
      </x:c>
      <x:c r="H2298" s="10" t="str">
        <x:v>EXECUTED</x:v>
      </x:c>
      <x:c r="I2298" s="10" t="str">
        <x:v>PARSED</x:v>
      </x:c>
      <x:c r="J2298" s="10" t="str">
        <x:v>NO_SEMANTIC_VALIDATOR_DETERMINISTIC_PASS</x:v>
      </x:c>
      <x:c r="K2298" s="10" t="str">
        <x:v>ecc554afa578b3ccd27fb160d537dc6518b9cee7a512f92a92650c90167564e8</x:v>
      </x:c>
      <x:c r="L2298" s="10" t="str">
        <x:v>historical_three</x:v>
      </x:c>
      <x:c r="M2298" s="10" t="n">
        <x:v>1</x:v>
      </x:c>
      <x:c r="N2298" s="10" t="n">
        <x:v>0</x:v>
      </x:c>
      <x:c r="O2298" s="10" t="n">
        <x:v>0</x:v>
      </x:c>
      <x:c r="P2298" s="9" t="str">
        <x:f>'CaseReview'!U112</x:f>
        <x:v>PASS</x:v>
      </x:c>
      <x:c r="Q2298" s="9" t="n">
        <x:f>IF(AND(T2298=1,G2298=P2298),1,0)</x:f>
        <x:v>1</x:v>
      </x:c>
      <x:c r="R2298" s="9" t="n">
        <x:f>IF(AND(T2298=1,G2298="PASS",P2298="FAIL"),1,0)</x:f>
        <x:v>0</x:v>
      </x:c>
      <x:c r="S2298" s="9" t="n">
        <x:f>IF(AND(T2298=1,G2298="FAIL",P2298="PASS"),1,0)</x:f>
        <x:v>0</x:v>
      </x:c>
      <x:c r="T2298" s="9" t="n">
        <x:v>1</x:v>
      </x:c>
      <x:c r="U2298" s="9" t="n">
        <x:v>6</x:v>
      </x:c>
      <x:c r="V2298" s="9" t="str">
        <x:v>MVP/SHACL_GENERATION_PIPELINE/experiments/LUNA_NO_SEMANTIC_VALIDATOR/RUN_01/runs/RUN-I2-019-20260901T095255024399Z/artifacts/attempt_01/candidate_shape.ttl</x:v>
      </x:c>
    </x:row>
    <x:row r="2299" ht="22" customHeight="1">
      <x:c r="A2299" s="10" t="str">
        <x:v>NO_SEMANTIC</x:v>
      </x:c>
      <x:c r="B2299" s="10" t="str">
        <x:v>I2-019</x:v>
      </x:c>
      <x:c r="C2299" s="10" t="str">
        <x:v>I2-019-P02</x:v>
      </x:c>
      <x:c r="D2299" s="10" t="str">
        <x:v>RUN_01</x:v>
      </x:c>
      <x:c r="E2299" s="10" t="str">
        <x:v>ORIGINAL_LEDGER</x:v>
      </x:c>
      <x:c r="F2299" s="10" t="str">
        <x:v>PASS</x:v>
      </x:c>
      <x:c r="G2299" s="10" t="str">
        <x:v>PASS</x:v>
      </x:c>
      <x:c r="H2299" s="10" t="str">
        <x:v>EXECUTED</x:v>
      </x:c>
      <x:c r="I2299" s="10" t="str">
        <x:v>PARSED</x:v>
      </x:c>
      <x:c r="J2299" s="10" t="str">
        <x:v>NO_SEMANTIC_VALIDATOR_DETERMINISTIC_PASS</x:v>
      </x:c>
      <x:c r="K2299" s="10" t="str">
        <x:v>ecc554afa578b3ccd27fb160d537dc6518b9cee7a512f92a92650c90167564e8</x:v>
      </x:c>
      <x:c r="L2299" s="10" t="str">
        <x:v>historical_three</x:v>
      </x:c>
      <x:c r="M2299" s="10" t="n">
        <x:v>1</x:v>
      </x:c>
      <x:c r="N2299" s="10" t="n">
        <x:v>0</x:v>
      </x:c>
      <x:c r="O2299" s="10" t="n">
        <x:v>0</x:v>
      </x:c>
      <x:c r="P2299" s="9" t="str">
        <x:f>'CaseReview'!U113</x:f>
        <x:v>PASS</x:v>
      </x:c>
      <x:c r="Q2299" s="9" t="n">
        <x:f>IF(AND(T2299=1,G2299=P2299),1,0)</x:f>
        <x:v>1</x:v>
      </x:c>
      <x:c r="R2299" s="9" t="n">
        <x:f>IF(AND(T2299=1,G2299="PASS",P2299="FAIL"),1,0)</x:f>
        <x:v>0</x:v>
      </x:c>
      <x:c r="S2299" s="9" t="n">
        <x:f>IF(AND(T2299=1,G2299="FAIL",P2299="PASS"),1,0)</x:f>
        <x:v>0</x:v>
      </x:c>
      <x:c r="T2299" s="9" t="n">
        <x:v>1</x:v>
      </x:c>
      <x:c r="U2299" s="9" t="n">
        <x:v>6</x:v>
      </x:c>
      <x:c r="V2299" s="9" t="str">
        <x:v>MVP/SHACL_GENERATION_PIPELINE/experiments/LUNA_NO_SEMANTIC_VALIDATOR/RUN_01/runs/RUN-I2-019-20260901T095255024399Z/artifacts/attempt_01/candidate_shape.ttl</x:v>
      </x:c>
    </x:row>
    <x:row r="2300" ht="22" customHeight="1">
      <x:c r="A2300" s="10" t="str">
        <x:v>NO_SEMANTIC</x:v>
      </x:c>
      <x:c r="B2300" s="10" t="str">
        <x:v>I2-021</x:v>
      </x:c>
      <x:c r="C2300" s="10" t="str">
        <x:v>I2-021-F-F01</x:v>
      </x:c>
      <x:c r="D2300" s="10" t="str">
        <x:v>RUN_01</x:v>
      </x:c>
      <x:c r="E2300" s="10" t="str">
        <x:v>ORIGINAL_LEDGER</x:v>
      </x:c>
      <x:c r="F2300" s="10" t="str">
        <x:v>FAIL</x:v>
      </x:c>
      <x:c r="G2300" s="10" t="str">
        <x:v>FAIL</x:v>
      </x:c>
      <x:c r="H2300" s="10" t="str">
        <x:v>EXECUTED</x:v>
      </x:c>
      <x:c r="I2300" s="10" t="str">
        <x:v>PARSED</x:v>
      </x:c>
      <x:c r="J2300" s="10" t="str">
        <x:v>NO_SEMANTIC_VALIDATOR_DETERMINISTIC_PASS</x:v>
      </x:c>
      <x:c r="K2300" s="10" t="str">
        <x:v>fb189998ae255e663d36a644e51c541a88b40ebd7b74e0c731da5579e1f97bc3</x:v>
      </x:c>
      <x:c r="L2300" s="10" t="str">
        <x:v>historical_three</x:v>
      </x:c>
      <x:c r="M2300" s="10" t="n">
        <x:v>1</x:v>
      </x:c>
      <x:c r="N2300" s="10" t="n">
        <x:v>0</x:v>
      </x:c>
      <x:c r="O2300" s="10" t="n">
        <x:v>0</x:v>
      </x:c>
      <x:c r="P2300" s="9" t="str">
        <x:f>'CaseReview'!U114</x:f>
        <x:v>FAIL</x:v>
      </x:c>
      <x:c r="Q2300" s="9" t="n">
        <x:f>IF(AND(T2300=1,G2300=P2300),1,0)</x:f>
        <x:v>1</x:v>
      </x:c>
      <x:c r="R2300" s="9" t="n">
        <x:f>IF(AND(T2300=1,G2300="PASS",P2300="FAIL"),1,0)</x:f>
        <x:v>0</x:v>
      </x:c>
      <x:c r="S2300" s="9" t="n">
        <x:f>IF(AND(T2300=1,G2300="FAIL",P2300="PASS"),1,0)</x:f>
        <x:v>0</x:v>
      </x:c>
      <x:c r="T2300" s="9" t="n">
        <x:v>1</x:v>
      </x:c>
      <x:c r="U2300" s="9" t="n">
        <x:v>6</x:v>
      </x:c>
      <x:c r="V2300" s="9" t="str">
        <x:v>MVP/SHACL_GENERATION_PIPELINE/experiments/LUNA_NO_SEMANTIC_VALIDATOR/RUN_01/runs/RUN-I2-021-20260901T095325811746Z/artifacts/attempt_01/candidate_shape.ttl</x:v>
      </x:c>
    </x:row>
    <x:row r="2301" ht="22" customHeight="1">
      <x:c r="A2301" s="10" t="str">
        <x:v>NO_SEMANTIC</x:v>
      </x:c>
      <x:c r="B2301" s="10" t="str">
        <x:v>I2-021</x:v>
      </x:c>
      <x:c r="C2301" s="10" t="str">
        <x:v>I2-021-F-F02</x:v>
      </x:c>
      <x:c r="D2301" s="10" t="str">
        <x:v>RUN_01</x:v>
      </x:c>
      <x:c r="E2301" s="10" t="str">
        <x:v>ORIGINAL_LEDGER</x:v>
      </x:c>
      <x:c r="F2301" s="10" t="str">
        <x:v>FAIL</x:v>
      </x:c>
      <x:c r="G2301" s="10" t="str">
        <x:v>FAIL</x:v>
      </x:c>
      <x:c r="H2301" s="10" t="str">
        <x:v>EXECUTED</x:v>
      </x:c>
      <x:c r="I2301" s="10" t="str">
        <x:v>PARSED</x:v>
      </x:c>
      <x:c r="J2301" s="10" t="str">
        <x:v>NO_SEMANTIC_VALIDATOR_DETERMINISTIC_PASS</x:v>
      </x:c>
      <x:c r="K2301" s="10" t="str">
        <x:v>fb189998ae255e663d36a644e51c541a88b40ebd7b74e0c731da5579e1f97bc3</x:v>
      </x:c>
      <x:c r="L2301" s="10" t="str">
        <x:v>historical_three</x:v>
      </x:c>
      <x:c r="M2301" s="10" t="n">
        <x:v>1</x:v>
      </x:c>
      <x:c r="N2301" s="10" t="n">
        <x:v>0</x:v>
      </x:c>
      <x:c r="O2301" s="10" t="n">
        <x:v>0</x:v>
      </x:c>
      <x:c r="P2301" s="9" t="str">
        <x:f>'CaseReview'!U115</x:f>
        <x:v>FAIL</x:v>
      </x:c>
      <x:c r="Q2301" s="9" t="n">
        <x:f>IF(AND(T2301=1,G2301=P2301),1,0)</x:f>
        <x:v>1</x:v>
      </x:c>
      <x:c r="R2301" s="9" t="n">
        <x:f>IF(AND(T2301=1,G2301="PASS",P2301="FAIL"),1,0)</x:f>
        <x:v>0</x:v>
      </x:c>
      <x:c r="S2301" s="9" t="n">
        <x:f>IF(AND(T2301=1,G2301="FAIL",P2301="PASS"),1,0)</x:f>
        <x:v>0</x:v>
      </x:c>
      <x:c r="T2301" s="9" t="n">
        <x:v>1</x:v>
      </x:c>
      <x:c r="U2301" s="9" t="n">
        <x:v>6</x:v>
      </x:c>
      <x:c r="V2301" s="9" t="str">
        <x:v>MVP/SHACL_GENERATION_PIPELINE/experiments/LUNA_NO_SEMANTIC_VALIDATOR/RUN_01/runs/RUN-I2-021-20260901T095325811746Z/artifacts/attempt_01/candidate_shape.ttl</x:v>
      </x:c>
    </x:row>
    <x:row r="2302" ht="22" customHeight="1">
      <x:c r="A2302" s="10" t="str">
        <x:v>NO_SEMANTIC</x:v>
      </x:c>
      <x:c r="B2302" s="10" t="str">
        <x:v>I2-021</x:v>
      </x:c>
      <x:c r="C2302" s="10" t="str">
        <x:v>I2-021-F-F03</x:v>
      </x:c>
      <x:c r="D2302" s="10" t="str">
        <x:v>RUN_01</x:v>
      </x:c>
      <x:c r="E2302" s="10" t="str">
        <x:v>ORIGINAL_LEDGER</x:v>
      </x:c>
      <x:c r="F2302" s="10" t="str">
        <x:v>FAIL</x:v>
      </x:c>
      <x:c r="G2302" s="10" t="str">
        <x:v>FAIL</x:v>
      </x:c>
      <x:c r="H2302" s="10" t="str">
        <x:v>EXECUTED</x:v>
      </x:c>
      <x:c r="I2302" s="10" t="str">
        <x:v>PARSED</x:v>
      </x:c>
      <x:c r="J2302" s="10" t="str">
        <x:v>NO_SEMANTIC_VALIDATOR_DETERMINISTIC_PASS</x:v>
      </x:c>
      <x:c r="K2302" s="10" t="str">
        <x:v>fb189998ae255e663d36a644e51c541a88b40ebd7b74e0c731da5579e1f97bc3</x:v>
      </x:c>
      <x:c r="L2302" s="10" t="str">
        <x:v>historical_three</x:v>
      </x:c>
      <x:c r="M2302" s="10" t="n">
        <x:v>1</x:v>
      </x:c>
      <x:c r="N2302" s="10" t="n">
        <x:v>0</x:v>
      </x:c>
      <x:c r="O2302" s="10" t="n">
        <x:v>0</x:v>
      </x:c>
      <x:c r="P2302" s="9" t="str">
        <x:f>'CaseReview'!U116</x:f>
        <x:v>FAIL</x:v>
      </x:c>
      <x:c r="Q2302" s="9" t="n">
        <x:f>IF(AND(T2302=1,G2302=P2302),1,0)</x:f>
        <x:v>1</x:v>
      </x:c>
      <x:c r="R2302" s="9" t="n">
        <x:f>IF(AND(T2302=1,G2302="PASS",P2302="FAIL"),1,0)</x:f>
        <x:v>0</x:v>
      </x:c>
      <x:c r="S2302" s="9" t="n">
        <x:f>IF(AND(T2302=1,G2302="FAIL",P2302="PASS"),1,0)</x:f>
        <x:v>0</x:v>
      </x:c>
      <x:c r="T2302" s="9" t="n">
        <x:v>1</x:v>
      </x:c>
      <x:c r="U2302" s="9" t="n">
        <x:v>6</x:v>
      </x:c>
      <x:c r="V2302" s="9" t="str">
        <x:v>MVP/SHACL_GENERATION_PIPELINE/experiments/LUNA_NO_SEMANTIC_VALIDATOR/RUN_01/runs/RUN-I2-021-20260901T095325811746Z/artifacts/attempt_01/candidate_shape.ttl</x:v>
      </x:c>
    </x:row>
    <x:row r="2303" ht="22" customHeight="1">
      <x:c r="A2303" s="10" t="str">
        <x:v>NO_SEMANTIC</x:v>
      </x:c>
      <x:c r="B2303" s="10" t="str">
        <x:v>I2-021</x:v>
      </x:c>
      <x:c r="C2303" s="10" t="str">
        <x:v>I2-021-F-F04</x:v>
      </x:c>
      <x:c r="D2303" s="10" t="str">
        <x:v>RUN_01</x:v>
      </x:c>
      <x:c r="E2303" s="10" t="str">
        <x:v>ORIGINAL_LEDGER</x:v>
      </x:c>
      <x:c r="F2303" s="10" t="str">
        <x:v>FAIL</x:v>
      </x:c>
      <x:c r="G2303" s="10" t="str">
        <x:v>FAIL</x:v>
      </x:c>
      <x:c r="H2303" s="10" t="str">
        <x:v>EXECUTED</x:v>
      </x:c>
      <x:c r="I2303" s="10" t="str">
        <x:v>PARSED</x:v>
      </x:c>
      <x:c r="J2303" s="10" t="str">
        <x:v>NO_SEMANTIC_VALIDATOR_DETERMINISTIC_PASS</x:v>
      </x:c>
      <x:c r="K2303" s="10" t="str">
        <x:v>fb189998ae255e663d36a644e51c541a88b40ebd7b74e0c731da5579e1f97bc3</x:v>
      </x:c>
      <x:c r="L2303" s="10" t="str">
        <x:v>historical_three</x:v>
      </x:c>
      <x:c r="M2303" s="10" t="n">
        <x:v>1</x:v>
      </x:c>
      <x:c r="N2303" s="10" t="n">
        <x:v>0</x:v>
      </x:c>
      <x:c r="O2303" s="10" t="n">
        <x:v>0</x:v>
      </x:c>
      <x:c r="P2303" s="9" t="str">
        <x:f>'CaseReview'!U117</x:f>
        <x:v>FAIL</x:v>
      </x:c>
      <x:c r="Q2303" s="9" t="n">
        <x:f>IF(AND(T2303=1,G2303=P2303),1,0)</x:f>
        <x:v>1</x:v>
      </x:c>
      <x:c r="R2303" s="9" t="n">
        <x:f>IF(AND(T2303=1,G2303="PASS",P2303="FAIL"),1,0)</x:f>
        <x:v>0</x:v>
      </x:c>
      <x:c r="S2303" s="9" t="n">
        <x:f>IF(AND(T2303=1,G2303="FAIL",P2303="PASS"),1,0)</x:f>
        <x:v>0</x:v>
      </x:c>
      <x:c r="T2303" s="9" t="n">
        <x:v>1</x:v>
      </x:c>
      <x:c r="U2303" s="9" t="n">
        <x:v>6</x:v>
      </x:c>
      <x:c r="V2303" s="9" t="str">
        <x:v>MVP/SHACL_GENERATION_PIPELINE/experiments/LUNA_NO_SEMANTIC_VALIDATOR/RUN_01/runs/RUN-I2-021-20260901T095325811746Z/artifacts/attempt_01/candidate_shape.ttl</x:v>
      </x:c>
    </x:row>
    <x:row r="2304" ht="22" customHeight="1">
      <x:c r="A2304" s="10" t="str">
        <x:v>NO_SEMANTIC</x:v>
      </x:c>
      <x:c r="B2304" s="10" t="str">
        <x:v>I2-021</x:v>
      </x:c>
      <x:c r="C2304" s="10" t="str">
        <x:v>I2-021-F-P01</x:v>
      </x:c>
      <x:c r="D2304" s="10" t="str">
        <x:v>RUN_01</x:v>
      </x:c>
      <x:c r="E2304" s="10" t="str">
        <x:v>ORIGINAL_LEDGER</x:v>
      </x:c>
      <x:c r="F2304" s="10" t="str">
        <x:v>PASS</x:v>
      </x:c>
      <x:c r="G2304" s="10" t="str">
        <x:v>FAIL</x:v>
      </x:c>
      <x:c r="H2304" s="10" t="str">
        <x:v>EXECUTED</x:v>
      </x:c>
      <x:c r="I2304" s="10" t="str">
        <x:v>PARSED</x:v>
      </x:c>
      <x:c r="J2304" s="10" t="str">
        <x:v>NO_SEMANTIC_VALIDATOR_DETERMINISTIC_PASS</x:v>
      </x:c>
      <x:c r="K2304" s="10" t="str">
        <x:v>fb189998ae255e663d36a644e51c541a88b40ebd7b74e0c731da5579e1f97bc3</x:v>
      </x:c>
      <x:c r="L2304" s="10" t="str">
        <x:v>historical_three</x:v>
      </x:c>
      <x:c r="M2304" s="10" t="n">
        <x:v>0</x:v>
      </x:c>
      <x:c r="N2304" s="10" t="n">
        <x:v>0</x:v>
      </x:c>
      <x:c r="O2304" s="10" t="n">
        <x:v>1</x:v>
      </x:c>
      <x:c r="P2304" s="9" t="str">
        <x:f>'CaseReview'!U118</x:f>
        <x:v>PASS</x:v>
      </x:c>
      <x:c r="Q2304" s="9" t="n">
        <x:f>IF(AND(T2304=1,G2304=P2304),1,0)</x:f>
        <x:v>0</x:v>
      </x:c>
      <x:c r="R2304" s="9" t="n">
        <x:f>IF(AND(T2304=1,G2304="PASS",P2304="FAIL"),1,0)</x:f>
        <x:v>0</x:v>
      </x:c>
      <x:c r="S2304" s="9" t="n">
        <x:f>IF(AND(T2304=1,G2304="FAIL",P2304="PASS"),1,0)</x:f>
        <x:v>1</x:v>
      </x:c>
      <x:c r="T2304" s="9" t="n">
        <x:v>1</x:v>
      </x:c>
      <x:c r="U2304" s="9" t="n">
        <x:v>6</x:v>
      </x:c>
      <x:c r="V2304" s="9" t="str">
        <x:v>MVP/SHACL_GENERATION_PIPELINE/experiments/LUNA_NO_SEMANTIC_VALIDATOR/RUN_01/runs/RUN-I2-021-20260901T095325811746Z/artifacts/attempt_01/candidate_shape.ttl</x:v>
      </x:c>
    </x:row>
    <x:row r="2305" ht="22" customHeight="1">
      <x:c r="A2305" s="10" t="str">
        <x:v>NO_SEMANTIC</x:v>
      </x:c>
      <x:c r="B2305" s="10" t="str">
        <x:v>I2-021</x:v>
      </x:c>
      <x:c r="C2305" s="10" t="str">
        <x:v>I2-021-F-P02</x:v>
      </x:c>
      <x:c r="D2305" s="10" t="str">
        <x:v>RUN_01</x:v>
      </x:c>
      <x:c r="E2305" s="10" t="str">
        <x:v>ORIGINAL_LEDGER</x:v>
      </x:c>
      <x:c r="F2305" s="10" t="str">
        <x:v>PASS</x:v>
      </x:c>
      <x:c r="G2305" s="10" t="str">
        <x:v>FAIL</x:v>
      </x:c>
      <x:c r="H2305" s="10" t="str">
        <x:v>EXECUTED</x:v>
      </x:c>
      <x:c r="I2305" s="10" t="str">
        <x:v>PARSED</x:v>
      </x:c>
      <x:c r="J2305" s="10" t="str">
        <x:v>NO_SEMANTIC_VALIDATOR_DETERMINISTIC_PASS</x:v>
      </x:c>
      <x:c r="K2305" s="10" t="str">
        <x:v>fb189998ae255e663d36a644e51c541a88b40ebd7b74e0c731da5579e1f97bc3</x:v>
      </x:c>
      <x:c r="L2305" s="10" t="str">
        <x:v>historical_three</x:v>
      </x:c>
      <x:c r="M2305" s="10" t="n">
        <x:v>0</x:v>
      </x:c>
      <x:c r="N2305" s="10" t="n">
        <x:v>0</x:v>
      </x:c>
      <x:c r="O2305" s="10" t="n">
        <x:v>1</x:v>
      </x:c>
      <x:c r="P2305" s="9" t="str">
        <x:f>'CaseReview'!U119</x:f>
        <x:v>PASS</x:v>
      </x:c>
      <x:c r="Q2305" s="9" t="n">
        <x:f>IF(AND(T2305=1,G2305=P2305),1,0)</x:f>
        <x:v>0</x:v>
      </x:c>
      <x:c r="R2305" s="9" t="n">
        <x:f>IF(AND(T2305=1,G2305="PASS",P2305="FAIL"),1,0)</x:f>
        <x:v>0</x:v>
      </x:c>
      <x:c r="S2305" s="9" t="n">
        <x:f>IF(AND(T2305=1,G2305="FAIL",P2305="PASS"),1,0)</x:f>
        <x:v>1</x:v>
      </x:c>
      <x:c r="T2305" s="9" t="n">
        <x:v>1</x:v>
      </x:c>
      <x:c r="U2305" s="9" t="n">
        <x:v>6</x:v>
      </x:c>
      <x:c r="V2305" s="9" t="str">
        <x:v>MVP/SHACL_GENERATION_PIPELINE/experiments/LUNA_NO_SEMANTIC_VALIDATOR/RUN_01/runs/RUN-I2-021-20260901T095325811746Z/artifacts/attempt_01/candidate_shape.ttl</x:v>
      </x:c>
    </x:row>
    <x:row r="2306" ht="22" customHeight="1">
      <x:c r="A2306" s="10" t="str">
        <x:v>NO_SEMANTIC</x:v>
      </x:c>
      <x:c r="B2306" s="10" t="str">
        <x:v>I2-022</x:v>
      </x:c>
      <x:c r="C2306" s="10" t="str">
        <x:v>I2-022-F01</x:v>
      </x:c>
      <x:c r="D2306" s="10" t="str">
        <x:v>RUN_01</x:v>
      </x:c>
      <x:c r="E2306" s="10" t="str">
        <x:v>ORIGINAL_LEDGER</x:v>
      </x:c>
      <x:c r="F2306" s="10" t="str">
        <x:v>FAIL</x:v>
      </x:c>
      <x:c r="G2306" s="10" t="str">
        <x:v>FAIL</x:v>
      </x:c>
      <x:c r="H2306" s="10" t="str">
        <x:v>EXECUTED</x:v>
      </x:c>
      <x:c r="I2306" s="10" t="str">
        <x:v>PARSED</x:v>
      </x:c>
      <x:c r="J2306" s="10" t="str">
        <x:v>NO_SEMANTIC_VALIDATOR_DETERMINISTIC_PASS</x:v>
      </x:c>
      <x:c r="K2306" s="10" t="str">
        <x:v>2a5fa47473bf648ad53c1c87fdf5b56307223d5821f95ce065ba8a30c6637bc3</x:v>
      </x:c>
      <x:c r="L2306" s="10" t="str">
        <x:v>historical_three</x:v>
      </x:c>
      <x:c r="M2306" s="10" t="n">
        <x:v>1</x:v>
      </x:c>
      <x:c r="N2306" s="10" t="n">
        <x:v>0</x:v>
      </x:c>
      <x:c r="O2306" s="10" t="n">
        <x:v>0</x:v>
      </x:c>
      <x:c r="P2306" s="9" t="str">
        <x:f>'CaseReview'!U120</x:f>
        <x:v>FAIL</x:v>
      </x:c>
      <x:c r="Q2306" s="9" t="n">
        <x:f>IF(AND(T2306=1,G2306=P2306),1,0)</x:f>
        <x:v>1</x:v>
      </x:c>
      <x:c r="R2306" s="9" t="n">
        <x:f>IF(AND(T2306=1,G2306="PASS",P2306="FAIL"),1,0)</x:f>
        <x:v>0</x:v>
      </x:c>
      <x:c r="S2306" s="9" t="n">
        <x:f>IF(AND(T2306=1,G2306="FAIL",P2306="PASS"),1,0)</x:f>
        <x:v>0</x:v>
      </x:c>
      <x:c r="T2306" s="9" t="n">
        <x:v>1</x:v>
      </x:c>
      <x:c r="U2306" s="9" t="n">
        <x:v>8</x:v>
      </x:c>
      <x:c r="V2306" s="9" t="str">
        <x:v>MVP/SHACL_GENERATION_PIPELINE/experiments/LUNA_NO_SEMANTIC_VALIDATOR/RUN_01/runs/RUN-I2-022-20260901T095341179668Z/artifacts/attempt_01/candidate_shape.ttl</x:v>
      </x:c>
    </x:row>
    <x:row r="2307" ht="22" customHeight="1">
      <x:c r="A2307" s="10" t="str">
        <x:v>NO_SEMANTIC</x:v>
      </x:c>
      <x:c r="B2307" s="10" t="str">
        <x:v>I2-022</x:v>
      </x:c>
      <x:c r="C2307" s="10" t="str">
        <x:v>I2-022-F02</x:v>
      </x:c>
      <x:c r="D2307" s="10" t="str">
        <x:v>RUN_01</x:v>
      </x:c>
      <x:c r="E2307" s="10" t="str">
        <x:v>ORIGINAL_LEDGER</x:v>
      </x:c>
      <x:c r="F2307" s="10" t="str">
        <x:v>FAIL</x:v>
      </x:c>
      <x:c r="G2307" s="10" t="str">
        <x:v>FAIL</x:v>
      </x:c>
      <x:c r="H2307" s="10" t="str">
        <x:v>EXECUTED</x:v>
      </x:c>
      <x:c r="I2307" s="10" t="str">
        <x:v>PARSED</x:v>
      </x:c>
      <x:c r="J2307" s="10" t="str">
        <x:v>NO_SEMANTIC_VALIDATOR_DETERMINISTIC_PASS</x:v>
      </x:c>
      <x:c r="K2307" s="10" t="str">
        <x:v>2a5fa47473bf648ad53c1c87fdf5b56307223d5821f95ce065ba8a30c6637bc3</x:v>
      </x:c>
      <x:c r="L2307" s="10" t="str">
        <x:v>historical_three</x:v>
      </x:c>
      <x:c r="M2307" s="10" t="n">
        <x:v>1</x:v>
      </x:c>
      <x:c r="N2307" s="10" t="n">
        <x:v>0</x:v>
      </x:c>
      <x:c r="O2307" s="10" t="n">
        <x:v>0</x:v>
      </x:c>
      <x:c r="P2307" s="9" t="str">
        <x:f>'CaseReview'!U121</x:f>
        <x:v>FAIL</x:v>
      </x:c>
      <x:c r="Q2307" s="9" t="n">
        <x:f>IF(AND(T2307=1,G2307=P2307),1,0)</x:f>
        <x:v>1</x:v>
      </x:c>
      <x:c r="R2307" s="9" t="n">
        <x:f>IF(AND(T2307=1,G2307="PASS",P2307="FAIL"),1,0)</x:f>
        <x:v>0</x:v>
      </x:c>
      <x:c r="S2307" s="9" t="n">
        <x:f>IF(AND(T2307=1,G2307="FAIL",P2307="PASS"),1,0)</x:f>
        <x:v>0</x:v>
      </x:c>
      <x:c r="T2307" s="9" t="n">
        <x:v>1</x:v>
      </x:c>
      <x:c r="U2307" s="9" t="n">
        <x:v>8</x:v>
      </x:c>
      <x:c r="V2307" s="9" t="str">
        <x:v>MVP/SHACL_GENERATION_PIPELINE/experiments/LUNA_NO_SEMANTIC_VALIDATOR/RUN_01/runs/RUN-I2-022-20260901T095341179668Z/artifacts/attempt_01/candidate_shape.ttl</x:v>
      </x:c>
    </x:row>
    <x:row r="2308" ht="22" customHeight="1">
      <x:c r="A2308" s="10" t="str">
        <x:v>NO_SEMANTIC</x:v>
      </x:c>
      <x:c r="B2308" s="10" t="str">
        <x:v>I2-022</x:v>
      </x:c>
      <x:c r="C2308" s="10" t="str">
        <x:v>I2-022-F03</x:v>
      </x:c>
      <x:c r="D2308" s="10" t="str">
        <x:v>RUN_01</x:v>
      </x:c>
      <x:c r="E2308" s="10" t="str">
        <x:v>ORIGINAL_LEDGER</x:v>
      </x:c>
      <x:c r="F2308" s="10" t="str">
        <x:v>FAIL</x:v>
      </x:c>
      <x:c r="G2308" s="10" t="str">
        <x:v>FAIL</x:v>
      </x:c>
      <x:c r="H2308" s="10" t="str">
        <x:v>EXECUTED</x:v>
      </x:c>
      <x:c r="I2308" s="10" t="str">
        <x:v>PARSED</x:v>
      </x:c>
      <x:c r="J2308" s="10" t="str">
        <x:v>NO_SEMANTIC_VALIDATOR_DETERMINISTIC_PASS</x:v>
      </x:c>
      <x:c r="K2308" s="10" t="str">
        <x:v>2a5fa47473bf648ad53c1c87fdf5b56307223d5821f95ce065ba8a30c6637bc3</x:v>
      </x:c>
      <x:c r="L2308" s="10" t="str">
        <x:v>historical_three</x:v>
      </x:c>
      <x:c r="M2308" s="10" t="n">
        <x:v>1</x:v>
      </x:c>
      <x:c r="N2308" s="10" t="n">
        <x:v>0</x:v>
      </x:c>
      <x:c r="O2308" s="10" t="n">
        <x:v>0</x:v>
      </x:c>
      <x:c r="P2308" s="9" t="str">
        <x:f>'CaseReview'!U122</x:f>
        <x:v>FAIL</x:v>
      </x:c>
      <x:c r="Q2308" s="9" t="n">
        <x:f>IF(AND(T2308=1,G2308=P2308),1,0)</x:f>
        <x:v>1</x:v>
      </x:c>
      <x:c r="R2308" s="9" t="n">
        <x:f>IF(AND(T2308=1,G2308="PASS",P2308="FAIL"),1,0)</x:f>
        <x:v>0</x:v>
      </x:c>
      <x:c r="S2308" s="9" t="n">
        <x:f>IF(AND(T2308=1,G2308="FAIL",P2308="PASS"),1,0)</x:f>
        <x:v>0</x:v>
      </x:c>
      <x:c r="T2308" s="9" t="n">
        <x:v>1</x:v>
      </x:c>
      <x:c r="U2308" s="9" t="n">
        <x:v>8</x:v>
      </x:c>
      <x:c r="V2308" s="9" t="str">
        <x:v>MVP/SHACL_GENERATION_PIPELINE/experiments/LUNA_NO_SEMANTIC_VALIDATOR/RUN_01/runs/RUN-I2-022-20260901T095341179668Z/artifacts/attempt_01/candidate_shape.ttl</x:v>
      </x:c>
    </x:row>
    <x:row r="2309" ht="22" customHeight="1">
      <x:c r="A2309" s="10" t="str">
        <x:v>NO_SEMANTIC</x:v>
      </x:c>
      <x:c r="B2309" s="10" t="str">
        <x:v>I2-022</x:v>
      </x:c>
      <x:c r="C2309" s="10" t="str">
        <x:v>I2-022-F04</x:v>
      </x:c>
      <x:c r="D2309" s="10" t="str">
        <x:v>RUN_01</x:v>
      </x:c>
      <x:c r="E2309" s="10" t="str">
        <x:v>ORIGINAL_LEDGER</x:v>
      </x:c>
      <x:c r="F2309" s="10" t="str">
        <x:v>FAIL</x:v>
      </x:c>
      <x:c r="G2309" s="10" t="str">
        <x:v>FAIL</x:v>
      </x:c>
      <x:c r="H2309" s="10" t="str">
        <x:v>EXECUTED</x:v>
      </x:c>
      <x:c r="I2309" s="10" t="str">
        <x:v>PARSED</x:v>
      </x:c>
      <x:c r="J2309" s="10" t="str">
        <x:v>NO_SEMANTIC_VALIDATOR_DETERMINISTIC_PASS</x:v>
      </x:c>
      <x:c r="K2309" s="10" t="str">
        <x:v>2a5fa47473bf648ad53c1c87fdf5b56307223d5821f95ce065ba8a30c6637bc3</x:v>
      </x:c>
      <x:c r="L2309" s="10" t="str">
        <x:v>historical_three</x:v>
      </x:c>
      <x:c r="M2309" s="10" t="n">
        <x:v>1</x:v>
      </x:c>
      <x:c r="N2309" s="10" t="n">
        <x:v>0</x:v>
      </x:c>
      <x:c r="O2309" s="10" t="n">
        <x:v>0</x:v>
      </x:c>
      <x:c r="P2309" s="9" t="str">
        <x:f>'CaseReview'!U123</x:f>
        <x:v>FAIL</x:v>
      </x:c>
      <x:c r="Q2309" s="9" t="n">
        <x:f>IF(AND(T2309=1,G2309=P2309),1,0)</x:f>
        <x:v>1</x:v>
      </x:c>
      <x:c r="R2309" s="9" t="n">
        <x:f>IF(AND(T2309=1,G2309="PASS",P2309="FAIL"),1,0)</x:f>
        <x:v>0</x:v>
      </x:c>
      <x:c r="S2309" s="9" t="n">
        <x:f>IF(AND(T2309=1,G2309="FAIL",P2309="PASS"),1,0)</x:f>
        <x:v>0</x:v>
      </x:c>
      <x:c r="T2309" s="9" t="n">
        <x:v>1</x:v>
      </x:c>
      <x:c r="U2309" s="9" t="n">
        <x:v>8</x:v>
      </x:c>
      <x:c r="V2309" s="9" t="str">
        <x:v>MVP/SHACL_GENERATION_PIPELINE/experiments/LUNA_NO_SEMANTIC_VALIDATOR/RUN_01/runs/RUN-I2-022-20260901T095341179668Z/artifacts/attempt_01/candidate_shape.ttl</x:v>
      </x:c>
    </x:row>
    <x:row r="2310" ht="22" customHeight="1">
      <x:c r="A2310" s="10" t="str">
        <x:v>NO_SEMANTIC</x:v>
      </x:c>
      <x:c r="B2310" s="10" t="str">
        <x:v>I2-022</x:v>
      </x:c>
      <x:c r="C2310" s="10" t="str">
        <x:v>I2-022-F05</x:v>
      </x:c>
      <x:c r="D2310" s="10" t="str">
        <x:v>RUN_01</x:v>
      </x:c>
      <x:c r="E2310" s="10" t="str">
        <x:v>ORIGINAL_LEDGER</x:v>
      </x:c>
      <x:c r="F2310" s="10" t="str">
        <x:v>FAIL</x:v>
      </x:c>
      <x:c r="G2310" s="10" t="str">
        <x:v>FAIL</x:v>
      </x:c>
      <x:c r="H2310" s="10" t="str">
        <x:v>EXECUTED</x:v>
      </x:c>
      <x:c r="I2310" s="10" t="str">
        <x:v>PARSED</x:v>
      </x:c>
      <x:c r="J2310" s="10" t="str">
        <x:v>NO_SEMANTIC_VALIDATOR_DETERMINISTIC_PASS</x:v>
      </x:c>
      <x:c r="K2310" s="10" t="str">
        <x:v>2a5fa47473bf648ad53c1c87fdf5b56307223d5821f95ce065ba8a30c6637bc3</x:v>
      </x:c>
      <x:c r="L2310" s="10" t="str">
        <x:v>historical_three</x:v>
      </x:c>
      <x:c r="M2310" s="10" t="n">
        <x:v>1</x:v>
      </x:c>
      <x:c r="N2310" s="10" t="n">
        <x:v>0</x:v>
      </x:c>
      <x:c r="O2310" s="10" t="n">
        <x:v>0</x:v>
      </x:c>
      <x:c r="P2310" s="9" t="str">
        <x:f>'CaseReview'!U124</x:f>
        <x:v>FAIL</x:v>
      </x:c>
      <x:c r="Q2310" s="9" t="n">
        <x:f>IF(AND(T2310=1,G2310=P2310),1,0)</x:f>
        <x:v>1</x:v>
      </x:c>
      <x:c r="R2310" s="9" t="n">
        <x:f>IF(AND(T2310=1,G2310="PASS",P2310="FAIL"),1,0)</x:f>
        <x:v>0</x:v>
      </x:c>
      <x:c r="S2310" s="9" t="n">
        <x:f>IF(AND(T2310=1,G2310="FAIL",P2310="PASS"),1,0)</x:f>
        <x:v>0</x:v>
      </x:c>
      <x:c r="T2310" s="9" t="n">
        <x:v>1</x:v>
      </x:c>
      <x:c r="U2310" s="9" t="n">
        <x:v>8</x:v>
      </x:c>
      <x:c r="V2310" s="9" t="str">
        <x:v>MVP/SHACL_GENERATION_PIPELINE/experiments/LUNA_NO_SEMANTIC_VALIDATOR/RUN_01/runs/RUN-I2-022-20260901T095341179668Z/artifacts/attempt_01/candidate_shape.ttl</x:v>
      </x:c>
    </x:row>
    <x:row r="2311" ht="22" customHeight="1">
      <x:c r="A2311" s="10" t="str">
        <x:v>NO_SEMANTIC</x:v>
      </x:c>
      <x:c r="B2311" s="10" t="str">
        <x:v>I2-022</x:v>
      </x:c>
      <x:c r="C2311" s="10" t="str">
        <x:v>I2-022-P01</x:v>
      </x:c>
      <x:c r="D2311" s="10" t="str">
        <x:v>RUN_01</x:v>
      </x:c>
      <x:c r="E2311" s="10" t="str">
        <x:v>ORIGINAL_LEDGER</x:v>
      </x:c>
      <x:c r="F2311" s="10" t="str">
        <x:v>PASS</x:v>
      </x:c>
      <x:c r="G2311" s="10" t="str">
        <x:v>FAIL</x:v>
      </x:c>
      <x:c r="H2311" s="10" t="str">
        <x:v>EXECUTED</x:v>
      </x:c>
      <x:c r="I2311" s="10" t="str">
        <x:v>PARSED</x:v>
      </x:c>
      <x:c r="J2311" s="10" t="str">
        <x:v>NO_SEMANTIC_VALIDATOR_DETERMINISTIC_PASS</x:v>
      </x:c>
      <x:c r="K2311" s="10" t="str">
        <x:v>2a5fa47473bf648ad53c1c87fdf5b56307223d5821f95ce065ba8a30c6637bc3</x:v>
      </x:c>
      <x:c r="L2311" s="10" t="str">
        <x:v>historical_three</x:v>
      </x:c>
      <x:c r="M2311" s="10" t="n">
        <x:v>0</x:v>
      </x:c>
      <x:c r="N2311" s="10" t="n">
        <x:v>0</x:v>
      </x:c>
      <x:c r="O2311" s="10" t="n">
        <x:v>1</x:v>
      </x:c>
      <x:c r="P2311" s="9" t="str">
        <x:f>'CaseReview'!U125</x:f>
        <x:v>PASS</x:v>
      </x:c>
      <x:c r="Q2311" s="9" t="n">
        <x:f>IF(AND(T2311=1,G2311=P2311),1,0)</x:f>
        <x:v>0</x:v>
      </x:c>
      <x:c r="R2311" s="9" t="n">
        <x:f>IF(AND(T2311=1,G2311="PASS",P2311="FAIL"),1,0)</x:f>
        <x:v>0</x:v>
      </x:c>
      <x:c r="S2311" s="9" t="n">
        <x:f>IF(AND(T2311=1,G2311="FAIL",P2311="PASS"),1,0)</x:f>
        <x:v>1</x:v>
      </x:c>
      <x:c r="T2311" s="9" t="n">
        <x:v>1</x:v>
      </x:c>
      <x:c r="U2311" s="9" t="n">
        <x:v>8</x:v>
      </x:c>
      <x:c r="V2311" s="9" t="str">
        <x:v>MVP/SHACL_GENERATION_PIPELINE/experiments/LUNA_NO_SEMANTIC_VALIDATOR/RUN_01/runs/RUN-I2-022-20260901T095341179668Z/artifacts/attempt_01/candidate_shape.ttl</x:v>
      </x:c>
    </x:row>
    <x:row r="2312" ht="22" customHeight="1">
      <x:c r="A2312" s="10" t="str">
        <x:v>NO_SEMANTIC</x:v>
      </x:c>
      <x:c r="B2312" s="10" t="str">
        <x:v>I2-022</x:v>
      </x:c>
      <x:c r="C2312" s="10" t="str">
        <x:v>I2-022-P02</x:v>
      </x:c>
      <x:c r="D2312" s="10" t="str">
        <x:v>RUN_01</x:v>
      </x:c>
      <x:c r="E2312" s="10" t="str">
        <x:v>ORIGINAL_LEDGER</x:v>
      </x:c>
      <x:c r="F2312" s="10" t="str">
        <x:v>PASS</x:v>
      </x:c>
      <x:c r="G2312" s="10" t="str">
        <x:v>FAIL</x:v>
      </x:c>
      <x:c r="H2312" s="10" t="str">
        <x:v>EXECUTED</x:v>
      </x:c>
      <x:c r="I2312" s="10" t="str">
        <x:v>PARSED</x:v>
      </x:c>
      <x:c r="J2312" s="10" t="str">
        <x:v>NO_SEMANTIC_VALIDATOR_DETERMINISTIC_PASS</x:v>
      </x:c>
      <x:c r="K2312" s="10" t="str">
        <x:v>2a5fa47473bf648ad53c1c87fdf5b56307223d5821f95ce065ba8a30c6637bc3</x:v>
      </x:c>
      <x:c r="L2312" s="10" t="str">
        <x:v>historical_three</x:v>
      </x:c>
      <x:c r="M2312" s="10" t="n">
        <x:v>0</x:v>
      </x:c>
      <x:c r="N2312" s="10" t="n">
        <x:v>0</x:v>
      </x:c>
      <x:c r="O2312" s="10" t="n">
        <x:v>1</x:v>
      </x:c>
      <x:c r="P2312" s="9" t="str">
        <x:f>'CaseReview'!U126</x:f>
        <x:v>PASS</x:v>
      </x:c>
      <x:c r="Q2312" s="9" t="n">
        <x:f>IF(AND(T2312=1,G2312=P2312),1,0)</x:f>
        <x:v>0</x:v>
      </x:c>
      <x:c r="R2312" s="9" t="n">
        <x:f>IF(AND(T2312=1,G2312="PASS",P2312="FAIL"),1,0)</x:f>
        <x:v>0</x:v>
      </x:c>
      <x:c r="S2312" s="9" t="n">
        <x:f>IF(AND(T2312=1,G2312="FAIL",P2312="PASS"),1,0)</x:f>
        <x:v>1</x:v>
      </x:c>
      <x:c r="T2312" s="9" t="n">
        <x:v>1</x:v>
      </x:c>
      <x:c r="U2312" s="9" t="n">
        <x:v>8</x:v>
      </x:c>
      <x:c r="V2312" s="9" t="str">
        <x:v>MVP/SHACL_GENERATION_PIPELINE/experiments/LUNA_NO_SEMANTIC_VALIDATOR/RUN_01/runs/RUN-I2-022-20260901T095341179668Z/artifacts/attempt_01/candidate_shape.ttl</x:v>
      </x:c>
    </x:row>
    <x:row r="2313" ht="22" customHeight="1">
      <x:c r="A2313" s="10" t="str">
        <x:v>NO_SEMANTIC</x:v>
      </x:c>
      <x:c r="B2313" s="10" t="str">
        <x:v>I2-022</x:v>
      </x:c>
      <x:c r="C2313" s="10" t="str">
        <x:v>I2-022-P03</x:v>
      </x:c>
      <x:c r="D2313" s="10" t="str">
        <x:v>RUN_01</x:v>
      </x:c>
      <x:c r="E2313" s="10" t="str">
        <x:v>ORIGINAL_LEDGER</x:v>
      </x:c>
      <x:c r="F2313" s="10" t="str">
        <x:v>PASS</x:v>
      </x:c>
      <x:c r="G2313" s="10" t="str">
        <x:v>FAIL</x:v>
      </x:c>
      <x:c r="H2313" s="10" t="str">
        <x:v>EXECUTED</x:v>
      </x:c>
      <x:c r="I2313" s="10" t="str">
        <x:v>PARSED</x:v>
      </x:c>
      <x:c r="J2313" s="10" t="str">
        <x:v>NO_SEMANTIC_VALIDATOR_DETERMINISTIC_PASS</x:v>
      </x:c>
      <x:c r="K2313" s="10" t="str">
        <x:v>2a5fa47473bf648ad53c1c87fdf5b56307223d5821f95ce065ba8a30c6637bc3</x:v>
      </x:c>
      <x:c r="L2313" s="10" t="str">
        <x:v>historical_three</x:v>
      </x:c>
      <x:c r="M2313" s="10" t="n">
        <x:v>0</x:v>
      </x:c>
      <x:c r="N2313" s="10" t="n">
        <x:v>0</x:v>
      </x:c>
      <x:c r="O2313" s="10" t="n">
        <x:v>1</x:v>
      </x:c>
      <x:c r="P2313" s="9" t="str">
        <x:f>'CaseReview'!U127</x:f>
        <x:v>PASS</x:v>
      </x:c>
      <x:c r="Q2313" s="9" t="n">
        <x:f>IF(AND(T2313=1,G2313=P2313),1,0)</x:f>
        <x:v>0</x:v>
      </x:c>
      <x:c r="R2313" s="9" t="n">
        <x:f>IF(AND(T2313=1,G2313="PASS",P2313="FAIL"),1,0)</x:f>
        <x:v>0</x:v>
      </x:c>
      <x:c r="S2313" s="9" t="n">
        <x:f>IF(AND(T2313=1,G2313="FAIL",P2313="PASS"),1,0)</x:f>
        <x:v>1</x:v>
      </x:c>
      <x:c r="T2313" s="9" t="n">
        <x:v>1</x:v>
      </x:c>
      <x:c r="U2313" s="9" t="n">
        <x:v>8</x:v>
      </x:c>
      <x:c r="V2313" s="9" t="str">
        <x:v>MVP/SHACL_GENERATION_PIPELINE/experiments/LUNA_NO_SEMANTIC_VALIDATOR/RUN_01/runs/RUN-I2-022-20260901T095341179668Z/artifacts/attempt_01/candidate_shape.ttl</x:v>
      </x:c>
    </x:row>
    <x:row r="2314" ht="22" customHeight="1">
      <x:c r="A2314" s="10" t="str">
        <x:v>NO_SEMANTIC</x:v>
      </x:c>
      <x:c r="B2314" s="10" t="str">
        <x:v>I2-023</x:v>
      </x:c>
      <x:c r="C2314" s="10" t="str">
        <x:v>I2-023-F01</x:v>
      </x:c>
      <x:c r="D2314" s="10" t="str">
        <x:v>RUN_01</x:v>
      </x:c>
      <x:c r="E2314" s="10" t="str">
        <x:v>ORIGINAL_LEDGER</x:v>
      </x:c>
      <x:c r="F2314" s="10" t="str">
        <x:v>FAIL</x:v>
      </x:c>
      <x:c r="G2314" s="10" t="str">
        <x:v>FAIL</x:v>
      </x:c>
      <x:c r="H2314" s="10" t="str">
        <x:v>EXECUTED</x:v>
      </x:c>
      <x:c r="I2314" s="10" t="str">
        <x:v>PARSED</x:v>
      </x:c>
      <x:c r="J2314" s="10" t="str">
        <x:v>NO_SEMANTIC_VALIDATOR_DETERMINISTIC_PASS</x:v>
      </x:c>
      <x:c r="K2314" s="10" t="str">
        <x:v>954ddcccaef47d7385c0386f73cedea641c3bec62ba0d62653ad9b6d128926a5</x:v>
      </x:c>
      <x:c r="L2314" s="10" t="str">
        <x:v>historical_three</x:v>
      </x:c>
      <x:c r="M2314" s="10" t="n">
        <x:v>1</x:v>
      </x:c>
      <x:c r="N2314" s="10" t="n">
        <x:v>0</x:v>
      </x:c>
      <x:c r="O2314" s="10" t="n">
        <x:v>0</x:v>
      </x:c>
      <x:c r="P2314" s="9" t="str">
        <x:f>'CaseReview'!U128</x:f>
        <x:v>FAIL</x:v>
      </x:c>
      <x:c r="Q2314" s="9" t="n">
        <x:f>IF(AND(T2314=1,G2314=P2314),1,0)</x:f>
        <x:v>1</x:v>
      </x:c>
      <x:c r="R2314" s="9" t="n">
        <x:f>IF(AND(T2314=1,G2314="PASS",P2314="FAIL"),1,0)</x:f>
        <x:v>0</x:v>
      </x:c>
      <x:c r="S2314" s="9" t="n">
        <x:f>IF(AND(T2314=1,G2314="FAIL",P2314="PASS"),1,0)</x:f>
        <x:v>0</x:v>
      </x:c>
      <x:c r="T2314" s="9" t="n">
        <x:v>1</x:v>
      </x:c>
      <x:c r="U2314" s="9" t="n">
        <x:v>8</x:v>
      </x:c>
      <x:c r="V2314" s="9" t="str">
        <x:v>MVP/SHACL_GENERATION_PIPELINE/experiments/LUNA_NO_SEMANTIC_VALIDATOR/RUN_01/runs/RUN-I2-023-20260901T095447838295Z/artifacts/attempt_01/candidate_shape.ttl</x:v>
      </x:c>
    </x:row>
    <x:row r="2315" ht="22" customHeight="1">
      <x:c r="A2315" s="10" t="str">
        <x:v>NO_SEMANTIC</x:v>
      </x:c>
      <x:c r="B2315" s="10" t="str">
        <x:v>I2-023</x:v>
      </x:c>
      <x:c r="C2315" s="10" t="str">
        <x:v>I2-023-F02</x:v>
      </x:c>
      <x:c r="D2315" s="10" t="str">
        <x:v>RUN_01</x:v>
      </x:c>
      <x:c r="E2315" s="10" t="str">
        <x:v>ORIGINAL_LEDGER</x:v>
      </x:c>
      <x:c r="F2315" s="10" t="str">
        <x:v>FAIL</x:v>
      </x:c>
      <x:c r="G2315" s="10" t="str">
        <x:v>FAIL</x:v>
      </x:c>
      <x:c r="H2315" s="10" t="str">
        <x:v>EXECUTED</x:v>
      </x:c>
      <x:c r="I2315" s="10" t="str">
        <x:v>PARSED</x:v>
      </x:c>
      <x:c r="J2315" s="10" t="str">
        <x:v>NO_SEMANTIC_VALIDATOR_DETERMINISTIC_PASS</x:v>
      </x:c>
      <x:c r="K2315" s="10" t="str">
        <x:v>954ddcccaef47d7385c0386f73cedea641c3bec62ba0d62653ad9b6d128926a5</x:v>
      </x:c>
      <x:c r="L2315" s="10" t="str">
        <x:v>historical_three</x:v>
      </x:c>
      <x:c r="M2315" s="10" t="n">
        <x:v>1</x:v>
      </x:c>
      <x:c r="N2315" s="10" t="n">
        <x:v>0</x:v>
      </x:c>
      <x:c r="O2315" s="10" t="n">
        <x:v>0</x:v>
      </x:c>
      <x:c r="P2315" s="9" t="str">
        <x:f>'CaseReview'!U129</x:f>
        <x:v>FAIL</x:v>
      </x:c>
      <x:c r="Q2315" s="9" t="n">
        <x:f>IF(AND(T2315=1,G2315=P2315),1,0)</x:f>
        <x:v>1</x:v>
      </x:c>
      <x:c r="R2315" s="9" t="n">
        <x:f>IF(AND(T2315=1,G2315="PASS",P2315="FAIL"),1,0)</x:f>
        <x:v>0</x:v>
      </x:c>
      <x:c r="S2315" s="9" t="n">
        <x:f>IF(AND(T2315=1,G2315="FAIL",P2315="PASS"),1,0)</x:f>
        <x:v>0</x:v>
      </x:c>
      <x:c r="T2315" s="9" t="n">
        <x:v>1</x:v>
      </x:c>
      <x:c r="U2315" s="9" t="n">
        <x:v>8</x:v>
      </x:c>
      <x:c r="V2315" s="9" t="str">
        <x:v>MVP/SHACL_GENERATION_PIPELINE/experiments/LUNA_NO_SEMANTIC_VALIDATOR/RUN_01/runs/RUN-I2-023-20260901T095447838295Z/artifacts/attempt_01/candidate_shape.ttl</x:v>
      </x:c>
    </x:row>
    <x:row r="2316" ht="22" customHeight="1">
      <x:c r="A2316" s="10" t="str">
        <x:v>NO_SEMANTIC</x:v>
      </x:c>
      <x:c r="B2316" s="10" t="str">
        <x:v>I2-023</x:v>
      </x:c>
      <x:c r="C2316" s="10" t="str">
        <x:v>I2-023-F03</x:v>
      </x:c>
      <x:c r="D2316" s="10" t="str">
        <x:v>RUN_01</x:v>
      </x:c>
      <x:c r="E2316" s="10" t="str">
        <x:v>ORIGINAL_LEDGER</x:v>
      </x:c>
      <x:c r="F2316" s="10" t="str">
        <x:v>FAIL</x:v>
      </x:c>
      <x:c r="G2316" s="10" t="str">
        <x:v>FAIL</x:v>
      </x:c>
      <x:c r="H2316" s="10" t="str">
        <x:v>EXECUTED</x:v>
      </x:c>
      <x:c r="I2316" s="10" t="str">
        <x:v>PARSED</x:v>
      </x:c>
      <x:c r="J2316" s="10" t="str">
        <x:v>NO_SEMANTIC_VALIDATOR_DETERMINISTIC_PASS</x:v>
      </x:c>
      <x:c r="K2316" s="10" t="str">
        <x:v>954ddcccaef47d7385c0386f73cedea641c3bec62ba0d62653ad9b6d128926a5</x:v>
      </x:c>
      <x:c r="L2316" s="10" t="str">
        <x:v>historical_three</x:v>
      </x:c>
      <x:c r="M2316" s="10" t="n">
        <x:v>1</x:v>
      </x:c>
      <x:c r="N2316" s="10" t="n">
        <x:v>0</x:v>
      </x:c>
      <x:c r="O2316" s="10" t="n">
        <x:v>0</x:v>
      </x:c>
      <x:c r="P2316" s="9" t="str">
        <x:f>'CaseReview'!U130</x:f>
        <x:v>FAIL</x:v>
      </x:c>
      <x:c r="Q2316" s="9" t="n">
        <x:f>IF(AND(T2316=1,G2316=P2316),1,0)</x:f>
        <x:v>1</x:v>
      </x:c>
      <x:c r="R2316" s="9" t="n">
        <x:f>IF(AND(T2316=1,G2316="PASS",P2316="FAIL"),1,0)</x:f>
        <x:v>0</x:v>
      </x:c>
      <x:c r="S2316" s="9" t="n">
        <x:f>IF(AND(T2316=1,G2316="FAIL",P2316="PASS"),1,0)</x:f>
        <x:v>0</x:v>
      </x:c>
      <x:c r="T2316" s="9" t="n">
        <x:v>1</x:v>
      </x:c>
      <x:c r="U2316" s="9" t="n">
        <x:v>8</x:v>
      </x:c>
      <x:c r="V2316" s="9" t="str">
        <x:v>MVP/SHACL_GENERATION_PIPELINE/experiments/LUNA_NO_SEMANTIC_VALIDATOR/RUN_01/runs/RUN-I2-023-20260901T095447838295Z/artifacts/attempt_01/candidate_shape.ttl</x:v>
      </x:c>
    </x:row>
    <x:row r="2317" ht="22" customHeight="1">
      <x:c r="A2317" s="10" t="str">
        <x:v>NO_SEMANTIC</x:v>
      </x:c>
      <x:c r="B2317" s="10" t="str">
        <x:v>I2-023</x:v>
      </x:c>
      <x:c r="C2317" s="10" t="str">
        <x:v>I2-023-F04</x:v>
      </x:c>
      <x:c r="D2317" s="10" t="str">
        <x:v>RUN_01</x:v>
      </x:c>
      <x:c r="E2317" s="10" t="str">
        <x:v>ORIGINAL_LEDGER</x:v>
      </x:c>
      <x:c r="F2317" s="10" t="str">
        <x:v>FAIL</x:v>
      </x:c>
      <x:c r="G2317" s="10" t="str">
        <x:v>FAIL</x:v>
      </x:c>
      <x:c r="H2317" s="10" t="str">
        <x:v>EXECUTED</x:v>
      </x:c>
      <x:c r="I2317" s="10" t="str">
        <x:v>PARSED</x:v>
      </x:c>
      <x:c r="J2317" s="10" t="str">
        <x:v>NO_SEMANTIC_VALIDATOR_DETERMINISTIC_PASS</x:v>
      </x:c>
      <x:c r="K2317" s="10" t="str">
        <x:v>954ddcccaef47d7385c0386f73cedea641c3bec62ba0d62653ad9b6d128926a5</x:v>
      </x:c>
      <x:c r="L2317" s="10" t="str">
        <x:v>historical_three</x:v>
      </x:c>
      <x:c r="M2317" s="10" t="n">
        <x:v>1</x:v>
      </x:c>
      <x:c r="N2317" s="10" t="n">
        <x:v>0</x:v>
      </x:c>
      <x:c r="O2317" s="10" t="n">
        <x:v>0</x:v>
      </x:c>
      <x:c r="P2317" s="9" t="str">
        <x:f>'CaseReview'!U131</x:f>
        <x:v>FAIL</x:v>
      </x:c>
      <x:c r="Q2317" s="9" t="n">
        <x:f>IF(AND(T2317=1,G2317=P2317),1,0)</x:f>
        <x:v>1</x:v>
      </x:c>
      <x:c r="R2317" s="9" t="n">
        <x:f>IF(AND(T2317=1,G2317="PASS",P2317="FAIL"),1,0)</x:f>
        <x:v>0</x:v>
      </x:c>
      <x:c r="S2317" s="9" t="n">
        <x:f>IF(AND(T2317=1,G2317="FAIL",P2317="PASS"),1,0)</x:f>
        <x:v>0</x:v>
      </x:c>
      <x:c r="T2317" s="9" t="n">
        <x:v>1</x:v>
      </x:c>
      <x:c r="U2317" s="9" t="n">
        <x:v>8</x:v>
      </x:c>
      <x:c r="V2317" s="9" t="str">
        <x:v>MVP/SHACL_GENERATION_PIPELINE/experiments/LUNA_NO_SEMANTIC_VALIDATOR/RUN_01/runs/RUN-I2-023-20260901T095447838295Z/artifacts/attempt_01/candidate_shape.ttl</x:v>
      </x:c>
    </x:row>
    <x:row r="2318" ht="22" customHeight="1">
      <x:c r="A2318" s="10" t="str">
        <x:v>NO_SEMANTIC</x:v>
      </x:c>
      <x:c r="B2318" s="10" t="str">
        <x:v>I2-023</x:v>
      </x:c>
      <x:c r="C2318" s="10" t="str">
        <x:v>I2-023-F05</x:v>
      </x:c>
      <x:c r="D2318" s="10" t="str">
        <x:v>RUN_01</x:v>
      </x:c>
      <x:c r="E2318" s="10" t="str">
        <x:v>ORIGINAL_LEDGER</x:v>
      </x:c>
      <x:c r="F2318" s="10" t="str">
        <x:v>FAIL</x:v>
      </x:c>
      <x:c r="G2318" s="10" t="str">
        <x:v>FAIL</x:v>
      </x:c>
      <x:c r="H2318" s="10" t="str">
        <x:v>EXECUTED</x:v>
      </x:c>
      <x:c r="I2318" s="10" t="str">
        <x:v>PARSED</x:v>
      </x:c>
      <x:c r="J2318" s="10" t="str">
        <x:v>NO_SEMANTIC_VALIDATOR_DETERMINISTIC_PASS</x:v>
      </x:c>
      <x:c r="K2318" s="10" t="str">
        <x:v>954ddcccaef47d7385c0386f73cedea641c3bec62ba0d62653ad9b6d128926a5</x:v>
      </x:c>
      <x:c r="L2318" s="10" t="str">
        <x:v>historical_three</x:v>
      </x:c>
      <x:c r="M2318" s="10" t="n">
        <x:v>1</x:v>
      </x:c>
      <x:c r="N2318" s="10" t="n">
        <x:v>0</x:v>
      </x:c>
      <x:c r="O2318" s="10" t="n">
        <x:v>0</x:v>
      </x:c>
      <x:c r="P2318" s="9" t="str">
        <x:f>'CaseReview'!U132</x:f>
        <x:v>FAIL</x:v>
      </x:c>
      <x:c r="Q2318" s="9" t="n">
        <x:f>IF(AND(T2318=1,G2318=P2318),1,0)</x:f>
        <x:v>1</x:v>
      </x:c>
      <x:c r="R2318" s="9" t="n">
        <x:f>IF(AND(T2318=1,G2318="PASS",P2318="FAIL"),1,0)</x:f>
        <x:v>0</x:v>
      </x:c>
      <x:c r="S2318" s="9" t="n">
        <x:f>IF(AND(T2318=1,G2318="FAIL",P2318="PASS"),1,0)</x:f>
        <x:v>0</x:v>
      </x:c>
      <x:c r="T2318" s="9" t="n">
        <x:v>1</x:v>
      </x:c>
      <x:c r="U2318" s="9" t="n">
        <x:v>8</x:v>
      </x:c>
      <x:c r="V2318" s="9" t="str">
        <x:v>MVP/SHACL_GENERATION_PIPELINE/experiments/LUNA_NO_SEMANTIC_VALIDATOR/RUN_01/runs/RUN-I2-023-20260901T095447838295Z/artifacts/attempt_01/candidate_shape.ttl</x:v>
      </x:c>
    </x:row>
    <x:row r="2319" ht="22" customHeight="1">
      <x:c r="A2319" s="10" t="str">
        <x:v>NO_SEMANTIC</x:v>
      </x:c>
      <x:c r="B2319" s="10" t="str">
        <x:v>I2-023</x:v>
      </x:c>
      <x:c r="C2319" s="10" t="str">
        <x:v>I2-023-P01</x:v>
      </x:c>
      <x:c r="D2319" s="10" t="str">
        <x:v>RUN_01</x:v>
      </x:c>
      <x:c r="E2319" s="10" t="str">
        <x:v>ORIGINAL_LEDGER</x:v>
      </x:c>
      <x:c r="F2319" s="10" t="str">
        <x:v>PASS</x:v>
      </x:c>
      <x:c r="G2319" s="10" t="str">
        <x:v>FAIL</x:v>
      </x:c>
      <x:c r="H2319" s="10" t="str">
        <x:v>EXECUTED</x:v>
      </x:c>
      <x:c r="I2319" s="10" t="str">
        <x:v>PARSED</x:v>
      </x:c>
      <x:c r="J2319" s="10" t="str">
        <x:v>NO_SEMANTIC_VALIDATOR_DETERMINISTIC_PASS</x:v>
      </x:c>
      <x:c r="K2319" s="10" t="str">
        <x:v>954ddcccaef47d7385c0386f73cedea641c3bec62ba0d62653ad9b6d128926a5</x:v>
      </x:c>
      <x:c r="L2319" s="10" t="str">
        <x:v>historical_three</x:v>
      </x:c>
      <x:c r="M2319" s="10" t="n">
        <x:v>0</x:v>
      </x:c>
      <x:c r="N2319" s="10" t="n">
        <x:v>0</x:v>
      </x:c>
      <x:c r="O2319" s="10" t="n">
        <x:v>1</x:v>
      </x:c>
      <x:c r="P2319" s="9" t="str">
        <x:f>'CaseReview'!U133</x:f>
        <x:v>PASS</x:v>
      </x:c>
      <x:c r="Q2319" s="9" t="n">
        <x:f>IF(AND(T2319=1,G2319=P2319),1,0)</x:f>
        <x:v>0</x:v>
      </x:c>
      <x:c r="R2319" s="9" t="n">
        <x:f>IF(AND(T2319=1,G2319="PASS",P2319="FAIL"),1,0)</x:f>
        <x:v>0</x:v>
      </x:c>
      <x:c r="S2319" s="9" t="n">
        <x:f>IF(AND(T2319=1,G2319="FAIL",P2319="PASS"),1,0)</x:f>
        <x:v>1</x:v>
      </x:c>
      <x:c r="T2319" s="9" t="n">
        <x:v>1</x:v>
      </x:c>
      <x:c r="U2319" s="9" t="n">
        <x:v>8</x:v>
      </x:c>
      <x:c r="V2319" s="9" t="str">
        <x:v>MVP/SHACL_GENERATION_PIPELINE/experiments/LUNA_NO_SEMANTIC_VALIDATOR/RUN_01/runs/RUN-I2-023-20260901T095447838295Z/artifacts/attempt_01/candidate_shape.ttl</x:v>
      </x:c>
    </x:row>
    <x:row r="2320" ht="22" customHeight="1">
      <x:c r="A2320" s="10" t="str">
        <x:v>NO_SEMANTIC</x:v>
      </x:c>
      <x:c r="B2320" s="10" t="str">
        <x:v>I2-023</x:v>
      </x:c>
      <x:c r="C2320" s="10" t="str">
        <x:v>I2-023-P02</x:v>
      </x:c>
      <x:c r="D2320" s="10" t="str">
        <x:v>RUN_01</x:v>
      </x:c>
      <x:c r="E2320" s="10" t="str">
        <x:v>ORIGINAL_LEDGER</x:v>
      </x:c>
      <x:c r="F2320" s="10" t="str">
        <x:v>PASS</x:v>
      </x:c>
      <x:c r="G2320" s="10" t="str">
        <x:v>FAIL</x:v>
      </x:c>
      <x:c r="H2320" s="10" t="str">
        <x:v>EXECUTED</x:v>
      </x:c>
      <x:c r="I2320" s="10" t="str">
        <x:v>PARSED</x:v>
      </x:c>
      <x:c r="J2320" s="10" t="str">
        <x:v>NO_SEMANTIC_VALIDATOR_DETERMINISTIC_PASS</x:v>
      </x:c>
      <x:c r="K2320" s="10" t="str">
        <x:v>954ddcccaef47d7385c0386f73cedea641c3bec62ba0d62653ad9b6d128926a5</x:v>
      </x:c>
      <x:c r="L2320" s="10" t="str">
        <x:v>historical_three</x:v>
      </x:c>
      <x:c r="M2320" s="10" t="n">
        <x:v>0</x:v>
      </x:c>
      <x:c r="N2320" s="10" t="n">
        <x:v>0</x:v>
      </x:c>
      <x:c r="O2320" s="10" t="n">
        <x:v>1</x:v>
      </x:c>
      <x:c r="P2320" s="9" t="str">
        <x:f>'CaseReview'!U134</x:f>
        <x:v>PASS</x:v>
      </x:c>
      <x:c r="Q2320" s="9" t="n">
        <x:f>IF(AND(T2320=1,G2320=P2320),1,0)</x:f>
        <x:v>0</x:v>
      </x:c>
      <x:c r="R2320" s="9" t="n">
        <x:f>IF(AND(T2320=1,G2320="PASS",P2320="FAIL"),1,0)</x:f>
        <x:v>0</x:v>
      </x:c>
      <x:c r="S2320" s="9" t="n">
        <x:f>IF(AND(T2320=1,G2320="FAIL",P2320="PASS"),1,0)</x:f>
        <x:v>1</x:v>
      </x:c>
      <x:c r="T2320" s="9" t="n">
        <x:v>1</x:v>
      </x:c>
      <x:c r="U2320" s="9" t="n">
        <x:v>8</x:v>
      </x:c>
      <x:c r="V2320" s="9" t="str">
        <x:v>MVP/SHACL_GENERATION_PIPELINE/experiments/LUNA_NO_SEMANTIC_VALIDATOR/RUN_01/runs/RUN-I2-023-20260901T095447838295Z/artifacts/attempt_01/candidate_shape.ttl</x:v>
      </x:c>
    </x:row>
    <x:row r="2321" ht="22" customHeight="1">
      <x:c r="A2321" s="10" t="str">
        <x:v>NO_SEMANTIC</x:v>
      </x:c>
      <x:c r="B2321" s="10" t="str">
        <x:v>I2-023</x:v>
      </x:c>
      <x:c r="C2321" s="10" t="str">
        <x:v>I2-023-P03</x:v>
      </x:c>
      <x:c r="D2321" s="10" t="str">
        <x:v>RUN_01</x:v>
      </x:c>
      <x:c r="E2321" s="10" t="str">
        <x:v>ORIGINAL_LEDGER</x:v>
      </x:c>
      <x:c r="F2321" s="10" t="str">
        <x:v>PASS</x:v>
      </x:c>
      <x:c r="G2321" s="10" t="str">
        <x:v>FAIL</x:v>
      </x:c>
      <x:c r="H2321" s="10" t="str">
        <x:v>EXECUTED</x:v>
      </x:c>
      <x:c r="I2321" s="10" t="str">
        <x:v>PARSED</x:v>
      </x:c>
      <x:c r="J2321" s="10" t="str">
        <x:v>NO_SEMANTIC_VALIDATOR_DETERMINISTIC_PASS</x:v>
      </x:c>
      <x:c r="K2321" s="10" t="str">
        <x:v>954ddcccaef47d7385c0386f73cedea641c3bec62ba0d62653ad9b6d128926a5</x:v>
      </x:c>
      <x:c r="L2321" s="10" t="str">
        <x:v>historical_three</x:v>
      </x:c>
      <x:c r="M2321" s="10" t="n">
        <x:v>0</x:v>
      </x:c>
      <x:c r="N2321" s="10" t="n">
        <x:v>0</x:v>
      </x:c>
      <x:c r="O2321" s="10" t="n">
        <x:v>1</x:v>
      </x:c>
      <x:c r="P2321" s="9" t="str">
        <x:f>'CaseReview'!U135</x:f>
        <x:v>PASS</x:v>
      </x:c>
      <x:c r="Q2321" s="9" t="n">
        <x:f>IF(AND(T2321=1,G2321=P2321),1,0)</x:f>
        <x:v>0</x:v>
      </x:c>
      <x:c r="R2321" s="9" t="n">
        <x:f>IF(AND(T2321=1,G2321="PASS",P2321="FAIL"),1,0)</x:f>
        <x:v>0</x:v>
      </x:c>
      <x:c r="S2321" s="9" t="n">
        <x:f>IF(AND(T2321=1,G2321="FAIL",P2321="PASS"),1,0)</x:f>
        <x:v>1</x:v>
      </x:c>
      <x:c r="T2321" s="9" t="n">
        <x:v>1</x:v>
      </x:c>
      <x:c r="U2321" s="9" t="n">
        <x:v>8</x:v>
      </x:c>
      <x:c r="V2321" s="9" t="str">
        <x:v>MVP/SHACL_GENERATION_PIPELINE/experiments/LUNA_NO_SEMANTIC_VALIDATOR/RUN_01/runs/RUN-I2-023-20260901T095447838295Z/artifacts/attempt_01/candidate_shape.ttl</x:v>
      </x:c>
    </x:row>
    <x:row r="2322" ht="22" customHeight="1">
      <x:c r="A2322" s="10" t="str">
        <x:v>NO_SEMANTIC</x:v>
      </x:c>
      <x:c r="B2322" s="10" t="str">
        <x:v>I2-024</x:v>
      </x:c>
      <x:c r="C2322" s="10" t="str">
        <x:v>I2-024-F01</x:v>
      </x:c>
      <x:c r="D2322" s="10" t="str">
        <x:v>RUN_01</x:v>
      </x:c>
      <x:c r="E2322" s="10" t="str">
        <x:v>ORIGINAL_LEDGER</x:v>
      </x:c>
      <x:c r="F2322" s="10" t="str">
        <x:v>FAIL</x:v>
      </x:c>
      <x:c r="G2322" s="10" t="str">
        <x:v>FAIL</x:v>
      </x:c>
      <x:c r="H2322" s="10" t="str">
        <x:v>EXECUTED</x:v>
      </x:c>
      <x:c r="I2322" s="10" t="str">
        <x:v>PARSED</x:v>
      </x:c>
      <x:c r="J2322" s="10" t="str">
        <x:v>NO_SEMANTIC_VALIDATOR_DETERMINISTIC_PASS</x:v>
      </x:c>
      <x:c r="K2322" s="10" t="str">
        <x:v>6f3c03659884525d92dcb8b7b4049e5a9d6a33a3602dcfa03b2e66dad2f9caf5</x:v>
      </x:c>
      <x:c r="L2322" s="10" t="str">
        <x:v>historical_three</x:v>
      </x:c>
      <x:c r="M2322" s="10" t="n">
        <x:v>1</x:v>
      </x:c>
      <x:c r="N2322" s="10" t="n">
        <x:v>0</x:v>
      </x:c>
      <x:c r="O2322" s="10" t="n">
        <x:v>0</x:v>
      </x:c>
      <x:c r="P2322" s="9" t="str">
        <x:f>'CaseReview'!U136</x:f>
        <x:v>FAIL</x:v>
      </x:c>
      <x:c r="Q2322" s="9" t="n">
        <x:f>IF(AND(T2322=1,G2322=P2322),1,0)</x:f>
        <x:v>1</x:v>
      </x:c>
      <x:c r="R2322" s="9" t="n">
        <x:f>IF(AND(T2322=1,G2322="PASS",P2322="FAIL"),1,0)</x:f>
        <x:v>0</x:v>
      </x:c>
      <x:c r="S2322" s="9" t="n">
        <x:f>IF(AND(T2322=1,G2322="FAIL",P2322="PASS"),1,0)</x:f>
        <x:v>0</x:v>
      </x:c>
      <x:c r="T2322" s="9" t="n">
        <x:v>1</x:v>
      </x:c>
      <x:c r="U2322" s="9" t="n">
        <x:v>9</x:v>
      </x:c>
      <x:c r="V2322" s="9" t="str">
        <x:v>MVP/SHACL_GENERATION_PIPELINE/experiments/LUNA_NO_SEMANTIC_VALIDATOR/RUN_01/runs/RUN-I2-024-20260901T095528613812Z/artifacts/attempt_01/candidate_shape.ttl</x:v>
      </x:c>
    </x:row>
    <x:row r="2323" ht="22" customHeight="1">
      <x:c r="A2323" s="10" t="str">
        <x:v>NO_SEMANTIC</x:v>
      </x:c>
      <x:c r="B2323" s="10" t="str">
        <x:v>I2-024</x:v>
      </x:c>
      <x:c r="C2323" s="10" t="str">
        <x:v>I2-024-F02</x:v>
      </x:c>
      <x:c r="D2323" s="10" t="str">
        <x:v>RUN_01</x:v>
      </x:c>
      <x:c r="E2323" s="10" t="str">
        <x:v>ORIGINAL_LEDGER</x:v>
      </x:c>
      <x:c r="F2323" s="10" t="str">
        <x:v>FAIL</x:v>
      </x:c>
      <x:c r="G2323" s="10" t="str">
        <x:v>FAIL</x:v>
      </x:c>
      <x:c r="H2323" s="10" t="str">
        <x:v>EXECUTED</x:v>
      </x:c>
      <x:c r="I2323" s="10" t="str">
        <x:v>PARSED</x:v>
      </x:c>
      <x:c r="J2323" s="10" t="str">
        <x:v>NO_SEMANTIC_VALIDATOR_DETERMINISTIC_PASS</x:v>
      </x:c>
      <x:c r="K2323" s="10" t="str">
        <x:v>6f3c03659884525d92dcb8b7b4049e5a9d6a33a3602dcfa03b2e66dad2f9caf5</x:v>
      </x:c>
      <x:c r="L2323" s="10" t="str">
        <x:v>historical_three</x:v>
      </x:c>
      <x:c r="M2323" s="10" t="n">
        <x:v>1</x:v>
      </x:c>
      <x:c r="N2323" s="10" t="n">
        <x:v>0</x:v>
      </x:c>
      <x:c r="O2323" s="10" t="n">
        <x:v>0</x:v>
      </x:c>
      <x:c r="P2323" s="9" t="str">
        <x:f>'CaseReview'!U137</x:f>
        <x:v>FAIL</x:v>
      </x:c>
      <x:c r="Q2323" s="9" t="n">
        <x:f>IF(AND(T2323=1,G2323=P2323),1,0)</x:f>
        <x:v>1</x:v>
      </x:c>
      <x:c r="R2323" s="9" t="n">
        <x:f>IF(AND(T2323=1,G2323="PASS",P2323="FAIL"),1,0)</x:f>
        <x:v>0</x:v>
      </x:c>
      <x:c r="S2323" s="9" t="n">
        <x:f>IF(AND(T2323=1,G2323="FAIL",P2323="PASS"),1,0)</x:f>
        <x:v>0</x:v>
      </x:c>
      <x:c r="T2323" s="9" t="n">
        <x:v>1</x:v>
      </x:c>
      <x:c r="U2323" s="9" t="n">
        <x:v>9</x:v>
      </x:c>
      <x:c r="V2323" s="9" t="str">
        <x:v>MVP/SHACL_GENERATION_PIPELINE/experiments/LUNA_NO_SEMANTIC_VALIDATOR/RUN_01/runs/RUN-I2-024-20260901T095528613812Z/artifacts/attempt_01/candidate_shape.ttl</x:v>
      </x:c>
    </x:row>
    <x:row r="2324" ht="22" customHeight="1">
      <x:c r="A2324" s="10" t="str">
        <x:v>NO_SEMANTIC</x:v>
      </x:c>
      <x:c r="B2324" s="10" t="str">
        <x:v>I2-024</x:v>
      </x:c>
      <x:c r="C2324" s="10" t="str">
        <x:v>I2-024-F03</x:v>
      </x:c>
      <x:c r="D2324" s="10" t="str">
        <x:v>RUN_01</x:v>
      </x:c>
      <x:c r="E2324" s="10" t="str">
        <x:v>ORIGINAL_LEDGER</x:v>
      </x:c>
      <x:c r="F2324" s="10" t="str">
        <x:v>FAIL</x:v>
      </x:c>
      <x:c r="G2324" s="10" t="str">
        <x:v>FAIL</x:v>
      </x:c>
      <x:c r="H2324" s="10" t="str">
        <x:v>EXECUTED</x:v>
      </x:c>
      <x:c r="I2324" s="10" t="str">
        <x:v>PARSED</x:v>
      </x:c>
      <x:c r="J2324" s="10" t="str">
        <x:v>NO_SEMANTIC_VALIDATOR_DETERMINISTIC_PASS</x:v>
      </x:c>
      <x:c r="K2324" s="10" t="str">
        <x:v>6f3c03659884525d92dcb8b7b4049e5a9d6a33a3602dcfa03b2e66dad2f9caf5</x:v>
      </x:c>
      <x:c r="L2324" s="10" t="str">
        <x:v>historical_three</x:v>
      </x:c>
      <x:c r="M2324" s="10" t="n">
        <x:v>1</x:v>
      </x:c>
      <x:c r="N2324" s="10" t="n">
        <x:v>0</x:v>
      </x:c>
      <x:c r="O2324" s="10" t="n">
        <x:v>0</x:v>
      </x:c>
      <x:c r="P2324" s="9" t="str">
        <x:f>'CaseReview'!U138</x:f>
        <x:v>FAIL</x:v>
      </x:c>
      <x:c r="Q2324" s="9" t="n">
        <x:f>IF(AND(T2324=1,G2324=P2324),1,0)</x:f>
        <x:v>1</x:v>
      </x:c>
      <x:c r="R2324" s="9" t="n">
        <x:f>IF(AND(T2324=1,G2324="PASS",P2324="FAIL"),1,0)</x:f>
        <x:v>0</x:v>
      </x:c>
      <x:c r="S2324" s="9" t="n">
        <x:f>IF(AND(T2324=1,G2324="FAIL",P2324="PASS"),1,0)</x:f>
        <x:v>0</x:v>
      </x:c>
      <x:c r="T2324" s="9" t="n">
        <x:v>1</x:v>
      </x:c>
      <x:c r="U2324" s="9" t="n">
        <x:v>9</x:v>
      </x:c>
      <x:c r="V2324" s="9" t="str">
        <x:v>MVP/SHACL_GENERATION_PIPELINE/experiments/LUNA_NO_SEMANTIC_VALIDATOR/RUN_01/runs/RUN-I2-024-20260901T095528613812Z/artifacts/attempt_01/candidate_shape.ttl</x:v>
      </x:c>
    </x:row>
    <x:row r="2325" ht="22" customHeight="1">
      <x:c r="A2325" s="10" t="str">
        <x:v>NO_SEMANTIC</x:v>
      </x:c>
      <x:c r="B2325" s="10" t="str">
        <x:v>I2-024</x:v>
      </x:c>
      <x:c r="C2325" s="10" t="str">
        <x:v>I2-024-F04</x:v>
      </x:c>
      <x:c r="D2325" s="10" t="str">
        <x:v>RUN_01</x:v>
      </x:c>
      <x:c r="E2325" s="10" t="str">
        <x:v>ORIGINAL_LEDGER</x:v>
      </x:c>
      <x:c r="F2325" s="10" t="str">
        <x:v>FAIL</x:v>
      </x:c>
      <x:c r="G2325" s="10" t="str">
        <x:v>FAIL</x:v>
      </x:c>
      <x:c r="H2325" s="10" t="str">
        <x:v>EXECUTED</x:v>
      </x:c>
      <x:c r="I2325" s="10" t="str">
        <x:v>PARSED</x:v>
      </x:c>
      <x:c r="J2325" s="10" t="str">
        <x:v>NO_SEMANTIC_VALIDATOR_DETERMINISTIC_PASS</x:v>
      </x:c>
      <x:c r="K2325" s="10" t="str">
        <x:v>6f3c03659884525d92dcb8b7b4049e5a9d6a33a3602dcfa03b2e66dad2f9caf5</x:v>
      </x:c>
      <x:c r="L2325" s="10" t="str">
        <x:v>historical_three</x:v>
      </x:c>
      <x:c r="M2325" s="10" t="n">
        <x:v>1</x:v>
      </x:c>
      <x:c r="N2325" s="10" t="n">
        <x:v>0</x:v>
      </x:c>
      <x:c r="O2325" s="10" t="n">
        <x:v>0</x:v>
      </x:c>
      <x:c r="P2325" s="9" t="str">
        <x:f>'CaseReview'!U139</x:f>
        <x:v>FAIL</x:v>
      </x:c>
      <x:c r="Q2325" s="9" t="n">
        <x:f>IF(AND(T2325=1,G2325=P2325),1,0)</x:f>
        <x:v>1</x:v>
      </x:c>
      <x:c r="R2325" s="9" t="n">
        <x:f>IF(AND(T2325=1,G2325="PASS",P2325="FAIL"),1,0)</x:f>
        <x:v>0</x:v>
      </x:c>
      <x:c r="S2325" s="9" t="n">
        <x:f>IF(AND(T2325=1,G2325="FAIL",P2325="PASS"),1,0)</x:f>
        <x:v>0</x:v>
      </x:c>
      <x:c r="T2325" s="9" t="n">
        <x:v>1</x:v>
      </x:c>
      <x:c r="U2325" s="9" t="n">
        <x:v>9</x:v>
      </x:c>
      <x:c r="V2325" s="9" t="str">
        <x:v>MVP/SHACL_GENERATION_PIPELINE/experiments/LUNA_NO_SEMANTIC_VALIDATOR/RUN_01/runs/RUN-I2-024-20260901T095528613812Z/artifacts/attempt_01/candidate_shape.ttl</x:v>
      </x:c>
    </x:row>
    <x:row r="2326" ht="22" customHeight="1">
      <x:c r="A2326" s="10" t="str">
        <x:v>NO_SEMANTIC</x:v>
      </x:c>
      <x:c r="B2326" s="10" t="str">
        <x:v>I2-024</x:v>
      </x:c>
      <x:c r="C2326" s="10" t="str">
        <x:v>I2-024-F05</x:v>
      </x:c>
      <x:c r="D2326" s="10" t="str">
        <x:v>RUN_01</x:v>
      </x:c>
      <x:c r="E2326" s="10" t="str">
        <x:v>ORIGINAL_LEDGER</x:v>
      </x:c>
      <x:c r="F2326" s="10" t="str">
        <x:v>FAIL</x:v>
      </x:c>
      <x:c r="G2326" s="10" t="str">
        <x:v>FAIL</x:v>
      </x:c>
      <x:c r="H2326" s="10" t="str">
        <x:v>EXECUTED</x:v>
      </x:c>
      <x:c r="I2326" s="10" t="str">
        <x:v>PARSED</x:v>
      </x:c>
      <x:c r="J2326" s="10" t="str">
        <x:v>NO_SEMANTIC_VALIDATOR_DETERMINISTIC_PASS</x:v>
      </x:c>
      <x:c r="K2326" s="10" t="str">
        <x:v>6f3c03659884525d92dcb8b7b4049e5a9d6a33a3602dcfa03b2e66dad2f9caf5</x:v>
      </x:c>
      <x:c r="L2326" s="10" t="str">
        <x:v>historical_three</x:v>
      </x:c>
      <x:c r="M2326" s="10" t="n">
        <x:v>1</x:v>
      </x:c>
      <x:c r="N2326" s="10" t="n">
        <x:v>0</x:v>
      </x:c>
      <x:c r="O2326" s="10" t="n">
        <x:v>0</x:v>
      </x:c>
      <x:c r="P2326" s="9" t="str">
        <x:f>'CaseReview'!U140</x:f>
        <x:v>FAIL</x:v>
      </x:c>
      <x:c r="Q2326" s="9" t="n">
        <x:f>IF(AND(T2326=1,G2326=P2326),1,0)</x:f>
        <x:v>1</x:v>
      </x:c>
      <x:c r="R2326" s="9" t="n">
        <x:f>IF(AND(T2326=1,G2326="PASS",P2326="FAIL"),1,0)</x:f>
        <x:v>0</x:v>
      </x:c>
      <x:c r="S2326" s="9" t="n">
        <x:f>IF(AND(T2326=1,G2326="FAIL",P2326="PASS"),1,0)</x:f>
        <x:v>0</x:v>
      </x:c>
      <x:c r="T2326" s="9" t="n">
        <x:v>1</x:v>
      </x:c>
      <x:c r="U2326" s="9" t="n">
        <x:v>9</x:v>
      </x:c>
      <x:c r="V2326" s="9" t="str">
        <x:v>MVP/SHACL_GENERATION_PIPELINE/experiments/LUNA_NO_SEMANTIC_VALIDATOR/RUN_01/runs/RUN-I2-024-20260901T095528613812Z/artifacts/attempt_01/candidate_shape.ttl</x:v>
      </x:c>
    </x:row>
    <x:row r="2327" ht="22" customHeight="1">
      <x:c r="A2327" s="10" t="str">
        <x:v>NO_SEMANTIC</x:v>
      </x:c>
      <x:c r="B2327" s="10" t="str">
        <x:v>I2-024</x:v>
      </x:c>
      <x:c r="C2327" s="10" t="str">
        <x:v>I2-024-P01</x:v>
      </x:c>
      <x:c r="D2327" s="10" t="str">
        <x:v>RUN_01</x:v>
      </x:c>
      <x:c r="E2327" s="10" t="str">
        <x:v>ORIGINAL_LEDGER</x:v>
      </x:c>
      <x:c r="F2327" s="10" t="str">
        <x:v>PASS</x:v>
      </x:c>
      <x:c r="G2327" s="10" t="str">
        <x:v>FAIL</x:v>
      </x:c>
      <x:c r="H2327" s="10" t="str">
        <x:v>EXECUTED</x:v>
      </x:c>
      <x:c r="I2327" s="10" t="str">
        <x:v>PARSED</x:v>
      </x:c>
      <x:c r="J2327" s="10" t="str">
        <x:v>NO_SEMANTIC_VALIDATOR_DETERMINISTIC_PASS</x:v>
      </x:c>
      <x:c r="K2327" s="10" t="str">
        <x:v>6f3c03659884525d92dcb8b7b4049e5a9d6a33a3602dcfa03b2e66dad2f9caf5</x:v>
      </x:c>
      <x:c r="L2327" s="10" t="str">
        <x:v>historical_three</x:v>
      </x:c>
      <x:c r="M2327" s="10" t="n">
        <x:v>0</x:v>
      </x:c>
      <x:c r="N2327" s="10" t="n">
        <x:v>0</x:v>
      </x:c>
      <x:c r="O2327" s="10" t="n">
        <x:v>1</x:v>
      </x:c>
      <x:c r="P2327" s="9" t="str">
        <x:f>'CaseReview'!U141</x:f>
        <x:v>PASS</x:v>
      </x:c>
      <x:c r="Q2327" s="9" t="n">
        <x:f>IF(AND(T2327=1,G2327=P2327),1,0)</x:f>
        <x:v>0</x:v>
      </x:c>
      <x:c r="R2327" s="9" t="n">
        <x:f>IF(AND(T2327=1,G2327="PASS",P2327="FAIL"),1,0)</x:f>
        <x:v>0</x:v>
      </x:c>
      <x:c r="S2327" s="9" t="n">
        <x:f>IF(AND(T2327=1,G2327="FAIL",P2327="PASS"),1,0)</x:f>
        <x:v>1</x:v>
      </x:c>
      <x:c r="T2327" s="9" t="n">
        <x:v>1</x:v>
      </x:c>
      <x:c r="U2327" s="9" t="n">
        <x:v>9</x:v>
      </x:c>
      <x:c r="V2327" s="9" t="str">
        <x:v>MVP/SHACL_GENERATION_PIPELINE/experiments/LUNA_NO_SEMANTIC_VALIDATOR/RUN_01/runs/RUN-I2-024-20260901T095528613812Z/artifacts/attempt_01/candidate_shape.ttl</x:v>
      </x:c>
    </x:row>
    <x:row r="2328" ht="22" customHeight="1">
      <x:c r="A2328" s="10" t="str">
        <x:v>NO_SEMANTIC</x:v>
      </x:c>
      <x:c r="B2328" s="10" t="str">
        <x:v>I2-024</x:v>
      </x:c>
      <x:c r="C2328" s="10" t="str">
        <x:v>I2-024-P02</x:v>
      </x:c>
      <x:c r="D2328" s="10" t="str">
        <x:v>RUN_01</x:v>
      </x:c>
      <x:c r="E2328" s="10" t="str">
        <x:v>ORIGINAL_LEDGER</x:v>
      </x:c>
      <x:c r="F2328" s="10" t="str">
        <x:v>PASS</x:v>
      </x:c>
      <x:c r="G2328" s="10" t="str">
        <x:v>FAIL</x:v>
      </x:c>
      <x:c r="H2328" s="10" t="str">
        <x:v>EXECUTED</x:v>
      </x:c>
      <x:c r="I2328" s="10" t="str">
        <x:v>PARSED</x:v>
      </x:c>
      <x:c r="J2328" s="10" t="str">
        <x:v>NO_SEMANTIC_VALIDATOR_DETERMINISTIC_PASS</x:v>
      </x:c>
      <x:c r="K2328" s="10" t="str">
        <x:v>6f3c03659884525d92dcb8b7b4049e5a9d6a33a3602dcfa03b2e66dad2f9caf5</x:v>
      </x:c>
      <x:c r="L2328" s="10" t="str">
        <x:v>historical_three</x:v>
      </x:c>
      <x:c r="M2328" s="10" t="n">
        <x:v>0</x:v>
      </x:c>
      <x:c r="N2328" s="10" t="n">
        <x:v>0</x:v>
      </x:c>
      <x:c r="O2328" s="10" t="n">
        <x:v>1</x:v>
      </x:c>
      <x:c r="P2328" s="9" t="str">
        <x:f>'CaseReview'!U142</x:f>
        <x:v>PASS</x:v>
      </x:c>
      <x:c r="Q2328" s="9" t="n">
        <x:f>IF(AND(T2328=1,G2328=P2328),1,0)</x:f>
        <x:v>0</x:v>
      </x:c>
      <x:c r="R2328" s="9" t="n">
        <x:f>IF(AND(T2328=1,G2328="PASS",P2328="FAIL"),1,0)</x:f>
        <x:v>0</x:v>
      </x:c>
      <x:c r="S2328" s="9" t="n">
        <x:f>IF(AND(T2328=1,G2328="FAIL",P2328="PASS"),1,0)</x:f>
        <x:v>1</x:v>
      </x:c>
      <x:c r="T2328" s="9" t="n">
        <x:v>1</x:v>
      </x:c>
      <x:c r="U2328" s="9" t="n">
        <x:v>9</x:v>
      </x:c>
      <x:c r="V2328" s="9" t="str">
        <x:v>MVP/SHACL_GENERATION_PIPELINE/experiments/LUNA_NO_SEMANTIC_VALIDATOR/RUN_01/runs/RUN-I2-024-20260901T095528613812Z/artifacts/attempt_01/candidate_shape.ttl</x:v>
      </x:c>
    </x:row>
    <x:row r="2329" ht="22" customHeight="1">
      <x:c r="A2329" s="10" t="str">
        <x:v>NO_SEMANTIC</x:v>
      </x:c>
      <x:c r="B2329" s="10" t="str">
        <x:v>I2-024</x:v>
      </x:c>
      <x:c r="C2329" s="10" t="str">
        <x:v>I2-024-P03</x:v>
      </x:c>
      <x:c r="D2329" s="10" t="str">
        <x:v>RUN_01</x:v>
      </x:c>
      <x:c r="E2329" s="10" t="str">
        <x:v>ORIGINAL_LEDGER</x:v>
      </x:c>
      <x:c r="F2329" s="10" t="str">
        <x:v>PASS</x:v>
      </x:c>
      <x:c r="G2329" s="10" t="str">
        <x:v>FAIL</x:v>
      </x:c>
      <x:c r="H2329" s="10" t="str">
        <x:v>EXECUTED</x:v>
      </x:c>
      <x:c r="I2329" s="10" t="str">
        <x:v>PARSED</x:v>
      </x:c>
      <x:c r="J2329" s="10" t="str">
        <x:v>NO_SEMANTIC_VALIDATOR_DETERMINISTIC_PASS</x:v>
      </x:c>
      <x:c r="K2329" s="10" t="str">
        <x:v>6f3c03659884525d92dcb8b7b4049e5a9d6a33a3602dcfa03b2e66dad2f9caf5</x:v>
      </x:c>
      <x:c r="L2329" s="10" t="str">
        <x:v>historical_three</x:v>
      </x:c>
      <x:c r="M2329" s="10" t="n">
        <x:v>0</x:v>
      </x:c>
      <x:c r="N2329" s="10" t="n">
        <x:v>0</x:v>
      </x:c>
      <x:c r="O2329" s="10" t="n">
        <x:v>1</x:v>
      </x:c>
      <x:c r="P2329" s="9" t="str">
        <x:f>'CaseReview'!U143</x:f>
        <x:v>PASS</x:v>
      </x:c>
      <x:c r="Q2329" s="9" t="n">
        <x:f>IF(AND(T2329=1,G2329=P2329),1,0)</x:f>
        <x:v>0</x:v>
      </x:c>
      <x:c r="R2329" s="9" t="n">
        <x:f>IF(AND(T2329=1,G2329="PASS",P2329="FAIL"),1,0)</x:f>
        <x:v>0</x:v>
      </x:c>
      <x:c r="S2329" s="9" t="n">
        <x:f>IF(AND(T2329=1,G2329="FAIL",P2329="PASS"),1,0)</x:f>
        <x:v>1</x:v>
      </x:c>
      <x:c r="T2329" s="9" t="n">
        <x:v>1</x:v>
      </x:c>
      <x:c r="U2329" s="9" t="n">
        <x:v>9</x:v>
      </x:c>
      <x:c r="V2329" s="9" t="str">
        <x:v>MVP/SHACL_GENERATION_PIPELINE/experiments/LUNA_NO_SEMANTIC_VALIDATOR/RUN_01/runs/RUN-I2-024-20260901T095528613812Z/artifacts/attempt_01/candidate_shape.ttl</x:v>
      </x:c>
    </x:row>
    <x:row r="2330" ht="22" customHeight="1">
      <x:c r="A2330" s="10" t="str">
        <x:v>NO_SEMANTIC</x:v>
      </x:c>
      <x:c r="B2330" s="10" t="str">
        <x:v>I2-024</x:v>
      </x:c>
      <x:c r="C2330" s="10" t="str">
        <x:v>I2-024-P04</x:v>
      </x:c>
      <x:c r="D2330" s="10" t="str">
        <x:v>RUN_01</x:v>
      </x:c>
      <x:c r="E2330" s="10" t="str">
        <x:v>ORIGINAL_LEDGER</x:v>
      </x:c>
      <x:c r="F2330" s="10" t="str">
        <x:v>PASS</x:v>
      </x:c>
      <x:c r="G2330" s="10" t="str">
        <x:v>FAIL</x:v>
      </x:c>
      <x:c r="H2330" s="10" t="str">
        <x:v>EXECUTED</x:v>
      </x:c>
      <x:c r="I2330" s="10" t="str">
        <x:v>PARSED</x:v>
      </x:c>
      <x:c r="J2330" s="10" t="str">
        <x:v>NO_SEMANTIC_VALIDATOR_DETERMINISTIC_PASS</x:v>
      </x:c>
      <x:c r="K2330" s="10" t="str">
        <x:v>6f3c03659884525d92dcb8b7b4049e5a9d6a33a3602dcfa03b2e66dad2f9caf5</x:v>
      </x:c>
      <x:c r="L2330" s="10" t="str">
        <x:v>historical_three</x:v>
      </x:c>
      <x:c r="M2330" s="10" t="n">
        <x:v>0</x:v>
      </x:c>
      <x:c r="N2330" s="10" t="n">
        <x:v>0</x:v>
      </x:c>
      <x:c r="O2330" s="10" t="n">
        <x:v>1</x:v>
      </x:c>
      <x:c r="P2330" s="9" t="str">
        <x:f>'CaseReview'!U144</x:f>
        <x:v>PASS</x:v>
      </x:c>
      <x:c r="Q2330" s="9" t="n">
        <x:f>IF(AND(T2330=1,G2330=P2330),1,0)</x:f>
        <x:v>0</x:v>
      </x:c>
      <x:c r="R2330" s="9" t="n">
        <x:f>IF(AND(T2330=1,G2330="PASS",P2330="FAIL"),1,0)</x:f>
        <x:v>0</x:v>
      </x:c>
      <x:c r="S2330" s="9" t="n">
        <x:f>IF(AND(T2330=1,G2330="FAIL",P2330="PASS"),1,0)</x:f>
        <x:v>1</x:v>
      </x:c>
      <x:c r="T2330" s="9" t="n">
        <x:v>1</x:v>
      </x:c>
      <x:c r="U2330" s="9" t="n">
        <x:v>9</x:v>
      </x:c>
      <x:c r="V2330" s="9" t="str">
        <x:v>MVP/SHACL_GENERATION_PIPELINE/experiments/LUNA_NO_SEMANTIC_VALIDATOR/RUN_01/runs/RUN-I2-024-20260901T095528613812Z/artifacts/attempt_01/candidate_shape.ttl</x:v>
      </x:c>
    </x:row>
    <x:row r="2331" ht="22" customHeight="1">
      <x:c r="A2331" s="10" t="str">
        <x:v>NO_SEMANTIC</x:v>
      </x:c>
      <x:c r="B2331" s="10" t="str">
        <x:v>I2-026</x:v>
      </x:c>
      <x:c r="C2331" s="10" t="str">
        <x:v>I2-026-F01</x:v>
      </x:c>
      <x:c r="D2331" s="10" t="str">
        <x:v>RUN_01</x:v>
      </x:c>
      <x:c r="E2331" s="10" t="str">
        <x:v>ORIGINAL_LEDGER</x:v>
      </x:c>
      <x:c r="F2331" s="10" t="str">
        <x:v>FAIL</x:v>
      </x:c>
      <x:c r="G2331" s="10" t="str">
        <x:v>FAIL</x:v>
      </x:c>
      <x:c r="H2331" s="10" t="str">
        <x:v>EXECUTED</x:v>
      </x:c>
      <x:c r="I2331" s="10" t="str">
        <x:v>PARSED</x:v>
      </x:c>
      <x:c r="J2331" s="10" t="str">
        <x:v>NO_SEMANTIC_VALIDATOR_DETERMINISTIC_PASS</x:v>
      </x:c>
      <x:c r="K2331" s="10" t="str">
        <x:v>529f0c4636fd36ace3012faae9282deaa1e55856fef0b56d26e8d2e5e7092ea6</x:v>
      </x:c>
      <x:c r="L2331" s="10" t="str">
        <x:v>historical_three</x:v>
      </x:c>
      <x:c r="M2331" s="10" t="n">
        <x:v>1</x:v>
      </x:c>
      <x:c r="N2331" s="10" t="n">
        <x:v>0</x:v>
      </x:c>
      <x:c r="O2331" s="10" t="n">
        <x:v>0</x:v>
      </x:c>
      <x:c r="P2331" s="9" t="str">
        <x:f>'CaseReview'!U145</x:f>
        <x:v>FAIL</x:v>
      </x:c>
      <x:c r="Q2331" s="9" t="n">
        <x:f>IF(AND(T2331=1,G2331=P2331),1,0)</x:f>
        <x:v>1</x:v>
      </x:c>
      <x:c r="R2331" s="9" t="n">
        <x:f>IF(AND(T2331=1,G2331="PASS",P2331="FAIL"),1,0)</x:f>
        <x:v>0</x:v>
      </x:c>
      <x:c r="S2331" s="9" t="n">
        <x:f>IF(AND(T2331=1,G2331="FAIL",P2331="PASS"),1,0)</x:f>
        <x:v>0</x:v>
      </x:c>
      <x:c r="T2331" s="9" t="n">
        <x:v>1</x:v>
      </x:c>
      <x:c r="U2331" s="9" t="n">
        <x:v>8</x:v>
      </x:c>
      <x:c r="V2331" s="9" t="str">
        <x:v>MVP/SHACL_GENERATION_PIPELINE/experiments/LUNA_NO_SEMANTIC_VALIDATOR/RUN_01/runs/RUN-I2-026-20260901T095545634673Z/artifacts/attempt_01/candidate_shape.ttl</x:v>
      </x:c>
    </x:row>
    <x:row r="2332" ht="22" customHeight="1">
      <x:c r="A2332" s="10" t="str">
        <x:v>NO_SEMANTIC</x:v>
      </x:c>
      <x:c r="B2332" s="10" t="str">
        <x:v>I2-026</x:v>
      </x:c>
      <x:c r="C2332" s="10" t="str">
        <x:v>I2-026-F02</x:v>
      </x:c>
      <x:c r="D2332" s="10" t="str">
        <x:v>RUN_01</x:v>
      </x:c>
      <x:c r="E2332" s="10" t="str">
        <x:v>ORIGINAL_LEDGER</x:v>
      </x:c>
      <x:c r="F2332" s="10" t="str">
        <x:v>FAIL</x:v>
      </x:c>
      <x:c r="G2332" s="10" t="str">
        <x:v>FAIL</x:v>
      </x:c>
      <x:c r="H2332" s="10" t="str">
        <x:v>EXECUTED</x:v>
      </x:c>
      <x:c r="I2332" s="10" t="str">
        <x:v>PARSED</x:v>
      </x:c>
      <x:c r="J2332" s="10" t="str">
        <x:v>NO_SEMANTIC_VALIDATOR_DETERMINISTIC_PASS</x:v>
      </x:c>
      <x:c r="K2332" s="10" t="str">
        <x:v>529f0c4636fd36ace3012faae9282deaa1e55856fef0b56d26e8d2e5e7092ea6</x:v>
      </x:c>
      <x:c r="L2332" s="10" t="str">
        <x:v>historical_three</x:v>
      </x:c>
      <x:c r="M2332" s="10" t="n">
        <x:v>1</x:v>
      </x:c>
      <x:c r="N2332" s="10" t="n">
        <x:v>0</x:v>
      </x:c>
      <x:c r="O2332" s="10" t="n">
        <x:v>0</x:v>
      </x:c>
      <x:c r="P2332" s="9" t="str">
        <x:f>'CaseReview'!U146</x:f>
        <x:v>FAIL</x:v>
      </x:c>
      <x:c r="Q2332" s="9" t="n">
        <x:f>IF(AND(T2332=1,G2332=P2332),1,0)</x:f>
        <x:v>1</x:v>
      </x:c>
      <x:c r="R2332" s="9" t="n">
        <x:f>IF(AND(T2332=1,G2332="PASS",P2332="FAIL"),1,0)</x:f>
        <x:v>0</x:v>
      </x:c>
      <x:c r="S2332" s="9" t="n">
        <x:f>IF(AND(T2332=1,G2332="FAIL",P2332="PASS"),1,0)</x:f>
        <x:v>0</x:v>
      </x:c>
      <x:c r="T2332" s="9" t="n">
        <x:v>1</x:v>
      </x:c>
      <x:c r="U2332" s="9" t="n">
        <x:v>8</x:v>
      </x:c>
      <x:c r="V2332" s="9" t="str">
        <x:v>MVP/SHACL_GENERATION_PIPELINE/experiments/LUNA_NO_SEMANTIC_VALIDATOR/RUN_01/runs/RUN-I2-026-20260901T095545634673Z/artifacts/attempt_01/candidate_shape.ttl</x:v>
      </x:c>
    </x:row>
    <x:row r="2333" ht="22" customHeight="1">
      <x:c r="A2333" s="10" t="str">
        <x:v>NO_SEMANTIC</x:v>
      </x:c>
      <x:c r="B2333" s="10" t="str">
        <x:v>I2-026</x:v>
      </x:c>
      <x:c r="C2333" s="10" t="str">
        <x:v>I2-026-F03</x:v>
      </x:c>
      <x:c r="D2333" s="10" t="str">
        <x:v>RUN_01</x:v>
      </x:c>
      <x:c r="E2333" s="10" t="str">
        <x:v>ORIGINAL_LEDGER</x:v>
      </x:c>
      <x:c r="F2333" s="10" t="str">
        <x:v>FAIL</x:v>
      </x:c>
      <x:c r="G2333" s="10" t="str">
        <x:v>FAIL</x:v>
      </x:c>
      <x:c r="H2333" s="10" t="str">
        <x:v>EXECUTED</x:v>
      </x:c>
      <x:c r="I2333" s="10" t="str">
        <x:v>PARSED</x:v>
      </x:c>
      <x:c r="J2333" s="10" t="str">
        <x:v>NO_SEMANTIC_VALIDATOR_DETERMINISTIC_PASS</x:v>
      </x:c>
      <x:c r="K2333" s="10" t="str">
        <x:v>529f0c4636fd36ace3012faae9282deaa1e55856fef0b56d26e8d2e5e7092ea6</x:v>
      </x:c>
      <x:c r="L2333" s="10" t="str">
        <x:v>historical_three</x:v>
      </x:c>
      <x:c r="M2333" s="10" t="n">
        <x:v>1</x:v>
      </x:c>
      <x:c r="N2333" s="10" t="n">
        <x:v>0</x:v>
      </x:c>
      <x:c r="O2333" s="10" t="n">
        <x:v>0</x:v>
      </x:c>
      <x:c r="P2333" s="9" t="str">
        <x:f>'CaseReview'!U147</x:f>
        <x:v>FAIL</x:v>
      </x:c>
      <x:c r="Q2333" s="9" t="n">
        <x:f>IF(AND(T2333=1,G2333=P2333),1,0)</x:f>
        <x:v>1</x:v>
      </x:c>
      <x:c r="R2333" s="9" t="n">
        <x:f>IF(AND(T2333=1,G2333="PASS",P2333="FAIL"),1,0)</x:f>
        <x:v>0</x:v>
      </x:c>
      <x:c r="S2333" s="9" t="n">
        <x:f>IF(AND(T2333=1,G2333="FAIL",P2333="PASS"),1,0)</x:f>
        <x:v>0</x:v>
      </x:c>
      <x:c r="T2333" s="9" t="n">
        <x:v>1</x:v>
      </x:c>
      <x:c r="U2333" s="9" t="n">
        <x:v>8</x:v>
      </x:c>
      <x:c r="V2333" s="9" t="str">
        <x:v>MVP/SHACL_GENERATION_PIPELINE/experiments/LUNA_NO_SEMANTIC_VALIDATOR/RUN_01/runs/RUN-I2-026-20260901T095545634673Z/artifacts/attempt_01/candidate_shape.ttl</x:v>
      </x:c>
    </x:row>
    <x:row r="2334" ht="22" customHeight="1">
      <x:c r="A2334" s="10" t="str">
        <x:v>NO_SEMANTIC</x:v>
      </x:c>
      <x:c r="B2334" s="10" t="str">
        <x:v>I2-026</x:v>
      </x:c>
      <x:c r="C2334" s="10" t="str">
        <x:v>I2-026-F04</x:v>
      </x:c>
      <x:c r="D2334" s="10" t="str">
        <x:v>RUN_01</x:v>
      </x:c>
      <x:c r="E2334" s="10" t="str">
        <x:v>ORIGINAL_LEDGER</x:v>
      </x:c>
      <x:c r="F2334" s="10" t="str">
        <x:v>FAIL</x:v>
      </x:c>
      <x:c r="G2334" s="10" t="str">
        <x:v>FAIL</x:v>
      </x:c>
      <x:c r="H2334" s="10" t="str">
        <x:v>EXECUTED</x:v>
      </x:c>
      <x:c r="I2334" s="10" t="str">
        <x:v>PARSED</x:v>
      </x:c>
      <x:c r="J2334" s="10" t="str">
        <x:v>NO_SEMANTIC_VALIDATOR_DETERMINISTIC_PASS</x:v>
      </x:c>
      <x:c r="K2334" s="10" t="str">
        <x:v>529f0c4636fd36ace3012faae9282deaa1e55856fef0b56d26e8d2e5e7092ea6</x:v>
      </x:c>
      <x:c r="L2334" s="10" t="str">
        <x:v>historical_three</x:v>
      </x:c>
      <x:c r="M2334" s="10" t="n">
        <x:v>1</x:v>
      </x:c>
      <x:c r="N2334" s="10" t="n">
        <x:v>0</x:v>
      </x:c>
      <x:c r="O2334" s="10" t="n">
        <x:v>0</x:v>
      </x:c>
      <x:c r="P2334" s="9" t="str">
        <x:f>'CaseReview'!U148</x:f>
        <x:v>FAIL</x:v>
      </x:c>
      <x:c r="Q2334" s="9" t="n">
        <x:f>IF(AND(T2334=1,G2334=P2334),1,0)</x:f>
        <x:v>1</x:v>
      </x:c>
      <x:c r="R2334" s="9" t="n">
        <x:f>IF(AND(T2334=1,G2334="PASS",P2334="FAIL"),1,0)</x:f>
        <x:v>0</x:v>
      </x:c>
      <x:c r="S2334" s="9" t="n">
        <x:f>IF(AND(T2334=1,G2334="FAIL",P2334="PASS"),1,0)</x:f>
        <x:v>0</x:v>
      </x:c>
      <x:c r="T2334" s="9" t="n">
        <x:v>1</x:v>
      </x:c>
      <x:c r="U2334" s="9" t="n">
        <x:v>8</x:v>
      </x:c>
      <x:c r="V2334" s="9" t="str">
        <x:v>MVP/SHACL_GENERATION_PIPELINE/experiments/LUNA_NO_SEMANTIC_VALIDATOR/RUN_01/runs/RUN-I2-026-20260901T095545634673Z/artifacts/attempt_01/candidate_shape.ttl</x:v>
      </x:c>
    </x:row>
    <x:row r="2335" ht="22" customHeight="1">
      <x:c r="A2335" s="10" t="str">
        <x:v>NO_SEMANTIC</x:v>
      </x:c>
      <x:c r="B2335" s="10" t="str">
        <x:v>I2-026</x:v>
      </x:c>
      <x:c r="C2335" s="10" t="str">
        <x:v>I2-026-P01</x:v>
      </x:c>
      <x:c r="D2335" s="10" t="str">
        <x:v>RUN_01</x:v>
      </x:c>
      <x:c r="E2335" s="10" t="str">
        <x:v>ORIGINAL_LEDGER</x:v>
      </x:c>
      <x:c r="F2335" s="10" t="str">
        <x:v>PASS</x:v>
      </x:c>
      <x:c r="G2335" s="10" t="str">
        <x:v>FAIL</x:v>
      </x:c>
      <x:c r="H2335" s="10" t="str">
        <x:v>EXECUTED</x:v>
      </x:c>
      <x:c r="I2335" s="10" t="str">
        <x:v>PARSED</x:v>
      </x:c>
      <x:c r="J2335" s="10" t="str">
        <x:v>NO_SEMANTIC_VALIDATOR_DETERMINISTIC_PASS</x:v>
      </x:c>
      <x:c r="K2335" s="10" t="str">
        <x:v>529f0c4636fd36ace3012faae9282deaa1e55856fef0b56d26e8d2e5e7092ea6</x:v>
      </x:c>
      <x:c r="L2335" s="10" t="str">
        <x:v>historical_three</x:v>
      </x:c>
      <x:c r="M2335" s="10" t="n">
        <x:v>0</x:v>
      </x:c>
      <x:c r="N2335" s="10" t="n">
        <x:v>0</x:v>
      </x:c>
      <x:c r="O2335" s="10" t="n">
        <x:v>1</x:v>
      </x:c>
      <x:c r="P2335" s="9" t="str">
        <x:f>'CaseReview'!U149</x:f>
        <x:v>PASS</x:v>
      </x:c>
      <x:c r="Q2335" s="9" t="n">
        <x:f>IF(AND(T2335=1,G2335=P2335),1,0)</x:f>
        <x:v>0</x:v>
      </x:c>
      <x:c r="R2335" s="9" t="n">
        <x:f>IF(AND(T2335=1,G2335="PASS",P2335="FAIL"),1,0)</x:f>
        <x:v>0</x:v>
      </x:c>
      <x:c r="S2335" s="9" t="n">
        <x:f>IF(AND(T2335=1,G2335="FAIL",P2335="PASS"),1,0)</x:f>
        <x:v>1</x:v>
      </x:c>
      <x:c r="T2335" s="9" t="n">
        <x:v>1</x:v>
      </x:c>
      <x:c r="U2335" s="9" t="n">
        <x:v>8</x:v>
      </x:c>
      <x:c r="V2335" s="9" t="str">
        <x:v>MVP/SHACL_GENERATION_PIPELINE/experiments/LUNA_NO_SEMANTIC_VALIDATOR/RUN_01/runs/RUN-I2-026-20260901T095545634673Z/artifacts/attempt_01/candidate_shape.ttl</x:v>
      </x:c>
    </x:row>
    <x:row r="2336" ht="22" customHeight="1">
      <x:c r="A2336" s="10" t="str">
        <x:v>NO_SEMANTIC</x:v>
      </x:c>
      <x:c r="B2336" s="10" t="str">
        <x:v>I2-026</x:v>
      </x:c>
      <x:c r="C2336" s="10" t="str">
        <x:v>I2-026-P02</x:v>
      </x:c>
      <x:c r="D2336" s="10" t="str">
        <x:v>RUN_01</x:v>
      </x:c>
      <x:c r="E2336" s="10" t="str">
        <x:v>ORIGINAL_LEDGER</x:v>
      </x:c>
      <x:c r="F2336" s="10" t="str">
        <x:v>PASS</x:v>
      </x:c>
      <x:c r="G2336" s="10" t="str">
        <x:v>FAIL</x:v>
      </x:c>
      <x:c r="H2336" s="10" t="str">
        <x:v>EXECUTED</x:v>
      </x:c>
      <x:c r="I2336" s="10" t="str">
        <x:v>PARSED</x:v>
      </x:c>
      <x:c r="J2336" s="10" t="str">
        <x:v>NO_SEMANTIC_VALIDATOR_DETERMINISTIC_PASS</x:v>
      </x:c>
      <x:c r="K2336" s="10" t="str">
        <x:v>529f0c4636fd36ace3012faae9282deaa1e55856fef0b56d26e8d2e5e7092ea6</x:v>
      </x:c>
      <x:c r="L2336" s="10" t="str">
        <x:v>historical_three</x:v>
      </x:c>
      <x:c r="M2336" s="10" t="n">
        <x:v>0</x:v>
      </x:c>
      <x:c r="N2336" s="10" t="n">
        <x:v>0</x:v>
      </x:c>
      <x:c r="O2336" s="10" t="n">
        <x:v>1</x:v>
      </x:c>
      <x:c r="P2336" s="9" t="str">
        <x:f>'CaseReview'!U150</x:f>
        <x:v>PASS</x:v>
      </x:c>
      <x:c r="Q2336" s="9" t="n">
        <x:f>IF(AND(T2336=1,G2336=P2336),1,0)</x:f>
        <x:v>0</x:v>
      </x:c>
      <x:c r="R2336" s="9" t="n">
        <x:f>IF(AND(T2336=1,G2336="PASS",P2336="FAIL"),1,0)</x:f>
        <x:v>0</x:v>
      </x:c>
      <x:c r="S2336" s="9" t="n">
        <x:f>IF(AND(T2336=1,G2336="FAIL",P2336="PASS"),1,0)</x:f>
        <x:v>1</x:v>
      </x:c>
      <x:c r="T2336" s="9" t="n">
        <x:v>1</x:v>
      </x:c>
      <x:c r="U2336" s="9" t="n">
        <x:v>8</x:v>
      </x:c>
      <x:c r="V2336" s="9" t="str">
        <x:v>MVP/SHACL_GENERATION_PIPELINE/experiments/LUNA_NO_SEMANTIC_VALIDATOR/RUN_01/runs/RUN-I2-026-20260901T095545634673Z/artifacts/attempt_01/candidate_shape.ttl</x:v>
      </x:c>
    </x:row>
    <x:row r="2337" ht="22" customHeight="1">
      <x:c r="A2337" s="10" t="str">
        <x:v>NO_SEMANTIC</x:v>
      </x:c>
      <x:c r="B2337" s="10" t="str">
        <x:v>I2-026</x:v>
      </x:c>
      <x:c r="C2337" s="10" t="str">
        <x:v>I2-026-P03</x:v>
      </x:c>
      <x:c r="D2337" s="10" t="str">
        <x:v>RUN_01</x:v>
      </x:c>
      <x:c r="E2337" s="10" t="str">
        <x:v>ORIGINAL_LEDGER</x:v>
      </x:c>
      <x:c r="F2337" s="10" t="str">
        <x:v>PASS</x:v>
      </x:c>
      <x:c r="G2337" s="10" t="str">
        <x:v>FAIL</x:v>
      </x:c>
      <x:c r="H2337" s="10" t="str">
        <x:v>EXECUTED</x:v>
      </x:c>
      <x:c r="I2337" s="10" t="str">
        <x:v>PARSED</x:v>
      </x:c>
      <x:c r="J2337" s="10" t="str">
        <x:v>NO_SEMANTIC_VALIDATOR_DETERMINISTIC_PASS</x:v>
      </x:c>
      <x:c r="K2337" s="10" t="str">
        <x:v>529f0c4636fd36ace3012faae9282deaa1e55856fef0b56d26e8d2e5e7092ea6</x:v>
      </x:c>
      <x:c r="L2337" s="10" t="str">
        <x:v>historical_three</x:v>
      </x:c>
      <x:c r="M2337" s="10" t="n">
        <x:v>0</x:v>
      </x:c>
      <x:c r="N2337" s="10" t="n">
        <x:v>0</x:v>
      </x:c>
      <x:c r="O2337" s="10" t="n">
        <x:v>1</x:v>
      </x:c>
      <x:c r="P2337" s="9" t="str">
        <x:f>'CaseReview'!U151</x:f>
        <x:v>PASS</x:v>
      </x:c>
      <x:c r="Q2337" s="9" t="n">
        <x:f>IF(AND(T2337=1,G2337=P2337),1,0)</x:f>
        <x:v>0</x:v>
      </x:c>
      <x:c r="R2337" s="9" t="n">
        <x:f>IF(AND(T2337=1,G2337="PASS",P2337="FAIL"),1,0)</x:f>
        <x:v>0</x:v>
      </x:c>
      <x:c r="S2337" s="9" t="n">
        <x:f>IF(AND(T2337=1,G2337="FAIL",P2337="PASS"),1,0)</x:f>
        <x:v>1</x:v>
      </x:c>
      <x:c r="T2337" s="9" t="n">
        <x:v>1</x:v>
      </x:c>
      <x:c r="U2337" s="9" t="n">
        <x:v>8</x:v>
      </x:c>
      <x:c r="V2337" s="9" t="str">
        <x:v>MVP/SHACL_GENERATION_PIPELINE/experiments/LUNA_NO_SEMANTIC_VALIDATOR/RUN_01/runs/RUN-I2-026-20260901T095545634673Z/artifacts/attempt_01/candidate_shape.ttl</x:v>
      </x:c>
    </x:row>
    <x:row r="2338" ht="22" customHeight="1">
      <x:c r="A2338" s="10" t="str">
        <x:v>NO_SEMANTIC</x:v>
      </x:c>
      <x:c r="B2338" s="10" t="str">
        <x:v>I2-026</x:v>
      </x:c>
      <x:c r="C2338" s="10" t="str">
        <x:v>I2-026-P04</x:v>
      </x:c>
      <x:c r="D2338" s="10" t="str">
        <x:v>RUN_01</x:v>
      </x:c>
      <x:c r="E2338" s="10" t="str">
        <x:v>ORIGINAL_LEDGER</x:v>
      </x:c>
      <x:c r="F2338" s="10" t="str">
        <x:v>PASS</x:v>
      </x:c>
      <x:c r="G2338" s="10" t="str">
        <x:v>FAIL</x:v>
      </x:c>
      <x:c r="H2338" s="10" t="str">
        <x:v>EXECUTED</x:v>
      </x:c>
      <x:c r="I2338" s="10" t="str">
        <x:v>PARSED</x:v>
      </x:c>
      <x:c r="J2338" s="10" t="str">
        <x:v>NO_SEMANTIC_VALIDATOR_DETERMINISTIC_PASS</x:v>
      </x:c>
      <x:c r="K2338" s="10" t="str">
        <x:v>529f0c4636fd36ace3012faae9282deaa1e55856fef0b56d26e8d2e5e7092ea6</x:v>
      </x:c>
      <x:c r="L2338" s="10" t="str">
        <x:v>historical_three</x:v>
      </x:c>
      <x:c r="M2338" s="10" t="n">
        <x:v>0</x:v>
      </x:c>
      <x:c r="N2338" s="10" t="n">
        <x:v>0</x:v>
      </x:c>
      <x:c r="O2338" s="10" t="n">
        <x:v>1</x:v>
      </x:c>
      <x:c r="P2338" s="9" t="str">
        <x:f>'CaseReview'!U152</x:f>
        <x:v>PASS</x:v>
      </x:c>
      <x:c r="Q2338" s="9" t="n">
        <x:f>IF(AND(T2338=1,G2338=P2338),1,0)</x:f>
        <x:v>0</x:v>
      </x:c>
      <x:c r="R2338" s="9" t="n">
        <x:f>IF(AND(T2338=1,G2338="PASS",P2338="FAIL"),1,0)</x:f>
        <x:v>0</x:v>
      </x:c>
      <x:c r="S2338" s="9" t="n">
        <x:f>IF(AND(T2338=1,G2338="FAIL",P2338="PASS"),1,0)</x:f>
        <x:v>1</x:v>
      </x:c>
      <x:c r="T2338" s="9" t="n">
        <x:v>1</x:v>
      </x:c>
      <x:c r="U2338" s="9" t="n">
        <x:v>8</x:v>
      </x:c>
      <x:c r="V2338" s="9" t="str">
        <x:v>MVP/SHACL_GENERATION_PIPELINE/experiments/LUNA_NO_SEMANTIC_VALIDATOR/RUN_01/runs/RUN-I2-026-20260901T095545634673Z/artifacts/attempt_01/candidate_shape.ttl</x:v>
      </x:c>
    </x:row>
    <x:row r="2339" ht="22" customHeight="1">
      <x:c r="A2339" s="10" t="str">
        <x:v>NO_SEMANTIC</x:v>
      </x:c>
      <x:c r="B2339" s="10" t="str">
        <x:v>I2-029</x:v>
      </x:c>
      <x:c r="C2339" s="10" t="str">
        <x:v>I2-029-F01</x:v>
      </x:c>
      <x:c r="D2339" s="10" t="str">
        <x:v>RUN_01</x:v>
      </x:c>
      <x:c r="E2339" s="10" t="str">
        <x:v>ORIGINAL_LEDGER</x:v>
      </x:c>
      <x:c r="F2339" s="10" t="str">
        <x:v>FAIL</x:v>
      </x:c>
      <x:c r="G2339" s="10" t="str">
        <x:v>NO_VERDICT</x:v>
      </x:c>
      <x:c r="H2339" s="10" t="str">
        <x:v>INFRASTRUCTURE_FAILURE</x:v>
      </x:c>
      <x:c r="I2339" s="10" t="str">
        <x:v>NOT_PARSED</x:v>
      </x:c>
      <x:c r="J2339" s="10" t="str">
        <x:v>SYNTAX_REPAIR_EXHAUSTED</x:v>
      </x:c>
      <x:c r="K2339" s="10" t="str"/>
      <x:c r="L2339" s="10" t="str">
        <x:v>historical_three</x:v>
      </x:c>
      <x:c r="M2339" s="10" t="n">
        <x:v>0</x:v>
      </x:c>
      <x:c r="N2339" s="10" t="n">
        <x:v>0</x:v>
      </x:c>
      <x:c r="O2339" s="10" t="n">
        <x:v>0</x:v>
      </x:c>
      <x:c r="P2339" s="9" t="str">
        <x:f>'CaseReview'!U153</x:f>
        <x:v>FAIL</x:v>
      </x:c>
      <x:c r="Q2339" s="9" t="n">
        <x:f>IF(AND(T2339=1,G2339=P2339),1,0)</x:f>
        <x:v>0</x:v>
      </x:c>
      <x:c r="R2339" s="9" t="n">
        <x:f>IF(AND(T2339=1,G2339="PASS",P2339="FAIL"),1,0)</x:f>
        <x:v>0</x:v>
      </x:c>
      <x:c r="S2339" s="9" t="n">
        <x:f>IF(AND(T2339=1,G2339="FAIL",P2339="PASS"),1,0)</x:f>
        <x:v>0</x:v>
      </x:c>
      <x:c r="T2339" s="9" t="n">
        <x:v>0</x:v>
      </x:c>
      <x:c r="U2339" s="9" t="n">
        <x:v>6</x:v>
      </x:c>
      <x:c r="V2339" s="9" t="str"/>
    </x:row>
    <x:row r="2340" ht="22" customHeight="1">
      <x:c r="A2340" s="10" t="str">
        <x:v>NO_SEMANTIC</x:v>
      </x:c>
      <x:c r="B2340" s="10" t="str">
        <x:v>I2-029</x:v>
      </x:c>
      <x:c r="C2340" s="10" t="str">
        <x:v>I2-029-F02</x:v>
      </x:c>
      <x:c r="D2340" s="10" t="str">
        <x:v>RUN_01</x:v>
      </x:c>
      <x:c r="E2340" s="10" t="str">
        <x:v>ORIGINAL_LEDGER</x:v>
      </x:c>
      <x:c r="F2340" s="10" t="str">
        <x:v>FAIL</x:v>
      </x:c>
      <x:c r="G2340" s="10" t="str">
        <x:v>NO_VERDICT</x:v>
      </x:c>
      <x:c r="H2340" s="10" t="str">
        <x:v>INFRASTRUCTURE_FAILURE</x:v>
      </x:c>
      <x:c r="I2340" s="10" t="str">
        <x:v>NOT_PARSED</x:v>
      </x:c>
      <x:c r="J2340" s="10" t="str">
        <x:v>SYNTAX_REPAIR_EXHAUSTED</x:v>
      </x:c>
      <x:c r="K2340" s="10" t="str"/>
      <x:c r="L2340" s="10" t="str">
        <x:v>historical_three</x:v>
      </x:c>
      <x:c r="M2340" s="10" t="n">
        <x:v>0</x:v>
      </x:c>
      <x:c r="N2340" s="10" t="n">
        <x:v>0</x:v>
      </x:c>
      <x:c r="O2340" s="10" t="n">
        <x:v>0</x:v>
      </x:c>
      <x:c r="P2340" s="9" t="str">
        <x:f>'CaseReview'!U154</x:f>
        <x:v>FAIL</x:v>
      </x:c>
      <x:c r="Q2340" s="9" t="n">
        <x:f>IF(AND(T2340=1,G2340=P2340),1,0)</x:f>
        <x:v>0</x:v>
      </x:c>
      <x:c r="R2340" s="9" t="n">
        <x:f>IF(AND(T2340=1,G2340="PASS",P2340="FAIL"),1,0)</x:f>
        <x:v>0</x:v>
      </x:c>
      <x:c r="S2340" s="9" t="n">
        <x:f>IF(AND(T2340=1,G2340="FAIL",P2340="PASS"),1,0)</x:f>
        <x:v>0</x:v>
      </x:c>
      <x:c r="T2340" s="9" t="n">
        <x:v>0</x:v>
      </x:c>
      <x:c r="U2340" s="9" t="n">
        <x:v>6</x:v>
      </x:c>
      <x:c r="V2340" s="9" t="str"/>
    </x:row>
    <x:row r="2341" ht="22" customHeight="1">
      <x:c r="A2341" s="10" t="str">
        <x:v>NO_SEMANTIC</x:v>
      </x:c>
      <x:c r="B2341" s="10" t="str">
        <x:v>I2-029</x:v>
      </x:c>
      <x:c r="C2341" s="10" t="str">
        <x:v>I2-029-F03</x:v>
      </x:c>
      <x:c r="D2341" s="10" t="str">
        <x:v>RUN_01</x:v>
      </x:c>
      <x:c r="E2341" s="10" t="str">
        <x:v>ORIGINAL_LEDGER</x:v>
      </x:c>
      <x:c r="F2341" s="10" t="str">
        <x:v>FAIL</x:v>
      </x:c>
      <x:c r="G2341" s="10" t="str">
        <x:v>NO_VERDICT</x:v>
      </x:c>
      <x:c r="H2341" s="10" t="str">
        <x:v>INFRASTRUCTURE_FAILURE</x:v>
      </x:c>
      <x:c r="I2341" s="10" t="str">
        <x:v>NOT_PARSED</x:v>
      </x:c>
      <x:c r="J2341" s="10" t="str">
        <x:v>SYNTAX_REPAIR_EXHAUSTED</x:v>
      </x:c>
      <x:c r="K2341" s="10" t="str"/>
      <x:c r="L2341" s="10" t="str">
        <x:v>historical_three</x:v>
      </x:c>
      <x:c r="M2341" s="10" t="n">
        <x:v>0</x:v>
      </x:c>
      <x:c r="N2341" s="10" t="n">
        <x:v>0</x:v>
      </x:c>
      <x:c r="O2341" s="10" t="n">
        <x:v>0</x:v>
      </x:c>
      <x:c r="P2341" s="9" t="str">
        <x:f>'CaseReview'!U155</x:f>
        <x:v>FAIL</x:v>
      </x:c>
      <x:c r="Q2341" s="9" t="n">
        <x:f>IF(AND(T2341=1,G2341=P2341),1,0)</x:f>
        <x:v>0</x:v>
      </x:c>
      <x:c r="R2341" s="9" t="n">
        <x:f>IF(AND(T2341=1,G2341="PASS",P2341="FAIL"),1,0)</x:f>
        <x:v>0</x:v>
      </x:c>
      <x:c r="S2341" s="9" t="n">
        <x:f>IF(AND(T2341=1,G2341="FAIL",P2341="PASS"),1,0)</x:f>
        <x:v>0</x:v>
      </x:c>
      <x:c r="T2341" s="9" t="n">
        <x:v>0</x:v>
      </x:c>
      <x:c r="U2341" s="9" t="n">
        <x:v>6</x:v>
      </x:c>
      <x:c r="V2341" s="9" t="str"/>
    </x:row>
    <x:row r="2342" ht="22" customHeight="1">
      <x:c r="A2342" s="10" t="str">
        <x:v>NO_SEMANTIC</x:v>
      </x:c>
      <x:c r="B2342" s="10" t="str">
        <x:v>I2-029</x:v>
      </x:c>
      <x:c r="C2342" s="10" t="str">
        <x:v>I2-029-F04</x:v>
      </x:c>
      <x:c r="D2342" s="10" t="str">
        <x:v>RUN_01</x:v>
      </x:c>
      <x:c r="E2342" s="10" t="str">
        <x:v>ORIGINAL_LEDGER</x:v>
      </x:c>
      <x:c r="F2342" s="10" t="str">
        <x:v>FAIL</x:v>
      </x:c>
      <x:c r="G2342" s="10" t="str">
        <x:v>NO_VERDICT</x:v>
      </x:c>
      <x:c r="H2342" s="10" t="str">
        <x:v>INFRASTRUCTURE_FAILURE</x:v>
      </x:c>
      <x:c r="I2342" s="10" t="str">
        <x:v>NOT_PARSED</x:v>
      </x:c>
      <x:c r="J2342" s="10" t="str">
        <x:v>SYNTAX_REPAIR_EXHAUSTED</x:v>
      </x:c>
      <x:c r="K2342" s="10" t="str"/>
      <x:c r="L2342" s="10" t="str">
        <x:v>historical_three</x:v>
      </x:c>
      <x:c r="M2342" s="10" t="n">
        <x:v>0</x:v>
      </x:c>
      <x:c r="N2342" s="10" t="n">
        <x:v>0</x:v>
      </x:c>
      <x:c r="O2342" s="10" t="n">
        <x:v>0</x:v>
      </x:c>
      <x:c r="P2342" s="9" t="str">
        <x:f>'CaseReview'!U156</x:f>
        <x:v>FAIL</x:v>
      </x:c>
      <x:c r="Q2342" s="9" t="n">
        <x:f>IF(AND(T2342=1,G2342=P2342),1,0)</x:f>
        <x:v>0</x:v>
      </x:c>
      <x:c r="R2342" s="9" t="n">
        <x:f>IF(AND(T2342=1,G2342="PASS",P2342="FAIL"),1,0)</x:f>
        <x:v>0</x:v>
      </x:c>
      <x:c r="S2342" s="9" t="n">
        <x:f>IF(AND(T2342=1,G2342="FAIL",P2342="PASS"),1,0)</x:f>
        <x:v>0</x:v>
      </x:c>
      <x:c r="T2342" s="9" t="n">
        <x:v>0</x:v>
      </x:c>
      <x:c r="U2342" s="9" t="n">
        <x:v>6</x:v>
      </x:c>
      <x:c r="V2342" s="9" t="str"/>
    </x:row>
    <x:row r="2343" ht="22" customHeight="1">
      <x:c r="A2343" s="10" t="str">
        <x:v>NO_SEMANTIC</x:v>
      </x:c>
      <x:c r="B2343" s="10" t="str">
        <x:v>I2-029</x:v>
      </x:c>
      <x:c r="C2343" s="10" t="str">
        <x:v>I2-029-P01</x:v>
      </x:c>
      <x:c r="D2343" s="10" t="str">
        <x:v>RUN_01</x:v>
      </x:c>
      <x:c r="E2343" s="10" t="str">
        <x:v>ORIGINAL_LEDGER</x:v>
      </x:c>
      <x:c r="F2343" s="10" t="str">
        <x:v>PASS</x:v>
      </x:c>
      <x:c r="G2343" s="10" t="str">
        <x:v>NO_VERDICT</x:v>
      </x:c>
      <x:c r="H2343" s="10" t="str">
        <x:v>INFRASTRUCTURE_FAILURE</x:v>
      </x:c>
      <x:c r="I2343" s="10" t="str">
        <x:v>NOT_PARSED</x:v>
      </x:c>
      <x:c r="J2343" s="10" t="str">
        <x:v>SYNTAX_REPAIR_EXHAUSTED</x:v>
      </x:c>
      <x:c r="K2343" s="10" t="str"/>
      <x:c r="L2343" s="10" t="str">
        <x:v>historical_three</x:v>
      </x:c>
      <x:c r="M2343" s="10" t="n">
        <x:v>0</x:v>
      </x:c>
      <x:c r="N2343" s="10" t="n">
        <x:v>0</x:v>
      </x:c>
      <x:c r="O2343" s="10" t="n">
        <x:v>0</x:v>
      </x:c>
      <x:c r="P2343" s="9" t="str">
        <x:f>'CaseReview'!U157</x:f>
        <x:v>PASS</x:v>
      </x:c>
      <x:c r="Q2343" s="9" t="n">
        <x:f>IF(AND(T2343=1,G2343=P2343),1,0)</x:f>
        <x:v>0</x:v>
      </x:c>
      <x:c r="R2343" s="9" t="n">
        <x:f>IF(AND(T2343=1,G2343="PASS",P2343="FAIL"),1,0)</x:f>
        <x:v>0</x:v>
      </x:c>
      <x:c r="S2343" s="9" t="n">
        <x:f>IF(AND(T2343=1,G2343="FAIL",P2343="PASS"),1,0)</x:f>
        <x:v>0</x:v>
      </x:c>
      <x:c r="T2343" s="9" t="n">
        <x:v>0</x:v>
      </x:c>
      <x:c r="U2343" s="9" t="n">
        <x:v>6</x:v>
      </x:c>
      <x:c r="V2343" s="9" t="str"/>
    </x:row>
    <x:row r="2344" ht="22" customHeight="1">
      <x:c r="A2344" s="10" t="str">
        <x:v>NO_SEMANTIC</x:v>
      </x:c>
      <x:c r="B2344" s="10" t="str">
        <x:v>I2-029</x:v>
      </x:c>
      <x:c r="C2344" s="10" t="str">
        <x:v>I2-029-P02</x:v>
      </x:c>
      <x:c r="D2344" s="10" t="str">
        <x:v>RUN_01</x:v>
      </x:c>
      <x:c r="E2344" s="10" t="str">
        <x:v>ORIGINAL_LEDGER</x:v>
      </x:c>
      <x:c r="F2344" s="10" t="str">
        <x:v>PASS</x:v>
      </x:c>
      <x:c r="G2344" s="10" t="str">
        <x:v>NO_VERDICT</x:v>
      </x:c>
      <x:c r="H2344" s="10" t="str">
        <x:v>INFRASTRUCTURE_FAILURE</x:v>
      </x:c>
      <x:c r="I2344" s="10" t="str">
        <x:v>NOT_PARSED</x:v>
      </x:c>
      <x:c r="J2344" s="10" t="str">
        <x:v>SYNTAX_REPAIR_EXHAUSTED</x:v>
      </x:c>
      <x:c r="K2344" s="10" t="str"/>
      <x:c r="L2344" s="10" t="str">
        <x:v>historical_three</x:v>
      </x:c>
      <x:c r="M2344" s="10" t="n">
        <x:v>0</x:v>
      </x:c>
      <x:c r="N2344" s="10" t="n">
        <x:v>0</x:v>
      </x:c>
      <x:c r="O2344" s="10" t="n">
        <x:v>0</x:v>
      </x:c>
      <x:c r="P2344" s="9" t="str">
        <x:f>'CaseReview'!U158</x:f>
        <x:v>PASS</x:v>
      </x:c>
      <x:c r="Q2344" s="9" t="n">
        <x:f>IF(AND(T2344=1,G2344=P2344),1,0)</x:f>
        <x:v>0</x:v>
      </x:c>
      <x:c r="R2344" s="9" t="n">
        <x:f>IF(AND(T2344=1,G2344="PASS",P2344="FAIL"),1,0)</x:f>
        <x:v>0</x:v>
      </x:c>
      <x:c r="S2344" s="9" t="n">
        <x:f>IF(AND(T2344=1,G2344="FAIL",P2344="PASS"),1,0)</x:f>
        <x:v>0</x:v>
      </x:c>
      <x:c r="T2344" s="9" t="n">
        <x:v>0</x:v>
      </x:c>
      <x:c r="U2344" s="9" t="n">
        <x:v>6</x:v>
      </x:c>
      <x:c r="V2344" s="9" t="str"/>
    </x:row>
    <x:row r="2345" ht="22" customHeight="1">
      <x:c r="A2345" s="10" t="str">
        <x:v>NO_SEMANTIC</x:v>
      </x:c>
      <x:c r="B2345" s="10" t="str">
        <x:v>I2-030</x:v>
      </x:c>
      <x:c r="C2345" s="10" t="str">
        <x:v>I2-030-F01</x:v>
      </x:c>
      <x:c r="D2345" s="10" t="str">
        <x:v>RUN_01</x:v>
      </x:c>
      <x:c r="E2345" s="10" t="str">
        <x:v>ORIGINAL_LEDGER</x:v>
      </x:c>
      <x:c r="F2345" s="10" t="str">
        <x:v>FAIL</x:v>
      </x:c>
      <x:c r="G2345" s="10" t="str">
        <x:v>NO_VERDICT</x:v>
      </x:c>
      <x:c r="H2345" s="10" t="str">
        <x:v>INFRASTRUCTURE_FAILURE</x:v>
      </x:c>
      <x:c r="I2345" s="10" t="str">
        <x:v>NOT_PARSED</x:v>
      </x:c>
      <x:c r="J2345" s="10" t="str">
        <x:v>NO_SEMANTIC_VALIDATOR_DETERMINISTIC_FAIL</x:v>
      </x:c>
      <x:c r="K2345" s="10" t="str">
        <x:v>2bafd6d0fd70b758017b1590889602f6b7a87c538f3f1404c1a30c6962ed227e</x:v>
      </x:c>
      <x:c r="L2345" s="10" t="str">
        <x:v>historical_three</x:v>
      </x:c>
      <x:c r="M2345" s="10" t="n">
        <x:v>0</x:v>
      </x:c>
      <x:c r="N2345" s="10" t="n">
        <x:v>0</x:v>
      </x:c>
      <x:c r="O2345" s="10" t="n">
        <x:v>0</x:v>
      </x:c>
      <x:c r="P2345" s="9" t="str">
        <x:f>'CaseReview'!U159</x:f>
        <x:v>FAIL</x:v>
      </x:c>
      <x:c r="Q2345" s="9" t="n">
        <x:f>IF(AND(T2345=1,G2345=P2345),1,0)</x:f>
        <x:v>0</x:v>
      </x:c>
      <x:c r="R2345" s="9" t="n">
        <x:f>IF(AND(T2345=1,G2345="PASS",P2345="FAIL"),1,0)</x:f>
        <x:v>0</x:v>
      </x:c>
      <x:c r="S2345" s="9" t="n">
        <x:f>IF(AND(T2345=1,G2345="FAIL",P2345="PASS"),1,0)</x:f>
        <x:v>0</x:v>
      </x:c>
      <x:c r="T2345" s="9" t="n">
        <x:v>0</x:v>
      </x:c>
      <x:c r="U2345" s="9" t="n">
        <x:v>9</x:v>
      </x:c>
      <x:c r="V2345" s="9" t="str">
        <x:v>MVP/SHACL_GENERATION_PIPELINE/experiments/LUNA_NO_SEMANTIC_VALIDATOR/RUN_01/runs/RUN-I2-030-20260901T095723119284Z/artifacts/attempt_01/candidate_shape.ttl</x:v>
      </x:c>
    </x:row>
    <x:row r="2346" ht="22" customHeight="1">
      <x:c r="A2346" s="10" t="str">
        <x:v>NO_SEMANTIC</x:v>
      </x:c>
      <x:c r="B2346" s="10" t="str">
        <x:v>I2-030</x:v>
      </x:c>
      <x:c r="C2346" s="10" t="str">
        <x:v>I2-030-F02</x:v>
      </x:c>
      <x:c r="D2346" s="10" t="str">
        <x:v>RUN_01</x:v>
      </x:c>
      <x:c r="E2346" s="10" t="str">
        <x:v>ORIGINAL_LEDGER</x:v>
      </x:c>
      <x:c r="F2346" s="10" t="str">
        <x:v>FAIL</x:v>
      </x:c>
      <x:c r="G2346" s="10" t="str">
        <x:v>NO_VERDICT</x:v>
      </x:c>
      <x:c r="H2346" s="10" t="str">
        <x:v>INFRASTRUCTURE_FAILURE</x:v>
      </x:c>
      <x:c r="I2346" s="10" t="str">
        <x:v>NOT_PARSED</x:v>
      </x:c>
      <x:c r="J2346" s="10" t="str">
        <x:v>NO_SEMANTIC_VALIDATOR_DETERMINISTIC_FAIL</x:v>
      </x:c>
      <x:c r="K2346" s="10" t="str">
        <x:v>2bafd6d0fd70b758017b1590889602f6b7a87c538f3f1404c1a30c6962ed227e</x:v>
      </x:c>
      <x:c r="L2346" s="10" t="str">
        <x:v>historical_three</x:v>
      </x:c>
      <x:c r="M2346" s="10" t="n">
        <x:v>0</x:v>
      </x:c>
      <x:c r="N2346" s="10" t="n">
        <x:v>0</x:v>
      </x:c>
      <x:c r="O2346" s="10" t="n">
        <x:v>0</x:v>
      </x:c>
      <x:c r="P2346" s="9" t="str">
        <x:f>'CaseReview'!U160</x:f>
        <x:v>FAIL</x:v>
      </x:c>
      <x:c r="Q2346" s="9" t="n">
        <x:f>IF(AND(T2346=1,G2346=P2346),1,0)</x:f>
        <x:v>0</x:v>
      </x:c>
      <x:c r="R2346" s="9" t="n">
        <x:f>IF(AND(T2346=1,G2346="PASS",P2346="FAIL"),1,0)</x:f>
        <x:v>0</x:v>
      </x:c>
      <x:c r="S2346" s="9" t="n">
        <x:f>IF(AND(T2346=1,G2346="FAIL",P2346="PASS"),1,0)</x:f>
        <x:v>0</x:v>
      </x:c>
      <x:c r="T2346" s="9" t="n">
        <x:v>0</x:v>
      </x:c>
      <x:c r="U2346" s="9" t="n">
        <x:v>9</x:v>
      </x:c>
      <x:c r="V2346" s="9" t="str">
        <x:v>MVP/SHACL_GENERATION_PIPELINE/experiments/LUNA_NO_SEMANTIC_VALIDATOR/RUN_01/runs/RUN-I2-030-20260901T095723119284Z/artifacts/attempt_01/candidate_shape.ttl</x:v>
      </x:c>
    </x:row>
    <x:row r="2347" ht="22" customHeight="1">
      <x:c r="A2347" s="10" t="str">
        <x:v>NO_SEMANTIC</x:v>
      </x:c>
      <x:c r="B2347" s="10" t="str">
        <x:v>I2-030</x:v>
      </x:c>
      <x:c r="C2347" s="10" t="str">
        <x:v>I2-030-F03</x:v>
      </x:c>
      <x:c r="D2347" s="10" t="str">
        <x:v>RUN_01</x:v>
      </x:c>
      <x:c r="E2347" s="10" t="str">
        <x:v>ORIGINAL_LEDGER</x:v>
      </x:c>
      <x:c r="F2347" s="10" t="str">
        <x:v>FAIL</x:v>
      </x:c>
      <x:c r="G2347" s="10" t="str">
        <x:v>NO_VERDICT</x:v>
      </x:c>
      <x:c r="H2347" s="10" t="str">
        <x:v>INFRASTRUCTURE_FAILURE</x:v>
      </x:c>
      <x:c r="I2347" s="10" t="str">
        <x:v>NOT_PARSED</x:v>
      </x:c>
      <x:c r="J2347" s="10" t="str">
        <x:v>NO_SEMANTIC_VALIDATOR_DETERMINISTIC_FAIL</x:v>
      </x:c>
      <x:c r="K2347" s="10" t="str">
        <x:v>2bafd6d0fd70b758017b1590889602f6b7a87c538f3f1404c1a30c6962ed227e</x:v>
      </x:c>
      <x:c r="L2347" s="10" t="str">
        <x:v>historical_three</x:v>
      </x:c>
      <x:c r="M2347" s="10" t="n">
        <x:v>0</x:v>
      </x:c>
      <x:c r="N2347" s="10" t="n">
        <x:v>0</x:v>
      </x:c>
      <x:c r="O2347" s="10" t="n">
        <x:v>0</x:v>
      </x:c>
      <x:c r="P2347" s="9" t="str">
        <x:f>'CaseReview'!U161</x:f>
        <x:v>FAIL</x:v>
      </x:c>
      <x:c r="Q2347" s="9" t="n">
        <x:f>IF(AND(T2347=1,G2347=P2347),1,0)</x:f>
        <x:v>0</x:v>
      </x:c>
      <x:c r="R2347" s="9" t="n">
        <x:f>IF(AND(T2347=1,G2347="PASS",P2347="FAIL"),1,0)</x:f>
        <x:v>0</x:v>
      </x:c>
      <x:c r="S2347" s="9" t="n">
        <x:f>IF(AND(T2347=1,G2347="FAIL",P2347="PASS"),1,0)</x:f>
        <x:v>0</x:v>
      </x:c>
      <x:c r="T2347" s="9" t="n">
        <x:v>0</x:v>
      </x:c>
      <x:c r="U2347" s="9" t="n">
        <x:v>9</x:v>
      </x:c>
      <x:c r="V2347" s="9" t="str">
        <x:v>MVP/SHACL_GENERATION_PIPELINE/experiments/LUNA_NO_SEMANTIC_VALIDATOR/RUN_01/runs/RUN-I2-030-20260901T095723119284Z/artifacts/attempt_01/candidate_shape.ttl</x:v>
      </x:c>
    </x:row>
    <x:row r="2348" ht="22" customHeight="1">
      <x:c r="A2348" s="10" t="str">
        <x:v>NO_SEMANTIC</x:v>
      </x:c>
      <x:c r="B2348" s="10" t="str">
        <x:v>I2-030</x:v>
      </x:c>
      <x:c r="C2348" s="10" t="str">
        <x:v>I2-030-F04</x:v>
      </x:c>
      <x:c r="D2348" s="10" t="str">
        <x:v>RUN_01</x:v>
      </x:c>
      <x:c r="E2348" s="10" t="str">
        <x:v>ORIGINAL_LEDGER</x:v>
      </x:c>
      <x:c r="F2348" s="10" t="str">
        <x:v>FAIL</x:v>
      </x:c>
      <x:c r="G2348" s="10" t="str">
        <x:v>NO_VERDICT</x:v>
      </x:c>
      <x:c r="H2348" s="10" t="str">
        <x:v>INFRASTRUCTURE_FAILURE</x:v>
      </x:c>
      <x:c r="I2348" s="10" t="str">
        <x:v>NOT_PARSED</x:v>
      </x:c>
      <x:c r="J2348" s="10" t="str">
        <x:v>NO_SEMANTIC_VALIDATOR_DETERMINISTIC_FAIL</x:v>
      </x:c>
      <x:c r="K2348" s="10" t="str">
        <x:v>2bafd6d0fd70b758017b1590889602f6b7a87c538f3f1404c1a30c6962ed227e</x:v>
      </x:c>
      <x:c r="L2348" s="10" t="str">
        <x:v>historical_three</x:v>
      </x:c>
      <x:c r="M2348" s="10" t="n">
        <x:v>0</x:v>
      </x:c>
      <x:c r="N2348" s="10" t="n">
        <x:v>0</x:v>
      </x:c>
      <x:c r="O2348" s="10" t="n">
        <x:v>0</x:v>
      </x:c>
      <x:c r="P2348" s="9" t="str">
        <x:f>'CaseReview'!U162</x:f>
        <x:v>FAIL</x:v>
      </x:c>
      <x:c r="Q2348" s="9" t="n">
        <x:f>IF(AND(T2348=1,G2348=P2348),1,0)</x:f>
        <x:v>0</x:v>
      </x:c>
      <x:c r="R2348" s="9" t="n">
        <x:f>IF(AND(T2348=1,G2348="PASS",P2348="FAIL"),1,0)</x:f>
        <x:v>0</x:v>
      </x:c>
      <x:c r="S2348" s="9" t="n">
        <x:f>IF(AND(T2348=1,G2348="FAIL",P2348="PASS"),1,0)</x:f>
        <x:v>0</x:v>
      </x:c>
      <x:c r="T2348" s="9" t="n">
        <x:v>0</x:v>
      </x:c>
      <x:c r="U2348" s="9" t="n">
        <x:v>9</x:v>
      </x:c>
      <x:c r="V2348" s="9" t="str">
        <x:v>MVP/SHACL_GENERATION_PIPELINE/experiments/LUNA_NO_SEMANTIC_VALIDATOR/RUN_01/runs/RUN-I2-030-20260901T095723119284Z/artifacts/attempt_01/candidate_shape.ttl</x:v>
      </x:c>
    </x:row>
    <x:row r="2349" ht="22" customHeight="1">
      <x:c r="A2349" s="10" t="str">
        <x:v>NO_SEMANTIC</x:v>
      </x:c>
      <x:c r="B2349" s="10" t="str">
        <x:v>I2-030</x:v>
      </x:c>
      <x:c r="C2349" s="10" t="str">
        <x:v>I2-030-F05</x:v>
      </x:c>
      <x:c r="D2349" s="10" t="str">
        <x:v>RUN_01</x:v>
      </x:c>
      <x:c r="E2349" s="10" t="str">
        <x:v>ORIGINAL_LEDGER</x:v>
      </x:c>
      <x:c r="F2349" s="10" t="str">
        <x:v>FAIL</x:v>
      </x:c>
      <x:c r="G2349" s="10" t="str">
        <x:v>NO_VERDICT</x:v>
      </x:c>
      <x:c r="H2349" s="10" t="str">
        <x:v>INFRASTRUCTURE_FAILURE</x:v>
      </x:c>
      <x:c r="I2349" s="10" t="str">
        <x:v>NOT_PARSED</x:v>
      </x:c>
      <x:c r="J2349" s="10" t="str">
        <x:v>NO_SEMANTIC_VALIDATOR_DETERMINISTIC_FAIL</x:v>
      </x:c>
      <x:c r="K2349" s="10" t="str">
        <x:v>2bafd6d0fd70b758017b1590889602f6b7a87c538f3f1404c1a30c6962ed227e</x:v>
      </x:c>
      <x:c r="L2349" s="10" t="str">
        <x:v>historical_three</x:v>
      </x:c>
      <x:c r="M2349" s="10" t="n">
        <x:v>0</x:v>
      </x:c>
      <x:c r="N2349" s="10" t="n">
        <x:v>0</x:v>
      </x:c>
      <x:c r="O2349" s="10" t="n">
        <x:v>0</x:v>
      </x:c>
      <x:c r="P2349" s="9" t="str">
        <x:f>'CaseReview'!U163</x:f>
        <x:v>FAIL</x:v>
      </x:c>
      <x:c r="Q2349" s="9" t="n">
        <x:f>IF(AND(T2349=1,G2349=P2349),1,0)</x:f>
        <x:v>0</x:v>
      </x:c>
      <x:c r="R2349" s="9" t="n">
        <x:f>IF(AND(T2349=1,G2349="PASS",P2349="FAIL"),1,0)</x:f>
        <x:v>0</x:v>
      </x:c>
      <x:c r="S2349" s="9" t="n">
        <x:f>IF(AND(T2349=1,G2349="FAIL",P2349="PASS"),1,0)</x:f>
        <x:v>0</x:v>
      </x:c>
      <x:c r="T2349" s="9" t="n">
        <x:v>0</x:v>
      </x:c>
      <x:c r="U2349" s="9" t="n">
        <x:v>9</x:v>
      </x:c>
      <x:c r="V2349" s="9" t="str">
        <x:v>MVP/SHACL_GENERATION_PIPELINE/experiments/LUNA_NO_SEMANTIC_VALIDATOR/RUN_01/runs/RUN-I2-030-20260901T095723119284Z/artifacts/attempt_01/candidate_shape.ttl</x:v>
      </x:c>
    </x:row>
    <x:row r="2350" ht="22" customHeight="1">
      <x:c r="A2350" s="10" t="str">
        <x:v>NO_SEMANTIC</x:v>
      </x:c>
      <x:c r="B2350" s="10" t="str">
        <x:v>I2-030</x:v>
      </x:c>
      <x:c r="C2350" s="10" t="str">
        <x:v>I2-030-F06</x:v>
      </x:c>
      <x:c r="D2350" s="10" t="str">
        <x:v>RUN_01</x:v>
      </x:c>
      <x:c r="E2350" s="10" t="str">
        <x:v>ORIGINAL_LEDGER</x:v>
      </x:c>
      <x:c r="F2350" s="10" t="str">
        <x:v>FAIL</x:v>
      </x:c>
      <x:c r="G2350" s="10" t="str">
        <x:v>NO_VERDICT</x:v>
      </x:c>
      <x:c r="H2350" s="10" t="str">
        <x:v>INFRASTRUCTURE_FAILURE</x:v>
      </x:c>
      <x:c r="I2350" s="10" t="str">
        <x:v>NOT_PARSED</x:v>
      </x:c>
      <x:c r="J2350" s="10" t="str">
        <x:v>NO_SEMANTIC_VALIDATOR_DETERMINISTIC_FAIL</x:v>
      </x:c>
      <x:c r="K2350" s="10" t="str">
        <x:v>2bafd6d0fd70b758017b1590889602f6b7a87c538f3f1404c1a30c6962ed227e</x:v>
      </x:c>
      <x:c r="L2350" s="10" t="str">
        <x:v>historical_three</x:v>
      </x:c>
      <x:c r="M2350" s="10" t="n">
        <x:v>0</x:v>
      </x:c>
      <x:c r="N2350" s="10" t="n">
        <x:v>0</x:v>
      </x:c>
      <x:c r="O2350" s="10" t="n">
        <x:v>0</x:v>
      </x:c>
      <x:c r="P2350" s="9" t="str">
        <x:f>'CaseReview'!U164</x:f>
        <x:v>FAIL</x:v>
      </x:c>
      <x:c r="Q2350" s="9" t="n">
        <x:f>IF(AND(T2350=1,G2350=P2350),1,0)</x:f>
        <x:v>0</x:v>
      </x:c>
      <x:c r="R2350" s="9" t="n">
        <x:f>IF(AND(T2350=1,G2350="PASS",P2350="FAIL"),1,0)</x:f>
        <x:v>0</x:v>
      </x:c>
      <x:c r="S2350" s="9" t="n">
        <x:f>IF(AND(T2350=1,G2350="FAIL",P2350="PASS"),1,0)</x:f>
        <x:v>0</x:v>
      </x:c>
      <x:c r="T2350" s="9" t="n">
        <x:v>0</x:v>
      </x:c>
      <x:c r="U2350" s="9" t="n">
        <x:v>9</x:v>
      </x:c>
      <x:c r="V2350" s="9" t="str">
        <x:v>MVP/SHACL_GENERATION_PIPELINE/experiments/LUNA_NO_SEMANTIC_VALIDATOR/RUN_01/runs/RUN-I2-030-20260901T095723119284Z/artifacts/attempt_01/candidate_shape.ttl</x:v>
      </x:c>
    </x:row>
    <x:row r="2351" ht="22" customHeight="1">
      <x:c r="A2351" s="10" t="str">
        <x:v>NO_SEMANTIC</x:v>
      </x:c>
      <x:c r="B2351" s="10" t="str">
        <x:v>I2-030</x:v>
      </x:c>
      <x:c r="C2351" s="10" t="str">
        <x:v>I2-030-F07</x:v>
      </x:c>
      <x:c r="D2351" s="10" t="str">
        <x:v>RUN_01</x:v>
      </x:c>
      <x:c r="E2351" s="10" t="str">
        <x:v>ORIGINAL_LEDGER</x:v>
      </x:c>
      <x:c r="F2351" s="10" t="str">
        <x:v>FAIL</x:v>
      </x:c>
      <x:c r="G2351" s="10" t="str">
        <x:v>NO_VERDICT</x:v>
      </x:c>
      <x:c r="H2351" s="10" t="str">
        <x:v>INFRASTRUCTURE_FAILURE</x:v>
      </x:c>
      <x:c r="I2351" s="10" t="str">
        <x:v>NOT_PARSED</x:v>
      </x:c>
      <x:c r="J2351" s="10" t="str">
        <x:v>NO_SEMANTIC_VALIDATOR_DETERMINISTIC_FAIL</x:v>
      </x:c>
      <x:c r="K2351" s="10" t="str">
        <x:v>2bafd6d0fd70b758017b1590889602f6b7a87c538f3f1404c1a30c6962ed227e</x:v>
      </x:c>
      <x:c r="L2351" s="10" t="str">
        <x:v>historical_three</x:v>
      </x:c>
      <x:c r="M2351" s="10" t="n">
        <x:v>0</x:v>
      </x:c>
      <x:c r="N2351" s="10" t="n">
        <x:v>0</x:v>
      </x:c>
      <x:c r="O2351" s="10" t="n">
        <x:v>0</x:v>
      </x:c>
      <x:c r="P2351" s="9" t="str">
        <x:f>'CaseReview'!U165</x:f>
        <x:v>FAIL</x:v>
      </x:c>
      <x:c r="Q2351" s="9" t="n">
        <x:f>IF(AND(T2351=1,G2351=P2351),1,0)</x:f>
        <x:v>0</x:v>
      </x:c>
      <x:c r="R2351" s="9" t="n">
        <x:f>IF(AND(T2351=1,G2351="PASS",P2351="FAIL"),1,0)</x:f>
        <x:v>0</x:v>
      </x:c>
      <x:c r="S2351" s="9" t="n">
        <x:f>IF(AND(T2351=1,G2351="FAIL",P2351="PASS"),1,0)</x:f>
        <x:v>0</x:v>
      </x:c>
      <x:c r="T2351" s="9" t="n">
        <x:v>0</x:v>
      </x:c>
      <x:c r="U2351" s="9" t="n">
        <x:v>9</x:v>
      </x:c>
      <x:c r="V2351" s="9" t="str">
        <x:v>MVP/SHACL_GENERATION_PIPELINE/experiments/LUNA_NO_SEMANTIC_VALIDATOR/RUN_01/runs/RUN-I2-030-20260901T095723119284Z/artifacts/attempt_01/candidate_shape.ttl</x:v>
      </x:c>
    </x:row>
    <x:row r="2352" ht="22" customHeight="1">
      <x:c r="A2352" s="10" t="str">
        <x:v>NO_SEMANTIC</x:v>
      </x:c>
      <x:c r="B2352" s="10" t="str">
        <x:v>I2-030</x:v>
      </x:c>
      <x:c r="C2352" s="10" t="str">
        <x:v>I2-030-P01</x:v>
      </x:c>
      <x:c r="D2352" s="10" t="str">
        <x:v>RUN_01</x:v>
      </x:c>
      <x:c r="E2352" s="10" t="str">
        <x:v>ORIGINAL_LEDGER</x:v>
      </x:c>
      <x:c r="F2352" s="10" t="str">
        <x:v>PASS</x:v>
      </x:c>
      <x:c r="G2352" s="10" t="str">
        <x:v>NO_VERDICT</x:v>
      </x:c>
      <x:c r="H2352" s="10" t="str">
        <x:v>INFRASTRUCTURE_FAILURE</x:v>
      </x:c>
      <x:c r="I2352" s="10" t="str">
        <x:v>NOT_PARSED</x:v>
      </x:c>
      <x:c r="J2352" s="10" t="str">
        <x:v>NO_SEMANTIC_VALIDATOR_DETERMINISTIC_FAIL</x:v>
      </x:c>
      <x:c r="K2352" s="10" t="str">
        <x:v>2bafd6d0fd70b758017b1590889602f6b7a87c538f3f1404c1a30c6962ed227e</x:v>
      </x:c>
      <x:c r="L2352" s="10" t="str">
        <x:v>historical_three</x:v>
      </x:c>
      <x:c r="M2352" s="10" t="n">
        <x:v>0</x:v>
      </x:c>
      <x:c r="N2352" s="10" t="n">
        <x:v>0</x:v>
      </x:c>
      <x:c r="O2352" s="10" t="n">
        <x:v>0</x:v>
      </x:c>
      <x:c r="P2352" s="9" t="str">
        <x:f>'CaseReview'!U166</x:f>
        <x:v>PASS</x:v>
      </x:c>
      <x:c r="Q2352" s="9" t="n">
        <x:f>IF(AND(T2352=1,G2352=P2352),1,0)</x:f>
        <x:v>0</x:v>
      </x:c>
      <x:c r="R2352" s="9" t="n">
        <x:f>IF(AND(T2352=1,G2352="PASS",P2352="FAIL"),1,0)</x:f>
        <x:v>0</x:v>
      </x:c>
      <x:c r="S2352" s="9" t="n">
        <x:f>IF(AND(T2352=1,G2352="FAIL",P2352="PASS"),1,0)</x:f>
        <x:v>0</x:v>
      </x:c>
      <x:c r="T2352" s="9" t="n">
        <x:v>0</x:v>
      </x:c>
      <x:c r="U2352" s="9" t="n">
        <x:v>9</x:v>
      </x:c>
      <x:c r="V2352" s="9" t="str">
        <x:v>MVP/SHACL_GENERATION_PIPELINE/experiments/LUNA_NO_SEMANTIC_VALIDATOR/RUN_01/runs/RUN-I2-030-20260901T095723119284Z/artifacts/attempt_01/candidate_shape.ttl</x:v>
      </x:c>
    </x:row>
    <x:row r="2353" ht="22" customHeight="1">
      <x:c r="A2353" s="10" t="str">
        <x:v>NO_SEMANTIC</x:v>
      </x:c>
      <x:c r="B2353" s="10" t="str">
        <x:v>I2-030</x:v>
      </x:c>
      <x:c r="C2353" s="10" t="str">
        <x:v>I2-030-P02</x:v>
      </x:c>
      <x:c r="D2353" s="10" t="str">
        <x:v>RUN_01</x:v>
      </x:c>
      <x:c r="E2353" s="10" t="str">
        <x:v>ORIGINAL_LEDGER</x:v>
      </x:c>
      <x:c r="F2353" s="10" t="str">
        <x:v>PASS</x:v>
      </x:c>
      <x:c r="G2353" s="10" t="str">
        <x:v>NO_VERDICT</x:v>
      </x:c>
      <x:c r="H2353" s="10" t="str">
        <x:v>INFRASTRUCTURE_FAILURE</x:v>
      </x:c>
      <x:c r="I2353" s="10" t="str">
        <x:v>NOT_PARSED</x:v>
      </x:c>
      <x:c r="J2353" s="10" t="str">
        <x:v>NO_SEMANTIC_VALIDATOR_DETERMINISTIC_FAIL</x:v>
      </x:c>
      <x:c r="K2353" s="10" t="str">
        <x:v>2bafd6d0fd70b758017b1590889602f6b7a87c538f3f1404c1a30c6962ed227e</x:v>
      </x:c>
      <x:c r="L2353" s="10" t="str">
        <x:v>historical_three</x:v>
      </x:c>
      <x:c r="M2353" s="10" t="n">
        <x:v>0</x:v>
      </x:c>
      <x:c r="N2353" s="10" t="n">
        <x:v>0</x:v>
      </x:c>
      <x:c r="O2353" s="10" t="n">
        <x:v>0</x:v>
      </x:c>
      <x:c r="P2353" s="9" t="str">
        <x:f>'CaseReview'!U167</x:f>
        <x:v>PASS</x:v>
      </x:c>
      <x:c r="Q2353" s="9" t="n">
        <x:f>IF(AND(T2353=1,G2353=P2353),1,0)</x:f>
        <x:v>0</x:v>
      </x:c>
      <x:c r="R2353" s="9" t="n">
        <x:f>IF(AND(T2353=1,G2353="PASS",P2353="FAIL"),1,0)</x:f>
        <x:v>0</x:v>
      </x:c>
      <x:c r="S2353" s="9" t="n">
        <x:f>IF(AND(T2353=1,G2353="FAIL",P2353="PASS"),1,0)</x:f>
        <x:v>0</x:v>
      </x:c>
      <x:c r="T2353" s="9" t="n">
        <x:v>0</x:v>
      </x:c>
      <x:c r="U2353" s="9" t="n">
        <x:v>9</x:v>
      </x:c>
      <x:c r="V2353" s="9" t="str">
        <x:v>MVP/SHACL_GENERATION_PIPELINE/experiments/LUNA_NO_SEMANTIC_VALIDATOR/RUN_01/runs/RUN-I2-030-20260901T095723119284Z/artifacts/attempt_01/candidate_shape.ttl</x:v>
      </x:c>
    </x:row>
    <x:row r="2354" ht="22" customHeight="1">
      <x:c r="A2354" s="10" t="str">
        <x:v>NO_SEMANTIC</x:v>
      </x:c>
      <x:c r="B2354" s="10" t="str">
        <x:v>I2-031</x:v>
      </x:c>
      <x:c r="C2354" s="10" t="str">
        <x:v>I2-031-F01</x:v>
      </x:c>
      <x:c r="D2354" s="10" t="str">
        <x:v>RUN_01</x:v>
      </x:c>
      <x:c r="E2354" s="10" t="str">
        <x:v>ORIGINAL_LEDGER</x:v>
      </x:c>
      <x:c r="F2354" s="10" t="str">
        <x:v>FAIL</x:v>
      </x:c>
      <x:c r="G2354" s="10" t="str">
        <x:v>NO_VERDICT</x:v>
      </x:c>
      <x:c r="H2354" s="10" t="str">
        <x:v>INFRASTRUCTURE_FAILURE</x:v>
      </x:c>
      <x:c r="I2354" s="10" t="str">
        <x:v>NOT_PARSED</x:v>
      </x:c>
      <x:c r="J2354" s="10" t="str">
        <x:v>NO_SEMANTIC_VALIDATOR_DETERMINISTIC_FAIL</x:v>
      </x:c>
      <x:c r="K2354" s="10" t="str">
        <x:v>317ec7aba0bbc135c98a0c428b21c5e9e6f93633170657135cee203ac629ac5e</x:v>
      </x:c>
      <x:c r="L2354" s="10" t="str">
        <x:v>historical_three</x:v>
      </x:c>
      <x:c r="M2354" s="10" t="n">
        <x:v>0</x:v>
      </x:c>
      <x:c r="N2354" s="10" t="n">
        <x:v>0</x:v>
      </x:c>
      <x:c r="O2354" s="10" t="n">
        <x:v>0</x:v>
      </x:c>
      <x:c r="P2354" s="9" t="str">
        <x:f>'CaseReview'!U168</x:f>
        <x:v>FAIL</x:v>
      </x:c>
      <x:c r="Q2354" s="9" t="n">
        <x:f>IF(AND(T2354=1,G2354=P2354),1,0)</x:f>
        <x:v>0</x:v>
      </x:c>
      <x:c r="R2354" s="9" t="n">
        <x:f>IF(AND(T2354=1,G2354="PASS",P2354="FAIL"),1,0)</x:f>
        <x:v>0</x:v>
      </x:c>
      <x:c r="S2354" s="9" t="n">
        <x:f>IF(AND(T2354=1,G2354="FAIL",P2354="PASS"),1,0)</x:f>
        <x:v>0</x:v>
      </x:c>
      <x:c r="T2354" s="9" t="n">
        <x:v>0</x:v>
      </x:c>
      <x:c r="U2354" s="9" t="n">
        <x:v>7</x:v>
      </x:c>
      <x:c r="V2354" s="9" t="str">
        <x:v>MVP/SHACL_GENERATION_PIPELINE/experiments/LUNA_NO_SEMANTIC_VALIDATOR/RUN_01/runs/RUN-I2-031-20260901T095753595560Z/artifacts/attempt_01/candidate_shape.ttl</x:v>
      </x:c>
    </x:row>
    <x:row r="2355" ht="22" customHeight="1">
      <x:c r="A2355" s="10" t="str">
        <x:v>NO_SEMANTIC</x:v>
      </x:c>
      <x:c r="B2355" s="10" t="str">
        <x:v>I2-031</x:v>
      </x:c>
      <x:c r="C2355" s="10" t="str">
        <x:v>I2-031-F02</x:v>
      </x:c>
      <x:c r="D2355" s="10" t="str">
        <x:v>RUN_01</x:v>
      </x:c>
      <x:c r="E2355" s="10" t="str">
        <x:v>ORIGINAL_LEDGER</x:v>
      </x:c>
      <x:c r="F2355" s="10" t="str">
        <x:v>FAIL</x:v>
      </x:c>
      <x:c r="G2355" s="10" t="str">
        <x:v>NO_VERDICT</x:v>
      </x:c>
      <x:c r="H2355" s="10" t="str">
        <x:v>INFRASTRUCTURE_FAILURE</x:v>
      </x:c>
      <x:c r="I2355" s="10" t="str">
        <x:v>NOT_PARSED</x:v>
      </x:c>
      <x:c r="J2355" s="10" t="str">
        <x:v>NO_SEMANTIC_VALIDATOR_DETERMINISTIC_FAIL</x:v>
      </x:c>
      <x:c r="K2355" s="10" t="str">
        <x:v>317ec7aba0bbc135c98a0c428b21c5e9e6f93633170657135cee203ac629ac5e</x:v>
      </x:c>
      <x:c r="L2355" s="10" t="str">
        <x:v>historical_three</x:v>
      </x:c>
      <x:c r="M2355" s="10" t="n">
        <x:v>0</x:v>
      </x:c>
      <x:c r="N2355" s="10" t="n">
        <x:v>0</x:v>
      </x:c>
      <x:c r="O2355" s="10" t="n">
        <x:v>0</x:v>
      </x:c>
      <x:c r="P2355" s="9" t="str">
        <x:f>'CaseReview'!U169</x:f>
        <x:v>FAIL</x:v>
      </x:c>
      <x:c r="Q2355" s="9" t="n">
        <x:f>IF(AND(T2355=1,G2355=P2355),1,0)</x:f>
        <x:v>0</x:v>
      </x:c>
      <x:c r="R2355" s="9" t="n">
        <x:f>IF(AND(T2355=1,G2355="PASS",P2355="FAIL"),1,0)</x:f>
        <x:v>0</x:v>
      </x:c>
      <x:c r="S2355" s="9" t="n">
        <x:f>IF(AND(T2355=1,G2355="FAIL",P2355="PASS"),1,0)</x:f>
        <x:v>0</x:v>
      </x:c>
      <x:c r="T2355" s="9" t="n">
        <x:v>0</x:v>
      </x:c>
      <x:c r="U2355" s="9" t="n">
        <x:v>7</x:v>
      </x:c>
      <x:c r="V2355" s="9" t="str">
        <x:v>MVP/SHACL_GENERATION_PIPELINE/experiments/LUNA_NO_SEMANTIC_VALIDATOR/RUN_01/runs/RUN-I2-031-20260901T095753595560Z/artifacts/attempt_01/candidate_shape.ttl</x:v>
      </x:c>
    </x:row>
    <x:row r="2356" ht="22" customHeight="1">
      <x:c r="A2356" s="10" t="str">
        <x:v>NO_SEMANTIC</x:v>
      </x:c>
      <x:c r="B2356" s="10" t="str">
        <x:v>I2-031</x:v>
      </x:c>
      <x:c r="C2356" s="10" t="str">
        <x:v>I2-031-F03</x:v>
      </x:c>
      <x:c r="D2356" s="10" t="str">
        <x:v>RUN_01</x:v>
      </x:c>
      <x:c r="E2356" s="10" t="str">
        <x:v>ORIGINAL_LEDGER</x:v>
      </x:c>
      <x:c r="F2356" s="10" t="str">
        <x:v>FAIL</x:v>
      </x:c>
      <x:c r="G2356" s="10" t="str">
        <x:v>NO_VERDICT</x:v>
      </x:c>
      <x:c r="H2356" s="10" t="str">
        <x:v>INFRASTRUCTURE_FAILURE</x:v>
      </x:c>
      <x:c r="I2356" s="10" t="str">
        <x:v>NOT_PARSED</x:v>
      </x:c>
      <x:c r="J2356" s="10" t="str">
        <x:v>NO_SEMANTIC_VALIDATOR_DETERMINISTIC_FAIL</x:v>
      </x:c>
      <x:c r="K2356" s="10" t="str">
        <x:v>317ec7aba0bbc135c98a0c428b21c5e9e6f93633170657135cee203ac629ac5e</x:v>
      </x:c>
      <x:c r="L2356" s="10" t="str">
        <x:v>historical_three</x:v>
      </x:c>
      <x:c r="M2356" s="10" t="n">
        <x:v>0</x:v>
      </x:c>
      <x:c r="N2356" s="10" t="n">
        <x:v>0</x:v>
      </x:c>
      <x:c r="O2356" s="10" t="n">
        <x:v>0</x:v>
      </x:c>
      <x:c r="P2356" s="9" t="str">
        <x:f>'CaseReview'!U170</x:f>
        <x:v>FAIL</x:v>
      </x:c>
      <x:c r="Q2356" s="9" t="n">
        <x:f>IF(AND(T2356=1,G2356=P2356),1,0)</x:f>
        <x:v>0</x:v>
      </x:c>
      <x:c r="R2356" s="9" t="n">
        <x:f>IF(AND(T2356=1,G2356="PASS",P2356="FAIL"),1,0)</x:f>
        <x:v>0</x:v>
      </x:c>
      <x:c r="S2356" s="9" t="n">
        <x:f>IF(AND(T2356=1,G2356="FAIL",P2356="PASS"),1,0)</x:f>
        <x:v>0</x:v>
      </x:c>
      <x:c r="T2356" s="9" t="n">
        <x:v>0</x:v>
      </x:c>
      <x:c r="U2356" s="9" t="n">
        <x:v>7</x:v>
      </x:c>
      <x:c r="V2356" s="9" t="str">
        <x:v>MVP/SHACL_GENERATION_PIPELINE/experiments/LUNA_NO_SEMANTIC_VALIDATOR/RUN_01/runs/RUN-I2-031-20260901T095753595560Z/artifacts/attempt_01/candidate_shape.ttl</x:v>
      </x:c>
    </x:row>
    <x:row r="2357" ht="22" customHeight="1">
      <x:c r="A2357" s="10" t="str">
        <x:v>NO_SEMANTIC</x:v>
      </x:c>
      <x:c r="B2357" s="10" t="str">
        <x:v>I2-031</x:v>
      </x:c>
      <x:c r="C2357" s="10" t="str">
        <x:v>I2-031-F04</x:v>
      </x:c>
      <x:c r="D2357" s="10" t="str">
        <x:v>RUN_01</x:v>
      </x:c>
      <x:c r="E2357" s="10" t="str">
        <x:v>ORIGINAL_LEDGER</x:v>
      </x:c>
      <x:c r="F2357" s="10" t="str">
        <x:v>FAIL</x:v>
      </x:c>
      <x:c r="G2357" s="10" t="str">
        <x:v>NO_VERDICT</x:v>
      </x:c>
      <x:c r="H2357" s="10" t="str">
        <x:v>INFRASTRUCTURE_FAILURE</x:v>
      </x:c>
      <x:c r="I2357" s="10" t="str">
        <x:v>NOT_PARSED</x:v>
      </x:c>
      <x:c r="J2357" s="10" t="str">
        <x:v>NO_SEMANTIC_VALIDATOR_DETERMINISTIC_FAIL</x:v>
      </x:c>
      <x:c r="K2357" s="10" t="str">
        <x:v>317ec7aba0bbc135c98a0c428b21c5e9e6f93633170657135cee203ac629ac5e</x:v>
      </x:c>
      <x:c r="L2357" s="10" t="str">
        <x:v>historical_three</x:v>
      </x:c>
      <x:c r="M2357" s="10" t="n">
        <x:v>0</x:v>
      </x:c>
      <x:c r="N2357" s="10" t="n">
        <x:v>0</x:v>
      </x:c>
      <x:c r="O2357" s="10" t="n">
        <x:v>0</x:v>
      </x:c>
      <x:c r="P2357" s="9" t="str">
        <x:f>'CaseReview'!U171</x:f>
        <x:v>FAIL</x:v>
      </x:c>
      <x:c r="Q2357" s="9" t="n">
        <x:f>IF(AND(T2357=1,G2357=P2357),1,0)</x:f>
        <x:v>0</x:v>
      </x:c>
      <x:c r="R2357" s="9" t="n">
        <x:f>IF(AND(T2357=1,G2357="PASS",P2357="FAIL"),1,0)</x:f>
        <x:v>0</x:v>
      </x:c>
      <x:c r="S2357" s="9" t="n">
        <x:f>IF(AND(T2357=1,G2357="FAIL",P2357="PASS"),1,0)</x:f>
        <x:v>0</x:v>
      </x:c>
      <x:c r="T2357" s="9" t="n">
        <x:v>0</x:v>
      </x:c>
      <x:c r="U2357" s="9" t="n">
        <x:v>7</x:v>
      </x:c>
      <x:c r="V2357" s="9" t="str">
        <x:v>MVP/SHACL_GENERATION_PIPELINE/experiments/LUNA_NO_SEMANTIC_VALIDATOR/RUN_01/runs/RUN-I2-031-20260901T095753595560Z/artifacts/attempt_01/candidate_shape.ttl</x:v>
      </x:c>
    </x:row>
    <x:row r="2358" ht="22" customHeight="1">
      <x:c r="A2358" s="10" t="str">
        <x:v>NO_SEMANTIC</x:v>
      </x:c>
      <x:c r="B2358" s="10" t="str">
        <x:v>I2-031</x:v>
      </x:c>
      <x:c r="C2358" s="10" t="str">
        <x:v>I2-031-P01</x:v>
      </x:c>
      <x:c r="D2358" s="10" t="str">
        <x:v>RUN_01</x:v>
      </x:c>
      <x:c r="E2358" s="10" t="str">
        <x:v>ORIGINAL_LEDGER</x:v>
      </x:c>
      <x:c r="F2358" s="10" t="str">
        <x:v>PASS</x:v>
      </x:c>
      <x:c r="G2358" s="10" t="str">
        <x:v>NO_VERDICT</x:v>
      </x:c>
      <x:c r="H2358" s="10" t="str">
        <x:v>INFRASTRUCTURE_FAILURE</x:v>
      </x:c>
      <x:c r="I2358" s="10" t="str">
        <x:v>NOT_PARSED</x:v>
      </x:c>
      <x:c r="J2358" s="10" t="str">
        <x:v>NO_SEMANTIC_VALIDATOR_DETERMINISTIC_FAIL</x:v>
      </x:c>
      <x:c r="K2358" s="10" t="str">
        <x:v>317ec7aba0bbc135c98a0c428b21c5e9e6f93633170657135cee203ac629ac5e</x:v>
      </x:c>
      <x:c r="L2358" s="10" t="str">
        <x:v>historical_three</x:v>
      </x:c>
      <x:c r="M2358" s="10" t="n">
        <x:v>0</x:v>
      </x:c>
      <x:c r="N2358" s="10" t="n">
        <x:v>0</x:v>
      </x:c>
      <x:c r="O2358" s="10" t="n">
        <x:v>0</x:v>
      </x:c>
      <x:c r="P2358" s="9" t="str">
        <x:f>'CaseReview'!U172</x:f>
        <x:v>PASS</x:v>
      </x:c>
      <x:c r="Q2358" s="9" t="n">
        <x:f>IF(AND(T2358=1,G2358=P2358),1,0)</x:f>
        <x:v>0</x:v>
      </x:c>
      <x:c r="R2358" s="9" t="n">
        <x:f>IF(AND(T2358=1,G2358="PASS",P2358="FAIL"),1,0)</x:f>
        <x:v>0</x:v>
      </x:c>
      <x:c r="S2358" s="9" t="n">
        <x:f>IF(AND(T2358=1,G2358="FAIL",P2358="PASS"),1,0)</x:f>
        <x:v>0</x:v>
      </x:c>
      <x:c r="T2358" s="9" t="n">
        <x:v>0</x:v>
      </x:c>
      <x:c r="U2358" s="9" t="n">
        <x:v>7</x:v>
      </x:c>
      <x:c r="V2358" s="9" t="str">
        <x:v>MVP/SHACL_GENERATION_PIPELINE/experiments/LUNA_NO_SEMANTIC_VALIDATOR/RUN_01/runs/RUN-I2-031-20260901T095753595560Z/artifacts/attempt_01/candidate_shape.ttl</x:v>
      </x:c>
    </x:row>
    <x:row r="2359" ht="22" customHeight="1">
      <x:c r="A2359" s="10" t="str">
        <x:v>NO_SEMANTIC</x:v>
      </x:c>
      <x:c r="B2359" s="10" t="str">
        <x:v>I2-031</x:v>
      </x:c>
      <x:c r="C2359" s="10" t="str">
        <x:v>I2-031-P02</x:v>
      </x:c>
      <x:c r="D2359" s="10" t="str">
        <x:v>RUN_01</x:v>
      </x:c>
      <x:c r="E2359" s="10" t="str">
        <x:v>ORIGINAL_LEDGER</x:v>
      </x:c>
      <x:c r="F2359" s="10" t="str">
        <x:v>PASS</x:v>
      </x:c>
      <x:c r="G2359" s="10" t="str">
        <x:v>NO_VERDICT</x:v>
      </x:c>
      <x:c r="H2359" s="10" t="str">
        <x:v>INFRASTRUCTURE_FAILURE</x:v>
      </x:c>
      <x:c r="I2359" s="10" t="str">
        <x:v>NOT_PARSED</x:v>
      </x:c>
      <x:c r="J2359" s="10" t="str">
        <x:v>NO_SEMANTIC_VALIDATOR_DETERMINISTIC_FAIL</x:v>
      </x:c>
      <x:c r="K2359" s="10" t="str">
        <x:v>317ec7aba0bbc135c98a0c428b21c5e9e6f93633170657135cee203ac629ac5e</x:v>
      </x:c>
      <x:c r="L2359" s="10" t="str">
        <x:v>historical_three</x:v>
      </x:c>
      <x:c r="M2359" s="10" t="n">
        <x:v>0</x:v>
      </x:c>
      <x:c r="N2359" s="10" t="n">
        <x:v>0</x:v>
      </x:c>
      <x:c r="O2359" s="10" t="n">
        <x:v>0</x:v>
      </x:c>
      <x:c r="P2359" s="9" t="str">
        <x:f>'CaseReview'!U173</x:f>
        <x:v>PASS</x:v>
      </x:c>
      <x:c r="Q2359" s="9" t="n">
        <x:f>IF(AND(T2359=1,G2359=P2359),1,0)</x:f>
        <x:v>0</x:v>
      </x:c>
      <x:c r="R2359" s="9" t="n">
        <x:f>IF(AND(T2359=1,G2359="PASS",P2359="FAIL"),1,0)</x:f>
        <x:v>0</x:v>
      </x:c>
      <x:c r="S2359" s="9" t="n">
        <x:f>IF(AND(T2359=1,G2359="FAIL",P2359="PASS"),1,0)</x:f>
        <x:v>0</x:v>
      </x:c>
      <x:c r="T2359" s="9" t="n">
        <x:v>0</x:v>
      </x:c>
      <x:c r="U2359" s="9" t="n">
        <x:v>7</x:v>
      </x:c>
      <x:c r="V2359" s="9" t="str">
        <x:v>MVP/SHACL_GENERATION_PIPELINE/experiments/LUNA_NO_SEMANTIC_VALIDATOR/RUN_01/runs/RUN-I2-031-20260901T095753595560Z/artifacts/attempt_01/candidate_shape.ttl</x:v>
      </x:c>
    </x:row>
    <x:row r="2360" ht="22" customHeight="1">
      <x:c r="A2360" s="10" t="str">
        <x:v>NO_SEMANTIC</x:v>
      </x:c>
      <x:c r="B2360" s="10" t="str">
        <x:v>I2-031</x:v>
      </x:c>
      <x:c r="C2360" s="10" t="str">
        <x:v>I2-031-P03</x:v>
      </x:c>
      <x:c r="D2360" s="10" t="str">
        <x:v>RUN_01</x:v>
      </x:c>
      <x:c r="E2360" s="10" t="str">
        <x:v>ORIGINAL_LEDGER</x:v>
      </x:c>
      <x:c r="F2360" s="10" t="str">
        <x:v>PASS</x:v>
      </x:c>
      <x:c r="G2360" s="10" t="str">
        <x:v>NO_VERDICT</x:v>
      </x:c>
      <x:c r="H2360" s="10" t="str">
        <x:v>INFRASTRUCTURE_FAILURE</x:v>
      </x:c>
      <x:c r="I2360" s="10" t="str">
        <x:v>NOT_PARSED</x:v>
      </x:c>
      <x:c r="J2360" s="10" t="str">
        <x:v>NO_SEMANTIC_VALIDATOR_DETERMINISTIC_FAIL</x:v>
      </x:c>
      <x:c r="K2360" s="10" t="str">
        <x:v>317ec7aba0bbc135c98a0c428b21c5e9e6f93633170657135cee203ac629ac5e</x:v>
      </x:c>
      <x:c r="L2360" s="10" t="str">
        <x:v>historical_three</x:v>
      </x:c>
      <x:c r="M2360" s="10" t="n">
        <x:v>0</x:v>
      </x:c>
      <x:c r="N2360" s="10" t="n">
        <x:v>0</x:v>
      </x:c>
      <x:c r="O2360" s="10" t="n">
        <x:v>0</x:v>
      </x:c>
      <x:c r="P2360" s="9" t="str">
        <x:f>'CaseReview'!U174</x:f>
        <x:v>PASS</x:v>
      </x:c>
      <x:c r="Q2360" s="9" t="n">
        <x:f>IF(AND(T2360=1,G2360=P2360),1,0)</x:f>
        <x:v>0</x:v>
      </x:c>
      <x:c r="R2360" s="9" t="n">
        <x:f>IF(AND(T2360=1,G2360="PASS",P2360="FAIL"),1,0)</x:f>
        <x:v>0</x:v>
      </x:c>
      <x:c r="S2360" s="9" t="n">
        <x:f>IF(AND(T2360=1,G2360="FAIL",P2360="PASS"),1,0)</x:f>
        <x:v>0</x:v>
      </x:c>
      <x:c r="T2360" s="9" t="n">
        <x:v>0</x:v>
      </x:c>
      <x:c r="U2360" s="9" t="n">
        <x:v>7</x:v>
      </x:c>
      <x:c r="V2360" s="9" t="str">
        <x:v>MVP/SHACL_GENERATION_PIPELINE/experiments/LUNA_NO_SEMANTIC_VALIDATOR/RUN_01/runs/RUN-I2-031-20260901T095753595560Z/artifacts/attempt_01/candidate_shape.ttl</x:v>
      </x:c>
    </x:row>
    <x:row r="2361" ht="22" customHeight="1">
      <x:c r="A2361" s="10" t="str">
        <x:v>NO_SEMANTIC</x:v>
      </x:c>
      <x:c r="B2361" s="10" t="str">
        <x:v>I2-032</x:v>
      </x:c>
      <x:c r="C2361" s="10" t="str">
        <x:v>I2-032-F01</x:v>
      </x:c>
      <x:c r="D2361" s="10" t="str">
        <x:v>RUN_01</x:v>
      </x:c>
      <x:c r="E2361" s="10" t="str">
        <x:v>ORIGINAL_LEDGER</x:v>
      </x:c>
      <x:c r="F2361" s="10" t="str">
        <x:v>FAIL</x:v>
      </x:c>
      <x:c r="G2361" s="10" t="str">
        <x:v>FAIL</x:v>
      </x:c>
      <x:c r="H2361" s="10" t="str">
        <x:v>EXECUTED</x:v>
      </x:c>
      <x:c r="I2361" s="10" t="str">
        <x:v>PARSED</x:v>
      </x:c>
      <x:c r="J2361" s="10" t="str">
        <x:v>NO_SEMANTIC_VALIDATOR_DETERMINISTIC_PASS</x:v>
      </x:c>
      <x:c r="K2361" s="10" t="str">
        <x:v>038ffef17f008815d3ec934c680ad3ed6372bc28f9a4d60dc396f655ea3d15d7</x:v>
      </x:c>
      <x:c r="L2361" s="10" t="str">
        <x:v>historical_three</x:v>
      </x:c>
      <x:c r="M2361" s="10" t="n">
        <x:v>1</x:v>
      </x:c>
      <x:c r="N2361" s="10" t="n">
        <x:v>0</x:v>
      </x:c>
      <x:c r="O2361" s="10" t="n">
        <x:v>0</x:v>
      </x:c>
      <x:c r="P2361" s="9" t="str">
        <x:f>'CaseReview'!U175</x:f>
        <x:v>FAIL</x:v>
      </x:c>
      <x:c r="Q2361" s="9" t="n">
        <x:f>IF(AND(T2361=1,G2361=P2361),1,0)</x:f>
        <x:v>1</x:v>
      </x:c>
      <x:c r="R2361" s="9" t="n">
        <x:f>IF(AND(T2361=1,G2361="PASS",P2361="FAIL"),1,0)</x:f>
        <x:v>0</x:v>
      </x:c>
      <x:c r="S2361" s="9" t="n">
        <x:f>IF(AND(T2361=1,G2361="FAIL",P2361="PASS"),1,0)</x:f>
        <x:v>0</x:v>
      </x:c>
      <x:c r="T2361" s="9" t="n">
        <x:v>1</x:v>
      </x:c>
      <x:c r="U2361" s="9" t="n">
        <x:v>6</x:v>
      </x:c>
      <x:c r="V2361" s="9" t="str">
        <x:v>MVP/SHACL_GENERATION_PIPELINE/experiments/LUNA_NO_SEMANTIC_VALIDATOR/RUN_01/runs/RUN-I2-032-20260901T095834186284Z/artifacts/attempt_01/candidate_shape.ttl</x:v>
      </x:c>
    </x:row>
    <x:row r="2362" ht="22" customHeight="1">
      <x:c r="A2362" s="10" t="str">
        <x:v>NO_SEMANTIC</x:v>
      </x:c>
      <x:c r="B2362" s="10" t="str">
        <x:v>I2-032</x:v>
      </x:c>
      <x:c r="C2362" s="10" t="str">
        <x:v>I2-032-F02</x:v>
      </x:c>
      <x:c r="D2362" s="10" t="str">
        <x:v>RUN_01</x:v>
      </x:c>
      <x:c r="E2362" s="10" t="str">
        <x:v>ORIGINAL_LEDGER</x:v>
      </x:c>
      <x:c r="F2362" s="10" t="str">
        <x:v>FAIL</x:v>
      </x:c>
      <x:c r="G2362" s="10" t="str">
        <x:v>FAIL</x:v>
      </x:c>
      <x:c r="H2362" s="10" t="str">
        <x:v>EXECUTED</x:v>
      </x:c>
      <x:c r="I2362" s="10" t="str">
        <x:v>PARSED</x:v>
      </x:c>
      <x:c r="J2362" s="10" t="str">
        <x:v>NO_SEMANTIC_VALIDATOR_DETERMINISTIC_PASS</x:v>
      </x:c>
      <x:c r="K2362" s="10" t="str">
        <x:v>038ffef17f008815d3ec934c680ad3ed6372bc28f9a4d60dc396f655ea3d15d7</x:v>
      </x:c>
      <x:c r="L2362" s="10" t="str">
        <x:v>historical_three</x:v>
      </x:c>
      <x:c r="M2362" s="10" t="n">
        <x:v>1</x:v>
      </x:c>
      <x:c r="N2362" s="10" t="n">
        <x:v>0</x:v>
      </x:c>
      <x:c r="O2362" s="10" t="n">
        <x:v>0</x:v>
      </x:c>
      <x:c r="P2362" s="9" t="str">
        <x:f>'CaseReview'!U176</x:f>
        <x:v>FAIL</x:v>
      </x:c>
      <x:c r="Q2362" s="9" t="n">
        <x:f>IF(AND(T2362=1,G2362=P2362),1,0)</x:f>
        <x:v>1</x:v>
      </x:c>
      <x:c r="R2362" s="9" t="n">
        <x:f>IF(AND(T2362=1,G2362="PASS",P2362="FAIL"),1,0)</x:f>
        <x:v>0</x:v>
      </x:c>
      <x:c r="S2362" s="9" t="n">
        <x:f>IF(AND(T2362=1,G2362="FAIL",P2362="PASS"),1,0)</x:f>
        <x:v>0</x:v>
      </x:c>
      <x:c r="T2362" s="9" t="n">
        <x:v>1</x:v>
      </x:c>
      <x:c r="U2362" s="9" t="n">
        <x:v>6</x:v>
      </x:c>
      <x:c r="V2362" s="9" t="str">
        <x:v>MVP/SHACL_GENERATION_PIPELINE/experiments/LUNA_NO_SEMANTIC_VALIDATOR/RUN_01/runs/RUN-I2-032-20260901T095834186284Z/artifacts/attempt_01/candidate_shape.ttl</x:v>
      </x:c>
    </x:row>
    <x:row r="2363" ht="22" customHeight="1">
      <x:c r="A2363" s="10" t="str">
        <x:v>NO_SEMANTIC</x:v>
      </x:c>
      <x:c r="B2363" s="10" t="str">
        <x:v>I2-032</x:v>
      </x:c>
      <x:c r="C2363" s="10" t="str">
        <x:v>I2-032-F03</x:v>
      </x:c>
      <x:c r="D2363" s="10" t="str">
        <x:v>RUN_01</x:v>
      </x:c>
      <x:c r="E2363" s="10" t="str">
        <x:v>ORIGINAL_LEDGER</x:v>
      </x:c>
      <x:c r="F2363" s="10" t="str">
        <x:v>FAIL</x:v>
      </x:c>
      <x:c r="G2363" s="10" t="str">
        <x:v>FAIL</x:v>
      </x:c>
      <x:c r="H2363" s="10" t="str">
        <x:v>EXECUTED</x:v>
      </x:c>
      <x:c r="I2363" s="10" t="str">
        <x:v>PARSED</x:v>
      </x:c>
      <x:c r="J2363" s="10" t="str">
        <x:v>NO_SEMANTIC_VALIDATOR_DETERMINISTIC_PASS</x:v>
      </x:c>
      <x:c r="K2363" s="10" t="str">
        <x:v>038ffef17f008815d3ec934c680ad3ed6372bc28f9a4d60dc396f655ea3d15d7</x:v>
      </x:c>
      <x:c r="L2363" s="10" t="str">
        <x:v>historical_three</x:v>
      </x:c>
      <x:c r="M2363" s="10" t="n">
        <x:v>1</x:v>
      </x:c>
      <x:c r="N2363" s="10" t="n">
        <x:v>0</x:v>
      </x:c>
      <x:c r="O2363" s="10" t="n">
        <x:v>0</x:v>
      </x:c>
      <x:c r="P2363" s="9" t="str">
        <x:f>'CaseReview'!U177</x:f>
        <x:v>FAIL</x:v>
      </x:c>
      <x:c r="Q2363" s="9" t="n">
        <x:f>IF(AND(T2363=1,G2363=P2363),1,0)</x:f>
        <x:v>1</x:v>
      </x:c>
      <x:c r="R2363" s="9" t="n">
        <x:f>IF(AND(T2363=1,G2363="PASS",P2363="FAIL"),1,0)</x:f>
        <x:v>0</x:v>
      </x:c>
      <x:c r="S2363" s="9" t="n">
        <x:f>IF(AND(T2363=1,G2363="FAIL",P2363="PASS"),1,0)</x:f>
        <x:v>0</x:v>
      </x:c>
      <x:c r="T2363" s="9" t="n">
        <x:v>1</x:v>
      </x:c>
      <x:c r="U2363" s="9" t="n">
        <x:v>6</x:v>
      </x:c>
      <x:c r="V2363" s="9" t="str">
        <x:v>MVP/SHACL_GENERATION_PIPELINE/experiments/LUNA_NO_SEMANTIC_VALIDATOR/RUN_01/runs/RUN-I2-032-20260901T095834186284Z/artifacts/attempt_01/candidate_shape.ttl</x:v>
      </x:c>
    </x:row>
    <x:row r="2364" ht="22" customHeight="1">
      <x:c r="A2364" s="10" t="str">
        <x:v>NO_SEMANTIC</x:v>
      </x:c>
      <x:c r="B2364" s="10" t="str">
        <x:v>I2-032</x:v>
      </x:c>
      <x:c r="C2364" s="10" t="str">
        <x:v>I2-032-F04</x:v>
      </x:c>
      <x:c r="D2364" s="10" t="str">
        <x:v>RUN_01</x:v>
      </x:c>
      <x:c r="E2364" s="10" t="str">
        <x:v>ORIGINAL_LEDGER</x:v>
      </x:c>
      <x:c r="F2364" s="10" t="str">
        <x:v>FAIL</x:v>
      </x:c>
      <x:c r="G2364" s="10" t="str">
        <x:v>FAIL</x:v>
      </x:c>
      <x:c r="H2364" s="10" t="str">
        <x:v>EXECUTED</x:v>
      </x:c>
      <x:c r="I2364" s="10" t="str">
        <x:v>PARSED</x:v>
      </x:c>
      <x:c r="J2364" s="10" t="str">
        <x:v>NO_SEMANTIC_VALIDATOR_DETERMINISTIC_PASS</x:v>
      </x:c>
      <x:c r="K2364" s="10" t="str">
        <x:v>038ffef17f008815d3ec934c680ad3ed6372bc28f9a4d60dc396f655ea3d15d7</x:v>
      </x:c>
      <x:c r="L2364" s="10" t="str">
        <x:v>historical_three</x:v>
      </x:c>
      <x:c r="M2364" s="10" t="n">
        <x:v>1</x:v>
      </x:c>
      <x:c r="N2364" s="10" t="n">
        <x:v>0</x:v>
      </x:c>
      <x:c r="O2364" s="10" t="n">
        <x:v>0</x:v>
      </x:c>
      <x:c r="P2364" s="9" t="str">
        <x:f>'CaseReview'!U178</x:f>
        <x:v>FAIL</x:v>
      </x:c>
      <x:c r="Q2364" s="9" t="n">
        <x:f>IF(AND(T2364=1,G2364=P2364),1,0)</x:f>
        <x:v>1</x:v>
      </x:c>
      <x:c r="R2364" s="9" t="n">
        <x:f>IF(AND(T2364=1,G2364="PASS",P2364="FAIL"),1,0)</x:f>
        <x:v>0</x:v>
      </x:c>
      <x:c r="S2364" s="9" t="n">
        <x:f>IF(AND(T2364=1,G2364="FAIL",P2364="PASS"),1,0)</x:f>
        <x:v>0</x:v>
      </x:c>
      <x:c r="T2364" s="9" t="n">
        <x:v>1</x:v>
      </x:c>
      <x:c r="U2364" s="9" t="n">
        <x:v>6</x:v>
      </x:c>
      <x:c r="V2364" s="9" t="str">
        <x:v>MVP/SHACL_GENERATION_PIPELINE/experiments/LUNA_NO_SEMANTIC_VALIDATOR/RUN_01/runs/RUN-I2-032-20260901T095834186284Z/artifacts/attempt_01/candidate_shape.ttl</x:v>
      </x:c>
    </x:row>
    <x:row r="2365" ht="22" customHeight="1">
      <x:c r="A2365" s="10" t="str">
        <x:v>NO_SEMANTIC</x:v>
      </x:c>
      <x:c r="B2365" s="10" t="str">
        <x:v>I2-032</x:v>
      </x:c>
      <x:c r="C2365" s="10" t="str">
        <x:v>I2-032-P01</x:v>
      </x:c>
      <x:c r="D2365" s="10" t="str">
        <x:v>RUN_01</x:v>
      </x:c>
      <x:c r="E2365" s="10" t="str">
        <x:v>ORIGINAL_LEDGER</x:v>
      </x:c>
      <x:c r="F2365" s="10" t="str">
        <x:v>PASS</x:v>
      </x:c>
      <x:c r="G2365" s="10" t="str">
        <x:v>FAIL</x:v>
      </x:c>
      <x:c r="H2365" s="10" t="str">
        <x:v>EXECUTED</x:v>
      </x:c>
      <x:c r="I2365" s="10" t="str">
        <x:v>PARSED</x:v>
      </x:c>
      <x:c r="J2365" s="10" t="str">
        <x:v>NO_SEMANTIC_VALIDATOR_DETERMINISTIC_PASS</x:v>
      </x:c>
      <x:c r="K2365" s="10" t="str">
        <x:v>038ffef17f008815d3ec934c680ad3ed6372bc28f9a4d60dc396f655ea3d15d7</x:v>
      </x:c>
      <x:c r="L2365" s="10" t="str">
        <x:v>historical_three</x:v>
      </x:c>
      <x:c r="M2365" s="10" t="n">
        <x:v>0</x:v>
      </x:c>
      <x:c r="N2365" s="10" t="n">
        <x:v>0</x:v>
      </x:c>
      <x:c r="O2365" s="10" t="n">
        <x:v>1</x:v>
      </x:c>
      <x:c r="P2365" s="9" t="str">
        <x:f>'CaseReview'!U179</x:f>
        <x:v>PASS</x:v>
      </x:c>
      <x:c r="Q2365" s="9" t="n">
        <x:f>IF(AND(T2365=1,G2365=P2365),1,0)</x:f>
        <x:v>0</x:v>
      </x:c>
      <x:c r="R2365" s="9" t="n">
        <x:f>IF(AND(T2365=1,G2365="PASS",P2365="FAIL"),1,0)</x:f>
        <x:v>0</x:v>
      </x:c>
      <x:c r="S2365" s="9" t="n">
        <x:f>IF(AND(T2365=1,G2365="FAIL",P2365="PASS"),1,0)</x:f>
        <x:v>1</x:v>
      </x:c>
      <x:c r="T2365" s="9" t="n">
        <x:v>1</x:v>
      </x:c>
      <x:c r="U2365" s="9" t="n">
        <x:v>6</x:v>
      </x:c>
      <x:c r="V2365" s="9" t="str">
        <x:v>MVP/SHACL_GENERATION_PIPELINE/experiments/LUNA_NO_SEMANTIC_VALIDATOR/RUN_01/runs/RUN-I2-032-20260901T095834186284Z/artifacts/attempt_01/candidate_shape.ttl</x:v>
      </x:c>
    </x:row>
    <x:row r="2366" ht="22" customHeight="1">
      <x:c r="A2366" s="10" t="str">
        <x:v>NO_SEMANTIC</x:v>
      </x:c>
      <x:c r="B2366" s="10" t="str">
        <x:v>I2-032</x:v>
      </x:c>
      <x:c r="C2366" s="10" t="str">
        <x:v>I2-032-P02</x:v>
      </x:c>
      <x:c r="D2366" s="10" t="str">
        <x:v>RUN_01</x:v>
      </x:c>
      <x:c r="E2366" s="10" t="str">
        <x:v>ORIGINAL_LEDGER</x:v>
      </x:c>
      <x:c r="F2366" s="10" t="str">
        <x:v>PASS</x:v>
      </x:c>
      <x:c r="G2366" s="10" t="str">
        <x:v>FAIL</x:v>
      </x:c>
      <x:c r="H2366" s="10" t="str">
        <x:v>EXECUTED</x:v>
      </x:c>
      <x:c r="I2366" s="10" t="str">
        <x:v>PARSED</x:v>
      </x:c>
      <x:c r="J2366" s="10" t="str">
        <x:v>NO_SEMANTIC_VALIDATOR_DETERMINISTIC_PASS</x:v>
      </x:c>
      <x:c r="K2366" s="10" t="str">
        <x:v>038ffef17f008815d3ec934c680ad3ed6372bc28f9a4d60dc396f655ea3d15d7</x:v>
      </x:c>
      <x:c r="L2366" s="10" t="str">
        <x:v>historical_three</x:v>
      </x:c>
      <x:c r="M2366" s="10" t="n">
        <x:v>0</x:v>
      </x:c>
      <x:c r="N2366" s="10" t="n">
        <x:v>0</x:v>
      </x:c>
      <x:c r="O2366" s="10" t="n">
        <x:v>1</x:v>
      </x:c>
      <x:c r="P2366" s="9" t="str">
        <x:f>'CaseReview'!U180</x:f>
        <x:v>PASS</x:v>
      </x:c>
      <x:c r="Q2366" s="9" t="n">
        <x:f>IF(AND(T2366=1,G2366=P2366),1,0)</x:f>
        <x:v>0</x:v>
      </x:c>
      <x:c r="R2366" s="9" t="n">
        <x:f>IF(AND(T2366=1,G2366="PASS",P2366="FAIL"),1,0)</x:f>
        <x:v>0</x:v>
      </x:c>
      <x:c r="S2366" s="9" t="n">
        <x:f>IF(AND(T2366=1,G2366="FAIL",P2366="PASS"),1,0)</x:f>
        <x:v>1</x:v>
      </x:c>
      <x:c r="T2366" s="9" t="n">
        <x:v>1</x:v>
      </x:c>
      <x:c r="U2366" s="9" t="n">
        <x:v>6</x:v>
      </x:c>
      <x:c r="V2366" s="9" t="str">
        <x:v>MVP/SHACL_GENERATION_PIPELINE/experiments/LUNA_NO_SEMANTIC_VALIDATOR/RUN_01/runs/RUN-I2-032-20260901T095834186284Z/artifacts/attempt_01/candidate_shape.ttl</x:v>
      </x:c>
    </x:row>
    <x:row r="2367" ht="22" customHeight="1">
      <x:c r="A2367" s="10" t="str">
        <x:v>NO_SEMANTIC</x:v>
      </x:c>
      <x:c r="B2367" s="10" t="str">
        <x:v>I2-034</x:v>
      </x:c>
      <x:c r="C2367" s="10" t="str">
        <x:v>I2-034-F01</x:v>
      </x:c>
      <x:c r="D2367" s="10" t="str">
        <x:v>RUN_01</x:v>
      </x:c>
      <x:c r="E2367" s="10" t="str">
        <x:v>ORIGINAL_LEDGER</x:v>
      </x:c>
      <x:c r="F2367" s="10" t="str">
        <x:v>FAIL</x:v>
      </x:c>
      <x:c r="G2367" s="10" t="str">
        <x:v>FAIL</x:v>
      </x:c>
      <x:c r="H2367" s="10" t="str">
        <x:v>EXECUTED</x:v>
      </x:c>
      <x:c r="I2367" s="10" t="str">
        <x:v>PARSED</x:v>
      </x:c>
      <x:c r="J2367" s="10" t="str">
        <x:v>NO_SEMANTIC_VALIDATOR_DETERMINISTIC_PASS</x:v>
      </x:c>
      <x:c r="K2367" s="10" t="str">
        <x:v>e58977124389e94fccf7bcd336321890ca7c9e9d83706295f621a4bb3f45a95d</x:v>
      </x:c>
      <x:c r="L2367" s="10" t="str">
        <x:v>historical_three</x:v>
      </x:c>
      <x:c r="M2367" s="10" t="n">
        <x:v>1</x:v>
      </x:c>
      <x:c r="N2367" s="10" t="n">
        <x:v>0</x:v>
      </x:c>
      <x:c r="O2367" s="10" t="n">
        <x:v>0</x:v>
      </x:c>
      <x:c r="P2367" s="9" t="str">
        <x:f>'CaseReview'!U181</x:f>
        <x:v>FAIL</x:v>
      </x:c>
      <x:c r="Q2367" s="9" t="n">
        <x:f>IF(AND(T2367=1,G2367=P2367),1,0)</x:f>
        <x:v>1</x:v>
      </x:c>
      <x:c r="R2367" s="9" t="n">
        <x:f>IF(AND(T2367=1,G2367="PASS",P2367="FAIL"),1,0)</x:f>
        <x:v>0</x:v>
      </x:c>
      <x:c r="S2367" s="9" t="n">
        <x:f>IF(AND(T2367=1,G2367="FAIL",P2367="PASS"),1,0)</x:f>
        <x:v>0</x:v>
      </x:c>
      <x:c r="T2367" s="9" t="n">
        <x:v>1</x:v>
      </x:c>
      <x:c r="U2367" s="9" t="n">
        <x:v>6</x:v>
      </x:c>
      <x:c r="V2367" s="9" t="str">
        <x:v>MVP/SHACL_GENERATION_PIPELINE/experiments/LUNA_NO_SEMANTIC_VALIDATOR/RUN_01/runs/RUN-I2-034-20260901T095916502420Z/artifacts/attempt_01/candidate_shape.ttl</x:v>
      </x:c>
    </x:row>
    <x:row r="2368" ht="22" customHeight="1">
      <x:c r="A2368" s="10" t="str">
        <x:v>NO_SEMANTIC</x:v>
      </x:c>
      <x:c r="B2368" s="10" t="str">
        <x:v>I2-034</x:v>
      </x:c>
      <x:c r="C2368" s="10" t="str">
        <x:v>I2-034-F02</x:v>
      </x:c>
      <x:c r="D2368" s="10" t="str">
        <x:v>RUN_01</x:v>
      </x:c>
      <x:c r="E2368" s="10" t="str">
        <x:v>ORIGINAL_LEDGER</x:v>
      </x:c>
      <x:c r="F2368" s="10" t="str">
        <x:v>FAIL</x:v>
      </x:c>
      <x:c r="G2368" s="10" t="str">
        <x:v>FAIL</x:v>
      </x:c>
      <x:c r="H2368" s="10" t="str">
        <x:v>EXECUTED</x:v>
      </x:c>
      <x:c r="I2368" s="10" t="str">
        <x:v>PARSED</x:v>
      </x:c>
      <x:c r="J2368" s="10" t="str">
        <x:v>NO_SEMANTIC_VALIDATOR_DETERMINISTIC_PASS</x:v>
      </x:c>
      <x:c r="K2368" s="10" t="str">
        <x:v>e58977124389e94fccf7bcd336321890ca7c9e9d83706295f621a4bb3f45a95d</x:v>
      </x:c>
      <x:c r="L2368" s="10" t="str">
        <x:v>historical_three</x:v>
      </x:c>
      <x:c r="M2368" s="10" t="n">
        <x:v>1</x:v>
      </x:c>
      <x:c r="N2368" s="10" t="n">
        <x:v>0</x:v>
      </x:c>
      <x:c r="O2368" s="10" t="n">
        <x:v>0</x:v>
      </x:c>
      <x:c r="P2368" s="9" t="str">
        <x:f>'CaseReview'!U182</x:f>
        <x:v>FAIL</x:v>
      </x:c>
      <x:c r="Q2368" s="9" t="n">
        <x:f>IF(AND(T2368=1,G2368=P2368),1,0)</x:f>
        <x:v>1</x:v>
      </x:c>
      <x:c r="R2368" s="9" t="n">
        <x:f>IF(AND(T2368=1,G2368="PASS",P2368="FAIL"),1,0)</x:f>
        <x:v>0</x:v>
      </x:c>
      <x:c r="S2368" s="9" t="n">
        <x:f>IF(AND(T2368=1,G2368="FAIL",P2368="PASS"),1,0)</x:f>
        <x:v>0</x:v>
      </x:c>
      <x:c r="T2368" s="9" t="n">
        <x:v>1</x:v>
      </x:c>
      <x:c r="U2368" s="9" t="n">
        <x:v>6</x:v>
      </x:c>
      <x:c r="V2368" s="9" t="str">
        <x:v>MVP/SHACL_GENERATION_PIPELINE/experiments/LUNA_NO_SEMANTIC_VALIDATOR/RUN_01/runs/RUN-I2-034-20260901T095916502420Z/artifacts/attempt_01/candidate_shape.ttl</x:v>
      </x:c>
    </x:row>
    <x:row r="2369" ht="22" customHeight="1">
      <x:c r="A2369" s="10" t="str">
        <x:v>NO_SEMANTIC</x:v>
      </x:c>
      <x:c r="B2369" s="10" t="str">
        <x:v>I2-034</x:v>
      </x:c>
      <x:c r="C2369" s="10" t="str">
        <x:v>I2-034-F03</x:v>
      </x:c>
      <x:c r="D2369" s="10" t="str">
        <x:v>RUN_01</x:v>
      </x:c>
      <x:c r="E2369" s="10" t="str">
        <x:v>ORIGINAL_LEDGER</x:v>
      </x:c>
      <x:c r="F2369" s="10" t="str">
        <x:v>FAIL</x:v>
      </x:c>
      <x:c r="G2369" s="10" t="str">
        <x:v>FAIL</x:v>
      </x:c>
      <x:c r="H2369" s="10" t="str">
        <x:v>EXECUTED</x:v>
      </x:c>
      <x:c r="I2369" s="10" t="str">
        <x:v>PARSED</x:v>
      </x:c>
      <x:c r="J2369" s="10" t="str">
        <x:v>NO_SEMANTIC_VALIDATOR_DETERMINISTIC_PASS</x:v>
      </x:c>
      <x:c r="K2369" s="10" t="str">
        <x:v>e58977124389e94fccf7bcd336321890ca7c9e9d83706295f621a4bb3f45a95d</x:v>
      </x:c>
      <x:c r="L2369" s="10" t="str">
        <x:v>historical_three</x:v>
      </x:c>
      <x:c r="M2369" s="10" t="n">
        <x:v>1</x:v>
      </x:c>
      <x:c r="N2369" s="10" t="n">
        <x:v>0</x:v>
      </x:c>
      <x:c r="O2369" s="10" t="n">
        <x:v>0</x:v>
      </x:c>
      <x:c r="P2369" s="9" t="str">
        <x:f>'CaseReview'!U183</x:f>
        <x:v>FAIL</x:v>
      </x:c>
      <x:c r="Q2369" s="9" t="n">
        <x:f>IF(AND(T2369=1,G2369=P2369),1,0)</x:f>
        <x:v>1</x:v>
      </x:c>
      <x:c r="R2369" s="9" t="n">
        <x:f>IF(AND(T2369=1,G2369="PASS",P2369="FAIL"),1,0)</x:f>
        <x:v>0</x:v>
      </x:c>
      <x:c r="S2369" s="9" t="n">
        <x:f>IF(AND(T2369=1,G2369="FAIL",P2369="PASS"),1,0)</x:f>
        <x:v>0</x:v>
      </x:c>
      <x:c r="T2369" s="9" t="n">
        <x:v>1</x:v>
      </x:c>
      <x:c r="U2369" s="9" t="n">
        <x:v>6</x:v>
      </x:c>
      <x:c r="V2369" s="9" t="str">
        <x:v>MVP/SHACL_GENERATION_PIPELINE/experiments/LUNA_NO_SEMANTIC_VALIDATOR/RUN_01/runs/RUN-I2-034-20260901T095916502420Z/artifacts/attempt_01/candidate_shape.ttl</x:v>
      </x:c>
    </x:row>
    <x:row r="2370" ht="22" customHeight="1">
      <x:c r="A2370" s="10" t="str">
        <x:v>NO_SEMANTIC</x:v>
      </x:c>
      <x:c r="B2370" s="10" t="str">
        <x:v>I2-034</x:v>
      </x:c>
      <x:c r="C2370" s="10" t="str">
        <x:v>I2-034-P01</x:v>
      </x:c>
      <x:c r="D2370" s="10" t="str">
        <x:v>RUN_01</x:v>
      </x:c>
      <x:c r="E2370" s="10" t="str">
        <x:v>ORIGINAL_LEDGER</x:v>
      </x:c>
      <x:c r="F2370" s="10" t="str">
        <x:v>PASS</x:v>
      </x:c>
      <x:c r="G2370" s="10" t="str">
        <x:v>FAIL</x:v>
      </x:c>
      <x:c r="H2370" s="10" t="str">
        <x:v>EXECUTED</x:v>
      </x:c>
      <x:c r="I2370" s="10" t="str">
        <x:v>PARSED</x:v>
      </x:c>
      <x:c r="J2370" s="10" t="str">
        <x:v>NO_SEMANTIC_VALIDATOR_DETERMINISTIC_PASS</x:v>
      </x:c>
      <x:c r="K2370" s="10" t="str">
        <x:v>e58977124389e94fccf7bcd336321890ca7c9e9d83706295f621a4bb3f45a95d</x:v>
      </x:c>
      <x:c r="L2370" s="10" t="str">
        <x:v>historical_three</x:v>
      </x:c>
      <x:c r="M2370" s="10" t="n">
        <x:v>0</x:v>
      </x:c>
      <x:c r="N2370" s="10" t="n">
        <x:v>0</x:v>
      </x:c>
      <x:c r="O2370" s="10" t="n">
        <x:v>1</x:v>
      </x:c>
      <x:c r="P2370" s="9" t="str">
        <x:f>'CaseReview'!U184</x:f>
        <x:v>PASS</x:v>
      </x:c>
      <x:c r="Q2370" s="9" t="n">
        <x:f>IF(AND(T2370=1,G2370=P2370),1,0)</x:f>
        <x:v>0</x:v>
      </x:c>
      <x:c r="R2370" s="9" t="n">
        <x:f>IF(AND(T2370=1,G2370="PASS",P2370="FAIL"),1,0)</x:f>
        <x:v>0</x:v>
      </x:c>
      <x:c r="S2370" s="9" t="n">
        <x:f>IF(AND(T2370=1,G2370="FAIL",P2370="PASS"),1,0)</x:f>
        <x:v>1</x:v>
      </x:c>
      <x:c r="T2370" s="9" t="n">
        <x:v>1</x:v>
      </x:c>
      <x:c r="U2370" s="9" t="n">
        <x:v>6</x:v>
      </x:c>
      <x:c r="V2370" s="9" t="str">
        <x:v>MVP/SHACL_GENERATION_PIPELINE/experiments/LUNA_NO_SEMANTIC_VALIDATOR/RUN_01/runs/RUN-I2-034-20260901T095916502420Z/artifacts/attempt_01/candidate_shape.ttl</x:v>
      </x:c>
    </x:row>
    <x:row r="2371" ht="22" customHeight="1">
      <x:c r="A2371" s="10" t="str">
        <x:v>NO_SEMANTIC</x:v>
      </x:c>
      <x:c r="B2371" s="10" t="str">
        <x:v>I2-034</x:v>
      </x:c>
      <x:c r="C2371" s="10" t="str">
        <x:v>I2-034-P02</x:v>
      </x:c>
      <x:c r="D2371" s="10" t="str">
        <x:v>RUN_01</x:v>
      </x:c>
      <x:c r="E2371" s="10" t="str">
        <x:v>ORIGINAL_LEDGER</x:v>
      </x:c>
      <x:c r="F2371" s="10" t="str">
        <x:v>PASS</x:v>
      </x:c>
      <x:c r="G2371" s="10" t="str">
        <x:v>FAIL</x:v>
      </x:c>
      <x:c r="H2371" s="10" t="str">
        <x:v>EXECUTED</x:v>
      </x:c>
      <x:c r="I2371" s="10" t="str">
        <x:v>PARSED</x:v>
      </x:c>
      <x:c r="J2371" s="10" t="str">
        <x:v>NO_SEMANTIC_VALIDATOR_DETERMINISTIC_PASS</x:v>
      </x:c>
      <x:c r="K2371" s="10" t="str">
        <x:v>e58977124389e94fccf7bcd336321890ca7c9e9d83706295f621a4bb3f45a95d</x:v>
      </x:c>
      <x:c r="L2371" s="10" t="str">
        <x:v>historical_three</x:v>
      </x:c>
      <x:c r="M2371" s="10" t="n">
        <x:v>0</x:v>
      </x:c>
      <x:c r="N2371" s="10" t="n">
        <x:v>0</x:v>
      </x:c>
      <x:c r="O2371" s="10" t="n">
        <x:v>1</x:v>
      </x:c>
      <x:c r="P2371" s="9" t="str">
        <x:f>'CaseReview'!U185</x:f>
        <x:v>PASS</x:v>
      </x:c>
      <x:c r="Q2371" s="9" t="n">
        <x:f>IF(AND(T2371=1,G2371=P2371),1,0)</x:f>
        <x:v>0</x:v>
      </x:c>
      <x:c r="R2371" s="9" t="n">
        <x:f>IF(AND(T2371=1,G2371="PASS",P2371="FAIL"),1,0)</x:f>
        <x:v>0</x:v>
      </x:c>
      <x:c r="S2371" s="9" t="n">
        <x:f>IF(AND(T2371=1,G2371="FAIL",P2371="PASS"),1,0)</x:f>
        <x:v>1</x:v>
      </x:c>
      <x:c r="T2371" s="9" t="n">
        <x:v>1</x:v>
      </x:c>
      <x:c r="U2371" s="9" t="n">
        <x:v>6</x:v>
      </x:c>
      <x:c r="V2371" s="9" t="str">
        <x:v>MVP/SHACL_GENERATION_PIPELINE/experiments/LUNA_NO_SEMANTIC_VALIDATOR/RUN_01/runs/RUN-I2-034-20260901T095916502420Z/artifacts/attempt_01/candidate_shape.ttl</x:v>
      </x:c>
    </x:row>
    <x:row r="2372" ht="22" customHeight="1">
      <x:c r="A2372" s="10" t="str">
        <x:v>NO_SEMANTIC</x:v>
      </x:c>
      <x:c r="B2372" s="10" t="str">
        <x:v>I2-034</x:v>
      </x:c>
      <x:c r="C2372" s="10" t="str">
        <x:v>I2-034-P03</x:v>
      </x:c>
      <x:c r="D2372" s="10" t="str">
        <x:v>RUN_01</x:v>
      </x:c>
      <x:c r="E2372" s="10" t="str">
        <x:v>ORIGINAL_LEDGER</x:v>
      </x:c>
      <x:c r="F2372" s="10" t="str">
        <x:v>PASS</x:v>
      </x:c>
      <x:c r="G2372" s="10" t="str">
        <x:v>FAIL</x:v>
      </x:c>
      <x:c r="H2372" s="10" t="str">
        <x:v>EXECUTED</x:v>
      </x:c>
      <x:c r="I2372" s="10" t="str">
        <x:v>PARSED</x:v>
      </x:c>
      <x:c r="J2372" s="10" t="str">
        <x:v>NO_SEMANTIC_VALIDATOR_DETERMINISTIC_PASS</x:v>
      </x:c>
      <x:c r="K2372" s="10" t="str">
        <x:v>e58977124389e94fccf7bcd336321890ca7c9e9d83706295f621a4bb3f45a95d</x:v>
      </x:c>
      <x:c r="L2372" s="10" t="str">
        <x:v>historical_three</x:v>
      </x:c>
      <x:c r="M2372" s="10" t="n">
        <x:v>0</x:v>
      </x:c>
      <x:c r="N2372" s="10" t="n">
        <x:v>0</x:v>
      </x:c>
      <x:c r="O2372" s="10" t="n">
        <x:v>1</x:v>
      </x:c>
      <x:c r="P2372" s="9" t="str">
        <x:f>'CaseReview'!U186</x:f>
        <x:v>PASS</x:v>
      </x:c>
      <x:c r="Q2372" s="9" t="n">
        <x:f>IF(AND(T2372=1,G2372=P2372),1,0)</x:f>
        <x:v>0</x:v>
      </x:c>
      <x:c r="R2372" s="9" t="n">
        <x:f>IF(AND(T2372=1,G2372="PASS",P2372="FAIL"),1,0)</x:f>
        <x:v>0</x:v>
      </x:c>
      <x:c r="S2372" s="9" t="n">
        <x:f>IF(AND(T2372=1,G2372="FAIL",P2372="PASS"),1,0)</x:f>
        <x:v>1</x:v>
      </x:c>
      <x:c r="T2372" s="9" t="n">
        <x:v>1</x:v>
      </x:c>
      <x:c r="U2372" s="9" t="n">
        <x:v>6</x:v>
      </x:c>
      <x:c r="V2372" s="9" t="str">
        <x:v>MVP/SHACL_GENERATION_PIPELINE/experiments/LUNA_NO_SEMANTIC_VALIDATOR/RUN_01/runs/RUN-I2-034-20260901T095916502420Z/artifacts/attempt_01/candidate_shape.ttl</x:v>
      </x:c>
    </x:row>
    <x:row r="2373" ht="22" customHeight="1">
      <x:c r="A2373" s="10" t="str">
        <x:v>NO_SEMANTIC</x:v>
      </x:c>
      <x:c r="B2373" s="10" t="str">
        <x:v>I2-035</x:v>
      </x:c>
      <x:c r="C2373" s="10" t="str">
        <x:v>I2-035-F01</x:v>
      </x:c>
      <x:c r="D2373" s="10" t="str">
        <x:v>RUN_01</x:v>
      </x:c>
      <x:c r="E2373" s="10" t="str">
        <x:v>ORIGINAL_LEDGER</x:v>
      </x:c>
      <x:c r="F2373" s="10" t="str">
        <x:v>FAIL</x:v>
      </x:c>
      <x:c r="G2373" s="10" t="str">
        <x:v>PASS</x:v>
      </x:c>
      <x:c r="H2373" s="10" t="str">
        <x:v>EXECUTED</x:v>
      </x:c>
      <x:c r="I2373" s="10" t="str">
        <x:v>PARSED</x:v>
      </x:c>
      <x:c r="J2373" s="10" t="str">
        <x:v>NO_SEMANTIC_VALIDATOR_DETERMINISTIC_PASS</x:v>
      </x:c>
      <x:c r="K2373" s="10" t="str">
        <x:v>75da2623e50db5cf569c1526cf577f1926a83d559f26b13933d57d2faa96fac4</x:v>
      </x:c>
      <x:c r="L2373" s="10" t="str">
        <x:v>historical_three</x:v>
      </x:c>
      <x:c r="M2373" s="10" t="n">
        <x:v>0</x:v>
      </x:c>
      <x:c r="N2373" s="10" t="n">
        <x:v>1</x:v>
      </x:c>
      <x:c r="O2373" s="10" t="n">
        <x:v>0</x:v>
      </x:c>
      <x:c r="P2373" s="9" t="str">
        <x:f>'CaseReview'!U187</x:f>
        <x:v>FAIL</x:v>
      </x:c>
      <x:c r="Q2373" s="9" t="n">
        <x:f>IF(AND(T2373=1,G2373=P2373),1,0)</x:f>
        <x:v>0</x:v>
      </x:c>
      <x:c r="R2373" s="9" t="n">
        <x:f>IF(AND(T2373=1,G2373="PASS",P2373="FAIL"),1,0)</x:f>
        <x:v>1</x:v>
      </x:c>
      <x:c r="S2373" s="9" t="n">
        <x:f>IF(AND(T2373=1,G2373="FAIL",P2373="PASS"),1,0)</x:f>
        <x:v>0</x:v>
      </x:c>
      <x:c r="T2373" s="9" t="n">
        <x:v>1</x:v>
      </x:c>
      <x:c r="U2373" s="9" t="n">
        <x:v>6</x:v>
      </x:c>
      <x:c r="V2373" s="9" t="str">
        <x:v>MVP/SHACL_GENERATION_PIPELINE/experiments/LUNA_NO_SEMANTIC_VALIDATOR/RUN_01/runs/RUN-I2-035-20260901T100006134749Z/artifacts/attempt_01/candidate_shape.ttl</x:v>
      </x:c>
    </x:row>
    <x:row r="2374" ht="22" customHeight="1">
      <x:c r="A2374" s="10" t="str">
        <x:v>NO_SEMANTIC</x:v>
      </x:c>
      <x:c r="B2374" s="10" t="str">
        <x:v>I2-035</x:v>
      </x:c>
      <x:c r="C2374" s="10" t="str">
        <x:v>I2-035-F02</x:v>
      </x:c>
      <x:c r="D2374" s="10" t="str">
        <x:v>RUN_01</x:v>
      </x:c>
      <x:c r="E2374" s="10" t="str">
        <x:v>ORIGINAL_LEDGER</x:v>
      </x:c>
      <x:c r="F2374" s="10" t="str">
        <x:v>FAIL</x:v>
      </x:c>
      <x:c r="G2374" s="10" t="str">
        <x:v>PASS</x:v>
      </x:c>
      <x:c r="H2374" s="10" t="str">
        <x:v>EXECUTED</x:v>
      </x:c>
      <x:c r="I2374" s="10" t="str">
        <x:v>PARSED</x:v>
      </x:c>
      <x:c r="J2374" s="10" t="str">
        <x:v>NO_SEMANTIC_VALIDATOR_DETERMINISTIC_PASS</x:v>
      </x:c>
      <x:c r="K2374" s="10" t="str">
        <x:v>75da2623e50db5cf569c1526cf577f1926a83d559f26b13933d57d2faa96fac4</x:v>
      </x:c>
      <x:c r="L2374" s="10" t="str">
        <x:v>historical_three</x:v>
      </x:c>
      <x:c r="M2374" s="10" t="n">
        <x:v>0</x:v>
      </x:c>
      <x:c r="N2374" s="10" t="n">
        <x:v>1</x:v>
      </x:c>
      <x:c r="O2374" s="10" t="n">
        <x:v>0</x:v>
      </x:c>
      <x:c r="P2374" s="9" t="str">
        <x:f>'CaseReview'!U188</x:f>
        <x:v>FAIL</x:v>
      </x:c>
      <x:c r="Q2374" s="9" t="n">
        <x:f>IF(AND(T2374=1,G2374=P2374),1,0)</x:f>
        <x:v>0</x:v>
      </x:c>
      <x:c r="R2374" s="9" t="n">
        <x:f>IF(AND(T2374=1,G2374="PASS",P2374="FAIL"),1,0)</x:f>
        <x:v>1</x:v>
      </x:c>
      <x:c r="S2374" s="9" t="n">
        <x:f>IF(AND(T2374=1,G2374="FAIL",P2374="PASS"),1,0)</x:f>
        <x:v>0</x:v>
      </x:c>
      <x:c r="T2374" s="9" t="n">
        <x:v>1</x:v>
      </x:c>
      <x:c r="U2374" s="9" t="n">
        <x:v>6</x:v>
      </x:c>
      <x:c r="V2374" s="9" t="str">
        <x:v>MVP/SHACL_GENERATION_PIPELINE/experiments/LUNA_NO_SEMANTIC_VALIDATOR/RUN_01/runs/RUN-I2-035-20260901T100006134749Z/artifacts/attempt_01/candidate_shape.ttl</x:v>
      </x:c>
    </x:row>
    <x:row r="2375" ht="22" customHeight="1">
      <x:c r="A2375" s="10" t="str">
        <x:v>NO_SEMANTIC</x:v>
      </x:c>
      <x:c r="B2375" s="10" t="str">
        <x:v>I2-035</x:v>
      </x:c>
      <x:c r="C2375" s="10" t="str">
        <x:v>I2-035-F03</x:v>
      </x:c>
      <x:c r="D2375" s="10" t="str">
        <x:v>RUN_01</x:v>
      </x:c>
      <x:c r="E2375" s="10" t="str">
        <x:v>ORIGINAL_LEDGER</x:v>
      </x:c>
      <x:c r="F2375" s="10" t="str">
        <x:v>FAIL</x:v>
      </x:c>
      <x:c r="G2375" s="10" t="str">
        <x:v>FAIL</x:v>
      </x:c>
      <x:c r="H2375" s="10" t="str">
        <x:v>EXECUTED</x:v>
      </x:c>
      <x:c r="I2375" s="10" t="str">
        <x:v>PARSED</x:v>
      </x:c>
      <x:c r="J2375" s="10" t="str">
        <x:v>NO_SEMANTIC_VALIDATOR_DETERMINISTIC_PASS</x:v>
      </x:c>
      <x:c r="K2375" s="10" t="str">
        <x:v>75da2623e50db5cf569c1526cf577f1926a83d559f26b13933d57d2faa96fac4</x:v>
      </x:c>
      <x:c r="L2375" s="10" t="str">
        <x:v>historical_three</x:v>
      </x:c>
      <x:c r="M2375" s="10" t="n">
        <x:v>1</x:v>
      </x:c>
      <x:c r="N2375" s="10" t="n">
        <x:v>0</x:v>
      </x:c>
      <x:c r="O2375" s="10" t="n">
        <x:v>0</x:v>
      </x:c>
      <x:c r="P2375" s="9" t="str">
        <x:f>'CaseReview'!U189</x:f>
        <x:v>FAIL</x:v>
      </x:c>
      <x:c r="Q2375" s="9" t="n">
        <x:f>IF(AND(T2375=1,G2375=P2375),1,0)</x:f>
        <x:v>1</x:v>
      </x:c>
      <x:c r="R2375" s="9" t="n">
        <x:f>IF(AND(T2375=1,G2375="PASS",P2375="FAIL"),1,0)</x:f>
        <x:v>0</x:v>
      </x:c>
      <x:c r="S2375" s="9" t="n">
        <x:f>IF(AND(T2375=1,G2375="FAIL",P2375="PASS"),1,0)</x:f>
        <x:v>0</x:v>
      </x:c>
      <x:c r="T2375" s="9" t="n">
        <x:v>1</x:v>
      </x:c>
      <x:c r="U2375" s="9" t="n">
        <x:v>6</x:v>
      </x:c>
      <x:c r="V2375" s="9" t="str">
        <x:v>MVP/SHACL_GENERATION_PIPELINE/experiments/LUNA_NO_SEMANTIC_VALIDATOR/RUN_01/runs/RUN-I2-035-20260901T100006134749Z/artifacts/attempt_01/candidate_shape.ttl</x:v>
      </x:c>
    </x:row>
    <x:row r="2376" ht="22" customHeight="1">
      <x:c r="A2376" s="10" t="str">
        <x:v>NO_SEMANTIC</x:v>
      </x:c>
      <x:c r="B2376" s="10" t="str">
        <x:v>I2-035</x:v>
      </x:c>
      <x:c r="C2376" s="10" t="str">
        <x:v>I2-035-F04</x:v>
      </x:c>
      <x:c r="D2376" s="10" t="str">
        <x:v>RUN_01</x:v>
      </x:c>
      <x:c r="E2376" s="10" t="str">
        <x:v>ORIGINAL_LEDGER</x:v>
      </x:c>
      <x:c r="F2376" s="10" t="str">
        <x:v>FAIL</x:v>
      </x:c>
      <x:c r="G2376" s="10" t="str">
        <x:v>FAIL</x:v>
      </x:c>
      <x:c r="H2376" s="10" t="str">
        <x:v>EXECUTED</x:v>
      </x:c>
      <x:c r="I2376" s="10" t="str">
        <x:v>PARSED</x:v>
      </x:c>
      <x:c r="J2376" s="10" t="str">
        <x:v>NO_SEMANTIC_VALIDATOR_DETERMINISTIC_PASS</x:v>
      </x:c>
      <x:c r="K2376" s="10" t="str">
        <x:v>75da2623e50db5cf569c1526cf577f1926a83d559f26b13933d57d2faa96fac4</x:v>
      </x:c>
      <x:c r="L2376" s="10" t="str">
        <x:v>historical_three</x:v>
      </x:c>
      <x:c r="M2376" s="10" t="n">
        <x:v>1</x:v>
      </x:c>
      <x:c r="N2376" s="10" t="n">
        <x:v>0</x:v>
      </x:c>
      <x:c r="O2376" s="10" t="n">
        <x:v>0</x:v>
      </x:c>
      <x:c r="P2376" s="9" t="str">
        <x:f>'CaseReview'!U190</x:f>
        <x:v>FAIL</x:v>
      </x:c>
      <x:c r="Q2376" s="9" t="n">
        <x:f>IF(AND(T2376=1,G2376=P2376),1,0)</x:f>
        <x:v>1</x:v>
      </x:c>
      <x:c r="R2376" s="9" t="n">
        <x:f>IF(AND(T2376=1,G2376="PASS",P2376="FAIL"),1,0)</x:f>
        <x:v>0</x:v>
      </x:c>
      <x:c r="S2376" s="9" t="n">
        <x:f>IF(AND(T2376=1,G2376="FAIL",P2376="PASS"),1,0)</x:f>
        <x:v>0</x:v>
      </x:c>
      <x:c r="T2376" s="9" t="n">
        <x:v>1</x:v>
      </x:c>
      <x:c r="U2376" s="9" t="n">
        <x:v>6</x:v>
      </x:c>
      <x:c r="V2376" s="9" t="str">
        <x:v>MVP/SHACL_GENERATION_PIPELINE/experiments/LUNA_NO_SEMANTIC_VALIDATOR/RUN_01/runs/RUN-I2-035-20260901T100006134749Z/artifacts/attempt_01/candidate_shape.ttl</x:v>
      </x:c>
    </x:row>
    <x:row r="2377" ht="22" customHeight="1">
      <x:c r="A2377" s="10" t="str">
        <x:v>NO_SEMANTIC</x:v>
      </x:c>
      <x:c r="B2377" s="10" t="str">
        <x:v>I2-035</x:v>
      </x:c>
      <x:c r="C2377" s="10" t="str">
        <x:v>I2-035-P01</x:v>
      </x:c>
      <x:c r="D2377" s="10" t="str">
        <x:v>RUN_01</x:v>
      </x:c>
      <x:c r="E2377" s="10" t="str">
        <x:v>ORIGINAL_LEDGER</x:v>
      </x:c>
      <x:c r="F2377" s="10" t="str">
        <x:v>PASS</x:v>
      </x:c>
      <x:c r="G2377" s="10" t="str">
        <x:v>PASS</x:v>
      </x:c>
      <x:c r="H2377" s="10" t="str">
        <x:v>EXECUTED</x:v>
      </x:c>
      <x:c r="I2377" s="10" t="str">
        <x:v>PARSED</x:v>
      </x:c>
      <x:c r="J2377" s="10" t="str">
        <x:v>NO_SEMANTIC_VALIDATOR_DETERMINISTIC_PASS</x:v>
      </x:c>
      <x:c r="K2377" s="10" t="str">
        <x:v>75da2623e50db5cf569c1526cf577f1926a83d559f26b13933d57d2faa96fac4</x:v>
      </x:c>
      <x:c r="L2377" s="10" t="str">
        <x:v>historical_three</x:v>
      </x:c>
      <x:c r="M2377" s="10" t="n">
        <x:v>1</x:v>
      </x:c>
      <x:c r="N2377" s="10" t="n">
        <x:v>0</x:v>
      </x:c>
      <x:c r="O2377" s="10" t="n">
        <x:v>0</x:v>
      </x:c>
      <x:c r="P2377" s="9" t="str">
        <x:f>'CaseReview'!U191</x:f>
        <x:v>PASS</x:v>
      </x:c>
      <x:c r="Q2377" s="9" t="n">
        <x:f>IF(AND(T2377=1,G2377=P2377),1,0)</x:f>
        <x:v>1</x:v>
      </x:c>
      <x:c r="R2377" s="9" t="n">
        <x:f>IF(AND(T2377=1,G2377="PASS",P2377="FAIL"),1,0)</x:f>
        <x:v>0</x:v>
      </x:c>
      <x:c r="S2377" s="9" t="n">
        <x:f>IF(AND(T2377=1,G2377="FAIL",P2377="PASS"),1,0)</x:f>
        <x:v>0</x:v>
      </x:c>
      <x:c r="T2377" s="9" t="n">
        <x:v>1</x:v>
      </x:c>
      <x:c r="U2377" s="9" t="n">
        <x:v>6</x:v>
      </x:c>
      <x:c r="V2377" s="9" t="str">
        <x:v>MVP/SHACL_GENERATION_PIPELINE/experiments/LUNA_NO_SEMANTIC_VALIDATOR/RUN_01/runs/RUN-I2-035-20260901T100006134749Z/artifacts/attempt_01/candidate_shape.ttl</x:v>
      </x:c>
    </x:row>
    <x:row r="2378" ht="22" customHeight="1">
      <x:c r="A2378" s="10" t="str">
        <x:v>NO_SEMANTIC</x:v>
      </x:c>
      <x:c r="B2378" s="10" t="str">
        <x:v>I2-035</x:v>
      </x:c>
      <x:c r="C2378" s="10" t="str">
        <x:v>I2-035-P02</x:v>
      </x:c>
      <x:c r="D2378" s="10" t="str">
        <x:v>RUN_01</x:v>
      </x:c>
      <x:c r="E2378" s="10" t="str">
        <x:v>ORIGINAL_LEDGER</x:v>
      </x:c>
      <x:c r="F2378" s="10" t="str">
        <x:v>PASS</x:v>
      </x:c>
      <x:c r="G2378" s="10" t="str">
        <x:v>PASS</x:v>
      </x:c>
      <x:c r="H2378" s="10" t="str">
        <x:v>EXECUTED</x:v>
      </x:c>
      <x:c r="I2378" s="10" t="str">
        <x:v>PARSED</x:v>
      </x:c>
      <x:c r="J2378" s="10" t="str">
        <x:v>NO_SEMANTIC_VALIDATOR_DETERMINISTIC_PASS</x:v>
      </x:c>
      <x:c r="K2378" s="10" t="str">
        <x:v>75da2623e50db5cf569c1526cf577f1926a83d559f26b13933d57d2faa96fac4</x:v>
      </x:c>
      <x:c r="L2378" s="10" t="str">
        <x:v>historical_three</x:v>
      </x:c>
      <x:c r="M2378" s="10" t="n">
        <x:v>1</x:v>
      </x:c>
      <x:c r="N2378" s="10" t="n">
        <x:v>0</x:v>
      </x:c>
      <x:c r="O2378" s="10" t="n">
        <x:v>0</x:v>
      </x:c>
      <x:c r="P2378" s="9" t="str">
        <x:f>'CaseReview'!U192</x:f>
        <x:v>PASS</x:v>
      </x:c>
      <x:c r="Q2378" s="9" t="n">
        <x:f>IF(AND(T2378=1,G2378=P2378),1,0)</x:f>
        <x:v>1</x:v>
      </x:c>
      <x:c r="R2378" s="9" t="n">
        <x:f>IF(AND(T2378=1,G2378="PASS",P2378="FAIL"),1,0)</x:f>
        <x:v>0</x:v>
      </x:c>
      <x:c r="S2378" s="9" t="n">
        <x:f>IF(AND(T2378=1,G2378="FAIL",P2378="PASS"),1,0)</x:f>
        <x:v>0</x:v>
      </x:c>
      <x:c r="T2378" s="9" t="n">
        <x:v>1</x:v>
      </x:c>
      <x:c r="U2378" s="9" t="n">
        <x:v>6</x:v>
      </x:c>
      <x:c r="V2378" s="9" t="str">
        <x:v>MVP/SHACL_GENERATION_PIPELINE/experiments/LUNA_NO_SEMANTIC_VALIDATOR/RUN_01/runs/RUN-I2-035-20260901T100006134749Z/artifacts/attempt_01/candidate_shape.ttl</x:v>
      </x:c>
    </x:row>
    <x:row r="2379" ht="22" customHeight="1">
      <x:c r="A2379" s="10" t="str">
        <x:v>NO_SEMANTIC</x:v>
      </x:c>
      <x:c r="B2379" s="10" t="str">
        <x:v>I2-037</x:v>
      </x:c>
      <x:c r="C2379" s="10" t="str">
        <x:v>I2-037-F01</x:v>
      </x:c>
      <x:c r="D2379" s="10" t="str">
        <x:v>RUN_01</x:v>
      </x:c>
      <x:c r="E2379" s="10" t="str">
        <x:v>ORIGINAL_LEDGER</x:v>
      </x:c>
      <x:c r="F2379" s="10" t="str">
        <x:v>FAIL</x:v>
      </x:c>
      <x:c r="G2379" s="10" t="str">
        <x:v>FAIL</x:v>
      </x:c>
      <x:c r="H2379" s="10" t="str">
        <x:v>EXECUTED</x:v>
      </x:c>
      <x:c r="I2379" s="10" t="str">
        <x:v>PARSED</x:v>
      </x:c>
      <x:c r="J2379" s="10" t="str">
        <x:v>NO_SEMANTIC_VALIDATOR_DETERMINISTIC_PASS</x:v>
      </x:c>
      <x:c r="K2379" s="10" t="str">
        <x:v>3f303b57286dce2d16db731bb0dd09779101d0adb23355799c06a0f928be81ca</x:v>
      </x:c>
      <x:c r="L2379" s="10" t="str">
        <x:v>historical_three</x:v>
      </x:c>
      <x:c r="M2379" s="10" t="n">
        <x:v>1</x:v>
      </x:c>
      <x:c r="N2379" s="10" t="n">
        <x:v>0</x:v>
      </x:c>
      <x:c r="O2379" s="10" t="n">
        <x:v>0</x:v>
      </x:c>
      <x:c r="P2379" s="9" t="str">
        <x:f>'CaseReview'!U193</x:f>
        <x:v>FAIL</x:v>
      </x:c>
      <x:c r="Q2379" s="9" t="n">
        <x:f>IF(AND(T2379=1,G2379=P2379),1,0)</x:f>
        <x:v>1</x:v>
      </x:c>
      <x:c r="R2379" s="9" t="n">
        <x:f>IF(AND(T2379=1,G2379="PASS",P2379="FAIL"),1,0)</x:f>
        <x:v>0</x:v>
      </x:c>
      <x:c r="S2379" s="9" t="n">
        <x:f>IF(AND(T2379=1,G2379="FAIL",P2379="PASS"),1,0)</x:f>
        <x:v>0</x:v>
      </x:c>
      <x:c r="T2379" s="9" t="n">
        <x:v>1</x:v>
      </x:c>
      <x:c r="U2379" s="9" t="n">
        <x:v>5</x:v>
      </x:c>
      <x:c r="V2379" s="9" t="str">
        <x:v>MVP/SHACL_GENERATION_PIPELINE/experiments/LUNA_NO_SEMANTIC_VALIDATOR/RUN_01/runs/RUN-I2-037-20260901T100033624284Z/artifacts/attempt_01/candidate_shape.ttl</x:v>
      </x:c>
    </x:row>
    <x:row r="2380" ht="22" customHeight="1">
      <x:c r="A2380" s="10" t="str">
        <x:v>NO_SEMANTIC</x:v>
      </x:c>
      <x:c r="B2380" s="10" t="str">
        <x:v>I2-037</x:v>
      </x:c>
      <x:c r="C2380" s="10" t="str">
        <x:v>I2-037-F02</x:v>
      </x:c>
      <x:c r="D2380" s="10" t="str">
        <x:v>RUN_01</x:v>
      </x:c>
      <x:c r="E2380" s="10" t="str">
        <x:v>ORIGINAL_LEDGER</x:v>
      </x:c>
      <x:c r="F2380" s="10" t="str">
        <x:v>FAIL</x:v>
      </x:c>
      <x:c r="G2380" s="10" t="str">
        <x:v>FAIL</x:v>
      </x:c>
      <x:c r="H2380" s="10" t="str">
        <x:v>EXECUTED</x:v>
      </x:c>
      <x:c r="I2380" s="10" t="str">
        <x:v>PARSED</x:v>
      </x:c>
      <x:c r="J2380" s="10" t="str">
        <x:v>NO_SEMANTIC_VALIDATOR_DETERMINISTIC_PASS</x:v>
      </x:c>
      <x:c r="K2380" s="10" t="str">
        <x:v>3f303b57286dce2d16db731bb0dd09779101d0adb23355799c06a0f928be81ca</x:v>
      </x:c>
      <x:c r="L2380" s="10" t="str">
        <x:v>historical_three</x:v>
      </x:c>
      <x:c r="M2380" s="10" t="n">
        <x:v>1</x:v>
      </x:c>
      <x:c r="N2380" s="10" t="n">
        <x:v>0</x:v>
      </x:c>
      <x:c r="O2380" s="10" t="n">
        <x:v>0</x:v>
      </x:c>
      <x:c r="P2380" s="9" t="str">
        <x:f>'CaseReview'!U194</x:f>
        <x:v>FAIL</x:v>
      </x:c>
      <x:c r="Q2380" s="9" t="n">
        <x:f>IF(AND(T2380=1,G2380=P2380),1,0)</x:f>
        <x:v>1</x:v>
      </x:c>
      <x:c r="R2380" s="9" t="n">
        <x:f>IF(AND(T2380=1,G2380="PASS",P2380="FAIL"),1,0)</x:f>
        <x:v>0</x:v>
      </x:c>
      <x:c r="S2380" s="9" t="n">
        <x:f>IF(AND(T2380=1,G2380="FAIL",P2380="PASS"),1,0)</x:f>
        <x:v>0</x:v>
      </x:c>
      <x:c r="T2380" s="9" t="n">
        <x:v>1</x:v>
      </x:c>
      <x:c r="U2380" s="9" t="n">
        <x:v>5</x:v>
      </x:c>
      <x:c r="V2380" s="9" t="str">
        <x:v>MVP/SHACL_GENERATION_PIPELINE/experiments/LUNA_NO_SEMANTIC_VALIDATOR/RUN_01/runs/RUN-I2-037-20260901T100033624284Z/artifacts/attempt_01/candidate_shape.ttl</x:v>
      </x:c>
    </x:row>
    <x:row r="2381" ht="22" customHeight="1">
      <x:c r="A2381" s="10" t="str">
        <x:v>NO_SEMANTIC</x:v>
      </x:c>
      <x:c r="B2381" s="10" t="str">
        <x:v>I2-037</x:v>
      </x:c>
      <x:c r="C2381" s="10" t="str">
        <x:v>I2-037-F03</x:v>
      </x:c>
      <x:c r="D2381" s="10" t="str">
        <x:v>RUN_01</x:v>
      </x:c>
      <x:c r="E2381" s="10" t="str">
        <x:v>ORIGINAL_LEDGER</x:v>
      </x:c>
      <x:c r="F2381" s="10" t="str">
        <x:v>FAIL</x:v>
      </x:c>
      <x:c r="G2381" s="10" t="str">
        <x:v>FAIL</x:v>
      </x:c>
      <x:c r="H2381" s="10" t="str">
        <x:v>EXECUTED</x:v>
      </x:c>
      <x:c r="I2381" s="10" t="str">
        <x:v>PARSED</x:v>
      </x:c>
      <x:c r="J2381" s="10" t="str">
        <x:v>NO_SEMANTIC_VALIDATOR_DETERMINISTIC_PASS</x:v>
      </x:c>
      <x:c r="K2381" s="10" t="str">
        <x:v>3f303b57286dce2d16db731bb0dd09779101d0adb23355799c06a0f928be81ca</x:v>
      </x:c>
      <x:c r="L2381" s="10" t="str">
        <x:v>historical_three</x:v>
      </x:c>
      <x:c r="M2381" s="10" t="n">
        <x:v>1</x:v>
      </x:c>
      <x:c r="N2381" s="10" t="n">
        <x:v>0</x:v>
      </x:c>
      <x:c r="O2381" s="10" t="n">
        <x:v>0</x:v>
      </x:c>
      <x:c r="P2381" s="9" t="str">
        <x:f>'CaseReview'!U195</x:f>
        <x:v>FAIL</x:v>
      </x:c>
      <x:c r="Q2381" s="9" t="n">
        <x:f>IF(AND(T2381=1,G2381=P2381),1,0)</x:f>
        <x:v>1</x:v>
      </x:c>
      <x:c r="R2381" s="9" t="n">
        <x:f>IF(AND(T2381=1,G2381="PASS",P2381="FAIL"),1,0)</x:f>
        <x:v>0</x:v>
      </x:c>
      <x:c r="S2381" s="9" t="n">
        <x:f>IF(AND(T2381=1,G2381="FAIL",P2381="PASS"),1,0)</x:f>
        <x:v>0</x:v>
      </x:c>
      <x:c r="T2381" s="9" t="n">
        <x:v>1</x:v>
      </x:c>
      <x:c r="U2381" s="9" t="n">
        <x:v>5</x:v>
      </x:c>
      <x:c r="V2381" s="9" t="str">
        <x:v>MVP/SHACL_GENERATION_PIPELINE/experiments/LUNA_NO_SEMANTIC_VALIDATOR/RUN_01/runs/RUN-I2-037-20260901T100033624284Z/artifacts/attempt_01/candidate_shape.ttl</x:v>
      </x:c>
    </x:row>
    <x:row r="2382" ht="22" customHeight="1">
      <x:c r="A2382" s="10" t="str">
        <x:v>NO_SEMANTIC</x:v>
      </x:c>
      <x:c r="B2382" s="10" t="str">
        <x:v>I2-037</x:v>
      </x:c>
      <x:c r="C2382" s="10" t="str">
        <x:v>I2-037-P01</x:v>
      </x:c>
      <x:c r="D2382" s="10" t="str">
        <x:v>RUN_01</x:v>
      </x:c>
      <x:c r="E2382" s="10" t="str">
        <x:v>ORIGINAL_LEDGER</x:v>
      </x:c>
      <x:c r="F2382" s="10" t="str">
        <x:v>PASS</x:v>
      </x:c>
      <x:c r="G2382" s="10" t="str">
        <x:v>FAIL</x:v>
      </x:c>
      <x:c r="H2382" s="10" t="str">
        <x:v>EXECUTED</x:v>
      </x:c>
      <x:c r="I2382" s="10" t="str">
        <x:v>PARSED</x:v>
      </x:c>
      <x:c r="J2382" s="10" t="str">
        <x:v>NO_SEMANTIC_VALIDATOR_DETERMINISTIC_PASS</x:v>
      </x:c>
      <x:c r="K2382" s="10" t="str">
        <x:v>3f303b57286dce2d16db731bb0dd09779101d0adb23355799c06a0f928be81ca</x:v>
      </x:c>
      <x:c r="L2382" s="10" t="str">
        <x:v>historical_three</x:v>
      </x:c>
      <x:c r="M2382" s="10" t="n">
        <x:v>0</x:v>
      </x:c>
      <x:c r="N2382" s="10" t="n">
        <x:v>0</x:v>
      </x:c>
      <x:c r="O2382" s="10" t="n">
        <x:v>1</x:v>
      </x:c>
      <x:c r="P2382" s="9" t="str">
        <x:f>'CaseReview'!U196</x:f>
        <x:v>PASS</x:v>
      </x:c>
      <x:c r="Q2382" s="9" t="n">
        <x:f>IF(AND(T2382=1,G2382=P2382),1,0)</x:f>
        <x:v>0</x:v>
      </x:c>
      <x:c r="R2382" s="9" t="n">
        <x:f>IF(AND(T2382=1,G2382="PASS",P2382="FAIL"),1,0)</x:f>
        <x:v>0</x:v>
      </x:c>
      <x:c r="S2382" s="9" t="n">
        <x:f>IF(AND(T2382=1,G2382="FAIL",P2382="PASS"),1,0)</x:f>
        <x:v>1</x:v>
      </x:c>
      <x:c r="T2382" s="9" t="n">
        <x:v>1</x:v>
      </x:c>
      <x:c r="U2382" s="9" t="n">
        <x:v>5</x:v>
      </x:c>
      <x:c r="V2382" s="9" t="str">
        <x:v>MVP/SHACL_GENERATION_PIPELINE/experiments/LUNA_NO_SEMANTIC_VALIDATOR/RUN_01/runs/RUN-I2-037-20260901T100033624284Z/artifacts/attempt_01/candidate_shape.ttl</x:v>
      </x:c>
    </x:row>
    <x:row r="2383" ht="22" customHeight="1">
      <x:c r="A2383" s="10" t="str">
        <x:v>NO_SEMANTIC</x:v>
      </x:c>
      <x:c r="B2383" s="10" t="str">
        <x:v>I2-037</x:v>
      </x:c>
      <x:c r="C2383" s="10" t="str">
        <x:v>I2-037-P02</x:v>
      </x:c>
      <x:c r="D2383" s="10" t="str">
        <x:v>RUN_01</x:v>
      </x:c>
      <x:c r="E2383" s="10" t="str">
        <x:v>ORIGINAL_LEDGER</x:v>
      </x:c>
      <x:c r="F2383" s="10" t="str">
        <x:v>PASS</x:v>
      </x:c>
      <x:c r="G2383" s="10" t="str">
        <x:v>FAIL</x:v>
      </x:c>
      <x:c r="H2383" s="10" t="str">
        <x:v>EXECUTED</x:v>
      </x:c>
      <x:c r="I2383" s="10" t="str">
        <x:v>PARSED</x:v>
      </x:c>
      <x:c r="J2383" s="10" t="str">
        <x:v>NO_SEMANTIC_VALIDATOR_DETERMINISTIC_PASS</x:v>
      </x:c>
      <x:c r="K2383" s="10" t="str">
        <x:v>3f303b57286dce2d16db731bb0dd09779101d0adb23355799c06a0f928be81ca</x:v>
      </x:c>
      <x:c r="L2383" s="10" t="str">
        <x:v>historical_three</x:v>
      </x:c>
      <x:c r="M2383" s="10" t="n">
        <x:v>0</x:v>
      </x:c>
      <x:c r="N2383" s="10" t="n">
        <x:v>0</x:v>
      </x:c>
      <x:c r="O2383" s="10" t="n">
        <x:v>1</x:v>
      </x:c>
      <x:c r="P2383" s="9" t="str">
        <x:f>'CaseReview'!U197</x:f>
        <x:v>PASS</x:v>
      </x:c>
      <x:c r="Q2383" s="9" t="n">
        <x:f>IF(AND(T2383=1,G2383=P2383),1,0)</x:f>
        <x:v>0</x:v>
      </x:c>
      <x:c r="R2383" s="9" t="n">
        <x:f>IF(AND(T2383=1,G2383="PASS",P2383="FAIL"),1,0)</x:f>
        <x:v>0</x:v>
      </x:c>
      <x:c r="S2383" s="9" t="n">
        <x:f>IF(AND(T2383=1,G2383="FAIL",P2383="PASS"),1,0)</x:f>
        <x:v>1</x:v>
      </x:c>
      <x:c r="T2383" s="9" t="n">
        <x:v>1</x:v>
      </x:c>
      <x:c r="U2383" s="9" t="n">
        <x:v>5</x:v>
      </x:c>
      <x:c r="V2383" s="9" t="str">
        <x:v>MVP/SHACL_GENERATION_PIPELINE/experiments/LUNA_NO_SEMANTIC_VALIDATOR/RUN_01/runs/RUN-I2-037-20260901T100033624284Z/artifacts/attempt_01/candidate_shape.ttl</x:v>
      </x:c>
    </x:row>
    <x:row r="2384" ht="22" customHeight="1">
      <x:c r="A2384" s="10" t="str">
        <x:v>NO_SEMANTIC</x:v>
      </x:c>
      <x:c r="B2384" s="10" t="str">
        <x:v>I2-040</x:v>
      </x:c>
      <x:c r="C2384" s="10" t="str">
        <x:v>I2-040-F01</x:v>
      </x:c>
      <x:c r="D2384" s="10" t="str">
        <x:v>RUN_01</x:v>
      </x:c>
      <x:c r="E2384" s="10" t="str">
        <x:v>ORIGINAL_LEDGER</x:v>
      </x:c>
      <x:c r="F2384" s="10" t="str">
        <x:v>FAIL</x:v>
      </x:c>
      <x:c r="G2384" s="10" t="str">
        <x:v>FAIL</x:v>
      </x:c>
      <x:c r="H2384" s="10" t="str">
        <x:v>EXECUTED</x:v>
      </x:c>
      <x:c r="I2384" s="10" t="str">
        <x:v>PARSED</x:v>
      </x:c>
      <x:c r="J2384" s="10" t="str">
        <x:v>NO_SEMANTIC_VALIDATOR_DETERMINISTIC_PASS</x:v>
      </x:c>
      <x:c r="K2384" s="10" t="str">
        <x:v>b04c424facfeb7ce40461f5665b2afd47d3ccd1e31ef966142bdaff353276ffb</x:v>
      </x:c>
      <x:c r="L2384" s="10" t="str">
        <x:v>historical_three</x:v>
      </x:c>
      <x:c r="M2384" s="10" t="n">
        <x:v>1</x:v>
      </x:c>
      <x:c r="N2384" s="10" t="n">
        <x:v>0</x:v>
      </x:c>
      <x:c r="O2384" s="10" t="n">
        <x:v>0</x:v>
      </x:c>
      <x:c r="P2384" s="9" t="str">
        <x:f>'CaseReview'!U198</x:f>
        <x:v>FAIL</x:v>
      </x:c>
      <x:c r="Q2384" s="9" t="n">
        <x:f>IF(AND(T2384=1,G2384=P2384),1,0)</x:f>
        <x:v>1</x:v>
      </x:c>
      <x:c r="R2384" s="9" t="n">
        <x:f>IF(AND(T2384=1,G2384="PASS",P2384="FAIL"),1,0)</x:f>
        <x:v>0</x:v>
      </x:c>
      <x:c r="S2384" s="9" t="n">
        <x:f>IF(AND(T2384=1,G2384="FAIL",P2384="PASS"),1,0)</x:f>
        <x:v>0</x:v>
      </x:c>
      <x:c r="T2384" s="9" t="n">
        <x:v>1</x:v>
      </x:c>
      <x:c r="U2384" s="9" t="n">
        <x:v>8</x:v>
      </x:c>
      <x:c r="V2384" s="9" t="str">
        <x:v>MVP/SHACL_GENERATION_PIPELINE/experiments/LUNA_NO_SEMANTIC_VALIDATOR/RUN_01/runs/RUN-I2-040-20260901T100054669305Z/artifacts/attempt_01/candidate_shape.ttl</x:v>
      </x:c>
    </x:row>
    <x:row r="2385" ht="22" customHeight="1">
      <x:c r="A2385" s="10" t="str">
        <x:v>NO_SEMANTIC</x:v>
      </x:c>
      <x:c r="B2385" s="10" t="str">
        <x:v>I2-040</x:v>
      </x:c>
      <x:c r="C2385" s="10" t="str">
        <x:v>I2-040-F02</x:v>
      </x:c>
      <x:c r="D2385" s="10" t="str">
        <x:v>RUN_01</x:v>
      </x:c>
      <x:c r="E2385" s="10" t="str">
        <x:v>ORIGINAL_LEDGER</x:v>
      </x:c>
      <x:c r="F2385" s="10" t="str">
        <x:v>FAIL</x:v>
      </x:c>
      <x:c r="G2385" s="10" t="str">
        <x:v>FAIL</x:v>
      </x:c>
      <x:c r="H2385" s="10" t="str">
        <x:v>EXECUTED</x:v>
      </x:c>
      <x:c r="I2385" s="10" t="str">
        <x:v>PARSED</x:v>
      </x:c>
      <x:c r="J2385" s="10" t="str">
        <x:v>NO_SEMANTIC_VALIDATOR_DETERMINISTIC_PASS</x:v>
      </x:c>
      <x:c r="K2385" s="10" t="str">
        <x:v>b04c424facfeb7ce40461f5665b2afd47d3ccd1e31ef966142bdaff353276ffb</x:v>
      </x:c>
      <x:c r="L2385" s="10" t="str">
        <x:v>historical_three</x:v>
      </x:c>
      <x:c r="M2385" s="10" t="n">
        <x:v>1</x:v>
      </x:c>
      <x:c r="N2385" s="10" t="n">
        <x:v>0</x:v>
      </x:c>
      <x:c r="O2385" s="10" t="n">
        <x:v>0</x:v>
      </x:c>
      <x:c r="P2385" s="9" t="str">
        <x:f>'CaseReview'!U199</x:f>
        <x:v>FAIL</x:v>
      </x:c>
      <x:c r="Q2385" s="9" t="n">
        <x:f>IF(AND(T2385=1,G2385=P2385),1,0)</x:f>
        <x:v>1</x:v>
      </x:c>
      <x:c r="R2385" s="9" t="n">
        <x:f>IF(AND(T2385=1,G2385="PASS",P2385="FAIL"),1,0)</x:f>
        <x:v>0</x:v>
      </x:c>
      <x:c r="S2385" s="9" t="n">
        <x:f>IF(AND(T2385=1,G2385="FAIL",P2385="PASS"),1,0)</x:f>
        <x:v>0</x:v>
      </x:c>
      <x:c r="T2385" s="9" t="n">
        <x:v>1</x:v>
      </x:c>
      <x:c r="U2385" s="9" t="n">
        <x:v>8</x:v>
      </x:c>
      <x:c r="V2385" s="9" t="str">
        <x:v>MVP/SHACL_GENERATION_PIPELINE/experiments/LUNA_NO_SEMANTIC_VALIDATOR/RUN_01/runs/RUN-I2-040-20260901T100054669305Z/artifacts/attempt_01/candidate_shape.ttl</x:v>
      </x:c>
    </x:row>
    <x:row r="2386" ht="22" customHeight="1">
      <x:c r="A2386" s="10" t="str">
        <x:v>NO_SEMANTIC</x:v>
      </x:c>
      <x:c r="B2386" s="10" t="str">
        <x:v>I2-040</x:v>
      </x:c>
      <x:c r="C2386" s="10" t="str">
        <x:v>I2-040-F03</x:v>
      </x:c>
      <x:c r="D2386" s="10" t="str">
        <x:v>RUN_01</x:v>
      </x:c>
      <x:c r="E2386" s="10" t="str">
        <x:v>ORIGINAL_LEDGER</x:v>
      </x:c>
      <x:c r="F2386" s="10" t="str">
        <x:v>FAIL</x:v>
      </x:c>
      <x:c r="G2386" s="10" t="str">
        <x:v>FAIL</x:v>
      </x:c>
      <x:c r="H2386" s="10" t="str">
        <x:v>EXECUTED</x:v>
      </x:c>
      <x:c r="I2386" s="10" t="str">
        <x:v>PARSED</x:v>
      </x:c>
      <x:c r="J2386" s="10" t="str">
        <x:v>NO_SEMANTIC_VALIDATOR_DETERMINISTIC_PASS</x:v>
      </x:c>
      <x:c r="K2386" s="10" t="str">
        <x:v>b04c424facfeb7ce40461f5665b2afd47d3ccd1e31ef966142bdaff353276ffb</x:v>
      </x:c>
      <x:c r="L2386" s="10" t="str">
        <x:v>historical_three</x:v>
      </x:c>
      <x:c r="M2386" s="10" t="n">
        <x:v>1</x:v>
      </x:c>
      <x:c r="N2386" s="10" t="n">
        <x:v>0</x:v>
      </x:c>
      <x:c r="O2386" s="10" t="n">
        <x:v>0</x:v>
      </x:c>
      <x:c r="P2386" s="9" t="str">
        <x:f>'CaseReview'!U200</x:f>
        <x:v>FAIL</x:v>
      </x:c>
      <x:c r="Q2386" s="9" t="n">
        <x:f>IF(AND(T2386=1,G2386=P2386),1,0)</x:f>
        <x:v>1</x:v>
      </x:c>
      <x:c r="R2386" s="9" t="n">
        <x:f>IF(AND(T2386=1,G2386="PASS",P2386="FAIL"),1,0)</x:f>
        <x:v>0</x:v>
      </x:c>
      <x:c r="S2386" s="9" t="n">
        <x:f>IF(AND(T2386=1,G2386="FAIL",P2386="PASS"),1,0)</x:f>
        <x:v>0</x:v>
      </x:c>
      <x:c r="T2386" s="9" t="n">
        <x:v>1</x:v>
      </x:c>
      <x:c r="U2386" s="9" t="n">
        <x:v>8</x:v>
      </x:c>
      <x:c r="V2386" s="9" t="str">
        <x:v>MVP/SHACL_GENERATION_PIPELINE/experiments/LUNA_NO_SEMANTIC_VALIDATOR/RUN_01/runs/RUN-I2-040-20260901T100054669305Z/artifacts/attempt_01/candidate_shape.ttl</x:v>
      </x:c>
    </x:row>
    <x:row r="2387" ht="22" customHeight="1">
      <x:c r="A2387" s="10" t="str">
        <x:v>NO_SEMANTIC</x:v>
      </x:c>
      <x:c r="B2387" s="10" t="str">
        <x:v>I2-040</x:v>
      </x:c>
      <x:c r="C2387" s="10" t="str">
        <x:v>I2-040-F04</x:v>
      </x:c>
      <x:c r="D2387" s="10" t="str">
        <x:v>RUN_01</x:v>
      </x:c>
      <x:c r="E2387" s="10" t="str">
        <x:v>ORIGINAL_LEDGER</x:v>
      </x:c>
      <x:c r="F2387" s="10" t="str">
        <x:v>FAIL</x:v>
      </x:c>
      <x:c r="G2387" s="10" t="str">
        <x:v>FAIL</x:v>
      </x:c>
      <x:c r="H2387" s="10" t="str">
        <x:v>EXECUTED</x:v>
      </x:c>
      <x:c r="I2387" s="10" t="str">
        <x:v>PARSED</x:v>
      </x:c>
      <x:c r="J2387" s="10" t="str">
        <x:v>NO_SEMANTIC_VALIDATOR_DETERMINISTIC_PASS</x:v>
      </x:c>
      <x:c r="K2387" s="10" t="str">
        <x:v>b04c424facfeb7ce40461f5665b2afd47d3ccd1e31ef966142bdaff353276ffb</x:v>
      </x:c>
      <x:c r="L2387" s="10" t="str">
        <x:v>historical_three</x:v>
      </x:c>
      <x:c r="M2387" s="10" t="n">
        <x:v>1</x:v>
      </x:c>
      <x:c r="N2387" s="10" t="n">
        <x:v>0</x:v>
      </x:c>
      <x:c r="O2387" s="10" t="n">
        <x:v>0</x:v>
      </x:c>
      <x:c r="P2387" s="9" t="str">
        <x:f>'CaseReview'!U201</x:f>
        <x:v>FAIL</x:v>
      </x:c>
      <x:c r="Q2387" s="9" t="n">
        <x:f>IF(AND(T2387=1,G2387=P2387),1,0)</x:f>
        <x:v>1</x:v>
      </x:c>
      <x:c r="R2387" s="9" t="n">
        <x:f>IF(AND(T2387=1,G2387="PASS",P2387="FAIL"),1,0)</x:f>
        <x:v>0</x:v>
      </x:c>
      <x:c r="S2387" s="9" t="n">
        <x:f>IF(AND(T2387=1,G2387="FAIL",P2387="PASS"),1,0)</x:f>
        <x:v>0</x:v>
      </x:c>
      <x:c r="T2387" s="9" t="n">
        <x:v>1</x:v>
      </x:c>
      <x:c r="U2387" s="9" t="n">
        <x:v>8</x:v>
      </x:c>
      <x:c r="V2387" s="9" t="str">
        <x:v>MVP/SHACL_GENERATION_PIPELINE/experiments/LUNA_NO_SEMANTIC_VALIDATOR/RUN_01/runs/RUN-I2-040-20260901T100054669305Z/artifacts/attempt_01/candidate_shape.ttl</x:v>
      </x:c>
    </x:row>
    <x:row r="2388" ht="22" customHeight="1">
      <x:c r="A2388" s="10" t="str">
        <x:v>NO_SEMANTIC</x:v>
      </x:c>
      <x:c r="B2388" s="10" t="str">
        <x:v>I2-040</x:v>
      </x:c>
      <x:c r="C2388" s="10" t="str">
        <x:v>I2-040-P01</x:v>
      </x:c>
      <x:c r="D2388" s="10" t="str">
        <x:v>RUN_01</x:v>
      </x:c>
      <x:c r="E2388" s="10" t="str">
        <x:v>ORIGINAL_LEDGER</x:v>
      </x:c>
      <x:c r="F2388" s="10" t="str">
        <x:v>PASS</x:v>
      </x:c>
      <x:c r="G2388" s="10" t="str">
        <x:v>FAIL</x:v>
      </x:c>
      <x:c r="H2388" s="10" t="str">
        <x:v>EXECUTED</x:v>
      </x:c>
      <x:c r="I2388" s="10" t="str">
        <x:v>PARSED</x:v>
      </x:c>
      <x:c r="J2388" s="10" t="str">
        <x:v>NO_SEMANTIC_VALIDATOR_DETERMINISTIC_PASS</x:v>
      </x:c>
      <x:c r="K2388" s="10" t="str">
        <x:v>b04c424facfeb7ce40461f5665b2afd47d3ccd1e31ef966142bdaff353276ffb</x:v>
      </x:c>
      <x:c r="L2388" s="10" t="str">
        <x:v>historical_three</x:v>
      </x:c>
      <x:c r="M2388" s="10" t="n">
        <x:v>0</x:v>
      </x:c>
      <x:c r="N2388" s="10" t="n">
        <x:v>0</x:v>
      </x:c>
      <x:c r="O2388" s="10" t="n">
        <x:v>1</x:v>
      </x:c>
      <x:c r="P2388" s="9" t="str">
        <x:f>'CaseReview'!U202</x:f>
        <x:v>PASS</x:v>
      </x:c>
      <x:c r="Q2388" s="9" t="n">
        <x:f>IF(AND(T2388=1,G2388=P2388),1,0)</x:f>
        <x:v>0</x:v>
      </x:c>
      <x:c r="R2388" s="9" t="n">
        <x:f>IF(AND(T2388=1,G2388="PASS",P2388="FAIL"),1,0)</x:f>
        <x:v>0</x:v>
      </x:c>
      <x:c r="S2388" s="9" t="n">
        <x:f>IF(AND(T2388=1,G2388="FAIL",P2388="PASS"),1,0)</x:f>
        <x:v>1</x:v>
      </x:c>
      <x:c r="T2388" s="9" t="n">
        <x:v>1</x:v>
      </x:c>
      <x:c r="U2388" s="9" t="n">
        <x:v>8</x:v>
      </x:c>
      <x:c r="V2388" s="9" t="str">
        <x:v>MVP/SHACL_GENERATION_PIPELINE/experiments/LUNA_NO_SEMANTIC_VALIDATOR/RUN_01/runs/RUN-I2-040-20260901T100054669305Z/artifacts/attempt_01/candidate_shape.ttl</x:v>
      </x:c>
    </x:row>
    <x:row r="2389" ht="22" customHeight="1">
      <x:c r="A2389" s="10" t="str">
        <x:v>NO_SEMANTIC</x:v>
      </x:c>
      <x:c r="B2389" s="10" t="str">
        <x:v>I2-040</x:v>
      </x:c>
      <x:c r="C2389" s="10" t="str">
        <x:v>I2-040-P02</x:v>
      </x:c>
      <x:c r="D2389" s="10" t="str">
        <x:v>RUN_01</x:v>
      </x:c>
      <x:c r="E2389" s="10" t="str">
        <x:v>ORIGINAL_LEDGER</x:v>
      </x:c>
      <x:c r="F2389" s="10" t="str">
        <x:v>PASS</x:v>
      </x:c>
      <x:c r="G2389" s="10" t="str">
        <x:v>FAIL</x:v>
      </x:c>
      <x:c r="H2389" s="10" t="str">
        <x:v>EXECUTED</x:v>
      </x:c>
      <x:c r="I2389" s="10" t="str">
        <x:v>PARSED</x:v>
      </x:c>
      <x:c r="J2389" s="10" t="str">
        <x:v>NO_SEMANTIC_VALIDATOR_DETERMINISTIC_PASS</x:v>
      </x:c>
      <x:c r="K2389" s="10" t="str">
        <x:v>b04c424facfeb7ce40461f5665b2afd47d3ccd1e31ef966142bdaff353276ffb</x:v>
      </x:c>
      <x:c r="L2389" s="10" t="str">
        <x:v>historical_three</x:v>
      </x:c>
      <x:c r="M2389" s="10" t="n">
        <x:v>0</x:v>
      </x:c>
      <x:c r="N2389" s="10" t="n">
        <x:v>0</x:v>
      </x:c>
      <x:c r="O2389" s="10" t="n">
        <x:v>1</x:v>
      </x:c>
      <x:c r="P2389" s="9" t="str">
        <x:f>'CaseReview'!U203</x:f>
        <x:v>PASS</x:v>
      </x:c>
      <x:c r="Q2389" s="9" t="n">
        <x:f>IF(AND(T2389=1,G2389=P2389),1,0)</x:f>
        <x:v>0</x:v>
      </x:c>
      <x:c r="R2389" s="9" t="n">
        <x:f>IF(AND(T2389=1,G2389="PASS",P2389="FAIL"),1,0)</x:f>
        <x:v>0</x:v>
      </x:c>
      <x:c r="S2389" s="9" t="n">
        <x:f>IF(AND(T2389=1,G2389="FAIL",P2389="PASS"),1,0)</x:f>
        <x:v>1</x:v>
      </x:c>
      <x:c r="T2389" s="9" t="n">
        <x:v>1</x:v>
      </x:c>
      <x:c r="U2389" s="9" t="n">
        <x:v>8</x:v>
      </x:c>
      <x:c r="V2389" s="9" t="str">
        <x:v>MVP/SHACL_GENERATION_PIPELINE/experiments/LUNA_NO_SEMANTIC_VALIDATOR/RUN_01/runs/RUN-I2-040-20260901T100054669305Z/artifacts/attempt_01/candidate_shape.ttl</x:v>
      </x:c>
    </x:row>
    <x:row r="2390" ht="22" customHeight="1">
      <x:c r="A2390" s="10" t="str">
        <x:v>NO_SEMANTIC</x:v>
      </x:c>
      <x:c r="B2390" s="10" t="str">
        <x:v>I2-040</x:v>
      </x:c>
      <x:c r="C2390" s="10" t="str">
        <x:v>I2-040-P03</x:v>
      </x:c>
      <x:c r="D2390" s="10" t="str">
        <x:v>RUN_01</x:v>
      </x:c>
      <x:c r="E2390" s="10" t="str">
        <x:v>ORIGINAL_LEDGER</x:v>
      </x:c>
      <x:c r="F2390" s="10" t="str">
        <x:v>PASS</x:v>
      </x:c>
      <x:c r="G2390" s="10" t="str">
        <x:v>FAIL</x:v>
      </x:c>
      <x:c r="H2390" s="10" t="str">
        <x:v>EXECUTED</x:v>
      </x:c>
      <x:c r="I2390" s="10" t="str">
        <x:v>PARSED</x:v>
      </x:c>
      <x:c r="J2390" s="10" t="str">
        <x:v>NO_SEMANTIC_VALIDATOR_DETERMINISTIC_PASS</x:v>
      </x:c>
      <x:c r="K2390" s="10" t="str">
        <x:v>b04c424facfeb7ce40461f5665b2afd47d3ccd1e31ef966142bdaff353276ffb</x:v>
      </x:c>
      <x:c r="L2390" s="10" t="str">
        <x:v>historical_three</x:v>
      </x:c>
      <x:c r="M2390" s="10" t="n">
        <x:v>0</x:v>
      </x:c>
      <x:c r="N2390" s="10" t="n">
        <x:v>0</x:v>
      </x:c>
      <x:c r="O2390" s="10" t="n">
        <x:v>1</x:v>
      </x:c>
      <x:c r="P2390" s="9" t="str">
        <x:f>'CaseReview'!U204</x:f>
        <x:v>PASS</x:v>
      </x:c>
      <x:c r="Q2390" s="9" t="n">
        <x:f>IF(AND(T2390=1,G2390=P2390),1,0)</x:f>
        <x:v>0</x:v>
      </x:c>
      <x:c r="R2390" s="9" t="n">
        <x:f>IF(AND(T2390=1,G2390="PASS",P2390="FAIL"),1,0)</x:f>
        <x:v>0</x:v>
      </x:c>
      <x:c r="S2390" s="9" t="n">
        <x:f>IF(AND(T2390=1,G2390="FAIL",P2390="PASS"),1,0)</x:f>
        <x:v>1</x:v>
      </x:c>
      <x:c r="T2390" s="9" t="n">
        <x:v>1</x:v>
      </x:c>
      <x:c r="U2390" s="9" t="n">
        <x:v>8</x:v>
      </x:c>
      <x:c r="V2390" s="9" t="str">
        <x:v>MVP/SHACL_GENERATION_PIPELINE/experiments/LUNA_NO_SEMANTIC_VALIDATOR/RUN_01/runs/RUN-I2-040-20260901T100054669305Z/artifacts/attempt_01/candidate_shape.ttl</x:v>
      </x:c>
    </x:row>
    <x:row r="2391" ht="22" customHeight="1">
      <x:c r="A2391" s="10" t="str">
        <x:v>NO_SEMANTIC</x:v>
      </x:c>
      <x:c r="B2391" s="10" t="str">
        <x:v>I2-040</x:v>
      </x:c>
      <x:c r="C2391" s="10" t="str">
        <x:v>I2-040-P04</x:v>
      </x:c>
      <x:c r="D2391" s="10" t="str">
        <x:v>RUN_01</x:v>
      </x:c>
      <x:c r="E2391" s="10" t="str">
        <x:v>ORIGINAL_LEDGER</x:v>
      </x:c>
      <x:c r="F2391" s="10" t="str">
        <x:v>PASS</x:v>
      </x:c>
      <x:c r="G2391" s="10" t="str">
        <x:v>FAIL</x:v>
      </x:c>
      <x:c r="H2391" s="10" t="str">
        <x:v>EXECUTED</x:v>
      </x:c>
      <x:c r="I2391" s="10" t="str">
        <x:v>PARSED</x:v>
      </x:c>
      <x:c r="J2391" s="10" t="str">
        <x:v>NO_SEMANTIC_VALIDATOR_DETERMINISTIC_PASS</x:v>
      </x:c>
      <x:c r="K2391" s="10" t="str">
        <x:v>b04c424facfeb7ce40461f5665b2afd47d3ccd1e31ef966142bdaff353276ffb</x:v>
      </x:c>
      <x:c r="L2391" s="10" t="str">
        <x:v>historical_three</x:v>
      </x:c>
      <x:c r="M2391" s="10" t="n">
        <x:v>0</x:v>
      </x:c>
      <x:c r="N2391" s="10" t="n">
        <x:v>0</x:v>
      </x:c>
      <x:c r="O2391" s="10" t="n">
        <x:v>1</x:v>
      </x:c>
      <x:c r="P2391" s="9" t="str">
        <x:f>'CaseReview'!U205</x:f>
        <x:v>PASS</x:v>
      </x:c>
      <x:c r="Q2391" s="9" t="n">
        <x:f>IF(AND(T2391=1,G2391=P2391),1,0)</x:f>
        <x:v>0</x:v>
      </x:c>
      <x:c r="R2391" s="9" t="n">
        <x:f>IF(AND(T2391=1,G2391="PASS",P2391="FAIL"),1,0)</x:f>
        <x:v>0</x:v>
      </x:c>
      <x:c r="S2391" s="9" t="n">
        <x:f>IF(AND(T2391=1,G2391="FAIL",P2391="PASS"),1,0)</x:f>
        <x:v>1</x:v>
      </x:c>
      <x:c r="T2391" s="9" t="n">
        <x:v>1</x:v>
      </x:c>
      <x:c r="U2391" s="9" t="n">
        <x:v>8</x:v>
      </x:c>
      <x:c r="V2391" s="9" t="str">
        <x:v>MVP/SHACL_GENERATION_PIPELINE/experiments/LUNA_NO_SEMANTIC_VALIDATOR/RUN_01/runs/RUN-I2-040-20260901T100054669305Z/artifacts/attempt_01/candidate_shape.ttl</x:v>
      </x:c>
    </x:row>
    <x:row r="2392" ht="22" customHeight="1">
      <x:c r="A2392" s="10" t="str">
        <x:v>NO_SEMANTIC</x:v>
      </x:c>
      <x:c r="B2392" s="10" t="str">
        <x:v>I2-041</x:v>
      </x:c>
      <x:c r="C2392" s="10" t="str">
        <x:v>I2-041-G-F01</x:v>
      </x:c>
      <x:c r="D2392" s="10" t="str">
        <x:v>RUN_01</x:v>
      </x:c>
      <x:c r="E2392" s="10" t="str">
        <x:v>ORIGINAL_LEDGER</x:v>
      </x:c>
      <x:c r="F2392" s="10" t="str">
        <x:v>FAIL</x:v>
      </x:c>
      <x:c r="G2392" s="10" t="str">
        <x:v>FAIL</x:v>
      </x:c>
      <x:c r="H2392" s="10" t="str">
        <x:v>EXECUTED</x:v>
      </x:c>
      <x:c r="I2392" s="10" t="str">
        <x:v>PARSED</x:v>
      </x:c>
      <x:c r="J2392" s="10" t="str">
        <x:v>NO_SEMANTIC_VALIDATOR_DETERMINISTIC_PASS</x:v>
      </x:c>
      <x:c r="K2392" s="10" t="str">
        <x:v>abcba2370cd0ad6ae2c0470c97db271a38145aaba57ef41f4c73d6919f37f9a1</x:v>
      </x:c>
      <x:c r="L2392" s="10" t="str">
        <x:v>historical_three</x:v>
      </x:c>
      <x:c r="M2392" s="10" t="n">
        <x:v>1</x:v>
      </x:c>
      <x:c r="N2392" s="10" t="n">
        <x:v>0</x:v>
      </x:c>
      <x:c r="O2392" s="10" t="n">
        <x:v>0</x:v>
      </x:c>
      <x:c r="P2392" s="9" t="str">
        <x:f>'CaseReview'!U206</x:f>
        <x:v>FAIL</x:v>
      </x:c>
      <x:c r="Q2392" s="9" t="n">
        <x:f>IF(AND(T2392=1,G2392=P2392),1,0)</x:f>
        <x:v>1</x:v>
      </x:c>
      <x:c r="R2392" s="9" t="n">
        <x:f>IF(AND(T2392=1,G2392="PASS",P2392="FAIL"),1,0)</x:f>
        <x:v>0</x:v>
      </x:c>
      <x:c r="S2392" s="9" t="n">
        <x:f>IF(AND(T2392=1,G2392="FAIL",P2392="PASS"),1,0)</x:f>
        <x:v>0</x:v>
      </x:c>
      <x:c r="T2392" s="9" t="n">
        <x:v>1</x:v>
      </x:c>
      <x:c r="U2392" s="9" t="n">
        <x:v>7</x:v>
      </x:c>
      <x:c r="V2392" s="9" t="str">
        <x:v>MVP/SHACL_GENERATION_PIPELINE/experiments/LUNA_NO_SEMANTIC_VALIDATOR/RUN_01/runs/RUN-I2-041-20260901T100108739823Z/artifacts/attempt_01/candidate_shape.ttl</x:v>
      </x:c>
    </x:row>
    <x:row r="2393" ht="22" customHeight="1">
      <x:c r="A2393" s="10" t="str">
        <x:v>NO_SEMANTIC</x:v>
      </x:c>
      <x:c r="B2393" s="10" t="str">
        <x:v>I2-041</x:v>
      </x:c>
      <x:c r="C2393" s="10" t="str">
        <x:v>I2-041-G-F02</x:v>
      </x:c>
      <x:c r="D2393" s="10" t="str">
        <x:v>RUN_01</x:v>
      </x:c>
      <x:c r="E2393" s="10" t="str">
        <x:v>ORIGINAL_LEDGER</x:v>
      </x:c>
      <x:c r="F2393" s="10" t="str">
        <x:v>FAIL</x:v>
      </x:c>
      <x:c r="G2393" s="10" t="str">
        <x:v>FAIL</x:v>
      </x:c>
      <x:c r="H2393" s="10" t="str">
        <x:v>EXECUTED</x:v>
      </x:c>
      <x:c r="I2393" s="10" t="str">
        <x:v>PARSED</x:v>
      </x:c>
      <x:c r="J2393" s="10" t="str">
        <x:v>NO_SEMANTIC_VALIDATOR_DETERMINISTIC_PASS</x:v>
      </x:c>
      <x:c r="K2393" s="10" t="str">
        <x:v>abcba2370cd0ad6ae2c0470c97db271a38145aaba57ef41f4c73d6919f37f9a1</x:v>
      </x:c>
      <x:c r="L2393" s="10" t="str">
        <x:v>historical_three</x:v>
      </x:c>
      <x:c r="M2393" s="10" t="n">
        <x:v>1</x:v>
      </x:c>
      <x:c r="N2393" s="10" t="n">
        <x:v>0</x:v>
      </x:c>
      <x:c r="O2393" s="10" t="n">
        <x:v>0</x:v>
      </x:c>
      <x:c r="P2393" s="9" t="str">
        <x:f>'CaseReview'!U207</x:f>
        <x:v>FAIL</x:v>
      </x:c>
      <x:c r="Q2393" s="9" t="n">
        <x:f>IF(AND(T2393=1,G2393=P2393),1,0)</x:f>
        <x:v>1</x:v>
      </x:c>
      <x:c r="R2393" s="9" t="n">
        <x:f>IF(AND(T2393=1,G2393="PASS",P2393="FAIL"),1,0)</x:f>
        <x:v>0</x:v>
      </x:c>
      <x:c r="S2393" s="9" t="n">
        <x:f>IF(AND(T2393=1,G2393="FAIL",P2393="PASS"),1,0)</x:f>
        <x:v>0</x:v>
      </x:c>
      <x:c r="T2393" s="9" t="n">
        <x:v>1</x:v>
      </x:c>
      <x:c r="U2393" s="9" t="n">
        <x:v>7</x:v>
      </x:c>
      <x:c r="V2393" s="9" t="str">
        <x:v>MVP/SHACL_GENERATION_PIPELINE/experiments/LUNA_NO_SEMANTIC_VALIDATOR/RUN_01/runs/RUN-I2-041-20260901T100108739823Z/artifacts/attempt_01/candidate_shape.ttl</x:v>
      </x:c>
    </x:row>
    <x:row r="2394" ht="22" customHeight="1">
      <x:c r="A2394" s="10" t="str">
        <x:v>NO_SEMANTIC</x:v>
      </x:c>
      <x:c r="B2394" s="10" t="str">
        <x:v>I2-041</x:v>
      </x:c>
      <x:c r="C2394" s="10" t="str">
        <x:v>I2-041-G-F03</x:v>
      </x:c>
      <x:c r="D2394" s="10" t="str">
        <x:v>RUN_01</x:v>
      </x:c>
      <x:c r="E2394" s="10" t="str">
        <x:v>ORIGINAL_LEDGER</x:v>
      </x:c>
      <x:c r="F2394" s="10" t="str">
        <x:v>FAIL</x:v>
      </x:c>
      <x:c r="G2394" s="10" t="str">
        <x:v>FAIL</x:v>
      </x:c>
      <x:c r="H2394" s="10" t="str">
        <x:v>EXECUTED</x:v>
      </x:c>
      <x:c r="I2394" s="10" t="str">
        <x:v>PARSED</x:v>
      </x:c>
      <x:c r="J2394" s="10" t="str">
        <x:v>NO_SEMANTIC_VALIDATOR_DETERMINISTIC_PASS</x:v>
      </x:c>
      <x:c r="K2394" s="10" t="str">
        <x:v>abcba2370cd0ad6ae2c0470c97db271a38145aaba57ef41f4c73d6919f37f9a1</x:v>
      </x:c>
      <x:c r="L2394" s="10" t="str">
        <x:v>historical_three</x:v>
      </x:c>
      <x:c r="M2394" s="10" t="n">
        <x:v>1</x:v>
      </x:c>
      <x:c r="N2394" s="10" t="n">
        <x:v>0</x:v>
      </x:c>
      <x:c r="O2394" s="10" t="n">
        <x:v>0</x:v>
      </x:c>
      <x:c r="P2394" s="9" t="str">
        <x:f>'CaseReview'!U208</x:f>
        <x:v>FAIL</x:v>
      </x:c>
      <x:c r="Q2394" s="9" t="n">
        <x:f>IF(AND(T2394=1,G2394=P2394),1,0)</x:f>
        <x:v>1</x:v>
      </x:c>
      <x:c r="R2394" s="9" t="n">
        <x:f>IF(AND(T2394=1,G2394="PASS",P2394="FAIL"),1,0)</x:f>
        <x:v>0</x:v>
      </x:c>
      <x:c r="S2394" s="9" t="n">
        <x:f>IF(AND(T2394=1,G2394="FAIL",P2394="PASS"),1,0)</x:f>
        <x:v>0</x:v>
      </x:c>
      <x:c r="T2394" s="9" t="n">
        <x:v>1</x:v>
      </x:c>
      <x:c r="U2394" s="9" t="n">
        <x:v>7</x:v>
      </x:c>
      <x:c r="V2394" s="9" t="str">
        <x:v>MVP/SHACL_GENERATION_PIPELINE/experiments/LUNA_NO_SEMANTIC_VALIDATOR/RUN_01/runs/RUN-I2-041-20260901T100108739823Z/artifacts/attempt_01/candidate_shape.ttl</x:v>
      </x:c>
    </x:row>
    <x:row r="2395" ht="22" customHeight="1">
      <x:c r="A2395" s="10" t="str">
        <x:v>NO_SEMANTIC</x:v>
      </x:c>
      <x:c r="B2395" s="10" t="str">
        <x:v>I2-041</x:v>
      </x:c>
      <x:c r="C2395" s="10" t="str">
        <x:v>I2-041-G-F04</x:v>
      </x:c>
      <x:c r="D2395" s="10" t="str">
        <x:v>RUN_01</x:v>
      </x:c>
      <x:c r="E2395" s="10" t="str">
        <x:v>ORIGINAL_LEDGER</x:v>
      </x:c>
      <x:c r="F2395" s="10" t="str">
        <x:v>FAIL</x:v>
      </x:c>
      <x:c r="G2395" s="10" t="str">
        <x:v>FAIL</x:v>
      </x:c>
      <x:c r="H2395" s="10" t="str">
        <x:v>EXECUTED</x:v>
      </x:c>
      <x:c r="I2395" s="10" t="str">
        <x:v>PARSED</x:v>
      </x:c>
      <x:c r="J2395" s="10" t="str">
        <x:v>NO_SEMANTIC_VALIDATOR_DETERMINISTIC_PASS</x:v>
      </x:c>
      <x:c r="K2395" s="10" t="str">
        <x:v>abcba2370cd0ad6ae2c0470c97db271a38145aaba57ef41f4c73d6919f37f9a1</x:v>
      </x:c>
      <x:c r="L2395" s="10" t="str">
        <x:v>historical_three</x:v>
      </x:c>
      <x:c r="M2395" s="10" t="n">
        <x:v>1</x:v>
      </x:c>
      <x:c r="N2395" s="10" t="n">
        <x:v>0</x:v>
      </x:c>
      <x:c r="O2395" s="10" t="n">
        <x:v>0</x:v>
      </x:c>
      <x:c r="P2395" s="9" t="str">
        <x:f>'CaseReview'!U209</x:f>
        <x:v>FAIL</x:v>
      </x:c>
      <x:c r="Q2395" s="9" t="n">
        <x:f>IF(AND(T2395=1,G2395=P2395),1,0)</x:f>
        <x:v>1</x:v>
      </x:c>
      <x:c r="R2395" s="9" t="n">
        <x:f>IF(AND(T2395=1,G2395="PASS",P2395="FAIL"),1,0)</x:f>
        <x:v>0</x:v>
      </x:c>
      <x:c r="S2395" s="9" t="n">
        <x:f>IF(AND(T2395=1,G2395="FAIL",P2395="PASS"),1,0)</x:f>
        <x:v>0</x:v>
      </x:c>
      <x:c r="T2395" s="9" t="n">
        <x:v>1</x:v>
      </x:c>
      <x:c r="U2395" s="9" t="n">
        <x:v>7</x:v>
      </x:c>
      <x:c r="V2395" s="9" t="str">
        <x:v>MVP/SHACL_GENERATION_PIPELINE/experiments/LUNA_NO_SEMANTIC_VALIDATOR/RUN_01/runs/RUN-I2-041-20260901T100108739823Z/artifacts/attempt_01/candidate_shape.ttl</x:v>
      </x:c>
    </x:row>
    <x:row r="2396" ht="22" customHeight="1">
      <x:c r="A2396" s="10" t="str">
        <x:v>NO_SEMANTIC</x:v>
      </x:c>
      <x:c r="B2396" s="10" t="str">
        <x:v>I2-041</x:v>
      </x:c>
      <x:c r="C2396" s="10" t="str">
        <x:v>I2-041-G-P01</x:v>
      </x:c>
      <x:c r="D2396" s="10" t="str">
        <x:v>RUN_01</x:v>
      </x:c>
      <x:c r="E2396" s="10" t="str">
        <x:v>ORIGINAL_LEDGER</x:v>
      </x:c>
      <x:c r="F2396" s="10" t="str">
        <x:v>PASS</x:v>
      </x:c>
      <x:c r="G2396" s="10" t="str">
        <x:v>PASS</x:v>
      </x:c>
      <x:c r="H2396" s="10" t="str">
        <x:v>EXECUTED</x:v>
      </x:c>
      <x:c r="I2396" s="10" t="str">
        <x:v>PARSED</x:v>
      </x:c>
      <x:c r="J2396" s="10" t="str">
        <x:v>NO_SEMANTIC_VALIDATOR_DETERMINISTIC_PASS</x:v>
      </x:c>
      <x:c r="K2396" s="10" t="str">
        <x:v>abcba2370cd0ad6ae2c0470c97db271a38145aaba57ef41f4c73d6919f37f9a1</x:v>
      </x:c>
      <x:c r="L2396" s="10" t="str">
        <x:v>historical_three</x:v>
      </x:c>
      <x:c r="M2396" s="10" t="n">
        <x:v>1</x:v>
      </x:c>
      <x:c r="N2396" s="10" t="n">
        <x:v>0</x:v>
      </x:c>
      <x:c r="O2396" s="10" t="n">
        <x:v>0</x:v>
      </x:c>
      <x:c r="P2396" s="9" t="str">
        <x:f>'CaseReview'!U210</x:f>
        <x:v>PASS</x:v>
      </x:c>
      <x:c r="Q2396" s="9" t="n">
        <x:f>IF(AND(T2396=1,G2396=P2396),1,0)</x:f>
        <x:v>1</x:v>
      </x:c>
      <x:c r="R2396" s="9" t="n">
        <x:f>IF(AND(T2396=1,G2396="PASS",P2396="FAIL"),1,0)</x:f>
        <x:v>0</x:v>
      </x:c>
      <x:c r="S2396" s="9" t="n">
        <x:f>IF(AND(T2396=1,G2396="FAIL",P2396="PASS"),1,0)</x:f>
        <x:v>0</x:v>
      </x:c>
      <x:c r="T2396" s="9" t="n">
        <x:v>1</x:v>
      </x:c>
      <x:c r="U2396" s="9" t="n">
        <x:v>7</x:v>
      </x:c>
      <x:c r="V2396" s="9" t="str">
        <x:v>MVP/SHACL_GENERATION_PIPELINE/experiments/LUNA_NO_SEMANTIC_VALIDATOR/RUN_01/runs/RUN-I2-041-20260901T100108739823Z/artifacts/attempt_01/candidate_shape.ttl</x:v>
      </x:c>
    </x:row>
    <x:row r="2397" ht="22" customHeight="1">
      <x:c r="A2397" s="10" t="str">
        <x:v>NO_SEMANTIC</x:v>
      </x:c>
      <x:c r="B2397" s="10" t="str">
        <x:v>I2-041</x:v>
      </x:c>
      <x:c r="C2397" s="10" t="str">
        <x:v>I2-041-G-P02</x:v>
      </x:c>
      <x:c r="D2397" s="10" t="str">
        <x:v>RUN_01</x:v>
      </x:c>
      <x:c r="E2397" s="10" t="str">
        <x:v>ORIGINAL_LEDGER</x:v>
      </x:c>
      <x:c r="F2397" s="10" t="str">
        <x:v>PASS</x:v>
      </x:c>
      <x:c r="G2397" s="10" t="str">
        <x:v>PASS</x:v>
      </x:c>
      <x:c r="H2397" s="10" t="str">
        <x:v>EXECUTED</x:v>
      </x:c>
      <x:c r="I2397" s="10" t="str">
        <x:v>PARSED</x:v>
      </x:c>
      <x:c r="J2397" s="10" t="str">
        <x:v>NO_SEMANTIC_VALIDATOR_DETERMINISTIC_PASS</x:v>
      </x:c>
      <x:c r="K2397" s="10" t="str">
        <x:v>abcba2370cd0ad6ae2c0470c97db271a38145aaba57ef41f4c73d6919f37f9a1</x:v>
      </x:c>
      <x:c r="L2397" s="10" t="str">
        <x:v>historical_three</x:v>
      </x:c>
      <x:c r="M2397" s="10" t="n">
        <x:v>1</x:v>
      </x:c>
      <x:c r="N2397" s="10" t="n">
        <x:v>0</x:v>
      </x:c>
      <x:c r="O2397" s="10" t="n">
        <x:v>0</x:v>
      </x:c>
      <x:c r="P2397" s="9" t="str">
        <x:f>'CaseReview'!U211</x:f>
        <x:v>PASS</x:v>
      </x:c>
      <x:c r="Q2397" s="9" t="n">
        <x:f>IF(AND(T2397=1,G2397=P2397),1,0)</x:f>
        <x:v>1</x:v>
      </x:c>
      <x:c r="R2397" s="9" t="n">
        <x:f>IF(AND(T2397=1,G2397="PASS",P2397="FAIL"),1,0)</x:f>
        <x:v>0</x:v>
      </x:c>
      <x:c r="S2397" s="9" t="n">
        <x:f>IF(AND(T2397=1,G2397="FAIL",P2397="PASS"),1,0)</x:f>
        <x:v>0</x:v>
      </x:c>
      <x:c r="T2397" s="9" t="n">
        <x:v>1</x:v>
      </x:c>
      <x:c r="U2397" s="9" t="n">
        <x:v>7</x:v>
      </x:c>
      <x:c r="V2397" s="9" t="str">
        <x:v>MVP/SHACL_GENERATION_PIPELINE/experiments/LUNA_NO_SEMANTIC_VALIDATOR/RUN_01/runs/RUN-I2-041-20260901T100108739823Z/artifacts/attempt_01/candidate_shape.ttl</x:v>
      </x:c>
    </x:row>
    <x:row r="2398" ht="22" customHeight="1">
      <x:c r="A2398" s="10" t="str">
        <x:v>NO_SEMANTIC</x:v>
      </x:c>
      <x:c r="B2398" s="10" t="str">
        <x:v>I2-041</x:v>
      </x:c>
      <x:c r="C2398" s="10" t="str">
        <x:v>I2-041-G-P03</x:v>
      </x:c>
      <x:c r="D2398" s="10" t="str">
        <x:v>RUN_01</x:v>
      </x:c>
      <x:c r="E2398" s="10" t="str">
        <x:v>ORIGINAL_LEDGER</x:v>
      </x:c>
      <x:c r="F2398" s="10" t="str">
        <x:v>PASS</x:v>
      </x:c>
      <x:c r="G2398" s="10" t="str">
        <x:v>PASS</x:v>
      </x:c>
      <x:c r="H2398" s="10" t="str">
        <x:v>EXECUTED</x:v>
      </x:c>
      <x:c r="I2398" s="10" t="str">
        <x:v>PARSED</x:v>
      </x:c>
      <x:c r="J2398" s="10" t="str">
        <x:v>NO_SEMANTIC_VALIDATOR_DETERMINISTIC_PASS</x:v>
      </x:c>
      <x:c r="K2398" s="10" t="str">
        <x:v>abcba2370cd0ad6ae2c0470c97db271a38145aaba57ef41f4c73d6919f37f9a1</x:v>
      </x:c>
      <x:c r="L2398" s="10" t="str">
        <x:v>historical_three</x:v>
      </x:c>
      <x:c r="M2398" s="10" t="n">
        <x:v>1</x:v>
      </x:c>
      <x:c r="N2398" s="10" t="n">
        <x:v>0</x:v>
      </x:c>
      <x:c r="O2398" s="10" t="n">
        <x:v>0</x:v>
      </x:c>
      <x:c r="P2398" s="9" t="str">
        <x:f>'CaseReview'!U212</x:f>
        <x:v>PASS</x:v>
      </x:c>
      <x:c r="Q2398" s="9" t="n">
        <x:f>IF(AND(T2398=1,G2398=P2398),1,0)</x:f>
        <x:v>1</x:v>
      </x:c>
      <x:c r="R2398" s="9" t="n">
        <x:f>IF(AND(T2398=1,G2398="PASS",P2398="FAIL"),1,0)</x:f>
        <x:v>0</x:v>
      </x:c>
      <x:c r="S2398" s="9" t="n">
        <x:f>IF(AND(T2398=1,G2398="FAIL",P2398="PASS"),1,0)</x:f>
        <x:v>0</x:v>
      </x:c>
      <x:c r="T2398" s="9" t="n">
        <x:v>1</x:v>
      </x:c>
      <x:c r="U2398" s="9" t="n">
        <x:v>7</x:v>
      </x:c>
      <x:c r="V2398" s="9" t="str">
        <x:v>MVP/SHACL_GENERATION_PIPELINE/experiments/LUNA_NO_SEMANTIC_VALIDATOR/RUN_01/runs/RUN-I2-041-20260901T100108739823Z/artifacts/attempt_01/candidate_shape.ttl</x:v>
      </x:c>
    </x:row>
    <x:row r="2399" ht="22" customHeight="1">
      <x:c r="A2399" s="10" t="str">
        <x:v>NO_SEMANTIC</x:v>
      </x:c>
      <x:c r="B2399" s="10" t="str">
        <x:v>I2-042</x:v>
      </x:c>
      <x:c r="C2399" s="10" t="str">
        <x:v>I2-042-G-F01</x:v>
      </x:c>
      <x:c r="D2399" s="10" t="str">
        <x:v>RUN_01</x:v>
      </x:c>
      <x:c r="E2399" s="10" t="str">
        <x:v>ORIGINAL_LEDGER</x:v>
      </x:c>
      <x:c r="F2399" s="10" t="str">
        <x:v>FAIL</x:v>
      </x:c>
      <x:c r="G2399" s="10" t="str">
        <x:v>FAIL</x:v>
      </x:c>
      <x:c r="H2399" s="10" t="str">
        <x:v>EXECUTED</x:v>
      </x:c>
      <x:c r="I2399" s="10" t="str">
        <x:v>PARSED</x:v>
      </x:c>
      <x:c r="J2399" s="10" t="str">
        <x:v>NO_SEMANTIC_VALIDATOR_DETERMINISTIC_PASS</x:v>
      </x:c>
      <x:c r="K2399" s="10" t="str">
        <x:v>b063e8a30a2bd1302e0bbd08aadd6c16c3ea7ede3ea94517c16b826c4f9722bd</x:v>
      </x:c>
      <x:c r="L2399" s="10" t="str">
        <x:v>historical_three</x:v>
      </x:c>
      <x:c r="M2399" s="10" t="n">
        <x:v>1</x:v>
      </x:c>
      <x:c r="N2399" s="10" t="n">
        <x:v>0</x:v>
      </x:c>
      <x:c r="O2399" s="10" t="n">
        <x:v>0</x:v>
      </x:c>
      <x:c r="P2399" s="9" t="str">
        <x:f>'CaseReview'!U213</x:f>
        <x:v>FAIL</x:v>
      </x:c>
      <x:c r="Q2399" s="9" t="n">
        <x:f>IF(AND(T2399=1,G2399=P2399),1,0)</x:f>
        <x:v>1</x:v>
      </x:c>
      <x:c r="R2399" s="9" t="n">
        <x:f>IF(AND(T2399=1,G2399="PASS",P2399="FAIL"),1,0)</x:f>
        <x:v>0</x:v>
      </x:c>
      <x:c r="S2399" s="9" t="n">
        <x:f>IF(AND(T2399=1,G2399="FAIL",P2399="PASS"),1,0)</x:f>
        <x:v>0</x:v>
      </x:c>
      <x:c r="T2399" s="9" t="n">
        <x:v>1</x:v>
      </x:c>
      <x:c r="U2399" s="9" t="n">
        <x:v>7</x:v>
      </x:c>
      <x:c r="V2399" s="9" t="str">
        <x:v>MVP/SHACL_GENERATION_PIPELINE/experiments/LUNA_NO_SEMANTIC_VALIDATOR/RUN_01/runs/RUN-I2-042-20260901T100120603178Z/artifacts/attempt_01/candidate_shape.ttl</x:v>
      </x:c>
    </x:row>
    <x:row r="2400" ht="22" customHeight="1">
      <x:c r="A2400" s="10" t="str">
        <x:v>NO_SEMANTIC</x:v>
      </x:c>
      <x:c r="B2400" s="10" t="str">
        <x:v>I2-042</x:v>
      </x:c>
      <x:c r="C2400" s="10" t="str">
        <x:v>I2-042-G-F02</x:v>
      </x:c>
      <x:c r="D2400" s="10" t="str">
        <x:v>RUN_01</x:v>
      </x:c>
      <x:c r="E2400" s="10" t="str">
        <x:v>ORIGINAL_LEDGER</x:v>
      </x:c>
      <x:c r="F2400" s="10" t="str">
        <x:v>FAIL</x:v>
      </x:c>
      <x:c r="G2400" s="10" t="str">
        <x:v>FAIL</x:v>
      </x:c>
      <x:c r="H2400" s="10" t="str">
        <x:v>EXECUTED</x:v>
      </x:c>
      <x:c r="I2400" s="10" t="str">
        <x:v>PARSED</x:v>
      </x:c>
      <x:c r="J2400" s="10" t="str">
        <x:v>NO_SEMANTIC_VALIDATOR_DETERMINISTIC_PASS</x:v>
      </x:c>
      <x:c r="K2400" s="10" t="str">
        <x:v>b063e8a30a2bd1302e0bbd08aadd6c16c3ea7ede3ea94517c16b826c4f9722bd</x:v>
      </x:c>
      <x:c r="L2400" s="10" t="str">
        <x:v>historical_three</x:v>
      </x:c>
      <x:c r="M2400" s="10" t="n">
        <x:v>1</x:v>
      </x:c>
      <x:c r="N2400" s="10" t="n">
        <x:v>0</x:v>
      </x:c>
      <x:c r="O2400" s="10" t="n">
        <x:v>0</x:v>
      </x:c>
      <x:c r="P2400" s="9" t="str">
        <x:f>'CaseReview'!U214</x:f>
        <x:v>FAIL</x:v>
      </x:c>
      <x:c r="Q2400" s="9" t="n">
        <x:f>IF(AND(T2400=1,G2400=P2400),1,0)</x:f>
        <x:v>1</x:v>
      </x:c>
      <x:c r="R2400" s="9" t="n">
        <x:f>IF(AND(T2400=1,G2400="PASS",P2400="FAIL"),1,0)</x:f>
        <x:v>0</x:v>
      </x:c>
      <x:c r="S2400" s="9" t="n">
        <x:f>IF(AND(T2400=1,G2400="FAIL",P2400="PASS"),1,0)</x:f>
        <x:v>0</x:v>
      </x:c>
      <x:c r="T2400" s="9" t="n">
        <x:v>1</x:v>
      </x:c>
      <x:c r="U2400" s="9" t="n">
        <x:v>7</x:v>
      </x:c>
      <x:c r="V2400" s="9" t="str">
        <x:v>MVP/SHACL_GENERATION_PIPELINE/experiments/LUNA_NO_SEMANTIC_VALIDATOR/RUN_01/runs/RUN-I2-042-20260901T100120603178Z/artifacts/attempt_01/candidate_shape.ttl</x:v>
      </x:c>
    </x:row>
    <x:row r="2401" ht="22" customHeight="1">
      <x:c r="A2401" s="10" t="str">
        <x:v>NO_SEMANTIC</x:v>
      </x:c>
      <x:c r="B2401" s="10" t="str">
        <x:v>I2-042</x:v>
      </x:c>
      <x:c r="C2401" s="10" t="str">
        <x:v>I2-042-G-F03</x:v>
      </x:c>
      <x:c r="D2401" s="10" t="str">
        <x:v>RUN_01</x:v>
      </x:c>
      <x:c r="E2401" s="10" t="str">
        <x:v>ORIGINAL_LEDGER</x:v>
      </x:c>
      <x:c r="F2401" s="10" t="str">
        <x:v>FAIL</x:v>
      </x:c>
      <x:c r="G2401" s="10" t="str">
        <x:v>FAIL</x:v>
      </x:c>
      <x:c r="H2401" s="10" t="str">
        <x:v>EXECUTED</x:v>
      </x:c>
      <x:c r="I2401" s="10" t="str">
        <x:v>PARSED</x:v>
      </x:c>
      <x:c r="J2401" s="10" t="str">
        <x:v>NO_SEMANTIC_VALIDATOR_DETERMINISTIC_PASS</x:v>
      </x:c>
      <x:c r="K2401" s="10" t="str">
        <x:v>b063e8a30a2bd1302e0bbd08aadd6c16c3ea7ede3ea94517c16b826c4f9722bd</x:v>
      </x:c>
      <x:c r="L2401" s="10" t="str">
        <x:v>historical_three</x:v>
      </x:c>
      <x:c r="M2401" s="10" t="n">
        <x:v>1</x:v>
      </x:c>
      <x:c r="N2401" s="10" t="n">
        <x:v>0</x:v>
      </x:c>
      <x:c r="O2401" s="10" t="n">
        <x:v>0</x:v>
      </x:c>
      <x:c r="P2401" s="9" t="str">
        <x:f>'CaseReview'!U215</x:f>
        <x:v>FAIL</x:v>
      </x:c>
      <x:c r="Q2401" s="9" t="n">
        <x:f>IF(AND(T2401=1,G2401=P2401),1,0)</x:f>
        <x:v>1</x:v>
      </x:c>
      <x:c r="R2401" s="9" t="n">
        <x:f>IF(AND(T2401=1,G2401="PASS",P2401="FAIL"),1,0)</x:f>
        <x:v>0</x:v>
      </x:c>
      <x:c r="S2401" s="9" t="n">
        <x:f>IF(AND(T2401=1,G2401="FAIL",P2401="PASS"),1,0)</x:f>
        <x:v>0</x:v>
      </x:c>
      <x:c r="T2401" s="9" t="n">
        <x:v>1</x:v>
      </x:c>
      <x:c r="U2401" s="9" t="n">
        <x:v>7</x:v>
      </x:c>
      <x:c r="V2401" s="9" t="str">
        <x:v>MVP/SHACL_GENERATION_PIPELINE/experiments/LUNA_NO_SEMANTIC_VALIDATOR/RUN_01/runs/RUN-I2-042-20260901T100120603178Z/artifacts/attempt_01/candidate_shape.ttl</x:v>
      </x:c>
    </x:row>
    <x:row r="2402" ht="22" customHeight="1">
      <x:c r="A2402" s="10" t="str">
        <x:v>NO_SEMANTIC</x:v>
      </x:c>
      <x:c r="B2402" s="10" t="str">
        <x:v>I2-042</x:v>
      </x:c>
      <x:c r="C2402" s="10" t="str">
        <x:v>I2-042-G-F04</x:v>
      </x:c>
      <x:c r="D2402" s="10" t="str">
        <x:v>RUN_01</x:v>
      </x:c>
      <x:c r="E2402" s="10" t="str">
        <x:v>ORIGINAL_LEDGER</x:v>
      </x:c>
      <x:c r="F2402" s="10" t="str">
        <x:v>FAIL</x:v>
      </x:c>
      <x:c r="G2402" s="10" t="str">
        <x:v>FAIL</x:v>
      </x:c>
      <x:c r="H2402" s="10" t="str">
        <x:v>EXECUTED</x:v>
      </x:c>
      <x:c r="I2402" s="10" t="str">
        <x:v>PARSED</x:v>
      </x:c>
      <x:c r="J2402" s="10" t="str">
        <x:v>NO_SEMANTIC_VALIDATOR_DETERMINISTIC_PASS</x:v>
      </x:c>
      <x:c r="K2402" s="10" t="str">
        <x:v>b063e8a30a2bd1302e0bbd08aadd6c16c3ea7ede3ea94517c16b826c4f9722bd</x:v>
      </x:c>
      <x:c r="L2402" s="10" t="str">
        <x:v>historical_three</x:v>
      </x:c>
      <x:c r="M2402" s="10" t="n">
        <x:v>1</x:v>
      </x:c>
      <x:c r="N2402" s="10" t="n">
        <x:v>0</x:v>
      </x:c>
      <x:c r="O2402" s="10" t="n">
        <x:v>0</x:v>
      </x:c>
      <x:c r="P2402" s="9" t="str">
        <x:f>'CaseReview'!U216</x:f>
        <x:v>FAIL</x:v>
      </x:c>
      <x:c r="Q2402" s="9" t="n">
        <x:f>IF(AND(T2402=1,G2402=P2402),1,0)</x:f>
        <x:v>1</x:v>
      </x:c>
      <x:c r="R2402" s="9" t="n">
        <x:f>IF(AND(T2402=1,G2402="PASS",P2402="FAIL"),1,0)</x:f>
        <x:v>0</x:v>
      </x:c>
      <x:c r="S2402" s="9" t="n">
        <x:f>IF(AND(T2402=1,G2402="FAIL",P2402="PASS"),1,0)</x:f>
        <x:v>0</x:v>
      </x:c>
      <x:c r="T2402" s="9" t="n">
        <x:v>1</x:v>
      </x:c>
      <x:c r="U2402" s="9" t="n">
        <x:v>7</x:v>
      </x:c>
      <x:c r="V2402" s="9" t="str">
        <x:v>MVP/SHACL_GENERATION_PIPELINE/experiments/LUNA_NO_SEMANTIC_VALIDATOR/RUN_01/runs/RUN-I2-042-20260901T100120603178Z/artifacts/attempt_01/candidate_shape.ttl</x:v>
      </x:c>
    </x:row>
    <x:row r="2403" ht="22" customHeight="1">
      <x:c r="A2403" s="10" t="str">
        <x:v>NO_SEMANTIC</x:v>
      </x:c>
      <x:c r="B2403" s="10" t="str">
        <x:v>I2-042</x:v>
      </x:c>
      <x:c r="C2403" s="10" t="str">
        <x:v>I2-042-G-P01</x:v>
      </x:c>
      <x:c r="D2403" s="10" t="str">
        <x:v>RUN_01</x:v>
      </x:c>
      <x:c r="E2403" s="10" t="str">
        <x:v>ORIGINAL_LEDGER</x:v>
      </x:c>
      <x:c r="F2403" s="10" t="str">
        <x:v>PASS</x:v>
      </x:c>
      <x:c r="G2403" s="10" t="str">
        <x:v>PASS</x:v>
      </x:c>
      <x:c r="H2403" s="10" t="str">
        <x:v>EXECUTED</x:v>
      </x:c>
      <x:c r="I2403" s="10" t="str">
        <x:v>PARSED</x:v>
      </x:c>
      <x:c r="J2403" s="10" t="str">
        <x:v>NO_SEMANTIC_VALIDATOR_DETERMINISTIC_PASS</x:v>
      </x:c>
      <x:c r="K2403" s="10" t="str">
        <x:v>b063e8a30a2bd1302e0bbd08aadd6c16c3ea7ede3ea94517c16b826c4f9722bd</x:v>
      </x:c>
      <x:c r="L2403" s="10" t="str">
        <x:v>historical_three</x:v>
      </x:c>
      <x:c r="M2403" s="10" t="n">
        <x:v>1</x:v>
      </x:c>
      <x:c r="N2403" s="10" t="n">
        <x:v>0</x:v>
      </x:c>
      <x:c r="O2403" s="10" t="n">
        <x:v>0</x:v>
      </x:c>
      <x:c r="P2403" s="9" t="str">
        <x:f>'CaseReview'!U217</x:f>
        <x:v>PASS</x:v>
      </x:c>
      <x:c r="Q2403" s="9" t="n">
        <x:f>IF(AND(T2403=1,G2403=P2403),1,0)</x:f>
        <x:v>1</x:v>
      </x:c>
      <x:c r="R2403" s="9" t="n">
        <x:f>IF(AND(T2403=1,G2403="PASS",P2403="FAIL"),1,0)</x:f>
        <x:v>0</x:v>
      </x:c>
      <x:c r="S2403" s="9" t="n">
        <x:f>IF(AND(T2403=1,G2403="FAIL",P2403="PASS"),1,0)</x:f>
        <x:v>0</x:v>
      </x:c>
      <x:c r="T2403" s="9" t="n">
        <x:v>1</x:v>
      </x:c>
      <x:c r="U2403" s="9" t="n">
        <x:v>7</x:v>
      </x:c>
      <x:c r="V2403" s="9" t="str">
        <x:v>MVP/SHACL_GENERATION_PIPELINE/experiments/LUNA_NO_SEMANTIC_VALIDATOR/RUN_01/runs/RUN-I2-042-20260901T100120603178Z/artifacts/attempt_01/candidate_shape.ttl</x:v>
      </x:c>
    </x:row>
    <x:row r="2404" ht="22" customHeight="1">
      <x:c r="A2404" s="10" t="str">
        <x:v>NO_SEMANTIC</x:v>
      </x:c>
      <x:c r="B2404" s="10" t="str">
        <x:v>I2-042</x:v>
      </x:c>
      <x:c r="C2404" s="10" t="str">
        <x:v>I2-042-G-P02</x:v>
      </x:c>
      <x:c r="D2404" s="10" t="str">
        <x:v>RUN_01</x:v>
      </x:c>
      <x:c r="E2404" s="10" t="str">
        <x:v>ORIGINAL_LEDGER</x:v>
      </x:c>
      <x:c r="F2404" s="10" t="str">
        <x:v>PASS</x:v>
      </x:c>
      <x:c r="G2404" s="10" t="str">
        <x:v>PASS</x:v>
      </x:c>
      <x:c r="H2404" s="10" t="str">
        <x:v>EXECUTED</x:v>
      </x:c>
      <x:c r="I2404" s="10" t="str">
        <x:v>PARSED</x:v>
      </x:c>
      <x:c r="J2404" s="10" t="str">
        <x:v>NO_SEMANTIC_VALIDATOR_DETERMINISTIC_PASS</x:v>
      </x:c>
      <x:c r="K2404" s="10" t="str">
        <x:v>b063e8a30a2bd1302e0bbd08aadd6c16c3ea7ede3ea94517c16b826c4f9722bd</x:v>
      </x:c>
      <x:c r="L2404" s="10" t="str">
        <x:v>historical_three</x:v>
      </x:c>
      <x:c r="M2404" s="10" t="n">
        <x:v>1</x:v>
      </x:c>
      <x:c r="N2404" s="10" t="n">
        <x:v>0</x:v>
      </x:c>
      <x:c r="O2404" s="10" t="n">
        <x:v>0</x:v>
      </x:c>
      <x:c r="P2404" s="9" t="str">
        <x:f>'CaseReview'!U218</x:f>
        <x:v>PASS</x:v>
      </x:c>
      <x:c r="Q2404" s="9" t="n">
        <x:f>IF(AND(T2404=1,G2404=P2404),1,0)</x:f>
        <x:v>1</x:v>
      </x:c>
      <x:c r="R2404" s="9" t="n">
        <x:f>IF(AND(T2404=1,G2404="PASS",P2404="FAIL"),1,0)</x:f>
        <x:v>0</x:v>
      </x:c>
      <x:c r="S2404" s="9" t="n">
        <x:f>IF(AND(T2404=1,G2404="FAIL",P2404="PASS"),1,0)</x:f>
        <x:v>0</x:v>
      </x:c>
      <x:c r="T2404" s="9" t="n">
        <x:v>1</x:v>
      </x:c>
      <x:c r="U2404" s="9" t="n">
        <x:v>7</x:v>
      </x:c>
      <x:c r="V2404" s="9" t="str">
        <x:v>MVP/SHACL_GENERATION_PIPELINE/experiments/LUNA_NO_SEMANTIC_VALIDATOR/RUN_01/runs/RUN-I2-042-20260901T100120603178Z/artifacts/attempt_01/candidate_shape.ttl</x:v>
      </x:c>
    </x:row>
    <x:row r="2405" ht="22" customHeight="1">
      <x:c r="A2405" s="10" t="str">
        <x:v>NO_SEMANTIC</x:v>
      </x:c>
      <x:c r="B2405" s="10" t="str">
        <x:v>I2-042</x:v>
      </x:c>
      <x:c r="C2405" s="10" t="str">
        <x:v>I2-042-G-P03</x:v>
      </x:c>
      <x:c r="D2405" s="10" t="str">
        <x:v>RUN_01</x:v>
      </x:c>
      <x:c r="E2405" s="10" t="str">
        <x:v>ORIGINAL_LEDGER</x:v>
      </x:c>
      <x:c r="F2405" s="10" t="str">
        <x:v>PASS</x:v>
      </x:c>
      <x:c r="G2405" s="10" t="str">
        <x:v>PASS</x:v>
      </x:c>
      <x:c r="H2405" s="10" t="str">
        <x:v>EXECUTED</x:v>
      </x:c>
      <x:c r="I2405" s="10" t="str">
        <x:v>PARSED</x:v>
      </x:c>
      <x:c r="J2405" s="10" t="str">
        <x:v>NO_SEMANTIC_VALIDATOR_DETERMINISTIC_PASS</x:v>
      </x:c>
      <x:c r="K2405" s="10" t="str">
        <x:v>b063e8a30a2bd1302e0bbd08aadd6c16c3ea7ede3ea94517c16b826c4f9722bd</x:v>
      </x:c>
      <x:c r="L2405" s="10" t="str">
        <x:v>historical_three</x:v>
      </x:c>
      <x:c r="M2405" s="10" t="n">
        <x:v>1</x:v>
      </x:c>
      <x:c r="N2405" s="10" t="n">
        <x:v>0</x:v>
      </x:c>
      <x:c r="O2405" s="10" t="n">
        <x:v>0</x:v>
      </x:c>
      <x:c r="P2405" s="9" t="str">
        <x:f>'CaseReview'!U219</x:f>
        <x:v>PASS</x:v>
      </x:c>
      <x:c r="Q2405" s="9" t="n">
        <x:f>IF(AND(T2405=1,G2405=P2405),1,0)</x:f>
        <x:v>1</x:v>
      </x:c>
      <x:c r="R2405" s="9" t="n">
        <x:f>IF(AND(T2405=1,G2405="PASS",P2405="FAIL"),1,0)</x:f>
        <x:v>0</x:v>
      </x:c>
      <x:c r="S2405" s="9" t="n">
        <x:f>IF(AND(T2405=1,G2405="FAIL",P2405="PASS"),1,0)</x:f>
        <x:v>0</x:v>
      </x:c>
      <x:c r="T2405" s="9" t="n">
        <x:v>1</x:v>
      </x:c>
      <x:c r="U2405" s="9" t="n">
        <x:v>7</x:v>
      </x:c>
      <x:c r="V2405" s="9" t="str">
        <x:v>MVP/SHACL_GENERATION_PIPELINE/experiments/LUNA_NO_SEMANTIC_VALIDATOR/RUN_01/runs/RUN-I2-042-20260901T100120603178Z/artifacts/attempt_01/candidate_shape.ttl</x:v>
      </x:c>
    </x:row>
    <x:row r="2406" ht="22" customHeight="1">
      <x:c r="A2406" s="10" t="str">
        <x:v>NO_SEMANTIC</x:v>
      </x:c>
      <x:c r="B2406" s="10" t="str">
        <x:v>I2-043</x:v>
      </x:c>
      <x:c r="C2406" s="10" t="str">
        <x:v>I2-043-F01</x:v>
      </x:c>
      <x:c r="D2406" s="10" t="str">
        <x:v>RUN_01</x:v>
      </x:c>
      <x:c r="E2406" s="10" t="str">
        <x:v>ORIGINAL_LEDGER</x:v>
      </x:c>
      <x:c r="F2406" s="10" t="str">
        <x:v>FAIL</x:v>
      </x:c>
      <x:c r="G2406" s="10" t="str">
        <x:v>FAIL</x:v>
      </x:c>
      <x:c r="H2406" s="10" t="str">
        <x:v>EXECUTED</x:v>
      </x:c>
      <x:c r="I2406" s="10" t="str">
        <x:v>PARSED</x:v>
      </x:c>
      <x:c r="J2406" s="10" t="str">
        <x:v>NO_SEMANTIC_VALIDATOR_DETERMINISTIC_PASS</x:v>
      </x:c>
      <x:c r="K2406" s="10" t="str">
        <x:v>fa139d6f66c10ab0b3a8e966f80eb9c29e8568c451adec0771a76d59a172f1df</x:v>
      </x:c>
      <x:c r="L2406" s="10" t="str">
        <x:v>historical_three</x:v>
      </x:c>
      <x:c r="M2406" s="10" t="n">
        <x:v>1</x:v>
      </x:c>
      <x:c r="N2406" s="10" t="n">
        <x:v>0</x:v>
      </x:c>
      <x:c r="O2406" s="10" t="n">
        <x:v>0</x:v>
      </x:c>
      <x:c r="P2406" s="9" t="str">
        <x:f>'CaseReview'!U220</x:f>
        <x:v>FAIL</x:v>
      </x:c>
      <x:c r="Q2406" s="9" t="n">
        <x:f>IF(AND(T2406=1,G2406=P2406),1,0)</x:f>
        <x:v>1</x:v>
      </x:c>
      <x:c r="R2406" s="9" t="n">
        <x:f>IF(AND(T2406=1,G2406="PASS",P2406="FAIL"),1,0)</x:f>
        <x:v>0</x:v>
      </x:c>
      <x:c r="S2406" s="9" t="n">
        <x:f>IF(AND(T2406=1,G2406="FAIL",P2406="PASS"),1,0)</x:f>
        <x:v>0</x:v>
      </x:c>
      <x:c r="T2406" s="9" t="n">
        <x:v>1</x:v>
      </x:c>
      <x:c r="U2406" s="9" t="n">
        <x:v>6</x:v>
      </x:c>
      <x:c r="V2406" s="9" t="str">
        <x:v>MVP/SHACL_GENERATION_PIPELINE/experiments/LUNA_NO_SEMANTIC_VALIDATOR/RUN_01/runs/RUN-I2-043-20260901T100132762568Z/artifacts/attempt_01/candidate_shape.ttl</x:v>
      </x:c>
    </x:row>
    <x:row r="2407" ht="22" customHeight="1">
      <x:c r="A2407" s="10" t="str">
        <x:v>NO_SEMANTIC</x:v>
      </x:c>
      <x:c r="B2407" s="10" t="str">
        <x:v>I2-043</x:v>
      </x:c>
      <x:c r="C2407" s="10" t="str">
        <x:v>I2-043-F02</x:v>
      </x:c>
      <x:c r="D2407" s="10" t="str">
        <x:v>RUN_01</x:v>
      </x:c>
      <x:c r="E2407" s="10" t="str">
        <x:v>ORIGINAL_LEDGER</x:v>
      </x:c>
      <x:c r="F2407" s="10" t="str">
        <x:v>FAIL</x:v>
      </x:c>
      <x:c r="G2407" s="10" t="str">
        <x:v>FAIL</x:v>
      </x:c>
      <x:c r="H2407" s="10" t="str">
        <x:v>EXECUTED</x:v>
      </x:c>
      <x:c r="I2407" s="10" t="str">
        <x:v>PARSED</x:v>
      </x:c>
      <x:c r="J2407" s="10" t="str">
        <x:v>NO_SEMANTIC_VALIDATOR_DETERMINISTIC_PASS</x:v>
      </x:c>
      <x:c r="K2407" s="10" t="str">
        <x:v>fa139d6f66c10ab0b3a8e966f80eb9c29e8568c451adec0771a76d59a172f1df</x:v>
      </x:c>
      <x:c r="L2407" s="10" t="str">
        <x:v>historical_three</x:v>
      </x:c>
      <x:c r="M2407" s="10" t="n">
        <x:v>1</x:v>
      </x:c>
      <x:c r="N2407" s="10" t="n">
        <x:v>0</x:v>
      </x:c>
      <x:c r="O2407" s="10" t="n">
        <x:v>0</x:v>
      </x:c>
      <x:c r="P2407" s="9" t="str">
        <x:f>'CaseReview'!U221</x:f>
        <x:v>FAIL</x:v>
      </x:c>
      <x:c r="Q2407" s="9" t="n">
        <x:f>IF(AND(T2407=1,G2407=P2407),1,0)</x:f>
        <x:v>1</x:v>
      </x:c>
      <x:c r="R2407" s="9" t="n">
        <x:f>IF(AND(T2407=1,G2407="PASS",P2407="FAIL"),1,0)</x:f>
        <x:v>0</x:v>
      </x:c>
      <x:c r="S2407" s="9" t="n">
        <x:f>IF(AND(T2407=1,G2407="FAIL",P2407="PASS"),1,0)</x:f>
        <x:v>0</x:v>
      </x:c>
      <x:c r="T2407" s="9" t="n">
        <x:v>1</x:v>
      </x:c>
      <x:c r="U2407" s="9" t="n">
        <x:v>6</x:v>
      </x:c>
      <x:c r="V2407" s="9" t="str">
        <x:v>MVP/SHACL_GENERATION_PIPELINE/experiments/LUNA_NO_SEMANTIC_VALIDATOR/RUN_01/runs/RUN-I2-043-20260901T100132762568Z/artifacts/attempt_01/candidate_shape.ttl</x:v>
      </x:c>
    </x:row>
    <x:row r="2408" ht="22" customHeight="1">
      <x:c r="A2408" s="10" t="str">
        <x:v>NO_SEMANTIC</x:v>
      </x:c>
      <x:c r="B2408" s="10" t="str">
        <x:v>I2-043</x:v>
      </x:c>
      <x:c r="C2408" s="10" t="str">
        <x:v>I2-043-F03</x:v>
      </x:c>
      <x:c r="D2408" s="10" t="str">
        <x:v>RUN_01</x:v>
      </x:c>
      <x:c r="E2408" s="10" t="str">
        <x:v>ORIGINAL_LEDGER</x:v>
      </x:c>
      <x:c r="F2408" s="10" t="str">
        <x:v>FAIL</x:v>
      </x:c>
      <x:c r="G2408" s="10" t="str">
        <x:v>FAIL</x:v>
      </x:c>
      <x:c r="H2408" s="10" t="str">
        <x:v>EXECUTED</x:v>
      </x:c>
      <x:c r="I2408" s="10" t="str">
        <x:v>PARSED</x:v>
      </x:c>
      <x:c r="J2408" s="10" t="str">
        <x:v>NO_SEMANTIC_VALIDATOR_DETERMINISTIC_PASS</x:v>
      </x:c>
      <x:c r="K2408" s="10" t="str">
        <x:v>fa139d6f66c10ab0b3a8e966f80eb9c29e8568c451adec0771a76d59a172f1df</x:v>
      </x:c>
      <x:c r="L2408" s="10" t="str">
        <x:v>historical_three</x:v>
      </x:c>
      <x:c r="M2408" s="10" t="n">
        <x:v>1</x:v>
      </x:c>
      <x:c r="N2408" s="10" t="n">
        <x:v>0</x:v>
      </x:c>
      <x:c r="O2408" s="10" t="n">
        <x:v>0</x:v>
      </x:c>
      <x:c r="P2408" s="9" t="str">
        <x:f>'CaseReview'!U222</x:f>
        <x:v>FAIL</x:v>
      </x:c>
      <x:c r="Q2408" s="9" t="n">
        <x:f>IF(AND(T2408=1,G2408=P2408),1,0)</x:f>
        <x:v>1</x:v>
      </x:c>
      <x:c r="R2408" s="9" t="n">
        <x:f>IF(AND(T2408=1,G2408="PASS",P2408="FAIL"),1,0)</x:f>
        <x:v>0</x:v>
      </x:c>
      <x:c r="S2408" s="9" t="n">
        <x:f>IF(AND(T2408=1,G2408="FAIL",P2408="PASS"),1,0)</x:f>
        <x:v>0</x:v>
      </x:c>
      <x:c r="T2408" s="9" t="n">
        <x:v>1</x:v>
      </x:c>
      <x:c r="U2408" s="9" t="n">
        <x:v>6</x:v>
      </x:c>
      <x:c r="V2408" s="9" t="str">
        <x:v>MVP/SHACL_GENERATION_PIPELINE/experiments/LUNA_NO_SEMANTIC_VALIDATOR/RUN_01/runs/RUN-I2-043-20260901T100132762568Z/artifacts/attempt_01/candidate_shape.ttl</x:v>
      </x:c>
    </x:row>
    <x:row r="2409" ht="22" customHeight="1">
      <x:c r="A2409" s="10" t="str">
        <x:v>NO_SEMANTIC</x:v>
      </x:c>
      <x:c r="B2409" s="10" t="str">
        <x:v>I2-043</x:v>
      </x:c>
      <x:c r="C2409" s="10" t="str">
        <x:v>I2-043-F04</x:v>
      </x:c>
      <x:c r="D2409" s="10" t="str">
        <x:v>RUN_01</x:v>
      </x:c>
      <x:c r="E2409" s="10" t="str">
        <x:v>ORIGINAL_LEDGER</x:v>
      </x:c>
      <x:c r="F2409" s="10" t="str">
        <x:v>FAIL</x:v>
      </x:c>
      <x:c r="G2409" s="10" t="str">
        <x:v>FAIL</x:v>
      </x:c>
      <x:c r="H2409" s="10" t="str">
        <x:v>EXECUTED</x:v>
      </x:c>
      <x:c r="I2409" s="10" t="str">
        <x:v>PARSED</x:v>
      </x:c>
      <x:c r="J2409" s="10" t="str">
        <x:v>NO_SEMANTIC_VALIDATOR_DETERMINISTIC_PASS</x:v>
      </x:c>
      <x:c r="K2409" s="10" t="str">
        <x:v>fa139d6f66c10ab0b3a8e966f80eb9c29e8568c451adec0771a76d59a172f1df</x:v>
      </x:c>
      <x:c r="L2409" s="10" t="str">
        <x:v>historical_three</x:v>
      </x:c>
      <x:c r="M2409" s="10" t="n">
        <x:v>1</x:v>
      </x:c>
      <x:c r="N2409" s="10" t="n">
        <x:v>0</x:v>
      </x:c>
      <x:c r="O2409" s="10" t="n">
        <x:v>0</x:v>
      </x:c>
      <x:c r="P2409" s="9" t="str">
        <x:f>'CaseReview'!U223</x:f>
        <x:v>FAIL</x:v>
      </x:c>
      <x:c r="Q2409" s="9" t="n">
        <x:f>IF(AND(T2409=1,G2409=P2409),1,0)</x:f>
        <x:v>1</x:v>
      </x:c>
      <x:c r="R2409" s="9" t="n">
        <x:f>IF(AND(T2409=1,G2409="PASS",P2409="FAIL"),1,0)</x:f>
        <x:v>0</x:v>
      </x:c>
      <x:c r="S2409" s="9" t="n">
        <x:f>IF(AND(T2409=1,G2409="FAIL",P2409="PASS"),1,0)</x:f>
        <x:v>0</x:v>
      </x:c>
      <x:c r="T2409" s="9" t="n">
        <x:v>1</x:v>
      </x:c>
      <x:c r="U2409" s="9" t="n">
        <x:v>6</x:v>
      </x:c>
      <x:c r="V2409" s="9" t="str">
        <x:v>MVP/SHACL_GENERATION_PIPELINE/experiments/LUNA_NO_SEMANTIC_VALIDATOR/RUN_01/runs/RUN-I2-043-20260901T100132762568Z/artifacts/attempt_01/candidate_shape.ttl</x:v>
      </x:c>
    </x:row>
    <x:row r="2410" ht="22" customHeight="1">
      <x:c r="A2410" s="10" t="str">
        <x:v>NO_SEMANTIC</x:v>
      </x:c>
      <x:c r="B2410" s="10" t="str">
        <x:v>I2-043</x:v>
      </x:c>
      <x:c r="C2410" s="10" t="str">
        <x:v>I2-043-F05</x:v>
      </x:c>
      <x:c r="D2410" s="10" t="str">
        <x:v>RUN_01</x:v>
      </x:c>
      <x:c r="E2410" s="10" t="str">
        <x:v>ORIGINAL_LEDGER</x:v>
      </x:c>
      <x:c r="F2410" s="10" t="str">
        <x:v>FAIL</x:v>
      </x:c>
      <x:c r="G2410" s="10" t="str">
        <x:v>FAIL</x:v>
      </x:c>
      <x:c r="H2410" s="10" t="str">
        <x:v>EXECUTED</x:v>
      </x:c>
      <x:c r="I2410" s="10" t="str">
        <x:v>PARSED</x:v>
      </x:c>
      <x:c r="J2410" s="10" t="str">
        <x:v>NO_SEMANTIC_VALIDATOR_DETERMINISTIC_PASS</x:v>
      </x:c>
      <x:c r="K2410" s="10" t="str">
        <x:v>fa139d6f66c10ab0b3a8e966f80eb9c29e8568c451adec0771a76d59a172f1df</x:v>
      </x:c>
      <x:c r="L2410" s="10" t="str">
        <x:v>historical_three</x:v>
      </x:c>
      <x:c r="M2410" s="10" t="n">
        <x:v>1</x:v>
      </x:c>
      <x:c r="N2410" s="10" t="n">
        <x:v>0</x:v>
      </x:c>
      <x:c r="O2410" s="10" t="n">
        <x:v>0</x:v>
      </x:c>
      <x:c r="P2410" s="9" t="str">
        <x:f>'CaseReview'!U224</x:f>
        <x:v>FAIL</x:v>
      </x:c>
      <x:c r="Q2410" s="9" t="n">
        <x:f>IF(AND(T2410=1,G2410=P2410),1,0)</x:f>
        <x:v>1</x:v>
      </x:c>
      <x:c r="R2410" s="9" t="n">
        <x:f>IF(AND(T2410=1,G2410="PASS",P2410="FAIL"),1,0)</x:f>
        <x:v>0</x:v>
      </x:c>
      <x:c r="S2410" s="9" t="n">
        <x:f>IF(AND(T2410=1,G2410="FAIL",P2410="PASS"),1,0)</x:f>
        <x:v>0</x:v>
      </x:c>
      <x:c r="T2410" s="9" t="n">
        <x:v>1</x:v>
      </x:c>
      <x:c r="U2410" s="9" t="n">
        <x:v>6</x:v>
      </x:c>
      <x:c r="V2410" s="9" t="str">
        <x:v>MVP/SHACL_GENERATION_PIPELINE/experiments/LUNA_NO_SEMANTIC_VALIDATOR/RUN_01/runs/RUN-I2-043-20260901T100132762568Z/artifacts/attempt_01/candidate_shape.ttl</x:v>
      </x:c>
    </x:row>
    <x:row r="2411" ht="22" customHeight="1">
      <x:c r="A2411" s="10" t="str">
        <x:v>NO_SEMANTIC</x:v>
      </x:c>
      <x:c r="B2411" s="10" t="str">
        <x:v>I2-043</x:v>
      </x:c>
      <x:c r="C2411" s="10" t="str">
        <x:v>I2-043-P01</x:v>
      </x:c>
      <x:c r="D2411" s="10" t="str">
        <x:v>RUN_01</x:v>
      </x:c>
      <x:c r="E2411" s="10" t="str">
        <x:v>ORIGINAL_LEDGER</x:v>
      </x:c>
      <x:c r="F2411" s="10" t="str">
        <x:v>PASS</x:v>
      </x:c>
      <x:c r="G2411" s="10" t="str">
        <x:v>PASS</x:v>
      </x:c>
      <x:c r="H2411" s="10" t="str">
        <x:v>EXECUTED</x:v>
      </x:c>
      <x:c r="I2411" s="10" t="str">
        <x:v>PARSED</x:v>
      </x:c>
      <x:c r="J2411" s="10" t="str">
        <x:v>NO_SEMANTIC_VALIDATOR_DETERMINISTIC_PASS</x:v>
      </x:c>
      <x:c r="K2411" s="10" t="str">
        <x:v>fa139d6f66c10ab0b3a8e966f80eb9c29e8568c451adec0771a76d59a172f1df</x:v>
      </x:c>
      <x:c r="L2411" s="10" t="str">
        <x:v>historical_three</x:v>
      </x:c>
      <x:c r="M2411" s="10" t="n">
        <x:v>1</x:v>
      </x:c>
      <x:c r="N2411" s="10" t="n">
        <x:v>0</x:v>
      </x:c>
      <x:c r="O2411" s="10" t="n">
        <x:v>0</x:v>
      </x:c>
      <x:c r="P2411" s="9" t="str">
        <x:f>'CaseReview'!U225</x:f>
        <x:v>PASS</x:v>
      </x:c>
      <x:c r="Q2411" s="9" t="n">
        <x:f>IF(AND(T2411=1,G2411=P2411),1,0)</x:f>
        <x:v>1</x:v>
      </x:c>
      <x:c r="R2411" s="9" t="n">
        <x:f>IF(AND(T2411=1,G2411="PASS",P2411="FAIL"),1,0)</x:f>
        <x:v>0</x:v>
      </x:c>
      <x:c r="S2411" s="9" t="n">
        <x:f>IF(AND(T2411=1,G2411="FAIL",P2411="PASS"),1,0)</x:f>
        <x:v>0</x:v>
      </x:c>
      <x:c r="T2411" s="9" t="n">
        <x:v>1</x:v>
      </x:c>
      <x:c r="U2411" s="9" t="n">
        <x:v>6</x:v>
      </x:c>
      <x:c r="V2411" s="9" t="str">
        <x:v>MVP/SHACL_GENERATION_PIPELINE/experiments/LUNA_NO_SEMANTIC_VALIDATOR/RUN_01/runs/RUN-I2-043-20260901T100132762568Z/artifacts/attempt_01/candidate_shape.ttl</x:v>
      </x:c>
    </x:row>
    <x:row r="2412" ht="22" customHeight="1">
      <x:c r="A2412" s="10" t="str">
        <x:v>NO_SEMANTIC</x:v>
      </x:c>
      <x:c r="B2412" s="10" t="str">
        <x:v>I2-046</x:v>
      </x:c>
      <x:c r="C2412" s="10" t="str">
        <x:v>I2-046-G-F01</x:v>
      </x:c>
      <x:c r="D2412" s="10" t="str">
        <x:v>RUN_01</x:v>
      </x:c>
      <x:c r="E2412" s="10" t="str">
        <x:v>ORIGINAL_LEDGER</x:v>
      </x:c>
      <x:c r="F2412" s="10" t="str">
        <x:v>FAIL</x:v>
      </x:c>
      <x:c r="G2412" s="10" t="str">
        <x:v>FAIL</x:v>
      </x:c>
      <x:c r="H2412" s="10" t="str">
        <x:v>EXECUTED</x:v>
      </x:c>
      <x:c r="I2412" s="10" t="str">
        <x:v>PARSED</x:v>
      </x:c>
      <x:c r="J2412" s="10" t="str">
        <x:v>NO_SEMANTIC_VALIDATOR_DETERMINISTIC_PASS</x:v>
      </x:c>
      <x:c r="K2412" s="10" t="str">
        <x:v>50c14097bf99ce1371f73f85e8643158bbd7713eb921376ea79c9270bfd1d173</x:v>
      </x:c>
      <x:c r="L2412" s="10" t="str">
        <x:v>historical_three</x:v>
      </x:c>
      <x:c r="M2412" s="10" t="n">
        <x:v>1</x:v>
      </x:c>
      <x:c r="N2412" s="10" t="n">
        <x:v>0</x:v>
      </x:c>
      <x:c r="O2412" s="10" t="n">
        <x:v>0</x:v>
      </x:c>
      <x:c r="P2412" s="9" t="str">
        <x:f>'CaseReview'!U226</x:f>
        <x:v>FAIL</x:v>
      </x:c>
      <x:c r="Q2412" s="9" t="n">
        <x:f>IF(AND(T2412=1,G2412=P2412),1,0)</x:f>
        <x:v>1</x:v>
      </x:c>
      <x:c r="R2412" s="9" t="n">
        <x:f>IF(AND(T2412=1,G2412="PASS",P2412="FAIL"),1,0)</x:f>
        <x:v>0</x:v>
      </x:c>
      <x:c r="S2412" s="9" t="n">
        <x:f>IF(AND(T2412=1,G2412="FAIL",P2412="PASS"),1,0)</x:f>
        <x:v>0</x:v>
      </x:c>
      <x:c r="T2412" s="9" t="n">
        <x:v>1</x:v>
      </x:c>
      <x:c r="U2412" s="9" t="n">
        <x:v>10</x:v>
      </x:c>
      <x:c r="V2412" s="9" t="str">
        <x:v>MVP/SHACL_GENERATION_PIPELINE/experiments/LUNA_NO_SEMANTIC_VALIDATOR/RUN_01/runs/RUN-I2-046-20260901T100148279736Z/artifacts/attempt_01/candidate_shape.ttl</x:v>
      </x:c>
    </x:row>
    <x:row r="2413" ht="22" customHeight="1">
      <x:c r="A2413" s="10" t="str">
        <x:v>NO_SEMANTIC</x:v>
      </x:c>
      <x:c r="B2413" s="10" t="str">
        <x:v>I2-046</x:v>
      </x:c>
      <x:c r="C2413" s="10" t="str">
        <x:v>I2-046-G-F02</x:v>
      </x:c>
      <x:c r="D2413" s="10" t="str">
        <x:v>RUN_01</x:v>
      </x:c>
      <x:c r="E2413" s="10" t="str">
        <x:v>ORIGINAL_LEDGER</x:v>
      </x:c>
      <x:c r="F2413" s="10" t="str">
        <x:v>FAIL</x:v>
      </x:c>
      <x:c r="G2413" s="10" t="str">
        <x:v>FAIL</x:v>
      </x:c>
      <x:c r="H2413" s="10" t="str">
        <x:v>EXECUTED</x:v>
      </x:c>
      <x:c r="I2413" s="10" t="str">
        <x:v>PARSED</x:v>
      </x:c>
      <x:c r="J2413" s="10" t="str">
        <x:v>NO_SEMANTIC_VALIDATOR_DETERMINISTIC_PASS</x:v>
      </x:c>
      <x:c r="K2413" s="10" t="str">
        <x:v>50c14097bf99ce1371f73f85e8643158bbd7713eb921376ea79c9270bfd1d173</x:v>
      </x:c>
      <x:c r="L2413" s="10" t="str">
        <x:v>historical_three</x:v>
      </x:c>
      <x:c r="M2413" s="10" t="n">
        <x:v>1</x:v>
      </x:c>
      <x:c r="N2413" s="10" t="n">
        <x:v>0</x:v>
      </x:c>
      <x:c r="O2413" s="10" t="n">
        <x:v>0</x:v>
      </x:c>
      <x:c r="P2413" s="9" t="str">
        <x:f>'CaseReview'!U227</x:f>
        <x:v>FAIL</x:v>
      </x:c>
      <x:c r="Q2413" s="9" t="n">
        <x:f>IF(AND(T2413=1,G2413=P2413),1,0)</x:f>
        <x:v>1</x:v>
      </x:c>
      <x:c r="R2413" s="9" t="n">
        <x:f>IF(AND(T2413=1,G2413="PASS",P2413="FAIL"),1,0)</x:f>
        <x:v>0</x:v>
      </x:c>
      <x:c r="S2413" s="9" t="n">
        <x:f>IF(AND(T2413=1,G2413="FAIL",P2413="PASS"),1,0)</x:f>
        <x:v>0</x:v>
      </x:c>
      <x:c r="T2413" s="9" t="n">
        <x:v>1</x:v>
      </x:c>
      <x:c r="U2413" s="9" t="n">
        <x:v>10</x:v>
      </x:c>
      <x:c r="V2413" s="9" t="str">
        <x:v>MVP/SHACL_GENERATION_PIPELINE/experiments/LUNA_NO_SEMANTIC_VALIDATOR/RUN_01/runs/RUN-I2-046-20260901T100148279736Z/artifacts/attempt_01/candidate_shape.ttl</x:v>
      </x:c>
    </x:row>
    <x:row r="2414" ht="22" customHeight="1">
      <x:c r="A2414" s="10" t="str">
        <x:v>NO_SEMANTIC</x:v>
      </x:c>
      <x:c r="B2414" s="10" t="str">
        <x:v>I2-046</x:v>
      </x:c>
      <x:c r="C2414" s="10" t="str">
        <x:v>I2-046-G-F03</x:v>
      </x:c>
      <x:c r="D2414" s="10" t="str">
        <x:v>RUN_01</x:v>
      </x:c>
      <x:c r="E2414" s="10" t="str">
        <x:v>ORIGINAL_LEDGER</x:v>
      </x:c>
      <x:c r="F2414" s="10" t="str">
        <x:v>FAIL</x:v>
      </x:c>
      <x:c r="G2414" s="10" t="str">
        <x:v>FAIL</x:v>
      </x:c>
      <x:c r="H2414" s="10" t="str">
        <x:v>EXECUTED</x:v>
      </x:c>
      <x:c r="I2414" s="10" t="str">
        <x:v>PARSED</x:v>
      </x:c>
      <x:c r="J2414" s="10" t="str">
        <x:v>NO_SEMANTIC_VALIDATOR_DETERMINISTIC_PASS</x:v>
      </x:c>
      <x:c r="K2414" s="10" t="str">
        <x:v>50c14097bf99ce1371f73f85e8643158bbd7713eb921376ea79c9270bfd1d173</x:v>
      </x:c>
      <x:c r="L2414" s="10" t="str">
        <x:v>historical_three</x:v>
      </x:c>
      <x:c r="M2414" s="10" t="n">
        <x:v>1</x:v>
      </x:c>
      <x:c r="N2414" s="10" t="n">
        <x:v>0</x:v>
      </x:c>
      <x:c r="O2414" s="10" t="n">
        <x:v>0</x:v>
      </x:c>
      <x:c r="P2414" s="9" t="str">
        <x:f>'CaseReview'!U228</x:f>
        <x:v>FAIL</x:v>
      </x:c>
      <x:c r="Q2414" s="9" t="n">
        <x:f>IF(AND(T2414=1,G2414=P2414),1,0)</x:f>
        <x:v>1</x:v>
      </x:c>
      <x:c r="R2414" s="9" t="n">
        <x:f>IF(AND(T2414=1,G2414="PASS",P2414="FAIL"),1,0)</x:f>
        <x:v>0</x:v>
      </x:c>
      <x:c r="S2414" s="9" t="n">
        <x:f>IF(AND(T2414=1,G2414="FAIL",P2414="PASS"),1,0)</x:f>
        <x:v>0</x:v>
      </x:c>
      <x:c r="T2414" s="9" t="n">
        <x:v>1</x:v>
      </x:c>
      <x:c r="U2414" s="9" t="n">
        <x:v>10</x:v>
      </x:c>
      <x:c r="V2414" s="9" t="str">
        <x:v>MVP/SHACL_GENERATION_PIPELINE/experiments/LUNA_NO_SEMANTIC_VALIDATOR/RUN_01/runs/RUN-I2-046-20260901T100148279736Z/artifacts/attempt_01/candidate_shape.ttl</x:v>
      </x:c>
    </x:row>
    <x:row r="2415" ht="22" customHeight="1">
      <x:c r="A2415" s="10" t="str">
        <x:v>NO_SEMANTIC</x:v>
      </x:c>
      <x:c r="B2415" s="10" t="str">
        <x:v>I2-046</x:v>
      </x:c>
      <x:c r="C2415" s="10" t="str">
        <x:v>I2-046-G-F04</x:v>
      </x:c>
      <x:c r="D2415" s="10" t="str">
        <x:v>RUN_01</x:v>
      </x:c>
      <x:c r="E2415" s="10" t="str">
        <x:v>ORIGINAL_LEDGER</x:v>
      </x:c>
      <x:c r="F2415" s="10" t="str">
        <x:v>FAIL</x:v>
      </x:c>
      <x:c r="G2415" s="10" t="str">
        <x:v>FAIL</x:v>
      </x:c>
      <x:c r="H2415" s="10" t="str">
        <x:v>EXECUTED</x:v>
      </x:c>
      <x:c r="I2415" s="10" t="str">
        <x:v>PARSED</x:v>
      </x:c>
      <x:c r="J2415" s="10" t="str">
        <x:v>NO_SEMANTIC_VALIDATOR_DETERMINISTIC_PASS</x:v>
      </x:c>
      <x:c r="K2415" s="10" t="str">
        <x:v>50c14097bf99ce1371f73f85e8643158bbd7713eb921376ea79c9270bfd1d173</x:v>
      </x:c>
      <x:c r="L2415" s="10" t="str">
        <x:v>historical_three</x:v>
      </x:c>
      <x:c r="M2415" s="10" t="n">
        <x:v>1</x:v>
      </x:c>
      <x:c r="N2415" s="10" t="n">
        <x:v>0</x:v>
      </x:c>
      <x:c r="O2415" s="10" t="n">
        <x:v>0</x:v>
      </x:c>
      <x:c r="P2415" s="9" t="str">
        <x:f>'CaseReview'!U229</x:f>
        <x:v>FAIL</x:v>
      </x:c>
      <x:c r="Q2415" s="9" t="n">
        <x:f>IF(AND(T2415=1,G2415=P2415),1,0)</x:f>
        <x:v>1</x:v>
      </x:c>
      <x:c r="R2415" s="9" t="n">
        <x:f>IF(AND(T2415=1,G2415="PASS",P2415="FAIL"),1,0)</x:f>
        <x:v>0</x:v>
      </x:c>
      <x:c r="S2415" s="9" t="n">
        <x:f>IF(AND(T2415=1,G2415="FAIL",P2415="PASS"),1,0)</x:f>
        <x:v>0</x:v>
      </x:c>
      <x:c r="T2415" s="9" t="n">
        <x:v>1</x:v>
      </x:c>
      <x:c r="U2415" s="9" t="n">
        <x:v>10</x:v>
      </x:c>
      <x:c r="V2415" s="9" t="str">
        <x:v>MVP/SHACL_GENERATION_PIPELINE/experiments/LUNA_NO_SEMANTIC_VALIDATOR/RUN_01/runs/RUN-I2-046-20260901T100148279736Z/artifacts/attempt_01/candidate_shape.ttl</x:v>
      </x:c>
    </x:row>
    <x:row r="2416" ht="22" customHeight="1">
      <x:c r="A2416" s="10" t="str">
        <x:v>NO_SEMANTIC</x:v>
      </x:c>
      <x:c r="B2416" s="10" t="str">
        <x:v>I2-046</x:v>
      </x:c>
      <x:c r="C2416" s="10" t="str">
        <x:v>I2-046-G-F05</x:v>
      </x:c>
      <x:c r="D2416" s="10" t="str">
        <x:v>RUN_01</x:v>
      </x:c>
      <x:c r="E2416" s="10" t="str">
        <x:v>ORIGINAL_LEDGER</x:v>
      </x:c>
      <x:c r="F2416" s="10" t="str">
        <x:v>FAIL</x:v>
      </x:c>
      <x:c r="G2416" s="10" t="str">
        <x:v>FAIL</x:v>
      </x:c>
      <x:c r="H2416" s="10" t="str">
        <x:v>EXECUTED</x:v>
      </x:c>
      <x:c r="I2416" s="10" t="str">
        <x:v>PARSED</x:v>
      </x:c>
      <x:c r="J2416" s="10" t="str">
        <x:v>NO_SEMANTIC_VALIDATOR_DETERMINISTIC_PASS</x:v>
      </x:c>
      <x:c r="K2416" s="10" t="str">
        <x:v>50c14097bf99ce1371f73f85e8643158bbd7713eb921376ea79c9270bfd1d173</x:v>
      </x:c>
      <x:c r="L2416" s="10" t="str">
        <x:v>historical_three</x:v>
      </x:c>
      <x:c r="M2416" s="10" t="n">
        <x:v>1</x:v>
      </x:c>
      <x:c r="N2416" s="10" t="n">
        <x:v>0</x:v>
      </x:c>
      <x:c r="O2416" s="10" t="n">
        <x:v>0</x:v>
      </x:c>
      <x:c r="P2416" s="9" t="str">
        <x:f>'CaseReview'!U230</x:f>
        <x:v>FAIL</x:v>
      </x:c>
      <x:c r="Q2416" s="9" t="n">
        <x:f>IF(AND(T2416=1,G2416=P2416),1,0)</x:f>
        <x:v>1</x:v>
      </x:c>
      <x:c r="R2416" s="9" t="n">
        <x:f>IF(AND(T2416=1,G2416="PASS",P2416="FAIL"),1,0)</x:f>
        <x:v>0</x:v>
      </x:c>
      <x:c r="S2416" s="9" t="n">
        <x:f>IF(AND(T2416=1,G2416="FAIL",P2416="PASS"),1,0)</x:f>
        <x:v>0</x:v>
      </x:c>
      <x:c r="T2416" s="9" t="n">
        <x:v>1</x:v>
      </x:c>
      <x:c r="U2416" s="9" t="n">
        <x:v>10</x:v>
      </x:c>
      <x:c r="V2416" s="9" t="str">
        <x:v>MVP/SHACL_GENERATION_PIPELINE/experiments/LUNA_NO_SEMANTIC_VALIDATOR/RUN_01/runs/RUN-I2-046-20260901T100148279736Z/artifacts/attempt_01/candidate_shape.ttl</x:v>
      </x:c>
    </x:row>
    <x:row r="2417" ht="22" customHeight="1">
      <x:c r="A2417" s="10" t="str">
        <x:v>NO_SEMANTIC</x:v>
      </x:c>
      <x:c r="B2417" s="10" t="str">
        <x:v>I2-046</x:v>
      </x:c>
      <x:c r="C2417" s="10" t="str">
        <x:v>I2-046-G-F06</x:v>
      </x:c>
      <x:c r="D2417" s="10" t="str">
        <x:v>RUN_01</x:v>
      </x:c>
      <x:c r="E2417" s="10" t="str">
        <x:v>ORIGINAL_LEDGER</x:v>
      </x:c>
      <x:c r="F2417" s="10" t="str">
        <x:v>FAIL</x:v>
      </x:c>
      <x:c r="G2417" s="10" t="str">
        <x:v>FAIL</x:v>
      </x:c>
      <x:c r="H2417" s="10" t="str">
        <x:v>EXECUTED</x:v>
      </x:c>
      <x:c r="I2417" s="10" t="str">
        <x:v>PARSED</x:v>
      </x:c>
      <x:c r="J2417" s="10" t="str">
        <x:v>NO_SEMANTIC_VALIDATOR_DETERMINISTIC_PASS</x:v>
      </x:c>
      <x:c r="K2417" s="10" t="str">
        <x:v>50c14097bf99ce1371f73f85e8643158bbd7713eb921376ea79c9270bfd1d173</x:v>
      </x:c>
      <x:c r="L2417" s="10" t="str">
        <x:v>historical_three</x:v>
      </x:c>
      <x:c r="M2417" s="10" t="n">
        <x:v>1</x:v>
      </x:c>
      <x:c r="N2417" s="10" t="n">
        <x:v>0</x:v>
      </x:c>
      <x:c r="O2417" s="10" t="n">
        <x:v>0</x:v>
      </x:c>
      <x:c r="P2417" s="9" t="str">
        <x:f>'CaseReview'!U231</x:f>
        <x:v>FAIL</x:v>
      </x:c>
      <x:c r="Q2417" s="9" t="n">
        <x:f>IF(AND(T2417=1,G2417=P2417),1,0)</x:f>
        <x:v>1</x:v>
      </x:c>
      <x:c r="R2417" s="9" t="n">
        <x:f>IF(AND(T2417=1,G2417="PASS",P2417="FAIL"),1,0)</x:f>
        <x:v>0</x:v>
      </x:c>
      <x:c r="S2417" s="9" t="n">
        <x:f>IF(AND(T2417=1,G2417="FAIL",P2417="PASS"),1,0)</x:f>
        <x:v>0</x:v>
      </x:c>
      <x:c r="T2417" s="9" t="n">
        <x:v>1</x:v>
      </x:c>
      <x:c r="U2417" s="9" t="n">
        <x:v>10</x:v>
      </x:c>
      <x:c r="V2417" s="9" t="str">
        <x:v>MVP/SHACL_GENERATION_PIPELINE/experiments/LUNA_NO_SEMANTIC_VALIDATOR/RUN_01/runs/RUN-I2-046-20260901T100148279736Z/artifacts/attempt_01/candidate_shape.ttl</x:v>
      </x:c>
    </x:row>
    <x:row r="2418" ht="22" customHeight="1">
      <x:c r="A2418" s="10" t="str">
        <x:v>NO_SEMANTIC</x:v>
      </x:c>
      <x:c r="B2418" s="10" t="str">
        <x:v>I2-046</x:v>
      </x:c>
      <x:c r="C2418" s="10" t="str">
        <x:v>I2-046-G-P01</x:v>
      </x:c>
      <x:c r="D2418" s="10" t="str">
        <x:v>RUN_01</x:v>
      </x:c>
      <x:c r="E2418" s="10" t="str">
        <x:v>ORIGINAL_LEDGER</x:v>
      </x:c>
      <x:c r="F2418" s="10" t="str">
        <x:v>PASS</x:v>
      </x:c>
      <x:c r="G2418" s="10" t="str">
        <x:v>PASS</x:v>
      </x:c>
      <x:c r="H2418" s="10" t="str">
        <x:v>EXECUTED</x:v>
      </x:c>
      <x:c r="I2418" s="10" t="str">
        <x:v>PARSED</x:v>
      </x:c>
      <x:c r="J2418" s="10" t="str">
        <x:v>NO_SEMANTIC_VALIDATOR_DETERMINISTIC_PASS</x:v>
      </x:c>
      <x:c r="K2418" s="10" t="str">
        <x:v>50c14097bf99ce1371f73f85e8643158bbd7713eb921376ea79c9270bfd1d173</x:v>
      </x:c>
      <x:c r="L2418" s="10" t="str">
        <x:v>historical_three</x:v>
      </x:c>
      <x:c r="M2418" s="10" t="n">
        <x:v>1</x:v>
      </x:c>
      <x:c r="N2418" s="10" t="n">
        <x:v>0</x:v>
      </x:c>
      <x:c r="O2418" s="10" t="n">
        <x:v>0</x:v>
      </x:c>
      <x:c r="P2418" s="9" t="str">
        <x:f>'CaseReview'!U232</x:f>
        <x:v>PASS</x:v>
      </x:c>
      <x:c r="Q2418" s="9" t="n">
        <x:f>IF(AND(T2418=1,G2418=P2418),1,0)</x:f>
        <x:v>1</x:v>
      </x:c>
      <x:c r="R2418" s="9" t="n">
        <x:f>IF(AND(T2418=1,G2418="PASS",P2418="FAIL"),1,0)</x:f>
        <x:v>0</x:v>
      </x:c>
      <x:c r="S2418" s="9" t="n">
        <x:f>IF(AND(T2418=1,G2418="FAIL",P2418="PASS"),1,0)</x:f>
        <x:v>0</x:v>
      </x:c>
      <x:c r="T2418" s="9" t="n">
        <x:v>1</x:v>
      </x:c>
      <x:c r="U2418" s="9" t="n">
        <x:v>10</x:v>
      </x:c>
      <x:c r="V2418" s="9" t="str">
        <x:v>MVP/SHACL_GENERATION_PIPELINE/experiments/LUNA_NO_SEMANTIC_VALIDATOR/RUN_01/runs/RUN-I2-046-20260901T100148279736Z/artifacts/attempt_01/candidate_shape.ttl</x:v>
      </x:c>
    </x:row>
    <x:row r="2419" ht="22" customHeight="1">
      <x:c r="A2419" s="10" t="str">
        <x:v>NO_SEMANTIC</x:v>
      </x:c>
      <x:c r="B2419" s="10" t="str">
        <x:v>I2-046</x:v>
      </x:c>
      <x:c r="C2419" s="10" t="str">
        <x:v>I2-046-G-P02</x:v>
      </x:c>
      <x:c r="D2419" s="10" t="str">
        <x:v>RUN_01</x:v>
      </x:c>
      <x:c r="E2419" s="10" t="str">
        <x:v>ORIGINAL_LEDGER</x:v>
      </x:c>
      <x:c r="F2419" s="10" t="str">
        <x:v>PASS</x:v>
      </x:c>
      <x:c r="G2419" s="10" t="str">
        <x:v>PASS</x:v>
      </x:c>
      <x:c r="H2419" s="10" t="str">
        <x:v>EXECUTED</x:v>
      </x:c>
      <x:c r="I2419" s="10" t="str">
        <x:v>PARSED</x:v>
      </x:c>
      <x:c r="J2419" s="10" t="str">
        <x:v>NO_SEMANTIC_VALIDATOR_DETERMINISTIC_PASS</x:v>
      </x:c>
      <x:c r="K2419" s="10" t="str">
        <x:v>50c14097bf99ce1371f73f85e8643158bbd7713eb921376ea79c9270bfd1d173</x:v>
      </x:c>
      <x:c r="L2419" s="10" t="str">
        <x:v>historical_three</x:v>
      </x:c>
      <x:c r="M2419" s="10" t="n">
        <x:v>1</x:v>
      </x:c>
      <x:c r="N2419" s="10" t="n">
        <x:v>0</x:v>
      </x:c>
      <x:c r="O2419" s="10" t="n">
        <x:v>0</x:v>
      </x:c>
      <x:c r="P2419" s="9" t="str">
        <x:f>'CaseReview'!U233</x:f>
        <x:v>PASS</x:v>
      </x:c>
      <x:c r="Q2419" s="9" t="n">
        <x:f>IF(AND(T2419=1,G2419=P2419),1,0)</x:f>
        <x:v>1</x:v>
      </x:c>
      <x:c r="R2419" s="9" t="n">
        <x:f>IF(AND(T2419=1,G2419="PASS",P2419="FAIL"),1,0)</x:f>
        <x:v>0</x:v>
      </x:c>
      <x:c r="S2419" s="9" t="n">
        <x:f>IF(AND(T2419=1,G2419="FAIL",P2419="PASS"),1,0)</x:f>
        <x:v>0</x:v>
      </x:c>
      <x:c r="T2419" s="9" t="n">
        <x:v>1</x:v>
      </x:c>
      <x:c r="U2419" s="9" t="n">
        <x:v>10</x:v>
      </x:c>
      <x:c r="V2419" s="9" t="str">
        <x:v>MVP/SHACL_GENERATION_PIPELINE/experiments/LUNA_NO_SEMANTIC_VALIDATOR/RUN_01/runs/RUN-I2-046-20260901T100148279736Z/artifacts/attempt_01/candidate_shape.ttl</x:v>
      </x:c>
    </x:row>
    <x:row r="2420" ht="22" customHeight="1">
      <x:c r="A2420" s="10" t="str">
        <x:v>NO_SEMANTIC</x:v>
      </x:c>
      <x:c r="B2420" s="10" t="str">
        <x:v>I2-046</x:v>
      </x:c>
      <x:c r="C2420" s="10" t="str">
        <x:v>I2-046-G-P03</x:v>
      </x:c>
      <x:c r="D2420" s="10" t="str">
        <x:v>RUN_01</x:v>
      </x:c>
      <x:c r="E2420" s="10" t="str">
        <x:v>ORIGINAL_LEDGER</x:v>
      </x:c>
      <x:c r="F2420" s="10" t="str">
        <x:v>PASS</x:v>
      </x:c>
      <x:c r="G2420" s="10" t="str">
        <x:v>PASS</x:v>
      </x:c>
      <x:c r="H2420" s="10" t="str">
        <x:v>EXECUTED</x:v>
      </x:c>
      <x:c r="I2420" s="10" t="str">
        <x:v>PARSED</x:v>
      </x:c>
      <x:c r="J2420" s="10" t="str">
        <x:v>NO_SEMANTIC_VALIDATOR_DETERMINISTIC_PASS</x:v>
      </x:c>
      <x:c r="K2420" s="10" t="str">
        <x:v>50c14097bf99ce1371f73f85e8643158bbd7713eb921376ea79c9270bfd1d173</x:v>
      </x:c>
      <x:c r="L2420" s="10" t="str">
        <x:v>historical_three</x:v>
      </x:c>
      <x:c r="M2420" s="10" t="n">
        <x:v>1</x:v>
      </x:c>
      <x:c r="N2420" s="10" t="n">
        <x:v>0</x:v>
      </x:c>
      <x:c r="O2420" s="10" t="n">
        <x:v>0</x:v>
      </x:c>
      <x:c r="P2420" s="9" t="str">
        <x:f>'CaseReview'!U234</x:f>
        <x:v>PASS</x:v>
      </x:c>
      <x:c r="Q2420" s="9" t="n">
        <x:f>IF(AND(T2420=1,G2420=P2420),1,0)</x:f>
        <x:v>1</x:v>
      </x:c>
      <x:c r="R2420" s="9" t="n">
        <x:f>IF(AND(T2420=1,G2420="PASS",P2420="FAIL"),1,0)</x:f>
        <x:v>0</x:v>
      </x:c>
      <x:c r="S2420" s="9" t="n">
        <x:f>IF(AND(T2420=1,G2420="FAIL",P2420="PASS"),1,0)</x:f>
        <x:v>0</x:v>
      </x:c>
      <x:c r="T2420" s="9" t="n">
        <x:v>1</x:v>
      </x:c>
      <x:c r="U2420" s="9" t="n">
        <x:v>10</x:v>
      </x:c>
      <x:c r="V2420" s="9" t="str">
        <x:v>MVP/SHACL_GENERATION_PIPELINE/experiments/LUNA_NO_SEMANTIC_VALIDATOR/RUN_01/runs/RUN-I2-046-20260901T100148279736Z/artifacts/attempt_01/candidate_shape.ttl</x:v>
      </x:c>
    </x:row>
    <x:row r="2421" ht="22" customHeight="1">
      <x:c r="A2421" s="10" t="str">
        <x:v>NO_SEMANTIC</x:v>
      </x:c>
      <x:c r="B2421" s="10" t="str">
        <x:v>I2-046</x:v>
      </x:c>
      <x:c r="C2421" s="10" t="str">
        <x:v>I2-046-G-P04</x:v>
      </x:c>
      <x:c r="D2421" s="10" t="str">
        <x:v>RUN_01</x:v>
      </x:c>
      <x:c r="E2421" s="10" t="str">
        <x:v>ORIGINAL_LEDGER</x:v>
      </x:c>
      <x:c r="F2421" s="10" t="str">
        <x:v>PASS</x:v>
      </x:c>
      <x:c r="G2421" s="10" t="str">
        <x:v>PASS</x:v>
      </x:c>
      <x:c r="H2421" s="10" t="str">
        <x:v>EXECUTED</x:v>
      </x:c>
      <x:c r="I2421" s="10" t="str">
        <x:v>PARSED</x:v>
      </x:c>
      <x:c r="J2421" s="10" t="str">
        <x:v>NO_SEMANTIC_VALIDATOR_DETERMINISTIC_PASS</x:v>
      </x:c>
      <x:c r="K2421" s="10" t="str">
        <x:v>50c14097bf99ce1371f73f85e8643158bbd7713eb921376ea79c9270bfd1d173</x:v>
      </x:c>
      <x:c r="L2421" s="10" t="str">
        <x:v>historical_three</x:v>
      </x:c>
      <x:c r="M2421" s="10" t="n">
        <x:v>1</x:v>
      </x:c>
      <x:c r="N2421" s="10" t="n">
        <x:v>0</x:v>
      </x:c>
      <x:c r="O2421" s="10" t="n">
        <x:v>0</x:v>
      </x:c>
      <x:c r="P2421" s="9" t="str">
        <x:f>'CaseReview'!U235</x:f>
        <x:v>PASS</x:v>
      </x:c>
      <x:c r="Q2421" s="9" t="n">
        <x:f>IF(AND(T2421=1,G2421=P2421),1,0)</x:f>
        <x:v>1</x:v>
      </x:c>
      <x:c r="R2421" s="9" t="n">
        <x:f>IF(AND(T2421=1,G2421="PASS",P2421="FAIL"),1,0)</x:f>
        <x:v>0</x:v>
      </x:c>
      <x:c r="S2421" s="9" t="n">
        <x:f>IF(AND(T2421=1,G2421="FAIL",P2421="PASS"),1,0)</x:f>
        <x:v>0</x:v>
      </x:c>
      <x:c r="T2421" s="9" t="n">
        <x:v>1</x:v>
      </x:c>
      <x:c r="U2421" s="9" t="n">
        <x:v>10</x:v>
      </x:c>
      <x:c r="V2421" s="9" t="str">
        <x:v>MVP/SHACL_GENERATION_PIPELINE/experiments/LUNA_NO_SEMANTIC_VALIDATOR/RUN_01/runs/RUN-I2-046-20260901T100148279736Z/artifacts/attempt_01/candidate_shape.ttl</x:v>
      </x:c>
    </x:row>
    <x:row r="2422" ht="22" customHeight="1">
      <x:c r="A2422" s="10" t="str">
        <x:v>NO_SEMANTIC</x:v>
      </x:c>
      <x:c r="B2422" s="10" t="str">
        <x:v>I2-047</x:v>
      </x:c>
      <x:c r="C2422" s="10" t="str">
        <x:v>I2-047-G-F01</x:v>
      </x:c>
      <x:c r="D2422" s="10" t="str">
        <x:v>RUN_01</x:v>
      </x:c>
      <x:c r="E2422" s="10" t="str">
        <x:v>ORIGINAL_LEDGER</x:v>
      </x:c>
      <x:c r="F2422" s="10" t="str">
        <x:v>FAIL</x:v>
      </x:c>
      <x:c r="G2422" s="10" t="str">
        <x:v>FAIL</x:v>
      </x:c>
      <x:c r="H2422" s="10" t="str">
        <x:v>EXECUTED</x:v>
      </x:c>
      <x:c r="I2422" s="10" t="str">
        <x:v>PARSED</x:v>
      </x:c>
      <x:c r="J2422" s="10" t="str">
        <x:v>NO_SEMANTIC_VALIDATOR_DETERMINISTIC_PASS</x:v>
      </x:c>
      <x:c r="K2422" s="10" t="str">
        <x:v>2ac416200ffd4cb40de5fe3711672d427d9c128a9d1f77bb4d9a526d37983dd4</x:v>
      </x:c>
      <x:c r="L2422" s="10" t="str">
        <x:v>historical_three</x:v>
      </x:c>
      <x:c r="M2422" s="10" t="n">
        <x:v>1</x:v>
      </x:c>
      <x:c r="N2422" s="10" t="n">
        <x:v>0</x:v>
      </x:c>
      <x:c r="O2422" s="10" t="n">
        <x:v>0</x:v>
      </x:c>
      <x:c r="P2422" s="9" t="str">
        <x:f>'CaseReview'!U236</x:f>
        <x:v>FAIL</x:v>
      </x:c>
      <x:c r="Q2422" s="9" t="n">
        <x:f>IF(AND(T2422=1,G2422=P2422),1,0)</x:f>
        <x:v>1</x:v>
      </x:c>
      <x:c r="R2422" s="9" t="n">
        <x:f>IF(AND(T2422=1,G2422="PASS",P2422="FAIL"),1,0)</x:f>
        <x:v>0</x:v>
      </x:c>
      <x:c r="S2422" s="9" t="n">
        <x:f>IF(AND(T2422=1,G2422="FAIL",P2422="PASS"),1,0)</x:f>
        <x:v>0</x:v>
      </x:c>
      <x:c r="T2422" s="9" t="n">
        <x:v>1</x:v>
      </x:c>
      <x:c r="U2422" s="9" t="n">
        <x:v>8</x:v>
      </x:c>
      <x:c r="V2422" s="9" t="str">
        <x:v>MVP/SHACL_GENERATION_PIPELINE/experiments/LUNA_NO_SEMANTIC_VALIDATOR/RUN_01/runs/RUN-I2-047-20260901T100218061707Z/artifacts/attempt_01/candidate_shape.ttl</x:v>
      </x:c>
    </x:row>
    <x:row r="2423" ht="22" customHeight="1">
      <x:c r="A2423" s="10" t="str">
        <x:v>NO_SEMANTIC</x:v>
      </x:c>
      <x:c r="B2423" s="10" t="str">
        <x:v>I2-047</x:v>
      </x:c>
      <x:c r="C2423" s="10" t="str">
        <x:v>I2-047-G-F02</x:v>
      </x:c>
      <x:c r="D2423" s="10" t="str">
        <x:v>RUN_01</x:v>
      </x:c>
      <x:c r="E2423" s="10" t="str">
        <x:v>ORIGINAL_LEDGER</x:v>
      </x:c>
      <x:c r="F2423" s="10" t="str">
        <x:v>FAIL</x:v>
      </x:c>
      <x:c r="G2423" s="10" t="str">
        <x:v>FAIL</x:v>
      </x:c>
      <x:c r="H2423" s="10" t="str">
        <x:v>EXECUTED</x:v>
      </x:c>
      <x:c r="I2423" s="10" t="str">
        <x:v>PARSED</x:v>
      </x:c>
      <x:c r="J2423" s="10" t="str">
        <x:v>NO_SEMANTIC_VALIDATOR_DETERMINISTIC_PASS</x:v>
      </x:c>
      <x:c r="K2423" s="10" t="str">
        <x:v>2ac416200ffd4cb40de5fe3711672d427d9c128a9d1f77bb4d9a526d37983dd4</x:v>
      </x:c>
      <x:c r="L2423" s="10" t="str">
        <x:v>historical_three</x:v>
      </x:c>
      <x:c r="M2423" s="10" t="n">
        <x:v>1</x:v>
      </x:c>
      <x:c r="N2423" s="10" t="n">
        <x:v>0</x:v>
      </x:c>
      <x:c r="O2423" s="10" t="n">
        <x:v>0</x:v>
      </x:c>
      <x:c r="P2423" s="9" t="str">
        <x:f>'CaseReview'!U237</x:f>
        <x:v>FAIL</x:v>
      </x:c>
      <x:c r="Q2423" s="9" t="n">
        <x:f>IF(AND(T2423=1,G2423=P2423),1,0)</x:f>
        <x:v>1</x:v>
      </x:c>
      <x:c r="R2423" s="9" t="n">
        <x:f>IF(AND(T2423=1,G2423="PASS",P2423="FAIL"),1,0)</x:f>
        <x:v>0</x:v>
      </x:c>
      <x:c r="S2423" s="9" t="n">
        <x:f>IF(AND(T2423=1,G2423="FAIL",P2423="PASS"),1,0)</x:f>
        <x:v>0</x:v>
      </x:c>
      <x:c r="T2423" s="9" t="n">
        <x:v>1</x:v>
      </x:c>
      <x:c r="U2423" s="9" t="n">
        <x:v>8</x:v>
      </x:c>
      <x:c r="V2423" s="9" t="str">
        <x:v>MVP/SHACL_GENERATION_PIPELINE/experiments/LUNA_NO_SEMANTIC_VALIDATOR/RUN_01/runs/RUN-I2-047-20260901T100218061707Z/artifacts/attempt_01/candidate_shape.ttl</x:v>
      </x:c>
    </x:row>
    <x:row r="2424" ht="22" customHeight="1">
      <x:c r="A2424" s="10" t="str">
        <x:v>NO_SEMANTIC</x:v>
      </x:c>
      <x:c r="B2424" s="10" t="str">
        <x:v>I2-047</x:v>
      </x:c>
      <x:c r="C2424" s="10" t="str">
        <x:v>I2-047-G-F03</x:v>
      </x:c>
      <x:c r="D2424" s="10" t="str">
        <x:v>RUN_01</x:v>
      </x:c>
      <x:c r="E2424" s="10" t="str">
        <x:v>ORIGINAL_LEDGER</x:v>
      </x:c>
      <x:c r="F2424" s="10" t="str">
        <x:v>FAIL</x:v>
      </x:c>
      <x:c r="G2424" s="10" t="str">
        <x:v>FAIL</x:v>
      </x:c>
      <x:c r="H2424" s="10" t="str">
        <x:v>EXECUTED</x:v>
      </x:c>
      <x:c r="I2424" s="10" t="str">
        <x:v>PARSED</x:v>
      </x:c>
      <x:c r="J2424" s="10" t="str">
        <x:v>NO_SEMANTIC_VALIDATOR_DETERMINISTIC_PASS</x:v>
      </x:c>
      <x:c r="K2424" s="10" t="str">
        <x:v>2ac416200ffd4cb40de5fe3711672d427d9c128a9d1f77bb4d9a526d37983dd4</x:v>
      </x:c>
      <x:c r="L2424" s="10" t="str">
        <x:v>historical_three</x:v>
      </x:c>
      <x:c r="M2424" s="10" t="n">
        <x:v>1</x:v>
      </x:c>
      <x:c r="N2424" s="10" t="n">
        <x:v>0</x:v>
      </x:c>
      <x:c r="O2424" s="10" t="n">
        <x:v>0</x:v>
      </x:c>
      <x:c r="P2424" s="9" t="str">
        <x:f>'CaseReview'!U238</x:f>
        <x:v>FAIL</x:v>
      </x:c>
      <x:c r="Q2424" s="9" t="n">
        <x:f>IF(AND(T2424=1,G2424=P2424),1,0)</x:f>
        <x:v>1</x:v>
      </x:c>
      <x:c r="R2424" s="9" t="n">
        <x:f>IF(AND(T2424=1,G2424="PASS",P2424="FAIL"),1,0)</x:f>
        <x:v>0</x:v>
      </x:c>
      <x:c r="S2424" s="9" t="n">
        <x:f>IF(AND(T2424=1,G2424="FAIL",P2424="PASS"),1,0)</x:f>
        <x:v>0</x:v>
      </x:c>
      <x:c r="T2424" s="9" t="n">
        <x:v>1</x:v>
      </x:c>
      <x:c r="U2424" s="9" t="n">
        <x:v>8</x:v>
      </x:c>
      <x:c r="V2424" s="9" t="str">
        <x:v>MVP/SHACL_GENERATION_PIPELINE/experiments/LUNA_NO_SEMANTIC_VALIDATOR/RUN_01/runs/RUN-I2-047-20260901T100218061707Z/artifacts/attempt_01/candidate_shape.ttl</x:v>
      </x:c>
    </x:row>
    <x:row r="2425" ht="22" customHeight="1">
      <x:c r="A2425" s="10" t="str">
        <x:v>NO_SEMANTIC</x:v>
      </x:c>
      <x:c r="B2425" s="10" t="str">
        <x:v>I2-047</x:v>
      </x:c>
      <x:c r="C2425" s="10" t="str">
        <x:v>I2-047-G-F04</x:v>
      </x:c>
      <x:c r="D2425" s="10" t="str">
        <x:v>RUN_01</x:v>
      </x:c>
      <x:c r="E2425" s="10" t="str">
        <x:v>ORIGINAL_LEDGER</x:v>
      </x:c>
      <x:c r="F2425" s="10" t="str">
        <x:v>FAIL</x:v>
      </x:c>
      <x:c r="G2425" s="10" t="str">
        <x:v>FAIL</x:v>
      </x:c>
      <x:c r="H2425" s="10" t="str">
        <x:v>EXECUTED</x:v>
      </x:c>
      <x:c r="I2425" s="10" t="str">
        <x:v>PARSED</x:v>
      </x:c>
      <x:c r="J2425" s="10" t="str">
        <x:v>NO_SEMANTIC_VALIDATOR_DETERMINISTIC_PASS</x:v>
      </x:c>
      <x:c r="K2425" s="10" t="str">
        <x:v>2ac416200ffd4cb40de5fe3711672d427d9c128a9d1f77bb4d9a526d37983dd4</x:v>
      </x:c>
      <x:c r="L2425" s="10" t="str">
        <x:v>historical_three</x:v>
      </x:c>
      <x:c r="M2425" s="10" t="n">
        <x:v>1</x:v>
      </x:c>
      <x:c r="N2425" s="10" t="n">
        <x:v>0</x:v>
      </x:c>
      <x:c r="O2425" s="10" t="n">
        <x:v>0</x:v>
      </x:c>
      <x:c r="P2425" s="9" t="str">
        <x:f>'CaseReview'!U239</x:f>
        <x:v>FAIL</x:v>
      </x:c>
      <x:c r="Q2425" s="9" t="n">
        <x:f>IF(AND(T2425=1,G2425=P2425),1,0)</x:f>
        <x:v>1</x:v>
      </x:c>
      <x:c r="R2425" s="9" t="n">
        <x:f>IF(AND(T2425=1,G2425="PASS",P2425="FAIL"),1,0)</x:f>
        <x:v>0</x:v>
      </x:c>
      <x:c r="S2425" s="9" t="n">
        <x:f>IF(AND(T2425=1,G2425="FAIL",P2425="PASS"),1,0)</x:f>
        <x:v>0</x:v>
      </x:c>
      <x:c r="T2425" s="9" t="n">
        <x:v>1</x:v>
      </x:c>
      <x:c r="U2425" s="9" t="n">
        <x:v>8</x:v>
      </x:c>
      <x:c r="V2425" s="9" t="str">
        <x:v>MVP/SHACL_GENERATION_PIPELINE/experiments/LUNA_NO_SEMANTIC_VALIDATOR/RUN_01/runs/RUN-I2-047-20260901T100218061707Z/artifacts/attempt_01/candidate_shape.ttl</x:v>
      </x:c>
    </x:row>
    <x:row r="2426" ht="22" customHeight="1">
      <x:c r="A2426" s="10" t="str">
        <x:v>NO_SEMANTIC</x:v>
      </x:c>
      <x:c r="B2426" s="10" t="str">
        <x:v>I2-047</x:v>
      </x:c>
      <x:c r="C2426" s="10" t="str">
        <x:v>I2-047-G-F05</x:v>
      </x:c>
      <x:c r="D2426" s="10" t="str">
        <x:v>RUN_01</x:v>
      </x:c>
      <x:c r="E2426" s="10" t="str">
        <x:v>ORIGINAL_LEDGER</x:v>
      </x:c>
      <x:c r="F2426" s="10" t="str">
        <x:v>FAIL</x:v>
      </x:c>
      <x:c r="G2426" s="10" t="str">
        <x:v>FAIL</x:v>
      </x:c>
      <x:c r="H2426" s="10" t="str">
        <x:v>EXECUTED</x:v>
      </x:c>
      <x:c r="I2426" s="10" t="str">
        <x:v>PARSED</x:v>
      </x:c>
      <x:c r="J2426" s="10" t="str">
        <x:v>NO_SEMANTIC_VALIDATOR_DETERMINISTIC_PASS</x:v>
      </x:c>
      <x:c r="K2426" s="10" t="str">
        <x:v>2ac416200ffd4cb40de5fe3711672d427d9c128a9d1f77bb4d9a526d37983dd4</x:v>
      </x:c>
      <x:c r="L2426" s="10" t="str">
        <x:v>historical_three</x:v>
      </x:c>
      <x:c r="M2426" s="10" t="n">
        <x:v>1</x:v>
      </x:c>
      <x:c r="N2426" s="10" t="n">
        <x:v>0</x:v>
      </x:c>
      <x:c r="O2426" s="10" t="n">
        <x:v>0</x:v>
      </x:c>
      <x:c r="P2426" s="9" t="str">
        <x:f>'CaseReview'!U240</x:f>
        <x:v>FAIL</x:v>
      </x:c>
      <x:c r="Q2426" s="9" t="n">
        <x:f>IF(AND(T2426=1,G2426=P2426),1,0)</x:f>
        <x:v>1</x:v>
      </x:c>
      <x:c r="R2426" s="9" t="n">
        <x:f>IF(AND(T2426=1,G2426="PASS",P2426="FAIL"),1,0)</x:f>
        <x:v>0</x:v>
      </x:c>
      <x:c r="S2426" s="9" t="n">
        <x:f>IF(AND(T2426=1,G2426="FAIL",P2426="PASS"),1,0)</x:f>
        <x:v>0</x:v>
      </x:c>
      <x:c r="T2426" s="9" t="n">
        <x:v>1</x:v>
      </x:c>
      <x:c r="U2426" s="9" t="n">
        <x:v>8</x:v>
      </x:c>
      <x:c r="V2426" s="9" t="str">
        <x:v>MVP/SHACL_GENERATION_PIPELINE/experiments/LUNA_NO_SEMANTIC_VALIDATOR/RUN_01/runs/RUN-I2-047-20260901T100218061707Z/artifacts/attempt_01/candidate_shape.ttl</x:v>
      </x:c>
    </x:row>
    <x:row r="2427" ht="22" customHeight="1">
      <x:c r="A2427" s="10" t="str">
        <x:v>NO_SEMANTIC</x:v>
      </x:c>
      <x:c r="B2427" s="10" t="str">
        <x:v>I2-047</x:v>
      </x:c>
      <x:c r="C2427" s="10" t="str">
        <x:v>I2-047-G-P01</x:v>
      </x:c>
      <x:c r="D2427" s="10" t="str">
        <x:v>RUN_01</x:v>
      </x:c>
      <x:c r="E2427" s="10" t="str">
        <x:v>ORIGINAL_LEDGER</x:v>
      </x:c>
      <x:c r="F2427" s="10" t="str">
        <x:v>PASS</x:v>
      </x:c>
      <x:c r="G2427" s="10" t="str">
        <x:v>PASS</x:v>
      </x:c>
      <x:c r="H2427" s="10" t="str">
        <x:v>EXECUTED</x:v>
      </x:c>
      <x:c r="I2427" s="10" t="str">
        <x:v>PARSED</x:v>
      </x:c>
      <x:c r="J2427" s="10" t="str">
        <x:v>NO_SEMANTIC_VALIDATOR_DETERMINISTIC_PASS</x:v>
      </x:c>
      <x:c r="K2427" s="10" t="str">
        <x:v>2ac416200ffd4cb40de5fe3711672d427d9c128a9d1f77bb4d9a526d37983dd4</x:v>
      </x:c>
      <x:c r="L2427" s="10" t="str">
        <x:v>historical_three</x:v>
      </x:c>
      <x:c r="M2427" s="10" t="n">
        <x:v>1</x:v>
      </x:c>
      <x:c r="N2427" s="10" t="n">
        <x:v>0</x:v>
      </x:c>
      <x:c r="O2427" s="10" t="n">
        <x:v>0</x:v>
      </x:c>
      <x:c r="P2427" s="9" t="str">
        <x:f>'CaseReview'!U241</x:f>
        <x:v>PASS</x:v>
      </x:c>
      <x:c r="Q2427" s="9" t="n">
        <x:f>IF(AND(T2427=1,G2427=P2427),1,0)</x:f>
        <x:v>1</x:v>
      </x:c>
      <x:c r="R2427" s="9" t="n">
        <x:f>IF(AND(T2427=1,G2427="PASS",P2427="FAIL"),1,0)</x:f>
        <x:v>0</x:v>
      </x:c>
      <x:c r="S2427" s="9" t="n">
        <x:f>IF(AND(T2427=1,G2427="FAIL",P2427="PASS"),1,0)</x:f>
        <x:v>0</x:v>
      </x:c>
      <x:c r="T2427" s="9" t="n">
        <x:v>1</x:v>
      </x:c>
      <x:c r="U2427" s="9" t="n">
        <x:v>8</x:v>
      </x:c>
      <x:c r="V2427" s="9" t="str">
        <x:v>MVP/SHACL_GENERATION_PIPELINE/experiments/LUNA_NO_SEMANTIC_VALIDATOR/RUN_01/runs/RUN-I2-047-20260901T100218061707Z/artifacts/attempt_01/candidate_shape.ttl</x:v>
      </x:c>
    </x:row>
    <x:row r="2428" ht="22" customHeight="1">
      <x:c r="A2428" s="10" t="str">
        <x:v>NO_SEMANTIC</x:v>
      </x:c>
      <x:c r="B2428" s="10" t="str">
        <x:v>I2-047</x:v>
      </x:c>
      <x:c r="C2428" s="10" t="str">
        <x:v>I2-047-G-P02</x:v>
      </x:c>
      <x:c r="D2428" s="10" t="str">
        <x:v>RUN_01</x:v>
      </x:c>
      <x:c r="E2428" s="10" t="str">
        <x:v>ORIGINAL_LEDGER</x:v>
      </x:c>
      <x:c r="F2428" s="10" t="str">
        <x:v>PASS</x:v>
      </x:c>
      <x:c r="G2428" s="10" t="str">
        <x:v>PASS</x:v>
      </x:c>
      <x:c r="H2428" s="10" t="str">
        <x:v>EXECUTED</x:v>
      </x:c>
      <x:c r="I2428" s="10" t="str">
        <x:v>PARSED</x:v>
      </x:c>
      <x:c r="J2428" s="10" t="str">
        <x:v>NO_SEMANTIC_VALIDATOR_DETERMINISTIC_PASS</x:v>
      </x:c>
      <x:c r="K2428" s="10" t="str">
        <x:v>2ac416200ffd4cb40de5fe3711672d427d9c128a9d1f77bb4d9a526d37983dd4</x:v>
      </x:c>
      <x:c r="L2428" s="10" t="str">
        <x:v>historical_three</x:v>
      </x:c>
      <x:c r="M2428" s="10" t="n">
        <x:v>1</x:v>
      </x:c>
      <x:c r="N2428" s="10" t="n">
        <x:v>0</x:v>
      </x:c>
      <x:c r="O2428" s="10" t="n">
        <x:v>0</x:v>
      </x:c>
      <x:c r="P2428" s="9" t="str">
        <x:f>'CaseReview'!U242</x:f>
        <x:v>PASS</x:v>
      </x:c>
      <x:c r="Q2428" s="9" t="n">
        <x:f>IF(AND(T2428=1,G2428=P2428),1,0)</x:f>
        <x:v>1</x:v>
      </x:c>
      <x:c r="R2428" s="9" t="n">
        <x:f>IF(AND(T2428=1,G2428="PASS",P2428="FAIL"),1,0)</x:f>
        <x:v>0</x:v>
      </x:c>
      <x:c r="S2428" s="9" t="n">
        <x:f>IF(AND(T2428=1,G2428="FAIL",P2428="PASS"),1,0)</x:f>
        <x:v>0</x:v>
      </x:c>
      <x:c r="T2428" s="9" t="n">
        <x:v>1</x:v>
      </x:c>
      <x:c r="U2428" s="9" t="n">
        <x:v>8</x:v>
      </x:c>
      <x:c r="V2428" s="9" t="str">
        <x:v>MVP/SHACL_GENERATION_PIPELINE/experiments/LUNA_NO_SEMANTIC_VALIDATOR/RUN_01/runs/RUN-I2-047-20260901T100218061707Z/artifacts/attempt_01/candidate_shape.ttl</x:v>
      </x:c>
    </x:row>
    <x:row r="2429" ht="22" customHeight="1">
      <x:c r="A2429" s="10" t="str">
        <x:v>NO_SEMANTIC</x:v>
      </x:c>
      <x:c r="B2429" s="10" t="str">
        <x:v>I2-047</x:v>
      </x:c>
      <x:c r="C2429" s="10" t="str">
        <x:v>I2-047-G-P03</x:v>
      </x:c>
      <x:c r="D2429" s="10" t="str">
        <x:v>RUN_01</x:v>
      </x:c>
      <x:c r="E2429" s="10" t="str">
        <x:v>ORIGINAL_LEDGER</x:v>
      </x:c>
      <x:c r="F2429" s="10" t="str">
        <x:v>PASS</x:v>
      </x:c>
      <x:c r="G2429" s="10" t="str">
        <x:v>PASS</x:v>
      </x:c>
      <x:c r="H2429" s="10" t="str">
        <x:v>EXECUTED</x:v>
      </x:c>
      <x:c r="I2429" s="10" t="str">
        <x:v>PARSED</x:v>
      </x:c>
      <x:c r="J2429" s="10" t="str">
        <x:v>NO_SEMANTIC_VALIDATOR_DETERMINISTIC_PASS</x:v>
      </x:c>
      <x:c r="K2429" s="10" t="str">
        <x:v>2ac416200ffd4cb40de5fe3711672d427d9c128a9d1f77bb4d9a526d37983dd4</x:v>
      </x:c>
      <x:c r="L2429" s="10" t="str">
        <x:v>historical_three</x:v>
      </x:c>
      <x:c r="M2429" s="10" t="n">
        <x:v>1</x:v>
      </x:c>
      <x:c r="N2429" s="10" t="n">
        <x:v>0</x:v>
      </x:c>
      <x:c r="O2429" s="10" t="n">
        <x:v>0</x:v>
      </x:c>
      <x:c r="P2429" s="9" t="str">
        <x:f>'CaseReview'!U243</x:f>
        <x:v>PASS</x:v>
      </x:c>
      <x:c r="Q2429" s="9" t="n">
        <x:f>IF(AND(T2429=1,G2429=P2429),1,0)</x:f>
        <x:v>1</x:v>
      </x:c>
      <x:c r="R2429" s="9" t="n">
        <x:f>IF(AND(T2429=1,G2429="PASS",P2429="FAIL"),1,0)</x:f>
        <x:v>0</x:v>
      </x:c>
      <x:c r="S2429" s="9" t="n">
        <x:f>IF(AND(T2429=1,G2429="FAIL",P2429="PASS"),1,0)</x:f>
        <x:v>0</x:v>
      </x:c>
      <x:c r="T2429" s="9" t="n">
        <x:v>1</x:v>
      </x:c>
      <x:c r="U2429" s="9" t="n">
        <x:v>8</x:v>
      </x:c>
      <x:c r="V2429" s="9" t="str">
        <x:v>MVP/SHACL_GENERATION_PIPELINE/experiments/LUNA_NO_SEMANTIC_VALIDATOR/RUN_01/runs/RUN-I2-047-20260901T100218061707Z/artifacts/attempt_01/candidate_shape.ttl</x:v>
      </x:c>
    </x:row>
    <x:row r="2430" ht="22" customHeight="1">
      <x:c r="A2430" s="10" t="str">
        <x:v>NO_SEMANTIC</x:v>
      </x:c>
      <x:c r="B2430" s="10" t="str">
        <x:v>I2-048</x:v>
      </x:c>
      <x:c r="C2430" s="10" t="str">
        <x:v>I2-048-H-B01</x:v>
      </x:c>
      <x:c r="D2430" s="10" t="str">
        <x:v>RUN_01</x:v>
      </x:c>
      <x:c r="E2430" s="10" t="str">
        <x:v>ORIGINAL_LEDGER</x:v>
      </x:c>
      <x:c r="F2430" s="10" t="str">
        <x:v>PASS</x:v>
      </x:c>
      <x:c r="G2430" s="10" t="str">
        <x:v>FAIL</x:v>
      </x:c>
      <x:c r="H2430" s="10" t="str">
        <x:v>EXECUTED</x:v>
      </x:c>
      <x:c r="I2430" s="10" t="str">
        <x:v>PARSED</x:v>
      </x:c>
      <x:c r="J2430" s="10" t="str">
        <x:v>NO_SEMANTIC_VALIDATOR_DETERMINISTIC_PASS</x:v>
      </x:c>
      <x:c r="K2430" s="10" t="str">
        <x:v>a06bea772f5aec01aeb11daffcf88e170d014d2aba82917ad0742ab2bca074c2</x:v>
      </x:c>
      <x:c r="L2430" s="10" t="str">
        <x:v>historical_three</x:v>
      </x:c>
      <x:c r="M2430" s="10" t="n">
        <x:v>0</x:v>
      </x:c>
      <x:c r="N2430" s="10" t="n">
        <x:v>0</x:v>
      </x:c>
      <x:c r="O2430" s="10" t="n">
        <x:v>1</x:v>
      </x:c>
      <x:c r="P2430" s="9" t="str">
        <x:f>'CaseReview'!U244</x:f>
        <x:v>PASS</x:v>
      </x:c>
      <x:c r="Q2430" s="9" t="n">
        <x:f>IF(AND(T2430=1,G2430=P2430),1,0)</x:f>
        <x:v>0</x:v>
      </x:c>
      <x:c r="R2430" s="9" t="n">
        <x:f>IF(AND(T2430=1,G2430="PASS",P2430="FAIL"),1,0)</x:f>
        <x:v>0</x:v>
      </x:c>
      <x:c r="S2430" s="9" t="n">
        <x:f>IF(AND(T2430=1,G2430="FAIL",P2430="PASS"),1,0)</x:f>
        <x:v>1</x:v>
      </x:c>
      <x:c r="T2430" s="9" t="n">
        <x:v>1</x:v>
      </x:c>
      <x:c r="U2430" s="9" t="n">
        <x:v>152</x:v>
      </x:c>
      <x:c r="V2430" s="9" t="str">
        <x:v>MVP/SHACL_GENERATION_PIPELINE/experiments/LUNA_NO_SEMANTIC_VALIDATOR/RUN_01/runs/RUN-I2-048-20260901T100239128972Z/artifacts/attempt_01/candidate_shape.ttl</x:v>
      </x:c>
    </x:row>
    <x:row r="2431" ht="22" customHeight="1">
      <x:c r="A2431" s="10" t="str">
        <x:v>NO_SEMANTIC</x:v>
      </x:c>
      <x:c r="B2431" s="10" t="str">
        <x:v>I2-048</x:v>
      </x:c>
      <x:c r="C2431" s="10" t="str">
        <x:v>I2-048-H-B02</x:v>
      </x:c>
      <x:c r="D2431" s="10" t="str">
        <x:v>RUN_01</x:v>
      </x:c>
      <x:c r="E2431" s="10" t="str">
        <x:v>ORIGINAL_LEDGER</x:v>
      </x:c>
      <x:c r="F2431" s="10" t="str">
        <x:v>PASS</x:v>
      </x:c>
      <x:c r="G2431" s="10" t="str">
        <x:v>FAIL</x:v>
      </x:c>
      <x:c r="H2431" s="10" t="str">
        <x:v>EXECUTED</x:v>
      </x:c>
      <x:c r="I2431" s="10" t="str">
        <x:v>PARSED</x:v>
      </x:c>
      <x:c r="J2431" s="10" t="str">
        <x:v>NO_SEMANTIC_VALIDATOR_DETERMINISTIC_PASS</x:v>
      </x:c>
      <x:c r="K2431" s="10" t="str">
        <x:v>a06bea772f5aec01aeb11daffcf88e170d014d2aba82917ad0742ab2bca074c2</x:v>
      </x:c>
      <x:c r="L2431" s="10" t="str">
        <x:v>historical_three</x:v>
      </x:c>
      <x:c r="M2431" s="10" t="n">
        <x:v>0</x:v>
      </x:c>
      <x:c r="N2431" s="10" t="n">
        <x:v>0</x:v>
      </x:c>
      <x:c r="O2431" s="10" t="n">
        <x:v>1</x:v>
      </x:c>
      <x:c r="P2431" s="9" t="str">
        <x:f>'CaseReview'!U245</x:f>
        <x:v>PASS</x:v>
      </x:c>
      <x:c r="Q2431" s="9" t="n">
        <x:f>IF(AND(T2431=1,G2431=P2431),1,0)</x:f>
        <x:v>0</x:v>
      </x:c>
      <x:c r="R2431" s="9" t="n">
        <x:f>IF(AND(T2431=1,G2431="PASS",P2431="FAIL"),1,0)</x:f>
        <x:v>0</x:v>
      </x:c>
      <x:c r="S2431" s="9" t="n">
        <x:f>IF(AND(T2431=1,G2431="FAIL",P2431="PASS"),1,0)</x:f>
        <x:v>1</x:v>
      </x:c>
      <x:c r="T2431" s="9" t="n">
        <x:v>1</x:v>
      </x:c>
      <x:c r="U2431" s="9" t="n">
        <x:v>152</x:v>
      </x:c>
      <x:c r="V2431" s="9" t="str">
        <x:v>MVP/SHACL_GENERATION_PIPELINE/experiments/LUNA_NO_SEMANTIC_VALIDATOR/RUN_01/runs/RUN-I2-048-20260901T100239128972Z/artifacts/attempt_01/candidate_shape.ttl</x:v>
      </x:c>
    </x:row>
    <x:row r="2432" ht="22" customHeight="1">
      <x:c r="A2432" s="10" t="str">
        <x:v>NO_SEMANTIC</x:v>
      </x:c>
      <x:c r="B2432" s="10" t="str">
        <x:v>I2-048</x:v>
      </x:c>
      <x:c r="C2432" s="10" t="str">
        <x:v>I2-048-H-B03</x:v>
      </x:c>
      <x:c r="D2432" s="10" t="str">
        <x:v>RUN_01</x:v>
      </x:c>
      <x:c r="E2432" s="10" t="str">
        <x:v>ORIGINAL_LEDGER</x:v>
      </x:c>
      <x:c r="F2432" s="10" t="str">
        <x:v>PASS</x:v>
      </x:c>
      <x:c r="G2432" s="10" t="str">
        <x:v>FAIL</x:v>
      </x:c>
      <x:c r="H2432" s="10" t="str">
        <x:v>EXECUTED</x:v>
      </x:c>
      <x:c r="I2432" s="10" t="str">
        <x:v>PARSED</x:v>
      </x:c>
      <x:c r="J2432" s="10" t="str">
        <x:v>NO_SEMANTIC_VALIDATOR_DETERMINISTIC_PASS</x:v>
      </x:c>
      <x:c r="K2432" s="10" t="str">
        <x:v>a06bea772f5aec01aeb11daffcf88e170d014d2aba82917ad0742ab2bca074c2</x:v>
      </x:c>
      <x:c r="L2432" s="10" t="str">
        <x:v>historical_three</x:v>
      </x:c>
      <x:c r="M2432" s="10" t="n">
        <x:v>0</x:v>
      </x:c>
      <x:c r="N2432" s="10" t="n">
        <x:v>0</x:v>
      </x:c>
      <x:c r="O2432" s="10" t="n">
        <x:v>1</x:v>
      </x:c>
      <x:c r="P2432" s="9" t="str">
        <x:f>'CaseReview'!U246</x:f>
        <x:v>PASS</x:v>
      </x:c>
      <x:c r="Q2432" s="9" t="n">
        <x:f>IF(AND(T2432=1,G2432=P2432),1,0)</x:f>
        <x:v>0</x:v>
      </x:c>
      <x:c r="R2432" s="9" t="n">
        <x:f>IF(AND(T2432=1,G2432="PASS",P2432="FAIL"),1,0)</x:f>
        <x:v>0</x:v>
      </x:c>
      <x:c r="S2432" s="9" t="n">
        <x:f>IF(AND(T2432=1,G2432="FAIL",P2432="PASS"),1,0)</x:f>
        <x:v>1</x:v>
      </x:c>
      <x:c r="T2432" s="9" t="n">
        <x:v>1</x:v>
      </x:c>
      <x:c r="U2432" s="9" t="n">
        <x:v>152</x:v>
      </x:c>
      <x:c r="V2432" s="9" t="str">
        <x:v>MVP/SHACL_GENERATION_PIPELINE/experiments/LUNA_NO_SEMANTIC_VALIDATOR/RUN_01/runs/RUN-I2-048-20260901T100239128972Z/artifacts/attempt_01/candidate_shape.ttl</x:v>
      </x:c>
    </x:row>
    <x:row r="2433" ht="22" customHeight="1">
      <x:c r="A2433" s="10" t="str">
        <x:v>NO_SEMANTIC</x:v>
      </x:c>
      <x:c r="B2433" s="10" t="str">
        <x:v>I2-048</x:v>
      </x:c>
      <x:c r="C2433" s="10" t="str">
        <x:v>I2-048-H-B04</x:v>
      </x:c>
      <x:c r="D2433" s="10" t="str">
        <x:v>RUN_01</x:v>
      </x:c>
      <x:c r="E2433" s="10" t="str">
        <x:v>ORIGINAL_LEDGER</x:v>
      </x:c>
      <x:c r="F2433" s="10" t="str">
        <x:v>PASS</x:v>
      </x:c>
      <x:c r="G2433" s="10" t="str">
        <x:v>FAIL</x:v>
      </x:c>
      <x:c r="H2433" s="10" t="str">
        <x:v>EXECUTED</x:v>
      </x:c>
      <x:c r="I2433" s="10" t="str">
        <x:v>PARSED</x:v>
      </x:c>
      <x:c r="J2433" s="10" t="str">
        <x:v>NO_SEMANTIC_VALIDATOR_DETERMINISTIC_PASS</x:v>
      </x:c>
      <x:c r="K2433" s="10" t="str">
        <x:v>a06bea772f5aec01aeb11daffcf88e170d014d2aba82917ad0742ab2bca074c2</x:v>
      </x:c>
      <x:c r="L2433" s="10" t="str">
        <x:v>historical_three</x:v>
      </x:c>
      <x:c r="M2433" s="10" t="n">
        <x:v>0</x:v>
      </x:c>
      <x:c r="N2433" s="10" t="n">
        <x:v>0</x:v>
      </x:c>
      <x:c r="O2433" s="10" t="n">
        <x:v>1</x:v>
      </x:c>
      <x:c r="P2433" s="9" t="str">
        <x:f>'CaseReview'!U247</x:f>
        <x:v>PASS</x:v>
      </x:c>
      <x:c r="Q2433" s="9" t="n">
        <x:f>IF(AND(T2433=1,G2433=P2433),1,0)</x:f>
        <x:v>0</x:v>
      </x:c>
      <x:c r="R2433" s="9" t="n">
        <x:f>IF(AND(T2433=1,G2433="PASS",P2433="FAIL"),1,0)</x:f>
        <x:v>0</x:v>
      </x:c>
      <x:c r="S2433" s="9" t="n">
        <x:f>IF(AND(T2433=1,G2433="FAIL",P2433="PASS"),1,0)</x:f>
        <x:v>1</x:v>
      </x:c>
      <x:c r="T2433" s="9" t="n">
        <x:v>1</x:v>
      </x:c>
      <x:c r="U2433" s="9" t="n">
        <x:v>152</x:v>
      </x:c>
      <x:c r="V2433" s="9" t="str">
        <x:v>MVP/SHACL_GENERATION_PIPELINE/experiments/LUNA_NO_SEMANTIC_VALIDATOR/RUN_01/runs/RUN-I2-048-20260901T100239128972Z/artifacts/attempt_01/candidate_shape.ttl</x:v>
      </x:c>
    </x:row>
    <x:row r="2434" ht="22" customHeight="1">
      <x:c r="A2434" s="10" t="str">
        <x:v>NO_SEMANTIC</x:v>
      </x:c>
      <x:c r="B2434" s="10" t="str">
        <x:v>I2-048</x:v>
      </x:c>
      <x:c r="C2434" s="10" t="str">
        <x:v>I2-048-H-B05</x:v>
      </x:c>
      <x:c r="D2434" s="10" t="str">
        <x:v>RUN_01</x:v>
      </x:c>
      <x:c r="E2434" s="10" t="str">
        <x:v>ORIGINAL_LEDGER</x:v>
      </x:c>
      <x:c r="F2434" s="10" t="str">
        <x:v>PASS</x:v>
      </x:c>
      <x:c r="G2434" s="10" t="str">
        <x:v>FAIL</x:v>
      </x:c>
      <x:c r="H2434" s="10" t="str">
        <x:v>EXECUTED</x:v>
      </x:c>
      <x:c r="I2434" s="10" t="str">
        <x:v>PARSED</x:v>
      </x:c>
      <x:c r="J2434" s="10" t="str">
        <x:v>NO_SEMANTIC_VALIDATOR_DETERMINISTIC_PASS</x:v>
      </x:c>
      <x:c r="K2434" s="10" t="str">
        <x:v>a06bea772f5aec01aeb11daffcf88e170d014d2aba82917ad0742ab2bca074c2</x:v>
      </x:c>
      <x:c r="L2434" s="10" t="str">
        <x:v>historical_three</x:v>
      </x:c>
      <x:c r="M2434" s="10" t="n">
        <x:v>0</x:v>
      </x:c>
      <x:c r="N2434" s="10" t="n">
        <x:v>0</x:v>
      </x:c>
      <x:c r="O2434" s="10" t="n">
        <x:v>1</x:v>
      </x:c>
      <x:c r="P2434" s="9" t="str">
        <x:f>'CaseReview'!U248</x:f>
        <x:v>PASS</x:v>
      </x:c>
      <x:c r="Q2434" s="9" t="n">
        <x:f>IF(AND(T2434=1,G2434=P2434),1,0)</x:f>
        <x:v>0</x:v>
      </x:c>
      <x:c r="R2434" s="9" t="n">
        <x:f>IF(AND(T2434=1,G2434="PASS",P2434="FAIL"),1,0)</x:f>
        <x:v>0</x:v>
      </x:c>
      <x:c r="S2434" s="9" t="n">
        <x:f>IF(AND(T2434=1,G2434="FAIL",P2434="PASS"),1,0)</x:f>
        <x:v>1</x:v>
      </x:c>
      <x:c r="T2434" s="9" t="n">
        <x:v>1</x:v>
      </x:c>
      <x:c r="U2434" s="9" t="n">
        <x:v>152</x:v>
      </x:c>
      <x:c r="V2434" s="9" t="str">
        <x:v>MVP/SHACL_GENERATION_PIPELINE/experiments/LUNA_NO_SEMANTIC_VALIDATOR/RUN_01/runs/RUN-I2-048-20260901T100239128972Z/artifacts/attempt_01/candidate_shape.ttl</x:v>
      </x:c>
    </x:row>
    <x:row r="2435" ht="22" customHeight="1">
      <x:c r="A2435" s="10" t="str">
        <x:v>NO_SEMANTIC</x:v>
      </x:c>
      <x:c r="B2435" s="10" t="str">
        <x:v>I2-048</x:v>
      </x:c>
      <x:c r="C2435" s="10" t="str">
        <x:v>I2-048-H-B06</x:v>
      </x:c>
      <x:c r="D2435" s="10" t="str">
        <x:v>RUN_01</x:v>
      </x:c>
      <x:c r="E2435" s="10" t="str">
        <x:v>ORIGINAL_LEDGER</x:v>
      </x:c>
      <x:c r="F2435" s="10" t="str">
        <x:v>PASS</x:v>
      </x:c>
      <x:c r="G2435" s="10" t="str">
        <x:v>FAIL</x:v>
      </x:c>
      <x:c r="H2435" s="10" t="str">
        <x:v>EXECUTED</x:v>
      </x:c>
      <x:c r="I2435" s="10" t="str">
        <x:v>PARSED</x:v>
      </x:c>
      <x:c r="J2435" s="10" t="str">
        <x:v>NO_SEMANTIC_VALIDATOR_DETERMINISTIC_PASS</x:v>
      </x:c>
      <x:c r="K2435" s="10" t="str">
        <x:v>a06bea772f5aec01aeb11daffcf88e170d014d2aba82917ad0742ab2bca074c2</x:v>
      </x:c>
      <x:c r="L2435" s="10" t="str">
        <x:v>historical_three</x:v>
      </x:c>
      <x:c r="M2435" s="10" t="n">
        <x:v>0</x:v>
      </x:c>
      <x:c r="N2435" s="10" t="n">
        <x:v>0</x:v>
      </x:c>
      <x:c r="O2435" s="10" t="n">
        <x:v>1</x:v>
      </x:c>
      <x:c r="P2435" s="9" t="str">
        <x:f>'CaseReview'!U249</x:f>
        <x:v>PASS</x:v>
      </x:c>
      <x:c r="Q2435" s="9" t="n">
        <x:f>IF(AND(T2435=1,G2435=P2435),1,0)</x:f>
        <x:v>0</x:v>
      </x:c>
      <x:c r="R2435" s="9" t="n">
        <x:f>IF(AND(T2435=1,G2435="PASS",P2435="FAIL"),1,0)</x:f>
        <x:v>0</x:v>
      </x:c>
      <x:c r="S2435" s="9" t="n">
        <x:f>IF(AND(T2435=1,G2435="FAIL",P2435="PASS"),1,0)</x:f>
        <x:v>1</x:v>
      </x:c>
      <x:c r="T2435" s="9" t="n">
        <x:v>1</x:v>
      </x:c>
      <x:c r="U2435" s="9" t="n">
        <x:v>152</x:v>
      </x:c>
      <x:c r="V2435" s="9" t="str">
        <x:v>MVP/SHACL_GENERATION_PIPELINE/experiments/LUNA_NO_SEMANTIC_VALIDATOR/RUN_01/runs/RUN-I2-048-20260901T100239128972Z/artifacts/attempt_01/candidate_shape.ttl</x:v>
      </x:c>
    </x:row>
    <x:row r="2436" ht="22" customHeight="1">
      <x:c r="A2436" s="10" t="str">
        <x:v>NO_SEMANTIC</x:v>
      </x:c>
      <x:c r="B2436" s="10" t="str">
        <x:v>I2-048</x:v>
      </x:c>
      <x:c r="C2436" s="10" t="str">
        <x:v>I2-048-H-B07</x:v>
      </x:c>
      <x:c r="D2436" s="10" t="str">
        <x:v>RUN_01</x:v>
      </x:c>
      <x:c r="E2436" s="10" t="str">
        <x:v>ORIGINAL_LEDGER</x:v>
      </x:c>
      <x:c r="F2436" s="10" t="str">
        <x:v>PASS</x:v>
      </x:c>
      <x:c r="G2436" s="10" t="str">
        <x:v>FAIL</x:v>
      </x:c>
      <x:c r="H2436" s="10" t="str">
        <x:v>EXECUTED</x:v>
      </x:c>
      <x:c r="I2436" s="10" t="str">
        <x:v>PARSED</x:v>
      </x:c>
      <x:c r="J2436" s="10" t="str">
        <x:v>NO_SEMANTIC_VALIDATOR_DETERMINISTIC_PASS</x:v>
      </x:c>
      <x:c r="K2436" s="10" t="str">
        <x:v>a06bea772f5aec01aeb11daffcf88e170d014d2aba82917ad0742ab2bca074c2</x:v>
      </x:c>
      <x:c r="L2436" s="10" t="str">
        <x:v>historical_three</x:v>
      </x:c>
      <x:c r="M2436" s="10" t="n">
        <x:v>0</x:v>
      </x:c>
      <x:c r="N2436" s="10" t="n">
        <x:v>0</x:v>
      </x:c>
      <x:c r="O2436" s="10" t="n">
        <x:v>1</x:v>
      </x:c>
      <x:c r="P2436" s="9" t="str">
        <x:f>'CaseReview'!U250</x:f>
        <x:v>PASS</x:v>
      </x:c>
      <x:c r="Q2436" s="9" t="n">
        <x:f>IF(AND(T2436=1,G2436=P2436),1,0)</x:f>
        <x:v>0</x:v>
      </x:c>
      <x:c r="R2436" s="9" t="n">
        <x:f>IF(AND(T2436=1,G2436="PASS",P2436="FAIL"),1,0)</x:f>
        <x:v>0</x:v>
      </x:c>
      <x:c r="S2436" s="9" t="n">
        <x:f>IF(AND(T2436=1,G2436="FAIL",P2436="PASS"),1,0)</x:f>
        <x:v>1</x:v>
      </x:c>
      <x:c r="T2436" s="9" t="n">
        <x:v>1</x:v>
      </x:c>
      <x:c r="U2436" s="9" t="n">
        <x:v>152</x:v>
      </x:c>
      <x:c r="V2436" s="9" t="str">
        <x:v>MVP/SHACL_GENERATION_PIPELINE/experiments/LUNA_NO_SEMANTIC_VALIDATOR/RUN_01/runs/RUN-I2-048-20260901T100239128972Z/artifacts/attempt_01/candidate_shape.ttl</x:v>
      </x:c>
    </x:row>
    <x:row r="2437" ht="22" customHeight="1">
      <x:c r="A2437" s="10" t="str">
        <x:v>NO_SEMANTIC</x:v>
      </x:c>
      <x:c r="B2437" s="10" t="str">
        <x:v>I2-048</x:v>
      </x:c>
      <x:c r="C2437" s="10" t="str">
        <x:v>I2-048-H-B08</x:v>
      </x:c>
      <x:c r="D2437" s="10" t="str">
        <x:v>RUN_01</x:v>
      </x:c>
      <x:c r="E2437" s="10" t="str">
        <x:v>ORIGINAL_LEDGER</x:v>
      </x:c>
      <x:c r="F2437" s="10" t="str">
        <x:v>PASS</x:v>
      </x:c>
      <x:c r="G2437" s="10" t="str">
        <x:v>FAIL</x:v>
      </x:c>
      <x:c r="H2437" s="10" t="str">
        <x:v>EXECUTED</x:v>
      </x:c>
      <x:c r="I2437" s="10" t="str">
        <x:v>PARSED</x:v>
      </x:c>
      <x:c r="J2437" s="10" t="str">
        <x:v>NO_SEMANTIC_VALIDATOR_DETERMINISTIC_PASS</x:v>
      </x:c>
      <x:c r="K2437" s="10" t="str">
        <x:v>a06bea772f5aec01aeb11daffcf88e170d014d2aba82917ad0742ab2bca074c2</x:v>
      </x:c>
      <x:c r="L2437" s="10" t="str">
        <x:v>historical_three</x:v>
      </x:c>
      <x:c r="M2437" s="10" t="n">
        <x:v>0</x:v>
      </x:c>
      <x:c r="N2437" s="10" t="n">
        <x:v>0</x:v>
      </x:c>
      <x:c r="O2437" s="10" t="n">
        <x:v>1</x:v>
      </x:c>
      <x:c r="P2437" s="9" t="str">
        <x:f>'CaseReview'!U251</x:f>
        <x:v>PASS</x:v>
      </x:c>
      <x:c r="Q2437" s="9" t="n">
        <x:f>IF(AND(T2437=1,G2437=P2437),1,0)</x:f>
        <x:v>0</x:v>
      </x:c>
      <x:c r="R2437" s="9" t="n">
        <x:f>IF(AND(T2437=1,G2437="PASS",P2437="FAIL"),1,0)</x:f>
        <x:v>0</x:v>
      </x:c>
      <x:c r="S2437" s="9" t="n">
        <x:f>IF(AND(T2437=1,G2437="FAIL",P2437="PASS"),1,0)</x:f>
        <x:v>1</x:v>
      </x:c>
      <x:c r="T2437" s="9" t="n">
        <x:v>1</x:v>
      </x:c>
      <x:c r="U2437" s="9" t="n">
        <x:v>152</x:v>
      </x:c>
      <x:c r="V2437" s="9" t="str">
        <x:v>MVP/SHACL_GENERATION_PIPELINE/experiments/LUNA_NO_SEMANTIC_VALIDATOR/RUN_01/runs/RUN-I2-048-20260901T100239128972Z/artifacts/attempt_01/candidate_shape.ttl</x:v>
      </x:c>
    </x:row>
    <x:row r="2438" ht="22" customHeight="1">
      <x:c r="A2438" s="10" t="str">
        <x:v>NO_SEMANTIC</x:v>
      </x:c>
      <x:c r="B2438" s="10" t="str">
        <x:v>I2-048</x:v>
      </x:c>
      <x:c r="C2438" s="10" t="str">
        <x:v>I2-048-H-F001</x:v>
      </x:c>
      <x:c r="D2438" s="10" t="str">
        <x:v>RUN_01</x:v>
      </x:c>
      <x:c r="E2438" s="10" t="str">
        <x:v>ORIGINAL_LEDGER</x:v>
      </x:c>
      <x:c r="F2438" s="10" t="str">
        <x:v>FAIL</x:v>
      </x:c>
      <x:c r="G2438" s="10" t="str">
        <x:v>FAIL</x:v>
      </x:c>
      <x:c r="H2438" s="10" t="str">
        <x:v>EXECUTED</x:v>
      </x:c>
      <x:c r="I2438" s="10" t="str">
        <x:v>PARSED</x:v>
      </x:c>
      <x:c r="J2438" s="10" t="str">
        <x:v>NO_SEMANTIC_VALIDATOR_DETERMINISTIC_PASS</x:v>
      </x:c>
      <x:c r="K2438" s="10" t="str">
        <x:v>a06bea772f5aec01aeb11daffcf88e170d014d2aba82917ad0742ab2bca074c2</x:v>
      </x:c>
      <x:c r="L2438" s="10" t="str">
        <x:v>historical_three</x:v>
      </x:c>
      <x:c r="M2438" s="10" t="n">
        <x:v>1</x:v>
      </x:c>
      <x:c r="N2438" s="10" t="n">
        <x:v>0</x:v>
      </x:c>
      <x:c r="O2438" s="10" t="n">
        <x:v>0</x:v>
      </x:c>
      <x:c r="P2438" s="9" t="str">
        <x:f>'CaseReview'!U252</x:f>
        <x:v>FAIL</x:v>
      </x:c>
      <x:c r="Q2438" s="9" t="n">
        <x:f>IF(AND(T2438=1,G2438=P2438),1,0)</x:f>
        <x:v>1</x:v>
      </x:c>
      <x:c r="R2438" s="9" t="n">
        <x:f>IF(AND(T2438=1,G2438="PASS",P2438="FAIL"),1,0)</x:f>
        <x:v>0</x:v>
      </x:c>
      <x:c r="S2438" s="9" t="n">
        <x:f>IF(AND(T2438=1,G2438="FAIL",P2438="PASS"),1,0)</x:f>
        <x:v>0</x:v>
      </x:c>
      <x:c r="T2438" s="9" t="n">
        <x:v>1</x:v>
      </x:c>
      <x:c r="U2438" s="9" t="n">
        <x:v>152</x:v>
      </x:c>
      <x:c r="V2438" s="9" t="str">
        <x:v>MVP/SHACL_GENERATION_PIPELINE/experiments/LUNA_NO_SEMANTIC_VALIDATOR/RUN_01/runs/RUN-I2-048-20260901T100239128972Z/artifacts/attempt_01/candidate_shape.ttl</x:v>
      </x:c>
    </x:row>
    <x:row r="2439" ht="22" customHeight="1">
      <x:c r="A2439" s="10" t="str">
        <x:v>NO_SEMANTIC</x:v>
      </x:c>
      <x:c r="B2439" s="10" t="str">
        <x:v>I2-048</x:v>
      </x:c>
      <x:c r="C2439" s="10" t="str">
        <x:v>I2-048-H-F002</x:v>
      </x:c>
      <x:c r="D2439" s="10" t="str">
        <x:v>RUN_01</x:v>
      </x:c>
      <x:c r="E2439" s="10" t="str">
        <x:v>ORIGINAL_LEDGER</x:v>
      </x:c>
      <x:c r="F2439" s="10" t="str">
        <x:v>FAIL</x:v>
      </x:c>
      <x:c r="G2439" s="10" t="str">
        <x:v>FAIL</x:v>
      </x:c>
      <x:c r="H2439" s="10" t="str">
        <x:v>EXECUTED</x:v>
      </x:c>
      <x:c r="I2439" s="10" t="str">
        <x:v>PARSED</x:v>
      </x:c>
      <x:c r="J2439" s="10" t="str">
        <x:v>NO_SEMANTIC_VALIDATOR_DETERMINISTIC_PASS</x:v>
      </x:c>
      <x:c r="K2439" s="10" t="str">
        <x:v>a06bea772f5aec01aeb11daffcf88e170d014d2aba82917ad0742ab2bca074c2</x:v>
      </x:c>
      <x:c r="L2439" s="10" t="str">
        <x:v>historical_three</x:v>
      </x:c>
      <x:c r="M2439" s="10" t="n">
        <x:v>1</x:v>
      </x:c>
      <x:c r="N2439" s="10" t="n">
        <x:v>0</x:v>
      </x:c>
      <x:c r="O2439" s="10" t="n">
        <x:v>0</x:v>
      </x:c>
      <x:c r="P2439" s="9" t="str">
        <x:f>'CaseReview'!U253</x:f>
        <x:v>FAIL</x:v>
      </x:c>
      <x:c r="Q2439" s="9" t="n">
        <x:f>IF(AND(T2439=1,G2439=P2439),1,0)</x:f>
        <x:v>1</x:v>
      </x:c>
      <x:c r="R2439" s="9" t="n">
        <x:f>IF(AND(T2439=1,G2439="PASS",P2439="FAIL"),1,0)</x:f>
        <x:v>0</x:v>
      </x:c>
      <x:c r="S2439" s="9" t="n">
        <x:f>IF(AND(T2439=1,G2439="FAIL",P2439="PASS"),1,0)</x:f>
        <x:v>0</x:v>
      </x:c>
      <x:c r="T2439" s="9" t="n">
        <x:v>1</x:v>
      </x:c>
      <x:c r="U2439" s="9" t="n">
        <x:v>152</x:v>
      </x:c>
      <x:c r="V2439" s="9" t="str">
        <x:v>MVP/SHACL_GENERATION_PIPELINE/experiments/LUNA_NO_SEMANTIC_VALIDATOR/RUN_01/runs/RUN-I2-048-20260901T100239128972Z/artifacts/attempt_01/candidate_shape.ttl</x:v>
      </x:c>
    </x:row>
    <x:row r="2440" ht="22" customHeight="1">
      <x:c r="A2440" s="10" t="str">
        <x:v>NO_SEMANTIC</x:v>
      </x:c>
      <x:c r="B2440" s="10" t="str">
        <x:v>I2-048</x:v>
      </x:c>
      <x:c r="C2440" s="10" t="str">
        <x:v>I2-048-H-F003</x:v>
      </x:c>
      <x:c r="D2440" s="10" t="str">
        <x:v>RUN_01</x:v>
      </x:c>
      <x:c r="E2440" s="10" t="str">
        <x:v>ORIGINAL_LEDGER</x:v>
      </x:c>
      <x:c r="F2440" s="10" t="str">
        <x:v>FAIL</x:v>
      </x:c>
      <x:c r="G2440" s="10" t="str">
        <x:v>FAIL</x:v>
      </x:c>
      <x:c r="H2440" s="10" t="str">
        <x:v>EXECUTED</x:v>
      </x:c>
      <x:c r="I2440" s="10" t="str">
        <x:v>PARSED</x:v>
      </x:c>
      <x:c r="J2440" s="10" t="str">
        <x:v>NO_SEMANTIC_VALIDATOR_DETERMINISTIC_PASS</x:v>
      </x:c>
      <x:c r="K2440" s="10" t="str">
        <x:v>a06bea772f5aec01aeb11daffcf88e170d014d2aba82917ad0742ab2bca074c2</x:v>
      </x:c>
      <x:c r="L2440" s="10" t="str">
        <x:v>historical_three</x:v>
      </x:c>
      <x:c r="M2440" s="10" t="n">
        <x:v>1</x:v>
      </x:c>
      <x:c r="N2440" s="10" t="n">
        <x:v>0</x:v>
      </x:c>
      <x:c r="O2440" s="10" t="n">
        <x:v>0</x:v>
      </x:c>
      <x:c r="P2440" s="9" t="str">
        <x:f>'CaseReview'!U254</x:f>
        <x:v>FAIL</x:v>
      </x:c>
      <x:c r="Q2440" s="9" t="n">
        <x:f>IF(AND(T2440=1,G2440=P2440),1,0)</x:f>
        <x:v>1</x:v>
      </x:c>
      <x:c r="R2440" s="9" t="n">
        <x:f>IF(AND(T2440=1,G2440="PASS",P2440="FAIL"),1,0)</x:f>
        <x:v>0</x:v>
      </x:c>
      <x:c r="S2440" s="9" t="n">
        <x:f>IF(AND(T2440=1,G2440="FAIL",P2440="PASS"),1,0)</x:f>
        <x:v>0</x:v>
      </x:c>
      <x:c r="T2440" s="9" t="n">
        <x:v>1</x:v>
      </x:c>
      <x:c r="U2440" s="9" t="n">
        <x:v>152</x:v>
      </x:c>
      <x:c r="V2440" s="9" t="str">
        <x:v>MVP/SHACL_GENERATION_PIPELINE/experiments/LUNA_NO_SEMANTIC_VALIDATOR/RUN_01/runs/RUN-I2-048-20260901T100239128972Z/artifacts/attempt_01/candidate_shape.ttl</x:v>
      </x:c>
    </x:row>
    <x:row r="2441" ht="22" customHeight="1">
      <x:c r="A2441" s="10" t="str">
        <x:v>NO_SEMANTIC</x:v>
      </x:c>
      <x:c r="B2441" s="10" t="str">
        <x:v>I2-048</x:v>
      </x:c>
      <x:c r="C2441" s="10" t="str">
        <x:v>I2-048-H-F004</x:v>
      </x:c>
      <x:c r="D2441" s="10" t="str">
        <x:v>RUN_01</x:v>
      </x:c>
      <x:c r="E2441" s="10" t="str">
        <x:v>ORIGINAL_LEDGER</x:v>
      </x:c>
      <x:c r="F2441" s="10" t="str">
        <x:v>FAIL</x:v>
      </x:c>
      <x:c r="G2441" s="10" t="str">
        <x:v>FAIL</x:v>
      </x:c>
      <x:c r="H2441" s="10" t="str">
        <x:v>EXECUTED</x:v>
      </x:c>
      <x:c r="I2441" s="10" t="str">
        <x:v>PARSED</x:v>
      </x:c>
      <x:c r="J2441" s="10" t="str">
        <x:v>NO_SEMANTIC_VALIDATOR_DETERMINISTIC_PASS</x:v>
      </x:c>
      <x:c r="K2441" s="10" t="str">
        <x:v>a06bea772f5aec01aeb11daffcf88e170d014d2aba82917ad0742ab2bca074c2</x:v>
      </x:c>
      <x:c r="L2441" s="10" t="str">
        <x:v>historical_three</x:v>
      </x:c>
      <x:c r="M2441" s="10" t="n">
        <x:v>1</x:v>
      </x:c>
      <x:c r="N2441" s="10" t="n">
        <x:v>0</x:v>
      </x:c>
      <x:c r="O2441" s="10" t="n">
        <x:v>0</x:v>
      </x:c>
      <x:c r="P2441" s="9" t="str">
        <x:f>'CaseReview'!U255</x:f>
        <x:v>FAIL</x:v>
      </x:c>
      <x:c r="Q2441" s="9" t="n">
        <x:f>IF(AND(T2441=1,G2441=P2441),1,0)</x:f>
        <x:v>1</x:v>
      </x:c>
      <x:c r="R2441" s="9" t="n">
        <x:f>IF(AND(T2441=1,G2441="PASS",P2441="FAIL"),1,0)</x:f>
        <x:v>0</x:v>
      </x:c>
      <x:c r="S2441" s="9" t="n">
        <x:f>IF(AND(T2441=1,G2441="FAIL",P2441="PASS"),1,0)</x:f>
        <x:v>0</x:v>
      </x:c>
      <x:c r="T2441" s="9" t="n">
        <x:v>1</x:v>
      </x:c>
      <x:c r="U2441" s="9" t="n">
        <x:v>152</x:v>
      </x:c>
      <x:c r="V2441" s="9" t="str">
        <x:v>MVP/SHACL_GENERATION_PIPELINE/experiments/LUNA_NO_SEMANTIC_VALIDATOR/RUN_01/runs/RUN-I2-048-20260901T100239128972Z/artifacts/attempt_01/candidate_shape.ttl</x:v>
      </x:c>
    </x:row>
    <x:row r="2442" ht="22" customHeight="1">
      <x:c r="A2442" s="10" t="str">
        <x:v>NO_SEMANTIC</x:v>
      </x:c>
      <x:c r="B2442" s="10" t="str">
        <x:v>I2-048</x:v>
      </x:c>
      <x:c r="C2442" s="10" t="str">
        <x:v>I2-048-H-F005</x:v>
      </x:c>
      <x:c r="D2442" s="10" t="str">
        <x:v>RUN_01</x:v>
      </x:c>
      <x:c r="E2442" s="10" t="str">
        <x:v>ORIGINAL_LEDGER</x:v>
      </x:c>
      <x:c r="F2442" s="10" t="str">
        <x:v>FAIL</x:v>
      </x:c>
      <x:c r="G2442" s="10" t="str">
        <x:v>FAIL</x:v>
      </x:c>
      <x:c r="H2442" s="10" t="str">
        <x:v>EXECUTED</x:v>
      </x:c>
      <x:c r="I2442" s="10" t="str">
        <x:v>PARSED</x:v>
      </x:c>
      <x:c r="J2442" s="10" t="str">
        <x:v>NO_SEMANTIC_VALIDATOR_DETERMINISTIC_PASS</x:v>
      </x:c>
      <x:c r="K2442" s="10" t="str">
        <x:v>a06bea772f5aec01aeb11daffcf88e170d014d2aba82917ad0742ab2bca074c2</x:v>
      </x:c>
      <x:c r="L2442" s="10" t="str">
        <x:v>historical_three</x:v>
      </x:c>
      <x:c r="M2442" s="10" t="n">
        <x:v>1</x:v>
      </x:c>
      <x:c r="N2442" s="10" t="n">
        <x:v>0</x:v>
      </x:c>
      <x:c r="O2442" s="10" t="n">
        <x:v>0</x:v>
      </x:c>
      <x:c r="P2442" s="9" t="str">
        <x:f>'CaseReview'!U256</x:f>
        <x:v>FAIL</x:v>
      </x:c>
      <x:c r="Q2442" s="9" t="n">
        <x:f>IF(AND(T2442=1,G2442=P2442),1,0)</x:f>
        <x:v>1</x:v>
      </x:c>
      <x:c r="R2442" s="9" t="n">
        <x:f>IF(AND(T2442=1,G2442="PASS",P2442="FAIL"),1,0)</x:f>
        <x:v>0</x:v>
      </x:c>
      <x:c r="S2442" s="9" t="n">
        <x:f>IF(AND(T2442=1,G2442="FAIL",P2442="PASS"),1,0)</x:f>
        <x:v>0</x:v>
      </x:c>
      <x:c r="T2442" s="9" t="n">
        <x:v>1</x:v>
      </x:c>
      <x:c r="U2442" s="9" t="n">
        <x:v>152</x:v>
      </x:c>
      <x:c r="V2442" s="9" t="str">
        <x:v>MVP/SHACL_GENERATION_PIPELINE/experiments/LUNA_NO_SEMANTIC_VALIDATOR/RUN_01/runs/RUN-I2-048-20260901T100239128972Z/artifacts/attempt_01/candidate_shape.ttl</x:v>
      </x:c>
    </x:row>
    <x:row r="2443" ht="22" customHeight="1">
      <x:c r="A2443" s="10" t="str">
        <x:v>NO_SEMANTIC</x:v>
      </x:c>
      <x:c r="B2443" s="10" t="str">
        <x:v>I2-048</x:v>
      </x:c>
      <x:c r="C2443" s="10" t="str">
        <x:v>I2-048-H-F006</x:v>
      </x:c>
      <x:c r="D2443" s="10" t="str">
        <x:v>RUN_01</x:v>
      </x:c>
      <x:c r="E2443" s="10" t="str">
        <x:v>ORIGINAL_LEDGER</x:v>
      </x:c>
      <x:c r="F2443" s="10" t="str">
        <x:v>FAIL</x:v>
      </x:c>
      <x:c r="G2443" s="10" t="str">
        <x:v>FAIL</x:v>
      </x:c>
      <x:c r="H2443" s="10" t="str">
        <x:v>EXECUTED</x:v>
      </x:c>
      <x:c r="I2443" s="10" t="str">
        <x:v>PARSED</x:v>
      </x:c>
      <x:c r="J2443" s="10" t="str">
        <x:v>NO_SEMANTIC_VALIDATOR_DETERMINISTIC_PASS</x:v>
      </x:c>
      <x:c r="K2443" s="10" t="str">
        <x:v>a06bea772f5aec01aeb11daffcf88e170d014d2aba82917ad0742ab2bca074c2</x:v>
      </x:c>
      <x:c r="L2443" s="10" t="str">
        <x:v>historical_three</x:v>
      </x:c>
      <x:c r="M2443" s="10" t="n">
        <x:v>1</x:v>
      </x:c>
      <x:c r="N2443" s="10" t="n">
        <x:v>0</x:v>
      </x:c>
      <x:c r="O2443" s="10" t="n">
        <x:v>0</x:v>
      </x:c>
      <x:c r="P2443" s="9" t="str">
        <x:f>'CaseReview'!U257</x:f>
        <x:v>FAIL</x:v>
      </x:c>
      <x:c r="Q2443" s="9" t="n">
        <x:f>IF(AND(T2443=1,G2443=P2443),1,0)</x:f>
        <x:v>1</x:v>
      </x:c>
      <x:c r="R2443" s="9" t="n">
        <x:f>IF(AND(T2443=1,G2443="PASS",P2443="FAIL"),1,0)</x:f>
        <x:v>0</x:v>
      </x:c>
      <x:c r="S2443" s="9" t="n">
        <x:f>IF(AND(T2443=1,G2443="FAIL",P2443="PASS"),1,0)</x:f>
        <x:v>0</x:v>
      </x:c>
      <x:c r="T2443" s="9" t="n">
        <x:v>1</x:v>
      </x:c>
      <x:c r="U2443" s="9" t="n">
        <x:v>152</x:v>
      </x:c>
      <x:c r="V2443" s="9" t="str">
        <x:v>MVP/SHACL_GENERATION_PIPELINE/experiments/LUNA_NO_SEMANTIC_VALIDATOR/RUN_01/runs/RUN-I2-048-20260901T100239128972Z/artifacts/attempt_01/candidate_shape.ttl</x:v>
      </x:c>
    </x:row>
    <x:row r="2444" ht="22" customHeight="1">
      <x:c r="A2444" s="10" t="str">
        <x:v>NO_SEMANTIC</x:v>
      </x:c>
      <x:c r="B2444" s="10" t="str">
        <x:v>I2-048</x:v>
      </x:c>
      <x:c r="C2444" s="10" t="str">
        <x:v>I2-048-H-F007</x:v>
      </x:c>
      <x:c r="D2444" s="10" t="str">
        <x:v>RUN_01</x:v>
      </x:c>
      <x:c r="E2444" s="10" t="str">
        <x:v>ORIGINAL_LEDGER</x:v>
      </x:c>
      <x:c r="F2444" s="10" t="str">
        <x:v>FAIL</x:v>
      </x:c>
      <x:c r="G2444" s="10" t="str">
        <x:v>FAIL</x:v>
      </x:c>
      <x:c r="H2444" s="10" t="str">
        <x:v>EXECUTED</x:v>
      </x:c>
      <x:c r="I2444" s="10" t="str">
        <x:v>PARSED</x:v>
      </x:c>
      <x:c r="J2444" s="10" t="str">
        <x:v>NO_SEMANTIC_VALIDATOR_DETERMINISTIC_PASS</x:v>
      </x:c>
      <x:c r="K2444" s="10" t="str">
        <x:v>a06bea772f5aec01aeb11daffcf88e170d014d2aba82917ad0742ab2bca074c2</x:v>
      </x:c>
      <x:c r="L2444" s="10" t="str">
        <x:v>historical_three</x:v>
      </x:c>
      <x:c r="M2444" s="10" t="n">
        <x:v>1</x:v>
      </x:c>
      <x:c r="N2444" s="10" t="n">
        <x:v>0</x:v>
      </x:c>
      <x:c r="O2444" s="10" t="n">
        <x:v>0</x:v>
      </x:c>
      <x:c r="P2444" s="9" t="str">
        <x:f>'CaseReview'!U258</x:f>
        <x:v>FAIL</x:v>
      </x:c>
      <x:c r="Q2444" s="9" t="n">
        <x:f>IF(AND(T2444=1,G2444=P2444),1,0)</x:f>
        <x:v>1</x:v>
      </x:c>
      <x:c r="R2444" s="9" t="n">
        <x:f>IF(AND(T2444=1,G2444="PASS",P2444="FAIL"),1,0)</x:f>
        <x:v>0</x:v>
      </x:c>
      <x:c r="S2444" s="9" t="n">
        <x:f>IF(AND(T2444=1,G2444="FAIL",P2444="PASS"),1,0)</x:f>
        <x:v>0</x:v>
      </x:c>
      <x:c r="T2444" s="9" t="n">
        <x:v>1</x:v>
      </x:c>
      <x:c r="U2444" s="9" t="n">
        <x:v>152</x:v>
      </x:c>
      <x:c r="V2444" s="9" t="str">
        <x:v>MVP/SHACL_GENERATION_PIPELINE/experiments/LUNA_NO_SEMANTIC_VALIDATOR/RUN_01/runs/RUN-I2-048-20260901T100239128972Z/artifacts/attempt_01/candidate_shape.ttl</x:v>
      </x:c>
    </x:row>
    <x:row r="2445" ht="22" customHeight="1">
      <x:c r="A2445" s="10" t="str">
        <x:v>NO_SEMANTIC</x:v>
      </x:c>
      <x:c r="B2445" s="10" t="str">
        <x:v>I2-048</x:v>
      </x:c>
      <x:c r="C2445" s="10" t="str">
        <x:v>I2-048-H-F008</x:v>
      </x:c>
      <x:c r="D2445" s="10" t="str">
        <x:v>RUN_01</x:v>
      </x:c>
      <x:c r="E2445" s="10" t="str">
        <x:v>ORIGINAL_LEDGER</x:v>
      </x:c>
      <x:c r="F2445" s="10" t="str">
        <x:v>FAIL</x:v>
      </x:c>
      <x:c r="G2445" s="10" t="str">
        <x:v>FAIL</x:v>
      </x:c>
      <x:c r="H2445" s="10" t="str">
        <x:v>EXECUTED</x:v>
      </x:c>
      <x:c r="I2445" s="10" t="str">
        <x:v>PARSED</x:v>
      </x:c>
      <x:c r="J2445" s="10" t="str">
        <x:v>NO_SEMANTIC_VALIDATOR_DETERMINISTIC_PASS</x:v>
      </x:c>
      <x:c r="K2445" s="10" t="str">
        <x:v>a06bea772f5aec01aeb11daffcf88e170d014d2aba82917ad0742ab2bca074c2</x:v>
      </x:c>
      <x:c r="L2445" s="10" t="str">
        <x:v>historical_three</x:v>
      </x:c>
      <x:c r="M2445" s="10" t="n">
        <x:v>1</x:v>
      </x:c>
      <x:c r="N2445" s="10" t="n">
        <x:v>0</x:v>
      </x:c>
      <x:c r="O2445" s="10" t="n">
        <x:v>0</x:v>
      </x:c>
      <x:c r="P2445" s="9" t="str">
        <x:f>'CaseReview'!U259</x:f>
        <x:v>FAIL</x:v>
      </x:c>
      <x:c r="Q2445" s="9" t="n">
        <x:f>IF(AND(T2445=1,G2445=P2445),1,0)</x:f>
        <x:v>1</x:v>
      </x:c>
      <x:c r="R2445" s="9" t="n">
        <x:f>IF(AND(T2445=1,G2445="PASS",P2445="FAIL"),1,0)</x:f>
        <x:v>0</x:v>
      </x:c>
      <x:c r="S2445" s="9" t="n">
        <x:f>IF(AND(T2445=1,G2445="FAIL",P2445="PASS"),1,0)</x:f>
        <x:v>0</x:v>
      </x:c>
      <x:c r="T2445" s="9" t="n">
        <x:v>1</x:v>
      </x:c>
      <x:c r="U2445" s="9" t="n">
        <x:v>152</x:v>
      </x:c>
      <x:c r="V2445" s="9" t="str">
        <x:v>MVP/SHACL_GENERATION_PIPELINE/experiments/LUNA_NO_SEMANTIC_VALIDATOR/RUN_01/runs/RUN-I2-048-20260901T100239128972Z/artifacts/attempt_01/candidate_shape.ttl</x:v>
      </x:c>
    </x:row>
    <x:row r="2446" ht="22" customHeight="1">
      <x:c r="A2446" s="10" t="str">
        <x:v>NO_SEMANTIC</x:v>
      </x:c>
      <x:c r="B2446" s="10" t="str">
        <x:v>I2-048</x:v>
      </x:c>
      <x:c r="C2446" s="10" t="str">
        <x:v>I2-048-H-F009</x:v>
      </x:c>
      <x:c r="D2446" s="10" t="str">
        <x:v>RUN_01</x:v>
      </x:c>
      <x:c r="E2446" s="10" t="str">
        <x:v>ORIGINAL_LEDGER</x:v>
      </x:c>
      <x:c r="F2446" s="10" t="str">
        <x:v>FAIL</x:v>
      </x:c>
      <x:c r="G2446" s="10" t="str">
        <x:v>FAIL</x:v>
      </x:c>
      <x:c r="H2446" s="10" t="str">
        <x:v>EXECUTED</x:v>
      </x:c>
      <x:c r="I2446" s="10" t="str">
        <x:v>PARSED</x:v>
      </x:c>
      <x:c r="J2446" s="10" t="str">
        <x:v>NO_SEMANTIC_VALIDATOR_DETERMINISTIC_PASS</x:v>
      </x:c>
      <x:c r="K2446" s="10" t="str">
        <x:v>a06bea772f5aec01aeb11daffcf88e170d014d2aba82917ad0742ab2bca074c2</x:v>
      </x:c>
      <x:c r="L2446" s="10" t="str">
        <x:v>historical_three</x:v>
      </x:c>
      <x:c r="M2446" s="10" t="n">
        <x:v>1</x:v>
      </x:c>
      <x:c r="N2446" s="10" t="n">
        <x:v>0</x:v>
      </x:c>
      <x:c r="O2446" s="10" t="n">
        <x:v>0</x:v>
      </x:c>
      <x:c r="P2446" s="9" t="str">
        <x:f>'CaseReview'!U260</x:f>
        <x:v>FAIL</x:v>
      </x:c>
      <x:c r="Q2446" s="9" t="n">
        <x:f>IF(AND(T2446=1,G2446=P2446),1,0)</x:f>
        <x:v>1</x:v>
      </x:c>
      <x:c r="R2446" s="9" t="n">
        <x:f>IF(AND(T2446=1,G2446="PASS",P2446="FAIL"),1,0)</x:f>
        <x:v>0</x:v>
      </x:c>
      <x:c r="S2446" s="9" t="n">
        <x:f>IF(AND(T2446=1,G2446="FAIL",P2446="PASS"),1,0)</x:f>
        <x:v>0</x:v>
      </x:c>
      <x:c r="T2446" s="9" t="n">
        <x:v>1</x:v>
      </x:c>
      <x:c r="U2446" s="9" t="n">
        <x:v>152</x:v>
      </x:c>
      <x:c r="V2446" s="9" t="str">
        <x:v>MVP/SHACL_GENERATION_PIPELINE/experiments/LUNA_NO_SEMANTIC_VALIDATOR/RUN_01/runs/RUN-I2-048-20260901T100239128972Z/artifacts/attempt_01/candidate_shape.ttl</x:v>
      </x:c>
    </x:row>
    <x:row r="2447" ht="22" customHeight="1">
      <x:c r="A2447" s="10" t="str">
        <x:v>NO_SEMANTIC</x:v>
      </x:c>
      <x:c r="B2447" s="10" t="str">
        <x:v>I2-048</x:v>
      </x:c>
      <x:c r="C2447" s="10" t="str">
        <x:v>I2-048-H-F010</x:v>
      </x:c>
      <x:c r="D2447" s="10" t="str">
        <x:v>RUN_01</x:v>
      </x:c>
      <x:c r="E2447" s="10" t="str">
        <x:v>ORIGINAL_LEDGER</x:v>
      </x:c>
      <x:c r="F2447" s="10" t="str">
        <x:v>FAIL</x:v>
      </x:c>
      <x:c r="G2447" s="10" t="str">
        <x:v>FAIL</x:v>
      </x:c>
      <x:c r="H2447" s="10" t="str">
        <x:v>EXECUTED</x:v>
      </x:c>
      <x:c r="I2447" s="10" t="str">
        <x:v>PARSED</x:v>
      </x:c>
      <x:c r="J2447" s="10" t="str">
        <x:v>NO_SEMANTIC_VALIDATOR_DETERMINISTIC_PASS</x:v>
      </x:c>
      <x:c r="K2447" s="10" t="str">
        <x:v>a06bea772f5aec01aeb11daffcf88e170d014d2aba82917ad0742ab2bca074c2</x:v>
      </x:c>
      <x:c r="L2447" s="10" t="str">
        <x:v>historical_three</x:v>
      </x:c>
      <x:c r="M2447" s="10" t="n">
        <x:v>1</x:v>
      </x:c>
      <x:c r="N2447" s="10" t="n">
        <x:v>0</x:v>
      </x:c>
      <x:c r="O2447" s="10" t="n">
        <x:v>0</x:v>
      </x:c>
      <x:c r="P2447" s="9" t="str">
        <x:f>'CaseReview'!U261</x:f>
        <x:v>FAIL</x:v>
      </x:c>
      <x:c r="Q2447" s="9" t="n">
        <x:f>IF(AND(T2447=1,G2447=P2447),1,0)</x:f>
        <x:v>1</x:v>
      </x:c>
      <x:c r="R2447" s="9" t="n">
        <x:f>IF(AND(T2447=1,G2447="PASS",P2447="FAIL"),1,0)</x:f>
        <x:v>0</x:v>
      </x:c>
      <x:c r="S2447" s="9" t="n">
        <x:f>IF(AND(T2447=1,G2447="FAIL",P2447="PASS"),1,0)</x:f>
        <x:v>0</x:v>
      </x:c>
      <x:c r="T2447" s="9" t="n">
        <x:v>1</x:v>
      </x:c>
      <x:c r="U2447" s="9" t="n">
        <x:v>152</x:v>
      </x:c>
      <x:c r="V2447" s="9" t="str">
        <x:v>MVP/SHACL_GENERATION_PIPELINE/experiments/LUNA_NO_SEMANTIC_VALIDATOR/RUN_01/runs/RUN-I2-048-20260901T100239128972Z/artifacts/attempt_01/candidate_shape.ttl</x:v>
      </x:c>
    </x:row>
    <x:row r="2448" ht="22" customHeight="1">
      <x:c r="A2448" s="10" t="str">
        <x:v>NO_SEMANTIC</x:v>
      </x:c>
      <x:c r="B2448" s="10" t="str">
        <x:v>I2-048</x:v>
      </x:c>
      <x:c r="C2448" s="10" t="str">
        <x:v>I2-048-H-F011</x:v>
      </x:c>
      <x:c r="D2448" s="10" t="str">
        <x:v>RUN_01</x:v>
      </x:c>
      <x:c r="E2448" s="10" t="str">
        <x:v>ORIGINAL_LEDGER</x:v>
      </x:c>
      <x:c r="F2448" s="10" t="str">
        <x:v>FAIL</x:v>
      </x:c>
      <x:c r="G2448" s="10" t="str">
        <x:v>FAIL</x:v>
      </x:c>
      <x:c r="H2448" s="10" t="str">
        <x:v>EXECUTED</x:v>
      </x:c>
      <x:c r="I2448" s="10" t="str">
        <x:v>PARSED</x:v>
      </x:c>
      <x:c r="J2448" s="10" t="str">
        <x:v>NO_SEMANTIC_VALIDATOR_DETERMINISTIC_PASS</x:v>
      </x:c>
      <x:c r="K2448" s="10" t="str">
        <x:v>a06bea772f5aec01aeb11daffcf88e170d014d2aba82917ad0742ab2bca074c2</x:v>
      </x:c>
      <x:c r="L2448" s="10" t="str">
        <x:v>historical_three</x:v>
      </x:c>
      <x:c r="M2448" s="10" t="n">
        <x:v>1</x:v>
      </x:c>
      <x:c r="N2448" s="10" t="n">
        <x:v>0</x:v>
      </x:c>
      <x:c r="O2448" s="10" t="n">
        <x:v>0</x:v>
      </x:c>
      <x:c r="P2448" s="9" t="str">
        <x:f>'CaseReview'!U262</x:f>
        <x:v>FAIL</x:v>
      </x:c>
      <x:c r="Q2448" s="9" t="n">
        <x:f>IF(AND(T2448=1,G2448=P2448),1,0)</x:f>
        <x:v>1</x:v>
      </x:c>
      <x:c r="R2448" s="9" t="n">
        <x:f>IF(AND(T2448=1,G2448="PASS",P2448="FAIL"),1,0)</x:f>
        <x:v>0</x:v>
      </x:c>
      <x:c r="S2448" s="9" t="n">
        <x:f>IF(AND(T2448=1,G2448="FAIL",P2448="PASS"),1,0)</x:f>
        <x:v>0</x:v>
      </x:c>
      <x:c r="T2448" s="9" t="n">
        <x:v>1</x:v>
      </x:c>
      <x:c r="U2448" s="9" t="n">
        <x:v>152</x:v>
      </x:c>
      <x:c r="V2448" s="9" t="str">
        <x:v>MVP/SHACL_GENERATION_PIPELINE/experiments/LUNA_NO_SEMANTIC_VALIDATOR/RUN_01/runs/RUN-I2-048-20260901T100239128972Z/artifacts/attempt_01/candidate_shape.ttl</x:v>
      </x:c>
    </x:row>
    <x:row r="2449" ht="22" customHeight="1">
      <x:c r="A2449" s="10" t="str">
        <x:v>NO_SEMANTIC</x:v>
      </x:c>
      <x:c r="B2449" s="10" t="str">
        <x:v>I2-048</x:v>
      </x:c>
      <x:c r="C2449" s="10" t="str">
        <x:v>I2-048-H-F012</x:v>
      </x:c>
      <x:c r="D2449" s="10" t="str">
        <x:v>RUN_01</x:v>
      </x:c>
      <x:c r="E2449" s="10" t="str">
        <x:v>ORIGINAL_LEDGER</x:v>
      </x:c>
      <x:c r="F2449" s="10" t="str">
        <x:v>FAIL</x:v>
      </x:c>
      <x:c r="G2449" s="10" t="str">
        <x:v>FAIL</x:v>
      </x:c>
      <x:c r="H2449" s="10" t="str">
        <x:v>EXECUTED</x:v>
      </x:c>
      <x:c r="I2449" s="10" t="str">
        <x:v>PARSED</x:v>
      </x:c>
      <x:c r="J2449" s="10" t="str">
        <x:v>NO_SEMANTIC_VALIDATOR_DETERMINISTIC_PASS</x:v>
      </x:c>
      <x:c r="K2449" s="10" t="str">
        <x:v>a06bea772f5aec01aeb11daffcf88e170d014d2aba82917ad0742ab2bca074c2</x:v>
      </x:c>
      <x:c r="L2449" s="10" t="str">
        <x:v>historical_three</x:v>
      </x:c>
      <x:c r="M2449" s="10" t="n">
        <x:v>1</x:v>
      </x:c>
      <x:c r="N2449" s="10" t="n">
        <x:v>0</x:v>
      </x:c>
      <x:c r="O2449" s="10" t="n">
        <x:v>0</x:v>
      </x:c>
      <x:c r="P2449" s="9" t="str">
        <x:f>'CaseReview'!U263</x:f>
        <x:v>FAIL</x:v>
      </x:c>
      <x:c r="Q2449" s="9" t="n">
        <x:f>IF(AND(T2449=1,G2449=P2449),1,0)</x:f>
        <x:v>1</x:v>
      </x:c>
      <x:c r="R2449" s="9" t="n">
        <x:f>IF(AND(T2449=1,G2449="PASS",P2449="FAIL"),1,0)</x:f>
        <x:v>0</x:v>
      </x:c>
      <x:c r="S2449" s="9" t="n">
        <x:f>IF(AND(T2449=1,G2449="FAIL",P2449="PASS"),1,0)</x:f>
        <x:v>0</x:v>
      </x:c>
      <x:c r="T2449" s="9" t="n">
        <x:v>1</x:v>
      </x:c>
      <x:c r="U2449" s="9" t="n">
        <x:v>152</x:v>
      </x:c>
      <x:c r="V2449" s="9" t="str">
        <x:v>MVP/SHACL_GENERATION_PIPELINE/experiments/LUNA_NO_SEMANTIC_VALIDATOR/RUN_01/runs/RUN-I2-048-20260901T100239128972Z/artifacts/attempt_01/candidate_shape.ttl</x:v>
      </x:c>
    </x:row>
    <x:row r="2450" ht="22" customHeight="1">
      <x:c r="A2450" s="10" t="str">
        <x:v>NO_SEMANTIC</x:v>
      </x:c>
      <x:c r="B2450" s="10" t="str">
        <x:v>I2-048</x:v>
      </x:c>
      <x:c r="C2450" s="10" t="str">
        <x:v>I2-048-H-F013</x:v>
      </x:c>
      <x:c r="D2450" s="10" t="str">
        <x:v>RUN_01</x:v>
      </x:c>
      <x:c r="E2450" s="10" t="str">
        <x:v>ORIGINAL_LEDGER</x:v>
      </x:c>
      <x:c r="F2450" s="10" t="str">
        <x:v>FAIL</x:v>
      </x:c>
      <x:c r="G2450" s="10" t="str">
        <x:v>FAIL</x:v>
      </x:c>
      <x:c r="H2450" s="10" t="str">
        <x:v>EXECUTED</x:v>
      </x:c>
      <x:c r="I2450" s="10" t="str">
        <x:v>PARSED</x:v>
      </x:c>
      <x:c r="J2450" s="10" t="str">
        <x:v>NO_SEMANTIC_VALIDATOR_DETERMINISTIC_PASS</x:v>
      </x:c>
      <x:c r="K2450" s="10" t="str">
        <x:v>a06bea772f5aec01aeb11daffcf88e170d014d2aba82917ad0742ab2bca074c2</x:v>
      </x:c>
      <x:c r="L2450" s="10" t="str">
        <x:v>historical_three</x:v>
      </x:c>
      <x:c r="M2450" s="10" t="n">
        <x:v>1</x:v>
      </x:c>
      <x:c r="N2450" s="10" t="n">
        <x:v>0</x:v>
      </x:c>
      <x:c r="O2450" s="10" t="n">
        <x:v>0</x:v>
      </x:c>
      <x:c r="P2450" s="9" t="str">
        <x:f>'CaseReview'!U264</x:f>
        <x:v>FAIL</x:v>
      </x:c>
      <x:c r="Q2450" s="9" t="n">
        <x:f>IF(AND(T2450=1,G2450=P2450),1,0)</x:f>
        <x:v>1</x:v>
      </x:c>
      <x:c r="R2450" s="9" t="n">
        <x:f>IF(AND(T2450=1,G2450="PASS",P2450="FAIL"),1,0)</x:f>
        <x:v>0</x:v>
      </x:c>
      <x:c r="S2450" s="9" t="n">
        <x:f>IF(AND(T2450=1,G2450="FAIL",P2450="PASS"),1,0)</x:f>
        <x:v>0</x:v>
      </x:c>
      <x:c r="T2450" s="9" t="n">
        <x:v>1</x:v>
      </x:c>
      <x:c r="U2450" s="9" t="n">
        <x:v>152</x:v>
      </x:c>
      <x:c r="V2450" s="9" t="str">
        <x:v>MVP/SHACL_GENERATION_PIPELINE/experiments/LUNA_NO_SEMANTIC_VALIDATOR/RUN_01/runs/RUN-I2-048-20260901T100239128972Z/artifacts/attempt_01/candidate_shape.ttl</x:v>
      </x:c>
    </x:row>
    <x:row r="2451" ht="22" customHeight="1">
      <x:c r="A2451" s="10" t="str">
        <x:v>NO_SEMANTIC</x:v>
      </x:c>
      <x:c r="B2451" s="10" t="str">
        <x:v>I2-048</x:v>
      </x:c>
      <x:c r="C2451" s="10" t="str">
        <x:v>I2-048-H-F014</x:v>
      </x:c>
      <x:c r="D2451" s="10" t="str">
        <x:v>RUN_01</x:v>
      </x:c>
      <x:c r="E2451" s="10" t="str">
        <x:v>ORIGINAL_LEDGER</x:v>
      </x:c>
      <x:c r="F2451" s="10" t="str">
        <x:v>FAIL</x:v>
      </x:c>
      <x:c r="G2451" s="10" t="str">
        <x:v>FAIL</x:v>
      </x:c>
      <x:c r="H2451" s="10" t="str">
        <x:v>EXECUTED</x:v>
      </x:c>
      <x:c r="I2451" s="10" t="str">
        <x:v>PARSED</x:v>
      </x:c>
      <x:c r="J2451" s="10" t="str">
        <x:v>NO_SEMANTIC_VALIDATOR_DETERMINISTIC_PASS</x:v>
      </x:c>
      <x:c r="K2451" s="10" t="str">
        <x:v>a06bea772f5aec01aeb11daffcf88e170d014d2aba82917ad0742ab2bca074c2</x:v>
      </x:c>
      <x:c r="L2451" s="10" t="str">
        <x:v>historical_three</x:v>
      </x:c>
      <x:c r="M2451" s="10" t="n">
        <x:v>1</x:v>
      </x:c>
      <x:c r="N2451" s="10" t="n">
        <x:v>0</x:v>
      </x:c>
      <x:c r="O2451" s="10" t="n">
        <x:v>0</x:v>
      </x:c>
      <x:c r="P2451" s="9" t="str">
        <x:f>'CaseReview'!U265</x:f>
        <x:v>FAIL</x:v>
      </x:c>
      <x:c r="Q2451" s="9" t="n">
        <x:f>IF(AND(T2451=1,G2451=P2451),1,0)</x:f>
        <x:v>1</x:v>
      </x:c>
      <x:c r="R2451" s="9" t="n">
        <x:f>IF(AND(T2451=1,G2451="PASS",P2451="FAIL"),1,0)</x:f>
        <x:v>0</x:v>
      </x:c>
      <x:c r="S2451" s="9" t="n">
        <x:f>IF(AND(T2451=1,G2451="FAIL",P2451="PASS"),1,0)</x:f>
        <x:v>0</x:v>
      </x:c>
      <x:c r="T2451" s="9" t="n">
        <x:v>1</x:v>
      </x:c>
      <x:c r="U2451" s="9" t="n">
        <x:v>152</x:v>
      </x:c>
      <x:c r="V2451" s="9" t="str">
        <x:v>MVP/SHACL_GENERATION_PIPELINE/experiments/LUNA_NO_SEMANTIC_VALIDATOR/RUN_01/runs/RUN-I2-048-20260901T100239128972Z/artifacts/attempt_01/candidate_shape.ttl</x:v>
      </x:c>
    </x:row>
    <x:row r="2452" ht="22" customHeight="1">
      <x:c r="A2452" s="10" t="str">
        <x:v>NO_SEMANTIC</x:v>
      </x:c>
      <x:c r="B2452" s="10" t="str">
        <x:v>I2-048</x:v>
      </x:c>
      <x:c r="C2452" s="10" t="str">
        <x:v>I2-048-H-F015</x:v>
      </x:c>
      <x:c r="D2452" s="10" t="str">
        <x:v>RUN_01</x:v>
      </x:c>
      <x:c r="E2452" s="10" t="str">
        <x:v>ORIGINAL_LEDGER</x:v>
      </x:c>
      <x:c r="F2452" s="10" t="str">
        <x:v>FAIL</x:v>
      </x:c>
      <x:c r="G2452" s="10" t="str">
        <x:v>FAIL</x:v>
      </x:c>
      <x:c r="H2452" s="10" t="str">
        <x:v>EXECUTED</x:v>
      </x:c>
      <x:c r="I2452" s="10" t="str">
        <x:v>PARSED</x:v>
      </x:c>
      <x:c r="J2452" s="10" t="str">
        <x:v>NO_SEMANTIC_VALIDATOR_DETERMINISTIC_PASS</x:v>
      </x:c>
      <x:c r="K2452" s="10" t="str">
        <x:v>a06bea772f5aec01aeb11daffcf88e170d014d2aba82917ad0742ab2bca074c2</x:v>
      </x:c>
      <x:c r="L2452" s="10" t="str">
        <x:v>historical_three</x:v>
      </x:c>
      <x:c r="M2452" s="10" t="n">
        <x:v>1</x:v>
      </x:c>
      <x:c r="N2452" s="10" t="n">
        <x:v>0</x:v>
      </x:c>
      <x:c r="O2452" s="10" t="n">
        <x:v>0</x:v>
      </x:c>
      <x:c r="P2452" s="9" t="str">
        <x:f>'CaseReview'!U266</x:f>
        <x:v>FAIL</x:v>
      </x:c>
      <x:c r="Q2452" s="9" t="n">
        <x:f>IF(AND(T2452=1,G2452=P2452),1,0)</x:f>
        <x:v>1</x:v>
      </x:c>
      <x:c r="R2452" s="9" t="n">
        <x:f>IF(AND(T2452=1,G2452="PASS",P2452="FAIL"),1,0)</x:f>
        <x:v>0</x:v>
      </x:c>
      <x:c r="S2452" s="9" t="n">
        <x:f>IF(AND(T2452=1,G2452="FAIL",P2452="PASS"),1,0)</x:f>
        <x:v>0</x:v>
      </x:c>
      <x:c r="T2452" s="9" t="n">
        <x:v>1</x:v>
      </x:c>
      <x:c r="U2452" s="9" t="n">
        <x:v>152</x:v>
      </x:c>
      <x:c r="V2452" s="9" t="str">
        <x:v>MVP/SHACL_GENERATION_PIPELINE/experiments/LUNA_NO_SEMANTIC_VALIDATOR/RUN_01/runs/RUN-I2-048-20260901T100239128972Z/artifacts/attempt_01/candidate_shape.ttl</x:v>
      </x:c>
    </x:row>
    <x:row r="2453" ht="22" customHeight="1">
      <x:c r="A2453" s="10" t="str">
        <x:v>NO_SEMANTIC</x:v>
      </x:c>
      <x:c r="B2453" s="10" t="str">
        <x:v>I2-048</x:v>
      </x:c>
      <x:c r="C2453" s="10" t="str">
        <x:v>I2-048-H-PH01</x:v>
      </x:c>
      <x:c r="D2453" s="10" t="str">
        <x:v>RUN_01</x:v>
      </x:c>
      <x:c r="E2453" s="10" t="str">
        <x:v>ORIGINAL_LEDGER</x:v>
      </x:c>
      <x:c r="F2453" s="10" t="str">
        <x:v>PASS</x:v>
      </x:c>
      <x:c r="G2453" s="10" t="str">
        <x:v>FAIL</x:v>
      </x:c>
      <x:c r="H2453" s="10" t="str">
        <x:v>EXECUTED</x:v>
      </x:c>
      <x:c r="I2453" s="10" t="str">
        <x:v>PARSED</x:v>
      </x:c>
      <x:c r="J2453" s="10" t="str">
        <x:v>NO_SEMANTIC_VALIDATOR_DETERMINISTIC_PASS</x:v>
      </x:c>
      <x:c r="K2453" s="10" t="str">
        <x:v>a06bea772f5aec01aeb11daffcf88e170d014d2aba82917ad0742ab2bca074c2</x:v>
      </x:c>
      <x:c r="L2453" s="10" t="str">
        <x:v>historical_three</x:v>
      </x:c>
      <x:c r="M2453" s="10" t="n">
        <x:v>0</x:v>
      </x:c>
      <x:c r="N2453" s="10" t="n">
        <x:v>0</x:v>
      </x:c>
      <x:c r="O2453" s="10" t="n">
        <x:v>1</x:v>
      </x:c>
      <x:c r="P2453" s="9" t="str">
        <x:f>'CaseReview'!U267</x:f>
        <x:v>PASS</x:v>
      </x:c>
      <x:c r="Q2453" s="9" t="n">
        <x:f>IF(AND(T2453=1,G2453=P2453),1,0)</x:f>
        <x:v>0</x:v>
      </x:c>
      <x:c r="R2453" s="9" t="n">
        <x:f>IF(AND(T2453=1,G2453="PASS",P2453="FAIL"),1,0)</x:f>
        <x:v>0</x:v>
      </x:c>
      <x:c r="S2453" s="9" t="n">
        <x:f>IF(AND(T2453=1,G2453="FAIL",P2453="PASS"),1,0)</x:f>
        <x:v>1</x:v>
      </x:c>
      <x:c r="T2453" s="9" t="n">
        <x:v>1</x:v>
      </x:c>
      <x:c r="U2453" s="9" t="n">
        <x:v>152</x:v>
      </x:c>
      <x:c r="V2453" s="9" t="str">
        <x:v>MVP/SHACL_GENERATION_PIPELINE/experiments/LUNA_NO_SEMANTIC_VALIDATOR/RUN_01/runs/RUN-I2-048-20260901T100239128972Z/artifacts/attempt_01/candidate_shape.ttl</x:v>
      </x:c>
    </x:row>
    <x:row r="2454" ht="22" customHeight="1">
      <x:c r="A2454" s="10" t="str">
        <x:v>NO_SEMANTIC</x:v>
      </x:c>
      <x:c r="B2454" s="10" t="str">
        <x:v>I2-048</x:v>
      </x:c>
      <x:c r="C2454" s="10" t="str">
        <x:v>I2-048-H-PH02</x:v>
      </x:c>
      <x:c r="D2454" s="10" t="str">
        <x:v>RUN_01</x:v>
      </x:c>
      <x:c r="E2454" s="10" t="str">
        <x:v>ORIGINAL_LEDGER</x:v>
      </x:c>
      <x:c r="F2454" s="10" t="str">
        <x:v>PASS</x:v>
      </x:c>
      <x:c r="G2454" s="10" t="str">
        <x:v>FAIL</x:v>
      </x:c>
      <x:c r="H2454" s="10" t="str">
        <x:v>EXECUTED</x:v>
      </x:c>
      <x:c r="I2454" s="10" t="str">
        <x:v>PARSED</x:v>
      </x:c>
      <x:c r="J2454" s="10" t="str">
        <x:v>NO_SEMANTIC_VALIDATOR_DETERMINISTIC_PASS</x:v>
      </x:c>
      <x:c r="K2454" s="10" t="str">
        <x:v>a06bea772f5aec01aeb11daffcf88e170d014d2aba82917ad0742ab2bca074c2</x:v>
      </x:c>
      <x:c r="L2454" s="10" t="str">
        <x:v>historical_three</x:v>
      </x:c>
      <x:c r="M2454" s="10" t="n">
        <x:v>0</x:v>
      </x:c>
      <x:c r="N2454" s="10" t="n">
        <x:v>0</x:v>
      </x:c>
      <x:c r="O2454" s="10" t="n">
        <x:v>1</x:v>
      </x:c>
      <x:c r="P2454" s="9" t="str">
        <x:f>'CaseReview'!U268</x:f>
        <x:v>PASS</x:v>
      </x:c>
      <x:c r="Q2454" s="9" t="n">
        <x:f>IF(AND(T2454=1,G2454=P2454),1,0)</x:f>
        <x:v>0</x:v>
      </x:c>
      <x:c r="R2454" s="9" t="n">
        <x:f>IF(AND(T2454=1,G2454="PASS",P2454="FAIL"),1,0)</x:f>
        <x:v>0</x:v>
      </x:c>
      <x:c r="S2454" s="9" t="n">
        <x:f>IF(AND(T2454=1,G2454="FAIL",P2454="PASS"),1,0)</x:f>
        <x:v>1</x:v>
      </x:c>
      <x:c r="T2454" s="9" t="n">
        <x:v>1</x:v>
      </x:c>
      <x:c r="U2454" s="9" t="n">
        <x:v>152</x:v>
      </x:c>
      <x:c r="V2454" s="9" t="str">
        <x:v>MVP/SHACL_GENERATION_PIPELINE/experiments/LUNA_NO_SEMANTIC_VALIDATOR/RUN_01/runs/RUN-I2-048-20260901T100239128972Z/artifacts/attempt_01/candidate_shape.ttl</x:v>
      </x:c>
    </x:row>
    <x:row r="2455" ht="22" customHeight="1">
      <x:c r="A2455" s="10" t="str">
        <x:v>NO_SEMANTIC</x:v>
      </x:c>
      <x:c r="B2455" s="10" t="str">
        <x:v>I2-048</x:v>
      </x:c>
      <x:c r="C2455" s="10" t="str">
        <x:v>I2-048-H-PZERO</x:v>
      </x:c>
      <x:c r="D2455" s="10" t="str">
        <x:v>RUN_01</x:v>
      </x:c>
      <x:c r="E2455" s="10" t="str">
        <x:v>ORIGINAL_LEDGER</x:v>
      </x:c>
      <x:c r="F2455" s="10" t="str">
        <x:v>PASS</x:v>
      </x:c>
      <x:c r="G2455" s="10" t="str">
        <x:v>PASS</x:v>
      </x:c>
      <x:c r="H2455" s="10" t="str">
        <x:v>EXECUTED</x:v>
      </x:c>
      <x:c r="I2455" s="10" t="str">
        <x:v>PARSED</x:v>
      </x:c>
      <x:c r="J2455" s="10" t="str">
        <x:v>NO_SEMANTIC_VALIDATOR_DETERMINISTIC_PASS</x:v>
      </x:c>
      <x:c r="K2455" s="10" t="str">
        <x:v>a06bea772f5aec01aeb11daffcf88e170d014d2aba82917ad0742ab2bca074c2</x:v>
      </x:c>
      <x:c r="L2455" s="10" t="str">
        <x:v>historical_three</x:v>
      </x:c>
      <x:c r="M2455" s="10" t="n">
        <x:v>1</x:v>
      </x:c>
      <x:c r="N2455" s="10" t="n">
        <x:v>0</x:v>
      </x:c>
      <x:c r="O2455" s="10" t="n">
        <x:v>0</x:v>
      </x:c>
      <x:c r="P2455" s="9" t="str">
        <x:f>'CaseReview'!U269</x:f>
        <x:v>PASS</x:v>
      </x:c>
      <x:c r="Q2455" s="9" t="n">
        <x:f>IF(AND(T2455=1,G2455=P2455),1,0)</x:f>
        <x:v>1</x:v>
      </x:c>
      <x:c r="R2455" s="9" t="n">
        <x:f>IF(AND(T2455=1,G2455="PASS",P2455="FAIL"),1,0)</x:f>
        <x:v>0</x:v>
      </x:c>
      <x:c r="S2455" s="9" t="n">
        <x:f>IF(AND(T2455=1,G2455="FAIL",P2455="PASS"),1,0)</x:f>
        <x:v>0</x:v>
      </x:c>
      <x:c r="T2455" s="9" t="n">
        <x:v>1</x:v>
      </x:c>
      <x:c r="U2455" s="9" t="n">
        <x:v>152</x:v>
      </x:c>
      <x:c r="V2455" s="9" t="str">
        <x:v>MVP/SHACL_GENERATION_PIPELINE/experiments/LUNA_NO_SEMANTIC_VALIDATOR/RUN_01/runs/RUN-I2-048-20260901T100239128972Z/artifacts/attempt_01/candidate_shape.ttl</x:v>
      </x:c>
    </x:row>
    <x:row r="2456" ht="22" customHeight="1">
      <x:c r="A2456" s="10" t="str">
        <x:v>NO_SEMANTIC</x:v>
      </x:c>
      <x:c r="B2456" s="10" t="str">
        <x:v>I2-048</x:v>
      </x:c>
      <x:c r="C2456" s="10" t="str">
        <x:v>I2-048-H-T001</x:v>
      </x:c>
      <x:c r="D2456" s="10" t="str">
        <x:v>RUN_01</x:v>
      </x:c>
      <x:c r="E2456" s="10" t="str">
        <x:v>ORIGINAL_LEDGER</x:v>
      </x:c>
      <x:c r="F2456" s="10" t="str">
        <x:v>PASS</x:v>
      </x:c>
      <x:c r="G2456" s="10" t="str">
        <x:v>FAIL</x:v>
      </x:c>
      <x:c r="H2456" s="10" t="str">
        <x:v>EXECUTED</x:v>
      </x:c>
      <x:c r="I2456" s="10" t="str">
        <x:v>PARSED</x:v>
      </x:c>
      <x:c r="J2456" s="10" t="str">
        <x:v>NO_SEMANTIC_VALIDATOR_DETERMINISTIC_PASS</x:v>
      </x:c>
      <x:c r="K2456" s="10" t="str">
        <x:v>a06bea772f5aec01aeb11daffcf88e170d014d2aba82917ad0742ab2bca074c2</x:v>
      </x:c>
      <x:c r="L2456" s="10" t="str">
        <x:v>historical_three</x:v>
      </x:c>
      <x:c r="M2456" s="10" t="n">
        <x:v>0</x:v>
      </x:c>
      <x:c r="N2456" s="10" t="n">
        <x:v>0</x:v>
      </x:c>
      <x:c r="O2456" s="10" t="n">
        <x:v>1</x:v>
      </x:c>
      <x:c r="P2456" s="9" t="str">
        <x:f>'CaseReview'!U270</x:f>
        <x:v>PASS</x:v>
      </x:c>
      <x:c r="Q2456" s="9" t="n">
        <x:f>IF(AND(T2456=1,G2456=P2456),1,0)</x:f>
        <x:v>0</x:v>
      </x:c>
      <x:c r="R2456" s="9" t="n">
        <x:f>IF(AND(T2456=1,G2456="PASS",P2456="FAIL"),1,0)</x:f>
        <x:v>0</x:v>
      </x:c>
      <x:c r="S2456" s="9" t="n">
        <x:f>IF(AND(T2456=1,G2456="FAIL",P2456="PASS"),1,0)</x:f>
        <x:v>1</x:v>
      </x:c>
      <x:c r="T2456" s="9" t="n">
        <x:v>1</x:v>
      </x:c>
      <x:c r="U2456" s="9" t="n">
        <x:v>152</x:v>
      </x:c>
      <x:c r="V2456" s="9" t="str">
        <x:v>MVP/SHACL_GENERATION_PIPELINE/experiments/LUNA_NO_SEMANTIC_VALIDATOR/RUN_01/runs/RUN-I2-048-20260901T100239128972Z/artifacts/attempt_01/candidate_shape.ttl</x:v>
      </x:c>
    </x:row>
    <x:row r="2457" ht="22" customHeight="1">
      <x:c r="A2457" s="10" t="str">
        <x:v>NO_SEMANTIC</x:v>
      </x:c>
      <x:c r="B2457" s="10" t="str">
        <x:v>I2-048</x:v>
      </x:c>
      <x:c r="C2457" s="10" t="str">
        <x:v>I2-048-H-T002</x:v>
      </x:c>
      <x:c r="D2457" s="10" t="str">
        <x:v>RUN_01</x:v>
      </x:c>
      <x:c r="E2457" s="10" t="str">
        <x:v>ORIGINAL_LEDGER</x:v>
      </x:c>
      <x:c r="F2457" s="10" t="str">
        <x:v>PASS</x:v>
      </x:c>
      <x:c r="G2457" s="10" t="str">
        <x:v>FAIL</x:v>
      </x:c>
      <x:c r="H2457" s="10" t="str">
        <x:v>EXECUTED</x:v>
      </x:c>
      <x:c r="I2457" s="10" t="str">
        <x:v>PARSED</x:v>
      </x:c>
      <x:c r="J2457" s="10" t="str">
        <x:v>NO_SEMANTIC_VALIDATOR_DETERMINISTIC_PASS</x:v>
      </x:c>
      <x:c r="K2457" s="10" t="str">
        <x:v>a06bea772f5aec01aeb11daffcf88e170d014d2aba82917ad0742ab2bca074c2</x:v>
      </x:c>
      <x:c r="L2457" s="10" t="str">
        <x:v>historical_three</x:v>
      </x:c>
      <x:c r="M2457" s="10" t="n">
        <x:v>0</x:v>
      </x:c>
      <x:c r="N2457" s="10" t="n">
        <x:v>0</x:v>
      </x:c>
      <x:c r="O2457" s="10" t="n">
        <x:v>1</x:v>
      </x:c>
      <x:c r="P2457" s="9" t="str">
        <x:f>'CaseReview'!U271</x:f>
        <x:v>PASS</x:v>
      </x:c>
      <x:c r="Q2457" s="9" t="n">
        <x:f>IF(AND(T2457=1,G2457=P2457),1,0)</x:f>
        <x:v>0</x:v>
      </x:c>
      <x:c r="R2457" s="9" t="n">
        <x:f>IF(AND(T2457=1,G2457="PASS",P2457="FAIL"),1,0)</x:f>
        <x:v>0</x:v>
      </x:c>
      <x:c r="S2457" s="9" t="n">
        <x:f>IF(AND(T2457=1,G2457="FAIL",P2457="PASS"),1,0)</x:f>
        <x:v>1</x:v>
      </x:c>
      <x:c r="T2457" s="9" t="n">
        <x:v>1</x:v>
      </x:c>
      <x:c r="U2457" s="9" t="n">
        <x:v>152</x:v>
      </x:c>
      <x:c r="V2457" s="9" t="str">
        <x:v>MVP/SHACL_GENERATION_PIPELINE/experiments/LUNA_NO_SEMANTIC_VALIDATOR/RUN_01/runs/RUN-I2-048-20260901T100239128972Z/artifacts/attempt_01/candidate_shape.ttl</x:v>
      </x:c>
    </x:row>
    <x:row r="2458" ht="22" customHeight="1">
      <x:c r="A2458" s="10" t="str">
        <x:v>NO_SEMANTIC</x:v>
      </x:c>
      <x:c r="B2458" s="10" t="str">
        <x:v>I2-048</x:v>
      </x:c>
      <x:c r="C2458" s="10" t="str">
        <x:v>I2-048-H-T003</x:v>
      </x:c>
      <x:c r="D2458" s="10" t="str">
        <x:v>RUN_01</x:v>
      </x:c>
      <x:c r="E2458" s="10" t="str">
        <x:v>ORIGINAL_LEDGER</x:v>
      </x:c>
      <x:c r="F2458" s="10" t="str">
        <x:v>PASS</x:v>
      </x:c>
      <x:c r="G2458" s="10" t="str">
        <x:v>FAIL</x:v>
      </x:c>
      <x:c r="H2458" s="10" t="str">
        <x:v>EXECUTED</x:v>
      </x:c>
      <x:c r="I2458" s="10" t="str">
        <x:v>PARSED</x:v>
      </x:c>
      <x:c r="J2458" s="10" t="str">
        <x:v>NO_SEMANTIC_VALIDATOR_DETERMINISTIC_PASS</x:v>
      </x:c>
      <x:c r="K2458" s="10" t="str">
        <x:v>a06bea772f5aec01aeb11daffcf88e170d014d2aba82917ad0742ab2bca074c2</x:v>
      </x:c>
      <x:c r="L2458" s="10" t="str">
        <x:v>historical_three</x:v>
      </x:c>
      <x:c r="M2458" s="10" t="n">
        <x:v>0</x:v>
      </x:c>
      <x:c r="N2458" s="10" t="n">
        <x:v>0</x:v>
      </x:c>
      <x:c r="O2458" s="10" t="n">
        <x:v>1</x:v>
      </x:c>
      <x:c r="P2458" s="9" t="str">
        <x:f>'CaseReview'!U272</x:f>
        <x:v>PASS</x:v>
      </x:c>
      <x:c r="Q2458" s="9" t="n">
        <x:f>IF(AND(T2458=1,G2458=P2458),1,0)</x:f>
        <x:v>0</x:v>
      </x:c>
      <x:c r="R2458" s="9" t="n">
        <x:f>IF(AND(T2458=1,G2458="PASS",P2458="FAIL"),1,0)</x:f>
        <x:v>0</x:v>
      </x:c>
      <x:c r="S2458" s="9" t="n">
        <x:f>IF(AND(T2458=1,G2458="FAIL",P2458="PASS"),1,0)</x:f>
        <x:v>1</x:v>
      </x:c>
      <x:c r="T2458" s="9" t="n">
        <x:v>1</x:v>
      </x:c>
      <x:c r="U2458" s="9" t="n">
        <x:v>152</x:v>
      </x:c>
      <x:c r="V2458" s="9" t="str">
        <x:v>MVP/SHACL_GENERATION_PIPELINE/experiments/LUNA_NO_SEMANTIC_VALIDATOR/RUN_01/runs/RUN-I2-048-20260901T100239128972Z/artifacts/attempt_01/candidate_shape.ttl</x:v>
      </x:c>
    </x:row>
    <x:row r="2459" ht="22" customHeight="1">
      <x:c r="A2459" s="10" t="str">
        <x:v>NO_SEMANTIC</x:v>
      </x:c>
      <x:c r="B2459" s="10" t="str">
        <x:v>I2-048</x:v>
      </x:c>
      <x:c r="C2459" s="10" t="str">
        <x:v>I2-048-H-T004</x:v>
      </x:c>
      <x:c r="D2459" s="10" t="str">
        <x:v>RUN_01</x:v>
      </x:c>
      <x:c r="E2459" s="10" t="str">
        <x:v>ORIGINAL_LEDGER</x:v>
      </x:c>
      <x:c r="F2459" s="10" t="str">
        <x:v>PASS</x:v>
      </x:c>
      <x:c r="G2459" s="10" t="str">
        <x:v>FAIL</x:v>
      </x:c>
      <x:c r="H2459" s="10" t="str">
        <x:v>EXECUTED</x:v>
      </x:c>
      <x:c r="I2459" s="10" t="str">
        <x:v>PARSED</x:v>
      </x:c>
      <x:c r="J2459" s="10" t="str">
        <x:v>NO_SEMANTIC_VALIDATOR_DETERMINISTIC_PASS</x:v>
      </x:c>
      <x:c r="K2459" s="10" t="str">
        <x:v>a06bea772f5aec01aeb11daffcf88e170d014d2aba82917ad0742ab2bca074c2</x:v>
      </x:c>
      <x:c r="L2459" s="10" t="str">
        <x:v>historical_three</x:v>
      </x:c>
      <x:c r="M2459" s="10" t="n">
        <x:v>0</x:v>
      </x:c>
      <x:c r="N2459" s="10" t="n">
        <x:v>0</x:v>
      </x:c>
      <x:c r="O2459" s="10" t="n">
        <x:v>1</x:v>
      </x:c>
      <x:c r="P2459" s="9" t="str">
        <x:f>'CaseReview'!U273</x:f>
        <x:v>PASS</x:v>
      </x:c>
      <x:c r="Q2459" s="9" t="n">
        <x:f>IF(AND(T2459=1,G2459=P2459),1,0)</x:f>
        <x:v>0</x:v>
      </x:c>
      <x:c r="R2459" s="9" t="n">
        <x:f>IF(AND(T2459=1,G2459="PASS",P2459="FAIL"),1,0)</x:f>
        <x:v>0</x:v>
      </x:c>
      <x:c r="S2459" s="9" t="n">
        <x:f>IF(AND(T2459=1,G2459="FAIL",P2459="PASS"),1,0)</x:f>
        <x:v>1</x:v>
      </x:c>
      <x:c r="T2459" s="9" t="n">
        <x:v>1</x:v>
      </x:c>
      <x:c r="U2459" s="9" t="n">
        <x:v>152</x:v>
      </x:c>
      <x:c r="V2459" s="9" t="str">
        <x:v>MVP/SHACL_GENERATION_PIPELINE/experiments/LUNA_NO_SEMANTIC_VALIDATOR/RUN_01/runs/RUN-I2-048-20260901T100239128972Z/artifacts/attempt_01/candidate_shape.ttl</x:v>
      </x:c>
    </x:row>
    <x:row r="2460" ht="22" customHeight="1">
      <x:c r="A2460" s="10" t="str">
        <x:v>NO_SEMANTIC</x:v>
      </x:c>
      <x:c r="B2460" s="10" t="str">
        <x:v>I2-048</x:v>
      </x:c>
      <x:c r="C2460" s="10" t="str">
        <x:v>I2-048-H-T005</x:v>
      </x:c>
      <x:c r="D2460" s="10" t="str">
        <x:v>RUN_01</x:v>
      </x:c>
      <x:c r="E2460" s="10" t="str">
        <x:v>ORIGINAL_LEDGER</x:v>
      </x:c>
      <x:c r="F2460" s="10" t="str">
        <x:v>PASS</x:v>
      </x:c>
      <x:c r="G2460" s="10" t="str">
        <x:v>FAIL</x:v>
      </x:c>
      <x:c r="H2460" s="10" t="str">
        <x:v>EXECUTED</x:v>
      </x:c>
      <x:c r="I2460" s="10" t="str">
        <x:v>PARSED</x:v>
      </x:c>
      <x:c r="J2460" s="10" t="str">
        <x:v>NO_SEMANTIC_VALIDATOR_DETERMINISTIC_PASS</x:v>
      </x:c>
      <x:c r="K2460" s="10" t="str">
        <x:v>a06bea772f5aec01aeb11daffcf88e170d014d2aba82917ad0742ab2bca074c2</x:v>
      </x:c>
      <x:c r="L2460" s="10" t="str">
        <x:v>historical_three</x:v>
      </x:c>
      <x:c r="M2460" s="10" t="n">
        <x:v>0</x:v>
      </x:c>
      <x:c r="N2460" s="10" t="n">
        <x:v>0</x:v>
      </x:c>
      <x:c r="O2460" s="10" t="n">
        <x:v>1</x:v>
      </x:c>
      <x:c r="P2460" s="9" t="str">
        <x:f>'CaseReview'!U274</x:f>
        <x:v>PASS</x:v>
      </x:c>
      <x:c r="Q2460" s="9" t="n">
        <x:f>IF(AND(T2460=1,G2460=P2460),1,0)</x:f>
        <x:v>0</x:v>
      </x:c>
      <x:c r="R2460" s="9" t="n">
        <x:f>IF(AND(T2460=1,G2460="PASS",P2460="FAIL"),1,0)</x:f>
        <x:v>0</x:v>
      </x:c>
      <x:c r="S2460" s="9" t="n">
        <x:f>IF(AND(T2460=1,G2460="FAIL",P2460="PASS"),1,0)</x:f>
        <x:v>1</x:v>
      </x:c>
      <x:c r="T2460" s="9" t="n">
        <x:v>1</x:v>
      </x:c>
      <x:c r="U2460" s="9" t="n">
        <x:v>152</x:v>
      </x:c>
      <x:c r="V2460" s="9" t="str">
        <x:v>MVP/SHACL_GENERATION_PIPELINE/experiments/LUNA_NO_SEMANTIC_VALIDATOR/RUN_01/runs/RUN-I2-048-20260901T100239128972Z/artifacts/attempt_01/candidate_shape.ttl</x:v>
      </x:c>
    </x:row>
    <x:row r="2461" ht="22" customHeight="1">
      <x:c r="A2461" s="10" t="str">
        <x:v>NO_SEMANTIC</x:v>
      </x:c>
      <x:c r="B2461" s="10" t="str">
        <x:v>I2-048</x:v>
      </x:c>
      <x:c r="C2461" s="10" t="str">
        <x:v>I2-048-H-T006</x:v>
      </x:c>
      <x:c r="D2461" s="10" t="str">
        <x:v>RUN_01</x:v>
      </x:c>
      <x:c r="E2461" s="10" t="str">
        <x:v>ORIGINAL_LEDGER</x:v>
      </x:c>
      <x:c r="F2461" s="10" t="str">
        <x:v>PASS</x:v>
      </x:c>
      <x:c r="G2461" s="10" t="str">
        <x:v>FAIL</x:v>
      </x:c>
      <x:c r="H2461" s="10" t="str">
        <x:v>EXECUTED</x:v>
      </x:c>
      <x:c r="I2461" s="10" t="str">
        <x:v>PARSED</x:v>
      </x:c>
      <x:c r="J2461" s="10" t="str">
        <x:v>NO_SEMANTIC_VALIDATOR_DETERMINISTIC_PASS</x:v>
      </x:c>
      <x:c r="K2461" s="10" t="str">
        <x:v>a06bea772f5aec01aeb11daffcf88e170d014d2aba82917ad0742ab2bca074c2</x:v>
      </x:c>
      <x:c r="L2461" s="10" t="str">
        <x:v>historical_three</x:v>
      </x:c>
      <x:c r="M2461" s="10" t="n">
        <x:v>0</x:v>
      </x:c>
      <x:c r="N2461" s="10" t="n">
        <x:v>0</x:v>
      </x:c>
      <x:c r="O2461" s="10" t="n">
        <x:v>1</x:v>
      </x:c>
      <x:c r="P2461" s="9" t="str">
        <x:f>'CaseReview'!U275</x:f>
        <x:v>PASS</x:v>
      </x:c>
      <x:c r="Q2461" s="9" t="n">
        <x:f>IF(AND(T2461=1,G2461=P2461),1,0)</x:f>
        <x:v>0</x:v>
      </x:c>
      <x:c r="R2461" s="9" t="n">
        <x:f>IF(AND(T2461=1,G2461="PASS",P2461="FAIL"),1,0)</x:f>
        <x:v>0</x:v>
      </x:c>
      <x:c r="S2461" s="9" t="n">
        <x:f>IF(AND(T2461=1,G2461="FAIL",P2461="PASS"),1,0)</x:f>
        <x:v>1</x:v>
      </x:c>
      <x:c r="T2461" s="9" t="n">
        <x:v>1</x:v>
      </x:c>
      <x:c r="U2461" s="9" t="n">
        <x:v>152</x:v>
      </x:c>
      <x:c r="V2461" s="9" t="str">
        <x:v>MVP/SHACL_GENERATION_PIPELINE/experiments/LUNA_NO_SEMANTIC_VALIDATOR/RUN_01/runs/RUN-I2-048-20260901T100239128972Z/artifacts/attempt_01/candidate_shape.ttl</x:v>
      </x:c>
    </x:row>
    <x:row r="2462" ht="22" customHeight="1">
      <x:c r="A2462" s="10" t="str">
        <x:v>NO_SEMANTIC</x:v>
      </x:c>
      <x:c r="B2462" s="10" t="str">
        <x:v>I2-048</x:v>
      </x:c>
      <x:c r="C2462" s="10" t="str">
        <x:v>I2-048-H-T007</x:v>
      </x:c>
      <x:c r="D2462" s="10" t="str">
        <x:v>RUN_01</x:v>
      </x:c>
      <x:c r="E2462" s="10" t="str">
        <x:v>ORIGINAL_LEDGER</x:v>
      </x:c>
      <x:c r="F2462" s="10" t="str">
        <x:v>PASS</x:v>
      </x:c>
      <x:c r="G2462" s="10" t="str">
        <x:v>FAIL</x:v>
      </x:c>
      <x:c r="H2462" s="10" t="str">
        <x:v>EXECUTED</x:v>
      </x:c>
      <x:c r="I2462" s="10" t="str">
        <x:v>PARSED</x:v>
      </x:c>
      <x:c r="J2462" s="10" t="str">
        <x:v>NO_SEMANTIC_VALIDATOR_DETERMINISTIC_PASS</x:v>
      </x:c>
      <x:c r="K2462" s="10" t="str">
        <x:v>a06bea772f5aec01aeb11daffcf88e170d014d2aba82917ad0742ab2bca074c2</x:v>
      </x:c>
      <x:c r="L2462" s="10" t="str">
        <x:v>historical_three</x:v>
      </x:c>
      <x:c r="M2462" s="10" t="n">
        <x:v>0</x:v>
      </x:c>
      <x:c r="N2462" s="10" t="n">
        <x:v>0</x:v>
      </x:c>
      <x:c r="O2462" s="10" t="n">
        <x:v>1</x:v>
      </x:c>
      <x:c r="P2462" s="9" t="str">
        <x:f>'CaseReview'!U276</x:f>
        <x:v>PASS</x:v>
      </x:c>
      <x:c r="Q2462" s="9" t="n">
        <x:f>IF(AND(T2462=1,G2462=P2462),1,0)</x:f>
        <x:v>0</x:v>
      </x:c>
      <x:c r="R2462" s="9" t="n">
        <x:f>IF(AND(T2462=1,G2462="PASS",P2462="FAIL"),1,0)</x:f>
        <x:v>0</x:v>
      </x:c>
      <x:c r="S2462" s="9" t="n">
        <x:f>IF(AND(T2462=1,G2462="FAIL",P2462="PASS"),1,0)</x:f>
        <x:v>1</x:v>
      </x:c>
      <x:c r="T2462" s="9" t="n">
        <x:v>1</x:v>
      </x:c>
      <x:c r="U2462" s="9" t="n">
        <x:v>152</x:v>
      </x:c>
      <x:c r="V2462" s="9" t="str">
        <x:v>MVP/SHACL_GENERATION_PIPELINE/experiments/LUNA_NO_SEMANTIC_VALIDATOR/RUN_01/runs/RUN-I2-048-20260901T100239128972Z/artifacts/attempt_01/candidate_shape.ttl</x:v>
      </x:c>
    </x:row>
    <x:row r="2463" ht="22" customHeight="1">
      <x:c r="A2463" s="10" t="str">
        <x:v>NO_SEMANTIC</x:v>
      </x:c>
      <x:c r="B2463" s="10" t="str">
        <x:v>I2-048</x:v>
      </x:c>
      <x:c r="C2463" s="10" t="str">
        <x:v>I2-048-H-T008</x:v>
      </x:c>
      <x:c r="D2463" s="10" t="str">
        <x:v>RUN_01</x:v>
      </x:c>
      <x:c r="E2463" s="10" t="str">
        <x:v>ORIGINAL_LEDGER</x:v>
      </x:c>
      <x:c r="F2463" s="10" t="str">
        <x:v>PASS</x:v>
      </x:c>
      <x:c r="G2463" s="10" t="str">
        <x:v>FAIL</x:v>
      </x:c>
      <x:c r="H2463" s="10" t="str">
        <x:v>EXECUTED</x:v>
      </x:c>
      <x:c r="I2463" s="10" t="str">
        <x:v>PARSED</x:v>
      </x:c>
      <x:c r="J2463" s="10" t="str">
        <x:v>NO_SEMANTIC_VALIDATOR_DETERMINISTIC_PASS</x:v>
      </x:c>
      <x:c r="K2463" s="10" t="str">
        <x:v>a06bea772f5aec01aeb11daffcf88e170d014d2aba82917ad0742ab2bca074c2</x:v>
      </x:c>
      <x:c r="L2463" s="10" t="str">
        <x:v>historical_three</x:v>
      </x:c>
      <x:c r="M2463" s="10" t="n">
        <x:v>0</x:v>
      </x:c>
      <x:c r="N2463" s="10" t="n">
        <x:v>0</x:v>
      </x:c>
      <x:c r="O2463" s="10" t="n">
        <x:v>1</x:v>
      </x:c>
      <x:c r="P2463" s="9" t="str">
        <x:f>'CaseReview'!U277</x:f>
        <x:v>PASS</x:v>
      </x:c>
      <x:c r="Q2463" s="9" t="n">
        <x:f>IF(AND(T2463=1,G2463=P2463),1,0)</x:f>
        <x:v>0</x:v>
      </x:c>
      <x:c r="R2463" s="9" t="n">
        <x:f>IF(AND(T2463=1,G2463="PASS",P2463="FAIL"),1,0)</x:f>
        <x:v>0</x:v>
      </x:c>
      <x:c r="S2463" s="9" t="n">
        <x:f>IF(AND(T2463=1,G2463="FAIL",P2463="PASS"),1,0)</x:f>
        <x:v>1</x:v>
      </x:c>
      <x:c r="T2463" s="9" t="n">
        <x:v>1</x:v>
      </x:c>
      <x:c r="U2463" s="9" t="n">
        <x:v>152</x:v>
      </x:c>
      <x:c r="V2463" s="9" t="str">
        <x:v>MVP/SHACL_GENERATION_PIPELINE/experiments/LUNA_NO_SEMANTIC_VALIDATOR/RUN_01/runs/RUN-I2-048-20260901T100239128972Z/artifacts/attempt_01/candidate_shape.ttl</x:v>
      </x:c>
    </x:row>
    <x:row r="2464" ht="22" customHeight="1">
      <x:c r="A2464" s="10" t="str">
        <x:v>NO_SEMANTIC</x:v>
      </x:c>
      <x:c r="B2464" s="10" t="str">
        <x:v>I2-048</x:v>
      </x:c>
      <x:c r="C2464" s="10" t="str">
        <x:v>I2-048-H-T009</x:v>
      </x:c>
      <x:c r="D2464" s="10" t="str">
        <x:v>RUN_01</x:v>
      </x:c>
      <x:c r="E2464" s="10" t="str">
        <x:v>ORIGINAL_LEDGER</x:v>
      </x:c>
      <x:c r="F2464" s="10" t="str">
        <x:v>PASS</x:v>
      </x:c>
      <x:c r="G2464" s="10" t="str">
        <x:v>FAIL</x:v>
      </x:c>
      <x:c r="H2464" s="10" t="str">
        <x:v>EXECUTED</x:v>
      </x:c>
      <x:c r="I2464" s="10" t="str">
        <x:v>PARSED</x:v>
      </x:c>
      <x:c r="J2464" s="10" t="str">
        <x:v>NO_SEMANTIC_VALIDATOR_DETERMINISTIC_PASS</x:v>
      </x:c>
      <x:c r="K2464" s="10" t="str">
        <x:v>a06bea772f5aec01aeb11daffcf88e170d014d2aba82917ad0742ab2bca074c2</x:v>
      </x:c>
      <x:c r="L2464" s="10" t="str">
        <x:v>historical_three</x:v>
      </x:c>
      <x:c r="M2464" s="10" t="n">
        <x:v>0</x:v>
      </x:c>
      <x:c r="N2464" s="10" t="n">
        <x:v>0</x:v>
      </x:c>
      <x:c r="O2464" s="10" t="n">
        <x:v>1</x:v>
      </x:c>
      <x:c r="P2464" s="9" t="str">
        <x:f>'CaseReview'!U278</x:f>
        <x:v>PASS</x:v>
      </x:c>
      <x:c r="Q2464" s="9" t="n">
        <x:f>IF(AND(T2464=1,G2464=P2464),1,0)</x:f>
        <x:v>0</x:v>
      </x:c>
      <x:c r="R2464" s="9" t="n">
        <x:f>IF(AND(T2464=1,G2464="PASS",P2464="FAIL"),1,0)</x:f>
        <x:v>0</x:v>
      </x:c>
      <x:c r="S2464" s="9" t="n">
        <x:f>IF(AND(T2464=1,G2464="FAIL",P2464="PASS"),1,0)</x:f>
        <x:v>1</x:v>
      </x:c>
      <x:c r="T2464" s="9" t="n">
        <x:v>1</x:v>
      </x:c>
      <x:c r="U2464" s="9" t="n">
        <x:v>152</x:v>
      </x:c>
      <x:c r="V2464" s="9" t="str">
        <x:v>MVP/SHACL_GENERATION_PIPELINE/experiments/LUNA_NO_SEMANTIC_VALIDATOR/RUN_01/runs/RUN-I2-048-20260901T100239128972Z/artifacts/attempt_01/candidate_shape.ttl</x:v>
      </x:c>
    </x:row>
    <x:row r="2465" ht="22" customHeight="1">
      <x:c r="A2465" s="10" t="str">
        <x:v>NO_SEMANTIC</x:v>
      </x:c>
      <x:c r="B2465" s="10" t="str">
        <x:v>I2-048</x:v>
      </x:c>
      <x:c r="C2465" s="10" t="str">
        <x:v>I2-048-H-T010</x:v>
      </x:c>
      <x:c r="D2465" s="10" t="str">
        <x:v>RUN_01</x:v>
      </x:c>
      <x:c r="E2465" s="10" t="str">
        <x:v>ORIGINAL_LEDGER</x:v>
      </x:c>
      <x:c r="F2465" s="10" t="str">
        <x:v>PASS</x:v>
      </x:c>
      <x:c r="G2465" s="10" t="str">
        <x:v>FAIL</x:v>
      </x:c>
      <x:c r="H2465" s="10" t="str">
        <x:v>EXECUTED</x:v>
      </x:c>
      <x:c r="I2465" s="10" t="str">
        <x:v>PARSED</x:v>
      </x:c>
      <x:c r="J2465" s="10" t="str">
        <x:v>NO_SEMANTIC_VALIDATOR_DETERMINISTIC_PASS</x:v>
      </x:c>
      <x:c r="K2465" s="10" t="str">
        <x:v>a06bea772f5aec01aeb11daffcf88e170d014d2aba82917ad0742ab2bca074c2</x:v>
      </x:c>
      <x:c r="L2465" s="10" t="str">
        <x:v>historical_three</x:v>
      </x:c>
      <x:c r="M2465" s="10" t="n">
        <x:v>0</x:v>
      </x:c>
      <x:c r="N2465" s="10" t="n">
        <x:v>0</x:v>
      </x:c>
      <x:c r="O2465" s="10" t="n">
        <x:v>1</x:v>
      </x:c>
      <x:c r="P2465" s="9" t="str">
        <x:f>'CaseReview'!U279</x:f>
        <x:v>PASS</x:v>
      </x:c>
      <x:c r="Q2465" s="9" t="n">
        <x:f>IF(AND(T2465=1,G2465=P2465),1,0)</x:f>
        <x:v>0</x:v>
      </x:c>
      <x:c r="R2465" s="9" t="n">
        <x:f>IF(AND(T2465=1,G2465="PASS",P2465="FAIL"),1,0)</x:f>
        <x:v>0</x:v>
      </x:c>
      <x:c r="S2465" s="9" t="n">
        <x:f>IF(AND(T2465=1,G2465="FAIL",P2465="PASS"),1,0)</x:f>
        <x:v>1</x:v>
      </x:c>
      <x:c r="T2465" s="9" t="n">
        <x:v>1</x:v>
      </x:c>
      <x:c r="U2465" s="9" t="n">
        <x:v>152</x:v>
      </x:c>
      <x:c r="V2465" s="9" t="str">
        <x:v>MVP/SHACL_GENERATION_PIPELINE/experiments/LUNA_NO_SEMANTIC_VALIDATOR/RUN_01/runs/RUN-I2-048-20260901T100239128972Z/artifacts/attempt_01/candidate_shape.ttl</x:v>
      </x:c>
    </x:row>
    <x:row r="2466" ht="22" customHeight="1">
      <x:c r="A2466" s="10" t="str">
        <x:v>NO_SEMANTIC</x:v>
      </x:c>
      <x:c r="B2466" s="10" t="str">
        <x:v>I2-048</x:v>
      </x:c>
      <x:c r="C2466" s="10" t="str">
        <x:v>I2-048-H-T011</x:v>
      </x:c>
      <x:c r="D2466" s="10" t="str">
        <x:v>RUN_01</x:v>
      </x:c>
      <x:c r="E2466" s="10" t="str">
        <x:v>ORIGINAL_LEDGER</x:v>
      </x:c>
      <x:c r="F2466" s="10" t="str">
        <x:v>PASS</x:v>
      </x:c>
      <x:c r="G2466" s="10" t="str">
        <x:v>FAIL</x:v>
      </x:c>
      <x:c r="H2466" s="10" t="str">
        <x:v>EXECUTED</x:v>
      </x:c>
      <x:c r="I2466" s="10" t="str">
        <x:v>PARSED</x:v>
      </x:c>
      <x:c r="J2466" s="10" t="str">
        <x:v>NO_SEMANTIC_VALIDATOR_DETERMINISTIC_PASS</x:v>
      </x:c>
      <x:c r="K2466" s="10" t="str">
        <x:v>a06bea772f5aec01aeb11daffcf88e170d014d2aba82917ad0742ab2bca074c2</x:v>
      </x:c>
      <x:c r="L2466" s="10" t="str">
        <x:v>historical_three</x:v>
      </x:c>
      <x:c r="M2466" s="10" t="n">
        <x:v>0</x:v>
      </x:c>
      <x:c r="N2466" s="10" t="n">
        <x:v>0</x:v>
      </x:c>
      <x:c r="O2466" s="10" t="n">
        <x:v>1</x:v>
      </x:c>
      <x:c r="P2466" s="9" t="str">
        <x:f>'CaseReview'!U280</x:f>
        <x:v>PASS</x:v>
      </x:c>
      <x:c r="Q2466" s="9" t="n">
        <x:f>IF(AND(T2466=1,G2466=P2466),1,0)</x:f>
        <x:v>0</x:v>
      </x:c>
      <x:c r="R2466" s="9" t="n">
        <x:f>IF(AND(T2466=1,G2466="PASS",P2466="FAIL"),1,0)</x:f>
        <x:v>0</x:v>
      </x:c>
      <x:c r="S2466" s="9" t="n">
        <x:f>IF(AND(T2466=1,G2466="FAIL",P2466="PASS"),1,0)</x:f>
        <x:v>1</x:v>
      </x:c>
      <x:c r="T2466" s="9" t="n">
        <x:v>1</x:v>
      </x:c>
      <x:c r="U2466" s="9" t="n">
        <x:v>152</x:v>
      </x:c>
      <x:c r="V2466" s="9" t="str">
        <x:v>MVP/SHACL_GENERATION_PIPELINE/experiments/LUNA_NO_SEMANTIC_VALIDATOR/RUN_01/runs/RUN-I2-048-20260901T100239128972Z/artifacts/attempt_01/candidate_shape.ttl</x:v>
      </x:c>
    </x:row>
    <x:row r="2467" ht="22" customHeight="1">
      <x:c r="A2467" s="10" t="str">
        <x:v>NO_SEMANTIC</x:v>
      </x:c>
      <x:c r="B2467" s="10" t="str">
        <x:v>I2-048</x:v>
      </x:c>
      <x:c r="C2467" s="10" t="str">
        <x:v>I2-048-H-T012</x:v>
      </x:c>
      <x:c r="D2467" s="10" t="str">
        <x:v>RUN_01</x:v>
      </x:c>
      <x:c r="E2467" s="10" t="str">
        <x:v>ORIGINAL_LEDGER</x:v>
      </x:c>
      <x:c r="F2467" s="10" t="str">
        <x:v>PASS</x:v>
      </x:c>
      <x:c r="G2467" s="10" t="str">
        <x:v>FAIL</x:v>
      </x:c>
      <x:c r="H2467" s="10" t="str">
        <x:v>EXECUTED</x:v>
      </x:c>
      <x:c r="I2467" s="10" t="str">
        <x:v>PARSED</x:v>
      </x:c>
      <x:c r="J2467" s="10" t="str">
        <x:v>NO_SEMANTIC_VALIDATOR_DETERMINISTIC_PASS</x:v>
      </x:c>
      <x:c r="K2467" s="10" t="str">
        <x:v>a06bea772f5aec01aeb11daffcf88e170d014d2aba82917ad0742ab2bca074c2</x:v>
      </x:c>
      <x:c r="L2467" s="10" t="str">
        <x:v>historical_three</x:v>
      </x:c>
      <x:c r="M2467" s="10" t="n">
        <x:v>0</x:v>
      </x:c>
      <x:c r="N2467" s="10" t="n">
        <x:v>0</x:v>
      </x:c>
      <x:c r="O2467" s="10" t="n">
        <x:v>1</x:v>
      </x:c>
      <x:c r="P2467" s="9" t="str">
        <x:f>'CaseReview'!U281</x:f>
        <x:v>PASS</x:v>
      </x:c>
      <x:c r="Q2467" s="9" t="n">
        <x:f>IF(AND(T2467=1,G2467=P2467),1,0)</x:f>
        <x:v>0</x:v>
      </x:c>
      <x:c r="R2467" s="9" t="n">
        <x:f>IF(AND(T2467=1,G2467="PASS",P2467="FAIL"),1,0)</x:f>
        <x:v>0</x:v>
      </x:c>
      <x:c r="S2467" s="9" t="n">
        <x:f>IF(AND(T2467=1,G2467="FAIL",P2467="PASS"),1,0)</x:f>
        <x:v>1</x:v>
      </x:c>
      <x:c r="T2467" s="9" t="n">
        <x:v>1</x:v>
      </x:c>
      <x:c r="U2467" s="9" t="n">
        <x:v>152</x:v>
      </x:c>
      <x:c r="V2467" s="9" t="str">
        <x:v>MVP/SHACL_GENERATION_PIPELINE/experiments/LUNA_NO_SEMANTIC_VALIDATOR/RUN_01/runs/RUN-I2-048-20260901T100239128972Z/artifacts/attempt_01/candidate_shape.ttl</x:v>
      </x:c>
    </x:row>
    <x:row r="2468" ht="22" customHeight="1">
      <x:c r="A2468" s="10" t="str">
        <x:v>NO_SEMANTIC</x:v>
      </x:c>
      <x:c r="B2468" s="10" t="str">
        <x:v>I2-048</x:v>
      </x:c>
      <x:c r="C2468" s="10" t="str">
        <x:v>I2-048-H-T013</x:v>
      </x:c>
      <x:c r="D2468" s="10" t="str">
        <x:v>RUN_01</x:v>
      </x:c>
      <x:c r="E2468" s="10" t="str">
        <x:v>ORIGINAL_LEDGER</x:v>
      </x:c>
      <x:c r="F2468" s="10" t="str">
        <x:v>PASS</x:v>
      </x:c>
      <x:c r="G2468" s="10" t="str">
        <x:v>FAIL</x:v>
      </x:c>
      <x:c r="H2468" s="10" t="str">
        <x:v>EXECUTED</x:v>
      </x:c>
      <x:c r="I2468" s="10" t="str">
        <x:v>PARSED</x:v>
      </x:c>
      <x:c r="J2468" s="10" t="str">
        <x:v>NO_SEMANTIC_VALIDATOR_DETERMINISTIC_PASS</x:v>
      </x:c>
      <x:c r="K2468" s="10" t="str">
        <x:v>a06bea772f5aec01aeb11daffcf88e170d014d2aba82917ad0742ab2bca074c2</x:v>
      </x:c>
      <x:c r="L2468" s="10" t="str">
        <x:v>historical_three</x:v>
      </x:c>
      <x:c r="M2468" s="10" t="n">
        <x:v>0</x:v>
      </x:c>
      <x:c r="N2468" s="10" t="n">
        <x:v>0</x:v>
      </x:c>
      <x:c r="O2468" s="10" t="n">
        <x:v>1</x:v>
      </x:c>
      <x:c r="P2468" s="9" t="str">
        <x:f>'CaseReview'!U282</x:f>
        <x:v>PASS</x:v>
      </x:c>
      <x:c r="Q2468" s="9" t="n">
        <x:f>IF(AND(T2468=1,G2468=P2468),1,0)</x:f>
        <x:v>0</x:v>
      </x:c>
      <x:c r="R2468" s="9" t="n">
        <x:f>IF(AND(T2468=1,G2468="PASS",P2468="FAIL"),1,0)</x:f>
        <x:v>0</x:v>
      </x:c>
      <x:c r="S2468" s="9" t="n">
        <x:f>IF(AND(T2468=1,G2468="FAIL",P2468="PASS"),1,0)</x:f>
        <x:v>1</x:v>
      </x:c>
      <x:c r="T2468" s="9" t="n">
        <x:v>1</x:v>
      </x:c>
      <x:c r="U2468" s="9" t="n">
        <x:v>152</x:v>
      </x:c>
      <x:c r="V2468" s="9" t="str">
        <x:v>MVP/SHACL_GENERATION_PIPELINE/experiments/LUNA_NO_SEMANTIC_VALIDATOR/RUN_01/runs/RUN-I2-048-20260901T100239128972Z/artifacts/attempt_01/candidate_shape.ttl</x:v>
      </x:c>
    </x:row>
    <x:row r="2469" ht="22" customHeight="1">
      <x:c r="A2469" s="10" t="str">
        <x:v>NO_SEMANTIC</x:v>
      </x:c>
      <x:c r="B2469" s="10" t="str">
        <x:v>I2-048</x:v>
      </x:c>
      <x:c r="C2469" s="10" t="str">
        <x:v>I2-048-H-T014</x:v>
      </x:c>
      <x:c r="D2469" s="10" t="str">
        <x:v>RUN_01</x:v>
      </x:c>
      <x:c r="E2469" s="10" t="str">
        <x:v>ORIGINAL_LEDGER</x:v>
      </x:c>
      <x:c r="F2469" s="10" t="str">
        <x:v>PASS</x:v>
      </x:c>
      <x:c r="G2469" s="10" t="str">
        <x:v>FAIL</x:v>
      </x:c>
      <x:c r="H2469" s="10" t="str">
        <x:v>EXECUTED</x:v>
      </x:c>
      <x:c r="I2469" s="10" t="str">
        <x:v>PARSED</x:v>
      </x:c>
      <x:c r="J2469" s="10" t="str">
        <x:v>NO_SEMANTIC_VALIDATOR_DETERMINISTIC_PASS</x:v>
      </x:c>
      <x:c r="K2469" s="10" t="str">
        <x:v>a06bea772f5aec01aeb11daffcf88e170d014d2aba82917ad0742ab2bca074c2</x:v>
      </x:c>
      <x:c r="L2469" s="10" t="str">
        <x:v>historical_three</x:v>
      </x:c>
      <x:c r="M2469" s="10" t="n">
        <x:v>0</x:v>
      </x:c>
      <x:c r="N2469" s="10" t="n">
        <x:v>0</x:v>
      </x:c>
      <x:c r="O2469" s="10" t="n">
        <x:v>1</x:v>
      </x:c>
      <x:c r="P2469" s="9" t="str">
        <x:f>'CaseReview'!U283</x:f>
        <x:v>PASS</x:v>
      </x:c>
      <x:c r="Q2469" s="9" t="n">
        <x:f>IF(AND(T2469=1,G2469=P2469),1,0)</x:f>
        <x:v>0</x:v>
      </x:c>
      <x:c r="R2469" s="9" t="n">
        <x:f>IF(AND(T2469=1,G2469="PASS",P2469="FAIL"),1,0)</x:f>
        <x:v>0</x:v>
      </x:c>
      <x:c r="S2469" s="9" t="n">
        <x:f>IF(AND(T2469=1,G2469="FAIL",P2469="PASS"),1,0)</x:f>
        <x:v>1</x:v>
      </x:c>
      <x:c r="T2469" s="9" t="n">
        <x:v>1</x:v>
      </x:c>
      <x:c r="U2469" s="9" t="n">
        <x:v>152</x:v>
      </x:c>
      <x:c r="V2469" s="9" t="str">
        <x:v>MVP/SHACL_GENERATION_PIPELINE/experiments/LUNA_NO_SEMANTIC_VALIDATOR/RUN_01/runs/RUN-I2-048-20260901T100239128972Z/artifacts/attempt_01/candidate_shape.ttl</x:v>
      </x:c>
    </x:row>
    <x:row r="2470" ht="22" customHeight="1">
      <x:c r="A2470" s="10" t="str">
        <x:v>NO_SEMANTIC</x:v>
      </x:c>
      <x:c r="B2470" s="10" t="str">
        <x:v>I2-048</x:v>
      </x:c>
      <x:c r="C2470" s="10" t="str">
        <x:v>I2-048-H-T015</x:v>
      </x:c>
      <x:c r="D2470" s="10" t="str">
        <x:v>RUN_01</x:v>
      </x:c>
      <x:c r="E2470" s="10" t="str">
        <x:v>ORIGINAL_LEDGER</x:v>
      </x:c>
      <x:c r="F2470" s="10" t="str">
        <x:v>PASS</x:v>
      </x:c>
      <x:c r="G2470" s="10" t="str">
        <x:v>FAIL</x:v>
      </x:c>
      <x:c r="H2470" s="10" t="str">
        <x:v>EXECUTED</x:v>
      </x:c>
      <x:c r="I2470" s="10" t="str">
        <x:v>PARSED</x:v>
      </x:c>
      <x:c r="J2470" s="10" t="str">
        <x:v>NO_SEMANTIC_VALIDATOR_DETERMINISTIC_PASS</x:v>
      </x:c>
      <x:c r="K2470" s="10" t="str">
        <x:v>a06bea772f5aec01aeb11daffcf88e170d014d2aba82917ad0742ab2bca074c2</x:v>
      </x:c>
      <x:c r="L2470" s="10" t="str">
        <x:v>historical_three</x:v>
      </x:c>
      <x:c r="M2470" s="10" t="n">
        <x:v>0</x:v>
      </x:c>
      <x:c r="N2470" s="10" t="n">
        <x:v>0</x:v>
      </x:c>
      <x:c r="O2470" s="10" t="n">
        <x:v>1</x:v>
      </x:c>
      <x:c r="P2470" s="9" t="str">
        <x:f>'CaseReview'!U284</x:f>
        <x:v>PASS</x:v>
      </x:c>
      <x:c r="Q2470" s="9" t="n">
        <x:f>IF(AND(T2470=1,G2470=P2470),1,0)</x:f>
        <x:v>0</x:v>
      </x:c>
      <x:c r="R2470" s="9" t="n">
        <x:f>IF(AND(T2470=1,G2470="PASS",P2470="FAIL"),1,0)</x:f>
        <x:v>0</x:v>
      </x:c>
      <x:c r="S2470" s="9" t="n">
        <x:f>IF(AND(T2470=1,G2470="FAIL",P2470="PASS"),1,0)</x:f>
        <x:v>1</x:v>
      </x:c>
      <x:c r="T2470" s="9" t="n">
        <x:v>1</x:v>
      </x:c>
      <x:c r="U2470" s="9" t="n">
        <x:v>152</x:v>
      </x:c>
      <x:c r="V2470" s="9" t="str">
        <x:v>MVP/SHACL_GENERATION_PIPELINE/experiments/LUNA_NO_SEMANTIC_VALIDATOR/RUN_01/runs/RUN-I2-048-20260901T100239128972Z/artifacts/attempt_01/candidate_shape.ttl</x:v>
      </x:c>
    </x:row>
    <x:row r="2471" ht="22" customHeight="1">
      <x:c r="A2471" s="10" t="str">
        <x:v>NO_SEMANTIC</x:v>
      </x:c>
      <x:c r="B2471" s="10" t="str">
        <x:v>I2-048</x:v>
      </x:c>
      <x:c r="C2471" s="10" t="str">
        <x:v>I2-048-H-T016</x:v>
      </x:c>
      <x:c r="D2471" s="10" t="str">
        <x:v>RUN_01</x:v>
      </x:c>
      <x:c r="E2471" s="10" t="str">
        <x:v>ORIGINAL_LEDGER</x:v>
      </x:c>
      <x:c r="F2471" s="10" t="str">
        <x:v>PASS</x:v>
      </x:c>
      <x:c r="G2471" s="10" t="str">
        <x:v>FAIL</x:v>
      </x:c>
      <x:c r="H2471" s="10" t="str">
        <x:v>EXECUTED</x:v>
      </x:c>
      <x:c r="I2471" s="10" t="str">
        <x:v>PARSED</x:v>
      </x:c>
      <x:c r="J2471" s="10" t="str">
        <x:v>NO_SEMANTIC_VALIDATOR_DETERMINISTIC_PASS</x:v>
      </x:c>
      <x:c r="K2471" s="10" t="str">
        <x:v>a06bea772f5aec01aeb11daffcf88e170d014d2aba82917ad0742ab2bca074c2</x:v>
      </x:c>
      <x:c r="L2471" s="10" t="str">
        <x:v>historical_three</x:v>
      </x:c>
      <x:c r="M2471" s="10" t="n">
        <x:v>0</x:v>
      </x:c>
      <x:c r="N2471" s="10" t="n">
        <x:v>0</x:v>
      </x:c>
      <x:c r="O2471" s="10" t="n">
        <x:v>1</x:v>
      </x:c>
      <x:c r="P2471" s="9" t="str">
        <x:f>'CaseReview'!U285</x:f>
        <x:v>PASS</x:v>
      </x:c>
      <x:c r="Q2471" s="9" t="n">
        <x:f>IF(AND(T2471=1,G2471=P2471),1,0)</x:f>
        <x:v>0</x:v>
      </x:c>
      <x:c r="R2471" s="9" t="n">
        <x:f>IF(AND(T2471=1,G2471="PASS",P2471="FAIL"),1,0)</x:f>
        <x:v>0</x:v>
      </x:c>
      <x:c r="S2471" s="9" t="n">
        <x:f>IF(AND(T2471=1,G2471="FAIL",P2471="PASS"),1,0)</x:f>
        <x:v>1</x:v>
      </x:c>
      <x:c r="T2471" s="9" t="n">
        <x:v>1</x:v>
      </x:c>
      <x:c r="U2471" s="9" t="n">
        <x:v>152</x:v>
      </x:c>
      <x:c r="V2471" s="9" t="str">
        <x:v>MVP/SHACL_GENERATION_PIPELINE/experiments/LUNA_NO_SEMANTIC_VALIDATOR/RUN_01/runs/RUN-I2-048-20260901T100239128972Z/artifacts/attempt_01/candidate_shape.ttl</x:v>
      </x:c>
    </x:row>
    <x:row r="2472" ht="22" customHeight="1">
      <x:c r="A2472" s="10" t="str">
        <x:v>NO_SEMANTIC</x:v>
      </x:c>
      <x:c r="B2472" s="10" t="str">
        <x:v>I2-048</x:v>
      </x:c>
      <x:c r="C2472" s="10" t="str">
        <x:v>I2-048-H-T017</x:v>
      </x:c>
      <x:c r="D2472" s="10" t="str">
        <x:v>RUN_01</x:v>
      </x:c>
      <x:c r="E2472" s="10" t="str">
        <x:v>ORIGINAL_LEDGER</x:v>
      </x:c>
      <x:c r="F2472" s="10" t="str">
        <x:v>PASS</x:v>
      </x:c>
      <x:c r="G2472" s="10" t="str">
        <x:v>FAIL</x:v>
      </x:c>
      <x:c r="H2472" s="10" t="str">
        <x:v>EXECUTED</x:v>
      </x:c>
      <x:c r="I2472" s="10" t="str">
        <x:v>PARSED</x:v>
      </x:c>
      <x:c r="J2472" s="10" t="str">
        <x:v>NO_SEMANTIC_VALIDATOR_DETERMINISTIC_PASS</x:v>
      </x:c>
      <x:c r="K2472" s="10" t="str">
        <x:v>a06bea772f5aec01aeb11daffcf88e170d014d2aba82917ad0742ab2bca074c2</x:v>
      </x:c>
      <x:c r="L2472" s="10" t="str">
        <x:v>historical_three</x:v>
      </x:c>
      <x:c r="M2472" s="10" t="n">
        <x:v>0</x:v>
      </x:c>
      <x:c r="N2472" s="10" t="n">
        <x:v>0</x:v>
      </x:c>
      <x:c r="O2472" s="10" t="n">
        <x:v>1</x:v>
      </x:c>
      <x:c r="P2472" s="9" t="str">
        <x:f>'CaseReview'!U286</x:f>
        <x:v>PASS</x:v>
      </x:c>
      <x:c r="Q2472" s="9" t="n">
        <x:f>IF(AND(T2472=1,G2472=P2472),1,0)</x:f>
        <x:v>0</x:v>
      </x:c>
      <x:c r="R2472" s="9" t="n">
        <x:f>IF(AND(T2472=1,G2472="PASS",P2472="FAIL"),1,0)</x:f>
        <x:v>0</x:v>
      </x:c>
      <x:c r="S2472" s="9" t="n">
        <x:f>IF(AND(T2472=1,G2472="FAIL",P2472="PASS"),1,0)</x:f>
        <x:v>1</x:v>
      </x:c>
      <x:c r="T2472" s="9" t="n">
        <x:v>1</x:v>
      </x:c>
      <x:c r="U2472" s="9" t="n">
        <x:v>152</x:v>
      </x:c>
      <x:c r="V2472" s="9" t="str">
        <x:v>MVP/SHACL_GENERATION_PIPELINE/experiments/LUNA_NO_SEMANTIC_VALIDATOR/RUN_01/runs/RUN-I2-048-20260901T100239128972Z/artifacts/attempt_01/candidate_shape.ttl</x:v>
      </x:c>
    </x:row>
    <x:row r="2473" ht="22" customHeight="1">
      <x:c r="A2473" s="10" t="str">
        <x:v>NO_SEMANTIC</x:v>
      </x:c>
      <x:c r="B2473" s="10" t="str">
        <x:v>I2-048</x:v>
      </x:c>
      <x:c r="C2473" s="10" t="str">
        <x:v>I2-048-H-T018</x:v>
      </x:c>
      <x:c r="D2473" s="10" t="str">
        <x:v>RUN_01</x:v>
      </x:c>
      <x:c r="E2473" s="10" t="str">
        <x:v>ORIGINAL_LEDGER</x:v>
      </x:c>
      <x:c r="F2473" s="10" t="str">
        <x:v>PASS</x:v>
      </x:c>
      <x:c r="G2473" s="10" t="str">
        <x:v>FAIL</x:v>
      </x:c>
      <x:c r="H2473" s="10" t="str">
        <x:v>EXECUTED</x:v>
      </x:c>
      <x:c r="I2473" s="10" t="str">
        <x:v>PARSED</x:v>
      </x:c>
      <x:c r="J2473" s="10" t="str">
        <x:v>NO_SEMANTIC_VALIDATOR_DETERMINISTIC_PASS</x:v>
      </x:c>
      <x:c r="K2473" s="10" t="str">
        <x:v>a06bea772f5aec01aeb11daffcf88e170d014d2aba82917ad0742ab2bca074c2</x:v>
      </x:c>
      <x:c r="L2473" s="10" t="str">
        <x:v>historical_three</x:v>
      </x:c>
      <x:c r="M2473" s="10" t="n">
        <x:v>0</x:v>
      </x:c>
      <x:c r="N2473" s="10" t="n">
        <x:v>0</x:v>
      </x:c>
      <x:c r="O2473" s="10" t="n">
        <x:v>1</x:v>
      </x:c>
      <x:c r="P2473" s="9" t="str">
        <x:f>'CaseReview'!U287</x:f>
        <x:v>PASS</x:v>
      </x:c>
      <x:c r="Q2473" s="9" t="n">
        <x:f>IF(AND(T2473=1,G2473=P2473),1,0)</x:f>
        <x:v>0</x:v>
      </x:c>
      <x:c r="R2473" s="9" t="n">
        <x:f>IF(AND(T2473=1,G2473="PASS",P2473="FAIL"),1,0)</x:f>
        <x:v>0</x:v>
      </x:c>
      <x:c r="S2473" s="9" t="n">
        <x:f>IF(AND(T2473=1,G2473="FAIL",P2473="PASS"),1,0)</x:f>
        <x:v>1</x:v>
      </x:c>
      <x:c r="T2473" s="9" t="n">
        <x:v>1</x:v>
      </x:c>
      <x:c r="U2473" s="9" t="n">
        <x:v>152</x:v>
      </x:c>
      <x:c r="V2473" s="9" t="str">
        <x:v>MVP/SHACL_GENERATION_PIPELINE/experiments/LUNA_NO_SEMANTIC_VALIDATOR/RUN_01/runs/RUN-I2-048-20260901T100239128972Z/artifacts/attempt_01/candidate_shape.ttl</x:v>
      </x:c>
    </x:row>
    <x:row r="2474" ht="22" customHeight="1">
      <x:c r="A2474" s="10" t="str">
        <x:v>NO_SEMANTIC</x:v>
      </x:c>
      <x:c r="B2474" s="10" t="str">
        <x:v>I2-048</x:v>
      </x:c>
      <x:c r="C2474" s="10" t="str">
        <x:v>I2-048-H-T019</x:v>
      </x:c>
      <x:c r="D2474" s="10" t="str">
        <x:v>RUN_01</x:v>
      </x:c>
      <x:c r="E2474" s="10" t="str">
        <x:v>ORIGINAL_LEDGER</x:v>
      </x:c>
      <x:c r="F2474" s="10" t="str">
        <x:v>PASS</x:v>
      </x:c>
      <x:c r="G2474" s="10" t="str">
        <x:v>FAIL</x:v>
      </x:c>
      <x:c r="H2474" s="10" t="str">
        <x:v>EXECUTED</x:v>
      </x:c>
      <x:c r="I2474" s="10" t="str">
        <x:v>PARSED</x:v>
      </x:c>
      <x:c r="J2474" s="10" t="str">
        <x:v>NO_SEMANTIC_VALIDATOR_DETERMINISTIC_PASS</x:v>
      </x:c>
      <x:c r="K2474" s="10" t="str">
        <x:v>a06bea772f5aec01aeb11daffcf88e170d014d2aba82917ad0742ab2bca074c2</x:v>
      </x:c>
      <x:c r="L2474" s="10" t="str">
        <x:v>historical_three</x:v>
      </x:c>
      <x:c r="M2474" s="10" t="n">
        <x:v>0</x:v>
      </x:c>
      <x:c r="N2474" s="10" t="n">
        <x:v>0</x:v>
      </x:c>
      <x:c r="O2474" s="10" t="n">
        <x:v>1</x:v>
      </x:c>
      <x:c r="P2474" s="9" t="str">
        <x:f>'CaseReview'!U288</x:f>
        <x:v>PASS</x:v>
      </x:c>
      <x:c r="Q2474" s="9" t="n">
        <x:f>IF(AND(T2474=1,G2474=P2474),1,0)</x:f>
        <x:v>0</x:v>
      </x:c>
      <x:c r="R2474" s="9" t="n">
        <x:f>IF(AND(T2474=1,G2474="PASS",P2474="FAIL"),1,0)</x:f>
        <x:v>0</x:v>
      </x:c>
      <x:c r="S2474" s="9" t="n">
        <x:f>IF(AND(T2474=1,G2474="FAIL",P2474="PASS"),1,0)</x:f>
        <x:v>1</x:v>
      </x:c>
      <x:c r="T2474" s="9" t="n">
        <x:v>1</x:v>
      </x:c>
      <x:c r="U2474" s="9" t="n">
        <x:v>152</x:v>
      </x:c>
      <x:c r="V2474" s="9" t="str">
        <x:v>MVP/SHACL_GENERATION_PIPELINE/experiments/LUNA_NO_SEMANTIC_VALIDATOR/RUN_01/runs/RUN-I2-048-20260901T100239128972Z/artifacts/attempt_01/candidate_shape.ttl</x:v>
      </x:c>
    </x:row>
    <x:row r="2475" ht="22" customHeight="1">
      <x:c r="A2475" s="10" t="str">
        <x:v>NO_SEMANTIC</x:v>
      </x:c>
      <x:c r="B2475" s="10" t="str">
        <x:v>I2-048</x:v>
      </x:c>
      <x:c r="C2475" s="10" t="str">
        <x:v>I2-048-H-T020</x:v>
      </x:c>
      <x:c r="D2475" s="10" t="str">
        <x:v>RUN_01</x:v>
      </x:c>
      <x:c r="E2475" s="10" t="str">
        <x:v>ORIGINAL_LEDGER</x:v>
      </x:c>
      <x:c r="F2475" s="10" t="str">
        <x:v>PASS</x:v>
      </x:c>
      <x:c r="G2475" s="10" t="str">
        <x:v>FAIL</x:v>
      </x:c>
      <x:c r="H2475" s="10" t="str">
        <x:v>EXECUTED</x:v>
      </x:c>
      <x:c r="I2475" s="10" t="str">
        <x:v>PARSED</x:v>
      </x:c>
      <x:c r="J2475" s="10" t="str">
        <x:v>NO_SEMANTIC_VALIDATOR_DETERMINISTIC_PASS</x:v>
      </x:c>
      <x:c r="K2475" s="10" t="str">
        <x:v>a06bea772f5aec01aeb11daffcf88e170d014d2aba82917ad0742ab2bca074c2</x:v>
      </x:c>
      <x:c r="L2475" s="10" t="str">
        <x:v>historical_three</x:v>
      </x:c>
      <x:c r="M2475" s="10" t="n">
        <x:v>0</x:v>
      </x:c>
      <x:c r="N2475" s="10" t="n">
        <x:v>0</x:v>
      </x:c>
      <x:c r="O2475" s="10" t="n">
        <x:v>1</x:v>
      </x:c>
      <x:c r="P2475" s="9" t="str">
        <x:f>'CaseReview'!U289</x:f>
        <x:v>PASS</x:v>
      </x:c>
      <x:c r="Q2475" s="9" t="n">
        <x:f>IF(AND(T2475=1,G2475=P2475),1,0)</x:f>
        <x:v>0</x:v>
      </x:c>
      <x:c r="R2475" s="9" t="n">
        <x:f>IF(AND(T2475=1,G2475="PASS",P2475="FAIL"),1,0)</x:f>
        <x:v>0</x:v>
      </x:c>
      <x:c r="S2475" s="9" t="n">
        <x:f>IF(AND(T2475=1,G2475="FAIL",P2475="PASS"),1,0)</x:f>
        <x:v>1</x:v>
      </x:c>
      <x:c r="T2475" s="9" t="n">
        <x:v>1</x:v>
      </x:c>
      <x:c r="U2475" s="9" t="n">
        <x:v>152</x:v>
      </x:c>
      <x:c r="V2475" s="9" t="str">
        <x:v>MVP/SHACL_GENERATION_PIPELINE/experiments/LUNA_NO_SEMANTIC_VALIDATOR/RUN_01/runs/RUN-I2-048-20260901T100239128972Z/artifacts/attempt_01/candidate_shape.ttl</x:v>
      </x:c>
    </x:row>
    <x:row r="2476" ht="22" customHeight="1">
      <x:c r="A2476" s="10" t="str">
        <x:v>NO_SEMANTIC</x:v>
      </x:c>
      <x:c r="B2476" s="10" t="str">
        <x:v>I2-048</x:v>
      </x:c>
      <x:c r="C2476" s="10" t="str">
        <x:v>I2-048-H-T021</x:v>
      </x:c>
      <x:c r="D2476" s="10" t="str">
        <x:v>RUN_01</x:v>
      </x:c>
      <x:c r="E2476" s="10" t="str">
        <x:v>ORIGINAL_LEDGER</x:v>
      </x:c>
      <x:c r="F2476" s="10" t="str">
        <x:v>PASS</x:v>
      </x:c>
      <x:c r="G2476" s="10" t="str">
        <x:v>FAIL</x:v>
      </x:c>
      <x:c r="H2476" s="10" t="str">
        <x:v>EXECUTED</x:v>
      </x:c>
      <x:c r="I2476" s="10" t="str">
        <x:v>PARSED</x:v>
      </x:c>
      <x:c r="J2476" s="10" t="str">
        <x:v>NO_SEMANTIC_VALIDATOR_DETERMINISTIC_PASS</x:v>
      </x:c>
      <x:c r="K2476" s="10" t="str">
        <x:v>a06bea772f5aec01aeb11daffcf88e170d014d2aba82917ad0742ab2bca074c2</x:v>
      </x:c>
      <x:c r="L2476" s="10" t="str">
        <x:v>historical_three</x:v>
      </x:c>
      <x:c r="M2476" s="10" t="n">
        <x:v>0</x:v>
      </x:c>
      <x:c r="N2476" s="10" t="n">
        <x:v>0</x:v>
      </x:c>
      <x:c r="O2476" s="10" t="n">
        <x:v>1</x:v>
      </x:c>
      <x:c r="P2476" s="9" t="str">
        <x:f>'CaseReview'!U290</x:f>
        <x:v>PASS</x:v>
      </x:c>
      <x:c r="Q2476" s="9" t="n">
        <x:f>IF(AND(T2476=1,G2476=P2476),1,0)</x:f>
        <x:v>0</x:v>
      </x:c>
      <x:c r="R2476" s="9" t="n">
        <x:f>IF(AND(T2476=1,G2476="PASS",P2476="FAIL"),1,0)</x:f>
        <x:v>0</x:v>
      </x:c>
      <x:c r="S2476" s="9" t="n">
        <x:f>IF(AND(T2476=1,G2476="FAIL",P2476="PASS"),1,0)</x:f>
        <x:v>1</x:v>
      </x:c>
      <x:c r="T2476" s="9" t="n">
        <x:v>1</x:v>
      </x:c>
      <x:c r="U2476" s="9" t="n">
        <x:v>152</x:v>
      </x:c>
      <x:c r="V2476" s="9" t="str">
        <x:v>MVP/SHACL_GENERATION_PIPELINE/experiments/LUNA_NO_SEMANTIC_VALIDATOR/RUN_01/runs/RUN-I2-048-20260901T100239128972Z/artifacts/attempt_01/candidate_shape.ttl</x:v>
      </x:c>
    </x:row>
    <x:row r="2477" ht="22" customHeight="1">
      <x:c r="A2477" s="10" t="str">
        <x:v>NO_SEMANTIC</x:v>
      </x:c>
      <x:c r="B2477" s="10" t="str">
        <x:v>I2-048</x:v>
      </x:c>
      <x:c r="C2477" s="10" t="str">
        <x:v>I2-048-H-T022</x:v>
      </x:c>
      <x:c r="D2477" s="10" t="str">
        <x:v>RUN_01</x:v>
      </x:c>
      <x:c r="E2477" s="10" t="str">
        <x:v>ORIGINAL_LEDGER</x:v>
      </x:c>
      <x:c r="F2477" s="10" t="str">
        <x:v>PASS</x:v>
      </x:c>
      <x:c r="G2477" s="10" t="str">
        <x:v>FAIL</x:v>
      </x:c>
      <x:c r="H2477" s="10" t="str">
        <x:v>EXECUTED</x:v>
      </x:c>
      <x:c r="I2477" s="10" t="str">
        <x:v>PARSED</x:v>
      </x:c>
      <x:c r="J2477" s="10" t="str">
        <x:v>NO_SEMANTIC_VALIDATOR_DETERMINISTIC_PASS</x:v>
      </x:c>
      <x:c r="K2477" s="10" t="str">
        <x:v>a06bea772f5aec01aeb11daffcf88e170d014d2aba82917ad0742ab2bca074c2</x:v>
      </x:c>
      <x:c r="L2477" s="10" t="str">
        <x:v>historical_three</x:v>
      </x:c>
      <x:c r="M2477" s="10" t="n">
        <x:v>0</x:v>
      </x:c>
      <x:c r="N2477" s="10" t="n">
        <x:v>0</x:v>
      </x:c>
      <x:c r="O2477" s="10" t="n">
        <x:v>1</x:v>
      </x:c>
      <x:c r="P2477" s="9" t="str">
        <x:f>'CaseReview'!U291</x:f>
        <x:v>PASS</x:v>
      </x:c>
      <x:c r="Q2477" s="9" t="n">
        <x:f>IF(AND(T2477=1,G2477=P2477),1,0)</x:f>
        <x:v>0</x:v>
      </x:c>
      <x:c r="R2477" s="9" t="n">
        <x:f>IF(AND(T2477=1,G2477="PASS",P2477="FAIL"),1,0)</x:f>
        <x:v>0</x:v>
      </x:c>
      <x:c r="S2477" s="9" t="n">
        <x:f>IF(AND(T2477=1,G2477="FAIL",P2477="PASS"),1,0)</x:f>
        <x:v>1</x:v>
      </x:c>
      <x:c r="T2477" s="9" t="n">
        <x:v>1</x:v>
      </x:c>
      <x:c r="U2477" s="9" t="n">
        <x:v>152</x:v>
      </x:c>
      <x:c r="V2477" s="9" t="str">
        <x:v>MVP/SHACL_GENERATION_PIPELINE/experiments/LUNA_NO_SEMANTIC_VALIDATOR/RUN_01/runs/RUN-I2-048-20260901T100239128972Z/artifacts/attempt_01/candidate_shape.ttl</x:v>
      </x:c>
    </x:row>
    <x:row r="2478" ht="22" customHeight="1">
      <x:c r="A2478" s="10" t="str">
        <x:v>NO_SEMANTIC</x:v>
      </x:c>
      <x:c r="B2478" s="10" t="str">
        <x:v>I2-048</x:v>
      </x:c>
      <x:c r="C2478" s="10" t="str">
        <x:v>I2-048-H-T023</x:v>
      </x:c>
      <x:c r="D2478" s="10" t="str">
        <x:v>RUN_01</x:v>
      </x:c>
      <x:c r="E2478" s="10" t="str">
        <x:v>ORIGINAL_LEDGER</x:v>
      </x:c>
      <x:c r="F2478" s="10" t="str">
        <x:v>PASS</x:v>
      </x:c>
      <x:c r="G2478" s="10" t="str">
        <x:v>FAIL</x:v>
      </x:c>
      <x:c r="H2478" s="10" t="str">
        <x:v>EXECUTED</x:v>
      </x:c>
      <x:c r="I2478" s="10" t="str">
        <x:v>PARSED</x:v>
      </x:c>
      <x:c r="J2478" s="10" t="str">
        <x:v>NO_SEMANTIC_VALIDATOR_DETERMINISTIC_PASS</x:v>
      </x:c>
      <x:c r="K2478" s="10" t="str">
        <x:v>a06bea772f5aec01aeb11daffcf88e170d014d2aba82917ad0742ab2bca074c2</x:v>
      </x:c>
      <x:c r="L2478" s="10" t="str">
        <x:v>historical_three</x:v>
      </x:c>
      <x:c r="M2478" s="10" t="n">
        <x:v>0</x:v>
      </x:c>
      <x:c r="N2478" s="10" t="n">
        <x:v>0</x:v>
      </x:c>
      <x:c r="O2478" s="10" t="n">
        <x:v>1</x:v>
      </x:c>
      <x:c r="P2478" s="9" t="str">
        <x:f>'CaseReview'!U292</x:f>
        <x:v>PASS</x:v>
      </x:c>
      <x:c r="Q2478" s="9" t="n">
        <x:f>IF(AND(T2478=1,G2478=P2478),1,0)</x:f>
        <x:v>0</x:v>
      </x:c>
      <x:c r="R2478" s="9" t="n">
        <x:f>IF(AND(T2478=1,G2478="PASS",P2478="FAIL"),1,0)</x:f>
        <x:v>0</x:v>
      </x:c>
      <x:c r="S2478" s="9" t="n">
        <x:f>IF(AND(T2478=1,G2478="FAIL",P2478="PASS"),1,0)</x:f>
        <x:v>1</x:v>
      </x:c>
      <x:c r="T2478" s="9" t="n">
        <x:v>1</x:v>
      </x:c>
      <x:c r="U2478" s="9" t="n">
        <x:v>152</x:v>
      </x:c>
      <x:c r="V2478" s="9" t="str">
        <x:v>MVP/SHACL_GENERATION_PIPELINE/experiments/LUNA_NO_SEMANTIC_VALIDATOR/RUN_01/runs/RUN-I2-048-20260901T100239128972Z/artifacts/attempt_01/candidate_shape.ttl</x:v>
      </x:c>
    </x:row>
    <x:row r="2479" ht="22" customHeight="1">
      <x:c r="A2479" s="10" t="str">
        <x:v>NO_SEMANTIC</x:v>
      </x:c>
      <x:c r="B2479" s="10" t="str">
        <x:v>I2-048</x:v>
      </x:c>
      <x:c r="C2479" s="10" t="str">
        <x:v>I2-048-H-T024</x:v>
      </x:c>
      <x:c r="D2479" s="10" t="str">
        <x:v>RUN_01</x:v>
      </x:c>
      <x:c r="E2479" s="10" t="str">
        <x:v>ORIGINAL_LEDGER</x:v>
      </x:c>
      <x:c r="F2479" s="10" t="str">
        <x:v>PASS</x:v>
      </x:c>
      <x:c r="G2479" s="10" t="str">
        <x:v>FAIL</x:v>
      </x:c>
      <x:c r="H2479" s="10" t="str">
        <x:v>EXECUTED</x:v>
      </x:c>
      <x:c r="I2479" s="10" t="str">
        <x:v>PARSED</x:v>
      </x:c>
      <x:c r="J2479" s="10" t="str">
        <x:v>NO_SEMANTIC_VALIDATOR_DETERMINISTIC_PASS</x:v>
      </x:c>
      <x:c r="K2479" s="10" t="str">
        <x:v>a06bea772f5aec01aeb11daffcf88e170d014d2aba82917ad0742ab2bca074c2</x:v>
      </x:c>
      <x:c r="L2479" s="10" t="str">
        <x:v>historical_three</x:v>
      </x:c>
      <x:c r="M2479" s="10" t="n">
        <x:v>0</x:v>
      </x:c>
      <x:c r="N2479" s="10" t="n">
        <x:v>0</x:v>
      </x:c>
      <x:c r="O2479" s="10" t="n">
        <x:v>1</x:v>
      </x:c>
      <x:c r="P2479" s="9" t="str">
        <x:f>'CaseReview'!U293</x:f>
        <x:v>PASS</x:v>
      </x:c>
      <x:c r="Q2479" s="9" t="n">
        <x:f>IF(AND(T2479=1,G2479=P2479),1,0)</x:f>
        <x:v>0</x:v>
      </x:c>
      <x:c r="R2479" s="9" t="n">
        <x:f>IF(AND(T2479=1,G2479="PASS",P2479="FAIL"),1,0)</x:f>
        <x:v>0</x:v>
      </x:c>
      <x:c r="S2479" s="9" t="n">
        <x:f>IF(AND(T2479=1,G2479="FAIL",P2479="PASS"),1,0)</x:f>
        <x:v>1</x:v>
      </x:c>
      <x:c r="T2479" s="9" t="n">
        <x:v>1</x:v>
      </x:c>
      <x:c r="U2479" s="9" t="n">
        <x:v>152</x:v>
      </x:c>
      <x:c r="V2479" s="9" t="str">
        <x:v>MVP/SHACL_GENERATION_PIPELINE/experiments/LUNA_NO_SEMANTIC_VALIDATOR/RUN_01/runs/RUN-I2-048-20260901T100239128972Z/artifacts/attempt_01/candidate_shape.ttl</x:v>
      </x:c>
    </x:row>
    <x:row r="2480" ht="22" customHeight="1">
      <x:c r="A2480" s="10" t="str">
        <x:v>NO_SEMANTIC</x:v>
      </x:c>
      <x:c r="B2480" s="10" t="str">
        <x:v>I2-048</x:v>
      </x:c>
      <x:c r="C2480" s="10" t="str">
        <x:v>I2-048-H-T025</x:v>
      </x:c>
      <x:c r="D2480" s="10" t="str">
        <x:v>RUN_01</x:v>
      </x:c>
      <x:c r="E2480" s="10" t="str">
        <x:v>ORIGINAL_LEDGER</x:v>
      </x:c>
      <x:c r="F2480" s="10" t="str">
        <x:v>PASS</x:v>
      </x:c>
      <x:c r="G2480" s="10" t="str">
        <x:v>FAIL</x:v>
      </x:c>
      <x:c r="H2480" s="10" t="str">
        <x:v>EXECUTED</x:v>
      </x:c>
      <x:c r="I2480" s="10" t="str">
        <x:v>PARSED</x:v>
      </x:c>
      <x:c r="J2480" s="10" t="str">
        <x:v>NO_SEMANTIC_VALIDATOR_DETERMINISTIC_PASS</x:v>
      </x:c>
      <x:c r="K2480" s="10" t="str">
        <x:v>a06bea772f5aec01aeb11daffcf88e170d014d2aba82917ad0742ab2bca074c2</x:v>
      </x:c>
      <x:c r="L2480" s="10" t="str">
        <x:v>historical_three</x:v>
      </x:c>
      <x:c r="M2480" s="10" t="n">
        <x:v>0</x:v>
      </x:c>
      <x:c r="N2480" s="10" t="n">
        <x:v>0</x:v>
      </x:c>
      <x:c r="O2480" s="10" t="n">
        <x:v>1</x:v>
      </x:c>
      <x:c r="P2480" s="9" t="str">
        <x:f>'CaseReview'!U294</x:f>
        <x:v>PASS</x:v>
      </x:c>
      <x:c r="Q2480" s="9" t="n">
        <x:f>IF(AND(T2480=1,G2480=P2480),1,0)</x:f>
        <x:v>0</x:v>
      </x:c>
      <x:c r="R2480" s="9" t="n">
        <x:f>IF(AND(T2480=1,G2480="PASS",P2480="FAIL"),1,0)</x:f>
        <x:v>0</x:v>
      </x:c>
      <x:c r="S2480" s="9" t="n">
        <x:f>IF(AND(T2480=1,G2480="FAIL",P2480="PASS"),1,0)</x:f>
        <x:v>1</x:v>
      </x:c>
      <x:c r="T2480" s="9" t="n">
        <x:v>1</x:v>
      </x:c>
      <x:c r="U2480" s="9" t="n">
        <x:v>152</x:v>
      </x:c>
      <x:c r="V2480" s="9" t="str">
        <x:v>MVP/SHACL_GENERATION_PIPELINE/experiments/LUNA_NO_SEMANTIC_VALIDATOR/RUN_01/runs/RUN-I2-048-20260901T100239128972Z/artifacts/attempt_01/candidate_shape.ttl</x:v>
      </x:c>
    </x:row>
    <x:row r="2481" ht="22" customHeight="1">
      <x:c r="A2481" s="10" t="str">
        <x:v>NO_SEMANTIC</x:v>
      </x:c>
      <x:c r="B2481" s="10" t="str">
        <x:v>I2-048</x:v>
      </x:c>
      <x:c r="C2481" s="10" t="str">
        <x:v>I2-048-H-T026</x:v>
      </x:c>
      <x:c r="D2481" s="10" t="str">
        <x:v>RUN_01</x:v>
      </x:c>
      <x:c r="E2481" s="10" t="str">
        <x:v>ORIGINAL_LEDGER</x:v>
      </x:c>
      <x:c r="F2481" s="10" t="str">
        <x:v>PASS</x:v>
      </x:c>
      <x:c r="G2481" s="10" t="str">
        <x:v>FAIL</x:v>
      </x:c>
      <x:c r="H2481" s="10" t="str">
        <x:v>EXECUTED</x:v>
      </x:c>
      <x:c r="I2481" s="10" t="str">
        <x:v>PARSED</x:v>
      </x:c>
      <x:c r="J2481" s="10" t="str">
        <x:v>NO_SEMANTIC_VALIDATOR_DETERMINISTIC_PASS</x:v>
      </x:c>
      <x:c r="K2481" s="10" t="str">
        <x:v>a06bea772f5aec01aeb11daffcf88e170d014d2aba82917ad0742ab2bca074c2</x:v>
      </x:c>
      <x:c r="L2481" s="10" t="str">
        <x:v>historical_three</x:v>
      </x:c>
      <x:c r="M2481" s="10" t="n">
        <x:v>0</x:v>
      </x:c>
      <x:c r="N2481" s="10" t="n">
        <x:v>0</x:v>
      </x:c>
      <x:c r="O2481" s="10" t="n">
        <x:v>1</x:v>
      </x:c>
      <x:c r="P2481" s="9" t="str">
        <x:f>'CaseReview'!U295</x:f>
        <x:v>PASS</x:v>
      </x:c>
      <x:c r="Q2481" s="9" t="n">
        <x:f>IF(AND(T2481=1,G2481=P2481),1,0)</x:f>
        <x:v>0</x:v>
      </x:c>
      <x:c r="R2481" s="9" t="n">
        <x:f>IF(AND(T2481=1,G2481="PASS",P2481="FAIL"),1,0)</x:f>
        <x:v>0</x:v>
      </x:c>
      <x:c r="S2481" s="9" t="n">
        <x:f>IF(AND(T2481=1,G2481="FAIL",P2481="PASS"),1,0)</x:f>
        <x:v>1</x:v>
      </x:c>
      <x:c r="T2481" s="9" t="n">
        <x:v>1</x:v>
      </x:c>
      <x:c r="U2481" s="9" t="n">
        <x:v>152</x:v>
      </x:c>
      <x:c r="V2481" s="9" t="str">
        <x:v>MVP/SHACL_GENERATION_PIPELINE/experiments/LUNA_NO_SEMANTIC_VALIDATOR/RUN_01/runs/RUN-I2-048-20260901T100239128972Z/artifacts/attempt_01/candidate_shape.ttl</x:v>
      </x:c>
    </x:row>
    <x:row r="2482" ht="22" customHeight="1">
      <x:c r="A2482" s="10" t="str">
        <x:v>NO_SEMANTIC</x:v>
      </x:c>
      <x:c r="B2482" s="10" t="str">
        <x:v>I2-048</x:v>
      </x:c>
      <x:c r="C2482" s="10" t="str">
        <x:v>I2-048-H-T027</x:v>
      </x:c>
      <x:c r="D2482" s="10" t="str">
        <x:v>RUN_01</x:v>
      </x:c>
      <x:c r="E2482" s="10" t="str">
        <x:v>ORIGINAL_LEDGER</x:v>
      </x:c>
      <x:c r="F2482" s="10" t="str">
        <x:v>PASS</x:v>
      </x:c>
      <x:c r="G2482" s="10" t="str">
        <x:v>FAIL</x:v>
      </x:c>
      <x:c r="H2482" s="10" t="str">
        <x:v>EXECUTED</x:v>
      </x:c>
      <x:c r="I2482" s="10" t="str">
        <x:v>PARSED</x:v>
      </x:c>
      <x:c r="J2482" s="10" t="str">
        <x:v>NO_SEMANTIC_VALIDATOR_DETERMINISTIC_PASS</x:v>
      </x:c>
      <x:c r="K2482" s="10" t="str">
        <x:v>a06bea772f5aec01aeb11daffcf88e170d014d2aba82917ad0742ab2bca074c2</x:v>
      </x:c>
      <x:c r="L2482" s="10" t="str">
        <x:v>historical_three</x:v>
      </x:c>
      <x:c r="M2482" s="10" t="n">
        <x:v>0</x:v>
      </x:c>
      <x:c r="N2482" s="10" t="n">
        <x:v>0</x:v>
      </x:c>
      <x:c r="O2482" s="10" t="n">
        <x:v>1</x:v>
      </x:c>
      <x:c r="P2482" s="9" t="str">
        <x:f>'CaseReview'!U296</x:f>
        <x:v>PASS</x:v>
      </x:c>
      <x:c r="Q2482" s="9" t="n">
        <x:f>IF(AND(T2482=1,G2482=P2482),1,0)</x:f>
        <x:v>0</x:v>
      </x:c>
      <x:c r="R2482" s="9" t="n">
        <x:f>IF(AND(T2482=1,G2482="PASS",P2482="FAIL"),1,0)</x:f>
        <x:v>0</x:v>
      </x:c>
      <x:c r="S2482" s="9" t="n">
        <x:f>IF(AND(T2482=1,G2482="FAIL",P2482="PASS"),1,0)</x:f>
        <x:v>1</x:v>
      </x:c>
      <x:c r="T2482" s="9" t="n">
        <x:v>1</x:v>
      </x:c>
      <x:c r="U2482" s="9" t="n">
        <x:v>152</x:v>
      </x:c>
      <x:c r="V2482" s="9" t="str">
        <x:v>MVP/SHACL_GENERATION_PIPELINE/experiments/LUNA_NO_SEMANTIC_VALIDATOR/RUN_01/runs/RUN-I2-048-20260901T100239128972Z/artifacts/attempt_01/candidate_shape.ttl</x:v>
      </x:c>
    </x:row>
    <x:row r="2483" ht="22" customHeight="1">
      <x:c r="A2483" s="10" t="str">
        <x:v>NO_SEMANTIC</x:v>
      </x:c>
      <x:c r="B2483" s="10" t="str">
        <x:v>I2-048</x:v>
      </x:c>
      <x:c r="C2483" s="10" t="str">
        <x:v>I2-048-H-T028</x:v>
      </x:c>
      <x:c r="D2483" s="10" t="str">
        <x:v>RUN_01</x:v>
      </x:c>
      <x:c r="E2483" s="10" t="str">
        <x:v>ORIGINAL_LEDGER</x:v>
      </x:c>
      <x:c r="F2483" s="10" t="str">
        <x:v>PASS</x:v>
      </x:c>
      <x:c r="G2483" s="10" t="str">
        <x:v>FAIL</x:v>
      </x:c>
      <x:c r="H2483" s="10" t="str">
        <x:v>EXECUTED</x:v>
      </x:c>
      <x:c r="I2483" s="10" t="str">
        <x:v>PARSED</x:v>
      </x:c>
      <x:c r="J2483" s="10" t="str">
        <x:v>NO_SEMANTIC_VALIDATOR_DETERMINISTIC_PASS</x:v>
      </x:c>
      <x:c r="K2483" s="10" t="str">
        <x:v>a06bea772f5aec01aeb11daffcf88e170d014d2aba82917ad0742ab2bca074c2</x:v>
      </x:c>
      <x:c r="L2483" s="10" t="str">
        <x:v>historical_three</x:v>
      </x:c>
      <x:c r="M2483" s="10" t="n">
        <x:v>0</x:v>
      </x:c>
      <x:c r="N2483" s="10" t="n">
        <x:v>0</x:v>
      </x:c>
      <x:c r="O2483" s="10" t="n">
        <x:v>1</x:v>
      </x:c>
      <x:c r="P2483" s="9" t="str">
        <x:f>'CaseReview'!U297</x:f>
        <x:v>PASS</x:v>
      </x:c>
      <x:c r="Q2483" s="9" t="n">
        <x:f>IF(AND(T2483=1,G2483=P2483),1,0)</x:f>
        <x:v>0</x:v>
      </x:c>
      <x:c r="R2483" s="9" t="n">
        <x:f>IF(AND(T2483=1,G2483="PASS",P2483="FAIL"),1,0)</x:f>
        <x:v>0</x:v>
      </x:c>
      <x:c r="S2483" s="9" t="n">
        <x:f>IF(AND(T2483=1,G2483="FAIL",P2483="PASS"),1,0)</x:f>
        <x:v>1</x:v>
      </x:c>
      <x:c r="T2483" s="9" t="n">
        <x:v>1</x:v>
      </x:c>
      <x:c r="U2483" s="9" t="n">
        <x:v>152</x:v>
      </x:c>
      <x:c r="V2483" s="9" t="str">
        <x:v>MVP/SHACL_GENERATION_PIPELINE/experiments/LUNA_NO_SEMANTIC_VALIDATOR/RUN_01/runs/RUN-I2-048-20260901T100239128972Z/artifacts/attempt_01/candidate_shape.ttl</x:v>
      </x:c>
    </x:row>
    <x:row r="2484" ht="22" customHeight="1">
      <x:c r="A2484" s="10" t="str">
        <x:v>NO_SEMANTIC</x:v>
      </x:c>
      <x:c r="B2484" s="10" t="str">
        <x:v>I2-048</x:v>
      </x:c>
      <x:c r="C2484" s="10" t="str">
        <x:v>I2-048-H-T029</x:v>
      </x:c>
      <x:c r="D2484" s="10" t="str">
        <x:v>RUN_01</x:v>
      </x:c>
      <x:c r="E2484" s="10" t="str">
        <x:v>ORIGINAL_LEDGER</x:v>
      </x:c>
      <x:c r="F2484" s="10" t="str">
        <x:v>PASS</x:v>
      </x:c>
      <x:c r="G2484" s="10" t="str">
        <x:v>FAIL</x:v>
      </x:c>
      <x:c r="H2484" s="10" t="str">
        <x:v>EXECUTED</x:v>
      </x:c>
      <x:c r="I2484" s="10" t="str">
        <x:v>PARSED</x:v>
      </x:c>
      <x:c r="J2484" s="10" t="str">
        <x:v>NO_SEMANTIC_VALIDATOR_DETERMINISTIC_PASS</x:v>
      </x:c>
      <x:c r="K2484" s="10" t="str">
        <x:v>a06bea772f5aec01aeb11daffcf88e170d014d2aba82917ad0742ab2bca074c2</x:v>
      </x:c>
      <x:c r="L2484" s="10" t="str">
        <x:v>historical_three</x:v>
      </x:c>
      <x:c r="M2484" s="10" t="n">
        <x:v>0</x:v>
      </x:c>
      <x:c r="N2484" s="10" t="n">
        <x:v>0</x:v>
      </x:c>
      <x:c r="O2484" s="10" t="n">
        <x:v>1</x:v>
      </x:c>
      <x:c r="P2484" s="9" t="str">
        <x:f>'CaseReview'!U298</x:f>
        <x:v>PASS</x:v>
      </x:c>
      <x:c r="Q2484" s="9" t="n">
        <x:f>IF(AND(T2484=1,G2484=P2484),1,0)</x:f>
        <x:v>0</x:v>
      </x:c>
      <x:c r="R2484" s="9" t="n">
        <x:f>IF(AND(T2484=1,G2484="PASS",P2484="FAIL"),1,0)</x:f>
        <x:v>0</x:v>
      </x:c>
      <x:c r="S2484" s="9" t="n">
        <x:f>IF(AND(T2484=1,G2484="FAIL",P2484="PASS"),1,0)</x:f>
        <x:v>1</x:v>
      </x:c>
      <x:c r="T2484" s="9" t="n">
        <x:v>1</x:v>
      </x:c>
      <x:c r="U2484" s="9" t="n">
        <x:v>152</x:v>
      </x:c>
      <x:c r="V2484" s="9" t="str">
        <x:v>MVP/SHACL_GENERATION_PIPELINE/experiments/LUNA_NO_SEMANTIC_VALIDATOR/RUN_01/runs/RUN-I2-048-20260901T100239128972Z/artifacts/attempt_01/candidate_shape.ttl</x:v>
      </x:c>
    </x:row>
    <x:row r="2485" ht="22" customHeight="1">
      <x:c r="A2485" s="10" t="str">
        <x:v>NO_SEMANTIC</x:v>
      </x:c>
      <x:c r="B2485" s="10" t="str">
        <x:v>I2-048</x:v>
      </x:c>
      <x:c r="C2485" s="10" t="str">
        <x:v>I2-048-H-T030</x:v>
      </x:c>
      <x:c r="D2485" s="10" t="str">
        <x:v>RUN_01</x:v>
      </x:c>
      <x:c r="E2485" s="10" t="str">
        <x:v>ORIGINAL_LEDGER</x:v>
      </x:c>
      <x:c r="F2485" s="10" t="str">
        <x:v>PASS</x:v>
      </x:c>
      <x:c r="G2485" s="10" t="str">
        <x:v>FAIL</x:v>
      </x:c>
      <x:c r="H2485" s="10" t="str">
        <x:v>EXECUTED</x:v>
      </x:c>
      <x:c r="I2485" s="10" t="str">
        <x:v>PARSED</x:v>
      </x:c>
      <x:c r="J2485" s="10" t="str">
        <x:v>NO_SEMANTIC_VALIDATOR_DETERMINISTIC_PASS</x:v>
      </x:c>
      <x:c r="K2485" s="10" t="str">
        <x:v>a06bea772f5aec01aeb11daffcf88e170d014d2aba82917ad0742ab2bca074c2</x:v>
      </x:c>
      <x:c r="L2485" s="10" t="str">
        <x:v>historical_three</x:v>
      </x:c>
      <x:c r="M2485" s="10" t="n">
        <x:v>0</x:v>
      </x:c>
      <x:c r="N2485" s="10" t="n">
        <x:v>0</x:v>
      </x:c>
      <x:c r="O2485" s="10" t="n">
        <x:v>1</x:v>
      </x:c>
      <x:c r="P2485" s="9" t="str">
        <x:f>'CaseReview'!U299</x:f>
        <x:v>PASS</x:v>
      </x:c>
      <x:c r="Q2485" s="9" t="n">
        <x:f>IF(AND(T2485=1,G2485=P2485),1,0)</x:f>
        <x:v>0</x:v>
      </x:c>
      <x:c r="R2485" s="9" t="n">
        <x:f>IF(AND(T2485=1,G2485="PASS",P2485="FAIL"),1,0)</x:f>
        <x:v>0</x:v>
      </x:c>
      <x:c r="S2485" s="9" t="n">
        <x:f>IF(AND(T2485=1,G2485="FAIL",P2485="PASS"),1,0)</x:f>
        <x:v>1</x:v>
      </x:c>
      <x:c r="T2485" s="9" t="n">
        <x:v>1</x:v>
      </x:c>
      <x:c r="U2485" s="9" t="n">
        <x:v>152</x:v>
      </x:c>
      <x:c r="V2485" s="9" t="str">
        <x:v>MVP/SHACL_GENERATION_PIPELINE/experiments/LUNA_NO_SEMANTIC_VALIDATOR/RUN_01/runs/RUN-I2-048-20260901T100239128972Z/artifacts/attempt_01/candidate_shape.ttl</x:v>
      </x:c>
    </x:row>
    <x:row r="2486" ht="22" customHeight="1">
      <x:c r="A2486" s="10" t="str">
        <x:v>NO_SEMANTIC</x:v>
      </x:c>
      <x:c r="B2486" s="10" t="str">
        <x:v>I2-048</x:v>
      </x:c>
      <x:c r="C2486" s="10" t="str">
        <x:v>I2-048-H-T031</x:v>
      </x:c>
      <x:c r="D2486" s="10" t="str">
        <x:v>RUN_01</x:v>
      </x:c>
      <x:c r="E2486" s="10" t="str">
        <x:v>ORIGINAL_LEDGER</x:v>
      </x:c>
      <x:c r="F2486" s="10" t="str">
        <x:v>PASS</x:v>
      </x:c>
      <x:c r="G2486" s="10" t="str">
        <x:v>FAIL</x:v>
      </x:c>
      <x:c r="H2486" s="10" t="str">
        <x:v>EXECUTED</x:v>
      </x:c>
      <x:c r="I2486" s="10" t="str">
        <x:v>PARSED</x:v>
      </x:c>
      <x:c r="J2486" s="10" t="str">
        <x:v>NO_SEMANTIC_VALIDATOR_DETERMINISTIC_PASS</x:v>
      </x:c>
      <x:c r="K2486" s="10" t="str">
        <x:v>a06bea772f5aec01aeb11daffcf88e170d014d2aba82917ad0742ab2bca074c2</x:v>
      </x:c>
      <x:c r="L2486" s="10" t="str">
        <x:v>historical_three</x:v>
      </x:c>
      <x:c r="M2486" s="10" t="n">
        <x:v>0</x:v>
      </x:c>
      <x:c r="N2486" s="10" t="n">
        <x:v>0</x:v>
      </x:c>
      <x:c r="O2486" s="10" t="n">
        <x:v>1</x:v>
      </x:c>
      <x:c r="P2486" s="9" t="str">
        <x:f>'CaseReview'!U300</x:f>
        <x:v>PASS</x:v>
      </x:c>
      <x:c r="Q2486" s="9" t="n">
        <x:f>IF(AND(T2486=1,G2486=P2486),1,0)</x:f>
        <x:v>0</x:v>
      </x:c>
      <x:c r="R2486" s="9" t="n">
        <x:f>IF(AND(T2486=1,G2486="PASS",P2486="FAIL"),1,0)</x:f>
        <x:v>0</x:v>
      </x:c>
      <x:c r="S2486" s="9" t="n">
        <x:f>IF(AND(T2486=1,G2486="FAIL",P2486="PASS"),1,0)</x:f>
        <x:v>1</x:v>
      </x:c>
      <x:c r="T2486" s="9" t="n">
        <x:v>1</x:v>
      </x:c>
      <x:c r="U2486" s="9" t="n">
        <x:v>152</x:v>
      </x:c>
      <x:c r="V2486" s="9" t="str">
        <x:v>MVP/SHACL_GENERATION_PIPELINE/experiments/LUNA_NO_SEMANTIC_VALIDATOR/RUN_01/runs/RUN-I2-048-20260901T100239128972Z/artifacts/attempt_01/candidate_shape.ttl</x:v>
      </x:c>
    </x:row>
    <x:row r="2487" ht="22" customHeight="1">
      <x:c r="A2487" s="10" t="str">
        <x:v>NO_SEMANTIC</x:v>
      </x:c>
      <x:c r="B2487" s="10" t="str">
        <x:v>I2-048</x:v>
      </x:c>
      <x:c r="C2487" s="10" t="str">
        <x:v>I2-048-H-T032</x:v>
      </x:c>
      <x:c r="D2487" s="10" t="str">
        <x:v>RUN_01</x:v>
      </x:c>
      <x:c r="E2487" s="10" t="str">
        <x:v>ORIGINAL_LEDGER</x:v>
      </x:c>
      <x:c r="F2487" s="10" t="str">
        <x:v>PASS</x:v>
      </x:c>
      <x:c r="G2487" s="10" t="str">
        <x:v>FAIL</x:v>
      </x:c>
      <x:c r="H2487" s="10" t="str">
        <x:v>EXECUTED</x:v>
      </x:c>
      <x:c r="I2487" s="10" t="str">
        <x:v>PARSED</x:v>
      </x:c>
      <x:c r="J2487" s="10" t="str">
        <x:v>NO_SEMANTIC_VALIDATOR_DETERMINISTIC_PASS</x:v>
      </x:c>
      <x:c r="K2487" s="10" t="str">
        <x:v>a06bea772f5aec01aeb11daffcf88e170d014d2aba82917ad0742ab2bca074c2</x:v>
      </x:c>
      <x:c r="L2487" s="10" t="str">
        <x:v>historical_three</x:v>
      </x:c>
      <x:c r="M2487" s="10" t="n">
        <x:v>0</x:v>
      </x:c>
      <x:c r="N2487" s="10" t="n">
        <x:v>0</x:v>
      </x:c>
      <x:c r="O2487" s="10" t="n">
        <x:v>1</x:v>
      </x:c>
      <x:c r="P2487" s="9" t="str">
        <x:f>'CaseReview'!U301</x:f>
        <x:v>PASS</x:v>
      </x:c>
      <x:c r="Q2487" s="9" t="n">
        <x:f>IF(AND(T2487=1,G2487=P2487),1,0)</x:f>
        <x:v>0</x:v>
      </x:c>
      <x:c r="R2487" s="9" t="n">
        <x:f>IF(AND(T2487=1,G2487="PASS",P2487="FAIL"),1,0)</x:f>
        <x:v>0</x:v>
      </x:c>
      <x:c r="S2487" s="9" t="n">
        <x:f>IF(AND(T2487=1,G2487="FAIL",P2487="PASS"),1,0)</x:f>
        <x:v>1</x:v>
      </x:c>
      <x:c r="T2487" s="9" t="n">
        <x:v>1</x:v>
      </x:c>
      <x:c r="U2487" s="9" t="n">
        <x:v>152</x:v>
      </x:c>
      <x:c r="V2487" s="9" t="str">
        <x:v>MVP/SHACL_GENERATION_PIPELINE/experiments/LUNA_NO_SEMANTIC_VALIDATOR/RUN_01/runs/RUN-I2-048-20260901T100239128972Z/artifacts/attempt_01/candidate_shape.ttl</x:v>
      </x:c>
    </x:row>
    <x:row r="2488" ht="22" customHeight="1">
      <x:c r="A2488" s="10" t="str">
        <x:v>NO_SEMANTIC</x:v>
      </x:c>
      <x:c r="B2488" s="10" t="str">
        <x:v>I2-048</x:v>
      </x:c>
      <x:c r="C2488" s="10" t="str">
        <x:v>I2-048-H-T033</x:v>
      </x:c>
      <x:c r="D2488" s="10" t="str">
        <x:v>RUN_01</x:v>
      </x:c>
      <x:c r="E2488" s="10" t="str">
        <x:v>ORIGINAL_LEDGER</x:v>
      </x:c>
      <x:c r="F2488" s="10" t="str">
        <x:v>PASS</x:v>
      </x:c>
      <x:c r="G2488" s="10" t="str">
        <x:v>FAIL</x:v>
      </x:c>
      <x:c r="H2488" s="10" t="str">
        <x:v>EXECUTED</x:v>
      </x:c>
      <x:c r="I2488" s="10" t="str">
        <x:v>PARSED</x:v>
      </x:c>
      <x:c r="J2488" s="10" t="str">
        <x:v>NO_SEMANTIC_VALIDATOR_DETERMINISTIC_PASS</x:v>
      </x:c>
      <x:c r="K2488" s="10" t="str">
        <x:v>a06bea772f5aec01aeb11daffcf88e170d014d2aba82917ad0742ab2bca074c2</x:v>
      </x:c>
      <x:c r="L2488" s="10" t="str">
        <x:v>historical_three</x:v>
      </x:c>
      <x:c r="M2488" s="10" t="n">
        <x:v>0</x:v>
      </x:c>
      <x:c r="N2488" s="10" t="n">
        <x:v>0</x:v>
      </x:c>
      <x:c r="O2488" s="10" t="n">
        <x:v>1</x:v>
      </x:c>
      <x:c r="P2488" s="9" t="str">
        <x:f>'CaseReview'!U302</x:f>
        <x:v>PASS</x:v>
      </x:c>
      <x:c r="Q2488" s="9" t="n">
        <x:f>IF(AND(T2488=1,G2488=P2488),1,0)</x:f>
        <x:v>0</x:v>
      </x:c>
      <x:c r="R2488" s="9" t="n">
        <x:f>IF(AND(T2488=1,G2488="PASS",P2488="FAIL"),1,0)</x:f>
        <x:v>0</x:v>
      </x:c>
      <x:c r="S2488" s="9" t="n">
        <x:f>IF(AND(T2488=1,G2488="FAIL",P2488="PASS"),1,0)</x:f>
        <x:v>1</x:v>
      </x:c>
      <x:c r="T2488" s="9" t="n">
        <x:v>1</x:v>
      </x:c>
      <x:c r="U2488" s="9" t="n">
        <x:v>152</x:v>
      </x:c>
      <x:c r="V2488" s="9" t="str">
        <x:v>MVP/SHACL_GENERATION_PIPELINE/experiments/LUNA_NO_SEMANTIC_VALIDATOR/RUN_01/runs/RUN-I2-048-20260901T100239128972Z/artifacts/attempt_01/candidate_shape.ttl</x:v>
      </x:c>
    </x:row>
    <x:row r="2489" ht="22" customHeight="1">
      <x:c r="A2489" s="10" t="str">
        <x:v>NO_SEMANTIC</x:v>
      </x:c>
      <x:c r="B2489" s="10" t="str">
        <x:v>I2-048</x:v>
      </x:c>
      <x:c r="C2489" s="10" t="str">
        <x:v>I2-048-H-T034</x:v>
      </x:c>
      <x:c r="D2489" s="10" t="str">
        <x:v>RUN_01</x:v>
      </x:c>
      <x:c r="E2489" s="10" t="str">
        <x:v>ORIGINAL_LEDGER</x:v>
      </x:c>
      <x:c r="F2489" s="10" t="str">
        <x:v>PASS</x:v>
      </x:c>
      <x:c r="G2489" s="10" t="str">
        <x:v>FAIL</x:v>
      </x:c>
      <x:c r="H2489" s="10" t="str">
        <x:v>EXECUTED</x:v>
      </x:c>
      <x:c r="I2489" s="10" t="str">
        <x:v>PARSED</x:v>
      </x:c>
      <x:c r="J2489" s="10" t="str">
        <x:v>NO_SEMANTIC_VALIDATOR_DETERMINISTIC_PASS</x:v>
      </x:c>
      <x:c r="K2489" s="10" t="str">
        <x:v>a06bea772f5aec01aeb11daffcf88e170d014d2aba82917ad0742ab2bca074c2</x:v>
      </x:c>
      <x:c r="L2489" s="10" t="str">
        <x:v>historical_three</x:v>
      </x:c>
      <x:c r="M2489" s="10" t="n">
        <x:v>0</x:v>
      </x:c>
      <x:c r="N2489" s="10" t="n">
        <x:v>0</x:v>
      </x:c>
      <x:c r="O2489" s="10" t="n">
        <x:v>1</x:v>
      </x:c>
      <x:c r="P2489" s="9" t="str">
        <x:f>'CaseReview'!U303</x:f>
        <x:v>PASS</x:v>
      </x:c>
      <x:c r="Q2489" s="9" t="n">
        <x:f>IF(AND(T2489=1,G2489=P2489),1,0)</x:f>
        <x:v>0</x:v>
      </x:c>
      <x:c r="R2489" s="9" t="n">
        <x:f>IF(AND(T2489=1,G2489="PASS",P2489="FAIL"),1,0)</x:f>
        <x:v>0</x:v>
      </x:c>
      <x:c r="S2489" s="9" t="n">
        <x:f>IF(AND(T2489=1,G2489="FAIL",P2489="PASS"),1,0)</x:f>
        <x:v>1</x:v>
      </x:c>
      <x:c r="T2489" s="9" t="n">
        <x:v>1</x:v>
      </x:c>
      <x:c r="U2489" s="9" t="n">
        <x:v>152</x:v>
      </x:c>
      <x:c r="V2489" s="9" t="str">
        <x:v>MVP/SHACL_GENERATION_PIPELINE/experiments/LUNA_NO_SEMANTIC_VALIDATOR/RUN_01/runs/RUN-I2-048-20260901T100239128972Z/artifacts/attempt_01/candidate_shape.ttl</x:v>
      </x:c>
    </x:row>
    <x:row r="2490" ht="22" customHeight="1">
      <x:c r="A2490" s="10" t="str">
        <x:v>NO_SEMANTIC</x:v>
      </x:c>
      <x:c r="B2490" s="10" t="str">
        <x:v>I2-048</x:v>
      </x:c>
      <x:c r="C2490" s="10" t="str">
        <x:v>I2-048-H-T035</x:v>
      </x:c>
      <x:c r="D2490" s="10" t="str">
        <x:v>RUN_01</x:v>
      </x:c>
      <x:c r="E2490" s="10" t="str">
        <x:v>ORIGINAL_LEDGER</x:v>
      </x:c>
      <x:c r="F2490" s="10" t="str">
        <x:v>PASS</x:v>
      </x:c>
      <x:c r="G2490" s="10" t="str">
        <x:v>FAIL</x:v>
      </x:c>
      <x:c r="H2490" s="10" t="str">
        <x:v>EXECUTED</x:v>
      </x:c>
      <x:c r="I2490" s="10" t="str">
        <x:v>PARSED</x:v>
      </x:c>
      <x:c r="J2490" s="10" t="str">
        <x:v>NO_SEMANTIC_VALIDATOR_DETERMINISTIC_PASS</x:v>
      </x:c>
      <x:c r="K2490" s="10" t="str">
        <x:v>a06bea772f5aec01aeb11daffcf88e170d014d2aba82917ad0742ab2bca074c2</x:v>
      </x:c>
      <x:c r="L2490" s="10" t="str">
        <x:v>historical_three</x:v>
      </x:c>
      <x:c r="M2490" s="10" t="n">
        <x:v>0</x:v>
      </x:c>
      <x:c r="N2490" s="10" t="n">
        <x:v>0</x:v>
      </x:c>
      <x:c r="O2490" s="10" t="n">
        <x:v>1</x:v>
      </x:c>
      <x:c r="P2490" s="9" t="str">
        <x:f>'CaseReview'!U304</x:f>
        <x:v>PASS</x:v>
      </x:c>
      <x:c r="Q2490" s="9" t="n">
        <x:f>IF(AND(T2490=1,G2490=P2490),1,0)</x:f>
        <x:v>0</x:v>
      </x:c>
      <x:c r="R2490" s="9" t="n">
        <x:f>IF(AND(T2490=1,G2490="PASS",P2490="FAIL"),1,0)</x:f>
        <x:v>0</x:v>
      </x:c>
      <x:c r="S2490" s="9" t="n">
        <x:f>IF(AND(T2490=1,G2490="FAIL",P2490="PASS"),1,0)</x:f>
        <x:v>1</x:v>
      </x:c>
      <x:c r="T2490" s="9" t="n">
        <x:v>1</x:v>
      </x:c>
      <x:c r="U2490" s="9" t="n">
        <x:v>152</x:v>
      </x:c>
      <x:c r="V2490" s="9" t="str">
        <x:v>MVP/SHACL_GENERATION_PIPELINE/experiments/LUNA_NO_SEMANTIC_VALIDATOR/RUN_01/runs/RUN-I2-048-20260901T100239128972Z/artifacts/attempt_01/candidate_shape.ttl</x:v>
      </x:c>
    </x:row>
    <x:row r="2491" ht="22" customHeight="1">
      <x:c r="A2491" s="10" t="str">
        <x:v>NO_SEMANTIC</x:v>
      </x:c>
      <x:c r="B2491" s="10" t="str">
        <x:v>I2-048</x:v>
      </x:c>
      <x:c r="C2491" s="10" t="str">
        <x:v>I2-048-H-T036</x:v>
      </x:c>
      <x:c r="D2491" s="10" t="str">
        <x:v>RUN_01</x:v>
      </x:c>
      <x:c r="E2491" s="10" t="str">
        <x:v>ORIGINAL_LEDGER</x:v>
      </x:c>
      <x:c r="F2491" s="10" t="str">
        <x:v>PASS</x:v>
      </x:c>
      <x:c r="G2491" s="10" t="str">
        <x:v>FAIL</x:v>
      </x:c>
      <x:c r="H2491" s="10" t="str">
        <x:v>EXECUTED</x:v>
      </x:c>
      <x:c r="I2491" s="10" t="str">
        <x:v>PARSED</x:v>
      </x:c>
      <x:c r="J2491" s="10" t="str">
        <x:v>NO_SEMANTIC_VALIDATOR_DETERMINISTIC_PASS</x:v>
      </x:c>
      <x:c r="K2491" s="10" t="str">
        <x:v>a06bea772f5aec01aeb11daffcf88e170d014d2aba82917ad0742ab2bca074c2</x:v>
      </x:c>
      <x:c r="L2491" s="10" t="str">
        <x:v>historical_three</x:v>
      </x:c>
      <x:c r="M2491" s="10" t="n">
        <x:v>0</x:v>
      </x:c>
      <x:c r="N2491" s="10" t="n">
        <x:v>0</x:v>
      </x:c>
      <x:c r="O2491" s="10" t="n">
        <x:v>1</x:v>
      </x:c>
      <x:c r="P2491" s="9" t="str">
        <x:f>'CaseReview'!U305</x:f>
        <x:v>PASS</x:v>
      </x:c>
      <x:c r="Q2491" s="9" t="n">
        <x:f>IF(AND(T2491=1,G2491=P2491),1,0)</x:f>
        <x:v>0</x:v>
      </x:c>
      <x:c r="R2491" s="9" t="n">
        <x:f>IF(AND(T2491=1,G2491="PASS",P2491="FAIL"),1,0)</x:f>
        <x:v>0</x:v>
      </x:c>
      <x:c r="S2491" s="9" t="n">
        <x:f>IF(AND(T2491=1,G2491="FAIL",P2491="PASS"),1,0)</x:f>
        <x:v>1</x:v>
      </x:c>
      <x:c r="T2491" s="9" t="n">
        <x:v>1</x:v>
      </x:c>
      <x:c r="U2491" s="9" t="n">
        <x:v>152</x:v>
      </x:c>
      <x:c r="V2491" s="9" t="str">
        <x:v>MVP/SHACL_GENERATION_PIPELINE/experiments/LUNA_NO_SEMANTIC_VALIDATOR/RUN_01/runs/RUN-I2-048-20260901T100239128972Z/artifacts/attempt_01/candidate_shape.ttl</x:v>
      </x:c>
    </x:row>
    <x:row r="2492" ht="22" customHeight="1">
      <x:c r="A2492" s="10" t="str">
        <x:v>NO_SEMANTIC</x:v>
      </x:c>
      <x:c r="B2492" s="10" t="str">
        <x:v>I2-048</x:v>
      </x:c>
      <x:c r="C2492" s="10" t="str">
        <x:v>I2-048-H-T037</x:v>
      </x:c>
      <x:c r="D2492" s="10" t="str">
        <x:v>RUN_01</x:v>
      </x:c>
      <x:c r="E2492" s="10" t="str">
        <x:v>ORIGINAL_LEDGER</x:v>
      </x:c>
      <x:c r="F2492" s="10" t="str">
        <x:v>PASS</x:v>
      </x:c>
      <x:c r="G2492" s="10" t="str">
        <x:v>FAIL</x:v>
      </x:c>
      <x:c r="H2492" s="10" t="str">
        <x:v>EXECUTED</x:v>
      </x:c>
      <x:c r="I2492" s="10" t="str">
        <x:v>PARSED</x:v>
      </x:c>
      <x:c r="J2492" s="10" t="str">
        <x:v>NO_SEMANTIC_VALIDATOR_DETERMINISTIC_PASS</x:v>
      </x:c>
      <x:c r="K2492" s="10" t="str">
        <x:v>a06bea772f5aec01aeb11daffcf88e170d014d2aba82917ad0742ab2bca074c2</x:v>
      </x:c>
      <x:c r="L2492" s="10" t="str">
        <x:v>historical_three</x:v>
      </x:c>
      <x:c r="M2492" s="10" t="n">
        <x:v>0</x:v>
      </x:c>
      <x:c r="N2492" s="10" t="n">
        <x:v>0</x:v>
      </x:c>
      <x:c r="O2492" s="10" t="n">
        <x:v>1</x:v>
      </x:c>
      <x:c r="P2492" s="9" t="str">
        <x:f>'CaseReview'!U306</x:f>
        <x:v>PASS</x:v>
      </x:c>
      <x:c r="Q2492" s="9" t="n">
        <x:f>IF(AND(T2492=1,G2492=P2492),1,0)</x:f>
        <x:v>0</x:v>
      </x:c>
      <x:c r="R2492" s="9" t="n">
        <x:f>IF(AND(T2492=1,G2492="PASS",P2492="FAIL"),1,0)</x:f>
        <x:v>0</x:v>
      </x:c>
      <x:c r="S2492" s="9" t="n">
        <x:f>IF(AND(T2492=1,G2492="FAIL",P2492="PASS"),1,0)</x:f>
        <x:v>1</x:v>
      </x:c>
      <x:c r="T2492" s="9" t="n">
        <x:v>1</x:v>
      </x:c>
      <x:c r="U2492" s="9" t="n">
        <x:v>152</x:v>
      </x:c>
      <x:c r="V2492" s="9" t="str">
        <x:v>MVP/SHACL_GENERATION_PIPELINE/experiments/LUNA_NO_SEMANTIC_VALIDATOR/RUN_01/runs/RUN-I2-048-20260901T100239128972Z/artifacts/attempt_01/candidate_shape.ttl</x:v>
      </x:c>
    </x:row>
    <x:row r="2493" ht="22" customHeight="1">
      <x:c r="A2493" s="10" t="str">
        <x:v>NO_SEMANTIC</x:v>
      </x:c>
      <x:c r="B2493" s="10" t="str">
        <x:v>I2-048</x:v>
      </x:c>
      <x:c r="C2493" s="10" t="str">
        <x:v>I2-048-H-T038</x:v>
      </x:c>
      <x:c r="D2493" s="10" t="str">
        <x:v>RUN_01</x:v>
      </x:c>
      <x:c r="E2493" s="10" t="str">
        <x:v>ORIGINAL_LEDGER</x:v>
      </x:c>
      <x:c r="F2493" s="10" t="str">
        <x:v>PASS</x:v>
      </x:c>
      <x:c r="G2493" s="10" t="str">
        <x:v>FAIL</x:v>
      </x:c>
      <x:c r="H2493" s="10" t="str">
        <x:v>EXECUTED</x:v>
      </x:c>
      <x:c r="I2493" s="10" t="str">
        <x:v>PARSED</x:v>
      </x:c>
      <x:c r="J2493" s="10" t="str">
        <x:v>NO_SEMANTIC_VALIDATOR_DETERMINISTIC_PASS</x:v>
      </x:c>
      <x:c r="K2493" s="10" t="str">
        <x:v>a06bea772f5aec01aeb11daffcf88e170d014d2aba82917ad0742ab2bca074c2</x:v>
      </x:c>
      <x:c r="L2493" s="10" t="str">
        <x:v>historical_three</x:v>
      </x:c>
      <x:c r="M2493" s="10" t="n">
        <x:v>0</x:v>
      </x:c>
      <x:c r="N2493" s="10" t="n">
        <x:v>0</x:v>
      </x:c>
      <x:c r="O2493" s="10" t="n">
        <x:v>1</x:v>
      </x:c>
      <x:c r="P2493" s="9" t="str">
        <x:f>'CaseReview'!U307</x:f>
        <x:v>PASS</x:v>
      </x:c>
      <x:c r="Q2493" s="9" t="n">
        <x:f>IF(AND(T2493=1,G2493=P2493),1,0)</x:f>
        <x:v>0</x:v>
      </x:c>
      <x:c r="R2493" s="9" t="n">
        <x:f>IF(AND(T2493=1,G2493="PASS",P2493="FAIL"),1,0)</x:f>
        <x:v>0</x:v>
      </x:c>
      <x:c r="S2493" s="9" t="n">
        <x:f>IF(AND(T2493=1,G2493="FAIL",P2493="PASS"),1,0)</x:f>
        <x:v>1</x:v>
      </x:c>
      <x:c r="T2493" s="9" t="n">
        <x:v>1</x:v>
      </x:c>
      <x:c r="U2493" s="9" t="n">
        <x:v>152</x:v>
      </x:c>
      <x:c r="V2493" s="9" t="str">
        <x:v>MVP/SHACL_GENERATION_PIPELINE/experiments/LUNA_NO_SEMANTIC_VALIDATOR/RUN_01/runs/RUN-I2-048-20260901T100239128972Z/artifacts/attempt_01/candidate_shape.ttl</x:v>
      </x:c>
    </x:row>
    <x:row r="2494" ht="22" customHeight="1">
      <x:c r="A2494" s="10" t="str">
        <x:v>NO_SEMANTIC</x:v>
      </x:c>
      <x:c r="B2494" s="10" t="str">
        <x:v>I2-048</x:v>
      </x:c>
      <x:c r="C2494" s="10" t="str">
        <x:v>I2-048-H-T039</x:v>
      </x:c>
      <x:c r="D2494" s="10" t="str">
        <x:v>RUN_01</x:v>
      </x:c>
      <x:c r="E2494" s="10" t="str">
        <x:v>ORIGINAL_LEDGER</x:v>
      </x:c>
      <x:c r="F2494" s="10" t="str">
        <x:v>PASS</x:v>
      </x:c>
      <x:c r="G2494" s="10" t="str">
        <x:v>FAIL</x:v>
      </x:c>
      <x:c r="H2494" s="10" t="str">
        <x:v>EXECUTED</x:v>
      </x:c>
      <x:c r="I2494" s="10" t="str">
        <x:v>PARSED</x:v>
      </x:c>
      <x:c r="J2494" s="10" t="str">
        <x:v>NO_SEMANTIC_VALIDATOR_DETERMINISTIC_PASS</x:v>
      </x:c>
      <x:c r="K2494" s="10" t="str">
        <x:v>a06bea772f5aec01aeb11daffcf88e170d014d2aba82917ad0742ab2bca074c2</x:v>
      </x:c>
      <x:c r="L2494" s="10" t="str">
        <x:v>historical_three</x:v>
      </x:c>
      <x:c r="M2494" s="10" t="n">
        <x:v>0</x:v>
      </x:c>
      <x:c r="N2494" s="10" t="n">
        <x:v>0</x:v>
      </x:c>
      <x:c r="O2494" s="10" t="n">
        <x:v>1</x:v>
      </x:c>
      <x:c r="P2494" s="9" t="str">
        <x:f>'CaseReview'!U308</x:f>
        <x:v>PASS</x:v>
      </x:c>
      <x:c r="Q2494" s="9" t="n">
        <x:f>IF(AND(T2494=1,G2494=P2494),1,0)</x:f>
        <x:v>0</x:v>
      </x:c>
      <x:c r="R2494" s="9" t="n">
        <x:f>IF(AND(T2494=1,G2494="PASS",P2494="FAIL"),1,0)</x:f>
        <x:v>0</x:v>
      </x:c>
      <x:c r="S2494" s="9" t="n">
        <x:f>IF(AND(T2494=1,G2494="FAIL",P2494="PASS"),1,0)</x:f>
        <x:v>1</x:v>
      </x:c>
      <x:c r="T2494" s="9" t="n">
        <x:v>1</x:v>
      </x:c>
      <x:c r="U2494" s="9" t="n">
        <x:v>152</x:v>
      </x:c>
      <x:c r="V2494" s="9" t="str">
        <x:v>MVP/SHACL_GENERATION_PIPELINE/experiments/LUNA_NO_SEMANTIC_VALIDATOR/RUN_01/runs/RUN-I2-048-20260901T100239128972Z/artifacts/attempt_01/candidate_shape.ttl</x:v>
      </x:c>
    </x:row>
    <x:row r="2495" ht="22" customHeight="1">
      <x:c r="A2495" s="10" t="str">
        <x:v>NO_SEMANTIC</x:v>
      </x:c>
      <x:c r="B2495" s="10" t="str">
        <x:v>I2-048</x:v>
      </x:c>
      <x:c r="C2495" s="10" t="str">
        <x:v>I2-048-H-T040</x:v>
      </x:c>
      <x:c r="D2495" s="10" t="str">
        <x:v>RUN_01</x:v>
      </x:c>
      <x:c r="E2495" s="10" t="str">
        <x:v>ORIGINAL_LEDGER</x:v>
      </x:c>
      <x:c r="F2495" s="10" t="str">
        <x:v>PASS</x:v>
      </x:c>
      <x:c r="G2495" s="10" t="str">
        <x:v>FAIL</x:v>
      </x:c>
      <x:c r="H2495" s="10" t="str">
        <x:v>EXECUTED</x:v>
      </x:c>
      <x:c r="I2495" s="10" t="str">
        <x:v>PARSED</x:v>
      </x:c>
      <x:c r="J2495" s="10" t="str">
        <x:v>NO_SEMANTIC_VALIDATOR_DETERMINISTIC_PASS</x:v>
      </x:c>
      <x:c r="K2495" s="10" t="str">
        <x:v>a06bea772f5aec01aeb11daffcf88e170d014d2aba82917ad0742ab2bca074c2</x:v>
      </x:c>
      <x:c r="L2495" s="10" t="str">
        <x:v>historical_three</x:v>
      </x:c>
      <x:c r="M2495" s="10" t="n">
        <x:v>0</x:v>
      </x:c>
      <x:c r="N2495" s="10" t="n">
        <x:v>0</x:v>
      </x:c>
      <x:c r="O2495" s="10" t="n">
        <x:v>1</x:v>
      </x:c>
      <x:c r="P2495" s="9" t="str">
        <x:f>'CaseReview'!U309</x:f>
        <x:v>PASS</x:v>
      </x:c>
      <x:c r="Q2495" s="9" t="n">
        <x:f>IF(AND(T2495=1,G2495=P2495),1,0)</x:f>
        <x:v>0</x:v>
      </x:c>
      <x:c r="R2495" s="9" t="n">
        <x:f>IF(AND(T2495=1,G2495="PASS",P2495="FAIL"),1,0)</x:f>
        <x:v>0</x:v>
      </x:c>
      <x:c r="S2495" s="9" t="n">
        <x:f>IF(AND(T2495=1,G2495="FAIL",P2495="PASS"),1,0)</x:f>
        <x:v>1</x:v>
      </x:c>
      <x:c r="T2495" s="9" t="n">
        <x:v>1</x:v>
      </x:c>
      <x:c r="U2495" s="9" t="n">
        <x:v>152</x:v>
      </x:c>
      <x:c r="V2495" s="9" t="str">
        <x:v>MVP/SHACL_GENERATION_PIPELINE/experiments/LUNA_NO_SEMANTIC_VALIDATOR/RUN_01/runs/RUN-I2-048-20260901T100239128972Z/artifacts/attempt_01/candidate_shape.ttl</x:v>
      </x:c>
    </x:row>
    <x:row r="2496" ht="22" customHeight="1">
      <x:c r="A2496" s="10" t="str">
        <x:v>NO_SEMANTIC</x:v>
      </x:c>
      <x:c r="B2496" s="10" t="str">
        <x:v>I2-048</x:v>
      </x:c>
      <x:c r="C2496" s="10" t="str">
        <x:v>I2-048-H-T041</x:v>
      </x:c>
      <x:c r="D2496" s="10" t="str">
        <x:v>RUN_01</x:v>
      </x:c>
      <x:c r="E2496" s="10" t="str">
        <x:v>ORIGINAL_LEDGER</x:v>
      </x:c>
      <x:c r="F2496" s="10" t="str">
        <x:v>PASS</x:v>
      </x:c>
      <x:c r="G2496" s="10" t="str">
        <x:v>FAIL</x:v>
      </x:c>
      <x:c r="H2496" s="10" t="str">
        <x:v>EXECUTED</x:v>
      </x:c>
      <x:c r="I2496" s="10" t="str">
        <x:v>PARSED</x:v>
      </x:c>
      <x:c r="J2496" s="10" t="str">
        <x:v>NO_SEMANTIC_VALIDATOR_DETERMINISTIC_PASS</x:v>
      </x:c>
      <x:c r="K2496" s="10" t="str">
        <x:v>a06bea772f5aec01aeb11daffcf88e170d014d2aba82917ad0742ab2bca074c2</x:v>
      </x:c>
      <x:c r="L2496" s="10" t="str">
        <x:v>historical_three</x:v>
      </x:c>
      <x:c r="M2496" s="10" t="n">
        <x:v>0</x:v>
      </x:c>
      <x:c r="N2496" s="10" t="n">
        <x:v>0</x:v>
      </x:c>
      <x:c r="O2496" s="10" t="n">
        <x:v>1</x:v>
      </x:c>
      <x:c r="P2496" s="9" t="str">
        <x:f>'CaseReview'!U310</x:f>
        <x:v>PASS</x:v>
      </x:c>
      <x:c r="Q2496" s="9" t="n">
        <x:f>IF(AND(T2496=1,G2496=P2496),1,0)</x:f>
        <x:v>0</x:v>
      </x:c>
      <x:c r="R2496" s="9" t="n">
        <x:f>IF(AND(T2496=1,G2496="PASS",P2496="FAIL"),1,0)</x:f>
        <x:v>0</x:v>
      </x:c>
      <x:c r="S2496" s="9" t="n">
        <x:f>IF(AND(T2496=1,G2496="FAIL",P2496="PASS"),1,0)</x:f>
        <x:v>1</x:v>
      </x:c>
      <x:c r="T2496" s="9" t="n">
        <x:v>1</x:v>
      </x:c>
      <x:c r="U2496" s="9" t="n">
        <x:v>152</x:v>
      </x:c>
      <x:c r="V2496" s="9" t="str">
        <x:v>MVP/SHACL_GENERATION_PIPELINE/experiments/LUNA_NO_SEMANTIC_VALIDATOR/RUN_01/runs/RUN-I2-048-20260901T100239128972Z/artifacts/attempt_01/candidate_shape.ttl</x:v>
      </x:c>
    </x:row>
    <x:row r="2497" ht="22" customHeight="1">
      <x:c r="A2497" s="10" t="str">
        <x:v>NO_SEMANTIC</x:v>
      </x:c>
      <x:c r="B2497" s="10" t="str">
        <x:v>I2-048</x:v>
      </x:c>
      <x:c r="C2497" s="10" t="str">
        <x:v>I2-048-H-T042</x:v>
      </x:c>
      <x:c r="D2497" s="10" t="str">
        <x:v>RUN_01</x:v>
      </x:c>
      <x:c r="E2497" s="10" t="str">
        <x:v>ORIGINAL_LEDGER</x:v>
      </x:c>
      <x:c r="F2497" s="10" t="str">
        <x:v>PASS</x:v>
      </x:c>
      <x:c r="G2497" s="10" t="str">
        <x:v>FAIL</x:v>
      </x:c>
      <x:c r="H2497" s="10" t="str">
        <x:v>EXECUTED</x:v>
      </x:c>
      <x:c r="I2497" s="10" t="str">
        <x:v>PARSED</x:v>
      </x:c>
      <x:c r="J2497" s="10" t="str">
        <x:v>NO_SEMANTIC_VALIDATOR_DETERMINISTIC_PASS</x:v>
      </x:c>
      <x:c r="K2497" s="10" t="str">
        <x:v>a06bea772f5aec01aeb11daffcf88e170d014d2aba82917ad0742ab2bca074c2</x:v>
      </x:c>
      <x:c r="L2497" s="10" t="str">
        <x:v>historical_three</x:v>
      </x:c>
      <x:c r="M2497" s="10" t="n">
        <x:v>0</x:v>
      </x:c>
      <x:c r="N2497" s="10" t="n">
        <x:v>0</x:v>
      </x:c>
      <x:c r="O2497" s="10" t="n">
        <x:v>1</x:v>
      </x:c>
      <x:c r="P2497" s="9" t="str">
        <x:f>'CaseReview'!U311</x:f>
        <x:v>PASS</x:v>
      </x:c>
      <x:c r="Q2497" s="9" t="n">
        <x:f>IF(AND(T2497=1,G2497=P2497),1,0)</x:f>
        <x:v>0</x:v>
      </x:c>
      <x:c r="R2497" s="9" t="n">
        <x:f>IF(AND(T2497=1,G2497="PASS",P2497="FAIL"),1,0)</x:f>
        <x:v>0</x:v>
      </x:c>
      <x:c r="S2497" s="9" t="n">
        <x:f>IF(AND(T2497=1,G2497="FAIL",P2497="PASS"),1,0)</x:f>
        <x:v>1</x:v>
      </x:c>
      <x:c r="T2497" s="9" t="n">
        <x:v>1</x:v>
      </x:c>
      <x:c r="U2497" s="9" t="n">
        <x:v>152</x:v>
      </x:c>
      <x:c r="V2497" s="9" t="str">
        <x:v>MVP/SHACL_GENERATION_PIPELINE/experiments/LUNA_NO_SEMANTIC_VALIDATOR/RUN_01/runs/RUN-I2-048-20260901T100239128972Z/artifacts/attempt_01/candidate_shape.ttl</x:v>
      </x:c>
    </x:row>
    <x:row r="2498" ht="22" customHeight="1">
      <x:c r="A2498" s="10" t="str">
        <x:v>NO_SEMANTIC</x:v>
      </x:c>
      <x:c r="B2498" s="10" t="str">
        <x:v>I2-048</x:v>
      </x:c>
      <x:c r="C2498" s="10" t="str">
        <x:v>I2-048-H-T043</x:v>
      </x:c>
      <x:c r="D2498" s="10" t="str">
        <x:v>RUN_01</x:v>
      </x:c>
      <x:c r="E2498" s="10" t="str">
        <x:v>ORIGINAL_LEDGER</x:v>
      </x:c>
      <x:c r="F2498" s="10" t="str">
        <x:v>PASS</x:v>
      </x:c>
      <x:c r="G2498" s="10" t="str">
        <x:v>FAIL</x:v>
      </x:c>
      <x:c r="H2498" s="10" t="str">
        <x:v>EXECUTED</x:v>
      </x:c>
      <x:c r="I2498" s="10" t="str">
        <x:v>PARSED</x:v>
      </x:c>
      <x:c r="J2498" s="10" t="str">
        <x:v>NO_SEMANTIC_VALIDATOR_DETERMINISTIC_PASS</x:v>
      </x:c>
      <x:c r="K2498" s="10" t="str">
        <x:v>a06bea772f5aec01aeb11daffcf88e170d014d2aba82917ad0742ab2bca074c2</x:v>
      </x:c>
      <x:c r="L2498" s="10" t="str">
        <x:v>historical_three</x:v>
      </x:c>
      <x:c r="M2498" s="10" t="n">
        <x:v>0</x:v>
      </x:c>
      <x:c r="N2498" s="10" t="n">
        <x:v>0</x:v>
      </x:c>
      <x:c r="O2498" s="10" t="n">
        <x:v>1</x:v>
      </x:c>
      <x:c r="P2498" s="9" t="str">
        <x:f>'CaseReview'!U312</x:f>
        <x:v>PASS</x:v>
      </x:c>
      <x:c r="Q2498" s="9" t="n">
        <x:f>IF(AND(T2498=1,G2498=P2498),1,0)</x:f>
        <x:v>0</x:v>
      </x:c>
      <x:c r="R2498" s="9" t="n">
        <x:f>IF(AND(T2498=1,G2498="PASS",P2498="FAIL"),1,0)</x:f>
        <x:v>0</x:v>
      </x:c>
      <x:c r="S2498" s="9" t="n">
        <x:f>IF(AND(T2498=1,G2498="FAIL",P2498="PASS"),1,0)</x:f>
        <x:v>1</x:v>
      </x:c>
      <x:c r="T2498" s="9" t="n">
        <x:v>1</x:v>
      </x:c>
      <x:c r="U2498" s="9" t="n">
        <x:v>152</x:v>
      </x:c>
      <x:c r="V2498" s="9" t="str">
        <x:v>MVP/SHACL_GENERATION_PIPELINE/experiments/LUNA_NO_SEMANTIC_VALIDATOR/RUN_01/runs/RUN-I2-048-20260901T100239128972Z/artifacts/attempt_01/candidate_shape.ttl</x:v>
      </x:c>
    </x:row>
    <x:row r="2499" ht="22" customHeight="1">
      <x:c r="A2499" s="10" t="str">
        <x:v>NO_SEMANTIC</x:v>
      </x:c>
      <x:c r="B2499" s="10" t="str">
        <x:v>I2-048</x:v>
      </x:c>
      <x:c r="C2499" s="10" t="str">
        <x:v>I2-048-H-T044</x:v>
      </x:c>
      <x:c r="D2499" s="10" t="str">
        <x:v>RUN_01</x:v>
      </x:c>
      <x:c r="E2499" s="10" t="str">
        <x:v>ORIGINAL_LEDGER</x:v>
      </x:c>
      <x:c r="F2499" s="10" t="str">
        <x:v>PASS</x:v>
      </x:c>
      <x:c r="G2499" s="10" t="str">
        <x:v>FAIL</x:v>
      </x:c>
      <x:c r="H2499" s="10" t="str">
        <x:v>EXECUTED</x:v>
      </x:c>
      <x:c r="I2499" s="10" t="str">
        <x:v>PARSED</x:v>
      </x:c>
      <x:c r="J2499" s="10" t="str">
        <x:v>NO_SEMANTIC_VALIDATOR_DETERMINISTIC_PASS</x:v>
      </x:c>
      <x:c r="K2499" s="10" t="str">
        <x:v>a06bea772f5aec01aeb11daffcf88e170d014d2aba82917ad0742ab2bca074c2</x:v>
      </x:c>
      <x:c r="L2499" s="10" t="str">
        <x:v>historical_three</x:v>
      </x:c>
      <x:c r="M2499" s="10" t="n">
        <x:v>0</x:v>
      </x:c>
      <x:c r="N2499" s="10" t="n">
        <x:v>0</x:v>
      </x:c>
      <x:c r="O2499" s="10" t="n">
        <x:v>1</x:v>
      </x:c>
      <x:c r="P2499" s="9" t="str">
        <x:f>'CaseReview'!U313</x:f>
        <x:v>PASS</x:v>
      </x:c>
      <x:c r="Q2499" s="9" t="n">
        <x:f>IF(AND(T2499=1,G2499=P2499),1,0)</x:f>
        <x:v>0</x:v>
      </x:c>
      <x:c r="R2499" s="9" t="n">
        <x:f>IF(AND(T2499=1,G2499="PASS",P2499="FAIL"),1,0)</x:f>
        <x:v>0</x:v>
      </x:c>
      <x:c r="S2499" s="9" t="n">
        <x:f>IF(AND(T2499=1,G2499="FAIL",P2499="PASS"),1,0)</x:f>
        <x:v>1</x:v>
      </x:c>
      <x:c r="T2499" s="9" t="n">
        <x:v>1</x:v>
      </x:c>
      <x:c r="U2499" s="9" t="n">
        <x:v>152</x:v>
      </x:c>
      <x:c r="V2499" s="9" t="str">
        <x:v>MVP/SHACL_GENERATION_PIPELINE/experiments/LUNA_NO_SEMANTIC_VALIDATOR/RUN_01/runs/RUN-I2-048-20260901T100239128972Z/artifacts/attempt_01/candidate_shape.ttl</x:v>
      </x:c>
    </x:row>
    <x:row r="2500" ht="22" customHeight="1">
      <x:c r="A2500" s="10" t="str">
        <x:v>NO_SEMANTIC</x:v>
      </x:c>
      <x:c r="B2500" s="10" t="str">
        <x:v>I2-048</x:v>
      </x:c>
      <x:c r="C2500" s="10" t="str">
        <x:v>I2-048-H-T045</x:v>
      </x:c>
      <x:c r="D2500" s="10" t="str">
        <x:v>RUN_01</x:v>
      </x:c>
      <x:c r="E2500" s="10" t="str">
        <x:v>ORIGINAL_LEDGER</x:v>
      </x:c>
      <x:c r="F2500" s="10" t="str">
        <x:v>PASS</x:v>
      </x:c>
      <x:c r="G2500" s="10" t="str">
        <x:v>FAIL</x:v>
      </x:c>
      <x:c r="H2500" s="10" t="str">
        <x:v>EXECUTED</x:v>
      </x:c>
      <x:c r="I2500" s="10" t="str">
        <x:v>PARSED</x:v>
      </x:c>
      <x:c r="J2500" s="10" t="str">
        <x:v>NO_SEMANTIC_VALIDATOR_DETERMINISTIC_PASS</x:v>
      </x:c>
      <x:c r="K2500" s="10" t="str">
        <x:v>a06bea772f5aec01aeb11daffcf88e170d014d2aba82917ad0742ab2bca074c2</x:v>
      </x:c>
      <x:c r="L2500" s="10" t="str">
        <x:v>historical_three</x:v>
      </x:c>
      <x:c r="M2500" s="10" t="n">
        <x:v>0</x:v>
      </x:c>
      <x:c r="N2500" s="10" t="n">
        <x:v>0</x:v>
      </x:c>
      <x:c r="O2500" s="10" t="n">
        <x:v>1</x:v>
      </x:c>
      <x:c r="P2500" s="9" t="str">
        <x:f>'CaseReview'!U314</x:f>
        <x:v>PASS</x:v>
      </x:c>
      <x:c r="Q2500" s="9" t="n">
        <x:f>IF(AND(T2500=1,G2500=P2500),1,0)</x:f>
        <x:v>0</x:v>
      </x:c>
      <x:c r="R2500" s="9" t="n">
        <x:f>IF(AND(T2500=1,G2500="PASS",P2500="FAIL"),1,0)</x:f>
        <x:v>0</x:v>
      </x:c>
      <x:c r="S2500" s="9" t="n">
        <x:f>IF(AND(T2500=1,G2500="FAIL",P2500="PASS"),1,0)</x:f>
        <x:v>1</x:v>
      </x:c>
      <x:c r="T2500" s="9" t="n">
        <x:v>1</x:v>
      </x:c>
      <x:c r="U2500" s="9" t="n">
        <x:v>152</x:v>
      </x:c>
      <x:c r="V2500" s="9" t="str">
        <x:v>MVP/SHACL_GENERATION_PIPELINE/experiments/LUNA_NO_SEMANTIC_VALIDATOR/RUN_01/runs/RUN-I2-048-20260901T100239128972Z/artifacts/attempt_01/candidate_shape.ttl</x:v>
      </x:c>
    </x:row>
    <x:row r="2501" ht="22" customHeight="1">
      <x:c r="A2501" s="10" t="str">
        <x:v>NO_SEMANTIC</x:v>
      </x:c>
      <x:c r="B2501" s="10" t="str">
        <x:v>I2-048</x:v>
      </x:c>
      <x:c r="C2501" s="10" t="str">
        <x:v>I2-048-H-T046</x:v>
      </x:c>
      <x:c r="D2501" s="10" t="str">
        <x:v>RUN_01</x:v>
      </x:c>
      <x:c r="E2501" s="10" t="str">
        <x:v>ORIGINAL_LEDGER</x:v>
      </x:c>
      <x:c r="F2501" s="10" t="str">
        <x:v>PASS</x:v>
      </x:c>
      <x:c r="G2501" s="10" t="str">
        <x:v>FAIL</x:v>
      </x:c>
      <x:c r="H2501" s="10" t="str">
        <x:v>EXECUTED</x:v>
      </x:c>
      <x:c r="I2501" s="10" t="str">
        <x:v>PARSED</x:v>
      </x:c>
      <x:c r="J2501" s="10" t="str">
        <x:v>NO_SEMANTIC_VALIDATOR_DETERMINISTIC_PASS</x:v>
      </x:c>
      <x:c r="K2501" s="10" t="str">
        <x:v>a06bea772f5aec01aeb11daffcf88e170d014d2aba82917ad0742ab2bca074c2</x:v>
      </x:c>
      <x:c r="L2501" s="10" t="str">
        <x:v>historical_three</x:v>
      </x:c>
      <x:c r="M2501" s="10" t="n">
        <x:v>0</x:v>
      </x:c>
      <x:c r="N2501" s="10" t="n">
        <x:v>0</x:v>
      </x:c>
      <x:c r="O2501" s="10" t="n">
        <x:v>1</x:v>
      </x:c>
      <x:c r="P2501" s="9" t="str">
        <x:f>'CaseReview'!U315</x:f>
        <x:v>PASS</x:v>
      </x:c>
      <x:c r="Q2501" s="9" t="n">
        <x:f>IF(AND(T2501=1,G2501=P2501),1,0)</x:f>
        <x:v>0</x:v>
      </x:c>
      <x:c r="R2501" s="9" t="n">
        <x:f>IF(AND(T2501=1,G2501="PASS",P2501="FAIL"),1,0)</x:f>
        <x:v>0</x:v>
      </x:c>
      <x:c r="S2501" s="9" t="n">
        <x:f>IF(AND(T2501=1,G2501="FAIL",P2501="PASS"),1,0)</x:f>
        <x:v>1</x:v>
      </x:c>
      <x:c r="T2501" s="9" t="n">
        <x:v>1</x:v>
      </x:c>
      <x:c r="U2501" s="9" t="n">
        <x:v>152</x:v>
      </x:c>
      <x:c r="V2501" s="9" t="str">
        <x:v>MVP/SHACL_GENERATION_PIPELINE/experiments/LUNA_NO_SEMANTIC_VALIDATOR/RUN_01/runs/RUN-I2-048-20260901T100239128972Z/artifacts/attempt_01/candidate_shape.ttl</x:v>
      </x:c>
    </x:row>
    <x:row r="2502" ht="22" customHeight="1">
      <x:c r="A2502" s="10" t="str">
        <x:v>NO_SEMANTIC</x:v>
      </x:c>
      <x:c r="B2502" s="10" t="str">
        <x:v>I2-048</x:v>
      </x:c>
      <x:c r="C2502" s="10" t="str">
        <x:v>I2-048-H-T047</x:v>
      </x:c>
      <x:c r="D2502" s="10" t="str">
        <x:v>RUN_01</x:v>
      </x:c>
      <x:c r="E2502" s="10" t="str">
        <x:v>ORIGINAL_LEDGER</x:v>
      </x:c>
      <x:c r="F2502" s="10" t="str">
        <x:v>PASS</x:v>
      </x:c>
      <x:c r="G2502" s="10" t="str">
        <x:v>FAIL</x:v>
      </x:c>
      <x:c r="H2502" s="10" t="str">
        <x:v>EXECUTED</x:v>
      </x:c>
      <x:c r="I2502" s="10" t="str">
        <x:v>PARSED</x:v>
      </x:c>
      <x:c r="J2502" s="10" t="str">
        <x:v>NO_SEMANTIC_VALIDATOR_DETERMINISTIC_PASS</x:v>
      </x:c>
      <x:c r="K2502" s="10" t="str">
        <x:v>a06bea772f5aec01aeb11daffcf88e170d014d2aba82917ad0742ab2bca074c2</x:v>
      </x:c>
      <x:c r="L2502" s="10" t="str">
        <x:v>historical_three</x:v>
      </x:c>
      <x:c r="M2502" s="10" t="n">
        <x:v>0</x:v>
      </x:c>
      <x:c r="N2502" s="10" t="n">
        <x:v>0</x:v>
      </x:c>
      <x:c r="O2502" s="10" t="n">
        <x:v>1</x:v>
      </x:c>
      <x:c r="P2502" s="9" t="str">
        <x:f>'CaseReview'!U316</x:f>
        <x:v>PASS</x:v>
      </x:c>
      <x:c r="Q2502" s="9" t="n">
        <x:f>IF(AND(T2502=1,G2502=P2502),1,0)</x:f>
        <x:v>0</x:v>
      </x:c>
      <x:c r="R2502" s="9" t="n">
        <x:f>IF(AND(T2502=1,G2502="PASS",P2502="FAIL"),1,0)</x:f>
        <x:v>0</x:v>
      </x:c>
      <x:c r="S2502" s="9" t="n">
        <x:f>IF(AND(T2502=1,G2502="FAIL",P2502="PASS"),1,0)</x:f>
        <x:v>1</x:v>
      </x:c>
      <x:c r="T2502" s="9" t="n">
        <x:v>1</x:v>
      </x:c>
      <x:c r="U2502" s="9" t="n">
        <x:v>152</x:v>
      </x:c>
      <x:c r="V2502" s="9" t="str">
        <x:v>MVP/SHACL_GENERATION_PIPELINE/experiments/LUNA_NO_SEMANTIC_VALIDATOR/RUN_01/runs/RUN-I2-048-20260901T100239128972Z/artifacts/attempt_01/candidate_shape.ttl</x:v>
      </x:c>
    </x:row>
    <x:row r="2503" ht="22" customHeight="1">
      <x:c r="A2503" s="10" t="str">
        <x:v>NO_SEMANTIC</x:v>
      </x:c>
      <x:c r="B2503" s="10" t="str">
        <x:v>I2-048</x:v>
      </x:c>
      <x:c r="C2503" s="10" t="str">
        <x:v>I2-048-H-T048</x:v>
      </x:c>
      <x:c r="D2503" s="10" t="str">
        <x:v>RUN_01</x:v>
      </x:c>
      <x:c r="E2503" s="10" t="str">
        <x:v>ORIGINAL_LEDGER</x:v>
      </x:c>
      <x:c r="F2503" s="10" t="str">
        <x:v>PASS</x:v>
      </x:c>
      <x:c r="G2503" s="10" t="str">
        <x:v>FAIL</x:v>
      </x:c>
      <x:c r="H2503" s="10" t="str">
        <x:v>EXECUTED</x:v>
      </x:c>
      <x:c r="I2503" s="10" t="str">
        <x:v>PARSED</x:v>
      </x:c>
      <x:c r="J2503" s="10" t="str">
        <x:v>NO_SEMANTIC_VALIDATOR_DETERMINISTIC_PASS</x:v>
      </x:c>
      <x:c r="K2503" s="10" t="str">
        <x:v>a06bea772f5aec01aeb11daffcf88e170d014d2aba82917ad0742ab2bca074c2</x:v>
      </x:c>
      <x:c r="L2503" s="10" t="str">
        <x:v>historical_three</x:v>
      </x:c>
      <x:c r="M2503" s="10" t="n">
        <x:v>0</x:v>
      </x:c>
      <x:c r="N2503" s="10" t="n">
        <x:v>0</x:v>
      </x:c>
      <x:c r="O2503" s="10" t="n">
        <x:v>1</x:v>
      </x:c>
      <x:c r="P2503" s="9" t="str">
        <x:f>'CaseReview'!U317</x:f>
        <x:v>PASS</x:v>
      </x:c>
      <x:c r="Q2503" s="9" t="n">
        <x:f>IF(AND(T2503=1,G2503=P2503),1,0)</x:f>
        <x:v>0</x:v>
      </x:c>
      <x:c r="R2503" s="9" t="n">
        <x:f>IF(AND(T2503=1,G2503="PASS",P2503="FAIL"),1,0)</x:f>
        <x:v>0</x:v>
      </x:c>
      <x:c r="S2503" s="9" t="n">
        <x:f>IF(AND(T2503=1,G2503="FAIL",P2503="PASS"),1,0)</x:f>
        <x:v>1</x:v>
      </x:c>
      <x:c r="T2503" s="9" t="n">
        <x:v>1</x:v>
      </x:c>
      <x:c r="U2503" s="9" t="n">
        <x:v>152</x:v>
      </x:c>
      <x:c r="V2503" s="9" t="str">
        <x:v>MVP/SHACL_GENERATION_PIPELINE/experiments/LUNA_NO_SEMANTIC_VALIDATOR/RUN_01/runs/RUN-I2-048-20260901T100239128972Z/artifacts/attempt_01/candidate_shape.ttl</x:v>
      </x:c>
    </x:row>
    <x:row r="2504" ht="22" customHeight="1">
      <x:c r="A2504" s="10" t="str">
        <x:v>NO_SEMANTIC</x:v>
      </x:c>
      <x:c r="B2504" s="10" t="str">
        <x:v>I2-048</x:v>
      </x:c>
      <x:c r="C2504" s="10" t="str">
        <x:v>I2-048-H-T049</x:v>
      </x:c>
      <x:c r="D2504" s="10" t="str">
        <x:v>RUN_01</x:v>
      </x:c>
      <x:c r="E2504" s="10" t="str">
        <x:v>ORIGINAL_LEDGER</x:v>
      </x:c>
      <x:c r="F2504" s="10" t="str">
        <x:v>PASS</x:v>
      </x:c>
      <x:c r="G2504" s="10" t="str">
        <x:v>FAIL</x:v>
      </x:c>
      <x:c r="H2504" s="10" t="str">
        <x:v>EXECUTED</x:v>
      </x:c>
      <x:c r="I2504" s="10" t="str">
        <x:v>PARSED</x:v>
      </x:c>
      <x:c r="J2504" s="10" t="str">
        <x:v>NO_SEMANTIC_VALIDATOR_DETERMINISTIC_PASS</x:v>
      </x:c>
      <x:c r="K2504" s="10" t="str">
        <x:v>a06bea772f5aec01aeb11daffcf88e170d014d2aba82917ad0742ab2bca074c2</x:v>
      </x:c>
      <x:c r="L2504" s="10" t="str">
        <x:v>historical_three</x:v>
      </x:c>
      <x:c r="M2504" s="10" t="n">
        <x:v>0</x:v>
      </x:c>
      <x:c r="N2504" s="10" t="n">
        <x:v>0</x:v>
      </x:c>
      <x:c r="O2504" s="10" t="n">
        <x:v>1</x:v>
      </x:c>
      <x:c r="P2504" s="9" t="str">
        <x:f>'CaseReview'!U318</x:f>
        <x:v>PASS</x:v>
      </x:c>
      <x:c r="Q2504" s="9" t="n">
        <x:f>IF(AND(T2504=1,G2504=P2504),1,0)</x:f>
        <x:v>0</x:v>
      </x:c>
      <x:c r="R2504" s="9" t="n">
        <x:f>IF(AND(T2504=1,G2504="PASS",P2504="FAIL"),1,0)</x:f>
        <x:v>0</x:v>
      </x:c>
      <x:c r="S2504" s="9" t="n">
        <x:f>IF(AND(T2504=1,G2504="FAIL",P2504="PASS"),1,0)</x:f>
        <x:v>1</x:v>
      </x:c>
      <x:c r="T2504" s="9" t="n">
        <x:v>1</x:v>
      </x:c>
      <x:c r="U2504" s="9" t="n">
        <x:v>152</x:v>
      </x:c>
      <x:c r="V2504" s="9" t="str">
        <x:v>MVP/SHACL_GENERATION_PIPELINE/experiments/LUNA_NO_SEMANTIC_VALIDATOR/RUN_01/runs/RUN-I2-048-20260901T100239128972Z/artifacts/attempt_01/candidate_shape.ttl</x:v>
      </x:c>
    </x:row>
    <x:row r="2505" ht="22" customHeight="1">
      <x:c r="A2505" s="10" t="str">
        <x:v>NO_SEMANTIC</x:v>
      </x:c>
      <x:c r="B2505" s="10" t="str">
        <x:v>I2-048</x:v>
      </x:c>
      <x:c r="C2505" s="10" t="str">
        <x:v>I2-048-H-T050</x:v>
      </x:c>
      <x:c r="D2505" s="10" t="str">
        <x:v>RUN_01</x:v>
      </x:c>
      <x:c r="E2505" s="10" t="str">
        <x:v>ORIGINAL_LEDGER</x:v>
      </x:c>
      <x:c r="F2505" s="10" t="str">
        <x:v>PASS</x:v>
      </x:c>
      <x:c r="G2505" s="10" t="str">
        <x:v>FAIL</x:v>
      </x:c>
      <x:c r="H2505" s="10" t="str">
        <x:v>EXECUTED</x:v>
      </x:c>
      <x:c r="I2505" s="10" t="str">
        <x:v>PARSED</x:v>
      </x:c>
      <x:c r="J2505" s="10" t="str">
        <x:v>NO_SEMANTIC_VALIDATOR_DETERMINISTIC_PASS</x:v>
      </x:c>
      <x:c r="K2505" s="10" t="str">
        <x:v>a06bea772f5aec01aeb11daffcf88e170d014d2aba82917ad0742ab2bca074c2</x:v>
      </x:c>
      <x:c r="L2505" s="10" t="str">
        <x:v>historical_three</x:v>
      </x:c>
      <x:c r="M2505" s="10" t="n">
        <x:v>0</x:v>
      </x:c>
      <x:c r="N2505" s="10" t="n">
        <x:v>0</x:v>
      </x:c>
      <x:c r="O2505" s="10" t="n">
        <x:v>1</x:v>
      </x:c>
      <x:c r="P2505" s="9" t="str">
        <x:f>'CaseReview'!U319</x:f>
        <x:v>PASS</x:v>
      </x:c>
      <x:c r="Q2505" s="9" t="n">
        <x:f>IF(AND(T2505=1,G2505=P2505),1,0)</x:f>
        <x:v>0</x:v>
      </x:c>
      <x:c r="R2505" s="9" t="n">
        <x:f>IF(AND(T2505=1,G2505="PASS",P2505="FAIL"),1,0)</x:f>
        <x:v>0</x:v>
      </x:c>
      <x:c r="S2505" s="9" t="n">
        <x:f>IF(AND(T2505=1,G2505="FAIL",P2505="PASS"),1,0)</x:f>
        <x:v>1</x:v>
      </x:c>
      <x:c r="T2505" s="9" t="n">
        <x:v>1</x:v>
      </x:c>
      <x:c r="U2505" s="9" t="n">
        <x:v>152</x:v>
      </x:c>
      <x:c r="V2505" s="9" t="str">
        <x:v>MVP/SHACL_GENERATION_PIPELINE/experiments/LUNA_NO_SEMANTIC_VALIDATOR/RUN_01/runs/RUN-I2-048-20260901T100239128972Z/artifacts/attempt_01/candidate_shape.ttl</x:v>
      </x:c>
    </x:row>
    <x:row r="2506" ht="22" customHeight="1">
      <x:c r="A2506" s="10" t="str">
        <x:v>NO_SEMANTIC</x:v>
      </x:c>
      <x:c r="B2506" s="10" t="str">
        <x:v>I2-048</x:v>
      </x:c>
      <x:c r="C2506" s="10" t="str">
        <x:v>I2-048-H-T051</x:v>
      </x:c>
      <x:c r="D2506" s="10" t="str">
        <x:v>RUN_01</x:v>
      </x:c>
      <x:c r="E2506" s="10" t="str">
        <x:v>ORIGINAL_LEDGER</x:v>
      </x:c>
      <x:c r="F2506" s="10" t="str">
        <x:v>PASS</x:v>
      </x:c>
      <x:c r="G2506" s="10" t="str">
        <x:v>FAIL</x:v>
      </x:c>
      <x:c r="H2506" s="10" t="str">
        <x:v>EXECUTED</x:v>
      </x:c>
      <x:c r="I2506" s="10" t="str">
        <x:v>PARSED</x:v>
      </x:c>
      <x:c r="J2506" s="10" t="str">
        <x:v>NO_SEMANTIC_VALIDATOR_DETERMINISTIC_PASS</x:v>
      </x:c>
      <x:c r="K2506" s="10" t="str">
        <x:v>a06bea772f5aec01aeb11daffcf88e170d014d2aba82917ad0742ab2bca074c2</x:v>
      </x:c>
      <x:c r="L2506" s="10" t="str">
        <x:v>historical_three</x:v>
      </x:c>
      <x:c r="M2506" s="10" t="n">
        <x:v>0</x:v>
      </x:c>
      <x:c r="N2506" s="10" t="n">
        <x:v>0</x:v>
      </x:c>
      <x:c r="O2506" s="10" t="n">
        <x:v>1</x:v>
      </x:c>
      <x:c r="P2506" s="9" t="str">
        <x:f>'CaseReview'!U320</x:f>
        <x:v>PASS</x:v>
      </x:c>
      <x:c r="Q2506" s="9" t="n">
        <x:f>IF(AND(T2506=1,G2506=P2506),1,0)</x:f>
        <x:v>0</x:v>
      </x:c>
      <x:c r="R2506" s="9" t="n">
        <x:f>IF(AND(T2506=1,G2506="PASS",P2506="FAIL"),1,0)</x:f>
        <x:v>0</x:v>
      </x:c>
      <x:c r="S2506" s="9" t="n">
        <x:f>IF(AND(T2506=1,G2506="FAIL",P2506="PASS"),1,0)</x:f>
        <x:v>1</x:v>
      </x:c>
      <x:c r="T2506" s="9" t="n">
        <x:v>1</x:v>
      </x:c>
      <x:c r="U2506" s="9" t="n">
        <x:v>152</x:v>
      </x:c>
      <x:c r="V2506" s="9" t="str">
        <x:v>MVP/SHACL_GENERATION_PIPELINE/experiments/LUNA_NO_SEMANTIC_VALIDATOR/RUN_01/runs/RUN-I2-048-20260901T100239128972Z/artifacts/attempt_01/candidate_shape.ttl</x:v>
      </x:c>
    </x:row>
    <x:row r="2507" ht="22" customHeight="1">
      <x:c r="A2507" s="10" t="str">
        <x:v>NO_SEMANTIC</x:v>
      </x:c>
      <x:c r="B2507" s="10" t="str">
        <x:v>I2-048</x:v>
      </x:c>
      <x:c r="C2507" s="10" t="str">
        <x:v>I2-048-H-T052</x:v>
      </x:c>
      <x:c r="D2507" s="10" t="str">
        <x:v>RUN_01</x:v>
      </x:c>
      <x:c r="E2507" s="10" t="str">
        <x:v>ORIGINAL_LEDGER</x:v>
      </x:c>
      <x:c r="F2507" s="10" t="str">
        <x:v>PASS</x:v>
      </x:c>
      <x:c r="G2507" s="10" t="str">
        <x:v>FAIL</x:v>
      </x:c>
      <x:c r="H2507" s="10" t="str">
        <x:v>EXECUTED</x:v>
      </x:c>
      <x:c r="I2507" s="10" t="str">
        <x:v>PARSED</x:v>
      </x:c>
      <x:c r="J2507" s="10" t="str">
        <x:v>NO_SEMANTIC_VALIDATOR_DETERMINISTIC_PASS</x:v>
      </x:c>
      <x:c r="K2507" s="10" t="str">
        <x:v>a06bea772f5aec01aeb11daffcf88e170d014d2aba82917ad0742ab2bca074c2</x:v>
      </x:c>
      <x:c r="L2507" s="10" t="str">
        <x:v>historical_three</x:v>
      </x:c>
      <x:c r="M2507" s="10" t="n">
        <x:v>0</x:v>
      </x:c>
      <x:c r="N2507" s="10" t="n">
        <x:v>0</x:v>
      </x:c>
      <x:c r="O2507" s="10" t="n">
        <x:v>1</x:v>
      </x:c>
      <x:c r="P2507" s="9" t="str">
        <x:f>'CaseReview'!U321</x:f>
        <x:v>PASS</x:v>
      </x:c>
      <x:c r="Q2507" s="9" t="n">
        <x:f>IF(AND(T2507=1,G2507=P2507),1,0)</x:f>
        <x:v>0</x:v>
      </x:c>
      <x:c r="R2507" s="9" t="n">
        <x:f>IF(AND(T2507=1,G2507="PASS",P2507="FAIL"),1,0)</x:f>
        <x:v>0</x:v>
      </x:c>
      <x:c r="S2507" s="9" t="n">
        <x:f>IF(AND(T2507=1,G2507="FAIL",P2507="PASS"),1,0)</x:f>
        <x:v>1</x:v>
      </x:c>
      <x:c r="T2507" s="9" t="n">
        <x:v>1</x:v>
      </x:c>
      <x:c r="U2507" s="9" t="n">
        <x:v>152</x:v>
      </x:c>
      <x:c r="V2507" s="9" t="str">
        <x:v>MVP/SHACL_GENERATION_PIPELINE/experiments/LUNA_NO_SEMANTIC_VALIDATOR/RUN_01/runs/RUN-I2-048-20260901T100239128972Z/artifacts/attempt_01/candidate_shape.ttl</x:v>
      </x:c>
    </x:row>
    <x:row r="2508" ht="22" customHeight="1">
      <x:c r="A2508" s="10" t="str">
        <x:v>NO_SEMANTIC</x:v>
      </x:c>
      <x:c r="B2508" s="10" t="str">
        <x:v>I2-048</x:v>
      </x:c>
      <x:c r="C2508" s="10" t="str">
        <x:v>I2-048-H-T053</x:v>
      </x:c>
      <x:c r="D2508" s="10" t="str">
        <x:v>RUN_01</x:v>
      </x:c>
      <x:c r="E2508" s="10" t="str">
        <x:v>ORIGINAL_LEDGER</x:v>
      </x:c>
      <x:c r="F2508" s="10" t="str">
        <x:v>PASS</x:v>
      </x:c>
      <x:c r="G2508" s="10" t="str">
        <x:v>FAIL</x:v>
      </x:c>
      <x:c r="H2508" s="10" t="str">
        <x:v>EXECUTED</x:v>
      </x:c>
      <x:c r="I2508" s="10" t="str">
        <x:v>PARSED</x:v>
      </x:c>
      <x:c r="J2508" s="10" t="str">
        <x:v>NO_SEMANTIC_VALIDATOR_DETERMINISTIC_PASS</x:v>
      </x:c>
      <x:c r="K2508" s="10" t="str">
        <x:v>a06bea772f5aec01aeb11daffcf88e170d014d2aba82917ad0742ab2bca074c2</x:v>
      </x:c>
      <x:c r="L2508" s="10" t="str">
        <x:v>historical_three</x:v>
      </x:c>
      <x:c r="M2508" s="10" t="n">
        <x:v>0</x:v>
      </x:c>
      <x:c r="N2508" s="10" t="n">
        <x:v>0</x:v>
      </x:c>
      <x:c r="O2508" s="10" t="n">
        <x:v>1</x:v>
      </x:c>
      <x:c r="P2508" s="9" t="str">
        <x:f>'CaseReview'!U322</x:f>
        <x:v>PASS</x:v>
      </x:c>
      <x:c r="Q2508" s="9" t="n">
        <x:f>IF(AND(T2508=1,G2508=P2508),1,0)</x:f>
        <x:v>0</x:v>
      </x:c>
      <x:c r="R2508" s="9" t="n">
        <x:f>IF(AND(T2508=1,G2508="PASS",P2508="FAIL"),1,0)</x:f>
        <x:v>0</x:v>
      </x:c>
      <x:c r="S2508" s="9" t="n">
        <x:f>IF(AND(T2508=1,G2508="FAIL",P2508="PASS"),1,0)</x:f>
        <x:v>1</x:v>
      </x:c>
      <x:c r="T2508" s="9" t="n">
        <x:v>1</x:v>
      </x:c>
      <x:c r="U2508" s="9" t="n">
        <x:v>152</x:v>
      </x:c>
      <x:c r="V2508" s="9" t="str">
        <x:v>MVP/SHACL_GENERATION_PIPELINE/experiments/LUNA_NO_SEMANTIC_VALIDATOR/RUN_01/runs/RUN-I2-048-20260901T100239128972Z/artifacts/attempt_01/candidate_shape.ttl</x:v>
      </x:c>
    </x:row>
    <x:row r="2509" ht="22" customHeight="1">
      <x:c r="A2509" s="10" t="str">
        <x:v>NO_SEMANTIC</x:v>
      </x:c>
      <x:c r="B2509" s="10" t="str">
        <x:v>I2-048</x:v>
      </x:c>
      <x:c r="C2509" s="10" t="str">
        <x:v>I2-048-H-T054</x:v>
      </x:c>
      <x:c r="D2509" s="10" t="str">
        <x:v>RUN_01</x:v>
      </x:c>
      <x:c r="E2509" s="10" t="str">
        <x:v>ORIGINAL_LEDGER</x:v>
      </x:c>
      <x:c r="F2509" s="10" t="str">
        <x:v>PASS</x:v>
      </x:c>
      <x:c r="G2509" s="10" t="str">
        <x:v>FAIL</x:v>
      </x:c>
      <x:c r="H2509" s="10" t="str">
        <x:v>EXECUTED</x:v>
      </x:c>
      <x:c r="I2509" s="10" t="str">
        <x:v>PARSED</x:v>
      </x:c>
      <x:c r="J2509" s="10" t="str">
        <x:v>NO_SEMANTIC_VALIDATOR_DETERMINISTIC_PASS</x:v>
      </x:c>
      <x:c r="K2509" s="10" t="str">
        <x:v>a06bea772f5aec01aeb11daffcf88e170d014d2aba82917ad0742ab2bca074c2</x:v>
      </x:c>
      <x:c r="L2509" s="10" t="str">
        <x:v>historical_three</x:v>
      </x:c>
      <x:c r="M2509" s="10" t="n">
        <x:v>0</x:v>
      </x:c>
      <x:c r="N2509" s="10" t="n">
        <x:v>0</x:v>
      </x:c>
      <x:c r="O2509" s="10" t="n">
        <x:v>1</x:v>
      </x:c>
      <x:c r="P2509" s="9" t="str">
        <x:f>'CaseReview'!U323</x:f>
        <x:v>PASS</x:v>
      </x:c>
      <x:c r="Q2509" s="9" t="n">
        <x:f>IF(AND(T2509=1,G2509=P2509),1,0)</x:f>
        <x:v>0</x:v>
      </x:c>
      <x:c r="R2509" s="9" t="n">
        <x:f>IF(AND(T2509=1,G2509="PASS",P2509="FAIL"),1,0)</x:f>
        <x:v>0</x:v>
      </x:c>
      <x:c r="S2509" s="9" t="n">
        <x:f>IF(AND(T2509=1,G2509="FAIL",P2509="PASS"),1,0)</x:f>
        <x:v>1</x:v>
      </x:c>
      <x:c r="T2509" s="9" t="n">
        <x:v>1</x:v>
      </x:c>
      <x:c r="U2509" s="9" t="n">
        <x:v>152</x:v>
      </x:c>
      <x:c r="V2509" s="9" t="str">
        <x:v>MVP/SHACL_GENERATION_PIPELINE/experiments/LUNA_NO_SEMANTIC_VALIDATOR/RUN_01/runs/RUN-I2-048-20260901T100239128972Z/artifacts/attempt_01/candidate_shape.ttl</x:v>
      </x:c>
    </x:row>
    <x:row r="2510" ht="22" customHeight="1">
      <x:c r="A2510" s="10" t="str">
        <x:v>NO_SEMANTIC</x:v>
      </x:c>
      <x:c r="B2510" s="10" t="str">
        <x:v>I2-048</x:v>
      </x:c>
      <x:c r="C2510" s="10" t="str">
        <x:v>I2-048-H-T055</x:v>
      </x:c>
      <x:c r="D2510" s="10" t="str">
        <x:v>RUN_01</x:v>
      </x:c>
      <x:c r="E2510" s="10" t="str">
        <x:v>ORIGINAL_LEDGER</x:v>
      </x:c>
      <x:c r="F2510" s="10" t="str">
        <x:v>PASS</x:v>
      </x:c>
      <x:c r="G2510" s="10" t="str">
        <x:v>FAIL</x:v>
      </x:c>
      <x:c r="H2510" s="10" t="str">
        <x:v>EXECUTED</x:v>
      </x:c>
      <x:c r="I2510" s="10" t="str">
        <x:v>PARSED</x:v>
      </x:c>
      <x:c r="J2510" s="10" t="str">
        <x:v>NO_SEMANTIC_VALIDATOR_DETERMINISTIC_PASS</x:v>
      </x:c>
      <x:c r="K2510" s="10" t="str">
        <x:v>a06bea772f5aec01aeb11daffcf88e170d014d2aba82917ad0742ab2bca074c2</x:v>
      </x:c>
      <x:c r="L2510" s="10" t="str">
        <x:v>historical_three</x:v>
      </x:c>
      <x:c r="M2510" s="10" t="n">
        <x:v>0</x:v>
      </x:c>
      <x:c r="N2510" s="10" t="n">
        <x:v>0</x:v>
      </x:c>
      <x:c r="O2510" s="10" t="n">
        <x:v>1</x:v>
      </x:c>
      <x:c r="P2510" s="9" t="str">
        <x:f>'CaseReview'!U324</x:f>
        <x:v>PASS</x:v>
      </x:c>
      <x:c r="Q2510" s="9" t="n">
        <x:f>IF(AND(T2510=1,G2510=P2510),1,0)</x:f>
        <x:v>0</x:v>
      </x:c>
      <x:c r="R2510" s="9" t="n">
        <x:f>IF(AND(T2510=1,G2510="PASS",P2510="FAIL"),1,0)</x:f>
        <x:v>0</x:v>
      </x:c>
      <x:c r="S2510" s="9" t="n">
        <x:f>IF(AND(T2510=1,G2510="FAIL",P2510="PASS"),1,0)</x:f>
        <x:v>1</x:v>
      </x:c>
      <x:c r="T2510" s="9" t="n">
        <x:v>1</x:v>
      </x:c>
      <x:c r="U2510" s="9" t="n">
        <x:v>152</x:v>
      </x:c>
      <x:c r="V2510" s="9" t="str">
        <x:v>MVP/SHACL_GENERATION_PIPELINE/experiments/LUNA_NO_SEMANTIC_VALIDATOR/RUN_01/runs/RUN-I2-048-20260901T100239128972Z/artifacts/attempt_01/candidate_shape.ttl</x:v>
      </x:c>
    </x:row>
    <x:row r="2511" ht="22" customHeight="1">
      <x:c r="A2511" s="10" t="str">
        <x:v>NO_SEMANTIC</x:v>
      </x:c>
      <x:c r="B2511" s="10" t="str">
        <x:v>I2-048</x:v>
      </x:c>
      <x:c r="C2511" s="10" t="str">
        <x:v>I2-048-H-T056</x:v>
      </x:c>
      <x:c r="D2511" s="10" t="str">
        <x:v>RUN_01</x:v>
      </x:c>
      <x:c r="E2511" s="10" t="str">
        <x:v>ORIGINAL_LEDGER</x:v>
      </x:c>
      <x:c r="F2511" s="10" t="str">
        <x:v>PASS</x:v>
      </x:c>
      <x:c r="G2511" s="10" t="str">
        <x:v>FAIL</x:v>
      </x:c>
      <x:c r="H2511" s="10" t="str">
        <x:v>EXECUTED</x:v>
      </x:c>
      <x:c r="I2511" s="10" t="str">
        <x:v>PARSED</x:v>
      </x:c>
      <x:c r="J2511" s="10" t="str">
        <x:v>NO_SEMANTIC_VALIDATOR_DETERMINISTIC_PASS</x:v>
      </x:c>
      <x:c r="K2511" s="10" t="str">
        <x:v>a06bea772f5aec01aeb11daffcf88e170d014d2aba82917ad0742ab2bca074c2</x:v>
      </x:c>
      <x:c r="L2511" s="10" t="str">
        <x:v>historical_three</x:v>
      </x:c>
      <x:c r="M2511" s="10" t="n">
        <x:v>0</x:v>
      </x:c>
      <x:c r="N2511" s="10" t="n">
        <x:v>0</x:v>
      </x:c>
      <x:c r="O2511" s="10" t="n">
        <x:v>1</x:v>
      </x:c>
      <x:c r="P2511" s="9" t="str">
        <x:f>'CaseReview'!U325</x:f>
        <x:v>PASS</x:v>
      </x:c>
      <x:c r="Q2511" s="9" t="n">
        <x:f>IF(AND(T2511=1,G2511=P2511),1,0)</x:f>
        <x:v>0</x:v>
      </x:c>
      <x:c r="R2511" s="9" t="n">
        <x:f>IF(AND(T2511=1,G2511="PASS",P2511="FAIL"),1,0)</x:f>
        <x:v>0</x:v>
      </x:c>
      <x:c r="S2511" s="9" t="n">
        <x:f>IF(AND(T2511=1,G2511="FAIL",P2511="PASS"),1,0)</x:f>
        <x:v>1</x:v>
      </x:c>
      <x:c r="T2511" s="9" t="n">
        <x:v>1</x:v>
      </x:c>
      <x:c r="U2511" s="9" t="n">
        <x:v>152</x:v>
      </x:c>
      <x:c r="V2511" s="9" t="str">
        <x:v>MVP/SHACL_GENERATION_PIPELINE/experiments/LUNA_NO_SEMANTIC_VALIDATOR/RUN_01/runs/RUN-I2-048-20260901T100239128972Z/artifacts/attempt_01/candidate_shape.ttl</x:v>
      </x:c>
    </x:row>
    <x:row r="2512" ht="22" customHeight="1">
      <x:c r="A2512" s="10" t="str">
        <x:v>NO_SEMANTIC</x:v>
      </x:c>
      <x:c r="B2512" s="10" t="str">
        <x:v>I2-048</x:v>
      </x:c>
      <x:c r="C2512" s="10" t="str">
        <x:v>I2-048-H-T057</x:v>
      </x:c>
      <x:c r="D2512" s="10" t="str">
        <x:v>RUN_01</x:v>
      </x:c>
      <x:c r="E2512" s="10" t="str">
        <x:v>ORIGINAL_LEDGER</x:v>
      </x:c>
      <x:c r="F2512" s="10" t="str">
        <x:v>PASS</x:v>
      </x:c>
      <x:c r="G2512" s="10" t="str">
        <x:v>FAIL</x:v>
      </x:c>
      <x:c r="H2512" s="10" t="str">
        <x:v>EXECUTED</x:v>
      </x:c>
      <x:c r="I2512" s="10" t="str">
        <x:v>PARSED</x:v>
      </x:c>
      <x:c r="J2512" s="10" t="str">
        <x:v>NO_SEMANTIC_VALIDATOR_DETERMINISTIC_PASS</x:v>
      </x:c>
      <x:c r="K2512" s="10" t="str">
        <x:v>a06bea772f5aec01aeb11daffcf88e170d014d2aba82917ad0742ab2bca074c2</x:v>
      </x:c>
      <x:c r="L2512" s="10" t="str">
        <x:v>historical_three</x:v>
      </x:c>
      <x:c r="M2512" s="10" t="n">
        <x:v>0</x:v>
      </x:c>
      <x:c r="N2512" s="10" t="n">
        <x:v>0</x:v>
      </x:c>
      <x:c r="O2512" s="10" t="n">
        <x:v>1</x:v>
      </x:c>
      <x:c r="P2512" s="9" t="str">
        <x:f>'CaseReview'!U326</x:f>
        <x:v>PASS</x:v>
      </x:c>
      <x:c r="Q2512" s="9" t="n">
        <x:f>IF(AND(T2512=1,G2512=P2512),1,0)</x:f>
        <x:v>0</x:v>
      </x:c>
      <x:c r="R2512" s="9" t="n">
        <x:f>IF(AND(T2512=1,G2512="PASS",P2512="FAIL"),1,0)</x:f>
        <x:v>0</x:v>
      </x:c>
      <x:c r="S2512" s="9" t="n">
        <x:f>IF(AND(T2512=1,G2512="FAIL",P2512="PASS"),1,0)</x:f>
        <x:v>1</x:v>
      </x:c>
      <x:c r="T2512" s="9" t="n">
        <x:v>1</x:v>
      </x:c>
      <x:c r="U2512" s="9" t="n">
        <x:v>152</x:v>
      </x:c>
      <x:c r="V2512" s="9" t="str">
        <x:v>MVP/SHACL_GENERATION_PIPELINE/experiments/LUNA_NO_SEMANTIC_VALIDATOR/RUN_01/runs/RUN-I2-048-20260901T100239128972Z/artifacts/attempt_01/candidate_shape.ttl</x:v>
      </x:c>
    </x:row>
    <x:row r="2513" ht="22" customHeight="1">
      <x:c r="A2513" s="10" t="str">
        <x:v>NO_SEMANTIC</x:v>
      </x:c>
      <x:c r="B2513" s="10" t="str">
        <x:v>I2-048</x:v>
      </x:c>
      <x:c r="C2513" s="10" t="str">
        <x:v>I2-048-H-T058</x:v>
      </x:c>
      <x:c r="D2513" s="10" t="str">
        <x:v>RUN_01</x:v>
      </x:c>
      <x:c r="E2513" s="10" t="str">
        <x:v>ORIGINAL_LEDGER</x:v>
      </x:c>
      <x:c r="F2513" s="10" t="str">
        <x:v>PASS</x:v>
      </x:c>
      <x:c r="G2513" s="10" t="str">
        <x:v>FAIL</x:v>
      </x:c>
      <x:c r="H2513" s="10" t="str">
        <x:v>EXECUTED</x:v>
      </x:c>
      <x:c r="I2513" s="10" t="str">
        <x:v>PARSED</x:v>
      </x:c>
      <x:c r="J2513" s="10" t="str">
        <x:v>NO_SEMANTIC_VALIDATOR_DETERMINISTIC_PASS</x:v>
      </x:c>
      <x:c r="K2513" s="10" t="str">
        <x:v>a06bea772f5aec01aeb11daffcf88e170d014d2aba82917ad0742ab2bca074c2</x:v>
      </x:c>
      <x:c r="L2513" s="10" t="str">
        <x:v>historical_three</x:v>
      </x:c>
      <x:c r="M2513" s="10" t="n">
        <x:v>0</x:v>
      </x:c>
      <x:c r="N2513" s="10" t="n">
        <x:v>0</x:v>
      </x:c>
      <x:c r="O2513" s="10" t="n">
        <x:v>1</x:v>
      </x:c>
      <x:c r="P2513" s="9" t="str">
        <x:f>'CaseReview'!U327</x:f>
        <x:v>PASS</x:v>
      </x:c>
      <x:c r="Q2513" s="9" t="n">
        <x:f>IF(AND(T2513=1,G2513=P2513),1,0)</x:f>
        <x:v>0</x:v>
      </x:c>
      <x:c r="R2513" s="9" t="n">
        <x:f>IF(AND(T2513=1,G2513="PASS",P2513="FAIL"),1,0)</x:f>
        <x:v>0</x:v>
      </x:c>
      <x:c r="S2513" s="9" t="n">
        <x:f>IF(AND(T2513=1,G2513="FAIL",P2513="PASS"),1,0)</x:f>
        <x:v>1</x:v>
      </x:c>
      <x:c r="T2513" s="9" t="n">
        <x:v>1</x:v>
      </x:c>
      <x:c r="U2513" s="9" t="n">
        <x:v>152</x:v>
      </x:c>
      <x:c r="V2513" s="9" t="str">
        <x:v>MVP/SHACL_GENERATION_PIPELINE/experiments/LUNA_NO_SEMANTIC_VALIDATOR/RUN_01/runs/RUN-I2-048-20260901T100239128972Z/artifacts/attempt_01/candidate_shape.ttl</x:v>
      </x:c>
    </x:row>
    <x:row r="2514" ht="22" customHeight="1">
      <x:c r="A2514" s="10" t="str">
        <x:v>NO_SEMANTIC</x:v>
      </x:c>
      <x:c r="B2514" s="10" t="str">
        <x:v>I2-048</x:v>
      </x:c>
      <x:c r="C2514" s="10" t="str">
        <x:v>I2-048-H-T059</x:v>
      </x:c>
      <x:c r="D2514" s="10" t="str">
        <x:v>RUN_01</x:v>
      </x:c>
      <x:c r="E2514" s="10" t="str">
        <x:v>ORIGINAL_LEDGER</x:v>
      </x:c>
      <x:c r="F2514" s="10" t="str">
        <x:v>PASS</x:v>
      </x:c>
      <x:c r="G2514" s="10" t="str">
        <x:v>FAIL</x:v>
      </x:c>
      <x:c r="H2514" s="10" t="str">
        <x:v>EXECUTED</x:v>
      </x:c>
      <x:c r="I2514" s="10" t="str">
        <x:v>PARSED</x:v>
      </x:c>
      <x:c r="J2514" s="10" t="str">
        <x:v>NO_SEMANTIC_VALIDATOR_DETERMINISTIC_PASS</x:v>
      </x:c>
      <x:c r="K2514" s="10" t="str">
        <x:v>a06bea772f5aec01aeb11daffcf88e170d014d2aba82917ad0742ab2bca074c2</x:v>
      </x:c>
      <x:c r="L2514" s="10" t="str">
        <x:v>historical_three</x:v>
      </x:c>
      <x:c r="M2514" s="10" t="n">
        <x:v>0</x:v>
      </x:c>
      <x:c r="N2514" s="10" t="n">
        <x:v>0</x:v>
      </x:c>
      <x:c r="O2514" s="10" t="n">
        <x:v>1</x:v>
      </x:c>
      <x:c r="P2514" s="9" t="str">
        <x:f>'CaseReview'!U328</x:f>
        <x:v>PASS</x:v>
      </x:c>
      <x:c r="Q2514" s="9" t="n">
        <x:f>IF(AND(T2514=1,G2514=P2514),1,0)</x:f>
        <x:v>0</x:v>
      </x:c>
      <x:c r="R2514" s="9" t="n">
        <x:f>IF(AND(T2514=1,G2514="PASS",P2514="FAIL"),1,0)</x:f>
        <x:v>0</x:v>
      </x:c>
      <x:c r="S2514" s="9" t="n">
        <x:f>IF(AND(T2514=1,G2514="FAIL",P2514="PASS"),1,0)</x:f>
        <x:v>1</x:v>
      </x:c>
      <x:c r="T2514" s="9" t="n">
        <x:v>1</x:v>
      </x:c>
      <x:c r="U2514" s="9" t="n">
        <x:v>152</x:v>
      </x:c>
      <x:c r="V2514" s="9" t="str">
        <x:v>MVP/SHACL_GENERATION_PIPELINE/experiments/LUNA_NO_SEMANTIC_VALIDATOR/RUN_01/runs/RUN-I2-048-20260901T100239128972Z/artifacts/attempt_01/candidate_shape.ttl</x:v>
      </x:c>
    </x:row>
    <x:row r="2515" ht="22" customHeight="1">
      <x:c r="A2515" s="10" t="str">
        <x:v>NO_SEMANTIC</x:v>
      </x:c>
      <x:c r="B2515" s="10" t="str">
        <x:v>I2-048</x:v>
      </x:c>
      <x:c r="C2515" s="10" t="str">
        <x:v>I2-048-H-T060</x:v>
      </x:c>
      <x:c r="D2515" s="10" t="str">
        <x:v>RUN_01</x:v>
      </x:c>
      <x:c r="E2515" s="10" t="str">
        <x:v>ORIGINAL_LEDGER</x:v>
      </x:c>
      <x:c r="F2515" s="10" t="str">
        <x:v>PASS</x:v>
      </x:c>
      <x:c r="G2515" s="10" t="str">
        <x:v>FAIL</x:v>
      </x:c>
      <x:c r="H2515" s="10" t="str">
        <x:v>EXECUTED</x:v>
      </x:c>
      <x:c r="I2515" s="10" t="str">
        <x:v>PARSED</x:v>
      </x:c>
      <x:c r="J2515" s="10" t="str">
        <x:v>NO_SEMANTIC_VALIDATOR_DETERMINISTIC_PASS</x:v>
      </x:c>
      <x:c r="K2515" s="10" t="str">
        <x:v>a06bea772f5aec01aeb11daffcf88e170d014d2aba82917ad0742ab2bca074c2</x:v>
      </x:c>
      <x:c r="L2515" s="10" t="str">
        <x:v>historical_three</x:v>
      </x:c>
      <x:c r="M2515" s="10" t="n">
        <x:v>0</x:v>
      </x:c>
      <x:c r="N2515" s="10" t="n">
        <x:v>0</x:v>
      </x:c>
      <x:c r="O2515" s="10" t="n">
        <x:v>1</x:v>
      </x:c>
      <x:c r="P2515" s="9" t="str">
        <x:f>'CaseReview'!U329</x:f>
        <x:v>PASS</x:v>
      </x:c>
      <x:c r="Q2515" s="9" t="n">
        <x:f>IF(AND(T2515=1,G2515=P2515),1,0)</x:f>
        <x:v>0</x:v>
      </x:c>
      <x:c r="R2515" s="9" t="n">
        <x:f>IF(AND(T2515=1,G2515="PASS",P2515="FAIL"),1,0)</x:f>
        <x:v>0</x:v>
      </x:c>
      <x:c r="S2515" s="9" t="n">
        <x:f>IF(AND(T2515=1,G2515="FAIL",P2515="PASS"),1,0)</x:f>
        <x:v>1</x:v>
      </x:c>
      <x:c r="T2515" s="9" t="n">
        <x:v>1</x:v>
      </x:c>
      <x:c r="U2515" s="9" t="n">
        <x:v>152</x:v>
      </x:c>
      <x:c r="V2515" s="9" t="str">
        <x:v>MVP/SHACL_GENERATION_PIPELINE/experiments/LUNA_NO_SEMANTIC_VALIDATOR/RUN_01/runs/RUN-I2-048-20260901T100239128972Z/artifacts/attempt_01/candidate_shape.ttl</x:v>
      </x:c>
    </x:row>
    <x:row r="2516" ht="22" customHeight="1">
      <x:c r="A2516" s="10" t="str">
        <x:v>NO_SEMANTIC</x:v>
      </x:c>
      <x:c r="B2516" s="10" t="str">
        <x:v>I2-048</x:v>
      </x:c>
      <x:c r="C2516" s="10" t="str">
        <x:v>I2-048-H-T061</x:v>
      </x:c>
      <x:c r="D2516" s="10" t="str">
        <x:v>RUN_01</x:v>
      </x:c>
      <x:c r="E2516" s="10" t="str">
        <x:v>ORIGINAL_LEDGER</x:v>
      </x:c>
      <x:c r="F2516" s="10" t="str">
        <x:v>PASS</x:v>
      </x:c>
      <x:c r="G2516" s="10" t="str">
        <x:v>FAIL</x:v>
      </x:c>
      <x:c r="H2516" s="10" t="str">
        <x:v>EXECUTED</x:v>
      </x:c>
      <x:c r="I2516" s="10" t="str">
        <x:v>PARSED</x:v>
      </x:c>
      <x:c r="J2516" s="10" t="str">
        <x:v>NO_SEMANTIC_VALIDATOR_DETERMINISTIC_PASS</x:v>
      </x:c>
      <x:c r="K2516" s="10" t="str">
        <x:v>a06bea772f5aec01aeb11daffcf88e170d014d2aba82917ad0742ab2bca074c2</x:v>
      </x:c>
      <x:c r="L2516" s="10" t="str">
        <x:v>historical_three</x:v>
      </x:c>
      <x:c r="M2516" s="10" t="n">
        <x:v>0</x:v>
      </x:c>
      <x:c r="N2516" s="10" t="n">
        <x:v>0</x:v>
      </x:c>
      <x:c r="O2516" s="10" t="n">
        <x:v>1</x:v>
      </x:c>
      <x:c r="P2516" s="9" t="str">
        <x:f>'CaseReview'!U330</x:f>
        <x:v>PASS</x:v>
      </x:c>
      <x:c r="Q2516" s="9" t="n">
        <x:f>IF(AND(T2516=1,G2516=P2516),1,0)</x:f>
        <x:v>0</x:v>
      </x:c>
      <x:c r="R2516" s="9" t="n">
        <x:f>IF(AND(T2516=1,G2516="PASS",P2516="FAIL"),1,0)</x:f>
        <x:v>0</x:v>
      </x:c>
      <x:c r="S2516" s="9" t="n">
        <x:f>IF(AND(T2516=1,G2516="FAIL",P2516="PASS"),1,0)</x:f>
        <x:v>1</x:v>
      </x:c>
      <x:c r="T2516" s="9" t="n">
        <x:v>1</x:v>
      </x:c>
      <x:c r="U2516" s="9" t="n">
        <x:v>152</x:v>
      </x:c>
      <x:c r="V2516" s="9" t="str">
        <x:v>MVP/SHACL_GENERATION_PIPELINE/experiments/LUNA_NO_SEMANTIC_VALIDATOR/RUN_01/runs/RUN-I2-048-20260901T100239128972Z/artifacts/attempt_01/candidate_shape.ttl</x:v>
      </x:c>
    </x:row>
    <x:row r="2517" ht="22" customHeight="1">
      <x:c r="A2517" s="10" t="str">
        <x:v>NO_SEMANTIC</x:v>
      </x:c>
      <x:c r="B2517" s="10" t="str">
        <x:v>I2-048</x:v>
      </x:c>
      <x:c r="C2517" s="10" t="str">
        <x:v>I2-048-H-T062</x:v>
      </x:c>
      <x:c r="D2517" s="10" t="str">
        <x:v>RUN_01</x:v>
      </x:c>
      <x:c r="E2517" s="10" t="str">
        <x:v>ORIGINAL_LEDGER</x:v>
      </x:c>
      <x:c r="F2517" s="10" t="str">
        <x:v>PASS</x:v>
      </x:c>
      <x:c r="G2517" s="10" t="str">
        <x:v>FAIL</x:v>
      </x:c>
      <x:c r="H2517" s="10" t="str">
        <x:v>EXECUTED</x:v>
      </x:c>
      <x:c r="I2517" s="10" t="str">
        <x:v>PARSED</x:v>
      </x:c>
      <x:c r="J2517" s="10" t="str">
        <x:v>NO_SEMANTIC_VALIDATOR_DETERMINISTIC_PASS</x:v>
      </x:c>
      <x:c r="K2517" s="10" t="str">
        <x:v>a06bea772f5aec01aeb11daffcf88e170d014d2aba82917ad0742ab2bca074c2</x:v>
      </x:c>
      <x:c r="L2517" s="10" t="str">
        <x:v>historical_three</x:v>
      </x:c>
      <x:c r="M2517" s="10" t="n">
        <x:v>0</x:v>
      </x:c>
      <x:c r="N2517" s="10" t="n">
        <x:v>0</x:v>
      </x:c>
      <x:c r="O2517" s="10" t="n">
        <x:v>1</x:v>
      </x:c>
      <x:c r="P2517" s="9" t="str">
        <x:f>'CaseReview'!U331</x:f>
        <x:v>PASS</x:v>
      </x:c>
      <x:c r="Q2517" s="9" t="n">
        <x:f>IF(AND(T2517=1,G2517=P2517),1,0)</x:f>
        <x:v>0</x:v>
      </x:c>
      <x:c r="R2517" s="9" t="n">
        <x:f>IF(AND(T2517=1,G2517="PASS",P2517="FAIL"),1,0)</x:f>
        <x:v>0</x:v>
      </x:c>
      <x:c r="S2517" s="9" t="n">
        <x:f>IF(AND(T2517=1,G2517="FAIL",P2517="PASS"),1,0)</x:f>
        <x:v>1</x:v>
      </x:c>
      <x:c r="T2517" s="9" t="n">
        <x:v>1</x:v>
      </x:c>
      <x:c r="U2517" s="9" t="n">
        <x:v>152</x:v>
      </x:c>
      <x:c r="V2517" s="9" t="str">
        <x:v>MVP/SHACL_GENERATION_PIPELINE/experiments/LUNA_NO_SEMANTIC_VALIDATOR/RUN_01/runs/RUN-I2-048-20260901T100239128972Z/artifacts/attempt_01/candidate_shape.ttl</x:v>
      </x:c>
    </x:row>
    <x:row r="2518" ht="22" customHeight="1">
      <x:c r="A2518" s="10" t="str">
        <x:v>NO_SEMANTIC</x:v>
      </x:c>
      <x:c r="B2518" s="10" t="str">
        <x:v>I2-048</x:v>
      </x:c>
      <x:c r="C2518" s="10" t="str">
        <x:v>I2-048-H-T063</x:v>
      </x:c>
      <x:c r="D2518" s="10" t="str">
        <x:v>RUN_01</x:v>
      </x:c>
      <x:c r="E2518" s="10" t="str">
        <x:v>ORIGINAL_LEDGER</x:v>
      </x:c>
      <x:c r="F2518" s="10" t="str">
        <x:v>PASS</x:v>
      </x:c>
      <x:c r="G2518" s="10" t="str">
        <x:v>FAIL</x:v>
      </x:c>
      <x:c r="H2518" s="10" t="str">
        <x:v>EXECUTED</x:v>
      </x:c>
      <x:c r="I2518" s="10" t="str">
        <x:v>PARSED</x:v>
      </x:c>
      <x:c r="J2518" s="10" t="str">
        <x:v>NO_SEMANTIC_VALIDATOR_DETERMINISTIC_PASS</x:v>
      </x:c>
      <x:c r="K2518" s="10" t="str">
        <x:v>a06bea772f5aec01aeb11daffcf88e170d014d2aba82917ad0742ab2bca074c2</x:v>
      </x:c>
      <x:c r="L2518" s="10" t="str">
        <x:v>historical_three</x:v>
      </x:c>
      <x:c r="M2518" s="10" t="n">
        <x:v>0</x:v>
      </x:c>
      <x:c r="N2518" s="10" t="n">
        <x:v>0</x:v>
      </x:c>
      <x:c r="O2518" s="10" t="n">
        <x:v>1</x:v>
      </x:c>
      <x:c r="P2518" s="9" t="str">
        <x:f>'CaseReview'!U332</x:f>
        <x:v>PASS</x:v>
      </x:c>
      <x:c r="Q2518" s="9" t="n">
        <x:f>IF(AND(T2518=1,G2518=P2518),1,0)</x:f>
        <x:v>0</x:v>
      </x:c>
      <x:c r="R2518" s="9" t="n">
        <x:f>IF(AND(T2518=1,G2518="PASS",P2518="FAIL"),1,0)</x:f>
        <x:v>0</x:v>
      </x:c>
      <x:c r="S2518" s="9" t="n">
        <x:f>IF(AND(T2518=1,G2518="FAIL",P2518="PASS"),1,0)</x:f>
        <x:v>1</x:v>
      </x:c>
      <x:c r="T2518" s="9" t="n">
        <x:v>1</x:v>
      </x:c>
      <x:c r="U2518" s="9" t="n">
        <x:v>152</x:v>
      </x:c>
      <x:c r="V2518" s="9" t="str">
        <x:v>MVP/SHACL_GENERATION_PIPELINE/experiments/LUNA_NO_SEMANTIC_VALIDATOR/RUN_01/runs/RUN-I2-048-20260901T100239128972Z/artifacts/attempt_01/candidate_shape.ttl</x:v>
      </x:c>
    </x:row>
    <x:row r="2519" ht="22" customHeight="1">
      <x:c r="A2519" s="10" t="str">
        <x:v>NO_SEMANTIC</x:v>
      </x:c>
      <x:c r="B2519" s="10" t="str">
        <x:v>I2-048</x:v>
      </x:c>
      <x:c r="C2519" s="10" t="str">
        <x:v>I2-048-H-T064</x:v>
      </x:c>
      <x:c r="D2519" s="10" t="str">
        <x:v>RUN_01</x:v>
      </x:c>
      <x:c r="E2519" s="10" t="str">
        <x:v>ORIGINAL_LEDGER</x:v>
      </x:c>
      <x:c r="F2519" s="10" t="str">
        <x:v>PASS</x:v>
      </x:c>
      <x:c r="G2519" s="10" t="str">
        <x:v>FAIL</x:v>
      </x:c>
      <x:c r="H2519" s="10" t="str">
        <x:v>EXECUTED</x:v>
      </x:c>
      <x:c r="I2519" s="10" t="str">
        <x:v>PARSED</x:v>
      </x:c>
      <x:c r="J2519" s="10" t="str">
        <x:v>NO_SEMANTIC_VALIDATOR_DETERMINISTIC_PASS</x:v>
      </x:c>
      <x:c r="K2519" s="10" t="str">
        <x:v>a06bea772f5aec01aeb11daffcf88e170d014d2aba82917ad0742ab2bca074c2</x:v>
      </x:c>
      <x:c r="L2519" s="10" t="str">
        <x:v>historical_three</x:v>
      </x:c>
      <x:c r="M2519" s="10" t="n">
        <x:v>0</x:v>
      </x:c>
      <x:c r="N2519" s="10" t="n">
        <x:v>0</x:v>
      </x:c>
      <x:c r="O2519" s="10" t="n">
        <x:v>1</x:v>
      </x:c>
      <x:c r="P2519" s="9" t="str">
        <x:f>'CaseReview'!U333</x:f>
        <x:v>PASS</x:v>
      </x:c>
      <x:c r="Q2519" s="9" t="n">
        <x:f>IF(AND(T2519=1,G2519=P2519),1,0)</x:f>
        <x:v>0</x:v>
      </x:c>
      <x:c r="R2519" s="9" t="n">
        <x:f>IF(AND(T2519=1,G2519="PASS",P2519="FAIL"),1,0)</x:f>
        <x:v>0</x:v>
      </x:c>
      <x:c r="S2519" s="9" t="n">
        <x:f>IF(AND(T2519=1,G2519="FAIL",P2519="PASS"),1,0)</x:f>
        <x:v>1</x:v>
      </x:c>
      <x:c r="T2519" s="9" t="n">
        <x:v>1</x:v>
      </x:c>
      <x:c r="U2519" s="9" t="n">
        <x:v>152</x:v>
      </x:c>
      <x:c r="V2519" s="9" t="str">
        <x:v>MVP/SHACL_GENERATION_PIPELINE/experiments/LUNA_NO_SEMANTIC_VALIDATOR/RUN_01/runs/RUN-I2-048-20260901T100239128972Z/artifacts/attempt_01/candidate_shape.ttl</x:v>
      </x:c>
    </x:row>
    <x:row r="2520" ht="22" customHeight="1">
      <x:c r="A2520" s="10" t="str">
        <x:v>NO_SEMANTIC</x:v>
      </x:c>
      <x:c r="B2520" s="10" t="str">
        <x:v>I2-048</x:v>
      </x:c>
      <x:c r="C2520" s="10" t="str">
        <x:v>I2-048-H-T065</x:v>
      </x:c>
      <x:c r="D2520" s="10" t="str">
        <x:v>RUN_01</x:v>
      </x:c>
      <x:c r="E2520" s="10" t="str">
        <x:v>ORIGINAL_LEDGER</x:v>
      </x:c>
      <x:c r="F2520" s="10" t="str">
        <x:v>PASS</x:v>
      </x:c>
      <x:c r="G2520" s="10" t="str">
        <x:v>FAIL</x:v>
      </x:c>
      <x:c r="H2520" s="10" t="str">
        <x:v>EXECUTED</x:v>
      </x:c>
      <x:c r="I2520" s="10" t="str">
        <x:v>PARSED</x:v>
      </x:c>
      <x:c r="J2520" s="10" t="str">
        <x:v>NO_SEMANTIC_VALIDATOR_DETERMINISTIC_PASS</x:v>
      </x:c>
      <x:c r="K2520" s="10" t="str">
        <x:v>a06bea772f5aec01aeb11daffcf88e170d014d2aba82917ad0742ab2bca074c2</x:v>
      </x:c>
      <x:c r="L2520" s="10" t="str">
        <x:v>historical_three</x:v>
      </x:c>
      <x:c r="M2520" s="10" t="n">
        <x:v>0</x:v>
      </x:c>
      <x:c r="N2520" s="10" t="n">
        <x:v>0</x:v>
      </x:c>
      <x:c r="O2520" s="10" t="n">
        <x:v>1</x:v>
      </x:c>
      <x:c r="P2520" s="9" t="str">
        <x:f>'CaseReview'!U334</x:f>
        <x:v>PASS</x:v>
      </x:c>
      <x:c r="Q2520" s="9" t="n">
        <x:f>IF(AND(T2520=1,G2520=P2520),1,0)</x:f>
        <x:v>0</x:v>
      </x:c>
      <x:c r="R2520" s="9" t="n">
        <x:f>IF(AND(T2520=1,G2520="PASS",P2520="FAIL"),1,0)</x:f>
        <x:v>0</x:v>
      </x:c>
      <x:c r="S2520" s="9" t="n">
        <x:f>IF(AND(T2520=1,G2520="FAIL",P2520="PASS"),1,0)</x:f>
        <x:v>1</x:v>
      </x:c>
      <x:c r="T2520" s="9" t="n">
        <x:v>1</x:v>
      </x:c>
      <x:c r="U2520" s="9" t="n">
        <x:v>152</x:v>
      </x:c>
      <x:c r="V2520" s="9" t="str">
        <x:v>MVP/SHACL_GENERATION_PIPELINE/experiments/LUNA_NO_SEMANTIC_VALIDATOR/RUN_01/runs/RUN-I2-048-20260901T100239128972Z/artifacts/attempt_01/candidate_shape.ttl</x:v>
      </x:c>
    </x:row>
    <x:row r="2521" ht="22" customHeight="1">
      <x:c r="A2521" s="10" t="str">
        <x:v>NO_SEMANTIC</x:v>
      </x:c>
      <x:c r="B2521" s="10" t="str">
        <x:v>I2-048</x:v>
      </x:c>
      <x:c r="C2521" s="10" t="str">
        <x:v>I2-048-H-T066</x:v>
      </x:c>
      <x:c r="D2521" s="10" t="str">
        <x:v>RUN_01</x:v>
      </x:c>
      <x:c r="E2521" s="10" t="str">
        <x:v>ORIGINAL_LEDGER</x:v>
      </x:c>
      <x:c r="F2521" s="10" t="str">
        <x:v>PASS</x:v>
      </x:c>
      <x:c r="G2521" s="10" t="str">
        <x:v>FAIL</x:v>
      </x:c>
      <x:c r="H2521" s="10" t="str">
        <x:v>EXECUTED</x:v>
      </x:c>
      <x:c r="I2521" s="10" t="str">
        <x:v>PARSED</x:v>
      </x:c>
      <x:c r="J2521" s="10" t="str">
        <x:v>NO_SEMANTIC_VALIDATOR_DETERMINISTIC_PASS</x:v>
      </x:c>
      <x:c r="K2521" s="10" t="str">
        <x:v>a06bea772f5aec01aeb11daffcf88e170d014d2aba82917ad0742ab2bca074c2</x:v>
      </x:c>
      <x:c r="L2521" s="10" t="str">
        <x:v>historical_three</x:v>
      </x:c>
      <x:c r="M2521" s="10" t="n">
        <x:v>0</x:v>
      </x:c>
      <x:c r="N2521" s="10" t="n">
        <x:v>0</x:v>
      </x:c>
      <x:c r="O2521" s="10" t="n">
        <x:v>1</x:v>
      </x:c>
      <x:c r="P2521" s="9" t="str">
        <x:f>'CaseReview'!U335</x:f>
        <x:v>PASS</x:v>
      </x:c>
      <x:c r="Q2521" s="9" t="n">
        <x:f>IF(AND(T2521=1,G2521=P2521),1,0)</x:f>
        <x:v>0</x:v>
      </x:c>
      <x:c r="R2521" s="9" t="n">
        <x:f>IF(AND(T2521=1,G2521="PASS",P2521="FAIL"),1,0)</x:f>
        <x:v>0</x:v>
      </x:c>
      <x:c r="S2521" s="9" t="n">
        <x:f>IF(AND(T2521=1,G2521="FAIL",P2521="PASS"),1,0)</x:f>
        <x:v>1</x:v>
      </x:c>
      <x:c r="T2521" s="9" t="n">
        <x:v>1</x:v>
      </x:c>
      <x:c r="U2521" s="9" t="n">
        <x:v>152</x:v>
      </x:c>
      <x:c r="V2521" s="9" t="str">
        <x:v>MVP/SHACL_GENERATION_PIPELINE/experiments/LUNA_NO_SEMANTIC_VALIDATOR/RUN_01/runs/RUN-I2-048-20260901T100239128972Z/artifacts/attempt_01/candidate_shape.ttl</x:v>
      </x:c>
    </x:row>
    <x:row r="2522" ht="22" customHeight="1">
      <x:c r="A2522" s="10" t="str">
        <x:v>NO_SEMANTIC</x:v>
      </x:c>
      <x:c r="B2522" s="10" t="str">
        <x:v>I2-048</x:v>
      </x:c>
      <x:c r="C2522" s="10" t="str">
        <x:v>I2-048-H-T067</x:v>
      </x:c>
      <x:c r="D2522" s="10" t="str">
        <x:v>RUN_01</x:v>
      </x:c>
      <x:c r="E2522" s="10" t="str">
        <x:v>ORIGINAL_LEDGER</x:v>
      </x:c>
      <x:c r="F2522" s="10" t="str">
        <x:v>PASS</x:v>
      </x:c>
      <x:c r="G2522" s="10" t="str">
        <x:v>FAIL</x:v>
      </x:c>
      <x:c r="H2522" s="10" t="str">
        <x:v>EXECUTED</x:v>
      </x:c>
      <x:c r="I2522" s="10" t="str">
        <x:v>PARSED</x:v>
      </x:c>
      <x:c r="J2522" s="10" t="str">
        <x:v>NO_SEMANTIC_VALIDATOR_DETERMINISTIC_PASS</x:v>
      </x:c>
      <x:c r="K2522" s="10" t="str">
        <x:v>a06bea772f5aec01aeb11daffcf88e170d014d2aba82917ad0742ab2bca074c2</x:v>
      </x:c>
      <x:c r="L2522" s="10" t="str">
        <x:v>historical_three</x:v>
      </x:c>
      <x:c r="M2522" s="10" t="n">
        <x:v>0</x:v>
      </x:c>
      <x:c r="N2522" s="10" t="n">
        <x:v>0</x:v>
      </x:c>
      <x:c r="O2522" s="10" t="n">
        <x:v>1</x:v>
      </x:c>
      <x:c r="P2522" s="9" t="str">
        <x:f>'CaseReview'!U336</x:f>
        <x:v>PASS</x:v>
      </x:c>
      <x:c r="Q2522" s="9" t="n">
        <x:f>IF(AND(T2522=1,G2522=P2522),1,0)</x:f>
        <x:v>0</x:v>
      </x:c>
      <x:c r="R2522" s="9" t="n">
        <x:f>IF(AND(T2522=1,G2522="PASS",P2522="FAIL"),1,0)</x:f>
        <x:v>0</x:v>
      </x:c>
      <x:c r="S2522" s="9" t="n">
        <x:f>IF(AND(T2522=1,G2522="FAIL",P2522="PASS"),1,0)</x:f>
        <x:v>1</x:v>
      </x:c>
      <x:c r="T2522" s="9" t="n">
        <x:v>1</x:v>
      </x:c>
      <x:c r="U2522" s="9" t="n">
        <x:v>152</x:v>
      </x:c>
      <x:c r="V2522" s="9" t="str">
        <x:v>MVP/SHACL_GENERATION_PIPELINE/experiments/LUNA_NO_SEMANTIC_VALIDATOR/RUN_01/runs/RUN-I2-048-20260901T100239128972Z/artifacts/attempt_01/candidate_shape.ttl</x:v>
      </x:c>
    </x:row>
    <x:row r="2523" ht="22" customHeight="1">
      <x:c r="A2523" s="10" t="str">
        <x:v>NO_SEMANTIC</x:v>
      </x:c>
      <x:c r="B2523" s="10" t="str">
        <x:v>I2-048</x:v>
      </x:c>
      <x:c r="C2523" s="10" t="str">
        <x:v>I2-048-H-T068</x:v>
      </x:c>
      <x:c r="D2523" s="10" t="str">
        <x:v>RUN_01</x:v>
      </x:c>
      <x:c r="E2523" s="10" t="str">
        <x:v>ORIGINAL_LEDGER</x:v>
      </x:c>
      <x:c r="F2523" s="10" t="str">
        <x:v>PASS</x:v>
      </x:c>
      <x:c r="G2523" s="10" t="str">
        <x:v>FAIL</x:v>
      </x:c>
      <x:c r="H2523" s="10" t="str">
        <x:v>EXECUTED</x:v>
      </x:c>
      <x:c r="I2523" s="10" t="str">
        <x:v>PARSED</x:v>
      </x:c>
      <x:c r="J2523" s="10" t="str">
        <x:v>NO_SEMANTIC_VALIDATOR_DETERMINISTIC_PASS</x:v>
      </x:c>
      <x:c r="K2523" s="10" t="str">
        <x:v>a06bea772f5aec01aeb11daffcf88e170d014d2aba82917ad0742ab2bca074c2</x:v>
      </x:c>
      <x:c r="L2523" s="10" t="str">
        <x:v>historical_three</x:v>
      </x:c>
      <x:c r="M2523" s="10" t="n">
        <x:v>0</x:v>
      </x:c>
      <x:c r="N2523" s="10" t="n">
        <x:v>0</x:v>
      </x:c>
      <x:c r="O2523" s="10" t="n">
        <x:v>1</x:v>
      </x:c>
      <x:c r="P2523" s="9" t="str">
        <x:f>'CaseReview'!U337</x:f>
        <x:v>PASS</x:v>
      </x:c>
      <x:c r="Q2523" s="9" t="n">
        <x:f>IF(AND(T2523=1,G2523=P2523),1,0)</x:f>
        <x:v>0</x:v>
      </x:c>
      <x:c r="R2523" s="9" t="n">
        <x:f>IF(AND(T2523=1,G2523="PASS",P2523="FAIL"),1,0)</x:f>
        <x:v>0</x:v>
      </x:c>
      <x:c r="S2523" s="9" t="n">
        <x:f>IF(AND(T2523=1,G2523="FAIL",P2523="PASS"),1,0)</x:f>
        <x:v>1</x:v>
      </x:c>
      <x:c r="T2523" s="9" t="n">
        <x:v>1</x:v>
      </x:c>
      <x:c r="U2523" s="9" t="n">
        <x:v>152</x:v>
      </x:c>
      <x:c r="V2523" s="9" t="str">
        <x:v>MVP/SHACL_GENERATION_PIPELINE/experiments/LUNA_NO_SEMANTIC_VALIDATOR/RUN_01/runs/RUN-I2-048-20260901T100239128972Z/artifacts/attempt_01/candidate_shape.ttl</x:v>
      </x:c>
    </x:row>
    <x:row r="2524" ht="22" customHeight="1">
      <x:c r="A2524" s="10" t="str">
        <x:v>NO_SEMANTIC</x:v>
      </x:c>
      <x:c r="B2524" s="10" t="str">
        <x:v>I2-048</x:v>
      </x:c>
      <x:c r="C2524" s="10" t="str">
        <x:v>I2-048-H-T069</x:v>
      </x:c>
      <x:c r="D2524" s="10" t="str">
        <x:v>RUN_01</x:v>
      </x:c>
      <x:c r="E2524" s="10" t="str">
        <x:v>ORIGINAL_LEDGER</x:v>
      </x:c>
      <x:c r="F2524" s="10" t="str">
        <x:v>PASS</x:v>
      </x:c>
      <x:c r="G2524" s="10" t="str">
        <x:v>FAIL</x:v>
      </x:c>
      <x:c r="H2524" s="10" t="str">
        <x:v>EXECUTED</x:v>
      </x:c>
      <x:c r="I2524" s="10" t="str">
        <x:v>PARSED</x:v>
      </x:c>
      <x:c r="J2524" s="10" t="str">
        <x:v>NO_SEMANTIC_VALIDATOR_DETERMINISTIC_PASS</x:v>
      </x:c>
      <x:c r="K2524" s="10" t="str">
        <x:v>a06bea772f5aec01aeb11daffcf88e170d014d2aba82917ad0742ab2bca074c2</x:v>
      </x:c>
      <x:c r="L2524" s="10" t="str">
        <x:v>historical_three</x:v>
      </x:c>
      <x:c r="M2524" s="10" t="n">
        <x:v>0</x:v>
      </x:c>
      <x:c r="N2524" s="10" t="n">
        <x:v>0</x:v>
      </x:c>
      <x:c r="O2524" s="10" t="n">
        <x:v>1</x:v>
      </x:c>
      <x:c r="P2524" s="9" t="str">
        <x:f>'CaseReview'!U338</x:f>
        <x:v>PASS</x:v>
      </x:c>
      <x:c r="Q2524" s="9" t="n">
        <x:f>IF(AND(T2524=1,G2524=P2524),1,0)</x:f>
        <x:v>0</x:v>
      </x:c>
      <x:c r="R2524" s="9" t="n">
        <x:f>IF(AND(T2524=1,G2524="PASS",P2524="FAIL"),1,0)</x:f>
        <x:v>0</x:v>
      </x:c>
      <x:c r="S2524" s="9" t="n">
        <x:f>IF(AND(T2524=1,G2524="FAIL",P2524="PASS"),1,0)</x:f>
        <x:v>1</x:v>
      </x:c>
      <x:c r="T2524" s="9" t="n">
        <x:v>1</x:v>
      </x:c>
      <x:c r="U2524" s="9" t="n">
        <x:v>152</x:v>
      </x:c>
      <x:c r="V2524" s="9" t="str">
        <x:v>MVP/SHACL_GENERATION_PIPELINE/experiments/LUNA_NO_SEMANTIC_VALIDATOR/RUN_01/runs/RUN-I2-048-20260901T100239128972Z/artifacts/attempt_01/candidate_shape.ttl</x:v>
      </x:c>
    </x:row>
    <x:row r="2525" ht="22" customHeight="1">
      <x:c r="A2525" s="10" t="str">
        <x:v>NO_SEMANTIC</x:v>
      </x:c>
      <x:c r="B2525" s="10" t="str">
        <x:v>I2-048</x:v>
      </x:c>
      <x:c r="C2525" s="10" t="str">
        <x:v>I2-048-H-T070</x:v>
      </x:c>
      <x:c r="D2525" s="10" t="str">
        <x:v>RUN_01</x:v>
      </x:c>
      <x:c r="E2525" s="10" t="str">
        <x:v>ORIGINAL_LEDGER</x:v>
      </x:c>
      <x:c r="F2525" s="10" t="str">
        <x:v>PASS</x:v>
      </x:c>
      <x:c r="G2525" s="10" t="str">
        <x:v>FAIL</x:v>
      </x:c>
      <x:c r="H2525" s="10" t="str">
        <x:v>EXECUTED</x:v>
      </x:c>
      <x:c r="I2525" s="10" t="str">
        <x:v>PARSED</x:v>
      </x:c>
      <x:c r="J2525" s="10" t="str">
        <x:v>NO_SEMANTIC_VALIDATOR_DETERMINISTIC_PASS</x:v>
      </x:c>
      <x:c r="K2525" s="10" t="str">
        <x:v>a06bea772f5aec01aeb11daffcf88e170d014d2aba82917ad0742ab2bca074c2</x:v>
      </x:c>
      <x:c r="L2525" s="10" t="str">
        <x:v>historical_three</x:v>
      </x:c>
      <x:c r="M2525" s="10" t="n">
        <x:v>0</x:v>
      </x:c>
      <x:c r="N2525" s="10" t="n">
        <x:v>0</x:v>
      </x:c>
      <x:c r="O2525" s="10" t="n">
        <x:v>1</x:v>
      </x:c>
      <x:c r="P2525" s="9" t="str">
        <x:f>'CaseReview'!U339</x:f>
        <x:v>PASS</x:v>
      </x:c>
      <x:c r="Q2525" s="9" t="n">
        <x:f>IF(AND(T2525=1,G2525=P2525),1,0)</x:f>
        <x:v>0</x:v>
      </x:c>
      <x:c r="R2525" s="9" t="n">
        <x:f>IF(AND(T2525=1,G2525="PASS",P2525="FAIL"),1,0)</x:f>
        <x:v>0</x:v>
      </x:c>
      <x:c r="S2525" s="9" t="n">
        <x:f>IF(AND(T2525=1,G2525="FAIL",P2525="PASS"),1,0)</x:f>
        <x:v>1</x:v>
      </x:c>
      <x:c r="T2525" s="9" t="n">
        <x:v>1</x:v>
      </x:c>
      <x:c r="U2525" s="9" t="n">
        <x:v>152</x:v>
      </x:c>
      <x:c r="V2525" s="9" t="str">
        <x:v>MVP/SHACL_GENERATION_PIPELINE/experiments/LUNA_NO_SEMANTIC_VALIDATOR/RUN_01/runs/RUN-I2-048-20260901T100239128972Z/artifacts/attempt_01/candidate_shape.ttl</x:v>
      </x:c>
    </x:row>
    <x:row r="2526" ht="22" customHeight="1">
      <x:c r="A2526" s="10" t="str">
        <x:v>NO_SEMANTIC</x:v>
      </x:c>
      <x:c r="B2526" s="10" t="str">
        <x:v>I2-048</x:v>
      </x:c>
      <x:c r="C2526" s="10" t="str">
        <x:v>I2-048-H-T071</x:v>
      </x:c>
      <x:c r="D2526" s="10" t="str">
        <x:v>RUN_01</x:v>
      </x:c>
      <x:c r="E2526" s="10" t="str">
        <x:v>ORIGINAL_LEDGER</x:v>
      </x:c>
      <x:c r="F2526" s="10" t="str">
        <x:v>PASS</x:v>
      </x:c>
      <x:c r="G2526" s="10" t="str">
        <x:v>FAIL</x:v>
      </x:c>
      <x:c r="H2526" s="10" t="str">
        <x:v>EXECUTED</x:v>
      </x:c>
      <x:c r="I2526" s="10" t="str">
        <x:v>PARSED</x:v>
      </x:c>
      <x:c r="J2526" s="10" t="str">
        <x:v>NO_SEMANTIC_VALIDATOR_DETERMINISTIC_PASS</x:v>
      </x:c>
      <x:c r="K2526" s="10" t="str">
        <x:v>a06bea772f5aec01aeb11daffcf88e170d014d2aba82917ad0742ab2bca074c2</x:v>
      </x:c>
      <x:c r="L2526" s="10" t="str">
        <x:v>historical_three</x:v>
      </x:c>
      <x:c r="M2526" s="10" t="n">
        <x:v>0</x:v>
      </x:c>
      <x:c r="N2526" s="10" t="n">
        <x:v>0</x:v>
      </x:c>
      <x:c r="O2526" s="10" t="n">
        <x:v>1</x:v>
      </x:c>
      <x:c r="P2526" s="9" t="str">
        <x:f>'CaseReview'!U340</x:f>
        <x:v>PASS</x:v>
      </x:c>
      <x:c r="Q2526" s="9" t="n">
        <x:f>IF(AND(T2526=1,G2526=P2526),1,0)</x:f>
        <x:v>0</x:v>
      </x:c>
      <x:c r="R2526" s="9" t="n">
        <x:f>IF(AND(T2526=1,G2526="PASS",P2526="FAIL"),1,0)</x:f>
        <x:v>0</x:v>
      </x:c>
      <x:c r="S2526" s="9" t="n">
        <x:f>IF(AND(T2526=1,G2526="FAIL",P2526="PASS"),1,0)</x:f>
        <x:v>1</x:v>
      </x:c>
      <x:c r="T2526" s="9" t="n">
        <x:v>1</x:v>
      </x:c>
      <x:c r="U2526" s="9" t="n">
        <x:v>152</x:v>
      </x:c>
      <x:c r="V2526" s="9" t="str">
        <x:v>MVP/SHACL_GENERATION_PIPELINE/experiments/LUNA_NO_SEMANTIC_VALIDATOR/RUN_01/runs/RUN-I2-048-20260901T100239128972Z/artifacts/attempt_01/candidate_shape.ttl</x:v>
      </x:c>
    </x:row>
    <x:row r="2527" ht="22" customHeight="1">
      <x:c r="A2527" s="10" t="str">
        <x:v>NO_SEMANTIC</x:v>
      </x:c>
      <x:c r="B2527" s="10" t="str">
        <x:v>I2-048</x:v>
      </x:c>
      <x:c r="C2527" s="10" t="str">
        <x:v>I2-048-H-T072</x:v>
      </x:c>
      <x:c r="D2527" s="10" t="str">
        <x:v>RUN_01</x:v>
      </x:c>
      <x:c r="E2527" s="10" t="str">
        <x:v>ORIGINAL_LEDGER</x:v>
      </x:c>
      <x:c r="F2527" s="10" t="str">
        <x:v>PASS</x:v>
      </x:c>
      <x:c r="G2527" s="10" t="str">
        <x:v>FAIL</x:v>
      </x:c>
      <x:c r="H2527" s="10" t="str">
        <x:v>EXECUTED</x:v>
      </x:c>
      <x:c r="I2527" s="10" t="str">
        <x:v>PARSED</x:v>
      </x:c>
      <x:c r="J2527" s="10" t="str">
        <x:v>NO_SEMANTIC_VALIDATOR_DETERMINISTIC_PASS</x:v>
      </x:c>
      <x:c r="K2527" s="10" t="str">
        <x:v>a06bea772f5aec01aeb11daffcf88e170d014d2aba82917ad0742ab2bca074c2</x:v>
      </x:c>
      <x:c r="L2527" s="10" t="str">
        <x:v>historical_three</x:v>
      </x:c>
      <x:c r="M2527" s="10" t="n">
        <x:v>0</x:v>
      </x:c>
      <x:c r="N2527" s="10" t="n">
        <x:v>0</x:v>
      </x:c>
      <x:c r="O2527" s="10" t="n">
        <x:v>1</x:v>
      </x:c>
      <x:c r="P2527" s="9" t="str">
        <x:f>'CaseReview'!U341</x:f>
        <x:v>PASS</x:v>
      </x:c>
      <x:c r="Q2527" s="9" t="n">
        <x:f>IF(AND(T2527=1,G2527=P2527),1,0)</x:f>
        <x:v>0</x:v>
      </x:c>
      <x:c r="R2527" s="9" t="n">
        <x:f>IF(AND(T2527=1,G2527="PASS",P2527="FAIL"),1,0)</x:f>
        <x:v>0</x:v>
      </x:c>
      <x:c r="S2527" s="9" t="n">
        <x:f>IF(AND(T2527=1,G2527="FAIL",P2527="PASS"),1,0)</x:f>
        <x:v>1</x:v>
      </x:c>
      <x:c r="T2527" s="9" t="n">
        <x:v>1</x:v>
      </x:c>
      <x:c r="U2527" s="9" t="n">
        <x:v>152</x:v>
      </x:c>
      <x:c r="V2527" s="9" t="str">
        <x:v>MVP/SHACL_GENERATION_PIPELINE/experiments/LUNA_NO_SEMANTIC_VALIDATOR/RUN_01/runs/RUN-I2-048-20260901T100239128972Z/artifacts/attempt_01/candidate_shape.ttl</x:v>
      </x:c>
    </x:row>
    <x:row r="2528" ht="22" customHeight="1">
      <x:c r="A2528" s="10" t="str">
        <x:v>NO_SEMANTIC</x:v>
      </x:c>
      <x:c r="B2528" s="10" t="str">
        <x:v>I2-048</x:v>
      </x:c>
      <x:c r="C2528" s="10" t="str">
        <x:v>I2-048-H-T073</x:v>
      </x:c>
      <x:c r="D2528" s="10" t="str">
        <x:v>RUN_01</x:v>
      </x:c>
      <x:c r="E2528" s="10" t="str">
        <x:v>ORIGINAL_LEDGER</x:v>
      </x:c>
      <x:c r="F2528" s="10" t="str">
        <x:v>PASS</x:v>
      </x:c>
      <x:c r="G2528" s="10" t="str">
        <x:v>FAIL</x:v>
      </x:c>
      <x:c r="H2528" s="10" t="str">
        <x:v>EXECUTED</x:v>
      </x:c>
      <x:c r="I2528" s="10" t="str">
        <x:v>PARSED</x:v>
      </x:c>
      <x:c r="J2528" s="10" t="str">
        <x:v>NO_SEMANTIC_VALIDATOR_DETERMINISTIC_PASS</x:v>
      </x:c>
      <x:c r="K2528" s="10" t="str">
        <x:v>a06bea772f5aec01aeb11daffcf88e170d014d2aba82917ad0742ab2bca074c2</x:v>
      </x:c>
      <x:c r="L2528" s="10" t="str">
        <x:v>historical_three</x:v>
      </x:c>
      <x:c r="M2528" s="10" t="n">
        <x:v>0</x:v>
      </x:c>
      <x:c r="N2528" s="10" t="n">
        <x:v>0</x:v>
      </x:c>
      <x:c r="O2528" s="10" t="n">
        <x:v>1</x:v>
      </x:c>
      <x:c r="P2528" s="9" t="str">
        <x:f>'CaseReview'!U342</x:f>
        <x:v>PASS</x:v>
      </x:c>
      <x:c r="Q2528" s="9" t="n">
        <x:f>IF(AND(T2528=1,G2528=P2528),1,0)</x:f>
        <x:v>0</x:v>
      </x:c>
      <x:c r="R2528" s="9" t="n">
        <x:f>IF(AND(T2528=1,G2528="PASS",P2528="FAIL"),1,0)</x:f>
        <x:v>0</x:v>
      </x:c>
      <x:c r="S2528" s="9" t="n">
        <x:f>IF(AND(T2528=1,G2528="FAIL",P2528="PASS"),1,0)</x:f>
        <x:v>1</x:v>
      </x:c>
      <x:c r="T2528" s="9" t="n">
        <x:v>1</x:v>
      </x:c>
      <x:c r="U2528" s="9" t="n">
        <x:v>152</x:v>
      </x:c>
      <x:c r="V2528" s="9" t="str">
        <x:v>MVP/SHACL_GENERATION_PIPELINE/experiments/LUNA_NO_SEMANTIC_VALIDATOR/RUN_01/runs/RUN-I2-048-20260901T100239128972Z/artifacts/attempt_01/candidate_shape.ttl</x:v>
      </x:c>
    </x:row>
    <x:row r="2529" ht="22" customHeight="1">
      <x:c r="A2529" s="10" t="str">
        <x:v>NO_SEMANTIC</x:v>
      </x:c>
      <x:c r="B2529" s="10" t="str">
        <x:v>I2-048</x:v>
      </x:c>
      <x:c r="C2529" s="10" t="str">
        <x:v>I2-048-H-T074</x:v>
      </x:c>
      <x:c r="D2529" s="10" t="str">
        <x:v>RUN_01</x:v>
      </x:c>
      <x:c r="E2529" s="10" t="str">
        <x:v>ORIGINAL_LEDGER</x:v>
      </x:c>
      <x:c r="F2529" s="10" t="str">
        <x:v>PASS</x:v>
      </x:c>
      <x:c r="G2529" s="10" t="str">
        <x:v>FAIL</x:v>
      </x:c>
      <x:c r="H2529" s="10" t="str">
        <x:v>EXECUTED</x:v>
      </x:c>
      <x:c r="I2529" s="10" t="str">
        <x:v>PARSED</x:v>
      </x:c>
      <x:c r="J2529" s="10" t="str">
        <x:v>NO_SEMANTIC_VALIDATOR_DETERMINISTIC_PASS</x:v>
      </x:c>
      <x:c r="K2529" s="10" t="str">
        <x:v>a06bea772f5aec01aeb11daffcf88e170d014d2aba82917ad0742ab2bca074c2</x:v>
      </x:c>
      <x:c r="L2529" s="10" t="str">
        <x:v>historical_three</x:v>
      </x:c>
      <x:c r="M2529" s="10" t="n">
        <x:v>0</x:v>
      </x:c>
      <x:c r="N2529" s="10" t="n">
        <x:v>0</x:v>
      </x:c>
      <x:c r="O2529" s="10" t="n">
        <x:v>1</x:v>
      </x:c>
      <x:c r="P2529" s="9" t="str">
        <x:f>'CaseReview'!U343</x:f>
        <x:v>PASS</x:v>
      </x:c>
      <x:c r="Q2529" s="9" t="n">
        <x:f>IF(AND(T2529=1,G2529=P2529),1,0)</x:f>
        <x:v>0</x:v>
      </x:c>
      <x:c r="R2529" s="9" t="n">
        <x:f>IF(AND(T2529=1,G2529="PASS",P2529="FAIL"),1,0)</x:f>
        <x:v>0</x:v>
      </x:c>
      <x:c r="S2529" s="9" t="n">
        <x:f>IF(AND(T2529=1,G2529="FAIL",P2529="PASS"),1,0)</x:f>
        <x:v>1</x:v>
      </x:c>
      <x:c r="T2529" s="9" t="n">
        <x:v>1</x:v>
      </x:c>
      <x:c r="U2529" s="9" t="n">
        <x:v>152</x:v>
      </x:c>
      <x:c r="V2529" s="9" t="str">
        <x:v>MVP/SHACL_GENERATION_PIPELINE/experiments/LUNA_NO_SEMANTIC_VALIDATOR/RUN_01/runs/RUN-I2-048-20260901T100239128972Z/artifacts/attempt_01/candidate_shape.ttl</x:v>
      </x:c>
    </x:row>
    <x:row r="2530" ht="22" customHeight="1">
      <x:c r="A2530" s="10" t="str">
        <x:v>NO_SEMANTIC</x:v>
      </x:c>
      <x:c r="B2530" s="10" t="str">
        <x:v>I2-048</x:v>
      </x:c>
      <x:c r="C2530" s="10" t="str">
        <x:v>I2-048-H-T075</x:v>
      </x:c>
      <x:c r="D2530" s="10" t="str">
        <x:v>RUN_01</x:v>
      </x:c>
      <x:c r="E2530" s="10" t="str">
        <x:v>ORIGINAL_LEDGER</x:v>
      </x:c>
      <x:c r="F2530" s="10" t="str">
        <x:v>PASS</x:v>
      </x:c>
      <x:c r="G2530" s="10" t="str">
        <x:v>FAIL</x:v>
      </x:c>
      <x:c r="H2530" s="10" t="str">
        <x:v>EXECUTED</x:v>
      </x:c>
      <x:c r="I2530" s="10" t="str">
        <x:v>PARSED</x:v>
      </x:c>
      <x:c r="J2530" s="10" t="str">
        <x:v>NO_SEMANTIC_VALIDATOR_DETERMINISTIC_PASS</x:v>
      </x:c>
      <x:c r="K2530" s="10" t="str">
        <x:v>a06bea772f5aec01aeb11daffcf88e170d014d2aba82917ad0742ab2bca074c2</x:v>
      </x:c>
      <x:c r="L2530" s="10" t="str">
        <x:v>historical_three</x:v>
      </x:c>
      <x:c r="M2530" s="10" t="n">
        <x:v>0</x:v>
      </x:c>
      <x:c r="N2530" s="10" t="n">
        <x:v>0</x:v>
      </x:c>
      <x:c r="O2530" s="10" t="n">
        <x:v>1</x:v>
      </x:c>
      <x:c r="P2530" s="9" t="str">
        <x:f>'CaseReview'!U344</x:f>
        <x:v>PASS</x:v>
      </x:c>
      <x:c r="Q2530" s="9" t="n">
        <x:f>IF(AND(T2530=1,G2530=P2530),1,0)</x:f>
        <x:v>0</x:v>
      </x:c>
      <x:c r="R2530" s="9" t="n">
        <x:f>IF(AND(T2530=1,G2530="PASS",P2530="FAIL"),1,0)</x:f>
        <x:v>0</x:v>
      </x:c>
      <x:c r="S2530" s="9" t="n">
        <x:f>IF(AND(T2530=1,G2530="FAIL",P2530="PASS"),1,0)</x:f>
        <x:v>1</x:v>
      </x:c>
      <x:c r="T2530" s="9" t="n">
        <x:v>1</x:v>
      </x:c>
      <x:c r="U2530" s="9" t="n">
        <x:v>152</x:v>
      </x:c>
      <x:c r="V2530" s="9" t="str">
        <x:v>MVP/SHACL_GENERATION_PIPELINE/experiments/LUNA_NO_SEMANTIC_VALIDATOR/RUN_01/runs/RUN-I2-048-20260901T100239128972Z/artifacts/attempt_01/candidate_shape.ttl</x:v>
      </x:c>
    </x:row>
    <x:row r="2531" ht="22" customHeight="1">
      <x:c r="A2531" s="10" t="str">
        <x:v>NO_SEMANTIC</x:v>
      </x:c>
      <x:c r="B2531" s="10" t="str">
        <x:v>I2-048</x:v>
      </x:c>
      <x:c r="C2531" s="10" t="str">
        <x:v>I2-048-H-T076</x:v>
      </x:c>
      <x:c r="D2531" s="10" t="str">
        <x:v>RUN_01</x:v>
      </x:c>
      <x:c r="E2531" s="10" t="str">
        <x:v>ORIGINAL_LEDGER</x:v>
      </x:c>
      <x:c r="F2531" s="10" t="str">
        <x:v>PASS</x:v>
      </x:c>
      <x:c r="G2531" s="10" t="str">
        <x:v>FAIL</x:v>
      </x:c>
      <x:c r="H2531" s="10" t="str">
        <x:v>EXECUTED</x:v>
      </x:c>
      <x:c r="I2531" s="10" t="str">
        <x:v>PARSED</x:v>
      </x:c>
      <x:c r="J2531" s="10" t="str">
        <x:v>NO_SEMANTIC_VALIDATOR_DETERMINISTIC_PASS</x:v>
      </x:c>
      <x:c r="K2531" s="10" t="str">
        <x:v>a06bea772f5aec01aeb11daffcf88e170d014d2aba82917ad0742ab2bca074c2</x:v>
      </x:c>
      <x:c r="L2531" s="10" t="str">
        <x:v>historical_three</x:v>
      </x:c>
      <x:c r="M2531" s="10" t="n">
        <x:v>0</x:v>
      </x:c>
      <x:c r="N2531" s="10" t="n">
        <x:v>0</x:v>
      </x:c>
      <x:c r="O2531" s="10" t="n">
        <x:v>1</x:v>
      </x:c>
      <x:c r="P2531" s="9" t="str">
        <x:f>'CaseReview'!U345</x:f>
        <x:v>PASS</x:v>
      </x:c>
      <x:c r="Q2531" s="9" t="n">
        <x:f>IF(AND(T2531=1,G2531=P2531),1,0)</x:f>
        <x:v>0</x:v>
      </x:c>
      <x:c r="R2531" s="9" t="n">
        <x:f>IF(AND(T2531=1,G2531="PASS",P2531="FAIL"),1,0)</x:f>
        <x:v>0</x:v>
      </x:c>
      <x:c r="S2531" s="9" t="n">
        <x:f>IF(AND(T2531=1,G2531="FAIL",P2531="PASS"),1,0)</x:f>
        <x:v>1</x:v>
      </x:c>
      <x:c r="T2531" s="9" t="n">
        <x:v>1</x:v>
      </x:c>
      <x:c r="U2531" s="9" t="n">
        <x:v>152</x:v>
      </x:c>
      <x:c r="V2531" s="9" t="str">
        <x:v>MVP/SHACL_GENERATION_PIPELINE/experiments/LUNA_NO_SEMANTIC_VALIDATOR/RUN_01/runs/RUN-I2-048-20260901T100239128972Z/artifacts/attempt_01/candidate_shape.ttl</x:v>
      </x:c>
    </x:row>
    <x:row r="2532" ht="22" customHeight="1">
      <x:c r="A2532" s="10" t="str">
        <x:v>NO_SEMANTIC</x:v>
      </x:c>
      <x:c r="B2532" s="10" t="str">
        <x:v>I2-048</x:v>
      </x:c>
      <x:c r="C2532" s="10" t="str">
        <x:v>I2-048-H-T077</x:v>
      </x:c>
      <x:c r="D2532" s="10" t="str">
        <x:v>RUN_01</x:v>
      </x:c>
      <x:c r="E2532" s="10" t="str">
        <x:v>ORIGINAL_LEDGER</x:v>
      </x:c>
      <x:c r="F2532" s="10" t="str">
        <x:v>PASS</x:v>
      </x:c>
      <x:c r="G2532" s="10" t="str">
        <x:v>FAIL</x:v>
      </x:c>
      <x:c r="H2532" s="10" t="str">
        <x:v>EXECUTED</x:v>
      </x:c>
      <x:c r="I2532" s="10" t="str">
        <x:v>PARSED</x:v>
      </x:c>
      <x:c r="J2532" s="10" t="str">
        <x:v>NO_SEMANTIC_VALIDATOR_DETERMINISTIC_PASS</x:v>
      </x:c>
      <x:c r="K2532" s="10" t="str">
        <x:v>a06bea772f5aec01aeb11daffcf88e170d014d2aba82917ad0742ab2bca074c2</x:v>
      </x:c>
      <x:c r="L2532" s="10" t="str">
        <x:v>historical_three</x:v>
      </x:c>
      <x:c r="M2532" s="10" t="n">
        <x:v>0</x:v>
      </x:c>
      <x:c r="N2532" s="10" t="n">
        <x:v>0</x:v>
      </x:c>
      <x:c r="O2532" s="10" t="n">
        <x:v>1</x:v>
      </x:c>
      <x:c r="P2532" s="9" t="str">
        <x:f>'CaseReview'!U346</x:f>
        <x:v>PASS</x:v>
      </x:c>
      <x:c r="Q2532" s="9" t="n">
        <x:f>IF(AND(T2532=1,G2532=P2532),1,0)</x:f>
        <x:v>0</x:v>
      </x:c>
      <x:c r="R2532" s="9" t="n">
        <x:f>IF(AND(T2532=1,G2532="PASS",P2532="FAIL"),1,0)</x:f>
        <x:v>0</x:v>
      </x:c>
      <x:c r="S2532" s="9" t="n">
        <x:f>IF(AND(T2532=1,G2532="FAIL",P2532="PASS"),1,0)</x:f>
        <x:v>1</x:v>
      </x:c>
      <x:c r="T2532" s="9" t="n">
        <x:v>1</x:v>
      </x:c>
      <x:c r="U2532" s="9" t="n">
        <x:v>152</x:v>
      </x:c>
      <x:c r="V2532" s="9" t="str">
        <x:v>MVP/SHACL_GENERATION_PIPELINE/experiments/LUNA_NO_SEMANTIC_VALIDATOR/RUN_01/runs/RUN-I2-048-20260901T100239128972Z/artifacts/attempt_01/candidate_shape.ttl</x:v>
      </x:c>
    </x:row>
    <x:row r="2533" ht="22" customHeight="1">
      <x:c r="A2533" s="10" t="str">
        <x:v>NO_SEMANTIC</x:v>
      </x:c>
      <x:c r="B2533" s="10" t="str">
        <x:v>I2-048</x:v>
      </x:c>
      <x:c r="C2533" s="10" t="str">
        <x:v>I2-048-H-T078</x:v>
      </x:c>
      <x:c r="D2533" s="10" t="str">
        <x:v>RUN_01</x:v>
      </x:c>
      <x:c r="E2533" s="10" t="str">
        <x:v>ORIGINAL_LEDGER</x:v>
      </x:c>
      <x:c r="F2533" s="10" t="str">
        <x:v>PASS</x:v>
      </x:c>
      <x:c r="G2533" s="10" t="str">
        <x:v>FAIL</x:v>
      </x:c>
      <x:c r="H2533" s="10" t="str">
        <x:v>EXECUTED</x:v>
      </x:c>
      <x:c r="I2533" s="10" t="str">
        <x:v>PARSED</x:v>
      </x:c>
      <x:c r="J2533" s="10" t="str">
        <x:v>NO_SEMANTIC_VALIDATOR_DETERMINISTIC_PASS</x:v>
      </x:c>
      <x:c r="K2533" s="10" t="str">
        <x:v>a06bea772f5aec01aeb11daffcf88e170d014d2aba82917ad0742ab2bca074c2</x:v>
      </x:c>
      <x:c r="L2533" s="10" t="str">
        <x:v>historical_three</x:v>
      </x:c>
      <x:c r="M2533" s="10" t="n">
        <x:v>0</x:v>
      </x:c>
      <x:c r="N2533" s="10" t="n">
        <x:v>0</x:v>
      </x:c>
      <x:c r="O2533" s="10" t="n">
        <x:v>1</x:v>
      </x:c>
      <x:c r="P2533" s="9" t="str">
        <x:f>'CaseReview'!U347</x:f>
        <x:v>PASS</x:v>
      </x:c>
      <x:c r="Q2533" s="9" t="n">
        <x:f>IF(AND(T2533=1,G2533=P2533),1,0)</x:f>
        <x:v>0</x:v>
      </x:c>
      <x:c r="R2533" s="9" t="n">
        <x:f>IF(AND(T2533=1,G2533="PASS",P2533="FAIL"),1,0)</x:f>
        <x:v>0</x:v>
      </x:c>
      <x:c r="S2533" s="9" t="n">
        <x:f>IF(AND(T2533=1,G2533="FAIL",P2533="PASS"),1,0)</x:f>
        <x:v>1</x:v>
      </x:c>
      <x:c r="T2533" s="9" t="n">
        <x:v>1</x:v>
      </x:c>
      <x:c r="U2533" s="9" t="n">
        <x:v>152</x:v>
      </x:c>
      <x:c r="V2533" s="9" t="str">
        <x:v>MVP/SHACL_GENERATION_PIPELINE/experiments/LUNA_NO_SEMANTIC_VALIDATOR/RUN_01/runs/RUN-I2-048-20260901T100239128972Z/artifacts/attempt_01/candidate_shape.ttl</x:v>
      </x:c>
    </x:row>
    <x:row r="2534" ht="22" customHeight="1">
      <x:c r="A2534" s="10" t="str">
        <x:v>NO_SEMANTIC</x:v>
      </x:c>
      <x:c r="B2534" s="10" t="str">
        <x:v>I2-048</x:v>
      </x:c>
      <x:c r="C2534" s="10" t="str">
        <x:v>I2-048-H-T079</x:v>
      </x:c>
      <x:c r="D2534" s="10" t="str">
        <x:v>RUN_01</x:v>
      </x:c>
      <x:c r="E2534" s="10" t="str">
        <x:v>ORIGINAL_LEDGER</x:v>
      </x:c>
      <x:c r="F2534" s="10" t="str">
        <x:v>PASS</x:v>
      </x:c>
      <x:c r="G2534" s="10" t="str">
        <x:v>FAIL</x:v>
      </x:c>
      <x:c r="H2534" s="10" t="str">
        <x:v>EXECUTED</x:v>
      </x:c>
      <x:c r="I2534" s="10" t="str">
        <x:v>PARSED</x:v>
      </x:c>
      <x:c r="J2534" s="10" t="str">
        <x:v>NO_SEMANTIC_VALIDATOR_DETERMINISTIC_PASS</x:v>
      </x:c>
      <x:c r="K2534" s="10" t="str">
        <x:v>a06bea772f5aec01aeb11daffcf88e170d014d2aba82917ad0742ab2bca074c2</x:v>
      </x:c>
      <x:c r="L2534" s="10" t="str">
        <x:v>historical_three</x:v>
      </x:c>
      <x:c r="M2534" s="10" t="n">
        <x:v>0</x:v>
      </x:c>
      <x:c r="N2534" s="10" t="n">
        <x:v>0</x:v>
      </x:c>
      <x:c r="O2534" s="10" t="n">
        <x:v>1</x:v>
      </x:c>
      <x:c r="P2534" s="9" t="str">
        <x:f>'CaseReview'!U348</x:f>
        <x:v>PASS</x:v>
      </x:c>
      <x:c r="Q2534" s="9" t="n">
        <x:f>IF(AND(T2534=1,G2534=P2534),1,0)</x:f>
        <x:v>0</x:v>
      </x:c>
      <x:c r="R2534" s="9" t="n">
        <x:f>IF(AND(T2534=1,G2534="PASS",P2534="FAIL"),1,0)</x:f>
        <x:v>0</x:v>
      </x:c>
      <x:c r="S2534" s="9" t="n">
        <x:f>IF(AND(T2534=1,G2534="FAIL",P2534="PASS"),1,0)</x:f>
        <x:v>1</x:v>
      </x:c>
      <x:c r="T2534" s="9" t="n">
        <x:v>1</x:v>
      </x:c>
      <x:c r="U2534" s="9" t="n">
        <x:v>152</x:v>
      </x:c>
      <x:c r="V2534" s="9" t="str">
        <x:v>MVP/SHACL_GENERATION_PIPELINE/experiments/LUNA_NO_SEMANTIC_VALIDATOR/RUN_01/runs/RUN-I2-048-20260901T100239128972Z/artifacts/attempt_01/candidate_shape.ttl</x:v>
      </x:c>
    </x:row>
    <x:row r="2535" ht="22" customHeight="1">
      <x:c r="A2535" s="10" t="str">
        <x:v>NO_SEMANTIC</x:v>
      </x:c>
      <x:c r="B2535" s="10" t="str">
        <x:v>I2-048</x:v>
      </x:c>
      <x:c r="C2535" s="10" t="str">
        <x:v>I2-048-H-T080</x:v>
      </x:c>
      <x:c r="D2535" s="10" t="str">
        <x:v>RUN_01</x:v>
      </x:c>
      <x:c r="E2535" s="10" t="str">
        <x:v>ORIGINAL_LEDGER</x:v>
      </x:c>
      <x:c r="F2535" s="10" t="str">
        <x:v>PASS</x:v>
      </x:c>
      <x:c r="G2535" s="10" t="str">
        <x:v>FAIL</x:v>
      </x:c>
      <x:c r="H2535" s="10" t="str">
        <x:v>EXECUTED</x:v>
      </x:c>
      <x:c r="I2535" s="10" t="str">
        <x:v>PARSED</x:v>
      </x:c>
      <x:c r="J2535" s="10" t="str">
        <x:v>NO_SEMANTIC_VALIDATOR_DETERMINISTIC_PASS</x:v>
      </x:c>
      <x:c r="K2535" s="10" t="str">
        <x:v>a06bea772f5aec01aeb11daffcf88e170d014d2aba82917ad0742ab2bca074c2</x:v>
      </x:c>
      <x:c r="L2535" s="10" t="str">
        <x:v>historical_three</x:v>
      </x:c>
      <x:c r="M2535" s="10" t="n">
        <x:v>0</x:v>
      </x:c>
      <x:c r="N2535" s="10" t="n">
        <x:v>0</x:v>
      </x:c>
      <x:c r="O2535" s="10" t="n">
        <x:v>1</x:v>
      </x:c>
      <x:c r="P2535" s="9" t="str">
        <x:f>'CaseReview'!U349</x:f>
        <x:v>PASS</x:v>
      </x:c>
      <x:c r="Q2535" s="9" t="n">
        <x:f>IF(AND(T2535=1,G2535=P2535),1,0)</x:f>
        <x:v>0</x:v>
      </x:c>
      <x:c r="R2535" s="9" t="n">
        <x:f>IF(AND(T2535=1,G2535="PASS",P2535="FAIL"),1,0)</x:f>
        <x:v>0</x:v>
      </x:c>
      <x:c r="S2535" s="9" t="n">
        <x:f>IF(AND(T2535=1,G2535="FAIL",P2535="PASS"),1,0)</x:f>
        <x:v>1</x:v>
      </x:c>
      <x:c r="T2535" s="9" t="n">
        <x:v>1</x:v>
      </x:c>
      <x:c r="U2535" s="9" t="n">
        <x:v>152</x:v>
      </x:c>
      <x:c r="V2535" s="9" t="str">
        <x:v>MVP/SHACL_GENERATION_PIPELINE/experiments/LUNA_NO_SEMANTIC_VALIDATOR/RUN_01/runs/RUN-I2-048-20260901T100239128972Z/artifacts/attempt_01/candidate_shape.ttl</x:v>
      </x:c>
    </x:row>
    <x:row r="2536" ht="22" customHeight="1">
      <x:c r="A2536" s="10" t="str">
        <x:v>NO_SEMANTIC</x:v>
      </x:c>
      <x:c r="B2536" s="10" t="str">
        <x:v>I2-048</x:v>
      </x:c>
      <x:c r="C2536" s="10" t="str">
        <x:v>I2-048-H-T081</x:v>
      </x:c>
      <x:c r="D2536" s="10" t="str">
        <x:v>RUN_01</x:v>
      </x:c>
      <x:c r="E2536" s="10" t="str">
        <x:v>ORIGINAL_LEDGER</x:v>
      </x:c>
      <x:c r="F2536" s="10" t="str">
        <x:v>PASS</x:v>
      </x:c>
      <x:c r="G2536" s="10" t="str">
        <x:v>FAIL</x:v>
      </x:c>
      <x:c r="H2536" s="10" t="str">
        <x:v>EXECUTED</x:v>
      </x:c>
      <x:c r="I2536" s="10" t="str">
        <x:v>PARSED</x:v>
      </x:c>
      <x:c r="J2536" s="10" t="str">
        <x:v>NO_SEMANTIC_VALIDATOR_DETERMINISTIC_PASS</x:v>
      </x:c>
      <x:c r="K2536" s="10" t="str">
        <x:v>a06bea772f5aec01aeb11daffcf88e170d014d2aba82917ad0742ab2bca074c2</x:v>
      </x:c>
      <x:c r="L2536" s="10" t="str">
        <x:v>historical_three</x:v>
      </x:c>
      <x:c r="M2536" s="10" t="n">
        <x:v>0</x:v>
      </x:c>
      <x:c r="N2536" s="10" t="n">
        <x:v>0</x:v>
      </x:c>
      <x:c r="O2536" s="10" t="n">
        <x:v>1</x:v>
      </x:c>
      <x:c r="P2536" s="9" t="str">
        <x:f>'CaseReview'!U350</x:f>
        <x:v>PASS</x:v>
      </x:c>
      <x:c r="Q2536" s="9" t="n">
        <x:f>IF(AND(T2536=1,G2536=P2536),1,0)</x:f>
        <x:v>0</x:v>
      </x:c>
      <x:c r="R2536" s="9" t="n">
        <x:f>IF(AND(T2536=1,G2536="PASS",P2536="FAIL"),1,0)</x:f>
        <x:v>0</x:v>
      </x:c>
      <x:c r="S2536" s="9" t="n">
        <x:f>IF(AND(T2536=1,G2536="FAIL",P2536="PASS"),1,0)</x:f>
        <x:v>1</x:v>
      </x:c>
      <x:c r="T2536" s="9" t="n">
        <x:v>1</x:v>
      </x:c>
      <x:c r="U2536" s="9" t="n">
        <x:v>152</x:v>
      </x:c>
      <x:c r="V2536" s="9" t="str">
        <x:v>MVP/SHACL_GENERATION_PIPELINE/experiments/LUNA_NO_SEMANTIC_VALIDATOR/RUN_01/runs/RUN-I2-048-20260901T100239128972Z/artifacts/attempt_01/candidate_shape.ttl</x:v>
      </x:c>
    </x:row>
    <x:row r="2537" ht="22" customHeight="1">
      <x:c r="A2537" s="10" t="str">
        <x:v>NO_SEMANTIC</x:v>
      </x:c>
      <x:c r="B2537" s="10" t="str">
        <x:v>I2-048</x:v>
      </x:c>
      <x:c r="C2537" s="10" t="str">
        <x:v>I2-048-H-T082</x:v>
      </x:c>
      <x:c r="D2537" s="10" t="str">
        <x:v>RUN_01</x:v>
      </x:c>
      <x:c r="E2537" s="10" t="str">
        <x:v>ORIGINAL_LEDGER</x:v>
      </x:c>
      <x:c r="F2537" s="10" t="str">
        <x:v>PASS</x:v>
      </x:c>
      <x:c r="G2537" s="10" t="str">
        <x:v>FAIL</x:v>
      </x:c>
      <x:c r="H2537" s="10" t="str">
        <x:v>EXECUTED</x:v>
      </x:c>
      <x:c r="I2537" s="10" t="str">
        <x:v>PARSED</x:v>
      </x:c>
      <x:c r="J2537" s="10" t="str">
        <x:v>NO_SEMANTIC_VALIDATOR_DETERMINISTIC_PASS</x:v>
      </x:c>
      <x:c r="K2537" s="10" t="str">
        <x:v>a06bea772f5aec01aeb11daffcf88e170d014d2aba82917ad0742ab2bca074c2</x:v>
      </x:c>
      <x:c r="L2537" s="10" t="str">
        <x:v>historical_three</x:v>
      </x:c>
      <x:c r="M2537" s="10" t="n">
        <x:v>0</x:v>
      </x:c>
      <x:c r="N2537" s="10" t="n">
        <x:v>0</x:v>
      </x:c>
      <x:c r="O2537" s="10" t="n">
        <x:v>1</x:v>
      </x:c>
      <x:c r="P2537" s="9" t="str">
        <x:f>'CaseReview'!U351</x:f>
        <x:v>PASS</x:v>
      </x:c>
      <x:c r="Q2537" s="9" t="n">
        <x:f>IF(AND(T2537=1,G2537=P2537),1,0)</x:f>
        <x:v>0</x:v>
      </x:c>
      <x:c r="R2537" s="9" t="n">
        <x:f>IF(AND(T2537=1,G2537="PASS",P2537="FAIL"),1,0)</x:f>
        <x:v>0</x:v>
      </x:c>
      <x:c r="S2537" s="9" t="n">
        <x:f>IF(AND(T2537=1,G2537="FAIL",P2537="PASS"),1,0)</x:f>
        <x:v>1</x:v>
      </x:c>
      <x:c r="T2537" s="9" t="n">
        <x:v>1</x:v>
      </x:c>
      <x:c r="U2537" s="9" t="n">
        <x:v>152</x:v>
      </x:c>
      <x:c r="V2537" s="9" t="str">
        <x:v>MVP/SHACL_GENERATION_PIPELINE/experiments/LUNA_NO_SEMANTIC_VALIDATOR/RUN_01/runs/RUN-I2-048-20260901T100239128972Z/artifacts/attempt_01/candidate_shape.ttl</x:v>
      </x:c>
    </x:row>
    <x:row r="2538" ht="22" customHeight="1">
      <x:c r="A2538" s="10" t="str">
        <x:v>NO_SEMANTIC</x:v>
      </x:c>
      <x:c r="B2538" s="10" t="str">
        <x:v>I2-048</x:v>
      </x:c>
      <x:c r="C2538" s="10" t="str">
        <x:v>I2-048-H-T083</x:v>
      </x:c>
      <x:c r="D2538" s="10" t="str">
        <x:v>RUN_01</x:v>
      </x:c>
      <x:c r="E2538" s="10" t="str">
        <x:v>ORIGINAL_LEDGER</x:v>
      </x:c>
      <x:c r="F2538" s="10" t="str">
        <x:v>PASS</x:v>
      </x:c>
      <x:c r="G2538" s="10" t="str">
        <x:v>FAIL</x:v>
      </x:c>
      <x:c r="H2538" s="10" t="str">
        <x:v>EXECUTED</x:v>
      </x:c>
      <x:c r="I2538" s="10" t="str">
        <x:v>PARSED</x:v>
      </x:c>
      <x:c r="J2538" s="10" t="str">
        <x:v>NO_SEMANTIC_VALIDATOR_DETERMINISTIC_PASS</x:v>
      </x:c>
      <x:c r="K2538" s="10" t="str">
        <x:v>a06bea772f5aec01aeb11daffcf88e170d014d2aba82917ad0742ab2bca074c2</x:v>
      </x:c>
      <x:c r="L2538" s="10" t="str">
        <x:v>historical_three</x:v>
      </x:c>
      <x:c r="M2538" s="10" t="n">
        <x:v>0</x:v>
      </x:c>
      <x:c r="N2538" s="10" t="n">
        <x:v>0</x:v>
      </x:c>
      <x:c r="O2538" s="10" t="n">
        <x:v>1</x:v>
      </x:c>
      <x:c r="P2538" s="9" t="str">
        <x:f>'CaseReview'!U352</x:f>
        <x:v>PASS</x:v>
      </x:c>
      <x:c r="Q2538" s="9" t="n">
        <x:f>IF(AND(T2538=1,G2538=P2538),1,0)</x:f>
        <x:v>0</x:v>
      </x:c>
      <x:c r="R2538" s="9" t="n">
        <x:f>IF(AND(T2538=1,G2538="PASS",P2538="FAIL"),1,0)</x:f>
        <x:v>0</x:v>
      </x:c>
      <x:c r="S2538" s="9" t="n">
        <x:f>IF(AND(T2538=1,G2538="FAIL",P2538="PASS"),1,0)</x:f>
        <x:v>1</x:v>
      </x:c>
      <x:c r="T2538" s="9" t="n">
        <x:v>1</x:v>
      </x:c>
      <x:c r="U2538" s="9" t="n">
        <x:v>152</x:v>
      </x:c>
      <x:c r="V2538" s="9" t="str">
        <x:v>MVP/SHACL_GENERATION_PIPELINE/experiments/LUNA_NO_SEMANTIC_VALIDATOR/RUN_01/runs/RUN-I2-048-20260901T100239128972Z/artifacts/attempt_01/candidate_shape.ttl</x:v>
      </x:c>
    </x:row>
    <x:row r="2539" ht="22" customHeight="1">
      <x:c r="A2539" s="10" t="str">
        <x:v>NO_SEMANTIC</x:v>
      </x:c>
      <x:c r="B2539" s="10" t="str">
        <x:v>I2-048</x:v>
      </x:c>
      <x:c r="C2539" s="10" t="str">
        <x:v>I2-048-H-T084</x:v>
      </x:c>
      <x:c r="D2539" s="10" t="str">
        <x:v>RUN_01</x:v>
      </x:c>
      <x:c r="E2539" s="10" t="str">
        <x:v>ORIGINAL_LEDGER</x:v>
      </x:c>
      <x:c r="F2539" s="10" t="str">
        <x:v>PASS</x:v>
      </x:c>
      <x:c r="G2539" s="10" t="str">
        <x:v>FAIL</x:v>
      </x:c>
      <x:c r="H2539" s="10" t="str">
        <x:v>EXECUTED</x:v>
      </x:c>
      <x:c r="I2539" s="10" t="str">
        <x:v>PARSED</x:v>
      </x:c>
      <x:c r="J2539" s="10" t="str">
        <x:v>NO_SEMANTIC_VALIDATOR_DETERMINISTIC_PASS</x:v>
      </x:c>
      <x:c r="K2539" s="10" t="str">
        <x:v>a06bea772f5aec01aeb11daffcf88e170d014d2aba82917ad0742ab2bca074c2</x:v>
      </x:c>
      <x:c r="L2539" s="10" t="str">
        <x:v>historical_three</x:v>
      </x:c>
      <x:c r="M2539" s="10" t="n">
        <x:v>0</x:v>
      </x:c>
      <x:c r="N2539" s="10" t="n">
        <x:v>0</x:v>
      </x:c>
      <x:c r="O2539" s="10" t="n">
        <x:v>1</x:v>
      </x:c>
      <x:c r="P2539" s="9" t="str">
        <x:f>'CaseReview'!U353</x:f>
        <x:v>PASS</x:v>
      </x:c>
      <x:c r="Q2539" s="9" t="n">
        <x:f>IF(AND(T2539=1,G2539=P2539),1,0)</x:f>
        <x:v>0</x:v>
      </x:c>
      <x:c r="R2539" s="9" t="n">
        <x:f>IF(AND(T2539=1,G2539="PASS",P2539="FAIL"),1,0)</x:f>
        <x:v>0</x:v>
      </x:c>
      <x:c r="S2539" s="9" t="n">
        <x:f>IF(AND(T2539=1,G2539="FAIL",P2539="PASS"),1,0)</x:f>
        <x:v>1</x:v>
      </x:c>
      <x:c r="T2539" s="9" t="n">
        <x:v>1</x:v>
      </x:c>
      <x:c r="U2539" s="9" t="n">
        <x:v>152</x:v>
      </x:c>
      <x:c r="V2539" s="9" t="str">
        <x:v>MVP/SHACL_GENERATION_PIPELINE/experiments/LUNA_NO_SEMANTIC_VALIDATOR/RUN_01/runs/RUN-I2-048-20260901T100239128972Z/artifacts/attempt_01/candidate_shape.ttl</x:v>
      </x:c>
    </x:row>
    <x:row r="2540" ht="22" customHeight="1">
      <x:c r="A2540" s="10" t="str">
        <x:v>NO_SEMANTIC</x:v>
      </x:c>
      <x:c r="B2540" s="10" t="str">
        <x:v>I2-048</x:v>
      </x:c>
      <x:c r="C2540" s="10" t="str">
        <x:v>I2-048-H-T085</x:v>
      </x:c>
      <x:c r="D2540" s="10" t="str">
        <x:v>RUN_01</x:v>
      </x:c>
      <x:c r="E2540" s="10" t="str">
        <x:v>ORIGINAL_LEDGER</x:v>
      </x:c>
      <x:c r="F2540" s="10" t="str">
        <x:v>PASS</x:v>
      </x:c>
      <x:c r="G2540" s="10" t="str">
        <x:v>FAIL</x:v>
      </x:c>
      <x:c r="H2540" s="10" t="str">
        <x:v>EXECUTED</x:v>
      </x:c>
      <x:c r="I2540" s="10" t="str">
        <x:v>PARSED</x:v>
      </x:c>
      <x:c r="J2540" s="10" t="str">
        <x:v>NO_SEMANTIC_VALIDATOR_DETERMINISTIC_PASS</x:v>
      </x:c>
      <x:c r="K2540" s="10" t="str">
        <x:v>a06bea772f5aec01aeb11daffcf88e170d014d2aba82917ad0742ab2bca074c2</x:v>
      </x:c>
      <x:c r="L2540" s="10" t="str">
        <x:v>historical_three</x:v>
      </x:c>
      <x:c r="M2540" s="10" t="n">
        <x:v>0</x:v>
      </x:c>
      <x:c r="N2540" s="10" t="n">
        <x:v>0</x:v>
      </x:c>
      <x:c r="O2540" s="10" t="n">
        <x:v>1</x:v>
      </x:c>
      <x:c r="P2540" s="9" t="str">
        <x:f>'CaseReview'!U354</x:f>
        <x:v>PASS</x:v>
      </x:c>
      <x:c r="Q2540" s="9" t="n">
        <x:f>IF(AND(T2540=1,G2540=P2540),1,0)</x:f>
        <x:v>0</x:v>
      </x:c>
      <x:c r="R2540" s="9" t="n">
        <x:f>IF(AND(T2540=1,G2540="PASS",P2540="FAIL"),1,0)</x:f>
        <x:v>0</x:v>
      </x:c>
      <x:c r="S2540" s="9" t="n">
        <x:f>IF(AND(T2540=1,G2540="FAIL",P2540="PASS"),1,0)</x:f>
        <x:v>1</x:v>
      </x:c>
      <x:c r="T2540" s="9" t="n">
        <x:v>1</x:v>
      </x:c>
      <x:c r="U2540" s="9" t="n">
        <x:v>152</x:v>
      </x:c>
      <x:c r="V2540" s="9" t="str">
        <x:v>MVP/SHACL_GENERATION_PIPELINE/experiments/LUNA_NO_SEMANTIC_VALIDATOR/RUN_01/runs/RUN-I2-048-20260901T100239128972Z/artifacts/attempt_01/candidate_shape.ttl</x:v>
      </x:c>
    </x:row>
    <x:row r="2541" ht="22" customHeight="1">
      <x:c r="A2541" s="10" t="str">
        <x:v>NO_SEMANTIC</x:v>
      </x:c>
      <x:c r="B2541" s="10" t="str">
        <x:v>I2-048</x:v>
      </x:c>
      <x:c r="C2541" s="10" t="str">
        <x:v>I2-048-H-T086</x:v>
      </x:c>
      <x:c r="D2541" s="10" t="str">
        <x:v>RUN_01</x:v>
      </x:c>
      <x:c r="E2541" s="10" t="str">
        <x:v>ORIGINAL_LEDGER</x:v>
      </x:c>
      <x:c r="F2541" s="10" t="str">
        <x:v>PASS</x:v>
      </x:c>
      <x:c r="G2541" s="10" t="str">
        <x:v>FAIL</x:v>
      </x:c>
      <x:c r="H2541" s="10" t="str">
        <x:v>EXECUTED</x:v>
      </x:c>
      <x:c r="I2541" s="10" t="str">
        <x:v>PARSED</x:v>
      </x:c>
      <x:c r="J2541" s="10" t="str">
        <x:v>NO_SEMANTIC_VALIDATOR_DETERMINISTIC_PASS</x:v>
      </x:c>
      <x:c r="K2541" s="10" t="str">
        <x:v>a06bea772f5aec01aeb11daffcf88e170d014d2aba82917ad0742ab2bca074c2</x:v>
      </x:c>
      <x:c r="L2541" s="10" t="str">
        <x:v>historical_three</x:v>
      </x:c>
      <x:c r="M2541" s="10" t="n">
        <x:v>0</x:v>
      </x:c>
      <x:c r="N2541" s="10" t="n">
        <x:v>0</x:v>
      </x:c>
      <x:c r="O2541" s="10" t="n">
        <x:v>1</x:v>
      </x:c>
      <x:c r="P2541" s="9" t="str">
        <x:f>'CaseReview'!U355</x:f>
        <x:v>PASS</x:v>
      </x:c>
      <x:c r="Q2541" s="9" t="n">
        <x:f>IF(AND(T2541=1,G2541=P2541),1,0)</x:f>
        <x:v>0</x:v>
      </x:c>
      <x:c r="R2541" s="9" t="n">
        <x:f>IF(AND(T2541=1,G2541="PASS",P2541="FAIL"),1,0)</x:f>
        <x:v>0</x:v>
      </x:c>
      <x:c r="S2541" s="9" t="n">
        <x:f>IF(AND(T2541=1,G2541="FAIL",P2541="PASS"),1,0)</x:f>
        <x:v>1</x:v>
      </x:c>
      <x:c r="T2541" s="9" t="n">
        <x:v>1</x:v>
      </x:c>
      <x:c r="U2541" s="9" t="n">
        <x:v>152</x:v>
      </x:c>
      <x:c r="V2541" s="9" t="str">
        <x:v>MVP/SHACL_GENERATION_PIPELINE/experiments/LUNA_NO_SEMANTIC_VALIDATOR/RUN_01/runs/RUN-I2-048-20260901T100239128972Z/artifacts/attempt_01/candidate_shape.ttl</x:v>
      </x:c>
    </x:row>
    <x:row r="2542" ht="22" customHeight="1">
      <x:c r="A2542" s="10" t="str">
        <x:v>NO_SEMANTIC</x:v>
      </x:c>
      <x:c r="B2542" s="10" t="str">
        <x:v>I2-048</x:v>
      </x:c>
      <x:c r="C2542" s="10" t="str">
        <x:v>I2-048-H-T087</x:v>
      </x:c>
      <x:c r="D2542" s="10" t="str">
        <x:v>RUN_01</x:v>
      </x:c>
      <x:c r="E2542" s="10" t="str">
        <x:v>ORIGINAL_LEDGER</x:v>
      </x:c>
      <x:c r="F2542" s="10" t="str">
        <x:v>PASS</x:v>
      </x:c>
      <x:c r="G2542" s="10" t="str">
        <x:v>FAIL</x:v>
      </x:c>
      <x:c r="H2542" s="10" t="str">
        <x:v>EXECUTED</x:v>
      </x:c>
      <x:c r="I2542" s="10" t="str">
        <x:v>PARSED</x:v>
      </x:c>
      <x:c r="J2542" s="10" t="str">
        <x:v>NO_SEMANTIC_VALIDATOR_DETERMINISTIC_PASS</x:v>
      </x:c>
      <x:c r="K2542" s="10" t="str">
        <x:v>a06bea772f5aec01aeb11daffcf88e170d014d2aba82917ad0742ab2bca074c2</x:v>
      </x:c>
      <x:c r="L2542" s="10" t="str">
        <x:v>historical_three</x:v>
      </x:c>
      <x:c r="M2542" s="10" t="n">
        <x:v>0</x:v>
      </x:c>
      <x:c r="N2542" s="10" t="n">
        <x:v>0</x:v>
      </x:c>
      <x:c r="O2542" s="10" t="n">
        <x:v>1</x:v>
      </x:c>
      <x:c r="P2542" s="9" t="str">
        <x:f>'CaseReview'!U356</x:f>
        <x:v>PASS</x:v>
      </x:c>
      <x:c r="Q2542" s="9" t="n">
        <x:f>IF(AND(T2542=1,G2542=P2542),1,0)</x:f>
        <x:v>0</x:v>
      </x:c>
      <x:c r="R2542" s="9" t="n">
        <x:f>IF(AND(T2542=1,G2542="PASS",P2542="FAIL"),1,0)</x:f>
        <x:v>0</x:v>
      </x:c>
      <x:c r="S2542" s="9" t="n">
        <x:f>IF(AND(T2542=1,G2542="FAIL",P2542="PASS"),1,0)</x:f>
        <x:v>1</x:v>
      </x:c>
      <x:c r="T2542" s="9" t="n">
        <x:v>1</x:v>
      </x:c>
      <x:c r="U2542" s="9" t="n">
        <x:v>152</x:v>
      </x:c>
      <x:c r="V2542" s="9" t="str">
        <x:v>MVP/SHACL_GENERATION_PIPELINE/experiments/LUNA_NO_SEMANTIC_VALIDATOR/RUN_01/runs/RUN-I2-048-20260901T100239128972Z/artifacts/attempt_01/candidate_shape.ttl</x:v>
      </x:c>
    </x:row>
    <x:row r="2543" ht="22" customHeight="1">
      <x:c r="A2543" s="10" t="str">
        <x:v>NO_SEMANTIC</x:v>
      </x:c>
      <x:c r="B2543" s="10" t="str">
        <x:v>I2-048</x:v>
      </x:c>
      <x:c r="C2543" s="10" t="str">
        <x:v>I2-048-H-T088</x:v>
      </x:c>
      <x:c r="D2543" s="10" t="str">
        <x:v>RUN_01</x:v>
      </x:c>
      <x:c r="E2543" s="10" t="str">
        <x:v>ORIGINAL_LEDGER</x:v>
      </x:c>
      <x:c r="F2543" s="10" t="str">
        <x:v>PASS</x:v>
      </x:c>
      <x:c r="G2543" s="10" t="str">
        <x:v>FAIL</x:v>
      </x:c>
      <x:c r="H2543" s="10" t="str">
        <x:v>EXECUTED</x:v>
      </x:c>
      <x:c r="I2543" s="10" t="str">
        <x:v>PARSED</x:v>
      </x:c>
      <x:c r="J2543" s="10" t="str">
        <x:v>NO_SEMANTIC_VALIDATOR_DETERMINISTIC_PASS</x:v>
      </x:c>
      <x:c r="K2543" s="10" t="str">
        <x:v>a06bea772f5aec01aeb11daffcf88e170d014d2aba82917ad0742ab2bca074c2</x:v>
      </x:c>
      <x:c r="L2543" s="10" t="str">
        <x:v>historical_three</x:v>
      </x:c>
      <x:c r="M2543" s="10" t="n">
        <x:v>0</x:v>
      </x:c>
      <x:c r="N2543" s="10" t="n">
        <x:v>0</x:v>
      </x:c>
      <x:c r="O2543" s="10" t="n">
        <x:v>1</x:v>
      </x:c>
      <x:c r="P2543" s="9" t="str">
        <x:f>'CaseReview'!U357</x:f>
        <x:v>PASS</x:v>
      </x:c>
      <x:c r="Q2543" s="9" t="n">
        <x:f>IF(AND(T2543=1,G2543=P2543),1,0)</x:f>
        <x:v>0</x:v>
      </x:c>
      <x:c r="R2543" s="9" t="n">
        <x:f>IF(AND(T2543=1,G2543="PASS",P2543="FAIL"),1,0)</x:f>
        <x:v>0</x:v>
      </x:c>
      <x:c r="S2543" s="9" t="n">
        <x:f>IF(AND(T2543=1,G2543="FAIL",P2543="PASS"),1,0)</x:f>
        <x:v>1</x:v>
      </x:c>
      <x:c r="T2543" s="9" t="n">
        <x:v>1</x:v>
      </x:c>
      <x:c r="U2543" s="9" t="n">
        <x:v>152</x:v>
      </x:c>
      <x:c r="V2543" s="9" t="str">
        <x:v>MVP/SHACL_GENERATION_PIPELINE/experiments/LUNA_NO_SEMANTIC_VALIDATOR/RUN_01/runs/RUN-I2-048-20260901T100239128972Z/artifacts/attempt_01/candidate_shape.ttl</x:v>
      </x:c>
    </x:row>
    <x:row r="2544" ht="22" customHeight="1">
      <x:c r="A2544" s="10" t="str">
        <x:v>NO_SEMANTIC</x:v>
      </x:c>
      <x:c r="B2544" s="10" t="str">
        <x:v>I2-048</x:v>
      </x:c>
      <x:c r="C2544" s="10" t="str">
        <x:v>I2-048-H-T089</x:v>
      </x:c>
      <x:c r="D2544" s="10" t="str">
        <x:v>RUN_01</x:v>
      </x:c>
      <x:c r="E2544" s="10" t="str">
        <x:v>ORIGINAL_LEDGER</x:v>
      </x:c>
      <x:c r="F2544" s="10" t="str">
        <x:v>PASS</x:v>
      </x:c>
      <x:c r="G2544" s="10" t="str">
        <x:v>FAIL</x:v>
      </x:c>
      <x:c r="H2544" s="10" t="str">
        <x:v>EXECUTED</x:v>
      </x:c>
      <x:c r="I2544" s="10" t="str">
        <x:v>PARSED</x:v>
      </x:c>
      <x:c r="J2544" s="10" t="str">
        <x:v>NO_SEMANTIC_VALIDATOR_DETERMINISTIC_PASS</x:v>
      </x:c>
      <x:c r="K2544" s="10" t="str">
        <x:v>a06bea772f5aec01aeb11daffcf88e170d014d2aba82917ad0742ab2bca074c2</x:v>
      </x:c>
      <x:c r="L2544" s="10" t="str">
        <x:v>historical_three</x:v>
      </x:c>
      <x:c r="M2544" s="10" t="n">
        <x:v>0</x:v>
      </x:c>
      <x:c r="N2544" s="10" t="n">
        <x:v>0</x:v>
      </x:c>
      <x:c r="O2544" s="10" t="n">
        <x:v>1</x:v>
      </x:c>
      <x:c r="P2544" s="9" t="str">
        <x:f>'CaseReview'!U358</x:f>
        <x:v>PASS</x:v>
      </x:c>
      <x:c r="Q2544" s="9" t="n">
        <x:f>IF(AND(T2544=1,G2544=P2544),1,0)</x:f>
        <x:v>0</x:v>
      </x:c>
      <x:c r="R2544" s="9" t="n">
        <x:f>IF(AND(T2544=1,G2544="PASS",P2544="FAIL"),1,0)</x:f>
        <x:v>0</x:v>
      </x:c>
      <x:c r="S2544" s="9" t="n">
        <x:f>IF(AND(T2544=1,G2544="FAIL",P2544="PASS"),1,0)</x:f>
        <x:v>1</x:v>
      </x:c>
      <x:c r="T2544" s="9" t="n">
        <x:v>1</x:v>
      </x:c>
      <x:c r="U2544" s="9" t="n">
        <x:v>152</x:v>
      </x:c>
      <x:c r="V2544" s="9" t="str">
        <x:v>MVP/SHACL_GENERATION_PIPELINE/experiments/LUNA_NO_SEMANTIC_VALIDATOR/RUN_01/runs/RUN-I2-048-20260901T100239128972Z/artifacts/attempt_01/candidate_shape.ttl</x:v>
      </x:c>
    </x:row>
    <x:row r="2545" ht="22" customHeight="1">
      <x:c r="A2545" s="10" t="str">
        <x:v>NO_SEMANTIC</x:v>
      </x:c>
      <x:c r="B2545" s="10" t="str">
        <x:v>I2-048</x:v>
      </x:c>
      <x:c r="C2545" s="10" t="str">
        <x:v>I2-048-H-T090</x:v>
      </x:c>
      <x:c r="D2545" s="10" t="str">
        <x:v>RUN_01</x:v>
      </x:c>
      <x:c r="E2545" s="10" t="str">
        <x:v>ORIGINAL_LEDGER</x:v>
      </x:c>
      <x:c r="F2545" s="10" t="str">
        <x:v>PASS</x:v>
      </x:c>
      <x:c r="G2545" s="10" t="str">
        <x:v>FAIL</x:v>
      </x:c>
      <x:c r="H2545" s="10" t="str">
        <x:v>EXECUTED</x:v>
      </x:c>
      <x:c r="I2545" s="10" t="str">
        <x:v>PARSED</x:v>
      </x:c>
      <x:c r="J2545" s="10" t="str">
        <x:v>NO_SEMANTIC_VALIDATOR_DETERMINISTIC_PASS</x:v>
      </x:c>
      <x:c r="K2545" s="10" t="str">
        <x:v>a06bea772f5aec01aeb11daffcf88e170d014d2aba82917ad0742ab2bca074c2</x:v>
      </x:c>
      <x:c r="L2545" s="10" t="str">
        <x:v>historical_three</x:v>
      </x:c>
      <x:c r="M2545" s="10" t="n">
        <x:v>0</x:v>
      </x:c>
      <x:c r="N2545" s="10" t="n">
        <x:v>0</x:v>
      </x:c>
      <x:c r="O2545" s="10" t="n">
        <x:v>1</x:v>
      </x:c>
      <x:c r="P2545" s="9" t="str">
        <x:f>'CaseReview'!U359</x:f>
        <x:v>PASS</x:v>
      </x:c>
      <x:c r="Q2545" s="9" t="n">
        <x:f>IF(AND(T2545=1,G2545=P2545),1,0)</x:f>
        <x:v>0</x:v>
      </x:c>
      <x:c r="R2545" s="9" t="n">
        <x:f>IF(AND(T2545=1,G2545="PASS",P2545="FAIL"),1,0)</x:f>
        <x:v>0</x:v>
      </x:c>
      <x:c r="S2545" s="9" t="n">
        <x:f>IF(AND(T2545=1,G2545="FAIL",P2545="PASS"),1,0)</x:f>
        <x:v>1</x:v>
      </x:c>
      <x:c r="T2545" s="9" t="n">
        <x:v>1</x:v>
      </x:c>
      <x:c r="U2545" s="9" t="n">
        <x:v>152</x:v>
      </x:c>
      <x:c r="V2545" s="9" t="str">
        <x:v>MVP/SHACL_GENERATION_PIPELINE/experiments/LUNA_NO_SEMANTIC_VALIDATOR/RUN_01/runs/RUN-I2-048-20260901T100239128972Z/artifacts/attempt_01/candidate_shape.ttl</x:v>
      </x:c>
    </x:row>
    <x:row r="2546" ht="22" customHeight="1">
      <x:c r="A2546" s="10" t="str">
        <x:v>NO_SEMANTIC</x:v>
      </x:c>
      <x:c r="B2546" s="10" t="str">
        <x:v>I2-048</x:v>
      </x:c>
      <x:c r="C2546" s="10" t="str">
        <x:v>I2-048-H-T091</x:v>
      </x:c>
      <x:c r="D2546" s="10" t="str">
        <x:v>RUN_01</x:v>
      </x:c>
      <x:c r="E2546" s="10" t="str">
        <x:v>ORIGINAL_LEDGER</x:v>
      </x:c>
      <x:c r="F2546" s="10" t="str">
        <x:v>PASS</x:v>
      </x:c>
      <x:c r="G2546" s="10" t="str">
        <x:v>FAIL</x:v>
      </x:c>
      <x:c r="H2546" s="10" t="str">
        <x:v>EXECUTED</x:v>
      </x:c>
      <x:c r="I2546" s="10" t="str">
        <x:v>PARSED</x:v>
      </x:c>
      <x:c r="J2546" s="10" t="str">
        <x:v>NO_SEMANTIC_VALIDATOR_DETERMINISTIC_PASS</x:v>
      </x:c>
      <x:c r="K2546" s="10" t="str">
        <x:v>a06bea772f5aec01aeb11daffcf88e170d014d2aba82917ad0742ab2bca074c2</x:v>
      </x:c>
      <x:c r="L2546" s="10" t="str">
        <x:v>historical_three</x:v>
      </x:c>
      <x:c r="M2546" s="10" t="n">
        <x:v>0</x:v>
      </x:c>
      <x:c r="N2546" s="10" t="n">
        <x:v>0</x:v>
      </x:c>
      <x:c r="O2546" s="10" t="n">
        <x:v>1</x:v>
      </x:c>
      <x:c r="P2546" s="9" t="str">
        <x:f>'CaseReview'!U360</x:f>
        <x:v>PASS</x:v>
      </x:c>
      <x:c r="Q2546" s="9" t="n">
        <x:f>IF(AND(T2546=1,G2546=P2546),1,0)</x:f>
        <x:v>0</x:v>
      </x:c>
      <x:c r="R2546" s="9" t="n">
        <x:f>IF(AND(T2546=1,G2546="PASS",P2546="FAIL"),1,0)</x:f>
        <x:v>0</x:v>
      </x:c>
      <x:c r="S2546" s="9" t="n">
        <x:f>IF(AND(T2546=1,G2546="FAIL",P2546="PASS"),1,0)</x:f>
        <x:v>1</x:v>
      </x:c>
      <x:c r="T2546" s="9" t="n">
        <x:v>1</x:v>
      </x:c>
      <x:c r="U2546" s="9" t="n">
        <x:v>152</x:v>
      </x:c>
      <x:c r="V2546" s="9" t="str">
        <x:v>MVP/SHACL_GENERATION_PIPELINE/experiments/LUNA_NO_SEMANTIC_VALIDATOR/RUN_01/runs/RUN-I2-048-20260901T100239128972Z/artifacts/attempt_01/candidate_shape.ttl</x:v>
      </x:c>
    </x:row>
    <x:row r="2547" ht="22" customHeight="1">
      <x:c r="A2547" s="10" t="str">
        <x:v>NO_SEMANTIC</x:v>
      </x:c>
      <x:c r="B2547" s="10" t="str">
        <x:v>I2-048</x:v>
      </x:c>
      <x:c r="C2547" s="10" t="str">
        <x:v>I2-048-H-T092</x:v>
      </x:c>
      <x:c r="D2547" s="10" t="str">
        <x:v>RUN_01</x:v>
      </x:c>
      <x:c r="E2547" s="10" t="str">
        <x:v>ORIGINAL_LEDGER</x:v>
      </x:c>
      <x:c r="F2547" s="10" t="str">
        <x:v>PASS</x:v>
      </x:c>
      <x:c r="G2547" s="10" t="str">
        <x:v>FAIL</x:v>
      </x:c>
      <x:c r="H2547" s="10" t="str">
        <x:v>EXECUTED</x:v>
      </x:c>
      <x:c r="I2547" s="10" t="str">
        <x:v>PARSED</x:v>
      </x:c>
      <x:c r="J2547" s="10" t="str">
        <x:v>NO_SEMANTIC_VALIDATOR_DETERMINISTIC_PASS</x:v>
      </x:c>
      <x:c r="K2547" s="10" t="str">
        <x:v>a06bea772f5aec01aeb11daffcf88e170d014d2aba82917ad0742ab2bca074c2</x:v>
      </x:c>
      <x:c r="L2547" s="10" t="str">
        <x:v>historical_three</x:v>
      </x:c>
      <x:c r="M2547" s="10" t="n">
        <x:v>0</x:v>
      </x:c>
      <x:c r="N2547" s="10" t="n">
        <x:v>0</x:v>
      </x:c>
      <x:c r="O2547" s="10" t="n">
        <x:v>1</x:v>
      </x:c>
      <x:c r="P2547" s="9" t="str">
        <x:f>'CaseReview'!U361</x:f>
        <x:v>PASS</x:v>
      </x:c>
      <x:c r="Q2547" s="9" t="n">
        <x:f>IF(AND(T2547=1,G2547=P2547),1,0)</x:f>
        <x:v>0</x:v>
      </x:c>
      <x:c r="R2547" s="9" t="n">
        <x:f>IF(AND(T2547=1,G2547="PASS",P2547="FAIL"),1,0)</x:f>
        <x:v>0</x:v>
      </x:c>
      <x:c r="S2547" s="9" t="n">
        <x:f>IF(AND(T2547=1,G2547="FAIL",P2547="PASS"),1,0)</x:f>
        <x:v>1</x:v>
      </x:c>
      <x:c r="T2547" s="9" t="n">
        <x:v>1</x:v>
      </x:c>
      <x:c r="U2547" s="9" t="n">
        <x:v>152</x:v>
      </x:c>
      <x:c r="V2547" s="9" t="str">
        <x:v>MVP/SHACL_GENERATION_PIPELINE/experiments/LUNA_NO_SEMANTIC_VALIDATOR/RUN_01/runs/RUN-I2-048-20260901T100239128972Z/artifacts/attempt_01/candidate_shape.ttl</x:v>
      </x:c>
    </x:row>
    <x:row r="2548" ht="22" customHeight="1">
      <x:c r="A2548" s="10" t="str">
        <x:v>NO_SEMANTIC</x:v>
      </x:c>
      <x:c r="B2548" s="10" t="str">
        <x:v>I2-048</x:v>
      </x:c>
      <x:c r="C2548" s="10" t="str">
        <x:v>I2-048-H-T093</x:v>
      </x:c>
      <x:c r="D2548" s="10" t="str">
        <x:v>RUN_01</x:v>
      </x:c>
      <x:c r="E2548" s="10" t="str">
        <x:v>ORIGINAL_LEDGER</x:v>
      </x:c>
      <x:c r="F2548" s="10" t="str">
        <x:v>PASS</x:v>
      </x:c>
      <x:c r="G2548" s="10" t="str">
        <x:v>FAIL</x:v>
      </x:c>
      <x:c r="H2548" s="10" t="str">
        <x:v>EXECUTED</x:v>
      </x:c>
      <x:c r="I2548" s="10" t="str">
        <x:v>PARSED</x:v>
      </x:c>
      <x:c r="J2548" s="10" t="str">
        <x:v>NO_SEMANTIC_VALIDATOR_DETERMINISTIC_PASS</x:v>
      </x:c>
      <x:c r="K2548" s="10" t="str">
        <x:v>a06bea772f5aec01aeb11daffcf88e170d014d2aba82917ad0742ab2bca074c2</x:v>
      </x:c>
      <x:c r="L2548" s="10" t="str">
        <x:v>historical_three</x:v>
      </x:c>
      <x:c r="M2548" s="10" t="n">
        <x:v>0</x:v>
      </x:c>
      <x:c r="N2548" s="10" t="n">
        <x:v>0</x:v>
      </x:c>
      <x:c r="O2548" s="10" t="n">
        <x:v>1</x:v>
      </x:c>
      <x:c r="P2548" s="9" t="str">
        <x:f>'CaseReview'!U362</x:f>
        <x:v>PASS</x:v>
      </x:c>
      <x:c r="Q2548" s="9" t="n">
        <x:f>IF(AND(T2548=1,G2548=P2548),1,0)</x:f>
        <x:v>0</x:v>
      </x:c>
      <x:c r="R2548" s="9" t="n">
        <x:f>IF(AND(T2548=1,G2548="PASS",P2548="FAIL"),1,0)</x:f>
        <x:v>0</x:v>
      </x:c>
      <x:c r="S2548" s="9" t="n">
        <x:f>IF(AND(T2548=1,G2548="FAIL",P2548="PASS"),1,0)</x:f>
        <x:v>1</x:v>
      </x:c>
      <x:c r="T2548" s="9" t="n">
        <x:v>1</x:v>
      </x:c>
      <x:c r="U2548" s="9" t="n">
        <x:v>152</x:v>
      </x:c>
      <x:c r="V2548" s="9" t="str">
        <x:v>MVP/SHACL_GENERATION_PIPELINE/experiments/LUNA_NO_SEMANTIC_VALIDATOR/RUN_01/runs/RUN-I2-048-20260901T100239128972Z/artifacts/attempt_01/candidate_shape.ttl</x:v>
      </x:c>
    </x:row>
    <x:row r="2549" ht="22" customHeight="1">
      <x:c r="A2549" s="10" t="str">
        <x:v>NO_SEMANTIC</x:v>
      </x:c>
      <x:c r="B2549" s="10" t="str">
        <x:v>I2-048</x:v>
      </x:c>
      <x:c r="C2549" s="10" t="str">
        <x:v>I2-048-H-T094</x:v>
      </x:c>
      <x:c r="D2549" s="10" t="str">
        <x:v>RUN_01</x:v>
      </x:c>
      <x:c r="E2549" s="10" t="str">
        <x:v>ORIGINAL_LEDGER</x:v>
      </x:c>
      <x:c r="F2549" s="10" t="str">
        <x:v>PASS</x:v>
      </x:c>
      <x:c r="G2549" s="10" t="str">
        <x:v>FAIL</x:v>
      </x:c>
      <x:c r="H2549" s="10" t="str">
        <x:v>EXECUTED</x:v>
      </x:c>
      <x:c r="I2549" s="10" t="str">
        <x:v>PARSED</x:v>
      </x:c>
      <x:c r="J2549" s="10" t="str">
        <x:v>NO_SEMANTIC_VALIDATOR_DETERMINISTIC_PASS</x:v>
      </x:c>
      <x:c r="K2549" s="10" t="str">
        <x:v>a06bea772f5aec01aeb11daffcf88e170d014d2aba82917ad0742ab2bca074c2</x:v>
      </x:c>
      <x:c r="L2549" s="10" t="str">
        <x:v>historical_three</x:v>
      </x:c>
      <x:c r="M2549" s="10" t="n">
        <x:v>0</x:v>
      </x:c>
      <x:c r="N2549" s="10" t="n">
        <x:v>0</x:v>
      </x:c>
      <x:c r="O2549" s="10" t="n">
        <x:v>1</x:v>
      </x:c>
      <x:c r="P2549" s="9" t="str">
        <x:f>'CaseReview'!U363</x:f>
        <x:v>PASS</x:v>
      </x:c>
      <x:c r="Q2549" s="9" t="n">
        <x:f>IF(AND(T2549=1,G2549=P2549),1,0)</x:f>
        <x:v>0</x:v>
      </x:c>
      <x:c r="R2549" s="9" t="n">
        <x:f>IF(AND(T2549=1,G2549="PASS",P2549="FAIL"),1,0)</x:f>
        <x:v>0</x:v>
      </x:c>
      <x:c r="S2549" s="9" t="n">
        <x:f>IF(AND(T2549=1,G2549="FAIL",P2549="PASS"),1,0)</x:f>
        <x:v>1</x:v>
      </x:c>
      <x:c r="T2549" s="9" t="n">
        <x:v>1</x:v>
      </x:c>
      <x:c r="U2549" s="9" t="n">
        <x:v>152</x:v>
      </x:c>
      <x:c r="V2549" s="9" t="str">
        <x:v>MVP/SHACL_GENERATION_PIPELINE/experiments/LUNA_NO_SEMANTIC_VALIDATOR/RUN_01/runs/RUN-I2-048-20260901T100239128972Z/artifacts/attempt_01/candidate_shape.ttl</x:v>
      </x:c>
    </x:row>
    <x:row r="2550" ht="22" customHeight="1">
      <x:c r="A2550" s="10" t="str">
        <x:v>NO_SEMANTIC</x:v>
      </x:c>
      <x:c r="B2550" s="10" t="str">
        <x:v>I2-048</x:v>
      </x:c>
      <x:c r="C2550" s="10" t="str">
        <x:v>I2-048-H-T095</x:v>
      </x:c>
      <x:c r="D2550" s="10" t="str">
        <x:v>RUN_01</x:v>
      </x:c>
      <x:c r="E2550" s="10" t="str">
        <x:v>ORIGINAL_LEDGER</x:v>
      </x:c>
      <x:c r="F2550" s="10" t="str">
        <x:v>PASS</x:v>
      </x:c>
      <x:c r="G2550" s="10" t="str">
        <x:v>FAIL</x:v>
      </x:c>
      <x:c r="H2550" s="10" t="str">
        <x:v>EXECUTED</x:v>
      </x:c>
      <x:c r="I2550" s="10" t="str">
        <x:v>PARSED</x:v>
      </x:c>
      <x:c r="J2550" s="10" t="str">
        <x:v>NO_SEMANTIC_VALIDATOR_DETERMINISTIC_PASS</x:v>
      </x:c>
      <x:c r="K2550" s="10" t="str">
        <x:v>a06bea772f5aec01aeb11daffcf88e170d014d2aba82917ad0742ab2bca074c2</x:v>
      </x:c>
      <x:c r="L2550" s="10" t="str">
        <x:v>historical_three</x:v>
      </x:c>
      <x:c r="M2550" s="10" t="n">
        <x:v>0</x:v>
      </x:c>
      <x:c r="N2550" s="10" t="n">
        <x:v>0</x:v>
      </x:c>
      <x:c r="O2550" s="10" t="n">
        <x:v>1</x:v>
      </x:c>
      <x:c r="P2550" s="9" t="str">
        <x:f>'CaseReview'!U364</x:f>
        <x:v>PASS</x:v>
      </x:c>
      <x:c r="Q2550" s="9" t="n">
        <x:f>IF(AND(T2550=1,G2550=P2550),1,0)</x:f>
        <x:v>0</x:v>
      </x:c>
      <x:c r="R2550" s="9" t="n">
        <x:f>IF(AND(T2550=1,G2550="PASS",P2550="FAIL"),1,0)</x:f>
        <x:v>0</x:v>
      </x:c>
      <x:c r="S2550" s="9" t="n">
        <x:f>IF(AND(T2550=1,G2550="FAIL",P2550="PASS"),1,0)</x:f>
        <x:v>1</x:v>
      </x:c>
      <x:c r="T2550" s="9" t="n">
        <x:v>1</x:v>
      </x:c>
      <x:c r="U2550" s="9" t="n">
        <x:v>152</x:v>
      </x:c>
      <x:c r="V2550" s="9" t="str">
        <x:v>MVP/SHACL_GENERATION_PIPELINE/experiments/LUNA_NO_SEMANTIC_VALIDATOR/RUN_01/runs/RUN-I2-048-20260901T100239128972Z/artifacts/attempt_01/candidate_shape.ttl</x:v>
      </x:c>
    </x:row>
    <x:row r="2551" ht="22" customHeight="1">
      <x:c r="A2551" s="10" t="str">
        <x:v>NO_SEMANTIC</x:v>
      </x:c>
      <x:c r="B2551" s="10" t="str">
        <x:v>I2-048</x:v>
      </x:c>
      <x:c r="C2551" s="10" t="str">
        <x:v>I2-048-H-T096</x:v>
      </x:c>
      <x:c r="D2551" s="10" t="str">
        <x:v>RUN_01</x:v>
      </x:c>
      <x:c r="E2551" s="10" t="str">
        <x:v>ORIGINAL_LEDGER</x:v>
      </x:c>
      <x:c r="F2551" s="10" t="str">
        <x:v>PASS</x:v>
      </x:c>
      <x:c r="G2551" s="10" t="str">
        <x:v>FAIL</x:v>
      </x:c>
      <x:c r="H2551" s="10" t="str">
        <x:v>EXECUTED</x:v>
      </x:c>
      <x:c r="I2551" s="10" t="str">
        <x:v>PARSED</x:v>
      </x:c>
      <x:c r="J2551" s="10" t="str">
        <x:v>NO_SEMANTIC_VALIDATOR_DETERMINISTIC_PASS</x:v>
      </x:c>
      <x:c r="K2551" s="10" t="str">
        <x:v>a06bea772f5aec01aeb11daffcf88e170d014d2aba82917ad0742ab2bca074c2</x:v>
      </x:c>
      <x:c r="L2551" s="10" t="str">
        <x:v>historical_three</x:v>
      </x:c>
      <x:c r="M2551" s="10" t="n">
        <x:v>0</x:v>
      </x:c>
      <x:c r="N2551" s="10" t="n">
        <x:v>0</x:v>
      </x:c>
      <x:c r="O2551" s="10" t="n">
        <x:v>1</x:v>
      </x:c>
      <x:c r="P2551" s="9" t="str">
        <x:f>'CaseReview'!U365</x:f>
        <x:v>PASS</x:v>
      </x:c>
      <x:c r="Q2551" s="9" t="n">
        <x:f>IF(AND(T2551=1,G2551=P2551),1,0)</x:f>
        <x:v>0</x:v>
      </x:c>
      <x:c r="R2551" s="9" t="n">
        <x:f>IF(AND(T2551=1,G2551="PASS",P2551="FAIL"),1,0)</x:f>
        <x:v>0</x:v>
      </x:c>
      <x:c r="S2551" s="9" t="n">
        <x:f>IF(AND(T2551=1,G2551="FAIL",P2551="PASS"),1,0)</x:f>
        <x:v>1</x:v>
      </x:c>
      <x:c r="T2551" s="9" t="n">
        <x:v>1</x:v>
      </x:c>
      <x:c r="U2551" s="9" t="n">
        <x:v>152</x:v>
      </x:c>
      <x:c r="V2551" s="9" t="str">
        <x:v>MVP/SHACL_GENERATION_PIPELINE/experiments/LUNA_NO_SEMANTIC_VALIDATOR/RUN_01/runs/RUN-I2-048-20260901T100239128972Z/artifacts/attempt_01/candidate_shape.ttl</x:v>
      </x:c>
    </x:row>
    <x:row r="2552" ht="22" customHeight="1">
      <x:c r="A2552" s="10" t="str">
        <x:v>NO_SEMANTIC</x:v>
      </x:c>
      <x:c r="B2552" s="10" t="str">
        <x:v>I2-048</x:v>
      </x:c>
      <x:c r="C2552" s="10" t="str">
        <x:v>I2-048-H-T097</x:v>
      </x:c>
      <x:c r="D2552" s="10" t="str">
        <x:v>RUN_01</x:v>
      </x:c>
      <x:c r="E2552" s="10" t="str">
        <x:v>ORIGINAL_LEDGER</x:v>
      </x:c>
      <x:c r="F2552" s="10" t="str">
        <x:v>PASS</x:v>
      </x:c>
      <x:c r="G2552" s="10" t="str">
        <x:v>FAIL</x:v>
      </x:c>
      <x:c r="H2552" s="10" t="str">
        <x:v>EXECUTED</x:v>
      </x:c>
      <x:c r="I2552" s="10" t="str">
        <x:v>PARSED</x:v>
      </x:c>
      <x:c r="J2552" s="10" t="str">
        <x:v>NO_SEMANTIC_VALIDATOR_DETERMINISTIC_PASS</x:v>
      </x:c>
      <x:c r="K2552" s="10" t="str">
        <x:v>a06bea772f5aec01aeb11daffcf88e170d014d2aba82917ad0742ab2bca074c2</x:v>
      </x:c>
      <x:c r="L2552" s="10" t="str">
        <x:v>historical_three</x:v>
      </x:c>
      <x:c r="M2552" s="10" t="n">
        <x:v>0</x:v>
      </x:c>
      <x:c r="N2552" s="10" t="n">
        <x:v>0</x:v>
      </x:c>
      <x:c r="O2552" s="10" t="n">
        <x:v>1</x:v>
      </x:c>
      <x:c r="P2552" s="9" t="str">
        <x:f>'CaseReview'!U366</x:f>
        <x:v>PASS</x:v>
      </x:c>
      <x:c r="Q2552" s="9" t="n">
        <x:f>IF(AND(T2552=1,G2552=P2552),1,0)</x:f>
        <x:v>0</x:v>
      </x:c>
      <x:c r="R2552" s="9" t="n">
        <x:f>IF(AND(T2552=1,G2552="PASS",P2552="FAIL"),1,0)</x:f>
        <x:v>0</x:v>
      </x:c>
      <x:c r="S2552" s="9" t="n">
        <x:f>IF(AND(T2552=1,G2552="FAIL",P2552="PASS"),1,0)</x:f>
        <x:v>1</x:v>
      </x:c>
      <x:c r="T2552" s="9" t="n">
        <x:v>1</x:v>
      </x:c>
      <x:c r="U2552" s="9" t="n">
        <x:v>152</x:v>
      </x:c>
      <x:c r="V2552" s="9" t="str">
        <x:v>MVP/SHACL_GENERATION_PIPELINE/experiments/LUNA_NO_SEMANTIC_VALIDATOR/RUN_01/runs/RUN-I2-048-20260901T100239128972Z/artifacts/attempt_01/candidate_shape.ttl</x:v>
      </x:c>
    </x:row>
    <x:row r="2553" ht="22" customHeight="1">
      <x:c r="A2553" s="10" t="str">
        <x:v>NO_SEMANTIC</x:v>
      </x:c>
      <x:c r="B2553" s="10" t="str">
        <x:v>I2-048</x:v>
      </x:c>
      <x:c r="C2553" s="10" t="str">
        <x:v>I2-048-H-T098</x:v>
      </x:c>
      <x:c r="D2553" s="10" t="str">
        <x:v>RUN_01</x:v>
      </x:c>
      <x:c r="E2553" s="10" t="str">
        <x:v>ORIGINAL_LEDGER</x:v>
      </x:c>
      <x:c r="F2553" s="10" t="str">
        <x:v>PASS</x:v>
      </x:c>
      <x:c r="G2553" s="10" t="str">
        <x:v>FAIL</x:v>
      </x:c>
      <x:c r="H2553" s="10" t="str">
        <x:v>EXECUTED</x:v>
      </x:c>
      <x:c r="I2553" s="10" t="str">
        <x:v>PARSED</x:v>
      </x:c>
      <x:c r="J2553" s="10" t="str">
        <x:v>NO_SEMANTIC_VALIDATOR_DETERMINISTIC_PASS</x:v>
      </x:c>
      <x:c r="K2553" s="10" t="str">
        <x:v>a06bea772f5aec01aeb11daffcf88e170d014d2aba82917ad0742ab2bca074c2</x:v>
      </x:c>
      <x:c r="L2553" s="10" t="str">
        <x:v>historical_three</x:v>
      </x:c>
      <x:c r="M2553" s="10" t="n">
        <x:v>0</x:v>
      </x:c>
      <x:c r="N2553" s="10" t="n">
        <x:v>0</x:v>
      </x:c>
      <x:c r="O2553" s="10" t="n">
        <x:v>1</x:v>
      </x:c>
      <x:c r="P2553" s="9" t="str">
        <x:f>'CaseReview'!U367</x:f>
        <x:v>PASS</x:v>
      </x:c>
      <x:c r="Q2553" s="9" t="n">
        <x:f>IF(AND(T2553=1,G2553=P2553),1,0)</x:f>
        <x:v>0</x:v>
      </x:c>
      <x:c r="R2553" s="9" t="n">
        <x:f>IF(AND(T2553=1,G2553="PASS",P2553="FAIL"),1,0)</x:f>
        <x:v>0</x:v>
      </x:c>
      <x:c r="S2553" s="9" t="n">
        <x:f>IF(AND(T2553=1,G2553="FAIL",P2553="PASS"),1,0)</x:f>
        <x:v>1</x:v>
      </x:c>
      <x:c r="T2553" s="9" t="n">
        <x:v>1</x:v>
      </x:c>
      <x:c r="U2553" s="9" t="n">
        <x:v>152</x:v>
      </x:c>
      <x:c r="V2553" s="9" t="str">
        <x:v>MVP/SHACL_GENERATION_PIPELINE/experiments/LUNA_NO_SEMANTIC_VALIDATOR/RUN_01/runs/RUN-I2-048-20260901T100239128972Z/artifacts/attempt_01/candidate_shape.ttl</x:v>
      </x:c>
    </x:row>
    <x:row r="2554" ht="22" customHeight="1">
      <x:c r="A2554" s="10" t="str">
        <x:v>NO_SEMANTIC</x:v>
      </x:c>
      <x:c r="B2554" s="10" t="str">
        <x:v>I2-048</x:v>
      </x:c>
      <x:c r="C2554" s="10" t="str">
        <x:v>I2-048-H-T099</x:v>
      </x:c>
      <x:c r="D2554" s="10" t="str">
        <x:v>RUN_01</x:v>
      </x:c>
      <x:c r="E2554" s="10" t="str">
        <x:v>ORIGINAL_LEDGER</x:v>
      </x:c>
      <x:c r="F2554" s="10" t="str">
        <x:v>PASS</x:v>
      </x:c>
      <x:c r="G2554" s="10" t="str">
        <x:v>FAIL</x:v>
      </x:c>
      <x:c r="H2554" s="10" t="str">
        <x:v>EXECUTED</x:v>
      </x:c>
      <x:c r="I2554" s="10" t="str">
        <x:v>PARSED</x:v>
      </x:c>
      <x:c r="J2554" s="10" t="str">
        <x:v>NO_SEMANTIC_VALIDATOR_DETERMINISTIC_PASS</x:v>
      </x:c>
      <x:c r="K2554" s="10" t="str">
        <x:v>a06bea772f5aec01aeb11daffcf88e170d014d2aba82917ad0742ab2bca074c2</x:v>
      </x:c>
      <x:c r="L2554" s="10" t="str">
        <x:v>historical_three</x:v>
      </x:c>
      <x:c r="M2554" s="10" t="n">
        <x:v>0</x:v>
      </x:c>
      <x:c r="N2554" s="10" t="n">
        <x:v>0</x:v>
      </x:c>
      <x:c r="O2554" s="10" t="n">
        <x:v>1</x:v>
      </x:c>
      <x:c r="P2554" s="9" t="str">
        <x:f>'CaseReview'!U368</x:f>
        <x:v>PASS</x:v>
      </x:c>
      <x:c r="Q2554" s="9" t="n">
        <x:f>IF(AND(T2554=1,G2554=P2554),1,0)</x:f>
        <x:v>0</x:v>
      </x:c>
      <x:c r="R2554" s="9" t="n">
        <x:f>IF(AND(T2554=1,G2554="PASS",P2554="FAIL"),1,0)</x:f>
        <x:v>0</x:v>
      </x:c>
      <x:c r="S2554" s="9" t="n">
        <x:f>IF(AND(T2554=1,G2554="FAIL",P2554="PASS"),1,0)</x:f>
        <x:v>1</x:v>
      </x:c>
      <x:c r="T2554" s="9" t="n">
        <x:v>1</x:v>
      </x:c>
      <x:c r="U2554" s="9" t="n">
        <x:v>152</x:v>
      </x:c>
      <x:c r="V2554" s="9" t="str">
        <x:v>MVP/SHACL_GENERATION_PIPELINE/experiments/LUNA_NO_SEMANTIC_VALIDATOR/RUN_01/runs/RUN-I2-048-20260901T100239128972Z/artifacts/attempt_01/candidate_shape.ttl</x:v>
      </x:c>
    </x:row>
    <x:row r="2555" ht="22" customHeight="1">
      <x:c r="A2555" s="10" t="str">
        <x:v>NO_SEMANTIC</x:v>
      </x:c>
      <x:c r="B2555" s="10" t="str">
        <x:v>I2-048</x:v>
      </x:c>
      <x:c r="C2555" s="10" t="str">
        <x:v>I2-048-H-T100</x:v>
      </x:c>
      <x:c r="D2555" s="10" t="str">
        <x:v>RUN_01</x:v>
      </x:c>
      <x:c r="E2555" s="10" t="str">
        <x:v>ORIGINAL_LEDGER</x:v>
      </x:c>
      <x:c r="F2555" s="10" t="str">
        <x:v>PASS</x:v>
      </x:c>
      <x:c r="G2555" s="10" t="str">
        <x:v>FAIL</x:v>
      </x:c>
      <x:c r="H2555" s="10" t="str">
        <x:v>EXECUTED</x:v>
      </x:c>
      <x:c r="I2555" s="10" t="str">
        <x:v>PARSED</x:v>
      </x:c>
      <x:c r="J2555" s="10" t="str">
        <x:v>NO_SEMANTIC_VALIDATOR_DETERMINISTIC_PASS</x:v>
      </x:c>
      <x:c r="K2555" s="10" t="str">
        <x:v>a06bea772f5aec01aeb11daffcf88e170d014d2aba82917ad0742ab2bca074c2</x:v>
      </x:c>
      <x:c r="L2555" s="10" t="str">
        <x:v>historical_three</x:v>
      </x:c>
      <x:c r="M2555" s="10" t="n">
        <x:v>0</x:v>
      </x:c>
      <x:c r="N2555" s="10" t="n">
        <x:v>0</x:v>
      </x:c>
      <x:c r="O2555" s="10" t="n">
        <x:v>1</x:v>
      </x:c>
      <x:c r="P2555" s="9" t="str">
        <x:f>'CaseReview'!U369</x:f>
        <x:v>PASS</x:v>
      </x:c>
      <x:c r="Q2555" s="9" t="n">
        <x:f>IF(AND(T2555=1,G2555=P2555),1,0)</x:f>
        <x:v>0</x:v>
      </x:c>
      <x:c r="R2555" s="9" t="n">
        <x:f>IF(AND(T2555=1,G2555="PASS",P2555="FAIL"),1,0)</x:f>
        <x:v>0</x:v>
      </x:c>
      <x:c r="S2555" s="9" t="n">
        <x:f>IF(AND(T2555=1,G2555="FAIL",P2555="PASS"),1,0)</x:f>
        <x:v>1</x:v>
      </x:c>
      <x:c r="T2555" s="9" t="n">
        <x:v>1</x:v>
      </x:c>
      <x:c r="U2555" s="9" t="n">
        <x:v>152</x:v>
      </x:c>
      <x:c r="V2555" s="9" t="str">
        <x:v>MVP/SHACL_GENERATION_PIPELINE/experiments/LUNA_NO_SEMANTIC_VALIDATOR/RUN_01/runs/RUN-I2-048-20260901T100239128972Z/artifacts/attempt_01/candidate_shape.ttl</x:v>
      </x:c>
    </x:row>
    <x:row r="2556" ht="22" customHeight="1">
      <x:c r="A2556" s="10" t="str">
        <x:v>NO_SEMANTIC</x:v>
      </x:c>
      <x:c r="B2556" s="10" t="str">
        <x:v>I2-048</x:v>
      </x:c>
      <x:c r="C2556" s="10" t="str">
        <x:v>I2-048-H-T101</x:v>
      </x:c>
      <x:c r="D2556" s="10" t="str">
        <x:v>RUN_01</x:v>
      </x:c>
      <x:c r="E2556" s="10" t="str">
        <x:v>ORIGINAL_LEDGER</x:v>
      </x:c>
      <x:c r="F2556" s="10" t="str">
        <x:v>PASS</x:v>
      </x:c>
      <x:c r="G2556" s="10" t="str">
        <x:v>FAIL</x:v>
      </x:c>
      <x:c r="H2556" s="10" t="str">
        <x:v>EXECUTED</x:v>
      </x:c>
      <x:c r="I2556" s="10" t="str">
        <x:v>PARSED</x:v>
      </x:c>
      <x:c r="J2556" s="10" t="str">
        <x:v>NO_SEMANTIC_VALIDATOR_DETERMINISTIC_PASS</x:v>
      </x:c>
      <x:c r="K2556" s="10" t="str">
        <x:v>a06bea772f5aec01aeb11daffcf88e170d014d2aba82917ad0742ab2bca074c2</x:v>
      </x:c>
      <x:c r="L2556" s="10" t="str">
        <x:v>historical_three</x:v>
      </x:c>
      <x:c r="M2556" s="10" t="n">
        <x:v>0</x:v>
      </x:c>
      <x:c r="N2556" s="10" t="n">
        <x:v>0</x:v>
      </x:c>
      <x:c r="O2556" s="10" t="n">
        <x:v>1</x:v>
      </x:c>
      <x:c r="P2556" s="9" t="str">
        <x:f>'CaseReview'!U370</x:f>
        <x:v>PASS</x:v>
      </x:c>
      <x:c r="Q2556" s="9" t="n">
        <x:f>IF(AND(T2556=1,G2556=P2556),1,0)</x:f>
        <x:v>0</x:v>
      </x:c>
      <x:c r="R2556" s="9" t="n">
        <x:f>IF(AND(T2556=1,G2556="PASS",P2556="FAIL"),1,0)</x:f>
        <x:v>0</x:v>
      </x:c>
      <x:c r="S2556" s="9" t="n">
        <x:f>IF(AND(T2556=1,G2556="FAIL",P2556="PASS"),1,0)</x:f>
        <x:v>1</x:v>
      </x:c>
      <x:c r="T2556" s="9" t="n">
        <x:v>1</x:v>
      </x:c>
      <x:c r="U2556" s="9" t="n">
        <x:v>152</x:v>
      </x:c>
      <x:c r="V2556" s="9" t="str">
        <x:v>MVP/SHACL_GENERATION_PIPELINE/experiments/LUNA_NO_SEMANTIC_VALIDATOR/RUN_01/runs/RUN-I2-048-20260901T100239128972Z/artifacts/attempt_01/candidate_shape.ttl</x:v>
      </x:c>
    </x:row>
    <x:row r="2557" ht="22" customHeight="1">
      <x:c r="A2557" s="10" t="str">
        <x:v>NO_SEMANTIC</x:v>
      </x:c>
      <x:c r="B2557" s="10" t="str">
        <x:v>I2-048</x:v>
      </x:c>
      <x:c r="C2557" s="10" t="str">
        <x:v>I2-048-H-T102</x:v>
      </x:c>
      <x:c r="D2557" s="10" t="str">
        <x:v>RUN_01</x:v>
      </x:c>
      <x:c r="E2557" s="10" t="str">
        <x:v>ORIGINAL_LEDGER</x:v>
      </x:c>
      <x:c r="F2557" s="10" t="str">
        <x:v>PASS</x:v>
      </x:c>
      <x:c r="G2557" s="10" t="str">
        <x:v>FAIL</x:v>
      </x:c>
      <x:c r="H2557" s="10" t="str">
        <x:v>EXECUTED</x:v>
      </x:c>
      <x:c r="I2557" s="10" t="str">
        <x:v>PARSED</x:v>
      </x:c>
      <x:c r="J2557" s="10" t="str">
        <x:v>NO_SEMANTIC_VALIDATOR_DETERMINISTIC_PASS</x:v>
      </x:c>
      <x:c r="K2557" s="10" t="str">
        <x:v>a06bea772f5aec01aeb11daffcf88e170d014d2aba82917ad0742ab2bca074c2</x:v>
      </x:c>
      <x:c r="L2557" s="10" t="str">
        <x:v>historical_three</x:v>
      </x:c>
      <x:c r="M2557" s="10" t="n">
        <x:v>0</x:v>
      </x:c>
      <x:c r="N2557" s="10" t="n">
        <x:v>0</x:v>
      </x:c>
      <x:c r="O2557" s="10" t="n">
        <x:v>1</x:v>
      </x:c>
      <x:c r="P2557" s="9" t="str">
        <x:f>'CaseReview'!U371</x:f>
        <x:v>PASS</x:v>
      </x:c>
      <x:c r="Q2557" s="9" t="n">
        <x:f>IF(AND(T2557=1,G2557=P2557),1,0)</x:f>
        <x:v>0</x:v>
      </x:c>
      <x:c r="R2557" s="9" t="n">
        <x:f>IF(AND(T2557=1,G2557="PASS",P2557="FAIL"),1,0)</x:f>
        <x:v>0</x:v>
      </x:c>
      <x:c r="S2557" s="9" t="n">
        <x:f>IF(AND(T2557=1,G2557="FAIL",P2557="PASS"),1,0)</x:f>
        <x:v>1</x:v>
      </x:c>
      <x:c r="T2557" s="9" t="n">
        <x:v>1</x:v>
      </x:c>
      <x:c r="U2557" s="9" t="n">
        <x:v>152</x:v>
      </x:c>
      <x:c r="V2557" s="9" t="str">
        <x:v>MVP/SHACL_GENERATION_PIPELINE/experiments/LUNA_NO_SEMANTIC_VALIDATOR/RUN_01/runs/RUN-I2-048-20260901T100239128972Z/artifacts/attempt_01/candidate_shape.ttl</x:v>
      </x:c>
    </x:row>
    <x:row r="2558" ht="22" customHeight="1">
      <x:c r="A2558" s="10" t="str">
        <x:v>NO_SEMANTIC</x:v>
      </x:c>
      <x:c r="B2558" s="10" t="str">
        <x:v>I2-048</x:v>
      </x:c>
      <x:c r="C2558" s="10" t="str">
        <x:v>I2-048-H-T103</x:v>
      </x:c>
      <x:c r="D2558" s="10" t="str">
        <x:v>RUN_01</x:v>
      </x:c>
      <x:c r="E2558" s="10" t="str">
        <x:v>ORIGINAL_LEDGER</x:v>
      </x:c>
      <x:c r="F2558" s="10" t="str">
        <x:v>PASS</x:v>
      </x:c>
      <x:c r="G2558" s="10" t="str">
        <x:v>FAIL</x:v>
      </x:c>
      <x:c r="H2558" s="10" t="str">
        <x:v>EXECUTED</x:v>
      </x:c>
      <x:c r="I2558" s="10" t="str">
        <x:v>PARSED</x:v>
      </x:c>
      <x:c r="J2558" s="10" t="str">
        <x:v>NO_SEMANTIC_VALIDATOR_DETERMINISTIC_PASS</x:v>
      </x:c>
      <x:c r="K2558" s="10" t="str">
        <x:v>a06bea772f5aec01aeb11daffcf88e170d014d2aba82917ad0742ab2bca074c2</x:v>
      </x:c>
      <x:c r="L2558" s="10" t="str">
        <x:v>historical_three</x:v>
      </x:c>
      <x:c r="M2558" s="10" t="n">
        <x:v>0</x:v>
      </x:c>
      <x:c r="N2558" s="10" t="n">
        <x:v>0</x:v>
      </x:c>
      <x:c r="O2558" s="10" t="n">
        <x:v>1</x:v>
      </x:c>
      <x:c r="P2558" s="9" t="str">
        <x:f>'CaseReview'!U372</x:f>
        <x:v>PASS</x:v>
      </x:c>
      <x:c r="Q2558" s="9" t="n">
        <x:f>IF(AND(T2558=1,G2558=P2558),1,0)</x:f>
        <x:v>0</x:v>
      </x:c>
      <x:c r="R2558" s="9" t="n">
        <x:f>IF(AND(T2558=1,G2558="PASS",P2558="FAIL"),1,0)</x:f>
        <x:v>0</x:v>
      </x:c>
      <x:c r="S2558" s="9" t="n">
        <x:f>IF(AND(T2558=1,G2558="FAIL",P2558="PASS"),1,0)</x:f>
        <x:v>1</x:v>
      </x:c>
      <x:c r="T2558" s="9" t="n">
        <x:v>1</x:v>
      </x:c>
      <x:c r="U2558" s="9" t="n">
        <x:v>152</x:v>
      </x:c>
      <x:c r="V2558" s="9" t="str">
        <x:v>MVP/SHACL_GENERATION_PIPELINE/experiments/LUNA_NO_SEMANTIC_VALIDATOR/RUN_01/runs/RUN-I2-048-20260901T100239128972Z/artifacts/attempt_01/candidate_shape.ttl</x:v>
      </x:c>
    </x:row>
    <x:row r="2559" ht="22" customHeight="1">
      <x:c r="A2559" s="10" t="str">
        <x:v>NO_SEMANTIC</x:v>
      </x:c>
      <x:c r="B2559" s="10" t="str">
        <x:v>I2-048</x:v>
      </x:c>
      <x:c r="C2559" s="10" t="str">
        <x:v>I2-048-H-T104</x:v>
      </x:c>
      <x:c r="D2559" s="10" t="str">
        <x:v>RUN_01</x:v>
      </x:c>
      <x:c r="E2559" s="10" t="str">
        <x:v>ORIGINAL_LEDGER</x:v>
      </x:c>
      <x:c r="F2559" s="10" t="str">
        <x:v>PASS</x:v>
      </x:c>
      <x:c r="G2559" s="10" t="str">
        <x:v>FAIL</x:v>
      </x:c>
      <x:c r="H2559" s="10" t="str">
        <x:v>EXECUTED</x:v>
      </x:c>
      <x:c r="I2559" s="10" t="str">
        <x:v>PARSED</x:v>
      </x:c>
      <x:c r="J2559" s="10" t="str">
        <x:v>NO_SEMANTIC_VALIDATOR_DETERMINISTIC_PASS</x:v>
      </x:c>
      <x:c r="K2559" s="10" t="str">
        <x:v>a06bea772f5aec01aeb11daffcf88e170d014d2aba82917ad0742ab2bca074c2</x:v>
      </x:c>
      <x:c r="L2559" s="10" t="str">
        <x:v>historical_three</x:v>
      </x:c>
      <x:c r="M2559" s="10" t="n">
        <x:v>0</x:v>
      </x:c>
      <x:c r="N2559" s="10" t="n">
        <x:v>0</x:v>
      </x:c>
      <x:c r="O2559" s="10" t="n">
        <x:v>1</x:v>
      </x:c>
      <x:c r="P2559" s="9" t="str">
        <x:f>'CaseReview'!U373</x:f>
        <x:v>PASS</x:v>
      </x:c>
      <x:c r="Q2559" s="9" t="n">
        <x:f>IF(AND(T2559=1,G2559=P2559),1,0)</x:f>
        <x:v>0</x:v>
      </x:c>
      <x:c r="R2559" s="9" t="n">
        <x:f>IF(AND(T2559=1,G2559="PASS",P2559="FAIL"),1,0)</x:f>
        <x:v>0</x:v>
      </x:c>
      <x:c r="S2559" s="9" t="n">
        <x:f>IF(AND(T2559=1,G2559="FAIL",P2559="PASS"),1,0)</x:f>
        <x:v>1</x:v>
      </x:c>
      <x:c r="T2559" s="9" t="n">
        <x:v>1</x:v>
      </x:c>
      <x:c r="U2559" s="9" t="n">
        <x:v>152</x:v>
      </x:c>
      <x:c r="V2559" s="9" t="str">
        <x:v>MVP/SHACL_GENERATION_PIPELINE/experiments/LUNA_NO_SEMANTIC_VALIDATOR/RUN_01/runs/RUN-I2-048-20260901T100239128972Z/artifacts/attempt_01/candidate_shape.ttl</x:v>
      </x:c>
    </x:row>
    <x:row r="2560" ht="22" customHeight="1">
      <x:c r="A2560" s="10" t="str">
        <x:v>NO_SEMANTIC</x:v>
      </x:c>
      <x:c r="B2560" s="10" t="str">
        <x:v>I2-048</x:v>
      </x:c>
      <x:c r="C2560" s="10" t="str">
        <x:v>I2-048-H-T105</x:v>
      </x:c>
      <x:c r="D2560" s="10" t="str">
        <x:v>RUN_01</x:v>
      </x:c>
      <x:c r="E2560" s="10" t="str">
        <x:v>ORIGINAL_LEDGER</x:v>
      </x:c>
      <x:c r="F2560" s="10" t="str">
        <x:v>PASS</x:v>
      </x:c>
      <x:c r="G2560" s="10" t="str">
        <x:v>FAIL</x:v>
      </x:c>
      <x:c r="H2560" s="10" t="str">
        <x:v>EXECUTED</x:v>
      </x:c>
      <x:c r="I2560" s="10" t="str">
        <x:v>PARSED</x:v>
      </x:c>
      <x:c r="J2560" s="10" t="str">
        <x:v>NO_SEMANTIC_VALIDATOR_DETERMINISTIC_PASS</x:v>
      </x:c>
      <x:c r="K2560" s="10" t="str">
        <x:v>a06bea772f5aec01aeb11daffcf88e170d014d2aba82917ad0742ab2bca074c2</x:v>
      </x:c>
      <x:c r="L2560" s="10" t="str">
        <x:v>historical_three</x:v>
      </x:c>
      <x:c r="M2560" s="10" t="n">
        <x:v>0</x:v>
      </x:c>
      <x:c r="N2560" s="10" t="n">
        <x:v>0</x:v>
      </x:c>
      <x:c r="O2560" s="10" t="n">
        <x:v>1</x:v>
      </x:c>
      <x:c r="P2560" s="9" t="str">
        <x:f>'CaseReview'!U374</x:f>
        <x:v>PASS</x:v>
      </x:c>
      <x:c r="Q2560" s="9" t="n">
        <x:f>IF(AND(T2560=1,G2560=P2560),1,0)</x:f>
        <x:v>0</x:v>
      </x:c>
      <x:c r="R2560" s="9" t="n">
        <x:f>IF(AND(T2560=1,G2560="PASS",P2560="FAIL"),1,0)</x:f>
        <x:v>0</x:v>
      </x:c>
      <x:c r="S2560" s="9" t="n">
        <x:f>IF(AND(T2560=1,G2560="FAIL",P2560="PASS"),1,0)</x:f>
        <x:v>1</x:v>
      </x:c>
      <x:c r="T2560" s="9" t="n">
        <x:v>1</x:v>
      </x:c>
      <x:c r="U2560" s="9" t="n">
        <x:v>152</x:v>
      </x:c>
      <x:c r="V2560" s="9" t="str">
        <x:v>MVP/SHACL_GENERATION_PIPELINE/experiments/LUNA_NO_SEMANTIC_VALIDATOR/RUN_01/runs/RUN-I2-048-20260901T100239128972Z/artifacts/attempt_01/candidate_shape.ttl</x:v>
      </x:c>
    </x:row>
    <x:row r="2561" ht="22" customHeight="1">
      <x:c r="A2561" s="10" t="str">
        <x:v>NO_SEMANTIC</x:v>
      </x:c>
      <x:c r="B2561" s="10" t="str">
        <x:v>I2-048</x:v>
      </x:c>
      <x:c r="C2561" s="10" t="str">
        <x:v>I2-048-H-T106</x:v>
      </x:c>
      <x:c r="D2561" s="10" t="str">
        <x:v>RUN_01</x:v>
      </x:c>
      <x:c r="E2561" s="10" t="str">
        <x:v>ORIGINAL_LEDGER</x:v>
      </x:c>
      <x:c r="F2561" s="10" t="str">
        <x:v>PASS</x:v>
      </x:c>
      <x:c r="G2561" s="10" t="str">
        <x:v>FAIL</x:v>
      </x:c>
      <x:c r="H2561" s="10" t="str">
        <x:v>EXECUTED</x:v>
      </x:c>
      <x:c r="I2561" s="10" t="str">
        <x:v>PARSED</x:v>
      </x:c>
      <x:c r="J2561" s="10" t="str">
        <x:v>NO_SEMANTIC_VALIDATOR_DETERMINISTIC_PASS</x:v>
      </x:c>
      <x:c r="K2561" s="10" t="str">
        <x:v>a06bea772f5aec01aeb11daffcf88e170d014d2aba82917ad0742ab2bca074c2</x:v>
      </x:c>
      <x:c r="L2561" s="10" t="str">
        <x:v>historical_three</x:v>
      </x:c>
      <x:c r="M2561" s="10" t="n">
        <x:v>0</x:v>
      </x:c>
      <x:c r="N2561" s="10" t="n">
        <x:v>0</x:v>
      </x:c>
      <x:c r="O2561" s="10" t="n">
        <x:v>1</x:v>
      </x:c>
      <x:c r="P2561" s="9" t="str">
        <x:f>'CaseReview'!U375</x:f>
        <x:v>PASS</x:v>
      </x:c>
      <x:c r="Q2561" s="9" t="n">
        <x:f>IF(AND(T2561=1,G2561=P2561),1,0)</x:f>
        <x:v>0</x:v>
      </x:c>
      <x:c r="R2561" s="9" t="n">
        <x:f>IF(AND(T2561=1,G2561="PASS",P2561="FAIL"),1,0)</x:f>
        <x:v>0</x:v>
      </x:c>
      <x:c r="S2561" s="9" t="n">
        <x:f>IF(AND(T2561=1,G2561="FAIL",P2561="PASS"),1,0)</x:f>
        <x:v>1</x:v>
      </x:c>
      <x:c r="T2561" s="9" t="n">
        <x:v>1</x:v>
      </x:c>
      <x:c r="U2561" s="9" t="n">
        <x:v>152</x:v>
      </x:c>
      <x:c r="V2561" s="9" t="str">
        <x:v>MVP/SHACL_GENERATION_PIPELINE/experiments/LUNA_NO_SEMANTIC_VALIDATOR/RUN_01/runs/RUN-I2-048-20260901T100239128972Z/artifacts/attempt_01/candidate_shape.ttl</x:v>
      </x:c>
    </x:row>
    <x:row r="2562" ht="22" customHeight="1">
      <x:c r="A2562" s="10" t="str">
        <x:v>NO_SEMANTIC</x:v>
      </x:c>
      <x:c r="B2562" s="10" t="str">
        <x:v>I2-048</x:v>
      </x:c>
      <x:c r="C2562" s="10" t="str">
        <x:v>I2-048-H-T107</x:v>
      </x:c>
      <x:c r="D2562" s="10" t="str">
        <x:v>RUN_01</x:v>
      </x:c>
      <x:c r="E2562" s="10" t="str">
        <x:v>ORIGINAL_LEDGER</x:v>
      </x:c>
      <x:c r="F2562" s="10" t="str">
        <x:v>PASS</x:v>
      </x:c>
      <x:c r="G2562" s="10" t="str">
        <x:v>FAIL</x:v>
      </x:c>
      <x:c r="H2562" s="10" t="str">
        <x:v>EXECUTED</x:v>
      </x:c>
      <x:c r="I2562" s="10" t="str">
        <x:v>PARSED</x:v>
      </x:c>
      <x:c r="J2562" s="10" t="str">
        <x:v>NO_SEMANTIC_VALIDATOR_DETERMINISTIC_PASS</x:v>
      </x:c>
      <x:c r="K2562" s="10" t="str">
        <x:v>a06bea772f5aec01aeb11daffcf88e170d014d2aba82917ad0742ab2bca074c2</x:v>
      </x:c>
      <x:c r="L2562" s="10" t="str">
        <x:v>historical_three</x:v>
      </x:c>
      <x:c r="M2562" s="10" t="n">
        <x:v>0</x:v>
      </x:c>
      <x:c r="N2562" s="10" t="n">
        <x:v>0</x:v>
      </x:c>
      <x:c r="O2562" s="10" t="n">
        <x:v>1</x:v>
      </x:c>
      <x:c r="P2562" s="9" t="str">
        <x:f>'CaseReview'!U376</x:f>
        <x:v>PASS</x:v>
      </x:c>
      <x:c r="Q2562" s="9" t="n">
        <x:f>IF(AND(T2562=1,G2562=P2562),1,0)</x:f>
        <x:v>0</x:v>
      </x:c>
      <x:c r="R2562" s="9" t="n">
        <x:f>IF(AND(T2562=1,G2562="PASS",P2562="FAIL"),1,0)</x:f>
        <x:v>0</x:v>
      </x:c>
      <x:c r="S2562" s="9" t="n">
        <x:f>IF(AND(T2562=1,G2562="FAIL",P2562="PASS"),1,0)</x:f>
        <x:v>1</x:v>
      </x:c>
      <x:c r="T2562" s="9" t="n">
        <x:v>1</x:v>
      </x:c>
      <x:c r="U2562" s="9" t="n">
        <x:v>152</x:v>
      </x:c>
      <x:c r="V2562" s="9" t="str">
        <x:v>MVP/SHACL_GENERATION_PIPELINE/experiments/LUNA_NO_SEMANTIC_VALIDATOR/RUN_01/runs/RUN-I2-048-20260901T100239128972Z/artifacts/attempt_01/candidate_shape.ttl</x:v>
      </x:c>
    </x:row>
    <x:row r="2563" ht="22" customHeight="1">
      <x:c r="A2563" s="10" t="str">
        <x:v>NO_SEMANTIC</x:v>
      </x:c>
      <x:c r="B2563" s="10" t="str">
        <x:v>I2-048</x:v>
      </x:c>
      <x:c r="C2563" s="10" t="str">
        <x:v>I2-048-H-T108</x:v>
      </x:c>
      <x:c r="D2563" s="10" t="str">
        <x:v>RUN_01</x:v>
      </x:c>
      <x:c r="E2563" s="10" t="str">
        <x:v>ORIGINAL_LEDGER</x:v>
      </x:c>
      <x:c r="F2563" s="10" t="str">
        <x:v>PASS</x:v>
      </x:c>
      <x:c r="G2563" s="10" t="str">
        <x:v>FAIL</x:v>
      </x:c>
      <x:c r="H2563" s="10" t="str">
        <x:v>EXECUTED</x:v>
      </x:c>
      <x:c r="I2563" s="10" t="str">
        <x:v>PARSED</x:v>
      </x:c>
      <x:c r="J2563" s="10" t="str">
        <x:v>NO_SEMANTIC_VALIDATOR_DETERMINISTIC_PASS</x:v>
      </x:c>
      <x:c r="K2563" s="10" t="str">
        <x:v>a06bea772f5aec01aeb11daffcf88e170d014d2aba82917ad0742ab2bca074c2</x:v>
      </x:c>
      <x:c r="L2563" s="10" t="str">
        <x:v>historical_three</x:v>
      </x:c>
      <x:c r="M2563" s="10" t="n">
        <x:v>0</x:v>
      </x:c>
      <x:c r="N2563" s="10" t="n">
        <x:v>0</x:v>
      </x:c>
      <x:c r="O2563" s="10" t="n">
        <x:v>1</x:v>
      </x:c>
      <x:c r="P2563" s="9" t="str">
        <x:f>'CaseReview'!U377</x:f>
        <x:v>PASS</x:v>
      </x:c>
      <x:c r="Q2563" s="9" t="n">
        <x:f>IF(AND(T2563=1,G2563=P2563),1,0)</x:f>
        <x:v>0</x:v>
      </x:c>
      <x:c r="R2563" s="9" t="n">
        <x:f>IF(AND(T2563=1,G2563="PASS",P2563="FAIL"),1,0)</x:f>
        <x:v>0</x:v>
      </x:c>
      <x:c r="S2563" s="9" t="n">
        <x:f>IF(AND(T2563=1,G2563="FAIL",P2563="PASS"),1,0)</x:f>
        <x:v>1</x:v>
      </x:c>
      <x:c r="T2563" s="9" t="n">
        <x:v>1</x:v>
      </x:c>
      <x:c r="U2563" s="9" t="n">
        <x:v>152</x:v>
      </x:c>
      <x:c r="V2563" s="9" t="str">
        <x:v>MVP/SHACL_GENERATION_PIPELINE/experiments/LUNA_NO_SEMANTIC_VALIDATOR/RUN_01/runs/RUN-I2-048-20260901T100239128972Z/artifacts/attempt_01/candidate_shape.ttl</x:v>
      </x:c>
    </x:row>
    <x:row r="2564" ht="22" customHeight="1">
      <x:c r="A2564" s="10" t="str">
        <x:v>NO_SEMANTIC</x:v>
      </x:c>
      <x:c r="B2564" s="10" t="str">
        <x:v>I2-048</x:v>
      </x:c>
      <x:c r="C2564" s="10" t="str">
        <x:v>I2-048-H-T109</x:v>
      </x:c>
      <x:c r="D2564" s="10" t="str">
        <x:v>RUN_01</x:v>
      </x:c>
      <x:c r="E2564" s="10" t="str">
        <x:v>ORIGINAL_LEDGER</x:v>
      </x:c>
      <x:c r="F2564" s="10" t="str">
        <x:v>PASS</x:v>
      </x:c>
      <x:c r="G2564" s="10" t="str">
        <x:v>FAIL</x:v>
      </x:c>
      <x:c r="H2564" s="10" t="str">
        <x:v>EXECUTED</x:v>
      </x:c>
      <x:c r="I2564" s="10" t="str">
        <x:v>PARSED</x:v>
      </x:c>
      <x:c r="J2564" s="10" t="str">
        <x:v>NO_SEMANTIC_VALIDATOR_DETERMINISTIC_PASS</x:v>
      </x:c>
      <x:c r="K2564" s="10" t="str">
        <x:v>a06bea772f5aec01aeb11daffcf88e170d014d2aba82917ad0742ab2bca074c2</x:v>
      </x:c>
      <x:c r="L2564" s="10" t="str">
        <x:v>historical_three</x:v>
      </x:c>
      <x:c r="M2564" s="10" t="n">
        <x:v>0</x:v>
      </x:c>
      <x:c r="N2564" s="10" t="n">
        <x:v>0</x:v>
      </x:c>
      <x:c r="O2564" s="10" t="n">
        <x:v>1</x:v>
      </x:c>
      <x:c r="P2564" s="9" t="str">
        <x:f>'CaseReview'!U378</x:f>
        <x:v>PASS</x:v>
      </x:c>
      <x:c r="Q2564" s="9" t="n">
        <x:f>IF(AND(T2564=1,G2564=P2564),1,0)</x:f>
        <x:v>0</x:v>
      </x:c>
      <x:c r="R2564" s="9" t="n">
        <x:f>IF(AND(T2564=1,G2564="PASS",P2564="FAIL"),1,0)</x:f>
        <x:v>0</x:v>
      </x:c>
      <x:c r="S2564" s="9" t="n">
        <x:f>IF(AND(T2564=1,G2564="FAIL",P2564="PASS"),1,0)</x:f>
        <x:v>1</x:v>
      </x:c>
      <x:c r="T2564" s="9" t="n">
        <x:v>1</x:v>
      </x:c>
      <x:c r="U2564" s="9" t="n">
        <x:v>152</x:v>
      </x:c>
      <x:c r="V2564" s="9" t="str">
        <x:v>MVP/SHACL_GENERATION_PIPELINE/experiments/LUNA_NO_SEMANTIC_VALIDATOR/RUN_01/runs/RUN-I2-048-20260901T100239128972Z/artifacts/attempt_01/candidate_shape.ttl</x:v>
      </x:c>
    </x:row>
    <x:row r="2565" ht="22" customHeight="1">
      <x:c r="A2565" s="10" t="str">
        <x:v>NO_SEMANTIC</x:v>
      </x:c>
      <x:c r="B2565" s="10" t="str">
        <x:v>I2-048</x:v>
      </x:c>
      <x:c r="C2565" s="10" t="str">
        <x:v>I2-048-H-T110</x:v>
      </x:c>
      <x:c r="D2565" s="10" t="str">
        <x:v>RUN_01</x:v>
      </x:c>
      <x:c r="E2565" s="10" t="str">
        <x:v>ORIGINAL_LEDGER</x:v>
      </x:c>
      <x:c r="F2565" s="10" t="str">
        <x:v>PASS</x:v>
      </x:c>
      <x:c r="G2565" s="10" t="str">
        <x:v>FAIL</x:v>
      </x:c>
      <x:c r="H2565" s="10" t="str">
        <x:v>EXECUTED</x:v>
      </x:c>
      <x:c r="I2565" s="10" t="str">
        <x:v>PARSED</x:v>
      </x:c>
      <x:c r="J2565" s="10" t="str">
        <x:v>NO_SEMANTIC_VALIDATOR_DETERMINISTIC_PASS</x:v>
      </x:c>
      <x:c r="K2565" s="10" t="str">
        <x:v>a06bea772f5aec01aeb11daffcf88e170d014d2aba82917ad0742ab2bca074c2</x:v>
      </x:c>
      <x:c r="L2565" s="10" t="str">
        <x:v>historical_three</x:v>
      </x:c>
      <x:c r="M2565" s="10" t="n">
        <x:v>0</x:v>
      </x:c>
      <x:c r="N2565" s="10" t="n">
        <x:v>0</x:v>
      </x:c>
      <x:c r="O2565" s="10" t="n">
        <x:v>1</x:v>
      </x:c>
      <x:c r="P2565" s="9" t="str">
        <x:f>'CaseReview'!U379</x:f>
        <x:v>PASS</x:v>
      </x:c>
      <x:c r="Q2565" s="9" t="n">
        <x:f>IF(AND(T2565=1,G2565=P2565),1,0)</x:f>
        <x:v>0</x:v>
      </x:c>
      <x:c r="R2565" s="9" t="n">
        <x:f>IF(AND(T2565=1,G2565="PASS",P2565="FAIL"),1,0)</x:f>
        <x:v>0</x:v>
      </x:c>
      <x:c r="S2565" s="9" t="n">
        <x:f>IF(AND(T2565=1,G2565="FAIL",P2565="PASS"),1,0)</x:f>
        <x:v>1</x:v>
      </x:c>
      <x:c r="T2565" s="9" t="n">
        <x:v>1</x:v>
      </x:c>
      <x:c r="U2565" s="9" t="n">
        <x:v>152</x:v>
      </x:c>
      <x:c r="V2565" s="9" t="str">
        <x:v>MVP/SHACL_GENERATION_PIPELINE/experiments/LUNA_NO_SEMANTIC_VALIDATOR/RUN_01/runs/RUN-I2-048-20260901T100239128972Z/artifacts/attempt_01/candidate_shape.ttl</x:v>
      </x:c>
    </x:row>
    <x:row r="2566" ht="22" customHeight="1">
      <x:c r="A2566" s="10" t="str">
        <x:v>NO_SEMANTIC</x:v>
      </x:c>
      <x:c r="B2566" s="10" t="str">
        <x:v>I2-048</x:v>
      </x:c>
      <x:c r="C2566" s="10" t="str">
        <x:v>I2-048-H-T111</x:v>
      </x:c>
      <x:c r="D2566" s="10" t="str">
        <x:v>RUN_01</x:v>
      </x:c>
      <x:c r="E2566" s="10" t="str">
        <x:v>ORIGINAL_LEDGER</x:v>
      </x:c>
      <x:c r="F2566" s="10" t="str">
        <x:v>PASS</x:v>
      </x:c>
      <x:c r="G2566" s="10" t="str">
        <x:v>FAIL</x:v>
      </x:c>
      <x:c r="H2566" s="10" t="str">
        <x:v>EXECUTED</x:v>
      </x:c>
      <x:c r="I2566" s="10" t="str">
        <x:v>PARSED</x:v>
      </x:c>
      <x:c r="J2566" s="10" t="str">
        <x:v>NO_SEMANTIC_VALIDATOR_DETERMINISTIC_PASS</x:v>
      </x:c>
      <x:c r="K2566" s="10" t="str">
        <x:v>a06bea772f5aec01aeb11daffcf88e170d014d2aba82917ad0742ab2bca074c2</x:v>
      </x:c>
      <x:c r="L2566" s="10" t="str">
        <x:v>historical_three</x:v>
      </x:c>
      <x:c r="M2566" s="10" t="n">
        <x:v>0</x:v>
      </x:c>
      <x:c r="N2566" s="10" t="n">
        <x:v>0</x:v>
      </x:c>
      <x:c r="O2566" s="10" t="n">
        <x:v>1</x:v>
      </x:c>
      <x:c r="P2566" s="9" t="str">
        <x:f>'CaseReview'!U380</x:f>
        <x:v>PASS</x:v>
      </x:c>
      <x:c r="Q2566" s="9" t="n">
        <x:f>IF(AND(T2566=1,G2566=P2566),1,0)</x:f>
        <x:v>0</x:v>
      </x:c>
      <x:c r="R2566" s="9" t="n">
        <x:f>IF(AND(T2566=1,G2566="PASS",P2566="FAIL"),1,0)</x:f>
        <x:v>0</x:v>
      </x:c>
      <x:c r="S2566" s="9" t="n">
        <x:f>IF(AND(T2566=1,G2566="FAIL",P2566="PASS"),1,0)</x:f>
        <x:v>1</x:v>
      </x:c>
      <x:c r="T2566" s="9" t="n">
        <x:v>1</x:v>
      </x:c>
      <x:c r="U2566" s="9" t="n">
        <x:v>152</x:v>
      </x:c>
      <x:c r="V2566" s="9" t="str">
        <x:v>MVP/SHACL_GENERATION_PIPELINE/experiments/LUNA_NO_SEMANTIC_VALIDATOR/RUN_01/runs/RUN-I2-048-20260901T100239128972Z/artifacts/attempt_01/candidate_shape.ttl</x:v>
      </x:c>
    </x:row>
    <x:row r="2567" ht="22" customHeight="1">
      <x:c r="A2567" s="10" t="str">
        <x:v>NO_SEMANTIC</x:v>
      </x:c>
      <x:c r="B2567" s="10" t="str">
        <x:v>I2-048</x:v>
      </x:c>
      <x:c r="C2567" s="10" t="str">
        <x:v>I2-048-H-T112</x:v>
      </x:c>
      <x:c r="D2567" s="10" t="str">
        <x:v>RUN_01</x:v>
      </x:c>
      <x:c r="E2567" s="10" t="str">
        <x:v>ORIGINAL_LEDGER</x:v>
      </x:c>
      <x:c r="F2567" s="10" t="str">
        <x:v>PASS</x:v>
      </x:c>
      <x:c r="G2567" s="10" t="str">
        <x:v>FAIL</x:v>
      </x:c>
      <x:c r="H2567" s="10" t="str">
        <x:v>EXECUTED</x:v>
      </x:c>
      <x:c r="I2567" s="10" t="str">
        <x:v>PARSED</x:v>
      </x:c>
      <x:c r="J2567" s="10" t="str">
        <x:v>NO_SEMANTIC_VALIDATOR_DETERMINISTIC_PASS</x:v>
      </x:c>
      <x:c r="K2567" s="10" t="str">
        <x:v>a06bea772f5aec01aeb11daffcf88e170d014d2aba82917ad0742ab2bca074c2</x:v>
      </x:c>
      <x:c r="L2567" s="10" t="str">
        <x:v>historical_three</x:v>
      </x:c>
      <x:c r="M2567" s="10" t="n">
        <x:v>0</x:v>
      </x:c>
      <x:c r="N2567" s="10" t="n">
        <x:v>0</x:v>
      </x:c>
      <x:c r="O2567" s="10" t="n">
        <x:v>1</x:v>
      </x:c>
      <x:c r="P2567" s="9" t="str">
        <x:f>'CaseReview'!U381</x:f>
        <x:v>PASS</x:v>
      </x:c>
      <x:c r="Q2567" s="9" t="n">
        <x:f>IF(AND(T2567=1,G2567=P2567),1,0)</x:f>
        <x:v>0</x:v>
      </x:c>
      <x:c r="R2567" s="9" t="n">
        <x:f>IF(AND(T2567=1,G2567="PASS",P2567="FAIL"),1,0)</x:f>
        <x:v>0</x:v>
      </x:c>
      <x:c r="S2567" s="9" t="n">
        <x:f>IF(AND(T2567=1,G2567="FAIL",P2567="PASS"),1,0)</x:f>
        <x:v>1</x:v>
      </x:c>
      <x:c r="T2567" s="9" t="n">
        <x:v>1</x:v>
      </x:c>
      <x:c r="U2567" s="9" t="n">
        <x:v>152</x:v>
      </x:c>
      <x:c r="V2567" s="9" t="str">
        <x:v>MVP/SHACL_GENERATION_PIPELINE/experiments/LUNA_NO_SEMANTIC_VALIDATOR/RUN_01/runs/RUN-I2-048-20260901T100239128972Z/artifacts/attempt_01/candidate_shape.ttl</x:v>
      </x:c>
    </x:row>
    <x:row r="2568" ht="22" customHeight="1">
      <x:c r="A2568" s="10" t="str">
        <x:v>NO_SEMANTIC</x:v>
      </x:c>
      <x:c r="B2568" s="10" t="str">
        <x:v>I2-048</x:v>
      </x:c>
      <x:c r="C2568" s="10" t="str">
        <x:v>I2-048-H-T113</x:v>
      </x:c>
      <x:c r="D2568" s="10" t="str">
        <x:v>RUN_01</x:v>
      </x:c>
      <x:c r="E2568" s="10" t="str">
        <x:v>ORIGINAL_LEDGER</x:v>
      </x:c>
      <x:c r="F2568" s="10" t="str">
        <x:v>PASS</x:v>
      </x:c>
      <x:c r="G2568" s="10" t="str">
        <x:v>FAIL</x:v>
      </x:c>
      <x:c r="H2568" s="10" t="str">
        <x:v>EXECUTED</x:v>
      </x:c>
      <x:c r="I2568" s="10" t="str">
        <x:v>PARSED</x:v>
      </x:c>
      <x:c r="J2568" s="10" t="str">
        <x:v>NO_SEMANTIC_VALIDATOR_DETERMINISTIC_PASS</x:v>
      </x:c>
      <x:c r="K2568" s="10" t="str">
        <x:v>a06bea772f5aec01aeb11daffcf88e170d014d2aba82917ad0742ab2bca074c2</x:v>
      </x:c>
      <x:c r="L2568" s="10" t="str">
        <x:v>historical_three</x:v>
      </x:c>
      <x:c r="M2568" s="10" t="n">
        <x:v>0</x:v>
      </x:c>
      <x:c r="N2568" s="10" t="n">
        <x:v>0</x:v>
      </x:c>
      <x:c r="O2568" s="10" t="n">
        <x:v>1</x:v>
      </x:c>
      <x:c r="P2568" s="9" t="str">
        <x:f>'CaseReview'!U382</x:f>
        <x:v>PASS</x:v>
      </x:c>
      <x:c r="Q2568" s="9" t="n">
        <x:f>IF(AND(T2568=1,G2568=P2568),1,0)</x:f>
        <x:v>0</x:v>
      </x:c>
      <x:c r="R2568" s="9" t="n">
        <x:f>IF(AND(T2568=1,G2568="PASS",P2568="FAIL"),1,0)</x:f>
        <x:v>0</x:v>
      </x:c>
      <x:c r="S2568" s="9" t="n">
        <x:f>IF(AND(T2568=1,G2568="FAIL",P2568="PASS"),1,0)</x:f>
        <x:v>1</x:v>
      </x:c>
      <x:c r="T2568" s="9" t="n">
        <x:v>1</x:v>
      </x:c>
      <x:c r="U2568" s="9" t="n">
        <x:v>152</x:v>
      </x:c>
      <x:c r="V2568" s="9" t="str">
        <x:v>MVP/SHACL_GENERATION_PIPELINE/experiments/LUNA_NO_SEMANTIC_VALIDATOR/RUN_01/runs/RUN-I2-048-20260901T100239128972Z/artifacts/attempt_01/candidate_shape.ttl</x:v>
      </x:c>
    </x:row>
    <x:row r="2569" ht="22" customHeight="1">
      <x:c r="A2569" s="10" t="str">
        <x:v>NO_SEMANTIC</x:v>
      </x:c>
      <x:c r="B2569" s="10" t="str">
        <x:v>I2-048</x:v>
      </x:c>
      <x:c r="C2569" s="10" t="str">
        <x:v>I2-048-H-T114</x:v>
      </x:c>
      <x:c r="D2569" s="10" t="str">
        <x:v>RUN_01</x:v>
      </x:c>
      <x:c r="E2569" s="10" t="str">
        <x:v>ORIGINAL_LEDGER</x:v>
      </x:c>
      <x:c r="F2569" s="10" t="str">
        <x:v>PASS</x:v>
      </x:c>
      <x:c r="G2569" s="10" t="str">
        <x:v>FAIL</x:v>
      </x:c>
      <x:c r="H2569" s="10" t="str">
        <x:v>EXECUTED</x:v>
      </x:c>
      <x:c r="I2569" s="10" t="str">
        <x:v>PARSED</x:v>
      </x:c>
      <x:c r="J2569" s="10" t="str">
        <x:v>NO_SEMANTIC_VALIDATOR_DETERMINISTIC_PASS</x:v>
      </x:c>
      <x:c r="K2569" s="10" t="str">
        <x:v>a06bea772f5aec01aeb11daffcf88e170d014d2aba82917ad0742ab2bca074c2</x:v>
      </x:c>
      <x:c r="L2569" s="10" t="str">
        <x:v>historical_three</x:v>
      </x:c>
      <x:c r="M2569" s="10" t="n">
        <x:v>0</x:v>
      </x:c>
      <x:c r="N2569" s="10" t="n">
        <x:v>0</x:v>
      </x:c>
      <x:c r="O2569" s="10" t="n">
        <x:v>1</x:v>
      </x:c>
      <x:c r="P2569" s="9" t="str">
        <x:f>'CaseReview'!U383</x:f>
        <x:v>PASS</x:v>
      </x:c>
      <x:c r="Q2569" s="9" t="n">
        <x:f>IF(AND(T2569=1,G2569=P2569),1,0)</x:f>
        <x:v>0</x:v>
      </x:c>
      <x:c r="R2569" s="9" t="n">
        <x:f>IF(AND(T2569=1,G2569="PASS",P2569="FAIL"),1,0)</x:f>
        <x:v>0</x:v>
      </x:c>
      <x:c r="S2569" s="9" t="n">
        <x:f>IF(AND(T2569=1,G2569="FAIL",P2569="PASS"),1,0)</x:f>
        <x:v>1</x:v>
      </x:c>
      <x:c r="T2569" s="9" t="n">
        <x:v>1</x:v>
      </x:c>
      <x:c r="U2569" s="9" t="n">
        <x:v>152</x:v>
      </x:c>
      <x:c r="V2569" s="9" t="str">
        <x:v>MVP/SHACL_GENERATION_PIPELINE/experiments/LUNA_NO_SEMANTIC_VALIDATOR/RUN_01/runs/RUN-I2-048-20260901T100239128972Z/artifacts/attempt_01/candidate_shape.ttl</x:v>
      </x:c>
    </x:row>
    <x:row r="2570" ht="22" customHeight="1">
      <x:c r="A2570" s="10" t="str">
        <x:v>NO_SEMANTIC</x:v>
      </x:c>
      <x:c r="B2570" s="10" t="str">
        <x:v>I2-048</x:v>
      </x:c>
      <x:c r="C2570" s="10" t="str">
        <x:v>I2-048-H-T115</x:v>
      </x:c>
      <x:c r="D2570" s="10" t="str">
        <x:v>RUN_01</x:v>
      </x:c>
      <x:c r="E2570" s="10" t="str">
        <x:v>ORIGINAL_LEDGER</x:v>
      </x:c>
      <x:c r="F2570" s="10" t="str">
        <x:v>PASS</x:v>
      </x:c>
      <x:c r="G2570" s="10" t="str">
        <x:v>FAIL</x:v>
      </x:c>
      <x:c r="H2570" s="10" t="str">
        <x:v>EXECUTED</x:v>
      </x:c>
      <x:c r="I2570" s="10" t="str">
        <x:v>PARSED</x:v>
      </x:c>
      <x:c r="J2570" s="10" t="str">
        <x:v>NO_SEMANTIC_VALIDATOR_DETERMINISTIC_PASS</x:v>
      </x:c>
      <x:c r="K2570" s="10" t="str">
        <x:v>a06bea772f5aec01aeb11daffcf88e170d014d2aba82917ad0742ab2bca074c2</x:v>
      </x:c>
      <x:c r="L2570" s="10" t="str">
        <x:v>historical_three</x:v>
      </x:c>
      <x:c r="M2570" s="10" t="n">
        <x:v>0</x:v>
      </x:c>
      <x:c r="N2570" s="10" t="n">
        <x:v>0</x:v>
      </x:c>
      <x:c r="O2570" s="10" t="n">
        <x:v>1</x:v>
      </x:c>
      <x:c r="P2570" s="9" t="str">
        <x:f>'CaseReview'!U384</x:f>
        <x:v>PASS</x:v>
      </x:c>
      <x:c r="Q2570" s="9" t="n">
        <x:f>IF(AND(T2570=1,G2570=P2570),1,0)</x:f>
        <x:v>0</x:v>
      </x:c>
      <x:c r="R2570" s="9" t="n">
        <x:f>IF(AND(T2570=1,G2570="PASS",P2570="FAIL"),1,0)</x:f>
        <x:v>0</x:v>
      </x:c>
      <x:c r="S2570" s="9" t="n">
        <x:f>IF(AND(T2570=1,G2570="FAIL",P2570="PASS"),1,0)</x:f>
        <x:v>1</x:v>
      </x:c>
      <x:c r="T2570" s="9" t="n">
        <x:v>1</x:v>
      </x:c>
      <x:c r="U2570" s="9" t="n">
        <x:v>152</x:v>
      </x:c>
      <x:c r="V2570" s="9" t="str">
        <x:v>MVP/SHACL_GENERATION_PIPELINE/experiments/LUNA_NO_SEMANTIC_VALIDATOR/RUN_01/runs/RUN-I2-048-20260901T100239128972Z/artifacts/attempt_01/candidate_shape.ttl</x:v>
      </x:c>
    </x:row>
    <x:row r="2571" ht="22" customHeight="1">
      <x:c r="A2571" s="10" t="str">
        <x:v>NO_SEMANTIC</x:v>
      </x:c>
      <x:c r="B2571" s="10" t="str">
        <x:v>I2-048</x:v>
      </x:c>
      <x:c r="C2571" s="10" t="str">
        <x:v>I2-048-H-T116</x:v>
      </x:c>
      <x:c r="D2571" s="10" t="str">
        <x:v>RUN_01</x:v>
      </x:c>
      <x:c r="E2571" s="10" t="str">
        <x:v>ORIGINAL_LEDGER</x:v>
      </x:c>
      <x:c r="F2571" s="10" t="str">
        <x:v>PASS</x:v>
      </x:c>
      <x:c r="G2571" s="10" t="str">
        <x:v>FAIL</x:v>
      </x:c>
      <x:c r="H2571" s="10" t="str">
        <x:v>EXECUTED</x:v>
      </x:c>
      <x:c r="I2571" s="10" t="str">
        <x:v>PARSED</x:v>
      </x:c>
      <x:c r="J2571" s="10" t="str">
        <x:v>NO_SEMANTIC_VALIDATOR_DETERMINISTIC_PASS</x:v>
      </x:c>
      <x:c r="K2571" s="10" t="str">
        <x:v>a06bea772f5aec01aeb11daffcf88e170d014d2aba82917ad0742ab2bca074c2</x:v>
      </x:c>
      <x:c r="L2571" s="10" t="str">
        <x:v>historical_three</x:v>
      </x:c>
      <x:c r="M2571" s="10" t="n">
        <x:v>0</x:v>
      </x:c>
      <x:c r="N2571" s="10" t="n">
        <x:v>0</x:v>
      </x:c>
      <x:c r="O2571" s="10" t="n">
        <x:v>1</x:v>
      </x:c>
      <x:c r="P2571" s="9" t="str">
        <x:f>'CaseReview'!U385</x:f>
        <x:v>PASS</x:v>
      </x:c>
      <x:c r="Q2571" s="9" t="n">
        <x:f>IF(AND(T2571=1,G2571=P2571),1,0)</x:f>
        <x:v>0</x:v>
      </x:c>
      <x:c r="R2571" s="9" t="n">
        <x:f>IF(AND(T2571=1,G2571="PASS",P2571="FAIL"),1,0)</x:f>
        <x:v>0</x:v>
      </x:c>
      <x:c r="S2571" s="9" t="n">
        <x:f>IF(AND(T2571=1,G2571="FAIL",P2571="PASS"),1,0)</x:f>
        <x:v>1</x:v>
      </x:c>
      <x:c r="T2571" s="9" t="n">
        <x:v>1</x:v>
      </x:c>
      <x:c r="U2571" s="9" t="n">
        <x:v>152</x:v>
      </x:c>
      <x:c r="V2571" s="9" t="str">
        <x:v>MVP/SHACL_GENERATION_PIPELINE/experiments/LUNA_NO_SEMANTIC_VALIDATOR/RUN_01/runs/RUN-I2-048-20260901T100239128972Z/artifacts/attempt_01/candidate_shape.ttl</x:v>
      </x:c>
    </x:row>
    <x:row r="2572" ht="22" customHeight="1">
      <x:c r="A2572" s="10" t="str">
        <x:v>NO_SEMANTIC</x:v>
      </x:c>
      <x:c r="B2572" s="10" t="str">
        <x:v>I2-048</x:v>
      </x:c>
      <x:c r="C2572" s="10" t="str">
        <x:v>I2-048-H-T117</x:v>
      </x:c>
      <x:c r="D2572" s="10" t="str">
        <x:v>RUN_01</x:v>
      </x:c>
      <x:c r="E2572" s="10" t="str">
        <x:v>ORIGINAL_LEDGER</x:v>
      </x:c>
      <x:c r="F2572" s="10" t="str">
        <x:v>PASS</x:v>
      </x:c>
      <x:c r="G2572" s="10" t="str">
        <x:v>FAIL</x:v>
      </x:c>
      <x:c r="H2572" s="10" t="str">
        <x:v>EXECUTED</x:v>
      </x:c>
      <x:c r="I2572" s="10" t="str">
        <x:v>PARSED</x:v>
      </x:c>
      <x:c r="J2572" s="10" t="str">
        <x:v>NO_SEMANTIC_VALIDATOR_DETERMINISTIC_PASS</x:v>
      </x:c>
      <x:c r="K2572" s="10" t="str">
        <x:v>a06bea772f5aec01aeb11daffcf88e170d014d2aba82917ad0742ab2bca074c2</x:v>
      </x:c>
      <x:c r="L2572" s="10" t="str">
        <x:v>historical_three</x:v>
      </x:c>
      <x:c r="M2572" s="10" t="n">
        <x:v>0</x:v>
      </x:c>
      <x:c r="N2572" s="10" t="n">
        <x:v>0</x:v>
      </x:c>
      <x:c r="O2572" s="10" t="n">
        <x:v>1</x:v>
      </x:c>
      <x:c r="P2572" s="9" t="str">
        <x:f>'CaseReview'!U386</x:f>
        <x:v>PASS</x:v>
      </x:c>
      <x:c r="Q2572" s="9" t="n">
        <x:f>IF(AND(T2572=1,G2572=P2572),1,0)</x:f>
        <x:v>0</x:v>
      </x:c>
      <x:c r="R2572" s="9" t="n">
        <x:f>IF(AND(T2572=1,G2572="PASS",P2572="FAIL"),1,0)</x:f>
        <x:v>0</x:v>
      </x:c>
      <x:c r="S2572" s="9" t="n">
        <x:f>IF(AND(T2572=1,G2572="FAIL",P2572="PASS"),1,0)</x:f>
        <x:v>1</x:v>
      </x:c>
      <x:c r="T2572" s="9" t="n">
        <x:v>1</x:v>
      </x:c>
      <x:c r="U2572" s="9" t="n">
        <x:v>152</x:v>
      </x:c>
      <x:c r="V2572" s="9" t="str">
        <x:v>MVP/SHACL_GENERATION_PIPELINE/experiments/LUNA_NO_SEMANTIC_VALIDATOR/RUN_01/runs/RUN-I2-048-20260901T100239128972Z/artifacts/attempt_01/candidate_shape.ttl</x:v>
      </x:c>
    </x:row>
    <x:row r="2573" ht="22" customHeight="1">
      <x:c r="A2573" s="10" t="str">
        <x:v>NO_SEMANTIC</x:v>
      </x:c>
      <x:c r="B2573" s="10" t="str">
        <x:v>I2-048</x:v>
      </x:c>
      <x:c r="C2573" s="10" t="str">
        <x:v>I2-048-H-T118</x:v>
      </x:c>
      <x:c r="D2573" s="10" t="str">
        <x:v>RUN_01</x:v>
      </x:c>
      <x:c r="E2573" s="10" t="str">
        <x:v>ORIGINAL_LEDGER</x:v>
      </x:c>
      <x:c r="F2573" s="10" t="str">
        <x:v>PASS</x:v>
      </x:c>
      <x:c r="G2573" s="10" t="str">
        <x:v>FAIL</x:v>
      </x:c>
      <x:c r="H2573" s="10" t="str">
        <x:v>EXECUTED</x:v>
      </x:c>
      <x:c r="I2573" s="10" t="str">
        <x:v>PARSED</x:v>
      </x:c>
      <x:c r="J2573" s="10" t="str">
        <x:v>NO_SEMANTIC_VALIDATOR_DETERMINISTIC_PASS</x:v>
      </x:c>
      <x:c r="K2573" s="10" t="str">
        <x:v>a06bea772f5aec01aeb11daffcf88e170d014d2aba82917ad0742ab2bca074c2</x:v>
      </x:c>
      <x:c r="L2573" s="10" t="str">
        <x:v>historical_three</x:v>
      </x:c>
      <x:c r="M2573" s="10" t="n">
        <x:v>0</x:v>
      </x:c>
      <x:c r="N2573" s="10" t="n">
        <x:v>0</x:v>
      </x:c>
      <x:c r="O2573" s="10" t="n">
        <x:v>1</x:v>
      </x:c>
      <x:c r="P2573" s="9" t="str">
        <x:f>'CaseReview'!U387</x:f>
        <x:v>PASS</x:v>
      </x:c>
      <x:c r="Q2573" s="9" t="n">
        <x:f>IF(AND(T2573=1,G2573=P2573),1,0)</x:f>
        <x:v>0</x:v>
      </x:c>
      <x:c r="R2573" s="9" t="n">
        <x:f>IF(AND(T2573=1,G2573="PASS",P2573="FAIL"),1,0)</x:f>
        <x:v>0</x:v>
      </x:c>
      <x:c r="S2573" s="9" t="n">
        <x:f>IF(AND(T2573=1,G2573="FAIL",P2573="PASS"),1,0)</x:f>
        <x:v>1</x:v>
      </x:c>
      <x:c r="T2573" s="9" t="n">
        <x:v>1</x:v>
      </x:c>
      <x:c r="U2573" s="9" t="n">
        <x:v>152</x:v>
      </x:c>
      <x:c r="V2573" s="9" t="str">
        <x:v>MVP/SHACL_GENERATION_PIPELINE/experiments/LUNA_NO_SEMANTIC_VALIDATOR/RUN_01/runs/RUN-I2-048-20260901T100239128972Z/artifacts/attempt_01/candidate_shape.ttl</x:v>
      </x:c>
    </x:row>
    <x:row r="2574" ht="22" customHeight="1">
      <x:c r="A2574" s="10" t="str">
        <x:v>NO_SEMANTIC</x:v>
      </x:c>
      <x:c r="B2574" s="10" t="str">
        <x:v>I2-048</x:v>
      </x:c>
      <x:c r="C2574" s="10" t="str">
        <x:v>I2-048-H-T119</x:v>
      </x:c>
      <x:c r="D2574" s="10" t="str">
        <x:v>RUN_01</x:v>
      </x:c>
      <x:c r="E2574" s="10" t="str">
        <x:v>ORIGINAL_LEDGER</x:v>
      </x:c>
      <x:c r="F2574" s="10" t="str">
        <x:v>PASS</x:v>
      </x:c>
      <x:c r="G2574" s="10" t="str">
        <x:v>FAIL</x:v>
      </x:c>
      <x:c r="H2574" s="10" t="str">
        <x:v>EXECUTED</x:v>
      </x:c>
      <x:c r="I2574" s="10" t="str">
        <x:v>PARSED</x:v>
      </x:c>
      <x:c r="J2574" s="10" t="str">
        <x:v>NO_SEMANTIC_VALIDATOR_DETERMINISTIC_PASS</x:v>
      </x:c>
      <x:c r="K2574" s="10" t="str">
        <x:v>a06bea772f5aec01aeb11daffcf88e170d014d2aba82917ad0742ab2bca074c2</x:v>
      </x:c>
      <x:c r="L2574" s="10" t="str">
        <x:v>historical_three</x:v>
      </x:c>
      <x:c r="M2574" s="10" t="n">
        <x:v>0</x:v>
      </x:c>
      <x:c r="N2574" s="10" t="n">
        <x:v>0</x:v>
      </x:c>
      <x:c r="O2574" s="10" t="n">
        <x:v>1</x:v>
      </x:c>
      <x:c r="P2574" s="9" t="str">
        <x:f>'CaseReview'!U388</x:f>
        <x:v>PASS</x:v>
      </x:c>
      <x:c r="Q2574" s="9" t="n">
        <x:f>IF(AND(T2574=1,G2574=P2574),1,0)</x:f>
        <x:v>0</x:v>
      </x:c>
      <x:c r="R2574" s="9" t="n">
        <x:f>IF(AND(T2574=1,G2574="PASS",P2574="FAIL"),1,0)</x:f>
        <x:v>0</x:v>
      </x:c>
      <x:c r="S2574" s="9" t="n">
        <x:f>IF(AND(T2574=1,G2574="FAIL",P2574="PASS"),1,0)</x:f>
        <x:v>1</x:v>
      </x:c>
      <x:c r="T2574" s="9" t="n">
        <x:v>1</x:v>
      </x:c>
      <x:c r="U2574" s="9" t="n">
        <x:v>152</x:v>
      </x:c>
      <x:c r="V2574" s="9" t="str">
        <x:v>MVP/SHACL_GENERATION_PIPELINE/experiments/LUNA_NO_SEMANTIC_VALIDATOR/RUN_01/runs/RUN-I2-048-20260901T100239128972Z/artifacts/attempt_01/candidate_shape.ttl</x:v>
      </x:c>
    </x:row>
    <x:row r="2575" ht="22" customHeight="1">
      <x:c r="A2575" s="10" t="str">
        <x:v>NO_SEMANTIC</x:v>
      </x:c>
      <x:c r="B2575" s="10" t="str">
        <x:v>I2-048</x:v>
      </x:c>
      <x:c r="C2575" s="10" t="str">
        <x:v>I2-048-H-T120</x:v>
      </x:c>
      <x:c r="D2575" s="10" t="str">
        <x:v>RUN_01</x:v>
      </x:c>
      <x:c r="E2575" s="10" t="str">
        <x:v>ORIGINAL_LEDGER</x:v>
      </x:c>
      <x:c r="F2575" s="10" t="str">
        <x:v>PASS</x:v>
      </x:c>
      <x:c r="G2575" s="10" t="str">
        <x:v>FAIL</x:v>
      </x:c>
      <x:c r="H2575" s="10" t="str">
        <x:v>EXECUTED</x:v>
      </x:c>
      <x:c r="I2575" s="10" t="str">
        <x:v>PARSED</x:v>
      </x:c>
      <x:c r="J2575" s="10" t="str">
        <x:v>NO_SEMANTIC_VALIDATOR_DETERMINISTIC_PASS</x:v>
      </x:c>
      <x:c r="K2575" s="10" t="str">
        <x:v>a06bea772f5aec01aeb11daffcf88e170d014d2aba82917ad0742ab2bca074c2</x:v>
      </x:c>
      <x:c r="L2575" s="10" t="str">
        <x:v>historical_three</x:v>
      </x:c>
      <x:c r="M2575" s="10" t="n">
        <x:v>0</x:v>
      </x:c>
      <x:c r="N2575" s="10" t="n">
        <x:v>0</x:v>
      </x:c>
      <x:c r="O2575" s="10" t="n">
        <x:v>1</x:v>
      </x:c>
      <x:c r="P2575" s="9" t="str">
        <x:f>'CaseReview'!U389</x:f>
        <x:v>PASS</x:v>
      </x:c>
      <x:c r="Q2575" s="9" t="n">
        <x:f>IF(AND(T2575=1,G2575=P2575),1,0)</x:f>
        <x:v>0</x:v>
      </x:c>
      <x:c r="R2575" s="9" t="n">
        <x:f>IF(AND(T2575=1,G2575="PASS",P2575="FAIL"),1,0)</x:f>
        <x:v>0</x:v>
      </x:c>
      <x:c r="S2575" s="9" t="n">
        <x:f>IF(AND(T2575=1,G2575="FAIL",P2575="PASS"),1,0)</x:f>
        <x:v>1</x:v>
      </x:c>
      <x:c r="T2575" s="9" t="n">
        <x:v>1</x:v>
      </x:c>
      <x:c r="U2575" s="9" t="n">
        <x:v>152</x:v>
      </x:c>
      <x:c r="V2575" s="9" t="str">
        <x:v>MVP/SHACL_GENERATION_PIPELINE/experiments/LUNA_NO_SEMANTIC_VALIDATOR/RUN_01/runs/RUN-I2-048-20260901T100239128972Z/artifacts/attempt_01/candidate_shape.ttl</x:v>
      </x:c>
    </x:row>
    <x:row r="2576" ht="22" customHeight="1">
      <x:c r="A2576" s="10" t="str">
        <x:v>NO_SEMANTIC</x:v>
      </x:c>
      <x:c r="B2576" s="10" t="str">
        <x:v>I2-048</x:v>
      </x:c>
      <x:c r="C2576" s="10" t="str">
        <x:v>I2-048-H-T121</x:v>
      </x:c>
      <x:c r="D2576" s="10" t="str">
        <x:v>RUN_01</x:v>
      </x:c>
      <x:c r="E2576" s="10" t="str">
        <x:v>ORIGINAL_LEDGER</x:v>
      </x:c>
      <x:c r="F2576" s="10" t="str">
        <x:v>PASS</x:v>
      </x:c>
      <x:c r="G2576" s="10" t="str">
        <x:v>FAIL</x:v>
      </x:c>
      <x:c r="H2576" s="10" t="str">
        <x:v>EXECUTED</x:v>
      </x:c>
      <x:c r="I2576" s="10" t="str">
        <x:v>PARSED</x:v>
      </x:c>
      <x:c r="J2576" s="10" t="str">
        <x:v>NO_SEMANTIC_VALIDATOR_DETERMINISTIC_PASS</x:v>
      </x:c>
      <x:c r="K2576" s="10" t="str">
        <x:v>a06bea772f5aec01aeb11daffcf88e170d014d2aba82917ad0742ab2bca074c2</x:v>
      </x:c>
      <x:c r="L2576" s="10" t="str">
        <x:v>historical_three</x:v>
      </x:c>
      <x:c r="M2576" s="10" t="n">
        <x:v>0</x:v>
      </x:c>
      <x:c r="N2576" s="10" t="n">
        <x:v>0</x:v>
      </x:c>
      <x:c r="O2576" s="10" t="n">
        <x:v>1</x:v>
      </x:c>
      <x:c r="P2576" s="9" t="str">
        <x:f>'CaseReview'!U390</x:f>
        <x:v>PASS</x:v>
      </x:c>
      <x:c r="Q2576" s="9" t="n">
        <x:f>IF(AND(T2576=1,G2576=P2576),1,0)</x:f>
        <x:v>0</x:v>
      </x:c>
      <x:c r="R2576" s="9" t="n">
        <x:f>IF(AND(T2576=1,G2576="PASS",P2576="FAIL"),1,0)</x:f>
        <x:v>0</x:v>
      </x:c>
      <x:c r="S2576" s="9" t="n">
        <x:f>IF(AND(T2576=1,G2576="FAIL",P2576="PASS"),1,0)</x:f>
        <x:v>1</x:v>
      </x:c>
      <x:c r="T2576" s="9" t="n">
        <x:v>1</x:v>
      </x:c>
      <x:c r="U2576" s="9" t="n">
        <x:v>152</x:v>
      </x:c>
      <x:c r="V2576" s="9" t="str">
        <x:v>MVP/SHACL_GENERATION_PIPELINE/experiments/LUNA_NO_SEMANTIC_VALIDATOR/RUN_01/runs/RUN-I2-048-20260901T100239128972Z/artifacts/attempt_01/candidate_shape.ttl</x:v>
      </x:c>
    </x:row>
    <x:row r="2577" ht="22" customHeight="1">
      <x:c r="A2577" s="10" t="str">
        <x:v>NO_SEMANTIC</x:v>
      </x:c>
      <x:c r="B2577" s="10" t="str">
        <x:v>I2-048</x:v>
      </x:c>
      <x:c r="C2577" s="10" t="str">
        <x:v>I2-048-H-T122</x:v>
      </x:c>
      <x:c r="D2577" s="10" t="str">
        <x:v>RUN_01</x:v>
      </x:c>
      <x:c r="E2577" s="10" t="str">
        <x:v>ORIGINAL_LEDGER</x:v>
      </x:c>
      <x:c r="F2577" s="10" t="str">
        <x:v>PASS</x:v>
      </x:c>
      <x:c r="G2577" s="10" t="str">
        <x:v>FAIL</x:v>
      </x:c>
      <x:c r="H2577" s="10" t="str">
        <x:v>EXECUTED</x:v>
      </x:c>
      <x:c r="I2577" s="10" t="str">
        <x:v>PARSED</x:v>
      </x:c>
      <x:c r="J2577" s="10" t="str">
        <x:v>NO_SEMANTIC_VALIDATOR_DETERMINISTIC_PASS</x:v>
      </x:c>
      <x:c r="K2577" s="10" t="str">
        <x:v>a06bea772f5aec01aeb11daffcf88e170d014d2aba82917ad0742ab2bca074c2</x:v>
      </x:c>
      <x:c r="L2577" s="10" t="str">
        <x:v>historical_three</x:v>
      </x:c>
      <x:c r="M2577" s="10" t="n">
        <x:v>0</x:v>
      </x:c>
      <x:c r="N2577" s="10" t="n">
        <x:v>0</x:v>
      </x:c>
      <x:c r="O2577" s="10" t="n">
        <x:v>1</x:v>
      </x:c>
      <x:c r="P2577" s="9" t="str">
        <x:f>'CaseReview'!U391</x:f>
        <x:v>PASS</x:v>
      </x:c>
      <x:c r="Q2577" s="9" t="n">
        <x:f>IF(AND(T2577=1,G2577=P2577),1,0)</x:f>
        <x:v>0</x:v>
      </x:c>
      <x:c r="R2577" s="9" t="n">
        <x:f>IF(AND(T2577=1,G2577="PASS",P2577="FAIL"),1,0)</x:f>
        <x:v>0</x:v>
      </x:c>
      <x:c r="S2577" s="9" t="n">
        <x:f>IF(AND(T2577=1,G2577="FAIL",P2577="PASS"),1,0)</x:f>
        <x:v>1</x:v>
      </x:c>
      <x:c r="T2577" s="9" t="n">
        <x:v>1</x:v>
      </x:c>
      <x:c r="U2577" s="9" t="n">
        <x:v>152</x:v>
      </x:c>
      <x:c r="V2577" s="9" t="str">
        <x:v>MVP/SHACL_GENERATION_PIPELINE/experiments/LUNA_NO_SEMANTIC_VALIDATOR/RUN_01/runs/RUN-I2-048-20260901T100239128972Z/artifacts/attempt_01/candidate_shape.ttl</x:v>
      </x:c>
    </x:row>
    <x:row r="2578" ht="22" customHeight="1">
      <x:c r="A2578" s="10" t="str">
        <x:v>NO_SEMANTIC</x:v>
      </x:c>
      <x:c r="B2578" s="10" t="str">
        <x:v>I2-048</x:v>
      </x:c>
      <x:c r="C2578" s="10" t="str">
        <x:v>I2-048-H-T123</x:v>
      </x:c>
      <x:c r="D2578" s="10" t="str">
        <x:v>RUN_01</x:v>
      </x:c>
      <x:c r="E2578" s="10" t="str">
        <x:v>ORIGINAL_LEDGER</x:v>
      </x:c>
      <x:c r="F2578" s="10" t="str">
        <x:v>PASS</x:v>
      </x:c>
      <x:c r="G2578" s="10" t="str">
        <x:v>FAIL</x:v>
      </x:c>
      <x:c r="H2578" s="10" t="str">
        <x:v>EXECUTED</x:v>
      </x:c>
      <x:c r="I2578" s="10" t="str">
        <x:v>PARSED</x:v>
      </x:c>
      <x:c r="J2578" s="10" t="str">
        <x:v>NO_SEMANTIC_VALIDATOR_DETERMINISTIC_PASS</x:v>
      </x:c>
      <x:c r="K2578" s="10" t="str">
        <x:v>a06bea772f5aec01aeb11daffcf88e170d014d2aba82917ad0742ab2bca074c2</x:v>
      </x:c>
      <x:c r="L2578" s="10" t="str">
        <x:v>historical_three</x:v>
      </x:c>
      <x:c r="M2578" s="10" t="n">
        <x:v>0</x:v>
      </x:c>
      <x:c r="N2578" s="10" t="n">
        <x:v>0</x:v>
      </x:c>
      <x:c r="O2578" s="10" t="n">
        <x:v>1</x:v>
      </x:c>
      <x:c r="P2578" s="9" t="str">
        <x:f>'CaseReview'!U392</x:f>
        <x:v>PASS</x:v>
      </x:c>
      <x:c r="Q2578" s="9" t="n">
        <x:f>IF(AND(T2578=1,G2578=P2578),1,0)</x:f>
        <x:v>0</x:v>
      </x:c>
      <x:c r="R2578" s="9" t="n">
        <x:f>IF(AND(T2578=1,G2578="PASS",P2578="FAIL"),1,0)</x:f>
        <x:v>0</x:v>
      </x:c>
      <x:c r="S2578" s="9" t="n">
        <x:f>IF(AND(T2578=1,G2578="FAIL",P2578="PASS"),1,0)</x:f>
        <x:v>1</x:v>
      </x:c>
      <x:c r="T2578" s="9" t="n">
        <x:v>1</x:v>
      </x:c>
      <x:c r="U2578" s="9" t="n">
        <x:v>152</x:v>
      </x:c>
      <x:c r="V2578" s="9" t="str">
        <x:v>MVP/SHACL_GENERATION_PIPELINE/experiments/LUNA_NO_SEMANTIC_VALIDATOR/RUN_01/runs/RUN-I2-048-20260901T100239128972Z/artifacts/attempt_01/candidate_shape.ttl</x:v>
      </x:c>
    </x:row>
    <x:row r="2579" ht="22" customHeight="1">
      <x:c r="A2579" s="10" t="str">
        <x:v>NO_SEMANTIC</x:v>
      </x:c>
      <x:c r="B2579" s="10" t="str">
        <x:v>I2-048</x:v>
      </x:c>
      <x:c r="C2579" s="10" t="str">
        <x:v>I2-048-H-T124</x:v>
      </x:c>
      <x:c r="D2579" s="10" t="str">
        <x:v>RUN_01</x:v>
      </x:c>
      <x:c r="E2579" s="10" t="str">
        <x:v>ORIGINAL_LEDGER</x:v>
      </x:c>
      <x:c r="F2579" s="10" t="str">
        <x:v>PASS</x:v>
      </x:c>
      <x:c r="G2579" s="10" t="str">
        <x:v>FAIL</x:v>
      </x:c>
      <x:c r="H2579" s="10" t="str">
        <x:v>EXECUTED</x:v>
      </x:c>
      <x:c r="I2579" s="10" t="str">
        <x:v>PARSED</x:v>
      </x:c>
      <x:c r="J2579" s="10" t="str">
        <x:v>NO_SEMANTIC_VALIDATOR_DETERMINISTIC_PASS</x:v>
      </x:c>
      <x:c r="K2579" s="10" t="str">
        <x:v>a06bea772f5aec01aeb11daffcf88e170d014d2aba82917ad0742ab2bca074c2</x:v>
      </x:c>
      <x:c r="L2579" s="10" t="str">
        <x:v>historical_three</x:v>
      </x:c>
      <x:c r="M2579" s="10" t="n">
        <x:v>0</x:v>
      </x:c>
      <x:c r="N2579" s="10" t="n">
        <x:v>0</x:v>
      </x:c>
      <x:c r="O2579" s="10" t="n">
        <x:v>1</x:v>
      </x:c>
      <x:c r="P2579" s="9" t="str">
        <x:f>'CaseReview'!U393</x:f>
        <x:v>PASS</x:v>
      </x:c>
      <x:c r="Q2579" s="9" t="n">
        <x:f>IF(AND(T2579=1,G2579=P2579),1,0)</x:f>
        <x:v>0</x:v>
      </x:c>
      <x:c r="R2579" s="9" t="n">
        <x:f>IF(AND(T2579=1,G2579="PASS",P2579="FAIL"),1,0)</x:f>
        <x:v>0</x:v>
      </x:c>
      <x:c r="S2579" s="9" t="n">
        <x:f>IF(AND(T2579=1,G2579="FAIL",P2579="PASS"),1,0)</x:f>
        <x:v>1</x:v>
      </x:c>
      <x:c r="T2579" s="9" t="n">
        <x:v>1</x:v>
      </x:c>
      <x:c r="U2579" s="9" t="n">
        <x:v>152</x:v>
      </x:c>
      <x:c r="V2579" s="9" t="str">
        <x:v>MVP/SHACL_GENERATION_PIPELINE/experiments/LUNA_NO_SEMANTIC_VALIDATOR/RUN_01/runs/RUN-I2-048-20260901T100239128972Z/artifacts/attempt_01/candidate_shape.ttl</x:v>
      </x:c>
    </x:row>
    <x:row r="2580" ht="22" customHeight="1">
      <x:c r="A2580" s="10" t="str">
        <x:v>NO_SEMANTIC</x:v>
      </x:c>
      <x:c r="B2580" s="10" t="str">
        <x:v>I2-048</x:v>
      </x:c>
      <x:c r="C2580" s="10" t="str">
        <x:v>I2-048-H-T125</x:v>
      </x:c>
      <x:c r="D2580" s="10" t="str">
        <x:v>RUN_01</x:v>
      </x:c>
      <x:c r="E2580" s="10" t="str">
        <x:v>ORIGINAL_LEDGER</x:v>
      </x:c>
      <x:c r="F2580" s="10" t="str">
        <x:v>PASS</x:v>
      </x:c>
      <x:c r="G2580" s="10" t="str">
        <x:v>FAIL</x:v>
      </x:c>
      <x:c r="H2580" s="10" t="str">
        <x:v>EXECUTED</x:v>
      </x:c>
      <x:c r="I2580" s="10" t="str">
        <x:v>PARSED</x:v>
      </x:c>
      <x:c r="J2580" s="10" t="str">
        <x:v>NO_SEMANTIC_VALIDATOR_DETERMINISTIC_PASS</x:v>
      </x:c>
      <x:c r="K2580" s="10" t="str">
        <x:v>a06bea772f5aec01aeb11daffcf88e170d014d2aba82917ad0742ab2bca074c2</x:v>
      </x:c>
      <x:c r="L2580" s="10" t="str">
        <x:v>historical_three</x:v>
      </x:c>
      <x:c r="M2580" s="10" t="n">
        <x:v>0</x:v>
      </x:c>
      <x:c r="N2580" s="10" t="n">
        <x:v>0</x:v>
      </x:c>
      <x:c r="O2580" s="10" t="n">
        <x:v>1</x:v>
      </x:c>
      <x:c r="P2580" s="9" t="str">
        <x:f>'CaseReview'!U394</x:f>
        <x:v>PASS</x:v>
      </x:c>
      <x:c r="Q2580" s="9" t="n">
        <x:f>IF(AND(T2580=1,G2580=P2580),1,0)</x:f>
        <x:v>0</x:v>
      </x:c>
      <x:c r="R2580" s="9" t="n">
        <x:f>IF(AND(T2580=1,G2580="PASS",P2580="FAIL"),1,0)</x:f>
        <x:v>0</x:v>
      </x:c>
      <x:c r="S2580" s="9" t="n">
        <x:f>IF(AND(T2580=1,G2580="FAIL",P2580="PASS"),1,0)</x:f>
        <x:v>1</x:v>
      </x:c>
      <x:c r="T2580" s="9" t="n">
        <x:v>1</x:v>
      </x:c>
      <x:c r="U2580" s="9" t="n">
        <x:v>152</x:v>
      </x:c>
      <x:c r="V2580" s="9" t="str">
        <x:v>MVP/SHACL_GENERATION_PIPELINE/experiments/LUNA_NO_SEMANTIC_VALIDATOR/RUN_01/runs/RUN-I2-048-20260901T100239128972Z/artifacts/attempt_01/candidate_shape.ttl</x:v>
      </x:c>
    </x:row>
    <x:row r="2581" ht="22" customHeight="1">
      <x:c r="A2581" s="10" t="str">
        <x:v>NO_SEMANTIC</x:v>
      </x:c>
      <x:c r="B2581" s="10" t="str">
        <x:v>I2-048</x:v>
      </x:c>
      <x:c r="C2581" s="10" t="str">
        <x:v>I2-048-H-T126</x:v>
      </x:c>
      <x:c r="D2581" s="10" t="str">
        <x:v>RUN_01</x:v>
      </x:c>
      <x:c r="E2581" s="10" t="str">
        <x:v>ORIGINAL_LEDGER</x:v>
      </x:c>
      <x:c r="F2581" s="10" t="str">
        <x:v>PASS</x:v>
      </x:c>
      <x:c r="G2581" s="10" t="str">
        <x:v>FAIL</x:v>
      </x:c>
      <x:c r="H2581" s="10" t="str">
        <x:v>EXECUTED</x:v>
      </x:c>
      <x:c r="I2581" s="10" t="str">
        <x:v>PARSED</x:v>
      </x:c>
      <x:c r="J2581" s="10" t="str">
        <x:v>NO_SEMANTIC_VALIDATOR_DETERMINISTIC_PASS</x:v>
      </x:c>
      <x:c r="K2581" s="10" t="str">
        <x:v>a06bea772f5aec01aeb11daffcf88e170d014d2aba82917ad0742ab2bca074c2</x:v>
      </x:c>
      <x:c r="L2581" s="10" t="str">
        <x:v>historical_three</x:v>
      </x:c>
      <x:c r="M2581" s="10" t="n">
        <x:v>0</x:v>
      </x:c>
      <x:c r="N2581" s="10" t="n">
        <x:v>0</x:v>
      </x:c>
      <x:c r="O2581" s="10" t="n">
        <x:v>1</x:v>
      </x:c>
      <x:c r="P2581" s="9" t="str">
        <x:f>'CaseReview'!U395</x:f>
        <x:v>PASS</x:v>
      </x:c>
      <x:c r="Q2581" s="9" t="n">
        <x:f>IF(AND(T2581=1,G2581=P2581),1,0)</x:f>
        <x:v>0</x:v>
      </x:c>
      <x:c r="R2581" s="9" t="n">
        <x:f>IF(AND(T2581=1,G2581="PASS",P2581="FAIL"),1,0)</x:f>
        <x:v>0</x:v>
      </x:c>
      <x:c r="S2581" s="9" t="n">
        <x:f>IF(AND(T2581=1,G2581="FAIL",P2581="PASS"),1,0)</x:f>
        <x:v>1</x:v>
      </x:c>
      <x:c r="T2581" s="9" t="n">
        <x:v>1</x:v>
      </x:c>
      <x:c r="U2581" s="9" t="n">
        <x:v>152</x:v>
      </x:c>
      <x:c r="V2581" s="9" t="str">
        <x:v>MVP/SHACL_GENERATION_PIPELINE/experiments/LUNA_NO_SEMANTIC_VALIDATOR/RUN_01/runs/RUN-I2-048-20260901T100239128972Z/artifacts/attempt_01/candidate_shape.ttl</x:v>
      </x:c>
    </x:row>
    <x:row r="2582" ht="22" customHeight="1">
      <x:c r="A2582" s="10" t="str">
        <x:v>NO_SEMANTIC</x:v>
      </x:c>
      <x:c r="B2582" s="10" t="str">
        <x:v>I2-050</x:v>
      </x:c>
      <x:c r="C2582" s="10" t="str">
        <x:v>I2-050-I-F01</x:v>
      </x:c>
      <x:c r="D2582" s="10" t="str">
        <x:v>RUN_01</x:v>
      </x:c>
      <x:c r="E2582" s="10" t="str">
        <x:v>ORIGINAL_LEDGER</x:v>
      </x:c>
      <x:c r="F2582" s="10" t="str">
        <x:v>FAIL</x:v>
      </x:c>
      <x:c r="G2582" s="10" t="str">
        <x:v>FAIL</x:v>
      </x:c>
      <x:c r="H2582" s="10" t="str">
        <x:v>EXECUTED</x:v>
      </x:c>
      <x:c r="I2582" s="10" t="str">
        <x:v>PARSED</x:v>
      </x:c>
      <x:c r="J2582" s="10" t="str">
        <x:v>NO_SEMANTIC_VALIDATOR_DETERMINISTIC_PASS</x:v>
      </x:c>
      <x:c r="K2582" s="10" t="str">
        <x:v>4591123dc2637df3726511d8ea22148c3334800249f834bed24f163b44a19fbb</x:v>
      </x:c>
      <x:c r="L2582" s="10" t="str">
        <x:v>historical_three</x:v>
      </x:c>
      <x:c r="M2582" s="10" t="n">
        <x:v>1</x:v>
      </x:c>
      <x:c r="N2582" s="10" t="n">
        <x:v>0</x:v>
      </x:c>
      <x:c r="O2582" s="10" t="n">
        <x:v>0</x:v>
      </x:c>
      <x:c r="P2582" s="9" t="str">
        <x:f>'CaseReview'!U396</x:f>
        <x:v>FAIL</x:v>
      </x:c>
      <x:c r="Q2582" s="9" t="n">
        <x:f>IF(AND(T2582=1,G2582=P2582),1,0)</x:f>
        <x:v>1</x:v>
      </x:c>
      <x:c r="R2582" s="9" t="n">
        <x:f>IF(AND(T2582=1,G2582="PASS",P2582="FAIL"),1,0)</x:f>
        <x:v>0</x:v>
      </x:c>
      <x:c r="S2582" s="9" t="n">
        <x:f>IF(AND(T2582=1,G2582="FAIL",P2582="PASS"),1,0)</x:f>
        <x:v>0</x:v>
      </x:c>
      <x:c r="T2582" s="9" t="n">
        <x:v>1</x:v>
      </x:c>
      <x:c r="U2582" s="9" t="n">
        <x:v>14</x:v>
      </x:c>
      <x:c r="V2582" s="9" t="str">
        <x:v>MVP/SHACL_GENERATION_PIPELINE/experiments/LUNA_NO_SEMANTIC_VALIDATOR/RUN_01/runs/RUN-I2-050-20260901T100401237764Z/artifacts/attempt_01/candidate_shape.ttl</x:v>
      </x:c>
    </x:row>
    <x:row r="2583" ht="22" customHeight="1">
      <x:c r="A2583" s="10" t="str">
        <x:v>NO_SEMANTIC</x:v>
      </x:c>
      <x:c r="B2583" s="10" t="str">
        <x:v>I2-050</x:v>
      </x:c>
      <x:c r="C2583" s="10" t="str">
        <x:v>I2-050-I-F02</x:v>
      </x:c>
      <x:c r="D2583" s="10" t="str">
        <x:v>RUN_01</x:v>
      </x:c>
      <x:c r="E2583" s="10" t="str">
        <x:v>ORIGINAL_LEDGER</x:v>
      </x:c>
      <x:c r="F2583" s="10" t="str">
        <x:v>FAIL</x:v>
      </x:c>
      <x:c r="G2583" s="10" t="str">
        <x:v>FAIL</x:v>
      </x:c>
      <x:c r="H2583" s="10" t="str">
        <x:v>EXECUTED</x:v>
      </x:c>
      <x:c r="I2583" s="10" t="str">
        <x:v>PARSED</x:v>
      </x:c>
      <x:c r="J2583" s="10" t="str">
        <x:v>NO_SEMANTIC_VALIDATOR_DETERMINISTIC_PASS</x:v>
      </x:c>
      <x:c r="K2583" s="10" t="str">
        <x:v>4591123dc2637df3726511d8ea22148c3334800249f834bed24f163b44a19fbb</x:v>
      </x:c>
      <x:c r="L2583" s="10" t="str">
        <x:v>historical_three</x:v>
      </x:c>
      <x:c r="M2583" s="10" t="n">
        <x:v>1</x:v>
      </x:c>
      <x:c r="N2583" s="10" t="n">
        <x:v>0</x:v>
      </x:c>
      <x:c r="O2583" s="10" t="n">
        <x:v>0</x:v>
      </x:c>
      <x:c r="P2583" s="9" t="str">
        <x:f>'CaseReview'!U397</x:f>
        <x:v>FAIL</x:v>
      </x:c>
      <x:c r="Q2583" s="9" t="n">
        <x:f>IF(AND(T2583=1,G2583=P2583),1,0)</x:f>
        <x:v>1</x:v>
      </x:c>
      <x:c r="R2583" s="9" t="n">
        <x:f>IF(AND(T2583=1,G2583="PASS",P2583="FAIL"),1,0)</x:f>
        <x:v>0</x:v>
      </x:c>
      <x:c r="S2583" s="9" t="n">
        <x:f>IF(AND(T2583=1,G2583="FAIL",P2583="PASS"),1,0)</x:f>
        <x:v>0</x:v>
      </x:c>
      <x:c r="T2583" s="9" t="n">
        <x:v>1</x:v>
      </x:c>
      <x:c r="U2583" s="9" t="n">
        <x:v>14</x:v>
      </x:c>
      <x:c r="V2583" s="9" t="str">
        <x:v>MVP/SHACL_GENERATION_PIPELINE/experiments/LUNA_NO_SEMANTIC_VALIDATOR/RUN_01/runs/RUN-I2-050-20260901T100401237764Z/artifacts/attempt_01/candidate_shape.ttl</x:v>
      </x:c>
    </x:row>
    <x:row r="2584" ht="22" customHeight="1">
      <x:c r="A2584" s="10" t="str">
        <x:v>NO_SEMANTIC</x:v>
      </x:c>
      <x:c r="B2584" s="10" t="str">
        <x:v>I2-050</x:v>
      </x:c>
      <x:c r="C2584" s="10" t="str">
        <x:v>I2-050-I-F03</x:v>
      </x:c>
      <x:c r="D2584" s="10" t="str">
        <x:v>RUN_01</x:v>
      </x:c>
      <x:c r="E2584" s="10" t="str">
        <x:v>ORIGINAL_LEDGER</x:v>
      </x:c>
      <x:c r="F2584" s="10" t="str">
        <x:v>FAIL</x:v>
      </x:c>
      <x:c r="G2584" s="10" t="str">
        <x:v>FAIL</x:v>
      </x:c>
      <x:c r="H2584" s="10" t="str">
        <x:v>EXECUTED</x:v>
      </x:c>
      <x:c r="I2584" s="10" t="str">
        <x:v>PARSED</x:v>
      </x:c>
      <x:c r="J2584" s="10" t="str">
        <x:v>NO_SEMANTIC_VALIDATOR_DETERMINISTIC_PASS</x:v>
      </x:c>
      <x:c r="K2584" s="10" t="str">
        <x:v>4591123dc2637df3726511d8ea22148c3334800249f834bed24f163b44a19fbb</x:v>
      </x:c>
      <x:c r="L2584" s="10" t="str">
        <x:v>historical_three</x:v>
      </x:c>
      <x:c r="M2584" s="10" t="n">
        <x:v>1</x:v>
      </x:c>
      <x:c r="N2584" s="10" t="n">
        <x:v>0</x:v>
      </x:c>
      <x:c r="O2584" s="10" t="n">
        <x:v>0</x:v>
      </x:c>
      <x:c r="P2584" s="9" t="str">
        <x:f>'CaseReview'!U398</x:f>
        <x:v>FAIL</x:v>
      </x:c>
      <x:c r="Q2584" s="9" t="n">
        <x:f>IF(AND(T2584=1,G2584=P2584),1,0)</x:f>
        <x:v>1</x:v>
      </x:c>
      <x:c r="R2584" s="9" t="n">
        <x:f>IF(AND(T2584=1,G2584="PASS",P2584="FAIL"),1,0)</x:f>
        <x:v>0</x:v>
      </x:c>
      <x:c r="S2584" s="9" t="n">
        <x:f>IF(AND(T2584=1,G2584="FAIL",P2584="PASS"),1,0)</x:f>
        <x:v>0</x:v>
      </x:c>
      <x:c r="T2584" s="9" t="n">
        <x:v>1</x:v>
      </x:c>
      <x:c r="U2584" s="9" t="n">
        <x:v>14</x:v>
      </x:c>
      <x:c r="V2584" s="9" t="str">
        <x:v>MVP/SHACL_GENERATION_PIPELINE/experiments/LUNA_NO_SEMANTIC_VALIDATOR/RUN_01/runs/RUN-I2-050-20260901T100401237764Z/artifacts/attempt_01/candidate_shape.ttl</x:v>
      </x:c>
    </x:row>
    <x:row r="2585" ht="22" customHeight="1">
      <x:c r="A2585" s="10" t="str">
        <x:v>NO_SEMANTIC</x:v>
      </x:c>
      <x:c r="B2585" s="10" t="str">
        <x:v>I2-050</x:v>
      </x:c>
      <x:c r="C2585" s="10" t="str">
        <x:v>I2-050-I-F04</x:v>
      </x:c>
      <x:c r="D2585" s="10" t="str">
        <x:v>RUN_01</x:v>
      </x:c>
      <x:c r="E2585" s="10" t="str">
        <x:v>ORIGINAL_LEDGER</x:v>
      </x:c>
      <x:c r="F2585" s="10" t="str">
        <x:v>FAIL</x:v>
      </x:c>
      <x:c r="G2585" s="10" t="str">
        <x:v>FAIL</x:v>
      </x:c>
      <x:c r="H2585" s="10" t="str">
        <x:v>EXECUTED</x:v>
      </x:c>
      <x:c r="I2585" s="10" t="str">
        <x:v>PARSED</x:v>
      </x:c>
      <x:c r="J2585" s="10" t="str">
        <x:v>NO_SEMANTIC_VALIDATOR_DETERMINISTIC_PASS</x:v>
      </x:c>
      <x:c r="K2585" s="10" t="str">
        <x:v>4591123dc2637df3726511d8ea22148c3334800249f834bed24f163b44a19fbb</x:v>
      </x:c>
      <x:c r="L2585" s="10" t="str">
        <x:v>historical_three</x:v>
      </x:c>
      <x:c r="M2585" s="10" t="n">
        <x:v>1</x:v>
      </x:c>
      <x:c r="N2585" s="10" t="n">
        <x:v>0</x:v>
      </x:c>
      <x:c r="O2585" s="10" t="n">
        <x:v>0</x:v>
      </x:c>
      <x:c r="P2585" s="9" t="str">
        <x:f>'CaseReview'!U399</x:f>
        <x:v>FAIL</x:v>
      </x:c>
      <x:c r="Q2585" s="9" t="n">
        <x:f>IF(AND(T2585=1,G2585=P2585),1,0)</x:f>
        <x:v>1</x:v>
      </x:c>
      <x:c r="R2585" s="9" t="n">
        <x:f>IF(AND(T2585=1,G2585="PASS",P2585="FAIL"),1,0)</x:f>
        <x:v>0</x:v>
      </x:c>
      <x:c r="S2585" s="9" t="n">
        <x:f>IF(AND(T2585=1,G2585="FAIL",P2585="PASS"),1,0)</x:f>
        <x:v>0</x:v>
      </x:c>
      <x:c r="T2585" s="9" t="n">
        <x:v>1</x:v>
      </x:c>
      <x:c r="U2585" s="9" t="n">
        <x:v>14</x:v>
      </x:c>
      <x:c r="V2585" s="9" t="str">
        <x:v>MVP/SHACL_GENERATION_PIPELINE/experiments/LUNA_NO_SEMANTIC_VALIDATOR/RUN_01/runs/RUN-I2-050-20260901T100401237764Z/artifacts/attempt_01/candidate_shape.ttl</x:v>
      </x:c>
    </x:row>
    <x:row r="2586" ht="22" customHeight="1">
      <x:c r="A2586" s="10" t="str">
        <x:v>NO_SEMANTIC</x:v>
      </x:c>
      <x:c r="B2586" s="10" t="str">
        <x:v>I2-050</x:v>
      </x:c>
      <x:c r="C2586" s="10" t="str">
        <x:v>I2-050-I-F05</x:v>
      </x:c>
      <x:c r="D2586" s="10" t="str">
        <x:v>RUN_01</x:v>
      </x:c>
      <x:c r="E2586" s="10" t="str">
        <x:v>ORIGINAL_LEDGER</x:v>
      </x:c>
      <x:c r="F2586" s="10" t="str">
        <x:v>FAIL</x:v>
      </x:c>
      <x:c r="G2586" s="10" t="str">
        <x:v>FAIL</x:v>
      </x:c>
      <x:c r="H2586" s="10" t="str">
        <x:v>EXECUTED</x:v>
      </x:c>
      <x:c r="I2586" s="10" t="str">
        <x:v>PARSED</x:v>
      </x:c>
      <x:c r="J2586" s="10" t="str">
        <x:v>NO_SEMANTIC_VALIDATOR_DETERMINISTIC_PASS</x:v>
      </x:c>
      <x:c r="K2586" s="10" t="str">
        <x:v>4591123dc2637df3726511d8ea22148c3334800249f834bed24f163b44a19fbb</x:v>
      </x:c>
      <x:c r="L2586" s="10" t="str">
        <x:v>historical_three</x:v>
      </x:c>
      <x:c r="M2586" s="10" t="n">
        <x:v>1</x:v>
      </x:c>
      <x:c r="N2586" s="10" t="n">
        <x:v>0</x:v>
      </x:c>
      <x:c r="O2586" s="10" t="n">
        <x:v>0</x:v>
      </x:c>
      <x:c r="P2586" s="9" t="str">
        <x:f>'CaseReview'!U400</x:f>
        <x:v>FAIL</x:v>
      </x:c>
      <x:c r="Q2586" s="9" t="n">
        <x:f>IF(AND(T2586=1,G2586=P2586),1,0)</x:f>
        <x:v>1</x:v>
      </x:c>
      <x:c r="R2586" s="9" t="n">
        <x:f>IF(AND(T2586=1,G2586="PASS",P2586="FAIL"),1,0)</x:f>
        <x:v>0</x:v>
      </x:c>
      <x:c r="S2586" s="9" t="n">
        <x:f>IF(AND(T2586=1,G2586="FAIL",P2586="PASS"),1,0)</x:f>
        <x:v>0</x:v>
      </x:c>
      <x:c r="T2586" s="9" t="n">
        <x:v>1</x:v>
      </x:c>
      <x:c r="U2586" s="9" t="n">
        <x:v>14</x:v>
      </x:c>
      <x:c r="V2586" s="9" t="str">
        <x:v>MVP/SHACL_GENERATION_PIPELINE/experiments/LUNA_NO_SEMANTIC_VALIDATOR/RUN_01/runs/RUN-I2-050-20260901T100401237764Z/artifacts/attempt_01/candidate_shape.ttl</x:v>
      </x:c>
    </x:row>
    <x:row r="2587" ht="22" customHeight="1">
      <x:c r="A2587" s="10" t="str">
        <x:v>NO_SEMANTIC</x:v>
      </x:c>
      <x:c r="B2587" s="10" t="str">
        <x:v>I2-050</x:v>
      </x:c>
      <x:c r="C2587" s="10" t="str">
        <x:v>I2-050-I-F06</x:v>
      </x:c>
      <x:c r="D2587" s="10" t="str">
        <x:v>RUN_01</x:v>
      </x:c>
      <x:c r="E2587" s="10" t="str">
        <x:v>ORIGINAL_LEDGER</x:v>
      </x:c>
      <x:c r="F2587" s="10" t="str">
        <x:v>FAIL</x:v>
      </x:c>
      <x:c r="G2587" s="10" t="str">
        <x:v>FAIL</x:v>
      </x:c>
      <x:c r="H2587" s="10" t="str">
        <x:v>EXECUTED</x:v>
      </x:c>
      <x:c r="I2587" s="10" t="str">
        <x:v>PARSED</x:v>
      </x:c>
      <x:c r="J2587" s="10" t="str">
        <x:v>NO_SEMANTIC_VALIDATOR_DETERMINISTIC_PASS</x:v>
      </x:c>
      <x:c r="K2587" s="10" t="str">
        <x:v>4591123dc2637df3726511d8ea22148c3334800249f834bed24f163b44a19fbb</x:v>
      </x:c>
      <x:c r="L2587" s="10" t="str">
        <x:v>historical_three</x:v>
      </x:c>
      <x:c r="M2587" s="10" t="n">
        <x:v>1</x:v>
      </x:c>
      <x:c r="N2587" s="10" t="n">
        <x:v>0</x:v>
      </x:c>
      <x:c r="O2587" s="10" t="n">
        <x:v>0</x:v>
      </x:c>
      <x:c r="P2587" s="9" t="str">
        <x:f>'CaseReview'!U401</x:f>
        <x:v>FAIL</x:v>
      </x:c>
      <x:c r="Q2587" s="9" t="n">
        <x:f>IF(AND(T2587=1,G2587=P2587),1,0)</x:f>
        <x:v>1</x:v>
      </x:c>
      <x:c r="R2587" s="9" t="n">
        <x:f>IF(AND(T2587=1,G2587="PASS",P2587="FAIL"),1,0)</x:f>
        <x:v>0</x:v>
      </x:c>
      <x:c r="S2587" s="9" t="n">
        <x:f>IF(AND(T2587=1,G2587="FAIL",P2587="PASS"),1,0)</x:f>
        <x:v>0</x:v>
      </x:c>
      <x:c r="T2587" s="9" t="n">
        <x:v>1</x:v>
      </x:c>
      <x:c r="U2587" s="9" t="n">
        <x:v>14</x:v>
      </x:c>
      <x:c r="V2587" s="9" t="str">
        <x:v>MVP/SHACL_GENERATION_PIPELINE/experiments/LUNA_NO_SEMANTIC_VALIDATOR/RUN_01/runs/RUN-I2-050-20260901T100401237764Z/artifacts/attempt_01/candidate_shape.ttl</x:v>
      </x:c>
    </x:row>
    <x:row r="2588" ht="22" customHeight="1">
      <x:c r="A2588" s="10" t="str">
        <x:v>NO_SEMANTIC</x:v>
      </x:c>
      <x:c r="B2588" s="10" t="str">
        <x:v>I2-050</x:v>
      </x:c>
      <x:c r="C2588" s="10" t="str">
        <x:v>I2-050-I-F07</x:v>
      </x:c>
      <x:c r="D2588" s="10" t="str">
        <x:v>RUN_01</x:v>
      </x:c>
      <x:c r="E2588" s="10" t="str">
        <x:v>ORIGINAL_LEDGER</x:v>
      </x:c>
      <x:c r="F2588" s="10" t="str">
        <x:v>FAIL</x:v>
      </x:c>
      <x:c r="G2588" s="10" t="str">
        <x:v>FAIL</x:v>
      </x:c>
      <x:c r="H2588" s="10" t="str">
        <x:v>EXECUTED</x:v>
      </x:c>
      <x:c r="I2588" s="10" t="str">
        <x:v>PARSED</x:v>
      </x:c>
      <x:c r="J2588" s="10" t="str">
        <x:v>NO_SEMANTIC_VALIDATOR_DETERMINISTIC_PASS</x:v>
      </x:c>
      <x:c r="K2588" s="10" t="str">
        <x:v>4591123dc2637df3726511d8ea22148c3334800249f834bed24f163b44a19fbb</x:v>
      </x:c>
      <x:c r="L2588" s="10" t="str">
        <x:v>historical_three</x:v>
      </x:c>
      <x:c r="M2588" s="10" t="n">
        <x:v>1</x:v>
      </x:c>
      <x:c r="N2588" s="10" t="n">
        <x:v>0</x:v>
      </x:c>
      <x:c r="O2588" s="10" t="n">
        <x:v>0</x:v>
      </x:c>
      <x:c r="P2588" s="9" t="str">
        <x:f>'CaseReview'!U402</x:f>
        <x:v>FAIL</x:v>
      </x:c>
      <x:c r="Q2588" s="9" t="n">
        <x:f>IF(AND(T2588=1,G2588=P2588),1,0)</x:f>
        <x:v>1</x:v>
      </x:c>
      <x:c r="R2588" s="9" t="n">
        <x:f>IF(AND(T2588=1,G2588="PASS",P2588="FAIL"),1,0)</x:f>
        <x:v>0</x:v>
      </x:c>
      <x:c r="S2588" s="9" t="n">
        <x:f>IF(AND(T2588=1,G2588="FAIL",P2588="PASS"),1,0)</x:f>
        <x:v>0</x:v>
      </x:c>
      <x:c r="T2588" s="9" t="n">
        <x:v>1</x:v>
      </x:c>
      <x:c r="U2588" s="9" t="n">
        <x:v>14</x:v>
      </x:c>
      <x:c r="V2588" s="9" t="str">
        <x:v>MVP/SHACL_GENERATION_PIPELINE/experiments/LUNA_NO_SEMANTIC_VALIDATOR/RUN_01/runs/RUN-I2-050-20260901T100401237764Z/artifacts/attempt_01/candidate_shape.ttl</x:v>
      </x:c>
    </x:row>
    <x:row r="2589" ht="22" customHeight="1">
      <x:c r="A2589" s="10" t="str">
        <x:v>NO_SEMANTIC</x:v>
      </x:c>
      <x:c r="B2589" s="10" t="str">
        <x:v>I2-050</x:v>
      </x:c>
      <x:c r="C2589" s="10" t="str">
        <x:v>I2-050-I-F08</x:v>
      </x:c>
      <x:c r="D2589" s="10" t="str">
        <x:v>RUN_01</x:v>
      </x:c>
      <x:c r="E2589" s="10" t="str">
        <x:v>ORIGINAL_LEDGER</x:v>
      </x:c>
      <x:c r="F2589" s="10" t="str">
        <x:v>FAIL</x:v>
      </x:c>
      <x:c r="G2589" s="10" t="str">
        <x:v>FAIL</x:v>
      </x:c>
      <x:c r="H2589" s="10" t="str">
        <x:v>EXECUTED</x:v>
      </x:c>
      <x:c r="I2589" s="10" t="str">
        <x:v>PARSED</x:v>
      </x:c>
      <x:c r="J2589" s="10" t="str">
        <x:v>NO_SEMANTIC_VALIDATOR_DETERMINISTIC_PASS</x:v>
      </x:c>
      <x:c r="K2589" s="10" t="str">
        <x:v>4591123dc2637df3726511d8ea22148c3334800249f834bed24f163b44a19fbb</x:v>
      </x:c>
      <x:c r="L2589" s="10" t="str">
        <x:v>historical_three</x:v>
      </x:c>
      <x:c r="M2589" s="10" t="n">
        <x:v>1</x:v>
      </x:c>
      <x:c r="N2589" s="10" t="n">
        <x:v>0</x:v>
      </x:c>
      <x:c r="O2589" s="10" t="n">
        <x:v>0</x:v>
      </x:c>
      <x:c r="P2589" s="9" t="str">
        <x:f>'CaseReview'!U403</x:f>
        <x:v>FAIL</x:v>
      </x:c>
      <x:c r="Q2589" s="9" t="n">
        <x:f>IF(AND(T2589=1,G2589=P2589),1,0)</x:f>
        <x:v>1</x:v>
      </x:c>
      <x:c r="R2589" s="9" t="n">
        <x:f>IF(AND(T2589=1,G2589="PASS",P2589="FAIL"),1,0)</x:f>
        <x:v>0</x:v>
      </x:c>
      <x:c r="S2589" s="9" t="n">
        <x:f>IF(AND(T2589=1,G2589="FAIL",P2589="PASS"),1,0)</x:f>
        <x:v>0</x:v>
      </x:c>
      <x:c r="T2589" s="9" t="n">
        <x:v>1</x:v>
      </x:c>
      <x:c r="U2589" s="9" t="n">
        <x:v>14</x:v>
      </x:c>
      <x:c r="V2589" s="9" t="str">
        <x:v>MVP/SHACL_GENERATION_PIPELINE/experiments/LUNA_NO_SEMANTIC_VALIDATOR/RUN_01/runs/RUN-I2-050-20260901T100401237764Z/artifacts/attempt_01/candidate_shape.ttl</x:v>
      </x:c>
    </x:row>
    <x:row r="2590" ht="22" customHeight="1">
      <x:c r="A2590" s="10" t="str">
        <x:v>NO_SEMANTIC</x:v>
      </x:c>
      <x:c r="B2590" s="10" t="str">
        <x:v>I2-050</x:v>
      </x:c>
      <x:c r="C2590" s="10" t="str">
        <x:v>I2-050-I-F09</x:v>
      </x:c>
      <x:c r="D2590" s="10" t="str">
        <x:v>RUN_01</x:v>
      </x:c>
      <x:c r="E2590" s="10" t="str">
        <x:v>ORIGINAL_LEDGER</x:v>
      </x:c>
      <x:c r="F2590" s="10" t="str">
        <x:v>FAIL</x:v>
      </x:c>
      <x:c r="G2590" s="10" t="str">
        <x:v>FAIL</x:v>
      </x:c>
      <x:c r="H2590" s="10" t="str">
        <x:v>EXECUTED</x:v>
      </x:c>
      <x:c r="I2590" s="10" t="str">
        <x:v>PARSED</x:v>
      </x:c>
      <x:c r="J2590" s="10" t="str">
        <x:v>NO_SEMANTIC_VALIDATOR_DETERMINISTIC_PASS</x:v>
      </x:c>
      <x:c r="K2590" s="10" t="str">
        <x:v>4591123dc2637df3726511d8ea22148c3334800249f834bed24f163b44a19fbb</x:v>
      </x:c>
      <x:c r="L2590" s="10" t="str">
        <x:v>historical_three</x:v>
      </x:c>
      <x:c r="M2590" s="10" t="n">
        <x:v>1</x:v>
      </x:c>
      <x:c r="N2590" s="10" t="n">
        <x:v>0</x:v>
      </x:c>
      <x:c r="O2590" s="10" t="n">
        <x:v>0</x:v>
      </x:c>
      <x:c r="P2590" s="9" t="str">
        <x:f>'CaseReview'!U404</x:f>
        <x:v>FAIL</x:v>
      </x:c>
      <x:c r="Q2590" s="9" t="n">
        <x:f>IF(AND(T2590=1,G2590=P2590),1,0)</x:f>
        <x:v>1</x:v>
      </x:c>
      <x:c r="R2590" s="9" t="n">
        <x:f>IF(AND(T2590=1,G2590="PASS",P2590="FAIL"),1,0)</x:f>
        <x:v>0</x:v>
      </x:c>
      <x:c r="S2590" s="9" t="n">
        <x:f>IF(AND(T2590=1,G2590="FAIL",P2590="PASS"),1,0)</x:f>
        <x:v>0</x:v>
      </x:c>
      <x:c r="T2590" s="9" t="n">
        <x:v>1</x:v>
      </x:c>
      <x:c r="U2590" s="9" t="n">
        <x:v>14</x:v>
      </x:c>
      <x:c r="V2590" s="9" t="str">
        <x:v>MVP/SHACL_GENERATION_PIPELINE/experiments/LUNA_NO_SEMANTIC_VALIDATOR/RUN_01/runs/RUN-I2-050-20260901T100401237764Z/artifacts/attempt_01/candidate_shape.ttl</x:v>
      </x:c>
    </x:row>
    <x:row r="2591" ht="22" customHeight="1">
      <x:c r="A2591" s="10" t="str">
        <x:v>NO_SEMANTIC</x:v>
      </x:c>
      <x:c r="B2591" s="10" t="str">
        <x:v>I2-050</x:v>
      </x:c>
      <x:c r="C2591" s="10" t="str">
        <x:v>I2-050-I-F10</x:v>
      </x:c>
      <x:c r="D2591" s="10" t="str">
        <x:v>RUN_01</x:v>
      </x:c>
      <x:c r="E2591" s="10" t="str">
        <x:v>ORIGINAL_LEDGER</x:v>
      </x:c>
      <x:c r="F2591" s="10" t="str">
        <x:v>FAIL</x:v>
      </x:c>
      <x:c r="G2591" s="10" t="str">
        <x:v>FAIL</x:v>
      </x:c>
      <x:c r="H2591" s="10" t="str">
        <x:v>EXECUTED</x:v>
      </x:c>
      <x:c r="I2591" s="10" t="str">
        <x:v>PARSED</x:v>
      </x:c>
      <x:c r="J2591" s="10" t="str">
        <x:v>NO_SEMANTIC_VALIDATOR_DETERMINISTIC_PASS</x:v>
      </x:c>
      <x:c r="K2591" s="10" t="str">
        <x:v>4591123dc2637df3726511d8ea22148c3334800249f834bed24f163b44a19fbb</x:v>
      </x:c>
      <x:c r="L2591" s="10" t="str">
        <x:v>historical_three</x:v>
      </x:c>
      <x:c r="M2591" s="10" t="n">
        <x:v>1</x:v>
      </x:c>
      <x:c r="N2591" s="10" t="n">
        <x:v>0</x:v>
      </x:c>
      <x:c r="O2591" s="10" t="n">
        <x:v>0</x:v>
      </x:c>
      <x:c r="P2591" s="9" t="str">
        <x:f>'CaseReview'!U405</x:f>
        <x:v>FAIL</x:v>
      </x:c>
      <x:c r="Q2591" s="9" t="n">
        <x:f>IF(AND(T2591=1,G2591=P2591),1,0)</x:f>
        <x:v>1</x:v>
      </x:c>
      <x:c r="R2591" s="9" t="n">
        <x:f>IF(AND(T2591=1,G2591="PASS",P2591="FAIL"),1,0)</x:f>
        <x:v>0</x:v>
      </x:c>
      <x:c r="S2591" s="9" t="n">
        <x:f>IF(AND(T2591=1,G2591="FAIL",P2591="PASS"),1,0)</x:f>
        <x:v>0</x:v>
      </x:c>
      <x:c r="T2591" s="9" t="n">
        <x:v>1</x:v>
      </x:c>
      <x:c r="U2591" s="9" t="n">
        <x:v>14</x:v>
      </x:c>
      <x:c r="V2591" s="9" t="str">
        <x:v>MVP/SHACL_GENERATION_PIPELINE/experiments/LUNA_NO_SEMANTIC_VALIDATOR/RUN_01/runs/RUN-I2-050-20260901T100401237764Z/artifacts/attempt_01/candidate_shape.ttl</x:v>
      </x:c>
    </x:row>
    <x:row r="2592" ht="22" customHeight="1">
      <x:c r="A2592" s="10" t="str">
        <x:v>NO_SEMANTIC</x:v>
      </x:c>
      <x:c r="B2592" s="10" t="str">
        <x:v>I2-050</x:v>
      </x:c>
      <x:c r="C2592" s="10" t="str">
        <x:v>I2-050-I-F11</x:v>
      </x:c>
      <x:c r="D2592" s="10" t="str">
        <x:v>RUN_01</x:v>
      </x:c>
      <x:c r="E2592" s="10" t="str">
        <x:v>ORIGINAL_LEDGER</x:v>
      </x:c>
      <x:c r="F2592" s="10" t="str">
        <x:v>FAIL</x:v>
      </x:c>
      <x:c r="G2592" s="10" t="str">
        <x:v>FAIL</x:v>
      </x:c>
      <x:c r="H2592" s="10" t="str">
        <x:v>EXECUTED</x:v>
      </x:c>
      <x:c r="I2592" s="10" t="str">
        <x:v>PARSED</x:v>
      </x:c>
      <x:c r="J2592" s="10" t="str">
        <x:v>NO_SEMANTIC_VALIDATOR_DETERMINISTIC_PASS</x:v>
      </x:c>
      <x:c r="K2592" s="10" t="str">
        <x:v>4591123dc2637df3726511d8ea22148c3334800249f834bed24f163b44a19fbb</x:v>
      </x:c>
      <x:c r="L2592" s="10" t="str">
        <x:v>historical_three</x:v>
      </x:c>
      <x:c r="M2592" s="10" t="n">
        <x:v>1</x:v>
      </x:c>
      <x:c r="N2592" s="10" t="n">
        <x:v>0</x:v>
      </x:c>
      <x:c r="O2592" s="10" t="n">
        <x:v>0</x:v>
      </x:c>
      <x:c r="P2592" s="9" t="str">
        <x:f>'CaseReview'!U406</x:f>
        <x:v>FAIL</x:v>
      </x:c>
      <x:c r="Q2592" s="9" t="n">
        <x:f>IF(AND(T2592=1,G2592=P2592),1,0)</x:f>
        <x:v>1</x:v>
      </x:c>
      <x:c r="R2592" s="9" t="n">
        <x:f>IF(AND(T2592=1,G2592="PASS",P2592="FAIL"),1,0)</x:f>
        <x:v>0</x:v>
      </x:c>
      <x:c r="S2592" s="9" t="n">
        <x:f>IF(AND(T2592=1,G2592="FAIL",P2592="PASS"),1,0)</x:f>
        <x:v>0</x:v>
      </x:c>
      <x:c r="T2592" s="9" t="n">
        <x:v>1</x:v>
      </x:c>
      <x:c r="U2592" s="9" t="n">
        <x:v>14</x:v>
      </x:c>
      <x:c r="V2592" s="9" t="str">
        <x:v>MVP/SHACL_GENERATION_PIPELINE/experiments/LUNA_NO_SEMANTIC_VALIDATOR/RUN_01/runs/RUN-I2-050-20260901T100401237764Z/artifacts/attempt_01/candidate_shape.ttl</x:v>
      </x:c>
    </x:row>
    <x:row r="2593" ht="22" customHeight="1">
      <x:c r="A2593" s="10" t="str">
        <x:v>NO_SEMANTIC</x:v>
      </x:c>
      <x:c r="B2593" s="10" t="str">
        <x:v>I2-050</x:v>
      </x:c>
      <x:c r="C2593" s="10" t="str">
        <x:v>I2-050-I-F12</x:v>
      </x:c>
      <x:c r="D2593" s="10" t="str">
        <x:v>RUN_01</x:v>
      </x:c>
      <x:c r="E2593" s="10" t="str">
        <x:v>ORIGINAL_LEDGER</x:v>
      </x:c>
      <x:c r="F2593" s="10" t="str">
        <x:v>FAIL</x:v>
      </x:c>
      <x:c r="G2593" s="10" t="str">
        <x:v>FAIL</x:v>
      </x:c>
      <x:c r="H2593" s="10" t="str">
        <x:v>EXECUTED</x:v>
      </x:c>
      <x:c r="I2593" s="10" t="str">
        <x:v>PARSED</x:v>
      </x:c>
      <x:c r="J2593" s="10" t="str">
        <x:v>NO_SEMANTIC_VALIDATOR_DETERMINISTIC_PASS</x:v>
      </x:c>
      <x:c r="K2593" s="10" t="str">
        <x:v>4591123dc2637df3726511d8ea22148c3334800249f834bed24f163b44a19fbb</x:v>
      </x:c>
      <x:c r="L2593" s="10" t="str">
        <x:v>historical_three</x:v>
      </x:c>
      <x:c r="M2593" s="10" t="n">
        <x:v>1</x:v>
      </x:c>
      <x:c r="N2593" s="10" t="n">
        <x:v>0</x:v>
      </x:c>
      <x:c r="O2593" s="10" t="n">
        <x:v>0</x:v>
      </x:c>
      <x:c r="P2593" s="9" t="str">
        <x:f>'CaseReview'!U407</x:f>
        <x:v>FAIL</x:v>
      </x:c>
      <x:c r="Q2593" s="9" t="n">
        <x:f>IF(AND(T2593=1,G2593=P2593),1,0)</x:f>
        <x:v>1</x:v>
      </x:c>
      <x:c r="R2593" s="9" t="n">
        <x:f>IF(AND(T2593=1,G2593="PASS",P2593="FAIL"),1,0)</x:f>
        <x:v>0</x:v>
      </x:c>
      <x:c r="S2593" s="9" t="n">
        <x:f>IF(AND(T2593=1,G2593="FAIL",P2593="PASS"),1,0)</x:f>
        <x:v>0</x:v>
      </x:c>
      <x:c r="T2593" s="9" t="n">
        <x:v>1</x:v>
      </x:c>
      <x:c r="U2593" s="9" t="n">
        <x:v>14</x:v>
      </x:c>
      <x:c r="V2593" s="9" t="str">
        <x:v>MVP/SHACL_GENERATION_PIPELINE/experiments/LUNA_NO_SEMANTIC_VALIDATOR/RUN_01/runs/RUN-I2-050-20260901T100401237764Z/artifacts/attempt_01/candidate_shape.ttl</x:v>
      </x:c>
    </x:row>
    <x:row r="2594" ht="22" customHeight="1">
      <x:c r="A2594" s="10" t="str">
        <x:v>NO_SEMANTIC</x:v>
      </x:c>
      <x:c r="B2594" s="10" t="str">
        <x:v>I2-050</x:v>
      </x:c>
      <x:c r="C2594" s="10" t="str">
        <x:v>I2-050-I-P01</x:v>
      </x:c>
      <x:c r="D2594" s="10" t="str">
        <x:v>RUN_01</x:v>
      </x:c>
      <x:c r="E2594" s="10" t="str">
        <x:v>ORIGINAL_LEDGER</x:v>
      </x:c>
      <x:c r="F2594" s="10" t="str">
        <x:v>PASS</x:v>
      </x:c>
      <x:c r="G2594" s="10" t="str">
        <x:v>FAIL</x:v>
      </x:c>
      <x:c r="H2594" s="10" t="str">
        <x:v>EXECUTED</x:v>
      </x:c>
      <x:c r="I2594" s="10" t="str">
        <x:v>PARSED</x:v>
      </x:c>
      <x:c r="J2594" s="10" t="str">
        <x:v>NO_SEMANTIC_VALIDATOR_DETERMINISTIC_PASS</x:v>
      </x:c>
      <x:c r="K2594" s="10" t="str">
        <x:v>4591123dc2637df3726511d8ea22148c3334800249f834bed24f163b44a19fbb</x:v>
      </x:c>
      <x:c r="L2594" s="10" t="str">
        <x:v>historical_three</x:v>
      </x:c>
      <x:c r="M2594" s="10" t="n">
        <x:v>0</x:v>
      </x:c>
      <x:c r="N2594" s="10" t="n">
        <x:v>0</x:v>
      </x:c>
      <x:c r="O2594" s="10" t="n">
        <x:v>1</x:v>
      </x:c>
      <x:c r="P2594" s="9" t="str">
        <x:f>'CaseReview'!U408</x:f>
        <x:v>PASS</x:v>
      </x:c>
      <x:c r="Q2594" s="9" t="n">
        <x:f>IF(AND(T2594=1,G2594=P2594),1,0)</x:f>
        <x:v>0</x:v>
      </x:c>
      <x:c r="R2594" s="9" t="n">
        <x:f>IF(AND(T2594=1,G2594="PASS",P2594="FAIL"),1,0)</x:f>
        <x:v>0</x:v>
      </x:c>
      <x:c r="S2594" s="9" t="n">
        <x:f>IF(AND(T2594=1,G2594="FAIL",P2594="PASS"),1,0)</x:f>
        <x:v>1</x:v>
      </x:c>
      <x:c r="T2594" s="9" t="n">
        <x:v>1</x:v>
      </x:c>
      <x:c r="U2594" s="9" t="n">
        <x:v>14</x:v>
      </x:c>
      <x:c r="V2594" s="9" t="str">
        <x:v>MVP/SHACL_GENERATION_PIPELINE/experiments/LUNA_NO_SEMANTIC_VALIDATOR/RUN_01/runs/RUN-I2-050-20260901T100401237764Z/artifacts/attempt_01/candidate_shape.ttl</x:v>
      </x:c>
    </x:row>
    <x:row r="2595" ht="22" customHeight="1">
      <x:c r="A2595" s="10" t="str">
        <x:v>NO_SEMANTIC</x:v>
      </x:c>
      <x:c r="B2595" s="10" t="str">
        <x:v>I2-050</x:v>
      </x:c>
      <x:c r="C2595" s="10" t="str">
        <x:v>I2-050-I-P02</x:v>
      </x:c>
      <x:c r="D2595" s="10" t="str">
        <x:v>RUN_01</x:v>
      </x:c>
      <x:c r="E2595" s="10" t="str">
        <x:v>ORIGINAL_LEDGER</x:v>
      </x:c>
      <x:c r="F2595" s="10" t="str">
        <x:v>PASS</x:v>
      </x:c>
      <x:c r="G2595" s="10" t="str">
        <x:v>FAIL</x:v>
      </x:c>
      <x:c r="H2595" s="10" t="str">
        <x:v>EXECUTED</x:v>
      </x:c>
      <x:c r="I2595" s="10" t="str">
        <x:v>PARSED</x:v>
      </x:c>
      <x:c r="J2595" s="10" t="str">
        <x:v>NO_SEMANTIC_VALIDATOR_DETERMINISTIC_PASS</x:v>
      </x:c>
      <x:c r="K2595" s="10" t="str">
        <x:v>4591123dc2637df3726511d8ea22148c3334800249f834bed24f163b44a19fbb</x:v>
      </x:c>
      <x:c r="L2595" s="10" t="str">
        <x:v>historical_three</x:v>
      </x:c>
      <x:c r="M2595" s="10" t="n">
        <x:v>0</x:v>
      </x:c>
      <x:c r="N2595" s="10" t="n">
        <x:v>0</x:v>
      </x:c>
      <x:c r="O2595" s="10" t="n">
        <x:v>1</x:v>
      </x:c>
      <x:c r="P2595" s="9" t="str">
        <x:f>'CaseReview'!U409</x:f>
        <x:v>PASS</x:v>
      </x:c>
      <x:c r="Q2595" s="9" t="n">
        <x:f>IF(AND(T2595=1,G2595=P2595),1,0)</x:f>
        <x:v>0</x:v>
      </x:c>
      <x:c r="R2595" s="9" t="n">
        <x:f>IF(AND(T2595=1,G2595="PASS",P2595="FAIL"),1,0)</x:f>
        <x:v>0</x:v>
      </x:c>
      <x:c r="S2595" s="9" t="n">
        <x:f>IF(AND(T2595=1,G2595="FAIL",P2595="PASS"),1,0)</x:f>
        <x:v>1</x:v>
      </x:c>
      <x:c r="T2595" s="9" t="n">
        <x:v>1</x:v>
      </x:c>
      <x:c r="U2595" s="9" t="n">
        <x:v>14</x:v>
      </x:c>
      <x:c r="V2595" s="9" t="str">
        <x:v>MVP/SHACL_GENERATION_PIPELINE/experiments/LUNA_NO_SEMANTIC_VALIDATOR/RUN_01/runs/RUN-I2-050-20260901T100401237764Z/artifacts/attempt_01/candidate_shape.ttl</x:v>
      </x:c>
    </x:row>
    <x:row r="2596" ht="22" customHeight="1">
      <x:c r="A2596" s="10" t="str">
        <x:v>NO_SEMANTIC</x:v>
      </x:c>
      <x:c r="B2596" s="10" t="str">
        <x:v>I2-051</x:v>
      </x:c>
      <x:c r="C2596" s="10" t="str">
        <x:v>I2-051-I-F01</x:v>
      </x:c>
      <x:c r="D2596" s="10" t="str">
        <x:v>RUN_01</x:v>
      </x:c>
      <x:c r="E2596" s="10" t="str">
        <x:v>ORIGINAL_LEDGER</x:v>
      </x:c>
      <x:c r="F2596" s="10" t="str">
        <x:v>FAIL</x:v>
      </x:c>
      <x:c r="G2596" s="10" t="str">
        <x:v>NO_VERDICT</x:v>
      </x:c>
      <x:c r="H2596" s="10" t="str">
        <x:v>INFRASTRUCTURE_FAILURE</x:v>
      </x:c>
      <x:c r="I2596" s="10" t="str">
        <x:v>NOT_PARSED</x:v>
      </x:c>
      <x:c r="J2596" s="10" t="str">
        <x:v>SYNTAX_REPAIR_EXHAUSTED</x:v>
      </x:c>
      <x:c r="K2596" s="10" t="str"/>
      <x:c r="L2596" s="10" t="str">
        <x:v>historical_three</x:v>
      </x:c>
      <x:c r="M2596" s="10" t="n">
        <x:v>0</x:v>
      </x:c>
      <x:c r="N2596" s="10" t="n">
        <x:v>0</x:v>
      </x:c>
      <x:c r="O2596" s="10" t="n">
        <x:v>0</x:v>
      </x:c>
      <x:c r="P2596" s="9" t="str">
        <x:f>'CaseReview'!U410</x:f>
        <x:v>FAIL</x:v>
      </x:c>
      <x:c r="Q2596" s="9" t="n">
        <x:f>IF(AND(T2596=1,G2596=P2596),1,0)</x:f>
        <x:v>0</x:v>
      </x:c>
      <x:c r="R2596" s="9" t="n">
        <x:f>IF(AND(T2596=1,G2596="PASS",P2596="FAIL"),1,0)</x:f>
        <x:v>0</x:v>
      </x:c>
      <x:c r="S2596" s="9" t="n">
        <x:f>IF(AND(T2596=1,G2596="FAIL",P2596="PASS"),1,0)</x:f>
        <x:v>0</x:v>
      </x:c>
      <x:c r="T2596" s="9" t="n">
        <x:v>0</x:v>
      </x:c>
      <x:c r="U2596" s="9" t="n">
        <x:v>14</x:v>
      </x:c>
      <x:c r="V2596" s="9" t="str"/>
    </x:row>
    <x:row r="2597" ht="22" customHeight="1">
      <x:c r="A2597" s="10" t="str">
        <x:v>NO_SEMANTIC</x:v>
      </x:c>
      <x:c r="B2597" s="10" t="str">
        <x:v>I2-051</x:v>
      </x:c>
      <x:c r="C2597" s="10" t="str">
        <x:v>I2-051-I-F02</x:v>
      </x:c>
      <x:c r="D2597" s="10" t="str">
        <x:v>RUN_01</x:v>
      </x:c>
      <x:c r="E2597" s="10" t="str">
        <x:v>ORIGINAL_LEDGER</x:v>
      </x:c>
      <x:c r="F2597" s="10" t="str">
        <x:v>FAIL</x:v>
      </x:c>
      <x:c r="G2597" s="10" t="str">
        <x:v>NO_VERDICT</x:v>
      </x:c>
      <x:c r="H2597" s="10" t="str">
        <x:v>INFRASTRUCTURE_FAILURE</x:v>
      </x:c>
      <x:c r="I2597" s="10" t="str">
        <x:v>NOT_PARSED</x:v>
      </x:c>
      <x:c r="J2597" s="10" t="str">
        <x:v>SYNTAX_REPAIR_EXHAUSTED</x:v>
      </x:c>
      <x:c r="K2597" s="10" t="str"/>
      <x:c r="L2597" s="10" t="str">
        <x:v>historical_three</x:v>
      </x:c>
      <x:c r="M2597" s="10" t="n">
        <x:v>0</x:v>
      </x:c>
      <x:c r="N2597" s="10" t="n">
        <x:v>0</x:v>
      </x:c>
      <x:c r="O2597" s="10" t="n">
        <x:v>0</x:v>
      </x:c>
      <x:c r="P2597" s="9" t="str">
        <x:f>'CaseReview'!U411</x:f>
        <x:v>FAIL</x:v>
      </x:c>
      <x:c r="Q2597" s="9" t="n">
        <x:f>IF(AND(T2597=1,G2597=P2597),1,0)</x:f>
        <x:v>0</x:v>
      </x:c>
      <x:c r="R2597" s="9" t="n">
        <x:f>IF(AND(T2597=1,G2597="PASS",P2597="FAIL"),1,0)</x:f>
        <x:v>0</x:v>
      </x:c>
      <x:c r="S2597" s="9" t="n">
        <x:f>IF(AND(T2597=1,G2597="FAIL",P2597="PASS"),1,0)</x:f>
        <x:v>0</x:v>
      </x:c>
      <x:c r="T2597" s="9" t="n">
        <x:v>0</x:v>
      </x:c>
      <x:c r="U2597" s="9" t="n">
        <x:v>14</x:v>
      </x:c>
      <x:c r="V2597" s="9" t="str"/>
    </x:row>
    <x:row r="2598" ht="22" customHeight="1">
      <x:c r="A2598" s="10" t="str">
        <x:v>NO_SEMANTIC</x:v>
      </x:c>
      <x:c r="B2598" s="10" t="str">
        <x:v>I2-051</x:v>
      </x:c>
      <x:c r="C2598" s="10" t="str">
        <x:v>I2-051-I-F03</x:v>
      </x:c>
      <x:c r="D2598" s="10" t="str">
        <x:v>RUN_01</x:v>
      </x:c>
      <x:c r="E2598" s="10" t="str">
        <x:v>ORIGINAL_LEDGER</x:v>
      </x:c>
      <x:c r="F2598" s="10" t="str">
        <x:v>FAIL</x:v>
      </x:c>
      <x:c r="G2598" s="10" t="str">
        <x:v>NO_VERDICT</x:v>
      </x:c>
      <x:c r="H2598" s="10" t="str">
        <x:v>INFRASTRUCTURE_FAILURE</x:v>
      </x:c>
      <x:c r="I2598" s="10" t="str">
        <x:v>NOT_PARSED</x:v>
      </x:c>
      <x:c r="J2598" s="10" t="str">
        <x:v>SYNTAX_REPAIR_EXHAUSTED</x:v>
      </x:c>
      <x:c r="K2598" s="10" t="str"/>
      <x:c r="L2598" s="10" t="str">
        <x:v>historical_three</x:v>
      </x:c>
      <x:c r="M2598" s="10" t="n">
        <x:v>0</x:v>
      </x:c>
      <x:c r="N2598" s="10" t="n">
        <x:v>0</x:v>
      </x:c>
      <x:c r="O2598" s="10" t="n">
        <x:v>0</x:v>
      </x:c>
      <x:c r="P2598" s="9" t="str">
        <x:f>'CaseReview'!U412</x:f>
        <x:v>FAIL</x:v>
      </x:c>
      <x:c r="Q2598" s="9" t="n">
        <x:f>IF(AND(T2598=1,G2598=P2598),1,0)</x:f>
        <x:v>0</x:v>
      </x:c>
      <x:c r="R2598" s="9" t="n">
        <x:f>IF(AND(T2598=1,G2598="PASS",P2598="FAIL"),1,0)</x:f>
        <x:v>0</x:v>
      </x:c>
      <x:c r="S2598" s="9" t="n">
        <x:f>IF(AND(T2598=1,G2598="FAIL",P2598="PASS"),1,0)</x:f>
        <x:v>0</x:v>
      </x:c>
      <x:c r="T2598" s="9" t="n">
        <x:v>0</x:v>
      </x:c>
      <x:c r="U2598" s="9" t="n">
        <x:v>14</x:v>
      </x:c>
      <x:c r="V2598" s="9" t="str"/>
    </x:row>
    <x:row r="2599" ht="22" customHeight="1">
      <x:c r="A2599" s="10" t="str">
        <x:v>NO_SEMANTIC</x:v>
      </x:c>
      <x:c r="B2599" s="10" t="str">
        <x:v>I2-051</x:v>
      </x:c>
      <x:c r="C2599" s="10" t="str">
        <x:v>I2-051-I-F04</x:v>
      </x:c>
      <x:c r="D2599" s="10" t="str">
        <x:v>RUN_01</x:v>
      </x:c>
      <x:c r="E2599" s="10" t="str">
        <x:v>ORIGINAL_LEDGER</x:v>
      </x:c>
      <x:c r="F2599" s="10" t="str">
        <x:v>FAIL</x:v>
      </x:c>
      <x:c r="G2599" s="10" t="str">
        <x:v>NO_VERDICT</x:v>
      </x:c>
      <x:c r="H2599" s="10" t="str">
        <x:v>INFRASTRUCTURE_FAILURE</x:v>
      </x:c>
      <x:c r="I2599" s="10" t="str">
        <x:v>NOT_PARSED</x:v>
      </x:c>
      <x:c r="J2599" s="10" t="str">
        <x:v>SYNTAX_REPAIR_EXHAUSTED</x:v>
      </x:c>
      <x:c r="K2599" s="10" t="str"/>
      <x:c r="L2599" s="10" t="str">
        <x:v>historical_three</x:v>
      </x:c>
      <x:c r="M2599" s="10" t="n">
        <x:v>0</x:v>
      </x:c>
      <x:c r="N2599" s="10" t="n">
        <x:v>0</x:v>
      </x:c>
      <x:c r="O2599" s="10" t="n">
        <x:v>0</x:v>
      </x:c>
      <x:c r="P2599" s="9" t="str">
        <x:f>'CaseReview'!U413</x:f>
        <x:v>FAIL</x:v>
      </x:c>
      <x:c r="Q2599" s="9" t="n">
        <x:f>IF(AND(T2599=1,G2599=P2599),1,0)</x:f>
        <x:v>0</x:v>
      </x:c>
      <x:c r="R2599" s="9" t="n">
        <x:f>IF(AND(T2599=1,G2599="PASS",P2599="FAIL"),1,0)</x:f>
        <x:v>0</x:v>
      </x:c>
      <x:c r="S2599" s="9" t="n">
        <x:f>IF(AND(T2599=1,G2599="FAIL",P2599="PASS"),1,0)</x:f>
        <x:v>0</x:v>
      </x:c>
      <x:c r="T2599" s="9" t="n">
        <x:v>0</x:v>
      </x:c>
      <x:c r="U2599" s="9" t="n">
        <x:v>14</x:v>
      </x:c>
      <x:c r="V2599" s="9" t="str"/>
    </x:row>
    <x:row r="2600" ht="22" customHeight="1">
      <x:c r="A2600" s="10" t="str">
        <x:v>NO_SEMANTIC</x:v>
      </x:c>
      <x:c r="B2600" s="10" t="str">
        <x:v>I2-051</x:v>
      </x:c>
      <x:c r="C2600" s="10" t="str">
        <x:v>I2-051-I-F05</x:v>
      </x:c>
      <x:c r="D2600" s="10" t="str">
        <x:v>RUN_01</x:v>
      </x:c>
      <x:c r="E2600" s="10" t="str">
        <x:v>ORIGINAL_LEDGER</x:v>
      </x:c>
      <x:c r="F2600" s="10" t="str">
        <x:v>FAIL</x:v>
      </x:c>
      <x:c r="G2600" s="10" t="str">
        <x:v>NO_VERDICT</x:v>
      </x:c>
      <x:c r="H2600" s="10" t="str">
        <x:v>INFRASTRUCTURE_FAILURE</x:v>
      </x:c>
      <x:c r="I2600" s="10" t="str">
        <x:v>NOT_PARSED</x:v>
      </x:c>
      <x:c r="J2600" s="10" t="str">
        <x:v>SYNTAX_REPAIR_EXHAUSTED</x:v>
      </x:c>
      <x:c r="K2600" s="10" t="str"/>
      <x:c r="L2600" s="10" t="str">
        <x:v>historical_three</x:v>
      </x:c>
      <x:c r="M2600" s="10" t="n">
        <x:v>0</x:v>
      </x:c>
      <x:c r="N2600" s="10" t="n">
        <x:v>0</x:v>
      </x:c>
      <x:c r="O2600" s="10" t="n">
        <x:v>0</x:v>
      </x:c>
      <x:c r="P2600" s="9" t="str">
        <x:f>'CaseReview'!U414</x:f>
        <x:v>FAIL</x:v>
      </x:c>
      <x:c r="Q2600" s="9" t="n">
        <x:f>IF(AND(T2600=1,G2600=P2600),1,0)</x:f>
        <x:v>0</x:v>
      </x:c>
      <x:c r="R2600" s="9" t="n">
        <x:f>IF(AND(T2600=1,G2600="PASS",P2600="FAIL"),1,0)</x:f>
        <x:v>0</x:v>
      </x:c>
      <x:c r="S2600" s="9" t="n">
        <x:f>IF(AND(T2600=1,G2600="FAIL",P2600="PASS"),1,0)</x:f>
        <x:v>0</x:v>
      </x:c>
      <x:c r="T2600" s="9" t="n">
        <x:v>0</x:v>
      </x:c>
      <x:c r="U2600" s="9" t="n">
        <x:v>14</x:v>
      </x:c>
      <x:c r="V2600" s="9" t="str"/>
    </x:row>
    <x:row r="2601" ht="22" customHeight="1">
      <x:c r="A2601" s="10" t="str">
        <x:v>NO_SEMANTIC</x:v>
      </x:c>
      <x:c r="B2601" s="10" t="str">
        <x:v>I2-051</x:v>
      </x:c>
      <x:c r="C2601" s="10" t="str">
        <x:v>I2-051-I-F06</x:v>
      </x:c>
      <x:c r="D2601" s="10" t="str">
        <x:v>RUN_01</x:v>
      </x:c>
      <x:c r="E2601" s="10" t="str">
        <x:v>ORIGINAL_LEDGER</x:v>
      </x:c>
      <x:c r="F2601" s="10" t="str">
        <x:v>FAIL</x:v>
      </x:c>
      <x:c r="G2601" s="10" t="str">
        <x:v>NO_VERDICT</x:v>
      </x:c>
      <x:c r="H2601" s="10" t="str">
        <x:v>INFRASTRUCTURE_FAILURE</x:v>
      </x:c>
      <x:c r="I2601" s="10" t="str">
        <x:v>NOT_PARSED</x:v>
      </x:c>
      <x:c r="J2601" s="10" t="str">
        <x:v>SYNTAX_REPAIR_EXHAUSTED</x:v>
      </x:c>
      <x:c r="K2601" s="10" t="str"/>
      <x:c r="L2601" s="10" t="str">
        <x:v>historical_three</x:v>
      </x:c>
      <x:c r="M2601" s="10" t="n">
        <x:v>0</x:v>
      </x:c>
      <x:c r="N2601" s="10" t="n">
        <x:v>0</x:v>
      </x:c>
      <x:c r="O2601" s="10" t="n">
        <x:v>0</x:v>
      </x:c>
      <x:c r="P2601" s="9" t="str">
        <x:f>'CaseReview'!U415</x:f>
        <x:v>FAIL</x:v>
      </x:c>
      <x:c r="Q2601" s="9" t="n">
        <x:f>IF(AND(T2601=1,G2601=P2601),1,0)</x:f>
        <x:v>0</x:v>
      </x:c>
      <x:c r="R2601" s="9" t="n">
        <x:f>IF(AND(T2601=1,G2601="PASS",P2601="FAIL"),1,0)</x:f>
        <x:v>0</x:v>
      </x:c>
      <x:c r="S2601" s="9" t="n">
        <x:f>IF(AND(T2601=1,G2601="FAIL",P2601="PASS"),1,0)</x:f>
        <x:v>0</x:v>
      </x:c>
      <x:c r="T2601" s="9" t="n">
        <x:v>0</x:v>
      </x:c>
      <x:c r="U2601" s="9" t="n">
        <x:v>14</x:v>
      </x:c>
      <x:c r="V2601" s="9" t="str"/>
    </x:row>
    <x:row r="2602" ht="22" customHeight="1">
      <x:c r="A2602" s="10" t="str">
        <x:v>NO_SEMANTIC</x:v>
      </x:c>
      <x:c r="B2602" s="10" t="str">
        <x:v>I2-051</x:v>
      </x:c>
      <x:c r="C2602" s="10" t="str">
        <x:v>I2-051-I-F07</x:v>
      </x:c>
      <x:c r="D2602" s="10" t="str">
        <x:v>RUN_01</x:v>
      </x:c>
      <x:c r="E2602" s="10" t="str">
        <x:v>ORIGINAL_LEDGER</x:v>
      </x:c>
      <x:c r="F2602" s="10" t="str">
        <x:v>FAIL</x:v>
      </x:c>
      <x:c r="G2602" s="10" t="str">
        <x:v>NO_VERDICT</x:v>
      </x:c>
      <x:c r="H2602" s="10" t="str">
        <x:v>INFRASTRUCTURE_FAILURE</x:v>
      </x:c>
      <x:c r="I2602" s="10" t="str">
        <x:v>NOT_PARSED</x:v>
      </x:c>
      <x:c r="J2602" s="10" t="str">
        <x:v>SYNTAX_REPAIR_EXHAUSTED</x:v>
      </x:c>
      <x:c r="K2602" s="10" t="str"/>
      <x:c r="L2602" s="10" t="str">
        <x:v>historical_three</x:v>
      </x:c>
      <x:c r="M2602" s="10" t="n">
        <x:v>0</x:v>
      </x:c>
      <x:c r="N2602" s="10" t="n">
        <x:v>0</x:v>
      </x:c>
      <x:c r="O2602" s="10" t="n">
        <x:v>0</x:v>
      </x:c>
      <x:c r="P2602" s="9" t="str">
        <x:f>'CaseReview'!U416</x:f>
        <x:v>FAIL</x:v>
      </x:c>
      <x:c r="Q2602" s="9" t="n">
        <x:f>IF(AND(T2602=1,G2602=P2602),1,0)</x:f>
        <x:v>0</x:v>
      </x:c>
      <x:c r="R2602" s="9" t="n">
        <x:f>IF(AND(T2602=1,G2602="PASS",P2602="FAIL"),1,0)</x:f>
        <x:v>0</x:v>
      </x:c>
      <x:c r="S2602" s="9" t="n">
        <x:f>IF(AND(T2602=1,G2602="FAIL",P2602="PASS"),1,0)</x:f>
        <x:v>0</x:v>
      </x:c>
      <x:c r="T2602" s="9" t="n">
        <x:v>0</x:v>
      </x:c>
      <x:c r="U2602" s="9" t="n">
        <x:v>14</x:v>
      </x:c>
      <x:c r="V2602" s="9" t="str"/>
    </x:row>
    <x:row r="2603" ht="22" customHeight="1">
      <x:c r="A2603" s="10" t="str">
        <x:v>NO_SEMANTIC</x:v>
      </x:c>
      <x:c r="B2603" s="10" t="str">
        <x:v>I2-051</x:v>
      </x:c>
      <x:c r="C2603" s="10" t="str">
        <x:v>I2-051-I-F08</x:v>
      </x:c>
      <x:c r="D2603" s="10" t="str">
        <x:v>RUN_01</x:v>
      </x:c>
      <x:c r="E2603" s="10" t="str">
        <x:v>ORIGINAL_LEDGER</x:v>
      </x:c>
      <x:c r="F2603" s="10" t="str">
        <x:v>FAIL</x:v>
      </x:c>
      <x:c r="G2603" s="10" t="str">
        <x:v>NO_VERDICT</x:v>
      </x:c>
      <x:c r="H2603" s="10" t="str">
        <x:v>INFRASTRUCTURE_FAILURE</x:v>
      </x:c>
      <x:c r="I2603" s="10" t="str">
        <x:v>NOT_PARSED</x:v>
      </x:c>
      <x:c r="J2603" s="10" t="str">
        <x:v>SYNTAX_REPAIR_EXHAUSTED</x:v>
      </x:c>
      <x:c r="K2603" s="10" t="str"/>
      <x:c r="L2603" s="10" t="str">
        <x:v>historical_three</x:v>
      </x:c>
      <x:c r="M2603" s="10" t="n">
        <x:v>0</x:v>
      </x:c>
      <x:c r="N2603" s="10" t="n">
        <x:v>0</x:v>
      </x:c>
      <x:c r="O2603" s="10" t="n">
        <x:v>0</x:v>
      </x:c>
      <x:c r="P2603" s="9" t="str">
        <x:f>'CaseReview'!U417</x:f>
        <x:v>FAIL</x:v>
      </x:c>
      <x:c r="Q2603" s="9" t="n">
        <x:f>IF(AND(T2603=1,G2603=P2603),1,0)</x:f>
        <x:v>0</x:v>
      </x:c>
      <x:c r="R2603" s="9" t="n">
        <x:f>IF(AND(T2603=1,G2603="PASS",P2603="FAIL"),1,0)</x:f>
        <x:v>0</x:v>
      </x:c>
      <x:c r="S2603" s="9" t="n">
        <x:f>IF(AND(T2603=1,G2603="FAIL",P2603="PASS"),1,0)</x:f>
        <x:v>0</x:v>
      </x:c>
      <x:c r="T2603" s="9" t="n">
        <x:v>0</x:v>
      </x:c>
      <x:c r="U2603" s="9" t="n">
        <x:v>14</x:v>
      </x:c>
      <x:c r="V2603" s="9" t="str"/>
    </x:row>
    <x:row r="2604" ht="22" customHeight="1">
      <x:c r="A2604" s="10" t="str">
        <x:v>NO_SEMANTIC</x:v>
      </x:c>
      <x:c r="B2604" s="10" t="str">
        <x:v>I2-051</x:v>
      </x:c>
      <x:c r="C2604" s="10" t="str">
        <x:v>I2-051-I-F09</x:v>
      </x:c>
      <x:c r="D2604" s="10" t="str">
        <x:v>RUN_01</x:v>
      </x:c>
      <x:c r="E2604" s="10" t="str">
        <x:v>ORIGINAL_LEDGER</x:v>
      </x:c>
      <x:c r="F2604" s="10" t="str">
        <x:v>FAIL</x:v>
      </x:c>
      <x:c r="G2604" s="10" t="str">
        <x:v>NO_VERDICT</x:v>
      </x:c>
      <x:c r="H2604" s="10" t="str">
        <x:v>INFRASTRUCTURE_FAILURE</x:v>
      </x:c>
      <x:c r="I2604" s="10" t="str">
        <x:v>NOT_PARSED</x:v>
      </x:c>
      <x:c r="J2604" s="10" t="str">
        <x:v>SYNTAX_REPAIR_EXHAUSTED</x:v>
      </x:c>
      <x:c r="K2604" s="10" t="str"/>
      <x:c r="L2604" s="10" t="str">
        <x:v>historical_three</x:v>
      </x:c>
      <x:c r="M2604" s="10" t="n">
        <x:v>0</x:v>
      </x:c>
      <x:c r="N2604" s="10" t="n">
        <x:v>0</x:v>
      </x:c>
      <x:c r="O2604" s="10" t="n">
        <x:v>0</x:v>
      </x:c>
      <x:c r="P2604" s="9" t="str">
        <x:f>'CaseReview'!U418</x:f>
        <x:v>FAIL</x:v>
      </x:c>
      <x:c r="Q2604" s="9" t="n">
        <x:f>IF(AND(T2604=1,G2604=P2604),1,0)</x:f>
        <x:v>0</x:v>
      </x:c>
      <x:c r="R2604" s="9" t="n">
        <x:f>IF(AND(T2604=1,G2604="PASS",P2604="FAIL"),1,0)</x:f>
        <x:v>0</x:v>
      </x:c>
      <x:c r="S2604" s="9" t="n">
        <x:f>IF(AND(T2604=1,G2604="FAIL",P2604="PASS"),1,0)</x:f>
        <x:v>0</x:v>
      </x:c>
      <x:c r="T2604" s="9" t="n">
        <x:v>0</x:v>
      </x:c>
      <x:c r="U2604" s="9" t="n">
        <x:v>14</x:v>
      </x:c>
      <x:c r="V2604" s="9" t="str"/>
    </x:row>
    <x:row r="2605" ht="22" customHeight="1">
      <x:c r="A2605" s="10" t="str">
        <x:v>NO_SEMANTIC</x:v>
      </x:c>
      <x:c r="B2605" s="10" t="str">
        <x:v>I2-051</x:v>
      </x:c>
      <x:c r="C2605" s="10" t="str">
        <x:v>I2-051-I-P01</x:v>
      </x:c>
      <x:c r="D2605" s="10" t="str">
        <x:v>RUN_01</x:v>
      </x:c>
      <x:c r="E2605" s="10" t="str">
        <x:v>ORIGINAL_LEDGER</x:v>
      </x:c>
      <x:c r="F2605" s="10" t="str">
        <x:v>PASS</x:v>
      </x:c>
      <x:c r="G2605" s="10" t="str">
        <x:v>NO_VERDICT</x:v>
      </x:c>
      <x:c r="H2605" s="10" t="str">
        <x:v>INFRASTRUCTURE_FAILURE</x:v>
      </x:c>
      <x:c r="I2605" s="10" t="str">
        <x:v>NOT_PARSED</x:v>
      </x:c>
      <x:c r="J2605" s="10" t="str">
        <x:v>SYNTAX_REPAIR_EXHAUSTED</x:v>
      </x:c>
      <x:c r="K2605" s="10" t="str"/>
      <x:c r="L2605" s="10" t="str">
        <x:v>historical_three</x:v>
      </x:c>
      <x:c r="M2605" s="10" t="n">
        <x:v>0</x:v>
      </x:c>
      <x:c r="N2605" s="10" t="n">
        <x:v>0</x:v>
      </x:c>
      <x:c r="O2605" s="10" t="n">
        <x:v>0</x:v>
      </x:c>
      <x:c r="P2605" s="9" t="str">
        <x:f>'CaseReview'!U419</x:f>
        <x:v>PASS</x:v>
      </x:c>
      <x:c r="Q2605" s="9" t="n">
        <x:f>IF(AND(T2605=1,G2605=P2605),1,0)</x:f>
        <x:v>0</x:v>
      </x:c>
      <x:c r="R2605" s="9" t="n">
        <x:f>IF(AND(T2605=1,G2605="PASS",P2605="FAIL"),1,0)</x:f>
        <x:v>0</x:v>
      </x:c>
      <x:c r="S2605" s="9" t="n">
        <x:f>IF(AND(T2605=1,G2605="FAIL",P2605="PASS"),1,0)</x:f>
        <x:v>0</x:v>
      </x:c>
      <x:c r="T2605" s="9" t="n">
        <x:v>0</x:v>
      </x:c>
      <x:c r="U2605" s="9" t="n">
        <x:v>14</x:v>
      </x:c>
      <x:c r="V2605" s="9" t="str"/>
    </x:row>
    <x:row r="2606" ht="22" customHeight="1">
      <x:c r="A2606" s="10" t="str">
        <x:v>NO_SEMANTIC</x:v>
      </x:c>
      <x:c r="B2606" s="10" t="str">
        <x:v>I2-051</x:v>
      </x:c>
      <x:c r="C2606" s="10" t="str">
        <x:v>I2-051-I-P02</x:v>
      </x:c>
      <x:c r="D2606" s="10" t="str">
        <x:v>RUN_01</x:v>
      </x:c>
      <x:c r="E2606" s="10" t="str">
        <x:v>ORIGINAL_LEDGER</x:v>
      </x:c>
      <x:c r="F2606" s="10" t="str">
        <x:v>PASS</x:v>
      </x:c>
      <x:c r="G2606" s="10" t="str">
        <x:v>NO_VERDICT</x:v>
      </x:c>
      <x:c r="H2606" s="10" t="str">
        <x:v>INFRASTRUCTURE_FAILURE</x:v>
      </x:c>
      <x:c r="I2606" s="10" t="str">
        <x:v>NOT_PARSED</x:v>
      </x:c>
      <x:c r="J2606" s="10" t="str">
        <x:v>SYNTAX_REPAIR_EXHAUSTED</x:v>
      </x:c>
      <x:c r="K2606" s="10" t="str"/>
      <x:c r="L2606" s="10" t="str">
        <x:v>historical_three</x:v>
      </x:c>
      <x:c r="M2606" s="10" t="n">
        <x:v>0</x:v>
      </x:c>
      <x:c r="N2606" s="10" t="n">
        <x:v>0</x:v>
      </x:c>
      <x:c r="O2606" s="10" t="n">
        <x:v>0</x:v>
      </x:c>
      <x:c r="P2606" s="9" t="str">
        <x:f>'CaseReview'!U420</x:f>
        <x:v>PASS</x:v>
      </x:c>
      <x:c r="Q2606" s="9" t="n">
        <x:f>IF(AND(T2606=1,G2606=P2606),1,0)</x:f>
        <x:v>0</x:v>
      </x:c>
      <x:c r="R2606" s="9" t="n">
        <x:f>IF(AND(T2606=1,G2606="PASS",P2606="FAIL"),1,0)</x:f>
        <x:v>0</x:v>
      </x:c>
      <x:c r="S2606" s="9" t="n">
        <x:f>IF(AND(T2606=1,G2606="FAIL",P2606="PASS"),1,0)</x:f>
        <x:v>0</x:v>
      </x:c>
      <x:c r="T2606" s="9" t="n">
        <x:v>0</x:v>
      </x:c>
      <x:c r="U2606" s="9" t="n">
        <x:v>14</x:v>
      </x:c>
      <x:c r="V2606" s="9" t="str"/>
    </x:row>
    <x:row r="2607" ht="22" customHeight="1">
      <x:c r="A2607" s="10" t="str">
        <x:v>NO_SEMANTIC</x:v>
      </x:c>
      <x:c r="B2607" s="10" t="str">
        <x:v>I2-051</x:v>
      </x:c>
      <x:c r="C2607" s="10" t="str">
        <x:v>I2-051-I-P03</x:v>
      </x:c>
      <x:c r="D2607" s="10" t="str">
        <x:v>RUN_01</x:v>
      </x:c>
      <x:c r="E2607" s="10" t="str">
        <x:v>ORIGINAL_LEDGER</x:v>
      </x:c>
      <x:c r="F2607" s="10" t="str">
        <x:v>PASS</x:v>
      </x:c>
      <x:c r="G2607" s="10" t="str">
        <x:v>NO_VERDICT</x:v>
      </x:c>
      <x:c r="H2607" s="10" t="str">
        <x:v>INFRASTRUCTURE_FAILURE</x:v>
      </x:c>
      <x:c r="I2607" s="10" t="str">
        <x:v>NOT_PARSED</x:v>
      </x:c>
      <x:c r="J2607" s="10" t="str">
        <x:v>SYNTAX_REPAIR_EXHAUSTED</x:v>
      </x:c>
      <x:c r="K2607" s="10" t="str"/>
      <x:c r="L2607" s="10" t="str">
        <x:v>historical_three</x:v>
      </x:c>
      <x:c r="M2607" s="10" t="n">
        <x:v>0</x:v>
      </x:c>
      <x:c r="N2607" s="10" t="n">
        <x:v>0</x:v>
      </x:c>
      <x:c r="O2607" s="10" t="n">
        <x:v>0</x:v>
      </x:c>
      <x:c r="P2607" s="9" t="str">
        <x:f>'CaseReview'!U421</x:f>
        <x:v>PASS</x:v>
      </x:c>
      <x:c r="Q2607" s="9" t="n">
        <x:f>IF(AND(T2607=1,G2607=P2607),1,0)</x:f>
        <x:v>0</x:v>
      </x:c>
      <x:c r="R2607" s="9" t="n">
        <x:f>IF(AND(T2607=1,G2607="PASS",P2607="FAIL"),1,0)</x:f>
        <x:v>0</x:v>
      </x:c>
      <x:c r="S2607" s="9" t="n">
        <x:f>IF(AND(T2607=1,G2607="FAIL",P2607="PASS"),1,0)</x:f>
        <x:v>0</x:v>
      </x:c>
      <x:c r="T2607" s="9" t="n">
        <x:v>0</x:v>
      </x:c>
      <x:c r="U2607" s="9" t="n">
        <x:v>14</x:v>
      </x:c>
      <x:c r="V2607" s="9" t="str"/>
    </x:row>
    <x:row r="2608" ht="22" customHeight="1">
      <x:c r="A2608" s="10" t="str">
        <x:v>NO_SEMANTIC</x:v>
      </x:c>
      <x:c r="B2608" s="10" t="str">
        <x:v>I2-051</x:v>
      </x:c>
      <x:c r="C2608" s="10" t="str">
        <x:v>I2-051-I-P04</x:v>
      </x:c>
      <x:c r="D2608" s="10" t="str">
        <x:v>RUN_01</x:v>
      </x:c>
      <x:c r="E2608" s="10" t="str">
        <x:v>ORIGINAL_LEDGER</x:v>
      </x:c>
      <x:c r="F2608" s="10" t="str">
        <x:v>PASS</x:v>
      </x:c>
      <x:c r="G2608" s="10" t="str">
        <x:v>NO_VERDICT</x:v>
      </x:c>
      <x:c r="H2608" s="10" t="str">
        <x:v>INFRASTRUCTURE_FAILURE</x:v>
      </x:c>
      <x:c r="I2608" s="10" t="str">
        <x:v>NOT_PARSED</x:v>
      </x:c>
      <x:c r="J2608" s="10" t="str">
        <x:v>SYNTAX_REPAIR_EXHAUSTED</x:v>
      </x:c>
      <x:c r="K2608" s="10" t="str"/>
      <x:c r="L2608" s="10" t="str">
        <x:v>historical_three</x:v>
      </x:c>
      <x:c r="M2608" s="10" t="n">
        <x:v>0</x:v>
      </x:c>
      <x:c r="N2608" s="10" t="n">
        <x:v>0</x:v>
      </x:c>
      <x:c r="O2608" s="10" t="n">
        <x:v>0</x:v>
      </x:c>
      <x:c r="P2608" s="9" t="str">
        <x:f>'CaseReview'!U422</x:f>
        <x:v>PASS</x:v>
      </x:c>
      <x:c r="Q2608" s="9" t="n">
        <x:f>IF(AND(T2608=1,G2608=P2608),1,0)</x:f>
        <x:v>0</x:v>
      </x:c>
      <x:c r="R2608" s="9" t="n">
        <x:f>IF(AND(T2608=1,G2608="PASS",P2608="FAIL"),1,0)</x:f>
        <x:v>0</x:v>
      </x:c>
      <x:c r="S2608" s="9" t="n">
        <x:f>IF(AND(T2608=1,G2608="FAIL",P2608="PASS"),1,0)</x:f>
        <x:v>0</x:v>
      </x:c>
      <x:c r="T2608" s="9" t="n">
        <x:v>0</x:v>
      </x:c>
      <x:c r="U2608" s="9" t="n">
        <x:v>14</x:v>
      </x:c>
      <x:c r="V2608" s="9" t="str"/>
    </x:row>
    <x:row r="2609" ht="22" customHeight="1">
      <x:c r="A2609" s="10" t="str">
        <x:v>NO_SEMANTIC</x:v>
      </x:c>
      <x:c r="B2609" s="10" t="str">
        <x:v>I2-051</x:v>
      </x:c>
      <x:c r="C2609" s="10" t="str">
        <x:v>I2-051-I-P05</x:v>
      </x:c>
      <x:c r="D2609" s="10" t="str">
        <x:v>RUN_01</x:v>
      </x:c>
      <x:c r="E2609" s="10" t="str">
        <x:v>ORIGINAL_LEDGER</x:v>
      </x:c>
      <x:c r="F2609" s="10" t="str">
        <x:v>PASS</x:v>
      </x:c>
      <x:c r="G2609" s="10" t="str">
        <x:v>NO_VERDICT</x:v>
      </x:c>
      <x:c r="H2609" s="10" t="str">
        <x:v>INFRASTRUCTURE_FAILURE</x:v>
      </x:c>
      <x:c r="I2609" s="10" t="str">
        <x:v>NOT_PARSED</x:v>
      </x:c>
      <x:c r="J2609" s="10" t="str">
        <x:v>SYNTAX_REPAIR_EXHAUSTED</x:v>
      </x:c>
      <x:c r="K2609" s="10" t="str"/>
      <x:c r="L2609" s="10" t="str">
        <x:v>historical_three</x:v>
      </x:c>
      <x:c r="M2609" s="10" t="n">
        <x:v>0</x:v>
      </x:c>
      <x:c r="N2609" s="10" t="n">
        <x:v>0</x:v>
      </x:c>
      <x:c r="O2609" s="10" t="n">
        <x:v>0</x:v>
      </x:c>
      <x:c r="P2609" s="9" t="str">
        <x:f>'CaseReview'!U423</x:f>
        <x:v>PASS</x:v>
      </x:c>
      <x:c r="Q2609" s="9" t="n">
        <x:f>IF(AND(T2609=1,G2609=P2609),1,0)</x:f>
        <x:v>0</x:v>
      </x:c>
      <x:c r="R2609" s="9" t="n">
        <x:f>IF(AND(T2609=1,G2609="PASS",P2609="FAIL"),1,0)</x:f>
        <x:v>0</x:v>
      </x:c>
      <x:c r="S2609" s="9" t="n">
        <x:f>IF(AND(T2609=1,G2609="FAIL",P2609="PASS"),1,0)</x:f>
        <x:v>0</x:v>
      </x:c>
      <x:c r="T2609" s="9" t="n">
        <x:v>0</x:v>
      </x:c>
      <x:c r="U2609" s="9" t="n">
        <x:v>14</x:v>
      </x:c>
      <x:c r="V2609" s="9" t="str"/>
    </x:row>
    <x:row r="2610" ht="22" customHeight="1">
      <x:c r="A2610" s="10" t="str">
        <x:v>NO_SEMANTIC</x:v>
      </x:c>
      <x:c r="B2610" s="10" t="str">
        <x:v>I2-052</x:v>
      </x:c>
      <x:c r="C2610" s="10" t="str">
        <x:v>I2-052-I-F01</x:v>
      </x:c>
      <x:c r="D2610" s="10" t="str">
        <x:v>RUN_01</x:v>
      </x:c>
      <x:c r="E2610" s="10" t="str">
        <x:v>ORIGINAL_LEDGER</x:v>
      </x:c>
      <x:c r="F2610" s="10" t="str">
        <x:v>FAIL</x:v>
      </x:c>
      <x:c r="G2610" s="10" t="str">
        <x:v>NO_VERDICT</x:v>
      </x:c>
      <x:c r="H2610" s="10" t="str">
        <x:v>INFRASTRUCTURE_FAILURE</x:v>
      </x:c>
      <x:c r="I2610" s="10" t="str">
        <x:v>NOT_PARSED</x:v>
      </x:c>
      <x:c r="J2610" s="10" t="str">
        <x:v>NO_SEMANTIC_VALIDATOR_DETERMINISTIC_FAIL</x:v>
      </x:c>
      <x:c r="K2610" s="10" t="str">
        <x:v>5c96f305546fae7a816649879284acb125a08cdd448c42f23cc4dd8838c443e0</x:v>
      </x:c>
      <x:c r="L2610" s="10" t="str">
        <x:v>historical_three</x:v>
      </x:c>
      <x:c r="M2610" s="10" t="n">
        <x:v>0</x:v>
      </x:c>
      <x:c r="N2610" s="10" t="n">
        <x:v>0</x:v>
      </x:c>
      <x:c r="O2610" s="10" t="n">
        <x:v>0</x:v>
      </x:c>
      <x:c r="P2610" s="9" t="str">
        <x:f>'CaseReview'!U424</x:f>
        <x:v>FAIL</x:v>
      </x:c>
      <x:c r="Q2610" s="9" t="n">
        <x:f>IF(AND(T2610=1,G2610=P2610),1,0)</x:f>
        <x:v>0</x:v>
      </x:c>
      <x:c r="R2610" s="9" t="n">
        <x:f>IF(AND(T2610=1,G2610="PASS",P2610="FAIL"),1,0)</x:f>
        <x:v>0</x:v>
      </x:c>
      <x:c r="S2610" s="9" t="n">
        <x:f>IF(AND(T2610=1,G2610="FAIL",P2610="PASS"),1,0)</x:f>
        <x:v>0</x:v>
      </x:c>
      <x:c r="T2610" s="9" t="n">
        <x:v>0</x:v>
      </x:c>
      <x:c r="U2610" s="9" t="n">
        <x:v>12</x:v>
      </x:c>
      <x:c r="V2610" s="9" t="str">
        <x:v>MVP/SHACL_GENERATION_PIPELINE/experiments/LUNA_NO_SEMANTIC_VALIDATOR/RUN_01/runs/RUN-I2-052-20260901T100522077839Z/artifacts/attempt_01/candidate_shape.ttl</x:v>
      </x:c>
    </x:row>
    <x:row r="2611" ht="22" customHeight="1">
      <x:c r="A2611" s="10" t="str">
        <x:v>NO_SEMANTIC</x:v>
      </x:c>
      <x:c r="B2611" s="10" t="str">
        <x:v>I2-052</x:v>
      </x:c>
      <x:c r="C2611" s="10" t="str">
        <x:v>I2-052-I-F02</x:v>
      </x:c>
      <x:c r="D2611" s="10" t="str">
        <x:v>RUN_01</x:v>
      </x:c>
      <x:c r="E2611" s="10" t="str">
        <x:v>ORIGINAL_LEDGER</x:v>
      </x:c>
      <x:c r="F2611" s="10" t="str">
        <x:v>FAIL</x:v>
      </x:c>
      <x:c r="G2611" s="10" t="str">
        <x:v>NO_VERDICT</x:v>
      </x:c>
      <x:c r="H2611" s="10" t="str">
        <x:v>INFRASTRUCTURE_FAILURE</x:v>
      </x:c>
      <x:c r="I2611" s="10" t="str">
        <x:v>NOT_PARSED</x:v>
      </x:c>
      <x:c r="J2611" s="10" t="str">
        <x:v>NO_SEMANTIC_VALIDATOR_DETERMINISTIC_FAIL</x:v>
      </x:c>
      <x:c r="K2611" s="10" t="str">
        <x:v>5c96f305546fae7a816649879284acb125a08cdd448c42f23cc4dd8838c443e0</x:v>
      </x:c>
      <x:c r="L2611" s="10" t="str">
        <x:v>historical_three</x:v>
      </x:c>
      <x:c r="M2611" s="10" t="n">
        <x:v>0</x:v>
      </x:c>
      <x:c r="N2611" s="10" t="n">
        <x:v>0</x:v>
      </x:c>
      <x:c r="O2611" s="10" t="n">
        <x:v>0</x:v>
      </x:c>
      <x:c r="P2611" s="9" t="str">
        <x:f>'CaseReview'!U425</x:f>
        <x:v>FAIL</x:v>
      </x:c>
      <x:c r="Q2611" s="9" t="n">
        <x:f>IF(AND(T2611=1,G2611=P2611),1,0)</x:f>
        <x:v>0</x:v>
      </x:c>
      <x:c r="R2611" s="9" t="n">
        <x:f>IF(AND(T2611=1,G2611="PASS",P2611="FAIL"),1,0)</x:f>
        <x:v>0</x:v>
      </x:c>
      <x:c r="S2611" s="9" t="n">
        <x:f>IF(AND(T2611=1,G2611="FAIL",P2611="PASS"),1,0)</x:f>
        <x:v>0</x:v>
      </x:c>
      <x:c r="T2611" s="9" t="n">
        <x:v>0</x:v>
      </x:c>
      <x:c r="U2611" s="9" t="n">
        <x:v>12</x:v>
      </x:c>
      <x:c r="V2611" s="9" t="str">
        <x:v>MVP/SHACL_GENERATION_PIPELINE/experiments/LUNA_NO_SEMANTIC_VALIDATOR/RUN_01/runs/RUN-I2-052-20260901T100522077839Z/artifacts/attempt_01/candidate_shape.ttl</x:v>
      </x:c>
    </x:row>
    <x:row r="2612" ht="22" customHeight="1">
      <x:c r="A2612" s="10" t="str">
        <x:v>NO_SEMANTIC</x:v>
      </x:c>
      <x:c r="B2612" s="10" t="str">
        <x:v>I2-052</x:v>
      </x:c>
      <x:c r="C2612" s="10" t="str">
        <x:v>I2-052-I-F03</x:v>
      </x:c>
      <x:c r="D2612" s="10" t="str">
        <x:v>RUN_01</x:v>
      </x:c>
      <x:c r="E2612" s="10" t="str">
        <x:v>ORIGINAL_LEDGER</x:v>
      </x:c>
      <x:c r="F2612" s="10" t="str">
        <x:v>FAIL</x:v>
      </x:c>
      <x:c r="G2612" s="10" t="str">
        <x:v>NO_VERDICT</x:v>
      </x:c>
      <x:c r="H2612" s="10" t="str">
        <x:v>INFRASTRUCTURE_FAILURE</x:v>
      </x:c>
      <x:c r="I2612" s="10" t="str">
        <x:v>NOT_PARSED</x:v>
      </x:c>
      <x:c r="J2612" s="10" t="str">
        <x:v>NO_SEMANTIC_VALIDATOR_DETERMINISTIC_FAIL</x:v>
      </x:c>
      <x:c r="K2612" s="10" t="str">
        <x:v>5c96f305546fae7a816649879284acb125a08cdd448c42f23cc4dd8838c443e0</x:v>
      </x:c>
      <x:c r="L2612" s="10" t="str">
        <x:v>historical_three</x:v>
      </x:c>
      <x:c r="M2612" s="10" t="n">
        <x:v>0</x:v>
      </x:c>
      <x:c r="N2612" s="10" t="n">
        <x:v>0</x:v>
      </x:c>
      <x:c r="O2612" s="10" t="n">
        <x:v>0</x:v>
      </x:c>
      <x:c r="P2612" s="9" t="str">
        <x:f>'CaseReview'!U426</x:f>
        <x:v>FAIL</x:v>
      </x:c>
      <x:c r="Q2612" s="9" t="n">
        <x:f>IF(AND(T2612=1,G2612=P2612),1,0)</x:f>
        <x:v>0</x:v>
      </x:c>
      <x:c r="R2612" s="9" t="n">
        <x:f>IF(AND(T2612=1,G2612="PASS",P2612="FAIL"),1,0)</x:f>
        <x:v>0</x:v>
      </x:c>
      <x:c r="S2612" s="9" t="n">
        <x:f>IF(AND(T2612=1,G2612="FAIL",P2612="PASS"),1,0)</x:f>
        <x:v>0</x:v>
      </x:c>
      <x:c r="T2612" s="9" t="n">
        <x:v>0</x:v>
      </x:c>
      <x:c r="U2612" s="9" t="n">
        <x:v>12</x:v>
      </x:c>
      <x:c r="V2612" s="9" t="str">
        <x:v>MVP/SHACL_GENERATION_PIPELINE/experiments/LUNA_NO_SEMANTIC_VALIDATOR/RUN_01/runs/RUN-I2-052-20260901T100522077839Z/artifacts/attempt_01/candidate_shape.ttl</x:v>
      </x:c>
    </x:row>
    <x:row r="2613" ht="22" customHeight="1">
      <x:c r="A2613" s="10" t="str">
        <x:v>NO_SEMANTIC</x:v>
      </x:c>
      <x:c r="B2613" s="10" t="str">
        <x:v>I2-052</x:v>
      </x:c>
      <x:c r="C2613" s="10" t="str">
        <x:v>I2-052-I-F04</x:v>
      </x:c>
      <x:c r="D2613" s="10" t="str">
        <x:v>RUN_01</x:v>
      </x:c>
      <x:c r="E2613" s="10" t="str">
        <x:v>ORIGINAL_LEDGER</x:v>
      </x:c>
      <x:c r="F2613" s="10" t="str">
        <x:v>FAIL</x:v>
      </x:c>
      <x:c r="G2613" s="10" t="str">
        <x:v>NO_VERDICT</x:v>
      </x:c>
      <x:c r="H2613" s="10" t="str">
        <x:v>INFRASTRUCTURE_FAILURE</x:v>
      </x:c>
      <x:c r="I2613" s="10" t="str">
        <x:v>NOT_PARSED</x:v>
      </x:c>
      <x:c r="J2613" s="10" t="str">
        <x:v>NO_SEMANTIC_VALIDATOR_DETERMINISTIC_FAIL</x:v>
      </x:c>
      <x:c r="K2613" s="10" t="str">
        <x:v>5c96f305546fae7a816649879284acb125a08cdd448c42f23cc4dd8838c443e0</x:v>
      </x:c>
      <x:c r="L2613" s="10" t="str">
        <x:v>historical_three</x:v>
      </x:c>
      <x:c r="M2613" s="10" t="n">
        <x:v>0</x:v>
      </x:c>
      <x:c r="N2613" s="10" t="n">
        <x:v>0</x:v>
      </x:c>
      <x:c r="O2613" s="10" t="n">
        <x:v>0</x:v>
      </x:c>
      <x:c r="P2613" s="9" t="str">
        <x:f>'CaseReview'!U427</x:f>
        <x:v>FAIL</x:v>
      </x:c>
      <x:c r="Q2613" s="9" t="n">
        <x:f>IF(AND(T2613=1,G2613=P2613),1,0)</x:f>
        <x:v>0</x:v>
      </x:c>
      <x:c r="R2613" s="9" t="n">
        <x:f>IF(AND(T2613=1,G2613="PASS",P2613="FAIL"),1,0)</x:f>
        <x:v>0</x:v>
      </x:c>
      <x:c r="S2613" s="9" t="n">
        <x:f>IF(AND(T2613=1,G2613="FAIL",P2613="PASS"),1,0)</x:f>
        <x:v>0</x:v>
      </x:c>
      <x:c r="T2613" s="9" t="n">
        <x:v>0</x:v>
      </x:c>
      <x:c r="U2613" s="9" t="n">
        <x:v>12</x:v>
      </x:c>
      <x:c r="V2613" s="9" t="str">
        <x:v>MVP/SHACL_GENERATION_PIPELINE/experiments/LUNA_NO_SEMANTIC_VALIDATOR/RUN_01/runs/RUN-I2-052-20260901T100522077839Z/artifacts/attempt_01/candidate_shape.ttl</x:v>
      </x:c>
    </x:row>
    <x:row r="2614" ht="22" customHeight="1">
      <x:c r="A2614" s="10" t="str">
        <x:v>NO_SEMANTIC</x:v>
      </x:c>
      <x:c r="B2614" s="10" t="str">
        <x:v>I2-052</x:v>
      </x:c>
      <x:c r="C2614" s="10" t="str">
        <x:v>I2-052-I-F05</x:v>
      </x:c>
      <x:c r="D2614" s="10" t="str">
        <x:v>RUN_01</x:v>
      </x:c>
      <x:c r="E2614" s="10" t="str">
        <x:v>ORIGINAL_LEDGER</x:v>
      </x:c>
      <x:c r="F2614" s="10" t="str">
        <x:v>FAIL</x:v>
      </x:c>
      <x:c r="G2614" s="10" t="str">
        <x:v>NO_VERDICT</x:v>
      </x:c>
      <x:c r="H2614" s="10" t="str">
        <x:v>INFRASTRUCTURE_FAILURE</x:v>
      </x:c>
      <x:c r="I2614" s="10" t="str">
        <x:v>NOT_PARSED</x:v>
      </x:c>
      <x:c r="J2614" s="10" t="str">
        <x:v>NO_SEMANTIC_VALIDATOR_DETERMINISTIC_FAIL</x:v>
      </x:c>
      <x:c r="K2614" s="10" t="str">
        <x:v>5c96f305546fae7a816649879284acb125a08cdd448c42f23cc4dd8838c443e0</x:v>
      </x:c>
      <x:c r="L2614" s="10" t="str">
        <x:v>historical_three</x:v>
      </x:c>
      <x:c r="M2614" s="10" t="n">
        <x:v>0</x:v>
      </x:c>
      <x:c r="N2614" s="10" t="n">
        <x:v>0</x:v>
      </x:c>
      <x:c r="O2614" s="10" t="n">
        <x:v>0</x:v>
      </x:c>
      <x:c r="P2614" s="9" t="str">
        <x:f>'CaseReview'!U428</x:f>
        <x:v>FAIL</x:v>
      </x:c>
      <x:c r="Q2614" s="9" t="n">
        <x:f>IF(AND(T2614=1,G2614=P2614),1,0)</x:f>
        <x:v>0</x:v>
      </x:c>
      <x:c r="R2614" s="9" t="n">
        <x:f>IF(AND(T2614=1,G2614="PASS",P2614="FAIL"),1,0)</x:f>
        <x:v>0</x:v>
      </x:c>
      <x:c r="S2614" s="9" t="n">
        <x:f>IF(AND(T2614=1,G2614="FAIL",P2614="PASS"),1,0)</x:f>
        <x:v>0</x:v>
      </x:c>
      <x:c r="T2614" s="9" t="n">
        <x:v>0</x:v>
      </x:c>
      <x:c r="U2614" s="9" t="n">
        <x:v>12</x:v>
      </x:c>
      <x:c r="V2614" s="9" t="str">
        <x:v>MVP/SHACL_GENERATION_PIPELINE/experiments/LUNA_NO_SEMANTIC_VALIDATOR/RUN_01/runs/RUN-I2-052-20260901T100522077839Z/artifacts/attempt_01/candidate_shape.ttl</x:v>
      </x:c>
    </x:row>
    <x:row r="2615" ht="22" customHeight="1">
      <x:c r="A2615" s="10" t="str">
        <x:v>NO_SEMANTIC</x:v>
      </x:c>
      <x:c r="B2615" s="10" t="str">
        <x:v>I2-052</x:v>
      </x:c>
      <x:c r="C2615" s="10" t="str">
        <x:v>I2-052-I-F06</x:v>
      </x:c>
      <x:c r="D2615" s="10" t="str">
        <x:v>RUN_01</x:v>
      </x:c>
      <x:c r="E2615" s="10" t="str">
        <x:v>ORIGINAL_LEDGER</x:v>
      </x:c>
      <x:c r="F2615" s="10" t="str">
        <x:v>FAIL</x:v>
      </x:c>
      <x:c r="G2615" s="10" t="str">
        <x:v>NO_VERDICT</x:v>
      </x:c>
      <x:c r="H2615" s="10" t="str">
        <x:v>INFRASTRUCTURE_FAILURE</x:v>
      </x:c>
      <x:c r="I2615" s="10" t="str">
        <x:v>NOT_PARSED</x:v>
      </x:c>
      <x:c r="J2615" s="10" t="str">
        <x:v>NO_SEMANTIC_VALIDATOR_DETERMINISTIC_FAIL</x:v>
      </x:c>
      <x:c r="K2615" s="10" t="str">
        <x:v>5c96f305546fae7a816649879284acb125a08cdd448c42f23cc4dd8838c443e0</x:v>
      </x:c>
      <x:c r="L2615" s="10" t="str">
        <x:v>historical_three</x:v>
      </x:c>
      <x:c r="M2615" s="10" t="n">
        <x:v>0</x:v>
      </x:c>
      <x:c r="N2615" s="10" t="n">
        <x:v>0</x:v>
      </x:c>
      <x:c r="O2615" s="10" t="n">
        <x:v>0</x:v>
      </x:c>
      <x:c r="P2615" s="9" t="str">
        <x:f>'CaseReview'!U429</x:f>
        <x:v>FAIL</x:v>
      </x:c>
      <x:c r="Q2615" s="9" t="n">
        <x:f>IF(AND(T2615=1,G2615=P2615),1,0)</x:f>
        <x:v>0</x:v>
      </x:c>
      <x:c r="R2615" s="9" t="n">
        <x:f>IF(AND(T2615=1,G2615="PASS",P2615="FAIL"),1,0)</x:f>
        <x:v>0</x:v>
      </x:c>
      <x:c r="S2615" s="9" t="n">
        <x:f>IF(AND(T2615=1,G2615="FAIL",P2615="PASS"),1,0)</x:f>
        <x:v>0</x:v>
      </x:c>
      <x:c r="T2615" s="9" t="n">
        <x:v>0</x:v>
      </x:c>
      <x:c r="U2615" s="9" t="n">
        <x:v>12</x:v>
      </x:c>
      <x:c r="V2615" s="9" t="str">
        <x:v>MVP/SHACL_GENERATION_PIPELINE/experiments/LUNA_NO_SEMANTIC_VALIDATOR/RUN_01/runs/RUN-I2-052-20260901T100522077839Z/artifacts/attempt_01/candidate_shape.ttl</x:v>
      </x:c>
    </x:row>
    <x:row r="2616" ht="22" customHeight="1">
      <x:c r="A2616" s="10" t="str">
        <x:v>NO_SEMANTIC</x:v>
      </x:c>
      <x:c r="B2616" s="10" t="str">
        <x:v>I2-052</x:v>
      </x:c>
      <x:c r="C2616" s="10" t="str">
        <x:v>I2-052-I-F07</x:v>
      </x:c>
      <x:c r="D2616" s="10" t="str">
        <x:v>RUN_01</x:v>
      </x:c>
      <x:c r="E2616" s="10" t="str">
        <x:v>ORIGINAL_LEDGER</x:v>
      </x:c>
      <x:c r="F2616" s="10" t="str">
        <x:v>FAIL</x:v>
      </x:c>
      <x:c r="G2616" s="10" t="str">
        <x:v>NO_VERDICT</x:v>
      </x:c>
      <x:c r="H2616" s="10" t="str">
        <x:v>INFRASTRUCTURE_FAILURE</x:v>
      </x:c>
      <x:c r="I2616" s="10" t="str">
        <x:v>NOT_PARSED</x:v>
      </x:c>
      <x:c r="J2616" s="10" t="str">
        <x:v>NO_SEMANTIC_VALIDATOR_DETERMINISTIC_FAIL</x:v>
      </x:c>
      <x:c r="K2616" s="10" t="str">
        <x:v>5c96f305546fae7a816649879284acb125a08cdd448c42f23cc4dd8838c443e0</x:v>
      </x:c>
      <x:c r="L2616" s="10" t="str">
        <x:v>historical_three</x:v>
      </x:c>
      <x:c r="M2616" s="10" t="n">
        <x:v>0</x:v>
      </x:c>
      <x:c r="N2616" s="10" t="n">
        <x:v>0</x:v>
      </x:c>
      <x:c r="O2616" s="10" t="n">
        <x:v>0</x:v>
      </x:c>
      <x:c r="P2616" s="9" t="str">
        <x:f>'CaseReview'!U430</x:f>
        <x:v>FAIL</x:v>
      </x:c>
      <x:c r="Q2616" s="9" t="n">
        <x:f>IF(AND(T2616=1,G2616=P2616),1,0)</x:f>
        <x:v>0</x:v>
      </x:c>
      <x:c r="R2616" s="9" t="n">
        <x:f>IF(AND(T2616=1,G2616="PASS",P2616="FAIL"),1,0)</x:f>
        <x:v>0</x:v>
      </x:c>
      <x:c r="S2616" s="9" t="n">
        <x:f>IF(AND(T2616=1,G2616="FAIL",P2616="PASS"),1,0)</x:f>
        <x:v>0</x:v>
      </x:c>
      <x:c r="T2616" s="9" t="n">
        <x:v>0</x:v>
      </x:c>
      <x:c r="U2616" s="9" t="n">
        <x:v>12</x:v>
      </x:c>
      <x:c r="V2616" s="9" t="str">
        <x:v>MVP/SHACL_GENERATION_PIPELINE/experiments/LUNA_NO_SEMANTIC_VALIDATOR/RUN_01/runs/RUN-I2-052-20260901T100522077839Z/artifacts/attempt_01/candidate_shape.ttl</x:v>
      </x:c>
    </x:row>
    <x:row r="2617" ht="22" customHeight="1">
      <x:c r="A2617" s="10" t="str">
        <x:v>NO_SEMANTIC</x:v>
      </x:c>
      <x:c r="B2617" s="10" t="str">
        <x:v>I2-052</x:v>
      </x:c>
      <x:c r="C2617" s="10" t="str">
        <x:v>I2-052-I-F08</x:v>
      </x:c>
      <x:c r="D2617" s="10" t="str">
        <x:v>RUN_01</x:v>
      </x:c>
      <x:c r="E2617" s="10" t="str">
        <x:v>ORIGINAL_LEDGER</x:v>
      </x:c>
      <x:c r="F2617" s="10" t="str">
        <x:v>FAIL</x:v>
      </x:c>
      <x:c r="G2617" s="10" t="str">
        <x:v>NO_VERDICT</x:v>
      </x:c>
      <x:c r="H2617" s="10" t="str">
        <x:v>INFRASTRUCTURE_FAILURE</x:v>
      </x:c>
      <x:c r="I2617" s="10" t="str">
        <x:v>NOT_PARSED</x:v>
      </x:c>
      <x:c r="J2617" s="10" t="str">
        <x:v>NO_SEMANTIC_VALIDATOR_DETERMINISTIC_FAIL</x:v>
      </x:c>
      <x:c r="K2617" s="10" t="str">
        <x:v>5c96f305546fae7a816649879284acb125a08cdd448c42f23cc4dd8838c443e0</x:v>
      </x:c>
      <x:c r="L2617" s="10" t="str">
        <x:v>historical_three</x:v>
      </x:c>
      <x:c r="M2617" s="10" t="n">
        <x:v>0</x:v>
      </x:c>
      <x:c r="N2617" s="10" t="n">
        <x:v>0</x:v>
      </x:c>
      <x:c r="O2617" s="10" t="n">
        <x:v>0</x:v>
      </x:c>
      <x:c r="P2617" s="9" t="str">
        <x:f>'CaseReview'!U431</x:f>
        <x:v>FAIL</x:v>
      </x:c>
      <x:c r="Q2617" s="9" t="n">
        <x:f>IF(AND(T2617=1,G2617=P2617),1,0)</x:f>
        <x:v>0</x:v>
      </x:c>
      <x:c r="R2617" s="9" t="n">
        <x:f>IF(AND(T2617=1,G2617="PASS",P2617="FAIL"),1,0)</x:f>
        <x:v>0</x:v>
      </x:c>
      <x:c r="S2617" s="9" t="n">
        <x:f>IF(AND(T2617=1,G2617="FAIL",P2617="PASS"),1,0)</x:f>
        <x:v>0</x:v>
      </x:c>
      <x:c r="T2617" s="9" t="n">
        <x:v>0</x:v>
      </x:c>
      <x:c r="U2617" s="9" t="n">
        <x:v>12</x:v>
      </x:c>
      <x:c r="V2617" s="9" t="str">
        <x:v>MVP/SHACL_GENERATION_PIPELINE/experiments/LUNA_NO_SEMANTIC_VALIDATOR/RUN_01/runs/RUN-I2-052-20260901T100522077839Z/artifacts/attempt_01/candidate_shape.ttl</x:v>
      </x:c>
    </x:row>
    <x:row r="2618" ht="22" customHeight="1">
      <x:c r="A2618" s="10" t="str">
        <x:v>NO_SEMANTIC</x:v>
      </x:c>
      <x:c r="B2618" s="10" t="str">
        <x:v>I2-052</x:v>
      </x:c>
      <x:c r="C2618" s="10" t="str">
        <x:v>I2-052-I-F09</x:v>
      </x:c>
      <x:c r="D2618" s="10" t="str">
        <x:v>RUN_01</x:v>
      </x:c>
      <x:c r="E2618" s="10" t="str">
        <x:v>ORIGINAL_LEDGER</x:v>
      </x:c>
      <x:c r="F2618" s="10" t="str">
        <x:v>FAIL</x:v>
      </x:c>
      <x:c r="G2618" s="10" t="str">
        <x:v>NO_VERDICT</x:v>
      </x:c>
      <x:c r="H2618" s="10" t="str">
        <x:v>INFRASTRUCTURE_FAILURE</x:v>
      </x:c>
      <x:c r="I2618" s="10" t="str">
        <x:v>NOT_PARSED</x:v>
      </x:c>
      <x:c r="J2618" s="10" t="str">
        <x:v>NO_SEMANTIC_VALIDATOR_DETERMINISTIC_FAIL</x:v>
      </x:c>
      <x:c r="K2618" s="10" t="str">
        <x:v>5c96f305546fae7a816649879284acb125a08cdd448c42f23cc4dd8838c443e0</x:v>
      </x:c>
      <x:c r="L2618" s="10" t="str">
        <x:v>historical_three</x:v>
      </x:c>
      <x:c r="M2618" s="10" t="n">
        <x:v>0</x:v>
      </x:c>
      <x:c r="N2618" s="10" t="n">
        <x:v>0</x:v>
      </x:c>
      <x:c r="O2618" s="10" t="n">
        <x:v>0</x:v>
      </x:c>
      <x:c r="P2618" s="9" t="str">
        <x:f>'CaseReview'!U432</x:f>
        <x:v>FAIL</x:v>
      </x:c>
      <x:c r="Q2618" s="9" t="n">
        <x:f>IF(AND(T2618=1,G2618=P2618),1,0)</x:f>
        <x:v>0</x:v>
      </x:c>
      <x:c r="R2618" s="9" t="n">
        <x:f>IF(AND(T2618=1,G2618="PASS",P2618="FAIL"),1,0)</x:f>
        <x:v>0</x:v>
      </x:c>
      <x:c r="S2618" s="9" t="n">
        <x:f>IF(AND(T2618=1,G2618="FAIL",P2618="PASS"),1,0)</x:f>
        <x:v>0</x:v>
      </x:c>
      <x:c r="T2618" s="9" t="n">
        <x:v>0</x:v>
      </x:c>
      <x:c r="U2618" s="9" t="n">
        <x:v>12</x:v>
      </x:c>
      <x:c r="V2618" s="9" t="str">
        <x:v>MVP/SHACL_GENERATION_PIPELINE/experiments/LUNA_NO_SEMANTIC_VALIDATOR/RUN_01/runs/RUN-I2-052-20260901T100522077839Z/artifacts/attempt_01/candidate_shape.ttl</x:v>
      </x:c>
    </x:row>
    <x:row r="2619" ht="22" customHeight="1">
      <x:c r="A2619" s="10" t="str">
        <x:v>NO_SEMANTIC</x:v>
      </x:c>
      <x:c r="B2619" s="10" t="str">
        <x:v>I2-052</x:v>
      </x:c>
      <x:c r="C2619" s="10" t="str">
        <x:v>I2-052-I-P01</x:v>
      </x:c>
      <x:c r="D2619" s="10" t="str">
        <x:v>RUN_01</x:v>
      </x:c>
      <x:c r="E2619" s="10" t="str">
        <x:v>ORIGINAL_LEDGER</x:v>
      </x:c>
      <x:c r="F2619" s="10" t="str">
        <x:v>PASS</x:v>
      </x:c>
      <x:c r="G2619" s="10" t="str">
        <x:v>NO_VERDICT</x:v>
      </x:c>
      <x:c r="H2619" s="10" t="str">
        <x:v>INFRASTRUCTURE_FAILURE</x:v>
      </x:c>
      <x:c r="I2619" s="10" t="str">
        <x:v>NOT_PARSED</x:v>
      </x:c>
      <x:c r="J2619" s="10" t="str">
        <x:v>NO_SEMANTIC_VALIDATOR_DETERMINISTIC_FAIL</x:v>
      </x:c>
      <x:c r="K2619" s="10" t="str">
        <x:v>5c96f305546fae7a816649879284acb125a08cdd448c42f23cc4dd8838c443e0</x:v>
      </x:c>
      <x:c r="L2619" s="10" t="str">
        <x:v>historical_three</x:v>
      </x:c>
      <x:c r="M2619" s="10" t="n">
        <x:v>0</x:v>
      </x:c>
      <x:c r="N2619" s="10" t="n">
        <x:v>0</x:v>
      </x:c>
      <x:c r="O2619" s="10" t="n">
        <x:v>0</x:v>
      </x:c>
      <x:c r="P2619" s="9" t="str">
        <x:f>'CaseReview'!U433</x:f>
        <x:v>PASS</x:v>
      </x:c>
      <x:c r="Q2619" s="9" t="n">
        <x:f>IF(AND(T2619=1,G2619=P2619),1,0)</x:f>
        <x:v>0</x:v>
      </x:c>
      <x:c r="R2619" s="9" t="n">
        <x:f>IF(AND(T2619=1,G2619="PASS",P2619="FAIL"),1,0)</x:f>
        <x:v>0</x:v>
      </x:c>
      <x:c r="S2619" s="9" t="n">
        <x:f>IF(AND(T2619=1,G2619="FAIL",P2619="PASS"),1,0)</x:f>
        <x:v>0</x:v>
      </x:c>
      <x:c r="T2619" s="9" t="n">
        <x:v>0</x:v>
      </x:c>
      <x:c r="U2619" s="9" t="n">
        <x:v>12</x:v>
      </x:c>
      <x:c r="V2619" s="9" t="str">
        <x:v>MVP/SHACL_GENERATION_PIPELINE/experiments/LUNA_NO_SEMANTIC_VALIDATOR/RUN_01/runs/RUN-I2-052-20260901T100522077839Z/artifacts/attempt_01/candidate_shape.ttl</x:v>
      </x:c>
    </x:row>
    <x:row r="2620" ht="22" customHeight="1">
      <x:c r="A2620" s="10" t="str">
        <x:v>NO_SEMANTIC</x:v>
      </x:c>
      <x:c r="B2620" s="10" t="str">
        <x:v>I2-052</x:v>
      </x:c>
      <x:c r="C2620" s="10" t="str">
        <x:v>I2-052-I-P02</x:v>
      </x:c>
      <x:c r="D2620" s="10" t="str">
        <x:v>RUN_01</x:v>
      </x:c>
      <x:c r="E2620" s="10" t="str">
        <x:v>ORIGINAL_LEDGER</x:v>
      </x:c>
      <x:c r="F2620" s="10" t="str">
        <x:v>PASS</x:v>
      </x:c>
      <x:c r="G2620" s="10" t="str">
        <x:v>NO_VERDICT</x:v>
      </x:c>
      <x:c r="H2620" s="10" t="str">
        <x:v>INFRASTRUCTURE_FAILURE</x:v>
      </x:c>
      <x:c r="I2620" s="10" t="str">
        <x:v>NOT_PARSED</x:v>
      </x:c>
      <x:c r="J2620" s="10" t="str">
        <x:v>NO_SEMANTIC_VALIDATOR_DETERMINISTIC_FAIL</x:v>
      </x:c>
      <x:c r="K2620" s="10" t="str">
        <x:v>5c96f305546fae7a816649879284acb125a08cdd448c42f23cc4dd8838c443e0</x:v>
      </x:c>
      <x:c r="L2620" s="10" t="str">
        <x:v>historical_three</x:v>
      </x:c>
      <x:c r="M2620" s="10" t="n">
        <x:v>0</x:v>
      </x:c>
      <x:c r="N2620" s="10" t="n">
        <x:v>0</x:v>
      </x:c>
      <x:c r="O2620" s="10" t="n">
        <x:v>0</x:v>
      </x:c>
      <x:c r="P2620" s="9" t="str">
        <x:f>'CaseReview'!U434</x:f>
        <x:v>PASS</x:v>
      </x:c>
      <x:c r="Q2620" s="9" t="n">
        <x:f>IF(AND(T2620=1,G2620=P2620),1,0)</x:f>
        <x:v>0</x:v>
      </x:c>
      <x:c r="R2620" s="9" t="n">
        <x:f>IF(AND(T2620=1,G2620="PASS",P2620="FAIL"),1,0)</x:f>
        <x:v>0</x:v>
      </x:c>
      <x:c r="S2620" s="9" t="n">
        <x:f>IF(AND(T2620=1,G2620="FAIL",P2620="PASS"),1,0)</x:f>
        <x:v>0</x:v>
      </x:c>
      <x:c r="T2620" s="9" t="n">
        <x:v>0</x:v>
      </x:c>
      <x:c r="U2620" s="9" t="n">
        <x:v>12</x:v>
      </x:c>
      <x:c r="V2620" s="9" t="str">
        <x:v>MVP/SHACL_GENERATION_PIPELINE/experiments/LUNA_NO_SEMANTIC_VALIDATOR/RUN_01/runs/RUN-I2-052-20260901T100522077839Z/artifacts/attempt_01/candidate_shape.ttl</x:v>
      </x:c>
    </x:row>
    <x:row r="2621" ht="22" customHeight="1">
      <x:c r="A2621" s="10" t="str">
        <x:v>NO_SEMANTIC</x:v>
      </x:c>
      <x:c r="B2621" s="10" t="str">
        <x:v>I2-052</x:v>
      </x:c>
      <x:c r="C2621" s="10" t="str">
        <x:v>I2-052-I-P03</x:v>
      </x:c>
      <x:c r="D2621" s="10" t="str">
        <x:v>RUN_01</x:v>
      </x:c>
      <x:c r="E2621" s="10" t="str">
        <x:v>ORIGINAL_LEDGER</x:v>
      </x:c>
      <x:c r="F2621" s="10" t="str">
        <x:v>PASS</x:v>
      </x:c>
      <x:c r="G2621" s="10" t="str">
        <x:v>NO_VERDICT</x:v>
      </x:c>
      <x:c r="H2621" s="10" t="str">
        <x:v>INFRASTRUCTURE_FAILURE</x:v>
      </x:c>
      <x:c r="I2621" s="10" t="str">
        <x:v>NOT_PARSED</x:v>
      </x:c>
      <x:c r="J2621" s="10" t="str">
        <x:v>NO_SEMANTIC_VALIDATOR_DETERMINISTIC_FAIL</x:v>
      </x:c>
      <x:c r="K2621" s="10" t="str">
        <x:v>5c96f305546fae7a816649879284acb125a08cdd448c42f23cc4dd8838c443e0</x:v>
      </x:c>
      <x:c r="L2621" s="10" t="str">
        <x:v>historical_three</x:v>
      </x:c>
      <x:c r="M2621" s="10" t="n">
        <x:v>0</x:v>
      </x:c>
      <x:c r="N2621" s="10" t="n">
        <x:v>0</x:v>
      </x:c>
      <x:c r="O2621" s="10" t="n">
        <x:v>0</x:v>
      </x:c>
      <x:c r="P2621" s="9" t="str">
        <x:f>'CaseReview'!U435</x:f>
        <x:v>PASS</x:v>
      </x:c>
      <x:c r="Q2621" s="9" t="n">
        <x:f>IF(AND(T2621=1,G2621=P2621),1,0)</x:f>
        <x:v>0</x:v>
      </x:c>
      <x:c r="R2621" s="9" t="n">
        <x:f>IF(AND(T2621=1,G2621="PASS",P2621="FAIL"),1,0)</x:f>
        <x:v>0</x:v>
      </x:c>
      <x:c r="S2621" s="9" t="n">
        <x:f>IF(AND(T2621=1,G2621="FAIL",P2621="PASS"),1,0)</x:f>
        <x:v>0</x:v>
      </x:c>
      <x:c r="T2621" s="9" t="n">
        <x:v>0</x:v>
      </x:c>
      <x:c r="U2621" s="9" t="n">
        <x:v>12</x:v>
      </x:c>
      <x:c r="V2621" s="9" t="str">
        <x:v>MVP/SHACL_GENERATION_PIPELINE/experiments/LUNA_NO_SEMANTIC_VALIDATOR/RUN_01/runs/RUN-I2-052-20260901T100522077839Z/artifacts/attempt_01/candidate_shape.ttl</x:v>
      </x:c>
    </x:row>
    <x:row r="2622" ht="22" customHeight="1">
      <x:c r="A2622" s="10" t="str">
        <x:v>NO_SEMANTIC</x:v>
      </x:c>
      <x:c r="B2622" s="10" t="str">
        <x:v>I2-054</x:v>
      </x:c>
      <x:c r="C2622" s="10" t="str">
        <x:v>I2-054-I-F01</x:v>
      </x:c>
      <x:c r="D2622" s="10" t="str">
        <x:v>RUN_01</x:v>
      </x:c>
      <x:c r="E2622" s="10" t="str">
        <x:v>ORIGINAL_LEDGER</x:v>
      </x:c>
      <x:c r="F2622" s="10" t="str">
        <x:v>FAIL</x:v>
      </x:c>
      <x:c r="G2622" s="10" t="str">
        <x:v>FAIL</x:v>
      </x:c>
      <x:c r="H2622" s="10" t="str">
        <x:v>EXECUTED</x:v>
      </x:c>
      <x:c r="I2622" s="10" t="str">
        <x:v>PARSED</x:v>
      </x:c>
      <x:c r="J2622" s="10" t="str">
        <x:v>NO_SEMANTIC_VALIDATOR_DETERMINISTIC_PASS</x:v>
      </x:c>
      <x:c r="K2622" s="10" t="str">
        <x:v>21f805fed5ec56d8ee69df41b03a65d71e63fcec619ec612b07e3e9b42432580</x:v>
      </x:c>
      <x:c r="L2622" s="10" t="str">
        <x:v>historical_three</x:v>
      </x:c>
      <x:c r="M2622" s="10" t="n">
        <x:v>1</x:v>
      </x:c>
      <x:c r="N2622" s="10" t="n">
        <x:v>0</x:v>
      </x:c>
      <x:c r="O2622" s="10" t="n">
        <x:v>0</x:v>
      </x:c>
      <x:c r="P2622" s="9" t="str">
        <x:f>'CaseReview'!U436</x:f>
        <x:v>FAIL</x:v>
      </x:c>
      <x:c r="Q2622" s="9" t="n">
        <x:f>IF(AND(T2622=1,G2622=P2622),1,0)</x:f>
        <x:v>1</x:v>
      </x:c>
      <x:c r="R2622" s="9" t="n">
        <x:f>IF(AND(T2622=1,G2622="PASS",P2622="FAIL"),1,0)</x:f>
        <x:v>0</x:v>
      </x:c>
      <x:c r="S2622" s="9" t="n">
        <x:f>IF(AND(T2622=1,G2622="FAIL",P2622="PASS"),1,0)</x:f>
        <x:v>0</x:v>
      </x:c>
      <x:c r="T2622" s="9" t="n">
        <x:v>1</x:v>
      </x:c>
      <x:c r="U2622" s="9" t="n">
        <x:v>12</x:v>
      </x:c>
      <x:c r="V2622" s="9" t="str">
        <x:v>MVP/SHACL_GENERATION_PIPELINE/experiments/LUNA_NO_SEMANTIC_VALIDATOR/RUN_01/runs/RUN-I2-054-20260901T100547698266Z/artifacts/attempt_01/candidate_shape.ttl</x:v>
      </x:c>
    </x:row>
    <x:row r="2623" ht="22" customHeight="1">
      <x:c r="A2623" s="10" t="str">
        <x:v>NO_SEMANTIC</x:v>
      </x:c>
      <x:c r="B2623" s="10" t="str">
        <x:v>I2-054</x:v>
      </x:c>
      <x:c r="C2623" s="10" t="str">
        <x:v>I2-054-I-F02</x:v>
      </x:c>
      <x:c r="D2623" s="10" t="str">
        <x:v>RUN_01</x:v>
      </x:c>
      <x:c r="E2623" s="10" t="str">
        <x:v>ORIGINAL_LEDGER</x:v>
      </x:c>
      <x:c r="F2623" s="10" t="str">
        <x:v>FAIL</x:v>
      </x:c>
      <x:c r="G2623" s="10" t="str">
        <x:v>FAIL</x:v>
      </x:c>
      <x:c r="H2623" s="10" t="str">
        <x:v>EXECUTED</x:v>
      </x:c>
      <x:c r="I2623" s="10" t="str">
        <x:v>PARSED</x:v>
      </x:c>
      <x:c r="J2623" s="10" t="str">
        <x:v>NO_SEMANTIC_VALIDATOR_DETERMINISTIC_PASS</x:v>
      </x:c>
      <x:c r="K2623" s="10" t="str">
        <x:v>21f805fed5ec56d8ee69df41b03a65d71e63fcec619ec612b07e3e9b42432580</x:v>
      </x:c>
      <x:c r="L2623" s="10" t="str">
        <x:v>historical_three</x:v>
      </x:c>
      <x:c r="M2623" s="10" t="n">
        <x:v>1</x:v>
      </x:c>
      <x:c r="N2623" s="10" t="n">
        <x:v>0</x:v>
      </x:c>
      <x:c r="O2623" s="10" t="n">
        <x:v>0</x:v>
      </x:c>
      <x:c r="P2623" s="9" t="str">
        <x:f>'CaseReview'!U437</x:f>
        <x:v>FAIL</x:v>
      </x:c>
      <x:c r="Q2623" s="9" t="n">
        <x:f>IF(AND(T2623=1,G2623=P2623),1,0)</x:f>
        <x:v>1</x:v>
      </x:c>
      <x:c r="R2623" s="9" t="n">
        <x:f>IF(AND(T2623=1,G2623="PASS",P2623="FAIL"),1,0)</x:f>
        <x:v>0</x:v>
      </x:c>
      <x:c r="S2623" s="9" t="n">
        <x:f>IF(AND(T2623=1,G2623="FAIL",P2623="PASS"),1,0)</x:f>
        <x:v>0</x:v>
      </x:c>
      <x:c r="T2623" s="9" t="n">
        <x:v>1</x:v>
      </x:c>
      <x:c r="U2623" s="9" t="n">
        <x:v>12</x:v>
      </x:c>
      <x:c r="V2623" s="9" t="str">
        <x:v>MVP/SHACL_GENERATION_PIPELINE/experiments/LUNA_NO_SEMANTIC_VALIDATOR/RUN_01/runs/RUN-I2-054-20260901T100547698266Z/artifacts/attempt_01/candidate_shape.ttl</x:v>
      </x:c>
    </x:row>
    <x:row r="2624" ht="22" customHeight="1">
      <x:c r="A2624" s="10" t="str">
        <x:v>NO_SEMANTIC</x:v>
      </x:c>
      <x:c r="B2624" s="10" t="str">
        <x:v>I2-054</x:v>
      </x:c>
      <x:c r="C2624" s="10" t="str">
        <x:v>I2-054-I-F03</x:v>
      </x:c>
      <x:c r="D2624" s="10" t="str">
        <x:v>RUN_01</x:v>
      </x:c>
      <x:c r="E2624" s="10" t="str">
        <x:v>ORIGINAL_LEDGER</x:v>
      </x:c>
      <x:c r="F2624" s="10" t="str">
        <x:v>FAIL</x:v>
      </x:c>
      <x:c r="G2624" s="10" t="str">
        <x:v>FAIL</x:v>
      </x:c>
      <x:c r="H2624" s="10" t="str">
        <x:v>EXECUTED</x:v>
      </x:c>
      <x:c r="I2624" s="10" t="str">
        <x:v>PARSED</x:v>
      </x:c>
      <x:c r="J2624" s="10" t="str">
        <x:v>NO_SEMANTIC_VALIDATOR_DETERMINISTIC_PASS</x:v>
      </x:c>
      <x:c r="K2624" s="10" t="str">
        <x:v>21f805fed5ec56d8ee69df41b03a65d71e63fcec619ec612b07e3e9b42432580</x:v>
      </x:c>
      <x:c r="L2624" s="10" t="str">
        <x:v>historical_three</x:v>
      </x:c>
      <x:c r="M2624" s="10" t="n">
        <x:v>1</x:v>
      </x:c>
      <x:c r="N2624" s="10" t="n">
        <x:v>0</x:v>
      </x:c>
      <x:c r="O2624" s="10" t="n">
        <x:v>0</x:v>
      </x:c>
      <x:c r="P2624" s="9" t="str">
        <x:f>'CaseReview'!U438</x:f>
        <x:v>FAIL</x:v>
      </x:c>
      <x:c r="Q2624" s="9" t="n">
        <x:f>IF(AND(T2624=1,G2624=P2624),1,0)</x:f>
        <x:v>1</x:v>
      </x:c>
      <x:c r="R2624" s="9" t="n">
        <x:f>IF(AND(T2624=1,G2624="PASS",P2624="FAIL"),1,0)</x:f>
        <x:v>0</x:v>
      </x:c>
      <x:c r="S2624" s="9" t="n">
        <x:f>IF(AND(T2624=1,G2624="FAIL",P2624="PASS"),1,0)</x:f>
        <x:v>0</x:v>
      </x:c>
      <x:c r="T2624" s="9" t="n">
        <x:v>1</x:v>
      </x:c>
      <x:c r="U2624" s="9" t="n">
        <x:v>12</x:v>
      </x:c>
      <x:c r="V2624" s="9" t="str">
        <x:v>MVP/SHACL_GENERATION_PIPELINE/experiments/LUNA_NO_SEMANTIC_VALIDATOR/RUN_01/runs/RUN-I2-054-20260901T100547698266Z/artifacts/attempt_01/candidate_shape.ttl</x:v>
      </x:c>
    </x:row>
    <x:row r="2625" ht="22" customHeight="1">
      <x:c r="A2625" s="10" t="str">
        <x:v>NO_SEMANTIC</x:v>
      </x:c>
      <x:c r="B2625" s="10" t="str">
        <x:v>I2-054</x:v>
      </x:c>
      <x:c r="C2625" s="10" t="str">
        <x:v>I2-054-I-F04</x:v>
      </x:c>
      <x:c r="D2625" s="10" t="str">
        <x:v>RUN_01</x:v>
      </x:c>
      <x:c r="E2625" s="10" t="str">
        <x:v>ORIGINAL_LEDGER</x:v>
      </x:c>
      <x:c r="F2625" s="10" t="str">
        <x:v>FAIL</x:v>
      </x:c>
      <x:c r="G2625" s="10" t="str">
        <x:v>FAIL</x:v>
      </x:c>
      <x:c r="H2625" s="10" t="str">
        <x:v>EXECUTED</x:v>
      </x:c>
      <x:c r="I2625" s="10" t="str">
        <x:v>PARSED</x:v>
      </x:c>
      <x:c r="J2625" s="10" t="str">
        <x:v>NO_SEMANTIC_VALIDATOR_DETERMINISTIC_PASS</x:v>
      </x:c>
      <x:c r="K2625" s="10" t="str">
        <x:v>21f805fed5ec56d8ee69df41b03a65d71e63fcec619ec612b07e3e9b42432580</x:v>
      </x:c>
      <x:c r="L2625" s="10" t="str">
        <x:v>historical_three</x:v>
      </x:c>
      <x:c r="M2625" s="10" t="n">
        <x:v>1</x:v>
      </x:c>
      <x:c r="N2625" s="10" t="n">
        <x:v>0</x:v>
      </x:c>
      <x:c r="O2625" s="10" t="n">
        <x:v>0</x:v>
      </x:c>
      <x:c r="P2625" s="9" t="str">
        <x:f>'CaseReview'!U439</x:f>
        <x:v>FAIL</x:v>
      </x:c>
      <x:c r="Q2625" s="9" t="n">
        <x:f>IF(AND(T2625=1,G2625=P2625),1,0)</x:f>
        <x:v>1</x:v>
      </x:c>
      <x:c r="R2625" s="9" t="n">
        <x:f>IF(AND(T2625=1,G2625="PASS",P2625="FAIL"),1,0)</x:f>
        <x:v>0</x:v>
      </x:c>
      <x:c r="S2625" s="9" t="n">
        <x:f>IF(AND(T2625=1,G2625="FAIL",P2625="PASS"),1,0)</x:f>
        <x:v>0</x:v>
      </x:c>
      <x:c r="T2625" s="9" t="n">
        <x:v>1</x:v>
      </x:c>
      <x:c r="U2625" s="9" t="n">
        <x:v>12</x:v>
      </x:c>
      <x:c r="V2625" s="9" t="str">
        <x:v>MVP/SHACL_GENERATION_PIPELINE/experiments/LUNA_NO_SEMANTIC_VALIDATOR/RUN_01/runs/RUN-I2-054-20260901T100547698266Z/artifacts/attempt_01/candidate_shape.ttl</x:v>
      </x:c>
    </x:row>
    <x:row r="2626" ht="22" customHeight="1">
      <x:c r="A2626" s="10" t="str">
        <x:v>NO_SEMANTIC</x:v>
      </x:c>
      <x:c r="B2626" s="10" t="str">
        <x:v>I2-054</x:v>
      </x:c>
      <x:c r="C2626" s="10" t="str">
        <x:v>I2-054-I-F05</x:v>
      </x:c>
      <x:c r="D2626" s="10" t="str">
        <x:v>RUN_01</x:v>
      </x:c>
      <x:c r="E2626" s="10" t="str">
        <x:v>ORIGINAL_LEDGER</x:v>
      </x:c>
      <x:c r="F2626" s="10" t="str">
        <x:v>FAIL</x:v>
      </x:c>
      <x:c r="G2626" s="10" t="str">
        <x:v>FAIL</x:v>
      </x:c>
      <x:c r="H2626" s="10" t="str">
        <x:v>EXECUTED</x:v>
      </x:c>
      <x:c r="I2626" s="10" t="str">
        <x:v>PARSED</x:v>
      </x:c>
      <x:c r="J2626" s="10" t="str">
        <x:v>NO_SEMANTIC_VALIDATOR_DETERMINISTIC_PASS</x:v>
      </x:c>
      <x:c r="K2626" s="10" t="str">
        <x:v>21f805fed5ec56d8ee69df41b03a65d71e63fcec619ec612b07e3e9b42432580</x:v>
      </x:c>
      <x:c r="L2626" s="10" t="str">
        <x:v>historical_three</x:v>
      </x:c>
      <x:c r="M2626" s="10" t="n">
        <x:v>1</x:v>
      </x:c>
      <x:c r="N2626" s="10" t="n">
        <x:v>0</x:v>
      </x:c>
      <x:c r="O2626" s="10" t="n">
        <x:v>0</x:v>
      </x:c>
      <x:c r="P2626" s="9" t="str">
        <x:f>'CaseReview'!U440</x:f>
        <x:v>FAIL</x:v>
      </x:c>
      <x:c r="Q2626" s="9" t="n">
        <x:f>IF(AND(T2626=1,G2626=P2626),1,0)</x:f>
        <x:v>1</x:v>
      </x:c>
      <x:c r="R2626" s="9" t="n">
        <x:f>IF(AND(T2626=1,G2626="PASS",P2626="FAIL"),1,0)</x:f>
        <x:v>0</x:v>
      </x:c>
      <x:c r="S2626" s="9" t="n">
        <x:f>IF(AND(T2626=1,G2626="FAIL",P2626="PASS"),1,0)</x:f>
        <x:v>0</x:v>
      </x:c>
      <x:c r="T2626" s="9" t="n">
        <x:v>1</x:v>
      </x:c>
      <x:c r="U2626" s="9" t="n">
        <x:v>12</x:v>
      </x:c>
      <x:c r="V2626" s="9" t="str">
        <x:v>MVP/SHACL_GENERATION_PIPELINE/experiments/LUNA_NO_SEMANTIC_VALIDATOR/RUN_01/runs/RUN-I2-054-20260901T100547698266Z/artifacts/attempt_01/candidate_shape.ttl</x:v>
      </x:c>
    </x:row>
    <x:row r="2627" ht="22" customHeight="1">
      <x:c r="A2627" s="10" t="str">
        <x:v>NO_SEMANTIC</x:v>
      </x:c>
      <x:c r="B2627" s="10" t="str">
        <x:v>I2-054</x:v>
      </x:c>
      <x:c r="C2627" s="10" t="str">
        <x:v>I2-054-I-F06</x:v>
      </x:c>
      <x:c r="D2627" s="10" t="str">
        <x:v>RUN_01</x:v>
      </x:c>
      <x:c r="E2627" s="10" t="str">
        <x:v>ORIGINAL_LEDGER</x:v>
      </x:c>
      <x:c r="F2627" s="10" t="str">
        <x:v>FAIL</x:v>
      </x:c>
      <x:c r="G2627" s="10" t="str">
        <x:v>FAIL</x:v>
      </x:c>
      <x:c r="H2627" s="10" t="str">
        <x:v>EXECUTED</x:v>
      </x:c>
      <x:c r="I2627" s="10" t="str">
        <x:v>PARSED</x:v>
      </x:c>
      <x:c r="J2627" s="10" t="str">
        <x:v>NO_SEMANTIC_VALIDATOR_DETERMINISTIC_PASS</x:v>
      </x:c>
      <x:c r="K2627" s="10" t="str">
        <x:v>21f805fed5ec56d8ee69df41b03a65d71e63fcec619ec612b07e3e9b42432580</x:v>
      </x:c>
      <x:c r="L2627" s="10" t="str">
        <x:v>historical_three</x:v>
      </x:c>
      <x:c r="M2627" s="10" t="n">
        <x:v>1</x:v>
      </x:c>
      <x:c r="N2627" s="10" t="n">
        <x:v>0</x:v>
      </x:c>
      <x:c r="O2627" s="10" t="n">
        <x:v>0</x:v>
      </x:c>
      <x:c r="P2627" s="9" t="str">
        <x:f>'CaseReview'!U441</x:f>
        <x:v>FAIL</x:v>
      </x:c>
      <x:c r="Q2627" s="9" t="n">
        <x:f>IF(AND(T2627=1,G2627=P2627),1,0)</x:f>
        <x:v>1</x:v>
      </x:c>
      <x:c r="R2627" s="9" t="n">
        <x:f>IF(AND(T2627=1,G2627="PASS",P2627="FAIL"),1,0)</x:f>
        <x:v>0</x:v>
      </x:c>
      <x:c r="S2627" s="9" t="n">
        <x:f>IF(AND(T2627=1,G2627="FAIL",P2627="PASS"),1,0)</x:f>
        <x:v>0</x:v>
      </x:c>
      <x:c r="T2627" s="9" t="n">
        <x:v>1</x:v>
      </x:c>
      <x:c r="U2627" s="9" t="n">
        <x:v>12</x:v>
      </x:c>
      <x:c r="V2627" s="9" t="str">
        <x:v>MVP/SHACL_GENERATION_PIPELINE/experiments/LUNA_NO_SEMANTIC_VALIDATOR/RUN_01/runs/RUN-I2-054-20260901T100547698266Z/artifacts/attempt_01/candidate_shape.ttl</x:v>
      </x:c>
    </x:row>
    <x:row r="2628" ht="22" customHeight="1">
      <x:c r="A2628" s="10" t="str">
        <x:v>NO_SEMANTIC</x:v>
      </x:c>
      <x:c r="B2628" s="10" t="str">
        <x:v>I2-054</x:v>
      </x:c>
      <x:c r="C2628" s="10" t="str">
        <x:v>I2-054-I-F07</x:v>
      </x:c>
      <x:c r="D2628" s="10" t="str">
        <x:v>RUN_01</x:v>
      </x:c>
      <x:c r="E2628" s="10" t="str">
        <x:v>ORIGINAL_LEDGER</x:v>
      </x:c>
      <x:c r="F2628" s="10" t="str">
        <x:v>FAIL</x:v>
      </x:c>
      <x:c r="G2628" s="10" t="str">
        <x:v>FAIL</x:v>
      </x:c>
      <x:c r="H2628" s="10" t="str">
        <x:v>EXECUTED</x:v>
      </x:c>
      <x:c r="I2628" s="10" t="str">
        <x:v>PARSED</x:v>
      </x:c>
      <x:c r="J2628" s="10" t="str">
        <x:v>NO_SEMANTIC_VALIDATOR_DETERMINISTIC_PASS</x:v>
      </x:c>
      <x:c r="K2628" s="10" t="str">
        <x:v>21f805fed5ec56d8ee69df41b03a65d71e63fcec619ec612b07e3e9b42432580</x:v>
      </x:c>
      <x:c r="L2628" s="10" t="str">
        <x:v>historical_three</x:v>
      </x:c>
      <x:c r="M2628" s="10" t="n">
        <x:v>1</x:v>
      </x:c>
      <x:c r="N2628" s="10" t="n">
        <x:v>0</x:v>
      </x:c>
      <x:c r="O2628" s="10" t="n">
        <x:v>0</x:v>
      </x:c>
      <x:c r="P2628" s="9" t="str">
        <x:f>'CaseReview'!U442</x:f>
        <x:v>FAIL</x:v>
      </x:c>
      <x:c r="Q2628" s="9" t="n">
        <x:f>IF(AND(T2628=1,G2628=P2628),1,0)</x:f>
        <x:v>1</x:v>
      </x:c>
      <x:c r="R2628" s="9" t="n">
        <x:f>IF(AND(T2628=1,G2628="PASS",P2628="FAIL"),1,0)</x:f>
        <x:v>0</x:v>
      </x:c>
      <x:c r="S2628" s="9" t="n">
        <x:f>IF(AND(T2628=1,G2628="FAIL",P2628="PASS"),1,0)</x:f>
        <x:v>0</x:v>
      </x:c>
      <x:c r="T2628" s="9" t="n">
        <x:v>1</x:v>
      </x:c>
      <x:c r="U2628" s="9" t="n">
        <x:v>12</x:v>
      </x:c>
      <x:c r="V2628" s="9" t="str">
        <x:v>MVP/SHACL_GENERATION_PIPELINE/experiments/LUNA_NO_SEMANTIC_VALIDATOR/RUN_01/runs/RUN-I2-054-20260901T100547698266Z/artifacts/attempt_01/candidate_shape.ttl</x:v>
      </x:c>
    </x:row>
    <x:row r="2629" ht="22" customHeight="1">
      <x:c r="A2629" s="10" t="str">
        <x:v>NO_SEMANTIC</x:v>
      </x:c>
      <x:c r="B2629" s="10" t="str">
        <x:v>I2-054</x:v>
      </x:c>
      <x:c r="C2629" s="10" t="str">
        <x:v>I2-054-I-F08</x:v>
      </x:c>
      <x:c r="D2629" s="10" t="str">
        <x:v>RUN_01</x:v>
      </x:c>
      <x:c r="E2629" s="10" t="str">
        <x:v>ORIGINAL_LEDGER</x:v>
      </x:c>
      <x:c r="F2629" s="10" t="str">
        <x:v>FAIL</x:v>
      </x:c>
      <x:c r="G2629" s="10" t="str">
        <x:v>FAIL</x:v>
      </x:c>
      <x:c r="H2629" s="10" t="str">
        <x:v>EXECUTED</x:v>
      </x:c>
      <x:c r="I2629" s="10" t="str">
        <x:v>PARSED</x:v>
      </x:c>
      <x:c r="J2629" s="10" t="str">
        <x:v>NO_SEMANTIC_VALIDATOR_DETERMINISTIC_PASS</x:v>
      </x:c>
      <x:c r="K2629" s="10" t="str">
        <x:v>21f805fed5ec56d8ee69df41b03a65d71e63fcec619ec612b07e3e9b42432580</x:v>
      </x:c>
      <x:c r="L2629" s="10" t="str">
        <x:v>historical_three</x:v>
      </x:c>
      <x:c r="M2629" s="10" t="n">
        <x:v>1</x:v>
      </x:c>
      <x:c r="N2629" s="10" t="n">
        <x:v>0</x:v>
      </x:c>
      <x:c r="O2629" s="10" t="n">
        <x:v>0</x:v>
      </x:c>
      <x:c r="P2629" s="9" t="str">
        <x:f>'CaseReview'!U443</x:f>
        <x:v>FAIL</x:v>
      </x:c>
      <x:c r="Q2629" s="9" t="n">
        <x:f>IF(AND(T2629=1,G2629=P2629),1,0)</x:f>
        <x:v>1</x:v>
      </x:c>
      <x:c r="R2629" s="9" t="n">
        <x:f>IF(AND(T2629=1,G2629="PASS",P2629="FAIL"),1,0)</x:f>
        <x:v>0</x:v>
      </x:c>
      <x:c r="S2629" s="9" t="n">
        <x:f>IF(AND(T2629=1,G2629="FAIL",P2629="PASS"),1,0)</x:f>
        <x:v>0</x:v>
      </x:c>
      <x:c r="T2629" s="9" t="n">
        <x:v>1</x:v>
      </x:c>
      <x:c r="U2629" s="9" t="n">
        <x:v>12</x:v>
      </x:c>
      <x:c r="V2629" s="9" t="str">
        <x:v>MVP/SHACL_GENERATION_PIPELINE/experiments/LUNA_NO_SEMANTIC_VALIDATOR/RUN_01/runs/RUN-I2-054-20260901T100547698266Z/artifacts/attempt_01/candidate_shape.ttl</x:v>
      </x:c>
    </x:row>
    <x:row r="2630" ht="22" customHeight="1">
      <x:c r="A2630" s="10" t="str">
        <x:v>NO_SEMANTIC</x:v>
      </x:c>
      <x:c r="B2630" s="10" t="str">
        <x:v>I2-054</x:v>
      </x:c>
      <x:c r="C2630" s="10" t="str">
        <x:v>I2-054-I-F09</x:v>
      </x:c>
      <x:c r="D2630" s="10" t="str">
        <x:v>RUN_01</x:v>
      </x:c>
      <x:c r="E2630" s="10" t="str">
        <x:v>ORIGINAL_LEDGER</x:v>
      </x:c>
      <x:c r="F2630" s="10" t="str">
        <x:v>FAIL</x:v>
      </x:c>
      <x:c r="G2630" s="10" t="str">
        <x:v>FAIL</x:v>
      </x:c>
      <x:c r="H2630" s="10" t="str">
        <x:v>EXECUTED</x:v>
      </x:c>
      <x:c r="I2630" s="10" t="str">
        <x:v>PARSED</x:v>
      </x:c>
      <x:c r="J2630" s="10" t="str">
        <x:v>NO_SEMANTIC_VALIDATOR_DETERMINISTIC_PASS</x:v>
      </x:c>
      <x:c r="K2630" s="10" t="str">
        <x:v>21f805fed5ec56d8ee69df41b03a65d71e63fcec619ec612b07e3e9b42432580</x:v>
      </x:c>
      <x:c r="L2630" s="10" t="str">
        <x:v>historical_three</x:v>
      </x:c>
      <x:c r="M2630" s="10" t="n">
        <x:v>1</x:v>
      </x:c>
      <x:c r="N2630" s="10" t="n">
        <x:v>0</x:v>
      </x:c>
      <x:c r="O2630" s="10" t="n">
        <x:v>0</x:v>
      </x:c>
      <x:c r="P2630" s="9" t="str">
        <x:f>'CaseReview'!U444</x:f>
        <x:v>FAIL</x:v>
      </x:c>
      <x:c r="Q2630" s="9" t="n">
        <x:f>IF(AND(T2630=1,G2630=P2630),1,0)</x:f>
        <x:v>1</x:v>
      </x:c>
      <x:c r="R2630" s="9" t="n">
        <x:f>IF(AND(T2630=1,G2630="PASS",P2630="FAIL"),1,0)</x:f>
        <x:v>0</x:v>
      </x:c>
      <x:c r="S2630" s="9" t="n">
        <x:f>IF(AND(T2630=1,G2630="FAIL",P2630="PASS"),1,0)</x:f>
        <x:v>0</x:v>
      </x:c>
      <x:c r="T2630" s="9" t="n">
        <x:v>1</x:v>
      </x:c>
      <x:c r="U2630" s="9" t="n">
        <x:v>12</x:v>
      </x:c>
      <x:c r="V2630" s="9" t="str">
        <x:v>MVP/SHACL_GENERATION_PIPELINE/experiments/LUNA_NO_SEMANTIC_VALIDATOR/RUN_01/runs/RUN-I2-054-20260901T100547698266Z/artifacts/attempt_01/candidate_shape.ttl</x:v>
      </x:c>
    </x:row>
    <x:row r="2631" ht="22" customHeight="1">
      <x:c r="A2631" s="10" t="str">
        <x:v>NO_SEMANTIC</x:v>
      </x:c>
      <x:c r="B2631" s="10" t="str">
        <x:v>I2-054</x:v>
      </x:c>
      <x:c r="C2631" s="10" t="str">
        <x:v>I2-054-I-P01</x:v>
      </x:c>
      <x:c r="D2631" s="10" t="str">
        <x:v>RUN_01</x:v>
      </x:c>
      <x:c r="E2631" s="10" t="str">
        <x:v>ORIGINAL_LEDGER</x:v>
      </x:c>
      <x:c r="F2631" s="10" t="str">
        <x:v>PASS</x:v>
      </x:c>
      <x:c r="G2631" s="10" t="str">
        <x:v>FAIL</x:v>
      </x:c>
      <x:c r="H2631" s="10" t="str">
        <x:v>EXECUTED</x:v>
      </x:c>
      <x:c r="I2631" s="10" t="str">
        <x:v>PARSED</x:v>
      </x:c>
      <x:c r="J2631" s="10" t="str">
        <x:v>NO_SEMANTIC_VALIDATOR_DETERMINISTIC_PASS</x:v>
      </x:c>
      <x:c r="K2631" s="10" t="str">
        <x:v>21f805fed5ec56d8ee69df41b03a65d71e63fcec619ec612b07e3e9b42432580</x:v>
      </x:c>
      <x:c r="L2631" s="10" t="str">
        <x:v>historical_three</x:v>
      </x:c>
      <x:c r="M2631" s="10" t="n">
        <x:v>0</x:v>
      </x:c>
      <x:c r="N2631" s="10" t="n">
        <x:v>0</x:v>
      </x:c>
      <x:c r="O2631" s="10" t="n">
        <x:v>1</x:v>
      </x:c>
      <x:c r="P2631" s="9" t="str">
        <x:f>'CaseReview'!U445</x:f>
        <x:v>PASS</x:v>
      </x:c>
      <x:c r="Q2631" s="9" t="n">
        <x:f>IF(AND(T2631=1,G2631=P2631),1,0)</x:f>
        <x:v>0</x:v>
      </x:c>
      <x:c r="R2631" s="9" t="n">
        <x:f>IF(AND(T2631=1,G2631="PASS",P2631="FAIL"),1,0)</x:f>
        <x:v>0</x:v>
      </x:c>
      <x:c r="S2631" s="9" t="n">
        <x:f>IF(AND(T2631=1,G2631="FAIL",P2631="PASS"),1,0)</x:f>
        <x:v>1</x:v>
      </x:c>
      <x:c r="T2631" s="9" t="n">
        <x:v>1</x:v>
      </x:c>
      <x:c r="U2631" s="9" t="n">
        <x:v>12</x:v>
      </x:c>
      <x:c r="V2631" s="9" t="str">
        <x:v>MVP/SHACL_GENERATION_PIPELINE/experiments/LUNA_NO_SEMANTIC_VALIDATOR/RUN_01/runs/RUN-I2-054-20260901T100547698266Z/artifacts/attempt_01/candidate_shape.ttl</x:v>
      </x:c>
    </x:row>
    <x:row r="2632" ht="22" customHeight="1">
      <x:c r="A2632" s="10" t="str">
        <x:v>NO_SEMANTIC</x:v>
      </x:c>
      <x:c r="B2632" s="10" t="str">
        <x:v>I2-054</x:v>
      </x:c>
      <x:c r="C2632" s="10" t="str">
        <x:v>I2-054-I-P02</x:v>
      </x:c>
      <x:c r="D2632" s="10" t="str">
        <x:v>RUN_01</x:v>
      </x:c>
      <x:c r="E2632" s="10" t="str">
        <x:v>ORIGINAL_LEDGER</x:v>
      </x:c>
      <x:c r="F2632" s="10" t="str">
        <x:v>PASS</x:v>
      </x:c>
      <x:c r="G2632" s="10" t="str">
        <x:v>FAIL</x:v>
      </x:c>
      <x:c r="H2632" s="10" t="str">
        <x:v>EXECUTED</x:v>
      </x:c>
      <x:c r="I2632" s="10" t="str">
        <x:v>PARSED</x:v>
      </x:c>
      <x:c r="J2632" s="10" t="str">
        <x:v>NO_SEMANTIC_VALIDATOR_DETERMINISTIC_PASS</x:v>
      </x:c>
      <x:c r="K2632" s="10" t="str">
        <x:v>21f805fed5ec56d8ee69df41b03a65d71e63fcec619ec612b07e3e9b42432580</x:v>
      </x:c>
      <x:c r="L2632" s="10" t="str">
        <x:v>historical_three</x:v>
      </x:c>
      <x:c r="M2632" s="10" t="n">
        <x:v>0</x:v>
      </x:c>
      <x:c r="N2632" s="10" t="n">
        <x:v>0</x:v>
      </x:c>
      <x:c r="O2632" s="10" t="n">
        <x:v>1</x:v>
      </x:c>
      <x:c r="P2632" s="9" t="str">
        <x:f>'CaseReview'!U446</x:f>
        <x:v>PASS</x:v>
      </x:c>
      <x:c r="Q2632" s="9" t="n">
        <x:f>IF(AND(T2632=1,G2632=P2632),1,0)</x:f>
        <x:v>0</x:v>
      </x:c>
      <x:c r="R2632" s="9" t="n">
        <x:f>IF(AND(T2632=1,G2632="PASS",P2632="FAIL"),1,0)</x:f>
        <x:v>0</x:v>
      </x:c>
      <x:c r="S2632" s="9" t="n">
        <x:f>IF(AND(T2632=1,G2632="FAIL",P2632="PASS"),1,0)</x:f>
        <x:v>1</x:v>
      </x:c>
      <x:c r="T2632" s="9" t="n">
        <x:v>1</x:v>
      </x:c>
      <x:c r="U2632" s="9" t="n">
        <x:v>12</x:v>
      </x:c>
      <x:c r="V2632" s="9" t="str">
        <x:v>MVP/SHACL_GENERATION_PIPELINE/experiments/LUNA_NO_SEMANTIC_VALIDATOR/RUN_01/runs/RUN-I2-054-20260901T100547698266Z/artifacts/attempt_01/candidate_shape.ttl</x:v>
      </x:c>
    </x:row>
    <x:row r="2633" ht="22" customHeight="1">
      <x:c r="A2633" s="10" t="str">
        <x:v>NO_SEMANTIC</x:v>
      </x:c>
      <x:c r="B2633" s="10" t="str">
        <x:v>I2-054</x:v>
      </x:c>
      <x:c r="C2633" s="10" t="str">
        <x:v>I2-054-I-P03</x:v>
      </x:c>
      <x:c r="D2633" s="10" t="str">
        <x:v>RUN_01</x:v>
      </x:c>
      <x:c r="E2633" s="10" t="str">
        <x:v>ORIGINAL_LEDGER</x:v>
      </x:c>
      <x:c r="F2633" s="10" t="str">
        <x:v>PASS</x:v>
      </x:c>
      <x:c r="G2633" s="10" t="str">
        <x:v>FAIL</x:v>
      </x:c>
      <x:c r="H2633" s="10" t="str">
        <x:v>EXECUTED</x:v>
      </x:c>
      <x:c r="I2633" s="10" t="str">
        <x:v>PARSED</x:v>
      </x:c>
      <x:c r="J2633" s="10" t="str">
        <x:v>NO_SEMANTIC_VALIDATOR_DETERMINISTIC_PASS</x:v>
      </x:c>
      <x:c r="K2633" s="10" t="str">
        <x:v>21f805fed5ec56d8ee69df41b03a65d71e63fcec619ec612b07e3e9b42432580</x:v>
      </x:c>
      <x:c r="L2633" s="10" t="str">
        <x:v>historical_three</x:v>
      </x:c>
      <x:c r="M2633" s="10" t="n">
        <x:v>0</x:v>
      </x:c>
      <x:c r="N2633" s="10" t="n">
        <x:v>0</x:v>
      </x:c>
      <x:c r="O2633" s="10" t="n">
        <x:v>1</x:v>
      </x:c>
      <x:c r="P2633" s="9" t="str">
        <x:f>'CaseReview'!U447</x:f>
        <x:v>PASS</x:v>
      </x:c>
      <x:c r="Q2633" s="9" t="n">
        <x:f>IF(AND(T2633=1,G2633=P2633),1,0)</x:f>
        <x:v>0</x:v>
      </x:c>
      <x:c r="R2633" s="9" t="n">
        <x:f>IF(AND(T2633=1,G2633="PASS",P2633="FAIL"),1,0)</x:f>
        <x:v>0</x:v>
      </x:c>
      <x:c r="S2633" s="9" t="n">
        <x:f>IF(AND(T2633=1,G2633="FAIL",P2633="PASS"),1,0)</x:f>
        <x:v>1</x:v>
      </x:c>
      <x:c r="T2633" s="9" t="n">
        <x:v>1</x:v>
      </x:c>
      <x:c r="U2633" s="9" t="n">
        <x:v>12</x:v>
      </x:c>
      <x:c r="V2633" s="9" t="str">
        <x:v>MVP/SHACL_GENERATION_PIPELINE/experiments/LUNA_NO_SEMANTIC_VALIDATOR/RUN_01/runs/RUN-I2-054-20260901T100547698266Z/artifacts/attempt_01/candidate_shape.ttl</x:v>
      </x:c>
    </x:row>
    <x:row r="2634" ht="22" customHeight="1">
      <x:c r="A2634" s="10" t="str">
        <x:v>NO_SEMANTIC</x:v>
      </x:c>
      <x:c r="B2634" s="10" t="str">
        <x:v>I2-055</x:v>
      </x:c>
      <x:c r="C2634" s="10" t="str">
        <x:v>I2-055-I-F01</x:v>
      </x:c>
      <x:c r="D2634" s="10" t="str">
        <x:v>RUN_01</x:v>
      </x:c>
      <x:c r="E2634" s="10" t="str">
        <x:v>ORIGINAL_LEDGER</x:v>
      </x:c>
      <x:c r="F2634" s="10" t="str">
        <x:v>FAIL</x:v>
      </x:c>
      <x:c r="G2634" s="10" t="str">
        <x:v>FAIL</x:v>
      </x:c>
      <x:c r="H2634" s="10" t="str">
        <x:v>EXECUTED</x:v>
      </x:c>
      <x:c r="I2634" s="10" t="str">
        <x:v>PARSED</x:v>
      </x:c>
      <x:c r="J2634" s="10" t="str">
        <x:v>NO_SEMANTIC_VALIDATOR_DETERMINISTIC_PASS</x:v>
      </x:c>
      <x:c r="K2634" s="10" t="str">
        <x:v>7a4dfe44a92dfb6c2e86b10dea936f7caae539e1e6c1bf86f15fe539ba71a2f9</x:v>
      </x:c>
      <x:c r="L2634" s="10" t="str">
        <x:v>historical_three</x:v>
      </x:c>
      <x:c r="M2634" s="10" t="n">
        <x:v>1</x:v>
      </x:c>
      <x:c r="N2634" s="10" t="n">
        <x:v>0</x:v>
      </x:c>
      <x:c r="O2634" s="10" t="n">
        <x:v>0</x:v>
      </x:c>
      <x:c r="P2634" s="9" t="str">
        <x:f>'CaseReview'!U448</x:f>
        <x:v>FAIL</x:v>
      </x:c>
      <x:c r="Q2634" s="9" t="n">
        <x:f>IF(AND(T2634=1,G2634=P2634),1,0)</x:f>
        <x:v>1</x:v>
      </x:c>
      <x:c r="R2634" s="9" t="n">
        <x:f>IF(AND(T2634=1,G2634="PASS",P2634="FAIL"),1,0)</x:f>
        <x:v>0</x:v>
      </x:c>
      <x:c r="S2634" s="9" t="n">
        <x:f>IF(AND(T2634=1,G2634="FAIL",P2634="PASS"),1,0)</x:f>
        <x:v>0</x:v>
      </x:c>
      <x:c r="T2634" s="9" t="n">
        <x:v>1</x:v>
      </x:c>
      <x:c r="U2634" s="9" t="n">
        <x:v>9</x:v>
      </x:c>
      <x:c r="V2634" s="9" t="str">
        <x:v>MVP/SHACL_GENERATION_PIPELINE/experiments/LUNA_NO_SEMANTIC_VALIDATOR/RUN_01/runs/RUN-I2-055-20260901T100604273823Z/artifacts/attempt_01/candidate_shape.ttl</x:v>
      </x:c>
    </x:row>
    <x:row r="2635" ht="22" customHeight="1">
      <x:c r="A2635" s="10" t="str">
        <x:v>NO_SEMANTIC</x:v>
      </x:c>
      <x:c r="B2635" s="10" t="str">
        <x:v>I2-055</x:v>
      </x:c>
      <x:c r="C2635" s="10" t="str">
        <x:v>I2-055-I-F02</x:v>
      </x:c>
      <x:c r="D2635" s="10" t="str">
        <x:v>RUN_01</x:v>
      </x:c>
      <x:c r="E2635" s="10" t="str">
        <x:v>ORIGINAL_LEDGER</x:v>
      </x:c>
      <x:c r="F2635" s="10" t="str">
        <x:v>FAIL</x:v>
      </x:c>
      <x:c r="G2635" s="10" t="str">
        <x:v>FAIL</x:v>
      </x:c>
      <x:c r="H2635" s="10" t="str">
        <x:v>EXECUTED</x:v>
      </x:c>
      <x:c r="I2635" s="10" t="str">
        <x:v>PARSED</x:v>
      </x:c>
      <x:c r="J2635" s="10" t="str">
        <x:v>NO_SEMANTIC_VALIDATOR_DETERMINISTIC_PASS</x:v>
      </x:c>
      <x:c r="K2635" s="10" t="str">
        <x:v>7a4dfe44a92dfb6c2e86b10dea936f7caae539e1e6c1bf86f15fe539ba71a2f9</x:v>
      </x:c>
      <x:c r="L2635" s="10" t="str">
        <x:v>historical_three</x:v>
      </x:c>
      <x:c r="M2635" s="10" t="n">
        <x:v>1</x:v>
      </x:c>
      <x:c r="N2635" s="10" t="n">
        <x:v>0</x:v>
      </x:c>
      <x:c r="O2635" s="10" t="n">
        <x:v>0</x:v>
      </x:c>
      <x:c r="P2635" s="9" t="str">
        <x:f>'CaseReview'!U449</x:f>
        <x:v>FAIL</x:v>
      </x:c>
      <x:c r="Q2635" s="9" t="n">
        <x:f>IF(AND(T2635=1,G2635=P2635),1,0)</x:f>
        <x:v>1</x:v>
      </x:c>
      <x:c r="R2635" s="9" t="n">
        <x:f>IF(AND(T2635=1,G2635="PASS",P2635="FAIL"),1,0)</x:f>
        <x:v>0</x:v>
      </x:c>
      <x:c r="S2635" s="9" t="n">
        <x:f>IF(AND(T2635=1,G2635="FAIL",P2635="PASS"),1,0)</x:f>
        <x:v>0</x:v>
      </x:c>
      <x:c r="T2635" s="9" t="n">
        <x:v>1</x:v>
      </x:c>
      <x:c r="U2635" s="9" t="n">
        <x:v>9</x:v>
      </x:c>
      <x:c r="V2635" s="9" t="str">
        <x:v>MVP/SHACL_GENERATION_PIPELINE/experiments/LUNA_NO_SEMANTIC_VALIDATOR/RUN_01/runs/RUN-I2-055-20260901T100604273823Z/artifacts/attempt_01/candidate_shape.ttl</x:v>
      </x:c>
    </x:row>
    <x:row r="2636" ht="22" customHeight="1">
      <x:c r="A2636" s="10" t="str">
        <x:v>NO_SEMANTIC</x:v>
      </x:c>
      <x:c r="B2636" s="10" t="str">
        <x:v>I2-055</x:v>
      </x:c>
      <x:c r="C2636" s="10" t="str">
        <x:v>I2-055-I-F03</x:v>
      </x:c>
      <x:c r="D2636" s="10" t="str">
        <x:v>RUN_01</x:v>
      </x:c>
      <x:c r="E2636" s="10" t="str">
        <x:v>ORIGINAL_LEDGER</x:v>
      </x:c>
      <x:c r="F2636" s="10" t="str">
        <x:v>FAIL</x:v>
      </x:c>
      <x:c r="G2636" s="10" t="str">
        <x:v>FAIL</x:v>
      </x:c>
      <x:c r="H2636" s="10" t="str">
        <x:v>EXECUTED</x:v>
      </x:c>
      <x:c r="I2636" s="10" t="str">
        <x:v>PARSED</x:v>
      </x:c>
      <x:c r="J2636" s="10" t="str">
        <x:v>NO_SEMANTIC_VALIDATOR_DETERMINISTIC_PASS</x:v>
      </x:c>
      <x:c r="K2636" s="10" t="str">
        <x:v>7a4dfe44a92dfb6c2e86b10dea936f7caae539e1e6c1bf86f15fe539ba71a2f9</x:v>
      </x:c>
      <x:c r="L2636" s="10" t="str">
        <x:v>historical_three</x:v>
      </x:c>
      <x:c r="M2636" s="10" t="n">
        <x:v>1</x:v>
      </x:c>
      <x:c r="N2636" s="10" t="n">
        <x:v>0</x:v>
      </x:c>
      <x:c r="O2636" s="10" t="n">
        <x:v>0</x:v>
      </x:c>
      <x:c r="P2636" s="9" t="str">
        <x:f>'CaseReview'!U450</x:f>
        <x:v>FAIL</x:v>
      </x:c>
      <x:c r="Q2636" s="9" t="n">
        <x:f>IF(AND(T2636=1,G2636=P2636),1,0)</x:f>
        <x:v>1</x:v>
      </x:c>
      <x:c r="R2636" s="9" t="n">
        <x:f>IF(AND(T2636=1,G2636="PASS",P2636="FAIL"),1,0)</x:f>
        <x:v>0</x:v>
      </x:c>
      <x:c r="S2636" s="9" t="n">
        <x:f>IF(AND(T2636=1,G2636="FAIL",P2636="PASS"),1,0)</x:f>
        <x:v>0</x:v>
      </x:c>
      <x:c r="T2636" s="9" t="n">
        <x:v>1</x:v>
      </x:c>
      <x:c r="U2636" s="9" t="n">
        <x:v>9</x:v>
      </x:c>
      <x:c r="V2636" s="9" t="str">
        <x:v>MVP/SHACL_GENERATION_PIPELINE/experiments/LUNA_NO_SEMANTIC_VALIDATOR/RUN_01/runs/RUN-I2-055-20260901T100604273823Z/artifacts/attempt_01/candidate_shape.ttl</x:v>
      </x:c>
    </x:row>
    <x:row r="2637" ht="22" customHeight="1">
      <x:c r="A2637" s="10" t="str">
        <x:v>NO_SEMANTIC</x:v>
      </x:c>
      <x:c r="B2637" s="10" t="str">
        <x:v>I2-055</x:v>
      </x:c>
      <x:c r="C2637" s="10" t="str">
        <x:v>I2-055-I-F04</x:v>
      </x:c>
      <x:c r="D2637" s="10" t="str">
        <x:v>RUN_01</x:v>
      </x:c>
      <x:c r="E2637" s="10" t="str">
        <x:v>ORIGINAL_LEDGER</x:v>
      </x:c>
      <x:c r="F2637" s="10" t="str">
        <x:v>FAIL</x:v>
      </x:c>
      <x:c r="G2637" s="10" t="str">
        <x:v>FAIL</x:v>
      </x:c>
      <x:c r="H2637" s="10" t="str">
        <x:v>EXECUTED</x:v>
      </x:c>
      <x:c r="I2637" s="10" t="str">
        <x:v>PARSED</x:v>
      </x:c>
      <x:c r="J2637" s="10" t="str">
        <x:v>NO_SEMANTIC_VALIDATOR_DETERMINISTIC_PASS</x:v>
      </x:c>
      <x:c r="K2637" s="10" t="str">
        <x:v>7a4dfe44a92dfb6c2e86b10dea936f7caae539e1e6c1bf86f15fe539ba71a2f9</x:v>
      </x:c>
      <x:c r="L2637" s="10" t="str">
        <x:v>historical_three</x:v>
      </x:c>
      <x:c r="M2637" s="10" t="n">
        <x:v>1</x:v>
      </x:c>
      <x:c r="N2637" s="10" t="n">
        <x:v>0</x:v>
      </x:c>
      <x:c r="O2637" s="10" t="n">
        <x:v>0</x:v>
      </x:c>
      <x:c r="P2637" s="9" t="str">
        <x:f>'CaseReview'!U451</x:f>
        <x:v>FAIL</x:v>
      </x:c>
      <x:c r="Q2637" s="9" t="n">
        <x:f>IF(AND(T2637=1,G2637=P2637),1,0)</x:f>
        <x:v>1</x:v>
      </x:c>
      <x:c r="R2637" s="9" t="n">
        <x:f>IF(AND(T2637=1,G2637="PASS",P2637="FAIL"),1,0)</x:f>
        <x:v>0</x:v>
      </x:c>
      <x:c r="S2637" s="9" t="n">
        <x:f>IF(AND(T2637=1,G2637="FAIL",P2637="PASS"),1,0)</x:f>
        <x:v>0</x:v>
      </x:c>
      <x:c r="T2637" s="9" t="n">
        <x:v>1</x:v>
      </x:c>
      <x:c r="U2637" s="9" t="n">
        <x:v>9</x:v>
      </x:c>
      <x:c r="V2637" s="9" t="str">
        <x:v>MVP/SHACL_GENERATION_PIPELINE/experiments/LUNA_NO_SEMANTIC_VALIDATOR/RUN_01/runs/RUN-I2-055-20260901T100604273823Z/artifacts/attempt_01/candidate_shape.ttl</x:v>
      </x:c>
    </x:row>
    <x:row r="2638" ht="22" customHeight="1">
      <x:c r="A2638" s="10" t="str">
        <x:v>NO_SEMANTIC</x:v>
      </x:c>
      <x:c r="B2638" s="10" t="str">
        <x:v>I2-055</x:v>
      </x:c>
      <x:c r="C2638" s="10" t="str">
        <x:v>I2-055-I-F05</x:v>
      </x:c>
      <x:c r="D2638" s="10" t="str">
        <x:v>RUN_01</x:v>
      </x:c>
      <x:c r="E2638" s="10" t="str">
        <x:v>ORIGINAL_LEDGER</x:v>
      </x:c>
      <x:c r="F2638" s="10" t="str">
        <x:v>FAIL</x:v>
      </x:c>
      <x:c r="G2638" s="10" t="str">
        <x:v>FAIL</x:v>
      </x:c>
      <x:c r="H2638" s="10" t="str">
        <x:v>EXECUTED</x:v>
      </x:c>
      <x:c r="I2638" s="10" t="str">
        <x:v>PARSED</x:v>
      </x:c>
      <x:c r="J2638" s="10" t="str">
        <x:v>NO_SEMANTIC_VALIDATOR_DETERMINISTIC_PASS</x:v>
      </x:c>
      <x:c r="K2638" s="10" t="str">
        <x:v>7a4dfe44a92dfb6c2e86b10dea936f7caae539e1e6c1bf86f15fe539ba71a2f9</x:v>
      </x:c>
      <x:c r="L2638" s="10" t="str">
        <x:v>historical_three</x:v>
      </x:c>
      <x:c r="M2638" s="10" t="n">
        <x:v>1</x:v>
      </x:c>
      <x:c r="N2638" s="10" t="n">
        <x:v>0</x:v>
      </x:c>
      <x:c r="O2638" s="10" t="n">
        <x:v>0</x:v>
      </x:c>
      <x:c r="P2638" s="9" t="str">
        <x:f>'CaseReview'!U452</x:f>
        <x:v>FAIL</x:v>
      </x:c>
      <x:c r="Q2638" s="9" t="n">
        <x:f>IF(AND(T2638=1,G2638=P2638),1,0)</x:f>
        <x:v>1</x:v>
      </x:c>
      <x:c r="R2638" s="9" t="n">
        <x:f>IF(AND(T2638=1,G2638="PASS",P2638="FAIL"),1,0)</x:f>
        <x:v>0</x:v>
      </x:c>
      <x:c r="S2638" s="9" t="n">
        <x:f>IF(AND(T2638=1,G2638="FAIL",P2638="PASS"),1,0)</x:f>
        <x:v>0</x:v>
      </x:c>
      <x:c r="T2638" s="9" t="n">
        <x:v>1</x:v>
      </x:c>
      <x:c r="U2638" s="9" t="n">
        <x:v>9</x:v>
      </x:c>
      <x:c r="V2638" s="9" t="str">
        <x:v>MVP/SHACL_GENERATION_PIPELINE/experiments/LUNA_NO_SEMANTIC_VALIDATOR/RUN_01/runs/RUN-I2-055-20260901T100604273823Z/artifacts/attempt_01/candidate_shape.ttl</x:v>
      </x:c>
    </x:row>
    <x:row r="2639" ht="22" customHeight="1">
      <x:c r="A2639" s="10" t="str">
        <x:v>NO_SEMANTIC</x:v>
      </x:c>
      <x:c r="B2639" s="10" t="str">
        <x:v>I2-055</x:v>
      </x:c>
      <x:c r="C2639" s="10" t="str">
        <x:v>I2-055-I-F06</x:v>
      </x:c>
      <x:c r="D2639" s="10" t="str">
        <x:v>RUN_01</x:v>
      </x:c>
      <x:c r="E2639" s="10" t="str">
        <x:v>ORIGINAL_LEDGER</x:v>
      </x:c>
      <x:c r="F2639" s="10" t="str">
        <x:v>FAIL</x:v>
      </x:c>
      <x:c r="G2639" s="10" t="str">
        <x:v>FAIL</x:v>
      </x:c>
      <x:c r="H2639" s="10" t="str">
        <x:v>EXECUTED</x:v>
      </x:c>
      <x:c r="I2639" s="10" t="str">
        <x:v>PARSED</x:v>
      </x:c>
      <x:c r="J2639" s="10" t="str">
        <x:v>NO_SEMANTIC_VALIDATOR_DETERMINISTIC_PASS</x:v>
      </x:c>
      <x:c r="K2639" s="10" t="str">
        <x:v>7a4dfe44a92dfb6c2e86b10dea936f7caae539e1e6c1bf86f15fe539ba71a2f9</x:v>
      </x:c>
      <x:c r="L2639" s="10" t="str">
        <x:v>historical_three</x:v>
      </x:c>
      <x:c r="M2639" s="10" t="n">
        <x:v>1</x:v>
      </x:c>
      <x:c r="N2639" s="10" t="n">
        <x:v>0</x:v>
      </x:c>
      <x:c r="O2639" s="10" t="n">
        <x:v>0</x:v>
      </x:c>
      <x:c r="P2639" s="9" t="str">
        <x:f>'CaseReview'!U453</x:f>
        <x:v>FAIL</x:v>
      </x:c>
      <x:c r="Q2639" s="9" t="n">
        <x:f>IF(AND(T2639=1,G2639=P2639),1,0)</x:f>
        <x:v>1</x:v>
      </x:c>
      <x:c r="R2639" s="9" t="n">
        <x:f>IF(AND(T2639=1,G2639="PASS",P2639="FAIL"),1,0)</x:f>
        <x:v>0</x:v>
      </x:c>
      <x:c r="S2639" s="9" t="n">
        <x:f>IF(AND(T2639=1,G2639="FAIL",P2639="PASS"),1,0)</x:f>
        <x:v>0</x:v>
      </x:c>
      <x:c r="T2639" s="9" t="n">
        <x:v>1</x:v>
      </x:c>
      <x:c r="U2639" s="9" t="n">
        <x:v>9</x:v>
      </x:c>
      <x:c r="V2639" s="9" t="str">
        <x:v>MVP/SHACL_GENERATION_PIPELINE/experiments/LUNA_NO_SEMANTIC_VALIDATOR/RUN_01/runs/RUN-I2-055-20260901T100604273823Z/artifacts/attempt_01/candidate_shape.ttl</x:v>
      </x:c>
    </x:row>
    <x:row r="2640" ht="22" customHeight="1">
      <x:c r="A2640" s="10" t="str">
        <x:v>NO_SEMANTIC</x:v>
      </x:c>
      <x:c r="B2640" s="10" t="str">
        <x:v>I2-055</x:v>
      </x:c>
      <x:c r="C2640" s="10" t="str">
        <x:v>I2-055-I-F07</x:v>
      </x:c>
      <x:c r="D2640" s="10" t="str">
        <x:v>RUN_01</x:v>
      </x:c>
      <x:c r="E2640" s="10" t="str">
        <x:v>ORIGINAL_LEDGER</x:v>
      </x:c>
      <x:c r="F2640" s="10" t="str">
        <x:v>FAIL</x:v>
      </x:c>
      <x:c r="G2640" s="10" t="str">
        <x:v>FAIL</x:v>
      </x:c>
      <x:c r="H2640" s="10" t="str">
        <x:v>EXECUTED</x:v>
      </x:c>
      <x:c r="I2640" s="10" t="str">
        <x:v>PARSED</x:v>
      </x:c>
      <x:c r="J2640" s="10" t="str">
        <x:v>NO_SEMANTIC_VALIDATOR_DETERMINISTIC_PASS</x:v>
      </x:c>
      <x:c r="K2640" s="10" t="str">
        <x:v>7a4dfe44a92dfb6c2e86b10dea936f7caae539e1e6c1bf86f15fe539ba71a2f9</x:v>
      </x:c>
      <x:c r="L2640" s="10" t="str">
        <x:v>historical_three</x:v>
      </x:c>
      <x:c r="M2640" s="10" t="n">
        <x:v>1</x:v>
      </x:c>
      <x:c r="N2640" s="10" t="n">
        <x:v>0</x:v>
      </x:c>
      <x:c r="O2640" s="10" t="n">
        <x:v>0</x:v>
      </x:c>
      <x:c r="P2640" s="9" t="str">
        <x:f>'CaseReview'!U454</x:f>
        <x:v>FAIL</x:v>
      </x:c>
      <x:c r="Q2640" s="9" t="n">
        <x:f>IF(AND(T2640=1,G2640=P2640),1,0)</x:f>
        <x:v>1</x:v>
      </x:c>
      <x:c r="R2640" s="9" t="n">
        <x:f>IF(AND(T2640=1,G2640="PASS",P2640="FAIL"),1,0)</x:f>
        <x:v>0</x:v>
      </x:c>
      <x:c r="S2640" s="9" t="n">
        <x:f>IF(AND(T2640=1,G2640="FAIL",P2640="PASS"),1,0)</x:f>
        <x:v>0</x:v>
      </x:c>
      <x:c r="T2640" s="9" t="n">
        <x:v>1</x:v>
      </x:c>
      <x:c r="U2640" s="9" t="n">
        <x:v>9</x:v>
      </x:c>
      <x:c r="V2640" s="9" t="str">
        <x:v>MVP/SHACL_GENERATION_PIPELINE/experiments/LUNA_NO_SEMANTIC_VALIDATOR/RUN_01/runs/RUN-I2-055-20260901T100604273823Z/artifacts/attempt_01/candidate_shape.ttl</x:v>
      </x:c>
    </x:row>
    <x:row r="2641" ht="22" customHeight="1">
      <x:c r="A2641" s="10" t="str">
        <x:v>NO_SEMANTIC</x:v>
      </x:c>
      <x:c r="B2641" s="10" t="str">
        <x:v>I2-055</x:v>
      </x:c>
      <x:c r="C2641" s="10" t="str">
        <x:v>I2-055-I-P01</x:v>
      </x:c>
      <x:c r="D2641" s="10" t="str">
        <x:v>RUN_01</x:v>
      </x:c>
      <x:c r="E2641" s="10" t="str">
        <x:v>ORIGINAL_LEDGER</x:v>
      </x:c>
      <x:c r="F2641" s="10" t="str">
        <x:v>PASS</x:v>
      </x:c>
      <x:c r="G2641" s="10" t="str">
        <x:v>PASS</x:v>
      </x:c>
      <x:c r="H2641" s="10" t="str">
        <x:v>EXECUTED</x:v>
      </x:c>
      <x:c r="I2641" s="10" t="str">
        <x:v>PARSED</x:v>
      </x:c>
      <x:c r="J2641" s="10" t="str">
        <x:v>NO_SEMANTIC_VALIDATOR_DETERMINISTIC_PASS</x:v>
      </x:c>
      <x:c r="K2641" s="10" t="str">
        <x:v>7a4dfe44a92dfb6c2e86b10dea936f7caae539e1e6c1bf86f15fe539ba71a2f9</x:v>
      </x:c>
      <x:c r="L2641" s="10" t="str">
        <x:v>historical_three</x:v>
      </x:c>
      <x:c r="M2641" s="10" t="n">
        <x:v>1</x:v>
      </x:c>
      <x:c r="N2641" s="10" t="n">
        <x:v>0</x:v>
      </x:c>
      <x:c r="O2641" s="10" t="n">
        <x:v>0</x:v>
      </x:c>
      <x:c r="P2641" s="9" t="str">
        <x:f>'CaseReview'!U455</x:f>
        <x:v>PASS</x:v>
      </x:c>
      <x:c r="Q2641" s="9" t="n">
        <x:f>IF(AND(T2641=1,G2641=P2641),1,0)</x:f>
        <x:v>1</x:v>
      </x:c>
      <x:c r="R2641" s="9" t="n">
        <x:f>IF(AND(T2641=1,G2641="PASS",P2641="FAIL"),1,0)</x:f>
        <x:v>0</x:v>
      </x:c>
      <x:c r="S2641" s="9" t="n">
        <x:f>IF(AND(T2641=1,G2641="FAIL",P2641="PASS"),1,0)</x:f>
        <x:v>0</x:v>
      </x:c>
      <x:c r="T2641" s="9" t="n">
        <x:v>1</x:v>
      </x:c>
      <x:c r="U2641" s="9" t="n">
        <x:v>9</x:v>
      </x:c>
      <x:c r="V2641" s="9" t="str">
        <x:v>MVP/SHACL_GENERATION_PIPELINE/experiments/LUNA_NO_SEMANTIC_VALIDATOR/RUN_01/runs/RUN-I2-055-20260901T100604273823Z/artifacts/attempt_01/candidate_shape.ttl</x:v>
      </x:c>
    </x:row>
    <x:row r="2642" ht="22" customHeight="1">
      <x:c r="A2642" s="10" t="str">
        <x:v>NO_SEMANTIC</x:v>
      </x:c>
      <x:c r="B2642" s="10" t="str">
        <x:v>I2-055</x:v>
      </x:c>
      <x:c r="C2642" s="10" t="str">
        <x:v>I2-055-I-P02</x:v>
      </x:c>
      <x:c r="D2642" s="10" t="str">
        <x:v>RUN_01</x:v>
      </x:c>
      <x:c r="E2642" s="10" t="str">
        <x:v>ORIGINAL_LEDGER</x:v>
      </x:c>
      <x:c r="F2642" s="10" t="str">
        <x:v>PASS</x:v>
      </x:c>
      <x:c r="G2642" s="10" t="str">
        <x:v>PASS</x:v>
      </x:c>
      <x:c r="H2642" s="10" t="str">
        <x:v>EXECUTED</x:v>
      </x:c>
      <x:c r="I2642" s="10" t="str">
        <x:v>PARSED</x:v>
      </x:c>
      <x:c r="J2642" s="10" t="str">
        <x:v>NO_SEMANTIC_VALIDATOR_DETERMINISTIC_PASS</x:v>
      </x:c>
      <x:c r="K2642" s="10" t="str">
        <x:v>7a4dfe44a92dfb6c2e86b10dea936f7caae539e1e6c1bf86f15fe539ba71a2f9</x:v>
      </x:c>
      <x:c r="L2642" s="10" t="str">
        <x:v>historical_three</x:v>
      </x:c>
      <x:c r="M2642" s="10" t="n">
        <x:v>1</x:v>
      </x:c>
      <x:c r="N2642" s="10" t="n">
        <x:v>0</x:v>
      </x:c>
      <x:c r="O2642" s="10" t="n">
        <x:v>0</x:v>
      </x:c>
      <x:c r="P2642" s="9" t="str">
        <x:f>'CaseReview'!U456</x:f>
        <x:v>PASS</x:v>
      </x:c>
      <x:c r="Q2642" s="9" t="n">
        <x:f>IF(AND(T2642=1,G2642=P2642),1,0)</x:f>
        <x:v>1</x:v>
      </x:c>
      <x:c r="R2642" s="9" t="n">
        <x:f>IF(AND(T2642=1,G2642="PASS",P2642="FAIL"),1,0)</x:f>
        <x:v>0</x:v>
      </x:c>
      <x:c r="S2642" s="9" t="n">
        <x:f>IF(AND(T2642=1,G2642="FAIL",P2642="PASS"),1,0)</x:f>
        <x:v>0</x:v>
      </x:c>
      <x:c r="T2642" s="9" t="n">
        <x:v>1</x:v>
      </x:c>
      <x:c r="U2642" s="9" t="n">
        <x:v>9</x:v>
      </x:c>
      <x:c r="V2642" s="9" t="str">
        <x:v>MVP/SHACL_GENERATION_PIPELINE/experiments/LUNA_NO_SEMANTIC_VALIDATOR/RUN_01/runs/RUN-I2-055-20260901T100604273823Z/artifacts/attempt_01/candidate_shape.ttl</x:v>
      </x:c>
    </x:row>
    <x:row r="2643" ht="22" customHeight="1">
      <x:c r="A2643" s="10" t="str">
        <x:v>NO_SEMANTIC</x:v>
      </x:c>
      <x:c r="B2643" s="10" t="str">
        <x:v>I2-060</x:v>
      </x:c>
      <x:c r="C2643" s="10" t="str">
        <x:v>I2-060-F01</x:v>
      </x:c>
      <x:c r="D2643" s="10" t="str">
        <x:v>RUN_01</x:v>
      </x:c>
      <x:c r="E2643" s="10" t="str">
        <x:v>ORIGINAL_LEDGER</x:v>
      </x:c>
      <x:c r="F2643" s="10" t="str">
        <x:v>FAIL</x:v>
      </x:c>
      <x:c r="G2643" s="10" t="str">
        <x:v>FAIL</x:v>
      </x:c>
      <x:c r="H2643" s="10" t="str">
        <x:v>EXECUTED</x:v>
      </x:c>
      <x:c r="I2643" s="10" t="str">
        <x:v>PARSED</x:v>
      </x:c>
      <x:c r="J2643" s="10" t="str">
        <x:v>NO_SEMANTIC_VALIDATOR_DETERMINISTIC_PASS</x:v>
      </x:c>
      <x:c r="K2643" s="10" t="str">
        <x:v>3aedec61cd75cf9fc9577f416070a28357b2d585ba313700685978c8dcd58bae</x:v>
      </x:c>
      <x:c r="L2643" s="10" t="str">
        <x:v>historical_three</x:v>
      </x:c>
      <x:c r="M2643" s="10" t="n">
        <x:v>1</x:v>
      </x:c>
      <x:c r="N2643" s="10" t="n">
        <x:v>0</x:v>
      </x:c>
      <x:c r="O2643" s="10" t="n">
        <x:v>0</x:v>
      </x:c>
      <x:c r="P2643" s="9" t="str">
        <x:f>'CaseReview'!U457</x:f>
        <x:v>FAIL</x:v>
      </x:c>
      <x:c r="Q2643" s="9" t="n">
        <x:f>IF(AND(T2643=1,G2643=P2643),1,0)</x:f>
        <x:v>1</x:v>
      </x:c>
      <x:c r="R2643" s="9" t="n">
        <x:f>IF(AND(T2643=1,G2643="PASS",P2643="FAIL"),1,0)</x:f>
        <x:v>0</x:v>
      </x:c>
      <x:c r="S2643" s="9" t="n">
        <x:f>IF(AND(T2643=1,G2643="FAIL",P2643="PASS"),1,0)</x:f>
        <x:v>0</x:v>
      </x:c>
      <x:c r="T2643" s="9" t="n">
        <x:v>1</x:v>
      </x:c>
      <x:c r="U2643" s="9" t="n">
        <x:v>6</x:v>
      </x:c>
      <x:c r="V2643" s="9" t="str">
        <x:v>MVP/SHACL_GENERATION_PIPELINE/experiments/LUNA_NO_SEMANTIC_VALIDATOR/RUN_01/runs/RUN-I2-060-20260901T100617024375Z/artifacts/attempt_01/candidate_shape.ttl</x:v>
      </x:c>
    </x:row>
    <x:row r="2644" ht="22" customHeight="1">
      <x:c r="A2644" s="10" t="str">
        <x:v>NO_SEMANTIC</x:v>
      </x:c>
      <x:c r="B2644" s="10" t="str">
        <x:v>I2-060</x:v>
      </x:c>
      <x:c r="C2644" s="10" t="str">
        <x:v>I2-060-F02</x:v>
      </x:c>
      <x:c r="D2644" s="10" t="str">
        <x:v>RUN_01</x:v>
      </x:c>
      <x:c r="E2644" s="10" t="str">
        <x:v>ORIGINAL_LEDGER</x:v>
      </x:c>
      <x:c r="F2644" s="10" t="str">
        <x:v>FAIL</x:v>
      </x:c>
      <x:c r="G2644" s="10" t="str">
        <x:v>FAIL</x:v>
      </x:c>
      <x:c r="H2644" s="10" t="str">
        <x:v>EXECUTED</x:v>
      </x:c>
      <x:c r="I2644" s="10" t="str">
        <x:v>PARSED</x:v>
      </x:c>
      <x:c r="J2644" s="10" t="str">
        <x:v>NO_SEMANTIC_VALIDATOR_DETERMINISTIC_PASS</x:v>
      </x:c>
      <x:c r="K2644" s="10" t="str">
        <x:v>3aedec61cd75cf9fc9577f416070a28357b2d585ba313700685978c8dcd58bae</x:v>
      </x:c>
      <x:c r="L2644" s="10" t="str">
        <x:v>historical_three</x:v>
      </x:c>
      <x:c r="M2644" s="10" t="n">
        <x:v>1</x:v>
      </x:c>
      <x:c r="N2644" s="10" t="n">
        <x:v>0</x:v>
      </x:c>
      <x:c r="O2644" s="10" t="n">
        <x:v>0</x:v>
      </x:c>
      <x:c r="P2644" s="9" t="str">
        <x:f>'CaseReview'!U458</x:f>
        <x:v>FAIL</x:v>
      </x:c>
      <x:c r="Q2644" s="9" t="n">
        <x:f>IF(AND(T2644=1,G2644=P2644),1,0)</x:f>
        <x:v>1</x:v>
      </x:c>
      <x:c r="R2644" s="9" t="n">
        <x:f>IF(AND(T2644=1,G2644="PASS",P2644="FAIL"),1,0)</x:f>
        <x:v>0</x:v>
      </x:c>
      <x:c r="S2644" s="9" t="n">
        <x:f>IF(AND(T2644=1,G2644="FAIL",P2644="PASS"),1,0)</x:f>
        <x:v>0</x:v>
      </x:c>
      <x:c r="T2644" s="9" t="n">
        <x:v>1</x:v>
      </x:c>
      <x:c r="U2644" s="9" t="n">
        <x:v>6</x:v>
      </x:c>
      <x:c r="V2644" s="9" t="str">
        <x:v>MVP/SHACL_GENERATION_PIPELINE/experiments/LUNA_NO_SEMANTIC_VALIDATOR/RUN_01/runs/RUN-I2-060-20260901T100617024375Z/artifacts/attempt_01/candidate_shape.ttl</x:v>
      </x:c>
    </x:row>
    <x:row r="2645" ht="22" customHeight="1">
      <x:c r="A2645" s="10" t="str">
        <x:v>NO_SEMANTIC</x:v>
      </x:c>
      <x:c r="B2645" s="10" t="str">
        <x:v>I2-060</x:v>
      </x:c>
      <x:c r="C2645" s="10" t="str">
        <x:v>I2-060-F03</x:v>
      </x:c>
      <x:c r="D2645" s="10" t="str">
        <x:v>RUN_01</x:v>
      </x:c>
      <x:c r="E2645" s="10" t="str">
        <x:v>ORIGINAL_LEDGER</x:v>
      </x:c>
      <x:c r="F2645" s="10" t="str">
        <x:v>FAIL</x:v>
      </x:c>
      <x:c r="G2645" s="10" t="str">
        <x:v>FAIL</x:v>
      </x:c>
      <x:c r="H2645" s="10" t="str">
        <x:v>EXECUTED</x:v>
      </x:c>
      <x:c r="I2645" s="10" t="str">
        <x:v>PARSED</x:v>
      </x:c>
      <x:c r="J2645" s="10" t="str">
        <x:v>NO_SEMANTIC_VALIDATOR_DETERMINISTIC_PASS</x:v>
      </x:c>
      <x:c r="K2645" s="10" t="str">
        <x:v>3aedec61cd75cf9fc9577f416070a28357b2d585ba313700685978c8dcd58bae</x:v>
      </x:c>
      <x:c r="L2645" s="10" t="str">
        <x:v>historical_three</x:v>
      </x:c>
      <x:c r="M2645" s="10" t="n">
        <x:v>1</x:v>
      </x:c>
      <x:c r="N2645" s="10" t="n">
        <x:v>0</x:v>
      </x:c>
      <x:c r="O2645" s="10" t="n">
        <x:v>0</x:v>
      </x:c>
      <x:c r="P2645" s="9" t="str">
        <x:f>'CaseReview'!U459</x:f>
        <x:v>FAIL</x:v>
      </x:c>
      <x:c r="Q2645" s="9" t="n">
        <x:f>IF(AND(T2645=1,G2645=P2645),1,0)</x:f>
        <x:v>1</x:v>
      </x:c>
      <x:c r="R2645" s="9" t="n">
        <x:f>IF(AND(T2645=1,G2645="PASS",P2645="FAIL"),1,0)</x:f>
        <x:v>0</x:v>
      </x:c>
      <x:c r="S2645" s="9" t="n">
        <x:f>IF(AND(T2645=1,G2645="FAIL",P2645="PASS"),1,0)</x:f>
        <x:v>0</x:v>
      </x:c>
      <x:c r="T2645" s="9" t="n">
        <x:v>1</x:v>
      </x:c>
      <x:c r="U2645" s="9" t="n">
        <x:v>6</x:v>
      </x:c>
      <x:c r="V2645" s="9" t="str">
        <x:v>MVP/SHACL_GENERATION_PIPELINE/experiments/LUNA_NO_SEMANTIC_VALIDATOR/RUN_01/runs/RUN-I2-060-20260901T100617024375Z/artifacts/attempt_01/candidate_shape.ttl</x:v>
      </x:c>
    </x:row>
    <x:row r="2646" ht="22" customHeight="1">
      <x:c r="A2646" s="10" t="str">
        <x:v>NO_SEMANTIC</x:v>
      </x:c>
      <x:c r="B2646" s="10" t="str">
        <x:v>I2-060</x:v>
      </x:c>
      <x:c r="C2646" s="10" t="str">
        <x:v>I2-060-F04</x:v>
      </x:c>
      <x:c r="D2646" s="10" t="str">
        <x:v>RUN_01</x:v>
      </x:c>
      <x:c r="E2646" s="10" t="str">
        <x:v>ORIGINAL_LEDGER</x:v>
      </x:c>
      <x:c r="F2646" s="10" t="str">
        <x:v>FAIL</x:v>
      </x:c>
      <x:c r="G2646" s="10" t="str">
        <x:v>FAIL</x:v>
      </x:c>
      <x:c r="H2646" s="10" t="str">
        <x:v>EXECUTED</x:v>
      </x:c>
      <x:c r="I2646" s="10" t="str">
        <x:v>PARSED</x:v>
      </x:c>
      <x:c r="J2646" s="10" t="str">
        <x:v>NO_SEMANTIC_VALIDATOR_DETERMINISTIC_PASS</x:v>
      </x:c>
      <x:c r="K2646" s="10" t="str">
        <x:v>3aedec61cd75cf9fc9577f416070a28357b2d585ba313700685978c8dcd58bae</x:v>
      </x:c>
      <x:c r="L2646" s="10" t="str">
        <x:v>historical_three</x:v>
      </x:c>
      <x:c r="M2646" s="10" t="n">
        <x:v>1</x:v>
      </x:c>
      <x:c r="N2646" s="10" t="n">
        <x:v>0</x:v>
      </x:c>
      <x:c r="O2646" s="10" t="n">
        <x:v>0</x:v>
      </x:c>
      <x:c r="P2646" s="9" t="str">
        <x:f>'CaseReview'!U460</x:f>
        <x:v>FAIL</x:v>
      </x:c>
      <x:c r="Q2646" s="9" t="n">
        <x:f>IF(AND(T2646=1,G2646=P2646),1,0)</x:f>
        <x:v>1</x:v>
      </x:c>
      <x:c r="R2646" s="9" t="n">
        <x:f>IF(AND(T2646=1,G2646="PASS",P2646="FAIL"),1,0)</x:f>
        <x:v>0</x:v>
      </x:c>
      <x:c r="S2646" s="9" t="n">
        <x:f>IF(AND(T2646=1,G2646="FAIL",P2646="PASS"),1,0)</x:f>
        <x:v>0</x:v>
      </x:c>
      <x:c r="T2646" s="9" t="n">
        <x:v>1</x:v>
      </x:c>
      <x:c r="U2646" s="9" t="n">
        <x:v>6</x:v>
      </x:c>
      <x:c r="V2646" s="9" t="str">
        <x:v>MVP/SHACL_GENERATION_PIPELINE/experiments/LUNA_NO_SEMANTIC_VALIDATOR/RUN_01/runs/RUN-I2-060-20260901T100617024375Z/artifacts/attempt_01/candidate_shape.ttl</x:v>
      </x:c>
    </x:row>
    <x:row r="2647" ht="22" customHeight="1">
      <x:c r="A2647" s="10" t="str">
        <x:v>NO_SEMANTIC</x:v>
      </x:c>
      <x:c r="B2647" s="10" t="str">
        <x:v>I2-060</x:v>
      </x:c>
      <x:c r="C2647" s="10" t="str">
        <x:v>I2-060-P01</x:v>
      </x:c>
      <x:c r="D2647" s="10" t="str">
        <x:v>RUN_01</x:v>
      </x:c>
      <x:c r="E2647" s="10" t="str">
        <x:v>ORIGINAL_LEDGER</x:v>
      </x:c>
      <x:c r="F2647" s="10" t="str">
        <x:v>PASS</x:v>
      </x:c>
      <x:c r="G2647" s="10" t="str">
        <x:v>FAIL</x:v>
      </x:c>
      <x:c r="H2647" s="10" t="str">
        <x:v>EXECUTED</x:v>
      </x:c>
      <x:c r="I2647" s="10" t="str">
        <x:v>PARSED</x:v>
      </x:c>
      <x:c r="J2647" s="10" t="str">
        <x:v>NO_SEMANTIC_VALIDATOR_DETERMINISTIC_PASS</x:v>
      </x:c>
      <x:c r="K2647" s="10" t="str">
        <x:v>3aedec61cd75cf9fc9577f416070a28357b2d585ba313700685978c8dcd58bae</x:v>
      </x:c>
      <x:c r="L2647" s="10" t="str">
        <x:v>historical_three</x:v>
      </x:c>
      <x:c r="M2647" s="10" t="n">
        <x:v>0</x:v>
      </x:c>
      <x:c r="N2647" s="10" t="n">
        <x:v>0</x:v>
      </x:c>
      <x:c r="O2647" s="10" t="n">
        <x:v>1</x:v>
      </x:c>
      <x:c r="P2647" s="9" t="str">
        <x:f>'CaseReview'!U461</x:f>
        <x:v>PASS</x:v>
      </x:c>
      <x:c r="Q2647" s="9" t="n">
        <x:f>IF(AND(T2647=1,G2647=P2647),1,0)</x:f>
        <x:v>0</x:v>
      </x:c>
      <x:c r="R2647" s="9" t="n">
        <x:f>IF(AND(T2647=1,G2647="PASS",P2647="FAIL"),1,0)</x:f>
        <x:v>0</x:v>
      </x:c>
      <x:c r="S2647" s="9" t="n">
        <x:f>IF(AND(T2647=1,G2647="FAIL",P2647="PASS"),1,0)</x:f>
        <x:v>1</x:v>
      </x:c>
      <x:c r="T2647" s="9" t="n">
        <x:v>1</x:v>
      </x:c>
      <x:c r="U2647" s="9" t="n">
        <x:v>6</x:v>
      </x:c>
      <x:c r="V2647" s="9" t="str">
        <x:v>MVP/SHACL_GENERATION_PIPELINE/experiments/LUNA_NO_SEMANTIC_VALIDATOR/RUN_01/runs/RUN-I2-060-20260901T100617024375Z/artifacts/attempt_01/candidate_shape.ttl</x:v>
      </x:c>
    </x:row>
    <x:row r="2648" ht="22" customHeight="1">
      <x:c r="A2648" s="10" t="str">
        <x:v>NO_SEMANTIC</x:v>
      </x:c>
      <x:c r="B2648" s="10" t="str">
        <x:v>I2-060</x:v>
      </x:c>
      <x:c r="C2648" s="10" t="str">
        <x:v>I2-060-P02</x:v>
      </x:c>
      <x:c r="D2648" s="10" t="str">
        <x:v>RUN_01</x:v>
      </x:c>
      <x:c r="E2648" s="10" t="str">
        <x:v>ORIGINAL_LEDGER</x:v>
      </x:c>
      <x:c r="F2648" s="10" t="str">
        <x:v>PASS</x:v>
      </x:c>
      <x:c r="G2648" s="10" t="str">
        <x:v>PASS</x:v>
      </x:c>
      <x:c r="H2648" s="10" t="str">
        <x:v>EXECUTED</x:v>
      </x:c>
      <x:c r="I2648" s="10" t="str">
        <x:v>PARSED</x:v>
      </x:c>
      <x:c r="J2648" s="10" t="str">
        <x:v>NO_SEMANTIC_VALIDATOR_DETERMINISTIC_PASS</x:v>
      </x:c>
      <x:c r="K2648" s="10" t="str">
        <x:v>3aedec61cd75cf9fc9577f416070a28357b2d585ba313700685978c8dcd58bae</x:v>
      </x:c>
      <x:c r="L2648" s="10" t="str">
        <x:v>historical_three</x:v>
      </x:c>
      <x:c r="M2648" s="10" t="n">
        <x:v>1</x:v>
      </x:c>
      <x:c r="N2648" s="10" t="n">
        <x:v>0</x:v>
      </x:c>
      <x:c r="O2648" s="10" t="n">
        <x:v>0</x:v>
      </x:c>
      <x:c r="P2648" s="9" t="str">
        <x:f>'CaseReview'!U462</x:f>
        <x:v>PASS</x:v>
      </x:c>
      <x:c r="Q2648" s="9" t="n">
        <x:f>IF(AND(T2648=1,G2648=P2648),1,0)</x:f>
        <x:v>1</x:v>
      </x:c>
      <x:c r="R2648" s="9" t="n">
        <x:f>IF(AND(T2648=1,G2648="PASS",P2648="FAIL"),1,0)</x:f>
        <x:v>0</x:v>
      </x:c>
      <x:c r="S2648" s="9" t="n">
        <x:f>IF(AND(T2648=1,G2648="FAIL",P2648="PASS"),1,0)</x:f>
        <x:v>0</x:v>
      </x:c>
      <x:c r="T2648" s="9" t="n">
        <x:v>1</x:v>
      </x:c>
      <x:c r="U2648" s="9" t="n">
        <x:v>6</x:v>
      </x:c>
      <x:c r="V2648" s="9" t="str">
        <x:v>MVP/SHACL_GENERATION_PIPELINE/experiments/LUNA_NO_SEMANTIC_VALIDATOR/RUN_01/runs/RUN-I2-060-20260901T100617024375Z/artifacts/attempt_01/candidate_shape.ttl</x:v>
      </x:c>
    </x:row>
    <x:row r="2649" ht="22" customHeight="1">
      <x:c r="A2649" s="10" t="str">
        <x:v>NO_SEMANTIC</x:v>
      </x:c>
      <x:c r="B2649" s="10" t="str">
        <x:v>I2-061</x:v>
      </x:c>
      <x:c r="C2649" s="10" t="str">
        <x:v>I2-061-F01</x:v>
      </x:c>
      <x:c r="D2649" s="10" t="str">
        <x:v>RUN_01</x:v>
      </x:c>
      <x:c r="E2649" s="10" t="str">
        <x:v>ORIGINAL_LEDGER</x:v>
      </x:c>
      <x:c r="F2649" s="10" t="str">
        <x:v>FAIL</x:v>
      </x:c>
      <x:c r="G2649" s="10" t="str">
        <x:v>FAIL</x:v>
      </x:c>
      <x:c r="H2649" s="10" t="str">
        <x:v>EXECUTED</x:v>
      </x:c>
      <x:c r="I2649" s="10" t="str">
        <x:v>PARSED</x:v>
      </x:c>
      <x:c r="J2649" s="10" t="str">
        <x:v>NO_SEMANTIC_VALIDATOR_DETERMINISTIC_PASS</x:v>
      </x:c>
      <x:c r="K2649" s="10" t="str">
        <x:v>48d9c2299fbad1031cf8364d3e07f4b6ad390fa1e66092572fe6e69e1bcc17c1</x:v>
      </x:c>
      <x:c r="L2649" s="10" t="str">
        <x:v>historical_three</x:v>
      </x:c>
      <x:c r="M2649" s="10" t="n">
        <x:v>1</x:v>
      </x:c>
      <x:c r="N2649" s="10" t="n">
        <x:v>0</x:v>
      </x:c>
      <x:c r="O2649" s="10" t="n">
        <x:v>0</x:v>
      </x:c>
      <x:c r="P2649" s="9" t="str">
        <x:f>'CaseReview'!U463</x:f>
        <x:v>FAIL</x:v>
      </x:c>
      <x:c r="Q2649" s="9" t="n">
        <x:f>IF(AND(T2649=1,G2649=P2649),1,0)</x:f>
        <x:v>1</x:v>
      </x:c>
      <x:c r="R2649" s="9" t="n">
        <x:f>IF(AND(T2649=1,G2649="PASS",P2649="FAIL"),1,0)</x:f>
        <x:v>0</x:v>
      </x:c>
      <x:c r="S2649" s="9" t="n">
        <x:f>IF(AND(T2649=1,G2649="FAIL",P2649="PASS"),1,0)</x:f>
        <x:v>0</x:v>
      </x:c>
      <x:c r="T2649" s="9" t="n">
        <x:v>1</x:v>
      </x:c>
      <x:c r="U2649" s="9" t="n">
        <x:v>6</x:v>
      </x:c>
      <x:c r="V2649" s="9" t="str">
        <x:v>MVP/SHACL_GENERATION_PIPELINE/experiments/LUNA_NO_SEMANTIC_VALIDATOR/RUN_01/runs/RUN-I2-061-20260901T100700117048Z/artifacts/attempt_01/candidate_shape.ttl</x:v>
      </x:c>
    </x:row>
    <x:row r="2650" ht="22" customHeight="1">
      <x:c r="A2650" s="10" t="str">
        <x:v>NO_SEMANTIC</x:v>
      </x:c>
      <x:c r="B2650" s="10" t="str">
        <x:v>I2-061</x:v>
      </x:c>
      <x:c r="C2650" s="10" t="str">
        <x:v>I2-061-F02</x:v>
      </x:c>
      <x:c r="D2650" s="10" t="str">
        <x:v>RUN_01</x:v>
      </x:c>
      <x:c r="E2650" s="10" t="str">
        <x:v>ORIGINAL_LEDGER</x:v>
      </x:c>
      <x:c r="F2650" s="10" t="str">
        <x:v>FAIL</x:v>
      </x:c>
      <x:c r="G2650" s="10" t="str">
        <x:v>FAIL</x:v>
      </x:c>
      <x:c r="H2650" s="10" t="str">
        <x:v>EXECUTED</x:v>
      </x:c>
      <x:c r="I2650" s="10" t="str">
        <x:v>PARSED</x:v>
      </x:c>
      <x:c r="J2650" s="10" t="str">
        <x:v>NO_SEMANTIC_VALIDATOR_DETERMINISTIC_PASS</x:v>
      </x:c>
      <x:c r="K2650" s="10" t="str">
        <x:v>48d9c2299fbad1031cf8364d3e07f4b6ad390fa1e66092572fe6e69e1bcc17c1</x:v>
      </x:c>
      <x:c r="L2650" s="10" t="str">
        <x:v>historical_three</x:v>
      </x:c>
      <x:c r="M2650" s="10" t="n">
        <x:v>1</x:v>
      </x:c>
      <x:c r="N2650" s="10" t="n">
        <x:v>0</x:v>
      </x:c>
      <x:c r="O2650" s="10" t="n">
        <x:v>0</x:v>
      </x:c>
      <x:c r="P2650" s="9" t="str">
        <x:f>'CaseReview'!U464</x:f>
        <x:v>FAIL</x:v>
      </x:c>
      <x:c r="Q2650" s="9" t="n">
        <x:f>IF(AND(T2650=1,G2650=P2650),1,0)</x:f>
        <x:v>1</x:v>
      </x:c>
      <x:c r="R2650" s="9" t="n">
        <x:f>IF(AND(T2650=1,G2650="PASS",P2650="FAIL"),1,0)</x:f>
        <x:v>0</x:v>
      </x:c>
      <x:c r="S2650" s="9" t="n">
        <x:f>IF(AND(T2650=1,G2650="FAIL",P2650="PASS"),1,0)</x:f>
        <x:v>0</x:v>
      </x:c>
      <x:c r="T2650" s="9" t="n">
        <x:v>1</x:v>
      </x:c>
      <x:c r="U2650" s="9" t="n">
        <x:v>6</x:v>
      </x:c>
      <x:c r="V2650" s="9" t="str">
        <x:v>MVP/SHACL_GENERATION_PIPELINE/experiments/LUNA_NO_SEMANTIC_VALIDATOR/RUN_01/runs/RUN-I2-061-20260901T100700117048Z/artifacts/attempt_01/candidate_shape.ttl</x:v>
      </x:c>
    </x:row>
    <x:row r="2651" ht="22" customHeight="1">
      <x:c r="A2651" s="10" t="str">
        <x:v>NO_SEMANTIC</x:v>
      </x:c>
      <x:c r="B2651" s="10" t="str">
        <x:v>I2-061</x:v>
      </x:c>
      <x:c r="C2651" s="10" t="str">
        <x:v>I2-061-F03</x:v>
      </x:c>
      <x:c r="D2651" s="10" t="str">
        <x:v>RUN_01</x:v>
      </x:c>
      <x:c r="E2651" s="10" t="str">
        <x:v>ORIGINAL_LEDGER</x:v>
      </x:c>
      <x:c r="F2651" s="10" t="str">
        <x:v>FAIL</x:v>
      </x:c>
      <x:c r="G2651" s="10" t="str">
        <x:v>FAIL</x:v>
      </x:c>
      <x:c r="H2651" s="10" t="str">
        <x:v>EXECUTED</x:v>
      </x:c>
      <x:c r="I2651" s="10" t="str">
        <x:v>PARSED</x:v>
      </x:c>
      <x:c r="J2651" s="10" t="str">
        <x:v>NO_SEMANTIC_VALIDATOR_DETERMINISTIC_PASS</x:v>
      </x:c>
      <x:c r="K2651" s="10" t="str">
        <x:v>48d9c2299fbad1031cf8364d3e07f4b6ad390fa1e66092572fe6e69e1bcc17c1</x:v>
      </x:c>
      <x:c r="L2651" s="10" t="str">
        <x:v>historical_three</x:v>
      </x:c>
      <x:c r="M2651" s="10" t="n">
        <x:v>1</x:v>
      </x:c>
      <x:c r="N2651" s="10" t="n">
        <x:v>0</x:v>
      </x:c>
      <x:c r="O2651" s="10" t="n">
        <x:v>0</x:v>
      </x:c>
      <x:c r="P2651" s="9" t="str">
        <x:f>'CaseReview'!U465</x:f>
        <x:v>FAIL</x:v>
      </x:c>
      <x:c r="Q2651" s="9" t="n">
        <x:f>IF(AND(T2651=1,G2651=P2651),1,0)</x:f>
        <x:v>1</x:v>
      </x:c>
      <x:c r="R2651" s="9" t="n">
        <x:f>IF(AND(T2651=1,G2651="PASS",P2651="FAIL"),1,0)</x:f>
        <x:v>0</x:v>
      </x:c>
      <x:c r="S2651" s="9" t="n">
        <x:f>IF(AND(T2651=1,G2651="FAIL",P2651="PASS"),1,0)</x:f>
        <x:v>0</x:v>
      </x:c>
      <x:c r="T2651" s="9" t="n">
        <x:v>1</x:v>
      </x:c>
      <x:c r="U2651" s="9" t="n">
        <x:v>6</x:v>
      </x:c>
      <x:c r="V2651" s="9" t="str">
        <x:v>MVP/SHACL_GENERATION_PIPELINE/experiments/LUNA_NO_SEMANTIC_VALIDATOR/RUN_01/runs/RUN-I2-061-20260901T100700117048Z/artifacts/attempt_01/candidate_shape.ttl</x:v>
      </x:c>
    </x:row>
    <x:row r="2652" ht="22" customHeight="1">
      <x:c r="A2652" s="10" t="str">
        <x:v>NO_SEMANTIC</x:v>
      </x:c>
      <x:c r="B2652" s="10" t="str">
        <x:v>I2-061</x:v>
      </x:c>
      <x:c r="C2652" s="10" t="str">
        <x:v>I2-061-P01</x:v>
      </x:c>
      <x:c r="D2652" s="10" t="str">
        <x:v>RUN_01</x:v>
      </x:c>
      <x:c r="E2652" s="10" t="str">
        <x:v>ORIGINAL_LEDGER</x:v>
      </x:c>
      <x:c r="F2652" s="10" t="str">
        <x:v>PASS</x:v>
      </x:c>
      <x:c r="G2652" s="10" t="str">
        <x:v>FAIL</x:v>
      </x:c>
      <x:c r="H2652" s="10" t="str">
        <x:v>EXECUTED</x:v>
      </x:c>
      <x:c r="I2652" s="10" t="str">
        <x:v>PARSED</x:v>
      </x:c>
      <x:c r="J2652" s="10" t="str">
        <x:v>NO_SEMANTIC_VALIDATOR_DETERMINISTIC_PASS</x:v>
      </x:c>
      <x:c r="K2652" s="10" t="str">
        <x:v>48d9c2299fbad1031cf8364d3e07f4b6ad390fa1e66092572fe6e69e1bcc17c1</x:v>
      </x:c>
      <x:c r="L2652" s="10" t="str">
        <x:v>historical_three</x:v>
      </x:c>
      <x:c r="M2652" s="10" t="n">
        <x:v>0</x:v>
      </x:c>
      <x:c r="N2652" s="10" t="n">
        <x:v>0</x:v>
      </x:c>
      <x:c r="O2652" s="10" t="n">
        <x:v>1</x:v>
      </x:c>
      <x:c r="P2652" s="9" t="str">
        <x:f>'CaseReview'!U466</x:f>
        <x:v>PASS</x:v>
      </x:c>
      <x:c r="Q2652" s="9" t="n">
        <x:f>IF(AND(T2652=1,G2652=P2652),1,0)</x:f>
        <x:v>0</x:v>
      </x:c>
      <x:c r="R2652" s="9" t="n">
        <x:f>IF(AND(T2652=1,G2652="PASS",P2652="FAIL"),1,0)</x:f>
        <x:v>0</x:v>
      </x:c>
      <x:c r="S2652" s="9" t="n">
        <x:f>IF(AND(T2652=1,G2652="FAIL",P2652="PASS"),1,0)</x:f>
        <x:v>1</x:v>
      </x:c>
      <x:c r="T2652" s="9" t="n">
        <x:v>1</x:v>
      </x:c>
      <x:c r="U2652" s="9" t="n">
        <x:v>6</x:v>
      </x:c>
      <x:c r="V2652" s="9" t="str">
        <x:v>MVP/SHACL_GENERATION_PIPELINE/experiments/LUNA_NO_SEMANTIC_VALIDATOR/RUN_01/runs/RUN-I2-061-20260901T100700117048Z/artifacts/attempt_01/candidate_shape.ttl</x:v>
      </x:c>
    </x:row>
    <x:row r="2653" ht="22" customHeight="1">
      <x:c r="A2653" s="10" t="str">
        <x:v>NO_SEMANTIC</x:v>
      </x:c>
      <x:c r="B2653" s="10" t="str">
        <x:v>I2-061</x:v>
      </x:c>
      <x:c r="C2653" s="10" t="str">
        <x:v>I2-061-P02</x:v>
      </x:c>
      <x:c r="D2653" s="10" t="str">
        <x:v>RUN_01</x:v>
      </x:c>
      <x:c r="E2653" s="10" t="str">
        <x:v>ORIGINAL_LEDGER</x:v>
      </x:c>
      <x:c r="F2653" s="10" t="str">
        <x:v>PASS</x:v>
      </x:c>
      <x:c r="G2653" s="10" t="str">
        <x:v>FAIL</x:v>
      </x:c>
      <x:c r="H2653" s="10" t="str">
        <x:v>EXECUTED</x:v>
      </x:c>
      <x:c r="I2653" s="10" t="str">
        <x:v>PARSED</x:v>
      </x:c>
      <x:c r="J2653" s="10" t="str">
        <x:v>NO_SEMANTIC_VALIDATOR_DETERMINISTIC_PASS</x:v>
      </x:c>
      <x:c r="K2653" s="10" t="str">
        <x:v>48d9c2299fbad1031cf8364d3e07f4b6ad390fa1e66092572fe6e69e1bcc17c1</x:v>
      </x:c>
      <x:c r="L2653" s="10" t="str">
        <x:v>historical_three</x:v>
      </x:c>
      <x:c r="M2653" s="10" t="n">
        <x:v>0</x:v>
      </x:c>
      <x:c r="N2653" s="10" t="n">
        <x:v>0</x:v>
      </x:c>
      <x:c r="O2653" s="10" t="n">
        <x:v>1</x:v>
      </x:c>
      <x:c r="P2653" s="9" t="str">
        <x:f>'CaseReview'!U467</x:f>
        <x:v>PASS</x:v>
      </x:c>
      <x:c r="Q2653" s="9" t="n">
        <x:f>IF(AND(T2653=1,G2653=P2653),1,0)</x:f>
        <x:v>0</x:v>
      </x:c>
      <x:c r="R2653" s="9" t="n">
        <x:f>IF(AND(T2653=1,G2653="PASS",P2653="FAIL"),1,0)</x:f>
        <x:v>0</x:v>
      </x:c>
      <x:c r="S2653" s="9" t="n">
        <x:f>IF(AND(T2653=1,G2653="FAIL",P2653="PASS"),1,0)</x:f>
        <x:v>1</x:v>
      </x:c>
      <x:c r="T2653" s="9" t="n">
        <x:v>1</x:v>
      </x:c>
      <x:c r="U2653" s="9" t="n">
        <x:v>6</x:v>
      </x:c>
      <x:c r="V2653" s="9" t="str">
        <x:v>MVP/SHACL_GENERATION_PIPELINE/experiments/LUNA_NO_SEMANTIC_VALIDATOR/RUN_01/runs/RUN-I2-061-20260901T100700117048Z/artifacts/attempt_01/candidate_shape.ttl</x:v>
      </x:c>
    </x:row>
    <x:row r="2654" ht="22" customHeight="1">
      <x:c r="A2654" s="10" t="str">
        <x:v>NO_SEMANTIC</x:v>
      </x:c>
      <x:c r="B2654" s="10" t="str">
        <x:v>I2-061</x:v>
      </x:c>
      <x:c r="C2654" s="10" t="str">
        <x:v>I2-061-P03</x:v>
      </x:c>
      <x:c r="D2654" s="10" t="str">
        <x:v>RUN_01</x:v>
      </x:c>
      <x:c r="E2654" s="10" t="str">
        <x:v>ORIGINAL_LEDGER</x:v>
      </x:c>
      <x:c r="F2654" s="10" t="str">
        <x:v>PASS</x:v>
      </x:c>
      <x:c r="G2654" s="10" t="str">
        <x:v>FAIL</x:v>
      </x:c>
      <x:c r="H2654" s="10" t="str">
        <x:v>EXECUTED</x:v>
      </x:c>
      <x:c r="I2654" s="10" t="str">
        <x:v>PARSED</x:v>
      </x:c>
      <x:c r="J2654" s="10" t="str">
        <x:v>NO_SEMANTIC_VALIDATOR_DETERMINISTIC_PASS</x:v>
      </x:c>
      <x:c r="K2654" s="10" t="str">
        <x:v>48d9c2299fbad1031cf8364d3e07f4b6ad390fa1e66092572fe6e69e1bcc17c1</x:v>
      </x:c>
      <x:c r="L2654" s="10" t="str">
        <x:v>historical_three</x:v>
      </x:c>
      <x:c r="M2654" s="10" t="n">
        <x:v>0</x:v>
      </x:c>
      <x:c r="N2654" s="10" t="n">
        <x:v>0</x:v>
      </x:c>
      <x:c r="O2654" s="10" t="n">
        <x:v>1</x:v>
      </x:c>
      <x:c r="P2654" s="9" t="str">
        <x:f>'CaseReview'!U468</x:f>
        <x:v>PASS</x:v>
      </x:c>
      <x:c r="Q2654" s="9" t="n">
        <x:f>IF(AND(T2654=1,G2654=P2654),1,0)</x:f>
        <x:v>0</x:v>
      </x:c>
      <x:c r="R2654" s="9" t="n">
        <x:f>IF(AND(T2654=1,G2654="PASS",P2654="FAIL"),1,0)</x:f>
        <x:v>0</x:v>
      </x:c>
      <x:c r="S2654" s="9" t="n">
        <x:f>IF(AND(T2654=1,G2654="FAIL",P2654="PASS"),1,0)</x:f>
        <x:v>1</x:v>
      </x:c>
      <x:c r="T2654" s="9" t="n">
        <x:v>1</x:v>
      </x:c>
      <x:c r="U2654" s="9" t="n">
        <x:v>6</x:v>
      </x:c>
      <x:c r="V2654" s="9" t="str">
        <x:v>MVP/SHACL_GENERATION_PIPELINE/experiments/LUNA_NO_SEMANTIC_VALIDATOR/RUN_01/runs/RUN-I2-061-20260901T100700117048Z/artifacts/attempt_01/candidate_shape.ttl</x:v>
      </x:c>
    </x:row>
    <x:row r="2655" ht="22" customHeight="1">
      <x:c r="A2655" s="10" t="str">
        <x:v>NO_SEMANTIC</x:v>
      </x:c>
      <x:c r="B2655" s="10" t="str">
        <x:v>I2-062</x:v>
      </x:c>
      <x:c r="C2655" s="10" t="str">
        <x:v>I2-062-F01</x:v>
      </x:c>
      <x:c r="D2655" s="10" t="str">
        <x:v>RUN_01</x:v>
      </x:c>
      <x:c r="E2655" s="10" t="str">
        <x:v>ORIGINAL_LEDGER</x:v>
      </x:c>
      <x:c r="F2655" s="10" t="str">
        <x:v>FAIL</x:v>
      </x:c>
      <x:c r="G2655" s="10" t="str">
        <x:v>FAIL</x:v>
      </x:c>
      <x:c r="H2655" s="10" t="str">
        <x:v>EXECUTED</x:v>
      </x:c>
      <x:c r="I2655" s="10" t="str">
        <x:v>PARSED</x:v>
      </x:c>
      <x:c r="J2655" s="10" t="str">
        <x:v>NO_SEMANTIC_VALIDATOR_DETERMINISTIC_PASS</x:v>
      </x:c>
      <x:c r="K2655" s="10" t="str">
        <x:v>bf3d84464521195c835167ab3bdeef4fdc7ea86685b2ed6ac5e68efb8aef0b89</x:v>
      </x:c>
      <x:c r="L2655" s="10" t="str">
        <x:v>historical_three</x:v>
      </x:c>
      <x:c r="M2655" s="10" t="n">
        <x:v>1</x:v>
      </x:c>
      <x:c r="N2655" s="10" t="n">
        <x:v>0</x:v>
      </x:c>
      <x:c r="O2655" s="10" t="n">
        <x:v>0</x:v>
      </x:c>
      <x:c r="P2655" s="9" t="str">
        <x:f>'CaseReview'!U469</x:f>
        <x:v>FAIL</x:v>
      </x:c>
      <x:c r="Q2655" s="9" t="n">
        <x:f>IF(AND(T2655=1,G2655=P2655),1,0)</x:f>
        <x:v>1</x:v>
      </x:c>
      <x:c r="R2655" s="9" t="n">
        <x:f>IF(AND(T2655=1,G2655="PASS",P2655="FAIL"),1,0)</x:f>
        <x:v>0</x:v>
      </x:c>
      <x:c r="S2655" s="9" t="n">
        <x:f>IF(AND(T2655=1,G2655="FAIL",P2655="PASS"),1,0)</x:f>
        <x:v>0</x:v>
      </x:c>
      <x:c r="T2655" s="9" t="n">
        <x:v>1</x:v>
      </x:c>
      <x:c r="U2655" s="9" t="n">
        <x:v>6</x:v>
      </x:c>
      <x:c r="V2655" s="9" t="str">
        <x:v>MVP/SHACL_GENERATION_PIPELINE/experiments/LUNA_NO_SEMANTIC_VALIDATOR/RUN_01/runs/RUN-I2-062-20260901T100735096139Z/artifacts/attempt_01/candidate_shape.ttl</x:v>
      </x:c>
    </x:row>
    <x:row r="2656" ht="22" customHeight="1">
      <x:c r="A2656" s="10" t="str">
        <x:v>NO_SEMANTIC</x:v>
      </x:c>
      <x:c r="B2656" s="10" t="str">
        <x:v>I2-062</x:v>
      </x:c>
      <x:c r="C2656" s="10" t="str">
        <x:v>I2-062-F02</x:v>
      </x:c>
      <x:c r="D2656" s="10" t="str">
        <x:v>RUN_01</x:v>
      </x:c>
      <x:c r="E2656" s="10" t="str">
        <x:v>ORIGINAL_LEDGER</x:v>
      </x:c>
      <x:c r="F2656" s="10" t="str">
        <x:v>FAIL</x:v>
      </x:c>
      <x:c r="G2656" s="10" t="str">
        <x:v>FAIL</x:v>
      </x:c>
      <x:c r="H2656" s="10" t="str">
        <x:v>EXECUTED</x:v>
      </x:c>
      <x:c r="I2656" s="10" t="str">
        <x:v>PARSED</x:v>
      </x:c>
      <x:c r="J2656" s="10" t="str">
        <x:v>NO_SEMANTIC_VALIDATOR_DETERMINISTIC_PASS</x:v>
      </x:c>
      <x:c r="K2656" s="10" t="str">
        <x:v>bf3d84464521195c835167ab3bdeef4fdc7ea86685b2ed6ac5e68efb8aef0b89</x:v>
      </x:c>
      <x:c r="L2656" s="10" t="str">
        <x:v>historical_three</x:v>
      </x:c>
      <x:c r="M2656" s="10" t="n">
        <x:v>1</x:v>
      </x:c>
      <x:c r="N2656" s="10" t="n">
        <x:v>0</x:v>
      </x:c>
      <x:c r="O2656" s="10" t="n">
        <x:v>0</x:v>
      </x:c>
      <x:c r="P2656" s="9" t="str">
        <x:f>'CaseReview'!U470</x:f>
        <x:v>FAIL</x:v>
      </x:c>
      <x:c r="Q2656" s="9" t="n">
        <x:f>IF(AND(T2656=1,G2656=P2656),1,0)</x:f>
        <x:v>1</x:v>
      </x:c>
      <x:c r="R2656" s="9" t="n">
        <x:f>IF(AND(T2656=1,G2656="PASS",P2656="FAIL"),1,0)</x:f>
        <x:v>0</x:v>
      </x:c>
      <x:c r="S2656" s="9" t="n">
        <x:f>IF(AND(T2656=1,G2656="FAIL",P2656="PASS"),1,0)</x:f>
        <x:v>0</x:v>
      </x:c>
      <x:c r="T2656" s="9" t="n">
        <x:v>1</x:v>
      </x:c>
      <x:c r="U2656" s="9" t="n">
        <x:v>6</x:v>
      </x:c>
      <x:c r="V2656" s="9" t="str">
        <x:v>MVP/SHACL_GENERATION_PIPELINE/experiments/LUNA_NO_SEMANTIC_VALIDATOR/RUN_01/runs/RUN-I2-062-20260901T100735096139Z/artifacts/attempt_01/candidate_shape.ttl</x:v>
      </x:c>
    </x:row>
    <x:row r="2657" ht="22" customHeight="1">
      <x:c r="A2657" s="10" t="str">
        <x:v>NO_SEMANTIC</x:v>
      </x:c>
      <x:c r="B2657" s="10" t="str">
        <x:v>I2-062</x:v>
      </x:c>
      <x:c r="C2657" s="10" t="str">
        <x:v>I2-062-F03</x:v>
      </x:c>
      <x:c r="D2657" s="10" t="str">
        <x:v>RUN_01</x:v>
      </x:c>
      <x:c r="E2657" s="10" t="str">
        <x:v>ORIGINAL_LEDGER</x:v>
      </x:c>
      <x:c r="F2657" s="10" t="str">
        <x:v>FAIL</x:v>
      </x:c>
      <x:c r="G2657" s="10" t="str">
        <x:v>PASS</x:v>
      </x:c>
      <x:c r="H2657" s="10" t="str">
        <x:v>EXECUTED</x:v>
      </x:c>
      <x:c r="I2657" s="10" t="str">
        <x:v>PARSED</x:v>
      </x:c>
      <x:c r="J2657" s="10" t="str">
        <x:v>NO_SEMANTIC_VALIDATOR_DETERMINISTIC_PASS</x:v>
      </x:c>
      <x:c r="K2657" s="10" t="str">
        <x:v>bf3d84464521195c835167ab3bdeef4fdc7ea86685b2ed6ac5e68efb8aef0b89</x:v>
      </x:c>
      <x:c r="L2657" s="10" t="str">
        <x:v>historical_three</x:v>
      </x:c>
      <x:c r="M2657" s="10" t="n">
        <x:v>0</x:v>
      </x:c>
      <x:c r="N2657" s="10" t="n">
        <x:v>1</x:v>
      </x:c>
      <x:c r="O2657" s="10" t="n">
        <x:v>0</x:v>
      </x:c>
      <x:c r="P2657" s="9" t="str">
        <x:f>'CaseReview'!U471</x:f>
        <x:v>FAIL</x:v>
      </x:c>
      <x:c r="Q2657" s="9" t="n">
        <x:f>IF(AND(T2657=1,G2657=P2657),1,0)</x:f>
        <x:v>0</x:v>
      </x:c>
      <x:c r="R2657" s="9" t="n">
        <x:f>IF(AND(T2657=1,G2657="PASS",P2657="FAIL"),1,0)</x:f>
        <x:v>1</x:v>
      </x:c>
      <x:c r="S2657" s="9" t="n">
        <x:f>IF(AND(T2657=1,G2657="FAIL",P2657="PASS"),1,0)</x:f>
        <x:v>0</x:v>
      </x:c>
      <x:c r="T2657" s="9" t="n">
        <x:v>1</x:v>
      </x:c>
      <x:c r="U2657" s="9" t="n">
        <x:v>6</x:v>
      </x:c>
      <x:c r="V2657" s="9" t="str">
        <x:v>MVP/SHACL_GENERATION_PIPELINE/experiments/LUNA_NO_SEMANTIC_VALIDATOR/RUN_01/runs/RUN-I2-062-20260901T100735096139Z/artifacts/attempt_01/candidate_shape.ttl</x:v>
      </x:c>
    </x:row>
    <x:row r="2658" ht="22" customHeight="1">
      <x:c r="A2658" s="10" t="str">
        <x:v>NO_SEMANTIC</x:v>
      </x:c>
      <x:c r="B2658" s="10" t="str">
        <x:v>I2-062</x:v>
      </x:c>
      <x:c r="C2658" s="10" t="str">
        <x:v>I2-062-P01</x:v>
      </x:c>
      <x:c r="D2658" s="10" t="str">
        <x:v>RUN_01</x:v>
      </x:c>
      <x:c r="E2658" s="10" t="str">
        <x:v>ORIGINAL_LEDGER</x:v>
      </x:c>
      <x:c r="F2658" s="10" t="str">
        <x:v>PASS</x:v>
      </x:c>
      <x:c r="G2658" s="10" t="str">
        <x:v>FAIL</x:v>
      </x:c>
      <x:c r="H2658" s="10" t="str">
        <x:v>EXECUTED</x:v>
      </x:c>
      <x:c r="I2658" s="10" t="str">
        <x:v>PARSED</x:v>
      </x:c>
      <x:c r="J2658" s="10" t="str">
        <x:v>NO_SEMANTIC_VALIDATOR_DETERMINISTIC_PASS</x:v>
      </x:c>
      <x:c r="K2658" s="10" t="str">
        <x:v>bf3d84464521195c835167ab3bdeef4fdc7ea86685b2ed6ac5e68efb8aef0b89</x:v>
      </x:c>
      <x:c r="L2658" s="10" t="str">
        <x:v>historical_three</x:v>
      </x:c>
      <x:c r="M2658" s="10" t="n">
        <x:v>0</x:v>
      </x:c>
      <x:c r="N2658" s="10" t="n">
        <x:v>0</x:v>
      </x:c>
      <x:c r="O2658" s="10" t="n">
        <x:v>1</x:v>
      </x:c>
      <x:c r="P2658" s="9" t="str">
        <x:f>'CaseReview'!U472</x:f>
        <x:v>PASS</x:v>
      </x:c>
      <x:c r="Q2658" s="9" t="n">
        <x:f>IF(AND(T2658=1,G2658=P2658),1,0)</x:f>
        <x:v>0</x:v>
      </x:c>
      <x:c r="R2658" s="9" t="n">
        <x:f>IF(AND(T2658=1,G2658="PASS",P2658="FAIL"),1,0)</x:f>
        <x:v>0</x:v>
      </x:c>
      <x:c r="S2658" s="9" t="n">
        <x:f>IF(AND(T2658=1,G2658="FAIL",P2658="PASS"),1,0)</x:f>
        <x:v>1</x:v>
      </x:c>
      <x:c r="T2658" s="9" t="n">
        <x:v>1</x:v>
      </x:c>
      <x:c r="U2658" s="9" t="n">
        <x:v>6</x:v>
      </x:c>
      <x:c r="V2658" s="9" t="str">
        <x:v>MVP/SHACL_GENERATION_PIPELINE/experiments/LUNA_NO_SEMANTIC_VALIDATOR/RUN_01/runs/RUN-I2-062-20260901T100735096139Z/artifacts/attempt_01/candidate_shape.ttl</x:v>
      </x:c>
    </x:row>
    <x:row r="2659" ht="22" customHeight="1">
      <x:c r="A2659" s="10" t="str">
        <x:v>NO_SEMANTIC</x:v>
      </x:c>
      <x:c r="B2659" s="10" t="str">
        <x:v>I2-062</x:v>
      </x:c>
      <x:c r="C2659" s="10" t="str">
        <x:v>I2-062-P02</x:v>
      </x:c>
      <x:c r="D2659" s="10" t="str">
        <x:v>RUN_01</x:v>
      </x:c>
      <x:c r="E2659" s="10" t="str">
        <x:v>ORIGINAL_LEDGER</x:v>
      </x:c>
      <x:c r="F2659" s="10" t="str">
        <x:v>PASS</x:v>
      </x:c>
      <x:c r="G2659" s="10" t="str">
        <x:v>FAIL</x:v>
      </x:c>
      <x:c r="H2659" s="10" t="str">
        <x:v>EXECUTED</x:v>
      </x:c>
      <x:c r="I2659" s="10" t="str">
        <x:v>PARSED</x:v>
      </x:c>
      <x:c r="J2659" s="10" t="str">
        <x:v>NO_SEMANTIC_VALIDATOR_DETERMINISTIC_PASS</x:v>
      </x:c>
      <x:c r="K2659" s="10" t="str">
        <x:v>bf3d84464521195c835167ab3bdeef4fdc7ea86685b2ed6ac5e68efb8aef0b89</x:v>
      </x:c>
      <x:c r="L2659" s="10" t="str">
        <x:v>historical_three</x:v>
      </x:c>
      <x:c r="M2659" s="10" t="n">
        <x:v>0</x:v>
      </x:c>
      <x:c r="N2659" s="10" t="n">
        <x:v>0</x:v>
      </x:c>
      <x:c r="O2659" s="10" t="n">
        <x:v>1</x:v>
      </x:c>
      <x:c r="P2659" s="9" t="str">
        <x:f>'CaseReview'!U473</x:f>
        <x:v>PASS</x:v>
      </x:c>
      <x:c r="Q2659" s="9" t="n">
        <x:f>IF(AND(T2659=1,G2659=P2659),1,0)</x:f>
        <x:v>0</x:v>
      </x:c>
      <x:c r="R2659" s="9" t="n">
        <x:f>IF(AND(T2659=1,G2659="PASS",P2659="FAIL"),1,0)</x:f>
        <x:v>0</x:v>
      </x:c>
      <x:c r="S2659" s="9" t="n">
        <x:f>IF(AND(T2659=1,G2659="FAIL",P2659="PASS"),1,0)</x:f>
        <x:v>1</x:v>
      </x:c>
      <x:c r="T2659" s="9" t="n">
        <x:v>1</x:v>
      </x:c>
      <x:c r="U2659" s="9" t="n">
        <x:v>6</x:v>
      </x:c>
      <x:c r="V2659" s="9" t="str">
        <x:v>MVP/SHACL_GENERATION_PIPELINE/experiments/LUNA_NO_SEMANTIC_VALIDATOR/RUN_01/runs/RUN-I2-062-20260901T100735096139Z/artifacts/attempt_01/candidate_shape.ttl</x:v>
      </x:c>
    </x:row>
    <x:row r="2660" ht="22" customHeight="1">
      <x:c r="A2660" s="10" t="str">
        <x:v>NO_SEMANTIC</x:v>
      </x:c>
      <x:c r="B2660" s="10" t="str">
        <x:v>I2-062</x:v>
      </x:c>
      <x:c r="C2660" s="10" t="str">
        <x:v>I2-062-P03</x:v>
      </x:c>
      <x:c r="D2660" s="10" t="str">
        <x:v>RUN_01</x:v>
      </x:c>
      <x:c r="E2660" s="10" t="str">
        <x:v>ORIGINAL_LEDGER</x:v>
      </x:c>
      <x:c r="F2660" s="10" t="str">
        <x:v>PASS</x:v>
      </x:c>
      <x:c r="G2660" s="10" t="str">
        <x:v>FAIL</x:v>
      </x:c>
      <x:c r="H2660" s="10" t="str">
        <x:v>EXECUTED</x:v>
      </x:c>
      <x:c r="I2660" s="10" t="str">
        <x:v>PARSED</x:v>
      </x:c>
      <x:c r="J2660" s="10" t="str">
        <x:v>NO_SEMANTIC_VALIDATOR_DETERMINISTIC_PASS</x:v>
      </x:c>
      <x:c r="K2660" s="10" t="str">
        <x:v>bf3d84464521195c835167ab3bdeef4fdc7ea86685b2ed6ac5e68efb8aef0b89</x:v>
      </x:c>
      <x:c r="L2660" s="10" t="str">
        <x:v>historical_three</x:v>
      </x:c>
      <x:c r="M2660" s="10" t="n">
        <x:v>0</x:v>
      </x:c>
      <x:c r="N2660" s="10" t="n">
        <x:v>0</x:v>
      </x:c>
      <x:c r="O2660" s="10" t="n">
        <x:v>1</x:v>
      </x:c>
      <x:c r="P2660" s="9" t="str">
        <x:f>'CaseReview'!U474</x:f>
        <x:v>PASS</x:v>
      </x:c>
      <x:c r="Q2660" s="9" t="n">
        <x:f>IF(AND(T2660=1,G2660=P2660),1,0)</x:f>
        <x:v>0</x:v>
      </x:c>
      <x:c r="R2660" s="9" t="n">
        <x:f>IF(AND(T2660=1,G2660="PASS",P2660="FAIL"),1,0)</x:f>
        <x:v>0</x:v>
      </x:c>
      <x:c r="S2660" s="9" t="n">
        <x:f>IF(AND(T2660=1,G2660="FAIL",P2660="PASS"),1,0)</x:f>
        <x:v>1</x:v>
      </x:c>
      <x:c r="T2660" s="9" t="n">
        <x:v>1</x:v>
      </x:c>
      <x:c r="U2660" s="9" t="n">
        <x:v>6</x:v>
      </x:c>
      <x:c r="V2660" s="9" t="str">
        <x:v>MVP/SHACL_GENERATION_PIPELINE/experiments/LUNA_NO_SEMANTIC_VALIDATOR/RUN_01/runs/RUN-I2-062-20260901T100735096139Z/artifacts/attempt_01/candidate_shape.ttl</x:v>
      </x:c>
    </x:row>
    <x:row r="2661" ht="22" customHeight="1">
      <x:c r="A2661" s="10" t="str">
        <x:v>NO_SEMANTIC</x:v>
      </x:c>
      <x:c r="B2661" s="10" t="str">
        <x:v>I2-064</x:v>
      </x:c>
      <x:c r="C2661" s="10" t="str">
        <x:v>I2-064-F01</x:v>
      </x:c>
      <x:c r="D2661" s="10" t="str">
        <x:v>RUN_01</x:v>
      </x:c>
      <x:c r="E2661" s="10" t="str">
        <x:v>ORIGINAL_LEDGER</x:v>
      </x:c>
      <x:c r="F2661" s="10" t="str">
        <x:v>FAIL</x:v>
      </x:c>
      <x:c r="G2661" s="10" t="str">
        <x:v>NO_VERDICT</x:v>
      </x:c>
      <x:c r="H2661" s="10" t="str">
        <x:v>INFRASTRUCTURE_FAILURE</x:v>
      </x:c>
      <x:c r="I2661" s="10" t="str">
        <x:v>NOT_PARSED</x:v>
      </x:c>
      <x:c r="J2661" s="10" t="str">
        <x:v>NO_SEMANTIC_VALIDATOR_DETERMINISTIC_FAIL</x:v>
      </x:c>
      <x:c r="K2661" s="10" t="str">
        <x:v>83be5cef09a9ffac092eb9d52fdf0af3ca63c798c2295981021b93a6a1cfa7ff</x:v>
      </x:c>
      <x:c r="L2661" s="10" t="str">
        <x:v>historical_three</x:v>
      </x:c>
      <x:c r="M2661" s="10" t="n">
        <x:v>0</x:v>
      </x:c>
      <x:c r="N2661" s="10" t="n">
        <x:v>0</x:v>
      </x:c>
      <x:c r="O2661" s="10" t="n">
        <x:v>0</x:v>
      </x:c>
      <x:c r="P2661" s="9" t="str">
        <x:f>'CaseReview'!U475</x:f>
        <x:v>FAIL</x:v>
      </x:c>
      <x:c r="Q2661" s="9" t="n">
        <x:f>IF(AND(T2661=1,G2661=P2661),1,0)</x:f>
        <x:v>0</x:v>
      </x:c>
      <x:c r="R2661" s="9" t="n">
        <x:f>IF(AND(T2661=1,G2661="PASS",P2661="FAIL"),1,0)</x:f>
        <x:v>0</x:v>
      </x:c>
      <x:c r="S2661" s="9" t="n">
        <x:f>IF(AND(T2661=1,G2661="FAIL",P2661="PASS"),1,0)</x:f>
        <x:v>0</x:v>
      </x:c>
      <x:c r="T2661" s="9" t="n">
        <x:v>0</x:v>
      </x:c>
      <x:c r="U2661" s="9" t="n">
        <x:v>9</x:v>
      </x:c>
      <x:c r="V2661" s="9" t="str">
        <x:v>MVP/SHACL_GENERATION_PIPELINE/experiments/LUNA_NO_SEMANTIC_VALIDATOR/RUN_01/runs/RUN-I2-064-20260901T100757425709Z/artifacts/attempt_01/candidate_shape.ttl</x:v>
      </x:c>
    </x:row>
    <x:row r="2662" ht="22" customHeight="1">
      <x:c r="A2662" s="10" t="str">
        <x:v>NO_SEMANTIC</x:v>
      </x:c>
      <x:c r="B2662" s="10" t="str">
        <x:v>I2-064</x:v>
      </x:c>
      <x:c r="C2662" s="10" t="str">
        <x:v>I2-064-F02</x:v>
      </x:c>
      <x:c r="D2662" s="10" t="str">
        <x:v>RUN_01</x:v>
      </x:c>
      <x:c r="E2662" s="10" t="str">
        <x:v>ORIGINAL_LEDGER</x:v>
      </x:c>
      <x:c r="F2662" s="10" t="str">
        <x:v>FAIL</x:v>
      </x:c>
      <x:c r="G2662" s="10" t="str">
        <x:v>NO_VERDICT</x:v>
      </x:c>
      <x:c r="H2662" s="10" t="str">
        <x:v>INFRASTRUCTURE_FAILURE</x:v>
      </x:c>
      <x:c r="I2662" s="10" t="str">
        <x:v>NOT_PARSED</x:v>
      </x:c>
      <x:c r="J2662" s="10" t="str">
        <x:v>NO_SEMANTIC_VALIDATOR_DETERMINISTIC_FAIL</x:v>
      </x:c>
      <x:c r="K2662" s="10" t="str">
        <x:v>83be5cef09a9ffac092eb9d52fdf0af3ca63c798c2295981021b93a6a1cfa7ff</x:v>
      </x:c>
      <x:c r="L2662" s="10" t="str">
        <x:v>historical_three</x:v>
      </x:c>
      <x:c r="M2662" s="10" t="n">
        <x:v>0</x:v>
      </x:c>
      <x:c r="N2662" s="10" t="n">
        <x:v>0</x:v>
      </x:c>
      <x:c r="O2662" s="10" t="n">
        <x:v>0</x:v>
      </x:c>
      <x:c r="P2662" s="9" t="str">
        <x:f>'CaseReview'!U476</x:f>
        <x:v>FAIL</x:v>
      </x:c>
      <x:c r="Q2662" s="9" t="n">
        <x:f>IF(AND(T2662=1,G2662=P2662),1,0)</x:f>
        <x:v>0</x:v>
      </x:c>
      <x:c r="R2662" s="9" t="n">
        <x:f>IF(AND(T2662=1,G2662="PASS",P2662="FAIL"),1,0)</x:f>
        <x:v>0</x:v>
      </x:c>
      <x:c r="S2662" s="9" t="n">
        <x:f>IF(AND(T2662=1,G2662="FAIL",P2662="PASS"),1,0)</x:f>
        <x:v>0</x:v>
      </x:c>
      <x:c r="T2662" s="9" t="n">
        <x:v>0</x:v>
      </x:c>
      <x:c r="U2662" s="9" t="n">
        <x:v>9</x:v>
      </x:c>
      <x:c r="V2662" s="9" t="str">
        <x:v>MVP/SHACL_GENERATION_PIPELINE/experiments/LUNA_NO_SEMANTIC_VALIDATOR/RUN_01/runs/RUN-I2-064-20260901T100757425709Z/artifacts/attempt_01/candidate_shape.ttl</x:v>
      </x:c>
    </x:row>
    <x:row r="2663" ht="22" customHeight="1">
      <x:c r="A2663" s="10" t="str">
        <x:v>NO_SEMANTIC</x:v>
      </x:c>
      <x:c r="B2663" s="10" t="str">
        <x:v>I2-064</x:v>
      </x:c>
      <x:c r="C2663" s="10" t="str">
        <x:v>I2-064-F03</x:v>
      </x:c>
      <x:c r="D2663" s="10" t="str">
        <x:v>RUN_01</x:v>
      </x:c>
      <x:c r="E2663" s="10" t="str">
        <x:v>ORIGINAL_LEDGER</x:v>
      </x:c>
      <x:c r="F2663" s="10" t="str">
        <x:v>FAIL</x:v>
      </x:c>
      <x:c r="G2663" s="10" t="str">
        <x:v>NO_VERDICT</x:v>
      </x:c>
      <x:c r="H2663" s="10" t="str">
        <x:v>INFRASTRUCTURE_FAILURE</x:v>
      </x:c>
      <x:c r="I2663" s="10" t="str">
        <x:v>NOT_PARSED</x:v>
      </x:c>
      <x:c r="J2663" s="10" t="str">
        <x:v>NO_SEMANTIC_VALIDATOR_DETERMINISTIC_FAIL</x:v>
      </x:c>
      <x:c r="K2663" s="10" t="str">
        <x:v>83be5cef09a9ffac092eb9d52fdf0af3ca63c798c2295981021b93a6a1cfa7ff</x:v>
      </x:c>
      <x:c r="L2663" s="10" t="str">
        <x:v>historical_three</x:v>
      </x:c>
      <x:c r="M2663" s="10" t="n">
        <x:v>0</x:v>
      </x:c>
      <x:c r="N2663" s="10" t="n">
        <x:v>0</x:v>
      </x:c>
      <x:c r="O2663" s="10" t="n">
        <x:v>0</x:v>
      </x:c>
      <x:c r="P2663" s="9" t="str">
        <x:f>'CaseReview'!U477</x:f>
        <x:v>FAIL</x:v>
      </x:c>
      <x:c r="Q2663" s="9" t="n">
        <x:f>IF(AND(T2663=1,G2663=P2663),1,0)</x:f>
        <x:v>0</x:v>
      </x:c>
      <x:c r="R2663" s="9" t="n">
        <x:f>IF(AND(T2663=1,G2663="PASS",P2663="FAIL"),1,0)</x:f>
        <x:v>0</x:v>
      </x:c>
      <x:c r="S2663" s="9" t="n">
        <x:f>IF(AND(T2663=1,G2663="FAIL",P2663="PASS"),1,0)</x:f>
        <x:v>0</x:v>
      </x:c>
      <x:c r="T2663" s="9" t="n">
        <x:v>0</x:v>
      </x:c>
      <x:c r="U2663" s="9" t="n">
        <x:v>9</x:v>
      </x:c>
      <x:c r="V2663" s="9" t="str">
        <x:v>MVP/SHACL_GENERATION_PIPELINE/experiments/LUNA_NO_SEMANTIC_VALIDATOR/RUN_01/runs/RUN-I2-064-20260901T100757425709Z/artifacts/attempt_01/candidate_shape.ttl</x:v>
      </x:c>
    </x:row>
    <x:row r="2664" ht="22" customHeight="1">
      <x:c r="A2664" s="10" t="str">
        <x:v>NO_SEMANTIC</x:v>
      </x:c>
      <x:c r="B2664" s="10" t="str">
        <x:v>I2-064</x:v>
      </x:c>
      <x:c r="C2664" s="10" t="str">
        <x:v>I2-064-F04</x:v>
      </x:c>
      <x:c r="D2664" s="10" t="str">
        <x:v>RUN_01</x:v>
      </x:c>
      <x:c r="E2664" s="10" t="str">
        <x:v>ORIGINAL_LEDGER</x:v>
      </x:c>
      <x:c r="F2664" s="10" t="str">
        <x:v>FAIL</x:v>
      </x:c>
      <x:c r="G2664" s="10" t="str">
        <x:v>NO_VERDICT</x:v>
      </x:c>
      <x:c r="H2664" s="10" t="str">
        <x:v>INFRASTRUCTURE_FAILURE</x:v>
      </x:c>
      <x:c r="I2664" s="10" t="str">
        <x:v>NOT_PARSED</x:v>
      </x:c>
      <x:c r="J2664" s="10" t="str">
        <x:v>NO_SEMANTIC_VALIDATOR_DETERMINISTIC_FAIL</x:v>
      </x:c>
      <x:c r="K2664" s="10" t="str">
        <x:v>83be5cef09a9ffac092eb9d52fdf0af3ca63c798c2295981021b93a6a1cfa7ff</x:v>
      </x:c>
      <x:c r="L2664" s="10" t="str">
        <x:v>historical_three</x:v>
      </x:c>
      <x:c r="M2664" s="10" t="n">
        <x:v>0</x:v>
      </x:c>
      <x:c r="N2664" s="10" t="n">
        <x:v>0</x:v>
      </x:c>
      <x:c r="O2664" s="10" t="n">
        <x:v>0</x:v>
      </x:c>
      <x:c r="P2664" s="9" t="str">
        <x:f>'CaseReview'!U478</x:f>
        <x:v>FAIL</x:v>
      </x:c>
      <x:c r="Q2664" s="9" t="n">
        <x:f>IF(AND(T2664=1,G2664=P2664),1,0)</x:f>
        <x:v>0</x:v>
      </x:c>
      <x:c r="R2664" s="9" t="n">
        <x:f>IF(AND(T2664=1,G2664="PASS",P2664="FAIL"),1,0)</x:f>
        <x:v>0</x:v>
      </x:c>
      <x:c r="S2664" s="9" t="n">
        <x:f>IF(AND(T2664=1,G2664="FAIL",P2664="PASS"),1,0)</x:f>
        <x:v>0</x:v>
      </x:c>
      <x:c r="T2664" s="9" t="n">
        <x:v>0</x:v>
      </x:c>
      <x:c r="U2664" s="9" t="n">
        <x:v>9</x:v>
      </x:c>
      <x:c r="V2664" s="9" t="str">
        <x:v>MVP/SHACL_GENERATION_PIPELINE/experiments/LUNA_NO_SEMANTIC_VALIDATOR/RUN_01/runs/RUN-I2-064-20260901T100757425709Z/artifacts/attempt_01/candidate_shape.ttl</x:v>
      </x:c>
    </x:row>
    <x:row r="2665" ht="22" customHeight="1">
      <x:c r="A2665" s="10" t="str">
        <x:v>NO_SEMANTIC</x:v>
      </x:c>
      <x:c r="B2665" s="10" t="str">
        <x:v>I2-064</x:v>
      </x:c>
      <x:c r="C2665" s="10" t="str">
        <x:v>I2-064-F05</x:v>
      </x:c>
      <x:c r="D2665" s="10" t="str">
        <x:v>RUN_01</x:v>
      </x:c>
      <x:c r="E2665" s="10" t="str">
        <x:v>ORIGINAL_LEDGER</x:v>
      </x:c>
      <x:c r="F2665" s="10" t="str">
        <x:v>FAIL</x:v>
      </x:c>
      <x:c r="G2665" s="10" t="str">
        <x:v>NO_VERDICT</x:v>
      </x:c>
      <x:c r="H2665" s="10" t="str">
        <x:v>INFRASTRUCTURE_FAILURE</x:v>
      </x:c>
      <x:c r="I2665" s="10" t="str">
        <x:v>NOT_PARSED</x:v>
      </x:c>
      <x:c r="J2665" s="10" t="str">
        <x:v>NO_SEMANTIC_VALIDATOR_DETERMINISTIC_FAIL</x:v>
      </x:c>
      <x:c r="K2665" s="10" t="str">
        <x:v>83be5cef09a9ffac092eb9d52fdf0af3ca63c798c2295981021b93a6a1cfa7ff</x:v>
      </x:c>
      <x:c r="L2665" s="10" t="str">
        <x:v>historical_three</x:v>
      </x:c>
      <x:c r="M2665" s="10" t="n">
        <x:v>0</x:v>
      </x:c>
      <x:c r="N2665" s="10" t="n">
        <x:v>0</x:v>
      </x:c>
      <x:c r="O2665" s="10" t="n">
        <x:v>0</x:v>
      </x:c>
      <x:c r="P2665" s="9" t="str">
        <x:f>'CaseReview'!U479</x:f>
        <x:v>FAIL</x:v>
      </x:c>
      <x:c r="Q2665" s="9" t="n">
        <x:f>IF(AND(T2665=1,G2665=P2665),1,0)</x:f>
        <x:v>0</x:v>
      </x:c>
      <x:c r="R2665" s="9" t="n">
        <x:f>IF(AND(T2665=1,G2665="PASS",P2665="FAIL"),1,0)</x:f>
        <x:v>0</x:v>
      </x:c>
      <x:c r="S2665" s="9" t="n">
        <x:f>IF(AND(T2665=1,G2665="FAIL",P2665="PASS"),1,0)</x:f>
        <x:v>0</x:v>
      </x:c>
      <x:c r="T2665" s="9" t="n">
        <x:v>0</x:v>
      </x:c>
      <x:c r="U2665" s="9" t="n">
        <x:v>9</x:v>
      </x:c>
      <x:c r="V2665" s="9" t="str">
        <x:v>MVP/SHACL_GENERATION_PIPELINE/experiments/LUNA_NO_SEMANTIC_VALIDATOR/RUN_01/runs/RUN-I2-064-20260901T100757425709Z/artifacts/attempt_01/candidate_shape.ttl</x:v>
      </x:c>
    </x:row>
    <x:row r="2666" ht="22" customHeight="1">
      <x:c r="A2666" s="10" t="str">
        <x:v>NO_SEMANTIC</x:v>
      </x:c>
      <x:c r="B2666" s="10" t="str">
        <x:v>I2-064</x:v>
      </x:c>
      <x:c r="C2666" s="10" t="str">
        <x:v>I2-064-F06</x:v>
      </x:c>
      <x:c r="D2666" s="10" t="str">
        <x:v>RUN_01</x:v>
      </x:c>
      <x:c r="E2666" s="10" t="str">
        <x:v>ORIGINAL_LEDGER</x:v>
      </x:c>
      <x:c r="F2666" s="10" t="str">
        <x:v>FAIL</x:v>
      </x:c>
      <x:c r="G2666" s="10" t="str">
        <x:v>NO_VERDICT</x:v>
      </x:c>
      <x:c r="H2666" s="10" t="str">
        <x:v>INFRASTRUCTURE_FAILURE</x:v>
      </x:c>
      <x:c r="I2666" s="10" t="str">
        <x:v>NOT_PARSED</x:v>
      </x:c>
      <x:c r="J2666" s="10" t="str">
        <x:v>NO_SEMANTIC_VALIDATOR_DETERMINISTIC_FAIL</x:v>
      </x:c>
      <x:c r="K2666" s="10" t="str">
        <x:v>83be5cef09a9ffac092eb9d52fdf0af3ca63c798c2295981021b93a6a1cfa7ff</x:v>
      </x:c>
      <x:c r="L2666" s="10" t="str">
        <x:v>historical_three</x:v>
      </x:c>
      <x:c r="M2666" s="10" t="n">
        <x:v>0</x:v>
      </x:c>
      <x:c r="N2666" s="10" t="n">
        <x:v>0</x:v>
      </x:c>
      <x:c r="O2666" s="10" t="n">
        <x:v>0</x:v>
      </x:c>
      <x:c r="P2666" s="9" t="str">
        <x:f>'CaseReview'!U480</x:f>
        <x:v>FAIL</x:v>
      </x:c>
      <x:c r="Q2666" s="9" t="n">
        <x:f>IF(AND(T2666=1,G2666=P2666),1,0)</x:f>
        <x:v>0</x:v>
      </x:c>
      <x:c r="R2666" s="9" t="n">
        <x:f>IF(AND(T2666=1,G2666="PASS",P2666="FAIL"),1,0)</x:f>
        <x:v>0</x:v>
      </x:c>
      <x:c r="S2666" s="9" t="n">
        <x:f>IF(AND(T2666=1,G2666="FAIL",P2666="PASS"),1,0)</x:f>
        <x:v>0</x:v>
      </x:c>
      <x:c r="T2666" s="9" t="n">
        <x:v>0</x:v>
      </x:c>
      <x:c r="U2666" s="9" t="n">
        <x:v>9</x:v>
      </x:c>
      <x:c r="V2666" s="9" t="str">
        <x:v>MVP/SHACL_GENERATION_PIPELINE/experiments/LUNA_NO_SEMANTIC_VALIDATOR/RUN_01/runs/RUN-I2-064-20260901T100757425709Z/artifacts/attempt_01/candidate_shape.ttl</x:v>
      </x:c>
    </x:row>
    <x:row r="2667" ht="22" customHeight="1">
      <x:c r="A2667" s="10" t="str">
        <x:v>NO_SEMANTIC</x:v>
      </x:c>
      <x:c r="B2667" s="10" t="str">
        <x:v>I2-064</x:v>
      </x:c>
      <x:c r="C2667" s="10" t="str">
        <x:v>I2-064-F07</x:v>
      </x:c>
      <x:c r="D2667" s="10" t="str">
        <x:v>RUN_01</x:v>
      </x:c>
      <x:c r="E2667" s="10" t="str">
        <x:v>ORIGINAL_LEDGER</x:v>
      </x:c>
      <x:c r="F2667" s="10" t="str">
        <x:v>FAIL</x:v>
      </x:c>
      <x:c r="G2667" s="10" t="str">
        <x:v>NO_VERDICT</x:v>
      </x:c>
      <x:c r="H2667" s="10" t="str">
        <x:v>INFRASTRUCTURE_FAILURE</x:v>
      </x:c>
      <x:c r="I2667" s="10" t="str">
        <x:v>NOT_PARSED</x:v>
      </x:c>
      <x:c r="J2667" s="10" t="str">
        <x:v>NO_SEMANTIC_VALIDATOR_DETERMINISTIC_FAIL</x:v>
      </x:c>
      <x:c r="K2667" s="10" t="str">
        <x:v>83be5cef09a9ffac092eb9d52fdf0af3ca63c798c2295981021b93a6a1cfa7ff</x:v>
      </x:c>
      <x:c r="L2667" s="10" t="str">
        <x:v>historical_three</x:v>
      </x:c>
      <x:c r="M2667" s="10" t="n">
        <x:v>0</x:v>
      </x:c>
      <x:c r="N2667" s="10" t="n">
        <x:v>0</x:v>
      </x:c>
      <x:c r="O2667" s="10" t="n">
        <x:v>0</x:v>
      </x:c>
      <x:c r="P2667" s="9" t="str">
        <x:f>'CaseReview'!U481</x:f>
        <x:v>FAIL</x:v>
      </x:c>
      <x:c r="Q2667" s="9" t="n">
        <x:f>IF(AND(T2667=1,G2667=P2667),1,0)</x:f>
        <x:v>0</x:v>
      </x:c>
      <x:c r="R2667" s="9" t="n">
        <x:f>IF(AND(T2667=1,G2667="PASS",P2667="FAIL"),1,0)</x:f>
        <x:v>0</x:v>
      </x:c>
      <x:c r="S2667" s="9" t="n">
        <x:f>IF(AND(T2667=1,G2667="FAIL",P2667="PASS"),1,0)</x:f>
        <x:v>0</x:v>
      </x:c>
      <x:c r="T2667" s="9" t="n">
        <x:v>0</x:v>
      </x:c>
      <x:c r="U2667" s="9" t="n">
        <x:v>9</x:v>
      </x:c>
      <x:c r="V2667" s="9" t="str">
        <x:v>MVP/SHACL_GENERATION_PIPELINE/experiments/LUNA_NO_SEMANTIC_VALIDATOR/RUN_01/runs/RUN-I2-064-20260901T100757425709Z/artifacts/attempt_01/candidate_shape.ttl</x:v>
      </x:c>
    </x:row>
    <x:row r="2668" ht="22" customHeight="1">
      <x:c r="A2668" s="10" t="str">
        <x:v>NO_SEMANTIC</x:v>
      </x:c>
      <x:c r="B2668" s="10" t="str">
        <x:v>I2-064</x:v>
      </x:c>
      <x:c r="C2668" s="10" t="str">
        <x:v>I2-064-P01</x:v>
      </x:c>
      <x:c r="D2668" s="10" t="str">
        <x:v>RUN_01</x:v>
      </x:c>
      <x:c r="E2668" s="10" t="str">
        <x:v>ORIGINAL_LEDGER</x:v>
      </x:c>
      <x:c r="F2668" s="10" t="str">
        <x:v>PASS</x:v>
      </x:c>
      <x:c r="G2668" s="10" t="str">
        <x:v>NO_VERDICT</x:v>
      </x:c>
      <x:c r="H2668" s="10" t="str">
        <x:v>INFRASTRUCTURE_FAILURE</x:v>
      </x:c>
      <x:c r="I2668" s="10" t="str">
        <x:v>NOT_PARSED</x:v>
      </x:c>
      <x:c r="J2668" s="10" t="str">
        <x:v>NO_SEMANTIC_VALIDATOR_DETERMINISTIC_FAIL</x:v>
      </x:c>
      <x:c r="K2668" s="10" t="str">
        <x:v>83be5cef09a9ffac092eb9d52fdf0af3ca63c798c2295981021b93a6a1cfa7ff</x:v>
      </x:c>
      <x:c r="L2668" s="10" t="str">
        <x:v>historical_three</x:v>
      </x:c>
      <x:c r="M2668" s="10" t="n">
        <x:v>0</x:v>
      </x:c>
      <x:c r="N2668" s="10" t="n">
        <x:v>0</x:v>
      </x:c>
      <x:c r="O2668" s="10" t="n">
        <x:v>0</x:v>
      </x:c>
      <x:c r="P2668" s="9" t="str">
        <x:f>'CaseReview'!U482</x:f>
        <x:v>PASS</x:v>
      </x:c>
      <x:c r="Q2668" s="9" t="n">
        <x:f>IF(AND(T2668=1,G2668=P2668),1,0)</x:f>
        <x:v>0</x:v>
      </x:c>
      <x:c r="R2668" s="9" t="n">
        <x:f>IF(AND(T2668=1,G2668="PASS",P2668="FAIL"),1,0)</x:f>
        <x:v>0</x:v>
      </x:c>
      <x:c r="S2668" s="9" t="n">
        <x:f>IF(AND(T2668=1,G2668="FAIL",P2668="PASS"),1,0)</x:f>
        <x:v>0</x:v>
      </x:c>
      <x:c r="T2668" s="9" t="n">
        <x:v>0</x:v>
      </x:c>
      <x:c r="U2668" s="9" t="n">
        <x:v>9</x:v>
      </x:c>
      <x:c r="V2668" s="9" t="str">
        <x:v>MVP/SHACL_GENERATION_PIPELINE/experiments/LUNA_NO_SEMANTIC_VALIDATOR/RUN_01/runs/RUN-I2-064-20260901T100757425709Z/artifacts/attempt_01/candidate_shape.ttl</x:v>
      </x:c>
    </x:row>
    <x:row r="2669" ht="22" customHeight="1">
      <x:c r="A2669" s="10" t="str">
        <x:v>NO_SEMANTIC</x:v>
      </x:c>
      <x:c r="B2669" s="10" t="str">
        <x:v>I2-064</x:v>
      </x:c>
      <x:c r="C2669" s="10" t="str">
        <x:v>I2-064-P02</x:v>
      </x:c>
      <x:c r="D2669" s="10" t="str">
        <x:v>RUN_01</x:v>
      </x:c>
      <x:c r="E2669" s="10" t="str">
        <x:v>ORIGINAL_LEDGER</x:v>
      </x:c>
      <x:c r="F2669" s="10" t="str">
        <x:v>PASS</x:v>
      </x:c>
      <x:c r="G2669" s="10" t="str">
        <x:v>NO_VERDICT</x:v>
      </x:c>
      <x:c r="H2669" s="10" t="str">
        <x:v>INFRASTRUCTURE_FAILURE</x:v>
      </x:c>
      <x:c r="I2669" s="10" t="str">
        <x:v>NOT_PARSED</x:v>
      </x:c>
      <x:c r="J2669" s="10" t="str">
        <x:v>NO_SEMANTIC_VALIDATOR_DETERMINISTIC_FAIL</x:v>
      </x:c>
      <x:c r="K2669" s="10" t="str">
        <x:v>83be5cef09a9ffac092eb9d52fdf0af3ca63c798c2295981021b93a6a1cfa7ff</x:v>
      </x:c>
      <x:c r="L2669" s="10" t="str">
        <x:v>historical_three</x:v>
      </x:c>
      <x:c r="M2669" s="10" t="n">
        <x:v>0</x:v>
      </x:c>
      <x:c r="N2669" s="10" t="n">
        <x:v>0</x:v>
      </x:c>
      <x:c r="O2669" s="10" t="n">
        <x:v>0</x:v>
      </x:c>
      <x:c r="P2669" s="9" t="str">
        <x:f>'CaseReview'!U483</x:f>
        <x:v>PASS</x:v>
      </x:c>
      <x:c r="Q2669" s="9" t="n">
        <x:f>IF(AND(T2669=1,G2669=P2669),1,0)</x:f>
        <x:v>0</x:v>
      </x:c>
      <x:c r="R2669" s="9" t="n">
        <x:f>IF(AND(T2669=1,G2669="PASS",P2669="FAIL"),1,0)</x:f>
        <x:v>0</x:v>
      </x:c>
      <x:c r="S2669" s="9" t="n">
        <x:f>IF(AND(T2669=1,G2669="FAIL",P2669="PASS"),1,0)</x:f>
        <x:v>0</x:v>
      </x:c>
      <x:c r="T2669" s="9" t="n">
        <x:v>0</x:v>
      </x:c>
      <x:c r="U2669" s="9" t="n">
        <x:v>9</x:v>
      </x:c>
      <x:c r="V2669" s="9" t="str">
        <x:v>MVP/SHACL_GENERATION_PIPELINE/experiments/LUNA_NO_SEMANTIC_VALIDATOR/RUN_01/runs/RUN-I2-064-20260901T100757425709Z/artifacts/attempt_01/candidate_shape.ttl</x:v>
      </x:c>
    </x:row>
    <x:row r="2670" ht="22" customHeight="1">
      <x:c r="A2670" s="10" t="str">
        <x:v>NO_SEMANTIC</x:v>
      </x:c>
      <x:c r="B2670" s="10" t="str">
        <x:v>I2-065</x:v>
      </x:c>
      <x:c r="C2670" s="10" t="str">
        <x:v>I2-065-F01</x:v>
      </x:c>
      <x:c r="D2670" s="10" t="str">
        <x:v>RUN_01</x:v>
      </x:c>
      <x:c r="E2670" s="10" t="str">
        <x:v>ORIGINAL_LEDGER</x:v>
      </x:c>
      <x:c r="F2670" s="10" t="str">
        <x:v>FAIL</x:v>
      </x:c>
      <x:c r="G2670" s="10" t="str">
        <x:v>FAIL</x:v>
      </x:c>
      <x:c r="H2670" s="10" t="str">
        <x:v>EXECUTED</x:v>
      </x:c>
      <x:c r="I2670" s="10" t="str">
        <x:v>PARSED</x:v>
      </x:c>
      <x:c r="J2670" s="10" t="str">
        <x:v>NO_SEMANTIC_VALIDATOR_DETERMINISTIC_PASS</x:v>
      </x:c>
      <x:c r="K2670" s="10" t="str">
        <x:v>19bdc5a8e80137519eb6fd6f9501a6ddfae53093569521f2fd381e1f795fda6f</x:v>
      </x:c>
      <x:c r="L2670" s="10" t="str">
        <x:v>historical_three</x:v>
      </x:c>
      <x:c r="M2670" s="10" t="n">
        <x:v>1</x:v>
      </x:c>
      <x:c r="N2670" s="10" t="n">
        <x:v>0</x:v>
      </x:c>
      <x:c r="O2670" s="10" t="n">
        <x:v>0</x:v>
      </x:c>
      <x:c r="P2670" s="9" t="str">
        <x:f>'CaseReview'!U484</x:f>
        <x:v>FAIL</x:v>
      </x:c>
      <x:c r="Q2670" s="9" t="n">
        <x:f>IF(AND(T2670=1,G2670=P2670),1,0)</x:f>
        <x:v>1</x:v>
      </x:c>
      <x:c r="R2670" s="9" t="n">
        <x:f>IF(AND(T2670=1,G2670="PASS",P2670="FAIL"),1,0)</x:f>
        <x:v>0</x:v>
      </x:c>
      <x:c r="S2670" s="9" t="n">
        <x:f>IF(AND(T2670=1,G2670="FAIL",P2670="PASS"),1,0)</x:f>
        <x:v>0</x:v>
      </x:c>
      <x:c r="T2670" s="9" t="n">
        <x:v>1</x:v>
      </x:c>
      <x:c r="U2670" s="9" t="n">
        <x:v>9</x:v>
      </x:c>
      <x:c r="V2670" s="9" t="str">
        <x:v>MVP/SHACL_GENERATION_PIPELINE/experiments/LUNA_NO_SEMANTIC_VALIDATOR/RUN_01/runs/RUN-I2-065-20260901T100855926469Z/artifacts/attempt_01/candidate_shape.ttl</x:v>
      </x:c>
    </x:row>
    <x:row r="2671" ht="22" customHeight="1">
      <x:c r="A2671" s="10" t="str">
        <x:v>NO_SEMANTIC</x:v>
      </x:c>
      <x:c r="B2671" s="10" t="str">
        <x:v>I2-065</x:v>
      </x:c>
      <x:c r="C2671" s="10" t="str">
        <x:v>I2-065-F02</x:v>
      </x:c>
      <x:c r="D2671" s="10" t="str">
        <x:v>RUN_01</x:v>
      </x:c>
      <x:c r="E2671" s="10" t="str">
        <x:v>ORIGINAL_LEDGER</x:v>
      </x:c>
      <x:c r="F2671" s="10" t="str">
        <x:v>FAIL</x:v>
      </x:c>
      <x:c r="G2671" s="10" t="str">
        <x:v>FAIL</x:v>
      </x:c>
      <x:c r="H2671" s="10" t="str">
        <x:v>EXECUTED</x:v>
      </x:c>
      <x:c r="I2671" s="10" t="str">
        <x:v>PARSED</x:v>
      </x:c>
      <x:c r="J2671" s="10" t="str">
        <x:v>NO_SEMANTIC_VALIDATOR_DETERMINISTIC_PASS</x:v>
      </x:c>
      <x:c r="K2671" s="10" t="str">
        <x:v>19bdc5a8e80137519eb6fd6f9501a6ddfae53093569521f2fd381e1f795fda6f</x:v>
      </x:c>
      <x:c r="L2671" s="10" t="str">
        <x:v>historical_three</x:v>
      </x:c>
      <x:c r="M2671" s="10" t="n">
        <x:v>1</x:v>
      </x:c>
      <x:c r="N2671" s="10" t="n">
        <x:v>0</x:v>
      </x:c>
      <x:c r="O2671" s="10" t="n">
        <x:v>0</x:v>
      </x:c>
      <x:c r="P2671" s="9" t="str">
        <x:f>'CaseReview'!U485</x:f>
        <x:v>FAIL</x:v>
      </x:c>
      <x:c r="Q2671" s="9" t="n">
        <x:f>IF(AND(T2671=1,G2671=P2671),1,0)</x:f>
        <x:v>1</x:v>
      </x:c>
      <x:c r="R2671" s="9" t="n">
        <x:f>IF(AND(T2671=1,G2671="PASS",P2671="FAIL"),1,0)</x:f>
        <x:v>0</x:v>
      </x:c>
      <x:c r="S2671" s="9" t="n">
        <x:f>IF(AND(T2671=1,G2671="FAIL",P2671="PASS"),1,0)</x:f>
        <x:v>0</x:v>
      </x:c>
      <x:c r="T2671" s="9" t="n">
        <x:v>1</x:v>
      </x:c>
      <x:c r="U2671" s="9" t="n">
        <x:v>9</x:v>
      </x:c>
      <x:c r="V2671" s="9" t="str">
        <x:v>MVP/SHACL_GENERATION_PIPELINE/experiments/LUNA_NO_SEMANTIC_VALIDATOR/RUN_01/runs/RUN-I2-065-20260901T100855926469Z/artifacts/attempt_01/candidate_shape.ttl</x:v>
      </x:c>
    </x:row>
    <x:row r="2672" ht="22" customHeight="1">
      <x:c r="A2672" s="10" t="str">
        <x:v>NO_SEMANTIC</x:v>
      </x:c>
      <x:c r="B2672" s="10" t="str">
        <x:v>I2-065</x:v>
      </x:c>
      <x:c r="C2672" s="10" t="str">
        <x:v>I2-065-F03</x:v>
      </x:c>
      <x:c r="D2672" s="10" t="str">
        <x:v>RUN_01</x:v>
      </x:c>
      <x:c r="E2672" s="10" t="str">
        <x:v>ORIGINAL_LEDGER</x:v>
      </x:c>
      <x:c r="F2672" s="10" t="str">
        <x:v>FAIL</x:v>
      </x:c>
      <x:c r="G2672" s="10" t="str">
        <x:v>FAIL</x:v>
      </x:c>
      <x:c r="H2672" s="10" t="str">
        <x:v>EXECUTED</x:v>
      </x:c>
      <x:c r="I2672" s="10" t="str">
        <x:v>PARSED</x:v>
      </x:c>
      <x:c r="J2672" s="10" t="str">
        <x:v>NO_SEMANTIC_VALIDATOR_DETERMINISTIC_PASS</x:v>
      </x:c>
      <x:c r="K2672" s="10" t="str">
        <x:v>19bdc5a8e80137519eb6fd6f9501a6ddfae53093569521f2fd381e1f795fda6f</x:v>
      </x:c>
      <x:c r="L2672" s="10" t="str">
        <x:v>historical_three</x:v>
      </x:c>
      <x:c r="M2672" s="10" t="n">
        <x:v>1</x:v>
      </x:c>
      <x:c r="N2672" s="10" t="n">
        <x:v>0</x:v>
      </x:c>
      <x:c r="O2672" s="10" t="n">
        <x:v>0</x:v>
      </x:c>
      <x:c r="P2672" s="9" t="str">
        <x:f>'CaseReview'!U486</x:f>
        <x:v>FAIL</x:v>
      </x:c>
      <x:c r="Q2672" s="9" t="n">
        <x:f>IF(AND(T2672=1,G2672=P2672),1,0)</x:f>
        <x:v>1</x:v>
      </x:c>
      <x:c r="R2672" s="9" t="n">
        <x:f>IF(AND(T2672=1,G2672="PASS",P2672="FAIL"),1,0)</x:f>
        <x:v>0</x:v>
      </x:c>
      <x:c r="S2672" s="9" t="n">
        <x:f>IF(AND(T2672=1,G2672="FAIL",P2672="PASS"),1,0)</x:f>
        <x:v>0</x:v>
      </x:c>
      <x:c r="T2672" s="9" t="n">
        <x:v>1</x:v>
      </x:c>
      <x:c r="U2672" s="9" t="n">
        <x:v>9</x:v>
      </x:c>
      <x:c r="V2672" s="9" t="str">
        <x:v>MVP/SHACL_GENERATION_PIPELINE/experiments/LUNA_NO_SEMANTIC_VALIDATOR/RUN_01/runs/RUN-I2-065-20260901T100855926469Z/artifacts/attempt_01/candidate_shape.ttl</x:v>
      </x:c>
    </x:row>
    <x:row r="2673" ht="22" customHeight="1">
      <x:c r="A2673" s="10" t="str">
        <x:v>NO_SEMANTIC</x:v>
      </x:c>
      <x:c r="B2673" s="10" t="str">
        <x:v>I2-065</x:v>
      </x:c>
      <x:c r="C2673" s="10" t="str">
        <x:v>I2-065-F04</x:v>
      </x:c>
      <x:c r="D2673" s="10" t="str">
        <x:v>RUN_01</x:v>
      </x:c>
      <x:c r="E2673" s="10" t="str">
        <x:v>ORIGINAL_LEDGER</x:v>
      </x:c>
      <x:c r="F2673" s="10" t="str">
        <x:v>FAIL</x:v>
      </x:c>
      <x:c r="G2673" s="10" t="str">
        <x:v>FAIL</x:v>
      </x:c>
      <x:c r="H2673" s="10" t="str">
        <x:v>EXECUTED</x:v>
      </x:c>
      <x:c r="I2673" s="10" t="str">
        <x:v>PARSED</x:v>
      </x:c>
      <x:c r="J2673" s="10" t="str">
        <x:v>NO_SEMANTIC_VALIDATOR_DETERMINISTIC_PASS</x:v>
      </x:c>
      <x:c r="K2673" s="10" t="str">
        <x:v>19bdc5a8e80137519eb6fd6f9501a6ddfae53093569521f2fd381e1f795fda6f</x:v>
      </x:c>
      <x:c r="L2673" s="10" t="str">
        <x:v>historical_three</x:v>
      </x:c>
      <x:c r="M2673" s="10" t="n">
        <x:v>1</x:v>
      </x:c>
      <x:c r="N2673" s="10" t="n">
        <x:v>0</x:v>
      </x:c>
      <x:c r="O2673" s="10" t="n">
        <x:v>0</x:v>
      </x:c>
      <x:c r="P2673" s="9" t="str">
        <x:f>'CaseReview'!U487</x:f>
        <x:v>FAIL</x:v>
      </x:c>
      <x:c r="Q2673" s="9" t="n">
        <x:f>IF(AND(T2673=1,G2673=P2673),1,0)</x:f>
        <x:v>1</x:v>
      </x:c>
      <x:c r="R2673" s="9" t="n">
        <x:f>IF(AND(T2673=1,G2673="PASS",P2673="FAIL"),1,0)</x:f>
        <x:v>0</x:v>
      </x:c>
      <x:c r="S2673" s="9" t="n">
        <x:f>IF(AND(T2673=1,G2673="FAIL",P2673="PASS"),1,0)</x:f>
        <x:v>0</x:v>
      </x:c>
      <x:c r="T2673" s="9" t="n">
        <x:v>1</x:v>
      </x:c>
      <x:c r="U2673" s="9" t="n">
        <x:v>9</x:v>
      </x:c>
      <x:c r="V2673" s="9" t="str">
        <x:v>MVP/SHACL_GENERATION_PIPELINE/experiments/LUNA_NO_SEMANTIC_VALIDATOR/RUN_01/runs/RUN-I2-065-20260901T100855926469Z/artifacts/attempt_01/candidate_shape.ttl</x:v>
      </x:c>
    </x:row>
    <x:row r="2674" ht="22" customHeight="1">
      <x:c r="A2674" s="10" t="str">
        <x:v>NO_SEMANTIC</x:v>
      </x:c>
      <x:c r="B2674" s="10" t="str">
        <x:v>I2-065</x:v>
      </x:c>
      <x:c r="C2674" s="10" t="str">
        <x:v>I2-065-F05</x:v>
      </x:c>
      <x:c r="D2674" s="10" t="str">
        <x:v>RUN_01</x:v>
      </x:c>
      <x:c r="E2674" s="10" t="str">
        <x:v>ORIGINAL_LEDGER</x:v>
      </x:c>
      <x:c r="F2674" s="10" t="str">
        <x:v>FAIL</x:v>
      </x:c>
      <x:c r="G2674" s="10" t="str">
        <x:v>FAIL</x:v>
      </x:c>
      <x:c r="H2674" s="10" t="str">
        <x:v>EXECUTED</x:v>
      </x:c>
      <x:c r="I2674" s="10" t="str">
        <x:v>PARSED</x:v>
      </x:c>
      <x:c r="J2674" s="10" t="str">
        <x:v>NO_SEMANTIC_VALIDATOR_DETERMINISTIC_PASS</x:v>
      </x:c>
      <x:c r="K2674" s="10" t="str">
        <x:v>19bdc5a8e80137519eb6fd6f9501a6ddfae53093569521f2fd381e1f795fda6f</x:v>
      </x:c>
      <x:c r="L2674" s="10" t="str">
        <x:v>historical_three</x:v>
      </x:c>
      <x:c r="M2674" s="10" t="n">
        <x:v>1</x:v>
      </x:c>
      <x:c r="N2674" s="10" t="n">
        <x:v>0</x:v>
      </x:c>
      <x:c r="O2674" s="10" t="n">
        <x:v>0</x:v>
      </x:c>
      <x:c r="P2674" s="9" t="str">
        <x:f>'CaseReview'!U488</x:f>
        <x:v>FAIL</x:v>
      </x:c>
      <x:c r="Q2674" s="9" t="n">
        <x:f>IF(AND(T2674=1,G2674=P2674),1,0)</x:f>
        <x:v>1</x:v>
      </x:c>
      <x:c r="R2674" s="9" t="n">
        <x:f>IF(AND(T2674=1,G2674="PASS",P2674="FAIL"),1,0)</x:f>
        <x:v>0</x:v>
      </x:c>
      <x:c r="S2674" s="9" t="n">
        <x:f>IF(AND(T2674=1,G2674="FAIL",P2674="PASS"),1,0)</x:f>
        <x:v>0</x:v>
      </x:c>
      <x:c r="T2674" s="9" t="n">
        <x:v>1</x:v>
      </x:c>
      <x:c r="U2674" s="9" t="n">
        <x:v>9</x:v>
      </x:c>
      <x:c r="V2674" s="9" t="str">
        <x:v>MVP/SHACL_GENERATION_PIPELINE/experiments/LUNA_NO_SEMANTIC_VALIDATOR/RUN_01/runs/RUN-I2-065-20260901T100855926469Z/artifacts/attempt_01/candidate_shape.ttl</x:v>
      </x:c>
    </x:row>
    <x:row r="2675" ht="22" customHeight="1">
      <x:c r="A2675" s="10" t="str">
        <x:v>NO_SEMANTIC</x:v>
      </x:c>
      <x:c r="B2675" s="10" t="str">
        <x:v>I2-065</x:v>
      </x:c>
      <x:c r="C2675" s="10" t="str">
        <x:v>I2-065-F06</x:v>
      </x:c>
      <x:c r="D2675" s="10" t="str">
        <x:v>RUN_01</x:v>
      </x:c>
      <x:c r="E2675" s="10" t="str">
        <x:v>ORIGINAL_LEDGER</x:v>
      </x:c>
      <x:c r="F2675" s="10" t="str">
        <x:v>FAIL</x:v>
      </x:c>
      <x:c r="G2675" s="10" t="str">
        <x:v>FAIL</x:v>
      </x:c>
      <x:c r="H2675" s="10" t="str">
        <x:v>EXECUTED</x:v>
      </x:c>
      <x:c r="I2675" s="10" t="str">
        <x:v>PARSED</x:v>
      </x:c>
      <x:c r="J2675" s="10" t="str">
        <x:v>NO_SEMANTIC_VALIDATOR_DETERMINISTIC_PASS</x:v>
      </x:c>
      <x:c r="K2675" s="10" t="str">
        <x:v>19bdc5a8e80137519eb6fd6f9501a6ddfae53093569521f2fd381e1f795fda6f</x:v>
      </x:c>
      <x:c r="L2675" s="10" t="str">
        <x:v>historical_three</x:v>
      </x:c>
      <x:c r="M2675" s="10" t="n">
        <x:v>1</x:v>
      </x:c>
      <x:c r="N2675" s="10" t="n">
        <x:v>0</x:v>
      </x:c>
      <x:c r="O2675" s="10" t="n">
        <x:v>0</x:v>
      </x:c>
      <x:c r="P2675" s="9" t="str">
        <x:f>'CaseReview'!U489</x:f>
        <x:v>FAIL</x:v>
      </x:c>
      <x:c r="Q2675" s="9" t="n">
        <x:f>IF(AND(T2675=1,G2675=P2675),1,0)</x:f>
        <x:v>1</x:v>
      </x:c>
      <x:c r="R2675" s="9" t="n">
        <x:f>IF(AND(T2675=1,G2675="PASS",P2675="FAIL"),1,0)</x:f>
        <x:v>0</x:v>
      </x:c>
      <x:c r="S2675" s="9" t="n">
        <x:f>IF(AND(T2675=1,G2675="FAIL",P2675="PASS"),1,0)</x:f>
        <x:v>0</x:v>
      </x:c>
      <x:c r="T2675" s="9" t="n">
        <x:v>1</x:v>
      </x:c>
      <x:c r="U2675" s="9" t="n">
        <x:v>9</x:v>
      </x:c>
      <x:c r="V2675" s="9" t="str">
        <x:v>MVP/SHACL_GENERATION_PIPELINE/experiments/LUNA_NO_SEMANTIC_VALIDATOR/RUN_01/runs/RUN-I2-065-20260901T100855926469Z/artifacts/attempt_01/candidate_shape.ttl</x:v>
      </x:c>
    </x:row>
    <x:row r="2676" ht="22" customHeight="1">
      <x:c r="A2676" s="10" t="str">
        <x:v>NO_SEMANTIC</x:v>
      </x:c>
      <x:c r="B2676" s="10" t="str">
        <x:v>I2-065</x:v>
      </x:c>
      <x:c r="C2676" s="10" t="str">
        <x:v>I2-065-F07</x:v>
      </x:c>
      <x:c r="D2676" s="10" t="str">
        <x:v>RUN_01</x:v>
      </x:c>
      <x:c r="E2676" s="10" t="str">
        <x:v>ORIGINAL_LEDGER</x:v>
      </x:c>
      <x:c r="F2676" s="10" t="str">
        <x:v>FAIL</x:v>
      </x:c>
      <x:c r="G2676" s="10" t="str">
        <x:v>FAIL</x:v>
      </x:c>
      <x:c r="H2676" s="10" t="str">
        <x:v>EXECUTED</x:v>
      </x:c>
      <x:c r="I2676" s="10" t="str">
        <x:v>PARSED</x:v>
      </x:c>
      <x:c r="J2676" s="10" t="str">
        <x:v>NO_SEMANTIC_VALIDATOR_DETERMINISTIC_PASS</x:v>
      </x:c>
      <x:c r="K2676" s="10" t="str">
        <x:v>19bdc5a8e80137519eb6fd6f9501a6ddfae53093569521f2fd381e1f795fda6f</x:v>
      </x:c>
      <x:c r="L2676" s="10" t="str">
        <x:v>historical_three</x:v>
      </x:c>
      <x:c r="M2676" s="10" t="n">
        <x:v>1</x:v>
      </x:c>
      <x:c r="N2676" s="10" t="n">
        <x:v>0</x:v>
      </x:c>
      <x:c r="O2676" s="10" t="n">
        <x:v>0</x:v>
      </x:c>
      <x:c r="P2676" s="9" t="str">
        <x:f>'CaseReview'!U490</x:f>
        <x:v>FAIL</x:v>
      </x:c>
      <x:c r="Q2676" s="9" t="n">
        <x:f>IF(AND(T2676=1,G2676=P2676),1,0)</x:f>
        <x:v>1</x:v>
      </x:c>
      <x:c r="R2676" s="9" t="n">
        <x:f>IF(AND(T2676=1,G2676="PASS",P2676="FAIL"),1,0)</x:f>
        <x:v>0</x:v>
      </x:c>
      <x:c r="S2676" s="9" t="n">
        <x:f>IF(AND(T2676=1,G2676="FAIL",P2676="PASS"),1,0)</x:f>
        <x:v>0</x:v>
      </x:c>
      <x:c r="T2676" s="9" t="n">
        <x:v>1</x:v>
      </x:c>
      <x:c r="U2676" s="9" t="n">
        <x:v>9</x:v>
      </x:c>
      <x:c r="V2676" s="9" t="str">
        <x:v>MVP/SHACL_GENERATION_PIPELINE/experiments/LUNA_NO_SEMANTIC_VALIDATOR/RUN_01/runs/RUN-I2-065-20260901T100855926469Z/artifacts/attempt_01/candidate_shape.ttl</x:v>
      </x:c>
    </x:row>
    <x:row r="2677" ht="22" customHeight="1">
      <x:c r="A2677" s="10" t="str">
        <x:v>NO_SEMANTIC</x:v>
      </x:c>
      <x:c r="B2677" s="10" t="str">
        <x:v>I2-065</x:v>
      </x:c>
      <x:c r="C2677" s="10" t="str">
        <x:v>I2-065-P01</x:v>
      </x:c>
      <x:c r="D2677" s="10" t="str">
        <x:v>RUN_01</x:v>
      </x:c>
      <x:c r="E2677" s="10" t="str">
        <x:v>ORIGINAL_LEDGER</x:v>
      </x:c>
      <x:c r="F2677" s="10" t="str">
        <x:v>PASS</x:v>
      </x:c>
      <x:c r="G2677" s="10" t="str">
        <x:v>FAIL</x:v>
      </x:c>
      <x:c r="H2677" s="10" t="str">
        <x:v>EXECUTED</x:v>
      </x:c>
      <x:c r="I2677" s="10" t="str">
        <x:v>PARSED</x:v>
      </x:c>
      <x:c r="J2677" s="10" t="str">
        <x:v>NO_SEMANTIC_VALIDATOR_DETERMINISTIC_PASS</x:v>
      </x:c>
      <x:c r="K2677" s="10" t="str">
        <x:v>19bdc5a8e80137519eb6fd6f9501a6ddfae53093569521f2fd381e1f795fda6f</x:v>
      </x:c>
      <x:c r="L2677" s="10" t="str">
        <x:v>historical_three</x:v>
      </x:c>
      <x:c r="M2677" s="10" t="n">
        <x:v>0</x:v>
      </x:c>
      <x:c r="N2677" s="10" t="n">
        <x:v>0</x:v>
      </x:c>
      <x:c r="O2677" s="10" t="n">
        <x:v>1</x:v>
      </x:c>
      <x:c r="P2677" s="9" t="str">
        <x:f>'CaseReview'!U491</x:f>
        <x:v>PASS</x:v>
      </x:c>
      <x:c r="Q2677" s="9" t="n">
        <x:f>IF(AND(T2677=1,G2677=P2677),1,0)</x:f>
        <x:v>0</x:v>
      </x:c>
      <x:c r="R2677" s="9" t="n">
        <x:f>IF(AND(T2677=1,G2677="PASS",P2677="FAIL"),1,0)</x:f>
        <x:v>0</x:v>
      </x:c>
      <x:c r="S2677" s="9" t="n">
        <x:f>IF(AND(T2677=1,G2677="FAIL",P2677="PASS"),1,0)</x:f>
        <x:v>1</x:v>
      </x:c>
      <x:c r="T2677" s="9" t="n">
        <x:v>1</x:v>
      </x:c>
      <x:c r="U2677" s="9" t="n">
        <x:v>9</x:v>
      </x:c>
      <x:c r="V2677" s="9" t="str">
        <x:v>MVP/SHACL_GENERATION_PIPELINE/experiments/LUNA_NO_SEMANTIC_VALIDATOR/RUN_01/runs/RUN-I2-065-20260901T100855926469Z/artifacts/attempt_01/candidate_shape.ttl</x:v>
      </x:c>
    </x:row>
    <x:row r="2678" ht="22" customHeight="1">
      <x:c r="A2678" s="10" t="str">
        <x:v>NO_SEMANTIC</x:v>
      </x:c>
      <x:c r="B2678" s="10" t="str">
        <x:v>I2-065</x:v>
      </x:c>
      <x:c r="C2678" s="10" t="str">
        <x:v>I2-065-P02</x:v>
      </x:c>
      <x:c r="D2678" s="10" t="str">
        <x:v>RUN_01</x:v>
      </x:c>
      <x:c r="E2678" s="10" t="str">
        <x:v>ORIGINAL_LEDGER</x:v>
      </x:c>
      <x:c r="F2678" s="10" t="str">
        <x:v>PASS</x:v>
      </x:c>
      <x:c r="G2678" s="10" t="str">
        <x:v>PASS</x:v>
      </x:c>
      <x:c r="H2678" s="10" t="str">
        <x:v>EXECUTED</x:v>
      </x:c>
      <x:c r="I2678" s="10" t="str">
        <x:v>PARSED</x:v>
      </x:c>
      <x:c r="J2678" s="10" t="str">
        <x:v>NO_SEMANTIC_VALIDATOR_DETERMINISTIC_PASS</x:v>
      </x:c>
      <x:c r="K2678" s="10" t="str">
        <x:v>19bdc5a8e80137519eb6fd6f9501a6ddfae53093569521f2fd381e1f795fda6f</x:v>
      </x:c>
      <x:c r="L2678" s="10" t="str">
        <x:v>historical_three</x:v>
      </x:c>
      <x:c r="M2678" s="10" t="n">
        <x:v>1</x:v>
      </x:c>
      <x:c r="N2678" s="10" t="n">
        <x:v>0</x:v>
      </x:c>
      <x:c r="O2678" s="10" t="n">
        <x:v>0</x:v>
      </x:c>
      <x:c r="P2678" s="9" t="str">
        <x:f>'CaseReview'!U492</x:f>
        <x:v>PASS</x:v>
      </x:c>
      <x:c r="Q2678" s="9" t="n">
        <x:f>IF(AND(T2678=1,G2678=P2678),1,0)</x:f>
        <x:v>1</x:v>
      </x:c>
      <x:c r="R2678" s="9" t="n">
        <x:f>IF(AND(T2678=1,G2678="PASS",P2678="FAIL"),1,0)</x:f>
        <x:v>0</x:v>
      </x:c>
      <x:c r="S2678" s="9" t="n">
        <x:f>IF(AND(T2678=1,G2678="FAIL",P2678="PASS"),1,0)</x:f>
        <x:v>0</x:v>
      </x:c>
      <x:c r="T2678" s="9" t="n">
        <x:v>1</x:v>
      </x:c>
      <x:c r="U2678" s="9" t="n">
        <x:v>9</x:v>
      </x:c>
      <x:c r="V2678" s="9" t="str">
        <x:v>MVP/SHACL_GENERATION_PIPELINE/experiments/LUNA_NO_SEMANTIC_VALIDATOR/RUN_01/runs/RUN-I2-065-20260901T100855926469Z/artifacts/attempt_01/candidate_shape.ttl</x:v>
      </x:c>
    </x:row>
    <x:row r="2679" ht="22" customHeight="1">
      <x:c r="A2679" s="10" t="str">
        <x:v>NO_SEMANTIC</x:v>
      </x:c>
      <x:c r="B2679" s="10" t="str">
        <x:v>I2-066</x:v>
      </x:c>
      <x:c r="C2679" s="10" t="str">
        <x:v>I2-066-G-F01</x:v>
      </x:c>
      <x:c r="D2679" s="10" t="str">
        <x:v>RUN_01</x:v>
      </x:c>
      <x:c r="E2679" s="10" t="str">
        <x:v>ORIGINAL_LEDGER</x:v>
      </x:c>
      <x:c r="F2679" s="10" t="str">
        <x:v>FAIL</x:v>
      </x:c>
      <x:c r="G2679" s="10" t="str">
        <x:v>FAIL</x:v>
      </x:c>
      <x:c r="H2679" s="10" t="str">
        <x:v>EXECUTED</x:v>
      </x:c>
      <x:c r="I2679" s="10" t="str">
        <x:v>PARSED</x:v>
      </x:c>
      <x:c r="J2679" s="10" t="str">
        <x:v>NO_SEMANTIC_VALIDATOR_DETERMINISTIC_PASS</x:v>
      </x:c>
      <x:c r="K2679" s="10" t="str">
        <x:v>ce3e7ded809c736efe68c13b7d16fb6c5301167b12249f6f26a287a63ec26cd2</x:v>
      </x:c>
      <x:c r="L2679" s="10" t="str">
        <x:v>historical_three</x:v>
      </x:c>
      <x:c r="M2679" s="10" t="n">
        <x:v>1</x:v>
      </x:c>
      <x:c r="N2679" s="10" t="n">
        <x:v>0</x:v>
      </x:c>
      <x:c r="O2679" s="10" t="n">
        <x:v>0</x:v>
      </x:c>
      <x:c r="P2679" s="9" t="str">
        <x:f>'CaseReview'!U493</x:f>
        <x:v>FAIL</x:v>
      </x:c>
      <x:c r="Q2679" s="9" t="n">
        <x:f>IF(AND(T2679=1,G2679=P2679),1,0)</x:f>
        <x:v>1</x:v>
      </x:c>
      <x:c r="R2679" s="9" t="n">
        <x:f>IF(AND(T2679=1,G2679="PASS",P2679="FAIL"),1,0)</x:f>
        <x:v>0</x:v>
      </x:c>
      <x:c r="S2679" s="9" t="n">
        <x:f>IF(AND(T2679=1,G2679="FAIL",P2679="PASS"),1,0)</x:f>
        <x:v>0</x:v>
      </x:c>
      <x:c r="T2679" s="9" t="n">
        <x:v>1</x:v>
      </x:c>
      <x:c r="U2679" s="9" t="n">
        <x:v>7</x:v>
      </x:c>
      <x:c r="V2679" s="9" t="str">
        <x:v>MVP/SHACL_GENERATION_PIPELINE/experiments/LUNA_NO_SEMANTIC_VALIDATOR/RUN_01/runs/RUN-I2-066-20260901T100940867877Z/artifacts/attempt_01/candidate_shape.ttl</x:v>
      </x:c>
    </x:row>
    <x:row r="2680" ht="22" customHeight="1">
      <x:c r="A2680" s="10" t="str">
        <x:v>NO_SEMANTIC</x:v>
      </x:c>
      <x:c r="B2680" s="10" t="str">
        <x:v>I2-066</x:v>
      </x:c>
      <x:c r="C2680" s="10" t="str">
        <x:v>I2-066-G-F02</x:v>
      </x:c>
      <x:c r="D2680" s="10" t="str">
        <x:v>RUN_01</x:v>
      </x:c>
      <x:c r="E2680" s="10" t="str">
        <x:v>ORIGINAL_LEDGER</x:v>
      </x:c>
      <x:c r="F2680" s="10" t="str">
        <x:v>FAIL</x:v>
      </x:c>
      <x:c r="G2680" s="10" t="str">
        <x:v>FAIL</x:v>
      </x:c>
      <x:c r="H2680" s="10" t="str">
        <x:v>EXECUTED</x:v>
      </x:c>
      <x:c r="I2680" s="10" t="str">
        <x:v>PARSED</x:v>
      </x:c>
      <x:c r="J2680" s="10" t="str">
        <x:v>NO_SEMANTIC_VALIDATOR_DETERMINISTIC_PASS</x:v>
      </x:c>
      <x:c r="K2680" s="10" t="str">
        <x:v>ce3e7ded809c736efe68c13b7d16fb6c5301167b12249f6f26a287a63ec26cd2</x:v>
      </x:c>
      <x:c r="L2680" s="10" t="str">
        <x:v>historical_three</x:v>
      </x:c>
      <x:c r="M2680" s="10" t="n">
        <x:v>1</x:v>
      </x:c>
      <x:c r="N2680" s="10" t="n">
        <x:v>0</x:v>
      </x:c>
      <x:c r="O2680" s="10" t="n">
        <x:v>0</x:v>
      </x:c>
      <x:c r="P2680" s="9" t="str">
        <x:f>'CaseReview'!U494</x:f>
        <x:v>FAIL</x:v>
      </x:c>
      <x:c r="Q2680" s="9" t="n">
        <x:f>IF(AND(T2680=1,G2680=P2680),1,0)</x:f>
        <x:v>1</x:v>
      </x:c>
      <x:c r="R2680" s="9" t="n">
        <x:f>IF(AND(T2680=1,G2680="PASS",P2680="FAIL"),1,0)</x:f>
        <x:v>0</x:v>
      </x:c>
      <x:c r="S2680" s="9" t="n">
        <x:f>IF(AND(T2680=1,G2680="FAIL",P2680="PASS"),1,0)</x:f>
        <x:v>0</x:v>
      </x:c>
      <x:c r="T2680" s="9" t="n">
        <x:v>1</x:v>
      </x:c>
      <x:c r="U2680" s="9" t="n">
        <x:v>7</x:v>
      </x:c>
      <x:c r="V2680" s="9" t="str">
        <x:v>MVP/SHACL_GENERATION_PIPELINE/experiments/LUNA_NO_SEMANTIC_VALIDATOR/RUN_01/runs/RUN-I2-066-20260901T100940867877Z/artifacts/attempt_01/candidate_shape.ttl</x:v>
      </x:c>
    </x:row>
    <x:row r="2681" ht="22" customHeight="1">
      <x:c r="A2681" s="10" t="str">
        <x:v>NO_SEMANTIC</x:v>
      </x:c>
      <x:c r="B2681" s="10" t="str">
        <x:v>I2-066</x:v>
      </x:c>
      <x:c r="C2681" s="10" t="str">
        <x:v>I2-066-G-F03</x:v>
      </x:c>
      <x:c r="D2681" s="10" t="str">
        <x:v>RUN_01</x:v>
      </x:c>
      <x:c r="E2681" s="10" t="str">
        <x:v>ORIGINAL_LEDGER</x:v>
      </x:c>
      <x:c r="F2681" s="10" t="str">
        <x:v>FAIL</x:v>
      </x:c>
      <x:c r="G2681" s="10" t="str">
        <x:v>FAIL</x:v>
      </x:c>
      <x:c r="H2681" s="10" t="str">
        <x:v>EXECUTED</x:v>
      </x:c>
      <x:c r="I2681" s="10" t="str">
        <x:v>PARSED</x:v>
      </x:c>
      <x:c r="J2681" s="10" t="str">
        <x:v>NO_SEMANTIC_VALIDATOR_DETERMINISTIC_PASS</x:v>
      </x:c>
      <x:c r="K2681" s="10" t="str">
        <x:v>ce3e7ded809c736efe68c13b7d16fb6c5301167b12249f6f26a287a63ec26cd2</x:v>
      </x:c>
      <x:c r="L2681" s="10" t="str">
        <x:v>historical_three</x:v>
      </x:c>
      <x:c r="M2681" s="10" t="n">
        <x:v>1</x:v>
      </x:c>
      <x:c r="N2681" s="10" t="n">
        <x:v>0</x:v>
      </x:c>
      <x:c r="O2681" s="10" t="n">
        <x:v>0</x:v>
      </x:c>
      <x:c r="P2681" s="9" t="str">
        <x:f>'CaseReview'!U495</x:f>
        <x:v>FAIL</x:v>
      </x:c>
      <x:c r="Q2681" s="9" t="n">
        <x:f>IF(AND(T2681=1,G2681=P2681),1,0)</x:f>
        <x:v>1</x:v>
      </x:c>
      <x:c r="R2681" s="9" t="n">
        <x:f>IF(AND(T2681=1,G2681="PASS",P2681="FAIL"),1,0)</x:f>
        <x:v>0</x:v>
      </x:c>
      <x:c r="S2681" s="9" t="n">
        <x:f>IF(AND(T2681=1,G2681="FAIL",P2681="PASS"),1,0)</x:f>
        <x:v>0</x:v>
      </x:c>
      <x:c r="T2681" s="9" t="n">
        <x:v>1</x:v>
      </x:c>
      <x:c r="U2681" s="9" t="n">
        <x:v>7</x:v>
      </x:c>
      <x:c r="V2681" s="9" t="str">
        <x:v>MVP/SHACL_GENERATION_PIPELINE/experiments/LUNA_NO_SEMANTIC_VALIDATOR/RUN_01/runs/RUN-I2-066-20260901T100940867877Z/artifacts/attempt_01/candidate_shape.ttl</x:v>
      </x:c>
    </x:row>
    <x:row r="2682" ht="22" customHeight="1">
      <x:c r="A2682" s="10" t="str">
        <x:v>NO_SEMANTIC</x:v>
      </x:c>
      <x:c r="B2682" s="10" t="str">
        <x:v>I2-066</x:v>
      </x:c>
      <x:c r="C2682" s="10" t="str">
        <x:v>I2-066-G-F04</x:v>
      </x:c>
      <x:c r="D2682" s="10" t="str">
        <x:v>RUN_01</x:v>
      </x:c>
      <x:c r="E2682" s="10" t="str">
        <x:v>ORIGINAL_LEDGER</x:v>
      </x:c>
      <x:c r="F2682" s="10" t="str">
        <x:v>FAIL</x:v>
      </x:c>
      <x:c r="G2682" s="10" t="str">
        <x:v>FAIL</x:v>
      </x:c>
      <x:c r="H2682" s="10" t="str">
        <x:v>EXECUTED</x:v>
      </x:c>
      <x:c r="I2682" s="10" t="str">
        <x:v>PARSED</x:v>
      </x:c>
      <x:c r="J2682" s="10" t="str">
        <x:v>NO_SEMANTIC_VALIDATOR_DETERMINISTIC_PASS</x:v>
      </x:c>
      <x:c r="K2682" s="10" t="str">
        <x:v>ce3e7ded809c736efe68c13b7d16fb6c5301167b12249f6f26a287a63ec26cd2</x:v>
      </x:c>
      <x:c r="L2682" s="10" t="str">
        <x:v>historical_three</x:v>
      </x:c>
      <x:c r="M2682" s="10" t="n">
        <x:v>1</x:v>
      </x:c>
      <x:c r="N2682" s="10" t="n">
        <x:v>0</x:v>
      </x:c>
      <x:c r="O2682" s="10" t="n">
        <x:v>0</x:v>
      </x:c>
      <x:c r="P2682" s="9" t="str">
        <x:f>'CaseReview'!U496</x:f>
        <x:v>FAIL</x:v>
      </x:c>
      <x:c r="Q2682" s="9" t="n">
        <x:f>IF(AND(T2682=1,G2682=P2682),1,0)</x:f>
        <x:v>1</x:v>
      </x:c>
      <x:c r="R2682" s="9" t="n">
        <x:f>IF(AND(T2682=1,G2682="PASS",P2682="FAIL"),1,0)</x:f>
        <x:v>0</x:v>
      </x:c>
      <x:c r="S2682" s="9" t="n">
        <x:f>IF(AND(T2682=1,G2682="FAIL",P2682="PASS"),1,0)</x:f>
        <x:v>0</x:v>
      </x:c>
      <x:c r="T2682" s="9" t="n">
        <x:v>1</x:v>
      </x:c>
      <x:c r="U2682" s="9" t="n">
        <x:v>7</x:v>
      </x:c>
      <x:c r="V2682" s="9" t="str">
        <x:v>MVP/SHACL_GENERATION_PIPELINE/experiments/LUNA_NO_SEMANTIC_VALIDATOR/RUN_01/runs/RUN-I2-066-20260901T100940867877Z/artifacts/attempt_01/candidate_shape.ttl</x:v>
      </x:c>
    </x:row>
    <x:row r="2683" ht="22" customHeight="1">
      <x:c r="A2683" s="10" t="str">
        <x:v>NO_SEMANTIC</x:v>
      </x:c>
      <x:c r="B2683" s="10" t="str">
        <x:v>I2-066</x:v>
      </x:c>
      <x:c r="C2683" s="10" t="str">
        <x:v>I2-066-G-P01</x:v>
      </x:c>
      <x:c r="D2683" s="10" t="str">
        <x:v>RUN_01</x:v>
      </x:c>
      <x:c r="E2683" s="10" t="str">
        <x:v>ORIGINAL_LEDGER</x:v>
      </x:c>
      <x:c r="F2683" s="10" t="str">
        <x:v>PASS</x:v>
      </x:c>
      <x:c r="G2683" s="10" t="str">
        <x:v>PASS</x:v>
      </x:c>
      <x:c r="H2683" s="10" t="str">
        <x:v>EXECUTED</x:v>
      </x:c>
      <x:c r="I2683" s="10" t="str">
        <x:v>PARSED</x:v>
      </x:c>
      <x:c r="J2683" s="10" t="str">
        <x:v>NO_SEMANTIC_VALIDATOR_DETERMINISTIC_PASS</x:v>
      </x:c>
      <x:c r="K2683" s="10" t="str">
        <x:v>ce3e7ded809c736efe68c13b7d16fb6c5301167b12249f6f26a287a63ec26cd2</x:v>
      </x:c>
      <x:c r="L2683" s="10" t="str">
        <x:v>historical_three</x:v>
      </x:c>
      <x:c r="M2683" s="10" t="n">
        <x:v>1</x:v>
      </x:c>
      <x:c r="N2683" s="10" t="n">
        <x:v>0</x:v>
      </x:c>
      <x:c r="O2683" s="10" t="n">
        <x:v>0</x:v>
      </x:c>
      <x:c r="P2683" s="9" t="str">
        <x:f>'CaseReview'!U497</x:f>
        <x:v>PASS</x:v>
      </x:c>
      <x:c r="Q2683" s="9" t="n">
        <x:f>IF(AND(T2683=1,G2683=P2683),1,0)</x:f>
        <x:v>1</x:v>
      </x:c>
      <x:c r="R2683" s="9" t="n">
        <x:f>IF(AND(T2683=1,G2683="PASS",P2683="FAIL"),1,0)</x:f>
        <x:v>0</x:v>
      </x:c>
      <x:c r="S2683" s="9" t="n">
        <x:f>IF(AND(T2683=1,G2683="FAIL",P2683="PASS"),1,0)</x:f>
        <x:v>0</x:v>
      </x:c>
      <x:c r="T2683" s="9" t="n">
        <x:v>1</x:v>
      </x:c>
      <x:c r="U2683" s="9" t="n">
        <x:v>7</x:v>
      </x:c>
      <x:c r="V2683" s="9" t="str">
        <x:v>MVP/SHACL_GENERATION_PIPELINE/experiments/LUNA_NO_SEMANTIC_VALIDATOR/RUN_01/runs/RUN-I2-066-20260901T100940867877Z/artifacts/attempt_01/candidate_shape.ttl</x:v>
      </x:c>
    </x:row>
    <x:row r="2684" ht="22" customHeight="1">
      <x:c r="A2684" s="10" t="str">
        <x:v>NO_SEMANTIC</x:v>
      </x:c>
      <x:c r="B2684" s="10" t="str">
        <x:v>I2-066</x:v>
      </x:c>
      <x:c r="C2684" s="10" t="str">
        <x:v>I2-066-G-P02</x:v>
      </x:c>
      <x:c r="D2684" s="10" t="str">
        <x:v>RUN_01</x:v>
      </x:c>
      <x:c r="E2684" s="10" t="str">
        <x:v>ORIGINAL_LEDGER</x:v>
      </x:c>
      <x:c r="F2684" s="10" t="str">
        <x:v>PASS</x:v>
      </x:c>
      <x:c r="G2684" s="10" t="str">
        <x:v>PASS</x:v>
      </x:c>
      <x:c r="H2684" s="10" t="str">
        <x:v>EXECUTED</x:v>
      </x:c>
      <x:c r="I2684" s="10" t="str">
        <x:v>PARSED</x:v>
      </x:c>
      <x:c r="J2684" s="10" t="str">
        <x:v>NO_SEMANTIC_VALIDATOR_DETERMINISTIC_PASS</x:v>
      </x:c>
      <x:c r="K2684" s="10" t="str">
        <x:v>ce3e7ded809c736efe68c13b7d16fb6c5301167b12249f6f26a287a63ec26cd2</x:v>
      </x:c>
      <x:c r="L2684" s="10" t="str">
        <x:v>historical_three</x:v>
      </x:c>
      <x:c r="M2684" s="10" t="n">
        <x:v>1</x:v>
      </x:c>
      <x:c r="N2684" s="10" t="n">
        <x:v>0</x:v>
      </x:c>
      <x:c r="O2684" s="10" t="n">
        <x:v>0</x:v>
      </x:c>
      <x:c r="P2684" s="9" t="str">
        <x:f>'CaseReview'!U498</x:f>
        <x:v>PASS</x:v>
      </x:c>
      <x:c r="Q2684" s="9" t="n">
        <x:f>IF(AND(T2684=1,G2684=P2684),1,0)</x:f>
        <x:v>1</x:v>
      </x:c>
      <x:c r="R2684" s="9" t="n">
        <x:f>IF(AND(T2684=1,G2684="PASS",P2684="FAIL"),1,0)</x:f>
        <x:v>0</x:v>
      </x:c>
      <x:c r="S2684" s="9" t="n">
        <x:f>IF(AND(T2684=1,G2684="FAIL",P2684="PASS"),1,0)</x:f>
        <x:v>0</x:v>
      </x:c>
      <x:c r="T2684" s="9" t="n">
        <x:v>1</x:v>
      </x:c>
      <x:c r="U2684" s="9" t="n">
        <x:v>7</x:v>
      </x:c>
      <x:c r="V2684" s="9" t="str">
        <x:v>MVP/SHACL_GENERATION_PIPELINE/experiments/LUNA_NO_SEMANTIC_VALIDATOR/RUN_01/runs/RUN-I2-066-20260901T100940867877Z/artifacts/attempt_01/candidate_shape.ttl</x:v>
      </x:c>
    </x:row>
    <x:row r="2685" ht="22" customHeight="1">
      <x:c r="A2685" s="10" t="str">
        <x:v>NO_SEMANTIC</x:v>
      </x:c>
      <x:c r="B2685" s="10" t="str">
        <x:v>I2-066</x:v>
      </x:c>
      <x:c r="C2685" s="10" t="str">
        <x:v>I2-066-G-P03</x:v>
      </x:c>
      <x:c r="D2685" s="10" t="str">
        <x:v>RUN_01</x:v>
      </x:c>
      <x:c r="E2685" s="10" t="str">
        <x:v>ORIGINAL_LEDGER</x:v>
      </x:c>
      <x:c r="F2685" s="10" t="str">
        <x:v>PASS</x:v>
      </x:c>
      <x:c r="G2685" s="10" t="str">
        <x:v>PASS</x:v>
      </x:c>
      <x:c r="H2685" s="10" t="str">
        <x:v>EXECUTED</x:v>
      </x:c>
      <x:c r="I2685" s="10" t="str">
        <x:v>PARSED</x:v>
      </x:c>
      <x:c r="J2685" s="10" t="str">
        <x:v>NO_SEMANTIC_VALIDATOR_DETERMINISTIC_PASS</x:v>
      </x:c>
      <x:c r="K2685" s="10" t="str">
        <x:v>ce3e7ded809c736efe68c13b7d16fb6c5301167b12249f6f26a287a63ec26cd2</x:v>
      </x:c>
      <x:c r="L2685" s="10" t="str">
        <x:v>historical_three</x:v>
      </x:c>
      <x:c r="M2685" s="10" t="n">
        <x:v>1</x:v>
      </x:c>
      <x:c r="N2685" s="10" t="n">
        <x:v>0</x:v>
      </x:c>
      <x:c r="O2685" s="10" t="n">
        <x:v>0</x:v>
      </x:c>
      <x:c r="P2685" s="9" t="str">
        <x:f>'CaseReview'!U499</x:f>
        <x:v>PASS</x:v>
      </x:c>
      <x:c r="Q2685" s="9" t="n">
        <x:f>IF(AND(T2685=1,G2685=P2685),1,0)</x:f>
        <x:v>1</x:v>
      </x:c>
      <x:c r="R2685" s="9" t="n">
        <x:f>IF(AND(T2685=1,G2685="PASS",P2685="FAIL"),1,0)</x:f>
        <x:v>0</x:v>
      </x:c>
      <x:c r="S2685" s="9" t="n">
        <x:f>IF(AND(T2685=1,G2685="FAIL",P2685="PASS"),1,0)</x:f>
        <x:v>0</x:v>
      </x:c>
      <x:c r="T2685" s="9" t="n">
        <x:v>1</x:v>
      </x:c>
      <x:c r="U2685" s="9" t="n">
        <x:v>7</x:v>
      </x:c>
      <x:c r="V2685" s="9" t="str">
        <x:v>MVP/SHACL_GENERATION_PIPELINE/experiments/LUNA_NO_SEMANTIC_VALIDATOR/RUN_01/runs/RUN-I2-066-20260901T100940867877Z/artifacts/attempt_01/candidate_shape.ttl</x:v>
      </x:c>
    </x:row>
    <x:row r="2686" ht="22" customHeight="1">
      <x:c r="A2686" s="10" t="str">
        <x:v>NO_SEMANTIC</x:v>
      </x:c>
      <x:c r="B2686" s="10" t="str">
        <x:v>I2-067</x:v>
      </x:c>
      <x:c r="C2686" s="10" t="str">
        <x:v>I2-067-G-F01</x:v>
      </x:c>
      <x:c r="D2686" s="10" t="str">
        <x:v>RUN_01</x:v>
      </x:c>
      <x:c r="E2686" s="10" t="str">
        <x:v>ORIGINAL_LEDGER</x:v>
      </x:c>
      <x:c r="F2686" s="10" t="str">
        <x:v>FAIL</x:v>
      </x:c>
      <x:c r="G2686" s="10" t="str">
        <x:v>FAIL</x:v>
      </x:c>
      <x:c r="H2686" s="10" t="str">
        <x:v>EXECUTED</x:v>
      </x:c>
      <x:c r="I2686" s="10" t="str">
        <x:v>PARSED</x:v>
      </x:c>
      <x:c r="J2686" s="10" t="str">
        <x:v>NO_SEMANTIC_VALIDATOR_DETERMINISTIC_PASS</x:v>
      </x:c>
      <x:c r="K2686" s="10" t="str">
        <x:v>ece25e86ed15c9466a641b77ef5ed96952b8cfdd795d9c5831ec05bd4cbbcd37</x:v>
      </x:c>
      <x:c r="L2686" s="10" t="str">
        <x:v>historical_three</x:v>
      </x:c>
      <x:c r="M2686" s="10" t="n">
        <x:v>1</x:v>
      </x:c>
      <x:c r="N2686" s="10" t="n">
        <x:v>0</x:v>
      </x:c>
      <x:c r="O2686" s="10" t="n">
        <x:v>0</x:v>
      </x:c>
      <x:c r="P2686" s="9" t="str">
        <x:f>'CaseReview'!U500</x:f>
        <x:v>FAIL</x:v>
      </x:c>
      <x:c r="Q2686" s="9" t="n">
        <x:f>IF(AND(T2686=1,G2686=P2686),1,0)</x:f>
        <x:v>1</x:v>
      </x:c>
      <x:c r="R2686" s="9" t="n">
        <x:f>IF(AND(T2686=1,G2686="PASS",P2686="FAIL"),1,0)</x:f>
        <x:v>0</x:v>
      </x:c>
      <x:c r="S2686" s="9" t="n">
        <x:f>IF(AND(T2686=1,G2686="FAIL",P2686="PASS"),1,0)</x:f>
        <x:v>0</x:v>
      </x:c>
      <x:c r="T2686" s="9" t="n">
        <x:v>1</x:v>
      </x:c>
      <x:c r="U2686" s="9" t="n">
        <x:v>6</x:v>
      </x:c>
      <x:c r="V2686" s="9" t="str">
        <x:v>MVP/SHACL_GENERATION_PIPELINE/experiments/LUNA_NO_SEMANTIC_VALIDATOR/RUN_01/runs/RUN-I2-067-20260901T100957683330Z/artifacts/attempt_01/candidate_shape.ttl</x:v>
      </x:c>
    </x:row>
    <x:row r="2687" ht="22" customHeight="1">
      <x:c r="A2687" s="10" t="str">
        <x:v>NO_SEMANTIC</x:v>
      </x:c>
      <x:c r="B2687" s="10" t="str">
        <x:v>I2-067</x:v>
      </x:c>
      <x:c r="C2687" s="10" t="str">
        <x:v>I2-067-G-F02</x:v>
      </x:c>
      <x:c r="D2687" s="10" t="str">
        <x:v>RUN_01</x:v>
      </x:c>
      <x:c r="E2687" s="10" t="str">
        <x:v>ORIGINAL_LEDGER</x:v>
      </x:c>
      <x:c r="F2687" s="10" t="str">
        <x:v>FAIL</x:v>
      </x:c>
      <x:c r="G2687" s="10" t="str">
        <x:v>FAIL</x:v>
      </x:c>
      <x:c r="H2687" s="10" t="str">
        <x:v>EXECUTED</x:v>
      </x:c>
      <x:c r="I2687" s="10" t="str">
        <x:v>PARSED</x:v>
      </x:c>
      <x:c r="J2687" s="10" t="str">
        <x:v>NO_SEMANTIC_VALIDATOR_DETERMINISTIC_PASS</x:v>
      </x:c>
      <x:c r="K2687" s="10" t="str">
        <x:v>ece25e86ed15c9466a641b77ef5ed96952b8cfdd795d9c5831ec05bd4cbbcd37</x:v>
      </x:c>
      <x:c r="L2687" s="10" t="str">
        <x:v>historical_three</x:v>
      </x:c>
      <x:c r="M2687" s="10" t="n">
        <x:v>1</x:v>
      </x:c>
      <x:c r="N2687" s="10" t="n">
        <x:v>0</x:v>
      </x:c>
      <x:c r="O2687" s="10" t="n">
        <x:v>0</x:v>
      </x:c>
      <x:c r="P2687" s="9" t="str">
        <x:f>'CaseReview'!U501</x:f>
        <x:v>FAIL</x:v>
      </x:c>
      <x:c r="Q2687" s="9" t="n">
        <x:f>IF(AND(T2687=1,G2687=P2687),1,0)</x:f>
        <x:v>1</x:v>
      </x:c>
      <x:c r="R2687" s="9" t="n">
        <x:f>IF(AND(T2687=1,G2687="PASS",P2687="FAIL"),1,0)</x:f>
        <x:v>0</x:v>
      </x:c>
      <x:c r="S2687" s="9" t="n">
        <x:f>IF(AND(T2687=1,G2687="FAIL",P2687="PASS"),1,0)</x:f>
        <x:v>0</x:v>
      </x:c>
      <x:c r="T2687" s="9" t="n">
        <x:v>1</x:v>
      </x:c>
      <x:c r="U2687" s="9" t="n">
        <x:v>6</x:v>
      </x:c>
      <x:c r="V2687" s="9" t="str">
        <x:v>MVP/SHACL_GENERATION_PIPELINE/experiments/LUNA_NO_SEMANTIC_VALIDATOR/RUN_01/runs/RUN-I2-067-20260901T100957683330Z/artifacts/attempt_01/candidate_shape.ttl</x:v>
      </x:c>
    </x:row>
    <x:row r="2688" ht="22" customHeight="1">
      <x:c r="A2688" s="10" t="str">
        <x:v>NO_SEMANTIC</x:v>
      </x:c>
      <x:c r="B2688" s="10" t="str">
        <x:v>I2-067</x:v>
      </x:c>
      <x:c r="C2688" s="10" t="str">
        <x:v>I2-067-G-F03</x:v>
      </x:c>
      <x:c r="D2688" s="10" t="str">
        <x:v>RUN_01</x:v>
      </x:c>
      <x:c r="E2688" s="10" t="str">
        <x:v>ORIGINAL_LEDGER</x:v>
      </x:c>
      <x:c r="F2688" s="10" t="str">
        <x:v>FAIL</x:v>
      </x:c>
      <x:c r="G2688" s="10" t="str">
        <x:v>FAIL</x:v>
      </x:c>
      <x:c r="H2688" s="10" t="str">
        <x:v>EXECUTED</x:v>
      </x:c>
      <x:c r="I2688" s="10" t="str">
        <x:v>PARSED</x:v>
      </x:c>
      <x:c r="J2688" s="10" t="str">
        <x:v>NO_SEMANTIC_VALIDATOR_DETERMINISTIC_PASS</x:v>
      </x:c>
      <x:c r="K2688" s="10" t="str">
        <x:v>ece25e86ed15c9466a641b77ef5ed96952b8cfdd795d9c5831ec05bd4cbbcd37</x:v>
      </x:c>
      <x:c r="L2688" s="10" t="str">
        <x:v>historical_three</x:v>
      </x:c>
      <x:c r="M2688" s="10" t="n">
        <x:v>1</x:v>
      </x:c>
      <x:c r="N2688" s="10" t="n">
        <x:v>0</x:v>
      </x:c>
      <x:c r="O2688" s="10" t="n">
        <x:v>0</x:v>
      </x:c>
      <x:c r="P2688" s="9" t="str">
        <x:f>'CaseReview'!U502</x:f>
        <x:v>FAIL</x:v>
      </x:c>
      <x:c r="Q2688" s="9" t="n">
        <x:f>IF(AND(T2688=1,G2688=P2688),1,0)</x:f>
        <x:v>1</x:v>
      </x:c>
      <x:c r="R2688" s="9" t="n">
        <x:f>IF(AND(T2688=1,G2688="PASS",P2688="FAIL"),1,0)</x:f>
        <x:v>0</x:v>
      </x:c>
      <x:c r="S2688" s="9" t="n">
        <x:f>IF(AND(T2688=1,G2688="FAIL",P2688="PASS"),1,0)</x:f>
        <x:v>0</x:v>
      </x:c>
      <x:c r="T2688" s="9" t="n">
        <x:v>1</x:v>
      </x:c>
      <x:c r="U2688" s="9" t="n">
        <x:v>6</x:v>
      </x:c>
      <x:c r="V2688" s="9" t="str">
        <x:v>MVP/SHACL_GENERATION_PIPELINE/experiments/LUNA_NO_SEMANTIC_VALIDATOR/RUN_01/runs/RUN-I2-067-20260901T100957683330Z/artifacts/attempt_01/candidate_shape.ttl</x:v>
      </x:c>
    </x:row>
    <x:row r="2689" ht="22" customHeight="1">
      <x:c r="A2689" s="10" t="str">
        <x:v>NO_SEMANTIC</x:v>
      </x:c>
      <x:c r="B2689" s="10" t="str">
        <x:v>I2-067</x:v>
      </x:c>
      <x:c r="C2689" s="10" t="str">
        <x:v>I2-067-G-P01</x:v>
      </x:c>
      <x:c r="D2689" s="10" t="str">
        <x:v>RUN_01</x:v>
      </x:c>
      <x:c r="E2689" s="10" t="str">
        <x:v>ORIGINAL_LEDGER</x:v>
      </x:c>
      <x:c r="F2689" s="10" t="str">
        <x:v>PASS</x:v>
      </x:c>
      <x:c r="G2689" s="10" t="str">
        <x:v>PASS</x:v>
      </x:c>
      <x:c r="H2689" s="10" t="str">
        <x:v>EXECUTED</x:v>
      </x:c>
      <x:c r="I2689" s="10" t="str">
        <x:v>PARSED</x:v>
      </x:c>
      <x:c r="J2689" s="10" t="str">
        <x:v>NO_SEMANTIC_VALIDATOR_DETERMINISTIC_PASS</x:v>
      </x:c>
      <x:c r="K2689" s="10" t="str">
        <x:v>ece25e86ed15c9466a641b77ef5ed96952b8cfdd795d9c5831ec05bd4cbbcd37</x:v>
      </x:c>
      <x:c r="L2689" s="10" t="str">
        <x:v>historical_three</x:v>
      </x:c>
      <x:c r="M2689" s="10" t="n">
        <x:v>1</x:v>
      </x:c>
      <x:c r="N2689" s="10" t="n">
        <x:v>0</x:v>
      </x:c>
      <x:c r="O2689" s="10" t="n">
        <x:v>0</x:v>
      </x:c>
      <x:c r="P2689" s="9" t="str">
        <x:f>'CaseReview'!U503</x:f>
        <x:v>PASS</x:v>
      </x:c>
      <x:c r="Q2689" s="9" t="n">
        <x:f>IF(AND(T2689=1,G2689=P2689),1,0)</x:f>
        <x:v>1</x:v>
      </x:c>
      <x:c r="R2689" s="9" t="n">
        <x:f>IF(AND(T2689=1,G2689="PASS",P2689="FAIL"),1,0)</x:f>
        <x:v>0</x:v>
      </x:c>
      <x:c r="S2689" s="9" t="n">
        <x:f>IF(AND(T2689=1,G2689="FAIL",P2689="PASS"),1,0)</x:f>
        <x:v>0</x:v>
      </x:c>
      <x:c r="T2689" s="9" t="n">
        <x:v>1</x:v>
      </x:c>
      <x:c r="U2689" s="9" t="n">
        <x:v>6</x:v>
      </x:c>
      <x:c r="V2689" s="9" t="str">
        <x:v>MVP/SHACL_GENERATION_PIPELINE/experiments/LUNA_NO_SEMANTIC_VALIDATOR/RUN_01/runs/RUN-I2-067-20260901T100957683330Z/artifacts/attempt_01/candidate_shape.ttl</x:v>
      </x:c>
    </x:row>
    <x:row r="2690" ht="22" customHeight="1">
      <x:c r="A2690" s="10" t="str">
        <x:v>NO_SEMANTIC</x:v>
      </x:c>
      <x:c r="B2690" s="10" t="str">
        <x:v>I2-067</x:v>
      </x:c>
      <x:c r="C2690" s="10" t="str">
        <x:v>I2-067-G-P02</x:v>
      </x:c>
      <x:c r="D2690" s="10" t="str">
        <x:v>RUN_01</x:v>
      </x:c>
      <x:c r="E2690" s="10" t="str">
        <x:v>ORIGINAL_LEDGER</x:v>
      </x:c>
      <x:c r="F2690" s="10" t="str">
        <x:v>PASS</x:v>
      </x:c>
      <x:c r="G2690" s="10" t="str">
        <x:v>PASS</x:v>
      </x:c>
      <x:c r="H2690" s="10" t="str">
        <x:v>EXECUTED</x:v>
      </x:c>
      <x:c r="I2690" s="10" t="str">
        <x:v>PARSED</x:v>
      </x:c>
      <x:c r="J2690" s="10" t="str">
        <x:v>NO_SEMANTIC_VALIDATOR_DETERMINISTIC_PASS</x:v>
      </x:c>
      <x:c r="K2690" s="10" t="str">
        <x:v>ece25e86ed15c9466a641b77ef5ed96952b8cfdd795d9c5831ec05bd4cbbcd37</x:v>
      </x:c>
      <x:c r="L2690" s="10" t="str">
        <x:v>historical_three</x:v>
      </x:c>
      <x:c r="M2690" s="10" t="n">
        <x:v>1</x:v>
      </x:c>
      <x:c r="N2690" s="10" t="n">
        <x:v>0</x:v>
      </x:c>
      <x:c r="O2690" s="10" t="n">
        <x:v>0</x:v>
      </x:c>
      <x:c r="P2690" s="9" t="str">
        <x:f>'CaseReview'!U504</x:f>
        <x:v>PASS</x:v>
      </x:c>
      <x:c r="Q2690" s="9" t="n">
        <x:f>IF(AND(T2690=1,G2690=P2690),1,0)</x:f>
        <x:v>1</x:v>
      </x:c>
      <x:c r="R2690" s="9" t="n">
        <x:f>IF(AND(T2690=1,G2690="PASS",P2690="FAIL"),1,0)</x:f>
        <x:v>0</x:v>
      </x:c>
      <x:c r="S2690" s="9" t="n">
        <x:f>IF(AND(T2690=1,G2690="FAIL",P2690="PASS"),1,0)</x:f>
        <x:v>0</x:v>
      </x:c>
      <x:c r="T2690" s="9" t="n">
        <x:v>1</x:v>
      </x:c>
      <x:c r="U2690" s="9" t="n">
        <x:v>6</x:v>
      </x:c>
      <x:c r="V2690" s="9" t="str">
        <x:v>MVP/SHACL_GENERATION_PIPELINE/experiments/LUNA_NO_SEMANTIC_VALIDATOR/RUN_01/runs/RUN-I2-067-20260901T100957683330Z/artifacts/attempt_01/candidate_shape.ttl</x:v>
      </x:c>
    </x:row>
    <x:row r="2691" ht="22" customHeight="1">
      <x:c r="A2691" s="10" t="str">
        <x:v>NO_SEMANTIC</x:v>
      </x:c>
      <x:c r="B2691" s="10" t="str">
        <x:v>I2-067</x:v>
      </x:c>
      <x:c r="C2691" s="10" t="str">
        <x:v>I2-067-G-P03</x:v>
      </x:c>
      <x:c r="D2691" s="10" t="str">
        <x:v>RUN_01</x:v>
      </x:c>
      <x:c r="E2691" s="10" t="str">
        <x:v>ORIGINAL_LEDGER</x:v>
      </x:c>
      <x:c r="F2691" s="10" t="str">
        <x:v>PASS</x:v>
      </x:c>
      <x:c r="G2691" s="10" t="str">
        <x:v>PASS</x:v>
      </x:c>
      <x:c r="H2691" s="10" t="str">
        <x:v>EXECUTED</x:v>
      </x:c>
      <x:c r="I2691" s="10" t="str">
        <x:v>PARSED</x:v>
      </x:c>
      <x:c r="J2691" s="10" t="str">
        <x:v>NO_SEMANTIC_VALIDATOR_DETERMINISTIC_PASS</x:v>
      </x:c>
      <x:c r="K2691" s="10" t="str">
        <x:v>ece25e86ed15c9466a641b77ef5ed96952b8cfdd795d9c5831ec05bd4cbbcd37</x:v>
      </x:c>
      <x:c r="L2691" s="10" t="str">
        <x:v>historical_three</x:v>
      </x:c>
      <x:c r="M2691" s="10" t="n">
        <x:v>1</x:v>
      </x:c>
      <x:c r="N2691" s="10" t="n">
        <x:v>0</x:v>
      </x:c>
      <x:c r="O2691" s="10" t="n">
        <x:v>0</x:v>
      </x:c>
      <x:c r="P2691" s="9" t="str">
        <x:f>'CaseReview'!U505</x:f>
        <x:v>PASS</x:v>
      </x:c>
      <x:c r="Q2691" s="9" t="n">
        <x:f>IF(AND(T2691=1,G2691=P2691),1,0)</x:f>
        <x:v>1</x:v>
      </x:c>
      <x:c r="R2691" s="9" t="n">
        <x:f>IF(AND(T2691=1,G2691="PASS",P2691="FAIL"),1,0)</x:f>
        <x:v>0</x:v>
      </x:c>
      <x:c r="S2691" s="9" t="n">
        <x:f>IF(AND(T2691=1,G2691="FAIL",P2691="PASS"),1,0)</x:f>
        <x:v>0</x:v>
      </x:c>
      <x:c r="T2691" s="9" t="n">
        <x:v>1</x:v>
      </x:c>
      <x:c r="U2691" s="9" t="n">
        <x:v>6</x:v>
      </x:c>
      <x:c r="V2691" s="9" t="str">
        <x:v>MVP/SHACL_GENERATION_PIPELINE/experiments/LUNA_NO_SEMANTIC_VALIDATOR/RUN_01/runs/RUN-I2-067-20260901T100957683330Z/artifacts/attempt_01/candidate_shape.ttl</x:v>
      </x:c>
    </x:row>
    <x:row r="2692" ht="22" customHeight="1">
      <x:c r="A2692" s="10" t="str">
        <x:v>NO_SEMANTIC</x:v>
      </x:c>
      <x:c r="B2692" s="10" t="str">
        <x:v>IMO-001</x:v>
      </x:c>
      <x:c r="C2692" s="10" t="str">
        <x:v>IMO-001-F01</x:v>
      </x:c>
      <x:c r="D2692" s="10" t="str">
        <x:v>RUN_01</x:v>
      </x:c>
      <x:c r="E2692" s="10" t="str">
        <x:v>ORIGINAL_LEDGER</x:v>
      </x:c>
      <x:c r="F2692" s="10" t="str">
        <x:v>FAIL</x:v>
      </x:c>
      <x:c r="G2692" s="10" t="str">
        <x:v>FAIL</x:v>
      </x:c>
      <x:c r="H2692" s="10" t="str">
        <x:v>EXECUTED</x:v>
      </x:c>
      <x:c r="I2692" s="10" t="str">
        <x:v>PARSED</x:v>
      </x:c>
      <x:c r="J2692" s="10" t="str">
        <x:v>NO_SEMANTIC_VALIDATOR_DETERMINISTIC_PASS</x:v>
      </x:c>
      <x:c r="K2692" s="10" t="str">
        <x:v>6f12d398a600d73a457fbb68ad5e3d53186f73a84dd3b8b3e564ef6211209241</x:v>
      </x:c>
      <x:c r="L2692" s="10" t="str">
        <x:v>historical_three</x:v>
      </x:c>
      <x:c r="M2692" s="10" t="n">
        <x:v>1</x:v>
      </x:c>
      <x:c r="N2692" s="10" t="n">
        <x:v>0</x:v>
      </x:c>
      <x:c r="O2692" s="10" t="n">
        <x:v>0</x:v>
      </x:c>
      <x:c r="P2692" s="9" t="str">
        <x:f>'CaseReview'!U506</x:f>
        <x:v>FAIL</x:v>
      </x:c>
      <x:c r="Q2692" s="9" t="n">
        <x:f>IF(AND(T2692=1,G2692=P2692),1,0)</x:f>
        <x:v>1</x:v>
      </x:c>
      <x:c r="R2692" s="9" t="n">
        <x:f>IF(AND(T2692=1,G2692="PASS",P2692="FAIL"),1,0)</x:f>
        <x:v>0</x:v>
      </x:c>
      <x:c r="S2692" s="9" t="n">
        <x:f>IF(AND(T2692=1,G2692="FAIL",P2692="PASS"),1,0)</x:f>
        <x:v>0</x:v>
      </x:c>
      <x:c r="T2692" s="9" t="n">
        <x:v>1</x:v>
      </x:c>
      <x:c r="U2692" s="9" t="n">
        <x:v>5</x:v>
      </x:c>
      <x:c r="V2692" s="9" t="str">
        <x:v>MVP/SHACL_GENERATION_PIPELINE/experiments/LUNA_NO_SEMANTIC_VALIDATOR/RUN_01/runs/RUN-IMO-001-20260901T101008704999Z/artifacts/attempt_01/candidate_shape.ttl</x:v>
      </x:c>
    </x:row>
    <x:row r="2693" ht="22" customHeight="1">
      <x:c r="A2693" s="10" t="str">
        <x:v>NO_SEMANTIC</x:v>
      </x:c>
      <x:c r="B2693" s="10" t="str">
        <x:v>IMO-001</x:v>
      </x:c>
      <x:c r="C2693" s="10" t="str">
        <x:v>IMO-001-F02</x:v>
      </x:c>
      <x:c r="D2693" s="10" t="str">
        <x:v>RUN_01</x:v>
      </x:c>
      <x:c r="E2693" s="10" t="str">
        <x:v>ORIGINAL_LEDGER</x:v>
      </x:c>
      <x:c r="F2693" s="10" t="str">
        <x:v>FAIL</x:v>
      </x:c>
      <x:c r="G2693" s="10" t="str">
        <x:v>FAIL</x:v>
      </x:c>
      <x:c r="H2693" s="10" t="str">
        <x:v>EXECUTED</x:v>
      </x:c>
      <x:c r="I2693" s="10" t="str">
        <x:v>PARSED</x:v>
      </x:c>
      <x:c r="J2693" s="10" t="str">
        <x:v>NO_SEMANTIC_VALIDATOR_DETERMINISTIC_PASS</x:v>
      </x:c>
      <x:c r="K2693" s="10" t="str">
        <x:v>6f12d398a600d73a457fbb68ad5e3d53186f73a84dd3b8b3e564ef6211209241</x:v>
      </x:c>
      <x:c r="L2693" s="10" t="str">
        <x:v>historical_three</x:v>
      </x:c>
      <x:c r="M2693" s="10" t="n">
        <x:v>1</x:v>
      </x:c>
      <x:c r="N2693" s="10" t="n">
        <x:v>0</x:v>
      </x:c>
      <x:c r="O2693" s="10" t="n">
        <x:v>0</x:v>
      </x:c>
      <x:c r="P2693" s="9" t="str">
        <x:f>'CaseReview'!U507</x:f>
        <x:v>FAIL</x:v>
      </x:c>
      <x:c r="Q2693" s="9" t="n">
        <x:f>IF(AND(T2693=1,G2693=P2693),1,0)</x:f>
        <x:v>1</x:v>
      </x:c>
      <x:c r="R2693" s="9" t="n">
        <x:f>IF(AND(T2693=1,G2693="PASS",P2693="FAIL"),1,0)</x:f>
        <x:v>0</x:v>
      </x:c>
      <x:c r="S2693" s="9" t="n">
        <x:f>IF(AND(T2693=1,G2693="FAIL",P2693="PASS"),1,0)</x:f>
        <x:v>0</x:v>
      </x:c>
      <x:c r="T2693" s="9" t="n">
        <x:v>1</x:v>
      </x:c>
      <x:c r="U2693" s="9" t="n">
        <x:v>5</x:v>
      </x:c>
      <x:c r="V2693" s="9" t="str">
        <x:v>MVP/SHACL_GENERATION_PIPELINE/experiments/LUNA_NO_SEMANTIC_VALIDATOR/RUN_01/runs/RUN-IMO-001-20260901T101008704999Z/artifacts/attempt_01/candidate_shape.ttl</x:v>
      </x:c>
    </x:row>
    <x:row r="2694" ht="22" customHeight="1">
      <x:c r="A2694" s="10" t="str">
        <x:v>NO_SEMANTIC</x:v>
      </x:c>
      <x:c r="B2694" s="10" t="str">
        <x:v>IMO-001</x:v>
      </x:c>
      <x:c r="C2694" s="10" t="str">
        <x:v>IMO-001-F03</x:v>
      </x:c>
      <x:c r="D2694" s="10" t="str">
        <x:v>RUN_01</x:v>
      </x:c>
      <x:c r="E2694" s="10" t="str">
        <x:v>ORIGINAL_LEDGER</x:v>
      </x:c>
      <x:c r="F2694" s="10" t="str">
        <x:v>FAIL</x:v>
      </x:c>
      <x:c r="G2694" s="10" t="str">
        <x:v>FAIL</x:v>
      </x:c>
      <x:c r="H2694" s="10" t="str">
        <x:v>EXECUTED</x:v>
      </x:c>
      <x:c r="I2694" s="10" t="str">
        <x:v>PARSED</x:v>
      </x:c>
      <x:c r="J2694" s="10" t="str">
        <x:v>NO_SEMANTIC_VALIDATOR_DETERMINISTIC_PASS</x:v>
      </x:c>
      <x:c r="K2694" s="10" t="str">
        <x:v>6f12d398a600d73a457fbb68ad5e3d53186f73a84dd3b8b3e564ef6211209241</x:v>
      </x:c>
      <x:c r="L2694" s="10" t="str">
        <x:v>historical_three</x:v>
      </x:c>
      <x:c r="M2694" s="10" t="n">
        <x:v>1</x:v>
      </x:c>
      <x:c r="N2694" s="10" t="n">
        <x:v>0</x:v>
      </x:c>
      <x:c r="O2694" s="10" t="n">
        <x:v>0</x:v>
      </x:c>
      <x:c r="P2694" s="9" t="str">
        <x:f>'CaseReview'!U508</x:f>
        <x:v>FAIL</x:v>
      </x:c>
      <x:c r="Q2694" s="9" t="n">
        <x:f>IF(AND(T2694=1,G2694=P2694),1,0)</x:f>
        <x:v>1</x:v>
      </x:c>
      <x:c r="R2694" s="9" t="n">
        <x:f>IF(AND(T2694=1,G2694="PASS",P2694="FAIL"),1,0)</x:f>
        <x:v>0</x:v>
      </x:c>
      <x:c r="S2694" s="9" t="n">
        <x:f>IF(AND(T2694=1,G2694="FAIL",P2694="PASS"),1,0)</x:f>
        <x:v>0</x:v>
      </x:c>
      <x:c r="T2694" s="9" t="n">
        <x:v>1</x:v>
      </x:c>
      <x:c r="U2694" s="9" t="n">
        <x:v>5</x:v>
      </x:c>
      <x:c r="V2694" s="9" t="str">
        <x:v>MVP/SHACL_GENERATION_PIPELINE/experiments/LUNA_NO_SEMANTIC_VALIDATOR/RUN_01/runs/RUN-IMO-001-20260901T101008704999Z/artifacts/attempt_01/candidate_shape.ttl</x:v>
      </x:c>
    </x:row>
    <x:row r="2695" ht="22" customHeight="1">
      <x:c r="A2695" s="10" t="str">
        <x:v>NO_SEMANTIC</x:v>
      </x:c>
      <x:c r="B2695" s="10" t="str">
        <x:v>IMO-001</x:v>
      </x:c>
      <x:c r="C2695" s="10" t="str">
        <x:v>IMO-001-P01</x:v>
      </x:c>
      <x:c r="D2695" s="10" t="str">
        <x:v>RUN_01</x:v>
      </x:c>
      <x:c r="E2695" s="10" t="str">
        <x:v>ORIGINAL_LEDGER</x:v>
      </x:c>
      <x:c r="F2695" s="10" t="str">
        <x:v>PASS</x:v>
      </x:c>
      <x:c r="G2695" s="10" t="str">
        <x:v>PASS</x:v>
      </x:c>
      <x:c r="H2695" s="10" t="str">
        <x:v>EXECUTED</x:v>
      </x:c>
      <x:c r="I2695" s="10" t="str">
        <x:v>PARSED</x:v>
      </x:c>
      <x:c r="J2695" s="10" t="str">
        <x:v>NO_SEMANTIC_VALIDATOR_DETERMINISTIC_PASS</x:v>
      </x:c>
      <x:c r="K2695" s="10" t="str">
        <x:v>6f12d398a600d73a457fbb68ad5e3d53186f73a84dd3b8b3e564ef6211209241</x:v>
      </x:c>
      <x:c r="L2695" s="10" t="str">
        <x:v>historical_three</x:v>
      </x:c>
      <x:c r="M2695" s="10" t="n">
        <x:v>1</x:v>
      </x:c>
      <x:c r="N2695" s="10" t="n">
        <x:v>0</x:v>
      </x:c>
      <x:c r="O2695" s="10" t="n">
        <x:v>0</x:v>
      </x:c>
      <x:c r="P2695" s="9" t="str">
        <x:f>'CaseReview'!U509</x:f>
        <x:v>PASS</x:v>
      </x:c>
      <x:c r="Q2695" s="9" t="n">
        <x:f>IF(AND(T2695=1,G2695=P2695),1,0)</x:f>
        <x:v>1</x:v>
      </x:c>
      <x:c r="R2695" s="9" t="n">
        <x:f>IF(AND(T2695=1,G2695="PASS",P2695="FAIL"),1,0)</x:f>
        <x:v>0</x:v>
      </x:c>
      <x:c r="S2695" s="9" t="n">
        <x:f>IF(AND(T2695=1,G2695="FAIL",P2695="PASS"),1,0)</x:f>
        <x:v>0</x:v>
      </x:c>
      <x:c r="T2695" s="9" t="n">
        <x:v>1</x:v>
      </x:c>
      <x:c r="U2695" s="9" t="n">
        <x:v>5</x:v>
      </x:c>
      <x:c r="V2695" s="9" t="str">
        <x:v>MVP/SHACL_GENERATION_PIPELINE/experiments/LUNA_NO_SEMANTIC_VALIDATOR/RUN_01/runs/RUN-IMO-001-20260901T101008704999Z/artifacts/attempt_01/candidate_shape.ttl</x:v>
      </x:c>
    </x:row>
    <x:row r="2696" ht="22" customHeight="1">
      <x:c r="A2696" s="10" t="str">
        <x:v>NO_SEMANTIC</x:v>
      </x:c>
      <x:c r="B2696" s="10" t="str">
        <x:v>IMO-001</x:v>
      </x:c>
      <x:c r="C2696" s="10" t="str">
        <x:v>IMO-001-P02</x:v>
      </x:c>
      <x:c r="D2696" s="10" t="str">
        <x:v>RUN_01</x:v>
      </x:c>
      <x:c r="E2696" s="10" t="str">
        <x:v>ORIGINAL_LEDGER</x:v>
      </x:c>
      <x:c r="F2696" s="10" t="str">
        <x:v>PASS</x:v>
      </x:c>
      <x:c r="G2696" s="10" t="str">
        <x:v>PASS</x:v>
      </x:c>
      <x:c r="H2696" s="10" t="str">
        <x:v>EXECUTED</x:v>
      </x:c>
      <x:c r="I2696" s="10" t="str">
        <x:v>PARSED</x:v>
      </x:c>
      <x:c r="J2696" s="10" t="str">
        <x:v>NO_SEMANTIC_VALIDATOR_DETERMINISTIC_PASS</x:v>
      </x:c>
      <x:c r="K2696" s="10" t="str">
        <x:v>6f12d398a600d73a457fbb68ad5e3d53186f73a84dd3b8b3e564ef6211209241</x:v>
      </x:c>
      <x:c r="L2696" s="10" t="str">
        <x:v>historical_three</x:v>
      </x:c>
      <x:c r="M2696" s="10" t="n">
        <x:v>1</x:v>
      </x:c>
      <x:c r="N2696" s="10" t="n">
        <x:v>0</x:v>
      </x:c>
      <x:c r="O2696" s="10" t="n">
        <x:v>0</x:v>
      </x:c>
      <x:c r="P2696" s="9" t="str">
        <x:f>'CaseReview'!U510</x:f>
        <x:v>PASS</x:v>
      </x:c>
      <x:c r="Q2696" s="9" t="n">
        <x:f>IF(AND(T2696=1,G2696=P2696),1,0)</x:f>
        <x:v>1</x:v>
      </x:c>
      <x:c r="R2696" s="9" t="n">
        <x:f>IF(AND(T2696=1,G2696="PASS",P2696="FAIL"),1,0)</x:f>
        <x:v>0</x:v>
      </x:c>
      <x:c r="S2696" s="9" t="n">
        <x:f>IF(AND(T2696=1,G2696="FAIL",P2696="PASS"),1,0)</x:f>
        <x:v>0</x:v>
      </x:c>
      <x:c r="T2696" s="9" t="n">
        <x:v>1</x:v>
      </x:c>
      <x:c r="U2696" s="9" t="n">
        <x:v>5</x:v>
      </x:c>
      <x:c r="V2696" s="9" t="str">
        <x:v>MVP/SHACL_GENERATION_PIPELINE/experiments/LUNA_NO_SEMANTIC_VALIDATOR/RUN_01/runs/RUN-IMO-001-20260901T101008704999Z/artifacts/attempt_01/candidate_shape.ttl</x:v>
      </x:c>
    </x:row>
    <x:row r="2697" ht="22" customHeight="1">
      <x:c r="A2697" s="10" t="str">
        <x:v>NO_SEMANTIC</x:v>
      </x:c>
      <x:c r="B2697" s="10" t="str">
        <x:v>IMO-002</x:v>
      </x:c>
      <x:c r="C2697" s="10" t="str">
        <x:v>IMO-002-F01</x:v>
      </x:c>
      <x:c r="D2697" s="10" t="str">
        <x:v>RUN_01</x:v>
      </x:c>
      <x:c r="E2697" s="10" t="str">
        <x:v>ORIGINAL_LEDGER</x:v>
      </x:c>
      <x:c r="F2697" s="10" t="str">
        <x:v>FAIL</x:v>
      </x:c>
      <x:c r="G2697" s="10" t="str">
        <x:v>FAIL</x:v>
      </x:c>
      <x:c r="H2697" s="10" t="str">
        <x:v>EXECUTED</x:v>
      </x:c>
      <x:c r="I2697" s="10" t="str">
        <x:v>PARSED</x:v>
      </x:c>
      <x:c r="J2697" s="10" t="str">
        <x:v>NO_SEMANTIC_VALIDATOR_DETERMINISTIC_PASS</x:v>
      </x:c>
      <x:c r="K2697" s="10" t="str">
        <x:v>a6b39c951e18e6d56215e7d961d522d826ae9edc9ca490f83cbc4936b2d0e9b5</x:v>
      </x:c>
      <x:c r="L2697" s="10" t="str">
        <x:v>historical_three</x:v>
      </x:c>
      <x:c r="M2697" s="10" t="n">
        <x:v>1</x:v>
      </x:c>
      <x:c r="N2697" s="10" t="n">
        <x:v>0</x:v>
      </x:c>
      <x:c r="O2697" s="10" t="n">
        <x:v>0</x:v>
      </x:c>
      <x:c r="P2697" s="9" t="str">
        <x:f>'CaseReview'!U511</x:f>
        <x:v>FAIL</x:v>
      </x:c>
      <x:c r="Q2697" s="9" t="n">
        <x:f>IF(AND(T2697=1,G2697=P2697),1,0)</x:f>
        <x:v>1</x:v>
      </x:c>
      <x:c r="R2697" s="9" t="n">
        <x:f>IF(AND(T2697=1,G2697="PASS",P2697="FAIL"),1,0)</x:f>
        <x:v>0</x:v>
      </x:c>
      <x:c r="S2697" s="9" t="n">
        <x:f>IF(AND(T2697=1,G2697="FAIL",P2697="PASS"),1,0)</x:f>
        <x:v>0</x:v>
      </x:c>
      <x:c r="T2697" s="9" t="n">
        <x:v>1</x:v>
      </x:c>
      <x:c r="U2697" s="9" t="n">
        <x:v>5</x:v>
      </x:c>
      <x:c r="V2697" s="9" t="str">
        <x:v>MVP/SHACL_GENERATION_PIPELINE/experiments/LUNA_NO_SEMANTIC_VALIDATOR/RUN_01/runs/RUN-IMO-002-20260901T101032942994Z/artifacts/attempt_01/candidate_shape.ttl</x:v>
      </x:c>
    </x:row>
    <x:row r="2698" ht="22" customHeight="1">
      <x:c r="A2698" s="10" t="str">
        <x:v>NO_SEMANTIC</x:v>
      </x:c>
      <x:c r="B2698" s="10" t="str">
        <x:v>IMO-002</x:v>
      </x:c>
      <x:c r="C2698" s="10" t="str">
        <x:v>IMO-002-F02</x:v>
      </x:c>
      <x:c r="D2698" s="10" t="str">
        <x:v>RUN_01</x:v>
      </x:c>
      <x:c r="E2698" s="10" t="str">
        <x:v>ORIGINAL_LEDGER</x:v>
      </x:c>
      <x:c r="F2698" s="10" t="str">
        <x:v>FAIL</x:v>
      </x:c>
      <x:c r="G2698" s="10" t="str">
        <x:v>FAIL</x:v>
      </x:c>
      <x:c r="H2698" s="10" t="str">
        <x:v>EXECUTED</x:v>
      </x:c>
      <x:c r="I2698" s="10" t="str">
        <x:v>PARSED</x:v>
      </x:c>
      <x:c r="J2698" s="10" t="str">
        <x:v>NO_SEMANTIC_VALIDATOR_DETERMINISTIC_PASS</x:v>
      </x:c>
      <x:c r="K2698" s="10" t="str">
        <x:v>a6b39c951e18e6d56215e7d961d522d826ae9edc9ca490f83cbc4936b2d0e9b5</x:v>
      </x:c>
      <x:c r="L2698" s="10" t="str">
        <x:v>historical_three</x:v>
      </x:c>
      <x:c r="M2698" s="10" t="n">
        <x:v>1</x:v>
      </x:c>
      <x:c r="N2698" s="10" t="n">
        <x:v>0</x:v>
      </x:c>
      <x:c r="O2698" s="10" t="n">
        <x:v>0</x:v>
      </x:c>
      <x:c r="P2698" s="9" t="str">
        <x:f>'CaseReview'!U512</x:f>
        <x:v>FAIL</x:v>
      </x:c>
      <x:c r="Q2698" s="9" t="n">
        <x:f>IF(AND(T2698=1,G2698=P2698),1,0)</x:f>
        <x:v>1</x:v>
      </x:c>
      <x:c r="R2698" s="9" t="n">
        <x:f>IF(AND(T2698=1,G2698="PASS",P2698="FAIL"),1,0)</x:f>
        <x:v>0</x:v>
      </x:c>
      <x:c r="S2698" s="9" t="n">
        <x:f>IF(AND(T2698=1,G2698="FAIL",P2698="PASS"),1,0)</x:f>
        <x:v>0</x:v>
      </x:c>
      <x:c r="T2698" s="9" t="n">
        <x:v>1</x:v>
      </x:c>
      <x:c r="U2698" s="9" t="n">
        <x:v>5</x:v>
      </x:c>
      <x:c r="V2698" s="9" t="str">
        <x:v>MVP/SHACL_GENERATION_PIPELINE/experiments/LUNA_NO_SEMANTIC_VALIDATOR/RUN_01/runs/RUN-IMO-002-20260901T101032942994Z/artifacts/attempt_01/candidate_shape.ttl</x:v>
      </x:c>
    </x:row>
    <x:row r="2699" ht="22" customHeight="1">
      <x:c r="A2699" s="10" t="str">
        <x:v>NO_SEMANTIC</x:v>
      </x:c>
      <x:c r="B2699" s="10" t="str">
        <x:v>IMO-002</x:v>
      </x:c>
      <x:c r="C2699" s="10" t="str">
        <x:v>IMO-002-P01</x:v>
      </x:c>
      <x:c r="D2699" s="10" t="str">
        <x:v>RUN_01</x:v>
      </x:c>
      <x:c r="E2699" s="10" t="str">
        <x:v>ORIGINAL_LEDGER</x:v>
      </x:c>
      <x:c r="F2699" s="10" t="str">
        <x:v>PASS</x:v>
      </x:c>
      <x:c r="G2699" s="10" t="str">
        <x:v>PASS</x:v>
      </x:c>
      <x:c r="H2699" s="10" t="str">
        <x:v>EXECUTED</x:v>
      </x:c>
      <x:c r="I2699" s="10" t="str">
        <x:v>PARSED</x:v>
      </x:c>
      <x:c r="J2699" s="10" t="str">
        <x:v>NO_SEMANTIC_VALIDATOR_DETERMINISTIC_PASS</x:v>
      </x:c>
      <x:c r="K2699" s="10" t="str">
        <x:v>a6b39c951e18e6d56215e7d961d522d826ae9edc9ca490f83cbc4936b2d0e9b5</x:v>
      </x:c>
      <x:c r="L2699" s="10" t="str">
        <x:v>historical_three</x:v>
      </x:c>
      <x:c r="M2699" s="10" t="n">
        <x:v>1</x:v>
      </x:c>
      <x:c r="N2699" s="10" t="n">
        <x:v>0</x:v>
      </x:c>
      <x:c r="O2699" s="10" t="n">
        <x:v>0</x:v>
      </x:c>
      <x:c r="P2699" s="9" t="str">
        <x:f>'CaseReview'!U513</x:f>
        <x:v>PASS</x:v>
      </x:c>
      <x:c r="Q2699" s="9" t="n">
        <x:f>IF(AND(T2699=1,G2699=P2699),1,0)</x:f>
        <x:v>1</x:v>
      </x:c>
      <x:c r="R2699" s="9" t="n">
        <x:f>IF(AND(T2699=1,G2699="PASS",P2699="FAIL"),1,0)</x:f>
        <x:v>0</x:v>
      </x:c>
      <x:c r="S2699" s="9" t="n">
        <x:f>IF(AND(T2699=1,G2699="FAIL",P2699="PASS"),1,0)</x:f>
        <x:v>0</x:v>
      </x:c>
      <x:c r="T2699" s="9" t="n">
        <x:v>1</x:v>
      </x:c>
      <x:c r="U2699" s="9" t="n">
        <x:v>5</x:v>
      </x:c>
      <x:c r="V2699" s="9" t="str">
        <x:v>MVP/SHACL_GENERATION_PIPELINE/experiments/LUNA_NO_SEMANTIC_VALIDATOR/RUN_01/runs/RUN-IMO-002-20260901T101032942994Z/artifacts/attempt_01/candidate_shape.ttl</x:v>
      </x:c>
    </x:row>
    <x:row r="2700" ht="22" customHeight="1">
      <x:c r="A2700" s="10" t="str">
        <x:v>NO_SEMANTIC</x:v>
      </x:c>
      <x:c r="B2700" s="10" t="str">
        <x:v>IMO-002</x:v>
      </x:c>
      <x:c r="C2700" s="10" t="str">
        <x:v>IMO-002-P02</x:v>
      </x:c>
      <x:c r="D2700" s="10" t="str">
        <x:v>RUN_01</x:v>
      </x:c>
      <x:c r="E2700" s="10" t="str">
        <x:v>ORIGINAL_LEDGER</x:v>
      </x:c>
      <x:c r="F2700" s="10" t="str">
        <x:v>PASS</x:v>
      </x:c>
      <x:c r="G2700" s="10" t="str">
        <x:v>PASS</x:v>
      </x:c>
      <x:c r="H2700" s="10" t="str">
        <x:v>EXECUTED</x:v>
      </x:c>
      <x:c r="I2700" s="10" t="str">
        <x:v>PARSED</x:v>
      </x:c>
      <x:c r="J2700" s="10" t="str">
        <x:v>NO_SEMANTIC_VALIDATOR_DETERMINISTIC_PASS</x:v>
      </x:c>
      <x:c r="K2700" s="10" t="str">
        <x:v>a6b39c951e18e6d56215e7d961d522d826ae9edc9ca490f83cbc4936b2d0e9b5</x:v>
      </x:c>
      <x:c r="L2700" s="10" t="str">
        <x:v>historical_three</x:v>
      </x:c>
      <x:c r="M2700" s="10" t="n">
        <x:v>1</x:v>
      </x:c>
      <x:c r="N2700" s="10" t="n">
        <x:v>0</x:v>
      </x:c>
      <x:c r="O2700" s="10" t="n">
        <x:v>0</x:v>
      </x:c>
      <x:c r="P2700" s="9" t="str">
        <x:f>'CaseReview'!U514</x:f>
        <x:v>PASS</x:v>
      </x:c>
      <x:c r="Q2700" s="9" t="n">
        <x:f>IF(AND(T2700=1,G2700=P2700),1,0)</x:f>
        <x:v>1</x:v>
      </x:c>
      <x:c r="R2700" s="9" t="n">
        <x:f>IF(AND(T2700=1,G2700="PASS",P2700="FAIL"),1,0)</x:f>
        <x:v>0</x:v>
      </x:c>
      <x:c r="S2700" s="9" t="n">
        <x:f>IF(AND(T2700=1,G2700="FAIL",P2700="PASS"),1,0)</x:f>
        <x:v>0</x:v>
      </x:c>
      <x:c r="T2700" s="9" t="n">
        <x:v>1</x:v>
      </x:c>
      <x:c r="U2700" s="9" t="n">
        <x:v>5</x:v>
      </x:c>
      <x:c r="V2700" s="9" t="str">
        <x:v>MVP/SHACL_GENERATION_PIPELINE/experiments/LUNA_NO_SEMANTIC_VALIDATOR/RUN_01/runs/RUN-IMO-002-20260901T101032942994Z/artifacts/attempt_01/candidate_shape.ttl</x:v>
      </x:c>
    </x:row>
    <x:row r="2701" ht="22" customHeight="1">
      <x:c r="A2701" s="10" t="str">
        <x:v>NO_SEMANTIC</x:v>
      </x:c>
      <x:c r="B2701" s="10" t="str">
        <x:v>IMO-002</x:v>
      </x:c>
      <x:c r="C2701" s="10" t="str">
        <x:v>IMO-002-P03</x:v>
      </x:c>
      <x:c r="D2701" s="10" t="str">
        <x:v>RUN_01</x:v>
      </x:c>
      <x:c r="E2701" s="10" t="str">
        <x:v>ORIGINAL_LEDGER</x:v>
      </x:c>
      <x:c r="F2701" s="10" t="str">
        <x:v>PASS</x:v>
      </x:c>
      <x:c r="G2701" s="10" t="str">
        <x:v>PASS</x:v>
      </x:c>
      <x:c r="H2701" s="10" t="str">
        <x:v>EXECUTED</x:v>
      </x:c>
      <x:c r="I2701" s="10" t="str">
        <x:v>PARSED</x:v>
      </x:c>
      <x:c r="J2701" s="10" t="str">
        <x:v>NO_SEMANTIC_VALIDATOR_DETERMINISTIC_PASS</x:v>
      </x:c>
      <x:c r="K2701" s="10" t="str">
        <x:v>a6b39c951e18e6d56215e7d961d522d826ae9edc9ca490f83cbc4936b2d0e9b5</x:v>
      </x:c>
      <x:c r="L2701" s="10" t="str">
        <x:v>historical_three</x:v>
      </x:c>
      <x:c r="M2701" s="10" t="n">
        <x:v>1</x:v>
      </x:c>
      <x:c r="N2701" s="10" t="n">
        <x:v>0</x:v>
      </x:c>
      <x:c r="O2701" s="10" t="n">
        <x:v>0</x:v>
      </x:c>
      <x:c r="P2701" s="9" t="str">
        <x:f>'CaseReview'!U515</x:f>
        <x:v>PASS</x:v>
      </x:c>
      <x:c r="Q2701" s="9" t="n">
        <x:f>IF(AND(T2701=1,G2701=P2701),1,0)</x:f>
        <x:v>1</x:v>
      </x:c>
      <x:c r="R2701" s="9" t="n">
        <x:f>IF(AND(T2701=1,G2701="PASS",P2701="FAIL"),1,0)</x:f>
        <x:v>0</x:v>
      </x:c>
      <x:c r="S2701" s="9" t="n">
        <x:f>IF(AND(T2701=1,G2701="FAIL",P2701="PASS"),1,0)</x:f>
        <x:v>0</x:v>
      </x:c>
      <x:c r="T2701" s="9" t="n">
        <x:v>1</x:v>
      </x:c>
      <x:c r="U2701" s="9" t="n">
        <x:v>5</x:v>
      </x:c>
      <x:c r="V2701" s="9" t="str">
        <x:v>MVP/SHACL_GENERATION_PIPELINE/experiments/LUNA_NO_SEMANTIC_VALIDATOR/RUN_01/runs/RUN-IMO-002-20260901T101032942994Z/artifacts/attempt_01/candidate_shape.ttl</x:v>
      </x:c>
    </x:row>
    <x:row r="2702" ht="22" customHeight="1">
      <x:c r="A2702" s="10" t="str">
        <x:v>NO_SEMANTIC</x:v>
      </x:c>
      <x:c r="B2702" s="10" t="str">
        <x:v>IMO-003</x:v>
      </x:c>
      <x:c r="C2702" s="10" t="str">
        <x:v>IMO-003-F01</x:v>
      </x:c>
      <x:c r="D2702" s="10" t="str">
        <x:v>RUN_01</x:v>
      </x:c>
      <x:c r="E2702" s="10" t="str">
        <x:v>ORIGINAL_LEDGER</x:v>
      </x:c>
      <x:c r="F2702" s="10" t="str">
        <x:v>FAIL</x:v>
      </x:c>
      <x:c r="G2702" s="10" t="str">
        <x:v>PASS</x:v>
      </x:c>
      <x:c r="H2702" s="10" t="str">
        <x:v>EXECUTED</x:v>
      </x:c>
      <x:c r="I2702" s="10" t="str">
        <x:v>PARSED</x:v>
      </x:c>
      <x:c r="J2702" s="10" t="str">
        <x:v>NO_SEMANTIC_VALIDATOR_DETERMINISTIC_PASS</x:v>
      </x:c>
      <x:c r="K2702" s="10" t="str">
        <x:v>2273ca5041341a65c40eb7f1b3d3b42559eaffb9abb7b7252837edf4cc7632bd</x:v>
      </x:c>
      <x:c r="L2702" s="10" t="str">
        <x:v>historical_three</x:v>
      </x:c>
      <x:c r="M2702" s="10" t="n">
        <x:v>0</x:v>
      </x:c>
      <x:c r="N2702" s="10" t="n">
        <x:v>1</x:v>
      </x:c>
      <x:c r="O2702" s="10" t="n">
        <x:v>0</x:v>
      </x:c>
      <x:c r="P2702" s="9" t="str">
        <x:f>'CaseReview'!U516</x:f>
        <x:v>FAIL</x:v>
      </x:c>
      <x:c r="Q2702" s="9" t="n">
        <x:f>IF(AND(T2702=1,G2702=P2702),1,0)</x:f>
        <x:v>0</x:v>
      </x:c>
      <x:c r="R2702" s="9" t="n">
        <x:f>IF(AND(T2702=1,G2702="PASS",P2702="FAIL"),1,0)</x:f>
        <x:v>1</x:v>
      </x:c>
      <x:c r="S2702" s="9" t="n">
        <x:f>IF(AND(T2702=1,G2702="FAIL",P2702="PASS"),1,0)</x:f>
        <x:v>0</x:v>
      </x:c>
      <x:c r="T2702" s="9" t="n">
        <x:v>1</x:v>
      </x:c>
      <x:c r="U2702" s="9" t="n">
        <x:v>6</x:v>
      </x:c>
      <x:c r="V2702" s="9" t="str">
        <x:v>MVP/SHACL_GENERATION_PIPELINE/experiments/LUNA_NO_SEMANTIC_VALIDATOR/RUN_01/runs/RUN-IMO-003-20260901T101059704941Z/artifacts/attempt_01/candidate_shape.ttl</x:v>
      </x:c>
    </x:row>
    <x:row r="2703" ht="22" customHeight="1">
      <x:c r="A2703" s="10" t="str">
        <x:v>NO_SEMANTIC</x:v>
      </x:c>
      <x:c r="B2703" s="10" t="str">
        <x:v>IMO-003</x:v>
      </x:c>
      <x:c r="C2703" s="10" t="str">
        <x:v>IMO-003-F02</x:v>
      </x:c>
      <x:c r="D2703" s="10" t="str">
        <x:v>RUN_01</x:v>
      </x:c>
      <x:c r="E2703" s="10" t="str">
        <x:v>ORIGINAL_LEDGER</x:v>
      </x:c>
      <x:c r="F2703" s="10" t="str">
        <x:v>FAIL</x:v>
      </x:c>
      <x:c r="G2703" s="10" t="str">
        <x:v>PASS</x:v>
      </x:c>
      <x:c r="H2703" s="10" t="str">
        <x:v>EXECUTED</x:v>
      </x:c>
      <x:c r="I2703" s="10" t="str">
        <x:v>PARSED</x:v>
      </x:c>
      <x:c r="J2703" s="10" t="str">
        <x:v>NO_SEMANTIC_VALIDATOR_DETERMINISTIC_PASS</x:v>
      </x:c>
      <x:c r="K2703" s="10" t="str">
        <x:v>2273ca5041341a65c40eb7f1b3d3b42559eaffb9abb7b7252837edf4cc7632bd</x:v>
      </x:c>
      <x:c r="L2703" s="10" t="str">
        <x:v>historical_three</x:v>
      </x:c>
      <x:c r="M2703" s="10" t="n">
        <x:v>0</x:v>
      </x:c>
      <x:c r="N2703" s="10" t="n">
        <x:v>1</x:v>
      </x:c>
      <x:c r="O2703" s="10" t="n">
        <x:v>0</x:v>
      </x:c>
      <x:c r="P2703" s="9" t="str">
        <x:f>'CaseReview'!U517</x:f>
        <x:v>FAIL</x:v>
      </x:c>
      <x:c r="Q2703" s="9" t="n">
        <x:f>IF(AND(T2703=1,G2703=P2703),1,0)</x:f>
        <x:v>0</x:v>
      </x:c>
      <x:c r="R2703" s="9" t="n">
        <x:f>IF(AND(T2703=1,G2703="PASS",P2703="FAIL"),1,0)</x:f>
        <x:v>1</x:v>
      </x:c>
      <x:c r="S2703" s="9" t="n">
        <x:f>IF(AND(T2703=1,G2703="FAIL",P2703="PASS"),1,0)</x:f>
        <x:v>0</x:v>
      </x:c>
      <x:c r="T2703" s="9" t="n">
        <x:v>1</x:v>
      </x:c>
      <x:c r="U2703" s="9" t="n">
        <x:v>6</x:v>
      </x:c>
      <x:c r="V2703" s="9" t="str">
        <x:v>MVP/SHACL_GENERATION_PIPELINE/experiments/LUNA_NO_SEMANTIC_VALIDATOR/RUN_01/runs/RUN-IMO-003-20260901T101059704941Z/artifacts/attempt_01/candidate_shape.ttl</x:v>
      </x:c>
    </x:row>
    <x:row r="2704" ht="22" customHeight="1">
      <x:c r="A2704" s="10" t="str">
        <x:v>NO_SEMANTIC</x:v>
      </x:c>
      <x:c r="B2704" s="10" t="str">
        <x:v>IMO-003</x:v>
      </x:c>
      <x:c r="C2704" s="10" t="str">
        <x:v>IMO-003-F03</x:v>
      </x:c>
      <x:c r="D2704" s="10" t="str">
        <x:v>RUN_01</x:v>
      </x:c>
      <x:c r="E2704" s="10" t="str">
        <x:v>ORIGINAL_LEDGER</x:v>
      </x:c>
      <x:c r="F2704" s="10" t="str">
        <x:v>FAIL</x:v>
      </x:c>
      <x:c r="G2704" s="10" t="str">
        <x:v>FAIL</x:v>
      </x:c>
      <x:c r="H2704" s="10" t="str">
        <x:v>EXECUTED</x:v>
      </x:c>
      <x:c r="I2704" s="10" t="str">
        <x:v>PARSED</x:v>
      </x:c>
      <x:c r="J2704" s="10" t="str">
        <x:v>NO_SEMANTIC_VALIDATOR_DETERMINISTIC_PASS</x:v>
      </x:c>
      <x:c r="K2704" s="10" t="str">
        <x:v>2273ca5041341a65c40eb7f1b3d3b42559eaffb9abb7b7252837edf4cc7632bd</x:v>
      </x:c>
      <x:c r="L2704" s="10" t="str">
        <x:v>historical_three</x:v>
      </x:c>
      <x:c r="M2704" s="10" t="n">
        <x:v>1</x:v>
      </x:c>
      <x:c r="N2704" s="10" t="n">
        <x:v>0</x:v>
      </x:c>
      <x:c r="O2704" s="10" t="n">
        <x:v>0</x:v>
      </x:c>
      <x:c r="P2704" s="9" t="str">
        <x:f>'CaseReview'!U518</x:f>
        <x:v>FAIL</x:v>
      </x:c>
      <x:c r="Q2704" s="9" t="n">
        <x:f>IF(AND(T2704=1,G2704=P2704),1,0)</x:f>
        <x:v>1</x:v>
      </x:c>
      <x:c r="R2704" s="9" t="n">
        <x:f>IF(AND(T2704=1,G2704="PASS",P2704="FAIL"),1,0)</x:f>
        <x:v>0</x:v>
      </x:c>
      <x:c r="S2704" s="9" t="n">
        <x:f>IF(AND(T2704=1,G2704="FAIL",P2704="PASS"),1,0)</x:f>
        <x:v>0</x:v>
      </x:c>
      <x:c r="T2704" s="9" t="n">
        <x:v>1</x:v>
      </x:c>
      <x:c r="U2704" s="9" t="n">
        <x:v>6</x:v>
      </x:c>
      <x:c r="V2704" s="9" t="str">
        <x:v>MVP/SHACL_GENERATION_PIPELINE/experiments/LUNA_NO_SEMANTIC_VALIDATOR/RUN_01/runs/RUN-IMO-003-20260901T101059704941Z/artifacts/attempt_01/candidate_shape.ttl</x:v>
      </x:c>
    </x:row>
    <x:row r="2705" ht="22" customHeight="1">
      <x:c r="A2705" s="10" t="str">
        <x:v>NO_SEMANTIC</x:v>
      </x:c>
      <x:c r="B2705" s="10" t="str">
        <x:v>IMO-003</x:v>
      </x:c>
      <x:c r="C2705" s="10" t="str">
        <x:v>IMO-003-P01</x:v>
      </x:c>
      <x:c r="D2705" s="10" t="str">
        <x:v>RUN_01</x:v>
      </x:c>
      <x:c r="E2705" s="10" t="str">
        <x:v>ORIGINAL_LEDGER</x:v>
      </x:c>
      <x:c r="F2705" s="10" t="str">
        <x:v>PASS</x:v>
      </x:c>
      <x:c r="G2705" s="10" t="str">
        <x:v>PASS</x:v>
      </x:c>
      <x:c r="H2705" s="10" t="str">
        <x:v>EXECUTED</x:v>
      </x:c>
      <x:c r="I2705" s="10" t="str">
        <x:v>PARSED</x:v>
      </x:c>
      <x:c r="J2705" s="10" t="str">
        <x:v>NO_SEMANTIC_VALIDATOR_DETERMINISTIC_PASS</x:v>
      </x:c>
      <x:c r="K2705" s="10" t="str">
        <x:v>2273ca5041341a65c40eb7f1b3d3b42559eaffb9abb7b7252837edf4cc7632bd</x:v>
      </x:c>
      <x:c r="L2705" s="10" t="str">
        <x:v>historical_three</x:v>
      </x:c>
      <x:c r="M2705" s="10" t="n">
        <x:v>1</x:v>
      </x:c>
      <x:c r="N2705" s="10" t="n">
        <x:v>0</x:v>
      </x:c>
      <x:c r="O2705" s="10" t="n">
        <x:v>0</x:v>
      </x:c>
      <x:c r="P2705" s="9" t="str">
        <x:f>'CaseReview'!U519</x:f>
        <x:v>PASS</x:v>
      </x:c>
      <x:c r="Q2705" s="9" t="n">
        <x:f>IF(AND(T2705=1,G2705=P2705),1,0)</x:f>
        <x:v>1</x:v>
      </x:c>
      <x:c r="R2705" s="9" t="n">
        <x:f>IF(AND(T2705=1,G2705="PASS",P2705="FAIL"),1,0)</x:f>
        <x:v>0</x:v>
      </x:c>
      <x:c r="S2705" s="9" t="n">
        <x:f>IF(AND(T2705=1,G2705="FAIL",P2705="PASS"),1,0)</x:f>
        <x:v>0</x:v>
      </x:c>
      <x:c r="T2705" s="9" t="n">
        <x:v>1</x:v>
      </x:c>
      <x:c r="U2705" s="9" t="n">
        <x:v>6</x:v>
      </x:c>
      <x:c r="V2705" s="9" t="str">
        <x:v>MVP/SHACL_GENERATION_PIPELINE/experiments/LUNA_NO_SEMANTIC_VALIDATOR/RUN_01/runs/RUN-IMO-003-20260901T101059704941Z/artifacts/attempt_01/candidate_shape.ttl</x:v>
      </x:c>
    </x:row>
    <x:row r="2706" ht="22" customHeight="1">
      <x:c r="A2706" s="10" t="str">
        <x:v>NO_SEMANTIC</x:v>
      </x:c>
      <x:c r="B2706" s="10" t="str">
        <x:v>IMO-003</x:v>
      </x:c>
      <x:c r="C2706" s="10" t="str">
        <x:v>IMO-003-P02</x:v>
      </x:c>
      <x:c r="D2706" s="10" t="str">
        <x:v>RUN_01</x:v>
      </x:c>
      <x:c r="E2706" s="10" t="str">
        <x:v>ORIGINAL_LEDGER</x:v>
      </x:c>
      <x:c r="F2706" s="10" t="str">
        <x:v>PASS</x:v>
      </x:c>
      <x:c r="G2706" s="10" t="str">
        <x:v>PASS</x:v>
      </x:c>
      <x:c r="H2706" s="10" t="str">
        <x:v>EXECUTED</x:v>
      </x:c>
      <x:c r="I2706" s="10" t="str">
        <x:v>PARSED</x:v>
      </x:c>
      <x:c r="J2706" s="10" t="str">
        <x:v>NO_SEMANTIC_VALIDATOR_DETERMINISTIC_PASS</x:v>
      </x:c>
      <x:c r="K2706" s="10" t="str">
        <x:v>2273ca5041341a65c40eb7f1b3d3b42559eaffb9abb7b7252837edf4cc7632bd</x:v>
      </x:c>
      <x:c r="L2706" s="10" t="str">
        <x:v>historical_three</x:v>
      </x:c>
      <x:c r="M2706" s="10" t="n">
        <x:v>1</x:v>
      </x:c>
      <x:c r="N2706" s="10" t="n">
        <x:v>0</x:v>
      </x:c>
      <x:c r="O2706" s="10" t="n">
        <x:v>0</x:v>
      </x:c>
      <x:c r="P2706" s="9" t="str">
        <x:f>'CaseReview'!U520</x:f>
        <x:v>PASS</x:v>
      </x:c>
      <x:c r="Q2706" s="9" t="n">
        <x:f>IF(AND(T2706=1,G2706=P2706),1,0)</x:f>
        <x:v>1</x:v>
      </x:c>
      <x:c r="R2706" s="9" t="n">
        <x:f>IF(AND(T2706=1,G2706="PASS",P2706="FAIL"),1,0)</x:f>
        <x:v>0</x:v>
      </x:c>
      <x:c r="S2706" s="9" t="n">
        <x:f>IF(AND(T2706=1,G2706="FAIL",P2706="PASS"),1,0)</x:f>
        <x:v>0</x:v>
      </x:c>
      <x:c r="T2706" s="9" t="n">
        <x:v>1</x:v>
      </x:c>
      <x:c r="U2706" s="9" t="n">
        <x:v>6</x:v>
      </x:c>
      <x:c r="V2706" s="9" t="str">
        <x:v>MVP/SHACL_GENERATION_PIPELINE/experiments/LUNA_NO_SEMANTIC_VALIDATOR/RUN_01/runs/RUN-IMO-003-20260901T101059704941Z/artifacts/attempt_01/candidate_shape.ttl</x:v>
      </x:c>
    </x:row>
    <x:row r="2707" ht="22" customHeight="1">
      <x:c r="A2707" s="10" t="str">
        <x:v>NO_SEMANTIC</x:v>
      </x:c>
      <x:c r="B2707" s="10" t="str">
        <x:v>IMO-003</x:v>
      </x:c>
      <x:c r="C2707" s="10" t="str">
        <x:v>IMO-003-P03</x:v>
      </x:c>
      <x:c r="D2707" s="10" t="str">
        <x:v>RUN_01</x:v>
      </x:c>
      <x:c r="E2707" s="10" t="str">
        <x:v>ORIGINAL_LEDGER</x:v>
      </x:c>
      <x:c r="F2707" s="10" t="str">
        <x:v>PASS</x:v>
      </x:c>
      <x:c r="G2707" s="10" t="str">
        <x:v>FAIL</x:v>
      </x:c>
      <x:c r="H2707" s="10" t="str">
        <x:v>EXECUTED</x:v>
      </x:c>
      <x:c r="I2707" s="10" t="str">
        <x:v>PARSED</x:v>
      </x:c>
      <x:c r="J2707" s="10" t="str">
        <x:v>NO_SEMANTIC_VALIDATOR_DETERMINISTIC_PASS</x:v>
      </x:c>
      <x:c r="K2707" s="10" t="str">
        <x:v>2273ca5041341a65c40eb7f1b3d3b42559eaffb9abb7b7252837edf4cc7632bd</x:v>
      </x:c>
      <x:c r="L2707" s="10" t="str">
        <x:v>historical_three</x:v>
      </x:c>
      <x:c r="M2707" s="10" t="n">
        <x:v>0</x:v>
      </x:c>
      <x:c r="N2707" s="10" t="n">
        <x:v>0</x:v>
      </x:c>
      <x:c r="O2707" s="10" t="n">
        <x:v>1</x:v>
      </x:c>
      <x:c r="P2707" s="9" t="str">
        <x:f>'CaseReview'!U521</x:f>
        <x:v>PASS</x:v>
      </x:c>
      <x:c r="Q2707" s="9" t="n">
        <x:f>IF(AND(T2707=1,G2707=P2707),1,0)</x:f>
        <x:v>0</x:v>
      </x:c>
      <x:c r="R2707" s="9" t="n">
        <x:f>IF(AND(T2707=1,G2707="PASS",P2707="FAIL"),1,0)</x:f>
        <x:v>0</x:v>
      </x:c>
      <x:c r="S2707" s="9" t="n">
        <x:f>IF(AND(T2707=1,G2707="FAIL",P2707="PASS"),1,0)</x:f>
        <x:v>1</x:v>
      </x:c>
      <x:c r="T2707" s="9" t="n">
        <x:v>1</x:v>
      </x:c>
      <x:c r="U2707" s="9" t="n">
        <x:v>6</x:v>
      </x:c>
      <x:c r="V2707" s="9" t="str">
        <x:v>MVP/SHACL_GENERATION_PIPELINE/experiments/LUNA_NO_SEMANTIC_VALIDATOR/RUN_01/runs/RUN-IMO-003-20260901T101059704941Z/artifacts/attempt_01/candidate_shape.ttl</x:v>
      </x:c>
    </x:row>
    <x:row r="2708" ht="22" customHeight="1">
      <x:c r="A2708" s="10" t="str">
        <x:v>NO_SEMANTIC</x:v>
      </x:c>
      <x:c r="B2708" s="10" t="str">
        <x:v>IMO-004</x:v>
      </x:c>
      <x:c r="C2708" s="10" t="str">
        <x:v>IMO-004-F01</x:v>
      </x:c>
      <x:c r="D2708" s="10" t="str">
        <x:v>RUN_01</x:v>
      </x:c>
      <x:c r="E2708" s="10" t="str">
        <x:v>ORIGINAL_LEDGER</x:v>
      </x:c>
      <x:c r="F2708" s="10" t="str">
        <x:v>FAIL</x:v>
      </x:c>
      <x:c r="G2708" s="10" t="str">
        <x:v>FAIL</x:v>
      </x:c>
      <x:c r="H2708" s="10" t="str">
        <x:v>EXECUTED</x:v>
      </x:c>
      <x:c r="I2708" s="10" t="str">
        <x:v>PARSED</x:v>
      </x:c>
      <x:c r="J2708" s="10" t="str">
        <x:v>NO_SEMANTIC_VALIDATOR_DETERMINISTIC_PASS</x:v>
      </x:c>
      <x:c r="K2708" s="10" t="str">
        <x:v>7523ac90f910fb856b23091b2cc055751b11c9f88d8d9244803d73b40eca763b</x:v>
      </x:c>
      <x:c r="L2708" s="10" t="str">
        <x:v>historical_three</x:v>
      </x:c>
      <x:c r="M2708" s="10" t="n">
        <x:v>1</x:v>
      </x:c>
      <x:c r="N2708" s="10" t="n">
        <x:v>0</x:v>
      </x:c>
      <x:c r="O2708" s="10" t="n">
        <x:v>0</x:v>
      </x:c>
      <x:c r="P2708" s="9" t="str">
        <x:f>'CaseReview'!U522</x:f>
        <x:v>FAIL</x:v>
      </x:c>
      <x:c r="Q2708" s="9" t="n">
        <x:f>IF(AND(T2708=1,G2708=P2708),1,0)</x:f>
        <x:v>1</x:v>
      </x:c>
      <x:c r="R2708" s="9" t="n">
        <x:f>IF(AND(T2708=1,G2708="PASS",P2708="FAIL"),1,0)</x:f>
        <x:v>0</x:v>
      </x:c>
      <x:c r="S2708" s="9" t="n">
        <x:f>IF(AND(T2708=1,G2708="FAIL",P2708="PASS"),1,0)</x:f>
        <x:v>0</x:v>
      </x:c>
      <x:c r="T2708" s="9" t="n">
        <x:v>1</x:v>
      </x:c>
      <x:c r="U2708" s="9" t="n">
        <x:v>7</x:v>
      </x:c>
      <x:c r="V2708" s="9" t="str">
        <x:v>MVP/SHACL_GENERATION_PIPELINE/experiments/LUNA_NO_SEMANTIC_VALIDATOR/RUN_01/runs/RUN-IMO-004-20260901T101132990548Z/artifacts/attempt_01/candidate_shape.ttl</x:v>
      </x:c>
    </x:row>
    <x:row r="2709" ht="22" customHeight="1">
      <x:c r="A2709" s="10" t="str">
        <x:v>NO_SEMANTIC</x:v>
      </x:c>
      <x:c r="B2709" s="10" t="str">
        <x:v>IMO-004</x:v>
      </x:c>
      <x:c r="C2709" s="10" t="str">
        <x:v>IMO-004-F02</x:v>
      </x:c>
      <x:c r="D2709" s="10" t="str">
        <x:v>RUN_01</x:v>
      </x:c>
      <x:c r="E2709" s="10" t="str">
        <x:v>ORIGINAL_LEDGER</x:v>
      </x:c>
      <x:c r="F2709" s="10" t="str">
        <x:v>FAIL</x:v>
      </x:c>
      <x:c r="G2709" s="10" t="str">
        <x:v>FAIL</x:v>
      </x:c>
      <x:c r="H2709" s="10" t="str">
        <x:v>EXECUTED</x:v>
      </x:c>
      <x:c r="I2709" s="10" t="str">
        <x:v>PARSED</x:v>
      </x:c>
      <x:c r="J2709" s="10" t="str">
        <x:v>NO_SEMANTIC_VALIDATOR_DETERMINISTIC_PASS</x:v>
      </x:c>
      <x:c r="K2709" s="10" t="str">
        <x:v>7523ac90f910fb856b23091b2cc055751b11c9f88d8d9244803d73b40eca763b</x:v>
      </x:c>
      <x:c r="L2709" s="10" t="str">
        <x:v>historical_three</x:v>
      </x:c>
      <x:c r="M2709" s="10" t="n">
        <x:v>1</x:v>
      </x:c>
      <x:c r="N2709" s="10" t="n">
        <x:v>0</x:v>
      </x:c>
      <x:c r="O2709" s="10" t="n">
        <x:v>0</x:v>
      </x:c>
      <x:c r="P2709" s="9" t="str">
        <x:f>'CaseReview'!U523</x:f>
        <x:v>FAIL</x:v>
      </x:c>
      <x:c r="Q2709" s="9" t="n">
        <x:f>IF(AND(T2709=1,G2709=P2709),1,0)</x:f>
        <x:v>1</x:v>
      </x:c>
      <x:c r="R2709" s="9" t="n">
        <x:f>IF(AND(T2709=1,G2709="PASS",P2709="FAIL"),1,0)</x:f>
        <x:v>0</x:v>
      </x:c>
      <x:c r="S2709" s="9" t="n">
        <x:f>IF(AND(T2709=1,G2709="FAIL",P2709="PASS"),1,0)</x:f>
        <x:v>0</x:v>
      </x:c>
      <x:c r="T2709" s="9" t="n">
        <x:v>1</x:v>
      </x:c>
      <x:c r="U2709" s="9" t="n">
        <x:v>7</x:v>
      </x:c>
      <x:c r="V2709" s="9" t="str">
        <x:v>MVP/SHACL_GENERATION_PIPELINE/experiments/LUNA_NO_SEMANTIC_VALIDATOR/RUN_01/runs/RUN-IMO-004-20260901T101132990548Z/artifacts/attempt_01/candidate_shape.ttl</x:v>
      </x:c>
    </x:row>
    <x:row r="2710" ht="22" customHeight="1">
      <x:c r="A2710" s="10" t="str">
        <x:v>NO_SEMANTIC</x:v>
      </x:c>
      <x:c r="B2710" s="10" t="str">
        <x:v>IMO-004</x:v>
      </x:c>
      <x:c r="C2710" s="10" t="str">
        <x:v>IMO-004-F03</x:v>
      </x:c>
      <x:c r="D2710" s="10" t="str">
        <x:v>RUN_01</x:v>
      </x:c>
      <x:c r="E2710" s="10" t="str">
        <x:v>ORIGINAL_LEDGER</x:v>
      </x:c>
      <x:c r="F2710" s="10" t="str">
        <x:v>FAIL</x:v>
      </x:c>
      <x:c r="G2710" s="10" t="str">
        <x:v>PASS</x:v>
      </x:c>
      <x:c r="H2710" s="10" t="str">
        <x:v>EXECUTED</x:v>
      </x:c>
      <x:c r="I2710" s="10" t="str">
        <x:v>PARSED</x:v>
      </x:c>
      <x:c r="J2710" s="10" t="str">
        <x:v>NO_SEMANTIC_VALIDATOR_DETERMINISTIC_PASS</x:v>
      </x:c>
      <x:c r="K2710" s="10" t="str">
        <x:v>7523ac90f910fb856b23091b2cc055751b11c9f88d8d9244803d73b40eca763b</x:v>
      </x:c>
      <x:c r="L2710" s="10" t="str">
        <x:v>historical_three</x:v>
      </x:c>
      <x:c r="M2710" s="10" t="n">
        <x:v>0</x:v>
      </x:c>
      <x:c r="N2710" s="10" t="n">
        <x:v>1</x:v>
      </x:c>
      <x:c r="O2710" s="10" t="n">
        <x:v>0</x:v>
      </x:c>
      <x:c r="P2710" s="9" t="str">
        <x:f>'CaseReview'!U524</x:f>
        <x:v>FAIL</x:v>
      </x:c>
      <x:c r="Q2710" s="9" t="n">
        <x:f>IF(AND(T2710=1,G2710=P2710),1,0)</x:f>
        <x:v>0</x:v>
      </x:c>
      <x:c r="R2710" s="9" t="n">
        <x:f>IF(AND(T2710=1,G2710="PASS",P2710="FAIL"),1,0)</x:f>
        <x:v>1</x:v>
      </x:c>
      <x:c r="S2710" s="9" t="n">
        <x:f>IF(AND(T2710=1,G2710="FAIL",P2710="PASS"),1,0)</x:f>
        <x:v>0</x:v>
      </x:c>
      <x:c r="T2710" s="9" t="n">
        <x:v>1</x:v>
      </x:c>
      <x:c r="U2710" s="9" t="n">
        <x:v>7</x:v>
      </x:c>
      <x:c r="V2710" s="9" t="str">
        <x:v>MVP/SHACL_GENERATION_PIPELINE/experiments/LUNA_NO_SEMANTIC_VALIDATOR/RUN_01/runs/RUN-IMO-004-20260901T101132990548Z/artifacts/attempt_01/candidate_shape.ttl</x:v>
      </x:c>
    </x:row>
    <x:row r="2711" ht="22" customHeight="1">
      <x:c r="A2711" s="10" t="str">
        <x:v>NO_SEMANTIC</x:v>
      </x:c>
      <x:c r="B2711" s="10" t="str">
        <x:v>IMO-004</x:v>
      </x:c>
      <x:c r="C2711" s="10" t="str">
        <x:v>IMO-004-P01</x:v>
      </x:c>
      <x:c r="D2711" s="10" t="str">
        <x:v>RUN_01</x:v>
      </x:c>
      <x:c r="E2711" s="10" t="str">
        <x:v>ORIGINAL_LEDGER</x:v>
      </x:c>
      <x:c r="F2711" s="10" t="str">
        <x:v>PASS</x:v>
      </x:c>
      <x:c r="G2711" s="10" t="str">
        <x:v>PASS</x:v>
      </x:c>
      <x:c r="H2711" s="10" t="str">
        <x:v>EXECUTED</x:v>
      </x:c>
      <x:c r="I2711" s="10" t="str">
        <x:v>PARSED</x:v>
      </x:c>
      <x:c r="J2711" s="10" t="str">
        <x:v>NO_SEMANTIC_VALIDATOR_DETERMINISTIC_PASS</x:v>
      </x:c>
      <x:c r="K2711" s="10" t="str">
        <x:v>7523ac90f910fb856b23091b2cc055751b11c9f88d8d9244803d73b40eca763b</x:v>
      </x:c>
      <x:c r="L2711" s="10" t="str">
        <x:v>historical_three</x:v>
      </x:c>
      <x:c r="M2711" s="10" t="n">
        <x:v>1</x:v>
      </x:c>
      <x:c r="N2711" s="10" t="n">
        <x:v>0</x:v>
      </x:c>
      <x:c r="O2711" s="10" t="n">
        <x:v>0</x:v>
      </x:c>
      <x:c r="P2711" s="9" t="str">
        <x:f>'CaseReview'!U525</x:f>
        <x:v>PASS</x:v>
      </x:c>
      <x:c r="Q2711" s="9" t="n">
        <x:f>IF(AND(T2711=1,G2711=P2711),1,0)</x:f>
        <x:v>1</x:v>
      </x:c>
      <x:c r="R2711" s="9" t="n">
        <x:f>IF(AND(T2711=1,G2711="PASS",P2711="FAIL"),1,0)</x:f>
        <x:v>0</x:v>
      </x:c>
      <x:c r="S2711" s="9" t="n">
        <x:f>IF(AND(T2711=1,G2711="FAIL",P2711="PASS"),1,0)</x:f>
        <x:v>0</x:v>
      </x:c>
      <x:c r="T2711" s="9" t="n">
        <x:v>1</x:v>
      </x:c>
      <x:c r="U2711" s="9" t="n">
        <x:v>7</x:v>
      </x:c>
      <x:c r="V2711" s="9" t="str">
        <x:v>MVP/SHACL_GENERATION_PIPELINE/experiments/LUNA_NO_SEMANTIC_VALIDATOR/RUN_01/runs/RUN-IMO-004-20260901T101132990548Z/artifacts/attempt_01/candidate_shape.ttl</x:v>
      </x:c>
    </x:row>
    <x:row r="2712" ht="22" customHeight="1">
      <x:c r="A2712" s="10" t="str">
        <x:v>NO_SEMANTIC</x:v>
      </x:c>
      <x:c r="B2712" s="10" t="str">
        <x:v>IMO-004</x:v>
      </x:c>
      <x:c r="C2712" s="10" t="str">
        <x:v>IMO-004-P02</x:v>
      </x:c>
      <x:c r="D2712" s="10" t="str">
        <x:v>RUN_01</x:v>
      </x:c>
      <x:c r="E2712" s="10" t="str">
        <x:v>ORIGINAL_LEDGER</x:v>
      </x:c>
      <x:c r="F2712" s="10" t="str">
        <x:v>PASS</x:v>
      </x:c>
      <x:c r="G2712" s="10" t="str">
        <x:v>PASS</x:v>
      </x:c>
      <x:c r="H2712" s="10" t="str">
        <x:v>EXECUTED</x:v>
      </x:c>
      <x:c r="I2712" s="10" t="str">
        <x:v>PARSED</x:v>
      </x:c>
      <x:c r="J2712" s="10" t="str">
        <x:v>NO_SEMANTIC_VALIDATOR_DETERMINISTIC_PASS</x:v>
      </x:c>
      <x:c r="K2712" s="10" t="str">
        <x:v>7523ac90f910fb856b23091b2cc055751b11c9f88d8d9244803d73b40eca763b</x:v>
      </x:c>
      <x:c r="L2712" s="10" t="str">
        <x:v>historical_three</x:v>
      </x:c>
      <x:c r="M2712" s="10" t="n">
        <x:v>1</x:v>
      </x:c>
      <x:c r="N2712" s="10" t="n">
        <x:v>0</x:v>
      </x:c>
      <x:c r="O2712" s="10" t="n">
        <x:v>0</x:v>
      </x:c>
      <x:c r="P2712" s="9" t="str">
        <x:f>'CaseReview'!U526</x:f>
        <x:v>PASS</x:v>
      </x:c>
      <x:c r="Q2712" s="9" t="n">
        <x:f>IF(AND(T2712=1,G2712=P2712),1,0)</x:f>
        <x:v>1</x:v>
      </x:c>
      <x:c r="R2712" s="9" t="n">
        <x:f>IF(AND(T2712=1,G2712="PASS",P2712="FAIL"),1,0)</x:f>
        <x:v>0</x:v>
      </x:c>
      <x:c r="S2712" s="9" t="n">
        <x:f>IF(AND(T2712=1,G2712="FAIL",P2712="PASS"),1,0)</x:f>
        <x:v>0</x:v>
      </x:c>
      <x:c r="T2712" s="9" t="n">
        <x:v>1</x:v>
      </x:c>
      <x:c r="U2712" s="9" t="n">
        <x:v>7</x:v>
      </x:c>
      <x:c r="V2712" s="9" t="str">
        <x:v>MVP/SHACL_GENERATION_PIPELINE/experiments/LUNA_NO_SEMANTIC_VALIDATOR/RUN_01/runs/RUN-IMO-004-20260901T101132990548Z/artifacts/attempt_01/candidate_shape.ttl</x:v>
      </x:c>
    </x:row>
    <x:row r="2713" ht="22" customHeight="1">
      <x:c r="A2713" s="10" t="str">
        <x:v>NO_SEMANTIC</x:v>
      </x:c>
      <x:c r="B2713" s="10" t="str">
        <x:v>IMO-004</x:v>
      </x:c>
      <x:c r="C2713" s="10" t="str">
        <x:v>IMO-004-P03</x:v>
      </x:c>
      <x:c r="D2713" s="10" t="str">
        <x:v>RUN_01</x:v>
      </x:c>
      <x:c r="E2713" s="10" t="str">
        <x:v>ORIGINAL_LEDGER</x:v>
      </x:c>
      <x:c r="F2713" s="10" t="str">
        <x:v>PASS</x:v>
      </x:c>
      <x:c r="G2713" s="10" t="str">
        <x:v>PASS</x:v>
      </x:c>
      <x:c r="H2713" s="10" t="str">
        <x:v>EXECUTED</x:v>
      </x:c>
      <x:c r="I2713" s="10" t="str">
        <x:v>PARSED</x:v>
      </x:c>
      <x:c r="J2713" s="10" t="str">
        <x:v>NO_SEMANTIC_VALIDATOR_DETERMINISTIC_PASS</x:v>
      </x:c>
      <x:c r="K2713" s="10" t="str">
        <x:v>7523ac90f910fb856b23091b2cc055751b11c9f88d8d9244803d73b40eca763b</x:v>
      </x:c>
      <x:c r="L2713" s="10" t="str">
        <x:v>historical_three</x:v>
      </x:c>
      <x:c r="M2713" s="10" t="n">
        <x:v>1</x:v>
      </x:c>
      <x:c r="N2713" s="10" t="n">
        <x:v>0</x:v>
      </x:c>
      <x:c r="O2713" s="10" t="n">
        <x:v>0</x:v>
      </x:c>
      <x:c r="P2713" s="9" t="str">
        <x:f>'CaseReview'!U527</x:f>
        <x:v>PASS</x:v>
      </x:c>
      <x:c r="Q2713" s="9" t="n">
        <x:f>IF(AND(T2713=1,G2713=P2713),1,0)</x:f>
        <x:v>1</x:v>
      </x:c>
      <x:c r="R2713" s="9" t="n">
        <x:f>IF(AND(T2713=1,G2713="PASS",P2713="FAIL"),1,0)</x:f>
        <x:v>0</x:v>
      </x:c>
      <x:c r="S2713" s="9" t="n">
        <x:f>IF(AND(T2713=1,G2713="FAIL",P2713="PASS"),1,0)</x:f>
        <x:v>0</x:v>
      </x:c>
      <x:c r="T2713" s="9" t="n">
        <x:v>1</x:v>
      </x:c>
      <x:c r="U2713" s="9" t="n">
        <x:v>7</x:v>
      </x:c>
      <x:c r="V2713" s="9" t="str">
        <x:v>MVP/SHACL_GENERATION_PIPELINE/experiments/LUNA_NO_SEMANTIC_VALIDATOR/RUN_01/runs/RUN-IMO-004-20260901T101132990548Z/artifacts/attempt_01/candidate_shape.ttl</x:v>
      </x:c>
    </x:row>
    <x:row r="2714" ht="22" customHeight="1">
      <x:c r="A2714" s="10" t="str">
        <x:v>NO_SEMANTIC</x:v>
      </x:c>
      <x:c r="B2714" s="10" t="str">
        <x:v>IMO-004</x:v>
      </x:c>
      <x:c r="C2714" s="10" t="str">
        <x:v>IMO-004-P04</x:v>
      </x:c>
      <x:c r="D2714" s="10" t="str">
        <x:v>RUN_01</x:v>
      </x:c>
      <x:c r="E2714" s="10" t="str">
        <x:v>ORIGINAL_LEDGER</x:v>
      </x:c>
      <x:c r="F2714" s="10" t="str">
        <x:v>PASS</x:v>
      </x:c>
      <x:c r="G2714" s="10" t="str">
        <x:v>PASS</x:v>
      </x:c>
      <x:c r="H2714" s="10" t="str">
        <x:v>EXECUTED</x:v>
      </x:c>
      <x:c r="I2714" s="10" t="str">
        <x:v>PARSED</x:v>
      </x:c>
      <x:c r="J2714" s="10" t="str">
        <x:v>NO_SEMANTIC_VALIDATOR_DETERMINISTIC_PASS</x:v>
      </x:c>
      <x:c r="K2714" s="10" t="str">
        <x:v>7523ac90f910fb856b23091b2cc055751b11c9f88d8d9244803d73b40eca763b</x:v>
      </x:c>
      <x:c r="L2714" s="10" t="str">
        <x:v>historical_three</x:v>
      </x:c>
      <x:c r="M2714" s="10" t="n">
        <x:v>1</x:v>
      </x:c>
      <x:c r="N2714" s="10" t="n">
        <x:v>0</x:v>
      </x:c>
      <x:c r="O2714" s="10" t="n">
        <x:v>0</x:v>
      </x:c>
      <x:c r="P2714" s="9" t="str">
        <x:f>'CaseReview'!U528</x:f>
        <x:v>PASS</x:v>
      </x:c>
      <x:c r="Q2714" s="9" t="n">
        <x:f>IF(AND(T2714=1,G2714=P2714),1,0)</x:f>
        <x:v>1</x:v>
      </x:c>
      <x:c r="R2714" s="9" t="n">
        <x:f>IF(AND(T2714=1,G2714="PASS",P2714="FAIL"),1,0)</x:f>
        <x:v>0</x:v>
      </x:c>
      <x:c r="S2714" s="9" t="n">
        <x:f>IF(AND(T2714=1,G2714="FAIL",P2714="PASS"),1,0)</x:f>
        <x:v>0</x:v>
      </x:c>
      <x:c r="T2714" s="9" t="n">
        <x:v>1</x:v>
      </x:c>
      <x:c r="U2714" s="9" t="n">
        <x:v>7</x:v>
      </x:c>
      <x:c r="V2714" s="9" t="str">
        <x:v>MVP/SHACL_GENERATION_PIPELINE/experiments/LUNA_NO_SEMANTIC_VALIDATOR/RUN_01/runs/RUN-IMO-004-20260901T101132990548Z/artifacts/attempt_01/candidate_shape.ttl</x:v>
      </x:c>
    </x:row>
    <x:row r="2715" ht="22" customHeight="1">
      <x:c r="A2715" s="10" t="str">
        <x:v>NO_SEMANTIC</x:v>
      </x:c>
      <x:c r="B2715" s="10" t="str">
        <x:v>IMO-005</x:v>
      </x:c>
      <x:c r="C2715" s="10" t="str">
        <x:v>IMO-005-F01</x:v>
      </x:c>
      <x:c r="D2715" s="10" t="str">
        <x:v>RUN_01</x:v>
      </x:c>
      <x:c r="E2715" s="10" t="str">
        <x:v>ORIGINAL_LEDGER</x:v>
      </x:c>
      <x:c r="F2715" s="10" t="str">
        <x:v>FAIL</x:v>
      </x:c>
      <x:c r="G2715" s="10" t="str">
        <x:v>FAIL</x:v>
      </x:c>
      <x:c r="H2715" s="10" t="str">
        <x:v>EXECUTED</x:v>
      </x:c>
      <x:c r="I2715" s="10" t="str">
        <x:v>PARSED</x:v>
      </x:c>
      <x:c r="J2715" s="10" t="str">
        <x:v>NO_SEMANTIC_VALIDATOR_DETERMINISTIC_PASS</x:v>
      </x:c>
      <x:c r="K2715" s="10" t="str">
        <x:v>c336d020d2a38daf8fd29436b5324bbe21385daedc1325f730a8b5f96b839821</x:v>
      </x:c>
      <x:c r="L2715" s="10" t="str">
        <x:v>historical_three</x:v>
      </x:c>
      <x:c r="M2715" s="10" t="n">
        <x:v>1</x:v>
      </x:c>
      <x:c r="N2715" s="10" t="n">
        <x:v>0</x:v>
      </x:c>
      <x:c r="O2715" s="10" t="n">
        <x:v>0</x:v>
      </x:c>
      <x:c r="P2715" s="9" t="str">
        <x:f>'CaseReview'!U529</x:f>
        <x:v>FAIL</x:v>
      </x:c>
      <x:c r="Q2715" s="9" t="n">
        <x:f>IF(AND(T2715=1,G2715=P2715),1,0)</x:f>
        <x:v>1</x:v>
      </x:c>
      <x:c r="R2715" s="9" t="n">
        <x:f>IF(AND(T2715=1,G2715="PASS",P2715="FAIL"),1,0)</x:f>
        <x:v>0</x:v>
      </x:c>
      <x:c r="S2715" s="9" t="n">
        <x:f>IF(AND(T2715=1,G2715="FAIL",P2715="PASS"),1,0)</x:f>
        <x:v>0</x:v>
      </x:c>
      <x:c r="T2715" s="9" t="n">
        <x:v>1</x:v>
      </x:c>
      <x:c r="U2715" s="9" t="n">
        <x:v>5</x:v>
      </x:c>
      <x:c r="V2715" s="9" t="str">
        <x:v>MVP/SHACL_GENERATION_PIPELINE/experiments/LUNA_NO_SEMANTIC_VALIDATOR/RUN_01/runs/RUN-IMO-005-20260901T101157453720Z/artifacts/attempt_01/candidate_shape.ttl</x:v>
      </x:c>
    </x:row>
    <x:row r="2716" ht="22" customHeight="1">
      <x:c r="A2716" s="10" t="str">
        <x:v>NO_SEMANTIC</x:v>
      </x:c>
      <x:c r="B2716" s="10" t="str">
        <x:v>IMO-005</x:v>
      </x:c>
      <x:c r="C2716" s="10" t="str">
        <x:v>IMO-005-F02</x:v>
      </x:c>
      <x:c r="D2716" s="10" t="str">
        <x:v>RUN_01</x:v>
      </x:c>
      <x:c r="E2716" s="10" t="str">
        <x:v>ORIGINAL_LEDGER</x:v>
      </x:c>
      <x:c r="F2716" s="10" t="str">
        <x:v>FAIL</x:v>
      </x:c>
      <x:c r="G2716" s="10" t="str">
        <x:v>FAIL</x:v>
      </x:c>
      <x:c r="H2716" s="10" t="str">
        <x:v>EXECUTED</x:v>
      </x:c>
      <x:c r="I2716" s="10" t="str">
        <x:v>PARSED</x:v>
      </x:c>
      <x:c r="J2716" s="10" t="str">
        <x:v>NO_SEMANTIC_VALIDATOR_DETERMINISTIC_PASS</x:v>
      </x:c>
      <x:c r="K2716" s="10" t="str">
        <x:v>c336d020d2a38daf8fd29436b5324bbe21385daedc1325f730a8b5f96b839821</x:v>
      </x:c>
      <x:c r="L2716" s="10" t="str">
        <x:v>historical_three</x:v>
      </x:c>
      <x:c r="M2716" s="10" t="n">
        <x:v>1</x:v>
      </x:c>
      <x:c r="N2716" s="10" t="n">
        <x:v>0</x:v>
      </x:c>
      <x:c r="O2716" s="10" t="n">
        <x:v>0</x:v>
      </x:c>
      <x:c r="P2716" s="9" t="str">
        <x:f>'CaseReview'!U530</x:f>
        <x:v>FAIL</x:v>
      </x:c>
      <x:c r="Q2716" s="9" t="n">
        <x:f>IF(AND(T2716=1,G2716=P2716),1,0)</x:f>
        <x:v>1</x:v>
      </x:c>
      <x:c r="R2716" s="9" t="n">
        <x:f>IF(AND(T2716=1,G2716="PASS",P2716="FAIL"),1,0)</x:f>
        <x:v>0</x:v>
      </x:c>
      <x:c r="S2716" s="9" t="n">
        <x:f>IF(AND(T2716=1,G2716="FAIL",P2716="PASS"),1,0)</x:f>
        <x:v>0</x:v>
      </x:c>
      <x:c r="T2716" s="9" t="n">
        <x:v>1</x:v>
      </x:c>
      <x:c r="U2716" s="9" t="n">
        <x:v>5</x:v>
      </x:c>
      <x:c r="V2716" s="9" t="str">
        <x:v>MVP/SHACL_GENERATION_PIPELINE/experiments/LUNA_NO_SEMANTIC_VALIDATOR/RUN_01/runs/RUN-IMO-005-20260901T101157453720Z/artifacts/attempt_01/candidate_shape.ttl</x:v>
      </x:c>
    </x:row>
    <x:row r="2717" ht="22" customHeight="1">
      <x:c r="A2717" s="10" t="str">
        <x:v>NO_SEMANTIC</x:v>
      </x:c>
      <x:c r="B2717" s="10" t="str">
        <x:v>IMO-005</x:v>
      </x:c>
      <x:c r="C2717" s="10" t="str">
        <x:v>IMO-005-F03</x:v>
      </x:c>
      <x:c r="D2717" s="10" t="str">
        <x:v>RUN_01</x:v>
      </x:c>
      <x:c r="E2717" s="10" t="str">
        <x:v>ORIGINAL_LEDGER</x:v>
      </x:c>
      <x:c r="F2717" s="10" t="str">
        <x:v>FAIL</x:v>
      </x:c>
      <x:c r="G2717" s="10" t="str">
        <x:v>PASS</x:v>
      </x:c>
      <x:c r="H2717" s="10" t="str">
        <x:v>EXECUTED</x:v>
      </x:c>
      <x:c r="I2717" s="10" t="str">
        <x:v>PARSED</x:v>
      </x:c>
      <x:c r="J2717" s="10" t="str">
        <x:v>NO_SEMANTIC_VALIDATOR_DETERMINISTIC_PASS</x:v>
      </x:c>
      <x:c r="K2717" s="10" t="str">
        <x:v>c336d020d2a38daf8fd29436b5324bbe21385daedc1325f730a8b5f96b839821</x:v>
      </x:c>
      <x:c r="L2717" s="10" t="str">
        <x:v>historical_three</x:v>
      </x:c>
      <x:c r="M2717" s="10" t="n">
        <x:v>0</x:v>
      </x:c>
      <x:c r="N2717" s="10" t="n">
        <x:v>1</x:v>
      </x:c>
      <x:c r="O2717" s="10" t="n">
        <x:v>0</x:v>
      </x:c>
      <x:c r="P2717" s="9" t="str">
        <x:f>'CaseReview'!U531</x:f>
        <x:v>FAIL</x:v>
      </x:c>
      <x:c r="Q2717" s="9" t="n">
        <x:f>IF(AND(T2717=1,G2717=P2717),1,0)</x:f>
        <x:v>0</x:v>
      </x:c>
      <x:c r="R2717" s="9" t="n">
        <x:f>IF(AND(T2717=1,G2717="PASS",P2717="FAIL"),1,0)</x:f>
        <x:v>1</x:v>
      </x:c>
      <x:c r="S2717" s="9" t="n">
        <x:f>IF(AND(T2717=1,G2717="FAIL",P2717="PASS"),1,0)</x:f>
        <x:v>0</x:v>
      </x:c>
      <x:c r="T2717" s="9" t="n">
        <x:v>1</x:v>
      </x:c>
      <x:c r="U2717" s="9" t="n">
        <x:v>5</x:v>
      </x:c>
      <x:c r="V2717" s="9" t="str">
        <x:v>MVP/SHACL_GENERATION_PIPELINE/experiments/LUNA_NO_SEMANTIC_VALIDATOR/RUN_01/runs/RUN-IMO-005-20260901T101157453720Z/artifacts/attempt_01/candidate_shape.ttl</x:v>
      </x:c>
    </x:row>
    <x:row r="2718" ht="22" customHeight="1">
      <x:c r="A2718" s="10" t="str">
        <x:v>NO_SEMANTIC</x:v>
      </x:c>
      <x:c r="B2718" s="10" t="str">
        <x:v>IMO-005</x:v>
      </x:c>
      <x:c r="C2718" s="10" t="str">
        <x:v>IMO-005-P01</x:v>
      </x:c>
      <x:c r="D2718" s="10" t="str">
        <x:v>RUN_01</x:v>
      </x:c>
      <x:c r="E2718" s="10" t="str">
        <x:v>ORIGINAL_LEDGER</x:v>
      </x:c>
      <x:c r="F2718" s="10" t="str">
        <x:v>PASS</x:v>
      </x:c>
      <x:c r="G2718" s="10" t="str">
        <x:v>PASS</x:v>
      </x:c>
      <x:c r="H2718" s="10" t="str">
        <x:v>EXECUTED</x:v>
      </x:c>
      <x:c r="I2718" s="10" t="str">
        <x:v>PARSED</x:v>
      </x:c>
      <x:c r="J2718" s="10" t="str">
        <x:v>NO_SEMANTIC_VALIDATOR_DETERMINISTIC_PASS</x:v>
      </x:c>
      <x:c r="K2718" s="10" t="str">
        <x:v>c336d020d2a38daf8fd29436b5324bbe21385daedc1325f730a8b5f96b839821</x:v>
      </x:c>
      <x:c r="L2718" s="10" t="str">
        <x:v>historical_three</x:v>
      </x:c>
      <x:c r="M2718" s="10" t="n">
        <x:v>1</x:v>
      </x:c>
      <x:c r="N2718" s="10" t="n">
        <x:v>0</x:v>
      </x:c>
      <x:c r="O2718" s="10" t="n">
        <x:v>0</x:v>
      </x:c>
      <x:c r="P2718" s="9" t="str">
        <x:f>'CaseReview'!U532</x:f>
        <x:v>PASS</x:v>
      </x:c>
      <x:c r="Q2718" s="9" t="n">
        <x:f>IF(AND(T2718=1,G2718=P2718),1,0)</x:f>
        <x:v>1</x:v>
      </x:c>
      <x:c r="R2718" s="9" t="n">
        <x:f>IF(AND(T2718=1,G2718="PASS",P2718="FAIL"),1,0)</x:f>
        <x:v>0</x:v>
      </x:c>
      <x:c r="S2718" s="9" t="n">
        <x:f>IF(AND(T2718=1,G2718="FAIL",P2718="PASS"),1,0)</x:f>
        <x:v>0</x:v>
      </x:c>
      <x:c r="T2718" s="9" t="n">
        <x:v>1</x:v>
      </x:c>
      <x:c r="U2718" s="9" t="n">
        <x:v>5</x:v>
      </x:c>
      <x:c r="V2718" s="9" t="str">
        <x:v>MVP/SHACL_GENERATION_PIPELINE/experiments/LUNA_NO_SEMANTIC_VALIDATOR/RUN_01/runs/RUN-IMO-005-20260901T101157453720Z/artifacts/attempt_01/candidate_shape.ttl</x:v>
      </x:c>
    </x:row>
    <x:row r="2719" ht="22" customHeight="1">
      <x:c r="A2719" s="10" t="str">
        <x:v>NO_SEMANTIC</x:v>
      </x:c>
      <x:c r="B2719" s="10" t="str">
        <x:v>IMO-005</x:v>
      </x:c>
      <x:c r="C2719" s="10" t="str">
        <x:v>IMO-005-P02</x:v>
      </x:c>
      <x:c r="D2719" s="10" t="str">
        <x:v>RUN_01</x:v>
      </x:c>
      <x:c r="E2719" s="10" t="str">
        <x:v>ORIGINAL_LEDGER</x:v>
      </x:c>
      <x:c r="F2719" s="10" t="str">
        <x:v>PASS</x:v>
      </x:c>
      <x:c r="G2719" s="10" t="str">
        <x:v>PASS</x:v>
      </x:c>
      <x:c r="H2719" s="10" t="str">
        <x:v>EXECUTED</x:v>
      </x:c>
      <x:c r="I2719" s="10" t="str">
        <x:v>PARSED</x:v>
      </x:c>
      <x:c r="J2719" s="10" t="str">
        <x:v>NO_SEMANTIC_VALIDATOR_DETERMINISTIC_PASS</x:v>
      </x:c>
      <x:c r="K2719" s="10" t="str">
        <x:v>c336d020d2a38daf8fd29436b5324bbe21385daedc1325f730a8b5f96b839821</x:v>
      </x:c>
      <x:c r="L2719" s="10" t="str">
        <x:v>historical_three</x:v>
      </x:c>
      <x:c r="M2719" s="10" t="n">
        <x:v>1</x:v>
      </x:c>
      <x:c r="N2719" s="10" t="n">
        <x:v>0</x:v>
      </x:c>
      <x:c r="O2719" s="10" t="n">
        <x:v>0</x:v>
      </x:c>
      <x:c r="P2719" s="9" t="str">
        <x:f>'CaseReview'!U533</x:f>
        <x:v>PASS</x:v>
      </x:c>
      <x:c r="Q2719" s="9" t="n">
        <x:f>IF(AND(T2719=1,G2719=P2719),1,0)</x:f>
        <x:v>1</x:v>
      </x:c>
      <x:c r="R2719" s="9" t="n">
        <x:f>IF(AND(T2719=1,G2719="PASS",P2719="FAIL"),1,0)</x:f>
        <x:v>0</x:v>
      </x:c>
      <x:c r="S2719" s="9" t="n">
        <x:f>IF(AND(T2719=1,G2719="FAIL",P2719="PASS"),1,0)</x:f>
        <x:v>0</x:v>
      </x:c>
      <x:c r="T2719" s="9" t="n">
        <x:v>1</x:v>
      </x:c>
      <x:c r="U2719" s="9" t="n">
        <x:v>5</x:v>
      </x:c>
      <x:c r="V2719" s="9" t="str">
        <x:v>MVP/SHACL_GENERATION_PIPELINE/experiments/LUNA_NO_SEMANTIC_VALIDATOR/RUN_01/runs/RUN-IMO-005-20260901T101157453720Z/artifacts/attempt_01/candidate_shape.ttl</x:v>
      </x:c>
    </x:row>
    <x:row r="2720" ht="22" customHeight="1">
      <x:c r="A2720" s="10" t="str">
        <x:v>NO_SEMANTIC</x:v>
      </x:c>
      <x:c r="B2720" s="10" t="str">
        <x:v>IMO-006</x:v>
      </x:c>
      <x:c r="C2720" s="10" t="str">
        <x:v>IMO-006-F01</x:v>
      </x:c>
      <x:c r="D2720" s="10" t="str">
        <x:v>RUN_01</x:v>
      </x:c>
      <x:c r="E2720" s="10" t="str">
        <x:v>ORIGINAL_LEDGER</x:v>
      </x:c>
      <x:c r="F2720" s="10" t="str">
        <x:v>FAIL</x:v>
      </x:c>
      <x:c r="G2720" s="10" t="str">
        <x:v>FAIL</x:v>
      </x:c>
      <x:c r="H2720" s="10" t="str">
        <x:v>EXECUTED</x:v>
      </x:c>
      <x:c r="I2720" s="10" t="str">
        <x:v>PARSED</x:v>
      </x:c>
      <x:c r="J2720" s="10" t="str">
        <x:v>NO_SEMANTIC_VALIDATOR_DETERMINISTIC_PASS</x:v>
      </x:c>
      <x:c r="K2720" s="10" t="str">
        <x:v>1f6478e474797969a70b6d95fca74324992a430b7e6750ffa96833464751ab9a</x:v>
      </x:c>
      <x:c r="L2720" s="10" t="str">
        <x:v>historical_three</x:v>
      </x:c>
      <x:c r="M2720" s="10" t="n">
        <x:v>1</x:v>
      </x:c>
      <x:c r="N2720" s="10" t="n">
        <x:v>0</x:v>
      </x:c>
      <x:c r="O2720" s="10" t="n">
        <x:v>0</x:v>
      </x:c>
      <x:c r="P2720" s="9" t="str">
        <x:f>'CaseReview'!U534</x:f>
        <x:v>FAIL</x:v>
      </x:c>
      <x:c r="Q2720" s="9" t="n">
        <x:f>IF(AND(T2720=1,G2720=P2720),1,0)</x:f>
        <x:v>1</x:v>
      </x:c>
      <x:c r="R2720" s="9" t="n">
        <x:f>IF(AND(T2720=1,G2720="PASS",P2720="FAIL"),1,0)</x:f>
        <x:v>0</x:v>
      </x:c>
      <x:c r="S2720" s="9" t="n">
        <x:f>IF(AND(T2720=1,G2720="FAIL",P2720="PASS"),1,0)</x:f>
        <x:v>0</x:v>
      </x:c>
      <x:c r="T2720" s="9" t="n">
        <x:v>1</x:v>
      </x:c>
      <x:c r="U2720" s="9" t="n">
        <x:v>7</x:v>
      </x:c>
      <x:c r="V2720" s="9" t="str">
        <x:v>MVP/SHACL_GENERATION_PIPELINE/experiments/LUNA_NO_SEMANTIC_VALIDATOR/RUN_01/runs/RUN-IMO-006-20260901T101209330140Z/artifacts/attempt_01/candidate_shape.ttl</x:v>
      </x:c>
    </x:row>
    <x:row r="2721" ht="22" customHeight="1">
      <x:c r="A2721" s="10" t="str">
        <x:v>NO_SEMANTIC</x:v>
      </x:c>
      <x:c r="B2721" s="10" t="str">
        <x:v>IMO-006</x:v>
      </x:c>
      <x:c r="C2721" s="10" t="str">
        <x:v>IMO-006-F02</x:v>
      </x:c>
      <x:c r="D2721" s="10" t="str">
        <x:v>RUN_01</x:v>
      </x:c>
      <x:c r="E2721" s="10" t="str">
        <x:v>ORIGINAL_LEDGER</x:v>
      </x:c>
      <x:c r="F2721" s="10" t="str">
        <x:v>FAIL</x:v>
      </x:c>
      <x:c r="G2721" s="10" t="str">
        <x:v>FAIL</x:v>
      </x:c>
      <x:c r="H2721" s="10" t="str">
        <x:v>EXECUTED</x:v>
      </x:c>
      <x:c r="I2721" s="10" t="str">
        <x:v>PARSED</x:v>
      </x:c>
      <x:c r="J2721" s="10" t="str">
        <x:v>NO_SEMANTIC_VALIDATOR_DETERMINISTIC_PASS</x:v>
      </x:c>
      <x:c r="K2721" s="10" t="str">
        <x:v>1f6478e474797969a70b6d95fca74324992a430b7e6750ffa96833464751ab9a</x:v>
      </x:c>
      <x:c r="L2721" s="10" t="str">
        <x:v>historical_three</x:v>
      </x:c>
      <x:c r="M2721" s="10" t="n">
        <x:v>1</x:v>
      </x:c>
      <x:c r="N2721" s="10" t="n">
        <x:v>0</x:v>
      </x:c>
      <x:c r="O2721" s="10" t="n">
        <x:v>0</x:v>
      </x:c>
      <x:c r="P2721" s="9" t="str">
        <x:f>'CaseReview'!U535</x:f>
        <x:v>FAIL</x:v>
      </x:c>
      <x:c r="Q2721" s="9" t="n">
        <x:f>IF(AND(T2721=1,G2721=P2721),1,0)</x:f>
        <x:v>1</x:v>
      </x:c>
      <x:c r="R2721" s="9" t="n">
        <x:f>IF(AND(T2721=1,G2721="PASS",P2721="FAIL"),1,0)</x:f>
        <x:v>0</x:v>
      </x:c>
      <x:c r="S2721" s="9" t="n">
        <x:f>IF(AND(T2721=1,G2721="FAIL",P2721="PASS"),1,0)</x:f>
        <x:v>0</x:v>
      </x:c>
      <x:c r="T2721" s="9" t="n">
        <x:v>1</x:v>
      </x:c>
      <x:c r="U2721" s="9" t="n">
        <x:v>7</x:v>
      </x:c>
      <x:c r="V2721" s="9" t="str">
        <x:v>MVP/SHACL_GENERATION_PIPELINE/experiments/LUNA_NO_SEMANTIC_VALIDATOR/RUN_01/runs/RUN-IMO-006-20260901T101209330140Z/artifacts/attempt_01/candidate_shape.ttl</x:v>
      </x:c>
    </x:row>
    <x:row r="2722" ht="22" customHeight="1">
      <x:c r="A2722" s="10" t="str">
        <x:v>NO_SEMANTIC</x:v>
      </x:c>
      <x:c r="B2722" s="10" t="str">
        <x:v>IMO-006</x:v>
      </x:c>
      <x:c r="C2722" s="10" t="str">
        <x:v>IMO-006-F03</x:v>
      </x:c>
      <x:c r="D2722" s="10" t="str">
        <x:v>RUN_01</x:v>
      </x:c>
      <x:c r="E2722" s="10" t="str">
        <x:v>ORIGINAL_LEDGER</x:v>
      </x:c>
      <x:c r="F2722" s="10" t="str">
        <x:v>FAIL</x:v>
      </x:c>
      <x:c r="G2722" s="10" t="str">
        <x:v>FAIL</x:v>
      </x:c>
      <x:c r="H2722" s="10" t="str">
        <x:v>EXECUTED</x:v>
      </x:c>
      <x:c r="I2722" s="10" t="str">
        <x:v>PARSED</x:v>
      </x:c>
      <x:c r="J2722" s="10" t="str">
        <x:v>NO_SEMANTIC_VALIDATOR_DETERMINISTIC_PASS</x:v>
      </x:c>
      <x:c r="K2722" s="10" t="str">
        <x:v>1f6478e474797969a70b6d95fca74324992a430b7e6750ffa96833464751ab9a</x:v>
      </x:c>
      <x:c r="L2722" s="10" t="str">
        <x:v>historical_three</x:v>
      </x:c>
      <x:c r="M2722" s="10" t="n">
        <x:v>1</x:v>
      </x:c>
      <x:c r="N2722" s="10" t="n">
        <x:v>0</x:v>
      </x:c>
      <x:c r="O2722" s="10" t="n">
        <x:v>0</x:v>
      </x:c>
      <x:c r="P2722" s="9" t="str">
        <x:f>'CaseReview'!U536</x:f>
        <x:v>FAIL</x:v>
      </x:c>
      <x:c r="Q2722" s="9" t="n">
        <x:f>IF(AND(T2722=1,G2722=P2722),1,0)</x:f>
        <x:v>1</x:v>
      </x:c>
      <x:c r="R2722" s="9" t="n">
        <x:f>IF(AND(T2722=1,G2722="PASS",P2722="FAIL"),1,0)</x:f>
        <x:v>0</x:v>
      </x:c>
      <x:c r="S2722" s="9" t="n">
        <x:f>IF(AND(T2722=1,G2722="FAIL",P2722="PASS"),1,0)</x:f>
        <x:v>0</x:v>
      </x:c>
      <x:c r="T2722" s="9" t="n">
        <x:v>1</x:v>
      </x:c>
      <x:c r="U2722" s="9" t="n">
        <x:v>7</x:v>
      </x:c>
      <x:c r="V2722" s="9" t="str">
        <x:v>MVP/SHACL_GENERATION_PIPELINE/experiments/LUNA_NO_SEMANTIC_VALIDATOR/RUN_01/runs/RUN-IMO-006-20260901T101209330140Z/artifacts/attempt_01/candidate_shape.ttl</x:v>
      </x:c>
    </x:row>
    <x:row r="2723" ht="22" customHeight="1">
      <x:c r="A2723" s="10" t="str">
        <x:v>NO_SEMANTIC</x:v>
      </x:c>
      <x:c r="B2723" s="10" t="str">
        <x:v>IMO-006</x:v>
      </x:c>
      <x:c r="C2723" s="10" t="str">
        <x:v>IMO-006-P01</x:v>
      </x:c>
      <x:c r="D2723" s="10" t="str">
        <x:v>RUN_01</x:v>
      </x:c>
      <x:c r="E2723" s="10" t="str">
        <x:v>ORIGINAL_LEDGER</x:v>
      </x:c>
      <x:c r="F2723" s="10" t="str">
        <x:v>PASS</x:v>
      </x:c>
      <x:c r="G2723" s="10" t="str">
        <x:v>PASS</x:v>
      </x:c>
      <x:c r="H2723" s="10" t="str">
        <x:v>EXECUTED</x:v>
      </x:c>
      <x:c r="I2723" s="10" t="str">
        <x:v>PARSED</x:v>
      </x:c>
      <x:c r="J2723" s="10" t="str">
        <x:v>NO_SEMANTIC_VALIDATOR_DETERMINISTIC_PASS</x:v>
      </x:c>
      <x:c r="K2723" s="10" t="str">
        <x:v>1f6478e474797969a70b6d95fca74324992a430b7e6750ffa96833464751ab9a</x:v>
      </x:c>
      <x:c r="L2723" s="10" t="str">
        <x:v>historical_three</x:v>
      </x:c>
      <x:c r="M2723" s="10" t="n">
        <x:v>1</x:v>
      </x:c>
      <x:c r="N2723" s="10" t="n">
        <x:v>0</x:v>
      </x:c>
      <x:c r="O2723" s="10" t="n">
        <x:v>0</x:v>
      </x:c>
      <x:c r="P2723" s="9" t="str">
        <x:f>'CaseReview'!U537</x:f>
        <x:v>PASS</x:v>
      </x:c>
      <x:c r="Q2723" s="9" t="n">
        <x:f>IF(AND(T2723=1,G2723=P2723),1,0)</x:f>
        <x:v>1</x:v>
      </x:c>
      <x:c r="R2723" s="9" t="n">
        <x:f>IF(AND(T2723=1,G2723="PASS",P2723="FAIL"),1,0)</x:f>
        <x:v>0</x:v>
      </x:c>
      <x:c r="S2723" s="9" t="n">
        <x:f>IF(AND(T2723=1,G2723="FAIL",P2723="PASS"),1,0)</x:f>
        <x:v>0</x:v>
      </x:c>
      <x:c r="T2723" s="9" t="n">
        <x:v>1</x:v>
      </x:c>
      <x:c r="U2723" s="9" t="n">
        <x:v>7</x:v>
      </x:c>
      <x:c r="V2723" s="9" t="str">
        <x:v>MVP/SHACL_GENERATION_PIPELINE/experiments/LUNA_NO_SEMANTIC_VALIDATOR/RUN_01/runs/RUN-IMO-006-20260901T101209330140Z/artifacts/attempt_01/candidate_shape.ttl</x:v>
      </x:c>
    </x:row>
    <x:row r="2724" ht="22" customHeight="1">
      <x:c r="A2724" s="10" t="str">
        <x:v>NO_SEMANTIC</x:v>
      </x:c>
      <x:c r="B2724" s="10" t="str">
        <x:v>IMO-006</x:v>
      </x:c>
      <x:c r="C2724" s="10" t="str">
        <x:v>IMO-006-P02</x:v>
      </x:c>
      <x:c r="D2724" s="10" t="str">
        <x:v>RUN_01</x:v>
      </x:c>
      <x:c r="E2724" s="10" t="str">
        <x:v>ORIGINAL_LEDGER</x:v>
      </x:c>
      <x:c r="F2724" s="10" t="str">
        <x:v>PASS</x:v>
      </x:c>
      <x:c r="G2724" s="10" t="str">
        <x:v>PASS</x:v>
      </x:c>
      <x:c r="H2724" s="10" t="str">
        <x:v>EXECUTED</x:v>
      </x:c>
      <x:c r="I2724" s="10" t="str">
        <x:v>PARSED</x:v>
      </x:c>
      <x:c r="J2724" s="10" t="str">
        <x:v>NO_SEMANTIC_VALIDATOR_DETERMINISTIC_PASS</x:v>
      </x:c>
      <x:c r="K2724" s="10" t="str">
        <x:v>1f6478e474797969a70b6d95fca74324992a430b7e6750ffa96833464751ab9a</x:v>
      </x:c>
      <x:c r="L2724" s="10" t="str">
        <x:v>historical_three</x:v>
      </x:c>
      <x:c r="M2724" s="10" t="n">
        <x:v>1</x:v>
      </x:c>
      <x:c r="N2724" s="10" t="n">
        <x:v>0</x:v>
      </x:c>
      <x:c r="O2724" s="10" t="n">
        <x:v>0</x:v>
      </x:c>
      <x:c r="P2724" s="9" t="str">
        <x:f>'CaseReview'!U538</x:f>
        <x:v>PASS</x:v>
      </x:c>
      <x:c r="Q2724" s="9" t="n">
        <x:f>IF(AND(T2724=1,G2724=P2724),1,0)</x:f>
        <x:v>1</x:v>
      </x:c>
      <x:c r="R2724" s="9" t="n">
        <x:f>IF(AND(T2724=1,G2724="PASS",P2724="FAIL"),1,0)</x:f>
        <x:v>0</x:v>
      </x:c>
      <x:c r="S2724" s="9" t="n">
        <x:f>IF(AND(T2724=1,G2724="FAIL",P2724="PASS"),1,0)</x:f>
        <x:v>0</x:v>
      </x:c>
      <x:c r="T2724" s="9" t="n">
        <x:v>1</x:v>
      </x:c>
      <x:c r="U2724" s="9" t="n">
        <x:v>7</x:v>
      </x:c>
      <x:c r="V2724" s="9" t="str">
        <x:v>MVP/SHACL_GENERATION_PIPELINE/experiments/LUNA_NO_SEMANTIC_VALIDATOR/RUN_01/runs/RUN-IMO-006-20260901T101209330140Z/artifacts/attempt_01/candidate_shape.ttl</x:v>
      </x:c>
    </x:row>
    <x:row r="2725" ht="22" customHeight="1">
      <x:c r="A2725" s="10" t="str">
        <x:v>NO_SEMANTIC</x:v>
      </x:c>
      <x:c r="B2725" s="10" t="str">
        <x:v>IMO-006</x:v>
      </x:c>
      <x:c r="C2725" s="10" t="str">
        <x:v>IMO-006-P03</x:v>
      </x:c>
      <x:c r="D2725" s="10" t="str">
        <x:v>RUN_01</x:v>
      </x:c>
      <x:c r="E2725" s="10" t="str">
        <x:v>ORIGINAL_LEDGER</x:v>
      </x:c>
      <x:c r="F2725" s="10" t="str">
        <x:v>PASS</x:v>
      </x:c>
      <x:c r="G2725" s="10" t="str">
        <x:v>PASS</x:v>
      </x:c>
      <x:c r="H2725" s="10" t="str">
        <x:v>EXECUTED</x:v>
      </x:c>
      <x:c r="I2725" s="10" t="str">
        <x:v>PARSED</x:v>
      </x:c>
      <x:c r="J2725" s="10" t="str">
        <x:v>NO_SEMANTIC_VALIDATOR_DETERMINISTIC_PASS</x:v>
      </x:c>
      <x:c r="K2725" s="10" t="str">
        <x:v>1f6478e474797969a70b6d95fca74324992a430b7e6750ffa96833464751ab9a</x:v>
      </x:c>
      <x:c r="L2725" s="10" t="str">
        <x:v>historical_three</x:v>
      </x:c>
      <x:c r="M2725" s="10" t="n">
        <x:v>1</x:v>
      </x:c>
      <x:c r="N2725" s="10" t="n">
        <x:v>0</x:v>
      </x:c>
      <x:c r="O2725" s="10" t="n">
        <x:v>0</x:v>
      </x:c>
      <x:c r="P2725" s="9" t="str">
        <x:f>'CaseReview'!U539</x:f>
        <x:v>PASS</x:v>
      </x:c>
      <x:c r="Q2725" s="9" t="n">
        <x:f>IF(AND(T2725=1,G2725=P2725),1,0)</x:f>
        <x:v>1</x:v>
      </x:c>
      <x:c r="R2725" s="9" t="n">
        <x:f>IF(AND(T2725=1,G2725="PASS",P2725="FAIL"),1,0)</x:f>
        <x:v>0</x:v>
      </x:c>
      <x:c r="S2725" s="9" t="n">
        <x:f>IF(AND(T2725=1,G2725="FAIL",P2725="PASS"),1,0)</x:f>
        <x:v>0</x:v>
      </x:c>
      <x:c r="T2725" s="9" t="n">
        <x:v>1</x:v>
      </x:c>
      <x:c r="U2725" s="9" t="n">
        <x:v>7</x:v>
      </x:c>
      <x:c r="V2725" s="9" t="str">
        <x:v>MVP/SHACL_GENERATION_PIPELINE/experiments/LUNA_NO_SEMANTIC_VALIDATOR/RUN_01/runs/RUN-IMO-006-20260901T101209330140Z/artifacts/attempt_01/candidate_shape.ttl</x:v>
      </x:c>
    </x:row>
    <x:row r="2726" ht="22" customHeight="1">
      <x:c r="A2726" s="10" t="str">
        <x:v>NO_SEMANTIC</x:v>
      </x:c>
      <x:c r="B2726" s="10" t="str">
        <x:v>IMO-006</x:v>
      </x:c>
      <x:c r="C2726" s="10" t="str">
        <x:v>IMO-006-P04</x:v>
      </x:c>
      <x:c r="D2726" s="10" t="str">
        <x:v>RUN_01</x:v>
      </x:c>
      <x:c r="E2726" s="10" t="str">
        <x:v>ORIGINAL_LEDGER</x:v>
      </x:c>
      <x:c r="F2726" s="10" t="str">
        <x:v>PASS</x:v>
      </x:c>
      <x:c r="G2726" s="10" t="str">
        <x:v>PASS</x:v>
      </x:c>
      <x:c r="H2726" s="10" t="str">
        <x:v>EXECUTED</x:v>
      </x:c>
      <x:c r="I2726" s="10" t="str">
        <x:v>PARSED</x:v>
      </x:c>
      <x:c r="J2726" s="10" t="str">
        <x:v>NO_SEMANTIC_VALIDATOR_DETERMINISTIC_PASS</x:v>
      </x:c>
      <x:c r="K2726" s="10" t="str">
        <x:v>1f6478e474797969a70b6d95fca74324992a430b7e6750ffa96833464751ab9a</x:v>
      </x:c>
      <x:c r="L2726" s="10" t="str">
        <x:v>historical_three</x:v>
      </x:c>
      <x:c r="M2726" s="10" t="n">
        <x:v>1</x:v>
      </x:c>
      <x:c r="N2726" s="10" t="n">
        <x:v>0</x:v>
      </x:c>
      <x:c r="O2726" s="10" t="n">
        <x:v>0</x:v>
      </x:c>
      <x:c r="P2726" s="9" t="str">
        <x:f>'CaseReview'!U540</x:f>
        <x:v>PASS</x:v>
      </x:c>
      <x:c r="Q2726" s="9" t="n">
        <x:f>IF(AND(T2726=1,G2726=P2726),1,0)</x:f>
        <x:v>1</x:v>
      </x:c>
      <x:c r="R2726" s="9" t="n">
        <x:f>IF(AND(T2726=1,G2726="PASS",P2726="FAIL"),1,0)</x:f>
        <x:v>0</x:v>
      </x:c>
      <x:c r="S2726" s="9" t="n">
        <x:f>IF(AND(T2726=1,G2726="FAIL",P2726="PASS"),1,0)</x:f>
        <x:v>0</x:v>
      </x:c>
      <x:c r="T2726" s="9" t="n">
        <x:v>1</x:v>
      </x:c>
      <x:c r="U2726" s="9" t="n">
        <x:v>7</x:v>
      </x:c>
      <x:c r="V2726" s="9" t="str">
        <x:v>MVP/SHACL_GENERATION_PIPELINE/experiments/LUNA_NO_SEMANTIC_VALIDATOR/RUN_01/runs/RUN-IMO-006-20260901T101209330140Z/artifacts/attempt_01/candidate_shape.ttl</x:v>
      </x:c>
    </x:row>
    <x:row r="2727" ht="22" customHeight="1">
      <x:c r="A2727" s="10" t="str">
        <x:v>NO_SEMANTIC</x:v>
      </x:c>
      <x:c r="B2727" s="10" t="str">
        <x:v>IMO-007</x:v>
      </x:c>
      <x:c r="C2727" s="10" t="str">
        <x:v>IMO-007-F01</x:v>
      </x:c>
      <x:c r="D2727" s="10" t="str">
        <x:v>RUN_01</x:v>
      </x:c>
      <x:c r="E2727" s="10" t="str">
        <x:v>ORIGINAL_LEDGER</x:v>
      </x:c>
      <x:c r="F2727" s="10" t="str">
        <x:v>FAIL</x:v>
      </x:c>
      <x:c r="G2727" s="10" t="str">
        <x:v>FAIL</x:v>
      </x:c>
      <x:c r="H2727" s="10" t="str">
        <x:v>EXECUTED</x:v>
      </x:c>
      <x:c r="I2727" s="10" t="str">
        <x:v>PARSED</x:v>
      </x:c>
      <x:c r="J2727" s="10" t="str">
        <x:v>NO_SEMANTIC_VALIDATOR_DETERMINISTIC_PASS</x:v>
      </x:c>
      <x:c r="K2727" s="10" t="str">
        <x:v>fe0766f397f4ddb095459a40d791b563969e9f52b848660c02a87b6eaa215f8f</x:v>
      </x:c>
      <x:c r="L2727" s="10" t="str">
        <x:v>historical_three</x:v>
      </x:c>
      <x:c r="M2727" s="10" t="n">
        <x:v>1</x:v>
      </x:c>
      <x:c r="N2727" s="10" t="n">
        <x:v>0</x:v>
      </x:c>
      <x:c r="O2727" s="10" t="n">
        <x:v>0</x:v>
      </x:c>
      <x:c r="P2727" s="9" t="str">
        <x:f>'CaseReview'!U541</x:f>
        <x:v>FAIL</x:v>
      </x:c>
      <x:c r="Q2727" s="9" t="n">
        <x:f>IF(AND(T2727=1,G2727=P2727),1,0)</x:f>
        <x:v>1</x:v>
      </x:c>
      <x:c r="R2727" s="9" t="n">
        <x:f>IF(AND(T2727=1,G2727="PASS",P2727="FAIL"),1,0)</x:f>
        <x:v>0</x:v>
      </x:c>
      <x:c r="S2727" s="9" t="n">
        <x:f>IF(AND(T2727=1,G2727="FAIL",P2727="PASS"),1,0)</x:f>
        <x:v>0</x:v>
      </x:c>
      <x:c r="T2727" s="9" t="n">
        <x:v>1</x:v>
      </x:c>
      <x:c r="U2727" s="9" t="n">
        <x:v>7</x:v>
      </x:c>
      <x:c r="V2727" s="9" t="str">
        <x:v>MVP/SHACL_GENERATION_PIPELINE/experiments/LUNA_NO_SEMANTIC_VALIDATOR/RUN_01/runs/RUN-IMO-007-20260901T101231425198Z/artifacts/attempt_01/candidate_shape.ttl</x:v>
      </x:c>
    </x:row>
    <x:row r="2728" ht="22" customHeight="1">
      <x:c r="A2728" s="10" t="str">
        <x:v>NO_SEMANTIC</x:v>
      </x:c>
      <x:c r="B2728" s="10" t="str">
        <x:v>IMO-007</x:v>
      </x:c>
      <x:c r="C2728" s="10" t="str">
        <x:v>IMO-007-F02</x:v>
      </x:c>
      <x:c r="D2728" s="10" t="str">
        <x:v>RUN_01</x:v>
      </x:c>
      <x:c r="E2728" s="10" t="str">
        <x:v>ORIGINAL_LEDGER</x:v>
      </x:c>
      <x:c r="F2728" s="10" t="str">
        <x:v>FAIL</x:v>
      </x:c>
      <x:c r="G2728" s="10" t="str">
        <x:v>FAIL</x:v>
      </x:c>
      <x:c r="H2728" s="10" t="str">
        <x:v>EXECUTED</x:v>
      </x:c>
      <x:c r="I2728" s="10" t="str">
        <x:v>PARSED</x:v>
      </x:c>
      <x:c r="J2728" s="10" t="str">
        <x:v>NO_SEMANTIC_VALIDATOR_DETERMINISTIC_PASS</x:v>
      </x:c>
      <x:c r="K2728" s="10" t="str">
        <x:v>fe0766f397f4ddb095459a40d791b563969e9f52b848660c02a87b6eaa215f8f</x:v>
      </x:c>
      <x:c r="L2728" s="10" t="str">
        <x:v>historical_three</x:v>
      </x:c>
      <x:c r="M2728" s="10" t="n">
        <x:v>1</x:v>
      </x:c>
      <x:c r="N2728" s="10" t="n">
        <x:v>0</x:v>
      </x:c>
      <x:c r="O2728" s="10" t="n">
        <x:v>0</x:v>
      </x:c>
      <x:c r="P2728" s="9" t="str">
        <x:f>'CaseReview'!U542</x:f>
        <x:v>FAIL</x:v>
      </x:c>
      <x:c r="Q2728" s="9" t="n">
        <x:f>IF(AND(T2728=1,G2728=P2728),1,0)</x:f>
        <x:v>1</x:v>
      </x:c>
      <x:c r="R2728" s="9" t="n">
        <x:f>IF(AND(T2728=1,G2728="PASS",P2728="FAIL"),1,0)</x:f>
        <x:v>0</x:v>
      </x:c>
      <x:c r="S2728" s="9" t="n">
        <x:f>IF(AND(T2728=1,G2728="FAIL",P2728="PASS"),1,0)</x:f>
        <x:v>0</x:v>
      </x:c>
      <x:c r="T2728" s="9" t="n">
        <x:v>1</x:v>
      </x:c>
      <x:c r="U2728" s="9" t="n">
        <x:v>7</x:v>
      </x:c>
      <x:c r="V2728" s="9" t="str">
        <x:v>MVP/SHACL_GENERATION_PIPELINE/experiments/LUNA_NO_SEMANTIC_VALIDATOR/RUN_01/runs/RUN-IMO-007-20260901T101231425198Z/artifacts/attempt_01/candidate_shape.ttl</x:v>
      </x:c>
    </x:row>
    <x:row r="2729" ht="22" customHeight="1">
      <x:c r="A2729" s="10" t="str">
        <x:v>NO_SEMANTIC</x:v>
      </x:c>
      <x:c r="B2729" s="10" t="str">
        <x:v>IMO-007</x:v>
      </x:c>
      <x:c r="C2729" s="10" t="str">
        <x:v>IMO-007-F03</x:v>
      </x:c>
      <x:c r="D2729" s="10" t="str">
        <x:v>RUN_01</x:v>
      </x:c>
      <x:c r="E2729" s="10" t="str">
        <x:v>ORIGINAL_LEDGER</x:v>
      </x:c>
      <x:c r="F2729" s="10" t="str">
        <x:v>FAIL</x:v>
      </x:c>
      <x:c r="G2729" s="10" t="str">
        <x:v>FAIL</x:v>
      </x:c>
      <x:c r="H2729" s="10" t="str">
        <x:v>EXECUTED</x:v>
      </x:c>
      <x:c r="I2729" s="10" t="str">
        <x:v>PARSED</x:v>
      </x:c>
      <x:c r="J2729" s="10" t="str">
        <x:v>NO_SEMANTIC_VALIDATOR_DETERMINISTIC_PASS</x:v>
      </x:c>
      <x:c r="K2729" s="10" t="str">
        <x:v>fe0766f397f4ddb095459a40d791b563969e9f52b848660c02a87b6eaa215f8f</x:v>
      </x:c>
      <x:c r="L2729" s="10" t="str">
        <x:v>historical_three</x:v>
      </x:c>
      <x:c r="M2729" s="10" t="n">
        <x:v>1</x:v>
      </x:c>
      <x:c r="N2729" s="10" t="n">
        <x:v>0</x:v>
      </x:c>
      <x:c r="O2729" s="10" t="n">
        <x:v>0</x:v>
      </x:c>
      <x:c r="P2729" s="9" t="str">
        <x:f>'CaseReview'!U543</x:f>
        <x:v>FAIL</x:v>
      </x:c>
      <x:c r="Q2729" s="9" t="n">
        <x:f>IF(AND(T2729=1,G2729=P2729),1,0)</x:f>
        <x:v>1</x:v>
      </x:c>
      <x:c r="R2729" s="9" t="n">
        <x:f>IF(AND(T2729=1,G2729="PASS",P2729="FAIL"),1,0)</x:f>
        <x:v>0</x:v>
      </x:c>
      <x:c r="S2729" s="9" t="n">
        <x:f>IF(AND(T2729=1,G2729="FAIL",P2729="PASS"),1,0)</x:f>
        <x:v>0</x:v>
      </x:c>
      <x:c r="T2729" s="9" t="n">
        <x:v>1</x:v>
      </x:c>
      <x:c r="U2729" s="9" t="n">
        <x:v>7</x:v>
      </x:c>
      <x:c r="V2729" s="9" t="str">
        <x:v>MVP/SHACL_GENERATION_PIPELINE/experiments/LUNA_NO_SEMANTIC_VALIDATOR/RUN_01/runs/RUN-IMO-007-20260901T101231425198Z/artifacts/attempt_01/candidate_shape.ttl</x:v>
      </x:c>
    </x:row>
    <x:row r="2730" ht="22" customHeight="1">
      <x:c r="A2730" s="10" t="str">
        <x:v>NO_SEMANTIC</x:v>
      </x:c>
      <x:c r="B2730" s="10" t="str">
        <x:v>IMO-007</x:v>
      </x:c>
      <x:c r="C2730" s="10" t="str">
        <x:v>IMO-007-F04</x:v>
      </x:c>
      <x:c r="D2730" s="10" t="str">
        <x:v>RUN_01</x:v>
      </x:c>
      <x:c r="E2730" s="10" t="str">
        <x:v>ORIGINAL_LEDGER</x:v>
      </x:c>
      <x:c r="F2730" s="10" t="str">
        <x:v>FAIL</x:v>
      </x:c>
      <x:c r="G2730" s="10" t="str">
        <x:v>FAIL</x:v>
      </x:c>
      <x:c r="H2730" s="10" t="str">
        <x:v>EXECUTED</x:v>
      </x:c>
      <x:c r="I2730" s="10" t="str">
        <x:v>PARSED</x:v>
      </x:c>
      <x:c r="J2730" s="10" t="str">
        <x:v>NO_SEMANTIC_VALIDATOR_DETERMINISTIC_PASS</x:v>
      </x:c>
      <x:c r="K2730" s="10" t="str">
        <x:v>fe0766f397f4ddb095459a40d791b563969e9f52b848660c02a87b6eaa215f8f</x:v>
      </x:c>
      <x:c r="L2730" s="10" t="str">
        <x:v>historical_three</x:v>
      </x:c>
      <x:c r="M2730" s="10" t="n">
        <x:v>1</x:v>
      </x:c>
      <x:c r="N2730" s="10" t="n">
        <x:v>0</x:v>
      </x:c>
      <x:c r="O2730" s="10" t="n">
        <x:v>0</x:v>
      </x:c>
      <x:c r="P2730" s="9" t="str">
        <x:f>'CaseReview'!U544</x:f>
        <x:v>FAIL</x:v>
      </x:c>
      <x:c r="Q2730" s="9" t="n">
        <x:f>IF(AND(T2730=1,G2730=P2730),1,0)</x:f>
        <x:v>1</x:v>
      </x:c>
      <x:c r="R2730" s="9" t="n">
        <x:f>IF(AND(T2730=1,G2730="PASS",P2730="FAIL"),1,0)</x:f>
        <x:v>0</x:v>
      </x:c>
      <x:c r="S2730" s="9" t="n">
        <x:f>IF(AND(T2730=1,G2730="FAIL",P2730="PASS"),1,0)</x:f>
        <x:v>0</x:v>
      </x:c>
      <x:c r="T2730" s="9" t="n">
        <x:v>1</x:v>
      </x:c>
      <x:c r="U2730" s="9" t="n">
        <x:v>7</x:v>
      </x:c>
      <x:c r="V2730" s="9" t="str">
        <x:v>MVP/SHACL_GENERATION_PIPELINE/experiments/LUNA_NO_SEMANTIC_VALIDATOR/RUN_01/runs/RUN-IMO-007-20260901T101231425198Z/artifacts/attempt_01/candidate_shape.ttl</x:v>
      </x:c>
    </x:row>
    <x:row r="2731" ht="22" customHeight="1">
      <x:c r="A2731" s="10" t="str">
        <x:v>NO_SEMANTIC</x:v>
      </x:c>
      <x:c r="B2731" s="10" t="str">
        <x:v>IMO-007</x:v>
      </x:c>
      <x:c r="C2731" s="10" t="str">
        <x:v>IMO-007-P01</x:v>
      </x:c>
      <x:c r="D2731" s="10" t="str">
        <x:v>RUN_01</x:v>
      </x:c>
      <x:c r="E2731" s="10" t="str">
        <x:v>ORIGINAL_LEDGER</x:v>
      </x:c>
      <x:c r="F2731" s="10" t="str">
        <x:v>PASS</x:v>
      </x:c>
      <x:c r="G2731" s="10" t="str">
        <x:v>FAIL</x:v>
      </x:c>
      <x:c r="H2731" s="10" t="str">
        <x:v>EXECUTED</x:v>
      </x:c>
      <x:c r="I2731" s="10" t="str">
        <x:v>PARSED</x:v>
      </x:c>
      <x:c r="J2731" s="10" t="str">
        <x:v>NO_SEMANTIC_VALIDATOR_DETERMINISTIC_PASS</x:v>
      </x:c>
      <x:c r="K2731" s="10" t="str">
        <x:v>fe0766f397f4ddb095459a40d791b563969e9f52b848660c02a87b6eaa215f8f</x:v>
      </x:c>
      <x:c r="L2731" s="10" t="str">
        <x:v>historical_three</x:v>
      </x:c>
      <x:c r="M2731" s="10" t="n">
        <x:v>0</x:v>
      </x:c>
      <x:c r="N2731" s="10" t="n">
        <x:v>0</x:v>
      </x:c>
      <x:c r="O2731" s="10" t="n">
        <x:v>1</x:v>
      </x:c>
      <x:c r="P2731" s="9" t="str">
        <x:f>'CaseReview'!U545</x:f>
        <x:v>PASS</x:v>
      </x:c>
      <x:c r="Q2731" s="9" t="n">
        <x:f>IF(AND(T2731=1,G2731=P2731),1,0)</x:f>
        <x:v>0</x:v>
      </x:c>
      <x:c r="R2731" s="9" t="n">
        <x:f>IF(AND(T2731=1,G2731="PASS",P2731="FAIL"),1,0)</x:f>
        <x:v>0</x:v>
      </x:c>
      <x:c r="S2731" s="9" t="n">
        <x:f>IF(AND(T2731=1,G2731="FAIL",P2731="PASS"),1,0)</x:f>
        <x:v>1</x:v>
      </x:c>
      <x:c r="T2731" s="9" t="n">
        <x:v>1</x:v>
      </x:c>
      <x:c r="U2731" s="9" t="n">
        <x:v>7</x:v>
      </x:c>
      <x:c r="V2731" s="9" t="str">
        <x:v>MVP/SHACL_GENERATION_PIPELINE/experiments/LUNA_NO_SEMANTIC_VALIDATOR/RUN_01/runs/RUN-IMO-007-20260901T101231425198Z/artifacts/attempt_01/candidate_shape.ttl</x:v>
      </x:c>
    </x:row>
    <x:row r="2732" ht="22" customHeight="1">
      <x:c r="A2732" s="10" t="str">
        <x:v>NO_SEMANTIC</x:v>
      </x:c>
      <x:c r="B2732" s="10" t="str">
        <x:v>IMO-007</x:v>
      </x:c>
      <x:c r="C2732" s="10" t="str">
        <x:v>IMO-007-P02</x:v>
      </x:c>
      <x:c r="D2732" s="10" t="str">
        <x:v>RUN_01</x:v>
      </x:c>
      <x:c r="E2732" s="10" t="str">
        <x:v>ORIGINAL_LEDGER</x:v>
      </x:c>
      <x:c r="F2732" s="10" t="str">
        <x:v>PASS</x:v>
      </x:c>
      <x:c r="G2732" s="10" t="str">
        <x:v>FAIL</x:v>
      </x:c>
      <x:c r="H2732" s="10" t="str">
        <x:v>EXECUTED</x:v>
      </x:c>
      <x:c r="I2732" s="10" t="str">
        <x:v>PARSED</x:v>
      </x:c>
      <x:c r="J2732" s="10" t="str">
        <x:v>NO_SEMANTIC_VALIDATOR_DETERMINISTIC_PASS</x:v>
      </x:c>
      <x:c r="K2732" s="10" t="str">
        <x:v>fe0766f397f4ddb095459a40d791b563969e9f52b848660c02a87b6eaa215f8f</x:v>
      </x:c>
      <x:c r="L2732" s="10" t="str">
        <x:v>historical_three</x:v>
      </x:c>
      <x:c r="M2732" s="10" t="n">
        <x:v>0</x:v>
      </x:c>
      <x:c r="N2732" s="10" t="n">
        <x:v>0</x:v>
      </x:c>
      <x:c r="O2732" s="10" t="n">
        <x:v>1</x:v>
      </x:c>
      <x:c r="P2732" s="9" t="str">
        <x:f>'CaseReview'!U546</x:f>
        <x:v>PASS</x:v>
      </x:c>
      <x:c r="Q2732" s="9" t="n">
        <x:f>IF(AND(T2732=1,G2732=P2732),1,0)</x:f>
        <x:v>0</x:v>
      </x:c>
      <x:c r="R2732" s="9" t="n">
        <x:f>IF(AND(T2732=1,G2732="PASS",P2732="FAIL"),1,0)</x:f>
        <x:v>0</x:v>
      </x:c>
      <x:c r="S2732" s="9" t="n">
        <x:f>IF(AND(T2732=1,G2732="FAIL",P2732="PASS"),1,0)</x:f>
        <x:v>1</x:v>
      </x:c>
      <x:c r="T2732" s="9" t="n">
        <x:v>1</x:v>
      </x:c>
      <x:c r="U2732" s="9" t="n">
        <x:v>7</x:v>
      </x:c>
      <x:c r="V2732" s="9" t="str">
        <x:v>MVP/SHACL_GENERATION_PIPELINE/experiments/LUNA_NO_SEMANTIC_VALIDATOR/RUN_01/runs/RUN-IMO-007-20260901T101231425198Z/artifacts/attempt_01/candidate_shape.ttl</x:v>
      </x:c>
    </x:row>
    <x:row r="2733" ht="22" customHeight="1">
      <x:c r="A2733" s="10" t="str">
        <x:v>NO_SEMANTIC</x:v>
      </x:c>
      <x:c r="B2733" s="10" t="str">
        <x:v>IMO-007</x:v>
      </x:c>
      <x:c r="C2733" s="10" t="str">
        <x:v>IMO-007-P03</x:v>
      </x:c>
      <x:c r="D2733" s="10" t="str">
        <x:v>RUN_01</x:v>
      </x:c>
      <x:c r="E2733" s="10" t="str">
        <x:v>ORIGINAL_LEDGER</x:v>
      </x:c>
      <x:c r="F2733" s="10" t="str">
        <x:v>PASS</x:v>
      </x:c>
      <x:c r="G2733" s="10" t="str">
        <x:v>PASS</x:v>
      </x:c>
      <x:c r="H2733" s="10" t="str">
        <x:v>EXECUTED</x:v>
      </x:c>
      <x:c r="I2733" s="10" t="str">
        <x:v>PARSED</x:v>
      </x:c>
      <x:c r="J2733" s="10" t="str">
        <x:v>NO_SEMANTIC_VALIDATOR_DETERMINISTIC_PASS</x:v>
      </x:c>
      <x:c r="K2733" s="10" t="str">
        <x:v>fe0766f397f4ddb095459a40d791b563969e9f52b848660c02a87b6eaa215f8f</x:v>
      </x:c>
      <x:c r="L2733" s="10" t="str">
        <x:v>historical_three</x:v>
      </x:c>
      <x:c r="M2733" s="10" t="n">
        <x:v>1</x:v>
      </x:c>
      <x:c r="N2733" s="10" t="n">
        <x:v>0</x:v>
      </x:c>
      <x:c r="O2733" s="10" t="n">
        <x:v>0</x:v>
      </x:c>
      <x:c r="P2733" s="9" t="str">
        <x:f>'CaseReview'!U547</x:f>
        <x:v>PASS</x:v>
      </x:c>
      <x:c r="Q2733" s="9" t="n">
        <x:f>IF(AND(T2733=1,G2733=P2733),1,0)</x:f>
        <x:v>1</x:v>
      </x:c>
      <x:c r="R2733" s="9" t="n">
        <x:f>IF(AND(T2733=1,G2733="PASS",P2733="FAIL"),1,0)</x:f>
        <x:v>0</x:v>
      </x:c>
      <x:c r="S2733" s="9" t="n">
        <x:f>IF(AND(T2733=1,G2733="FAIL",P2733="PASS"),1,0)</x:f>
        <x:v>0</x:v>
      </x:c>
      <x:c r="T2733" s="9" t="n">
        <x:v>1</x:v>
      </x:c>
      <x:c r="U2733" s="9" t="n">
        <x:v>7</x:v>
      </x:c>
      <x:c r="V2733" s="9" t="str">
        <x:v>MVP/SHACL_GENERATION_PIPELINE/experiments/LUNA_NO_SEMANTIC_VALIDATOR/RUN_01/runs/RUN-IMO-007-20260901T101231425198Z/artifacts/attempt_01/candidate_shape.ttl</x:v>
      </x:c>
    </x:row>
    <x:row r="2734" ht="22" customHeight="1">
      <x:c r="A2734" s="10" t="str">
        <x:v>NO_SEMANTIC</x:v>
      </x:c>
      <x:c r="B2734" s="10" t="str">
        <x:v>IMO-008</x:v>
      </x:c>
      <x:c r="C2734" s="10" t="str">
        <x:v>IMO-008-F01</x:v>
      </x:c>
      <x:c r="D2734" s="10" t="str">
        <x:v>RUN_01</x:v>
      </x:c>
      <x:c r="E2734" s="10" t="str">
        <x:v>ORIGINAL_LEDGER</x:v>
      </x:c>
      <x:c r="F2734" s="10" t="str">
        <x:v>FAIL</x:v>
      </x:c>
      <x:c r="G2734" s="10" t="str">
        <x:v>FAIL</x:v>
      </x:c>
      <x:c r="H2734" s="10" t="str">
        <x:v>EXECUTED</x:v>
      </x:c>
      <x:c r="I2734" s="10" t="str">
        <x:v>PARSED</x:v>
      </x:c>
      <x:c r="J2734" s="10" t="str">
        <x:v>NO_SEMANTIC_VALIDATOR_DETERMINISTIC_PASS</x:v>
      </x:c>
      <x:c r="K2734" s="10" t="str">
        <x:v>77e1347a78bfafc08f4d3ef6f3797a08660c0cbc5ef7eb4bd8e835eb52fc5096</x:v>
      </x:c>
      <x:c r="L2734" s="10" t="str">
        <x:v>historical_three</x:v>
      </x:c>
      <x:c r="M2734" s="10" t="n">
        <x:v>1</x:v>
      </x:c>
      <x:c r="N2734" s="10" t="n">
        <x:v>0</x:v>
      </x:c>
      <x:c r="O2734" s="10" t="n">
        <x:v>0</x:v>
      </x:c>
      <x:c r="P2734" s="9" t="str">
        <x:f>'CaseReview'!U548</x:f>
        <x:v>FAIL</x:v>
      </x:c>
      <x:c r="Q2734" s="9" t="n">
        <x:f>IF(AND(T2734=1,G2734=P2734),1,0)</x:f>
        <x:v>1</x:v>
      </x:c>
      <x:c r="R2734" s="9" t="n">
        <x:f>IF(AND(T2734=1,G2734="PASS",P2734="FAIL"),1,0)</x:f>
        <x:v>0</x:v>
      </x:c>
      <x:c r="S2734" s="9" t="n">
        <x:f>IF(AND(T2734=1,G2734="FAIL",P2734="PASS"),1,0)</x:f>
        <x:v>0</x:v>
      </x:c>
      <x:c r="T2734" s="9" t="n">
        <x:v>1</x:v>
      </x:c>
      <x:c r="U2734" s="9" t="n">
        <x:v>7</x:v>
      </x:c>
      <x:c r="V2734" s="9" t="str">
        <x:v>MVP/SHACL_GENERATION_PIPELINE/experiments/LUNA_NO_SEMANTIC_VALIDATOR/RUN_01/runs/RUN-IMO-008-20260901T101305483678Z/artifacts/attempt_01/candidate_shape.ttl</x:v>
      </x:c>
    </x:row>
    <x:row r="2735" ht="22" customHeight="1">
      <x:c r="A2735" s="10" t="str">
        <x:v>NO_SEMANTIC</x:v>
      </x:c>
      <x:c r="B2735" s="10" t="str">
        <x:v>IMO-008</x:v>
      </x:c>
      <x:c r="C2735" s="10" t="str">
        <x:v>IMO-008-F02</x:v>
      </x:c>
      <x:c r="D2735" s="10" t="str">
        <x:v>RUN_01</x:v>
      </x:c>
      <x:c r="E2735" s="10" t="str">
        <x:v>ORIGINAL_LEDGER</x:v>
      </x:c>
      <x:c r="F2735" s="10" t="str">
        <x:v>FAIL</x:v>
      </x:c>
      <x:c r="G2735" s="10" t="str">
        <x:v>FAIL</x:v>
      </x:c>
      <x:c r="H2735" s="10" t="str">
        <x:v>EXECUTED</x:v>
      </x:c>
      <x:c r="I2735" s="10" t="str">
        <x:v>PARSED</x:v>
      </x:c>
      <x:c r="J2735" s="10" t="str">
        <x:v>NO_SEMANTIC_VALIDATOR_DETERMINISTIC_PASS</x:v>
      </x:c>
      <x:c r="K2735" s="10" t="str">
        <x:v>77e1347a78bfafc08f4d3ef6f3797a08660c0cbc5ef7eb4bd8e835eb52fc5096</x:v>
      </x:c>
      <x:c r="L2735" s="10" t="str">
        <x:v>historical_three</x:v>
      </x:c>
      <x:c r="M2735" s="10" t="n">
        <x:v>1</x:v>
      </x:c>
      <x:c r="N2735" s="10" t="n">
        <x:v>0</x:v>
      </x:c>
      <x:c r="O2735" s="10" t="n">
        <x:v>0</x:v>
      </x:c>
      <x:c r="P2735" s="9" t="str">
        <x:f>'CaseReview'!U549</x:f>
        <x:v>FAIL</x:v>
      </x:c>
      <x:c r="Q2735" s="9" t="n">
        <x:f>IF(AND(T2735=1,G2735=P2735),1,0)</x:f>
        <x:v>1</x:v>
      </x:c>
      <x:c r="R2735" s="9" t="n">
        <x:f>IF(AND(T2735=1,G2735="PASS",P2735="FAIL"),1,0)</x:f>
        <x:v>0</x:v>
      </x:c>
      <x:c r="S2735" s="9" t="n">
        <x:f>IF(AND(T2735=1,G2735="FAIL",P2735="PASS"),1,0)</x:f>
        <x:v>0</x:v>
      </x:c>
      <x:c r="T2735" s="9" t="n">
        <x:v>1</x:v>
      </x:c>
      <x:c r="U2735" s="9" t="n">
        <x:v>7</x:v>
      </x:c>
      <x:c r="V2735" s="9" t="str">
        <x:v>MVP/SHACL_GENERATION_PIPELINE/experiments/LUNA_NO_SEMANTIC_VALIDATOR/RUN_01/runs/RUN-IMO-008-20260901T101305483678Z/artifacts/attempt_01/candidate_shape.ttl</x:v>
      </x:c>
    </x:row>
    <x:row r="2736" ht="22" customHeight="1">
      <x:c r="A2736" s="10" t="str">
        <x:v>NO_SEMANTIC</x:v>
      </x:c>
      <x:c r="B2736" s="10" t="str">
        <x:v>IMO-008</x:v>
      </x:c>
      <x:c r="C2736" s="10" t="str">
        <x:v>IMO-008-F03</x:v>
      </x:c>
      <x:c r="D2736" s="10" t="str">
        <x:v>RUN_01</x:v>
      </x:c>
      <x:c r="E2736" s="10" t="str">
        <x:v>ORIGINAL_LEDGER</x:v>
      </x:c>
      <x:c r="F2736" s="10" t="str">
        <x:v>FAIL</x:v>
      </x:c>
      <x:c r="G2736" s="10" t="str">
        <x:v>FAIL</x:v>
      </x:c>
      <x:c r="H2736" s="10" t="str">
        <x:v>EXECUTED</x:v>
      </x:c>
      <x:c r="I2736" s="10" t="str">
        <x:v>PARSED</x:v>
      </x:c>
      <x:c r="J2736" s="10" t="str">
        <x:v>NO_SEMANTIC_VALIDATOR_DETERMINISTIC_PASS</x:v>
      </x:c>
      <x:c r="K2736" s="10" t="str">
        <x:v>77e1347a78bfafc08f4d3ef6f3797a08660c0cbc5ef7eb4bd8e835eb52fc5096</x:v>
      </x:c>
      <x:c r="L2736" s="10" t="str">
        <x:v>historical_three</x:v>
      </x:c>
      <x:c r="M2736" s="10" t="n">
        <x:v>1</x:v>
      </x:c>
      <x:c r="N2736" s="10" t="n">
        <x:v>0</x:v>
      </x:c>
      <x:c r="O2736" s="10" t="n">
        <x:v>0</x:v>
      </x:c>
      <x:c r="P2736" s="9" t="str">
        <x:f>'CaseReview'!U550</x:f>
        <x:v>FAIL</x:v>
      </x:c>
      <x:c r="Q2736" s="9" t="n">
        <x:f>IF(AND(T2736=1,G2736=P2736),1,0)</x:f>
        <x:v>1</x:v>
      </x:c>
      <x:c r="R2736" s="9" t="n">
        <x:f>IF(AND(T2736=1,G2736="PASS",P2736="FAIL"),1,0)</x:f>
        <x:v>0</x:v>
      </x:c>
      <x:c r="S2736" s="9" t="n">
        <x:f>IF(AND(T2736=1,G2736="FAIL",P2736="PASS"),1,0)</x:f>
        <x:v>0</x:v>
      </x:c>
      <x:c r="T2736" s="9" t="n">
        <x:v>1</x:v>
      </x:c>
      <x:c r="U2736" s="9" t="n">
        <x:v>7</x:v>
      </x:c>
      <x:c r="V2736" s="9" t="str">
        <x:v>MVP/SHACL_GENERATION_PIPELINE/experiments/LUNA_NO_SEMANTIC_VALIDATOR/RUN_01/runs/RUN-IMO-008-20260901T101305483678Z/artifacts/attempt_01/candidate_shape.ttl</x:v>
      </x:c>
    </x:row>
    <x:row r="2737" ht="22" customHeight="1">
      <x:c r="A2737" s="10" t="str">
        <x:v>NO_SEMANTIC</x:v>
      </x:c>
      <x:c r="B2737" s="10" t="str">
        <x:v>IMO-008</x:v>
      </x:c>
      <x:c r="C2737" s="10" t="str">
        <x:v>IMO-008-P01</x:v>
      </x:c>
      <x:c r="D2737" s="10" t="str">
        <x:v>RUN_01</x:v>
      </x:c>
      <x:c r="E2737" s="10" t="str">
        <x:v>ORIGINAL_LEDGER</x:v>
      </x:c>
      <x:c r="F2737" s="10" t="str">
        <x:v>PASS</x:v>
      </x:c>
      <x:c r="G2737" s="10" t="str">
        <x:v>PASS</x:v>
      </x:c>
      <x:c r="H2737" s="10" t="str">
        <x:v>EXECUTED</x:v>
      </x:c>
      <x:c r="I2737" s="10" t="str">
        <x:v>PARSED</x:v>
      </x:c>
      <x:c r="J2737" s="10" t="str">
        <x:v>NO_SEMANTIC_VALIDATOR_DETERMINISTIC_PASS</x:v>
      </x:c>
      <x:c r="K2737" s="10" t="str">
        <x:v>77e1347a78bfafc08f4d3ef6f3797a08660c0cbc5ef7eb4bd8e835eb52fc5096</x:v>
      </x:c>
      <x:c r="L2737" s="10" t="str">
        <x:v>historical_three</x:v>
      </x:c>
      <x:c r="M2737" s="10" t="n">
        <x:v>1</x:v>
      </x:c>
      <x:c r="N2737" s="10" t="n">
        <x:v>0</x:v>
      </x:c>
      <x:c r="O2737" s="10" t="n">
        <x:v>0</x:v>
      </x:c>
      <x:c r="P2737" s="9" t="str">
        <x:f>'CaseReview'!U551</x:f>
        <x:v>PASS</x:v>
      </x:c>
      <x:c r="Q2737" s="9" t="n">
        <x:f>IF(AND(T2737=1,G2737=P2737),1,0)</x:f>
        <x:v>1</x:v>
      </x:c>
      <x:c r="R2737" s="9" t="n">
        <x:f>IF(AND(T2737=1,G2737="PASS",P2737="FAIL"),1,0)</x:f>
        <x:v>0</x:v>
      </x:c>
      <x:c r="S2737" s="9" t="n">
        <x:f>IF(AND(T2737=1,G2737="FAIL",P2737="PASS"),1,0)</x:f>
        <x:v>0</x:v>
      </x:c>
      <x:c r="T2737" s="9" t="n">
        <x:v>1</x:v>
      </x:c>
      <x:c r="U2737" s="9" t="n">
        <x:v>7</x:v>
      </x:c>
      <x:c r="V2737" s="9" t="str">
        <x:v>MVP/SHACL_GENERATION_PIPELINE/experiments/LUNA_NO_SEMANTIC_VALIDATOR/RUN_01/runs/RUN-IMO-008-20260901T101305483678Z/artifacts/attempt_01/candidate_shape.ttl</x:v>
      </x:c>
    </x:row>
    <x:row r="2738" ht="22" customHeight="1">
      <x:c r="A2738" s="10" t="str">
        <x:v>NO_SEMANTIC</x:v>
      </x:c>
      <x:c r="B2738" s="10" t="str">
        <x:v>IMO-008</x:v>
      </x:c>
      <x:c r="C2738" s="10" t="str">
        <x:v>IMO-008-P02</x:v>
      </x:c>
      <x:c r="D2738" s="10" t="str">
        <x:v>RUN_01</x:v>
      </x:c>
      <x:c r="E2738" s="10" t="str">
        <x:v>ORIGINAL_LEDGER</x:v>
      </x:c>
      <x:c r="F2738" s="10" t="str">
        <x:v>PASS</x:v>
      </x:c>
      <x:c r="G2738" s="10" t="str">
        <x:v>PASS</x:v>
      </x:c>
      <x:c r="H2738" s="10" t="str">
        <x:v>EXECUTED</x:v>
      </x:c>
      <x:c r="I2738" s="10" t="str">
        <x:v>PARSED</x:v>
      </x:c>
      <x:c r="J2738" s="10" t="str">
        <x:v>NO_SEMANTIC_VALIDATOR_DETERMINISTIC_PASS</x:v>
      </x:c>
      <x:c r="K2738" s="10" t="str">
        <x:v>77e1347a78bfafc08f4d3ef6f3797a08660c0cbc5ef7eb4bd8e835eb52fc5096</x:v>
      </x:c>
      <x:c r="L2738" s="10" t="str">
        <x:v>historical_three</x:v>
      </x:c>
      <x:c r="M2738" s="10" t="n">
        <x:v>1</x:v>
      </x:c>
      <x:c r="N2738" s="10" t="n">
        <x:v>0</x:v>
      </x:c>
      <x:c r="O2738" s="10" t="n">
        <x:v>0</x:v>
      </x:c>
      <x:c r="P2738" s="9" t="str">
        <x:f>'CaseReview'!U552</x:f>
        <x:v>PASS</x:v>
      </x:c>
      <x:c r="Q2738" s="9" t="n">
        <x:f>IF(AND(T2738=1,G2738=P2738),1,0)</x:f>
        <x:v>1</x:v>
      </x:c>
      <x:c r="R2738" s="9" t="n">
        <x:f>IF(AND(T2738=1,G2738="PASS",P2738="FAIL"),1,0)</x:f>
        <x:v>0</x:v>
      </x:c>
      <x:c r="S2738" s="9" t="n">
        <x:f>IF(AND(T2738=1,G2738="FAIL",P2738="PASS"),1,0)</x:f>
        <x:v>0</x:v>
      </x:c>
      <x:c r="T2738" s="9" t="n">
        <x:v>1</x:v>
      </x:c>
      <x:c r="U2738" s="9" t="n">
        <x:v>7</x:v>
      </x:c>
      <x:c r="V2738" s="9" t="str">
        <x:v>MVP/SHACL_GENERATION_PIPELINE/experiments/LUNA_NO_SEMANTIC_VALIDATOR/RUN_01/runs/RUN-IMO-008-20260901T101305483678Z/artifacts/attempt_01/candidate_shape.ttl</x:v>
      </x:c>
    </x:row>
    <x:row r="2739" ht="22" customHeight="1">
      <x:c r="A2739" s="10" t="str">
        <x:v>NO_SEMANTIC</x:v>
      </x:c>
      <x:c r="B2739" s="10" t="str">
        <x:v>IMO-008</x:v>
      </x:c>
      <x:c r="C2739" s="10" t="str">
        <x:v>IMO-008-P03</x:v>
      </x:c>
      <x:c r="D2739" s="10" t="str">
        <x:v>RUN_01</x:v>
      </x:c>
      <x:c r="E2739" s="10" t="str">
        <x:v>ORIGINAL_LEDGER</x:v>
      </x:c>
      <x:c r="F2739" s="10" t="str">
        <x:v>PASS</x:v>
      </x:c>
      <x:c r="G2739" s="10" t="str">
        <x:v>PASS</x:v>
      </x:c>
      <x:c r="H2739" s="10" t="str">
        <x:v>EXECUTED</x:v>
      </x:c>
      <x:c r="I2739" s="10" t="str">
        <x:v>PARSED</x:v>
      </x:c>
      <x:c r="J2739" s="10" t="str">
        <x:v>NO_SEMANTIC_VALIDATOR_DETERMINISTIC_PASS</x:v>
      </x:c>
      <x:c r="K2739" s="10" t="str">
        <x:v>77e1347a78bfafc08f4d3ef6f3797a08660c0cbc5ef7eb4bd8e835eb52fc5096</x:v>
      </x:c>
      <x:c r="L2739" s="10" t="str">
        <x:v>historical_three</x:v>
      </x:c>
      <x:c r="M2739" s="10" t="n">
        <x:v>1</x:v>
      </x:c>
      <x:c r="N2739" s="10" t="n">
        <x:v>0</x:v>
      </x:c>
      <x:c r="O2739" s="10" t="n">
        <x:v>0</x:v>
      </x:c>
      <x:c r="P2739" s="9" t="str">
        <x:f>'CaseReview'!U553</x:f>
        <x:v>PASS</x:v>
      </x:c>
      <x:c r="Q2739" s="9" t="n">
        <x:f>IF(AND(T2739=1,G2739=P2739),1,0)</x:f>
        <x:v>1</x:v>
      </x:c>
      <x:c r="R2739" s="9" t="n">
        <x:f>IF(AND(T2739=1,G2739="PASS",P2739="FAIL"),1,0)</x:f>
        <x:v>0</x:v>
      </x:c>
      <x:c r="S2739" s="9" t="n">
        <x:f>IF(AND(T2739=1,G2739="FAIL",P2739="PASS"),1,0)</x:f>
        <x:v>0</x:v>
      </x:c>
      <x:c r="T2739" s="9" t="n">
        <x:v>1</x:v>
      </x:c>
      <x:c r="U2739" s="9" t="n">
        <x:v>7</x:v>
      </x:c>
      <x:c r="V2739" s="9" t="str">
        <x:v>MVP/SHACL_GENERATION_PIPELINE/experiments/LUNA_NO_SEMANTIC_VALIDATOR/RUN_01/runs/RUN-IMO-008-20260901T101305483678Z/artifacts/attempt_01/candidate_shape.ttl</x:v>
      </x:c>
    </x:row>
    <x:row r="2740" ht="22" customHeight="1">
      <x:c r="A2740" s="10" t="str">
        <x:v>NO_SEMANTIC</x:v>
      </x:c>
      <x:c r="B2740" s="10" t="str">
        <x:v>IMO-008</x:v>
      </x:c>
      <x:c r="C2740" s="10" t="str">
        <x:v>IMO-008-P04</x:v>
      </x:c>
      <x:c r="D2740" s="10" t="str">
        <x:v>RUN_01</x:v>
      </x:c>
      <x:c r="E2740" s="10" t="str">
        <x:v>ORIGINAL_LEDGER</x:v>
      </x:c>
      <x:c r="F2740" s="10" t="str">
        <x:v>PASS</x:v>
      </x:c>
      <x:c r="G2740" s="10" t="str">
        <x:v>PASS</x:v>
      </x:c>
      <x:c r="H2740" s="10" t="str">
        <x:v>EXECUTED</x:v>
      </x:c>
      <x:c r="I2740" s="10" t="str">
        <x:v>PARSED</x:v>
      </x:c>
      <x:c r="J2740" s="10" t="str">
        <x:v>NO_SEMANTIC_VALIDATOR_DETERMINISTIC_PASS</x:v>
      </x:c>
      <x:c r="K2740" s="10" t="str">
        <x:v>77e1347a78bfafc08f4d3ef6f3797a08660c0cbc5ef7eb4bd8e835eb52fc5096</x:v>
      </x:c>
      <x:c r="L2740" s="10" t="str">
        <x:v>historical_three</x:v>
      </x:c>
      <x:c r="M2740" s="10" t="n">
        <x:v>1</x:v>
      </x:c>
      <x:c r="N2740" s="10" t="n">
        <x:v>0</x:v>
      </x:c>
      <x:c r="O2740" s="10" t="n">
        <x:v>0</x:v>
      </x:c>
      <x:c r="P2740" s="9" t="str">
        <x:f>'CaseReview'!U554</x:f>
        <x:v>PASS</x:v>
      </x:c>
      <x:c r="Q2740" s="9" t="n">
        <x:f>IF(AND(T2740=1,G2740=P2740),1,0)</x:f>
        <x:v>1</x:v>
      </x:c>
      <x:c r="R2740" s="9" t="n">
        <x:f>IF(AND(T2740=1,G2740="PASS",P2740="FAIL"),1,0)</x:f>
        <x:v>0</x:v>
      </x:c>
      <x:c r="S2740" s="9" t="n">
        <x:f>IF(AND(T2740=1,G2740="FAIL",P2740="PASS"),1,0)</x:f>
        <x:v>0</x:v>
      </x:c>
      <x:c r="T2740" s="9" t="n">
        <x:v>1</x:v>
      </x:c>
      <x:c r="U2740" s="9" t="n">
        <x:v>7</x:v>
      </x:c>
      <x:c r="V2740" s="9" t="str">
        <x:v>MVP/SHACL_GENERATION_PIPELINE/experiments/LUNA_NO_SEMANTIC_VALIDATOR/RUN_01/runs/RUN-IMO-008-20260901T101305483678Z/artifacts/attempt_01/candidate_shape.ttl</x:v>
      </x:c>
    </x:row>
    <x:row r="2741" ht="22" customHeight="1">
      <x:c r="A2741" s="10" t="str">
        <x:v>NO_SEMANTIC</x:v>
      </x:c>
      <x:c r="B2741" s="10" t="str">
        <x:v>IMO-009</x:v>
      </x:c>
      <x:c r="C2741" s="10" t="str">
        <x:v>IMO-009-F01</x:v>
      </x:c>
      <x:c r="D2741" s="10" t="str">
        <x:v>RUN_01</x:v>
      </x:c>
      <x:c r="E2741" s="10" t="str">
        <x:v>ORIGINAL_LEDGER</x:v>
      </x:c>
      <x:c r="F2741" s="10" t="str">
        <x:v>FAIL</x:v>
      </x:c>
      <x:c r="G2741" s="10" t="str">
        <x:v>FAIL</x:v>
      </x:c>
      <x:c r="H2741" s="10" t="str">
        <x:v>EXECUTED</x:v>
      </x:c>
      <x:c r="I2741" s="10" t="str">
        <x:v>PARSED</x:v>
      </x:c>
      <x:c r="J2741" s="10" t="str">
        <x:v>NO_SEMANTIC_VALIDATOR_DETERMINISTIC_PASS</x:v>
      </x:c>
      <x:c r="K2741" s="10" t="str">
        <x:v>17644d982c2a10369c4c074ef8c724a1cc2971e89d425b5d91c615b84c61e7f2</x:v>
      </x:c>
      <x:c r="L2741" s="10" t="str">
        <x:v>historical_three</x:v>
      </x:c>
      <x:c r="M2741" s="10" t="n">
        <x:v>1</x:v>
      </x:c>
      <x:c r="N2741" s="10" t="n">
        <x:v>0</x:v>
      </x:c>
      <x:c r="O2741" s="10" t="n">
        <x:v>0</x:v>
      </x:c>
      <x:c r="P2741" s="9" t="str">
        <x:f>'CaseReview'!U555</x:f>
        <x:v>FAIL</x:v>
      </x:c>
      <x:c r="Q2741" s="9" t="n">
        <x:f>IF(AND(T2741=1,G2741=P2741),1,0)</x:f>
        <x:v>1</x:v>
      </x:c>
      <x:c r="R2741" s="9" t="n">
        <x:f>IF(AND(T2741=1,G2741="PASS",P2741="FAIL"),1,0)</x:f>
        <x:v>0</x:v>
      </x:c>
      <x:c r="S2741" s="9" t="n">
        <x:f>IF(AND(T2741=1,G2741="FAIL",P2741="PASS"),1,0)</x:f>
        <x:v>0</x:v>
      </x:c>
      <x:c r="T2741" s="9" t="n">
        <x:v>1</x:v>
      </x:c>
      <x:c r="U2741" s="9" t="n">
        <x:v>7</x:v>
      </x:c>
      <x:c r="V2741" s="9" t="str">
        <x:v>MVP/SHACL_GENERATION_PIPELINE/experiments/LUNA_NO_SEMANTIC_VALIDATOR/RUN_01/runs/RUN-IMO-009-20260901T101331913862Z/artifacts/attempt_01/candidate_shape.ttl</x:v>
      </x:c>
    </x:row>
    <x:row r="2742" ht="22" customHeight="1">
      <x:c r="A2742" s="10" t="str">
        <x:v>NO_SEMANTIC</x:v>
      </x:c>
      <x:c r="B2742" s="10" t="str">
        <x:v>IMO-009</x:v>
      </x:c>
      <x:c r="C2742" s="10" t="str">
        <x:v>IMO-009-F02</x:v>
      </x:c>
      <x:c r="D2742" s="10" t="str">
        <x:v>RUN_01</x:v>
      </x:c>
      <x:c r="E2742" s="10" t="str">
        <x:v>ORIGINAL_LEDGER</x:v>
      </x:c>
      <x:c r="F2742" s="10" t="str">
        <x:v>FAIL</x:v>
      </x:c>
      <x:c r="G2742" s="10" t="str">
        <x:v>FAIL</x:v>
      </x:c>
      <x:c r="H2742" s="10" t="str">
        <x:v>EXECUTED</x:v>
      </x:c>
      <x:c r="I2742" s="10" t="str">
        <x:v>PARSED</x:v>
      </x:c>
      <x:c r="J2742" s="10" t="str">
        <x:v>NO_SEMANTIC_VALIDATOR_DETERMINISTIC_PASS</x:v>
      </x:c>
      <x:c r="K2742" s="10" t="str">
        <x:v>17644d982c2a10369c4c074ef8c724a1cc2971e89d425b5d91c615b84c61e7f2</x:v>
      </x:c>
      <x:c r="L2742" s="10" t="str">
        <x:v>historical_three</x:v>
      </x:c>
      <x:c r="M2742" s="10" t="n">
        <x:v>1</x:v>
      </x:c>
      <x:c r="N2742" s="10" t="n">
        <x:v>0</x:v>
      </x:c>
      <x:c r="O2742" s="10" t="n">
        <x:v>0</x:v>
      </x:c>
      <x:c r="P2742" s="9" t="str">
        <x:f>'CaseReview'!U556</x:f>
        <x:v>FAIL</x:v>
      </x:c>
      <x:c r="Q2742" s="9" t="n">
        <x:f>IF(AND(T2742=1,G2742=P2742),1,0)</x:f>
        <x:v>1</x:v>
      </x:c>
      <x:c r="R2742" s="9" t="n">
        <x:f>IF(AND(T2742=1,G2742="PASS",P2742="FAIL"),1,0)</x:f>
        <x:v>0</x:v>
      </x:c>
      <x:c r="S2742" s="9" t="n">
        <x:f>IF(AND(T2742=1,G2742="FAIL",P2742="PASS"),1,0)</x:f>
        <x:v>0</x:v>
      </x:c>
      <x:c r="T2742" s="9" t="n">
        <x:v>1</x:v>
      </x:c>
      <x:c r="U2742" s="9" t="n">
        <x:v>7</x:v>
      </x:c>
      <x:c r="V2742" s="9" t="str">
        <x:v>MVP/SHACL_GENERATION_PIPELINE/experiments/LUNA_NO_SEMANTIC_VALIDATOR/RUN_01/runs/RUN-IMO-009-20260901T101331913862Z/artifacts/attempt_01/candidate_shape.ttl</x:v>
      </x:c>
    </x:row>
    <x:row r="2743" ht="22" customHeight="1">
      <x:c r="A2743" s="10" t="str">
        <x:v>NO_SEMANTIC</x:v>
      </x:c>
      <x:c r="B2743" s="10" t="str">
        <x:v>IMO-009</x:v>
      </x:c>
      <x:c r="C2743" s="10" t="str">
        <x:v>IMO-009-F03</x:v>
      </x:c>
      <x:c r="D2743" s="10" t="str">
        <x:v>RUN_01</x:v>
      </x:c>
      <x:c r="E2743" s="10" t="str">
        <x:v>ORIGINAL_LEDGER</x:v>
      </x:c>
      <x:c r="F2743" s="10" t="str">
        <x:v>FAIL</x:v>
      </x:c>
      <x:c r="G2743" s="10" t="str">
        <x:v>FAIL</x:v>
      </x:c>
      <x:c r="H2743" s="10" t="str">
        <x:v>EXECUTED</x:v>
      </x:c>
      <x:c r="I2743" s="10" t="str">
        <x:v>PARSED</x:v>
      </x:c>
      <x:c r="J2743" s="10" t="str">
        <x:v>NO_SEMANTIC_VALIDATOR_DETERMINISTIC_PASS</x:v>
      </x:c>
      <x:c r="K2743" s="10" t="str">
        <x:v>17644d982c2a10369c4c074ef8c724a1cc2971e89d425b5d91c615b84c61e7f2</x:v>
      </x:c>
      <x:c r="L2743" s="10" t="str">
        <x:v>historical_three</x:v>
      </x:c>
      <x:c r="M2743" s="10" t="n">
        <x:v>1</x:v>
      </x:c>
      <x:c r="N2743" s="10" t="n">
        <x:v>0</x:v>
      </x:c>
      <x:c r="O2743" s="10" t="n">
        <x:v>0</x:v>
      </x:c>
      <x:c r="P2743" s="9" t="str">
        <x:f>'CaseReview'!U557</x:f>
        <x:v>FAIL</x:v>
      </x:c>
      <x:c r="Q2743" s="9" t="n">
        <x:f>IF(AND(T2743=1,G2743=P2743),1,0)</x:f>
        <x:v>1</x:v>
      </x:c>
      <x:c r="R2743" s="9" t="n">
        <x:f>IF(AND(T2743=1,G2743="PASS",P2743="FAIL"),1,0)</x:f>
        <x:v>0</x:v>
      </x:c>
      <x:c r="S2743" s="9" t="n">
        <x:f>IF(AND(T2743=1,G2743="FAIL",P2743="PASS"),1,0)</x:f>
        <x:v>0</x:v>
      </x:c>
      <x:c r="T2743" s="9" t="n">
        <x:v>1</x:v>
      </x:c>
      <x:c r="U2743" s="9" t="n">
        <x:v>7</x:v>
      </x:c>
      <x:c r="V2743" s="9" t="str">
        <x:v>MVP/SHACL_GENERATION_PIPELINE/experiments/LUNA_NO_SEMANTIC_VALIDATOR/RUN_01/runs/RUN-IMO-009-20260901T101331913862Z/artifacts/attempt_01/candidate_shape.ttl</x:v>
      </x:c>
    </x:row>
    <x:row r="2744" ht="22" customHeight="1">
      <x:c r="A2744" s="10" t="str">
        <x:v>NO_SEMANTIC</x:v>
      </x:c>
      <x:c r="B2744" s="10" t="str">
        <x:v>IMO-009</x:v>
      </x:c>
      <x:c r="C2744" s="10" t="str">
        <x:v>IMO-009-F04</x:v>
      </x:c>
      <x:c r="D2744" s="10" t="str">
        <x:v>RUN_01</x:v>
      </x:c>
      <x:c r="E2744" s="10" t="str">
        <x:v>ORIGINAL_LEDGER</x:v>
      </x:c>
      <x:c r="F2744" s="10" t="str">
        <x:v>FAIL</x:v>
      </x:c>
      <x:c r="G2744" s="10" t="str">
        <x:v>FAIL</x:v>
      </x:c>
      <x:c r="H2744" s="10" t="str">
        <x:v>EXECUTED</x:v>
      </x:c>
      <x:c r="I2744" s="10" t="str">
        <x:v>PARSED</x:v>
      </x:c>
      <x:c r="J2744" s="10" t="str">
        <x:v>NO_SEMANTIC_VALIDATOR_DETERMINISTIC_PASS</x:v>
      </x:c>
      <x:c r="K2744" s="10" t="str">
        <x:v>17644d982c2a10369c4c074ef8c724a1cc2971e89d425b5d91c615b84c61e7f2</x:v>
      </x:c>
      <x:c r="L2744" s="10" t="str">
        <x:v>historical_three</x:v>
      </x:c>
      <x:c r="M2744" s="10" t="n">
        <x:v>1</x:v>
      </x:c>
      <x:c r="N2744" s="10" t="n">
        <x:v>0</x:v>
      </x:c>
      <x:c r="O2744" s="10" t="n">
        <x:v>0</x:v>
      </x:c>
      <x:c r="P2744" s="9" t="str">
        <x:f>'CaseReview'!U558</x:f>
        <x:v>FAIL</x:v>
      </x:c>
      <x:c r="Q2744" s="9" t="n">
        <x:f>IF(AND(T2744=1,G2744=P2744),1,0)</x:f>
        <x:v>1</x:v>
      </x:c>
      <x:c r="R2744" s="9" t="n">
        <x:f>IF(AND(T2744=1,G2744="PASS",P2744="FAIL"),1,0)</x:f>
        <x:v>0</x:v>
      </x:c>
      <x:c r="S2744" s="9" t="n">
        <x:f>IF(AND(T2744=1,G2744="FAIL",P2744="PASS"),1,0)</x:f>
        <x:v>0</x:v>
      </x:c>
      <x:c r="T2744" s="9" t="n">
        <x:v>1</x:v>
      </x:c>
      <x:c r="U2744" s="9" t="n">
        <x:v>7</x:v>
      </x:c>
      <x:c r="V2744" s="9" t="str">
        <x:v>MVP/SHACL_GENERATION_PIPELINE/experiments/LUNA_NO_SEMANTIC_VALIDATOR/RUN_01/runs/RUN-IMO-009-20260901T101331913862Z/artifacts/attempt_01/candidate_shape.ttl</x:v>
      </x:c>
    </x:row>
    <x:row r="2745" ht="22" customHeight="1">
      <x:c r="A2745" s="10" t="str">
        <x:v>NO_SEMANTIC</x:v>
      </x:c>
      <x:c r="B2745" s="10" t="str">
        <x:v>IMO-009</x:v>
      </x:c>
      <x:c r="C2745" s="10" t="str">
        <x:v>IMO-009-P01</x:v>
      </x:c>
      <x:c r="D2745" s="10" t="str">
        <x:v>RUN_01</x:v>
      </x:c>
      <x:c r="E2745" s="10" t="str">
        <x:v>ORIGINAL_LEDGER</x:v>
      </x:c>
      <x:c r="F2745" s="10" t="str">
        <x:v>PASS</x:v>
      </x:c>
      <x:c r="G2745" s="10" t="str">
        <x:v>PASS</x:v>
      </x:c>
      <x:c r="H2745" s="10" t="str">
        <x:v>EXECUTED</x:v>
      </x:c>
      <x:c r="I2745" s="10" t="str">
        <x:v>PARSED</x:v>
      </x:c>
      <x:c r="J2745" s="10" t="str">
        <x:v>NO_SEMANTIC_VALIDATOR_DETERMINISTIC_PASS</x:v>
      </x:c>
      <x:c r="K2745" s="10" t="str">
        <x:v>17644d982c2a10369c4c074ef8c724a1cc2971e89d425b5d91c615b84c61e7f2</x:v>
      </x:c>
      <x:c r="L2745" s="10" t="str">
        <x:v>historical_three</x:v>
      </x:c>
      <x:c r="M2745" s="10" t="n">
        <x:v>1</x:v>
      </x:c>
      <x:c r="N2745" s="10" t="n">
        <x:v>0</x:v>
      </x:c>
      <x:c r="O2745" s="10" t="n">
        <x:v>0</x:v>
      </x:c>
      <x:c r="P2745" s="9" t="str">
        <x:f>'CaseReview'!U559</x:f>
        <x:v>PASS</x:v>
      </x:c>
      <x:c r="Q2745" s="9" t="n">
        <x:f>IF(AND(T2745=1,G2745=P2745),1,0)</x:f>
        <x:v>1</x:v>
      </x:c>
      <x:c r="R2745" s="9" t="n">
        <x:f>IF(AND(T2745=1,G2745="PASS",P2745="FAIL"),1,0)</x:f>
        <x:v>0</x:v>
      </x:c>
      <x:c r="S2745" s="9" t="n">
        <x:f>IF(AND(T2745=1,G2745="FAIL",P2745="PASS"),1,0)</x:f>
        <x:v>0</x:v>
      </x:c>
      <x:c r="T2745" s="9" t="n">
        <x:v>1</x:v>
      </x:c>
      <x:c r="U2745" s="9" t="n">
        <x:v>7</x:v>
      </x:c>
      <x:c r="V2745" s="9" t="str">
        <x:v>MVP/SHACL_GENERATION_PIPELINE/experiments/LUNA_NO_SEMANTIC_VALIDATOR/RUN_01/runs/RUN-IMO-009-20260901T101331913862Z/artifacts/attempt_01/candidate_shape.ttl</x:v>
      </x:c>
    </x:row>
    <x:row r="2746" ht="22" customHeight="1">
      <x:c r="A2746" s="10" t="str">
        <x:v>NO_SEMANTIC</x:v>
      </x:c>
      <x:c r="B2746" s="10" t="str">
        <x:v>IMO-009</x:v>
      </x:c>
      <x:c r="C2746" s="10" t="str">
        <x:v>IMO-009-P02</x:v>
      </x:c>
      <x:c r="D2746" s="10" t="str">
        <x:v>RUN_01</x:v>
      </x:c>
      <x:c r="E2746" s="10" t="str">
        <x:v>ORIGINAL_LEDGER</x:v>
      </x:c>
      <x:c r="F2746" s="10" t="str">
        <x:v>PASS</x:v>
      </x:c>
      <x:c r="G2746" s="10" t="str">
        <x:v>PASS</x:v>
      </x:c>
      <x:c r="H2746" s="10" t="str">
        <x:v>EXECUTED</x:v>
      </x:c>
      <x:c r="I2746" s="10" t="str">
        <x:v>PARSED</x:v>
      </x:c>
      <x:c r="J2746" s="10" t="str">
        <x:v>NO_SEMANTIC_VALIDATOR_DETERMINISTIC_PASS</x:v>
      </x:c>
      <x:c r="K2746" s="10" t="str">
        <x:v>17644d982c2a10369c4c074ef8c724a1cc2971e89d425b5d91c615b84c61e7f2</x:v>
      </x:c>
      <x:c r="L2746" s="10" t="str">
        <x:v>historical_three</x:v>
      </x:c>
      <x:c r="M2746" s="10" t="n">
        <x:v>1</x:v>
      </x:c>
      <x:c r="N2746" s="10" t="n">
        <x:v>0</x:v>
      </x:c>
      <x:c r="O2746" s="10" t="n">
        <x:v>0</x:v>
      </x:c>
      <x:c r="P2746" s="9" t="str">
        <x:f>'CaseReview'!U560</x:f>
        <x:v>PASS</x:v>
      </x:c>
      <x:c r="Q2746" s="9" t="n">
        <x:f>IF(AND(T2746=1,G2746=P2746),1,0)</x:f>
        <x:v>1</x:v>
      </x:c>
      <x:c r="R2746" s="9" t="n">
        <x:f>IF(AND(T2746=1,G2746="PASS",P2746="FAIL"),1,0)</x:f>
        <x:v>0</x:v>
      </x:c>
      <x:c r="S2746" s="9" t="n">
        <x:f>IF(AND(T2746=1,G2746="FAIL",P2746="PASS"),1,0)</x:f>
        <x:v>0</x:v>
      </x:c>
      <x:c r="T2746" s="9" t="n">
        <x:v>1</x:v>
      </x:c>
      <x:c r="U2746" s="9" t="n">
        <x:v>7</x:v>
      </x:c>
      <x:c r="V2746" s="9" t="str">
        <x:v>MVP/SHACL_GENERATION_PIPELINE/experiments/LUNA_NO_SEMANTIC_VALIDATOR/RUN_01/runs/RUN-IMO-009-20260901T101331913862Z/artifacts/attempt_01/candidate_shape.ttl</x:v>
      </x:c>
    </x:row>
    <x:row r="2747" ht="22" customHeight="1">
      <x:c r="A2747" s="10" t="str">
        <x:v>NO_SEMANTIC</x:v>
      </x:c>
      <x:c r="B2747" s="10" t="str">
        <x:v>IMO-009</x:v>
      </x:c>
      <x:c r="C2747" s="10" t="str">
        <x:v>IMO-009-P03</x:v>
      </x:c>
      <x:c r="D2747" s="10" t="str">
        <x:v>RUN_01</x:v>
      </x:c>
      <x:c r="E2747" s="10" t="str">
        <x:v>ORIGINAL_LEDGER</x:v>
      </x:c>
      <x:c r="F2747" s="10" t="str">
        <x:v>PASS</x:v>
      </x:c>
      <x:c r="G2747" s="10" t="str">
        <x:v>PASS</x:v>
      </x:c>
      <x:c r="H2747" s="10" t="str">
        <x:v>EXECUTED</x:v>
      </x:c>
      <x:c r="I2747" s="10" t="str">
        <x:v>PARSED</x:v>
      </x:c>
      <x:c r="J2747" s="10" t="str">
        <x:v>NO_SEMANTIC_VALIDATOR_DETERMINISTIC_PASS</x:v>
      </x:c>
      <x:c r="K2747" s="10" t="str">
        <x:v>17644d982c2a10369c4c074ef8c724a1cc2971e89d425b5d91c615b84c61e7f2</x:v>
      </x:c>
      <x:c r="L2747" s="10" t="str">
        <x:v>historical_three</x:v>
      </x:c>
      <x:c r="M2747" s="10" t="n">
        <x:v>1</x:v>
      </x:c>
      <x:c r="N2747" s="10" t="n">
        <x:v>0</x:v>
      </x:c>
      <x:c r="O2747" s="10" t="n">
        <x:v>0</x:v>
      </x:c>
      <x:c r="P2747" s="9" t="str">
        <x:f>'CaseReview'!U561</x:f>
        <x:v>PASS</x:v>
      </x:c>
      <x:c r="Q2747" s="9" t="n">
        <x:f>IF(AND(T2747=1,G2747=P2747),1,0)</x:f>
        <x:v>1</x:v>
      </x:c>
      <x:c r="R2747" s="9" t="n">
        <x:f>IF(AND(T2747=1,G2747="PASS",P2747="FAIL"),1,0)</x:f>
        <x:v>0</x:v>
      </x:c>
      <x:c r="S2747" s="9" t="n">
        <x:f>IF(AND(T2747=1,G2747="FAIL",P2747="PASS"),1,0)</x:f>
        <x:v>0</x:v>
      </x:c>
      <x:c r="T2747" s="9" t="n">
        <x:v>1</x:v>
      </x:c>
      <x:c r="U2747" s="9" t="n">
        <x:v>7</x:v>
      </x:c>
      <x:c r="V2747" s="9" t="str">
        <x:v>MVP/SHACL_GENERATION_PIPELINE/experiments/LUNA_NO_SEMANTIC_VALIDATOR/RUN_01/runs/RUN-IMO-009-20260901T101331913862Z/artifacts/attempt_01/candidate_shape.ttl</x:v>
      </x:c>
    </x:row>
    <x:row r="2748" ht="22" customHeight="1">
      <x:c r="A2748" s="10" t="str">
        <x:v>NO_SEMANTIC</x:v>
      </x:c>
      <x:c r="B2748" s="10" t="str">
        <x:v>IMO-010</x:v>
      </x:c>
      <x:c r="C2748" s="10" t="str">
        <x:v>IMO-010-F01</x:v>
      </x:c>
      <x:c r="D2748" s="10" t="str">
        <x:v>RUN_01</x:v>
      </x:c>
      <x:c r="E2748" s="10" t="str">
        <x:v>ORIGINAL_LEDGER</x:v>
      </x:c>
      <x:c r="F2748" s="10" t="str">
        <x:v>FAIL</x:v>
      </x:c>
      <x:c r="G2748" s="10" t="str">
        <x:v>FAIL</x:v>
      </x:c>
      <x:c r="H2748" s="10" t="str">
        <x:v>EXECUTED</x:v>
      </x:c>
      <x:c r="I2748" s="10" t="str">
        <x:v>PARSED</x:v>
      </x:c>
      <x:c r="J2748" s="10" t="str">
        <x:v>NO_SEMANTIC_VALIDATOR_DETERMINISTIC_PASS</x:v>
      </x:c>
      <x:c r="K2748" s="10" t="str">
        <x:v>ebedc1c2067d3925867f17d1451ce0e4360fc2a6669f6c7e177428f44be74f4f</x:v>
      </x:c>
      <x:c r="L2748" s="10" t="str">
        <x:v>historical_three</x:v>
      </x:c>
      <x:c r="M2748" s="10" t="n">
        <x:v>1</x:v>
      </x:c>
      <x:c r="N2748" s="10" t="n">
        <x:v>0</x:v>
      </x:c>
      <x:c r="O2748" s="10" t="n">
        <x:v>0</x:v>
      </x:c>
      <x:c r="P2748" s="9" t="str">
        <x:f>'CaseReview'!U562</x:f>
        <x:v>FAIL</x:v>
      </x:c>
      <x:c r="Q2748" s="9" t="n">
        <x:f>IF(AND(T2748=1,G2748=P2748),1,0)</x:f>
        <x:v>1</x:v>
      </x:c>
      <x:c r="R2748" s="9" t="n">
        <x:f>IF(AND(T2748=1,G2748="PASS",P2748="FAIL"),1,0)</x:f>
        <x:v>0</x:v>
      </x:c>
      <x:c r="S2748" s="9" t="n">
        <x:f>IF(AND(T2748=1,G2748="FAIL",P2748="PASS"),1,0)</x:f>
        <x:v>0</x:v>
      </x:c>
      <x:c r="T2748" s="9" t="n">
        <x:v>1</x:v>
      </x:c>
      <x:c r="U2748" s="9" t="n">
        <x:v>4</x:v>
      </x:c>
      <x:c r="V2748" s="9" t="str">
        <x:v>MVP/SHACL_GENERATION_PIPELINE/experiments/LUNA_NO_SEMANTIC_VALIDATOR/RUN_01/runs/RUN-IMO-010-20260901T101357971841Z/artifacts/attempt_01/candidate_shape.ttl</x:v>
      </x:c>
    </x:row>
    <x:row r="2749" ht="22" customHeight="1">
      <x:c r="A2749" s="10" t="str">
        <x:v>NO_SEMANTIC</x:v>
      </x:c>
      <x:c r="B2749" s="10" t="str">
        <x:v>IMO-010</x:v>
      </x:c>
      <x:c r="C2749" s="10" t="str">
        <x:v>IMO-010-F02</x:v>
      </x:c>
      <x:c r="D2749" s="10" t="str">
        <x:v>RUN_01</x:v>
      </x:c>
      <x:c r="E2749" s="10" t="str">
        <x:v>ORIGINAL_LEDGER</x:v>
      </x:c>
      <x:c r="F2749" s="10" t="str">
        <x:v>FAIL</x:v>
      </x:c>
      <x:c r="G2749" s="10" t="str">
        <x:v>FAIL</x:v>
      </x:c>
      <x:c r="H2749" s="10" t="str">
        <x:v>EXECUTED</x:v>
      </x:c>
      <x:c r="I2749" s="10" t="str">
        <x:v>PARSED</x:v>
      </x:c>
      <x:c r="J2749" s="10" t="str">
        <x:v>NO_SEMANTIC_VALIDATOR_DETERMINISTIC_PASS</x:v>
      </x:c>
      <x:c r="K2749" s="10" t="str">
        <x:v>ebedc1c2067d3925867f17d1451ce0e4360fc2a6669f6c7e177428f44be74f4f</x:v>
      </x:c>
      <x:c r="L2749" s="10" t="str">
        <x:v>historical_three</x:v>
      </x:c>
      <x:c r="M2749" s="10" t="n">
        <x:v>1</x:v>
      </x:c>
      <x:c r="N2749" s="10" t="n">
        <x:v>0</x:v>
      </x:c>
      <x:c r="O2749" s="10" t="n">
        <x:v>0</x:v>
      </x:c>
      <x:c r="P2749" s="9" t="str">
        <x:f>'CaseReview'!U563</x:f>
        <x:v>FAIL</x:v>
      </x:c>
      <x:c r="Q2749" s="9" t="n">
        <x:f>IF(AND(T2749=1,G2749=P2749),1,0)</x:f>
        <x:v>1</x:v>
      </x:c>
      <x:c r="R2749" s="9" t="n">
        <x:f>IF(AND(T2749=1,G2749="PASS",P2749="FAIL"),1,0)</x:f>
        <x:v>0</x:v>
      </x:c>
      <x:c r="S2749" s="9" t="n">
        <x:f>IF(AND(T2749=1,G2749="FAIL",P2749="PASS"),1,0)</x:f>
        <x:v>0</x:v>
      </x:c>
      <x:c r="T2749" s="9" t="n">
        <x:v>1</x:v>
      </x:c>
      <x:c r="U2749" s="9" t="n">
        <x:v>4</x:v>
      </x:c>
      <x:c r="V2749" s="9" t="str">
        <x:v>MVP/SHACL_GENERATION_PIPELINE/experiments/LUNA_NO_SEMANTIC_VALIDATOR/RUN_01/runs/RUN-IMO-010-20260901T101357971841Z/artifacts/attempt_01/candidate_shape.ttl</x:v>
      </x:c>
    </x:row>
    <x:row r="2750" ht="22" customHeight="1">
      <x:c r="A2750" s="10" t="str">
        <x:v>NO_SEMANTIC</x:v>
      </x:c>
      <x:c r="B2750" s="10" t="str">
        <x:v>IMO-010</x:v>
      </x:c>
      <x:c r="C2750" s="10" t="str">
        <x:v>IMO-010-P01</x:v>
      </x:c>
      <x:c r="D2750" s="10" t="str">
        <x:v>RUN_01</x:v>
      </x:c>
      <x:c r="E2750" s="10" t="str">
        <x:v>ORIGINAL_LEDGER</x:v>
      </x:c>
      <x:c r="F2750" s="10" t="str">
        <x:v>PASS</x:v>
      </x:c>
      <x:c r="G2750" s="10" t="str">
        <x:v>PASS</x:v>
      </x:c>
      <x:c r="H2750" s="10" t="str">
        <x:v>EXECUTED</x:v>
      </x:c>
      <x:c r="I2750" s="10" t="str">
        <x:v>PARSED</x:v>
      </x:c>
      <x:c r="J2750" s="10" t="str">
        <x:v>NO_SEMANTIC_VALIDATOR_DETERMINISTIC_PASS</x:v>
      </x:c>
      <x:c r="K2750" s="10" t="str">
        <x:v>ebedc1c2067d3925867f17d1451ce0e4360fc2a6669f6c7e177428f44be74f4f</x:v>
      </x:c>
      <x:c r="L2750" s="10" t="str">
        <x:v>historical_three</x:v>
      </x:c>
      <x:c r="M2750" s="10" t="n">
        <x:v>1</x:v>
      </x:c>
      <x:c r="N2750" s="10" t="n">
        <x:v>0</x:v>
      </x:c>
      <x:c r="O2750" s="10" t="n">
        <x:v>0</x:v>
      </x:c>
      <x:c r="P2750" s="9" t="str">
        <x:f>'CaseReview'!U564</x:f>
        <x:v>PASS</x:v>
      </x:c>
      <x:c r="Q2750" s="9" t="n">
        <x:f>IF(AND(T2750=1,G2750=P2750),1,0)</x:f>
        <x:v>1</x:v>
      </x:c>
      <x:c r="R2750" s="9" t="n">
        <x:f>IF(AND(T2750=1,G2750="PASS",P2750="FAIL"),1,0)</x:f>
        <x:v>0</x:v>
      </x:c>
      <x:c r="S2750" s="9" t="n">
        <x:f>IF(AND(T2750=1,G2750="FAIL",P2750="PASS"),1,0)</x:f>
        <x:v>0</x:v>
      </x:c>
      <x:c r="T2750" s="9" t="n">
        <x:v>1</x:v>
      </x:c>
      <x:c r="U2750" s="9" t="n">
        <x:v>4</x:v>
      </x:c>
      <x:c r="V2750" s="9" t="str">
        <x:v>MVP/SHACL_GENERATION_PIPELINE/experiments/LUNA_NO_SEMANTIC_VALIDATOR/RUN_01/runs/RUN-IMO-010-20260901T101357971841Z/artifacts/attempt_01/candidate_shape.ttl</x:v>
      </x:c>
    </x:row>
    <x:row r="2751" ht="22" customHeight="1">
      <x:c r="A2751" s="10" t="str">
        <x:v>NO_SEMANTIC</x:v>
      </x:c>
      <x:c r="B2751" s="10" t="str">
        <x:v>IMO-010</x:v>
      </x:c>
      <x:c r="C2751" s="10" t="str">
        <x:v>IMO-010-P02</x:v>
      </x:c>
      <x:c r="D2751" s="10" t="str">
        <x:v>RUN_01</x:v>
      </x:c>
      <x:c r="E2751" s="10" t="str">
        <x:v>ORIGINAL_LEDGER</x:v>
      </x:c>
      <x:c r="F2751" s="10" t="str">
        <x:v>PASS</x:v>
      </x:c>
      <x:c r="G2751" s="10" t="str">
        <x:v>PASS</x:v>
      </x:c>
      <x:c r="H2751" s="10" t="str">
        <x:v>EXECUTED</x:v>
      </x:c>
      <x:c r="I2751" s="10" t="str">
        <x:v>PARSED</x:v>
      </x:c>
      <x:c r="J2751" s="10" t="str">
        <x:v>NO_SEMANTIC_VALIDATOR_DETERMINISTIC_PASS</x:v>
      </x:c>
      <x:c r="K2751" s="10" t="str">
        <x:v>ebedc1c2067d3925867f17d1451ce0e4360fc2a6669f6c7e177428f44be74f4f</x:v>
      </x:c>
      <x:c r="L2751" s="10" t="str">
        <x:v>historical_three</x:v>
      </x:c>
      <x:c r="M2751" s="10" t="n">
        <x:v>1</x:v>
      </x:c>
      <x:c r="N2751" s="10" t="n">
        <x:v>0</x:v>
      </x:c>
      <x:c r="O2751" s="10" t="n">
        <x:v>0</x:v>
      </x:c>
      <x:c r="P2751" s="9" t="str">
        <x:f>'CaseReview'!U565</x:f>
        <x:v>PASS</x:v>
      </x:c>
      <x:c r="Q2751" s="9" t="n">
        <x:f>IF(AND(T2751=1,G2751=P2751),1,0)</x:f>
        <x:v>1</x:v>
      </x:c>
      <x:c r="R2751" s="9" t="n">
        <x:f>IF(AND(T2751=1,G2751="PASS",P2751="FAIL"),1,0)</x:f>
        <x:v>0</x:v>
      </x:c>
      <x:c r="S2751" s="9" t="n">
        <x:f>IF(AND(T2751=1,G2751="FAIL",P2751="PASS"),1,0)</x:f>
        <x:v>0</x:v>
      </x:c>
      <x:c r="T2751" s="9" t="n">
        <x:v>1</x:v>
      </x:c>
      <x:c r="U2751" s="9" t="n">
        <x:v>4</x:v>
      </x:c>
      <x:c r="V2751" s="9" t="str">
        <x:v>MVP/SHACL_GENERATION_PIPELINE/experiments/LUNA_NO_SEMANTIC_VALIDATOR/RUN_01/runs/RUN-IMO-010-20260901T101357971841Z/artifacts/attempt_01/candidate_shape.ttl</x:v>
      </x:c>
    </x:row>
    <x:row r="2752" ht="22" customHeight="1">
      <x:c r="A2752" s="10" t="str">
        <x:v>NO_SEMANTIC</x:v>
      </x:c>
      <x:c r="B2752" s="10" t="str">
        <x:v>IMO-011</x:v>
      </x:c>
      <x:c r="C2752" s="10" t="str">
        <x:v>IMO-011-F01</x:v>
      </x:c>
      <x:c r="D2752" s="10" t="str">
        <x:v>RUN_01</x:v>
      </x:c>
      <x:c r="E2752" s="10" t="str">
        <x:v>ORIGINAL_LEDGER</x:v>
      </x:c>
      <x:c r="F2752" s="10" t="str">
        <x:v>FAIL</x:v>
      </x:c>
      <x:c r="G2752" s="10" t="str">
        <x:v>FAIL</x:v>
      </x:c>
      <x:c r="H2752" s="10" t="str">
        <x:v>EXECUTED</x:v>
      </x:c>
      <x:c r="I2752" s="10" t="str">
        <x:v>PARSED</x:v>
      </x:c>
      <x:c r="J2752" s="10" t="str">
        <x:v>NO_SEMANTIC_VALIDATOR_DETERMINISTIC_PASS</x:v>
      </x:c>
      <x:c r="K2752" s="10" t="str">
        <x:v>9fa1dec3205aa2284bd7b39ea9149b04c8a1019e768c10c46def63ec2faf2c3a</x:v>
      </x:c>
      <x:c r="L2752" s="10" t="str">
        <x:v>historical_three</x:v>
      </x:c>
      <x:c r="M2752" s="10" t="n">
        <x:v>1</x:v>
      </x:c>
      <x:c r="N2752" s="10" t="n">
        <x:v>0</x:v>
      </x:c>
      <x:c r="O2752" s="10" t="n">
        <x:v>0</x:v>
      </x:c>
      <x:c r="P2752" s="9" t="str">
        <x:f>'CaseReview'!U566</x:f>
        <x:v>FAIL</x:v>
      </x:c>
      <x:c r="Q2752" s="9" t="n">
        <x:f>IF(AND(T2752=1,G2752=P2752),1,0)</x:f>
        <x:v>1</x:v>
      </x:c>
      <x:c r="R2752" s="9" t="n">
        <x:f>IF(AND(T2752=1,G2752="PASS",P2752="FAIL"),1,0)</x:f>
        <x:v>0</x:v>
      </x:c>
      <x:c r="S2752" s="9" t="n">
        <x:f>IF(AND(T2752=1,G2752="FAIL",P2752="PASS"),1,0)</x:f>
        <x:v>0</x:v>
      </x:c>
      <x:c r="T2752" s="9" t="n">
        <x:v>1</x:v>
      </x:c>
      <x:c r="U2752" s="9" t="n">
        <x:v>10</x:v>
      </x:c>
      <x:c r="V2752" s="9" t="str">
        <x:v>MVP/SHACL_GENERATION_PIPELINE/experiments/LUNA_NO_SEMANTIC_VALIDATOR/RUN_01/runs/RUN-IMO-011-20260901T101403840521Z/artifacts/attempt_01/candidate_shape.ttl</x:v>
      </x:c>
    </x:row>
    <x:row r="2753" ht="22" customHeight="1">
      <x:c r="A2753" s="10" t="str">
        <x:v>NO_SEMANTIC</x:v>
      </x:c>
      <x:c r="B2753" s="10" t="str">
        <x:v>IMO-011</x:v>
      </x:c>
      <x:c r="C2753" s="10" t="str">
        <x:v>IMO-011-F02</x:v>
      </x:c>
      <x:c r="D2753" s="10" t="str">
        <x:v>RUN_01</x:v>
      </x:c>
      <x:c r="E2753" s="10" t="str">
        <x:v>ORIGINAL_LEDGER</x:v>
      </x:c>
      <x:c r="F2753" s="10" t="str">
        <x:v>FAIL</x:v>
      </x:c>
      <x:c r="G2753" s="10" t="str">
        <x:v>FAIL</x:v>
      </x:c>
      <x:c r="H2753" s="10" t="str">
        <x:v>EXECUTED</x:v>
      </x:c>
      <x:c r="I2753" s="10" t="str">
        <x:v>PARSED</x:v>
      </x:c>
      <x:c r="J2753" s="10" t="str">
        <x:v>NO_SEMANTIC_VALIDATOR_DETERMINISTIC_PASS</x:v>
      </x:c>
      <x:c r="K2753" s="10" t="str">
        <x:v>9fa1dec3205aa2284bd7b39ea9149b04c8a1019e768c10c46def63ec2faf2c3a</x:v>
      </x:c>
      <x:c r="L2753" s="10" t="str">
        <x:v>historical_three</x:v>
      </x:c>
      <x:c r="M2753" s="10" t="n">
        <x:v>1</x:v>
      </x:c>
      <x:c r="N2753" s="10" t="n">
        <x:v>0</x:v>
      </x:c>
      <x:c r="O2753" s="10" t="n">
        <x:v>0</x:v>
      </x:c>
      <x:c r="P2753" s="9" t="str">
        <x:f>'CaseReview'!U567</x:f>
        <x:v>FAIL</x:v>
      </x:c>
      <x:c r="Q2753" s="9" t="n">
        <x:f>IF(AND(T2753=1,G2753=P2753),1,0)</x:f>
        <x:v>1</x:v>
      </x:c>
      <x:c r="R2753" s="9" t="n">
        <x:f>IF(AND(T2753=1,G2753="PASS",P2753="FAIL"),1,0)</x:f>
        <x:v>0</x:v>
      </x:c>
      <x:c r="S2753" s="9" t="n">
        <x:f>IF(AND(T2753=1,G2753="FAIL",P2753="PASS"),1,0)</x:f>
        <x:v>0</x:v>
      </x:c>
      <x:c r="T2753" s="9" t="n">
        <x:v>1</x:v>
      </x:c>
      <x:c r="U2753" s="9" t="n">
        <x:v>10</x:v>
      </x:c>
      <x:c r="V2753" s="9" t="str">
        <x:v>MVP/SHACL_GENERATION_PIPELINE/experiments/LUNA_NO_SEMANTIC_VALIDATOR/RUN_01/runs/RUN-IMO-011-20260901T101403840521Z/artifacts/attempt_01/candidate_shape.ttl</x:v>
      </x:c>
    </x:row>
    <x:row r="2754" ht="22" customHeight="1">
      <x:c r="A2754" s="10" t="str">
        <x:v>NO_SEMANTIC</x:v>
      </x:c>
      <x:c r="B2754" s="10" t="str">
        <x:v>IMO-011</x:v>
      </x:c>
      <x:c r="C2754" s="10" t="str">
        <x:v>IMO-011-F03</x:v>
      </x:c>
      <x:c r="D2754" s="10" t="str">
        <x:v>RUN_01</x:v>
      </x:c>
      <x:c r="E2754" s="10" t="str">
        <x:v>ORIGINAL_LEDGER</x:v>
      </x:c>
      <x:c r="F2754" s="10" t="str">
        <x:v>FAIL</x:v>
      </x:c>
      <x:c r="G2754" s="10" t="str">
        <x:v>FAIL</x:v>
      </x:c>
      <x:c r="H2754" s="10" t="str">
        <x:v>EXECUTED</x:v>
      </x:c>
      <x:c r="I2754" s="10" t="str">
        <x:v>PARSED</x:v>
      </x:c>
      <x:c r="J2754" s="10" t="str">
        <x:v>NO_SEMANTIC_VALIDATOR_DETERMINISTIC_PASS</x:v>
      </x:c>
      <x:c r="K2754" s="10" t="str">
        <x:v>9fa1dec3205aa2284bd7b39ea9149b04c8a1019e768c10c46def63ec2faf2c3a</x:v>
      </x:c>
      <x:c r="L2754" s="10" t="str">
        <x:v>historical_three</x:v>
      </x:c>
      <x:c r="M2754" s="10" t="n">
        <x:v>1</x:v>
      </x:c>
      <x:c r="N2754" s="10" t="n">
        <x:v>0</x:v>
      </x:c>
      <x:c r="O2754" s="10" t="n">
        <x:v>0</x:v>
      </x:c>
      <x:c r="P2754" s="9" t="str">
        <x:f>'CaseReview'!U568</x:f>
        <x:v>FAIL</x:v>
      </x:c>
      <x:c r="Q2754" s="9" t="n">
        <x:f>IF(AND(T2754=1,G2754=P2754),1,0)</x:f>
        <x:v>1</x:v>
      </x:c>
      <x:c r="R2754" s="9" t="n">
        <x:f>IF(AND(T2754=1,G2754="PASS",P2754="FAIL"),1,0)</x:f>
        <x:v>0</x:v>
      </x:c>
      <x:c r="S2754" s="9" t="n">
        <x:f>IF(AND(T2754=1,G2754="FAIL",P2754="PASS"),1,0)</x:f>
        <x:v>0</x:v>
      </x:c>
      <x:c r="T2754" s="9" t="n">
        <x:v>1</x:v>
      </x:c>
      <x:c r="U2754" s="9" t="n">
        <x:v>10</x:v>
      </x:c>
      <x:c r="V2754" s="9" t="str">
        <x:v>MVP/SHACL_GENERATION_PIPELINE/experiments/LUNA_NO_SEMANTIC_VALIDATOR/RUN_01/runs/RUN-IMO-011-20260901T101403840521Z/artifacts/attempt_01/candidate_shape.ttl</x:v>
      </x:c>
    </x:row>
    <x:row r="2755" ht="22" customHeight="1">
      <x:c r="A2755" s="10" t="str">
        <x:v>NO_SEMANTIC</x:v>
      </x:c>
      <x:c r="B2755" s="10" t="str">
        <x:v>IMO-011</x:v>
      </x:c>
      <x:c r="C2755" s="10" t="str">
        <x:v>IMO-011-F04</x:v>
      </x:c>
      <x:c r="D2755" s="10" t="str">
        <x:v>RUN_01</x:v>
      </x:c>
      <x:c r="E2755" s="10" t="str">
        <x:v>ORIGINAL_LEDGER</x:v>
      </x:c>
      <x:c r="F2755" s="10" t="str">
        <x:v>FAIL</x:v>
      </x:c>
      <x:c r="G2755" s="10" t="str">
        <x:v>FAIL</x:v>
      </x:c>
      <x:c r="H2755" s="10" t="str">
        <x:v>EXECUTED</x:v>
      </x:c>
      <x:c r="I2755" s="10" t="str">
        <x:v>PARSED</x:v>
      </x:c>
      <x:c r="J2755" s="10" t="str">
        <x:v>NO_SEMANTIC_VALIDATOR_DETERMINISTIC_PASS</x:v>
      </x:c>
      <x:c r="K2755" s="10" t="str">
        <x:v>9fa1dec3205aa2284bd7b39ea9149b04c8a1019e768c10c46def63ec2faf2c3a</x:v>
      </x:c>
      <x:c r="L2755" s="10" t="str">
        <x:v>historical_three</x:v>
      </x:c>
      <x:c r="M2755" s="10" t="n">
        <x:v>1</x:v>
      </x:c>
      <x:c r="N2755" s="10" t="n">
        <x:v>0</x:v>
      </x:c>
      <x:c r="O2755" s="10" t="n">
        <x:v>0</x:v>
      </x:c>
      <x:c r="P2755" s="9" t="str">
        <x:f>'CaseReview'!U569</x:f>
        <x:v>FAIL</x:v>
      </x:c>
      <x:c r="Q2755" s="9" t="n">
        <x:f>IF(AND(T2755=1,G2755=P2755),1,0)</x:f>
        <x:v>1</x:v>
      </x:c>
      <x:c r="R2755" s="9" t="n">
        <x:f>IF(AND(T2755=1,G2755="PASS",P2755="FAIL"),1,0)</x:f>
        <x:v>0</x:v>
      </x:c>
      <x:c r="S2755" s="9" t="n">
        <x:f>IF(AND(T2755=1,G2755="FAIL",P2755="PASS"),1,0)</x:f>
        <x:v>0</x:v>
      </x:c>
      <x:c r="T2755" s="9" t="n">
        <x:v>1</x:v>
      </x:c>
      <x:c r="U2755" s="9" t="n">
        <x:v>10</x:v>
      </x:c>
      <x:c r="V2755" s="9" t="str">
        <x:v>MVP/SHACL_GENERATION_PIPELINE/experiments/LUNA_NO_SEMANTIC_VALIDATOR/RUN_01/runs/RUN-IMO-011-20260901T101403840521Z/artifacts/attempt_01/candidate_shape.ttl</x:v>
      </x:c>
    </x:row>
    <x:row r="2756" ht="22" customHeight="1">
      <x:c r="A2756" s="10" t="str">
        <x:v>NO_SEMANTIC</x:v>
      </x:c>
      <x:c r="B2756" s="10" t="str">
        <x:v>IMO-011</x:v>
      </x:c>
      <x:c r="C2756" s="10" t="str">
        <x:v>IMO-011-F05</x:v>
      </x:c>
      <x:c r="D2756" s="10" t="str">
        <x:v>RUN_01</x:v>
      </x:c>
      <x:c r="E2756" s="10" t="str">
        <x:v>ORIGINAL_LEDGER</x:v>
      </x:c>
      <x:c r="F2756" s="10" t="str">
        <x:v>FAIL</x:v>
      </x:c>
      <x:c r="G2756" s="10" t="str">
        <x:v>FAIL</x:v>
      </x:c>
      <x:c r="H2756" s="10" t="str">
        <x:v>EXECUTED</x:v>
      </x:c>
      <x:c r="I2756" s="10" t="str">
        <x:v>PARSED</x:v>
      </x:c>
      <x:c r="J2756" s="10" t="str">
        <x:v>NO_SEMANTIC_VALIDATOR_DETERMINISTIC_PASS</x:v>
      </x:c>
      <x:c r="K2756" s="10" t="str">
        <x:v>9fa1dec3205aa2284bd7b39ea9149b04c8a1019e768c10c46def63ec2faf2c3a</x:v>
      </x:c>
      <x:c r="L2756" s="10" t="str">
        <x:v>historical_three</x:v>
      </x:c>
      <x:c r="M2756" s="10" t="n">
        <x:v>1</x:v>
      </x:c>
      <x:c r="N2756" s="10" t="n">
        <x:v>0</x:v>
      </x:c>
      <x:c r="O2756" s="10" t="n">
        <x:v>0</x:v>
      </x:c>
      <x:c r="P2756" s="9" t="str">
        <x:f>'CaseReview'!U570</x:f>
        <x:v>FAIL</x:v>
      </x:c>
      <x:c r="Q2756" s="9" t="n">
        <x:f>IF(AND(T2756=1,G2756=P2756),1,0)</x:f>
        <x:v>1</x:v>
      </x:c>
      <x:c r="R2756" s="9" t="n">
        <x:f>IF(AND(T2756=1,G2756="PASS",P2756="FAIL"),1,0)</x:f>
        <x:v>0</x:v>
      </x:c>
      <x:c r="S2756" s="9" t="n">
        <x:f>IF(AND(T2756=1,G2756="FAIL",P2756="PASS"),1,0)</x:f>
        <x:v>0</x:v>
      </x:c>
      <x:c r="T2756" s="9" t="n">
        <x:v>1</x:v>
      </x:c>
      <x:c r="U2756" s="9" t="n">
        <x:v>10</x:v>
      </x:c>
      <x:c r="V2756" s="9" t="str">
        <x:v>MVP/SHACL_GENERATION_PIPELINE/experiments/LUNA_NO_SEMANTIC_VALIDATOR/RUN_01/runs/RUN-IMO-011-20260901T101403840521Z/artifacts/attempt_01/candidate_shape.ttl</x:v>
      </x:c>
    </x:row>
    <x:row r="2757" ht="22" customHeight="1">
      <x:c r="A2757" s="10" t="str">
        <x:v>NO_SEMANTIC</x:v>
      </x:c>
      <x:c r="B2757" s="10" t="str">
        <x:v>IMO-011</x:v>
      </x:c>
      <x:c r="C2757" s="10" t="str">
        <x:v>IMO-011-F06</x:v>
      </x:c>
      <x:c r="D2757" s="10" t="str">
        <x:v>RUN_01</x:v>
      </x:c>
      <x:c r="E2757" s="10" t="str">
        <x:v>ORIGINAL_LEDGER</x:v>
      </x:c>
      <x:c r="F2757" s="10" t="str">
        <x:v>FAIL</x:v>
      </x:c>
      <x:c r="G2757" s="10" t="str">
        <x:v>FAIL</x:v>
      </x:c>
      <x:c r="H2757" s="10" t="str">
        <x:v>EXECUTED</x:v>
      </x:c>
      <x:c r="I2757" s="10" t="str">
        <x:v>PARSED</x:v>
      </x:c>
      <x:c r="J2757" s="10" t="str">
        <x:v>NO_SEMANTIC_VALIDATOR_DETERMINISTIC_PASS</x:v>
      </x:c>
      <x:c r="K2757" s="10" t="str">
        <x:v>9fa1dec3205aa2284bd7b39ea9149b04c8a1019e768c10c46def63ec2faf2c3a</x:v>
      </x:c>
      <x:c r="L2757" s="10" t="str">
        <x:v>historical_three</x:v>
      </x:c>
      <x:c r="M2757" s="10" t="n">
        <x:v>1</x:v>
      </x:c>
      <x:c r="N2757" s="10" t="n">
        <x:v>0</x:v>
      </x:c>
      <x:c r="O2757" s="10" t="n">
        <x:v>0</x:v>
      </x:c>
      <x:c r="P2757" s="9" t="str">
        <x:f>'CaseReview'!U571</x:f>
        <x:v>FAIL</x:v>
      </x:c>
      <x:c r="Q2757" s="9" t="n">
        <x:f>IF(AND(T2757=1,G2757=P2757),1,0)</x:f>
        <x:v>1</x:v>
      </x:c>
      <x:c r="R2757" s="9" t="n">
        <x:f>IF(AND(T2757=1,G2757="PASS",P2757="FAIL"),1,0)</x:f>
        <x:v>0</x:v>
      </x:c>
      <x:c r="S2757" s="9" t="n">
        <x:f>IF(AND(T2757=1,G2757="FAIL",P2757="PASS"),1,0)</x:f>
        <x:v>0</x:v>
      </x:c>
      <x:c r="T2757" s="9" t="n">
        <x:v>1</x:v>
      </x:c>
      <x:c r="U2757" s="9" t="n">
        <x:v>10</x:v>
      </x:c>
      <x:c r="V2757" s="9" t="str">
        <x:v>MVP/SHACL_GENERATION_PIPELINE/experiments/LUNA_NO_SEMANTIC_VALIDATOR/RUN_01/runs/RUN-IMO-011-20260901T101403840521Z/artifacts/attempt_01/candidate_shape.ttl</x:v>
      </x:c>
    </x:row>
    <x:row r="2758" ht="22" customHeight="1">
      <x:c r="A2758" s="10" t="str">
        <x:v>NO_SEMANTIC</x:v>
      </x:c>
      <x:c r="B2758" s="10" t="str">
        <x:v>IMO-011</x:v>
      </x:c>
      <x:c r="C2758" s="10" t="str">
        <x:v>IMO-011-F07</x:v>
      </x:c>
      <x:c r="D2758" s="10" t="str">
        <x:v>RUN_01</x:v>
      </x:c>
      <x:c r="E2758" s="10" t="str">
        <x:v>ORIGINAL_LEDGER</x:v>
      </x:c>
      <x:c r="F2758" s="10" t="str">
        <x:v>FAIL</x:v>
      </x:c>
      <x:c r="G2758" s="10" t="str">
        <x:v>FAIL</x:v>
      </x:c>
      <x:c r="H2758" s="10" t="str">
        <x:v>EXECUTED</x:v>
      </x:c>
      <x:c r="I2758" s="10" t="str">
        <x:v>PARSED</x:v>
      </x:c>
      <x:c r="J2758" s="10" t="str">
        <x:v>NO_SEMANTIC_VALIDATOR_DETERMINISTIC_PASS</x:v>
      </x:c>
      <x:c r="K2758" s="10" t="str">
        <x:v>9fa1dec3205aa2284bd7b39ea9149b04c8a1019e768c10c46def63ec2faf2c3a</x:v>
      </x:c>
      <x:c r="L2758" s="10" t="str">
        <x:v>historical_three</x:v>
      </x:c>
      <x:c r="M2758" s="10" t="n">
        <x:v>1</x:v>
      </x:c>
      <x:c r="N2758" s="10" t="n">
        <x:v>0</x:v>
      </x:c>
      <x:c r="O2758" s="10" t="n">
        <x:v>0</x:v>
      </x:c>
      <x:c r="P2758" s="9" t="str">
        <x:f>'CaseReview'!U572</x:f>
        <x:v>FAIL</x:v>
      </x:c>
      <x:c r="Q2758" s="9" t="n">
        <x:f>IF(AND(T2758=1,G2758=P2758),1,0)</x:f>
        <x:v>1</x:v>
      </x:c>
      <x:c r="R2758" s="9" t="n">
        <x:f>IF(AND(T2758=1,G2758="PASS",P2758="FAIL"),1,0)</x:f>
        <x:v>0</x:v>
      </x:c>
      <x:c r="S2758" s="9" t="n">
        <x:f>IF(AND(T2758=1,G2758="FAIL",P2758="PASS"),1,0)</x:f>
        <x:v>0</x:v>
      </x:c>
      <x:c r="T2758" s="9" t="n">
        <x:v>1</x:v>
      </x:c>
      <x:c r="U2758" s="9" t="n">
        <x:v>10</x:v>
      </x:c>
      <x:c r="V2758" s="9" t="str">
        <x:v>MVP/SHACL_GENERATION_PIPELINE/experiments/LUNA_NO_SEMANTIC_VALIDATOR/RUN_01/runs/RUN-IMO-011-20260901T101403840521Z/artifacts/attempt_01/candidate_shape.ttl</x:v>
      </x:c>
    </x:row>
    <x:row r="2759" ht="22" customHeight="1">
      <x:c r="A2759" s="10" t="str">
        <x:v>NO_SEMANTIC</x:v>
      </x:c>
      <x:c r="B2759" s="10" t="str">
        <x:v>IMO-011</x:v>
      </x:c>
      <x:c r="C2759" s="10" t="str">
        <x:v>IMO-011-P01</x:v>
      </x:c>
      <x:c r="D2759" s="10" t="str">
        <x:v>RUN_01</x:v>
      </x:c>
      <x:c r="E2759" s="10" t="str">
        <x:v>ORIGINAL_LEDGER</x:v>
      </x:c>
      <x:c r="F2759" s="10" t="str">
        <x:v>PASS</x:v>
      </x:c>
      <x:c r="G2759" s="10" t="str">
        <x:v>PASS</x:v>
      </x:c>
      <x:c r="H2759" s="10" t="str">
        <x:v>EXECUTED</x:v>
      </x:c>
      <x:c r="I2759" s="10" t="str">
        <x:v>PARSED</x:v>
      </x:c>
      <x:c r="J2759" s="10" t="str">
        <x:v>NO_SEMANTIC_VALIDATOR_DETERMINISTIC_PASS</x:v>
      </x:c>
      <x:c r="K2759" s="10" t="str">
        <x:v>9fa1dec3205aa2284bd7b39ea9149b04c8a1019e768c10c46def63ec2faf2c3a</x:v>
      </x:c>
      <x:c r="L2759" s="10" t="str">
        <x:v>historical_three</x:v>
      </x:c>
      <x:c r="M2759" s="10" t="n">
        <x:v>1</x:v>
      </x:c>
      <x:c r="N2759" s="10" t="n">
        <x:v>0</x:v>
      </x:c>
      <x:c r="O2759" s="10" t="n">
        <x:v>0</x:v>
      </x:c>
      <x:c r="P2759" s="9" t="str">
        <x:f>'CaseReview'!U573</x:f>
        <x:v>PASS</x:v>
      </x:c>
      <x:c r="Q2759" s="9" t="n">
        <x:f>IF(AND(T2759=1,G2759=P2759),1,0)</x:f>
        <x:v>1</x:v>
      </x:c>
      <x:c r="R2759" s="9" t="n">
        <x:f>IF(AND(T2759=1,G2759="PASS",P2759="FAIL"),1,0)</x:f>
        <x:v>0</x:v>
      </x:c>
      <x:c r="S2759" s="9" t="n">
        <x:f>IF(AND(T2759=1,G2759="FAIL",P2759="PASS"),1,0)</x:f>
        <x:v>0</x:v>
      </x:c>
      <x:c r="T2759" s="9" t="n">
        <x:v>1</x:v>
      </x:c>
      <x:c r="U2759" s="9" t="n">
        <x:v>10</x:v>
      </x:c>
      <x:c r="V2759" s="9" t="str">
        <x:v>MVP/SHACL_GENERATION_PIPELINE/experiments/LUNA_NO_SEMANTIC_VALIDATOR/RUN_01/runs/RUN-IMO-011-20260901T101403840521Z/artifacts/attempt_01/candidate_shape.ttl</x:v>
      </x:c>
    </x:row>
    <x:row r="2760" ht="22" customHeight="1">
      <x:c r="A2760" s="10" t="str">
        <x:v>NO_SEMANTIC</x:v>
      </x:c>
      <x:c r="B2760" s="10" t="str">
        <x:v>IMO-011</x:v>
      </x:c>
      <x:c r="C2760" s="10" t="str">
        <x:v>IMO-011-P02</x:v>
      </x:c>
      <x:c r="D2760" s="10" t="str">
        <x:v>RUN_01</x:v>
      </x:c>
      <x:c r="E2760" s="10" t="str">
        <x:v>ORIGINAL_LEDGER</x:v>
      </x:c>
      <x:c r="F2760" s="10" t="str">
        <x:v>PASS</x:v>
      </x:c>
      <x:c r="G2760" s="10" t="str">
        <x:v>PASS</x:v>
      </x:c>
      <x:c r="H2760" s="10" t="str">
        <x:v>EXECUTED</x:v>
      </x:c>
      <x:c r="I2760" s="10" t="str">
        <x:v>PARSED</x:v>
      </x:c>
      <x:c r="J2760" s="10" t="str">
        <x:v>NO_SEMANTIC_VALIDATOR_DETERMINISTIC_PASS</x:v>
      </x:c>
      <x:c r="K2760" s="10" t="str">
        <x:v>9fa1dec3205aa2284bd7b39ea9149b04c8a1019e768c10c46def63ec2faf2c3a</x:v>
      </x:c>
      <x:c r="L2760" s="10" t="str">
        <x:v>historical_three</x:v>
      </x:c>
      <x:c r="M2760" s="10" t="n">
        <x:v>1</x:v>
      </x:c>
      <x:c r="N2760" s="10" t="n">
        <x:v>0</x:v>
      </x:c>
      <x:c r="O2760" s="10" t="n">
        <x:v>0</x:v>
      </x:c>
      <x:c r="P2760" s="9" t="str">
        <x:f>'CaseReview'!U574</x:f>
        <x:v>PASS</x:v>
      </x:c>
      <x:c r="Q2760" s="9" t="n">
        <x:f>IF(AND(T2760=1,G2760=P2760),1,0)</x:f>
        <x:v>1</x:v>
      </x:c>
      <x:c r="R2760" s="9" t="n">
        <x:f>IF(AND(T2760=1,G2760="PASS",P2760="FAIL"),1,0)</x:f>
        <x:v>0</x:v>
      </x:c>
      <x:c r="S2760" s="9" t="n">
        <x:f>IF(AND(T2760=1,G2760="FAIL",P2760="PASS"),1,0)</x:f>
        <x:v>0</x:v>
      </x:c>
      <x:c r="T2760" s="9" t="n">
        <x:v>1</x:v>
      </x:c>
      <x:c r="U2760" s="9" t="n">
        <x:v>10</x:v>
      </x:c>
      <x:c r="V2760" s="9" t="str">
        <x:v>MVP/SHACL_GENERATION_PIPELINE/experiments/LUNA_NO_SEMANTIC_VALIDATOR/RUN_01/runs/RUN-IMO-011-20260901T101403840521Z/artifacts/attempt_01/candidate_shape.ttl</x:v>
      </x:c>
    </x:row>
    <x:row r="2761" ht="22" customHeight="1">
      <x:c r="A2761" s="10" t="str">
        <x:v>NO_SEMANTIC</x:v>
      </x:c>
      <x:c r="B2761" s="10" t="str">
        <x:v>IMO-011</x:v>
      </x:c>
      <x:c r="C2761" s="10" t="str">
        <x:v>IMO-011-P03</x:v>
      </x:c>
      <x:c r="D2761" s="10" t="str">
        <x:v>RUN_01</x:v>
      </x:c>
      <x:c r="E2761" s="10" t="str">
        <x:v>ORIGINAL_LEDGER</x:v>
      </x:c>
      <x:c r="F2761" s="10" t="str">
        <x:v>PASS</x:v>
      </x:c>
      <x:c r="G2761" s="10" t="str">
        <x:v>PASS</x:v>
      </x:c>
      <x:c r="H2761" s="10" t="str">
        <x:v>EXECUTED</x:v>
      </x:c>
      <x:c r="I2761" s="10" t="str">
        <x:v>PARSED</x:v>
      </x:c>
      <x:c r="J2761" s="10" t="str">
        <x:v>NO_SEMANTIC_VALIDATOR_DETERMINISTIC_PASS</x:v>
      </x:c>
      <x:c r="K2761" s="10" t="str">
        <x:v>9fa1dec3205aa2284bd7b39ea9149b04c8a1019e768c10c46def63ec2faf2c3a</x:v>
      </x:c>
      <x:c r="L2761" s="10" t="str">
        <x:v>historical_three</x:v>
      </x:c>
      <x:c r="M2761" s="10" t="n">
        <x:v>1</x:v>
      </x:c>
      <x:c r="N2761" s="10" t="n">
        <x:v>0</x:v>
      </x:c>
      <x:c r="O2761" s="10" t="n">
        <x:v>0</x:v>
      </x:c>
      <x:c r="P2761" s="9" t="str">
        <x:f>'CaseReview'!U575</x:f>
        <x:v>PASS</x:v>
      </x:c>
      <x:c r="Q2761" s="9" t="n">
        <x:f>IF(AND(T2761=1,G2761=P2761),1,0)</x:f>
        <x:v>1</x:v>
      </x:c>
      <x:c r="R2761" s="9" t="n">
        <x:f>IF(AND(T2761=1,G2761="PASS",P2761="FAIL"),1,0)</x:f>
        <x:v>0</x:v>
      </x:c>
      <x:c r="S2761" s="9" t="n">
        <x:f>IF(AND(T2761=1,G2761="FAIL",P2761="PASS"),1,0)</x:f>
        <x:v>0</x:v>
      </x:c>
      <x:c r="T2761" s="9" t="n">
        <x:v>1</x:v>
      </x:c>
      <x:c r="U2761" s="9" t="n">
        <x:v>10</x:v>
      </x:c>
      <x:c r="V2761" s="9" t="str">
        <x:v>MVP/SHACL_GENERATION_PIPELINE/experiments/LUNA_NO_SEMANTIC_VALIDATOR/RUN_01/runs/RUN-IMO-011-20260901T101403840521Z/artifacts/attempt_01/candidate_shape.ttl</x:v>
      </x:c>
    </x:row>
    <x:row r="2762" ht="22" customHeight="1">
      <x:c r="A2762" s="10" t="str">
        <x:v>NO_SEMANTIC</x:v>
      </x:c>
      <x:c r="B2762" s="10" t="str">
        <x:v>IMO-012</x:v>
      </x:c>
      <x:c r="C2762" s="10" t="str">
        <x:v>IMO-012-F01</x:v>
      </x:c>
      <x:c r="D2762" s="10" t="str">
        <x:v>RUN_01</x:v>
      </x:c>
      <x:c r="E2762" s="10" t="str">
        <x:v>ORIGINAL_LEDGER</x:v>
      </x:c>
      <x:c r="F2762" s="10" t="str">
        <x:v>FAIL</x:v>
      </x:c>
      <x:c r="G2762" s="10" t="str">
        <x:v>FAIL</x:v>
      </x:c>
      <x:c r="H2762" s="10" t="str">
        <x:v>EXECUTED</x:v>
      </x:c>
      <x:c r="I2762" s="10" t="str">
        <x:v>PARSED</x:v>
      </x:c>
      <x:c r="J2762" s="10" t="str">
        <x:v>NO_SEMANTIC_VALIDATOR_DETERMINISTIC_PASS</x:v>
      </x:c>
      <x:c r="K2762" s="10" t="str">
        <x:v>9efa2c9917462d5dccdccc49aba960f754b7046f5dbd1b8af9bb86316e264210</x:v>
      </x:c>
      <x:c r="L2762" s="10" t="str">
        <x:v>historical_three</x:v>
      </x:c>
      <x:c r="M2762" s="10" t="n">
        <x:v>1</x:v>
      </x:c>
      <x:c r="N2762" s="10" t="n">
        <x:v>0</x:v>
      </x:c>
      <x:c r="O2762" s="10" t="n">
        <x:v>0</x:v>
      </x:c>
      <x:c r="P2762" s="9" t="str">
        <x:f>'CaseReview'!U576</x:f>
        <x:v>FAIL</x:v>
      </x:c>
      <x:c r="Q2762" s="9" t="n">
        <x:f>IF(AND(T2762=1,G2762=P2762),1,0)</x:f>
        <x:v>1</x:v>
      </x:c>
      <x:c r="R2762" s="9" t="n">
        <x:f>IF(AND(T2762=1,G2762="PASS",P2762="FAIL"),1,0)</x:f>
        <x:v>0</x:v>
      </x:c>
      <x:c r="S2762" s="9" t="n">
        <x:f>IF(AND(T2762=1,G2762="FAIL",P2762="PASS"),1,0)</x:f>
        <x:v>0</x:v>
      </x:c>
      <x:c r="T2762" s="9" t="n">
        <x:v>1</x:v>
      </x:c>
      <x:c r="U2762" s="9" t="n">
        <x:v>6</x:v>
      </x:c>
      <x:c r="V2762" s="9" t="str">
        <x:v>MVP/SHACL_GENERATION_PIPELINE/experiments/LUNA_NO_SEMANTIC_VALIDATOR/RUN_01/runs/RUN-IMO-012-20260901T101448107133Z/artifacts/attempt_01/candidate_shape.ttl</x:v>
      </x:c>
    </x:row>
    <x:row r="2763" ht="22" customHeight="1">
      <x:c r="A2763" s="10" t="str">
        <x:v>NO_SEMANTIC</x:v>
      </x:c>
      <x:c r="B2763" s="10" t="str">
        <x:v>IMO-012</x:v>
      </x:c>
      <x:c r="C2763" s="10" t="str">
        <x:v>IMO-012-F02</x:v>
      </x:c>
      <x:c r="D2763" s="10" t="str">
        <x:v>RUN_01</x:v>
      </x:c>
      <x:c r="E2763" s="10" t="str">
        <x:v>ORIGINAL_LEDGER</x:v>
      </x:c>
      <x:c r="F2763" s="10" t="str">
        <x:v>FAIL</x:v>
      </x:c>
      <x:c r="G2763" s="10" t="str">
        <x:v>FAIL</x:v>
      </x:c>
      <x:c r="H2763" s="10" t="str">
        <x:v>EXECUTED</x:v>
      </x:c>
      <x:c r="I2763" s="10" t="str">
        <x:v>PARSED</x:v>
      </x:c>
      <x:c r="J2763" s="10" t="str">
        <x:v>NO_SEMANTIC_VALIDATOR_DETERMINISTIC_PASS</x:v>
      </x:c>
      <x:c r="K2763" s="10" t="str">
        <x:v>9efa2c9917462d5dccdccc49aba960f754b7046f5dbd1b8af9bb86316e264210</x:v>
      </x:c>
      <x:c r="L2763" s="10" t="str">
        <x:v>historical_three</x:v>
      </x:c>
      <x:c r="M2763" s="10" t="n">
        <x:v>1</x:v>
      </x:c>
      <x:c r="N2763" s="10" t="n">
        <x:v>0</x:v>
      </x:c>
      <x:c r="O2763" s="10" t="n">
        <x:v>0</x:v>
      </x:c>
      <x:c r="P2763" s="9" t="str">
        <x:f>'CaseReview'!U577</x:f>
        <x:v>FAIL</x:v>
      </x:c>
      <x:c r="Q2763" s="9" t="n">
        <x:f>IF(AND(T2763=1,G2763=P2763),1,0)</x:f>
        <x:v>1</x:v>
      </x:c>
      <x:c r="R2763" s="9" t="n">
        <x:f>IF(AND(T2763=1,G2763="PASS",P2763="FAIL"),1,0)</x:f>
        <x:v>0</x:v>
      </x:c>
      <x:c r="S2763" s="9" t="n">
        <x:f>IF(AND(T2763=1,G2763="FAIL",P2763="PASS"),1,0)</x:f>
        <x:v>0</x:v>
      </x:c>
      <x:c r="T2763" s="9" t="n">
        <x:v>1</x:v>
      </x:c>
      <x:c r="U2763" s="9" t="n">
        <x:v>6</x:v>
      </x:c>
      <x:c r="V2763" s="9" t="str">
        <x:v>MVP/SHACL_GENERATION_PIPELINE/experiments/LUNA_NO_SEMANTIC_VALIDATOR/RUN_01/runs/RUN-IMO-012-20260901T101448107133Z/artifacts/attempt_01/candidate_shape.ttl</x:v>
      </x:c>
    </x:row>
    <x:row r="2764" ht="22" customHeight="1">
      <x:c r="A2764" s="10" t="str">
        <x:v>NO_SEMANTIC</x:v>
      </x:c>
      <x:c r="B2764" s="10" t="str">
        <x:v>IMO-012</x:v>
      </x:c>
      <x:c r="C2764" s="10" t="str">
        <x:v>IMO-012-F03</x:v>
      </x:c>
      <x:c r="D2764" s="10" t="str">
        <x:v>RUN_01</x:v>
      </x:c>
      <x:c r="E2764" s="10" t="str">
        <x:v>ORIGINAL_LEDGER</x:v>
      </x:c>
      <x:c r="F2764" s="10" t="str">
        <x:v>FAIL</x:v>
      </x:c>
      <x:c r="G2764" s="10" t="str">
        <x:v>FAIL</x:v>
      </x:c>
      <x:c r="H2764" s="10" t="str">
        <x:v>EXECUTED</x:v>
      </x:c>
      <x:c r="I2764" s="10" t="str">
        <x:v>PARSED</x:v>
      </x:c>
      <x:c r="J2764" s="10" t="str">
        <x:v>NO_SEMANTIC_VALIDATOR_DETERMINISTIC_PASS</x:v>
      </x:c>
      <x:c r="K2764" s="10" t="str">
        <x:v>9efa2c9917462d5dccdccc49aba960f754b7046f5dbd1b8af9bb86316e264210</x:v>
      </x:c>
      <x:c r="L2764" s="10" t="str">
        <x:v>historical_three</x:v>
      </x:c>
      <x:c r="M2764" s="10" t="n">
        <x:v>1</x:v>
      </x:c>
      <x:c r="N2764" s="10" t="n">
        <x:v>0</x:v>
      </x:c>
      <x:c r="O2764" s="10" t="n">
        <x:v>0</x:v>
      </x:c>
      <x:c r="P2764" s="9" t="str">
        <x:f>'CaseReview'!U578</x:f>
        <x:v>FAIL</x:v>
      </x:c>
      <x:c r="Q2764" s="9" t="n">
        <x:f>IF(AND(T2764=1,G2764=P2764),1,0)</x:f>
        <x:v>1</x:v>
      </x:c>
      <x:c r="R2764" s="9" t="n">
        <x:f>IF(AND(T2764=1,G2764="PASS",P2764="FAIL"),1,0)</x:f>
        <x:v>0</x:v>
      </x:c>
      <x:c r="S2764" s="9" t="n">
        <x:f>IF(AND(T2764=1,G2764="FAIL",P2764="PASS"),1,0)</x:f>
        <x:v>0</x:v>
      </x:c>
      <x:c r="T2764" s="9" t="n">
        <x:v>1</x:v>
      </x:c>
      <x:c r="U2764" s="9" t="n">
        <x:v>6</x:v>
      </x:c>
      <x:c r="V2764" s="9" t="str">
        <x:v>MVP/SHACL_GENERATION_PIPELINE/experiments/LUNA_NO_SEMANTIC_VALIDATOR/RUN_01/runs/RUN-IMO-012-20260901T101448107133Z/artifacts/attempt_01/candidate_shape.ttl</x:v>
      </x:c>
    </x:row>
    <x:row r="2765" ht="22" customHeight="1">
      <x:c r="A2765" s="10" t="str">
        <x:v>NO_SEMANTIC</x:v>
      </x:c>
      <x:c r="B2765" s="10" t="str">
        <x:v>IMO-012</x:v>
      </x:c>
      <x:c r="C2765" s="10" t="str">
        <x:v>IMO-012-F04</x:v>
      </x:c>
      <x:c r="D2765" s="10" t="str">
        <x:v>RUN_01</x:v>
      </x:c>
      <x:c r="E2765" s="10" t="str">
        <x:v>ORIGINAL_LEDGER</x:v>
      </x:c>
      <x:c r="F2765" s="10" t="str">
        <x:v>FAIL</x:v>
      </x:c>
      <x:c r="G2765" s="10" t="str">
        <x:v>FAIL</x:v>
      </x:c>
      <x:c r="H2765" s="10" t="str">
        <x:v>EXECUTED</x:v>
      </x:c>
      <x:c r="I2765" s="10" t="str">
        <x:v>PARSED</x:v>
      </x:c>
      <x:c r="J2765" s="10" t="str">
        <x:v>NO_SEMANTIC_VALIDATOR_DETERMINISTIC_PASS</x:v>
      </x:c>
      <x:c r="K2765" s="10" t="str">
        <x:v>9efa2c9917462d5dccdccc49aba960f754b7046f5dbd1b8af9bb86316e264210</x:v>
      </x:c>
      <x:c r="L2765" s="10" t="str">
        <x:v>historical_three</x:v>
      </x:c>
      <x:c r="M2765" s="10" t="n">
        <x:v>1</x:v>
      </x:c>
      <x:c r="N2765" s="10" t="n">
        <x:v>0</x:v>
      </x:c>
      <x:c r="O2765" s="10" t="n">
        <x:v>0</x:v>
      </x:c>
      <x:c r="P2765" s="9" t="str">
        <x:f>'CaseReview'!U579</x:f>
        <x:v>FAIL</x:v>
      </x:c>
      <x:c r="Q2765" s="9" t="n">
        <x:f>IF(AND(T2765=1,G2765=P2765),1,0)</x:f>
        <x:v>1</x:v>
      </x:c>
      <x:c r="R2765" s="9" t="n">
        <x:f>IF(AND(T2765=1,G2765="PASS",P2765="FAIL"),1,0)</x:f>
        <x:v>0</x:v>
      </x:c>
      <x:c r="S2765" s="9" t="n">
        <x:f>IF(AND(T2765=1,G2765="FAIL",P2765="PASS"),1,0)</x:f>
        <x:v>0</x:v>
      </x:c>
      <x:c r="T2765" s="9" t="n">
        <x:v>1</x:v>
      </x:c>
      <x:c r="U2765" s="9" t="n">
        <x:v>6</x:v>
      </x:c>
      <x:c r="V2765" s="9" t="str">
        <x:v>MVP/SHACL_GENERATION_PIPELINE/experiments/LUNA_NO_SEMANTIC_VALIDATOR/RUN_01/runs/RUN-IMO-012-20260901T101448107133Z/artifacts/attempt_01/candidate_shape.ttl</x:v>
      </x:c>
    </x:row>
    <x:row r="2766" ht="22" customHeight="1">
      <x:c r="A2766" s="10" t="str">
        <x:v>NO_SEMANTIC</x:v>
      </x:c>
      <x:c r="B2766" s="10" t="str">
        <x:v>IMO-012</x:v>
      </x:c>
      <x:c r="C2766" s="10" t="str">
        <x:v>IMO-012-P01</x:v>
      </x:c>
      <x:c r="D2766" s="10" t="str">
        <x:v>RUN_01</x:v>
      </x:c>
      <x:c r="E2766" s="10" t="str">
        <x:v>ORIGINAL_LEDGER</x:v>
      </x:c>
      <x:c r="F2766" s="10" t="str">
        <x:v>PASS</x:v>
      </x:c>
      <x:c r="G2766" s="10" t="str">
        <x:v>PASS</x:v>
      </x:c>
      <x:c r="H2766" s="10" t="str">
        <x:v>EXECUTED</x:v>
      </x:c>
      <x:c r="I2766" s="10" t="str">
        <x:v>PARSED</x:v>
      </x:c>
      <x:c r="J2766" s="10" t="str">
        <x:v>NO_SEMANTIC_VALIDATOR_DETERMINISTIC_PASS</x:v>
      </x:c>
      <x:c r="K2766" s="10" t="str">
        <x:v>9efa2c9917462d5dccdccc49aba960f754b7046f5dbd1b8af9bb86316e264210</x:v>
      </x:c>
      <x:c r="L2766" s="10" t="str">
        <x:v>historical_three</x:v>
      </x:c>
      <x:c r="M2766" s="10" t="n">
        <x:v>1</x:v>
      </x:c>
      <x:c r="N2766" s="10" t="n">
        <x:v>0</x:v>
      </x:c>
      <x:c r="O2766" s="10" t="n">
        <x:v>0</x:v>
      </x:c>
      <x:c r="P2766" s="9" t="str">
        <x:f>'CaseReview'!U580</x:f>
        <x:v>PASS</x:v>
      </x:c>
      <x:c r="Q2766" s="9" t="n">
        <x:f>IF(AND(T2766=1,G2766=P2766),1,0)</x:f>
        <x:v>1</x:v>
      </x:c>
      <x:c r="R2766" s="9" t="n">
        <x:f>IF(AND(T2766=1,G2766="PASS",P2766="FAIL"),1,0)</x:f>
        <x:v>0</x:v>
      </x:c>
      <x:c r="S2766" s="9" t="n">
        <x:f>IF(AND(T2766=1,G2766="FAIL",P2766="PASS"),1,0)</x:f>
        <x:v>0</x:v>
      </x:c>
      <x:c r="T2766" s="9" t="n">
        <x:v>1</x:v>
      </x:c>
      <x:c r="U2766" s="9" t="n">
        <x:v>6</x:v>
      </x:c>
      <x:c r="V2766" s="9" t="str">
        <x:v>MVP/SHACL_GENERATION_PIPELINE/experiments/LUNA_NO_SEMANTIC_VALIDATOR/RUN_01/runs/RUN-IMO-012-20260901T101448107133Z/artifacts/attempt_01/candidate_shape.ttl</x:v>
      </x:c>
    </x:row>
    <x:row r="2767" ht="22" customHeight="1">
      <x:c r="A2767" s="10" t="str">
        <x:v>NO_SEMANTIC</x:v>
      </x:c>
      <x:c r="B2767" s="10" t="str">
        <x:v>IMO-012</x:v>
      </x:c>
      <x:c r="C2767" s="10" t="str">
        <x:v>IMO-012-P02</x:v>
      </x:c>
      <x:c r="D2767" s="10" t="str">
        <x:v>RUN_01</x:v>
      </x:c>
      <x:c r="E2767" s="10" t="str">
        <x:v>ORIGINAL_LEDGER</x:v>
      </x:c>
      <x:c r="F2767" s="10" t="str">
        <x:v>PASS</x:v>
      </x:c>
      <x:c r="G2767" s="10" t="str">
        <x:v>PASS</x:v>
      </x:c>
      <x:c r="H2767" s="10" t="str">
        <x:v>EXECUTED</x:v>
      </x:c>
      <x:c r="I2767" s="10" t="str">
        <x:v>PARSED</x:v>
      </x:c>
      <x:c r="J2767" s="10" t="str">
        <x:v>NO_SEMANTIC_VALIDATOR_DETERMINISTIC_PASS</x:v>
      </x:c>
      <x:c r="K2767" s="10" t="str">
        <x:v>9efa2c9917462d5dccdccc49aba960f754b7046f5dbd1b8af9bb86316e264210</x:v>
      </x:c>
      <x:c r="L2767" s="10" t="str">
        <x:v>historical_three</x:v>
      </x:c>
      <x:c r="M2767" s="10" t="n">
        <x:v>1</x:v>
      </x:c>
      <x:c r="N2767" s="10" t="n">
        <x:v>0</x:v>
      </x:c>
      <x:c r="O2767" s="10" t="n">
        <x:v>0</x:v>
      </x:c>
      <x:c r="P2767" s="9" t="str">
        <x:f>'CaseReview'!U581</x:f>
        <x:v>PASS</x:v>
      </x:c>
      <x:c r="Q2767" s="9" t="n">
        <x:f>IF(AND(T2767=1,G2767=P2767),1,0)</x:f>
        <x:v>1</x:v>
      </x:c>
      <x:c r="R2767" s="9" t="n">
        <x:f>IF(AND(T2767=1,G2767="PASS",P2767="FAIL"),1,0)</x:f>
        <x:v>0</x:v>
      </x:c>
      <x:c r="S2767" s="9" t="n">
        <x:f>IF(AND(T2767=1,G2767="FAIL",P2767="PASS"),1,0)</x:f>
        <x:v>0</x:v>
      </x:c>
      <x:c r="T2767" s="9" t="n">
        <x:v>1</x:v>
      </x:c>
      <x:c r="U2767" s="9" t="n">
        <x:v>6</x:v>
      </x:c>
      <x:c r="V2767" s="9" t="str">
        <x:v>MVP/SHACL_GENERATION_PIPELINE/experiments/LUNA_NO_SEMANTIC_VALIDATOR/RUN_01/runs/RUN-IMO-012-20260901T101448107133Z/artifacts/attempt_01/candidate_shape.ttl</x:v>
      </x:c>
    </x:row>
    <x:row r="2768" ht="22" customHeight="1">
      <x:c r="A2768" s="10" t="str">
        <x:v>NO_SEMANTIC</x:v>
      </x:c>
      <x:c r="B2768" s="10" t="str">
        <x:v>IMO-013</x:v>
      </x:c>
      <x:c r="C2768" s="10" t="str">
        <x:v>IMO-013-F01</x:v>
      </x:c>
      <x:c r="D2768" s="10" t="str">
        <x:v>RUN_01</x:v>
      </x:c>
      <x:c r="E2768" s="10" t="str">
        <x:v>ORIGINAL_LEDGER</x:v>
      </x:c>
      <x:c r="F2768" s="10" t="str">
        <x:v>FAIL</x:v>
      </x:c>
      <x:c r="G2768" s="10" t="str">
        <x:v>FAIL</x:v>
      </x:c>
      <x:c r="H2768" s="10" t="str">
        <x:v>EXECUTED</x:v>
      </x:c>
      <x:c r="I2768" s="10" t="str">
        <x:v>PARSED</x:v>
      </x:c>
      <x:c r="J2768" s="10" t="str">
        <x:v>NO_SEMANTIC_VALIDATOR_DETERMINISTIC_PASS</x:v>
      </x:c>
      <x:c r="K2768" s="10" t="str">
        <x:v>568c1e3be62ffe5789e1bd5c642934516fa7edd90370bea1871b116294edaffd</x:v>
      </x:c>
      <x:c r="L2768" s="10" t="str">
        <x:v>historical_three</x:v>
      </x:c>
      <x:c r="M2768" s="10" t="n">
        <x:v>1</x:v>
      </x:c>
      <x:c r="N2768" s="10" t="n">
        <x:v>0</x:v>
      </x:c>
      <x:c r="O2768" s="10" t="n">
        <x:v>0</x:v>
      </x:c>
      <x:c r="P2768" s="9" t="str">
        <x:f>'CaseReview'!U582</x:f>
        <x:v>FAIL</x:v>
      </x:c>
      <x:c r="Q2768" s="9" t="n">
        <x:f>IF(AND(T2768=1,G2768=P2768),1,0)</x:f>
        <x:v>1</x:v>
      </x:c>
      <x:c r="R2768" s="9" t="n">
        <x:f>IF(AND(T2768=1,G2768="PASS",P2768="FAIL"),1,0)</x:f>
        <x:v>0</x:v>
      </x:c>
      <x:c r="S2768" s="9" t="n">
        <x:f>IF(AND(T2768=1,G2768="FAIL",P2768="PASS"),1,0)</x:f>
        <x:v>0</x:v>
      </x:c>
      <x:c r="T2768" s="9" t="n">
        <x:v>1</x:v>
      </x:c>
      <x:c r="U2768" s="9" t="n">
        <x:v>7</x:v>
      </x:c>
      <x:c r="V2768" s="9" t="str">
        <x:v>MVP/SHACL_GENERATION_PIPELINE/experiments/LUNA_NO_SEMANTIC_VALIDATOR/RUN_01/runs/RUN-IMO-013-20260901T101457983585Z/artifacts/attempt_01/candidate_shape.ttl</x:v>
      </x:c>
    </x:row>
    <x:row r="2769" ht="22" customHeight="1">
      <x:c r="A2769" s="10" t="str">
        <x:v>NO_SEMANTIC</x:v>
      </x:c>
      <x:c r="B2769" s="10" t="str">
        <x:v>IMO-013</x:v>
      </x:c>
      <x:c r="C2769" s="10" t="str">
        <x:v>IMO-013-F02</x:v>
      </x:c>
      <x:c r="D2769" s="10" t="str">
        <x:v>RUN_01</x:v>
      </x:c>
      <x:c r="E2769" s="10" t="str">
        <x:v>ORIGINAL_LEDGER</x:v>
      </x:c>
      <x:c r="F2769" s="10" t="str">
        <x:v>FAIL</x:v>
      </x:c>
      <x:c r="G2769" s="10" t="str">
        <x:v>FAIL</x:v>
      </x:c>
      <x:c r="H2769" s="10" t="str">
        <x:v>EXECUTED</x:v>
      </x:c>
      <x:c r="I2769" s="10" t="str">
        <x:v>PARSED</x:v>
      </x:c>
      <x:c r="J2769" s="10" t="str">
        <x:v>NO_SEMANTIC_VALIDATOR_DETERMINISTIC_PASS</x:v>
      </x:c>
      <x:c r="K2769" s="10" t="str">
        <x:v>568c1e3be62ffe5789e1bd5c642934516fa7edd90370bea1871b116294edaffd</x:v>
      </x:c>
      <x:c r="L2769" s="10" t="str">
        <x:v>historical_three</x:v>
      </x:c>
      <x:c r="M2769" s="10" t="n">
        <x:v>1</x:v>
      </x:c>
      <x:c r="N2769" s="10" t="n">
        <x:v>0</x:v>
      </x:c>
      <x:c r="O2769" s="10" t="n">
        <x:v>0</x:v>
      </x:c>
      <x:c r="P2769" s="9" t="str">
        <x:f>'CaseReview'!U583</x:f>
        <x:v>FAIL</x:v>
      </x:c>
      <x:c r="Q2769" s="9" t="n">
        <x:f>IF(AND(T2769=1,G2769=P2769),1,0)</x:f>
        <x:v>1</x:v>
      </x:c>
      <x:c r="R2769" s="9" t="n">
        <x:f>IF(AND(T2769=1,G2769="PASS",P2769="FAIL"),1,0)</x:f>
        <x:v>0</x:v>
      </x:c>
      <x:c r="S2769" s="9" t="n">
        <x:f>IF(AND(T2769=1,G2769="FAIL",P2769="PASS"),1,0)</x:f>
        <x:v>0</x:v>
      </x:c>
      <x:c r="T2769" s="9" t="n">
        <x:v>1</x:v>
      </x:c>
      <x:c r="U2769" s="9" t="n">
        <x:v>7</x:v>
      </x:c>
      <x:c r="V2769" s="9" t="str">
        <x:v>MVP/SHACL_GENERATION_PIPELINE/experiments/LUNA_NO_SEMANTIC_VALIDATOR/RUN_01/runs/RUN-IMO-013-20260901T101457983585Z/artifacts/attempt_01/candidate_shape.ttl</x:v>
      </x:c>
    </x:row>
    <x:row r="2770" ht="22" customHeight="1">
      <x:c r="A2770" s="10" t="str">
        <x:v>NO_SEMANTIC</x:v>
      </x:c>
      <x:c r="B2770" s="10" t="str">
        <x:v>IMO-013</x:v>
      </x:c>
      <x:c r="C2770" s="10" t="str">
        <x:v>IMO-013-F03</x:v>
      </x:c>
      <x:c r="D2770" s="10" t="str">
        <x:v>RUN_01</x:v>
      </x:c>
      <x:c r="E2770" s="10" t="str">
        <x:v>ORIGINAL_LEDGER</x:v>
      </x:c>
      <x:c r="F2770" s="10" t="str">
        <x:v>FAIL</x:v>
      </x:c>
      <x:c r="G2770" s="10" t="str">
        <x:v>FAIL</x:v>
      </x:c>
      <x:c r="H2770" s="10" t="str">
        <x:v>EXECUTED</x:v>
      </x:c>
      <x:c r="I2770" s="10" t="str">
        <x:v>PARSED</x:v>
      </x:c>
      <x:c r="J2770" s="10" t="str">
        <x:v>NO_SEMANTIC_VALIDATOR_DETERMINISTIC_PASS</x:v>
      </x:c>
      <x:c r="K2770" s="10" t="str">
        <x:v>568c1e3be62ffe5789e1bd5c642934516fa7edd90370bea1871b116294edaffd</x:v>
      </x:c>
      <x:c r="L2770" s="10" t="str">
        <x:v>historical_three</x:v>
      </x:c>
      <x:c r="M2770" s="10" t="n">
        <x:v>1</x:v>
      </x:c>
      <x:c r="N2770" s="10" t="n">
        <x:v>0</x:v>
      </x:c>
      <x:c r="O2770" s="10" t="n">
        <x:v>0</x:v>
      </x:c>
      <x:c r="P2770" s="9" t="str">
        <x:f>'CaseReview'!U584</x:f>
        <x:v>FAIL</x:v>
      </x:c>
      <x:c r="Q2770" s="9" t="n">
        <x:f>IF(AND(T2770=1,G2770=P2770),1,0)</x:f>
        <x:v>1</x:v>
      </x:c>
      <x:c r="R2770" s="9" t="n">
        <x:f>IF(AND(T2770=1,G2770="PASS",P2770="FAIL"),1,0)</x:f>
        <x:v>0</x:v>
      </x:c>
      <x:c r="S2770" s="9" t="n">
        <x:f>IF(AND(T2770=1,G2770="FAIL",P2770="PASS"),1,0)</x:f>
        <x:v>0</x:v>
      </x:c>
      <x:c r="T2770" s="9" t="n">
        <x:v>1</x:v>
      </x:c>
      <x:c r="U2770" s="9" t="n">
        <x:v>7</x:v>
      </x:c>
      <x:c r="V2770" s="9" t="str">
        <x:v>MVP/SHACL_GENERATION_PIPELINE/experiments/LUNA_NO_SEMANTIC_VALIDATOR/RUN_01/runs/RUN-IMO-013-20260901T101457983585Z/artifacts/attempt_01/candidate_shape.ttl</x:v>
      </x:c>
    </x:row>
    <x:row r="2771" ht="22" customHeight="1">
      <x:c r="A2771" s="10" t="str">
        <x:v>NO_SEMANTIC</x:v>
      </x:c>
      <x:c r="B2771" s="10" t="str">
        <x:v>IMO-013</x:v>
      </x:c>
      <x:c r="C2771" s="10" t="str">
        <x:v>IMO-013-P01</x:v>
      </x:c>
      <x:c r="D2771" s="10" t="str">
        <x:v>RUN_01</x:v>
      </x:c>
      <x:c r="E2771" s="10" t="str">
        <x:v>ORIGINAL_LEDGER</x:v>
      </x:c>
      <x:c r="F2771" s="10" t="str">
        <x:v>PASS</x:v>
      </x:c>
      <x:c r="G2771" s="10" t="str">
        <x:v>PASS</x:v>
      </x:c>
      <x:c r="H2771" s="10" t="str">
        <x:v>EXECUTED</x:v>
      </x:c>
      <x:c r="I2771" s="10" t="str">
        <x:v>PARSED</x:v>
      </x:c>
      <x:c r="J2771" s="10" t="str">
        <x:v>NO_SEMANTIC_VALIDATOR_DETERMINISTIC_PASS</x:v>
      </x:c>
      <x:c r="K2771" s="10" t="str">
        <x:v>568c1e3be62ffe5789e1bd5c642934516fa7edd90370bea1871b116294edaffd</x:v>
      </x:c>
      <x:c r="L2771" s="10" t="str">
        <x:v>historical_three</x:v>
      </x:c>
      <x:c r="M2771" s="10" t="n">
        <x:v>1</x:v>
      </x:c>
      <x:c r="N2771" s="10" t="n">
        <x:v>0</x:v>
      </x:c>
      <x:c r="O2771" s="10" t="n">
        <x:v>0</x:v>
      </x:c>
      <x:c r="P2771" s="9" t="str">
        <x:f>'CaseReview'!U585</x:f>
        <x:v>PASS</x:v>
      </x:c>
      <x:c r="Q2771" s="9" t="n">
        <x:f>IF(AND(T2771=1,G2771=P2771),1,0)</x:f>
        <x:v>1</x:v>
      </x:c>
      <x:c r="R2771" s="9" t="n">
        <x:f>IF(AND(T2771=1,G2771="PASS",P2771="FAIL"),1,0)</x:f>
        <x:v>0</x:v>
      </x:c>
      <x:c r="S2771" s="9" t="n">
        <x:f>IF(AND(T2771=1,G2771="FAIL",P2771="PASS"),1,0)</x:f>
        <x:v>0</x:v>
      </x:c>
      <x:c r="T2771" s="9" t="n">
        <x:v>1</x:v>
      </x:c>
      <x:c r="U2771" s="9" t="n">
        <x:v>7</x:v>
      </x:c>
      <x:c r="V2771" s="9" t="str">
        <x:v>MVP/SHACL_GENERATION_PIPELINE/experiments/LUNA_NO_SEMANTIC_VALIDATOR/RUN_01/runs/RUN-IMO-013-20260901T101457983585Z/artifacts/attempt_01/candidate_shape.ttl</x:v>
      </x:c>
    </x:row>
    <x:row r="2772" ht="22" customHeight="1">
      <x:c r="A2772" s="10" t="str">
        <x:v>NO_SEMANTIC</x:v>
      </x:c>
      <x:c r="B2772" s="10" t="str">
        <x:v>IMO-013</x:v>
      </x:c>
      <x:c r="C2772" s="10" t="str">
        <x:v>IMO-013-P02</x:v>
      </x:c>
      <x:c r="D2772" s="10" t="str">
        <x:v>RUN_01</x:v>
      </x:c>
      <x:c r="E2772" s="10" t="str">
        <x:v>ORIGINAL_LEDGER</x:v>
      </x:c>
      <x:c r="F2772" s="10" t="str">
        <x:v>PASS</x:v>
      </x:c>
      <x:c r="G2772" s="10" t="str">
        <x:v>PASS</x:v>
      </x:c>
      <x:c r="H2772" s="10" t="str">
        <x:v>EXECUTED</x:v>
      </x:c>
      <x:c r="I2772" s="10" t="str">
        <x:v>PARSED</x:v>
      </x:c>
      <x:c r="J2772" s="10" t="str">
        <x:v>NO_SEMANTIC_VALIDATOR_DETERMINISTIC_PASS</x:v>
      </x:c>
      <x:c r="K2772" s="10" t="str">
        <x:v>568c1e3be62ffe5789e1bd5c642934516fa7edd90370bea1871b116294edaffd</x:v>
      </x:c>
      <x:c r="L2772" s="10" t="str">
        <x:v>historical_three</x:v>
      </x:c>
      <x:c r="M2772" s="10" t="n">
        <x:v>1</x:v>
      </x:c>
      <x:c r="N2772" s="10" t="n">
        <x:v>0</x:v>
      </x:c>
      <x:c r="O2772" s="10" t="n">
        <x:v>0</x:v>
      </x:c>
      <x:c r="P2772" s="9" t="str">
        <x:f>'CaseReview'!U586</x:f>
        <x:v>PASS</x:v>
      </x:c>
      <x:c r="Q2772" s="9" t="n">
        <x:f>IF(AND(T2772=1,G2772=P2772),1,0)</x:f>
        <x:v>1</x:v>
      </x:c>
      <x:c r="R2772" s="9" t="n">
        <x:f>IF(AND(T2772=1,G2772="PASS",P2772="FAIL"),1,0)</x:f>
        <x:v>0</x:v>
      </x:c>
      <x:c r="S2772" s="9" t="n">
        <x:f>IF(AND(T2772=1,G2772="FAIL",P2772="PASS"),1,0)</x:f>
        <x:v>0</x:v>
      </x:c>
      <x:c r="T2772" s="9" t="n">
        <x:v>1</x:v>
      </x:c>
      <x:c r="U2772" s="9" t="n">
        <x:v>7</x:v>
      </x:c>
      <x:c r="V2772" s="9" t="str">
        <x:v>MVP/SHACL_GENERATION_PIPELINE/experiments/LUNA_NO_SEMANTIC_VALIDATOR/RUN_01/runs/RUN-IMO-013-20260901T101457983585Z/artifacts/attempt_01/candidate_shape.ttl</x:v>
      </x:c>
    </x:row>
    <x:row r="2773" ht="22" customHeight="1">
      <x:c r="A2773" s="10" t="str">
        <x:v>NO_SEMANTIC</x:v>
      </x:c>
      <x:c r="B2773" s="10" t="str">
        <x:v>IMO-013</x:v>
      </x:c>
      <x:c r="C2773" s="10" t="str">
        <x:v>IMO-013-P03</x:v>
      </x:c>
      <x:c r="D2773" s="10" t="str">
        <x:v>RUN_01</x:v>
      </x:c>
      <x:c r="E2773" s="10" t="str">
        <x:v>ORIGINAL_LEDGER</x:v>
      </x:c>
      <x:c r="F2773" s="10" t="str">
        <x:v>PASS</x:v>
      </x:c>
      <x:c r="G2773" s="10" t="str">
        <x:v>PASS</x:v>
      </x:c>
      <x:c r="H2773" s="10" t="str">
        <x:v>EXECUTED</x:v>
      </x:c>
      <x:c r="I2773" s="10" t="str">
        <x:v>PARSED</x:v>
      </x:c>
      <x:c r="J2773" s="10" t="str">
        <x:v>NO_SEMANTIC_VALIDATOR_DETERMINISTIC_PASS</x:v>
      </x:c>
      <x:c r="K2773" s="10" t="str">
        <x:v>568c1e3be62ffe5789e1bd5c642934516fa7edd90370bea1871b116294edaffd</x:v>
      </x:c>
      <x:c r="L2773" s="10" t="str">
        <x:v>historical_three</x:v>
      </x:c>
      <x:c r="M2773" s="10" t="n">
        <x:v>1</x:v>
      </x:c>
      <x:c r="N2773" s="10" t="n">
        <x:v>0</x:v>
      </x:c>
      <x:c r="O2773" s="10" t="n">
        <x:v>0</x:v>
      </x:c>
      <x:c r="P2773" s="9" t="str">
        <x:f>'CaseReview'!U587</x:f>
        <x:v>PASS</x:v>
      </x:c>
      <x:c r="Q2773" s="9" t="n">
        <x:f>IF(AND(T2773=1,G2773=P2773),1,0)</x:f>
        <x:v>1</x:v>
      </x:c>
      <x:c r="R2773" s="9" t="n">
        <x:f>IF(AND(T2773=1,G2773="PASS",P2773="FAIL"),1,0)</x:f>
        <x:v>0</x:v>
      </x:c>
      <x:c r="S2773" s="9" t="n">
        <x:f>IF(AND(T2773=1,G2773="FAIL",P2773="PASS"),1,0)</x:f>
        <x:v>0</x:v>
      </x:c>
      <x:c r="T2773" s="9" t="n">
        <x:v>1</x:v>
      </x:c>
      <x:c r="U2773" s="9" t="n">
        <x:v>7</x:v>
      </x:c>
      <x:c r="V2773" s="9" t="str">
        <x:v>MVP/SHACL_GENERATION_PIPELINE/experiments/LUNA_NO_SEMANTIC_VALIDATOR/RUN_01/runs/RUN-IMO-013-20260901T101457983585Z/artifacts/attempt_01/candidate_shape.ttl</x:v>
      </x:c>
    </x:row>
    <x:row r="2774" ht="22" customHeight="1">
      <x:c r="A2774" s="10" t="str">
        <x:v>NO_SEMANTIC</x:v>
      </x:c>
      <x:c r="B2774" s="10" t="str">
        <x:v>IMO-013</x:v>
      </x:c>
      <x:c r="C2774" s="10" t="str">
        <x:v>IMO-013-P04</x:v>
      </x:c>
      <x:c r="D2774" s="10" t="str">
        <x:v>RUN_01</x:v>
      </x:c>
      <x:c r="E2774" s="10" t="str">
        <x:v>ORIGINAL_LEDGER</x:v>
      </x:c>
      <x:c r="F2774" s="10" t="str">
        <x:v>PASS</x:v>
      </x:c>
      <x:c r="G2774" s="10" t="str">
        <x:v>PASS</x:v>
      </x:c>
      <x:c r="H2774" s="10" t="str">
        <x:v>EXECUTED</x:v>
      </x:c>
      <x:c r="I2774" s="10" t="str">
        <x:v>PARSED</x:v>
      </x:c>
      <x:c r="J2774" s="10" t="str">
        <x:v>NO_SEMANTIC_VALIDATOR_DETERMINISTIC_PASS</x:v>
      </x:c>
      <x:c r="K2774" s="10" t="str">
        <x:v>568c1e3be62ffe5789e1bd5c642934516fa7edd90370bea1871b116294edaffd</x:v>
      </x:c>
      <x:c r="L2774" s="10" t="str">
        <x:v>historical_three</x:v>
      </x:c>
      <x:c r="M2774" s="10" t="n">
        <x:v>1</x:v>
      </x:c>
      <x:c r="N2774" s="10" t="n">
        <x:v>0</x:v>
      </x:c>
      <x:c r="O2774" s="10" t="n">
        <x:v>0</x:v>
      </x:c>
      <x:c r="P2774" s="9" t="str">
        <x:f>'CaseReview'!U588</x:f>
        <x:v>PASS</x:v>
      </x:c>
      <x:c r="Q2774" s="9" t="n">
        <x:f>IF(AND(T2774=1,G2774=P2774),1,0)</x:f>
        <x:v>1</x:v>
      </x:c>
      <x:c r="R2774" s="9" t="n">
        <x:f>IF(AND(T2774=1,G2774="PASS",P2774="FAIL"),1,0)</x:f>
        <x:v>0</x:v>
      </x:c>
      <x:c r="S2774" s="9" t="n">
        <x:f>IF(AND(T2774=1,G2774="FAIL",P2774="PASS"),1,0)</x:f>
        <x:v>0</x:v>
      </x:c>
      <x:c r="T2774" s="9" t="n">
        <x:v>1</x:v>
      </x:c>
      <x:c r="U2774" s="9" t="n">
        <x:v>7</x:v>
      </x:c>
      <x:c r="V2774" s="9" t="str">
        <x:v>MVP/SHACL_GENERATION_PIPELINE/experiments/LUNA_NO_SEMANTIC_VALIDATOR/RUN_01/runs/RUN-IMO-013-20260901T101457983585Z/artifacts/attempt_01/candidate_shape.ttl</x:v>
      </x:c>
    </x:row>
    <x:row r="2775" ht="22" customHeight="1">
      <x:c r="A2775" s="10" t="str">
        <x:v>NO_SEMANTIC</x:v>
      </x:c>
      <x:c r="B2775" s="10" t="str">
        <x:v>IMO-014</x:v>
      </x:c>
      <x:c r="C2775" s="10" t="str">
        <x:v>IMO-014-F01</x:v>
      </x:c>
      <x:c r="D2775" s="10" t="str">
        <x:v>RUN_01</x:v>
      </x:c>
      <x:c r="E2775" s="10" t="str">
        <x:v>ORIGINAL_LEDGER</x:v>
      </x:c>
      <x:c r="F2775" s="10" t="str">
        <x:v>FAIL</x:v>
      </x:c>
      <x:c r="G2775" s="10" t="str">
        <x:v>FAIL</x:v>
      </x:c>
      <x:c r="H2775" s="10" t="str">
        <x:v>EXECUTED</x:v>
      </x:c>
      <x:c r="I2775" s="10" t="str">
        <x:v>PARSED</x:v>
      </x:c>
      <x:c r="J2775" s="10" t="str">
        <x:v>NO_SEMANTIC_VALIDATOR_DETERMINISTIC_PASS</x:v>
      </x:c>
      <x:c r="K2775" s="10" t="str">
        <x:v>bdb321add27ba8ff3113848505ac13dc5da38b1203a8b22d5915cff839b89148</x:v>
      </x:c>
      <x:c r="L2775" s="10" t="str">
        <x:v>historical_three</x:v>
      </x:c>
      <x:c r="M2775" s="10" t="n">
        <x:v>1</x:v>
      </x:c>
      <x:c r="N2775" s="10" t="n">
        <x:v>0</x:v>
      </x:c>
      <x:c r="O2775" s="10" t="n">
        <x:v>0</x:v>
      </x:c>
      <x:c r="P2775" s="9" t="str">
        <x:f>'CaseReview'!U589</x:f>
        <x:v>FAIL</x:v>
      </x:c>
      <x:c r="Q2775" s="9" t="n">
        <x:f>IF(AND(T2775=1,G2775=P2775),1,0)</x:f>
        <x:v>1</x:v>
      </x:c>
      <x:c r="R2775" s="9" t="n">
        <x:f>IF(AND(T2775=1,G2775="PASS",P2775="FAIL"),1,0)</x:f>
        <x:v>0</x:v>
      </x:c>
      <x:c r="S2775" s="9" t="n">
        <x:f>IF(AND(T2775=1,G2775="FAIL",P2775="PASS"),1,0)</x:f>
        <x:v>0</x:v>
      </x:c>
      <x:c r="T2775" s="9" t="n">
        <x:v>1</x:v>
      </x:c>
      <x:c r="U2775" s="9" t="n">
        <x:v>5</x:v>
      </x:c>
      <x:c r="V2775" s="9" t="str">
        <x:v>MVP/SHACL_GENERATION_PIPELINE/experiments/LUNA_NO_SEMANTIC_VALIDATOR/RUN_01/runs/RUN-IMO-014-20260901T101520778447Z/artifacts/attempt_01/candidate_shape.ttl</x:v>
      </x:c>
    </x:row>
    <x:row r="2776" ht="22" customHeight="1">
      <x:c r="A2776" s="10" t="str">
        <x:v>NO_SEMANTIC</x:v>
      </x:c>
      <x:c r="B2776" s="10" t="str">
        <x:v>IMO-014</x:v>
      </x:c>
      <x:c r="C2776" s="10" t="str">
        <x:v>IMO-014-F02</x:v>
      </x:c>
      <x:c r="D2776" s="10" t="str">
        <x:v>RUN_01</x:v>
      </x:c>
      <x:c r="E2776" s="10" t="str">
        <x:v>ORIGINAL_LEDGER</x:v>
      </x:c>
      <x:c r="F2776" s="10" t="str">
        <x:v>FAIL</x:v>
      </x:c>
      <x:c r="G2776" s="10" t="str">
        <x:v>FAIL</x:v>
      </x:c>
      <x:c r="H2776" s="10" t="str">
        <x:v>EXECUTED</x:v>
      </x:c>
      <x:c r="I2776" s="10" t="str">
        <x:v>PARSED</x:v>
      </x:c>
      <x:c r="J2776" s="10" t="str">
        <x:v>NO_SEMANTIC_VALIDATOR_DETERMINISTIC_PASS</x:v>
      </x:c>
      <x:c r="K2776" s="10" t="str">
        <x:v>bdb321add27ba8ff3113848505ac13dc5da38b1203a8b22d5915cff839b89148</x:v>
      </x:c>
      <x:c r="L2776" s="10" t="str">
        <x:v>historical_three</x:v>
      </x:c>
      <x:c r="M2776" s="10" t="n">
        <x:v>1</x:v>
      </x:c>
      <x:c r="N2776" s="10" t="n">
        <x:v>0</x:v>
      </x:c>
      <x:c r="O2776" s="10" t="n">
        <x:v>0</x:v>
      </x:c>
      <x:c r="P2776" s="9" t="str">
        <x:f>'CaseReview'!U590</x:f>
        <x:v>FAIL</x:v>
      </x:c>
      <x:c r="Q2776" s="9" t="n">
        <x:f>IF(AND(T2776=1,G2776=P2776),1,0)</x:f>
        <x:v>1</x:v>
      </x:c>
      <x:c r="R2776" s="9" t="n">
        <x:f>IF(AND(T2776=1,G2776="PASS",P2776="FAIL"),1,0)</x:f>
        <x:v>0</x:v>
      </x:c>
      <x:c r="S2776" s="9" t="n">
        <x:f>IF(AND(T2776=1,G2776="FAIL",P2776="PASS"),1,0)</x:f>
        <x:v>0</x:v>
      </x:c>
      <x:c r="T2776" s="9" t="n">
        <x:v>1</x:v>
      </x:c>
      <x:c r="U2776" s="9" t="n">
        <x:v>5</x:v>
      </x:c>
      <x:c r="V2776" s="9" t="str">
        <x:v>MVP/SHACL_GENERATION_PIPELINE/experiments/LUNA_NO_SEMANTIC_VALIDATOR/RUN_01/runs/RUN-IMO-014-20260901T101520778447Z/artifacts/attempt_01/candidate_shape.ttl</x:v>
      </x:c>
    </x:row>
    <x:row r="2777" ht="22" customHeight="1">
      <x:c r="A2777" s="10" t="str">
        <x:v>NO_SEMANTIC</x:v>
      </x:c>
      <x:c r="B2777" s="10" t="str">
        <x:v>IMO-014</x:v>
      </x:c>
      <x:c r="C2777" s="10" t="str">
        <x:v>IMO-014-F03</x:v>
      </x:c>
      <x:c r="D2777" s="10" t="str">
        <x:v>RUN_01</x:v>
      </x:c>
      <x:c r="E2777" s="10" t="str">
        <x:v>ORIGINAL_LEDGER</x:v>
      </x:c>
      <x:c r="F2777" s="10" t="str">
        <x:v>FAIL</x:v>
      </x:c>
      <x:c r="G2777" s="10" t="str">
        <x:v>FAIL</x:v>
      </x:c>
      <x:c r="H2777" s="10" t="str">
        <x:v>EXECUTED</x:v>
      </x:c>
      <x:c r="I2777" s="10" t="str">
        <x:v>PARSED</x:v>
      </x:c>
      <x:c r="J2777" s="10" t="str">
        <x:v>NO_SEMANTIC_VALIDATOR_DETERMINISTIC_PASS</x:v>
      </x:c>
      <x:c r="K2777" s="10" t="str">
        <x:v>bdb321add27ba8ff3113848505ac13dc5da38b1203a8b22d5915cff839b89148</x:v>
      </x:c>
      <x:c r="L2777" s="10" t="str">
        <x:v>historical_three</x:v>
      </x:c>
      <x:c r="M2777" s="10" t="n">
        <x:v>1</x:v>
      </x:c>
      <x:c r="N2777" s="10" t="n">
        <x:v>0</x:v>
      </x:c>
      <x:c r="O2777" s="10" t="n">
        <x:v>0</x:v>
      </x:c>
      <x:c r="P2777" s="9" t="str">
        <x:f>'CaseReview'!U591</x:f>
        <x:v>FAIL</x:v>
      </x:c>
      <x:c r="Q2777" s="9" t="n">
        <x:f>IF(AND(T2777=1,G2777=P2777),1,0)</x:f>
        <x:v>1</x:v>
      </x:c>
      <x:c r="R2777" s="9" t="n">
        <x:f>IF(AND(T2777=1,G2777="PASS",P2777="FAIL"),1,0)</x:f>
        <x:v>0</x:v>
      </x:c>
      <x:c r="S2777" s="9" t="n">
        <x:f>IF(AND(T2777=1,G2777="FAIL",P2777="PASS"),1,0)</x:f>
        <x:v>0</x:v>
      </x:c>
      <x:c r="T2777" s="9" t="n">
        <x:v>1</x:v>
      </x:c>
      <x:c r="U2777" s="9" t="n">
        <x:v>5</x:v>
      </x:c>
      <x:c r="V2777" s="9" t="str">
        <x:v>MVP/SHACL_GENERATION_PIPELINE/experiments/LUNA_NO_SEMANTIC_VALIDATOR/RUN_01/runs/RUN-IMO-014-20260901T101520778447Z/artifacts/attempt_01/candidate_shape.ttl</x:v>
      </x:c>
    </x:row>
    <x:row r="2778" ht="22" customHeight="1">
      <x:c r="A2778" s="10" t="str">
        <x:v>NO_SEMANTIC</x:v>
      </x:c>
      <x:c r="B2778" s="10" t="str">
        <x:v>IMO-014</x:v>
      </x:c>
      <x:c r="C2778" s="10" t="str">
        <x:v>IMO-014-P01</x:v>
      </x:c>
      <x:c r="D2778" s="10" t="str">
        <x:v>RUN_01</x:v>
      </x:c>
      <x:c r="E2778" s="10" t="str">
        <x:v>ORIGINAL_LEDGER</x:v>
      </x:c>
      <x:c r="F2778" s="10" t="str">
        <x:v>PASS</x:v>
      </x:c>
      <x:c r="G2778" s="10" t="str">
        <x:v>PASS</x:v>
      </x:c>
      <x:c r="H2778" s="10" t="str">
        <x:v>EXECUTED</x:v>
      </x:c>
      <x:c r="I2778" s="10" t="str">
        <x:v>PARSED</x:v>
      </x:c>
      <x:c r="J2778" s="10" t="str">
        <x:v>NO_SEMANTIC_VALIDATOR_DETERMINISTIC_PASS</x:v>
      </x:c>
      <x:c r="K2778" s="10" t="str">
        <x:v>bdb321add27ba8ff3113848505ac13dc5da38b1203a8b22d5915cff839b89148</x:v>
      </x:c>
      <x:c r="L2778" s="10" t="str">
        <x:v>historical_three</x:v>
      </x:c>
      <x:c r="M2778" s="10" t="n">
        <x:v>1</x:v>
      </x:c>
      <x:c r="N2778" s="10" t="n">
        <x:v>0</x:v>
      </x:c>
      <x:c r="O2778" s="10" t="n">
        <x:v>0</x:v>
      </x:c>
      <x:c r="P2778" s="9" t="str">
        <x:f>'CaseReview'!U592</x:f>
        <x:v>PASS</x:v>
      </x:c>
      <x:c r="Q2778" s="9" t="n">
        <x:f>IF(AND(T2778=1,G2778=P2778),1,0)</x:f>
        <x:v>1</x:v>
      </x:c>
      <x:c r="R2778" s="9" t="n">
        <x:f>IF(AND(T2778=1,G2778="PASS",P2778="FAIL"),1,0)</x:f>
        <x:v>0</x:v>
      </x:c>
      <x:c r="S2778" s="9" t="n">
        <x:f>IF(AND(T2778=1,G2778="FAIL",P2778="PASS"),1,0)</x:f>
        <x:v>0</x:v>
      </x:c>
      <x:c r="T2778" s="9" t="n">
        <x:v>1</x:v>
      </x:c>
      <x:c r="U2778" s="9" t="n">
        <x:v>5</x:v>
      </x:c>
      <x:c r="V2778" s="9" t="str">
        <x:v>MVP/SHACL_GENERATION_PIPELINE/experiments/LUNA_NO_SEMANTIC_VALIDATOR/RUN_01/runs/RUN-IMO-014-20260901T101520778447Z/artifacts/attempt_01/candidate_shape.ttl</x:v>
      </x:c>
    </x:row>
    <x:row r="2779" ht="22" customHeight="1">
      <x:c r="A2779" s="10" t="str">
        <x:v>NO_SEMANTIC</x:v>
      </x:c>
      <x:c r="B2779" s="10" t="str">
        <x:v>IMO-014</x:v>
      </x:c>
      <x:c r="C2779" s="10" t="str">
        <x:v>IMO-014-P02</x:v>
      </x:c>
      <x:c r="D2779" s="10" t="str">
        <x:v>RUN_01</x:v>
      </x:c>
      <x:c r="E2779" s="10" t="str">
        <x:v>ORIGINAL_LEDGER</x:v>
      </x:c>
      <x:c r="F2779" s="10" t="str">
        <x:v>PASS</x:v>
      </x:c>
      <x:c r="G2779" s="10" t="str">
        <x:v>PASS</x:v>
      </x:c>
      <x:c r="H2779" s="10" t="str">
        <x:v>EXECUTED</x:v>
      </x:c>
      <x:c r="I2779" s="10" t="str">
        <x:v>PARSED</x:v>
      </x:c>
      <x:c r="J2779" s="10" t="str">
        <x:v>NO_SEMANTIC_VALIDATOR_DETERMINISTIC_PASS</x:v>
      </x:c>
      <x:c r="K2779" s="10" t="str">
        <x:v>bdb321add27ba8ff3113848505ac13dc5da38b1203a8b22d5915cff839b89148</x:v>
      </x:c>
      <x:c r="L2779" s="10" t="str">
        <x:v>historical_three</x:v>
      </x:c>
      <x:c r="M2779" s="10" t="n">
        <x:v>1</x:v>
      </x:c>
      <x:c r="N2779" s="10" t="n">
        <x:v>0</x:v>
      </x:c>
      <x:c r="O2779" s="10" t="n">
        <x:v>0</x:v>
      </x:c>
      <x:c r="P2779" s="9" t="str">
        <x:f>'CaseReview'!U593</x:f>
        <x:v>PASS</x:v>
      </x:c>
      <x:c r="Q2779" s="9" t="n">
        <x:f>IF(AND(T2779=1,G2779=P2779),1,0)</x:f>
        <x:v>1</x:v>
      </x:c>
      <x:c r="R2779" s="9" t="n">
        <x:f>IF(AND(T2779=1,G2779="PASS",P2779="FAIL"),1,0)</x:f>
        <x:v>0</x:v>
      </x:c>
      <x:c r="S2779" s="9" t="n">
        <x:f>IF(AND(T2779=1,G2779="FAIL",P2779="PASS"),1,0)</x:f>
        <x:v>0</x:v>
      </x:c>
      <x:c r="T2779" s="9" t="n">
        <x:v>1</x:v>
      </x:c>
      <x:c r="U2779" s="9" t="n">
        <x:v>5</x:v>
      </x:c>
      <x:c r="V2779" s="9" t="str">
        <x:v>MVP/SHACL_GENERATION_PIPELINE/experiments/LUNA_NO_SEMANTIC_VALIDATOR/RUN_01/runs/RUN-IMO-014-20260901T101520778447Z/artifacts/attempt_01/candidate_shape.ttl</x:v>
      </x:c>
    </x:row>
    <x:row r="2780" ht="22" customHeight="1">
      <x:c r="A2780" s="10" t="str">
        <x:v>NO_SEMANTIC</x:v>
      </x:c>
      <x:c r="B2780" s="10" t="str">
        <x:v>IMO-016</x:v>
      </x:c>
      <x:c r="C2780" s="10" t="str">
        <x:v>IMO-016-F01</x:v>
      </x:c>
      <x:c r="D2780" s="10" t="str">
        <x:v>RUN_01</x:v>
      </x:c>
      <x:c r="E2780" s="10" t="str">
        <x:v>ORIGINAL_LEDGER</x:v>
      </x:c>
      <x:c r="F2780" s="10" t="str">
        <x:v>FAIL</x:v>
      </x:c>
      <x:c r="G2780" s="10" t="str">
        <x:v>FAIL</x:v>
      </x:c>
      <x:c r="H2780" s="10" t="str">
        <x:v>EXECUTED</x:v>
      </x:c>
      <x:c r="I2780" s="10" t="str">
        <x:v>PARSED</x:v>
      </x:c>
      <x:c r="J2780" s="10" t="str">
        <x:v>NO_SEMANTIC_VALIDATOR_DETERMINISTIC_PASS</x:v>
      </x:c>
      <x:c r="K2780" s="10" t="str">
        <x:v>85195c5cd8bc54087a534194354fab3f7c48f24e2f254896131cc314c12773a8</x:v>
      </x:c>
      <x:c r="L2780" s="10" t="str">
        <x:v>historical_three</x:v>
      </x:c>
      <x:c r="M2780" s="10" t="n">
        <x:v>1</x:v>
      </x:c>
      <x:c r="N2780" s="10" t="n">
        <x:v>0</x:v>
      </x:c>
      <x:c r="O2780" s="10" t="n">
        <x:v>0</x:v>
      </x:c>
      <x:c r="P2780" s="9" t="str">
        <x:f>'CaseReview'!U594</x:f>
        <x:v>FAIL</x:v>
      </x:c>
      <x:c r="Q2780" s="9" t="n">
        <x:f>IF(AND(T2780=1,G2780=P2780),1,0)</x:f>
        <x:v>1</x:v>
      </x:c>
      <x:c r="R2780" s="9" t="n">
        <x:f>IF(AND(T2780=1,G2780="PASS",P2780="FAIL"),1,0)</x:f>
        <x:v>0</x:v>
      </x:c>
      <x:c r="S2780" s="9" t="n">
        <x:f>IF(AND(T2780=1,G2780="FAIL",P2780="PASS"),1,0)</x:f>
        <x:v>0</x:v>
      </x:c>
      <x:c r="T2780" s="9" t="n">
        <x:v>1</x:v>
      </x:c>
      <x:c r="U2780" s="9" t="n">
        <x:v>7</x:v>
      </x:c>
      <x:c r="V2780" s="9" t="str">
        <x:v>MVP/SHACL_GENERATION_PIPELINE/experiments/LUNA_NO_SEMANTIC_VALIDATOR/RUN_01/runs/RUN-IMO-016-20260901T101533403429Z/artifacts/attempt_01/candidate_shape.ttl</x:v>
      </x:c>
    </x:row>
    <x:row r="2781" ht="22" customHeight="1">
      <x:c r="A2781" s="10" t="str">
        <x:v>NO_SEMANTIC</x:v>
      </x:c>
      <x:c r="B2781" s="10" t="str">
        <x:v>IMO-016</x:v>
      </x:c>
      <x:c r="C2781" s="10" t="str">
        <x:v>IMO-016-F02</x:v>
      </x:c>
      <x:c r="D2781" s="10" t="str">
        <x:v>RUN_01</x:v>
      </x:c>
      <x:c r="E2781" s="10" t="str">
        <x:v>ORIGINAL_LEDGER</x:v>
      </x:c>
      <x:c r="F2781" s="10" t="str">
        <x:v>FAIL</x:v>
      </x:c>
      <x:c r="G2781" s="10" t="str">
        <x:v>FAIL</x:v>
      </x:c>
      <x:c r="H2781" s="10" t="str">
        <x:v>EXECUTED</x:v>
      </x:c>
      <x:c r="I2781" s="10" t="str">
        <x:v>PARSED</x:v>
      </x:c>
      <x:c r="J2781" s="10" t="str">
        <x:v>NO_SEMANTIC_VALIDATOR_DETERMINISTIC_PASS</x:v>
      </x:c>
      <x:c r="K2781" s="10" t="str">
        <x:v>85195c5cd8bc54087a534194354fab3f7c48f24e2f254896131cc314c12773a8</x:v>
      </x:c>
      <x:c r="L2781" s="10" t="str">
        <x:v>historical_three</x:v>
      </x:c>
      <x:c r="M2781" s="10" t="n">
        <x:v>1</x:v>
      </x:c>
      <x:c r="N2781" s="10" t="n">
        <x:v>0</x:v>
      </x:c>
      <x:c r="O2781" s="10" t="n">
        <x:v>0</x:v>
      </x:c>
      <x:c r="P2781" s="9" t="str">
        <x:f>'CaseReview'!U595</x:f>
        <x:v>FAIL</x:v>
      </x:c>
      <x:c r="Q2781" s="9" t="n">
        <x:f>IF(AND(T2781=1,G2781=P2781),1,0)</x:f>
        <x:v>1</x:v>
      </x:c>
      <x:c r="R2781" s="9" t="n">
        <x:f>IF(AND(T2781=1,G2781="PASS",P2781="FAIL"),1,0)</x:f>
        <x:v>0</x:v>
      </x:c>
      <x:c r="S2781" s="9" t="n">
        <x:f>IF(AND(T2781=1,G2781="FAIL",P2781="PASS"),1,0)</x:f>
        <x:v>0</x:v>
      </x:c>
      <x:c r="T2781" s="9" t="n">
        <x:v>1</x:v>
      </x:c>
      <x:c r="U2781" s="9" t="n">
        <x:v>7</x:v>
      </x:c>
      <x:c r="V2781" s="9" t="str">
        <x:v>MVP/SHACL_GENERATION_PIPELINE/experiments/LUNA_NO_SEMANTIC_VALIDATOR/RUN_01/runs/RUN-IMO-016-20260901T101533403429Z/artifacts/attempt_01/candidate_shape.ttl</x:v>
      </x:c>
    </x:row>
    <x:row r="2782" ht="22" customHeight="1">
      <x:c r="A2782" s="10" t="str">
        <x:v>NO_SEMANTIC</x:v>
      </x:c>
      <x:c r="B2782" s="10" t="str">
        <x:v>IMO-016</x:v>
      </x:c>
      <x:c r="C2782" s="10" t="str">
        <x:v>IMO-016-F03</x:v>
      </x:c>
      <x:c r="D2782" s="10" t="str">
        <x:v>RUN_01</x:v>
      </x:c>
      <x:c r="E2782" s="10" t="str">
        <x:v>ORIGINAL_LEDGER</x:v>
      </x:c>
      <x:c r="F2782" s="10" t="str">
        <x:v>FAIL</x:v>
      </x:c>
      <x:c r="G2782" s="10" t="str">
        <x:v>FAIL</x:v>
      </x:c>
      <x:c r="H2782" s="10" t="str">
        <x:v>EXECUTED</x:v>
      </x:c>
      <x:c r="I2782" s="10" t="str">
        <x:v>PARSED</x:v>
      </x:c>
      <x:c r="J2782" s="10" t="str">
        <x:v>NO_SEMANTIC_VALIDATOR_DETERMINISTIC_PASS</x:v>
      </x:c>
      <x:c r="K2782" s="10" t="str">
        <x:v>85195c5cd8bc54087a534194354fab3f7c48f24e2f254896131cc314c12773a8</x:v>
      </x:c>
      <x:c r="L2782" s="10" t="str">
        <x:v>historical_three</x:v>
      </x:c>
      <x:c r="M2782" s="10" t="n">
        <x:v>1</x:v>
      </x:c>
      <x:c r="N2782" s="10" t="n">
        <x:v>0</x:v>
      </x:c>
      <x:c r="O2782" s="10" t="n">
        <x:v>0</x:v>
      </x:c>
      <x:c r="P2782" s="9" t="str">
        <x:f>'CaseReview'!U596</x:f>
        <x:v>FAIL</x:v>
      </x:c>
      <x:c r="Q2782" s="9" t="n">
        <x:f>IF(AND(T2782=1,G2782=P2782),1,0)</x:f>
        <x:v>1</x:v>
      </x:c>
      <x:c r="R2782" s="9" t="n">
        <x:f>IF(AND(T2782=1,G2782="PASS",P2782="FAIL"),1,0)</x:f>
        <x:v>0</x:v>
      </x:c>
      <x:c r="S2782" s="9" t="n">
        <x:f>IF(AND(T2782=1,G2782="FAIL",P2782="PASS"),1,0)</x:f>
        <x:v>0</x:v>
      </x:c>
      <x:c r="T2782" s="9" t="n">
        <x:v>1</x:v>
      </x:c>
      <x:c r="U2782" s="9" t="n">
        <x:v>7</x:v>
      </x:c>
      <x:c r="V2782" s="9" t="str">
        <x:v>MVP/SHACL_GENERATION_PIPELINE/experiments/LUNA_NO_SEMANTIC_VALIDATOR/RUN_01/runs/RUN-IMO-016-20260901T101533403429Z/artifacts/attempt_01/candidate_shape.ttl</x:v>
      </x:c>
    </x:row>
    <x:row r="2783" ht="22" customHeight="1">
      <x:c r="A2783" s="10" t="str">
        <x:v>NO_SEMANTIC</x:v>
      </x:c>
      <x:c r="B2783" s="10" t="str">
        <x:v>IMO-016</x:v>
      </x:c>
      <x:c r="C2783" s="10" t="str">
        <x:v>IMO-016-F04</x:v>
      </x:c>
      <x:c r="D2783" s="10" t="str">
        <x:v>RUN_01</x:v>
      </x:c>
      <x:c r="E2783" s="10" t="str">
        <x:v>ORIGINAL_LEDGER</x:v>
      </x:c>
      <x:c r="F2783" s="10" t="str">
        <x:v>FAIL</x:v>
      </x:c>
      <x:c r="G2783" s="10" t="str">
        <x:v>FAIL</x:v>
      </x:c>
      <x:c r="H2783" s="10" t="str">
        <x:v>EXECUTED</x:v>
      </x:c>
      <x:c r="I2783" s="10" t="str">
        <x:v>PARSED</x:v>
      </x:c>
      <x:c r="J2783" s="10" t="str">
        <x:v>NO_SEMANTIC_VALIDATOR_DETERMINISTIC_PASS</x:v>
      </x:c>
      <x:c r="K2783" s="10" t="str">
        <x:v>85195c5cd8bc54087a534194354fab3f7c48f24e2f254896131cc314c12773a8</x:v>
      </x:c>
      <x:c r="L2783" s="10" t="str">
        <x:v>historical_three</x:v>
      </x:c>
      <x:c r="M2783" s="10" t="n">
        <x:v>1</x:v>
      </x:c>
      <x:c r="N2783" s="10" t="n">
        <x:v>0</x:v>
      </x:c>
      <x:c r="O2783" s="10" t="n">
        <x:v>0</x:v>
      </x:c>
      <x:c r="P2783" s="9" t="str">
        <x:f>'CaseReview'!U597</x:f>
        <x:v>FAIL</x:v>
      </x:c>
      <x:c r="Q2783" s="9" t="n">
        <x:f>IF(AND(T2783=1,G2783=P2783),1,0)</x:f>
        <x:v>1</x:v>
      </x:c>
      <x:c r="R2783" s="9" t="n">
        <x:f>IF(AND(T2783=1,G2783="PASS",P2783="FAIL"),1,0)</x:f>
        <x:v>0</x:v>
      </x:c>
      <x:c r="S2783" s="9" t="n">
        <x:f>IF(AND(T2783=1,G2783="FAIL",P2783="PASS"),1,0)</x:f>
        <x:v>0</x:v>
      </x:c>
      <x:c r="T2783" s="9" t="n">
        <x:v>1</x:v>
      </x:c>
      <x:c r="U2783" s="9" t="n">
        <x:v>7</x:v>
      </x:c>
      <x:c r="V2783" s="9" t="str">
        <x:v>MVP/SHACL_GENERATION_PIPELINE/experiments/LUNA_NO_SEMANTIC_VALIDATOR/RUN_01/runs/RUN-IMO-016-20260901T101533403429Z/artifacts/attempt_01/candidate_shape.ttl</x:v>
      </x:c>
    </x:row>
    <x:row r="2784" ht="22" customHeight="1">
      <x:c r="A2784" s="10" t="str">
        <x:v>NO_SEMANTIC</x:v>
      </x:c>
      <x:c r="B2784" s="10" t="str">
        <x:v>IMO-016</x:v>
      </x:c>
      <x:c r="C2784" s="10" t="str">
        <x:v>IMO-016-P01</x:v>
      </x:c>
      <x:c r="D2784" s="10" t="str">
        <x:v>RUN_01</x:v>
      </x:c>
      <x:c r="E2784" s="10" t="str">
        <x:v>ORIGINAL_LEDGER</x:v>
      </x:c>
      <x:c r="F2784" s="10" t="str">
        <x:v>PASS</x:v>
      </x:c>
      <x:c r="G2784" s="10" t="str">
        <x:v>FAIL</x:v>
      </x:c>
      <x:c r="H2784" s="10" t="str">
        <x:v>EXECUTED</x:v>
      </x:c>
      <x:c r="I2784" s="10" t="str">
        <x:v>PARSED</x:v>
      </x:c>
      <x:c r="J2784" s="10" t="str">
        <x:v>NO_SEMANTIC_VALIDATOR_DETERMINISTIC_PASS</x:v>
      </x:c>
      <x:c r="K2784" s="10" t="str">
        <x:v>85195c5cd8bc54087a534194354fab3f7c48f24e2f254896131cc314c12773a8</x:v>
      </x:c>
      <x:c r="L2784" s="10" t="str">
        <x:v>historical_three</x:v>
      </x:c>
      <x:c r="M2784" s="10" t="n">
        <x:v>0</x:v>
      </x:c>
      <x:c r="N2784" s="10" t="n">
        <x:v>0</x:v>
      </x:c>
      <x:c r="O2784" s="10" t="n">
        <x:v>1</x:v>
      </x:c>
      <x:c r="P2784" s="9" t="str">
        <x:f>'CaseReview'!U598</x:f>
        <x:v>PASS</x:v>
      </x:c>
      <x:c r="Q2784" s="9" t="n">
        <x:f>IF(AND(T2784=1,G2784=P2784),1,0)</x:f>
        <x:v>0</x:v>
      </x:c>
      <x:c r="R2784" s="9" t="n">
        <x:f>IF(AND(T2784=1,G2784="PASS",P2784="FAIL"),1,0)</x:f>
        <x:v>0</x:v>
      </x:c>
      <x:c r="S2784" s="9" t="n">
        <x:f>IF(AND(T2784=1,G2784="FAIL",P2784="PASS"),1,0)</x:f>
        <x:v>1</x:v>
      </x:c>
      <x:c r="T2784" s="9" t="n">
        <x:v>1</x:v>
      </x:c>
      <x:c r="U2784" s="9" t="n">
        <x:v>7</x:v>
      </x:c>
      <x:c r="V2784" s="9" t="str">
        <x:v>MVP/SHACL_GENERATION_PIPELINE/experiments/LUNA_NO_SEMANTIC_VALIDATOR/RUN_01/runs/RUN-IMO-016-20260901T101533403429Z/artifacts/attempt_01/candidate_shape.ttl</x:v>
      </x:c>
    </x:row>
    <x:row r="2785" ht="22" customHeight="1">
      <x:c r="A2785" s="10" t="str">
        <x:v>NO_SEMANTIC</x:v>
      </x:c>
      <x:c r="B2785" s="10" t="str">
        <x:v>IMO-016</x:v>
      </x:c>
      <x:c r="C2785" s="10" t="str">
        <x:v>IMO-016-P02</x:v>
      </x:c>
      <x:c r="D2785" s="10" t="str">
        <x:v>RUN_01</x:v>
      </x:c>
      <x:c r="E2785" s="10" t="str">
        <x:v>ORIGINAL_LEDGER</x:v>
      </x:c>
      <x:c r="F2785" s="10" t="str">
        <x:v>PASS</x:v>
      </x:c>
      <x:c r="G2785" s="10" t="str">
        <x:v>FAIL</x:v>
      </x:c>
      <x:c r="H2785" s="10" t="str">
        <x:v>EXECUTED</x:v>
      </x:c>
      <x:c r="I2785" s="10" t="str">
        <x:v>PARSED</x:v>
      </x:c>
      <x:c r="J2785" s="10" t="str">
        <x:v>NO_SEMANTIC_VALIDATOR_DETERMINISTIC_PASS</x:v>
      </x:c>
      <x:c r="K2785" s="10" t="str">
        <x:v>85195c5cd8bc54087a534194354fab3f7c48f24e2f254896131cc314c12773a8</x:v>
      </x:c>
      <x:c r="L2785" s="10" t="str">
        <x:v>historical_three</x:v>
      </x:c>
      <x:c r="M2785" s="10" t="n">
        <x:v>0</x:v>
      </x:c>
      <x:c r="N2785" s="10" t="n">
        <x:v>0</x:v>
      </x:c>
      <x:c r="O2785" s="10" t="n">
        <x:v>1</x:v>
      </x:c>
      <x:c r="P2785" s="9" t="str">
        <x:f>'CaseReview'!U599</x:f>
        <x:v>PASS</x:v>
      </x:c>
      <x:c r="Q2785" s="9" t="n">
        <x:f>IF(AND(T2785=1,G2785=P2785),1,0)</x:f>
        <x:v>0</x:v>
      </x:c>
      <x:c r="R2785" s="9" t="n">
        <x:f>IF(AND(T2785=1,G2785="PASS",P2785="FAIL"),1,0)</x:f>
        <x:v>0</x:v>
      </x:c>
      <x:c r="S2785" s="9" t="n">
        <x:f>IF(AND(T2785=1,G2785="FAIL",P2785="PASS"),1,0)</x:f>
        <x:v>1</x:v>
      </x:c>
      <x:c r="T2785" s="9" t="n">
        <x:v>1</x:v>
      </x:c>
      <x:c r="U2785" s="9" t="n">
        <x:v>7</x:v>
      </x:c>
      <x:c r="V2785" s="9" t="str">
        <x:v>MVP/SHACL_GENERATION_PIPELINE/experiments/LUNA_NO_SEMANTIC_VALIDATOR/RUN_01/runs/RUN-IMO-016-20260901T101533403429Z/artifacts/attempt_01/candidate_shape.ttl</x:v>
      </x:c>
    </x:row>
    <x:row r="2786" ht="22" customHeight="1">
      <x:c r="A2786" s="10" t="str">
        <x:v>NO_SEMANTIC</x:v>
      </x:c>
      <x:c r="B2786" s="10" t="str">
        <x:v>IMO-016</x:v>
      </x:c>
      <x:c r="C2786" s="10" t="str">
        <x:v>IMO-016-P03</x:v>
      </x:c>
      <x:c r="D2786" s="10" t="str">
        <x:v>RUN_01</x:v>
      </x:c>
      <x:c r="E2786" s="10" t="str">
        <x:v>ORIGINAL_LEDGER</x:v>
      </x:c>
      <x:c r="F2786" s="10" t="str">
        <x:v>PASS</x:v>
      </x:c>
      <x:c r="G2786" s="10" t="str">
        <x:v>FAIL</x:v>
      </x:c>
      <x:c r="H2786" s="10" t="str">
        <x:v>EXECUTED</x:v>
      </x:c>
      <x:c r="I2786" s="10" t="str">
        <x:v>PARSED</x:v>
      </x:c>
      <x:c r="J2786" s="10" t="str">
        <x:v>NO_SEMANTIC_VALIDATOR_DETERMINISTIC_PASS</x:v>
      </x:c>
      <x:c r="K2786" s="10" t="str">
        <x:v>85195c5cd8bc54087a534194354fab3f7c48f24e2f254896131cc314c12773a8</x:v>
      </x:c>
      <x:c r="L2786" s="10" t="str">
        <x:v>historical_three</x:v>
      </x:c>
      <x:c r="M2786" s="10" t="n">
        <x:v>0</x:v>
      </x:c>
      <x:c r="N2786" s="10" t="n">
        <x:v>0</x:v>
      </x:c>
      <x:c r="O2786" s="10" t="n">
        <x:v>1</x:v>
      </x:c>
      <x:c r="P2786" s="9" t="str">
        <x:f>'CaseReview'!U600</x:f>
        <x:v>PASS</x:v>
      </x:c>
      <x:c r="Q2786" s="9" t="n">
        <x:f>IF(AND(T2786=1,G2786=P2786),1,0)</x:f>
        <x:v>0</x:v>
      </x:c>
      <x:c r="R2786" s="9" t="n">
        <x:f>IF(AND(T2786=1,G2786="PASS",P2786="FAIL"),1,0)</x:f>
        <x:v>0</x:v>
      </x:c>
      <x:c r="S2786" s="9" t="n">
        <x:f>IF(AND(T2786=1,G2786="FAIL",P2786="PASS"),1,0)</x:f>
        <x:v>1</x:v>
      </x:c>
      <x:c r="T2786" s="9" t="n">
        <x:v>1</x:v>
      </x:c>
      <x:c r="U2786" s="9" t="n">
        <x:v>7</x:v>
      </x:c>
      <x:c r="V2786" s="9" t="str">
        <x:v>MVP/SHACL_GENERATION_PIPELINE/experiments/LUNA_NO_SEMANTIC_VALIDATOR/RUN_01/runs/RUN-IMO-016-20260901T101533403429Z/artifacts/attempt_01/candidate_shape.ttl</x:v>
      </x:c>
    </x:row>
    <x:row r="2787" ht="22" customHeight="1">
      <x:c r="A2787" s="10" t="str">
        <x:v>NO_SEMANTIC</x:v>
      </x:c>
      <x:c r="B2787" s="10" t="str">
        <x:v>IMO-017</x:v>
      </x:c>
      <x:c r="C2787" s="10" t="str">
        <x:v>IMO-017-F01</x:v>
      </x:c>
      <x:c r="D2787" s="10" t="str">
        <x:v>RUN_01</x:v>
      </x:c>
      <x:c r="E2787" s="10" t="str">
        <x:v>ORIGINAL_LEDGER</x:v>
      </x:c>
      <x:c r="F2787" s="10" t="str">
        <x:v>FAIL</x:v>
      </x:c>
      <x:c r="G2787" s="10" t="str">
        <x:v>FAIL</x:v>
      </x:c>
      <x:c r="H2787" s="10" t="str">
        <x:v>EXECUTED</x:v>
      </x:c>
      <x:c r="I2787" s="10" t="str">
        <x:v>PARSED</x:v>
      </x:c>
      <x:c r="J2787" s="10" t="str">
        <x:v>NO_SEMANTIC_VALIDATOR_DETERMINISTIC_PASS</x:v>
      </x:c>
      <x:c r="K2787" s="10" t="str">
        <x:v>f7e7540a0f6ea0f7b59c296abe4e0346da7f7a76f6a90757e684c3da8bfa2c04</x:v>
      </x:c>
      <x:c r="L2787" s="10" t="str">
        <x:v>historical_three</x:v>
      </x:c>
      <x:c r="M2787" s="10" t="n">
        <x:v>1</x:v>
      </x:c>
      <x:c r="N2787" s="10" t="n">
        <x:v>0</x:v>
      </x:c>
      <x:c r="O2787" s="10" t="n">
        <x:v>0</x:v>
      </x:c>
      <x:c r="P2787" s="9" t="str">
        <x:f>'CaseReview'!U601</x:f>
        <x:v>FAIL</x:v>
      </x:c>
      <x:c r="Q2787" s="9" t="n">
        <x:f>IF(AND(T2787=1,G2787=P2787),1,0)</x:f>
        <x:v>1</x:v>
      </x:c>
      <x:c r="R2787" s="9" t="n">
        <x:f>IF(AND(T2787=1,G2787="PASS",P2787="FAIL"),1,0)</x:f>
        <x:v>0</x:v>
      </x:c>
      <x:c r="S2787" s="9" t="n">
        <x:f>IF(AND(T2787=1,G2787="FAIL",P2787="PASS"),1,0)</x:f>
        <x:v>0</x:v>
      </x:c>
      <x:c r="T2787" s="9" t="n">
        <x:v>1</x:v>
      </x:c>
      <x:c r="U2787" s="9" t="n">
        <x:v>7</x:v>
      </x:c>
      <x:c r="V2787" s="9" t="str">
        <x:v>MVP/SHACL_GENERATION_PIPELINE/experiments/LUNA_NO_SEMANTIC_VALIDATOR/RUN_01/runs/RUN-IMO-017-20260901T101553842047Z/artifacts/attempt_01/candidate_shape.ttl</x:v>
      </x:c>
    </x:row>
    <x:row r="2788" ht="22" customHeight="1">
      <x:c r="A2788" s="10" t="str">
        <x:v>NO_SEMANTIC</x:v>
      </x:c>
      <x:c r="B2788" s="10" t="str">
        <x:v>IMO-017</x:v>
      </x:c>
      <x:c r="C2788" s="10" t="str">
        <x:v>IMO-017-F02</x:v>
      </x:c>
      <x:c r="D2788" s="10" t="str">
        <x:v>RUN_01</x:v>
      </x:c>
      <x:c r="E2788" s="10" t="str">
        <x:v>ORIGINAL_LEDGER</x:v>
      </x:c>
      <x:c r="F2788" s="10" t="str">
        <x:v>FAIL</x:v>
      </x:c>
      <x:c r="G2788" s="10" t="str">
        <x:v>FAIL</x:v>
      </x:c>
      <x:c r="H2788" s="10" t="str">
        <x:v>EXECUTED</x:v>
      </x:c>
      <x:c r="I2788" s="10" t="str">
        <x:v>PARSED</x:v>
      </x:c>
      <x:c r="J2788" s="10" t="str">
        <x:v>NO_SEMANTIC_VALIDATOR_DETERMINISTIC_PASS</x:v>
      </x:c>
      <x:c r="K2788" s="10" t="str">
        <x:v>f7e7540a0f6ea0f7b59c296abe4e0346da7f7a76f6a90757e684c3da8bfa2c04</x:v>
      </x:c>
      <x:c r="L2788" s="10" t="str">
        <x:v>historical_three</x:v>
      </x:c>
      <x:c r="M2788" s="10" t="n">
        <x:v>1</x:v>
      </x:c>
      <x:c r="N2788" s="10" t="n">
        <x:v>0</x:v>
      </x:c>
      <x:c r="O2788" s="10" t="n">
        <x:v>0</x:v>
      </x:c>
      <x:c r="P2788" s="9" t="str">
        <x:f>'CaseReview'!U602</x:f>
        <x:v>FAIL</x:v>
      </x:c>
      <x:c r="Q2788" s="9" t="n">
        <x:f>IF(AND(T2788=1,G2788=P2788),1,0)</x:f>
        <x:v>1</x:v>
      </x:c>
      <x:c r="R2788" s="9" t="n">
        <x:f>IF(AND(T2788=1,G2788="PASS",P2788="FAIL"),1,0)</x:f>
        <x:v>0</x:v>
      </x:c>
      <x:c r="S2788" s="9" t="n">
        <x:f>IF(AND(T2788=1,G2788="FAIL",P2788="PASS"),1,0)</x:f>
        <x:v>0</x:v>
      </x:c>
      <x:c r="T2788" s="9" t="n">
        <x:v>1</x:v>
      </x:c>
      <x:c r="U2788" s="9" t="n">
        <x:v>7</x:v>
      </x:c>
      <x:c r="V2788" s="9" t="str">
        <x:v>MVP/SHACL_GENERATION_PIPELINE/experiments/LUNA_NO_SEMANTIC_VALIDATOR/RUN_01/runs/RUN-IMO-017-20260901T101553842047Z/artifacts/attempt_01/candidate_shape.ttl</x:v>
      </x:c>
    </x:row>
    <x:row r="2789" ht="22" customHeight="1">
      <x:c r="A2789" s="10" t="str">
        <x:v>NO_SEMANTIC</x:v>
      </x:c>
      <x:c r="B2789" s="10" t="str">
        <x:v>IMO-017</x:v>
      </x:c>
      <x:c r="C2789" s="10" t="str">
        <x:v>IMO-017-F03</x:v>
      </x:c>
      <x:c r="D2789" s="10" t="str">
        <x:v>RUN_01</x:v>
      </x:c>
      <x:c r="E2789" s="10" t="str">
        <x:v>ORIGINAL_LEDGER</x:v>
      </x:c>
      <x:c r="F2789" s="10" t="str">
        <x:v>FAIL</x:v>
      </x:c>
      <x:c r="G2789" s="10" t="str">
        <x:v>FAIL</x:v>
      </x:c>
      <x:c r="H2789" s="10" t="str">
        <x:v>EXECUTED</x:v>
      </x:c>
      <x:c r="I2789" s="10" t="str">
        <x:v>PARSED</x:v>
      </x:c>
      <x:c r="J2789" s="10" t="str">
        <x:v>NO_SEMANTIC_VALIDATOR_DETERMINISTIC_PASS</x:v>
      </x:c>
      <x:c r="K2789" s="10" t="str">
        <x:v>f7e7540a0f6ea0f7b59c296abe4e0346da7f7a76f6a90757e684c3da8bfa2c04</x:v>
      </x:c>
      <x:c r="L2789" s="10" t="str">
        <x:v>historical_three</x:v>
      </x:c>
      <x:c r="M2789" s="10" t="n">
        <x:v>1</x:v>
      </x:c>
      <x:c r="N2789" s="10" t="n">
        <x:v>0</x:v>
      </x:c>
      <x:c r="O2789" s="10" t="n">
        <x:v>0</x:v>
      </x:c>
      <x:c r="P2789" s="9" t="str">
        <x:f>'CaseReview'!U603</x:f>
        <x:v>FAIL</x:v>
      </x:c>
      <x:c r="Q2789" s="9" t="n">
        <x:f>IF(AND(T2789=1,G2789=P2789),1,0)</x:f>
        <x:v>1</x:v>
      </x:c>
      <x:c r="R2789" s="9" t="n">
        <x:f>IF(AND(T2789=1,G2789="PASS",P2789="FAIL"),1,0)</x:f>
        <x:v>0</x:v>
      </x:c>
      <x:c r="S2789" s="9" t="n">
        <x:f>IF(AND(T2789=1,G2789="FAIL",P2789="PASS"),1,0)</x:f>
        <x:v>0</x:v>
      </x:c>
      <x:c r="T2789" s="9" t="n">
        <x:v>1</x:v>
      </x:c>
      <x:c r="U2789" s="9" t="n">
        <x:v>7</x:v>
      </x:c>
      <x:c r="V2789" s="9" t="str">
        <x:v>MVP/SHACL_GENERATION_PIPELINE/experiments/LUNA_NO_SEMANTIC_VALIDATOR/RUN_01/runs/RUN-IMO-017-20260901T101553842047Z/artifacts/attempt_01/candidate_shape.ttl</x:v>
      </x:c>
    </x:row>
    <x:row r="2790" ht="22" customHeight="1">
      <x:c r="A2790" s="10" t="str">
        <x:v>NO_SEMANTIC</x:v>
      </x:c>
      <x:c r="B2790" s="10" t="str">
        <x:v>IMO-017</x:v>
      </x:c>
      <x:c r="C2790" s="10" t="str">
        <x:v>IMO-017-F04</x:v>
      </x:c>
      <x:c r="D2790" s="10" t="str">
        <x:v>RUN_01</x:v>
      </x:c>
      <x:c r="E2790" s="10" t="str">
        <x:v>ORIGINAL_LEDGER</x:v>
      </x:c>
      <x:c r="F2790" s="10" t="str">
        <x:v>FAIL</x:v>
      </x:c>
      <x:c r="G2790" s="10" t="str">
        <x:v>FAIL</x:v>
      </x:c>
      <x:c r="H2790" s="10" t="str">
        <x:v>EXECUTED</x:v>
      </x:c>
      <x:c r="I2790" s="10" t="str">
        <x:v>PARSED</x:v>
      </x:c>
      <x:c r="J2790" s="10" t="str">
        <x:v>NO_SEMANTIC_VALIDATOR_DETERMINISTIC_PASS</x:v>
      </x:c>
      <x:c r="K2790" s="10" t="str">
        <x:v>f7e7540a0f6ea0f7b59c296abe4e0346da7f7a76f6a90757e684c3da8bfa2c04</x:v>
      </x:c>
      <x:c r="L2790" s="10" t="str">
        <x:v>historical_three</x:v>
      </x:c>
      <x:c r="M2790" s="10" t="n">
        <x:v>1</x:v>
      </x:c>
      <x:c r="N2790" s="10" t="n">
        <x:v>0</x:v>
      </x:c>
      <x:c r="O2790" s="10" t="n">
        <x:v>0</x:v>
      </x:c>
      <x:c r="P2790" s="9" t="str">
        <x:f>'CaseReview'!U604</x:f>
        <x:v>FAIL</x:v>
      </x:c>
      <x:c r="Q2790" s="9" t="n">
        <x:f>IF(AND(T2790=1,G2790=P2790),1,0)</x:f>
        <x:v>1</x:v>
      </x:c>
      <x:c r="R2790" s="9" t="n">
        <x:f>IF(AND(T2790=1,G2790="PASS",P2790="FAIL"),1,0)</x:f>
        <x:v>0</x:v>
      </x:c>
      <x:c r="S2790" s="9" t="n">
        <x:f>IF(AND(T2790=1,G2790="FAIL",P2790="PASS"),1,0)</x:f>
        <x:v>0</x:v>
      </x:c>
      <x:c r="T2790" s="9" t="n">
        <x:v>1</x:v>
      </x:c>
      <x:c r="U2790" s="9" t="n">
        <x:v>7</x:v>
      </x:c>
      <x:c r="V2790" s="9" t="str">
        <x:v>MVP/SHACL_GENERATION_PIPELINE/experiments/LUNA_NO_SEMANTIC_VALIDATOR/RUN_01/runs/RUN-IMO-017-20260901T101553842047Z/artifacts/attempt_01/candidate_shape.ttl</x:v>
      </x:c>
    </x:row>
    <x:row r="2791" ht="22" customHeight="1">
      <x:c r="A2791" s="10" t="str">
        <x:v>NO_SEMANTIC</x:v>
      </x:c>
      <x:c r="B2791" s="10" t="str">
        <x:v>IMO-017</x:v>
      </x:c>
      <x:c r="C2791" s="10" t="str">
        <x:v>IMO-017-F05</x:v>
      </x:c>
      <x:c r="D2791" s="10" t="str">
        <x:v>RUN_01</x:v>
      </x:c>
      <x:c r="E2791" s="10" t="str">
        <x:v>ORIGINAL_LEDGER</x:v>
      </x:c>
      <x:c r="F2791" s="10" t="str">
        <x:v>FAIL</x:v>
      </x:c>
      <x:c r="G2791" s="10" t="str">
        <x:v>FAIL</x:v>
      </x:c>
      <x:c r="H2791" s="10" t="str">
        <x:v>EXECUTED</x:v>
      </x:c>
      <x:c r="I2791" s="10" t="str">
        <x:v>PARSED</x:v>
      </x:c>
      <x:c r="J2791" s="10" t="str">
        <x:v>NO_SEMANTIC_VALIDATOR_DETERMINISTIC_PASS</x:v>
      </x:c>
      <x:c r="K2791" s="10" t="str">
        <x:v>f7e7540a0f6ea0f7b59c296abe4e0346da7f7a76f6a90757e684c3da8bfa2c04</x:v>
      </x:c>
      <x:c r="L2791" s="10" t="str">
        <x:v>historical_three</x:v>
      </x:c>
      <x:c r="M2791" s="10" t="n">
        <x:v>1</x:v>
      </x:c>
      <x:c r="N2791" s="10" t="n">
        <x:v>0</x:v>
      </x:c>
      <x:c r="O2791" s="10" t="n">
        <x:v>0</x:v>
      </x:c>
      <x:c r="P2791" s="9" t="str">
        <x:f>'CaseReview'!U605</x:f>
        <x:v>FAIL</x:v>
      </x:c>
      <x:c r="Q2791" s="9" t="n">
        <x:f>IF(AND(T2791=1,G2791=P2791),1,0)</x:f>
        <x:v>1</x:v>
      </x:c>
      <x:c r="R2791" s="9" t="n">
        <x:f>IF(AND(T2791=1,G2791="PASS",P2791="FAIL"),1,0)</x:f>
        <x:v>0</x:v>
      </x:c>
      <x:c r="S2791" s="9" t="n">
        <x:f>IF(AND(T2791=1,G2791="FAIL",P2791="PASS"),1,0)</x:f>
        <x:v>0</x:v>
      </x:c>
      <x:c r="T2791" s="9" t="n">
        <x:v>1</x:v>
      </x:c>
      <x:c r="U2791" s="9" t="n">
        <x:v>7</x:v>
      </x:c>
      <x:c r="V2791" s="9" t="str">
        <x:v>MVP/SHACL_GENERATION_PIPELINE/experiments/LUNA_NO_SEMANTIC_VALIDATOR/RUN_01/runs/RUN-IMO-017-20260901T101553842047Z/artifacts/attempt_01/candidate_shape.ttl</x:v>
      </x:c>
    </x:row>
    <x:row r="2792" ht="22" customHeight="1">
      <x:c r="A2792" s="10" t="str">
        <x:v>NO_SEMANTIC</x:v>
      </x:c>
      <x:c r="B2792" s="10" t="str">
        <x:v>IMO-017</x:v>
      </x:c>
      <x:c r="C2792" s="10" t="str">
        <x:v>IMO-017-F06</x:v>
      </x:c>
      <x:c r="D2792" s="10" t="str">
        <x:v>RUN_01</x:v>
      </x:c>
      <x:c r="E2792" s="10" t="str">
        <x:v>ORIGINAL_LEDGER</x:v>
      </x:c>
      <x:c r="F2792" s="10" t="str">
        <x:v>FAIL</x:v>
      </x:c>
      <x:c r="G2792" s="10" t="str">
        <x:v>FAIL</x:v>
      </x:c>
      <x:c r="H2792" s="10" t="str">
        <x:v>EXECUTED</x:v>
      </x:c>
      <x:c r="I2792" s="10" t="str">
        <x:v>PARSED</x:v>
      </x:c>
      <x:c r="J2792" s="10" t="str">
        <x:v>NO_SEMANTIC_VALIDATOR_DETERMINISTIC_PASS</x:v>
      </x:c>
      <x:c r="K2792" s="10" t="str">
        <x:v>f7e7540a0f6ea0f7b59c296abe4e0346da7f7a76f6a90757e684c3da8bfa2c04</x:v>
      </x:c>
      <x:c r="L2792" s="10" t="str">
        <x:v>historical_three</x:v>
      </x:c>
      <x:c r="M2792" s="10" t="n">
        <x:v>1</x:v>
      </x:c>
      <x:c r="N2792" s="10" t="n">
        <x:v>0</x:v>
      </x:c>
      <x:c r="O2792" s="10" t="n">
        <x:v>0</x:v>
      </x:c>
      <x:c r="P2792" s="9" t="str">
        <x:f>'CaseReview'!U606</x:f>
        <x:v>FAIL</x:v>
      </x:c>
      <x:c r="Q2792" s="9" t="n">
        <x:f>IF(AND(T2792=1,G2792=P2792),1,0)</x:f>
        <x:v>1</x:v>
      </x:c>
      <x:c r="R2792" s="9" t="n">
        <x:f>IF(AND(T2792=1,G2792="PASS",P2792="FAIL"),1,0)</x:f>
        <x:v>0</x:v>
      </x:c>
      <x:c r="S2792" s="9" t="n">
        <x:f>IF(AND(T2792=1,G2792="FAIL",P2792="PASS"),1,0)</x:f>
        <x:v>0</x:v>
      </x:c>
      <x:c r="T2792" s="9" t="n">
        <x:v>1</x:v>
      </x:c>
      <x:c r="U2792" s="9" t="n">
        <x:v>7</x:v>
      </x:c>
      <x:c r="V2792" s="9" t="str">
        <x:v>MVP/SHACL_GENERATION_PIPELINE/experiments/LUNA_NO_SEMANTIC_VALIDATOR/RUN_01/runs/RUN-IMO-017-20260901T101553842047Z/artifacts/attempt_01/candidate_shape.ttl</x:v>
      </x:c>
    </x:row>
    <x:row r="2793" ht="22" customHeight="1">
      <x:c r="A2793" s="10" t="str">
        <x:v>NO_SEMANTIC</x:v>
      </x:c>
      <x:c r="B2793" s="10" t="str">
        <x:v>IMO-017</x:v>
      </x:c>
      <x:c r="C2793" s="10" t="str">
        <x:v>IMO-017-P01</x:v>
      </x:c>
      <x:c r="D2793" s="10" t="str">
        <x:v>RUN_01</x:v>
      </x:c>
      <x:c r="E2793" s="10" t="str">
        <x:v>ORIGINAL_LEDGER</x:v>
      </x:c>
      <x:c r="F2793" s="10" t="str">
        <x:v>PASS</x:v>
      </x:c>
      <x:c r="G2793" s="10" t="str">
        <x:v>PASS</x:v>
      </x:c>
      <x:c r="H2793" s="10" t="str">
        <x:v>EXECUTED</x:v>
      </x:c>
      <x:c r="I2793" s="10" t="str">
        <x:v>PARSED</x:v>
      </x:c>
      <x:c r="J2793" s="10" t="str">
        <x:v>NO_SEMANTIC_VALIDATOR_DETERMINISTIC_PASS</x:v>
      </x:c>
      <x:c r="K2793" s="10" t="str">
        <x:v>f7e7540a0f6ea0f7b59c296abe4e0346da7f7a76f6a90757e684c3da8bfa2c04</x:v>
      </x:c>
      <x:c r="L2793" s="10" t="str">
        <x:v>historical_three</x:v>
      </x:c>
      <x:c r="M2793" s="10" t="n">
        <x:v>1</x:v>
      </x:c>
      <x:c r="N2793" s="10" t="n">
        <x:v>0</x:v>
      </x:c>
      <x:c r="O2793" s="10" t="n">
        <x:v>0</x:v>
      </x:c>
      <x:c r="P2793" s="9" t="str">
        <x:f>'CaseReview'!U607</x:f>
        <x:v>PASS</x:v>
      </x:c>
      <x:c r="Q2793" s="9" t="n">
        <x:f>IF(AND(T2793=1,G2793=P2793),1,0)</x:f>
        <x:v>1</x:v>
      </x:c>
      <x:c r="R2793" s="9" t="n">
        <x:f>IF(AND(T2793=1,G2793="PASS",P2793="FAIL"),1,0)</x:f>
        <x:v>0</x:v>
      </x:c>
      <x:c r="S2793" s="9" t="n">
        <x:f>IF(AND(T2793=1,G2793="FAIL",P2793="PASS"),1,0)</x:f>
        <x:v>0</x:v>
      </x:c>
      <x:c r="T2793" s="9" t="n">
        <x:v>1</x:v>
      </x:c>
      <x:c r="U2793" s="9" t="n">
        <x:v>7</x:v>
      </x:c>
      <x:c r="V2793" s="9" t="str">
        <x:v>MVP/SHACL_GENERATION_PIPELINE/experiments/LUNA_NO_SEMANTIC_VALIDATOR/RUN_01/runs/RUN-IMO-017-20260901T101553842047Z/artifacts/attempt_01/candidate_shape.ttl</x:v>
      </x:c>
    </x:row>
    <x:row r="2794" ht="22" customHeight="1">
      <x:c r="A2794" s="10" t="str">
        <x:v>NO_SEMANTIC</x:v>
      </x:c>
      <x:c r="B2794" s="10" t="str">
        <x:v>IMO-018</x:v>
      </x:c>
      <x:c r="C2794" s="10" t="str">
        <x:v>IMO-018-F01</x:v>
      </x:c>
      <x:c r="D2794" s="10" t="str">
        <x:v>RUN_01</x:v>
      </x:c>
      <x:c r="E2794" s="10" t="str">
        <x:v>ORIGINAL_LEDGER</x:v>
      </x:c>
      <x:c r="F2794" s="10" t="str">
        <x:v>FAIL</x:v>
      </x:c>
      <x:c r="G2794" s="10" t="str">
        <x:v>FAIL</x:v>
      </x:c>
      <x:c r="H2794" s="10" t="str">
        <x:v>EXECUTED</x:v>
      </x:c>
      <x:c r="I2794" s="10" t="str">
        <x:v>PARSED</x:v>
      </x:c>
      <x:c r="J2794" s="10" t="str">
        <x:v>NO_SEMANTIC_VALIDATOR_DETERMINISTIC_PASS</x:v>
      </x:c>
      <x:c r="K2794" s="10" t="str">
        <x:v>3b3c6c35532e0201157bc0814fdcce4724b04c7dc5e565ffe55817c0d24b7414</x:v>
      </x:c>
      <x:c r="L2794" s="10" t="str">
        <x:v>historical_three</x:v>
      </x:c>
      <x:c r="M2794" s="10" t="n">
        <x:v>1</x:v>
      </x:c>
      <x:c r="N2794" s="10" t="n">
        <x:v>0</x:v>
      </x:c>
      <x:c r="O2794" s="10" t="n">
        <x:v>0</x:v>
      </x:c>
      <x:c r="P2794" s="9" t="str">
        <x:f>'CaseReview'!U608</x:f>
        <x:v>FAIL</x:v>
      </x:c>
      <x:c r="Q2794" s="9" t="n">
        <x:f>IF(AND(T2794=1,G2794=P2794),1,0)</x:f>
        <x:v>1</x:v>
      </x:c>
      <x:c r="R2794" s="9" t="n">
        <x:f>IF(AND(T2794=1,G2794="PASS",P2794="FAIL"),1,0)</x:f>
        <x:v>0</x:v>
      </x:c>
      <x:c r="S2794" s="9" t="n">
        <x:f>IF(AND(T2794=1,G2794="FAIL",P2794="PASS"),1,0)</x:f>
        <x:v>0</x:v>
      </x:c>
      <x:c r="T2794" s="9" t="n">
        <x:v>1</x:v>
      </x:c>
      <x:c r="U2794" s="9" t="n">
        <x:v>5</x:v>
      </x:c>
      <x:c r="V2794" s="9" t="str">
        <x:v>MVP/SHACL_GENERATION_PIPELINE/experiments/LUNA_NO_SEMANTIC_VALIDATOR/RUN_01/runs/RUN-IMO-018-20260901T101624747823Z/artifacts/attempt_01/candidate_shape.ttl</x:v>
      </x:c>
    </x:row>
    <x:row r="2795" ht="22" customHeight="1">
      <x:c r="A2795" s="10" t="str">
        <x:v>NO_SEMANTIC</x:v>
      </x:c>
      <x:c r="B2795" s="10" t="str">
        <x:v>IMO-018</x:v>
      </x:c>
      <x:c r="C2795" s="10" t="str">
        <x:v>IMO-018-F02</x:v>
      </x:c>
      <x:c r="D2795" s="10" t="str">
        <x:v>RUN_01</x:v>
      </x:c>
      <x:c r="E2795" s="10" t="str">
        <x:v>ORIGINAL_LEDGER</x:v>
      </x:c>
      <x:c r="F2795" s="10" t="str">
        <x:v>FAIL</x:v>
      </x:c>
      <x:c r="G2795" s="10" t="str">
        <x:v>FAIL</x:v>
      </x:c>
      <x:c r="H2795" s="10" t="str">
        <x:v>EXECUTED</x:v>
      </x:c>
      <x:c r="I2795" s="10" t="str">
        <x:v>PARSED</x:v>
      </x:c>
      <x:c r="J2795" s="10" t="str">
        <x:v>NO_SEMANTIC_VALIDATOR_DETERMINISTIC_PASS</x:v>
      </x:c>
      <x:c r="K2795" s="10" t="str">
        <x:v>3b3c6c35532e0201157bc0814fdcce4724b04c7dc5e565ffe55817c0d24b7414</x:v>
      </x:c>
      <x:c r="L2795" s="10" t="str">
        <x:v>historical_three</x:v>
      </x:c>
      <x:c r="M2795" s="10" t="n">
        <x:v>1</x:v>
      </x:c>
      <x:c r="N2795" s="10" t="n">
        <x:v>0</x:v>
      </x:c>
      <x:c r="O2795" s="10" t="n">
        <x:v>0</x:v>
      </x:c>
      <x:c r="P2795" s="9" t="str">
        <x:f>'CaseReview'!U609</x:f>
        <x:v>FAIL</x:v>
      </x:c>
      <x:c r="Q2795" s="9" t="n">
        <x:f>IF(AND(T2795=1,G2795=P2795),1,0)</x:f>
        <x:v>1</x:v>
      </x:c>
      <x:c r="R2795" s="9" t="n">
        <x:f>IF(AND(T2795=1,G2795="PASS",P2795="FAIL"),1,0)</x:f>
        <x:v>0</x:v>
      </x:c>
      <x:c r="S2795" s="9" t="n">
        <x:f>IF(AND(T2795=1,G2795="FAIL",P2795="PASS"),1,0)</x:f>
        <x:v>0</x:v>
      </x:c>
      <x:c r="T2795" s="9" t="n">
        <x:v>1</x:v>
      </x:c>
      <x:c r="U2795" s="9" t="n">
        <x:v>5</x:v>
      </x:c>
      <x:c r="V2795" s="9" t="str">
        <x:v>MVP/SHACL_GENERATION_PIPELINE/experiments/LUNA_NO_SEMANTIC_VALIDATOR/RUN_01/runs/RUN-IMO-018-20260901T101624747823Z/artifacts/attempt_01/candidate_shape.ttl</x:v>
      </x:c>
    </x:row>
    <x:row r="2796" ht="22" customHeight="1">
      <x:c r="A2796" s="10" t="str">
        <x:v>NO_SEMANTIC</x:v>
      </x:c>
      <x:c r="B2796" s="10" t="str">
        <x:v>IMO-018</x:v>
      </x:c>
      <x:c r="C2796" s="10" t="str">
        <x:v>IMO-018-F03</x:v>
      </x:c>
      <x:c r="D2796" s="10" t="str">
        <x:v>RUN_01</x:v>
      </x:c>
      <x:c r="E2796" s="10" t="str">
        <x:v>ORIGINAL_LEDGER</x:v>
      </x:c>
      <x:c r="F2796" s="10" t="str">
        <x:v>FAIL</x:v>
      </x:c>
      <x:c r="G2796" s="10" t="str">
        <x:v>FAIL</x:v>
      </x:c>
      <x:c r="H2796" s="10" t="str">
        <x:v>EXECUTED</x:v>
      </x:c>
      <x:c r="I2796" s="10" t="str">
        <x:v>PARSED</x:v>
      </x:c>
      <x:c r="J2796" s="10" t="str">
        <x:v>NO_SEMANTIC_VALIDATOR_DETERMINISTIC_PASS</x:v>
      </x:c>
      <x:c r="K2796" s="10" t="str">
        <x:v>3b3c6c35532e0201157bc0814fdcce4724b04c7dc5e565ffe55817c0d24b7414</x:v>
      </x:c>
      <x:c r="L2796" s="10" t="str">
        <x:v>historical_three</x:v>
      </x:c>
      <x:c r="M2796" s="10" t="n">
        <x:v>1</x:v>
      </x:c>
      <x:c r="N2796" s="10" t="n">
        <x:v>0</x:v>
      </x:c>
      <x:c r="O2796" s="10" t="n">
        <x:v>0</x:v>
      </x:c>
      <x:c r="P2796" s="9" t="str">
        <x:f>'CaseReview'!U610</x:f>
        <x:v>FAIL</x:v>
      </x:c>
      <x:c r="Q2796" s="9" t="n">
        <x:f>IF(AND(T2796=1,G2796=P2796),1,0)</x:f>
        <x:v>1</x:v>
      </x:c>
      <x:c r="R2796" s="9" t="n">
        <x:f>IF(AND(T2796=1,G2796="PASS",P2796="FAIL"),1,0)</x:f>
        <x:v>0</x:v>
      </x:c>
      <x:c r="S2796" s="9" t="n">
        <x:f>IF(AND(T2796=1,G2796="FAIL",P2796="PASS"),1,0)</x:f>
        <x:v>0</x:v>
      </x:c>
      <x:c r="T2796" s="9" t="n">
        <x:v>1</x:v>
      </x:c>
      <x:c r="U2796" s="9" t="n">
        <x:v>5</x:v>
      </x:c>
      <x:c r="V2796" s="9" t="str">
        <x:v>MVP/SHACL_GENERATION_PIPELINE/experiments/LUNA_NO_SEMANTIC_VALIDATOR/RUN_01/runs/RUN-IMO-018-20260901T101624747823Z/artifacts/attempt_01/candidate_shape.ttl</x:v>
      </x:c>
    </x:row>
    <x:row r="2797" ht="22" customHeight="1">
      <x:c r="A2797" s="10" t="str">
        <x:v>NO_SEMANTIC</x:v>
      </x:c>
      <x:c r="B2797" s="10" t="str">
        <x:v>IMO-018</x:v>
      </x:c>
      <x:c r="C2797" s="10" t="str">
        <x:v>IMO-018-P01</x:v>
      </x:c>
      <x:c r="D2797" s="10" t="str">
        <x:v>RUN_01</x:v>
      </x:c>
      <x:c r="E2797" s="10" t="str">
        <x:v>ORIGINAL_LEDGER</x:v>
      </x:c>
      <x:c r="F2797" s="10" t="str">
        <x:v>PASS</x:v>
      </x:c>
      <x:c r="G2797" s="10" t="str">
        <x:v>PASS</x:v>
      </x:c>
      <x:c r="H2797" s="10" t="str">
        <x:v>EXECUTED</x:v>
      </x:c>
      <x:c r="I2797" s="10" t="str">
        <x:v>PARSED</x:v>
      </x:c>
      <x:c r="J2797" s="10" t="str">
        <x:v>NO_SEMANTIC_VALIDATOR_DETERMINISTIC_PASS</x:v>
      </x:c>
      <x:c r="K2797" s="10" t="str">
        <x:v>3b3c6c35532e0201157bc0814fdcce4724b04c7dc5e565ffe55817c0d24b7414</x:v>
      </x:c>
      <x:c r="L2797" s="10" t="str">
        <x:v>historical_three</x:v>
      </x:c>
      <x:c r="M2797" s="10" t="n">
        <x:v>1</x:v>
      </x:c>
      <x:c r="N2797" s="10" t="n">
        <x:v>0</x:v>
      </x:c>
      <x:c r="O2797" s="10" t="n">
        <x:v>0</x:v>
      </x:c>
      <x:c r="P2797" s="9" t="str">
        <x:f>'CaseReview'!U611</x:f>
        <x:v>PASS</x:v>
      </x:c>
      <x:c r="Q2797" s="9" t="n">
        <x:f>IF(AND(T2797=1,G2797=P2797),1,0)</x:f>
        <x:v>1</x:v>
      </x:c>
      <x:c r="R2797" s="9" t="n">
        <x:f>IF(AND(T2797=1,G2797="PASS",P2797="FAIL"),1,0)</x:f>
        <x:v>0</x:v>
      </x:c>
      <x:c r="S2797" s="9" t="n">
        <x:f>IF(AND(T2797=1,G2797="FAIL",P2797="PASS"),1,0)</x:f>
        <x:v>0</x:v>
      </x:c>
      <x:c r="T2797" s="9" t="n">
        <x:v>1</x:v>
      </x:c>
      <x:c r="U2797" s="9" t="n">
        <x:v>5</x:v>
      </x:c>
      <x:c r="V2797" s="9" t="str">
        <x:v>MVP/SHACL_GENERATION_PIPELINE/experiments/LUNA_NO_SEMANTIC_VALIDATOR/RUN_01/runs/RUN-IMO-018-20260901T101624747823Z/artifacts/attempt_01/candidate_shape.ttl</x:v>
      </x:c>
    </x:row>
    <x:row r="2798" ht="22" customHeight="1">
      <x:c r="A2798" s="10" t="str">
        <x:v>NO_SEMANTIC</x:v>
      </x:c>
      <x:c r="B2798" s="10" t="str">
        <x:v>IMO-018</x:v>
      </x:c>
      <x:c r="C2798" s="10" t="str">
        <x:v>IMO-018-P02</x:v>
      </x:c>
      <x:c r="D2798" s="10" t="str">
        <x:v>RUN_01</x:v>
      </x:c>
      <x:c r="E2798" s="10" t="str">
        <x:v>ORIGINAL_LEDGER</x:v>
      </x:c>
      <x:c r="F2798" s="10" t="str">
        <x:v>PASS</x:v>
      </x:c>
      <x:c r="G2798" s="10" t="str">
        <x:v>PASS</x:v>
      </x:c>
      <x:c r="H2798" s="10" t="str">
        <x:v>EXECUTED</x:v>
      </x:c>
      <x:c r="I2798" s="10" t="str">
        <x:v>PARSED</x:v>
      </x:c>
      <x:c r="J2798" s="10" t="str">
        <x:v>NO_SEMANTIC_VALIDATOR_DETERMINISTIC_PASS</x:v>
      </x:c>
      <x:c r="K2798" s="10" t="str">
        <x:v>3b3c6c35532e0201157bc0814fdcce4724b04c7dc5e565ffe55817c0d24b7414</x:v>
      </x:c>
      <x:c r="L2798" s="10" t="str">
        <x:v>historical_three</x:v>
      </x:c>
      <x:c r="M2798" s="10" t="n">
        <x:v>1</x:v>
      </x:c>
      <x:c r="N2798" s="10" t="n">
        <x:v>0</x:v>
      </x:c>
      <x:c r="O2798" s="10" t="n">
        <x:v>0</x:v>
      </x:c>
      <x:c r="P2798" s="9" t="str">
        <x:f>'CaseReview'!U612</x:f>
        <x:v>PASS</x:v>
      </x:c>
      <x:c r="Q2798" s="9" t="n">
        <x:f>IF(AND(T2798=1,G2798=P2798),1,0)</x:f>
        <x:v>1</x:v>
      </x:c>
      <x:c r="R2798" s="9" t="n">
        <x:f>IF(AND(T2798=1,G2798="PASS",P2798="FAIL"),1,0)</x:f>
        <x:v>0</x:v>
      </x:c>
      <x:c r="S2798" s="9" t="n">
        <x:f>IF(AND(T2798=1,G2798="FAIL",P2798="PASS"),1,0)</x:f>
        <x:v>0</x:v>
      </x:c>
      <x:c r="T2798" s="9" t="n">
        <x:v>1</x:v>
      </x:c>
      <x:c r="U2798" s="9" t="n">
        <x:v>5</x:v>
      </x:c>
      <x:c r="V2798" s="9" t="str">
        <x:v>MVP/SHACL_GENERATION_PIPELINE/experiments/LUNA_NO_SEMANTIC_VALIDATOR/RUN_01/runs/RUN-IMO-018-20260901T101624747823Z/artifacts/attempt_01/candidate_shape.ttl</x:v>
      </x:c>
    </x:row>
    <x:row r="2799" ht="22" customHeight="1">
      <x:c r="A2799" s="10" t="str">
        <x:v>NO_SEMANTIC</x:v>
      </x:c>
      <x:c r="B2799" s="10" t="str">
        <x:v>IMO-019</x:v>
      </x:c>
      <x:c r="C2799" s="10" t="str">
        <x:v>IMO-019-F01</x:v>
      </x:c>
      <x:c r="D2799" s="10" t="str">
        <x:v>RUN_01</x:v>
      </x:c>
      <x:c r="E2799" s="10" t="str">
        <x:v>ORIGINAL_LEDGER</x:v>
      </x:c>
      <x:c r="F2799" s="10" t="str">
        <x:v>FAIL</x:v>
      </x:c>
      <x:c r="G2799" s="10" t="str">
        <x:v>FAIL</x:v>
      </x:c>
      <x:c r="H2799" s="10" t="str">
        <x:v>EXECUTED</x:v>
      </x:c>
      <x:c r="I2799" s="10" t="str">
        <x:v>PARSED</x:v>
      </x:c>
      <x:c r="J2799" s="10" t="str">
        <x:v>NO_SEMANTIC_VALIDATOR_DETERMINISTIC_PASS</x:v>
      </x:c>
      <x:c r="K2799" s="10" t="str">
        <x:v>6aaab56dfc638a76a2e1f95962426c53ea66712101df41b7d7cb9decf2f0b8ec</x:v>
      </x:c>
      <x:c r="L2799" s="10" t="str">
        <x:v>historical_three</x:v>
      </x:c>
      <x:c r="M2799" s="10" t="n">
        <x:v>1</x:v>
      </x:c>
      <x:c r="N2799" s="10" t="n">
        <x:v>0</x:v>
      </x:c>
      <x:c r="O2799" s="10" t="n">
        <x:v>0</x:v>
      </x:c>
      <x:c r="P2799" s="9" t="str">
        <x:f>'CaseReview'!U613</x:f>
        <x:v>FAIL</x:v>
      </x:c>
      <x:c r="Q2799" s="9" t="n">
        <x:f>IF(AND(T2799=1,G2799=P2799),1,0)</x:f>
        <x:v>1</x:v>
      </x:c>
      <x:c r="R2799" s="9" t="n">
        <x:f>IF(AND(T2799=1,G2799="PASS",P2799="FAIL"),1,0)</x:f>
        <x:v>0</x:v>
      </x:c>
      <x:c r="S2799" s="9" t="n">
        <x:f>IF(AND(T2799=1,G2799="FAIL",P2799="PASS"),1,0)</x:f>
        <x:v>0</x:v>
      </x:c>
      <x:c r="T2799" s="9" t="n">
        <x:v>1</x:v>
      </x:c>
      <x:c r="U2799" s="9" t="n">
        <x:v>7</x:v>
      </x:c>
      <x:c r="V2799" s="9" t="str">
        <x:v>MVP/SHACL_GENERATION_PIPELINE/experiments/LUNA_NO_SEMANTIC_VALIDATOR/RUN_01/runs/RUN-IMO-019-20260901T101649599209Z/artifacts/attempt_01/candidate_shape.ttl</x:v>
      </x:c>
    </x:row>
    <x:row r="2800" ht="22" customHeight="1">
      <x:c r="A2800" s="10" t="str">
        <x:v>NO_SEMANTIC</x:v>
      </x:c>
      <x:c r="B2800" s="10" t="str">
        <x:v>IMO-019</x:v>
      </x:c>
      <x:c r="C2800" s="10" t="str">
        <x:v>IMO-019-F02</x:v>
      </x:c>
      <x:c r="D2800" s="10" t="str">
        <x:v>RUN_01</x:v>
      </x:c>
      <x:c r="E2800" s="10" t="str">
        <x:v>ORIGINAL_LEDGER</x:v>
      </x:c>
      <x:c r="F2800" s="10" t="str">
        <x:v>FAIL</x:v>
      </x:c>
      <x:c r="G2800" s="10" t="str">
        <x:v>FAIL</x:v>
      </x:c>
      <x:c r="H2800" s="10" t="str">
        <x:v>EXECUTED</x:v>
      </x:c>
      <x:c r="I2800" s="10" t="str">
        <x:v>PARSED</x:v>
      </x:c>
      <x:c r="J2800" s="10" t="str">
        <x:v>NO_SEMANTIC_VALIDATOR_DETERMINISTIC_PASS</x:v>
      </x:c>
      <x:c r="K2800" s="10" t="str">
        <x:v>6aaab56dfc638a76a2e1f95962426c53ea66712101df41b7d7cb9decf2f0b8ec</x:v>
      </x:c>
      <x:c r="L2800" s="10" t="str">
        <x:v>historical_three</x:v>
      </x:c>
      <x:c r="M2800" s="10" t="n">
        <x:v>1</x:v>
      </x:c>
      <x:c r="N2800" s="10" t="n">
        <x:v>0</x:v>
      </x:c>
      <x:c r="O2800" s="10" t="n">
        <x:v>0</x:v>
      </x:c>
      <x:c r="P2800" s="9" t="str">
        <x:f>'CaseReview'!U614</x:f>
        <x:v>FAIL</x:v>
      </x:c>
      <x:c r="Q2800" s="9" t="n">
        <x:f>IF(AND(T2800=1,G2800=P2800),1,0)</x:f>
        <x:v>1</x:v>
      </x:c>
      <x:c r="R2800" s="9" t="n">
        <x:f>IF(AND(T2800=1,G2800="PASS",P2800="FAIL"),1,0)</x:f>
        <x:v>0</x:v>
      </x:c>
      <x:c r="S2800" s="9" t="n">
        <x:f>IF(AND(T2800=1,G2800="FAIL",P2800="PASS"),1,0)</x:f>
        <x:v>0</x:v>
      </x:c>
      <x:c r="T2800" s="9" t="n">
        <x:v>1</x:v>
      </x:c>
      <x:c r="U2800" s="9" t="n">
        <x:v>7</x:v>
      </x:c>
      <x:c r="V2800" s="9" t="str">
        <x:v>MVP/SHACL_GENERATION_PIPELINE/experiments/LUNA_NO_SEMANTIC_VALIDATOR/RUN_01/runs/RUN-IMO-019-20260901T101649599209Z/artifacts/attempt_01/candidate_shape.ttl</x:v>
      </x:c>
    </x:row>
    <x:row r="2801" ht="22" customHeight="1">
      <x:c r="A2801" s="10" t="str">
        <x:v>NO_SEMANTIC</x:v>
      </x:c>
      <x:c r="B2801" s="10" t="str">
        <x:v>IMO-019</x:v>
      </x:c>
      <x:c r="C2801" s="10" t="str">
        <x:v>IMO-019-F03</x:v>
      </x:c>
      <x:c r="D2801" s="10" t="str">
        <x:v>RUN_01</x:v>
      </x:c>
      <x:c r="E2801" s="10" t="str">
        <x:v>ORIGINAL_LEDGER</x:v>
      </x:c>
      <x:c r="F2801" s="10" t="str">
        <x:v>FAIL</x:v>
      </x:c>
      <x:c r="G2801" s="10" t="str">
        <x:v>FAIL</x:v>
      </x:c>
      <x:c r="H2801" s="10" t="str">
        <x:v>EXECUTED</x:v>
      </x:c>
      <x:c r="I2801" s="10" t="str">
        <x:v>PARSED</x:v>
      </x:c>
      <x:c r="J2801" s="10" t="str">
        <x:v>NO_SEMANTIC_VALIDATOR_DETERMINISTIC_PASS</x:v>
      </x:c>
      <x:c r="K2801" s="10" t="str">
        <x:v>6aaab56dfc638a76a2e1f95962426c53ea66712101df41b7d7cb9decf2f0b8ec</x:v>
      </x:c>
      <x:c r="L2801" s="10" t="str">
        <x:v>historical_three</x:v>
      </x:c>
      <x:c r="M2801" s="10" t="n">
        <x:v>1</x:v>
      </x:c>
      <x:c r="N2801" s="10" t="n">
        <x:v>0</x:v>
      </x:c>
      <x:c r="O2801" s="10" t="n">
        <x:v>0</x:v>
      </x:c>
      <x:c r="P2801" s="9" t="str">
        <x:f>'CaseReview'!U615</x:f>
        <x:v>FAIL</x:v>
      </x:c>
      <x:c r="Q2801" s="9" t="n">
        <x:f>IF(AND(T2801=1,G2801=P2801),1,0)</x:f>
        <x:v>1</x:v>
      </x:c>
      <x:c r="R2801" s="9" t="n">
        <x:f>IF(AND(T2801=1,G2801="PASS",P2801="FAIL"),1,0)</x:f>
        <x:v>0</x:v>
      </x:c>
      <x:c r="S2801" s="9" t="n">
        <x:f>IF(AND(T2801=1,G2801="FAIL",P2801="PASS"),1,0)</x:f>
        <x:v>0</x:v>
      </x:c>
      <x:c r="T2801" s="9" t="n">
        <x:v>1</x:v>
      </x:c>
      <x:c r="U2801" s="9" t="n">
        <x:v>7</x:v>
      </x:c>
      <x:c r="V2801" s="9" t="str">
        <x:v>MVP/SHACL_GENERATION_PIPELINE/experiments/LUNA_NO_SEMANTIC_VALIDATOR/RUN_01/runs/RUN-IMO-019-20260901T101649599209Z/artifacts/attempt_01/candidate_shape.ttl</x:v>
      </x:c>
    </x:row>
    <x:row r="2802" ht="22" customHeight="1">
      <x:c r="A2802" s="10" t="str">
        <x:v>NO_SEMANTIC</x:v>
      </x:c>
      <x:c r="B2802" s="10" t="str">
        <x:v>IMO-019</x:v>
      </x:c>
      <x:c r="C2802" s="10" t="str">
        <x:v>IMO-019-F04</x:v>
      </x:c>
      <x:c r="D2802" s="10" t="str">
        <x:v>RUN_01</x:v>
      </x:c>
      <x:c r="E2802" s="10" t="str">
        <x:v>ORIGINAL_LEDGER</x:v>
      </x:c>
      <x:c r="F2802" s="10" t="str">
        <x:v>FAIL</x:v>
      </x:c>
      <x:c r="G2802" s="10" t="str">
        <x:v>FAIL</x:v>
      </x:c>
      <x:c r="H2802" s="10" t="str">
        <x:v>EXECUTED</x:v>
      </x:c>
      <x:c r="I2802" s="10" t="str">
        <x:v>PARSED</x:v>
      </x:c>
      <x:c r="J2802" s="10" t="str">
        <x:v>NO_SEMANTIC_VALIDATOR_DETERMINISTIC_PASS</x:v>
      </x:c>
      <x:c r="K2802" s="10" t="str">
        <x:v>6aaab56dfc638a76a2e1f95962426c53ea66712101df41b7d7cb9decf2f0b8ec</x:v>
      </x:c>
      <x:c r="L2802" s="10" t="str">
        <x:v>historical_three</x:v>
      </x:c>
      <x:c r="M2802" s="10" t="n">
        <x:v>1</x:v>
      </x:c>
      <x:c r="N2802" s="10" t="n">
        <x:v>0</x:v>
      </x:c>
      <x:c r="O2802" s="10" t="n">
        <x:v>0</x:v>
      </x:c>
      <x:c r="P2802" s="9" t="str">
        <x:f>'CaseReview'!U616</x:f>
        <x:v>FAIL</x:v>
      </x:c>
      <x:c r="Q2802" s="9" t="n">
        <x:f>IF(AND(T2802=1,G2802=P2802),1,0)</x:f>
        <x:v>1</x:v>
      </x:c>
      <x:c r="R2802" s="9" t="n">
        <x:f>IF(AND(T2802=1,G2802="PASS",P2802="FAIL"),1,0)</x:f>
        <x:v>0</x:v>
      </x:c>
      <x:c r="S2802" s="9" t="n">
        <x:f>IF(AND(T2802=1,G2802="FAIL",P2802="PASS"),1,0)</x:f>
        <x:v>0</x:v>
      </x:c>
      <x:c r="T2802" s="9" t="n">
        <x:v>1</x:v>
      </x:c>
      <x:c r="U2802" s="9" t="n">
        <x:v>7</x:v>
      </x:c>
      <x:c r="V2802" s="9" t="str">
        <x:v>MVP/SHACL_GENERATION_PIPELINE/experiments/LUNA_NO_SEMANTIC_VALIDATOR/RUN_01/runs/RUN-IMO-019-20260901T101649599209Z/artifacts/attempt_01/candidate_shape.ttl</x:v>
      </x:c>
    </x:row>
    <x:row r="2803" ht="22" customHeight="1">
      <x:c r="A2803" s="10" t="str">
        <x:v>NO_SEMANTIC</x:v>
      </x:c>
      <x:c r="B2803" s="10" t="str">
        <x:v>IMO-019</x:v>
      </x:c>
      <x:c r="C2803" s="10" t="str">
        <x:v>IMO-019-P01</x:v>
      </x:c>
      <x:c r="D2803" s="10" t="str">
        <x:v>RUN_01</x:v>
      </x:c>
      <x:c r="E2803" s="10" t="str">
        <x:v>ORIGINAL_LEDGER</x:v>
      </x:c>
      <x:c r="F2803" s="10" t="str">
        <x:v>PASS</x:v>
      </x:c>
      <x:c r="G2803" s="10" t="str">
        <x:v>PASS</x:v>
      </x:c>
      <x:c r="H2803" s="10" t="str">
        <x:v>EXECUTED</x:v>
      </x:c>
      <x:c r="I2803" s="10" t="str">
        <x:v>PARSED</x:v>
      </x:c>
      <x:c r="J2803" s="10" t="str">
        <x:v>NO_SEMANTIC_VALIDATOR_DETERMINISTIC_PASS</x:v>
      </x:c>
      <x:c r="K2803" s="10" t="str">
        <x:v>6aaab56dfc638a76a2e1f95962426c53ea66712101df41b7d7cb9decf2f0b8ec</x:v>
      </x:c>
      <x:c r="L2803" s="10" t="str">
        <x:v>historical_three</x:v>
      </x:c>
      <x:c r="M2803" s="10" t="n">
        <x:v>1</x:v>
      </x:c>
      <x:c r="N2803" s="10" t="n">
        <x:v>0</x:v>
      </x:c>
      <x:c r="O2803" s="10" t="n">
        <x:v>0</x:v>
      </x:c>
      <x:c r="P2803" s="9" t="str">
        <x:f>'CaseReview'!U617</x:f>
        <x:v>PASS</x:v>
      </x:c>
      <x:c r="Q2803" s="9" t="n">
        <x:f>IF(AND(T2803=1,G2803=P2803),1,0)</x:f>
        <x:v>1</x:v>
      </x:c>
      <x:c r="R2803" s="9" t="n">
        <x:f>IF(AND(T2803=1,G2803="PASS",P2803="FAIL"),1,0)</x:f>
        <x:v>0</x:v>
      </x:c>
      <x:c r="S2803" s="9" t="n">
        <x:f>IF(AND(T2803=1,G2803="FAIL",P2803="PASS"),1,0)</x:f>
        <x:v>0</x:v>
      </x:c>
      <x:c r="T2803" s="9" t="n">
        <x:v>1</x:v>
      </x:c>
      <x:c r="U2803" s="9" t="n">
        <x:v>7</x:v>
      </x:c>
      <x:c r="V2803" s="9" t="str">
        <x:v>MVP/SHACL_GENERATION_PIPELINE/experiments/LUNA_NO_SEMANTIC_VALIDATOR/RUN_01/runs/RUN-IMO-019-20260901T101649599209Z/artifacts/attempt_01/candidate_shape.ttl</x:v>
      </x:c>
    </x:row>
    <x:row r="2804" ht="22" customHeight="1">
      <x:c r="A2804" s="10" t="str">
        <x:v>NO_SEMANTIC</x:v>
      </x:c>
      <x:c r="B2804" s="10" t="str">
        <x:v>IMO-019</x:v>
      </x:c>
      <x:c r="C2804" s="10" t="str">
        <x:v>IMO-019-P02</x:v>
      </x:c>
      <x:c r="D2804" s="10" t="str">
        <x:v>RUN_01</x:v>
      </x:c>
      <x:c r="E2804" s="10" t="str">
        <x:v>ORIGINAL_LEDGER</x:v>
      </x:c>
      <x:c r="F2804" s="10" t="str">
        <x:v>PASS</x:v>
      </x:c>
      <x:c r="G2804" s="10" t="str">
        <x:v>PASS</x:v>
      </x:c>
      <x:c r="H2804" s="10" t="str">
        <x:v>EXECUTED</x:v>
      </x:c>
      <x:c r="I2804" s="10" t="str">
        <x:v>PARSED</x:v>
      </x:c>
      <x:c r="J2804" s="10" t="str">
        <x:v>NO_SEMANTIC_VALIDATOR_DETERMINISTIC_PASS</x:v>
      </x:c>
      <x:c r="K2804" s="10" t="str">
        <x:v>6aaab56dfc638a76a2e1f95962426c53ea66712101df41b7d7cb9decf2f0b8ec</x:v>
      </x:c>
      <x:c r="L2804" s="10" t="str">
        <x:v>historical_three</x:v>
      </x:c>
      <x:c r="M2804" s="10" t="n">
        <x:v>1</x:v>
      </x:c>
      <x:c r="N2804" s="10" t="n">
        <x:v>0</x:v>
      </x:c>
      <x:c r="O2804" s="10" t="n">
        <x:v>0</x:v>
      </x:c>
      <x:c r="P2804" s="9" t="str">
        <x:f>'CaseReview'!U618</x:f>
        <x:v>PASS</x:v>
      </x:c>
      <x:c r="Q2804" s="9" t="n">
        <x:f>IF(AND(T2804=1,G2804=P2804),1,0)</x:f>
        <x:v>1</x:v>
      </x:c>
      <x:c r="R2804" s="9" t="n">
        <x:f>IF(AND(T2804=1,G2804="PASS",P2804="FAIL"),1,0)</x:f>
        <x:v>0</x:v>
      </x:c>
      <x:c r="S2804" s="9" t="n">
        <x:f>IF(AND(T2804=1,G2804="FAIL",P2804="PASS"),1,0)</x:f>
        <x:v>0</x:v>
      </x:c>
      <x:c r="T2804" s="9" t="n">
        <x:v>1</x:v>
      </x:c>
      <x:c r="U2804" s="9" t="n">
        <x:v>7</x:v>
      </x:c>
      <x:c r="V2804" s="9" t="str">
        <x:v>MVP/SHACL_GENERATION_PIPELINE/experiments/LUNA_NO_SEMANTIC_VALIDATOR/RUN_01/runs/RUN-IMO-019-20260901T101649599209Z/artifacts/attempt_01/candidate_shape.ttl</x:v>
      </x:c>
    </x:row>
    <x:row r="2805" ht="22" customHeight="1">
      <x:c r="A2805" s="10" t="str">
        <x:v>NO_SEMANTIC</x:v>
      </x:c>
      <x:c r="B2805" s="10" t="str">
        <x:v>IMO-019</x:v>
      </x:c>
      <x:c r="C2805" s="10" t="str">
        <x:v>IMO-019-P03</x:v>
      </x:c>
      <x:c r="D2805" s="10" t="str">
        <x:v>RUN_01</x:v>
      </x:c>
      <x:c r="E2805" s="10" t="str">
        <x:v>ORIGINAL_LEDGER</x:v>
      </x:c>
      <x:c r="F2805" s="10" t="str">
        <x:v>PASS</x:v>
      </x:c>
      <x:c r="G2805" s="10" t="str">
        <x:v>PASS</x:v>
      </x:c>
      <x:c r="H2805" s="10" t="str">
        <x:v>EXECUTED</x:v>
      </x:c>
      <x:c r="I2805" s="10" t="str">
        <x:v>PARSED</x:v>
      </x:c>
      <x:c r="J2805" s="10" t="str">
        <x:v>NO_SEMANTIC_VALIDATOR_DETERMINISTIC_PASS</x:v>
      </x:c>
      <x:c r="K2805" s="10" t="str">
        <x:v>6aaab56dfc638a76a2e1f95962426c53ea66712101df41b7d7cb9decf2f0b8ec</x:v>
      </x:c>
      <x:c r="L2805" s="10" t="str">
        <x:v>historical_three</x:v>
      </x:c>
      <x:c r="M2805" s="10" t="n">
        <x:v>1</x:v>
      </x:c>
      <x:c r="N2805" s="10" t="n">
        <x:v>0</x:v>
      </x:c>
      <x:c r="O2805" s="10" t="n">
        <x:v>0</x:v>
      </x:c>
      <x:c r="P2805" s="9" t="str">
        <x:f>'CaseReview'!U619</x:f>
        <x:v>PASS</x:v>
      </x:c>
      <x:c r="Q2805" s="9" t="n">
        <x:f>IF(AND(T2805=1,G2805=P2805),1,0)</x:f>
        <x:v>1</x:v>
      </x:c>
      <x:c r="R2805" s="9" t="n">
        <x:f>IF(AND(T2805=1,G2805="PASS",P2805="FAIL"),1,0)</x:f>
        <x:v>0</x:v>
      </x:c>
      <x:c r="S2805" s="9" t="n">
        <x:f>IF(AND(T2805=1,G2805="FAIL",P2805="PASS"),1,0)</x:f>
        <x:v>0</x:v>
      </x:c>
      <x:c r="T2805" s="9" t="n">
        <x:v>1</x:v>
      </x:c>
      <x:c r="U2805" s="9" t="n">
        <x:v>7</x:v>
      </x:c>
      <x:c r="V2805" s="9" t="str">
        <x:v>MVP/SHACL_GENERATION_PIPELINE/experiments/LUNA_NO_SEMANTIC_VALIDATOR/RUN_01/runs/RUN-IMO-019-20260901T101649599209Z/artifacts/attempt_01/candidate_shape.ttl</x:v>
      </x:c>
    </x:row>
    <x:row r="2806" ht="22" customHeight="1">
      <x:c r="A2806" s="10" t="str">
        <x:v>NO_SEMANTIC</x:v>
      </x:c>
      <x:c r="B2806" s="10" t="str">
        <x:v>IMO-021</x:v>
      </x:c>
      <x:c r="C2806" s="10" t="str">
        <x:v>IMO-021-F01</x:v>
      </x:c>
      <x:c r="D2806" s="10" t="str">
        <x:v>RUN_01</x:v>
      </x:c>
      <x:c r="E2806" s="10" t="str">
        <x:v>ORIGINAL_LEDGER</x:v>
      </x:c>
      <x:c r="F2806" s="10" t="str">
        <x:v>FAIL</x:v>
      </x:c>
      <x:c r="G2806" s="10" t="str">
        <x:v>FAIL</x:v>
      </x:c>
      <x:c r="H2806" s="10" t="str">
        <x:v>EXECUTED</x:v>
      </x:c>
      <x:c r="I2806" s="10" t="str">
        <x:v>PARSED</x:v>
      </x:c>
      <x:c r="J2806" s="10" t="str">
        <x:v>NO_SEMANTIC_VALIDATOR_DETERMINISTIC_PASS</x:v>
      </x:c>
      <x:c r="K2806" s="10" t="str">
        <x:v>299d8e3e32fec658aa10d20ab11b19bf62a034134f6cd52a8d2b49d33fea6d7d</x:v>
      </x:c>
      <x:c r="L2806" s="10" t="str">
        <x:v>historical_three</x:v>
      </x:c>
      <x:c r="M2806" s="10" t="n">
        <x:v>1</x:v>
      </x:c>
      <x:c r="N2806" s="10" t="n">
        <x:v>0</x:v>
      </x:c>
      <x:c r="O2806" s="10" t="n">
        <x:v>0</x:v>
      </x:c>
      <x:c r="P2806" s="9" t="str">
        <x:f>'CaseReview'!U620</x:f>
        <x:v>FAIL</x:v>
      </x:c>
      <x:c r="Q2806" s="9" t="n">
        <x:f>IF(AND(T2806=1,G2806=P2806),1,0)</x:f>
        <x:v>1</x:v>
      </x:c>
      <x:c r="R2806" s="9" t="n">
        <x:f>IF(AND(T2806=1,G2806="PASS",P2806="FAIL"),1,0)</x:f>
        <x:v>0</x:v>
      </x:c>
      <x:c r="S2806" s="9" t="n">
        <x:f>IF(AND(T2806=1,G2806="FAIL",P2806="PASS"),1,0)</x:f>
        <x:v>0</x:v>
      </x:c>
      <x:c r="T2806" s="9" t="n">
        <x:v>1</x:v>
      </x:c>
      <x:c r="U2806" s="9" t="n">
        <x:v>8</x:v>
      </x:c>
      <x:c r="V2806" s="9" t="str">
        <x:v>MVP/SHACL_GENERATION_PIPELINE/experiments/LUNA_NO_SEMANTIC_VALIDATOR/RUN_01/runs/RUN-IMO-021-20260901T101710198308Z/artifacts/attempt_01/candidate_shape.ttl</x:v>
      </x:c>
    </x:row>
    <x:row r="2807" ht="22" customHeight="1">
      <x:c r="A2807" s="10" t="str">
        <x:v>NO_SEMANTIC</x:v>
      </x:c>
      <x:c r="B2807" s="10" t="str">
        <x:v>IMO-021</x:v>
      </x:c>
      <x:c r="C2807" s="10" t="str">
        <x:v>IMO-021-F02</x:v>
      </x:c>
      <x:c r="D2807" s="10" t="str">
        <x:v>RUN_01</x:v>
      </x:c>
      <x:c r="E2807" s="10" t="str">
        <x:v>ORIGINAL_LEDGER</x:v>
      </x:c>
      <x:c r="F2807" s="10" t="str">
        <x:v>FAIL</x:v>
      </x:c>
      <x:c r="G2807" s="10" t="str">
        <x:v>FAIL</x:v>
      </x:c>
      <x:c r="H2807" s="10" t="str">
        <x:v>EXECUTED</x:v>
      </x:c>
      <x:c r="I2807" s="10" t="str">
        <x:v>PARSED</x:v>
      </x:c>
      <x:c r="J2807" s="10" t="str">
        <x:v>NO_SEMANTIC_VALIDATOR_DETERMINISTIC_PASS</x:v>
      </x:c>
      <x:c r="K2807" s="10" t="str">
        <x:v>299d8e3e32fec658aa10d20ab11b19bf62a034134f6cd52a8d2b49d33fea6d7d</x:v>
      </x:c>
      <x:c r="L2807" s="10" t="str">
        <x:v>historical_three</x:v>
      </x:c>
      <x:c r="M2807" s="10" t="n">
        <x:v>1</x:v>
      </x:c>
      <x:c r="N2807" s="10" t="n">
        <x:v>0</x:v>
      </x:c>
      <x:c r="O2807" s="10" t="n">
        <x:v>0</x:v>
      </x:c>
      <x:c r="P2807" s="9" t="str">
        <x:f>'CaseReview'!U621</x:f>
        <x:v>FAIL</x:v>
      </x:c>
      <x:c r="Q2807" s="9" t="n">
        <x:f>IF(AND(T2807=1,G2807=P2807),1,0)</x:f>
        <x:v>1</x:v>
      </x:c>
      <x:c r="R2807" s="9" t="n">
        <x:f>IF(AND(T2807=1,G2807="PASS",P2807="FAIL"),1,0)</x:f>
        <x:v>0</x:v>
      </x:c>
      <x:c r="S2807" s="9" t="n">
        <x:f>IF(AND(T2807=1,G2807="FAIL",P2807="PASS"),1,0)</x:f>
        <x:v>0</x:v>
      </x:c>
      <x:c r="T2807" s="9" t="n">
        <x:v>1</x:v>
      </x:c>
      <x:c r="U2807" s="9" t="n">
        <x:v>8</x:v>
      </x:c>
      <x:c r="V2807" s="9" t="str">
        <x:v>MVP/SHACL_GENERATION_PIPELINE/experiments/LUNA_NO_SEMANTIC_VALIDATOR/RUN_01/runs/RUN-IMO-021-20260901T101710198308Z/artifacts/attempt_01/candidate_shape.ttl</x:v>
      </x:c>
    </x:row>
    <x:row r="2808" ht="22" customHeight="1">
      <x:c r="A2808" s="10" t="str">
        <x:v>NO_SEMANTIC</x:v>
      </x:c>
      <x:c r="B2808" s="10" t="str">
        <x:v>IMO-021</x:v>
      </x:c>
      <x:c r="C2808" s="10" t="str">
        <x:v>IMO-021-F03</x:v>
      </x:c>
      <x:c r="D2808" s="10" t="str">
        <x:v>RUN_01</x:v>
      </x:c>
      <x:c r="E2808" s="10" t="str">
        <x:v>ORIGINAL_LEDGER</x:v>
      </x:c>
      <x:c r="F2808" s="10" t="str">
        <x:v>FAIL</x:v>
      </x:c>
      <x:c r="G2808" s="10" t="str">
        <x:v>FAIL</x:v>
      </x:c>
      <x:c r="H2808" s="10" t="str">
        <x:v>EXECUTED</x:v>
      </x:c>
      <x:c r="I2808" s="10" t="str">
        <x:v>PARSED</x:v>
      </x:c>
      <x:c r="J2808" s="10" t="str">
        <x:v>NO_SEMANTIC_VALIDATOR_DETERMINISTIC_PASS</x:v>
      </x:c>
      <x:c r="K2808" s="10" t="str">
        <x:v>299d8e3e32fec658aa10d20ab11b19bf62a034134f6cd52a8d2b49d33fea6d7d</x:v>
      </x:c>
      <x:c r="L2808" s="10" t="str">
        <x:v>historical_three</x:v>
      </x:c>
      <x:c r="M2808" s="10" t="n">
        <x:v>1</x:v>
      </x:c>
      <x:c r="N2808" s="10" t="n">
        <x:v>0</x:v>
      </x:c>
      <x:c r="O2808" s="10" t="n">
        <x:v>0</x:v>
      </x:c>
      <x:c r="P2808" s="9" t="str">
        <x:f>'CaseReview'!U622</x:f>
        <x:v>FAIL</x:v>
      </x:c>
      <x:c r="Q2808" s="9" t="n">
        <x:f>IF(AND(T2808=1,G2808=P2808),1,0)</x:f>
        <x:v>1</x:v>
      </x:c>
      <x:c r="R2808" s="9" t="n">
        <x:f>IF(AND(T2808=1,G2808="PASS",P2808="FAIL"),1,0)</x:f>
        <x:v>0</x:v>
      </x:c>
      <x:c r="S2808" s="9" t="n">
        <x:f>IF(AND(T2808=1,G2808="FAIL",P2808="PASS"),1,0)</x:f>
        <x:v>0</x:v>
      </x:c>
      <x:c r="T2808" s="9" t="n">
        <x:v>1</x:v>
      </x:c>
      <x:c r="U2808" s="9" t="n">
        <x:v>8</x:v>
      </x:c>
      <x:c r="V2808" s="9" t="str">
        <x:v>MVP/SHACL_GENERATION_PIPELINE/experiments/LUNA_NO_SEMANTIC_VALIDATOR/RUN_01/runs/RUN-IMO-021-20260901T101710198308Z/artifacts/attempt_01/candidate_shape.ttl</x:v>
      </x:c>
    </x:row>
    <x:row r="2809" ht="22" customHeight="1">
      <x:c r="A2809" s="10" t="str">
        <x:v>NO_SEMANTIC</x:v>
      </x:c>
      <x:c r="B2809" s="10" t="str">
        <x:v>IMO-021</x:v>
      </x:c>
      <x:c r="C2809" s="10" t="str">
        <x:v>IMO-021-F04</x:v>
      </x:c>
      <x:c r="D2809" s="10" t="str">
        <x:v>RUN_01</x:v>
      </x:c>
      <x:c r="E2809" s="10" t="str">
        <x:v>ORIGINAL_LEDGER</x:v>
      </x:c>
      <x:c r="F2809" s="10" t="str">
        <x:v>FAIL</x:v>
      </x:c>
      <x:c r="G2809" s="10" t="str">
        <x:v>FAIL</x:v>
      </x:c>
      <x:c r="H2809" s="10" t="str">
        <x:v>EXECUTED</x:v>
      </x:c>
      <x:c r="I2809" s="10" t="str">
        <x:v>PARSED</x:v>
      </x:c>
      <x:c r="J2809" s="10" t="str">
        <x:v>NO_SEMANTIC_VALIDATOR_DETERMINISTIC_PASS</x:v>
      </x:c>
      <x:c r="K2809" s="10" t="str">
        <x:v>299d8e3e32fec658aa10d20ab11b19bf62a034134f6cd52a8d2b49d33fea6d7d</x:v>
      </x:c>
      <x:c r="L2809" s="10" t="str">
        <x:v>historical_three</x:v>
      </x:c>
      <x:c r="M2809" s="10" t="n">
        <x:v>1</x:v>
      </x:c>
      <x:c r="N2809" s="10" t="n">
        <x:v>0</x:v>
      </x:c>
      <x:c r="O2809" s="10" t="n">
        <x:v>0</x:v>
      </x:c>
      <x:c r="P2809" s="9" t="str">
        <x:f>'CaseReview'!U623</x:f>
        <x:v>FAIL</x:v>
      </x:c>
      <x:c r="Q2809" s="9" t="n">
        <x:f>IF(AND(T2809=1,G2809=P2809),1,0)</x:f>
        <x:v>1</x:v>
      </x:c>
      <x:c r="R2809" s="9" t="n">
        <x:f>IF(AND(T2809=1,G2809="PASS",P2809="FAIL"),1,0)</x:f>
        <x:v>0</x:v>
      </x:c>
      <x:c r="S2809" s="9" t="n">
        <x:f>IF(AND(T2809=1,G2809="FAIL",P2809="PASS"),1,0)</x:f>
        <x:v>0</x:v>
      </x:c>
      <x:c r="T2809" s="9" t="n">
        <x:v>1</x:v>
      </x:c>
      <x:c r="U2809" s="9" t="n">
        <x:v>8</x:v>
      </x:c>
      <x:c r="V2809" s="9" t="str">
        <x:v>MVP/SHACL_GENERATION_PIPELINE/experiments/LUNA_NO_SEMANTIC_VALIDATOR/RUN_01/runs/RUN-IMO-021-20260901T101710198308Z/artifacts/attempt_01/candidate_shape.ttl</x:v>
      </x:c>
    </x:row>
    <x:row r="2810" ht="22" customHeight="1">
      <x:c r="A2810" s="10" t="str">
        <x:v>NO_SEMANTIC</x:v>
      </x:c>
      <x:c r="B2810" s="10" t="str">
        <x:v>IMO-021</x:v>
      </x:c>
      <x:c r="C2810" s="10" t="str">
        <x:v>IMO-021-F05</x:v>
      </x:c>
      <x:c r="D2810" s="10" t="str">
        <x:v>RUN_01</x:v>
      </x:c>
      <x:c r="E2810" s="10" t="str">
        <x:v>ORIGINAL_LEDGER</x:v>
      </x:c>
      <x:c r="F2810" s="10" t="str">
        <x:v>FAIL</x:v>
      </x:c>
      <x:c r="G2810" s="10" t="str">
        <x:v>FAIL</x:v>
      </x:c>
      <x:c r="H2810" s="10" t="str">
        <x:v>EXECUTED</x:v>
      </x:c>
      <x:c r="I2810" s="10" t="str">
        <x:v>PARSED</x:v>
      </x:c>
      <x:c r="J2810" s="10" t="str">
        <x:v>NO_SEMANTIC_VALIDATOR_DETERMINISTIC_PASS</x:v>
      </x:c>
      <x:c r="K2810" s="10" t="str">
        <x:v>299d8e3e32fec658aa10d20ab11b19bf62a034134f6cd52a8d2b49d33fea6d7d</x:v>
      </x:c>
      <x:c r="L2810" s="10" t="str">
        <x:v>historical_three</x:v>
      </x:c>
      <x:c r="M2810" s="10" t="n">
        <x:v>1</x:v>
      </x:c>
      <x:c r="N2810" s="10" t="n">
        <x:v>0</x:v>
      </x:c>
      <x:c r="O2810" s="10" t="n">
        <x:v>0</x:v>
      </x:c>
      <x:c r="P2810" s="9" t="str">
        <x:f>'CaseReview'!U624</x:f>
        <x:v>FAIL</x:v>
      </x:c>
      <x:c r="Q2810" s="9" t="n">
        <x:f>IF(AND(T2810=1,G2810=P2810),1,0)</x:f>
        <x:v>1</x:v>
      </x:c>
      <x:c r="R2810" s="9" t="n">
        <x:f>IF(AND(T2810=1,G2810="PASS",P2810="FAIL"),1,0)</x:f>
        <x:v>0</x:v>
      </x:c>
      <x:c r="S2810" s="9" t="n">
        <x:f>IF(AND(T2810=1,G2810="FAIL",P2810="PASS"),1,0)</x:f>
        <x:v>0</x:v>
      </x:c>
      <x:c r="T2810" s="9" t="n">
        <x:v>1</x:v>
      </x:c>
      <x:c r="U2810" s="9" t="n">
        <x:v>8</x:v>
      </x:c>
      <x:c r="V2810" s="9" t="str">
        <x:v>MVP/SHACL_GENERATION_PIPELINE/experiments/LUNA_NO_SEMANTIC_VALIDATOR/RUN_01/runs/RUN-IMO-021-20260901T101710198308Z/artifacts/attempt_01/candidate_shape.ttl</x:v>
      </x:c>
    </x:row>
    <x:row r="2811" ht="22" customHeight="1">
      <x:c r="A2811" s="10" t="str">
        <x:v>NO_SEMANTIC</x:v>
      </x:c>
      <x:c r="B2811" s="10" t="str">
        <x:v>IMO-021</x:v>
      </x:c>
      <x:c r="C2811" s="10" t="str">
        <x:v>IMO-021-F06</x:v>
      </x:c>
      <x:c r="D2811" s="10" t="str">
        <x:v>RUN_01</x:v>
      </x:c>
      <x:c r="E2811" s="10" t="str">
        <x:v>ORIGINAL_LEDGER</x:v>
      </x:c>
      <x:c r="F2811" s="10" t="str">
        <x:v>FAIL</x:v>
      </x:c>
      <x:c r="G2811" s="10" t="str">
        <x:v>FAIL</x:v>
      </x:c>
      <x:c r="H2811" s="10" t="str">
        <x:v>EXECUTED</x:v>
      </x:c>
      <x:c r="I2811" s="10" t="str">
        <x:v>PARSED</x:v>
      </x:c>
      <x:c r="J2811" s="10" t="str">
        <x:v>NO_SEMANTIC_VALIDATOR_DETERMINISTIC_PASS</x:v>
      </x:c>
      <x:c r="K2811" s="10" t="str">
        <x:v>299d8e3e32fec658aa10d20ab11b19bf62a034134f6cd52a8d2b49d33fea6d7d</x:v>
      </x:c>
      <x:c r="L2811" s="10" t="str">
        <x:v>historical_three</x:v>
      </x:c>
      <x:c r="M2811" s="10" t="n">
        <x:v>1</x:v>
      </x:c>
      <x:c r="N2811" s="10" t="n">
        <x:v>0</x:v>
      </x:c>
      <x:c r="O2811" s="10" t="n">
        <x:v>0</x:v>
      </x:c>
      <x:c r="P2811" s="9" t="str">
        <x:f>'CaseReview'!U625</x:f>
        <x:v>FAIL</x:v>
      </x:c>
      <x:c r="Q2811" s="9" t="n">
        <x:f>IF(AND(T2811=1,G2811=P2811),1,0)</x:f>
        <x:v>1</x:v>
      </x:c>
      <x:c r="R2811" s="9" t="n">
        <x:f>IF(AND(T2811=1,G2811="PASS",P2811="FAIL"),1,0)</x:f>
        <x:v>0</x:v>
      </x:c>
      <x:c r="S2811" s="9" t="n">
        <x:f>IF(AND(T2811=1,G2811="FAIL",P2811="PASS"),1,0)</x:f>
        <x:v>0</x:v>
      </x:c>
      <x:c r="T2811" s="9" t="n">
        <x:v>1</x:v>
      </x:c>
      <x:c r="U2811" s="9" t="n">
        <x:v>8</x:v>
      </x:c>
      <x:c r="V2811" s="9" t="str">
        <x:v>MVP/SHACL_GENERATION_PIPELINE/experiments/LUNA_NO_SEMANTIC_VALIDATOR/RUN_01/runs/RUN-IMO-021-20260901T101710198308Z/artifacts/attempt_01/candidate_shape.ttl</x:v>
      </x:c>
    </x:row>
    <x:row r="2812" ht="22" customHeight="1">
      <x:c r="A2812" s="10" t="str">
        <x:v>NO_SEMANTIC</x:v>
      </x:c>
      <x:c r="B2812" s="10" t="str">
        <x:v>IMO-021</x:v>
      </x:c>
      <x:c r="C2812" s="10" t="str">
        <x:v>IMO-021-F07</x:v>
      </x:c>
      <x:c r="D2812" s="10" t="str">
        <x:v>RUN_01</x:v>
      </x:c>
      <x:c r="E2812" s="10" t="str">
        <x:v>ORIGINAL_LEDGER</x:v>
      </x:c>
      <x:c r="F2812" s="10" t="str">
        <x:v>FAIL</x:v>
      </x:c>
      <x:c r="G2812" s="10" t="str">
        <x:v>FAIL</x:v>
      </x:c>
      <x:c r="H2812" s="10" t="str">
        <x:v>EXECUTED</x:v>
      </x:c>
      <x:c r="I2812" s="10" t="str">
        <x:v>PARSED</x:v>
      </x:c>
      <x:c r="J2812" s="10" t="str">
        <x:v>NO_SEMANTIC_VALIDATOR_DETERMINISTIC_PASS</x:v>
      </x:c>
      <x:c r="K2812" s="10" t="str">
        <x:v>299d8e3e32fec658aa10d20ab11b19bf62a034134f6cd52a8d2b49d33fea6d7d</x:v>
      </x:c>
      <x:c r="L2812" s="10" t="str">
        <x:v>historical_three</x:v>
      </x:c>
      <x:c r="M2812" s="10" t="n">
        <x:v>1</x:v>
      </x:c>
      <x:c r="N2812" s="10" t="n">
        <x:v>0</x:v>
      </x:c>
      <x:c r="O2812" s="10" t="n">
        <x:v>0</x:v>
      </x:c>
      <x:c r="P2812" s="9" t="str">
        <x:f>'CaseReview'!U626</x:f>
        <x:v>FAIL</x:v>
      </x:c>
      <x:c r="Q2812" s="9" t="n">
        <x:f>IF(AND(T2812=1,G2812=P2812),1,0)</x:f>
        <x:v>1</x:v>
      </x:c>
      <x:c r="R2812" s="9" t="n">
        <x:f>IF(AND(T2812=1,G2812="PASS",P2812="FAIL"),1,0)</x:f>
        <x:v>0</x:v>
      </x:c>
      <x:c r="S2812" s="9" t="n">
        <x:f>IF(AND(T2812=1,G2812="FAIL",P2812="PASS"),1,0)</x:f>
        <x:v>0</x:v>
      </x:c>
      <x:c r="T2812" s="9" t="n">
        <x:v>1</x:v>
      </x:c>
      <x:c r="U2812" s="9" t="n">
        <x:v>8</x:v>
      </x:c>
      <x:c r="V2812" s="9" t="str">
        <x:v>MVP/SHACL_GENERATION_PIPELINE/experiments/LUNA_NO_SEMANTIC_VALIDATOR/RUN_01/runs/RUN-IMO-021-20260901T101710198308Z/artifacts/attempt_01/candidate_shape.ttl</x:v>
      </x:c>
    </x:row>
    <x:row r="2813" ht="22" customHeight="1">
      <x:c r="A2813" s="10" t="str">
        <x:v>NO_SEMANTIC</x:v>
      </x:c>
      <x:c r="B2813" s="10" t="str">
        <x:v>IMO-021</x:v>
      </x:c>
      <x:c r="C2813" s="10" t="str">
        <x:v>IMO-021-P01</x:v>
      </x:c>
      <x:c r="D2813" s="10" t="str">
        <x:v>RUN_01</x:v>
      </x:c>
      <x:c r="E2813" s="10" t="str">
        <x:v>ORIGINAL_LEDGER</x:v>
      </x:c>
      <x:c r="F2813" s="10" t="str">
        <x:v>PASS</x:v>
      </x:c>
      <x:c r="G2813" s="10" t="str">
        <x:v>PASS</x:v>
      </x:c>
      <x:c r="H2813" s="10" t="str">
        <x:v>EXECUTED</x:v>
      </x:c>
      <x:c r="I2813" s="10" t="str">
        <x:v>PARSED</x:v>
      </x:c>
      <x:c r="J2813" s="10" t="str">
        <x:v>NO_SEMANTIC_VALIDATOR_DETERMINISTIC_PASS</x:v>
      </x:c>
      <x:c r="K2813" s="10" t="str">
        <x:v>299d8e3e32fec658aa10d20ab11b19bf62a034134f6cd52a8d2b49d33fea6d7d</x:v>
      </x:c>
      <x:c r="L2813" s="10" t="str">
        <x:v>historical_three</x:v>
      </x:c>
      <x:c r="M2813" s="10" t="n">
        <x:v>1</x:v>
      </x:c>
      <x:c r="N2813" s="10" t="n">
        <x:v>0</x:v>
      </x:c>
      <x:c r="O2813" s="10" t="n">
        <x:v>0</x:v>
      </x:c>
      <x:c r="P2813" s="9" t="str">
        <x:f>'CaseReview'!U627</x:f>
        <x:v>PASS</x:v>
      </x:c>
      <x:c r="Q2813" s="9" t="n">
        <x:f>IF(AND(T2813=1,G2813=P2813),1,0)</x:f>
        <x:v>1</x:v>
      </x:c>
      <x:c r="R2813" s="9" t="n">
        <x:f>IF(AND(T2813=1,G2813="PASS",P2813="FAIL"),1,0)</x:f>
        <x:v>0</x:v>
      </x:c>
      <x:c r="S2813" s="9" t="n">
        <x:f>IF(AND(T2813=1,G2813="FAIL",P2813="PASS"),1,0)</x:f>
        <x:v>0</x:v>
      </x:c>
      <x:c r="T2813" s="9" t="n">
        <x:v>1</x:v>
      </x:c>
      <x:c r="U2813" s="9" t="n">
        <x:v>8</x:v>
      </x:c>
      <x:c r="V2813" s="9" t="str">
        <x:v>MVP/SHACL_GENERATION_PIPELINE/experiments/LUNA_NO_SEMANTIC_VALIDATOR/RUN_01/runs/RUN-IMO-021-20260901T101710198308Z/artifacts/attempt_01/candidate_shape.ttl</x:v>
      </x:c>
    </x:row>
    <x:row r="2814" ht="22" customHeight="1">
      <x:c r="A2814" s="10" t="str">
        <x:v>NO_SEMANTIC</x:v>
      </x:c>
      <x:c r="B2814" s="10" t="str">
        <x:v>IMO-022</x:v>
      </x:c>
      <x:c r="C2814" s="10" t="str">
        <x:v>IMO-022-F01</x:v>
      </x:c>
      <x:c r="D2814" s="10" t="str">
        <x:v>RUN_01</x:v>
      </x:c>
      <x:c r="E2814" s="10" t="str">
        <x:v>ORIGINAL_LEDGER</x:v>
      </x:c>
      <x:c r="F2814" s="10" t="str">
        <x:v>FAIL</x:v>
      </x:c>
      <x:c r="G2814" s="10" t="str">
        <x:v>FAIL</x:v>
      </x:c>
      <x:c r="H2814" s="10" t="str">
        <x:v>EXECUTED</x:v>
      </x:c>
      <x:c r="I2814" s="10" t="str">
        <x:v>PARSED</x:v>
      </x:c>
      <x:c r="J2814" s="10" t="str">
        <x:v>NO_SEMANTIC_VALIDATOR_DETERMINISTIC_PASS</x:v>
      </x:c>
      <x:c r="K2814" s="10" t="str">
        <x:v>2c866aa1d09bcbdfc913ac9f85875d2b2d1246b60ce6ff21436f7a74eff9506b</x:v>
      </x:c>
      <x:c r="L2814" s="10" t="str">
        <x:v>historical_three</x:v>
      </x:c>
      <x:c r="M2814" s="10" t="n">
        <x:v>1</x:v>
      </x:c>
      <x:c r="N2814" s="10" t="n">
        <x:v>0</x:v>
      </x:c>
      <x:c r="O2814" s="10" t="n">
        <x:v>0</x:v>
      </x:c>
      <x:c r="P2814" s="9" t="str">
        <x:f>'CaseReview'!U628</x:f>
        <x:v>FAIL</x:v>
      </x:c>
      <x:c r="Q2814" s="9" t="n">
        <x:f>IF(AND(T2814=1,G2814=P2814),1,0)</x:f>
        <x:v>1</x:v>
      </x:c>
      <x:c r="R2814" s="9" t="n">
        <x:f>IF(AND(T2814=1,G2814="PASS",P2814="FAIL"),1,0)</x:f>
        <x:v>0</x:v>
      </x:c>
      <x:c r="S2814" s="9" t="n">
        <x:f>IF(AND(T2814=1,G2814="FAIL",P2814="PASS"),1,0)</x:f>
        <x:v>0</x:v>
      </x:c>
      <x:c r="T2814" s="9" t="n">
        <x:v>1</x:v>
      </x:c>
      <x:c r="U2814" s="9" t="n">
        <x:v>5</x:v>
      </x:c>
      <x:c r="V2814" s="9" t="str">
        <x:v>MVP/SHACL_GENERATION_PIPELINE/experiments/LUNA_NO_SEMANTIC_VALIDATOR/RUN_01/runs/RUN-IMO-022-20260901T101723357282Z/artifacts/attempt_01/candidate_shape.ttl</x:v>
      </x:c>
    </x:row>
    <x:row r="2815" ht="22" customHeight="1">
      <x:c r="A2815" s="10" t="str">
        <x:v>NO_SEMANTIC</x:v>
      </x:c>
      <x:c r="B2815" s="10" t="str">
        <x:v>IMO-022</x:v>
      </x:c>
      <x:c r="C2815" s="10" t="str">
        <x:v>IMO-022-F02</x:v>
      </x:c>
      <x:c r="D2815" s="10" t="str">
        <x:v>RUN_01</x:v>
      </x:c>
      <x:c r="E2815" s="10" t="str">
        <x:v>ORIGINAL_LEDGER</x:v>
      </x:c>
      <x:c r="F2815" s="10" t="str">
        <x:v>FAIL</x:v>
      </x:c>
      <x:c r="G2815" s="10" t="str">
        <x:v>FAIL</x:v>
      </x:c>
      <x:c r="H2815" s="10" t="str">
        <x:v>EXECUTED</x:v>
      </x:c>
      <x:c r="I2815" s="10" t="str">
        <x:v>PARSED</x:v>
      </x:c>
      <x:c r="J2815" s="10" t="str">
        <x:v>NO_SEMANTIC_VALIDATOR_DETERMINISTIC_PASS</x:v>
      </x:c>
      <x:c r="K2815" s="10" t="str">
        <x:v>2c866aa1d09bcbdfc913ac9f85875d2b2d1246b60ce6ff21436f7a74eff9506b</x:v>
      </x:c>
      <x:c r="L2815" s="10" t="str">
        <x:v>historical_three</x:v>
      </x:c>
      <x:c r="M2815" s="10" t="n">
        <x:v>1</x:v>
      </x:c>
      <x:c r="N2815" s="10" t="n">
        <x:v>0</x:v>
      </x:c>
      <x:c r="O2815" s="10" t="n">
        <x:v>0</x:v>
      </x:c>
      <x:c r="P2815" s="9" t="str">
        <x:f>'CaseReview'!U629</x:f>
        <x:v>FAIL</x:v>
      </x:c>
      <x:c r="Q2815" s="9" t="n">
        <x:f>IF(AND(T2815=1,G2815=P2815),1,0)</x:f>
        <x:v>1</x:v>
      </x:c>
      <x:c r="R2815" s="9" t="n">
        <x:f>IF(AND(T2815=1,G2815="PASS",P2815="FAIL"),1,0)</x:f>
        <x:v>0</x:v>
      </x:c>
      <x:c r="S2815" s="9" t="n">
        <x:f>IF(AND(T2815=1,G2815="FAIL",P2815="PASS"),1,0)</x:f>
        <x:v>0</x:v>
      </x:c>
      <x:c r="T2815" s="9" t="n">
        <x:v>1</x:v>
      </x:c>
      <x:c r="U2815" s="9" t="n">
        <x:v>5</x:v>
      </x:c>
      <x:c r="V2815" s="9" t="str">
        <x:v>MVP/SHACL_GENERATION_PIPELINE/experiments/LUNA_NO_SEMANTIC_VALIDATOR/RUN_01/runs/RUN-IMO-022-20260901T101723357282Z/artifacts/attempt_01/candidate_shape.ttl</x:v>
      </x:c>
    </x:row>
    <x:row r="2816" ht="22" customHeight="1">
      <x:c r="A2816" s="10" t="str">
        <x:v>NO_SEMANTIC</x:v>
      </x:c>
      <x:c r="B2816" s="10" t="str">
        <x:v>IMO-022</x:v>
      </x:c>
      <x:c r="C2816" s="10" t="str">
        <x:v>IMO-022-F03</x:v>
      </x:c>
      <x:c r="D2816" s="10" t="str">
        <x:v>RUN_01</x:v>
      </x:c>
      <x:c r="E2816" s="10" t="str">
        <x:v>ORIGINAL_LEDGER</x:v>
      </x:c>
      <x:c r="F2816" s="10" t="str">
        <x:v>FAIL</x:v>
      </x:c>
      <x:c r="G2816" s="10" t="str">
        <x:v>FAIL</x:v>
      </x:c>
      <x:c r="H2816" s="10" t="str">
        <x:v>EXECUTED</x:v>
      </x:c>
      <x:c r="I2816" s="10" t="str">
        <x:v>PARSED</x:v>
      </x:c>
      <x:c r="J2816" s="10" t="str">
        <x:v>NO_SEMANTIC_VALIDATOR_DETERMINISTIC_PASS</x:v>
      </x:c>
      <x:c r="K2816" s="10" t="str">
        <x:v>2c866aa1d09bcbdfc913ac9f85875d2b2d1246b60ce6ff21436f7a74eff9506b</x:v>
      </x:c>
      <x:c r="L2816" s="10" t="str">
        <x:v>historical_three</x:v>
      </x:c>
      <x:c r="M2816" s="10" t="n">
        <x:v>1</x:v>
      </x:c>
      <x:c r="N2816" s="10" t="n">
        <x:v>0</x:v>
      </x:c>
      <x:c r="O2816" s="10" t="n">
        <x:v>0</x:v>
      </x:c>
      <x:c r="P2816" s="9" t="str">
        <x:f>'CaseReview'!U630</x:f>
        <x:v>FAIL</x:v>
      </x:c>
      <x:c r="Q2816" s="9" t="n">
        <x:f>IF(AND(T2816=1,G2816=P2816),1,0)</x:f>
        <x:v>1</x:v>
      </x:c>
      <x:c r="R2816" s="9" t="n">
        <x:f>IF(AND(T2816=1,G2816="PASS",P2816="FAIL"),1,0)</x:f>
        <x:v>0</x:v>
      </x:c>
      <x:c r="S2816" s="9" t="n">
        <x:f>IF(AND(T2816=1,G2816="FAIL",P2816="PASS"),1,0)</x:f>
        <x:v>0</x:v>
      </x:c>
      <x:c r="T2816" s="9" t="n">
        <x:v>1</x:v>
      </x:c>
      <x:c r="U2816" s="9" t="n">
        <x:v>5</x:v>
      </x:c>
      <x:c r="V2816" s="9" t="str">
        <x:v>MVP/SHACL_GENERATION_PIPELINE/experiments/LUNA_NO_SEMANTIC_VALIDATOR/RUN_01/runs/RUN-IMO-022-20260901T101723357282Z/artifacts/attempt_01/candidate_shape.ttl</x:v>
      </x:c>
    </x:row>
    <x:row r="2817" ht="22" customHeight="1">
      <x:c r="A2817" s="10" t="str">
        <x:v>NO_SEMANTIC</x:v>
      </x:c>
      <x:c r="B2817" s="10" t="str">
        <x:v>IMO-022</x:v>
      </x:c>
      <x:c r="C2817" s="10" t="str">
        <x:v>IMO-022-F04</x:v>
      </x:c>
      <x:c r="D2817" s="10" t="str">
        <x:v>RUN_01</x:v>
      </x:c>
      <x:c r="E2817" s="10" t="str">
        <x:v>ORIGINAL_LEDGER</x:v>
      </x:c>
      <x:c r="F2817" s="10" t="str">
        <x:v>FAIL</x:v>
      </x:c>
      <x:c r="G2817" s="10" t="str">
        <x:v>FAIL</x:v>
      </x:c>
      <x:c r="H2817" s="10" t="str">
        <x:v>EXECUTED</x:v>
      </x:c>
      <x:c r="I2817" s="10" t="str">
        <x:v>PARSED</x:v>
      </x:c>
      <x:c r="J2817" s="10" t="str">
        <x:v>NO_SEMANTIC_VALIDATOR_DETERMINISTIC_PASS</x:v>
      </x:c>
      <x:c r="K2817" s="10" t="str">
        <x:v>2c866aa1d09bcbdfc913ac9f85875d2b2d1246b60ce6ff21436f7a74eff9506b</x:v>
      </x:c>
      <x:c r="L2817" s="10" t="str">
        <x:v>historical_three</x:v>
      </x:c>
      <x:c r="M2817" s="10" t="n">
        <x:v>1</x:v>
      </x:c>
      <x:c r="N2817" s="10" t="n">
        <x:v>0</x:v>
      </x:c>
      <x:c r="O2817" s="10" t="n">
        <x:v>0</x:v>
      </x:c>
      <x:c r="P2817" s="9" t="str">
        <x:f>'CaseReview'!U631</x:f>
        <x:v>FAIL</x:v>
      </x:c>
      <x:c r="Q2817" s="9" t="n">
        <x:f>IF(AND(T2817=1,G2817=P2817),1,0)</x:f>
        <x:v>1</x:v>
      </x:c>
      <x:c r="R2817" s="9" t="n">
        <x:f>IF(AND(T2817=1,G2817="PASS",P2817="FAIL"),1,0)</x:f>
        <x:v>0</x:v>
      </x:c>
      <x:c r="S2817" s="9" t="n">
        <x:f>IF(AND(T2817=1,G2817="FAIL",P2817="PASS"),1,0)</x:f>
        <x:v>0</x:v>
      </x:c>
      <x:c r="T2817" s="9" t="n">
        <x:v>1</x:v>
      </x:c>
      <x:c r="U2817" s="9" t="n">
        <x:v>5</x:v>
      </x:c>
      <x:c r="V2817" s="9" t="str">
        <x:v>MVP/SHACL_GENERATION_PIPELINE/experiments/LUNA_NO_SEMANTIC_VALIDATOR/RUN_01/runs/RUN-IMO-022-20260901T101723357282Z/artifacts/attempt_01/candidate_shape.ttl</x:v>
      </x:c>
    </x:row>
    <x:row r="2818" ht="22" customHeight="1">
      <x:c r="A2818" s="10" t="str">
        <x:v>NO_SEMANTIC</x:v>
      </x:c>
      <x:c r="B2818" s="10" t="str">
        <x:v>IMO-022</x:v>
      </x:c>
      <x:c r="C2818" s="10" t="str">
        <x:v>IMO-022-P01</x:v>
      </x:c>
      <x:c r="D2818" s="10" t="str">
        <x:v>RUN_01</x:v>
      </x:c>
      <x:c r="E2818" s="10" t="str">
        <x:v>ORIGINAL_LEDGER</x:v>
      </x:c>
      <x:c r="F2818" s="10" t="str">
        <x:v>PASS</x:v>
      </x:c>
      <x:c r="G2818" s="10" t="str">
        <x:v>PASS</x:v>
      </x:c>
      <x:c r="H2818" s="10" t="str">
        <x:v>EXECUTED</x:v>
      </x:c>
      <x:c r="I2818" s="10" t="str">
        <x:v>PARSED</x:v>
      </x:c>
      <x:c r="J2818" s="10" t="str">
        <x:v>NO_SEMANTIC_VALIDATOR_DETERMINISTIC_PASS</x:v>
      </x:c>
      <x:c r="K2818" s="10" t="str">
        <x:v>2c866aa1d09bcbdfc913ac9f85875d2b2d1246b60ce6ff21436f7a74eff9506b</x:v>
      </x:c>
      <x:c r="L2818" s="10" t="str">
        <x:v>historical_three</x:v>
      </x:c>
      <x:c r="M2818" s="10" t="n">
        <x:v>1</x:v>
      </x:c>
      <x:c r="N2818" s="10" t="n">
        <x:v>0</x:v>
      </x:c>
      <x:c r="O2818" s="10" t="n">
        <x:v>0</x:v>
      </x:c>
      <x:c r="P2818" s="9" t="str">
        <x:f>'CaseReview'!U632</x:f>
        <x:v>PASS</x:v>
      </x:c>
      <x:c r="Q2818" s="9" t="n">
        <x:f>IF(AND(T2818=1,G2818=P2818),1,0)</x:f>
        <x:v>1</x:v>
      </x:c>
      <x:c r="R2818" s="9" t="n">
        <x:f>IF(AND(T2818=1,G2818="PASS",P2818="FAIL"),1,0)</x:f>
        <x:v>0</x:v>
      </x:c>
      <x:c r="S2818" s="9" t="n">
        <x:f>IF(AND(T2818=1,G2818="FAIL",P2818="PASS"),1,0)</x:f>
        <x:v>0</x:v>
      </x:c>
      <x:c r="T2818" s="9" t="n">
        <x:v>1</x:v>
      </x:c>
      <x:c r="U2818" s="9" t="n">
        <x:v>5</x:v>
      </x:c>
      <x:c r="V2818" s="9" t="str">
        <x:v>MVP/SHACL_GENERATION_PIPELINE/experiments/LUNA_NO_SEMANTIC_VALIDATOR/RUN_01/runs/RUN-IMO-022-20260901T101723357282Z/artifacts/attempt_01/candidate_shape.ttl</x:v>
      </x:c>
    </x:row>
    <x:row r="2819" ht="22" customHeight="1">
      <x:c r="A2819" s="10" t="str">
        <x:v>NO_SEMANTIC</x:v>
      </x:c>
      <x:c r="B2819" s="10" t="str">
        <x:v>IMO-023</x:v>
      </x:c>
      <x:c r="C2819" s="10" t="str">
        <x:v>IMO-023-F01</x:v>
      </x:c>
      <x:c r="D2819" s="10" t="str">
        <x:v>RUN_01</x:v>
      </x:c>
      <x:c r="E2819" s="10" t="str">
        <x:v>ORIGINAL_LEDGER</x:v>
      </x:c>
      <x:c r="F2819" s="10" t="str">
        <x:v>FAIL</x:v>
      </x:c>
      <x:c r="G2819" s="10" t="str">
        <x:v>FAIL</x:v>
      </x:c>
      <x:c r="H2819" s="10" t="str">
        <x:v>EXECUTED</x:v>
      </x:c>
      <x:c r="I2819" s="10" t="str">
        <x:v>PARSED</x:v>
      </x:c>
      <x:c r="J2819" s="10" t="str">
        <x:v>NO_SEMANTIC_VALIDATOR_DETERMINISTIC_PASS</x:v>
      </x:c>
      <x:c r="K2819" s="10" t="str">
        <x:v>3602d1c0002a1e664f6ca712e4244ceab1dd592bd7f2a10bcd7054ce389a8b46</x:v>
      </x:c>
      <x:c r="L2819" s="10" t="str">
        <x:v>historical_three</x:v>
      </x:c>
      <x:c r="M2819" s="10" t="n">
        <x:v>1</x:v>
      </x:c>
      <x:c r="N2819" s="10" t="n">
        <x:v>0</x:v>
      </x:c>
      <x:c r="O2819" s="10" t="n">
        <x:v>0</x:v>
      </x:c>
      <x:c r="P2819" s="9" t="str">
        <x:f>'CaseReview'!U633</x:f>
        <x:v>FAIL</x:v>
      </x:c>
      <x:c r="Q2819" s="9" t="n">
        <x:f>IF(AND(T2819=1,G2819=P2819),1,0)</x:f>
        <x:v>1</x:v>
      </x:c>
      <x:c r="R2819" s="9" t="n">
        <x:f>IF(AND(T2819=1,G2819="PASS",P2819="FAIL"),1,0)</x:f>
        <x:v>0</x:v>
      </x:c>
      <x:c r="S2819" s="9" t="n">
        <x:f>IF(AND(T2819=1,G2819="FAIL",P2819="PASS"),1,0)</x:f>
        <x:v>0</x:v>
      </x:c>
      <x:c r="T2819" s="9" t="n">
        <x:v>1</x:v>
      </x:c>
      <x:c r="U2819" s="9" t="n">
        <x:v>4</x:v>
      </x:c>
      <x:c r="V2819" s="9" t="str">
        <x:v>MVP/SHACL_GENERATION_PIPELINE/experiments/LUNA_NO_SEMANTIC_VALIDATOR/RUN_01/runs/RUN-IMO-023-20260901T101733710519Z/artifacts/attempt_01/candidate_shape.ttl</x:v>
      </x:c>
    </x:row>
    <x:row r="2820" ht="22" customHeight="1">
      <x:c r="A2820" s="10" t="str">
        <x:v>NO_SEMANTIC</x:v>
      </x:c>
      <x:c r="B2820" s="10" t="str">
        <x:v>IMO-023</x:v>
      </x:c>
      <x:c r="C2820" s="10" t="str">
        <x:v>IMO-023-F02</x:v>
      </x:c>
      <x:c r="D2820" s="10" t="str">
        <x:v>RUN_01</x:v>
      </x:c>
      <x:c r="E2820" s="10" t="str">
        <x:v>ORIGINAL_LEDGER</x:v>
      </x:c>
      <x:c r="F2820" s="10" t="str">
        <x:v>FAIL</x:v>
      </x:c>
      <x:c r="G2820" s="10" t="str">
        <x:v>FAIL</x:v>
      </x:c>
      <x:c r="H2820" s="10" t="str">
        <x:v>EXECUTED</x:v>
      </x:c>
      <x:c r="I2820" s="10" t="str">
        <x:v>PARSED</x:v>
      </x:c>
      <x:c r="J2820" s="10" t="str">
        <x:v>NO_SEMANTIC_VALIDATOR_DETERMINISTIC_PASS</x:v>
      </x:c>
      <x:c r="K2820" s="10" t="str">
        <x:v>3602d1c0002a1e664f6ca712e4244ceab1dd592bd7f2a10bcd7054ce389a8b46</x:v>
      </x:c>
      <x:c r="L2820" s="10" t="str">
        <x:v>historical_three</x:v>
      </x:c>
      <x:c r="M2820" s="10" t="n">
        <x:v>1</x:v>
      </x:c>
      <x:c r="N2820" s="10" t="n">
        <x:v>0</x:v>
      </x:c>
      <x:c r="O2820" s="10" t="n">
        <x:v>0</x:v>
      </x:c>
      <x:c r="P2820" s="9" t="str">
        <x:f>'CaseReview'!U634</x:f>
        <x:v>FAIL</x:v>
      </x:c>
      <x:c r="Q2820" s="9" t="n">
        <x:f>IF(AND(T2820=1,G2820=P2820),1,0)</x:f>
        <x:v>1</x:v>
      </x:c>
      <x:c r="R2820" s="9" t="n">
        <x:f>IF(AND(T2820=1,G2820="PASS",P2820="FAIL"),1,0)</x:f>
        <x:v>0</x:v>
      </x:c>
      <x:c r="S2820" s="9" t="n">
        <x:f>IF(AND(T2820=1,G2820="FAIL",P2820="PASS"),1,0)</x:f>
        <x:v>0</x:v>
      </x:c>
      <x:c r="T2820" s="9" t="n">
        <x:v>1</x:v>
      </x:c>
      <x:c r="U2820" s="9" t="n">
        <x:v>4</x:v>
      </x:c>
      <x:c r="V2820" s="9" t="str">
        <x:v>MVP/SHACL_GENERATION_PIPELINE/experiments/LUNA_NO_SEMANTIC_VALIDATOR/RUN_01/runs/RUN-IMO-023-20260901T101733710519Z/artifacts/attempt_01/candidate_shape.ttl</x:v>
      </x:c>
    </x:row>
    <x:row r="2821" ht="22" customHeight="1">
      <x:c r="A2821" s="10" t="str">
        <x:v>NO_SEMANTIC</x:v>
      </x:c>
      <x:c r="B2821" s="10" t="str">
        <x:v>IMO-023</x:v>
      </x:c>
      <x:c r="C2821" s="10" t="str">
        <x:v>IMO-023-F03</x:v>
      </x:c>
      <x:c r="D2821" s="10" t="str">
        <x:v>RUN_01</x:v>
      </x:c>
      <x:c r="E2821" s="10" t="str">
        <x:v>ORIGINAL_LEDGER</x:v>
      </x:c>
      <x:c r="F2821" s="10" t="str">
        <x:v>FAIL</x:v>
      </x:c>
      <x:c r="G2821" s="10" t="str">
        <x:v>FAIL</x:v>
      </x:c>
      <x:c r="H2821" s="10" t="str">
        <x:v>EXECUTED</x:v>
      </x:c>
      <x:c r="I2821" s="10" t="str">
        <x:v>PARSED</x:v>
      </x:c>
      <x:c r="J2821" s="10" t="str">
        <x:v>NO_SEMANTIC_VALIDATOR_DETERMINISTIC_PASS</x:v>
      </x:c>
      <x:c r="K2821" s="10" t="str">
        <x:v>3602d1c0002a1e664f6ca712e4244ceab1dd592bd7f2a10bcd7054ce389a8b46</x:v>
      </x:c>
      <x:c r="L2821" s="10" t="str">
        <x:v>historical_three</x:v>
      </x:c>
      <x:c r="M2821" s="10" t="n">
        <x:v>1</x:v>
      </x:c>
      <x:c r="N2821" s="10" t="n">
        <x:v>0</x:v>
      </x:c>
      <x:c r="O2821" s="10" t="n">
        <x:v>0</x:v>
      </x:c>
      <x:c r="P2821" s="9" t="str">
        <x:f>'CaseReview'!U635</x:f>
        <x:v>FAIL</x:v>
      </x:c>
      <x:c r="Q2821" s="9" t="n">
        <x:f>IF(AND(T2821=1,G2821=P2821),1,0)</x:f>
        <x:v>1</x:v>
      </x:c>
      <x:c r="R2821" s="9" t="n">
        <x:f>IF(AND(T2821=1,G2821="PASS",P2821="FAIL"),1,0)</x:f>
        <x:v>0</x:v>
      </x:c>
      <x:c r="S2821" s="9" t="n">
        <x:f>IF(AND(T2821=1,G2821="FAIL",P2821="PASS"),1,0)</x:f>
        <x:v>0</x:v>
      </x:c>
      <x:c r="T2821" s="9" t="n">
        <x:v>1</x:v>
      </x:c>
      <x:c r="U2821" s="9" t="n">
        <x:v>4</x:v>
      </x:c>
      <x:c r="V2821" s="9" t="str">
        <x:v>MVP/SHACL_GENERATION_PIPELINE/experiments/LUNA_NO_SEMANTIC_VALIDATOR/RUN_01/runs/RUN-IMO-023-20260901T101733710519Z/artifacts/attempt_01/candidate_shape.ttl</x:v>
      </x:c>
    </x:row>
    <x:row r="2822" ht="22" customHeight="1">
      <x:c r="A2822" s="10" t="str">
        <x:v>NO_SEMANTIC</x:v>
      </x:c>
      <x:c r="B2822" s="10" t="str">
        <x:v>IMO-023</x:v>
      </x:c>
      <x:c r="C2822" s="10" t="str">
        <x:v>IMO-023-P01</x:v>
      </x:c>
      <x:c r="D2822" s="10" t="str">
        <x:v>RUN_01</x:v>
      </x:c>
      <x:c r="E2822" s="10" t="str">
        <x:v>ORIGINAL_LEDGER</x:v>
      </x:c>
      <x:c r="F2822" s="10" t="str">
        <x:v>PASS</x:v>
      </x:c>
      <x:c r="G2822" s="10" t="str">
        <x:v>PASS</x:v>
      </x:c>
      <x:c r="H2822" s="10" t="str">
        <x:v>EXECUTED</x:v>
      </x:c>
      <x:c r="I2822" s="10" t="str">
        <x:v>PARSED</x:v>
      </x:c>
      <x:c r="J2822" s="10" t="str">
        <x:v>NO_SEMANTIC_VALIDATOR_DETERMINISTIC_PASS</x:v>
      </x:c>
      <x:c r="K2822" s="10" t="str">
        <x:v>3602d1c0002a1e664f6ca712e4244ceab1dd592bd7f2a10bcd7054ce389a8b46</x:v>
      </x:c>
      <x:c r="L2822" s="10" t="str">
        <x:v>historical_three</x:v>
      </x:c>
      <x:c r="M2822" s="10" t="n">
        <x:v>1</x:v>
      </x:c>
      <x:c r="N2822" s="10" t="n">
        <x:v>0</x:v>
      </x:c>
      <x:c r="O2822" s="10" t="n">
        <x:v>0</x:v>
      </x:c>
      <x:c r="P2822" s="9" t="str">
        <x:f>'CaseReview'!U636</x:f>
        <x:v>PASS</x:v>
      </x:c>
      <x:c r="Q2822" s="9" t="n">
        <x:f>IF(AND(T2822=1,G2822=P2822),1,0)</x:f>
        <x:v>1</x:v>
      </x:c>
      <x:c r="R2822" s="9" t="n">
        <x:f>IF(AND(T2822=1,G2822="PASS",P2822="FAIL"),1,0)</x:f>
        <x:v>0</x:v>
      </x:c>
      <x:c r="S2822" s="9" t="n">
        <x:f>IF(AND(T2822=1,G2822="FAIL",P2822="PASS"),1,0)</x:f>
        <x:v>0</x:v>
      </x:c>
      <x:c r="T2822" s="9" t="n">
        <x:v>1</x:v>
      </x:c>
      <x:c r="U2822" s="9" t="n">
        <x:v>4</x:v>
      </x:c>
      <x:c r="V2822" s="9" t="str">
        <x:v>MVP/SHACL_GENERATION_PIPELINE/experiments/LUNA_NO_SEMANTIC_VALIDATOR/RUN_01/runs/RUN-IMO-023-20260901T101733710519Z/artifacts/attempt_01/candidate_shape.ttl</x:v>
      </x:c>
    </x:row>
    <x:row r="2823" ht="22" customHeight="1">
      <x:c r="A2823" s="10" t="str">
        <x:v>NO_SEMANTIC</x:v>
      </x:c>
      <x:c r="B2823" s="10" t="str">
        <x:v>IMO-024</x:v>
      </x:c>
      <x:c r="C2823" s="10" t="str">
        <x:v>IMO-024-F01</x:v>
      </x:c>
      <x:c r="D2823" s="10" t="str">
        <x:v>RUN_01</x:v>
      </x:c>
      <x:c r="E2823" s="10" t="str">
        <x:v>ORIGINAL_LEDGER</x:v>
      </x:c>
      <x:c r="F2823" s="10" t="str">
        <x:v>FAIL</x:v>
      </x:c>
      <x:c r="G2823" s="10" t="str">
        <x:v>FAIL</x:v>
      </x:c>
      <x:c r="H2823" s="10" t="str">
        <x:v>EXECUTED</x:v>
      </x:c>
      <x:c r="I2823" s="10" t="str">
        <x:v>PARSED</x:v>
      </x:c>
      <x:c r="J2823" s="10" t="str">
        <x:v>NO_SEMANTIC_VALIDATOR_DETERMINISTIC_PASS</x:v>
      </x:c>
      <x:c r="K2823" s="10" t="str">
        <x:v>1416970703cc2edcf4cc2cf16c05444073d99ab2056fe376e7afbede076db034</x:v>
      </x:c>
      <x:c r="L2823" s="10" t="str">
        <x:v>historical_three</x:v>
      </x:c>
      <x:c r="M2823" s="10" t="n">
        <x:v>1</x:v>
      </x:c>
      <x:c r="N2823" s="10" t="n">
        <x:v>0</x:v>
      </x:c>
      <x:c r="O2823" s="10" t="n">
        <x:v>0</x:v>
      </x:c>
      <x:c r="P2823" s="9" t="str">
        <x:f>'CaseReview'!U637</x:f>
        <x:v>FAIL</x:v>
      </x:c>
      <x:c r="Q2823" s="9" t="n">
        <x:f>IF(AND(T2823=1,G2823=P2823),1,0)</x:f>
        <x:v>1</x:v>
      </x:c>
      <x:c r="R2823" s="9" t="n">
        <x:f>IF(AND(T2823=1,G2823="PASS",P2823="FAIL"),1,0)</x:f>
        <x:v>0</x:v>
      </x:c>
      <x:c r="S2823" s="9" t="n">
        <x:f>IF(AND(T2823=1,G2823="FAIL",P2823="PASS"),1,0)</x:f>
        <x:v>0</x:v>
      </x:c>
      <x:c r="T2823" s="9" t="n">
        <x:v>1</x:v>
      </x:c>
      <x:c r="U2823" s="9" t="n">
        <x:v>3</x:v>
      </x:c>
      <x:c r="V2823" s="9" t="str">
        <x:v>MVP/SHACL_GENERATION_PIPELINE/experiments/LUNA_NO_SEMANTIC_VALIDATOR/RUN_01/runs/RUN-IMO-024-20260901T101738555600Z/artifacts/attempt_01/candidate_shape.ttl</x:v>
      </x:c>
    </x:row>
    <x:row r="2824" ht="22" customHeight="1">
      <x:c r="A2824" s="10" t="str">
        <x:v>NO_SEMANTIC</x:v>
      </x:c>
      <x:c r="B2824" s="10" t="str">
        <x:v>IMO-024</x:v>
      </x:c>
      <x:c r="C2824" s="10" t="str">
        <x:v>IMO-024-F02</x:v>
      </x:c>
      <x:c r="D2824" s="10" t="str">
        <x:v>RUN_01</x:v>
      </x:c>
      <x:c r="E2824" s="10" t="str">
        <x:v>ORIGINAL_LEDGER</x:v>
      </x:c>
      <x:c r="F2824" s="10" t="str">
        <x:v>FAIL</x:v>
      </x:c>
      <x:c r="G2824" s="10" t="str">
        <x:v>FAIL</x:v>
      </x:c>
      <x:c r="H2824" s="10" t="str">
        <x:v>EXECUTED</x:v>
      </x:c>
      <x:c r="I2824" s="10" t="str">
        <x:v>PARSED</x:v>
      </x:c>
      <x:c r="J2824" s="10" t="str">
        <x:v>NO_SEMANTIC_VALIDATOR_DETERMINISTIC_PASS</x:v>
      </x:c>
      <x:c r="K2824" s="10" t="str">
        <x:v>1416970703cc2edcf4cc2cf16c05444073d99ab2056fe376e7afbede076db034</x:v>
      </x:c>
      <x:c r="L2824" s="10" t="str">
        <x:v>historical_three</x:v>
      </x:c>
      <x:c r="M2824" s="10" t="n">
        <x:v>1</x:v>
      </x:c>
      <x:c r="N2824" s="10" t="n">
        <x:v>0</x:v>
      </x:c>
      <x:c r="O2824" s="10" t="n">
        <x:v>0</x:v>
      </x:c>
      <x:c r="P2824" s="9" t="str">
        <x:f>'CaseReview'!U638</x:f>
        <x:v>FAIL</x:v>
      </x:c>
      <x:c r="Q2824" s="9" t="n">
        <x:f>IF(AND(T2824=1,G2824=P2824),1,0)</x:f>
        <x:v>1</x:v>
      </x:c>
      <x:c r="R2824" s="9" t="n">
        <x:f>IF(AND(T2824=1,G2824="PASS",P2824="FAIL"),1,0)</x:f>
        <x:v>0</x:v>
      </x:c>
      <x:c r="S2824" s="9" t="n">
        <x:f>IF(AND(T2824=1,G2824="FAIL",P2824="PASS"),1,0)</x:f>
        <x:v>0</x:v>
      </x:c>
      <x:c r="T2824" s="9" t="n">
        <x:v>1</x:v>
      </x:c>
      <x:c r="U2824" s="9" t="n">
        <x:v>3</x:v>
      </x:c>
      <x:c r="V2824" s="9" t="str">
        <x:v>MVP/SHACL_GENERATION_PIPELINE/experiments/LUNA_NO_SEMANTIC_VALIDATOR/RUN_01/runs/RUN-IMO-024-20260901T101738555600Z/artifacts/attempt_01/candidate_shape.ttl</x:v>
      </x:c>
    </x:row>
    <x:row r="2825" ht="22" customHeight="1">
      <x:c r="A2825" s="10" t="str">
        <x:v>NO_SEMANTIC</x:v>
      </x:c>
      <x:c r="B2825" s="10" t="str">
        <x:v>IMO-024</x:v>
      </x:c>
      <x:c r="C2825" s="10" t="str">
        <x:v>IMO-024-P01</x:v>
      </x:c>
      <x:c r="D2825" s="10" t="str">
        <x:v>RUN_01</x:v>
      </x:c>
      <x:c r="E2825" s="10" t="str">
        <x:v>ORIGINAL_LEDGER</x:v>
      </x:c>
      <x:c r="F2825" s="10" t="str">
        <x:v>PASS</x:v>
      </x:c>
      <x:c r="G2825" s="10" t="str">
        <x:v>PASS</x:v>
      </x:c>
      <x:c r="H2825" s="10" t="str">
        <x:v>EXECUTED</x:v>
      </x:c>
      <x:c r="I2825" s="10" t="str">
        <x:v>PARSED</x:v>
      </x:c>
      <x:c r="J2825" s="10" t="str">
        <x:v>NO_SEMANTIC_VALIDATOR_DETERMINISTIC_PASS</x:v>
      </x:c>
      <x:c r="K2825" s="10" t="str">
        <x:v>1416970703cc2edcf4cc2cf16c05444073d99ab2056fe376e7afbede076db034</x:v>
      </x:c>
      <x:c r="L2825" s="10" t="str">
        <x:v>historical_three</x:v>
      </x:c>
      <x:c r="M2825" s="10" t="n">
        <x:v>1</x:v>
      </x:c>
      <x:c r="N2825" s="10" t="n">
        <x:v>0</x:v>
      </x:c>
      <x:c r="O2825" s="10" t="n">
        <x:v>0</x:v>
      </x:c>
      <x:c r="P2825" s="9" t="str">
        <x:f>'CaseReview'!U639</x:f>
        <x:v>PASS</x:v>
      </x:c>
      <x:c r="Q2825" s="9" t="n">
        <x:f>IF(AND(T2825=1,G2825=P2825),1,0)</x:f>
        <x:v>1</x:v>
      </x:c>
      <x:c r="R2825" s="9" t="n">
        <x:f>IF(AND(T2825=1,G2825="PASS",P2825="FAIL"),1,0)</x:f>
        <x:v>0</x:v>
      </x:c>
      <x:c r="S2825" s="9" t="n">
        <x:f>IF(AND(T2825=1,G2825="FAIL",P2825="PASS"),1,0)</x:f>
        <x:v>0</x:v>
      </x:c>
      <x:c r="T2825" s="9" t="n">
        <x:v>1</x:v>
      </x:c>
      <x:c r="U2825" s="9" t="n">
        <x:v>3</x:v>
      </x:c>
      <x:c r="V2825" s="9" t="str">
        <x:v>MVP/SHACL_GENERATION_PIPELINE/experiments/LUNA_NO_SEMANTIC_VALIDATOR/RUN_01/runs/RUN-IMO-024-20260901T101738555600Z/artifacts/attempt_01/candidate_shape.ttl</x:v>
      </x:c>
    </x:row>
    <x:row r="2826" ht="22" customHeight="1">
      <x:c r="A2826" s="10" t="str">
        <x:v>NO_SEMANTIC</x:v>
      </x:c>
      <x:c r="B2826" s="10" t="str">
        <x:v>IMO-025</x:v>
      </x:c>
      <x:c r="C2826" s="10" t="str">
        <x:v>IMO-025-F01</x:v>
      </x:c>
      <x:c r="D2826" s="10" t="str">
        <x:v>RUN_01</x:v>
      </x:c>
      <x:c r="E2826" s="10" t="str">
        <x:v>ORIGINAL_LEDGER</x:v>
      </x:c>
      <x:c r="F2826" s="10" t="str">
        <x:v>FAIL</x:v>
      </x:c>
      <x:c r="G2826" s="10" t="str">
        <x:v>FAIL</x:v>
      </x:c>
      <x:c r="H2826" s="10" t="str">
        <x:v>EXECUTED</x:v>
      </x:c>
      <x:c r="I2826" s="10" t="str">
        <x:v>PARSED</x:v>
      </x:c>
      <x:c r="J2826" s="10" t="str">
        <x:v>NO_SEMANTIC_VALIDATOR_DETERMINISTIC_PASS</x:v>
      </x:c>
      <x:c r="K2826" s="10" t="str">
        <x:v>72ecbf2f95cba07e38b6c108859c517966e975a43b5a0f3dd4ba71a45a4325eb</x:v>
      </x:c>
      <x:c r="L2826" s="10" t="str">
        <x:v>historical_three</x:v>
      </x:c>
      <x:c r="M2826" s="10" t="n">
        <x:v>1</x:v>
      </x:c>
      <x:c r="N2826" s="10" t="n">
        <x:v>0</x:v>
      </x:c>
      <x:c r="O2826" s="10" t="n">
        <x:v>0</x:v>
      </x:c>
      <x:c r="P2826" s="9" t="str">
        <x:f>'CaseReview'!U640</x:f>
        <x:v>FAIL</x:v>
      </x:c>
      <x:c r="Q2826" s="9" t="n">
        <x:f>IF(AND(T2826=1,G2826=P2826),1,0)</x:f>
        <x:v>1</x:v>
      </x:c>
      <x:c r="R2826" s="9" t="n">
        <x:f>IF(AND(T2826=1,G2826="PASS",P2826="FAIL"),1,0)</x:f>
        <x:v>0</x:v>
      </x:c>
      <x:c r="S2826" s="9" t="n">
        <x:f>IF(AND(T2826=1,G2826="FAIL",P2826="PASS"),1,0)</x:f>
        <x:v>0</x:v>
      </x:c>
      <x:c r="T2826" s="9" t="n">
        <x:v>1</x:v>
      </x:c>
      <x:c r="U2826" s="9" t="n">
        <x:v>3</x:v>
      </x:c>
      <x:c r="V2826" s="9" t="str">
        <x:v>MVP/SHACL_GENERATION_PIPELINE/experiments/LUNA_NO_SEMANTIC_VALIDATOR/RUN_01/runs/RUN-IMO-025-20260901T101744695027Z/artifacts/attempt_01/candidate_shape.ttl</x:v>
      </x:c>
    </x:row>
    <x:row r="2827" ht="22" customHeight="1">
      <x:c r="A2827" s="10" t="str">
        <x:v>NO_SEMANTIC</x:v>
      </x:c>
      <x:c r="B2827" s="10" t="str">
        <x:v>IMO-025</x:v>
      </x:c>
      <x:c r="C2827" s="10" t="str">
        <x:v>IMO-025-F02</x:v>
      </x:c>
      <x:c r="D2827" s="10" t="str">
        <x:v>RUN_01</x:v>
      </x:c>
      <x:c r="E2827" s="10" t="str">
        <x:v>ORIGINAL_LEDGER</x:v>
      </x:c>
      <x:c r="F2827" s="10" t="str">
        <x:v>FAIL</x:v>
      </x:c>
      <x:c r="G2827" s="10" t="str">
        <x:v>FAIL</x:v>
      </x:c>
      <x:c r="H2827" s="10" t="str">
        <x:v>EXECUTED</x:v>
      </x:c>
      <x:c r="I2827" s="10" t="str">
        <x:v>PARSED</x:v>
      </x:c>
      <x:c r="J2827" s="10" t="str">
        <x:v>NO_SEMANTIC_VALIDATOR_DETERMINISTIC_PASS</x:v>
      </x:c>
      <x:c r="K2827" s="10" t="str">
        <x:v>72ecbf2f95cba07e38b6c108859c517966e975a43b5a0f3dd4ba71a45a4325eb</x:v>
      </x:c>
      <x:c r="L2827" s="10" t="str">
        <x:v>historical_three</x:v>
      </x:c>
      <x:c r="M2827" s="10" t="n">
        <x:v>1</x:v>
      </x:c>
      <x:c r="N2827" s="10" t="n">
        <x:v>0</x:v>
      </x:c>
      <x:c r="O2827" s="10" t="n">
        <x:v>0</x:v>
      </x:c>
      <x:c r="P2827" s="9" t="str">
        <x:f>'CaseReview'!U641</x:f>
        <x:v>FAIL</x:v>
      </x:c>
      <x:c r="Q2827" s="9" t="n">
        <x:f>IF(AND(T2827=1,G2827=P2827),1,0)</x:f>
        <x:v>1</x:v>
      </x:c>
      <x:c r="R2827" s="9" t="n">
        <x:f>IF(AND(T2827=1,G2827="PASS",P2827="FAIL"),1,0)</x:f>
        <x:v>0</x:v>
      </x:c>
      <x:c r="S2827" s="9" t="n">
        <x:f>IF(AND(T2827=1,G2827="FAIL",P2827="PASS"),1,0)</x:f>
        <x:v>0</x:v>
      </x:c>
      <x:c r="T2827" s="9" t="n">
        <x:v>1</x:v>
      </x:c>
      <x:c r="U2827" s="9" t="n">
        <x:v>3</x:v>
      </x:c>
      <x:c r="V2827" s="9" t="str">
        <x:v>MVP/SHACL_GENERATION_PIPELINE/experiments/LUNA_NO_SEMANTIC_VALIDATOR/RUN_01/runs/RUN-IMO-025-20260901T101744695027Z/artifacts/attempt_01/candidate_shape.ttl</x:v>
      </x:c>
    </x:row>
    <x:row r="2828" ht="22" customHeight="1">
      <x:c r="A2828" s="10" t="str">
        <x:v>NO_SEMANTIC</x:v>
      </x:c>
      <x:c r="B2828" s="10" t="str">
        <x:v>IMO-025</x:v>
      </x:c>
      <x:c r="C2828" s="10" t="str">
        <x:v>IMO-025-P01</x:v>
      </x:c>
      <x:c r="D2828" s="10" t="str">
        <x:v>RUN_01</x:v>
      </x:c>
      <x:c r="E2828" s="10" t="str">
        <x:v>ORIGINAL_LEDGER</x:v>
      </x:c>
      <x:c r="F2828" s="10" t="str">
        <x:v>PASS</x:v>
      </x:c>
      <x:c r="G2828" s="10" t="str">
        <x:v>PASS</x:v>
      </x:c>
      <x:c r="H2828" s="10" t="str">
        <x:v>EXECUTED</x:v>
      </x:c>
      <x:c r="I2828" s="10" t="str">
        <x:v>PARSED</x:v>
      </x:c>
      <x:c r="J2828" s="10" t="str">
        <x:v>NO_SEMANTIC_VALIDATOR_DETERMINISTIC_PASS</x:v>
      </x:c>
      <x:c r="K2828" s="10" t="str">
        <x:v>72ecbf2f95cba07e38b6c108859c517966e975a43b5a0f3dd4ba71a45a4325eb</x:v>
      </x:c>
      <x:c r="L2828" s="10" t="str">
        <x:v>historical_three</x:v>
      </x:c>
      <x:c r="M2828" s="10" t="n">
        <x:v>1</x:v>
      </x:c>
      <x:c r="N2828" s="10" t="n">
        <x:v>0</x:v>
      </x:c>
      <x:c r="O2828" s="10" t="n">
        <x:v>0</x:v>
      </x:c>
      <x:c r="P2828" s="9" t="str">
        <x:f>'CaseReview'!U642</x:f>
        <x:v>PASS</x:v>
      </x:c>
      <x:c r="Q2828" s="9" t="n">
        <x:f>IF(AND(T2828=1,G2828=P2828),1,0)</x:f>
        <x:v>1</x:v>
      </x:c>
      <x:c r="R2828" s="9" t="n">
        <x:f>IF(AND(T2828=1,G2828="PASS",P2828="FAIL"),1,0)</x:f>
        <x:v>0</x:v>
      </x:c>
      <x:c r="S2828" s="9" t="n">
        <x:f>IF(AND(T2828=1,G2828="FAIL",P2828="PASS"),1,0)</x:f>
        <x:v>0</x:v>
      </x:c>
      <x:c r="T2828" s="9" t="n">
        <x:v>1</x:v>
      </x:c>
      <x:c r="U2828" s="9" t="n">
        <x:v>3</x:v>
      </x:c>
      <x:c r="V2828" s="9" t="str">
        <x:v>MVP/SHACL_GENERATION_PIPELINE/experiments/LUNA_NO_SEMANTIC_VALIDATOR/RUN_01/runs/RUN-IMO-025-20260901T101744695027Z/artifacts/attempt_01/candidate_shape.ttl</x:v>
      </x:c>
    </x:row>
    <x:row r="2829" ht="22" customHeight="1">
      <x:c r="A2829" s="10" t="str">
        <x:v>NO_SEMANTIC</x:v>
      </x:c>
      <x:c r="B2829" s="10" t="str">
        <x:v>IMO-026</x:v>
      </x:c>
      <x:c r="C2829" s="10" t="str">
        <x:v>IMO-026-F01</x:v>
      </x:c>
      <x:c r="D2829" s="10" t="str">
        <x:v>RUN_01</x:v>
      </x:c>
      <x:c r="E2829" s="10" t="str">
        <x:v>ORIGINAL_LEDGER</x:v>
      </x:c>
      <x:c r="F2829" s="10" t="str">
        <x:v>FAIL</x:v>
      </x:c>
      <x:c r="G2829" s="10" t="str">
        <x:v>FAIL</x:v>
      </x:c>
      <x:c r="H2829" s="10" t="str">
        <x:v>EXECUTED</x:v>
      </x:c>
      <x:c r="I2829" s="10" t="str">
        <x:v>PARSED</x:v>
      </x:c>
      <x:c r="J2829" s="10" t="str">
        <x:v>NO_SEMANTIC_VALIDATOR_DETERMINISTIC_PASS</x:v>
      </x:c>
      <x:c r="K2829" s="10" t="str">
        <x:v>fd6ea8b6ea25f45f3dd8a0da9ec43c416594408e4dabdac357ba14e040ff5255</x:v>
      </x:c>
      <x:c r="L2829" s="10" t="str">
        <x:v>historical_three</x:v>
      </x:c>
      <x:c r="M2829" s="10" t="n">
        <x:v>1</x:v>
      </x:c>
      <x:c r="N2829" s="10" t="n">
        <x:v>0</x:v>
      </x:c>
      <x:c r="O2829" s="10" t="n">
        <x:v>0</x:v>
      </x:c>
      <x:c r="P2829" s="9" t="str">
        <x:f>'CaseReview'!U643</x:f>
        <x:v>FAIL</x:v>
      </x:c>
      <x:c r="Q2829" s="9" t="n">
        <x:f>IF(AND(T2829=1,G2829=P2829),1,0)</x:f>
        <x:v>1</x:v>
      </x:c>
      <x:c r="R2829" s="9" t="n">
        <x:f>IF(AND(T2829=1,G2829="PASS",P2829="FAIL"),1,0)</x:f>
        <x:v>0</x:v>
      </x:c>
      <x:c r="S2829" s="9" t="n">
        <x:f>IF(AND(T2829=1,G2829="FAIL",P2829="PASS"),1,0)</x:f>
        <x:v>0</x:v>
      </x:c>
      <x:c r="T2829" s="9" t="n">
        <x:v>1</x:v>
      </x:c>
      <x:c r="U2829" s="9" t="n">
        <x:v>4</x:v>
      </x:c>
      <x:c r="V2829" s="9" t="str">
        <x:v>MVP/SHACL_GENERATION_PIPELINE/experiments/LUNA_NO_SEMANTIC_VALIDATOR/RUN_01/runs/RUN-IMO-026-20260901T101749778464Z/artifacts/attempt_01/candidate_shape.ttl</x:v>
      </x:c>
    </x:row>
    <x:row r="2830" ht="22" customHeight="1">
      <x:c r="A2830" s="10" t="str">
        <x:v>NO_SEMANTIC</x:v>
      </x:c>
      <x:c r="B2830" s="10" t="str">
        <x:v>IMO-026</x:v>
      </x:c>
      <x:c r="C2830" s="10" t="str">
        <x:v>IMO-026-F02</x:v>
      </x:c>
      <x:c r="D2830" s="10" t="str">
        <x:v>RUN_01</x:v>
      </x:c>
      <x:c r="E2830" s="10" t="str">
        <x:v>ORIGINAL_LEDGER</x:v>
      </x:c>
      <x:c r="F2830" s="10" t="str">
        <x:v>FAIL</x:v>
      </x:c>
      <x:c r="G2830" s="10" t="str">
        <x:v>FAIL</x:v>
      </x:c>
      <x:c r="H2830" s="10" t="str">
        <x:v>EXECUTED</x:v>
      </x:c>
      <x:c r="I2830" s="10" t="str">
        <x:v>PARSED</x:v>
      </x:c>
      <x:c r="J2830" s="10" t="str">
        <x:v>NO_SEMANTIC_VALIDATOR_DETERMINISTIC_PASS</x:v>
      </x:c>
      <x:c r="K2830" s="10" t="str">
        <x:v>fd6ea8b6ea25f45f3dd8a0da9ec43c416594408e4dabdac357ba14e040ff5255</x:v>
      </x:c>
      <x:c r="L2830" s="10" t="str">
        <x:v>historical_three</x:v>
      </x:c>
      <x:c r="M2830" s="10" t="n">
        <x:v>1</x:v>
      </x:c>
      <x:c r="N2830" s="10" t="n">
        <x:v>0</x:v>
      </x:c>
      <x:c r="O2830" s="10" t="n">
        <x:v>0</x:v>
      </x:c>
      <x:c r="P2830" s="9" t="str">
        <x:f>'CaseReview'!U644</x:f>
        <x:v>FAIL</x:v>
      </x:c>
      <x:c r="Q2830" s="9" t="n">
        <x:f>IF(AND(T2830=1,G2830=P2830),1,0)</x:f>
        <x:v>1</x:v>
      </x:c>
      <x:c r="R2830" s="9" t="n">
        <x:f>IF(AND(T2830=1,G2830="PASS",P2830="FAIL"),1,0)</x:f>
        <x:v>0</x:v>
      </x:c>
      <x:c r="S2830" s="9" t="n">
        <x:f>IF(AND(T2830=1,G2830="FAIL",P2830="PASS"),1,0)</x:f>
        <x:v>0</x:v>
      </x:c>
      <x:c r="T2830" s="9" t="n">
        <x:v>1</x:v>
      </x:c>
      <x:c r="U2830" s="9" t="n">
        <x:v>4</x:v>
      </x:c>
      <x:c r="V2830" s="9" t="str">
        <x:v>MVP/SHACL_GENERATION_PIPELINE/experiments/LUNA_NO_SEMANTIC_VALIDATOR/RUN_01/runs/RUN-IMO-026-20260901T101749778464Z/artifacts/attempt_01/candidate_shape.ttl</x:v>
      </x:c>
    </x:row>
    <x:row r="2831" ht="22" customHeight="1">
      <x:c r="A2831" s="10" t="str">
        <x:v>NO_SEMANTIC</x:v>
      </x:c>
      <x:c r="B2831" s="10" t="str">
        <x:v>IMO-026</x:v>
      </x:c>
      <x:c r="C2831" s="10" t="str">
        <x:v>IMO-026-P01</x:v>
      </x:c>
      <x:c r="D2831" s="10" t="str">
        <x:v>RUN_01</x:v>
      </x:c>
      <x:c r="E2831" s="10" t="str">
        <x:v>ORIGINAL_LEDGER</x:v>
      </x:c>
      <x:c r="F2831" s="10" t="str">
        <x:v>PASS</x:v>
      </x:c>
      <x:c r="G2831" s="10" t="str">
        <x:v>PASS</x:v>
      </x:c>
      <x:c r="H2831" s="10" t="str">
        <x:v>EXECUTED</x:v>
      </x:c>
      <x:c r="I2831" s="10" t="str">
        <x:v>PARSED</x:v>
      </x:c>
      <x:c r="J2831" s="10" t="str">
        <x:v>NO_SEMANTIC_VALIDATOR_DETERMINISTIC_PASS</x:v>
      </x:c>
      <x:c r="K2831" s="10" t="str">
        <x:v>fd6ea8b6ea25f45f3dd8a0da9ec43c416594408e4dabdac357ba14e040ff5255</x:v>
      </x:c>
      <x:c r="L2831" s="10" t="str">
        <x:v>historical_three</x:v>
      </x:c>
      <x:c r="M2831" s="10" t="n">
        <x:v>1</x:v>
      </x:c>
      <x:c r="N2831" s="10" t="n">
        <x:v>0</x:v>
      </x:c>
      <x:c r="O2831" s="10" t="n">
        <x:v>0</x:v>
      </x:c>
      <x:c r="P2831" s="9" t="str">
        <x:f>'CaseReview'!U645</x:f>
        <x:v>PASS</x:v>
      </x:c>
      <x:c r="Q2831" s="9" t="n">
        <x:f>IF(AND(T2831=1,G2831=P2831),1,0)</x:f>
        <x:v>1</x:v>
      </x:c>
      <x:c r="R2831" s="9" t="n">
        <x:f>IF(AND(T2831=1,G2831="PASS",P2831="FAIL"),1,0)</x:f>
        <x:v>0</x:v>
      </x:c>
      <x:c r="S2831" s="9" t="n">
        <x:f>IF(AND(T2831=1,G2831="FAIL",P2831="PASS"),1,0)</x:f>
        <x:v>0</x:v>
      </x:c>
      <x:c r="T2831" s="9" t="n">
        <x:v>1</x:v>
      </x:c>
      <x:c r="U2831" s="9" t="n">
        <x:v>4</x:v>
      </x:c>
      <x:c r="V2831" s="9" t="str">
        <x:v>MVP/SHACL_GENERATION_PIPELINE/experiments/LUNA_NO_SEMANTIC_VALIDATOR/RUN_01/runs/RUN-IMO-026-20260901T101749778464Z/artifacts/attempt_01/candidate_shape.ttl</x:v>
      </x:c>
    </x:row>
    <x:row r="2832" ht="22" customHeight="1">
      <x:c r="A2832" s="10" t="str">
        <x:v>NO_SEMANTIC</x:v>
      </x:c>
      <x:c r="B2832" s="10" t="str">
        <x:v>IMO-026</x:v>
      </x:c>
      <x:c r="C2832" s="10" t="str">
        <x:v>IMO-026-P02</x:v>
      </x:c>
      <x:c r="D2832" s="10" t="str">
        <x:v>RUN_01</x:v>
      </x:c>
      <x:c r="E2832" s="10" t="str">
        <x:v>ORIGINAL_LEDGER</x:v>
      </x:c>
      <x:c r="F2832" s="10" t="str">
        <x:v>PASS</x:v>
      </x:c>
      <x:c r="G2832" s="10" t="str">
        <x:v>PASS</x:v>
      </x:c>
      <x:c r="H2832" s="10" t="str">
        <x:v>EXECUTED</x:v>
      </x:c>
      <x:c r="I2832" s="10" t="str">
        <x:v>PARSED</x:v>
      </x:c>
      <x:c r="J2832" s="10" t="str">
        <x:v>NO_SEMANTIC_VALIDATOR_DETERMINISTIC_PASS</x:v>
      </x:c>
      <x:c r="K2832" s="10" t="str">
        <x:v>fd6ea8b6ea25f45f3dd8a0da9ec43c416594408e4dabdac357ba14e040ff5255</x:v>
      </x:c>
      <x:c r="L2832" s="10" t="str">
        <x:v>historical_three</x:v>
      </x:c>
      <x:c r="M2832" s="10" t="n">
        <x:v>1</x:v>
      </x:c>
      <x:c r="N2832" s="10" t="n">
        <x:v>0</x:v>
      </x:c>
      <x:c r="O2832" s="10" t="n">
        <x:v>0</x:v>
      </x:c>
      <x:c r="P2832" s="9" t="str">
        <x:f>'CaseReview'!U646</x:f>
        <x:v>PASS</x:v>
      </x:c>
      <x:c r="Q2832" s="9" t="n">
        <x:f>IF(AND(T2832=1,G2832=P2832),1,0)</x:f>
        <x:v>1</x:v>
      </x:c>
      <x:c r="R2832" s="9" t="n">
        <x:f>IF(AND(T2832=1,G2832="PASS",P2832="FAIL"),1,0)</x:f>
        <x:v>0</x:v>
      </x:c>
      <x:c r="S2832" s="9" t="n">
        <x:f>IF(AND(T2832=1,G2832="FAIL",P2832="PASS"),1,0)</x:f>
        <x:v>0</x:v>
      </x:c>
      <x:c r="T2832" s="9" t="n">
        <x:v>1</x:v>
      </x:c>
      <x:c r="U2832" s="9" t="n">
        <x:v>4</x:v>
      </x:c>
      <x:c r="V2832" s="9" t="str">
        <x:v>MVP/SHACL_GENERATION_PIPELINE/experiments/LUNA_NO_SEMANTIC_VALIDATOR/RUN_01/runs/RUN-IMO-026-20260901T101749778464Z/artifacts/attempt_01/candidate_shape.ttl</x:v>
      </x:c>
    </x:row>
    <x:row r="2833" ht="22" customHeight="1">
      <x:c r="A2833" s="10" t="str">
        <x:v>NO_SEMANTIC</x:v>
      </x:c>
      <x:c r="B2833" s="10" t="str">
        <x:v>IMO-027</x:v>
      </x:c>
      <x:c r="C2833" s="10" t="str">
        <x:v>IMO-027-F01</x:v>
      </x:c>
      <x:c r="D2833" s="10" t="str">
        <x:v>RUN_01</x:v>
      </x:c>
      <x:c r="E2833" s="10" t="str">
        <x:v>ORIGINAL_LEDGER</x:v>
      </x:c>
      <x:c r="F2833" s="10" t="str">
        <x:v>FAIL</x:v>
      </x:c>
      <x:c r="G2833" s="10" t="str">
        <x:v>PASS</x:v>
      </x:c>
      <x:c r="H2833" s="10" t="str">
        <x:v>EXECUTED</x:v>
      </x:c>
      <x:c r="I2833" s="10" t="str">
        <x:v>PARSED</x:v>
      </x:c>
      <x:c r="J2833" s="10" t="str">
        <x:v>NO_SEMANTIC_VALIDATOR_DETERMINISTIC_PASS</x:v>
      </x:c>
      <x:c r="K2833" s="10" t="str">
        <x:v>096cdef885390c4dc219abdae368e75e0aefd15fc4455deb5106e9d5f4acfd68</x:v>
      </x:c>
      <x:c r="L2833" s="10" t="str">
        <x:v>historical_three</x:v>
      </x:c>
      <x:c r="M2833" s="10" t="n">
        <x:v>0</x:v>
      </x:c>
      <x:c r="N2833" s="10" t="n">
        <x:v>1</x:v>
      </x:c>
      <x:c r="O2833" s="10" t="n">
        <x:v>0</x:v>
      </x:c>
      <x:c r="P2833" s="9" t="str">
        <x:f>'CaseReview'!U647</x:f>
        <x:v>FAIL</x:v>
      </x:c>
      <x:c r="Q2833" s="9" t="n">
        <x:f>IF(AND(T2833=1,G2833=P2833),1,0)</x:f>
        <x:v>0</x:v>
      </x:c>
      <x:c r="R2833" s="9" t="n">
        <x:f>IF(AND(T2833=1,G2833="PASS",P2833="FAIL"),1,0)</x:f>
        <x:v>1</x:v>
      </x:c>
      <x:c r="S2833" s="9" t="n">
        <x:f>IF(AND(T2833=1,G2833="FAIL",P2833="PASS"),1,0)</x:f>
        <x:v>0</x:v>
      </x:c>
      <x:c r="T2833" s="9" t="n">
        <x:v>1</x:v>
      </x:c>
      <x:c r="U2833" s="9" t="n">
        <x:v>7</x:v>
      </x:c>
      <x:c r="V2833" s="9" t="str">
        <x:v>MVP/SHACL_GENERATION_PIPELINE/experiments/LUNA_NO_SEMANTIC_VALIDATOR/RUN_01/runs/RUN-IMO-027-20260901T101807128038Z/artifacts/attempt_01/candidate_shape.ttl</x:v>
      </x:c>
    </x:row>
    <x:row r="2834" ht="22" customHeight="1">
      <x:c r="A2834" s="10" t="str">
        <x:v>NO_SEMANTIC</x:v>
      </x:c>
      <x:c r="B2834" s="10" t="str">
        <x:v>IMO-027</x:v>
      </x:c>
      <x:c r="C2834" s="10" t="str">
        <x:v>IMO-027-F02</x:v>
      </x:c>
      <x:c r="D2834" s="10" t="str">
        <x:v>RUN_01</x:v>
      </x:c>
      <x:c r="E2834" s="10" t="str">
        <x:v>ORIGINAL_LEDGER</x:v>
      </x:c>
      <x:c r="F2834" s="10" t="str">
        <x:v>FAIL</x:v>
      </x:c>
      <x:c r="G2834" s="10" t="str">
        <x:v>PASS</x:v>
      </x:c>
      <x:c r="H2834" s="10" t="str">
        <x:v>EXECUTED</x:v>
      </x:c>
      <x:c r="I2834" s="10" t="str">
        <x:v>PARSED</x:v>
      </x:c>
      <x:c r="J2834" s="10" t="str">
        <x:v>NO_SEMANTIC_VALIDATOR_DETERMINISTIC_PASS</x:v>
      </x:c>
      <x:c r="K2834" s="10" t="str">
        <x:v>096cdef885390c4dc219abdae368e75e0aefd15fc4455deb5106e9d5f4acfd68</x:v>
      </x:c>
      <x:c r="L2834" s="10" t="str">
        <x:v>historical_three</x:v>
      </x:c>
      <x:c r="M2834" s="10" t="n">
        <x:v>0</x:v>
      </x:c>
      <x:c r="N2834" s="10" t="n">
        <x:v>1</x:v>
      </x:c>
      <x:c r="O2834" s="10" t="n">
        <x:v>0</x:v>
      </x:c>
      <x:c r="P2834" s="9" t="str">
        <x:f>'CaseReview'!U648</x:f>
        <x:v>FAIL</x:v>
      </x:c>
      <x:c r="Q2834" s="9" t="n">
        <x:f>IF(AND(T2834=1,G2834=P2834),1,0)</x:f>
        <x:v>0</x:v>
      </x:c>
      <x:c r="R2834" s="9" t="n">
        <x:f>IF(AND(T2834=1,G2834="PASS",P2834="FAIL"),1,0)</x:f>
        <x:v>1</x:v>
      </x:c>
      <x:c r="S2834" s="9" t="n">
        <x:f>IF(AND(T2834=1,G2834="FAIL",P2834="PASS"),1,0)</x:f>
        <x:v>0</x:v>
      </x:c>
      <x:c r="T2834" s="9" t="n">
        <x:v>1</x:v>
      </x:c>
      <x:c r="U2834" s="9" t="n">
        <x:v>7</x:v>
      </x:c>
      <x:c r="V2834" s="9" t="str">
        <x:v>MVP/SHACL_GENERATION_PIPELINE/experiments/LUNA_NO_SEMANTIC_VALIDATOR/RUN_01/runs/RUN-IMO-027-20260901T101807128038Z/artifacts/attempt_01/candidate_shape.ttl</x:v>
      </x:c>
    </x:row>
    <x:row r="2835" ht="22" customHeight="1">
      <x:c r="A2835" s="10" t="str">
        <x:v>NO_SEMANTIC</x:v>
      </x:c>
      <x:c r="B2835" s="10" t="str">
        <x:v>IMO-027</x:v>
      </x:c>
      <x:c r="C2835" s="10" t="str">
        <x:v>IMO-027-F03</x:v>
      </x:c>
      <x:c r="D2835" s="10" t="str">
        <x:v>RUN_01</x:v>
      </x:c>
      <x:c r="E2835" s="10" t="str">
        <x:v>ORIGINAL_LEDGER</x:v>
      </x:c>
      <x:c r="F2835" s="10" t="str">
        <x:v>FAIL</x:v>
      </x:c>
      <x:c r="G2835" s="10" t="str">
        <x:v>PASS</x:v>
      </x:c>
      <x:c r="H2835" s="10" t="str">
        <x:v>EXECUTED</x:v>
      </x:c>
      <x:c r="I2835" s="10" t="str">
        <x:v>PARSED</x:v>
      </x:c>
      <x:c r="J2835" s="10" t="str">
        <x:v>NO_SEMANTIC_VALIDATOR_DETERMINISTIC_PASS</x:v>
      </x:c>
      <x:c r="K2835" s="10" t="str">
        <x:v>096cdef885390c4dc219abdae368e75e0aefd15fc4455deb5106e9d5f4acfd68</x:v>
      </x:c>
      <x:c r="L2835" s="10" t="str">
        <x:v>historical_three</x:v>
      </x:c>
      <x:c r="M2835" s="10" t="n">
        <x:v>0</x:v>
      </x:c>
      <x:c r="N2835" s="10" t="n">
        <x:v>1</x:v>
      </x:c>
      <x:c r="O2835" s="10" t="n">
        <x:v>0</x:v>
      </x:c>
      <x:c r="P2835" s="9" t="str">
        <x:f>'CaseReview'!U649</x:f>
        <x:v>FAIL</x:v>
      </x:c>
      <x:c r="Q2835" s="9" t="n">
        <x:f>IF(AND(T2835=1,G2835=P2835),1,0)</x:f>
        <x:v>0</x:v>
      </x:c>
      <x:c r="R2835" s="9" t="n">
        <x:f>IF(AND(T2835=1,G2835="PASS",P2835="FAIL"),1,0)</x:f>
        <x:v>1</x:v>
      </x:c>
      <x:c r="S2835" s="9" t="n">
        <x:f>IF(AND(T2835=1,G2835="FAIL",P2835="PASS"),1,0)</x:f>
        <x:v>0</x:v>
      </x:c>
      <x:c r="T2835" s="9" t="n">
        <x:v>1</x:v>
      </x:c>
      <x:c r="U2835" s="9" t="n">
        <x:v>7</x:v>
      </x:c>
      <x:c r="V2835" s="9" t="str">
        <x:v>MVP/SHACL_GENERATION_PIPELINE/experiments/LUNA_NO_SEMANTIC_VALIDATOR/RUN_01/runs/RUN-IMO-027-20260901T101807128038Z/artifacts/attempt_01/candidate_shape.ttl</x:v>
      </x:c>
    </x:row>
    <x:row r="2836" ht="22" customHeight="1">
      <x:c r="A2836" s="10" t="str">
        <x:v>NO_SEMANTIC</x:v>
      </x:c>
      <x:c r="B2836" s="10" t="str">
        <x:v>IMO-027</x:v>
      </x:c>
      <x:c r="C2836" s="10" t="str">
        <x:v>IMO-027-F04</x:v>
      </x:c>
      <x:c r="D2836" s="10" t="str">
        <x:v>RUN_01</x:v>
      </x:c>
      <x:c r="E2836" s="10" t="str">
        <x:v>ORIGINAL_LEDGER</x:v>
      </x:c>
      <x:c r="F2836" s="10" t="str">
        <x:v>FAIL</x:v>
      </x:c>
      <x:c r="G2836" s="10" t="str">
        <x:v>PASS</x:v>
      </x:c>
      <x:c r="H2836" s="10" t="str">
        <x:v>EXECUTED</x:v>
      </x:c>
      <x:c r="I2836" s="10" t="str">
        <x:v>PARSED</x:v>
      </x:c>
      <x:c r="J2836" s="10" t="str">
        <x:v>NO_SEMANTIC_VALIDATOR_DETERMINISTIC_PASS</x:v>
      </x:c>
      <x:c r="K2836" s="10" t="str">
        <x:v>096cdef885390c4dc219abdae368e75e0aefd15fc4455deb5106e9d5f4acfd68</x:v>
      </x:c>
      <x:c r="L2836" s="10" t="str">
        <x:v>historical_three</x:v>
      </x:c>
      <x:c r="M2836" s="10" t="n">
        <x:v>0</x:v>
      </x:c>
      <x:c r="N2836" s="10" t="n">
        <x:v>1</x:v>
      </x:c>
      <x:c r="O2836" s="10" t="n">
        <x:v>0</x:v>
      </x:c>
      <x:c r="P2836" s="9" t="str">
        <x:f>'CaseReview'!U650</x:f>
        <x:v>FAIL</x:v>
      </x:c>
      <x:c r="Q2836" s="9" t="n">
        <x:f>IF(AND(T2836=1,G2836=P2836),1,0)</x:f>
        <x:v>0</x:v>
      </x:c>
      <x:c r="R2836" s="9" t="n">
        <x:f>IF(AND(T2836=1,G2836="PASS",P2836="FAIL"),1,0)</x:f>
        <x:v>1</x:v>
      </x:c>
      <x:c r="S2836" s="9" t="n">
        <x:f>IF(AND(T2836=1,G2836="FAIL",P2836="PASS"),1,0)</x:f>
        <x:v>0</x:v>
      </x:c>
      <x:c r="T2836" s="9" t="n">
        <x:v>1</x:v>
      </x:c>
      <x:c r="U2836" s="9" t="n">
        <x:v>7</x:v>
      </x:c>
      <x:c r="V2836" s="9" t="str">
        <x:v>MVP/SHACL_GENERATION_PIPELINE/experiments/LUNA_NO_SEMANTIC_VALIDATOR/RUN_01/runs/RUN-IMO-027-20260901T101807128038Z/artifacts/attempt_01/candidate_shape.ttl</x:v>
      </x:c>
    </x:row>
    <x:row r="2837" ht="22" customHeight="1">
      <x:c r="A2837" s="10" t="str">
        <x:v>NO_SEMANTIC</x:v>
      </x:c>
      <x:c r="B2837" s="10" t="str">
        <x:v>IMO-027</x:v>
      </x:c>
      <x:c r="C2837" s="10" t="str">
        <x:v>IMO-027-F05</x:v>
      </x:c>
      <x:c r="D2837" s="10" t="str">
        <x:v>RUN_01</x:v>
      </x:c>
      <x:c r="E2837" s="10" t="str">
        <x:v>ORIGINAL_LEDGER</x:v>
      </x:c>
      <x:c r="F2837" s="10" t="str">
        <x:v>FAIL</x:v>
      </x:c>
      <x:c r="G2837" s="10" t="str">
        <x:v>FAIL</x:v>
      </x:c>
      <x:c r="H2837" s="10" t="str">
        <x:v>EXECUTED</x:v>
      </x:c>
      <x:c r="I2837" s="10" t="str">
        <x:v>PARSED</x:v>
      </x:c>
      <x:c r="J2837" s="10" t="str">
        <x:v>NO_SEMANTIC_VALIDATOR_DETERMINISTIC_PASS</x:v>
      </x:c>
      <x:c r="K2837" s="10" t="str">
        <x:v>096cdef885390c4dc219abdae368e75e0aefd15fc4455deb5106e9d5f4acfd68</x:v>
      </x:c>
      <x:c r="L2837" s="10" t="str">
        <x:v>historical_three</x:v>
      </x:c>
      <x:c r="M2837" s="10" t="n">
        <x:v>1</x:v>
      </x:c>
      <x:c r="N2837" s="10" t="n">
        <x:v>0</x:v>
      </x:c>
      <x:c r="O2837" s="10" t="n">
        <x:v>0</x:v>
      </x:c>
      <x:c r="P2837" s="9" t="str">
        <x:f>'CaseReview'!U651</x:f>
        <x:v>FAIL</x:v>
      </x:c>
      <x:c r="Q2837" s="9" t="n">
        <x:f>IF(AND(T2837=1,G2837=P2837),1,0)</x:f>
        <x:v>1</x:v>
      </x:c>
      <x:c r="R2837" s="9" t="n">
        <x:f>IF(AND(T2837=1,G2837="PASS",P2837="FAIL"),1,0)</x:f>
        <x:v>0</x:v>
      </x:c>
      <x:c r="S2837" s="9" t="n">
        <x:f>IF(AND(T2837=1,G2837="FAIL",P2837="PASS"),1,0)</x:f>
        <x:v>0</x:v>
      </x:c>
      <x:c r="T2837" s="9" t="n">
        <x:v>1</x:v>
      </x:c>
      <x:c r="U2837" s="9" t="n">
        <x:v>7</x:v>
      </x:c>
      <x:c r="V2837" s="9" t="str">
        <x:v>MVP/SHACL_GENERATION_PIPELINE/experiments/LUNA_NO_SEMANTIC_VALIDATOR/RUN_01/runs/RUN-IMO-027-20260901T101807128038Z/artifacts/attempt_01/candidate_shape.ttl</x:v>
      </x:c>
    </x:row>
    <x:row r="2838" ht="22" customHeight="1">
      <x:c r="A2838" s="10" t="str">
        <x:v>NO_SEMANTIC</x:v>
      </x:c>
      <x:c r="B2838" s="10" t="str">
        <x:v>IMO-027</x:v>
      </x:c>
      <x:c r="C2838" s="10" t="str">
        <x:v>IMO-027-F06</x:v>
      </x:c>
      <x:c r="D2838" s="10" t="str">
        <x:v>RUN_01</x:v>
      </x:c>
      <x:c r="E2838" s="10" t="str">
        <x:v>ORIGINAL_LEDGER</x:v>
      </x:c>
      <x:c r="F2838" s="10" t="str">
        <x:v>FAIL</x:v>
      </x:c>
      <x:c r="G2838" s="10" t="str">
        <x:v>FAIL</x:v>
      </x:c>
      <x:c r="H2838" s="10" t="str">
        <x:v>EXECUTED</x:v>
      </x:c>
      <x:c r="I2838" s="10" t="str">
        <x:v>PARSED</x:v>
      </x:c>
      <x:c r="J2838" s="10" t="str">
        <x:v>NO_SEMANTIC_VALIDATOR_DETERMINISTIC_PASS</x:v>
      </x:c>
      <x:c r="K2838" s="10" t="str">
        <x:v>096cdef885390c4dc219abdae368e75e0aefd15fc4455deb5106e9d5f4acfd68</x:v>
      </x:c>
      <x:c r="L2838" s="10" t="str">
        <x:v>historical_three</x:v>
      </x:c>
      <x:c r="M2838" s="10" t="n">
        <x:v>1</x:v>
      </x:c>
      <x:c r="N2838" s="10" t="n">
        <x:v>0</x:v>
      </x:c>
      <x:c r="O2838" s="10" t="n">
        <x:v>0</x:v>
      </x:c>
      <x:c r="P2838" s="9" t="str">
        <x:f>'CaseReview'!U652</x:f>
        <x:v>FAIL</x:v>
      </x:c>
      <x:c r="Q2838" s="9" t="n">
        <x:f>IF(AND(T2838=1,G2838=P2838),1,0)</x:f>
        <x:v>1</x:v>
      </x:c>
      <x:c r="R2838" s="9" t="n">
        <x:f>IF(AND(T2838=1,G2838="PASS",P2838="FAIL"),1,0)</x:f>
        <x:v>0</x:v>
      </x:c>
      <x:c r="S2838" s="9" t="n">
        <x:f>IF(AND(T2838=1,G2838="FAIL",P2838="PASS"),1,0)</x:f>
        <x:v>0</x:v>
      </x:c>
      <x:c r="T2838" s="9" t="n">
        <x:v>1</x:v>
      </x:c>
      <x:c r="U2838" s="9" t="n">
        <x:v>7</x:v>
      </x:c>
      <x:c r="V2838" s="9" t="str">
        <x:v>MVP/SHACL_GENERATION_PIPELINE/experiments/LUNA_NO_SEMANTIC_VALIDATOR/RUN_01/runs/RUN-IMO-027-20260901T101807128038Z/artifacts/attempt_01/candidate_shape.ttl</x:v>
      </x:c>
    </x:row>
    <x:row r="2839" ht="22" customHeight="1">
      <x:c r="A2839" s="10" t="str">
        <x:v>NO_SEMANTIC</x:v>
      </x:c>
      <x:c r="B2839" s="10" t="str">
        <x:v>IMO-027</x:v>
      </x:c>
      <x:c r="C2839" s="10" t="str">
        <x:v>IMO-027-P01</x:v>
      </x:c>
      <x:c r="D2839" s="10" t="str">
        <x:v>RUN_01</x:v>
      </x:c>
      <x:c r="E2839" s="10" t="str">
        <x:v>ORIGINAL_LEDGER</x:v>
      </x:c>
      <x:c r="F2839" s="10" t="str">
        <x:v>PASS</x:v>
      </x:c>
      <x:c r="G2839" s="10" t="str">
        <x:v>PASS</x:v>
      </x:c>
      <x:c r="H2839" s="10" t="str">
        <x:v>EXECUTED</x:v>
      </x:c>
      <x:c r="I2839" s="10" t="str">
        <x:v>PARSED</x:v>
      </x:c>
      <x:c r="J2839" s="10" t="str">
        <x:v>NO_SEMANTIC_VALIDATOR_DETERMINISTIC_PASS</x:v>
      </x:c>
      <x:c r="K2839" s="10" t="str">
        <x:v>096cdef885390c4dc219abdae368e75e0aefd15fc4455deb5106e9d5f4acfd68</x:v>
      </x:c>
      <x:c r="L2839" s="10" t="str">
        <x:v>historical_three</x:v>
      </x:c>
      <x:c r="M2839" s="10" t="n">
        <x:v>1</x:v>
      </x:c>
      <x:c r="N2839" s="10" t="n">
        <x:v>0</x:v>
      </x:c>
      <x:c r="O2839" s="10" t="n">
        <x:v>0</x:v>
      </x:c>
      <x:c r="P2839" s="9" t="str">
        <x:f>'CaseReview'!U653</x:f>
        <x:v>PASS</x:v>
      </x:c>
      <x:c r="Q2839" s="9" t="n">
        <x:f>IF(AND(T2839=1,G2839=P2839),1,0)</x:f>
        <x:v>1</x:v>
      </x:c>
      <x:c r="R2839" s="9" t="n">
        <x:f>IF(AND(T2839=1,G2839="PASS",P2839="FAIL"),1,0)</x:f>
        <x:v>0</x:v>
      </x:c>
      <x:c r="S2839" s="9" t="n">
        <x:f>IF(AND(T2839=1,G2839="FAIL",P2839="PASS"),1,0)</x:f>
        <x:v>0</x:v>
      </x:c>
      <x:c r="T2839" s="9" t="n">
        <x:v>1</x:v>
      </x:c>
      <x:c r="U2839" s="9" t="n">
        <x:v>7</x:v>
      </x:c>
      <x:c r="V2839" s="9" t="str">
        <x:v>MVP/SHACL_GENERATION_PIPELINE/experiments/LUNA_NO_SEMANTIC_VALIDATOR/RUN_01/runs/RUN-IMO-027-20260901T101807128038Z/artifacts/attempt_01/candidate_shape.ttl</x:v>
      </x:c>
    </x:row>
    <x:row r="2840" ht="22" customHeight="1">
      <x:c r="A2840" s="10" t="str">
        <x:v>NO_SEMANTIC</x:v>
      </x:c>
      <x:c r="B2840" s="10" t="str">
        <x:v>IMO-028</x:v>
      </x:c>
      <x:c r="C2840" s="10" t="str">
        <x:v>IMO-028-F01</x:v>
      </x:c>
      <x:c r="D2840" s="10" t="str">
        <x:v>RUN_01</x:v>
      </x:c>
      <x:c r="E2840" s="10" t="str">
        <x:v>ORIGINAL_LEDGER</x:v>
      </x:c>
      <x:c r="F2840" s="10" t="str">
        <x:v>FAIL</x:v>
      </x:c>
      <x:c r="G2840" s="10" t="str">
        <x:v>FAIL</x:v>
      </x:c>
      <x:c r="H2840" s="10" t="str">
        <x:v>EXECUTED</x:v>
      </x:c>
      <x:c r="I2840" s="10" t="str">
        <x:v>PARSED</x:v>
      </x:c>
      <x:c r="J2840" s="10" t="str">
        <x:v>NO_SEMANTIC_VALIDATOR_DETERMINISTIC_PASS</x:v>
      </x:c>
      <x:c r="K2840" s="10" t="str">
        <x:v>b4a19ffcf1de0cc39c85b87620db264877d84f6d41df2e19a7f0b385e605487c</x:v>
      </x:c>
      <x:c r="L2840" s="10" t="str">
        <x:v>historical_three</x:v>
      </x:c>
      <x:c r="M2840" s="10" t="n">
        <x:v>1</x:v>
      </x:c>
      <x:c r="N2840" s="10" t="n">
        <x:v>0</x:v>
      </x:c>
      <x:c r="O2840" s="10" t="n">
        <x:v>0</x:v>
      </x:c>
      <x:c r="P2840" s="9" t="str">
        <x:f>'CaseReview'!U654</x:f>
        <x:v>FAIL</x:v>
      </x:c>
      <x:c r="Q2840" s="9" t="n">
        <x:f>IF(AND(T2840=1,G2840=P2840),1,0)</x:f>
        <x:v>1</x:v>
      </x:c>
      <x:c r="R2840" s="9" t="n">
        <x:f>IF(AND(T2840=1,G2840="PASS",P2840="FAIL"),1,0)</x:f>
        <x:v>0</x:v>
      </x:c>
      <x:c r="S2840" s="9" t="n">
        <x:f>IF(AND(T2840=1,G2840="FAIL",P2840="PASS"),1,0)</x:f>
        <x:v>0</x:v>
      </x:c>
      <x:c r="T2840" s="9" t="n">
        <x:v>1</x:v>
      </x:c>
      <x:c r="U2840" s="9" t="n">
        <x:v>5</x:v>
      </x:c>
      <x:c r="V2840" s="9" t="str">
        <x:v>MVP/SHACL_GENERATION_PIPELINE/experiments/LUNA_NO_SEMANTIC_VALIDATOR/RUN_01/runs/RUN-IMO-028-20260901T101818439781Z/artifacts/attempt_01/candidate_shape.ttl</x:v>
      </x:c>
    </x:row>
    <x:row r="2841" ht="22" customHeight="1">
      <x:c r="A2841" s="10" t="str">
        <x:v>NO_SEMANTIC</x:v>
      </x:c>
      <x:c r="B2841" s="10" t="str">
        <x:v>IMO-028</x:v>
      </x:c>
      <x:c r="C2841" s="10" t="str">
        <x:v>IMO-028-F02</x:v>
      </x:c>
      <x:c r="D2841" s="10" t="str">
        <x:v>RUN_01</x:v>
      </x:c>
      <x:c r="E2841" s="10" t="str">
        <x:v>ORIGINAL_LEDGER</x:v>
      </x:c>
      <x:c r="F2841" s="10" t="str">
        <x:v>FAIL</x:v>
      </x:c>
      <x:c r="G2841" s="10" t="str">
        <x:v>FAIL</x:v>
      </x:c>
      <x:c r="H2841" s="10" t="str">
        <x:v>EXECUTED</x:v>
      </x:c>
      <x:c r="I2841" s="10" t="str">
        <x:v>PARSED</x:v>
      </x:c>
      <x:c r="J2841" s="10" t="str">
        <x:v>NO_SEMANTIC_VALIDATOR_DETERMINISTIC_PASS</x:v>
      </x:c>
      <x:c r="K2841" s="10" t="str">
        <x:v>b4a19ffcf1de0cc39c85b87620db264877d84f6d41df2e19a7f0b385e605487c</x:v>
      </x:c>
      <x:c r="L2841" s="10" t="str">
        <x:v>historical_three</x:v>
      </x:c>
      <x:c r="M2841" s="10" t="n">
        <x:v>1</x:v>
      </x:c>
      <x:c r="N2841" s="10" t="n">
        <x:v>0</x:v>
      </x:c>
      <x:c r="O2841" s="10" t="n">
        <x:v>0</x:v>
      </x:c>
      <x:c r="P2841" s="9" t="str">
        <x:f>'CaseReview'!U655</x:f>
        <x:v>FAIL</x:v>
      </x:c>
      <x:c r="Q2841" s="9" t="n">
        <x:f>IF(AND(T2841=1,G2841=P2841),1,0)</x:f>
        <x:v>1</x:v>
      </x:c>
      <x:c r="R2841" s="9" t="n">
        <x:f>IF(AND(T2841=1,G2841="PASS",P2841="FAIL"),1,0)</x:f>
        <x:v>0</x:v>
      </x:c>
      <x:c r="S2841" s="9" t="n">
        <x:f>IF(AND(T2841=1,G2841="FAIL",P2841="PASS"),1,0)</x:f>
        <x:v>0</x:v>
      </x:c>
      <x:c r="T2841" s="9" t="n">
        <x:v>1</x:v>
      </x:c>
      <x:c r="U2841" s="9" t="n">
        <x:v>5</x:v>
      </x:c>
      <x:c r="V2841" s="9" t="str">
        <x:v>MVP/SHACL_GENERATION_PIPELINE/experiments/LUNA_NO_SEMANTIC_VALIDATOR/RUN_01/runs/RUN-IMO-028-20260901T101818439781Z/artifacts/attempt_01/candidate_shape.ttl</x:v>
      </x:c>
    </x:row>
    <x:row r="2842" ht="22" customHeight="1">
      <x:c r="A2842" s="10" t="str">
        <x:v>NO_SEMANTIC</x:v>
      </x:c>
      <x:c r="B2842" s="10" t="str">
        <x:v>IMO-028</x:v>
      </x:c>
      <x:c r="C2842" s="10" t="str">
        <x:v>IMO-028-F03</x:v>
      </x:c>
      <x:c r="D2842" s="10" t="str">
        <x:v>RUN_01</x:v>
      </x:c>
      <x:c r="E2842" s="10" t="str">
        <x:v>ORIGINAL_LEDGER</x:v>
      </x:c>
      <x:c r="F2842" s="10" t="str">
        <x:v>FAIL</x:v>
      </x:c>
      <x:c r="G2842" s="10" t="str">
        <x:v>FAIL</x:v>
      </x:c>
      <x:c r="H2842" s="10" t="str">
        <x:v>EXECUTED</x:v>
      </x:c>
      <x:c r="I2842" s="10" t="str">
        <x:v>PARSED</x:v>
      </x:c>
      <x:c r="J2842" s="10" t="str">
        <x:v>NO_SEMANTIC_VALIDATOR_DETERMINISTIC_PASS</x:v>
      </x:c>
      <x:c r="K2842" s="10" t="str">
        <x:v>b4a19ffcf1de0cc39c85b87620db264877d84f6d41df2e19a7f0b385e605487c</x:v>
      </x:c>
      <x:c r="L2842" s="10" t="str">
        <x:v>historical_three</x:v>
      </x:c>
      <x:c r="M2842" s="10" t="n">
        <x:v>1</x:v>
      </x:c>
      <x:c r="N2842" s="10" t="n">
        <x:v>0</x:v>
      </x:c>
      <x:c r="O2842" s="10" t="n">
        <x:v>0</x:v>
      </x:c>
      <x:c r="P2842" s="9" t="str">
        <x:f>'CaseReview'!U656</x:f>
        <x:v>FAIL</x:v>
      </x:c>
      <x:c r="Q2842" s="9" t="n">
        <x:f>IF(AND(T2842=1,G2842=P2842),1,0)</x:f>
        <x:v>1</x:v>
      </x:c>
      <x:c r="R2842" s="9" t="n">
        <x:f>IF(AND(T2842=1,G2842="PASS",P2842="FAIL"),1,0)</x:f>
        <x:v>0</x:v>
      </x:c>
      <x:c r="S2842" s="9" t="n">
        <x:f>IF(AND(T2842=1,G2842="FAIL",P2842="PASS"),1,0)</x:f>
        <x:v>0</x:v>
      </x:c>
      <x:c r="T2842" s="9" t="n">
        <x:v>1</x:v>
      </x:c>
      <x:c r="U2842" s="9" t="n">
        <x:v>5</x:v>
      </x:c>
      <x:c r="V2842" s="9" t="str">
        <x:v>MVP/SHACL_GENERATION_PIPELINE/experiments/LUNA_NO_SEMANTIC_VALIDATOR/RUN_01/runs/RUN-IMO-028-20260901T101818439781Z/artifacts/attempt_01/candidate_shape.ttl</x:v>
      </x:c>
    </x:row>
    <x:row r="2843" ht="22" customHeight="1">
      <x:c r="A2843" s="10" t="str">
        <x:v>NO_SEMANTIC</x:v>
      </x:c>
      <x:c r="B2843" s="10" t="str">
        <x:v>IMO-028</x:v>
      </x:c>
      <x:c r="C2843" s="10" t="str">
        <x:v>IMO-028-P01</x:v>
      </x:c>
      <x:c r="D2843" s="10" t="str">
        <x:v>RUN_01</x:v>
      </x:c>
      <x:c r="E2843" s="10" t="str">
        <x:v>ORIGINAL_LEDGER</x:v>
      </x:c>
      <x:c r="F2843" s="10" t="str">
        <x:v>PASS</x:v>
      </x:c>
      <x:c r="G2843" s="10" t="str">
        <x:v>PASS</x:v>
      </x:c>
      <x:c r="H2843" s="10" t="str">
        <x:v>EXECUTED</x:v>
      </x:c>
      <x:c r="I2843" s="10" t="str">
        <x:v>PARSED</x:v>
      </x:c>
      <x:c r="J2843" s="10" t="str">
        <x:v>NO_SEMANTIC_VALIDATOR_DETERMINISTIC_PASS</x:v>
      </x:c>
      <x:c r="K2843" s="10" t="str">
        <x:v>b4a19ffcf1de0cc39c85b87620db264877d84f6d41df2e19a7f0b385e605487c</x:v>
      </x:c>
      <x:c r="L2843" s="10" t="str">
        <x:v>historical_three</x:v>
      </x:c>
      <x:c r="M2843" s="10" t="n">
        <x:v>1</x:v>
      </x:c>
      <x:c r="N2843" s="10" t="n">
        <x:v>0</x:v>
      </x:c>
      <x:c r="O2843" s="10" t="n">
        <x:v>0</x:v>
      </x:c>
      <x:c r="P2843" s="9" t="str">
        <x:f>'CaseReview'!U657</x:f>
        <x:v>PASS</x:v>
      </x:c>
      <x:c r="Q2843" s="9" t="n">
        <x:f>IF(AND(T2843=1,G2843=P2843),1,0)</x:f>
        <x:v>1</x:v>
      </x:c>
      <x:c r="R2843" s="9" t="n">
        <x:f>IF(AND(T2843=1,G2843="PASS",P2843="FAIL"),1,0)</x:f>
        <x:v>0</x:v>
      </x:c>
      <x:c r="S2843" s="9" t="n">
        <x:f>IF(AND(T2843=1,G2843="FAIL",P2843="PASS"),1,0)</x:f>
        <x:v>0</x:v>
      </x:c>
      <x:c r="T2843" s="9" t="n">
        <x:v>1</x:v>
      </x:c>
      <x:c r="U2843" s="9" t="n">
        <x:v>5</x:v>
      </x:c>
      <x:c r="V2843" s="9" t="str">
        <x:v>MVP/SHACL_GENERATION_PIPELINE/experiments/LUNA_NO_SEMANTIC_VALIDATOR/RUN_01/runs/RUN-IMO-028-20260901T101818439781Z/artifacts/attempt_01/candidate_shape.ttl</x:v>
      </x:c>
    </x:row>
    <x:row r="2844" ht="22" customHeight="1">
      <x:c r="A2844" s="10" t="str">
        <x:v>NO_SEMANTIC</x:v>
      </x:c>
      <x:c r="B2844" s="10" t="str">
        <x:v>IMO-028</x:v>
      </x:c>
      <x:c r="C2844" s="10" t="str">
        <x:v>IMO-028-P02</x:v>
      </x:c>
      <x:c r="D2844" s="10" t="str">
        <x:v>RUN_01</x:v>
      </x:c>
      <x:c r="E2844" s="10" t="str">
        <x:v>ORIGINAL_LEDGER</x:v>
      </x:c>
      <x:c r="F2844" s="10" t="str">
        <x:v>PASS</x:v>
      </x:c>
      <x:c r="G2844" s="10" t="str">
        <x:v>PASS</x:v>
      </x:c>
      <x:c r="H2844" s="10" t="str">
        <x:v>EXECUTED</x:v>
      </x:c>
      <x:c r="I2844" s="10" t="str">
        <x:v>PARSED</x:v>
      </x:c>
      <x:c r="J2844" s="10" t="str">
        <x:v>NO_SEMANTIC_VALIDATOR_DETERMINISTIC_PASS</x:v>
      </x:c>
      <x:c r="K2844" s="10" t="str">
        <x:v>b4a19ffcf1de0cc39c85b87620db264877d84f6d41df2e19a7f0b385e605487c</x:v>
      </x:c>
      <x:c r="L2844" s="10" t="str">
        <x:v>historical_three</x:v>
      </x:c>
      <x:c r="M2844" s="10" t="n">
        <x:v>1</x:v>
      </x:c>
      <x:c r="N2844" s="10" t="n">
        <x:v>0</x:v>
      </x:c>
      <x:c r="O2844" s="10" t="n">
        <x:v>0</x:v>
      </x:c>
      <x:c r="P2844" s="9" t="str">
        <x:f>'CaseReview'!U658</x:f>
        <x:v>PASS</x:v>
      </x:c>
      <x:c r="Q2844" s="9" t="n">
        <x:f>IF(AND(T2844=1,G2844=P2844),1,0)</x:f>
        <x:v>1</x:v>
      </x:c>
      <x:c r="R2844" s="9" t="n">
        <x:f>IF(AND(T2844=1,G2844="PASS",P2844="FAIL"),1,0)</x:f>
        <x:v>0</x:v>
      </x:c>
      <x:c r="S2844" s="9" t="n">
        <x:f>IF(AND(T2844=1,G2844="FAIL",P2844="PASS"),1,0)</x:f>
        <x:v>0</x:v>
      </x:c>
      <x:c r="T2844" s="9" t="n">
        <x:v>1</x:v>
      </x:c>
      <x:c r="U2844" s="9" t="n">
        <x:v>5</x:v>
      </x:c>
      <x:c r="V2844" s="9" t="str">
        <x:v>MVP/SHACL_GENERATION_PIPELINE/experiments/LUNA_NO_SEMANTIC_VALIDATOR/RUN_01/runs/RUN-IMO-028-20260901T101818439781Z/artifacts/attempt_01/candidate_shape.ttl</x:v>
      </x:c>
    </x:row>
    <x:row r="2845" ht="22" customHeight="1">
      <x:c r="A2845" s="10" t="str">
        <x:v>NO_SEMANTIC</x:v>
      </x:c>
      <x:c r="B2845" s="10" t="str">
        <x:v>IMO-029</x:v>
      </x:c>
      <x:c r="C2845" s="10" t="str">
        <x:v>IMO-029-F01</x:v>
      </x:c>
      <x:c r="D2845" s="10" t="str">
        <x:v>RUN_01</x:v>
      </x:c>
      <x:c r="E2845" s="10" t="str">
        <x:v>ORIGINAL_LEDGER</x:v>
      </x:c>
      <x:c r="F2845" s="10" t="str">
        <x:v>FAIL</x:v>
      </x:c>
      <x:c r="G2845" s="10" t="str">
        <x:v>FAIL</x:v>
      </x:c>
      <x:c r="H2845" s="10" t="str">
        <x:v>EXECUTED</x:v>
      </x:c>
      <x:c r="I2845" s="10" t="str">
        <x:v>PARSED</x:v>
      </x:c>
      <x:c r="J2845" s="10" t="str">
        <x:v>NO_SEMANTIC_VALIDATOR_DETERMINISTIC_PASS</x:v>
      </x:c>
      <x:c r="K2845" s="10" t="str">
        <x:v>62e43b06c767086271bb41970a8d46a4aa5163eb62a7ac2613c41b49ae579ea5</x:v>
      </x:c>
      <x:c r="L2845" s="10" t="str">
        <x:v>historical_three</x:v>
      </x:c>
      <x:c r="M2845" s="10" t="n">
        <x:v>1</x:v>
      </x:c>
      <x:c r="N2845" s="10" t="n">
        <x:v>0</x:v>
      </x:c>
      <x:c r="O2845" s="10" t="n">
        <x:v>0</x:v>
      </x:c>
      <x:c r="P2845" s="9" t="str">
        <x:f>'CaseReview'!U659</x:f>
        <x:v>FAIL</x:v>
      </x:c>
      <x:c r="Q2845" s="9" t="n">
        <x:f>IF(AND(T2845=1,G2845=P2845),1,0)</x:f>
        <x:v>1</x:v>
      </x:c>
      <x:c r="R2845" s="9" t="n">
        <x:f>IF(AND(T2845=1,G2845="PASS",P2845="FAIL"),1,0)</x:f>
        <x:v>0</x:v>
      </x:c>
      <x:c r="S2845" s="9" t="n">
        <x:f>IF(AND(T2845=1,G2845="FAIL",P2845="PASS"),1,0)</x:f>
        <x:v>0</x:v>
      </x:c>
      <x:c r="T2845" s="9" t="n">
        <x:v>1</x:v>
      </x:c>
      <x:c r="U2845" s="9" t="n">
        <x:v>3</x:v>
      </x:c>
      <x:c r="V2845" s="9" t="str">
        <x:v>MVP/SHACL_GENERATION_PIPELINE/experiments/LUNA_NO_SEMANTIC_VALIDATOR/RUN_01/runs/RUN-IMO-029-20260901T101829182026Z/artifacts/attempt_01/candidate_shape.ttl</x:v>
      </x:c>
    </x:row>
    <x:row r="2846" ht="22" customHeight="1">
      <x:c r="A2846" s="10" t="str">
        <x:v>NO_SEMANTIC</x:v>
      </x:c>
      <x:c r="B2846" s="10" t="str">
        <x:v>IMO-029</x:v>
      </x:c>
      <x:c r="C2846" s="10" t="str">
        <x:v>IMO-029-F02</x:v>
      </x:c>
      <x:c r="D2846" s="10" t="str">
        <x:v>RUN_01</x:v>
      </x:c>
      <x:c r="E2846" s="10" t="str">
        <x:v>ORIGINAL_LEDGER</x:v>
      </x:c>
      <x:c r="F2846" s="10" t="str">
        <x:v>FAIL</x:v>
      </x:c>
      <x:c r="G2846" s="10" t="str">
        <x:v>FAIL</x:v>
      </x:c>
      <x:c r="H2846" s="10" t="str">
        <x:v>EXECUTED</x:v>
      </x:c>
      <x:c r="I2846" s="10" t="str">
        <x:v>PARSED</x:v>
      </x:c>
      <x:c r="J2846" s="10" t="str">
        <x:v>NO_SEMANTIC_VALIDATOR_DETERMINISTIC_PASS</x:v>
      </x:c>
      <x:c r="K2846" s="10" t="str">
        <x:v>62e43b06c767086271bb41970a8d46a4aa5163eb62a7ac2613c41b49ae579ea5</x:v>
      </x:c>
      <x:c r="L2846" s="10" t="str">
        <x:v>historical_three</x:v>
      </x:c>
      <x:c r="M2846" s="10" t="n">
        <x:v>1</x:v>
      </x:c>
      <x:c r="N2846" s="10" t="n">
        <x:v>0</x:v>
      </x:c>
      <x:c r="O2846" s="10" t="n">
        <x:v>0</x:v>
      </x:c>
      <x:c r="P2846" s="9" t="str">
        <x:f>'CaseReview'!U660</x:f>
        <x:v>FAIL</x:v>
      </x:c>
      <x:c r="Q2846" s="9" t="n">
        <x:f>IF(AND(T2846=1,G2846=P2846),1,0)</x:f>
        <x:v>1</x:v>
      </x:c>
      <x:c r="R2846" s="9" t="n">
        <x:f>IF(AND(T2846=1,G2846="PASS",P2846="FAIL"),1,0)</x:f>
        <x:v>0</x:v>
      </x:c>
      <x:c r="S2846" s="9" t="n">
        <x:f>IF(AND(T2846=1,G2846="FAIL",P2846="PASS"),1,0)</x:f>
        <x:v>0</x:v>
      </x:c>
      <x:c r="T2846" s="9" t="n">
        <x:v>1</x:v>
      </x:c>
      <x:c r="U2846" s="9" t="n">
        <x:v>3</x:v>
      </x:c>
      <x:c r="V2846" s="9" t="str">
        <x:v>MVP/SHACL_GENERATION_PIPELINE/experiments/LUNA_NO_SEMANTIC_VALIDATOR/RUN_01/runs/RUN-IMO-029-20260901T101829182026Z/artifacts/attempt_01/candidate_shape.ttl</x:v>
      </x:c>
    </x:row>
    <x:row r="2847" ht="22" customHeight="1">
      <x:c r="A2847" s="10" t="str">
        <x:v>NO_SEMANTIC</x:v>
      </x:c>
      <x:c r="B2847" s="10" t="str">
        <x:v>IMO-029</x:v>
      </x:c>
      <x:c r="C2847" s="10" t="str">
        <x:v>IMO-029-P01</x:v>
      </x:c>
      <x:c r="D2847" s="10" t="str">
        <x:v>RUN_01</x:v>
      </x:c>
      <x:c r="E2847" s="10" t="str">
        <x:v>ORIGINAL_LEDGER</x:v>
      </x:c>
      <x:c r="F2847" s="10" t="str">
        <x:v>PASS</x:v>
      </x:c>
      <x:c r="G2847" s="10" t="str">
        <x:v>PASS</x:v>
      </x:c>
      <x:c r="H2847" s="10" t="str">
        <x:v>EXECUTED</x:v>
      </x:c>
      <x:c r="I2847" s="10" t="str">
        <x:v>PARSED</x:v>
      </x:c>
      <x:c r="J2847" s="10" t="str">
        <x:v>NO_SEMANTIC_VALIDATOR_DETERMINISTIC_PASS</x:v>
      </x:c>
      <x:c r="K2847" s="10" t="str">
        <x:v>62e43b06c767086271bb41970a8d46a4aa5163eb62a7ac2613c41b49ae579ea5</x:v>
      </x:c>
      <x:c r="L2847" s="10" t="str">
        <x:v>historical_three</x:v>
      </x:c>
      <x:c r="M2847" s="10" t="n">
        <x:v>1</x:v>
      </x:c>
      <x:c r="N2847" s="10" t="n">
        <x:v>0</x:v>
      </x:c>
      <x:c r="O2847" s="10" t="n">
        <x:v>0</x:v>
      </x:c>
      <x:c r="P2847" s="9" t="str">
        <x:f>'CaseReview'!U661</x:f>
        <x:v>PASS</x:v>
      </x:c>
      <x:c r="Q2847" s="9" t="n">
        <x:f>IF(AND(T2847=1,G2847=P2847),1,0)</x:f>
        <x:v>1</x:v>
      </x:c>
      <x:c r="R2847" s="9" t="n">
        <x:f>IF(AND(T2847=1,G2847="PASS",P2847="FAIL"),1,0)</x:f>
        <x:v>0</x:v>
      </x:c>
      <x:c r="S2847" s="9" t="n">
        <x:f>IF(AND(T2847=1,G2847="FAIL",P2847="PASS"),1,0)</x:f>
        <x:v>0</x:v>
      </x:c>
      <x:c r="T2847" s="9" t="n">
        <x:v>1</x:v>
      </x:c>
      <x:c r="U2847" s="9" t="n">
        <x:v>3</x:v>
      </x:c>
      <x:c r="V2847" s="9" t="str">
        <x:v>MVP/SHACL_GENERATION_PIPELINE/experiments/LUNA_NO_SEMANTIC_VALIDATOR/RUN_01/runs/RUN-IMO-029-20260901T101829182026Z/artifacts/attempt_01/candidate_shape.ttl</x:v>
      </x:c>
    </x:row>
    <x:row r="2848" ht="22" customHeight="1">
      <x:c r="A2848" s="10" t="str">
        <x:v>NO_SEMANTIC</x:v>
      </x:c>
      <x:c r="B2848" s="10" t="str">
        <x:v>IMO-030</x:v>
      </x:c>
      <x:c r="C2848" s="10" t="str">
        <x:v>IMO-030-F01</x:v>
      </x:c>
      <x:c r="D2848" s="10" t="str">
        <x:v>RUN_01</x:v>
      </x:c>
      <x:c r="E2848" s="10" t="str">
        <x:v>ORIGINAL_LEDGER</x:v>
      </x:c>
      <x:c r="F2848" s="10" t="str">
        <x:v>FAIL</x:v>
      </x:c>
      <x:c r="G2848" s="10" t="str">
        <x:v>FAIL</x:v>
      </x:c>
      <x:c r="H2848" s="10" t="str">
        <x:v>EXECUTED</x:v>
      </x:c>
      <x:c r="I2848" s="10" t="str">
        <x:v>PARSED</x:v>
      </x:c>
      <x:c r="J2848" s="10" t="str">
        <x:v>NO_SEMANTIC_VALIDATOR_DETERMINISTIC_PASS</x:v>
      </x:c>
      <x:c r="K2848" s="10" t="str">
        <x:v>bd8f180b6022c1e46b77a4345be47abd564a32e0afe654499cd202b6d24a4f99</x:v>
      </x:c>
      <x:c r="L2848" s="10" t="str">
        <x:v>historical_three</x:v>
      </x:c>
      <x:c r="M2848" s="10" t="n">
        <x:v>1</x:v>
      </x:c>
      <x:c r="N2848" s="10" t="n">
        <x:v>0</x:v>
      </x:c>
      <x:c r="O2848" s="10" t="n">
        <x:v>0</x:v>
      </x:c>
      <x:c r="P2848" s="9" t="str">
        <x:f>'CaseReview'!U662</x:f>
        <x:v>FAIL</x:v>
      </x:c>
      <x:c r="Q2848" s="9" t="n">
        <x:f>IF(AND(T2848=1,G2848=P2848),1,0)</x:f>
        <x:v>1</x:v>
      </x:c>
      <x:c r="R2848" s="9" t="n">
        <x:f>IF(AND(T2848=1,G2848="PASS",P2848="FAIL"),1,0)</x:f>
        <x:v>0</x:v>
      </x:c>
      <x:c r="S2848" s="9" t="n">
        <x:f>IF(AND(T2848=1,G2848="FAIL",P2848="PASS"),1,0)</x:f>
        <x:v>0</x:v>
      </x:c>
      <x:c r="T2848" s="9" t="n">
        <x:v>1</x:v>
      </x:c>
      <x:c r="U2848" s="9" t="n">
        <x:v>7</x:v>
      </x:c>
      <x:c r="V2848" s="9" t="str">
        <x:v>MVP/SHACL_GENERATION_PIPELINE/experiments/LUNA_NO_SEMANTIC_VALIDATOR/RUN_01/runs/RUN-IMO-030-20260901T101834260589Z/artifacts/attempt_01/candidate_shape.ttl</x:v>
      </x:c>
    </x:row>
    <x:row r="2849" ht="22" customHeight="1">
      <x:c r="A2849" s="10" t="str">
        <x:v>NO_SEMANTIC</x:v>
      </x:c>
      <x:c r="B2849" s="10" t="str">
        <x:v>IMO-030</x:v>
      </x:c>
      <x:c r="C2849" s="10" t="str">
        <x:v>IMO-030-F02</x:v>
      </x:c>
      <x:c r="D2849" s="10" t="str">
        <x:v>RUN_01</x:v>
      </x:c>
      <x:c r="E2849" s="10" t="str">
        <x:v>ORIGINAL_LEDGER</x:v>
      </x:c>
      <x:c r="F2849" s="10" t="str">
        <x:v>FAIL</x:v>
      </x:c>
      <x:c r="G2849" s="10" t="str">
        <x:v>FAIL</x:v>
      </x:c>
      <x:c r="H2849" s="10" t="str">
        <x:v>EXECUTED</x:v>
      </x:c>
      <x:c r="I2849" s="10" t="str">
        <x:v>PARSED</x:v>
      </x:c>
      <x:c r="J2849" s="10" t="str">
        <x:v>NO_SEMANTIC_VALIDATOR_DETERMINISTIC_PASS</x:v>
      </x:c>
      <x:c r="K2849" s="10" t="str">
        <x:v>bd8f180b6022c1e46b77a4345be47abd564a32e0afe654499cd202b6d24a4f99</x:v>
      </x:c>
      <x:c r="L2849" s="10" t="str">
        <x:v>historical_three</x:v>
      </x:c>
      <x:c r="M2849" s="10" t="n">
        <x:v>1</x:v>
      </x:c>
      <x:c r="N2849" s="10" t="n">
        <x:v>0</x:v>
      </x:c>
      <x:c r="O2849" s="10" t="n">
        <x:v>0</x:v>
      </x:c>
      <x:c r="P2849" s="9" t="str">
        <x:f>'CaseReview'!U663</x:f>
        <x:v>FAIL</x:v>
      </x:c>
      <x:c r="Q2849" s="9" t="n">
        <x:f>IF(AND(T2849=1,G2849=P2849),1,0)</x:f>
        <x:v>1</x:v>
      </x:c>
      <x:c r="R2849" s="9" t="n">
        <x:f>IF(AND(T2849=1,G2849="PASS",P2849="FAIL"),1,0)</x:f>
        <x:v>0</x:v>
      </x:c>
      <x:c r="S2849" s="9" t="n">
        <x:f>IF(AND(T2849=1,G2849="FAIL",P2849="PASS"),1,0)</x:f>
        <x:v>0</x:v>
      </x:c>
      <x:c r="T2849" s="9" t="n">
        <x:v>1</x:v>
      </x:c>
      <x:c r="U2849" s="9" t="n">
        <x:v>7</x:v>
      </x:c>
      <x:c r="V2849" s="9" t="str">
        <x:v>MVP/SHACL_GENERATION_PIPELINE/experiments/LUNA_NO_SEMANTIC_VALIDATOR/RUN_01/runs/RUN-IMO-030-20260901T101834260589Z/artifacts/attempt_01/candidate_shape.ttl</x:v>
      </x:c>
    </x:row>
    <x:row r="2850" ht="22" customHeight="1">
      <x:c r="A2850" s="10" t="str">
        <x:v>NO_SEMANTIC</x:v>
      </x:c>
      <x:c r="B2850" s="10" t="str">
        <x:v>IMO-030</x:v>
      </x:c>
      <x:c r="C2850" s="10" t="str">
        <x:v>IMO-030-F03</x:v>
      </x:c>
      <x:c r="D2850" s="10" t="str">
        <x:v>RUN_01</x:v>
      </x:c>
      <x:c r="E2850" s="10" t="str">
        <x:v>ORIGINAL_LEDGER</x:v>
      </x:c>
      <x:c r="F2850" s="10" t="str">
        <x:v>FAIL</x:v>
      </x:c>
      <x:c r="G2850" s="10" t="str">
        <x:v>FAIL</x:v>
      </x:c>
      <x:c r="H2850" s="10" t="str">
        <x:v>EXECUTED</x:v>
      </x:c>
      <x:c r="I2850" s="10" t="str">
        <x:v>PARSED</x:v>
      </x:c>
      <x:c r="J2850" s="10" t="str">
        <x:v>NO_SEMANTIC_VALIDATOR_DETERMINISTIC_PASS</x:v>
      </x:c>
      <x:c r="K2850" s="10" t="str">
        <x:v>bd8f180b6022c1e46b77a4345be47abd564a32e0afe654499cd202b6d24a4f99</x:v>
      </x:c>
      <x:c r="L2850" s="10" t="str">
        <x:v>historical_three</x:v>
      </x:c>
      <x:c r="M2850" s="10" t="n">
        <x:v>1</x:v>
      </x:c>
      <x:c r="N2850" s="10" t="n">
        <x:v>0</x:v>
      </x:c>
      <x:c r="O2850" s="10" t="n">
        <x:v>0</x:v>
      </x:c>
      <x:c r="P2850" s="9" t="str">
        <x:f>'CaseReview'!U664</x:f>
        <x:v>FAIL</x:v>
      </x:c>
      <x:c r="Q2850" s="9" t="n">
        <x:f>IF(AND(T2850=1,G2850=P2850),1,0)</x:f>
        <x:v>1</x:v>
      </x:c>
      <x:c r="R2850" s="9" t="n">
        <x:f>IF(AND(T2850=1,G2850="PASS",P2850="FAIL"),1,0)</x:f>
        <x:v>0</x:v>
      </x:c>
      <x:c r="S2850" s="9" t="n">
        <x:f>IF(AND(T2850=1,G2850="FAIL",P2850="PASS"),1,0)</x:f>
        <x:v>0</x:v>
      </x:c>
      <x:c r="T2850" s="9" t="n">
        <x:v>1</x:v>
      </x:c>
      <x:c r="U2850" s="9" t="n">
        <x:v>7</x:v>
      </x:c>
      <x:c r="V2850" s="9" t="str">
        <x:v>MVP/SHACL_GENERATION_PIPELINE/experiments/LUNA_NO_SEMANTIC_VALIDATOR/RUN_01/runs/RUN-IMO-030-20260901T101834260589Z/artifacts/attempt_01/candidate_shape.ttl</x:v>
      </x:c>
    </x:row>
    <x:row r="2851" ht="22" customHeight="1">
      <x:c r="A2851" s="10" t="str">
        <x:v>NO_SEMANTIC</x:v>
      </x:c>
      <x:c r="B2851" s="10" t="str">
        <x:v>IMO-030</x:v>
      </x:c>
      <x:c r="C2851" s="10" t="str">
        <x:v>IMO-030-F04</x:v>
      </x:c>
      <x:c r="D2851" s="10" t="str">
        <x:v>RUN_01</x:v>
      </x:c>
      <x:c r="E2851" s="10" t="str">
        <x:v>ORIGINAL_LEDGER</x:v>
      </x:c>
      <x:c r="F2851" s="10" t="str">
        <x:v>FAIL</x:v>
      </x:c>
      <x:c r="G2851" s="10" t="str">
        <x:v>FAIL</x:v>
      </x:c>
      <x:c r="H2851" s="10" t="str">
        <x:v>EXECUTED</x:v>
      </x:c>
      <x:c r="I2851" s="10" t="str">
        <x:v>PARSED</x:v>
      </x:c>
      <x:c r="J2851" s="10" t="str">
        <x:v>NO_SEMANTIC_VALIDATOR_DETERMINISTIC_PASS</x:v>
      </x:c>
      <x:c r="K2851" s="10" t="str">
        <x:v>bd8f180b6022c1e46b77a4345be47abd564a32e0afe654499cd202b6d24a4f99</x:v>
      </x:c>
      <x:c r="L2851" s="10" t="str">
        <x:v>historical_three</x:v>
      </x:c>
      <x:c r="M2851" s="10" t="n">
        <x:v>1</x:v>
      </x:c>
      <x:c r="N2851" s="10" t="n">
        <x:v>0</x:v>
      </x:c>
      <x:c r="O2851" s="10" t="n">
        <x:v>0</x:v>
      </x:c>
      <x:c r="P2851" s="9" t="str">
        <x:f>'CaseReview'!U665</x:f>
        <x:v>FAIL</x:v>
      </x:c>
      <x:c r="Q2851" s="9" t="n">
        <x:f>IF(AND(T2851=1,G2851=P2851),1,0)</x:f>
        <x:v>1</x:v>
      </x:c>
      <x:c r="R2851" s="9" t="n">
        <x:f>IF(AND(T2851=1,G2851="PASS",P2851="FAIL"),1,0)</x:f>
        <x:v>0</x:v>
      </x:c>
      <x:c r="S2851" s="9" t="n">
        <x:f>IF(AND(T2851=1,G2851="FAIL",P2851="PASS"),1,0)</x:f>
        <x:v>0</x:v>
      </x:c>
      <x:c r="T2851" s="9" t="n">
        <x:v>1</x:v>
      </x:c>
      <x:c r="U2851" s="9" t="n">
        <x:v>7</x:v>
      </x:c>
      <x:c r="V2851" s="9" t="str">
        <x:v>MVP/SHACL_GENERATION_PIPELINE/experiments/LUNA_NO_SEMANTIC_VALIDATOR/RUN_01/runs/RUN-IMO-030-20260901T101834260589Z/artifacts/attempt_01/candidate_shape.ttl</x:v>
      </x:c>
    </x:row>
    <x:row r="2852" ht="22" customHeight="1">
      <x:c r="A2852" s="10" t="str">
        <x:v>NO_SEMANTIC</x:v>
      </x:c>
      <x:c r="B2852" s="10" t="str">
        <x:v>IMO-030</x:v>
      </x:c>
      <x:c r="C2852" s="10" t="str">
        <x:v>IMO-030-F05</x:v>
      </x:c>
      <x:c r="D2852" s="10" t="str">
        <x:v>RUN_01</x:v>
      </x:c>
      <x:c r="E2852" s="10" t="str">
        <x:v>ORIGINAL_LEDGER</x:v>
      </x:c>
      <x:c r="F2852" s="10" t="str">
        <x:v>FAIL</x:v>
      </x:c>
      <x:c r="G2852" s="10" t="str">
        <x:v>FAIL</x:v>
      </x:c>
      <x:c r="H2852" s="10" t="str">
        <x:v>EXECUTED</x:v>
      </x:c>
      <x:c r="I2852" s="10" t="str">
        <x:v>PARSED</x:v>
      </x:c>
      <x:c r="J2852" s="10" t="str">
        <x:v>NO_SEMANTIC_VALIDATOR_DETERMINISTIC_PASS</x:v>
      </x:c>
      <x:c r="K2852" s="10" t="str">
        <x:v>bd8f180b6022c1e46b77a4345be47abd564a32e0afe654499cd202b6d24a4f99</x:v>
      </x:c>
      <x:c r="L2852" s="10" t="str">
        <x:v>historical_three</x:v>
      </x:c>
      <x:c r="M2852" s="10" t="n">
        <x:v>1</x:v>
      </x:c>
      <x:c r="N2852" s="10" t="n">
        <x:v>0</x:v>
      </x:c>
      <x:c r="O2852" s="10" t="n">
        <x:v>0</x:v>
      </x:c>
      <x:c r="P2852" s="9" t="str">
        <x:f>'CaseReview'!U666</x:f>
        <x:v>FAIL</x:v>
      </x:c>
      <x:c r="Q2852" s="9" t="n">
        <x:f>IF(AND(T2852=1,G2852=P2852),1,0)</x:f>
        <x:v>1</x:v>
      </x:c>
      <x:c r="R2852" s="9" t="n">
        <x:f>IF(AND(T2852=1,G2852="PASS",P2852="FAIL"),1,0)</x:f>
        <x:v>0</x:v>
      </x:c>
      <x:c r="S2852" s="9" t="n">
        <x:f>IF(AND(T2852=1,G2852="FAIL",P2852="PASS"),1,0)</x:f>
        <x:v>0</x:v>
      </x:c>
      <x:c r="T2852" s="9" t="n">
        <x:v>1</x:v>
      </x:c>
      <x:c r="U2852" s="9" t="n">
        <x:v>7</x:v>
      </x:c>
      <x:c r="V2852" s="9" t="str">
        <x:v>MVP/SHACL_GENERATION_PIPELINE/experiments/LUNA_NO_SEMANTIC_VALIDATOR/RUN_01/runs/RUN-IMO-030-20260901T101834260589Z/artifacts/attempt_01/candidate_shape.ttl</x:v>
      </x:c>
    </x:row>
    <x:row r="2853" ht="22" customHeight="1">
      <x:c r="A2853" s="10" t="str">
        <x:v>NO_SEMANTIC</x:v>
      </x:c>
      <x:c r="B2853" s="10" t="str">
        <x:v>IMO-030</x:v>
      </x:c>
      <x:c r="C2853" s="10" t="str">
        <x:v>IMO-030-P01</x:v>
      </x:c>
      <x:c r="D2853" s="10" t="str">
        <x:v>RUN_01</x:v>
      </x:c>
      <x:c r="E2853" s="10" t="str">
        <x:v>ORIGINAL_LEDGER</x:v>
      </x:c>
      <x:c r="F2853" s="10" t="str">
        <x:v>PASS</x:v>
      </x:c>
      <x:c r="G2853" s="10" t="str">
        <x:v>PASS</x:v>
      </x:c>
      <x:c r="H2853" s="10" t="str">
        <x:v>EXECUTED</x:v>
      </x:c>
      <x:c r="I2853" s="10" t="str">
        <x:v>PARSED</x:v>
      </x:c>
      <x:c r="J2853" s="10" t="str">
        <x:v>NO_SEMANTIC_VALIDATOR_DETERMINISTIC_PASS</x:v>
      </x:c>
      <x:c r="K2853" s="10" t="str">
        <x:v>bd8f180b6022c1e46b77a4345be47abd564a32e0afe654499cd202b6d24a4f99</x:v>
      </x:c>
      <x:c r="L2853" s="10" t="str">
        <x:v>historical_three</x:v>
      </x:c>
      <x:c r="M2853" s="10" t="n">
        <x:v>1</x:v>
      </x:c>
      <x:c r="N2853" s="10" t="n">
        <x:v>0</x:v>
      </x:c>
      <x:c r="O2853" s="10" t="n">
        <x:v>0</x:v>
      </x:c>
      <x:c r="P2853" s="9" t="str">
        <x:f>'CaseReview'!U667</x:f>
        <x:v>PASS</x:v>
      </x:c>
      <x:c r="Q2853" s="9" t="n">
        <x:f>IF(AND(T2853=1,G2853=P2853),1,0)</x:f>
        <x:v>1</x:v>
      </x:c>
      <x:c r="R2853" s="9" t="n">
        <x:f>IF(AND(T2853=1,G2853="PASS",P2853="FAIL"),1,0)</x:f>
        <x:v>0</x:v>
      </x:c>
      <x:c r="S2853" s="9" t="n">
        <x:f>IF(AND(T2853=1,G2853="FAIL",P2853="PASS"),1,0)</x:f>
        <x:v>0</x:v>
      </x:c>
      <x:c r="T2853" s="9" t="n">
        <x:v>1</x:v>
      </x:c>
      <x:c r="U2853" s="9" t="n">
        <x:v>7</x:v>
      </x:c>
      <x:c r="V2853" s="9" t="str">
        <x:v>MVP/SHACL_GENERATION_PIPELINE/experiments/LUNA_NO_SEMANTIC_VALIDATOR/RUN_01/runs/RUN-IMO-030-20260901T101834260589Z/artifacts/attempt_01/candidate_shape.ttl</x:v>
      </x:c>
    </x:row>
    <x:row r="2854" ht="22" customHeight="1">
      <x:c r="A2854" s="10" t="str">
        <x:v>NO_SEMANTIC</x:v>
      </x:c>
      <x:c r="B2854" s="10" t="str">
        <x:v>IMO-030</x:v>
      </x:c>
      <x:c r="C2854" s="10" t="str">
        <x:v>IMO-030-P02</x:v>
      </x:c>
      <x:c r="D2854" s="10" t="str">
        <x:v>RUN_01</x:v>
      </x:c>
      <x:c r="E2854" s="10" t="str">
        <x:v>ORIGINAL_LEDGER</x:v>
      </x:c>
      <x:c r="F2854" s="10" t="str">
        <x:v>PASS</x:v>
      </x:c>
      <x:c r="G2854" s="10" t="str">
        <x:v>PASS</x:v>
      </x:c>
      <x:c r="H2854" s="10" t="str">
        <x:v>EXECUTED</x:v>
      </x:c>
      <x:c r="I2854" s="10" t="str">
        <x:v>PARSED</x:v>
      </x:c>
      <x:c r="J2854" s="10" t="str">
        <x:v>NO_SEMANTIC_VALIDATOR_DETERMINISTIC_PASS</x:v>
      </x:c>
      <x:c r="K2854" s="10" t="str">
        <x:v>bd8f180b6022c1e46b77a4345be47abd564a32e0afe654499cd202b6d24a4f99</x:v>
      </x:c>
      <x:c r="L2854" s="10" t="str">
        <x:v>historical_three</x:v>
      </x:c>
      <x:c r="M2854" s="10" t="n">
        <x:v>1</x:v>
      </x:c>
      <x:c r="N2854" s="10" t="n">
        <x:v>0</x:v>
      </x:c>
      <x:c r="O2854" s="10" t="n">
        <x:v>0</x:v>
      </x:c>
      <x:c r="P2854" s="9" t="str">
        <x:f>'CaseReview'!U668</x:f>
        <x:v>PASS</x:v>
      </x:c>
      <x:c r="Q2854" s="9" t="n">
        <x:f>IF(AND(T2854=1,G2854=P2854),1,0)</x:f>
        <x:v>1</x:v>
      </x:c>
      <x:c r="R2854" s="9" t="n">
        <x:f>IF(AND(T2854=1,G2854="PASS",P2854="FAIL"),1,0)</x:f>
        <x:v>0</x:v>
      </x:c>
      <x:c r="S2854" s="9" t="n">
        <x:f>IF(AND(T2854=1,G2854="FAIL",P2854="PASS"),1,0)</x:f>
        <x:v>0</x:v>
      </x:c>
      <x:c r="T2854" s="9" t="n">
        <x:v>1</x:v>
      </x:c>
      <x:c r="U2854" s="9" t="n">
        <x:v>7</x:v>
      </x:c>
      <x:c r="V2854" s="9" t="str">
        <x:v>MVP/SHACL_GENERATION_PIPELINE/experiments/LUNA_NO_SEMANTIC_VALIDATOR/RUN_01/runs/RUN-IMO-030-20260901T101834260589Z/artifacts/attempt_01/candidate_shape.ttl</x:v>
      </x:c>
    </x:row>
    <x:row r="2855" ht="22" customHeight="1">
      <x:c r="A2855" s="10" t="str">
        <x:v>NO_SEMANTIC</x:v>
      </x:c>
      <x:c r="B2855" s="10" t="str">
        <x:v>IMO-031</x:v>
      </x:c>
      <x:c r="C2855" s="10" t="str">
        <x:v>IMO-031-F01</x:v>
      </x:c>
      <x:c r="D2855" s="10" t="str">
        <x:v>RUN_01</x:v>
      </x:c>
      <x:c r="E2855" s="10" t="str">
        <x:v>ORIGINAL_LEDGER</x:v>
      </x:c>
      <x:c r="F2855" s="10" t="str">
        <x:v>FAIL</x:v>
      </x:c>
      <x:c r="G2855" s="10" t="str">
        <x:v>FAIL</x:v>
      </x:c>
      <x:c r="H2855" s="10" t="str">
        <x:v>EXECUTED</x:v>
      </x:c>
      <x:c r="I2855" s="10" t="str">
        <x:v>PARSED</x:v>
      </x:c>
      <x:c r="J2855" s="10" t="str">
        <x:v>NO_SEMANTIC_VALIDATOR_DETERMINISTIC_PASS</x:v>
      </x:c>
      <x:c r="K2855" s="10" t="str">
        <x:v>566c7eaf16759c0efb814f6d6badeba55fc78d97f154bf18547ff60e315e73b7</x:v>
      </x:c>
      <x:c r="L2855" s="10" t="str">
        <x:v>historical_three</x:v>
      </x:c>
      <x:c r="M2855" s="10" t="n">
        <x:v>1</x:v>
      </x:c>
      <x:c r="N2855" s="10" t="n">
        <x:v>0</x:v>
      </x:c>
      <x:c r="O2855" s="10" t="n">
        <x:v>0</x:v>
      </x:c>
      <x:c r="P2855" s="9" t="str">
        <x:f>'CaseReview'!U669</x:f>
        <x:v>FAIL</x:v>
      </x:c>
      <x:c r="Q2855" s="9" t="n">
        <x:f>IF(AND(T2855=1,G2855=P2855),1,0)</x:f>
        <x:v>1</x:v>
      </x:c>
      <x:c r="R2855" s="9" t="n">
        <x:f>IF(AND(T2855=1,G2855="PASS",P2855="FAIL"),1,0)</x:f>
        <x:v>0</x:v>
      </x:c>
      <x:c r="S2855" s="9" t="n">
        <x:f>IF(AND(T2855=1,G2855="FAIL",P2855="PASS"),1,0)</x:f>
        <x:v>0</x:v>
      </x:c>
      <x:c r="T2855" s="9" t="n">
        <x:v>1</x:v>
      </x:c>
      <x:c r="U2855" s="9" t="n">
        <x:v>7</x:v>
      </x:c>
      <x:c r="V2855" s="9" t="str">
        <x:v>MVP/SHACL_GENERATION_PIPELINE/experiments/LUNA_NO_SEMANTIC_VALIDATOR/RUN_01/runs/RUN-IMO-031-20260901T101845960580Z/artifacts/attempt_01/candidate_shape.ttl</x:v>
      </x:c>
    </x:row>
    <x:row r="2856" ht="22" customHeight="1">
      <x:c r="A2856" s="10" t="str">
        <x:v>NO_SEMANTIC</x:v>
      </x:c>
      <x:c r="B2856" s="10" t="str">
        <x:v>IMO-031</x:v>
      </x:c>
      <x:c r="C2856" s="10" t="str">
        <x:v>IMO-031-F02</x:v>
      </x:c>
      <x:c r="D2856" s="10" t="str">
        <x:v>RUN_01</x:v>
      </x:c>
      <x:c r="E2856" s="10" t="str">
        <x:v>ORIGINAL_LEDGER</x:v>
      </x:c>
      <x:c r="F2856" s="10" t="str">
        <x:v>FAIL</x:v>
      </x:c>
      <x:c r="G2856" s="10" t="str">
        <x:v>FAIL</x:v>
      </x:c>
      <x:c r="H2856" s="10" t="str">
        <x:v>EXECUTED</x:v>
      </x:c>
      <x:c r="I2856" s="10" t="str">
        <x:v>PARSED</x:v>
      </x:c>
      <x:c r="J2856" s="10" t="str">
        <x:v>NO_SEMANTIC_VALIDATOR_DETERMINISTIC_PASS</x:v>
      </x:c>
      <x:c r="K2856" s="10" t="str">
        <x:v>566c7eaf16759c0efb814f6d6badeba55fc78d97f154bf18547ff60e315e73b7</x:v>
      </x:c>
      <x:c r="L2856" s="10" t="str">
        <x:v>historical_three</x:v>
      </x:c>
      <x:c r="M2856" s="10" t="n">
        <x:v>1</x:v>
      </x:c>
      <x:c r="N2856" s="10" t="n">
        <x:v>0</x:v>
      </x:c>
      <x:c r="O2856" s="10" t="n">
        <x:v>0</x:v>
      </x:c>
      <x:c r="P2856" s="9" t="str">
        <x:f>'CaseReview'!U670</x:f>
        <x:v>FAIL</x:v>
      </x:c>
      <x:c r="Q2856" s="9" t="n">
        <x:f>IF(AND(T2856=1,G2856=P2856),1,0)</x:f>
        <x:v>1</x:v>
      </x:c>
      <x:c r="R2856" s="9" t="n">
        <x:f>IF(AND(T2856=1,G2856="PASS",P2856="FAIL"),1,0)</x:f>
        <x:v>0</x:v>
      </x:c>
      <x:c r="S2856" s="9" t="n">
        <x:f>IF(AND(T2856=1,G2856="FAIL",P2856="PASS"),1,0)</x:f>
        <x:v>0</x:v>
      </x:c>
      <x:c r="T2856" s="9" t="n">
        <x:v>1</x:v>
      </x:c>
      <x:c r="U2856" s="9" t="n">
        <x:v>7</x:v>
      </x:c>
      <x:c r="V2856" s="9" t="str">
        <x:v>MVP/SHACL_GENERATION_PIPELINE/experiments/LUNA_NO_SEMANTIC_VALIDATOR/RUN_01/runs/RUN-IMO-031-20260901T101845960580Z/artifacts/attempt_01/candidate_shape.ttl</x:v>
      </x:c>
    </x:row>
    <x:row r="2857" ht="22" customHeight="1">
      <x:c r="A2857" s="10" t="str">
        <x:v>NO_SEMANTIC</x:v>
      </x:c>
      <x:c r="B2857" s="10" t="str">
        <x:v>IMO-031</x:v>
      </x:c>
      <x:c r="C2857" s="10" t="str">
        <x:v>IMO-031-F03</x:v>
      </x:c>
      <x:c r="D2857" s="10" t="str">
        <x:v>RUN_01</x:v>
      </x:c>
      <x:c r="E2857" s="10" t="str">
        <x:v>ORIGINAL_LEDGER</x:v>
      </x:c>
      <x:c r="F2857" s="10" t="str">
        <x:v>FAIL</x:v>
      </x:c>
      <x:c r="G2857" s="10" t="str">
        <x:v>FAIL</x:v>
      </x:c>
      <x:c r="H2857" s="10" t="str">
        <x:v>EXECUTED</x:v>
      </x:c>
      <x:c r="I2857" s="10" t="str">
        <x:v>PARSED</x:v>
      </x:c>
      <x:c r="J2857" s="10" t="str">
        <x:v>NO_SEMANTIC_VALIDATOR_DETERMINISTIC_PASS</x:v>
      </x:c>
      <x:c r="K2857" s="10" t="str">
        <x:v>566c7eaf16759c0efb814f6d6badeba55fc78d97f154bf18547ff60e315e73b7</x:v>
      </x:c>
      <x:c r="L2857" s="10" t="str">
        <x:v>historical_three</x:v>
      </x:c>
      <x:c r="M2857" s="10" t="n">
        <x:v>1</x:v>
      </x:c>
      <x:c r="N2857" s="10" t="n">
        <x:v>0</x:v>
      </x:c>
      <x:c r="O2857" s="10" t="n">
        <x:v>0</x:v>
      </x:c>
      <x:c r="P2857" s="9" t="str">
        <x:f>'CaseReview'!U671</x:f>
        <x:v>FAIL</x:v>
      </x:c>
      <x:c r="Q2857" s="9" t="n">
        <x:f>IF(AND(T2857=1,G2857=P2857),1,0)</x:f>
        <x:v>1</x:v>
      </x:c>
      <x:c r="R2857" s="9" t="n">
        <x:f>IF(AND(T2857=1,G2857="PASS",P2857="FAIL"),1,0)</x:f>
        <x:v>0</x:v>
      </x:c>
      <x:c r="S2857" s="9" t="n">
        <x:f>IF(AND(T2857=1,G2857="FAIL",P2857="PASS"),1,0)</x:f>
        <x:v>0</x:v>
      </x:c>
      <x:c r="T2857" s="9" t="n">
        <x:v>1</x:v>
      </x:c>
      <x:c r="U2857" s="9" t="n">
        <x:v>7</x:v>
      </x:c>
      <x:c r="V2857" s="9" t="str">
        <x:v>MVP/SHACL_GENERATION_PIPELINE/experiments/LUNA_NO_SEMANTIC_VALIDATOR/RUN_01/runs/RUN-IMO-031-20260901T101845960580Z/artifacts/attempt_01/candidate_shape.ttl</x:v>
      </x:c>
    </x:row>
    <x:row r="2858" ht="22" customHeight="1">
      <x:c r="A2858" s="10" t="str">
        <x:v>NO_SEMANTIC</x:v>
      </x:c>
      <x:c r="B2858" s="10" t="str">
        <x:v>IMO-031</x:v>
      </x:c>
      <x:c r="C2858" s="10" t="str">
        <x:v>IMO-031-F04</x:v>
      </x:c>
      <x:c r="D2858" s="10" t="str">
        <x:v>RUN_01</x:v>
      </x:c>
      <x:c r="E2858" s="10" t="str">
        <x:v>ORIGINAL_LEDGER</x:v>
      </x:c>
      <x:c r="F2858" s="10" t="str">
        <x:v>FAIL</x:v>
      </x:c>
      <x:c r="G2858" s="10" t="str">
        <x:v>FAIL</x:v>
      </x:c>
      <x:c r="H2858" s="10" t="str">
        <x:v>EXECUTED</x:v>
      </x:c>
      <x:c r="I2858" s="10" t="str">
        <x:v>PARSED</x:v>
      </x:c>
      <x:c r="J2858" s="10" t="str">
        <x:v>NO_SEMANTIC_VALIDATOR_DETERMINISTIC_PASS</x:v>
      </x:c>
      <x:c r="K2858" s="10" t="str">
        <x:v>566c7eaf16759c0efb814f6d6badeba55fc78d97f154bf18547ff60e315e73b7</x:v>
      </x:c>
      <x:c r="L2858" s="10" t="str">
        <x:v>historical_three</x:v>
      </x:c>
      <x:c r="M2858" s="10" t="n">
        <x:v>1</x:v>
      </x:c>
      <x:c r="N2858" s="10" t="n">
        <x:v>0</x:v>
      </x:c>
      <x:c r="O2858" s="10" t="n">
        <x:v>0</x:v>
      </x:c>
      <x:c r="P2858" s="9" t="str">
        <x:f>'CaseReview'!U672</x:f>
        <x:v>FAIL</x:v>
      </x:c>
      <x:c r="Q2858" s="9" t="n">
        <x:f>IF(AND(T2858=1,G2858=P2858),1,0)</x:f>
        <x:v>1</x:v>
      </x:c>
      <x:c r="R2858" s="9" t="n">
        <x:f>IF(AND(T2858=1,G2858="PASS",P2858="FAIL"),1,0)</x:f>
        <x:v>0</x:v>
      </x:c>
      <x:c r="S2858" s="9" t="n">
        <x:f>IF(AND(T2858=1,G2858="FAIL",P2858="PASS"),1,0)</x:f>
        <x:v>0</x:v>
      </x:c>
      <x:c r="T2858" s="9" t="n">
        <x:v>1</x:v>
      </x:c>
      <x:c r="U2858" s="9" t="n">
        <x:v>7</x:v>
      </x:c>
      <x:c r="V2858" s="9" t="str">
        <x:v>MVP/SHACL_GENERATION_PIPELINE/experiments/LUNA_NO_SEMANTIC_VALIDATOR/RUN_01/runs/RUN-IMO-031-20260901T101845960580Z/artifacts/attempt_01/candidate_shape.ttl</x:v>
      </x:c>
    </x:row>
    <x:row r="2859" ht="22" customHeight="1">
      <x:c r="A2859" s="10" t="str">
        <x:v>NO_SEMANTIC</x:v>
      </x:c>
      <x:c r="B2859" s="10" t="str">
        <x:v>IMO-031</x:v>
      </x:c>
      <x:c r="C2859" s="10" t="str">
        <x:v>IMO-031-F05</x:v>
      </x:c>
      <x:c r="D2859" s="10" t="str">
        <x:v>RUN_01</x:v>
      </x:c>
      <x:c r="E2859" s="10" t="str">
        <x:v>ORIGINAL_LEDGER</x:v>
      </x:c>
      <x:c r="F2859" s="10" t="str">
        <x:v>FAIL</x:v>
      </x:c>
      <x:c r="G2859" s="10" t="str">
        <x:v>FAIL</x:v>
      </x:c>
      <x:c r="H2859" s="10" t="str">
        <x:v>EXECUTED</x:v>
      </x:c>
      <x:c r="I2859" s="10" t="str">
        <x:v>PARSED</x:v>
      </x:c>
      <x:c r="J2859" s="10" t="str">
        <x:v>NO_SEMANTIC_VALIDATOR_DETERMINISTIC_PASS</x:v>
      </x:c>
      <x:c r="K2859" s="10" t="str">
        <x:v>566c7eaf16759c0efb814f6d6badeba55fc78d97f154bf18547ff60e315e73b7</x:v>
      </x:c>
      <x:c r="L2859" s="10" t="str">
        <x:v>historical_three</x:v>
      </x:c>
      <x:c r="M2859" s="10" t="n">
        <x:v>1</x:v>
      </x:c>
      <x:c r="N2859" s="10" t="n">
        <x:v>0</x:v>
      </x:c>
      <x:c r="O2859" s="10" t="n">
        <x:v>0</x:v>
      </x:c>
      <x:c r="P2859" s="9" t="str">
        <x:f>'CaseReview'!U673</x:f>
        <x:v>FAIL</x:v>
      </x:c>
      <x:c r="Q2859" s="9" t="n">
        <x:f>IF(AND(T2859=1,G2859=P2859),1,0)</x:f>
        <x:v>1</x:v>
      </x:c>
      <x:c r="R2859" s="9" t="n">
        <x:f>IF(AND(T2859=1,G2859="PASS",P2859="FAIL"),1,0)</x:f>
        <x:v>0</x:v>
      </x:c>
      <x:c r="S2859" s="9" t="n">
        <x:f>IF(AND(T2859=1,G2859="FAIL",P2859="PASS"),1,0)</x:f>
        <x:v>0</x:v>
      </x:c>
      <x:c r="T2859" s="9" t="n">
        <x:v>1</x:v>
      </x:c>
      <x:c r="U2859" s="9" t="n">
        <x:v>7</x:v>
      </x:c>
      <x:c r="V2859" s="9" t="str">
        <x:v>MVP/SHACL_GENERATION_PIPELINE/experiments/LUNA_NO_SEMANTIC_VALIDATOR/RUN_01/runs/RUN-IMO-031-20260901T101845960580Z/artifacts/attempt_01/candidate_shape.ttl</x:v>
      </x:c>
    </x:row>
    <x:row r="2860" ht="22" customHeight="1">
      <x:c r="A2860" s="10" t="str">
        <x:v>NO_SEMANTIC</x:v>
      </x:c>
      <x:c r="B2860" s="10" t="str">
        <x:v>IMO-031</x:v>
      </x:c>
      <x:c r="C2860" s="10" t="str">
        <x:v>IMO-031-P01</x:v>
      </x:c>
      <x:c r="D2860" s="10" t="str">
        <x:v>RUN_01</x:v>
      </x:c>
      <x:c r="E2860" s="10" t="str">
        <x:v>ORIGINAL_LEDGER</x:v>
      </x:c>
      <x:c r="F2860" s="10" t="str">
        <x:v>PASS</x:v>
      </x:c>
      <x:c r="G2860" s="10" t="str">
        <x:v>FAIL</x:v>
      </x:c>
      <x:c r="H2860" s="10" t="str">
        <x:v>EXECUTED</x:v>
      </x:c>
      <x:c r="I2860" s="10" t="str">
        <x:v>PARSED</x:v>
      </x:c>
      <x:c r="J2860" s="10" t="str">
        <x:v>NO_SEMANTIC_VALIDATOR_DETERMINISTIC_PASS</x:v>
      </x:c>
      <x:c r="K2860" s="10" t="str">
        <x:v>566c7eaf16759c0efb814f6d6badeba55fc78d97f154bf18547ff60e315e73b7</x:v>
      </x:c>
      <x:c r="L2860" s="10" t="str">
        <x:v>historical_three</x:v>
      </x:c>
      <x:c r="M2860" s="10" t="n">
        <x:v>0</x:v>
      </x:c>
      <x:c r="N2860" s="10" t="n">
        <x:v>0</x:v>
      </x:c>
      <x:c r="O2860" s="10" t="n">
        <x:v>1</x:v>
      </x:c>
      <x:c r="P2860" s="9" t="str">
        <x:f>'CaseReview'!U674</x:f>
        <x:v>PASS</x:v>
      </x:c>
      <x:c r="Q2860" s="9" t="n">
        <x:f>IF(AND(T2860=1,G2860=P2860),1,0)</x:f>
        <x:v>0</x:v>
      </x:c>
      <x:c r="R2860" s="9" t="n">
        <x:f>IF(AND(T2860=1,G2860="PASS",P2860="FAIL"),1,0)</x:f>
        <x:v>0</x:v>
      </x:c>
      <x:c r="S2860" s="9" t="n">
        <x:f>IF(AND(T2860=1,G2860="FAIL",P2860="PASS"),1,0)</x:f>
        <x:v>1</x:v>
      </x:c>
      <x:c r="T2860" s="9" t="n">
        <x:v>1</x:v>
      </x:c>
      <x:c r="U2860" s="9" t="n">
        <x:v>7</x:v>
      </x:c>
      <x:c r="V2860" s="9" t="str">
        <x:v>MVP/SHACL_GENERATION_PIPELINE/experiments/LUNA_NO_SEMANTIC_VALIDATOR/RUN_01/runs/RUN-IMO-031-20260901T101845960580Z/artifacts/attempt_01/candidate_shape.ttl</x:v>
      </x:c>
    </x:row>
    <x:row r="2861" ht="22" customHeight="1">
      <x:c r="A2861" s="10" t="str">
        <x:v>NO_SEMANTIC</x:v>
      </x:c>
      <x:c r="B2861" s="10" t="str">
        <x:v>IMO-031</x:v>
      </x:c>
      <x:c r="C2861" s="10" t="str">
        <x:v>IMO-031-P02</x:v>
      </x:c>
      <x:c r="D2861" s="10" t="str">
        <x:v>RUN_01</x:v>
      </x:c>
      <x:c r="E2861" s="10" t="str">
        <x:v>ORIGINAL_LEDGER</x:v>
      </x:c>
      <x:c r="F2861" s="10" t="str">
        <x:v>PASS</x:v>
      </x:c>
      <x:c r="G2861" s="10" t="str">
        <x:v>FAIL</x:v>
      </x:c>
      <x:c r="H2861" s="10" t="str">
        <x:v>EXECUTED</x:v>
      </x:c>
      <x:c r="I2861" s="10" t="str">
        <x:v>PARSED</x:v>
      </x:c>
      <x:c r="J2861" s="10" t="str">
        <x:v>NO_SEMANTIC_VALIDATOR_DETERMINISTIC_PASS</x:v>
      </x:c>
      <x:c r="K2861" s="10" t="str">
        <x:v>566c7eaf16759c0efb814f6d6badeba55fc78d97f154bf18547ff60e315e73b7</x:v>
      </x:c>
      <x:c r="L2861" s="10" t="str">
        <x:v>historical_three</x:v>
      </x:c>
      <x:c r="M2861" s="10" t="n">
        <x:v>0</x:v>
      </x:c>
      <x:c r="N2861" s="10" t="n">
        <x:v>0</x:v>
      </x:c>
      <x:c r="O2861" s="10" t="n">
        <x:v>1</x:v>
      </x:c>
      <x:c r="P2861" s="9" t="str">
        <x:f>'CaseReview'!U675</x:f>
        <x:v>PASS</x:v>
      </x:c>
      <x:c r="Q2861" s="9" t="n">
        <x:f>IF(AND(T2861=1,G2861=P2861),1,0)</x:f>
        <x:v>0</x:v>
      </x:c>
      <x:c r="R2861" s="9" t="n">
        <x:f>IF(AND(T2861=1,G2861="PASS",P2861="FAIL"),1,0)</x:f>
        <x:v>0</x:v>
      </x:c>
      <x:c r="S2861" s="9" t="n">
        <x:f>IF(AND(T2861=1,G2861="FAIL",P2861="PASS"),1,0)</x:f>
        <x:v>1</x:v>
      </x:c>
      <x:c r="T2861" s="9" t="n">
        <x:v>1</x:v>
      </x:c>
      <x:c r="U2861" s="9" t="n">
        <x:v>7</x:v>
      </x:c>
      <x:c r="V2861" s="9" t="str">
        <x:v>MVP/SHACL_GENERATION_PIPELINE/experiments/LUNA_NO_SEMANTIC_VALIDATOR/RUN_01/runs/RUN-IMO-031-20260901T101845960580Z/artifacts/attempt_01/candidate_shape.ttl</x:v>
      </x:c>
    </x:row>
    <x:row r="2862" ht="22" customHeight="1">
      <x:c r="A2862" s="10" t="str">
        <x:v>NO_SEMANTIC</x:v>
      </x:c>
      <x:c r="B2862" s="10" t="str">
        <x:v>IMO-032</x:v>
      </x:c>
      <x:c r="C2862" s="10" t="str">
        <x:v>IMO-032-F01</x:v>
      </x:c>
      <x:c r="D2862" s="10" t="str">
        <x:v>RUN_01</x:v>
      </x:c>
      <x:c r="E2862" s="10" t="str">
        <x:v>ORIGINAL_LEDGER</x:v>
      </x:c>
      <x:c r="F2862" s="10" t="str">
        <x:v>FAIL</x:v>
      </x:c>
      <x:c r="G2862" s="10" t="str">
        <x:v>FAIL</x:v>
      </x:c>
      <x:c r="H2862" s="10" t="str">
        <x:v>EXECUTED</x:v>
      </x:c>
      <x:c r="I2862" s="10" t="str">
        <x:v>PARSED</x:v>
      </x:c>
      <x:c r="J2862" s="10" t="str">
        <x:v>NO_SEMANTIC_VALIDATOR_DETERMINISTIC_PASS</x:v>
      </x:c>
      <x:c r="K2862" s="10" t="str">
        <x:v>9ce4bc9044f0a66a71be87f202cc20f02ab186f51d81cba6869685e1c643512c</x:v>
      </x:c>
      <x:c r="L2862" s="10" t="str">
        <x:v>historical_three</x:v>
      </x:c>
      <x:c r="M2862" s="10" t="n">
        <x:v>1</x:v>
      </x:c>
      <x:c r="N2862" s="10" t="n">
        <x:v>0</x:v>
      </x:c>
      <x:c r="O2862" s="10" t="n">
        <x:v>0</x:v>
      </x:c>
      <x:c r="P2862" s="9" t="str">
        <x:f>'CaseReview'!U676</x:f>
        <x:v>FAIL</x:v>
      </x:c>
      <x:c r="Q2862" s="9" t="n">
        <x:f>IF(AND(T2862=1,G2862=P2862),1,0)</x:f>
        <x:v>1</x:v>
      </x:c>
      <x:c r="R2862" s="9" t="n">
        <x:f>IF(AND(T2862=1,G2862="PASS",P2862="FAIL"),1,0)</x:f>
        <x:v>0</x:v>
      </x:c>
      <x:c r="S2862" s="9" t="n">
        <x:f>IF(AND(T2862=1,G2862="FAIL",P2862="PASS"),1,0)</x:f>
        <x:v>0</x:v>
      </x:c>
      <x:c r="T2862" s="9" t="n">
        <x:v>1</x:v>
      </x:c>
      <x:c r="U2862" s="9" t="n">
        <x:v>9</x:v>
      </x:c>
      <x:c r="V2862" s="9" t="str">
        <x:v>MVP/SHACL_GENERATION_PIPELINE/experiments/LUNA_NO_SEMANTIC_VALIDATOR/RUN_01/runs/RUN-IMO-032-20260901T101858028190Z/artifacts/attempt_01/candidate_shape.ttl</x:v>
      </x:c>
    </x:row>
    <x:row r="2863" ht="22" customHeight="1">
      <x:c r="A2863" s="10" t="str">
        <x:v>NO_SEMANTIC</x:v>
      </x:c>
      <x:c r="B2863" s="10" t="str">
        <x:v>IMO-032</x:v>
      </x:c>
      <x:c r="C2863" s="10" t="str">
        <x:v>IMO-032-F02</x:v>
      </x:c>
      <x:c r="D2863" s="10" t="str">
        <x:v>RUN_01</x:v>
      </x:c>
      <x:c r="E2863" s="10" t="str">
        <x:v>ORIGINAL_LEDGER</x:v>
      </x:c>
      <x:c r="F2863" s="10" t="str">
        <x:v>FAIL</x:v>
      </x:c>
      <x:c r="G2863" s="10" t="str">
        <x:v>FAIL</x:v>
      </x:c>
      <x:c r="H2863" s="10" t="str">
        <x:v>EXECUTED</x:v>
      </x:c>
      <x:c r="I2863" s="10" t="str">
        <x:v>PARSED</x:v>
      </x:c>
      <x:c r="J2863" s="10" t="str">
        <x:v>NO_SEMANTIC_VALIDATOR_DETERMINISTIC_PASS</x:v>
      </x:c>
      <x:c r="K2863" s="10" t="str">
        <x:v>9ce4bc9044f0a66a71be87f202cc20f02ab186f51d81cba6869685e1c643512c</x:v>
      </x:c>
      <x:c r="L2863" s="10" t="str">
        <x:v>historical_three</x:v>
      </x:c>
      <x:c r="M2863" s="10" t="n">
        <x:v>1</x:v>
      </x:c>
      <x:c r="N2863" s="10" t="n">
        <x:v>0</x:v>
      </x:c>
      <x:c r="O2863" s="10" t="n">
        <x:v>0</x:v>
      </x:c>
      <x:c r="P2863" s="9" t="str">
        <x:f>'CaseReview'!U677</x:f>
        <x:v>FAIL</x:v>
      </x:c>
      <x:c r="Q2863" s="9" t="n">
        <x:f>IF(AND(T2863=1,G2863=P2863),1,0)</x:f>
        <x:v>1</x:v>
      </x:c>
      <x:c r="R2863" s="9" t="n">
        <x:f>IF(AND(T2863=1,G2863="PASS",P2863="FAIL"),1,0)</x:f>
        <x:v>0</x:v>
      </x:c>
      <x:c r="S2863" s="9" t="n">
        <x:f>IF(AND(T2863=1,G2863="FAIL",P2863="PASS"),1,0)</x:f>
        <x:v>0</x:v>
      </x:c>
      <x:c r="T2863" s="9" t="n">
        <x:v>1</x:v>
      </x:c>
      <x:c r="U2863" s="9" t="n">
        <x:v>9</x:v>
      </x:c>
      <x:c r="V2863" s="9" t="str">
        <x:v>MVP/SHACL_GENERATION_PIPELINE/experiments/LUNA_NO_SEMANTIC_VALIDATOR/RUN_01/runs/RUN-IMO-032-20260901T101858028190Z/artifacts/attempt_01/candidate_shape.ttl</x:v>
      </x:c>
    </x:row>
    <x:row r="2864" ht="22" customHeight="1">
      <x:c r="A2864" s="10" t="str">
        <x:v>NO_SEMANTIC</x:v>
      </x:c>
      <x:c r="B2864" s="10" t="str">
        <x:v>IMO-032</x:v>
      </x:c>
      <x:c r="C2864" s="10" t="str">
        <x:v>IMO-032-F03</x:v>
      </x:c>
      <x:c r="D2864" s="10" t="str">
        <x:v>RUN_01</x:v>
      </x:c>
      <x:c r="E2864" s="10" t="str">
        <x:v>ORIGINAL_LEDGER</x:v>
      </x:c>
      <x:c r="F2864" s="10" t="str">
        <x:v>FAIL</x:v>
      </x:c>
      <x:c r="G2864" s="10" t="str">
        <x:v>FAIL</x:v>
      </x:c>
      <x:c r="H2864" s="10" t="str">
        <x:v>EXECUTED</x:v>
      </x:c>
      <x:c r="I2864" s="10" t="str">
        <x:v>PARSED</x:v>
      </x:c>
      <x:c r="J2864" s="10" t="str">
        <x:v>NO_SEMANTIC_VALIDATOR_DETERMINISTIC_PASS</x:v>
      </x:c>
      <x:c r="K2864" s="10" t="str">
        <x:v>9ce4bc9044f0a66a71be87f202cc20f02ab186f51d81cba6869685e1c643512c</x:v>
      </x:c>
      <x:c r="L2864" s="10" t="str">
        <x:v>historical_three</x:v>
      </x:c>
      <x:c r="M2864" s="10" t="n">
        <x:v>1</x:v>
      </x:c>
      <x:c r="N2864" s="10" t="n">
        <x:v>0</x:v>
      </x:c>
      <x:c r="O2864" s="10" t="n">
        <x:v>0</x:v>
      </x:c>
      <x:c r="P2864" s="9" t="str">
        <x:f>'CaseReview'!U678</x:f>
        <x:v>FAIL</x:v>
      </x:c>
      <x:c r="Q2864" s="9" t="n">
        <x:f>IF(AND(T2864=1,G2864=P2864),1,0)</x:f>
        <x:v>1</x:v>
      </x:c>
      <x:c r="R2864" s="9" t="n">
        <x:f>IF(AND(T2864=1,G2864="PASS",P2864="FAIL"),1,0)</x:f>
        <x:v>0</x:v>
      </x:c>
      <x:c r="S2864" s="9" t="n">
        <x:f>IF(AND(T2864=1,G2864="FAIL",P2864="PASS"),1,0)</x:f>
        <x:v>0</x:v>
      </x:c>
      <x:c r="T2864" s="9" t="n">
        <x:v>1</x:v>
      </x:c>
      <x:c r="U2864" s="9" t="n">
        <x:v>9</x:v>
      </x:c>
      <x:c r="V2864" s="9" t="str">
        <x:v>MVP/SHACL_GENERATION_PIPELINE/experiments/LUNA_NO_SEMANTIC_VALIDATOR/RUN_01/runs/RUN-IMO-032-20260901T101858028190Z/artifacts/attempt_01/candidate_shape.ttl</x:v>
      </x:c>
    </x:row>
    <x:row r="2865" ht="22" customHeight="1">
      <x:c r="A2865" s="10" t="str">
        <x:v>NO_SEMANTIC</x:v>
      </x:c>
      <x:c r="B2865" s="10" t="str">
        <x:v>IMO-032</x:v>
      </x:c>
      <x:c r="C2865" s="10" t="str">
        <x:v>IMO-032-F04</x:v>
      </x:c>
      <x:c r="D2865" s="10" t="str">
        <x:v>RUN_01</x:v>
      </x:c>
      <x:c r="E2865" s="10" t="str">
        <x:v>ORIGINAL_LEDGER</x:v>
      </x:c>
      <x:c r="F2865" s="10" t="str">
        <x:v>FAIL</x:v>
      </x:c>
      <x:c r="G2865" s="10" t="str">
        <x:v>FAIL</x:v>
      </x:c>
      <x:c r="H2865" s="10" t="str">
        <x:v>EXECUTED</x:v>
      </x:c>
      <x:c r="I2865" s="10" t="str">
        <x:v>PARSED</x:v>
      </x:c>
      <x:c r="J2865" s="10" t="str">
        <x:v>NO_SEMANTIC_VALIDATOR_DETERMINISTIC_PASS</x:v>
      </x:c>
      <x:c r="K2865" s="10" t="str">
        <x:v>9ce4bc9044f0a66a71be87f202cc20f02ab186f51d81cba6869685e1c643512c</x:v>
      </x:c>
      <x:c r="L2865" s="10" t="str">
        <x:v>historical_three</x:v>
      </x:c>
      <x:c r="M2865" s="10" t="n">
        <x:v>1</x:v>
      </x:c>
      <x:c r="N2865" s="10" t="n">
        <x:v>0</x:v>
      </x:c>
      <x:c r="O2865" s="10" t="n">
        <x:v>0</x:v>
      </x:c>
      <x:c r="P2865" s="9" t="str">
        <x:f>'CaseReview'!U679</x:f>
        <x:v>FAIL</x:v>
      </x:c>
      <x:c r="Q2865" s="9" t="n">
        <x:f>IF(AND(T2865=1,G2865=P2865),1,0)</x:f>
        <x:v>1</x:v>
      </x:c>
      <x:c r="R2865" s="9" t="n">
        <x:f>IF(AND(T2865=1,G2865="PASS",P2865="FAIL"),1,0)</x:f>
        <x:v>0</x:v>
      </x:c>
      <x:c r="S2865" s="9" t="n">
        <x:f>IF(AND(T2865=1,G2865="FAIL",P2865="PASS"),1,0)</x:f>
        <x:v>0</x:v>
      </x:c>
      <x:c r="T2865" s="9" t="n">
        <x:v>1</x:v>
      </x:c>
      <x:c r="U2865" s="9" t="n">
        <x:v>9</x:v>
      </x:c>
      <x:c r="V2865" s="9" t="str">
        <x:v>MVP/SHACL_GENERATION_PIPELINE/experiments/LUNA_NO_SEMANTIC_VALIDATOR/RUN_01/runs/RUN-IMO-032-20260901T101858028190Z/artifacts/attempt_01/candidate_shape.ttl</x:v>
      </x:c>
    </x:row>
    <x:row r="2866" ht="22" customHeight="1">
      <x:c r="A2866" s="10" t="str">
        <x:v>NO_SEMANTIC</x:v>
      </x:c>
      <x:c r="B2866" s="10" t="str">
        <x:v>IMO-032</x:v>
      </x:c>
      <x:c r="C2866" s="10" t="str">
        <x:v>IMO-032-F05</x:v>
      </x:c>
      <x:c r="D2866" s="10" t="str">
        <x:v>RUN_01</x:v>
      </x:c>
      <x:c r="E2866" s="10" t="str">
        <x:v>ORIGINAL_LEDGER</x:v>
      </x:c>
      <x:c r="F2866" s="10" t="str">
        <x:v>FAIL</x:v>
      </x:c>
      <x:c r="G2866" s="10" t="str">
        <x:v>FAIL</x:v>
      </x:c>
      <x:c r="H2866" s="10" t="str">
        <x:v>EXECUTED</x:v>
      </x:c>
      <x:c r="I2866" s="10" t="str">
        <x:v>PARSED</x:v>
      </x:c>
      <x:c r="J2866" s="10" t="str">
        <x:v>NO_SEMANTIC_VALIDATOR_DETERMINISTIC_PASS</x:v>
      </x:c>
      <x:c r="K2866" s="10" t="str">
        <x:v>9ce4bc9044f0a66a71be87f202cc20f02ab186f51d81cba6869685e1c643512c</x:v>
      </x:c>
      <x:c r="L2866" s="10" t="str">
        <x:v>historical_three</x:v>
      </x:c>
      <x:c r="M2866" s="10" t="n">
        <x:v>1</x:v>
      </x:c>
      <x:c r="N2866" s="10" t="n">
        <x:v>0</x:v>
      </x:c>
      <x:c r="O2866" s="10" t="n">
        <x:v>0</x:v>
      </x:c>
      <x:c r="P2866" s="9" t="str">
        <x:f>'CaseReview'!U680</x:f>
        <x:v>FAIL</x:v>
      </x:c>
      <x:c r="Q2866" s="9" t="n">
        <x:f>IF(AND(T2866=1,G2866=P2866),1,0)</x:f>
        <x:v>1</x:v>
      </x:c>
      <x:c r="R2866" s="9" t="n">
        <x:f>IF(AND(T2866=1,G2866="PASS",P2866="FAIL"),1,0)</x:f>
        <x:v>0</x:v>
      </x:c>
      <x:c r="S2866" s="9" t="n">
        <x:f>IF(AND(T2866=1,G2866="FAIL",P2866="PASS"),1,0)</x:f>
        <x:v>0</x:v>
      </x:c>
      <x:c r="T2866" s="9" t="n">
        <x:v>1</x:v>
      </x:c>
      <x:c r="U2866" s="9" t="n">
        <x:v>9</x:v>
      </x:c>
      <x:c r="V2866" s="9" t="str">
        <x:v>MVP/SHACL_GENERATION_PIPELINE/experiments/LUNA_NO_SEMANTIC_VALIDATOR/RUN_01/runs/RUN-IMO-032-20260901T101858028190Z/artifacts/attempt_01/candidate_shape.ttl</x:v>
      </x:c>
    </x:row>
    <x:row r="2867" ht="22" customHeight="1">
      <x:c r="A2867" s="10" t="str">
        <x:v>NO_SEMANTIC</x:v>
      </x:c>
      <x:c r="B2867" s="10" t="str">
        <x:v>IMO-032</x:v>
      </x:c>
      <x:c r="C2867" s="10" t="str">
        <x:v>IMO-032-P01</x:v>
      </x:c>
      <x:c r="D2867" s="10" t="str">
        <x:v>RUN_01</x:v>
      </x:c>
      <x:c r="E2867" s="10" t="str">
        <x:v>ORIGINAL_LEDGER</x:v>
      </x:c>
      <x:c r="F2867" s="10" t="str">
        <x:v>PASS</x:v>
      </x:c>
      <x:c r="G2867" s="10" t="str">
        <x:v>FAIL</x:v>
      </x:c>
      <x:c r="H2867" s="10" t="str">
        <x:v>EXECUTED</x:v>
      </x:c>
      <x:c r="I2867" s="10" t="str">
        <x:v>PARSED</x:v>
      </x:c>
      <x:c r="J2867" s="10" t="str">
        <x:v>NO_SEMANTIC_VALIDATOR_DETERMINISTIC_PASS</x:v>
      </x:c>
      <x:c r="K2867" s="10" t="str">
        <x:v>9ce4bc9044f0a66a71be87f202cc20f02ab186f51d81cba6869685e1c643512c</x:v>
      </x:c>
      <x:c r="L2867" s="10" t="str">
        <x:v>historical_three</x:v>
      </x:c>
      <x:c r="M2867" s="10" t="n">
        <x:v>0</x:v>
      </x:c>
      <x:c r="N2867" s="10" t="n">
        <x:v>0</x:v>
      </x:c>
      <x:c r="O2867" s="10" t="n">
        <x:v>1</x:v>
      </x:c>
      <x:c r="P2867" s="9" t="str">
        <x:f>'CaseReview'!U681</x:f>
        <x:v>PASS</x:v>
      </x:c>
      <x:c r="Q2867" s="9" t="n">
        <x:f>IF(AND(T2867=1,G2867=P2867),1,0)</x:f>
        <x:v>0</x:v>
      </x:c>
      <x:c r="R2867" s="9" t="n">
        <x:f>IF(AND(T2867=1,G2867="PASS",P2867="FAIL"),1,0)</x:f>
        <x:v>0</x:v>
      </x:c>
      <x:c r="S2867" s="9" t="n">
        <x:f>IF(AND(T2867=1,G2867="FAIL",P2867="PASS"),1,0)</x:f>
        <x:v>1</x:v>
      </x:c>
      <x:c r="T2867" s="9" t="n">
        <x:v>1</x:v>
      </x:c>
      <x:c r="U2867" s="9" t="n">
        <x:v>9</x:v>
      </x:c>
      <x:c r="V2867" s="9" t="str">
        <x:v>MVP/SHACL_GENERATION_PIPELINE/experiments/LUNA_NO_SEMANTIC_VALIDATOR/RUN_01/runs/RUN-IMO-032-20260901T101858028190Z/artifacts/attempt_01/candidate_shape.ttl</x:v>
      </x:c>
    </x:row>
    <x:row r="2868" ht="22" customHeight="1">
      <x:c r="A2868" s="10" t="str">
        <x:v>NO_SEMANTIC</x:v>
      </x:c>
      <x:c r="B2868" s="10" t="str">
        <x:v>IMO-032</x:v>
      </x:c>
      <x:c r="C2868" s="10" t="str">
        <x:v>IMO-032-P02</x:v>
      </x:c>
      <x:c r="D2868" s="10" t="str">
        <x:v>RUN_01</x:v>
      </x:c>
      <x:c r="E2868" s="10" t="str">
        <x:v>ORIGINAL_LEDGER</x:v>
      </x:c>
      <x:c r="F2868" s="10" t="str">
        <x:v>PASS</x:v>
      </x:c>
      <x:c r="G2868" s="10" t="str">
        <x:v>FAIL</x:v>
      </x:c>
      <x:c r="H2868" s="10" t="str">
        <x:v>EXECUTED</x:v>
      </x:c>
      <x:c r="I2868" s="10" t="str">
        <x:v>PARSED</x:v>
      </x:c>
      <x:c r="J2868" s="10" t="str">
        <x:v>NO_SEMANTIC_VALIDATOR_DETERMINISTIC_PASS</x:v>
      </x:c>
      <x:c r="K2868" s="10" t="str">
        <x:v>9ce4bc9044f0a66a71be87f202cc20f02ab186f51d81cba6869685e1c643512c</x:v>
      </x:c>
      <x:c r="L2868" s="10" t="str">
        <x:v>historical_three</x:v>
      </x:c>
      <x:c r="M2868" s="10" t="n">
        <x:v>0</x:v>
      </x:c>
      <x:c r="N2868" s="10" t="n">
        <x:v>0</x:v>
      </x:c>
      <x:c r="O2868" s="10" t="n">
        <x:v>1</x:v>
      </x:c>
      <x:c r="P2868" s="9" t="str">
        <x:f>'CaseReview'!U682</x:f>
        <x:v>PASS</x:v>
      </x:c>
      <x:c r="Q2868" s="9" t="n">
        <x:f>IF(AND(T2868=1,G2868=P2868),1,0)</x:f>
        <x:v>0</x:v>
      </x:c>
      <x:c r="R2868" s="9" t="n">
        <x:f>IF(AND(T2868=1,G2868="PASS",P2868="FAIL"),1,0)</x:f>
        <x:v>0</x:v>
      </x:c>
      <x:c r="S2868" s="9" t="n">
        <x:f>IF(AND(T2868=1,G2868="FAIL",P2868="PASS"),1,0)</x:f>
        <x:v>1</x:v>
      </x:c>
      <x:c r="T2868" s="9" t="n">
        <x:v>1</x:v>
      </x:c>
      <x:c r="U2868" s="9" t="n">
        <x:v>9</x:v>
      </x:c>
      <x:c r="V2868" s="9" t="str">
        <x:v>MVP/SHACL_GENERATION_PIPELINE/experiments/LUNA_NO_SEMANTIC_VALIDATOR/RUN_01/runs/RUN-IMO-032-20260901T101858028190Z/artifacts/attempt_01/candidate_shape.ttl</x:v>
      </x:c>
    </x:row>
    <x:row r="2869" ht="22" customHeight="1">
      <x:c r="A2869" s="10" t="str">
        <x:v>NO_SEMANTIC</x:v>
      </x:c>
      <x:c r="B2869" s="10" t="str">
        <x:v>IMO-032</x:v>
      </x:c>
      <x:c r="C2869" s="10" t="str">
        <x:v>IMO-032-P03</x:v>
      </x:c>
      <x:c r="D2869" s="10" t="str">
        <x:v>RUN_01</x:v>
      </x:c>
      <x:c r="E2869" s="10" t="str">
        <x:v>ORIGINAL_LEDGER</x:v>
      </x:c>
      <x:c r="F2869" s="10" t="str">
        <x:v>PASS</x:v>
      </x:c>
      <x:c r="G2869" s="10" t="str">
        <x:v>FAIL</x:v>
      </x:c>
      <x:c r="H2869" s="10" t="str">
        <x:v>EXECUTED</x:v>
      </x:c>
      <x:c r="I2869" s="10" t="str">
        <x:v>PARSED</x:v>
      </x:c>
      <x:c r="J2869" s="10" t="str">
        <x:v>NO_SEMANTIC_VALIDATOR_DETERMINISTIC_PASS</x:v>
      </x:c>
      <x:c r="K2869" s="10" t="str">
        <x:v>9ce4bc9044f0a66a71be87f202cc20f02ab186f51d81cba6869685e1c643512c</x:v>
      </x:c>
      <x:c r="L2869" s="10" t="str">
        <x:v>historical_three</x:v>
      </x:c>
      <x:c r="M2869" s="10" t="n">
        <x:v>0</x:v>
      </x:c>
      <x:c r="N2869" s="10" t="n">
        <x:v>0</x:v>
      </x:c>
      <x:c r="O2869" s="10" t="n">
        <x:v>1</x:v>
      </x:c>
      <x:c r="P2869" s="9" t="str">
        <x:f>'CaseReview'!U683</x:f>
        <x:v>PASS</x:v>
      </x:c>
      <x:c r="Q2869" s="9" t="n">
        <x:f>IF(AND(T2869=1,G2869=P2869),1,0)</x:f>
        <x:v>0</x:v>
      </x:c>
      <x:c r="R2869" s="9" t="n">
        <x:f>IF(AND(T2869=1,G2869="PASS",P2869="FAIL"),1,0)</x:f>
        <x:v>0</x:v>
      </x:c>
      <x:c r="S2869" s="9" t="n">
        <x:f>IF(AND(T2869=1,G2869="FAIL",P2869="PASS"),1,0)</x:f>
        <x:v>1</x:v>
      </x:c>
      <x:c r="T2869" s="9" t="n">
        <x:v>1</x:v>
      </x:c>
      <x:c r="U2869" s="9" t="n">
        <x:v>9</x:v>
      </x:c>
      <x:c r="V2869" s="9" t="str">
        <x:v>MVP/SHACL_GENERATION_PIPELINE/experiments/LUNA_NO_SEMANTIC_VALIDATOR/RUN_01/runs/RUN-IMO-032-20260901T101858028190Z/artifacts/attempt_01/candidate_shape.ttl</x:v>
      </x:c>
    </x:row>
    <x:row r="2870" ht="22" customHeight="1">
      <x:c r="A2870" s="10" t="str">
        <x:v>NO_SEMANTIC</x:v>
      </x:c>
      <x:c r="B2870" s="10" t="str">
        <x:v>IMO-032</x:v>
      </x:c>
      <x:c r="C2870" s="10" t="str">
        <x:v>IMO-032-P04</x:v>
      </x:c>
      <x:c r="D2870" s="10" t="str">
        <x:v>RUN_01</x:v>
      </x:c>
      <x:c r="E2870" s="10" t="str">
        <x:v>ORIGINAL_LEDGER</x:v>
      </x:c>
      <x:c r="F2870" s="10" t="str">
        <x:v>PASS</x:v>
      </x:c>
      <x:c r="G2870" s="10" t="str">
        <x:v>PASS</x:v>
      </x:c>
      <x:c r="H2870" s="10" t="str">
        <x:v>EXECUTED</x:v>
      </x:c>
      <x:c r="I2870" s="10" t="str">
        <x:v>PARSED</x:v>
      </x:c>
      <x:c r="J2870" s="10" t="str">
        <x:v>NO_SEMANTIC_VALIDATOR_DETERMINISTIC_PASS</x:v>
      </x:c>
      <x:c r="K2870" s="10" t="str">
        <x:v>9ce4bc9044f0a66a71be87f202cc20f02ab186f51d81cba6869685e1c643512c</x:v>
      </x:c>
      <x:c r="L2870" s="10" t="str">
        <x:v>historical_three</x:v>
      </x:c>
      <x:c r="M2870" s="10" t="n">
        <x:v>1</x:v>
      </x:c>
      <x:c r="N2870" s="10" t="n">
        <x:v>0</x:v>
      </x:c>
      <x:c r="O2870" s="10" t="n">
        <x:v>0</x:v>
      </x:c>
      <x:c r="P2870" s="9" t="str">
        <x:f>'CaseReview'!U684</x:f>
        <x:v>PASS</x:v>
      </x:c>
      <x:c r="Q2870" s="9" t="n">
        <x:f>IF(AND(T2870=1,G2870=P2870),1,0)</x:f>
        <x:v>1</x:v>
      </x:c>
      <x:c r="R2870" s="9" t="n">
        <x:f>IF(AND(T2870=1,G2870="PASS",P2870="FAIL"),1,0)</x:f>
        <x:v>0</x:v>
      </x:c>
      <x:c r="S2870" s="9" t="n">
        <x:f>IF(AND(T2870=1,G2870="FAIL",P2870="PASS"),1,0)</x:f>
        <x:v>0</x:v>
      </x:c>
      <x:c r="T2870" s="9" t="n">
        <x:v>1</x:v>
      </x:c>
      <x:c r="U2870" s="9" t="n">
        <x:v>9</x:v>
      </x:c>
      <x:c r="V2870" s="9" t="str">
        <x:v>MVP/SHACL_GENERATION_PIPELINE/experiments/LUNA_NO_SEMANTIC_VALIDATOR/RUN_01/runs/RUN-IMO-032-20260901T101858028190Z/artifacts/attempt_01/candidate_shape.ttl</x:v>
      </x:c>
    </x:row>
    <x:row r="2871" ht="22" customHeight="1">
      <x:c r="A2871" s="10" t="str">
        <x:v>NO_SEMANTIC</x:v>
      </x:c>
      <x:c r="B2871" s="10" t="str">
        <x:v>IMO-033</x:v>
      </x:c>
      <x:c r="C2871" s="10" t="str">
        <x:v>IMO-033-F01</x:v>
      </x:c>
      <x:c r="D2871" s="10" t="str">
        <x:v>RUN_01</x:v>
      </x:c>
      <x:c r="E2871" s="10" t="str">
        <x:v>ORIGINAL_LEDGER</x:v>
      </x:c>
      <x:c r="F2871" s="10" t="str">
        <x:v>FAIL</x:v>
      </x:c>
      <x:c r="G2871" s="10" t="str">
        <x:v>FAIL</x:v>
      </x:c>
      <x:c r="H2871" s="10" t="str">
        <x:v>EXECUTED</x:v>
      </x:c>
      <x:c r="I2871" s="10" t="str">
        <x:v>PARSED</x:v>
      </x:c>
      <x:c r="J2871" s="10" t="str">
        <x:v>NO_SEMANTIC_VALIDATOR_DETERMINISTIC_PASS</x:v>
      </x:c>
      <x:c r="K2871" s="10" t="str">
        <x:v>279abf5db69d6b0cf894f9cbf8afb7f8687398faaf419dc4fdc3ce20f8bdf9a2</x:v>
      </x:c>
      <x:c r="L2871" s="10" t="str">
        <x:v>historical_three</x:v>
      </x:c>
      <x:c r="M2871" s="10" t="n">
        <x:v>1</x:v>
      </x:c>
      <x:c r="N2871" s="10" t="n">
        <x:v>0</x:v>
      </x:c>
      <x:c r="O2871" s="10" t="n">
        <x:v>0</x:v>
      </x:c>
      <x:c r="P2871" s="9" t="str">
        <x:f>'CaseReview'!U685</x:f>
        <x:v>FAIL</x:v>
      </x:c>
      <x:c r="Q2871" s="9" t="n">
        <x:f>IF(AND(T2871=1,G2871=P2871),1,0)</x:f>
        <x:v>1</x:v>
      </x:c>
      <x:c r="R2871" s="9" t="n">
        <x:f>IF(AND(T2871=1,G2871="PASS",P2871="FAIL"),1,0)</x:f>
        <x:v>0</x:v>
      </x:c>
      <x:c r="S2871" s="9" t="n">
        <x:f>IF(AND(T2871=1,G2871="FAIL",P2871="PASS"),1,0)</x:f>
        <x:v>0</x:v>
      </x:c>
      <x:c r="T2871" s="9" t="n">
        <x:v>1</x:v>
      </x:c>
      <x:c r="U2871" s="9" t="n">
        <x:v>10</x:v>
      </x:c>
      <x:c r="V2871" s="9" t="str">
        <x:v>MVP/SHACL_GENERATION_PIPELINE/experiments/LUNA_NO_SEMANTIC_VALIDATOR/RUN_01/runs/RUN-IMO-033-20260901T101921136588Z/artifacts/attempt_01/candidate_shape.ttl</x:v>
      </x:c>
    </x:row>
    <x:row r="2872" ht="22" customHeight="1">
      <x:c r="A2872" s="10" t="str">
        <x:v>NO_SEMANTIC</x:v>
      </x:c>
      <x:c r="B2872" s="10" t="str">
        <x:v>IMO-033</x:v>
      </x:c>
      <x:c r="C2872" s="10" t="str">
        <x:v>IMO-033-F02</x:v>
      </x:c>
      <x:c r="D2872" s="10" t="str">
        <x:v>RUN_01</x:v>
      </x:c>
      <x:c r="E2872" s="10" t="str">
        <x:v>ORIGINAL_LEDGER</x:v>
      </x:c>
      <x:c r="F2872" s="10" t="str">
        <x:v>FAIL</x:v>
      </x:c>
      <x:c r="G2872" s="10" t="str">
        <x:v>FAIL</x:v>
      </x:c>
      <x:c r="H2872" s="10" t="str">
        <x:v>EXECUTED</x:v>
      </x:c>
      <x:c r="I2872" s="10" t="str">
        <x:v>PARSED</x:v>
      </x:c>
      <x:c r="J2872" s="10" t="str">
        <x:v>NO_SEMANTIC_VALIDATOR_DETERMINISTIC_PASS</x:v>
      </x:c>
      <x:c r="K2872" s="10" t="str">
        <x:v>279abf5db69d6b0cf894f9cbf8afb7f8687398faaf419dc4fdc3ce20f8bdf9a2</x:v>
      </x:c>
      <x:c r="L2872" s="10" t="str">
        <x:v>historical_three</x:v>
      </x:c>
      <x:c r="M2872" s="10" t="n">
        <x:v>1</x:v>
      </x:c>
      <x:c r="N2872" s="10" t="n">
        <x:v>0</x:v>
      </x:c>
      <x:c r="O2872" s="10" t="n">
        <x:v>0</x:v>
      </x:c>
      <x:c r="P2872" s="9" t="str">
        <x:f>'CaseReview'!U686</x:f>
        <x:v>FAIL</x:v>
      </x:c>
      <x:c r="Q2872" s="9" t="n">
        <x:f>IF(AND(T2872=1,G2872=P2872),1,0)</x:f>
        <x:v>1</x:v>
      </x:c>
      <x:c r="R2872" s="9" t="n">
        <x:f>IF(AND(T2872=1,G2872="PASS",P2872="FAIL"),1,0)</x:f>
        <x:v>0</x:v>
      </x:c>
      <x:c r="S2872" s="9" t="n">
        <x:f>IF(AND(T2872=1,G2872="FAIL",P2872="PASS"),1,0)</x:f>
        <x:v>0</x:v>
      </x:c>
      <x:c r="T2872" s="9" t="n">
        <x:v>1</x:v>
      </x:c>
      <x:c r="U2872" s="9" t="n">
        <x:v>10</x:v>
      </x:c>
      <x:c r="V2872" s="9" t="str">
        <x:v>MVP/SHACL_GENERATION_PIPELINE/experiments/LUNA_NO_SEMANTIC_VALIDATOR/RUN_01/runs/RUN-IMO-033-20260901T101921136588Z/artifacts/attempt_01/candidate_shape.ttl</x:v>
      </x:c>
    </x:row>
    <x:row r="2873" ht="22" customHeight="1">
      <x:c r="A2873" s="10" t="str">
        <x:v>NO_SEMANTIC</x:v>
      </x:c>
      <x:c r="B2873" s="10" t="str">
        <x:v>IMO-033</x:v>
      </x:c>
      <x:c r="C2873" s="10" t="str">
        <x:v>IMO-033-F03</x:v>
      </x:c>
      <x:c r="D2873" s="10" t="str">
        <x:v>RUN_01</x:v>
      </x:c>
      <x:c r="E2873" s="10" t="str">
        <x:v>ORIGINAL_LEDGER</x:v>
      </x:c>
      <x:c r="F2873" s="10" t="str">
        <x:v>FAIL</x:v>
      </x:c>
      <x:c r="G2873" s="10" t="str">
        <x:v>FAIL</x:v>
      </x:c>
      <x:c r="H2873" s="10" t="str">
        <x:v>EXECUTED</x:v>
      </x:c>
      <x:c r="I2873" s="10" t="str">
        <x:v>PARSED</x:v>
      </x:c>
      <x:c r="J2873" s="10" t="str">
        <x:v>NO_SEMANTIC_VALIDATOR_DETERMINISTIC_PASS</x:v>
      </x:c>
      <x:c r="K2873" s="10" t="str">
        <x:v>279abf5db69d6b0cf894f9cbf8afb7f8687398faaf419dc4fdc3ce20f8bdf9a2</x:v>
      </x:c>
      <x:c r="L2873" s="10" t="str">
        <x:v>historical_three</x:v>
      </x:c>
      <x:c r="M2873" s="10" t="n">
        <x:v>1</x:v>
      </x:c>
      <x:c r="N2873" s="10" t="n">
        <x:v>0</x:v>
      </x:c>
      <x:c r="O2873" s="10" t="n">
        <x:v>0</x:v>
      </x:c>
      <x:c r="P2873" s="9" t="str">
        <x:f>'CaseReview'!U687</x:f>
        <x:v>FAIL</x:v>
      </x:c>
      <x:c r="Q2873" s="9" t="n">
        <x:f>IF(AND(T2873=1,G2873=P2873),1,0)</x:f>
        <x:v>1</x:v>
      </x:c>
      <x:c r="R2873" s="9" t="n">
        <x:f>IF(AND(T2873=1,G2873="PASS",P2873="FAIL"),1,0)</x:f>
        <x:v>0</x:v>
      </x:c>
      <x:c r="S2873" s="9" t="n">
        <x:f>IF(AND(T2873=1,G2873="FAIL",P2873="PASS"),1,0)</x:f>
        <x:v>0</x:v>
      </x:c>
      <x:c r="T2873" s="9" t="n">
        <x:v>1</x:v>
      </x:c>
      <x:c r="U2873" s="9" t="n">
        <x:v>10</x:v>
      </x:c>
      <x:c r="V2873" s="9" t="str">
        <x:v>MVP/SHACL_GENERATION_PIPELINE/experiments/LUNA_NO_SEMANTIC_VALIDATOR/RUN_01/runs/RUN-IMO-033-20260901T101921136588Z/artifacts/attempt_01/candidate_shape.ttl</x:v>
      </x:c>
    </x:row>
    <x:row r="2874" ht="22" customHeight="1">
      <x:c r="A2874" s="10" t="str">
        <x:v>NO_SEMANTIC</x:v>
      </x:c>
      <x:c r="B2874" s="10" t="str">
        <x:v>IMO-033</x:v>
      </x:c>
      <x:c r="C2874" s="10" t="str">
        <x:v>IMO-033-F04</x:v>
      </x:c>
      <x:c r="D2874" s="10" t="str">
        <x:v>RUN_01</x:v>
      </x:c>
      <x:c r="E2874" s="10" t="str">
        <x:v>ORIGINAL_LEDGER</x:v>
      </x:c>
      <x:c r="F2874" s="10" t="str">
        <x:v>FAIL</x:v>
      </x:c>
      <x:c r="G2874" s="10" t="str">
        <x:v>FAIL</x:v>
      </x:c>
      <x:c r="H2874" s="10" t="str">
        <x:v>EXECUTED</x:v>
      </x:c>
      <x:c r="I2874" s="10" t="str">
        <x:v>PARSED</x:v>
      </x:c>
      <x:c r="J2874" s="10" t="str">
        <x:v>NO_SEMANTIC_VALIDATOR_DETERMINISTIC_PASS</x:v>
      </x:c>
      <x:c r="K2874" s="10" t="str">
        <x:v>279abf5db69d6b0cf894f9cbf8afb7f8687398faaf419dc4fdc3ce20f8bdf9a2</x:v>
      </x:c>
      <x:c r="L2874" s="10" t="str">
        <x:v>historical_three</x:v>
      </x:c>
      <x:c r="M2874" s="10" t="n">
        <x:v>1</x:v>
      </x:c>
      <x:c r="N2874" s="10" t="n">
        <x:v>0</x:v>
      </x:c>
      <x:c r="O2874" s="10" t="n">
        <x:v>0</x:v>
      </x:c>
      <x:c r="P2874" s="9" t="str">
        <x:f>'CaseReview'!U688</x:f>
        <x:v>FAIL</x:v>
      </x:c>
      <x:c r="Q2874" s="9" t="n">
        <x:f>IF(AND(T2874=1,G2874=P2874),1,0)</x:f>
        <x:v>1</x:v>
      </x:c>
      <x:c r="R2874" s="9" t="n">
        <x:f>IF(AND(T2874=1,G2874="PASS",P2874="FAIL"),1,0)</x:f>
        <x:v>0</x:v>
      </x:c>
      <x:c r="S2874" s="9" t="n">
        <x:f>IF(AND(T2874=1,G2874="FAIL",P2874="PASS"),1,0)</x:f>
        <x:v>0</x:v>
      </x:c>
      <x:c r="T2874" s="9" t="n">
        <x:v>1</x:v>
      </x:c>
      <x:c r="U2874" s="9" t="n">
        <x:v>10</x:v>
      </x:c>
      <x:c r="V2874" s="9" t="str">
        <x:v>MVP/SHACL_GENERATION_PIPELINE/experiments/LUNA_NO_SEMANTIC_VALIDATOR/RUN_01/runs/RUN-IMO-033-20260901T101921136588Z/artifacts/attempt_01/candidate_shape.ttl</x:v>
      </x:c>
    </x:row>
    <x:row r="2875" ht="22" customHeight="1">
      <x:c r="A2875" s="10" t="str">
        <x:v>NO_SEMANTIC</x:v>
      </x:c>
      <x:c r="B2875" s="10" t="str">
        <x:v>IMO-033</x:v>
      </x:c>
      <x:c r="C2875" s="10" t="str">
        <x:v>IMO-033-F05</x:v>
      </x:c>
      <x:c r="D2875" s="10" t="str">
        <x:v>RUN_01</x:v>
      </x:c>
      <x:c r="E2875" s="10" t="str">
        <x:v>ORIGINAL_LEDGER</x:v>
      </x:c>
      <x:c r="F2875" s="10" t="str">
        <x:v>FAIL</x:v>
      </x:c>
      <x:c r="G2875" s="10" t="str">
        <x:v>FAIL</x:v>
      </x:c>
      <x:c r="H2875" s="10" t="str">
        <x:v>EXECUTED</x:v>
      </x:c>
      <x:c r="I2875" s="10" t="str">
        <x:v>PARSED</x:v>
      </x:c>
      <x:c r="J2875" s="10" t="str">
        <x:v>NO_SEMANTIC_VALIDATOR_DETERMINISTIC_PASS</x:v>
      </x:c>
      <x:c r="K2875" s="10" t="str">
        <x:v>279abf5db69d6b0cf894f9cbf8afb7f8687398faaf419dc4fdc3ce20f8bdf9a2</x:v>
      </x:c>
      <x:c r="L2875" s="10" t="str">
        <x:v>historical_three</x:v>
      </x:c>
      <x:c r="M2875" s="10" t="n">
        <x:v>1</x:v>
      </x:c>
      <x:c r="N2875" s="10" t="n">
        <x:v>0</x:v>
      </x:c>
      <x:c r="O2875" s="10" t="n">
        <x:v>0</x:v>
      </x:c>
      <x:c r="P2875" s="9" t="str">
        <x:f>'CaseReview'!U689</x:f>
        <x:v>FAIL</x:v>
      </x:c>
      <x:c r="Q2875" s="9" t="n">
        <x:f>IF(AND(T2875=1,G2875=P2875),1,0)</x:f>
        <x:v>1</x:v>
      </x:c>
      <x:c r="R2875" s="9" t="n">
        <x:f>IF(AND(T2875=1,G2875="PASS",P2875="FAIL"),1,0)</x:f>
        <x:v>0</x:v>
      </x:c>
      <x:c r="S2875" s="9" t="n">
        <x:f>IF(AND(T2875=1,G2875="FAIL",P2875="PASS"),1,0)</x:f>
        <x:v>0</x:v>
      </x:c>
      <x:c r="T2875" s="9" t="n">
        <x:v>1</x:v>
      </x:c>
      <x:c r="U2875" s="9" t="n">
        <x:v>10</x:v>
      </x:c>
      <x:c r="V2875" s="9" t="str">
        <x:v>MVP/SHACL_GENERATION_PIPELINE/experiments/LUNA_NO_SEMANTIC_VALIDATOR/RUN_01/runs/RUN-IMO-033-20260901T101921136588Z/artifacts/attempt_01/candidate_shape.ttl</x:v>
      </x:c>
    </x:row>
    <x:row r="2876" ht="22" customHeight="1">
      <x:c r="A2876" s="10" t="str">
        <x:v>NO_SEMANTIC</x:v>
      </x:c>
      <x:c r="B2876" s="10" t="str">
        <x:v>IMO-033</x:v>
      </x:c>
      <x:c r="C2876" s="10" t="str">
        <x:v>IMO-033-F06</x:v>
      </x:c>
      <x:c r="D2876" s="10" t="str">
        <x:v>RUN_01</x:v>
      </x:c>
      <x:c r="E2876" s="10" t="str">
        <x:v>ORIGINAL_LEDGER</x:v>
      </x:c>
      <x:c r="F2876" s="10" t="str">
        <x:v>FAIL</x:v>
      </x:c>
      <x:c r="G2876" s="10" t="str">
        <x:v>FAIL</x:v>
      </x:c>
      <x:c r="H2876" s="10" t="str">
        <x:v>EXECUTED</x:v>
      </x:c>
      <x:c r="I2876" s="10" t="str">
        <x:v>PARSED</x:v>
      </x:c>
      <x:c r="J2876" s="10" t="str">
        <x:v>NO_SEMANTIC_VALIDATOR_DETERMINISTIC_PASS</x:v>
      </x:c>
      <x:c r="K2876" s="10" t="str">
        <x:v>279abf5db69d6b0cf894f9cbf8afb7f8687398faaf419dc4fdc3ce20f8bdf9a2</x:v>
      </x:c>
      <x:c r="L2876" s="10" t="str">
        <x:v>historical_three</x:v>
      </x:c>
      <x:c r="M2876" s="10" t="n">
        <x:v>1</x:v>
      </x:c>
      <x:c r="N2876" s="10" t="n">
        <x:v>0</x:v>
      </x:c>
      <x:c r="O2876" s="10" t="n">
        <x:v>0</x:v>
      </x:c>
      <x:c r="P2876" s="9" t="str">
        <x:f>'CaseReview'!U690</x:f>
        <x:v>FAIL</x:v>
      </x:c>
      <x:c r="Q2876" s="9" t="n">
        <x:f>IF(AND(T2876=1,G2876=P2876),1,0)</x:f>
        <x:v>1</x:v>
      </x:c>
      <x:c r="R2876" s="9" t="n">
        <x:f>IF(AND(T2876=1,G2876="PASS",P2876="FAIL"),1,0)</x:f>
        <x:v>0</x:v>
      </x:c>
      <x:c r="S2876" s="9" t="n">
        <x:f>IF(AND(T2876=1,G2876="FAIL",P2876="PASS"),1,0)</x:f>
        <x:v>0</x:v>
      </x:c>
      <x:c r="T2876" s="9" t="n">
        <x:v>1</x:v>
      </x:c>
      <x:c r="U2876" s="9" t="n">
        <x:v>10</x:v>
      </x:c>
      <x:c r="V2876" s="9" t="str">
        <x:v>MVP/SHACL_GENERATION_PIPELINE/experiments/LUNA_NO_SEMANTIC_VALIDATOR/RUN_01/runs/RUN-IMO-033-20260901T101921136588Z/artifacts/attempt_01/candidate_shape.ttl</x:v>
      </x:c>
    </x:row>
    <x:row r="2877" ht="22" customHeight="1">
      <x:c r="A2877" s="10" t="str">
        <x:v>NO_SEMANTIC</x:v>
      </x:c>
      <x:c r="B2877" s="10" t="str">
        <x:v>IMO-033</x:v>
      </x:c>
      <x:c r="C2877" s="10" t="str">
        <x:v>IMO-033-F07</x:v>
      </x:c>
      <x:c r="D2877" s="10" t="str">
        <x:v>RUN_01</x:v>
      </x:c>
      <x:c r="E2877" s="10" t="str">
        <x:v>ORIGINAL_LEDGER</x:v>
      </x:c>
      <x:c r="F2877" s="10" t="str">
        <x:v>FAIL</x:v>
      </x:c>
      <x:c r="G2877" s="10" t="str">
        <x:v>FAIL</x:v>
      </x:c>
      <x:c r="H2877" s="10" t="str">
        <x:v>EXECUTED</x:v>
      </x:c>
      <x:c r="I2877" s="10" t="str">
        <x:v>PARSED</x:v>
      </x:c>
      <x:c r="J2877" s="10" t="str">
        <x:v>NO_SEMANTIC_VALIDATOR_DETERMINISTIC_PASS</x:v>
      </x:c>
      <x:c r="K2877" s="10" t="str">
        <x:v>279abf5db69d6b0cf894f9cbf8afb7f8687398faaf419dc4fdc3ce20f8bdf9a2</x:v>
      </x:c>
      <x:c r="L2877" s="10" t="str">
        <x:v>historical_three</x:v>
      </x:c>
      <x:c r="M2877" s="10" t="n">
        <x:v>1</x:v>
      </x:c>
      <x:c r="N2877" s="10" t="n">
        <x:v>0</x:v>
      </x:c>
      <x:c r="O2877" s="10" t="n">
        <x:v>0</x:v>
      </x:c>
      <x:c r="P2877" s="9" t="str">
        <x:f>'CaseReview'!U691</x:f>
        <x:v>FAIL</x:v>
      </x:c>
      <x:c r="Q2877" s="9" t="n">
        <x:f>IF(AND(T2877=1,G2877=P2877),1,0)</x:f>
        <x:v>1</x:v>
      </x:c>
      <x:c r="R2877" s="9" t="n">
        <x:f>IF(AND(T2877=1,G2877="PASS",P2877="FAIL"),1,0)</x:f>
        <x:v>0</x:v>
      </x:c>
      <x:c r="S2877" s="9" t="n">
        <x:f>IF(AND(T2877=1,G2877="FAIL",P2877="PASS"),1,0)</x:f>
        <x:v>0</x:v>
      </x:c>
      <x:c r="T2877" s="9" t="n">
        <x:v>1</x:v>
      </x:c>
      <x:c r="U2877" s="9" t="n">
        <x:v>10</x:v>
      </x:c>
      <x:c r="V2877" s="9" t="str">
        <x:v>MVP/SHACL_GENERATION_PIPELINE/experiments/LUNA_NO_SEMANTIC_VALIDATOR/RUN_01/runs/RUN-IMO-033-20260901T101921136588Z/artifacts/attempt_01/candidate_shape.ttl</x:v>
      </x:c>
    </x:row>
    <x:row r="2878" ht="22" customHeight="1">
      <x:c r="A2878" s="10" t="str">
        <x:v>NO_SEMANTIC</x:v>
      </x:c>
      <x:c r="B2878" s="10" t="str">
        <x:v>IMO-033</x:v>
      </x:c>
      <x:c r="C2878" s="10" t="str">
        <x:v>IMO-033-P01</x:v>
      </x:c>
      <x:c r="D2878" s="10" t="str">
        <x:v>RUN_01</x:v>
      </x:c>
      <x:c r="E2878" s="10" t="str">
        <x:v>ORIGINAL_LEDGER</x:v>
      </x:c>
      <x:c r="F2878" s="10" t="str">
        <x:v>PASS</x:v>
      </x:c>
      <x:c r="G2878" s="10" t="str">
        <x:v>PASS</x:v>
      </x:c>
      <x:c r="H2878" s="10" t="str">
        <x:v>EXECUTED</x:v>
      </x:c>
      <x:c r="I2878" s="10" t="str">
        <x:v>PARSED</x:v>
      </x:c>
      <x:c r="J2878" s="10" t="str">
        <x:v>NO_SEMANTIC_VALIDATOR_DETERMINISTIC_PASS</x:v>
      </x:c>
      <x:c r="K2878" s="10" t="str">
        <x:v>279abf5db69d6b0cf894f9cbf8afb7f8687398faaf419dc4fdc3ce20f8bdf9a2</x:v>
      </x:c>
      <x:c r="L2878" s="10" t="str">
        <x:v>historical_three</x:v>
      </x:c>
      <x:c r="M2878" s="10" t="n">
        <x:v>1</x:v>
      </x:c>
      <x:c r="N2878" s="10" t="n">
        <x:v>0</x:v>
      </x:c>
      <x:c r="O2878" s="10" t="n">
        <x:v>0</x:v>
      </x:c>
      <x:c r="P2878" s="9" t="str">
        <x:f>'CaseReview'!U692</x:f>
        <x:v>PASS</x:v>
      </x:c>
      <x:c r="Q2878" s="9" t="n">
        <x:f>IF(AND(T2878=1,G2878=P2878),1,0)</x:f>
        <x:v>1</x:v>
      </x:c>
      <x:c r="R2878" s="9" t="n">
        <x:f>IF(AND(T2878=1,G2878="PASS",P2878="FAIL"),1,0)</x:f>
        <x:v>0</x:v>
      </x:c>
      <x:c r="S2878" s="9" t="n">
        <x:f>IF(AND(T2878=1,G2878="FAIL",P2878="PASS"),1,0)</x:f>
        <x:v>0</x:v>
      </x:c>
      <x:c r="T2878" s="9" t="n">
        <x:v>1</x:v>
      </x:c>
      <x:c r="U2878" s="9" t="n">
        <x:v>10</x:v>
      </x:c>
      <x:c r="V2878" s="9" t="str">
        <x:v>MVP/SHACL_GENERATION_PIPELINE/experiments/LUNA_NO_SEMANTIC_VALIDATOR/RUN_01/runs/RUN-IMO-033-20260901T101921136588Z/artifacts/attempt_01/candidate_shape.ttl</x:v>
      </x:c>
    </x:row>
    <x:row r="2879" ht="22" customHeight="1">
      <x:c r="A2879" s="10" t="str">
        <x:v>NO_SEMANTIC</x:v>
      </x:c>
      <x:c r="B2879" s="10" t="str">
        <x:v>IMO-033</x:v>
      </x:c>
      <x:c r="C2879" s="10" t="str">
        <x:v>IMO-033-P02</x:v>
      </x:c>
      <x:c r="D2879" s="10" t="str">
        <x:v>RUN_01</x:v>
      </x:c>
      <x:c r="E2879" s="10" t="str">
        <x:v>ORIGINAL_LEDGER</x:v>
      </x:c>
      <x:c r="F2879" s="10" t="str">
        <x:v>PASS</x:v>
      </x:c>
      <x:c r="G2879" s="10" t="str">
        <x:v>PASS</x:v>
      </x:c>
      <x:c r="H2879" s="10" t="str">
        <x:v>EXECUTED</x:v>
      </x:c>
      <x:c r="I2879" s="10" t="str">
        <x:v>PARSED</x:v>
      </x:c>
      <x:c r="J2879" s="10" t="str">
        <x:v>NO_SEMANTIC_VALIDATOR_DETERMINISTIC_PASS</x:v>
      </x:c>
      <x:c r="K2879" s="10" t="str">
        <x:v>279abf5db69d6b0cf894f9cbf8afb7f8687398faaf419dc4fdc3ce20f8bdf9a2</x:v>
      </x:c>
      <x:c r="L2879" s="10" t="str">
        <x:v>historical_three</x:v>
      </x:c>
      <x:c r="M2879" s="10" t="n">
        <x:v>1</x:v>
      </x:c>
      <x:c r="N2879" s="10" t="n">
        <x:v>0</x:v>
      </x:c>
      <x:c r="O2879" s="10" t="n">
        <x:v>0</x:v>
      </x:c>
      <x:c r="P2879" s="9" t="str">
        <x:f>'CaseReview'!U693</x:f>
        <x:v>PASS</x:v>
      </x:c>
      <x:c r="Q2879" s="9" t="n">
        <x:f>IF(AND(T2879=1,G2879=P2879),1,0)</x:f>
        <x:v>1</x:v>
      </x:c>
      <x:c r="R2879" s="9" t="n">
        <x:f>IF(AND(T2879=1,G2879="PASS",P2879="FAIL"),1,0)</x:f>
        <x:v>0</x:v>
      </x:c>
      <x:c r="S2879" s="9" t="n">
        <x:f>IF(AND(T2879=1,G2879="FAIL",P2879="PASS"),1,0)</x:f>
        <x:v>0</x:v>
      </x:c>
      <x:c r="T2879" s="9" t="n">
        <x:v>1</x:v>
      </x:c>
      <x:c r="U2879" s="9" t="n">
        <x:v>10</x:v>
      </x:c>
      <x:c r="V2879" s="9" t="str">
        <x:v>MVP/SHACL_GENERATION_PIPELINE/experiments/LUNA_NO_SEMANTIC_VALIDATOR/RUN_01/runs/RUN-IMO-033-20260901T101921136588Z/artifacts/attempt_01/candidate_shape.ttl</x:v>
      </x:c>
    </x:row>
    <x:row r="2880" ht="22" customHeight="1">
      <x:c r="A2880" s="10" t="str">
        <x:v>NO_SEMANTIC</x:v>
      </x:c>
      <x:c r="B2880" s="10" t="str">
        <x:v>IMO-033</x:v>
      </x:c>
      <x:c r="C2880" s="10" t="str">
        <x:v>IMO-033-P03</x:v>
      </x:c>
      <x:c r="D2880" s="10" t="str">
        <x:v>RUN_01</x:v>
      </x:c>
      <x:c r="E2880" s="10" t="str">
        <x:v>ORIGINAL_LEDGER</x:v>
      </x:c>
      <x:c r="F2880" s="10" t="str">
        <x:v>PASS</x:v>
      </x:c>
      <x:c r="G2880" s="10" t="str">
        <x:v>PASS</x:v>
      </x:c>
      <x:c r="H2880" s="10" t="str">
        <x:v>EXECUTED</x:v>
      </x:c>
      <x:c r="I2880" s="10" t="str">
        <x:v>PARSED</x:v>
      </x:c>
      <x:c r="J2880" s="10" t="str">
        <x:v>NO_SEMANTIC_VALIDATOR_DETERMINISTIC_PASS</x:v>
      </x:c>
      <x:c r="K2880" s="10" t="str">
        <x:v>279abf5db69d6b0cf894f9cbf8afb7f8687398faaf419dc4fdc3ce20f8bdf9a2</x:v>
      </x:c>
      <x:c r="L2880" s="10" t="str">
        <x:v>historical_three</x:v>
      </x:c>
      <x:c r="M2880" s="10" t="n">
        <x:v>1</x:v>
      </x:c>
      <x:c r="N2880" s="10" t="n">
        <x:v>0</x:v>
      </x:c>
      <x:c r="O2880" s="10" t="n">
        <x:v>0</x:v>
      </x:c>
      <x:c r="P2880" s="9" t="str">
        <x:f>'CaseReview'!U694</x:f>
        <x:v>PASS</x:v>
      </x:c>
      <x:c r="Q2880" s="9" t="n">
        <x:f>IF(AND(T2880=1,G2880=P2880),1,0)</x:f>
        <x:v>1</x:v>
      </x:c>
      <x:c r="R2880" s="9" t="n">
        <x:f>IF(AND(T2880=1,G2880="PASS",P2880="FAIL"),1,0)</x:f>
        <x:v>0</x:v>
      </x:c>
      <x:c r="S2880" s="9" t="n">
        <x:f>IF(AND(T2880=1,G2880="FAIL",P2880="PASS"),1,0)</x:f>
        <x:v>0</x:v>
      </x:c>
      <x:c r="T2880" s="9" t="n">
        <x:v>1</x:v>
      </x:c>
      <x:c r="U2880" s="9" t="n">
        <x:v>10</x:v>
      </x:c>
      <x:c r="V2880" s="9" t="str">
        <x:v>MVP/SHACL_GENERATION_PIPELINE/experiments/LUNA_NO_SEMANTIC_VALIDATOR/RUN_01/runs/RUN-IMO-033-20260901T101921136588Z/artifacts/attempt_01/candidate_shape.ttl</x:v>
      </x:c>
    </x:row>
    <x:row r="2881" ht="22" customHeight="1">
      <x:c r="A2881" s="10" t="str">
        <x:v>NO_SEMANTIC</x:v>
      </x:c>
      <x:c r="B2881" s="10" t="str">
        <x:v>IMO-034</x:v>
      </x:c>
      <x:c r="C2881" s="10" t="str">
        <x:v>IMO-034-F01</x:v>
      </x:c>
      <x:c r="D2881" s="10" t="str">
        <x:v>RUN_01</x:v>
      </x:c>
      <x:c r="E2881" s="10" t="str">
        <x:v>ORIGINAL_LEDGER</x:v>
      </x:c>
      <x:c r="F2881" s="10" t="str">
        <x:v>FAIL</x:v>
      </x:c>
      <x:c r="G2881" s="10" t="str">
        <x:v>FAIL</x:v>
      </x:c>
      <x:c r="H2881" s="10" t="str">
        <x:v>EXECUTED</x:v>
      </x:c>
      <x:c r="I2881" s="10" t="str">
        <x:v>PARSED</x:v>
      </x:c>
      <x:c r="J2881" s="10" t="str">
        <x:v>NO_SEMANTIC_VALIDATOR_DETERMINISTIC_PASS</x:v>
      </x:c>
      <x:c r="K2881" s="10" t="str">
        <x:v>6625b2051ee3f084bb41f0bada1b56932530e2d5a574d32834f3d83c31520098</x:v>
      </x:c>
      <x:c r="L2881" s="10" t="str">
        <x:v>historical_three</x:v>
      </x:c>
      <x:c r="M2881" s="10" t="n">
        <x:v>1</x:v>
      </x:c>
      <x:c r="N2881" s="10" t="n">
        <x:v>0</x:v>
      </x:c>
      <x:c r="O2881" s="10" t="n">
        <x:v>0</x:v>
      </x:c>
      <x:c r="P2881" s="9" t="str">
        <x:f>'CaseReview'!U695</x:f>
        <x:v>FAIL</x:v>
      </x:c>
      <x:c r="Q2881" s="9" t="n">
        <x:f>IF(AND(T2881=1,G2881=P2881),1,0)</x:f>
        <x:v>1</x:v>
      </x:c>
      <x:c r="R2881" s="9" t="n">
        <x:f>IF(AND(T2881=1,G2881="PASS",P2881="FAIL"),1,0)</x:f>
        <x:v>0</x:v>
      </x:c>
      <x:c r="S2881" s="9" t="n">
        <x:f>IF(AND(T2881=1,G2881="FAIL",P2881="PASS"),1,0)</x:f>
        <x:v>0</x:v>
      </x:c>
      <x:c r="T2881" s="9" t="n">
        <x:v>1</x:v>
      </x:c>
      <x:c r="U2881" s="9" t="n">
        <x:v>5</x:v>
      </x:c>
      <x:c r="V2881" s="9" t="str">
        <x:v>MVP/SHACL_GENERATION_PIPELINE/experiments/LUNA_NO_SEMANTIC_VALIDATOR/RUN_01/runs/RUN-IMO-034-20260901T101946333350Z/artifacts/attempt_01/candidate_shape.ttl</x:v>
      </x:c>
    </x:row>
    <x:row r="2882" ht="22" customHeight="1">
      <x:c r="A2882" s="10" t="str">
        <x:v>NO_SEMANTIC</x:v>
      </x:c>
      <x:c r="B2882" s="10" t="str">
        <x:v>IMO-034</x:v>
      </x:c>
      <x:c r="C2882" s="10" t="str">
        <x:v>IMO-034-F02</x:v>
      </x:c>
      <x:c r="D2882" s="10" t="str">
        <x:v>RUN_01</x:v>
      </x:c>
      <x:c r="E2882" s="10" t="str">
        <x:v>ORIGINAL_LEDGER</x:v>
      </x:c>
      <x:c r="F2882" s="10" t="str">
        <x:v>FAIL</x:v>
      </x:c>
      <x:c r="G2882" s="10" t="str">
        <x:v>FAIL</x:v>
      </x:c>
      <x:c r="H2882" s="10" t="str">
        <x:v>EXECUTED</x:v>
      </x:c>
      <x:c r="I2882" s="10" t="str">
        <x:v>PARSED</x:v>
      </x:c>
      <x:c r="J2882" s="10" t="str">
        <x:v>NO_SEMANTIC_VALIDATOR_DETERMINISTIC_PASS</x:v>
      </x:c>
      <x:c r="K2882" s="10" t="str">
        <x:v>6625b2051ee3f084bb41f0bada1b56932530e2d5a574d32834f3d83c31520098</x:v>
      </x:c>
      <x:c r="L2882" s="10" t="str">
        <x:v>historical_three</x:v>
      </x:c>
      <x:c r="M2882" s="10" t="n">
        <x:v>1</x:v>
      </x:c>
      <x:c r="N2882" s="10" t="n">
        <x:v>0</x:v>
      </x:c>
      <x:c r="O2882" s="10" t="n">
        <x:v>0</x:v>
      </x:c>
      <x:c r="P2882" s="9" t="str">
        <x:f>'CaseReview'!U696</x:f>
        <x:v>FAIL</x:v>
      </x:c>
      <x:c r="Q2882" s="9" t="n">
        <x:f>IF(AND(T2882=1,G2882=P2882),1,0)</x:f>
        <x:v>1</x:v>
      </x:c>
      <x:c r="R2882" s="9" t="n">
        <x:f>IF(AND(T2882=1,G2882="PASS",P2882="FAIL"),1,0)</x:f>
        <x:v>0</x:v>
      </x:c>
      <x:c r="S2882" s="9" t="n">
        <x:f>IF(AND(T2882=1,G2882="FAIL",P2882="PASS"),1,0)</x:f>
        <x:v>0</x:v>
      </x:c>
      <x:c r="T2882" s="9" t="n">
        <x:v>1</x:v>
      </x:c>
      <x:c r="U2882" s="9" t="n">
        <x:v>5</x:v>
      </x:c>
      <x:c r="V2882" s="9" t="str">
        <x:v>MVP/SHACL_GENERATION_PIPELINE/experiments/LUNA_NO_SEMANTIC_VALIDATOR/RUN_01/runs/RUN-IMO-034-20260901T101946333350Z/artifacts/attempt_01/candidate_shape.ttl</x:v>
      </x:c>
    </x:row>
    <x:row r="2883" ht="22" customHeight="1">
      <x:c r="A2883" s="10" t="str">
        <x:v>NO_SEMANTIC</x:v>
      </x:c>
      <x:c r="B2883" s="10" t="str">
        <x:v>IMO-034</x:v>
      </x:c>
      <x:c r="C2883" s="10" t="str">
        <x:v>IMO-034-F03</x:v>
      </x:c>
      <x:c r="D2883" s="10" t="str">
        <x:v>RUN_01</x:v>
      </x:c>
      <x:c r="E2883" s="10" t="str">
        <x:v>ORIGINAL_LEDGER</x:v>
      </x:c>
      <x:c r="F2883" s="10" t="str">
        <x:v>FAIL</x:v>
      </x:c>
      <x:c r="G2883" s="10" t="str">
        <x:v>FAIL</x:v>
      </x:c>
      <x:c r="H2883" s="10" t="str">
        <x:v>EXECUTED</x:v>
      </x:c>
      <x:c r="I2883" s="10" t="str">
        <x:v>PARSED</x:v>
      </x:c>
      <x:c r="J2883" s="10" t="str">
        <x:v>NO_SEMANTIC_VALIDATOR_DETERMINISTIC_PASS</x:v>
      </x:c>
      <x:c r="K2883" s="10" t="str">
        <x:v>6625b2051ee3f084bb41f0bada1b56932530e2d5a574d32834f3d83c31520098</x:v>
      </x:c>
      <x:c r="L2883" s="10" t="str">
        <x:v>historical_three</x:v>
      </x:c>
      <x:c r="M2883" s="10" t="n">
        <x:v>1</x:v>
      </x:c>
      <x:c r="N2883" s="10" t="n">
        <x:v>0</x:v>
      </x:c>
      <x:c r="O2883" s="10" t="n">
        <x:v>0</x:v>
      </x:c>
      <x:c r="P2883" s="9" t="str">
        <x:f>'CaseReview'!U697</x:f>
        <x:v>FAIL</x:v>
      </x:c>
      <x:c r="Q2883" s="9" t="n">
        <x:f>IF(AND(T2883=1,G2883=P2883),1,0)</x:f>
        <x:v>1</x:v>
      </x:c>
      <x:c r="R2883" s="9" t="n">
        <x:f>IF(AND(T2883=1,G2883="PASS",P2883="FAIL"),1,0)</x:f>
        <x:v>0</x:v>
      </x:c>
      <x:c r="S2883" s="9" t="n">
        <x:f>IF(AND(T2883=1,G2883="FAIL",P2883="PASS"),1,0)</x:f>
        <x:v>0</x:v>
      </x:c>
      <x:c r="T2883" s="9" t="n">
        <x:v>1</x:v>
      </x:c>
      <x:c r="U2883" s="9" t="n">
        <x:v>5</x:v>
      </x:c>
      <x:c r="V2883" s="9" t="str">
        <x:v>MVP/SHACL_GENERATION_PIPELINE/experiments/LUNA_NO_SEMANTIC_VALIDATOR/RUN_01/runs/RUN-IMO-034-20260901T101946333350Z/artifacts/attempt_01/candidate_shape.ttl</x:v>
      </x:c>
    </x:row>
    <x:row r="2884" ht="22" customHeight="1">
      <x:c r="A2884" s="10" t="str">
        <x:v>NO_SEMANTIC</x:v>
      </x:c>
      <x:c r="B2884" s="10" t="str">
        <x:v>IMO-034</x:v>
      </x:c>
      <x:c r="C2884" s="10" t="str">
        <x:v>IMO-034-P01</x:v>
      </x:c>
      <x:c r="D2884" s="10" t="str">
        <x:v>RUN_01</x:v>
      </x:c>
      <x:c r="E2884" s="10" t="str">
        <x:v>ORIGINAL_LEDGER</x:v>
      </x:c>
      <x:c r="F2884" s="10" t="str">
        <x:v>PASS</x:v>
      </x:c>
      <x:c r="G2884" s="10" t="str">
        <x:v>PASS</x:v>
      </x:c>
      <x:c r="H2884" s="10" t="str">
        <x:v>EXECUTED</x:v>
      </x:c>
      <x:c r="I2884" s="10" t="str">
        <x:v>PARSED</x:v>
      </x:c>
      <x:c r="J2884" s="10" t="str">
        <x:v>NO_SEMANTIC_VALIDATOR_DETERMINISTIC_PASS</x:v>
      </x:c>
      <x:c r="K2884" s="10" t="str">
        <x:v>6625b2051ee3f084bb41f0bada1b56932530e2d5a574d32834f3d83c31520098</x:v>
      </x:c>
      <x:c r="L2884" s="10" t="str">
        <x:v>historical_three</x:v>
      </x:c>
      <x:c r="M2884" s="10" t="n">
        <x:v>1</x:v>
      </x:c>
      <x:c r="N2884" s="10" t="n">
        <x:v>0</x:v>
      </x:c>
      <x:c r="O2884" s="10" t="n">
        <x:v>0</x:v>
      </x:c>
      <x:c r="P2884" s="9" t="str">
        <x:f>'CaseReview'!U698</x:f>
        <x:v>PASS</x:v>
      </x:c>
      <x:c r="Q2884" s="9" t="n">
        <x:f>IF(AND(T2884=1,G2884=P2884),1,0)</x:f>
        <x:v>1</x:v>
      </x:c>
      <x:c r="R2884" s="9" t="n">
        <x:f>IF(AND(T2884=1,G2884="PASS",P2884="FAIL"),1,0)</x:f>
        <x:v>0</x:v>
      </x:c>
      <x:c r="S2884" s="9" t="n">
        <x:f>IF(AND(T2884=1,G2884="FAIL",P2884="PASS"),1,0)</x:f>
        <x:v>0</x:v>
      </x:c>
      <x:c r="T2884" s="9" t="n">
        <x:v>1</x:v>
      </x:c>
      <x:c r="U2884" s="9" t="n">
        <x:v>5</x:v>
      </x:c>
      <x:c r="V2884" s="9" t="str">
        <x:v>MVP/SHACL_GENERATION_PIPELINE/experiments/LUNA_NO_SEMANTIC_VALIDATOR/RUN_01/runs/RUN-IMO-034-20260901T101946333350Z/artifacts/attempt_01/candidate_shape.ttl</x:v>
      </x:c>
    </x:row>
    <x:row r="2885" ht="22" customHeight="1">
      <x:c r="A2885" s="10" t="str">
        <x:v>NO_SEMANTIC</x:v>
      </x:c>
      <x:c r="B2885" s="10" t="str">
        <x:v>IMO-034</x:v>
      </x:c>
      <x:c r="C2885" s="10" t="str">
        <x:v>IMO-034-P02</x:v>
      </x:c>
      <x:c r="D2885" s="10" t="str">
        <x:v>RUN_01</x:v>
      </x:c>
      <x:c r="E2885" s="10" t="str">
        <x:v>ORIGINAL_LEDGER</x:v>
      </x:c>
      <x:c r="F2885" s="10" t="str">
        <x:v>PASS</x:v>
      </x:c>
      <x:c r="G2885" s="10" t="str">
        <x:v>PASS</x:v>
      </x:c>
      <x:c r="H2885" s="10" t="str">
        <x:v>EXECUTED</x:v>
      </x:c>
      <x:c r="I2885" s="10" t="str">
        <x:v>PARSED</x:v>
      </x:c>
      <x:c r="J2885" s="10" t="str">
        <x:v>NO_SEMANTIC_VALIDATOR_DETERMINISTIC_PASS</x:v>
      </x:c>
      <x:c r="K2885" s="10" t="str">
        <x:v>6625b2051ee3f084bb41f0bada1b56932530e2d5a574d32834f3d83c31520098</x:v>
      </x:c>
      <x:c r="L2885" s="10" t="str">
        <x:v>historical_three</x:v>
      </x:c>
      <x:c r="M2885" s="10" t="n">
        <x:v>1</x:v>
      </x:c>
      <x:c r="N2885" s="10" t="n">
        <x:v>0</x:v>
      </x:c>
      <x:c r="O2885" s="10" t="n">
        <x:v>0</x:v>
      </x:c>
      <x:c r="P2885" s="9" t="str">
        <x:f>'CaseReview'!U699</x:f>
        <x:v>PASS</x:v>
      </x:c>
      <x:c r="Q2885" s="9" t="n">
        <x:f>IF(AND(T2885=1,G2885=P2885),1,0)</x:f>
        <x:v>1</x:v>
      </x:c>
      <x:c r="R2885" s="9" t="n">
        <x:f>IF(AND(T2885=1,G2885="PASS",P2885="FAIL"),1,0)</x:f>
        <x:v>0</x:v>
      </x:c>
      <x:c r="S2885" s="9" t="n">
        <x:f>IF(AND(T2885=1,G2885="FAIL",P2885="PASS"),1,0)</x:f>
        <x:v>0</x:v>
      </x:c>
      <x:c r="T2885" s="9" t="n">
        <x:v>1</x:v>
      </x:c>
      <x:c r="U2885" s="9" t="n">
        <x:v>5</x:v>
      </x:c>
      <x:c r="V2885" s="9" t="str">
        <x:v>MVP/SHACL_GENERATION_PIPELINE/experiments/LUNA_NO_SEMANTIC_VALIDATOR/RUN_01/runs/RUN-IMO-034-20260901T101946333350Z/artifacts/attempt_01/candidate_shape.ttl</x:v>
      </x:c>
    </x:row>
    <x:row r="2886" ht="22" customHeight="1">
      <x:c r="A2886" s="10" t="str">
        <x:v>NO_SEMANTIC</x:v>
      </x:c>
      <x:c r="B2886" s="10" t="str">
        <x:v>IMO-035</x:v>
      </x:c>
      <x:c r="C2886" s="10" t="str">
        <x:v>IMO-035-F01</x:v>
      </x:c>
      <x:c r="D2886" s="10" t="str">
        <x:v>RUN_01</x:v>
      </x:c>
      <x:c r="E2886" s="10" t="str">
        <x:v>ORIGINAL_LEDGER</x:v>
      </x:c>
      <x:c r="F2886" s="10" t="str">
        <x:v>FAIL</x:v>
      </x:c>
      <x:c r="G2886" s="10" t="str">
        <x:v>FAIL</x:v>
      </x:c>
      <x:c r="H2886" s="10" t="str">
        <x:v>EXECUTED</x:v>
      </x:c>
      <x:c r="I2886" s="10" t="str">
        <x:v>PARSED</x:v>
      </x:c>
      <x:c r="J2886" s="10" t="str">
        <x:v>NO_SEMANTIC_VALIDATOR_DETERMINISTIC_PASS</x:v>
      </x:c>
      <x:c r="K2886" s="10" t="str">
        <x:v>3efb620018d5973bfb45856d9106e992f373be09984b312b4132c22ceb4d0723</x:v>
      </x:c>
      <x:c r="L2886" s="10" t="str">
        <x:v>historical_three</x:v>
      </x:c>
      <x:c r="M2886" s="10" t="n">
        <x:v>1</x:v>
      </x:c>
      <x:c r="N2886" s="10" t="n">
        <x:v>0</x:v>
      </x:c>
      <x:c r="O2886" s="10" t="n">
        <x:v>0</x:v>
      </x:c>
      <x:c r="P2886" s="9" t="str">
        <x:f>'CaseReview'!U700</x:f>
        <x:v>FAIL</x:v>
      </x:c>
      <x:c r="Q2886" s="9" t="n">
        <x:f>IF(AND(T2886=1,G2886=P2886),1,0)</x:f>
        <x:v>1</x:v>
      </x:c>
      <x:c r="R2886" s="9" t="n">
        <x:f>IF(AND(T2886=1,G2886="PASS",P2886="FAIL"),1,0)</x:f>
        <x:v>0</x:v>
      </x:c>
      <x:c r="S2886" s="9" t="n">
        <x:f>IF(AND(T2886=1,G2886="FAIL",P2886="PASS"),1,0)</x:f>
        <x:v>0</x:v>
      </x:c>
      <x:c r="T2886" s="9" t="n">
        <x:v>1</x:v>
      </x:c>
      <x:c r="U2886" s="9" t="n">
        <x:v>7</x:v>
      </x:c>
      <x:c r="V2886" s="9" t="str">
        <x:v>MVP/SHACL_GENERATION_PIPELINE/experiments/LUNA_NO_SEMANTIC_VALIDATOR/RUN_01/runs/RUN-IMO-035-20260901T102015481934Z/artifacts/attempt_01/candidate_shape.ttl</x:v>
      </x:c>
    </x:row>
    <x:row r="2887" ht="22" customHeight="1">
      <x:c r="A2887" s="10" t="str">
        <x:v>NO_SEMANTIC</x:v>
      </x:c>
      <x:c r="B2887" s="10" t="str">
        <x:v>IMO-035</x:v>
      </x:c>
      <x:c r="C2887" s="10" t="str">
        <x:v>IMO-035-F02</x:v>
      </x:c>
      <x:c r="D2887" s="10" t="str">
        <x:v>RUN_01</x:v>
      </x:c>
      <x:c r="E2887" s="10" t="str">
        <x:v>ORIGINAL_LEDGER</x:v>
      </x:c>
      <x:c r="F2887" s="10" t="str">
        <x:v>FAIL</x:v>
      </x:c>
      <x:c r="G2887" s="10" t="str">
        <x:v>FAIL</x:v>
      </x:c>
      <x:c r="H2887" s="10" t="str">
        <x:v>EXECUTED</x:v>
      </x:c>
      <x:c r="I2887" s="10" t="str">
        <x:v>PARSED</x:v>
      </x:c>
      <x:c r="J2887" s="10" t="str">
        <x:v>NO_SEMANTIC_VALIDATOR_DETERMINISTIC_PASS</x:v>
      </x:c>
      <x:c r="K2887" s="10" t="str">
        <x:v>3efb620018d5973bfb45856d9106e992f373be09984b312b4132c22ceb4d0723</x:v>
      </x:c>
      <x:c r="L2887" s="10" t="str">
        <x:v>historical_three</x:v>
      </x:c>
      <x:c r="M2887" s="10" t="n">
        <x:v>1</x:v>
      </x:c>
      <x:c r="N2887" s="10" t="n">
        <x:v>0</x:v>
      </x:c>
      <x:c r="O2887" s="10" t="n">
        <x:v>0</x:v>
      </x:c>
      <x:c r="P2887" s="9" t="str">
        <x:f>'CaseReview'!U701</x:f>
        <x:v>FAIL</x:v>
      </x:c>
      <x:c r="Q2887" s="9" t="n">
        <x:f>IF(AND(T2887=1,G2887=P2887),1,0)</x:f>
        <x:v>1</x:v>
      </x:c>
      <x:c r="R2887" s="9" t="n">
        <x:f>IF(AND(T2887=1,G2887="PASS",P2887="FAIL"),1,0)</x:f>
        <x:v>0</x:v>
      </x:c>
      <x:c r="S2887" s="9" t="n">
        <x:f>IF(AND(T2887=1,G2887="FAIL",P2887="PASS"),1,0)</x:f>
        <x:v>0</x:v>
      </x:c>
      <x:c r="T2887" s="9" t="n">
        <x:v>1</x:v>
      </x:c>
      <x:c r="U2887" s="9" t="n">
        <x:v>7</x:v>
      </x:c>
      <x:c r="V2887" s="9" t="str">
        <x:v>MVP/SHACL_GENERATION_PIPELINE/experiments/LUNA_NO_SEMANTIC_VALIDATOR/RUN_01/runs/RUN-IMO-035-20260901T102015481934Z/artifacts/attempt_01/candidate_shape.ttl</x:v>
      </x:c>
    </x:row>
    <x:row r="2888" ht="22" customHeight="1">
      <x:c r="A2888" s="10" t="str">
        <x:v>NO_SEMANTIC</x:v>
      </x:c>
      <x:c r="B2888" s="10" t="str">
        <x:v>IMO-035</x:v>
      </x:c>
      <x:c r="C2888" s="10" t="str">
        <x:v>IMO-035-F03</x:v>
      </x:c>
      <x:c r="D2888" s="10" t="str">
        <x:v>RUN_01</x:v>
      </x:c>
      <x:c r="E2888" s="10" t="str">
        <x:v>ORIGINAL_LEDGER</x:v>
      </x:c>
      <x:c r="F2888" s="10" t="str">
        <x:v>FAIL</x:v>
      </x:c>
      <x:c r="G2888" s="10" t="str">
        <x:v>FAIL</x:v>
      </x:c>
      <x:c r="H2888" s="10" t="str">
        <x:v>EXECUTED</x:v>
      </x:c>
      <x:c r="I2888" s="10" t="str">
        <x:v>PARSED</x:v>
      </x:c>
      <x:c r="J2888" s="10" t="str">
        <x:v>NO_SEMANTIC_VALIDATOR_DETERMINISTIC_PASS</x:v>
      </x:c>
      <x:c r="K2888" s="10" t="str">
        <x:v>3efb620018d5973bfb45856d9106e992f373be09984b312b4132c22ceb4d0723</x:v>
      </x:c>
      <x:c r="L2888" s="10" t="str">
        <x:v>historical_three</x:v>
      </x:c>
      <x:c r="M2888" s="10" t="n">
        <x:v>1</x:v>
      </x:c>
      <x:c r="N2888" s="10" t="n">
        <x:v>0</x:v>
      </x:c>
      <x:c r="O2888" s="10" t="n">
        <x:v>0</x:v>
      </x:c>
      <x:c r="P2888" s="9" t="str">
        <x:f>'CaseReview'!U702</x:f>
        <x:v>FAIL</x:v>
      </x:c>
      <x:c r="Q2888" s="9" t="n">
        <x:f>IF(AND(T2888=1,G2888=P2888),1,0)</x:f>
        <x:v>1</x:v>
      </x:c>
      <x:c r="R2888" s="9" t="n">
        <x:f>IF(AND(T2888=1,G2888="PASS",P2888="FAIL"),1,0)</x:f>
        <x:v>0</x:v>
      </x:c>
      <x:c r="S2888" s="9" t="n">
        <x:f>IF(AND(T2888=1,G2888="FAIL",P2888="PASS"),1,0)</x:f>
        <x:v>0</x:v>
      </x:c>
      <x:c r="T2888" s="9" t="n">
        <x:v>1</x:v>
      </x:c>
      <x:c r="U2888" s="9" t="n">
        <x:v>7</x:v>
      </x:c>
      <x:c r="V2888" s="9" t="str">
        <x:v>MVP/SHACL_GENERATION_PIPELINE/experiments/LUNA_NO_SEMANTIC_VALIDATOR/RUN_01/runs/RUN-IMO-035-20260901T102015481934Z/artifacts/attempt_01/candidate_shape.ttl</x:v>
      </x:c>
    </x:row>
    <x:row r="2889" ht="22" customHeight="1">
      <x:c r="A2889" s="10" t="str">
        <x:v>NO_SEMANTIC</x:v>
      </x:c>
      <x:c r="B2889" s="10" t="str">
        <x:v>IMO-035</x:v>
      </x:c>
      <x:c r="C2889" s="10" t="str">
        <x:v>IMO-035-F04</x:v>
      </x:c>
      <x:c r="D2889" s="10" t="str">
        <x:v>RUN_01</x:v>
      </x:c>
      <x:c r="E2889" s="10" t="str">
        <x:v>ORIGINAL_LEDGER</x:v>
      </x:c>
      <x:c r="F2889" s="10" t="str">
        <x:v>FAIL</x:v>
      </x:c>
      <x:c r="G2889" s="10" t="str">
        <x:v>FAIL</x:v>
      </x:c>
      <x:c r="H2889" s="10" t="str">
        <x:v>EXECUTED</x:v>
      </x:c>
      <x:c r="I2889" s="10" t="str">
        <x:v>PARSED</x:v>
      </x:c>
      <x:c r="J2889" s="10" t="str">
        <x:v>NO_SEMANTIC_VALIDATOR_DETERMINISTIC_PASS</x:v>
      </x:c>
      <x:c r="K2889" s="10" t="str">
        <x:v>3efb620018d5973bfb45856d9106e992f373be09984b312b4132c22ceb4d0723</x:v>
      </x:c>
      <x:c r="L2889" s="10" t="str">
        <x:v>historical_three</x:v>
      </x:c>
      <x:c r="M2889" s="10" t="n">
        <x:v>1</x:v>
      </x:c>
      <x:c r="N2889" s="10" t="n">
        <x:v>0</x:v>
      </x:c>
      <x:c r="O2889" s="10" t="n">
        <x:v>0</x:v>
      </x:c>
      <x:c r="P2889" s="9" t="str">
        <x:f>'CaseReview'!U703</x:f>
        <x:v>FAIL</x:v>
      </x:c>
      <x:c r="Q2889" s="9" t="n">
        <x:f>IF(AND(T2889=1,G2889=P2889),1,0)</x:f>
        <x:v>1</x:v>
      </x:c>
      <x:c r="R2889" s="9" t="n">
        <x:f>IF(AND(T2889=1,G2889="PASS",P2889="FAIL"),1,0)</x:f>
        <x:v>0</x:v>
      </x:c>
      <x:c r="S2889" s="9" t="n">
        <x:f>IF(AND(T2889=1,G2889="FAIL",P2889="PASS"),1,0)</x:f>
        <x:v>0</x:v>
      </x:c>
      <x:c r="T2889" s="9" t="n">
        <x:v>1</x:v>
      </x:c>
      <x:c r="U2889" s="9" t="n">
        <x:v>7</x:v>
      </x:c>
      <x:c r="V2889" s="9" t="str">
        <x:v>MVP/SHACL_GENERATION_PIPELINE/experiments/LUNA_NO_SEMANTIC_VALIDATOR/RUN_01/runs/RUN-IMO-035-20260901T102015481934Z/artifacts/attempt_01/candidate_shape.ttl</x:v>
      </x:c>
    </x:row>
    <x:row r="2890" ht="22" customHeight="1">
      <x:c r="A2890" s="10" t="str">
        <x:v>NO_SEMANTIC</x:v>
      </x:c>
      <x:c r="B2890" s="10" t="str">
        <x:v>IMO-035</x:v>
      </x:c>
      <x:c r="C2890" s="10" t="str">
        <x:v>IMO-035-F05</x:v>
      </x:c>
      <x:c r="D2890" s="10" t="str">
        <x:v>RUN_01</x:v>
      </x:c>
      <x:c r="E2890" s="10" t="str">
        <x:v>ORIGINAL_LEDGER</x:v>
      </x:c>
      <x:c r="F2890" s="10" t="str">
        <x:v>FAIL</x:v>
      </x:c>
      <x:c r="G2890" s="10" t="str">
        <x:v>FAIL</x:v>
      </x:c>
      <x:c r="H2890" s="10" t="str">
        <x:v>EXECUTED</x:v>
      </x:c>
      <x:c r="I2890" s="10" t="str">
        <x:v>PARSED</x:v>
      </x:c>
      <x:c r="J2890" s="10" t="str">
        <x:v>NO_SEMANTIC_VALIDATOR_DETERMINISTIC_PASS</x:v>
      </x:c>
      <x:c r="K2890" s="10" t="str">
        <x:v>3efb620018d5973bfb45856d9106e992f373be09984b312b4132c22ceb4d0723</x:v>
      </x:c>
      <x:c r="L2890" s="10" t="str">
        <x:v>historical_three</x:v>
      </x:c>
      <x:c r="M2890" s="10" t="n">
        <x:v>1</x:v>
      </x:c>
      <x:c r="N2890" s="10" t="n">
        <x:v>0</x:v>
      </x:c>
      <x:c r="O2890" s="10" t="n">
        <x:v>0</x:v>
      </x:c>
      <x:c r="P2890" s="9" t="str">
        <x:f>'CaseReview'!U704</x:f>
        <x:v>FAIL</x:v>
      </x:c>
      <x:c r="Q2890" s="9" t="n">
        <x:f>IF(AND(T2890=1,G2890=P2890),1,0)</x:f>
        <x:v>1</x:v>
      </x:c>
      <x:c r="R2890" s="9" t="n">
        <x:f>IF(AND(T2890=1,G2890="PASS",P2890="FAIL"),1,0)</x:f>
        <x:v>0</x:v>
      </x:c>
      <x:c r="S2890" s="9" t="n">
        <x:f>IF(AND(T2890=1,G2890="FAIL",P2890="PASS"),1,0)</x:f>
        <x:v>0</x:v>
      </x:c>
      <x:c r="T2890" s="9" t="n">
        <x:v>1</x:v>
      </x:c>
      <x:c r="U2890" s="9" t="n">
        <x:v>7</x:v>
      </x:c>
      <x:c r="V2890" s="9" t="str">
        <x:v>MVP/SHACL_GENERATION_PIPELINE/experiments/LUNA_NO_SEMANTIC_VALIDATOR/RUN_01/runs/RUN-IMO-035-20260901T102015481934Z/artifacts/attempt_01/candidate_shape.ttl</x:v>
      </x:c>
    </x:row>
    <x:row r="2891" ht="22" customHeight="1">
      <x:c r="A2891" s="10" t="str">
        <x:v>NO_SEMANTIC</x:v>
      </x:c>
      <x:c r="B2891" s="10" t="str">
        <x:v>IMO-035</x:v>
      </x:c>
      <x:c r="C2891" s="10" t="str">
        <x:v>IMO-035-P01</x:v>
      </x:c>
      <x:c r="D2891" s="10" t="str">
        <x:v>RUN_01</x:v>
      </x:c>
      <x:c r="E2891" s="10" t="str">
        <x:v>ORIGINAL_LEDGER</x:v>
      </x:c>
      <x:c r="F2891" s="10" t="str">
        <x:v>PASS</x:v>
      </x:c>
      <x:c r="G2891" s="10" t="str">
        <x:v>FAIL</x:v>
      </x:c>
      <x:c r="H2891" s="10" t="str">
        <x:v>EXECUTED</x:v>
      </x:c>
      <x:c r="I2891" s="10" t="str">
        <x:v>PARSED</x:v>
      </x:c>
      <x:c r="J2891" s="10" t="str">
        <x:v>NO_SEMANTIC_VALIDATOR_DETERMINISTIC_PASS</x:v>
      </x:c>
      <x:c r="K2891" s="10" t="str">
        <x:v>3efb620018d5973bfb45856d9106e992f373be09984b312b4132c22ceb4d0723</x:v>
      </x:c>
      <x:c r="L2891" s="10" t="str">
        <x:v>historical_three</x:v>
      </x:c>
      <x:c r="M2891" s="10" t="n">
        <x:v>0</x:v>
      </x:c>
      <x:c r="N2891" s="10" t="n">
        <x:v>0</x:v>
      </x:c>
      <x:c r="O2891" s="10" t="n">
        <x:v>1</x:v>
      </x:c>
      <x:c r="P2891" s="9" t="str">
        <x:f>'CaseReview'!U705</x:f>
        <x:v>PASS</x:v>
      </x:c>
      <x:c r="Q2891" s="9" t="n">
        <x:f>IF(AND(T2891=1,G2891=P2891),1,0)</x:f>
        <x:v>0</x:v>
      </x:c>
      <x:c r="R2891" s="9" t="n">
        <x:f>IF(AND(T2891=1,G2891="PASS",P2891="FAIL"),1,0)</x:f>
        <x:v>0</x:v>
      </x:c>
      <x:c r="S2891" s="9" t="n">
        <x:f>IF(AND(T2891=1,G2891="FAIL",P2891="PASS"),1,0)</x:f>
        <x:v>1</x:v>
      </x:c>
      <x:c r="T2891" s="9" t="n">
        <x:v>1</x:v>
      </x:c>
      <x:c r="U2891" s="9" t="n">
        <x:v>7</x:v>
      </x:c>
      <x:c r="V2891" s="9" t="str">
        <x:v>MVP/SHACL_GENERATION_PIPELINE/experiments/LUNA_NO_SEMANTIC_VALIDATOR/RUN_01/runs/RUN-IMO-035-20260901T102015481934Z/artifacts/attempt_01/candidate_shape.ttl</x:v>
      </x:c>
    </x:row>
    <x:row r="2892" ht="22" customHeight="1">
      <x:c r="A2892" s="10" t="str">
        <x:v>NO_SEMANTIC</x:v>
      </x:c>
      <x:c r="B2892" s="10" t="str">
        <x:v>IMO-035</x:v>
      </x:c>
      <x:c r="C2892" s="10" t="str">
        <x:v>IMO-035-P02</x:v>
      </x:c>
      <x:c r="D2892" s="10" t="str">
        <x:v>RUN_01</x:v>
      </x:c>
      <x:c r="E2892" s="10" t="str">
        <x:v>ORIGINAL_LEDGER</x:v>
      </x:c>
      <x:c r="F2892" s="10" t="str">
        <x:v>PASS</x:v>
      </x:c>
      <x:c r="G2892" s="10" t="str">
        <x:v>FAIL</x:v>
      </x:c>
      <x:c r="H2892" s="10" t="str">
        <x:v>EXECUTED</x:v>
      </x:c>
      <x:c r="I2892" s="10" t="str">
        <x:v>PARSED</x:v>
      </x:c>
      <x:c r="J2892" s="10" t="str">
        <x:v>NO_SEMANTIC_VALIDATOR_DETERMINISTIC_PASS</x:v>
      </x:c>
      <x:c r="K2892" s="10" t="str">
        <x:v>3efb620018d5973bfb45856d9106e992f373be09984b312b4132c22ceb4d0723</x:v>
      </x:c>
      <x:c r="L2892" s="10" t="str">
        <x:v>historical_three</x:v>
      </x:c>
      <x:c r="M2892" s="10" t="n">
        <x:v>0</x:v>
      </x:c>
      <x:c r="N2892" s="10" t="n">
        <x:v>0</x:v>
      </x:c>
      <x:c r="O2892" s="10" t="n">
        <x:v>1</x:v>
      </x:c>
      <x:c r="P2892" s="9" t="str">
        <x:f>'CaseReview'!U706</x:f>
        <x:v>PASS</x:v>
      </x:c>
      <x:c r="Q2892" s="9" t="n">
        <x:f>IF(AND(T2892=1,G2892=P2892),1,0)</x:f>
        <x:v>0</x:v>
      </x:c>
      <x:c r="R2892" s="9" t="n">
        <x:f>IF(AND(T2892=1,G2892="PASS",P2892="FAIL"),1,0)</x:f>
        <x:v>0</x:v>
      </x:c>
      <x:c r="S2892" s="9" t="n">
        <x:f>IF(AND(T2892=1,G2892="FAIL",P2892="PASS"),1,0)</x:f>
        <x:v>1</x:v>
      </x:c>
      <x:c r="T2892" s="9" t="n">
        <x:v>1</x:v>
      </x:c>
      <x:c r="U2892" s="9" t="n">
        <x:v>7</x:v>
      </x:c>
      <x:c r="V2892" s="9" t="str">
        <x:v>MVP/SHACL_GENERATION_PIPELINE/experiments/LUNA_NO_SEMANTIC_VALIDATOR/RUN_01/runs/RUN-IMO-035-20260901T102015481934Z/artifacts/attempt_01/candidate_shape.ttl</x:v>
      </x:c>
    </x:row>
    <x:row r="2893" ht="22" customHeight="1">
      <x:c r="A2893" s="10" t="str">
        <x:v>NO_SEMANTIC</x:v>
      </x:c>
      <x:c r="B2893" s="10" t="str">
        <x:v>IMO-037</x:v>
      </x:c>
      <x:c r="C2893" s="10" t="str">
        <x:v>IMO-037-F01</x:v>
      </x:c>
      <x:c r="D2893" s="10" t="str">
        <x:v>RUN_01</x:v>
      </x:c>
      <x:c r="E2893" s="10" t="str">
        <x:v>ORIGINAL_LEDGER</x:v>
      </x:c>
      <x:c r="F2893" s="10" t="str">
        <x:v>FAIL</x:v>
      </x:c>
      <x:c r="G2893" s="10" t="str">
        <x:v>PASS</x:v>
      </x:c>
      <x:c r="H2893" s="10" t="str">
        <x:v>EXECUTED</x:v>
      </x:c>
      <x:c r="I2893" s="10" t="str">
        <x:v>PARSED</x:v>
      </x:c>
      <x:c r="J2893" s="10" t="str">
        <x:v>NO_SEMANTIC_VALIDATOR_DETERMINISTIC_PASS</x:v>
      </x:c>
      <x:c r="K2893" s="10" t="str">
        <x:v>32ed164125a9d5ed576c6850287c2375ba6ce3250d6f53486156dae4ea805a44</x:v>
      </x:c>
      <x:c r="L2893" s="10" t="str">
        <x:v>historical_three</x:v>
      </x:c>
      <x:c r="M2893" s="10" t="n">
        <x:v>0</x:v>
      </x:c>
      <x:c r="N2893" s="10" t="n">
        <x:v>1</x:v>
      </x:c>
      <x:c r="O2893" s="10" t="n">
        <x:v>0</x:v>
      </x:c>
      <x:c r="P2893" s="9" t="str">
        <x:f>'CaseReview'!U707</x:f>
        <x:v>FAIL</x:v>
      </x:c>
      <x:c r="Q2893" s="9" t="n">
        <x:f>IF(AND(T2893=1,G2893=P2893),1,0)</x:f>
        <x:v>0</x:v>
      </x:c>
      <x:c r="R2893" s="9" t="n">
        <x:f>IF(AND(T2893=1,G2893="PASS",P2893="FAIL"),1,0)</x:f>
        <x:v>1</x:v>
      </x:c>
      <x:c r="S2893" s="9" t="n">
        <x:f>IF(AND(T2893=1,G2893="FAIL",P2893="PASS"),1,0)</x:f>
        <x:v>0</x:v>
      </x:c>
      <x:c r="T2893" s="9" t="n">
        <x:v>1</x:v>
      </x:c>
      <x:c r="U2893" s="9" t="n">
        <x:v>12</x:v>
      </x:c>
      <x:c r="V2893" s="9" t="str">
        <x:v>MVP/SHACL_GENERATION_PIPELINE/experiments/LUNA_NO_SEMANTIC_VALIDATOR/RUN_01/runs/RUN-IMO-037-20260901T102032977365Z/artifacts/attempt_01/candidate_shape.ttl</x:v>
      </x:c>
    </x:row>
    <x:row r="2894" ht="22" customHeight="1">
      <x:c r="A2894" s="10" t="str">
        <x:v>NO_SEMANTIC</x:v>
      </x:c>
      <x:c r="B2894" s="10" t="str">
        <x:v>IMO-037</x:v>
      </x:c>
      <x:c r="C2894" s="10" t="str">
        <x:v>IMO-037-F02</x:v>
      </x:c>
      <x:c r="D2894" s="10" t="str">
        <x:v>RUN_01</x:v>
      </x:c>
      <x:c r="E2894" s="10" t="str">
        <x:v>ORIGINAL_LEDGER</x:v>
      </x:c>
      <x:c r="F2894" s="10" t="str">
        <x:v>FAIL</x:v>
      </x:c>
      <x:c r="G2894" s="10" t="str">
        <x:v>FAIL</x:v>
      </x:c>
      <x:c r="H2894" s="10" t="str">
        <x:v>EXECUTED</x:v>
      </x:c>
      <x:c r="I2894" s="10" t="str">
        <x:v>PARSED</x:v>
      </x:c>
      <x:c r="J2894" s="10" t="str">
        <x:v>NO_SEMANTIC_VALIDATOR_DETERMINISTIC_PASS</x:v>
      </x:c>
      <x:c r="K2894" s="10" t="str">
        <x:v>32ed164125a9d5ed576c6850287c2375ba6ce3250d6f53486156dae4ea805a44</x:v>
      </x:c>
      <x:c r="L2894" s="10" t="str">
        <x:v>historical_three</x:v>
      </x:c>
      <x:c r="M2894" s="10" t="n">
        <x:v>1</x:v>
      </x:c>
      <x:c r="N2894" s="10" t="n">
        <x:v>0</x:v>
      </x:c>
      <x:c r="O2894" s="10" t="n">
        <x:v>0</x:v>
      </x:c>
      <x:c r="P2894" s="9" t="str">
        <x:f>'CaseReview'!U708</x:f>
        <x:v>FAIL</x:v>
      </x:c>
      <x:c r="Q2894" s="9" t="n">
        <x:f>IF(AND(T2894=1,G2894=P2894),1,0)</x:f>
        <x:v>1</x:v>
      </x:c>
      <x:c r="R2894" s="9" t="n">
        <x:f>IF(AND(T2894=1,G2894="PASS",P2894="FAIL"),1,0)</x:f>
        <x:v>0</x:v>
      </x:c>
      <x:c r="S2894" s="9" t="n">
        <x:f>IF(AND(T2894=1,G2894="FAIL",P2894="PASS"),1,0)</x:f>
        <x:v>0</x:v>
      </x:c>
      <x:c r="T2894" s="9" t="n">
        <x:v>1</x:v>
      </x:c>
      <x:c r="U2894" s="9" t="n">
        <x:v>12</x:v>
      </x:c>
      <x:c r="V2894" s="9" t="str">
        <x:v>MVP/SHACL_GENERATION_PIPELINE/experiments/LUNA_NO_SEMANTIC_VALIDATOR/RUN_01/runs/RUN-IMO-037-20260901T102032977365Z/artifacts/attempt_01/candidate_shape.ttl</x:v>
      </x:c>
    </x:row>
    <x:row r="2895" ht="22" customHeight="1">
      <x:c r="A2895" s="10" t="str">
        <x:v>NO_SEMANTIC</x:v>
      </x:c>
      <x:c r="B2895" s="10" t="str">
        <x:v>IMO-037</x:v>
      </x:c>
      <x:c r="C2895" s="10" t="str">
        <x:v>IMO-037-F03</x:v>
      </x:c>
      <x:c r="D2895" s="10" t="str">
        <x:v>RUN_01</x:v>
      </x:c>
      <x:c r="E2895" s="10" t="str">
        <x:v>ORIGINAL_LEDGER</x:v>
      </x:c>
      <x:c r="F2895" s="10" t="str">
        <x:v>FAIL</x:v>
      </x:c>
      <x:c r="G2895" s="10" t="str">
        <x:v>FAIL</x:v>
      </x:c>
      <x:c r="H2895" s="10" t="str">
        <x:v>EXECUTED</x:v>
      </x:c>
      <x:c r="I2895" s="10" t="str">
        <x:v>PARSED</x:v>
      </x:c>
      <x:c r="J2895" s="10" t="str">
        <x:v>NO_SEMANTIC_VALIDATOR_DETERMINISTIC_PASS</x:v>
      </x:c>
      <x:c r="K2895" s="10" t="str">
        <x:v>32ed164125a9d5ed576c6850287c2375ba6ce3250d6f53486156dae4ea805a44</x:v>
      </x:c>
      <x:c r="L2895" s="10" t="str">
        <x:v>historical_three</x:v>
      </x:c>
      <x:c r="M2895" s="10" t="n">
        <x:v>1</x:v>
      </x:c>
      <x:c r="N2895" s="10" t="n">
        <x:v>0</x:v>
      </x:c>
      <x:c r="O2895" s="10" t="n">
        <x:v>0</x:v>
      </x:c>
      <x:c r="P2895" s="9" t="str">
        <x:f>'CaseReview'!U709</x:f>
        <x:v>FAIL</x:v>
      </x:c>
      <x:c r="Q2895" s="9" t="n">
        <x:f>IF(AND(T2895=1,G2895=P2895),1,0)</x:f>
        <x:v>1</x:v>
      </x:c>
      <x:c r="R2895" s="9" t="n">
        <x:f>IF(AND(T2895=1,G2895="PASS",P2895="FAIL"),1,0)</x:f>
        <x:v>0</x:v>
      </x:c>
      <x:c r="S2895" s="9" t="n">
        <x:f>IF(AND(T2895=1,G2895="FAIL",P2895="PASS"),1,0)</x:f>
        <x:v>0</x:v>
      </x:c>
      <x:c r="T2895" s="9" t="n">
        <x:v>1</x:v>
      </x:c>
      <x:c r="U2895" s="9" t="n">
        <x:v>12</x:v>
      </x:c>
      <x:c r="V2895" s="9" t="str">
        <x:v>MVP/SHACL_GENERATION_PIPELINE/experiments/LUNA_NO_SEMANTIC_VALIDATOR/RUN_01/runs/RUN-IMO-037-20260901T102032977365Z/artifacts/attempt_01/candidate_shape.ttl</x:v>
      </x:c>
    </x:row>
    <x:row r="2896" ht="22" customHeight="1">
      <x:c r="A2896" s="10" t="str">
        <x:v>NO_SEMANTIC</x:v>
      </x:c>
      <x:c r="B2896" s="10" t="str">
        <x:v>IMO-037</x:v>
      </x:c>
      <x:c r="C2896" s="10" t="str">
        <x:v>IMO-037-F04</x:v>
      </x:c>
      <x:c r="D2896" s="10" t="str">
        <x:v>RUN_01</x:v>
      </x:c>
      <x:c r="E2896" s="10" t="str">
        <x:v>ORIGINAL_LEDGER</x:v>
      </x:c>
      <x:c r="F2896" s="10" t="str">
        <x:v>FAIL</x:v>
      </x:c>
      <x:c r="G2896" s="10" t="str">
        <x:v>FAIL</x:v>
      </x:c>
      <x:c r="H2896" s="10" t="str">
        <x:v>EXECUTED</x:v>
      </x:c>
      <x:c r="I2896" s="10" t="str">
        <x:v>PARSED</x:v>
      </x:c>
      <x:c r="J2896" s="10" t="str">
        <x:v>NO_SEMANTIC_VALIDATOR_DETERMINISTIC_PASS</x:v>
      </x:c>
      <x:c r="K2896" s="10" t="str">
        <x:v>32ed164125a9d5ed576c6850287c2375ba6ce3250d6f53486156dae4ea805a44</x:v>
      </x:c>
      <x:c r="L2896" s="10" t="str">
        <x:v>historical_three</x:v>
      </x:c>
      <x:c r="M2896" s="10" t="n">
        <x:v>1</x:v>
      </x:c>
      <x:c r="N2896" s="10" t="n">
        <x:v>0</x:v>
      </x:c>
      <x:c r="O2896" s="10" t="n">
        <x:v>0</x:v>
      </x:c>
      <x:c r="P2896" s="9" t="str">
        <x:f>'CaseReview'!U710</x:f>
        <x:v>FAIL</x:v>
      </x:c>
      <x:c r="Q2896" s="9" t="n">
        <x:f>IF(AND(T2896=1,G2896=P2896),1,0)</x:f>
        <x:v>1</x:v>
      </x:c>
      <x:c r="R2896" s="9" t="n">
        <x:f>IF(AND(T2896=1,G2896="PASS",P2896="FAIL"),1,0)</x:f>
        <x:v>0</x:v>
      </x:c>
      <x:c r="S2896" s="9" t="n">
        <x:f>IF(AND(T2896=1,G2896="FAIL",P2896="PASS"),1,0)</x:f>
        <x:v>0</x:v>
      </x:c>
      <x:c r="T2896" s="9" t="n">
        <x:v>1</x:v>
      </x:c>
      <x:c r="U2896" s="9" t="n">
        <x:v>12</x:v>
      </x:c>
      <x:c r="V2896" s="9" t="str">
        <x:v>MVP/SHACL_GENERATION_PIPELINE/experiments/LUNA_NO_SEMANTIC_VALIDATOR/RUN_01/runs/RUN-IMO-037-20260901T102032977365Z/artifacts/attempt_01/candidate_shape.ttl</x:v>
      </x:c>
    </x:row>
    <x:row r="2897" ht="22" customHeight="1">
      <x:c r="A2897" s="10" t="str">
        <x:v>NO_SEMANTIC</x:v>
      </x:c>
      <x:c r="B2897" s="10" t="str">
        <x:v>IMO-037</x:v>
      </x:c>
      <x:c r="C2897" s="10" t="str">
        <x:v>IMO-037-F05</x:v>
      </x:c>
      <x:c r="D2897" s="10" t="str">
        <x:v>RUN_01</x:v>
      </x:c>
      <x:c r="E2897" s="10" t="str">
        <x:v>ORIGINAL_LEDGER</x:v>
      </x:c>
      <x:c r="F2897" s="10" t="str">
        <x:v>FAIL</x:v>
      </x:c>
      <x:c r="G2897" s="10" t="str">
        <x:v>FAIL</x:v>
      </x:c>
      <x:c r="H2897" s="10" t="str">
        <x:v>EXECUTED</x:v>
      </x:c>
      <x:c r="I2897" s="10" t="str">
        <x:v>PARSED</x:v>
      </x:c>
      <x:c r="J2897" s="10" t="str">
        <x:v>NO_SEMANTIC_VALIDATOR_DETERMINISTIC_PASS</x:v>
      </x:c>
      <x:c r="K2897" s="10" t="str">
        <x:v>32ed164125a9d5ed576c6850287c2375ba6ce3250d6f53486156dae4ea805a44</x:v>
      </x:c>
      <x:c r="L2897" s="10" t="str">
        <x:v>historical_three</x:v>
      </x:c>
      <x:c r="M2897" s="10" t="n">
        <x:v>1</x:v>
      </x:c>
      <x:c r="N2897" s="10" t="n">
        <x:v>0</x:v>
      </x:c>
      <x:c r="O2897" s="10" t="n">
        <x:v>0</x:v>
      </x:c>
      <x:c r="P2897" s="9" t="str">
        <x:f>'CaseReview'!U711</x:f>
        <x:v>FAIL</x:v>
      </x:c>
      <x:c r="Q2897" s="9" t="n">
        <x:f>IF(AND(T2897=1,G2897=P2897),1,0)</x:f>
        <x:v>1</x:v>
      </x:c>
      <x:c r="R2897" s="9" t="n">
        <x:f>IF(AND(T2897=1,G2897="PASS",P2897="FAIL"),1,0)</x:f>
        <x:v>0</x:v>
      </x:c>
      <x:c r="S2897" s="9" t="n">
        <x:f>IF(AND(T2897=1,G2897="FAIL",P2897="PASS"),1,0)</x:f>
        <x:v>0</x:v>
      </x:c>
      <x:c r="T2897" s="9" t="n">
        <x:v>1</x:v>
      </x:c>
      <x:c r="U2897" s="9" t="n">
        <x:v>12</x:v>
      </x:c>
      <x:c r="V2897" s="9" t="str">
        <x:v>MVP/SHACL_GENERATION_PIPELINE/experiments/LUNA_NO_SEMANTIC_VALIDATOR/RUN_01/runs/RUN-IMO-037-20260901T102032977365Z/artifacts/attempt_01/candidate_shape.ttl</x:v>
      </x:c>
    </x:row>
    <x:row r="2898" ht="22" customHeight="1">
      <x:c r="A2898" s="10" t="str">
        <x:v>NO_SEMANTIC</x:v>
      </x:c>
      <x:c r="B2898" s="10" t="str">
        <x:v>IMO-037</x:v>
      </x:c>
      <x:c r="C2898" s="10" t="str">
        <x:v>IMO-037-F06</x:v>
      </x:c>
      <x:c r="D2898" s="10" t="str">
        <x:v>RUN_01</x:v>
      </x:c>
      <x:c r="E2898" s="10" t="str">
        <x:v>ORIGINAL_LEDGER</x:v>
      </x:c>
      <x:c r="F2898" s="10" t="str">
        <x:v>FAIL</x:v>
      </x:c>
      <x:c r="G2898" s="10" t="str">
        <x:v>FAIL</x:v>
      </x:c>
      <x:c r="H2898" s="10" t="str">
        <x:v>EXECUTED</x:v>
      </x:c>
      <x:c r="I2898" s="10" t="str">
        <x:v>PARSED</x:v>
      </x:c>
      <x:c r="J2898" s="10" t="str">
        <x:v>NO_SEMANTIC_VALIDATOR_DETERMINISTIC_PASS</x:v>
      </x:c>
      <x:c r="K2898" s="10" t="str">
        <x:v>32ed164125a9d5ed576c6850287c2375ba6ce3250d6f53486156dae4ea805a44</x:v>
      </x:c>
      <x:c r="L2898" s="10" t="str">
        <x:v>historical_three</x:v>
      </x:c>
      <x:c r="M2898" s="10" t="n">
        <x:v>1</x:v>
      </x:c>
      <x:c r="N2898" s="10" t="n">
        <x:v>0</x:v>
      </x:c>
      <x:c r="O2898" s="10" t="n">
        <x:v>0</x:v>
      </x:c>
      <x:c r="P2898" s="9" t="str">
        <x:f>'CaseReview'!U712</x:f>
        <x:v>FAIL</x:v>
      </x:c>
      <x:c r="Q2898" s="9" t="n">
        <x:f>IF(AND(T2898=1,G2898=P2898),1,0)</x:f>
        <x:v>1</x:v>
      </x:c>
      <x:c r="R2898" s="9" t="n">
        <x:f>IF(AND(T2898=1,G2898="PASS",P2898="FAIL"),1,0)</x:f>
        <x:v>0</x:v>
      </x:c>
      <x:c r="S2898" s="9" t="n">
        <x:f>IF(AND(T2898=1,G2898="FAIL",P2898="PASS"),1,0)</x:f>
        <x:v>0</x:v>
      </x:c>
      <x:c r="T2898" s="9" t="n">
        <x:v>1</x:v>
      </x:c>
      <x:c r="U2898" s="9" t="n">
        <x:v>12</x:v>
      </x:c>
      <x:c r="V2898" s="9" t="str">
        <x:v>MVP/SHACL_GENERATION_PIPELINE/experiments/LUNA_NO_SEMANTIC_VALIDATOR/RUN_01/runs/RUN-IMO-037-20260901T102032977365Z/artifacts/attempt_01/candidate_shape.ttl</x:v>
      </x:c>
    </x:row>
    <x:row r="2899" ht="22" customHeight="1">
      <x:c r="A2899" s="10" t="str">
        <x:v>NO_SEMANTIC</x:v>
      </x:c>
      <x:c r="B2899" s="10" t="str">
        <x:v>IMO-037</x:v>
      </x:c>
      <x:c r="C2899" s="10" t="str">
        <x:v>IMO-037-F07</x:v>
      </x:c>
      <x:c r="D2899" s="10" t="str">
        <x:v>RUN_01</x:v>
      </x:c>
      <x:c r="E2899" s="10" t="str">
        <x:v>ORIGINAL_LEDGER</x:v>
      </x:c>
      <x:c r="F2899" s="10" t="str">
        <x:v>FAIL</x:v>
      </x:c>
      <x:c r="G2899" s="10" t="str">
        <x:v>FAIL</x:v>
      </x:c>
      <x:c r="H2899" s="10" t="str">
        <x:v>EXECUTED</x:v>
      </x:c>
      <x:c r="I2899" s="10" t="str">
        <x:v>PARSED</x:v>
      </x:c>
      <x:c r="J2899" s="10" t="str">
        <x:v>NO_SEMANTIC_VALIDATOR_DETERMINISTIC_PASS</x:v>
      </x:c>
      <x:c r="K2899" s="10" t="str">
        <x:v>32ed164125a9d5ed576c6850287c2375ba6ce3250d6f53486156dae4ea805a44</x:v>
      </x:c>
      <x:c r="L2899" s="10" t="str">
        <x:v>historical_three</x:v>
      </x:c>
      <x:c r="M2899" s="10" t="n">
        <x:v>1</x:v>
      </x:c>
      <x:c r="N2899" s="10" t="n">
        <x:v>0</x:v>
      </x:c>
      <x:c r="O2899" s="10" t="n">
        <x:v>0</x:v>
      </x:c>
      <x:c r="P2899" s="9" t="str">
        <x:f>'CaseReview'!U713</x:f>
        <x:v>FAIL</x:v>
      </x:c>
      <x:c r="Q2899" s="9" t="n">
        <x:f>IF(AND(T2899=1,G2899=P2899),1,0)</x:f>
        <x:v>1</x:v>
      </x:c>
      <x:c r="R2899" s="9" t="n">
        <x:f>IF(AND(T2899=1,G2899="PASS",P2899="FAIL"),1,0)</x:f>
        <x:v>0</x:v>
      </x:c>
      <x:c r="S2899" s="9" t="n">
        <x:f>IF(AND(T2899=1,G2899="FAIL",P2899="PASS"),1,0)</x:f>
        <x:v>0</x:v>
      </x:c>
      <x:c r="T2899" s="9" t="n">
        <x:v>1</x:v>
      </x:c>
      <x:c r="U2899" s="9" t="n">
        <x:v>12</x:v>
      </x:c>
      <x:c r="V2899" s="9" t="str">
        <x:v>MVP/SHACL_GENERATION_PIPELINE/experiments/LUNA_NO_SEMANTIC_VALIDATOR/RUN_01/runs/RUN-IMO-037-20260901T102032977365Z/artifacts/attempt_01/candidate_shape.ttl</x:v>
      </x:c>
    </x:row>
    <x:row r="2900" ht="22" customHeight="1">
      <x:c r="A2900" s="10" t="str">
        <x:v>NO_SEMANTIC</x:v>
      </x:c>
      <x:c r="B2900" s="10" t="str">
        <x:v>IMO-037</x:v>
      </x:c>
      <x:c r="C2900" s="10" t="str">
        <x:v>IMO-037-P01</x:v>
      </x:c>
      <x:c r="D2900" s="10" t="str">
        <x:v>RUN_01</x:v>
      </x:c>
      <x:c r="E2900" s="10" t="str">
        <x:v>ORIGINAL_LEDGER</x:v>
      </x:c>
      <x:c r="F2900" s="10" t="str">
        <x:v>PASS</x:v>
      </x:c>
      <x:c r="G2900" s="10" t="str">
        <x:v>FAIL</x:v>
      </x:c>
      <x:c r="H2900" s="10" t="str">
        <x:v>EXECUTED</x:v>
      </x:c>
      <x:c r="I2900" s="10" t="str">
        <x:v>PARSED</x:v>
      </x:c>
      <x:c r="J2900" s="10" t="str">
        <x:v>NO_SEMANTIC_VALIDATOR_DETERMINISTIC_PASS</x:v>
      </x:c>
      <x:c r="K2900" s="10" t="str">
        <x:v>32ed164125a9d5ed576c6850287c2375ba6ce3250d6f53486156dae4ea805a44</x:v>
      </x:c>
      <x:c r="L2900" s="10" t="str">
        <x:v>historical_three</x:v>
      </x:c>
      <x:c r="M2900" s="10" t="n">
        <x:v>0</x:v>
      </x:c>
      <x:c r="N2900" s="10" t="n">
        <x:v>0</x:v>
      </x:c>
      <x:c r="O2900" s="10" t="n">
        <x:v>1</x:v>
      </x:c>
      <x:c r="P2900" s="9" t="str">
        <x:f>'CaseReview'!U714</x:f>
        <x:v>PASS</x:v>
      </x:c>
      <x:c r="Q2900" s="9" t="n">
        <x:f>IF(AND(T2900=1,G2900=P2900),1,0)</x:f>
        <x:v>0</x:v>
      </x:c>
      <x:c r="R2900" s="9" t="n">
        <x:f>IF(AND(T2900=1,G2900="PASS",P2900="FAIL"),1,0)</x:f>
        <x:v>0</x:v>
      </x:c>
      <x:c r="S2900" s="9" t="n">
        <x:f>IF(AND(T2900=1,G2900="FAIL",P2900="PASS"),1,0)</x:f>
        <x:v>1</x:v>
      </x:c>
      <x:c r="T2900" s="9" t="n">
        <x:v>1</x:v>
      </x:c>
      <x:c r="U2900" s="9" t="n">
        <x:v>12</x:v>
      </x:c>
      <x:c r="V2900" s="9" t="str">
        <x:v>MVP/SHACL_GENERATION_PIPELINE/experiments/LUNA_NO_SEMANTIC_VALIDATOR/RUN_01/runs/RUN-IMO-037-20260901T102032977365Z/artifacts/attempt_01/candidate_shape.ttl</x:v>
      </x:c>
    </x:row>
    <x:row r="2901" ht="22" customHeight="1">
      <x:c r="A2901" s="10" t="str">
        <x:v>NO_SEMANTIC</x:v>
      </x:c>
      <x:c r="B2901" s="10" t="str">
        <x:v>IMO-037</x:v>
      </x:c>
      <x:c r="C2901" s="10" t="str">
        <x:v>IMO-037-P02</x:v>
      </x:c>
      <x:c r="D2901" s="10" t="str">
        <x:v>RUN_01</x:v>
      </x:c>
      <x:c r="E2901" s="10" t="str">
        <x:v>ORIGINAL_LEDGER</x:v>
      </x:c>
      <x:c r="F2901" s="10" t="str">
        <x:v>PASS</x:v>
      </x:c>
      <x:c r="G2901" s="10" t="str">
        <x:v>FAIL</x:v>
      </x:c>
      <x:c r="H2901" s="10" t="str">
        <x:v>EXECUTED</x:v>
      </x:c>
      <x:c r="I2901" s="10" t="str">
        <x:v>PARSED</x:v>
      </x:c>
      <x:c r="J2901" s="10" t="str">
        <x:v>NO_SEMANTIC_VALIDATOR_DETERMINISTIC_PASS</x:v>
      </x:c>
      <x:c r="K2901" s="10" t="str">
        <x:v>32ed164125a9d5ed576c6850287c2375ba6ce3250d6f53486156dae4ea805a44</x:v>
      </x:c>
      <x:c r="L2901" s="10" t="str">
        <x:v>historical_three</x:v>
      </x:c>
      <x:c r="M2901" s="10" t="n">
        <x:v>0</x:v>
      </x:c>
      <x:c r="N2901" s="10" t="n">
        <x:v>0</x:v>
      </x:c>
      <x:c r="O2901" s="10" t="n">
        <x:v>1</x:v>
      </x:c>
      <x:c r="P2901" s="9" t="str">
        <x:f>'CaseReview'!U715</x:f>
        <x:v>PASS</x:v>
      </x:c>
      <x:c r="Q2901" s="9" t="n">
        <x:f>IF(AND(T2901=1,G2901=P2901),1,0)</x:f>
        <x:v>0</x:v>
      </x:c>
      <x:c r="R2901" s="9" t="n">
        <x:f>IF(AND(T2901=1,G2901="PASS",P2901="FAIL"),1,0)</x:f>
        <x:v>0</x:v>
      </x:c>
      <x:c r="S2901" s="9" t="n">
        <x:f>IF(AND(T2901=1,G2901="FAIL",P2901="PASS"),1,0)</x:f>
        <x:v>1</x:v>
      </x:c>
      <x:c r="T2901" s="9" t="n">
        <x:v>1</x:v>
      </x:c>
      <x:c r="U2901" s="9" t="n">
        <x:v>12</x:v>
      </x:c>
      <x:c r="V2901" s="9" t="str">
        <x:v>MVP/SHACL_GENERATION_PIPELINE/experiments/LUNA_NO_SEMANTIC_VALIDATOR/RUN_01/runs/RUN-IMO-037-20260901T102032977365Z/artifacts/attempt_01/candidate_shape.ttl</x:v>
      </x:c>
    </x:row>
    <x:row r="2902" ht="22" customHeight="1">
      <x:c r="A2902" s="10" t="str">
        <x:v>NO_SEMANTIC</x:v>
      </x:c>
      <x:c r="B2902" s="10" t="str">
        <x:v>IMO-037</x:v>
      </x:c>
      <x:c r="C2902" s="10" t="str">
        <x:v>IMO-037-P03</x:v>
      </x:c>
      <x:c r="D2902" s="10" t="str">
        <x:v>RUN_01</x:v>
      </x:c>
      <x:c r="E2902" s="10" t="str">
        <x:v>ORIGINAL_LEDGER</x:v>
      </x:c>
      <x:c r="F2902" s="10" t="str">
        <x:v>PASS</x:v>
      </x:c>
      <x:c r="G2902" s="10" t="str">
        <x:v>FAIL</x:v>
      </x:c>
      <x:c r="H2902" s="10" t="str">
        <x:v>EXECUTED</x:v>
      </x:c>
      <x:c r="I2902" s="10" t="str">
        <x:v>PARSED</x:v>
      </x:c>
      <x:c r="J2902" s="10" t="str">
        <x:v>NO_SEMANTIC_VALIDATOR_DETERMINISTIC_PASS</x:v>
      </x:c>
      <x:c r="K2902" s="10" t="str">
        <x:v>32ed164125a9d5ed576c6850287c2375ba6ce3250d6f53486156dae4ea805a44</x:v>
      </x:c>
      <x:c r="L2902" s="10" t="str">
        <x:v>historical_three</x:v>
      </x:c>
      <x:c r="M2902" s="10" t="n">
        <x:v>0</x:v>
      </x:c>
      <x:c r="N2902" s="10" t="n">
        <x:v>0</x:v>
      </x:c>
      <x:c r="O2902" s="10" t="n">
        <x:v>1</x:v>
      </x:c>
      <x:c r="P2902" s="9" t="str">
        <x:f>'CaseReview'!U716</x:f>
        <x:v>PASS</x:v>
      </x:c>
      <x:c r="Q2902" s="9" t="n">
        <x:f>IF(AND(T2902=1,G2902=P2902),1,0)</x:f>
        <x:v>0</x:v>
      </x:c>
      <x:c r="R2902" s="9" t="n">
        <x:f>IF(AND(T2902=1,G2902="PASS",P2902="FAIL"),1,0)</x:f>
        <x:v>0</x:v>
      </x:c>
      <x:c r="S2902" s="9" t="n">
        <x:f>IF(AND(T2902=1,G2902="FAIL",P2902="PASS"),1,0)</x:f>
        <x:v>1</x:v>
      </x:c>
      <x:c r="T2902" s="9" t="n">
        <x:v>1</x:v>
      </x:c>
      <x:c r="U2902" s="9" t="n">
        <x:v>12</x:v>
      </x:c>
      <x:c r="V2902" s="9" t="str">
        <x:v>MVP/SHACL_GENERATION_PIPELINE/experiments/LUNA_NO_SEMANTIC_VALIDATOR/RUN_01/runs/RUN-IMO-037-20260901T102032977365Z/artifacts/attempt_01/candidate_shape.ttl</x:v>
      </x:c>
    </x:row>
    <x:row r="2903" ht="22" customHeight="1">
      <x:c r="A2903" s="10" t="str">
        <x:v>NO_SEMANTIC</x:v>
      </x:c>
      <x:c r="B2903" s="10" t="str">
        <x:v>IMO-037</x:v>
      </x:c>
      <x:c r="C2903" s="10" t="str">
        <x:v>IMO-037-P04</x:v>
      </x:c>
      <x:c r="D2903" s="10" t="str">
        <x:v>RUN_01</x:v>
      </x:c>
      <x:c r="E2903" s="10" t="str">
        <x:v>ORIGINAL_LEDGER</x:v>
      </x:c>
      <x:c r="F2903" s="10" t="str">
        <x:v>PASS</x:v>
      </x:c>
      <x:c r="G2903" s="10" t="str">
        <x:v>PASS</x:v>
      </x:c>
      <x:c r="H2903" s="10" t="str">
        <x:v>EXECUTED</x:v>
      </x:c>
      <x:c r="I2903" s="10" t="str">
        <x:v>PARSED</x:v>
      </x:c>
      <x:c r="J2903" s="10" t="str">
        <x:v>NO_SEMANTIC_VALIDATOR_DETERMINISTIC_PASS</x:v>
      </x:c>
      <x:c r="K2903" s="10" t="str">
        <x:v>32ed164125a9d5ed576c6850287c2375ba6ce3250d6f53486156dae4ea805a44</x:v>
      </x:c>
      <x:c r="L2903" s="10" t="str">
        <x:v>historical_three</x:v>
      </x:c>
      <x:c r="M2903" s="10" t="n">
        <x:v>1</x:v>
      </x:c>
      <x:c r="N2903" s="10" t="n">
        <x:v>0</x:v>
      </x:c>
      <x:c r="O2903" s="10" t="n">
        <x:v>0</x:v>
      </x:c>
      <x:c r="P2903" s="9" t="str">
        <x:f>'CaseReview'!U717</x:f>
        <x:v>PASS</x:v>
      </x:c>
      <x:c r="Q2903" s="9" t="n">
        <x:f>IF(AND(T2903=1,G2903=P2903),1,0)</x:f>
        <x:v>1</x:v>
      </x:c>
      <x:c r="R2903" s="9" t="n">
        <x:f>IF(AND(T2903=1,G2903="PASS",P2903="FAIL"),1,0)</x:f>
        <x:v>0</x:v>
      </x:c>
      <x:c r="S2903" s="9" t="n">
        <x:f>IF(AND(T2903=1,G2903="FAIL",P2903="PASS"),1,0)</x:f>
        <x:v>0</x:v>
      </x:c>
      <x:c r="T2903" s="9" t="n">
        <x:v>1</x:v>
      </x:c>
      <x:c r="U2903" s="9" t="n">
        <x:v>12</x:v>
      </x:c>
      <x:c r="V2903" s="9" t="str">
        <x:v>MVP/SHACL_GENERATION_PIPELINE/experiments/LUNA_NO_SEMANTIC_VALIDATOR/RUN_01/runs/RUN-IMO-037-20260901T102032977365Z/artifacts/attempt_01/candidate_shape.ttl</x:v>
      </x:c>
    </x:row>
    <x:row r="2904" ht="22" customHeight="1">
      <x:c r="A2904" s="10" t="str">
        <x:v>NO_SEMANTIC</x:v>
      </x:c>
      <x:c r="B2904" s="10" t="str">
        <x:v>IMO-037</x:v>
      </x:c>
      <x:c r="C2904" s="10" t="str">
        <x:v>IMO-037-P05</x:v>
      </x:c>
      <x:c r="D2904" s="10" t="str">
        <x:v>RUN_01</x:v>
      </x:c>
      <x:c r="E2904" s="10" t="str">
        <x:v>ORIGINAL_LEDGER</x:v>
      </x:c>
      <x:c r="F2904" s="10" t="str">
        <x:v>PASS</x:v>
      </x:c>
      <x:c r="G2904" s="10" t="str">
        <x:v>PASS</x:v>
      </x:c>
      <x:c r="H2904" s="10" t="str">
        <x:v>EXECUTED</x:v>
      </x:c>
      <x:c r="I2904" s="10" t="str">
        <x:v>PARSED</x:v>
      </x:c>
      <x:c r="J2904" s="10" t="str">
        <x:v>NO_SEMANTIC_VALIDATOR_DETERMINISTIC_PASS</x:v>
      </x:c>
      <x:c r="K2904" s="10" t="str">
        <x:v>32ed164125a9d5ed576c6850287c2375ba6ce3250d6f53486156dae4ea805a44</x:v>
      </x:c>
      <x:c r="L2904" s="10" t="str">
        <x:v>historical_three</x:v>
      </x:c>
      <x:c r="M2904" s="10" t="n">
        <x:v>1</x:v>
      </x:c>
      <x:c r="N2904" s="10" t="n">
        <x:v>0</x:v>
      </x:c>
      <x:c r="O2904" s="10" t="n">
        <x:v>0</x:v>
      </x:c>
      <x:c r="P2904" s="9" t="str">
        <x:f>'CaseReview'!U718</x:f>
        <x:v>PASS</x:v>
      </x:c>
      <x:c r="Q2904" s="9" t="n">
        <x:f>IF(AND(T2904=1,G2904=P2904),1,0)</x:f>
        <x:v>1</x:v>
      </x:c>
      <x:c r="R2904" s="9" t="n">
        <x:f>IF(AND(T2904=1,G2904="PASS",P2904="FAIL"),1,0)</x:f>
        <x:v>0</x:v>
      </x:c>
      <x:c r="S2904" s="9" t="n">
        <x:f>IF(AND(T2904=1,G2904="FAIL",P2904="PASS"),1,0)</x:f>
        <x:v>0</x:v>
      </x:c>
      <x:c r="T2904" s="9" t="n">
        <x:v>1</x:v>
      </x:c>
      <x:c r="U2904" s="9" t="n">
        <x:v>12</x:v>
      </x:c>
      <x:c r="V2904" s="9" t="str">
        <x:v>MVP/SHACL_GENERATION_PIPELINE/experiments/LUNA_NO_SEMANTIC_VALIDATOR/RUN_01/runs/RUN-IMO-037-20260901T102032977365Z/artifacts/attempt_01/candidate_shape.ttl</x:v>
      </x:c>
    </x:row>
    <x:row r="2905" ht="22" customHeight="1">
      <x:c r="A2905" s="10" t="str">
        <x:v>NO_SEMANTIC</x:v>
      </x:c>
      <x:c r="B2905" s="10" t="str">
        <x:v>IMO-038</x:v>
      </x:c>
      <x:c r="C2905" s="10" t="str">
        <x:v>IMO-038-F01</x:v>
      </x:c>
      <x:c r="D2905" s="10" t="str">
        <x:v>RUN_01</x:v>
      </x:c>
      <x:c r="E2905" s="10" t="str">
        <x:v>ORIGINAL_LEDGER</x:v>
      </x:c>
      <x:c r="F2905" s="10" t="str">
        <x:v>FAIL</x:v>
      </x:c>
      <x:c r="G2905" s="10" t="str">
        <x:v>FAIL</x:v>
      </x:c>
      <x:c r="H2905" s="10" t="str">
        <x:v>EXECUTED</x:v>
      </x:c>
      <x:c r="I2905" s="10" t="str">
        <x:v>PARSED</x:v>
      </x:c>
      <x:c r="J2905" s="10" t="str">
        <x:v>NO_SEMANTIC_VALIDATOR_DETERMINISTIC_PASS</x:v>
      </x:c>
      <x:c r="K2905" s="10" t="str">
        <x:v>06747b6b1821803f450214b1a8928fefac508d49eb7cdd6c6372ca53670298dd</x:v>
      </x:c>
      <x:c r="L2905" s="10" t="str">
        <x:v>historical_three</x:v>
      </x:c>
      <x:c r="M2905" s="10" t="n">
        <x:v>1</x:v>
      </x:c>
      <x:c r="N2905" s="10" t="n">
        <x:v>0</x:v>
      </x:c>
      <x:c r="O2905" s="10" t="n">
        <x:v>0</x:v>
      </x:c>
      <x:c r="P2905" s="9" t="str">
        <x:f>'CaseReview'!U719</x:f>
        <x:v>FAIL</x:v>
      </x:c>
      <x:c r="Q2905" s="9" t="n">
        <x:f>IF(AND(T2905=1,G2905=P2905),1,0)</x:f>
        <x:v>1</x:v>
      </x:c>
      <x:c r="R2905" s="9" t="n">
        <x:f>IF(AND(T2905=1,G2905="PASS",P2905="FAIL"),1,0)</x:f>
        <x:v>0</x:v>
      </x:c>
      <x:c r="S2905" s="9" t="n">
        <x:f>IF(AND(T2905=1,G2905="FAIL",P2905="PASS"),1,0)</x:f>
        <x:v>0</x:v>
      </x:c>
      <x:c r="T2905" s="9" t="n">
        <x:v>1</x:v>
      </x:c>
      <x:c r="U2905" s="9" t="n">
        <x:v>12</x:v>
      </x:c>
      <x:c r="V2905" s="9" t="str">
        <x:v>MVP/SHACL_GENERATION_PIPELINE/experiments/LUNA_NO_SEMANTIC_VALIDATOR/RUN_01/runs/RUN-IMO-038-20260901T102112515427Z/artifacts/attempt_01/candidate_shape.ttl</x:v>
      </x:c>
    </x:row>
    <x:row r="2906" ht="22" customHeight="1">
      <x:c r="A2906" s="10" t="str">
        <x:v>NO_SEMANTIC</x:v>
      </x:c>
      <x:c r="B2906" s="10" t="str">
        <x:v>IMO-038</x:v>
      </x:c>
      <x:c r="C2906" s="10" t="str">
        <x:v>IMO-038-F02</x:v>
      </x:c>
      <x:c r="D2906" s="10" t="str">
        <x:v>RUN_01</x:v>
      </x:c>
      <x:c r="E2906" s="10" t="str">
        <x:v>ORIGINAL_LEDGER</x:v>
      </x:c>
      <x:c r="F2906" s="10" t="str">
        <x:v>FAIL</x:v>
      </x:c>
      <x:c r="G2906" s="10" t="str">
        <x:v>FAIL</x:v>
      </x:c>
      <x:c r="H2906" s="10" t="str">
        <x:v>EXECUTED</x:v>
      </x:c>
      <x:c r="I2906" s="10" t="str">
        <x:v>PARSED</x:v>
      </x:c>
      <x:c r="J2906" s="10" t="str">
        <x:v>NO_SEMANTIC_VALIDATOR_DETERMINISTIC_PASS</x:v>
      </x:c>
      <x:c r="K2906" s="10" t="str">
        <x:v>06747b6b1821803f450214b1a8928fefac508d49eb7cdd6c6372ca53670298dd</x:v>
      </x:c>
      <x:c r="L2906" s="10" t="str">
        <x:v>historical_three</x:v>
      </x:c>
      <x:c r="M2906" s="10" t="n">
        <x:v>1</x:v>
      </x:c>
      <x:c r="N2906" s="10" t="n">
        <x:v>0</x:v>
      </x:c>
      <x:c r="O2906" s="10" t="n">
        <x:v>0</x:v>
      </x:c>
      <x:c r="P2906" s="9" t="str">
        <x:f>'CaseReview'!U720</x:f>
        <x:v>FAIL</x:v>
      </x:c>
      <x:c r="Q2906" s="9" t="n">
        <x:f>IF(AND(T2906=1,G2906=P2906),1,0)</x:f>
        <x:v>1</x:v>
      </x:c>
      <x:c r="R2906" s="9" t="n">
        <x:f>IF(AND(T2906=1,G2906="PASS",P2906="FAIL"),1,0)</x:f>
        <x:v>0</x:v>
      </x:c>
      <x:c r="S2906" s="9" t="n">
        <x:f>IF(AND(T2906=1,G2906="FAIL",P2906="PASS"),1,0)</x:f>
        <x:v>0</x:v>
      </x:c>
      <x:c r="T2906" s="9" t="n">
        <x:v>1</x:v>
      </x:c>
      <x:c r="U2906" s="9" t="n">
        <x:v>12</x:v>
      </x:c>
      <x:c r="V2906" s="9" t="str">
        <x:v>MVP/SHACL_GENERATION_PIPELINE/experiments/LUNA_NO_SEMANTIC_VALIDATOR/RUN_01/runs/RUN-IMO-038-20260901T102112515427Z/artifacts/attempt_01/candidate_shape.ttl</x:v>
      </x:c>
    </x:row>
    <x:row r="2907" ht="22" customHeight="1">
      <x:c r="A2907" s="10" t="str">
        <x:v>NO_SEMANTIC</x:v>
      </x:c>
      <x:c r="B2907" s="10" t="str">
        <x:v>IMO-038</x:v>
      </x:c>
      <x:c r="C2907" s="10" t="str">
        <x:v>IMO-038-F03</x:v>
      </x:c>
      <x:c r="D2907" s="10" t="str">
        <x:v>RUN_01</x:v>
      </x:c>
      <x:c r="E2907" s="10" t="str">
        <x:v>ORIGINAL_LEDGER</x:v>
      </x:c>
      <x:c r="F2907" s="10" t="str">
        <x:v>FAIL</x:v>
      </x:c>
      <x:c r="G2907" s="10" t="str">
        <x:v>FAIL</x:v>
      </x:c>
      <x:c r="H2907" s="10" t="str">
        <x:v>EXECUTED</x:v>
      </x:c>
      <x:c r="I2907" s="10" t="str">
        <x:v>PARSED</x:v>
      </x:c>
      <x:c r="J2907" s="10" t="str">
        <x:v>NO_SEMANTIC_VALIDATOR_DETERMINISTIC_PASS</x:v>
      </x:c>
      <x:c r="K2907" s="10" t="str">
        <x:v>06747b6b1821803f450214b1a8928fefac508d49eb7cdd6c6372ca53670298dd</x:v>
      </x:c>
      <x:c r="L2907" s="10" t="str">
        <x:v>historical_three</x:v>
      </x:c>
      <x:c r="M2907" s="10" t="n">
        <x:v>1</x:v>
      </x:c>
      <x:c r="N2907" s="10" t="n">
        <x:v>0</x:v>
      </x:c>
      <x:c r="O2907" s="10" t="n">
        <x:v>0</x:v>
      </x:c>
      <x:c r="P2907" s="9" t="str">
        <x:f>'CaseReview'!U721</x:f>
        <x:v>FAIL</x:v>
      </x:c>
      <x:c r="Q2907" s="9" t="n">
        <x:f>IF(AND(T2907=1,G2907=P2907),1,0)</x:f>
        <x:v>1</x:v>
      </x:c>
      <x:c r="R2907" s="9" t="n">
        <x:f>IF(AND(T2907=1,G2907="PASS",P2907="FAIL"),1,0)</x:f>
        <x:v>0</x:v>
      </x:c>
      <x:c r="S2907" s="9" t="n">
        <x:f>IF(AND(T2907=1,G2907="FAIL",P2907="PASS"),1,0)</x:f>
        <x:v>0</x:v>
      </x:c>
      <x:c r="T2907" s="9" t="n">
        <x:v>1</x:v>
      </x:c>
      <x:c r="U2907" s="9" t="n">
        <x:v>12</x:v>
      </x:c>
      <x:c r="V2907" s="9" t="str">
        <x:v>MVP/SHACL_GENERATION_PIPELINE/experiments/LUNA_NO_SEMANTIC_VALIDATOR/RUN_01/runs/RUN-IMO-038-20260901T102112515427Z/artifacts/attempt_01/candidate_shape.ttl</x:v>
      </x:c>
    </x:row>
    <x:row r="2908" ht="22" customHeight="1">
      <x:c r="A2908" s="10" t="str">
        <x:v>NO_SEMANTIC</x:v>
      </x:c>
      <x:c r="B2908" s="10" t="str">
        <x:v>IMO-038</x:v>
      </x:c>
      <x:c r="C2908" s="10" t="str">
        <x:v>IMO-038-F04</x:v>
      </x:c>
      <x:c r="D2908" s="10" t="str">
        <x:v>RUN_01</x:v>
      </x:c>
      <x:c r="E2908" s="10" t="str">
        <x:v>ORIGINAL_LEDGER</x:v>
      </x:c>
      <x:c r="F2908" s="10" t="str">
        <x:v>FAIL</x:v>
      </x:c>
      <x:c r="G2908" s="10" t="str">
        <x:v>FAIL</x:v>
      </x:c>
      <x:c r="H2908" s="10" t="str">
        <x:v>EXECUTED</x:v>
      </x:c>
      <x:c r="I2908" s="10" t="str">
        <x:v>PARSED</x:v>
      </x:c>
      <x:c r="J2908" s="10" t="str">
        <x:v>NO_SEMANTIC_VALIDATOR_DETERMINISTIC_PASS</x:v>
      </x:c>
      <x:c r="K2908" s="10" t="str">
        <x:v>06747b6b1821803f450214b1a8928fefac508d49eb7cdd6c6372ca53670298dd</x:v>
      </x:c>
      <x:c r="L2908" s="10" t="str">
        <x:v>historical_three</x:v>
      </x:c>
      <x:c r="M2908" s="10" t="n">
        <x:v>1</x:v>
      </x:c>
      <x:c r="N2908" s="10" t="n">
        <x:v>0</x:v>
      </x:c>
      <x:c r="O2908" s="10" t="n">
        <x:v>0</x:v>
      </x:c>
      <x:c r="P2908" s="9" t="str">
        <x:f>'CaseReview'!U722</x:f>
        <x:v>FAIL</x:v>
      </x:c>
      <x:c r="Q2908" s="9" t="n">
        <x:f>IF(AND(T2908=1,G2908=P2908),1,0)</x:f>
        <x:v>1</x:v>
      </x:c>
      <x:c r="R2908" s="9" t="n">
        <x:f>IF(AND(T2908=1,G2908="PASS",P2908="FAIL"),1,0)</x:f>
        <x:v>0</x:v>
      </x:c>
      <x:c r="S2908" s="9" t="n">
        <x:f>IF(AND(T2908=1,G2908="FAIL",P2908="PASS"),1,0)</x:f>
        <x:v>0</x:v>
      </x:c>
      <x:c r="T2908" s="9" t="n">
        <x:v>1</x:v>
      </x:c>
      <x:c r="U2908" s="9" t="n">
        <x:v>12</x:v>
      </x:c>
      <x:c r="V2908" s="9" t="str">
        <x:v>MVP/SHACL_GENERATION_PIPELINE/experiments/LUNA_NO_SEMANTIC_VALIDATOR/RUN_01/runs/RUN-IMO-038-20260901T102112515427Z/artifacts/attempt_01/candidate_shape.ttl</x:v>
      </x:c>
    </x:row>
    <x:row r="2909" ht="22" customHeight="1">
      <x:c r="A2909" s="10" t="str">
        <x:v>NO_SEMANTIC</x:v>
      </x:c>
      <x:c r="B2909" s="10" t="str">
        <x:v>IMO-038</x:v>
      </x:c>
      <x:c r="C2909" s="10" t="str">
        <x:v>IMO-038-F05</x:v>
      </x:c>
      <x:c r="D2909" s="10" t="str">
        <x:v>RUN_01</x:v>
      </x:c>
      <x:c r="E2909" s="10" t="str">
        <x:v>ORIGINAL_LEDGER</x:v>
      </x:c>
      <x:c r="F2909" s="10" t="str">
        <x:v>FAIL</x:v>
      </x:c>
      <x:c r="G2909" s="10" t="str">
        <x:v>FAIL</x:v>
      </x:c>
      <x:c r="H2909" s="10" t="str">
        <x:v>EXECUTED</x:v>
      </x:c>
      <x:c r="I2909" s="10" t="str">
        <x:v>PARSED</x:v>
      </x:c>
      <x:c r="J2909" s="10" t="str">
        <x:v>NO_SEMANTIC_VALIDATOR_DETERMINISTIC_PASS</x:v>
      </x:c>
      <x:c r="K2909" s="10" t="str">
        <x:v>06747b6b1821803f450214b1a8928fefac508d49eb7cdd6c6372ca53670298dd</x:v>
      </x:c>
      <x:c r="L2909" s="10" t="str">
        <x:v>historical_three</x:v>
      </x:c>
      <x:c r="M2909" s="10" t="n">
        <x:v>1</x:v>
      </x:c>
      <x:c r="N2909" s="10" t="n">
        <x:v>0</x:v>
      </x:c>
      <x:c r="O2909" s="10" t="n">
        <x:v>0</x:v>
      </x:c>
      <x:c r="P2909" s="9" t="str">
        <x:f>'CaseReview'!U723</x:f>
        <x:v>FAIL</x:v>
      </x:c>
      <x:c r="Q2909" s="9" t="n">
        <x:f>IF(AND(T2909=1,G2909=P2909),1,0)</x:f>
        <x:v>1</x:v>
      </x:c>
      <x:c r="R2909" s="9" t="n">
        <x:f>IF(AND(T2909=1,G2909="PASS",P2909="FAIL"),1,0)</x:f>
        <x:v>0</x:v>
      </x:c>
      <x:c r="S2909" s="9" t="n">
        <x:f>IF(AND(T2909=1,G2909="FAIL",P2909="PASS"),1,0)</x:f>
        <x:v>0</x:v>
      </x:c>
      <x:c r="T2909" s="9" t="n">
        <x:v>1</x:v>
      </x:c>
      <x:c r="U2909" s="9" t="n">
        <x:v>12</x:v>
      </x:c>
      <x:c r="V2909" s="9" t="str">
        <x:v>MVP/SHACL_GENERATION_PIPELINE/experiments/LUNA_NO_SEMANTIC_VALIDATOR/RUN_01/runs/RUN-IMO-038-20260901T102112515427Z/artifacts/attempt_01/candidate_shape.ttl</x:v>
      </x:c>
    </x:row>
    <x:row r="2910" ht="22" customHeight="1">
      <x:c r="A2910" s="10" t="str">
        <x:v>NO_SEMANTIC</x:v>
      </x:c>
      <x:c r="B2910" s="10" t="str">
        <x:v>IMO-038</x:v>
      </x:c>
      <x:c r="C2910" s="10" t="str">
        <x:v>IMO-038-F06</x:v>
      </x:c>
      <x:c r="D2910" s="10" t="str">
        <x:v>RUN_01</x:v>
      </x:c>
      <x:c r="E2910" s="10" t="str">
        <x:v>ORIGINAL_LEDGER</x:v>
      </x:c>
      <x:c r="F2910" s="10" t="str">
        <x:v>FAIL</x:v>
      </x:c>
      <x:c r="G2910" s="10" t="str">
        <x:v>FAIL</x:v>
      </x:c>
      <x:c r="H2910" s="10" t="str">
        <x:v>EXECUTED</x:v>
      </x:c>
      <x:c r="I2910" s="10" t="str">
        <x:v>PARSED</x:v>
      </x:c>
      <x:c r="J2910" s="10" t="str">
        <x:v>NO_SEMANTIC_VALIDATOR_DETERMINISTIC_PASS</x:v>
      </x:c>
      <x:c r="K2910" s="10" t="str">
        <x:v>06747b6b1821803f450214b1a8928fefac508d49eb7cdd6c6372ca53670298dd</x:v>
      </x:c>
      <x:c r="L2910" s="10" t="str">
        <x:v>historical_three</x:v>
      </x:c>
      <x:c r="M2910" s="10" t="n">
        <x:v>1</x:v>
      </x:c>
      <x:c r="N2910" s="10" t="n">
        <x:v>0</x:v>
      </x:c>
      <x:c r="O2910" s="10" t="n">
        <x:v>0</x:v>
      </x:c>
      <x:c r="P2910" s="9" t="str">
        <x:f>'CaseReview'!U724</x:f>
        <x:v>FAIL</x:v>
      </x:c>
      <x:c r="Q2910" s="9" t="n">
        <x:f>IF(AND(T2910=1,G2910=P2910),1,0)</x:f>
        <x:v>1</x:v>
      </x:c>
      <x:c r="R2910" s="9" t="n">
        <x:f>IF(AND(T2910=1,G2910="PASS",P2910="FAIL"),1,0)</x:f>
        <x:v>0</x:v>
      </x:c>
      <x:c r="S2910" s="9" t="n">
        <x:f>IF(AND(T2910=1,G2910="FAIL",P2910="PASS"),1,0)</x:f>
        <x:v>0</x:v>
      </x:c>
      <x:c r="T2910" s="9" t="n">
        <x:v>1</x:v>
      </x:c>
      <x:c r="U2910" s="9" t="n">
        <x:v>12</x:v>
      </x:c>
      <x:c r="V2910" s="9" t="str">
        <x:v>MVP/SHACL_GENERATION_PIPELINE/experiments/LUNA_NO_SEMANTIC_VALIDATOR/RUN_01/runs/RUN-IMO-038-20260901T102112515427Z/artifacts/attempt_01/candidate_shape.ttl</x:v>
      </x:c>
    </x:row>
    <x:row r="2911" ht="22" customHeight="1">
      <x:c r="A2911" s="10" t="str">
        <x:v>NO_SEMANTIC</x:v>
      </x:c>
      <x:c r="B2911" s="10" t="str">
        <x:v>IMO-038</x:v>
      </x:c>
      <x:c r="C2911" s="10" t="str">
        <x:v>IMO-038-F07</x:v>
      </x:c>
      <x:c r="D2911" s="10" t="str">
        <x:v>RUN_01</x:v>
      </x:c>
      <x:c r="E2911" s="10" t="str">
        <x:v>ORIGINAL_LEDGER</x:v>
      </x:c>
      <x:c r="F2911" s="10" t="str">
        <x:v>FAIL</x:v>
      </x:c>
      <x:c r="G2911" s="10" t="str">
        <x:v>FAIL</x:v>
      </x:c>
      <x:c r="H2911" s="10" t="str">
        <x:v>EXECUTED</x:v>
      </x:c>
      <x:c r="I2911" s="10" t="str">
        <x:v>PARSED</x:v>
      </x:c>
      <x:c r="J2911" s="10" t="str">
        <x:v>NO_SEMANTIC_VALIDATOR_DETERMINISTIC_PASS</x:v>
      </x:c>
      <x:c r="K2911" s="10" t="str">
        <x:v>06747b6b1821803f450214b1a8928fefac508d49eb7cdd6c6372ca53670298dd</x:v>
      </x:c>
      <x:c r="L2911" s="10" t="str">
        <x:v>historical_three</x:v>
      </x:c>
      <x:c r="M2911" s="10" t="n">
        <x:v>1</x:v>
      </x:c>
      <x:c r="N2911" s="10" t="n">
        <x:v>0</x:v>
      </x:c>
      <x:c r="O2911" s="10" t="n">
        <x:v>0</x:v>
      </x:c>
      <x:c r="P2911" s="9" t="str">
        <x:f>'CaseReview'!U725</x:f>
        <x:v>FAIL</x:v>
      </x:c>
      <x:c r="Q2911" s="9" t="n">
        <x:f>IF(AND(T2911=1,G2911=P2911),1,0)</x:f>
        <x:v>1</x:v>
      </x:c>
      <x:c r="R2911" s="9" t="n">
        <x:f>IF(AND(T2911=1,G2911="PASS",P2911="FAIL"),1,0)</x:f>
        <x:v>0</x:v>
      </x:c>
      <x:c r="S2911" s="9" t="n">
        <x:f>IF(AND(T2911=1,G2911="FAIL",P2911="PASS"),1,0)</x:f>
        <x:v>0</x:v>
      </x:c>
      <x:c r="T2911" s="9" t="n">
        <x:v>1</x:v>
      </x:c>
      <x:c r="U2911" s="9" t="n">
        <x:v>12</x:v>
      </x:c>
      <x:c r="V2911" s="9" t="str">
        <x:v>MVP/SHACL_GENERATION_PIPELINE/experiments/LUNA_NO_SEMANTIC_VALIDATOR/RUN_01/runs/RUN-IMO-038-20260901T102112515427Z/artifacts/attempt_01/candidate_shape.ttl</x:v>
      </x:c>
    </x:row>
    <x:row r="2912" ht="22" customHeight="1">
      <x:c r="A2912" s="10" t="str">
        <x:v>NO_SEMANTIC</x:v>
      </x:c>
      <x:c r="B2912" s="10" t="str">
        <x:v>IMO-038</x:v>
      </x:c>
      <x:c r="C2912" s="10" t="str">
        <x:v>IMO-038-F08</x:v>
      </x:c>
      <x:c r="D2912" s="10" t="str">
        <x:v>RUN_01</x:v>
      </x:c>
      <x:c r="E2912" s="10" t="str">
        <x:v>ORIGINAL_LEDGER</x:v>
      </x:c>
      <x:c r="F2912" s="10" t="str">
        <x:v>FAIL</x:v>
      </x:c>
      <x:c r="G2912" s="10" t="str">
        <x:v>FAIL</x:v>
      </x:c>
      <x:c r="H2912" s="10" t="str">
        <x:v>EXECUTED</x:v>
      </x:c>
      <x:c r="I2912" s="10" t="str">
        <x:v>PARSED</x:v>
      </x:c>
      <x:c r="J2912" s="10" t="str">
        <x:v>NO_SEMANTIC_VALIDATOR_DETERMINISTIC_PASS</x:v>
      </x:c>
      <x:c r="K2912" s="10" t="str">
        <x:v>06747b6b1821803f450214b1a8928fefac508d49eb7cdd6c6372ca53670298dd</x:v>
      </x:c>
      <x:c r="L2912" s="10" t="str">
        <x:v>historical_three</x:v>
      </x:c>
      <x:c r="M2912" s="10" t="n">
        <x:v>1</x:v>
      </x:c>
      <x:c r="N2912" s="10" t="n">
        <x:v>0</x:v>
      </x:c>
      <x:c r="O2912" s="10" t="n">
        <x:v>0</x:v>
      </x:c>
      <x:c r="P2912" s="9" t="str">
        <x:f>'CaseReview'!U726</x:f>
        <x:v>FAIL</x:v>
      </x:c>
      <x:c r="Q2912" s="9" t="n">
        <x:f>IF(AND(T2912=1,G2912=P2912),1,0)</x:f>
        <x:v>1</x:v>
      </x:c>
      <x:c r="R2912" s="9" t="n">
        <x:f>IF(AND(T2912=1,G2912="PASS",P2912="FAIL"),1,0)</x:f>
        <x:v>0</x:v>
      </x:c>
      <x:c r="S2912" s="9" t="n">
        <x:f>IF(AND(T2912=1,G2912="FAIL",P2912="PASS"),1,0)</x:f>
        <x:v>0</x:v>
      </x:c>
      <x:c r="T2912" s="9" t="n">
        <x:v>1</x:v>
      </x:c>
      <x:c r="U2912" s="9" t="n">
        <x:v>12</x:v>
      </x:c>
      <x:c r="V2912" s="9" t="str">
        <x:v>MVP/SHACL_GENERATION_PIPELINE/experiments/LUNA_NO_SEMANTIC_VALIDATOR/RUN_01/runs/RUN-IMO-038-20260901T102112515427Z/artifacts/attempt_01/candidate_shape.ttl</x:v>
      </x:c>
    </x:row>
    <x:row r="2913" ht="22" customHeight="1">
      <x:c r="A2913" s="10" t="str">
        <x:v>NO_SEMANTIC</x:v>
      </x:c>
      <x:c r="B2913" s="10" t="str">
        <x:v>IMO-038</x:v>
      </x:c>
      <x:c r="C2913" s="10" t="str">
        <x:v>IMO-038-P01</x:v>
      </x:c>
      <x:c r="D2913" s="10" t="str">
        <x:v>RUN_01</x:v>
      </x:c>
      <x:c r="E2913" s="10" t="str">
        <x:v>ORIGINAL_LEDGER</x:v>
      </x:c>
      <x:c r="F2913" s="10" t="str">
        <x:v>PASS</x:v>
      </x:c>
      <x:c r="G2913" s="10" t="str">
        <x:v>PASS</x:v>
      </x:c>
      <x:c r="H2913" s="10" t="str">
        <x:v>EXECUTED</x:v>
      </x:c>
      <x:c r="I2913" s="10" t="str">
        <x:v>PARSED</x:v>
      </x:c>
      <x:c r="J2913" s="10" t="str">
        <x:v>NO_SEMANTIC_VALIDATOR_DETERMINISTIC_PASS</x:v>
      </x:c>
      <x:c r="K2913" s="10" t="str">
        <x:v>06747b6b1821803f450214b1a8928fefac508d49eb7cdd6c6372ca53670298dd</x:v>
      </x:c>
      <x:c r="L2913" s="10" t="str">
        <x:v>historical_three</x:v>
      </x:c>
      <x:c r="M2913" s="10" t="n">
        <x:v>1</x:v>
      </x:c>
      <x:c r="N2913" s="10" t="n">
        <x:v>0</x:v>
      </x:c>
      <x:c r="O2913" s="10" t="n">
        <x:v>0</x:v>
      </x:c>
      <x:c r="P2913" s="9" t="str">
        <x:f>'CaseReview'!U727</x:f>
        <x:v>PASS</x:v>
      </x:c>
      <x:c r="Q2913" s="9" t="n">
        <x:f>IF(AND(T2913=1,G2913=P2913),1,0)</x:f>
        <x:v>1</x:v>
      </x:c>
      <x:c r="R2913" s="9" t="n">
        <x:f>IF(AND(T2913=1,G2913="PASS",P2913="FAIL"),1,0)</x:f>
        <x:v>0</x:v>
      </x:c>
      <x:c r="S2913" s="9" t="n">
        <x:f>IF(AND(T2913=1,G2913="FAIL",P2913="PASS"),1,0)</x:f>
        <x:v>0</x:v>
      </x:c>
      <x:c r="T2913" s="9" t="n">
        <x:v>1</x:v>
      </x:c>
      <x:c r="U2913" s="9" t="n">
        <x:v>12</x:v>
      </x:c>
      <x:c r="V2913" s="9" t="str">
        <x:v>MVP/SHACL_GENERATION_PIPELINE/experiments/LUNA_NO_SEMANTIC_VALIDATOR/RUN_01/runs/RUN-IMO-038-20260901T102112515427Z/artifacts/attempt_01/candidate_shape.ttl</x:v>
      </x:c>
    </x:row>
    <x:row r="2914" ht="22" customHeight="1">
      <x:c r="A2914" s="10" t="str">
        <x:v>NO_SEMANTIC</x:v>
      </x:c>
      <x:c r="B2914" s="10" t="str">
        <x:v>IMO-038</x:v>
      </x:c>
      <x:c r="C2914" s="10" t="str">
        <x:v>IMO-038-P02</x:v>
      </x:c>
      <x:c r="D2914" s="10" t="str">
        <x:v>RUN_01</x:v>
      </x:c>
      <x:c r="E2914" s="10" t="str">
        <x:v>ORIGINAL_LEDGER</x:v>
      </x:c>
      <x:c r="F2914" s="10" t="str">
        <x:v>PASS</x:v>
      </x:c>
      <x:c r="G2914" s="10" t="str">
        <x:v>PASS</x:v>
      </x:c>
      <x:c r="H2914" s="10" t="str">
        <x:v>EXECUTED</x:v>
      </x:c>
      <x:c r="I2914" s="10" t="str">
        <x:v>PARSED</x:v>
      </x:c>
      <x:c r="J2914" s="10" t="str">
        <x:v>NO_SEMANTIC_VALIDATOR_DETERMINISTIC_PASS</x:v>
      </x:c>
      <x:c r="K2914" s="10" t="str">
        <x:v>06747b6b1821803f450214b1a8928fefac508d49eb7cdd6c6372ca53670298dd</x:v>
      </x:c>
      <x:c r="L2914" s="10" t="str">
        <x:v>historical_three</x:v>
      </x:c>
      <x:c r="M2914" s="10" t="n">
        <x:v>1</x:v>
      </x:c>
      <x:c r="N2914" s="10" t="n">
        <x:v>0</x:v>
      </x:c>
      <x:c r="O2914" s="10" t="n">
        <x:v>0</x:v>
      </x:c>
      <x:c r="P2914" s="9" t="str">
        <x:f>'CaseReview'!U728</x:f>
        <x:v>PASS</x:v>
      </x:c>
      <x:c r="Q2914" s="9" t="n">
        <x:f>IF(AND(T2914=1,G2914=P2914),1,0)</x:f>
        <x:v>1</x:v>
      </x:c>
      <x:c r="R2914" s="9" t="n">
        <x:f>IF(AND(T2914=1,G2914="PASS",P2914="FAIL"),1,0)</x:f>
        <x:v>0</x:v>
      </x:c>
      <x:c r="S2914" s="9" t="n">
        <x:f>IF(AND(T2914=1,G2914="FAIL",P2914="PASS"),1,0)</x:f>
        <x:v>0</x:v>
      </x:c>
      <x:c r="T2914" s="9" t="n">
        <x:v>1</x:v>
      </x:c>
      <x:c r="U2914" s="9" t="n">
        <x:v>12</x:v>
      </x:c>
      <x:c r="V2914" s="9" t="str">
        <x:v>MVP/SHACL_GENERATION_PIPELINE/experiments/LUNA_NO_SEMANTIC_VALIDATOR/RUN_01/runs/RUN-IMO-038-20260901T102112515427Z/artifacts/attempt_01/candidate_shape.ttl</x:v>
      </x:c>
    </x:row>
    <x:row r="2915" ht="22" customHeight="1">
      <x:c r="A2915" s="10" t="str">
        <x:v>NO_SEMANTIC</x:v>
      </x:c>
      <x:c r="B2915" s="10" t="str">
        <x:v>IMO-038</x:v>
      </x:c>
      <x:c r="C2915" s="10" t="str">
        <x:v>IMO-038-P03</x:v>
      </x:c>
      <x:c r="D2915" s="10" t="str">
        <x:v>RUN_01</x:v>
      </x:c>
      <x:c r="E2915" s="10" t="str">
        <x:v>ORIGINAL_LEDGER</x:v>
      </x:c>
      <x:c r="F2915" s="10" t="str">
        <x:v>PASS</x:v>
      </x:c>
      <x:c r="G2915" s="10" t="str">
        <x:v>PASS</x:v>
      </x:c>
      <x:c r="H2915" s="10" t="str">
        <x:v>EXECUTED</x:v>
      </x:c>
      <x:c r="I2915" s="10" t="str">
        <x:v>PARSED</x:v>
      </x:c>
      <x:c r="J2915" s="10" t="str">
        <x:v>NO_SEMANTIC_VALIDATOR_DETERMINISTIC_PASS</x:v>
      </x:c>
      <x:c r="K2915" s="10" t="str">
        <x:v>06747b6b1821803f450214b1a8928fefac508d49eb7cdd6c6372ca53670298dd</x:v>
      </x:c>
      <x:c r="L2915" s="10" t="str">
        <x:v>historical_three</x:v>
      </x:c>
      <x:c r="M2915" s="10" t="n">
        <x:v>1</x:v>
      </x:c>
      <x:c r="N2915" s="10" t="n">
        <x:v>0</x:v>
      </x:c>
      <x:c r="O2915" s="10" t="n">
        <x:v>0</x:v>
      </x:c>
      <x:c r="P2915" s="9" t="str">
        <x:f>'CaseReview'!U729</x:f>
        <x:v>PASS</x:v>
      </x:c>
      <x:c r="Q2915" s="9" t="n">
        <x:f>IF(AND(T2915=1,G2915=P2915),1,0)</x:f>
        <x:v>1</x:v>
      </x:c>
      <x:c r="R2915" s="9" t="n">
        <x:f>IF(AND(T2915=1,G2915="PASS",P2915="FAIL"),1,0)</x:f>
        <x:v>0</x:v>
      </x:c>
      <x:c r="S2915" s="9" t="n">
        <x:f>IF(AND(T2915=1,G2915="FAIL",P2915="PASS"),1,0)</x:f>
        <x:v>0</x:v>
      </x:c>
      <x:c r="T2915" s="9" t="n">
        <x:v>1</x:v>
      </x:c>
      <x:c r="U2915" s="9" t="n">
        <x:v>12</x:v>
      </x:c>
      <x:c r="V2915" s="9" t="str">
        <x:v>MVP/SHACL_GENERATION_PIPELINE/experiments/LUNA_NO_SEMANTIC_VALIDATOR/RUN_01/runs/RUN-IMO-038-20260901T102112515427Z/artifacts/attempt_01/candidate_shape.ttl</x:v>
      </x:c>
    </x:row>
    <x:row r="2916" ht="22" customHeight="1">
      <x:c r="A2916" s="10" t="str">
        <x:v>NO_SEMANTIC</x:v>
      </x:c>
      <x:c r="B2916" s="10" t="str">
        <x:v>IMO-038</x:v>
      </x:c>
      <x:c r="C2916" s="10" t="str">
        <x:v>IMO-038-P04</x:v>
      </x:c>
      <x:c r="D2916" s="10" t="str">
        <x:v>RUN_01</x:v>
      </x:c>
      <x:c r="E2916" s="10" t="str">
        <x:v>ORIGINAL_LEDGER</x:v>
      </x:c>
      <x:c r="F2916" s="10" t="str">
        <x:v>PASS</x:v>
      </x:c>
      <x:c r="G2916" s="10" t="str">
        <x:v>PASS</x:v>
      </x:c>
      <x:c r="H2916" s="10" t="str">
        <x:v>EXECUTED</x:v>
      </x:c>
      <x:c r="I2916" s="10" t="str">
        <x:v>PARSED</x:v>
      </x:c>
      <x:c r="J2916" s="10" t="str">
        <x:v>NO_SEMANTIC_VALIDATOR_DETERMINISTIC_PASS</x:v>
      </x:c>
      <x:c r="K2916" s="10" t="str">
        <x:v>06747b6b1821803f450214b1a8928fefac508d49eb7cdd6c6372ca53670298dd</x:v>
      </x:c>
      <x:c r="L2916" s="10" t="str">
        <x:v>historical_three</x:v>
      </x:c>
      <x:c r="M2916" s="10" t="n">
        <x:v>1</x:v>
      </x:c>
      <x:c r="N2916" s="10" t="n">
        <x:v>0</x:v>
      </x:c>
      <x:c r="O2916" s="10" t="n">
        <x:v>0</x:v>
      </x:c>
      <x:c r="P2916" s="9" t="str">
        <x:f>'CaseReview'!U730</x:f>
        <x:v>PASS</x:v>
      </x:c>
      <x:c r="Q2916" s="9" t="n">
        <x:f>IF(AND(T2916=1,G2916=P2916),1,0)</x:f>
        <x:v>1</x:v>
      </x:c>
      <x:c r="R2916" s="9" t="n">
        <x:f>IF(AND(T2916=1,G2916="PASS",P2916="FAIL"),1,0)</x:f>
        <x:v>0</x:v>
      </x:c>
      <x:c r="S2916" s="9" t="n">
        <x:f>IF(AND(T2916=1,G2916="FAIL",P2916="PASS"),1,0)</x:f>
        <x:v>0</x:v>
      </x:c>
      <x:c r="T2916" s="9" t="n">
        <x:v>1</x:v>
      </x:c>
      <x:c r="U2916" s="9" t="n">
        <x:v>12</x:v>
      </x:c>
      <x:c r="V2916" s="9" t="str">
        <x:v>MVP/SHACL_GENERATION_PIPELINE/experiments/LUNA_NO_SEMANTIC_VALIDATOR/RUN_01/runs/RUN-IMO-038-20260901T102112515427Z/artifacts/attempt_01/candidate_shape.ttl</x:v>
      </x:c>
    </x:row>
    <x:row r="2917" ht="22" customHeight="1">
      <x:c r="A2917" s="10" t="str">
        <x:v>NO_SEMANTIC</x:v>
      </x:c>
      <x:c r="B2917" s="10" t="str">
        <x:v>IMO-040</x:v>
      </x:c>
      <x:c r="C2917" s="10" t="str">
        <x:v>IMO-040-F01</x:v>
      </x:c>
      <x:c r="D2917" s="10" t="str">
        <x:v>RUN_01</x:v>
      </x:c>
      <x:c r="E2917" s="10" t="str">
        <x:v>ORIGINAL_LEDGER</x:v>
      </x:c>
      <x:c r="F2917" s="10" t="str">
        <x:v>FAIL</x:v>
      </x:c>
      <x:c r="G2917" s="10" t="str">
        <x:v>FAIL</x:v>
      </x:c>
      <x:c r="H2917" s="10" t="str">
        <x:v>EXECUTED</x:v>
      </x:c>
      <x:c r="I2917" s="10" t="str">
        <x:v>PARSED</x:v>
      </x:c>
      <x:c r="J2917" s="10" t="str">
        <x:v>NO_SEMANTIC_VALIDATOR_DETERMINISTIC_PASS</x:v>
      </x:c>
      <x:c r="K2917" s="10" t="str">
        <x:v>d2e4faf84bb17db74deb9e6cb987454ebc5b8cc5b87e67ddaa631ce9b19f6daa</x:v>
      </x:c>
      <x:c r="L2917" s="10" t="str">
        <x:v>historical_three</x:v>
      </x:c>
      <x:c r="M2917" s="10" t="n">
        <x:v>1</x:v>
      </x:c>
      <x:c r="N2917" s="10" t="n">
        <x:v>0</x:v>
      </x:c>
      <x:c r="O2917" s="10" t="n">
        <x:v>0</x:v>
      </x:c>
      <x:c r="P2917" s="9" t="str">
        <x:f>'CaseReview'!U731</x:f>
        <x:v>FAIL</x:v>
      </x:c>
      <x:c r="Q2917" s="9" t="n">
        <x:f>IF(AND(T2917=1,G2917=P2917),1,0)</x:f>
        <x:v>1</x:v>
      </x:c>
      <x:c r="R2917" s="9" t="n">
        <x:f>IF(AND(T2917=1,G2917="PASS",P2917="FAIL"),1,0)</x:f>
        <x:v>0</x:v>
      </x:c>
      <x:c r="S2917" s="9" t="n">
        <x:f>IF(AND(T2917=1,G2917="FAIL",P2917="PASS"),1,0)</x:f>
        <x:v>0</x:v>
      </x:c>
      <x:c r="T2917" s="9" t="n">
        <x:v>1</x:v>
      </x:c>
      <x:c r="U2917" s="9" t="n">
        <x:v>7</x:v>
      </x:c>
      <x:c r="V2917" s="9" t="str">
        <x:v>MVP/SHACL_GENERATION_PIPELINE/experiments/LUNA_NO_SEMANTIC_VALIDATOR/RUN_01/runs/RUN-IMO-040-20260901T102143099527Z/artifacts/attempt_01/candidate_shape.ttl</x:v>
      </x:c>
    </x:row>
    <x:row r="2918" ht="22" customHeight="1">
      <x:c r="A2918" s="10" t="str">
        <x:v>NO_SEMANTIC</x:v>
      </x:c>
      <x:c r="B2918" s="10" t="str">
        <x:v>IMO-040</x:v>
      </x:c>
      <x:c r="C2918" s="10" t="str">
        <x:v>IMO-040-F02</x:v>
      </x:c>
      <x:c r="D2918" s="10" t="str">
        <x:v>RUN_01</x:v>
      </x:c>
      <x:c r="E2918" s="10" t="str">
        <x:v>ORIGINAL_LEDGER</x:v>
      </x:c>
      <x:c r="F2918" s="10" t="str">
        <x:v>FAIL</x:v>
      </x:c>
      <x:c r="G2918" s="10" t="str">
        <x:v>FAIL</x:v>
      </x:c>
      <x:c r="H2918" s="10" t="str">
        <x:v>EXECUTED</x:v>
      </x:c>
      <x:c r="I2918" s="10" t="str">
        <x:v>PARSED</x:v>
      </x:c>
      <x:c r="J2918" s="10" t="str">
        <x:v>NO_SEMANTIC_VALIDATOR_DETERMINISTIC_PASS</x:v>
      </x:c>
      <x:c r="K2918" s="10" t="str">
        <x:v>d2e4faf84bb17db74deb9e6cb987454ebc5b8cc5b87e67ddaa631ce9b19f6daa</x:v>
      </x:c>
      <x:c r="L2918" s="10" t="str">
        <x:v>historical_three</x:v>
      </x:c>
      <x:c r="M2918" s="10" t="n">
        <x:v>1</x:v>
      </x:c>
      <x:c r="N2918" s="10" t="n">
        <x:v>0</x:v>
      </x:c>
      <x:c r="O2918" s="10" t="n">
        <x:v>0</x:v>
      </x:c>
      <x:c r="P2918" s="9" t="str">
        <x:f>'CaseReview'!U732</x:f>
        <x:v>FAIL</x:v>
      </x:c>
      <x:c r="Q2918" s="9" t="n">
        <x:f>IF(AND(T2918=1,G2918=P2918),1,0)</x:f>
        <x:v>1</x:v>
      </x:c>
      <x:c r="R2918" s="9" t="n">
        <x:f>IF(AND(T2918=1,G2918="PASS",P2918="FAIL"),1,0)</x:f>
        <x:v>0</x:v>
      </x:c>
      <x:c r="S2918" s="9" t="n">
        <x:f>IF(AND(T2918=1,G2918="FAIL",P2918="PASS"),1,0)</x:f>
        <x:v>0</x:v>
      </x:c>
      <x:c r="T2918" s="9" t="n">
        <x:v>1</x:v>
      </x:c>
      <x:c r="U2918" s="9" t="n">
        <x:v>7</x:v>
      </x:c>
      <x:c r="V2918" s="9" t="str">
        <x:v>MVP/SHACL_GENERATION_PIPELINE/experiments/LUNA_NO_SEMANTIC_VALIDATOR/RUN_01/runs/RUN-IMO-040-20260901T102143099527Z/artifacts/attempt_01/candidate_shape.ttl</x:v>
      </x:c>
    </x:row>
    <x:row r="2919" ht="22" customHeight="1">
      <x:c r="A2919" s="10" t="str">
        <x:v>NO_SEMANTIC</x:v>
      </x:c>
      <x:c r="B2919" s="10" t="str">
        <x:v>IMO-040</x:v>
      </x:c>
      <x:c r="C2919" s="10" t="str">
        <x:v>IMO-040-F03</x:v>
      </x:c>
      <x:c r="D2919" s="10" t="str">
        <x:v>RUN_01</x:v>
      </x:c>
      <x:c r="E2919" s="10" t="str">
        <x:v>ORIGINAL_LEDGER</x:v>
      </x:c>
      <x:c r="F2919" s="10" t="str">
        <x:v>FAIL</x:v>
      </x:c>
      <x:c r="G2919" s="10" t="str">
        <x:v>FAIL</x:v>
      </x:c>
      <x:c r="H2919" s="10" t="str">
        <x:v>EXECUTED</x:v>
      </x:c>
      <x:c r="I2919" s="10" t="str">
        <x:v>PARSED</x:v>
      </x:c>
      <x:c r="J2919" s="10" t="str">
        <x:v>NO_SEMANTIC_VALIDATOR_DETERMINISTIC_PASS</x:v>
      </x:c>
      <x:c r="K2919" s="10" t="str">
        <x:v>d2e4faf84bb17db74deb9e6cb987454ebc5b8cc5b87e67ddaa631ce9b19f6daa</x:v>
      </x:c>
      <x:c r="L2919" s="10" t="str">
        <x:v>historical_three</x:v>
      </x:c>
      <x:c r="M2919" s="10" t="n">
        <x:v>1</x:v>
      </x:c>
      <x:c r="N2919" s="10" t="n">
        <x:v>0</x:v>
      </x:c>
      <x:c r="O2919" s="10" t="n">
        <x:v>0</x:v>
      </x:c>
      <x:c r="P2919" s="9" t="str">
        <x:f>'CaseReview'!U733</x:f>
        <x:v>FAIL</x:v>
      </x:c>
      <x:c r="Q2919" s="9" t="n">
        <x:f>IF(AND(T2919=1,G2919=P2919),1,0)</x:f>
        <x:v>1</x:v>
      </x:c>
      <x:c r="R2919" s="9" t="n">
        <x:f>IF(AND(T2919=1,G2919="PASS",P2919="FAIL"),1,0)</x:f>
        <x:v>0</x:v>
      </x:c>
      <x:c r="S2919" s="9" t="n">
        <x:f>IF(AND(T2919=1,G2919="FAIL",P2919="PASS"),1,0)</x:f>
        <x:v>0</x:v>
      </x:c>
      <x:c r="T2919" s="9" t="n">
        <x:v>1</x:v>
      </x:c>
      <x:c r="U2919" s="9" t="n">
        <x:v>7</x:v>
      </x:c>
      <x:c r="V2919" s="9" t="str">
        <x:v>MVP/SHACL_GENERATION_PIPELINE/experiments/LUNA_NO_SEMANTIC_VALIDATOR/RUN_01/runs/RUN-IMO-040-20260901T102143099527Z/artifacts/attempt_01/candidate_shape.ttl</x:v>
      </x:c>
    </x:row>
    <x:row r="2920" ht="22" customHeight="1">
      <x:c r="A2920" s="10" t="str">
        <x:v>NO_SEMANTIC</x:v>
      </x:c>
      <x:c r="B2920" s="10" t="str">
        <x:v>IMO-040</x:v>
      </x:c>
      <x:c r="C2920" s="10" t="str">
        <x:v>IMO-040-P01</x:v>
      </x:c>
      <x:c r="D2920" s="10" t="str">
        <x:v>RUN_01</x:v>
      </x:c>
      <x:c r="E2920" s="10" t="str">
        <x:v>ORIGINAL_LEDGER</x:v>
      </x:c>
      <x:c r="F2920" s="10" t="str">
        <x:v>PASS</x:v>
      </x:c>
      <x:c r="G2920" s="10" t="str">
        <x:v>PASS</x:v>
      </x:c>
      <x:c r="H2920" s="10" t="str">
        <x:v>EXECUTED</x:v>
      </x:c>
      <x:c r="I2920" s="10" t="str">
        <x:v>PARSED</x:v>
      </x:c>
      <x:c r="J2920" s="10" t="str">
        <x:v>NO_SEMANTIC_VALIDATOR_DETERMINISTIC_PASS</x:v>
      </x:c>
      <x:c r="K2920" s="10" t="str">
        <x:v>d2e4faf84bb17db74deb9e6cb987454ebc5b8cc5b87e67ddaa631ce9b19f6daa</x:v>
      </x:c>
      <x:c r="L2920" s="10" t="str">
        <x:v>historical_three</x:v>
      </x:c>
      <x:c r="M2920" s="10" t="n">
        <x:v>1</x:v>
      </x:c>
      <x:c r="N2920" s="10" t="n">
        <x:v>0</x:v>
      </x:c>
      <x:c r="O2920" s="10" t="n">
        <x:v>0</x:v>
      </x:c>
      <x:c r="P2920" s="9" t="str">
        <x:f>'CaseReview'!U734</x:f>
        <x:v>PASS</x:v>
      </x:c>
      <x:c r="Q2920" s="9" t="n">
        <x:f>IF(AND(T2920=1,G2920=P2920),1,0)</x:f>
        <x:v>1</x:v>
      </x:c>
      <x:c r="R2920" s="9" t="n">
        <x:f>IF(AND(T2920=1,G2920="PASS",P2920="FAIL"),1,0)</x:f>
        <x:v>0</x:v>
      </x:c>
      <x:c r="S2920" s="9" t="n">
        <x:f>IF(AND(T2920=1,G2920="FAIL",P2920="PASS"),1,0)</x:f>
        <x:v>0</x:v>
      </x:c>
      <x:c r="T2920" s="9" t="n">
        <x:v>1</x:v>
      </x:c>
      <x:c r="U2920" s="9" t="n">
        <x:v>7</x:v>
      </x:c>
      <x:c r="V2920" s="9" t="str">
        <x:v>MVP/SHACL_GENERATION_PIPELINE/experiments/LUNA_NO_SEMANTIC_VALIDATOR/RUN_01/runs/RUN-IMO-040-20260901T102143099527Z/artifacts/attempt_01/candidate_shape.ttl</x:v>
      </x:c>
    </x:row>
    <x:row r="2921" ht="22" customHeight="1">
      <x:c r="A2921" s="10" t="str">
        <x:v>NO_SEMANTIC</x:v>
      </x:c>
      <x:c r="B2921" s="10" t="str">
        <x:v>IMO-040</x:v>
      </x:c>
      <x:c r="C2921" s="10" t="str">
        <x:v>IMO-040-P02</x:v>
      </x:c>
      <x:c r="D2921" s="10" t="str">
        <x:v>RUN_01</x:v>
      </x:c>
      <x:c r="E2921" s="10" t="str">
        <x:v>ORIGINAL_LEDGER</x:v>
      </x:c>
      <x:c r="F2921" s="10" t="str">
        <x:v>PASS</x:v>
      </x:c>
      <x:c r="G2921" s="10" t="str">
        <x:v>PASS</x:v>
      </x:c>
      <x:c r="H2921" s="10" t="str">
        <x:v>EXECUTED</x:v>
      </x:c>
      <x:c r="I2921" s="10" t="str">
        <x:v>PARSED</x:v>
      </x:c>
      <x:c r="J2921" s="10" t="str">
        <x:v>NO_SEMANTIC_VALIDATOR_DETERMINISTIC_PASS</x:v>
      </x:c>
      <x:c r="K2921" s="10" t="str">
        <x:v>d2e4faf84bb17db74deb9e6cb987454ebc5b8cc5b87e67ddaa631ce9b19f6daa</x:v>
      </x:c>
      <x:c r="L2921" s="10" t="str">
        <x:v>historical_three</x:v>
      </x:c>
      <x:c r="M2921" s="10" t="n">
        <x:v>1</x:v>
      </x:c>
      <x:c r="N2921" s="10" t="n">
        <x:v>0</x:v>
      </x:c>
      <x:c r="O2921" s="10" t="n">
        <x:v>0</x:v>
      </x:c>
      <x:c r="P2921" s="9" t="str">
        <x:f>'CaseReview'!U735</x:f>
        <x:v>PASS</x:v>
      </x:c>
      <x:c r="Q2921" s="9" t="n">
        <x:f>IF(AND(T2921=1,G2921=P2921),1,0)</x:f>
        <x:v>1</x:v>
      </x:c>
      <x:c r="R2921" s="9" t="n">
        <x:f>IF(AND(T2921=1,G2921="PASS",P2921="FAIL"),1,0)</x:f>
        <x:v>0</x:v>
      </x:c>
      <x:c r="S2921" s="9" t="n">
        <x:f>IF(AND(T2921=1,G2921="FAIL",P2921="PASS"),1,0)</x:f>
        <x:v>0</x:v>
      </x:c>
      <x:c r="T2921" s="9" t="n">
        <x:v>1</x:v>
      </x:c>
      <x:c r="U2921" s="9" t="n">
        <x:v>7</x:v>
      </x:c>
      <x:c r="V2921" s="9" t="str">
        <x:v>MVP/SHACL_GENERATION_PIPELINE/experiments/LUNA_NO_SEMANTIC_VALIDATOR/RUN_01/runs/RUN-IMO-040-20260901T102143099527Z/artifacts/attempt_01/candidate_shape.ttl</x:v>
      </x:c>
    </x:row>
    <x:row r="2922" ht="22" customHeight="1">
      <x:c r="A2922" s="10" t="str">
        <x:v>NO_SEMANTIC</x:v>
      </x:c>
      <x:c r="B2922" s="10" t="str">
        <x:v>IMO-040</x:v>
      </x:c>
      <x:c r="C2922" s="10" t="str">
        <x:v>IMO-040-P03</x:v>
      </x:c>
      <x:c r="D2922" s="10" t="str">
        <x:v>RUN_01</x:v>
      </x:c>
      <x:c r="E2922" s="10" t="str">
        <x:v>ORIGINAL_LEDGER</x:v>
      </x:c>
      <x:c r="F2922" s="10" t="str">
        <x:v>PASS</x:v>
      </x:c>
      <x:c r="G2922" s="10" t="str">
        <x:v>PASS</x:v>
      </x:c>
      <x:c r="H2922" s="10" t="str">
        <x:v>EXECUTED</x:v>
      </x:c>
      <x:c r="I2922" s="10" t="str">
        <x:v>PARSED</x:v>
      </x:c>
      <x:c r="J2922" s="10" t="str">
        <x:v>NO_SEMANTIC_VALIDATOR_DETERMINISTIC_PASS</x:v>
      </x:c>
      <x:c r="K2922" s="10" t="str">
        <x:v>d2e4faf84bb17db74deb9e6cb987454ebc5b8cc5b87e67ddaa631ce9b19f6daa</x:v>
      </x:c>
      <x:c r="L2922" s="10" t="str">
        <x:v>historical_three</x:v>
      </x:c>
      <x:c r="M2922" s="10" t="n">
        <x:v>1</x:v>
      </x:c>
      <x:c r="N2922" s="10" t="n">
        <x:v>0</x:v>
      </x:c>
      <x:c r="O2922" s="10" t="n">
        <x:v>0</x:v>
      </x:c>
      <x:c r="P2922" s="9" t="str">
        <x:f>'CaseReview'!U736</x:f>
        <x:v>PASS</x:v>
      </x:c>
      <x:c r="Q2922" s="9" t="n">
        <x:f>IF(AND(T2922=1,G2922=P2922),1,0)</x:f>
        <x:v>1</x:v>
      </x:c>
      <x:c r="R2922" s="9" t="n">
        <x:f>IF(AND(T2922=1,G2922="PASS",P2922="FAIL"),1,0)</x:f>
        <x:v>0</x:v>
      </x:c>
      <x:c r="S2922" s="9" t="n">
        <x:f>IF(AND(T2922=1,G2922="FAIL",P2922="PASS"),1,0)</x:f>
        <x:v>0</x:v>
      </x:c>
      <x:c r="T2922" s="9" t="n">
        <x:v>1</x:v>
      </x:c>
      <x:c r="U2922" s="9" t="n">
        <x:v>7</x:v>
      </x:c>
      <x:c r="V2922" s="9" t="str">
        <x:v>MVP/SHACL_GENERATION_PIPELINE/experiments/LUNA_NO_SEMANTIC_VALIDATOR/RUN_01/runs/RUN-IMO-040-20260901T102143099527Z/artifacts/attempt_01/candidate_shape.ttl</x:v>
      </x:c>
    </x:row>
    <x:row r="2923" ht="22" customHeight="1">
      <x:c r="A2923" s="10" t="str">
        <x:v>NO_SEMANTIC</x:v>
      </x:c>
      <x:c r="B2923" s="10" t="str">
        <x:v>IMO-040</x:v>
      </x:c>
      <x:c r="C2923" s="10" t="str">
        <x:v>IMO-040-P04</x:v>
      </x:c>
      <x:c r="D2923" s="10" t="str">
        <x:v>RUN_01</x:v>
      </x:c>
      <x:c r="E2923" s="10" t="str">
        <x:v>ORIGINAL_LEDGER</x:v>
      </x:c>
      <x:c r="F2923" s="10" t="str">
        <x:v>PASS</x:v>
      </x:c>
      <x:c r="G2923" s="10" t="str">
        <x:v>PASS</x:v>
      </x:c>
      <x:c r="H2923" s="10" t="str">
        <x:v>EXECUTED</x:v>
      </x:c>
      <x:c r="I2923" s="10" t="str">
        <x:v>PARSED</x:v>
      </x:c>
      <x:c r="J2923" s="10" t="str">
        <x:v>NO_SEMANTIC_VALIDATOR_DETERMINISTIC_PASS</x:v>
      </x:c>
      <x:c r="K2923" s="10" t="str">
        <x:v>d2e4faf84bb17db74deb9e6cb987454ebc5b8cc5b87e67ddaa631ce9b19f6daa</x:v>
      </x:c>
      <x:c r="L2923" s="10" t="str">
        <x:v>historical_three</x:v>
      </x:c>
      <x:c r="M2923" s="10" t="n">
        <x:v>1</x:v>
      </x:c>
      <x:c r="N2923" s="10" t="n">
        <x:v>0</x:v>
      </x:c>
      <x:c r="O2923" s="10" t="n">
        <x:v>0</x:v>
      </x:c>
      <x:c r="P2923" s="9" t="str">
        <x:f>'CaseReview'!U737</x:f>
        <x:v>PASS</x:v>
      </x:c>
      <x:c r="Q2923" s="9" t="n">
        <x:f>IF(AND(T2923=1,G2923=P2923),1,0)</x:f>
        <x:v>1</x:v>
      </x:c>
      <x:c r="R2923" s="9" t="n">
        <x:f>IF(AND(T2923=1,G2923="PASS",P2923="FAIL"),1,0)</x:f>
        <x:v>0</x:v>
      </x:c>
      <x:c r="S2923" s="9" t="n">
        <x:f>IF(AND(T2923=1,G2923="FAIL",P2923="PASS"),1,0)</x:f>
        <x:v>0</x:v>
      </x:c>
      <x:c r="T2923" s="9" t="n">
        <x:v>1</x:v>
      </x:c>
      <x:c r="U2923" s="9" t="n">
        <x:v>7</x:v>
      </x:c>
      <x:c r="V2923" s="9" t="str">
        <x:v>MVP/SHACL_GENERATION_PIPELINE/experiments/LUNA_NO_SEMANTIC_VALIDATOR/RUN_01/runs/RUN-IMO-040-20260901T102143099527Z/artifacts/attempt_01/candidate_shape.ttl</x:v>
      </x:c>
    </x:row>
    <x:row r="2924" ht="22" customHeight="1">
      <x:c r="A2924" s="10" t="str">
        <x:v>NO_SEMANTIC</x:v>
      </x:c>
      <x:c r="B2924" s="10" t="str">
        <x:v>IMO-041</x:v>
      </x:c>
      <x:c r="C2924" s="10" t="str">
        <x:v>IMO-041-F01</x:v>
      </x:c>
      <x:c r="D2924" s="10" t="str">
        <x:v>RUN_01</x:v>
      </x:c>
      <x:c r="E2924" s="10" t="str">
        <x:v>ORIGINAL_LEDGER</x:v>
      </x:c>
      <x:c r="F2924" s="10" t="str">
        <x:v>FAIL</x:v>
      </x:c>
      <x:c r="G2924" s="10" t="str">
        <x:v>FAIL</x:v>
      </x:c>
      <x:c r="H2924" s="10" t="str">
        <x:v>EXECUTED</x:v>
      </x:c>
      <x:c r="I2924" s="10" t="str">
        <x:v>PARSED</x:v>
      </x:c>
      <x:c r="J2924" s="10" t="str">
        <x:v>NO_SEMANTIC_VALIDATOR_DETERMINISTIC_PASS</x:v>
      </x:c>
      <x:c r="K2924" s="10" t="str">
        <x:v>b647500a839189df132d7831a079375f580c61b4e93629195d110cf69979924f</x:v>
      </x:c>
      <x:c r="L2924" s="10" t="str">
        <x:v>historical_three</x:v>
      </x:c>
      <x:c r="M2924" s="10" t="n">
        <x:v>1</x:v>
      </x:c>
      <x:c r="N2924" s="10" t="n">
        <x:v>0</x:v>
      </x:c>
      <x:c r="O2924" s="10" t="n">
        <x:v>0</x:v>
      </x:c>
      <x:c r="P2924" s="9" t="str">
        <x:f>'CaseReview'!U738</x:f>
        <x:v>FAIL</x:v>
      </x:c>
      <x:c r="Q2924" s="9" t="n">
        <x:f>IF(AND(T2924=1,G2924=P2924),1,0)</x:f>
        <x:v>1</x:v>
      </x:c>
      <x:c r="R2924" s="9" t="n">
        <x:f>IF(AND(T2924=1,G2924="PASS",P2924="FAIL"),1,0)</x:f>
        <x:v>0</x:v>
      </x:c>
      <x:c r="S2924" s="9" t="n">
        <x:f>IF(AND(T2924=1,G2924="FAIL",P2924="PASS"),1,0)</x:f>
        <x:v>0</x:v>
      </x:c>
      <x:c r="T2924" s="9" t="n">
        <x:v>1</x:v>
      </x:c>
      <x:c r="U2924" s="9" t="n">
        <x:v>6</x:v>
      </x:c>
      <x:c r="V2924" s="9" t="str">
        <x:v>MVP/SHACL_GENERATION_PIPELINE/experiments/LUNA_NO_SEMANTIC_VALIDATOR/RUN_01/runs/RUN-IMO-041-20260901T102200723280Z/artifacts/attempt_01/candidate_shape.ttl</x:v>
      </x:c>
    </x:row>
    <x:row r="2925" ht="22" customHeight="1">
      <x:c r="A2925" s="10" t="str">
        <x:v>NO_SEMANTIC</x:v>
      </x:c>
      <x:c r="B2925" s="10" t="str">
        <x:v>IMO-041</x:v>
      </x:c>
      <x:c r="C2925" s="10" t="str">
        <x:v>IMO-041-F02</x:v>
      </x:c>
      <x:c r="D2925" s="10" t="str">
        <x:v>RUN_01</x:v>
      </x:c>
      <x:c r="E2925" s="10" t="str">
        <x:v>ORIGINAL_LEDGER</x:v>
      </x:c>
      <x:c r="F2925" s="10" t="str">
        <x:v>FAIL</x:v>
      </x:c>
      <x:c r="G2925" s="10" t="str">
        <x:v>FAIL</x:v>
      </x:c>
      <x:c r="H2925" s="10" t="str">
        <x:v>EXECUTED</x:v>
      </x:c>
      <x:c r="I2925" s="10" t="str">
        <x:v>PARSED</x:v>
      </x:c>
      <x:c r="J2925" s="10" t="str">
        <x:v>NO_SEMANTIC_VALIDATOR_DETERMINISTIC_PASS</x:v>
      </x:c>
      <x:c r="K2925" s="10" t="str">
        <x:v>b647500a839189df132d7831a079375f580c61b4e93629195d110cf69979924f</x:v>
      </x:c>
      <x:c r="L2925" s="10" t="str">
        <x:v>historical_three</x:v>
      </x:c>
      <x:c r="M2925" s="10" t="n">
        <x:v>1</x:v>
      </x:c>
      <x:c r="N2925" s="10" t="n">
        <x:v>0</x:v>
      </x:c>
      <x:c r="O2925" s="10" t="n">
        <x:v>0</x:v>
      </x:c>
      <x:c r="P2925" s="9" t="str">
        <x:f>'CaseReview'!U739</x:f>
        <x:v>FAIL</x:v>
      </x:c>
      <x:c r="Q2925" s="9" t="n">
        <x:f>IF(AND(T2925=1,G2925=P2925),1,0)</x:f>
        <x:v>1</x:v>
      </x:c>
      <x:c r="R2925" s="9" t="n">
        <x:f>IF(AND(T2925=1,G2925="PASS",P2925="FAIL"),1,0)</x:f>
        <x:v>0</x:v>
      </x:c>
      <x:c r="S2925" s="9" t="n">
        <x:f>IF(AND(T2925=1,G2925="FAIL",P2925="PASS"),1,0)</x:f>
        <x:v>0</x:v>
      </x:c>
      <x:c r="T2925" s="9" t="n">
        <x:v>1</x:v>
      </x:c>
      <x:c r="U2925" s="9" t="n">
        <x:v>6</x:v>
      </x:c>
      <x:c r="V2925" s="9" t="str">
        <x:v>MVP/SHACL_GENERATION_PIPELINE/experiments/LUNA_NO_SEMANTIC_VALIDATOR/RUN_01/runs/RUN-IMO-041-20260901T102200723280Z/artifacts/attempt_01/candidate_shape.ttl</x:v>
      </x:c>
    </x:row>
    <x:row r="2926" ht="22" customHeight="1">
      <x:c r="A2926" s="10" t="str">
        <x:v>NO_SEMANTIC</x:v>
      </x:c>
      <x:c r="B2926" s="10" t="str">
        <x:v>IMO-041</x:v>
      </x:c>
      <x:c r="C2926" s="10" t="str">
        <x:v>IMO-041-F03</x:v>
      </x:c>
      <x:c r="D2926" s="10" t="str">
        <x:v>RUN_01</x:v>
      </x:c>
      <x:c r="E2926" s="10" t="str">
        <x:v>ORIGINAL_LEDGER</x:v>
      </x:c>
      <x:c r="F2926" s="10" t="str">
        <x:v>FAIL</x:v>
      </x:c>
      <x:c r="G2926" s="10" t="str">
        <x:v>FAIL</x:v>
      </x:c>
      <x:c r="H2926" s="10" t="str">
        <x:v>EXECUTED</x:v>
      </x:c>
      <x:c r="I2926" s="10" t="str">
        <x:v>PARSED</x:v>
      </x:c>
      <x:c r="J2926" s="10" t="str">
        <x:v>NO_SEMANTIC_VALIDATOR_DETERMINISTIC_PASS</x:v>
      </x:c>
      <x:c r="K2926" s="10" t="str">
        <x:v>b647500a839189df132d7831a079375f580c61b4e93629195d110cf69979924f</x:v>
      </x:c>
      <x:c r="L2926" s="10" t="str">
        <x:v>historical_three</x:v>
      </x:c>
      <x:c r="M2926" s="10" t="n">
        <x:v>1</x:v>
      </x:c>
      <x:c r="N2926" s="10" t="n">
        <x:v>0</x:v>
      </x:c>
      <x:c r="O2926" s="10" t="n">
        <x:v>0</x:v>
      </x:c>
      <x:c r="P2926" s="9" t="str">
        <x:f>'CaseReview'!U740</x:f>
        <x:v>FAIL</x:v>
      </x:c>
      <x:c r="Q2926" s="9" t="n">
        <x:f>IF(AND(T2926=1,G2926=P2926),1,0)</x:f>
        <x:v>1</x:v>
      </x:c>
      <x:c r="R2926" s="9" t="n">
        <x:f>IF(AND(T2926=1,G2926="PASS",P2926="FAIL"),1,0)</x:f>
        <x:v>0</x:v>
      </x:c>
      <x:c r="S2926" s="9" t="n">
        <x:f>IF(AND(T2926=1,G2926="FAIL",P2926="PASS"),1,0)</x:f>
        <x:v>0</x:v>
      </x:c>
      <x:c r="T2926" s="9" t="n">
        <x:v>1</x:v>
      </x:c>
      <x:c r="U2926" s="9" t="n">
        <x:v>6</x:v>
      </x:c>
      <x:c r="V2926" s="9" t="str">
        <x:v>MVP/SHACL_GENERATION_PIPELINE/experiments/LUNA_NO_SEMANTIC_VALIDATOR/RUN_01/runs/RUN-IMO-041-20260901T102200723280Z/artifacts/attempt_01/candidate_shape.ttl</x:v>
      </x:c>
    </x:row>
    <x:row r="2927" ht="22" customHeight="1">
      <x:c r="A2927" s="10" t="str">
        <x:v>NO_SEMANTIC</x:v>
      </x:c>
      <x:c r="B2927" s="10" t="str">
        <x:v>IMO-041</x:v>
      </x:c>
      <x:c r="C2927" s="10" t="str">
        <x:v>IMO-041-P01</x:v>
      </x:c>
      <x:c r="D2927" s="10" t="str">
        <x:v>RUN_01</x:v>
      </x:c>
      <x:c r="E2927" s="10" t="str">
        <x:v>ORIGINAL_LEDGER</x:v>
      </x:c>
      <x:c r="F2927" s="10" t="str">
        <x:v>PASS</x:v>
      </x:c>
      <x:c r="G2927" s="10" t="str">
        <x:v>PASS</x:v>
      </x:c>
      <x:c r="H2927" s="10" t="str">
        <x:v>EXECUTED</x:v>
      </x:c>
      <x:c r="I2927" s="10" t="str">
        <x:v>PARSED</x:v>
      </x:c>
      <x:c r="J2927" s="10" t="str">
        <x:v>NO_SEMANTIC_VALIDATOR_DETERMINISTIC_PASS</x:v>
      </x:c>
      <x:c r="K2927" s="10" t="str">
        <x:v>b647500a839189df132d7831a079375f580c61b4e93629195d110cf69979924f</x:v>
      </x:c>
      <x:c r="L2927" s="10" t="str">
        <x:v>historical_three</x:v>
      </x:c>
      <x:c r="M2927" s="10" t="n">
        <x:v>1</x:v>
      </x:c>
      <x:c r="N2927" s="10" t="n">
        <x:v>0</x:v>
      </x:c>
      <x:c r="O2927" s="10" t="n">
        <x:v>0</x:v>
      </x:c>
      <x:c r="P2927" s="9" t="str">
        <x:f>'CaseReview'!U741</x:f>
        <x:v>PASS</x:v>
      </x:c>
      <x:c r="Q2927" s="9" t="n">
        <x:f>IF(AND(T2927=1,G2927=P2927),1,0)</x:f>
        <x:v>1</x:v>
      </x:c>
      <x:c r="R2927" s="9" t="n">
        <x:f>IF(AND(T2927=1,G2927="PASS",P2927="FAIL"),1,0)</x:f>
        <x:v>0</x:v>
      </x:c>
      <x:c r="S2927" s="9" t="n">
        <x:f>IF(AND(T2927=1,G2927="FAIL",P2927="PASS"),1,0)</x:f>
        <x:v>0</x:v>
      </x:c>
      <x:c r="T2927" s="9" t="n">
        <x:v>1</x:v>
      </x:c>
      <x:c r="U2927" s="9" t="n">
        <x:v>6</x:v>
      </x:c>
      <x:c r="V2927" s="9" t="str">
        <x:v>MVP/SHACL_GENERATION_PIPELINE/experiments/LUNA_NO_SEMANTIC_VALIDATOR/RUN_01/runs/RUN-IMO-041-20260901T102200723280Z/artifacts/attempt_01/candidate_shape.ttl</x:v>
      </x:c>
    </x:row>
    <x:row r="2928" ht="22" customHeight="1">
      <x:c r="A2928" s="10" t="str">
        <x:v>NO_SEMANTIC</x:v>
      </x:c>
      <x:c r="B2928" s="10" t="str">
        <x:v>IMO-041</x:v>
      </x:c>
      <x:c r="C2928" s="10" t="str">
        <x:v>IMO-041-P02</x:v>
      </x:c>
      <x:c r="D2928" s="10" t="str">
        <x:v>RUN_01</x:v>
      </x:c>
      <x:c r="E2928" s="10" t="str">
        <x:v>ORIGINAL_LEDGER</x:v>
      </x:c>
      <x:c r="F2928" s="10" t="str">
        <x:v>PASS</x:v>
      </x:c>
      <x:c r="G2928" s="10" t="str">
        <x:v>PASS</x:v>
      </x:c>
      <x:c r="H2928" s="10" t="str">
        <x:v>EXECUTED</x:v>
      </x:c>
      <x:c r="I2928" s="10" t="str">
        <x:v>PARSED</x:v>
      </x:c>
      <x:c r="J2928" s="10" t="str">
        <x:v>NO_SEMANTIC_VALIDATOR_DETERMINISTIC_PASS</x:v>
      </x:c>
      <x:c r="K2928" s="10" t="str">
        <x:v>b647500a839189df132d7831a079375f580c61b4e93629195d110cf69979924f</x:v>
      </x:c>
      <x:c r="L2928" s="10" t="str">
        <x:v>historical_three</x:v>
      </x:c>
      <x:c r="M2928" s="10" t="n">
        <x:v>1</x:v>
      </x:c>
      <x:c r="N2928" s="10" t="n">
        <x:v>0</x:v>
      </x:c>
      <x:c r="O2928" s="10" t="n">
        <x:v>0</x:v>
      </x:c>
      <x:c r="P2928" s="9" t="str">
        <x:f>'CaseReview'!U742</x:f>
        <x:v>PASS</x:v>
      </x:c>
      <x:c r="Q2928" s="9" t="n">
        <x:f>IF(AND(T2928=1,G2928=P2928),1,0)</x:f>
        <x:v>1</x:v>
      </x:c>
      <x:c r="R2928" s="9" t="n">
        <x:f>IF(AND(T2928=1,G2928="PASS",P2928="FAIL"),1,0)</x:f>
        <x:v>0</x:v>
      </x:c>
      <x:c r="S2928" s="9" t="n">
        <x:f>IF(AND(T2928=1,G2928="FAIL",P2928="PASS"),1,0)</x:f>
        <x:v>0</x:v>
      </x:c>
      <x:c r="T2928" s="9" t="n">
        <x:v>1</x:v>
      </x:c>
      <x:c r="U2928" s="9" t="n">
        <x:v>6</x:v>
      </x:c>
      <x:c r="V2928" s="9" t="str">
        <x:v>MVP/SHACL_GENERATION_PIPELINE/experiments/LUNA_NO_SEMANTIC_VALIDATOR/RUN_01/runs/RUN-IMO-041-20260901T102200723280Z/artifacts/attempt_01/candidate_shape.ttl</x:v>
      </x:c>
    </x:row>
    <x:row r="2929" ht="22" customHeight="1">
      <x:c r="A2929" s="10" t="str">
        <x:v>NO_SEMANTIC</x:v>
      </x:c>
      <x:c r="B2929" s="10" t="str">
        <x:v>IMO-041</x:v>
      </x:c>
      <x:c r="C2929" s="10" t="str">
        <x:v>IMO-041-P03</x:v>
      </x:c>
      <x:c r="D2929" s="10" t="str">
        <x:v>RUN_01</x:v>
      </x:c>
      <x:c r="E2929" s="10" t="str">
        <x:v>ORIGINAL_LEDGER</x:v>
      </x:c>
      <x:c r="F2929" s="10" t="str">
        <x:v>PASS</x:v>
      </x:c>
      <x:c r="G2929" s="10" t="str">
        <x:v>PASS</x:v>
      </x:c>
      <x:c r="H2929" s="10" t="str">
        <x:v>EXECUTED</x:v>
      </x:c>
      <x:c r="I2929" s="10" t="str">
        <x:v>PARSED</x:v>
      </x:c>
      <x:c r="J2929" s="10" t="str">
        <x:v>NO_SEMANTIC_VALIDATOR_DETERMINISTIC_PASS</x:v>
      </x:c>
      <x:c r="K2929" s="10" t="str">
        <x:v>b647500a839189df132d7831a079375f580c61b4e93629195d110cf69979924f</x:v>
      </x:c>
      <x:c r="L2929" s="10" t="str">
        <x:v>historical_three</x:v>
      </x:c>
      <x:c r="M2929" s="10" t="n">
        <x:v>1</x:v>
      </x:c>
      <x:c r="N2929" s="10" t="n">
        <x:v>0</x:v>
      </x:c>
      <x:c r="O2929" s="10" t="n">
        <x:v>0</x:v>
      </x:c>
      <x:c r="P2929" s="9" t="str">
        <x:f>'CaseReview'!U743</x:f>
        <x:v>PASS</x:v>
      </x:c>
      <x:c r="Q2929" s="9" t="n">
        <x:f>IF(AND(T2929=1,G2929=P2929),1,0)</x:f>
        <x:v>1</x:v>
      </x:c>
      <x:c r="R2929" s="9" t="n">
        <x:f>IF(AND(T2929=1,G2929="PASS",P2929="FAIL"),1,0)</x:f>
        <x:v>0</x:v>
      </x:c>
      <x:c r="S2929" s="9" t="n">
        <x:f>IF(AND(T2929=1,G2929="FAIL",P2929="PASS"),1,0)</x:f>
        <x:v>0</x:v>
      </x:c>
      <x:c r="T2929" s="9" t="n">
        <x:v>1</x:v>
      </x:c>
      <x:c r="U2929" s="9" t="n">
        <x:v>6</x:v>
      </x:c>
      <x:c r="V2929" s="9" t="str">
        <x:v>MVP/SHACL_GENERATION_PIPELINE/experiments/LUNA_NO_SEMANTIC_VALIDATOR/RUN_01/runs/RUN-IMO-041-20260901T102200723280Z/artifacts/attempt_01/candidate_shape.ttl</x:v>
      </x:c>
    </x:row>
    <x:row r="2930" ht="22" customHeight="1">
      <x:c r="A2930" s="10" t="str">
        <x:v>NO_SEMANTIC</x:v>
      </x:c>
      <x:c r="B2930" s="10" t="str">
        <x:v>IMO-043</x:v>
      </x:c>
      <x:c r="C2930" s="10" t="str">
        <x:v>IMO-043-F01</x:v>
      </x:c>
      <x:c r="D2930" s="10" t="str">
        <x:v>RUN_01</x:v>
      </x:c>
      <x:c r="E2930" s="10" t="str">
        <x:v>ORIGINAL_LEDGER</x:v>
      </x:c>
      <x:c r="F2930" s="10" t="str">
        <x:v>FAIL</x:v>
      </x:c>
      <x:c r="G2930" s="10" t="str">
        <x:v>FAIL</x:v>
      </x:c>
      <x:c r="H2930" s="10" t="str">
        <x:v>EXECUTED</x:v>
      </x:c>
      <x:c r="I2930" s="10" t="str">
        <x:v>PARSED</x:v>
      </x:c>
      <x:c r="J2930" s="10" t="str">
        <x:v>NO_SEMANTIC_VALIDATOR_DETERMINISTIC_PASS</x:v>
      </x:c>
      <x:c r="K2930" s="10" t="str">
        <x:v>057f30ef722e85810a64f4a85d3d39726290320c88dee372b3d6cf5c85a847c0</x:v>
      </x:c>
      <x:c r="L2930" s="10" t="str">
        <x:v>historical_three</x:v>
      </x:c>
      <x:c r="M2930" s="10" t="n">
        <x:v>1</x:v>
      </x:c>
      <x:c r="N2930" s="10" t="n">
        <x:v>0</x:v>
      </x:c>
      <x:c r="O2930" s="10" t="n">
        <x:v>0</x:v>
      </x:c>
      <x:c r="P2930" s="9" t="str">
        <x:f>'CaseReview'!U744</x:f>
        <x:v>FAIL</x:v>
      </x:c>
      <x:c r="Q2930" s="9" t="n">
        <x:f>IF(AND(T2930=1,G2930=P2930),1,0)</x:f>
        <x:v>1</x:v>
      </x:c>
      <x:c r="R2930" s="9" t="n">
        <x:f>IF(AND(T2930=1,G2930="PASS",P2930="FAIL"),1,0)</x:f>
        <x:v>0</x:v>
      </x:c>
      <x:c r="S2930" s="9" t="n">
        <x:f>IF(AND(T2930=1,G2930="FAIL",P2930="PASS"),1,0)</x:f>
        <x:v>0</x:v>
      </x:c>
      <x:c r="T2930" s="9" t="n">
        <x:v>1</x:v>
      </x:c>
      <x:c r="U2930" s="9" t="n">
        <x:v>9</x:v>
      </x:c>
      <x:c r="V2930" s="9" t="str">
        <x:v>MVP/SHACL_GENERATION_PIPELINE/experiments/LUNA_NO_SEMANTIC_VALIDATOR/RUN_01/runs/RUN-IMO-043-20260901T102221858377Z/artifacts/attempt_01/candidate_shape.ttl</x:v>
      </x:c>
    </x:row>
    <x:row r="2931" ht="22" customHeight="1">
      <x:c r="A2931" s="10" t="str">
        <x:v>NO_SEMANTIC</x:v>
      </x:c>
      <x:c r="B2931" s="10" t="str">
        <x:v>IMO-043</x:v>
      </x:c>
      <x:c r="C2931" s="10" t="str">
        <x:v>IMO-043-F02</x:v>
      </x:c>
      <x:c r="D2931" s="10" t="str">
        <x:v>RUN_01</x:v>
      </x:c>
      <x:c r="E2931" s="10" t="str">
        <x:v>ORIGINAL_LEDGER</x:v>
      </x:c>
      <x:c r="F2931" s="10" t="str">
        <x:v>FAIL</x:v>
      </x:c>
      <x:c r="G2931" s="10" t="str">
        <x:v>FAIL</x:v>
      </x:c>
      <x:c r="H2931" s="10" t="str">
        <x:v>EXECUTED</x:v>
      </x:c>
      <x:c r="I2931" s="10" t="str">
        <x:v>PARSED</x:v>
      </x:c>
      <x:c r="J2931" s="10" t="str">
        <x:v>NO_SEMANTIC_VALIDATOR_DETERMINISTIC_PASS</x:v>
      </x:c>
      <x:c r="K2931" s="10" t="str">
        <x:v>057f30ef722e85810a64f4a85d3d39726290320c88dee372b3d6cf5c85a847c0</x:v>
      </x:c>
      <x:c r="L2931" s="10" t="str">
        <x:v>historical_three</x:v>
      </x:c>
      <x:c r="M2931" s="10" t="n">
        <x:v>1</x:v>
      </x:c>
      <x:c r="N2931" s="10" t="n">
        <x:v>0</x:v>
      </x:c>
      <x:c r="O2931" s="10" t="n">
        <x:v>0</x:v>
      </x:c>
      <x:c r="P2931" s="9" t="str">
        <x:f>'CaseReview'!U745</x:f>
        <x:v>FAIL</x:v>
      </x:c>
      <x:c r="Q2931" s="9" t="n">
        <x:f>IF(AND(T2931=1,G2931=P2931),1,0)</x:f>
        <x:v>1</x:v>
      </x:c>
      <x:c r="R2931" s="9" t="n">
        <x:f>IF(AND(T2931=1,G2931="PASS",P2931="FAIL"),1,0)</x:f>
        <x:v>0</x:v>
      </x:c>
      <x:c r="S2931" s="9" t="n">
        <x:f>IF(AND(T2931=1,G2931="FAIL",P2931="PASS"),1,0)</x:f>
        <x:v>0</x:v>
      </x:c>
      <x:c r="T2931" s="9" t="n">
        <x:v>1</x:v>
      </x:c>
      <x:c r="U2931" s="9" t="n">
        <x:v>9</x:v>
      </x:c>
      <x:c r="V2931" s="9" t="str">
        <x:v>MVP/SHACL_GENERATION_PIPELINE/experiments/LUNA_NO_SEMANTIC_VALIDATOR/RUN_01/runs/RUN-IMO-043-20260901T102221858377Z/artifacts/attempt_01/candidate_shape.ttl</x:v>
      </x:c>
    </x:row>
    <x:row r="2932" ht="22" customHeight="1">
      <x:c r="A2932" s="10" t="str">
        <x:v>NO_SEMANTIC</x:v>
      </x:c>
      <x:c r="B2932" s="10" t="str">
        <x:v>IMO-043</x:v>
      </x:c>
      <x:c r="C2932" s="10" t="str">
        <x:v>IMO-043-F03</x:v>
      </x:c>
      <x:c r="D2932" s="10" t="str">
        <x:v>RUN_01</x:v>
      </x:c>
      <x:c r="E2932" s="10" t="str">
        <x:v>ORIGINAL_LEDGER</x:v>
      </x:c>
      <x:c r="F2932" s="10" t="str">
        <x:v>FAIL</x:v>
      </x:c>
      <x:c r="G2932" s="10" t="str">
        <x:v>FAIL</x:v>
      </x:c>
      <x:c r="H2932" s="10" t="str">
        <x:v>EXECUTED</x:v>
      </x:c>
      <x:c r="I2932" s="10" t="str">
        <x:v>PARSED</x:v>
      </x:c>
      <x:c r="J2932" s="10" t="str">
        <x:v>NO_SEMANTIC_VALIDATOR_DETERMINISTIC_PASS</x:v>
      </x:c>
      <x:c r="K2932" s="10" t="str">
        <x:v>057f30ef722e85810a64f4a85d3d39726290320c88dee372b3d6cf5c85a847c0</x:v>
      </x:c>
      <x:c r="L2932" s="10" t="str">
        <x:v>historical_three</x:v>
      </x:c>
      <x:c r="M2932" s="10" t="n">
        <x:v>1</x:v>
      </x:c>
      <x:c r="N2932" s="10" t="n">
        <x:v>0</x:v>
      </x:c>
      <x:c r="O2932" s="10" t="n">
        <x:v>0</x:v>
      </x:c>
      <x:c r="P2932" s="9" t="str">
        <x:f>'CaseReview'!U746</x:f>
        <x:v>FAIL</x:v>
      </x:c>
      <x:c r="Q2932" s="9" t="n">
        <x:f>IF(AND(T2932=1,G2932=P2932),1,0)</x:f>
        <x:v>1</x:v>
      </x:c>
      <x:c r="R2932" s="9" t="n">
        <x:f>IF(AND(T2932=1,G2932="PASS",P2932="FAIL"),1,0)</x:f>
        <x:v>0</x:v>
      </x:c>
      <x:c r="S2932" s="9" t="n">
        <x:f>IF(AND(T2932=1,G2932="FAIL",P2932="PASS"),1,0)</x:f>
        <x:v>0</x:v>
      </x:c>
      <x:c r="T2932" s="9" t="n">
        <x:v>1</x:v>
      </x:c>
      <x:c r="U2932" s="9" t="n">
        <x:v>9</x:v>
      </x:c>
      <x:c r="V2932" s="9" t="str">
        <x:v>MVP/SHACL_GENERATION_PIPELINE/experiments/LUNA_NO_SEMANTIC_VALIDATOR/RUN_01/runs/RUN-IMO-043-20260901T102221858377Z/artifacts/attempt_01/candidate_shape.ttl</x:v>
      </x:c>
    </x:row>
    <x:row r="2933" ht="22" customHeight="1">
      <x:c r="A2933" s="10" t="str">
        <x:v>NO_SEMANTIC</x:v>
      </x:c>
      <x:c r="B2933" s="10" t="str">
        <x:v>IMO-043</x:v>
      </x:c>
      <x:c r="C2933" s="10" t="str">
        <x:v>IMO-043-F04</x:v>
      </x:c>
      <x:c r="D2933" s="10" t="str">
        <x:v>RUN_01</x:v>
      </x:c>
      <x:c r="E2933" s="10" t="str">
        <x:v>ORIGINAL_LEDGER</x:v>
      </x:c>
      <x:c r="F2933" s="10" t="str">
        <x:v>FAIL</x:v>
      </x:c>
      <x:c r="G2933" s="10" t="str">
        <x:v>FAIL</x:v>
      </x:c>
      <x:c r="H2933" s="10" t="str">
        <x:v>EXECUTED</x:v>
      </x:c>
      <x:c r="I2933" s="10" t="str">
        <x:v>PARSED</x:v>
      </x:c>
      <x:c r="J2933" s="10" t="str">
        <x:v>NO_SEMANTIC_VALIDATOR_DETERMINISTIC_PASS</x:v>
      </x:c>
      <x:c r="K2933" s="10" t="str">
        <x:v>057f30ef722e85810a64f4a85d3d39726290320c88dee372b3d6cf5c85a847c0</x:v>
      </x:c>
      <x:c r="L2933" s="10" t="str">
        <x:v>historical_three</x:v>
      </x:c>
      <x:c r="M2933" s="10" t="n">
        <x:v>1</x:v>
      </x:c>
      <x:c r="N2933" s="10" t="n">
        <x:v>0</x:v>
      </x:c>
      <x:c r="O2933" s="10" t="n">
        <x:v>0</x:v>
      </x:c>
      <x:c r="P2933" s="9" t="str">
        <x:f>'CaseReview'!U747</x:f>
        <x:v>FAIL</x:v>
      </x:c>
      <x:c r="Q2933" s="9" t="n">
        <x:f>IF(AND(T2933=1,G2933=P2933),1,0)</x:f>
        <x:v>1</x:v>
      </x:c>
      <x:c r="R2933" s="9" t="n">
        <x:f>IF(AND(T2933=1,G2933="PASS",P2933="FAIL"),1,0)</x:f>
        <x:v>0</x:v>
      </x:c>
      <x:c r="S2933" s="9" t="n">
        <x:f>IF(AND(T2933=1,G2933="FAIL",P2933="PASS"),1,0)</x:f>
        <x:v>0</x:v>
      </x:c>
      <x:c r="T2933" s="9" t="n">
        <x:v>1</x:v>
      </x:c>
      <x:c r="U2933" s="9" t="n">
        <x:v>9</x:v>
      </x:c>
      <x:c r="V2933" s="9" t="str">
        <x:v>MVP/SHACL_GENERATION_PIPELINE/experiments/LUNA_NO_SEMANTIC_VALIDATOR/RUN_01/runs/RUN-IMO-043-20260901T102221858377Z/artifacts/attempt_01/candidate_shape.ttl</x:v>
      </x:c>
    </x:row>
    <x:row r="2934" ht="22" customHeight="1">
      <x:c r="A2934" s="10" t="str">
        <x:v>NO_SEMANTIC</x:v>
      </x:c>
      <x:c r="B2934" s="10" t="str">
        <x:v>IMO-043</x:v>
      </x:c>
      <x:c r="C2934" s="10" t="str">
        <x:v>IMO-043-F05</x:v>
      </x:c>
      <x:c r="D2934" s="10" t="str">
        <x:v>RUN_01</x:v>
      </x:c>
      <x:c r="E2934" s="10" t="str">
        <x:v>ORIGINAL_LEDGER</x:v>
      </x:c>
      <x:c r="F2934" s="10" t="str">
        <x:v>FAIL</x:v>
      </x:c>
      <x:c r="G2934" s="10" t="str">
        <x:v>FAIL</x:v>
      </x:c>
      <x:c r="H2934" s="10" t="str">
        <x:v>EXECUTED</x:v>
      </x:c>
      <x:c r="I2934" s="10" t="str">
        <x:v>PARSED</x:v>
      </x:c>
      <x:c r="J2934" s="10" t="str">
        <x:v>NO_SEMANTIC_VALIDATOR_DETERMINISTIC_PASS</x:v>
      </x:c>
      <x:c r="K2934" s="10" t="str">
        <x:v>057f30ef722e85810a64f4a85d3d39726290320c88dee372b3d6cf5c85a847c0</x:v>
      </x:c>
      <x:c r="L2934" s="10" t="str">
        <x:v>historical_three</x:v>
      </x:c>
      <x:c r="M2934" s="10" t="n">
        <x:v>1</x:v>
      </x:c>
      <x:c r="N2934" s="10" t="n">
        <x:v>0</x:v>
      </x:c>
      <x:c r="O2934" s="10" t="n">
        <x:v>0</x:v>
      </x:c>
      <x:c r="P2934" s="9" t="str">
        <x:f>'CaseReview'!U748</x:f>
        <x:v>FAIL</x:v>
      </x:c>
      <x:c r="Q2934" s="9" t="n">
        <x:f>IF(AND(T2934=1,G2934=P2934),1,0)</x:f>
        <x:v>1</x:v>
      </x:c>
      <x:c r="R2934" s="9" t="n">
        <x:f>IF(AND(T2934=1,G2934="PASS",P2934="FAIL"),1,0)</x:f>
        <x:v>0</x:v>
      </x:c>
      <x:c r="S2934" s="9" t="n">
        <x:f>IF(AND(T2934=1,G2934="FAIL",P2934="PASS"),1,0)</x:f>
        <x:v>0</x:v>
      </x:c>
      <x:c r="T2934" s="9" t="n">
        <x:v>1</x:v>
      </x:c>
      <x:c r="U2934" s="9" t="n">
        <x:v>9</x:v>
      </x:c>
      <x:c r="V2934" s="9" t="str">
        <x:v>MVP/SHACL_GENERATION_PIPELINE/experiments/LUNA_NO_SEMANTIC_VALIDATOR/RUN_01/runs/RUN-IMO-043-20260901T102221858377Z/artifacts/attempt_01/candidate_shape.ttl</x:v>
      </x:c>
    </x:row>
    <x:row r="2935" ht="22" customHeight="1">
      <x:c r="A2935" s="10" t="str">
        <x:v>NO_SEMANTIC</x:v>
      </x:c>
      <x:c r="B2935" s="10" t="str">
        <x:v>IMO-043</x:v>
      </x:c>
      <x:c r="C2935" s="10" t="str">
        <x:v>IMO-043-F06</x:v>
      </x:c>
      <x:c r="D2935" s="10" t="str">
        <x:v>RUN_01</x:v>
      </x:c>
      <x:c r="E2935" s="10" t="str">
        <x:v>ORIGINAL_LEDGER</x:v>
      </x:c>
      <x:c r="F2935" s="10" t="str">
        <x:v>FAIL</x:v>
      </x:c>
      <x:c r="G2935" s="10" t="str">
        <x:v>FAIL</x:v>
      </x:c>
      <x:c r="H2935" s="10" t="str">
        <x:v>EXECUTED</x:v>
      </x:c>
      <x:c r="I2935" s="10" t="str">
        <x:v>PARSED</x:v>
      </x:c>
      <x:c r="J2935" s="10" t="str">
        <x:v>NO_SEMANTIC_VALIDATOR_DETERMINISTIC_PASS</x:v>
      </x:c>
      <x:c r="K2935" s="10" t="str">
        <x:v>057f30ef722e85810a64f4a85d3d39726290320c88dee372b3d6cf5c85a847c0</x:v>
      </x:c>
      <x:c r="L2935" s="10" t="str">
        <x:v>historical_three</x:v>
      </x:c>
      <x:c r="M2935" s="10" t="n">
        <x:v>1</x:v>
      </x:c>
      <x:c r="N2935" s="10" t="n">
        <x:v>0</x:v>
      </x:c>
      <x:c r="O2935" s="10" t="n">
        <x:v>0</x:v>
      </x:c>
      <x:c r="P2935" s="9" t="str">
        <x:f>'CaseReview'!U749</x:f>
        <x:v>FAIL</x:v>
      </x:c>
      <x:c r="Q2935" s="9" t="n">
        <x:f>IF(AND(T2935=1,G2935=P2935),1,0)</x:f>
        <x:v>1</x:v>
      </x:c>
      <x:c r="R2935" s="9" t="n">
        <x:f>IF(AND(T2935=1,G2935="PASS",P2935="FAIL"),1,0)</x:f>
        <x:v>0</x:v>
      </x:c>
      <x:c r="S2935" s="9" t="n">
        <x:f>IF(AND(T2935=1,G2935="FAIL",P2935="PASS"),1,0)</x:f>
        <x:v>0</x:v>
      </x:c>
      <x:c r="T2935" s="9" t="n">
        <x:v>1</x:v>
      </x:c>
      <x:c r="U2935" s="9" t="n">
        <x:v>9</x:v>
      </x:c>
      <x:c r="V2935" s="9" t="str">
        <x:v>MVP/SHACL_GENERATION_PIPELINE/experiments/LUNA_NO_SEMANTIC_VALIDATOR/RUN_01/runs/RUN-IMO-043-20260901T102221858377Z/artifacts/attempt_01/candidate_shape.ttl</x:v>
      </x:c>
    </x:row>
    <x:row r="2936" ht="22" customHeight="1">
      <x:c r="A2936" s="10" t="str">
        <x:v>NO_SEMANTIC</x:v>
      </x:c>
      <x:c r="B2936" s="10" t="str">
        <x:v>IMO-043</x:v>
      </x:c>
      <x:c r="C2936" s="10" t="str">
        <x:v>IMO-043-P01</x:v>
      </x:c>
      <x:c r="D2936" s="10" t="str">
        <x:v>RUN_01</x:v>
      </x:c>
      <x:c r="E2936" s="10" t="str">
        <x:v>ORIGINAL_LEDGER</x:v>
      </x:c>
      <x:c r="F2936" s="10" t="str">
        <x:v>PASS</x:v>
      </x:c>
      <x:c r="G2936" s="10" t="str">
        <x:v>FAIL</x:v>
      </x:c>
      <x:c r="H2936" s="10" t="str">
        <x:v>EXECUTED</x:v>
      </x:c>
      <x:c r="I2936" s="10" t="str">
        <x:v>PARSED</x:v>
      </x:c>
      <x:c r="J2936" s="10" t="str">
        <x:v>NO_SEMANTIC_VALIDATOR_DETERMINISTIC_PASS</x:v>
      </x:c>
      <x:c r="K2936" s="10" t="str">
        <x:v>057f30ef722e85810a64f4a85d3d39726290320c88dee372b3d6cf5c85a847c0</x:v>
      </x:c>
      <x:c r="L2936" s="10" t="str">
        <x:v>historical_three</x:v>
      </x:c>
      <x:c r="M2936" s="10" t="n">
        <x:v>0</x:v>
      </x:c>
      <x:c r="N2936" s="10" t="n">
        <x:v>0</x:v>
      </x:c>
      <x:c r="O2936" s="10" t="n">
        <x:v>1</x:v>
      </x:c>
      <x:c r="P2936" s="9" t="str">
        <x:f>'CaseReview'!U750</x:f>
        <x:v>PASS</x:v>
      </x:c>
      <x:c r="Q2936" s="9" t="n">
        <x:f>IF(AND(T2936=1,G2936=P2936),1,0)</x:f>
        <x:v>0</x:v>
      </x:c>
      <x:c r="R2936" s="9" t="n">
        <x:f>IF(AND(T2936=1,G2936="PASS",P2936="FAIL"),1,0)</x:f>
        <x:v>0</x:v>
      </x:c>
      <x:c r="S2936" s="9" t="n">
        <x:f>IF(AND(T2936=1,G2936="FAIL",P2936="PASS"),1,0)</x:f>
        <x:v>1</x:v>
      </x:c>
      <x:c r="T2936" s="9" t="n">
        <x:v>1</x:v>
      </x:c>
      <x:c r="U2936" s="9" t="n">
        <x:v>9</x:v>
      </x:c>
      <x:c r="V2936" s="9" t="str">
        <x:v>MVP/SHACL_GENERATION_PIPELINE/experiments/LUNA_NO_SEMANTIC_VALIDATOR/RUN_01/runs/RUN-IMO-043-20260901T102221858377Z/artifacts/attempt_01/candidate_shape.ttl</x:v>
      </x:c>
    </x:row>
    <x:row r="2937" ht="22" customHeight="1">
      <x:c r="A2937" s="10" t="str">
        <x:v>NO_SEMANTIC</x:v>
      </x:c>
      <x:c r="B2937" s="10" t="str">
        <x:v>IMO-043</x:v>
      </x:c>
      <x:c r="C2937" s="10" t="str">
        <x:v>IMO-043-P02</x:v>
      </x:c>
      <x:c r="D2937" s="10" t="str">
        <x:v>RUN_01</x:v>
      </x:c>
      <x:c r="E2937" s="10" t="str">
        <x:v>ORIGINAL_LEDGER</x:v>
      </x:c>
      <x:c r="F2937" s="10" t="str">
        <x:v>PASS</x:v>
      </x:c>
      <x:c r="G2937" s="10" t="str">
        <x:v>FAIL</x:v>
      </x:c>
      <x:c r="H2937" s="10" t="str">
        <x:v>EXECUTED</x:v>
      </x:c>
      <x:c r="I2937" s="10" t="str">
        <x:v>PARSED</x:v>
      </x:c>
      <x:c r="J2937" s="10" t="str">
        <x:v>NO_SEMANTIC_VALIDATOR_DETERMINISTIC_PASS</x:v>
      </x:c>
      <x:c r="K2937" s="10" t="str">
        <x:v>057f30ef722e85810a64f4a85d3d39726290320c88dee372b3d6cf5c85a847c0</x:v>
      </x:c>
      <x:c r="L2937" s="10" t="str">
        <x:v>historical_three</x:v>
      </x:c>
      <x:c r="M2937" s="10" t="n">
        <x:v>0</x:v>
      </x:c>
      <x:c r="N2937" s="10" t="n">
        <x:v>0</x:v>
      </x:c>
      <x:c r="O2937" s="10" t="n">
        <x:v>1</x:v>
      </x:c>
      <x:c r="P2937" s="9" t="str">
        <x:f>'CaseReview'!U751</x:f>
        <x:v>PASS</x:v>
      </x:c>
      <x:c r="Q2937" s="9" t="n">
        <x:f>IF(AND(T2937=1,G2937=P2937),1,0)</x:f>
        <x:v>0</x:v>
      </x:c>
      <x:c r="R2937" s="9" t="n">
        <x:f>IF(AND(T2937=1,G2937="PASS",P2937="FAIL"),1,0)</x:f>
        <x:v>0</x:v>
      </x:c>
      <x:c r="S2937" s="9" t="n">
        <x:f>IF(AND(T2937=1,G2937="FAIL",P2937="PASS"),1,0)</x:f>
        <x:v>1</x:v>
      </x:c>
      <x:c r="T2937" s="9" t="n">
        <x:v>1</x:v>
      </x:c>
      <x:c r="U2937" s="9" t="n">
        <x:v>9</x:v>
      </x:c>
      <x:c r="V2937" s="9" t="str">
        <x:v>MVP/SHACL_GENERATION_PIPELINE/experiments/LUNA_NO_SEMANTIC_VALIDATOR/RUN_01/runs/RUN-IMO-043-20260901T102221858377Z/artifacts/attempt_01/candidate_shape.ttl</x:v>
      </x:c>
    </x:row>
    <x:row r="2938" ht="22" customHeight="1">
      <x:c r="A2938" s="10" t="str">
        <x:v>NO_SEMANTIC</x:v>
      </x:c>
      <x:c r="B2938" s="10" t="str">
        <x:v>IMO-043</x:v>
      </x:c>
      <x:c r="C2938" s="10" t="str">
        <x:v>IMO-043-P03</x:v>
      </x:c>
      <x:c r="D2938" s="10" t="str">
        <x:v>RUN_01</x:v>
      </x:c>
      <x:c r="E2938" s="10" t="str">
        <x:v>ORIGINAL_LEDGER</x:v>
      </x:c>
      <x:c r="F2938" s="10" t="str">
        <x:v>PASS</x:v>
      </x:c>
      <x:c r="G2938" s="10" t="str">
        <x:v>FAIL</x:v>
      </x:c>
      <x:c r="H2938" s="10" t="str">
        <x:v>EXECUTED</x:v>
      </x:c>
      <x:c r="I2938" s="10" t="str">
        <x:v>PARSED</x:v>
      </x:c>
      <x:c r="J2938" s="10" t="str">
        <x:v>NO_SEMANTIC_VALIDATOR_DETERMINISTIC_PASS</x:v>
      </x:c>
      <x:c r="K2938" s="10" t="str">
        <x:v>057f30ef722e85810a64f4a85d3d39726290320c88dee372b3d6cf5c85a847c0</x:v>
      </x:c>
      <x:c r="L2938" s="10" t="str">
        <x:v>historical_three</x:v>
      </x:c>
      <x:c r="M2938" s="10" t="n">
        <x:v>0</x:v>
      </x:c>
      <x:c r="N2938" s="10" t="n">
        <x:v>0</x:v>
      </x:c>
      <x:c r="O2938" s="10" t="n">
        <x:v>1</x:v>
      </x:c>
      <x:c r="P2938" s="9" t="str">
        <x:f>'CaseReview'!U752</x:f>
        <x:v>PASS</x:v>
      </x:c>
      <x:c r="Q2938" s="9" t="n">
        <x:f>IF(AND(T2938=1,G2938=P2938),1,0)</x:f>
        <x:v>0</x:v>
      </x:c>
      <x:c r="R2938" s="9" t="n">
        <x:f>IF(AND(T2938=1,G2938="PASS",P2938="FAIL"),1,0)</x:f>
        <x:v>0</x:v>
      </x:c>
      <x:c r="S2938" s="9" t="n">
        <x:f>IF(AND(T2938=1,G2938="FAIL",P2938="PASS"),1,0)</x:f>
        <x:v>1</x:v>
      </x:c>
      <x:c r="T2938" s="9" t="n">
        <x:v>1</x:v>
      </x:c>
      <x:c r="U2938" s="9" t="n">
        <x:v>9</x:v>
      </x:c>
      <x:c r="V2938" s="9" t="str">
        <x:v>MVP/SHACL_GENERATION_PIPELINE/experiments/LUNA_NO_SEMANTIC_VALIDATOR/RUN_01/runs/RUN-IMO-043-20260901T102221858377Z/artifacts/attempt_01/candidate_shape.ttl</x:v>
      </x:c>
    </x:row>
    <x:row r="2939" ht="22" customHeight="1">
      <x:c r="A2939" s="10" t="str">
        <x:v>NO_SEMANTIC</x:v>
      </x:c>
      <x:c r="B2939" s="10" t="str">
        <x:v>IMO-045</x:v>
      </x:c>
      <x:c r="C2939" s="10" t="str">
        <x:v>IMO-045-F01</x:v>
      </x:c>
      <x:c r="D2939" s="10" t="str">
        <x:v>RUN_01</x:v>
      </x:c>
      <x:c r="E2939" s="10" t="str">
        <x:v>ORIGINAL_LEDGER</x:v>
      </x:c>
      <x:c r="F2939" s="10" t="str">
        <x:v>FAIL</x:v>
      </x:c>
      <x:c r="G2939" s="10" t="str">
        <x:v>FAIL</x:v>
      </x:c>
      <x:c r="H2939" s="10" t="str">
        <x:v>EXECUTED</x:v>
      </x:c>
      <x:c r="I2939" s="10" t="str">
        <x:v>PARSED</x:v>
      </x:c>
      <x:c r="J2939" s="10" t="str">
        <x:v>NO_SEMANTIC_VALIDATOR_DETERMINISTIC_PASS</x:v>
      </x:c>
      <x:c r="K2939" s="10" t="str">
        <x:v>09ec78228b0259723fd914a075e0b08e0e966da0a23e6e49fc6a8581ce317add</x:v>
      </x:c>
      <x:c r="L2939" s="10" t="str">
        <x:v>historical_three</x:v>
      </x:c>
      <x:c r="M2939" s="10" t="n">
        <x:v>1</x:v>
      </x:c>
      <x:c r="N2939" s="10" t="n">
        <x:v>0</x:v>
      </x:c>
      <x:c r="O2939" s="10" t="n">
        <x:v>0</x:v>
      </x:c>
      <x:c r="P2939" s="9" t="str">
        <x:f>'CaseReview'!U753</x:f>
        <x:v>FAIL</x:v>
      </x:c>
      <x:c r="Q2939" s="9" t="n">
        <x:f>IF(AND(T2939=1,G2939=P2939),1,0)</x:f>
        <x:v>1</x:v>
      </x:c>
      <x:c r="R2939" s="9" t="n">
        <x:f>IF(AND(T2939=1,G2939="PASS",P2939="FAIL"),1,0)</x:f>
        <x:v>0</x:v>
      </x:c>
      <x:c r="S2939" s="9" t="n">
        <x:f>IF(AND(T2939=1,G2939="FAIL",P2939="PASS"),1,0)</x:f>
        <x:v>0</x:v>
      </x:c>
      <x:c r="T2939" s="9" t="n">
        <x:v>1</x:v>
      </x:c>
      <x:c r="U2939" s="9" t="n">
        <x:v>8</x:v>
      </x:c>
      <x:c r="V2939" s="9" t="str">
        <x:v>MVP/SHACL_GENERATION_PIPELINE/experiments/LUNA_NO_SEMANTIC_VALIDATOR/RUN_01/runs/RUN-IMO-045-20260901T102250899785Z/artifacts/attempt_01/candidate_shape.ttl</x:v>
      </x:c>
    </x:row>
    <x:row r="2940" ht="22" customHeight="1">
      <x:c r="A2940" s="10" t="str">
        <x:v>NO_SEMANTIC</x:v>
      </x:c>
      <x:c r="B2940" s="10" t="str">
        <x:v>IMO-045</x:v>
      </x:c>
      <x:c r="C2940" s="10" t="str">
        <x:v>IMO-045-F02</x:v>
      </x:c>
      <x:c r="D2940" s="10" t="str">
        <x:v>RUN_01</x:v>
      </x:c>
      <x:c r="E2940" s="10" t="str">
        <x:v>ORIGINAL_LEDGER</x:v>
      </x:c>
      <x:c r="F2940" s="10" t="str">
        <x:v>FAIL</x:v>
      </x:c>
      <x:c r="G2940" s="10" t="str">
        <x:v>FAIL</x:v>
      </x:c>
      <x:c r="H2940" s="10" t="str">
        <x:v>EXECUTED</x:v>
      </x:c>
      <x:c r="I2940" s="10" t="str">
        <x:v>PARSED</x:v>
      </x:c>
      <x:c r="J2940" s="10" t="str">
        <x:v>NO_SEMANTIC_VALIDATOR_DETERMINISTIC_PASS</x:v>
      </x:c>
      <x:c r="K2940" s="10" t="str">
        <x:v>09ec78228b0259723fd914a075e0b08e0e966da0a23e6e49fc6a8581ce317add</x:v>
      </x:c>
      <x:c r="L2940" s="10" t="str">
        <x:v>historical_three</x:v>
      </x:c>
      <x:c r="M2940" s="10" t="n">
        <x:v>1</x:v>
      </x:c>
      <x:c r="N2940" s="10" t="n">
        <x:v>0</x:v>
      </x:c>
      <x:c r="O2940" s="10" t="n">
        <x:v>0</x:v>
      </x:c>
      <x:c r="P2940" s="9" t="str">
        <x:f>'CaseReview'!U754</x:f>
        <x:v>FAIL</x:v>
      </x:c>
      <x:c r="Q2940" s="9" t="n">
        <x:f>IF(AND(T2940=1,G2940=P2940),1,0)</x:f>
        <x:v>1</x:v>
      </x:c>
      <x:c r="R2940" s="9" t="n">
        <x:f>IF(AND(T2940=1,G2940="PASS",P2940="FAIL"),1,0)</x:f>
        <x:v>0</x:v>
      </x:c>
      <x:c r="S2940" s="9" t="n">
        <x:f>IF(AND(T2940=1,G2940="FAIL",P2940="PASS"),1,0)</x:f>
        <x:v>0</x:v>
      </x:c>
      <x:c r="T2940" s="9" t="n">
        <x:v>1</x:v>
      </x:c>
      <x:c r="U2940" s="9" t="n">
        <x:v>8</x:v>
      </x:c>
      <x:c r="V2940" s="9" t="str">
        <x:v>MVP/SHACL_GENERATION_PIPELINE/experiments/LUNA_NO_SEMANTIC_VALIDATOR/RUN_01/runs/RUN-IMO-045-20260901T102250899785Z/artifacts/attempt_01/candidate_shape.ttl</x:v>
      </x:c>
    </x:row>
    <x:row r="2941" ht="22" customHeight="1">
      <x:c r="A2941" s="10" t="str">
        <x:v>NO_SEMANTIC</x:v>
      </x:c>
      <x:c r="B2941" s="10" t="str">
        <x:v>IMO-045</x:v>
      </x:c>
      <x:c r="C2941" s="10" t="str">
        <x:v>IMO-045-F03</x:v>
      </x:c>
      <x:c r="D2941" s="10" t="str">
        <x:v>RUN_01</x:v>
      </x:c>
      <x:c r="E2941" s="10" t="str">
        <x:v>ORIGINAL_LEDGER</x:v>
      </x:c>
      <x:c r="F2941" s="10" t="str">
        <x:v>FAIL</x:v>
      </x:c>
      <x:c r="G2941" s="10" t="str">
        <x:v>FAIL</x:v>
      </x:c>
      <x:c r="H2941" s="10" t="str">
        <x:v>EXECUTED</x:v>
      </x:c>
      <x:c r="I2941" s="10" t="str">
        <x:v>PARSED</x:v>
      </x:c>
      <x:c r="J2941" s="10" t="str">
        <x:v>NO_SEMANTIC_VALIDATOR_DETERMINISTIC_PASS</x:v>
      </x:c>
      <x:c r="K2941" s="10" t="str">
        <x:v>09ec78228b0259723fd914a075e0b08e0e966da0a23e6e49fc6a8581ce317add</x:v>
      </x:c>
      <x:c r="L2941" s="10" t="str">
        <x:v>historical_three</x:v>
      </x:c>
      <x:c r="M2941" s="10" t="n">
        <x:v>1</x:v>
      </x:c>
      <x:c r="N2941" s="10" t="n">
        <x:v>0</x:v>
      </x:c>
      <x:c r="O2941" s="10" t="n">
        <x:v>0</x:v>
      </x:c>
      <x:c r="P2941" s="9" t="str">
        <x:f>'CaseReview'!U755</x:f>
        <x:v>FAIL</x:v>
      </x:c>
      <x:c r="Q2941" s="9" t="n">
        <x:f>IF(AND(T2941=1,G2941=P2941),1,0)</x:f>
        <x:v>1</x:v>
      </x:c>
      <x:c r="R2941" s="9" t="n">
        <x:f>IF(AND(T2941=1,G2941="PASS",P2941="FAIL"),1,0)</x:f>
        <x:v>0</x:v>
      </x:c>
      <x:c r="S2941" s="9" t="n">
        <x:f>IF(AND(T2941=1,G2941="FAIL",P2941="PASS"),1,0)</x:f>
        <x:v>0</x:v>
      </x:c>
      <x:c r="T2941" s="9" t="n">
        <x:v>1</x:v>
      </x:c>
      <x:c r="U2941" s="9" t="n">
        <x:v>8</x:v>
      </x:c>
      <x:c r="V2941" s="9" t="str">
        <x:v>MVP/SHACL_GENERATION_PIPELINE/experiments/LUNA_NO_SEMANTIC_VALIDATOR/RUN_01/runs/RUN-IMO-045-20260901T102250899785Z/artifacts/attempt_01/candidate_shape.ttl</x:v>
      </x:c>
    </x:row>
    <x:row r="2942" ht="22" customHeight="1">
      <x:c r="A2942" s="10" t="str">
        <x:v>NO_SEMANTIC</x:v>
      </x:c>
      <x:c r="B2942" s="10" t="str">
        <x:v>IMO-045</x:v>
      </x:c>
      <x:c r="C2942" s="10" t="str">
        <x:v>IMO-045-F04</x:v>
      </x:c>
      <x:c r="D2942" s="10" t="str">
        <x:v>RUN_01</x:v>
      </x:c>
      <x:c r="E2942" s="10" t="str">
        <x:v>ORIGINAL_LEDGER</x:v>
      </x:c>
      <x:c r="F2942" s="10" t="str">
        <x:v>FAIL</x:v>
      </x:c>
      <x:c r="G2942" s="10" t="str">
        <x:v>FAIL</x:v>
      </x:c>
      <x:c r="H2942" s="10" t="str">
        <x:v>EXECUTED</x:v>
      </x:c>
      <x:c r="I2942" s="10" t="str">
        <x:v>PARSED</x:v>
      </x:c>
      <x:c r="J2942" s="10" t="str">
        <x:v>NO_SEMANTIC_VALIDATOR_DETERMINISTIC_PASS</x:v>
      </x:c>
      <x:c r="K2942" s="10" t="str">
        <x:v>09ec78228b0259723fd914a075e0b08e0e966da0a23e6e49fc6a8581ce317add</x:v>
      </x:c>
      <x:c r="L2942" s="10" t="str">
        <x:v>historical_three</x:v>
      </x:c>
      <x:c r="M2942" s="10" t="n">
        <x:v>1</x:v>
      </x:c>
      <x:c r="N2942" s="10" t="n">
        <x:v>0</x:v>
      </x:c>
      <x:c r="O2942" s="10" t="n">
        <x:v>0</x:v>
      </x:c>
      <x:c r="P2942" s="9" t="str">
        <x:f>'CaseReview'!U756</x:f>
        <x:v>FAIL</x:v>
      </x:c>
      <x:c r="Q2942" s="9" t="n">
        <x:f>IF(AND(T2942=1,G2942=P2942),1,0)</x:f>
        <x:v>1</x:v>
      </x:c>
      <x:c r="R2942" s="9" t="n">
        <x:f>IF(AND(T2942=1,G2942="PASS",P2942="FAIL"),1,0)</x:f>
        <x:v>0</x:v>
      </x:c>
      <x:c r="S2942" s="9" t="n">
        <x:f>IF(AND(T2942=1,G2942="FAIL",P2942="PASS"),1,0)</x:f>
        <x:v>0</x:v>
      </x:c>
      <x:c r="T2942" s="9" t="n">
        <x:v>1</x:v>
      </x:c>
      <x:c r="U2942" s="9" t="n">
        <x:v>8</x:v>
      </x:c>
      <x:c r="V2942" s="9" t="str">
        <x:v>MVP/SHACL_GENERATION_PIPELINE/experiments/LUNA_NO_SEMANTIC_VALIDATOR/RUN_01/runs/RUN-IMO-045-20260901T102250899785Z/artifacts/attempt_01/candidate_shape.ttl</x:v>
      </x:c>
    </x:row>
    <x:row r="2943" ht="22" customHeight="1">
      <x:c r="A2943" s="10" t="str">
        <x:v>NO_SEMANTIC</x:v>
      </x:c>
      <x:c r="B2943" s="10" t="str">
        <x:v>IMO-045</x:v>
      </x:c>
      <x:c r="C2943" s="10" t="str">
        <x:v>IMO-045-P01</x:v>
      </x:c>
      <x:c r="D2943" s="10" t="str">
        <x:v>RUN_01</x:v>
      </x:c>
      <x:c r="E2943" s="10" t="str">
        <x:v>ORIGINAL_LEDGER</x:v>
      </x:c>
      <x:c r="F2943" s="10" t="str">
        <x:v>PASS</x:v>
      </x:c>
      <x:c r="G2943" s="10" t="str">
        <x:v>PASS</x:v>
      </x:c>
      <x:c r="H2943" s="10" t="str">
        <x:v>EXECUTED</x:v>
      </x:c>
      <x:c r="I2943" s="10" t="str">
        <x:v>PARSED</x:v>
      </x:c>
      <x:c r="J2943" s="10" t="str">
        <x:v>NO_SEMANTIC_VALIDATOR_DETERMINISTIC_PASS</x:v>
      </x:c>
      <x:c r="K2943" s="10" t="str">
        <x:v>09ec78228b0259723fd914a075e0b08e0e966da0a23e6e49fc6a8581ce317add</x:v>
      </x:c>
      <x:c r="L2943" s="10" t="str">
        <x:v>historical_three</x:v>
      </x:c>
      <x:c r="M2943" s="10" t="n">
        <x:v>1</x:v>
      </x:c>
      <x:c r="N2943" s="10" t="n">
        <x:v>0</x:v>
      </x:c>
      <x:c r="O2943" s="10" t="n">
        <x:v>0</x:v>
      </x:c>
      <x:c r="P2943" s="9" t="str">
        <x:f>'CaseReview'!U757</x:f>
        <x:v>PASS</x:v>
      </x:c>
      <x:c r="Q2943" s="9" t="n">
        <x:f>IF(AND(T2943=1,G2943=P2943),1,0)</x:f>
        <x:v>1</x:v>
      </x:c>
      <x:c r="R2943" s="9" t="n">
        <x:f>IF(AND(T2943=1,G2943="PASS",P2943="FAIL"),1,0)</x:f>
        <x:v>0</x:v>
      </x:c>
      <x:c r="S2943" s="9" t="n">
        <x:f>IF(AND(T2943=1,G2943="FAIL",P2943="PASS"),1,0)</x:f>
        <x:v>0</x:v>
      </x:c>
      <x:c r="T2943" s="9" t="n">
        <x:v>1</x:v>
      </x:c>
      <x:c r="U2943" s="9" t="n">
        <x:v>8</x:v>
      </x:c>
      <x:c r="V2943" s="9" t="str">
        <x:v>MVP/SHACL_GENERATION_PIPELINE/experiments/LUNA_NO_SEMANTIC_VALIDATOR/RUN_01/runs/RUN-IMO-045-20260901T102250899785Z/artifacts/attempt_01/candidate_shape.ttl</x:v>
      </x:c>
    </x:row>
    <x:row r="2944" ht="22" customHeight="1">
      <x:c r="A2944" s="10" t="str">
        <x:v>NO_SEMANTIC</x:v>
      </x:c>
      <x:c r="B2944" s="10" t="str">
        <x:v>IMO-045</x:v>
      </x:c>
      <x:c r="C2944" s="10" t="str">
        <x:v>IMO-045-P02</x:v>
      </x:c>
      <x:c r="D2944" s="10" t="str">
        <x:v>RUN_01</x:v>
      </x:c>
      <x:c r="E2944" s="10" t="str">
        <x:v>ORIGINAL_LEDGER</x:v>
      </x:c>
      <x:c r="F2944" s="10" t="str">
        <x:v>PASS</x:v>
      </x:c>
      <x:c r="G2944" s="10" t="str">
        <x:v>PASS</x:v>
      </x:c>
      <x:c r="H2944" s="10" t="str">
        <x:v>EXECUTED</x:v>
      </x:c>
      <x:c r="I2944" s="10" t="str">
        <x:v>PARSED</x:v>
      </x:c>
      <x:c r="J2944" s="10" t="str">
        <x:v>NO_SEMANTIC_VALIDATOR_DETERMINISTIC_PASS</x:v>
      </x:c>
      <x:c r="K2944" s="10" t="str">
        <x:v>09ec78228b0259723fd914a075e0b08e0e966da0a23e6e49fc6a8581ce317add</x:v>
      </x:c>
      <x:c r="L2944" s="10" t="str">
        <x:v>historical_three</x:v>
      </x:c>
      <x:c r="M2944" s="10" t="n">
        <x:v>1</x:v>
      </x:c>
      <x:c r="N2944" s="10" t="n">
        <x:v>0</x:v>
      </x:c>
      <x:c r="O2944" s="10" t="n">
        <x:v>0</x:v>
      </x:c>
      <x:c r="P2944" s="9" t="str">
        <x:f>'CaseReview'!U758</x:f>
        <x:v>PASS</x:v>
      </x:c>
      <x:c r="Q2944" s="9" t="n">
        <x:f>IF(AND(T2944=1,G2944=P2944),1,0)</x:f>
        <x:v>1</x:v>
      </x:c>
      <x:c r="R2944" s="9" t="n">
        <x:f>IF(AND(T2944=1,G2944="PASS",P2944="FAIL"),1,0)</x:f>
        <x:v>0</x:v>
      </x:c>
      <x:c r="S2944" s="9" t="n">
        <x:f>IF(AND(T2944=1,G2944="FAIL",P2944="PASS"),1,0)</x:f>
        <x:v>0</x:v>
      </x:c>
      <x:c r="T2944" s="9" t="n">
        <x:v>1</x:v>
      </x:c>
      <x:c r="U2944" s="9" t="n">
        <x:v>8</x:v>
      </x:c>
      <x:c r="V2944" s="9" t="str">
        <x:v>MVP/SHACL_GENERATION_PIPELINE/experiments/LUNA_NO_SEMANTIC_VALIDATOR/RUN_01/runs/RUN-IMO-045-20260901T102250899785Z/artifacts/attempt_01/candidate_shape.ttl</x:v>
      </x:c>
    </x:row>
    <x:row r="2945" ht="22" customHeight="1">
      <x:c r="A2945" s="10" t="str">
        <x:v>NO_SEMANTIC</x:v>
      </x:c>
      <x:c r="B2945" s="10" t="str">
        <x:v>IMO-045</x:v>
      </x:c>
      <x:c r="C2945" s="10" t="str">
        <x:v>IMO-045-P03</x:v>
      </x:c>
      <x:c r="D2945" s="10" t="str">
        <x:v>RUN_01</x:v>
      </x:c>
      <x:c r="E2945" s="10" t="str">
        <x:v>ORIGINAL_LEDGER</x:v>
      </x:c>
      <x:c r="F2945" s="10" t="str">
        <x:v>PASS</x:v>
      </x:c>
      <x:c r="G2945" s="10" t="str">
        <x:v>PASS</x:v>
      </x:c>
      <x:c r="H2945" s="10" t="str">
        <x:v>EXECUTED</x:v>
      </x:c>
      <x:c r="I2945" s="10" t="str">
        <x:v>PARSED</x:v>
      </x:c>
      <x:c r="J2945" s="10" t="str">
        <x:v>NO_SEMANTIC_VALIDATOR_DETERMINISTIC_PASS</x:v>
      </x:c>
      <x:c r="K2945" s="10" t="str">
        <x:v>09ec78228b0259723fd914a075e0b08e0e966da0a23e6e49fc6a8581ce317add</x:v>
      </x:c>
      <x:c r="L2945" s="10" t="str">
        <x:v>historical_three</x:v>
      </x:c>
      <x:c r="M2945" s="10" t="n">
        <x:v>1</x:v>
      </x:c>
      <x:c r="N2945" s="10" t="n">
        <x:v>0</x:v>
      </x:c>
      <x:c r="O2945" s="10" t="n">
        <x:v>0</x:v>
      </x:c>
      <x:c r="P2945" s="9" t="str">
        <x:f>'CaseReview'!U759</x:f>
        <x:v>PASS</x:v>
      </x:c>
      <x:c r="Q2945" s="9" t="n">
        <x:f>IF(AND(T2945=1,G2945=P2945),1,0)</x:f>
        <x:v>1</x:v>
      </x:c>
      <x:c r="R2945" s="9" t="n">
        <x:f>IF(AND(T2945=1,G2945="PASS",P2945="FAIL"),1,0)</x:f>
        <x:v>0</x:v>
      </x:c>
      <x:c r="S2945" s="9" t="n">
        <x:f>IF(AND(T2945=1,G2945="FAIL",P2945="PASS"),1,0)</x:f>
        <x:v>0</x:v>
      </x:c>
      <x:c r="T2945" s="9" t="n">
        <x:v>1</x:v>
      </x:c>
      <x:c r="U2945" s="9" t="n">
        <x:v>8</x:v>
      </x:c>
      <x:c r="V2945" s="9" t="str">
        <x:v>MVP/SHACL_GENERATION_PIPELINE/experiments/LUNA_NO_SEMANTIC_VALIDATOR/RUN_01/runs/RUN-IMO-045-20260901T102250899785Z/artifacts/attempt_01/candidate_shape.ttl</x:v>
      </x:c>
    </x:row>
    <x:row r="2946" ht="22" customHeight="1">
      <x:c r="A2946" s="10" t="str">
        <x:v>NO_SEMANTIC</x:v>
      </x:c>
      <x:c r="B2946" s="10" t="str">
        <x:v>IMO-045</x:v>
      </x:c>
      <x:c r="C2946" s="10" t="str">
        <x:v>IMO-045-P04</x:v>
      </x:c>
      <x:c r="D2946" s="10" t="str">
        <x:v>RUN_01</x:v>
      </x:c>
      <x:c r="E2946" s="10" t="str">
        <x:v>ORIGINAL_LEDGER</x:v>
      </x:c>
      <x:c r="F2946" s="10" t="str">
        <x:v>PASS</x:v>
      </x:c>
      <x:c r="G2946" s="10" t="str">
        <x:v>PASS</x:v>
      </x:c>
      <x:c r="H2946" s="10" t="str">
        <x:v>EXECUTED</x:v>
      </x:c>
      <x:c r="I2946" s="10" t="str">
        <x:v>PARSED</x:v>
      </x:c>
      <x:c r="J2946" s="10" t="str">
        <x:v>NO_SEMANTIC_VALIDATOR_DETERMINISTIC_PASS</x:v>
      </x:c>
      <x:c r="K2946" s="10" t="str">
        <x:v>09ec78228b0259723fd914a075e0b08e0e966da0a23e6e49fc6a8581ce317add</x:v>
      </x:c>
      <x:c r="L2946" s="10" t="str">
        <x:v>historical_three</x:v>
      </x:c>
      <x:c r="M2946" s="10" t="n">
        <x:v>1</x:v>
      </x:c>
      <x:c r="N2946" s="10" t="n">
        <x:v>0</x:v>
      </x:c>
      <x:c r="O2946" s="10" t="n">
        <x:v>0</x:v>
      </x:c>
      <x:c r="P2946" s="9" t="str">
        <x:f>'CaseReview'!U760</x:f>
        <x:v>PASS</x:v>
      </x:c>
      <x:c r="Q2946" s="9" t="n">
        <x:f>IF(AND(T2946=1,G2946=P2946),1,0)</x:f>
        <x:v>1</x:v>
      </x:c>
      <x:c r="R2946" s="9" t="n">
        <x:f>IF(AND(T2946=1,G2946="PASS",P2946="FAIL"),1,0)</x:f>
        <x:v>0</x:v>
      </x:c>
      <x:c r="S2946" s="9" t="n">
        <x:f>IF(AND(T2946=1,G2946="FAIL",P2946="PASS"),1,0)</x:f>
        <x:v>0</x:v>
      </x:c>
      <x:c r="T2946" s="9" t="n">
        <x:v>1</x:v>
      </x:c>
      <x:c r="U2946" s="9" t="n">
        <x:v>8</x:v>
      </x:c>
      <x:c r="V2946" s="9" t="str">
        <x:v>MVP/SHACL_GENERATION_PIPELINE/experiments/LUNA_NO_SEMANTIC_VALIDATOR/RUN_01/runs/RUN-IMO-045-20260901T102250899785Z/artifacts/attempt_01/candidate_shape.ttl</x:v>
      </x:c>
    </x:row>
    <x:row r="2947" ht="22" customHeight="1">
      <x:c r="A2947" s="10" t="str">
        <x:v>NO_SEMANTIC</x:v>
      </x:c>
      <x:c r="B2947" s="10" t="str">
        <x:v>IMO-047</x:v>
      </x:c>
      <x:c r="C2947" s="10" t="str">
        <x:v>IMO-047-F01</x:v>
      </x:c>
      <x:c r="D2947" s="10" t="str">
        <x:v>RUN_01</x:v>
      </x:c>
      <x:c r="E2947" s="10" t="str">
        <x:v>ORIGINAL_LEDGER</x:v>
      </x:c>
      <x:c r="F2947" s="10" t="str">
        <x:v>FAIL</x:v>
      </x:c>
      <x:c r="G2947" s="10" t="str">
        <x:v>NO_VERDICT</x:v>
      </x:c>
      <x:c r="H2947" s="10" t="str">
        <x:v>INFRASTRUCTURE_FAILURE</x:v>
      </x:c>
      <x:c r="I2947" s="10" t="str">
        <x:v>NOT_PARSED</x:v>
      </x:c>
      <x:c r="J2947" s="10" t="str">
        <x:v>NO_SEMANTIC_VALIDATOR_DETERMINISTIC_FAIL</x:v>
      </x:c>
      <x:c r="K2947" s="10" t="str">
        <x:v>794234bdd971cf028844b03f3b0f483ecd5124786a2b550b75f66e23867d71e4</x:v>
      </x:c>
      <x:c r="L2947" s="10" t="str">
        <x:v>historical_three</x:v>
      </x:c>
      <x:c r="M2947" s="10" t="n">
        <x:v>0</x:v>
      </x:c>
      <x:c r="N2947" s="10" t="n">
        <x:v>0</x:v>
      </x:c>
      <x:c r="O2947" s="10" t="n">
        <x:v>0</x:v>
      </x:c>
      <x:c r="P2947" s="9" t="str">
        <x:f>'CaseReview'!U761</x:f>
        <x:v>FAIL</x:v>
      </x:c>
      <x:c r="Q2947" s="9" t="n">
        <x:f>IF(AND(T2947=1,G2947=P2947),1,0)</x:f>
        <x:v>0</x:v>
      </x:c>
      <x:c r="R2947" s="9" t="n">
        <x:f>IF(AND(T2947=1,G2947="PASS",P2947="FAIL"),1,0)</x:f>
        <x:v>0</x:v>
      </x:c>
      <x:c r="S2947" s="9" t="n">
        <x:f>IF(AND(T2947=1,G2947="FAIL",P2947="PASS"),1,0)</x:f>
        <x:v>0</x:v>
      </x:c>
      <x:c r="T2947" s="9" t="n">
        <x:v>0</x:v>
      </x:c>
      <x:c r="U2947" s="9" t="n">
        <x:v>11</x:v>
      </x:c>
      <x:c r="V2947" s="9" t="str">
        <x:v>MVP/SHACL_GENERATION_PIPELINE/experiments/LUNA_NO_SEMANTIC_VALIDATOR/RUN_01/runs/RUN-IMO-047-20260901T102313647139Z/artifacts/attempt_01/candidate_shape.ttl</x:v>
      </x:c>
    </x:row>
    <x:row r="2948" ht="22" customHeight="1">
      <x:c r="A2948" s="10" t="str">
        <x:v>NO_SEMANTIC</x:v>
      </x:c>
      <x:c r="B2948" s="10" t="str">
        <x:v>IMO-047</x:v>
      </x:c>
      <x:c r="C2948" s="10" t="str">
        <x:v>IMO-047-F02</x:v>
      </x:c>
      <x:c r="D2948" s="10" t="str">
        <x:v>RUN_01</x:v>
      </x:c>
      <x:c r="E2948" s="10" t="str">
        <x:v>ORIGINAL_LEDGER</x:v>
      </x:c>
      <x:c r="F2948" s="10" t="str">
        <x:v>FAIL</x:v>
      </x:c>
      <x:c r="G2948" s="10" t="str">
        <x:v>NO_VERDICT</x:v>
      </x:c>
      <x:c r="H2948" s="10" t="str">
        <x:v>INFRASTRUCTURE_FAILURE</x:v>
      </x:c>
      <x:c r="I2948" s="10" t="str">
        <x:v>NOT_PARSED</x:v>
      </x:c>
      <x:c r="J2948" s="10" t="str">
        <x:v>NO_SEMANTIC_VALIDATOR_DETERMINISTIC_FAIL</x:v>
      </x:c>
      <x:c r="K2948" s="10" t="str">
        <x:v>794234bdd971cf028844b03f3b0f483ecd5124786a2b550b75f66e23867d71e4</x:v>
      </x:c>
      <x:c r="L2948" s="10" t="str">
        <x:v>historical_three</x:v>
      </x:c>
      <x:c r="M2948" s="10" t="n">
        <x:v>0</x:v>
      </x:c>
      <x:c r="N2948" s="10" t="n">
        <x:v>0</x:v>
      </x:c>
      <x:c r="O2948" s="10" t="n">
        <x:v>0</x:v>
      </x:c>
      <x:c r="P2948" s="9" t="str">
        <x:f>'CaseReview'!U762</x:f>
        <x:v>FAIL</x:v>
      </x:c>
      <x:c r="Q2948" s="9" t="n">
        <x:f>IF(AND(T2948=1,G2948=P2948),1,0)</x:f>
        <x:v>0</x:v>
      </x:c>
      <x:c r="R2948" s="9" t="n">
        <x:f>IF(AND(T2948=1,G2948="PASS",P2948="FAIL"),1,0)</x:f>
        <x:v>0</x:v>
      </x:c>
      <x:c r="S2948" s="9" t="n">
        <x:f>IF(AND(T2948=1,G2948="FAIL",P2948="PASS"),1,0)</x:f>
        <x:v>0</x:v>
      </x:c>
      <x:c r="T2948" s="9" t="n">
        <x:v>0</x:v>
      </x:c>
      <x:c r="U2948" s="9" t="n">
        <x:v>11</x:v>
      </x:c>
      <x:c r="V2948" s="9" t="str">
        <x:v>MVP/SHACL_GENERATION_PIPELINE/experiments/LUNA_NO_SEMANTIC_VALIDATOR/RUN_01/runs/RUN-IMO-047-20260901T102313647139Z/artifacts/attempt_01/candidate_shape.ttl</x:v>
      </x:c>
    </x:row>
    <x:row r="2949" ht="22" customHeight="1">
      <x:c r="A2949" s="10" t="str">
        <x:v>NO_SEMANTIC</x:v>
      </x:c>
      <x:c r="B2949" s="10" t="str">
        <x:v>IMO-047</x:v>
      </x:c>
      <x:c r="C2949" s="10" t="str">
        <x:v>IMO-047-F03</x:v>
      </x:c>
      <x:c r="D2949" s="10" t="str">
        <x:v>RUN_01</x:v>
      </x:c>
      <x:c r="E2949" s="10" t="str">
        <x:v>ORIGINAL_LEDGER</x:v>
      </x:c>
      <x:c r="F2949" s="10" t="str">
        <x:v>FAIL</x:v>
      </x:c>
      <x:c r="G2949" s="10" t="str">
        <x:v>NO_VERDICT</x:v>
      </x:c>
      <x:c r="H2949" s="10" t="str">
        <x:v>INFRASTRUCTURE_FAILURE</x:v>
      </x:c>
      <x:c r="I2949" s="10" t="str">
        <x:v>NOT_PARSED</x:v>
      </x:c>
      <x:c r="J2949" s="10" t="str">
        <x:v>NO_SEMANTIC_VALIDATOR_DETERMINISTIC_FAIL</x:v>
      </x:c>
      <x:c r="K2949" s="10" t="str">
        <x:v>794234bdd971cf028844b03f3b0f483ecd5124786a2b550b75f66e23867d71e4</x:v>
      </x:c>
      <x:c r="L2949" s="10" t="str">
        <x:v>historical_three</x:v>
      </x:c>
      <x:c r="M2949" s="10" t="n">
        <x:v>0</x:v>
      </x:c>
      <x:c r="N2949" s="10" t="n">
        <x:v>0</x:v>
      </x:c>
      <x:c r="O2949" s="10" t="n">
        <x:v>0</x:v>
      </x:c>
      <x:c r="P2949" s="9" t="str">
        <x:f>'CaseReview'!U763</x:f>
        <x:v>FAIL</x:v>
      </x:c>
      <x:c r="Q2949" s="9" t="n">
        <x:f>IF(AND(T2949=1,G2949=P2949),1,0)</x:f>
        <x:v>0</x:v>
      </x:c>
      <x:c r="R2949" s="9" t="n">
        <x:f>IF(AND(T2949=1,G2949="PASS",P2949="FAIL"),1,0)</x:f>
        <x:v>0</x:v>
      </x:c>
      <x:c r="S2949" s="9" t="n">
        <x:f>IF(AND(T2949=1,G2949="FAIL",P2949="PASS"),1,0)</x:f>
        <x:v>0</x:v>
      </x:c>
      <x:c r="T2949" s="9" t="n">
        <x:v>0</x:v>
      </x:c>
      <x:c r="U2949" s="9" t="n">
        <x:v>11</x:v>
      </x:c>
      <x:c r="V2949" s="9" t="str">
        <x:v>MVP/SHACL_GENERATION_PIPELINE/experiments/LUNA_NO_SEMANTIC_VALIDATOR/RUN_01/runs/RUN-IMO-047-20260901T102313647139Z/artifacts/attempt_01/candidate_shape.ttl</x:v>
      </x:c>
    </x:row>
    <x:row r="2950" ht="22" customHeight="1">
      <x:c r="A2950" s="10" t="str">
        <x:v>NO_SEMANTIC</x:v>
      </x:c>
      <x:c r="B2950" s="10" t="str">
        <x:v>IMO-047</x:v>
      </x:c>
      <x:c r="C2950" s="10" t="str">
        <x:v>IMO-047-F04</x:v>
      </x:c>
      <x:c r="D2950" s="10" t="str">
        <x:v>RUN_01</x:v>
      </x:c>
      <x:c r="E2950" s="10" t="str">
        <x:v>ORIGINAL_LEDGER</x:v>
      </x:c>
      <x:c r="F2950" s="10" t="str">
        <x:v>FAIL</x:v>
      </x:c>
      <x:c r="G2950" s="10" t="str">
        <x:v>NO_VERDICT</x:v>
      </x:c>
      <x:c r="H2950" s="10" t="str">
        <x:v>INFRASTRUCTURE_FAILURE</x:v>
      </x:c>
      <x:c r="I2950" s="10" t="str">
        <x:v>NOT_PARSED</x:v>
      </x:c>
      <x:c r="J2950" s="10" t="str">
        <x:v>NO_SEMANTIC_VALIDATOR_DETERMINISTIC_FAIL</x:v>
      </x:c>
      <x:c r="K2950" s="10" t="str">
        <x:v>794234bdd971cf028844b03f3b0f483ecd5124786a2b550b75f66e23867d71e4</x:v>
      </x:c>
      <x:c r="L2950" s="10" t="str">
        <x:v>historical_three</x:v>
      </x:c>
      <x:c r="M2950" s="10" t="n">
        <x:v>0</x:v>
      </x:c>
      <x:c r="N2950" s="10" t="n">
        <x:v>0</x:v>
      </x:c>
      <x:c r="O2950" s="10" t="n">
        <x:v>0</x:v>
      </x:c>
      <x:c r="P2950" s="9" t="str">
        <x:f>'CaseReview'!U764</x:f>
        <x:v>FAIL</x:v>
      </x:c>
      <x:c r="Q2950" s="9" t="n">
        <x:f>IF(AND(T2950=1,G2950=P2950),1,0)</x:f>
        <x:v>0</x:v>
      </x:c>
      <x:c r="R2950" s="9" t="n">
        <x:f>IF(AND(T2950=1,G2950="PASS",P2950="FAIL"),1,0)</x:f>
        <x:v>0</x:v>
      </x:c>
      <x:c r="S2950" s="9" t="n">
        <x:f>IF(AND(T2950=1,G2950="FAIL",P2950="PASS"),1,0)</x:f>
        <x:v>0</x:v>
      </x:c>
      <x:c r="T2950" s="9" t="n">
        <x:v>0</x:v>
      </x:c>
      <x:c r="U2950" s="9" t="n">
        <x:v>11</x:v>
      </x:c>
      <x:c r="V2950" s="9" t="str">
        <x:v>MVP/SHACL_GENERATION_PIPELINE/experiments/LUNA_NO_SEMANTIC_VALIDATOR/RUN_01/runs/RUN-IMO-047-20260901T102313647139Z/artifacts/attempt_01/candidate_shape.ttl</x:v>
      </x:c>
    </x:row>
    <x:row r="2951" ht="22" customHeight="1">
      <x:c r="A2951" s="10" t="str">
        <x:v>NO_SEMANTIC</x:v>
      </x:c>
      <x:c r="B2951" s="10" t="str">
        <x:v>IMO-047</x:v>
      </x:c>
      <x:c r="C2951" s="10" t="str">
        <x:v>IMO-047-F05</x:v>
      </x:c>
      <x:c r="D2951" s="10" t="str">
        <x:v>RUN_01</x:v>
      </x:c>
      <x:c r="E2951" s="10" t="str">
        <x:v>ORIGINAL_LEDGER</x:v>
      </x:c>
      <x:c r="F2951" s="10" t="str">
        <x:v>FAIL</x:v>
      </x:c>
      <x:c r="G2951" s="10" t="str">
        <x:v>NO_VERDICT</x:v>
      </x:c>
      <x:c r="H2951" s="10" t="str">
        <x:v>INFRASTRUCTURE_FAILURE</x:v>
      </x:c>
      <x:c r="I2951" s="10" t="str">
        <x:v>NOT_PARSED</x:v>
      </x:c>
      <x:c r="J2951" s="10" t="str">
        <x:v>NO_SEMANTIC_VALIDATOR_DETERMINISTIC_FAIL</x:v>
      </x:c>
      <x:c r="K2951" s="10" t="str">
        <x:v>794234bdd971cf028844b03f3b0f483ecd5124786a2b550b75f66e23867d71e4</x:v>
      </x:c>
      <x:c r="L2951" s="10" t="str">
        <x:v>historical_three</x:v>
      </x:c>
      <x:c r="M2951" s="10" t="n">
        <x:v>0</x:v>
      </x:c>
      <x:c r="N2951" s="10" t="n">
        <x:v>0</x:v>
      </x:c>
      <x:c r="O2951" s="10" t="n">
        <x:v>0</x:v>
      </x:c>
      <x:c r="P2951" s="9" t="str">
        <x:f>'CaseReview'!U765</x:f>
        <x:v>FAIL</x:v>
      </x:c>
      <x:c r="Q2951" s="9" t="n">
        <x:f>IF(AND(T2951=1,G2951=P2951),1,0)</x:f>
        <x:v>0</x:v>
      </x:c>
      <x:c r="R2951" s="9" t="n">
        <x:f>IF(AND(T2951=1,G2951="PASS",P2951="FAIL"),1,0)</x:f>
        <x:v>0</x:v>
      </x:c>
      <x:c r="S2951" s="9" t="n">
        <x:f>IF(AND(T2951=1,G2951="FAIL",P2951="PASS"),1,0)</x:f>
        <x:v>0</x:v>
      </x:c>
      <x:c r="T2951" s="9" t="n">
        <x:v>0</x:v>
      </x:c>
      <x:c r="U2951" s="9" t="n">
        <x:v>11</x:v>
      </x:c>
      <x:c r="V2951" s="9" t="str">
        <x:v>MVP/SHACL_GENERATION_PIPELINE/experiments/LUNA_NO_SEMANTIC_VALIDATOR/RUN_01/runs/RUN-IMO-047-20260901T102313647139Z/artifacts/attempt_01/candidate_shape.ttl</x:v>
      </x:c>
    </x:row>
    <x:row r="2952" ht="22" customHeight="1">
      <x:c r="A2952" s="10" t="str">
        <x:v>NO_SEMANTIC</x:v>
      </x:c>
      <x:c r="B2952" s="10" t="str">
        <x:v>IMO-047</x:v>
      </x:c>
      <x:c r="C2952" s="10" t="str">
        <x:v>IMO-047-F06</x:v>
      </x:c>
      <x:c r="D2952" s="10" t="str">
        <x:v>RUN_01</x:v>
      </x:c>
      <x:c r="E2952" s="10" t="str">
        <x:v>ORIGINAL_LEDGER</x:v>
      </x:c>
      <x:c r="F2952" s="10" t="str">
        <x:v>FAIL</x:v>
      </x:c>
      <x:c r="G2952" s="10" t="str">
        <x:v>NO_VERDICT</x:v>
      </x:c>
      <x:c r="H2952" s="10" t="str">
        <x:v>INFRASTRUCTURE_FAILURE</x:v>
      </x:c>
      <x:c r="I2952" s="10" t="str">
        <x:v>NOT_PARSED</x:v>
      </x:c>
      <x:c r="J2952" s="10" t="str">
        <x:v>NO_SEMANTIC_VALIDATOR_DETERMINISTIC_FAIL</x:v>
      </x:c>
      <x:c r="K2952" s="10" t="str">
        <x:v>794234bdd971cf028844b03f3b0f483ecd5124786a2b550b75f66e23867d71e4</x:v>
      </x:c>
      <x:c r="L2952" s="10" t="str">
        <x:v>historical_three</x:v>
      </x:c>
      <x:c r="M2952" s="10" t="n">
        <x:v>0</x:v>
      </x:c>
      <x:c r="N2952" s="10" t="n">
        <x:v>0</x:v>
      </x:c>
      <x:c r="O2952" s="10" t="n">
        <x:v>0</x:v>
      </x:c>
      <x:c r="P2952" s="9" t="str">
        <x:f>'CaseReview'!U766</x:f>
        <x:v>FAIL</x:v>
      </x:c>
      <x:c r="Q2952" s="9" t="n">
        <x:f>IF(AND(T2952=1,G2952=P2952),1,0)</x:f>
        <x:v>0</x:v>
      </x:c>
      <x:c r="R2952" s="9" t="n">
        <x:f>IF(AND(T2952=1,G2952="PASS",P2952="FAIL"),1,0)</x:f>
        <x:v>0</x:v>
      </x:c>
      <x:c r="S2952" s="9" t="n">
        <x:f>IF(AND(T2952=1,G2952="FAIL",P2952="PASS"),1,0)</x:f>
        <x:v>0</x:v>
      </x:c>
      <x:c r="T2952" s="9" t="n">
        <x:v>0</x:v>
      </x:c>
      <x:c r="U2952" s="9" t="n">
        <x:v>11</x:v>
      </x:c>
      <x:c r="V2952" s="9" t="str">
        <x:v>MVP/SHACL_GENERATION_PIPELINE/experiments/LUNA_NO_SEMANTIC_VALIDATOR/RUN_01/runs/RUN-IMO-047-20260901T102313647139Z/artifacts/attempt_01/candidate_shape.ttl</x:v>
      </x:c>
    </x:row>
    <x:row r="2953" ht="22" customHeight="1">
      <x:c r="A2953" s="10" t="str">
        <x:v>NO_SEMANTIC</x:v>
      </x:c>
      <x:c r="B2953" s="10" t="str">
        <x:v>IMO-047</x:v>
      </x:c>
      <x:c r="C2953" s="10" t="str">
        <x:v>IMO-047-P01</x:v>
      </x:c>
      <x:c r="D2953" s="10" t="str">
        <x:v>RUN_01</x:v>
      </x:c>
      <x:c r="E2953" s="10" t="str">
        <x:v>ORIGINAL_LEDGER</x:v>
      </x:c>
      <x:c r="F2953" s="10" t="str">
        <x:v>PASS</x:v>
      </x:c>
      <x:c r="G2953" s="10" t="str">
        <x:v>NO_VERDICT</x:v>
      </x:c>
      <x:c r="H2953" s="10" t="str">
        <x:v>INFRASTRUCTURE_FAILURE</x:v>
      </x:c>
      <x:c r="I2953" s="10" t="str">
        <x:v>NOT_PARSED</x:v>
      </x:c>
      <x:c r="J2953" s="10" t="str">
        <x:v>NO_SEMANTIC_VALIDATOR_DETERMINISTIC_FAIL</x:v>
      </x:c>
      <x:c r="K2953" s="10" t="str">
        <x:v>794234bdd971cf028844b03f3b0f483ecd5124786a2b550b75f66e23867d71e4</x:v>
      </x:c>
      <x:c r="L2953" s="10" t="str">
        <x:v>historical_three</x:v>
      </x:c>
      <x:c r="M2953" s="10" t="n">
        <x:v>0</x:v>
      </x:c>
      <x:c r="N2953" s="10" t="n">
        <x:v>0</x:v>
      </x:c>
      <x:c r="O2953" s="10" t="n">
        <x:v>0</x:v>
      </x:c>
      <x:c r="P2953" s="9" t="str">
        <x:f>'CaseReview'!U767</x:f>
        <x:v>PASS</x:v>
      </x:c>
      <x:c r="Q2953" s="9" t="n">
        <x:f>IF(AND(T2953=1,G2953=P2953),1,0)</x:f>
        <x:v>0</x:v>
      </x:c>
      <x:c r="R2953" s="9" t="n">
        <x:f>IF(AND(T2953=1,G2953="PASS",P2953="FAIL"),1,0)</x:f>
        <x:v>0</x:v>
      </x:c>
      <x:c r="S2953" s="9" t="n">
        <x:f>IF(AND(T2953=1,G2953="FAIL",P2953="PASS"),1,0)</x:f>
        <x:v>0</x:v>
      </x:c>
      <x:c r="T2953" s="9" t="n">
        <x:v>0</x:v>
      </x:c>
      <x:c r="U2953" s="9" t="n">
        <x:v>11</x:v>
      </x:c>
      <x:c r="V2953" s="9" t="str">
        <x:v>MVP/SHACL_GENERATION_PIPELINE/experiments/LUNA_NO_SEMANTIC_VALIDATOR/RUN_01/runs/RUN-IMO-047-20260901T102313647139Z/artifacts/attempt_01/candidate_shape.ttl</x:v>
      </x:c>
    </x:row>
    <x:row r="2954" ht="22" customHeight="1">
      <x:c r="A2954" s="10" t="str">
        <x:v>NO_SEMANTIC</x:v>
      </x:c>
      <x:c r="B2954" s="10" t="str">
        <x:v>IMO-047</x:v>
      </x:c>
      <x:c r="C2954" s="10" t="str">
        <x:v>IMO-047-P02</x:v>
      </x:c>
      <x:c r="D2954" s="10" t="str">
        <x:v>RUN_01</x:v>
      </x:c>
      <x:c r="E2954" s="10" t="str">
        <x:v>ORIGINAL_LEDGER</x:v>
      </x:c>
      <x:c r="F2954" s="10" t="str">
        <x:v>PASS</x:v>
      </x:c>
      <x:c r="G2954" s="10" t="str">
        <x:v>NO_VERDICT</x:v>
      </x:c>
      <x:c r="H2954" s="10" t="str">
        <x:v>INFRASTRUCTURE_FAILURE</x:v>
      </x:c>
      <x:c r="I2954" s="10" t="str">
        <x:v>NOT_PARSED</x:v>
      </x:c>
      <x:c r="J2954" s="10" t="str">
        <x:v>NO_SEMANTIC_VALIDATOR_DETERMINISTIC_FAIL</x:v>
      </x:c>
      <x:c r="K2954" s="10" t="str">
        <x:v>794234bdd971cf028844b03f3b0f483ecd5124786a2b550b75f66e23867d71e4</x:v>
      </x:c>
      <x:c r="L2954" s="10" t="str">
        <x:v>historical_three</x:v>
      </x:c>
      <x:c r="M2954" s="10" t="n">
        <x:v>0</x:v>
      </x:c>
      <x:c r="N2954" s="10" t="n">
        <x:v>0</x:v>
      </x:c>
      <x:c r="O2954" s="10" t="n">
        <x:v>0</x:v>
      </x:c>
      <x:c r="P2954" s="9" t="str">
        <x:f>'CaseReview'!U768</x:f>
        <x:v>PASS</x:v>
      </x:c>
      <x:c r="Q2954" s="9" t="n">
        <x:f>IF(AND(T2954=1,G2954=P2954),1,0)</x:f>
        <x:v>0</x:v>
      </x:c>
      <x:c r="R2954" s="9" t="n">
        <x:f>IF(AND(T2954=1,G2954="PASS",P2954="FAIL"),1,0)</x:f>
        <x:v>0</x:v>
      </x:c>
      <x:c r="S2954" s="9" t="n">
        <x:f>IF(AND(T2954=1,G2954="FAIL",P2954="PASS"),1,0)</x:f>
        <x:v>0</x:v>
      </x:c>
      <x:c r="T2954" s="9" t="n">
        <x:v>0</x:v>
      </x:c>
      <x:c r="U2954" s="9" t="n">
        <x:v>11</x:v>
      </x:c>
      <x:c r="V2954" s="9" t="str">
        <x:v>MVP/SHACL_GENERATION_PIPELINE/experiments/LUNA_NO_SEMANTIC_VALIDATOR/RUN_01/runs/RUN-IMO-047-20260901T102313647139Z/artifacts/attempt_01/candidate_shape.ttl</x:v>
      </x:c>
    </x:row>
    <x:row r="2955" ht="22" customHeight="1">
      <x:c r="A2955" s="10" t="str">
        <x:v>NO_SEMANTIC</x:v>
      </x:c>
      <x:c r="B2955" s="10" t="str">
        <x:v>IMO-047</x:v>
      </x:c>
      <x:c r="C2955" s="10" t="str">
        <x:v>IMO-047-P03</x:v>
      </x:c>
      <x:c r="D2955" s="10" t="str">
        <x:v>RUN_01</x:v>
      </x:c>
      <x:c r="E2955" s="10" t="str">
        <x:v>ORIGINAL_LEDGER</x:v>
      </x:c>
      <x:c r="F2955" s="10" t="str">
        <x:v>PASS</x:v>
      </x:c>
      <x:c r="G2955" s="10" t="str">
        <x:v>NO_VERDICT</x:v>
      </x:c>
      <x:c r="H2955" s="10" t="str">
        <x:v>INFRASTRUCTURE_FAILURE</x:v>
      </x:c>
      <x:c r="I2955" s="10" t="str">
        <x:v>NOT_PARSED</x:v>
      </x:c>
      <x:c r="J2955" s="10" t="str">
        <x:v>NO_SEMANTIC_VALIDATOR_DETERMINISTIC_FAIL</x:v>
      </x:c>
      <x:c r="K2955" s="10" t="str">
        <x:v>794234bdd971cf028844b03f3b0f483ecd5124786a2b550b75f66e23867d71e4</x:v>
      </x:c>
      <x:c r="L2955" s="10" t="str">
        <x:v>historical_three</x:v>
      </x:c>
      <x:c r="M2955" s="10" t="n">
        <x:v>0</x:v>
      </x:c>
      <x:c r="N2955" s="10" t="n">
        <x:v>0</x:v>
      </x:c>
      <x:c r="O2955" s="10" t="n">
        <x:v>0</x:v>
      </x:c>
      <x:c r="P2955" s="9" t="str">
        <x:f>'CaseReview'!U769</x:f>
        <x:v>PASS</x:v>
      </x:c>
      <x:c r="Q2955" s="9" t="n">
        <x:f>IF(AND(T2955=1,G2955=P2955),1,0)</x:f>
        <x:v>0</x:v>
      </x:c>
      <x:c r="R2955" s="9" t="n">
        <x:f>IF(AND(T2955=1,G2955="PASS",P2955="FAIL"),1,0)</x:f>
        <x:v>0</x:v>
      </x:c>
      <x:c r="S2955" s="9" t="n">
        <x:f>IF(AND(T2955=1,G2955="FAIL",P2955="PASS"),1,0)</x:f>
        <x:v>0</x:v>
      </x:c>
      <x:c r="T2955" s="9" t="n">
        <x:v>0</x:v>
      </x:c>
      <x:c r="U2955" s="9" t="n">
        <x:v>11</x:v>
      </x:c>
      <x:c r="V2955" s="9" t="str">
        <x:v>MVP/SHACL_GENERATION_PIPELINE/experiments/LUNA_NO_SEMANTIC_VALIDATOR/RUN_01/runs/RUN-IMO-047-20260901T102313647139Z/artifacts/attempt_01/candidate_shape.ttl</x:v>
      </x:c>
    </x:row>
    <x:row r="2956" ht="22" customHeight="1">
      <x:c r="A2956" s="10" t="str">
        <x:v>NO_SEMANTIC</x:v>
      </x:c>
      <x:c r="B2956" s="10" t="str">
        <x:v>IMO-047</x:v>
      </x:c>
      <x:c r="C2956" s="10" t="str">
        <x:v>IMO-047-P04</x:v>
      </x:c>
      <x:c r="D2956" s="10" t="str">
        <x:v>RUN_01</x:v>
      </x:c>
      <x:c r="E2956" s="10" t="str">
        <x:v>ORIGINAL_LEDGER</x:v>
      </x:c>
      <x:c r="F2956" s="10" t="str">
        <x:v>PASS</x:v>
      </x:c>
      <x:c r="G2956" s="10" t="str">
        <x:v>NO_VERDICT</x:v>
      </x:c>
      <x:c r="H2956" s="10" t="str">
        <x:v>INFRASTRUCTURE_FAILURE</x:v>
      </x:c>
      <x:c r="I2956" s="10" t="str">
        <x:v>NOT_PARSED</x:v>
      </x:c>
      <x:c r="J2956" s="10" t="str">
        <x:v>NO_SEMANTIC_VALIDATOR_DETERMINISTIC_FAIL</x:v>
      </x:c>
      <x:c r="K2956" s="10" t="str">
        <x:v>794234bdd971cf028844b03f3b0f483ecd5124786a2b550b75f66e23867d71e4</x:v>
      </x:c>
      <x:c r="L2956" s="10" t="str">
        <x:v>historical_three</x:v>
      </x:c>
      <x:c r="M2956" s="10" t="n">
        <x:v>0</x:v>
      </x:c>
      <x:c r="N2956" s="10" t="n">
        <x:v>0</x:v>
      </x:c>
      <x:c r="O2956" s="10" t="n">
        <x:v>0</x:v>
      </x:c>
      <x:c r="P2956" s="9" t="str">
        <x:f>'CaseReview'!U770</x:f>
        <x:v>PASS</x:v>
      </x:c>
      <x:c r="Q2956" s="9" t="n">
        <x:f>IF(AND(T2956=1,G2956=P2956),1,0)</x:f>
        <x:v>0</x:v>
      </x:c>
      <x:c r="R2956" s="9" t="n">
        <x:f>IF(AND(T2956=1,G2956="PASS",P2956="FAIL"),1,0)</x:f>
        <x:v>0</x:v>
      </x:c>
      <x:c r="S2956" s="9" t="n">
        <x:f>IF(AND(T2956=1,G2956="FAIL",P2956="PASS"),1,0)</x:f>
        <x:v>0</x:v>
      </x:c>
      <x:c r="T2956" s="9" t="n">
        <x:v>0</x:v>
      </x:c>
      <x:c r="U2956" s="9" t="n">
        <x:v>11</x:v>
      </x:c>
      <x:c r="V2956" s="9" t="str">
        <x:v>MVP/SHACL_GENERATION_PIPELINE/experiments/LUNA_NO_SEMANTIC_VALIDATOR/RUN_01/runs/RUN-IMO-047-20260901T102313647139Z/artifacts/attempt_01/candidate_shape.ttl</x:v>
      </x:c>
    </x:row>
    <x:row r="2957" ht="22" customHeight="1">
      <x:c r="A2957" s="10" t="str">
        <x:v>NO_SEMANTIC</x:v>
      </x:c>
      <x:c r="B2957" s="10" t="str">
        <x:v>IMO-047</x:v>
      </x:c>
      <x:c r="C2957" s="10" t="str">
        <x:v>IMO-047-P05</x:v>
      </x:c>
      <x:c r="D2957" s="10" t="str">
        <x:v>RUN_01</x:v>
      </x:c>
      <x:c r="E2957" s="10" t="str">
        <x:v>ORIGINAL_LEDGER</x:v>
      </x:c>
      <x:c r="F2957" s="10" t="str">
        <x:v>PASS</x:v>
      </x:c>
      <x:c r="G2957" s="10" t="str">
        <x:v>NO_VERDICT</x:v>
      </x:c>
      <x:c r="H2957" s="10" t="str">
        <x:v>INFRASTRUCTURE_FAILURE</x:v>
      </x:c>
      <x:c r="I2957" s="10" t="str">
        <x:v>NOT_PARSED</x:v>
      </x:c>
      <x:c r="J2957" s="10" t="str">
        <x:v>NO_SEMANTIC_VALIDATOR_DETERMINISTIC_FAIL</x:v>
      </x:c>
      <x:c r="K2957" s="10" t="str">
        <x:v>794234bdd971cf028844b03f3b0f483ecd5124786a2b550b75f66e23867d71e4</x:v>
      </x:c>
      <x:c r="L2957" s="10" t="str">
        <x:v>historical_three</x:v>
      </x:c>
      <x:c r="M2957" s="10" t="n">
        <x:v>0</x:v>
      </x:c>
      <x:c r="N2957" s="10" t="n">
        <x:v>0</x:v>
      </x:c>
      <x:c r="O2957" s="10" t="n">
        <x:v>0</x:v>
      </x:c>
      <x:c r="P2957" s="9" t="str">
        <x:f>'CaseReview'!U771</x:f>
        <x:v>PASS</x:v>
      </x:c>
      <x:c r="Q2957" s="9" t="n">
        <x:f>IF(AND(T2957=1,G2957=P2957),1,0)</x:f>
        <x:v>0</x:v>
      </x:c>
      <x:c r="R2957" s="9" t="n">
        <x:f>IF(AND(T2957=1,G2957="PASS",P2957="FAIL"),1,0)</x:f>
        <x:v>0</x:v>
      </x:c>
      <x:c r="S2957" s="9" t="n">
        <x:f>IF(AND(T2957=1,G2957="FAIL",P2957="PASS"),1,0)</x:f>
        <x:v>0</x:v>
      </x:c>
      <x:c r="T2957" s="9" t="n">
        <x:v>0</x:v>
      </x:c>
      <x:c r="U2957" s="9" t="n">
        <x:v>11</x:v>
      </x:c>
      <x:c r="V2957" s="9" t="str">
        <x:v>MVP/SHACL_GENERATION_PIPELINE/experiments/LUNA_NO_SEMANTIC_VALIDATOR/RUN_01/runs/RUN-IMO-047-20260901T102313647139Z/artifacts/attempt_01/candidate_shape.ttl</x:v>
      </x:c>
    </x:row>
    <x:row r="2958" ht="22" customHeight="1">
      <x:c r="A2958" s="10" t="str">
        <x:v>NO_SEMANTIC</x:v>
      </x:c>
      <x:c r="B2958" s="10" t="str">
        <x:v>IMO-048</x:v>
      </x:c>
      <x:c r="C2958" s="10" t="str">
        <x:v>IMO-048-F01</x:v>
      </x:c>
      <x:c r="D2958" s="10" t="str">
        <x:v>RUN_01</x:v>
      </x:c>
      <x:c r="E2958" s="10" t="str">
        <x:v>ORIGINAL_LEDGER</x:v>
      </x:c>
      <x:c r="F2958" s="10" t="str">
        <x:v>FAIL</x:v>
      </x:c>
      <x:c r="G2958" s="10" t="str">
        <x:v>FAIL</x:v>
      </x:c>
      <x:c r="H2958" s="10" t="str">
        <x:v>EXECUTED</x:v>
      </x:c>
      <x:c r="I2958" s="10" t="str">
        <x:v>PARSED</x:v>
      </x:c>
      <x:c r="J2958" s="10" t="str">
        <x:v>NO_SEMANTIC_VALIDATOR_DETERMINISTIC_PASS</x:v>
      </x:c>
      <x:c r="K2958" s="10" t="str">
        <x:v>0e23583267bc246cae73c8c814eb92890333519d79783aa1d88786e8134a9d3d</x:v>
      </x:c>
      <x:c r="L2958" s="10" t="str">
        <x:v>historical_three</x:v>
      </x:c>
      <x:c r="M2958" s="10" t="n">
        <x:v>1</x:v>
      </x:c>
      <x:c r="N2958" s="10" t="n">
        <x:v>0</x:v>
      </x:c>
      <x:c r="O2958" s="10" t="n">
        <x:v>0</x:v>
      </x:c>
      <x:c r="P2958" s="9" t="str">
        <x:f>'CaseReview'!U772</x:f>
        <x:v>FAIL</x:v>
      </x:c>
      <x:c r="Q2958" s="9" t="n">
        <x:f>IF(AND(T2958=1,G2958=P2958),1,0)</x:f>
        <x:v>1</x:v>
      </x:c>
      <x:c r="R2958" s="9" t="n">
        <x:f>IF(AND(T2958=1,G2958="PASS",P2958="FAIL"),1,0)</x:f>
        <x:v>0</x:v>
      </x:c>
      <x:c r="S2958" s="9" t="n">
        <x:f>IF(AND(T2958=1,G2958="FAIL",P2958="PASS"),1,0)</x:f>
        <x:v>0</x:v>
      </x:c>
      <x:c r="T2958" s="9" t="n">
        <x:v>1</x:v>
      </x:c>
      <x:c r="U2958" s="9" t="n">
        <x:v>7</x:v>
      </x:c>
      <x:c r="V2958" s="9" t="str">
        <x:v>MVP/SHACL_GENERATION_PIPELINE/experiments/LUNA_NO_SEMANTIC_VALIDATOR/RUN_01/runs/RUN-IMO-048-20260901T102340117803Z/artifacts/attempt_01/candidate_shape.ttl</x:v>
      </x:c>
    </x:row>
    <x:row r="2959" ht="22" customHeight="1">
      <x:c r="A2959" s="10" t="str">
        <x:v>NO_SEMANTIC</x:v>
      </x:c>
      <x:c r="B2959" s="10" t="str">
        <x:v>IMO-048</x:v>
      </x:c>
      <x:c r="C2959" s="10" t="str">
        <x:v>IMO-048-F02</x:v>
      </x:c>
      <x:c r="D2959" s="10" t="str">
        <x:v>RUN_01</x:v>
      </x:c>
      <x:c r="E2959" s="10" t="str">
        <x:v>ORIGINAL_LEDGER</x:v>
      </x:c>
      <x:c r="F2959" s="10" t="str">
        <x:v>FAIL</x:v>
      </x:c>
      <x:c r="G2959" s="10" t="str">
        <x:v>FAIL</x:v>
      </x:c>
      <x:c r="H2959" s="10" t="str">
        <x:v>EXECUTED</x:v>
      </x:c>
      <x:c r="I2959" s="10" t="str">
        <x:v>PARSED</x:v>
      </x:c>
      <x:c r="J2959" s="10" t="str">
        <x:v>NO_SEMANTIC_VALIDATOR_DETERMINISTIC_PASS</x:v>
      </x:c>
      <x:c r="K2959" s="10" t="str">
        <x:v>0e23583267bc246cae73c8c814eb92890333519d79783aa1d88786e8134a9d3d</x:v>
      </x:c>
      <x:c r="L2959" s="10" t="str">
        <x:v>historical_three</x:v>
      </x:c>
      <x:c r="M2959" s="10" t="n">
        <x:v>1</x:v>
      </x:c>
      <x:c r="N2959" s="10" t="n">
        <x:v>0</x:v>
      </x:c>
      <x:c r="O2959" s="10" t="n">
        <x:v>0</x:v>
      </x:c>
      <x:c r="P2959" s="9" t="str">
        <x:f>'CaseReview'!U773</x:f>
        <x:v>FAIL</x:v>
      </x:c>
      <x:c r="Q2959" s="9" t="n">
        <x:f>IF(AND(T2959=1,G2959=P2959),1,0)</x:f>
        <x:v>1</x:v>
      </x:c>
      <x:c r="R2959" s="9" t="n">
        <x:f>IF(AND(T2959=1,G2959="PASS",P2959="FAIL"),1,0)</x:f>
        <x:v>0</x:v>
      </x:c>
      <x:c r="S2959" s="9" t="n">
        <x:f>IF(AND(T2959=1,G2959="FAIL",P2959="PASS"),1,0)</x:f>
        <x:v>0</x:v>
      </x:c>
      <x:c r="T2959" s="9" t="n">
        <x:v>1</x:v>
      </x:c>
      <x:c r="U2959" s="9" t="n">
        <x:v>7</x:v>
      </x:c>
      <x:c r="V2959" s="9" t="str">
        <x:v>MVP/SHACL_GENERATION_PIPELINE/experiments/LUNA_NO_SEMANTIC_VALIDATOR/RUN_01/runs/RUN-IMO-048-20260901T102340117803Z/artifacts/attempt_01/candidate_shape.ttl</x:v>
      </x:c>
    </x:row>
    <x:row r="2960" ht="22" customHeight="1">
      <x:c r="A2960" s="10" t="str">
        <x:v>NO_SEMANTIC</x:v>
      </x:c>
      <x:c r="B2960" s="10" t="str">
        <x:v>IMO-048</x:v>
      </x:c>
      <x:c r="C2960" s="10" t="str">
        <x:v>IMO-048-F03</x:v>
      </x:c>
      <x:c r="D2960" s="10" t="str">
        <x:v>RUN_01</x:v>
      </x:c>
      <x:c r="E2960" s="10" t="str">
        <x:v>ORIGINAL_LEDGER</x:v>
      </x:c>
      <x:c r="F2960" s="10" t="str">
        <x:v>FAIL</x:v>
      </x:c>
      <x:c r="G2960" s="10" t="str">
        <x:v>FAIL</x:v>
      </x:c>
      <x:c r="H2960" s="10" t="str">
        <x:v>EXECUTED</x:v>
      </x:c>
      <x:c r="I2960" s="10" t="str">
        <x:v>PARSED</x:v>
      </x:c>
      <x:c r="J2960" s="10" t="str">
        <x:v>NO_SEMANTIC_VALIDATOR_DETERMINISTIC_PASS</x:v>
      </x:c>
      <x:c r="K2960" s="10" t="str">
        <x:v>0e23583267bc246cae73c8c814eb92890333519d79783aa1d88786e8134a9d3d</x:v>
      </x:c>
      <x:c r="L2960" s="10" t="str">
        <x:v>historical_three</x:v>
      </x:c>
      <x:c r="M2960" s="10" t="n">
        <x:v>1</x:v>
      </x:c>
      <x:c r="N2960" s="10" t="n">
        <x:v>0</x:v>
      </x:c>
      <x:c r="O2960" s="10" t="n">
        <x:v>0</x:v>
      </x:c>
      <x:c r="P2960" s="9" t="str">
        <x:f>'CaseReview'!U774</x:f>
        <x:v>FAIL</x:v>
      </x:c>
      <x:c r="Q2960" s="9" t="n">
        <x:f>IF(AND(T2960=1,G2960=P2960),1,0)</x:f>
        <x:v>1</x:v>
      </x:c>
      <x:c r="R2960" s="9" t="n">
        <x:f>IF(AND(T2960=1,G2960="PASS",P2960="FAIL"),1,0)</x:f>
        <x:v>0</x:v>
      </x:c>
      <x:c r="S2960" s="9" t="n">
        <x:f>IF(AND(T2960=1,G2960="FAIL",P2960="PASS"),1,0)</x:f>
        <x:v>0</x:v>
      </x:c>
      <x:c r="T2960" s="9" t="n">
        <x:v>1</x:v>
      </x:c>
      <x:c r="U2960" s="9" t="n">
        <x:v>7</x:v>
      </x:c>
      <x:c r="V2960" s="9" t="str">
        <x:v>MVP/SHACL_GENERATION_PIPELINE/experiments/LUNA_NO_SEMANTIC_VALIDATOR/RUN_01/runs/RUN-IMO-048-20260901T102340117803Z/artifacts/attempt_01/candidate_shape.ttl</x:v>
      </x:c>
    </x:row>
    <x:row r="2961" ht="22" customHeight="1">
      <x:c r="A2961" s="10" t="str">
        <x:v>NO_SEMANTIC</x:v>
      </x:c>
      <x:c r="B2961" s="10" t="str">
        <x:v>IMO-048</x:v>
      </x:c>
      <x:c r="C2961" s="10" t="str">
        <x:v>IMO-048-F04</x:v>
      </x:c>
      <x:c r="D2961" s="10" t="str">
        <x:v>RUN_01</x:v>
      </x:c>
      <x:c r="E2961" s="10" t="str">
        <x:v>ORIGINAL_LEDGER</x:v>
      </x:c>
      <x:c r="F2961" s="10" t="str">
        <x:v>FAIL</x:v>
      </x:c>
      <x:c r="G2961" s="10" t="str">
        <x:v>FAIL</x:v>
      </x:c>
      <x:c r="H2961" s="10" t="str">
        <x:v>EXECUTED</x:v>
      </x:c>
      <x:c r="I2961" s="10" t="str">
        <x:v>PARSED</x:v>
      </x:c>
      <x:c r="J2961" s="10" t="str">
        <x:v>NO_SEMANTIC_VALIDATOR_DETERMINISTIC_PASS</x:v>
      </x:c>
      <x:c r="K2961" s="10" t="str">
        <x:v>0e23583267bc246cae73c8c814eb92890333519d79783aa1d88786e8134a9d3d</x:v>
      </x:c>
      <x:c r="L2961" s="10" t="str">
        <x:v>historical_three</x:v>
      </x:c>
      <x:c r="M2961" s="10" t="n">
        <x:v>1</x:v>
      </x:c>
      <x:c r="N2961" s="10" t="n">
        <x:v>0</x:v>
      </x:c>
      <x:c r="O2961" s="10" t="n">
        <x:v>0</x:v>
      </x:c>
      <x:c r="P2961" s="9" t="str">
        <x:f>'CaseReview'!U775</x:f>
        <x:v>FAIL</x:v>
      </x:c>
      <x:c r="Q2961" s="9" t="n">
        <x:f>IF(AND(T2961=1,G2961=P2961),1,0)</x:f>
        <x:v>1</x:v>
      </x:c>
      <x:c r="R2961" s="9" t="n">
        <x:f>IF(AND(T2961=1,G2961="PASS",P2961="FAIL"),1,0)</x:f>
        <x:v>0</x:v>
      </x:c>
      <x:c r="S2961" s="9" t="n">
        <x:f>IF(AND(T2961=1,G2961="FAIL",P2961="PASS"),1,0)</x:f>
        <x:v>0</x:v>
      </x:c>
      <x:c r="T2961" s="9" t="n">
        <x:v>1</x:v>
      </x:c>
      <x:c r="U2961" s="9" t="n">
        <x:v>7</x:v>
      </x:c>
      <x:c r="V2961" s="9" t="str">
        <x:v>MVP/SHACL_GENERATION_PIPELINE/experiments/LUNA_NO_SEMANTIC_VALIDATOR/RUN_01/runs/RUN-IMO-048-20260901T102340117803Z/artifacts/attempt_01/candidate_shape.ttl</x:v>
      </x:c>
    </x:row>
    <x:row r="2962" ht="22" customHeight="1">
      <x:c r="A2962" s="10" t="str">
        <x:v>NO_SEMANTIC</x:v>
      </x:c>
      <x:c r="B2962" s="10" t="str">
        <x:v>IMO-048</x:v>
      </x:c>
      <x:c r="C2962" s="10" t="str">
        <x:v>IMO-048-F05</x:v>
      </x:c>
      <x:c r="D2962" s="10" t="str">
        <x:v>RUN_01</x:v>
      </x:c>
      <x:c r="E2962" s="10" t="str">
        <x:v>ORIGINAL_LEDGER</x:v>
      </x:c>
      <x:c r="F2962" s="10" t="str">
        <x:v>FAIL</x:v>
      </x:c>
      <x:c r="G2962" s="10" t="str">
        <x:v>PASS</x:v>
      </x:c>
      <x:c r="H2962" s="10" t="str">
        <x:v>EXECUTED</x:v>
      </x:c>
      <x:c r="I2962" s="10" t="str">
        <x:v>PARSED</x:v>
      </x:c>
      <x:c r="J2962" s="10" t="str">
        <x:v>NO_SEMANTIC_VALIDATOR_DETERMINISTIC_PASS</x:v>
      </x:c>
      <x:c r="K2962" s="10" t="str">
        <x:v>0e23583267bc246cae73c8c814eb92890333519d79783aa1d88786e8134a9d3d</x:v>
      </x:c>
      <x:c r="L2962" s="10" t="str">
        <x:v>historical_three</x:v>
      </x:c>
      <x:c r="M2962" s="10" t="n">
        <x:v>0</x:v>
      </x:c>
      <x:c r="N2962" s="10" t="n">
        <x:v>1</x:v>
      </x:c>
      <x:c r="O2962" s="10" t="n">
        <x:v>0</x:v>
      </x:c>
      <x:c r="P2962" s="9" t="str">
        <x:f>'CaseReview'!U776</x:f>
        <x:v>FAIL</x:v>
      </x:c>
      <x:c r="Q2962" s="9" t="n">
        <x:f>IF(AND(T2962=1,G2962=P2962),1,0)</x:f>
        <x:v>0</x:v>
      </x:c>
      <x:c r="R2962" s="9" t="n">
        <x:f>IF(AND(T2962=1,G2962="PASS",P2962="FAIL"),1,0)</x:f>
        <x:v>1</x:v>
      </x:c>
      <x:c r="S2962" s="9" t="n">
        <x:f>IF(AND(T2962=1,G2962="FAIL",P2962="PASS"),1,0)</x:f>
        <x:v>0</x:v>
      </x:c>
      <x:c r="T2962" s="9" t="n">
        <x:v>1</x:v>
      </x:c>
      <x:c r="U2962" s="9" t="n">
        <x:v>7</x:v>
      </x:c>
      <x:c r="V2962" s="9" t="str">
        <x:v>MVP/SHACL_GENERATION_PIPELINE/experiments/LUNA_NO_SEMANTIC_VALIDATOR/RUN_01/runs/RUN-IMO-048-20260901T102340117803Z/artifacts/attempt_01/candidate_shape.ttl</x:v>
      </x:c>
    </x:row>
    <x:row r="2963" ht="22" customHeight="1">
      <x:c r="A2963" s="10" t="str">
        <x:v>NO_SEMANTIC</x:v>
      </x:c>
      <x:c r="B2963" s="10" t="str">
        <x:v>IMO-048</x:v>
      </x:c>
      <x:c r="C2963" s="10" t="str">
        <x:v>IMO-048-P01</x:v>
      </x:c>
      <x:c r="D2963" s="10" t="str">
        <x:v>RUN_01</x:v>
      </x:c>
      <x:c r="E2963" s="10" t="str">
        <x:v>ORIGINAL_LEDGER</x:v>
      </x:c>
      <x:c r="F2963" s="10" t="str">
        <x:v>PASS</x:v>
      </x:c>
      <x:c r="G2963" s="10" t="str">
        <x:v>PASS</x:v>
      </x:c>
      <x:c r="H2963" s="10" t="str">
        <x:v>EXECUTED</x:v>
      </x:c>
      <x:c r="I2963" s="10" t="str">
        <x:v>PARSED</x:v>
      </x:c>
      <x:c r="J2963" s="10" t="str">
        <x:v>NO_SEMANTIC_VALIDATOR_DETERMINISTIC_PASS</x:v>
      </x:c>
      <x:c r="K2963" s="10" t="str">
        <x:v>0e23583267bc246cae73c8c814eb92890333519d79783aa1d88786e8134a9d3d</x:v>
      </x:c>
      <x:c r="L2963" s="10" t="str">
        <x:v>historical_three</x:v>
      </x:c>
      <x:c r="M2963" s="10" t="n">
        <x:v>1</x:v>
      </x:c>
      <x:c r="N2963" s="10" t="n">
        <x:v>0</x:v>
      </x:c>
      <x:c r="O2963" s="10" t="n">
        <x:v>0</x:v>
      </x:c>
      <x:c r="P2963" s="9" t="str">
        <x:f>'CaseReview'!U777</x:f>
        <x:v>PASS</x:v>
      </x:c>
      <x:c r="Q2963" s="9" t="n">
        <x:f>IF(AND(T2963=1,G2963=P2963),1,0)</x:f>
        <x:v>1</x:v>
      </x:c>
      <x:c r="R2963" s="9" t="n">
        <x:f>IF(AND(T2963=1,G2963="PASS",P2963="FAIL"),1,0)</x:f>
        <x:v>0</x:v>
      </x:c>
      <x:c r="S2963" s="9" t="n">
        <x:f>IF(AND(T2963=1,G2963="FAIL",P2963="PASS"),1,0)</x:f>
        <x:v>0</x:v>
      </x:c>
      <x:c r="T2963" s="9" t="n">
        <x:v>1</x:v>
      </x:c>
      <x:c r="U2963" s="9" t="n">
        <x:v>7</x:v>
      </x:c>
      <x:c r="V2963" s="9" t="str">
        <x:v>MVP/SHACL_GENERATION_PIPELINE/experiments/LUNA_NO_SEMANTIC_VALIDATOR/RUN_01/runs/RUN-IMO-048-20260901T102340117803Z/artifacts/attempt_01/candidate_shape.ttl</x:v>
      </x:c>
    </x:row>
    <x:row r="2964" ht="22" customHeight="1">
      <x:c r="A2964" s="10" t="str">
        <x:v>NO_SEMANTIC</x:v>
      </x:c>
      <x:c r="B2964" s="10" t="str">
        <x:v>IMO-048</x:v>
      </x:c>
      <x:c r="C2964" s="10" t="str">
        <x:v>IMO-048-P02</x:v>
      </x:c>
      <x:c r="D2964" s="10" t="str">
        <x:v>RUN_01</x:v>
      </x:c>
      <x:c r="E2964" s="10" t="str">
        <x:v>ORIGINAL_LEDGER</x:v>
      </x:c>
      <x:c r="F2964" s="10" t="str">
        <x:v>PASS</x:v>
      </x:c>
      <x:c r="G2964" s="10" t="str">
        <x:v>PASS</x:v>
      </x:c>
      <x:c r="H2964" s="10" t="str">
        <x:v>EXECUTED</x:v>
      </x:c>
      <x:c r="I2964" s="10" t="str">
        <x:v>PARSED</x:v>
      </x:c>
      <x:c r="J2964" s="10" t="str">
        <x:v>NO_SEMANTIC_VALIDATOR_DETERMINISTIC_PASS</x:v>
      </x:c>
      <x:c r="K2964" s="10" t="str">
        <x:v>0e23583267bc246cae73c8c814eb92890333519d79783aa1d88786e8134a9d3d</x:v>
      </x:c>
      <x:c r="L2964" s="10" t="str">
        <x:v>historical_three</x:v>
      </x:c>
      <x:c r="M2964" s="10" t="n">
        <x:v>1</x:v>
      </x:c>
      <x:c r="N2964" s="10" t="n">
        <x:v>0</x:v>
      </x:c>
      <x:c r="O2964" s="10" t="n">
        <x:v>0</x:v>
      </x:c>
      <x:c r="P2964" s="9" t="str">
        <x:f>'CaseReview'!U778</x:f>
        <x:v>PASS</x:v>
      </x:c>
      <x:c r="Q2964" s="9" t="n">
        <x:f>IF(AND(T2964=1,G2964=P2964),1,0)</x:f>
        <x:v>1</x:v>
      </x:c>
      <x:c r="R2964" s="9" t="n">
        <x:f>IF(AND(T2964=1,G2964="PASS",P2964="FAIL"),1,0)</x:f>
        <x:v>0</x:v>
      </x:c>
      <x:c r="S2964" s="9" t="n">
        <x:f>IF(AND(T2964=1,G2964="FAIL",P2964="PASS"),1,0)</x:f>
        <x:v>0</x:v>
      </x:c>
      <x:c r="T2964" s="9" t="n">
        <x:v>1</x:v>
      </x:c>
      <x:c r="U2964" s="9" t="n">
        <x:v>7</x:v>
      </x:c>
      <x:c r="V2964" s="9" t="str">
        <x:v>MVP/SHACL_GENERATION_PIPELINE/experiments/LUNA_NO_SEMANTIC_VALIDATOR/RUN_01/runs/RUN-IMO-048-20260901T102340117803Z/artifacts/attempt_01/candidate_shape.ttl</x:v>
      </x:c>
    </x:row>
    <x:row r="2965" ht="22" customHeight="1">
      <x:c r="A2965" s="10" t="str">
        <x:v>NO_SEMANTIC</x:v>
      </x:c>
      <x:c r="B2965" s="10" t="str">
        <x:v>IMO-049</x:v>
      </x:c>
      <x:c r="C2965" s="10" t="str">
        <x:v>IMO-049-F01</x:v>
      </x:c>
      <x:c r="D2965" s="10" t="str">
        <x:v>RUN_01</x:v>
      </x:c>
      <x:c r="E2965" s="10" t="str">
        <x:v>ORIGINAL_LEDGER</x:v>
      </x:c>
      <x:c r="F2965" s="10" t="str">
        <x:v>FAIL</x:v>
      </x:c>
      <x:c r="G2965" s="10" t="str">
        <x:v>FAIL</x:v>
      </x:c>
      <x:c r="H2965" s="10" t="str">
        <x:v>EXECUTED</x:v>
      </x:c>
      <x:c r="I2965" s="10" t="str">
        <x:v>PARSED</x:v>
      </x:c>
      <x:c r="J2965" s="10" t="str">
        <x:v>NO_SEMANTIC_VALIDATOR_DETERMINISTIC_PASS</x:v>
      </x:c>
      <x:c r="K2965" s="10" t="str">
        <x:v>a4d83d2972596f6f2feeaf690b6b5c6a694b084b0107f42b05b7532afac363cd</x:v>
      </x:c>
      <x:c r="L2965" s="10" t="str">
        <x:v>historical_three</x:v>
      </x:c>
      <x:c r="M2965" s="10" t="n">
        <x:v>1</x:v>
      </x:c>
      <x:c r="N2965" s="10" t="n">
        <x:v>0</x:v>
      </x:c>
      <x:c r="O2965" s="10" t="n">
        <x:v>0</x:v>
      </x:c>
      <x:c r="P2965" s="9" t="str">
        <x:f>'CaseReview'!U779</x:f>
        <x:v>FAIL</x:v>
      </x:c>
      <x:c r="Q2965" s="9" t="n">
        <x:f>IF(AND(T2965=1,G2965=P2965),1,0)</x:f>
        <x:v>1</x:v>
      </x:c>
      <x:c r="R2965" s="9" t="n">
        <x:f>IF(AND(T2965=1,G2965="PASS",P2965="FAIL"),1,0)</x:f>
        <x:v>0</x:v>
      </x:c>
      <x:c r="S2965" s="9" t="n">
        <x:f>IF(AND(T2965=1,G2965="FAIL",P2965="PASS"),1,0)</x:f>
        <x:v>0</x:v>
      </x:c>
      <x:c r="T2965" s="9" t="n">
        <x:v>1</x:v>
      </x:c>
      <x:c r="U2965" s="9" t="n">
        <x:v>12</x:v>
      </x:c>
      <x:c r="V2965" s="9" t="str">
        <x:v>MVP/SHACL_GENERATION_PIPELINE/experiments/LUNA_NO_SEMANTIC_VALIDATOR/RUN_01/runs/RUN-IMO-049-20260901T102418033362Z/artifacts/attempt_01/candidate_shape.ttl</x:v>
      </x:c>
    </x:row>
    <x:row r="2966" ht="22" customHeight="1">
      <x:c r="A2966" s="10" t="str">
        <x:v>NO_SEMANTIC</x:v>
      </x:c>
      <x:c r="B2966" s="10" t="str">
        <x:v>IMO-049</x:v>
      </x:c>
      <x:c r="C2966" s="10" t="str">
        <x:v>IMO-049-F02</x:v>
      </x:c>
      <x:c r="D2966" s="10" t="str">
        <x:v>RUN_01</x:v>
      </x:c>
      <x:c r="E2966" s="10" t="str">
        <x:v>ORIGINAL_LEDGER</x:v>
      </x:c>
      <x:c r="F2966" s="10" t="str">
        <x:v>FAIL</x:v>
      </x:c>
      <x:c r="G2966" s="10" t="str">
        <x:v>FAIL</x:v>
      </x:c>
      <x:c r="H2966" s="10" t="str">
        <x:v>EXECUTED</x:v>
      </x:c>
      <x:c r="I2966" s="10" t="str">
        <x:v>PARSED</x:v>
      </x:c>
      <x:c r="J2966" s="10" t="str">
        <x:v>NO_SEMANTIC_VALIDATOR_DETERMINISTIC_PASS</x:v>
      </x:c>
      <x:c r="K2966" s="10" t="str">
        <x:v>a4d83d2972596f6f2feeaf690b6b5c6a694b084b0107f42b05b7532afac363cd</x:v>
      </x:c>
      <x:c r="L2966" s="10" t="str">
        <x:v>historical_three</x:v>
      </x:c>
      <x:c r="M2966" s="10" t="n">
        <x:v>1</x:v>
      </x:c>
      <x:c r="N2966" s="10" t="n">
        <x:v>0</x:v>
      </x:c>
      <x:c r="O2966" s="10" t="n">
        <x:v>0</x:v>
      </x:c>
      <x:c r="P2966" s="9" t="str">
        <x:f>'CaseReview'!U780</x:f>
        <x:v>FAIL</x:v>
      </x:c>
      <x:c r="Q2966" s="9" t="n">
        <x:f>IF(AND(T2966=1,G2966=P2966),1,0)</x:f>
        <x:v>1</x:v>
      </x:c>
      <x:c r="R2966" s="9" t="n">
        <x:f>IF(AND(T2966=1,G2966="PASS",P2966="FAIL"),1,0)</x:f>
        <x:v>0</x:v>
      </x:c>
      <x:c r="S2966" s="9" t="n">
        <x:f>IF(AND(T2966=1,G2966="FAIL",P2966="PASS"),1,0)</x:f>
        <x:v>0</x:v>
      </x:c>
      <x:c r="T2966" s="9" t="n">
        <x:v>1</x:v>
      </x:c>
      <x:c r="U2966" s="9" t="n">
        <x:v>12</x:v>
      </x:c>
      <x:c r="V2966" s="9" t="str">
        <x:v>MVP/SHACL_GENERATION_PIPELINE/experiments/LUNA_NO_SEMANTIC_VALIDATOR/RUN_01/runs/RUN-IMO-049-20260901T102418033362Z/artifacts/attempt_01/candidate_shape.ttl</x:v>
      </x:c>
    </x:row>
    <x:row r="2967" ht="22" customHeight="1">
      <x:c r="A2967" s="10" t="str">
        <x:v>NO_SEMANTIC</x:v>
      </x:c>
      <x:c r="B2967" s="10" t="str">
        <x:v>IMO-049</x:v>
      </x:c>
      <x:c r="C2967" s="10" t="str">
        <x:v>IMO-049-F03</x:v>
      </x:c>
      <x:c r="D2967" s="10" t="str">
        <x:v>RUN_01</x:v>
      </x:c>
      <x:c r="E2967" s="10" t="str">
        <x:v>ORIGINAL_LEDGER</x:v>
      </x:c>
      <x:c r="F2967" s="10" t="str">
        <x:v>FAIL</x:v>
      </x:c>
      <x:c r="G2967" s="10" t="str">
        <x:v>FAIL</x:v>
      </x:c>
      <x:c r="H2967" s="10" t="str">
        <x:v>EXECUTED</x:v>
      </x:c>
      <x:c r="I2967" s="10" t="str">
        <x:v>PARSED</x:v>
      </x:c>
      <x:c r="J2967" s="10" t="str">
        <x:v>NO_SEMANTIC_VALIDATOR_DETERMINISTIC_PASS</x:v>
      </x:c>
      <x:c r="K2967" s="10" t="str">
        <x:v>a4d83d2972596f6f2feeaf690b6b5c6a694b084b0107f42b05b7532afac363cd</x:v>
      </x:c>
      <x:c r="L2967" s="10" t="str">
        <x:v>historical_three</x:v>
      </x:c>
      <x:c r="M2967" s="10" t="n">
        <x:v>1</x:v>
      </x:c>
      <x:c r="N2967" s="10" t="n">
        <x:v>0</x:v>
      </x:c>
      <x:c r="O2967" s="10" t="n">
        <x:v>0</x:v>
      </x:c>
      <x:c r="P2967" s="9" t="str">
        <x:f>'CaseReview'!U781</x:f>
        <x:v>FAIL</x:v>
      </x:c>
      <x:c r="Q2967" s="9" t="n">
        <x:f>IF(AND(T2967=1,G2967=P2967),1,0)</x:f>
        <x:v>1</x:v>
      </x:c>
      <x:c r="R2967" s="9" t="n">
        <x:f>IF(AND(T2967=1,G2967="PASS",P2967="FAIL"),1,0)</x:f>
        <x:v>0</x:v>
      </x:c>
      <x:c r="S2967" s="9" t="n">
        <x:f>IF(AND(T2967=1,G2967="FAIL",P2967="PASS"),1,0)</x:f>
        <x:v>0</x:v>
      </x:c>
      <x:c r="T2967" s="9" t="n">
        <x:v>1</x:v>
      </x:c>
      <x:c r="U2967" s="9" t="n">
        <x:v>12</x:v>
      </x:c>
      <x:c r="V2967" s="9" t="str">
        <x:v>MVP/SHACL_GENERATION_PIPELINE/experiments/LUNA_NO_SEMANTIC_VALIDATOR/RUN_01/runs/RUN-IMO-049-20260901T102418033362Z/artifacts/attempt_01/candidate_shape.ttl</x:v>
      </x:c>
    </x:row>
    <x:row r="2968" ht="22" customHeight="1">
      <x:c r="A2968" s="10" t="str">
        <x:v>NO_SEMANTIC</x:v>
      </x:c>
      <x:c r="B2968" s="10" t="str">
        <x:v>IMO-049</x:v>
      </x:c>
      <x:c r="C2968" s="10" t="str">
        <x:v>IMO-049-F04</x:v>
      </x:c>
      <x:c r="D2968" s="10" t="str">
        <x:v>RUN_01</x:v>
      </x:c>
      <x:c r="E2968" s="10" t="str">
        <x:v>ORIGINAL_LEDGER</x:v>
      </x:c>
      <x:c r="F2968" s="10" t="str">
        <x:v>FAIL</x:v>
      </x:c>
      <x:c r="G2968" s="10" t="str">
        <x:v>FAIL</x:v>
      </x:c>
      <x:c r="H2968" s="10" t="str">
        <x:v>EXECUTED</x:v>
      </x:c>
      <x:c r="I2968" s="10" t="str">
        <x:v>PARSED</x:v>
      </x:c>
      <x:c r="J2968" s="10" t="str">
        <x:v>NO_SEMANTIC_VALIDATOR_DETERMINISTIC_PASS</x:v>
      </x:c>
      <x:c r="K2968" s="10" t="str">
        <x:v>a4d83d2972596f6f2feeaf690b6b5c6a694b084b0107f42b05b7532afac363cd</x:v>
      </x:c>
      <x:c r="L2968" s="10" t="str">
        <x:v>historical_three</x:v>
      </x:c>
      <x:c r="M2968" s="10" t="n">
        <x:v>1</x:v>
      </x:c>
      <x:c r="N2968" s="10" t="n">
        <x:v>0</x:v>
      </x:c>
      <x:c r="O2968" s="10" t="n">
        <x:v>0</x:v>
      </x:c>
      <x:c r="P2968" s="9" t="str">
        <x:f>'CaseReview'!U782</x:f>
        <x:v>FAIL</x:v>
      </x:c>
      <x:c r="Q2968" s="9" t="n">
        <x:f>IF(AND(T2968=1,G2968=P2968),1,0)</x:f>
        <x:v>1</x:v>
      </x:c>
      <x:c r="R2968" s="9" t="n">
        <x:f>IF(AND(T2968=1,G2968="PASS",P2968="FAIL"),1,0)</x:f>
        <x:v>0</x:v>
      </x:c>
      <x:c r="S2968" s="9" t="n">
        <x:f>IF(AND(T2968=1,G2968="FAIL",P2968="PASS"),1,0)</x:f>
        <x:v>0</x:v>
      </x:c>
      <x:c r="T2968" s="9" t="n">
        <x:v>1</x:v>
      </x:c>
      <x:c r="U2968" s="9" t="n">
        <x:v>12</x:v>
      </x:c>
      <x:c r="V2968" s="9" t="str">
        <x:v>MVP/SHACL_GENERATION_PIPELINE/experiments/LUNA_NO_SEMANTIC_VALIDATOR/RUN_01/runs/RUN-IMO-049-20260901T102418033362Z/artifacts/attempt_01/candidate_shape.ttl</x:v>
      </x:c>
    </x:row>
    <x:row r="2969" ht="22" customHeight="1">
      <x:c r="A2969" s="10" t="str">
        <x:v>NO_SEMANTIC</x:v>
      </x:c>
      <x:c r="B2969" s="10" t="str">
        <x:v>IMO-049</x:v>
      </x:c>
      <x:c r="C2969" s="10" t="str">
        <x:v>IMO-049-F05</x:v>
      </x:c>
      <x:c r="D2969" s="10" t="str">
        <x:v>RUN_01</x:v>
      </x:c>
      <x:c r="E2969" s="10" t="str">
        <x:v>ORIGINAL_LEDGER</x:v>
      </x:c>
      <x:c r="F2969" s="10" t="str">
        <x:v>FAIL</x:v>
      </x:c>
      <x:c r="G2969" s="10" t="str">
        <x:v>FAIL</x:v>
      </x:c>
      <x:c r="H2969" s="10" t="str">
        <x:v>EXECUTED</x:v>
      </x:c>
      <x:c r="I2969" s="10" t="str">
        <x:v>PARSED</x:v>
      </x:c>
      <x:c r="J2969" s="10" t="str">
        <x:v>NO_SEMANTIC_VALIDATOR_DETERMINISTIC_PASS</x:v>
      </x:c>
      <x:c r="K2969" s="10" t="str">
        <x:v>a4d83d2972596f6f2feeaf690b6b5c6a694b084b0107f42b05b7532afac363cd</x:v>
      </x:c>
      <x:c r="L2969" s="10" t="str">
        <x:v>historical_three</x:v>
      </x:c>
      <x:c r="M2969" s="10" t="n">
        <x:v>1</x:v>
      </x:c>
      <x:c r="N2969" s="10" t="n">
        <x:v>0</x:v>
      </x:c>
      <x:c r="O2969" s="10" t="n">
        <x:v>0</x:v>
      </x:c>
      <x:c r="P2969" s="9" t="str">
        <x:f>'CaseReview'!U783</x:f>
        <x:v>FAIL</x:v>
      </x:c>
      <x:c r="Q2969" s="9" t="n">
        <x:f>IF(AND(T2969=1,G2969=P2969),1,0)</x:f>
        <x:v>1</x:v>
      </x:c>
      <x:c r="R2969" s="9" t="n">
        <x:f>IF(AND(T2969=1,G2969="PASS",P2969="FAIL"),1,0)</x:f>
        <x:v>0</x:v>
      </x:c>
      <x:c r="S2969" s="9" t="n">
        <x:f>IF(AND(T2969=1,G2969="FAIL",P2969="PASS"),1,0)</x:f>
        <x:v>0</x:v>
      </x:c>
      <x:c r="T2969" s="9" t="n">
        <x:v>1</x:v>
      </x:c>
      <x:c r="U2969" s="9" t="n">
        <x:v>12</x:v>
      </x:c>
      <x:c r="V2969" s="9" t="str">
        <x:v>MVP/SHACL_GENERATION_PIPELINE/experiments/LUNA_NO_SEMANTIC_VALIDATOR/RUN_01/runs/RUN-IMO-049-20260901T102418033362Z/artifacts/attempt_01/candidate_shape.ttl</x:v>
      </x:c>
    </x:row>
    <x:row r="2970" ht="22" customHeight="1">
      <x:c r="A2970" s="10" t="str">
        <x:v>NO_SEMANTIC</x:v>
      </x:c>
      <x:c r="B2970" s="10" t="str">
        <x:v>IMO-049</x:v>
      </x:c>
      <x:c r="C2970" s="10" t="str">
        <x:v>IMO-049-F06</x:v>
      </x:c>
      <x:c r="D2970" s="10" t="str">
        <x:v>RUN_01</x:v>
      </x:c>
      <x:c r="E2970" s="10" t="str">
        <x:v>ORIGINAL_LEDGER</x:v>
      </x:c>
      <x:c r="F2970" s="10" t="str">
        <x:v>FAIL</x:v>
      </x:c>
      <x:c r="G2970" s="10" t="str">
        <x:v>FAIL</x:v>
      </x:c>
      <x:c r="H2970" s="10" t="str">
        <x:v>EXECUTED</x:v>
      </x:c>
      <x:c r="I2970" s="10" t="str">
        <x:v>PARSED</x:v>
      </x:c>
      <x:c r="J2970" s="10" t="str">
        <x:v>NO_SEMANTIC_VALIDATOR_DETERMINISTIC_PASS</x:v>
      </x:c>
      <x:c r="K2970" s="10" t="str">
        <x:v>a4d83d2972596f6f2feeaf690b6b5c6a694b084b0107f42b05b7532afac363cd</x:v>
      </x:c>
      <x:c r="L2970" s="10" t="str">
        <x:v>historical_three</x:v>
      </x:c>
      <x:c r="M2970" s="10" t="n">
        <x:v>1</x:v>
      </x:c>
      <x:c r="N2970" s="10" t="n">
        <x:v>0</x:v>
      </x:c>
      <x:c r="O2970" s="10" t="n">
        <x:v>0</x:v>
      </x:c>
      <x:c r="P2970" s="9" t="str">
        <x:f>'CaseReview'!U784</x:f>
        <x:v>FAIL</x:v>
      </x:c>
      <x:c r="Q2970" s="9" t="n">
        <x:f>IF(AND(T2970=1,G2970=P2970),1,0)</x:f>
        <x:v>1</x:v>
      </x:c>
      <x:c r="R2970" s="9" t="n">
        <x:f>IF(AND(T2970=1,G2970="PASS",P2970="FAIL"),1,0)</x:f>
        <x:v>0</x:v>
      </x:c>
      <x:c r="S2970" s="9" t="n">
        <x:f>IF(AND(T2970=1,G2970="FAIL",P2970="PASS"),1,0)</x:f>
        <x:v>0</x:v>
      </x:c>
      <x:c r="T2970" s="9" t="n">
        <x:v>1</x:v>
      </x:c>
      <x:c r="U2970" s="9" t="n">
        <x:v>12</x:v>
      </x:c>
      <x:c r="V2970" s="9" t="str">
        <x:v>MVP/SHACL_GENERATION_PIPELINE/experiments/LUNA_NO_SEMANTIC_VALIDATOR/RUN_01/runs/RUN-IMO-049-20260901T102418033362Z/artifacts/attempt_01/candidate_shape.ttl</x:v>
      </x:c>
    </x:row>
    <x:row r="2971" ht="22" customHeight="1">
      <x:c r="A2971" s="10" t="str">
        <x:v>NO_SEMANTIC</x:v>
      </x:c>
      <x:c r="B2971" s="10" t="str">
        <x:v>IMO-049</x:v>
      </x:c>
      <x:c r="C2971" s="10" t="str">
        <x:v>IMO-049-P01</x:v>
      </x:c>
      <x:c r="D2971" s="10" t="str">
        <x:v>RUN_01</x:v>
      </x:c>
      <x:c r="E2971" s="10" t="str">
        <x:v>ORIGINAL_LEDGER</x:v>
      </x:c>
      <x:c r="F2971" s="10" t="str">
        <x:v>PASS</x:v>
      </x:c>
      <x:c r="G2971" s="10" t="str">
        <x:v>FAIL</x:v>
      </x:c>
      <x:c r="H2971" s="10" t="str">
        <x:v>EXECUTED</x:v>
      </x:c>
      <x:c r="I2971" s="10" t="str">
        <x:v>PARSED</x:v>
      </x:c>
      <x:c r="J2971" s="10" t="str">
        <x:v>NO_SEMANTIC_VALIDATOR_DETERMINISTIC_PASS</x:v>
      </x:c>
      <x:c r="K2971" s="10" t="str">
        <x:v>a4d83d2972596f6f2feeaf690b6b5c6a694b084b0107f42b05b7532afac363cd</x:v>
      </x:c>
      <x:c r="L2971" s="10" t="str">
        <x:v>historical_three</x:v>
      </x:c>
      <x:c r="M2971" s="10" t="n">
        <x:v>0</x:v>
      </x:c>
      <x:c r="N2971" s="10" t="n">
        <x:v>0</x:v>
      </x:c>
      <x:c r="O2971" s="10" t="n">
        <x:v>1</x:v>
      </x:c>
      <x:c r="P2971" s="9" t="str">
        <x:f>'CaseReview'!U785</x:f>
        <x:v>PASS</x:v>
      </x:c>
      <x:c r="Q2971" s="9" t="n">
        <x:f>IF(AND(T2971=1,G2971=P2971),1,0)</x:f>
        <x:v>0</x:v>
      </x:c>
      <x:c r="R2971" s="9" t="n">
        <x:f>IF(AND(T2971=1,G2971="PASS",P2971="FAIL"),1,0)</x:f>
        <x:v>0</x:v>
      </x:c>
      <x:c r="S2971" s="9" t="n">
        <x:f>IF(AND(T2971=1,G2971="FAIL",P2971="PASS"),1,0)</x:f>
        <x:v>1</x:v>
      </x:c>
      <x:c r="T2971" s="9" t="n">
        <x:v>1</x:v>
      </x:c>
      <x:c r="U2971" s="9" t="n">
        <x:v>12</x:v>
      </x:c>
      <x:c r="V2971" s="9" t="str">
        <x:v>MVP/SHACL_GENERATION_PIPELINE/experiments/LUNA_NO_SEMANTIC_VALIDATOR/RUN_01/runs/RUN-IMO-049-20260901T102418033362Z/artifacts/attempt_01/candidate_shape.ttl</x:v>
      </x:c>
    </x:row>
    <x:row r="2972" ht="22" customHeight="1">
      <x:c r="A2972" s="10" t="str">
        <x:v>NO_SEMANTIC</x:v>
      </x:c>
      <x:c r="B2972" s="10" t="str">
        <x:v>IMO-049</x:v>
      </x:c>
      <x:c r="C2972" s="10" t="str">
        <x:v>IMO-049-P02</x:v>
      </x:c>
      <x:c r="D2972" s="10" t="str">
        <x:v>RUN_01</x:v>
      </x:c>
      <x:c r="E2972" s="10" t="str">
        <x:v>ORIGINAL_LEDGER</x:v>
      </x:c>
      <x:c r="F2972" s="10" t="str">
        <x:v>PASS</x:v>
      </x:c>
      <x:c r="G2972" s="10" t="str">
        <x:v>FAIL</x:v>
      </x:c>
      <x:c r="H2972" s="10" t="str">
        <x:v>EXECUTED</x:v>
      </x:c>
      <x:c r="I2972" s="10" t="str">
        <x:v>PARSED</x:v>
      </x:c>
      <x:c r="J2972" s="10" t="str">
        <x:v>NO_SEMANTIC_VALIDATOR_DETERMINISTIC_PASS</x:v>
      </x:c>
      <x:c r="K2972" s="10" t="str">
        <x:v>a4d83d2972596f6f2feeaf690b6b5c6a694b084b0107f42b05b7532afac363cd</x:v>
      </x:c>
      <x:c r="L2972" s="10" t="str">
        <x:v>historical_three</x:v>
      </x:c>
      <x:c r="M2972" s="10" t="n">
        <x:v>0</x:v>
      </x:c>
      <x:c r="N2972" s="10" t="n">
        <x:v>0</x:v>
      </x:c>
      <x:c r="O2972" s="10" t="n">
        <x:v>1</x:v>
      </x:c>
      <x:c r="P2972" s="9" t="str">
        <x:f>'CaseReview'!U786</x:f>
        <x:v>PASS</x:v>
      </x:c>
      <x:c r="Q2972" s="9" t="n">
        <x:f>IF(AND(T2972=1,G2972=P2972),1,0)</x:f>
        <x:v>0</x:v>
      </x:c>
      <x:c r="R2972" s="9" t="n">
        <x:f>IF(AND(T2972=1,G2972="PASS",P2972="FAIL"),1,0)</x:f>
        <x:v>0</x:v>
      </x:c>
      <x:c r="S2972" s="9" t="n">
        <x:f>IF(AND(T2972=1,G2972="FAIL",P2972="PASS"),1,0)</x:f>
        <x:v>1</x:v>
      </x:c>
      <x:c r="T2972" s="9" t="n">
        <x:v>1</x:v>
      </x:c>
      <x:c r="U2972" s="9" t="n">
        <x:v>12</x:v>
      </x:c>
      <x:c r="V2972" s="9" t="str">
        <x:v>MVP/SHACL_GENERATION_PIPELINE/experiments/LUNA_NO_SEMANTIC_VALIDATOR/RUN_01/runs/RUN-IMO-049-20260901T102418033362Z/artifacts/attempt_01/candidate_shape.ttl</x:v>
      </x:c>
    </x:row>
    <x:row r="2973" ht="22" customHeight="1">
      <x:c r="A2973" s="10" t="str">
        <x:v>NO_SEMANTIC</x:v>
      </x:c>
      <x:c r="B2973" s="10" t="str">
        <x:v>IMO-049</x:v>
      </x:c>
      <x:c r="C2973" s="10" t="str">
        <x:v>IMO-049-P03</x:v>
      </x:c>
      <x:c r="D2973" s="10" t="str">
        <x:v>RUN_01</x:v>
      </x:c>
      <x:c r="E2973" s="10" t="str">
        <x:v>ORIGINAL_LEDGER</x:v>
      </x:c>
      <x:c r="F2973" s="10" t="str">
        <x:v>PASS</x:v>
      </x:c>
      <x:c r="G2973" s="10" t="str">
        <x:v>FAIL</x:v>
      </x:c>
      <x:c r="H2973" s="10" t="str">
        <x:v>EXECUTED</x:v>
      </x:c>
      <x:c r="I2973" s="10" t="str">
        <x:v>PARSED</x:v>
      </x:c>
      <x:c r="J2973" s="10" t="str">
        <x:v>NO_SEMANTIC_VALIDATOR_DETERMINISTIC_PASS</x:v>
      </x:c>
      <x:c r="K2973" s="10" t="str">
        <x:v>a4d83d2972596f6f2feeaf690b6b5c6a694b084b0107f42b05b7532afac363cd</x:v>
      </x:c>
      <x:c r="L2973" s="10" t="str">
        <x:v>historical_three</x:v>
      </x:c>
      <x:c r="M2973" s="10" t="n">
        <x:v>0</x:v>
      </x:c>
      <x:c r="N2973" s="10" t="n">
        <x:v>0</x:v>
      </x:c>
      <x:c r="O2973" s="10" t="n">
        <x:v>1</x:v>
      </x:c>
      <x:c r="P2973" s="9" t="str">
        <x:f>'CaseReview'!U787</x:f>
        <x:v>PASS</x:v>
      </x:c>
      <x:c r="Q2973" s="9" t="n">
        <x:f>IF(AND(T2973=1,G2973=P2973),1,0)</x:f>
        <x:v>0</x:v>
      </x:c>
      <x:c r="R2973" s="9" t="n">
        <x:f>IF(AND(T2973=1,G2973="PASS",P2973="FAIL"),1,0)</x:f>
        <x:v>0</x:v>
      </x:c>
      <x:c r="S2973" s="9" t="n">
        <x:f>IF(AND(T2973=1,G2973="FAIL",P2973="PASS"),1,0)</x:f>
        <x:v>1</x:v>
      </x:c>
      <x:c r="T2973" s="9" t="n">
        <x:v>1</x:v>
      </x:c>
      <x:c r="U2973" s="9" t="n">
        <x:v>12</x:v>
      </x:c>
      <x:c r="V2973" s="9" t="str">
        <x:v>MVP/SHACL_GENERATION_PIPELINE/experiments/LUNA_NO_SEMANTIC_VALIDATOR/RUN_01/runs/RUN-IMO-049-20260901T102418033362Z/artifacts/attempt_01/candidate_shape.ttl</x:v>
      </x:c>
    </x:row>
    <x:row r="2974" ht="22" customHeight="1">
      <x:c r="A2974" s="10" t="str">
        <x:v>NO_SEMANTIC</x:v>
      </x:c>
      <x:c r="B2974" s="10" t="str">
        <x:v>IMO-049</x:v>
      </x:c>
      <x:c r="C2974" s="10" t="str">
        <x:v>IMO-049-P04</x:v>
      </x:c>
      <x:c r="D2974" s="10" t="str">
        <x:v>RUN_01</x:v>
      </x:c>
      <x:c r="E2974" s="10" t="str">
        <x:v>ORIGINAL_LEDGER</x:v>
      </x:c>
      <x:c r="F2974" s="10" t="str">
        <x:v>PASS</x:v>
      </x:c>
      <x:c r="G2974" s="10" t="str">
        <x:v>FAIL</x:v>
      </x:c>
      <x:c r="H2974" s="10" t="str">
        <x:v>EXECUTED</x:v>
      </x:c>
      <x:c r="I2974" s="10" t="str">
        <x:v>PARSED</x:v>
      </x:c>
      <x:c r="J2974" s="10" t="str">
        <x:v>NO_SEMANTIC_VALIDATOR_DETERMINISTIC_PASS</x:v>
      </x:c>
      <x:c r="K2974" s="10" t="str">
        <x:v>a4d83d2972596f6f2feeaf690b6b5c6a694b084b0107f42b05b7532afac363cd</x:v>
      </x:c>
      <x:c r="L2974" s="10" t="str">
        <x:v>historical_three</x:v>
      </x:c>
      <x:c r="M2974" s="10" t="n">
        <x:v>0</x:v>
      </x:c>
      <x:c r="N2974" s="10" t="n">
        <x:v>0</x:v>
      </x:c>
      <x:c r="O2974" s="10" t="n">
        <x:v>1</x:v>
      </x:c>
      <x:c r="P2974" s="9" t="str">
        <x:f>'CaseReview'!U788</x:f>
        <x:v>PASS</x:v>
      </x:c>
      <x:c r="Q2974" s="9" t="n">
        <x:f>IF(AND(T2974=1,G2974=P2974),1,0)</x:f>
        <x:v>0</x:v>
      </x:c>
      <x:c r="R2974" s="9" t="n">
        <x:f>IF(AND(T2974=1,G2974="PASS",P2974="FAIL"),1,0)</x:f>
        <x:v>0</x:v>
      </x:c>
      <x:c r="S2974" s="9" t="n">
        <x:f>IF(AND(T2974=1,G2974="FAIL",P2974="PASS"),1,0)</x:f>
        <x:v>1</x:v>
      </x:c>
      <x:c r="T2974" s="9" t="n">
        <x:v>1</x:v>
      </x:c>
      <x:c r="U2974" s="9" t="n">
        <x:v>12</x:v>
      </x:c>
      <x:c r="V2974" s="9" t="str">
        <x:v>MVP/SHACL_GENERATION_PIPELINE/experiments/LUNA_NO_SEMANTIC_VALIDATOR/RUN_01/runs/RUN-IMO-049-20260901T102418033362Z/artifacts/attempt_01/candidate_shape.ttl</x:v>
      </x:c>
    </x:row>
    <x:row r="2975" ht="22" customHeight="1">
      <x:c r="A2975" s="10" t="str">
        <x:v>NO_SEMANTIC</x:v>
      </x:c>
      <x:c r="B2975" s="10" t="str">
        <x:v>IMO-049</x:v>
      </x:c>
      <x:c r="C2975" s="10" t="str">
        <x:v>IMO-049-P05</x:v>
      </x:c>
      <x:c r="D2975" s="10" t="str">
        <x:v>RUN_01</x:v>
      </x:c>
      <x:c r="E2975" s="10" t="str">
        <x:v>ORIGINAL_LEDGER</x:v>
      </x:c>
      <x:c r="F2975" s="10" t="str">
        <x:v>PASS</x:v>
      </x:c>
      <x:c r="G2975" s="10" t="str">
        <x:v>FAIL</x:v>
      </x:c>
      <x:c r="H2975" s="10" t="str">
        <x:v>EXECUTED</x:v>
      </x:c>
      <x:c r="I2975" s="10" t="str">
        <x:v>PARSED</x:v>
      </x:c>
      <x:c r="J2975" s="10" t="str">
        <x:v>NO_SEMANTIC_VALIDATOR_DETERMINISTIC_PASS</x:v>
      </x:c>
      <x:c r="K2975" s="10" t="str">
        <x:v>a4d83d2972596f6f2feeaf690b6b5c6a694b084b0107f42b05b7532afac363cd</x:v>
      </x:c>
      <x:c r="L2975" s="10" t="str">
        <x:v>historical_three</x:v>
      </x:c>
      <x:c r="M2975" s="10" t="n">
        <x:v>0</x:v>
      </x:c>
      <x:c r="N2975" s="10" t="n">
        <x:v>0</x:v>
      </x:c>
      <x:c r="O2975" s="10" t="n">
        <x:v>1</x:v>
      </x:c>
      <x:c r="P2975" s="9" t="str">
        <x:f>'CaseReview'!U789</x:f>
        <x:v>PASS</x:v>
      </x:c>
      <x:c r="Q2975" s="9" t="n">
        <x:f>IF(AND(T2975=1,G2975=P2975),1,0)</x:f>
        <x:v>0</x:v>
      </x:c>
      <x:c r="R2975" s="9" t="n">
        <x:f>IF(AND(T2975=1,G2975="PASS",P2975="FAIL"),1,0)</x:f>
        <x:v>0</x:v>
      </x:c>
      <x:c r="S2975" s="9" t="n">
        <x:f>IF(AND(T2975=1,G2975="FAIL",P2975="PASS"),1,0)</x:f>
        <x:v>1</x:v>
      </x:c>
      <x:c r="T2975" s="9" t="n">
        <x:v>1</x:v>
      </x:c>
      <x:c r="U2975" s="9" t="n">
        <x:v>12</x:v>
      </x:c>
      <x:c r="V2975" s="9" t="str">
        <x:v>MVP/SHACL_GENERATION_PIPELINE/experiments/LUNA_NO_SEMANTIC_VALIDATOR/RUN_01/runs/RUN-IMO-049-20260901T102418033362Z/artifacts/attempt_01/candidate_shape.ttl</x:v>
      </x:c>
    </x:row>
    <x:row r="2976" ht="22" customHeight="1">
      <x:c r="A2976" s="10" t="str">
        <x:v>NO_SEMANTIC</x:v>
      </x:c>
      <x:c r="B2976" s="10" t="str">
        <x:v>IMO-049</x:v>
      </x:c>
      <x:c r="C2976" s="10" t="str">
        <x:v>IMO-049-P06</x:v>
      </x:c>
      <x:c r="D2976" s="10" t="str">
        <x:v>RUN_01</x:v>
      </x:c>
      <x:c r="E2976" s="10" t="str">
        <x:v>ORIGINAL_LEDGER</x:v>
      </x:c>
      <x:c r="F2976" s="10" t="str">
        <x:v>PASS</x:v>
      </x:c>
      <x:c r="G2976" s="10" t="str">
        <x:v>FAIL</x:v>
      </x:c>
      <x:c r="H2976" s="10" t="str">
        <x:v>EXECUTED</x:v>
      </x:c>
      <x:c r="I2976" s="10" t="str">
        <x:v>PARSED</x:v>
      </x:c>
      <x:c r="J2976" s="10" t="str">
        <x:v>NO_SEMANTIC_VALIDATOR_DETERMINISTIC_PASS</x:v>
      </x:c>
      <x:c r="K2976" s="10" t="str">
        <x:v>a4d83d2972596f6f2feeaf690b6b5c6a694b084b0107f42b05b7532afac363cd</x:v>
      </x:c>
      <x:c r="L2976" s="10" t="str">
        <x:v>historical_three</x:v>
      </x:c>
      <x:c r="M2976" s="10" t="n">
        <x:v>0</x:v>
      </x:c>
      <x:c r="N2976" s="10" t="n">
        <x:v>0</x:v>
      </x:c>
      <x:c r="O2976" s="10" t="n">
        <x:v>1</x:v>
      </x:c>
      <x:c r="P2976" s="9" t="str">
        <x:f>'CaseReview'!U790</x:f>
        <x:v>PASS</x:v>
      </x:c>
      <x:c r="Q2976" s="9" t="n">
        <x:f>IF(AND(T2976=1,G2976=P2976),1,0)</x:f>
        <x:v>0</x:v>
      </x:c>
      <x:c r="R2976" s="9" t="n">
        <x:f>IF(AND(T2976=1,G2976="PASS",P2976="FAIL"),1,0)</x:f>
        <x:v>0</x:v>
      </x:c>
      <x:c r="S2976" s="9" t="n">
        <x:f>IF(AND(T2976=1,G2976="FAIL",P2976="PASS"),1,0)</x:f>
        <x:v>1</x:v>
      </x:c>
      <x:c r="T2976" s="9" t="n">
        <x:v>1</x:v>
      </x:c>
      <x:c r="U2976" s="9" t="n">
        <x:v>12</x:v>
      </x:c>
      <x:c r="V2976" s="9" t="str">
        <x:v>MVP/SHACL_GENERATION_PIPELINE/experiments/LUNA_NO_SEMANTIC_VALIDATOR/RUN_01/runs/RUN-IMO-049-20260901T102418033362Z/artifacts/attempt_01/candidate_shape.ttl</x:v>
      </x:c>
    </x:row>
    <x:row r="2977" ht="22" customHeight="1">
      <x:c r="A2977" s="10" t="str">
        <x:v>NO_SEMANTIC</x:v>
      </x:c>
      <x:c r="B2977" s="10" t="str">
        <x:v>IMO-050</x:v>
      </x:c>
      <x:c r="C2977" s="10" t="str">
        <x:v>IMO-050-F01</x:v>
      </x:c>
      <x:c r="D2977" s="10" t="str">
        <x:v>RUN_01</x:v>
      </x:c>
      <x:c r="E2977" s="10" t="str">
        <x:v>ORIGINAL_LEDGER</x:v>
      </x:c>
      <x:c r="F2977" s="10" t="str">
        <x:v>FAIL</x:v>
      </x:c>
      <x:c r="G2977" s="10" t="str">
        <x:v>FAIL</x:v>
      </x:c>
      <x:c r="H2977" s="10" t="str">
        <x:v>EXECUTED</x:v>
      </x:c>
      <x:c r="I2977" s="10" t="str">
        <x:v>PARSED</x:v>
      </x:c>
      <x:c r="J2977" s="10" t="str">
        <x:v>NO_SEMANTIC_VALIDATOR_DETERMINISTIC_PASS</x:v>
      </x:c>
      <x:c r="K2977" s="10" t="str">
        <x:v>208ce574fa18b9b1f9741fd85b040bcb4acf5a3ca43dfe48a01f88dedc1438f2</x:v>
      </x:c>
      <x:c r="L2977" s="10" t="str">
        <x:v>historical_three</x:v>
      </x:c>
      <x:c r="M2977" s="10" t="n">
        <x:v>1</x:v>
      </x:c>
      <x:c r="N2977" s="10" t="n">
        <x:v>0</x:v>
      </x:c>
      <x:c r="O2977" s="10" t="n">
        <x:v>0</x:v>
      </x:c>
      <x:c r="P2977" s="9" t="str">
        <x:f>'CaseReview'!U791</x:f>
        <x:v>FAIL</x:v>
      </x:c>
      <x:c r="Q2977" s="9" t="n">
        <x:f>IF(AND(T2977=1,G2977=P2977),1,0)</x:f>
        <x:v>1</x:v>
      </x:c>
      <x:c r="R2977" s="9" t="n">
        <x:f>IF(AND(T2977=1,G2977="PASS",P2977="FAIL"),1,0)</x:f>
        <x:v>0</x:v>
      </x:c>
      <x:c r="S2977" s="9" t="n">
        <x:f>IF(AND(T2977=1,G2977="FAIL",P2977="PASS"),1,0)</x:f>
        <x:v>0</x:v>
      </x:c>
      <x:c r="T2977" s="9" t="n">
        <x:v>1</x:v>
      </x:c>
      <x:c r="U2977" s="9" t="n">
        <x:v>6</x:v>
      </x:c>
      <x:c r="V2977" s="9" t="str">
        <x:v>MVP/SHACL_GENERATION_PIPELINE/experiments/LUNA_NO_SEMANTIC_VALIDATOR/RUN_01/runs/RUN-IMO-050-20260901T102448182486Z/artifacts/attempt_01/candidate_shape.ttl</x:v>
      </x:c>
    </x:row>
    <x:row r="2978" ht="22" customHeight="1">
      <x:c r="A2978" s="10" t="str">
        <x:v>NO_SEMANTIC</x:v>
      </x:c>
      <x:c r="B2978" s="10" t="str">
        <x:v>IMO-050</x:v>
      </x:c>
      <x:c r="C2978" s="10" t="str">
        <x:v>IMO-050-F02</x:v>
      </x:c>
      <x:c r="D2978" s="10" t="str">
        <x:v>RUN_01</x:v>
      </x:c>
      <x:c r="E2978" s="10" t="str">
        <x:v>ORIGINAL_LEDGER</x:v>
      </x:c>
      <x:c r="F2978" s="10" t="str">
        <x:v>FAIL</x:v>
      </x:c>
      <x:c r="G2978" s="10" t="str">
        <x:v>FAIL</x:v>
      </x:c>
      <x:c r="H2978" s="10" t="str">
        <x:v>EXECUTED</x:v>
      </x:c>
      <x:c r="I2978" s="10" t="str">
        <x:v>PARSED</x:v>
      </x:c>
      <x:c r="J2978" s="10" t="str">
        <x:v>NO_SEMANTIC_VALIDATOR_DETERMINISTIC_PASS</x:v>
      </x:c>
      <x:c r="K2978" s="10" t="str">
        <x:v>208ce574fa18b9b1f9741fd85b040bcb4acf5a3ca43dfe48a01f88dedc1438f2</x:v>
      </x:c>
      <x:c r="L2978" s="10" t="str">
        <x:v>historical_three</x:v>
      </x:c>
      <x:c r="M2978" s="10" t="n">
        <x:v>1</x:v>
      </x:c>
      <x:c r="N2978" s="10" t="n">
        <x:v>0</x:v>
      </x:c>
      <x:c r="O2978" s="10" t="n">
        <x:v>0</x:v>
      </x:c>
      <x:c r="P2978" s="9" t="str">
        <x:f>'CaseReview'!U792</x:f>
        <x:v>FAIL</x:v>
      </x:c>
      <x:c r="Q2978" s="9" t="n">
        <x:f>IF(AND(T2978=1,G2978=P2978),1,0)</x:f>
        <x:v>1</x:v>
      </x:c>
      <x:c r="R2978" s="9" t="n">
        <x:f>IF(AND(T2978=1,G2978="PASS",P2978="FAIL"),1,0)</x:f>
        <x:v>0</x:v>
      </x:c>
      <x:c r="S2978" s="9" t="n">
        <x:f>IF(AND(T2978=1,G2978="FAIL",P2978="PASS"),1,0)</x:f>
        <x:v>0</x:v>
      </x:c>
      <x:c r="T2978" s="9" t="n">
        <x:v>1</x:v>
      </x:c>
      <x:c r="U2978" s="9" t="n">
        <x:v>6</x:v>
      </x:c>
      <x:c r="V2978" s="9" t="str">
        <x:v>MVP/SHACL_GENERATION_PIPELINE/experiments/LUNA_NO_SEMANTIC_VALIDATOR/RUN_01/runs/RUN-IMO-050-20260901T102448182486Z/artifacts/attempt_01/candidate_shape.ttl</x:v>
      </x:c>
    </x:row>
    <x:row r="2979" ht="22" customHeight="1">
      <x:c r="A2979" s="10" t="str">
        <x:v>NO_SEMANTIC</x:v>
      </x:c>
      <x:c r="B2979" s="10" t="str">
        <x:v>IMO-050</x:v>
      </x:c>
      <x:c r="C2979" s="10" t="str">
        <x:v>IMO-050-F03</x:v>
      </x:c>
      <x:c r="D2979" s="10" t="str">
        <x:v>RUN_01</x:v>
      </x:c>
      <x:c r="E2979" s="10" t="str">
        <x:v>ORIGINAL_LEDGER</x:v>
      </x:c>
      <x:c r="F2979" s="10" t="str">
        <x:v>FAIL</x:v>
      </x:c>
      <x:c r="G2979" s="10" t="str">
        <x:v>FAIL</x:v>
      </x:c>
      <x:c r="H2979" s="10" t="str">
        <x:v>EXECUTED</x:v>
      </x:c>
      <x:c r="I2979" s="10" t="str">
        <x:v>PARSED</x:v>
      </x:c>
      <x:c r="J2979" s="10" t="str">
        <x:v>NO_SEMANTIC_VALIDATOR_DETERMINISTIC_PASS</x:v>
      </x:c>
      <x:c r="K2979" s="10" t="str">
        <x:v>208ce574fa18b9b1f9741fd85b040bcb4acf5a3ca43dfe48a01f88dedc1438f2</x:v>
      </x:c>
      <x:c r="L2979" s="10" t="str">
        <x:v>historical_three</x:v>
      </x:c>
      <x:c r="M2979" s="10" t="n">
        <x:v>1</x:v>
      </x:c>
      <x:c r="N2979" s="10" t="n">
        <x:v>0</x:v>
      </x:c>
      <x:c r="O2979" s="10" t="n">
        <x:v>0</x:v>
      </x:c>
      <x:c r="P2979" s="9" t="str">
        <x:f>'CaseReview'!U793</x:f>
        <x:v>FAIL</x:v>
      </x:c>
      <x:c r="Q2979" s="9" t="n">
        <x:f>IF(AND(T2979=1,G2979=P2979),1,0)</x:f>
        <x:v>1</x:v>
      </x:c>
      <x:c r="R2979" s="9" t="n">
        <x:f>IF(AND(T2979=1,G2979="PASS",P2979="FAIL"),1,0)</x:f>
        <x:v>0</x:v>
      </x:c>
      <x:c r="S2979" s="9" t="n">
        <x:f>IF(AND(T2979=1,G2979="FAIL",P2979="PASS"),1,0)</x:f>
        <x:v>0</x:v>
      </x:c>
      <x:c r="T2979" s="9" t="n">
        <x:v>1</x:v>
      </x:c>
      <x:c r="U2979" s="9" t="n">
        <x:v>6</x:v>
      </x:c>
      <x:c r="V2979" s="9" t="str">
        <x:v>MVP/SHACL_GENERATION_PIPELINE/experiments/LUNA_NO_SEMANTIC_VALIDATOR/RUN_01/runs/RUN-IMO-050-20260901T102448182486Z/artifacts/attempt_01/candidate_shape.ttl</x:v>
      </x:c>
    </x:row>
    <x:row r="2980" ht="22" customHeight="1">
      <x:c r="A2980" s="10" t="str">
        <x:v>NO_SEMANTIC</x:v>
      </x:c>
      <x:c r="B2980" s="10" t="str">
        <x:v>IMO-050</x:v>
      </x:c>
      <x:c r="C2980" s="10" t="str">
        <x:v>IMO-050-F04</x:v>
      </x:c>
      <x:c r="D2980" s="10" t="str">
        <x:v>RUN_01</x:v>
      </x:c>
      <x:c r="E2980" s="10" t="str">
        <x:v>ORIGINAL_LEDGER</x:v>
      </x:c>
      <x:c r="F2980" s="10" t="str">
        <x:v>FAIL</x:v>
      </x:c>
      <x:c r="G2980" s="10" t="str">
        <x:v>FAIL</x:v>
      </x:c>
      <x:c r="H2980" s="10" t="str">
        <x:v>EXECUTED</x:v>
      </x:c>
      <x:c r="I2980" s="10" t="str">
        <x:v>PARSED</x:v>
      </x:c>
      <x:c r="J2980" s="10" t="str">
        <x:v>NO_SEMANTIC_VALIDATOR_DETERMINISTIC_PASS</x:v>
      </x:c>
      <x:c r="K2980" s="10" t="str">
        <x:v>208ce574fa18b9b1f9741fd85b040bcb4acf5a3ca43dfe48a01f88dedc1438f2</x:v>
      </x:c>
      <x:c r="L2980" s="10" t="str">
        <x:v>historical_three</x:v>
      </x:c>
      <x:c r="M2980" s="10" t="n">
        <x:v>1</x:v>
      </x:c>
      <x:c r="N2980" s="10" t="n">
        <x:v>0</x:v>
      </x:c>
      <x:c r="O2980" s="10" t="n">
        <x:v>0</x:v>
      </x:c>
      <x:c r="P2980" s="9" t="str">
        <x:f>'CaseReview'!U794</x:f>
        <x:v>FAIL</x:v>
      </x:c>
      <x:c r="Q2980" s="9" t="n">
        <x:f>IF(AND(T2980=1,G2980=P2980),1,0)</x:f>
        <x:v>1</x:v>
      </x:c>
      <x:c r="R2980" s="9" t="n">
        <x:f>IF(AND(T2980=1,G2980="PASS",P2980="FAIL"),1,0)</x:f>
        <x:v>0</x:v>
      </x:c>
      <x:c r="S2980" s="9" t="n">
        <x:f>IF(AND(T2980=1,G2980="FAIL",P2980="PASS"),1,0)</x:f>
        <x:v>0</x:v>
      </x:c>
      <x:c r="T2980" s="9" t="n">
        <x:v>1</x:v>
      </x:c>
      <x:c r="U2980" s="9" t="n">
        <x:v>6</x:v>
      </x:c>
      <x:c r="V2980" s="9" t="str">
        <x:v>MVP/SHACL_GENERATION_PIPELINE/experiments/LUNA_NO_SEMANTIC_VALIDATOR/RUN_01/runs/RUN-IMO-050-20260901T102448182486Z/artifacts/attempt_01/candidate_shape.ttl</x:v>
      </x:c>
    </x:row>
    <x:row r="2981" ht="22" customHeight="1">
      <x:c r="A2981" s="10" t="str">
        <x:v>NO_SEMANTIC</x:v>
      </x:c>
      <x:c r="B2981" s="10" t="str">
        <x:v>IMO-050</x:v>
      </x:c>
      <x:c r="C2981" s="10" t="str">
        <x:v>IMO-050-P01</x:v>
      </x:c>
      <x:c r="D2981" s="10" t="str">
        <x:v>RUN_01</x:v>
      </x:c>
      <x:c r="E2981" s="10" t="str">
        <x:v>ORIGINAL_LEDGER</x:v>
      </x:c>
      <x:c r="F2981" s="10" t="str">
        <x:v>PASS</x:v>
      </x:c>
      <x:c r="G2981" s="10" t="str">
        <x:v>PASS</x:v>
      </x:c>
      <x:c r="H2981" s="10" t="str">
        <x:v>EXECUTED</x:v>
      </x:c>
      <x:c r="I2981" s="10" t="str">
        <x:v>PARSED</x:v>
      </x:c>
      <x:c r="J2981" s="10" t="str">
        <x:v>NO_SEMANTIC_VALIDATOR_DETERMINISTIC_PASS</x:v>
      </x:c>
      <x:c r="K2981" s="10" t="str">
        <x:v>208ce574fa18b9b1f9741fd85b040bcb4acf5a3ca43dfe48a01f88dedc1438f2</x:v>
      </x:c>
      <x:c r="L2981" s="10" t="str">
        <x:v>historical_three</x:v>
      </x:c>
      <x:c r="M2981" s="10" t="n">
        <x:v>1</x:v>
      </x:c>
      <x:c r="N2981" s="10" t="n">
        <x:v>0</x:v>
      </x:c>
      <x:c r="O2981" s="10" t="n">
        <x:v>0</x:v>
      </x:c>
      <x:c r="P2981" s="9" t="str">
        <x:f>'CaseReview'!U795</x:f>
        <x:v>PASS</x:v>
      </x:c>
      <x:c r="Q2981" s="9" t="n">
        <x:f>IF(AND(T2981=1,G2981=P2981),1,0)</x:f>
        <x:v>1</x:v>
      </x:c>
      <x:c r="R2981" s="9" t="n">
        <x:f>IF(AND(T2981=1,G2981="PASS",P2981="FAIL"),1,0)</x:f>
        <x:v>0</x:v>
      </x:c>
      <x:c r="S2981" s="9" t="n">
        <x:f>IF(AND(T2981=1,G2981="FAIL",P2981="PASS"),1,0)</x:f>
        <x:v>0</x:v>
      </x:c>
      <x:c r="T2981" s="9" t="n">
        <x:v>1</x:v>
      </x:c>
      <x:c r="U2981" s="9" t="n">
        <x:v>6</x:v>
      </x:c>
      <x:c r="V2981" s="9" t="str">
        <x:v>MVP/SHACL_GENERATION_PIPELINE/experiments/LUNA_NO_SEMANTIC_VALIDATOR/RUN_01/runs/RUN-IMO-050-20260901T102448182486Z/artifacts/attempt_01/candidate_shape.ttl</x:v>
      </x:c>
    </x:row>
    <x:row r="2982" ht="22" customHeight="1">
      <x:c r="A2982" s="10" t="str">
        <x:v>NO_SEMANTIC</x:v>
      </x:c>
      <x:c r="B2982" s="10" t="str">
        <x:v>IMO-050</x:v>
      </x:c>
      <x:c r="C2982" s="10" t="str">
        <x:v>IMO-050-P02</x:v>
      </x:c>
      <x:c r="D2982" s="10" t="str">
        <x:v>RUN_01</x:v>
      </x:c>
      <x:c r="E2982" s="10" t="str">
        <x:v>ORIGINAL_LEDGER</x:v>
      </x:c>
      <x:c r="F2982" s="10" t="str">
        <x:v>PASS</x:v>
      </x:c>
      <x:c r="G2982" s="10" t="str">
        <x:v>PASS</x:v>
      </x:c>
      <x:c r="H2982" s="10" t="str">
        <x:v>EXECUTED</x:v>
      </x:c>
      <x:c r="I2982" s="10" t="str">
        <x:v>PARSED</x:v>
      </x:c>
      <x:c r="J2982" s="10" t="str">
        <x:v>NO_SEMANTIC_VALIDATOR_DETERMINISTIC_PASS</x:v>
      </x:c>
      <x:c r="K2982" s="10" t="str">
        <x:v>208ce574fa18b9b1f9741fd85b040bcb4acf5a3ca43dfe48a01f88dedc1438f2</x:v>
      </x:c>
      <x:c r="L2982" s="10" t="str">
        <x:v>historical_three</x:v>
      </x:c>
      <x:c r="M2982" s="10" t="n">
        <x:v>1</x:v>
      </x:c>
      <x:c r="N2982" s="10" t="n">
        <x:v>0</x:v>
      </x:c>
      <x:c r="O2982" s="10" t="n">
        <x:v>0</x:v>
      </x:c>
      <x:c r="P2982" s="9" t="str">
        <x:f>'CaseReview'!U796</x:f>
        <x:v>PASS</x:v>
      </x:c>
      <x:c r="Q2982" s="9" t="n">
        <x:f>IF(AND(T2982=1,G2982=P2982),1,0)</x:f>
        <x:v>1</x:v>
      </x:c>
      <x:c r="R2982" s="9" t="n">
        <x:f>IF(AND(T2982=1,G2982="PASS",P2982="FAIL"),1,0)</x:f>
        <x:v>0</x:v>
      </x:c>
      <x:c r="S2982" s="9" t="n">
        <x:f>IF(AND(T2982=1,G2982="FAIL",P2982="PASS"),1,0)</x:f>
        <x:v>0</x:v>
      </x:c>
      <x:c r="T2982" s="9" t="n">
        <x:v>1</x:v>
      </x:c>
      <x:c r="U2982" s="9" t="n">
        <x:v>6</x:v>
      </x:c>
      <x:c r="V2982" s="9" t="str">
        <x:v>MVP/SHACL_GENERATION_PIPELINE/experiments/LUNA_NO_SEMANTIC_VALIDATOR/RUN_01/runs/RUN-IMO-050-20260901T102448182486Z/artifacts/attempt_01/candidate_shape.ttl</x:v>
      </x:c>
    </x:row>
    <x:row r="2983" ht="22" customHeight="1">
      <x:c r="A2983" s="10" t="str">
        <x:v>NO_SEMANTIC</x:v>
      </x:c>
      <x:c r="B2983" s="10" t="str">
        <x:v>IMO-051</x:v>
      </x:c>
      <x:c r="C2983" s="10" t="str">
        <x:v>IMO-051-F01</x:v>
      </x:c>
      <x:c r="D2983" s="10" t="str">
        <x:v>RUN_01</x:v>
      </x:c>
      <x:c r="E2983" s="10" t="str">
        <x:v>ORIGINAL_LEDGER</x:v>
      </x:c>
      <x:c r="F2983" s="10" t="str">
        <x:v>FAIL</x:v>
      </x:c>
      <x:c r="G2983" s="10" t="str">
        <x:v>FAIL</x:v>
      </x:c>
      <x:c r="H2983" s="10" t="str">
        <x:v>EXECUTED</x:v>
      </x:c>
      <x:c r="I2983" s="10" t="str">
        <x:v>PARSED</x:v>
      </x:c>
      <x:c r="J2983" s="10" t="str">
        <x:v>NO_SEMANTIC_VALIDATOR_DETERMINISTIC_PASS</x:v>
      </x:c>
      <x:c r="K2983" s="10" t="str">
        <x:v>03f4c146a8d82b909b6b91ccb0c273481bd40856a2832a07681317d31cf88fdd</x:v>
      </x:c>
      <x:c r="L2983" s="10" t="str">
        <x:v>historical_three</x:v>
      </x:c>
      <x:c r="M2983" s="10" t="n">
        <x:v>1</x:v>
      </x:c>
      <x:c r="N2983" s="10" t="n">
        <x:v>0</x:v>
      </x:c>
      <x:c r="O2983" s="10" t="n">
        <x:v>0</x:v>
      </x:c>
      <x:c r="P2983" s="9" t="str">
        <x:f>'CaseReview'!U797</x:f>
        <x:v>FAIL</x:v>
      </x:c>
      <x:c r="Q2983" s="9" t="n">
        <x:f>IF(AND(T2983=1,G2983=P2983),1,0)</x:f>
        <x:v>1</x:v>
      </x:c>
      <x:c r="R2983" s="9" t="n">
        <x:f>IF(AND(T2983=1,G2983="PASS",P2983="FAIL"),1,0)</x:f>
        <x:v>0</x:v>
      </x:c>
      <x:c r="S2983" s="9" t="n">
        <x:f>IF(AND(T2983=1,G2983="FAIL",P2983="PASS"),1,0)</x:f>
        <x:v>0</x:v>
      </x:c>
      <x:c r="T2983" s="9" t="n">
        <x:v>1</x:v>
      </x:c>
      <x:c r="U2983" s="9" t="n">
        <x:v>7</x:v>
      </x:c>
      <x:c r="V2983" s="9" t="str">
        <x:v>MVP/SHACL_GENERATION_PIPELINE/experiments/LUNA_NO_SEMANTIC_VALIDATOR/RUN_01/runs/RUN-IMO-051-20260901T102458585094Z/artifacts/attempt_01/candidate_shape.ttl</x:v>
      </x:c>
    </x:row>
    <x:row r="2984" ht="22" customHeight="1">
      <x:c r="A2984" s="10" t="str">
        <x:v>NO_SEMANTIC</x:v>
      </x:c>
      <x:c r="B2984" s="10" t="str">
        <x:v>IMO-051</x:v>
      </x:c>
      <x:c r="C2984" s="10" t="str">
        <x:v>IMO-051-F02</x:v>
      </x:c>
      <x:c r="D2984" s="10" t="str">
        <x:v>RUN_01</x:v>
      </x:c>
      <x:c r="E2984" s="10" t="str">
        <x:v>ORIGINAL_LEDGER</x:v>
      </x:c>
      <x:c r="F2984" s="10" t="str">
        <x:v>FAIL</x:v>
      </x:c>
      <x:c r="G2984" s="10" t="str">
        <x:v>FAIL</x:v>
      </x:c>
      <x:c r="H2984" s="10" t="str">
        <x:v>EXECUTED</x:v>
      </x:c>
      <x:c r="I2984" s="10" t="str">
        <x:v>PARSED</x:v>
      </x:c>
      <x:c r="J2984" s="10" t="str">
        <x:v>NO_SEMANTIC_VALIDATOR_DETERMINISTIC_PASS</x:v>
      </x:c>
      <x:c r="K2984" s="10" t="str">
        <x:v>03f4c146a8d82b909b6b91ccb0c273481bd40856a2832a07681317d31cf88fdd</x:v>
      </x:c>
      <x:c r="L2984" s="10" t="str">
        <x:v>historical_three</x:v>
      </x:c>
      <x:c r="M2984" s="10" t="n">
        <x:v>1</x:v>
      </x:c>
      <x:c r="N2984" s="10" t="n">
        <x:v>0</x:v>
      </x:c>
      <x:c r="O2984" s="10" t="n">
        <x:v>0</x:v>
      </x:c>
      <x:c r="P2984" s="9" t="str">
        <x:f>'CaseReview'!U798</x:f>
        <x:v>FAIL</x:v>
      </x:c>
      <x:c r="Q2984" s="9" t="n">
        <x:f>IF(AND(T2984=1,G2984=P2984),1,0)</x:f>
        <x:v>1</x:v>
      </x:c>
      <x:c r="R2984" s="9" t="n">
        <x:f>IF(AND(T2984=1,G2984="PASS",P2984="FAIL"),1,0)</x:f>
        <x:v>0</x:v>
      </x:c>
      <x:c r="S2984" s="9" t="n">
        <x:f>IF(AND(T2984=1,G2984="FAIL",P2984="PASS"),1,0)</x:f>
        <x:v>0</x:v>
      </x:c>
      <x:c r="T2984" s="9" t="n">
        <x:v>1</x:v>
      </x:c>
      <x:c r="U2984" s="9" t="n">
        <x:v>7</x:v>
      </x:c>
      <x:c r="V2984" s="9" t="str">
        <x:v>MVP/SHACL_GENERATION_PIPELINE/experiments/LUNA_NO_SEMANTIC_VALIDATOR/RUN_01/runs/RUN-IMO-051-20260901T102458585094Z/artifacts/attempt_01/candidate_shape.ttl</x:v>
      </x:c>
    </x:row>
    <x:row r="2985" ht="22" customHeight="1">
      <x:c r="A2985" s="10" t="str">
        <x:v>NO_SEMANTIC</x:v>
      </x:c>
      <x:c r="B2985" s="10" t="str">
        <x:v>IMO-051</x:v>
      </x:c>
      <x:c r="C2985" s="10" t="str">
        <x:v>IMO-051-F03</x:v>
      </x:c>
      <x:c r="D2985" s="10" t="str">
        <x:v>RUN_01</x:v>
      </x:c>
      <x:c r="E2985" s="10" t="str">
        <x:v>ORIGINAL_LEDGER</x:v>
      </x:c>
      <x:c r="F2985" s="10" t="str">
        <x:v>FAIL</x:v>
      </x:c>
      <x:c r="G2985" s="10" t="str">
        <x:v>FAIL</x:v>
      </x:c>
      <x:c r="H2985" s="10" t="str">
        <x:v>EXECUTED</x:v>
      </x:c>
      <x:c r="I2985" s="10" t="str">
        <x:v>PARSED</x:v>
      </x:c>
      <x:c r="J2985" s="10" t="str">
        <x:v>NO_SEMANTIC_VALIDATOR_DETERMINISTIC_PASS</x:v>
      </x:c>
      <x:c r="K2985" s="10" t="str">
        <x:v>03f4c146a8d82b909b6b91ccb0c273481bd40856a2832a07681317d31cf88fdd</x:v>
      </x:c>
      <x:c r="L2985" s="10" t="str">
        <x:v>historical_three</x:v>
      </x:c>
      <x:c r="M2985" s="10" t="n">
        <x:v>1</x:v>
      </x:c>
      <x:c r="N2985" s="10" t="n">
        <x:v>0</x:v>
      </x:c>
      <x:c r="O2985" s="10" t="n">
        <x:v>0</x:v>
      </x:c>
      <x:c r="P2985" s="9" t="str">
        <x:f>'CaseReview'!U799</x:f>
        <x:v>FAIL</x:v>
      </x:c>
      <x:c r="Q2985" s="9" t="n">
        <x:f>IF(AND(T2985=1,G2985=P2985),1,0)</x:f>
        <x:v>1</x:v>
      </x:c>
      <x:c r="R2985" s="9" t="n">
        <x:f>IF(AND(T2985=1,G2985="PASS",P2985="FAIL"),1,0)</x:f>
        <x:v>0</x:v>
      </x:c>
      <x:c r="S2985" s="9" t="n">
        <x:f>IF(AND(T2985=1,G2985="FAIL",P2985="PASS"),1,0)</x:f>
        <x:v>0</x:v>
      </x:c>
      <x:c r="T2985" s="9" t="n">
        <x:v>1</x:v>
      </x:c>
      <x:c r="U2985" s="9" t="n">
        <x:v>7</x:v>
      </x:c>
      <x:c r="V2985" s="9" t="str">
        <x:v>MVP/SHACL_GENERATION_PIPELINE/experiments/LUNA_NO_SEMANTIC_VALIDATOR/RUN_01/runs/RUN-IMO-051-20260901T102458585094Z/artifacts/attempt_01/candidate_shape.ttl</x:v>
      </x:c>
    </x:row>
    <x:row r="2986" ht="22" customHeight="1">
      <x:c r="A2986" s="10" t="str">
        <x:v>NO_SEMANTIC</x:v>
      </x:c>
      <x:c r="B2986" s="10" t="str">
        <x:v>IMO-051</x:v>
      </x:c>
      <x:c r="C2986" s="10" t="str">
        <x:v>IMO-051-F04</x:v>
      </x:c>
      <x:c r="D2986" s="10" t="str">
        <x:v>RUN_01</x:v>
      </x:c>
      <x:c r="E2986" s="10" t="str">
        <x:v>ORIGINAL_LEDGER</x:v>
      </x:c>
      <x:c r="F2986" s="10" t="str">
        <x:v>FAIL</x:v>
      </x:c>
      <x:c r="G2986" s="10" t="str">
        <x:v>FAIL</x:v>
      </x:c>
      <x:c r="H2986" s="10" t="str">
        <x:v>EXECUTED</x:v>
      </x:c>
      <x:c r="I2986" s="10" t="str">
        <x:v>PARSED</x:v>
      </x:c>
      <x:c r="J2986" s="10" t="str">
        <x:v>NO_SEMANTIC_VALIDATOR_DETERMINISTIC_PASS</x:v>
      </x:c>
      <x:c r="K2986" s="10" t="str">
        <x:v>03f4c146a8d82b909b6b91ccb0c273481bd40856a2832a07681317d31cf88fdd</x:v>
      </x:c>
      <x:c r="L2986" s="10" t="str">
        <x:v>historical_three</x:v>
      </x:c>
      <x:c r="M2986" s="10" t="n">
        <x:v>1</x:v>
      </x:c>
      <x:c r="N2986" s="10" t="n">
        <x:v>0</x:v>
      </x:c>
      <x:c r="O2986" s="10" t="n">
        <x:v>0</x:v>
      </x:c>
      <x:c r="P2986" s="9" t="str">
        <x:f>'CaseReview'!U800</x:f>
        <x:v>FAIL</x:v>
      </x:c>
      <x:c r="Q2986" s="9" t="n">
        <x:f>IF(AND(T2986=1,G2986=P2986),1,0)</x:f>
        <x:v>1</x:v>
      </x:c>
      <x:c r="R2986" s="9" t="n">
        <x:f>IF(AND(T2986=1,G2986="PASS",P2986="FAIL"),1,0)</x:f>
        <x:v>0</x:v>
      </x:c>
      <x:c r="S2986" s="9" t="n">
        <x:f>IF(AND(T2986=1,G2986="FAIL",P2986="PASS"),1,0)</x:f>
        <x:v>0</x:v>
      </x:c>
      <x:c r="T2986" s="9" t="n">
        <x:v>1</x:v>
      </x:c>
      <x:c r="U2986" s="9" t="n">
        <x:v>7</x:v>
      </x:c>
      <x:c r="V2986" s="9" t="str">
        <x:v>MVP/SHACL_GENERATION_PIPELINE/experiments/LUNA_NO_SEMANTIC_VALIDATOR/RUN_01/runs/RUN-IMO-051-20260901T102458585094Z/artifacts/attempt_01/candidate_shape.ttl</x:v>
      </x:c>
    </x:row>
    <x:row r="2987" ht="22" customHeight="1">
      <x:c r="A2987" s="10" t="str">
        <x:v>NO_SEMANTIC</x:v>
      </x:c>
      <x:c r="B2987" s="10" t="str">
        <x:v>IMO-051</x:v>
      </x:c>
      <x:c r="C2987" s="10" t="str">
        <x:v>IMO-051-P01</x:v>
      </x:c>
      <x:c r="D2987" s="10" t="str">
        <x:v>RUN_01</x:v>
      </x:c>
      <x:c r="E2987" s="10" t="str">
        <x:v>ORIGINAL_LEDGER</x:v>
      </x:c>
      <x:c r="F2987" s="10" t="str">
        <x:v>PASS</x:v>
      </x:c>
      <x:c r="G2987" s="10" t="str">
        <x:v>FAIL</x:v>
      </x:c>
      <x:c r="H2987" s="10" t="str">
        <x:v>EXECUTED</x:v>
      </x:c>
      <x:c r="I2987" s="10" t="str">
        <x:v>PARSED</x:v>
      </x:c>
      <x:c r="J2987" s="10" t="str">
        <x:v>NO_SEMANTIC_VALIDATOR_DETERMINISTIC_PASS</x:v>
      </x:c>
      <x:c r="K2987" s="10" t="str">
        <x:v>03f4c146a8d82b909b6b91ccb0c273481bd40856a2832a07681317d31cf88fdd</x:v>
      </x:c>
      <x:c r="L2987" s="10" t="str">
        <x:v>historical_three</x:v>
      </x:c>
      <x:c r="M2987" s="10" t="n">
        <x:v>0</x:v>
      </x:c>
      <x:c r="N2987" s="10" t="n">
        <x:v>0</x:v>
      </x:c>
      <x:c r="O2987" s="10" t="n">
        <x:v>1</x:v>
      </x:c>
      <x:c r="P2987" s="9" t="str">
        <x:f>'CaseReview'!U801</x:f>
        <x:v>PASS</x:v>
      </x:c>
      <x:c r="Q2987" s="9" t="n">
        <x:f>IF(AND(T2987=1,G2987=P2987),1,0)</x:f>
        <x:v>0</x:v>
      </x:c>
      <x:c r="R2987" s="9" t="n">
        <x:f>IF(AND(T2987=1,G2987="PASS",P2987="FAIL"),1,0)</x:f>
        <x:v>0</x:v>
      </x:c>
      <x:c r="S2987" s="9" t="n">
        <x:f>IF(AND(T2987=1,G2987="FAIL",P2987="PASS"),1,0)</x:f>
        <x:v>1</x:v>
      </x:c>
      <x:c r="T2987" s="9" t="n">
        <x:v>1</x:v>
      </x:c>
      <x:c r="U2987" s="9" t="n">
        <x:v>7</x:v>
      </x:c>
      <x:c r="V2987" s="9" t="str">
        <x:v>MVP/SHACL_GENERATION_PIPELINE/experiments/LUNA_NO_SEMANTIC_VALIDATOR/RUN_01/runs/RUN-IMO-051-20260901T102458585094Z/artifacts/attempt_01/candidate_shape.ttl</x:v>
      </x:c>
    </x:row>
    <x:row r="2988" ht="22" customHeight="1">
      <x:c r="A2988" s="10" t="str">
        <x:v>NO_SEMANTIC</x:v>
      </x:c>
      <x:c r="B2988" s="10" t="str">
        <x:v>IMO-051</x:v>
      </x:c>
      <x:c r="C2988" s="10" t="str">
        <x:v>IMO-051-P02</x:v>
      </x:c>
      <x:c r="D2988" s="10" t="str">
        <x:v>RUN_01</x:v>
      </x:c>
      <x:c r="E2988" s="10" t="str">
        <x:v>ORIGINAL_LEDGER</x:v>
      </x:c>
      <x:c r="F2988" s="10" t="str">
        <x:v>PASS</x:v>
      </x:c>
      <x:c r="G2988" s="10" t="str">
        <x:v>FAIL</x:v>
      </x:c>
      <x:c r="H2988" s="10" t="str">
        <x:v>EXECUTED</x:v>
      </x:c>
      <x:c r="I2988" s="10" t="str">
        <x:v>PARSED</x:v>
      </x:c>
      <x:c r="J2988" s="10" t="str">
        <x:v>NO_SEMANTIC_VALIDATOR_DETERMINISTIC_PASS</x:v>
      </x:c>
      <x:c r="K2988" s="10" t="str">
        <x:v>03f4c146a8d82b909b6b91ccb0c273481bd40856a2832a07681317d31cf88fdd</x:v>
      </x:c>
      <x:c r="L2988" s="10" t="str">
        <x:v>historical_three</x:v>
      </x:c>
      <x:c r="M2988" s="10" t="n">
        <x:v>0</x:v>
      </x:c>
      <x:c r="N2988" s="10" t="n">
        <x:v>0</x:v>
      </x:c>
      <x:c r="O2988" s="10" t="n">
        <x:v>1</x:v>
      </x:c>
      <x:c r="P2988" s="9" t="str">
        <x:f>'CaseReview'!U802</x:f>
        <x:v>PASS</x:v>
      </x:c>
      <x:c r="Q2988" s="9" t="n">
        <x:f>IF(AND(T2988=1,G2988=P2988),1,0)</x:f>
        <x:v>0</x:v>
      </x:c>
      <x:c r="R2988" s="9" t="n">
        <x:f>IF(AND(T2988=1,G2988="PASS",P2988="FAIL"),1,0)</x:f>
        <x:v>0</x:v>
      </x:c>
      <x:c r="S2988" s="9" t="n">
        <x:f>IF(AND(T2988=1,G2988="FAIL",P2988="PASS"),1,0)</x:f>
        <x:v>1</x:v>
      </x:c>
      <x:c r="T2988" s="9" t="n">
        <x:v>1</x:v>
      </x:c>
      <x:c r="U2988" s="9" t="n">
        <x:v>7</x:v>
      </x:c>
      <x:c r="V2988" s="9" t="str">
        <x:v>MVP/SHACL_GENERATION_PIPELINE/experiments/LUNA_NO_SEMANTIC_VALIDATOR/RUN_01/runs/RUN-IMO-051-20260901T102458585094Z/artifacts/attempt_01/candidate_shape.ttl</x:v>
      </x:c>
    </x:row>
    <x:row r="2989" ht="22" customHeight="1">
      <x:c r="A2989" s="10" t="str">
        <x:v>NO_SEMANTIC</x:v>
      </x:c>
      <x:c r="B2989" s="10" t="str">
        <x:v>IMO-051</x:v>
      </x:c>
      <x:c r="C2989" s="10" t="str">
        <x:v>IMO-051-P03</x:v>
      </x:c>
      <x:c r="D2989" s="10" t="str">
        <x:v>RUN_01</x:v>
      </x:c>
      <x:c r="E2989" s="10" t="str">
        <x:v>ORIGINAL_LEDGER</x:v>
      </x:c>
      <x:c r="F2989" s="10" t="str">
        <x:v>PASS</x:v>
      </x:c>
      <x:c r="G2989" s="10" t="str">
        <x:v>PASS</x:v>
      </x:c>
      <x:c r="H2989" s="10" t="str">
        <x:v>EXECUTED</x:v>
      </x:c>
      <x:c r="I2989" s="10" t="str">
        <x:v>PARSED</x:v>
      </x:c>
      <x:c r="J2989" s="10" t="str">
        <x:v>NO_SEMANTIC_VALIDATOR_DETERMINISTIC_PASS</x:v>
      </x:c>
      <x:c r="K2989" s="10" t="str">
        <x:v>03f4c146a8d82b909b6b91ccb0c273481bd40856a2832a07681317d31cf88fdd</x:v>
      </x:c>
      <x:c r="L2989" s="10" t="str">
        <x:v>historical_three</x:v>
      </x:c>
      <x:c r="M2989" s="10" t="n">
        <x:v>1</x:v>
      </x:c>
      <x:c r="N2989" s="10" t="n">
        <x:v>0</x:v>
      </x:c>
      <x:c r="O2989" s="10" t="n">
        <x:v>0</x:v>
      </x:c>
      <x:c r="P2989" s="9" t="str">
        <x:f>'CaseReview'!U803</x:f>
        <x:v>PASS</x:v>
      </x:c>
      <x:c r="Q2989" s="9" t="n">
        <x:f>IF(AND(T2989=1,G2989=P2989),1,0)</x:f>
        <x:v>1</x:v>
      </x:c>
      <x:c r="R2989" s="9" t="n">
        <x:f>IF(AND(T2989=1,G2989="PASS",P2989="FAIL"),1,0)</x:f>
        <x:v>0</x:v>
      </x:c>
      <x:c r="S2989" s="9" t="n">
        <x:f>IF(AND(T2989=1,G2989="FAIL",P2989="PASS"),1,0)</x:f>
        <x:v>0</x:v>
      </x:c>
      <x:c r="T2989" s="9" t="n">
        <x:v>1</x:v>
      </x:c>
      <x:c r="U2989" s="9" t="n">
        <x:v>7</x:v>
      </x:c>
      <x:c r="V2989" s="9" t="str">
        <x:v>MVP/SHACL_GENERATION_PIPELINE/experiments/LUNA_NO_SEMANTIC_VALIDATOR/RUN_01/runs/RUN-IMO-051-20260901T102458585094Z/artifacts/attempt_01/candidate_shape.ttl</x:v>
      </x:c>
    </x:row>
    <x:row r="2990" ht="22" customHeight="1">
      <x:c r="A2990" s="10" t="str">
        <x:v>NO_SEMANTIC</x:v>
      </x:c>
      <x:c r="B2990" s="10" t="str">
        <x:v>IMO-052</x:v>
      </x:c>
      <x:c r="C2990" s="10" t="str">
        <x:v>IMO-052-F01</x:v>
      </x:c>
      <x:c r="D2990" s="10" t="str">
        <x:v>RUN_01</x:v>
      </x:c>
      <x:c r="E2990" s="10" t="str">
        <x:v>ORIGINAL_LEDGER</x:v>
      </x:c>
      <x:c r="F2990" s="10" t="str">
        <x:v>FAIL</x:v>
      </x:c>
      <x:c r="G2990" s="10" t="str">
        <x:v>FAIL</x:v>
      </x:c>
      <x:c r="H2990" s="10" t="str">
        <x:v>EXECUTED</x:v>
      </x:c>
      <x:c r="I2990" s="10" t="str">
        <x:v>PARSED</x:v>
      </x:c>
      <x:c r="J2990" s="10" t="str">
        <x:v>NO_SEMANTIC_VALIDATOR_DETERMINISTIC_PASS</x:v>
      </x:c>
      <x:c r="K2990" s="10" t="str">
        <x:v>20fb2b799f61650b1128bfefb99e995326b0420ec54c00e0a542386bed0b6927</x:v>
      </x:c>
      <x:c r="L2990" s="10" t="str">
        <x:v>historical_three</x:v>
      </x:c>
      <x:c r="M2990" s="10" t="n">
        <x:v>1</x:v>
      </x:c>
      <x:c r="N2990" s="10" t="n">
        <x:v>0</x:v>
      </x:c>
      <x:c r="O2990" s="10" t="n">
        <x:v>0</x:v>
      </x:c>
      <x:c r="P2990" s="9" t="str">
        <x:f>'CaseReview'!U804</x:f>
        <x:v>FAIL</x:v>
      </x:c>
      <x:c r="Q2990" s="9" t="n">
        <x:f>IF(AND(T2990=1,G2990=P2990),1,0)</x:f>
        <x:v>1</x:v>
      </x:c>
      <x:c r="R2990" s="9" t="n">
        <x:f>IF(AND(T2990=1,G2990="PASS",P2990="FAIL"),1,0)</x:f>
        <x:v>0</x:v>
      </x:c>
      <x:c r="S2990" s="9" t="n">
        <x:f>IF(AND(T2990=1,G2990="FAIL",P2990="PASS"),1,0)</x:f>
        <x:v>0</x:v>
      </x:c>
      <x:c r="T2990" s="9" t="n">
        <x:v>1</x:v>
      </x:c>
      <x:c r="U2990" s="9" t="n">
        <x:v>7</x:v>
      </x:c>
      <x:c r="V2990" s="9" t="str">
        <x:v>MVP/SHACL_GENERATION_PIPELINE/experiments/LUNA_NO_SEMANTIC_VALIDATOR/RUN_01/runs/RUN-IMO-052-20260901T102508989012Z/artifacts/attempt_01/candidate_shape.ttl</x:v>
      </x:c>
    </x:row>
    <x:row r="2991" ht="22" customHeight="1">
      <x:c r="A2991" s="10" t="str">
        <x:v>NO_SEMANTIC</x:v>
      </x:c>
      <x:c r="B2991" s="10" t="str">
        <x:v>IMO-052</x:v>
      </x:c>
      <x:c r="C2991" s="10" t="str">
        <x:v>IMO-052-F02</x:v>
      </x:c>
      <x:c r="D2991" s="10" t="str">
        <x:v>RUN_01</x:v>
      </x:c>
      <x:c r="E2991" s="10" t="str">
        <x:v>ORIGINAL_LEDGER</x:v>
      </x:c>
      <x:c r="F2991" s="10" t="str">
        <x:v>FAIL</x:v>
      </x:c>
      <x:c r="G2991" s="10" t="str">
        <x:v>FAIL</x:v>
      </x:c>
      <x:c r="H2991" s="10" t="str">
        <x:v>EXECUTED</x:v>
      </x:c>
      <x:c r="I2991" s="10" t="str">
        <x:v>PARSED</x:v>
      </x:c>
      <x:c r="J2991" s="10" t="str">
        <x:v>NO_SEMANTIC_VALIDATOR_DETERMINISTIC_PASS</x:v>
      </x:c>
      <x:c r="K2991" s="10" t="str">
        <x:v>20fb2b799f61650b1128bfefb99e995326b0420ec54c00e0a542386bed0b6927</x:v>
      </x:c>
      <x:c r="L2991" s="10" t="str">
        <x:v>historical_three</x:v>
      </x:c>
      <x:c r="M2991" s="10" t="n">
        <x:v>1</x:v>
      </x:c>
      <x:c r="N2991" s="10" t="n">
        <x:v>0</x:v>
      </x:c>
      <x:c r="O2991" s="10" t="n">
        <x:v>0</x:v>
      </x:c>
      <x:c r="P2991" s="9" t="str">
        <x:f>'CaseReview'!U805</x:f>
        <x:v>FAIL</x:v>
      </x:c>
      <x:c r="Q2991" s="9" t="n">
        <x:f>IF(AND(T2991=1,G2991=P2991),1,0)</x:f>
        <x:v>1</x:v>
      </x:c>
      <x:c r="R2991" s="9" t="n">
        <x:f>IF(AND(T2991=1,G2991="PASS",P2991="FAIL"),1,0)</x:f>
        <x:v>0</x:v>
      </x:c>
      <x:c r="S2991" s="9" t="n">
        <x:f>IF(AND(T2991=1,G2991="FAIL",P2991="PASS"),1,0)</x:f>
        <x:v>0</x:v>
      </x:c>
      <x:c r="T2991" s="9" t="n">
        <x:v>1</x:v>
      </x:c>
      <x:c r="U2991" s="9" t="n">
        <x:v>7</x:v>
      </x:c>
      <x:c r="V2991" s="9" t="str">
        <x:v>MVP/SHACL_GENERATION_PIPELINE/experiments/LUNA_NO_SEMANTIC_VALIDATOR/RUN_01/runs/RUN-IMO-052-20260901T102508989012Z/artifacts/attempt_01/candidate_shape.ttl</x:v>
      </x:c>
    </x:row>
    <x:row r="2992" ht="22" customHeight="1">
      <x:c r="A2992" s="10" t="str">
        <x:v>NO_SEMANTIC</x:v>
      </x:c>
      <x:c r="B2992" s="10" t="str">
        <x:v>IMO-052</x:v>
      </x:c>
      <x:c r="C2992" s="10" t="str">
        <x:v>IMO-052-F03</x:v>
      </x:c>
      <x:c r="D2992" s="10" t="str">
        <x:v>RUN_01</x:v>
      </x:c>
      <x:c r="E2992" s="10" t="str">
        <x:v>ORIGINAL_LEDGER</x:v>
      </x:c>
      <x:c r="F2992" s="10" t="str">
        <x:v>FAIL</x:v>
      </x:c>
      <x:c r="G2992" s="10" t="str">
        <x:v>FAIL</x:v>
      </x:c>
      <x:c r="H2992" s="10" t="str">
        <x:v>EXECUTED</x:v>
      </x:c>
      <x:c r="I2992" s="10" t="str">
        <x:v>PARSED</x:v>
      </x:c>
      <x:c r="J2992" s="10" t="str">
        <x:v>NO_SEMANTIC_VALIDATOR_DETERMINISTIC_PASS</x:v>
      </x:c>
      <x:c r="K2992" s="10" t="str">
        <x:v>20fb2b799f61650b1128bfefb99e995326b0420ec54c00e0a542386bed0b6927</x:v>
      </x:c>
      <x:c r="L2992" s="10" t="str">
        <x:v>historical_three</x:v>
      </x:c>
      <x:c r="M2992" s="10" t="n">
        <x:v>1</x:v>
      </x:c>
      <x:c r="N2992" s="10" t="n">
        <x:v>0</x:v>
      </x:c>
      <x:c r="O2992" s="10" t="n">
        <x:v>0</x:v>
      </x:c>
      <x:c r="P2992" s="9" t="str">
        <x:f>'CaseReview'!U806</x:f>
        <x:v>FAIL</x:v>
      </x:c>
      <x:c r="Q2992" s="9" t="n">
        <x:f>IF(AND(T2992=1,G2992=P2992),1,0)</x:f>
        <x:v>1</x:v>
      </x:c>
      <x:c r="R2992" s="9" t="n">
        <x:f>IF(AND(T2992=1,G2992="PASS",P2992="FAIL"),1,0)</x:f>
        <x:v>0</x:v>
      </x:c>
      <x:c r="S2992" s="9" t="n">
        <x:f>IF(AND(T2992=1,G2992="FAIL",P2992="PASS"),1,0)</x:f>
        <x:v>0</x:v>
      </x:c>
      <x:c r="T2992" s="9" t="n">
        <x:v>1</x:v>
      </x:c>
      <x:c r="U2992" s="9" t="n">
        <x:v>7</x:v>
      </x:c>
      <x:c r="V2992" s="9" t="str">
        <x:v>MVP/SHACL_GENERATION_PIPELINE/experiments/LUNA_NO_SEMANTIC_VALIDATOR/RUN_01/runs/RUN-IMO-052-20260901T102508989012Z/artifacts/attempt_01/candidate_shape.ttl</x:v>
      </x:c>
    </x:row>
    <x:row r="2993" ht="22" customHeight="1">
      <x:c r="A2993" s="10" t="str">
        <x:v>NO_SEMANTIC</x:v>
      </x:c>
      <x:c r="B2993" s="10" t="str">
        <x:v>IMO-052</x:v>
      </x:c>
      <x:c r="C2993" s="10" t="str">
        <x:v>IMO-052-F04</x:v>
      </x:c>
      <x:c r="D2993" s="10" t="str">
        <x:v>RUN_01</x:v>
      </x:c>
      <x:c r="E2993" s="10" t="str">
        <x:v>ORIGINAL_LEDGER</x:v>
      </x:c>
      <x:c r="F2993" s="10" t="str">
        <x:v>FAIL</x:v>
      </x:c>
      <x:c r="G2993" s="10" t="str">
        <x:v>FAIL</x:v>
      </x:c>
      <x:c r="H2993" s="10" t="str">
        <x:v>EXECUTED</x:v>
      </x:c>
      <x:c r="I2993" s="10" t="str">
        <x:v>PARSED</x:v>
      </x:c>
      <x:c r="J2993" s="10" t="str">
        <x:v>NO_SEMANTIC_VALIDATOR_DETERMINISTIC_PASS</x:v>
      </x:c>
      <x:c r="K2993" s="10" t="str">
        <x:v>20fb2b799f61650b1128bfefb99e995326b0420ec54c00e0a542386bed0b6927</x:v>
      </x:c>
      <x:c r="L2993" s="10" t="str">
        <x:v>historical_three</x:v>
      </x:c>
      <x:c r="M2993" s="10" t="n">
        <x:v>1</x:v>
      </x:c>
      <x:c r="N2993" s="10" t="n">
        <x:v>0</x:v>
      </x:c>
      <x:c r="O2993" s="10" t="n">
        <x:v>0</x:v>
      </x:c>
      <x:c r="P2993" s="9" t="str">
        <x:f>'CaseReview'!U807</x:f>
        <x:v>FAIL</x:v>
      </x:c>
      <x:c r="Q2993" s="9" t="n">
        <x:f>IF(AND(T2993=1,G2993=P2993),1,0)</x:f>
        <x:v>1</x:v>
      </x:c>
      <x:c r="R2993" s="9" t="n">
        <x:f>IF(AND(T2993=1,G2993="PASS",P2993="FAIL"),1,0)</x:f>
        <x:v>0</x:v>
      </x:c>
      <x:c r="S2993" s="9" t="n">
        <x:f>IF(AND(T2993=1,G2993="FAIL",P2993="PASS"),1,0)</x:f>
        <x:v>0</x:v>
      </x:c>
      <x:c r="T2993" s="9" t="n">
        <x:v>1</x:v>
      </x:c>
      <x:c r="U2993" s="9" t="n">
        <x:v>7</x:v>
      </x:c>
      <x:c r="V2993" s="9" t="str">
        <x:v>MVP/SHACL_GENERATION_PIPELINE/experiments/LUNA_NO_SEMANTIC_VALIDATOR/RUN_01/runs/RUN-IMO-052-20260901T102508989012Z/artifacts/attempt_01/candidate_shape.ttl</x:v>
      </x:c>
    </x:row>
    <x:row r="2994" ht="22" customHeight="1">
      <x:c r="A2994" s="10" t="str">
        <x:v>NO_SEMANTIC</x:v>
      </x:c>
      <x:c r="B2994" s="10" t="str">
        <x:v>IMO-052</x:v>
      </x:c>
      <x:c r="C2994" s="10" t="str">
        <x:v>IMO-052-P01</x:v>
      </x:c>
      <x:c r="D2994" s="10" t="str">
        <x:v>RUN_01</x:v>
      </x:c>
      <x:c r="E2994" s="10" t="str">
        <x:v>ORIGINAL_LEDGER</x:v>
      </x:c>
      <x:c r="F2994" s="10" t="str">
        <x:v>PASS</x:v>
      </x:c>
      <x:c r="G2994" s="10" t="str">
        <x:v>PASS</x:v>
      </x:c>
      <x:c r="H2994" s="10" t="str">
        <x:v>EXECUTED</x:v>
      </x:c>
      <x:c r="I2994" s="10" t="str">
        <x:v>PARSED</x:v>
      </x:c>
      <x:c r="J2994" s="10" t="str">
        <x:v>NO_SEMANTIC_VALIDATOR_DETERMINISTIC_PASS</x:v>
      </x:c>
      <x:c r="K2994" s="10" t="str">
        <x:v>20fb2b799f61650b1128bfefb99e995326b0420ec54c00e0a542386bed0b6927</x:v>
      </x:c>
      <x:c r="L2994" s="10" t="str">
        <x:v>historical_three</x:v>
      </x:c>
      <x:c r="M2994" s="10" t="n">
        <x:v>1</x:v>
      </x:c>
      <x:c r="N2994" s="10" t="n">
        <x:v>0</x:v>
      </x:c>
      <x:c r="O2994" s="10" t="n">
        <x:v>0</x:v>
      </x:c>
      <x:c r="P2994" s="9" t="str">
        <x:f>'CaseReview'!U808</x:f>
        <x:v>PASS</x:v>
      </x:c>
      <x:c r="Q2994" s="9" t="n">
        <x:f>IF(AND(T2994=1,G2994=P2994),1,0)</x:f>
        <x:v>1</x:v>
      </x:c>
      <x:c r="R2994" s="9" t="n">
        <x:f>IF(AND(T2994=1,G2994="PASS",P2994="FAIL"),1,0)</x:f>
        <x:v>0</x:v>
      </x:c>
      <x:c r="S2994" s="9" t="n">
        <x:f>IF(AND(T2994=1,G2994="FAIL",P2994="PASS"),1,0)</x:f>
        <x:v>0</x:v>
      </x:c>
      <x:c r="T2994" s="9" t="n">
        <x:v>1</x:v>
      </x:c>
      <x:c r="U2994" s="9" t="n">
        <x:v>7</x:v>
      </x:c>
      <x:c r="V2994" s="9" t="str">
        <x:v>MVP/SHACL_GENERATION_PIPELINE/experiments/LUNA_NO_SEMANTIC_VALIDATOR/RUN_01/runs/RUN-IMO-052-20260901T102508989012Z/artifacts/attempt_01/candidate_shape.ttl</x:v>
      </x:c>
    </x:row>
    <x:row r="2995" ht="22" customHeight="1">
      <x:c r="A2995" s="10" t="str">
        <x:v>NO_SEMANTIC</x:v>
      </x:c>
      <x:c r="B2995" s="10" t="str">
        <x:v>IMO-052</x:v>
      </x:c>
      <x:c r="C2995" s="10" t="str">
        <x:v>IMO-052-P02</x:v>
      </x:c>
      <x:c r="D2995" s="10" t="str">
        <x:v>RUN_01</x:v>
      </x:c>
      <x:c r="E2995" s="10" t="str">
        <x:v>ORIGINAL_LEDGER</x:v>
      </x:c>
      <x:c r="F2995" s="10" t="str">
        <x:v>PASS</x:v>
      </x:c>
      <x:c r="G2995" s="10" t="str">
        <x:v>PASS</x:v>
      </x:c>
      <x:c r="H2995" s="10" t="str">
        <x:v>EXECUTED</x:v>
      </x:c>
      <x:c r="I2995" s="10" t="str">
        <x:v>PARSED</x:v>
      </x:c>
      <x:c r="J2995" s="10" t="str">
        <x:v>NO_SEMANTIC_VALIDATOR_DETERMINISTIC_PASS</x:v>
      </x:c>
      <x:c r="K2995" s="10" t="str">
        <x:v>20fb2b799f61650b1128bfefb99e995326b0420ec54c00e0a542386bed0b6927</x:v>
      </x:c>
      <x:c r="L2995" s="10" t="str">
        <x:v>historical_three</x:v>
      </x:c>
      <x:c r="M2995" s="10" t="n">
        <x:v>1</x:v>
      </x:c>
      <x:c r="N2995" s="10" t="n">
        <x:v>0</x:v>
      </x:c>
      <x:c r="O2995" s="10" t="n">
        <x:v>0</x:v>
      </x:c>
      <x:c r="P2995" s="9" t="str">
        <x:f>'CaseReview'!U809</x:f>
        <x:v>PASS</x:v>
      </x:c>
      <x:c r="Q2995" s="9" t="n">
        <x:f>IF(AND(T2995=1,G2995=P2995),1,0)</x:f>
        <x:v>1</x:v>
      </x:c>
      <x:c r="R2995" s="9" t="n">
        <x:f>IF(AND(T2995=1,G2995="PASS",P2995="FAIL"),1,0)</x:f>
        <x:v>0</x:v>
      </x:c>
      <x:c r="S2995" s="9" t="n">
        <x:f>IF(AND(T2995=1,G2995="FAIL",P2995="PASS"),1,0)</x:f>
        <x:v>0</x:v>
      </x:c>
      <x:c r="T2995" s="9" t="n">
        <x:v>1</x:v>
      </x:c>
      <x:c r="U2995" s="9" t="n">
        <x:v>7</x:v>
      </x:c>
      <x:c r="V2995" s="9" t="str">
        <x:v>MVP/SHACL_GENERATION_PIPELINE/experiments/LUNA_NO_SEMANTIC_VALIDATOR/RUN_01/runs/RUN-IMO-052-20260901T102508989012Z/artifacts/attempt_01/candidate_shape.ttl</x:v>
      </x:c>
    </x:row>
    <x:row r="2996" ht="22" customHeight="1">
      <x:c r="A2996" s="10" t="str">
        <x:v>NO_SEMANTIC</x:v>
      </x:c>
      <x:c r="B2996" s="10" t="str">
        <x:v>IMO-052</x:v>
      </x:c>
      <x:c r="C2996" s="10" t="str">
        <x:v>IMO-052-P03</x:v>
      </x:c>
      <x:c r="D2996" s="10" t="str">
        <x:v>RUN_01</x:v>
      </x:c>
      <x:c r="E2996" s="10" t="str">
        <x:v>ORIGINAL_LEDGER</x:v>
      </x:c>
      <x:c r="F2996" s="10" t="str">
        <x:v>PASS</x:v>
      </x:c>
      <x:c r="G2996" s="10" t="str">
        <x:v>PASS</x:v>
      </x:c>
      <x:c r="H2996" s="10" t="str">
        <x:v>EXECUTED</x:v>
      </x:c>
      <x:c r="I2996" s="10" t="str">
        <x:v>PARSED</x:v>
      </x:c>
      <x:c r="J2996" s="10" t="str">
        <x:v>NO_SEMANTIC_VALIDATOR_DETERMINISTIC_PASS</x:v>
      </x:c>
      <x:c r="K2996" s="10" t="str">
        <x:v>20fb2b799f61650b1128bfefb99e995326b0420ec54c00e0a542386bed0b6927</x:v>
      </x:c>
      <x:c r="L2996" s="10" t="str">
        <x:v>historical_three</x:v>
      </x:c>
      <x:c r="M2996" s="10" t="n">
        <x:v>1</x:v>
      </x:c>
      <x:c r="N2996" s="10" t="n">
        <x:v>0</x:v>
      </x:c>
      <x:c r="O2996" s="10" t="n">
        <x:v>0</x:v>
      </x:c>
      <x:c r="P2996" s="9" t="str">
        <x:f>'CaseReview'!U810</x:f>
        <x:v>PASS</x:v>
      </x:c>
      <x:c r="Q2996" s="9" t="n">
        <x:f>IF(AND(T2996=1,G2996=P2996),1,0)</x:f>
        <x:v>1</x:v>
      </x:c>
      <x:c r="R2996" s="9" t="n">
        <x:f>IF(AND(T2996=1,G2996="PASS",P2996="FAIL"),1,0)</x:f>
        <x:v>0</x:v>
      </x:c>
      <x:c r="S2996" s="9" t="n">
        <x:f>IF(AND(T2996=1,G2996="FAIL",P2996="PASS"),1,0)</x:f>
        <x:v>0</x:v>
      </x:c>
      <x:c r="T2996" s="9" t="n">
        <x:v>1</x:v>
      </x:c>
      <x:c r="U2996" s="9" t="n">
        <x:v>7</x:v>
      </x:c>
      <x:c r="V2996" s="9" t="str">
        <x:v>MVP/SHACL_GENERATION_PIPELINE/experiments/LUNA_NO_SEMANTIC_VALIDATOR/RUN_01/runs/RUN-IMO-052-20260901T102508989012Z/artifacts/attempt_01/candidate_shape.ttl</x:v>
      </x:c>
    </x:row>
    <x:row r="2997" ht="22" customHeight="1">
      <x:c r="A2997" s="10" t="str">
        <x:v>NO_SEMANTIC</x:v>
      </x:c>
      <x:c r="B2997" s="10" t="str">
        <x:v>IMO-053</x:v>
      </x:c>
      <x:c r="C2997" s="10" t="str">
        <x:v>IMO-053-F01</x:v>
      </x:c>
      <x:c r="D2997" s="10" t="str">
        <x:v>RUN_01</x:v>
      </x:c>
      <x:c r="E2997" s="10" t="str">
        <x:v>ORIGINAL_LEDGER</x:v>
      </x:c>
      <x:c r="F2997" s="10" t="str">
        <x:v>FAIL</x:v>
      </x:c>
      <x:c r="G2997" s="10" t="str">
        <x:v>FAIL</x:v>
      </x:c>
      <x:c r="H2997" s="10" t="str">
        <x:v>EXECUTED</x:v>
      </x:c>
      <x:c r="I2997" s="10" t="str">
        <x:v>PARSED</x:v>
      </x:c>
      <x:c r="J2997" s="10" t="str">
        <x:v>NO_SEMANTIC_VALIDATOR_DETERMINISTIC_PASS</x:v>
      </x:c>
      <x:c r="K2997" s="10" t="str">
        <x:v>5196fac83dab282c802e96e629a3128a2690fbb4af8951ee80fad4bd53492d43</x:v>
      </x:c>
      <x:c r="L2997" s="10" t="str">
        <x:v>historical_three</x:v>
      </x:c>
      <x:c r="M2997" s="10" t="n">
        <x:v>1</x:v>
      </x:c>
      <x:c r="N2997" s="10" t="n">
        <x:v>0</x:v>
      </x:c>
      <x:c r="O2997" s="10" t="n">
        <x:v>0</x:v>
      </x:c>
      <x:c r="P2997" s="9" t="str">
        <x:f>'CaseReview'!U811</x:f>
        <x:v>FAIL</x:v>
      </x:c>
      <x:c r="Q2997" s="9" t="n">
        <x:f>IF(AND(T2997=1,G2997=P2997),1,0)</x:f>
        <x:v>1</x:v>
      </x:c>
      <x:c r="R2997" s="9" t="n">
        <x:f>IF(AND(T2997=1,G2997="PASS",P2997="FAIL"),1,0)</x:f>
        <x:v>0</x:v>
      </x:c>
      <x:c r="S2997" s="9" t="n">
        <x:f>IF(AND(T2997=1,G2997="FAIL",P2997="PASS"),1,0)</x:f>
        <x:v>0</x:v>
      </x:c>
      <x:c r="T2997" s="9" t="n">
        <x:v>1</x:v>
      </x:c>
      <x:c r="U2997" s="9" t="n">
        <x:v>6</x:v>
      </x:c>
      <x:c r="V2997" s="9" t="str">
        <x:v>MVP/SHACL_GENERATION_PIPELINE/experiments/LUNA_NO_SEMANTIC_VALIDATOR/RUN_01/runs/RUN-IMO-053-20260901T102532264104Z/artifacts/attempt_01/candidate_shape.ttl</x:v>
      </x:c>
    </x:row>
    <x:row r="2998" ht="22" customHeight="1">
      <x:c r="A2998" s="10" t="str">
        <x:v>NO_SEMANTIC</x:v>
      </x:c>
      <x:c r="B2998" s="10" t="str">
        <x:v>IMO-053</x:v>
      </x:c>
      <x:c r="C2998" s="10" t="str">
        <x:v>IMO-053-F02</x:v>
      </x:c>
      <x:c r="D2998" s="10" t="str">
        <x:v>RUN_01</x:v>
      </x:c>
      <x:c r="E2998" s="10" t="str">
        <x:v>ORIGINAL_LEDGER</x:v>
      </x:c>
      <x:c r="F2998" s="10" t="str">
        <x:v>FAIL</x:v>
      </x:c>
      <x:c r="G2998" s="10" t="str">
        <x:v>FAIL</x:v>
      </x:c>
      <x:c r="H2998" s="10" t="str">
        <x:v>EXECUTED</x:v>
      </x:c>
      <x:c r="I2998" s="10" t="str">
        <x:v>PARSED</x:v>
      </x:c>
      <x:c r="J2998" s="10" t="str">
        <x:v>NO_SEMANTIC_VALIDATOR_DETERMINISTIC_PASS</x:v>
      </x:c>
      <x:c r="K2998" s="10" t="str">
        <x:v>5196fac83dab282c802e96e629a3128a2690fbb4af8951ee80fad4bd53492d43</x:v>
      </x:c>
      <x:c r="L2998" s="10" t="str">
        <x:v>historical_three</x:v>
      </x:c>
      <x:c r="M2998" s="10" t="n">
        <x:v>1</x:v>
      </x:c>
      <x:c r="N2998" s="10" t="n">
        <x:v>0</x:v>
      </x:c>
      <x:c r="O2998" s="10" t="n">
        <x:v>0</x:v>
      </x:c>
      <x:c r="P2998" s="9" t="str">
        <x:f>'CaseReview'!U812</x:f>
        <x:v>FAIL</x:v>
      </x:c>
      <x:c r="Q2998" s="9" t="n">
        <x:f>IF(AND(T2998=1,G2998=P2998),1,0)</x:f>
        <x:v>1</x:v>
      </x:c>
      <x:c r="R2998" s="9" t="n">
        <x:f>IF(AND(T2998=1,G2998="PASS",P2998="FAIL"),1,0)</x:f>
        <x:v>0</x:v>
      </x:c>
      <x:c r="S2998" s="9" t="n">
        <x:f>IF(AND(T2998=1,G2998="FAIL",P2998="PASS"),1,0)</x:f>
        <x:v>0</x:v>
      </x:c>
      <x:c r="T2998" s="9" t="n">
        <x:v>1</x:v>
      </x:c>
      <x:c r="U2998" s="9" t="n">
        <x:v>6</x:v>
      </x:c>
      <x:c r="V2998" s="9" t="str">
        <x:v>MVP/SHACL_GENERATION_PIPELINE/experiments/LUNA_NO_SEMANTIC_VALIDATOR/RUN_01/runs/RUN-IMO-053-20260901T102532264104Z/artifacts/attempt_01/candidate_shape.ttl</x:v>
      </x:c>
    </x:row>
    <x:row r="2999" ht="22" customHeight="1">
      <x:c r="A2999" s="10" t="str">
        <x:v>NO_SEMANTIC</x:v>
      </x:c>
      <x:c r="B2999" s="10" t="str">
        <x:v>IMO-053</x:v>
      </x:c>
      <x:c r="C2999" s="10" t="str">
        <x:v>IMO-053-F03</x:v>
      </x:c>
      <x:c r="D2999" s="10" t="str">
        <x:v>RUN_01</x:v>
      </x:c>
      <x:c r="E2999" s="10" t="str">
        <x:v>ORIGINAL_LEDGER</x:v>
      </x:c>
      <x:c r="F2999" s="10" t="str">
        <x:v>FAIL</x:v>
      </x:c>
      <x:c r="G2999" s="10" t="str">
        <x:v>FAIL</x:v>
      </x:c>
      <x:c r="H2999" s="10" t="str">
        <x:v>EXECUTED</x:v>
      </x:c>
      <x:c r="I2999" s="10" t="str">
        <x:v>PARSED</x:v>
      </x:c>
      <x:c r="J2999" s="10" t="str">
        <x:v>NO_SEMANTIC_VALIDATOR_DETERMINISTIC_PASS</x:v>
      </x:c>
      <x:c r="K2999" s="10" t="str">
        <x:v>5196fac83dab282c802e96e629a3128a2690fbb4af8951ee80fad4bd53492d43</x:v>
      </x:c>
      <x:c r="L2999" s="10" t="str">
        <x:v>historical_three</x:v>
      </x:c>
      <x:c r="M2999" s="10" t="n">
        <x:v>1</x:v>
      </x:c>
      <x:c r="N2999" s="10" t="n">
        <x:v>0</x:v>
      </x:c>
      <x:c r="O2999" s="10" t="n">
        <x:v>0</x:v>
      </x:c>
      <x:c r="P2999" s="9" t="str">
        <x:f>'CaseReview'!U813</x:f>
        <x:v>FAIL</x:v>
      </x:c>
      <x:c r="Q2999" s="9" t="n">
        <x:f>IF(AND(T2999=1,G2999=P2999),1,0)</x:f>
        <x:v>1</x:v>
      </x:c>
      <x:c r="R2999" s="9" t="n">
        <x:f>IF(AND(T2999=1,G2999="PASS",P2999="FAIL"),1,0)</x:f>
        <x:v>0</x:v>
      </x:c>
      <x:c r="S2999" s="9" t="n">
        <x:f>IF(AND(T2999=1,G2999="FAIL",P2999="PASS"),1,0)</x:f>
        <x:v>0</x:v>
      </x:c>
      <x:c r="T2999" s="9" t="n">
        <x:v>1</x:v>
      </x:c>
      <x:c r="U2999" s="9" t="n">
        <x:v>6</x:v>
      </x:c>
      <x:c r="V2999" s="9" t="str">
        <x:v>MVP/SHACL_GENERATION_PIPELINE/experiments/LUNA_NO_SEMANTIC_VALIDATOR/RUN_01/runs/RUN-IMO-053-20260901T102532264104Z/artifacts/attempt_01/candidate_shape.ttl</x:v>
      </x:c>
    </x:row>
    <x:row r="3000" ht="22" customHeight="1">
      <x:c r="A3000" s="10" t="str">
        <x:v>NO_SEMANTIC</x:v>
      </x:c>
      <x:c r="B3000" s="10" t="str">
        <x:v>IMO-053</x:v>
      </x:c>
      <x:c r="C3000" s="10" t="str">
        <x:v>IMO-053-P01</x:v>
      </x:c>
      <x:c r="D3000" s="10" t="str">
        <x:v>RUN_01</x:v>
      </x:c>
      <x:c r="E3000" s="10" t="str">
        <x:v>ORIGINAL_LEDGER</x:v>
      </x:c>
      <x:c r="F3000" s="10" t="str">
        <x:v>PASS</x:v>
      </x:c>
      <x:c r="G3000" s="10" t="str">
        <x:v>FAIL</x:v>
      </x:c>
      <x:c r="H3000" s="10" t="str">
        <x:v>EXECUTED</x:v>
      </x:c>
      <x:c r="I3000" s="10" t="str">
        <x:v>PARSED</x:v>
      </x:c>
      <x:c r="J3000" s="10" t="str">
        <x:v>NO_SEMANTIC_VALIDATOR_DETERMINISTIC_PASS</x:v>
      </x:c>
      <x:c r="K3000" s="10" t="str">
        <x:v>5196fac83dab282c802e96e629a3128a2690fbb4af8951ee80fad4bd53492d43</x:v>
      </x:c>
      <x:c r="L3000" s="10" t="str">
        <x:v>historical_three</x:v>
      </x:c>
      <x:c r="M3000" s="10" t="n">
        <x:v>0</x:v>
      </x:c>
      <x:c r="N3000" s="10" t="n">
        <x:v>0</x:v>
      </x:c>
      <x:c r="O3000" s="10" t="n">
        <x:v>1</x:v>
      </x:c>
      <x:c r="P3000" s="9" t="str">
        <x:f>'CaseReview'!U814</x:f>
        <x:v>PASS</x:v>
      </x:c>
      <x:c r="Q3000" s="9" t="n">
        <x:f>IF(AND(T3000=1,G3000=P3000),1,0)</x:f>
        <x:v>0</x:v>
      </x:c>
      <x:c r="R3000" s="9" t="n">
        <x:f>IF(AND(T3000=1,G3000="PASS",P3000="FAIL"),1,0)</x:f>
        <x:v>0</x:v>
      </x:c>
      <x:c r="S3000" s="9" t="n">
        <x:f>IF(AND(T3000=1,G3000="FAIL",P3000="PASS"),1,0)</x:f>
        <x:v>1</x:v>
      </x:c>
      <x:c r="T3000" s="9" t="n">
        <x:v>1</x:v>
      </x:c>
      <x:c r="U3000" s="9" t="n">
        <x:v>6</x:v>
      </x:c>
      <x:c r="V3000" s="9" t="str">
        <x:v>MVP/SHACL_GENERATION_PIPELINE/experiments/LUNA_NO_SEMANTIC_VALIDATOR/RUN_01/runs/RUN-IMO-053-20260901T102532264104Z/artifacts/attempt_01/candidate_shape.ttl</x:v>
      </x:c>
    </x:row>
    <x:row r="3001" ht="22" customHeight="1">
      <x:c r="A3001" s="10" t="str">
        <x:v>NO_SEMANTIC</x:v>
      </x:c>
      <x:c r="B3001" s="10" t="str">
        <x:v>IMO-053</x:v>
      </x:c>
      <x:c r="C3001" s="10" t="str">
        <x:v>IMO-053-P02</x:v>
      </x:c>
      <x:c r="D3001" s="10" t="str">
        <x:v>RUN_01</x:v>
      </x:c>
      <x:c r="E3001" s="10" t="str">
        <x:v>ORIGINAL_LEDGER</x:v>
      </x:c>
      <x:c r="F3001" s="10" t="str">
        <x:v>PASS</x:v>
      </x:c>
      <x:c r="G3001" s="10" t="str">
        <x:v>FAIL</x:v>
      </x:c>
      <x:c r="H3001" s="10" t="str">
        <x:v>EXECUTED</x:v>
      </x:c>
      <x:c r="I3001" s="10" t="str">
        <x:v>PARSED</x:v>
      </x:c>
      <x:c r="J3001" s="10" t="str">
        <x:v>NO_SEMANTIC_VALIDATOR_DETERMINISTIC_PASS</x:v>
      </x:c>
      <x:c r="K3001" s="10" t="str">
        <x:v>5196fac83dab282c802e96e629a3128a2690fbb4af8951ee80fad4bd53492d43</x:v>
      </x:c>
      <x:c r="L3001" s="10" t="str">
        <x:v>historical_three</x:v>
      </x:c>
      <x:c r="M3001" s="10" t="n">
        <x:v>0</x:v>
      </x:c>
      <x:c r="N3001" s="10" t="n">
        <x:v>0</x:v>
      </x:c>
      <x:c r="O3001" s="10" t="n">
        <x:v>1</x:v>
      </x:c>
      <x:c r="P3001" s="9" t="str">
        <x:f>'CaseReview'!U815</x:f>
        <x:v>PASS</x:v>
      </x:c>
      <x:c r="Q3001" s="9" t="n">
        <x:f>IF(AND(T3001=1,G3001=P3001),1,0)</x:f>
        <x:v>0</x:v>
      </x:c>
      <x:c r="R3001" s="9" t="n">
        <x:f>IF(AND(T3001=1,G3001="PASS",P3001="FAIL"),1,0)</x:f>
        <x:v>0</x:v>
      </x:c>
      <x:c r="S3001" s="9" t="n">
        <x:f>IF(AND(T3001=1,G3001="FAIL",P3001="PASS"),1,0)</x:f>
        <x:v>1</x:v>
      </x:c>
      <x:c r="T3001" s="9" t="n">
        <x:v>1</x:v>
      </x:c>
      <x:c r="U3001" s="9" t="n">
        <x:v>6</x:v>
      </x:c>
      <x:c r="V3001" s="9" t="str">
        <x:v>MVP/SHACL_GENERATION_PIPELINE/experiments/LUNA_NO_SEMANTIC_VALIDATOR/RUN_01/runs/RUN-IMO-053-20260901T102532264104Z/artifacts/attempt_01/candidate_shape.ttl</x:v>
      </x:c>
    </x:row>
    <x:row r="3002" ht="22" customHeight="1">
      <x:c r="A3002" s="10" t="str">
        <x:v>NO_SEMANTIC</x:v>
      </x:c>
      <x:c r="B3002" s="10" t="str">
        <x:v>IMO-053</x:v>
      </x:c>
      <x:c r="C3002" s="10" t="str">
        <x:v>IMO-053-P03</x:v>
      </x:c>
      <x:c r="D3002" s="10" t="str">
        <x:v>RUN_01</x:v>
      </x:c>
      <x:c r="E3002" s="10" t="str">
        <x:v>ORIGINAL_LEDGER</x:v>
      </x:c>
      <x:c r="F3002" s="10" t="str">
        <x:v>PASS</x:v>
      </x:c>
      <x:c r="G3002" s="10" t="str">
        <x:v>FAIL</x:v>
      </x:c>
      <x:c r="H3002" s="10" t="str">
        <x:v>EXECUTED</x:v>
      </x:c>
      <x:c r="I3002" s="10" t="str">
        <x:v>PARSED</x:v>
      </x:c>
      <x:c r="J3002" s="10" t="str">
        <x:v>NO_SEMANTIC_VALIDATOR_DETERMINISTIC_PASS</x:v>
      </x:c>
      <x:c r="K3002" s="10" t="str">
        <x:v>5196fac83dab282c802e96e629a3128a2690fbb4af8951ee80fad4bd53492d43</x:v>
      </x:c>
      <x:c r="L3002" s="10" t="str">
        <x:v>historical_three</x:v>
      </x:c>
      <x:c r="M3002" s="10" t="n">
        <x:v>0</x:v>
      </x:c>
      <x:c r="N3002" s="10" t="n">
        <x:v>0</x:v>
      </x:c>
      <x:c r="O3002" s="10" t="n">
        <x:v>1</x:v>
      </x:c>
      <x:c r="P3002" s="9" t="str">
        <x:f>'CaseReview'!U816</x:f>
        <x:v>PASS</x:v>
      </x:c>
      <x:c r="Q3002" s="9" t="n">
        <x:f>IF(AND(T3002=1,G3002=P3002),1,0)</x:f>
        <x:v>0</x:v>
      </x:c>
      <x:c r="R3002" s="9" t="n">
        <x:f>IF(AND(T3002=1,G3002="PASS",P3002="FAIL"),1,0)</x:f>
        <x:v>0</x:v>
      </x:c>
      <x:c r="S3002" s="9" t="n">
        <x:f>IF(AND(T3002=1,G3002="FAIL",P3002="PASS"),1,0)</x:f>
        <x:v>1</x:v>
      </x:c>
      <x:c r="T3002" s="9" t="n">
        <x:v>1</x:v>
      </x:c>
      <x:c r="U3002" s="9" t="n">
        <x:v>6</x:v>
      </x:c>
      <x:c r="V3002" s="9" t="str">
        <x:v>MVP/SHACL_GENERATION_PIPELINE/experiments/LUNA_NO_SEMANTIC_VALIDATOR/RUN_01/runs/RUN-IMO-053-20260901T102532264104Z/artifacts/attempt_01/candidate_shape.ttl</x:v>
      </x:c>
    </x:row>
    <x:row r="3003" ht="22" customHeight="1">
      <x:c r="A3003" s="10" t="str">
        <x:v>NO_SEMANTIC</x:v>
      </x:c>
      <x:c r="B3003" s="10" t="str">
        <x:v>IMO-055</x:v>
      </x:c>
      <x:c r="C3003" s="10" t="str">
        <x:v>IMO-055-F01</x:v>
      </x:c>
      <x:c r="D3003" s="10" t="str">
        <x:v>RUN_01</x:v>
      </x:c>
      <x:c r="E3003" s="10" t="str">
        <x:v>ORIGINAL_LEDGER</x:v>
      </x:c>
      <x:c r="F3003" s="10" t="str">
        <x:v>FAIL</x:v>
      </x:c>
      <x:c r="G3003" s="10" t="str">
        <x:v>PASS</x:v>
      </x:c>
      <x:c r="H3003" s="10" t="str">
        <x:v>EXECUTED</x:v>
      </x:c>
      <x:c r="I3003" s="10" t="str">
        <x:v>PARSED</x:v>
      </x:c>
      <x:c r="J3003" s="10" t="str">
        <x:v>NO_SEMANTIC_VALIDATOR_DETERMINISTIC_PASS</x:v>
      </x:c>
      <x:c r="K3003" s="10" t="str">
        <x:v>5135b4815b2294823ee33043d2e777557b2c3f270e2204e9e0ae948908ae933e</x:v>
      </x:c>
      <x:c r="L3003" s="10" t="str">
        <x:v>historical_three</x:v>
      </x:c>
      <x:c r="M3003" s="10" t="n">
        <x:v>0</x:v>
      </x:c>
      <x:c r="N3003" s="10" t="n">
        <x:v>1</x:v>
      </x:c>
      <x:c r="O3003" s="10" t="n">
        <x:v>0</x:v>
      </x:c>
      <x:c r="P3003" s="9" t="str">
        <x:f>'CaseReview'!U817</x:f>
        <x:v>FAIL</x:v>
      </x:c>
      <x:c r="Q3003" s="9" t="n">
        <x:f>IF(AND(T3003=1,G3003=P3003),1,0)</x:f>
        <x:v>0</x:v>
      </x:c>
      <x:c r="R3003" s="9" t="n">
        <x:f>IF(AND(T3003=1,G3003="PASS",P3003="FAIL"),1,0)</x:f>
        <x:v>1</x:v>
      </x:c>
      <x:c r="S3003" s="9" t="n">
        <x:f>IF(AND(T3003=1,G3003="FAIL",P3003="PASS"),1,0)</x:f>
        <x:v>0</x:v>
      </x:c>
      <x:c r="T3003" s="9" t="n">
        <x:v>1</x:v>
      </x:c>
      <x:c r="U3003" s="9" t="n">
        <x:v>9</x:v>
      </x:c>
      <x:c r="V3003" s="9" t="str">
        <x:v>MVP/SHACL_GENERATION_PIPELINE/experiments/LUNA_NO_SEMANTIC_VALIDATOR/RUN_01/runs/RUN-IMO-055-20260901T102552844293Z/artifacts/attempt_01/candidate_shape.ttl</x:v>
      </x:c>
    </x:row>
    <x:row r="3004" ht="22" customHeight="1">
      <x:c r="A3004" s="10" t="str">
        <x:v>NO_SEMANTIC</x:v>
      </x:c>
      <x:c r="B3004" s="10" t="str">
        <x:v>IMO-055</x:v>
      </x:c>
      <x:c r="C3004" s="10" t="str">
        <x:v>IMO-055-F02</x:v>
      </x:c>
      <x:c r="D3004" s="10" t="str">
        <x:v>RUN_01</x:v>
      </x:c>
      <x:c r="E3004" s="10" t="str">
        <x:v>ORIGINAL_LEDGER</x:v>
      </x:c>
      <x:c r="F3004" s="10" t="str">
        <x:v>FAIL</x:v>
      </x:c>
      <x:c r="G3004" s="10" t="str">
        <x:v>PASS</x:v>
      </x:c>
      <x:c r="H3004" s="10" t="str">
        <x:v>EXECUTED</x:v>
      </x:c>
      <x:c r="I3004" s="10" t="str">
        <x:v>PARSED</x:v>
      </x:c>
      <x:c r="J3004" s="10" t="str">
        <x:v>NO_SEMANTIC_VALIDATOR_DETERMINISTIC_PASS</x:v>
      </x:c>
      <x:c r="K3004" s="10" t="str">
        <x:v>5135b4815b2294823ee33043d2e777557b2c3f270e2204e9e0ae948908ae933e</x:v>
      </x:c>
      <x:c r="L3004" s="10" t="str">
        <x:v>historical_three</x:v>
      </x:c>
      <x:c r="M3004" s="10" t="n">
        <x:v>0</x:v>
      </x:c>
      <x:c r="N3004" s="10" t="n">
        <x:v>1</x:v>
      </x:c>
      <x:c r="O3004" s="10" t="n">
        <x:v>0</x:v>
      </x:c>
      <x:c r="P3004" s="9" t="str">
        <x:f>'CaseReview'!U818</x:f>
        <x:v>FAIL</x:v>
      </x:c>
      <x:c r="Q3004" s="9" t="n">
        <x:f>IF(AND(T3004=1,G3004=P3004),1,0)</x:f>
        <x:v>0</x:v>
      </x:c>
      <x:c r="R3004" s="9" t="n">
        <x:f>IF(AND(T3004=1,G3004="PASS",P3004="FAIL"),1,0)</x:f>
        <x:v>1</x:v>
      </x:c>
      <x:c r="S3004" s="9" t="n">
        <x:f>IF(AND(T3004=1,G3004="FAIL",P3004="PASS"),1,0)</x:f>
        <x:v>0</x:v>
      </x:c>
      <x:c r="T3004" s="9" t="n">
        <x:v>1</x:v>
      </x:c>
      <x:c r="U3004" s="9" t="n">
        <x:v>9</x:v>
      </x:c>
      <x:c r="V3004" s="9" t="str">
        <x:v>MVP/SHACL_GENERATION_PIPELINE/experiments/LUNA_NO_SEMANTIC_VALIDATOR/RUN_01/runs/RUN-IMO-055-20260901T102552844293Z/artifacts/attempt_01/candidate_shape.ttl</x:v>
      </x:c>
    </x:row>
    <x:row r="3005" ht="22" customHeight="1">
      <x:c r="A3005" s="10" t="str">
        <x:v>NO_SEMANTIC</x:v>
      </x:c>
      <x:c r="B3005" s="10" t="str">
        <x:v>IMO-055</x:v>
      </x:c>
      <x:c r="C3005" s="10" t="str">
        <x:v>IMO-055-F03</x:v>
      </x:c>
      <x:c r="D3005" s="10" t="str">
        <x:v>RUN_01</x:v>
      </x:c>
      <x:c r="E3005" s="10" t="str">
        <x:v>ORIGINAL_LEDGER</x:v>
      </x:c>
      <x:c r="F3005" s="10" t="str">
        <x:v>FAIL</x:v>
      </x:c>
      <x:c r="G3005" s="10" t="str">
        <x:v>FAIL</x:v>
      </x:c>
      <x:c r="H3005" s="10" t="str">
        <x:v>EXECUTED</x:v>
      </x:c>
      <x:c r="I3005" s="10" t="str">
        <x:v>PARSED</x:v>
      </x:c>
      <x:c r="J3005" s="10" t="str">
        <x:v>NO_SEMANTIC_VALIDATOR_DETERMINISTIC_PASS</x:v>
      </x:c>
      <x:c r="K3005" s="10" t="str">
        <x:v>5135b4815b2294823ee33043d2e777557b2c3f270e2204e9e0ae948908ae933e</x:v>
      </x:c>
      <x:c r="L3005" s="10" t="str">
        <x:v>historical_three</x:v>
      </x:c>
      <x:c r="M3005" s="10" t="n">
        <x:v>1</x:v>
      </x:c>
      <x:c r="N3005" s="10" t="n">
        <x:v>0</x:v>
      </x:c>
      <x:c r="O3005" s="10" t="n">
        <x:v>0</x:v>
      </x:c>
      <x:c r="P3005" s="9" t="str">
        <x:f>'CaseReview'!U819</x:f>
        <x:v>FAIL</x:v>
      </x:c>
      <x:c r="Q3005" s="9" t="n">
        <x:f>IF(AND(T3005=1,G3005=P3005),1,0)</x:f>
        <x:v>1</x:v>
      </x:c>
      <x:c r="R3005" s="9" t="n">
        <x:f>IF(AND(T3005=1,G3005="PASS",P3005="FAIL"),1,0)</x:f>
        <x:v>0</x:v>
      </x:c>
      <x:c r="S3005" s="9" t="n">
        <x:f>IF(AND(T3005=1,G3005="FAIL",P3005="PASS"),1,0)</x:f>
        <x:v>0</x:v>
      </x:c>
      <x:c r="T3005" s="9" t="n">
        <x:v>1</x:v>
      </x:c>
      <x:c r="U3005" s="9" t="n">
        <x:v>9</x:v>
      </x:c>
      <x:c r="V3005" s="9" t="str">
        <x:v>MVP/SHACL_GENERATION_PIPELINE/experiments/LUNA_NO_SEMANTIC_VALIDATOR/RUN_01/runs/RUN-IMO-055-20260901T102552844293Z/artifacts/attempt_01/candidate_shape.ttl</x:v>
      </x:c>
    </x:row>
    <x:row r="3006" ht="22" customHeight="1">
      <x:c r="A3006" s="10" t="str">
        <x:v>NO_SEMANTIC</x:v>
      </x:c>
      <x:c r="B3006" s="10" t="str">
        <x:v>IMO-055</x:v>
      </x:c>
      <x:c r="C3006" s="10" t="str">
        <x:v>IMO-055-F04</x:v>
      </x:c>
      <x:c r="D3006" s="10" t="str">
        <x:v>RUN_01</x:v>
      </x:c>
      <x:c r="E3006" s="10" t="str">
        <x:v>ORIGINAL_LEDGER</x:v>
      </x:c>
      <x:c r="F3006" s="10" t="str">
        <x:v>FAIL</x:v>
      </x:c>
      <x:c r="G3006" s="10" t="str">
        <x:v>FAIL</x:v>
      </x:c>
      <x:c r="H3006" s="10" t="str">
        <x:v>EXECUTED</x:v>
      </x:c>
      <x:c r="I3006" s="10" t="str">
        <x:v>PARSED</x:v>
      </x:c>
      <x:c r="J3006" s="10" t="str">
        <x:v>NO_SEMANTIC_VALIDATOR_DETERMINISTIC_PASS</x:v>
      </x:c>
      <x:c r="K3006" s="10" t="str">
        <x:v>5135b4815b2294823ee33043d2e777557b2c3f270e2204e9e0ae948908ae933e</x:v>
      </x:c>
      <x:c r="L3006" s="10" t="str">
        <x:v>historical_three</x:v>
      </x:c>
      <x:c r="M3006" s="10" t="n">
        <x:v>1</x:v>
      </x:c>
      <x:c r="N3006" s="10" t="n">
        <x:v>0</x:v>
      </x:c>
      <x:c r="O3006" s="10" t="n">
        <x:v>0</x:v>
      </x:c>
      <x:c r="P3006" s="9" t="str">
        <x:f>'CaseReview'!U820</x:f>
        <x:v>FAIL</x:v>
      </x:c>
      <x:c r="Q3006" s="9" t="n">
        <x:f>IF(AND(T3006=1,G3006=P3006),1,0)</x:f>
        <x:v>1</x:v>
      </x:c>
      <x:c r="R3006" s="9" t="n">
        <x:f>IF(AND(T3006=1,G3006="PASS",P3006="FAIL"),1,0)</x:f>
        <x:v>0</x:v>
      </x:c>
      <x:c r="S3006" s="9" t="n">
        <x:f>IF(AND(T3006=1,G3006="FAIL",P3006="PASS"),1,0)</x:f>
        <x:v>0</x:v>
      </x:c>
      <x:c r="T3006" s="9" t="n">
        <x:v>1</x:v>
      </x:c>
      <x:c r="U3006" s="9" t="n">
        <x:v>9</x:v>
      </x:c>
      <x:c r="V3006" s="9" t="str">
        <x:v>MVP/SHACL_GENERATION_PIPELINE/experiments/LUNA_NO_SEMANTIC_VALIDATOR/RUN_01/runs/RUN-IMO-055-20260901T102552844293Z/artifacts/attempt_01/candidate_shape.ttl</x:v>
      </x:c>
    </x:row>
    <x:row r="3007" ht="22" customHeight="1">
      <x:c r="A3007" s="10" t="str">
        <x:v>NO_SEMANTIC</x:v>
      </x:c>
      <x:c r="B3007" s="10" t="str">
        <x:v>IMO-055</x:v>
      </x:c>
      <x:c r="C3007" s="10" t="str">
        <x:v>IMO-055-P01</x:v>
      </x:c>
      <x:c r="D3007" s="10" t="str">
        <x:v>RUN_01</x:v>
      </x:c>
      <x:c r="E3007" s="10" t="str">
        <x:v>ORIGINAL_LEDGER</x:v>
      </x:c>
      <x:c r="F3007" s="10" t="str">
        <x:v>PASS</x:v>
      </x:c>
      <x:c r="G3007" s="10" t="str">
        <x:v>PASS</x:v>
      </x:c>
      <x:c r="H3007" s="10" t="str">
        <x:v>EXECUTED</x:v>
      </x:c>
      <x:c r="I3007" s="10" t="str">
        <x:v>PARSED</x:v>
      </x:c>
      <x:c r="J3007" s="10" t="str">
        <x:v>NO_SEMANTIC_VALIDATOR_DETERMINISTIC_PASS</x:v>
      </x:c>
      <x:c r="K3007" s="10" t="str">
        <x:v>5135b4815b2294823ee33043d2e777557b2c3f270e2204e9e0ae948908ae933e</x:v>
      </x:c>
      <x:c r="L3007" s="10" t="str">
        <x:v>historical_three</x:v>
      </x:c>
      <x:c r="M3007" s="10" t="n">
        <x:v>1</x:v>
      </x:c>
      <x:c r="N3007" s="10" t="n">
        <x:v>0</x:v>
      </x:c>
      <x:c r="O3007" s="10" t="n">
        <x:v>0</x:v>
      </x:c>
      <x:c r="P3007" s="9" t="str">
        <x:f>'CaseReview'!U821</x:f>
        <x:v>PASS</x:v>
      </x:c>
      <x:c r="Q3007" s="9" t="n">
        <x:f>IF(AND(T3007=1,G3007=P3007),1,0)</x:f>
        <x:v>1</x:v>
      </x:c>
      <x:c r="R3007" s="9" t="n">
        <x:f>IF(AND(T3007=1,G3007="PASS",P3007="FAIL"),1,0)</x:f>
        <x:v>0</x:v>
      </x:c>
      <x:c r="S3007" s="9" t="n">
        <x:f>IF(AND(T3007=1,G3007="FAIL",P3007="PASS"),1,0)</x:f>
        <x:v>0</x:v>
      </x:c>
      <x:c r="T3007" s="9" t="n">
        <x:v>1</x:v>
      </x:c>
      <x:c r="U3007" s="9" t="n">
        <x:v>9</x:v>
      </x:c>
      <x:c r="V3007" s="9" t="str">
        <x:v>MVP/SHACL_GENERATION_PIPELINE/experiments/LUNA_NO_SEMANTIC_VALIDATOR/RUN_01/runs/RUN-IMO-055-20260901T102552844293Z/artifacts/attempt_01/candidate_shape.ttl</x:v>
      </x:c>
    </x:row>
    <x:row r="3008" ht="22" customHeight="1">
      <x:c r="A3008" s="10" t="str">
        <x:v>NO_SEMANTIC</x:v>
      </x:c>
      <x:c r="B3008" s="10" t="str">
        <x:v>IMO-055</x:v>
      </x:c>
      <x:c r="C3008" s="10" t="str">
        <x:v>IMO-055-P02</x:v>
      </x:c>
      <x:c r="D3008" s="10" t="str">
        <x:v>RUN_01</x:v>
      </x:c>
      <x:c r="E3008" s="10" t="str">
        <x:v>ORIGINAL_LEDGER</x:v>
      </x:c>
      <x:c r="F3008" s="10" t="str">
        <x:v>PASS</x:v>
      </x:c>
      <x:c r="G3008" s="10" t="str">
        <x:v>PASS</x:v>
      </x:c>
      <x:c r="H3008" s="10" t="str">
        <x:v>EXECUTED</x:v>
      </x:c>
      <x:c r="I3008" s="10" t="str">
        <x:v>PARSED</x:v>
      </x:c>
      <x:c r="J3008" s="10" t="str">
        <x:v>NO_SEMANTIC_VALIDATOR_DETERMINISTIC_PASS</x:v>
      </x:c>
      <x:c r="K3008" s="10" t="str">
        <x:v>5135b4815b2294823ee33043d2e777557b2c3f270e2204e9e0ae948908ae933e</x:v>
      </x:c>
      <x:c r="L3008" s="10" t="str">
        <x:v>historical_three</x:v>
      </x:c>
      <x:c r="M3008" s="10" t="n">
        <x:v>1</x:v>
      </x:c>
      <x:c r="N3008" s="10" t="n">
        <x:v>0</x:v>
      </x:c>
      <x:c r="O3008" s="10" t="n">
        <x:v>0</x:v>
      </x:c>
      <x:c r="P3008" s="9" t="str">
        <x:f>'CaseReview'!U822</x:f>
        <x:v>PASS</x:v>
      </x:c>
      <x:c r="Q3008" s="9" t="n">
        <x:f>IF(AND(T3008=1,G3008=P3008),1,0)</x:f>
        <x:v>1</x:v>
      </x:c>
      <x:c r="R3008" s="9" t="n">
        <x:f>IF(AND(T3008=1,G3008="PASS",P3008="FAIL"),1,0)</x:f>
        <x:v>0</x:v>
      </x:c>
      <x:c r="S3008" s="9" t="n">
        <x:f>IF(AND(T3008=1,G3008="FAIL",P3008="PASS"),1,0)</x:f>
        <x:v>0</x:v>
      </x:c>
      <x:c r="T3008" s="9" t="n">
        <x:v>1</x:v>
      </x:c>
      <x:c r="U3008" s="9" t="n">
        <x:v>9</x:v>
      </x:c>
      <x:c r="V3008" s="9" t="str">
        <x:v>MVP/SHACL_GENERATION_PIPELINE/experiments/LUNA_NO_SEMANTIC_VALIDATOR/RUN_01/runs/RUN-IMO-055-20260901T102552844293Z/artifacts/attempt_01/candidate_shape.ttl</x:v>
      </x:c>
    </x:row>
    <x:row r="3009" ht="22" customHeight="1">
      <x:c r="A3009" s="10" t="str">
        <x:v>NO_SEMANTIC</x:v>
      </x:c>
      <x:c r="B3009" s="10" t="str">
        <x:v>IMO-055</x:v>
      </x:c>
      <x:c r="C3009" s="10" t="str">
        <x:v>IMO-055-P03</x:v>
      </x:c>
      <x:c r="D3009" s="10" t="str">
        <x:v>RUN_01</x:v>
      </x:c>
      <x:c r="E3009" s="10" t="str">
        <x:v>ORIGINAL_LEDGER</x:v>
      </x:c>
      <x:c r="F3009" s="10" t="str">
        <x:v>PASS</x:v>
      </x:c>
      <x:c r="G3009" s="10" t="str">
        <x:v>PASS</x:v>
      </x:c>
      <x:c r="H3009" s="10" t="str">
        <x:v>EXECUTED</x:v>
      </x:c>
      <x:c r="I3009" s="10" t="str">
        <x:v>PARSED</x:v>
      </x:c>
      <x:c r="J3009" s="10" t="str">
        <x:v>NO_SEMANTIC_VALIDATOR_DETERMINISTIC_PASS</x:v>
      </x:c>
      <x:c r="K3009" s="10" t="str">
        <x:v>5135b4815b2294823ee33043d2e777557b2c3f270e2204e9e0ae948908ae933e</x:v>
      </x:c>
      <x:c r="L3009" s="10" t="str">
        <x:v>historical_three</x:v>
      </x:c>
      <x:c r="M3009" s="10" t="n">
        <x:v>1</x:v>
      </x:c>
      <x:c r="N3009" s="10" t="n">
        <x:v>0</x:v>
      </x:c>
      <x:c r="O3009" s="10" t="n">
        <x:v>0</x:v>
      </x:c>
      <x:c r="P3009" s="9" t="str">
        <x:f>'CaseReview'!U823</x:f>
        <x:v>PASS</x:v>
      </x:c>
      <x:c r="Q3009" s="9" t="n">
        <x:f>IF(AND(T3009=1,G3009=P3009),1,0)</x:f>
        <x:v>1</x:v>
      </x:c>
      <x:c r="R3009" s="9" t="n">
        <x:f>IF(AND(T3009=1,G3009="PASS",P3009="FAIL"),1,0)</x:f>
        <x:v>0</x:v>
      </x:c>
      <x:c r="S3009" s="9" t="n">
        <x:f>IF(AND(T3009=1,G3009="FAIL",P3009="PASS"),1,0)</x:f>
        <x:v>0</x:v>
      </x:c>
      <x:c r="T3009" s="9" t="n">
        <x:v>1</x:v>
      </x:c>
      <x:c r="U3009" s="9" t="n">
        <x:v>9</x:v>
      </x:c>
      <x:c r="V3009" s="9" t="str">
        <x:v>MVP/SHACL_GENERATION_PIPELINE/experiments/LUNA_NO_SEMANTIC_VALIDATOR/RUN_01/runs/RUN-IMO-055-20260901T102552844293Z/artifacts/attempt_01/candidate_shape.ttl</x:v>
      </x:c>
    </x:row>
    <x:row r="3010" ht="22" customHeight="1">
      <x:c r="A3010" s="10" t="str">
        <x:v>NO_SEMANTIC</x:v>
      </x:c>
      <x:c r="B3010" s="10" t="str">
        <x:v>IMO-055</x:v>
      </x:c>
      <x:c r="C3010" s="10" t="str">
        <x:v>IMO-055-P04</x:v>
      </x:c>
      <x:c r="D3010" s="10" t="str">
        <x:v>RUN_01</x:v>
      </x:c>
      <x:c r="E3010" s="10" t="str">
        <x:v>ORIGINAL_LEDGER</x:v>
      </x:c>
      <x:c r="F3010" s="10" t="str">
        <x:v>PASS</x:v>
      </x:c>
      <x:c r="G3010" s="10" t="str">
        <x:v>PASS</x:v>
      </x:c>
      <x:c r="H3010" s="10" t="str">
        <x:v>EXECUTED</x:v>
      </x:c>
      <x:c r="I3010" s="10" t="str">
        <x:v>PARSED</x:v>
      </x:c>
      <x:c r="J3010" s="10" t="str">
        <x:v>NO_SEMANTIC_VALIDATOR_DETERMINISTIC_PASS</x:v>
      </x:c>
      <x:c r="K3010" s="10" t="str">
        <x:v>5135b4815b2294823ee33043d2e777557b2c3f270e2204e9e0ae948908ae933e</x:v>
      </x:c>
      <x:c r="L3010" s="10" t="str">
        <x:v>historical_three</x:v>
      </x:c>
      <x:c r="M3010" s="10" t="n">
        <x:v>1</x:v>
      </x:c>
      <x:c r="N3010" s="10" t="n">
        <x:v>0</x:v>
      </x:c>
      <x:c r="O3010" s="10" t="n">
        <x:v>0</x:v>
      </x:c>
      <x:c r="P3010" s="9" t="str">
        <x:f>'CaseReview'!U824</x:f>
        <x:v>PASS</x:v>
      </x:c>
      <x:c r="Q3010" s="9" t="n">
        <x:f>IF(AND(T3010=1,G3010=P3010),1,0)</x:f>
        <x:v>1</x:v>
      </x:c>
      <x:c r="R3010" s="9" t="n">
        <x:f>IF(AND(T3010=1,G3010="PASS",P3010="FAIL"),1,0)</x:f>
        <x:v>0</x:v>
      </x:c>
      <x:c r="S3010" s="9" t="n">
        <x:f>IF(AND(T3010=1,G3010="FAIL",P3010="PASS"),1,0)</x:f>
        <x:v>0</x:v>
      </x:c>
      <x:c r="T3010" s="9" t="n">
        <x:v>1</x:v>
      </x:c>
      <x:c r="U3010" s="9" t="n">
        <x:v>9</x:v>
      </x:c>
      <x:c r="V3010" s="9" t="str">
        <x:v>MVP/SHACL_GENERATION_PIPELINE/experiments/LUNA_NO_SEMANTIC_VALIDATOR/RUN_01/runs/RUN-IMO-055-20260901T102552844293Z/artifacts/attempt_01/candidate_shape.ttl</x:v>
      </x:c>
    </x:row>
    <x:row r="3011" ht="22" customHeight="1">
      <x:c r="A3011" s="10" t="str">
        <x:v>NO_SEMANTIC</x:v>
      </x:c>
      <x:c r="B3011" s="10" t="str">
        <x:v>IMO-055</x:v>
      </x:c>
      <x:c r="C3011" s="10" t="str">
        <x:v>IMO-055-P05</x:v>
      </x:c>
      <x:c r="D3011" s="10" t="str">
        <x:v>RUN_01</x:v>
      </x:c>
      <x:c r="E3011" s="10" t="str">
        <x:v>ORIGINAL_LEDGER</x:v>
      </x:c>
      <x:c r="F3011" s="10" t="str">
        <x:v>PASS</x:v>
      </x:c>
      <x:c r="G3011" s="10" t="str">
        <x:v>PASS</x:v>
      </x:c>
      <x:c r="H3011" s="10" t="str">
        <x:v>EXECUTED</x:v>
      </x:c>
      <x:c r="I3011" s="10" t="str">
        <x:v>PARSED</x:v>
      </x:c>
      <x:c r="J3011" s="10" t="str">
        <x:v>NO_SEMANTIC_VALIDATOR_DETERMINISTIC_PASS</x:v>
      </x:c>
      <x:c r="K3011" s="10" t="str">
        <x:v>5135b4815b2294823ee33043d2e777557b2c3f270e2204e9e0ae948908ae933e</x:v>
      </x:c>
      <x:c r="L3011" s="10" t="str">
        <x:v>historical_three</x:v>
      </x:c>
      <x:c r="M3011" s="10" t="n">
        <x:v>1</x:v>
      </x:c>
      <x:c r="N3011" s="10" t="n">
        <x:v>0</x:v>
      </x:c>
      <x:c r="O3011" s="10" t="n">
        <x:v>0</x:v>
      </x:c>
      <x:c r="P3011" s="9" t="str">
        <x:f>'CaseReview'!U825</x:f>
        <x:v>PASS</x:v>
      </x:c>
      <x:c r="Q3011" s="9" t="n">
        <x:f>IF(AND(T3011=1,G3011=P3011),1,0)</x:f>
        <x:v>1</x:v>
      </x:c>
      <x:c r="R3011" s="9" t="n">
        <x:f>IF(AND(T3011=1,G3011="PASS",P3011="FAIL"),1,0)</x:f>
        <x:v>0</x:v>
      </x:c>
      <x:c r="S3011" s="9" t="n">
        <x:f>IF(AND(T3011=1,G3011="FAIL",P3011="PASS"),1,0)</x:f>
        <x:v>0</x:v>
      </x:c>
      <x:c r="T3011" s="9" t="n">
        <x:v>1</x:v>
      </x:c>
      <x:c r="U3011" s="9" t="n">
        <x:v>9</x:v>
      </x:c>
      <x:c r="V3011" s="9" t="str">
        <x:v>MVP/SHACL_GENERATION_PIPELINE/experiments/LUNA_NO_SEMANTIC_VALIDATOR/RUN_01/runs/RUN-IMO-055-20260901T102552844293Z/artifacts/attempt_01/candidate_shape.ttl</x:v>
      </x:c>
    </x:row>
    <x:row r="3012" ht="22" customHeight="1">
      <x:c r="A3012" s="10" t="str">
        <x:v>NO_SEMANTIC</x:v>
      </x:c>
      <x:c r="B3012" s="10" t="str">
        <x:v>IMO-057</x:v>
      </x:c>
      <x:c r="C3012" s="10" t="str">
        <x:v>IMO-057-F01</x:v>
      </x:c>
      <x:c r="D3012" s="10" t="str">
        <x:v>RUN_01</x:v>
      </x:c>
      <x:c r="E3012" s="10" t="str">
        <x:v>ORIGINAL_LEDGER</x:v>
      </x:c>
      <x:c r="F3012" s="10" t="str">
        <x:v>FAIL</x:v>
      </x:c>
      <x:c r="G3012" s="10" t="str">
        <x:v>FAIL</x:v>
      </x:c>
      <x:c r="H3012" s="10" t="str">
        <x:v>EXECUTED</x:v>
      </x:c>
      <x:c r="I3012" s="10" t="str">
        <x:v>PARSED</x:v>
      </x:c>
      <x:c r="J3012" s="10" t="str">
        <x:v>NO_SEMANTIC_VALIDATOR_DETERMINISTIC_PASS</x:v>
      </x:c>
      <x:c r="K3012" s="10" t="str">
        <x:v>e538fee2dbded7c3475667521200c5cf1094c0c288c8c636dfd2d705f0f92deb</x:v>
      </x:c>
      <x:c r="L3012" s="10" t="str">
        <x:v>historical_three</x:v>
      </x:c>
      <x:c r="M3012" s="10" t="n">
        <x:v>1</x:v>
      </x:c>
      <x:c r="N3012" s="10" t="n">
        <x:v>0</x:v>
      </x:c>
      <x:c r="O3012" s="10" t="n">
        <x:v>0</x:v>
      </x:c>
      <x:c r="P3012" s="9" t="str">
        <x:f>'CaseReview'!U826</x:f>
        <x:v>FAIL</x:v>
      </x:c>
      <x:c r="Q3012" s="9" t="n">
        <x:f>IF(AND(T3012=1,G3012=P3012),1,0)</x:f>
        <x:v>1</x:v>
      </x:c>
      <x:c r="R3012" s="9" t="n">
        <x:f>IF(AND(T3012=1,G3012="PASS",P3012="FAIL"),1,0)</x:f>
        <x:v>0</x:v>
      </x:c>
      <x:c r="S3012" s="9" t="n">
        <x:f>IF(AND(T3012=1,G3012="FAIL",P3012="PASS"),1,0)</x:f>
        <x:v>0</x:v>
      </x:c>
      <x:c r="T3012" s="9" t="n">
        <x:v>1</x:v>
      </x:c>
      <x:c r="U3012" s="9" t="n">
        <x:v>12</x:v>
      </x:c>
      <x:c r="V3012" s="9" t="str">
        <x:v>MVP/SHACL_GENERATION_PIPELINE/experiments/LUNA_NO_SEMANTIC_VALIDATOR/RUN_01/runs/RUN-IMO-057-20260901T102612183588Z/artifacts/attempt_01/candidate_shape.ttl</x:v>
      </x:c>
    </x:row>
    <x:row r="3013" ht="22" customHeight="1">
      <x:c r="A3013" s="10" t="str">
        <x:v>NO_SEMANTIC</x:v>
      </x:c>
      <x:c r="B3013" s="10" t="str">
        <x:v>IMO-057</x:v>
      </x:c>
      <x:c r="C3013" s="10" t="str">
        <x:v>IMO-057-F02</x:v>
      </x:c>
      <x:c r="D3013" s="10" t="str">
        <x:v>RUN_01</x:v>
      </x:c>
      <x:c r="E3013" s="10" t="str">
        <x:v>ORIGINAL_LEDGER</x:v>
      </x:c>
      <x:c r="F3013" s="10" t="str">
        <x:v>FAIL</x:v>
      </x:c>
      <x:c r="G3013" s="10" t="str">
        <x:v>FAIL</x:v>
      </x:c>
      <x:c r="H3013" s="10" t="str">
        <x:v>EXECUTED</x:v>
      </x:c>
      <x:c r="I3013" s="10" t="str">
        <x:v>PARSED</x:v>
      </x:c>
      <x:c r="J3013" s="10" t="str">
        <x:v>NO_SEMANTIC_VALIDATOR_DETERMINISTIC_PASS</x:v>
      </x:c>
      <x:c r="K3013" s="10" t="str">
        <x:v>e538fee2dbded7c3475667521200c5cf1094c0c288c8c636dfd2d705f0f92deb</x:v>
      </x:c>
      <x:c r="L3013" s="10" t="str">
        <x:v>historical_three</x:v>
      </x:c>
      <x:c r="M3013" s="10" t="n">
        <x:v>1</x:v>
      </x:c>
      <x:c r="N3013" s="10" t="n">
        <x:v>0</x:v>
      </x:c>
      <x:c r="O3013" s="10" t="n">
        <x:v>0</x:v>
      </x:c>
      <x:c r="P3013" s="9" t="str">
        <x:f>'CaseReview'!U827</x:f>
        <x:v>FAIL</x:v>
      </x:c>
      <x:c r="Q3013" s="9" t="n">
        <x:f>IF(AND(T3013=1,G3013=P3013),1,0)</x:f>
        <x:v>1</x:v>
      </x:c>
      <x:c r="R3013" s="9" t="n">
        <x:f>IF(AND(T3013=1,G3013="PASS",P3013="FAIL"),1,0)</x:f>
        <x:v>0</x:v>
      </x:c>
      <x:c r="S3013" s="9" t="n">
        <x:f>IF(AND(T3013=1,G3013="FAIL",P3013="PASS"),1,0)</x:f>
        <x:v>0</x:v>
      </x:c>
      <x:c r="T3013" s="9" t="n">
        <x:v>1</x:v>
      </x:c>
      <x:c r="U3013" s="9" t="n">
        <x:v>12</x:v>
      </x:c>
      <x:c r="V3013" s="9" t="str">
        <x:v>MVP/SHACL_GENERATION_PIPELINE/experiments/LUNA_NO_SEMANTIC_VALIDATOR/RUN_01/runs/RUN-IMO-057-20260901T102612183588Z/artifacts/attempt_01/candidate_shape.ttl</x:v>
      </x:c>
    </x:row>
    <x:row r="3014" ht="22" customHeight="1">
      <x:c r="A3014" s="10" t="str">
        <x:v>NO_SEMANTIC</x:v>
      </x:c>
      <x:c r="B3014" s="10" t="str">
        <x:v>IMO-057</x:v>
      </x:c>
      <x:c r="C3014" s="10" t="str">
        <x:v>IMO-057-F03</x:v>
      </x:c>
      <x:c r="D3014" s="10" t="str">
        <x:v>RUN_01</x:v>
      </x:c>
      <x:c r="E3014" s="10" t="str">
        <x:v>ORIGINAL_LEDGER</x:v>
      </x:c>
      <x:c r="F3014" s="10" t="str">
        <x:v>FAIL</x:v>
      </x:c>
      <x:c r="G3014" s="10" t="str">
        <x:v>FAIL</x:v>
      </x:c>
      <x:c r="H3014" s="10" t="str">
        <x:v>EXECUTED</x:v>
      </x:c>
      <x:c r="I3014" s="10" t="str">
        <x:v>PARSED</x:v>
      </x:c>
      <x:c r="J3014" s="10" t="str">
        <x:v>NO_SEMANTIC_VALIDATOR_DETERMINISTIC_PASS</x:v>
      </x:c>
      <x:c r="K3014" s="10" t="str">
        <x:v>e538fee2dbded7c3475667521200c5cf1094c0c288c8c636dfd2d705f0f92deb</x:v>
      </x:c>
      <x:c r="L3014" s="10" t="str">
        <x:v>historical_three</x:v>
      </x:c>
      <x:c r="M3014" s="10" t="n">
        <x:v>1</x:v>
      </x:c>
      <x:c r="N3014" s="10" t="n">
        <x:v>0</x:v>
      </x:c>
      <x:c r="O3014" s="10" t="n">
        <x:v>0</x:v>
      </x:c>
      <x:c r="P3014" s="9" t="str">
        <x:f>'CaseReview'!U828</x:f>
        <x:v>FAIL</x:v>
      </x:c>
      <x:c r="Q3014" s="9" t="n">
        <x:f>IF(AND(T3014=1,G3014=P3014),1,0)</x:f>
        <x:v>1</x:v>
      </x:c>
      <x:c r="R3014" s="9" t="n">
        <x:f>IF(AND(T3014=1,G3014="PASS",P3014="FAIL"),1,0)</x:f>
        <x:v>0</x:v>
      </x:c>
      <x:c r="S3014" s="9" t="n">
        <x:f>IF(AND(T3014=1,G3014="FAIL",P3014="PASS"),1,0)</x:f>
        <x:v>0</x:v>
      </x:c>
      <x:c r="T3014" s="9" t="n">
        <x:v>1</x:v>
      </x:c>
      <x:c r="U3014" s="9" t="n">
        <x:v>12</x:v>
      </x:c>
      <x:c r="V3014" s="9" t="str">
        <x:v>MVP/SHACL_GENERATION_PIPELINE/experiments/LUNA_NO_SEMANTIC_VALIDATOR/RUN_01/runs/RUN-IMO-057-20260901T102612183588Z/artifacts/attempt_01/candidate_shape.ttl</x:v>
      </x:c>
    </x:row>
    <x:row r="3015" ht="22" customHeight="1">
      <x:c r="A3015" s="10" t="str">
        <x:v>NO_SEMANTIC</x:v>
      </x:c>
      <x:c r="B3015" s="10" t="str">
        <x:v>IMO-057</x:v>
      </x:c>
      <x:c r="C3015" s="10" t="str">
        <x:v>IMO-057-F04</x:v>
      </x:c>
      <x:c r="D3015" s="10" t="str">
        <x:v>RUN_01</x:v>
      </x:c>
      <x:c r="E3015" s="10" t="str">
        <x:v>ORIGINAL_LEDGER</x:v>
      </x:c>
      <x:c r="F3015" s="10" t="str">
        <x:v>FAIL</x:v>
      </x:c>
      <x:c r="G3015" s="10" t="str">
        <x:v>FAIL</x:v>
      </x:c>
      <x:c r="H3015" s="10" t="str">
        <x:v>EXECUTED</x:v>
      </x:c>
      <x:c r="I3015" s="10" t="str">
        <x:v>PARSED</x:v>
      </x:c>
      <x:c r="J3015" s="10" t="str">
        <x:v>NO_SEMANTIC_VALIDATOR_DETERMINISTIC_PASS</x:v>
      </x:c>
      <x:c r="K3015" s="10" t="str">
        <x:v>e538fee2dbded7c3475667521200c5cf1094c0c288c8c636dfd2d705f0f92deb</x:v>
      </x:c>
      <x:c r="L3015" s="10" t="str">
        <x:v>historical_three</x:v>
      </x:c>
      <x:c r="M3015" s="10" t="n">
        <x:v>1</x:v>
      </x:c>
      <x:c r="N3015" s="10" t="n">
        <x:v>0</x:v>
      </x:c>
      <x:c r="O3015" s="10" t="n">
        <x:v>0</x:v>
      </x:c>
      <x:c r="P3015" s="9" t="str">
        <x:f>'CaseReview'!U829</x:f>
        <x:v>FAIL</x:v>
      </x:c>
      <x:c r="Q3015" s="9" t="n">
        <x:f>IF(AND(T3015=1,G3015=P3015),1,0)</x:f>
        <x:v>1</x:v>
      </x:c>
      <x:c r="R3015" s="9" t="n">
        <x:f>IF(AND(T3015=1,G3015="PASS",P3015="FAIL"),1,0)</x:f>
        <x:v>0</x:v>
      </x:c>
      <x:c r="S3015" s="9" t="n">
        <x:f>IF(AND(T3015=1,G3015="FAIL",P3015="PASS"),1,0)</x:f>
        <x:v>0</x:v>
      </x:c>
      <x:c r="T3015" s="9" t="n">
        <x:v>1</x:v>
      </x:c>
      <x:c r="U3015" s="9" t="n">
        <x:v>12</x:v>
      </x:c>
      <x:c r="V3015" s="9" t="str">
        <x:v>MVP/SHACL_GENERATION_PIPELINE/experiments/LUNA_NO_SEMANTIC_VALIDATOR/RUN_01/runs/RUN-IMO-057-20260901T102612183588Z/artifacts/attempt_01/candidate_shape.ttl</x:v>
      </x:c>
    </x:row>
    <x:row r="3016" ht="22" customHeight="1">
      <x:c r="A3016" s="10" t="str">
        <x:v>NO_SEMANTIC</x:v>
      </x:c>
      <x:c r="B3016" s="10" t="str">
        <x:v>IMO-057</x:v>
      </x:c>
      <x:c r="C3016" s="10" t="str">
        <x:v>IMO-057-F05</x:v>
      </x:c>
      <x:c r="D3016" s="10" t="str">
        <x:v>RUN_01</x:v>
      </x:c>
      <x:c r="E3016" s="10" t="str">
        <x:v>ORIGINAL_LEDGER</x:v>
      </x:c>
      <x:c r="F3016" s="10" t="str">
        <x:v>FAIL</x:v>
      </x:c>
      <x:c r="G3016" s="10" t="str">
        <x:v>FAIL</x:v>
      </x:c>
      <x:c r="H3016" s="10" t="str">
        <x:v>EXECUTED</x:v>
      </x:c>
      <x:c r="I3016" s="10" t="str">
        <x:v>PARSED</x:v>
      </x:c>
      <x:c r="J3016" s="10" t="str">
        <x:v>NO_SEMANTIC_VALIDATOR_DETERMINISTIC_PASS</x:v>
      </x:c>
      <x:c r="K3016" s="10" t="str">
        <x:v>e538fee2dbded7c3475667521200c5cf1094c0c288c8c636dfd2d705f0f92deb</x:v>
      </x:c>
      <x:c r="L3016" s="10" t="str">
        <x:v>historical_three</x:v>
      </x:c>
      <x:c r="M3016" s="10" t="n">
        <x:v>1</x:v>
      </x:c>
      <x:c r="N3016" s="10" t="n">
        <x:v>0</x:v>
      </x:c>
      <x:c r="O3016" s="10" t="n">
        <x:v>0</x:v>
      </x:c>
      <x:c r="P3016" s="9" t="str">
        <x:f>'CaseReview'!U830</x:f>
        <x:v>FAIL</x:v>
      </x:c>
      <x:c r="Q3016" s="9" t="n">
        <x:f>IF(AND(T3016=1,G3016=P3016),1,0)</x:f>
        <x:v>1</x:v>
      </x:c>
      <x:c r="R3016" s="9" t="n">
        <x:f>IF(AND(T3016=1,G3016="PASS",P3016="FAIL"),1,0)</x:f>
        <x:v>0</x:v>
      </x:c>
      <x:c r="S3016" s="9" t="n">
        <x:f>IF(AND(T3016=1,G3016="FAIL",P3016="PASS"),1,0)</x:f>
        <x:v>0</x:v>
      </x:c>
      <x:c r="T3016" s="9" t="n">
        <x:v>1</x:v>
      </x:c>
      <x:c r="U3016" s="9" t="n">
        <x:v>12</x:v>
      </x:c>
      <x:c r="V3016" s="9" t="str">
        <x:v>MVP/SHACL_GENERATION_PIPELINE/experiments/LUNA_NO_SEMANTIC_VALIDATOR/RUN_01/runs/RUN-IMO-057-20260901T102612183588Z/artifacts/attempt_01/candidate_shape.ttl</x:v>
      </x:c>
    </x:row>
    <x:row r="3017" ht="22" customHeight="1">
      <x:c r="A3017" s="10" t="str">
        <x:v>NO_SEMANTIC</x:v>
      </x:c>
      <x:c r="B3017" s="10" t="str">
        <x:v>IMO-057</x:v>
      </x:c>
      <x:c r="C3017" s="10" t="str">
        <x:v>IMO-057-F06</x:v>
      </x:c>
      <x:c r="D3017" s="10" t="str">
        <x:v>RUN_01</x:v>
      </x:c>
      <x:c r="E3017" s="10" t="str">
        <x:v>ORIGINAL_LEDGER</x:v>
      </x:c>
      <x:c r="F3017" s="10" t="str">
        <x:v>FAIL</x:v>
      </x:c>
      <x:c r="G3017" s="10" t="str">
        <x:v>FAIL</x:v>
      </x:c>
      <x:c r="H3017" s="10" t="str">
        <x:v>EXECUTED</x:v>
      </x:c>
      <x:c r="I3017" s="10" t="str">
        <x:v>PARSED</x:v>
      </x:c>
      <x:c r="J3017" s="10" t="str">
        <x:v>NO_SEMANTIC_VALIDATOR_DETERMINISTIC_PASS</x:v>
      </x:c>
      <x:c r="K3017" s="10" t="str">
        <x:v>e538fee2dbded7c3475667521200c5cf1094c0c288c8c636dfd2d705f0f92deb</x:v>
      </x:c>
      <x:c r="L3017" s="10" t="str">
        <x:v>historical_three</x:v>
      </x:c>
      <x:c r="M3017" s="10" t="n">
        <x:v>1</x:v>
      </x:c>
      <x:c r="N3017" s="10" t="n">
        <x:v>0</x:v>
      </x:c>
      <x:c r="O3017" s="10" t="n">
        <x:v>0</x:v>
      </x:c>
      <x:c r="P3017" s="9" t="str">
        <x:f>'CaseReview'!U831</x:f>
        <x:v>FAIL</x:v>
      </x:c>
      <x:c r="Q3017" s="9" t="n">
        <x:f>IF(AND(T3017=1,G3017=P3017),1,0)</x:f>
        <x:v>1</x:v>
      </x:c>
      <x:c r="R3017" s="9" t="n">
        <x:f>IF(AND(T3017=1,G3017="PASS",P3017="FAIL"),1,0)</x:f>
        <x:v>0</x:v>
      </x:c>
      <x:c r="S3017" s="9" t="n">
        <x:f>IF(AND(T3017=1,G3017="FAIL",P3017="PASS"),1,0)</x:f>
        <x:v>0</x:v>
      </x:c>
      <x:c r="T3017" s="9" t="n">
        <x:v>1</x:v>
      </x:c>
      <x:c r="U3017" s="9" t="n">
        <x:v>12</x:v>
      </x:c>
      <x:c r="V3017" s="9" t="str">
        <x:v>MVP/SHACL_GENERATION_PIPELINE/experiments/LUNA_NO_SEMANTIC_VALIDATOR/RUN_01/runs/RUN-IMO-057-20260901T102612183588Z/artifacts/attempt_01/candidate_shape.ttl</x:v>
      </x:c>
    </x:row>
    <x:row r="3018" ht="22" customHeight="1">
      <x:c r="A3018" s="10" t="str">
        <x:v>NO_SEMANTIC</x:v>
      </x:c>
      <x:c r="B3018" s="10" t="str">
        <x:v>IMO-057</x:v>
      </x:c>
      <x:c r="C3018" s="10" t="str">
        <x:v>IMO-057-P01</x:v>
      </x:c>
      <x:c r="D3018" s="10" t="str">
        <x:v>RUN_01</x:v>
      </x:c>
      <x:c r="E3018" s="10" t="str">
        <x:v>ORIGINAL_LEDGER</x:v>
      </x:c>
      <x:c r="F3018" s="10" t="str">
        <x:v>PASS</x:v>
      </x:c>
      <x:c r="G3018" s="10" t="str">
        <x:v>PASS</x:v>
      </x:c>
      <x:c r="H3018" s="10" t="str">
        <x:v>EXECUTED</x:v>
      </x:c>
      <x:c r="I3018" s="10" t="str">
        <x:v>PARSED</x:v>
      </x:c>
      <x:c r="J3018" s="10" t="str">
        <x:v>NO_SEMANTIC_VALIDATOR_DETERMINISTIC_PASS</x:v>
      </x:c>
      <x:c r="K3018" s="10" t="str">
        <x:v>e538fee2dbded7c3475667521200c5cf1094c0c288c8c636dfd2d705f0f92deb</x:v>
      </x:c>
      <x:c r="L3018" s="10" t="str">
        <x:v>historical_three</x:v>
      </x:c>
      <x:c r="M3018" s="10" t="n">
        <x:v>1</x:v>
      </x:c>
      <x:c r="N3018" s="10" t="n">
        <x:v>0</x:v>
      </x:c>
      <x:c r="O3018" s="10" t="n">
        <x:v>0</x:v>
      </x:c>
      <x:c r="P3018" s="9" t="str">
        <x:f>'CaseReview'!U832</x:f>
        <x:v>PASS</x:v>
      </x:c>
      <x:c r="Q3018" s="9" t="n">
        <x:f>IF(AND(T3018=1,G3018=P3018),1,0)</x:f>
        <x:v>1</x:v>
      </x:c>
      <x:c r="R3018" s="9" t="n">
        <x:f>IF(AND(T3018=1,G3018="PASS",P3018="FAIL"),1,0)</x:f>
        <x:v>0</x:v>
      </x:c>
      <x:c r="S3018" s="9" t="n">
        <x:f>IF(AND(T3018=1,G3018="FAIL",P3018="PASS"),1,0)</x:f>
        <x:v>0</x:v>
      </x:c>
      <x:c r="T3018" s="9" t="n">
        <x:v>1</x:v>
      </x:c>
      <x:c r="U3018" s="9" t="n">
        <x:v>12</x:v>
      </x:c>
      <x:c r="V3018" s="9" t="str">
        <x:v>MVP/SHACL_GENERATION_PIPELINE/experiments/LUNA_NO_SEMANTIC_VALIDATOR/RUN_01/runs/RUN-IMO-057-20260901T102612183588Z/artifacts/attempt_01/candidate_shape.ttl</x:v>
      </x:c>
    </x:row>
    <x:row r="3019" ht="22" customHeight="1">
      <x:c r="A3019" s="10" t="str">
        <x:v>NO_SEMANTIC</x:v>
      </x:c>
      <x:c r="B3019" s="10" t="str">
        <x:v>IMO-057</x:v>
      </x:c>
      <x:c r="C3019" s="10" t="str">
        <x:v>IMO-057-P02</x:v>
      </x:c>
      <x:c r="D3019" s="10" t="str">
        <x:v>RUN_01</x:v>
      </x:c>
      <x:c r="E3019" s="10" t="str">
        <x:v>ORIGINAL_LEDGER</x:v>
      </x:c>
      <x:c r="F3019" s="10" t="str">
        <x:v>PASS</x:v>
      </x:c>
      <x:c r="G3019" s="10" t="str">
        <x:v>PASS</x:v>
      </x:c>
      <x:c r="H3019" s="10" t="str">
        <x:v>EXECUTED</x:v>
      </x:c>
      <x:c r="I3019" s="10" t="str">
        <x:v>PARSED</x:v>
      </x:c>
      <x:c r="J3019" s="10" t="str">
        <x:v>NO_SEMANTIC_VALIDATOR_DETERMINISTIC_PASS</x:v>
      </x:c>
      <x:c r="K3019" s="10" t="str">
        <x:v>e538fee2dbded7c3475667521200c5cf1094c0c288c8c636dfd2d705f0f92deb</x:v>
      </x:c>
      <x:c r="L3019" s="10" t="str">
        <x:v>historical_three</x:v>
      </x:c>
      <x:c r="M3019" s="10" t="n">
        <x:v>1</x:v>
      </x:c>
      <x:c r="N3019" s="10" t="n">
        <x:v>0</x:v>
      </x:c>
      <x:c r="O3019" s="10" t="n">
        <x:v>0</x:v>
      </x:c>
      <x:c r="P3019" s="9" t="str">
        <x:f>'CaseReview'!U833</x:f>
        <x:v>PASS</x:v>
      </x:c>
      <x:c r="Q3019" s="9" t="n">
        <x:f>IF(AND(T3019=1,G3019=P3019),1,0)</x:f>
        <x:v>1</x:v>
      </x:c>
      <x:c r="R3019" s="9" t="n">
        <x:f>IF(AND(T3019=1,G3019="PASS",P3019="FAIL"),1,0)</x:f>
        <x:v>0</x:v>
      </x:c>
      <x:c r="S3019" s="9" t="n">
        <x:f>IF(AND(T3019=1,G3019="FAIL",P3019="PASS"),1,0)</x:f>
        <x:v>0</x:v>
      </x:c>
      <x:c r="T3019" s="9" t="n">
        <x:v>1</x:v>
      </x:c>
      <x:c r="U3019" s="9" t="n">
        <x:v>12</x:v>
      </x:c>
      <x:c r="V3019" s="9" t="str">
        <x:v>MVP/SHACL_GENERATION_PIPELINE/experiments/LUNA_NO_SEMANTIC_VALIDATOR/RUN_01/runs/RUN-IMO-057-20260901T102612183588Z/artifacts/attempt_01/candidate_shape.ttl</x:v>
      </x:c>
    </x:row>
    <x:row r="3020" ht="22" customHeight="1">
      <x:c r="A3020" s="10" t="str">
        <x:v>NO_SEMANTIC</x:v>
      </x:c>
      <x:c r="B3020" s="10" t="str">
        <x:v>IMO-057</x:v>
      </x:c>
      <x:c r="C3020" s="10" t="str">
        <x:v>IMO-057-P03</x:v>
      </x:c>
      <x:c r="D3020" s="10" t="str">
        <x:v>RUN_01</x:v>
      </x:c>
      <x:c r="E3020" s="10" t="str">
        <x:v>ORIGINAL_LEDGER</x:v>
      </x:c>
      <x:c r="F3020" s="10" t="str">
        <x:v>PASS</x:v>
      </x:c>
      <x:c r="G3020" s="10" t="str">
        <x:v>PASS</x:v>
      </x:c>
      <x:c r="H3020" s="10" t="str">
        <x:v>EXECUTED</x:v>
      </x:c>
      <x:c r="I3020" s="10" t="str">
        <x:v>PARSED</x:v>
      </x:c>
      <x:c r="J3020" s="10" t="str">
        <x:v>NO_SEMANTIC_VALIDATOR_DETERMINISTIC_PASS</x:v>
      </x:c>
      <x:c r="K3020" s="10" t="str">
        <x:v>e538fee2dbded7c3475667521200c5cf1094c0c288c8c636dfd2d705f0f92deb</x:v>
      </x:c>
      <x:c r="L3020" s="10" t="str">
        <x:v>historical_three</x:v>
      </x:c>
      <x:c r="M3020" s="10" t="n">
        <x:v>1</x:v>
      </x:c>
      <x:c r="N3020" s="10" t="n">
        <x:v>0</x:v>
      </x:c>
      <x:c r="O3020" s="10" t="n">
        <x:v>0</x:v>
      </x:c>
      <x:c r="P3020" s="9" t="str">
        <x:f>'CaseReview'!U834</x:f>
        <x:v>PASS</x:v>
      </x:c>
      <x:c r="Q3020" s="9" t="n">
        <x:f>IF(AND(T3020=1,G3020=P3020),1,0)</x:f>
        <x:v>1</x:v>
      </x:c>
      <x:c r="R3020" s="9" t="n">
        <x:f>IF(AND(T3020=1,G3020="PASS",P3020="FAIL"),1,0)</x:f>
        <x:v>0</x:v>
      </x:c>
      <x:c r="S3020" s="9" t="n">
        <x:f>IF(AND(T3020=1,G3020="FAIL",P3020="PASS"),1,0)</x:f>
        <x:v>0</x:v>
      </x:c>
      <x:c r="T3020" s="9" t="n">
        <x:v>1</x:v>
      </x:c>
      <x:c r="U3020" s="9" t="n">
        <x:v>12</x:v>
      </x:c>
      <x:c r="V3020" s="9" t="str">
        <x:v>MVP/SHACL_GENERATION_PIPELINE/experiments/LUNA_NO_SEMANTIC_VALIDATOR/RUN_01/runs/RUN-IMO-057-20260901T102612183588Z/artifacts/attempt_01/candidate_shape.ttl</x:v>
      </x:c>
    </x:row>
    <x:row r="3021" ht="22" customHeight="1">
      <x:c r="A3021" s="10" t="str">
        <x:v>NO_SEMANTIC</x:v>
      </x:c>
      <x:c r="B3021" s="10" t="str">
        <x:v>IMO-057</x:v>
      </x:c>
      <x:c r="C3021" s="10" t="str">
        <x:v>IMO-057-P04</x:v>
      </x:c>
      <x:c r="D3021" s="10" t="str">
        <x:v>RUN_01</x:v>
      </x:c>
      <x:c r="E3021" s="10" t="str">
        <x:v>ORIGINAL_LEDGER</x:v>
      </x:c>
      <x:c r="F3021" s="10" t="str">
        <x:v>PASS</x:v>
      </x:c>
      <x:c r="G3021" s="10" t="str">
        <x:v>PASS</x:v>
      </x:c>
      <x:c r="H3021" s="10" t="str">
        <x:v>EXECUTED</x:v>
      </x:c>
      <x:c r="I3021" s="10" t="str">
        <x:v>PARSED</x:v>
      </x:c>
      <x:c r="J3021" s="10" t="str">
        <x:v>NO_SEMANTIC_VALIDATOR_DETERMINISTIC_PASS</x:v>
      </x:c>
      <x:c r="K3021" s="10" t="str">
        <x:v>e538fee2dbded7c3475667521200c5cf1094c0c288c8c636dfd2d705f0f92deb</x:v>
      </x:c>
      <x:c r="L3021" s="10" t="str">
        <x:v>historical_three</x:v>
      </x:c>
      <x:c r="M3021" s="10" t="n">
        <x:v>1</x:v>
      </x:c>
      <x:c r="N3021" s="10" t="n">
        <x:v>0</x:v>
      </x:c>
      <x:c r="O3021" s="10" t="n">
        <x:v>0</x:v>
      </x:c>
      <x:c r="P3021" s="9" t="str">
        <x:f>'CaseReview'!U835</x:f>
        <x:v>PASS</x:v>
      </x:c>
      <x:c r="Q3021" s="9" t="n">
        <x:f>IF(AND(T3021=1,G3021=P3021),1,0)</x:f>
        <x:v>1</x:v>
      </x:c>
      <x:c r="R3021" s="9" t="n">
        <x:f>IF(AND(T3021=1,G3021="PASS",P3021="FAIL"),1,0)</x:f>
        <x:v>0</x:v>
      </x:c>
      <x:c r="S3021" s="9" t="n">
        <x:f>IF(AND(T3021=1,G3021="FAIL",P3021="PASS"),1,0)</x:f>
        <x:v>0</x:v>
      </x:c>
      <x:c r="T3021" s="9" t="n">
        <x:v>1</x:v>
      </x:c>
      <x:c r="U3021" s="9" t="n">
        <x:v>12</x:v>
      </x:c>
      <x:c r="V3021" s="9" t="str">
        <x:v>MVP/SHACL_GENERATION_PIPELINE/experiments/LUNA_NO_SEMANTIC_VALIDATOR/RUN_01/runs/RUN-IMO-057-20260901T102612183588Z/artifacts/attempt_01/candidate_shape.ttl</x:v>
      </x:c>
    </x:row>
    <x:row r="3022" ht="22" customHeight="1">
      <x:c r="A3022" s="10" t="str">
        <x:v>NO_SEMANTIC</x:v>
      </x:c>
      <x:c r="B3022" s="10" t="str">
        <x:v>IMO-057</x:v>
      </x:c>
      <x:c r="C3022" s="10" t="str">
        <x:v>IMO-057-P05</x:v>
      </x:c>
      <x:c r="D3022" s="10" t="str">
        <x:v>RUN_01</x:v>
      </x:c>
      <x:c r="E3022" s="10" t="str">
        <x:v>ORIGINAL_LEDGER</x:v>
      </x:c>
      <x:c r="F3022" s="10" t="str">
        <x:v>PASS</x:v>
      </x:c>
      <x:c r="G3022" s="10" t="str">
        <x:v>PASS</x:v>
      </x:c>
      <x:c r="H3022" s="10" t="str">
        <x:v>EXECUTED</x:v>
      </x:c>
      <x:c r="I3022" s="10" t="str">
        <x:v>PARSED</x:v>
      </x:c>
      <x:c r="J3022" s="10" t="str">
        <x:v>NO_SEMANTIC_VALIDATOR_DETERMINISTIC_PASS</x:v>
      </x:c>
      <x:c r="K3022" s="10" t="str">
        <x:v>e538fee2dbded7c3475667521200c5cf1094c0c288c8c636dfd2d705f0f92deb</x:v>
      </x:c>
      <x:c r="L3022" s="10" t="str">
        <x:v>historical_three</x:v>
      </x:c>
      <x:c r="M3022" s="10" t="n">
        <x:v>1</x:v>
      </x:c>
      <x:c r="N3022" s="10" t="n">
        <x:v>0</x:v>
      </x:c>
      <x:c r="O3022" s="10" t="n">
        <x:v>0</x:v>
      </x:c>
      <x:c r="P3022" s="9" t="str">
        <x:f>'CaseReview'!U836</x:f>
        <x:v>PASS</x:v>
      </x:c>
      <x:c r="Q3022" s="9" t="n">
        <x:f>IF(AND(T3022=1,G3022=P3022),1,0)</x:f>
        <x:v>1</x:v>
      </x:c>
      <x:c r="R3022" s="9" t="n">
        <x:f>IF(AND(T3022=1,G3022="PASS",P3022="FAIL"),1,0)</x:f>
        <x:v>0</x:v>
      </x:c>
      <x:c r="S3022" s="9" t="n">
        <x:f>IF(AND(T3022=1,G3022="FAIL",P3022="PASS"),1,0)</x:f>
        <x:v>0</x:v>
      </x:c>
      <x:c r="T3022" s="9" t="n">
        <x:v>1</x:v>
      </x:c>
      <x:c r="U3022" s="9" t="n">
        <x:v>12</x:v>
      </x:c>
      <x:c r="V3022" s="9" t="str">
        <x:v>MVP/SHACL_GENERATION_PIPELINE/experiments/LUNA_NO_SEMANTIC_VALIDATOR/RUN_01/runs/RUN-IMO-057-20260901T102612183588Z/artifacts/attempt_01/candidate_shape.ttl</x:v>
      </x:c>
    </x:row>
    <x:row r="3023" ht="22" customHeight="1">
      <x:c r="A3023" s="10" t="str">
        <x:v>NO_SEMANTIC</x:v>
      </x:c>
      <x:c r="B3023" s="10" t="str">
        <x:v>IMO-057</x:v>
      </x:c>
      <x:c r="C3023" s="10" t="str">
        <x:v>IMO-057-P06</x:v>
      </x:c>
      <x:c r="D3023" s="10" t="str">
        <x:v>RUN_01</x:v>
      </x:c>
      <x:c r="E3023" s="10" t="str">
        <x:v>ORIGINAL_LEDGER</x:v>
      </x:c>
      <x:c r="F3023" s="10" t="str">
        <x:v>PASS</x:v>
      </x:c>
      <x:c r="G3023" s="10" t="str">
        <x:v>PASS</x:v>
      </x:c>
      <x:c r="H3023" s="10" t="str">
        <x:v>EXECUTED</x:v>
      </x:c>
      <x:c r="I3023" s="10" t="str">
        <x:v>PARSED</x:v>
      </x:c>
      <x:c r="J3023" s="10" t="str">
        <x:v>NO_SEMANTIC_VALIDATOR_DETERMINISTIC_PASS</x:v>
      </x:c>
      <x:c r="K3023" s="10" t="str">
        <x:v>e538fee2dbded7c3475667521200c5cf1094c0c288c8c636dfd2d705f0f92deb</x:v>
      </x:c>
      <x:c r="L3023" s="10" t="str">
        <x:v>historical_three</x:v>
      </x:c>
      <x:c r="M3023" s="10" t="n">
        <x:v>1</x:v>
      </x:c>
      <x:c r="N3023" s="10" t="n">
        <x:v>0</x:v>
      </x:c>
      <x:c r="O3023" s="10" t="n">
        <x:v>0</x:v>
      </x:c>
      <x:c r="P3023" s="9" t="str">
        <x:f>'CaseReview'!U837</x:f>
        <x:v>PASS</x:v>
      </x:c>
      <x:c r="Q3023" s="9" t="n">
        <x:f>IF(AND(T3023=1,G3023=P3023),1,0)</x:f>
        <x:v>1</x:v>
      </x:c>
      <x:c r="R3023" s="9" t="n">
        <x:f>IF(AND(T3023=1,G3023="PASS",P3023="FAIL"),1,0)</x:f>
        <x:v>0</x:v>
      </x:c>
      <x:c r="S3023" s="9" t="n">
        <x:f>IF(AND(T3023=1,G3023="FAIL",P3023="PASS"),1,0)</x:f>
        <x:v>0</x:v>
      </x:c>
      <x:c r="T3023" s="9" t="n">
        <x:v>1</x:v>
      </x:c>
      <x:c r="U3023" s="9" t="n">
        <x:v>12</x:v>
      </x:c>
      <x:c r="V3023" s="9" t="str">
        <x:v>MVP/SHACL_GENERATION_PIPELINE/experiments/LUNA_NO_SEMANTIC_VALIDATOR/RUN_01/runs/RUN-IMO-057-20260901T102612183588Z/artifacts/attempt_01/candidate_shape.ttl</x:v>
      </x:c>
    </x:row>
    <x:row r="3024" ht="22" customHeight="1">
      <x:c r="A3024" s="10" t="str">
        <x:v>NO_SEMANTIC</x:v>
      </x:c>
      <x:c r="B3024" s="10" t="str">
        <x:v>IMO-058</x:v>
      </x:c>
      <x:c r="C3024" s="10" t="str">
        <x:v>IMO-058-F01</x:v>
      </x:c>
      <x:c r="D3024" s="10" t="str">
        <x:v>RUN_01</x:v>
      </x:c>
      <x:c r="E3024" s="10" t="str">
        <x:v>ORIGINAL_LEDGER</x:v>
      </x:c>
      <x:c r="F3024" s="10" t="str">
        <x:v>FAIL</x:v>
      </x:c>
      <x:c r="G3024" s="10" t="str">
        <x:v>FAIL</x:v>
      </x:c>
      <x:c r="H3024" s="10" t="str">
        <x:v>EXECUTED</x:v>
      </x:c>
      <x:c r="I3024" s="10" t="str">
        <x:v>PARSED</x:v>
      </x:c>
      <x:c r="J3024" s="10" t="str">
        <x:v>NO_SEMANTIC_VALIDATOR_DETERMINISTIC_PASS</x:v>
      </x:c>
      <x:c r="K3024" s="10" t="str">
        <x:v>96db0bad05058b350d99bd63a767440903e870dbcaa57ed6a1161382b5a67e6c</x:v>
      </x:c>
      <x:c r="L3024" s="10" t="str">
        <x:v>historical_three</x:v>
      </x:c>
      <x:c r="M3024" s="10" t="n">
        <x:v>1</x:v>
      </x:c>
      <x:c r="N3024" s="10" t="n">
        <x:v>0</x:v>
      </x:c>
      <x:c r="O3024" s="10" t="n">
        <x:v>0</x:v>
      </x:c>
      <x:c r="P3024" s="9" t="str">
        <x:f>'CaseReview'!U838</x:f>
        <x:v>FAIL</x:v>
      </x:c>
      <x:c r="Q3024" s="9" t="n">
        <x:f>IF(AND(T3024=1,G3024=P3024),1,0)</x:f>
        <x:v>1</x:v>
      </x:c>
      <x:c r="R3024" s="9" t="n">
        <x:f>IF(AND(T3024=1,G3024="PASS",P3024="FAIL"),1,0)</x:f>
        <x:v>0</x:v>
      </x:c>
      <x:c r="S3024" s="9" t="n">
        <x:f>IF(AND(T3024=1,G3024="FAIL",P3024="PASS"),1,0)</x:f>
        <x:v>0</x:v>
      </x:c>
      <x:c r="T3024" s="9" t="n">
        <x:v>1</x:v>
      </x:c>
      <x:c r="U3024" s="9" t="n">
        <x:v>7</x:v>
      </x:c>
      <x:c r="V3024" s="9" t="str">
        <x:v>MVP/SHACL_GENERATION_PIPELINE/experiments/LUNA_NO_SEMANTIC_VALIDATOR/RUN_01/runs/RUN-IMO-058-20260901T102642966623Z/artifacts/attempt_01/candidate_shape.ttl</x:v>
      </x:c>
    </x:row>
    <x:row r="3025" ht="22" customHeight="1">
      <x:c r="A3025" s="10" t="str">
        <x:v>NO_SEMANTIC</x:v>
      </x:c>
      <x:c r="B3025" s="10" t="str">
        <x:v>IMO-058</x:v>
      </x:c>
      <x:c r="C3025" s="10" t="str">
        <x:v>IMO-058-F02</x:v>
      </x:c>
      <x:c r="D3025" s="10" t="str">
        <x:v>RUN_01</x:v>
      </x:c>
      <x:c r="E3025" s="10" t="str">
        <x:v>ORIGINAL_LEDGER</x:v>
      </x:c>
      <x:c r="F3025" s="10" t="str">
        <x:v>FAIL</x:v>
      </x:c>
      <x:c r="G3025" s="10" t="str">
        <x:v>FAIL</x:v>
      </x:c>
      <x:c r="H3025" s="10" t="str">
        <x:v>EXECUTED</x:v>
      </x:c>
      <x:c r="I3025" s="10" t="str">
        <x:v>PARSED</x:v>
      </x:c>
      <x:c r="J3025" s="10" t="str">
        <x:v>NO_SEMANTIC_VALIDATOR_DETERMINISTIC_PASS</x:v>
      </x:c>
      <x:c r="K3025" s="10" t="str">
        <x:v>96db0bad05058b350d99bd63a767440903e870dbcaa57ed6a1161382b5a67e6c</x:v>
      </x:c>
      <x:c r="L3025" s="10" t="str">
        <x:v>historical_three</x:v>
      </x:c>
      <x:c r="M3025" s="10" t="n">
        <x:v>1</x:v>
      </x:c>
      <x:c r="N3025" s="10" t="n">
        <x:v>0</x:v>
      </x:c>
      <x:c r="O3025" s="10" t="n">
        <x:v>0</x:v>
      </x:c>
      <x:c r="P3025" s="9" t="str">
        <x:f>'CaseReview'!U839</x:f>
        <x:v>FAIL</x:v>
      </x:c>
      <x:c r="Q3025" s="9" t="n">
        <x:f>IF(AND(T3025=1,G3025=P3025),1,0)</x:f>
        <x:v>1</x:v>
      </x:c>
      <x:c r="R3025" s="9" t="n">
        <x:f>IF(AND(T3025=1,G3025="PASS",P3025="FAIL"),1,0)</x:f>
        <x:v>0</x:v>
      </x:c>
      <x:c r="S3025" s="9" t="n">
        <x:f>IF(AND(T3025=1,G3025="FAIL",P3025="PASS"),1,0)</x:f>
        <x:v>0</x:v>
      </x:c>
      <x:c r="T3025" s="9" t="n">
        <x:v>1</x:v>
      </x:c>
      <x:c r="U3025" s="9" t="n">
        <x:v>7</x:v>
      </x:c>
      <x:c r="V3025" s="9" t="str">
        <x:v>MVP/SHACL_GENERATION_PIPELINE/experiments/LUNA_NO_SEMANTIC_VALIDATOR/RUN_01/runs/RUN-IMO-058-20260901T102642966623Z/artifacts/attempt_01/candidate_shape.ttl</x:v>
      </x:c>
    </x:row>
    <x:row r="3026" ht="22" customHeight="1">
      <x:c r="A3026" s="10" t="str">
        <x:v>NO_SEMANTIC</x:v>
      </x:c>
      <x:c r="B3026" s="10" t="str">
        <x:v>IMO-058</x:v>
      </x:c>
      <x:c r="C3026" s="10" t="str">
        <x:v>IMO-058-F03</x:v>
      </x:c>
      <x:c r="D3026" s="10" t="str">
        <x:v>RUN_01</x:v>
      </x:c>
      <x:c r="E3026" s="10" t="str">
        <x:v>ORIGINAL_LEDGER</x:v>
      </x:c>
      <x:c r="F3026" s="10" t="str">
        <x:v>FAIL</x:v>
      </x:c>
      <x:c r="G3026" s="10" t="str">
        <x:v>FAIL</x:v>
      </x:c>
      <x:c r="H3026" s="10" t="str">
        <x:v>EXECUTED</x:v>
      </x:c>
      <x:c r="I3026" s="10" t="str">
        <x:v>PARSED</x:v>
      </x:c>
      <x:c r="J3026" s="10" t="str">
        <x:v>NO_SEMANTIC_VALIDATOR_DETERMINISTIC_PASS</x:v>
      </x:c>
      <x:c r="K3026" s="10" t="str">
        <x:v>96db0bad05058b350d99bd63a767440903e870dbcaa57ed6a1161382b5a67e6c</x:v>
      </x:c>
      <x:c r="L3026" s="10" t="str">
        <x:v>historical_three</x:v>
      </x:c>
      <x:c r="M3026" s="10" t="n">
        <x:v>1</x:v>
      </x:c>
      <x:c r="N3026" s="10" t="n">
        <x:v>0</x:v>
      </x:c>
      <x:c r="O3026" s="10" t="n">
        <x:v>0</x:v>
      </x:c>
      <x:c r="P3026" s="9" t="str">
        <x:f>'CaseReview'!U840</x:f>
        <x:v>FAIL</x:v>
      </x:c>
      <x:c r="Q3026" s="9" t="n">
        <x:f>IF(AND(T3026=1,G3026=P3026),1,0)</x:f>
        <x:v>1</x:v>
      </x:c>
      <x:c r="R3026" s="9" t="n">
        <x:f>IF(AND(T3026=1,G3026="PASS",P3026="FAIL"),1,0)</x:f>
        <x:v>0</x:v>
      </x:c>
      <x:c r="S3026" s="9" t="n">
        <x:f>IF(AND(T3026=1,G3026="FAIL",P3026="PASS"),1,0)</x:f>
        <x:v>0</x:v>
      </x:c>
      <x:c r="T3026" s="9" t="n">
        <x:v>1</x:v>
      </x:c>
      <x:c r="U3026" s="9" t="n">
        <x:v>7</x:v>
      </x:c>
      <x:c r="V3026" s="9" t="str">
        <x:v>MVP/SHACL_GENERATION_PIPELINE/experiments/LUNA_NO_SEMANTIC_VALIDATOR/RUN_01/runs/RUN-IMO-058-20260901T102642966623Z/artifacts/attempt_01/candidate_shape.ttl</x:v>
      </x:c>
    </x:row>
    <x:row r="3027" ht="22" customHeight="1">
      <x:c r="A3027" s="10" t="str">
        <x:v>NO_SEMANTIC</x:v>
      </x:c>
      <x:c r="B3027" s="10" t="str">
        <x:v>IMO-058</x:v>
      </x:c>
      <x:c r="C3027" s="10" t="str">
        <x:v>IMO-058-F04</x:v>
      </x:c>
      <x:c r="D3027" s="10" t="str">
        <x:v>RUN_01</x:v>
      </x:c>
      <x:c r="E3027" s="10" t="str">
        <x:v>ORIGINAL_LEDGER</x:v>
      </x:c>
      <x:c r="F3027" s="10" t="str">
        <x:v>FAIL</x:v>
      </x:c>
      <x:c r="G3027" s="10" t="str">
        <x:v>FAIL</x:v>
      </x:c>
      <x:c r="H3027" s="10" t="str">
        <x:v>EXECUTED</x:v>
      </x:c>
      <x:c r="I3027" s="10" t="str">
        <x:v>PARSED</x:v>
      </x:c>
      <x:c r="J3027" s="10" t="str">
        <x:v>NO_SEMANTIC_VALIDATOR_DETERMINISTIC_PASS</x:v>
      </x:c>
      <x:c r="K3027" s="10" t="str">
        <x:v>96db0bad05058b350d99bd63a767440903e870dbcaa57ed6a1161382b5a67e6c</x:v>
      </x:c>
      <x:c r="L3027" s="10" t="str">
        <x:v>historical_three</x:v>
      </x:c>
      <x:c r="M3027" s="10" t="n">
        <x:v>1</x:v>
      </x:c>
      <x:c r="N3027" s="10" t="n">
        <x:v>0</x:v>
      </x:c>
      <x:c r="O3027" s="10" t="n">
        <x:v>0</x:v>
      </x:c>
      <x:c r="P3027" s="9" t="str">
        <x:f>'CaseReview'!U841</x:f>
        <x:v>FAIL</x:v>
      </x:c>
      <x:c r="Q3027" s="9" t="n">
        <x:f>IF(AND(T3027=1,G3027=P3027),1,0)</x:f>
        <x:v>1</x:v>
      </x:c>
      <x:c r="R3027" s="9" t="n">
        <x:f>IF(AND(T3027=1,G3027="PASS",P3027="FAIL"),1,0)</x:f>
        <x:v>0</x:v>
      </x:c>
      <x:c r="S3027" s="9" t="n">
        <x:f>IF(AND(T3027=1,G3027="FAIL",P3027="PASS"),1,0)</x:f>
        <x:v>0</x:v>
      </x:c>
      <x:c r="T3027" s="9" t="n">
        <x:v>1</x:v>
      </x:c>
      <x:c r="U3027" s="9" t="n">
        <x:v>7</x:v>
      </x:c>
      <x:c r="V3027" s="9" t="str">
        <x:v>MVP/SHACL_GENERATION_PIPELINE/experiments/LUNA_NO_SEMANTIC_VALIDATOR/RUN_01/runs/RUN-IMO-058-20260901T102642966623Z/artifacts/attempt_01/candidate_shape.ttl</x:v>
      </x:c>
    </x:row>
    <x:row r="3028" ht="22" customHeight="1">
      <x:c r="A3028" s="10" t="str">
        <x:v>NO_SEMANTIC</x:v>
      </x:c>
      <x:c r="B3028" s="10" t="str">
        <x:v>IMO-058</x:v>
      </x:c>
      <x:c r="C3028" s="10" t="str">
        <x:v>IMO-058-P01</x:v>
      </x:c>
      <x:c r="D3028" s="10" t="str">
        <x:v>RUN_01</x:v>
      </x:c>
      <x:c r="E3028" s="10" t="str">
        <x:v>ORIGINAL_LEDGER</x:v>
      </x:c>
      <x:c r="F3028" s="10" t="str">
        <x:v>PASS</x:v>
      </x:c>
      <x:c r="G3028" s="10" t="str">
        <x:v>FAIL</x:v>
      </x:c>
      <x:c r="H3028" s="10" t="str">
        <x:v>EXECUTED</x:v>
      </x:c>
      <x:c r="I3028" s="10" t="str">
        <x:v>PARSED</x:v>
      </x:c>
      <x:c r="J3028" s="10" t="str">
        <x:v>NO_SEMANTIC_VALIDATOR_DETERMINISTIC_PASS</x:v>
      </x:c>
      <x:c r="K3028" s="10" t="str">
        <x:v>96db0bad05058b350d99bd63a767440903e870dbcaa57ed6a1161382b5a67e6c</x:v>
      </x:c>
      <x:c r="L3028" s="10" t="str">
        <x:v>historical_three</x:v>
      </x:c>
      <x:c r="M3028" s="10" t="n">
        <x:v>0</x:v>
      </x:c>
      <x:c r="N3028" s="10" t="n">
        <x:v>0</x:v>
      </x:c>
      <x:c r="O3028" s="10" t="n">
        <x:v>1</x:v>
      </x:c>
      <x:c r="P3028" s="9" t="str">
        <x:f>'CaseReview'!U842</x:f>
        <x:v>PASS</x:v>
      </x:c>
      <x:c r="Q3028" s="9" t="n">
        <x:f>IF(AND(T3028=1,G3028=P3028),1,0)</x:f>
        <x:v>0</x:v>
      </x:c>
      <x:c r="R3028" s="9" t="n">
        <x:f>IF(AND(T3028=1,G3028="PASS",P3028="FAIL"),1,0)</x:f>
        <x:v>0</x:v>
      </x:c>
      <x:c r="S3028" s="9" t="n">
        <x:f>IF(AND(T3028=1,G3028="FAIL",P3028="PASS"),1,0)</x:f>
        <x:v>1</x:v>
      </x:c>
      <x:c r="T3028" s="9" t="n">
        <x:v>1</x:v>
      </x:c>
      <x:c r="U3028" s="9" t="n">
        <x:v>7</x:v>
      </x:c>
      <x:c r="V3028" s="9" t="str">
        <x:v>MVP/SHACL_GENERATION_PIPELINE/experiments/LUNA_NO_SEMANTIC_VALIDATOR/RUN_01/runs/RUN-IMO-058-20260901T102642966623Z/artifacts/attempt_01/candidate_shape.ttl</x:v>
      </x:c>
    </x:row>
    <x:row r="3029" ht="22" customHeight="1">
      <x:c r="A3029" s="10" t="str">
        <x:v>NO_SEMANTIC</x:v>
      </x:c>
      <x:c r="B3029" s="10" t="str">
        <x:v>IMO-058</x:v>
      </x:c>
      <x:c r="C3029" s="10" t="str">
        <x:v>IMO-058-P02</x:v>
      </x:c>
      <x:c r="D3029" s="10" t="str">
        <x:v>RUN_01</x:v>
      </x:c>
      <x:c r="E3029" s="10" t="str">
        <x:v>ORIGINAL_LEDGER</x:v>
      </x:c>
      <x:c r="F3029" s="10" t="str">
        <x:v>PASS</x:v>
      </x:c>
      <x:c r="G3029" s="10" t="str">
        <x:v>FAIL</x:v>
      </x:c>
      <x:c r="H3029" s="10" t="str">
        <x:v>EXECUTED</x:v>
      </x:c>
      <x:c r="I3029" s="10" t="str">
        <x:v>PARSED</x:v>
      </x:c>
      <x:c r="J3029" s="10" t="str">
        <x:v>NO_SEMANTIC_VALIDATOR_DETERMINISTIC_PASS</x:v>
      </x:c>
      <x:c r="K3029" s="10" t="str">
        <x:v>96db0bad05058b350d99bd63a767440903e870dbcaa57ed6a1161382b5a67e6c</x:v>
      </x:c>
      <x:c r="L3029" s="10" t="str">
        <x:v>historical_three</x:v>
      </x:c>
      <x:c r="M3029" s="10" t="n">
        <x:v>0</x:v>
      </x:c>
      <x:c r="N3029" s="10" t="n">
        <x:v>0</x:v>
      </x:c>
      <x:c r="O3029" s="10" t="n">
        <x:v>1</x:v>
      </x:c>
      <x:c r="P3029" s="9" t="str">
        <x:f>'CaseReview'!U843</x:f>
        <x:v>PASS</x:v>
      </x:c>
      <x:c r="Q3029" s="9" t="n">
        <x:f>IF(AND(T3029=1,G3029=P3029),1,0)</x:f>
        <x:v>0</x:v>
      </x:c>
      <x:c r="R3029" s="9" t="n">
        <x:f>IF(AND(T3029=1,G3029="PASS",P3029="FAIL"),1,0)</x:f>
        <x:v>0</x:v>
      </x:c>
      <x:c r="S3029" s="9" t="n">
        <x:f>IF(AND(T3029=1,G3029="FAIL",P3029="PASS"),1,0)</x:f>
        <x:v>1</x:v>
      </x:c>
      <x:c r="T3029" s="9" t="n">
        <x:v>1</x:v>
      </x:c>
      <x:c r="U3029" s="9" t="n">
        <x:v>7</x:v>
      </x:c>
      <x:c r="V3029" s="9" t="str">
        <x:v>MVP/SHACL_GENERATION_PIPELINE/experiments/LUNA_NO_SEMANTIC_VALIDATOR/RUN_01/runs/RUN-IMO-058-20260901T102642966623Z/artifacts/attempt_01/candidate_shape.ttl</x:v>
      </x:c>
    </x:row>
    <x:row r="3030" ht="22" customHeight="1">
      <x:c r="A3030" s="10" t="str">
        <x:v>NO_SEMANTIC</x:v>
      </x:c>
      <x:c r="B3030" s="10" t="str">
        <x:v>IMO-058</x:v>
      </x:c>
      <x:c r="C3030" s="10" t="str">
        <x:v>IMO-058-P03</x:v>
      </x:c>
      <x:c r="D3030" s="10" t="str">
        <x:v>RUN_01</x:v>
      </x:c>
      <x:c r="E3030" s="10" t="str">
        <x:v>ORIGINAL_LEDGER</x:v>
      </x:c>
      <x:c r="F3030" s="10" t="str">
        <x:v>PASS</x:v>
      </x:c>
      <x:c r="G3030" s="10" t="str">
        <x:v>PASS</x:v>
      </x:c>
      <x:c r="H3030" s="10" t="str">
        <x:v>EXECUTED</x:v>
      </x:c>
      <x:c r="I3030" s="10" t="str">
        <x:v>PARSED</x:v>
      </x:c>
      <x:c r="J3030" s="10" t="str">
        <x:v>NO_SEMANTIC_VALIDATOR_DETERMINISTIC_PASS</x:v>
      </x:c>
      <x:c r="K3030" s="10" t="str">
        <x:v>96db0bad05058b350d99bd63a767440903e870dbcaa57ed6a1161382b5a67e6c</x:v>
      </x:c>
      <x:c r="L3030" s="10" t="str">
        <x:v>historical_three</x:v>
      </x:c>
      <x:c r="M3030" s="10" t="n">
        <x:v>1</x:v>
      </x:c>
      <x:c r="N3030" s="10" t="n">
        <x:v>0</x:v>
      </x:c>
      <x:c r="O3030" s="10" t="n">
        <x:v>0</x:v>
      </x:c>
      <x:c r="P3030" s="9" t="str">
        <x:f>'CaseReview'!U844</x:f>
        <x:v>PASS</x:v>
      </x:c>
      <x:c r="Q3030" s="9" t="n">
        <x:f>IF(AND(T3030=1,G3030=P3030),1,0)</x:f>
        <x:v>1</x:v>
      </x:c>
      <x:c r="R3030" s="9" t="n">
        <x:f>IF(AND(T3030=1,G3030="PASS",P3030="FAIL"),1,0)</x:f>
        <x:v>0</x:v>
      </x:c>
      <x:c r="S3030" s="9" t="n">
        <x:f>IF(AND(T3030=1,G3030="FAIL",P3030="PASS"),1,0)</x:f>
        <x:v>0</x:v>
      </x:c>
      <x:c r="T3030" s="9" t="n">
        <x:v>1</x:v>
      </x:c>
      <x:c r="U3030" s="9" t="n">
        <x:v>7</x:v>
      </x:c>
      <x:c r="V3030" s="9" t="str">
        <x:v>MVP/SHACL_GENERATION_PIPELINE/experiments/LUNA_NO_SEMANTIC_VALIDATOR/RUN_01/runs/RUN-IMO-058-20260901T102642966623Z/artifacts/attempt_01/candidate_shape.ttl</x:v>
      </x:c>
    </x:row>
    <x:row r="3031" ht="22" customHeight="1">
      <x:c r="A3031" s="10" t="str">
        <x:v>NO_SEMANTIC</x:v>
      </x:c>
      <x:c r="B3031" s="10" t="str">
        <x:v>IMO-059</x:v>
      </x:c>
      <x:c r="C3031" s="10" t="str">
        <x:v>IMO-059-F01</x:v>
      </x:c>
      <x:c r="D3031" s="10" t="str">
        <x:v>RUN_01</x:v>
      </x:c>
      <x:c r="E3031" s="10" t="str">
        <x:v>ORIGINAL_LEDGER</x:v>
      </x:c>
      <x:c r="F3031" s="10" t="str">
        <x:v>FAIL</x:v>
      </x:c>
      <x:c r="G3031" s="10" t="str">
        <x:v>FAIL</x:v>
      </x:c>
      <x:c r="H3031" s="10" t="str">
        <x:v>EXECUTED</x:v>
      </x:c>
      <x:c r="I3031" s="10" t="str">
        <x:v>PARSED</x:v>
      </x:c>
      <x:c r="J3031" s="10" t="str">
        <x:v>NO_SEMANTIC_VALIDATOR_DETERMINISTIC_PASS</x:v>
      </x:c>
      <x:c r="K3031" s="10" t="str">
        <x:v>a36cab593b5d51b26ad0267d0d96cba3559a2af453c67519006dc76209ca270a</x:v>
      </x:c>
      <x:c r="L3031" s="10" t="str">
        <x:v>historical_three</x:v>
      </x:c>
      <x:c r="M3031" s="10" t="n">
        <x:v>1</x:v>
      </x:c>
      <x:c r="N3031" s="10" t="n">
        <x:v>0</x:v>
      </x:c>
      <x:c r="O3031" s="10" t="n">
        <x:v>0</x:v>
      </x:c>
      <x:c r="P3031" s="9" t="str">
        <x:f>'CaseReview'!U845</x:f>
        <x:v>FAIL</x:v>
      </x:c>
      <x:c r="Q3031" s="9" t="n">
        <x:f>IF(AND(T3031=1,G3031=P3031),1,0)</x:f>
        <x:v>1</x:v>
      </x:c>
      <x:c r="R3031" s="9" t="n">
        <x:f>IF(AND(T3031=1,G3031="PASS",P3031="FAIL"),1,0)</x:f>
        <x:v>0</x:v>
      </x:c>
      <x:c r="S3031" s="9" t="n">
        <x:f>IF(AND(T3031=1,G3031="FAIL",P3031="PASS"),1,0)</x:f>
        <x:v>0</x:v>
      </x:c>
      <x:c r="T3031" s="9" t="n">
        <x:v>1</x:v>
      </x:c>
      <x:c r="U3031" s="9" t="n">
        <x:v>7</x:v>
      </x:c>
      <x:c r="V3031" s="9" t="str">
        <x:v>MVP/SHACL_GENERATION_PIPELINE/experiments/LUNA_NO_SEMANTIC_VALIDATOR/RUN_01/runs/RUN-IMO-059-20260901T102653048234Z/artifacts/attempt_01/candidate_shape.ttl</x:v>
      </x:c>
    </x:row>
    <x:row r="3032" ht="22" customHeight="1">
      <x:c r="A3032" s="10" t="str">
        <x:v>NO_SEMANTIC</x:v>
      </x:c>
      <x:c r="B3032" s="10" t="str">
        <x:v>IMO-059</x:v>
      </x:c>
      <x:c r="C3032" s="10" t="str">
        <x:v>IMO-059-F02</x:v>
      </x:c>
      <x:c r="D3032" s="10" t="str">
        <x:v>RUN_01</x:v>
      </x:c>
      <x:c r="E3032" s="10" t="str">
        <x:v>ORIGINAL_LEDGER</x:v>
      </x:c>
      <x:c r="F3032" s="10" t="str">
        <x:v>FAIL</x:v>
      </x:c>
      <x:c r="G3032" s="10" t="str">
        <x:v>FAIL</x:v>
      </x:c>
      <x:c r="H3032" s="10" t="str">
        <x:v>EXECUTED</x:v>
      </x:c>
      <x:c r="I3032" s="10" t="str">
        <x:v>PARSED</x:v>
      </x:c>
      <x:c r="J3032" s="10" t="str">
        <x:v>NO_SEMANTIC_VALIDATOR_DETERMINISTIC_PASS</x:v>
      </x:c>
      <x:c r="K3032" s="10" t="str">
        <x:v>a36cab593b5d51b26ad0267d0d96cba3559a2af453c67519006dc76209ca270a</x:v>
      </x:c>
      <x:c r="L3032" s="10" t="str">
        <x:v>historical_three</x:v>
      </x:c>
      <x:c r="M3032" s="10" t="n">
        <x:v>1</x:v>
      </x:c>
      <x:c r="N3032" s="10" t="n">
        <x:v>0</x:v>
      </x:c>
      <x:c r="O3032" s="10" t="n">
        <x:v>0</x:v>
      </x:c>
      <x:c r="P3032" s="9" t="str">
        <x:f>'CaseReview'!U846</x:f>
        <x:v>FAIL</x:v>
      </x:c>
      <x:c r="Q3032" s="9" t="n">
        <x:f>IF(AND(T3032=1,G3032=P3032),1,0)</x:f>
        <x:v>1</x:v>
      </x:c>
      <x:c r="R3032" s="9" t="n">
        <x:f>IF(AND(T3032=1,G3032="PASS",P3032="FAIL"),1,0)</x:f>
        <x:v>0</x:v>
      </x:c>
      <x:c r="S3032" s="9" t="n">
        <x:f>IF(AND(T3032=1,G3032="FAIL",P3032="PASS"),1,0)</x:f>
        <x:v>0</x:v>
      </x:c>
      <x:c r="T3032" s="9" t="n">
        <x:v>1</x:v>
      </x:c>
      <x:c r="U3032" s="9" t="n">
        <x:v>7</x:v>
      </x:c>
      <x:c r="V3032" s="9" t="str">
        <x:v>MVP/SHACL_GENERATION_PIPELINE/experiments/LUNA_NO_SEMANTIC_VALIDATOR/RUN_01/runs/RUN-IMO-059-20260901T102653048234Z/artifacts/attempt_01/candidate_shape.ttl</x:v>
      </x:c>
    </x:row>
    <x:row r="3033" ht="22" customHeight="1">
      <x:c r="A3033" s="10" t="str">
        <x:v>NO_SEMANTIC</x:v>
      </x:c>
      <x:c r="B3033" s="10" t="str">
        <x:v>IMO-059</x:v>
      </x:c>
      <x:c r="C3033" s="10" t="str">
        <x:v>IMO-059-F03</x:v>
      </x:c>
      <x:c r="D3033" s="10" t="str">
        <x:v>RUN_01</x:v>
      </x:c>
      <x:c r="E3033" s="10" t="str">
        <x:v>ORIGINAL_LEDGER</x:v>
      </x:c>
      <x:c r="F3033" s="10" t="str">
        <x:v>FAIL</x:v>
      </x:c>
      <x:c r="G3033" s="10" t="str">
        <x:v>FAIL</x:v>
      </x:c>
      <x:c r="H3033" s="10" t="str">
        <x:v>EXECUTED</x:v>
      </x:c>
      <x:c r="I3033" s="10" t="str">
        <x:v>PARSED</x:v>
      </x:c>
      <x:c r="J3033" s="10" t="str">
        <x:v>NO_SEMANTIC_VALIDATOR_DETERMINISTIC_PASS</x:v>
      </x:c>
      <x:c r="K3033" s="10" t="str">
        <x:v>a36cab593b5d51b26ad0267d0d96cba3559a2af453c67519006dc76209ca270a</x:v>
      </x:c>
      <x:c r="L3033" s="10" t="str">
        <x:v>historical_three</x:v>
      </x:c>
      <x:c r="M3033" s="10" t="n">
        <x:v>1</x:v>
      </x:c>
      <x:c r="N3033" s="10" t="n">
        <x:v>0</x:v>
      </x:c>
      <x:c r="O3033" s="10" t="n">
        <x:v>0</x:v>
      </x:c>
      <x:c r="P3033" s="9" t="str">
        <x:f>'CaseReview'!U847</x:f>
        <x:v>FAIL</x:v>
      </x:c>
      <x:c r="Q3033" s="9" t="n">
        <x:f>IF(AND(T3033=1,G3033=P3033),1,0)</x:f>
        <x:v>1</x:v>
      </x:c>
      <x:c r="R3033" s="9" t="n">
        <x:f>IF(AND(T3033=1,G3033="PASS",P3033="FAIL"),1,0)</x:f>
        <x:v>0</x:v>
      </x:c>
      <x:c r="S3033" s="9" t="n">
        <x:f>IF(AND(T3033=1,G3033="FAIL",P3033="PASS"),1,0)</x:f>
        <x:v>0</x:v>
      </x:c>
      <x:c r="T3033" s="9" t="n">
        <x:v>1</x:v>
      </x:c>
      <x:c r="U3033" s="9" t="n">
        <x:v>7</x:v>
      </x:c>
      <x:c r="V3033" s="9" t="str">
        <x:v>MVP/SHACL_GENERATION_PIPELINE/experiments/LUNA_NO_SEMANTIC_VALIDATOR/RUN_01/runs/RUN-IMO-059-20260901T102653048234Z/artifacts/attempt_01/candidate_shape.ttl</x:v>
      </x:c>
    </x:row>
    <x:row r="3034" ht="22" customHeight="1">
      <x:c r="A3034" s="10" t="str">
        <x:v>NO_SEMANTIC</x:v>
      </x:c>
      <x:c r="B3034" s="10" t="str">
        <x:v>IMO-059</x:v>
      </x:c>
      <x:c r="C3034" s="10" t="str">
        <x:v>IMO-059-F04</x:v>
      </x:c>
      <x:c r="D3034" s="10" t="str">
        <x:v>RUN_01</x:v>
      </x:c>
      <x:c r="E3034" s="10" t="str">
        <x:v>ORIGINAL_LEDGER</x:v>
      </x:c>
      <x:c r="F3034" s="10" t="str">
        <x:v>FAIL</x:v>
      </x:c>
      <x:c r="G3034" s="10" t="str">
        <x:v>FAIL</x:v>
      </x:c>
      <x:c r="H3034" s="10" t="str">
        <x:v>EXECUTED</x:v>
      </x:c>
      <x:c r="I3034" s="10" t="str">
        <x:v>PARSED</x:v>
      </x:c>
      <x:c r="J3034" s="10" t="str">
        <x:v>NO_SEMANTIC_VALIDATOR_DETERMINISTIC_PASS</x:v>
      </x:c>
      <x:c r="K3034" s="10" t="str">
        <x:v>a36cab593b5d51b26ad0267d0d96cba3559a2af453c67519006dc76209ca270a</x:v>
      </x:c>
      <x:c r="L3034" s="10" t="str">
        <x:v>historical_three</x:v>
      </x:c>
      <x:c r="M3034" s="10" t="n">
        <x:v>1</x:v>
      </x:c>
      <x:c r="N3034" s="10" t="n">
        <x:v>0</x:v>
      </x:c>
      <x:c r="O3034" s="10" t="n">
        <x:v>0</x:v>
      </x:c>
      <x:c r="P3034" s="9" t="str">
        <x:f>'CaseReview'!U848</x:f>
        <x:v>FAIL</x:v>
      </x:c>
      <x:c r="Q3034" s="9" t="n">
        <x:f>IF(AND(T3034=1,G3034=P3034),1,0)</x:f>
        <x:v>1</x:v>
      </x:c>
      <x:c r="R3034" s="9" t="n">
        <x:f>IF(AND(T3034=1,G3034="PASS",P3034="FAIL"),1,0)</x:f>
        <x:v>0</x:v>
      </x:c>
      <x:c r="S3034" s="9" t="n">
        <x:f>IF(AND(T3034=1,G3034="FAIL",P3034="PASS"),1,0)</x:f>
        <x:v>0</x:v>
      </x:c>
      <x:c r="T3034" s="9" t="n">
        <x:v>1</x:v>
      </x:c>
      <x:c r="U3034" s="9" t="n">
        <x:v>7</x:v>
      </x:c>
      <x:c r="V3034" s="9" t="str">
        <x:v>MVP/SHACL_GENERATION_PIPELINE/experiments/LUNA_NO_SEMANTIC_VALIDATOR/RUN_01/runs/RUN-IMO-059-20260901T102653048234Z/artifacts/attempt_01/candidate_shape.ttl</x:v>
      </x:c>
    </x:row>
    <x:row r="3035" ht="22" customHeight="1">
      <x:c r="A3035" s="10" t="str">
        <x:v>NO_SEMANTIC</x:v>
      </x:c>
      <x:c r="B3035" s="10" t="str">
        <x:v>IMO-059</x:v>
      </x:c>
      <x:c r="C3035" s="10" t="str">
        <x:v>IMO-059-P01</x:v>
      </x:c>
      <x:c r="D3035" s="10" t="str">
        <x:v>RUN_01</x:v>
      </x:c>
      <x:c r="E3035" s="10" t="str">
        <x:v>ORIGINAL_LEDGER</x:v>
      </x:c>
      <x:c r="F3035" s="10" t="str">
        <x:v>PASS</x:v>
      </x:c>
      <x:c r="G3035" s="10" t="str">
        <x:v>PASS</x:v>
      </x:c>
      <x:c r="H3035" s="10" t="str">
        <x:v>EXECUTED</x:v>
      </x:c>
      <x:c r="I3035" s="10" t="str">
        <x:v>PARSED</x:v>
      </x:c>
      <x:c r="J3035" s="10" t="str">
        <x:v>NO_SEMANTIC_VALIDATOR_DETERMINISTIC_PASS</x:v>
      </x:c>
      <x:c r="K3035" s="10" t="str">
        <x:v>a36cab593b5d51b26ad0267d0d96cba3559a2af453c67519006dc76209ca270a</x:v>
      </x:c>
      <x:c r="L3035" s="10" t="str">
        <x:v>historical_three</x:v>
      </x:c>
      <x:c r="M3035" s="10" t="n">
        <x:v>1</x:v>
      </x:c>
      <x:c r="N3035" s="10" t="n">
        <x:v>0</x:v>
      </x:c>
      <x:c r="O3035" s="10" t="n">
        <x:v>0</x:v>
      </x:c>
      <x:c r="P3035" s="9" t="str">
        <x:f>'CaseReview'!U849</x:f>
        <x:v>PASS</x:v>
      </x:c>
      <x:c r="Q3035" s="9" t="n">
        <x:f>IF(AND(T3035=1,G3035=P3035),1,0)</x:f>
        <x:v>1</x:v>
      </x:c>
      <x:c r="R3035" s="9" t="n">
        <x:f>IF(AND(T3035=1,G3035="PASS",P3035="FAIL"),1,0)</x:f>
        <x:v>0</x:v>
      </x:c>
      <x:c r="S3035" s="9" t="n">
        <x:f>IF(AND(T3035=1,G3035="FAIL",P3035="PASS"),1,0)</x:f>
        <x:v>0</x:v>
      </x:c>
      <x:c r="T3035" s="9" t="n">
        <x:v>1</x:v>
      </x:c>
      <x:c r="U3035" s="9" t="n">
        <x:v>7</x:v>
      </x:c>
      <x:c r="V3035" s="9" t="str">
        <x:v>MVP/SHACL_GENERATION_PIPELINE/experiments/LUNA_NO_SEMANTIC_VALIDATOR/RUN_01/runs/RUN-IMO-059-20260901T102653048234Z/artifacts/attempt_01/candidate_shape.ttl</x:v>
      </x:c>
    </x:row>
    <x:row r="3036" ht="22" customHeight="1">
      <x:c r="A3036" s="10" t="str">
        <x:v>NO_SEMANTIC</x:v>
      </x:c>
      <x:c r="B3036" s="10" t="str">
        <x:v>IMO-059</x:v>
      </x:c>
      <x:c r="C3036" s="10" t="str">
        <x:v>IMO-059-P02</x:v>
      </x:c>
      <x:c r="D3036" s="10" t="str">
        <x:v>RUN_01</x:v>
      </x:c>
      <x:c r="E3036" s="10" t="str">
        <x:v>ORIGINAL_LEDGER</x:v>
      </x:c>
      <x:c r="F3036" s="10" t="str">
        <x:v>PASS</x:v>
      </x:c>
      <x:c r="G3036" s="10" t="str">
        <x:v>PASS</x:v>
      </x:c>
      <x:c r="H3036" s="10" t="str">
        <x:v>EXECUTED</x:v>
      </x:c>
      <x:c r="I3036" s="10" t="str">
        <x:v>PARSED</x:v>
      </x:c>
      <x:c r="J3036" s="10" t="str">
        <x:v>NO_SEMANTIC_VALIDATOR_DETERMINISTIC_PASS</x:v>
      </x:c>
      <x:c r="K3036" s="10" t="str">
        <x:v>a36cab593b5d51b26ad0267d0d96cba3559a2af453c67519006dc76209ca270a</x:v>
      </x:c>
      <x:c r="L3036" s="10" t="str">
        <x:v>historical_three</x:v>
      </x:c>
      <x:c r="M3036" s="10" t="n">
        <x:v>1</x:v>
      </x:c>
      <x:c r="N3036" s="10" t="n">
        <x:v>0</x:v>
      </x:c>
      <x:c r="O3036" s="10" t="n">
        <x:v>0</x:v>
      </x:c>
      <x:c r="P3036" s="9" t="str">
        <x:f>'CaseReview'!U850</x:f>
        <x:v>PASS</x:v>
      </x:c>
      <x:c r="Q3036" s="9" t="n">
        <x:f>IF(AND(T3036=1,G3036=P3036),1,0)</x:f>
        <x:v>1</x:v>
      </x:c>
      <x:c r="R3036" s="9" t="n">
        <x:f>IF(AND(T3036=1,G3036="PASS",P3036="FAIL"),1,0)</x:f>
        <x:v>0</x:v>
      </x:c>
      <x:c r="S3036" s="9" t="n">
        <x:f>IF(AND(T3036=1,G3036="FAIL",P3036="PASS"),1,0)</x:f>
        <x:v>0</x:v>
      </x:c>
      <x:c r="T3036" s="9" t="n">
        <x:v>1</x:v>
      </x:c>
      <x:c r="U3036" s="9" t="n">
        <x:v>7</x:v>
      </x:c>
      <x:c r="V3036" s="9" t="str">
        <x:v>MVP/SHACL_GENERATION_PIPELINE/experiments/LUNA_NO_SEMANTIC_VALIDATOR/RUN_01/runs/RUN-IMO-059-20260901T102653048234Z/artifacts/attempt_01/candidate_shape.ttl</x:v>
      </x:c>
    </x:row>
    <x:row r="3037" ht="22" customHeight="1">
      <x:c r="A3037" s="10" t="str">
        <x:v>NO_SEMANTIC</x:v>
      </x:c>
      <x:c r="B3037" s="10" t="str">
        <x:v>IMO-059</x:v>
      </x:c>
      <x:c r="C3037" s="10" t="str">
        <x:v>IMO-059-P03</x:v>
      </x:c>
      <x:c r="D3037" s="10" t="str">
        <x:v>RUN_01</x:v>
      </x:c>
      <x:c r="E3037" s="10" t="str">
        <x:v>ORIGINAL_LEDGER</x:v>
      </x:c>
      <x:c r="F3037" s="10" t="str">
        <x:v>PASS</x:v>
      </x:c>
      <x:c r="G3037" s="10" t="str">
        <x:v>PASS</x:v>
      </x:c>
      <x:c r="H3037" s="10" t="str">
        <x:v>EXECUTED</x:v>
      </x:c>
      <x:c r="I3037" s="10" t="str">
        <x:v>PARSED</x:v>
      </x:c>
      <x:c r="J3037" s="10" t="str">
        <x:v>NO_SEMANTIC_VALIDATOR_DETERMINISTIC_PASS</x:v>
      </x:c>
      <x:c r="K3037" s="10" t="str">
        <x:v>a36cab593b5d51b26ad0267d0d96cba3559a2af453c67519006dc76209ca270a</x:v>
      </x:c>
      <x:c r="L3037" s="10" t="str">
        <x:v>historical_three</x:v>
      </x:c>
      <x:c r="M3037" s="10" t="n">
        <x:v>1</x:v>
      </x:c>
      <x:c r="N3037" s="10" t="n">
        <x:v>0</x:v>
      </x:c>
      <x:c r="O3037" s="10" t="n">
        <x:v>0</x:v>
      </x:c>
      <x:c r="P3037" s="9" t="str">
        <x:f>'CaseReview'!U851</x:f>
        <x:v>PASS</x:v>
      </x:c>
      <x:c r="Q3037" s="9" t="n">
        <x:f>IF(AND(T3037=1,G3037=P3037),1,0)</x:f>
        <x:v>1</x:v>
      </x:c>
      <x:c r="R3037" s="9" t="n">
        <x:f>IF(AND(T3037=1,G3037="PASS",P3037="FAIL"),1,0)</x:f>
        <x:v>0</x:v>
      </x:c>
      <x:c r="S3037" s="9" t="n">
        <x:f>IF(AND(T3037=1,G3037="FAIL",P3037="PASS"),1,0)</x:f>
        <x:v>0</x:v>
      </x:c>
      <x:c r="T3037" s="9" t="n">
        <x:v>1</x:v>
      </x:c>
      <x:c r="U3037" s="9" t="n">
        <x:v>7</x:v>
      </x:c>
      <x:c r="V3037" s="9" t="str">
        <x:v>MVP/SHACL_GENERATION_PIPELINE/experiments/LUNA_NO_SEMANTIC_VALIDATOR/RUN_01/runs/RUN-IMO-059-20260901T102653048234Z/artifacts/attempt_01/candidate_shape.ttl</x:v>
      </x:c>
    </x:row>
    <x:row r="3038" ht="22" customHeight="1">
      <x:c r="A3038" s="10" t="str">
        <x:v>NO_SEMANTIC</x:v>
      </x:c>
      <x:c r="B3038" s="10" t="str">
        <x:v>IMO-060</x:v>
      </x:c>
      <x:c r="C3038" s="10" t="str">
        <x:v>IMO-060-F01</x:v>
      </x:c>
      <x:c r="D3038" s="10" t="str">
        <x:v>RUN_01</x:v>
      </x:c>
      <x:c r="E3038" s="10" t="str">
        <x:v>ORIGINAL_LEDGER</x:v>
      </x:c>
      <x:c r="F3038" s="10" t="str">
        <x:v>FAIL</x:v>
      </x:c>
      <x:c r="G3038" s="10" t="str">
        <x:v>FAIL</x:v>
      </x:c>
      <x:c r="H3038" s="10" t="str">
        <x:v>EXECUTED</x:v>
      </x:c>
      <x:c r="I3038" s="10" t="str">
        <x:v>PARSED</x:v>
      </x:c>
      <x:c r="J3038" s="10" t="str">
        <x:v>NO_SEMANTIC_VALIDATOR_DETERMINISTIC_PASS</x:v>
      </x:c>
      <x:c r="K3038" s="10" t="str">
        <x:v>3a5c9476e01412e4c0718cfdc04895f8de96def3ff150c6fd3f315170d3135f8</x:v>
      </x:c>
      <x:c r="L3038" s="10" t="str">
        <x:v>historical_three</x:v>
      </x:c>
      <x:c r="M3038" s="10" t="n">
        <x:v>1</x:v>
      </x:c>
      <x:c r="N3038" s="10" t="n">
        <x:v>0</x:v>
      </x:c>
      <x:c r="O3038" s="10" t="n">
        <x:v>0</x:v>
      </x:c>
      <x:c r="P3038" s="9" t="str">
        <x:f>'CaseReview'!U852</x:f>
        <x:v>FAIL</x:v>
      </x:c>
      <x:c r="Q3038" s="9" t="n">
        <x:f>IF(AND(T3038=1,G3038=P3038),1,0)</x:f>
        <x:v>1</x:v>
      </x:c>
      <x:c r="R3038" s="9" t="n">
        <x:f>IF(AND(T3038=1,G3038="PASS",P3038="FAIL"),1,0)</x:f>
        <x:v>0</x:v>
      </x:c>
      <x:c r="S3038" s="9" t="n">
        <x:f>IF(AND(T3038=1,G3038="FAIL",P3038="PASS"),1,0)</x:f>
        <x:v>0</x:v>
      </x:c>
      <x:c r="T3038" s="9" t="n">
        <x:v>1</x:v>
      </x:c>
      <x:c r="U3038" s="9" t="n">
        <x:v>7</x:v>
      </x:c>
      <x:c r="V3038" s="9" t="str">
        <x:v>MVP/SHACL_GENERATION_PIPELINE/experiments/LUNA_NO_SEMANTIC_VALIDATOR/RUN_01/runs/RUN-IMO-060-20260901T102703805578Z/artifacts/attempt_01/candidate_shape.ttl</x:v>
      </x:c>
    </x:row>
    <x:row r="3039" ht="22" customHeight="1">
      <x:c r="A3039" s="10" t="str">
        <x:v>NO_SEMANTIC</x:v>
      </x:c>
      <x:c r="B3039" s="10" t="str">
        <x:v>IMO-060</x:v>
      </x:c>
      <x:c r="C3039" s="10" t="str">
        <x:v>IMO-060-F02</x:v>
      </x:c>
      <x:c r="D3039" s="10" t="str">
        <x:v>RUN_01</x:v>
      </x:c>
      <x:c r="E3039" s="10" t="str">
        <x:v>ORIGINAL_LEDGER</x:v>
      </x:c>
      <x:c r="F3039" s="10" t="str">
        <x:v>FAIL</x:v>
      </x:c>
      <x:c r="G3039" s="10" t="str">
        <x:v>FAIL</x:v>
      </x:c>
      <x:c r="H3039" s="10" t="str">
        <x:v>EXECUTED</x:v>
      </x:c>
      <x:c r="I3039" s="10" t="str">
        <x:v>PARSED</x:v>
      </x:c>
      <x:c r="J3039" s="10" t="str">
        <x:v>NO_SEMANTIC_VALIDATOR_DETERMINISTIC_PASS</x:v>
      </x:c>
      <x:c r="K3039" s="10" t="str">
        <x:v>3a5c9476e01412e4c0718cfdc04895f8de96def3ff150c6fd3f315170d3135f8</x:v>
      </x:c>
      <x:c r="L3039" s="10" t="str">
        <x:v>historical_three</x:v>
      </x:c>
      <x:c r="M3039" s="10" t="n">
        <x:v>1</x:v>
      </x:c>
      <x:c r="N3039" s="10" t="n">
        <x:v>0</x:v>
      </x:c>
      <x:c r="O3039" s="10" t="n">
        <x:v>0</x:v>
      </x:c>
      <x:c r="P3039" s="9" t="str">
        <x:f>'CaseReview'!U853</x:f>
        <x:v>FAIL</x:v>
      </x:c>
      <x:c r="Q3039" s="9" t="n">
        <x:f>IF(AND(T3039=1,G3039=P3039),1,0)</x:f>
        <x:v>1</x:v>
      </x:c>
      <x:c r="R3039" s="9" t="n">
        <x:f>IF(AND(T3039=1,G3039="PASS",P3039="FAIL"),1,0)</x:f>
        <x:v>0</x:v>
      </x:c>
      <x:c r="S3039" s="9" t="n">
        <x:f>IF(AND(T3039=1,G3039="FAIL",P3039="PASS"),1,0)</x:f>
        <x:v>0</x:v>
      </x:c>
      <x:c r="T3039" s="9" t="n">
        <x:v>1</x:v>
      </x:c>
      <x:c r="U3039" s="9" t="n">
        <x:v>7</x:v>
      </x:c>
      <x:c r="V3039" s="9" t="str">
        <x:v>MVP/SHACL_GENERATION_PIPELINE/experiments/LUNA_NO_SEMANTIC_VALIDATOR/RUN_01/runs/RUN-IMO-060-20260901T102703805578Z/artifacts/attempt_01/candidate_shape.ttl</x:v>
      </x:c>
    </x:row>
    <x:row r="3040" ht="22" customHeight="1">
      <x:c r="A3040" s="10" t="str">
        <x:v>NO_SEMANTIC</x:v>
      </x:c>
      <x:c r="B3040" s="10" t="str">
        <x:v>IMO-060</x:v>
      </x:c>
      <x:c r="C3040" s="10" t="str">
        <x:v>IMO-060-F03</x:v>
      </x:c>
      <x:c r="D3040" s="10" t="str">
        <x:v>RUN_01</x:v>
      </x:c>
      <x:c r="E3040" s="10" t="str">
        <x:v>ORIGINAL_LEDGER</x:v>
      </x:c>
      <x:c r="F3040" s="10" t="str">
        <x:v>FAIL</x:v>
      </x:c>
      <x:c r="G3040" s="10" t="str">
        <x:v>FAIL</x:v>
      </x:c>
      <x:c r="H3040" s="10" t="str">
        <x:v>EXECUTED</x:v>
      </x:c>
      <x:c r="I3040" s="10" t="str">
        <x:v>PARSED</x:v>
      </x:c>
      <x:c r="J3040" s="10" t="str">
        <x:v>NO_SEMANTIC_VALIDATOR_DETERMINISTIC_PASS</x:v>
      </x:c>
      <x:c r="K3040" s="10" t="str">
        <x:v>3a5c9476e01412e4c0718cfdc04895f8de96def3ff150c6fd3f315170d3135f8</x:v>
      </x:c>
      <x:c r="L3040" s="10" t="str">
        <x:v>historical_three</x:v>
      </x:c>
      <x:c r="M3040" s="10" t="n">
        <x:v>1</x:v>
      </x:c>
      <x:c r="N3040" s="10" t="n">
        <x:v>0</x:v>
      </x:c>
      <x:c r="O3040" s="10" t="n">
        <x:v>0</x:v>
      </x:c>
      <x:c r="P3040" s="9" t="str">
        <x:f>'CaseReview'!U854</x:f>
        <x:v>FAIL</x:v>
      </x:c>
      <x:c r="Q3040" s="9" t="n">
        <x:f>IF(AND(T3040=1,G3040=P3040),1,0)</x:f>
        <x:v>1</x:v>
      </x:c>
      <x:c r="R3040" s="9" t="n">
        <x:f>IF(AND(T3040=1,G3040="PASS",P3040="FAIL"),1,0)</x:f>
        <x:v>0</x:v>
      </x:c>
      <x:c r="S3040" s="9" t="n">
        <x:f>IF(AND(T3040=1,G3040="FAIL",P3040="PASS"),1,0)</x:f>
        <x:v>0</x:v>
      </x:c>
      <x:c r="T3040" s="9" t="n">
        <x:v>1</x:v>
      </x:c>
      <x:c r="U3040" s="9" t="n">
        <x:v>7</x:v>
      </x:c>
      <x:c r="V3040" s="9" t="str">
        <x:v>MVP/SHACL_GENERATION_PIPELINE/experiments/LUNA_NO_SEMANTIC_VALIDATOR/RUN_01/runs/RUN-IMO-060-20260901T102703805578Z/artifacts/attempt_01/candidate_shape.ttl</x:v>
      </x:c>
    </x:row>
    <x:row r="3041" ht="22" customHeight="1">
      <x:c r="A3041" s="10" t="str">
        <x:v>NO_SEMANTIC</x:v>
      </x:c>
      <x:c r="B3041" s="10" t="str">
        <x:v>IMO-060</x:v>
      </x:c>
      <x:c r="C3041" s="10" t="str">
        <x:v>IMO-060-P01</x:v>
      </x:c>
      <x:c r="D3041" s="10" t="str">
        <x:v>RUN_01</x:v>
      </x:c>
      <x:c r="E3041" s="10" t="str">
        <x:v>ORIGINAL_LEDGER</x:v>
      </x:c>
      <x:c r="F3041" s="10" t="str">
        <x:v>PASS</x:v>
      </x:c>
      <x:c r="G3041" s="10" t="str">
        <x:v>PASS</x:v>
      </x:c>
      <x:c r="H3041" s="10" t="str">
        <x:v>EXECUTED</x:v>
      </x:c>
      <x:c r="I3041" s="10" t="str">
        <x:v>PARSED</x:v>
      </x:c>
      <x:c r="J3041" s="10" t="str">
        <x:v>NO_SEMANTIC_VALIDATOR_DETERMINISTIC_PASS</x:v>
      </x:c>
      <x:c r="K3041" s="10" t="str">
        <x:v>3a5c9476e01412e4c0718cfdc04895f8de96def3ff150c6fd3f315170d3135f8</x:v>
      </x:c>
      <x:c r="L3041" s="10" t="str">
        <x:v>historical_three</x:v>
      </x:c>
      <x:c r="M3041" s="10" t="n">
        <x:v>1</x:v>
      </x:c>
      <x:c r="N3041" s="10" t="n">
        <x:v>0</x:v>
      </x:c>
      <x:c r="O3041" s="10" t="n">
        <x:v>0</x:v>
      </x:c>
      <x:c r="P3041" s="9" t="str">
        <x:f>'CaseReview'!U855</x:f>
        <x:v>PASS</x:v>
      </x:c>
      <x:c r="Q3041" s="9" t="n">
        <x:f>IF(AND(T3041=1,G3041=P3041),1,0)</x:f>
        <x:v>1</x:v>
      </x:c>
      <x:c r="R3041" s="9" t="n">
        <x:f>IF(AND(T3041=1,G3041="PASS",P3041="FAIL"),1,0)</x:f>
        <x:v>0</x:v>
      </x:c>
      <x:c r="S3041" s="9" t="n">
        <x:f>IF(AND(T3041=1,G3041="FAIL",P3041="PASS"),1,0)</x:f>
        <x:v>0</x:v>
      </x:c>
      <x:c r="T3041" s="9" t="n">
        <x:v>1</x:v>
      </x:c>
      <x:c r="U3041" s="9" t="n">
        <x:v>7</x:v>
      </x:c>
      <x:c r="V3041" s="9" t="str">
        <x:v>MVP/SHACL_GENERATION_PIPELINE/experiments/LUNA_NO_SEMANTIC_VALIDATOR/RUN_01/runs/RUN-IMO-060-20260901T102703805578Z/artifacts/attempt_01/candidate_shape.ttl</x:v>
      </x:c>
    </x:row>
    <x:row r="3042" ht="22" customHeight="1">
      <x:c r="A3042" s="10" t="str">
        <x:v>NO_SEMANTIC</x:v>
      </x:c>
      <x:c r="B3042" s="10" t="str">
        <x:v>IMO-060</x:v>
      </x:c>
      <x:c r="C3042" s="10" t="str">
        <x:v>IMO-060-P02</x:v>
      </x:c>
      <x:c r="D3042" s="10" t="str">
        <x:v>RUN_01</x:v>
      </x:c>
      <x:c r="E3042" s="10" t="str">
        <x:v>ORIGINAL_LEDGER</x:v>
      </x:c>
      <x:c r="F3042" s="10" t="str">
        <x:v>PASS</x:v>
      </x:c>
      <x:c r="G3042" s="10" t="str">
        <x:v>PASS</x:v>
      </x:c>
      <x:c r="H3042" s="10" t="str">
        <x:v>EXECUTED</x:v>
      </x:c>
      <x:c r="I3042" s="10" t="str">
        <x:v>PARSED</x:v>
      </x:c>
      <x:c r="J3042" s="10" t="str">
        <x:v>NO_SEMANTIC_VALIDATOR_DETERMINISTIC_PASS</x:v>
      </x:c>
      <x:c r="K3042" s="10" t="str">
        <x:v>3a5c9476e01412e4c0718cfdc04895f8de96def3ff150c6fd3f315170d3135f8</x:v>
      </x:c>
      <x:c r="L3042" s="10" t="str">
        <x:v>historical_three</x:v>
      </x:c>
      <x:c r="M3042" s="10" t="n">
        <x:v>1</x:v>
      </x:c>
      <x:c r="N3042" s="10" t="n">
        <x:v>0</x:v>
      </x:c>
      <x:c r="O3042" s="10" t="n">
        <x:v>0</x:v>
      </x:c>
      <x:c r="P3042" s="9" t="str">
        <x:f>'CaseReview'!U856</x:f>
        <x:v>PASS</x:v>
      </x:c>
      <x:c r="Q3042" s="9" t="n">
        <x:f>IF(AND(T3042=1,G3042=P3042),1,0)</x:f>
        <x:v>1</x:v>
      </x:c>
      <x:c r="R3042" s="9" t="n">
        <x:f>IF(AND(T3042=1,G3042="PASS",P3042="FAIL"),1,0)</x:f>
        <x:v>0</x:v>
      </x:c>
      <x:c r="S3042" s="9" t="n">
        <x:f>IF(AND(T3042=1,G3042="FAIL",P3042="PASS"),1,0)</x:f>
        <x:v>0</x:v>
      </x:c>
      <x:c r="T3042" s="9" t="n">
        <x:v>1</x:v>
      </x:c>
      <x:c r="U3042" s="9" t="n">
        <x:v>7</x:v>
      </x:c>
      <x:c r="V3042" s="9" t="str">
        <x:v>MVP/SHACL_GENERATION_PIPELINE/experiments/LUNA_NO_SEMANTIC_VALIDATOR/RUN_01/runs/RUN-IMO-060-20260901T102703805578Z/artifacts/attempt_01/candidate_shape.ttl</x:v>
      </x:c>
    </x:row>
    <x:row r="3043" ht="22" customHeight="1">
      <x:c r="A3043" s="10" t="str">
        <x:v>NO_SEMANTIC</x:v>
      </x:c>
      <x:c r="B3043" s="10" t="str">
        <x:v>IMO-060</x:v>
      </x:c>
      <x:c r="C3043" s="10" t="str">
        <x:v>IMO-060-P03</x:v>
      </x:c>
      <x:c r="D3043" s="10" t="str">
        <x:v>RUN_01</x:v>
      </x:c>
      <x:c r="E3043" s="10" t="str">
        <x:v>ORIGINAL_LEDGER</x:v>
      </x:c>
      <x:c r="F3043" s="10" t="str">
        <x:v>PASS</x:v>
      </x:c>
      <x:c r="G3043" s="10" t="str">
        <x:v>PASS</x:v>
      </x:c>
      <x:c r="H3043" s="10" t="str">
        <x:v>EXECUTED</x:v>
      </x:c>
      <x:c r="I3043" s="10" t="str">
        <x:v>PARSED</x:v>
      </x:c>
      <x:c r="J3043" s="10" t="str">
        <x:v>NO_SEMANTIC_VALIDATOR_DETERMINISTIC_PASS</x:v>
      </x:c>
      <x:c r="K3043" s="10" t="str">
        <x:v>3a5c9476e01412e4c0718cfdc04895f8de96def3ff150c6fd3f315170d3135f8</x:v>
      </x:c>
      <x:c r="L3043" s="10" t="str">
        <x:v>historical_three</x:v>
      </x:c>
      <x:c r="M3043" s="10" t="n">
        <x:v>1</x:v>
      </x:c>
      <x:c r="N3043" s="10" t="n">
        <x:v>0</x:v>
      </x:c>
      <x:c r="O3043" s="10" t="n">
        <x:v>0</x:v>
      </x:c>
      <x:c r="P3043" s="9" t="str">
        <x:f>'CaseReview'!U857</x:f>
        <x:v>PASS</x:v>
      </x:c>
      <x:c r="Q3043" s="9" t="n">
        <x:f>IF(AND(T3043=1,G3043=P3043),1,0)</x:f>
        <x:v>1</x:v>
      </x:c>
      <x:c r="R3043" s="9" t="n">
        <x:f>IF(AND(T3043=1,G3043="PASS",P3043="FAIL"),1,0)</x:f>
        <x:v>0</x:v>
      </x:c>
      <x:c r="S3043" s="9" t="n">
        <x:f>IF(AND(T3043=1,G3043="FAIL",P3043="PASS"),1,0)</x:f>
        <x:v>0</x:v>
      </x:c>
      <x:c r="T3043" s="9" t="n">
        <x:v>1</x:v>
      </x:c>
      <x:c r="U3043" s="9" t="n">
        <x:v>7</x:v>
      </x:c>
      <x:c r="V3043" s="9" t="str">
        <x:v>MVP/SHACL_GENERATION_PIPELINE/experiments/LUNA_NO_SEMANTIC_VALIDATOR/RUN_01/runs/RUN-IMO-060-20260901T102703805578Z/artifacts/attempt_01/candidate_shape.ttl</x:v>
      </x:c>
    </x:row>
    <x:row r="3044" ht="22" customHeight="1">
      <x:c r="A3044" s="10" t="str">
        <x:v>NO_SEMANTIC</x:v>
      </x:c>
      <x:c r="B3044" s="10" t="str">
        <x:v>IMO-060</x:v>
      </x:c>
      <x:c r="C3044" s="10" t="str">
        <x:v>IMO-060-P04</x:v>
      </x:c>
      <x:c r="D3044" s="10" t="str">
        <x:v>RUN_01</x:v>
      </x:c>
      <x:c r="E3044" s="10" t="str">
        <x:v>ORIGINAL_LEDGER</x:v>
      </x:c>
      <x:c r="F3044" s="10" t="str">
        <x:v>PASS</x:v>
      </x:c>
      <x:c r="G3044" s="10" t="str">
        <x:v>PASS</x:v>
      </x:c>
      <x:c r="H3044" s="10" t="str">
        <x:v>EXECUTED</x:v>
      </x:c>
      <x:c r="I3044" s="10" t="str">
        <x:v>PARSED</x:v>
      </x:c>
      <x:c r="J3044" s="10" t="str">
        <x:v>NO_SEMANTIC_VALIDATOR_DETERMINISTIC_PASS</x:v>
      </x:c>
      <x:c r="K3044" s="10" t="str">
        <x:v>3a5c9476e01412e4c0718cfdc04895f8de96def3ff150c6fd3f315170d3135f8</x:v>
      </x:c>
      <x:c r="L3044" s="10" t="str">
        <x:v>historical_three</x:v>
      </x:c>
      <x:c r="M3044" s="10" t="n">
        <x:v>1</x:v>
      </x:c>
      <x:c r="N3044" s="10" t="n">
        <x:v>0</x:v>
      </x:c>
      <x:c r="O3044" s="10" t="n">
        <x:v>0</x:v>
      </x:c>
      <x:c r="P3044" s="9" t="str">
        <x:f>'CaseReview'!U858</x:f>
        <x:v>PASS</x:v>
      </x:c>
      <x:c r="Q3044" s="9" t="n">
        <x:f>IF(AND(T3044=1,G3044=P3044),1,0)</x:f>
        <x:v>1</x:v>
      </x:c>
      <x:c r="R3044" s="9" t="n">
        <x:f>IF(AND(T3044=1,G3044="PASS",P3044="FAIL"),1,0)</x:f>
        <x:v>0</x:v>
      </x:c>
      <x:c r="S3044" s="9" t="n">
        <x:f>IF(AND(T3044=1,G3044="FAIL",P3044="PASS"),1,0)</x:f>
        <x:v>0</x:v>
      </x:c>
      <x:c r="T3044" s="9" t="n">
        <x:v>1</x:v>
      </x:c>
      <x:c r="U3044" s="9" t="n">
        <x:v>7</x:v>
      </x:c>
      <x:c r="V3044" s="9" t="str">
        <x:v>MVP/SHACL_GENERATION_PIPELINE/experiments/LUNA_NO_SEMANTIC_VALIDATOR/RUN_01/runs/RUN-IMO-060-20260901T102703805578Z/artifacts/attempt_01/candidate_shape.ttl</x:v>
      </x:c>
    </x:row>
    <x:row r="3045" ht="22" customHeight="1">
      <x:c r="A3045" s="10" t="str">
        <x:v>NO_SEMANTIC</x:v>
      </x:c>
      <x:c r="B3045" s="10" t="str">
        <x:v>IMO-062</x:v>
      </x:c>
      <x:c r="C3045" s="10" t="str">
        <x:v>IMO-062-F01</x:v>
      </x:c>
      <x:c r="D3045" s="10" t="str">
        <x:v>RUN_01</x:v>
      </x:c>
      <x:c r="E3045" s="10" t="str">
        <x:v>ORIGINAL_LEDGER</x:v>
      </x:c>
      <x:c r="F3045" s="10" t="str">
        <x:v>FAIL</x:v>
      </x:c>
      <x:c r="G3045" s="10" t="str">
        <x:v>FAIL</x:v>
      </x:c>
      <x:c r="H3045" s="10" t="str">
        <x:v>EXECUTED</x:v>
      </x:c>
      <x:c r="I3045" s="10" t="str">
        <x:v>PARSED</x:v>
      </x:c>
      <x:c r="J3045" s="10" t="str">
        <x:v>NO_SEMANTIC_VALIDATOR_DETERMINISTIC_PASS</x:v>
      </x:c>
      <x:c r="K3045" s="10" t="str">
        <x:v>b079cf2b458c42e232008bb85044ae1fbf9bcbe5813b83dbe6acccaef45355ea</x:v>
      </x:c>
      <x:c r="L3045" s="10" t="str">
        <x:v>historical_three</x:v>
      </x:c>
      <x:c r="M3045" s="10" t="n">
        <x:v>1</x:v>
      </x:c>
      <x:c r="N3045" s="10" t="n">
        <x:v>0</x:v>
      </x:c>
      <x:c r="O3045" s="10" t="n">
        <x:v>0</x:v>
      </x:c>
      <x:c r="P3045" s="9" t="str">
        <x:f>'CaseReview'!U859</x:f>
        <x:v>FAIL</x:v>
      </x:c>
      <x:c r="Q3045" s="9" t="n">
        <x:f>IF(AND(T3045=1,G3045=P3045),1,0)</x:f>
        <x:v>1</x:v>
      </x:c>
      <x:c r="R3045" s="9" t="n">
        <x:f>IF(AND(T3045=1,G3045="PASS",P3045="FAIL"),1,0)</x:f>
        <x:v>0</x:v>
      </x:c>
      <x:c r="S3045" s="9" t="n">
        <x:f>IF(AND(T3045=1,G3045="FAIL",P3045="PASS"),1,0)</x:f>
        <x:v>0</x:v>
      </x:c>
      <x:c r="T3045" s="9" t="n">
        <x:v>1</x:v>
      </x:c>
      <x:c r="U3045" s="9" t="n">
        <x:v>9</x:v>
      </x:c>
      <x:c r="V3045" s="9" t="str">
        <x:v>MVP/SHACL_GENERATION_PIPELINE/experiments/LUNA_NO_SEMANTIC_VALIDATOR/RUN_01/runs/RUN-IMO-062-20260901T102715505783Z/artifacts/attempt_01/candidate_shape.ttl</x:v>
      </x:c>
    </x:row>
    <x:row r="3046" ht="22" customHeight="1">
      <x:c r="A3046" s="10" t="str">
        <x:v>NO_SEMANTIC</x:v>
      </x:c>
      <x:c r="B3046" s="10" t="str">
        <x:v>IMO-062</x:v>
      </x:c>
      <x:c r="C3046" s="10" t="str">
        <x:v>IMO-062-F02</x:v>
      </x:c>
      <x:c r="D3046" s="10" t="str">
        <x:v>RUN_01</x:v>
      </x:c>
      <x:c r="E3046" s="10" t="str">
        <x:v>ORIGINAL_LEDGER</x:v>
      </x:c>
      <x:c r="F3046" s="10" t="str">
        <x:v>FAIL</x:v>
      </x:c>
      <x:c r="G3046" s="10" t="str">
        <x:v>FAIL</x:v>
      </x:c>
      <x:c r="H3046" s="10" t="str">
        <x:v>EXECUTED</x:v>
      </x:c>
      <x:c r="I3046" s="10" t="str">
        <x:v>PARSED</x:v>
      </x:c>
      <x:c r="J3046" s="10" t="str">
        <x:v>NO_SEMANTIC_VALIDATOR_DETERMINISTIC_PASS</x:v>
      </x:c>
      <x:c r="K3046" s="10" t="str">
        <x:v>b079cf2b458c42e232008bb85044ae1fbf9bcbe5813b83dbe6acccaef45355ea</x:v>
      </x:c>
      <x:c r="L3046" s="10" t="str">
        <x:v>historical_three</x:v>
      </x:c>
      <x:c r="M3046" s="10" t="n">
        <x:v>1</x:v>
      </x:c>
      <x:c r="N3046" s="10" t="n">
        <x:v>0</x:v>
      </x:c>
      <x:c r="O3046" s="10" t="n">
        <x:v>0</x:v>
      </x:c>
      <x:c r="P3046" s="9" t="str">
        <x:f>'CaseReview'!U860</x:f>
        <x:v>FAIL</x:v>
      </x:c>
      <x:c r="Q3046" s="9" t="n">
        <x:f>IF(AND(T3046=1,G3046=P3046),1,0)</x:f>
        <x:v>1</x:v>
      </x:c>
      <x:c r="R3046" s="9" t="n">
        <x:f>IF(AND(T3046=1,G3046="PASS",P3046="FAIL"),1,0)</x:f>
        <x:v>0</x:v>
      </x:c>
      <x:c r="S3046" s="9" t="n">
        <x:f>IF(AND(T3046=1,G3046="FAIL",P3046="PASS"),1,0)</x:f>
        <x:v>0</x:v>
      </x:c>
      <x:c r="T3046" s="9" t="n">
        <x:v>1</x:v>
      </x:c>
      <x:c r="U3046" s="9" t="n">
        <x:v>9</x:v>
      </x:c>
      <x:c r="V3046" s="9" t="str">
        <x:v>MVP/SHACL_GENERATION_PIPELINE/experiments/LUNA_NO_SEMANTIC_VALIDATOR/RUN_01/runs/RUN-IMO-062-20260901T102715505783Z/artifacts/attempt_01/candidate_shape.ttl</x:v>
      </x:c>
    </x:row>
    <x:row r="3047" ht="22" customHeight="1">
      <x:c r="A3047" s="10" t="str">
        <x:v>NO_SEMANTIC</x:v>
      </x:c>
      <x:c r="B3047" s="10" t="str">
        <x:v>IMO-062</x:v>
      </x:c>
      <x:c r="C3047" s="10" t="str">
        <x:v>IMO-062-F03</x:v>
      </x:c>
      <x:c r="D3047" s="10" t="str">
        <x:v>RUN_01</x:v>
      </x:c>
      <x:c r="E3047" s="10" t="str">
        <x:v>ORIGINAL_LEDGER</x:v>
      </x:c>
      <x:c r="F3047" s="10" t="str">
        <x:v>FAIL</x:v>
      </x:c>
      <x:c r="G3047" s="10" t="str">
        <x:v>FAIL</x:v>
      </x:c>
      <x:c r="H3047" s="10" t="str">
        <x:v>EXECUTED</x:v>
      </x:c>
      <x:c r="I3047" s="10" t="str">
        <x:v>PARSED</x:v>
      </x:c>
      <x:c r="J3047" s="10" t="str">
        <x:v>NO_SEMANTIC_VALIDATOR_DETERMINISTIC_PASS</x:v>
      </x:c>
      <x:c r="K3047" s="10" t="str">
        <x:v>b079cf2b458c42e232008bb85044ae1fbf9bcbe5813b83dbe6acccaef45355ea</x:v>
      </x:c>
      <x:c r="L3047" s="10" t="str">
        <x:v>historical_three</x:v>
      </x:c>
      <x:c r="M3047" s="10" t="n">
        <x:v>1</x:v>
      </x:c>
      <x:c r="N3047" s="10" t="n">
        <x:v>0</x:v>
      </x:c>
      <x:c r="O3047" s="10" t="n">
        <x:v>0</x:v>
      </x:c>
      <x:c r="P3047" s="9" t="str">
        <x:f>'CaseReview'!U861</x:f>
        <x:v>FAIL</x:v>
      </x:c>
      <x:c r="Q3047" s="9" t="n">
        <x:f>IF(AND(T3047=1,G3047=P3047),1,0)</x:f>
        <x:v>1</x:v>
      </x:c>
      <x:c r="R3047" s="9" t="n">
        <x:f>IF(AND(T3047=1,G3047="PASS",P3047="FAIL"),1,0)</x:f>
        <x:v>0</x:v>
      </x:c>
      <x:c r="S3047" s="9" t="n">
        <x:f>IF(AND(T3047=1,G3047="FAIL",P3047="PASS"),1,0)</x:f>
        <x:v>0</x:v>
      </x:c>
      <x:c r="T3047" s="9" t="n">
        <x:v>1</x:v>
      </x:c>
      <x:c r="U3047" s="9" t="n">
        <x:v>9</x:v>
      </x:c>
      <x:c r="V3047" s="9" t="str">
        <x:v>MVP/SHACL_GENERATION_PIPELINE/experiments/LUNA_NO_SEMANTIC_VALIDATOR/RUN_01/runs/RUN-IMO-062-20260901T102715505783Z/artifacts/attempt_01/candidate_shape.ttl</x:v>
      </x:c>
    </x:row>
    <x:row r="3048" ht="22" customHeight="1">
      <x:c r="A3048" s="10" t="str">
        <x:v>NO_SEMANTIC</x:v>
      </x:c>
      <x:c r="B3048" s="10" t="str">
        <x:v>IMO-062</x:v>
      </x:c>
      <x:c r="C3048" s="10" t="str">
        <x:v>IMO-062-F04</x:v>
      </x:c>
      <x:c r="D3048" s="10" t="str">
        <x:v>RUN_01</x:v>
      </x:c>
      <x:c r="E3048" s="10" t="str">
        <x:v>ORIGINAL_LEDGER</x:v>
      </x:c>
      <x:c r="F3048" s="10" t="str">
        <x:v>FAIL</x:v>
      </x:c>
      <x:c r="G3048" s="10" t="str">
        <x:v>FAIL</x:v>
      </x:c>
      <x:c r="H3048" s="10" t="str">
        <x:v>EXECUTED</x:v>
      </x:c>
      <x:c r="I3048" s="10" t="str">
        <x:v>PARSED</x:v>
      </x:c>
      <x:c r="J3048" s="10" t="str">
        <x:v>NO_SEMANTIC_VALIDATOR_DETERMINISTIC_PASS</x:v>
      </x:c>
      <x:c r="K3048" s="10" t="str">
        <x:v>b079cf2b458c42e232008bb85044ae1fbf9bcbe5813b83dbe6acccaef45355ea</x:v>
      </x:c>
      <x:c r="L3048" s="10" t="str">
        <x:v>historical_three</x:v>
      </x:c>
      <x:c r="M3048" s="10" t="n">
        <x:v>1</x:v>
      </x:c>
      <x:c r="N3048" s="10" t="n">
        <x:v>0</x:v>
      </x:c>
      <x:c r="O3048" s="10" t="n">
        <x:v>0</x:v>
      </x:c>
      <x:c r="P3048" s="9" t="str">
        <x:f>'CaseReview'!U862</x:f>
        <x:v>FAIL</x:v>
      </x:c>
      <x:c r="Q3048" s="9" t="n">
        <x:f>IF(AND(T3048=1,G3048=P3048),1,0)</x:f>
        <x:v>1</x:v>
      </x:c>
      <x:c r="R3048" s="9" t="n">
        <x:f>IF(AND(T3048=1,G3048="PASS",P3048="FAIL"),1,0)</x:f>
        <x:v>0</x:v>
      </x:c>
      <x:c r="S3048" s="9" t="n">
        <x:f>IF(AND(T3048=1,G3048="FAIL",P3048="PASS"),1,0)</x:f>
        <x:v>0</x:v>
      </x:c>
      <x:c r="T3048" s="9" t="n">
        <x:v>1</x:v>
      </x:c>
      <x:c r="U3048" s="9" t="n">
        <x:v>9</x:v>
      </x:c>
      <x:c r="V3048" s="9" t="str">
        <x:v>MVP/SHACL_GENERATION_PIPELINE/experiments/LUNA_NO_SEMANTIC_VALIDATOR/RUN_01/runs/RUN-IMO-062-20260901T102715505783Z/artifacts/attempt_01/candidate_shape.ttl</x:v>
      </x:c>
    </x:row>
    <x:row r="3049" ht="22" customHeight="1">
      <x:c r="A3049" s="10" t="str">
        <x:v>NO_SEMANTIC</x:v>
      </x:c>
      <x:c r="B3049" s="10" t="str">
        <x:v>IMO-062</x:v>
      </x:c>
      <x:c r="C3049" s="10" t="str">
        <x:v>IMO-062-F05</x:v>
      </x:c>
      <x:c r="D3049" s="10" t="str">
        <x:v>RUN_01</x:v>
      </x:c>
      <x:c r="E3049" s="10" t="str">
        <x:v>ORIGINAL_LEDGER</x:v>
      </x:c>
      <x:c r="F3049" s="10" t="str">
        <x:v>FAIL</x:v>
      </x:c>
      <x:c r="G3049" s="10" t="str">
        <x:v>FAIL</x:v>
      </x:c>
      <x:c r="H3049" s="10" t="str">
        <x:v>EXECUTED</x:v>
      </x:c>
      <x:c r="I3049" s="10" t="str">
        <x:v>PARSED</x:v>
      </x:c>
      <x:c r="J3049" s="10" t="str">
        <x:v>NO_SEMANTIC_VALIDATOR_DETERMINISTIC_PASS</x:v>
      </x:c>
      <x:c r="K3049" s="10" t="str">
        <x:v>b079cf2b458c42e232008bb85044ae1fbf9bcbe5813b83dbe6acccaef45355ea</x:v>
      </x:c>
      <x:c r="L3049" s="10" t="str">
        <x:v>historical_three</x:v>
      </x:c>
      <x:c r="M3049" s="10" t="n">
        <x:v>1</x:v>
      </x:c>
      <x:c r="N3049" s="10" t="n">
        <x:v>0</x:v>
      </x:c>
      <x:c r="O3049" s="10" t="n">
        <x:v>0</x:v>
      </x:c>
      <x:c r="P3049" s="9" t="str">
        <x:f>'CaseReview'!U863</x:f>
        <x:v>FAIL</x:v>
      </x:c>
      <x:c r="Q3049" s="9" t="n">
        <x:f>IF(AND(T3049=1,G3049=P3049),1,0)</x:f>
        <x:v>1</x:v>
      </x:c>
      <x:c r="R3049" s="9" t="n">
        <x:f>IF(AND(T3049=1,G3049="PASS",P3049="FAIL"),1,0)</x:f>
        <x:v>0</x:v>
      </x:c>
      <x:c r="S3049" s="9" t="n">
        <x:f>IF(AND(T3049=1,G3049="FAIL",P3049="PASS"),1,0)</x:f>
        <x:v>0</x:v>
      </x:c>
      <x:c r="T3049" s="9" t="n">
        <x:v>1</x:v>
      </x:c>
      <x:c r="U3049" s="9" t="n">
        <x:v>9</x:v>
      </x:c>
      <x:c r="V3049" s="9" t="str">
        <x:v>MVP/SHACL_GENERATION_PIPELINE/experiments/LUNA_NO_SEMANTIC_VALIDATOR/RUN_01/runs/RUN-IMO-062-20260901T102715505783Z/artifacts/attempt_01/candidate_shape.ttl</x:v>
      </x:c>
    </x:row>
    <x:row r="3050" ht="22" customHeight="1">
      <x:c r="A3050" s="10" t="str">
        <x:v>NO_SEMANTIC</x:v>
      </x:c>
      <x:c r="B3050" s="10" t="str">
        <x:v>IMO-062</x:v>
      </x:c>
      <x:c r="C3050" s="10" t="str">
        <x:v>IMO-062-F06</x:v>
      </x:c>
      <x:c r="D3050" s="10" t="str">
        <x:v>RUN_01</x:v>
      </x:c>
      <x:c r="E3050" s="10" t="str">
        <x:v>ORIGINAL_LEDGER</x:v>
      </x:c>
      <x:c r="F3050" s="10" t="str">
        <x:v>FAIL</x:v>
      </x:c>
      <x:c r="G3050" s="10" t="str">
        <x:v>FAIL</x:v>
      </x:c>
      <x:c r="H3050" s="10" t="str">
        <x:v>EXECUTED</x:v>
      </x:c>
      <x:c r="I3050" s="10" t="str">
        <x:v>PARSED</x:v>
      </x:c>
      <x:c r="J3050" s="10" t="str">
        <x:v>NO_SEMANTIC_VALIDATOR_DETERMINISTIC_PASS</x:v>
      </x:c>
      <x:c r="K3050" s="10" t="str">
        <x:v>b079cf2b458c42e232008bb85044ae1fbf9bcbe5813b83dbe6acccaef45355ea</x:v>
      </x:c>
      <x:c r="L3050" s="10" t="str">
        <x:v>historical_three</x:v>
      </x:c>
      <x:c r="M3050" s="10" t="n">
        <x:v>1</x:v>
      </x:c>
      <x:c r="N3050" s="10" t="n">
        <x:v>0</x:v>
      </x:c>
      <x:c r="O3050" s="10" t="n">
        <x:v>0</x:v>
      </x:c>
      <x:c r="P3050" s="9" t="str">
        <x:f>'CaseReview'!U864</x:f>
        <x:v>FAIL</x:v>
      </x:c>
      <x:c r="Q3050" s="9" t="n">
        <x:f>IF(AND(T3050=1,G3050=P3050),1,0)</x:f>
        <x:v>1</x:v>
      </x:c>
      <x:c r="R3050" s="9" t="n">
        <x:f>IF(AND(T3050=1,G3050="PASS",P3050="FAIL"),1,0)</x:f>
        <x:v>0</x:v>
      </x:c>
      <x:c r="S3050" s="9" t="n">
        <x:f>IF(AND(T3050=1,G3050="FAIL",P3050="PASS"),1,0)</x:f>
        <x:v>0</x:v>
      </x:c>
      <x:c r="T3050" s="9" t="n">
        <x:v>1</x:v>
      </x:c>
      <x:c r="U3050" s="9" t="n">
        <x:v>9</x:v>
      </x:c>
      <x:c r="V3050" s="9" t="str">
        <x:v>MVP/SHACL_GENERATION_PIPELINE/experiments/LUNA_NO_SEMANTIC_VALIDATOR/RUN_01/runs/RUN-IMO-062-20260901T102715505783Z/artifacts/attempt_01/candidate_shape.ttl</x:v>
      </x:c>
    </x:row>
    <x:row r="3051" ht="22" customHeight="1">
      <x:c r="A3051" s="10" t="str">
        <x:v>NO_SEMANTIC</x:v>
      </x:c>
      <x:c r="B3051" s="10" t="str">
        <x:v>IMO-062</x:v>
      </x:c>
      <x:c r="C3051" s="10" t="str">
        <x:v>IMO-062-P01</x:v>
      </x:c>
      <x:c r="D3051" s="10" t="str">
        <x:v>RUN_01</x:v>
      </x:c>
      <x:c r="E3051" s="10" t="str">
        <x:v>ORIGINAL_LEDGER</x:v>
      </x:c>
      <x:c r="F3051" s="10" t="str">
        <x:v>PASS</x:v>
      </x:c>
      <x:c r="G3051" s="10" t="str">
        <x:v>FAIL</x:v>
      </x:c>
      <x:c r="H3051" s="10" t="str">
        <x:v>EXECUTED</x:v>
      </x:c>
      <x:c r="I3051" s="10" t="str">
        <x:v>PARSED</x:v>
      </x:c>
      <x:c r="J3051" s="10" t="str">
        <x:v>NO_SEMANTIC_VALIDATOR_DETERMINISTIC_PASS</x:v>
      </x:c>
      <x:c r="K3051" s="10" t="str">
        <x:v>b079cf2b458c42e232008bb85044ae1fbf9bcbe5813b83dbe6acccaef45355ea</x:v>
      </x:c>
      <x:c r="L3051" s="10" t="str">
        <x:v>historical_three</x:v>
      </x:c>
      <x:c r="M3051" s="10" t="n">
        <x:v>0</x:v>
      </x:c>
      <x:c r="N3051" s="10" t="n">
        <x:v>0</x:v>
      </x:c>
      <x:c r="O3051" s="10" t="n">
        <x:v>1</x:v>
      </x:c>
      <x:c r="P3051" s="9" t="str">
        <x:f>'CaseReview'!U865</x:f>
        <x:v>PASS</x:v>
      </x:c>
      <x:c r="Q3051" s="9" t="n">
        <x:f>IF(AND(T3051=1,G3051=P3051),1,0)</x:f>
        <x:v>0</x:v>
      </x:c>
      <x:c r="R3051" s="9" t="n">
        <x:f>IF(AND(T3051=1,G3051="PASS",P3051="FAIL"),1,0)</x:f>
        <x:v>0</x:v>
      </x:c>
      <x:c r="S3051" s="9" t="n">
        <x:f>IF(AND(T3051=1,G3051="FAIL",P3051="PASS"),1,0)</x:f>
        <x:v>1</x:v>
      </x:c>
      <x:c r="T3051" s="9" t="n">
        <x:v>1</x:v>
      </x:c>
      <x:c r="U3051" s="9" t="n">
        <x:v>9</x:v>
      </x:c>
      <x:c r="V3051" s="9" t="str">
        <x:v>MVP/SHACL_GENERATION_PIPELINE/experiments/LUNA_NO_SEMANTIC_VALIDATOR/RUN_01/runs/RUN-IMO-062-20260901T102715505783Z/artifacts/attempt_01/candidate_shape.ttl</x:v>
      </x:c>
    </x:row>
    <x:row r="3052" ht="22" customHeight="1">
      <x:c r="A3052" s="10" t="str">
        <x:v>NO_SEMANTIC</x:v>
      </x:c>
      <x:c r="B3052" s="10" t="str">
        <x:v>IMO-062</x:v>
      </x:c>
      <x:c r="C3052" s="10" t="str">
        <x:v>IMO-062-P02</x:v>
      </x:c>
      <x:c r="D3052" s="10" t="str">
        <x:v>RUN_01</x:v>
      </x:c>
      <x:c r="E3052" s="10" t="str">
        <x:v>ORIGINAL_LEDGER</x:v>
      </x:c>
      <x:c r="F3052" s="10" t="str">
        <x:v>PASS</x:v>
      </x:c>
      <x:c r="G3052" s="10" t="str">
        <x:v>FAIL</x:v>
      </x:c>
      <x:c r="H3052" s="10" t="str">
        <x:v>EXECUTED</x:v>
      </x:c>
      <x:c r="I3052" s="10" t="str">
        <x:v>PARSED</x:v>
      </x:c>
      <x:c r="J3052" s="10" t="str">
        <x:v>NO_SEMANTIC_VALIDATOR_DETERMINISTIC_PASS</x:v>
      </x:c>
      <x:c r="K3052" s="10" t="str">
        <x:v>b079cf2b458c42e232008bb85044ae1fbf9bcbe5813b83dbe6acccaef45355ea</x:v>
      </x:c>
      <x:c r="L3052" s="10" t="str">
        <x:v>historical_three</x:v>
      </x:c>
      <x:c r="M3052" s="10" t="n">
        <x:v>0</x:v>
      </x:c>
      <x:c r="N3052" s="10" t="n">
        <x:v>0</x:v>
      </x:c>
      <x:c r="O3052" s="10" t="n">
        <x:v>1</x:v>
      </x:c>
      <x:c r="P3052" s="9" t="str">
        <x:f>'CaseReview'!U866</x:f>
        <x:v>PASS</x:v>
      </x:c>
      <x:c r="Q3052" s="9" t="n">
        <x:f>IF(AND(T3052=1,G3052=P3052),1,0)</x:f>
        <x:v>0</x:v>
      </x:c>
      <x:c r="R3052" s="9" t="n">
        <x:f>IF(AND(T3052=1,G3052="PASS",P3052="FAIL"),1,0)</x:f>
        <x:v>0</x:v>
      </x:c>
      <x:c r="S3052" s="9" t="n">
        <x:f>IF(AND(T3052=1,G3052="FAIL",P3052="PASS"),1,0)</x:f>
        <x:v>1</x:v>
      </x:c>
      <x:c r="T3052" s="9" t="n">
        <x:v>1</x:v>
      </x:c>
      <x:c r="U3052" s="9" t="n">
        <x:v>9</x:v>
      </x:c>
      <x:c r="V3052" s="9" t="str">
        <x:v>MVP/SHACL_GENERATION_PIPELINE/experiments/LUNA_NO_SEMANTIC_VALIDATOR/RUN_01/runs/RUN-IMO-062-20260901T102715505783Z/artifacts/attempt_01/candidate_shape.ttl</x:v>
      </x:c>
    </x:row>
    <x:row r="3053" ht="22" customHeight="1">
      <x:c r="A3053" s="10" t="str">
        <x:v>NO_SEMANTIC</x:v>
      </x:c>
      <x:c r="B3053" s="10" t="str">
        <x:v>IMO-062</x:v>
      </x:c>
      <x:c r="C3053" s="10" t="str">
        <x:v>IMO-062-P03</x:v>
      </x:c>
      <x:c r="D3053" s="10" t="str">
        <x:v>RUN_01</x:v>
      </x:c>
      <x:c r="E3053" s="10" t="str">
        <x:v>ORIGINAL_LEDGER</x:v>
      </x:c>
      <x:c r="F3053" s="10" t="str">
        <x:v>PASS</x:v>
      </x:c>
      <x:c r="G3053" s="10" t="str">
        <x:v>FAIL</x:v>
      </x:c>
      <x:c r="H3053" s="10" t="str">
        <x:v>EXECUTED</x:v>
      </x:c>
      <x:c r="I3053" s="10" t="str">
        <x:v>PARSED</x:v>
      </x:c>
      <x:c r="J3053" s="10" t="str">
        <x:v>NO_SEMANTIC_VALIDATOR_DETERMINISTIC_PASS</x:v>
      </x:c>
      <x:c r="K3053" s="10" t="str">
        <x:v>b079cf2b458c42e232008bb85044ae1fbf9bcbe5813b83dbe6acccaef45355ea</x:v>
      </x:c>
      <x:c r="L3053" s="10" t="str">
        <x:v>historical_three</x:v>
      </x:c>
      <x:c r="M3053" s="10" t="n">
        <x:v>0</x:v>
      </x:c>
      <x:c r="N3053" s="10" t="n">
        <x:v>0</x:v>
      </x:c>
      <x:c r="O3053" s="10" t="n">
        <x:v>1</x:v>
      </x:c>
      <x:c r="P3053" s="9" t="str">
        <x:f>'CaseReview'!U867</x:f>
        <x:v>PASS</x:v>
      </x:c>
      <x:c r="Q3053" s="9" t="n">
        <x:f>IF(AND(T3053=1,G3053=P3053),1,0)</x:f>
        <x:v>0</x:v>
      </x:c>
      <x:c r="R3053" s="9" t="n">
        <x:f>IF(AND(T3053=1,G3053="PASS",P3053="FAIL"),1,0)</x:f>
        <x:v>0</x:v>
      </x:c>
      <x:c r="S3053" s="9" t="n">
        <x:f>IF(AND(T3053=1,G3053="FAIL",P3053="PASS"),1,0)</x:f>
        <x:v>1</x:v>
      </x:c>
      <x:c r="T3053" s="9" t="n">
        <x:v>1</x:v>
      </x:c>
      <x:c r="U3053" s="9" t="n">
        <x:v>9</x:v>
      </x:c>
      <x:c r="V3053" s="9" t="str">
        <x:v>MVP/SHACL_GENERATION_PIPELINE/experiments/LUNA_NO_SEMANTIC_VALIDATOR/RUN_01/runs/RUN-IMO-062-20260901T102715505783Z/artifacts/attempt_01/candidate_shape.ttl</x:v>
      </x:c>
    </x:row>
    <x:row r="3054" ht="22" customHeight="1">
      <x:c r="A3054" s="10" t="str">
        <x:v>NO_SEMANTIC</x:v>
      </x:c>
      <x:c r="B3054" s="10" t="str">
        <x:v>IMO-064</x:v>
      </x:c>
      <x:c r="C3054" s="10" t="str">
        <x:v>IMO-064-F01</x:v>
      </x:c>
      <x:c r="D3054" s="10" t="str">
        <x:v>RUN_01</x:v>
      </x:c>
      <x:c r="E3054" s="10" t="str">
        <x:v>ORIGINAL_LEDGER</x:v>
      </x:c>
      <x:c r="F3054" s="10" t="str">
        <x:v>FAIL</x:v>
      </x:c>
      <x:c r="G3054" s="10" t="str">
        <x:v>FAIL</x:v>
      </x:c>
      <x:c r="H3054" s="10" t="str">
        <x:v>EXECUTED</x:v>
      </x:c>
      <x:c r="I3054" s="10" t="str">
        <x:v>PARSED</x:v>
      </x:c>
      <x:c r="J3054" s="10" t="str">
        <x:v>NO_SEMANTIC_VALIDATOR_DETERMINISTIC_PASS</x:v>
      </x:c>
      <x:c r="K3054" s="10" t="str">
        <x:v>839d23f80b658cff42c58f7567ab2b8c1685e4bf2e44682060be63257630c5c2</x:v>
      </x:c>
      <x:c r="L3054" s="10" t="str">
        <x:v>historical_three</x:v>
      </x:c>
      <x:c r="M3054" s="10" t="n">
        <x:v>1</x:v>
      </x:c>
      <x:c r="N3054" s="10" t="n">
        <x:v>0</x:v>
      </x:c>
      <x:c r="O3054" s="10" t="n">
        <x:v>0</x:v>
      </x:c>
      <x:c r="P3054" s="9" t="str">
        <x:f>'CaseReview'!U868</x:f>
        <x:v>FAIL</x:v>
      </x:c>
      <x:c r="Q3054" s="9" t="n">
        <x:f>IF(AND(T3054=1,G3054=P3054),1,0)</x:f>
        <x:v>1</x:v>
      </x:c>
      <x:c r="R3054" s="9" t="n">
        <x:f>IF(AND(T3054=1,G3054="PASS",P3054="FAIL"),1,0)</x:f>
        <x:v>0</x:v>
      </x:c>
      <x:c r="S3054" s="9" t="n">
        <x:f>IF(AND(T3054=1,G3054="FAIL",P3054="PASS"),1,0)</x:f>
        <x:v>0</x:v>
      </x:c>
      <x:c r="T3054" s="9" t="n">
        <x:v>1</x:v>
      </x:c>
      <x:c r="U3054" s="9" t="n">
        <x:v>8</x:v>
      </x:c>
      <x:c r="V3054" s="9" t="str">
        <x:v>MVP/SHACL_GENERATION_PIPELINE/experiments/LUNA_NO_SEMANTIC_VALIDATOR/RUN_01/runs/RUN-IMO-064-20260901T102728709349Z/artifacts/attempt_01/candidate_shape.ttl</x:v>
      </x:c>
    </x:row>
    <x:row r="3055" ht="22" customHeight="1">
      <x:c r="A3055" s="10" t="str">
        <x:v>NO_SEMANTIC</x:v>
      </x:c>
      <x:c r="B3055" s="10" t="str">
        <x:v>IMO-064</x:v>
      </x:c>
      <x:c r="C3055" s="10" t="str">
        <x:v>IMO-064-F02</x:v>
      </x:c>
      <x:c r="D3055" s="10" t="str">
        <x:v>RUN_01</x:v>
      </x:c>
      <x:c r="E3055" s="10" t="str">
        <x:v>ORIGINAL_LEDGER</x:v>
      </x:c>
      <x:c r="F3055" s="10" t="str">
        <x:v>FAIL</x:v>
      </x:c>
      <x:c r="G3055" s="10" t="str">
        <x:v>FAIL</x:v>
      </x:c>
      <x:c r="H3055" s="10" t="str">
        <x:v>EXECUTED</x:v>
      </x:c>
      <x:c r="I3055" s="10" t="str">
        <x:v>PARSED</x:v>
      </x:c>
      <x:c r="J3055" s="10" t="str">
        <x:v>NO_SEMANTIC_VALIDATOR_DETERMINISTIC_PASS</x:v>
      </x:c>
      <x:c r="K3055" s="10" t="str">
        <x:v>839d23f80b658cff42c58f7567ab2b8c1685e4bf2e44682060be63257630c5c2</x:v>
      </x:c>
      <x:c r="L3055" s="10" t="str">
        <x:v>historical_three</x:v>
      </x:c>
      <x:c r="M3055" s="10" t="n">
        <x:v>1</x:v>
      </x:c>
      <x:c r="N3055" s="10" t="n">
        <x:v>0</x:v>
      </x:c>
      <x:c r="O3055" s="10" t="n">
        <x:v>0</x:v>
      </x:c>
      <x:c r="P3055" s="9" t="str">
        <x:f>'CaseReview'!U869</x:f>
        <x:v>FAIL</x:v>
      </x:c>
      <x:c r="Q3055" s="9" t="n">
        <x:f>IF(AND(T3055=1,G3055=P3055),1,0)</x:f>
        <x:v>1</x:v>
      </x:c>
      <x:c r="R3055" s="9" t="n">
        <x:f>IF(AND(T3055=1,G3055="PASS",P3055="FAIL"),1,0)</x:f>
        <x:v>0</x:v>
      </x:c>
      <x:c r="S3055" s="9" t="n">
        <x:f>IF(AND(T3055=1,G3055="FAIL",P3055="PASS"),1,0)</x:f>
        <x:v>0</x:v>
      </x:c>
      <x:c r="T3055" s="9" t="n">
        <x:v>1</x:v>
      </x:c>
      <x:c r="U3055" s="9" t="n">
        <x:v>8</x:v>
      </x:c>
      <x:c r="V3055" s="9" t="str">
        <x:v>MVP/SHACL_GENERATION_PIPELINE/experiments/LUNA_NO_SEMANTIC_VALIDATOR/RUN_01/runs/RUN-IMO-064-20260901T102728709349Z/artifacts/attempt_01/candidate_shape.ttl</x:v>
      </x:c>
    </x:row>
    <x:row r="3056" ht="22" customHeight="1">
      <x:c r="A3056" s="10" t="str">
        <x:v>NO_SEMANTIC</x:v>
      </x:c>
      <x:c r="B3056" s="10" t="str">
        <x:v>IMO-064</x:v>
      </x:c>
      <x:c r="C3056" s="10" t="str">
        <x:v>IMO-064-F03</x:v>
      </x:c>
      <x:c r="D3056" s="10" t="str">
        <x:v>RUN_01</x:v>
      </x:c>
      <x:c r="E3056" s="10" t="str">
        <x:v>ORIGINAL_LEDGER</x:v>
      </x:c>
      <x:c r="F3056" s="10" t="str">
        <x:v>FAIL</x:v>
      </x:c>
      <x:c r="G3056" s="10" t="str">
        <x:v>FAIL</x:v>
      </x:c>
      <x:c r="H3056" s="10" t="str">
        <x:v>EXECUTED</x:v>
      </x:c>
      <x:c r="I3056" s="10" t="str">
        <x:v>PARSED</x:v>
      </x:c>
      <x:c r="J3056" s="10" t="str">
        <x:v>NO_SEMANTIC_VALIDATOR_DETERMINISTIC_PASS</x:v>
      </x:c>
      <x:c r="K3056" s="10" t="str">
        <x:v>839d23f80b658cff42c58f7567ab2b8c1685e4bf2e44682060be63257630c5c2</x:v>
      </x:c>
      <x:c r="L3056" s="10" t="str">
        <x:v>historical_three</x:v>
      </x:c>
      <x:c r="M3056" s="10" t="n">
        <x:v>1</x:v>
      </x:c>
      <x:c r="N3056" s="10" t="n">
        <x:v>0</x:v>
      </x:c>
      <x:c r="O3056" s="10" t="n">
        <x:v>0</x:v>
      </x:c>
      <x:c r="P3056" s="9" t="str">
        <x:f>'CaseReview'!U870</x:f>
        <x:v>FAIL</x:v>
      </x:c>
      <x:c r="Q3056" s="9" t="n">
        <x:f>IF(AND(T3056=1,G3056=P3056),1,0)</x:f>
        <x:v>1</x:v>
      </x:c>
      <x:c r="R3056" s="9" t="n">
        <x:f>IF(AND(T3056=1,G3056="PASS",P3056="FAIL"),1,0)</x:f>
        <x:v>0</x:v>
      </x:c>
      <x:c r="S3056" s="9" t="n">
        <x:f>IF(AND(T3056=1,G3056="FAIL",P3056="PASS"),1,0)</x:f>
        <x:v>0</x:v>
      </x:c>
      <x:c r="T3056" s="9" t="n">
        <x:v>1</x:v>
      </x:c>
      <x:c r="U3056" s="9" t="n">
        <x:v>8</x:v>
      </x:c>
      <x:c r="V3056" s="9" t="str">
        <x:v>MVP/SHACL_GENERATION_PIPELINE/experiments/LUNA_NO_SEMANTIC_VALIDATOR/RUN_01/runs/RUN-IMO-064-20260901T102728709349Z/artifacts/attempt_01/candidate_shape.ttl</x:v>
      </x:c>
    </x:row>
    <x:row r="3057" ht="22" customHeight="1">
      <x:c r="A3057" s="10" t="str">
        <x:v>NO_SEMANTIC</x:v>
      </x:c>
      <x:c r="B3057" s="10" t="str">
        <x:v>IMO-064</x:v>
      </x:c>
      <x:c r="C3057" s="10" t="str">
        <x:v>IMO-064-F04</x:v>
      </x:c>
      <x:c r="D3057" s="10" t="str">
        <x:v>RUN_01</x:v>
      </x:c>
      <x:c r="E3057" s="10" t="str">
        <x:v>ORIGINAL_LEDGER</x:v>
      </x:c>
      <x:c r="F3057" s="10" t="str">
        <x:v>FAIL</x:v>
      </x:c>
      <x:c r="G3057" s="10" t="str">
        <x:v>FAIL</x:v>
      </x:c>
      <x:c r="H3057" s="10" t="str">
        <x:v>EXECUTED</x:v>
      </x:c>
      <x:c r="I3057" s="10" t="str">
        <x:v>PARSED</x:v>
      </x:c>
      <x:c r="J3057" s="10" t="str">
        <x:v>NO_SEMANTIC_VALIDATOR_DETERMINISTIC_PASS</x:v>
      </x:c>
      <x:c r="K3057" s="10" t="str">
        <x:v>839d23f80b658cff42c58f7567ab2b8c1685e4bf2e44682060be63257630c5c2</x:v>
      </x:c>
      <x:c r="L3057" s="10" t="str">
        <x:v>historical_three</x:v>
      </x:c>
      <x:c r="M3057" s="10" t="n">
        <x:v>1</x:v>
      </x:c>
      <x:c r="N3057" s="10" t="n">
        <x:v>0</x:v>
      </x:c>
      <x:c r="O3057" s="10" t="n">
        <x:v>0</x:v>
      </x:c>
      <x:c r="P3057" s="9" t="str">
        <x:f>'CaseReview'!U871</x:f>
        <x:v>FAIL</x:v>
      </x:c>
      <x:c r="Q3057" s="9" t="n">
        <x:f>IF(AND(T3057=1,G3057=P3057),1,0)</x:f>
        <x:v>1</x:v>
      </x:c>
      <x:c r="R3057" s="9" t="n">
        <x:f>IF(AND(T3057=1,G3057="PASS",P3057="FAIL"),1,0)</x:f>
        <x:v>0</x:v>
      </x:c>
      <x:c r="S3057" s="9" t="n">
        <x:f>IF(AND(T3057=1,G3057="FAIL",P3057="PASS"),1,0)</x:f>
        <x:v>0</x:v>
      </x:c>
      <x:c r="T3057" s="9" t="n">
        <x:v>1</x:v>
      </x:c>
      <x:c r="U3057" s="9" t="n">
        <x:v>8</x:v>
      </x:c>
      <x:c r="V3057" s="9" t="str">
        <x:v>MVP/SHACL_GENERATION_PIPELINE/experiments/LUNA_NO_SEMANTIC_VALIDATOR/RUN_01/runs/RUN-IMO-064-20260901T102728709349Z/artifacts/attempt_01/candidate_shape.ttl</x:v>
      </x:c>
    </x:row>
    <x:row r="3058" ht="22" customHeight="1">
      <x:c r="A3058" s="10" t="str">
        <x:v>NO_SEMANTIC</x:v>
      </x:c>
      <x:c r="B3058" s="10" t="str">
        <x:v>IMO-064</x:v>
      </x:c>
      <x:c r="C3058" s="10" t="str">
        <x:v>IMO-064-F05</x:v>
      </x:c>
      <x:c r="D3058" s="10" t="str">
        <x:v>RUN_01</x:v>
      </x:c>
      <x:c r="E3058" s="10" t="str">
        <x:v>ORIGINAL_LEDGER</x:v>
      </x:c>
      <x:c r="F3058" s="10" t="str">
        <x:v>FAIL</x:v>
      </x:c>
      <x:c r="G3058" s="10" t="str">
        <x:v>FAIL</x:v>
      </x:c>
      <x:c r="H3058" s="10" t="str">
        <x:v>EXECUTED</x:v>
      </x:c>
      <x:c r="I3058" s="10" t="str">
        <x:v>PARSED</x:v>
      </x:c>
      <x:c r="J3058" s="10" t="str">
        <x:v>NO_SEMANTIC_VALIDATOR_DETERMINISTIC_PASS</x:v>
      </x:c>
      <x:c r="K3058" s="10" t="str">
        <x:v>839d23f80b658cff42c58f7567ab2b8c1685e4bf2e44682060be63257630c5c2</x:v>
      </x:c>
      <x:c r="L3058" s="10" t="str">
        <x:v>historical_three</x:v>
      </x:c>
      <x:c r="M3058" s="10" t="n">
        <x:v>1</x:v>
      </x:c>
      <x:c r="N3058" s="10" t="n">
        <x:v>0</x:v>
      </x:c>
      <x:c r="O3058" s="10" t="n">
        <x:v>0</x:v>
      </x:c>
      <x:c r="P3058" s="9" t="str">
        <x:f>'CaseReview'!U872</x:f>
        <x:v>FAIL</x:v>
      </x:c>
      <x:c r="Q3058" s="9" t="n">
        <x:f>IF(AND(T3058=1,G3058=P3058),1,0)</x:f>
        <x:v>1</x:v>
      </x:c>
      <x:c r="R3058" s="9" t="n">
        <x:f>IF(AND(T3058=1,G3058="PASS",P3058="FAIL"),1,0)</x:f>
        <x:v>0</x:v>
      </x:c>
      <x:c r="S3058" s="9" t="n">
        <x:f>IF(AND(T3058=1,G3058="FAIL",P3058="PASS"),1,0)</x:f>
        <x:v>0</x:v>
      </x:c>
      <x:c r="T3058" s="9" t="n">
        <x:v>1</x:v>
      </x:c>
      <x:c r="U3058" s="9" t="n">
        <x:v>8</x:v>
      </x:c>
      <x:c r="V3058" s="9" t="str">
        <x:v>MVP/SHACL_GENERATION_PIPELINE/experiments/LUNA_NO_SEMANTIC_VALIDATOR/RUN_01/runs/RUN-IMO-064-20260901T102728709349Z/artifacts/attempt_01/candidate_shape.ttl</x:v>
      </x:c>
    </x:row>
    <x:row r="3059" ht="22" customHeight="1">
      <x:c r="A3059" s="10" t="str">
        <x:v>NO_SEMANTIC</x:v>
      </x:c>
      <x:c r="B3059" s="10" t="str">
        <x:v>IMO-064</x:v>
      </x:c>
      <x:c r="C3059" s="10" t="str">
        <x:v>IMO-064-F06</x:v>
      </x:c>
      <x:c r="D3059" s="10" t="str">
        <x:v>RUN_01</x:v>
      </x:c>
      <x:c r="E3059" s="10" t="str">
        <x:v>ORIGINAL_LEDGER</x:v>
      </x:c>
      <x:c r="F3059" s="10" t="str">
        <x:v>FAIL</x:v>
      </x:c>
      <x:c r="G3059" s="10" t="str">
        <x:v>FAIL</x:v>
      </x:c>
      <x:c r="H3059" s="10" t="str">
        <x:v>EXECUTED</x:v>
      </x:c>
      <x:c r="I3059" s="10" t="str">
        <x:v>PARSED</x:v>
      </x:c>
      <x:c r="J3059" s="10" t="str">
        <x:v>NO_SEMANTIC_VALIDATOR_DETERMINISTIC_PASS</x:v>
      </x:c>
      <x:c r="K3059" s="10" t="str">
        <x:v>839d23f80b658cff42c58f7567ab2b8c1685e4bf2e44682060be63257630c5c2</x:v>
      </x:c>
      <x:c r="L3059" s="10" t="str">
        <x:v>historical_three</x:v>
      </x:c>
      <x:c r="M3059" s="10" t="n">
        <x:v>1</x:v>
      </x:c>
      <x:c r="N3059" s="10" t="n">
        <x:v>0</x:v>
      </x:c>
      <x:c r="O3059" s="10" t="n">
        <x:v>0</x:v>
      </x:c>
      <x:c r="P3059" s="9" t="str">
        <x:f>'CaseReview'!U873</x:f>
        <x:v>FAIL</x:v>
      </x:c>
      <x:c r="Q3059" s="9" t="n">
        <x:f>IF(AND(T3059=1,G3059=P3059),1,0)</x:f>
        <x:v>1</x:v>
      </x:c>
      <x:c r="R3059" s="9" t="n">
        <x:f>IF(AND(T3059=1,G3059="PASS",P3059="FAIL"),1,0)</x:f>
        <x:v>0</x:v>
      </x:c>
      <x:c r="S3059" s="9" t="n">
        <x:f>IF(AND(T3059=1,G3059="FAIL",P3059="PASS"),1,0)</x:f>
        <x:v>0</x:v>
      </x:c>
      <x:c r="T3059" s="9" t="n">
        <x:v>1</x:v>
      </x:c>
      <x:c r="U3059" s="9" t="n">
        <x:v>8</x:v>
      </x:c>
      <x:c r="V3059" s="9" t="str">
        <x:v>MVP/SHACL_GENERATION_PIPELINE/experiments/LUNA_NO_SEMANTIC_VALIDATOR/RUN_01/runs/RUN-IMO-064-20260901T102728709349Z/artifacts/attempt_01/candidate_shape.ttl</x:v>
      </x:c>
    </x:row>
    <x:row r="3060" ht="22" customHeight="1">
      <x:c r="A3060" s="10" t="str">
        <x:v>NO_SEMANTIC</x:v>
      </x:c>
      <x:c r="B3060" s="10" t="str">
        <x:v>IMO-064</x:v>
      </x:c>
      <x:c r="C3060" s="10" t="str">
        <x:v>IMO-064-P01</x:v>
      </x:c>
      <x:c r="D3060" s="10" t="str">
        <x:v>RUN_01</x:v>
      </x:c>
      <x:c r="E3060" s="10" t="str">
        <x:v>ORIGINAL_LEDGER</x:v>
      </x:c>
      <x:c r="F3060" s="10" t="str">
        <x:v>PASS</x:v>
      </x:c>
      <x:c r="G3060" s="10" t="str">
        <x:v>PASS</x:v>
      </x:c>
      <x:c r="H3060" s="10" t="str">
        <x:v>EXECUTED</x:v>
      </x:c>
      <x:c r="I3060" s="10" t="str">
        <x:v>PARSED</x:v>
      </x:c>
      <x:c r="J3060" s="10" t="str">
        <x:v>NO_SEMANTIC_VALIDATOR_DETERMINISTIC_PASS</x:v>
      </x:c>
      <x:c r="K3060" s="10" t="str">
        <x:v>839d23f80b658cff42c58f7567ab2b8c1685e4bf2e44682060be63257630c5c2</x:v>
      </x:c>
      <x:c r="L3060" s="10" t="str">
        <x:v>historical_three</x:v>
      </x:c>
      <x:c r="M3060" s="10" t="n">
        <x:v>1</x:v>
      </x:c>
      <x:c r="N3060" s="10" t="n">
        <x:v>0</x:v>
      </x:c>
      <x:c r="O3060" s="10" t="n">
        <x:v>0</x:v>
      </x:c>
      <x:c r="P3060" s="9" t="str">
        <x:f>'CaseReview'!U874</x:f>
        <x:v>PASS</x:v>
      </x:c>
      <x:c r="Q3060" s="9" t="n">
        <x:f>IF(AND(T3060=1,G3060=P3060),1,0)</x:f>
        <x:v>1</x:v>
      </x:c>
      <x:c r="R3060" s="9" t="n">
        <x:f>IF(AND(T3060=1,G3060="PASS",P3060="FAIL"),1,0)</x:f>
        <x:v>0</x:v>
      </x:c>
      <x:c r="S3060" s="9" t="n">
        <x:f>IF(AND(T3060=1,G3060="FAIL",P3060="PASS"),1,0)</x:f>
        <x:v>0</x:v>
      </x:c>
      <x:c r="T3060" s="9" t="n">
        <x:v>1</x:v>
      </x:c>
      <x:c r="U3060" s="9" t="n">
        <x:v>8</x:v>
      </x:c>
      <x:c r="V3060" s="9" t="str">
        <x:v>MVP/SHACL_GENERATION_PIPELINE/experiments/LUNA_NO_SEMANTIC_VALIDATOR/RUN_01/runs/RUN-IMO-064-20260901T102728709349Z/artifacts/attempt_01/candidate_shape.ttl</x:v>
      </x:c>
    </x:row>
    <x:row r="3061" ht="22" customHeight="1">
      <x:c r="A3061" s="10" t="str">
        <x:v>NO_SEMANTIC</x:v>
      </x:c>
      <x:c r="B3061" s="10" t="str">
        <x:v>IMO-064</x:v>
      </x:c>
      <x:c r="C3061" s="10" t="str">
        <x:v>IMO-064-P02</x:v>
      </x:c>
      <x:c r="D3061" s="10" t="str">
        <x:v>RUN_01</x:v>
      </x:c>
      <x:c r="E3061" s="10" t="str">
        <x:v>ORIGINAL_LEDGER</x:v>
      </x:c>
      <x:c r="F3061" s="10" t="str">
        <x:v>PASS</x:v>
      </x:c>
      <x:c r="G3061" s="10" t="str">
        <x:v>PASS</x:v>
      </x:c>
      <x:c r="H3061" s="10" t="str">
        <x:v>EXECUTED</x:v>
      </x:c>
      <x:c r="I3061" s="10" t="str">
        <x:v>PARSED</x:v>
      </x:c>
      <x:c r="J3061" s="10" t="str">
        <x:v>NO_SEMANTIC_VALIDATOR_DETERMINISTIC_PASS</x:v>
      </x:c>
      <x:c r="K3061" s="10" t="str">
        <x:v>839d23f80b658cff42c58f7567ab2b8c1685e4bf2e44682060be63257630c5c2</x:v>
      </x:c>
      <x:c r="L3061" s="10" t="str">
        <x:v>historical_three</x:v>
      </x:c>
      <x:c r="M3061" s="10" t="n">
        <x:v>1</x:v>
      </x:c>
      <x:c r="N3061" s="10" t="n">
        <x:v>0</x:v>
      </x:c>
      <x:c r="O3061" s="10" t="n">
        <x:v>0</x:v>
      </x:c>
      <x:c r="P3061" s="9" t="str">
        <x:f>'CaseReview'!U875</x:f>
        <x:v>PASS</x:v>
      </x:c>
      <x:c r="Q3061" s="9" t="n">
        <x:f>IF(AND(T3061=1,G3061=P3061),1,0)</x:f>
        <x:v>1</x:v>
      </x:c>
      <x:c r="R3061" s="9" t="n">
        <x:f>IF(AND(T3061=1,G3061="PASS",P3061="FAIL"),1,0)</x:f>
        <x:v>0</x:v>
      </x:c>
      <x:c r="S3061" s="9" t="n">
        <x:f>IF(AND(T3061=1,G3061="FAIL",P3061="PASS"),1,0)</x:f>
        <x:v>0</x:v>
      </x:c>
      <x:c r="T3061" s="9" t="n">
        <x:v>1</x:v>
      </x:c>
      <x:c r="U3061" s="9" t="n">
        <x:v>8</x:v>
      </x:c>
      <x:c r="V3061" s="9" t="str">
        <x:v>MVP/SHACL_GENERATION_PIPELINE/experiments/LUNA_NO_SEMANTIC_VALIDATOR/RUN_01/runs/RUN-IMO-064-20260901T102728709349Z/artifacts/attempt_01/candidate_shape.ttl</x:v>
      </x:c>
    </x:row>
    <x:row r="3062" ht="22" customHeight="1">
      <x:c r="A3062" s="10" t="str">
        <x:v>NO_SEMANTIC</x:v>
      </x:c>
      <x:c r="B3062" s="10" t="str">
        <x:v>IMO-065</x:v>
      </x:c>
      <x:c r="C3062" s="10" t="str">
        <x:v>IMO-065-F01</x:v>
      </x:c>
      <x:c r="D3062" s="10" t="str">
        <x:v>RUN_01</x:v>
      </x:c>
      <x:c r="E3062" s="10" t="str">
        <x:v>ORIGINAL_LEDGER</x:v>
      </x:c>
      <x:c r="F3062" s="10" t="str">
        <x:v>FAIL</x:v>
      </x:c>
      <x:c r="G3062" s="10" t="str">
        <x:v>FAIL</x:v>
      </x:c>
      <x:c r="H3062" s="10" t="str">
        <x:v>EXECUTED</x:v>
      </x:c>
      <x:c r="I3062" s="10" t="str">
        <x:v>PARSED</x:v>
      </x:c>
      <x:c r="J3062" s="10" t="str">
        <x:v>NO_SEMANTIC_VALIDATOR_DETERMINISTIC_PASS</x:v>
      </x:c>
      <x:c r="K3062" s="10" t="str">
        <x:v>608588066c6ce2665456fb03201b2fa5658980939f2a1be26a24eeee6847bc54</x:v>
      </x:c>
      <x:c r="L3062" s="10" t="str">
        <x:v>historical_three</x:v>
      </x:c>
      <x:c r="M3062" s="10" t="n">
        <x:v>1</x:v>
      </x:c>
      <x:c r="N3062" s="10" t="n">
        <x:v>0</x:v>
      </x:c>
      <x:c r="O3062" s="10" t="n">
        <x:v>0</x:v>
      </x:c>
      <x:c r="P3062" s="9" t="str">
        <x:f>'CaseReview'!U876</x:f>
        <x:v>FAIL</x:v>
      </x:c>
      <x:c r="Q3062" s="9" t="n">
        <x:f>IF(AND(T3062=1,G3062=P3062),1,0)</x:f>
        <x:v>1</x:v>
      </x:c>
      <x:c r="R3062" s="9" t="n">
        <x:f>IF(AND(T3062=1,G3062="PASS",P3062="FAIL"),1,0)</x:f>
        <x:v>0</x:v>
      </x:c>
      <x:c r="S3062" s="9" t="n">
        <x:f>IF(AND(T3062=1,G3062="FAIL",P3062="PASS"),1,0)</x:f>
        <x:v>0</x:v>
      </x:c>
      <x:c r="T3062" s="9" t="n">
        <x:v>1</x:v>
      </x:c>
      <x:c r="U3062" s="9" t="n">
        <x:v>12</x:v>
      </x:c>
      <x:c r="V3062" s="9" t="str">
        <x:v>MVP/SHACL_GENERATION_PIPELINE/experiments/LUNA_NO_SEMANTIC_VALIDATOR/RUN_01/runs/RUN-IMO-065-20260901T102747683281Z/artifacts/attempt_01/candidate_shape.ttl</x:v>
      </x:c>
    </x:row>
    <x:row r="3063" ht="22" customHeight="1">
      <x:c r="A3063" s="10" t="str">
        <x:v>NO_SEMANTIC</x:v>
      </x:c>
      <x:c r="B3063" s="10" t="str">
        <x:v>IMO-065</x:v>
      </x:c>
      <x:c r="C3063" s="10" t="str">
        <x:v>IMO-065-F02</x:v>
      </x:c>
      <x:c r="D3063" s="10" t="str">
        <x:v>RUN_01</x:v>
      </x:c>
      <x:c r="E3063" s="10" t="str">
        <x:v>ORIGINAL_LEDGER</x:v>
      </x:c>
      <x:c r="F3063" s="10" t="str">
        <x:v>FAIL</x:v>
      </x:c>
      <x:c r="G3063" s="10" t="str">
        <x:v>FAIL</x:v>
      </x:c>
      <x:c r="H3063" s="10" t="str">
        <x:v>EXECUTED</x:v>
      </x:c>
      <x:c r="I3063" s="10" t="str">
        <x:v>PARSED</x:v>
      </x:c>
      <x:c r="J3063" s="10" t="str">
        <x:v>NO_SEMANTIC_VALIDATOR_DETERMINISTIC_PASS</x:v>
      </x:c>
      <x:c r="K3063" s="10" t="str">
        <x:v>608588066c6ce2665456fb03201b2fa5658980939f2a1be26a24eeee6847bc54</x:v>
      </x:c>
      <x:c r="L3063" s="10" t="str">
        <x:v>historical_three</x:v>
      </x:c>
      <x:c r="M3063" s="10" t="n">
        <x:v>1</x:v>
      </x:c>
      <x:c r="N3063" s="10" t="n">
        <x:v>0</x:v>
      </x:c>
      <x:c r="O3063" s="10" t="n">
        <x:v>0</x:v>
      </x:c>
      <x:c r="P3063" s="9" t="str">
        <x:f>'CaseReview'!U877</x:f>
        <x:v>FAIL</x:v>
      </x:c>
      <x:c r="Q3063" s="9" t="n">
        <x:f>IF(AND(T3063=1,G3063=P3063),1,0)</x:f>
        <x:v>1</x:v>
      </x:c>
      <x:c r="R3063" s="9" t="n">
        <x:f>IF(AND(T3063=1,G3063="PASS",P3063="FAIL"),1,0)</x:f>
        <x:v>0</x:v>
      </x:c>
      <x:c r="S3063" s="9" t="n">
        <x:f>IF(AND(T3063=1,G3063="FAIL",P3063="PASS"),1,0)</x:f>
        <x:v>0</x:v>
      </x:c>
      <x:c r="T3063" s="9" t="n">
        <x:v>1</x:v>
      </x:c>
      <x:c r="U3063" s="9" t="n">
        <x:v>12</x:v>
      </x:c>
      <x:c r="V3063" s="9" t="str">
        <x:v>MVP/SHACL_GENERATION_PIPELINE/experiments/LUNA_NO_SEMANTIC_VALIDATOR/RUN_01/runs/RUN-IMO-065-20260901T102747683281Z/artifacts/attempt_01/candidate_shape.ttl</x:v>
      </x:c>
    </x:row>
    <x:row r="3064" ht="22" customHeight="1">
      <x:c r="A3064" s="10" t="str">
        <x:v>NO_SEMANTIC</x:v>
      </x:c>
      <x:c r="B3064" s="10" t="str">
        <x:v>IMO-065</x:v>
      </x:c>
      <x:c r="C3064" s="10" t="str">
        <x:v>IMO-065-F03</x:v>
      </x:c>
      <x:c r="D3064" s="10" t="str">
        <x:v>RUN_01</x:v>
      </x:c>
      <x:c r="E3064" s="10" t="str">
        <x:v>ORIGINAL_LEDGER</x:v>
      </x:c>
      <x:c r="F3064" s="10" t="str">
        <x:v>FAIL</x:v>
      </x:c>
      <x:c r="G3064" s="10" t="str">
        <x:v>FAIL</x:v>
      </x:c>
      <x:c r="H3064" s="10" t="str">
        <x:v>EXECUTED</x:v>
      </x:c>
      <x:c r="I3064" s="10" t="str">
        <x:v>PARSED</x:v>
      </x:c>
      <x:c r="J3064" s="10" t="str">
        <x:v>NO_SEMANTIC_VALIDATOR_DETERMINISTIC_PASS</x:v>
      </x:c>
      <x:c r="K3064" s="10" t="str">
        <x:v>608588066c6ce2665456fb03201b2fa5658980939f2a1be26a24eeee6847bc54</x:v>
      </x:c>
      <x:c r="L3064" s="10" t="str">
        <x:v>historical_three</x:v>
      </x:c>
      <x:c r="M3064" s="10" t="n">
        <x:v>1</x:v>
      </x:c>
      <x:c r="N3064" s="10" t="n">
        <x:v>0</x:v>
      </x:c>
      <x:c r="O3064" s="10" t="n">
        <x:v>0</x:v>
      </x:c>
      <x:c r="P3064" s="9" t="str">
        <x:f>'CaseReview'!U878</x:f>
        <x:v>FAIL</x:v>
      </x:c>
      <x:c r="Q3064" s="9" t="n">
        <x:f>IF(AND(T3064=1,G3064=P3064),1,0)</x:f>
        <x:v>1</x:v>
      </x:c>
      <x:c r="R3064" s="9" t="n">
        <x:f>IF(AND(T3064=1,G3064="PASS",P3064="FAIL"),1,0)</x:f>
        <x:v>0</x:v>
      </x:c>
      <x:c r="S3064" s="9" t="n">
        <x:f>IF(AND(T3064=1,G3064="FAIL",P3064="PASS"),1,0)</x:f>
        <x:v>0</x:v>
      </x:c>
      <x:c r="T3064" s="9" t="n">
        <x:v>1</x:v>
      </x:c>
      <x:c r="U3064" s="9" t="n">
        <x:v>12</x:v>
      </x:c>
      <x:c r="V3064" s="9" t="str">
        <x:v>MVP/SHACL_GENERATION_PIPELINE/experiments/LUNA_NO_SEMANTIC_VALIDATOR/RUN_01/runs/RUN-IMO-065-20260901T102747683281Z/artifacts/attempt_01/candidate_shape.ttl</x:v>
      </x:c>
    </x:row>
    <x:row r="3065" ht="22" customHeight="1">
      <x:c r="A3065" s="10" t="str">
        <x:v>NO_SEMANTIC</x:v>
      </x:c>
      <x:c r="B3065" s="10" t="str">
        <x:v>IMO-065</x:v>
      </x:c>
      <x:c r="C3065" s="10" t="str">
        <x:v>IMO-065-F04</x:v>
      </x:c>
      <x:c r="D3065" s="10" t="str">
        <x:v>RUN_01</x:v>
      </x:c>
      <x:c r="E3065" s="10" t="str">
        <x:v>ORIGINAL_LEDGER</x:v>
      </x:c>
      <x:c r="F3065" s="10" t="str">
        <x:v>FAIL</x:v>
      </x:c>
      <x:c r="G3065" s="10" t="str">
        <x:v>FAIL</x:v>
      </x:c>
      <x:c r="H3065" s="10" t="str">
        <x:v>EXECUTED</x:v>
      </x:c>
      <x:c r="I3065" s="10" t="str">
        <x:v>PARSED</x:v>
      </x:c>
      <x:c r="J3065" s="10" t="str">
        <x:v>NO_SEMANTIC_VALIDATOR_DETERMINISTIC_PASS</x:v>
      </x:c>
      <x:c r="K3065" s="10" t="str">
        <x:v>608588066c6ce2665456fb03201b2fa5658980939f2a1be26a24eeee6847bc54</x:v>
      </x:c>
      <x:c r="L3065" s="10" t="str">
        <x:v>historical_three</x:v>
      </x:c>
      <x:c r="M3065" s="10" t="n">
        <x:v>1</x:v>
      </x:c>
      <x:c r="N3065" s="10" t="n">
        <x:v>0</x:v>
      </x:c>
      <x:c r="O3065" s="10" t="n">
        <x:v>0</x:v>
      </x:c>
      <x:c r="P3065" s="9" t="str">
        <x:f>'CaseReview'!U879</x:f>
        <x:v>FAIL</x:v>
      </x:c>
      <x:c r="Q3065" s="9" t="n">
        <x:f>IF(AND(T3065=1,G3065=P3065),1,0)</x:f>
        <x:v>1</x:v>
      </x:c>
      <x:c r="R3065" s="9" t="n">
        <x:f>IF(AND(T3065=1,G3065="PASS",P3065="FAIL"),1,0)</x:f>
        <x:v>0</x:v>
      </x:c>
      <x:c r="S3065" s="9" t="n">
        <x:f>IF(AND(T3065=1,G3065="FAIL",P3065="PASS"),1,0)</x:f>
        <x:v>0</x:v>
      </x:c>
      <x:c r="T3065" s="9" t="n">
        <x:v>1</x:v>
      </x:c>
      <x:c r="U3065" s="9" t="n">
        <x:v>12</x:v>
      </x:c>
      <x:c r="V3065" s="9" t="str">
        <x:v>MVP/SHACL_GENERATION_PIPELINE/experiments/LUNA_NO_SEMANTIC_VALIDATOR/RUN_01/runs/RUN-IMO-065-20260901T102747683281Z/artifacts/attempt_01/candidate_shape.ttl</x:v>
      </x:c>
    </x:row>
    <x:row r="3066" ht="22" customHeight="1">
      <x:c r="A3066" s="10" t="str">
        <x:v>NO_SEMANTIC</x:v>
      </x:c>
      <x:c r="B3066" s="10" t="str">
        <x:v>IMO-065</x:v>
      </x:c>
      <x:c r="C3066" s="10" t="str">
        <x:v>IMO-065-F05</x:v>
      </x:c>
      <x:c r="D3066" s="10" t="str">
        <x:v>RUN_01</x:v>
      </x:c>
      <x:c r="E3066" s="10" t="str">
        <x:v>ORIGINAL_LEDGER</x:v>
      </x:c>
      <x:c r="F3066" s="10" t="str">
        <x:v>FAIL</x:v>
      </x:c>
      <x:c r="G3066" s="10" t="str">
        <x:v>FAIL</x:v>
      </x:c>
      <x:c r="H3066" s="10" t="str">
        <x:v>EXECUTED</x:v>
      </x:c>
      <x:c r="I3066" s="10" t="str">
        <x:v>PARSED</x:v>
      </x:c>
      <x:c r="J3066" s="10" t="str">
        <x:v>NO_SEMANTIC_VALIDATOR_DETERMINISTIC_PASS</x:v>
      </x:c>
      <x:c r="K3066" s="10" t="str">
        <x:v>608588066c6ce2665456fb03201b2fa5658980939f2a1be26a24eeee6847bc54</x:v>
      </x:c>
      <x:c r="L3066" s="10" t="str">
        <x:v>historical_three</x:v>
      </x:c>
      <x:c r="M3066" s="10" t="n">
        <x:v>1</x:v>
      </x:c>
      <x:c r="N3066" s="10" t="n">
        <x:v>0</x:v>
      </x:c>
      <x:c r="O3066" s="10" t="n">
        <x:v>0</x:v>
      </x:c>
      <x:c r="P3066" s="9" t="str">
        <x:f>'CaseReview'!U880</x:f>
        <x:v>FAIL</x:v>
      </x:c>
      <x:c r="Q3066" s="9" t="n">
        <x:f>IF(AND(T3066=1,G3066=P3066),1,0)</x:f>
        <x:v>1</x:v>
      </x:c>
      <x:c r="R3066" s="9" t="n">
        <x:f>IF(AND(T3066=1,G3066="PASS",P3066="FAIL"),1,0)</x:f>
        <x:v>0</x:v>
      </x:c>
      <x:c r="S3066" s="9" t="n">
        <x:f>IF(AND(T3066=1,G3066="FAIL",P3066="PASS"),1,0)</x:f>
        <x:v>0</x:v>
      </x:c>
      <x:c r="T3066" s="9" t="n">
        <x:v>1</x:v>
      </x:c>
      <x:c r="U3066" s="9" t="n">
        <x:v>12</x:v>
      </x:c>
      <x:c r="V3066" s="9" t="str">
        <x:v>MVP/SHACL_GENERATION_PIPELINE/experiments/LUNA_NO_SEMANTIC_VALIDATOR/RUN_01/runs/RUN-IMO-065-20260901T102747683281Z/artifacts/attempt_01/candidate_shape.ttl</x:v>
      </x:c>
    </x:row>
    <x:row r="3067" ht="22" customHeight="1">
      <x:c r="A3067" s="10" t="str">
        <x:v>NO_SEMANTIC</x:v>
      </x:c>
      <x:c r="B3067" s="10" t="str">
        <x:v>IMO-065</x:v>
      </x:c>
      <x:c r="C3067" s="10" t="str">
        <x:v>IMO-065-F06</x:v>
      </x:c>
      <x:c r="D3067" s="10" t="str">
        <x:v>RUN_01</x:v>
      </x:c>
      <x:c r="E3067" s="10" t="str">
        <x:v>ORIGINAL_LEDGER</x:v>
      </x:c>
      <x:c r="F3067" s="10" t="str">
        <x:v>FAIL</x:v>
      </x:c>
      <x:c r="G3067" s="10" t="str">
        <x:v>FAIL</x:v>
      </x:c>
      <x:c r="H3067" s="10" t="str">
        <x:v>EXECUTED</x:v>
      </x:c>
      <x:c r="I3067" s="10" t="str">
        <x:v>PARSED</x:v>
      </x:c>
      <x:c r="J3067" s="10" t="str">
        <x:v>NO_SEMANTIC_VALIDATOR_DETERMINISTIC_PASS</x:v>
      </x:c>
      <x:c r="K3067" s="10" t="str">
        <x:v>608588066c6ce2665456fb03201b2fa5658980939f2a1be26a24eeee6847bc54</x:v>
      </x:c>
      <x:c r="L3067" s="10" t="str">
        <x:v>historical_three</x:v>
      </x:c>
      <x:c r="M3067" s="10" t="n">
        <x:v>1</x:v>
      </x:c>
      <x:c r="N3067" s="10" t="n">
        <x:v>0</x:v>
      </x:c>
      <x:c r="O3067" s="10" t="n">
        <x:v>0</x:v>
      </x:c>
      <x:c r="P3067" s="9" t="str">
        <x:f>'CaseReview'!U881</x:f>
        <x:v>FAIL</x:v>
      </x:c>
      <x:c r="Q3067" s="9" t="n">
        <x:f>IF(AND(T3067=1,G3067=P3067),1,0)</x:f>
        <x:v>1</x:v>
      </x:c>
      <x:c r="R3067" s="9" t="n">
        <x:f>IF(AND(T3067=1,G3067="PASS",P3067="FAIL"),1,0)</x:f>
        <x:v>0</x:v>
      </x:c>
      <x:c r="S3067" s="9" t="n">
        <x:f>IF(AND(T3067=1,G3067="FAIL",P3067="PASS"),1,0)</x:f>
        <x:v>0</x:v>
      </x:c>
      <x:c r="T3067" s="9" t="n">
        <x:v>1</x:v>
      </x:c>
      <x:c r="U3067" s="9" t="n">
        <x:v>12</x:v>
      </x:c>
      <x:c r="V3067" s="9" t="str">
        <x:v>MVP/SHACL_GENERATION_PIPELINE/experiments/LUNA_NO_SEMANTIC_VALIDATOR/RUN_01/runs/RUN-IMO-065-20260901T102747683281Z/artifacts/attempt_01/candidate_shape.ttl</x:v>
      </x:c>
    </x:row>
    <x:row r="3068" ht="22" customHeight="1">
      <x:c r="A3068" s="10" t="str">
        <x:v>NO_SEMANTIC</x:v>
      </x:c>
      <x:c r="B3068" s="10" t="str">
        <x:v>IMO-065</x:v>
      </x:c>
      <x:c r="C3068" s="10" t="str">
        <x:v>IMO-065-F07</x:v>
      </x:c>
      <x:c r="D3068" s="10" t="str">
        <x:v>RUN_01</x:v>
      </x:c>
      <x:c r="E3068" s="10" t="str">
        <x:v>ORIGINAL_LEDGER</x:v>
      </x:c>
      <x:c r="F3068" s="10" t="str">
        <x:v>FAIL</x:v>
      </x:c>
      <x:c r="G3068" s="10" t="str">
        <x:v>FAIL</x:v>
      </x:c>
      <x:c r="H3068" s="10" t="str">
        <x:v>EXECUTED</x:v>
      </x:c>
      <x:c r="I3068" s="10" t="str">
        <x:v>PARSED</x:v>
      </x:c>
      <x:c r="J3068" s="10" t="str">
        <x:v>NO_SEMANTIC_VALIDATOR_DETERMINISTIC_PASS</x:v>
      </x:c>
      <x:c r="K3068" s="10" t="str">
        <x:v>608588066c6ce2665456fb03201b2fa5658980939f2a1be26a24eeee6847bc54</x:v>
      </x:c>
      <x:c r="L3068" s="10" t="str">
        <x:v>historical_three</x:v>
      </x:c>
      <x:c r="M3068" s="10" t="n">
        <x:v>1</x:v>
      </x:c>
      <x:c r="N3068" s="10" t="n">
        <x:v>0</x:v>
      </x:c>
      <x:c r="O3068" s="10" t="n">
        <x:v>0</x:v>
      </x:c>
      <x:c r="P3068" s="9" t="str">
        <x:f>'CaseReview'!U882</x:f>
        <x:v>FAIL</x:v>
      </x:c>
      <x:c r="Q3068" s="9" t="n">
        <x:f>IF(AND(T3068=1,G3068=P3068),1,0)</x:f>
        <x:v>1</x:v>
      </x:c>
      <x:c r="R3068" s="9" t="n">
        <x:f>IF(AND(T3068=1,G3068="PASS",P3068="FAIL"),1,0)</x:f>
        <x:v>0</x:v>
      </x:c>
      <x:c r="S3068" s="9" t="n">
        <x:f>IF(AND(T3068=1,G3068="FAIL",P3068="PASS"),1,0)</x:f>
        <x:v>0</x:v>
      </x:c>
      <x:c r="T3068" s="9" t="n">
        <x:v>1</x:v>
      </x:c>
      <x:c r="U3068" s="9" t="n">
        <x:v>12</x:v>
      </x:c>
      <x:c r="V3068" s="9" t="str">
        <x:v>MVP/SHACL_GENERATION_PIPELINE/experiments/LUNA_NO_SEMANTIC_VALIDATOR/RUN_01/runs/RUN-IMO-065-20260901T102747683281Z/artifacts/attempt_01/candidate_shape.ttl</x:v>
      </x:c>
    </x:row>
    <x:row r="3069" ht="22" customHeight="1">
      <x:c r="A3069" s="10" t="str">
        <x:v>NO_SEMANTIC</x:v>
      </x:c>
      <x:c r="B3069" s="10" t="str">
        <x:v>IMO-065</x:v>
      </x:c>
      <x:c r="C3069" s="10" t="str">
        <x:v>IMO-065-F08</x:v>
      </x:c>
      <x:c r="D3069" s="10" t="str">
        <x:v>RUN_01</x:v>
      </x:c>
      <x:c r="E3069" s="10" t="str">
        <x:v>ORIGINAL_LEDGER</x:v>
      </x:c>
      <x:c r="F3069" s="10" t="str">
        <x:v>FAIL</x:v>
      </x:c>
      <x:c r="G3069" s="10" t="str">
        <x:v>FAIL</x:v>
      </x:c>
      <x:c r="H3069" s="10" t="str">
        <x:v>EXECUTED</x:v>
      </x:c>
      <x:c r="I3069" s="10" t="str">
        <x:v>PARSED</x:v>
      </x:c>
      <x:c r="J3069" s="10" t="str">
        <x:v>NO_SEMANTIC_VALIDATOR_DETERMINISTIC_PASS</x:v>
      </x:c>
      <x:c r="K3069" s="10" t="str">
        <x:v>608588066c6ce2665456fb03201b2fa5658980939f2a1be26a24eeee6847bc54</x:v>
      </x:c>
      <x:c r="L3069" s="10" t="str">
        <x:v>historical_three</x:v>
      </x:c>
      <x:c r="M3069" s="10" t="n">
        <x:v>1</x:v>
      </x:c>
      <x:c r="N3069" s="10" t="n">
        <x:v>0</x:v>
      </x:c>
      <x:c r="O3069" s="10" t="n">
        <x:v>0</x:v>
      </x:c>
      <x:c r="P3069" s="9" t="str">
        <x:f>'CaseReview'!U883</x:f>
        <x:v>FAIL</x:v>
      </x:c>
      <x:c r="Q3069" s="9" t="n">
        <x:f>IF(AND(T3069=1,G3069=P3069),1,0)</x:f>
        <x:v>1</x:v>
      </x:c>
      <x:c r="R3069" s="9" t="n">
        <x:f>IF(AND(T3069=1,G3069="PASS",P3069="FAIL"),1,0)</x:f>
        <x:v>0</x:v>
      </x:c>
      <x:c r="S3069" s="9" t="n">
        <x:f>IF(AND(T3069=1,G3069="FAIL",P3069="PASS"),1,0)</x:f>
        <x:v>0</x:v>
      </x:c>
      <x:c r="T3069" s="9" t="n">
        <x:v>1</x:v>
      </x:c>
      <x:c r="U3069" s="9" t="n">
        <x:v>12</x:v>
      </x:c>
      <x:c r="V3069" s="9" t="str">
        <x:v>MVP/SHACL_GENERATION_PIPELINE/experiments/LUNA_NO_SEMANTIC_VALIDATOR/RUN_01/runs/RUN-IMO-065-20260901T102747683281Z/artifacts/attempt_01/candidate_shape.ttl</x:v>
      </x:c>
    </x:row>
    <x:row r="3070" ht="22" customHeight="1">
      <x:c r="A3070" s="10" t="str">
        <x:v>NO_SEMANTIC</x:v>
      </x:c>
      <x:c r="B3070" s="10" t="str">
        <x:v>IMO-065</x:v>
      </x:c>
      <x:c r="C3070" s="10" t="str">
        <x:v>IMO-065-F09</x:v>
      </x:c>
      <x:c r="D3070" s="10" t="str">
        <x:v>RUN_01</x:v>
      </x:c>
      <x:c r="E3070" s="10" t="str">
        <x:v>ORIGINAL_LEDGER</x:v>
      </x:c>
      <x:c r="F3070" s="10" t="str">
        <x:v>FAIL</x:v>
      </x:c>
      <x:c r="G3070" s="10" t="str">
        <x:v>FAIL</x:v>
      </x:c>
      <x:c r="H3070" s="10" t="str">
        <x:v>EXECUTED</x:v>
      </x:c>
      <x:c r="I3070" s="10" t="str">
        <x:v>PARSED</x:v>
      </x:c>
      <x:c r="J3070" s="10" t="str">
        <x:v>NO_SEMANTIC_VALIDATOR_DETERMINISTIC_PASS</x:v>
      </x:c>
      <x:c r="K3070" s="10" t="str">
        <x:v>608588066c6ce2665456fb03201b2fa5658980939f2a1be26a24eeee6847bc54</x:v>
      </x:c>
      <x:c r="L3070" s="10" t="str">
        <x:v>historical_three</x:v>
      </x:c>
      <x:c r="M3070" s="10" t="n">
        <x:v>1</x:v>
      </x:c>
      <x:c r="N3070" s="10" t="n">
        <x:v>0</x:v>
      </x:c>
      <x:c r="O3070" s="10" t="n">
        <x:v>0</x:v>
      </x:c>
      <x:c r="P3070" s="9" t="str">
        <x:f>'CaseReview'!U884</x:f>
        <x:v>FAIL</x:v>
      </x:c>
      <x:c r="Q3070" s="9" t="n">
        <x:f>IF(AND(T3070=1,G3070=P3070),1,0)</x:f>
        <x:v>1</x:v>
      </x:c>
      <x:c r="R3070" s="9" t="n">
        <x:f>IF(AND(T3070=1,G3070="PASS",P3070="FAIL"),1,0)</x:f>
        <x:v>0</x:v>
      </x:c>
      <x:c r="S3070" s="9" t="n">
        <x:f>IF(AND(T3070=1,G3070="FAIL",P3070="PASS"),1,0)</x:f>
        <x:v>0</x:v>
      </x:c>
      <x:c r="T3070" s="9" t="n">
        <x:v>1</x:v>
      </x:c>
      <x:c r="U3070" s="9" t="n">
        <x:v>12</x:v>
      </x:c>
      <x:c r="V3070" s="9" t="str">
        <x:v>MVP/SHACL_GENERATION_PIPELINE/experiments/LUNA_NO_SEMANTIC_VALIDATOR/RUN_01/runs/RUN-IMO-065-20260901T102747683281Z/artifacts/attempt_01/candidate_shape.ttl</x:v>
      </x:c>
    </x:row>
    <x:row r="3071" ht="22" customHeight="1">
      <x:c r="A3071" s="10" t="str">
        <x:v>NO_SEMANTIC</x:v>
      </x:c>
      <x:c r="B3071" s="10" t="str">
        <x:v>IMO-065</x:v>
      </x:c>
      <x:c r="C3071" s="10" t="str">
        <x:v>IMO-065-P01</x:v>
      </x:c>
      <x:c r="D3071" s="10" t="str">
        <x:v>RUN_01</x:v>
      </x:c>
      <x:c r="E3071" s="10" t="str">
        <x:v>ORIGINAL_LEDGER</x:v>
      </x:c>
      <x:c r="F3071" s="10" t="str">
        <x:v>PASS</x:v>
      </x:c>
      <x:c r="G3071" s="10" t="str">
        <x:v>PASS</x:v>
      </x:c>
      <x:c r="H3071" s="10" t="str">
        <x:v>EXECUTED</x:v>
      </x:c>
      <x:c r="I3071" s="10" t="str">
        <x:v>PARSED</x:v>
      </x:c>
      <x:c r="J3071" s="10" t="str">
        <x:v>NO_SEMANTIC_VALIDATOR_DETERMINISTIC_PASS</x:v>
      </x:c>
      <x:c r="K3071" s="10" t="str">
        <x:v>608588066c6ce2665456fb03201b2fa5658980939f2a1be26a24eeee6847bc54</x:v>
      </x:c>
      <x:c r="L3071" s="10" t="str">
        <x:v>historical_three</x:v>
      </x:c>
      <x:c r="M3071" s="10" t="n">
        <x:v>1</x:v>
      </x:c>
      <x:c r="N3071" s="10" t="n">
        <x:v>0</x:v>
      </x:c>
      <x:c r="O3071" s="10" t="n">
        <x:v>0</x:v>
      </x:c>
      <x:c r="P3071" s="9" t="str">
        <x:f>'CaseReview'!U885</x:f>
        <x:v>PASS</x:v>
      </x:c>
      <x:c r="Q3071" s="9" t="n">
        <x:f>IF(AND(T3071=1,G3071=P3071),1,0)</x:f>
        <x:v>1</x:v>
      </x:c>
      <x:c r="R3071" s="9" t="n">
        <x:f>IF(AND(T3071=1,G3071="PASS",P3071="FAIL"),1,0)</x:f>
        <x:v>0</x:v>
      </x:c>
      <x:c r="S3071" s="9" t="n">
        <x:f>IF(AND(T3071=1,G3071="FAIL",P3071="PASS"),1,0)</x:f>
        <x:v>0</x:v>
      </x:c>
      <x:c r="T3071" s="9" t="n">
        <x:v>1</x:v>
      </x:c>
      <x:c r="U3071" s="9" t="n">
        <x:v>12</x:v>
      </x:c>
      <x:c r="V3071" s="9" t="str">
        <x:v>MVP/SHACL_GENERATION_PIPELINE/experiments/LUNA_NO_SEMANTIC_VALIDATOR/RUN_01/runs/RUN-IMO-065-20260901T102747683281Z/artifacts/attempt_01/candidate_shape.ttl</x:v>
      </x:c>
    </x:row>
    <x:row r="3072" ht="22" customHeight="1">
      <x:c r="A3072" s="10" t="str">
        <x:v>NO_SEMANTIC</x:v>
      </x:c>
      <x:c r="B3072" s="10" t="str">
        <x:v>IMO-065</x:v>
      </x:c>
      <x:c r="C3072" s="10" t="str">
        <x:v>IMO-065-P02</x:v>
      </x:c>
      <x:c r="D3072" s="10" t="str">
        <x:v>RUN_01</x:v>
      </x:c>
      <x:c r="E3072" s="10" t="str">
        <x:v>ORIGINAL_LEDGER</x:v>
      </x:c>
      <x:c r="F3072" s="10" t="str">
        <x:v>PASS</x:v>
      </x:c>
      <x:c r="G3072" s="10" t="str">
        <x:v>PASS</x:v>
      </x:c>
      <x:c r="H3072" s="10" t="str">
        <x:v>EXECUTED</x:v>
      </x:c>
      <x:c r="I3072" s="10" t="str">
        <x:v>PARSED</x:v>
      </x:c>
      <x:c r="J3072" s="10" t="str">
        <x:v>NO_SEMANTIC_VALIDATOR_DETERMINISTIC_PASS</x:v>
      </x:c>
      <x:c r="K3072" s="10" t="str">
        <x:v>608588066c6ce2665456fb03201b2fa5658980939f2a1be26a24eeee6847bc54</x:v>
      </x:c>
      <x:c r="L3072" s="10" t="str">
        <x:v>historical_three</x:v>
      </x:c>
      <x:c r="M3072" s="10" t="n">
        <x:v>1</x:v>
      </x:c>
      <x:c r="N3072" s="10" t="n">
        <x:v>0</x:v>
      </x:c>
      <x:c r="O3072" s="10" t="n">
        <x:v>0</x:v>
      </x:c>
      <x:c r="P3072" s="9" t="str">
        <x:f>'CaseReview'!U886</x:f>
        <x:v>PASS</x:v>
      </x:c>
      <x:c r="Q3072" s="9" t="n">
        <x:f>IF(AND(T3072=1,G3072=P3072),1,0)</x:f>
        <x:v>1</x:v>
      </x:c>
      <x:c r="R3072" s="9" t="n">
        <x:f>IF(AND(T3072=1,G3072="PASS",P3072="FAIL"),1,0)</x:f>
        <x:v>0</x:v>
      </x:c>
      <x:c r="S3072" s="9" t="n">
        <x:f>IF(AND(T3072=1,G3072="FAIL",P3072="PASS"),1,0)</x:f>
        <x:v>0</x:v>
      </x:c>
      <x:c r="T3072" s="9" t="n">
        <x:v>1</x:v>
      </x:c>
      <x:c r="U3072" s="9" t="n">
        <x:v>12</x:v>
      </x:c>
      <x:c r="V3072" s="9" t="str">
        <x:v>MVP/SHACL_GENERATION_PIPELINE/experiments/LUNA_NO_SEMANTIC_VALIDATOR/RUN_01/runs/RUN-IMO-065-20260901T102747683281Z/artifacts/attempt_01/candidate_shape.ttl</x:v>
      </x:c>
    </x:row>
    <x:row r="3073" ht="22" customHeight="1">
      <x:c r="A3073" s="10" t="str">
        <x:v>NO_SEMANTIC</x:v>
      </x:c>
      <x:c r="B3073" s="10" t="str">
        <x:v>IMO-065</x:v>
      </x:c>
      <x:c r="C3073" s="10" t="str">
        <x:v>IMO-065-P03</x:v>
      </x:c>
      <x:c r="D3073" s="10" t="str">
        <x:v>RUN_01</x:v>
      </x:c>
      <x:c r="E3073" s="10" t="str">
        <x:v>ORIGINAL_LEDGER</x:v>
      </x:c>
      <x:c r="F3073" s="10" t="str">
        <x:v>PASS</x:v>
      </x:c>
      <x:c r="G3073" s="10" t="str">
        <x:v>PASS</x:v>
      </x:c>
      <x:c r="H3073" s="10" t="str">
        <x:v>EXECUTED</x:v>
      </x:c>
      <x:c r="I3073" s="10" t="str">
        <x:v>PARSED</x:v>
      </x:c>
      <x:c r="J3073" s="10" t="str">
        <x:v>NO_SEMANTIC_VALIDATOR_DETERMINISTIC_PASS</x:v>
      </x:c>
      <x:c r="K3073" s="10" t="str">
        <x:v>608588066c6ce2665456fb03201b2fa5658980939f2a1be26a24eeee6847bc54</x:v>
      </x:c>
      <x:c r="L3073" s="10" t="str">
        <x:v>historical_three</x:v>
      </x:c>
      <x:c r="M3073" s="10" t="n">
        <x:v>1</x:v>
      </x:c>
      <x:c r="N3073" s="10" t="n">
        <x:v>0</x:v>
      </x:c>
      <x:c r="O3073" s="10" t="n">
        <x:v>0</x:v>
      </x:c>
      <x:c r="P3073" s="9" t="str">
        <x:f>'CaseReview'!U887</x:f>
        <x:v>PASS</x:v>
      </x:c>
      <x:c r="Q3073" s="9" t="n">
        <x:f>IF(AND(T3073=1,G3073=P3073),1,0)</x:f>
        <x:v>1</x:v>
      </x:c>
      <x:c r="R3073" s="9" t="n">
        <x:f>IF(AND(T3073=1,G3073="PASS",P3073="FAIL"),1,0)</x:f>
        <x:v>0</x:v>
      </x:c>
      <x:c r="S3073" s="9" t="n">
        <x:f>IF(AND(T3073=1,G3073="FAIL",P3073="PASS"),1,0)</x:f>
        <x:v>0</x:v>
      </x:c>
      <x:c r="T3073" s="9" t="n">
        <x:v>1</x:v>
      </x:c>
      <x:c r="U3073" s="9" t="n">
        <x:v>12</x:v>
      </x:c>
      <x:c r="V3073" s="9" t="str">
        <x:v>MVP/SHACL_GENERATION_PIPELINE/experiments/LUNA_NO_SEMANTIC_VALIDATOR/RUN_01/runs/RUN-IMO-065-20260901T102747683281Z/artifacts/attempt_01/candidate_shape.ttl</x:v>
      </x:c>
    </x:row>
    <x:row r="3074" ht="22" customHeight="1">
      <x:c r="A3074" s="10" t="str">
        <x:v>NO_SEMANTIC</x:v>
      </x:c>
      <x:c r="B3074" s="10" t="str">
        <x:v>IMO-066</x:v>
      </x:c>
      <x:c r="C3074" s="10" t="str">
        <x:v>IMO-066-F01</x:v>
      </x:c>
      <x:c r="D3074" s="10" t="str">
        <x:v>RUN_01</x:v>
      </x:c>
      <x:c r="E3074" s="10" t="str">
        <x:v>ORIGINAL_LEDGER</x:v>
      </x:c>
      <x:c r="F3074" s="10" t="str">
        <x:v>FAIL</x:v>
      </x:c>
      <x:c r="G3074" s="10" t="str">
        <x:v>FAIL</x:v>
      </x:c>
      <x:c r="H3074" s="10" t="str">
        <x:v>EXECUTED</x:v>
      </x:c>
      <x:c r="I3074" s="10" t="str">
        <x:v>PARSED</x:v>
      </x:c>
      <x:c r="J3074" s="10" t="str">
        <x:v>NO_SEMANTIC_VALIDATOR_DETERMINISTIC_PASS</x:v>
      </x:c>
      <x:c r="K3074" s="10" t="str">
        <x:v>8c3acd4723502f1dbfd15bee884ac129e4c96db35103d8fecfec10f2404c9eb2</x:v>
      </x:c>
      <x:c r="L3074" s="10" t="str">
        <x:v>historical_three</x:v>
      </x:c>
      <x:c r="M3074" s="10" t="n">
        <x:v>1</x:v>
      </x:c>
      <x:c r="N3074" s="10" t="n">
        <x:v>0</x:v>
      </x:c>
      <x:c r="O3074" s="10" t="n">
        <x:v>0</x:v>
      </x:c>
      <x:c r="P3074" s="9" t="str">
        <x:f>'CaseReview'!U888</x:f>
        <x:v>FAIL</x:v>
      </x:c>
      <x:c r="Q3074" s="9" t="n">
        <x:f>IF(AND(T3074=1,G3074=P3074),1,0)</x:f>
        <x:v>1</x:v>
      </x:c>
      <x:c r="R3074" s="9" t="n">
        <x:f>IF(AND(T3074=1,G3074="PASS",P3074="FAIL"),1,0)</x:f>
        <x:v>0</x:v>
      </x:c>
      <x:c r="S3074" s="9" t="n">
        <x:f>IF(AND(T3074=1,G3074="FAIL",P3074="PASS"),1,0)</x:f>
        <x:v>0</x:v>
      </x:c>
      <x:c r="T3074" s="9" t="n">
        <x:v>1</x:v>
      </x:c>
      <x:c r="U3074" s="9" t="n">
        <x:v>10</x:v>
      </x:c>
      <x:c r="V3074" s="9" t="str">
        <x:v>MVP/SHACL_GENERATION_PIPELINE/experiments/LUNA_NO_SEMANTIC_VALIDATOR/RUN_01/runs/RUN-IMO-066-20260901T102808988838Z/artifacts/attempt_01/candidate_shape.ttl</x:v>
      </x:c>
    </x:row>
    <x:row r="3075" ht="22" customHeight="1">
      <x:c r="A3075" s="10" t="str">
        <x:v>NO_SEMANTIC</x:v>
      </x:c>
      <x:c r="B3075" s="10" t="str">
        <x:v>IMO-066</x:v>
      </x:c>
      <x:c r="C3075" s="10" t="str">
        <x:v>IMO-066-F02</x:v>
      </x:c>
      <x:c r="D3075" s="10" t="str">
        <x:v>RUN_01</x:v>
      </x:c>
      <x:c r="E3075" s="10" t="str">
        <x:v>ORIGINAL_LEDGER</x:v>
      </x:c>
      <x:c r="F3075" s="10" t="str">
        <x:v>FAIL</x:v>
      </x:c>
      <x:c r="G3075" s="10" t="str">
        <x:v>FAIL</x:v>
      </x:c>
      <x:c r="H3075" s="10" t="str">
        <x:v>EXECUTED</x:v>
      </x:c>
      <x:c r="I3075" s="10" t="str">
        <x:v>PARSED</x:v>
      </x:c>
      <x:c r="J3075" s="10" t="str">
        <x:v>NO_SEMANTIC_VALIDATOR_DETERMINISTIC_PASS</x:v>
      </x:c>
      <x:c r="K3075" s="10" t="str">
        <x:v>8c3acd4723502f1dbfd15bee884ac129e4c96db35103d8fecfec10f2404c9eb2</x:v>
      </x:c>
      <x:c r="L3075" s="10" t="str">
        <x:v>historical_three</x:v>
      </x:c>
      <x:c r="M3075" s="10" t="n">
        <x:v>1</x:v>
      </x:c>
      <x:c r="N3075" s="10" t="n">
        <x:v>0</x:v>
      </x:c>
      <x:c r="O3075" s="10" t="n">
        <x:v>0</x:v>
      </x:c>
      <x:c r="P3075" s="9" t="str">
        <x:f>'CaseReview'!U889</x:f>
        <x:v>FAIL</x:v>
      </x:c>
      <x:c r="Q3075" s="9" t="n">
        <x:f>IF(AND(T3075=1,G3075=P3075),1,0)</x:f>
        <x:v>1</x:v>
      </x:c>
      <x:c r="R3075" s="9" t="n">
        <x:f>IF(AND(T3075=1,G3075="PASS",P3075="FAIL"),1,0)</x:f>
        <x:v>0</x:v>
      </x:c>
      <x:c r="S3075" s="9" t="n">
        <x:f>IF(AND(T3075=1,G3075="FAIL",P3075="PASS"),1,0)</x:f>
        <x:v>0</x:v>
      </x:c>
      <x:c r="T3075" s="9" t="n">
        <x:v>1</x:v>
      </x:c>
      <x:c r="U3075" s="9" t="n">
        <x:v>10</x:v>
      </x:c>
      <x:c r="V3075" s="9" t="str">
        <x:v>MVP/SHACL_GENERATION_PIPELINE/experiments/LUNA_NO_SEMANTIC_VALIDATOR/RUN_01/runs/RUN-IMO-066-20260901T102808988838Z/artifacts/attempt_01/candidate_shape.ttl</x:v>
      </x:c>
    </x:row>
    <x:row r="3076" ht="22" customHeight="1">
      <x:c r="A3076" s="10" t="str">
        <x:v>NO_SEMANTIC</x:v>
      </x:c>
      <x:c r="B3076" s="10" t="str">
        <x:v>IMO-066</x:v>
      </x:c>
      <x:c r="C3076" s="10" t="str">
        <x:v>IMO-066-F03</x:v>
      </x:c>
      <x:c r="D3076" s="10" t="str">
        <x:v>RUN_01</x:v>
      </x:c>
      <x:c r="E3076" s="10" t="str">
        <x:v>ORIGINAL_LEDGER</x:v>
      </x:c>
      <x:c r="F3076" s="10" t="str">
        <x:v>FAIL</x:v>
      </x:c>
      <x:c r="G3076" s="10" t="str">
        <x:v>FAIL</x:v>
      </x:c>
      <x:c r="H3076" s="10" t="str">
        <x:v>EXECUTED</x:v>
      </x:c>
      <x:c r="I3076" s="10" t="str">
        <x:v>PARSED</x:v>
      </x:c>
      <x:c r="J3076" s="10" t="str">
        <x:v>NO_SEMANTIC_VALIDATOR_DETERMINISTIC_PASS</x:v>
      </x:c>
      <x:c r="K3076" s="10" t="str">
        <x:v>8c3acd4723502f1dbfd15bee884ac129e4c96db35103d8fecfec10f2404c9eb2</x:v>
      </x:c>
      <x:c r="L3076" s="10" t="str">
        <x:v>historical_three</x:v>
      </x:c>
      <x:c r="M3076" s="10" t="n">
        <x:v>1</x:v>
      </x:c>
      <x:c r="N3076" s="10" t="n">
        <x:v>0</x:v>
      </x:c>
      <x:c r="O3076" s="10" t="n">
        <x:v>0</x:v>
      </x:c>
      <x:c r="P3076" s="9" t="str">
        <x:f>'CaseReview'!U890</x:f>
        <x:v>FAIL</x:v>
      </x:c>
      <x:c r="Q3076" s="9" t="n">
        <x:f>IF(AND(T3076=1,G3076=P3076),1,0)</x:f>
        <x:v>1</x:v>
      </x:c>
      <x:c r="R3076" s="9" t="n">
        <x:f>IF(AND(T3076=1,G3076="PASS",P3076="FAIL"),1,0)</x:f>
        <x:v>0</x:v>
      </x:c>
      <x:c r="S3076" s="9" t="n">
        <x:f>IF(AND(T3076=1,G3076="FAIL",P3076="PASS"),1,0)</x:f>
        <x:v>0</x:v>
      </x:c>
      <x:c r="T3076" s="9" t="n">
        <x:v>1</x:v>
      </x:c>
      <x:c r="U3076" s="9" t="n">
        <x:v>10</x:v>
      </x:c>
      <x:c r="V3076" s="9" t="str">
        <x:v>MVP/SHACL_GENERATION_PIPELINE/experiments/LUNA_NO_SEMANTIC_VALIDATOR/RUN_01/runs/RUN-IMO-066-20260901T102808988838Z/artifacts/attempt_01/candidate_shape.ttl</x:v>
      </x:c>
    </x:row>
    <x:row r="3077" ht="22" customHeight="1">
      <x:c r="A3077" s="10" t="str">
        <x:v>NO_SEMANTIC</x:v>
      </x:c>
      <x:c r="B3077" s="10" t="str">
        <x:v>IMO-066</x:v>
      </x:c>
      <x:c r="C3077" s="10" t="str">
        <x:v>IMO-066-F04</x:v>
      </x:c>
      <x:c r="D3077" s="10" t="str">
        <x:v>RUN_01</x:v>
      </x:c>
      <x:c r="E3077" s="10" t="str">
        <x:v>ORIGINAL_LEDGER</x:v>
      </x:c>
      <x:c r="F3077" s="10" t="str">
        <x:v>FAIL</x:v>
      </x:c>
      <x:c r="G3077" s="10" t="str">
        <x:v>FAIL</x:v>
      </x:c>
      <x:c r="H3077" s="10" t="str">
        <x:v>EXECUTED</x:v>
      </x:c>
      <x:c r="I3077" s="10" t="str">
        <x:v>PARSED</x:v>
      </x:c>
      <x:c r="J3077" s="10" t="str">
        <x:v>NO_SEMANTIC_VALIDATOR_DETERMINISTIC_PASS</x:v>
      </x:c>
      <x:c r="K3077" s="10" t="str">
        <x:v>8c3acd4723502f1dbfd15bee884ac129e4c96db35103d8fecfec10f2404c9eb2</x:v>
      </x:c>
      <x:c r="L3077" s="10" t="str">
        <x:v>historical_three</x:v>
      </x:c>
      <x:c r="M3077" s="10" t="n">
        <x:v>1</x:v>
      </x:c>
      <x:c r="N3077" s="10" t="n">
        <x:v>0</x:v>
      </x:c>
      <x:c r="O3077" s="10" t="n">
        <x:v>0</x:v>
      </x:c>
      <x:c r="P3077" s="9" t="str">
        <x:f>'CaseReview'!U891</x:f>
        <x:v>FAIL</x:v>
      </x:c>
      <x:c r="Q3077" s="9" t="n">
        <x:f>IF(AND(T3077=1,G3077=P3077),1,0)</x:f>
        <x:v>1</x:v>
      </x:c>
      <x:c r="R3077" s="9" t="n">
        <x:f>IF(AND(T3077=1,G3077="PASS",P3077="FAIL"),1,0)</x:f>
        <x:v>0</x:v>
      </x:c>
      <x:c r="S3077" s="9" t="n">
        <x:f>IF(AND(T3077=1,G3077="FAIL",P3077="PASS"),1,0)</x:f>
        <x:v>0</x:v>
      </x:c>
      <x:c r="T3077" s="9" t="n">
        <x:v>1</x:v>
      </x:c>
      <x:c r="U3077" s="9" t="n">
        <x:v>10</x:v>
      </x:c>
      <x:c r="V3077" s="9" t="str">
        <x:v>MVP/SHACL_GENERATION_PIPELINE/experiments/LUNA_NO_SEMANTIC_VALIDATOR/RUN_01/runs/RUN-IMO-066-20260901T102808988838Z/artifacts/attempt_01/candidate_shape.ttl</x:v>
      </x:c>
    </x:row>
    <x:row r="3078" ht="22" customHeight="1">
      <x:c r="A3078" s="10" t="str">
        <x:v>NO_SEMANTIC</x:v>
      </x:c>
      <x:c r="B3078" s="10" t="str">
        <x:v>IMO-066</x:v>
      </x:c>
      <x:c r="C3078" s="10" t="str">
        <x:v>IMO-066-F05</x:v>
      </x:c>
      <x:c r="D3078" s="10" t="str">
        <x:v>RUN_01</x:v>
      </x:c>
      <x:c r="E3078" s="10" t="str">
        <x:v>ORIGINAL_LEDGER</x:v>
      </x:c>
      <x:c r="F3078" s="10" t="str">
        <x:v>FAIL</x:v>
      </x:c>
      <x:c r="G3078" s="10" t="str">
        <x:v>FAIL</x:v>
      </x:c>
      <x:c r="H3078" s="10" t="str">
        <x:v>EXECUTED</x:v>
      </x:c>
      <x:c r="I3078" s="10" t="str">
        <x:v>PARSED</x:v>
      </x:c>
      <x:c r="J3078" s="10" t="str">
        <x:v>NO_SEMANTIC_VALIDATOR_DETERMINISTIC_PASS</x:v>
      </x:c>
      <x:c r="K3078" s="10" t="str">
        <x:v>8c3acd4723502f1dbfd15bee884ac129e4c96db35103d8fecfec10f2404c9eb2</x:v>
      </x:c>
      <x:c r="L3078" s="10" t="str">
        <x:v>historical_three</x:v>
      </x:c>
      <x:c r="M3078" s="10" t="n">
        <x:v>1</x:v>
      </x:c>
      <x:c r="N3078" s="10" t="n">
        <x:v>0</x:v>
      </x:c>
      <x:c r="O3078" s="10" t="n">
        <x:v>0</x:v>
      </x:c>
      <x:c r="P3078" s="9" t="str">
        <x:f>'CaseReview'!U892</x:f>
        <x:v>FAIL</x:v>
      </x:c>
      <x:c r="Q3078" s="9" t="n">
        <x:f>IF(AND(T3078=1,G3078=P3078),1,0)</x:f>
        <x:v>1</x:v>
      </x:c>
      <x:c r="R3078" s="9" t="n">
        <x:f>IF(AND(T3078=1,G3078="PASS",P3078="FAIL"),1,0)</x:f>
        <x:v>0</x:v>
      </x:c>
      <x:c r="S3078" s="9" t="n">
        <x:f>IF(AND(T3078=1,G3078="FAIL",P3078="PASS"),1,0)</x:f>
        <x:v>0</x:v>
      </x:c>
      <x:c r="T3078" s="9" t="n">
        <x:v>1</x:v>
      </x:c>
      <x:c r="U3078" s="9" t="n">
        <x:v>10</x:v>
      </x:c>
      <x:c r="V3078" s="9" t="str">
        <x:v>MVP/SHACL_GENERATION_PIPELINE/experiments/LUNA_NO_SEMANTIC_VALIDATOR/RUN_01/runs/RUN-IMO-066-20260901T102808988838Z/artifacts/attempt_01/candidate_shape.ttl</x:v>
      </x:c>
    </x:row>
    <x:row r="3079" ht="22" customHeight="1">
      <x:c r="A3079" s="10" t="str">
        <x:v>NO_SEMANTIC</x:v>
      </x:c>
      <x:c r="B3079" s="10" t="str">
        <x:v>IMO-066</x:v>
      </x:c>
      <x:c r="C3079" s="10" t="str">
        <x:v>IMO-066-F06</x:v>
      </x:c>
      <x:c r="D3079" s="10" t="str">
        <x:v>RUN_01</x:v>
      </x:c>
      <x:c r="E3079" s="10" t="str">
        <x:v>ORIGINAL_LEDGER</x:v>
      </x:c>
      <x:c r="F3079" s="10" t="str">
        <x:v>FAIL</x:v>
      </x:c>
      <x:c r="G3079" s="10" t="str">
        <x:v>FAIL</x:v>
      </x:c>
      <x:c r="H3079" s="10" t="str">
        <x:v>EXECUTED</x:v>
      </x:c>
      <x:c r="I3079" s="10" t="str">
        <x:v>PARSED</x:v>
      </x:c>
      <x:c r="J3079" s="10" t="str">
        <x:v>NO_SEMANTIC_VALIDATOR_DETERMINISTIC_PASS</x:v>
      </x:c>
      <x:c r="K3079" s="10" t="str">
        <x:v>8c3acd4723502f1dbfd15bee884ac129e4c96db35103d8fecfec10f2404c9eb2</x:v>
      </x:c>
      <x:c r="L3079" s="10" t="str">
        <x:v>historical_three</x:v>
      </x:c>
      <x:c r="M3079" s="10" t="n">
        <x:v>1</x:v>
      </x:c>
      <x:c r="N3079" s="10" t="n">
        <x:v>0</x:v>
      </x:c>
      <x:c r="O3079" s="10" t="n">
        <x:v>0</x:v>
      </x:c>
      <x:c r="P3079" s="9" t="str">
        <x:f>'CaseReview'!U893</x:f>
        <x:v>FAIL</x:v>
      </x:c>
      <x:c r="Q3079" s="9" t="n">
        <x:f>IF(AND(T3079=1,G3079=P3079),1,0)</x:f>
        <x:v>1</x:v>
      </x:c>
      <x:c r="R3079" s="9" t="n">
        <x:f>IF(AND(T3079=1,G3079="PASS",P3079="FAIL"),1,0)</x:f>
        <x:v>0</x:v>
      </x:c>
      <x:c r="S3079" s="9" t="n">
        <x:f>IF(AND(T3079=1,G3079="FAIL",P3079="PASS"),1,0)</x:f>
        <x:v>0</x:v>
      </x:c>
      <x:c r="T3079" s="9" t="n">
        <x:v>1</x:v>
      </x:c>
      <x:c r="U3079" s="9" t="n">
        <x:v>10</x:v>
      </x:c>
      <x:c r="V3079" s="9" t="str">
        <x:v>MVP/SHACL_GENERATION_PIPELINE/experiments/LUNA_NO_SEMANTIC_VALIDATOR/RUN_01/runs/RUN-IMO-066-20260901T102808988838Z/artifacts/attempt_01/candidate_shape.ttl</x:v>
      </x:c>
    </x:row>
    <x:row r="3080" ht="22" customHeight="1">
      <x:c r="A3080" s="10" t="str">
        <x:v>NO_SEMANTIC</x:v>
      </x:c>
      <x:c r="B3080" s="10" t="str">
        <x:v>IMO-066</x:v>
      </x:c>
      <x:c r="C3080" s="10" t="str">
        <x:v>IMO-066-F07</x:v>
      </x:c>
      <x:c r="D3080" s="10" t="str">
        <x:v>RUN_01</x:v>
      </x:c>
      <x:c r="E3080" s="10" t="str">
        <x:v>ORIGINAL_LEDGER</x:v>
      </x:c>
      <x:c r="F3080" s="10" t="str">
        <x:v>FAIL</x:v>
      </x:c>
      <x:c r="G3080" s="10" t="str">
        <x:v>FAIL</x:v>
      </x:c>
      <x:c r="H3080" s="10" t="str">
        <x:v>EXECUTED</x:v>
      </x:c>
      <x:c r="I3080" s="10" t="str">
        <x:v>PARSED</x:v>
      </x:c>
      <x:c r="J3080" s="10" t="str">
        <x:v>NO_SEMANTIC_VALIDATOR_DETERMINISTIC_PASS</x:v>
      </x:c>
      <x:c r="K3080" s="10" t="str">
        <x:v>8c3acd4723502f1dbfd15bee884ac129e4c96db35103d8fecfec10f2404c9eb2</x:v>
      </x:c>
      <x:c r="L3080" s="10" t="str">
        <x:v>historical_three</x:v>
      </x:c>
      <x:c r="M3080" s="10" t="n">
        <x:v>1</x:v>
      </x:c>
      <x:c r="N3080" s="10" t="n">
        <x:v>0</x:v>
      </x:c>
      <x:c r="O3080" s="10" t="n">
        <x:v>0</x:v>
      </x:c>
      <x:c r="P3080" s="9" t="str">
        <x:f>'CaseReview'!U894</x:f>
        <x:v>FAIL</x:v>
      </x:c>
      <x:c r="Q3080" s="9" t="n">
        <x:f>IF(AND(T3080=1,G3080=P3080),1,0)</x:f>
        <x:v>1</x:v>
      </x:c>
      <x:c r="R3080" s="9" t="n">
        <x:f>IF(AND(T3080=1,G3080="PASS",P3080="FAIL"),1,0)</x:f>
        <x:v>0</x:v>
      </x:c>
      <x:c r="S3080" s="9" t="n">
        <x:f>IF(AND(T3080=1,G3080="FAIL",P3080="PASS"),1,0)</x:f>
        <x:v>0</x:v>
      </x:c>
      <x:c r="T3080" s="9" t="n">
        <x:v>1</x:v>
      </x:c>
      <x:c r="U3080" s="9" t="n">
        <x:v>10</x:v>
      </x:c>
      <x:c r="V3080" s="9" t="str">
        <x:v>MVP/SHACL_GENERATION_PIPELINE/experiments/LUNA_NO_SEMANTIC_VALIDATOR/RUN_01/runs/RUN-IMO-066-20260901T102808988838Z/artifacts/attempt_01/candidate_shape.ttl</x:v>
      </x:c>
    </x:row>
    <x:row r="3081" ht="22" customHeight="1">
      <x:c r="A3081" s="10" t="str">
        <x:v>NO_SEMANTIC</x:v>
      </x:c>
      <x:c r="B3081" s="10" t="str">
        <x:v>IMO-066</x:v>
      </x:c>
      <x:c r="C3081" s="10" t="str">
        <x:v>IMO-066-F08</x:v>
      </x:c>
      <x:c r="D3081" s="10" t="str">
        <x:v>RUN_01</x:v>
      </x:c>
      <x:c r="E3081" s="10" t="str">
        <x:v>ORIGINAL_LEDGER</x:v>
      </x:c>
      <x:c r="F3081" s="10" t="str">
        <x:v>FAIL</x:v>
      </x:c>
      <x:c r="G3081" s="10" t="str">
        <x:v>FAIL</x:v>
      </x:c>
      <x:c r="H3081" s="10" t="str">
        <x:v>EXECUTED</x:v>
      </x:c>
      <x:c r="I3081" s="10" t="str">
        <x:v>PARSED</x:v>
      </x:c>
      <x:c r="J3081" s="10" t="str">
        <x:v>NO_SEMANTIC_VALIDATOR_DETERMINISTIC_PASS</x:v>
      </x:c>
      <x:c r="K3081" s="10" t="str">
        <x:v>8c3acd4723502f1dbfd15bee884ac129e4c96db35103d8fecfec10f2404c9eb2</x:v>
      </x:c>
      <x:c r="L3081" s="10" t="str">
        <x:v>historical_three</x:v>
      </x:c>
      <x:c r="M3081" s="10" t="n">
        <x:v>1</x:v>
      </x:c>
      <x:c r="N3081" s="10" t="n">
        <x:v>0</x:v>
      </x:c>
      <x:c r="O3081" s="10" t="n">
        <x:v>0</x:v>
      </x:c>
      <x:c r="P3081" s="9" t="str">
        <x:f>'CaseReview'!U895</x:f>
        <x:v>FAIL</x:v>
      </x:c>
      <x:c r="Q3081" s="9" t="n">
        <x:f>IF(AND(T3081=1,G3081=P3081),1,0)</x:f>
        <x:v>1</x:v>
      </x:c>
      <x:c r="R3081" s="9" t="n">
        <x:f>IF(AND(T3081=1,G3081="PASS",P3081="FAIL"),1,0)</x:f>
        <x:v>0</x:v>
      </x:c>
      <x:c r="S3081" s="9" t="n">
        <x:f>IF(AND(T3081=1,G3081="FAIL",P3081="PASS"),1,0)</x:f>
        <x:v>0</x:v>
      </x:c>
      <x:c r="T3081" s="9" t="n">
        <x:v>1</x:v>
      </x:c>
      <x:c r="U3081" s="9" t="n">
        <x:v>10</x:v>
      </x:c>
      <x:c r="V3081" s="9" t="str">
        <x:v>MVP/SHACL_GENERATION_PIPELINE/experiments/LUNA_NO_SEMANTIC_VALIDATOR/RUN_01/runs/RUN-IMO-066-20260901T102808988838Z/artifacts/attempt_01/candidate_shape.ttl</x:v>
      </x:c>
    </x:row>
    <x:row r="3082" ht="22" customHeight="1">
      <x:c r="A3082" s="10" t="str">
        <x:v>NO_SEMANTIC</x:v>
      </x:c>
      <x:c r="B3082" s="10" t="str">
        <x:v>IMO-066</x:v>
      </x:c>
      <x:c r="C3082" s="10" t="str">
        <x:v>IMO-066-P01</x:v>
      </x:c>
      <x:c r="D3082" s="10" t="str">
        <x:v>RUN_01</x:v>
      </x:c>
      <x:c r="E3082" s="10" t="str">
        <x:v>ORIGINAL_LEDGER</x:v>
      </x:c>
      <x:c r="F3082" s="10" t="str">
        <x:v>PASS</x:v>
      </x:c>
      <x:c r="G3082" s="10" t="str">
        <x:v>PASS</x:v>
      </x:c>
      <x:c r="H3082" s="10" t="str">
        <x:v>EXECUTED</x:v>
      </x:c>
      <x:c r="I3082" s="10" t="str">
        <x:v>PARSED</x:v>
      </x:c>
      <x:c r="J3082" s="10" t="str">
        <x:v>NO_SEMANTIC_VALIDATOR_DETERMINISTIC_PASS</x:v>
      </x:c>
      <x:c r="K3082" s="10" t="str">
        <x:v>8c3acd4723502f1dbfd15bee884ac129e4c96db35103d8fecfec10f2404c9eb2</x:v>
      </x:c>
      <x:c r="L3082" s="10" t="str">
        <x:v>historical_three</x:v>
      </x:c>
      <x:c r="M3082" s="10" t="n">
        <x:v>1</x:v>
      </x:c>
      <x:c r="N3082" s="10" t="n">
        <x:v>0</x:v>
      </x:c>
      <x:c r="O3082" s="10" t="n">
        <x:v>0</x:v>
      </x:c>
      <x:c r="P3082" s="9" t="str">
        <x:f>'CaseReview'!U896</x:f>
        <x:v>PASS</x:v>
      </x:c>
      <x:c r="Q3082" s="9" t="n">
        <x:f>IF(AND(T3082=1,G3082=P3082),1,0)</x:f>
        <x:v>1</x:v>
      </x:c>
      <x:c r="R3082" s="9" t="n">
        <x:f>IF(AND(T3082=1,G3082="PASS",P3082="FAIL"),1,0)</x:f>
        <x:v>0</x:v>
      </x:c>
      <x:c r="S3082" s="9" t="n">
        <x:f>IF(AND(T3082=1,G3082="FAIL",P3082="PASS"),1,0)</x:f>
        <x:v>0</x:v>
      </x:c>
      <x:c r="T3082" s="9" t="n">
        <x:v>1</x:v>
      </x:c>
      <x:c r="U3082" s="9" t="n">
        <x:v>10</x:v>
      </x:c>
      <x:c r="V3082" s="9" t="str">
        <x:v>MVP/SHACL_GENERATION_PIPELINE/experiments/LUNA_NO_SEMANTIC_VALIDATOR/RUN_01/runs/RUN-IMO-066-20260901T102808988838Z/artifacts/attempt_01/candidate_shape.ttl</x:v>
      </x:c>
    </x:row>
    <x:row r="3083" ht="22" customHeight="1">
      <x:c r="A3083" s="10" t="str">
        <x:v>NO_SEMANTIC</x:v>
      </x:c>
      <x:c r="B3083" s="10" t="str">
        <x:v>IMO-066</x:v>
      </x:c>
      <x:c r="C3083" s="10" t="str">
        <x:v>IMO-066-P02</x:v>
      </x:c>
      <x:c r="D3083" s="10" t="str">
        <x:v>RUN_01</x:v>
      </x:c>
      <x:c r="E3083" s="10" t="str">
        <x:v>ORIGINAL_LEDGER</x:v>
      </x:c>
      <x:c r="F3083" s="10" t="str">
        <x:v>PASS</x:v>
      </x:c>
      <x:c r="G3083" s="10" t="str">
        <x:v>PASS</x:v>
      </x:c>
      <x:c r="H3083" s="10" t="str">
        <x:v>EXECUTED</x:v>
      </x:c>
      <x:c r="I3083" s="10" t="str">
        <x:v>PARSED</x:v>
      </x:c>
      <x:c r="J3083" s="10" t="str">
        <x:v>NO_SEMANTIC_VALIDATOR_DETERMINISTIC_PASS</x:v>
      </x:c>
      <x:c r="K3083" s="10" t="str">
        <x:v>8c3acd4723502f1dbfd15bee884ac129e4c96db35103d8fecfec10f2404c9eb2</x:v>
      </x:c>
      <x:c r="L3083" s="10" t="str">
        <x:v>historical_three</x:v>
      </x:c>
      <x:c r="M3083" s="10" t="n">
        <x:v>1</x:v>
      </x:c>
      <x:c r="N3083" s="10" t="n">
        <x:v>0</x:v>
      </x:c>
      <x:c r="O3083" s="10" t="n">
        <x:v>0</x:v>
      </x:c>
      <x:c r="P3083" s="9" t="str">
        <x:f>'CaseReview'!U897</x:f>
        <x:v>PASS</x:v>
      </x:c>
      <x:c r="Q3083" s="9" t="n">
        <x:f>IF(AND(T3083=1,G3083=P3083),1,0)</x:f>
        <x:v>1</x:v>
      </x:c>
      <x:c r="R3083" s="9" t="n">
        <x:f>IF(AND(T3083=1,G3083="PASS",P3083="FAIL"),1,0)</x:f>
        <x:v>0</x:v>
      </x:c>
      <x:c r="S3083" s="9" t="n">
        <x:f>IF(AND(T3083=1,G3083="FAIL",P3083="PASS"),1,0)</x:f>
        <x:v>0</x:v>
      </x:c>
      <x:c r="T3083" s="9" t="n">
        <x:v>1</x:v>
      </x:c>
      <x:c r="U3083" s="9" t="n">
        <x:v>10</x:v>
      </x:c>
      <x:c r="V3083" s="9" t="str">
        <x:v>MVP/SHACL_GENERATION_PIPELINE/experiments/LUNA_NO_SEMANTIC_VALIDATOR/RUN_01/runs/RUN-IMO-066-20260901T102808988838Z/artifacts/attempt_01/candidate_shape.ttl</x:v>
      </x:c>
    </x:row>
    <x:row r="3084" ht="22" customHeight="1">
      <x:c r="A3084" s="10" t="str">
        <x:v>NO_SEMANTIC</x:v>
      </x:c>
      <x:c r="B3084" s="10" t="str">
        <x:v>IMO-068</x:v>
      </x:c>
      <x:c r="C3084" s="10" t="str">
        <x:v>IMO-068-F01</x:v>
      </x:c>
      <x:c r="D3084" s="10" t="str">
        <x:v>RUN_01</x:v>
      </x:c>
      <x:c r="E3084" s="10" t="str">
        <x:v>ORIGINAL_LEDGER</x:v>
      </x:c>
      <x:c r="F3084" s="10" t="str">
        <x:v>FAIL</x:v>
      </x:c>
      <x:c r="G3084" s="10" t="str">
        <x:v>FAIL</x:v>
      </x:c>
      <x:c r="H3084" s="10" t="str">
        <x:v>EXECUTED</x:v>
      </x:c>
      <x:c r="I3084" s="10" t="str">
        <x:v>PARSED</x:v>
      </x:c>
      <x:c r="J3084" s="10" t="str">
        <x:v>NO_SEMANTIC_VALIDATOR_DETERMINISTIC_PASS</x:v>
      </x:c>
      <x:c r="K3084" s="10" t="str">
        <x:v>4ae15a408a8ab106f914d3937604487826e322a1c96901e829b745c0580410a1</x:v>
      </x:c>
      <x:c r="L3084" s="10" t="str">
        <x:v>historical_three</x:v>
      </x:c>
      <x:c r="M3084" s="10" t="n">
        <x:v>1</x:v>
      </x:c>
      <x:c r="N3084" s="10" t="n">
        <x:v>0</x:v>
      </x:c>
      <x:c r="O3084" s="10" t="n">
        <x:v>0</x:v>
      </x:c>
      <x:c r="P3084" s="9" t="str">
        <x:f>'CaseReview'!U898</x:f>
        <x:v>FAIL</x:v>
      </x:c>
      <x:c r="Q3084" s="9" t="n">
        <x:f>IF(AND(T3084=1,G3084=P3084),1,0)</x:f>
        <x:v>1</x:v>
      </x:c>
      <x:c r="R3084" s="9" t="n">
        <x:f>IF(AND(T3084=1,G3084="PASS",P3084="FAIL"),1,0)</x:f>
        <x:v>0</x:v>
      </x:c>
      <x:c r="S3084" s="9" t="n">
        <x:f>IF(AND(T3084=1,G3084="FAIL",P3084="PASS"),1,0)</x:f>
        <x:v>0</x:v>
      </x:c>
      <x:c r="T3084" s="9" t="n">
        <x:v>1</x:v>
      </x:c>
      <x:c r="U3084" s="9" t="n">
        <x:v>8</x:v>
      </x:c>
      <x:c r="V3084" s="9" t="str">
        <x:v>MVP/SHACL_GENERATION_PIPELINE/experiments/LUNA_NO_SEMANTIC_VALIDATOR/RUN_01/runs/RUN-IMO-068-20260901T102832348051Z/artifacts/attempt_01/candidate_shape.ttl</x:v>
      </x:c>
    </x:row>
    <x:row r="3085" ht="22" customHeight="1">
      <x:c r="A3085" s="10" t="str">
        <x:v>NO_SEMANTIC</x:v>
      </x:c>
      <x:c r="B3085" s="10" t="str">
        <x:v>IMO-068</x:v>
      </x:c>
      <x:c r="C3085" s="10" t="str">
        <x:v>IMO-068-F02</x:v>
      </x:c>
      <x:c r="D3085" s="10" t="str">
        <x:v>RUN_01</x:v>
      </x:c>
      <x:c r="E3085" s="10" t="str">
        <x:v>ORIGINAL_LEDGER</x:v>
      </x:c>
      <x:c r="F3085" s="10" t="str">
        <x:v>FAIL</x:v>
      </x:c>
      <x:c r="G3085" s="10" t="str">
        <x:v>FAIL</x:v>
      </x:c>
      <x:c r="H3085" s="10" t="str">
        <x:v>EXECUTED</x:v>
      </x:c>
      <x:c r="I3085" s="10" t="str">
        <x:v>PARSED</x:v>
      </x:c>
      <x:c r="J3085" s="10" t="str">
        <x:v>NO_SEMANTIC_VALIDATOR_DETERMINISTIC_PASS</x:v>
      </x:c>
      <x:c r="K3085" s="10" t="str">
        <x:v>4ae15a408a8ab106f914d3937604487826e322a1c96901e829b745c0580410a1</x:v>
      </x:c>
      <x:c r="L3085" s="10" t="str">
        <x:v>historical_three</x:v>
      </x:c>
      <x:c r="M3085" s="10" t="n">
        <x:v>1</x:v>
      </x:c>
      <x:c r="N3085" s="10" t="n">
        <x:v>0</x:v>
      </x:c>
      <x:c r="O3085" s="10" t="n">
        <x:v>0</x:v>
      </x:c>
      <x:c r="P3085" s="9" t="str">
        <x:f>'CaseReview'!U899</x:f>
        <x:v>FAIL</x:v>
      </x:c>
      <x:c r="Q3085" s="9" t="n">
        <x:f>IF(AND(T3085=1,G3085=P3085),1,0)</x:f>
        <x:v>1</x:v>
      </x:c>
      <x:c r="R3085" s="9" t="n">
        <x:f>IF(AND(T3085=1,G3085="PASS",P3085="FAIL"),1,0)</x:f>
        <x:v>0</x:v>
      </x:c>
      <x:c r="S3085" s="9" t="n">
        <x:f>IF(AND(T3085=1,G3085="FAIL",P3085="PASS"),1,0)</x:f>
        <x:v>0</x:v>
      </x:c>
      <x:c r="T3085" s="9" t="n">
        <x:v>1</x:v>
      </x:c>
      <x:c r="U3085" s="9" t="n">
        <x:v>8</x:v>
      </x:c>
      <x:c r="V3085" s="9" t="str">
        <x:v>MVP/SHACL_GENERATION_PIPELINE/experiments/LUNA_NO_SEMANTIC_VALIDATOR/RUN_01/runs/RUN-IMO-068-20260901T102832348051Z/artifacts/attempt_01/candidate_shape.ttl</x:v>
      </x:c>
    </x:row>
    <x:row r="3086" ht="22" customHeight="1">
      <x:c r="A3086" s="10" t="str">
        <x:v>NO_SEMANTIC</x:v>
      </x:c>
      <x:c r="B3086" s="10" t="str">
        <x:v>IMO-068</x:v>
      </x:c>
      <x:c r="C3086" s="10" t="str">
        <x:v>IMO-068-F03</x:v>
      </x:c>
      <x:c r="D3086" s="10" t="str">
        <x:v>RUN_01</x:v>
      </x:c>
      <x:c r="E3086" s="10" t="str">
        <x:v>ORIGINAL_LEDGER</x:v>
      </x:c>
      <x:c r="F3086" s="10" t="str">
        <x:v>FAIL</x:v>
      </x:c>
      <x:c r="G3086" s="10" t="str">
        <x:v>FAIL</x:v>
      </x:c>
      <x:c r="H3086" s="10" t="str">
        <x:v>EXECUTED</x:v>
      </x:c>
      <x:c r="I3086" s="10" t="str">
        <x:v>PARSED</x:v>
      </x:c>
      <x:c r="J3086" s="10" t="str">
        <x:v>NO_SEMANTIC_VALIDATOR_DETERMINISTIC_PASS</x:v>
      </x:c>
      <x:c r="K3086" s="10" t="str">
        <x:v>4ae15a408a8ab106f914d3937604487826e322a1c96901e829b745c0580410a1</x:v>
      </x:c>
      <x:c r="L3086" s="10" t="str">
        <x:v>historical_three</x:v>
      </x:c>
      <x:c r="M3086" s="10" t="n">
        <x:v>1</x:v>
      </x:c>
      <x:c r="N3086" s="10" t="n">
        <x:v>0</x:v>
      </x:c>
      <x:c r="O3086" s="10" t="n">
        <x:v>0</x:v>
      </x:c>
      <x:c r="P3086" s="9" t="str">
        <x:f>'CaseReview'!U900</x:f>
        <x:v>FAIL</x:v>
      </x:c>
      <x:c r="Q3086" s="9" t="n">
        <x:f>IF(AND(T3086=1,G3086=P3086),1,0)</x:f>
        <x:v>1</x:v>
      </x:c>
      <x:c r="R3086" s="9" t="n">
        <x:f>IF(AND(T3086=1,G3086="PASS",P3086="FAIL"),1,0)</x:f>
        <x:v>0</x:v>
      </x:c>
      <x:c r="S3086" s="9" t="n">
        <x:f>IF(AND(T3086=1,G3086="FAIL",P3086="PASS"),1,0)</x:f>
        <x:v>0</x:v>
      </x:c>
      <x:c r="T3086" s="9" t="n">
        <x:v>1</x:v>
      </x:c>
      <x:c r="U3086" s="9" t="n">
        <x:v>8</x:v>
      </x:c>
      <x:c r="V3086" s="9" t="str">
        <x:v>MVP/SHACL_GENERATION_PIPELINE/experiments/LUNA_NO_SEMANTIC_VALIDATOR/RUN_01/runs/RUN-IMO-068-20260901T102832348051Z/artifacts/attempt_01/candidate_shape.ttl</x:v>
      </x:c>
    </x:row>
    <x:row r="3087" ht="22" customHeight="1">
      <x:c r="A3087" s="10" t="str">
        <x:v>NO_SEMANTIC</x:v>
      </x:c>
      <x:c r="B3087" s="10" t="str">
        <x:v>IMO-068</x:v>
      </x:c>
      <x:c r="C3087" s="10" t="str">
        <x:v>IMO-068-F04</x:v>
      </x:c>
      <x:c r="D3087" s="10" t="str">
        <x:v>RUN_01</x:v>
      </x:c>
      <x:c r="E3087" s="10" t="str">
        <x:v>ORIGINAL_LEDGER</x:v>
      </x:c>
      <x:c r="F3087" s="10" t="str">
        <x:v>FAIL</x:v>
      </x:c>
      <x:c r="G3087" s="10" t="str">
        <x:v>FAIL</x:v>
      </x:c>
      <x:c r="H3087" s="10" t="str">
        <x:v>EXECUTED</x:v>
      </x:c>
      <x:c r="I3087" s="10" t="str">
        <x:v>PARSED</x:v>
      </x:c>
      <x:c r="J3087" s="10" t="str">
        <x:v>NO_SEMANTIC_VALIDATOR_DETERMINISTIC_PASS</x:v>
      </x:c>
      <x:c r="K3087" s="10" t="str">
        <x:v>4ae15a408a8ab106f914d3937604487826e322a1c96901e829b745c0580410a1</x:v>
      </x:c>
      <x:c r="L3087" s="10" t="str">
        <x:v>historical_three</x:v>
      </x:c>
      <x:c r="M3087" s="10" t="n">
        <x:v>1</x:v>
      </x:c>
      <x:c r="N3087" s="10" t="n">
        <x:v>0</x:v>
      </x:c>
      <x:c r="O3087" s="10" t="n">
        <x:v>0</x:v>
      </x:c>
      <x:c r="P3087" s="9" t="str">
        <x:f>'CaseReview'!U901</x:f>
        <x:v>FAIL</x:v>
      </x:c>
      <x:c r="Q3087" s="9" t="n">
        <x:f>IF(AND(T3087=1,G3087=P3087),1,0)</x:f>
        <x:v>1</x:v>
      </x:c>
      <x:c r="R3087" s="9" t="n">
        <x:f>IF(AND(T3087=1,G3087="PASS",P3087="FAIL"),1,0)</x:f>
        <x:v>0</x:v>
      </x:c>
      <x:c r="S3087" s="9" t="n">
        <x:f>IF(AND(T3087=1,G3087="FAIL",P3087="PASS"),1,0)</x:f>
        <x:v>0</x:v>
      </x:c>
      <x:c r="T3087" s="9" t="n">
        <x:v>1</x:v>
      </x:c>
      <x:c r="U3087" s="9" t="n">
        <x:v>8</x:v>
      </x:c>
      <x:c r="V3087" s="9" t="str">
        <x:v>MVP/SHACL_GENERATION_PIPELINE/experiments/LUNA_NO_SEMANTIC_VALIDATOR/RUN_01/runs/RUN-IMO-068-20260901T102832348051Z/artifacts/attempt_01/candidate_shape.ttl</x:v>
      </x:c>
    </x:row>
    <x:row r="3088" ht="22" customHeight="1">
      <x:c r="A3088" s="10" t="str">
        <x:v>NO_SEMANTIC</x:v>
      </x:c>
      <x:c r="B3088" s="10" t="str">
        <x:v>IMO-068</x:v>
      </x:c>
      <x:c r="C3088" s="10" t="str">
        <x:v>IMO-068-P01</x:v>
      </x:c>
      <x:c r="D3088" s="10" t="str">
        <x:v>RUN_01</x:v>
      </x:c>
      <x:c r="E3088" s="10" t="str">
        <x:v>ORIGINAL_LEDGER</x:v>
      </x:c>
      <x:c r="F3088" s="10" t="str">
        <x:v>PASS</x:v>
      </x:c>
      <x:c r="G3088" s="10" t="str">
        <x:v>PASS</x:v>
      </x:c>
      <x:c r="H3088" s="10" t="str">
        <x:v>EXECUTED</x:v>
      </x:c>
      <x:c r="I3088" s="10" t="str">
        <x:v>PARSED</x:v>
      </x:c>
      <x:c r="J3088" s="10" t="str">
        <x:v>NO_SEMANTIC_VALIDATOR_DETERMINISTIC_PASS</x:v>
      </x:c>
      <x:c r="K3088" s="10" t="str">
        <x:v>4ae15a408a8ab106f914d3937604487826e322a1c96901e829b745c0580410a1</x:v>
      </x:c>
      <x:c r="L3088" s="10" t="str">
        <x:v>historical_three</x:v>
      </x:c>
      <x:c r="M3088" s="10" t="n">
        <x:v>1</x:v>
      </x:c>
      <x:c r="N3088" s="10" t="n">
        <x:v>0</x:v>
      </x:c>
      <x:c r="O3088" s="10" t="n">
        <x:v>0</x:v>
      </x:c>
      <x:c r="P3088" s="9" t="str">
        <x:f>'CaseReview'!U902</x:f>
        <x:v>PASS</x:v>
      </x:c>
      <x:c r="Q3088" s="9" t="n">
        <x:f>IF(AND(T3088=1,G3088=P3088),1,0)</x:f>
        <x:v>1</x:v>
      </x:c>
      <x:c r="R3088" s="9" t="n">
        <x:f>IF(AND(T3088=1,G3088="PASS",P3088="FAIL"),1,0)</x:f>
        <x:v>0</x:v>
      </x:c>
      <x:c r="S3088" s="9" t="n">
        <x:f>IF(AND(T3088=1,G3088="FAIL",P3088="PASS"),1,0)</x:f>
        <x:v>0</x:v>
      </x:c>
      <x:c r="T3088" s="9" t="n">
        <x:v>1</x:v>
      </x:c>
      <x:c r="U3088" s="9" t="n">
        <x:v>8</x:v>
      </x:c>
      <x:c r="V3088" s="9" t="str">
        <x:v>MVP/SHACL_GENERATION_PIPELINE/experiments/LUNA_NO_SEMANTIC_VALIDATOR/RUN_01/runs/RUN-IMO-068-20260901T102832348051Z/artifacts/attempt_01/candidate_shape.ttl</x:v>
      </x:c>
    </x:row>
    <x:row r="3089" ht="22" customHeight="1">
      <x:c r="A3089" s="10" t="str">
        <x:v>NO_SEMANTIC</x:v>
      </x:c>
      <x:c r="B3089" s="10" t="str">
        <x:v>IMO-068</x:v>
      </x:c>
      <x:c r="C3089" s="10" t="str">
        <x:v>IMO-068-P02</x:v>
      </x:c>
      <x:c r="D3089" s="10" t="str">
        <x:v>RUN_01</x:v>
      </x:c>
      <x:c r="E3089" s="10" t="str">
        <x:v>ORIGINAL_LEDGER</x:v>
      </x:c>
      <x:c r="F3089" s="10" t="str">
        <x:v>PASS</x:v>
      </x:c>
      <x:c r="G3089" s="10" t="str">
        <x:v>PASS</x:v>
      </x:c>
      <x:c r="H3089" s="10" t="str">
        <x:v>EXECUTED</x:v>
      </x:c>
      <x:c r="I3089" s="10" t="str">
        <x:v>PARSED</x:v>
      </x:c>
      <x:c r="J3089" s="10" t="str">
        <x:v>NO_SEMANTIC_VALIDATOR_DETERMINISTIC_PASS</x:v>
      </x:c>
      <x:c r="K3089" s="10" t="str">
        <x:v>4ae15a408a8ab106f914d3937604487826e322a1c96901e829b745c0580410a1</x:v>
      </x:c>
      <x:c r="L3089" s="10" t="str">
        <x:v>historical_three</x:v>
      </x:c>
      <x:c r="M3089" s="10" t="n">
        <x:v>1</x:v>
      </x:c>
      <x:c r="N3089" s="10" t="n">
        <x:v>0</x:v>
      </x:c>
      <x:c r="O3089" s="10" t="n">
        <x:v>0</x:v>
      </x:c>
      <x:c r="P3089" s="9" t="str">
        <x:f>'CaseReview'!U903</x:f>
        <x:v>PASS</x:v>
      </x:c>
      <x:c r="Q3089" s="9" t="n">
        <x:f>IF(AND(T3089=1,G3089=P3089),1,0)</x:f>
        <x:v>1</x:v>
      </x:c>
      <x:c r="R3089" s="9" t="n">
        <x:f>IF(AND(T3089=1,G3089="PASS",P3089="FAIL"),1,0)</x:f>
        <x:v>0</x:v>
      </x:c>
      <x:c r="S3089" s="9" t="n">
        <x:f>IF(AND(T3089=1,G3089="FAIL",P3089="PASS"),1,0)</x:f>
        <x:v>0</x:v>
      </x:c>
      <x:c r="T3089" s="9" t="n">
        <x:v>1</x:v>
      </x:c>
      <x:c r="U3089" s="9" t="n">
        <x:v>8</x:v>
      </x:c>
      <x:c r="V3089" s="9" t="str">
        <x:v>MVP/SHACL_GENERATION_PIPELINE/experiments/LUNA_NO_SEMANTIC_VALIDATOR/RUN_01/runs/RUN-IMO-068-20260901T102832348051Z/artifacts/attempt_01/candidate_shape.ttl</x:v>
      </x:c>
    </x:row>
    <x:row r="3090" ht="22" customHeight="1">
      <x:c r="A3090" s="10" t="str">
        <x:v>NO_SEMANTIC</x:v>
      </x:c>
      <x:c r="B3090" s="10" t="str">
        <x:v>IMO-068</x:v>
      </x:c>
      <x:c r="C3090" s="10" t="str">
        <x:v>IMO-068-P03</x:v>
      </x:c>
      <x:c r="D3090" s="10" t="str">
        <x:v>RUN_01</x:v>
      </x:c>
      <x:c r="E3090" s="10" t="str">
        <x:v>ORIGINAL_LEDGER</x:v>
      </x:c>
      <x:c r="F3090" s="10" t="str">
        <x:v>PASS</x:v>
      </x:c>
      <x:c r="G3090" s="10" t="str">
        <x:v>PASS</x:v>
      </x:c>
      <x:c r="H3090" s="10" t="str">
        <x:v>EXECUTED</x:v>
      </x:c>
      <x:c r="I3090" s="10" t="str">
        <x:v>PARSED</x:v>
      </x:c>
      <x:c r="J3090" s="10" t="str">
        <x:v>NO_SEMANTIC_VALIDATOR_DETERMINISTIC_PASS</x:v>
      </x:c>
      <x:c r="K3090" s="10" t="str">
        <x:v>4ae15a408a8ab106f914d3937604487826e322a1c96901e829b745c0580410a1</x:v>
      </x:c>
      <x:c r="L3090" s="10" t="str">
        <x:v>historical_three</x:v>
      </x:c>
      <x:c r="M3090" s="10" t="n">
        <x:v>1</x:v>
      </x:c>
      <x:c r="N3090" s="10" t="n">
        <x:v>0</x:v>
      </x:c>
      <x:c r="O3090" s="10" t="n">
        <x:v>0</x:v>
      </x:c>
      <x:c r="P3090" s="9" t="str">
        <x:f>'CaseReview'!U904</x:f>
        <x:v>PASS</x:v>
      </x:c>
      <x:c r="Q3090" s="9" t="n">
        <x:f>IF(AND(T3090=1,G3090=P3090),1,0)</x:f>
        <x:v>1</x:v>
      </x:c>
      <x:c r="R3090" s="9" t="n">
        <x:f>IF(AND(T3090=1,G3090="PASS",P3090="FAIL"),1,0)</x:f>
        <x:v>0</x:v>
      </x:c>
      <x:c r="S3090" s="9" t="n">
        <x:f>IF(AND(T3090=1,G3090="FAIL",P3090="PASS"),1,0)</x:f>
        <x:v>0</x:v>
      </x:c>
      <x:c r="T3090" s="9" t="n">
        <x:v>1</x:v>
      </x:c>
      <x:c r="U3090" s="9" t="n">
        <x:v>8</x:v>
      </x:c>
      <x:c r="V3090" s="9" t="str">
        <x:v>MVP/SHACL_GENERATION_PIPELINE/experiments/LUNA_NO_SEMANTIC_VALIDATOR/RUN_01/runs/RUN-IMO-068-20260901T102832348051Z/artifacts/attempt_01/candidate_shape.ttl</x:v>
      </x:c>
    </x:row>
    <x:row r="3091" ht="22" customHeight="1">
      <x:c r="A3091" s="10" t="str">
        <x:v>NO_SEMANTIC</x:v>
      </x:c>
      <x:c r="B3091" s="10" t="str">
        <x:v>IMO-068</x:v>
      </x:c>
      <x:c r="C3091" s="10" t="str">
        <x:v>IMO-068-P04</x:v>
      </x:c>
      <x:c r="D3091" s="10" t="str">
        <x:v>RUN_01</x:v>
      </x:c>
      <x:c r="E3091" s="10" t="str">
        <x:v>ORIGINAL_LEDGER</x:v>
      </x:c>
      <x:c r="F3091" s="10" t="str">
        <x:v>PASS</x:v>
      </x:c>
      <x:c r="G3091" s="10" t="str">
        <x:v>PASS</x:v>
      </x:c>
      <x:c r="H3091" s="10" t="str">
        <x:v>EXECUTED</x:v>
      </x:c>
      <x:c r="I3091" s="10" t="str">
        <x:v>PARSED</x:v>
      </x:c>
      <x:c r="J3091" s="10" t="str">
        <x:v>NO_SEMANTIC_VALIDATOR_DETERMINISTIC_PASS</x:v>
      </x:c>
      <x:c r="K3091" s="10" t="str">
        <x:v>4ae15a408a8ab106f914d3937604487826e322a1c96901e829b745c0580410a1</x:v>
      </x:c>
      <x:c r="L3091" s="10" t="str">
        <x:v>historical_three</x:v>
      </x:c>
      <x:c r="M3091" s="10" t="n">
        <x:v>1</x:v>
      </x:c>
      <x:c r="N3091" s="10" t="n">
        <x:v>0</x:v>
      </x:c>
      <x:c r="O3091" s="10" t="n">
        <x:v>0</x:v>
      </x:c>
      <x:c r="P3091" s="9" t="str">
        <x:f>'CaseReview'!U905</x:f>
        <x:v>PASS</x:v>
      </x:c>
      <x:c r="Q3091" s="9" t="n">
        <x:f>IF(AND(T3091=1,G3091=P3091),1,0)</x:f>
        <x:v>1</x:v>
      </x:c>
      <x:c r="R3091" s="9" t="n">
        <x:f>IF(AND(T3091=1,G3091="PASS",P3091="FAIL"),1,0)</x:f>
        <x:v>0</x:v>
      </x:c>
      <x:c r="S3091" s="9" t="n">
        <x:f>IF(AND(T3091=1,G3091="FAIL",P3091="PASS"),1,0)</x:f>
        <x:v>0</x:v>
      </x:c>
      <x:c r="T3091" s="9" t="n">
        <x:v>1</x:v>
      </x:c>
      <x:c r="U3091" s="9" t="n">
        <x:v>8</x:v>
      </x:c>
      <x:c r="V3091" s="9" t="str">
        <x:v>MVP/SHACL_GENERATION_PIPELINE/experiments/LUNA_NO_SEMANTIC_VALIDATOR/RUN_01/runs/RUN-IMO-068-20260901T102832348051Z/artifacts/attempt_01/candidate_shape.ttl</x:v>
      </x:c>
    </x:row>
    <x:row r="3092" ht="22" customHeight="1">
      <x:c r="A3092" s="10" t="str">
        <x:v>NO_SEMANTIC</x:v>
      </x:c>
      <x:c r="B3092" s="10" t="str">
        <x:v>IMO-069</x:v>
      </x:c>
      <x:c r="C3092" s="10" t="str">
        <x:v>IMO-069-F01</x:v>
      </x:c>
      <x:c r="D3092" s="10" t="str">
        <x:v>RUN_01</x:v>
      </x:c>
      <x:c r="E3092" s="10" t="str">
        <x:v>ORIGINAL_LEDGER</x:v>
      </x:c>
      <x:c r="F3092" s="10" t="str">
        <x:v>FAIL</x:v>
      </x:c>
      <x:c r="G3092" s="10" t="str">
        <x:v>FAIL</x:v>
      </x:c>
      <x:c r="H3092" s="10" t="str">
        <x:v>EXECUTED</x:v>
      </x:c>
      <x:c r="I3092" s="10" t="str">
        <x:v>PARSED</x:v>
      </x:c>
      <x:c r="J3092" s="10" t="str">
        <x:v>NO_SEMANTIC_VALIDATOR_DETERMINISTIC_PASS</x:v>
      </x:c>
      <x:c r="K3092" s="10" t="str">
        <x:v>d0d049901848081e96804819b8562d72753886c7bee35c8b668c40503a05d182</x:v>
      </x:c>
      <x:c r="L3092" s="10" t="str">
        <x:v>historical_three</x:v>
      </x:c>
      <x:c r="M3092" s="10" t="n">
        <x:v>1</x:v>
      </x:c>
      <x:c r="N3092" s="10" t="n">
        <x:v>0</x:v>
      </x:c>
      <x:c r="O3092" s="10" t="n">
        <x:v>0</x:v>
      </x:c>
      <x:c r="P3092" s="9" t="str">
        <x:f>'CaseReview'!U906</x:f>
        <x:v>FAIL</x:v>
      </x:c>
      <x:c r="Q3092" s="9" t="n">
        <x:f>IF(AND(T3092=1,G3092=P3092),1,0)</x:f>
        <x:v>1</x:v>
      </x:c>
      <x:c r="R3092" s="9" t="n">
        <x:f>IF(AND(T3092=1,G3092="PASS",P3092="FAIL"),1,0)</x:f>
        <x:v>0</x:v>
      </x:c>
      <x:c r="S3092" s="9" t="n">
        <x:f>IF(AND(T3092=1,G3092="FAIL",P3092="PASS"),1,0)</x:f>
        <x:v>0</x:v>
      </x:c>
      <x:c r="T3092" s="9" t="n">
        <x:v>1</x:v>
      </x:c>
      <x:c r="U3092" s="9" t="n">
        <x:v>5</x:v>
      </x:c>
      <x:c r="V3092" s="9" t="str">
        <x:v>MVP/SHACL_GENERATION_PIPELINE/experiments/LUNA_NO_SEMANTIC_VALIDATOR/RUN_01/runs/RUN-IMO-069-20260901T102848285879Z/artifacts/attempt_01/candidate_shape.ttl</x:v>
      </x:c>
    </x:row>
    <x:row r="3093" ht="22" customHeight="1">
      <x:c r="A3093" s="10" t="str">
        <x:v>NO_SEMANTIC</x:v>
      </x:c>
      <x:c r="B3093" s="10" t="str">
        <x:v>IMO-069</x:v>
      </x:c>
      <x:c r="C3093" s="10" t="str">
        <x:v>IMO-069-F02</x:v>
      </x:c>
      <x:c r="D3093" s="10" t="str">
        <x:v>RUN_01</x:v>
      </x:c>
      <x:c r="E3093" s="10" t="str">
        <x:v>ORIGINAL_LEDGER</x:v>
      </x:c>
      <x:c r="F3093" s="10" t="str">
        <x:v>FAIL</x:v>
      </x:c>
      <x:c r="G3093" s="10" t="str">
        <x:v>FAIL</x:v>
      </x:c>
      <x:c r="H3093" s="10" t="str">
        <x:v>EXECUTED</x:v>
      </x:c>
      <x:c r="I3093" s="10" t="str">
        <x:v>PARSED</x:v>
      </x:c>
      <x:c r="J3093" s="10" t="str">
        <x:v>NO_SEMANTIC_VALIDATOR_DETERMINISTIC_PASS</x:v>
      </x:c>
      <x:c r="K3093" s="10" t="str">
        <x:v>d0d049901848081e96804819b8562d72753886c7bee35c8b668c40503a05d182</x:v>
      </x:c>
      <x:c r="L3093" s="10" t="str">
        <x:v>historical_three</x:v>
      </x:c>
      <x:c r="M3093" s="10" t="n">
        <x:v>1</x:v>
      </x:c>
      <x:c r="N3093" s="10" t="n">
        <x:v>0</x:v>
      </x:c>
      <x:c r="O3093" s="10" t="n">
        <x:v>0</x:v>
      </x:c>
      <x:c r="P3093" s="9" t="str">
        <x:f>'CaseReview'!U907</x:f>
        <x:v>FAIL</x:v>
      </x:c>
      <x:c r="Q3093" s="9" t="n">
        <x:f>IF(AND(T3093=1,G3093=P3093),1,0)</x:f>
        <x:v>1</x:v>
      </x:c>
      <x:c r="R3093" s="9" t="n">
        <x:f>IF(AND(T3093=1,G3093="PASS",P3093="FAIL"),1,0)</x:f>
        <x:v>0</x:v>
      </x:c>
      <x:c r="S3093" s="9" t="n">
        <x:f>IF(AND(T3093=1,G3093="FAIL",P3093="PASS"),1,0)</x:f>
        <x:v>0</x:v>
      </x:c>
      <x:c r="T3093" s="9" t="n">
        <x:v>1</x:v>
      </x:c>
      <x:c r="U3093" s="9" t="n">
        <x:v>5</x:v>
      </x:c>
      <x:c r="V3093" s="9" t="str">
        <x:v>MVP/SHACL_GENERATION_PIPELINE/experiments/LUNA_NO_SEMANTIC_VALIDATOR/RUN_01/runs/RUN-IMO-069-20260901T102848285879Z/artifacts/attempt_01/candidate_shape.ttl</x:v>
      </x:c>
    </x:row>
    <x:row r="3094" ht="22" customHeight="1">
      <x:c r="A3094" s="10" t="str">
        <x:v>NO_SEMANTIC</x:v>
      </x:c>
      <x:c r="B3094" s="10" t="str">
        <x:v>IMO-069</x:v>
      </x:c>
      <x:c r="C3094" s="10" t="str">
        <x:v>IMO-069-F03</x:v>
      </x:c>
      <x:c r="D3094" s="10" t="str">
        <x:v>RUN_01</x:v>
      </x:c>
      <x:c r="E3094" s="10" t="str">
        <x:v>ORIGINAL_LEDGER</x:v>
      </x:c>
      <x:c r="F3094" s="10" t="str">
        <x:v>FAIL</x:v>
      </x:c>
      <x:c r="G3094" s="10" t="str">
        <x:v>PASS</x:v>
      </x:c>
      <x:c r="H3094" s="10" t="str">
        <x:v>EXECUTED</x:v>
      </x:c>
      <x:c r="I3094" s="10" t="str">
        <x:v>PARSED</x:v>
      </x:c>
      <x:c r="J3094" s="10" t="str">
        <x:v>NO_SEMANTIC_VALIDATOR_DETERMINISTIC_PASS</x:v>
      </x:c>
      <x:c r="K3094" s="10" t="str">
        <x:v>d0d049901848081e96804819b8562d72753886c7bee35c8b668c40503a05d182</x:v>
      </x:c>
      <x:c r="L3094" s="10" t="str">
        <x:v>historical_three</x:v>
      </x:c>
      <x:c r="M3094" s="10" t="n">
        <x:v>0</x:v>
      </x:c>
      <x:c r="N3094" s="10" t="n">
        <x:v>1</x:v>
      </x:c>
      <x:c r="O3094" s="10" t="n">
        <x:v>0</x:v>
      </x:c>
      <x:c r="P3094" s="9" t="str">
        <x:f>'CaseReview'!U908</x:f>
        <x:v>FAIL</x:v>
      </x:c>
      <x:c r="Q3094" s="9" t="n">
        <x:f>IF(AND(T3094=1,G3094=P3094),1,0)</x:f>
        <x:v>0</x:v>
      </x:c>
      <x:c r="R3094" s="9" t="n">
        <x:f>IF(AND(T3094=1,G3094="PASS",P3094="FAIL"),1,0)</x:f>
        <x:v>1</x:v>
      </x:c>
      <x:c r="S3094" s="9" t="n">
        <x:f>IF(AND(T3094=1,G3094="FAIL",P3094="PASS"),1,0)</x:f>
        <x:v>0</x:v>
      </x:c>
      <x:c r="T3094" s="9" t="n">
        <x:v>1</x:v>
      </x:c>
      <x:c r="U3094" s="9" t="n">
        <x:v>5</x:v>
      </x:c>
      <x:c r="V3094" s="9" t="str">
        <x:v>MVP/SHACL_GENERATION_PIPELINE/experiments/LUNA_NO_SEMANTIC_VALIDATOR/RUN_01/runs/RUN-IMO-069-20260901T102848285879Z/artifacts/attempt_01/candidate_shape.ttl</x:v>
      </x:c>
    </x:row>
    <x:row r="3095" ht="22" customHeight="1">
      <x:c r="A3095" s="10" t="str">
        <x:v>NO_SEMANTIC</x:v>
      </x:c>
      <x:c r="B3095" s="10" t="str">
        <x:v>IMO-069</x:v>
      </x:c>
      <x:c r="C3095" s="10" t="str">
        <x:v>IMO-069-P01</x:v>
      </x:c>
      <x:c r="D3095" s="10" t="str">
        <x:v>RUN_01</x:v>
      </x:c>
      <x:c r="E3095" s="10" t="str">
        <x:v>ORIGINAL_LEDGER</x:v>
      </x:c>
      <x:c r="F3095" s="10" t="str">
        <x:v>PASS</x:v>
      </x:c>
      <x:c r="G3095" s="10" t="str">
        <x:v>PASS</x:v>
      </x:c>
      <x:c r="H3095" s="10" t="str">
        <x:v>EXECUTED</x:v>
      </x:c>
      <x:c r="I3095" s="10" t="str">
        <x:v>PARSED</x:v>
      </x:c>
      <x:c r="J3095" s="10" t="str">
        <x:v>NO_SEMANTIC_VALIDATOR_DETERMINISTIC_PASS</x:v>
      </x:c>
      <x:c r="K3095" s="10" t="str">
        <x:v>d0d049901848081e96804819b8562d72753886c7bee35c8b668c40503a05d182</x:v>
      </x:c>
      <x:c r="L3095" s="10" t="str">
        <x:v>historical_three</x:v>
      </x:c>
      <x:c r="M3095" s="10" t="n">
        <x:v>1</x:v>
      </x:c>
      <x:c r="N3095" s="10" t="n">
        <x:v>0</x:v>
      </x:c>
      <x:c r="O3095" s="10" t="n">
        <x:v>0</x:v>
      </x:c>
      <x:c r="P3095" s="9" t="str">
        <x:f>'CaseReview'!U909</x:f>
        <x:v>PASS</x:v>
      </x:c>
      <x:c r="Q3095" s="9" t="n">
        <x:f>IF(AND(T3095=1,G3095=P3095),1,0)</x:f>
        <x:v>1</x:v>
      </x:c>
      <x:c r="R3095" s="9" t="n">
        <x:f>IF(AND(T3095=1,G3095="PASS",P3095="FAIL"),1,0)</x:f>
        <x:v>0</x:v>
      </x:c>
      <x:c r="S3095" s="9" t="n">
        <x:f>IF(AND(T3095=1,G3095="FAIL",P3095="PASS"),1,0)</x:f>
        <x:v>0</x:v>
      </x:c>
      <x:c r="T3095" s="9" t="n">
        <x:v>1</x:v>
      </x:c>
      <x:c r="U3095" s="9" t="n">
        <x:v>5</x:v>
      </x:c>
      <x:c r="V3095" s="9" t="str">
        <x:v>MVP/SHACL_GENERATION_PIPELINE/experiments/LUNA_NO_SEMANTIC_VALIDATOR/RUN_01/runs/RUN-IMO-069-20260901T102848285879Z/artifacts/attempt_01/candidate_shape.ttl</x:v>
      </x:c>
    </x:row>
    <x:row r="3096" ht="22" customHeight="1">
      <x:c r="A3096" s="10" t="str">
        <x:v>NO_SEMANTIC</x:v>
      </x:c>
      <x:c r="B3096" s="10" t="str">
        <x:v>IMO-069</x:v>
      </x:c>
      <x:c r="C3096" s="10" t="str">
        <x:v>IMO-069-P02</x:v>
      </x:c>
      <x:c r="D3096" s="10" t="str">
        <x:v>RUN_01</x:v>
      </x:c>
      <x:c r="E3096" s="10" t="str">
        <x:v>ORIGINAL_LEDGER</x:v>
      </x:c>
      <x:c r="F3096" s="10" t="str">
        <x:v>PASS</x:v>
      </x:c>
      <x:c r="G3096" s="10" t="str">
        <x:v>PASS</x:v>
      </x:c>
      <x:c r="H3096" s="10" t="str">
        <x:v>EXECUTED</x:v>
      </x:c>
      <x:c r="I3096" s="10" t="str">
        <x:v>PARSED</x:v>
      </x:c>
      <x:c r="J3096" s="10" t="str">
        <x:v>NO_SEMANTIC_VALIDATOR_DETERMINISTIC_PASS</x:v>
      </x:c>
      <x:c r="K3096" s="10" t="str">
        <x:v>d0d049901848081e96804819b8562d72753886c7bee35c8b668c40503a05d182</x:v>
      </x:c>
      <x:c r="L3096" s="10" t="str">
        <x:v>historical_three</x:v>
      </x:c>
      <x:c r="M3096" s="10" t="n">
        <x:v>1</x:v>
      </x:c>
      <x:c r="N3096" s="10" t="n">
        <x:v>0</x:v>
      </x:c>
      <x:c r="O3096" s="10" t="n">
        <x:v>0</x:v>
      </x:c>
      <x:c r="P3096" s="9" t="str">
        <x:f>'CaseReview'!U910</x:f>
        <x:v>PASS</x:v>
      </x:c>
      <x:c r="Q3096" s="9" t="n">
        <x:f>IF(AND(T3096=1,G3096=P3096),1,0)</x:f>
        <x:v>1</x:v>
      </x:c>
      <x:c r="R3096" s="9" t="n">
        <x:f>IF(AND(T3096=1,G3096="PASS",P3096="FAIL"),1,0)</x:f>
        <x:v>0</x:v>
      </x:c>
      <x:c r="S3096" s="9" t="n">
        <x:f>IF(AND(T3096=1,G3096="FAIL",P3096="PASS"),1,0)</x:f>
        <x:v>0</x:v>
      </x:c>
      <x:c r="T3096" s="9" t="n">
        <x:v>1</x:v>
      </x:c>
      <x:c r="U3096" s="9" t="n">
        <x:v>5</x:v>
      </x:c>
      <x:c r="V3096" s="9" t="str">
        <x:v>MVP/SHACL_GENERATION_PIPELINE/experiments/LUNA_NO_SEMANTIC_VALIDATOR/RUN_01/runs/RUN-IMO-069-20260901T102848285879Z/artifacts/attempt_01/candidate_shape.ttl</x:v>
      </x:c>
    </x:row>
    <x:row r="3097" ht="22" customHeight="1">
      <x:c r="A3097" s="10" t="str">
        <x:v>NO_SEMANTIC</x:v>
      </x:c>
      <x:c r="B3097" s="10" t="str">
        <x:v>IMO-070</x:v>
      </x:c>
      <x:c r="C3097" s="10" t="str">
        <x:v>IMO-070-F01</x:v>
      </x:c>
      <x:c r="D3097" s="10" t="str">
        <x:v>RUN_01</x:v>
      </x:c>
      <x:c r="E3097" s="10" t="str">
        <x:v>ORIGINAL_LEDGER</x:v>
      </x:c>
      <x:c r="F3097" s="10" t="str">
        <x:v>FAIL</x:v>
      </x:c>
      <x:c r="G3097" s="10" t="str">
        <x:v>FAIL</x:v>
      </x:c>
      <x:c r="H3097" s="10" t="str">
        <x:v>EXECUTED</x:v>
      </x:c>
      <x:c r="I3097" s="10" t="str">
        <x:v>PARSED</x:v>
      </x:c>
      <x:c r="J3097" s="10" t="str">
        <x:v>NO_SEMANTIC_VALIDATOR_DETERMINISTIC_PASS</x:v>
      </x:c>
      <x:c r="K3097" s="10" t="str">
        <x:v>ce8dc5cf4958a55de3bb5cddace9300bbdd0b459c614c46b9b84c6269a59d853</x:v>
      </x:c>
      <x:c r="L3097" s="10" t="str">
        <x:v>historical_three</x:v>
      </x:c>
      <x:c r="M3097" s="10" t="n">
        <x:v>1</x:v>
      </x:c>
      <x:c r="N3097" s="10" t="n">
        <x:v>0</x:v>
      </x:c>
      <x:c r="O3097" s="10" t="n">
        <x:v>0</x:v>
      </x:c>
      <x:c r="P3097" s="9" t="str">
        <x:f>'CaseReview'!U911</x:f>
        <x:v>FAIL</x:v>
      </x:c>
      <x:c r="Q3097" s="9" t="n">
        <x:f>IF(AND(T3097=1,G3097=P3097),1,0)</x:f>
        <x:v>1</x:v>
      </x:c>
      <x:c r="R3097" s="9" t="n">
        <x:f>IF(AND(T3097=1,G3097="PASS",P3097="FAIL"),1,0)</x:f>
        <x:v>0</x:v>
      </x:c>
      <x:c r="S3097" s="9" t="n">
        <x:f>IF(AND(T3097=1,G3097="FAIL",P3097="PASS"),1,0)</x:f>
        <x:v>0</x:v>
      </x:c>
      <x:c r="T3097" s="9" t="n">
        <x:v>1</x:v>
      </x:c>
      <x:c r="U3097" s="9" t="n">
        <x:v>9</x:v>
      </x:c>
      <x:c r="V3097" s="9" t="str">
        <x:v>MVP/SHACL_GENERATION_PIPELINE/experiments/LUNA_NO_SEMANTIC_VALIDATOR/RUN_01/runs/RUN-IMO-070-20260901T102858954211Z/artifacts/attempt_01/candidate_shape.ttl</x:v>
      </x:c>
    </x:row>
    <x:row r="3098" ht="22" customHeight="1">
      <x:c r="A3098" s="10" t="str">
        <x:v>NO_SEMANTIC</x:v>
      </x:c>
      <x:c r="B3098" s="10" t="str">
        <x:v>IMO-070</x:v>
      </x:c>
      <x:c r="C3098" s="10" t="str">
        <x:v>IMO-070-F02</x:v>
      </x:c>
      <x:c r="D3098" s="10" t="str">
        <x:v>RUN_01</x:v>
      </x:c>
      <x:c r="E3098" s="10" t="str">
        <x:v>ORIGINAL_LEDGER</x:v>
      </x:c>
      <x:c r="F3098" s="10" t="str">
        <x:v>FAIL</x:v>
      </x:c>
      <x:c r="G3098" s="10" t="str">
        <x:v>FAIL</x:v>
      </x:c>
      <x:c r="H3098" s="10" t="str">
        <x:v>EXECUTED</x:v>
      </x:c>
      <x:c r="I3098" s="10" t="str">
        <x:v>PARSED</x:v>
      </x:c>
      <x:c r="J3098" s="10" t="str">
        <x:v>NO_SEMANTIC_VALIDATOR_DETERMINISTIC_PASS</x:v>
      </x:c>
      <x:c r="K3098" s="10" t="str">
        <x:v>ce8dc5cf4958a55de3bb5cddace9300bbdd0b459c614c46b9b84c6269a59d853</x:v>
      </x:c>
      <x:c r="L3098" s="10" t="str">
        <x:v>historical_three</x:v>
      </x:c>
      <x:c r="M3098" s="10" t="n">
        <x:v>1</x:v>
      </x:c>
      <x:c r="N3098" s="10" t="n">
        <x:v>0</x:v>
      </x:c>
      <x:c r="O3098" s="10" t="n">
        <x:v>0</x:v>
      </x:c>
      <x:c r="P3098" s="9" t="str">
        <x:f>'CaseReview'!U912</x:f>
        <x:v>FAIL</x:v>
      </x:c>
      <x:c r="Q3098" s="9" t="n">
        <x:f>IF(AND(T3098=1,G3098=P3098),1,0)</x:f>
        <x:v>1</x:v>
      </x:c>
      <x:c r="R3098" s="9" t="n">
        <x:f>IF(AND(T3098=1,G3098="PASS",P3098="FAIL"),1,0)</x:f>
        <x:v>0</x:v>
      </x:c>
      <x:c r="S3098" s="9" t="n">
        <x:f>IF(AND(T3098=1,G3098="FAIL",P3098="PASS"),1,0)</x:f>
        <x:v>0</x:v>
      </x:c>
      <x:c r="T3098" s="9" t="n">
        <x:v>1</x:v>
      </x:c>
      <x:c r="U3098" s="9" t="n">
        <x:v>9</x:v>
      </x:c>
      <x:c r="V3098" s="9" t="str">
        <x:v>MVP/SHACL_GENERATION_PIPELINE/experiments/LUNA_NO_SEMANTIC_VALIDATOR/RUN_01/runs/RUN-IMO-070-20260901T102858954211Z/artifacts/attempt_01/candidate_shape.ttl</x:v>
      </x:c>
    </x:row>
    <x:row r="3099" ht="22" customHeight="1">
      <x:c r="A3099" s="10" t="str">
        <x:v>NO_SEMANTIC</x:v>
      </x:c>
      <x:c r="B3099" s="10" t="str">
        <x:v>IMO-070</x:v>
      </x:c>
      <x:c r="C3099" s="10" t="str">
        <x:v>IMO-070-F03</x:v>
      </x:c>
      <x:c r="D3099" s="10" t="str">
        <x:v>RUN_01</x:v>
      </x:c>
      <x:c r="E3099" s="10" t="str">
        <x:v>ORIGINAL_LEDGER</x:v>
      </x:c>
      <x:c r="F3099" s="10" t="str">
        <x:v>FAIL</x:v>
      </x:c>
      <x:c r="G3099" s="10" t="str">
        <x:v>FAIL</x:v>
      </x:c>
      <x:c r="H3099" s="10" t="str">
        <x:v>EXECUTED</x:v>
      </x:c>
      <x:c r="I3099" s="10" t="str">
        <x:v>PARSED</x:v>
      </x:c>
      <x:c r="J3099" s="10" t="str">
        <x:v>NO_SEMANTIC_VALIDATOR_DETERMINISTIC_PASS</x:v>
      </x:c>
      <x:c r="K3099" s="10" t="str">
        <x:v>ce8dc5cf4958a55de3bb5cddace9300bbdd0b459c614c46b9b84c6269a59d853</x:v>
      </x:c>
      <x:c r="L3099" s="10" t="str">
        <x:v>historical_three</x:v>
      </x:c>
      <x:c r="M3099" s="10" t="n">
        <x:v>1</x:v>
      </x:c>
      <x:c r="N3099" s="10" t="n">
        <x:v>0</x:v>
      </x:c>
      <x:c r="O3099" s="10" t="n">
        <x:v>0</x:v>
      </x:c>
      <x:c r="P3099" s="9" t="str">
        <x:f>'CaseReview'!U913</x:f>
        <x:v>FAIL</x:v>
      </x:c>
      <x:c r="Q3099" s="9" t="n">
        <x:f>IF(AND(T3099=1,G3099=P3099),1,0)</x:f>
        <x:v>1</x:v>
      </x:c>
      <x:c r="R3099" s="9" t="n">
        <x:f>IF(AND(T3099=1,G3099="PASS",P3099="FAIL"),1,0)</x:f>
        <x:v>0</x:v>
      </x:c>
      <x:c r="S3099" s="9" t="n">
        <x:f>IF(AND(T3099=1,G3099="FAIL",P3099="PASS"),1,0)</x:f>
        <x:v>0</x:v>
      </x:c>
      <x:c r="T3099" s="9" t="n">
        <x:v>1</x:v>
      </x:c>
      <x:c r="U3099" s="9" t="n">
        <x:v>9</x:v>
      </x:c>
      <x:c r="V3099" s="9" t="str">
        <x:v>MVP/SHACL_GENERATION_PIPELINE/experiments/LUNA_NO_SEMANTIC_VALIDATOR/RUN_01/runs/RUN-IMO-070-20260901T102858954211Z/artifacts/attempt_01/candidate_shape.ttl</x:v>
      </x:c>
    </x:row>
    <x:row r="3100" ht="22" customHeight="1">
      <x:c r="A3100" s="10" t="str">
        <x:v>NO_SEMANTIC</x:v>
      </x:c>
      <x:c r="B3100" s="10" t="str">
        <x:v>IMO-070</x:v>
      </x:c>
      <x:c r="C3100" s="10" t="str">
        <x:v>IMO-070-F04</x:v>
      </x:c>
      <x:c r="D3100" s="10" t="str">
        <x:v>RUN_01</x:v>
      </x:c>
      <x:c r="E3100" s="10" t="str">
        <x:v>ORIGINAL_LEDGER</x:v>
      </x:c>
      <x:c r="F3100" s="10" t="str">
        <x:v>FAIL</x:v>
      </x:c>
      <x:c r="G3100" s="10" t="str">
        <x:v>FAIL</x:v>
      </x:c>
      <x:c r="H3100" s="10" t="str">
        <x:v>EXECUTED</x:v>
      </x:c>
      <x:c r="I3100" s="10" t="str">
        <x:v>PARSED</x:v>
      </x:c>
      <x:c r="J3100" s="10" t="str">
        <x:v>NO_SEMANTIC_VALIDATOR_DETERMINISTIC_PASS</x:v>
      </x:c>
      <x:c r="K3100" s="10" t="str">
        <x:v>ce8dc5cf4958a55de3bb5cddace9300bbdd0b459c614c46b9b84c6269a59d853</x:v>
      </x:c>
      <x:c r="L3100" s="10" t="str">
        <x:v>historical_three</x:v>
      </x:c>
      <x:c r="M3100" s="10" t="n">
        <x:v>1</x:v>
      </x:c>
      <x:c r="N3100" s="10" t="n">
        <x:v>0</x:v>
      </x:c>
      <x:c r="O3100" s="10" t="n">
        <x:v>0</x:v>
      </x:c>
      <x:c r="P3100" s="9" t="str">
        <x:f>'CaseReview'!U914</x:f>
        <x:v>FAIL</x:v>
      </x:c>
      <x:c r="Q3100" s="9" t="n">
        <x:f>IF(AND(T3100=1,G3100=P3100),1,0)</x:f>
        <x:v>1</x:v>
      </x:c>
      <x:c r="R3100" s="9" t="n">
        <x:f>IF(AND(T3100=1,G3100="PASS",P3100="FAIL"),1,0)</x:f>
        <x:v>0</x:v>
      </x:c>
      <x:c r="S3100" s="9" t="n">
        <x:f>IF(AND(T3100=1,G3100="FAIL",P3100="PASS"),1,0)</x:f>
        <x:v>0</x:v>
      </x:c>
      <x:c r="T3100" s="9" t="n">
        <x:v>1</x:v>
      </x:c>
      <x:c r="U3100" s="9" t="n">
        <x:v>9</x:v>
      </x:c>
      <x:c r="V3100" s="9" t="str">
        <x:v>MVP/SHACL_GENERATION_PIPELINE/experiments/LUNA_NO_SEMANTIC_VALIDATOR/RUN_01/runs/RUN-IMO-070-20260901T102858954211Z/artifacts/attempt_01/candidate_shape.ttl</x:v>
      </x:c>
    </x:row>
    <x:row r="3101" ht="22" customHeight="1">
      <x:c r="A3101" s="10" t="str">
        <x:v>NO_SEMANTIC</x:v>
      </x:c>
      <x:c r="B3101" s="10" t="str">
        <x:v>IMO-070</x:v>
      </x:c>
      <x:c r="C3101" s="10" t="str">
        <x:v>IMO-070-P01</x:v>
      </x:c>
      <x:c r="D3101" s="10" t="str">
        <x:v>RUN_01</x:v>
      </x:c>
      <x:c r="E3101" s="10" t="str">
        <x:v>ORIGINAL_LEDGER</x:v>
      </x:c>
      <x:c r="F3101" s="10" t="str">
        <x:v>PASS</x:v>
      </x:c>
      <x:c r="G3101" s="10" t="str">
        <x:v>FAIL</x:v>
      </x:c>
      <x:c r="H3101" s="10" t="str">
        <x:v>EXECUTED</x:v>
      </x:c>
      <x:c r="I3101" s="10" t="str">
        <x:v>PARSED</x:v>
      </x:c>
      <x:c r="J3101" s="10" t="str">
        <x:v>NO_SEMANTIC_VALIDATOR_DETERMINISTIC_PASS</x:v>
      </x:c>
      <x:c r="K3101" s="10" t="str">
        <x:v>ce8dc5cf4958a55de3bb5cddace9300bbdd0b459c614c46b9b84c6269a59d853</x:v>
      </x:c>
      <x:c r="L3101" s="10" t="str">
        <x:v>historical_three</x:v>
      </x:c>
      <x:c r="M3101" s="10" t="n">
        <x:v>0</x:v>
      </x:c>
      <x:c r="N3101" s="10" t="n">
        <x:v>0</x:v>
      </x:c>
      <x:c r="O3101" s="10" t="n">
        <x:v>1</x:v>
      </x:c>
      <x:c r="P3101" s="9" t="str">
        <x:f>'CaseReview'!U915</x:f>
        <x:v>PASS</x:v>
      </x:c>
      <x:c r="Q3101" s="9" t="n">
        <x:f>IF(AND(T3101=1,G3101=P3101),1,0)</x:f>
        <x:v>0</x:v>
      </x:c>
      <x:c r="R3101" s="9" t="n">
        <x:f>IF(AND(T3101=1,G3101="PASS",P3101="FAIL"),1,0)</x:f>
        <x:v>0</x:v>
      </x:c>
      <x:c r="S3101" s="9" t="n">
        <x:f>IF(AND(T3101=1,G3101="FAIL",P3101="PASS"),1,0)</x:f>
        <x:v>1</x:v>
      </x:c>
      <x:c r="T3101" s="9" t="n">
        <x:v>1</x:v>
      </x:c>
      <x:c r="U3101" s="9" t="n">
        <x:v>9</x:v>
      </x:c>
      <x:c r="V3101" s="9" t="str">
        <x:v>MVP/SHACL_GENERATION_PIPELINE/experiments/LUNA_NO_SEMANTIC_VALIDATOR/RUN_01/runs/RUN-IMO-070-20260901T102858954211Z/artifacts/attempt_01/candidate_shape.ttl</x:v>
      </x:c>
    </x:row>
    <x:row r="3102" ht="22" customHeight="1">
      <x:c r="A3102" s="10" t="str">
        <x:v>NO_SEMANTIC</x:v>
      </x:c>
      <x:c r="B3102" s="10" t="str">
        <x:v>IMO-070</x:v>
      </x:c>
      <x:c r="C3102" s="10" t="str">
        <x:v>IMO-070-P02</x:v>
      </x:c>
      <x:c r="D3102" s="10" t="str">
        <x:v>RUN_01</x:v>
      </x:c>
      <x:c r="E3102" s="10" t="str">
        <x:v>ORIGINAL_LEDGER</x:v>
      </x:c>
      <x:c r="F3102" s="10" t="str">
        <x:v>PASS</x:v>
      </x:c>
      <x:c r="G3102" s="10" t="str">
        <x:v>FAIL</x:v>
      </x:c>
      <x:c r="H3102" s="10" t="str">
        <x:v>EXECUTED</x:v>
      </x:c>
      <x:c r="I3102" s="10" t="str">
        <x:v>PARSED</x:v>
      </x:c>
      <x:c r="J3102" s="10" t="str">
        <x:v>NO_SEMANTIC_VALIDATOR_DETERMINISTIC_PASS</x:v>
      </x:c>
      <x:c r="K3102" s="10" t="str">
        <x:v>ce8dc5cf4958a55de3bb5cddace9300bbdd0b459c614c46b9b84c6269a59d853</x:v>
      </x:c>
      <x:c r="L3102" s="10" t="str">
        <x:v>historical_three</x:v>
      </x:c>
      <x:c r="M3102" s="10" t="n">
        <x:v>0</x:v>
      </x:c>
      <x:c r="N3102" s="10" t="n">
        <x:v>0</x:v>
      </x:c>
      <x:c r="O3102" s="10" t="n">
        <x:v>1</x:v>
      </x:c>
      <x:c r="P3102" s="9" t="str">
        <x:f>'CaseReview'!U916</x:f>
        <x:v>PASS</x:v>
      </x:c>
      <x:c r="Q3102" s="9" t="n">
        <x:f>IF(AND(T3102=1,G3102=P3102),1,0)</x:f>
        <x:v>0</x:v>
      </x:c>
      <x:c r="R3102" s="9" t="n">
        <x:f>IF(AND(T3102=1,G3102="PASS",P3102="FAIL"),1,0)</x:f>
        <x:v>0</x:v>
      </x:c>
      <x:c r="S3102" s="9" t="n">
        <x:f>IF(AND(T3102=1,G3102="FAIL",P3102="PASS"),1,0)</x:f>
        <x:v>1</x:v>
      </x:c>
      <x:c r="T3102" s="9" t="n">
        <x:v>1</x:v>
      </x:c>
      <x:c r="U3102" s="9" t="n">
        <x:v>9</x:v>
      </x:c>
      <x:c r="V3102" s="9" t="str">
        <x:v>MVP/SHACL_GENERATION_PIPELINE/experiments/LUNA_NO_SEMANTIC_VALIDATOR/RUN_01/runs/RUN-IMO-070-20260901T102858954211Z/artifacts/attempt_01/candidate_shape.ttl</x:v>
      </x:c>
    </x:row>
    <x:row r="3103" ht="22" customHeight="1">
      <x:c r="A3103" s="10" t="str">
        <x:v>NO_SEMANTIC</x:v>
      </x:c>
      <x:c r="B3103" s="10" t="str">
        <x:v>IMO-070</x:v>
      </x:c>
      <x:c r="C3103" s="10" t="str">
        <x:v>IMO-070-P03</x:v>
      </x:c>
      <x:c r="D3103" s="10" t="str">
        <x:v>RUN_01</x:v>
      </x:c>
      <x:c r="E3103" s="10" t="str">
        <x:v>ORIGINAL_LEDGER</x:v>
      </x:c>
      <x:c r="F3103" s="10" t="str">
        <x:v>PASS</x:v>
      </x:c>
      <x:c r="G3103" s="10" t="str">
        <x:v>FAIL</x:v>
      </x:c>
      <x:c r="H3103" s="10" t="str">
        <x:v>EXECUTED</x:v>
      </x:c>
      <x:c r="I3103" s="10" t="str">
        <x:v>PARSED</x:v>
      </x:c>
      <x:c r="J3103" s="10" t="str">
        <x:v>NO_SEMANTIC_VALIDATOR_DETERMINISTIC_PASS</x:v>
      </x:c>
      <x:c r="K3103" s="10" t="str">
        <x:v>ce8dc5cf4958a55de3bb5cddace9300bbdd0b459c614c46b9b84c6269a59d853</x:v>
      </x:c>
      <x:c r="L3103" s="10" t="str">
        <x:v>historical_three</x:v>
      </x:c>
      <x:c r="M3103" s="10" t="n">
        <x:v>0</x:v>
      </x:c>
      <x:c r="N3103" s="10" t="n">
        <x:v>0</x:v>
      </x:c>
      <x:c r="O3103" s="10" t="n">
        <x:v>1</x:v>
      </x:c>
      <x:c r="P3103" s="9" t="str">
        <x:f>'CaseReview'!U917</x:f>
        <x:v>PASS</x:v>
      </x:c>
      <x:c r="Q3103" s="9" t="n">
        <x:f>IF(AND(T3103=1,G3103=P3103),1,0)</x:f>
        <x:v>0</x:v>
      </x:c>
      <x:c r="R3103" s="9" t="n">
        <x:f>IF(AND(T3103=1,G3103="PASS",P3103="FAIL"),1,0)</x:f>
        <x:v>0</x:v>
      </x:c>
      <x:c r="S3103" s="9" t="n">
        <x:f>IF(AND(T3103=1,G3103="FAIL",P3103="PASS"),1,0)</x:f>
        <x:v>1</x:v>
      </x:c>
      <x:c r="T3103" s="9" t="n">
        <x:v>1</x:v>
      </x:c>
      <x:c r="U3103" s="9" t="n">
        <x:v>9</x:v>
      </x:c>
      <x:c r="V3103" s="9" t="str">
        <x:v>MVP/SHACL_GENERATION_PIPELINE/experiments/LUNA_NO_SEMANTIC_VALIDATOR/RUN_01/runs/RUN-IMO-070-20260901T102858954211Z/artifacts/attempt_01/candidate_shape.ttl</x:v>
      </x:c>
    </x:row>
    <x:row r="3104" ht="22" customHeight="1">
      <x:c r="A3104" s="10" t="str">
        <x:v>NO_SEMANTIC</x:v>
      </x:c>
      <x:c r="B3104" s="10" t="str">
        <x:v>IMO-070</x:v>
      </x:c>
      <x:c r="C3104" s="10" t="str">
        <x:v>IMO-070-P04</x:v>
      </x:c>
      <x:c r="D3104" s="10" t="str">
        <x:v>RUN_01</x:v>
      </x:c>
      <x:c r="E3104" s="10" t="str">
        <x:v>ORIGINAL_LEDGER</x:v>
      </x:c>
      <x:c r="F3104" s="10" t="str">
        <x:v>PASS</x:v>
      </x:c>
      <x:c r="G3104" s="10" t="str">
        <x:v>FAIL</x:v>
      </x:c>
      <x:c r="H3104" s="10" t="str">
        <x:v>EXECUTED</x:v>
      </x:c>
      <x:c r="I3104" s="10" t="str">
        <x:v>PARSED</x:v>
      </x:c>
      <x:c r="J3104" s="10" t="str">
        <x:v>NO_SEMANTIC_VALIDATOR_DETERMINISTIC_PASS</x:v>
      </x:c>
      <x:c r="K3104" s="10" t="str">
        <x:v>ce8dc5cf4958a55de3bb5cddace9300bbdd0b459c614c46b9b84c6269a59d853</x:v>
      </x:c>
      <x:c r="L3104" s="10" t="str">
        <x:v>historical_three</x:v>
      </x:c>
      <x:c r="M3104" s="10" t="n">
        <x:v>0</x:v>
      </x:c>
      <x:c r="N3104" s="10" t="n">
        <x:v>0</x:v>
      </x:c>
      <x:c r="O3104" s="10" t="n">
        <x:v>1</x:v>
      </x:c>
      <x:c r="P3104" s="9" t="str">
        <x:f>'CaseReview'!U918</x:f>
        <x:v>PASS</x:v>
      </x:c>
      <x:c r="Q3104" s="9" t="n">
        <x:f>IF(AND(T3104=1,G3104=P3104),1,0)</x:f>
        <x:v>0</x:v>
      </x:c>
      <x:c r="R3104" s="9" t="n">
        <x:f>IF(AND(T3104=1,G3104="PASS",P3104="FAIL"),1,0)</x:f>
        <x:v>0</x:v>
      </x:c>
      <x:c r="S3104" s="9" t="n">
        <x:f>IF(AND(T3104=1,G3104="FAIL",P3104="PASS"),1,0)</x:f>
        <x:v>1</x:v>
      </x:c>
      <x:c r="T3104" s="9" t="n">
        <x:v>1</x:v>
      </x:c>
      <x:c r="U3104" s="9" t="n">
        <x:v>9</x:v>
      </x:c>
      <x:c r="V3104" s="9" t="str">
        <x:v>MVP/SHACL_GENERATION_PIPELINE/experiments/LUNA_NO_SEMANTIC_VALIDATOR/RUN_01/runs/RUN-IMO-070-20260901T102858954211Z/artifacts/attempt_01/candidate_shape.ttl</x:v>
      </x:c>
    </x:row>
    <x:row r="3105" ht="22" customHeight="1">
      <x:c r="A3105" s="10" t="str">
        <x:v>NO_SEMANTIC</x:v>
      </x:c>
      <x:c r="B3105" s="10" t="str">
        <x:v>IMO-070</x:v>
      </x:c>
      <x:c r="C3105" s="10" t="str">
        <x:v>IMO-070-P05</x:v>
      </x:c>
      <x:c r="D3105" s="10" t="str">
        <x:v>RUN_01</x:v>
      </x:c>
      <x:c r="E3105" s="10" t="str">
        <x:v>ORIGINAL_LEDGER</x:v>
      </x:c>
      <x:c r="F3105" s="10" t="str">
        <x:v>PASS</x:v>
      </x:c>
      <x:c r="G3105" s="10" t="str">
        <x:v>FAIL</x:v>
      </x:c>
      <x:c r="H3105" s="10" t="str">
        <x:v>EXECUTED</x:v>
      </x:c>
      <x:c r="I3105" s="10" t="str">
        <x:v>PARSED</x:v>
      </x:c>
      <x:c r="J3105" s="10" t="str">
        <x:v>NO_SEMANTIC_VALIDATOR_DETERMINISTIC_PASS</x:v>
      </x:c>
      <x:c r="K3105" s="10" t="str">
        <x:v>ce8dc5cf4958a55de3bb5cddace9300bbdd0b459c614c46b9b84c6269a59d853</x:v>
      </x:c>
      <x:c r="L3105" s="10" t="str">
        <x:v>historical_three</x:v>
      </x:c>
      <x:c r="M3105" s="10" t="n">
        <x:v>0</x:v>
      </x:c>
      <x:c r="N3105" s="10" t="n">
        <x:v>0</x:v>
      </x:c>
      <x:c r="O3105" s="10" t="n">
        <x:v>1</x:v>
      </x:c>
      <x:c r="P3105" s="9" t="str">
        <x:f>'CaseReview'!U919</x:f>
        <x:v>PASS</x:v>
      </x:c>
      <x:c r="Q3105" s="9" t="n">
        <x:f>IF(AND(T3105=1,G3105=P3105),1,0)</x:f>
        <x:v>0</x:v>
      </x:c>
      <x:c r="R3105" s="9" t="n">
        <x:f>IF(AND(T3105=1,G3105="PASS",P3105="FAIL"),1,0)</x:f>
        <x:v>0</x:v>
      </x:c>
      <x:c r="S3105" s="9" t="n">
        <x:f>IF(AND(T3105=1,G3105="FAIL",P3105="PASS"),1,0)</x:f>
        <x:v>1</x:v>
      </x:c>
      <x:c r="T3105" s="9" t="n">
        <x:v>1</x:v>
      </x:c>
      <x:c r="U3105" s="9" t="n">
        <x:v>9</x:v>
      </x:c>
      <x:c r="V3105" s="9" t="str">
        <x:v>MVP/SHACL_GENERATION_PIPELINE/experiments/LUNA_NO_SEMANTIC_VALIDATOR/RUN_01/runs/RUN-IMO-070-20260901T102858954211Z/artifacts/attempt_01/candidate_shape.ttl</x:v>
      </x:c>
    </x:row>
    <x:row r="3106" ht="22" customHeight="1">
      <x:c r="A3106" s="10" t="str">
        <x:v>NO_SEMANTIC</x:v>
      </x:c>
      <x:c r="B3106" s="10" t="str">
        <x:v>IMO-071</x:v>
      </x:c>
      <x:c r="C3106" s="10" t="str">
        <x:v>IMO-071-F01</x:v>
      </x:c>
      <x:c r="D3106" s="10" t="str">
        <x:v>RUN_01</x:v>
      </x:c>
      <x:c r="E3106" s="10" t="str">
        <x:v>ORIGINAL_LEDGER</x:v>
      </x:c>
      <x:c r="F3106" s="10" t="str">
        <x:v>FAIL</x:v>
      </x:c>
      <x:c r="G3106" s="10" t="str">
        <x:v>FAIL</x:v>
      </x:c>
      <x:c r="H3106" s="10" t="str">
        <x:v>EXECUTED</x:v>
      </x:c>
      <x:c r="I3106" s="10" t="str">
        <x:v>PARSED</x:v>
      </x:c>
      <x:c r="J3106" s="10" t="str">
        <x:v>NO_SEMANTIC_VALIDATOR_DETERMINISTIC_PASS</x:v>
      </x:c>
      <x:c r="K3106" s="10" t="str">
        <x:v>e998d151138cd3f491d09aa0c093197fbe22ef8c6b981de3b929457fcd94cef4</x:v>
      </x:c>
      <x:c r="L3106" s="10" t="str">
        <x:v>historical_three</x:v>
      </x:c>
      <x:c r="M3106" s="10" t="n">
        <x:v>1</x:v>
      </x:c>
      <x:c r="N3106" s="10" t="n">
        <x:v>0</x:v>
      </x:c>
      <x:c r="O3106" s="10" t="n">
        <x:v>0</x:v>
      </x:c>
      <x:c r="P3106" s="9" t="str">
        <x:f>'CaseReview'!U920</x:f>
        <x:v>FAIL</x:v>
      </x:c>
      <x:c r="Q3106" s="9" t="n">
        <x:f>IF(AND(T3106=1,G3106=P3106),1,0)</x:f>
        <x:v>1</x:v>
      </x:c>
      <x:c r="R3106" s="9" t="n">
        <x:f>IF(AND(T3106=1,G3106="PASS",P3106="FAIL"),1,0)</x:f>
        <x:v>0</x:v>
      </x:c>
      <x:c r="S3106" s="9" t="n">
        <x:f>IF(AND(T3106=1,G3106="FAIL",P3106="PASS"),1,0)</x:f>
        <x:v>0</x:v>
      </x:c>
      <x:c r="T3106" s="9" t="n">
        <x:v>1</x:v>
      </x:c>
      <x:c r="U3106" s="9" t="n">
        <x:v>6</x:v>
      </x:c>
      <x:c r="V3106" s="9" t="str">
        <x:v>MVP/SHACL_GENERATION_PIPELINE/experiments/LUNA_NO_SEMANTIC_VALIDATOR/RUN_01/runs/RUN-IMO-071-20260901T102941645220Z/artifacts/attempt_01/candidate_shape.ttl</x:v>
      </x:c>
    </x:row>
    <x:row r="3107" ht="22" customHeight="1">
      <x:c r="A3107" s="10" t="str">
        <x:v>NO_SEMANTIC</x:v>
      </x:c>
      <x:c r="B3107" s="10" t="str">
        <x:v>IMO-071</x:v>
      </x:c>
      <x:c r="C3107" s="10" t="str">
        <x:v>IMO-071-F02</x:v>
      </x:c>
      <x:c r="D3107" s="10" t="str">
        <x:v>RUN_01</x:v>
      </x:c>
      <x:c r="E3107" s="10" t="str">
        <x:v>ORIGINAL_LEDGER</x:v>
      </x:c>
      <x:c r="F3107" s="10" t="str">
        <x:v>FAIL</x:v>
      </x:c>
      <x:c r="G3107" s="10" t="str">
        <x:v>FAIL</x:v>
      </x:c>
      <x:c r="H3107" s="10" t="str">
        <x:v>EXECUTED</x:v>
      </x:c>
      <x:c r="I3107" s="10" t="str">
        <x:v>PARSED</x:v>
      </x:c>
      <x:c r="J3107" s="10" t="str">
        <x:v>NO_SEMANTIC_VALIDATOR_DETERMINISTIC_PASS</x:v>
      </x:c>
      <x:c r="K3107" s="10" t="str">
        <x:v>e998d151138cd3f491d09aa0c093197fbe22ef8c6b981de3b929457fcd94cef4</x:v>
      </x:c>
      <x:c r="L3107" s="10" t="str">
        <x:v>historical_three</x:v>
      </x:c>
      <x:c r="M3107" s="10" t="n">
        <x:v>1</x:v>
      </x:c>
      <x:c r="N3107" s="10" t="n">
        <x:v>0</x:v>
      </x:c>
      <x:c r="O3107" s="10" t="n">
        <x:v>0</x:v>
      </x:c>
      <x:c r="P3107" s="9" t="str">
        <x:f>'CaseReview'!U921</x:f>
        <x:v>FAIL</x:v>
      </x:c>
      <x:c r="Q3107" s="9" t="n">
        <x:f>IF(AND(T3107=1,G3107=P3107),1,0)</x:f>
        <x:v>1</x:v>
      </x:c>
      <x:c r="R3107" s="9" t="n">
        <x:f>IF(AND(T3107=1,G3107="PASS",P3107="FAIL"),1,0)</x:f>
        <x:v>0</x:v>
      </x:c>
      <x:c r="S3107" s="9" t="n">
        <x:f>IF(AND(T3107=1,G3107="FAIL",P3107="PASS"),1,0)</x:f>
        <x:v>0</x:v>
      </x:c>
      <x:c r="T3107" s="9" t="n">
        <x:v>1</x:v>
      </x:c>
      <x:c r="U3107" s="9" t="n">
        <x:v>6</x:v>
      </x:c>
      <x:c r="V3107" s="9" t="str">
        <x:v>MVP/SHACL_GENERATION_PIPELINE/experiments/LUNA_NO_SEMANTIC_VALIDATOR/RUN_01/runs/RUN-IMO-071-20260901T102941645220Z/artifacts/attempt_01/candidate_shape.ttl</x:v>
      </x:c>
    </x:row>
    <x:row r="3108" ht="22" customHeight="1">
      <x:c r="A3108" s="10" t="str">
        <x:v>NO_SEMANTIC</x:v>
      </x:c>
      <x:c r="B3108" s="10" t="str">
        <x:v>IMO-071</x:v>
      </x:c>
      <x:c r="C3108" s="10" t="str">
        <x:v>IMO-071-F03</x:v>
      </x:c>
      <x:c r="D3108" s="10" t="str">
        <x:v>RUN_01</x:v>
      </x:c>
      <x:c r="E3108" s="10" t="str">
        <x:v>ORIGINAL_LEDGER</x:v>
      </x:c>
      <x:c r="F3108" s="10" t="str">
        <x:v>FAIL</x:v>
      </x:c>
      <x:c r="G3108" s="10" t="str">
        <x:v>FAIL</x:v>
      </x:c>
      <x:c r="H3108" s="10" t="str">
        <x:v>EXECUTED</x:v>
      </x:c>
      <x:c r="I3108" s="10" t="str">
        <x:v>PARSED</x:v>
      </x:c>
      <x:c r="J3108" s="10" t="str">
        <x:v>NO_SEMANTIC_VALIDATOR_DETERMINISTIC_PASS</x:v>
      </x:c>
      <x:c r="K3108" s="10" t="str">
        <x:v>e998d151138cd3f491d09aa0c093197fbe22ef8c6b981de3b929457fcd94cef4</x:v>
      </x:c>
      <x:c r="L3108" s="10" t="str">
        <x:v>historical_three</x:v>
      </x:c>
      <x:c r="M3108" s="10" t="n">
        <x:v>1</x:v>
      </x:c>
      <x:c r="N3108" s="10" t="n">
        <x:v>0</x:v>
      </x:c>
      <x:c r="O3108" s="10" t="n">
        <x:v>0</x:v>
      </x:c>
      <x:c r="P3108" s="9" t="str">
        <x:f>'CaseReview'!U922</x:f>
        <x:v>FAIL</x:v>
      </x:c>
      <x:c r="Q3108" s="9" t="n">
        <x:f>IF(AND(T3108=1,G3108=P3108),1,0)</x:f>
        <x:v>1</x:v>
      </x:c>
      <x:c r="R3108" s="9" t="n">
        <x:f>IF(AND(T3108=1,G3108="PASS",P3108="FAIL"),1,0)</x:f>
        <x:v>0</x:v>
      </x:c>
      <x:c r="S3108" s="9" t="n">
        <x:f>IF(AND(T3108=1,G3108="FAIL",P3108="PASS"),1,0)</x:f>
        <x:v>0</x:v>
      </x:c>
      <x:c r="T3108" s="9" t="n">
        <x:v>1</x:v>
      </x:c>
      <x:c r="U3108" s="9" t="n">
        <x:v>6</x:v>
      </x:c>
      <x:c r="V3108" s="9" t="str">
        <x:v>MVP/SHACL_GENERATION_PIPELINE/experiments/LUNA_NO_SEMANTIC_VALIDATOR/RUN_01/runs/RUN-IMO-071-20260901T102941645220Z/artifacts/attempt_01/candidate_shape.ttl</x:v>
      </x:c>
    </x:row>
    <x:row r="3109" ht="22" customHeight="1">
      <x:c r="A3109" s="10" t="str">
        <x:v>NO_SEMANTIC</x:v>
      </x:c>
      <x:c r="B3109" s="10" t="str">
        <x:v>IMO-071</x:v>
      </x:c>
      <x:c r="C3109" s="10" t="str">
        <x:v>IMO-071-F04</x:v>
      </x:c>
      <x:c r="D3109" s="10" t="str">
        <x:v>RUN_01</x:v>
      </x:c>
      <x:c r="E3109" s="10" t="str">
        <x:v>ORIGINAL_LEDGER</x:v>
      </x:c>
      <x:c r="F3109" s="10" t="str">
        <x:v>FAIL</x:v>
      </x:c>
      <x:c r="G3109" s="10" t="str">
        <x:v>FAIL</x:v>
      </x:c>
      <x:c r="H3109" s="10" t="str">
        <x:v>EXECUTED</x:v>
      </x:c>
      <x:c r="I3109" s="10" t="str">
        <x:v>PARSED</x:v>
      </x:c>
      <x:c r="J3109" s="10" t="str">
        <x:v>NO_SEMANTIC_VALIDATOR_DETERMINISTIC_PASS</x:v>
      </x:c>
      <x:c r="K3109" s="10" t="str">
        <x:v>e998d151138cd3f491d09aa0c093197fbe22ef8c6b981de3b929457fcd94cef4</x:v>
      </x:c>
      <x:c r="L3109" s="10" t="str">
        <x:v>historical_three</x:v>
      </x:c>
      <x:c r="M3109" s="10" t="n">
        <x:v>1</x:v>
      </x:c>
      <x:c r="N3109" s="10" t="n">
        <x:v>0</x:v>
      </x:c>
      <x:c r="O3109" s="10" t="n">
        <x:v>0</x:v>
      </x:c>
      <x:c r="P3109" s="9" t="str">
        <x:f>'CaseReview'!U923</x:f>
        <x:v>FAIL</x:v>
      </x:c>
      <x:c r="Q3109" s="9" t="n">
        <x:f>IF(AND(T3109=1,G3109=P3109),1,0)</x:f>
        <x:v>1</x:v>
      </x:c>
      <x:c r="R3109" s="9" t="n">
        <x:f>IF(AND(T3109=1,G3109="PASS",P3109="FAIL"),1,0)</x:f>
        <x:v>0</x:v>
      </x:c>
      <x:c r="S3109" s="9" t="n">
        <x:f>IF(AND(T3109=1,G3109="FAIL",P3109="PASS"),1,0)</x:f>
        <x:v>0</x:v>
      </x:c>
      <x:c r="T3109" s="9" t="n">
        <x:v>1</x:v>
      </x:c>
      <x:c r="U3109" s="9" t="n">
        <x:v>6</x:v>
      </x:c>
      <x:c r="V3109" s="9" t="str">
        <x:v>MVP/SHACL_GENERATION_PIPELINE/experiments/LUNA_NO_SEMANTIC_VALIDATOR/RUN_01/runs/RUN-IMO-071-20260901T102941645220Z/artifacts/attempt_01/candidate_shape.ttl</x:v>
      </x:c>
    </x:row>
    <x:row r="3110" ht="22" customHeight="1">
      <x:c r="A3110" s="10" t="str">
        <x:v>NO_SEMANTIC</x:v>
      </x:c>
      <x:c r="B3110" s="10" t="str">
        <x:v>IMO-071</x:v>
      </x:c>
      <x:c r="C3110" s="10" t="str">
        <x:v>IMO-071-P01</x:v>
      </x:c>
      <x:c r="D3110" s="10" t="str">
        <x:v>RUN_01</x:v>
      </x:c>
      <x:c r="E3110" s="10" t="str">
        <x:v>ORIGINAL_LEDGER</x:v>
      </x:c>
      <x:c r="F3110" s="10" t="str">
        <x:v>PASS</x:v>
      </x:c>
      <x:c r="G3110" s="10" t="str">
        <x:v>PASS</x:v>
      </x:c>
      <x:c r="H3110" s="10" t="str">
        <x:v>EXECUTED</x:v>
      </x:c>
      <x:c r="I3110" s="10" t="str">
        <x:v>PARSED</x:v>
      </x:c>
      <x:c r="J3110" s="10" t="str">
        <x:v>NO_SEMANTIC_VALIDATOR_DETERMINISTIC_PASS</x:v>
      </x:c>
      <x:c r="K3110" s="10" t="str">
        <x:v>e998d151138cd3f491d09aa0c093197fbe22ef8c6b981de3b929457fcd94cef4</x:v>
      </x:c>
      <x:c r="L3110" s="10" t="str">
        <x:v>historical_three</x:v>
      </x:c>
      <x:c r="M3110" s="10" t="n">
        <x:v>1</x:v>
      </x:c>
      <x:c r="N3110" s="10" t="n">
        <x:v>0</x:v>
      </x:c>
      <x:c r="O3110" s="10" t="n">
        <x:v>0</x:v>
      </x:c>
      <x:c r="P3110" s="9" t="str">
        <x:f>'CaseReview'!U924</x:f>
        <x:v>PASS</x:v>
      </x:c>
      <x:c r="Q3110" s="9" t="n">
        <x:f>IF(AND(T3110=1,G3110=P3110),1,0)</x:f>
        <x:v>1</x:v>
      </x:c>
      <x:c r="R3110" s="9" t="n">
        <x:f>IF(AND(T3110=1,G3110="PASS",P3110="FAIL"),1,0)</x:f>
        <x:v>0</x:v>
      </x:c>
      <x:c r="S3110" s="9" t="n">
        <x:f>IF(AND(T3110=1,G3110="FAIL",P3110="PASS"),1,0)</x:f>
        <x:v>0</x:v>
      </x:c>
      <x:c r="T3110" s="9" t="n">
        <x:v>1</x:v>
      </x:c>
      <x:c r="U3110" s="9" t="n">
        <x:v>6</x:v>
      </x:c>
      <x:c r="V3110" s="9" t="str">
        <x:v>MVP/SHACL_GENERATION_PIPELINE/experiments/LUNA_NO_SEMANTIC_VALIDATOR/RUN_01/runs/RUN-IMO-071-20260901T102941645220Z/artifacts/attempt_01/candidate_shape.ttl</x:v>
      </x:c>
    </x:row>
    <x:row r="3111" ht="22" customHeight="1">
      <x:c r="A3111" s="10" t="str">
        <x:v>NO_SEMANTIC</x:v>
      </x:c>
      <x:c r="B3111" s="10" t="str">
        <x:v>IMO-071</x:v>
      </x:c>
      <x:c r="C3111" s="10" t="str">
        <x:v>IMO-071-P02</x:v>
      </x:c>
      <x:c r="D3111" s="10" t="str">
        <x:v>RUN_01</x:v>
      </x:c>
      <x:c r="E3111" s="10" t="str">
        <x:v>ORIGINAL_LEDGER</x:v>
      </x:c>
      <x:c r="F3111" s="10" t="str">
        <x:v>PASS</x:v>
      </x:c>
      <x:c r="G3111" s="10" t="str">
        <x:v>PASS</x:v>
      </x:c>
      <x:c r="H3111" s="10" t="str">
        <x:v>EXECUTED</x:v>
      </x:c>
      <x:c r="I3111" s="10" t="str">
        <x:v>PARSED</x:v>
      </x:c>
      <x:c r="J3111" s="10" t="str">
        <x:v>NO_SEMANTIC_VALIDATOR_DETERMINISTIC_PASS</x:v>
      </x:c>
      <x:c r="K3111" s="10" t="str">
        <x:v>e998d151138cd3f491d09aa0c093197fbe22ef8c6b981de3b929457fcd94cef4</x:v>
      </x:c>
      <x:c r="L3111" s="10" t="str">
        <x:v>historical_three</x:v>
      </x:c>
      <x:c r="M3111" s="10" t="n">
        <x:v>1</x:v>
      </x:c>
      <x:c r="N3111" s="10" t="n">
        <x:v>0</x:v>
      </x:c>
      <x:c r="O3111" s="10" t="n">
        <x:v>0</x:v>
      </x:c>
      <x:c r="P3111" s="9" t="str">
        <x:f>'CaseReview'!U925</x:f>
        <x:v>PASS</x:v>
      </x:c>
      <x:c r="Q3111" s="9" t="n">
        <x:f>IF(AND(T3111=1,G3111=P3111),1,0)</x:f>
        <x:v>1</x:v>
      </x:c>
      <x:c r="R3111" s="9" t="n">
        <x:f>IF(AND(T3111=1,G3111="PASS",P3111="FAIL"),1,0)</x:f>
        <x:v>0</x:v>
      </x:c>
      <x:c r="S3111" s="9" t="n">
        <x:f>IF(AND(T3111=1,G3111="FAIL",P3111="PASS"),1,0)</x:f>
        <x:v>0</x:v>
      </x:c>
      <x:c r="T3111" s="9" t="n">
        <x:v>1</x:v>
      </x:c>
      <x:c r="U3111" s="9" t="n">
        <x:v>6</x:v>
      </x:c>
      <x:c r="V3111" s="9" t="str">
        <x:v>MVP/SHACL_GENERATION_PIPELINE/experiments/LUNA_NO_SEMANTIC_VALIDATOR/RUN_01/runs/RUN-IMO-071-20260901T102941645220Z/artifacts/attempt_01/candidate_shape.ttl</x:v>
      </x:c>
    </x:row>
    <x:row r="3112" ht="22" customHeight="1">
      <x:c r="A3112" s="10" t="str">
        <x:v>NO_SEMANTIC</x:v>
      </x:c>
      <x:c r="B3112" s="10" t="str">
        <x:v>IMO-072</x:v>
      </x:c>
      <x:c r="C3112" s="10" t="str">
        <x:v>IMO-072-F01</x:v>
      </x:c>
      <x:c r="D3112" s="10" t="str">
        <x:v>RUN_01</x:v>
      </x:c>
      <x:c r="E3112" s="10" t="str">
        <x:v>ORIGINAL_LEDGER</x:v>
      </x:c>
      <x:c r="F3112" s="10" t="str">
        <x:v>FAIL</x:v>
      </x:c>
      <x:c r="G3112" s="10" t="str">
        <x:v>FAIL</x:v>
      </x:c>
      <x:c r="H3112" s="10" t="str">
        <x:v>EXECUTED</x:v>
      </x:c>
      <x:c r="I3112" s="10" t="str">
        <x:v>PARSED</x:v>
      </x:c>
      <x:c r="J3112" s="10" t="str">
        <x:v>NO_SEMANTIC_VALIDATOR_DETERMINISTIC_PASS</x:v>
      </x:c>
      <x:c r="K3112" s="10" t="str">
        <x:v>e71a61d09608bbad6b25a948d3a81599fbfd564c918c828a2965f3deeb9cc53c</x:v>
      </x:c>
      <x:c r="L3112" s="10" t="str">
        <x:v>historical_three</x:v>
      </x:c>
      <x:c r="M3112" s="10" t="n">
        <x:v>1</x:v>
      </x:c>
      <x:c r="N3112" s="10" t="n">
        <x:v>0</x:v>
      </x:c>
      <x:c r="O3112" s="10" t="n">
        <x:v>0</x:v>
      </x:c>
      <x:c r="P3112" s="9" t="str">
        <x:f>'CaseReview'!U926</x:f>
        <x:v>FAIL</x:v>
      </x:c>
      <x:c r="Q3112" s="9" t="n">
        <x:f>IF(AND(T3112=1,G3112=P3112),1,0)</x:f>
        <x:v>1</x:v>
      </x:c>
      <x:c r="R3112" s="9" t="n">
        <x:f>IF(AND(T3112=1,G3112="PASS",P3112="FAIL"),1,0)</x:f>
        <x:v>0</x:v>
      </x:c>
      <x:c r="S3112" s="9" t="n">
        <x:f>IF(AND(T3112=1,G3112="FAIL",P3112="PASS"),1,0)</x:f>
        <x:v>0</x:v>
      </x:c>
      <x:c r="T3112" s="9" t="n">
        <x:v>1</x:v>
      </x:c>
      <x:c r="U3112" s="9" t="n">
        <x:v>8</x:v>
      </x:c>
      <x:c r="V3112" s="9" t="str">
        <x:v>MVP/SHACL_GENERATION_PIPELINE/experiments/LUNA_NO_SEMANTIC_VALIDATOR/RUN_01/runs/RUN-IMO-072-20260901T102952664205Z/artifacts/attempt_01/candidate_shape.ttl</x:v>
      </x:c>
    </x:row>
    <x:row r="3113" ht="22" customHeight="1">
      <x:c r="A3113" s="10" t="str">
        <x:v>NO_SEMANTIC</x:v>
      </x:c>
      <x:c r="B3113" s="10" t="str">
        <x:v>IMO-072</x:v>
      </x:c>
      <x:c r="C3113" s="10" t="str">
        <x:v>IMO-072-F02</x:v>
      </x:c>
      <x:c r="D3113" s="10" t="str">
        <x:v>RUN_01</x:v>
      </x:c>
      <x:c r="E3113" s="10" t="str">
        <x:v>ORIGINAL_LEDGER</x:v>
      </x:c>
      <x:c r="F3113" s="10" t="str">
        <x:v>FAIL</x:v>
      </x:c>
      <x:c r="G3113" s="10" t="str">
        <x:v>FAIL</x:v>
      </x:c>
      <x:c r="H3113" s="10" t="str">
        <x:v>EXECUTED</x:v>
      </x:c>
      <x:c r="I3113" s="10" t="str">
        <x:v>PARSED</x:v>
      </x:c>
      <x:c r="J3113" s="10" t="str">
        <x:v>NO_SEMANTIC_VALIDATOR_DETERMINISTIC_PASS</x:v>
      </x:c>
      <x:c r="K3113" s="10" t="str">
        <x:v>e71a61d09608bbad6b25a948d3a81599fbfd564c918c828a2965f3deeb9cc53c</x:v>
      </x:c>
      <x:c r="L3113" s="10" t="str">
        <x:v>historical_three</x:v>
      </x:c>
      <x:c r="M3113" s="10" t="n">
        <x:v>1</x:v>
      </x:c>
      <x:c r="N3113" s="10" t="n">
        <x:v>0</x:v>
      </x:c>
      <x:c r="O3113" s="10" t="n">
        <x:v>0</x:v>
      </x:c>
      <x:c r="P3113" s="9" t="str">
        <x:f>'CaseReview'!U927</x:f>
        <x:v>FAIL</x:v>
      </x:c>
      <x:c r="Q3113" s="9" t="n">
        <x:f>IF(AND(T3113=1,G3113=P3113),1,0)</x:f>
        <x:v>1</x:v>
      </x:c>
      <x:c r="R3113" s="9" t="n">
        <x:f>IF(AND(T3113=1,G3113="PASS",P3113="FAIL"),1,0)</x:f>
        <x:v>0</x:v>
      </x:c>
      <x:c r="S3113" s="9" t="n">
        <x:f>IF(AND(T3113=1,G3113="FAIL",P3113="PASS"),1,0)</x:f>
        <x:v>0</x:v>
      </x:c>
      <x:c r="T3113" s="9" t="n">
        <x:v>1</x:v>
      </x:c>
      <x:c r="U3113" s="9" t="n">
        <x:v>8</x:v>
      </x:c>
      <x:c r="V3113" s="9" t="str">
        <x:v>MVP/SHACL_GENERATION_PIPELINE/experiments/LUNA_NO_SEMANTIC_VALIDATOR/RUN_01/runs/RUN-IMO-072-20260901T102952664205Z/artifacts/attempt_01/candidate_shape.ttl</x:v>
      </x:c>
    </x:row>
    <x:row r="3114" ht="22" customHeight="1">
      <x:c r="A3114" s="10" t="str">
        <x:v>NO_SEMANTIC</x:v>
      </x:c>
      <x:c r="B3114" s="10" t="str">
        <x:v>IMO-072</x:v>
      </x:c>
      <x:c r="C3114" s="10" t="str">
        <x:v>IMO-072-F03</x:v>
      </x:c>
      <x:c r="D3114" s="10" t="str">
        <x:v>RUN_01</x:v>
      </x:c>
      <x:c r="E3114" s="10" t="str">
        <x:v>ORIGINAL_LEDGER</x:v>
      </x:c>
      <x:c r="F3114" s="10" t="str">
        <x:v>FAIL</x:v>
      </x:c>
      <x:c r="G3114" s="10" t="str">
        <x:v>FAIL</x:v>
      </x:c>
      <x:c r="H3114" s="10" t="str">
        <x:v>EXECUTED</x:v>
      </x:c>
      <x:c r="I3114" s="10" t="str">
        <x:v>PARSED</x:v>
      </x:c>
      <x:c r="J3114" s="10" t="str">
        <x:v>NO_SEMANTIC_VALIDATOR_DETERMINISTIC_PASS</x:v>
      </x:c>
      <x:c r="K3114" s="10" t="str">
        <x:v>e71a61d09608bbad6b25a948d3a81599fbfd564c918c828a2965f3deeb9cc53c</x:v>
      </x:c>
      <x:c r="L3114" s="10" t="str">
        <x:v>historical_three</x:v>
      </x:c>
      <x:c r="M3114" s="10" t="n">
        <x:v>1</x:v>
      </x:c>
      <x:c r="N3114" s="10" t="n">
        <x:v>0</x:v>
      </x:c>
      <x:c r="O3114" s="10" t="n">
        <x:v>0</x:v>
      </x:c>
      <x:c r="P3114" s="9" t="str">
        <x:f>'CaseReview'!U928</x:f>
        <x:v>FAIL</x:v>
      </x:c>
      <x:c r="Q3114" s="9" t="n">
        <x:f>IF(AND(T3114=1,G3114=P3114),1,0)</x:f>
        <x:v>1</x:v>
      </x:c>
      <x:c r="R3114" s="9" t="n">
        <x:f>IF(AND(T3114=1,G3114="PASS",P3114="FAIL"),1,0)</x:f>
        <x:v>0</x:v>
      </x:c>
      <x:c r="S3114" s="9" t="n">
        <x:f>IF(AND(T3114=1,G3114="FAIL",P3114="PASS"),1,0)</x:f>
        <x:v>0</x:v>
      </x:c>
      <x:c r="T3114" s="9" t="n">
        <x:v>1</x:v>
      </x:c>
      <x:c r="U3114" s="9" t="n">
        <x:v>8</x:v>
      </x:c>
      <x:c r="V3114" s="9" t="str">
        <x:v>MVP/SHACL_GENERATION_PIPELINE/experiments/LUNA_NO_SEMANTIC_VALIDATOR/RUN_01/runs/RUN-IMO-072-20260901T102952664205Z/artifacts/attempt_01/candidate_shape.ttl</x:v>
      </x:c>
    </x:row>
    <x:row r="3115" ht="22" customHeight="1">
      <x:c r="A3115" s="10" t="str">
        <x:v>NO_SEMANTIC</x:v>
      </x:c>
      <x:c r="B3115" s="10" t="str">
        <x:v>IMO-072</x:v>
      </x:c>
      <x:c r="C3115" s="10" t="str">
        <x:v>IMO-072-F04</x:v>
      </x:c>
      <x:c r="D3115" s="10" t="str">
        <x:v>RUN_01</x:v>
      </x:c>
      <x:c r="E3115" s="10" t="str">
        <x:v>ORIGINAL_LEDGER</x:v>
      </x:c>
      <x:c r="F3115" s="10" t="str">
        <x:v>FAIL</x:v>
      </x:c>
      <x:c r="G3115" s="10" t="str">
        <x:v>FAIL</x:v>
      </x:c>
      <x:c r="H3115" s="10" t="str">
        <x:v>EXECUTED</x:v>
      </x:c>
      <x:c r="I3115" s="10" t="str">
        <x:v>PARSED</x:v>
      </x:c>
      <x:c r="J3115" s="10" t="str">
        <x:v>NO_SEMANTIC_VALIDATOR_DETERMINISTIC_PASS</x:v>
      </x:c>
      <x:c r="K3115" s="10" t="str">
        <x:v>e71a61d09608bbad6b25a948d3a81599fbfd564c918c828a2965f3deeb9cc53c</x:v>
      </x:c>
      <x:c r="L3115" s="10" t="str">
        <x:v>historical_three</x:v>
      </x:c>
      <x:c r="M3115" s="10" t="n">
        <x:v>1</x:v>
      </x:c>
      <x:c r="N3115" s="10" t="n">
        <x:v>0</x:v>
      </x:c>
      <x:c r="O3115" s="10" t="n">
        <x:v>0</x:v>
      </x:c>
      <x:c r="P3115" s="9" t="str">
        <x:f>'CaseReview'!U929</x:f>
        <x:v>FAIL</x:v>
      </x:c>
      <x:c r="Q3115" s="9" t="n">
        <x:f>IF(AND(T3115=1,G3115=P3115),1,0)</x:f>
        <x:v>1</x:v>
      </x:c>
      <x:c r="R3115" s="9" t="n">
        <x:f>IF(AND(T3115=1,G3115="PASS",P3115="FAIL"),1,0)</x:f>
        <x:v>0</x:v>
      </x:c>
      <x:c r="S3115" s="9" t="n">
        <x:f>IF(AND(T3115=1,G3115="FAIL",P3115="PASS"),1,0)</x:f>
        <x:v>0</x:v>
      </x:c>
      <x:c r="T3115" s="9" t="n">
        <x:v>1</x:v>
      </x:c>
      <x:c r="U3115" s="9" t="n">
        <x:v>8</x:v>
      </x:c>
      <x:c r="V3115" s="9" t="str">
        <x:v>MVP/SHACL_GENERATION_PIPELINE/experiments/LUNA_NO_SEMANTIC_VALIDATOR/RUN_01/runs/RUN-IMO-072-20260901T102952664205Z/artifacts/attempt_01/candidate_shape.ttl</x:v>
      </x:c>
    </x:row>
    <x:row r="3116" ht="22" customHeight="1">
      <x:c r="A3116" s="10" t="str">
        <x:v>NO_SEMANTIC</x:v>
      </x:c>
      <x:c r="B3116" s="10" t="str">
        <x:v>IMO-072</x:v>
      </x:c>
      <x:c r="C3116" s="10" t="str">
        <x:v>IMO-072-F05</x:v>
      </x:c>
      <x:c r="D3116" s="10" t="str">
        <x:v>RUN_01</x:v>
      </x:c>
      <x:c r="E3116" s="10" t="str">
        <x:v>ORIGINAL_LEDGER</x:v>
      </x:c>
      <x:c r="F3116" s="10" t="str">
        <x:v>FAIL</x:v>
      </x:c>
      <x:c r="G3116" s="10" t="str">
        <x:v>FAIL</x:v>
      </x:c>
      <x:c r="H3116" s="10" t="str">
        <x:v>EXECUTED</x:v>
      </x:c>
      <x:c r="I3116" s="10" t="str">
        <x:v>PARSED</x:v>
      </x:c>
      <x:c r="J3116" s="10" t="str">
        <x:v>NO_SEMANTIC_VALIDATOR_DETERMINISTIC_PASS</x:v>
      </x:c>
      <x:c r="K3116" s="10" t="str">
        <x:v>e71a61d09608bbad6b25a948d3a81599fbfd564c918c828a2965f3deeb9cc53c</x:v>
      </x:c>
      <x:c r="L3116" s="10" t="str">
        <x:v>historical_three</x:v>
      </x:c>
      <x:c r="M3116" s="10" t="n">
        <x:v>1</x:v>
      </x:c>
      <x:c r="N3116" s="10" t="n">
        <x:v>0</x:v>
      </x:c>
      <x:c r="O3116" s="10" t="n">
        <x:v>0</x:v>
      </x:c>
      <x:c r="P3116" s="9" t="str">
        <x:f>'CaseReview'!U930</x:f>
        <x:v>FAIL</x:v>
      </x:c>
      <x:c r="Q3116" s="9" t="n">
        <x:f>IF(AND(T3116=1,G3116=P3116),1,0)</x:f>
        <x:v>1</x:v>
      </x:c>
      <x:c r="R3116" s="9" t="n">
        <x:f>IF(AND(T3116=1,G3116="PASS",P3116="FAIL"),1,0)</x:f>
        <x:v>0</x:v>
      </x:c>
      <x:c r="S3116" s="9" t="n">
        <x:f>IF(AND(T3116=1,G3116="FAIL",P3116="PASS"),1,0)</x:f>
        <x:v>0</x:v>
      </x:c>
      <x:c r="T3116" s="9" t="n">
        <x:v>1</x:v>
      </x:c>
      <x:c r="U3116" s="9" t="n">
        <x:v>8</x:v>
      </x:c>
      <x:c r="V3116" s="9" t="str">
        <x:v>MVP/SHACL_GENERATION_PIPELINE/experiments/LUNA_NO_SEMANTIC_VALIDATOR/RUN_01/runs/RUN-IMO-072-20260901T102952664205Z/artifacts/attempt_01/candidate_shape.ttl</x:v>
      </x:c>
    </x:row>
    <x:row r="3117" ht="22" customHeight="1">
      <x:c r="A3117" s="10" t="str">
        <x:v>NO_SEMANTIC</x:v>
      </x:c>
      <x:c r="B3117" s="10" t="str">
        <x:v>IMO-072</x:v>
      </x:c>
      <x:c r="C3117" s="10" t="str">
        <x:v>IMO-072-P01</x:v>
      </x:c>
      <x:c r="D3117" s="10" t="str">
        <x:v>RUN_01</x:v>
      </x:c>
      <x:c r="E3117" s="10" t="str">
        <x:v>ORIGINAL_LEDGER</x:v>
      </x:c>
      <x:c r="F3117" s="10" t="str">
        <x:v>PASS</x:v>
      </x:c>
      <x:c r="G3117" s="10" t="str">
        <x:v>PASS</x:v>
      </x:c>
      <x:c r="H3117" s="10" t="str">
        <x:v>EXECUTED</x:v>
      </x:c>
      <x:c r="I3117" s="10" t="str">
        <x:v>PARSED</x:v>
      </x:c>
      <x:c r="J3117" s="10" t="str">
        <x:v>NO_SEMANTIC_VALIDATOR_DETERMINISTIC_PASS</x:v>
      </x:c>
      <x:c r="K3117" s="10" t="str">
        <x:v>e71a61d09608bbad6b25a948d3a81599fbfd564c918c828a2965f3deeb9cc53c</x:v>
      </x:c>
      <x:c r="L3117" s="10" t="str">
        <x:v>historical_three</x:v>
      </x:c>
      <x:c r="M3117" s="10" t="n">
        <x:v>1</x:v>
      </x:c>
      <x:c r="N3117" s="10" t="n">
        <x:v>0</x:v>
      </x:c>
      <x:c r="O3117" s="10" t="n">
        <x:v>0</x:v>
      </x:c>
      <x:c r="P3117" s="9" t="str">
        <x:f>'CaseReview'!U931</x:f>
        <x:v>PASS</x:v>
      </x:c>
      <x:c r="Q3117" s="9" t="n">
        <x:f>IF(AND(T3117=1,G3117=P3117),1,0)</x:f>
        <x:v>1</x:v>
      </x:c>
      <x:c r="R3117" s="9" t="n">
        <x:f>IF(AND(T3117=1,G3117="PASS",P3117="FAIL"),1,0)</x:f>
        <x:v>0</x:v>
      </x:c>
      <x:c r="S3117" s="9" t="n">
        <x:f>IF(AND(T3117=1,G3117="FAIL",P3117="PASS"),1,0)</x:f>
        <x:v>0</x:v>
      </x:c>
      <x:c r="T3117" s="9" t="n">
        <x:v>1</x:v>
      </x:c>
      <x:c r="U3117" s="9" t="n">
        <x:v>8</x:v>
      </x:c>
      <x:c r="V3117" s="9" t="str">
        <x:v>MVP/SHACL_GENERATION_PIPELINE/experiments/LUNA_NO_SEMANTIC_VALIDATOR/RUN_01/runs/RUN-IMO-072-20260901T102952664205Z/artifacts/attempt_01/candidate_shape.ttl</x:v>
      </x:c>
    </x:row>
    <x:row r="3118" ht="22" customHeight="1">
      <x:c r="A3118" s="10" t="str">
        <x:v>NO_SEMANTIC</x:v>
      </x:c>
      <x:c r="B3118" s="10" t="str">
        <x:v>IMO-072</x:v>
      </x:c>
      <x:c r="C3118" s="10" t="str">
        <x:v>IMO-072-P02</x:v>
      </x:c>
      <x:c r="D3118" s="10" t="str">
        <x:v>RUN_01</x:v>
      </x:c>
      <x:c r="E3118" s="10" t="str">
        <x:v>ORIGINAL_LEDGER</x:v>
      </x:c>
      <x:c r="F3118" s="10" t="str">
        <x:v>PASS</x:v>
      </x:c>
      <x:c r="G3118" s="10" t="str">
        <x:v>PASS</x:v>
      </x:c>
      <x:c r="H3118" s="10" t="str">
        <x:v>EXECUTED</x:v>
      </x:c>
      <x:c r="I3118" s="10" t="str">
        <x:v>PARSED</x:v>
      </x:c>
      <x:c r="J3118" s="10" t="str">
        <x:v>NO_SEMANTIC_VALIDATOR_DETERMINISTIC_PASS</x:v>
      </x:c>
      <x:c r="K3118" s="10" t="str">
        <x:v>e71a61d09608bbad6b25a948d3a81599fbfd564c918c828a2965f3deeb9cc53c</x:v>
      </x:c>
      <x:c r="L3118" s="10" t="str">
        <x:v>historical_three</x:v>
      </x:c>
      <x:c r="M3118" s="10" t="n">
        <x:v>1</x:v>
      </x:c>
      <x:c r="N3118" s="10" t="n">
        <x:v>0</x:v>
      </x:c>
      <x:c r="O3118" s="10" t="n">
        <x:v>0</x:v>
      </x:c>
      <x:c r="P3118" s="9" t="str">
        <x:f>'CaseReview'!U932</x:f>
        <x:v>PASS</x:v>
      </x:c>
      <x:c r="Q3118" s="9" t="n">
        <x:f>IF(AND(T3118=1,G3118=P3118),1,0)</x:f>
        <x:v>1</x:v>
      </x:c>
      <x:c r="R3118" s="9" t="n">
        <x:f>IF(AND(T3118=1,G3118="PASS",P3118="FAIL"),1,0)</x:f>
        <x:v>0</x:v>
      </x:c>
      <x:c r="S3118" s="9" t="n">
        <x:f>IF(AND(T3118=1,G3118="FAIL",P3118="PASS"),1,0)</x:f>
        <x:v>0</x:v>
      </x:c>
      <x:c r="T3118" s="9" t="n">
        <x:v>1</x:v>
      </x:c>
      <x:c r="U3118" s="9" t="n">
        <x:v>8</x:v>
      </x:c>
      <x:c r="V3118" s="9" t="str">
        <x:v>MVP/SHACL_GENERATION_PIPELINE/experiments/LUNA_NO_SEMANTIC_VALIDATOR/RUN_01/runs/RUN-IMO-072-20260901T102952664205Z/artifacts/attempt_01/candidate_shape.ttl</x:v>
      </x:c>
    </x:row>
    <x:row r="3119" ht="22" customHeight="1">
      <x:c r="A3119" s="10" t="str">
        <x:v>NO_SEMANTIC</x:v>
      </x:c>
      <x:c r="B3119" s="10" t="str">
        <x:v>IMO-072</x:v>
      </x:c>
      <x:c r="C3119" s="10" t="str">
        <x:v>IMO-072-P03</x:v>
      </x:c>
      <x:c r="D3119" s="10" t="str">
        <x:v>RUN_01</x:v>
      </x:c>
      <x:c r="E3119" s="10" t="str">
        <x:v>ORIGINAL_LEDGER</x:v>
      </x:c>
      <x:c r="F3119" s="10" t="str">
        <x:v>PASS</x:v>
      </x:c>
      <x:c r="G3119" s="10" t="str">
        <x:v>PASS</x:v>
      </x:c>
      <x:c r="H3119" s="10" t="str">
        <x:v>EXECUTED</x:v>
      </x:c>
      <x:c r="I3119" s="10" t="str">
        <x:v>PARSED</x:v>
      </x:c>
      <x:c r="J3119" s="10" t="str">
        <x:v>NO_SEMANTIC_VALIDATOR_DETERMINISTIC_PASS</x:v>
      </x:c>
      <x:c r="K3119" s="10" t="str">
        <x:v>e71a61d09608bbad6b25a948d3a81599fbfd564c918c828a2965f3deeb9cc53c</x:v>
      </x:c>
      <x:c r="L3119" s="10" t="str">
        <x:v>historical_three</x:v>
      </x:c>
      <x:c r="M3119" s="10" t="n">
        <x:v>1</x:v>
      </x:c>
      <x:c r="N3119" s="10" t="n">
        <x:v>0</x:v>
      </x:c>
      <x:c r="O3119" s="10" t="n">
        <x:v>0</x:v>
      </x:c>
      <x:c r="P3119" s="9" t="str">
        <x:f>'CaseReview'!U933</x:f>
        <x:v>PASS</x:v>
      </x:c>
      <x:c r="Q3119" s="9" t="n">
        <x:f>IF(AND(T3119=1,G3119=P3119),1,0)</x:f>
        <x:v>1</x:v>
      </x:c>
      <x:c r="R3119" s="9" t="n">
        <x:f>IF(AND(T3119=1,G3119="PASS",P3119="FAIL"),1,0)</x:f>
        <x:v>0</x:v>
      </x:c>
      <x:c r="S3119" s="9" t="n">
        <x:f>IF(AND(T3119=1,G3119="FAIL",P3119="PASS"),1,0)</x:f>
        <x:v>0</x:v>
      </x:c>
      <x:c r="T3119" s="9" t="n">
        <x:v>1</x:v>
      </x:c>
      <x:c r="U3119" s="9" t="n">
        <x:v>8</x:v>
      </x:c>
      <x:c r="V3119" s="9" t="str">
        <x:v>MVP/SHACL_GENERATION_PIPELINE/experiments/LUNA_NO_SEMANTIC_VALIDATOR/RUN_01/runs/RUN-IMO-072-20260901T102952664205Z/artifacts/attempt_01/candidate_shape.ttl</x:v>
      </x:c>
    </x:row>
    <x:row r="3120" ht="22" customHeight="1">
      <x:c r="A3120" s="10" t="str">
        <x:v>NO_SEMANTIC</x:v>
      </x:c>
      <x:c r="B3120" s="10" t="str">
        <x:v>IMO-073</x:v>
      </x:c>
      <x:c r="C3120" s="10" t="str">
        <x:v>IMO-073-F01</x:v>
      </x:c>
      <x:c r="D3120" s="10" t="str">
        <x:v>RUN_01</x:v>
      </x:c>
      <x:c r="E3120" s="10" t="str">
        <x:v>ORIGINAL_LEDGER</x:v>
      </x:c>
      <x:c r="F3120" s="10" t="str">
        <x:v>FAIL</x:v>
      </x:c>
      <x:c r="G3120" s="10" t="str">
        <x:v>FAIL</x:v>
      </x:c>
      <x:c r="H3120" s="10" t="str">
        <x:v>EXECUTED</x:v>
      </x:c>
      <x:c r="I3120" s="10" t="str">
        <x:v>PARSED</x:v>
      </x:c>
      <x:c r="J3120" s="10" t="str">
        <x:v>NO_SEMANTIC_VALIDATOR_DETERMINISTIC_PASS</x:v>
      </x:c>
      <x:c r="K3120" s="10" t="str">
        <x:v>048366c1df9d02b15fd6ff917b262cf75a13c6a032b5f987d3a9d81cbd5c09c8</x:v>
      </x:c>
      <x:c r="L3120" s="10" t="str">
        <x:v>historical_three</x:v>
      </x:c>
      <x:c r="M3120" s="10" t="n">
        <x:v>1</x:v>
      </x:c>
      <x:c r="N3120" s="10" t="n">
        <x:v>0</x:v>
      </x:c>
      <x:c r="O3120" s="10" t="n">
        <x:v>0</x:v>
      </x:c>
      <x:c r="P3120" s="9" t="str">
        <x:f>'CaseReview'!U934</x:f>
        <x:v>FAIL</x:v>
      </x:c>
      <x:c r="Q3120" s="9" t="n">
        <x:f>IF(AND(T3120=1,G3120=P3120),1,0)</x:f>
        <x:v>1</x:v>
      </x:c>
      <x:c r="R3120" s="9" t="n">
        <x:f>IF(AND(T3120=1,G3120="PASS",P3120="FAIL"),1,0)</x:f>
        <x:v>0</x:v>
      </x:c>
      <x:c r="S3120" s="9" t="n">
        <x:f>IF(AND(T3120=1,G3120="FAIL",P3120="PASS"),1,0)</x:f>
        <x:v>0</x:v>
      </x:c>
      <x:c r="T3120" s="9" t="n">
        <x:v>1</x:v>
      </x:c>
      <x:c r="U3120" s="9" t="n">
        <x:v>7</x:v>
      </x:c>
      <x:c r="V3120" s="9" t="str">
        <x:v>MVP/SHACL_GENERATION_PIPELINE/experiments/LUNA_NO_SEMANTIC_VALIDATOR/RUN_01/runs/RUN-IMO-073-20260901T103022176673Z/artifacts/attempt_01/candidate_shape.ttl</x:v>
      </x:c>
    </x:row>
    <x:row r="3121" ht="22" customHeight="1">
      <x:c r="A3121" s="10" t="str">
        <x:v>NO_SEMANTIC</x:v>
      </x:c>
      <x:c r="B3121" s="10" t="str">
        <x:v>IMO-073</x:v>
      </x:c>
      <x:c r="C3121" s="10" t="str">
        <x:v>IMO-073-F02</x:v>
      </x:c>
      <x:c r="D3121" s="10" t="str">
        <x:v>RUN_01</x:v>
      </x:c>
      <x:c r="E3121" s="10" t="str">
        <x:v>ORIGINAL_LEDGER</x:v>
      </x:c>
      <x:c r="F3121" s="10" t="str">
        <x:v>FAIL</x:v>
      </x:c>
      <x:c r="G3121" s="10" t="str">
        <x:v>FAIL</x:v>
      </x:c>
      <x:c r="H3121" s="10" t="str">
        <x:v>EXECUTED</x:v>
      </x:c>
      <x:c r="I3121" s="10" t="str">
        <x:v>PARSED</x:v>
      </x:c>
      <x:c r="J3121" s="10" t="str">
        <x:v>NO_SEMANTIC_VALIDATOR_DETERMINISTIC_PASS</x:v>
      </x:c>
      <x:c r="K3121" s="10" t="str">
        <x:v>048366c1df9d02b15fd6ff917b262cf75a13c6a032b5f987d3a9d81cbd5c09c8</x:v>
      </x:c>
      <x:c r="L3121" s="10" t="str">
        <x:v>historical_three</x:v>
      </x:c>
      <x:c r="M3121" s="10" t="n">
        <x:v>1</x:v>
      </x:c>
      <x:c r="N3121" s="10" t="n">
        <x:v>0</x:v>
      </x:c>
      <x:c r="O3121" s="10" t="n">
        <x:v>0</x:v>
      </x:c>
      <x:c r="P3121" s="9" t="str">
        <x:f>'CaseReview'!U935</x:f>
        <x:v>FAIL</x:v>
      </x:c>
      <x:c r="Q3121" s="9" t="n">
        <x:f>IF(AND(T3121=1,G3121=P3121),1,0)</x:f>
        <x:v>1</x:v>
      </x:c>
      <x:c r="R3121" s="9" t="n">
        <x:f>IF(AND(T3121=1,G3121="PASS",P3121="FAIL"),1,0)</x:f>
        <x:v>0</x:v>
      </x:c>
      <x:c r="S3121" s="9" t="n">
        <x:f>IF(AND(T3121=1,G3121="FAIL",P3121="PASS"),1,0)</x:f>
        <x:v>0</x:v>
      </x:c>
      <x:c r="T3121" s="9" t="n">
        <x:v>1</x:v>
      </x:c>
      <x:c r="U3121" s="9" t="n">
        <x:v>7</x:v>
      </x:c>
      <x:c r="V3121" s="9" t="str">
        <x:v>MVP/SHACL_GENERATION_PIPELINE/experiments/LUNA_NO_SEMANTIC_VALIDATOR/RUN_01/runs/RUN-IMO-073-20260901T103022176673Z/artifacts/attempt_01/candidate_shape.ttl</x:v>
      </x:c>
    </x:row>
    <x:row r="3122" ht="22" customHeight="1">
      <x:c r="A3122" s="10" t="str">
        <x:v>NO_SEMANTIC</x:v>
      </x:c>
      <x:c r="B3122" s="10" t="str">
        <x:v>IMO-073</x:v>
      </x:c>
      <x:c r="C3122" s="10" t="str">
        <x:v>IMO-073-F03</x:v>
      </x:c>
      <x:c r="D3122" s="10" t="str">
        <x:v>RUN_01</x:v>
      </x:c>
      <x:c r="E3122" s="10" t="str">
        <x:v>ORIGINAL_LEDGER</x:v>
      </x:c>
      <x:c r="F3122" s="10" t="str">
        <x:v>FAIL</x:v>
      </x:c>
      <x:c r="G3122" s="10" t="str">
        <x:v>FAIL</x:v>
      </x:c>
      <x:c r="H3122" s="10" t="str">
        <x:v>EXECUTED</x:v>
      </x:c>
      <x:c r="I3122" s="10" t="str">
        <x:v>PARSED</x:v>
      </x:c>
      <x:c r="J3122" s="10" t="str">
        <x:v>NO_SEMANTIC_VALIDATOR_DETERMINISTIC_PASS</x:v>
      </x:c>
      <x:c r="K3122" s="10" t="str">
        <x:v>048366c1df9d02b15fd6ff917b262cf75a13c6a032b5f987d3a9d81cbd5c09c8</x:v>
      </x:c>
      <x:c r="L3122" s="10" t="str">
        <x:v>historical_three</x:v>
      </x:c>
      <x:c r="M3122" s="10" t="n">
        <x:v>1</x:v>
      </x:c>
      <x:c r="N3122" s="10" t="n">
        <x:v>0</x:v>
      </x:c>
      <x:c r="O3122" s="10" t="n">
        <x:v>0</x:v>
      </x:c>
      <x:c r="P3122" s="9" t="str">
        <x:f>'CaseReview'!U936</x:f>
        <x:v>FAIL</x:v>
      </x:c>
      <x:c r="Q3122" s="9" t="n">
        <x:f>IF(AND(T3122=1,G3122=P3122),1,0)</x:f>
        <x:v>1</x:v>
      </x:c>
      <x:c r="R3122" s="9" t="n">
        <x:f>IF(AND(T3122=1,G3122="PASS",P3122="FAIL"),1,0)</x:f>
        <x:v>0</x:v>
      </x:c>
      <x:c r="S3122" s="9" t="n">
        <x:f>IF(AND(T3122=1,G3122="FAIL",P3122="PASS"),1,0)</x:f>
        <x:v>0</x:v>
      </x:c>
      <x:c r="T3122" s="9" t="n">
        <x:v>1</x:v>
      </x:c>
      <x:c r="U3122" s="9" t="n">
        <x:v>7</x:v>
      </x:c>
      <x:c r="V3122" s="9" t="str">
        <x:v>MVP/SHACL_GENERATION_PIPELINE/experiments/LUNA_NO_SEMANTIC_VALIDATOR/RUN_01/runs/RUN-IMO-073-20260901T103022176673Z/artifacts/attempt_01/candidate_shape.ttl</x:v>
      </x:c>
    </x:row>
    <x:row r="3123" ht="22" customHeight="1">
      <x:c r="A3123" s="10" t="str">
        <x:v>NO_SEMANTIC</x:v>
      </x:c>
      <x:c r="B3123" s="10" t="str">
        <x:v>IMO-073</x:v>
      </x:c>
      <x:c r="C3123" s="10" t="str">
        <x:v>IMO-073-P01</x:v>
      </x:c>
      <x:c r="D3123" s="10" t="str">
        <x:v>RUN_01</x:v>
      </x:c>
      <x:c r="E3123" s="10" t="str">
        <x:v>ORIGINAL_LEDGER</x:v>
      </x:c>
      <x:c r="F3123" s="10" t="str">
        <x:v>PASS</x:v>
      </x:c>
      <x:c r="G3123" s="10" t="str">
        <x:v>PASS</x:v>
      </x:c>
      <x:c r="H3123" s="10" t="str">
        <x:v>EXECUTED</x:v>
      </x:c>
      <x:c r="I3123" s="10" t="str">
        <x:v>PARSED</x:v>
      </x:c>
      <x:c r="J3123" s="10" t="str">
        <x:v>NO_SEMANTIC_VALIDATOR_DETERMINISTIC_PASS</x:v>
      </x:c>
      <x:c r="K3123" s="10" t="str">
        <x:v>048366c1df9d02b15fd6ff917b262cf75a13c6a032b5f987d3a9d81cbd5c09c8</x:v>
      </x:c>
      <x:c r="L3123" s="10" t="str">
        <x:v>historical_three</x:v>
      </x:c>
      <x:c r="M3123" s="10" t="n">
        <x:v>1</x:v>
      </x:c>
      <x:c r="N3123" s="10" t="n">
        <x:v>0</x:v>
      </x:c>
      <x:c r="O3123" s="10" t="n">
        <x:v>0</x:v>
      </x:c>
      <x:c r="P3123" s="9" t="str">
        <x:f>'CaseReview'!U937</x:f>
        <x:v>PASS</x:v>
      </x:c>
      <x:c r="Q3123" s="9" t="n">
        <x:f>IF(AND(T3123=1,G3123=P3123),1,0)</x:f>
        <x:v>1</x:v>
      </x:c>
      <x:c r="R3123" s="9" t="n">
        <x:f>IF(AND(T3123=1,G3123="PASS",P3123="FAIL"),1,0)</x:f>
        <x:v>0</x:v>
      </x:c>
      <x:c r="S3123" s="9" t="n">
        <x:f>IF(AND(T3123=1,G3123="FAIL",P3123="PASS"),1,0)</x:f>
        <x:v>0</x:v>
      </x:c>
      <x:c r="T3123" s="9" t="n">
        <x:v>1</x:v>
      </x:c>
      <x:c r="U3123" s="9" t="n">
        <x:v>7</x:v>
      </x:c>
      <x:c r="V3123" s="9" t="str">
        <x:v>MVP/SHACL_GENERATION_PIPELINE/experiments/LUNA_NO_SEMANTIC_VALIDATOR/RUN_01/runs/RUN-IMO-073-20260901T103022176673Z/artifacts/attempt_01/candidate_shape.ttl</x:v>
      </x:c>
    </x:row>
    <x:row r="3124" ht="22" customHeight="1">
      <x:c r="A3124" s="10" t="str">
        <x:v>NO_SEMANTIC</x:v>
      </x:c>
      <x:c r="B3124" s="10" t="str">
        <x:v>IMO-073</x:v>
      </x:c>
      <x:c r="C3124" s="10" t="str">
        <x:v>IMO-073-P02</x:v>
      </x:c>
      <x:c r="D3124" s="10" t="str">
        <x:v>RUN_01</x:v>
      </x:c>
      <x:c r="E3124" s="10" t="str">
        <x:v>ORIGINAL_LEDGER</x:v>
      </x:c>
      <x:c r="F3124" s="10" t="str">
        <x:v>PASS</x:v>
      </x:c>
      <x:c r="G3124" s="10" t="str">
        <x:v>PASS</x:v>
      </x:c>
      <x:c r="H3124" s="10" t="str">
        <x:v>EXECUTED</x:v>
      </x:c>
      <x:c r="I3124" s="10" t="str">
        <x:v>PARSED</x:v>
      </x:c>
      <x:c r="J3124" s="10" t="str">
        <x:v>NO_SEMANTIC_VALIDATOR_DETERMINISTIC_PASS</x:v>
      </x:c>
      <x:c r="K3124" s="10" t="str">
        <x:v>048366c1df9d02b15fd6ff917b262cf75a13c6a032b5f987d3a9d81cbd5c09c8</x:v>
      </x:c>
      <x:c r="L3124" s="10" t="str">
        <x:v>historical_three</x:v>
      </x:c>
      <x:c r="M3124" s="10" t="n">
        <x:v>1</x:v>
      </x:c>
      <x:c r="N3124" s="10" t="n">
        <x:v>0</x:v>
      </x:c>
      <x:c r="O3124" s="10" t="n">
        <x:v>0</x:v>
      </x:c>
      <x:c r="P3124" s="9" t="str">
        <x:f>'CaseReview'!U938</x:f>
        <x:v>PASS</x:v>
      </x:c>
      <x:c r="Q3124" s="9" t="n">
        <x:f>IF(AND(T3124=1,G3124=P3124),1,0)</x:f>
        <x:v>1</x:v>
      </x:c>
      <x:c r="R3124" s="9" t="n">
        <x:f>IF(AND(T3124=1,G3124="PASS",P3124="FAIL"),1,0)</x:f>
        <x:v>0</x:v>
      </x:c>
      <x:c r="S3124" s="9" t="n">
        <x:f>IF(AND(T3124=1,G3124="FAIL",P3124="PASS"),1,0)</x:f>
        <x:v>0</x:v>
      </x:c>
      <x:c r="T3124" s="9" t="n">
        <x:v>1</x:v>
      </x:c>
      <x:c r="U3124" s="9" t="n">
        <x:v>7</x:v>
      </x:c>
      <x:c r="V3124" s="9" t="str">
        <x:v>MVP/SHACL_GENERATION_PIPELINE/experiments/LUNA_NO_SEMANTIC_VALIDATOR/RUN_01/runs/RUN-IMO-073-20260901T103022176673Z/artifacts/attempt_01/candidate_shape.ttl</x:v>
      </x:c>
    </x:row>
    <x:row r="3125" ht="22" customHeight="1">
      <x:c r="A3125" s="10" t="str">
        <x:v>NO_SEMANTIC</x:v>
      </x:c>
      <x:c r="B3125" s="10" t="str">
        <x:v>IMO-073</x:v>
      </x:c>
      <x:c r="C3125" s="10" t="str">
        <x:v>IMO-073-P03</x:v>
      </x:c>
      <x:c r="D3125" s="10" t="str">
        <x:v>RUN_01</x:v>
      </x:c>
      <x:c r="E3125" s="10" t="str">
        <x:v>ORIGINAL_LEDGER</x:v>
      </x:c>
      <x:c r="F3125" s="10" t="str">
        <x:v>PASS</x:v>
      </x:c>
      <x:c r="G3125" s="10" t="str">
        <x:v>PASS</x:v>
      </x:c>
      <x:c r="H3125" s="10" t="str">
        <x:v>EXECUTED</x:v>
      </x:c>
      <x:c r="I3125" s="10" t="str">
        <x:v>PARSED</x:v>
      </x:c>
      <x:c r="J3125" s="10" t="str">
        <x:v>NO_SEMANTIC_VALIDATOR_DETERMINISTIC_PASS</x:v>
      </x:c>
      <x:c r="K3125" s="10" t="str">
        <x:v>048366c1df9d02b15fd6ff917b262cf75a13c6a032b5f987d3a9d81cbd5c09c8</x:v>
      </x:c>
      <x:c r="L3125" s="10" t="str">
        <x:v>historical_three</x:v>
      </x:c>
      <x:c r="M3125" s="10" t="n">
        <x:v>1</x:v>
      </x:c>
      <x:c r="N3125" s="10" t="n">
        <x:v>0</x:v>
      </x:c>
      <x:c r="O3125" s="10" t="n">
        <x:v>0</x:v>
      </x:c>
      <x:c r="P3125" s="9" t="str">
        <x:f>'CaseReview'!U939</x:f>
        <x:v>PASS</x:v>
      </x:c>
      <x:c r="Q3125" s="9" t="n">
        <x:f>IF(AND(T3125=1,G3125=P3125),1,0)</x:f>
        <x:v>1</x:v>
      </x:c>
      <x:c r="R3125" s="9" t="n">
        <x:f>IF(AND(T3125=1,G3125="PASS",P3125="FAIL"),1,0)</x:f>
        <x:v>0</x:v>
      </x:c>
      <x:c r="S3125" s="9" t="n">
        <x:f>IF(AND(T3125=1,G3125="FAIL",P3125="PASS"),1,0)</x:f>
        <x:v>0</x:v>
      </x:c>
      <x:c r="T3125" s="9" t="n">
        <x:v>1</x:v>
      </x:c>
      <x:c r="U3125" s="9" t="n">
        <x:v>7</x:v>
      </x:c>
      <x:c r="V3125" s="9" t="str">
        <x:v>MVP/SHACL_GENERATION_PIPELINE/experiments/LUNA_NO_SEMANTIC_VALIDATOR/RUN_01/runs/RUN-IMO-073-20260901T103022176673Z/artifacts/attempt_01/candidate_shape.ttl</x:v>
      </x:c>
    </x:row>
    <x:row r="3126" ht="22" customHeight="1">
      <x:c r="A3126" s="10" t="str">
        <x:v>NO_SEMANTIC</x:v>
      </x:c>
      <x:c r="B3126" s="10" t="str">
        <x:v>IMO-073</x:v>
      </x:c>
      <x:c r="C3126" s="10" t="str">
        <x:v>IMO-073-P04</x:v>
      </x:c>
      <x:c r="D3126" s="10" t="str">
        <x:v>RUN_01</x:v>
      </x:c>
      <x:c r="E3126" s="10" t="str">
        <x:v>ORIGINAL_LEDGER</x:v>
      </x:c>
      <x:c r="F3126" s="10" t="str">
        <x:v>PASS</x:v>
      </x:c>
      <x:c r="G3126" s="10" t="str">
        <x:v>PASS</x:v>
      </x:c>
      <x:c r="H3126" s="10" t="str">
        <x:v>EXECUTED</x:v>
      </x:c>
      <x:c r="I3126" s="10" t="str">
        <x:v>PARSED</x:v>
      </x:c>
      <x:c r="J3126" s="10" t="str">
        <x:v>NO_SEMANTIC_VALIDATOR_DETERMINISTIC_PASS</x:v>
      </x:c>
      <x:c r="K3126" s="10" t="str">
        <x:v>048366c1df9d02b15fd6ff917b262cf75a13c6a032b5f987d3a9d81cbd5c09c8</x:v>
      </x:c>
      <x:c r="L3126" s="10" t="str">
        <x:v>historical_three</x:v>
      </x:c>
      <x:c r="M3126" s="10" t="n">
        <x:v>1</x:v>
      </x:c>
      <x:c r="N3126" s="10" t="n">
        <x:v>0</x:v>
      </x:c>
      <x:c r="O3126" s="10" t="n">
        <x:v>0</x:v>
      </x:c>
      <x:c r="P3126" s="9" t="str">
        <x:f>'CaseReview'!U940</x:f>
        <x:v>PASS</x:v>
      </x:c>
      <x:c r="Q3126" s="9" t="n">
        <x:f>IF(AND(T3126=1,G3126=P3126),1,0)</x:f>
        <x:v>1</x:v>
      </x:c>
      <x:c r="R3126" s="9" t="n">
        <x:f>IF(AND(T3126=1,G3126="PASS",P3126="FAIL"),1,0)</x:f>
        <x:v>0</x:v>
      </x:c>
      <x:c r="S3126" s="9" t="n">
        <x:f>IF(AND(T3126=1,G3126="FAIL",P3126="PASS"),1,0)</x:f>
        <x:v>0</x:v>
      </x:c>
      <x:c r="T3126" s="9" t="n">
        <x:v>1</x:v>
      </x:c>
      <x:c r="U3126" s="9" t="n">
        <x:v>7</x:v>
      </x:c>
      <x:c r="V3126" s="9" t="str">
        <x:v>MVP/SHACL_GENERATION_PIPELINE/experiments/LUNA_NO_SEMANTIC_VALIDATOR/RUN_01/runs/RUN-IMO-073-20260901T103022176673Z/artifacts/attempt_01/candidate_shape.ttl</x:v>
      </x:c>
    </x:row>
    <x:row r="3127" ht="22" customHeight="1">
      <x:c r="A3127" s="10" t="str">
        <x:v>NO_SEMANTIC</x:v>
      </x:c>
      <x:c r="B3127" s="10" t="str">
        <x:v>IMO-074</x:v>
      </x:c>
      <x:c r="C3127" s="10" t="str">
        <x:v>IMO-074-K-F01</x:v>
      </x:c>
      <x:c r="D3127" s="10" t="str">
        <x:v>RUN_01</x:v>
      </x:c>
      <x:c r="E3127" s="10" t="str">
        <x:v>ORIGINAL_LEDGER</x:v>
      </x:c>
      <x:c r="F3127" s="10" t="str">
        <x:v>FAIL</x:v>
      </x:c>
      <x:c r="G3127" s="10" t="str">
        <x:v>FAIL</x:v>
      </x:c>
      <x:c r="H3127" s="10" t="str">
        <x:v>EXECUTED</x:v>
      </x:c>
      <x:c r="I3127" s="10" t="str">
        <x:v>PARSED</x:v>
      </x:c>
      <x:c r="J3127" s="10" t="str">
        <x:v>NO_SEMANTIC_VALIDATOR_DETERMINISTIC_PASS</x:v>
      </x:c>
      <x:c r="K3127" s="10" t="str">
        <x:v>8094660ab46ca7dc8cf3b174ebd2998c404f33618c9e571660bd1709075fd785</x:v>
      </x:c>
      <x:c r="L3127" s="10" t="str">
        <x:v>historical_three</x:v>
      </x:c>
      <x:c r="M3127" s="10" t="n">
        <x:v>1</x:v>
      </x:c>
      <x:c r="N3127" s="10" t="n">
        <x:v>0</x:v>
      </x:c>
      <x:c r="O3127" s="10" t="n">
        <x:v>0</x:v>
      </x:c>
      <x:c r="P3127" s="9" t="str">
        <x:f>'CaseReview'!U941</x:f>
        <x:v>FAIL</x:v>
      </x:c>
      <x:c r="Q3127" s="9" t="n">
        <x:f>IF(AND(T3127=1,G3127=P3127),1,0)</x:f>
        <x:v>1</x:v>
      </x:c>
      <x:c r="R3127" s="9" t="n">
        <x:f>IF(AND(T3127=1,G3127="PASS",P3127="FAIL"),1,0)</x:f>
        <x:v>0</x:v>
      </x:c>
      <x:c r="S3127" s="9" t="n">
        <x:f>IF(AND(T3127=1,G3127="FAIL",P3127="PASS"),1,0)</x:f>
        <x:v>0</x:v>
      </x:c>
      <x:c r="T3127" s="9" t="n">
        <x:v>1</x:v>
      </x:c>
      <x:c r="U3127" s="9" t="n">
        <x:v>6</x:v>
      </x:c>
      <x:c r="V3127" s="9" t="str">
        <x:v>MVP/SHACL_GENERATION_PIPELINE/experiments/LUNA_NO_SEMANTIC_VALIDATOR/RUN_01/runs/RUN-IMO-074-20260901T103038401677Z/artifacts/attempt_01/candidate_shape.ttl</x:v>
      </x:c>
    </x:row>
    <x:row r="3128" ht="22" customHeight="1">
      <x:c r="A3128" s="10" t="str">
        <x:v>NO_SEMANTIC</x:v>
      </x:c>
      <x:c r="B3128" s="10" t="str">
        <x:v>IMO-074</x:v>
      </x:c>
      <x:c r="C3128" s="10" t="str">
        <x:v>IMO-074-K-F02</x:v>
      </x:c>
      <x:c r="D3128" s="10" t="str">
        <x:v>RUN_01</x:v>
      </x:c>
      <x:c r="E3128" s="10" t="str">
        <x:v>ORIGINAL_LEDGER</x:v>
      </x:c>
      <x:c r="F3128" s="10" t="str">
        <x:v>FAIL</x:v>
      </x:c>
      <x:c r="G3128" s="10" t="str">
        <x:v>FAIL</x:v>
      </x:c>
      <x:c r="H3128" s="10" t="str">
        <x:v>EXECUTED</x:v>
      </x:c>
      <x:c r="I3128" s="10" t="str">
        <x:v>PARSED</x:v>
      </x:c>
      <x:c r="J3128" s="10" t="str">
        <x:v>NO_SEMANTIC_VALIDATOR_DETERMINISTIC_PASS</x:v>
      </x:c>
      <x:c r="K3128" s="10" t="str">
        <x:v>8094660ab46ca7dc8cf3b174ebd2998c404f33618c9e571660bd1709075fd785</x:v>
      </x:c>
      <x:c r="L3128" s="10" t="str">
        <x:v>historical_three</x:v>
      </x:c>
      <x:c r="M3128" s="10" t="n">
        <x:v>1</x:v>
      </x:c>
      <x:c r="N3128" s="10" t="n">
        <x:v>0</x:v>
      </x:c>
      <x:c r="O3128" s="10" t="n">
        <x:v>0</x:v>
      </x:c>
      <x:c r="P3128" s="9" t="str">
        <x:f>'CaseReview'!U942</x:f>
        <x:v>FAIL</x:v>
      </x:c>
      <x:c r="Q3128" s="9" t="n">
        <x:f>IF(AND(T3128=1,G3128=P3128),1,0)</x:f>
        <x:v>1</x:v>
      </x:c>
      <x:c r="R3128" s="9" t="n">
        <x:f>IF(AND(T3128=1,G3128="PASS",P3128="FAIL"),1,0)</x:f>
        <x:v>0</x:v>
      </x:c>
      <x:c r="S3128" s="9" t="n">
        <x:f>IF(AND(T3128=1,G3128="FAIL",P3128="PASS"),1,0)</x:f>
        <x:v>0</x:v>
      </x:c>
      <x:c r="T3128" s="9" t="n">
        <x:v>1</x:v>
      </x:c>
      <x:c r="U3128" s="9" t="n">
        <x:v>6</x:v>
      </x:c>
      <x:c r="V3128" s="9" t="str">
        <x:v>MVP/SHACL_GENERATION_PIPELINE/experiments/LUNA_NO_SEMANTIC_VALIDATOR/RUN_01/runs/RUN-IMO-074-20260901T103038401677Z/artifacts/attempt_01/candidate_shape.ttl</x:v>
      </x:c>
    </x:row>
    <x:row r="3129" ht="22" customHeight="1">
      <x:c r="A3129" s="10" t="str">
        <x:v>NO_SEMANTIC</x:v>
      </x:c>
      <x:c r="B3129" s="10" t="str">
        <x:v>IMO-074</x:v>
      </x:c>
      <x:c r="C3129" s="10" t="str">
        <x:v>IMO-074-K-P01</x:v>
      </x:c>
      <x:c r="D3129" s="10" t="str">
        <x:v>RUN_01</x:v>
      </x:c>
      <x:c r="E3129" s="10" t="str">
        <x:v>ORIGINAL_LEDGER</x:v>
      </x:c>
      <x:c r="F3129" s="10" t="str">
        <x:v>PASS</x:v>
      </x:c>
      <x:c r="G3129" s="10" t="str">
        <x:v>PASS</x:v>
      </x:c>
      <x:c r="H3129" s="10" t="str">
        <x:v>EXECUTED</x:v>
      </x:c>
      <x:c r="I3129" s="10" t="str">
        <x:v>PARSED</x:v>
      </x:c>
      <x:c r="J3129" s="10" t="str">
        <x:v>NO_SEMANTIC_VALIDATOR_DETERMINISTIC_PASS</x:v>
      </x:c>
      <x:c r="K3129" s="10" t="str">
        <x:v>8094660ab46ca7dc8cf3b174ebd2998c404f33618c9e571660bd1709075fd785</x:v>
      </x:c>
      <x:c r="L3129" s="10" t="str">
        <x:v>historical_three</x:v>
      </x:c>
      <x:c r="M3129" s="10" t="n">
        <x:v>1</x:v>
      </x:c>
      <x:c r="N3129" s="10" t="n">
        <x:v>0</x:v>
      </x:c>
      <x:c r="O3129" s="10" t="n">
        <x:v>0</x:v>
      </x:c>
      <x:c r="P3129" s="9" t="str">
        <x:f>'CaseReview'!U943</x:f>
        <x:v>PASS</x:v>
      </x:c>
      <x:c r="Q3129" s="9" t="n">
        <x:f>IF(AND(T3129=1,G3129=P3129),1,0)</x:f>
        <x:v>1</x:v>
      </x:c>
      <x:c r="R3129" s="9" t="n">
        <x:f>IF(AND(T3129=1,G3129="PASS",P3129="FAIL"),1,0)</x:f>
        <x:v>0</x:v>
      </x:c>
      <x:c r="S3129" s="9" t="n">
        <x:f>IF(AND(T3129=1,G3129="FAIL",P3129="PASS"),1,0)</x:f>
        <x:v>0</x:v>
      </x:c>
      <x:c r="T3129" s="9" t="n">
        <x:v>1</x:v>
      </x:c>
      <x:c r="U3129" s="9" t="n">
        <x:v>6</x:v>
      </x:c>
      <x:c r="V3129" s="9" t="str">
        <x:v>MVP/SHACL_GENERATION_PIPELINE/experiments/LUNA_NO_SEMANTIC_VALIDATOR/RUN_01/runs/RUN-IMO-074-20260901T103038401677Z/artifacts/attempt_01/candidate_shape.ttl</x:v>
      </x:c>
    </x:row>
    <x:row r="3130" ht="22" customHeight="1">
      <x:c r="A3130" s="10" t="str">
        <x:v>NO_SEMANTIC</x:v>
      </x:c>
      <x:c r="B3130" s="10" t="str">
        <x:v>IMO-074</x:v>
      </x:c>
      <x:c r="C3130" s="10" t="str">
        <x:v>IMO-074-K-P02</x:v>
      </x:c>
      <x:c r="D3130" s="10" t="str">
        <x:v>RUN_01</x:v>
      </x:c>
      <x:c r="E3130" s="10" t="str">
        <x:v>ORIGINAL_LEDGER</x:v>
      </x:c>
      <x:c r="F3130" s="10" t="str">
        <x:v>PASS</x:v>
      </x:c>
      <x:c r="G3130" s="10" t="str">
        <x:v>PASS</x:v>
      </x:c>
      <x:c r="H3130" s="10" t="str">
        <x:v>EXECUTED</x:v>
      </x:c>
      <x:c r="I3130" s="10" t="str">
        <x:v>PARSED</x:v>
      </x:c>
      <x:c r="J3130" s="10" t="str">
        <x:v>NO_SEMANTIC_VALIDATOR_DETERMINISTIC_PASS</x:v>
      </x:c>
      <x:c r="K3130" s="10" t="str">
        <x:v>8094660ab46ca7dc8cf3b174ebd2998c404f33618c9e571660bd1709075fd785</x:v>
      </x:c>
      <x:c r="L3130" s="10" t="str">
        <x:v>historical_three</x:v>
      </x:c>
      <x:c r="M3130" s="10" t="n">
        <x:v>1</x:v>
      </x:c>
      <x:c r="N3130" s="10" t="n">
        <x:v>0</x:v>
      </x:c>
      <x:c r="O3130" s="10" t="n">
        <x:v>0</x:v>
      </x:c>
      <x:c r="P3130" s="9" t="str">
        <x:f>'CaseReview'!U944</x:f>
        <x:v>PASS</x:v>
      </x:c>
      <x:c r="Q3130" s="9" t="n">
        <x:f>IF(AND(T3130=1,G3130=P3130),1,0)</x:f>
        <x:v>1</x:v>
      </x:c>
      <x:c r="R3130" s="9" t="n">
        <x:f>IF(AND(T3130=1,G3130="PASS",P3130="FAIL"),1,0)</x:f>
        <x:v>0</x:v>
      </x:c>
      <x:c r="S3130" s="9" t="n">
        <x:f>IF(AND(T3130=1,G3130="FAIL",P3130="PASS"),1,0)</x:f>
        <x:v>0</x:v>
      </x:c>
      <x:c r="T3130" s="9" t="n">
        <x:v>1</x:v>
      </x:c>
      <x:c r="U3130" s="9" t="n">
        <x:v>6</x:v>
      </x:c>
      <x:c r="V3130" s="9" t="str">
        <x:v>MVP/SHACL_GENERATION_PIPELINE/experiments/LUNA_NO_SEMANTIC_VALIDATOR/RUN_01/runs/RUN-IMO-074-20260901T103038401677Z/artifacts/attempt_01/candidate_shape.ttl</x:v>
      </x:c>
    </x:row>
    <x:row r="3131" ht="22" customHeight="1">
      <x:c r="A3131" s="10" t="str">
        <x:v>NO_SEMANTIC</x:v>
      </x:c>
      <x:c r="B3131" s="10" t="str">
        <x:v>IMO-074</x:v>
      </x:c>
      <x:c r="C3131" s="10" t="str">
        <x:v>IMO-074-K-P03</x:v>
      </x:c>
      <x:c r="D3131" s="10" t="str">
        <x:v>RUN_01</x:v>
      </x:c>
      <x:c r="E3131" s="10" t="str">
        <x:v>ORIGINAL_LEDGER</x:v>
      </x:c>
      <x:c r="F3131" s="10" t="str">
        <x:v>PASS</x:v>
      </x:c>
      <x:c r="G3131" s="10" t="str">
        <x:v>PASS</x:v>
      </x:c>
      <x:c r="H3131" s="10" t="str">
        <x:v>EXECUTED</x:v>
      </x:c>
      <x:c r="I3131" s="10" t="str">
        <x:v>PARSED</x:v>
      </x:c>
      <x:c r="J3131" s="10" t="str">
        <x:v>NO_SEMANTIC_VALIDATOR_DETERMINISTIC_PASS</x:v>
      </x:c>
      <x:c r="K3131" s="10" t="str">
        <x:v>8094660ab46ca7dc8cf3b174ebd2998c404f33618c9e571660bd1709075fd785</x:v>
      </x:c>
      <x:c r="L3131" s="10" t="str">
        <x:v>historical_three</x:v>
      </x:c>
      <x:c r="M3131" s="10" t="n">
        <x:v>1</x:v>
      </x:c>
      <x:c r="N3131" s="10" t="n">
        <x:v>0</x:v>
      </x:c>
      <x:c r="O3131" s="10" t="n">
        <x:v>0</x:v>
      </x:c>
      <x:c r="P3131" s="9" t="str">
        <x:f>'CaseReview'!U945</x:f>
        <x:v>PASS</x:v>
      </x:c>
      <x:c r="Q3131" s="9" t="n">
        <x:f>IF(AND(T3131=1,G3131=P3131),1,0)</x:f>
        <x:v>1</x:v>
      </x:c>
      <x:c r="R3131" s="9" t="n">
        <x:f>IF(AND(T3131=1,G3131="PASS",P3131="FAIL"),1,0)</x:f>
        <x:v>0</x:v>
      </x:c>
      <x:c r="S3131" s="9" t="n">
        <x:f>IF(AND(T3131=1,G3131="FAIL",P3131="PASS"),1,0)</x:f>
        <x:v>0</x:v>
      </x:c>
      <x:c r="T3131" s="9" t="n">
        <x:v>1</x:v>
      </x:c>
      <x:c r="U3131" s="9" t="n">
        <x:v>6</x:v>
      </x:c>
      <x:c r="V3131" s="9" t="str">
        <x:v>MVP/SHACL_GENERATION_PIPELINE/experiments/LUNA_NO_SEMANTIC_VALIDATOR/RUN_01/runs/RUN-IMO-074-20260901T103038401677Z/artifacts/attempt_01/candidate_shape.ttl</x:v>
      </x:c>
    </x:row>
    <x:row r="3132" ht="22" customHeight="1">
      <x:c r="A3132" s="10" t="str">
        <x:v>NO_SEMANTIC</x:v>
      </x:c>
      <x:c r="B3132" s="10" t="str">
        <x:v>IMO-074</x:v>
      </x:c>
      <x:c r="C3132" s="10" t="str">
        <x:v>IMO-074-K-P04</x:v>
      </x:c>
      <x:c r="D3132" s="10" t="str">
        <x:v>RUN_01</x:v>
      </x:c>
      <x:c r="E3132" s="10" t="str">
        <x:v>ORIGINAL_LEDGER</x:v>
      </x:c>
      <x:c r="F3132" s="10" t="str">
        <x:v>PASS</x:v>
      </x:c>
      <x:c r="G3132" s="10" t="str">
        <x:v>PASS</x:v>
      </x:c>
      <x:c r="H3132" s="10" t="str">
        <x:v>EXECUTED</x:v>
      </x:c>
      <x:c r="I3132" s="10" t="str">
        <x:v>PARSED</x:v>
      </x:c>
      <x:c r="J3132" s="10" t="str">
        <x:v>NO_SEMANTIC_VALIDATOR_DETERMINISTIC_PASS</x:v>
      </x:c>
      <x:c r="K3132" s="10" t="str">
        <x:v>8094660ab46ca7dc8cf3b174ebd2998c404f33618c9e571660bd1709075fd785</x:v>
      </x:c>
      <x:c r="L3132" s="10" t="str">
        <x:v>historical_three</x:v>
      </x:c>
      <x:c r="M3132" s="10" t="n">
        <x:v>1</x:v>
      </x:c>
      <x:c r="N3132" s="10" t="n">
        <x:v>0</x:v>
      </x:c>
      <x:c r="O3132" s="10" t="n">
        <x:v>0</x:v>
      </x:c>
      <x:c r="P3132" s="9" t="str">
        <x:f>'CaseReview'!U946</x:f>
        <x:v>PASS</x:v>
      </x:c>
      <x:c r="Q3132" s="9" t="n">
        <x:f>IF(AND(T3132=1,G3132=P3132),1,0)</x:f>
        <x:v>1</x:v>
      </x:c>
      <x:c r="R3132" s="9" t="n">
        <x:f>IF(AND(T3132=1,G3132="PASS",P3132="FAIL"),1,0)</x:f>
        <x:v>0</x:v>
      </x:c>
      <x:c r="S3132" s="9" t="n">
        <x:f>IF(AND(T3132=1,G3132="FAIL",P3132="PASS"),1,0)</x:f>
        <x:v>0</x:v>
      </x:c>
      <x:c r="T3132" s="9" t="n">
        <x:v>1</x:v>
      </x:c>
      <x:c r="U3132" s="9" t="n">
        <x:v>6</x:v>
      </x:c>
      <x:c r="V3132" s="9" t="str">
        <x:v>MVP/SHACL_GENERATION_PIPELINE/experiments/LUNA_NO_SEMANTIC_VALIDATOR/RUN_01/runs/RUN-IMO-074-20260901T103038401677Z/artifacts/attempt_01/candidate_shape.ttl</x:v>
      </x:c>
    </x:row>
    <x:row r="3133" ht="22" customHeight="1">
      <x:c r="A3133" s="10" t="str">
        <x:v>NO_SEMANTIC</x:v>
      </x:c>
      <x:c r="B3133" s="10" t="str">
        <x:v>IMO-075</x:v>
      </x:c>
      <x:c r="C3133" s="10" t="str">
        <x:v>IMO-075-H-F01</x:v>
      </x:c>
      <x:c r="D3133" s="10" t="str">
        <x:v>RUN_01</x:v>
      </x:c>
      <x:c r="E3133" s="10" t="str">
        <x:v>ORIGINAL_LEDGER</x:v>
      </x:c>
      <x:c r="F3133" s="10" t="str">
        <x:v>FAIL</x:v>
      </x:c>
      <x:c r="G3133" s="10" t="str">
        <x:v>FAIL</x:v>
      </x:c>
      <x:c r="H3133" s="10" t="str">
        <x:v>EXECUTED</x:v>
      </x:c>
      <x:c r="I3133" s="10" t="str">
        <x:v>PARSED</x:v>
      </x:c>
      <x:c r="J3133" s="10" t="str">
        <x:v>NO_SEMANTIC_VALIDATOR_DETERMINISTIC_PASS</x:v>
      </x:c>
      <x:c r="K3133" s="10" t="str">
        <x:v>53f6a85dfd0b52b038ed6bed3543ef09c5cef9728200f58aec327a2cebcc243e</x:v>
      </x:c>
      <x:c r="L3133" s="10" t="str">
        <x:v>historical_three</x:v>
      </x:c>
      <x:c r="M3133" s="10" t="n">
        <x:v>1</x:v>
      </x:c>
      <x:c r="N3133" s="10" t="n">
        <x:v>0</x:v>
      </x:c>
      <x:c r="O3133" s="10" t="n">
        <x:v>0</x:v>
      </x:c>
      <x:c r="P3133" s="9" t="str">
        <x:f>'CaseReview'!U947</x:f>
        <x:v>FAIL</x:v>
      </x:c>
      <x:c r="Q3133" s="9" t="n">
        <x:f>IF(AND(T3133=1,G3133=P3133),1,0)</x:f>
        <x:v>1</x:v>
      </x:c>
      <x:c r="R3133" s="9" t="n">
        <x:f>IF(AND(T3133=1,G3133="PASS",P3133="FAIL"),1,0)</x:f>
        <x:v>0</x:v>
      </x:c>
      <x:c r="S3133" s="9" t="n">
        <x:f>IF(AND(T3133=1,G3133="FAIL",P3133="PASS"),1,0)</x:f>
        <x:v>0</x:v>
      </x:c>
      <x:c r="T3133" s="9" t="n">
        <x:v>1</x:v>
      </x:c>
      <x:c r="U3133" s="9" t="n">
        <x:v>9</x:v>
      </x:c>
      <x:c r="V3133" s="9" t="str">
        <x:v>MVP/SHACL_GENERATION_PIPELINE/experiments/LUNA_NO_SEMANTIC_VALIDATOR/RUN_01/runs/RUN-IMO-075-20260901T103049743130Z/artifacts/attempt_01/candidate_shape.ttl</x:v>
      </x:c>
    </x:row>
    <x:row r="3134" ht="22" customHeight="1">
      <x:c r="A3134" s="10" t="str">
        <x:v>NO_SEMANTIC</x:v>
      </x:c>
      <x:c r="B3134" s="10" t="str">
        <x:v>IMO-075</x:v>
      </x:c>
      <x:c r="C3134" s="10" t="str">
        <x:v>IMO-075-H-F02</x:v>
      </x:c>
      <x:c r="D3134" s="10" t="str">
        <x:v>RUN_01</x:v>
      </x:c>
      <x:c r="E3134" s="10" t="str">
        <x:v>ORIGINAL_LEDGER</x:v>
      </x:c>
      <x:c r="F3134" s="10" t="str">
        <x:v>FAIL</x:v>
      </x:c>
      <x:c r="G3134" s="10" t="str">
        <x:v>FAIL</x:v>
      </x:c>
      <x:c r="H3134" s="10" t="str">
        <x:v>EXECUTED</x:v>
      </x:c>
      <x:c r="I3134" s="10" t="str">
        <x:v>PARSED</x:v>
      </x:c>
      <x:c r="J3134" s="10" t="str">
        <x:v>NO_SEMANTIC_VALIDATOR_DETERMINISTIC_PASS</x:v>
      </x:c>
      <x:c r="K3134" s="10" t="str">
        <x:v>53f6a85dfd0b52b038ed6bed3543ef09c5cef9728200f58aec327a2cebcc243e</x:v>
      </x:c>
      <x:c r="L3134" s="10" t="str">
        <x:v>historical_three</x:v>
      </x:c>
      <x:c r="M3134" s="10" t="n">
        <x:v>1</x:v>
      </x:c>
      <x:c r="N3134" s="10" t="n">
        <x:v>0</x:v>
      </x:c>
      <x:c r="O3134" s="10" t="n">
        <x:v>0</x:v>
      </x:c>
      <x:c r="P3134" s="9" t="str">
        <x:f>'CaseReview'!U948</x:f>
        <x:v>FAIL</x:v>
      </x:c>
      <x:c r="Q3134" s="9" t="n">
        <x:f>IF(AND(T3134=1,G3134=P3134),1,0)</x:f>
        <x:v>1</x:v>
      </x:c>
      <x:c r="R3134" s="9" t="n">
        <x:f>IF(AND(T3134=1,G3134="PASS",P3134="FAIL"),1,0)</x:f>
        <x:v>0</x:v>
      </x:c>
      <x:c r="S3134" s="9" t="n">
        <x:f>IF(AND(T3134=1,G3134="FAIL",P3134="PASS"),1,0)</x:f>
        <x:v>0</x:v>
      </x:c>
      <x:c r="T3134" s="9" t="n">
        <x:v>1</x:v>
      </x:c>
      <x:c r="U3134" s="9" t="n">
        <x:v>9</x:v>
      </x:c>
      <x:c r="V3134" s="9" t="str">
        <x:v>MVP/SHACL_GENERATION_PIPELINE/experiments/LUNA_NO_SEMANTIC_VALIDATOR/RUN_01/runs/RUN-IMO-075-20260901T103049743130Z/artifacts/attempt_01/candidate_shape.ttl</x:v>
      </x:c>
    </x:row>
    <x:row r="3135" ht="22" customHeight="1">
      <x:c r="A3135" s="10" t="str">
        <x:v>NO_SEMANTIC</x:v>
      </x:c>
      <x:c r="B3135" s="10" t="str">
        <x:v>IMO-075</x:v>
      </x:c>
      <x:c r="C3135" s="10" t="str">
        <x:v>IMO-075-H-F03</x:v>
      </x:c>
      <x:c r="D3135" s="10" t="str">
        <x:v>RUN_01</x:v>
      </x:c>
      <x:c r="E3135" s="10" t="str">
        <x:v>ORIGINAL_LEDGER</x:v>
      </x:c>
      <x:c r="F3135" s="10" t="str">
        <x:v>FAIL</x:v>
      </x:c>
      <x:c r="G3135" s="10" t="str">
        <x:v>FAIL</x:v>
      </x:c>
      <x:c r="H3135" s="10" t="str">
        <x:v>EXECUTED</x:v>
      </x:c>
      <x:c r="I3135" s="10" t="str">
        <x:v>PARSED</x:v>
      </x:c>
      <x:c r="J3135" s="10" t="str">
        <x:v>NO_SEMANTIC_VALIDATOR_DETERMINISTIC_PASS</x:v>
      </x:c>
      <x:c r="K3135" s="10" t="str">
        <x:v>53f6a85dfd0b52b038ed6bed3543ef09c5cef9728200f58aec327a2cebcc243e</x:v>
      </x:c>
      <x:c r="L3135" s="10" t="str">
        <x:v>historical_three</x:v>
      </x:c>
      <x:c r="M3135" s="10" t="n">
        <x:v>1</x:v>
      </x:c>
      <x:c r="N3135" s="10" t="n">
        <x:v>0</x:v>
      </x:c>
      <x:c r="O3135" s="10" t="n">
        <x:v>0</x:v>
      </x:c>
      <x:c r="P3135" s="9" t="str">
        <x:f>'CaseReview'!U949</x:f>
        <x:v>FAIL</x:v>
      </x:c>
      <x:c r="Q3135" s="9" t="n">
        <x:f>IF(AND(T3135=1,G3135=P3135),1,0)</x:f>
        <x:v>1</x:v>
      </x:c>
      <x:c r="R3135" s="9" t="n">
        <x:f>IF(AND(T3135=1,G3135="PASS",P3135="FAIL"),1,0)</x:f>
        <x:v>0</x:v>
      </x:c>
      <x:c r="S3135" s="9" t="n">
        <x:f>IF(AND(T3135=1,G3135="FAIL",P3135="PASS"),1,0)</x:f>
        <x:v>0</x:v>
      </x:c>
      <x:c r="T3135" s="9" t="n">
        <x:v>1</x:v>
      </x:c>
      <x:c r="U3135" s="9" t="n">
        <x:v>9</x:v>
      </x:c>
      <x:c r="V3135" s="9" t="str">
        <x:v>MVP/SHACL_GENERATION_PIPELINE/experiments/LUNA_NO_SEMANTIC_VALIDATOR/RUN_01/runs/RUN-IMO-075-20260901T103049743130Z/artifacts/attempt_01/candidate_shape.ttl</x:v>
      </x:c>
    </x:row>
    <x:row r="3136" ht="22" customHeight="1">
      <x:c r="A3136" s="10" t="str">
        <x:v>NO_SEMANTIC</x:v>
      </x:c>
      <x:c r="B3136" s="10" t="str">
        <x:v>IMO-075</x:v>
      </x:c>
      <x:c r="C3136" s="10" t="str">
        <x:v>IMO-075-H-F04</x:v>
      </x:c>
      <x:c r="D3136" s="10" t="str">
        <x:v>RUN_01</x:v>
      </x:c>
      <x:c r="E3136" s="10" t="str">
        <x:v>ORIGINAL_LEDGER</x:v>
      </x:c>
      <x:c r="F3136" s="10" t="str">
        <x:v>FAIL</x:v>
      </x:c>
      <x:c r="G3136" s="10" t="str">
        <x:v>FAIL</x:v>
      </x:c>
      <x:c r="H3136" s="10" t="str">
        <x:v>EXECUTED</x:v>
      </x:c>
      <x:c r="I3136" s="10" t="str">
        <x:v>PARSED</x:v>
      </x:c>
      <x:c r="J3136" s="10" t="str">
        <x:v>NO_SEMANTIC_VALIDATOR_DETERMINISTIC_PASS</x:v>
      </x:c>
      <x:c r="K3136" s="10" t="str">
        <x:v>53f6a85dfd0b52b038ed6bed3543ef09c5cef9728200f58aec327a2cebcc243e</x:v>
      </x:c>
      <x:c r="L3136" s="10" t="str">
        <x:v>historical_three</x:v>
      </x:c>
      <x:c r="M3136" s="10" t="n">
        <x:v>1</x:v>
      </x:c>
      <x:c r="N3136" s="10" t="n">
        <x:v>0</x:v>
      </x:c>
      <x:c r="O3136" s="10" t="n">
        <x:v>0</x:v>
      </x:c>
      <x:c r="P3136" s="9" t="str">
        <x:f>'CaseReview'!U950</x:f>
        <x:v>FAIL</x:v>
      </x:c>
      <x:c r="Q3136" s="9" t="n">
        <x:f>IF(AND(T3136=1,G3136=P3136),1,0)</x:f>
        <x:v>1</x:v>
      </x:c>
      <x:c r="R3136" s="9" t="n">
        <x:f>IF(AND(T3136=1,G3136="PASS",P3136="FAIL"),1,0)</x:f>
        <x:v>0</x:v>
      </x:c>
      <x:c r="S3136" s="9" t="n">
        <x:f>IF(AND(T3136=1,G3136="FAIL",P3136="PASS"),1,0)</x:f>
        <x:v>0</x:v>
      </x:c>
      <x:c r="T3136" s="9" t="n">
        <x:v>1</x:v>
      </x:c>
      <x:c r="U3136" s="9" t="n">
        <x:v>9</x:v>
      </x:c>
      <x:c r="V3136" s="9" t="str">
        <x:v>MVP/SHACL_GENERATION_PIPELINE/experiments/LUNA_NO_SEMANTIC_VALIDATOR/RUN_01/runs/RUN-IMO-075-20260901T103049743130Z/artifacts/attempt_01/candidate_shape.ttl</x:v>
      </x:c>
    </x:row>
    <x:row r="3137" ht="22" customHeight="1">
      <x:c r="A3137" s="10" t="str">
        <x:v>NO_SEMANTIC</x:v>
      </x:c>
      <x:c r="B3137" s="10" t="str">
        <x:v>IMO-075</x:v>
      </x:c>
      <x:c r="C3137" s="10" t="str">
        <x:v>IMO-075-H-F05</x:v>
      </x:c>
      <x:c r="D3137" s="10" t="str">
        <x:v>RUN_01</x:v>
      </x:c>
      <x:c r="E3137" s="10" t="str">
        <x:v>ORIGINAL_LEDGER</x:v>
      </x:c>
      <x:c r="F3137" s="10" t="str">
        <x:v>FAIL</x:v>
      </x:c>
      <x:c r="G3137" s="10" t="str">
        <x:v>FAIL</x:v>
      </x:c>
      <x:c r="H3137" s="10" t="str">
        <x:v>EXECUTED</x:v>
      </x:c>
      <x:c r="I3137" s="10" t="str">
        <x:v>PARSED</x:v>
      </x:c>
      <x:c r="J3137" s="10" t="str">
        <x:v>NO_SEMANTIC_VALIDATOR_DETERMINISTIC_PASS</x:v>
      </x:c>
      <x:c r="K3137" s="10" t="str">
        <x:v>53f6a85dfd0b52b038ed6bed3543ef09c5cef9728200f58aec327a2cebcc243e</x:v>
      </x:c>
      <x:c r="L3137" s="10" t="str">
        <x:v>historical_three</x:v>
      </x:c>
      <x:c r="M3137" s="10" t="n">
        <x:v>1</x:v>
      </x:c>
      <x:c r="N3137" s="10" t="n">
        <x:v>0</x:v>
      </x:c>
      <x:c r="O3137" s="10" t="n">
        <x:v>0</x:v>
      </x:c>
      <x:c r="P3137" s="9" t="str">
        <x:f>'CaseReview'!U951</x:f>
        <x:v>FAIL</x:v>
      </x:c>
      <x:c r="Q3137" s="9" t="n">
        <x:f>IF(AND(T3137=1,G3137=P3137),1,0)</x:f>
        <x:v>1</x:v>
      </x:c>
      <x:c r="R3137" s="9" t="n">
        <x:f>IF(AND(T3137=1,G3137="PASS",P3137="FAIL"),1,0)</x:f>
        <x:v>0</x:v>
      </x:c>
      <x:c r="S3137" s="9" t="n">
        <x:f>IF(AND(T3137=1,G3137="FAIL",P3137="PASS"),1,0)</x:f>
        <x:v>0</x:v>
      </x:c>
      <x:c r="T3137" s="9" t="n">
        <x:v>1</x:v>
      </x:c>
      <x:c r="U3137" s="9" t="n">
        <x:v>9</x:v>
      </x:c>
      <x:c r="V3137" s="9" t="str">
        <x:v>MVP/SHACL_GENERATION_PIPELINE/experiments/LUNA_NO_SEMANTIC_VALIDATOR/RUN_01/runs/RUN-IMO-075-20260901T103049743130Z/artifacts/attempt_01/candidate_shape.ttl</x:v>
      </x:c>
    </x:row>
    <x:row r="3138" ht="22" customHeight="1">
      <x:c r="A3138" s="10" t="str">
        <x:v>NO_SEMANTIC</x:v>
      </x:c>
      <x:c r="B3138" s="10" t="str">
        <x:v>IMO-075</x:v>
      </x:c>
      <x:c r="C3138" s="10" t="str">
        <x:v>IMO-075-H-P01</x:v>
      </x:c>
      <x:c r="D3138" s="10" t="str">
        <x:v>RUN_01</x:v>
      </x:c>
      <x:c r="E3138" s="10" t="str">
        <x:v>ORIGINAL_LEDGER</x:v>
      </x:c>
      <x:c r="F3138" s="10" t="str">
        <x:v>PASS</x:v>
      </x:c>
      <x:c r="G3138" s="10" t="str">
        <x:v>PASS</x:v>
      </x:c>
      <x:c r="H3138" s="10" t="str">
        <x:v>EXECUTED</x:v>
      </x:c>
      <x:c r="I3138" s="10" t="str">
        <x:v>PARSED</x:v>
      </x:c>
      <x:c r="J3138" s="10" t="str">
        <x:v>NO_SEMANTIC_VALIDATOR_DETERMINISTIC_PASS</x:v>
      </x:c>
      <x:c r="K3138" s="10" t="str">
        <x:v>53f6a85dfd0b52b038ed6bed3543ef09c5cef9728200f58aec327a2cebcc243e</x:v>
      </x:c>
      <x:c r="L3138" s="10" t="str">
        <x:v>historical_three</x:v>
      </x:c>
      <x:c r="M3138" s="10" t="n">
        <x:v>1</x:v>
      </x:c>
      <x:c r="N3138" s="10" t="n">
        <x:v>0</x:v>
      </x:c>
      <x:c r="O3138" s="10" t="n">
        <x:v>0</x:v>
      </x:c>
      <x:c r="P3138" s="9" t="str">
        <x:f>'CaseReview'!U952</x:f>
        <x:v>PASS</x:v>
      </x:c>
      <x:c r="Q3138" s="9" t="n">
        <x:f>IF(AND(T3138=1,G3138=P3138),1,0)</x:f>
        <x:v>1</x:v>
      </x:c>
      <x:c r="R3138" s="9" t="n">
        <x:f>IF(AND(T3138=1,G3138="PASS",P3138="FAIL"),1,0)</x:f>
        <x:v>0</x:v>
      </x:c>
      <x:c r="S3138" s="9" t="n">
        <x:f>IF(AND(T3138=1,G3138="FAIL",P3138="PASS"),1,0)</x:f>
        <x:v>0</x:v>
      </x:c>
      <x:c r="T3138" s="9" t="n">
        <x:v>1</x:v>
      </x:c>
      <x:c r="U3138" s="9" t="n">
        <x:v>9</x:v>
      </x:c>
      <x:c r="V3138" s="9" t="str">
        <x:v>MVP/SHACL_GENERATION_PIPELINE/experiments/LUNA_NO_SEMANTIC_VALIDATOR/RUN_01/runs/RUN-IMO-075-20260901T103049743130Z/artifacts/attempt_01/candidate_shape.ttl</x:v>
      </x:c>
    </x:row>
    <x:row r="3139" ht="22" customHeight="1">
      <x:c r="A3139" s="10" t="str">
        <x:v>NO_SEMANTIC</x:v>
      </x:c>
      <x:c r="B3139" s="10" t="str">
        <x:v>IMO-075</x:v>
      </x:c>
      <x:c r="C3139" s="10" t="str">
        <x:v>IMO-075-H-P02</x:v>
      </x:c>
      <x:c r="D3139" s="10" t="str">
        <x:v>RUN_01</x:v>
      </x:c>
      <x:c r="E3139" s="10" t="str">
        <x:v>ORIGINAL_LEDGER</x:v>
      </x:c>
      <x:c r="F3139" s="10" t="str">
        <x:v>PASS</x:v>
      </x:c>
      <x:c r="G3139" s="10" t="str">
        <x:v>PASS</x:v>
      </x:c>
      <x:c r="H3139" s="10" t="str">
        <x:v>EXECUTED</x:v>
      </x:c>
      <x:c r="I3139" s="10" t="str">
        <x:v>PARSED</x:v>
      </x:c>
      <x:c r="J3139" s="10" t="str">
        <x:v>NO_SEMANTIC_VALIDATOR_DETERMINISTIC_PASS</x:v>
      </x:c>
      <x:c r="K3139" s="10" t="str">
        <x:v>53f6a85dfd0b52b038ed6bed3543ef09c5cef9728200f58aec327a2cebcc243e</x:v>
      </x:c>
      <x:c r="L3139" s="10" t="str">
        <x:v>historical_three</x:v>
      </x:c>
      <x:c r="M3139" s="10" t="n">
        <x:v>1</x:v>
      </x:c>
      <x:c r="N3139" s="10" t="n">
        <x:v>0</x:v>
      </x:c>
      <x:c r="O3139" s="10" t="n">
        <x:v>0</x:v>
      </x:c>
      <x:c r="P3139" s="9" t="str">
        <x:f>'CaseReview'!U953</x:f>
        <x:v>PASS</x:v>
      </x:c>
      <x:c r="Q3139" s="9" t="n">
        <x:f>IF(AND(T3139=1,G3139=P3139),1,0)</x:f>
        <x:v>1</x:v>
      </x:c>
      <x:c r="R3139" s="9" t="n">
        <x:f>IF(AND(T3139=1,G3139="PASS",P3139="FAIL"),1,0)</x:f>
        <x:v>0</x:v>
      </x:c>
      <x:c r="S3139" s="9" t="n">
        <x:f>IF(AND(T3139=1,G3139="FAIL",P3139="PASS"),1,0)</x:f>
        <x:v>0</x:v>
      </x:c>
      <x:c r="T3139" s="9" t="n">
        <x:v>1</x:v>
      </x:c>
      <x:c r="U3139" s="9" t="n">
        <x:v>9</x:v>
      </x:c>
      <x:c r="V3139" s="9" t="str">
        <x:v>MVP/SHACL_GENERATION_PIPELINE/experiments/LUNA_NO_SEMANTIC_VALIDATOR/RUN_01/runs/RUN-IMO-075-20260901T103049743130Z/artifacts/attempt_01/candidate_shape.ttl</x:v>
      </x:c>
    </x:row>
    <x:row r="3140" ht="22" customHeight="1">
      <x:c r="A3140" s="10" t="str">
        <x:v>NO_SEMANTIC</x:v>
      </x:c>
      <x:c r="B3140" s="10" t="str">
        <x:v>IMO-075</x:v>
      </x:c>
      <x:c r="C3140" s="10" t="str">
        <x:v>IMO-075-H-P03</x:v>
      </x:c>
      <x:c r="D3140" s="10" t="str">
        <x:v>RUN_01</x:v>
      </x:c>
      <x:c r="E3140" s="10" t="str">
        <x:v>ORIGINAL_LEDGER</x:v>
      </x:c>
      <x:c r="F3140" s="10" t="str">
        <x:v>PASS</x:v>
      </x:c>
      <x:c r="G3140" s="10" t="str">
        <x:v>PASS</x:v>
      </x:c>
      <x:c r="H3140" s="10" t="str">
        <x:v>EXECUTED</x:v>
      </x:c>
      <x:c r="I3140" s="10" t="str">
        <x:v>PARSED</x:v>
      </x:c>
      <x:c r="J3140" s="10" t="str">
        <x:v>NO_SEMANTIC_VALIDATOR_DETERMINISTIC_PASS</x:v>
      </x:c>
      <x:c r="K3140" s="10" t="str">
        <x:v>53f6a85dfd0b52b038ed6bed3543ef09c5cef9728200f58aec327a2cebcc243e</x:v>
      </x:c>
      <x:c r="L3140" s="10" t="str">
        <x:v>historical_three</x:v>
      </x:c>
      <x:c r="M3140" s="10" t="n">
        <x:v>1</x:v>
      </x:c>
      <x:c r="N3140" s="10" t="n">
        <x:v>0</x:v>
      </x:c>
      <x:c r="O3140" s="10" t="n">
        <x:v>0</x:v>
      </x:c>
      <x:c r="P3140" s="9" t="str">
        <x:f>'CaseReview'!U954</x:f>
        <x:v>PASS</x:v>
      </x:c>
      <x:c r="Q3140" s="9" t="n">
        <x:f>IF(AND(T3140=1,G3140=P3140),1,0)</x:f>
        <x:v>1</x:v>
      </x:c>
      <x:c r="R3140" s="9" t="n">
        <x:f>IF(AND(T3140=1,G3140="PASS",P3140="FAIL"),1,0)</x:f>
        <x:v>0</x:v>
      </x:c>
      <x:c r="S3140" s="9" t="n">
        <x:f>IF(AND(T3140=1,G3140="FAIL",P3140="PASS"),1,0)</x:f>
        <x:v>0</x:v>
      </x:c>
      <x:c r="T3140" s="9" t="n">
        <x:v>1</x:v>
      </x:c>
      <x:c r="U3140" s="9" t="n">
        <x:v>9</x:v>
      </x:c>
      <x:c r="V3140" s="9" t="str">
        <x:v>MVP/SHACL_GENERATION_PIPELINE/experiments/LUNA_NO_SEMANTIC_VALIDATOR/RUN_01/runs/RUN-IMO-075-20260901T103049743130Z/artifacts/attempt_01/candidate_shape.ttl</x:v>
      </x:c>
    </x:row>
    <x:row r="3141" ht="22" customHeight="1">
      <x:c r="A3141" s="10" t="str">
        <x:v>NO_SEMANTIC</x:v>
      </x:c>
      <x:c r="B3141" s="10" t="str">
        <x:v>IMO-075</x:v>
      </x:c>
      <x:c r="C3141" s="10" t="str">
        <x:v>IMO-075-H-P04</x:v>
      </x:c>
      <x:c r="D3141" s="10" t="str">
        <x:v>RUN_01</x:v>
      </x:c>
      <x:c r="E3141" s="10" t="str">
        <x:v>ORIGINAL_LEDGER</x:v>
      </x:c>
      <x:c r="F3141" s="10" t="str">
        <x:v>PASS</x:v>
      </x:c>
      <x:c r="G3141" s="10" t="str">
        <x:v>PASS</x:v>
      </x:c>
      <x:c r="H3141" s="10" t="str">
        <x:v>EXECUTED</x:v>
      </x:c>
      <x:c r="I3141" s="10" t="str">
        <x:v>PARSED</x:v>
      </x:c>
      <x:c r="J3141" s="10" t="str">
        <x:v>NO_SEMANTIC_VALIDATOR_DETERMINISTIC_PASS</x:v>
      </x:c>
      <x:c r="K3141" s="10" t="str">
        <x:v>53f6a85dfd0b52b038ed6bed3543ef09c5cef9728200f58aec327a2cebcc243e</x:v>
      </x:c>
      <x:c r="L3141" s="10" t="str">
        <x:v>historical_three</x:v>
      </x:c>
      <x:c r="M3141" s="10" t="n">
        <x:v>1</x:v>
      </x:c>
      <x:c r="N3141" s="10" t="n">
        <x:v>0</x:v>
      </x:c>
      <x:c r="O3141" s="10" t="n">
        <x:v>0</x:v>
      </x:c>
      <x:c r="P3141" s="9" t="str">
        <x:f>'CaseReview'!U955</x:f>
        <x:v>PASS</x:v>
      </x:c>
      <x:c r="Q3141" s="9" t="n">
        <x:f>IF(AND(T3141=1,G3141=P3141),1,0)</x:f>
        <x:v>1</x:v>
      </x:c>
      <x:c r="R3141" s="9" t="n">
        <x:f>IF(AND(T3141=1,G3141="PASS",P3141="FAIL"),1,0)</x:f>
        <x:v>0</x:v>
      </x:c>
      <x:c r="S3141" s="9" t="n">
        <x:f>IF(AND(T3141=1,G3141="FAIL",P3141="PASS"),1,0)</x:f>
        <x:v>0</x:v>
      </x:c>
      <x:c r="T3141" s="9" t="n">
        <x:v>1</x:v>
      </x:c>
      <x:c r="U3141" s="9" t="n">
        <x:v>9</x:v>
      </x:c>
      <x:c r="V3141" s="9" t="str">
        <x:v>MVP/SHACL_GENERATION_PIPELINE/experiments/LUNA_NO_SEMANTIC_VALIDATOR/RUN_01/runs/RUN-IMO-075-20260901T103049743130Z/artifacts/attempt_01/candidate_shape.ttl</x:v>
      </x:c>
    </x:row>
    <x:row r="3142" ht="22" customHeight="1">
      <x:c r="A3142" s="10" t="str">
        <x:v>NO_SEMANTIC</x:v>
      </x:c>
      <x:c r="B3142" s="10" t="str">
        <x:v>IMO-077</x:v>
      </x:c>
      <x:c r="C3142" s="10" t="str">
        <x:v>IMO-077-H-F01</x:v>
      </x:c>
      <x:c r="D3142" s="10" t="str">
        <x:v>RUN_01</x:v>
      </x:c>
      <x:c r="E3142" s="10" t="str">
        <x:v>ORIGINAL_LEDGER</x:v>
      </x:c>
      <x:c r="F3142" s="10" t="str">
        <x:v>FAIL</x:v>
      </x:c>
      <x:c r="G3142" s="10" t="str">
        <x:v>FAIL</x:v>
      </x:c>
      <x:c r="H3142" s="10" t="str">
        <x:v>EXECUTED</x:v>
      </x:c>
      <x:c r="I3142" s="10" t="str">
        <x:v>PARSED</x:v>
      </x:c>
      <x:c r="J3142" s="10" t="str">
        <x:v>NO_SEMANTIC_VALIDATOR_DETERMINISTIC_PASS</x:v>
      </x:c>
      <x:c r="K3142" s="10" t="str">
        <x:v>4b2dfe7c1e098928cb3cbf75134425ee9aaf75abb97512ca9fe19f87ee681aa8</x:v>
      </x:c>
      <x:c r="L3142" s="10" t="str">
        <x:v>historical_three</x:v>
      </x:c>
      <x:c r="M3142" s="10" t="n">
        <x:v>1</x:v>
      </x:c>
      <x:c r="N3142" s="10" t="n">
        <x:v>0</x:v>
      </x:c>
      <x:c r="O3142" s="10" t="n">
        <x:v>0</x:v>
      </x:c>
      <x:c r="P3142" s="9" t="str">
        <x:f>'CaseReview'!U956</x:f>
        <x:v>FAIL</x:v>
      </x:c>
      <x:c r="Q3142" s="9" t="n">
        <x:f>IF(AND(T3142=1,G3142=P3142),1,0)</x:f>
        <x:v>1</x:v>
      </x:c>
      <x:c r="R3142" s="9" t="n">
        <x:f>IF(AND(T3142=1,G3142="PASS",P3142="FAIL"),1,0)</x:f>
        <x:v>0</x:v>
      </x:c>
      <x:c r="S3142" s="9" t="n">
        <x:f>IF(AND(T3142=1,G3142="FAIL",P3142="PASS"),1,0)</x:f>
        <x:v>0</x:v>
      </x:c>
      <x:c r="T3142" s="9" t="n">
        <x:v>1</x:v>
      </x:c>
      <x:c r="U3142" s="9" t="n">
        <x:v>8</x:v>
      </x:c>
      <x:c r="V3142" s="9" t="str">
        <x:v>MVP/SHACL_GENERATION_PIPELINE/experiments/LUNA_NO_SEMANTIC_VALIDATOR/RUN_01/runs/RUN-IMO-077-20260901T103109513750Z/artifacts/attempt_01/candidate_shape.ttl</x:v>
      </x:c>
    </x:row>
    <x:row r="3143" ht="22" customHeight="1">
      <x:c r="A3143" s="10" t="str">
        <x:v>NO_SEMANTIC</x:v>
      </x:c>
      <x:c r="B3143" s="10" t="str">
        <x:v>IMO-077</x:v>
      </x:c>
      <x:c r="C3143" s="10" t="str">
        <x:v>IMO-077-H-F02</x:v>
      </x:c>
      <x:c r="D3143" s="10" t="str">
        <x:v>RUN_01</x:v>
      </x:c>
      <x:c r="E3143" s="10" t="str">
        <x:v>ORIGINAL_LEDGER</x:v>
      </x:c>
      <x:c r="F3143" s="10" t="str">
        <x:v>FAIL</x:v>
      </x:c>
      <x:c r="G3143" s="10" t="str">
        <x:v>FAIL</x:v>
      </x:c>
      <x:c r="H3143" s="10" t="str">
        <x:v>EXECUTED</x:v>
      </x:c>
      <x:c r="I3143" s="10" t="str">
        <x:v>PARSED</x:v>
      </x:c>
      <x:c r="J3143" s="10" t="str">
        <x:v>NO_SEMANTIC_VALIDATOR_DETERMINISTIC_PASS</x:v>
      </x:c>
      <x:c r="K3143" s="10" t="str">
        <x:v>4b2dfe7c1e098928cb3cbf75134425ee9aaf75abb97512ca9fe19f87ee681aa8</x:v>
      </x:c>
      <x:c r="L3143" s="10" t="str">
        <x:v>historical_three</x:v>
      </x:c>
      <x:c r="M3143" s="10" t="n">
        <x:v>1</x:v>
      </x:c>
      <x:c r="N3143" s="10" t="n">
        <x:v>0</x:v>
      </x:c>
      <x:c r="O3143" s="10" t="n">
        <x:v>0</x:v>
      </x:c>
      <x:c r="P3143" s="9" t="str">
        <x:f>'CaseReview'!U957</x:f>
        <x:v>FAIL</x:v>
      </x:c>
      <x:c r="Q3143" s="9" t="n">
        <x:f>IF(AND(T3143=1,G3143=P3143),1,0)</x:f>
        <x:v>1</x:v>
      </x:c>
      <x:c r="R3143" s="9" t="n">
        <x:f>IF(AND(T3143=1,G3143="PASS",P3143="FAIL"),1,0)</x:f>
        <x:v>0</x:v>
      </x:c>
      <x:c r="S3143" s="9" t="n">
        <x:f>IF(AND(T3143=1,G3143="FAIL",P3143="PASS"),1,0)</x:f>
        <x:v>0</x:v>
      </x:c>
      <x:c r="T3143" s="9" t="n">
        <x:v>1</x:v>
      </x:c>
      <x:c r="U3143" s="9" t="n">
        <x:v>8</x:v>
      </x:c>
      <x:c r="V3143" s="9" t="str">
        <x:v>MVP/SHACL_GENERATION_PIPELINE/experiments/LUNA_NO_SEMANTIC_VALIDATOR/RUN_01/runs/RUN-IMO-077-20260901T103109513750Z/artifacts/attempt_01/candidate_shape.ttl</x:v>
      </x:c>
    </x:row>
    <x:row r="3144" ht="22" customHeight="1">
      <x:c r="A3144" s="10" t="str">
        <x:v>NO_SEMANTIC</x:v>
      </x:c>
      <x:c r="B3144" s="10" t="str">
        <x:v>IMO-077</x:v>
      </x:c>
      <x:c r="C3144" s="10" t="str">
        <x:v>IMO-077-H-F03</x:v>
      </x:c>
      <x:c r="D3144" s="10" t="str">
        <x:v>RUN_01</x:v>
      </x:c>
      <x:c r="E3144" s="10" t="str">
        <x:v>ORIGINAL_LEDGER</x:v>
      </x:c>
      <x:c r="F3144" s="10" t="str">
        <x:v>FAIL</x:v>
      </x:c>
      <x:c r="G3144" s="10" t="str">
        <x:v>FAIL</x:v>
      </x:c>
      <x:c r="H3144" s="10" t="str">
        <x:v>EXECUTED</x:v>
      </x:c>
      <x:c r="I3144" s="10" t="str">
        <x:v>PARSED</x:v>
      </x:c>
      <x:c r="J3144" s="10" t="str">
        <x:v>NO_SEMANTIC_VALIDATOR_DETERMINISTIC_PASS</x:v>
      </x:c>
      <x:c r="K3144" s="10" t="str">
        <x:v>4b2dfe7c1e098928cb3cbf75134425ee9aaf75abb97512ca9fe19f87ee681aa8</x:v>
      </x:c>
      <x:c r="L3144" s="10" t="str">
        <x:v>historical_three</x:v>
      </x:c>
      <x:c r="M3144" s="10" t="n">
        <x:v>1</x:v>
      </x:c>
      <x:c r="N3144" s="10" t="n">
        <x:v>0</x:v>
      </x:c>
      <x:c r="O3144" s="10" t="n">
        <x:v>0</x:v>
      </x:c>
      <x:c r="P3144" s="9" t="str">
        <x:f>'CaseReview'!U958</x:f>
        <x:v>FAIL</x:v>
      </x:c>
      <x:c r="Q3144" s="9" t="n">
        <x:f>IF(AND(T3144=1,G3144=P3144),1,0)</x:f>
        <x:v>1</x:v>
      </x:c>
      <x:c r="R3144" s="9" t="n">
        <x:f>IF(AND(T3144=1,G3144="PASS",P3144="FAIL"),1,0)</x:f>
        <x:v>0</x:v>
      </x:c>
      <x:c r="S3144" s="9" t="n">
        <x:f>IF(AND(T3144=1,G3144="FAIL",P3144="PASS"),1,0)</x:f>
        <x:v>0</x:v>
      </x:c>
      <x:c r="T3144" s="9" t="n">
        <x:v>1</x:v>
      </x:c>
      <x:c r="U3144" s="9" t="n">
        <x:v>8</x:v>
      </x:c>
      <x:c r="V3144" s="9" t="str">
        <x:v>MVP/SHACL_GENERATION_PIPELINE/experiments/LUNA_NO_SEMANTIC_VALIDATOR/RUN_01/runs/RUN-IMO-077-20260901T103109513750Z/artifacts/attempt_01/candidate_shape.ttl</x:v>
      </x:c>
    </x:row>
    <x:row r="3145" ht="22" customHeight="1">
      <x:c r="A3145" s="10" t="str">
        <x:v>NO_SEMANTIC</x:v>
      </x:c>
      <x:c r="B3145" s="10" t="str">
        <x:v>IMO-077</x:v>
      </x:c>
      <x:c r="C3145" s="10" t="str">
        <x:v>IMO-077-H-F04</x:v>
      </x:c>
      <x:c r="D3145" s="10" t="str">
        <x:v>RUN_01</x:v>
      </x:c>
      <x:c r="E3145" s="10" t="str">
        <x:v>ORIGINAL_LEDGER</x:v>
      </x:c>
      <x:c r="F3145" s="10" t="str">
        <x:v>FAIL</x:v>
      </x:c>
      <x:c r="G3145" s="10" t="str">
        <x:v>FAIL</x:v>
      </x:c>
      <x:c r="H3145" s="10" t="str">
        <x:v>EXECUTED</x:v>
      </x:c>
      <x:c r="I3145" s="10" t="str">
        <x:v>PARSED</x:v>
      </x:c>
      <x:c r="J3145" s="10" t="str">
        <x:v>NO_SEMANTIC_VALIDATOR_DETERMINISTIC_PASS</x:v>
      </x:c>
      <x:c r="K3145" s="10" t="str">
        <x:v>4b2dfe7c1e098928cb3cbf75134425ee9aaf75abb97512ca9fe19f87ee681aa8</x:v>
      </x:c>
      <x:c r="L3145" s="10" t="str">
        <x:v>historical_three</x:v>
      </x:c>
      <x:c r="M3145" s="10" t="n">
        <x:v>1</x:v>
      </x:c>
      <x:c r="N3145" s="10" t="n">
        <x:v>0</x:v>
      </x:c>
      <x:c r="O3145" s="10" t="n">
        <x:v>0</x:v>
      </x:c>
      <x:c r="P3145" s="9" t="str">
        <x:f>'CaseReview'!U959</x:f>
        <x:v>FAIL</x:v>
      </x:c>
      <x:c r="Q3145" s="9" t="n">
        <x:f>IF(AND(T3145=1,G3145=P3145),1,0)</x:f>
        <x:v>1</x:v>
      </x:c>
      <x:c r="R3145" s="9" t="n">
        <x:f>IF(AND(T3145=1,G3145="PASS",P3145="FAIL"),1,0)</x:f>
        <x:v>0</x:v>
      </x:c>
      <x:c r="S3145" s="9" t="n">
        <x:f>IF(AND(T3145=1,G3145="FAIL",P3145="PASS"),1,0)</x:f>
        <x:v>0</x:v>
      </x:c>
      <x:c r="T3145" s="9" t="n">
        <x:v>1</x:v>
      </x:c>
      <x:c r="U3145" s="9" t="n">
        <x:v>8</x:v>
      </x:c>
      <x:c r="V3145" s="9" t="str">
        <x:v>MVP/SHACL_GENERATION_PIPELINE/experiments/LUNA_NO_SEMANTIC_VALIDATOR/RUN_01/runs/RUN-IMO-077-20260901T103109513750Z/artifacts/attempt_01/candidate_shape.ttl</x:v>
      </x:c>
    </x:row>
    <x:row r="3146" ht="22" customHeight="1">
      <x:c r="A3146" s="10" t="str">
        <x:v>NO_SEMANTIC</x:v>
      </x:c>
      <x:c r="B3146" s="10" t="str">
        <x:v>IMO-077</x:v>
      </x:c>
      <x:c r="C3146" s="10" t="str">
        <x:v>IMO-077-H-F05</x:v>
      </x:c>
      <x:c r="D3146" s="10" t="str">
        <x:v>RUN_01</x:v>
      </x:c>
      <x:c r="E3146" s="10" t="str">
        <x:v>ORIGINAL_LEDGER</x:v>
      </x:c>
      <x:c r="F3146" s="10" t="str">
        <x:v>FAIL</x:v>
      </x:c>
      <x:c r="G3146" s="10" t="str">
        <x:v>FAIL</x:v>
      </x:c>
      <x:c r="H3146" s="10" t="str">
        <x:v>EXECUTED</x:v>
      </x:c>
      <x:c r="I3146" s="10" t="str">
        <x:v>PARSED</x:v>
      </x:c>
      <x:c r="J3146" s="10" t="str">
        <x:v>NO_SEMANTIC_VALIDATOR_DETERMINISTIC_PASS</x:v>
      </x:c>
      <x:c r="K3146" s="10" t="str">
        <x:v>4b2dfe7c1e098928cb3cbf75134425ee9aaf75abb97512ca9fe19f87ee681aa8</x:v>
      </x:c>
      <x:c r="L3146" s="10" t="str">
        <x:v>historical_three</x:v>
      </x:c>
      <x:c r="M3146" s="10" t="n">
        <x:v>1</x:v>
      </x:c>
      <x:c r="N3146" s="10" t="n">
        <x:v>0</x:v>
      </x:c>
      <x:c r="O3146" s="10" t="n">
        <x:v>0</x:v>
      </x:c>
      <x:c r="P3146" s="9" t="str">
        <x:f>'CaseReview'!U960</x:f>
        <x:v>FAIL</x:v>
      </x:c>
      <x:c r="Q3146" s="9" t="n">
        <x:f>IF(AND(T3146=1,G3146=P3146),1,0)</x:f>
        <x:v>1</x:v>
      </x:c>
      <x:c r="R3146" s="9" t="n">
        <x:f>IF(AND(T3146=1,G3146="PASS",P3146="FAIL"),1,0)</x:f>
        <x:v>0</x:v>
      </x:c>
      <x:c r="S3146" s="9" t="n">
        <x:f>IF(AND(T3146=1,G3146="FAIL",P3146="PASS"),1,0)</x:f>
        <x:v>0</x:v>
      </x:c>
      <x:c r="T3146" s="9" t="n">
        <x:v>1</x:v>
      </x:c>
      <x:c r="U3146" s="9" t="n">
        <x:v>8</x:v>
      </x:c>
      <x:c r="V3146" s="9" t="str">
        <x:v>MVP/SHACL_GENERATION_PIPELINE/experiments/LUNA_NO_SEMANTIC_VALIDATOR/RUN_01/runs/RUN-IMO-077-20260901T103109513750Z/artifacts/attempt_01/candidate_shape.ttl</x:v>
      </x:c>
    </x:row>
    <x:row r="3147" ht="22" customHeight="1">
      <x:c r="A3147" s="10" t="str">
        <x:v>NO_SEMANTIC</x:v>
      </x:c>
      <x:c r="B3147" s="10" t="str">
        <x:v>IMO-077</x:v>
      </x:c>
      <x:c r="C3147" s="10" t="str">
        <x:v>IMO-077-H-P01</x:v>
      </x:c>
      <x:c r="D3147" s="10" t="str">
        <x:v>RUN_01</x:v>
      </x:c>
      <x:c r="E3147" s="10" t="str">
        <x:v>ORIGINAL_LEDGER</x:v>
      </x:c>
      <x:c r="F3147" s="10" t="str">
        <x:v>PASS</x:v>
      </x:c>
      <x:c r="G3147" s="10" t="str">
        <x:v>FAIL</x:v>
      </x:c>
      <x:c r="H3147" s="10" t="str">
        <x:v>EXECUTED</x:v>
      </x:c>
      <x:c r="I3147" s="10" t="str">
        <x:v>PARSED</x:v>
      </x:c>
      <x:c r="J3147" s="10" t="str">
        <x:v>NO_SEMANTIC_VALIDATOR_DETERMINISTIC_PASS</x:v>
      </x:c>
      <x:c r="K3147" s="10" t="str">
        <x:v>4b2dfe7c1e098928cb3cbf75134425ee9aaf75abb97512ca9fe19f87ee681aa8</x:v>
      </x:c>
      <x:c r="L3147" s="10" t="str">
        <x:v>historical_three</x:v>
      </x:c>
      <x:c r="M3147" s="10" t="n">
        <x:v>0</x:v>
      </x:c>
      <x:c r="N3147" s="10" t="n">
        <x:v>0</x:v>
      </x:c>
      <x:c r="O3147" s="10" t="n">
        <x:v>1</x:v>
      </x:c>
      <x:c r="P3147" s="9" t="str">
        <x:f>'CaseReview'!U961</x:f>
        <x:v>PASS</x:v>
      </x:c>
      <x:c r="Q3147" s="9" t="n">
        <x:f>IF(AND(T3147=1,G3147=P3147),1,0)</x:f>
        <x:v>0</x:v>
      </x:c>
      <x:c r="R3147" s="9" t="n">
        <x:f>IF(AND(T3147=1,G3147="PASS",P3147="FAIL"),1,0)</x:f>
        <x:v>0</x:v>
      </x:c>
      <x:c r="S3147" s="9" t="n">
        <x:f>IF(AND(T3147=1,G3147="FAIL",P3147="PASS"),1,0)</x:f>
        <x:v>1</x:v>
      </x:c>
      <x:c r="T3147" s="9" t="n">
        <x:v>1</x:v>
      </x:c>
      <x:c r="U3147" s="9" t="n">
        <x:v>8</x:v>
      </x:c>
      <x:c r="V3147" s="9" t="str">
        <x:v>MVP/SHACL_GENERATION_PIPELINE/experiments/LUNA_NO_SEMANTIC_VALIDATOR/RUN_01/runs/RUN-IMO-077-20260901T103109513750Z/artifacts/attempt_01/candidate_shape.ttl</x:v>
      </x:c>
    </x:row>
    <x:row r="3148" ht="22" customHeight="1">
      <x:c r="A3148" s="10" t="str">
        <x:v>NO_SEMANTIC</x:v>
      </x:c>
      <x:c r="B3148" s="10" t="str">
        <x:v>IMO-077</x:v>
      </x:c>
      <x:c r="C3148" s="10" t="str">
        <x:v>IMO-077-H-P02</x:v>
      </x:c>
      <x:c r="D3148" s="10" t="str">
        <x:v>RUN_01</x:v>
      </x:c>
      <x:c r="E3148" s="10" t="str">
        <x:v>ORIGINAL_LEDGER</x:v>
      </x:c>
      <x:c r="F3148" s="10" t="str">
        <x:v>PASS</x:v>
      </x:c>
      <x:c r="G3148" s="10" t="str">
        <x:v>FAIL</x:v>
      </x:c>
      <x:c r="H3148" s="10" t="str">
        <x:v>EXECUTED</x:v>
      </x:c>
      <x:c r="I3148" s="10" t="str">
        <x:v>PARSED</x:v>
      </x:c>
      <x:c r="J3148" s="10" t="str">
        <x:v>NO_SEMANTIC_VALIDATOR_DETERMINISTIC_PASS</x:v>
      </x:c>
      <x:c r="K3148" s="10" t="str">
        <x:v>4b2dfe7c1e098928cb3cbf75134425ee9aaf75abb97512ca9fe19f87ee681aa8</x:v>
      </x:c>
      <x:c r="L3148" s="10" t="str">
        <x:v>historical_three</x:v>
      </x:c>
      <x:c r="M3148" s="10" t="n">
        <x:v>0</x:v>
      </x:c>
      <x:c r="N3148" s="10" t="n">
        <x:v>0</x:v>
      </x:c>
      <x:c r="O3148" s="10" t="n">
        <x:v>1</x:v>
      </x:c>
      <x:c r="P3148" s="9" t="str">
        <x:f>'CaseReview'!U962</x:f>
        <x:v>PASS</x:v>
      </x:c>
      <x:c r="Q3148" s="9" t="n">
        <x:f>IF(AND(T3148=1,G3148=P3148),1,0)</x:f>
        <x:v>0</x:v>
      </x:c>
      <x:c r="R3148" s="9" t="n">
        <x:f>IF(AND(T3148=1,G3148="PASS",P3148="FAIL"),1,0)</x:f>
        <x:v>0</x:v>
      </x:c>
      <x:c r="S3148" s="9" t="n">
        <x:f>IF(AND(T3148=1,G3148="FAIL",P3148="PASS"),1,0)</x:f>
        <x:v>1</x:v>
      </x:c>
      <x:c r="T3148" s="9" t="n">
        <x:v>1</x:v>
      </x:c>
      <x:c r="U3148" s="9" t="n">
        <x:v>8</x:v>
      </x:c>
      <x:c r="V3148" s="9" t="str">
        <x:v>MVP/SHACL_GENERATION_PIPELINE/experiments/LUNA_NO_SEMANTIC_VALIDATOR/RUN_01/runs/RUN-IMO-077-20260901T103109513750Z/artifacts/attempt_01/candidate_shape.ttl</x:v>
      </x:c>
    </x:row>
    <x:row r="3149" ht="22" customHeight="1">
      <x:c r="A3149" s="10" t="str">
        <x:v>NO_SEMANTIC</x:v>
      </x:c>
      <x:c r="B3149" s="10" t="str">
        <x:v>IMO-077</x:v>
      </x:c>
      <x:c r="C3149" s="10" t="str">
        <x:v>IMO-077-H-P03</x:v>
      </x:c>
      <x:c r="D3149" s="10" t="str">
        <x:v>RUN_01</x:v>
      </x:c>
      <x:c r="E3149" s="10" t="str">
        <x:v>ORIGINAL_LEDGER</x:v>
      </x:c>
      <x:c r="F3149" s="10" t="str">
        <x:v>PASS</x:v>
      </x:c>
      <x:c r="G3149" s="10" t="str">
        <x:v>PASS</x:v>
      </x:c>
      <x:c r="H3149" s="10" t="str">
        <x:v>EXECUTED</x:v>
      </x:c>
      <x:c r="I3149" s="10" t="str">
        <x:v>PARSED</x:v>
      </x:c>
      <x:c r="J3149" s="10" t="str">
        <x:v>NO_SEMANTIC_VALIDATOR_DETERMINISTIC_PASS</x:v>
      </x:c>
      <x:c r="K3149" s="10" t="str">
        <x:v>4b2dfe7c1e098928cb3cbf75134425ee9aaf75abb97512ca9fe19f87ee681aa8</x:v>
      </x:c>
      <x:c r="L3149" s="10" t="str">
        <x:v>historical_three</x:v>
      </x:c>
      <x:c r="M3149" s="10" t="n">
        <x:v>1</x:v>
      </x:c>
      <x:c r="N3149" s="10" t="n">
        <x:v>0</x:v>
      </x:c>
      <x:c r="O3149" s="10" t="n">
        <x:v>0</x:v>
      </x:c>
      <x:c r="P3149" s="9" t="str">
        <x:f>'CaseReview'!U963</x:f>
        <x:v>PASS</x:v>
      </x:c>
      <x:c r="Q3149" s="9" t="n">
        <x:f>IF(AND(T3149=1,G3149=P3149),1,0)</x:f>
        <x:v>1</x:v>
      </x:c>
      <x:c r="R3149" s="9" t="n">
        <x:f>IF(AND(T3149=1,G3149="PASS",P3149="FAIL"),1,0)</x:f>
        <x:v>0</x:v>
      </x:c>
      <x:c r="S3149" s="9" t="n">
        <x:f>IF(AND(T3149=1,G3149="FAIL",P3149="PASS"),1,0)</x:f>
        <x:v>0</x:v>
      </x:c>
      <x:c r="T3149" s="9" t="n">
        <x:v>1</x:v>
      </x:c>
      <x:c r="U3149" s="9" t="n">
        <x:v>8</x:v>
      </x:c>
      <x:c r="V3149" s="9" t="str">
        <x:v>MVP/SHACL_GENERATION_PIPELINE/experiments/LUNA_NO_SEMANTIC_VALIDATOR/RUN_01/runs/RUN-IMO-077-20260901T103109513750Z/artifacts/attempt_01/candidate_shape.ttl</x:v>
      </x:c>
    </x:row>
    <x:row r="3150" ht="22" customHeight="1">
      <x:c r="A3150" s="10" t="str">
        <x:v>NO_SEMANTIC</x:v>
      </x:c>
      <x:c r="B3150" s="10" t="str">
        <x:v>IMO-078</x:v>
      </x:c>
      <x:c r="C3150" s="10" t="str">
        <x:v>IMO-078-H-F01</x:v>
      </x:c>
      <x:c r="D3150" s="10" t="str">
        <x:v>RUN_01</x:v>
      </x:c>
      <x:c r="E3150" s="10" t="str">
        <x:v>ORIGINAL_LEDGER</x:v>
      </x:c>
      <x:c r="F3150" s="10" t="str">
        <x:v>FAIL</x:v>
      </x:c>
      <x:c r="G3150" s="10" t="str">
        <x:v>FAIL</x:v>
      </x:c>
      <x:c r="H3150" s="10" t="str">
        <x:v>EXECUTED</x:v>
      </x:c>
      <x:c r="I3150" s="10" t="str">
        <x:v>PARSED</x:v>
      </x:c>
      <x:c r="J3150" s="10" t="str">
        <x:v>NO_SEMANTIC_VALIDATOR_DETERMINISTIC_PASS</x:v>
      </x:c>
      <x:c r="K3150" s="10" t="str">
        <x:v>ef0496d04d9f3bffe6e3fba0fc59a162434f8eca7f87829c50cad2bc08d7d260</x:v>
      </x:c>
      <x:c r="L3150" s="10" t="str">
        <x:v>historical_three</x:v>
      </x:c>
      <x:c r="M3150" s="10" t="n">
        <x:v>1</x:v>
      </x:c>
      <x:c r="N3150" s="10" t="n">
        <x:v>0</x:v>
      </x:c>
      <x:c r="O3150" s="10" t="n">
        <x:v>0</x:v>
      </x:c>
      <x:c r="P3150" s="9" t="str">
        <x:f>'CaseReview'!U964</x:f>
        <x:v>FAIL</x:v>
      </x:c>
      <x:c r="Q3150" s="9" t="n">
        <x:f>IF(AND(T3150=1,G3150=P3150),1,0)</x:f>
        <x:v>1</x:v>
      </x:c>
      <x:c r="R3150" s="9" t="n">
        <x:f>IF(AND(T3150=1,G3150="PASS",P3150="FAIL"),1,0)</x:f>
        <x:v>0</x:v>
      </x:c>
      <x:c r="S3150" s="9" t="n">
        <x:f>IF(AND(T3150=1,G3150="FAIL",P3150="PASS"),1,0)</x:f>
        <x:v>0</x:v>
      </x:c>
      <x:c r="T3150" s="9" t="n">
        <x:v>1</x:v>
      </x:c>
      <x:c r="U3150" s="9" t="n">
        <x:v>8</x:v>
      </x:c>
      <x:c r="V3150" s="9" t="str">
        <x:v>MVP/SHACL_GENERATION_PIPELINE/experiments/LUNA_NO_SEMANTIC_VALIDATOR/RUN_01/runs/RUN-IMO-078-20260901T103133296346Z/artifacts/attempt_01/candidate_shape.ttl</x:v>
      </x:c>
    </x:row>
    <x:row r="3151" ht="22" customHeight="1">
      <x:c r="A3151" s="10" t="str">
        <x:v>NO_SEMANTIC</x:v>
      </x:c>
      <x:c r="B3151" s="10" t="str">
        <x:v>IMO-078</x:v>
      </x:c>
      <x:c r="C3151" s="10" t="str">
        <x:v>IMO-078-H-F02</x:v>
      </x:c>
      <x:c r="D3151" s="10" t="str">
        <x:v>RUN_01</x:v>
      </x:c>
      <x:c r="E3151" s="10" t="str">
        <x:v>ORIGINAL_LEDGER</x:v>
      </x:c>
      <x:c r="F3151" s="10" t="str">
        <x:v>FAIL</x:v>
      </x:c>
      <x:c r="G3151" s="10" t="str">
        <x:v>FAIL</x:v>
      </x:c>
      <x:c r="H3151" s="10" t="str">
        <x:v>EXECUTED</x:v>
      </x:c>
      <x:c r="I3151" s="10" t="str">
        <x:v>PARSED</x:v>
      </x:c>
      <x:c r="J3151" s="10" t="str">
        <x:v>NO_SEMANTIC_VALIDATOR_DETERMINISTIC_PASS</x:v>
      </x:c>
      <x:c r="K3151" s="10" t="str">
        <x:v>ef0496d04d9f3bffe6e3fba0fc59a162434f8eca7f87829c50cad2bc08d7d260</x:v>
      </x:c>
      <x:c r="L3151" s="10" t="str">
        <x:v>historical_three</x:v>
      </x:c>
      <x:c r="M3151" s="10" t="n">
        <x:v>1</x:v>
      </x:c>
      <x:c r="N3151" s="10" t="n">
        <x:v>0</x:v>
      </x:c>
      <x:c r="O3151" s="10" t="n">
        <x:v>0</x:v>
      </x:c>
      <x:c r="P3151" s="9" t="str">
        <x:f>'CaseReview'!U965</x:f>
        <x:v>FAIL</x:v>
      </x:c>
      <x:c r="Q3151" s="9" t="n">
        <x:f>IF(AND(T3151=1,G3151=P3151),1,0)</x:f>
        <x:v>1</x:v>
      </x:c>
      <x:c r="R3151" s="9" t="n">
        <x:f>IF(AND(T3151=1,G3151="PASS",P3151="FAIL"),1,0)</x:f>
        <x:v>0</x:v>
      </x:c>
      <x:c r="S3151" s="9" t="n">
        <x:f>IF(AND(T3151=1,G3151="FAIL",P3151="PASS"),1,0)</x:f>
        <x:v>0</x:v>
      </x:c>
      <x:c r="T3151" s="9" t="n">
        <x:v>1</x:v>
      </x:c>
      <x:c r="U3151" s="9" t="n">
        <x:v>8</x:v>
      </x:c>
      <x:c r="V3151" s="9" t="str">
        <x:v>MVP/SHACL_GENERATION_PIPELINE/experiments/LUNA_NO_SEMANTIC_VALIDATOR/RUN_01/runs/RUN-IMO-078-20260901T103133296346Z/artifacts/attempt_01/candidate_shape.ttl</x:v>
      </x:c>
    </x:row>
    <x:row r="3152" ht="22" customHeight="1">
      <x:c r="A3152" s="10" t="str">
        <x:v>NO_SEMANTIC</x:v>
      </x:c>
      <x:c r="B3152" s="10" t="str">
        <x:v>IMO-078</x:v>
      </x:c>
      <x:c r="C3152" s="10" t="str">
        <x:v>IMO-078-H-F03</x:v>
      </x:c>
      <x:c r="D3152" s="10" t="str">
        <x:v>RUN_01</x:v>
      </x:c>
      <x:c r="E3152" s="10" t="str">
        <x:v>ORIGINAL_LEDGER</x:v>
      </x:c>
      <x:c r="F3152" s="10" t="str">
        <x:v>FAIL</x:v>
      </x:c>
      <x:c r="G3152" s="10" t="str">
        <x:v>FAIL</x:v>
      </x:c>
      <x:c r="H3152" s="10" t="str">
        <x:v>EXECUTED</x:v>
      </x:c>
      <x:c r="I3152" s="10" t="str">
        <x:v>PARSED</x:v>
      </x:c>
      <x:c r="J3152" s="10" t="str">
        <x:v>NO_SEMANTIC_VALIDATOR_DETERMINISTIC_PASS</x:v>
      </x:c>
      <x:c r="K3152" s="10" t="str">
        <x:v>ef0496d04d9f3bffe6e3fba0fc59a162434f8eca7f87829c50cad2bc08d7d260</x:v>
      </x:c>
      <x:c r="L3152" s="10" t="str">
        <x:v>historical_three</x:v>
      </x:c>
      <x:c r="M3152" s="10" t="n">
        <x:v>1</x:v>
      </x:c>
      <x:c r="N3152" s="10" t="n">
        <x:v>0</x:v>
      </x:c>
      <x:c r="O3152" s="10" t="n">
        <x:v>0</x:v>
      </x:c>
      <x:c r="P3152" s="9" t="str">
        <x:f>'CaseReview'!U966</x:f>
        <x:v>FAIL</x:v>
      </x:c>
      <x:c r="Q3152" s="9" t="n">
        <x:f>IF(AND(T3152=1,G3152=P3152),1,0)</x:f>
        <x:v>1</x:v>
      </x:c>
      <x:c r="R3152" s="9" t="n">
        <x:f>IF(AND(T3152=1,G3152="PASS",P3152="FAIL"),1,0)</x:f>
        <x:v>0</x:v>
      </x:c>
      <x:c r="S3152" s="9" t="n">
        <x:f>IF(AND(T3152=1,G3152="FAIL",P3152="PASS"),1,0)</x:f>
        <x:v>0</x:v>
      </x:c>
      <x:c r="T3152" s="9" t="n">
        <x:v>1</x:v>
      </x:c>
      <x:c r="U3152" s="9" t="n">
        <x:v>8</x:v>
      </x:c>
      <x:c r="V3152" s="9" t="str">
        <x:v>MVP/SHACL_GENERATION_PIPELINE/experiments/LUNA_NO_SEMANTIC_VALIDATOR/RUN_01/runs/RUN-IMO-078-20260901T103133296346Z/artifacts/attempt_01/candidate_shape.ttl</x:v>
      </x:c>
    </x:row>
    <x:row r="3153" ht="22" customHeight="1">
      <x:c r="A3153" s="10" t="str">
        <x:v>NO_SEMANTIC</x:v>
      </x:c>
      <x:c r="B3153" s="10" t="str">
        <x:v>IMO-078</x:v>
      </x:c>
      <x:c r="C3153" s="10" t="str">
        <x:v>IMO-078-H-F04</x:v>
      </x:c>
      <x:c r="D3153" s="10" t="str">
        <x:v>RUN_01</x:v>
      </x:c>
      <x:c r="E3153" s="10" t="str">
        <x:v>ORIGINAL_LEDGER</x:v>
      </x:c>
      <x:c r="F3153" s="10" t="str">
        <x:v>FAIL</x:v>
      </x:c>
      <x:c r="G3153" s="10" t="str">
        <x:v>FAIL</x:v>
      </x:c>
      <x:c r="H3153" s="10" t="str">
        <x:v>EXECUTED</x:v>
      </x:c>
      <x:c r="I3153" s="10" t="str">
        <x:v>PARSED</x:v>
      </x:c>
      <x:c r="J3153" s="10" t="str">
        <x:v>NO_SEMANTIC_VALIDATOR_DETERMINISTIC_PASS</x:v>
      </x:c>
      <x:c r="K3153" s="10" t="str">
        <x:v>ef0496d04d9f3bffe6e3fba0fc59a162434f8eca7f87829c50cad2bc08d7d260</x:v>
      </x:c>
      <x:c r="L3153" s="10" t="str">
        <x:v>historical_three</x:v>
      </x:c>
      <x:c r="M3153" s="10" t="n">
        <x:v>1</x:v>
      </x:c>
      <x:c r="N3153" s="10" t="n">
        <x:v>0</x:v>
      </x:c>
      <x:c r="O3153" s="10" t="n">
        <x:v>0</x:v>
      </x:c>
      <x:c r="P3153" s="9" t="str">
        <x:f>'CaseReview'!U967</x:f>
        <x:v>FAIL</x:v>
      </x:c>
      <x:c r="Q3153" s="9" t="n">
        <x:f>IF(AND(T3153=1,G3153=P3153),1,0)</x:f>
        <x:v>1</x:v>
      </x:c>
      <x:c r="R3153" s="9" t="n">
        <x:f>IF(AND(T3153=1,G3153="PASS",P3153="FAIL"),1,0)</x:f>
        <x:v>0</x:v>
      </x:c>
      <x:c r="S3153" s="9" t="n">
        <x:f>IF(AND(T3153=1,G3153="FAIL",P3153="PASS"),1,0)</x:f>
        <x:v>0</x:v>
      </x:c>
      <x:c r="T3153" s="9" t="n">
        <x:v>1</x:v>
      </x:c>
      <x:c r="U3153" s="9" t="n">
        <x:v>8</x:v>
      </x:c>
      <x:c r="V3153" s="9" t="str">
        <x:v>MVP/SHACL_GENERATION_PIPELINE/experiments/LUNA_NO_SEMANTIC_VALIDATOR/RUN_01/runs/RUN-IMO-078-20260901T103133296346Z/artifacts/attempt_01/candidate_shape.ttl</x:v>
      </x:c>
    </x:row>
    <x:row r="3154" ht="22" customHeight="1">
      <x:c r="A3154" s="10" t="str">
        <x:v>NO_SEMANTIC</x:v>
      </x:c>
      <x:c r="B3154" s="10" t="str">
        <x:v>IMO-078</x:v>
      </x:c>
      <x:c r="C3154" s="10" t="str">
        <x:v>IMO-078-H-F05</x:v>
      </x:c>
      <x:c r="D3154" s="10" t="str">
        <x:v>RUN_01</x:v>
      </x:c>
      <x:c r="E3154" s="10" t="str">
        <x:v>ORIGINAL_LEDGER</x:v>
      </x:c>
      <x:c r="F3154" s="10" t="str">
        <x:v>FAIL</x:v>
      </x:c>
      <x:c r="G3154" s="10" t="str">
        <x:v>FAIL</x:v>
      </x:c>
      <x:c r="H3154" s="10" t="str">
        <x:v>EXECUTED</x:v>
      </x:c>
      <x:c r="I3154" s="10" t="str">
        <x:v>PARSED</x:v>
      </x:c>
      <x:c r="J3154" s="10" t="str">
        <x:v>NO_SEMANTIC_VALIDATOR_DETERMINISTIC_PASS</x:v>
      </x:c>
      <x:c r="K3154" s="10" t="str">
        <x:v>ef0496d04d9f3bffe6e3fba0fc59a162434f8eca7f87829c50cad2bc08d7d260</x:v>
      </x:c>
      <x:c r="L3154" s="10" t="str">
        <x:v>historical_three</x:v>
      </x:c>
      <x:c r="M3154" s="10" t="n">
        <x:v>1</x:v>
      </x:c>
      <x:c r="N3154" s="10" t="n">
        <x:v>0</x:v>
      </x:c>
      <x:c r="O3154" s="10" t="n">
        <x:v>0</x:v>
      </x:c>
      <x:c r="P3154" s="9" t="str">
        <x:f>'CaseReview'!U968</x:f>
        <x:v>FAIL</x:v>
      </x:c>
      <x:c r="Q3154" s="9" t="n">
        <x:f>IF(AND(T3154=1,G3154=P3154),1,0)</x:f>
        <x:v>1</x:v>
      </x:c>
      <x:c r="R3154" s="9" t="n">
        <x:f>IF(AND(T3154=1,G3154="PASS",P3154="FAIL"),1,0)</x:f>
        <x:v>0</x:v>
      </x:c>
      <x:c r="S3154" s="9" t="n">
        <x:f>IF(AND(T3154=1,G3154="FAIL",P3154="PASS"),1,0)</x:f>
        <x:v>0</x:v>
      </x:c>
      <x:c r="T3154" s="9" t="n">
        <x:v>1</x:v>
      </x:c>
      <x:c r="U3154" s="9" t="n">
        <x:v>8</x:v>
      </x:c>
      <x:c r="V3154" s="9" t="str">
        <x:v>MVP/SHACL_GENERATION_PIPELINE/experiments/LUNA_NO_SEMANTIC_VALIDATOR/RUN_01/runs/RUN-IMO-078-20260901T103133296346Z/artifacts/attempt_01/candidate_shape.ttl</x:v>
      </x:c>
    </x:row>
    <x:row r="3155" ht="22" customHeight="1">
      <x:c r="A3155" s="10" t="str">
        <x:v>NO_SEMANTIC</x:v>
      </x:c>
      <x:c r="B3155" s="10" t="str">
        <x:v>IMO-078</x:v>
      </x:c>
      <x:c r="C3155" s="10" t="str">
        <x:v>IMO-078-H-P01</x:v>
      </x:c>
      <x:c r="D3155" s="10" t="str">
        <x:v>RUN_01</x:v>
      </x:c>
      <x:c r="E3155" s="10" t="str">
        <x:v>ORIGINAL_LEDGER</x:v>
      </x:c>
      <x:c r="F3155" s="10" t="str">
        <x:v>PASS</x:v>
      </x:c>
      <x:c r="G3155" s="10" t="str">
        <x:v>PASS</x:v>
      </x:c>
      <x:c r="H3155" s="10" t="str">
        <x:v>EXECUTED</x:v>
      </x:c>
      <x:c r="I3155" s="10" t="str">
        <x:v>PARSED</x:v>
      </x:c>
      <x:c r="J3155" s="10" t="str">
        <x:v>NO_SEMANTIC_VALIDATOR_DETERMINISTIC_PASS</x:v>
      </x:c>
      <x:c r="K3155" s="10" t="str">
        <x:v>ef0496d04d9f3bffe6e3fba0fc59a162434f8eca7f87829c50cad2bc08d7d260</x:v>
      </x:c>
      <x:c r="L3155" s="10" t="str">
        <x:v>historical_three</x:v>
      </x:c>
      <x:c r="M3155" s="10" t="n">
        <x:v>1</x:v>
      </x:c>
      <x:c r="N3155" s="10" t="n">
        <x:v>0</x:v>
      </x:c>
      <x:c r="O3155" s="10" t="n">
        <x:v>0</x:v>
      </x:c>
      <x:c r="P3155" s="9" t="str">
        <x:f>'CaseReview'!U969</x:f>
        <x:v>PASS</x:v>
      </x:c>
      <x:c r="Q3155" s="9" t="n">
        <x:f>IF(AND(T3155=1,G3155=P3155),1,0)</x:f>
        <x:v>1</x:v>
      </x:c>
      <x:c r="R3155" s="9" t="n">
        <x:f>IF(AND(T3155=1,G3155="PASS",P3155="FAIL"),1,0)</x:f>
        <x:v>0</x:v>
      </x:c>
      <x:c r="S3155" s="9" t="n">
        <x:f>IF(AND(T3155=1,G3155="FAIL",P3155="PASS"),1,0)</x:f>
        <x:v>0</x:v>
      </x:c>
      <x:c r="T3155" s="9" t="n">
        <x:v>1</x:v>
      </x:c>
      <x:c r="U3155" s="9" t="n">
        <x:v>8</x:v>
      </x:c>
      <x:c r="V3155" s="9" t="str">
        <x:v>MVP/SHACL_GENERATION_PIPELINE/experiments/LUNA_NO_SEMANTIC_VALIDATOR/RUN_01/runs/RUN-IMO-078-20260901T103133296346Z/artifacts/attempt_01/candidate_shape.ttl</x:v>
      </x:c>
    </x:row>
    <x:row r="3156" ht="22" customHeight="1">
      <x:c r="A3156" s="10" t="str">
        <x:v>NO_SEMANTIC</x:v>
      </x:c>
      <x:c r="B3156" s="10" t="str">
        <x:v>IMO-078</x:v>
      </x:c>
      <x:c r="C3156" s="10" t="str">
        <x:v>IMO-078-H-P02</x:v>
      </x:c>
      <x:c r="D3156" s="10" t="str">
        <x:v>RUN_01</x:v>
      </x:c>
      <x:c r="E3156" s="10" t="str">
        <x:v>ORIGINAL_LEDGER</x:v>
      </x:c>
      <x:c r="F3156" s="10" t="str">
        <x:v>PASS</x:v>
      </x:c>
      <x:c r="G3156" s="10" t="str">
        <x:v>PASS</x:v>
      </x:c>
      <x:c r="H3156" s="10" t="str">
        <x:v>EXECUTED</x:v>
      </x:c>
      <x:c r="I3156" s="10" t="str">
        <x:v>PARSED</x:v>
      </x:c>
      <x:c r="J3156" s="10" t="str">
        <x:v>NO_SEMANTIC_VALIDATOR_DETERMINISTIC_PASS</x:v>
      </x:c>
      <x:c r="K3156" s="10" t="str">
        <x:v>ef0496d04d9f3bffe6e3fba0fc59a162434f8eca7f87829c50cad2bc08d7d260</x:v>
      </x:c>
      <x:c r="L3156" s="10" t="str">
        <x:v>historical_three</x:v>
      </x:c>
      <x:c r="M3156" s="10" t="n">
        <x:v>1</x:v>
      </x:c>
      <x:c r="N3156" s="10" t="n">
        <x:v>0</x:v>
      </x:c>
      <x:c r="O3156" s="10" t="n">
        <x:v>0</x:v>
      </x:c>
      <x:c r="P3156" s="9" t="str">
        <x:f>'CaseReview'!U970</x:f>
        <x:v>PASS</x:v>
      </x:c>
      <x:c r="Q3156" s="9" t="n">
        <x:f>IF(AND(T3156=1,G3156=P3156),1,0)</x:f>
        <x:v>1</x:v>
      </x:c>
      <x:c r="R3156" s="9" t="n">
        <x:f>IF(AND(T3156=1,G3156="PASS",P3156="FAIL"),1,0)</x:f>
        <x:v>0</x:v>
      </x:c>
      <x:c r="S3156" s="9" t="n">
        <x:f>IF(AND(T3156=1,G3156="FAIL",P3156="PASS"),1,0)</x:f>
        <x:v>0</x:v>
      </x:c>
      <x:c r="T3156" s="9" t="n">
        <x:v>1</x:v>
      </x:c>
      <x:c r="U3156" s="9" t="n">
        <x:v>8</x:v>
      </x:c>
      <x:c r="V3156" s="9" t="str">
        <x:v>MVP/SHACL_GENERATION_PIPELINE/experiments/LUNA_NO_SEMANTIC_VALIDATOR/RUN_01/runs/RUN-IMO-078-20260901T103133296346Z/artifacts/attempt_01/candidate_shape.ttl</x:v>
      </x:c>
    </x:row>
    <x:row r="3157" ht="22" customHeight="1">
      <x:c r="A3157" s="10" t="str">
        <x:v>NO_SEMANTIC</x:v>
      </x:c>
      <x:c r="B3157" s="10" t="str">
        <x:v>IMO-078</x:v>
      </x:c>
      <x:c r="C3157" s="10" t="str">
        <x:v>IMO-078-H-P03</x:v>
      </x:c>
      <x:c r="D3157" s="10" t="str">
        <x:v>RUN_01</x:v>
      </x:c>
      <x:c r="E3157" s="10" t="str">
        <x:v>ORIGINAL_LEDGER</x:v>
      </x:c>
      <x:c r="F3157" s="10" t="str">
        <x:v>PASS</x:v>
      </x:c>
      <x:c r="G3157" s="10" t="str">
        <x:v>PASS</x:v>
      </x:c>
      <x:c r="H3157" s="10" t="str">
        <x:v>EXECUTED</x:v>
      </x:c>
      <x:c r="I3157" s="10" t="str">
        <x:v>PARSED</x:v>
      </x:c>
      <x:c r="J3157" s="10" t="str">
        <x:v>NO_SEMANTIC_VALIDATOR_DETERMINISTIC_PASS</x:v>
      </x:c>
      <x:c r="K3157" s="10" t="str">
        <x:v>ef0496d04d9f3bffe6e3fba0fc59a162434f8eca7f87829c50cad2bc08d7d260</x:v>
      </x:c>
      <x:c r="L3157" s="10" t="str">
        <x:v>historical_three</x:v>
      </x:c>
      <x:c r="M3157" s="10" t="n">
        <x:v>1</x:v>
      </x:c>
      <x:c r="N3157" s="10" t="n">
        <x:v>0</x:v>
      </x:c>
      <x:c r="O3157" s="10" t="n">
        <x:v>0</x:v>
      </x:c>
      <x:c r="P3157" s="9" t="str">
        <x:f>'CaseReview'!U971</x:f>
        <x:v>PASS</x:v>
      </x:c>
      <x:c r="Q3157" s="9" t="n">
        <x:f>IF(AND(T3157=1,G3157=P3157),1,0)</x:f>
        <x:v>1</x:v>
      </x:c>
      <x:c r="R3157" s="9" t="n">
        <x:f>IF(AND(T3157=1,G3157="PASS",P3157="FAIL"),1,0)</x:f>
        <x:v>0</x:v>
      </x:c>
      <x:c r="S3157" s="9" t="n">
        <x:f>IF(AND(T3157=1,G3157="FAIL",P3157="PASS"),1,0)</x:f>
        <x:v>0</x:v>
      </x:c>
      <x:c r="T3157" s="9" t="n">
        <x:v>1</x:v>
      </x:c>
      <x:c r="U3157" s="9" t="n">
        <x:v>8</x:v>
      </x:c>
      <x:c r="V3157" s="9" t="str">
        <x:v>MVP/SHACL_GENERATION_PIPELINE/experiments/LUNA_NO_SEMANTIC_VALIDATOR/RUN_01/runs/RUN-IMO-078-20260901T103133296346Z/artifacts/attempt_01/candidate_shape.ttl</x:v>
      </x:c>
    </x:row>
    <x:row r="3158" ht="22" customHeight="1">
      <x:c r="A3158" s="10" t="str">
        <x:v>NO_SEMANTIC</x:v>
      </x:c>
      <x:c r="B3158" s="10" t="str">
        <x:v>IMO-079</x:v>
      </x:c>
      <x:c r="C3158" s="10" t="str">
        <x:v>IMO-079-H-F01</x:v>
      </x:c>
      <x:c r="D3158" s="10" t="str">
        <x:v>RUN_01</x:v>
      </x:c>
      <x:c r="E3158" s="10" t="str">
        <x:v>ORIGINAL_LEDGER</x:v>
      </x:c>
      <x:c r="F3158" s="10" t="str">
        <x:v>FAIL</x:v>
      </x:c>
      <x:c r="G3158" s="10" t="str">
        <x:v>FAIL</x:v>
      </x:c>
      <x:c r="H3158" s="10" t="str">
        <x:v>EXECUTED</x:v>
      </x:c>
      <x:c r="I3158" s="10" t="str">
        <x:v>PARSED</x:v>
      </x:c>
      <x:c r="J3158" s="10" t="str">
        <x:v>NO_SEMANTIC_VALIDATOR_DETERMINISTIC_PASS</x:v>
      </x:c>
      <x:c r="K3158" s="10" t="str">
        <x:v>94c0858e47c70b379b4a937c17652d54038e921d940f23ea9f921422d72a0058</x:v>
      </x:c>
      <x:c r="L3158" s="10" t="str">
        <x:v>historical_three</x:v>
      </x:c>
      <x:c r="M3158" s="10" t="n">
        <x:v>1</x:v>
      </x:c>
      <x:c r="N3158" s="10" t="n">
        <x:v>0</x:v>
      </x:c>
      <x:c r="O3158" s="10" t="n">
        <x:v>0</x:v>
      </x:c>
      <x:c r="P3158" s="9" t="str">
        <x:f>'CaseReview'!U972</x:f>
        <x:v>FAIL</x:v>
      </x:c>
      <x:c r="Q3158" s="9" t="n">
        <x:f>IF(AND(T3158=1,G3158=P3158),1,0)</x:f>
        <x:v>1</x:v>
      </x:c>
      <x:c r="R3158" s="9" t="n">
        <x:f>IF(AND(T3158=1,G3158="PASS",P3158="FAIL"),1,0)</x:f>
        <x:v>0</x:v>
      </x:c>
      <x:c r="S3158" s="9" t="n">
        <x:f>IF(AND(T3158=1,G3158="FAIL",P3158="PASS"),1,0)</x:f>
        <x:v>0</x:v>
      </x:c>
      <x:c r="T3158" s="9" t="n">
        <x:v>1</x:v>
      </x:c>
      <x:c r="U3158" s="9" t="n">
        <x:v>8</x:v>
      </x:c>
      <x:c r="V3158" s="9" t="str">
        <x:v>MVP/SHACL_GENERATION_PIPELINE/experiments/LUNA_NO_SEMANTIC_VALIDATOR/RUN_01/runs/RUN-IMO-079-20260901T103143877160Z/artifacts/attempt_01/candidate_shape.ttl</x:v>
      </x:c>
    </x:row>
    <x:row r="3159" ht="22" customHeight="1">
      <x:c r="A3159" s="10" t="str">
        <x:v>NO_SEMANTIC</x:v>
      </x:c>
      <x:c r="B3159" s="10" t="str">
        <x:v>IMO-079</x:v>
      </x:c>
      <x:c r="C3159" s="10" t="str">
        <x:v>IMO-079-H-F02</x:v>
      </x:c>
      <x:c r="D3159" s="10" t="str">
        <x:v>RUN_01</x:v>
      </x:c>
      <x:c r="E3159" s="10" t="str">
        <x:v>ORIGINAL_LEDGER</x:v>
      </x:c>
      <x:c r="F3159" s="10" t="str">
        <x:v>FAIL</x:v>
      </x:c>
      <x:c r="G3159" s="10" t="str">
        <x:v>FAIL</x:v>
      </x:c>
      <x:c r="H3159" s="10" t="str">
        <x:v>EXECUTED</x:v>
      </x:c>
      <x:c r="I3159" s="10" t="str">
        <x:v>PARSED</x:v>
      </x:c>
      <x:c r="J3159" s="10" t="str">
        <x:v>NO_SEMANTIC_VALIDATOR_DETERMINISTIC_PASS</x:v>
      </x:c>
      <x:c r="K3159" s="10" t="str">
        <x:v>94c0858e47c70b379b4a937c17652d54038e921d940f23ea9f921422d72a0058</x:v>
      </x:c>
      <x:c r="L3159" s="10" t="str">
        <x:v>historical_three</x:v>
      </x:c>
      <x:c r="M3159" s="10" t="n">
        <x:v>1</x:v>
      </x:c>
      <x:c r="N3159" s="10" t="n">
        <x:v>0</x:v>
      </x:c>
      <x:c r="O3159" s="10" t="n">
        <x:v>0</x:v>
      </x:c>
      <x:c r="P3159" s="9" t="str">
        <x:f>'CaseReview'!U973</x:f>
        <x:v>FAIL</x:v>
      </x:c>
      <x:c r="Q3159" s="9" t="n">
        <x:f>IF(AND(T3159=1,G3159=P3159),1,0)</x:f>
        <x:v>1</x:v>
      </x:c>
      <x:c r="R3159" s="9" t="n">
        <x:f>IF(AND(T3159=1,G3159="PASS",P3159="FAIL"),1,0)</x:f>
        <x:v>0</x:v>
      </x:c>
      <x:c r="S3159" s="9" t="n">
        <x:f>IF(AND(T3159=1,G3159="FAIL",P3159="PASS"),1,0)</x:f>
        <x:v>0</x:v>
      </x:c>
      <x:c r="T3159" s="9" t="n">
        <x:v>1</x:v>
      </x:c>
      <x:c r="U3159" s="9" t="n">
        <x:v>8</x:v>
      </x:c>
      <x:c r="V3159" s="9" t="str">
        <x:v>MVP/SHACL_GENERATION_PIPELINE/experiments/LUNA_NO_SEMANTIC_VALIDATOR/RUN_01/runs/RUN-IMO-079-20260901T103143877160Z/artifacts/attempt_01/candidate_shape.ttl</x:v>
      </x:c>
    </x:row>
    <x:row r="3160" ht="22" customHeight="1">
      <x:c r="A3160" s="10" t="str">
        <x:v>NO_SEMANTIC</x:v>
      </x:c>
      <x:c r="B3160" s="10" t="str">
        <x:v>IMO-079</x:v>
      </x:c>
      <x:c r="C3160" s="10" t="str">
        <x:v>IMO-079-H-F03</x:v>
      </x:c>
      <x:c r="D3160" s="10" t="str">
        <x:v>RUN_01</x:v>
      </x:c>
      <x:c r="E3160" s="10" t="str">
        <x:v>ORIGINAL_LEDGER</x:v>
      </x:c>
      <x:c r="F3160" s="10" t="str">
        <x:v>FAIL</x:v>
      </x:c>
      <x:c r="G3160" s="10" t="str">
        <x:v>FAIL</x:v>
      </x:c>
      <x:c r="H3160" s="10" t="str">
        <x:v>EXECUTED</x:v>
      </x:c>
      <x:c r="I3160" s="10" t="str">
        <x:v>PARSED</x:v>
      </x:c>
      <x:c r="J3160" s="10" t="str">
        <x:v>NO_SEMANTIC_VALIDATOR_DETERMINISTIC_PASS</x:v>
      </x:c>
      <x:c r="K3160" s="10" t="str">
        <x:v>94c0858e47c70b379b4a937c17652d54038e921d940f23ea9f921422d72a0058</x:v>
      </x:c>
      <x:c r="L3160" s="10" t="str">
        <x:v>historical_three</x:v>
      </x:c>
      <x:c r="M3160" s="10" t="n">
        <x:v>1</x:v>
      </x:c>
      <x:c r="N3160" s="10" t="n">
        <x:v>0</x:v>
      </x:c>
      <x:c r="O3160" s="10" t="n">
        <x:v>0</x:v>
      </x:c>
      <x:c r="P3160" s="9" t="str">
        <x:f>'CaseReview'!U974</x:f>
        <x:v>FAIL</x:v>
      </x:c>
      <x:c r="Q3160" s="9" t="n">
        <x:f>IF(AND(T3160=1,G3160=P3160),1,0)</x:f>
        <x:v>1</x:v>
      </x:c>
      <x:c r="R3160" s="9" t="n">
        <x:f>IF(AND(T3160=1,G3160="PASS",P3160="FAIL"),1,0)</x:f>
        <x:v>0</x:v>
      </x:c>
      <x:c r="S3160" s="9" t="n">
        <x:f>IF(AND(T3160=1,G3160="FAIL",P3160="PASS"),1,0)</x:f>
        <x:v>0</x:v>
      </x:c>
      <x:c r="T3160" s="9" t="n">
        <x:v>1</x:v>
      </x:c>
      <x:c r="U3160" s="9" t="n">
        <x:v>8</x:v>
      </x:c>
      <x:c r="V3160" s="9" t="str">
        <x:v>MVP/SHACL_GENERATION_PIPELINE/experiments/LUNA_NO_SEMANTIC_VALIDATOR/RUN_01/runs/RUN-IMO-079-20260901T103143877160Z/artifacts/attempt_01/candidate_shape.ttl</x:v>
      </x:c>
    </x:row>
    <x:row r="3161" ht="22" customHeight="1">
      <x:c r="A3161" s="10" t="str">
        <x:v>NO_SEMANTIC</x:v>
      </x:c>
      <x:c r="B3161" s="10" t="str">
        <x:v>IMO-079</x:v>
      </x:c>
      <x:c r="C3161" s="10" t="str">
        <x:v>IMO-079-H-F04</x:v>
      </x:c>
      <x:c r="D3161" s="10" t="str">
        <x:v>RUN_01</x:v>
      </x:c>
      <x:c r="E3161" s="10" t="str">
        <x:v>ORIGINAL_LEDGER</x:v>
      </x:c>
      <x:c r="F3161" s="10" t="str">
        <x:v>FAIL</x:v>
      </x:c>
      <x:c r="G3161" s="10" t="str">
        <x:v>FAIL</x:v>
      </x:c>
      <x:c r="H3161" s="10" t="str">
        <x:v>EXECUTED</x:v>
      </x:c>
      <x:c r="I3161" s="10" t="str">
        <x:v>PARSED</x:v>
      </x:c>
      <x:c r="J3161" s="10" t="str">
        <x:v>NO_SEMANTIC_VALIDATOR_DETERMINISTIC_PASS</x:v>
      </x:c>
      <x:c r="K3161" s="10" t="str">
        <x:v>94c0858e47c70b379b4a937c17652d54038e921d940f23ea9f921422d72a0058</x:v>
      </x:c>
      <x:c r="L3161" s="10" t="str">
        <x:v>historical_three</x:v>
      </x:c>
      <x:c r="M3161" s="10" t="n">
        <x:v>1</x:v>
      </x:c>
      <x:c r="N3161" s="10" t="n">
        <x:v>0</x:v>
      </x:c>
      <x:c r="O3161" s="10" t="n">
        <x:v>0</x:v>
      </x:c>
      <x:c r="P3161" s="9" t="str">
        <x:f>'CaseReview'!U975</x:f>
        <x:v>FAIL</x:v>
      </x:c>
      <x:c r="Q3161" s="9" t="n">
        <x:f>IF(AND(T3161=1,G3161=P3161),1,0)</x:f>
        <x:v>1</x:v>
      </x:c>
      <x:c r="R3161" s="9" t="n">
        <x:f>IF(AND(T3161=1,G3161="PASS",P3161="FAIL"),1,0)</x:f>
        <x:v>0</x:v>
      </x:c>
      <x:c r="S3161" s="9" t="n">
        <x:f>IF(AND(T3161=1,G3161="FAIL",P3161="PASS"),1,0)</x:f>
        <x:v>0</x:v>
      </x:c>
      <x:c r="T3161" s="9" t="n">
        <x:v>1</x:v>
      </x:c>
      <x:c r="U3161" s="9" t="n">
        <x:v>8</x:v>
      </x:c>
      <x:c r="V3161" s="9" t="str">
        <x:v>MVP/SHACL_GENERATION_PIPELINE/experiments/LUNA_NO_SEMANTIC_VALIDATOR/RUN_01/runs/RUN-IMO-079-20260901T103143877160Z/artifacts/attempt_01/candidate_shape.ttl</x:v>
      </x:c>
    </x:row>
    <x:row r="3162" ht="22" customHeight="1">
      <x:c r="A3162" s="10" t="str">
        <x:v>NO_SEMANTIC</x:v>
      </x:c>
      <x:c r="B3162" s="10" t="str">
        <x:v>IMO-079</x:v>
      </x:c>
      <x:c r="C3162" s="10" t="str">
        <x:v>IMO-079-H-F05</x:v>
      </x:c>
      <x:c r="D3162" s="10" t="str">
        <x:v>RUN_01</x:v>
      </x:c>
      <x:c r="E3162" s="10" t="str">
        <x:v>ORIGINAL_LEDGER</x:v>
      </x:c>
      <x:c r="F3162" s="10" t="str">
        <x:v>FAIL</x:v>
      </x:c>
      <x:c r="G3162" s="10" t="str">
        <x:v>FAIL</x:v>
      </x:c>
      <x:c r="H3162" s="10" t="str">
        <x:v>EXECUTED</x:v>
      </x:c>
      <x:c r="I3162" s="10" t="str">
        <x:v>PARSED</x:v>
      </x:c>
      <x:c r="J3162" s="10" t="str">
        <x:v>NO_SEMANTIC_VALIDATOR_DETERMINISTIC_PASS</x:v>
      </x:c>
      <x:c r="K3162" s="10" t="str">
        <x:v>94c0858e47c70b379b4a937c17652d54038e921d940f23ea9f921422d72a0058</x:v>
      </x:c>
      <x:c r="L3162" s="10" t="str">
        <x:v>historical_three</x:v>
      </x:c>
      <x:c r="M3162" s="10" t="n">
        <x:v>1</x:v>
      </x:c>
      <x:c r="N3162" s="10" t="n">
        <x:v>0</x:v>
      </x:c>
      <x:c r="O3162" s="10" t="n">
        <x:v>0</x:v>
      </x:c>
      <x:c r="P3162" s="9" t="str">
        <x:f>'CaseReview'!U976</x:f>
        <x:v>FAIL</x:v>
      </x:c>
      <x:c r="Q3162" s="9" t="n">
        <x:f>IF(AND(T3162=1,G3162=P3162),1,0)</x:f>
        <x:v>1</x:v>
      </x:c>
      <x:c r="R3162" s="9" t="n">
        <x:f>IF(AND(T3162=1,G3162="PASS",P3162="FAIL"),1,0)</x:f>
        <x:v>0</x:v>
      </x:c>
      <x:c r="S3162" s="9" t="n">
        <x:f>IF(AND(T3162=1,G3162="FAIL",P3162="PASS"),1,0)</x:f>
        <x:v>0</x:v>
      </x:c>
      <x:c r="T3162" s="9" t="n">
        <x:v>1</x:v>
      </x:c>
      <x:c r="U3162" s="9" t="n">
        <x:v>8</x:v>
      </x:c>
      <x:c r="V3162" s="9" t="str">
        <x:v>MVP/SHACL_GENERATION_PIPELINE/experiments/LUNA_NO_SEMANTIC_VALIDATOR/RUN_01/runs/RUN-IMO-079-20260901T103143877160Z/artifacts/attempt_01/candidate_shape.ttl</x:v>
      </x:c>
    </x:row>
    <x:row r="3163" ht="22" customHeight="1">
      <x:c r="A3163" s="10" t="str">
        <x:v>NO_SEMANTIC</x:v>
      </x:c>
      <x:c r="B3163" s="10" t="str">
        <x:v>IMO-079</x:v>
      </x:c>
      <x:c r="C3163" s="10" t="str">
        <x:v>IMO-079-H-P01</x:v>
      </x:c>
      <x:c r="D3163" s="10" t="str">
        <x:v>RUN_01</x:v>
      </x:c>
      <x:c r="E3163" s="10" t="str">
        <x:v>ORIGINAL_LEDGER</x:v>
      </x:c>
      <x:c r="F3163" s="10" t="str">
        <x:v>PASS</x:v>
      </x:c>
      <x:c r="G3163" s="10" t="str">
        <x:v>PASS</x:v>
      </x:c>
      <x:c r="H3163" s="10" t="str">
        <x:v>EXECUTED</x:v>
      </x:c>
      <x:c r="I3163" s="10" t="str">
        <x:v>PARSED</x:v>
      </x:c>
      <x:c r="J3163" s="10" t="str">
        <x:v>NO_SEMANTIC_VALIDATOR_DETERMINISTIC_PASS</x:v>
      </x:c>
      <x:c r="K3163" s="10" t="str">
        <x:v>94c0858e47c70b379b4a937c17652d54038e921d940f23ea9f921422d72a0058</x:v>
      </x:c>
      <x:c r="L3163" s="10" t="str">
        <x:v>historical_three</x:v>
      </x:c>
      <x:c r="M3163" s="10" t="n">
        <x:v>1</x:v>
      </x:c>
      <x:c r="N3163" s="10" t="n">
        <x:v>0</x:v>
      </x:c>
      <x:c r="O3163" s="10" t="n">
        <x:v>0</x:v>
      </x:c>
      <x:c r="P3163" s="9" t="str">
        <x:f>'CaseReview'!U977</x:f>
        <x:v>PASS</x:v>
      </x:c>
      <x:c r="Q3163" s="9" t="n">
        <x:f>IF(AND(T3163=1,G3163=P3163),1,0)</x:f>
        <x:v>1</x:v>
      </x:c>
      <x:c r="R3163" s="9" t="n">
        <x:f>IF(AND(T3163=1,G3163="PASS",P3163="FAIL"),1,0)</x:f>
        <x:v>0</x:v>
      </x:c>
      <x:c r="S3163" s="9" t="n">
        <x:f>IF(AND(T3163=1,G3163="FAIL",P3163="PASS"),1,0)</x:f>
        <x:v>0</x:v>
      </x:c>
      <x:c r="T3163" s="9" t="n">
        <x:v>1</x:v>
      </x:c>
      <x:c r="U3163" s="9" t="n">
        <x:v>8</x:v>
      </x:c>
      <x:c r="V3163" s="9" t="str">
        <x:v>MVP/SHACL_GENERATION_PIPELINE/experiments/LUNA_NO_SEMANTIC_VALIDATOR/RUN_01/runs/RUN-IMO-079-20260901T103143877160Z/artifacts/attempt_01/candidate_shape.ttl</x:v>
      </x:c>
    </x:row>
    <x:row r="3164" ht="22" customHeight="1">
      <x:c r="A3164" s="10" t="str">
        <x:v>NO_SEMANTIC</x:v>
      </x:c>
      <x:c r="B3164" s="10" t="str">
        <x:v>IMO-079</x:v>
      </x:c>
      <x:c r="C3164" s="10" t="str">
        <x:v>IMO-079-H-P02</x:v>
      </x:c>
      <x:c r="D3164" s="10" t="str">
        <x:v>RUN_01</x:v>
      </x:c>
      <x:c r="E3164" s="10" t="str">
        <x:v>ORIGINAL_LEDGER</x:v>
      </x:c>
      <x:c r="F3164" s="10" t="str">
        <x:v>PASS</x:v>
      </x:c>
      <x:c r="G3164" s="10" t="str">
        <x:v>PASS</x:v>
      </x:c>
      <x:c r="H3164" s="10" t="str">
        <x:v>EXECUTED</x:v>
      </x:c>
      <x:c r="I3164" s="10" t="str">
        <x:v>PARSED</x:v>
      </x:c>
      <x:c r="J3164" s="10" t="str">
        <x:v>NO_SEMANTIC_VALIDATOR_DETERMINISTIC_PASS</x:v>
      </x:c>
      <x:c r="K3164" s="10" t="str">
        <x:v>94c0858e47c70b379b4a937c17652d54038e921d940f23ea9f921422d72a0058</x:v>
      </x:c>
      <x:c r="L3164" s="10" t="str">
        <x:v>historical_three</x:v>
      </x:c>
      <x:c r="M3164" s="10" t="n">
        <x:v>1</x:v>
      </x:c>
      <x:c r="N3164" s="10" t="n">
        <x:v>0</x:v>
      </x:c>
      <x:c r="O3164" s="10" t="n">
        <x:v>0</x:v>
      </x:c>
      <x:c r="P3164" s="9" t="str">
        <x:f>'CaseReview'!U978</x:f>
        <x:v>PASS</x:v>
      </x:c>
      <x:c r="Q3164" s="9" t="n">
        <x:f>IF(AND(T3164=1,G3164=P3164),1,0)</x:f>
        <x:v>1</x:v>
      </x:c>
      <x:c r="R3164" s="9" t="n">
        <x:f>IF(AND(T3164=1,G3164="PASS",P3164="FAIL"),1,0)</x:f>
        <x:v>0</x:v>
      </x:c>
      <x:c r="S3164" s="9" t="n">
        <x:f>IF(AND(T3164=1,G3164="FAIL",P3164="PASS"),1,0)</x:f>
        <x:v>0</x:v>
      </x:c>
      <x:c r="T3164" s="9" t="n">
        <x:v>1</x:v>
      </x:c>
      <x:c r="U3164" s="9" t="n">
        <x:v>8</x:v>
      </x:c>
      <x:c r="V3164" s="9" t="str">
        <x:v>MVP/SHACL_GENERATION_PIPELINE/experiments/LUNA_NO_SEMANTIC_VALIDATOR/RUN_01/runs/RUN-IMO-079-20260901T103143877160Z/artifacts/attempt_01/candidate_shape.ttl</x:v>
      </x:c>
    </x:row>
    <x:row r="3165" ht="22" customHeight="1">
      <x:c r="A3165" s="10" t="str">
        <x:v>NO_SEMANTIC</x:v>
      </x:c>
      <x:c r="B3165" s="10" t="str">
        <x:v>IMO-079</x:v>
      </x:c>
      <x:c r="C3165" s="10" t="str">
        <x:v>IMO-079-H-P03</x:v>
      </x:c>
      <x:c r="D3165" s="10" t="str">
        <x:v>RUN_01</x:v>
      </x:c>
      <x:c r="E3165" s="10" t="str">
        <x:v>ORIGINAL_LEDGER</x:v>
      </x:c>
      <x:c r="F3165" s="10" t="str">
        <x:v>PASS</x:v>
      </x:c>
      <x:c r="G3165" s="10" t="str">
        <x:v>PASS</x:v>
      </x:c>
      <x:c r="H3165" s="10" t="str">
        <x:v>EXECUTED</x:v>
      </x:c>
      <x:c r="I3165" s="10" t="str">
        <x:v>PARSED</x:v>
      </x:c>
      <x:c r="J3165" s="10" t="str">
        <x:v>NO_SEMANTIC_VALIDATOR_DETERMINISTIC_PASS</x:v>
      </x:c>
      <x:c r="K3165" s="10" t="str">
        <x:v>94c0858e47c70b379b4a937c17652d54038e921d940f23ea9f921422d72a0058</x:v>
      </x:c>
      <x:c r="L3165" s="10" t="str">
        <x:v>historical_three</x:v>
      </x:c>
      <x:c r="M3165" s="10" t="n">
        <x:v>1</x:v>
      </x:c>
      <x:c r="N3165" s="10" t="n">
        <x:v>0</x:v>
      </x:c>
      <x:c r="O3165" s="10" t="n">
        <x:v>0</x:v>
      </x:c>
      <x:c r="P3165" s="9" t="str">
        <x:f>'CaseReview'!U979</x:f>
        <x:v>PASS</x:v>
      </x:c>
      <x:c r="Q3165" s="9" t="n">
        <x:f>IF(AND(T3165=1,G3165=P3165),1,0)</x:f>
        <x:v>1</x:v>
      </x:c>
      <x:c r="R3165" s="9" t="n">
        <x:f>IF(AND(T3165=1,G3165="PASS",P3165="FAIL"),1,0)</x:f>
        <x:v>0</x:v>
      </x:c>
      <x:c r="S3165" s="9" t="n">
        <x:f>IF(AND(T3165=1,G3165="FAIL",P3165="PASS"),1,0)</x:f>
        <x:v>0</x:v>
      </x:c>
      <x:c r="T3165" s="9" t="n">
        <x:v>1</x:v>
      </x:c>
      <x:c r="U3165" s="9" t="n">
        <x:v>8</x:v>
      </x:c>
      <x:c r="V3165" s="9" t="str">
        <x:v>MVP/SHACL_GENERATION_PIPELINE/experiments/LUNA_NO_SEMANTIC_VALIDATOR/RUN_01/runs/RUN-IMO-079-20260901T103143877160Z/artifacts/attempt_01/candidate_shape.ttl</x:v>
      </x:c>
    </x:row>
    <x:row r="3166" ht="22" customHeight="1">
      <x:c r="A3166" s="10" t="str">
        <x:v>NO_SEMANTIC</x:v>
      </x:c>
      <x:c r="B3166" s="10" t="str">
        <x:v>IMO-081</x:v>
      </x:c>
      <x:c r="C3166" s="10" t="str">
        <x:v>IMO-081-I-F01</x:v>
      </x:c>
      <x:c r="D3166" s="10" t="str">
        <x:v>RUN_01</x:v>
      </x:c>
      <x:c r="E3166" s="10" t="str">
        <x:v>ORIGINAL_LEDGER</x:v>
      </x:c>
      <x:c r="F3166" s="10" t="str">
        <x:v>FAIL</x:v>
      </x:c>
      <x:c r="G3166" s="10" t="str">
        <x:v>FAIL</x:v>
      </x:c>
      <x:c r="H3166" s="10" t="str">
        <x:v>EXECUTED</x:v>
      </x:c>
      <x:c r="I3166" s="10" t="str">
        <x:v>PARSED</x:v>
      </x:c>
      <x:c r="J3166" s="10" t="str">
        <x:v>NO_SEMANTIC_VALIDATOR_DETERMINISTIC_PASS</x:v>
      </x:c>
      <x:c r="K3166" s="10" t="str">
        <x:v>a867266f863d7db94f8c640a4b8869d4f02147b9c977b38228fff563370c4c18</x:v>
      </x:c>
      <x:c r="L3166" s="10" t="str">
        <x:v>historical_three</x:v>
      </x:c>
      <x:c r="M3166" s="10" t="n">
        <x:v>1</x:v>
      </x:c>
      <x:c r="N3166" s="10" t="n">
        <x:v>0</x:v>
      </x:c>
      <x:c r="O3166" s="10" t="n">
        <x:v>0</x:v>
      </x:c>
      <x:c r="P3166" s="9" t="str">
        <x:f>'CaseReview'!U980</x:f>
        <x:v>FAIL</x:v>
      </x:c>
      <x:c r="Q3166" s="9" t="n">
        <x:f>IF(AND(T3166=1,G3166=P3166),1,0)</x:f>
        <x:v>1</x:v>
      </x:c>
      <x:c r="R3166" s="9" t="n">
        <x:f>IF(AND(T3166=1,G3166="PASS",P3166="FAIL"),1,0)</x:f>
        <x:v>0</x:v>
      </x:c>
      <x:c r="S3166" s="9" t="n">
        <x:f>IF(AND(T3166=1,G3166="FAIL",P3166="PASS"),1,0)</x:f>
        <x:v>0</x:v>
      </x:c>
      <x:c r="T3166" s="9" t="n">
        <x:v>1</x:v>
      </x:c>
      <x:c r="U3166" s="9" t="n">
        <x:v>8</x:v>
      </x:c>
      <x:c r="V3166" s="9" t="str">
        <x:v>MVP/SHACL_GENERATION_PIPELINE/experiments/LUNA_NO_SEMANTIC_VALIDATOR/RUN_01/runs/RUN-IMO-081-20260901T103156438817Z/artifacts/attempt_01/candidate_shape.ttl</x:v>
      </x:c>
    </x:row>
    <x:row r="3167" ht="22" customHeight="1">
      <x:c r="A3167" s="10" t="str">
        <x:v>NO_SEMANTIC</x:v>
      </x:c>
      <x:c r="B3167" s="10" t="str">
        <x:v>IMO-081</x:v>
      </x:c>
      <x:c r="C3167" s="10" t="str">
        <x:v>IMO-081-I-F02</x:v>
      </x:c>
      <x:c r="D3167" s="10" t="str">
        <x:v>RUN_01</x:v>
      </x:c>
      <x:c r="E3167" s="10" t="str">
        <x:v>ORIGINAL_LEDGER</x:v>
      </x:c>
      <x:c r="F3167" s="10" t="str">
        <x:v>FAIL</x:v>
      </x:c>
      <x:c r="G3167" s="10" t="str">
        <x:v>FAIL</x:v>
      </x:c>
      <x:c r="H3167" s="10" t="str">
        <x:v>EXECUTED</x:v>
      </x:c>
      <x:c r="I3167" s="10" t="str">
        <x:v>PARSED</x:v>
      </x:c>
      <x:c r="J3167" s="10" t="str">
        <x:v>NO_SEMANTIC_VALIDATOR_DETERMINISTIC_PASS</x:v>
      </x:c>
      <x:c r="K3167" s="10" t="str">
        <x:v>a867266f863d7db94f8c640a4b8869d4f02147b9c977b38228fff563370c4c18</x:v>
      </x:c>
      <x:c r="L3167" s="10" t="str">
        <x:v>historical_three</x:v>
      </x:c>
      <x:c r="M3167" s="10" t="n">
        <x:v>1</x:v>
      </x:c>
      <x:c r="N3167" s="10" t="n">
        <x:v>0</x:v>
      </x:c>
      <x:c r="O3167" s="10" t="n">
        <x:v>0</x:v>
      </x:c>
      <x:c r="P3167" s="9" t="str">
        <x:f>'CaseReview'!U981</x:f>
        <x:v>FAIL</x:v>
      </x:c>
      <x:c r="Q3167" s="9" t="n">
        <x:f>IF(AND(T3167=1,G3167=P3167),1,0)</x:f>
        <x:v>1</x:v>
      </x:c>
      <x:c r="R3167" s="9" t="n">
        <x:f>IF(AND(T3167=1,G3167="PASS",P3167="FAIL"),1,0)</x:f>
        <x:v>0</x:v>
      </x:c>
      <x:c r="S3167" s="9" t="n">
        <x:f>IF(AND(T3167=1,G3167="FAIL",P3167="PASS"),1,0)</x:f>
        <x:v>0</x:v>
      </x:c>
      <x:c r="T3167" s="9" t="n">
        <x:v>1</x:v>
      </x:c>
      <x:c r="U3167" s="9" t="n">
        <x:v>8</x:v>
      </x:c>
      <x:c r="V3167" s="9" t="str">
        <x:v>MVP/SHACL_GENERATION_PIPELINE/experiments/LUNA_NO_SEMANTIC_VALIDATOR/RUN_01/runs/RUN-IMO-081-20260901T103156438817Z/artifacts/attempt_01/candidate_shape.ttl</x:v>
      </x:c>
    </x:row>
    <x:row r="3168" ht="22" customHeight="1">
      <x:c r="A3168" s="10" t="str">
        <x:v>NO_SEMANTIC</x:v>
      </x:c>
      <x:c r="B3168" s="10" t="str">
        <x:v>IMO-081</x:v>
      </x:c>
      <x:c r="C3168" s="10" t="str">
        <x:v>IMO-081-I-F03</x:v>
      </x:c>
      <x:c r="D3168" s="10" t="str">
        <x:v>RUN_01</x:v>
      </x:c>
      <x:c r="E3168" s="10" t="str">
        <x:v>ORIGINAL_LEDGER</x:v>
      </x:c>
      <x:c r="F3168" s="10" t="str">
        <x:v>FAIL</x:v>
      </x:c>
      <x:c r="G3168" s="10" t="str">
        <x:v>FAIL</x:v>
      </x:c>
      <x:c r="H3168" s="10" t="str">
        <x:v>EXECUTED</x:v>
      </x:c>
      <x:c r="I3168" s="10" t="str">
        <x:v>PARSED</x:v>
      </x:c>
      <x:c r="J3168" s="10" t="str">
        <x:v>NO_SEMANTIC_VALIDATOR_DETERMINISTIC_PASS</x:v>
      </x:c>
      <x:c r="K3168" s="10" t="str">
        <x:v>a867266f863d7db94f8c640a4b8869d4f02147b9c977b38228fff563370c4c18</x:v>
      </x:c>
      <x:c r="L3168" s="10" t="str">
        <x:v>historical_three</x:v>
      </x:c>
      <x:c r="M3168" s="10" t="n">
        <x:v>1</x:v>
      </x:c>
      <x:c r="N3168" s="10" t="n">
        <x:v>0</x:v>
      </x:c>
      <x:c r="O3168" s="10" t="n">
        <x:v>0</x:v>
      </x:c>
      <x:c r="P3168" s="9" t="str">
        <x:f>'CaseReview'!U982</x:f>
        <x:v>FAIL</x:v>
      </x:c>
      <x:c r="Q3168" s="9" t="n">
        <x:f>IF(AND(T3168=1,G3168=P3168),1,0)</x:f>
        <x:v>1</x:v>
      </x:c>
      <x:c r="R3168" s="9" t="n">
        <x:f>IF(AND(T3168=1,G3168="PASS",P3168="FAIL"),1,0)</x:f>
        <x:v>0</x:v>
      </x:c>
      <x:c r="S3168" s="9" t="n">
        <x:f>IF(AND(T3168=1,G3168="FAIL",P3168="PASS"),1,0)</x:f>
        <x:v>0</x:v>
      </x:c>
      <x:c r="T3168" s="9" t="n">
        <x:v>1</x:v>
      </x:c>
      <x:c r="U3168" s="9" t="n">
        <x:v>8</x:v>
      </x:c>
      <x:c r="V3168" s="9" t="str">
        <x:v>MVP/SHACL_GENERATION_PIPELINE/experiments/LUNA_NO_SEMANTIC_VALIDATOR/RUN_01/runs/RUN-IMO-081-20260901T103156438817Z/artifacts/attempt_01/candidate_shape.ttl</x:v>
      </x:c>
    </x:row>
    <x:row r="3169" ht="22" customHeight="1">
      <x:c r="A3169" s="10" t="str">
        <x:v>NO_SEMANTIC</x:v>
      </x:c>
      <x:c r="B3169" s="10" t="str">
        <x:v>IMO-081</x:v>
      </x:c>
      <x:c r="C3169" s="10" t="str">
        <x:v>IMO-081-I-F04</x:v>
      </x:c>
      <x:c r="D3169" s="10" t="str">
        <x:v>RUN_01</x:v>
      </x:c>
      <x:c r="E3169" s="10" t="str">
        <x:v>ORIGINAL_LEDGER</x:v>
      </x:c>
      <x:c r="F3169" s="10" t="str">
        <x:v>FAIL</x:v>
      </x:c>
      <x:c r="G3169" s="10" t="str">
        <x:v>FAIL</x:v>
      </x:c>
      <x:c r="H3169" s="10" t="str">
        <x:v>EXECUTED</x:v>
      </x:c>
      <x:c r="I3169" s="10" t="str">
        <x:v>PARSED</x:v>
      </x:c>
      <x:c r="J3169" s="10" t="str">
        <x:v>NO_SEMANTIC_VALIDATOR_DETERMINISTIC_PASS</x:v>
      </x:c>
      <x:c r="K3169" s="10" t="str">
        <x:v>a867266f863d7db94f8c640a4b8869d4f02147b9c977b38228fff563370c4c18</x:v>
      </x:c>
      <x:c r="L3169" s="10" t="str">
        <x:v>historical_three</x:v>
      </x:c>
      <x:c r="M3169" s="10" t="n">
        <x:v>1</x:v>
      </x:c>
      <x:c r="N3169" s="10" t="n">
        <x:v>0</x:v>
      </x:c>
      <x:c r="O3169" s="10" t="n">
        <x:v>0</x:v>
      </x:c>
      <x:c r="P3169" s="9" t="str">
        <x:f>'CaseReview'!U983</x:f>
        <x:v>FAIL</x:v>
      </x:c>
      <x:c r="Q3169" s="9" t="n">
        <x:f>IF(AND(T3169=1,G3169=P3169),1,0)</x:f>
        <x:v>1</x:v>
      </x:c>
      <x:c r="R3169" s="9" t="n">
        <x:f>IF(AND(T3169=1,G3169="PASS",P3169="FAIL"),1,0)</x:f>
        <x:v>0</x:v>
      </x:c>
      <x:c r="S3169" s="9" t="n">
        <x:f>IF(AND(T3169=1,G3169="FAIL",P3169="PASS"),1,0)</x:f>
        <x:v>0</x:v>
      </x:c>
      <x:c r="T3169" s="9" t="n">
        <x:v>1</x:v>
      </x:c>
      <x:c r="U3169" s="9" t="n">
        <x:v>8</x:v>
      </x:c>
      <x:c r="V3169" s="9" t="str">
        <x:v>MVP/SHACL_GENERATION_PIPELINE/experiments/LUNA_NO_SEMANTIC_VALIDATOR/RUN_01/runs/RUN-IMO-081-20260901T103156438817Z/artifacts/attempt_01/candidate_shape.ttl</x:v>
      </x:c>
    </x:row>
    <x:row r="3170" ht="22" customHeight="1">
      <x:c r="A3170" s="10" t="str">
        <x:v>NO_SEMANTIC</x:v>
      </x:c>
      <x:c r="B3170" s="10" t="str">
        <x:v>IMO-081</x:v>
      </x:c>
      <x:c r="C3170" s="10" t="str">
        <x:v>IMO-081-I-P01</x:v>
      </x:c>
      <x:c r="D3170" s="10" t="str">
        <x:v>RUN_01</x:v>
      </x:c>
      <x:c r="E3170" s="10" t="str">
        <x:v>ORIGINAL_LEDGER</x:v>
      </x:c>
      <x:c r="F3170" s="10" t="str">
        <x:v>PASS</x:v>
      </x:c>
      <x:c r="G3170" s="10" t="str">
        <x:v>PASS</x:v>
      </x:c>
      <x:c r="H3170" s="10" t="str">
        <x:v>EXECUTED</x:v>
      </x:c>
      <x:c r="I3170" s="10" t="str">
        <x:v>PARSED</x:v>
      </x:c>
      <x:c r="J3170" s="10" t="str">
        <x:v>NO_SEMANTIC_VALIDATOR_DETERMINISTIC_PASS</x:v>
      </x:c>
      <x:c r="K3170" s="10" t="str">
        <x:v>a867266f863d7db94f8c640a4b8869d4f02147b9c977b38228fff563370c4c18</x:v>
      </x:c>
      <x:c r="L3170" s="10" t="str">
        <x:v>historical_three</x:v>
      </x:c>
      <x:c r="M3170" s="10" t="n">
        <x:v>1</x:v>
      </x:c>
      <x:c r="N3170" s="10" t="n">
        <x:v>0</x:v>
      </x:c>
      <x:c r="O3170" s="10" t="n">
        <x:v>0</x:v>
      </x:c>
      <x:c r="P3170" s="9" t="str">
        <x:f>'CaseReview'!U984</x:f>
        <x:v>PASS</x:v>
      </x:c>
      <x:c r="Q3170" s="9" t="n">
        <x:f>IF(AND(T3170=1,G3170=P3170),1,0)</x:f>
        <x:v>1</x:v>
      </x:c>
      <x:c r="R3170" s="9" t="n">
        <x:f>IF(AND(T3170=1,G3170="PASS",P3170="FAIL"),1,0)</x:f>
        <x:v>0</x:v>
      </x:c>
      <x:c r="S3170" s="9" t="n">
        <x:f>IF(AND(T3170=1,G3170="FAIL",P3170="PASS"),1,0)</x:f>
        <x:v>0</x:v>
      </x:c>
      <x:c r="T3170" s="9" t="n">
        <x:v>1</x:v>
      </x:c>
      <x:c r="U3170" s="9" t="n">
        <x:v>8</x:v>
      </x:c>
      <x:c r="V3170" s="9" t="str">
        <x:v>MVP/SHACL_GENERATION_PIPELINE/experiments/LUNA_NO_SEMANTIC_VALIDATOR/RUN_01/runs/RUN-IMO-081-20260901T103156438817Z/artifacts/attempt_01/candidate_shape.ttl</x:v>
      </x:c>
    </x:row>
    <x:row r="3171" ht="22" customHeight="1">
      <x:c r="A3171" s="10" t="str">
        <x:v>NO_SEMANTIC</x:v>
      </x:c>
      <x:c r="B3171" s="10" t="str">
        <x:v>IMO-081</x:v>
      </x:c>
      <x:c r="C3171" s="10" t="str">
        <x:v>IMO-081-I-P02</x:v>
      </x:c>
      <x:c r="D3171" s="10" t="str">
        <x:v>RUN_01</x:v>
      </x:c>
      <x:c r="E3171" s="10" t="str">
        <x:v>ORIGINAL_LEDGER</x:v>
      </x:c>
      <x:c r="F3171" s="10" t="str">
        <x:v>PASS</x:v>
      </x:c>
      <x:c r="G3171" s="10" t="str">
        <x:v>PASS</x:v>
      </x:c>
      <x:c r="H3171" s="10" t="str">
        <x:v>EXECUTED</x:v>
      </x:c>
      <x:c r="I3171" s="10" t="str">
        <x:v>PARSED</x:v>
      </x:c>
      <x:c r="J3171" s="10" t="str">
        <x:v>NO_SEMANTIC_VALIDATOR_DETERMINISTIC_PASS</x:v>
      </x:c>
      <x:c r="K3171" s="10" t="str">
        <x:v>a867266f863d7db94f8c640a4b8869d4f02147b9c977b38228fff563370c4c18</x:v>
      </x:c>
      <x:c r="L3171" s="10" t="str">
        <x:v>historical_three</x:v>
      </x:c>
      <x:c r="M3171" s="10" t="n">
        <x:v>1</x:v>
      </x:c>
      <x:c r="N3171" s="10" t="n">
        <x:v>0</x:v>
      </x:c>
      <x:c r="O3171" s="10" t="n">
        <x:v>0</x:v>
      </x:c>
      <x:c r="P3171" s="9" t="str">
        <x:f>'CaseReview'!U985</x:f>
        <x:v>PASS</x:v>
      </x:c>
      <x:c r="Q3171" s="9" t="n">
        <x:f>IF(AND(T3171=1,G3171=P3171),1,0)</x:f>
        <x:v>1</x:v>
      </x:c>
      <x:c r="R3171" s="9" t="n">
        <x:f>IF(AND(T3171=1,G3171="PASS",P3171="FAIL"),1,0)</x:f>
        <x:v>0</x:v>
      </x:c>
      <x:c r="S3171" s="9" t="n">
        <x:f>IF(AND(T3171=1,G3171="FAIL",P3171="PASS"),1,0)</x:f>
        <x:v>0</x:v>
      </x:c>
      <x:c r="T3171" s="9" t="n">
        <x:v>1</x:v>
      </x:c>
      <x:c r="U3171" s="9" t="n">
        <x:v>8</x:v>
      </x:c>
      <x:c r="V3171" s="9" t="str">
        <x:v>MVP/SHACL_GENERATION_PIPELINE/experiments/LUNA_NO_SEMANTIC_VALIDATOR/RUN_01/runs/RUN-IMO-081-20260901T103156438817Z/artifacts/attempt_01/candidate_shape.ttl</x:v>
      </x:c>
    </x:row>
    <x:row r="3172" ht="22" customHeight="1">
      <x:c r="A3172" s="10" t="str">
        <x:v>NO_SEMANTIC</x:v>
      </x:c>
      <x:c r="B3172" s="10" t="str">
        <x:v>IMO-081</x:v>
      </x:c>
      <x:c r="C3172" s="10" t="str">
        <x:v>IMO-081-I-P03</x:v>
      </x:c>
      <x:c r="D3172" s="10" t="str">
        <x:v>RUN_01</x:v>
      </x:c>
      <x:c r="E3172" s="10" t="str">
        <x:v>ORIGINAL_LEDGER</x:v>
      </x:c>
      <x:c r="F3172" s="10" t="str">
        <x:v>PASS</x:v>
      </x:c>
      <x:c r="G3172" s="10" t="str">
        <x:v>PASS</x:v>
      </x:c>
      <x:c r="H3172" s="10" t="str">
        <x:v>EXECUTED</x:v>
      </x:c>
      <x:c r="I3172" s="10" t="str">
        <x:v>PARSED</x:v>
      </x:c>
      <x:c r="J3172" s="10" t="str">
        <x:v>NO_SEMANTIC_VALIDATOR_DETERMINISTIC_PASS</x:v>
      </x:c>
      <x:c r="K3172" s="10" t="str">
        <x:v>a867266f863d7db94f8c640a4b8869d4f02147b9c977b38228fff563370c4c18</x:v>
      </x:c>
      <x:c r="L3172" s="10" t="str">
        <x:v>historical_three</x:v>
      </x:c>
      <x:c r="M3172" s="10" t="n">
        <x:v>1</x:v>
      </x:c>
      <x:c r="N3172" s="10" t="n">
        <x:v>0</x:v>
      </x:c>
      <x:c r="O3172" s="10" t="n">
        <x:v>0</x:v>
      </x:c>
      <x:c r="P3172" s="9" t="str">
        <x:f>'CaseReview'!U986</x:f>
        <x:v>PASS</x:v>
      </x:c>
      <x:c r="Q3172" s="9" t="n">
        <x:f>IF(AND(T3172=1,G3172=P3172),1,0)</x:f>
        <x:v>1</x:v>
      </x:c>
      <x:c r="R3172" s="9" t="n">
        <x:f>IF(AND(T3172=1,G3172="PASS",P3172="FAIL"),1,0)</x:f>
        <x:v>0</x:v>
      </x:c>
      <x:c r="S3172" s="9" t="n">
        <x:f>IF(AND(T3172=1,G3172="FAIL",P3172="PASS"),1,0)</x:f>
        <x:v>0</x:v>
      </x:c>
      <x:c r="T3172" s="9" t="n">
        <x:v>1</x:v>
      </x:c>
      <x:c r="U3172" s="9" t="n">
        <x:v>8</x:v>
      </x:c>
      <x:c r="V3172" s="9" t="str">
        <x:v>MVP/SHACL_GENERATION_PIPELINE/experiments/LUNA_NO_SEMANTIC_VALIDATOR/RUN_01/runs/RUN-IMO-081-20260901T103156438817Z/artifacts/attempt_01/candidate_shape.ttl</x:v>
      </x:c>
    </x:row>
    <x:row r="3173" ht="22" customHeight="1">
      <x:c r="A3173" s="10" t="str">
        <x:v>NO_SEMANTIC</x:v>
      </x:c>
      <x:c r="B3173" s="10" t="str">
        <x:v>IMO-081</x:v>
      </x:c>
      <x:c r="C3173" s="10" t="str">
        <x:v>IMO-081-I-P04</x:v>
      </x:c>
      <x:c r="D3173" s="10" t="str">
        <x:v>RUN_01</x:v>
      </x:c>
      <x:c r="E3173" s="10" t="str">
        <x:v>ORIGINAL_LEDGER</x:v>
      </x:c>
      <x:c r="F3173" s="10" t="str">
        <x:v>PASS</x:v>
      </x:c>
      <x:c r="G3173" s="10" t="str">
        <x:v>PASS</x:v>
      </x:c>
      <x:c r="H3173" s="10" t="str">
        <x:v>EXECUTED</x:v>
      </x:c>
      <x:c r="I3173" s="10" t="str">
        <x:v>PARSED</x:v>
      </x:c>
      <x:c r="J3173" s="10" t="str">
        <x:v>NO_SEMANTIC_VALIDATOR_DETERMINISTIC_PASS</x:v>
      </x:c>
      <x:c r="K3173" s="10" t="str">
        <x:v>a867266f863d7db94f8c640a4b8869d4f02147b9c977b38228fff563370c4c18</x:v>
      </x:c>
      <x:c r="L3173" s="10" t="str">
        <x:v>historical_three</x:v>
      </x:c>
      <x:c r="M3173" s="10" t="n">
        <x:v>1</x:v>
      </x:c>
      <x:c r="N3173" s="10" t="n">
        <x:v>0</x:v>
      </x:c>
      <x:c r="O3173" s="10" t="n">
        <x:v>0</x:v>
      </x:c>
      <x:c r="P3173" s="9" t="str">
        <x:f>'CaseReview'!U987</x:f>
        <x:v>PASS</x:v>
      </x:c>
      <x:c r="Q3173" s="9" t="n">
        <x:f>IF(AND(T3173=1,G3173=P3173),1,0)</x:f>
        <x:v>1</x:v>
      </x:c>
      <x:c r="R3173" s="9" t="n">
        <x:f>IF(AND(T3173=1,G3173="PASS",P3173="FAIL"),1,0)</x:f>
        <x:v>0</x:v>
      </x:c>
      <x:c r="S3173" s="9" t="n">
        <x:f>IF(AND(T3173=1,G3173="FAIL",P3173="PASS"),1,0)</x:f>
        <x:v>0</x:v>
      </x:c>
      <x:c r="T3173" s="9" t="n">
        <x:v>1</x:v>
      </x:c>
      <x:c r="U3173" s="9" t="n">
        <x:v>8</x:v>
      </x:c>
      <x:c r="V3173" s="9" t="str">
        <x:v>MVP/SHACL_GENERATION_PIPELINE/experiments/LUNA_NO_SEMANTIC_VALIDATOR/RUN_01/runs/RUN-IMO-081-20260901T103156438817Z/artifacts/attempt_01/candidate_shape.ttl</x:v>
      </x:c>
    </x:row>
    <x:row r="3174" ht="22" customHeight="1">
      <x:c r="A3174" s="10" t="str">
        <x:v>NO_SEMANTIC</x:v>
      </x:c>
      <x:c r="B3174" s="10" t="str">
        <x:v>IMO-082</x:v>
      </x:c>
      <x:c r="C3174" s="10" t="str">
        <x:v>IMO-082-I-F01</x:v>
      </x:c>
      <x:c r="D3174" s="10" t="str">
        <x:v>RUN_01</x:v>
      </x:c>
      <x:c r="E3174" s="10" t="str">
        <x:v>ORIGINAL_LEDGER</x:v>
      </x:c>
      <x:c r="F3174" s="10" t="str">
        <x:v>FAIL</x:v>
      </x:c>
      <x:c r="G3174" s="10" t="str">
        <x:v>FAIL</x:v>
      </x:c>
      <x:c r="H3174" s="10" t="str">
        <x:v>EXECUTED</x:v>
      </x:c>
      <x:c r="I3174" s="10" t="str">
        <x:v>PARSED</x:v>
      </x:c>
      <x:c r="J3174" s="10" t="str">
        <x:v>NO_SEMANTIC_VALIDATOR_DETERMINISTIC_PASS</x:v>
      </x:c>
      <x:c r="K3174" s="10" t="str">
        <x:v>612ae7f002567ae559f84e8bf620a9015cd373c16ac3a9705853bfbccc136823</x:v>
      </x:c>
      <x:c r="L3174" s="10" t="str">
        <x:v>historical_three</x:v>
      </x:c>
      <x:c r="M3174" s="10" t="n">
        <x:v>1</x:v>
      </x:c>
      <x:c r="N3174" s="10" t="n">
        <x:v>0</x:v>
      </x:c>
      <x:c r="O3174" s="10" t="n">
        <x:v>0</x:v>
      </x:c>
      <x:c r="P3174" s="9" t="str">
        <x:f>'CaseReview'!U988</x:f>
        <x:v>FAIL</x:v>
      </x:c>
      <x:c r="Q3174" s="9" t="n">
        <x:f>IF(AND(T3174=1,G3174=P3174),1,0)</x:f>
        <x:v>1</x:v>
      </x:c>
      <x:c r="R3174" s="9" t="n">
        <x:f>IF(AND(T3174=1,G3174="PASS",P3174="FAIL"),1,0)</x:f>
        <x:v>0</x:v>
      </x:c>
      <x:c r="S3174" s="9" t="n">
        <x:f>IF(AND(T3174=1,G3174="FAIL",P3174="PASS"),1,0)</x:f>
        <x:v>0</x:v>
      </x:c>
      <x:c r="T3174" s="9" t="n">
        <x:v>1</x:v>
      </x:c>
      <x:c r="U3174" s="9" t="n">
        <x:v>7</x:v>
      </x:c>
      <x:c r="V3174" s="9" t="str">
        <x:v>MVP/SHACL_GENERATION_PIPELINE/experiments/LUNA_NO_SEMANTIC_VALIDATOR/RUN_01/runs/RUN-IMO-082-20260901T103243865183Z/artifacts/attempt_01/candidate_shape.ttl</x:v>
      </x:c>
    </x:row>
    <x:row r="3175" ht="22" customHeight="1">
      <x:c r="A3175" s="10" t="str">
        <x:v>NO_SEMANTIC</x:v>
      </x:c>
      <x:c r="B3175" s="10" t="str">
        <x:v>IMO-082</x:v>
      </x:c>
      <x:c r="C3175" s="10" t="str">
        <x:v>IMO-082-I-F02</x:v>
      </x:c>
      <x:c r="D3175" s="10" t="str">
        <x:v>RUN_01</x:v>
      </x:c>
      <x:c r="E3175" s="10" t="str">
        <x:v>ORIGINAL_LEDGER</x:v>
      </x:c>
      <x:c r="F3175" s="10" t="str">
        <x:v>FAIL</x:v>
      </x:c>
      <x:c r="G3175" s="10" t="str">
        <x:v>FAIL</x:v>
      </x:c>
      <x:c r="H3175" s="10" t="str">
        <x:v>EXECUTED</x:v>
      </x:c>
      <x:c r="I3175" s="10" t="str">
        <x:v>PARSED</x:v>
      </x:c>
      <x:c r="J3175" s="10" t="str">
        <x:v>NO_SEMANTIC_VALIDATOR_DETERMINISTIC_PASS</x:v>
      </x:c>
      <x:c r="K3175" s="10" t="str">
        <x:v>612ae7f002567ae559f84e8bf620a9015cd373c16ac3a9705853bfbccc136823</x:v>
      </x:c>
      <x:c r="L3175" s="10" t="str">
        <x:v>historical_three</x:v>
      </x:c>
      <x:c r="M3175" s="10" t="n">
        <x:v>1</x:v>
      </x:c>
      <x:c r="N3175" s="10" t="n">
        <x:v>0</x:v>
      </x:c>
      <x:c r="O3175" s="10" t="n">
        <x:v>0</x:v>
      </x:c>
      <x:c r="P3175" s="9" t="str">
        <x:f>'CaseReview'!U989</x:f>
        <x:v>FAIL</x:v>
      </x:c>
      <x:c r="Q3175" s="9" t="n">
        <x:f>IF(AND(T3175=1,G3175=P3175),1,0)</x:f>
        <x:v>1</x:v>
      </x:c>
      <x:c r="R3175" s="9" t="n">
        <x:f>IF(AND(T3175=1,G3175="PASS",P3175="FAIL"),1,0)</x:f>
        <x:v>0</x:v>
      </x:c>
      <x:c r="S3175" s="9" t="n">
        <x:f>IF(AND(T3175=1,G3175="FAIL",P3175="PASS"),1,0)</x:f>
        <x:v>0</x:v>
      </x:c>
      <x:c r="T3175" s="9" t="n">
        <x:v>1</x:v>
      </x:c>
      <x:c r="U3175" s="9" t="n">
        <x:v>7</x:v>
      </x:c>
      <x:c r="V3175" s="9" t="str">
        <x:v>MVP/SHACL_GENERATION_PIPELINE/experiments/LUNA_NO_SEMANTIC_VALIDATOR/RUN_01/runs/RUN-IMO-082-20260901T103243865183Z/artifacts/attempt_01/candidate_shape.ttl</x:v>
      </x:c>
    </x:row>
    <x:row r="3176" ht="22" customHeight="1">
      <x:c r="A3176" s="10" t="str">
        <x:v>NO_SEMANTIC</x:v>
      </x:c>
      <x:c r="B3176" s="10" t="str">
        <x:v>IMO-082</x:v>
      </x:c>
      <x:c r="C3176" s="10" t="str">
        <x:v>IMO-082-I-F03</x:v>
      </x:c>
      <x:c r="D3176" s="10" t="str">
        <x:v>RUN_01</x:v>
      </x:c>
      <x:c r="E3176" s="10" t="str">
        <x:v>ORIGINAL_LEDGER</x:v>
      </x:c>
      <x:c r="F3176" s="10" t="str">
        <x:v>FAIL</x:v>
      </x:c>
      <x:c r="G3176" s="10" t="str">
        <x:v>FAIL</x:v>
      </x:c>
      <x:c r="H3176" s="10" t="str">
        <x:v>EXECUTED</x:v>
      </x:c>
      <x:c r="I3176" s="10" t="str">
        <x:v>PARSED</x:v>
      </x:c>
      <x:c r="J3176" s="10" t="str">
        <x:v>NO_SEMANTIC_VALIDATOR_DETERMINISTIC_PASS</x:v>
      </x:c>
      <x:c r="K3176" s="10" t="str">
        <x:v>612ae7f002567ae559f84e8bf620a9015cd373c16ac3a9705853bfbccc136823</x:v>
      </x:c>
      <x:c r="L3176" s="10" t="str">
        <x:v>historical_three</x:v>
      </x:c>
      <x:c r="M3176" s="10" t="n">
        <x:v>1</x:v>
      </x:c>
      <x:c r="N3176" s="10" t="n">
        <x:v>0</x:v>
      </x:c>
      <x:c r="O3176" s="10" t="n">
        <x:v>0</x:v>
      </x:c>
      <x:c r="P3176" s="9" t="str">
        <x:f>'CaseReview'!U990</x:f>
        <x:v>FAIL</x:v>
      </x:c>
      <x:c r="Q3176" s="9" t="n">
        <x:f>IF(AND(T3176=1,G3176=P3176),1,0)</x:f>
        <x:v>1</x:v>
      </x:c>
      <x:c r="R3176" s="9" t="n">
        <x:f>IF(AND(T3176=1,G3176="PASS",P3176="FAIL"),1,0)</x:f>
        <x:v>0</x:v>
      </x:c>
      <x:c r="S3176" s="9" t="n">
        <x:f>IF(AND(T3176=1,G3176="FAIL",P3176="PASS"),1,0)</x:f>
        <x:v>0</x:v>
      </x:c>
      <x:c r="T3176" s="9" t="n">
        <x:v>1</x:v>
      </x:c>
      <x:c r="U3176" s="9" t="n">
        <x:v>7</x:v>
      </x:c>
      <x:c r="V3176" s="9" t="str">
        <x:v>MVP/SHACL_GENERATION_PIPELINE/experiments/LUNA_NO_SEMANTIC_VALIDATOR/RUN_01/runs/RUN-IMO-082-20260901T103243865183Z/artifacts/attempt_01/candidate_shape.ttl</x:v>
      </x:c>
    </x:row>
    <x:row r="3177" ht="22" customHeight="1">
      <x:c r="A3177" s="10" t="str">
        <x:v>NO_SEMANTIC</x:v>
      </x:c>
      <x:c r="B3177" s="10" t="str">
        <x:v>IMO-082</x:v>
      </x:c>
      <x:c r="C3177" s="10" t="str">
        <x:v>IMO-082-I-F04</x:v>
      </x:c>
      <x:c r="D3177" s="10" t="str">
        <x:v>RUN_01</x:v>
      </x:c>
      <x:c r="E3177" s="10" t="str">
        <x:v>ORIGINAL_LEDGER</x:v>
      </x:c>
      <x:c r="F3177" s="10" t="str">
        <x:v>FAIL</x:v>
      </x:c>
      <x:c r="G3177" s="10" t="str">
        <x:v>FAIL</x:v>
      </x:c>
      <x:c r="H3177" s="10" t="str">
        <x:v>EXECUTED</x:v>
      </x:c>
      <x:c r="I3177" s="10" t="str">
        <x:v>PARSED</x:v>
      </x:c>
      <x:c r="J3177" s="10" t="str">
        <x:v>NO_SEMANTIC_VALIDATOR_DETERMINISTIC_PASS</x:v>
      </x:c>
      <x:c r="K3177" s="10" t="str">
        <x:v>612ae7f002567ae559f84e8bf620a9015cd373c16ac3a9705853bfbccc136823</x:v>
      </x:c>
      <x:c r="L3177" s="10" t="str">
        <x:v>historical_three</x:v>
      </x:c>
      <x:c r="M3177" s="10" t="n">
        <x:v>1</x:v>
      </x:c>
      <x:c r="N3177" s="10" t="n">
        <x:v>0</x:v>
      </x:c>
      <x:c r="O3177" s="10" t="n">
        <x:v>0</x:v>
      </x:c>
      <x:c r="P3177" s="9" t="str">
        <x:f>'CaseReview'!U991</x:f>
        <x:v>FAIL</x:v>
      </x:c>
      <x:c r="Q3177" s="9" t="n">
        <x:f>IF(AND(T3177=1,G3177=P3177),1,0)</x:f>
        <x:v>1</x:v>
      </x:c>
      <x:c r="R3177" s="9" t="n">
        <x:f>IF(AND(T3177=1,G3177="PASS",P3177="FAIL"),1,0)</x:f>
        <x:v>0</x:v>
      </x:c>
      <x:c r="S3177" s="9" t="n">
        <x:f>IF(AND(T3177=1,G3177="FAIL",P3177="PASS"),1,0)</x:f>
        <x:v>0</x:v>
      </x:c>
      <x:c r="T3177" s="9" t="n">
        <x:v>1</x:v>
      </x:c>
      <x:c r="U3177" s="9" t="n">
        <x:v>7</x:v>
      </x:c>
      <x:c r="V3177" s="9" t="str">
        <x:v>MVP/SHACL_GENERATION_PIPELINE/experiments/LUNA_NO_SEMANTIC_VALIDATOR/RUN_01/runs/RUN-IMO-082-20260901T103243865183Z/artifacts/attempt_01/candidate_shape.ttl</x:v>
      </x:c>
    </x:row>
    <x:row r="3178" ht="22" customHeight="1">
      <x:c r="A3178" s="10" t="str">
        <x:v>NO_SEMANTIC</x:v>
      </x:c>
      <x:c r="B3178" s="10" t="str">
        <x:v>IMO-082</x:v>
      </x:c>
      <x:c r="C3178" s="10" t="str">
        <x:v>IMO-082-I-F05</x:v>
      </x:c>
      <x:c r="D3178" s="10" t="str">
        <x:v>RUN_01</x:v>
      </x:c>
      <x:c r="E3178" s="10" t="str">
        <x:v>ORIGINAL_LEDGER</x:v>
      </x:c>
      <x:c r="F3178" s="10" t="str">
        <x:v>FAIL</x:v>
      </x:c>
      <x:c r="G3178" s="10" t="str">
        <x:v>FAIL</x:v>
      </x:c>
      <x:c r="H3178" s="10" t="str">
        <x:v>EXECUTED</x:v>
      </x:c>
      <x:c r="I3178" s="10" t="str">
        <x:v>PARSED</x:v>
      </x:c>
      <x:c r="J3178" s="10" t="str">
        <x:v>NO_SEMANTIC_VALIDATOR_DETERMINISTIC_PASS</x:v>
      </x:c>
      <x:c r="K3178" s="10" t="str">
        <x:v>612ae7f002567ae559f84e8bf620a9015cd373c16ac3a9705853bfbccc136823</x:v>
      </x:c>
      <x:c r="L3178" s="10" t="str">
        <x:v>historical_three</x:v>
      </x:c>
      <x:c r="M3178" s="10" t="n">
        <x:v>1</x:v>
      </x:c>
      <x:c r="N3178" s="10" t="n">
        <x:v>0</x:v>
      </x:c>
      <x:c r="O3178" s="10" t="n">
        <x:v>0</x:v>
      </x:c>
      <x:c r="P3178" s="9" t="str">
        <x:f>'CaseReview'!U992</x:f>
        <x:v>FAIL</x:v>
      </x:c>
      <x:c r="Q3178" s="9" t="n">
        <x:f>IF(AND(T3178=1,G3178=P3178),1,0)</x:f>
        <x:v>1</x:v>
      </x:c>
      <x:c r="R3178" s="9" t="n">
        <x:f>IF(AND(T3178=1,G3178="PASS",P3178="FAIL"),1,0)</x:f>
        <x:v>0</x:v>
      </x:c>
      <x:c r="S3178" s="9" t="n">
        <x:f>IF(AND(T3178=1,G3178="FAIL",P3178="PASS"),1,0)</x:f>
        <x:v>0</x:v>
      </x:c>
      <x:c r="T3178" s="9" t="n">
        <x:v>1</x:v>
      </x:c>
      <x:c r="U3178" s="9" t="n">
        <x:v>7</x:v>
      </x:c>
      <x:c r="V3178" s="9" t="str">
        <x:v>MVP/SHACL_GENERATION_PIPELINE/experiments/LUNA_NO_SEMANTIC_VALIDATOR/RUN_01/runs/RUN-IMO-082-20260901T103243865183Z/artifacts/attempt_01/candidate_shape.ttl</x:v>
      </x:c>
    </x:row>
    <x:row r="3179" ht="22" customHeight="1">
      <x:c r="A3179" s="10" t="str">
        <x:v>NO_SEMANTIC</x:v>
      </x:c>
      <x:c r="B3179" s="10" t="str">
        <x:v>IMO-082</x:v>
      </x:c>
      <x:c r="C3179" s="10" t="str">
        <x:v>IMO-082-I-P01</x:v>
      </x:c>
      <x:c r="D3179" s="10" t="str">
        <x:v>RUN_01</x:v>
      </x:c>
      <x:c r="E3179" s="10" t="str">
        <x:v>ORIGINAL_LEDGER</x:v>
      </x:c>
      <x:c r="F3179" s="10" t="str">
        <x:v>PASS</x:v>
      </x:c>
      <x:c r="G3179" s="10" t="str">
        <x:v>PASS</x:v>
      </x:c>
      <x:c r="H3179" s="10" t="str">
        <x:v>EXECUTED</x:v>
      </x:c>
      <x:c r="I3179" s="10" t="str">
        <x:v>PARSED</x:v>
      </x:c>
      <x:c r="J3179" s="10" t="str">
        <x:v>NO_SEMANTIC_VALIDATOR_DETERMINISTIC_PASS</x:v>
      </x:c>
      <x:c r="K3179" s="10" t="str">
        <x:v>612ae7f002567ae559f84e8bf620a9015cd373c16ac3a9705853bfbccc136823</x:v>
      </x:c>
      <x:c r="L3179" s="10" t="str">
        <x:v>historical_three</x:v>
      </x:c>
      <x:c r="M3179" s="10" t="n">
        <x:v>1</x:v>
      </x:c>
      <x:c r="N3179" s="10" t="n">
        <x:v>0</x:v>
      </x:c>
      <x:c r="O3179" s="10" t="n">
        <x:v>0</x:v>
      </x:c>
      <x:c r="P3179" s="9" t="str">
        <x:f>'CaseReview'!U993</x:f>
        <x:v>PASS</x:v>
      </x:c>
      <x:c r="Q3179" s="9" t="n">
        <x:f>IF(AND(T3179=1,G3179=P3179),1,0)</x:f>
        <x:v>1</x:v>
      </x:c>
      <x:c r="R3179" s="9" t="n">
        <x:f>IF(AND(T3179=1,G3179="PASS",P3179="FAIL"),1,0)</x:f>
        <x:v>0</x:v>
      </x:c>
      <x:c r="S3179" s="9" t="n">
        <x:f>IF(AND(T3179=1,G3179="FAIL",P3179="PASS"),1,0)</x:f>
        <x:v>0</x:v>
      </x:c>
      <x:c r="T3179" s="9" t="n">
        <x:v>1</x:v>
      </x:c>
      <x:c r="U3179" s="9" t="n">
        <x:v>7</x:v>
      </x:c>
      <x:c r="V3179" s="9" t="str">
        <x:v>MVP/SHACL_GENERATION_PIPELINE/experiments/LUNA_NO_SEMANTIC_VALIDATOR/RUN_01/runs/RUN-IMO-082-20260901T103243865183Z/artifacts/attempt_01/candidate_shape.ttl</x:v>
      </x:c>
    </x:row>
    <x:row r="3180" ht="22" customHeight="1">
      <x:c r="A3180" s="10" t="str">
        <x:v>NO_SEMANTIC</x:v>
      </x:c>
      <x:c r="B3180" s="10" t="str">
        <x:v>IMO-082</x:v>
      </x:c>
      <x:c r="C3180" s="10" t="str">
        <x:v>IMO-082-I-P02</x:v>
      </x:c>
      <x:c r="D3180" s="10" t="str">
        <x:v>RUN_01</x:v>
      </x:c>
      <x:c r="E3180" s="10" t="str">
        <x:v>ORIGINAL_LEDGER</x:v>
      </x:c>
      <x:c r="F3180" s="10" t="str">
        <x:v>PASS</x:v>
      </x:c>
      <x:c r="G3180" s="10" t="str">
        <x:v>PASS</x:v>
      </x:c>
      <x:c r="H3180" s="10" t="str">
        <x:v>EXECUTED</x:v>
      </x:c>
      <x:c r="I3180" s="10" t="str">
        <x:v>PARSED</x:v>
      </x:c>
      <x:c r="J3180" s="10" t="str">
        <x:v>NO_SEMANTIC_VALIDATOR_DETERMINISTIC_PASS</x:v>
      </x:c>
      <x:c r="K3180" s="10" t="str">
        <x:v>612ae7f002567ae559f84e8bf620a9015cd373c16ac3a9705853bfbccc136823</x:v>
      </x:c>
      <x:c r="L3180" s="10" t="str">
        <x:v>historical_three</x:v>
      </x:c>
      <x:c r="M3180" s="10" t="n">
        <x:v>1</x:v>
      </x:c>
      <x:c r="N3180" s="10" t="n">
        <x:v>0</x:v>
      </x:c>
      <x:c r="O3180" s="10" t="n">
        <x:v>0</x:v>
      </x:c>
      <x:c r="P3180" s="9" t="str">
        <x:f>'CaseReview'!U994</x:f>
        <x:v>PASS</x:v>
      </x:c>
      <x:c r="Q3180" s="9" t="n">
        <x:f>IF(AND(T3180=1,G3180=P3180),1,0)</x:f>
        <x:v>1</x:v>
      </x:c>
      <x:c r="R3180" s="9" t="n">
        <x:f>IF(AND(T3180=1,G3180="PASS",P3180="FAIL"),1,0)</x:f>
        <x:v>0</x:v>
      </x:c>
      <x:c r="S3180" s="9" t="n">
        <x:f>IF(AND(T3180=1,G3180="FAIL",P3180="PASS"),1,0)</x:f>
        <x:v>0</x:v>
      </x:c>
      <x:c r="T3180" s="9" t="n">
        <x:v>1</x:v>
      </x:c>
      <x:c r="U3180" s="9" t="n">
        <x:v>7</x:v>
      </x:c>
      <x:c r="V3180" s="9" t="str">
        <x:v>MVP/SHACL_GENERATION_PIPELINE/experiments/LUNA_NO_SEMANTIC_VALIDATOR/RUN_01/runs/RUN-IMO-082-20260901T103243865183Z/artifacts/attempt_01/candidate_shape.ttl</x:v>
      </x:c>
    </x:row>
    <x:row r="3181" ht="22" customHeight="1">
      <x:c r="A3181" s="10" t="str">
        <x:v>NO_SEMANTIC</x:v>
      </x:c>
      <x:c r="B3181" s="10" t="str">
        <x:v>IMO-083</x:v>
      </x:c>
      <x:c r="C3181" s="10" t="str">
        <x:v>IMO-083-I-F01</x:v>
      </x:c>
      <x:c r="D3181" s="10" t="str">
        <x:v>RUN_01</x:v>
      </x:c>
      <x:c r="E3181" s="10" t="str">
        <x:v>ORIGINAL_LEDGER</x:v>
      </x:c>
      <x:c r="F3181" s="10" t="str">
        <x:v>FAIL</x:v>
      </x:c>
      <x:c r="G3181" s="10" t="str">
        <x:v>FAIL</x:v>
      </x:c>
      <x:c r="H3181" s="10" t="str">
        <x:v>EXECUTED</x:v>
      </x:c>
      <x:c r="I3181" s="10" t="str">
        <x:v>PARSED</x:v>
      </x:c>
      <x:c r="J3181" s="10" t="str">
        <x:v>NO_SEMANTIC_VALIDATOR_DETERMINISTIC_PASS</x:v>
      </x:c>
      <x:c r="K3181" s="10" t="str">
        <x:v>5e58663ef399739cfecb446c67d58b6e0f13cad9c3c5e151e5664614b47c1c21</x:v>
      </x:c>
      <x:c r="L3181" s="10" t="str">
        <x:v>historical_three</x:v>
      </x:c>
      <x:c r="M3181" s="10" t="n">
        <x:v>1</x:v>
      </x:c>
      <x:c r="N3181" s="10" t="n">
        <x:v>0</x:v>
      </x:c>
      <x:c r="O3181" s="10" t="n">
        <x:v>0</x:v>
      </x:c>
      <x:c r="P3181" s="9" t="str">
        <x:f>'CaseReview'!U995</x:f>
        <x:v>FAIL</x:v>
      </x:c>
      <x:c r="Q3181" s="9" t="n">
        <x:f>IF(AND(T3181=1,G3181=P3181),1,0)</x:f>
        <x:v>1</x:v>
      </x:c>
      <x:c r="R3181" s="9" t="n">
        <x:f>IF(AND(T3181=1,G3181="PASS",P3181="FAIL"),1,0)</x:f>
        <x:v>0</x:v>
      </x:c>
      <x:c r="S3181" s="9" t="n">
        <x:f>IF(AND(T3181=1,G3181="FAIL",P3181="PASS"),1,0)</x:f>
        <x:v>0</x:v>
      </x:c>
      <x:c r="T3181" s="9" t="n">
        <x:v>1</x:v>
      </x:c>
      <x:c r="U3181" s="9" t="n">
        <x:v>7</x:v>
      </x:c>
      <x:c r="V3181" s="9" t="str">
        <x:v>MVP/SHACL_GENERATION_PIPELINE/experiments/LUNA_NO_SEMANTIC_VALIDATOR/RUN_01/runs/RUN-IMO-083-20260901T103308917951Z/artifacts/attempt_01/candidate_shape.ttl</x:v>
      </x:c>
    </x:row>
    <x:row r="3182" ht="22" customHeight="1">
      <x:c r="A3182" s="10" t="str">
        <x:v>NO_SEMANTIC</x:v>
      </x:c>
      <x:c r="B3182" s="10" t="str">
        <x:v>IMO-083</x:v>
      </x:c>
      <x:c r="C3182" s="10" t="str">
        <x:v>IMO-083-I-F02</x:v>
      </x:c>
      <x:c r="D3182" s="10" t="str">
        <x:v>RUN_01</x:v>
      </x:c>
      <x:c r="E3182" s="10" t="str">
        <x:v>ORIGINAL_LEDGER</x:v>
      </x:c>
      <x:c r="F3182" s="10" t="str">
        <x:v>FAIL</x:v>
      </x:c>
      <x:c r="G3182" s="10" t="str">
        <x:v>FAIL</x:v>
      </x:c>
      <x:c r="H3182" s="10" t="str">
        <x:v>EXECUTED</x:v>
      </x:c>
      <x:c r="I3182" s="10" t="str">
        <x:v>PARSED</x:v>
      </x:c>
      <x:c r="J3182" s="10" t="str">
        <x:v>NO_SEMANTIC_VALIDATOR_DETERMINISTIC_PASS</x:v>
      </x:c>
      <x:c r="K3182" s="10" t="str">
        <x:v>5e58663ef399739cfecb446c67d58b6e0f13cad9c3c5e151e5664614b47c1c21</x:v>
      </x:c>
      <x:c r="L3182" s="10" t="str">
        <x:v>historical_three</x:v>
      </x:c>
      <x:c r="M3182" s="10" t="n">
        <x:v>1</x:v>
      </x:c>
      <x:c r="N3182" s="10" t="n">
        <x:v>0</x:v>
      </x:c>
      <x:c r="O3182" s="10" t="n">
        <x:v>0</x:v>
      </x:c>
      <x:c r="P3182" s="9" t="str">
        <x:f>'CaseReview'!U996</x:f>
        <x:v>FAIL</x:v>
      </x:c>
      <x:c r="Q3182" s="9" t="n">
        <x:f>IF(AND(T3182=1,G3182=P3182),1,0)</x:f>
        <x:v>1</x:v>
      </x:c>
      <x:c r="R3182" s="9" t="n">
        <x:f>IF(AND(T3182=1,G3182="PASS",P3182="FAIL"),1,0)</x:f>
        <x:v>0</x:v>
      </x:c>
      <x:c r="S3182" s="9" t="n">
        <x:f>IF(AND(T3182=1,G3182="FAIL",P3182="PASS"),1,0)</x:f>
        <x:v>0</x:v>
      </x:c>
      <x:c r="T3182" s="9" t="n">
        <x:v>1</x:v>
      </x:c>
      <x:c r="U3182" s="9" t="n">
        <x:v>7</x:v>
      </x:c>
      <x:c r="V3182" s="9" t="str">
        <x:v>MVP/SHACL_GENERATION_PIPELINE/experiments/LUNA_NO_SEMANTIC_VALIDATOR/RUN_01/runs/RUN-IMO-083-20260901T103308917951Z/artifacts/attempt_01/candidate_shape.ttl</x:v>
      </x:c>
    </x:row>
    <x:row r="3183" ht="22" customHeight="1">
      <x:c r="A3183" s="10" t="str">
        <x:v>NO_SEMANTIC</x:v>
      </x:c>
      <x:c r="B3183" s="10" t="str">
        <x:v>IMO-083</x:v>
      </x:c>
      <x:c r="C3183" s="10" t="str">
        <x:v>IMO-083-I-F03</x:v>
      </x:c>
      <x:c r="D3183" s="10" t="str">
        <x:v>RUN_01</x:v>
      </x:c>
      <x:c r="E3183" s="10" t="str">
        <x:v>ORIGINAL_LEDGER</x:v>
      </x:c>
      <x:c r="F3183" s="10" t="str">
        <x:v>FAIL</x:v>
      </x:c>
      <x:c r="G3183" s="10" t="str">
        <x:v>FAIL</x:v>
      </x:c>
      <x:c r="H3183" s="10" t="str">
        <x:v>EXECUTED</x:v>
      </x:c>
      <x:c r="I3183" s="10" t="str">
        <x:v>PARSED</x:v>
      </x:c>
      <x:c r="J3183" s="10" t="str">
        <x:v>NO_SEMANTIC_VALIDATOR_DETERMINISTIC_PASS</x:v>
      </x:c>
      <x:c r="K3183" s="10" t="str">
        <x:v>5e58663ef399739cfecb446c67d58b6e0f13cad9c3c5e151e5664614b47c1c21</x:v>
      </x:c>
      <x:c r="L3183" s="10" t="str">
        <x:v>historical_three</x:v>
      </x:c>
      <x:c r="M3183" s="10" t="n">
        <x:v>1</x:v>
      </x:c>
      <x:c r="N3183" s="10" t="n">
        <x:v>0</x:v>
      </x:c>
      <x:c r="O3183" s="10" t="n">
        <x:v>0</x:v>
      </x:c>
      <x:c r="P3183" s="9" t="str">
        <x:f>'CaseReview'!U997</x:f>
        <x:v>FAIL</x:v>
      </x:c>
      <x:c r="Q3183" s="9" t="n">
        <x:f>IF(AND(T3183=1,G3183=P3183),1,0)</x:f>
        <x:v>1</x:v>
      </x:c>
      <x:c r="R3183" s="9" t="n">
        <x:f>IF(AND(T3183=1,G3183="PASS",P3183="FAIL"),1,0)</x:f>
        <x:v>0</x:v>
      </x:c>
      <x:c r="S3183" s="9" t="n">
        <x:f>IF(AND(T3183=1,G3183="FAIL",P3183="PASS"),1,0)</x:f>
        <x:v>0</x:v>
      </x:c>
      <x:c r="T3183" s="9" t="n">
        <x:v>1</x:v>
      </x:c>
      <x:c r="U3183" s="9" t="n">
        <x:v>7</x:v>
      </x:c>
      <x:c r="V3183" s="9" t="str">
        <x:v>MVP/SHACL_GENERATION_PIPELINE/experiments/LUNA_NO_SEMANTIC_VALIDATOR/RUN_01/runs/RUN-IMO-083-20260901T103308917951Z/artifacts/attempt_01/candidate_shape.ttl</x:v>
      </x:c>
    </x:row>
    <x:row r="3184" ht="22" customHeight="1">
      <x:c r="A3184" s="10" t="str">
        <x:v>NO_SEMANTIC</x:v>
      </x:c>
      <x:c r="B3184" s="10" t="str">
        <x:v>IMO-083</x:v>
      </x:c>
      <x:c r="C3184" s="10" t="str">
        <x:v>IMO-083-I-F04</x:v>
      </x:c>
      <x:c r="D3184" s="10" t="str">
        <x:v>RUN_01</x:v>
      </x:c>
      <x:c r="E3184" s="10" t="str">
        <x:v>ORIGINAL_LEDGER</x:v>
      </x:c>
      <x:c r="F3184" s="10" t="str">
        <x:v>FAIL</x:v>
      </x:c>
      <x:c r="G3184" s="10" t="str">
        <x:v>FAIL</x:v>
      </x:c>
      <x:c r="H3184" s="10" t="str">
        <x:v>EXECUTED</x:v>
      </x:c>
      <x:c r="I3184" s="10" t="str">
        <x:v>PARSED</x:v>
      </x:c>
      <x:c r="J3184" s="10" t="str">
        <x:v>NO_SEMANTIC_VALIDATOR_DETERMINISTIC_PASS</x:v>
      </x:c>
      <x:c r="K3184" s="10" t="str">
        <x:v>5e58663ef399739cfecb446c67d58b6e0f13cad9c3c5e151e5664614b47c1c21</x:v>
      </x:c>
      <x:c r="L3184" s="10" t="str">
        <x:v>historical_three</x:v>
      </x:c>
      <x:c r="M3184" s="10" t="n">
        <x:v>1</x:v>
      </x:c>
      <x:c r="N3184" s="10" t="n">
        <x:v>0</x:v>
      </x:c>
      <x:c r="O3184" s="10" t="n">
        <x:v>0</x:v>
      </x:c>
      <x:c r="P3184" s="9" t="str">
        <x:f>'CaseReview'!U998</x:f>
        <x:v>FAIL</x:v>
      </x:c>
      <x:c r="Q3184" s="9" t="n">
        <x:f>IF(AND(T3184=1,G3184=P3184),1,0)</x:f>
        <x:v>1</x:v>
      </x:c>
      <x:c r="R3184" s="9" t="n">
        <x:f>IF(AND(T3184=1,G3184="PASS",P3184="FAIL"),1,0)</x:f>
        <x:v>0</x:v>
      </x:c>
      <x:c r="S3184" s="9" t="n">
        <x:f>IF(AND(T3184=1,G3184="FAIL",P3184="PASS"),1,0)</x:f>
        <x:v>0</x:v>
      </x:c>
      <x:c r="T3184" s="9" t="n">
        <x:v>1</x:v>
      </x:c>
      <x:c r="U3184" s="9" t="n">
        <x:v>7</x:v>
      </x:c>
      <x:c r="V3184" s="9" t="str">
        <x:v>MVP/SHACL_GENERATION_PIPELINE/experiments/LUNA_NO_SEMANTIC_VALIDATOR/RUN_01/runs/RUN-IMO-083-20260901T103308917951Z/artifacts/attempt_01/candidate_shape.ttl</x:v>
      </x:c>
    </x:row>
    <x:row r="3185" ht="22" customHeight="1">
      <x:c r="A3185" s="10" t="str">
        <x:v>NO_SEMANTIC</x:v>
      </x:c>
      <x:c r="B3185" s="10" t="str">
        <x:v>IMO-083</x:v>
      </x:c>
      <x:c r="C3185" s="10" t="str">
        <x:v>IMO-083-I-P01</x:v>
      </x:c>
      <x:c r="D3185" s="10" t="str">
        <x:v>RUN_01</x:v>
      </x:c>
      <x:c r="E3185" s="10" t="str">
        <x:v>ORIGINAL_LEDGER</x:v>
      </x:c>
      <x:c r="F3185" s="10" t="str">
        <x:v>PASS</x:v>
      </x:c>
      <x:c r="G3185" s="10" t="str">
        <x:v>PASS</x:v>
      </x:c>
      <x:c r="H3185" s="10" t="str">
        <x:v>EXECUTED</x:v>
      </x:c>
      <x:c r="I3185" s="10" t="str">
        <x:v>PARSED</x:v>
      </x:c>
      <x:c r="J3185" s="10" t="str">
        <x:v>NO_SEMANTIC_VALIDATOR_DETERMINISTIC_PASS</x:v>
      </x:c>
      <x:c r="K3185" s="10" t="str">
        <x:v>5e58663ef399739cfecb446c67d58b6e0f13cad9c3c5e151e5664614b47c1c21</x:v>
      </x:c>
      <x:c r="L3185" s="10" t="str">
        <x:v>historical_three</x:v>
      </x:c>
      <x:c r="M3185" s="10" t="n">
        <x:v>1</x:v>
      </x:c>
      <x:c r="N3185" s="10" t="n">
        <x:v>0</x:v>
      </x:c>
      <x:c r="O3185" s="10" t="n">
        <x:v>0</x:v>
      </x:c>
      <x:c r="P3185" s="9" t="str">
        <x:f>'CaseReview'!U999</x:f>
        <x:v>PASS</x:v>
      </x:c>
      <x:c r="Q3185" s="9" t="n">
        <x:f>IF(AND(T3185=1,G3185=P3185),1,0)</x:f>
        <x:v>1</x:v>
      </x:c>
      <x:c r="R3185" s="9" t="n">
        <x:f>IF(AND(T3185=1,G3185="PASS",P3185="FAIL"),1,0)</x:f>
        <x:v>0</x:v>
      </x:c>
      <x:c r="S3185" s="9" t="n">
        <x:f>IF(AND(T3185=1,G3185="FAIL",P3185="PASS"),1,0)</x:f>
        <x:v>0</x:v>
      </x:c>
      <x:c r="T3185" s="9" t="n">
        <x:v>1</x:v>
      </x:c>
      <x:c r="U3185" s="9" t="n">
        <x:v>7</x:v>
      </x:c>
      <x:c r="V3185" s="9" t="str">
        <x:v>MVP/SHACL_GENERATION_PIPELINE/experiments/LUNA_NO_SEMANTIC_VALIDATOR/RUN_01/runs/RUN-IMO-083-20260901T103308917951Z/artifacts/attempt_01/candidate_shape.ttl</x:v>
      </x:c>
    </x:row>
    <x:row r="3186" ht="22" customHeight="1">
      <x:c r="A3186" s="10" t="str">
        <x:v>NO_SEMANTIC</x:v>
      </x:c>
      <x:c r="B3186" s="10" t="str">
        <x:v>IMO-083</x:v>
      </x:c>
      <x:c r="C3186" s="10" t="str">
        <x:v>IMO-083-I-P02</x:v>
      </x:c>
      <x:c r="D3186" s="10" t="str">
        <x:v>RUN_01</x:v>
      </x:c>
      <x:c r="E3186" s="10" t="str">
        <x:v>ORIGINAL_LEDGER</x:v>
      </x:c>
      <x:c r="F3186" s="10" t="str">
        <x:v>PASS</x:v>
      </x:c>
      <x:c r="G3186" s="10" t="str">
        <x:v>PASS</x:v>
      </x:c>
      <x:c r="H3186" s="10" t="str">
        <x:v>EXECUTED</x:v>
      </x:c>
      <x:c r="I3186" s="10" t="str">
        <x:v>PARSED</x:v>
      </x:c>
      <x:c r="J3186" s="10" t="str">
        <x:v>NO_SEMANTIC_VALIDATOR_DETERMINISTIC_PASS</x:v>
      </x:c>
      <x:c r="K3186" s="10" t="str">
        <x:v>5e58663ef399739cfecb446c67d58b6e0f13cad9c3c5e151e5664614b47c1c21</x:v>
      </x:c>
      <x:c r="L3186" s="10" t="str">
        <x:v>historical_three</x:v>
      </x:c>
      <x:c r="M3186" s="10" t="n">
        <x:v>1</x:v>
      </x:c>
      <x:c r="N3186" s="10" t="n">
        <x:v>0</x:v>
      </x:c>
      <x:c r="O3186" s="10" t="n">
        <x:v>0</x:v>
      </x:c>
      <x:c r="P3186" s="9" t="str">
        <x:f>'CaseReview'!U1000</x:f>
        <x:v>PASS</x:v>
      </x:c>
      <x:c r="Q3186" s="9" t="n">
        <x:f>IF(AND(T3186=1,G3186=P3186),1,0)</x:f>
        <x:v>1</x:v>
      </x:c>
      <x:c r="R3186" s="9" t="n">
        <x:f>IF(AND(T3186=1,G3186="PASS",P3186="FAIL"),1,0)</x:f>
        <x:v>0</x:v>
      </x:c>
      <x:c r="S3186" s="9" t="n">
        <x:f>IF(AND(T3186=1,G3186="FAIL",P3186="PASS"),1,0)</x:f>
        <x:v>0</x:v>
      </x:c>
      <x:c r="T3186" s="9" t="n">
        <x:v>1</x:v>
      </x:c>
      <x:c r="U3186" s="9" t="n">
        <x:v>7</x:v>
      </x:c>
      <x:c r="V3186" s="9" t="str">
        <x:v>MVP/SHACL_GENERATION_PIPELINE/experiments/LUNA_NO_SEMANTIC_VALIDATOR/RUN_01/runs/RUN-IMO-083-20260901T103308917951Z/artifacts/attempt_01/candidate_shape.ttl</x:v>
      </x:c>
    </x:row>
    <x:row r="3187" ht="22" customHeight="1">
      <x:c r="A3187" s="10" t="str">
        <x:v>NO_SEMANTIC</x:v>
      </x:c>
      <x:c r="B3187" s="10" t="str">
        <x:v>IMO-083</x:v>
      </x:c>
      <x:c r="C3187" s="10" t="str">
        <x:v>IMO-083-I-P03</x:v>
      </x:c>
      <x:c r="D3187" s="10" t="str">
        <x:v>RUN_01</x:v>
      </x:c>
      <x:c r="E3187" s="10" t="str">
        <x:v>ORIGINAL_LEDGER</x:v>
      </x:c>
      <x:c r="F3187" s="10" t="str">
        <x:v>PASS</x:v>
      </x:c>
      <x:c r="G3187" s="10" t="str">
        <x:v>PASS</x:v>
      </x:c>
      <x:c r="H3187" s="10" t="str">
        <x:v>EXECUTED</x:v>
      </x:c>
      <x:c r="I3187" s="10" t="str">
        <x:v>PARSED</x:v>
      </x:c>
      <x:c r="J3187" s="10" t="str">
        <x:v>NO_SEMANTIC_VALIDATOR_DETERMINISTIC_PASS</x:v>
      </x:c>
      <x:c r="K3187" s="10" t="str">
        <x:v>5e58663ef399739cfecb446c67d58b6e0f13cad9c3c5e151e5664614b47c1c21</x:v>
      </x:c>
      <x:c r="L3187" s="10" t="str">
        <x:v>historical_three</x:v>
      </x:c>
      <x:c r="M3187" s="10" t="n">
        <x:v>1</x:v>
      </x:c>
      <x:c r="N3187" s="10" t="n">
        <x:v>0</x:v>
      </x:c>
      <x:c r="O3187" s="10" t="n">
        <x:v>0</x:v>
      </x:c>
      <x:c r="P3187" s="9" t="str">
        <x:f>'CaseReview'!U1001</x:f>
        <x:v>PASS</x:v>
      </x:c>
      <x:c r="Q3187" s="9" t="n">
        <x:f>IF(AND(T3187=1,G3187=P3187),1,0)</x:f>
        <x:v>1</x:v>
      </x:c>
      <x:c r="R3187" s="9" t="n">
        <x:f>IF(AND(T3187=1,G3187="PASS",P3187="FAIL"),1,0)</x:f>
        <x:v>0</x:v>
      </x:c>
      <x:c r="S3187" s="9" t="n">
        <x:f>IF(AND(T3187=1,G3187="FAIL",P3187="PASS"),1,0)</x:f>
        <x:v>0</x:v>
      </x:c>
      <x:c r="T3187" s="9" t="n">
        <x:v>1</x:v>
      </x:c>
      <x:c r="U3187" s="9" t="n">
        <x:v>7</x:v>
      </x:c>
      <x:c r="V3187" s="9" t="str">
        <x:v>MVP/SHACL_GENERATION_PIPELINE/experiments/LUNA_NO_SEMANTIC_VALIDATOR/RUN_01/runs/RUN-IMO-083-20260901T103308917951Z/artifacts/attempt_01/candidate_shape.ttl</x:v>
      </x:c>
    </x:row>
    <x:row r="3188" ht="22" customHeight="1">
      <x:c r="A3188" s="10" t="str">
        <x:v>NO_SEMANTIC</x:v>
      </x:c>
      <x:c r="B3188" s="10" t="str">
        <x:v>IMO-084</x:v>
      </x:c>
      <x:c r="C3188" s="10" t="str">
        <x:v>IMO-084-I-F01</x:v>
      </x:c>
      <x:c r="D3188" s="10" t="str">
        <x:v>RUN_01</x:v>
      </x:c>
      <x:c r="E3188" s="10" t="str">
        <x:v>ORIGINAL_LEDGER</x:v>
      </x:c>
      <x:c r="F3188" s="10" t="str">
        <x:v>FAIL</x:v>
      </x:c>
      <x:c r="G3188" s="10" t="str">
        <x:v>FAIL</x:v>
      </x:c>
      <x:c r="H3188" s="10" t="str">
        <x:v>EXECUTED</x:v>
      </x:c>
      <x:c r="I3188" s="10" t="str">
        <x:v>PARSED</x:v>
      </x:c>
      <x:c r="J3188" s="10" t="str">
        <x:v>NO_SEMANTIC_VALIDATOR_DETERMINISTIC_PASS</x:v>
      </x:c>
      <x:c r="K3188" s="10" t="str">
        <x:v>c1eaad8133c286e2d6a25eb3cb24c92e78e3793334fcc59f799ee59291d820c4</x:v>
      </x:c>
      <x:c r="L3188" s="10" t="str">
        <x:v>historical_three</x:v>
      </x:c>
      <x:c r="M3188" s="10" t="n">
        <x:v>1</x:v>
      </x:c>
      <x:c r="N3188" s="10" t="n">
        <x:v>0</x:v>
      </x:c>
      <x:c r="O3188" s="10" t="n">
        <x:v>0</x:v>
      </x:c>
      <x:c r="P3188" s="9" t="str">
        <x:f>'CaseReview'!U1002</x:f>
        <x:v>FAIL</x:v>
      </x:c>
      <x:c r="Q3188" s="9" t="n">
        <x:f>IF(AND(T3188=1,G3188=P3188),1,0)</x:f>
        <x:v>1</x:v>
      </x:c>
      <x:c r="R3188" s="9" t="n">
        <x:f>IF(AND(T3188=1,G3188="PASS",P3188="FAIL"),1,0)</x:f>
        <x:v>0</x:v>
      </x:c>
      <x:c r="S3188" s="9" t="n">
        <x:f>IF(AND(T3188=1,G3188="FAIL",P3188="PASS"),1,0)</x:f>
        <x:v>0</x:v>
      </x:c>
      <x:c r="T3188" s="9" t="n">
        <x:v>1</x:v>
      </x:c>
      <x:c r="U3188" s="9" t="n">
        <x:v>5</x:v>
      </x:c>
      <x:c r="V3188" s="9" t="str">
        <x:v>MVP/SHACL_GENERATION_PIPELINE/experiments/LUNA_NO_SEMANTIC_VALIDATOR/RUN_01/runs/RUN-IMO-084-20260901T103327569601Z/artifacts/attempt_01/candidate_shape.ttl</x:v>
      </x:c>
    </x:row>
    <x:row r="3189" ht="22" customHeight="1">
      <x:c r="A3189" s="10" t="str">
        <x:v>NO_SEMANTIC</x:v>
      </x:c>
      <x:c r="B3189" s="10" t="str">
        <x:v>IMO-084</x:v>
      </x:c>
      <x:c r="C3189" s="10" t="str">
        <x:v>IMO-084-I-F02</x:v>
      </x:c>
      <x:c r="D3189" s="10" t="str">
        <x:v>RUN_01</x:v>
      </x:c>
      <x:c r="E3189" s="10" t="str">
        <x:v>ORIGINAL_LEDGER</x:v>
      </x:c>
      <x:c r="F3189" s="10" t="str">
        <x:v>FAIL</x:v>
      </x:c>
      <x:c r="G3189" s="10" t="str">
        <x:v>FAIL</x:v>
      </x:c>
      <x:c r="H3189" s="10" t="str">
        <x:v>EXECUTED</x:v>
      </x:c>
      <x:c r="I3189" s="10" t="str">
        <x:v>PARSED</x:v>
      </x:c>
      <x:c r="J3189" s="10" t="str">
        <x:v>NO_SEMANTIC_VALIDATOR_DETERMINISTIC_PASS</x:v>
      </x:c>
      <x:c r="K3189" s="10" t="str">
        <x:v>c1eaad8133c286e2d6a25eb3cb24c92e78e3793334fcc59f799ee59291d820c4</x:v>
      </x:c>
      <x:c r="L3189" s="10" t="str">
        <x:v>historical_three</x:v>
      </x:c>
      <x:c r="M3189" s="10" t="n">
        <x:v>1</x:v>
      </x:c>
      <x:c r="N3189" s="10" t="n">
        <x:v>0</x:v>
      </x:c>
      <x:c r="O3189" s="10" t="n">
        <x:v>0</x:v>
      </x:c>
      <x:c r="P3189" s="9" t="str">
        <x:f>'CaseReview'!U1003</x:f>
        <x:v>FAIL</x:v>
      </x:c>
      <x:c r="Q3189" s="9" t="n">
        <x:f>IF(AND(T3189=1,G3189=P3189),1,0)</x:f>
        <x:v>1</x:v>
      </x:c>
      <x:c r="R3189" s="9" t="n">
        <x:f>IF(AND(T3189=1,G3189="PASS",P3189="FAIL"),1,0)</x:f>
        <x:v>0</x:v>
      </x:c>
      <x:c r="S3189" s="9" t="n">
        <x:f>IF(AND(T3189=1,G3189="FAIL",P3189="PASS"),1,0)</x:f>
        <x:v>0</x:v>
      </x:c>
      <x:c r="T3189" s="9" t="n">
        <x:v>1</x:v>
      </x:c>
      <x:c r="U3189" s="9" t="n">
        <x:v>5</x:v>
      </x:c>
      <x:c r="V3189" s="9" t="str">
        <x:v>MVP/SHACL_GENERATION_PIPELINE/experiments/LUNA_NO_SEMANTIC_VALIDATOR/RUN_01/runs/RUN-IMO-084-20260901T103327569601Z/artifacts/attempt_01/candidate_shape.ttl</x:v>
      </x:c>
    </x:row>
    <x:row r="3190" ht="22" customHeight="1">
      <x:c r="A3190" s="10" t="str">
        <x:v>NO_SEMANTIC</x:v>
      </x:c>
      <x:c r="B3190" s="10" t="str">
        <x:v>IMO-084</x:v>
      </x:c>
      <x:c r="C3190" s="10" t="str">
        <x:v>IMO-084-I-F03</x:v>
      </x:c>
      <x:c r="D3190" s="10" t="str">
        <x:v>RUN_01</x:v>
      </x:c>
      <x:c r="E3190" s="10" t="str">
        <x:v>ORIGINAL_LEDGER</x:v>
      </x:c>
      <x:c r="F3190" s="10" t="str">
        <x:v>FAIL</x:v>
      </x:c>
      <x:c r="G3190" s="10" t="str">
        <x:v>FAIL</x:v>
      </x:c>
      <x:c r="H3190" s="10" t="str">
        <x:v>EXECUTED</x:v>
      </x:c>
      <x:c r="I3190" s="10" t="str">
        <x:v>PARSED</x:v>
      </x:c>
      <x:c r="J3190" s="10" t="str">
        <x:v>NO_SEMANTIC_VALIDATOR_DETERMINISTIC_PASS</x:v>
      </x:c>
      <x:c r="K3190" s="10" t="str">
        <x:v>c1eaad8133c286e2d6a25eb3cb24c92e78e3793334fcc59f799ee59291d820c4</x:v>
      </x:c>
      <x:c r="L3190" s="10" t="str">
        <x:v>historical_three</x:v>
      </x:c>
      <x:c r="M3190" s="10" t="n">
        <x:v>1</x:v>
      </x:c>
      <x:c r="N3190" s="10" t="n">
        <x:v>0</x:v>
      </x:c>
      <x:c r="O3190" s="10" t="n">
        <x:v>0</x:v>
      </x:c>
      <x:c r="P3190" s="9" t="str">
        <x:f>'CaseReview'!U1004</x:f>
        <x:v>FAIL</x:v>
      </x:c>
      <x:c r="Q3190" s="9" t="n">
        <x:f>IF(AND(T3190=1,G3190=P3190),1,0)</x:f>
        <x:v>1</x:v>
      </x:c>
      <x:c r="R3190" s="9" t="n">
        <x:f>IF(AND(T3190=1,G3190="PASS",P3190="FAIL"),1,0)</x:f>
        <x:v>0</x:v>
      </x:c>
      <x:c r="S3190" s="9" t="n">
        <x:f>IF(AND(T3190=1,G3190="FAIL",P3190="PASS"),1,0)</x:f>
        <x:v>0</x:v>
      </x:c>
      <x:c r="T3190" s="9" t="n">
        <x:v>1</x:v>
      </x:c>
      <x:c r="U3190" s="9" t="n">
        <x:v>5</x:v>
      </x:c>
      <x:c r="V3190" s="9" t="str">
        <x:v>MVP/SHACL_GENERATION_PIPELINE/experiments/LUNA_NO_SEMANTIC_VALIDATOR/RUN_01/runs/RUN-IMO-084-20260901T103327569601Z/artifacts/attempt_01/candidate_shape.ttl</x:v>
      </x:c>
    </x:row>
    <x:row r="3191" ht="22" customHeight="1">
      <x:c r="A3191" s="10" t="str">
        <x:v>NO_SEMANTIC</x:v>
      </x:c>
      <x:c r="B3191" s="10" t="str">
        <x:v>IMO-084</x:v>
      </x:c>
      <x:c r="C3191" s="10" t="str">
        <x:v>IMO-084-I-P01</x:v>
      </x:c>
      <x:c r="D3191" s="10" t="str">
        <x:v>RUN_01</x:v>
      </x:c>
      <x:c r="E3191" s="10" t="str">
        <x:v>ORIGINAL_LEDGER</x:v>
      </x:c>
      <x:c r="F3191" s="10" t="str">
        <x:v>PASS</x:v>
      </x:c>
      <x:c r="G3191" s="10" t="str">
        <x:v>PASS</x:v>
      </x:c>
      <x:c r="H3191" s="10" t="str">
        <x:v>EXECUTED</x:v>
      </x:c>
      <x:c r="I3191" s="10" t="str">
        <x:v>PARSED</x:v>
      </x:c>
      <x:c r="J3191" s="10" t="str">
        <x:v>NO_SEMANTIC_VALIDATOR_DETERMINISTIC_PASS</x:v>
      </x:c>
      <x:c r="K3191" s="10" t="str">
        <x:v>c1eaad8133c286e2d6a25eb3cb24c92e78e3793334fcc59f799ee59291d820c4</x:v>
      </x:c>
      <x:c r="L3191" s="10" t="str">
        <x:v>historical_three</x:v>
      </x:c>
      <x:c r="M3191" s="10" t="n">
        <x:v>1</x:v>
      </x:c>
      <x:c r="N3191" s="10" t="n">
        <x:v>0</x:v>
      </x:c>
      <x:c r="O3191" s="10" t="n">
        <x:v>0</x:v>
      </x:c>
      <x:c r="P3191" s="9" t="str">
        <x:f>'CaseReview'!U1005</x:f>
        <x:v>PASS</x:v>
      </x:c>
      <x:c r="Q3191" s="9" t="n">
        <x:f>IF(AND(T3191=1,G3191=P3191),1,0)</x:f>
        <x:v>1</x:v>
      </x:c>
      <x:c r="R3191" s="9" t="n">
        <x:f>IF(AND(T3191=1,G3191="PASS",P3191="FAIL"),1,0)</x:f>
        <x:v>0</x:v>
      </x:c>
      <x:c r="S3191" s="9" t="n">
        <x:f>IF(AND(T3191=1,G3191="FAIL",P3191="PASS"),1,0)</x:f>
        <x:v>0</x:v>
      </x:c>
      <x:c r="T3191" s="9" t="n">
        <x:v>1</x:v>
      </x:c>
      <x:c r="U3191" s="9" t="n">
        <x:v>5</x:v>
      </x:c>
      <x:c r="V3191" s="9" t="str">
        <x:v>MVP/SHACL_GENERATION_PIPELINE/experiments/LUNA_NO_SEMANTIC_VALIDATOR/RUN_01/runs/RUN-IMO-084-20260901T103327569601Z/artifacts/attempt_01/candidate_shape.ttl</x:v>
      </x:c>
    </x:row>
    <x:row r="3192" ht="22" customHeight="1">
      <x:c r="A3192" s="10" t="str">
        <x:v>NO_SEMANTIC</x:v>
      </x:c>
      <x:c r="B3192" s="10" t="str">
        <x:v>IMO-084</x:v>
      </x:c>
      <x:c r="C3192" s="10" t="str">
        <x:v>IMO-084-I-P02</x:v>
      </x:c>
      <x:c r="D3192" s="10" t="str">
        <x:v>RUN_01</x:v>
      </x:c>
      <x:c r="E3192" s="10" t="str">
        <x:v>ORIGINAL_LEDGER</x:v>
      </x:c>
      <x:c r="F3192" s="10" t="str">
        <x:v>PASS</x:v>
      </x:c>
      <x:c r="G3192" s="10" t="str">
        <x:v>PASS</x:v>
      </x:c>
      <x:c r="H3192" s="10" t="str">
        <x:v>EXECUTED</x:v>
      </x:c>
      <x:c r="I3192" s="10" t="str">
        <x:v>PARSED</x:v>
      </x:c>
      <x:c r="J3192" s="10" t="str">
        <x:v>NO_SEMANTIC_VALIDATOR_DETERMINISTIC_PASS</x:v>
      </x:c>
      <x:c r="K3192" s="10" t="str">
        <x:v>c1eaad8133c286e2d6a25eb3cb24c92e78e3793334fcc59f799ee59291d820c4</x:v>
      </x:c>
      <x:c r="L3192" s="10" t="str">
        <x:v>historical_three</x:v>
      </x:c>
      <x:c r="M3192" s="10" t="n">
        <x:v>1</x:v>
      </x:c>
      <x:c r="N3192" s="10" t="n">
        <x:v>0</x:v>
      </x:c>
      <x:c r="O3192" s="10" t="n">
        <x:v>0</x:v>
      </x:c>
      <x:c r="P3192" s="9" t="str">
        <x:f>'CaseReview'!U1006</x:f>
        <x:v>PASS</x:v>
      </x:c>
      <x:c r="Q3192" s="9" t="n">
        <x:f>IF(AND(T3192=1,G3192=P3192),1,0)</x:f>
        <x:v>1</x:v>
      </x:c>
      <x:c r="R3192" s="9" t="n">
        <x:f>IF(AND(T3192=1,G3192="PASS",P3192="FAIL"),1,0)</x:f>
        <x:v>0</x:v>
      </x:c>
      <x:c r="S3192" s="9" t="n">
        <x:f>IF(AND(T3192=1,G3192="FAIL",P3192="PASS"),1,0)</x:f>
        <x:v>0</x:v>
      </x:c>
      <x:c r="T3192" s="9" t="n">
        <x:v>1</x:v>
      </x:c>
      <x:c r="U3192" s="9" t="n">
        <x:v>5</x:v>
      </x:c>
      <x:c r="V3192" s="9" t="str">
        <x:v>MVP/SHACL_GENERATION_PIPELINE/experiments/LUNA_NO_SEMANTIC_VALIDATOR/RUN_01/runs/RUN-IMO-084-20260901T103327569601Z/artifacts/attempt_01/candidate_shape.ttl</x:v>
      </x:c>
    </x:row>
    <x:row r="3193" ht="22" customHeight="1">
      <x:c r="A3193" s="10" t="str">
        <x:v>NO_SEMANTIC</x:v>
      </x:c>
      <x:c r="B3193" s="10" t="str">
        <x:v>IMO-085</x:v>
      </x:c>
      <x:c r="C3193" s="10" t="str">
        <x:v>IMO-085-I-F01</x:v>
      </x:c>
      <x:c r="D3193" s="10" t="str">
        <x:v>RUN_01</x:v>
      </x:c>
      <x:c r="E3193" s="10" t="str">
        <x:v>ORIGINAL_LEDGER</x:v>
      </x:c>
      <x:c r="F3193" s="10" t="str">
        <x:v>FAIL</x:v>
      </x:c>
      <x:c r="G3193" s="10" t="str">
        <x:v>FAIL</x:v>
      </x:c>
      <x:c r="H3193" s="10" t="str">
        <x:v>EXECUTED</x:v>
      </x:c>
      <x:c r="I3193" s="10" t="str">
        <x:v>PARSED</x:v>
      </x:c>
      <x:c r="J3193" s="10" t="str">
        <x:v>NO_SEMANTIC_VALIDATOR_DETERMINISTIC_PASS</x:v>
      </x:c>
      <x:c r="K3193" s="10" t="str">
        <x:v>54fa074fbd360d5c2dcede74cc5620a136062931492a86229e403eabaf4e64ab</x:v>
      </x:c>
      <x:c r="L3193" s="10" t="str">
        <x:v>historical_three</x:v>
      </x:c>
      <x:c r="M3193" s="10" t="n">
        <x:v>1</x:v>
      </x:c>
      <x:c r="N3193" s="10" t="n">
        <x:v>0</x:v>
      </x:c>
      <x:c r="O3193" s="10" t="n">
        <x:v>0</x:v>
      </x:c>
      <x:c r="P3193" s="9" t="str">
        <x:f>'CaseReview'!U1007</x:f>
        <x:v>FAIL</x:v>
      </x:c>
      <x:c r="Q3193" s="9" t="n">
        <x:f>IF(AND(T3193=1,G3193=P3193),1,0)</x:f>
        <x:v>1</x:v>
      </x:c>
      <x:c r="R3193" s="9" t="n">
        <x:f>IF(AND(T3193=1,G3193="PASS",P3193="FAIL"),1,0)</x:f>
        <x:v>0</x:v>
      </x:c>
      <x:c r="S3193" s="9" t="n">
        <x:f>IF(AND(T3193=1,G3193="FAIL",P3193="PASS"),1,0)</x:f>
        <x:v>0</x:v>
      </x:c>
      <x:c r="T3193" s="9" t="n">
        <x:v>1</x:v>
      </x:c>
      <x:c r="U3193" s="9" t="n">
        <x:v>8</x:v>
      </x:c>
      <x:c r="V3193" s="9" t="str">
        <x:v>MVP/SHACL_GENERATION_PIPELINE/experiments/LUNA_NO_SEMANTIC_VALIDATOR/RUN_01/runs/RUN-IMO-085-20260901T103339599125Z/artifacts/attempt_01/candidate_shape.ttl</x:v>
      </x:c>
    </x:row>
    <x:row r="3194" ht="22" customHeight="1">
      <x:c r="A3194" s="10" t="str">
        <x:v>NO_SEMANTIC</x:v>
      </x:c>
      <x:c r="B3194" s="10" t="str">
        <x:v>IMO-085</x:v>
      </x:c>
      <x:c r="C3194" s="10" t="str">
        <x:v>IMO-085-I-F02</x:v>
      </x:c>
      <x:c r="D3194" s="10" t="str">
        <x:v>RUN_01</x:v>
      </x:c>
      <x:c r="E3194" s="10" t="str">
        <x:v>ORIGINAL_LEDGER</x:v>
      </x:c>
      <x:c r="F3194" s="10" t="str">
        <x:v>FAIL</x:v>
      </x:c>
      <x:c r="G3194" s="10" t="str">
        <x:v>FAIL</x:v>
      </x:c>
      <x:c r="H3194" s="10" t="str">
        <x:v>EXECUTED</x:v>
      </x:c>
      <x:c r="I3194" s="10" t="str">
        <x:v>PARSED</x:v>
      </x:c>
      <x:c r="J3194" s="10" t="str">
        <x:v>NO_SEMANTIC_VALIDATOR_DETERMINISTIC_PASS</x:v>
      </x:c>
      <x:c r="K3194" s="10" t="str">
        <x:v>54fa074fbd360d5c2dcede74cc5620a136062931492a86229e403eabaf4e64ab</x:v>
      </x:c>
      <x:c r="L3194" s="10" t="str">
        <x:v>historical_three</x:v>
      </x:c>
      <x:c r="M3194" s="10" t="n">
        <x:v>1</x:v>
      </x:c>
      <x:c r="N3194" s="10" t="n">
        <x:v>0</x:v>
      </x:c>
      <x:c r="O3194" s="10" t="n">
        <x:v>0</x:v>
      </x:c>
      <x:c r="P3194" s="9" t="str">
        <x:f>'CaseReview'!U1008</x:f>
        <x:v>FAIL</x:v>
      </x:c>
      <x:c r="Q3194" s="9" t="n">
        <x:f>IF(AND(T3194=1,G3194=P3194),1,0)</x:f>
        <x:v>1</x:v>
      </x:c>
      <x:c r="R3194" s="9" t="n">
        <x:f>IF(AND(T3194=1,G3194="PASS",P3194="FAIL"),1,0)</x:f>
        <x:v>0</x:v>
      </x:c>
      <x:c r="S3194" s="9" t="n">
        <x:f>IF(AND(T3194=1,G3194="FAIL",P3194="PASS"),1,0)</x:f>
        <x:v>0</x:v>
      </x:c>
      <x:c r="T3194" s="9" t="n">
        <x:v>1</x:v>
      </x:c>
      <x:c r="U3194" s="9" t="n">
        <x:v>8</x:v>
      </x:c>
      <x:c r="V3194" s="9" t="str">
        <x:v>MVP/SHACL_GENERATION_PIPELINE/experiments/LUNA_NO_SEMANTIC_VALIDATOR/RUN_01/runs/RUN-IMO-085-20260901T103339599125Z/artifacts/attempt_01/candidate_shape.ttl</x:v>
      </x:c>
    </x:row>
    <x:row r="3195" ht="22" customHeight="1">
      <x:c r="A3195" s="10" t="str">
        <x:v>NO_SEMANTIC</x:v>
      </x:c>
      <x:c r="B3195" s="10" t="str">
        <x:v>IMO-085</x:v>
      </x:c>
      <x:c r="C3195" s="10" t="str">
        <x:v>IMO-085-I-F03</x:v>
      </x:c>
      <x:c r="D3195" s="10" t="str">
        <x:v>RUN_01</x:v>
      </x:c>
      <x:c r="E3195" s="10" t="str">
        <x:v>ORIGINAL_LEDGER</x:v>
      </x:c>
      <x:c r="F3195" s="10" t="str">
        <x:v>FAIL</x:v>
      </x:c>
      <x:c r="G3195" s="10" t="str">
        <x:v>FAIL</x:v>
      </x:c>
      <x:c r="H3195" s="10" t="str">
        <x:v>EXECUTED</x:v>
      </x:c>
      <x:c r="I3195" s="10" t="str">
        <x:v>PARSED</x:v>
      </x:c>
      <x:c r="J3195" s="10" t="str">
        <x:v>NO_SEMANTIC_VALIDATOR_DETERMINISTIC_PASS</x:v>
      </x:c>
      <x:c r="K3195" s="10" t="str">
        <x:v>54fa074fbd360d5c2dcede74cc5620a136062931492a86229e403eabaf4e64ab</x:v>
      </x:c>
      <x:c r="L3195" s="10" t="str">
        <x:v>historical_three</x:v>
      </x:c>
      <x:c r="M3195" s="10" t="n">
        <x:v>1</x:v>
      </x:c>
      <x:c r="N3195" s="10" t="n">
        <x:v>0</x:v>
      </x:c>
      <x:c r="O3195" s="10" t="n">
        <x:v>0</x:v>
      </x:c>
      <x:c r="P3195" s="9" t="str">
        <x:f>'CaseReview'!U1009</x:f>
        <x:v>FAIL</x:v>
      </x:c>
      <x:c r="Q3195" s="9" t="n">
        <x:f>IF(AND(T3195=1,G3195=P3195),1,0)</x:f>
        <x:v>1</x:v>
      </x:c>
      <x:c r="R3195" s="9" t="n">
        <x:f>IF(AND(T3195=1,G3195="PASS",P3195="FAIL"),1,0)</x:f>
        <x:v>0</x:v>
      </x:c>
      <x:c r="S3195" s="9" t="n">
        <x:f>IF(AND(T3195=1,G3195="FAIL",P3195="PASS"),1,0)</x:f>
        <x:v>0</x:v>
      </x:c>
      <x:c r="T3195" s="9" t="n">
        <x:v>1</x:v>
      </x:c>
      <x:c r="U3195" s="9" t="n">
        <x:v>8</x:v>
      </x:c>
      <x:c r="V3195" s="9" t="str">
        <x:v>MVP/SHACL_GENERATION_PIPELINE/experiments/LUNA_NO_SEMANTIC_VALIDATOR/RUN_01/runs/RUN-IMO-085-20260901T103339599125Z/artifacts/attempt_01/candidate_shape.ttl</x:v>
      </x:c>
    </x:row>
    <x:row r="3196" ht="22" customHeight="1">
      <x:c r="A3196" s="10" t="str">
        <x:v>NO_SEMANTIC</x:v>
      </x:c>
      <x:c r="B3196" s="10" t="str">
        <x:v>IMO-085</x:v>
      </x:c>
      <x:c r="C3196" s="10" t="str">
        <x:v>IMO-085-I-F04</x:v>
      </x:c>
      <x:c r="D3196" s="10" t="str">
        <x:v>RUN_01</x:v>
      </x:c>
      <x:c r="E3196" s="10" t="str">
        <x:v>ORIGINAL_LEDGER</x:v>
      </x:c>
      <x:c r="F3196" s="10" t="str">
        <x:v>FAIL</x:v>
      </x:c>
      <x:c r="G3196" s="10" t="str">
        <x:v>FAIL</x:v>
      </x:c>
      <x:c r="H3196" s="10" t="str">
        <x:v>EXECUTED</x:v>
      </x:c>
      <x:c r="I3196" s="10" t="str">
        <x:v>PARSED</x:v>
      </x:c>
      <x:c r="J3196" s="10" t="str">
        <x:v>NO_SEMANTIC_VALIDATOR_DETERMINISTIC_PASS</x:v>
      </x:c>
      <x:c r="K3196" s="10" t="str">
        <x:v>54fa074fbd360d5c2dcede74cc5620a136062931492a86229e403eabaf4e64ab</x:v>
      </x:c>
      <x:c r="L3196" s="10" t="str">
        <x:v>historical_three</x:v>
      </x:c>
      <x:c r="M3196" s="10" t="n">
        <x:v>1</x:v>
      </x:c>
      <x:c r="N3196" s="10" t="n">
        <x:v>0</x:v>
      </x:c>
      <x:c r="O3196" s="10" t="n">
        <x:v>0</x:v>
      </x:c>
      <x:c r="P3196" s="9" t="str">
        <x:f>'CaseReview'!U1010</x:f>
        <x:v>FAIL</x:v>
      </x:c>
      <x:c r="Q3196" s="9" t="n">
        <x:f>IF(AND(T3196=1,G3196=P3196),1,0)</x:f>
        <x:v>1</x:v>
      </x:c>
      <x:c r="R3196" s="9" t="n">
        <x:f>IF(AND(T3196=1,G3196="PASS",P3196="FAIL"),1,0)</x:f>
        <x:v>0</x:v>
      </x:c>
      <x:c r="S3196" s="9" t="n">
        <x:f>IF(AND(T3196=1,G3196="FAIL",P3196="PASS"),1,0)</x:f>
        <x:v>0</x:v>
      </x:c>
      <x:c r="T3196" s="9" t="n">
        <x:v>1</x:v>
      </x:c>
      <x:c r="U3196" s="9" t="n">
        <x:v>8</x:v>
      </x:c>
      <x:c r="V3196" s="9" t="str">
        <x:v>MVP/SHACL_GENERATION_PIPELINE/experiments/LUNA_NO_SEMANTIC_VALIDATOR/RUN_01/runs/RUN-IMO-085-20260901T103339599125Z/artifacts/attempt_01/candidate_shape.ttl</x:v>
      </x:c>
    </x:row>
    <x:row r="3197" ht="22" customHeight="1">
      <x:c r="A3197" s="10" t="str">
        <x:v>NO_SEMANTIC</x:v>
      </x:c>
      <x:c r="B3197" s="10" t="str">
        <x:v>IMO-085</x:v>
      </x:c>
      <x:c r="C3197" s="10" t="str">
        <x:v>IMO-085-I-P01</x:v>
      </x:c>
      <x:c r="D3197" s="10" t="str">
        <x:v>RUN_01</x:v>
      </x:c>
      <x:c r="E3197" s="10" t="str">
        <x:v>ORIGINAL_LEDGER</x:v>
      </x:c>
      <x:c r="F3197" s="10" t="str">
        <x:v>PASS</x:v>
      </x:c>
      <x:c r="G3197" s="10" t="str">
        <x:v>PASS</x:v>
      </x:c>
      <x:c r="H3197" s="10" t="str">
        <x:v>EXECUTED</x:v>
      </x:c>
      <x:c r="I3197" s="10" t="str">
        <x:v>PARSED</x:v>
      </x:c>
      <x:c r="J3197" s="10" t="str">
        <x:v>NO_SEMANTIC_VALIDATOR_DETERMINISTIC_PASS</x:v>
      </x:c>
      <x:c r="K3197" s="10" t="str">
        <x:v>54fa074fbd360d5c2dcede74cc5620a136062931492a86229e403eabaf4e64ab</x:v>
      </x:c>
      <x:c r="L3197" s="10" t="str">
        <x:v>historical_three</x:v>
      </x:c>
      <x:c r="M3197" s="10" t="n">
        <x:v>1</x:v>
      </x:c>
      <x:c r="N3197" s="10" t="n">
        <x:v>0</x:v>
      </x:c>
      <x:c r="O3197" s="10" t="n">
        <x:v>0</x:v>
      </x:c>
      <x:c r="P3197" s="9" t="str">
        <x:f>'CaseReview'!U1011</x:f>
        <x:v>PASS</x:v>
      </x:c>
      <x:c r="Q3197" s="9" t="n">
        <x:f>IF(AND(T3197=1,G3197=P3197),1,0)</x:f>
        <x:v>1</x:v>
      </x:c>
      <x:c r="R3197" s="9" t="n">
        <x:f>IF(AND(T3197=1,G3197="PASS",P3197="FAIL"),1,0)</x:f>
        <x:v>0</x:v>
      </x:c>
      <x:c r="S3197" s="9" t="n">
        <x:f>IF(AND(T3197=1,G3197="FAIL",P3197="PASS"),1,0)</x:f>
        <x:v>0</x:v>
      </x:c>
      <x:c r="T3197" s="9" t="n">
        <x:v>1</x:v>
      </x:c>
      <x:c r="U3197" s="9" t="n">
        <x:v>8</x:v>
      </x:c>
      <x:c r="V3197" s="9" t="str">
        <x:v>MVP/SHACL_GENERATION_PIPELINE/experiments/LUNA_NO_SEMANTIC_VALIDATOR/RUN_01/runs/RUN-IMO-085-20260901T103339599125Z/artifacts/attempt_01/candidate_shape.ttl</x:v>
      </x:c>
    </x:row>
    <x:row r="3198" ht="22" customHeight="1">
      <x:c r="A3198" s="10" t="str">
        <x:v>NO_SEMANTIC</x:v>
      </x:c>
      <x:c r="B3198" s="10" t="str">
        <x:v>IMO-085</x:v>
      </x:c>
      <x:c r="C3198" s="10" t="str">
        <x:v>IMO-085-I-P02</x:v>
      </x:c>
      <x:c r="D3198" s="10" t="str">
        <x:v>RUN_01</x:v>
      </x:c>
      <x:c r="E3198" s="10" t="str">
        <x:v>ORIGINAL_LEDGER</x:v>
      </x:c>
      <x:c r="F3198" s="10" t="str">
        <x:v>PASS</x:v>
      </x:c>
      <x:c r="G3198" s="10" t="str">
        <x:v>PASS</x:v>
      </x:c>
      <x:c r="H3198" s="10" t="str">
        <x:v>EXECUTED</x:v>
      </x:c>
      <x:c r="I3198" s="10" t="str">
        <x:v>PARSED</x:v>
      </x:c>
      <x:c r="J3198" s="10" t="str">
        <x:v>NO_SEMANTIC_VALIDATOR_DETERMINISTIC_PASS</x:v>
      </x:c>
      <x:c r="K3198" s="10" t="str">
        <x:v>54fa074fbd360d5c2dcede74cc5620a136062931492a86229e403eabaf4e64ab</x:v>
      </x:c>
      <x:c r="L3198" s="10" t="str">
        <x:v>historical_three</x:v>
      </x:c>
      <x:c r="M3198" s="10" t="n">
        <x:v>1</x:v>
      </x:c>
      <x:c r="N3198" s="10" t="n">
        <x:v>0</x:v>
      </x:c>
      <x:c r="O3198" s="10" t="n">
        <x:v>0</x:v>
      </x:c>
      <x:c r="P3198" s="9" t="str">
        <x:f>'CaseReview'!U1012</x:f>
        <x:v>PASS</x:v>
      </x:c>
      <x:c r="Q3198" s="9" t="n">
        <x:f>IF(AND(T3198=1,G3198=P3198),1,0)</x:f>
        <x:v>1</x:v>
      </x:c>
      <x:c r="R3198" s="9" t="n">
        <x:f>IF(AND(T3198=1,G3198="PASS",P3198="FAIL"),1,0)</x:f>
        <x:v>0</x:v>
      </x:c>
      <x:c r="S3198" s="9" t="n">
        <x:f>IF(AND(T3198=1,G3198="FAIL",P3198="PASS"),1,0)</x:f>
        <x:v>0</x:v>
      </x:c>
      <x:c r="T3198" s="9" t="n">
        <x:v>1</x:v>
      </x:c>
      <x:c r="U3198" s="9" t="n">
        <x:v>8</x:v>
      </x:c>
      <x:c r="V3198" s="9" t="str">
        <x:v>MVP/SHACL_GENERATION_PIPELINE/experiments/LUNA_NO_SEMANTIC_VALIDATOR/RUN_01/runs/RUN-IMO-085-20260901T103339599125Z/artifacts/attempt_01/candidate_shape.ttl</x:v>
      </x:c>
    </x:row>
    <x:row r="3199" ht="22" customHeight="1">
      <x:c r="A3199" s="10" t="str">
        <x:v>NO_SEMANTIC</x:v>
      </x:c>
      <x:c r="B3199" s="10" t="str">
        <x:v>IMO-085</x:v>
      </x:c>
      <x:c r="C3199" s="10" t="str">
        <x:v>IMO-085-I-P03</x:v>
      </x:c>
      <x:c r="D3199" s="10" t="str">
        <x:v>RUN_01</x:v>
      </x:c>
      <x:c r="E3199" s="10" t="str">
        <x:v>ORIGINAL_LEDGER</x:v>
      </x:c>
      <x:c r="F3199" s="10" t="str">
        <x:v>PASS</x:v>
      </x:c>
      <x:c r="G3199" s="10" t="str">
        <x:v>PASS</x:v>
      </x:c>
      <x:c r="H3199" s="10" t="str">
        <x:v>EXECUTED</x:v>
      </x:c>
      <x:c r="I3199" s="10" t="str">
        <x:v>PARSED</x:v>
      </x:c>
      <x:c r="J3199" s="10" t="str">
        <x:v>NO_SEMANTIC_VALIDATOR_DETERMINISTIC_PASS</x:v>
      </x:c>
      <x:c r="K3199" s="10" t="str">
        <x:v>54fa074fbd360d5c2dcede74cc5620a136062931492a86229e403eabaf4e64ab</x:v>
      </x:c>
      <x:c r="L3199" s="10" t="str">
        <x:v>historical_three</x:v>
      </x:c>
      <x:c r="M3199" s="10" t="n">
        <x:v>1</x:v>
      </x:c>
      <x:c r="N3199" s="10" t="n">
        <x:v>0</x:v>
      </x:c>
      <x:c r="O3199" s="10" t="n">
        <x:v>0</x:v>
      </x:c>
      <x:c r="P3199" s="9" t="str">
        <x:f>'CaseReview'!U1013</x:f>
        <x:v>PASS</x:v>
      </x:c>
      <x:c r="Q3199" s="9" t="n">
        <x:f>IF(AND(T3199=1,G3199=P3199),1,0)</x:f>
        <x:v>1</x:v>
      </x:c>
      <x:c r="R3199" s="9" t="n">
        <x:f>IF(AND(T3199=1,G3199="PASS",P3199="FAIL"),1,0)</x:f>
        <x:v>0</x:v>
      </x:c>
      <x:c r="S3199" s="9" t="n">
        <x:f>IF(AND(T3199=1,G3199="FAIL",P3199="PASS"),1,0)</x:f>
        <x:v>0</x:v>
      </x:c>
      <x:c r="T3199" s="9" t="n">
        <x:v>1</x:v>
      </x:c>
      <x:c r="U3199" s="9" t="n">
        <x:v>8</x:v>
      </x:c>
      <x:c r="V3199" s="9" t="str">
        <x:v>MVP/SHACL_GENERATION_PIPELINE/experiments/LUNA_NO_SEMANTIC_VALIDATOR/RUN_01/runs/RUN-IMO-085-20260901T103339599125Z/artifacts/attempt_01/candidate_shape.ttl</x:v>
      </x:c>
    </x:row>
    <x:row r="3200" ht="22" customHeight="1">
      <x:c r="A3200" s="10" t="str">
        <x:v>NO_SEMANTIC</x:v>
      </x:c>
      <x:c r="B3200" s="10" t="str">
        <x:v>IMO-085</x:v>
      </x:c>
      <x:c r="C3200" s="10" t="str">
        <x:v>IMO-085-I-P04</x:v>
      </x:c>
      <x:c r="D3200" s="10" t="str">
        <x:v>RUN_01</x:v>
      </x:c>
      <x:c r="E3200" s="10" t="str">
        <x:v>ORIGINAL_LEDGER</x:v>
      </x:c>
      <x:c r="F3200" s="10" t="str">
        <x:v>PASS</x:v>
      </x:c>
      <x:c r="G3200" s="10" t="str">
        <x:v>PASS</x:v>
      </x:c>
      <x:c r="H3200" s="10" t="str">
        <x:v>EXECUTED</x:v>
      </x:c>
      <x:c r="I3200" s="10" t="str">
        <x:v>PARSED</x:v>
      </x:c>
      <x:c r="J3200" s="10" t="str">
        <x:v>NO_SEMANTIC_VALIDATOR_DETERMINISTIC_PASS</x:v>
      </x:c>
      <x:c r="K3200" s="10" t="str">
        <x:v>54fa074fbd360d5c2dcede74cc5620a136062931492a86229e403eabaf4e64ab</x:v>
      </x:c>
      <x:c r="L3200" s="10" t="str">
        <x:v>historical_three</x:v>
      </x:c>
      <x:c r="M3200" s="10" t="n">
        <x:v>1</x:v>
      </x:c>
      <x:c r="N3200" s="10" t="n">
        <x:v>0</x:v>
      </x:c>
      <x:c r="O3200" s="10" t="n">
        <x:v>0</x:v>
      </x:c>
      <x:c r="P3200" s="9" t="str">
        <x:f>'CaseReview'!U1014</x:f>
        <x:v>PASS</x:v>
      </x:c>
      <x:c r="Q3200" s="9" t="n">
        <x:f>IF(AND(T3200=1,G3200=P3200),1,0)</x:f>
        <x:v>1</x:v>
      </x:c>
      <x:c r="R3200" s="9" t="n">
        <x:f>IF(AND(T3200=1,G3200="PASS",P3200="FAIL"),1,0)</x:f>
        <x:v>0</x:v>
      </x:c>
      <x:c r="S3200" s="9" t="n">
        <x:f>IF(AND(T3200=1,G3200="FAIL",P3200="PASS"),1,0)</x:f>
        <x:v>0</x:v>
      </x:c>
      <x:c r="T3200" s="9" t="n">
        <x:v>1</x:v>
      </x:c>
      <x:c r="U3200" s="9" t="n">
        <x:v>8</x:v>
      </x:c>
      <x:c r="V3200" s="9" t="str">
        <x:v>MVP/SHACL_GENERATION_PIPELINE/experiments/LUNA_NO_SEMANTIC_VALIDATOR/RUN_01/runs/RUN-IMO-085-20260901T103339599125Z/artifacts/attempt_01/candidate_shape.ttl</x:v>
      </x:c>
    </x:row>
    <x:row r="3201" ht="22" customHeight="1">
      <x:c r="A3201" s="10" t="str">
        <x:v>NO_SEMANTIC</x:v>
      </x:c>
      <x:c r="B3201" s="10" t="str">
        <x:v>IMO-086</x:v>
      </x:c>
      <x:c r="C3201" s="10" t="str">
        <x:v>IMO-086-I-F01</x:v>
      </x:c>
      <x:c r="D3201" s="10" t="str">
        <x:v>RUN_01</x:v>
      </x:c>
      <x:c r="E3201" s="10" t="str">
        <x:v>ORIGINAL_LEDGER</x:v>
      </x:c>
      <x:c r="F3201" s="10" t="str">
        <x:v>FAIL</x:v>
      </x:c>
      <x:c r="G3201" s="10" t="str">
        <x:v>FAIL</x:v>
      </x:c>
      <x:c r="H3201" s="10" t="str">
        <x:v>EXECUTED</x:v>
      </x:c>
      <x:c r="I3201" s="10" t="str">
        <x:v>PARSED</x:v>
      </x:c>
      <x:c r="J3201" s="10" t="str">
        <x:v>NO_SEMANTIC_VALIDATOR_DETERMINISTIC_PASS</x:v>
      </x:c>
      <x:c r="K3201" s="10" t="str">
        <x:v>d584041ccf452df269b7b8a0321756fe9640e0c3d5248e74c5892df64c6e1bd9</x:v>
      </x:c>
      <x:c r="L3201" s="10" t="str">
        <x:v>historical_three</x:v>
      </x:c>
      <x:c r="M3201" s="10" t="n">
        <x:v>1</x:v>
      </x:c>
      <x:c r="N3201" s="10" t="n">
        <x:v>0</x:v>
      </x:c>
      <x:c r="O3201" s="10" t="n">
        <x:v>0</x:v>
      </x:c>
      <x:c r="P3201" s="9" t="str">
        <x:f>'CaseReview'!U1015</x:f>
        <x:v>FAIL</x:v>
      </x:c>
      <x:c r="Q3201" s="9" t="n">
        <x:f>IF(AND(T3201=1,G3201=P3201),1,0)</x:f>
        <x:v>1</x:v>
      </x:c>
      <x:c r="R3201" s="9" t="n">
        <x:f>IF(AND(T3201=1,G3201="PASS",P3201="FAIL"),1,0)</x:f>
        <x:v>0</x:v>
      </x:c>
      <x:c r="S3201" s="9" t="n">
        <x:f>IF(AND(T3201=1,G3201="FAIL",P3201="PASS"),1,0)</x:f>
        <x:v>0</x:v>
      </x:c>
      <x:c r="T3201" s="9" t="n">
        <x:v>1</x:v>
      </x:c>
      <x:c r="U3201" s="9" t="n">
        <x:v>7</x:v>
      </x:c>
      <x:c r="V3201" s="9" t="str">
        <x:v>MVP/SHACL_GENERATION_PIPELINE/experiments/LUNA_NO_SEMANTIC_VALIDATOR/RUN_01/runs/RUN-IMO-086-20260901T103358764671Z/artifacts/attempt_01/candidate_shape.ttl</x:v>
      </x:c>
    </x:row>
    <x:row r="3202" ht="22" customHeight="1">
      <x:c r="A3202" s="10" t="str">
        <x:v>NO_SEMANTIC</x:v>
      </x:c>
      <x:c r="B3202" s="10" t="str">
        <x:v>IMO-086</x:v>
      </x:c>
      <x:c r="C3202" s="10" t="str">
        <x:v>IMO-086-I-F02</x:v>
      </x:c>
      <x:c r="D3202" s="10" t="str">
        <x:v>RUN_01</x:v>
      </x:c>
      <x:c r="E3202" s="10" t="str">
        <x:v>ORIGINAL_LEDGER</x:v>
      </x:c>
      <x:c r="F3202" s="10" t="str">
        <x:v>FAIL</x:v>
      </x:c>
      <x:c r="G3202" s="10" t="str">
        <x:v>FAIL</x:v>
      </x:c>
      <x:c r="H3202" s="10" t="str">
        <x:v>EXECUTED</x:v>
      </x:c>
      <x:c r="I3202" s="10" t="str">
        <x:v>PARSED</x:v>
      </x:c>
      <x:c r="J3202" s="10" t="str">
        <x:v>NO_SEMANTIC_VALIDATOR_DETERMINISTIC_PASS</x:v>
      </x:c>
      <x:c r="K3202" s="10" t="str">
        <x:v>d584041ccf452df269b7b8a0321756fe9640e0c3d5248e74c5892df64c6e1bd9</x:v>
      </x:c>
      <x:c r="L3202" s="10" t="str">
        <x:v>historical_three</x:v>
      </x:c>
      <x:c r="M3202" s="10" t="n">
        <x:v>1</x:v>
      </x:c>
      <x:c r="N3202" s="10" t="n">
        <x:v>0</x:v>
      </x:c>
      <x:c r="O3202" s="10" t="n">
        <x:v>0</x:v>
      </x:c>
      <x:c r="P3202" s="9" t="str">
        <x:f>'CaseReview'!U1016</x:f>
        <x:v>FAIL</x:v>
      </x:c>
      <x:c r="Q3202" s="9" t="n">
        <x:f>IF(AND(T3202=1,G3202=P3202),1,0)</x:f>
        <x:v>1</x:v>
      </x:c>
      <x:c r="R3202" s="9" t="n">
        <x:f>IF(AND(T3202=1,G3202="PASS",P3202="FAIL"),1,0)</x:f>
        <x:v>0</x:v>
      </x:c>
      <x:c r="S3202" s="9" t="n">
        <x:f>IF(AND(T3202=1,G3202="FAIL",P3202="PASS"),1,0)</x:f>
        <x:v>0</x:v>
      </x:c>
      <x:c r="T3202" s="9" t="n">
        <x:v>1</x:v>
      </x:c>
      <x:c r="U3202" s="9" t="n">
        <x:v>7</x:v>
      </x:c>
      <x:c r="V3202" s="9" t="str">
        <x:v>MVP/SHACL_GENERATION_PIPELINE/experiments/LUNA_NO_SEMANTIC_VALIDATOR/RUN_01/runs/RUN-IMO-086-20260901T103358764671Z/artifacts/attempt_01/candidate_shape.ttl</x:v>
      </x:c>
    </x:row>
    <x:row r="3203" ht="22" customHeight="1">
      <x:c r="A3203" s="10" t="str">
        <x:v>NO_SEMANTIC</x:v>
      </x:c>
      <x:c r="B3203" s="10" t="str">
        <x:v>IMO-086</x:v>
      </x:c>
      <x:c r="C3203" s="10" t="str">
        <x:v>IMO-086-I-F03</x:v>
      </x:c>
      <x:c r="D3203" s="10" t="str">
        <x:v>RUN_01</x:v>
      </x:c>
      <x:c r="E3203" s="10" t="str">
        <x:v>ORIGINAL_LEDGER</x:v>
      </x:c>
      <x:c r="F3203" s="10" t="str">
        <x:v>FAIL</x:v>
      </x:c>
      <x:c r="G3203" s="10" t="str">
        <x:v>FAIL</x:v>
      </x:c>
      <x:c r="H3203" s="10" t="str">
        <x:v>EXECUTED</x:v>
      </x:c>
      <x:c r="I3203" s="10" t="str">
        <x:v>PARSED</x:v>
      </x:c>
      <x:c r="J3203" s="10" t="str">
        <x:v>NO_SEMANTIC_VALIDATOR_DETERMINISTIC_PASS</x:v>
      </x:c>
      <x:c r="K3203" s="10" t="str">
        <x:v>d584041ccf452df269b7b8a0321756fe9640e0c3d5248e74c5892df64c6e1bd9</x:v>
      </x:c>
      <x:c r="L3203" s="10" t="str">
        <x:v>historical_three</x:v>
      </x:c>
      <x:c r="M3203" s="10" t="n">
        <x:v>1</x:v>
      </x:c>
      <x:c r="N3203" s="10" t="n">
        <x:v>0</x:v>
      </x:c>
      <x:c r="O3203" s="10" t="n">
        <x:v>0</x:v>
      </x:c>
      <x:c r="P3203" s="9" t="str">
        <x:f>'CaseReview'!U1017</x:f>
        <x:v>FAIL</x:v>
      </x:c>
      <x:c r="Q3203" s="9" t="n">
        <x:f>IF(AND(T3203=1,G3203=P3203),1,0)</x:f>
        <x:v>1</x:v>
      </x:c>
      <x:c r="R3203" s="9" t="n">
        <x:f>IF(AND(T3203=1,G3203="PASS",P3203="FAIL"),1,0)</x:f>
        <x:v>0</x:v>
      </x:c>
      <x:c r="S3203" s="9" t="n">
        <x:f>IF(AND(T3203=1,G3203="FAIL",P3203="PASS"),1,0)</x:f>
        <x:v>0</x:v>
      </x:c>
      <x:c r="T3203" s="9" t="n">
        <x:v>1</x:v>
      </x:c>
      <x:c r="U3203" s="9" t="n">
        <x:v>7</x:v>
      </x:c>
      <x:c r="V3203" s="9" t="str">
        <x:v>MVP/SHACL_GENERATION_PIPELINE/experiments/LUNA_NO_SEMANTIC_VALIDATOR/RUN_01/runs/RUN-IMO-086-20260901T103358764671Z/artifacts/attempt_01/candidate_shape.ttl</x:v>
      </x:c>
    </x:row>
    <x:row r="3204" ht="22" customHeight="1">
      <x:c r="A3204" s="10" t="str">
        <x:v>NO_SEMANTIC</x:v>
      </x:c>
      <x:c r="B3204" s="10" t="str">
        <x:v>IMO-086</x:v>
      </x:c>
      <x:c r="C3204" s="10" t="str">
        <x:v>IMO-086-I-F04</x:v>
      </x:c>
      <x:c r="D3204" s="10" t="str">
        <x:v>RUN_01</x:v>
      </x:c>
      <x:c r="E3204" s="10" t="str">
        <x:v>ORIGINAL_LEDGER</x:v>
      </x:c>
      <x:c r="F3204" s="10" t="str">
        <x:v>FAIL</x:v>
      </x:c>
      <x:c r="G3204" s="10" t="str">
        <x:v>FAIL</x:v>
      </x:c>
      <x:c r="H3204" s="10" t="str">
        <x:v>EXECUTED</x:v>
      </x:c>
      <x:c r="I3204" s="10" t="str">
        <x:v>PARSED</x:v>
      </x:c>
      <x:c r="J3204" s="10" t="str">
        <x:v>NO_SEMANTIC_VALIDATOR_DETERMINISTIC_PASS</x:v>
      </x:c>
      <x:c r="K3204" s="10" t="str">
        <x:v>d584041ccf452df269b7b8a0321756fe9640e0c3d5248e74c5892df64c6e1bd9</x:v>
      </x:c>
      <x:c r="L3204" s="10" t="str">
        <x:v>historical_three</x:v>
      </x:c>
      <x:c r="M3204" s="10" t="n">
        <x:v>1</x:v>
      </x:c>
      <x:c r="N3204" s="10" t="n">
        <x:v>0</x:v>
      </x:c>
      <x:c r="O3204" s="10" t="n">
        <x:v>0</x:v>
      </x:c>
      <x:c r="P3204" s="9" t="str">
        <x:f>'CaseReview'!U1018</x:f>
        <x:v>FAIL</x:v>
      </x:c>
      <x:c r="Q3204" s="9" t="n">
        <x:f>IF(AND(T3204=1,G3204=P3204),1,0)</x:f>
        <x:v>1</x:v>
      </x:c>
      <x:c r="R3204" s="9" t="n">
        <x:f>IF(AND(T3204=1,G3204="PASS",P3204="FAIL"),1,0)</x:f>
        <x:v>0</x:v>
      </x:c>
      <x:c r="S3204" s="9" t="n">
        <x:f>IF(AND(T3204=1,G3204="FAIL",P3204="PASS"),1,0)</x:f>
        <x:v>0</x:v>
      </x:c>
      <x:c r="T3204" s="9" t="n">
        <x:v>1</x:v>
      </x:c>
      <x:c r="U3204" s="9" t="n">
        <x:v>7</x:v>
      </x:c>
      <x:c r="V3204" s="9" t="str">
        <x:v>MVP/SHACL_GENERATION_PIPELINE/experiments/LUNA_NO_SEMANTIC_VALIDATOR/RUN_01/runs/RUN-IMO-086-20260901T103358764671Z/artifacts/attempt_01/candidate_shape.ttl</x:v>
      </x:c>
    </x:row>
    <x:row r="3205" ht="22" customHeight="1">
      <x:c r="A3205" s="10" t="str">
        <x:v>NO_SEMANTIC</x:v>
      </x:c>
      <x:c r="B3205" s="10" t="str">
        <x:v>IMO-086</x:v>
      </x:c>
      <x:c r="C3205" s="10" t="str">
        <x:v>IMO-086-I-F05</x:v>
      </x:c>
      <x:c r="D3205" s="10" t="str">
        <x:v>RUN_01</x:v>
      </x:c>
      <x:c r="E3205" s="10" t="str">
        <x:v>ORIGINAL_LEDGER</x:v>
      </x:c>
      <x:c r="F3205" s="10" t="str">
        <x:v>FAIL</x:v>
      </x:c>
      <x:c r="G3205" s="10" t="str">
        <x:v>FAIL</x:v>
      </x:c>
      <x:c r="H3205" s="10" t="str">
        <x:v>EXECUTED</x:v>
      </x:c>
      <x:c r="I3205" s="10" t="str">
        <x:v>PARSED</x:v>
      </x:c>
      <x:c r="J3205" s="10" t="str">
        <x:v>NO_SEMANTIC_VALIDATOR_DETERMINISTIC_PASS</x:v>
      </x:c>
      <x:c r="K3205" s="10" t="str">
        <x:v>d584041ccf452df269b7b8a0321756fe9640e0c3d5248e74c5892df64c6e1bd9</x:v>
      </x:c>
      <x:c r="L3205" s="10" t="str">
        <x:v>historical_three</x:v>
      </x:c>
      <x:c r="M3205" s="10" t="n">
        <x:v>1</x:v>
      </x:c>
      <x:c r="N3205" s="10" t="n">
        <x:v>0</x:v>
      </x:c>
      <x:c r="O3205" s="10" t="n">
        <x:v>0</x:v>
      </x:c>
      <x:c r="P3205" s="9" t="str">
        <x:f>'CaseReview'!U1019</x:f>
        <x:v>FAIL</x:v>
      </x:c>
      <x:c r="Q3205" s="9" t="n">
        <x:f>IF(AND(T3205=1,G3205=P3205),1,0)</x:f>
        <x:v>1</x:v>
      </x:c>
      <x:c r="R3205" s="9" t="n">
        <x:f>IF(AND(T3205=1,G3205="PASS",P3205="FAIL"),1,0)</x:f>
        <x:v>0</x:v>
      </x:c>
      <x:c r="S3205" s="9" t="n">
        <x:f>IF(AND(T3205=1,G3205="FAIL",P3205="PASS"),1,0)</x:f>
        <x:v>0</x:v>
      </x:c>
      <x:c r="T3205" s="9" t="n">
        <x:v>1</x:v>
      </x:c>
      <x:c r="U3205" s="9" t="n">
        <x:v>7</x:v>
      </x:c>
      <x:c r="V3205" s="9" t="str">
        <x:v>MVP/SHACL_GENERATION_PIPELINE/experiments/LUNA_NO_SEMANTIC_VALIDATOR/RUN_01/runs/RUN-IMO-086-20260901T103358764671Z/artifacts/attempt_01/candidate_shape.ttl</x:v>
      </x:c>
    </x:row>
    <x:row r="3206" ht="22" customHeight="1">
      <x:c r="A3206" s="10" t="str">
        <x:v>NO_SEMANTIC</x:v>
      </x:c>
      <x:c r="B3206" s="10" t="str">
        <x:v>IMO-086</x:v>
      </x:c>
      <x:c r="C3206" s="10" t="str">
        <x:v>IMO-086-I-P01</x:v>
      </x:c>
      <x:c r="D3206" s="10" t="str">
        <x:v>RUN_01</x:v>
      </x:c>
      <x:c r="E3206" s="10" t="str">
        <x:v>ORIGINAL_LEDGER</x:v>
      </x:c>
      <x:c r="F3206" s="10" t="str">
        <x:v>PASS</x:v>
      </x:c>
      <x:c r="G3206" s="10" t="str">
        <x:v>PASS</x:v>
      </x:c>
      <x:c r="H3206" s="10" t="str">
        <x:v>EXECUTED</x:v>
      </x:c>
      <x:c r="I3206" s="10" t="str">
        <x:v>PARSED</x:v>
      </x:c>
      <x:c r="J3206" s="10" t="str">
        <x:v>NO_SEMANTIC_VALIDATOR_DETERMINISTIC_PASS</x:v>
      </x:c>
      <x:c r="K3206" s="10" t="str">
        <x:v>d584041ccf452df269b7b8a0321756fe9640e0c3d5248e74c5892df64c6e1bd9</x:v>
      </x:c>
      <x:c r="L3206" s="10" t="str">
        <x:v>historical_three</x:v>
      </x:c>
      <x:c r="M3206" s="10" t="n">
        <x:v>1</x:v>
      </x:c>
      <x:c r="N3206" s="10" t="n">
        <x:v>0</x:v>
      </x:c>
      <x:c r="O3206" s="10" t="n">
        <x:v>0</x:v>
      </x:c>
      <x:c r="P3206" s="9" t="str">
        <x:f>'CaseReview'!U1020</x:f>
        <x:v>PASS</x:v>
      </x:c>
      <x:c r="Q3206" s="9" t="n">
        <x:f>IF(AND(T3206=1,G3206=P3206),1,0)</x:f>
        <x:v>1</x:v>
      </x:c>
      <x:c r="R3206" s="9" t="n">
        <x:f>IF(AND(T3206=1,G3206="PASS",P3206="FAIL"),1,0)</x:f>
        <x:v>0</x:v>
      </x:c>
      <x:c r="S3206" s="9" t="n">
        <x:f>IF(AND(T3206=1,G3206="FAIL",P3206="PASS"),1,0)</x:f>
        <x:v>0</x:v>
      </x:c>
      <x:c r="T3206" s="9" t="n">
        <x:v>1</x:v>
      </x:c>
      <x:c r="U3206" s="9" t="n">
        <x:v>7</x:v>
      </x:c>
      <x:c r="V3206" s="9" t="str">
        <x:v>MVP/SHACL_GENERATION_PIPELINE/experiments/LUNA_NO_SEMANTIC_VALIDATOR/RUN_01/runs/RUN-IMO-086-20260901T103358764671Z/artifacts/attempt_01/candidate_shape.ttl</x:v>
      </x:c>
    </x:row>
    <x:row r="3207" ht="22" customHeight="1">
      <x:c r="A3207" s="10" t="str">
        <x:v>NO_SEMANTIC</x:v>
      </x:c>
      <x:c r="B3207" s="10" t="str">
        <x:v>IMO-086</x:v>
      </x:c>
      <x:c r="C3207" s="10" t="str">
        <x:v>IMO-086-I-P02</x:v>
      </x:c>
      <x:c r="D3207" s="10" t="str">
        <x:v>RUN_01</x:v>
      </x:c>
      <x:c r="E3207" s="10" t="str">
        <x:v>ORIGINAL_LEDGER</x:v>
      </x:c>
      <x:c r="F3207" s="10" t="str">
        <x:v>PASS</x:v>
      </x:c>
      <x:c r="G3207" s="10" t="str">
        <x:v>PASS</x:v>
      </x:c>
      <x:c r="H3207" s="10" t="str">
        <x:v>EXECUTED</x:v>
      </x:c>
      <x:c r="I3207" s="10" t="str">
        <x:v>PARSED</x:v>
      </x:c>
      <x:c r="J3207" s="10" t="str">
        <x:v>NO_SEMANTIC_VALIDATOR_DETERMINISTIC_PASS</x:v>
      </x:c>
      <x:c r="K3207" s="10" t="str">
        <x:v>d584041ccf452df269b7b8a0321756fe9640e0c3d5248e74c5892df64c6e1bd9</x:v>
      </x:c>
      <x:c r="L3207" s="10" t="str">
        <x:v>historical_three</x:v>
      </x:c>
      <x:c r="M3207" s="10" t="n">
        <x:v>1</x:v>
      </x:c>
      <x:c r="N3207" s="10" t="n">
        <x:v>0</x:v>
      </x:c>
      <x:c r="O3207" s="10" t="n">
        <x:v>0</x:v>
      </x:c>
      <x:c r="P3207" s="9" t="str">
        <x:f>'CaseReview'!U1021</x:f>
        <x:v>PASS</x:v>
      </x:c>
      <x:c r="Q3207" s="9" t="n">
        <x:f>IF(AND(T3207=1,G3207=P3207),1,0)</x:f>
        <x:v>1</x:v>
      </x:c>
      <x:c r="R3207" s="9" t="n">
        <x:f>IF(AND(T3207=1,G3207="PASS",P3207="FAIL"),1,0)</x:f>
        <x:v>0</x:v>
      </x:c>
      <x:c r="S3207" s="9" t="n">
        <x:f>IF(AND(T3207=1,G3207="FAIL",P3207="PASS"),1,0)</x:f>
        <x:v>0</x:v>
      </x:c>
      <x:c r="T3207" s="9" t="n">
        <x:v>1</x:v>
      </x:c>
      <x:c r="U3207" s="9" t="n">
        <x:v>7</x:v>
      </x:c>
      <x:c r="V3207" s="9" t="str">
        <x:v>MVP/SHACL_GENERATION_PIPELINE/experiments/LUNA_NO_SEMANTIC_VALIDATOR/RUN_01/runs/RUN-IMO-086-20260901T103358764671Z/artifacts/attempt_01/candidate_shape.ttl</x:v>
      </x:c>
    </x:row>
    <x:row r="3208" ht="22" customHeight="1">
      <x:c r="A3208" s="10" t="str">
        <x:v>NO_SEMANTIC</x:v>
      </x:c>
      <x:c r="B3208" s="10" t="str">
        <x:v>IMO-087</x:v>
      </x:c>
      <x:c r="C3208" s="10" t="str">
        <x:v>IMO-087-I-F01</x:v>
      </x:c>
      <x:c r="D3208" s="10" t="str">
        <x:v>RUN_01</x:v>
      </x:c>
      <x:c r="E3208" s="10" t="str">
        <x:v>ORIGINAL_LEDGER</x:v>
      </x:c>
      <x:c r="F3208" s="10" t="str">
        <x:v>FAIL</x:v>
      </x:c>
      <x:c r="G3208" s="10" t="str">
        <x:v>FAIL</x:v>
      </x:c>
      <x:c r="H3208" s="10" t="str">
        <x:v>EXECUTED</x:v>
      </x:c>
      <x:c r="I3208" s="10" t="str">
        <x:v>PARSED</x:v>
      </x:c>
      <x:c r="J3208" s="10" t="str">
        <x:v>NO_SEMANTIC_VALIDATOR_DETERMINISTIC_PASS</x:v>
      </x:c>
      <x:c r="K3208" s="10" t="str">
        <x:v>282879e7f982090c90af60f351805ff425a08cf9b2b2fc562230c3d4b716329f</x:v>
      </x:c>
      <x:c r="L3208" s="10" t="str">
        <x:v>historical_three</x:v>
      </x:c>
      <x:c r="M3208" s="10" t="n">
        <x:v>1</x:v>
      </x:c>
      <x:c r="N3208" s="10" t="n">
        <x:v>0</x:v>
      </x:c>
      <x:c r="O3208" s="10" t="n">
        <x:v>0</x:v>
      </x:c>
      <x:c r="P3208" s="9" t="str">
        <x:f>'CaseReview'!U1022</x:f>
        <x:v>FAIL</x:v>
      </x:c>
      <x:c r="Q3208" s="9" t="n">
        <x:f>IF(AND(T3208=1,G3208=P3208),1,0)</x:f>
        <x:v>1</x:v>
      </x:c>
      <x:c r="R3208" s="9" t="n">
        <x:f>IF(AND(T3208=1,G3208="PASS",P3208="FAIL"),1,0)</x:f>
        <x:v>0</x:v>
      </x:c>
      <x:c r="S3208" s="9" t="n">
        <x:f>IF(AND(T3208=1,G3208="FAIL",P3208="PASS"),1,0)</x:f>
        <x:v>0</x:v>
      </x:c>
      <x:c r="T3208" s="9" t="n">
        <x:v>1</x:v>
      </x:c>
      <x:c r="U3208" s="9" t="n">
        <x:v>7</x:v>
      </x:c>
      <x:c r="V3208" s="9" t="str">
        <x:v>MVP/SHACL_GENERATION_PIPELINE/experiments/LUNA_NO_SEMANTIC_VALIDATOR/RUN_01/runs/RUN-IMO-087-20260901T103422103480Z/artifacts/attempt_01/candidate_shape.ttl</x:v>
      </x:c>
    </x:row>
    <x:row r="3209" ht="22" customHeight="1">
      <x:c r="A3209" s="10" t="str">
        <x:v>NO_SEMANTIC</x:v>
      </x:c>
      <x:c r="B3209" s="10" t="str">
        <x:v>IMO-087</x:v>
      </x:c>
      <x:c r="C3209" s="10" t="str">
        <x:v>IMO-087-I-F02</x:v>
      </x:c>
      <x:c r="D3209" s="10" t="str">
        <x:v>RUN_01</x:v>
      </x:c>
      <x:c r="E3209" s="10" t="str">
        <x:v>ORIGINAL_LEDGER</x:v>
      </x:c>
      <x:c r="F3209" s="10" t="str">
        <x:v>FAIL</x:v>
      </x:c>
      <x:c r="G3209" s="10" t="str">
        <x:v>FAIL</x:v>
      </x:c>
      <x:c r="H3209" s="10" t="str">
        <x:v>EXECUTED</x:v>
      </x:c>
      <x:c r="I3209" s="10" t="str">
        <x:v>PARSED</x:v>
      </x:c>
      <x:c r="J3209" s="10" t="str">
        <x:v>NO_SEMANTIC_VALIDATOR_DETERMINISTIC_PASS</x:v>
      </x:c>
      <x:c r="K3209" s="10" t="str">
        <x:v>282879e7f982090c90af60f351805ff425a08cf9b2b2fc562230c3d4b716329f</x:v>
      </x:c>
      <x:c r="L3209" s="10" t="str">
        <x:v>historical_three</x:v>
      </x:c>
      <x:c r="M3209" s="10" t="n">
        <x:v>1</x:v>
      </x:c>
      <x:c r="N3209" s="10" t="n">
        <x:v>0</x:v>
      </x:c>
      <x:c r="O3209" s="10" t="n">
        <x:v>0</x:v>
      </x:c>
      <x:c r="P3209" s="9" t="str">
        <x:f>'CaseReview'!U1023</x:f>
        <x:v>FAIL</x:v>
      </x:c>
      <x:c r="Q3209" s="9" t="n">
        <x:f>IF(AND(T3209=1,G3209=P3209),1,0)</x:f>
        <x:v>1</x:v>
      </x:c>
      <x:c r="R3209" s="9" t="n">
        <x:f>IF(AND(T3209=1,G3209="PASS",P3209="FAIL"),1,0)</x:f>
        <x:v>0</x:v>
      </x:c>
      <x:c r="S3209" s="9" t="n">
        <x:f>IF(AND(T3209=1,G3209="FAIL",P3209="PASS"),1,0)</x:f>
        <x:v>0</x:v>
      </x:c>
      <x:c r="T3209" s="9" t="n">
        <x:v>1</x:v>
      </x:c>
      <x:c r="U3209" s="9" t="n">
        <x:v>7</x:v>
      </x:c>
      <x:c r="V3209" s="9" t="str">
        <x:v>MVP/SHACL_GENERATION_PIPELINE/experiments/LUNA_NO_SEMANTIC_VALIDATOR/RUN_01/runs/RUN-IMO-087-20260901T103422103480Z/artifacts/attempt_01/candidate_shape.ttl</x:v>
      </x:c>
    </x:row>
    <x:row r="3210" ht="22" customHeight="1">
      <x:c r="A3210" s="10" t="str">
        <x:v>NO_SEMANTIC</x:v>
      </x:c>
      <x:c r="B3210" s="10" t="str">
        <x:v>IMO-087</x:v>
      </x:c>
      <x:c r="C3210" s="10" t="str">
        <x:v>IMO-087-I-F03</x:v>
      </x:c>
      <x:c r="D3210" s="10" t="str">
        <x:v>RUN_01</x:v>
      </x:c>
      <x:c r="E3210" s="10" t="str">
        <x:v>ORIGINAL_LEDGER</x:v>
      </x:c>
      <x:c r="F3210" s="10" t="str">
        <x:v>FAIL</x:v>
      </x:c>
      <x:c r="G3210" s="10" t="str">
        <x:v>FAIL</x:v>
      </x:c>
      <x:c r="H3210" s="10" t="str">
        <x:v>EXECUTED</x:v>
      </x:c>
      <x:c r="I3210" s="10" t="str">
        <x:v>PARSED</x:v>
      </x:c>
      <x:c r="J3210" s="10" t="str">
        <x:v>NO_SEMANTIC_VALIDATOR_DETERMINISTIC_PASS</x:v>
      </x:c>
      <x:c r="K3210" s="10" t="str">
        <x:v>282879e7f982090c90af60f351805ff425a08cf9b2b2fc562230c3d4b716329f</x:v>
      </x:c>
      <x:c r="L3210" s="10" t="str">
        <x:v>historical_three</x:v>
      </x:c>
      <x:c r="M3210" s="10" t="n">
        <x:v>1</x:v>
      </x:c>
      <x:c r="N3210" s="10" t="n">
        <x:v>0</x:v>
      </x:c>
      <x:c r="O3210" s="10" t="n">
        <x:v>0</x:v>
      </x:c>
      <x:c r="P3210" s="9" t="str">
        <x:f>'CaseReview'!U1024</x:f>
        <x:v>FAIL</x:v>
      </x:c>
      <x:c r="Q3210" s="9" t="n">
        <x:f>IF(AND(T3210=1,G3210=P3210),1,0)</x:f>
        <x:v>1</x:v>
      </x:c>
      <x:c r="R3210" s="9" t="n">
        <x:f>IF(AND(T3210=1,G3210="PASS",P3210="FAIL"),1,0)</x:f>
        <x:v>0</x:v>
      </x:c>
      <x:c r="S3210" s="9" t="n">
        <x:f>IF(AND(T3210=1,G3210="FAIL",P3210="PASS"),1,0)</x:f>
        <x:v>0</x:v>
      </x:c>
      <x:c r="T3210" s="9" t="n">
        <x:v>1</x:v>
      </x:c>
      <x:c r="U3210" s="9" t="n">
        <x:v>7</x:v>
      </x:c>
      <x:c r="V3210" s="9" t="str">
        <x:v>MVP/SHACL_GENERATION_PIPELINE/experiments/LUNA_NO_SEMANTIC_VALIDATOR/RUN_01/runs/RUN-IMO-087-20260901T103422103480Z/artifacts/attempt_01/candidate_shape.ttl</x:v>
      </x:c>
    </x:row>
    <x:row r="3211" ht="22" customHeight="1">
      <x:c r="A3211" s="10" t="str">
        <x:v>NO_SEMANTIC</x:v>
      </x:c>
      <x:c r="B3211" s="10" t="str">
        <x:v>IMO-087</x:v>
      </x:c>
      <x:c r="C3211" s="10" t="str">
        <x:v>IMO-087-I-F04</x:v>
      </x:c>
      <x:c r="D3211" s="10" t="str">
        <x:v>RUN_01</x:v>
      </x:c>
      <x:c r="E3211" s="10" t="str">
        <x:v>ORIGINAL_LEDGER</x:v>
      </x:c>
      <x:c r="F3211" s="10" t="str">
        <x:v>FAIL</x:v>
      </x:c>
      <x:c r="G3211" s="10" t="str">
        <x:v>FAIL</x:v>
      </x:c>
      <x:c r="H3211" s="10" t="str">
        <x:v>EXECUTED</x:v>
      </x:c>
      <x:c r="I3211" s="10" t="str">
        <x:v>PARSED</x:v>
      </x:c>
      <x:c r="J3211" s="10" t="str">
        <x:v>NO_SEMANTIC_VALIDATOR_DETERMINISTIC_PASS</x:v>
      </x:c>
      <x:c r="K3211" s="10" t="str">
        <x:v>282879e7f982090c90af60f351805ff425a08cf9b2b2fc562230c3d4b716329f</x:v>
      </x:c>
      <x:c r="L3211" s="10" t="str">
        <x:v>historical_three</x:v>
      </x:c>
      <x:c r="M3211" s="10" t="n">
        <x:v>1</x:v>
      </x:c>
      <x:c r="N3211" s="10" t="n">
        <x:v>0</x:v>
      </x:c>
      <x:c r="O3211" s="10" t="n">
        <x:v>0</x:v>
      </x:c>
      <x:c r="P3211" s="9" t="str">
        <x:f>'CaseReview'!U1025</x:f>
        <x:v>FAIL</x:v>
      </x:c>
      <x:c r="Q3211" s="9" t="n">
        <x:f>IF(AND(T3211=1,G3211=P3211),1,0)</x:f>
        <x:v>1</x:v>
      </x:c>
      <x:c r="R3211" s="9" t="n">
        <x:f>IF(AND(T3211=1,G3211="PASS",P3211="FAIL"),1,0)</x:f>
        <x:v>0</x:v>
      </x:c>
      <x:c r="S3211" s="9" t="n">
        <x:f>IF(AND(T3211=1,G3211="FAIL",P3211="PASS"),1,0)</x:f>
        <x:v>0</x:v>
      </x:c>
      <x:c r="T3211" s="9" t="n">
        <x:v>1</x:v>
      </x:c>
      <x:c r="U3211" s="9" t="n">
        <x:v>7</x:v>
      </x:c>
      <x:c r="V3211" s="9" t="str">
        <x:v>MVP/SHACL_GENERATION_PIPELINE/experiments/LUNA_NO_SEMANTIC_VALIDATOR/RUN_01/runs/RUN-IMO-087-20260901T103422103480Z/artifacts/attempt_01/candidate_shape.ttl</x:v>
      </x:c>
    </x:row>
    <x:row r="3212" ht="22" customHeight="1">
      <x:c r="A3212" s="10" t="str">
        <x:v>NO_SEMANTIC</x:v>
      </x:c>
      <x:c r="B3212" s="10" t="str">
        <x:v>IMO-087</x:v>
      </x:c>
      <x:c r="C3212" s="10" t="str">
        <x:v>IMO-087-I-P01</x:v>
      </x:c>
      <x:c r="D3212" s="10" t="str">
        <x:v>RUN_01</x:v>
      </x:c>
      <x:c r="E3212" s="10" t="str">
        <x:v>ORIGINAL_LEDGER</x:v>
      </x:c>
      <x:c r="F3212" s="10" t="str">
        <x:v>PASS</x:v>
      </x:c>
      <x:c r="G3212" s="10" t="str">
        <x:v>PASS</x:v>
      </x:c>
      <x:c r="H3212" s="10" t="str">
        <x:v>EXECUTED</x:v>
      </x:c>
      <x:c r="I3212" s="10" t="str">
        <x:v>PARSED</x:v>
      </x:c>
      <x:c r="J3212" s="10" t="str">
        <x:v>NO_SEMANTIC_VALIDATOR_DETERMINISTIC_PASS</x:v>
      </x:c>
      <x:c r="K3212" s="10" t="str">
        <x:v>282879e7f982090c90af60f351805ff425a08cf9b2b2fc562230c3d4b716329f</x:v>
      </x:c>
      <x:c r="L3212" s="10" t="str">
        <x:v>historical_three</x:v>
      </x:c>
      <x:c r="M3212" s="10" t="n">
        <x:v>1</x:v>
      </x:c>
      <x:c r="N3212" s="10" t="n">
        <x:v>0</x:v>
      </x:c>
      <x:c r="O3212" s="10" t="n">
        <x:v>0</x:v>
      </x:c>
      <x:c r="P3212" s="9" t="str">
        <x:f>'CaseReview'!U1026</x:f>
        <x:v>PASS</x:v>
      </x:c>
      <x:c r="Q3212" s="9" t="n">
        <x:f>IF(AND(T3212=1,G3212=P3212),1,0)</x:f>
        <x:v>1</x:v>
      </x:c>
      <x:c r="R3212" s="9" t="n">
        <x:f>IF(AND(T3212=1,G3212="PASS",P3212="FAIL"),1,0)</x:f>
        <x:v>0</x:v>
      </x:c>
      <x:c r="S3212" s="9" t="n">
        <x:f>IF(AND(T3212=1,G3212="FAIL",P3212="PASS"),1,0)</x:f>
        <x:v>0</x:v>
      </x:c>
      <x:c r="T3212" s="9" t="n">
        <x:v>1</x:v>
      </x:c>
      <x:c r="U3212" s="9" t="n">
        <x:v>7</x:v>
      </x:c>
      <x:c r="V3212" s="9" t="str">
        <x:v>MVP/SHACL_GENERATION_PIPELINE/experiments/LUNA_NO_SEMANTIC_VALIDATOR/RUN_01/runs/RUN-IMO-087-20260901T103422103480Z/artifacts/attempt_01/candidate_shape.ttl</x:v>
      </x:c>
    </x:row>
    <x:row r="3213" ht="22" customHeight="1">
      <x:c r="A3213" s="10" t="str">
        <x:v>NO_SEMANTIC</x:v>
      </x:c>
      <x:c r="B3213" s="10" t="str">
        <x:v>IMO-087</x:v>
      </x:c>
      <x:c r="C3213" s="10" t="str">
        <x:v>IMO-087-I-P02</x:v>
      </x:c>
      <x:c r="D3213" s="10" t="str">
        <x:v>RUN_01</x:v>
      </x:c>
      <x:c r="E3213" s="10" t="str">
        <x:v>ORIGINAL_LEDGER</x:v>
      </x:c>
      <x:c r="F3213" s="10" t="str">
        <x:v>PASS</x:v>
      </x:c>
      <x:c r="G3213" s="10" t="str">
        <x:v>PASS</x:v>
      </x:c>
      <x:c r="H3213" s="10" t="str">
        <x:v>EXECUTED</x:v>
      </x:c>
      <x:c r="I3213" s="10" t="str">
        <x:v>PARSED</x:v>
      </x:c>
      <x:c r="J3213" s="10" t="str">
        <x:v>NO_SEMANTIC_VALIDATOR_DETERMINISTIC_PASS</x:v>
      </x:c>
      <x:c r="K3213" s="10" t="str">
        <x:v>282879e7f982090c90af60f351805ff425a08cf9b2b2fc562230c3d4b716329f</x:v>
      </x:c>
      <x:c r="L3213" s="10" t="str">
        <x:v>historical_three</x:v>
      </x:c>
      <x:c r="M3213" s="10" t="n">
        <x:v>1</x:v>
      </x:c>
      <x:c r="N3213" s="10" t="n">
        <x:v>0</x:v>
      </x:c>
      <x:c r="O3213" s="10" t="n">
        <x:v>0</x:v>
      </x:c>
      <x:c r="P3213" s="9" t="str">
        <x:f>'CaseReview'!U1027</x:f>
        <x:v>PASS</x:v>
      </x:c>
      <x:c r="Q3213" s="9" t="n">
        <x:f>IF(AND(T3213=1,G3213=P3213),1,0)</x:f>
        <x:v>1</x:v>
      </x:c>
      <x:c r="R3213" s="9" t="n">
        <x:f>IF(AND(T3213=1,G3213="PASS",P3213="FAIL"),1,0)</x:f>
        <x:v>0</x:v>
      </x:c>
      <x:c r="S3213" s="9" t="n">
        <x:f>IF(AND(T3213=1,G3213="FAIL",P3213="PASS"),1,0)</x:f>
        <x:v>0</x:v>
      </x:c>
      <x:c r="T3213" s="9" t="n">
        <x:v>1</x:v>
      </x:c>
      <x:c r="U3213" s="9" t="n">
        <x:v>7</x:v>
      </x:c>
      <x:c r="V3213" s="9" t="str">
        <x:v>MVP/SHACL_GENERATION_PIPELINE/experiments/LUNA_NO_SEMANTIC_VALIDATOR/RUN_01/runs/RUN-IMO-087-20260901T103422103480Z/artifacts/attempt_01/candidate_shape.ttl</x:v>
      </x:c>
    </x:row>
    <x:row r="3214" ht="22" customHeight="1">
      <x:c r="A3214" s="10" t="str">
        <x:v>NO_SEMANTIC</x:v>
      </x:c>
      <x:c r="B3214" s="10" t="str">
        <x:v>IMO-087</x:v>
      </x:c>
      <x:c r="C3214" s="10" t="str">
        <x:v>IMO-087-I-P03</x:v>
      </x:c>
      <x:c r="D3214" s="10" t="str">
        <x:v>RUN_01</x:v>
      </x:c>
      <x:c r="E3214" s="10" t="str">
        <x:v>ORIGINAL_LEDGER</x:v>
      </x:c>
      <x:c r="F3214" s="10" t="str">
        <x:v>PASS</x:v>
      </x:c>
      <x:c r="G3214" s="10" t="str">
        <x:v>PASS</x:v>
      </x:c>
      <x:c r="H3214" s="10" t="str">
        <x:v>EXECUTED</x:v>
      </x:c>
      <x:c r="I3214" s="10" t="str">
        <x:v>PARSED</x:v>
      </x:c>
      <x:c r="J3214" s="10" t="str">
        <x:v>NO_SEMANTIC_VALIDATOR_DETERMINISTIC_PASS</x:v>
      </x:c>
      <x:c r="K3214" s="10" t="str">
        <x:v>282879e7f982090c90af60f351805ff425a08cf9b2b2fc562230c3d4b716329f</x:v>
      </x:c>
      <x:c r="L3214" s="10" t="str">
        <x:v>historical_three</x:v>
      </x:c>
      <x:c r="M3214" s="10" t="n">
        <x:v>1</x:v>
      </x:c>
      <x:c r="N3214" s="10" t="n">
        <x:v>0</x:v>
      </x:c>
      <x:c r="O3214" s="10" t="n">
        <x:v>0</x:v>
      </x:c>
      <x:c r="P3214" s="9" t="str">
        <x:f>'CaseReview'!U1028</x:f>
        <x:v>PASS</x:v>
      </x:c>
      <x:c r="Q3214" s="9" t="n">
        <x:f>IF(AND(T3214=1,G3214=P3214),1,0)</x:f>
        <x:v>1</x:v>
      </x:c>
      <x:c r="R3214" s="9" t="n">
        <x:f>IF(AND(T3214=1,G3214="PASS",P3214="FAIL"),1,0)</x:f>
        <x:v>0</x:v>
      </x:c>
      <x:c r="S3214" s="9" t="n">
        <x:f>IF(AND(T3214=1,G3214="FAIL",P3214="PASS"),1,0)</x:f>
        <x:v>0</x:v>
      </x:c>
      <x:c r="T3214" s="9" t="n">
        <x:v>1</x:v>
      </x:c>
      <x:c r="U3214" s="9" t="n">
        <x:v>7</x:v>
      </x:c>
      <x:c r="V3214" s="9" t="str">
        <x:v>MVP/SHACL_GENERATION_PIPELINE/experiments/LUNA_NO_SEMANTIC_VALIDATOR/RUN_01/runs/RUN-IMO-087-20260901T103422103480Z/artifacts/attempt_01/candidate_shape.ttl</x:v>
      </x:c>
    </x:row>
    <x:row r="3215" ht="22" customHeight="1">
      <x:c r="A3215" s="10" t="str">
        <x:v>NO_SEMANTIC</x:v>
      </x:c>
      <x:c r="B3215" s="10" t="str">
        <x:v>IMO-088</x:v>
      </x:c>
      <x:c r="C3215" s="10" t="str">
        <x:v>IMO-088-I-F01</x:v>
      </x:c>
      <x:c r="D3215" s="10" t="str">
        <x:v>RUN_01</x:v>
      </x:c>
      <x:c r="E3215" s="10" t="str">
        <x:v>ORIGINAL_LEDGER</x:v>
      </x:c>
      <x:c r="F3215" s="10" t="str">
        <x:v>FAIL</x:v>
      </x:c>
      <x:c r="G3215" s="10" t="str">
        <x:v>FAIL</x:v>
      </x:c>
      <x:c r="H3215" s="10" t="str">
        <x:v>EXECUTED</x:v>
      </x:c>
      <x:c r="I3215" s="10" t="str">
        <x:v>PARSED</x:v>
      </x:c>
      <x:c r="J3215" s="10" t="str">
        <x:v>NO_SEMANTIC_VALIDATOR_DETERMINISTIC_PASS</x:v>
      </x:c>
      <x:c r="K3215" s="10" t="str">
        <x:v>b803d593f2ff087d7302bc992c0d660d15d7bf1f09b16d421dd3af69554efc81</x:v>
      </x:c>
      <x:c r="L3215" s="10" t="str">
        <x:v>historical_three</x:v>
      </x:c>
      <x:c r="M3215" s="10" t="n">
        <x:v>1</x:v>
      </x:c>
      <x:c r="N3215" s="10" t="n">
        <x:v>0</x:v>
      </x:c>
      <x:c r="O3215" s="10" t="n">
        <x:v>0</x:v>
      </x:c>
      <x:c r="P3215" s="9" t="str">
        <x:f>'CaseReview'!U1029</x:f>
        <x:v>FAIL</x:v>
      </x:c>
      <x:c r="Q3215" s="9" t="n">
        <x:f>IF(AND(T3215=1,G3215=P3215),1,0)</x:f>
        <x:v>1</x:v>
      </x:c>
      <x:c r="R3215" s="9" t="n">
        <x:f>IF(AND(T3215=1,G3215="PASS",P3215="FAIL"),1,0)</x:f>
        <x:v>0</x:v>
      </x:c>
      <x:c r="S3215" s="9" t="n">
        <x:f>IF(AND(T3215=1,G3215="FAIL",P3215="PASS"),1,0)</x:f>
        <x:v>0</x:v>
      </x:c>
      <x:c r="T3215" s="9" t="n">
        <x:v>1</x:v>
      </x:c>
      <x:c r="U3215" s="9" t="n">
        <x:v>8</x:v>
      </x:c>
      <x:c r="V3215" s="9" t="str">
        <x:v>MVP/SHACL_GENERATION_PIPELINE/experiments/LUNA_NO_SEMANTIC_VALIDATOR/RUN_01/runs/RUN-IMO-088-20260901T103451705452Z/artifacts/attempt_01/candidate_shape.ttl</x:v>
      </x:c>
    </x:row>
    <x:row r="3216" ht="22" customHeight="1">
      <x:c r="A3216" s="10" t="str">
        <x:v>NO_SEMANTIC</x:v>
      </x:c>
      <x:c r="B3216" s="10" t="str">
        <x:v>IMO-088</x:v>
      </x:c>
      <x:c r="C3216" s="10" t="str">
        <x:v>IMO-088-I-F02</x:v>
      </x:c>
      <x:c r="D3216" s="10" t="str">
        <x:v>RUN_01</x:v>
      </x:c>
      <x:c r="E3216" s="10" t="str">
        <x:v>ORIGINAL_LEDGER</x:v>
      </x:c>
      <x:c r="F3216" s="10" t="str">
        <x:v>FAIL</x:v>
      </x:c>
      <x:c r="G3216" s="10" t="str">
        <x:v>FAIL</x:v>
      </x:c>
      <x:c r="H3216" s="10" t="str">
        <x:v>EXECUTED</x:v>
      </x:c>
      <x:c r="I3216" s="10" t="str">
        <x:v>PARSED</x:v>
      </x:c>
      <x:c r="J3216" s="10" t="str">
        <x:v>NO_SEMANTIC_VALIDATOR_DETERMINISTIC_PASS</x:v>
      </x:c>
      <x:c r="K3216" s="10" t="str">
        <x:v>b803d593f2ff087d7302bc992c0d660d15d7bf1f09b16d421dd3af69554efc81</x:v>
      </x:c>
      <x:c r="L3216" s="10" t="str">
        <x:v>historical_three</x:v>
      </x:c>
      <x:c r="M3216" s="10" t="n">
        <x:v>1</x:v>
      </x:c>
      <x:c r="N3216" s="10" t="n">
        <x:v>0</x:v>
      </x:c>
      <x:c r="O3216" s="10" t="n">
        <x:v>0</x:v>
      </x:c>
      <x:c r="P3216" s="9" t="str">
        <x:f>'CaseReview'!U1030</x:f>
        <x:v>FAIL</x:v>
      </x:c>
      <x:c r="Q3216" s="9" t="n">
        <x:f>IF(AND(T3216=1,G3216=P3216),1,0)</x:f>
        <x:v>1</x:v>
      </x:c>
      <x:c r="R3216" s="9" t="n">
        <x:f>IF(AND(T3216=1,G3216="PASS",P3216="FAIL"),1,0)</x:f>
        <x:v>0</x:v>
      </x:c>
      <x:c r="S3216" s="9" t="n">
        <x:f>IF(AND(T3216=1,G3216="FAIL",P3216="PASS"),1,0)</x:f>
        <x:v>0</x:v>
      </x:c>
      <x:c r="T3216" s="9" t="n">
        <x:v>1</x:v>
      </x:c>
      <x:c r="U3216" s="9" t="n">
        <x:v>8</x:v>
      </x:c>
      <x:c r="V3216" s="9" t="str">
        <x:v>MVP/SHACL_GENERATION_PIPELINE/experiments/LUNA_NO_SEMANTIC_VALIDATOR/RUN_01/runs/RUN-IMO-088-20260901T103451705452Z/artifacts/attempt_01/candidate_shape.ttl</x:v>
      </x:c>
    </x:row>
    <x:row r="3217" ht="22" customHeight="1">
      <x:c r="A3217" s="10" t="str">
        <x:v>NO_SEMANTIC</x:v>
      </x:c>
      <x:c r="B3217" s="10" t="str">
        <x:v>IMO-088</x:v>
      </x:c>
      <x:c r="C3217" s="10" t="str">
        <x:v>IMO-088-I-F03</x:v>
      </x:c>
      <x:c r="D3217" s="10" t="str">
        <x:v>RUN_01</x:v>
      </x:c>
      <x:c r="E3217" s="10" t="str">
        <x:v>ORIGINAL_LEDGER</x:v>
      </x:c>
      <x:c r="F3217" s="10" t="str">
        <x:v>FAIL</x:v>
      </x:c>
      <x:c r="G3217" s="10" t="str">
        <x:v>FAIL</x:v>
      </x:c>
      <x:c r="H3217" s="10" t="str">
        <x:v>EXECUTED</x:v>
      </x:c>
      <x:c r="I3217" s="10" t="str">
        <x:v>PARSED</x:v>
      </x:c>
      <x:c r="J3217" s="10" t="str">
        <x:v>NO_SEMANTIC_VALIDATOR_DETERMINISTIC_PASS</x:v>
      </x:c>
      <x:c r="K3217" s="10" t="str">
        <x:v>b803d593f2ff087d7302bc992c0d660d15d7bf1f09b16d421dd3af69554efc81</x:v>
      </x:c>
      <x:c r="L3217" s="10" t="str">
        <x:v>historical_three</x:v>
      </x:c>
      <x:c r="M3217" s="10" t="n">
        <x:v>1</x:v>
      </x:c>
      <x:c r="N3217" s="10" t="n">
        <x:v>0</x:v>
      </x:c>
      <x:c r="O3217" s="10" t="n">
        <x:v>0</x:v>
      </x:c>
      <x:c r="P3217" s="9" t="str">
        <x:f>'CaseReview'!U1031</x:f>
        <x:v>FAIL</x:v>
      </x:c>
      <x:c r="Q3217" s="9" t="n">
        <x:f>IF(AND(T3217=1,G3217=P3217),1,0)</x:f>
        <x:v>1</x:v>
      </x:c>
      <x:c r="R3217" s="9" t="n">
        <x:f>IF(AND(T3217=1,G3217="PASS",P3217="FAIL"),1,0)</x:f>
        <x:v>0</x:v>
      </x:c>
      <x:c r="S3217" s="9" t="n">
        <x:f>IF(AND(T3217=1,G3217="FAIL",P3217="PASS"),1,0)</x:f>
        <x:v>0</x:v>
      </x:c>
      <x:c r="T3217" s="9" t="n">
        <x:v>1</x:v>
      </x:c>
      <x:c r="U3217" s="9" t="n">
        <x:v>8</x:v>
      </x:c>
      <x:c r="V3217" s="9" t="str">
        <x:v>MVP/SHACL_GENERATION_PIPELINE/experiments/LUNA_NO_SEMANTIC_VALIDATOR/RUN_01/runs/RUN-IMO-088-20260901T103451705452Z/artifacts/attempt_01/candidate_shape.ttl</x:v>
      </x:c>
    </x:row>
    <x:row r="3218" ht="22" customHeight="1">
      <x:c r="A3218" s="10" t="str">
        <x:v>NO_SEMANTIC</x:v>
      </x:c>
      <x:c r="B3218" s="10" t="str">
        <x:v>IMO-088</x:v>
      </x:c>
      <x:c r="C3218" s="10" t="str">
        <x:v>IMO-088-I-F04</x:v>
      </x:c>
      <x:c r="D3218" s="10" t="str">
        <x:v>RUN_01</x:v>
      </x:c>
      <x:c r="E3218" s="10" t="str">
        <x:v>ORIGINAL_LEDGER</x:v>
      </x:c>
      <x:c r="F3218" s="10" t="str">
        <x:v>FAIL</x:v>
      </x:c>
      <x:c r="G3218" s="10" t="str">
        <x:v>FAIL</x:v>
      </x:c>
      <x:c r="H3218" s="10" t="str">
        <x:v>EXECUTED</x:v>
      </x:c>
      <x:c r="I3218" s="10" t="str">
        <x:v>PARSED</x:v>
      </x:c>
      <x:c r="J3218" s="10" t="str">
        <x:v>NO_SEMANTIC_VALIDATOR_DETERMINISTIC_PASS</x:v>
      </x:c>
      <x:c r="K3218" s="10" t="str">
        <x:v>b803d593f2ff087d7302bc992c0d660d15d7bf1f09b16d421dd3af69554efc81</x:v>
      </x:c>
      <x:c r="L3218" s="10" t="str">
        <x:v>historical_three</x:v>
      </x:c>
      <x:c r="M3218" s="10" t="n">
        <x:v>1</x:v>
      </x:c>
      <x:c r="N3218" s="10" t="n">
        <x:v>0</x:v>
      </x:c>
      <x:c r="O3218" s="10" t="n">
        <x:v>0</x:v>
      </x:c>
      <x:c r="P3218" s="9" t="str">
        <x:f>'CaseReview'!U1032</x:f>
        <x:v>FAIL</x:v>
      </x:c>
      <x:c r="Q3218" s="9" t="n">
        <x:f>IF(AND(T3218=1,G3218=P3218),1,0)</x:f>
        <x:v>1</x:v>
      </x:c>
      <x:c r="R3218" s="9" t="n">
        <x:f>IF(AND(T3218=1,G3218="PASS",P3218="FAIL"),1,0)</x:f>
        <x:v>0</x:v>
      </x:c>
      <x:c r="S3218" s="9" t="n">
        <x:f>IF(AND(T3218=1,G3218="FAIL",P3218="PASS"),1,0)</x:f>
        <x:v>0</x:v>
      </x:c>
      <x:c r="T3218" s="9" t="n">
        <x:v>1</x:v>
      </x:c>
      <x:c r="U3218" s="9" t="n">
        <x:v>8</x:v>
      </x:c>
      <x:c r="V3218" s="9" t="str">
        <x:v>MVP/SHACL_GENERATION_PIPELINE/experiments/LUNA_NO_SEMANTIC_VALIDATOR/RUN_01/runs/RUN-IMO-088-20260901T103451705452Z/artifacts/attempt_01/candidate_shape.ttl</x:v>
      </x:c>
    </x:row>
    <x:row r="3219" ht="22" customHeight="1">
      <x:c r="A3219" s="10" t="str">
        <x:v>NO_SEMANTIC</x:v>
      </x:c>
      <x:c r="B3219" s="10" t="str">
        <x:v>IMO-088</x:v>
      </x:c>
      <x:c r="C3219" s="10" t="str">
        <x:v>IMO-088-I-P01</x:v>
      </x:c>
      <x:c r="D3219" s="10" t="str">
        <x:v>RUN_01</x:v>
      </x:c>
      <x:c r="E3219" s="10" t="str">
        <x:v>ORIGINAL_LEDGER</x:v>
      </x:c>
      <x:c r="F3219" s="10" t="str">
        <x:v>PASS</x:v>
      </x:c>
      <x:c r="G3219" s="10" t="str">
        <x:v>PASS</x:v>
      </x:c>
      <x:c r="H3219" s="10" t="str">
        <x:v>EXECUTED</x:v>
      </x:c>
      <x:c r="I3219" s="10" t="str">
        <x:v>PARSED</x:v>
      </x:c>
      <x:c r="J3219" s="10" t="str">
        <x:v>NO_SEMANTIC_VALIDATOR_DETERMINISTIC_PASS</x:v>
      </x:c>
      <x:c r="K3219" s="10" t="str">
        <x:v>b803d593f2ff087d7302bc992c0d660d15d7bf1f09b16d421dd3af69554efc81</x:v>
      </x:c>
      <x:c r="L3219" s="10" t="str">
        <x:v>historical_three</x:v>
      </x:c>
      <x:c r="M3219" s="10" t="n">
        <x:v>1</x:v>
      </x:c>
      <x:c r="N3219" s="10" t="n">
        <x:v>0</x:v>
      </x:c>
      <x:c r="O3219" s="10" t="n">
        <x:v>0</x:v>
      </x:c>
      <x:c r="P3219" s="9" t="str">
        <x:f>'CaseReview'!U1033</x:f>
        <x:v>PASS</x:v>
      </x:c>
      <x:c r="Q3219" s="9" t="n">
        <x:f>IF(AND(T3219=1,G3219=P3219),1,0)</x:f>
        <x:v>1</x:v>
      </x:c>
      <x:c r="R3219" s="9" t="n">
        <x:f>IF(AND(T3219=1,G3219="PASS",P3219="FAIL"),1,0)</x:f>
        <x:v>0</x:v>
      </x:c>
      <x:c r="S3219" s="9" t="n">
        <x:f>IF(AND(T3219=1,G3219="FAIL",P3219="PASS"),1,0)</x:f>
        <x:v>0</x:v>
      </x:c>
      <x:c r="T3219" s="9" t="n">
        <x:v>1</x:v>
      </x:c>
      <x:c r="U3219" s="9" t="n">
        <x:v>8</x:v>
      </x:c>
      <x:c r="V3219" s="9" t="str">
        <x:v>MVP/SHACL_GENERATION_PIPELINE/experiments/LUNA_NO_SEMANTIC_VALIDATOR/RUN_01/runs/RUN-IMO-088-20260901T103451705452Z/artifacts/attempt_01/candidate_shape.ttl</x:v>
      </x:c>
    </x:row>
    <x:row r="3220" ht="22" customHeight="1">
      <x:c r="A3220" s="10" t="str">
        <x:v>NO_SEMANTIC</x:v>
      </x:c>
      <x:c r="B3220" s="10" t="str">
        <x:v>IMO-088</x:v>
      </x:c>
      <x:c r="C3220" s="10" t="str">
        <x:v>IMO-088-I-P02</x:v>
      </x:c>
      <x:c r="D3220" s="10" t="str">
        <x:v>RUN_01</x:v>
      </x:c>
      <x:c r="E3220" s="10" t="str">
        <x:v>ORIGINAL_LEDGER</x:v>
      </x:c>
      <x:c r="F3220" s="10" t="str">
        <x:v>PASS</x:v>
      </x:c>
      <x:c r="G3220" s="10" t="str">
        <x:v>PASS</x:v>
      </x:c>
      <x:c r="H3220" s="10" t="str">
        <x:v>EXECUTED</x:v>
      </x:c>
      <x:c r="I3220" s="10" t="str">
        <x:v>PARSED</x:v>
      </x:c>
      <x:c r="J3220" s="10" t="str">
        <x:v>NO_SEMANTIC_VALIDATOR_DETERMINISTIC_PASS</x:v>
      </x:c>
      <x:c r="K3220" s="10" t="str">
        <x:v>b803d593f2ff087d7302bc992c0d660d15d7bf1f09b16d421dd3af69554efc81</x:v>
      </x:c>
      <x:c r="L3220" s="10" t="str">
        <x:v>historical_three</x:v>
      </x:c>
      <x:c r="M3220" s="10" t="n">
        <x:v>1</x:v>
      </x:c>
      <x:c r="N3220" s="10" t="n">
        <x:v>0</x:v>
      </x:c>
      <x:c r="O3220" s="10" t="n">
        <x:v>0</x:v>
      </x:c>
      <x:c r="P3220" s="9" t="str">
        <x:f>'CaseReview'!U1034</x:f>
        <x:v>PASS</x:v>
      </x:c>
      <x:c r="Q3220" s="9" t="n">
        <x:f>IF(AND(T3220=1,G3220=P3220),1,0)</x:f>
        <x:v>1</x:v>
      </x:c>
      <x:c r="R3220" s="9" t="n">
        <x:f>IF(AND(T3220=1,G3220="PASS",P3220="FAIL"),1,0)</x:f>
        <x:v>0</x:v>
      </x:c>
      <x:c r="S3220" s="9" t="n">
        <x:f>IF(AND(T3220=1,G3220="FAIL",P3220="PASS"),1,0)</x:f>
        <x:v>0</x:v>
      </x:c>
      <x:c r="T3220" s="9" t="n">
        <x:v>1</x:v>
      </x:c>
      <x:c r="U3220" s="9" t="n">
        <x:v>8</x:v>
      </x:c>
      <x:c r="V3220" s="9" t="str">
        <x:v>MVP/SHACL_GENERATION_PIPELINE/experiments/LUNA_NO_SEMANTIC_VALIDATOR/RUN_01/runs/RUN-IMO-088-20260901T103451705452Z/artifacts/attempt_01/candidate_shape.ttl</x:v>
      </x:c>
    </x:row>
    <x:row r="3221" ht="22" customHeight="1">
      <x:c r="A3221" s="10" t="str">
        <x:v>NO_SEMANTIC</x:v>
      </x:c>
      <x:c r="B3221" s="10" t="str">
        <x:v>IMO-088</x:v>
      </x:c>
      <x:c r="C3221" s="10" t="str">
        <x:v>IMO-088-I-P03</x:v>
      </x:c>
      <x:c r="D3221" s="10" t="str">
        <x:v>RUN_01</x:v>
      </x:c>
      <x:c r="E3221" s="10" t="str">
        <x:v>ORIGINAL_LEDGER</x:v>
      </x:c>
      <x:c r="F3221" s="10" t="str">
        <x:v>PASS</x:v>
      </x:c>
      <x:c r="G3221" s="10" t="str">
        <x:v>PASS</x:v>
      </x:c>
      <x:c r="H3221" s="10" t="str">
        <x:v>EXECUTED</x:v>
      </x:c>
      <x:c r="I3221" s="10" t="str">
        <x:v>PARSED</x:v>
      </x:c>
      <x:c r="J3221" s="10" t="str">
        <x:v>NO_SEMANTIC_VALIDATOR_DETERMINISTIC_PASS</x:v>
      </x:c>
      <x:c r="K3221" s="10" t="str">
        <x:v>b803d593f2ff087d7302bc992c0d660d15d7bf1f09b16d421dd3af69554efc81</x:v>
      </x:c>
      <x:c r="L3221" s="10" t="str">
        <x:v>historical_three</x:v>
      </x:c>
      <x:c r="M3221" s="10" t="n">
        <x:v>1</x:v>
      </x:c>
      <x:c r="N3221" s="10" t="n">
        <x:v>0</x:v>
      </x:c>
      <x:c r="O3221" s="10" t="n">
        <x:v>0</x:v>
      </x:c>
      <x:c r="P3221" s="9" t="str">
        <x:f>'CaseReview'!U1035</x:f>
        <x:v>PASS</x:v>
      </x:c>
      <x:c r="Q3221" s="9" t="n">
        <x:f>IF(AND(T3221=1,G3221=P3221),1,0)</x:f>
        <x:v>1</x:v>
      </x:c>
      <x:c r="R3221" s="9" t="n">
        <x:f>IF(AND(T3221=1,G3221="PASS",P3221="FAIL"),1,0)</x:f>
        <x:v>0</x:v>
      </x:c>
      <x:c r="S3221" s="9" t="n">
        <x:f>IF(AND(T3221=1,G3221="FAIL",P3221="PASS"),1,0)</x:f>
        <x:v>0</x:v>
      </x:c>
      <x:c r="T3221" s="9" t="n">
        <x:v>1</x:v>
      </x:c>
      <x:c r="U3221" s="9" t="n">
        <x:v>8</x:v>
      </x:c>
      <x:c r="V3221" s="9" t="str">
        <x:v>MVP/SHACL_GENERATION_PIPELINE/experiments/LUNA_NO_SEMANTIC_VALIDATOR/RUN_01/runs/RUN-IMO-088-20260901T103451705452Z/artifacts/attempt_01/candidate_shape.ttl</x:v>
      </x:c>
    </x:row>
    <x:row r="3222" ht="22" customHeight="1">
      <x:c r="A3222" s="10" t="str">
        <x:v>NO_SEMANTIC</x:v>
      </x:c>
      <x:c r="B3222" s="10" t="str">
        <x:v>IMO-088</x:v>
      </x:c>
      <x:c r="C3222" s="10" t="str">
        <x:v>IMO-088-I-P04</x:v>
      </x:c>
      <x:c r="D3222" s="10" t="str">
        <x:v>RUN_01</x:v>
      </x:c>
      <x:c r="E3222" s="10" t="str">
        <x:v>ORIGINAL_LEDGER</x:v>
      </x:c>
      <x:c r="F3222" s="10" t="str">
        <x:v>PASS</x:v>
      </x:c>
      <x:c r="G3222" s="10" t="str">
        <x:v>PASS</x:v>
      </x:c>
      <x:c r="H3222" s="10" t="str">
        <x:v>EXECUTED</x:v>
      </x:c>
      <x:c r="I3222" s="10" t="str">
        <x:v>PARSED</x:v>
      </x:c>
      <x:c r="J3222" s="10" t="str">
        <x:v>NO_SEMANTIC_VALIDATOR_DETERMINISTIC_PASS</x:v>
      </x:c>
      <x:c r="K3222" s="10" t="str">
        <x:v>b803d593f2ff087d7302bc992c0d660d15d7bf1f09b16d421dd3af69554efc81</x:v>
      </x:c>
      <x:c r="L3222" s="10" t="str">
        <x:v>historical_three</x:v>
      </x:c>
      <x:c r="M3222" s="10" t="n">
        <x:v>1</x:v>
      </x:c>
      <x:c r="N3222" s="10" t="n">
        <x:v>0</x:v>
      </x:c>
      <x:c r="O3222" s="10" t="n">
        <x:v>0</x:v>
      </x:c>
      <x:c r="P3222" s="9" t="str">
        <x:f>'CaseReview'!U1036</x:f>
        <x:v>PASS</x:v>
      </x:c>
      <x:c r="Q3222" s="9" t="n">
        <x:f>IF(AND(T3222=1,G3222=P3222),1,0)</x:f>
        <x:v>1</x:v>
      </x:c>
      <x:c r="R3222" s="9" t="n">
        <x:f>IF(AND(T3222=1,G3222="PASS",P3222="FAIL"),1,0)</x:f>
        <x:v>0</x:v>
      </x:c>
      <x:c r="S3222" s="9" t="n">
        <x:f>IF(AND(T3222=1,G3222="FAIL",P3222="PASS"),1,0)</x:f>
        <x:v>0</x:v>
      </x:c>
      <x:c r="T3222" s="9" t="n">
        <x:v>1</x:v>
      </x:c>
      <x:c r="U3222" s="9" t="n">
        <x:v>8</x:v>
      </x:c>
      <x:c r="V3222" s="9" t="str">
        <x:v>MVP/SHACL_GENERATION_PIPELINE/experiments/LUNA_NO_SEMANTIC_VALIDATOR/RUN_01/runs/RUN-IMO-088-20260901T103451705452Z/artifacts/attempt_01/candidate_shape.ttl</x:v>
      </x:c>
    </x:row>
    <x:row r="3223" ht="22" customHeight="1">
      <x:c r="A3223" s="10" t="str">
        <x:v>NO_SEMANTIC</x:v>
      </x:c>
      <x:c r="B3223" s="10" t="str">
        <x:v>IMO-089</x:v>
      </x:c>
      <x:c r="C3223" s="10" t="str">
        <x:v>IMO-089-I-F01</x:v>
      </x:c>
      <x:c r="D3223" s="10" t="str">
        <x:v>RUN_01</x:v>
      </x:c>
      <x:c r="E3223" s="10" t="str">
        <x:v>ORIGINAL_LEDGER</x:v>
      </x:c>
      <x:c r="F3223" s="10" t="str">
        <x:v>FAIL</x:v>
      </x:c>
      <x:c r="G3223" s="10" t="str">
        <x:v>FAIL</x:v>
      </x:c>
      <x:c r="H3223" s="10" t="str">
        <x:v>EXECUTED</x:v>
      </x:c>
      <x:c r="I3223" s="10" t="str">
        <x:v>PARSED</x:v>
      </x:c>
      <x:c r="J3223" s="10" t="str">
        <x:v>NO_SEMANTIC_VALIDATOR_DETERMINISTIC_PASS</x:v>
      </x:c>
      <x:c r="K3223" s="10" t="str">
        <x:v>258ec03e6892b400e789dd7be65cfe02c844a7f2260be888287fb826c9446044</x:v>
      </x:c>
      <x:c r="L3223" s="10" t="str">
        <x:v>historical_three</x:v>
      </x:c>
      <x:c r="M3223" s="10" t="n">
        <x:v>1</x:v>
      </x:c>
      <x:c r="N3223" s="10" t="n">
        <x:v>0</x:v>
      </x:c>
      <x:c r="O3223" s="10" t="n">
        <x:v>0</x:v>
      </x:c>
      <x:c r="P3223" s="9" t="str">
        <x:f>'CaseReview'!U1037</x:f>
        <x:v>FAIL</x:v>
      </x:c>
      <x:c r="Q3223" s="9" t="n">
        <x:f>IF(AND(T3223=1,G3223=P3223),1,0)</x:f>
        <x:v>1</x:v>
      </x:c>
      <x:c r="R3223" s="9" t="n">
        <x:f>IF(AND(T3223=1,G3223="PASS",P3223="FAIL"),1,0)</x:f>
        <x:v>0</x:v>
      </x:c>
      <x:c r="S3223" s="9" t="n">
        <x:f>IF(AND(T3223=1,G3223="FAIL",P3223="PASS"),1,0)</x:f>
        <x:v>0</x:v>
      </x:c>
      <x:c r="T3223" s="9" t="n">
        <x:v>1</x:v>
      </x:c>
      <x:c r="U3223" s="9" t="n">
        <x:v>8</x:v>
      </x:c>
      <x:c r="V3223" s="9" t="str">
        <x:v>MVP/SHACL_GENERATION_PIPELINE/experiments/LUNA_NO_SEMANTIC_VALIDATOR/RUN_01/runs/RUN-IMO-089-20260901T103511106252Z/artifacts/attempt_01/candidate_shape.ttl</x:v>
      </x:c>
    </x:row>
    <x:row r="3224" ht="22" customHeight="1">
      <x:c r="A3224" s="10" t="str">
        <x:v>NO_SEMANTIC</x:v>
      </x:c>
      <x:c r="B3224" s="10" t="str">
        <x:v>IMO-089</x:v>
      </x:c>
      <x:c r="C3224" s="10" t="str">
        <x:v>IMO-089-I-F02</x:v>
      </x:c>
      <x:c r="D3224" s="10" t="str">
        <x:v>RUN_01</x:v>
      </x:c>
      <x:c r="E3224" s="10" t="str">
        <x:v>ORIGINAL_LEDGER</x:v>
      </x:c>
      <x:c r="F3224" s="10" t="str">
        <x:v>FAIL</x:v>
      </x:c>
      <x:c r="G3224" s="10" t="str">
        <x:v>FAIL</x:v>
      </x:c>
      <x:c r="H3224" s="10" t="str">
        <x:v>EXECUTED</x:v>
      </x:c>
      <x:c r="I3224" s="10" t="str">
        <x:v>PARSED</x:v>
      </x:c>
      <x:c r="J3224" s="10" t="str">
        <x:v>NO_SEMANTIC_VALIDATOR_DETERMINISTIC_PASS</x:v>
      </x:c>
      <x:c r="K3224" s="10" t="str">
        <x:v>258ec03e6892b400e789dd7be65cfe02c844a7f2260be888287fb826c9446044</x:v>
      </x:c>
      <x:c r="L3224" s="10" t="str">
        <x:v>historical_three</x:v>
      </x:c>
      <x:c r="M3224" s="10" t="n">
        <x:v>1</x:v>
      </x:c>
      <x:c r="N3224" s="10" t="n">
        <x:v>0</x:v>
      </x:c>
      <x:c r="O3224" s="10" t="n">
        <x:v>0</x:v>
      </x:c>
      <x:c r="P3224" s="9" t="str">
        <x:f>'CaseReview'!U1038</x:f>
        <x:v>FAIL</x:v>
      </x:c>
      <x:c r="Q3224" s="9" t="n">
        <x:f>IF(AND(T3224=1,G3224=P3224),1,0)</x:f>
        <x:v>1</x:v>
      </x:c>
      <x:c r="R3224" s="9" t="n">
        <x:f>IF(AND(T3224=1,G3224="PASS",P3224="FAIL"),1,0)</x:f>
        <x:v>0</x:v>
      </x:c>
      <x:c r="S3224" s="9" t="n">
        <x:f>IF(AND(T3224=1,G3224="FAIL",P3224="PASS"),1,0)</x:f>
        <x:v>0</x:v>
      </x:c>
      <x:c r="T3224" s="9" t="n">
        <x:v>1</x:v>
      </x:c>
      <x:c r="U3224" s="9" t="n">
        <x:v>8</x:v>
      </x:c>
      <x:c r="V3224" s="9" t="str">
        <x:v>MVP/SHACL_GENERATION_PIPELINE/experiments/LUNA_NO_SEMANTIC_VALIDATOR/RUN_01/runs/RUN-IMO-089-20260901T103511106252Z/artifacts/attempt_01/candidate_shape.ttl</x:v>
      </x:c>
    </x:row>
    <x:row r="3225" ht="22" customHeight="1">
      <x:c r="A3225" s="10" t="str">
        <x:v>NO_SEMANTIC</x:v>
      </x:c>
      <x:c r="B3225" s="10" t="str">
        <x:v>IMO-089</x:v>
      </x:c>
      <x:c r="C3225" s="10" t="str">
        <x:v>IMO-089-I-F03</x:v>
      </x:c>
      <x:c r="D3225" s="10" t="str">
        <x:v>RUN_01</x:v>
      </x:c>
      <x:c r="E3225" s="10" t="str">
        <x:v>ORIGINAL_LEDGER</x:v>
      </x:c>
      <x:c r="F3225" s="10" t="str">
        <x:v>FAIL</x:v>
      </x:c>
      <x:c r="G3225" s="10" t="str">
        <x:v>FAIL</x:v>
      </x:c>
      <x:c r="H3225" s="10" t="str">
        <x:v>EXECUTED</x:v>
      </x:c>
      <x:c r="I3225" s="10" t="str">
        <x:v>PARSED</x:v>
      </x:c>
      <x:c r="J3225" s="10" t="str">
        <x:v>NO_SEMANTIC_VALIDATOR_DETERMINISTIC_PASS</x:v>
      </x:c>
      <x:c r="K3225" s="10" t="str">
        <x:v>258ec03e6892b400e789dd7be65cfe02c844a7f2260be888287fb826c9446044</x:v>
      </x:c>
      <x:c r="L3225" s="10" t="str">
        <x:v>historical_three</x:v>
      </x:c>
      <x:c r="M3225" s="10" t="n">
        <x:v>1</x:v>
      </x:c>
      <x:c r="N3225" s="10" t="n">
        <x:v>0</x:v>
      </x:c>
      <x:c r="O3225" s="10" t="n">
        <x:v>0</x:v>
      </x:c>
      <x:c r="P3225" s="9" t="str">
        <x:f>'CaseReview'!U1039</x:f>
        <x:v>FAIL</x:v>
      </x:c>
      <x:c r="Q3225" s="9" t="n">
        <x:f>IF(AND(T3225=1,G3225=P3225),1,0)</x:f>
        <x:v>1</x:v>
      </x:c>
      <x:c r="R3225" s="9" t="n">
        <x:f>IF(AND(T3225=1,G3225="PASS",P3225="FAIL"),1,0)</x:f>
        <x:v>0</x:v>
      </x:c>
      <x:c r="S3225" s="9" t="n">
        <x:f>IF(AND(T3225=1,G3225="FAIL",P3225="PASS"),1,0)</x:f>
        <x:v>0</x:v>
      </x:c>
      <x:c r="T3225" s="9" t="n">
        <x:v>1</x:v>
      </x:c>
      <x:c r="U3225" s="9" t="n">
        <x:v>8</x:v>
      </x:c>
      <x:c r="V3225" s="9" t="str">
        <x:v>MVP/SHACL_GENERATION_PIPELINE/experiments/LUNA_NO_SEMANTIC_VALIDATOR/RUN_01/runs/RUN-IMO-089-20260901T103511106252Z/artifacts/attempt_01/candidate_shape.ttl</x:v>
      </x:c>
    </x:row>
    <x:row r="3226" ht="22" customHeight="1">
      <x:c r="A3226" s="10" t="str">
        <x:v>NO_SEMANTIC</x:v>
      </x:c>
      <x:c r="B3226" s="10" t="str">
        <x:v>IMO-089</x:v>
      </x:c>
      <x:c r="C3226" s="10" t="str">
        <x:v>IMO-089-I-F04</x:v>
      </x:c>
      <x:c r="D3226" s="10" t="str">
        <x:v>RUN_01</x:v>
      </x:c>
      <x:c r="E3226" s="10" t="str">
        <x:v>ORIGINAL_LEDGER</x:v>
      </x:c>
      <x:c r="F3226" s="10" t="str">
        <x:v>FAIL</x:v>
      </x:c>
      <x:c r="G3226" s="10" t="str">
        <x:v>FAIL</x:v>
      </x:c>
      <x:c r="H3226" s="10" t="str">
        <x:v>EXECUTED</x:v>
      </x:c>
      <x:c r="I3226" s="10" t="str">
        <x:v>PARSED</x:v>
      </x:c>
      <x:c r="J3226" s="10" t="str">
        <x:v>NO_SEMANTIC_VALIDATOR_DETERMINISTIC_PASS</x:v>
      </x:c>
      <x:c r="K3226" s="10" t="str">
        <x:v>258ec03e6892b400e789dd7be65cfe02c844a7f2260be888287fb826c9446044</x:v>
      </x:c>
      <x:c r="L3226" s="10" t="str">
        <x:v>historical_three</x:v>
      </x:c>
      <x:c r="M3226" s="10" t="n">
        <x:v>1</x:v>
      </x:c>
      <x:c r="N3226" s="10" t="n">
        <x:v>0</x:v>
      </x:c>
      <x:c r="O3226" s="10" t="n">
        <x:v>0</x:v>
      </x:c>
      <x:c r="P3226" s="9" t="str">
        <x:f>'CaseReview'!U1040</x:f>
        <x:v>FAIL</x:v>
      </x:c>
      <x:c r="Q3226" s="9" t="n">
        <x:f>IF(AND(T3226=1,G3226=P3226),1,0)</x:f>
        <x:v>1</x:v>
      </x:c>
      <x:c r="R3226" s="9" t="n">
        <x:f>IF(AND(T3226=1,G3226="PASS",P3226="FAIL"),1,0)</x:f>
        <x:v>0</x:v>
      </x:c>
      <x:c r="S3226" s="9" t="n">
        <x:f>IF(AND(T3226=1,G3226="FAIL",P3226="PASS"),1,0)</x:f>
        <x:v>0</x:v>
      </x:c>
      <x:c r="T3226" s="9" t="n">
        <x:v>1</x:v>
      </x:c>
      <x:c r="U3226" s="9" t="n">
        <x:v>8</x:v>
      </x:c>
      <x:c r="V3226" s="9" t="str">
        <x:v>MVP/SHACL_GENERATION_PIPELINE/experiments/LUNA_NO_SEMANTIC_VALIDATOR/RUN_01/runs/RUN-IMO-089-20260901T103511106252Z/artifacts/attempt_01/candidate_shape.ttl</x:v>
      </x:c>
    </x:row>
    <x:row r="3227" ht="22" customHeight="1">
      <x:c r="A3227" s="10" t="str">
        <x:v>NO_SEMANTIC</x:v>
      </x:c>
      <x:c r="B3227" s="10" t="str">
        <x:v>IMO-089</x:v>
      </x:c>
      <x:c r="C3227" s="10" t="str">
        <x:v>IMO-089-I-F05</x:v>
      </x:c>
      <x:c r="D3227" s="10" t="str">
        <x:v>RUN_01</x:v>
      </x:c>
      <x:c r="E3227" s="10" t="str">
        <x:v>ORIGINAL_LEDGER</x:v>
      </x:c>
      <x:c r="F3227" s="10" t="str">
        <x:v>FAIL</x:v>
      </x:c>
      <x:c r="G3227" s="10" t="str">
        <x:v>FAIL</x:v>
      </x:c>
      <x:c r="H3227" s="10" t="str">
        <x:v>EXECUTED</x:v>
      </x:c>
      <x:c r="I3227" s="10" t="str">
        <x:v>PARSED</x:v>
      </x:c>
      <x:c r="J3227" s="10" t="str">
        <x:v>NO_SEMANTIC_VALIDATOR_DETERMINISTIC_PASS</x:v>
      </x:c>
      <x:c r="K3227" s="10" t="str">
        <x:v>258ec03e6892b400e789dd7be65cfe02c844a7f2260be888287fb826c9446044</x:v>
      </x:c>
      <x:c r="L3227" s="10" t="str">
        <x:v>historical_three</x:v>
      </x:c>
      <x:c r="M3227" s="10" t="n">
        <x:v>1</x:v>
      </x:c>
      <x:c r="N3227" s="10" t="n">
        <x:v>0</x:v>
      </x:c>
      <x:c r="O3227" s="10" t="n">
        <x:v>0</x:v>
      </x:c>
      <x:c r="P3227" s="9" t="str">
        <x:f>'CaseReview'!U1041</x:f>
        <x:v>FAIL</x:v>
      </x:c>
      <x:c r="Q3227" s="9" t="n">
        <x:f>IF(AND(T3227=1,G3227=P3227),1,0)</x:f>
        <x:v>1</x:v>
      </x:c>
      <x:c r="R3227" s="9" t="n">
        <x:f>IF(AND(T3227=1,G3227="PASS",P3227="FAIL"),1,0)</x:f>
        <x:v>0</x:v>
      </x:c>
      <x:c r="S3227" s="9" t="n">
        <x:f>IF(AND(T3227=1,G3227="FAIL",P3227="PASS"),1,0)</x:f>
        <x:v>0</x:v>
      </x:c>
      <x:c r="T3227" s="9" t="n">
        <x:v>1</x:v>
      </x:c>
      <x:c r="U3227" s="9" t="n">
        <x:v>8</x:v>
      </x:c>
      <x:c r="V3227" s="9" t="str">
        <x:v>MVP/SHACL_GENERATION_PIPELINE/experiments/LUNA_NO_SEMANTIC_VALIDATOR/RUN_01/runs/RUN-IMO-089-20260901T103511106252Z/artifacts/attempt_01/candidate_shape.ttl</x:v>
      </x:c>
    </x:row>
    <x:row r="3228" ht="22" customHeight="1">
      <x:c r="A3228" s="10" t="str">
        <x:v>NO_SEMANTIC</x:v>
      </x:c>
      <x:c r="B3228" s="10" t="str">
        <x:v>IMO-089</x:v>
      </x:c>
      <x:c r="C3228" s="10" t="str">
        <x:v>IMO-089-I-F06</x:v>
      </x:c>
      <x:c r="D3228" s="10" t="str">
        <x:v>RUN_01</x:v>
      </x:c>
      <x:c r="E3228" s="10" t="str">
        <x:v>ORIGINAL_LEDGER</x:v>
      </x:c>
      <x:c r="F3228" s="10" t="str">
        <x:v>FAIL</x:v>
      </x:c>
      <x:c r="G3228" s="10" t="str">
        <x:v>FAIL</x:v>
      </x:c>
      <x:c r="H3228" s="10" t="str">
        <x:v>EXECUTED</x:v>
      </x:c>
      <x:c r="I3228" s="10" t="str">
        <x:v>PARSED</x:v>
      </x:c>
      <x:c r="J3228" s="10" t="str">
        <x:v>NO_SEMANTIC_VALIDATOR_DETERMINISTIC_PASS</x:v>
      </x:c>
      <x:c r="K3228" s="10" t="str">
        <x:v>258ec03e6892b400e789dd7be65cfe02c844a7f2260be888287fb826c9446044</x:v>
      </x:c>
      <x:c r="L3228" s="10" t="str">
        <x:v>historical_three</x:v>
      </x:c>
      <x:c r="M3228" s="10" t="n">
        <x:v>1</x:v>
      </x:c>
      <x:c r="N3228" s="10" t="n">
        <x:v>0</x:v>
      </x:c>
      <x:c r="O3228" s="10" t="n">
        <x:v>0</x:v>
      </x:c>
      <x:c r="P3228" s="9" t="str">
        <x:f>'CaseReview'!U1042</x:f>
        <x:v>FAIL</x:v>
      </x:c>
      <x:c r="Q3228" s="9" t="n">
        <x:f>IF(AND(T3228=1,G3228=P3228),1,0)</x:f>
        <x:v>1</x:v>
      </x:c>
      <x:c r="R3228" s="9" t="n">
        <x:f>IF(AND(T3228=1,G3228="PASS",P3228="FAIL"),1,0)</x:f>
        <x:v>0</x:v>
      </x:c>
      <x:c r="S3228" s="9" t="n">
        <x:f>IF(AND(T3228=1,G3228="FAIL",P3228="PASS"),1,0)</x:f>
        <x:v>0</x:v>
      </x:c>
      <x:c r="T3228" s="9" t="n">
        <x:v>1</x:v>
      </x:c>
      <x:c r="U3228" s="9" t="n">
        <x:v>8</x:v>
      </x:c>
      <x:c r="V3228" s="9" t="str">
        <x:v>MVP/SHACL_GENERATION_PIPELINE/experiments/LUNA_NO_SEMANTIC_VALIDATOR/RUN_01/runs/RUN-IMO-089-20260901T103511106252Z/artifacts/attempt_01/candidate_shape.ttl</x:v>
      </x:c>
    </x:row>
    <x:row r="3229" ht="22" customHeight="1">
      <x:c r="A3229" s="10" t="str">
        <x:v>NO_SEMANTIC</x:v>
      </x:c>
      <x:c r="B3229" s="10" t="str">
        <x:v>IMO-089</x:v>
      </x:c>
      <x:c r="C3229" s="10" t="str">
        <x:v>IMO-089-I-P01</x:v>
      </x:c>
      <x:c r="D3229" s="10" t="str">
        <x:v>RUN_01</x:v>
      </x:c>
      <x:c r="E3229" s="10" t="str">
        <x:v>ORIGINAL_LEDGER</x:v>
      </x:c>
      <x:c r="F3229" s="10" t="str">
        <x:v>PASS</x:v>
      </x:c>
      <x:c r="G3229" s="10" t="str">
        <x:v>PASS</x:v>
      </x:c>
      <x:c r="H3229" s="10" t="str">
        <x:v>EXECUTED</x:v>
      </x:c>
      <x:c r="I3229" s="10" t="str">
        <x:v>PARSED</x:v>
      </x:c>
      <x:c r="J3229" s="10" t="str">
        <x:v>NO_SEMANTIC_VALIDATOR_DETERMINISTIC_PASS</x:v>
      </x:c>
      <x:c r="K3229" s="10" t="str">
        <x:v>258ec03e6892b400e789dd7be65cfe02c844a7f2260be888287fb826c9446044</x:v>
      </x:c>
      <x:c r="L3229" s="10" t="str">
        <x:v>historical_three</x:v>
      </x:c>
      <x:c r="M3229" s="10" t="n">
        <x:v>1</x:v>
      </x:c>
      <x:c r="N3229" s="10" t="n">
        <x:v>0</x:v>
      </x:c>
      <x:c r="O3229" s="10" t="n">
        <x:v>0</x:v>
      </x:c>
      <x:c r="P3229" s="9" t="str">
        <x:f>'CaseReview'!U1043</x:f>
        <x:v>PASS</x:v>
      </x:c>
      <x:c r="Q3229" s="9" t="n">
        <x:f>IF(AND(T3229=1,G3229=P3229),1,0)</x:f>
        <x:v>1</x:v>
      </x:c>
      <x:c r="R3229" s="9" t="n">
        <x:f>IF(AND(T3229=1,G3229="PASS",P3229="FAIL"),1,0)</x:f>
        <x:v>0</x:v>
      </x:c>
      <x:c r="S3229" s="9" t="n">
        <x:f>IF(AND(T3229=1,G3229="FAIL",P3229="PASS"),1,0)</x:f>
        <x:v>0</x:v>
      </x:c>
      <x:c r="T3229" s="9" t="n">
        <x:v>1</x:v>
      </x:c>
      <x:c r="U3229" s="9" t="n">
        <x:v>8</x:v>
      </x:c>
      <x:c r="V3229" s="9" t="str">
        <x:v>MVP/SHACL_GENERATION_PIPELINE/experiments/LUNA_NO_SEMANTIC_VALIDATOR/RUN_01/runs/RUN-IMO-089-20260901T103511106252Z/artifacts/attempt_01/candidate_shape.ttl</x:v>
      </x:c>
    </x:row>
    <x:row r="3230" ht="22" customHeight="1">
      <x:c r="A3230" s="10" t="str">
        <x:v>NO_SEMANTIC</x:v>
      </x:c>
      <x:c r="B3230" s="10" t="str">
        <x:v>IMO-089</x:v>
      </x:c>
      <x:c r="C3230" s="10" t="str">
        <x:v>IMO-089-I-P02</x:v>
      </x:c>
      <x:c r="D3230" s="10" t="str">
        <x:v>RUN_01</x:v>
      </x:c>
      <x:c r="E3230" s="10" t="str">
        <x:v>ORIGINAL_LEDGER</x:v>
      </x:c>
      <x:c r="F3230" s="10" t="str">
        <x:v>PASS</x:v>
      </x:c>
      <x:c r="G3230" s="10" t="str">
        <x:v>PASS</x:v>
      </x:c>
      <x:c r="H3230" s="10" t="str">
        <x:v>EXECUTED</x:v>
      </x:c>
      <x:c r="I3230" s="10" t="str">
        <x:v>PARSED</x:v>
      </x:c>
      <x:c r="J3230" s="10" t="str">
        <x:v>NO_SEMANTIC_VALIDATOR_DETERMINISTIC_PASS</x:v>
      </x:c>
      <x:c r="K3230" s="10" t="str">
        <x:v>258ec03e6892b400e789dd7be65cfe02c844a7f2260be888287fb826c9446044</x:v>
      </x:c>
      <x:c r="L3230" s="10" t="str">
        <x:v>historical_three</x:v>
      </x:c>
      <x:c r="M3230" s="10" t="n">
        <x:v>1</x:v>
      </x:c>
      <x:c r="N3230" s="10" t="n">
        <x:v>0</x:v>
      </x:c>
      <x:c r="O3230" s="10" t="n">
        <x:v>0</x:v>
      </x:c>
      <x:c r="P3230" s="9" t="str">
        <x:f>'CaseReview'!U1044</x:f>
        <x:v>PASS</x:v>
      </x:c>
      <x:c r="Q3230" s="9" t="n">
        <x:f>IF(AND(T3230=1,G3230=P3230),1,0)</x:f>
        <x:v>1</x:v>
      </x:c>
      <x:c r="R3230" s="9" t="n">
        <x:f>IF(AND(T3230=1,G3230="PASS",P3230="FAIL"),1,0)</x:f>
        <x:v>0</x:v>
      </x:c>
      <x:c r="S3230" s="9" t="n">
        <x:f>IF(AND(T3230=1,G3230="FAIL",P3230="PASS"),1,0)</x:f>
        <x:v>0</x:v>
      </x:c>
      <x:c r="T3230" s="9" t="n">
        <x:v>1</x:v>
      </x:c>
      <x:c r="U3230" s="9" t="n">
        <x:v>8</x:v>
      </x:c>
      <x:c r="V3230" s="9" t="str">
        <x:v>MVP/SHACL_GENERATION_PIPELINE/experiments/LUNA_NO_SEMANTIC_VALIDATOR/RUN_01/runs/RUN-IMO-089-20260901T103511106252Z/artifacts/attempt_01/candidate_shape.ttl</x:v>
      </x:c>
    </x:row>
    <x:row r="3231" ht="22" customHeight="1">
      <x:c r="A3231" s="10" t="str">
        <x:v>NO_SEMANTIC</x:v>
      </x:c>
      <x:c r="B3231" s="10" t="str">
        <x:v>IMO-091</x:v>
      </x:c>
      <x:c r="C3231" s="10" t="str">
        <x:v>IMO-091-J-F01</x:v>
      </x:c>
      <x:c r="D3231" s="10" t="str">
        <x:v>RUN_01</x:v>
      </x:c>
      <x:c r="E3231" s="10" t="str">
        <x:v>ORIGINAL_LEDGER</x:v>
      </x:c>
      <x:c r="F3231" s="10" t="str">
        <x:v>FAIL</x:v>
      </x:c>
      <x:c r="G3231" s="10" t="str">
        <x:v>FAIL</x:v>
      </x:c>
      <x:c r="H3231" s="10" t="str">
        <x:v>EXECUTED</x:v>
      </x:c>
      <x:c r="I3231" s="10" t="str">
        <x:v>PARSED</x:v>
      </x:c>
      <x:c r="J3231" s="10" t="str">
        <x:v>NO_SEMANTIC_VALIDATOR_DETERMINISTIC_PASS</x:v>
      </x:c>
      <x:c r="K3231" s="10" t="str">
        <x:v>0e92fef360b1695f9518a216a02b67dbe434a6f3ac800e9b1bdb038962562f5c</x:v>
      </x:c>
      <x:c r="L3231" s="10" t="str">
        <x:v>historical_three</x:v>
      </x:c>
      <x:c r="M3231" s="10" t="n">
        <x:v>1</x:v>
      </x:c>
      <x:c r="N3231" s="10" t="n">
        <x:v>0</x:v>
      </x:c>
      <x:c r="O3231" s="10" t="n">
        <x:v>0</x:v>
      </x:c>
      <x:c r="P3231" s="9" t="str">
        <x:f>'CaseReview'!U1045</x:f>
        <x:v>FAIL</x:v>
      </x:c>
      <x:c r="Q3231" s="9" t="n">
        <x:f>IF(AND(T3231=1,G3231=P3231),1,0)</x:f>
        <x:v>1</x:v>
      </x:c>
      <x:c r="R3231" s="9" t="n">
        <x:f>IF(AND(T3231=1,G3231="PASS",P3231="FAIL"),1,0)</x:f>
        <x:v>0</x:v>
      </x:c>
      <x:c r="S3231" s="9" t="n">
        <x:f>IF(AND(T3231=1,G3231="FAIL",P3231="PASS"),1,0)</x:f>
        <x:v>0</x:v>
      </x:c>
      <x:c r="T3231" s="9" t="n">
        <x:v>1</x:v>
      </x:c>
      <x:c r="U3231" s="9" t="n">
        <x:v>4</x:v>
      </x:c>
      <x:c r="V3231" s="9" t="str">
        <x:v>MVP/SHACL_GENERATION_PIPELINE/experiments/LUNA_NO_SEMANTIC_VALIDATOR/RUN_01/runs/RUN-IMO-091-20260901T103523679486Z/artifacts/attempt_01/candidate_shape.ttl</x:v>
      </x:c>
    </x:row>
    <x:row r="3232" ht="22" customHeight="1">
      <x:c r="A3232" s="10" t="str">
        <x:v>NO_SEMANTIC</x:v>
      </x:c>
      <x:c r="B3232" s="10" t="str">
        <x:v>IMO-091</x:v>
      </x:c>
      <x:c r="C3232" s="10" t="str">
        <x:v>IMO-091-J-F02</x:v>
      </x:c>
      <x:c r="D3232" s="10" t="str">
        <x:v>RUN_01</x:v>
      </x:c>
      <x:c r="E3232" s="10" t="str">
        <x:v>ORIGINAL_LEDGER</x:v>
      </x:c>
      <x:c r="F3232" s="10" t="str">
        <x:v>FAIL</x:v>
      </x:c>
      <x:c r="G3232" s="10" t="str">
        <x:v>FAIL</x:v>
      </x:c>
      <x:c r="H3232" s="10" t="str">
        <x:v>EXECUTED</x:v>
      </x:c>
      <x:c r="I3232" s="10" t="str">
        <x:v>PARSED</x:v>
      </x:c>
      <x:c r="J3232" s="10" t="str">
        <x:v>NO_SEMANTIC_VALIDATOR_DETERMINISTIC_PASS</x:v>
      </x:c>
      <x:c r="K3232" s="10" t="str">
        <x:v>0e92fef360b1695f9518a216a02b67dbe434a6f3ac800e9b1bdb038962562f5c</x:v>
      </x:c>
      <x:c r="L3232" s="10" t="str">
        <x:v>historical_three</x:v>
      </x:c>
      <x:c r="M3232" s="10" t="n">
        <x:v>1</x:v>
      </x:c>
      <x:c r="N3232" s="10" t="n">
        <x:v>0</x:v>
      </x:c>
      <x:c r="O3232" s="10" t="n">
        <x:v>0</x:v>
      </x:c>
      <x:c r="P3232" s="9" t="str">
        <x:f>'CaseReview'!U1046</x:f>
        <x:v>FAIL</x:v>
      </x:c>
      <x:c r="Q3232" s="9" t="n">
        <x:f>IF(AND(T3232=1,G3232=P3232),1,0)</x:f>
        <x:v>1</x:v>
      </x:c>
      <x:c r="R3232" s="9" t="n">
        <x:f>IF(AND(T3232=1,G3232="PASS",P3232="FAIL"),1,0)</x:f>
        <x:v>0</x:v>
      </x:c>
      <x:c r="S3232" s="9" t="n">
        <x:f>IF(AND(T3232=1,G3232="FAIL",P3232="PASS"),1,0)</x:f>
        <x:v>0</x:v>
      </x:c>
      <x:c r="T3232" s="9" t="n">
        <x:v>1</x:v>
      </x:c>
      <x:c r="U3232" s="9" t="n">
        <x:v>4</x:v>
      </x:c>
      <x:c r="V3232" s="9" t="str">
        <x:v>MVP/SHACL_GENERATION_PIPELINE/experiments/LUNA_NO_SEMANTIC_VALIDATOR/RUN_01/runs/RUN-IMO-091-20260901T103523679486Z/artifacts/attempt_01/candidate_shape.ttl</x:v>
      </x:c>
    </x:row>
    <x:row r="3233" ht="22" customHeight="1">
      <x:c r="A3233" s="10" t="str">
        <x:v>NO_SEMANTIC</x:v>
      </x:c>
      <x:c r="B3233" s="10" t="str">
        <x:v>IMO-091</x:v>
      </x:c>
      <x:c r="C3233" s="10" t="str">
        <x:v>IMO-091-J-F03</x:v>
      </x:c>
      <x:c r="D3233" s="10" t="str">
        <x:v>RUN_01</x:v>
      </x:c>
      <x:c r="E3233" s="10" t="str">
        <x:v>ORIGINAL_LEDGER</x:v>
      </x:c>
      <x:c r="F3233" s="10" t="str">
        <x:v>FAIL</x:v>
      </x:c>
      <x:c r="G3233" s="10" t="str">
        <x:v>FAIL</x:v>
      </x:c>
      <x:c r="H3233" s="10" t="str">
        <x:v>EXECUTED</x:v>
      </x:c>
      <x:c r="I3233" s="10" t="str">
        <x:v>PARSED</x:v>
      </x:c>
      <x:c r="J3233" s="10" t="str">
        <x:v>NO_SEMANTIC_VALIDATOR_DETERMINISTIC_PASS</x:v>
      </x:c>
      <x:c r="K3233" s="10" t="str">
        <x:v>0e92fef360b1695f9518a216a02b67dbe434a6f3ac800e9b1bdb038962562f5c</x:v>
      </x:c>
      <x:c r="L3233" s="10" t="str">
        <x:v>historical_three</x:v>
      </x:c>
      <x:c r="M3233" s="10" t="n">
        <x:v>1</x:v>
      </x:c>
      <x:c r="N3233" s="10" t="n">
        <x:v>0</x:v>
      </x:c>
      <x:c r="O3233" s="10" t="n">
        <x:v>0</x:v>
      </x:c>
      <x:c r="P3233" s="9" t="str">
        <x:f>'CaseReview'!U1047</x:f>
        <x:v>FAIL</x:v>
      </x:c>
      <x:c r="Q3233" s="9" t="n">
        <x:f>IF(AND(T3233=1,G3233=P3233),1,0)</x:f>
        <x:v>1</x:v>
      </x:c>
      <x:c r="R3233" s="9" t="n">
        <x:f>IF(AND(T3233=1,G3233="PASS",P3233="FAIL"),1,0)</x:f>
        <x:v>0</x:v>
      </x:c>
      <x:c r="S3233" s="9" t="n">
        <x:f>IF(AND(T3233=1,G3233="FAIL",P3233="PASS"),1,0)</x:f>
        <x:v>0</x:v>
      </x:c>
      <x:c r="T3233" s="9" t="n">
        <x:v>1</x:v>
      </x:c>
      <x:c r="U3233" s="9" t="n">
        <x:v>4</x:v>
      </x:c>
      <x:c r="V3233" s="9" t="str">
        <x:v>MVP/SHACL_GENERATION_PIPELINE/experiments/LUNA_NO_SEMANTIC_VALIDATOR/RUN_01/runs/RUN-IMO-091-20260901T103523679486Z/artifacts/attempt_01/candidate_shape.ttl</x:v>
      </x:c>
    </x:row>
    <x:row r="3234" ht="22" customHeight="1">
      <x:c r="A3234" s="10" t="str">
        <x:v>NO_SEMANTIC</x:v>
      </x:c>
      <x:c r="B3234" s="10" t="str">
        <x:v>IMO-091</x:v>
      </x:c>
      <x:c r="C3234" s="10" t="str">
        <x:v>IMO-091-J-P01</x:v>
      </x:c>
      <x:c r="D3234" s="10" t="str">
        <x:v>RUN_01</x:v>
      </x:c>
      <x:c r="E3234" s="10" t="str">
        <x:v>ORIGINAL_LEDGER</x:v>
      </x:c>
      <x:c r="F3234" s="10" t="str">
        <x:v>PASS</x:v>
      </x:c>
      <x:c r="G3234" s="10" t="str">
        <x:v>PASS</x:v>
      </x:c>
      <x:c r="H3234" s="10" t="str">
        <x:v>EXECUTED</x:v>
      </x:c>
      <x:c r="I3234" s="10" t="str">
        <x:v>PARSED</x:v>
      </x:c>
      <x:c r="J3234" s="10" t="str">
        <x:v>NO_SEMANTIC_VALIDATOR_DETERMINISTIC_PASS</x:v>
      </x:c>
      <x:c r="K3234" s="10" t="str">
        <x:v>0e92fef360b1695f9518a216a02b67dbe434a6f3ac800e9b1bdb038962562f5c</x:v>
      </x:c>
      <x:c r="L3234" s="10" t="str">
        <x:v>historical_three</x:v>
      </x:c>
      <x:c r="M3234" s="10" t="n">
        <x:v>1</x:v>
      </x:c>
      <x:c r="N3234" s="10" t="n">
        <x:v>0</x:v>
      </x:c>
      <x:c r="O3234" s="10" t="n">
        <x:v>0</x:v>
      </x:c>
      <x:c r="P3234" s="9" t="str">
        <x:f>'CaseReview'!U1048</x:f>
        <x:v>PASS</x:v>
      </x:c>
      <x:c r="Q3234" s="9" t="n">
        <x:f>IF(AND(T3234=1,G3234=P3234),1,0)</x:f>
        <x:v>1</x:v>
      </x:c>
      <x:c r="R3234" s="9" t="n">
        <x:f>IF(AND(T3234=1,G3234="PASS",P3234="FAIL"),1,0)</x:f>
        <x:v>0</x:v>
      </x:c>
      <x:c r="S3234" s="9" t="n">
        <x:f>IF(AND(T3234=1,G3234="FAIL",P3234="PASS"),1,0)</x:f>
        <x:v>0</x:v>
      </x:c>
      <x:c r="T3234" s="9" t="n">
        <x:v>1</x:v>
      </x:c>
      <x:c r="U3234" s="9" t="n">
        <x:v>4</x:v>
      </x:c>
      <x:c r="V3234" s="9" t="str">
        <x:v>MVP/SHACL_GENERATION_PIPELINE/experiments/LUNA_NO_SEMANTIC_VALIDATOR/RUN_01/runs/RUN-IMO-091-20260901T103523679486Z/artifacts/attempt_01/candidate_shape.ttl</x:v>
      </x:c>
    </x:row>
    <x:row r="3235" ht="22" customHeight="1">
      <x:c r="A3235" s="10" t="str">
        <x:v>NO_SEMANTIC</x:v>
      </x:c>
      <x:c r="B3235" s="10" t="str">
        <x:v>IMO-092</x:v>
      </x:c>
      <x:c r="C3235" s="10" t="str">
        <x:v>IMO-092-J-F01</x:v>
      </x:c>
      <x:c r="D3235" s="10" t="str">
        <x:v>RUN_01</x:v>
      </x:c>
      <x:c r="E3235" s="10" t="str">
        <x:v>ORIGINAL_LEDGER</x:v>
      </x:c>
      <x:c r="F3235" s="10" t="str">
        <x:v>FAIL</x:v>
      </x:c>
      <x:c r="G3235" s="10" t="str">
        <x:v>FAIL</x:v>
      </x:c>
      <x:c r="H3235" s="10" t="str">
        <x:v>EXECUTED</x:v>
      </x:c>
      <x:c r="I3235" s="10" t="str">
        <x:v>PARSED</x:v>
      </x:c>
      <x:c r="J3235" s="10" t="str">
        <x:v>NO_SEMANTIC_VALIDATOR_DETERMINISTIC_PASS</x:v>
      </x:c>
      <x:c r="K3235" s="10" t="str">
        <x:v>bb9f8cfad88de563542c7e04be3722009fdeff29e72a793a3ab4887a727db0f2</x:v>
      </x:c>
      <x:c r="L3235" s="10" t="str">
        <x:v>historical_three</x:v>
      </x:c>
      <x:c r="M3235" s="10" t="n">
        <x:v>1</x:v>
      </x:c>
      <x:c r="N3235" s="10" t="n">
        <x:v>0</x:v>
      </x:c>
      <x:c r="O3235" s="10" t="n">
        <x:v>0</x:v>
      </x:c>
      <x:c r="P3235" s="9" t="str">
        <x:f>'CaseReview'!U1049</x:f>
        <x:v>FAIL</x:v>
      </x:c>
      <x:c r="Q3235" s="9" t="n">
        <x:f>IF(AND(T3235=1,G3235=P3235),1,0)</x:f>
        <x:v>1</x:v>
      </x:c>
      <x:c r="R3235" s="9" t="n">
        <x:f>IF(AND(T3235=1,G3235="PASS",P3235="FAIL"),1,0)</x:f>
        <x:v>0</x:v>
      </x:c>
      <x:c r="S3235" s="9" t="n">
        <x:f>IF(AND(T3235=1,G3235="FAIL",P3235="PASS"),1,0)</x:f>
        <x:v>0</x:v>
      </x:c>
      <x:c r="T3235" s="9" t="n">
        <x:v>1</x:v>
      </x:c>
      <x:c r="U3235" s="9" t="n">
        <x:v>3</x:v>
      </x:c>
      <x:c r="V3235" s="9" t="str">
        <x:v>MVP/SHACL_GENERATION_PIPELINE/experiments/LUNA_NO_SEMANTIC_VALIDATOR/RUN_01/runs/RUN-IMO-092-20260901T103528692056Z/artifacts/attempt_01/candidate_shape.ttl</x:v>
      </x:c>
    </x:row>
    <x:row r="3236" ht="22" customHeight="1">
      <x:c r="A3236" s="10" t="str">
        <x:v>NO_SEMANTIC</x:v>
      </x:c>
      <x:c r="B3236" s="10" t="str">
        <x:v>IMO-092</x:v>
      </x:c>
      <x:c r="C3236" s="10" t="str">
        <x:v>IMO-092-J-F02</x:v>
      </x:c>
      <x:c r="D3236" s="10" t="str">
        <x:v>RUN_01</x:v>
      </x:c>
      <x:c r="E3236" s="10" t="str">
        <x:v>ORIGINAL_LEDGER</x:v>
      </x:c>
      <x:c r="F3236" s="10" t="str">
        <x:v>FAIL</x:v>
      </x:c>
      <x:c r="G3236" s="10" t="str">
        <x:v>FAIL</x:v>
      </x:c>
      <x:c r="H3236" s="10" t="str">
        <x:v>EXECUTED</x:v>
      </x:c>
      <x:c r="I3236" s="10" t="str">
        <x:v>PARSED</x:v>
      </x:c>
      <x:c r="J3236" s="10" t="str">
        <x:v>NO_SEMANTIC_VALIDATOR_DETERMINISTIC_PASS</x:v>
      </x:c>
      <x:c r="K3236" s="10" t="str">
        <x:v>bb9f8cfad88de563542c7e04be3722009fdeff29e72a793a3ab4887a727db0f2</x:v>
      </x:c>
      <x:c r="L3236" s="10" t="str">
        <x:v>historical_three</x:v>
      </x:c>
      <x:c r="M3236" s="10" t="n">
        <x:v>1</x:v>
      </x:c>
      <x:c r="N3236" s="10" t="n">
        <x:v>0</x:v>
      </x:c>
      <x:c r="O3236" s="10" t="n">
        <x:v>0</x:v>
      </x:c>
      <x:c r="P3236" s="9" t="str">
        <x:f>'CaseReview'!U1050</x:f>
        <x:v>FAIL</x:v>
      </x:c>
      <x:c r="Q3236" s="9" t="n">
        <x:f>IF(AND(T3236=1,G3236=P3236),1,0)</x:f>
        <x:v>1</x:v>
      </x:c>
      <x:c r="R3236" s="9" t="n">
        <x:f>IF(AND(T3236=1,G3236="PASS",P3236="FAIL"),1,0)</x:f>
        <x:v>0</x:v>
      </x:c>
      <x:c r="S3236" s="9" t="n">
        <x:f>IF(AND(T3236=1,G3236="FAIL",P3236="PASS"),1,0)</x:f>
        <x:v>0</x:v>
      </x:c>
      <x:c r="T3236" s="9" t="n">
        <x:v>1</x:v>
      </x:c>
      <x:c r="U3236" s="9" t="n">
        <x:v>3</x:v>
      </x:c>
      <x:c r="V3236" s="9" t="str">
        <x:v>MVP/SHACL_GENERATION_PIPELINE/experiments/LUNA_NO_SEMANTIC_VALIDATOR/RUN_01/runs/RUN-IMO-092-20260901T103528692056Z/artifacts/attempt_01/candidate_shape.ttl</x:v>
      </x:c>
    </x:row>
    <x:row r="3237" ht="22" customHeight="1">
      <x:c r="A3237" s="10" t="str">
        <x:v>NO_SEMANTIC</x:v>
      </x:c>
      <x:c r="B3237" s="10" t="str">
        <x:v>IMO-092</x:v>
      </x:c>
      <x:c r="C3237" s="10" t="str">
        <x:v>IMO-092-J-P01</x:v>
      </x:c>
      <x:c r="D3237" s="10" t="str">
        <x:v>RUN_01</x:v>
      </x:c>
      <x:c r="E3237" s="10" t="str">
        <x:v>ORIGINAL_LEDGER</x:v>
      </x:c>
      <x:c r="F3237" s="10" t="str">
        <x:v>PASS</x:v>
      </x:c>
      <x:c r="G3237" s="10" t="str">
        <x:v>PASS</x:v>
      </x:c>
      <x:c r="H3237" s="10" t="str">
        <x:v>EXECUTED</x:v>
      </x:c>
      <x:c r="I3237" s="10" t="str">
        <x:v>PARSED</x:v>
      </x:c>
      <x:c r="J3237" s="10" t="str">
        <x:v>NO_SEMANTIC_VALIDATOR_DETERMINISTIC_PASS</x:v>
      </x:c>
      <x:c r="K3237" s="10" t="str">
        <x:v>bb9f8cfad88de563542c7e04be3722009fdeff29e72a793a3ab4887a727db0f2</x:v>
      </x:c>
      <x:c r="L3237" s="10" t="str">
        <x:v>historical_three</x:v>
      </x:c>
      <x:c r="M3237" s="10" t="n">
        <x:v>1</x:v>
      </x:c>
      <x:c r="N3237" s="10" t="n">
        <x:v>0</x:v>
      </x:c>
      <x:c r="O3237" s="10" t="n">
        <x:v>0</x:v>
      </x:c>
      <x:c r="P3237" s="9" t="str">
        <x:f>'CaseReview'!U1051</x:f>
        <x:v>PASS</x:v>
      </x:c>
      <x:c r="Q3237" s="9" t="n">
        <x:f>IF(AND(T3237=1,G3237=P3237),1,0)</x:f>
        <x:v>1</x:v>
      </x:c>
      <x:c r="R3237" s="9" t="n">
        <x:f>IF(AND(T3237=1,G3237="PASS",P3237="FAIL"),1,0)</x:f>
        <x:v>0</x:v>
      </x:c>
      <x:c r="S3237" s="9" t="n">
        <x:f>IF(AND(T3237=1,G3237="FAIL",P3237="PASS"),1,0)</x:f>
        <x:v>0</x:v>
      </x:c>
      <x:c r="T3237" s="9" t="n">
        <x:v>1</x:v>
      </x:c>
      <x:c r="U3237" s="9" t="n">
        <x:v>3</x:v>
      </x:c>
      <x:c r="V3237" s="9" t="str">
        <x:v>MVP/SHACL_GENERATION_PIPELINE/experiments/LUNA_NO_SEMANTIC_VALIDATOR/RUN_01/runs/RUN-IMO-092-20260901T103528692056Z/artifacts/attempt_01/candidate_shape.ttl</x:v>
      </x:c>
    </x:row>
    <x:row r="3238" ht="22" customHeight="1">
      <x:c r="A3238" s="10" t="str">
        <x:v>NO_SEMANTIC</x:v>
      </x:c>
      <x:c r="B3238" s="10" t="str">
        <x:v>IMO-094</x:v>
      </x:c>
      <x:c r="C3238" s="10" t="str">
        <x:v>IMO-094-J-F01</x:v>
      </x:c>
      <x:c r="D3238" s="10" t="str">
        <x:v>RUN_01</x:v>
      </x:c>
      <x:c r="E3238" s="10" t="str">
        <x:v>ORIGINAL_LEDGER</x:v>
      </x:c>
      <x:c r="F3238" s="10" t="str">
        <x:v>FAIL</x:v>
      </x:c>
      <x:c r="G3238" s="10" t="str">
        <x:v>FAIL</x:v>
      </x:c>
      <x:c r="H3238" s="10" t="str">
        <x:v>EXECUTED</x:v>
      </x:c>
      <x:c r="I3238" s="10" t="str">
        <x:v>PARSED</x:v>
      </x:c>
      <x:c r="J3238" s="10" t="str">
        <x:v>NO_SEMANTIC_VALIDATOR_DETERMINISTIC_PASS</x:v>
      </x:c>
      <x:c r="K3238" s="10" t="str">
        <x:v>3477f1c6a86248bd92f662d843e9dd20d3f1b1d8749ebbcd08c239a3d0c0d5b9</x:v>
      </x:c>
      <x:c r="L3238" s="10" t="str">
        <x:v>historical_three</x:v>
      </x:c>
      <x:c r="M3238" s="10" t="n">
        <x:v>1</x:v>
      </x:c>
      <x:c r="N3238" s="10" t="n">
        <x:v>0</x:v>
      </x:c>
      <x:c r="O3238" s="10" t="n">
        <x:v>0</x:v>
      </x:c>
      <x:c r="P3238" s="9" t="str">
        <x:f>'CaseReview'!U1052</x:f>
        <x:v>FAIL</x:v>
      </x:c>
      <x:c r="Q3238" s="9" t="n">
        <x:f>IF(AND(T3238=1,G3238=P3238),1,0)</x:f>
        <x:v>1</x:v>
      </x:c>
      <x:c r="R3238" s="9" t="n">
        <x:f>IF(AND(T3238=1,G3238="PASS",P3238="FAIL"),1,0)</x:f>
        <x:v>0</x:v>
      </x:c>
      <x:c r="S3238" s="9" t="n">
        <x:f>IF(AND(T3238=1,G3238="FAIL",P3238="PASS"),1,0)</x:f>
        <x:v>0</x:v>
      </x:c>
      <x:c r="T3238" s="9" t="n">
        <x:v>1</x:v>
      </x:c>
      <x:c r="U3238" s="9" t="n">
        <x:v>4</x:v>
      </x:c>
      <x:c r="V3238" s="9" t="str">
        <x:v>MVP/SHACL_GENERATION_PIPELINE/experiments/LUNA_NO_SEMANTIC_VALIDATOR/RUN_01/runs/RUN-IMO-094-20260901T103536107941Z/artifacts/attempt_01/candidate_shape.ttl</x:v>
      </x:c>
    </x:row>
    <x:row r="3239" ht="22" customHeight="1">
      <x:c r="A3239" s="10" t="str">
        <x:v>NO_SEMANTIC</x:v>
      </x:c>
      <x:c r="B3239" s="10" t="str">
        <x:v>IMO-094</x:v>
      </x:c>
      <x:c r="C3239" s="10" t="str">
        <x:v>IMO-094-J-F02</x:v>
      </x:c>
      <x:c r="D3239" s="10" t="str">
        <x:v>RUN_01</x:v>
      </x:c>
      <x:c r="E3239" s="10" t="str">
        <x:v>ORIGINAL_LEDGER</x:v>
      </x:c>
      <x:c r="F3239" s="10" t="str">
        <x:v>FAIL</x:v>
      </x:c>
      <x:c r="G3239" s="10" t="str">
        <x:v>FAIL</x:v>
      </x:c>
      <x:c r="H3239" s="10" t="str">
        <x:v>EXECUTED</x:v>
      </x:c>
      <x:c r="I3239" s="10" t="str">
        <x:v>PARSED</x:v>
      </x:c>
      <x:c r="J3239" s="10" t="str">
        <x:v>NO_SEMANTIC_VALIDATOR_DETERMINISTIC_PASS</x:v>
      </x:c>
      <x:c r="K3239" s="10" t="str">
        <x:v>3477f1c6a86248bd92f662d843e9dd20d3f1b1d8749ebbcd08c239a3d0c0d5b9</x:v>
      </x:c>
      <x:c r="L3239" s="10" t="str">
        <x:v>historical_three</x:v>
      </x:c>
      <x:c r="M3239" s="10" t="n">
        <x:v>1</x:v>
      </x:c>
      <x:c r="N3239" s="10" t="n">
        <x:v>0</x:v>
      </x:c>
      <x:c r="O3239" s="10" t="n">
        <x:v>0</x:v>
      </x:c>
      <x:c r="P3239" s="9" t="str">
        <x:f>'CaseReview'!U1053</x:f>
        <x:v>FAIL</x:v>
      </x:c>
      <x:c r="Q3239" s="9" t="n">
        <x:f>IF(AND(T3239=1,G3239=P3239),1,0)</x:f>
        <x:v>1</x:v>
      </x:c>
      <x:c r="R3239" s="9" t="n">
        <x:f>IF(AND(T3239=1,G3239="PASS",P3239="FAIL"),1,0)</x:f>
        <x:v>0</x:v>
      </x:c>
      <x:c r="S3239" s="9" t="n">
        <x:f>IF(AND(T3239=1,G3239="FAIL",P3239="PASS"),1,0)</x:f>
        <x:v>0</x:v>
      </x:c>
      <x:c r="T3239" s="9" t="n">
        <x:v>1</x:v>
      </x:c>
      <x:c r="U3239" s="9" t="n">
        <x:v>4</x:v>
      </x:c>
      <x:c r="V3239" s="9" t="str">
        <x:v>MVP/SHACL_GENERATION_PIPELINE/experiments/LUNA_NO_SEMANTIC_VALIDATOR/RUN_01/runs/RUN-IMO-094-20260901T103536107941Z/artifacts/attempt_01/candidate_shape.ttl</x:v>
      </x:c>
    </x:row>
    <x:row r="3240" ht="22" customHeight="1">
      <x:c r="A3240" s="10" t="str">
        <x:v>NO_SEMANTIC</x:v>
      </x:c>
      <x:c r="B3240" s="10" t="str">
        <x:v>IMO-094</x:v>
      </x:c>
      <x:c r="C3240" s="10" t="str">
        <x:v>IMO-094-J-P01</x:v>
      </x:c>
      <x:c r="D3240" s="10" t="str">
        <x:v>RUN_01</x:v>
      </x:c>
      <x:c r="E3240" s="10" t="str">
        <x:v>ORIGINAL_LEDGER</x:v>
      </x:c>
      <x:c r="F3240" s="10" t="str">
        <x:v>PASS</x:v>
      </x:c>
      <x:c r="G3240" s="10" t="str">
        <x:v>PASS</x:v>
      </x:c>
      <x:c r="H3240" s="10" t="str">
        <x:v>EXECUTED</x:v>
      </x:c>
      <x:c r="I3240" s="10" t="str">
        <x:v>PARSED</x:v>
      </x:c>
      <x:c r="J3240" s="10" t="str">
        <x:v>NO_SEMANTIC_VALIDATOR_DETERMINISTIC_PASS</x:v>
      </x:c>
      <x:c r="K3240" s="10" t="str">
        <x:v>3477f1c6a86248bd92f662d843e9dd20d3f1b1d8749ebbcd08c239a3d0c0d5b9</x:v>
      </x:c>
      <x:c r="L3240" s="10" t="str">
        <x:v>historical_three</x:v>
      </x:c>
      <x:c r="M3240" s="10" t="n">
        <x:v>1</x:v>
      </x:c>
      <x:c r="N3240" s="10" t="n">
        <x:v>0</x:v>
      </x:c>
      <x:c r="O3240" s="10" t="n">
        <x:v>0</x:v>
      </x:c>
      <x:c r="P3240" s="9" t="str">
        <x:f>'CaseReview'!U1054</x:f>
        <x:v>PASS</x:v>
      </x:c>
      <x:c r="Q3240" s="9" t="n">
        <x:f>IF(AND(T3240=1,G3240=P3240),1,0)</x:f>
        <x:v>1</x:v>
      </x:c>
      <x:c r="R3240" s="9" t="n">
        <x:f>IF(AND(T3240=1,G3240="PASS",P3240="FAIL"),1,0)</x:f>
        <x:v>0</x:v>
      </x:c>
      <x:c r="S3240" s="9" t="n">
        <x:f>IF(AND(T3240=1,G3240="FAIL",P3240="PASS"),1,0)</x:f>
        <x:v>0</x:v>
      </x:c>
      <x:c r="T3240" s="9" t="n">
        <x:v>1</x:v>
      </x:c>
      <x:c r="U3240" s="9" t="n">
        <x:v>4</x:v>
      </x:c>
      <x:c r="V3240" s="9" t="str">
        <x:v>MVP/SHACL_GENERATION_PIPELINE/experiments/LUNA_NO_SEMANTIC_VALIDATOR/RUN_01/runs/RUN-IMO-094-20260901T103536107941Z/artifacts/attempt_01/candidate_shape.ttl</x:v>
      </x:c>
    </x:row>
    <x:row r="3241" ht="22" customHeight="1">
      <x:c r="A3241" s="10" t="str">
        <x:v>NO_SEMANTIC</x:v>
      </x:c>
      <x:c r="B3241" s="10" t="str">
        <x:v>IMO-094</x:v>
      </x:c>
      <x:c r="C3241" s="10" t="str">
        <x:v>IMO-094-J-P02</x:v>
      </x:c>
      <x:c r="D3241" s="10" t="str">
        <x:v>RUN_01</x:v>
      </x:c>
      <x:c r="E3241" s="10" t="str">
        <x:v>ORIGINAL_LEDGER</x:v>
      </x:c>
      <x:c r="F3241" s="10" t="str">
        <x:v>PASS</x:v>
      </x:c>
      <x:c r="G3241" s="10" t="str">
        <x:v>PASS</x:v>
      </x:c>
      <x:c r="H3241" s="10" t="str">
        <x:v>EXECUTED</x:v>
      </x:c>
      <x:c r="I3241" s="10" t="str">
        <x:v>PARSED</x:v>
      </x:c>
      <x:c r="J3241" s="10" t="str">
        <x:v>NO_SEMANTIC_VALIDATOR_DETERMINISTIC_PASS</x:v>
      </x:c>
      <x:c r="K3241" s="10" t="str">
        <x:v>3477f1c6a86248bd92f662d843e9dd20d3f1b1d8749ebbcd08c239a3d0c0d5b9</x:v>
      </x:c>
      <x:c r="L3241" s="10" t="str">
        <x:v>historical_three</x:v>
      </x:c>
      <x:c r="M3241" s="10" t="n">
        <x:v>1</x:v>
      </x:c>
      <x:c r="N3241" s="10" t="n">
        <x:v>0</x:v>
      </x:c>
      <x:c r="O3241" s="10" t="n">
        <x:v>0</x:v>
      </x:c>
      <x:c r="P3241" s="9" t="str">
        <x:f>'CaseReview'!U1055</x:f>
        <x:v>PASS</x:v>
      </x:c>
      <x:c r="Q3241" s="9" t="n">
        <x:f>IF(AND(T3241=1,G3241=P3241),1,0)</x:f>
        <x:v>1</x:v>
      </x:c>
      <x:c r="R3241" s="9" t="n">
        <x:f>IF(AND(T3241=1,G3241="PASS",P3241="FAIL"),1,0)</x:f>
        <x:v>0</x:v>
      </x:c>
      <x:c r="S3241" s="9" t="n">
        <x:f>IF(AND(T3241=1,G3241="FAIL",P3241="PASS"),1,0)</x:f>
        <x:v>0</x:v>
      </x:c>
      <x:c r="T3241" s="9" t="n">
        <x:v>1</x:v>
      </x:c>
      <x:c r="U3241" s="9" t="n">
        <x:v>4</x:v>
      </x:c>
      <x:c r="V3241" s="9" t="str">
        <x:v>MVP/SHACL_GENERATION_PIPELINE/experiments/LUNA_NO_SEMANTIC_VALIDATOR/RUN_01/runs/RUN-IMO-094-20260901T103536107941Z/artifacts/attempt_01/candidate_shape.ttl</x:v>
      </x:c>
    </x:row>
    <x:row r="3242" ht="22" customHeight="1">
      <x:c r="A3242" s="10" t="str">
        <x:v>NO_SEMANTIC</x:v>
      </x:c>
      <x:c r="B3242" s="10" t="str">
        <x:v>IMO-095</x:v>
      </x:c>
      <x:c r="C3242" s="10" t="str">
        <x:v>IMO-095-J-F01</x:v>
      </x:c>
      <x:c r="D3242" s="10" t="str">
        <x:v>RUN_01</x:v>
      </x:c>
      <x:c r="E3242" s="10" t="str">
        <x:v>ORIGINAL_LEDGER</x:v>
      </x:c>
      <x:c r="F3242" s="10" t="str">
        <x:v>FAIL</x:v>
      </x:c>
      <x:c r="G3242" s="10" t="str">
        <x:v>FAIL</x:v>
      </x:c>
      <x:c r="H3242" s="10" t="str">
        <x:v>EXECUTED</x:v>
      </x:c>
      <x:c r="I3242" s="10" t="str">
        <x:v>PARSED</x:v>
      </x:c>
      <x:c r="J3242" s="10" t="str">
        <x:v>NO_SEMANTIC_VALIDATOR_DETERMINISTIC_PASS</x:v>
      </x:c>
      <x:c r="K3242" s="10" t="str">
        <x:v>d684b2c6a34810785baa2a7855123321bcf0168bdbedea151c4c25bd674f1b92</x:v>
      </x:c>
      <x:c r="L3242" s="10" t="str">
        <x:v>historical_three</x:v>
      </x:c>
      <x:c r="M3242" s="10" t="n">
        <x:v>1</x:v>
      </x:c>
      <x:c r="N3242" s="10" t="n">
        <x:v>0</x:v>
      </x:c>
      <x:c r="O3242" s="10" t="n">
        <x:v>0</x:v>
      </x:c>
      <x:c r="P3242" s="9" t="str">
        <x:f>'CaseReview'!U1056</x:f>
        <x:v>FAIL</x:v>
      </x:c>
      <x:c r="Q3242" s="9" t="n">
        <x:f>IF(AND(T3242=1,G3242=P3242),1,0)</x:f>
        <x:v>1</x:v>
      </x:c>
      <x:c r="R3242" s="9" t="n">
        <x:f>IF(AND(T3242=1,G3242="PASS",P3242="FAIL"),1,0)</x:f>
        <x:v>0</x:v>
      </x:c>
      <x:c r="S3242" s="9" t="n">
        <x:f>IF(AND(T3242=1,G3242="FAIL",P3242="PASS"),1,0)</x:f>
        <x:v>0</x:v>
      </x:c>
      <x:c r="T3242" s="9" t="n">
        <x:v>1</x:v>
      </x:c>
      <x:c r="U3242" s="9" t="n">
        <x:v>6</x:v>
      </x:c>
      <x:c r="V3242" s="9" t="str">
        <x:v>MVP/SHACL_GENERATION_PIPELINE/experiments/LUNA_NO_SEMANTIC_VALIDATOR/RUN_01/runs/RUN-IMO-095-20260901T103556103386Z/artifacts/attempt_01/candidate_shape.ttl</x:v>
      </x:c>
    </x:row>
    <x:row r="3243" ht="22" customHeight="1">
      <x:c r="A3243" s="10" t="str">
        <x:v>NO_SEMANTIC</x:v>
      </x:c>
      <x:c r="B3243" s="10" t="str">
        <x:v>IMO-095</x:v>
      </x:c>
      <x:c r="C3243" s="10" t="str">
        <x:v>IMO-095-J-F02</x:v>
      </x:c>
      <x:c r="D3243" s="10" t="str">
        <x:v>RUN_01</x:v>
      </x:c>
      <x:c r="E3243" s="10" t="str">
        <x:v>ORIGINAL_LEDGER</x:v>
      </x:c>
      <x:c r="F3243" s="10" t="str">
        <x:v>FAIL</x:v>
      </x:c>
      <x:c r="G3243" s="10" t="str">
        <x:v>FAIL</x:v>
      </x:c>
      <x:c r="H3243" s="10" t="str">
        <x:v>EXECUTED</x:v>
      </x:c>
      <x:c r="I3243" s="10" t="str">
        <x:v>PARSED</x:v>
      </x:c>
      <x:c r="J3243" s="10" t="str">
        <x:v>NO_SEMANTIC_VALIDATOR_DETERMINISTIC_PASS</x:v>
      </x:c>
      <x:c r="K3243" s="10" t="str">
        <x:v>d684b2c6a34810785baa2a7855123321bcf0168bdbedea151c4c25bd674f1b92</x:v>
      </x:c>
      <x:c r="L3243" s="10" t="str">
        <x:v>historical_three</x:v>
      </x:c>
      <x:c r="M3243" s="10" t="n">
        <x:v>1</x:v>
      </x:c>
      <x:c r="N3243" s="10" t="n">
        <x:v>0</x:v>
      </x:c>
      <x:c r="O3243" s="10" t="n">
        <x:v>0</x:v>
      </x:c>
      <x:c r="P3243" s="9" t="str">
        <x:f>'CaseReview'!U1057</x:f>
        <x:v>FAIL</x:v>
      </x:c>
      <x:c r="Q3243" s="9" t="n">
        <x:f>IF(AND(T3243=1,G3243=P3243),1,0)</x:f>
        <x:v>1</x:v>
      </x:c>
      <x:c r="R3243" s="9" t="n">
        <x:f>IF(AND(T3243=1,G3243="PASS",P3243="FAIL"),1,0)</x:f>
        <x:v>0</x:v>
      </x:c>
      <x:c r="S3243" s="9" t="n">
        <x:f>IF(AND(T3243=1,G3243="FAIL",P3243="PASS"),1,0)</x:f>
        <x:v>0</x:v>
      </x:c>
      <x:c r="T3243" s="9" t="n">
        <x:v>1</x:v>
      </x:c>
      <x:c r="U3243" s="9" t="n">
        <x:v>6</x:v>
      </x:c>
      <x:c r="V3243" s="9" t="str">
        <x:v>MVP/SHACL_GENERATION_PIPELINE/experiments/LUNA_NO_SEMANTIC_VALIDATOR/RUN_01/runs/RUN-IMO-095-20260901T103556103386Z/artifacts/attempt_01/candidate_shape.ttl</x:v>
      </x:c>
    </x:row>
    <x:row r="3244" ht="22" customHeight="1">
      <x:c r="A3244" s="10" t="str">
        <x:v>NO_SEMANTIC</x:v>
      </x:c>
      <x:c r="B3244" s="10" t="str">
        <x:v>IMO-095</x:v>
      </x:c>
      <x:c r="C3244" s="10" t="str">
        <x:v>IMO-095-J-F03</x:v>
      </x:c>
      <x:c r="D3244" s="10" t="str">
        <x:v>RUN_01</x:v>
      </x:c>
      <x:c r="E3244" s="10" t="str">
        <x:v>ORIGINAL_LEDGER</x:v>
      </x:c>
      <x:c r="F3244" s="10" t="str">
        <x:v>FAIL</x:v>
      </x:c>
      <x:c r="G3244" s="10" t="str">
        <x:v>FAIL</x:v>
      </x:c>
      <x:c r="H3244" s="10" t="str">
        <x:v>EXECUTED</x:v>
      </x:c>
      <x:c r="I3244" s="10" t="str">
        <x:v>PARSED</x:v>
      </x:c>
      <x:c r="J3244" s="10" t="str">
        <x:v>NO_SEMANTIC_VALIDATOR_DETERMINISTIC_PASS</x:v>
      </x:c>
      <x:c r="K3244" s="10" t="str">
        <x:v>d684b2c6a34810785baa2a7855123321bcf0168bdbedea151c4c25bd674f1b92</x:v>
      </x:c>
      <x:c r="L3244" s="10" t="str">
        <x:v>historical_three</x:v>
      </x:c>
      <x:c r="M3244" s="10" t="n">
        <x:v>1</x:v>
      </x:c>
      <x:c r="N3244" s="10" t="n">
        <x:v>0</x:v>
      </x:c>
      <x:c r="O3244" s="10" t="n">
        <x:v>0</x:v>
      </x:c>
      <x:c r="P3244" s="9" t="str">
        <x:f>'CaseReview'!U1058</x:f>
        <x:v>FAIL</x:v>
      </x:c>
      <x:c r="Q3244" s="9" t="n">
        <x:f>IF(AND(T3244=1,G3244=P3244),1,0)</x:f>
        <x:v>1</x:v>
      </x:c>
      <x:c r="R3244" s="9" t="n">
        <x:f>IF(AND(T3244=1,G3244="PASS",P3244="FAIL"),1,0)</x:f>
        <x:v>0</x:v>
      </x:c>
      <x:c r="S3244" s="9" t="n">
        <x:f>IF(AND(T3244=1,G3244="FAIL",P3244="PASS"),1,0)</x:f>
        <x:v>0</x:v>
      </x:c>
      <x:c r="T3244" s="9" t="n">
        <x:v>1</x:v>
      </x:c>
      <x:c r="U3244" s="9" t="n">
        <x:v>6</x:v>
      </x:c>
      <x:c r="V3244" s="9" t="str">
        <x:v>MVP/SHACL_GENERATION_PIPELINE/experiments/LUNA_NO_SEMANTIC_VALIDATOR/RUN_01/runs/RUN-IMO-095-20260901T103556103386Z/artifacts/attempt_01/candidate_shape.ttl</x:v>
      </x:c>
    </x:row>
    <x:row r="3245" ht="22" customHeight="1">
      <x:c r="A3245" s="10" t="str">
        <x:v>NO_SEMANTIC</x:v>
      </x:c>
      <x:c r="B3245" s="10" t="str">
        <x:v>IMO-095</x:v>
      </x:c>
      <x:c r="C3245" s="10" t="str">
        <x:v>IMO-095-J-F04</x:v>
      </x:c>
      <x:c r="D3245" s="10" t="str">
        <x:v>RUN_01</x:v>
      </x:c>
      <x:c r="E3245" s="10" t="str">
        <x:v>ORIGINAL_LEDGER</x:v>
      </x:c>
      <x:c r="F3245" s="10" t="str">
        <x:v>FAIL</x:v>
      </x:c>
      <x:c r="G3245" s="10" t="str">
        <x:v>FAIL</x:v>
      </x:c>
      <x:c r="H3245" s="10" t="str">
        <x:v>EXECUTED</x:v>
      </x:c>
      <x:c r="I3245" s="10" t="str">
        <x:v>PARSED</x:v>
      </x:c>
      <x:c r="J3245" s="10" t="str">
        <x:v>NO_SEMANTIC_VALIDATOR_DETERMINISTIC_PASS</x:v>
      </x:c>
      <x:c r="K3245" s="10" t="str">
        <x:v>d684b2c6a34810785baa2a7855123321bcf0168bdbedea151c4c25bd674f1b92</x:v>
      </x:c>
      <x:c r="L3245" s="10" t="str">
        <x:v>historical_three</x:v>
      </x:c>
      <x:c r="M3245" s="10" t="n">
        <x:v>1</x:v>
      </x:c>
      <x:c r="N3245" s="10" t="n">
        <x:v>0</x:v>
      </x:c>
      <x:c r="O3245" s="10" t="n">
        <x:v>0</x:v>
      </x:c>
      <x:c r="P3245" s="9" t="str">
        <x:f>'CaseReview'!U1059</x:f>
        <x:v>FAIL</x:v>
      </x:c>
      <x:c r="Q3245" s="9" t="n">
        <x:f>IF(AND(T3245=1,G3245=P3245),1,0)</x:f>
        <x:v>1</x:v>
      </x:c>
      <x:c r="R3245" s="9" t="n">
        <x:f>IF(AND(T3245=1,G3245="PASS",P3245="FAIL"),1,0)</x:f>
        <x:v>0</x:v>
      </x:c>
      <x:c r="S3245" s="9" t="n">
        <x:f>IF(AND(T3245=1,G3245="FAIL",P3245="PASS"),1,0)</x:f>
        <x:v>0</x:v>
      </x:c>
      <x:c r="T3245" s="9" t="n">
        <x:v>1</x:v>
      </x:c>
      <x:c r="U3245" s="9" t="n">
        <x:v>6</x:v>
      </x:c>
      <x:c r="V3245" s="9" t="str">
        <x:v>MVP/SHACL_GENERATION_PIPELINE/experiments/LUNA_NO_SEMANTIC_VALIDATOR/RUN_01/runs/RUN-IMO-095-20260901T103556103386Z/artifacts/attempt_01/candidate_shape.ttl</x:v>
      </x:c>
    </x:row>
    <x:row r="3246" ht="22" customHeight="1">
      <x:c r="A3246" s="10" t="str">
        <x:v>NO_SEMANTIC</x:v>
      </x:c>
      <x:c r="B3246" s="10" t="str">
        <x:v>IMO-095</x:v>
      </x:c>
      <x:c r="C3246" s="10" t="str">
        <x:v>IMO-095-J-P01</x:v>
      </x:c>
      <x:c r="D3246" s="10" t="str">
        <x:v>RUN_01</x:v>
      </x:c>
      <x:c r="E3246" s="10" t="str">
        <x:v>ORIGINAL_LEDGER</x:v>
      </x:c>
      <x:c r="F3246" s="10" t="str">
        <x:v>PASS</x:v>
      </x:c>
      <x:c r="G3246" s="10" t="str">
        <x:v>FAIL</x:v>
      </x:c>
      <x:c r="H3246" s="10" t="str">
        <x:v>EXECUTED</x:v>
      </x:c>
      <x:c r="I3246" s="10" t="str">
        <x:v>PARSED</x:v>
      </x:c>
      <x:c r="J3246" s="10" t="str">
        <x:v>NO_SEMANTIC_VALIDATOR_DETERMINISTIC_PASS</x:v>
      </x:c>
      <x:c r="K3246" s="10" t="str">
        <x:v>d684b2c6a34810785baa2a7855123321bcf0168bdbedea151c4c25bd674f1b92</x:v>
      </x:c>
      <x:c r="L3246" s="10" t="str">
        <x:v>historical_three</x:v>
      </x:c>
      <x:c r="M3246" s="10" t="n">
        <x:v>0</x:v>
      </x:c>
      <x:c r="N3246" s="10" t="n">
        <x:v>0</x:v>
      </x:c>
      <x:c r="O3246" s="10" t="n">
        <x:v>1</x:v>
      </x:c>
      <x:c r="P3246" s="9" t="str">
        <x:f>'CaseReview'!U1060</x:f>
        <x:v>PASS</x:v>
      </x:c>
      <x:c r="Q3246" s="9" t="n">
        <x:f>IF(AND(T3246=1,G3246=P3246),1,0)</x:f>
        <x:v>0</x:v>
      </x:c>
      <x:c r="R3246" s="9" t="n">
        <x:f>IF(AND(T3246=1,G3246="PASS",P3246="FAIL"),1,0)</x:f>
        <x:v>0</x:v>
      </x:c>
      <x:c r="S3246" s="9" t="n">
        <x:f>IF(AND(T3246=1,G3246="FAIL",P3246="PASS"),1,0)</x:f>
        <x:v>1</x:v>
      </x:c>
      <x:c r="T3246" s="9" t="n">
        <x:v>1</x:v>
      </x:c>
      <x:c r="U3246" s="9" t="n">
        <x:v>6</x:v>
      </x:c>
      <x:c r="V3246" s="9" t="str">
        <x:v>MVP/SHACL_GENERATION_PIPELINE/experiments/LUNA_NO_SEMANTIC_VALIDATOR/RUN_01/runs/RUN-IMO-095-20260901T103556103386Z/artifacts/attempt_01/candidate_shape.ttl</x:v>
      </x:c>
    </x:row>
    <x:row r="3247" ht="22" customHeight="1">
      <x:c r="A3247" s="10" t="str">
        <x:v>NO_SEMANTIC</x:v>
      </x:c>
      <x:c r="B3247" s="10" t="str">
        <x:v>IMO-095</x:v>
      </x:c>
      <x:c r="C3247" s="10" t="str">
        <x:v>IMO-095-J-P02</x:v>
      </x:c>
      <x:c r="D3247" s="10" t="str">
        <x:v>RUN_01</x:v>
      </x:c>
      <x:c r="E3247" s="10" t="str">
        <x:v>ORIGINAL_LEDGER</x:v>
      </x:c>
      <x:c r="F3247" s="10" t="str">
        <x:v>PASS</x:v>
      </x:c>
      <x:c r="G3247" s="10" t="str">
        <x:v>FAIL</x:v>
      </x:c>
      <x:c r="H3247" s="10" t="str">
        <x:v>EXECUTED</x:v>
      </x:c>
      <x:c r="I3247" s="10" t="str">
        <x:v>PARSED</x:v>
      </x:c>
      <x:c r="J3247" s="10" t="str">
        <x:v>NO_SEMANTIC_VALIDATOR_DETERMINISTIC_PASS</x:v>
      </x:c>
      <x:c r="K3247" s="10" t="str">
        <x:v>d684b2c6a34810785baa2a7855123321bcf0168bdbedea151c4c25bd674f1b92</x:v>
      </x:c>
      <x:c r="L3247" s="10" t="str">
        <x:v>historical_three</x:v>
      </x:c>
      <x:c r="M3247" s="10" t="n">
        <x:v>0</x:v>
      </x:c>
      <x:c r="N3247" s="10" t="n">
        <x:v>0</x:v>
      </x:c>
      <x:c r="O3247" s="10" t="n">
        <x:v>1</x:v>
      </x:c>
      <x:c r="P3247" s="9" t="str">
        <x:f>'CaseReview'!U1061</x:f>
        <x:v>PASS</x:v>
      </x:c>
      <x:c r="Q3247" s="9" t="n">
        <x:f>IF(AND(T3247=1,G3247=P3247),1,0)</x:f>
        <x:v>0</x:v>
      </x:c>
      <x:c r="R3247" s="9" t="n">
        <x:f>IF(AND(T3247=1,G3247="PASS",P3247="FAIL"),1,0)</x:f>
        <x:v>0</x:v>
      </x:c>
      <x:c r="S3247" s="9" t="n">
        <x:f>IF(AND(T3247=1,G3247="FAIL",P3247="PASS"),1,0)</x:f>
        <x:v>1</x:v>
      </x:c>
      <x:c r="T3247" s="9" t="n">
        <x:v>1</x:v>
      </x:c>
      <x:c r="U3247" s="9" t="n">
        <x:v>6</x:v>
      </x:c>
      <x:c r="V3247" s="9" t="str">
        <x:v>MVP/SHACL_GENERATION_PIPELINE/experiments/LUNA_NO_SEMANTIC_VALIDATOR/RUN_01/runs/RUN-IMO-095-20260901T103556103386Z/artifacts/attempt_01/candidate_shape.ttl</x:v>
      </x:c>
    </x:row>
    <x:row r="3248" ht="22" customHeight="1">
      <x:c r="A3248" s="10" t="str">
        <x:v>NO_SEMANTIC</x:v>
      </x:c>
      <x:c r="B3248" s="10" t="str">
        <x:v>IMO-096</x:v>
      </x:c>
      <x:c r="C3248" s="10" t="str">
        <x:v>IMO-096-K-F01</x:v>
      </x:c>
      <x:c r="D3248" s="10" t="str">
        <x:v>RUN_01</x:v>
      </x:c>
      <x:c r="E3248" s="10" t="str">
        <x:v>ORIGINAL_LEDGER</x:v>
      </x:c>
      <x:c r="F3248" s="10" t="str">
        <x:v>FAIL</x:v>
      </x:c>
      <x:c r="G3248" s="10" t="str">
        <x:v>FAIL</x:v>
      </x:c>
      <x:c r="H3248" s="10" t="str">
        <x:v>EXECUTED</x:v>
      </x:c>
      <x:c r="I3248" s="10" t="str">
        <x:v>PARSED</x:v>
      </x:c>
      <x:c r="J3248" s="10" t="str">
        <x:v>NO_SEMANTIC_VALIDATOR_DETERMINISTIC_PASS</x:v>
      </x:c>
      <x:c r="K3248" s="10" t="str">
        <x:v>815b8a4d0145cfc0f41b09569c7e8339d54c2d5442e919371deb4688f0ba2c50</x:v>
      </x:c>
      <x:c r="L3248" s="10" t="str">
        <x:v>historical_three</x:v>
      </x:c>
      <x:c r="M3248" s="10" t="n">
        <x:v>1</x:v>
      </x:c>
      <x:c r="N3248" s="10" t="n">
        <x:v>0</x:v>
      </x:c>
      <x:c r="O3248" s="10" t="n">
        <x:v>0</x:v>
      </x:c>
      <x:c r="P3248" s="9" t="str">
        <x:f>'CaseReview'!U1062</x:f>
        <x:v>FAIL</x:v>
      </x:c>
      <x:c r="Q3248" s="9" t="n">
        <x:f>IF(AND(T3248=1,G3248=P3248),1,0)</x:f>
        <x:v>1</x:v>
      </x:c>
      <x:c r="R3248" s="9" t="n">
        <x:f>IF(AND(T3248=1,G3248="PASS",P3248="FAIL"),1,0)</x:f>
        <x:v>0</x:v>
      </x:c>
      <x:c r="S3248" s="9" t="n">
        <x:f>IF(AND(T3248=1,G3248="FAIL",P3248="PASS"),1,0)</x:f>
        <x:v>0</x:v>
      </x:c>
      <x:c r="T3248" s="9" t="n">
        <x:v>1</x:v>
      </x:c>
      <x:c r="U3248" s="9" t="n">
        <x:v>5</x:v>
      </x:c>
      <x:c r="V3248" s="9" t="str">
        <x:v>MVP/SHACL_GENERATION_PIPELINE/experiments/LUNA_NO_SEMANTIC_VALIDATOR/RUN_01/runs/RUN-IMO-096-20260901T103620753998Z/artifacts/attempt_01/candidate_shape.ttl</x:v>
      </x:c>
    </x:row>
    <x:row r="3249" ht="22" customHeight="1">
      <x:c r="A3249" s="10" t="str">
        <x:v>NO_SEMANTIC</x:v>
      </x:c>
      <x:c r="B3249" s="10" t="str">
        <x:v>IMO-096</x:v>
      </x:c>
      <x:c r="C3249" s="10" t="str">
        <x:v>IMO-096-K-F02</x:v>
      </x:c>
      <x:c r="D3249" s="10" t="str">
        <x:v>RUN_01</x:v>
      </x:c>
      <x:c r="E3249" s="10" t="str">
        <x:v>ORIGINAL_LEDGER</x:v>
      </x:c>
      <x:c r="F3249" s="10" t="str">
        <x:v>FAIL</x:v>
      </x:c>
      <x:c r="G3249" s="10" t="str">
        <x:v>FAIL</x:v>
      </x:c>
      <x:c r="H3249" s="10" t="str">
        <x:v>EXECUTED</x:v>
      </x:c>
      <x:c r="I3249" s="10" t="str">
        <x:v>PARSED</x:v>
      </x:c>
      <x:c r="J3249" s="10" t="str">
        <x:v>NO_SEMANTIC_VALIDATOR_DETERMINISTIC_PASS</x:v>
      </x:c>
      <x:c r="K3249" s="10" t="str">
        <x:v>815b8a4d0145cfc0f41b09569c7e8339d54c2d5442e919371deb4688f0ba2c50</x:v>
      </x:c>
      <x:c r="L3249" s="10" t="str">
        <x:v>historical_three</x:v>
      </x:c>
      <x:c r="M3249" s="10" t="n">
        <x:v>1</x:v>
      </x:c>
      <x:c r="N3249" s="10" t="n">
        <x:v>0</x:v>
      </x:c>
      <x:c r="O3249" s="10" t="n">
        <x:v>0</x:v>
      </x:c>
      <x:c r="P3249" s="9" t="str">
        <x:f>'CaseReview'!U1063</x:f>
        <x:v>FAIL</x:v>
      </x:c>
      <x:c r="Q3249" s="9" t="n">
        <x:f>IF(AND(T3249=1,G3249=P3249),1,0)</x:f>
        <x:v>1</x:v>
      </x:c>
      <x:c r="R3249" s="9" t="n">
        <x:f>IF(AND(T3249=1,G3249="PASS",P3249="FAIL"),1,0)</x:f>
        <x:v>0</x:v>
      </x:c>
      <x:c r="S3249" s="9" t="n">
        <x:f>IF(AND(T3249=1,G3249="FAIL",P3249="PASS"),1,0)</x:f>
        <x:v>0</x:v>
      </x:c>
      <x:c r="T3249" s="9" t="n">
        <x:v>1</x:v>
      </x:c>
      <x:c r="U3249" s="9" t="n">
        <x:v>5</x:v>
      </x:c>
      <x:c r="V3249" s="9" t="str">
        <x:v>MVP/SHACL_GENERATION_PIPELINE/experiments/LUNA_NO_SEMANTIC_VALIDATOR/RUN_01/runs/RUN-IMO-096-20260901T103620753998Z/artifacts/attempt_01/candidate_shape.ttl</x:v>
      </x:c>
    </x:row>
    <x:row r="3250" ht="22" customHeight="1">
      <x:c r="A3250" s="10" t="str">
        <x:v>NO_SEMANTIC</x:v>
      </x:c>
      <x:c r="B3250" s="10" t="str">
        <x:v>IMO-096</x:v>
      </x:c>
      <x:c r="C3250" s="10" t="str">
        <x:v>IMO-096-K-F03</x:v>
      </x:c>
      <x:c r="D3250" s="10" t="str">
        <x:v>RUN_01</x:v>
      </x:c>
      <x:c r="E3250" s="10" t="str">
        <x:v>ORIGINAL_LEDGER</x:v>
      </x:c>
      <x:c r="F3250" s="10" t="str">
        <x:v>FAIL</x:v>
      </x:c>
      <x:c r="G3250" s="10" t="str">
        <x:v>FAIL</x:v>
      </x:c>
      <x:c r="H3250" s="10" t="str">
        <x:v>EXECUTED</x:v>
      </x:c>
      <x:c r="I3250" s="10" t="str">
        <x:v>PARSED</x:v>
      </x:c>
      <x:c r="J3250" s="10" t="str">
        <x:v>NO_SEMANTIC_VALIDATOR_DETERMINISTIC_PASS</x:v>
      </x:c>
      <x:c r="K3250" s="10" t="str">
        <x:v>815b8a4d0145cfc0f41b09569c7e8339d54c2d5442e919371deb4688f0ba2c50</x:v>
      </x:c>
      <x:c r="L3250" s="10" t="str">
        <x:v>historical_three</x:v>
      </x:c>
      <x:c r="M3250" s="10" t="n">
        <x:v>1</x:v>
      </x:c>
      <x:c r="N3250" s="10" t="n">
        <x:v>0</x:v>
      </x:c>
      <x:c r="O3250" s="10" t="n">
        <x:v>0</x:v>
      </x:c>
      <x:c r="P3250" s="9" t="str">
        <x:f>'CaseReview'!U1064</x:f>
        <x:v>FAIL</x:v>
      </x:c>
      <x:c r="Q3250" s="9" t="n">
        <x:f>IF(AND(T3250=1,G3250=P3250),1,0)</x:f>
        <x:v>1</x:v>
      </x:c>
      <x:c r="R3250" s="9" t="n">
        <x:f>IF(AND(T3250=1,G3250="PASS",P3250="FAIL"),1,0)</x:f>
        <x:v>0</x:v>
      </x:c>
      <x:c r="S3250" s="9" t="n">
        <x:f>IF(AND(T3250=1,G3250="FAIL",P3250="PASS"),1,0)</x:f>
        <x:v>0</x:v>
      </x:c>
      <x:c r="T3250" s="9" t="n">
        <x:v>1</x:v>
      </x:c>
      <x:c r="U3250" s="9" t="n">
        <x:v>5</x:v>
      </x:c>
      <x:c r="V3250" s="9" t="str">
        <x:v>MVP/SHACL_GENERATION_PIPELINE/experiments/LUNA_NO_SEMANTIC_VALIDATOR/RUN_01/runs/RUN-IMO-096-20260901T103620753998Z/artifacts/attempt_01/candidate_shape.ttl</x:v>
      </x:c>
    </x:row>
    <x:row r="3251" ht="22" customHeight="1">
      <x:c r="A3251" s="10" t="str">
        <x:v>NO_SEMANTIC</x:v>
      </x:c>
      <x:c r="B3251" s="10" t="str">
        <x:v>IMO-096</x:v>
      </x:c>
      <x:c r="C3251" s="10" t="str">
        <x:v>IMO-096-K-F04</x:v>
      </x:c>
      <x:c r="D3251" s="10" t="str">
        <x:v>RUN_01</x:v>
      </x:c>
      <x:c r="E3251" s="10" t="str">
        <x:v>ORIGINAL_LEDGER</x:v>
      </x:c>
      <x:c r="F3251" s="10" t="str">
        <x:v>FAIL</x:v>
      </x:c>
      <x:c r="G3251" s="10" t="str">
        <x:v>FAIL</x:v>
      </x:c>
      <x:c r="H3251" s="10" t="str">
        <x:v>EXECUTED</x:v>
      </x:c>
      <x:c r="I3251" s="10" t="str">
        <x:v>PARSED</x:v>
      </x:c>
      <x:c r="J3251" s="10" t="str">
        <x:v>NO_SEMANTIC_VALIDATOR_DETERMINISTIC_PASS</x:v>
      </x:c>
      <x:c r="K3251" s="10" t="str">
        <x:v>815b8a4d0145cfc0f41b09569c7e8339d54c2d5442e919371deb4688f0ba2c50</x:v>
      </x:c>
      <x:c r="L3251" s="10" t="str">
        <x:v>historical_three</x:v>
      </x:c>
      <x:c r="M3251" s="10" t="n">
        <x:v>1</x:v>
      </x:c>
      <x:c r="N3251" s="10" t="n">
        <x:v>0</x:v>
      </x:c>
      <x:c r="O3251" s="10" t="n">
        <x:v>0</x:v>
      </x:c>
      <x:c r="P3251" s="9" t="str">
        <x:f>'CaseReview'!U1065</x:f>
        <x:v>FAIL</x:v>
      </x:c>
      <x:c r="Q3251" s="9" t="n">
        <x:f>IF(AND(T3251=1,G3251=P3251),1,0)</x:f>
        <x:v>1</x:v>
      </x:c>
      <x:c r="R3251" s="9" t="n">
        <x:f>IF(AND(T3251=1,G3251="PASS",P3251="FAIL"),1,0)</x:f>
        <x:v>0</x:v>
      </x:c>
      <x:c r="S3251" s="9" t="n">
        <x:f>IF(AND(T3251=1,G3251="FAIL",P3251="PASS"),1,0)</x:f>
        <x:v>0</x:v>
      </x:c>
      <x:c r="T3251" s="9" t="n">
        <x:v>1</x:v>
      </x:c>
      <x:c r="U3251" s="9" t="n">
        <x:v>5</x:v>
      </x:c>
      <x:c r="V3251" s="9" t="str">
        <x:v>MVP/SHACL_GENERATION_PIPELINE/experiments/LUNA_NO_SEMANTIC_VALIDATOR/RUN_01/runs/RUN-IMO-096-20260901T103620753998Z/artifacts/attempt_01/candidate_shape.ttl</x:v>
      </x:c>
    </x:row>
    <x:row r="3252" ht="22" customHeight="1">
      <x:c r="A3252" s="10" t="str">
        <x:v>NO_SEMANTIC</x:v>
      </x:c>
      <x:c r="B3252" s="10" t="str">
        <x:v>IMO-096</x:v>
      </x:c>
      <x:c r="C3252" s="10" t="str">
        <x:v>IMO-096-K-P01</x:v>
      </x:c>
      <x:c r="D3252" s="10" t="str">
        <x:v>RUN_01</x:v>
      </x:c>
      <x:c r="E3252" s="10" t="str">
        <x:v>ORIGINAL_LEDGER</x:v>
      </x:c>
      <x:c r="F3252" s="10" t="str">
        <x:v>PASS</x:v>
      </x:c>
      <x:c r="G3252" s="10" t="str">
        <x:v>PASS</x:v>
      </x:c>
      <x:c r="H3252" s="10" t="str">
        <x:v>EXECUTED</x:v>
      </x:c>
      <x:c r="I3252" s="10" t="str">
        <x:v>PARSED</x:v>
      </x:c>
      <x:c r="J3252" s="10" t="str">
        <x:v>NO_SEMANTIC_VALIDATOR_DETERMINISTIC_PASS</x:v>
      </x:c>
      <x:c r="K3252" s="10" t="str">
        <x:v>815b8a4d0145cfc0f41b09569c7e8339d54c2d5442e919371deb4688f0ba2c50</x:v>
      </x:c>
      <x:c r="L3252" s="10" t="str">
        <x:v>historical_three</x:v>
      </x:c>
      <x:c r="M3252" s="10" t="n">
        <x:v>1</x:v>
      </x:c>
      <x:c r="N3252" s="10" t="n">
        <x:v>0</x:v>
      </x:c>
      <x:c r="O3252" s="10" t="n">
        <x:v>0</x:v>
      </x:c>
      <x:c r="P3252" s="9" t="str">
        <x:f>'CaseReview'!U1066</x:f>
        <x:v>PASS</x:v>
      </x:c>
      <x:c r="Q3252" s="9" t="n">
        <x:f>IF(AND(T3252=1,G3252=P3252),1,0)</x:f>
        <x:v>1</x:v>
      </x:c>
      <x:c r="R3252" s="9" t="n">
        <x:f>IF(AND(T3252=1,G3252="PASS",P3252="FAIL"),1,0)</x:f>
        <x:v>0</x:v>
      </x:c>
      <x:c r="S3252" s="9" t="n">
        <x:f>IF(AND(T3252=1,G3252="FAIL",P3252="PASS"),1,0)</x:f>
        <x:v>0</x:v>
      </x:c>
      <x:c r="T3252" s="9" t="n">
        <x:v>1</x:v>
      </x:c>
      <x:c r="U3252" s="9" t="n">
        <x:v>5</x:v>
      </x:c>
      <x:c r="V3252" s="9" t="str">
        <x:v>MVP/SHACL_GENERATION_PIPELINE/experiments/LUNA_NO_SEMANTIC_VALIDATOR/RUN_01/runs/RUN-IMO-096-20260901T103620753998Z/artifacts/attempt_01/candidate_shape.ttl</x:v>
      </x:c>
    </x:row>
    <x:row r="3253" ht="22" customHeight="1">
      <x:c r="A3253" s="10" t="str">
        <x:v>NO_SEMANTIC</x:v>
      </x:c>
      <x:c r="B3253" s="10" t="str">
        <x:v>IMO-097</x:v>
      </x:c>
      <x:c r="C3253" s="10" t="str">
        <x:v>IMO-097-J-F01</x:v>
      </x:c>
      <x:c r="D3253" s="10" t="str">
        <x:v>RUN_01</x:v>
      </x:c>
      <x:c r="E3253" s="10" t="str">
        <x:v>ORIGINAL_LEDGER</x:v>
      </x:c>
      <x:c r="F3253" s="10" t="str">
        <x:v>FAIL</x:v>
      </x:c>
      <x:c r="G3253" s="10" t="str">
        <x:v>NO_VERDICT</x:v>
      </x:c>
      <x:c r="H3253" s="10" t="str">
        <x:v>INFRASTRUCTURE_FAILURE</x:v>
      </x:c>
      <x:c r="I3253" s="10" t="str">
        <x:v>NOT_PARSED</x:v>
      </x:c>
      <x:c r="J3253" s="10" t="str">
        <x:v>NO_SEMANTIC_VALIDATOR_DETERMINISTIC_FAIL</x:v>
      </x:c>
      <x:c r="K3253" s="10" t="str">
        <x:v>e3fe5a427c4ff3b708f8b6f2841f862e682b608f8d6404f5d7d8eb0f53a4a298</x:v>
      </x:c>
      <x:c r="L3253" s="10" t="str">
        <x:v>historical_three</x:v>
      </x:c>
      <x:c r="M3253" s="10" t="n">
        <x:v>0</x:v>
      </x:c>
      <x:c r="N3253" s="10" t="n">
        <x:v>0</x:v>
      </x:c>
      <x:c r="O3253" s="10" t="n">
        <x:v>0</x:v>
      </x:c>
      <x:c r="P3253" s="9" t="str">
        <x:f>'CaseReview'!U1067</x:f>
        <x:v>FAIL</x:v>
      </x:c>
      <x:c r="Q3253" s="9" t="n">
        <x:f>IF(AND(T3253=1,G3253=P3253),1,0)</x:f>
        <x:v>0</x:v>
      </x:c>
      <x:c r="R3253" s="9" t="n">
        <x:f>IF(AND(T3253=1,G3253="PASS",P3253="FAIL"),1,0)</x:f>
        <x:v>0</x:v>
      </x:c>
      <x:c r="S3253" s="9" t="n">
        <x:f>IF(AND(T3253=1,G3253="FAIL",P3253="PASS"),1,0)</x:f>
        <x:v>0</x:v>
      </x:c>
      <x:c r="T3253" s="9" t="n">
        <x:v>0</x:v>
      </x:c>
      <x:c r="U3253" s="9" t="n">
        <x:v>7</x:v>
      </x:c>
      <x:c r="V3253" s="9" t="str">
        <x:v>MVP/SHACL_GENERATION_PIPELINE/experiments/LUNA_NO_SEMANTIC_VALIDATOR/RUN_01/runs/RUN-IMO-097-20260901T103629242993Z/artifacts/attempt_01/candidate_shape.ttl</x:v>
      </x:c>
    </x:row>
    <x:row r="3254" ht="22" customHeight="1">
      <x:c r="A3254" s="10" t="str">
        <x:v>NO_SEMANTIC</x:v>
      </x:c>
      <x:c r="B3254" s="10" t="str">
        <x:v>IMO-097</x:v>
      </x:c>
      <x:c r="C3254" s="10" t="str">
        <x:v>IMO-097-J-F02</x:v>
      </x:c>
      <x:c r="D3254" s="10" t="str">
        <x:v>RUN_01</x:v>
      </x:c>
      <x:c r="E3254" s="10" t="str">
        <x:v>ORIGINAL_LEDGER</x:v>
      </x:c>
      <x:c r="F3254" s="10" t="str">
        <x:v>FAIL</x:v>
      </x:c>
      <x:c r="G3254" s="10" t="str">
        <x:v>NO_VERDICT</x:v>
      </x:c>
      <x:c r="H3254" s="10" t="str">
        <x:v>INFRASTRUCTURE_FAILURE</x:v>
      </x:c>
      <x:c r="I3254" s="10" t="str">
        <x:v>NOT_PARSED</x:v>
      </x:c>
      <x:c r="J3254" s="10" t="str">
        <x:v>NO_SEMANTIC_VALIDATOR_DETERMINISTIC_FAIL</x:v>
      </x:c>
      <x:c r="K3254" s="10" t="str">
        <x:v>e3fe5a427c4ff3b708f8b6f2841f862e682b608f8d6404f5d7d8eb0f53a4a298</x:v>
      </x:c>
      <x:c r="L3254" s="10" t="str">
        <x:v>historical_three</x:v>
      </x:c>
      <x:c r="M3254" s="10" t="n">
        <x:v>0</x:v>
      </x:c>
      <x:c r="N3254" s="10" t="n">
        <x:v>0</x:v>
      </x:c>
      <x:c r="O3254" s="10" t="n">
        <x:v>0</x:v>
      </x:c>
      <x:c r="P3254" s="9" t="str">
        <x:f>'CaseReview'!U1068</x:f>
        <x:v>FAIL</x:v>
      </x:c>
      <x:c r="Q3254" s="9" t="n">
        <x:f>IF(AND(T3254=1,G3254=P3254),1,0)</x:f>
        <x:v>0</x:v>
      </x:c>
      <x:c r="R3254" s="9" t="n">
        <x:f>IF(AND(T3254=1,G3254="PASS",P3254="FAIL"),1,0)</x:f>
        <x:v>0</x:v>
      </x:c>
      <x:c r="S3254" s="9" t="n">
        <x:f>IF(AND(T3254=1,G3254="FAIL",P3254="PASS"),1,0)</x:f>
        <x:v>0</x:v>
      </x:c>
      <x:c r="T3254" s="9" t="n">
        <x:v>0</x:v>
      </x:c>
      <x:c r="U3254" s="9" t="n">
        <x:v>7</x:v>
      </x:c>
      <x:c r="V3254" s="9" t="str">
        <x:v>MVP/SHACL_GENERATION_PIPELINE/experiments/LUNA_NO_SEMANTIC_VALIDATOR/RUN_01/runs/RUN-IMO-097-20260901T103629242993Z/artifacts/attempt_01/candidate_shape.ttl</x:v>
      </x:c>
    </x:row>
    <x:row r="3255" ht="22" customHeight="1">
      <x:c r="A3255" s="10" t="str">
        <x:v>NO_SEMANTIC</x:v>
      </x:c>
      <x:c r="B3255" s="10" t="str">
        <x:v>IMO-097</x:v>
      </x:c>
      <x:c r="C3255" s="10" t="str">
        <x:v>IMO-097-J-F03</x:v>
      </x:c>
      <x:c r="D3255" s="10" t="str">
        <x:v>RUN_01</x:v>
      </x:c>
      <x:c r="E3255" s="10" t="str">
        <x:v>ORIGINAL_LEDGER</x:v>
      </x:c>
      <x:c r="F3255" s="10" t="str">
        <x:v>FAIL</x:v>
      </x:c>
      <x:c r="G3255" s="10" t="str">
        <x:v>NO_VERDICT</x:v>
      </x:c>
      <x:c r="H3255" s="10" t="str">
        <x:v>INFRASTRUCTURE_FAILURE</x:v>
      </x:c>
      <x:c r="I3255" s="10" t="str">
        <x:v>NOT_PARSED</x:v>
      </x:c>
      <x:c r="J3255" s="10" t="str">
        <x:v>NO_SEMANTIC_VALIDATOR_DETERMINISTIC_FAIL</x:v>
      </x:c>
      <x:c r="K3255" s="10" t="str">
        <x:v>e3fe5a427c4ff3b708f8b6f2841f862e682b608f8d6404f5d7d8eb0f53a4a298</x:v>
      </x:c>
      <x:c r="L3255" s="10" t="str">
        <x:v>historical_three</x:v>
      </x:c>
      <x:c r="M3255" s="10" t="n">
        <x:v>0</x:v>
      </x:c>
      <x:c r="N3255" s="10" t="n">
        <x:v>0</x:v>
      </x:c>
      <x:c r="O3255" s="10" t="n">
        <x:v>0</x:v>
      </x:c>
      <x:c r="P3255" s="9" t="str">
        <x:f>'CaseReview'!U1069</x:f>
        <x:v>FAIL</x:v>
      </x:c>
      <x:c r="Q3255" s="9" t="n">
        <x:f>IF(AND(T3255=1,G3255=P3255),1,0)</x:f>
        <x:v>0</x:v>
      </x:c>
      <x:c r="R3255" s="9" t="n">
        <x:f>IF(AND(T3255=1,G3255="PASS",P3255="FAIL"),1,0)</x:f>
        <x:v>0</x:v>
      </x:c>
      <x:c r="S3255" s="9" t="n">
        <x:f>IF(AND(T3255=1,G3255="FAIL",P3255="PASS"),1,0)</x:f>
        <x:v>0</x:v>
      </x:c>
      <x:c r="T3255" s="9" t="n">
        <x:v>0</x:v>
      </x:c>
      <x:c r="U3255" s="9" t="n">
        <x:v>7</x:v>
      </x:c>
      <x:c r="V3255" s="9" t="str">
        <x:v>MVP/SHACL_GENERATION_PIPELINE/experiments/LUNA_NO_SEMANTIC_VALIDATOR/RUN_01/runs/RUN-IMO-097-20260901T103629242993Z/artifacts/attempt_01/candidate_shape.ttl</x:v>
      </x:c>
    </x:row>
    <x:row r="3256" ht="22" customHeight="1">
      <x:c r="A3256" s="10" t="str">
        <x:v>NO_SEMANTIC</x:v>
      </x:c>
      <x:c r="B3256" s="10" t="str">
        <x:v>IMO-097</x:v>
      </x:c>
      <x:c r="C3256" s="10" t="str">
        <x:v>IMO-097-J-F04</x:v>
      </x:c>
      <x:c r="D3256" s="10" t="str">
        <x:v>RUN_01</x:v>
      </x:c>
      <x:c r="E3256" s="10" t="str">
        <x:v>ORIGINAL_LEDGER</x:v>
      </x:c>
      <x:c r="F3256" s="10" t="str">
        <x:v>FAIL</x:v>
      </x:c>
      <x:c r="G3256" s="10" t="str">
        <x:v>NO_VERDICT</x:v>
      </x:c>
      <x:c r="H3256" s="10" t="str">
        <x:v>INFRASTRUCTURE_FAILURE</x:v>
      </x:c>
      <x:c r="I3256" s="10" t="str">
        <x:v>NOT_PARSED</x:v>
      </x:c>
      <x:c r="J3256" s="10" t="str">
        <x:v>NO_SEMANTIC_VALIDATOR_DETERMINISTIC_FAIL</x:v>
      </x:c>
      <x:c r="K3256" s="10" t="str">
        <x:v>e3fe5a427c4ff3b708f8b6f2841f862e682b608f8d6404f5d7d8eb0f53a4a298</x:v>
      </x:c>
      <x:c r="L3256" s="10" t="str">
        <x:v>historical_three</x:v>
      </x:c>
      <x:c r="M3256" s="10" t="n">
        <x:v>0</x:v>
      </x:c>
      <x:c r="N3256" s="10" t="n">
        <x:v>0</x:v>
      </x:c>
      <x:c r="O3256" s="10" t="n">
        <x:v>0</x:v>
      </x:c>
      <x:c r="P3256" s="9" t="str">
        <x:f>'CaseReview'!U1070</x:f>
        <x:v>FAIL</x:v>
      </x:c>
      <x:c r="Q3256" s="9" t="n">
        <x:f>IF(AND(T3256=1,G3256=P3256),1,0)</x:f>
        <x:v>0</x:v>
      </x:c>
      <x:c r="R3256" s="9" t="n">
        <x:f>IF(AND(T3256=1,G3256="PASS",P3256="FAIL"),1,0)</x:f>
        <x:v>0</x:v>
      </x:c>
      <x:c r="S3256" s="9" t="n">
        <x:f>IF(AND(T3256=1,G3256="FAIL",P3256="PASS"),1,0)</x:f>
        <x:v>0</x:v>
      </x:c>
      <x:c r="T3256" s="9" t="n">
        <x:v>0</x:v>
      </x:c>
      <x:c r="U3256" s="9" t="n">
        <x:v>7</x:v>
      </x:c>
      <x:c r="V3256" s="9" t="str">
        <x:v>MVP/SHACL_GENERATION_PIPELINE/experiments/LUNA_NO_SEMANTIC_VALIDATOR/RUN_01/runs/RUN-IMO-097-20260901T103629242993Z/artifacts/attempt_01/candidate_shape.ttl</x:v>
      </x:c>
    </x:row>
    <x:row r="3257" ht="22" customHeight="1">
      <x:c r="A3257" s="10" t="str">
        <x:v>NO_SEMANTIC</x:v>
      </x:c>
      <x:c r="B3257" s="10" t="str">
        <x:v>IMO-097</x:v>
      </x:c>
      <x:c r="C3257" s="10" t="str">
        <x:v>IMO-097-J-P01</x:v>
      </x:c>
      <x:c r="D3257" s="10" t="str">
        <x:v>RUN_01</x:v>
      </x:c>
      <x:c r="E3257" s="10" t="str">
        <x:v>ORIGINAL_LEDGER</x:v>
      </x:c>
      <x:c r="F3257" s="10" t="str">
        <x:v>PASS</x:v>
      </x:c>
      <x:c r="G3257" s="10" t="str">
        <x:v>NO_VERDICT</x:v>
      </x:c>
      <x:c r="H3257" s="10" t="str">
        <x:v>INFRASTRUCTURE_FAILURE</x:v>
      </x:c>
      <x:c r="I3257" s="10" t="str">
        <x:v>NOT_PARSED</x:v>
      </x:c>
      <x:c r="J3257" s="10" t="str">
        <x:v>NO_SEMANTIC_VALIDATOR_DETERMINISTIC_FAIL</x:v>
      </x:c>
      <x:c r="K3257" s="10" t="str">
        <x:v>e3fe5a427c4ff3b708f8b6f2841f862e682b608f8d6404f5d7d8eb0f53a4a298</x:v>
      </x:c>
      <x:c r="L3257" s="10" t="str">
        <x:v>historical_three</x:v>
      </x:c>
      <x:c r="M3257" s="10" t="n">
        <x:v>0</x:v>
      </x:c>
      <x:c r="N3257" s="10" t="n">
        <x:v>0</x:v>
      </x:c>
      <x:c r="O3257" s="10" t="n">
        <x:v>0</x:v>
      </x:c>
      <x:c r="P3257" s="9" t="str">
        <x:f>'CaseReview'!U1071</x:f>
        <x:v>PASS</x:v>
      </x:c>
      <x:c r="Q3257" s="9" t="n">
        <x:f>IF(AND(T3257=1,G3257=P3257),1,0)</x:f>
        <x:v>0</x:v>
      </x:c>
      <x:c r="R3257" s="9" t="n">
        <x:f>IF(AND(T3257=1,G3257="PASS",P3257="FAIL"),1,0)</x:f>
        <x:v>0</x:v>
      </x:c>
      <x:c r="S3257" s="9" t="n">
        <x:f>IF(AND(T3257=1,G3257="FAIL",P3257="PASS"),1,0)</x:f>
        <x:v>0</x:v>
      </x:c>
      <x:c r="T3257" s="9" t="n">
        <x:v>0</x:v>
      </x:c>
      <x:c r="U3257" s="9" t="n">
        <x:v>7</x:v>
      </x:c>
      <x:c r="V3257" s="9" t="str">
        <x:v>MVP/SHACL_GENERATION_PIPELINE/experiments/LUNA_NO_SEMANTIC_VALIDATOR/RUN_01/runs/RUN-IMO-097-20260901T103629242993Z/artifacts/attempt_01/candidate_shape.ttl</x:v>
      </x:c>
    </x:row>
    <x:row r="3258" ht="22" customHeight="1">
      <x:c r="A3258" s="10" t="str">
        <x:v>NO_SEMANTIC</x:v>
      </x:c>
      <x:c r="B3258" s="10" t="str">
        <x:v>IMO-097</x:v>
      </x:c>
      <x:c r="C3258" s="10" t="str">
        <x:v>IMO-097-J-P02</x:v>
      </x:c>
      <x:c r="D3258" s="10" t="str">
        <x:v>RUN_01</x:v>
      </x:c>
      <x:c r="E3258" s="10" t="str">
        <x:v>ORIGINAL_LEDGER</x:v>
      </x:c>
      <x:c r="F3258" s="10" t="str">
        <x:v>PASS</x:v>
      </x:c>
      <x:c r="G3258" s="10" t="str">
        <x:v>NO_VERDICT</x:v>
      </x:c>
      <x:c r="H3258" s="10" t="str">
        <x:v>INFRASTRUCTURE_FAILURE</x:v>
      </x:c>
      <x:c r="I3258" s="10" t="str">
        <x:v>NOT_PARSED</x:v>
      </x:c>
      <x:c r="J3258" s="10" t="str">
        <x:v>NO_SEMANTIC_VALIDATOR_DETERMINISTIC_FAIL</x:v>
      </x:c>
      <x:c r="K3258" s="10" t="str">
        <x:v>e3fe5a427c4ff3b708f8b6f2841f862e682b608f8d6404f5d7d8eb0f53a4a298</x:v>
      </x:c>
      <x:c r="L3258" s="10" t="str">
        <x:v>historical_three</x:v>
      </x:c>
      <x:c r="M3258" s="10" t="n">
        <x:v>0</x:v>
      </x:c>
      <x:c r="N3258" s="10" t="n">
        <x:v>0</x:v>
      </x:c>
      <x:c r="O3258" s="10" t="n">
        <x:v>0</x:v>
      </x:c>
      <x:c r="P3258" s="9" t="str">
        <x:f>'CaseReview'!U1072</x:f>
        <x:v>PASS</x:v>
      </x:c>
      <x:c r="Q3258" s="9" t="n">
        <x:f>IF(AND(T3258=1,G3258=P3258),1,0)</x:f>
        <x:v>0</x:v>
      </x:c>
      <x:c r="R3258" s="9" t="n">
        <x:f>IF(AND(T3258=1,G3258="PASS",P3258="FAIL"),1,0)</x:f>
        <x:v>0</x:v>
      </x:c>
      <x:c r="S3258" s="9" t="n">
        <x:f>IF(AND(T3258=1,G3258="FAIL",P3258="PASS"),1,0)</x:f>
        <x:v>0</x:v>
      </x:c>
      <x:c r="T3258" s="9" t="n">
        <x:v>0</x:v>
      </x:c>
      <x:c r="U3258" s="9" t="n">
        <x:v>7</x:v>
      </x:c>
      <x:c r="V3258" s="9" t="str">
        <x:v>MVP/SHACL_GENERATION_PIPELINE/experiments/LUNA_NO_SEMANTIC_VALIDATOR/RUN_01/runs/RUN-IMO-097-20260901T103629242993Z/artifacts/attempt_01/candidate_shape.ttl</x:v>
      </x:c>
    </x:row>
    <x:row r="3259" ht="22" customHeight="1">
      <x:c r="A3259" s="10" t="str">
        <x:v>NO_SEMANTIC</x:v>
      </x:c>
      <x:c r="B3259" s="10" t="str">
        <x:v>IMO-097</x:v>
      </x:c>
      <x:c r="C3259" s="10" t="str">
        <x:v>IMO-097-J-P03</x:v>
      </x:c>
      <x:c r="D3259" s="10" t="str">
        <x:v>RUN_01</x:v>
      </x:c>
      <x:c r="E3259" s="10" t="str">
        <x:v>ORIGINAL_LEDGER</x:v>
      </x:c>
      <x:c r="F3259" s="10" t="str">
        <x:v>PASS</x:v>
      </x:c>
      <x:c r="G3259" s="10" t="str">
        <x:v>NO_VERDICT</x:v>
      </x:c>
      <x:c r="H3259" s="10" t="str">
        <x:v>INFRASTRUCTURE_FAILURE</x:v>
      </x:c>
      <x:c r="I3259" s="10" t="str">
        <x:v>NOT_PARSED</x:v>
      </x:c>
      <x:c r="J3259" s="10" t="str">
        <x:v>NO_SEMANTIC_VALIDATOR_DETERMINISTIC_FAIL</x:v>
      </x:c>
      <x:c r="K3259" s="10" t="str">
        <x:v>e3fe5a427c4ff3b708f8b6f2841f862e682b608f8d6404f5d7d8eb0f53a4a298</x:v>
      </x:c>
      <x:c r="L3259" s="10" t="str">
        <x:v>historical_three</x:v>
      </x:c>
      <x:c r="M3259" s="10" t="n">
        <x:v>0</x:v>
      </x:c>
      <x:c r="N3259" s="10" t="n">
        <x:v>0</x:v>
      </x:c>
      <x:c r="O3259" s="10" t="n">
        <x:v>0</x:v>
      </x:c>
      <x:c r="P3259" s="9" t="str">
        <x:f>'CaseReview'!U1073</x:f>
        <x:v>PASS</x:v>
      </x:c>
      <x:c r="Q3259" s="9" t="n">
        <x:f>IF(AND(T3259=1,G3259=P3259),1,0)</x:f>
        <x:v>0</x:v>
      </x:c>
      <x:c r="R3259" s="9" t="n">
        <x:f>IF(AND(T3259=1,G3259="PASS",P3259="FAIL"),1,0)</x:f>
        <x:v>0</x:v>
      </x:c>
      <x:c r="S3259" s="9" t="n">
        <x:f>IF(AND(T3259=1,G3259="FAIL",P3259="PASS"),1,0)</x:f>
        <x:v>0</x:v>
      </x:c>
      <x:c r="T3259" s="9" t="n">
        <x:v>0</x:v>
      </x:c>
      <x:c r="U3259" s="9" t="n">
        <x:v>7</x:v>
      </x:c>
      <x:c r="V3259" s="9" t="str">
        <x:v>MVP/SHACL_GENERATION_PIPELINE/experiments/LUNA_NO_SEMANTIC_VALIDATOR/RUN_01/runs/RUN-IMO-097-20260901T103629242993Z/artifacts/attempt_01/candidate_shape.ttl</x:v>
      </x:c>
    </x:row>
    <x:row r="3260" ht="22" customHeight="1">
      <x:c r="A3260" s="10" t="str">
        <x:v>NO_SEMANTIC</x:v>
      </x:c>
      <x:c r="B3260" s="10" t="str">
        <x:v>IMO-098</x:v>
      </x:c>
      <x:c r="C3260" s="10" t="str">
        <x:v>IMO-098-J-F01</x:v>
      </x:c>
      <x:c r="D3260" s="10" t="str">
        <x:v>RUN_01</x:v>
      </x:c>
      <x:c r="E3260" s="10" t="str">
        <x:v>ORIGINAL_LEDGER</x:v>
      </x:c>
      <x:c r="F3260" s="10" t="str">
        <x:v>FAIL</x:v>
      </x:c>
      <x:c r="G3260" s="10" t="str">
        <x:v>FAIL</x:v>
      </x:c>
      <x:c r="H3260" s="10" t="str">
        <x:v>EXECUTED</x:v>
      </x:c>
      <x:c r="I3260" s="10" t="str">
        <x:v>PARSED</x:v>
      </x:c>
      <x:c r="J3260" s="10" t="str">
        <x:v>NO_SEMANTIC_VALIDATOR_DETERMINISTIC_PASS</x:v>
      </x:c>
      <x:c r="K3260" s="10" t="str">
        <x:v>c9bef2d301d8cd3a7d0aa667f088afb80a1c42ebaec54e6adb95cc4db91d24e5</x:v>
      </x:c>
      <x:c r="L3260" s="10" t="str">
        <x:v>historical_three</x:v>
      </x:c>
      <x:c r="M3260" s="10" t="n">
        <x:v>1</x:v>
      </x:c>
      <x:c r="N3260" s="10" t="n">
        <x:v>0</x:v>
      </x:c>
      <x:c r="O3260" s="10" t="n">
        <x:v>0</x:v>
      </x:c>
      <x:c r="P3260" s="9" t="str">
        <x:f>'CaseReview'!U1074</x:f>
        <x:v>FAIL</x:v>
      </x:c>
      <x:c r="Q3260" s="9" t="n">
        <x:f>IF(AND(T3260=1,G3260=P3260),1,0)</x:f>
        <x:v>1</x:v>
      </x:c>
      <x:c r="R3260" s="9" t="n">
        <x:f>IF(AND(T3260=1,G3260="PASS",P3260="FAIL"),1,0)</x:f>
        <x:v>0</x:v>
      </x:c>
      <x:c r="S3260" s="9" t="n">
        <x:f>IF(AND(T3260=1,G3260="FAIL",P3260="PASS"),1,0)</x:f>
        <x:v>0</x:v>
      </x:c>
      <x:c r="T3260" s="9" t="n">
        <x:v>1</x:v>
      </x:c>
      <x:c r="U3260" s="9" t="n">
        <x:v>6</x:v>
      </x:c>
      <x:c r="V3260" s="9" t="str">
        <x:v>MVP/SHACL_GENERATION_PIPELINE/experiments/LUNA_NO_SEMANTIC_VALIDATOR/RUN_01/runs/RUN-IMO-098-20260901T103854204206Z/artifacts/attempt_01/candidate_shape.ttl</x:v>
      </x:c>
    </x:row>
    <x:row r="3261" ht="22" customHeight="1">
      <x:c r="A3261" s="10" t="str">
        <x:v>NO_SEMANTIC</x:v>
      </x:c>
      <x:c r="B3261" s="10" t="str">
        <x:v>IMO-098</x:v>
      </x:c>
      <x:c r="C3261" s="10" t="str">
        <x:v>IMO-098-J-F02</x:v>
      </x:c>
      <x:c r="D3261" s="10" t="str">
        <x:v>RUN_01</x:v>
      </x:c>
      <x:c r="E3261" s="10" t="str">
        <x:v>ORIGINAL_LEDGER</x:v>
      </x:c>
      <x:c r="F3261" s="10" t="str">
        <x:v>FAIL</x:v>
      </x:c>
      <x:c r="G3261" s="10" t="str">
        <x:v>FAIL</x:v>
      </x:c>
      <x:c r="H3261" s="10" t="str">
        <x:v>EXECUTED</x:v>
      </x:c>
      <x:c r="I3261" s="10" t="str">
        <x:v>PARSED</x:v>
      </x:c>
      <x:c r="J3261" s="10" t="str">
        <x:v>NO_SEMANTIC_VALIDATOR_DETERMINISTIC_PASS</x:v>
      </x:c>
      <x:c r="K3261" s="10" t="str">
        <x:v>c9bef2d301d8cd3a7d0aa667f088afb80a1c42ebaec54e6adb95cc4db91d24e5</x:v>
      </x:c>
      <x:c r="L3261" s="10" t="str">
        <x:v>historical_three</x:v>
      </x:c>
      <x:c r="M3261" s="10" t="n">
        <x:v>1</x:v>
      </x:c>
      <x:c r="N3261" s="10" t="n">
        <x:v>0</x:v>
      </x:c>
      <x:c r="O3261" s="10" t="n">
        <x:v>0</x:v>
      </x:c>
      <x:c r="P3261" s="9" t="str">
        <x:f>'CaseReview'!U1075</x:f>
        <x:v>FAIL</x:v>
      </x:c>
      <x:c r="Q3261" s="9" t="n">
        <x:f>IF(AND(T3261=1,G3261=P3261),1,0)</x:f>
        <x:v>1</x:v>
      </x:c>
      <x:c r="R3261" s="9" t="n">
        <x:f>IF(AND(T3261=1,G3261="PASS",P3261="FAIL"),1,0)</x:f>
        <x:v>0</x:v>
      </x:c>
      <x:c r="S3261" s="9" t="n">
        <x:f>IF(AND(T3261=1,G3261="FAIL",P3261="PASS"),1,0)</x:f>
        <x:v>0</x:v>
      </x:c>
      <x:c r="T3261" s="9" t="n">
        <x:v>1</x:v>
      </x:c>
      <x:c r="U3261" s="9" t="n">
        <x:v>6</x:v>
      </x:c>
      <x:c r="V3261" s="9" t="str">
        <x:v>MVP/SHACL_GENERATION_PIPELINE/experiments/LUNA_NO_SEMANTIC_VALIDATOR/RUN_01/runs/RUN-IMO-098-20260901T103854204206Z/artifacts/attempt_01/candidate_shape.ttl</x:v>
      </x:c>
    </x:row>
    <x:row r="3262" ht="22" customHeight="1">
      <x:c r="A3262" s="10" t="str">
        <x:v>NO_SEMANTIC</x:v>
      </x:c>
      <x:c r="B3262" s="10" t="str">
        <x:v>IMO-098</x:v>
      </x:c>
      <x:c r="C3262" s="10" t="str">
        <x:v>IMO-098-J-F03</x:v>
      </x:c>
      <x:c r="D3262" s="10" t="str">
        <x:v>RUN_01</x:v>
      </x:c>
      <x:c r="E3262" s="10" t="str">
        <x:v>ORIGINAL_LEDGER</x:v>
      </x:c>
      <x:c r="F3262" s="10" t="str">
        <x:v>FAIL</x:v>
      </x:c>
      <x:c r="G3262" s="10" t="str">
        <x:v>FAIL</x:v>
      </x:c>
      <x:c r="H3262" s="10" t="str">
        <x:v>EXECUTED</x:v>
      </x:c>
      <x:c r="I3262" s="10" t="str">
        <x:v>PARSED</x:v>
      </x:c>
      <x:c r="J3262" s="10" t="str">
        <x:v>NO_SEMANTIC_VALIDATOR_DETERMINISTIC_PASS</x:v>
      </x:c>
      <x:c r="K3262" s="10" t="str">
        <x:v>c9bef2d301d8cd3a7d0aa667f088afb80a1c42ebaec54e6adb95cc4db91d24e5</x:v>
      </x:c>
      <x:c r="L3262" s="10" t="str">
        <x:v>historical_three</x:v>
      </x:c>
      <x:c r="M3262" s="10" t="n">
        <x:v>1</x:v>
      </x:c>
      <x:c r="N3262" s="10" t="n">
        <x:v>0</x:v>
      </x:c>
      <x:c r="O3262" s="10" t="n">
        <x:v>0</x:v>
      </x:c>
      <x:c r="P3262" s="9" t="str">
        <x:f>'CaseReview'!U1076</x:f>
        <x:v>FAIL</x:v>
      </x:c>
      <x:c r="Q3262" s="9" t="n">
        <x:f>IF(AND(T3262=1,G3262=P3262),1,0)</x:f>
        <x:v>1</x:v>
      </x:c>
      <x:c r="R3262" s="9" t="n">
        <x:f>IF(AND(T3262=1,G3262="PASS",P3262="FAIL"),1,0)</x:f>
        <x:v>0</x:v>
      </x:c>
      <x:c r="S3262" s="9" t="n">
        <x:f>IF(AND(T3262=1,G3262="FAIL",P3262="PASS"),1,0)</x:f>
        <x:v>0</x:v>
      </x:c>
      <x:c r="T3262" s="9" t="n">
        <x:v>1</x:v>
      </x:c>
      <x:c r="U3262" s="9" t="n">
        <x:v>6</x:v>
      </x:c>
      <x:c r="V3262" s="9" t="str">
        <x:v>MVP/SHACL_GENERATION_PIPELINE/experiments/LUNA_NO_SEMANTIC_VALIDATOR/RUN_01/runs/RUN-IMO-098-20260901T103854204206Z/artifacts/attempt_01/candidate_shape.ttl</x:v>
      </x:c>
    </x:row>
    <x:row r="3263" ht="22" customHeight="1">
      <x:c r="A3263" s="10" t="str">
        <x:v>NO_SEMANTIC</x:v>
      </x:c>
      <x:c r="B3263" s="10" t="str">
        <x:v>IMO-098</x:v>
      </x:c>
      <x:c r="C3263" s="10" t="str">
        <x:v>IMO-098-J-P01</x:v>
      </x:c>
      <x:c r="D3263" s="10" t="str">
        <x:v>RUN_01</x:v>
      </x:c>
      <x:c r="E3263" s="10" t="str">
        <x:v>ORIGINAL_LEDGER</x:v>
      </x:c>
      <x:c r="F3263" s="10" t="str">
        <x:v>PASS</x:v>
      </x:c>
      <x:c r="G3263" s="10" t="str">
        <x:v>PASS</x:v>
      </x:c>
      <x:c r="H3263" s="10" t="str">
        <x:v>EXECUTED</x:v>
      </x:c>
      <x:c r="I3263" s="10" t="str">
        <x:v>PARSED</x:v>
      </x:c>
      <x:c r="J3263" s="10" t="str">
        <x:v>NO_SEMANTIC_VALIDATOR_DETERMINISTIC_PASS</x:v>
      </x:c>
      <x:c r="K3263" s="10" t="str">
        <x:v>c9bef2d301d8cd3a7d0aa667f088afb80a1c42ebaec54e6adb95cc4db91d24e5</x:v>
      </x:c>
      <x:c r="L3263" s="10" t="str">
        <x:v>historical_three</x:v>
      </x:c>
      <x:c r="M3263" s="10" t="n">
        <x:v>1</x:v>
      </x:c>
      <x:c r="N3263" s="10" t="n">
        <x:v>0</x:v>
      </x:c>
      <x:c r="O3263" s="10" t="n">
        <x:v>0</x:v>
      </x:c>
      <x:c r="P3263" s="9" t="str">
        <x:f>'CaseReview'!U1077</x:f>
        <x:v>PASS</x:v>
      </x:c>
      <x:c r="Q3263" s="9" t="n">
        <x:f>IF(AND(T3263=1,G3263=P3263),1,0)</x:f>
        <x:v>1</x:v>
      </x:c>
      <x:c r="R3263" s="9" t="n">
        <x:f>IF(AND(T3263=1,G3263="PASS",P3263="FAIL"),1,0)</x:f>
        <x:v>0</x:v>
      </x:c>
      <x:c r="S3263" s="9" t="n">
        <x:f>IF(AND(T3263=1,G3263="FAIL",P3263="PASS"),1,0)</x:f>
        <x:v>0</x:v>
      </x:c>
      <x:c r="T3263" s="9" t="n">
        <x:v>1</x:v>
      </x:c>
      <x:c r="U3263" s="9" t="n">
        <x:v>6</x:v>
      </x:c>
      <x:c r="V3263" s="9" t="str">
        <x:v>MVP/SHACL_GENERATION_PIPELINE/experiments/LUNA_NO_SEMANTIC_VALIDATOR/RUN_01/runs/RUN-IMO-098-20260901T103854204206Z/artifacts/attempt_01/candidate_shape.ttl</x:v>
      </x:c>
    </x:row>
    <x:row r="3264" ht="22" customHeight="1">
      <x:c r="A3264" s="10" t="str">
        <x:v>NO_SEMANTIC</x:v>
      </x:c>
      <x:c r="B3264" s="10" t="str">
        <x:v>IMO-098</x:v>
      </x:c>
      <x:c r="C3264" s="10" t="str">
        <x:v>IMO-098-J-P02</x:v>
      </x:c>
      <x:c r="D3264" s="10" t="str">
        <x:v>RUN_01</x:v>
      </x:c>
      <x:c r="E3264" s="10" t="str">
        <x:v>ORIGINAL_LEDGER</x:v>
      </x:c>
      <x:c r="F3264" s="10" t="str">
        <x:v>PASS</x:v>
      </x:c>
      <x:c r="G3264" s="10" t="str">
        <x:v>PASS</x:v>
      </x:c>
      <x:c r="H3264" s="10" t="str">
        <x:v>EXECUTED</x:v>
      </x:c>
      <x:c r="I3264" s="10" t="str">
        <x:v>PARSED</x:v>
      </x:c>
      <x:c r="J3264" s="10" t="str">
        <x:v>NO_SEMANTIC_VALIDATOR_DETERMINISTIC_PASS</x:v>
      </x:c>
      <x:c r="K3264" s="10" t="str">
        <x:v>c9bef2d301d8cd3a7d0aa667f088afb80a1c42ebaec54e6adb95cc4db91d24e5</x:v>
      </x:c>
      <x:c r="L3264" s="10" t="str">
        <x:v>historical_three</x:v>
      </x:c>
      <x:c r="M3264" s="10" t="n">
        <x:v>1</x:v>
      </x:c>
      <x:c r="N3264" s="10" t="n">
        <x:v>0</x:v>
      </x:c>
      <x:c r="O3264" s="10" t="n">
        <x:v>0</x:v>
      </x:c>
      <x:c r="P3264" s="9" t="str">
        <x:f>'CaseReview'!U1078</x:f>
        <x:v>PASS</x:v>
      </x:c>
      <x:c r="Q3264" s="9" t="n">
        <x:f>IF(AND(T3264=1,G3264=P3264),1,0)</x:f>
        <x:v>1</x:v>
      </x:c>
      <x:c r="R3264" s="9" t="n">
        <x:f>IF(AND(T3264=1,G3264="PASS",P3264="FAIL"),1,0)</x:f>
        <x:v>0</x:v>
      </x:c>
      <x:c r="S3264" s="9" t="n">
        <x:f>IF(AND(T3264=1,G3264="FAIL",P3264="PASS"),1,0)</x:f>
        <x:v>0</x:v>
      </x:c>
      <x:c r="T3264" s="9" t="n">
        <x:v>1</x:v>
      </x:c>
      <x:c r="U3264" s="9" t="n">
        <x:v>6</x:v>
      </x:c>
      <x:c r="V3264" s="9" t="str">
        <x:v>MVP/SHACL_GENERATION_PIPELINE/experiments/LUNA_NO_SEMANTIC_VALIDATOR/RUN_01/runs/RUN-IMO-098-20260901T103854204206Z/artifacts/attempt_01/candidate_shape.ttl</x:v>
      </x:c>
    </x:row>
    <x:row r="3265" ht="22" customHeight="1">
      <x:c r="A3265" s="10" t="str">
        <x:v>NO_SEMANTIC</x:v>
      </x:c>
      <x:c r="B3265" s="10" t="str">
        <x:v>IMO-098</x:v>
      </x:c>
      <x:c r="C3265" s="10" t="str">
        <x:v>IMO-098-J-P03</x:v>
      </x:c>
      <x:c r="D3265" s="10" t="str">
        <x:v>RUN_01</x:v>
      </x:c>
      <x:c r="E3265" s="10" t="str">
        <x:v>ORIGINAL_LEDGER</x:v>
      </x:c>
      <x:c r="F3265" s="10" t="str">
        <x:v>PASS</x:v>
      </x:c>
      <x:c r="G3265" s="10" t="str">
        <x:v>PASS</x:v>
      </x:c>
      <x:c r="H3265" s="10" t="str">
        <x:v>EXECUTED</x:v>
      </x:c>
      <x:c r="I3265" s="10" t="str">
        <x:v>PARSED</x:v>
      </x:c>
      <x:c r="J3265" s="10" t="str">
        <x:v>NO_SEMANTIC_VALIDATOR_DETERMINISTIC_PASS</x:v>
      </x:c>
      <x:c r="K3265" s="10" t="str">
        <x:v>c9bef2d301d8cd3a7d0aa667f088afb80a1c42ebaec54e6adb95cc4db91d24e5</x:v>
      </x:c>
      <x:c r="L3265" s="10" t="str">
        <x:v>historical_three</x:v>
      </x:c>
      <x:c r="M3265" s="10" t="n">
        <x:v>1</x:v>
      </x:c>
      <x:c r="N3265" s="10" t="n">
        <x:v>0</x:v>
      </x:c>
      <x:c r="O3265" s="10" t="n">
        <x:v>0</x:v>
      </x:c>
      <x:c r="P3265" s="9" t="str">
        <x:f>'CaseReview'!U1079</x:f>
        <x:v>PASS</x:v>
      </x:c>
      <x:c r="Q3265" s="9" t="n">
        <x:f>IF(AND(T3265=1,G3265=P3265),1,0)</x:f>
        <x:v>1</x:v>
      </x:c>
      <x:c r="R3265" s="9" t="n">
        <x:f>IF(AND(T3265=1,G3265="PASS",P3265="FAIL"),1,0)</x:f>
        <x:v>0</x:v>
      </x:c>
      <x:c r="S3265" s="9" t="n">
        <x:f>IF(AND(T3265=1,G3265="FAIL",P3265="PASS"),1,0)</x:f>
        <x:v>0</x:v>
      </x:c>
      <x:c r="T3265" s="9" t="n">
        <x:v>1</x:v>
      </x:c>
      <x:c r="U3265" s="9" t="n">
        <x:v>6</x:v>
      </x:c>
      <x:c r="V3265" s="9" t="str">
        <x:v>MVP/SHACL_GENERATION_PIPELINE/experiments/LUNA_NO_SEMANTIC_VALIDATOR/RUN_01/runs/RUN-IMO-098-20260901T103854204206Z/artifacts/attempt_01/candidate_shape.ttl</x:v>
      </x:c>
    </x:row>
    <x:row r="3266" ht="22" customHeight="1">
      <x:c r="A3266" s="10" t="str">
        <x:v>NO_SEMANTIC</x:v>
      </x:c>
      <x:c r="B3266" s="10" t="str">
        <x:v>IMO-099</x:v>
      </x:c>
      <x:c r="C3266" s="10" t="str">
        <x:v>IMO-099-J-F01</x:v>
      </x:c>
      <x:c r="D3266" s="10" t="str">
        <x:v>RUN_01</x:v>
      </x:c>
      <x:c r="E3266" s="10" t="str">
        <x:v>ORIGINAL_LEDGER</x:v>
      </x:c>
      <x:c r="F3266" s="10" t="str">
        <x:v>FAIL</x:v>
      </x:c>
      <x:c r="G3266" s="10" t="str">
        <x:v>FAIL</x:v>
      </x:c>
      <x:c r="H3266" s="10" t="str">
        <x:v>EXECUTED</x:v>
      </x:c>
      <x:c r="I3266" s="10" t="str">
        <x:v>PARSED</x:v>
      </x:c>
      <x:c r="J3266" s="10" t="str">
        <x:v>NO_SEMANTIC_VALIDATOR_DETERMINISTIC_PASS</x:v>
      </x:c>
      <x:c r="K3266" s="10" t="str">
        <x:v>d891ec1a038dfbf4590e20622e1fe383a6951a5a51b051ea7d5478a154753d56</x:v>
      </x:c>
      <x:c r="L3266" s="10" t="str">
        <x:v>historical_three</x:v>
      </x:c>
      <x:c r="M3266" s="10" t="n">
        <x:v>1</x:v>
      </x:c>
      <x:c r="N3266" s="10" t="n">
        <x:v>0</x:v>
      </x:c>
      <x:c r="O3266" s="10" t="n">
        <x:v>0</x:v>
      </x:c>
      <x:c r="P3266" s="9" t="str">
        <x:f>'CaseReview'!U1080</x:f>
        <x:v>FAIL</x:v>
      </x:c>
      <x:c r="Q3266" s="9" t="n">
        <x:f>IF(AND(T3266=1,G3266=P3266),1,0)</x:f>
        <x:v>1</x:v>
      </x:c>
      <x:c r="R3266" s="9" t="n">
        <x:f>IF(AND(T3266=1,G3266="PASS",P3266="FAIL"),1,0)</x:f>
        <x:v>0</x:v>
      </x:c>
      <x:c r="S3266" s="9" t="n">
        <x:f>IF(AND(T3266=1,G3266="FAIL",P3266="PASS"),1,0)</x:f>
        <x:v>0</x:v>
      </x:c>
      <x:c r="T3266" s="9" t="n">
        <x:v>1</x:v>
      </x:c>
      <x:c r="U3266" s="9" t="n">
        <x:v>7</x:v>
      </x:c>
      <x:c r="V3266" s="9" t="str">
        <x:v>MVP/SHACL_GENERATION_PIPELINE/experiments/LUNA_NO_SEMANTIC_VALIDATOR/RUN_01/runs/RUN-IMO-099-20260901T103910686008Z/artifacts/attempt_01/candidate_shape.ttl</x:v>
      </x:c>
    </x:row>
    <x:row r="3267" ht="22" customHeight="1">
      <x:c r="A3267" s="10" t="str">
        <x:v>NO_SEMANTIC</x:v>
      </x:c>
      <x:c r="B3267" s="10" t="str">
        <x:v>IMO-099</x:v>
      </x:c>
      <x:c r="C3267" s="10" t="str">
        <x:v>IMO-099-J-F02</x:v>
      </x:c>
      <x:c r="D3267" s="10" t="str">
        <x:v>RUN_01</x:v>
      </x:c>
      <x:c r="E3267" s="10" t="str">
        <x:v>ORIGINAL_LEDGER</x:v>
      </x:c>
      <x:c r="F3267" s="10" t="str">
        <x:v>FAIL</x:v>
      </x:c>
      <x:c r="G3267" s="10" t="str">
        <x:v>FAIL</x:v>
      </x:c>
      <x:c r="H3267" s="10" t="str">
        <x:v>EXECUTED</x:v>
      </x:c>
      <x:c r="I3267" s="10" t="str">
        <x:v>PARSED</x:v>
      </x:c>
      <x:c r="J3267" s="10" t="str">
        <x:v>NO_SEMANTIC_VALIDATOR_DETERMINISTIC_PASS</x:v>
      </x:c>
      <x:c r="K3267" s="10" t="str">
        <x:v>d891ec1a038dfbf4590e20622e1fe383a6951a5a51b051ea7d5478a154753d56</x:v>
      </x:c>
      <x:c r="L3267" s="10" t="str">
        <x:v>historical_three</x:v>
      </x:c>
      <x:c r="M3267" s="10" t="n">
        <x:v>1</x:v>
      </x:c>
      <x:c r="N3267" s="10" t="n">
        <x:v>0</x:v>
      </x:c>
      <x:c r="O3267" s="10" t="n">
        <x:v>0</x:v>
      </x:c>
      <x:c r="P3267" s="9" t="str">
        <x:f>'CaseReview'!U1081</x:f>
        <x:v>FAIL</x:v>
      </x:c>
      <x:c r="Q3267" s="9" t="n">
        <x:f>IF(AND(T3267=1,G3267=P3267),1,0)</x:f>
        <x:v>1</x:v>
      </x:c>
      <x:c r="R3267" s="9" t="n">
        <x:f>IF(AND(T3267=1,G3267="PASS",P3267="FAIL"),1,0)</x:f>
        <x:v>0</x:v>
      </x:c>
      <x:c r="S3267" s="9" t="n">
        <x:f>IF(AND(T3267=1,G3267="FAIL",P3267="PASS"),1,0)</x:f>
        <x:v>0</x:v>
      </x:c>
      <x:c r="T3267" s="9" t="n">
        <x:v>1</x:v>
      </x:c>
      <x:c r="U3267" s="9" t="n">
        <x:v>7</x:v>
      </x:c>
      <x:c r="V3267" s="9" t="str">
        <x:v>MVP/SHACL_GENERATION_PIPELINE/experiments/LUNA_NO_SEMANTIC_VALIDATOR/RUN_01/runs/RUN-IMO-099-20260901T103910686008Z/artifacts/attempt_01/candidate_shape.ttl</x:v>
      </x:c>
    </x:row>
    <x:row r="3268" ht="22" customHeight="1">
      <x:c r="A3268" s="10" t="str">
        <x:v>NO_SEMANTIC</x:v>
      </x:c>
      <x:c r="B3268" s="10" t="str">
        <x:v>IMO-099</x:v>
      </x:c>
      <x:c r="C3268" s="10" t="str">
        <x:v>IMO-099-J-F03</x:v>
      </x:c>
      <x:c r="D3268" s="10" t="str">
        <x:v>RUN_01</x:v>
      </x:c>
      <x:c r="E3268" s="10" t="str">
        <x:v>ORIGINAL_LEDGER</x:v>
      </x:c>
      <x:c r="F3268" s="10" t="str">
        <x:v>FAIL</x:v>
      </x:c>
      <x:c r="G3268" s="10" t="str">
        <x:v>FAIL</x:v>
      </x:c>
      <x:c r="H3268" s="10" t="str">
        <x:v>EXECUTED</x:v>
      </x:c>
      <x:c r="I3268" s="10" t="str">
        <x:v>PARSED</x:v>
      </x:c>
      <x:c r="J3268" s="10" t="str">
        <x:v>NO_SEMANTIC_VALIDATOR_DETERMINISTIC_PASS</x:v>
      </x:c>
      <x:c r="K3268" s="10" t="str">
        <x:v>d891ec1a038dfbf4590e20622e1fe383a6951a5a51b051ea7d5478a154753d56</x:v>
      </x:c>
      <x:c r="L3268" s="10" t="str">
        <x:v>historical_three</x:v>
      </x:c>
      <x:c r="M3268" s="10" t="n">
        <x:v>1</x:v>
      </x:c>
      <x:c r="N3268" s="10" t="n">
        <x:v>0</x:v>
      </x:c>
      <x:c r="O3268" s="10" t="n">
        <x:v>0</x:v>
      </x:c>
      <x:c r="P3268" s="9" t="str">
        <x:f>'CaseReview'!U1082</x:f>
        <x:v>FAIL</x:v>
      </x:c>
      <x:c r="Q3268" s="9" t="n">
        <x:f>IF(AND(T3268=1,G3268=P3268),1,0)</x:f>
        <x:v>1</x:v>
      </x:c>
      <x:c r="R3268" s="9" t="n">
        <x:f>IF(AND(T3268=1,G3268="PASS",P3268="FAIL"),1,0)</x:f>
        <x:v>0</x:v>
      </x:c>
      <x:c r="S3268" s="9" t="n">
        <x:f>IF(AND(T3268=1,G3268="FAIL",P3268="PASS"),1,0)</x:f>
        <x:v>0</x:v>
      </x:c>
      <x:c r="T3268" s="9" t="n">
        <x:v>1</x:v>
      </x:c>
      <x:c r="U3268" s="9" t="n">
        <x:v>7</x:v>
      </x:c>
      <x:c r="V3268" s="9" t="str">
        <x:v>MVP/SHACL_GENERATION_PIPELINE/experiments/LUNA_NO_SEMANTIC_VALIDATOR/RUN_01/runs/RUN-IMO-099-20260901T103910686008Z/artifacts/attempt_01/candidate_shape.ttl</x:v>
      </x:c>
    </x:row>
    <x:row r="3269" ht="22" customHeight="1">
      <x:c r="A3269" s="10" t="str">
        <x:v>NO_SEMANTIC</x:v>
      </x:c>
      <x:c r="B3269" s="10" t="str">
        <x:v>IMO-099</x:v>
      </x:c>
      <x:c r="C3269" s="10" t="str">
        <x:v>IMO-099-J-F04</x:v>
      </x:c>
      <x:c r="D3269" s="10" t="str">
        <x:v>RUN_01</x:v>
      </x:c>
      <x:c r="E3269" s="10" t="str">
        <x:v>ORIGINAL_LEDGER</x:v>
      </x:c>
      <x:c r="F3269" s="10" t="str">
        <x:v>FAIL</x:v>
      </x:c>
      <x:c r="G3269" s="10" t="str">
        <x:v>FAIL</x:v>
      </x:c>
      <x:c r="H3269" s="10" t="str">
        <x:v>EXECUTED</x:v>
      </x:c>
      <x:c r="I3269" s="10" t="str">
        <x:v>PARSED</x:v>
      </x:c>
      <x:c r="J3269" s="10" t="str">
        <x:v>NO_SEMANTIC_VALIDATOR_DETERMINISTIC_PASS</x:v>
      </x:c>
      <x:c r="K3269" s="10" t="str">
        <x:v>d891ec1a038dfbf4590e20622e1fe383a6951a5a51b051ea7d5478a154753d56</x:v>
      </x:c>
      <x:c r="L3269" s="10" t="str">
        <x:v>historical_three</x:v>
      </x:c>
      <x:c r="M3269" s="10" t="n">
        <x:v>1</x:v>
      </x:c>
      <x:c r="N3269" s="10" t="n">
        <x:v>0</x:v>
      </x:c>
      <x:c r="O3269" s="10" t="n">
        <x:v>0</x:v>
      </x:c>
      <x:c r="P3269" s="9" t="str">
        <x:f>'CaseReview'!U1083</x:f>
        <x:v>FAIL</x:v>
      </x:c>
      <x:c r="Q3269" s="9" t="n">
        <x:f>IF(AND(T3269=1,G3269=P3269),1,0)</x:f>
        <x:v>1</x:v>
      </x:c>
      <x:c r="R3269" s="9" t="n">
        <x:f>IF(AND(T3269=1,G3269="PASS",P3269="FAIL"),1,0)</x:f>
        <x:v>0</x:v>
      </x:c>
      <x:c r="S3269" s="9" t="n">
        <x:f>IF(AND(T3269=1,G3269="FAIL",P3269="PASS"),1,0)</x:f>
        <x:v>0</x:v>
      </x:c>
      <x:c r="T3269" s="9" t="n">
        <x:v>1</x:v>
      </x:c>
      <x:c r="U3269" s="9" t="n">
        <x:v>7</x:v>
      </x:c>
      <x:c r="V3269" s="9" t="str">
        <x:v>MVP/SHACL_GENERATION_PIPELINE/experiments/LUNA_NO_SEMANTIC_VALIDATOR/RUN_01/runs/RUN-IMO-099-20260901T103910686008Z/artifacts/attempt_01/candidate_shape.ttl</x:v>
      </x:c>
    </x:row>
    <x:row r="3270" ht="22" customHeight="1">
      <x:c r="A3270" s="10" t="str">
        <x:v>NO_SEMANTIC</x:v>
      </x:c>
      <x:c r="B3270" s="10" t="str">
        <x:v>IMO-099</x:v>
      </x:c>
      <x:c r="C3270" s="10" t="str">
        <x:v>IMO-099-J-F05</x:v>
      </x:c>
      <x:c r="D3270" s="10" t="str">
        <x:v>RUN_01</x:v>
      </x:c>
      <x:c r="E3270" s="10" t="str">
        <x:v>ORIGINAL_LEDGER</x:v>
      </x:c>
      <x:c r="F3270" s="10" t="str">
        <x:v>FAIL</x:v>
      </x:c>
      <x:c r="G3270" s="10" t="str">
        <x:v>FAIL</x:v>
      </x:c>
      <x:c r="H3270" s="10" t="str">
        <x:v>EXECUTED</x:v>
      </x:c>
      <x:c r="I3270" s="10" t="str">
        <x:v>PARSED</x:v>
      </x:c>
      <x:c r="J3270" s="10" t="str">
        <x:v>NO_SEMANTIC_VALIDATOR_DETERMINISTIC_PASS</x:v>
      </x:c>
      <x:c r="K3270" s="10" t="str">
        <x:v>d891ec1a038dfbf4590e20622e1fe383a6951a5a51b051ea7d5478a154753d56</x:v>
      </x:c>
      <x:c r="L3270" s="10" t="str">
        <x:v>historical_three</x:v>
      </x:c>
      <x:c r="M3270" s="10" t="n">
        <x:v>1</x:v>
      </x:c>
      <x:c r="N3270" s="10" t="n">
        <x:v>0</x:v>
      </x:c>
      <x:c r="O3270" s="10" t="n">
        <x:v>0</x:v>
      </x:c>
      <x:c r="P3270" s="9" t="str">
        <x:f>'CaseReview'!U1084</x:f>
        <x:v>FAIL</x:v>
      </x:c>
      <x:c r="Q3270" s="9" t="n">
        <x:f>IF(AND(T3270=1,G3270=P3270),1,0)</x:f>
        <x:v>1</x:v>
      </x:c>
      <x:c r="R3270" s="9" t="n">
        <x:f>IF(AND(T3270=1,G3270="PASS",P3270="FAIL"),1,0)</x:f>
        <x:v>0</x:v>
      </x:c>
      <x:c r="S3270" s="9" t="n">
        <x:f>IF(AND(T3270=1,G3270="FAIL",P3270="PASS"),1,0)</x:f>
        <x:v>0</x:v>
      </x:c>
      <x:c r="T3270" s="9" t="n">
        <x:v>1</x:v>
      </x:c>
      <x:c r="U3270" s="9" t="n">
        <x:v>7</x:v>
      </x:c>
      <x:c r="V3270" s="9" t="str">
        <x:v>MVP/SHACL_GENERATION_PIPELINE/experiments/LUNA_NO_SEMANTIC_VALIDATOR/RUN_01/runs/RUN-IMO-099-20260901T103910686008Z/artifacts/attempt_01/candidate_shape.ttl</x:v>
      </x:c>
    </x:row>
    <x:row r="3271" ht="22" customHeight="1">
      <x:c r="A3271" s="10" t="str">
        <x:v>NO_SEMANTIC</x:v>
      </x:c>
      <x:c r="B3271" s="10" t="str">
        <x:v>IMO-099</x:v>
      </x:c>
      <x:c r="C3271" s="10" t="str">
        <x:v>IMO-099-J-P01</x:v>
      </x:c>
      <x:c r="D3271" s="10" t="str">
        <x:v>RUN_01</x:v>
      </x:c>
      <x:c r="E3271" s="10" t="str">
        <x:v>ORIGINAL_LEDGER</x:v>
      </x:c>
      <x:c r="F3271" s="10" t="str">
        <x:v>PASS</x:v>
      </x:c>
      <x:c r="G3271" s="10" t="str">
        <x:v>PASS</x:v>
      </x:c>
      <x:c r="H3271" s="10" t="str">
        <x:v>EXECUTED</x:v>
      </x:c>
      <x:c r="I3271" s="10" t="str">
        <x:v>PARSED</x:v>
      </x:c>
      <x:c r="J3271" s="10" t="str">
        <x:v>NO_SEMANTIC_VALIDATOR_DETERMINISTIC_PASS</x:v>
      </x:c>
      <x:c r="K3271" s="10" t="str">
        <x:v>d891ec1a038dfbf4590e20622e1fe383a6951a5a51b051ea7d5478a154753d56</x:v>
      </x:c>
      <x:c r="L3271" s="10" t="str">
        <x:v>historical_three</x:v>
      </x:c>
      <x:c r="M3271" s="10" t="n">
        <x:v>1</x:v>
      </x:c>
      <x:c r="N3271" s="10" t="n">
        <x:v>0</x:v>
      </x:c>
      <x:c r="O3271" s="10" t="n">
        <x:v>0</x:v>
      </x:c>
      <x:c r="P3271" s="9" t="str">
        <x:f>'CaseReview'!U1085</x:f>
        <x:v>PASS</x:v>
      </x:c>
      <x:c r="Q3271" s="9" t="n">
        <x:f>IF(AND(T3271=1,G3271=P3271),1,0)</x:f>
        <x:v>1</x:v>
      </x:c>
      <x:c r="R3271" s="9" t="n">
        <x:f>IF(AND(T3271=1,G3271="PASS",P3271="FAIL"),1,0)</x:f>
        <x:v>0</x:v>
      </x:c>
      <x:c r="S3271" s="9" t="n">
        <x:f>IF(AND(T3271=1,G3271="FAIL",P3271="PASS"),1,0)</x:f>
        <x:v>0</x:v>
      </x:c>
      <x:c r="T3271" s="9" t="n">
        <x:v>1</x:v>
      </x:c>
      <x:c r="U3271" s="9" t="n">
        <x:v>7</x:v>
      </x:c>
      <x:c r="V3271" s="9" t="str">
        <x:v>MVP/SHACL_GENERATION_PIPELINE/experiments/LUNA_NO_SEMANTIC_VALIDATOR/RUN_01/runs/RUN-IMO-099-20260901T103910686008Z/artifacts/attempt_01/candidate_shape.ttl</x:v>
      </x:c>
    </x:row>
    <x:row r="3272" ht="22" customHeight="1">
      <x:c r="A3272" s="10" t="str">
        <x:v>NO_SEMANTIC</x:v>
      </x:c>
      <x:c r="B3272" s="10" t="str">
        <x:v>IMO-099</x:v>
      </x:c>
      <x:c r="C3272" s="10" t="str">
        <x:v>IMO-099-J-P02</x:v>
      </x:c>
      <x:c r="D3272" s="10" t="str">
        <x:v>RUN_01</x:v>
      </x:c>
      <x:c r="E3272" s="10" t="str">
        <x:v>ORIGINAL_LEDGER</x:v>
      </x:c>
      <x:c r="F3272" s="10" t="str">
        <x:v>PASS</x:v>
      </x:c>
      <x:c r="G3272" s="10" t="str">
        <x:v>PASS</x:v>
      </x:c>
      <x:c r="H3272" s="10" t="str">
        <x:v>EXECUTED</x:v>
      </x:c>
      <x:c r="I3272" s="10" t="str">
        <x:v>PARSED</x:v>
      </x:c>
      <x:c r="J3272" s="10" t="str">
        <x:v>NO_SEMANTIC_VALIDATOR_DETERMINISTIC_PASS</x:v>
      </x:c>
      <x:c r="K3272" s="10" t="str">
        <x:v>d891ec1a038dfbf4590e20622e1fe383a6951a5a51b051ea7d5478a154753d56</x:v>
      </x:c>
      <x:c r="L3272" s="10" t="str">
        <x:v>historical_three</x:v>
      </x:c>
      <x:c r="M3272" s="10" t="n">
        <x:v>1</x:v>
      </x:c>
      <x:c r="N3272" s="10" t="n">
        <x:v>0</x:v>
      </x:c>
      <x:c r="O3272" s="10" t="n">
        <x:v>0</x:v>
      </x:c>
      <x:c r="P3272" s="9" t="str">
        <x:f>'CaseReview'!U1086</x:f>
        <x:v>PASS</x:v>
      </x:c>
      <x:c r="Q3272" s="9" t="n">
        <x:f>IF(AND(T3272=1,G3272=P3272),1,0)</x:f>
        <x:v>1</x:v>
      </x:c>
      <x:c r="R3272" s="9" t="n">
        <x:f>IF(AND(T3272=1,G3272="PASS",P3272="FAIL"),1,0)</x:f>
        <x:v>0</x:v>
      </x:c>
      <x:c r="S3272" s="9" t="n">
        <x:f>IF(AND(T3272=1,G3272="FAIL",P3272="PASS"),1,0)</x:f>
        <x:v>0</x:v>
      </x:c>
      <x:c r="T3272" s="9" t="n">
        <x:v>1</x:v>
      </x:c>
      <x:c r="U3272" s="9" t="n">
        <x:v>7</x:v>
      </x:c>
      <x:c r="V3272" s="9" t="str">
        <x:v>MVP/SHACL_GENERATION_PIPELINE/experiments/LUNA_NO_SEMANTIC_VALIDATOR/RUN_01/runs/RUN-IMO-099-20260901T103910686008Z/artifacts/attempt_01/candidate_shape.ttl</x:v>
      </x:c>
    </x:row>
    <x:row r="3273" ht="22" customHeight="1">
      <x:c r="A3273" s="10" t="str">
        <x:v>NO_SEMANTIC</x:v>
      </x:c>
      <x:c r="B3273" s="10" t="str">
        <x:v>IMO-100</x:v>
      </x:c>
      <x:c r="C3273" s="10" t="str">
        <x:v>IMO-100-K-F01</x:v>
      </x:c>
      <x:c r="D3273" s="10" t="str">
        <x:v>RUN_01</x:v>
      </x:c>
      <x:c r="E3273" s="10" t="str">
        <x:v>ORIGINAL_LEDGER</x:v>
      </x:c>
      <x:c r="F3273" s="10" t="str">
        <x:v>FAIL</x:v>
      </x:c>
      <x:c r="G3273" s="10" t="str">
        <x:v>FAIL</x:v>
      </x:c>
      <x:c r="H3273" s="10" t="str">
        <x:v>EXECUTED</x:v>
      </x:c>
      <x:c r="I3273" s="10" t="str">
        <x:v>PARSED</x:v>
      </x:c>
      <x:c r="J3273" s="10" t="str">
        <x:v>NO_SEMANTIC_VALIDATOR_DETERMINISTIC_PASS</x:v>
      </x:c>
      <x:c r="K3273" s="10" t="str">
        <x:v>2def284a15a071163663df60286524561acafc0b80c87e208ab15ec49b8f13d5</x:v>
      </x:c>
      <x:c r="L3273" s="10" t="str">
        <x:v>historical_three</x:v>
      </x:c>
      <x:c r="M3273" s="10" t="n">
        <x:v>1</x:v>
      </x:c>
      <x:c r="N3273" s="10" t="n">
        <x:v>0</x:v>
      </x:c>
      <x:c r="O3273" s="10" t="n">
        <x:v>0</x:v>
      </x:c>
      <x:c r="P3273" s="9" t="str">
        <x:f>'CaseReview'!U1087</x:f>
        <x:v>FAIL</x:v>
      </x:c>
      <x:c r="Q3273" s="9" t="n">
        <x:f>IF(AND(T3273=1,G3273=P3273),1,0)</x:f>
        <x:v>1</x:v>
      </x:c>
      <x:c r="R3273" s="9" t="n">
        <x:f>IF(AND(T3273=1,G3273="PASS",P3273="FAIL"),1,0)</x:f>
        <x:v>0</x:v>
      </x:c>
      <x:c r="S3273" s="9" t="n">
        <x:f>IF(AND(T3273=1,G3273="FAIL",P3273="PASS"),1,0)</x:f>
        <x:v>0</x:v>
      </x:c>
      <x:c r="T3273" s="9" t="n">
        <x:v>1</x:v>
      </x:c>
      <x:c r="U3273" s="9" t="n">
        <x:v>7</x:v>
      </x:c>
      <x:c r="V3273" s="9" t="str">
        <x:v>MVP/SHACL_GENERATION_PIPELINE/experiments/LUNA_NO_SEMANTIC_VALIDATOR/RUN_01/runs/RUN-IMO-100-20260901T103925862056Z/artifacts/attempt_01/candidate_shape.ttl</x:v>
      </x:c>
    </x:row>
    <x:row r="3274" ht="22" customHeight="1">
      <x:c r="A3274" s="10" t="str">
        <x:v>NO_SEMANTIC</x:v>
      </x:c>
      <x:c r="B3274" s="10" t="str">
        <x:v>IMO-100</x:v>
      </x:c>
      <x:c r="C3274" s="10" t="str">
        <x:v>IMO-100-K-F02</x:v>
      </x:c>
      <x:c r="D3274" s="10" t="str">
        <x:v>RUN_01</x:v>
      </x:c>
      <x:c r="E3274" s="10" t="str">
        <x:v>ORIGINAL_LEDGER</x:v>
      </x:c>
      <x:c r="F3274" s="10" t="str">
        <x:v>FAIL</x:v>
      </x:c>
      <x:c r="G3274" s="10" t="str">
        <x:v>FAIL</x:v>
      </x:c>
      <x:c r="H3274" s="10" t="str">
        <x:v>EXECUTED</x:v>
      </x:c>
      <x:c r="I3274" s="10" t="str">
        <x:v>PARSED</x:v>
      </x:c>
      <x:c r="J3274" s="10" t="str">
        <x:v>NO_SEMANTIC_VALIDATOR_DETERMINISTIC_PASS</x:v>
      </x:c>
      <x:c r="K3274" s="10" t="str">
        <x:v>2def284a15a071163663df60286524561acafc0b80c87e208ab15ec49b8f13d5</x:v>
      </x:c>
      <x:c r="L3274" s="10" t="str">
        <x:v>historical_three</x:v>
      </x:c>
      <x:c r="M3274" s="10" t="n">
        <x:v>1</x:v>
      </x:c>
      <x:c r="N3274" s="10" t="n">
        <x:v>0</x:v>
      </x:c>
      <x:c r="O3274" s="10" t="n">
        <x:v>0</x:v>
      </x:c>
      <x:c r="P3274" s="9" t="str">
        <x:f>'CaseReview'!U1088</x:f>
        <x:v>FAIL</x:v>
      </x:c>
      <x:c r="Q3274" s="9" t="n">
        <x:f>IF(AND(T3274=1,G3274=P3274),1,0)</x:f>
        <x:v>1</x:v>
      </x:c>
      <x:c r="R3274" s="9" t="n">
        <x:f>IF(AND(T3274=1,G3274="PASS",P3274="FAIL"),1,0)</x:f>
        <x:v>0</x:v>
      </x:c>
      <x:c r="S3274" s="9" t="n">
        <x:f>IF(AND(T3274=1,G3274="FAIL",P3274="PASS"),1,0)</x:f>
        <x:v>0</x:v>
      </x:c>
      <x:c r="T3274" s="9" t="n">
        <x:v>1</x:v>
      </x:c>
      <x:c r="U3274" s="9" t="n">
        <x:v>7</x:v>
      </x:c>
      <x:c r="V3274" s="9" t="str">
        <x:v>MVP/SHACL_GENERATION_PIPELINE/experiments/LUNA_NO_SEMANTIC_VALIDATOR/RUN_01/runs/RUN-IMO-100-20260901T103925862056Z/artifacts/attempt_01/candidate_shape.ttl</x:v>
      </x:c>
    </x:row>
    <x:row r="3275" ht="22" customHeight="1">
      <x:c r="A3275" s="10" t="str">
        <x:v>NO_SEMANTIC</x:v>
      </x:c>
      <x:c r="B3275" s="10" t="str">
        <x:v>IMO-100</x:v>
      </x:c>
      <x:c r="C3275" s="10" t="str">
        <x:v>IMO-100-K-F03</x:v>
      </x:c>
      <x:c r="D3275" s="10" t="str">
        <x:v>RUN_01</x:v>
      </x:c>
      <x:c r="E3275" s="10" t="str">
        <x:v>ORIGINAL_LEDGER</x:v>
      </x:c>
      <x:c r="F3275" s="10" t="str">
        <x:v>FAIL</x:v>
      </x:c>
      <x:c r="G3275" s="10" t="str">
        <x:v>FAIL</x:v>
      </x:c>
      <x:c r="H3275" s="10" t="str">
        <x:v>EXECUTED</x:v>
      </x:c>
      <x:c r="I3275" s="10" t="str">
        <x:v>PARSED</x:v>
      </x:c>
      <x:c r="J3275" s="10" t="str">
        <x:v>NO_SEMANTIC_VALIDATOR_DETERMINISTIC_PASS</x:v>
      </x:c>
      <x:c r="K3275" s="10" t="str">
        <x:v>2def284a15a071163663df60286524561acafc0b80c87e208ab15ec49b8f13d5</x:v>
      </x:c>
      <x:c r="L3275" s="10" t="str">
        <x:v>historical_three</x:v>
      </x:c>
      <x:c r="M3275" s="10" t="n">
        <x:v>1</x:v>
      </x:c>
      <x:c r="N3275" s="10" t="n">
        <x:v>0</x:v>
      </x:c>
      <x:c r="O3275" s="10" t="n">
        <x:v>0</x:v>
      </x:c>
      <x:c r="P3275" s="9" t="str">
        <x:f>'CaseReview'!U1089</x:f>
        <x:v>FAIL</x:v>
      </x:c>
      <x:c r="Q3275" s="9" t="n">
        <x:f>IF(AND(T3275=1,G3275=P3275),1,0)</x:f>
        <x:v>1</x:v>
      </x:c>
      <x:c r="R3275" s="9" t="n">
        <x:f>IF(AND(T3275=1,G3275="PASS",P3275="FAIL"),1,0)</x:f>
        <x:v>0</x:v>
      </x:c>
      <x:c r="S3275" s="9" t="n">
        <x:f>IF(AND(T3275=1,G3275="FAIL",P3275="PASS"),1,0)</x:f>
        <x:v>0</x:v>
      </x:c>
      <x:c r="T3275" s="9" t="n">
        <x:v>1</x:v>
      </x:c>
      <x:c r="U3275" s="9" t="n">
        <x:v>7</x:v>
      </x:c>
      <x:c r="V3275" s="9" t="str">
        <x:v>MVP/SHACL_GENERATION_PIPELINE/experiments/LUNA_NO_SEMANTIC_VALIDATOR/RUN_01/runs/RUN-IMO-100-20260901T103925862056Z/artifacts/attempt_01/candidate_shape.ttl</x:v>
      </x:c>
    </x:row>
    <x:row r="3276" ht="22" customHeight="1">
      <x:c r="A3276" s="10" t="str">
        <x:v>NO_SEMANTIC</x:v>
      </x:c>
      <x:c r="B3276" s="10" t="str">
        <x:v>IMO-100</x:v>
      </x:c>
      <x:c r="C3276" s="10" t="str">
        <x:v>IMO-100-K-F04</x:v>
      </x:c>
      <x:c r="D3276" s="10" t="str">
        <x:v>RUN_01</x:v>
      </x:c>
      <x:c r="E3276" s="10" t="str">
        <x:v>ORIGINAL_LEDGER</x:v>
      </x:c>
      <x:c r="F3276" s="10" t="str">
        <x:v>FAIL</x:v>
      </x:c>
      <x:c r="G3276" s="10" t="str">
        <x:v>FAIL</x:v>
      </x:c>
      <x:c r="H3276" s="10" t="str">
        <x:v>EXECUTED</x:v>
      </x:c>
      <x:c r="I3276" s="10" t="str">
        <x:v>PARSED</x:v>
      </x:c>
      <x:c r="J3276" s="10" t="str">
        <x:v>NO_SEMANTIC_VALIDATOR_DETERMINISTIC_PASS</x:v>
      </x:c>
      <x:c r="K3276" s="10" t="str">
        <x:v>2def284a15a071163663df60286524561acafc0b80c87e208ab15ec49b8f13d5</x:v>
      </x:c>
      <x:c r="L3276" s="10" t="str">
        <x:v>historical_three</x:v>
      </x:c>
      <x:c r="M3276" s="10" t="n">
        <x:v>1</x:v>
      </x:c>
      <x:c r="N3276" s="10" t="n">
        <x:v>0</x:v>
      </x:c>
      <x:c r="O3276" s="10" t="n">
        <x:v>0</x:v>
      </x:c>
      <x:c r="P3276" s="9" t="str">
        <x:f>'CaseReview'!U1090</x:f>
        <x:v>FAIL</x:v>
      </x:c>
      <x:c r="Q3276" s="9" t="n">
        <x:f>IF(AND(T3276=1,G3276=P3276),1,0)</x:f>
        <x:v>1</x:v>
      </x:c>
      <x:c r="R3276" s="9" t="n">
        <x:f>IF(AND(T3276=1,G3276="PASS",P3276="FAIL"),1,0)</x:f>
        <x:v>0</x:v>
      </x:c>
      <x:c r="S3276" s="9" t="n">
        <x:f>IF(AND(T3276=1,G3276="FAIL",P3276="PASS"),1,0)</x:f>
        <x:v>0</x:v>
      </x:c>
      <x:c r="T3276" s="9" t="n">
        <x:v>1</x:v>
      </x:c>
      <x:c r="U3276" s="9" t="n">
        <x:v>7</x:v>
      </x:c>
      <x:c r="V3276" s="9" t="str">
        <x:v>MVP/SHACL_GENERATION_PIPELINE/experiments/LUNA_NO_SEMANTIC_VALIDATOR/RUN_01/runs/RUN-IMO-100-20260901T103925862056Z/artifacts/attempt_01/candidate_shape.ttl</x:v>
      </x:c>
    </x:row>
    <x:row r="3277" ht="22" customHeight="1">
      <x:c r="A3277" s="10" t="str">
        <x:v>NO_SEMANTIC</x:v>
      </x:c>
      <x:c r="B3277" s="10" t="str">
        <x:v>IMO-100</x:v>
      </x:c>
      <x:c r="C3277" s="10" t="str">
        <x:v>IMO-100-K-P01</x:v>
      </x:c>
      <x:c r="D3277" s="10" t="str">
        <x:v>RUN_01</x:v>
      </x:c>
      <x:c r="E3277" s="10" t="str">
        <x:v>ORIGINAL_LEDGER</x:v>
      </x:c>
      <x:c r="F3277" s="10" t="str">
        <x:v>PASS</x:v>
      </x:c>
      <x:c r="G3277" s="10" t="str">
        <x:v>PASS</x:v>
      </x:c>
      <x:c r="H3277" s="10" t="str">
        <x:v>EXECUTED</x:v>
      </x:c>
      <x:c r="I3277" s="10" t="str">
        <x:v>PARSED</x:v>
      </x:c>
      <x:c r="J3277" s="10" t="str">
        <x:v>NO_SEMANTIC_VALIDATOR_DETERMINISTIC_PASS</x:v>
      </x:c>
      <x:c r="K3277" s="10" t="str">
        <x:v>2def284a15a071163663df60286524561acafc0b80c87e208ab15ec49b8f13d5</x:v>
      </x:c>
      <x:c r="L3277" s="10" t="str">
        <x:v>historical_three</x:v>
      </x:c>
      <x:c r="M3277" s="10" t="n">
        <x:v>1</x:v>
      </x:c>
      <x:c r="N3277" s="10" t="n">
        <x:v>0</x:v>
      </x:c>
      <x:c r="O3277" s="10" t="n">
        <x:v>0</x:v>
      </x:c>
      <x:c r="P3277" s="9" t="str">
        <x:f>'CaseReview'!U1091</x:f>
        <x:v>PASS</x:v>
      </x:c>
      <x:c r="Q3277" s="9" t="n">
        <x:f>IF(AND(T3277=1,G3277=P3277),1,0)</x:f>
        <x:v>1</x:v>
      </x:c>
      <x:c r="R3277" s="9" t="n">
        <x:f>IF(AND(T3277=1,G3277="PASS",P3277="FAIL"),1,0)</x:f>
        <x:v>0</x:v>
      </x:c>
      <x:c r="S3277" s="9" t="n">
        <x:f>IF(AND(T3277=1,G3277="FAIL",P3277="PASS"),1,0)</x:f>
        <x:v>0</x:v>
      </x:c>
      <x:c r="T3277" s="9" t="n">
        <x:v>1</x:v>
      </x:c>
      <x:c r="U3277" s="9" t="n">
        <x:v>7</x:v>
      </x:c>
      <x:c r="V3277" s="9" t="str">
        <x:v>MVP/SHACL_GENERATION_PIPELINE/experiments/LUNA_NO_SEMANTIC_VALIDATOR/RUN_01/runs/RUN-IMO-100-20260901T103925862056Z/artifacts/attempt_01/candidate_shape.ttl</x:v>
      </x:c>
    </x:row>
    <x:row r="3278" ht="22" customHeight="1">
      <x:c r="A3278" s="10" t="str">
        <x:v>NO_SEMANTIC</x:v>
      </x:c>
      <x:c r="B3278" s="10" t="str">
        <x:v>IMO-100</x:v>
      </x:c>
      <x:c r="C3278" s="10" t="str">
        <x:v>IMO-100-K-P02</x:v>
      </x:c>
      <x:c r="D3278" s="10" t="str">
        <x:v>RUN_01</x:v>
      </x:c>
      <x:c r="E3278" s="10" t="str">
        <x:v>ORIGINAL_LEDGER</x:v>
      </x:c>
      <x:c r="F3278" s="10" t="str">
        <x:v>PASS</x:v>
      </x:c>
      <x:c r="G3278" s="10" t="str">
        <x:v>PASS</x:v>
      </x:c>
      <x:c r="H3278" s="10" t="str">
        <x:v>EXECUTED</x:v>
      </x:c>
      <x:c r="I3278" s="10" t="str">
        <x:v>PARSED</x:v>
      </x:c>
      <x:c r="J3278" s="10" t="str">
        <x:v>NO_SEMANTIC_VALIDATOR_DETERMINISTIC_PASS</x:v>
      </x:c>
      <x:c r="K3278" s="10" t="str">
        <x:v>2def284a15a071163663df60286524561acafc0b80c87e208ab15ec49b8f13d5</x:v>
      </x:c>
      <x:c r="L3278" s="10" t="str">
        <x:v>historical_three</x:v>
      </x:c>
      <x:c r="M3278" s="10" t="n">
        <x:v>1</x:v>
      </x:c>
      <x:c r="N3278" s="10" t="n">
        <x:v>0</x:v>
      </x:c>
      <x:c r="O3278" s="10" t="n">
        <x:v>0</x:v>
      </x:c>
      <x:c r="P3278" s="9" t="str">
        <x:f>'CaseReview'!U1092</x:f>
        <x:v>PASS</x:v>
      </x:c>
      <x:c r="Q3278" s="9" t="n">
        <x:f>IF(AND(T3278=1,G3278=P3278),1,0)</x:f>
        <x:v>1</x:v>
      </x:c>
      <x:c r="R3278" s="9" t="n">
        <x:f>IF(AND(T3278=1,G3278="PASS",P3278="FAIL"),1,0)</x:f>
        <x:v>0</x:v>
      </x:c>
      <x:c r="S3278" s="9" t="n">
        <x:f>IF(AND(T3278=1,G3278="FAIL",P3278="PASS"),1,0)</x:f>
        <x:v>0</x:v>
      </x:c>
      <x:c r="T3278" s="9" t="n">
        <x:v>1</x:v>
      </x:c>
      <x:c r="U3278" s="9" t="n">
        <x:v>7</x:v>
      </x:c>
      <x:c r="V3278" s="9" t="str">
        <x:v>MVP/SHACL_GENERATION_PIPELINE/experiments/LUNA_NO_SEMANTIC_VALIDATOR/RUN_01/runs/RUN-IMO-100-20260901T103925862056Z/artifacts/attempt_01/candidate_shape.ttl</x:v>
      </x:c>
    </x:row>
    <x:row r="3279" ht="22" customHeight="1">
      <x:c r="A3279" s="10" t="str">
        <x:v>NO_SEMANTIC</x:v>
      </x:c>
      <x:c r="B3279" s="10" t="str">
        <x:v>IMO-100</x:v>
      </x:c>
      <x:c r="C3279" s="10" t="str">
        <x:v>IMO-100-K-P03</x:v>
      </x:c>
      <x:c r="D3279" s="10" t="str">
        <x:v>RUN_01</x:v>
      </x:c>
      <x:c r="E3279" s="10" t="str">
        <x:v>ORIGINAL_LEDGER</x:v>
      </x:c>
      <x:c r="F3279" s="10" t="str">
        <x:v>PASS</x:v>
      </x:c>
      <x:c r="G3279" s="10" t="str">
        <x:v>FAIL</x:v>
      </x:c>
      <x:c r="H3279" s="10" t="str">
        <x:v>EXECUTED</x:v>
      </x:c>
      <x:c r="I3279" s="10" t="str">
        <x:v>PARSED</x:v>
      </x:c>
      <x:c r="J3279" s="10" t="str">
        <x:v>NO_SEMANTIC_VALIDATOR_DETERMINISTIC_PASS</x:v>
      </x:c>
      <x:c r="K3279" s="10" t="str">
        <x:v>2def284a15a071163663df60286524561acafc0b80c87e208ab15ec49b8f13d5</x:v>
      </x:c>
      <x:c r="L3279" s="10" t="str">
        <x:v>historical_three</x:v>
      </x:c>
      <x:c r="M3279" s="10" t="n">
        <x:v>0</x:v>
      </x:c>
      <x:c r="N3279" s="10" t="n">
        <x:v>0</x:v>
      </x:c>
      <x:c r="O3279" s="10" t="n">
        <x:v>1</x:v>
      </x:c>
      <x:c r="P3279" s="9" t="str">
        <x:f>'CaseReview'!U1093</x:f>
        <x:v>PASS</x:v>
      </x:c>
      <x:c r="Q3279" s="9" t="n">
        <x:f>IF(AND(T3279=1,G3279=P3279),1,0)</x:f>
        <x:v>0</x:v>
      </x:c>
      <x:c r="R3279" s="9" t="n">
        <x:f>IF(AND(T3279=1,G3279="PASS",P3279="FAIL"),1,0)</x:f>
        <x:v>0</x:v>
      </x:c>
      <x:c r="S3279" s="9" t="n">
        <x:f>IF(AND(T3279=1,G3279="FAIL",P3279="PASS"),1,0)</x:f>
        <x:v>1</x:v>
      </x:c>
      <x:c r="T3279" s="9" t="n">
        <x:v>1</x:v>
      </x:c>
      <x:c r="U3279" s="9" t="n">
        <x:v>7</x:v>
      </x:c>
      <x:c r="V3279" s="9" t="str">
        <x:v>MVP/SHACL_GENERATION_PIPELINE/experiments/LUNA_NO_SEMANTIC_VALIDATOR/RUN_01/runs/RUN-IMO-100-20260901T103925862056Z/artifacts/attempt_01/candidate_shape.ttl</x:v>
      </x:c>
    </x:row>
    <x:row r="3280" ht="22" customHeight="1">
      <x:c r="A3280" s="10" t="str">
        <x:v>NO_SEMANTIC</x:v>
      </x:c>
      <x:c r="B3280" s="10" t="str">
        <x:v>IMO-101</x:v>
      </x:c>
      <x:c r="C3280" s="10" t="str">
        <x:v>IMO-101-K-F01</x:v>
      </x:c>
      <x:c r="D3280" s="10" t="str">
        <x:v>RUN_01</x:v>
      </x:c>
      <x:c r="E3280" s="10" t="str">
        <x:v>ORIGINAL_LEDGER</x:v>
      </x:c>
      <x:c r="F3280" s="10" t="str">
        <x:v>FAIL</x:v>
      </x:c>
      <x:c r="G3280" s="10" t="str">
        <x:v>FAIL</x:v>
      </x:c>
      <x:c r="H3280" s="10" t="str">
        <x:v>EXECUTED</x:v>
      </x:c>
      <x:c r="I3280" s="10" t="str">
        <x:v>PARSED</x:v>
      </x:c>
      <x:c r="J3280" s="10" t="str">
        <x:v>NO_SEMANTIC_VALIDATOR_DETERMINISTIC_PASS</x:v>
      </x:c>
      <x:c r="K3280" s="10" t="str">
        <x:v>d5c158dc545369f1d45b569977e9f4e3c87b94e9dd5082efafb2c6e475e3633a</x:v>
      </x:c>
      <x:c r="L3280" s="10" t="str">
        <x:v>historical_three</x:v>
      </x:c>
      <x:c r="M3280" s="10" t="n">
        <x:v>1</x:v>
      </x:c>
      <x:c r="N3280" s="10" t="n">
        <x:v>0</x:v>
      </x:c>
      <x:c r="O3280" s="10" t="n">
        <x:v>0</x:v>
      </x:c>
      <x:c r="P3280" s="9" t="str">
        <x:f>'CaseReview'!U1094</x:f>
        <x:v>FAIL</x:v>
      </x:c>
      <x:c r="Q3280" s="9" t="n">
        <x:f>IF(AND(T3280=1,G3280=P3280),1,0)</x:f>
        <x:v>1</x:v>
      </x:c>
      <x:c r="R3280" s="9" t="n">
        <x:f>IF(AND(T3280=1,G3280="PASS",P3280="FAIL"),1,0)</x:f>
        <x:v>0</x:v>
      </x:c>
      <x:c r="S3280" s="9" t="n">
        <x:f>IF(AND(T3280=1,G3280="FAIL",P3280="PASS"),1,0)</x:f>
        <x:v>0</x:v>
      </x:c>
      <x:c r="T3280" s="9" t="n">
        <x:v>1</x:v>
      </x:c>
      <x:c r="U3280" s="9" t="n">
        <x:v>5</x:v>
      </x:c>
      <x:c r="V3280" s="9" t="str">
        <x:v>MVP/SHACL_GENERATION_PIPELINE/experiments/LUNA_NO_SEMANTIC_VALIDATOR/RUN_01/runs/RUN-IMO-101-20260901T103937019890Z/artifacts/attempt_01/candidate_shape.ttl</x:v>
      </x:c>
    </x:row>
    <x:row r="3281" ht="22" customHeight="1">
      <x:c r="A3281" s="10" t="str">
        <x:v>NO_SEMANTIC</x:v>
      </x:c>
      <x:c r="B3281" s="10" t="str">
        <x:v>IMO-101</x:v>
      </x:c>
      <x:c r="C3281" s="10" t="str">
        <x:v>IMO-101-K-F02</x:v>
      </x:c>
      <x:c r="D3281" s="10" t="str">
        <x:v>RUN_01</x:v>
      </x:c>
      <x:c r="E3281" s="10" t="str">
        <x:v>ORIGINAL_LEDGER</x:v>
      </x:c>
      <x:c r="F3281" s="10" t="str">
        <x:v>FAIL</x:v>
      </x:c>
      <x:c r="G3281" s="10" t="str">
        <x:v>FAIL</x:v>
      </x:c>
      <x:c r="H3281" s="10" t="str">
        <x:v>EXECUTED</x:v>
      </x:c>
      <x:c r="I3281" s="10" t="str">
        <x:v>PARSED</x:v>
      </x:c>
      <x:c r="J3281" s="10" t="str">
        <x:v>NO_SEMANTIC_VALIDATOR_DETERMINISTIC_PASS</x:v>
      </x:c>
      <x:c r="K3281" s="10" t="str">
        <x:v>d5c158dc545369f1d45b569977e9f4e3c87b94e9dd5082efafb2c6e475e3633a</x:v>
      </x:c>
      <x:c r="L3281" s="10" t="str">
        <x:v>historical_three</x:v>
      </x:c>
      <x:c r="M3281" s="10" t="n">
        <x:v>1</x:v>
      </x:c>
      <x:c r="N3281" s="10" t="n">
        <x:v>0</x:v>
      </x:c>
      <x:c r="O3281" s="10" t="n">
        <x:v>0</x:v>
      </x:c>
      <x:c r="P3281" s="9" t="str">
        <x:f>'CaseReview'!U1095</x:f>
        <x:v>FAIL</x:v>
      </x:c>
      <x:c r="Q3281" s="9" t="n">
        <x:f>IF(AND(T3281=1,G3281=P3281),1,0)</x:f>
        <x:v>1</x:v>
      </x:c>
      <x:c r="R3281" s="9" t="n">
        <x:f>IF(AND(T3281=1,G3281="PASS",P3281="FAIL"),1,0)</x:f>
        <x:v>0</x:v>
      </x:c>
      <x:c r="S3281" s="9" t="n">
        <x:f>IF(AND(T3281=1,G3281="FAIL",P3281="PASS"),1,0)</x:f>
        <x:v>0</x:v>
      </x:c>
      <x:c r="T3281" s="9" t="n">
        <x:v>1</x:v>
      </x:c>
      <x:c r="U3281" s="9" t="n">
        <x:v>5</x:v>
      </x:c>
      <x:c r="V3281" s="9" t="str">
        <x:v>MVP/SHACL_GENERATION_PIPELINE/experiments/LUNA_NO_SEMANTIC_VALIDATOR/RUN_01/runs/RUN-IMO-101-20260901T103937019890Z/artifacts/attempt_01/candidate_shape.ttl</x:v>
      </x:c>
    </x:row>
    <x:row r="3282" ht="22" customHeight="1">
      <x:c r="A3282" s="10" t="str">
        <x:v>NO_SEMANTIC</x:v>
      </x:c>
      <x:c r="B3282" s="10" t="str">
        <x:v>IMO-101</x:v>
      </x:c>
      <x:c r="C3282" s="10" t="str">
        <x:v>IMO-101-K-F03</x:v>
      </x:c>
      <x:c r="D3282" s="10" t="str">
        <x:v>RUN_01</x:v>
      </x:c>
      <x:c r="E3282" s="10" t="str">
        <x:v>ORIGINAL_LEDGER</x:v>
      </x:c>
      <x:c r="F3282" s="10" t="str">
        <x:v>FAIL</x:v>
      </x:c>
      <x:c r="G3282" s="10" t="str">
        <x:v>FAIL</x:v>
      </x:c>
      <x:c r="H3282" s="10" t="str">
        <x:v>EXECUTED</x:v>
      </x:c>
      <x:c r="I3282" s="10" t="str">
        <x:v>PARSED</x:v>
      </x:c>
      <x:c r="J3282" s="10" t="str">
        <x:v>NO_SEMANTIC_VALIDATOR_DETERMINISTIC_PASS</x:v>
      </x:c>
      <x:c r="K3282" s="10" t="str">
        <x:v>d5c158dc545369f1d45b569977e9f4e3c87b94e9dd5082efafb2c6e475e3633a</x:v>
      </x:c>
      <x:c r="L3282" s="10" t="str">
        <x:v>historical_three</x:v>
      </x:c>
      <x:c r="M3282" s="10" t="n">
        <x:v>1</x:v>
      </x:c>
      <x:c r="N3282" s="10" t="n">
        <x:v>0</x:v>
      </x:c>
      <x:c r="O3282" s="10" t="n">
        <x:v>0</x:v>
      </x:c>
      <x:c r="P3282" s="9" t="str">
        <x:f>'CaseReview'!U1096</x:f>
        <x:v>FAIL</x:v>
      </x:c>
      <x:c r="Q3282" s="9" t="n">
        <x:f>IF(AND(T3282=1,G3282=P3282),1,0)</x:f>
        <x:v>1</x:v>
      </x:c>
      <x:c r="R3282" s="9" t="n">
        <x:f>IF(AND(T3282=1,G3282="PASS",P3282="FAIL"),1,0)</x:f>
        <x:v>0</x:v>
      </x:c>
      <x:c r="S3282" s="9" t="n">
        <x:f>IF(AND(T3282=1,G3282="FAIL",P3282="PASS"),1,0)</x:f>
        <x:v>0</x:v>
      </x:c>
      <x:c r="T3282" s="9" t="n">
        <x:v>1</x:v>
      </x:c>
      <x:c r="U3282" s="9" t="n">
        <x:v>5</x:v>
      </x:c>
      <x:c r="V3282" s="9" t="str">
        <x:v>MVP/SHACL_GENERATION_PIPELINE/experiments/LUNA_NO_SEMANTIC_VALIDATOR/RUN_01/runs/RUN-IMO-101-20260901T103937019890Z/artifacts/attempt_01/candidate_shape.ttl</x:v>
      </x:c>
    </x:row>
    <x:row r="3283" ht="22" customHeight="1">
      <x:c r="A3283" s="10" t="str">
        <x:v>NO_SEMANTIC</x:v>
      </x:c>
      <x:c r="B3283" s="10" t="str">
        <x:v>IMO-101</x:v>
      </x:c>
      <x:c r="C3283" s="10" t="str">
        <x:v>IMO-101-K-F04</x:v>
      </x:c>
      <x:c r="D3283" s="10" t="str">
        <x:v>RUN_01</x:v>
      </x:c>
      <x:c r="E3283" s="10" t="str">
        <x:v>ORIGINAL_LEDGER</x:v>
      </x:c>
      <x:c r="F3283" s="10" t="str">
        <x:v>FAIL</x:v>
      </x:c>
      <x:c r="G3283" s="10" t="str">
        <x:v>FAIL</x:v>
      </x:c>
      <x:c r="H3283" s="10" t="str">
        <x:v>EXECUTED</x:v>
      </x:c>
      <x:c r="I3283" s="10" t="str">
        <x:v>PARSED</x:v>
      </x:c>
      <x:c r="J3283" s="10" t="str">
        <x:v>NO_SEMANTIC_VALIDATOR_DETERMINISTIC_PASS</x:v>
      </x:c>
      <x:c r="K3283" s="10" t="str">
        <x:v>d5c158dc545369f1d45b569977e9f4e3c87b94e9dd5082efafb2c6e475e3633a</x:v>
      </x:c>
      <x:c r="L3283" s="10" t="str">
        <x:v>historical_three</x:v>
      </x:c>
      <x:c r="M3283" s="10" t="n">
        <x:v>1</x:v>
      </x:c>
      <x:c r="N3283" s="10" t="n">
        <x:v>0</x:v>
      </x:c>
      <x:c r="O3283" s="10" t="n">
        <x:v>0</x:v>
      </x:c>
      <x:c r="P3283" s="9" t="str">
        <x:f>'CaseReview'!U1097</x:f>
        <x:v>FAIL</x:v>
      </x:c>
      <x:c r="Q3283" s="9" t="n">
        <x:f>IF(AND(T3283=1,G3283=P3283),1,0)</x:f>
        <x:v>1</x:v>
      </x:c>
      <x:c r="R3283" s="9" t="n">
        <x:f>IF(AND(T3283=1,G3283="PASS",P3283="FAIL"),1,0)</x:f>
        <x:v>0</x:v>
      </x:c>
      <x:c r="S3283" s="9" t="n">
        <x:f>IF(AND(T3283=1,G3283="FAIL",P3283="PASS"),1,0)</x:f>
        <x:v>0</x:v>
      </x:c>
      <x:c r="T3283" s="9" t="n">
        <x:v>1</x:v>
      </x:c>
      <x:c r="U3283" s="9" t="n">
        <x:v>5</x:v>
      </x:c>
      <x:c r="V3283" s="9" t="str">
        <x:v>MVP/SHACL_GENERATION_PIPELINE/experiments/LUNA_NO_SEMANTIC_VALIDATOR/RUN_01/runs/RUN-IMO-101-20260901T103937019890Z/artifacts/attempt_01/candidate_shape.ttl</x:v>
      </x:c>
    </x:row>
    <x:row r="3284" ht="22" customHeight="1">
      <x:c r="A3284" s="10" t="str">
        <x:v>NO_SEMANTIC</x:v>
      </x:c>
      <x:c r="B3284" s="10" t="str">
        <x:v>IMO-101</x:v>
      </x:c>
      <x:c r="C3284" s="10" t="str">
        <x:v>IMO-101-K-P01</x:v>
      </x:c>
      <x:c r="D3284" s="10" t="str">
        <x:v>RUN_01</x:v>
      </x:c>
      <x:c r="E3284" s="10" t="str">
        <x:v>ORIGINAL_LEDGER</x:v>
      </x:c>
      <x:c r="F3284" s="10" t="str">
        <x:v>PASS</x:v>
      </x:c>
      <x:c r="G3284" s="10" t="str">
        <x:v>PASS</x:v>
      </x:c>
      <x:c r="H3284" s="10" t="str">
        <x:v>EXECUTED</x:v>
      </x:c>
      <x:c r="I3284" s="10" t="str">
        <x:v>PARSED</x:v>
      </x:c>
      <x:c r="J3284" s="10" t="str">
        <x:v>NO_SEMANTIC_VALIDATOR_DETERMINISTIC_PASS</x:v>
      </x:c>
      <x:c r="K3284" s="10" t="str">
        <x:v>d5c158dc545369f1d45b569977e9f4e3c87b94e9dd5082efafb2c6e475e3633a</x:v>
      </x:c>
      <x:c r="L3284" s="10" t="str">
        <x:v>historical_three</x:v>
      </x:c>
      <x:c r="M3284" s="10" t="n">
        <x:v>1</x:v>
      </x:c>
      <x:c r="N3284" s="10" t="n">
        <x:v>0</x:v>
      </x:c>
      <x:c r="O3284" s="10" t="n">
        <x:v>0</x:v>
      </x:c>
      <x:c r="P3284" s="9" t="str">
        <x:f>'CaseReview'!U1098</x:f>
        <x:v>PASS</x:v>
      </x:c>
      <x:c r="Q3284" s="9" t="n">
        <x:f>IF(AND(T3284=1,G3284=P3284),1,0)</x:f>
        <x:v>1</x:v>
      </x:c>
      <x:c r="R3284" s="9" t="n">
        <x:f>IF(AND(T3284=1,G3284="PASS",P3284="FAIL"),1,0)</x:f>
        <x:v>0</x:v>
      </x:c>
      <x:c r="S3284" s="9" t="n">
        <x:f>IF(AND(T3284=1,G3284="FAIL",P3284="PASS"),1,0)</x:f>
        <x:v>0</x:v>
      </x:c>
      <x:c r="T3284" s="9" t="n">
        <x:v>1</x:v>
      </x:c>
      <x:c r="U3284" s="9" t="n">
        <x:v>5</x:v>
      </x:c>
      <x:c r="V3284" s="9" t="str">
        <x:v>MVP/SHACL_GENERATION_PIPELINE/experiments/LUNA_NO_SEMANTIC_VALIDATOR/RUN_01/runs/RUN-IMO-101-20260901T103937019890Z/artifacts/attempt_01/candidate_shape.ttl</x:v>
      </x:c>
    </x:row>
    <x:row r="3285" ht="22" customHeight="1">
      <x:c r="A3285" s="10" t="str">
        <x:v>NO_SEMANTIC</x:v>
      </x:c>
      <x:c r="B3285" s="10" t="str">
        <x:v>IMO-102</x:v>
      </x:c>
      <x:c r="C3285" s="10" t="str">
        <x:v>IMO-102-K-F01</x:v>
      </x:c>
      <x:c r="D3285" s="10" t="str">
        <x:v>RUN_01</x:v>
      </x:c>
      <x:c r="E3285" s="10" t="str">
        <x:v>ORIGINAL_LEDGER</x:v>
      </x:c>
      <x:c r="F3285" s="10" t="str">
        <x:v>FAIL</x:v>
      </x:c>
      <x:c r="G3285" s="10" t="str">
        <x:v>NO_VERDICT</x:v>
      </x:c>
      <x:c r="H3285" s="10" t="str">
        <x:v>INFRASTRUCTURE_FAILURE</x:v>
      </x:c>
      <x:c r="I3285" s="10" t="str">
        <x:v>NOT_PARSED</x:v>
      </x:c>
      <x:c r="J3285" s="10" t="str">
        <x:v>SYNTAX_REPAIR_EXHAUSTED</x:v>
      </x:c>
      <x:c r="K3285" s="10" t="str"/>
      <x:c r="L3285" s="10" t="str">
        <x:v>historical_three</x:v>
      </x:c>
      <x:c r="M3285" s="10" t="n">
        <x:v>0</x:v>
      </x:c>
      <x:c r="N3285" s="10" t="n">
        <x:v>0</x:v>
      </x:c>
      <x:c r="O3285" s="10" t="n">
        <x:v>0</x:v>
      </x:c>
      <x:c r="P3285" s="9" t="str">
        <x:f>'CaseReview'!U1099</x:f>
        <x:v>FAIL</x:v>
      </x:c>
      <x:c r="Q3285" s="9" t="n">
        <x:f>IF(AND(T3285=1,G3285=P3285),1,0)</x:f>
        <x:v>0</x:v>
      </x:c>
      <x:c r="R3285" s="9" t="n">
        <x:f>IF(AND(T3285=1,G3285="PASS",P3285="FAIL"),1,0)</x:f>
        <x:v>0</x:v>
      </x:c>
      <x:c r="S3285" s="9" t="n">
        <x:f>IF(AND(T3285=1,G3285="FAIL",P3285="PASS"),1,0)</x:f>
        <x:v>0</x:v>
      </x:c>
      <x:c r="T3285" s="9" t="n">
        <x:v>0</x:v>
      </x:c>
      <x:c r="U3285" s="9" t="n">
        <x:v>34</x:v>
      </x:c>
      <x:c r="V3285" s="9" t="str"/>
    </x:row>
    <x:row r="3286" ht="22" customHeight="1">
      <x:c r="A3286" s="10" t="str">
        <x:v>NO_SEMANTIC</x:v>
      </x:c>
      <x:c r="B3286" s="10" t="str">
        <x:v>IMO-102</x:v>
      </x:c>
      <x:c r="C3286" s="10" t="str">
        <x:v>IMO-102-K-F02</x:v>
      </x:c>
      <x:c r="D3286" s="10" t="str">
        <x:v>RUN_01</x:v>
      </x:c>
      <x:c r="E3286" s="10" t="str">
        <x:v>ORIGINAL_LEDGER</x:v>
      </x:c>
      <x:c r="F3286" s="10" t="str">
        <x:v>FAIL</x:v>
      </x:c>
      <x:c r="G3286" s="10" t="str">
        <x:v>NO_VERDICT</x:v>
      </x:c>
      <x:c r="H3286" s="10" t="str">
        <x:v>INFRASTRUCTURE_FAILURE</x:v>
      </x:c>
      <x:c r="I3286" s="10" t="str">
        <x:v>NOT_PARSED</x:v>
      </x:c>
      <x:c r="J3286" s="10" t="str">
        <x:v>SYNTAX_REPAIR_EXHAUSTED</x:v>
      </x:c>
      <x:c r="K3286" s="10" t="str"/>
      <x:c r="L3286" s="10" t="str">
        <x:v>historical_three</x:v>
      </x:c>
      <x:c r="M3286" s="10" t="n">
        <x:v>0</x:v>
      </x:c>
      <x:c r="N3286" s="10" t="n">
        <x:v>0</x:v>
      </x:c>
      <x:c r="O3286" s="10" t="n">
        <x:v>0</x:v>
      </x:c>
      <x:c r="P3286" s="9" t="str">
        <x:f>'CaseReview'!U1100</x:f>
        <x:v>FAIL</x:v>
      </x:c>
      <x:c r="Q3286" s="9" t="n">
        <x:f>IF(AND(T3286=1,G3286=P3286),1,0)</x:f>
        <x:v>0</x:v>
      </x:c>
      <x:c r="R3286" s="9" t="n">
        <x:f>IF(AND(T3286=1,G3286="PASS",P3286="FAIL"),1,0)</x:f>
        <x:v>0</x:v>
      </x:c>
      <x:c r="S3286" s="9" t="n">
        <x:f>IF(AND(T3286=1,G3286="FAIL",P3286="PASS"),1,0)</x:f>
        <x:v>0</x:v>
      </x:c>
      <x:c r="T3286" s="9" t="n">
        <x:v>0</x:v>
      </x:c>
      <x:c r="U3286" s="9" t="n">
        <x:v>34</x:v>
      </x:c>
      <x:c r="V3286" s="9" t="str"/>
    </x:row>
    <x:row r="3287" ht="22" customHeight="1">
      <x:c r="A3287" s="10" t="str">
        <x:v>NO_SEMANTIC</x:v>
      </x:c>
      <x:c r="B3287" s="10" t="str">
        <x:v>IMO-102</x:v>
      </x:c>
      <x:c r="C3287" s="10" t="str">
        <x:v>IMO-102-K-F03</x:v>
      </x:c>
      <x:c r="D3287" s="10" t="str">
        <x:v>RUN_01</x:v>
      </x:c>
      <x:c r="E3287" s="10" t="str">
        <x:v>ORIGINAL_LEDGER</x:v>
      </x:c>
      <x:c r="F3287" s="10" t="str">
        <x:v>FAIL</x:v>
      </x:c>
      <x:c r="G3287" s="10" t="str">
        <x:v>NO_VERDICT</x:v>
      </x:c>
      <x:c r="H3287" s="10" t="str">
        <x:v>INFRASTRUCTURE_FAILURE</x:v>
      </x:c>
      <x:c r="I3287" s="10" t="str">
        <x:v>NOT_PARSED</x:v>
      </x:c>
      <x:c r="J3287" s="10" t="str">
        <x:v>SYNTAX_REPAIR_EXHAUSTED</x:v>
      </x:c>
      <x:c r="K3287" s="10" t="str"/>
      <x:c r="L3287" s="10" t="str">
        <x:v>historical_three</x:v>
      </x:c>
      <x:c r="M3287" s="10" t="n">
        <x:v>0</x:v>
      </x:c>
      <x:c r="N3287" s="10" t="n">
        <x:v>0</x:v>
      </x:c>
      <x:c r="O3287" s="10" t="n">
        <x:v>0</x:v>
      </x:c>
      <x:c r="P3287" s="9" t="str">
        <x:f>'CaseReview'!U1101</x:f>
        <x:v>FAIL</x:v>
      </x:c>
      <x:c r="Q3287" s="9" t="n">
        <x:f>IF(AND(T3287=1,G3287=P3287),1,0)</x:f>
        <x:v>0</x:v>
      </x:c>
      <x:c r="R3287" s="9" t="n">
        <x:f>IF(AND(T3287=1,G3287="PASS",P3287="FAIL"),1,0)</x:f>
        <x:v>0</x:v>
      </x:c>
      <x:c r="S3287" s="9" t="n">
        <x:f>IF(AND(T3287=1,G3287="FAIL",P3287="PASS"),1,0)</x:f>
        <x:v>0</x:v>
      </x:c>
      <x:c r="T3287" s="9" t="n">
        <x:v>0</x:v>
      </x:c>
      <x:c r="U3287" s="9" t="n">
        <x:v>34</x:v>
      </x:c>
      <x:c r="V3287" s="9" t="str"/>
    </x:row>
    <x:row r="3288" ht="22" customHeight="1">
      <x:c r="A3288" s="10" t="str">
        <x:v>NO_SEMANTIC</x:v>
      </x:c>
      <x:c r="B3288" s="10" t="str">
        <x:v>IMO-102</x:v>
      </x:c>
      <x:c r="C3288" s="10" t="str">
        <x:v>IMO-102-K-F04</x:v>
      </x:c>
      <x:c r="D3288" s="10" t="str">
        <x:v>RUN_01</x:v>
      </x:c>
      <x:c r="E3288" s="10" t="str">
        <x:v>ORIGINAL_LEDGER</x:v>
      </x:c>
      <x:c r="F3288" s="10" t="str">
        <x:v>FAIL</x:v>
      </x:c>
      <x:c r="G3288" s="10" t="str">
        <x:v>NO_VERDICT</x:v>
      </x:c>
      <x:c r="H3288" s="10" t="str">
        <x:v>INFRASTRUCTURE_FAILURE</x:v>
      </x:c>
      <x:c r="I3288" s="10" t="str">
        <x:v>NOT_PARSED</x:v>
      </x:c>
      <x:c r="J3288" s="10" t="str">
        <x:v>SYNTAX_REPAIR_EXHAUSTED</x:v>
      </x:c>
      <x:c r="K3288" s="10" t="str"/>
      <x:c r="L3288" s="10" t="str">
        <x:v>historical_three</x:v>
      </x:c>
      <x:c r="M3288" s="10" t="n">
        <x:v>0</x:v>
      </x:c>
      <x:c r="N3288" s="10" t="n">
        <x:v>0</x:v>
      </x:c>
      <x:c r="O3288" s="10" t="n">
        <x:v>0</x:v>
      </x:c>
      <x:c r="P3288" s="9" t="str">
        <x:f>'CaseReview'!U1102</x:f>
        <x:v>FAIL</x:v>
      </x:c>
      <x:c r="Q3288" s="9" t="n">
        <x:f>IF(AND(T3288=1,G3288=P3288),1,0)</x:f>
        <x:v>0</x:v>
      </x:c>
      <x:c r="R3288" s="9" t="n">
        <x:f>IF(AND(T3288=1,G3288="PASS",P3288="FAIL"),1,0)</x:f>
        <x:v>0</x:v>
      </x:c>
      <x:c r="S3288" s="9" t="n">
        <x:f>IF(AND(T3288=1,G3288="FAIL",P3288="PASS"),1,0)</x:f>
        <x:v>0</x:v>
      </x:c>
      <x:c r="T3288" s="9" t="n">
        <x:v>0</x:v>
      </x:c>
      <x:c r="U3288" s="9" t="n">
        <x:v>34</x:v>
      </x:c>
      <x:c r="V3288" s="9" t="str"/>
    </x:row>
    <x:row r="3289" ht="22" customHeight="1">
      <x:c r="A3289" s="10" t="str">
        <x:v>NO_SEMANTIC</x:v>
      </x:c>
      <x:c r="B3289" s="10" t="str">
        <x:v>IMO-102</x:v>
      </x:c>
      <x:c r="C3289" s="10" t="str">
        <x:v>IMO-102-K-F05</x:v>
      </x:c>
      <x:c r="D3289" s="10" t="str">
        <x:v>RUN_01</x:v>
      </x:c>
      <x:c r="E3289" s="10" t="str">
        <x:v>ORIGINAL_LEDGER</x:v>
      </x:c>
      <x:c r="F3289" s="10" t="str">
        <x:v>FAIL</x:v>
      </x:c>
      <x:c r="G3289" s="10" t="str">
        <x:v>NO_VERDICT</x:v>
      </x:c>
      <x:c r="H3289" s="10" t="str">
        <x:v>INFRASTRUCTURE_FAILURE</x:v>
      </x:c>
      <x:c r="I3289" s="10" t="str">
        <x:v>NOT_PARSED</x:v>
      </x:c>
      <x:c r="J3289" s="10" t="str">
        <x:v>SYNTAX_REPAIR_EXHAUSTED</x:v>
      </x:c>
      <x:c r="K3289" s="10" t="str"/>
      <x:c r="L3289" s="10" t="str">
        <x:v>historical_three</x:v>
      </x:c>
      <x:c r="M3289" s="10" t="n">
        <x:v>0</x:v>
      </x:c>
      <x:c r="N3289" s="10" t="n">
        <x:v>0</x:v>
      </x:c>
      <x:c r="O3289" s="10" t="n">
        <x:v>0</x:v>
      </x:c>
      <x:c r="P3289" s="9" t="str">
        <x:f>'CaseReview'!U1103</x:f>
        <x:v>FAIL</x:v>
      </x:c>
      <x:c r="Q3289" s="9" t="n">
        <x:f>IF(AND(T3289=1,G3289=P3289),1,0)</x:f>
        <x:v>0</x:v>
      </x:c>
      <x:c r="R3289" s="9" t="n">
        <x:f>IF(AND(T3289=1,G3289="PASS",P3289="FAIL"),1,0)</x:f>
        <x:v>0</x:v>
      </x:c>
      <x:c r="S3289" s="9" t="n">
        <x:f>IF(AND(T3289=1,G3289="FAIL",P3289="PASS"),1,0)</x:f>
        <x:v>0</x:v>
      </x:c>
      <x:c r="T3289" s="9" t="n">
        <x:v>0</x:v>
      </x:c>
      <x:c r="U3289" s="9" t="n">
        <x:v>34</x:v>
      </x:c>
      <x:c r="V3289" s="9" t="str"/>
    </x:row>
    <x:row r="3290" ht="22" customHeight="1">
      <x:c r="A3290" s="10" t="str">
        <x:v>NO_SEMANTIC</x:v>
      </x:c>
      <x:c r="B3290" s="10" t="str">
        <x:v>IMO-102</x:v>
      </x:c>
      <x:c r="C3290" s="10" t="str">
        <x:v>IMO-102-K-F06</x:v>
      </x:c>
      <x:c r="D3290" s="10" t="str">
        <x:v>RUN_01</x:v>
      </x:c>
      <x:c r="E3290" s="10" t="str">
        <x:v>ORIGINAL_LEDGER</x:v>
      </x:c>
      <x:c r="F3290" s="10" t="str">
        <x:v>FAIL</x:v>
      </x:c>
      <x:c r="G3290" s="10" t="str">
        <x:v>NO_VERDICT</x:v>
      </x:c>
      <x:c r="H3290" s="10" t="str">
        <x:v>INFRASTRUCTURE_FAILURE</x:v>
      </x:c>
      <x:c r="I3290" s="10" t="str">
        <x:v>NOT_PARSED</x:v>
      </x:c>
      <x:c r="J3290" s="10" t="str">
        <x:v>SYNTAX_REPAIR_EXHAUSTED</x:v>
      </x:c>
      <x:c r="K3290" s="10" t="str"/>
      <x:c r="L3290" s="10" t="str">
        <x:v>historical_three</x:v>
      </x:c>
      <x:c r="M3290" s="10" t="n">
        <x:v>0</x:v>
      </x:c>
      <x:c r="N3290" s="10" t="n">
        <x:v>0</x:v>
      </x:c>
      <x:c r="O3290" s="10" t="n">
        <x:v>0</x:v>
      </x:c>
      <x:c r="P3290" s="9" t="str">
        <x:f>'CaseReview'!U1104</x:f>
        <x:v>FAIL</x:v>
      </x:c>
      <x:c r="Q3290" s="9" t="n">
        <x:f>IF(AND(T3290=1,G3290=P3290),1,0)</x:f>
        <x:v>0</x:v>
      </x:c>
      <x:c r="R3290" s="9" t="n">
        <x:f>IF(AND(T3290=1,G3290="PASS",P3290="FAIL"),1,0)</x:f>
        <x:v>0</x:v>
      </x:c>
      <x:c r="S3290" s="9" t="n">
        <x:f>IF(AND(T3290=1,G3290="FAIL",P3290="PASS"),1,0)</x:f>
        <x:v>0</x:v>
      </x:c>
      <x:c r="T3290" s="9" t="n">
        <x:v>0</x:v>
      </x:c>
      <x:c r="U3290" s="9" t="n">
        <x:v>34</x:v>
      </x:c>
      <x:c r="V3290" s="9" t="str"/>
    </x:row>
    <x:row r="3291" ht="22" customHeight="1">
      <x:c r="A3291" s="10" t="str">
        <x:v>NO_SEMANTIC</x:v>
      </x:c>
      <x:c r="B3291" s="10" t="str">
        <x:v>IMO-102</x:v>
      </x:c>
      <x:c r="C3291" s="10" t="str">
        <x:v>IMO-102-K-F07</x:v>
      </x:c>
      <x:c r="D3291" s="10" t="str">
        <x:v>RUN_01</x:v>
      </x:c>
      <x:c r="E3291" s="10" t="str">
        <x:v>ORIGINAL_LEDGER</x:v>
      </x:c>
      <x:c r="F3291" s="10" t="str">
        <x:v>FAIL</x:v>
      </x:c>
      <x:c r="G3291" s="10" t="str">
        <x:v>NO_VERDICT</x:v>
      </x:c>
      <x:c r="H3291" s="10" t="str">
        <x:v>INFRASTRUCTURE_FAILURE</x:v>
      </x:c>
      <x:c r="I3291" s="10" t="str">
        <x:v>NOT_PARSED</x:v>
      </x:c>
      <x:c r="J3291" s="10" t="str">
        <x:v>SYNTAX_REPAIR_EXHAUSTED</x:v>
      </x:c>
      <x:c r="K3291" s="10" t="str"/>
      <x:c r="L3291" s="10" t="str">
        <x:v>historical_three</x:v>
      </x:c>
      <x:c r="M3291" s="10" t="n">
        <x:v>0</x:v>
      </x:c>
      <x:c r="N3291" s="10" t="n">
        <x:v>0</x:v>
      </x:c>
      <x:c r="O3291" s="10" t="n">
        <x:v>0</x:v>
      </x:c>
      <x:c r="P3291" s="9" t="str">
        <x:f>'CaseReview'!U1105</x:f>
        <x:v>FAIL</x:v>
      </x:c>
      <x:c r="Q3291" s="9" t="n">
        <x:f>IF(AND(T3291=1,G3291=P3291),1,0)</x:f>
        <x:v>0</x:v>
      </x:c>
      <x:c r="R3291" s="9" t="n">
        <x:f>IF(AND(T3291=1,G3291="PASS",P3291="FAIL"),1,0)</x:f>
        <x:v>0</x:v>
      </x:c>
      <x:c r="S3291" s="9" t="n">
        <x:f>IF(AND(T3291=1,G3291="FAIL",P3291="PASS"),1,0)</x:f>
        <x:v>0</x:v>
      </x:c>
      <x:c r="T3291" s="9" t="n">
        <x:v>0</x:v>
      </x:c>
      <x:c r="U3291" s="9" t="n">
        <x:v>34</x:v>
      </x:c>
      <x:c r="V3291" s="9" t="str"/>
    </x:row>
    <x:row r="3292" ht="22" customHeight="1">
      <x:c r="A3292" s="10" t="str">
        <x:v>NO_SEMANTIC</x:v>
      </x:c>
      <x:c r="B3292" s="10" t="str">
        <x:v>IMO-102</x:v>
      </x:c>
      <x:c r="C3292" s="10" t="str">
        <x:v>IMO-102-K-P01</x:v>
      </x:c>
      <x:c r="D3292" s="10" t="str">
        <x:v>RUN_01</x:v>
      </x:c>
      <x:c r="E3292" s="10" t="str">
        <x:v>ORIGINAL_LEDGER</x:v>
      </x:c>
      <x:c r="F3292" s="10" t="str">
        <x:v>PASS</x:v>
      </x:c>
      <x:c r="G3292" s="10" t="str">
        <x:v>NO_VERDICT</x:v>
      </x:c>
      <x:c r="H3292" s="10" t="str">
        <x:v>INFRASTRUCTURE_FAILURE</x:v>
      </x:c>
      <x:c r="I3292" s="10" t="str">
        <x:v>NOT_PARSED</x:v>
      </x:c>
      <x:c r="J3292" s="10" t="str">
        <x:v>SYNTAX_REPAIR_EXHAUSTED</x:v>
      </x:c>
      <x:c r="K3292" s="10" t="str"/>
      <x:c r="L3292" s="10" t="str">
        <x:v>historical_three</x:v>
      </x:c>
      <x:c r="M3292" s="10" t="n">
        <x:v>0</x:v>
      </x:c>
      <x:c r="N3292" s="10" t="n">
        <x:v>0</x:v>
      </x:c>
      <x:c r="O3292" s="10" t="n">
        <x:v>0</x:v>
      </x:c>
      <x:c r="P3292" s="9" t="str">
        <x:f>'CaseReview'!U1106</x:f>
        <x:v>PASS</x:v>
      </x:c>
      <x:c r="Q3292" s="9" t="n">
        <x:f>IF(AND(T3292=1,G3292=P3292),1,0)</x:f>
        <x:v>0</x:v>
      </x:c>
      <x:c r="R3292" s="9" t="n">
        <x:f>IF(AND(T3292=1,G3292="PASS",P3292="FAIL"),1,0)</x:f>
        <x:v>0</x:v>
      </x:c>
      <x:c r="S3292" s="9" t="n">
        <x:f>IF(AND(T3292=1,G3292="FAIL",P3292="PASS"),1,0)</x:f>
        <x:v>0</x:v>
      </x:c>
      <x:c r="T3292" s="9" t="n">
        <x:v>0</x:v>
      </x:c>
      <x:c r="U3292" s="9" t="n">
        <x:v>34</x:v>
      </x:c>
      <x:c r="V3292" s="9" t="str"/>
    </x:row>
    <x:row r="3293" ht="22" customHeight="1">
      <x:c r="A3293" s="10" t="str">
        <x:v>NO_SEMANTIC</x:v>
      </x:c>
      <x:c r="B3293" s="10" t="str">
        <x:v>IMO-102</x:v>
      </x:c>
      <x:c r="C3293" s="10" t="str">
        <x:v>IMO-102-K-P02</x:v>
      </x:c>
      <x:c r="D3293" s="10" t="str">
        <x:v>RUN_01</x:v>
      </x:c>
      <x:c r="E3293" s="10" t="str">
        <x:v>ORIGINAL_LEDGER</x:v>
      </x:c>
      <x:c r="F3293" s="10" t="str">
        <x:v>PASS</x:v>
      </x:c>
      <x:c r="G3293" s="10" t="str">
        <x:v>NO_VERDICT</x:v>
      </x:c>
      <x:c r="H3293" s="10" t="str">
        <x:v>INFRASTRUCTURE_FAILURE</x:v>
      </x:c>
      <x:c r="I3293" s="10" t="str">
        <x:v>NOT_PARSED</x:v>
      </x:c>
      <x:c r="J3293" s="10" t="str">
        <x:v>SYNTAX_REPAIR_EXHAUSTED</x:v>
      </x:c>
      <x:c r="K3293" s="10" t="str"/>
      <x:c r="L3293" s="10" t="str">
        <x:v>historical_three</x:v>
      </x:c>
      <x:c r="M3293" s="10" t="n">
        <x:v>0</x:v>
      </x:c>
      <x:c r="N3293" s="10" t="n">
        <x:v>0</x:v>
      </x:c>
      <x:c r="O3293" s="10" t="n">
        <x:v>0</x:v>
      </x:c>
      <x:c r="P3293" s="9" t="str">
        <x:f>'CaseReview'!U1107</x:f>
        <x:v>PASS</x:v>
      </x:c>
      <x:c r="Q3293" s="9" t="n">
        <x:f>IF(AND(T3293=1,G3293=P3293),1,0)</x:f>
        <x:v>0</x:v>
      </x:c>
      <x:c r="R3293" s="9" t="n">
        <x:f>IF(AND(T3293=1,G3293="PASS",P3293="FAIL"),1,0)</x:f>
        <x:v>0</x:v>
      </x:c>
      <x:c r="S3293" s="9" t="n">
        <x:f>IF(AND(T3293=1,G3293="FAIL",P3293="PASS"),1,0)</x:f>
        <x:v>0</x:v>
      </x:c>
      <x:c r="T3293" s="9" t="n">
        <x:v>0</x:v>
      </x:c>
      <x:c r="U3293" s="9" t="n">
        <x:v>34</x:v>
      </x:c>
      <x:c r="V3293" s="9" t="str"/>
    </x:row>
    <x:row r="3294" ht="22" customHeight="1">
      <x:c r="A3294" s="10" t="str">
        <x:v>NO_SEMANTIC</x:v>
      </x:c>
      <x:c r="B3294" s="10" t="str">
        <x:v>IMO-102</x:v>
      </x:c>
      <x:c r="C3294" s="10" t="str">
        <x:v>IMO-102-K-P03</x:v>
      </x:c>
      <x:c r="D3294" s="10" t="str">
        <x:v>RUN_01</x:v>
      </x:c>
      <x:c r="E3294" s="10" t="str">
        <x:v>ORIGINAL_LEDGER</x:v>
      </x:c>
      <x:c r="F3294" s="10" t="str">
        <x:v>PASS</x:v>
      </x:c>
      <x:c r="G3294" s="10" t="str">
        <x:v>NO_VERDICT</x:v>
      </x:c>
      <x:c r="H3294" s="10" t="str">
        <x:v>INFRASTRUCTURE_FAILURE</x:v>
      </x:c>
      <x:c r="I3294" s="10" t="str">
        <x:v>NOT_PARSED</x:v>
      </x:c>
      <x:c r="J3294" s="10" t="str">
        <x:v>SYNTAX_REPAIR_EXHAUSTED</x:v>
      </x:c>
      <x:c r="K3294" s="10" t="str"/>
      <x:c r="L3294" s="10" t="str">
        <x:v>historical_three</x:v>
      </x:c>
      <x:c r="M3294" s="10" t="n">
        <x:v>0</x:v>
      </x:c>
      <x:c r="N3294" s="10" t="n">
        <x:v>0</x:v>
      </x:c>
      <x:c r="O3294" s="10" t="n">
        <x:v>0</x:v>
      </x:c>
      <x:c r="P3294" s="9" t="str">
        <x:f>'CaseReview'!U1108</x:f>
        <x:v>PASS</x:v>
      </x:c>
      <x:c r="Q3294" s="9" t="n">
        <x:f>IF(AND(T3294=1,G3294=P3294),1,0)</x:f>
        <x:v>0</x:v>
      </x:c>
      <x:c r="R3294" s="9" t="n">
        <x:f>IF(AND(T3294=1,G3294="PASS",P3294="FAIL"),1,0)</x:f>
        <x:v>0</x:v>
      </x:c>
      <x:c r="S3294" s="9" t="n">
        <x:f>IF(AND(T3294=1,G3294="FAIL",P3294="PASS"),1,0)</x:f>
        <x:v>0</x:v>
      </x:c>
      <x:c r="T3294" s="9" t="n">
        <x:v>0</x:v>
      </x:c>
      <x:c r="U3294" s="9" t="n">
        <x:v>34</x:v>
      </x:c>
      <x:c r="V3294" s="9" t="str"/>
    </x:row>
    <x:row r="3295" ht="22" customHeight="1">
      <x:c r="A3295" s="10" t="str">
        <x:v>NO_SEMANTIC</x:v>
      </x:c>
      <x:c r="B3295" s="10" t="str">
        <x:v>IMO-102</x:v>
      </x:c>
      <x:c r="C3295" s="10" t="str">
        <x:v>IMO-102-K-P04</x:v>
      </x:c>
      <x:c r="D3295" s="10" t="str">
        <x:v>RUN_01</x:v>
      </x:c>
      <x:c r="E3295" s="10" t="str">
        <x:v>ORIGINAL_LEDGER</x:v>
      </x:c>
      <x:c r="F3295" s="10" t="str">
        <x:v>PASS</x:v>
      </x:c>
      <x:c r="G3295" s="10" t="str">
        <x:v>NO_VERDICT</x:v>
      </x:c>
      <x:c r="H3295" s="10" t="str">
        <x:v>INFRASTRUCTURE_FAILURE</x:v>
      </x:c>
      <x:c r="I3295" s="10" t="str">
        <x:v>NOT_PARSED</x:v>
      </x:c>
      <x:c r="J3295" s="10" t="str">
        <x:v>SYNTAX_REPAIR_EXHAUSTED</x:v>
      </x:c>
      <x:c r="K3295" s="10" t="str"/>
      <x:c r="L3295" s="10" t="str">
        <x:v>historical_three</x:v>
      </x:c>
      <x:c r="M3295" s="10" t="n">
        <x:v>0</x:v>
      </x:c>
      <x:c r="N3295" s="10" t="n">
        <x:v>0</x:v>
      </x:c>
      <x:c r="O3295" s="10" t="n">
        <x:v>0</x:v>
      </x:c>
      <x:c r="P3295" s="9" t="str">
        <x:f>'CaseReview'!U1109</x:f>
        <x:v>PASS</x:v>
      </x:c>
      <x:c r="Q3295" s="9" t="n">
        <x:f>IF(AND(T3295=1,G3295=P3295),1,0)</x:f>
        <x:v>0</x:v>
      </x:c>
      <x:c r="R3295" s="9" t="n">
        <x:f>IF(AND(T3295=1,G3295="PASS",P3295="FAIL"),1,0)</x:f>
        <x:v>0</x:v>
      </x:c>
      <x:c r="S3295" s="9" t="n">
        <x:f>IF(AND(T3295=1,G3295="FAIL",P3295="PASS"),1,0)</x:f>
        <x:v>0</x:v>
      </x:c>
      <x:c r="T3295" s="9" t="n">
        <x:v>0</x:v>
      </x:c>
      <x:c r="U3295" s="9" t="n">
        <x:v>34</x:v>
      </x:c>
      <x:c r="V3295" s="9" t="str"/>
    </x:row>
    <x:row r="3296" ht="22" customHeight="1">
      <x:c r="A3296" s="10" t="str">
        <x:v>NO_SEMANTIC</x:v>
      </x:c>
      <x:c r="B3296" s="10" t="str">
        <x:v>IMO-102</x:v>
      </x:c>
      <x:c r="C3296" s="10" t="str">
        <x:v>IMO-102-K-P05</x:v>
      </x:c>
      <x:c r="D3296" s="10" t="str">
        <x:v>RUN_01</x:v>
      </x:c>
      <x:c r="E3296" s="10" t="str">
        <x:v>ORIGINAL_LEDGER</x:v>
      </x:c>
      <x:c r="F3296" s="10" t="str">
        <x:v>PASS</x:v>
      </x:c>
      <x:c r="G3296" s="10" t="str">
        <x:v>NO_VERDICT</x:v>
      </x:c>
      <x:c r="H3296" s="10" t="str">
        <x:v>INFRASTRUCTURE_FAILURE</x:v>
      </x:c>
      <x:c r="I3296" s="10" t="str">
        <x:v>NOT_PARSED</x:v>
      </x:c>
      <x:c r="J3296" s="10" t="str">
        <x:v>SYNTAX_REPAIR_EXHAUSTED</x:v>
      </x:c>
      <x:c r="K3296" s="10" t="str"/>
      <x:c r="L3296" s="10" t="str">
        <x:v>historical_three</x:v>
      </x:c>
      <x:c r="M3296" s="10" t="n">
        <x:v>0</x:v>
      </x:c>
      <x:c r="N3296" s="10" t="n">
        <x:v>0</x:v>
      </x:c>
      <x:c r="O3296" s="10" t="n">
        <x:v>0</x:v>
      </x:c>
      <x:c r="P3296" s="9" t="str">
        <x:f>'CaseReview'!U1110</x:f>
        <x:v>PASS</x:v>
      </x:c>
      <x:c r="Q3296" s="9" t="n">
        <x:f>IF(AND(T3296=1,G3296=P3296),1,0)</x:f>
        <x:v>0</x:v>
      </x:c>
      <x:c r="R3296" s="9" t="n">
        <x:f>IF(AND(T3296=1,G3296="PASS",P3296="FAIL"),1,0)</x:f>
        <x:v>0</x:v>
      </x:c>
      <x:c r="S3296" s="9" t="n">
        <x:f>IF(AND(T3296=1,G3296="FAIL",P3296="PASS"),1,0)</x:f>
        <x:v>0</x:v>
      </x:c>
      <x:c r="T3296" s="9" t="n">
        <x:v>0</x:v>
      </x:c>
      <x:c r="U3296" s="9" t="n">
        <x:v>34</x:v>
      </x:c>
      <x:c r="V3296" s="9" t="str"/>
    </x:row>
    <x:row r="3297" ht="22" customHeight="1">
      <x:c r="A3297" s="10" t="str">
        <x:v>NO_SEMANTIC</x:v>
      </x:c>
      <x:c r="B3297" s="10" t="str">
        <x:v>IMO-102</x:v>
      </x:c>
      <x:c r="C3297" s="10" t="str">
        <x:v>IMO-102-K-P06</x:v>
      </x:c>
      <x:c r="D3297" s="10" t="str">
        <x:v>RUN_01</x:v>
      </x:c>
      <x:c r="E3297" s="10" t="str">
        <x:v>ORIGINAL_LEDGER</x:v>
      </x:c>
      <x:c r="F3297" s="10" t="str">
        <x:v>PASS</x:v>
      </x:c>
      <x:c r="G3297" s="10" t="str">
        <x:v>NO_VERDICT</x:v>
      </x:c>
      <x:c r="H3297" s="10" t="str">
        <x:v>INFRASTRUCTURE_FAILURE</x:v>
      </x:c>
      <x:c r="I3297" s="10" t="str">
        <x:v>NOT_PARSED</x:v>
      </x:c>
      <x:c r="J3297" s="10" t="str">
        <x:v>SYNTAX_REPAIR_EXHAUSTED</x:v>
      </x:c>
      <x:c r="K3297" s="10" t="str"/>
      <x:c r="L3297" s="10" t="str">
        <x:v>historical_three</x:v>
      </x:c>
      <x:c r="M3297" s="10" t="n">
        <x:v>0</x:v>
      </x:c>
      <x:c r="N3297" s="10" t="n">
        <x:v>0</x:v>
      </x:c>
      <x:c r="O3297" s="10" t="n">
        <x:v>0</x:v>
      </x:c>
      <x:c r="P3297" s="9" t="str">
        <x:f>'CaseReview'!U1111</x:f>
        <x:v>PASS</x:v>
      </x:c>
      <x:c r="Q3297" s="9" t="n">
        <x:f>IF(AND(T3297=1,G3297=P3297),1,0)</x:f>
        <x:v>0</x:v>
      </x:c>
      <x:c r="R3297" s="9" t="n">
        <x:f>IF(AND(T3297=1,G3297="PASS",P3297="FAIL"),1,0)</x:f>
        <x:v>0</x:v>
      </x:c>
      <x:c r="S3297" s="9" t="n">
        <x:f>IF(AND(T3297=1,G3297="FAIL",P3297="PASS"),1,0)</x:f>
        <x:v>0</x:v>
      </x:c>
      <x:c r="T3297" s="9" t="n">
        <x:v>0</x:v>
      </x:c>
      <x:c r="U3297" s="9" t="n">
        <x:v>34</x:v>
      </x:c>
      <x:c r="V3297" s="9" t="str"/>
    </x:row>
    <x:row r="3298" ht="22" customHeight="1">
      <x:c r="A3298" s="10" t="str">
        <x:v>NO_SEMANTIC</x:v>
      </x:c>
      <x:c r="B3298" s="10" t="str">
        <x:v>IMO-102</x:v>
      </x:c>
      <x:c r="C3298" s="10" t="str">
        <x:v>IMO-102-K-P07</x:v>
      </x:c>
      <x:c r="D3298" s="10" t="str">
        <x:v>RUN_01</x:v>
      </x:c>
      <x:c r="E3298" s="10" t="str">
        <x:v>ORIGINAL_LEDGER</x:v>
      </x:c>
      <x:c r="F3298" s="10" t="str">
        <x:v>PASS</x:v>
      </x:c>
      <x:c r="G3298" s="10" t="str">
        <x:v>NO_VERDICT</x:v>
      </x:c>
      <x:c r="H3298" s="10" t="str">
        <x:v>INFRASTRUCTURE_FAILURE</x:v>
      </x:c>
      <x:c r="I3298" s="10" t="str">
        <x:v>NOT_PARSED</x:v>
      </x:c>
      <x:c r="J3298" s="10" t="str">
        <x:v>SYNTAX_REPAIR_EXHAUSTED</x:v>
      </x:c>
      <x:c r="K3298" s="10" t="str"/>
      <x:c r="L3298" s="10" t="str">
        <x:v>historical_three</x:v>
      </x:c>
      <x:c r="M3298" s="10" t="n">
        <x:v>0</x:v>
      </x:c>
      <x:c r="N3298" s="10" t="n">
        <x:v>0</x:v>
      </x:c>
      <x:c r="O3298" s="10" t="n">
        <x:v>0</x:v>
      </x:c>
      <x:c r="P3298" s="9" t="str">
        <x:f>'CaseReview'!U1112</x:f>
        <x:v>PASS</x:v>
      </x:c>
      <x:c r="Q3298" s="9" t="n">
        <x:f>IF(AND(T3298=1,G3298=P3298),1,0)</x:f>
        <x:v>0</x:v>
      </x:c>
      <x:c r="R3298" s="9" t="n">
        <x:f>IF(AND(T3298=1,G3298="PASS",P3298="FAIL"),1,0)</x:f>
        <x:v>0</x:v>
      </x:c>
      <x:c r="S3298" s="9" t="n">
        <x:f>IF(AND(T3298=1,G3298="FAIL",P3298="PASS"),1,0)</x:f>
        <x:v>0</x:v>
      </x:c>
      <x:c r="T3298" s="9" t="n">
        <x:v>0</x:v>
      </x:c>
      <x:c r="U3298" s="9" t="n">
        <x:v>34</x:v>
      </x:c>
      <x:c r="V3298" s="9" t="str"/>
    </x:row>
    <x:row r="3299" ht="22" customHeight="1">
      <x:c r="A3299" s="10" t="str">
        <x:v>NO_SEMANTIC</x:v>
      </x:c>
      <x:c r="B3299" s="10" t="str">
        <x:v>IMO-102</x:v>
      </x:c>
      <x:c r="C3299" s="10" t="str">
        <x:v>IMO-102-K-P08</x:v>
      </x:c>
      <x:c r="D3299" s="10" t="str">
        <x:v>RUN_01</x:v>
      </x:c>
      <x:c r="E3299" s="10" t="str">
        <x:v>ORIGINAL_LEDGER</x:v>
      </x:c>
      <x:c r="F3299" s="10" t="str">
        <x:v>PASS</x:v>
      </x:c>
      <x:c r="G3299" s="10" t="str">
        <x:v>NO_VERDICT</x:v>
      </x:c>
      <x:c r="H3299" s="10" t="str">
        <x:v>INFRASTRUCTURE_FAILURE</x:v>
      </x:c>
      <x:c r="I3299" s="10" t="str">
        <x:v>NOT_PARSED</x:v>
      </x:c>
      <x:c r="J3299" s="10" t="str">
        <x:v>SYNTAX_REPAIR_EXHAUSTED</x:v>
      </x:c>
      <x:c r="K3299" s="10" t="str"/>
      <x:c r="L3299" s="10" t="str">
        <x:v>historical_three</x:v>
      </x:c>
      <x:c r="M3299" s="10" t="n">
        <x:v>0</x:v>
      </x:c>
      <x:c r="N3299" s="10" t="n">
        <x:v>0</x:v>
      </x:c>
      <x:c r="O3299" s="10" t="n">
        <x:v>0</x:v>
      </x:c>
      <x:c r="P3299" s="9" t="str">
        <x:f>'CaseReview'!U1113</x:f>
        <x:v>PASS</x:v>
      </x:c>
      <x:c r="Q3299" s="9" t="n">
        <x:f>IF(AND(T3299=1,G3299=P3299),1,0)</x:f>
        <x:v>0</x:v>
      </x:c>
      <x:c r="R3299" s="9" t="n">
        <x:f>IF(AND(T3299=1,G3299="PASS",P3299="FAIL"),1,0)</x:f>
        <x:v>0</x:v>
      </x:c>
      <x:c r="S3299" s="9" t="n">
        <x:f>IF(AND(T3299=1,G3299="FAIL",P3299="PASS"),1,0)</x:f>
        <x:v>0</x:v>
      </x:c>
      <x:c r="T3299" s="9" t="n">
        <x:v>0</x:v>
      </x:c>
      <x:c r="U3299" s="9" t="n">
        <x:v>34</x:v>
      </x:c>
      <x:c r="V3299" s="9" t="str"/>
    </x:row>
    <x:row r="3300" ht="22" customHeight="1">
      <x:c r="A3300" s="10" t="str">
        <x:v>NO_SEMANTIC</x:v>
      </x:c>
      <x:c r="B3300" s="10" t="str">
        <x:v>IMO-102</x:v>
      </x:c>
      <x:c r="C3300" s="10" t="str">
        <x:v>IMO-102-K-P09</x:v>
      </x:c>
      <x:c r="D3300" s="10" t="str">
        <x:v>RUN_01</x:v>
      </x:c>
      <x:c r="E3300" s="10" t="str">
        <x:v>ORIGINAL_LEDGER</x:v>
      </x:c>
      <x:c r="F3300" s="10" t="str">
        <x:v>PASS</x:v>
      </x:c>
      <x:c r="G3300" s="10" t="str">
        <x:v>NO_VERDICT</x:v>
      </x:c>
      <x:c r="H3300" s="10" t="str">
        <x:v>INFRASTRUCTURE_FAILURE</x:v>
      </x:c>
      <x:c r="I3300" s="10" t="str">
        <x:v>NOT_PARSED</x:v>
      </x:c>
      <x:c r="J3300" s="10" t="str">
        <x:v>SYNTAX_REPAIR_EXHAUSTED</x:v>
      </x:c>
      <x:c r="K3300" s="10" t="str"/>
      <x:c r="L3300" s="10" t="str">
        <x:v>historical_three</x:v>
      </x:c>
      <x:c r="M3300" s="10" t="n">
        <x:v>0</x:v>
      </x:c>
      <x:c r="N3300" s="10" t="n">
        <x:v>0</x:v>
      </x:c>
      <x:c r="O3300" s="10" t="n">
        <x:v>0</x:v>
      </x:c>
      <x:c r="P3300" s="9" t="str">
        <x:f>'CaseReview'!U1114</x:f>
        <x:v>PASS</x:v>
      </x:c>
      <x:c r="Q3300" s="9" t="n">
        <x:f>IF(AND(T3300=1,G3300=P3300),1,0)</x:f>
        <x:v>0</x:v>
      </x:c>
      <x:c r="R3300" s="9" t="n">
        <x:f>IF(AND(T3300=1,G3300="PASS",P3300="FAIL"),1,0)</x:f>
        <x:v>0</x:v>
      </x:c>
      <x:c r="S3300" s="9" t="n">
        <x:f>IF(AND(T3300=1,G3300="FAIL",P3300="PASS"),1,0)</x:f>
        <x:v>0</x:v>
      </x:c>
      <x:c r="T3300" s="9" t="n">
        <x:v>0</x:v>
      </x:c>
      <x:c r="U3300" s="9" t="n">
        <x:v>34</x:v>
      </x:c>
      <x:c r="V3300" s="9" t="str"/>
    </x:row>
    <x:row r="3301" ht="22" customHeight="1">
      <x:c r="A3301" s="10" t="str">
        <x:v>NO_SEMANTIC</x:v>
      </x:c>
      <x:c r="B3301" s="10" t="str">
        <x:v>IMO-102</x:v>
      </x:c>
      <x:c r="C3301" s="10" t="str">
        <x:v>IMO-102-K-P10</x:v>
      </x:c>
      <x:c r="D3301" s="10" t="str">
        <x:v>RUN_01</x:v>
      </x:c>
      <x:c r="E3301" s="10" t="str">
        <x:v>ORIGINAL_LEDGER</x:v>
      </x:c>
      <x:c r="F3301" s="10" t="str">
        <x:v>PASS</x:v>
      </x:c>
      <x:c r="G3301" s="10" t="str">
        <x:v>NO_VERDICT</x:v>
      </x:c>
      <x:c r="H3301" s="10" t="str">
        <x:v>INFRASTRUCTURE_FAILURE</x:v>
      </x:c>
      <x:c r="I3301" s="10" t="str">
        <x:v>NOT_PARSED</x:v>
      </x:c>
      <x:c r="J3301" s="10" t="str">
        <x:v>SYNTAX_REPAIR_EXHAUSTED</x:v>
      </x:c>
      <x:c r="K3301" s="10" t="str"/>
      <x:c r="L3301" s="10" t="str">
        <x:v>historical_three</x:v>
      </x:c>
      <x:c r="M3301" s="10" t="n">
        <x:v>0</x:v>
      </x:c>
      <x:c r="N3301" s="10" t="n">
        <x:v>0</x:v>
      </x:c>
      <x:c r="O3301" s="10" t="n">
        <x:v>0</x:v>
      </x:c>
      <x:c r="P3301" s="9" t="str">
        <x:f>'CaseReview'!U1115</x:f>
        <x:v>PASS</x:v>
      </x:c>
      <x:c r="Q3301" s="9" t="n">
        <x:f>IF(AND(T3301=1,G3301=P3301),1,0)</x:f>
        <x:v>0</x:v>
      </x:c>
      <x:c r="R3301" s="9" t="n">
        <x:f>IF(AND(T3301=1,G3301="PASS",P3301="FAIL"),1,0)</x:f>
        <x:v>0</x:v>
      </x:c>
      <x:c r="S3301" s="9" t="n">
        <x:f>IF(AND(T3301=1,G3301="FAIL",P3301="PASS"),1,0)</x:f>
        <x:v>0</x:v>
      </x:c>
      <x:c r="T3301" s="9" t="n">
        <x:v>0</x:v>
      </x:c>
      <x:c r="U3301" s="9" t="n">
        <x:v>34</x:v>
      </x:c>
      <x:c r="V3301" s="9" t="str"/>
    </x:row>
    <x:row r="3302" ht="22" customHeight="1">
      <x:c r="A3302" s="10" t="str">
        <x:v>NO_SEMANTIC</x:v>
      </x:c>
      <x:c r="B3302" s="10" t="str">
        <x:v>IMO-102</x:v>
      </x:c>
      <x:c r="C3302" s="10" t="str">
        <x:v>IMO-102-K-P11</x:v>
      </x:c>
      <x:c r="D3302" s="10" t="str">
        <x:v>RUN_01</x:v>
      </x:c>
      <x:c r="E3302" s="10" t="str">
        <x:v>ORIGINAL_LEDGER</x:v>
      </x:c>
      <x:c r="F3302" s="10" t="str">
        <x:v>PASS</x:v>
      </x:c>
      <x:c r="G3302" s="10" t="str">
        <x:v>NO_VERDICT</x:v>
      </x:c>
      <x:c r="H3302" s="10" t="str">
        <x:v>INFRASTRUCTURE_FAILURE</x:v>
      </x:c>
      <x:c r="I3302" s="10" t="str">
        <x:v>NOT_PARSED</x:v>
      </x:c>
      <x:c r="J3302" s="10" t="str">
        <x:v>SYNTAX_REPAIR_EXHAUSTED</x:v>
      </x:c>
      <x:c r="K3302" s="10" t="str"/>
      <x:c r="L3302" s="10" t="str">
        <x:v>historical_three</x:v>
      </x:c>
      <x:c r="M3302" s="10" t="n">
        <x:v>0</x:v>
      </x:c>
      <x:c r="N3302" s="10" t="n">
        <x:v>0</x:v>
      </x:c>
      <x:c r="O3302" s="10" t="n">
        <x:v>0</x:v>
      </x:c>
      <x:c r="P3302" s="9" t="str">
        <x:f>'CaseReview'!U1116</x:f>
        <x:v>PASS</x:v>
      </x:c>
      <x:c r="Q3302" s="9" t="n">
        <x:f>IF(AND(T3302=1,G3302=P3302),1,0)</x:f>
        <x:v>0</x:v>
      </x:c>
      <x:c r="R3302" s="9" t="n">
        <x:f>IF(AND(T3302=1,G3302="PASS",P3302="FAIL"),1,0)</x:f>
        <x:v>0</x:v>
      </x:c>
      <x:c r="S3302" s="9" t="n">
        <x:f>IF(AND(T3302=1,G3302="FAIL",P3302="PASS"),1,0)</x:f>
        <x:v>0</x:v>
      </x:c>
      <x:c r="T3302" s="9" t="n">
        <x:v>0</x:v>
      </x:c>
      <x:c r="U3302" s="9" t="n">
        <x:v>34</x:v>
      </x:c>
      <x:c r="V3302" s="9" t="str"/>
    </x:row>
    <x:row r="3303" ht="22" customHeight="1">
      <x:c r="A3303" s="10" t="str">
        <x:v>NO_SEMANTIC</x:v>
      </x:c>
      <x:c r="B3303" s="10" t="str">
        <x:v>IMO-102</x:v>
      </x:c>
      <x:c r="C3303" s="10" t="str">
        <x:v>IMO-102-K-P12</x:v>
      </x:c>
      <x:c r="D3303" s="10" t="str">
        <x:v>RUN_01</x:v>
      </x:c>
      <x:c r="E3303" s="10" t="str">
        <x:v>ORIGINAL_LEDGER</x:v>
      </x:c>
      <x:c r="F3303" s="10" t="str">
        <x:v>PASS</x:v>
      </x:c>
      <x:c r="G3303" s="10" t="str">
        <x:v>NO_VERDICT</x:v>
      </x:c>
      <x:c r="H3303" s="10" t="str">
        <x:v>INFRASTRUCTURE_FAILURE</x:v>
      </x:c>
      <x:c r="I3303" s="10" t="str">
        <x:v>NOT_PARSED</x:v>
      </x:c>
      <x:c r="J3303" s="10" t="str">
        <x:v>SYNTAX_REPAIR_EXHAUSTED</x:v>
      </x:c>
      <x:c r="K3303" s="10" t="str"/>
      <x:c r="L3303" s="10" t="str">
        <x:v>historical_three</x:v>
      </x:c>
      <x:c r="M3303" s="10" t="n">
        <x:v>0</x:v>
      </x:c>
      <x:c r="N3303" s="10" t="n">
        <x:v>0</x:v>
      </x:c>
      <x:c r="O3303" s="10" t="n">
        <x:v>0</x:v>
      </x:c>
      <x:c r="P3303" s="9" t="str">
        <x:f>'CaseReview'!U1117</x:f>
        <x:v>PASS</x:v>
      </x:c>
      <x:c r="Q3303" s="9" t="n">
        <x:f>IF(AND(T3303=1,G3303=P3303),1,0)</x:f>
        <x:v>0</x:v>
      </x:c>
      <x:c r="R3303" s="9" t="n">
        <x:f>IF(AND(T3303=1,G3303="PASS",P3303="FAIL"),1,0)</x:f>
        <x:v>0</x:v>
      </x:c>
      <x:c r="S3303" s="9" t="n">
        <x:f>IF(AND(T3303=1,G3303="FAIL",P3303="PASS"),1,0)</x:f>
        <x:v>0</x:v>
      </x:c>
      <x:c r="T3303" s="9" t="n">
        <x:v>0</x:v>
      </x:c>
      <x:c r="U3303" s="9" t="n">
        <x:v>34</x:v>
      </x:c>
      <x:c r="V3303" s="9" t="str"/>
    </x:row>
    <x:row r="3304" ht="22" customHeight="1">
      <x:c r="A3304" s="10" t="str">
        <x:v>NO_SEMANTIC</x:v>
      </x:c>
      <x:c r="B3304" s="10" t="str">
        <x:v>IMO-102</x:v>
      </x:c>
      <x:c r="C3304" s="10" t="str">
        <x:v>IMO-102-K-P13</x:v>
      </x:c>
      <x:c r="D3304" s="10" t="str">
        <x:v>RUN_01</x:v>
      </x:c>
      <x:c r="E3304" s="10" t="str">
        <x:v>ORIGINAL_LEDGER</x:v>
      </x:c>
      <x:c r="F3304" s="10" t="str">
        <x:v>PASS</x:v>
      </x:c>
      <x:c r="G3304" s="10" t="str">
        <x:v>NO_VERDICT</x:v>
      </x:c>
      <x:c r="H3304" s="10" t="str">
        <x:v>INFRASTRUCTURE_FAILURE</x:v>
      </x:c>
      <x:c r="I3304" s="10" t="str">
        <x:v>NOT_PARSED</x:v>
      </x:c>
      <x:c r="J3304" s="10" t="str">
        <x:v>SYNTAX_REPAIR_EXHAUSTED</x:v>
      </x:c>
      <x:c r="K3304" s="10" t="str"/>
      <x:c r="L3304" s="10" t="str">
        <x:v>historical_three</x:v>
      </x:c>
      <x:c r="M3304" s="10" t="n">
        <x:v>0</x:v>
      </x:c>
      <x:c r="N3304" s="10" t="n">
        <x:v>0</x:v>
      </x:c>
      <x:c r="O3304" s="10" t="n">
        <x:v>0</x:v>
      </x:c>
      <x:c r="P3304" s="9" t="str">
        <x:f>'CaseReview'!U1118</x:f>
        <x:v>PASS</x:v>
      </x:c>
      <x:c r="Q3304" s="9" t="n">
        <x:f>IF(AND(T3304=1,G3304=P3304),1,0)</x:f>
        <x:v>0</x:v>
      </x:c>
      <x:c r="R3304" s="9" t="n">
        <x:f>IF(AND(T3304=1,G3304="PASS",P3304="FAIL"),1,0)</x:f>
        <x:v>0</x:v>
      </x:c>
      <x:c r="S3304" s="9" t="n">
        <x:f>IF(AND(T3304=1,G3304="FAIL",P3304="PASS"),1,0)</x:f>
        <x:v>0</x:v>
      </x:c>
      <x:c r="T3304" s="9" t="n">
        <x:v>0</x:v>
      </x:c>
      <x:c r="U3304" s="9" t="n">
        <x:v>34</x:v>
      </x:c>
      <x:c r="V3304" s="9" t="str"/>
    </x:row>
    <x:row r="3305" ht="22" customHeight="1">
      <x:c r="A3305" s="10" t="str">
        <x:v>NO_SEMANTIC</x:v>
      </x:c>
      <x:c r="B3305" s="10" t="str">
        <x:v>IMO-102</x:v>
      </x:c>
      <x:c r="C3305" s="10" t="str">
        <x:v>IMO-102-K-P14</x:v>
      </x:c>
      <x:c r="D3305" s="10" t="str">
        <x:v>RUN_01</x:v>
      </x:c>
      <x:c r="E3305" s="10" t="str">
        <x:v>ORIGINAL_LEDGER</x:v>
      </x:c>
      <x:c r="F3305" s="10" t="str">
        <x:v>PASS</x:v>
      </x:c>
      <x:c r="G3305" s="10" t="str">
        <x:v>NO_VERDICT</x:v>
      </x:c>
      <x:c r="H3305" s="10" t="str">
        <x:v>INFRASTRUCTURE_FAILURE</x:v>
      </x:c>
      <x:c r="I3305" s="10" t="str">
        <x:v>NOT_PARSED</x:v>
      </x:c>
      <x:c r="J3305" s="10" t="str">
        <x:v>SYNTAX_REPAIR_EXHAUSTED</x:v>
      </x:c>
      <x:c r="K3305" s="10" t="str"/>
      <x:c r="L3305" s="10" t="str">
        <x:v>historical_three</x:v>
      </x:c>
      <x:c r="M3305" s="10" t="n">
        <x:v>0</x:v>
      </x:c>
      <x:c r="N3305" s="10" t="n">
        <x:v>0</x:v>
      </x:c>
      <x:c r="O3305" s="10" t="n">
        <x:v>0</x:v>
      </x:c>
      <x:c r="P3305" s="9" t="str">
        <x:f>'CaseReview'!U1119</x:f>
        <x:v>PASS</x:v>
      </x:c>
      <x:c r="Q3305" s="9" t="n">
        <x:f>IF(AND(T3305=1,G3305=P3305),1,0)</x:f>
        <x:v>0</x:v>
      </x:c>
      <x:c r="R3305" s="9" t="n">
        <x:f>IF(AND(T3305=1,G3305="PASS",P3305="FAIL"),1,0)</x:f>
        <x:v>0</x:v>
      </x:c>
      <x:c r="S3305" s="9" t="n">
        <x:f>IF(AND(T3305=1,G3305="FAIL",P3305="PASS"),1,0)</x:f>
        <x:v>0</x:v>
      </x:c>
      <x:c r="T3305" s="9" t="n">
        <x:v>0</x:v>
      </x:c>
      <x:c r="U3305" s="9" t="n">
        <x:v>34</x:v>
      </x:c>
      <x:c r="V3305" s="9" t="str"/>
    </x:row>
    <x:row r="3306" ht="22" customHeight="1">
      <x:c r="A3306" s="10" t="str">
        <x:v>NO_SEMANTIC</x:v>
      </x:c>
      <x:c r="B3306" s="10" t="str">
        <x:v>IMO-102</x:v>
      </x:c>
      <x:c r="C3306" s="10" t="str">
        <x:v>IMO-102-K-P15</x:v>
      </x:c>
      <x:c r="D3306" s="10" t="str">
        <x:v>RUN_01</x:v>
      </x:c>
      <x:c r="E3306" s="10" t="str">
        <x:v>ORIGINAL_LEDGER</x:v>
      </x:c>
      <x:c r="F3306" s="10" t="str">
        <x:v>PASS</x:v>
      </x:c>
      <x:c r="G3306" s="10" t="str">
        <x:v>NO_VERDICT</x:v>
      </x:c>
      <x:c r="H3306" s="10" t="str">
        <x:v>INFRASTRUCTURE_FAILURE</x:v>
      </x:c>
      <x:c r="I3306" s="10" t="str">
        <x:v>NOT_PARSED</x:v>
      </x:c>
      <x:c r="J3306" s="10" t="str">
        <x:v>SYNTAX_REPAIR_EXHAUSTED</x:v>
      </x:c>
      <x:c r="K3306" s="10" t="str"/>
      <x:c r="L3306" s="10" t="str">
        <x:v>historical_three</x:v>
      </x:c>
      <x:c r="M3306" s="10" t="n">
        <x:v>0</x:v>
      </x:c>
      <x:c r="N3306" s="10" t="n">
        <x:v>0</x:v>
      </x:c>
      <x:c r="O3306" s="10" t="n">
        <x:v>0</x:v>
      </x:c>
      <x:c r="P3306" s="9" t="str">
        <x:f>'CaseReview'!U1120</x:f>
        <x:v>PASS</x:v>
      </x:c>
      <x:c r="Q3306" s="9" t="n">
        <x:f>IF(AND(T3306=1,G3306=P3306),1,0)</x:f>
        <x:v>0</x:v>
      </x:c>
      <x:c r="R3306" s="9" t="n">
        <x:f>IF(AND(T3306=1,G3306="PASS",P3306="FAIL"),1,0)</x:f>
        <x:v>0</x:v>
      </x:c>
      <x:c r="S3306" s="9" t="n">
        <x:f>IF(AND(T3306=1,G3306="FAIL",P3306="PASS"),1,0)</x:f>
        <x:v>0</x:v>
      </x:c>
      <x:c r="T3306" s="9" t="n">
        <x:v>0</x:v>
      </x:c>
      <x:c r="U3306" s="9" t="n">
        <x:v>34</x:v>
      </x:c>
      <x:c r="V3306" s="9" t="str"/>
    </x:row>
    <x:row r="3307" ht="22" customHeight="1">
      <x:c r="A3307" s="10" t="str">
        <x:v>NO_SEMANTIC</x:v>
      </x:c>
      <x:c r="B3307" s="10" t="str">
        <x:v>IMO-102</x:v>
      </x:c>
      <x:c r="C3307" s="10" t="str">
        <x:v>IMO-102-K-P16</x:v>
      </x:c>
      <x:c r="D3307" s="10" t="str">
        <x:v>RUN_01</x:v>
      </x:c>
      <x:c r="E3307" s="10" t="str">
        <x:v>ORIGINAL_LEDGER</x:v>
      </x:c>
      <x:c r="F3307" s="10" t="str">
        <x:v>PASS</x:v>
      </x:c>
      <x:c r="G3307" s="10" t="str">
        <x:v>NO_VERDICT</x:v>
      </x:c>
      <x:c r="H3307" s="10" t="str">
        <x:v>INFRASTRUCTURE_FAILURE</x:v>
      </x:c>
      <x:c r="I3307" s="10" t="str">
        <x:v>NOT_PARSED</x:v>
      </x:c>
      <x:c r="J3307" s="10" t="str">
        <x:v>SYNTAX_REPAIR_EXHAUSTED</x:v>
      </x:c>
      <x:c r="K3307" s="10" t="str"/>
      <x:c r="L3307" s="10" t="str">
        <x:v>historical_three</x:v>
      </x:c>
      <x:c r="M3307" s="10" t="n">
        <x:v>0</x:v>
      </x:c>
      <x:c r="N3307" s="10" t="n">
        <x:v>0</x:v>
      </x:c>
      <x:c r="O3307" s="10" t="n">
        <x:v>0</x:v>
      </x:c>
      <x:c r="P3307" s="9" t="str">
        <x:f>'CaseReview'!U1121</x:f>
        <x:v>PASS</x:v>
      </x:c>
      <x:c r="Q3307" s="9" t="n">
        <x:f>IF(AND(T3307=1,G3307=P3307),1,0)</x:f>
        <x:v>0</x:v>
      </x:c>
      <x:c r="R3307" s="9" t="n">
        <x:f>IF(AND(T3307=1,G3307="PASS",P3307="FAIL"),1,0)</x:f>
        <x:v>0</x:v>
      </x:c>
      <x:c r="S3307" s="9" t="n">
        <x:f>IF(AND(T3307=1,G3307="FAIL",P3307="PASS"),1,0)</x:f>
        <x:v>0</x:v>
      </x:c>
      <x:c r="T3307" s="9" t="n">
        <x:v>0</x:v>
      </x:c>
      <x:c r="U3307" s="9" t="n">
        <x:v>34</x:v>
      </x:c>
      <x:c r="V3307" s="9" t="str"/>
    </x:row>
    <x:row r="3308" ht="22" customHeight="1">
      <x:c r="A3308" s="10" t="str">
        <x:v>NO_SEMANTIC</x:v>
      </x:c>
      <x:c r="B3308" s="10" t="str">
        <x:v>IMO-102</x:v>
      </x:c>
      <x:c r="C3308" s="10" t="str">
        <x:v>IMO-102-K-P17</x:v>
      </x:c>
      <x:c r="D3308" s="10" t="str">
        <x:v>RUN_01</x:v>
      </x:c>
      <x:c r="E3308" s="10" t="str">
        <x:v>ORIGINAL_LEDGER</x:v>
      </x:c>
      <x:c r="F3308" s="10" t="str">
        <x:v>PASS</x:v>
      </x:c>
      <x:c r="G3308" s="10" t="str">
        <x:v>NO_VERDICT</x:v>
      </x:c>
      <x:c r="H3308" s="10" t="str">
        <x:v>INFRASTRUCTURE_FAILURE</x:v>
      </x:c>
      <x:c r="I3308" s="10" t="str">
        <x:v>NOT_PARSED</x:v>
      </x:c>
      <x:c r="J3308" s="10" t="str">
        <x:v>SYNTAX_REPAIR_EXHAUSTED</x:v>
      </x:c>
      <x:c r="K3308" s="10" t="str"/>
      <x:c r="L3308" s="10" t="str">
        <x:v>historical_three</x:v>
      </x:c>
      <x:c r="M3308" s="10" t="n">
        <x:v>0</x:v>
      </x:c>
      <x:c r="N3308" s="10" t="n">
        <x:v>0</x:v>
      </x:c>
      <x:c r="O3308" s="10" t="n">
        <x:v>0</x:v>
      </x:c>
      <x:c r="P3308" s="9" t="str">
        <x:f>'CaseReview'!U1122</x:f>
        <x:v>PASS</x:v>
      </x:c>
      <x:c r="Q3308" s="9" t="n">
        <x:f>IF(AND(T3308=1,G3308=P3308),1,0)</x:f>
        <x:v>0</x:v>
      </x:c>
      <x:c r="R3308" s="9" t="n">
        <x:f>IF(AND(T3308=1,G3308="PASS",P3308="FAIL"),1,0)</x:f>
        <x:v>0</x:v>
      </x:c>
      <x:c r="S3308" s="9" t="n">
        <x:f>IF(AND(T3308=1,G3308="FAIL",P3308="PASS"),1,0)</x:f>
        <x:v>0</x:v>
      </x:c>
      <x:c r="T3308" s="9" t="n">
        <x:v>0</x:v>
      </x:c>
      <x:c r="U3308" s="9" t="n">
        <x:v>34</x:v>
      </x:c>
      <x:c r="V3308" s="9" t="str"/>
    </x:row>
    <x:row r="3309" ht="22" customHeight="1">
      <x:c r="A3309" s="10" t="str">
        <x:v>NO_SEMANTIC</x:v>
      </x:c>
      <x:c r="B3309" s="10" t="str">
        <x:v>IMO-102</x:v>
      </x:c>
      <x:c r="C3309" s="10" t="str">
        <x:v>IMO-102-K-P18</x:v>
      </x:c>
      <x:c r="D3309" s="10" t="str">
        <x:v>RUN_01</x:v>
      </x:c>
      <x:c r="E3309" s="10" t="str">
        <x:v>ORIGINAL_LEDGER</x:v>
      </x:c>
      <x:c r="F3309" s="10" t="str">
        <x:v>PASS</x:v>
      </x:c>
      <x:c r="G3309" s="10" t="str">
        <x:v>NO_VERDICT</x:v>
      </x:c>
      <x:c r="H3309" s="10" t="str">
        <x:v>INFRASTRUCTURE_FAILURE</x:v>
      </x:c>
      <x:c r="I3309" s="10" t="str">
        <x:v>NOT_PARSED</x:v>
      </x:c>
      <x:c r="J3309" s="10" t="str">
        <x:v>SYNTAX_REPAIR_EXHAUSTED</x:v>
      </x:c>
      <x:c r="K3309" s="10" t="str"/>
      <x:c r="L3309" s="10" t="str">
        <x:v>historical_three</x:v>
      </x:c>
      <x:c r="M3309" s="10" t="n">
        <x:v>0</x:v>
      </x:c>
      <x:c r="N3309" s="10" t="n">
        <x:v>0</x:v>
      </x:c>
      <x:c r="O3309" s="10" t="n">
        <x:v>0</x:v>
      </x:c>
      <x:c r="P3309" s="9" t="str">
        <x:f>'CaseReview'!U1123</x:f>
        <x:v>PASS</x:v>
      </x:c>
      <x:c r="Q3309" s="9" t="n">
        <x:f>IF(AND(T3309=1,G3309=P3309),1,0)</x:f>
        <x:v>0</x:v>
      </x:c>
      <x:c r="R3309" s="9" t="n">
        <x:f>IF(AND(T3309=1,G3309="PASS",P3309="FAIL"),1,0)</x:f>
        <x:v>0</x:v>
      </x:c>
      <x:c r="S3309" s="9" t="n">
        <x:f>IF(AND(T3309=1,G3309="FAIL",P3309="PASS"),1,0)</x:f>
        <x:v>0</x:v>
      </x:c>
      <x:c r="T3309" s="9" t="n">
        <x:v>0</x:v>
      </x:c>
      <x:c r="U3309" s="9" t="n">
        <x:v>34</x:v>
      </x:c>
      <x:c r="V3309" s="9" t="str"/>
    </x:row>
    <x:row r="3310" ht="22" customHeight="1">
      <x:c r="A3310" s="10" t="str">
        <x:v>NO_SEMANTIC</x:v>
      </x:c>
      <x:c r="B3310" s="10" t="str">
        <x:v>IMO-102</x:v>
      </x:c>
      <x:c r="C3310" s="10" t="str">
        <x:v>IMO-102-K-P19</x:v>
      </x:c>
      <x:c r="D3310" s="10" t="str">
        <x:v>RUN_01</x:v>
      </x:c>
      <x:c r="E3310" s="10" t="str">
        <x:v>ORIGINAL_LEDGER</x:v>
      </x:c>
      <x:c r="F3310" s="10" t="str">
        <x:v>PASS</x:v>
      </x:c>
      <x:c r="G3310" s="10" t="str">
        <x:v>NO_VERDICT</x:v>
      </x:c>
      <x:c r="H3310" s="10" t="str">
        <x:v>INFRASTRUCTURE_FAILURE</x:v>
      </x:c>
      <x:c r="I3310" s="10" t="str">
        <x:v>NOT_PARSED</x:v>
      </x:c>
      <x:c r="J3310" s="10" t="str">
        <x:v>SYNTAX_REPAIR_EXHAUSTED</x:v>
      </x:c>
      <x:c r="K3310" s="10" t="str"/>
      <x:c r="L3310" s="10" t="str">
        <x:v>historical_three</x:v>
      </x:c>
      <x:c r="M3310" s="10" t="n">
        <x:v>0</x:v>
      </x:c>
      <x:c r="N3310" s="10" t="n">
        <x:v>0</x:v>
      </x:c>
      <x:c r="O3310" s="10" t="n">
        <x:v>0</x:v>
      </x:c>
      <x:c r="P3310" s="9" t="str">
        <x:f>'CaseReview'!U1124</x:f>
        <x:v>PASS</x:v>
      </x:c>
      <x:c r="Q3310" s="9" t="n">
        <x:f>IF(AND(T3310=1,G3310=P3310),1,0)</x:f>
        <x:v>0</x:v>
      </x:c>
      <x:c r="R3310" s="9" t="n">
        <x:f>IF(AND(T3310=1,G3310="PASS",P3310="FAIL"),1,0)</x:f>
        <x:v>0</x:v>
      </x:c>
      <x:c r="S3310" s="9" t="n">
        <x:f>IF(AND(T3310=1,G3310="FAIL",P3310="PASS"),1,0)</x:f>
        <x:v>0</x:v>
      </x:c>
      <x:c r="T3310" s="9" t="n">
        <x:v>0</x:v>
      </x:c>
      <x:c r="U3310" s="9" t="n">
        <x:v>34</x:v>
      </x:c>
      <x:c r="V3310" s="9" t="str"/>
    </x:row>
    <x:row r="3311" ht="22" customHeight="1">
      <x:c r="A3311" s="10" t="str">
        <x:v>NO_SEMANTIC</x:v>
      </x:c>
      <x:c r="B3311" s="10" t="str">
        <x:v>IMO-102</x:v>
      </x:c>
      <x:c r="C3311" s="10" t="str">
        <x:v>IMO-102-K-P20</x:v>
      </x:c>
      <x:c r="D3311" s="10" t="str">
        <x:v>RUN_01</x:v>
      </x:c>
      <x:c r="E3311" s="10" t="str">
        <x:v>ORIGINAL_LEDGER</x:v>
      </x:c>
      <x:c r="F3311" s="10" t="str">
        <x:v>PASS</x:v>
      </x:c>
      <x:c r="G3311" s="10" t="str">
        <x:v>NO_VERDICT</x:v>
      </x:c>
      <x:c r="H3311" s="10" t="str">
        <x:v>INFRASTRUCTURE_FAILURE</x:v>
      </x:c>
      <x:c r="I3311" s="10" t="str">
        <x:v>NOT_PARSED</x:v>
      </x:c>
      <x:c r="J3311" s="10" t="str">
        <x:v>SYNTAX_REPAIR_EXHAUSTED</x:v>
      </x:c>
      <x:c r="K3311" s="10" t="str"/>
      <x:c r="L3311" s="10" t="str">
        <x:v>historical_three</x:v>
      </x:c>
      <x:c r="M3311" s="10" t="n">
        <x:v>0</x:v>
      </x:c>
      <x:c r="N3311" s="10" t="n">
        <x:v>0</x:v>
      </x:c>
      <x:c r="O3311" s="10" t="n">
        <x:v>0</x:v>
      </x:c>
      <x:c r="P3311" s="9" t="str">
        <x:f>'CaseReview'!U1125</x:f>
        <x:v>PASS</x:v>
      </x:c>
      <x:c r="Q3311" s="9" t="n">
        <x:f>IF(AND(T3311=1,G3311=P3311),1,0)</x:f>
        <x:v>0</x:v>
      </x:c>
      <x:c r="R3311" s="9" t="n">
        <x:f>IF(AND(T3311=1,G3311="PASS",P3311="FAIL"),1,0)</x:f>
        <x:v>0</x:v>
      </x:c>
      <x:c r="S3311" s="9" t="n">
        <x:f>IF(AND(T3311=1,G3311="FAIL",P3311="PASS"),1,0)</x:f>
        <x:v>0</x:v>
      </x:c>
      <x:c r="T3311" s="9" t="n">
        <x:v>0</x:v>
      </x:c>
      <x:c r="U3311" s="9" t="n">
        <x:v>34</x:v>
      </x:c>
      <x:c r="V3311" s="9" t="str"/>
    </x:row>
    <x:row r="3312" ht="22" customHeight="1">
      <x:c r="A3312" s="10" t="str">
        <x:v>NO_SEMANTIC</x:v>
      </x:c>
      <x:c r="B3312" s="10" t="str">
        <x:v>IMO-102</x:v>
      </x:c>
      <x:c r="C3312" s="10" t="str">
        <x:v>IMO-102-K-P21</x:v>
      </x:c>
      <x:c r="D3312" s="10" t="str">
        <x:v>RUN_01</x:v>
      </x:c>
      <x:c r="E3312" s="10" t="str">
        <x:v>ORIGINAL_LEDGER</x:v>
      </x:c>
      <x:c r="F3312" s="10" t="str">
        <x:v>PASS</x:v>
      </x:c>
      <x:c r="G3312" s="10" t="str">
        <x:v>NO_VERDICT</x:v>
      </x:c>
      <x:c r="H3312" s="10" t="str">
        <x:v>INFRASTRUCTURE_FAILURE</x:v>
      </x:c>
      <x:c r="I3312" s="10" t="str">
        <x:v>NOT_PARSED</x:v>
      </x:c>
      <x:c r="J3312" s="10" t="str">
        <x:v>SYNTAX_REPAIR_EXHAUSTED</x:v>
      </x:c>
      <x:c r="K3312" s="10" t="str"/>
      <x:c r="L3312" s="10" t="str">
        <x:v>historical_three</x:v>
      </x:c>
      <x:c r="M3312" s="10" t="n">
        <x:v>0</x:v>
      </x:c>
      <x:c r="N3312" s="10" t="n">
        <x:v>0</x:v>
      </x:c>
      <x:c r="O3312" s="10" t="n">
        <x:v>0</x:v>
      </x:c>
      <x:c r="P3312" s="9" t="str">
        <x:f>'CaseReview'!U1126</x:f>
        <x:v>PASS</x:v>
      </x:c>
      <x:c r="Q3312" s="9" t="n">
        <x:f>IF(AND(T3312=1,G3312=P3312),1,0)</x:f>
        <x:v>0</x:v>
      </x:c>
      <x:c r="R3312" s="9" t="n">
        <x:f>IF(AND(T3312=1,G3312="PASS",P3312="FAIL"),1,0)</x:f>
        <x:v>0</x:v>
      </x:c>
      <x:c r="S3312" s="9" t="n">
        <x:f>IF(AND(T3312=1,G3312="FAIL",P3312="PASS"),1,0)</x:f>
        <x:v>0</x:v>
      </x:c>
      <x:c r="T3312" s="9" t="n">
        <x:v>0</x:v>
      </x:c>
      <x:c r="U3312" s="9" t="n">
        <x:v>34</x:v>
      </x:c>
      <x:c r="V3312" s="9" t="str"/>
    </x:row>
    <x:row r="3313" ht="22" customHeight="1">
      <x:c r="A3313" s="10" t="str">
        <x:v>NO_SEMANTIC</x:v>
      </x:c>
      <x:c r="B3313" s="10" t="str">
        <x:v>IMO-102</x:v>
      </x:c>
      <x:c r="C3313" s="10" t="str">
        <x:v>IMO-102-K-P22</x:v>
      </x:c>
      <x:c r="D3313" s="10" t="str">
        <x:v>RUN_01</x:v>
      </x:c>
      <x:c r="E3313" s="10" t="str">
        <x:v>ORIGINAL_LEDGER</x:v>
      </x:c>
      <x:c r="F3313" s="10" t="str">
        <x:v>PASS</x:v>
      </x:c>
      <x:c r="G3313" s="10" t="str">
        <x:v>NO_VERDICT</x:v>
      </x:c>
      <x:c r="H3313" s="10" t="str">
        <x:v>INFRASTRUCTURE_FAILURE</x:v>
      </x:c>
      <x:c r="I3313" s="10" t="str">
        <x:v>NOT_PARSED</x:v>
      </x:c>
      <x:c r="J3313" s="10" t="str">
        <x:v>SYNTAX_REPAIR_EXHAUSTED</x:v>
      </x:c>
      <x:c r="K3313" s="10" t="str"/>
      <x:c r="L3313" s="10" t="str">
        <x:v>historical_three</x:v>
      </x:c>
      <x:c r="M3313" s="10" t="n">
        <x:v>0</x:v>
      </x:c>
      <x:c r="N3313" s="10" t="n">
        <x:v>0</x:v>
      </x:c>
      <x:c r="O3313" s="10" t="n">
        <x:v>0</x:v>
      </x:c>
      <x:c r="P3313" s="9" t="str">
        <x:f>'CaseReview'!U1127</x:f>
        <x:v>PASS</x:v>
      </x:c>
      <x:c r="Q3313" s="9" t="n">
        <x:f>IF(AND(T3313=1,G3313=P3313),1,0)</x:f>
        <x:v>0</x:v>
      </x:c>
      <x:c r="R3313" s="9" t="n">
        <x:f>IF(AND(T3313=1,G3313="PASS",P3313="FAIL"),1,0)</x:f>
        <x:v>0</x:v>
      </x:c>
      <x:c r="S3313" s="9" t="n">
        <x:f>IF(AND(T3313=1,G3313="FAIL",P3313="PASS"),1,0)</x:f>
        <x:v>0</x:v>
      </x:c>
      <x:c r="T3313" s="9" t="n">
        <x:v>0</x:v>
      </x:c>
      <x:c r="U3313" s="9" t="n">
        <x:v>34</x:v>
      </x:c>
      <x:c r="V3313" s="9" t="str"/>
    </x:row>
    <x:row r="3314" ht="22" customHeight="1">
      <x:c r="A3314" s="10" t="str">
        <x:v>NO_SEMANTIC</x:v>
      </x:c>
      <x:c r="B3314" s="10" t="str">
        <x:v>IMO-102</x:v>
      </x:c>
      <x:c r="C3314" s="10" t="str">
        <x:v>IMO-102-K-P23</x:v>
      </x:c>
      <x:c r="D3314" s="10" t="str">
        <x:v>RUN_01</x:v>
      </x:c>
      <x:c r="E3314" s="10" t="str">
        <x:v>ORIGINAL_LEDGER</x:v>
      </x:c>
      <x:c r="F3314" s="10" t="str">
        <x:v>PASS</x:v>
      </x:c>
      <x:c r="G3314" s="10" t="str">
        <x:v>NO_VERDICT</x:v>
      </x:c>
      <x:c r="H3314" s="10" t="str">
        <x:v>INFRASTRUCTURE_FAILURE</x:v>
      </x:c>
      <x:c r="I3314" s="10" t="str">
        <x:v>NOT_PARSED</x:v>
      </x:c>
      <x:c r="J3314" s="10" t="str">
        <x:v>SYNTAX_REPAIR_EXHAUSTED</x:v>
      </x:c>
      <x:c r="K3314" s="10" t="str"/>
      <x:c r="L3314" s="10" t="str">
        <x:v>historical_three</x:v>
      </x:c>
      <x:c r="M3314" s="10" t="n">
        <x:v>0</x:v>
      </x:c>
      <x:c r="N3314" s="10" t="n">
        <x:v>0</x:v>
      </x:c>
      <x:c r="O3314" s="10" t="n">
        <x:v>0</x:v>
      </x:c>
      <x:c r="P3314" s="9" t="str">
        <x:f>'CaseReview'!U1128</x:f>
        <x:v>PASS</x:v>
      </x:c>
      <x:c r="Q3314" s="9" t="n">
        <x:f>IF(AND(T3314=1,G3314=P3314),1,0)</x:f>
        <x:v>0</x:v>
      </x:c>
      <x:c r="R3314" s="9" t="n">
        <x:f>IF(AND(T3314=1,G3314="PASS",P3314="FAIL"),1,0)</x:f>
        <x:v>0</x:v>
      </x:c>
      <x:c r="S3314" s="9" t="n">
        <x:f>IF(AND(T3314=1,G3314="FAIL",P3314="PASS"),1,0)</x:f>
        <x:v>0</x:v>
      </x:c>
      <x:c r="T3314" s="9" t="n">
        <x:v>0</x:v>
      </x:c>
      <x:c r="U3314" s="9" t="n">
        <x:v>34</x:v>
      </x:c>
      <x:c r="V3314" s="9" t="str"/>
    </x:row>
    <x:row r="3315" ht="22" customHeight="1">
      <x:c r="A3315" s="10" t="str">
        <x:v>NO_SEMANTIC</x:v>
      </x:c>
      <x:c r="B3315" s="10" t="str">
        <x:v>IMO-102</x:v>
      </x:c>
      <x:c r="C3315" s="10" t="str">
        <x:v>IMO-102-K-P24</x:v>
      </x:c>
      <x:c r="D3315" s="10" t="str">
        <x:v>RUN_01</x:v>
      </x:c>
      <x:c r="E3315" s="10" t="str">
        <x:v>ORIGINAL_LEDGER</x:v>
      </x:c>
      <x:c r="F3315" s="10" t="str">
        <x:v>PASS</x:v>
      </x:c>
      <x:c r="G3315" s="10" t="str">
        <x:v>NO_VERDICT</x:v>
      </x:c>
      <x:c r="H3315" s="10" t="str">
        <x:v>INFRASTRUCTURE_FAILURE</x:v>
      </x:c>
      <x:c r="I3315" s="10" t="str">
        <x:v>NOT_PARSED</x:v>
      </x:c>
      <x:c r="J3315" s="10" t="str">
        <x:v>SYNTAX_REPAIR_EXHAUSTED</x:v>
      </x:c>
      <x:c r="K3315" s="10" t="str"/>
      <x:c r="L3315" s="10" t="str">
        <x:v>historical_three</x:v>
      </x:c>
      <x:c r="M3315" s="10" t="n">
        <x:v>0</x:v>
      </x:c>
      <x:c r="N3315" s="10" t="n">
        <x:v>0</x:v>
      </x:c>
      <x:c r="O3315" s="10" t="n">
        <x:v>0</x:v>
      </x:c>
      <x:c r="P3315" s="9" t="str">
        <x:f>'CaseReview'!U1129</x:f>
        <x:v>PASS</x:v>
      </x:c>
      <x:c r="Q3315" s="9" t="n">
        <x:f>IF(AND(T3315=1,G3315=P3315),1,0)</x:f>
        <x:v>0</x:v>
      </x:c>
      <x:c r="R3315" s="9" t="n">
        <x:f>IF(AND(T3315=1,G3315="PASS",P3315="FAIL"),1,0)</x:f>
        <x:v>0</x:v>
      </x:c>
      <x:c r="S3315" s="9" t="n">
        <x:f>IF(AND(T3315=1,G3315="FAIL",P3315="PASS"),1,0)</x:f>
        <x:v>0</x:v>
      </x:c>
      <x:c r="T3315" s="9" t="n">
        <x:v>0</x:v>
      </x:c>
      <x:c r="U3315" s="9" t="n">
        <x:v>34</x:v>
      </x:c>
      <x:c r="V3315" s="9" t="str"/>
    </x:row>
    <x:row r="3316" ht="22" customHeight="1">
      <x:c r="A3316" s="10" t="str">
        <x:v>NO_SEMANTIC</x:v>
      </x:c>
      <x:c r="B3316" s="10" t="str">
        <x:v>IMO-102</x:v>
      </x:c>
      <x:c r="C3316" s="10" t="str">
        <x:v>IMO-102-K-P25</x:v>
      </x:c>
      <x:c r="D3316" s="10" t="str">
        <x:v>RUN_01</x:v>
      </x:c>
      <x:c r="E3316" s="10" t="str">
        <x:v>ORIGINAL_LEDGER</x:v>
      </x:c>
      <x:c r="F3316" s="10" t="str">
        <x:v>PASS</x:v>
      </x:c>
      <x:c r="G3316" s="10" t="str">
        <x:v>NO_VERDICT</x:v>
      </x:c>
      <x:c r="H3316" s="10" t="str">
        <x:v>INFRASTRUCTURE_FAILURE</x:v>
      </x:c>
      <x:c r="I3316" s="10" t="str">
        <x:v>NOT_PARSED</x:v>
      </x:c>
      <x:c r="J3316" s="10" t="str">
        <x:v>SYNTAX_REPAIR_EXHAUSTED</x:v>
      </x:c>
      <x:c r="K3316" s="10" t="str"/>
      <x:c r="L3316" s="10" t="str">
        <x:v>historical_three</x:v>
      </x:c>
      <x:c r="M3316" s="10" t="n">
        <x:v>0</x:v>
      </x:c>
      <x:c r="N3316" s="10" t="n">
        <x:v>0</x:v>
      </x:c>
      <x:c r="O3316" s="10" t="n">
        <x:v>0</x:v>
      </x:c>
      <x:c r="P3316" s="9" t="str">
        <x:f>'CaseReview'!U1130</x:f>
        <x:v>PASS</x:v>
      </x:c>
      <x:c r="Q3316" s="9" t="n">
        <x:f>IF(AND(T3316=1,G3316=P3316),1,0)</x:f>
        <x:v>0</x:v>
      </x:c>
      <x:c r="R3316" s="9" t="n">
        <x:f>IF(AND(T3316=1,G3316="PASS",P3316="FAIL"),1,0)</x:f>
        <x:v>0</x:v>
      </x:c>
      <x:c r="S3316" s="9" t="n">
        <x:f>IF(AND(T3316=1,G3316="FAIL",P3316="PASS"),1,0)</x:f>
        <x:v>0</x:v>
      </x:c>
      <x:c r="T3316" s="9" t="n">
        <x:v>0</x:v>
      </x:c>
      <x:c r="U3316" s="9" t="n">
        <x:v>34</x:v>
      </x:c>
      <x:c r="V3316" s="9" t="str"/>
    </x:row>
    <x:row r="3317" ht="22" customHeight="1">
      <x:c r="A3317" s="10" t="str">
        <x:v>NO_SEMANTIC</x:v>
      </x:c>
      <x:c r="B3317" s="10" t="str">
        <x:v>IMO-102</x:v>
      </x:c>
      <x:c r="C3317" s="10" t="str">
        <x:v>IMO-102-K-P26</x:v>
      </x:c>
      <x:c r="D3317" s="10" t="str">
        <x:v>RUN_01</x:v>
      </x:c>
      <x:c r="E3317" s="10" t="str">
        <x:v>ORIGINAL_LEDGER</x:v>
      </x:c>
      <x:c r="F3317" s="10" t="str">
        <x:v>PASS</x:v>
      </x:c>
      <x:c r="G3317" s="10" t="str">
        <x:v>NO_VERDICT</x:v>
      </x:c>
      <x:c r="H3317" s="10" t="str">
        <x:v>INFRASTRUCTURE_FAILURE</x:v>
      </x:c>
      <x:c r="I3317" s="10" t="str">
        <x:v>NOT_PARSED</x:v>
      </x:c>
      <x:c r="J3317" s="10" t="str">
        <x:v>SYNTAX_REPAIR_EXHAUSTED</x:v>
      </x:c>
      <x:c r="K3317" s="10" t="str"/>
      <x:c r="L3317" s="10" t="str">
        <x:v>historical_three</x:v>
      </x:c>
      <x:c r="M3317" s="10" t="n">
        <x:v>0</x:v>
      </x:c>
      <x:c r="N3317" s="10" t="n">
        <x:v>0</x:v>
      </x:c>
      <x:c r="O3317" s="10" t="n">
        <x:v>0</x:v>
      </x:c>
      <x:c r="P3317" s="9" t="str">
        <x:f>'CaseReview'!U1131</x:f>
        <x:v>PASS</x:v>
      </x:c>
      <x:c r="Q3317" s="9" t="n">
        <x:f>IF(AND(T3317=1,G3317=P3317),1,0)</x:f>
        <x:v>0</x:v>
      </x:c>
      <x:c r="R3317" s="9" t="n">
        <x:f>IF(AND(T3317=1,G3317="PASS",P3317="FAIL"),1,0)</x:f>
        <x:v>0</x:v>
      </x:c>
      <x:c r="S3317" s="9" t="n">
        <x:f>IF(AND(T3317=1,G3317="FAIL",P3317="PASS"),1,0)</x:f>
        <x:v>0</x:v>
      </x:c>
      <x:c r="T3317" s="9" t="n">
        <x:v>0</x:v>
      </x:c>
      <x:c r="U3317" s="9" t="n">
        <x:v>34</x:v>
      </x:c>
      <x:c r="V3317" s="9" t="str"/>
    </x:row>
    <x:row r="3318" ht="22" customHeight="1">
      <x:c r="A3318" s="10" t="str">
        <x:v>NO_SEMANTIC</x:v>
      </x:c>
      <x:c r="B3318" s="10" t="str">
        <x:v>IMO-102</x:v>
      </x:c>
      <x:c r="C3318" s="10" t="str">
        <x:v>IMO-102-K-P27</x:v>
      </x:c>
      <x:c r="D3318" s="10" t="str">
        <x:v>RUN_01</x:v>
      </x:c>
      <x:c r="E3318" s="10" t="str">
        <x:v>ORIGINAL_LEDGER</x:v>
      </x:c>
      <x:c r="F3318" s="10" t="str">
        <x:v>PASS</x:v>
      </x:c>
      <x:c r="G3318" s="10" t="str">
        <x:v>NO_VERDICT</x:v>
      </x:c>
      <x:c r="H3318" s="10" t="str">
        <x:v>INFRASTRUCTURE_FAILURE</x:v>
      </x:c>
      <x:c r="I3318" s="10" t="str">
        <x:v>NOT_PARSED</x:v>
      </x:c>
      <x:c r="J3318" s="10" t="str">
        <x:v>SYNTAX_REPAIR_EXHAUSTED</x:v>
      </x:c>
      <x:c r="K3318" s="10" t="str"/>
      <x:c r="L3318" s="10" t="str">
        <x:v>historical_three</x:v>
      </x:c>
      <x:c r="M3318" s="10" t="n">
        <x:v>0</x:v>
      </x:c>
      <x:c r="N3318" s="10" t="n">
        <x:v>0</x:v>
      </x:c>
      <x:c r="O3318" s="10" t="n">
        <x:v>0</x:v>
      </x:c>
      <x:c r="P3318" s="9" t="str">
        <x:f>'CaseReview'!U1132</x:f>
        <x:v>PASS</x:v>
      </x:c>
      <x:c r="Q3318" s="9" t="n">
        <x:f>IF(AND(T3318=1,G3318=P3318),1,0)</x:f>
        <x:v>0</x:v>
      </x:c>
      <x:c r="R3318" s="9" t="n">
        <x:f>IF(AND(T3318=1,G3318="PASS",P3318="FAIL"),1,0)</x:f>
        <x:v>0</x:v>
      </x:c>
      <x:c r="S3318" s="9" t="n">
        <x:f>IF(AND(T3318=1,G3318="FAIL",P3318="PASS"),1,0)</x:f>
        <x:v>0</x:v>
      </x:c>
      <x:c r="T3318" s="9" t="n">
        <x:v>0</x:v>
      </x:c>
      <x:c r="U3318" s="9" t="n">
        <x:v>34</x:v>
      </x:c>
      <x:c r="V3318" s="9" t="str"/>
    </x:row>
    <x:row r="3319" ht="22" customHeight="1">
      <x:c r="A3319" s="10" t="str">
        <x:v>NO_SEMANTIC</x:v>
      </x:c>
      <x:c r="B3319" s="10" t="str">
        <x:v>IMO-103</x:v>
      </x:c>
      <x:c r="C3319" s="10" t="str">
        <x:v>IMO-103-K-F01</x:v>
      </x:c>
      <x:c r="D3319" s="10" t="str">
        <x:v>RUN_01</x:v>
      </x:c>
      <x:c r="E3319" s="10" t="str">
        <x:v>ORIGINAL_LEDGER</x:v>
      </x:c>
      <x:c r="F3319" s="10" t="str">
        <x:v>FAIL</x:v>
      </x:c>
      <x:c r="G3319" s="10" t="str">
        <x:v>FAIL</x:v>
      </x:c>
      <x:c r="H3319" s="10" t="str">
        <x:v>EXECUTED</x:v>
      </x:c>
      <x:c r="I3319" s="10" t="str">
        <x:v>PARSED</x:v>
      </x:c>
      <x:c r="J3319" s="10" t="str">
        <x:v>NO_SEMANTIC_VALIDATOR_DETERMINISTIC_PASS</x:v>
      </x:c>
      <x:c r="K3319" s="10" t="str">
        <x:v>7b8b89f311c891a71ec3115af7590145d116e38053b971a804e082d50e56741d</x:v>
      </x:c>
      <x:c r="L3319" s="10" t="str">
        <x:v>historical_three</x:v>
      </x:c>
      <x:c r="M3319" s="10" t="n">
        <x:v>1</x:v>
      </x:c>
      <x:c r="N3319" s="10" t="n">
        <x:v>0</x:v>
      </x:c>
      <x:c r="O3319" s="10" t="n">
        <x:v>0</x:v>
      </x:c>
      <x:c r="P3319" s="9" t="str">
        <x:f>'CaseReview'!U1133</x:f>
        <x:v>FAIL</x:v>
      </x:c>
      <x:c r="Q3319" s="9" t="n">
        <x:f>IF(AND(T3319=1,G3319=P3319),1,0)</x:f>
        <x:v>1</x:v>
      </x:c>
      <x:c r="R3319" s="9" t="n">
        <x:f>IF(AND(T3319=1,G3319="PASS",P3319="FAIL"),1,0)</x:f>
        <x:v>0</x:v>
      </x:c>
      <x:c r="S3319" s="9" t="n">
        <x:f>IF(AND(T3319=1,G3319="FAIL",P3319="PASS"),1,0)</x:f>
        <x:v>0</x:v>
      </x:c>
      <x:c r="T3319" s="9" t="n">
        <x:v>1</x:v>
      </x:c>
      <x:c r="U3319" s="9" t="n">
        <x:v>11</x:v>
      </x:c>
      <x:c r="V3319" s="9" t="str">
        <x:v>MVP/SHACL_GENERATION_PIPELINE/experiments/LUNA_NO_SEMANTIC_VALIDATOR/RUN_01/runs/RUN-IMO-103-20260901T104042791705Z/artifacts/attempt_01/candidate_shape.ttl</x:v>
      </x:c>
    </x:row>
    <x:row r="3320" ht="22" customHeight="1">
      <x:c r="A3320" s="10" t="str">
        <x:v>NO_SEMANTIC</x:v>
      </x:c>
      <x:c r="B3320" s="10" t="str">
        <x:v>IMO-103</x:v>
      </x:c>
      <x:c r="C3320" s="10" t="str">
        <x:v>IMO-103-K-F02</x:v>
      </x:c>
      <x:c r="D3320" s="10" t="str">
        <x:v>RUN_01</x:v>
      </x:c>
      <x:c r="E3320" s="10" t="str">
        <x:v>ORIGINAL_LEDGER</x:v>
      </x:c>
      <x:c r="F3320" s="10" t="str">
        <x:v>FAIL</x:v>
      </x:c>
      <x:c r="G3320" s="10" t="str">
        <x:v>FAIL</x:v>
      </x:c>
      <x:c r="H3320" s="10" t="str">
        <x:v>EXECUTED</x:v>
      </x:c>
      <x:c r="I3320" s="10" t="str">
        <x:v>PARSED</x:v>
      </x:c>
      <x:c r="J3320" s="10" t="str">
        <x:v>NO_SEMANTIC_VALIDATOR_DETERMINISTIC_PASS</x:v>
      </x:c>
      <x:c r="K3320" s="10" t="str">
        <x:v>7b8b89f311c891a71ec3115af7590145d116e38053b971a804e082d50e56741d</x:v>
      </x:c>
      <x:c r="L3320" s="10" t="str">
        <x:v>historical_three</x:v>
      </x:c>
      <x:c r="M3320" s="10" t="n">
        <x:v>1</x:v>
      </x:c>
      <x:c r="N3320" s="10" t="n">
        <x:v>0</x:v>
      </x:c>
      <x:c r="O3320" s="10" t="n">
        <x:v>0</x:v>
      </x:c>
      <x:c r="P3320" s="9" t="str">
        <x:f>'CaseReview'!U1134</x:f>
        <x:v>FAIL</x:v>
      </x:c>
      <x:c r="Q3320" s="9" t="n">
        <x:f>IF(AND(T3320=1,G3320=P3320),1,0)</x:f>
        <x:v>1</x:v>
      </x:c>
      <x:c r="R3320" s="9" t="n">
        <x:f>IF(AND(T3320=1,G3320="PASS",P3320="FAIL"),1,0)</x:f>
        <x:v>0</x:v>
      </x:c>
      <x:c r="S3320" s="9" t="n">
        <x:f>IF(AND(T3320=1,G3320="FAIL",P3320="PASS"),1,0)</x:f>
        <x:v>0</x:v>
      </x:c>
      <x:c r="T3320" s="9" t="n">
        <x:v>1</x:v>
      </x:c>
      <x:c r="U3320" s="9" t="n">
        <x:v>11</x:v>
      </x:c>
      <x:c r="V3320" s="9" t="str">
        <x:v>MVP/SHACL_GENERATION_PIPELINE/experiments/LUNA_NO_SEMANTIC_VALIDATOR/RUN_01/runs/RUN-IMO-103-20260901T104042791705Z/artifacts/attempt_01/candidate_shape.ttl</x:v>
      </x:c>
    </x:row>
    <x:row r="3321" ht="22" customHeight="1">
      <x:c r="A3321" s="10" t="str">
        <x:v>NO_SEMANTIC</x:v>
      </x:c>
      <x:c r="B3321" s="10" t="str">
        <x:v>IMO-103</x:v>
      </x:c>
      <x:c r="C3321" s="10" t="str">
        <x:v>IMO-103-K-F03</x:v>
      </x:c>
      <x:c r="D3321" s="10" t="str">
        <x:v>RUN_01</x:v>
      </x:c>
      <x:c r="E3321" s="10" t="str">
        <x:v>ORIGINAL_LEDGER</x:v>
      </x:c>
      <x:c r="F3321" s="10" t="str">
        <x:v>FAIL</x:v>
      </x:c>
      <x:c r="G3321" s="10" t="str">
        <x:v>FAIL</x:v>
      </x:c>
      <x:c r="H3321" s="10" t="str">
        <x:v>EXECUTED</x:v>
      </x:c>
      <x:c r="I3321" s="10" t="str">
        <x:v>PARSED</x:v>
      </x:c>
      <x:c r="J3321" s="10" t="str">
        <x:v>NO_SEMANTIC_VALIDATOR_DETERMINISTIC_PASS</x:v>
      </x:c>
      <x:c r="K3321" s="10" t="str">
        <x:v>7b8b89f311c891a71ec3115af7590145d116e38053b971a804e082d50e56741d</x:v>
      </x:c>
      <x:c r="L3321" s="10" t="str">
        <x:v>historical_three</x:v>
      </x:c>
      <x:c r="M3321" s="10" t="n">
        <x:v>1</x:v>
      </x:c>
      <x:c r="N3321" s="10" t="n">
        <x:v>0</x:v>
      </x:c>
      <x:c r="O3321" s="10" t="n">
        <x:v>0</x:v>
      </x:c>
      <x:c r="P3321" s="9" t="str">
        <x:f>'CaseReview'!U1135</x:f>
        <x:v>FAIL</x:v>
      </x:c>
      <x:c r="Q3321" s="9" t="n">
        <x:f>IF(AND(T3321=1,G3321=P3321),1,0)</x:f>
        <x:v>1</x:v>
      </x:c>
      <x:c r="R3321" s="9" t="n">
        <x:f>IF(AND(T3321=1,G3321="PASS",P3321="FAIL"),1,0)</x:f>
        <x:v>0</x:v>
      </x:c>
      <x:c r="S3321" s="9" t="n">
        <x:f>IF(AND(T3321=1,G3321="FAIL",P3321="PASS"),1,0)</x:f>
        <x:v>0</x:v>
      </x:c>
      <x:c r="T3321" s="9" t="n">
        <x:v>1</x:v>
      </x:c>
      <x:c r="U3321" s="9" t="n">
        <x:v>11</x:v>
      </x:c>
      <x:c r="V3321" s="9" t="str">
        <x:v>MVP/SHACL_GENERATION_PIPELINE/experiments/LUNA_NO_SEMANTIC_VALIDATOR/RUN_01/runs/RUN-IMO-103-20260901T104042791705Z/artifacts/attempt_01/candidate_shape.ttl</x:v>
      </x:c>
    </x:row>
    <x:row r="3322" ht="22" customHeight="1">
      <x:c r="A3322" s="10" t="str">
        <x:v>NO_SEMANTIC</x:v>
      </x:c>
      <x:c r="B3322" s="10" t="str">
        <x:v>IMO-103</x:v>
      </x:c>
      <x:c r="C3322" s="10" t="str">
        <x:v>IMO-103-K-F04</x:v>
      </x:c>
      <x:c r="D3322" s="10" t="str">
        <x:v>RUN_01</x:v>
      </x:c>
      <x:c r="E3322" s="10" t="str">
        <x:v>ORIGINAL_LEDGER</x:v>
      </x:c>
      <x:c r="F3322" s="10" t="str">
        <x:v>FAIL</x:v>
      </x:c>
      <x:c r="G3322" s="10" t="str">
        <x:v>FAIL</x:v>
      </x:c>
      <x:c r="H3322" s="10" t="str">
        <x:v>EXECUTED</x:v>
      </x:c>
      <x:c r="I3322" s="10" t="str">
        <x:v>PARSED</x:v>
      </x:c>
      <x:c r="J3322" s="10" t="str">
        <x:v>NO_SEMANTIC_VALIDATOR_DETERMINISTIC_PASS</x:v>
      </x:c>
      <x:c r="K3322" s="10" t="str">
        <x:v>7b8b89f311c891a71ec3115af7590145d116e38053b971a804e082d50e56741d</x:v>
      </x:c>
      <x:c r="L3322" s="10" t="str">
        <x:v>historical_three</x:v>
      </x:c>
      <x:c r="M3322" s="10" t="n">
        <x:v>1</x:v>
      </x:c>
      <x:c r="N3322" s="10" t="n">
        <x:v>0</x:v>
      </x:c>
      <x:c r="O3322" s="10" t="n">
        <x:v>0</x:v>
      </x:c>
      <x:c r="P3322" s="9" t="str">
        <x:f>'CaseReview'!U1136</x:f>
        <x:v>FAIL</x:v>
      </x:c>
      <x:c r="Q3322" s="9" t="n">
        <x:f>IF(AND(T3322=1,G3322=P3322),1,0)</x:f>
        <x:v>1</x:v>
      </x:c>
      <x:c r="R3322" s="9" t="n">
        <x:f>IF(AND(T3322=1,G3322="PASS",P3322="FAIL"),1,0)</x:f>
        <x:v>0</x:v>
      </x:c>
      <x:c r="S3322" s="9" t="n">
        <x:f>IF(AND(T3322=1,G3322="FAIL",P3322="PASS"),1,0)</x:f>
        <x:v>0</x:v>
      </x:c>
      <x:c r="T3322" s="9" t="n">
        <x:v>1</x:v>
      </x:c>
      <x:c r="U3322" s="9" t="n">
        <x:v>11</x:v>
      </x:c>
      <x:c r="V3322" s="9" t="str">
        <x:v>MVP/SHACL_GENERATION_PIPELINE/experiments/LUNA_NO_SEMANTIC_VALIDATOR/RUN_01/runs/RUN-IMO-103-20260901T104042791705Z/artifacts/attempt_01/candidate_shape.ttl</x:v>
      </x:c>
    </x:row>
    <x:row r="3323" ht="22" customHeight="1">
      <x:c r="A3323" s="10" t="str">
        <x:v>NO_SEMANTIC</x:v>
      </x:c>
      <x:c r="B3323" s="10" t="str">
        <x:v>IMO-103</x:v>
      </x:c>
      <x:c r="C3323" s="10" t="str">
        <x:v>IMO-103-K-F05</x:v>
      </x:c>
      <x:c r="D3323" s="10" t="str">
        <x:v>RUN_01</x:v>
      </x:c>
      <x:c r="E3323" s="10" t="str">
        <x:v>ORIGINAL_LEDGER</x:v>
      </x:c>
      <x:c r="F3323" s="10" t="str">
        <x:v>FAIL</x:v>
      </x:c>
      <x:c r="G3323" s="10" t="str">
        <x:v>FAIL</x:v>
      </x:c>
      <x:c r="H3323" s="10" t="str">
        <x:v>EXECUTED</x:v>
      </x:c>
      <x:c r="I3323" s="10" t="str">
        <x:v>PARSED</x:v>
      </x:c>
      <x:c r="J3323" s="10" t="str">
        <x:v>NO_SEMANTIC_VALIDATOR_DETERMINISTIC_PASS</x:v>
      </x:c>
      <x:c r="K3323" s="10" t="str">
        <x:v>7b8b89f311c891a71ec3115af7590145d116e38053b971a804e082d50e56741d</x:v>
      </x:c>
      <x:c r="L3323" s="10" t="str">
        <x:v>historical_three</x:v>
      </x:c>
      <x:c r="M3323" s="10" t="n">
        <x:v>1</x:v>
      </x:c>
      <x:c r="N3323" s="10" t="n">
        <x:v>0</x:v>
      </x:c>
      <x:c r="O3323" s="10" t="n">
        <x:v>0</x:v>
      </x:c>
      <x:c r="P3323" s="9" t="str">
        <x:f>'CaseReview'!U1137</x:f>
        <x:v>FAIL</x:v>
      </x:c>
      <x:c r="Q3323" s="9" t="n">
        <x:f>IF(AND(T3323=1,G3323=P3323),1,0)</x:f>
        <x:v>1</x:v>
      </x:c>
      <x:c r="R3323" s="9" t="n">
        <x:f>IF(AND(T3323=1,G3323="PASS",P3323="FAIL"),1,0)</x:f>
        <x:v>0</x:v>
      </x:c>
      <x:c r="S3323" s="9" t="n">
        <x:f>IF(AND(T3323=1,G3323="FAIL",P3323="PASS"),1,0)</x:f>
        <x:v>0</x:v>
      </x:c>
      <x:c r="T3323" s="9" t="n">
        <x:v>1</x:v>
      </x:c>
      <x:c r="U3323" s="9" t="n">
        <x:v>11</x:v>
      </x:c>
      <x:c r="V3323" s="9" t="str">
        <x:v>MVP/SHACL_GENERATION_PIPELINE/experiments/LUNA_NO_SEMANTIC_VALIDATOR/RUN_01/runs/RUN-IMO-103-20260901T104042791705Z/artifacts/attempt_01/candidate_shape.ttl</x:v>
      </x:c>
    </x:row>
    <x:row r="3324" ht="22" customHeight="1">
      <x:c r="A3324" s="10" t="str">
        <x:v>NO_SEMANTIC</x:v>
      </x:c>
      <x:c r="B3324" s="10" t="str">
        <x:v>IMO-103</x:v>
      </x:c>
      <x:c r="C3324" s="10" t="str">
        <x:v>IMO-103-K-F06</x:v>
      </x:c>
      <x:c r="D3324" s="10" t="str">
        <x:v>RUN_01</x:v>
      </x:c>
      <x:c r="E3324" s="10" t="str">
        <x:v>ORIGINAL_LEDGER</x:v>
      </x:c>
      <x:c r="F3324" s="10" t="str">
        <x:v>FAIL</x:v>
      </x:c>
      <x:c r="G3324" s="10" t="str">
        <x:v>FAIL</x:v>
      </x:c>
      <x:c r="H3324" s="10" t="str">
        <x:v>EXECUTED</x:v>
      </x:c>
      <x:c r="I3324" s="10" t="str">
        <x:v>PARSED</x:v>
      </x:c>
      <x:c r="J3324" s="10" t="str">
        <x:v>NO_SEMANTIC_VALIDATOR_DETERMINISTIC_PASS</x:v>
      </x:c>
      <x:c r="K3324" s="10" t="str">
        <x:v>7b8b89f311c891a71ec3115af7590145d116e38053b971a804e082d50e56741d</x:v>
      </x:c>
      <x:c r="L3324" s="10" t="str">
        <x:v>historical_three</x:v>
      </x:c>
      <x:c r="M3324" s="10" t="n">
        <x:v>1</x:v>
      </x:c>
      <x:c r="N3324" s="10" t="n">
        <x:v>0</x:v>
      </x:c>
      <x:c r="O3324" s="10" t="n">
        <x:v>0</x:v>
      </x:c>
      <x:c r="P3324" s="9" t="str">
        <x:f>'CaseReview'!U1138</x:f>
        <x:v>FAIL</x:v>
      </x:c>
      <x:c r="Q3324" s="9" t="n">
        <x:f>IF(AND(T3324=1,G3324=P3324),1,0)</x:f>
        <x:v>1</x:v>
      </x:c>
      <x:c r="R3324" s="9" t="n">
        <x:f>IF(AND(T3324=1,G3324="PASS",P3324="FAIL"),1,0)</x:f>
        <x:v>0</x:v>
      </x:c>
      <x:c r="S3324" s="9" t="n">
        <x:f>IF(AND(T3324=1,G3324="FAIL",P3324="PASS"),1,0)</x:f>
        <x:v>0</x:v>
      </x:c>
      <x:c r="T3324" s="9" t="n">
        <x:v>1</x:v>
      </x:c>
      <x:c r="U3324" s="9" t="n">
        <x:v>11</x:v>
      </x:c>
      <x:c r="V3324" s="9" t="str">
        <x:v>MVP/SHACL_GENERATION_PIPELINE/experiments/LUNA_NO_SEMANTIC_VALIDATOR/RUN_01/runs/RUN-IMO-103-20260901T104042791705Z/artifacts/attempt_01/candidate_shape.ttl</x:v>
      </x:c>
    </x:row>
    <x:row r="3325" ht="22" customHeight="1">
      <x:c r="A3325" s="10" t="str">
        <x:v>NO_SEMANTIC</x:v>
      </x:c>
      <x:c r="B3325" s="10" t="str">
        <x:v>IMO-103</x:v>
      </x:c>
      <x:c r="C3325" s="10" t="str">
        <x:v>IMO-103-K-P01</x:v>
      </x:c>
      <x:c r="D3325" s="10" t="str">
        <x:v>RUN_01</x:v>
      </x:c>
      <x:c r="E3325" s="10" t="str">
        <x:v>ORIGINAL_LEDGER</x:v>
      </x:c>
      <x:c r="F3325" s="10" t="str">
        <x:v>PASS</x:v>
      </x:c>
      <x:c r="G3325" s="10" t="str">
        <x:v>PASS</x:v>
      </x:c>
      <x:c r="H3325" s="10" t="str">
        <x:v>EXECUTED</x:v>
      </x:c>
      <x:c r="I3325" s="10" t="str">
        <x:v>PARSED</x:v>
      </x:c>
      <x:c r="J3325" s="10" t="str">
        <x:v>NO_SEMANTIC_VALIDATOR_DETERMINISTIC_PASS</x:v>
      </x:c>
      <x:c r="K3325" s="10" t="str">
        <x:v>7b8b89f311c891a71ec3115af7590145d116e38053b971a804e082d50e56741d</x:v>
      </x:c>
      <x:c r="L3325" s="10" t="str">
        <x:v>historical_three</x:v>
      </x:c>
      <x:c r="M3325" s="10" t="n">
        <x:v>1</x:v>
      </x:c>
      <x:c r="N3325" s="10" t="n">
        <x:v>0</x:v>
      </x:c>
      <x:c r="O3325" s="10" t="n">
        <x:v>0</x:v>
      </x:c>
      <x:c r="P3325" s="9" t="str">
        <x:f>'CaseReview'!U1139</x:f>
        <x:v>PASS</x:v>
      </x:c>
      <x:c r="Q3325" s="9" t="n">
        <x:f>IF(AND(T3325=1,G3325=P3325),1,0)</x:f>
        <x:v>1</x:v>
      </x:c>
      <x:c r="R3325" s="9" t="n">
        <x:f>IF(AND(T3325=1,G3325="PASS",P3325="FAIL"),1,0)</x:f>
        <x:v>0</x:v>
      </x:c>
      <x:c r="S3325" s="9" t="n">
        <x:f>IF(AND(T3325=1,G3325="FAIL",P3325="PASS"),1,0)</x:f>
        <x:v>0</x:v>
      </x:c>
      <x:c r="T3325" s="9" t="n">
        <x:v>1</x:v>
      </x:c>
      <x:c r="U3325" s="9" t="n">
        <x:v>11</x:v>
      </x:c>
      <x:c r="V3325" s="9" t="str">
        <x:v>MVP/SHACL_GENERATION_PIPELINE/experiments/LUNA_NO_SEMANTIC_VALIDATOR/RUN_01/runs/RUN-IMO-103-20260901T104042791705Z/artifacts/attempt_01/candidate_shape.ttl</x:v>
      </x:c>
    </x:row>
    <x:row r="3326" ht="22" customHeight="1">
      <x:c r="A3326" s="10" t="str">
        <x:v>NO_SEMANTIC</x:v>
      </x:c>
      <x:c r="B3326" s="10" t="str">
        <x:v>IMO-103</x:v>
      </x:c>
      <x:c r="C3326" s="10" t="str">
        <x:v>IMO-103-K-P02</x:v>
      </x:c>
      <x:c r="D3326" s="10" t="str">
        <x:v>RUN_01</x:v>
      </x:c>
      <x:c r="E3326" s="10" t="str">
        <x:v>ORIGINAL_LEDGER</x:v>
      </x:c>
      <x:c r="F3326" s="10" t="str">
        <x:v>PASS</x:v>
      </x:c>
      <x:c r="G3326" s="10" t="str">
        <x:v>FAIL</x:v>
      </x:c>
      <x:c r="H3326" s="10" t="str">
        <x:v>EXECUTED</x:v>
      </x:c>
      <x:c r="I3326" s="10" t="str">
        <x:v>PARSED</x:v>
      </x:c>
      <x:c r="J3326" s="10" t="str">
        <x:v>NO_SEMANTIC_VALIDATOR_DETERMINISTIC_PASS</x:v>
      </x:c>
      <x:c r="K3326" s="10" t="str">
        <x:v>7b8b89f311c891a71ec3115af7590145d116e38053b971a804e082d50e56741d</x:v>
      </x:c>
      <x:c r="L3326" s="10" t="str">
        <x:v>historical_three</x:v>
      </x:c>
      <x:c r="M3326" s="10" t="n">
        <x:v>0</x:v>
      </x:c>
      <x:c r="N3326" s="10" t="n">
        <x:v>0</x:v>
      </x:c>
      <x:c r="O3326" s="10" t="n">
        <x:v>1</x:v>
      </x:c>
      <x:c r="P3326" s="9" t="str">
        <x:f>'CaseReview'!U1140</x:f>
        <x:v>PASS</x:v>
      </x:c>
      <x:c r="Q3326" s="9" t="n">
        <x:f>IF(AND(T3326=1,G3326=P3326),1,0)</x:f>
        <x:v>0</x:v>
      </x:c>
      <x:c r="R3326" s="9" t="n">
        <x:f>IF(AND(T3326=1,G3326="PASS",P3326="FAIL"),1,0)</x:f>
        <x:v>0</x:v>
      </x:c>
      <x:c r="S3326" s="9" t="n">
        <x:f>IF(AND(T3326=1,G3326="FAIL",P3326="PASS"),1,0)</x:f>
        <x:v>1</x:v>
      </x:c>
      <x:c r="T3326" s="9" t="n">
        <x:v>1</x:v>
      </x:c>
      <x:c r="U3326" s="9" t="n">
        <x:v>11</x:v>
      </x:c>
      <x:c r="V3326" s="9" t="str">
        <x:v>MVP/SHACL_GENERATION_PIPELINE/experiments/LUNA_NO_SEMANTIC_VALIDATOR/RUN_01/runs/RUN-IMO-103-20260901T104042791705Z/artifacts/attempt_01/candidate_shape.ttl</x:v>
      </x:c>
    </x:row>
    <x:row r="3327" ht="22" customHeight="1">
      <x:c r="A3327" s="10" t="str">
        <x:v>NO_SEMANTIC</x:v>
      </x:c>
      <x:c r="B3327" s="10" t="str">
        <x:v>IMO-103</x:v>
      </x:c>
      <x:c r="C3327" s="10" t="str">
        <x:v>IMO-103-K-P03</x:v>
      </x:c>
      <x:c r="D3327" s="10" t="str">
        <x:v>RUN_01</x:v>
      </x:c>
      <x:c r="E3327" s="10" t="str">
        <x:v>ORIGINAL_LEDGER</x:v>
      </x:c>
      <x:c r="F3327" s="10" t="str">
        <x:v>PASS</x:v>
      </x:c>
      <x:c r="G3327" s="10" t="str">
        <x:v>FAIL</x:v>
      </x:c>
      <x:c r="H3327" s="10" t="str">
        <x:v>EXECUTED</x:v>
      </x:c>
      <x:c r="I3327" s="10" t="str">
        <x:v>PARSED</x:v>
      </x:c>
      <x:c r="J3327" s="10" t="str">
        <x:v>NO_SEMANTIC_VALIDATOR_DETERMINISTIC_PASS</x:v>
      </x:c>
      <x:c r="K3327" s="10" t="str">
        <x:v>7b8b89f311c891a71ec3115af7590145d116e38053b971a804e082d50e56741d</x:v>
      </x:c>
      <x:c r="L3327" s="10" t="str">
        <x:v>historical_three</x:v>
      </x:c>
      <x:c r="M3327" s="10" t="n">
        <x:v>0</x:v>
      </x:c>
      <x:c r="N3327" s="10" t="n">
        <x:v>0</x:v>
      </x:c>
      <x:c r="O3327" s="10" t="n">
        <x:v>1</x:v>
      </x:c>
      <x:c r="P3327" s="9" t="str">
        <x:f>'CaseReview'!U1141</x:f>
        <x:v>PASS</x:v>
      </x:c>
      <x:c r="Q3327" s="9" t="n">
        <x:f>IF(AND(T3327=1,G3327=P3327),1,0)</x:f>
        <x:v>0</x:v>
      </x:c>
      <x:c r="R3327" s="9" t="n">
        <x:f>IF(AND(T3327=1,G3327="PASS",P3327="FAIL"),1,0)</x:f>
        <x:v>0</x:v>
      </x:c>
      <x:c r="S3327" s="9" t="n">
        <x:f>IF(AND(T3327=1,G3327="FAIL",P3327="PASS"),1,0)</x:f>
        <x:v>1</x:v>
      </x:c>
      <x:c r="T3327" s="9" t="n">
        <x:v>1</x:v>
      </x:c>
      <x:c r="U3327" s="9" t="n">
        <x:v>11</x:v>
      </x:c>
      <x:c r="V3327" s="9" t="str">
        <x:v>MVP/SHACL_GENERATION_PIPELINE/experiments/LUNA_NO_SEMANTIC_VALIDATOR/RUN_01/runs/RUN-IMO-103-20260901T104042791705Z/artifacts/attempt_01/candidate_shape.ttl</x:v>
      </x:c>
    </x:row>
    <x:row r="3328" ht="22" customHeight="1">
      <x:c r="A3328" s="10" t="str">
        <x:v>NO_SEMANTIC</x:v>
      </x:c>
      <x:c r="B3328" s="10" t="str">
        <x:v>IMO-103</x:v>
      </x:c>
      <x:c r="C3328" s="10" t="str">
        <x:v>IMO-103-K-P04</x:v>
      </x:c>
      <x:c r="D3328" s="10" t="str">
        <x:v>RUN_01</x:v>
      </x:c>
      <x:c r="E3328" s="10" t="str">
        <x:v>ORIGINAL_LEDGER</x:v>
      </x:c>
      <x:c r="F3328" s="10" t="str">
        <x:v>PASS</x:v>
      </x:c>
      <x:c r="G3328" s="10" t="str">
        <x:v>FAIL</x:v>
      </x:c>
      <x:c r="H3328" s="10" t="str">
        <x:v>EXECUTED</x:v>
      </x:c>
      <x:c r="I3328" s="10" t="str">
        <x:v>PARSED</x:v>
      </x:c>
      <x:c r="J3328" s="10" t="str">
        <x:v>NO_SEMANTIC_VALIDATOR_DETERMINISTIC_PASS</x:v>
      </x:c>
      <x:c r="K3328" s="10" t="str">
        <x:v>7b8b89f311c891a71ec3115af7590145d116e38053b971a804e082d50e56741d</x:v>
      </x:c>
      <x:c r="L3328" s="10" t="str">
        <x:v>historical_three</x:v>
      </x:c>
      <x:c r="M3328" s="10" t="n">
        <x:v>0</x:v>
      </x:c>
      <x:c r="N3328" s="10" t="n">
        <x:v>0</x:v>
      </x:c>
      <x:c r="O3328" s="10" t="n">
        <x:v>1</x:v>
      </x:c>
      <x:c r="P3328" s="9" t="str">
        <x:f>'CaseReview'!U1142</x:f>
        <x:v>PASS</x:v>
      </x:c>
      <x:c r="Q3328" s="9" t="n">
        <x:f>IF(AND(T3328=1,G3328=P3328),1,0)</x:f>
        <x:v>0</x:v>
      </x:c>
      <x:c r="R3328" s="9" t="n">
        <x:f>IF(AND(T3328=1,G3328="PASS",P3328="FAIL"),1,0)</x:f>
        <x:v>0</x:v>
      </x:c>
      <x:c r="S3328" s="9" t="n">
        <x:f>IF(AND(T3328=1,G3328="FAIL",P3328="PASS"),1,0)</x:f>
        <x:v>1</x:v>
      </x:c>
      <x:c r="T3328" s="9" t="n">
        <x:v>1</x:v>
      </x:c>
      <x:c r="U3328" s="9" t="n">
        <x:v>11</x:v>
      </x:c>
      <x:c r="V3328" s="9" t="str">
        <x:v>MVP/SHACL_GENERATION_PIPELINE/experiments/LUNA_NO_SEMANTIC_VALIDATOR/RUN_01/runs/RUN-IMO-103-20260901T104042791705Z/artifacts/attempt_01/candidate_shape.ttl</x:v>
      </x:c>
    </x:row>
    <x:row r="3329" ht="22" customHeight="1">
      <x:c r="A3329" s="10" t="str">
        <x:v>NO_SEMANTIC</x:v>
      </x:c>
      <x:c r="B3329" s="10" t="str">
        <x:v>IMO-103</x:v>
      </x:c>
      <x:c r="C3329" s="10" t="str">
        <x:v>IMO-103-K-P05</x:v>
      </x:c>
      <x:c r="D3329" s="10" t="str">
        <x:v>RUN_01</x:v>
      </x:c>
      <x:c r="E3329" s="10" t="str">
        <x:v>ORIGINAL_LEDGER</x:v>
      </x:c>
      <x:c r="F3329" s="10" t="str">
        <x:v>PASS</x:v>
      </x:c>
      <x:c r="G3329" s="10" t="str">
        <x:v>FAIL</x:v>
      </x:c>
      <x:c r="H3329" s="10" t="str">
        <x:v>EXECUTED</x:v>
      </x:c>
      <x:c r="I3329" s="10" t="str">
        <x:v>PARSED</x:v>
      </x:c>
      <x:c r="J3329" s="10" t="str">
        <x:v>NO_SEMANTIC_VALIDATOR_DETERMINISTIC_PASS</x:v>
      </x:c>
      <x:c r="K3329" s="10" t="str">
        <x:v>7b8b89f311c891a71ec3115af7590145d116e38053b971a804e082d50e56741d</x:v>
      </x:c>
      <x:c r="L3329" s="10" t="str">
        <x:v>historical_three</x:v>
      </x:c>
      <x:c r="M3329" s="10" t="n">
        <x:v>0</x:v>
      </x:c>
      <x:c r="N3329" s="10" t="n">
        <x:v>0</x:v>
      </x:c>
      <x:c r="O3329" s="10" t="n">
        <x:v>1</x:v>
      </x:c>
      <x:c r="P3329" s="9" t="str">
        <x:f>'CaseReview'!U1143</x:f>
        <x:v>PASS</x:v>
      </x:c>
      <x:c r="Q3329" s="9" t="n">
        <x:f>IF(AND(T3329=1,G3329=P3329),1,0)</x:f>
        <x:v>0</x:v>
      </x:c>
      <x:c r="R3329" s="9" t="n">
        <x:f>IF(AND(T3329=1,G3329="PASS",P3329="FAIL"),1,0)</x:f>
        <x:v>0</x:v>
      </x:c>
      <x:c r="S3329" s="9" t="n">
        <x:f>IF(AND(T3329=1,G3329="FAIL",P3329="PASS"),1,0)</x:f>
        <x:v>1</x:v>
      </x:c>
      <x:c r="T3329" s="9" t="n">
        <x:v>1</x:v>
      </x:c>
      <x:c r="U3329" s="9" t="n">
        <x:v>11</x:v>
      </x:c>
      <x:c r="V3329" s="9" t="str">
        <x:v>MVP/SHACL_GENERATION_PIPELINE/experiments/LUNA_NO_SEMANTIC_VALIDATOR/RUN_01/runs/RUN-IMO-103-20260901T104042791705Z/artifacts/attempt_01/candidate_shape.ttl</x:v>
      </x:c>
    </x:row>
    <x:row r="3330" ht="22" customHeight="1">
      <x:c r="A3330" s="10" t="str">
        <x:v>NO_SEMANTIC</x:v>
      </x:c>
      <x:c r="B3330" s="10" t="str">
        <x:v>IMO-104</x:v>
      </x:c>
      <x:c r="C3330" s="10" t="str">
        <x:v>IMO-104-K-F01</x:v>
      </x:c>
      <x:c r="D3330" s="10" t="str">
        <x:v>RUN_01</x:v>
      </x:c>
      <x:c r="E3330" s="10" t="str">
        <x:v>ORIGINAL_LEDGER</x:v>
      </x:c>
      <x:c r="F3330" s="10" t="str">
        <x:v>FAIL</x:v>
      </x:c>
      <x:c r="G3330" s="10" t="str">
        <x:v>NO_VERDICT</x:v>
      </x:c>
      <x:c r="H3330" s="10" t="str">
        <x:v>INFRASTRUCTURE_FAILURE</x:v>
      </x:c>
      <x:c r="I3330" s="10" t="str">
        <x:v>NOT_PARSED</x:v>
      </x:c>
      <x:c r="J3330" s="10" t="str">
        <x:v>NO_SEMANTIC_VALIDATOR_DETERMINISTIC_FAIL</x:v>
      </x:c>
      <x:c r="K3330" s="10" t="str">
        <x:v>cf8b527407c9d12a579bfc56604683a76227f4f59ec08441ea714bffcae5acd0</x:v>
      </x:c>
      <x:c r="L3330" s="10" t="str">
        <x:v>historical_three</x:v>
      </x:c>
      <x:c r="M3330" s="10" t="n">
        <x:v>0</x:v>
      </x:c>
      <x:c r="N3330" s="10" t="n">
        <x:v>0</x:v>
      </x:c>
      <x:c r="O3330" s="10" t="n">
        <x:v>0</x:v>
      </x:c>
      <x:c r="P3330" s="9" t="str">
        <x:f>'CaseReview'!U1144</x:f>
        <x:v>FAIL</x:v>
      </x:c>
      <x:c r="Q3330" s="9" t="n">
        <x:f>IF(AND(T3330=1,G3330=P3330),1,0)</x:f>
        <x:v>0</x:v>
      </x:c>
      <x:c r="R3330" s="9" t="n">
        <x:f>IF(AND(T3330=1,G3330="PASS",P3330="FAIL"),1,0)</x:f>
        <x:v>0</x:v>
      </x:c>
      <x:c r="S3330" s="9" t="n">
        <x:f>IF(AND(T3330=1,G3330="FAIL",P3330="PASS"),1,0)</x:f>
        <x:v>0</x:v>
      </x:c>
      <x:c r="T3330" s="9" t="n">
        <x:v>0</x:v>
      </x:c>
      <x:c r="U3330" s="9" t="n">
        <x:v>7</x:v>
      </x:c>
      <x:c r="V3330" s="9" t="str">
        <x:v>MVP/SHACL_GENERATION_PIPELINE/experiments/LUNA_NO_SEMANTIC_VALIDATOR/RUN_01/runs/RUN-IMO-104-20260901T104120829593Z/artifacts/attempt_01/candidate_shape.ttl</x:v>
      </x:c>
    </x:row>
    <x:row r="3331" ht="22" customHeight="1">
      <x:c r="A3331" s="10" t="str">
        <x:v>NO_SEMANTIC</x:v>
      </x:c>
      <x:c r="B3331" s="10" t="str">
        <x:v>IMO-104</x:v>
      </x:c>
      <x:c r="C3331" s="10" t="str">
        <x:v>IMO-104-K-F02</x:v>
      </x:c>
      <x:c r="D3331" s="10" t="str">
        <x:v>RUN_01</x:v>
      </x:c>
      <x:c r="E3331" s="10" t="str">
        <x:v>ORIGINAL_LEDGER</x:v>
      </x:c>
      <x:c r="F3331" s="10" t="str">
        <x:v>FAIL</x:v>
      </x:c>
      <x:c r="G3331" s="10" t="str">
        <x:v>NO_VERDICT</x:v>
      </x:c>
      <x:c r="H3331" s="10" t="str">
        <x:v>INFRASTRUCTURE_FAILURE</x:v>
      </x:c>
      <x:c r="I3331" s="10" t="str">
        <x:v>NOT_PARSED</x:v>
      </x:c>
      <x:c r="J3331" s="10" t="str">
        <x:v>NO_SEMANTIC_VALIDATOR_DETERMINISTIC_FAIL</x:v>
      </x:c>
      <x:c r="K3331" s="10" t="str">
        <x:v>cf8b527407c9d12a579bfc56604683a76227f4f59ec08441ea714bffcae5acd0</x:v>
      </x:c>
      <x:c r="L3331" s="10" t="str">
        <x:v>historical_three</x:v>
      </x:c>
      <x:c r="M3331" s="10" t="n">
        <x:v>0</x:v>
      </x:c>
      <x:c r="N3331" s="10" t="n">
        <x:v>0</x:v>
      </x:c>
      <x:c r="O3331" s="10" t="n">
        <x:v>0</x:v>
      </x:c>
      <x:c r="P3331" s="9" t="str">
        <x:f>'CaseReview'!U1145</x:f>
        <x:v>FAIL</x:v>
      </x:c>
      <x:c r="Q3331" s="9" t="n">
        <x:f>IF(AND(T3331=1,G3331=P3331),1,0)</x:f>
        <x:v>0</x:v>
      </x:c>
      <x:c r="R3331" s="9" t="n">
        <x:f>IF(AND(T3331=1,G3331="PASS",P3331="FAIL"),1,0)</x:f>
        <x:v>0</x:v>
      </x:c>
      <x:c r="S3331" s="9" t="n">
        <x:f>IF(AND(T3331=1,G3331="FAIL",P3331="PASS"),1,0)</x:f>
        <x:v>0</x:v>
      </x:c>
      <x:c r="T3331" s="9" t="n">
        <x:v>0</x:v>
      </x:c>
      <x:c r="U3331" s="9" t="n">
        <x:v>7</x:v>
      </x:c>
      <x:c r="V3331" s="9" t="str">
        <x:v>MVP/SHACL_GENERATION_PIPELINE/experiments/LUNA_NO_SEMANTIC_VALIDATOR/RUN_01/runs/RUN-IMO-104-20260901T104120829593Z/artifacts/attempt_01/candidate_shape.ttl</x:v>
      </x:c>
    </x:row>
    <x:row r="3332" ht="22" customHeight="1">
      <x:c r="A3332" s="10" t="str">
        <x:v>NO_SEMANTIC</x:v>
      </x:c>
      <x:c r="B3332" s="10" t="str">
        <x:v>IMO-104</x:v>
      </x:c>
      <x:c r="C3332" s="10" t="str">
        <x:v>IMO-104-K-F03</x:v>
      </x:c>
      <x:c r="D3332" s="10" t="str">
        <x:v>RUN_01</x:v>
      </x:c>
      <x:c r="E3332" s="10" t="str">
        <x:v>ORIGINAL_LEDGER</x:v>
      </x:c>
      <x:c r="F3332" s="10" t="str">
        <x:v>FAIL</x:v>
      </x:c>
      <x:c r="G3332" s="10" t="str">
        <x:v>NO_VERDICT</x:v>
      </x:c>
      <x:c r="H3332" s="10" t="str">
        <x:v>INFRASTRUCTURE_FAILURE</x:v>
      </x:c>
      <x:c r="I3332" s="10" t="str">
        <x:v>NOT_PARSED</x:v>
      </x:c>
      <x:c r="J3332" s="10" t="str">
        <x:v>NO_SEMANTIC_VALIDATOR_DETERMINISTIC_FAIL</x:v>
      </x:c>
      <x:c r="K3332" s="10" t="str">
        <x:v>cf8b527407c9d12a579bfc56604683a76227f4f59ec08441ea714bffcae5acd0</x:v>
      </x:c>
      <x:c r="L3332" s="10" t="str">
        <x:v>historical_three</x:v>
      </x:c>
      <x:c r="M3332" s="10" t="n">
        <x:v>0</x:v>
      </x:c>
      <x:c r="N3332" s="10" t="n">
        <x:v>0</x:v>
      </x:c>
      <x:c r="O3332" s="10" t="n">
        <x:v>0</x:v>
      </x:c>
      <x:c r="P3332" s="9" t="str">
        <x:f>'CaseReview'!U1146</x:f>
        <x:v>FAIL</x:v>
      </x:c>
      <x:c r="Q3332" s="9" t="n">
        <x:f>IF(AND(T3332=1,G3332=P3332),1,0)</x:f>
        <x:v>0</x:v>
      </x:c>
      <x:c r="R3332" s="9" t="n">
        <x:f>IF(AND(T3332=1,G3332="PASS",P3332="FAIL"),1,0)</x:f>
        <x:v>0</x:v>
      </x:c>
      <x:c r="S3332" s="9" t="n">
        <x:f>IF(AND(T3332=1,G3332="FAIL",P3332="PASS"),1,0)</x:f>
        <x:v>0</x:v>
      </x:c>
      <x:c r="T3332" s="9" t="n">
        <x:v>0</x:v>
      </x:c>
      <x:c r="U3332" s="9" t="n">
        <x:v>7</x:v>
      </x:c>
      <x:c r="V3332" s="9" t="str">
        <x:v>MVP/SHACL_GENERATION_PIPELINE/experiments/LUNA_NO_SEMANTIC_VALIDATOR/RUN_01/runs/RUN-IMO-104-20260901T104120829593Z/artifacts/attempt_01/candidate_shape.ttl</x:v>
      </x:c>
    </x:row>
    <x:row r="3333" ht="22" customHeight="1">
      <x:c r="A3333" s="10" t="str">
        <x:v>NO_SEMANTIC</x:v>
      </x:c>
      <x:c r="B3333" s="10" t="str">
        <x:v>IMO-104</x:v>
      </x:c>
      <x:c r="C3333" s="10" t="str">
        <x:v>IMO-104-K-F04</x:v>
      </x:c>
      <x:c r="D3333" s="10" t="str">
        <x:v>RUN_01</x:v>
      </x:c>
      <x:c r="E3333" s="10" t="str">
        <x:v>ORIGINAL_LEDGER</x:v>
      </x:c>
      <x:c r="F3333" s="10" t="str">
        <x:v>FAIL</x:v>
      </x:c>
      <x:c r="G3333" s="10" t="str">
        <x:v>NO_VERDICT</x:v>
      </x:c>
      <x:c r="H3333" s="10" t="str">
        <x:v>INFRASTRUCTURE_FAILURE</x:v>
      </x:c>
      <x:c r="I3333" s="10" t="str">
        <x:v>NOT_PARSED</x:v>
      </x:c>
      <x:c r="J3333" s="10" t="str">
        <x:v>NO_SEMANTIC_VALIDATOR_DETERMINISTIC_FAIL</x:v>
      </x:c>
      <x:c r="K3333" s="10" t="str">
        <x:v>cf8b527407c9d12a579bfc56604683a76227f4f59ec08441ea714bffcae5acd0</x:v>
      </x:c>
      <x:c r="L3333" s="10" t="str">
        <x:v>historical_three</x:v>
      </x:c>
      <x:c r="M3333" s="10" t="n">
        <x:v>0</x:v>
      </x:c>
      <x:c r="N3333" s="10" t="n">
        <x:v>0</x:v>
      </x:c>
      <x:c r="O3333" s="10" t="n">
        <x:v>0</x:v>
      </x:c>
      <x:c r="P3333" s="9" t="str">
        <x:f>'CaseReview'!U1147</x:f>
        <x:v>FAIL</x:v>
      </x:c>
      <x:c r="Q3333" s="9" t="n">
        <x:f>IF(AND(T3333=1,G3333=P3333),1,0)</x:f>
        <x:v>0</x:v>
      </x:c>
      <x:c r="R3333" s="9" t="n">
        <x:f>IF(AND(T3333=1,G3333="PASS",P3333="FAIL"),1,0)</x:f>
        <x:v>0</x:v>
      </x:c>
      <x:c r="S3333" s="9" t="n">
        <x:f>IF(AND(T3333=1,G3333="FAIL",P3333="PASS"),1,0)</x:f>
        <x:v>0</x:v>
      </x:c>
      <x:c r="T3333" s="9" t="n">
        <x:v>0</x:v>
      </x:c>
      <x:c r="U3333" s="9" t="n">
        <x:v>7</x:v>
      </x:c>
      <x:c r="V3333" s="9" t="str">
        <x:v>MVP/SHACL_GENERATION_PIPELINE/experiments/LUNA_NO_SEMANTIC_VALIDATOR/RUN_01/runs/RUN-IMO-104-20260901T104120829593Z/artifacts/attempt_01/candidate_shape.ttl</x:v>
      </x:c>
    </x:row>
    <x:row r="3334" ht="22" customHeight="1">
      <x:c r="A3334" s="10" t="str">
        <x:v>NO_SEMANTIC</x:v>
      </x:c>
      <x:c r="B3334" s="10" t="str">
        <x:v>IMO-104</x:v>
      </x:c>
      <x:c r="C3334" s="10" t="str">
        <x:v>IMO-104-K-F05</x:v>
      </x:c>
      <x:c r="D3334" s="10" t="str">
        <x:v>RUN_01</x:v>
      </x:c>
      <x:c r="E3334" s="10" t="str">
        <x:v>ORIGINAL_LEDGER</x:v>
      </x:c>
      <x:c r="F3334" s="10" t="str">
        <x:v>FAIL</x:v>
      </x:c>
      <x:c r="G3334" s="10" t="str">
        <x:v>NO_VERDICT</x:v>
      </x:c>
      <x:c r="H3334" s="10" t="str">
        <x:v>INFRASTRUCTURE_FAILURE</x:v>
      </x:c>
      <x:c r="I3334" s="10" t="str">
        <x:v>NOT_PARSED</x:v>
      </x:c>
      <x:c r="J3334" s="10" t="str">
        <x:v>NO_SEMANTIC_VALIDATOR_DETERMINISTIC_FAIL</x:v>
      </x:c>
      <x:c r="K3334" s="10" t="str">
        <x:v>cf8b527407c9d12a579bfc56604683a76227f4f59ec08441ea714bffcae5acd0</x:v>
      </x:c>
      <x:c r="L3334" s="10" t="str">
        <x:v>historical_three</x:v>
      </x:c>
      <x:c r="M3334" s="10" t="n">
        <x:v>0</x:v>
      </x:c>
      <x:c r="N3334" s="10" t="n">
        <x:v>0</x:v>
      </x:c>
      <x:c r="O3334" s="10" t="n">
        <x:v>0</x:v>
      </x:c>
      <x:c r="P3334" s="9" t="str">
        <x:f>'CaseReview'!U1148</x:f>
        <x:v>FAIL</x:v>
      </x:c>
      <x:c r="Q3334" s="9" t="n">
        <x:f>IF(AND(T3334=1,G3334=P3334),1,0)</x:f>
        <x:v>0</x:v>
      </x:c>
      <x:c r="R3334" s="9" t="n">
        <x:f>IF(AND(T3334=1,G3334="PASS",P3334="FAIL"),1,0)</x:f>
        <x:v>0</x:v>
      </x:c>
      <x:c r="S3334" s="9" t="n">
        <x:f>IF(AND(T3334=1,G3334="FAIL",P3334="PASS"),1,0)</x:f>
        <x:v>0</x:v>
      </x:c>
      <x:c r="T3334" s="9" t="n">
        <x:v>0</x:v>
      </x:c>
      <x:c r="U3334" s="9" t="n">
        <x:v>7</x:v>
      </x:c>
      <x:c r="V3334" s="9" t="str">
        <x:v>MVP/SHACL_GENERATION_PIPELINE/experiments/LUNA_NO_SEMANTIC_VALIDATOR/RUN_01/runs/RUN-IMO-104-20260901T104120829593Z/artifacts/attempt_01/candidate_shape.ttl</x:v>
      </x:c>
    </x:row>
    <x:row r="3335" ht="22" customHeight="1">
      <x:c r="A3335" s="10" t="str">
        <x:v>NO_SEMANTIC</x:v>
      </x:c>
      <x:c r="B3335" s="10" t="str">
        <x:v>IMO-104</x:v>
      </x:c>
      <x:c r="C3335" s="10" t="str">
        <x:v>IMO-104-K-P01</x:v>
      </x:c>
      <x:c r="D3335" s="10" t="str">
        <x:v>RUN_01</x:v>
      </x:c>
      <x:c r="E3335" s="10" t="str">
        <x:v>ORIGINAL_LEDGER</x:v>
      </x:c>
      <x:c r="F3335" s="10" t="str">
        <x:v>PASS</x:v>
      </x:c>
      <x:c r="G3335" s="10" t="str">
        <x:v>NO_VERDICT</x:v>
      </x:c>
      <x:c r="H3335" s="10" t="str">
        <x:v>INFRASTRUCTURE_FAILURE</x:v>
      </x:c>
      <x:c r="I3335" s="10" t="str">
        <x:v>NOT_PARSED</x:v>
      </x:c>
      <x:c r="J3335" s="10" t="str">
        <x:v>NO_SEMANTIC_VALIDATOR_DETERMINISTIC_FAIL</x:v>
      </x:c>
      <x:c r="K3335" s="10" t="str">
        <x:v>cf8b527407c9d12a579bfc56604683a76227f4f59ec08441ea714bffcae5acd0</x:v>
      </x:c>
      <x:c r="L3335" s="10" t="str">
        <x:v>historical_three</x:v>
      </x:c>
      <x:c r="M3335" s="10" t="n">
        <x:v>0</x:v>
      </x:c>
      <x:c r="N3335" s="10" t="n">
        <x:v>0</x:v>
      </x:c>
      <x:c r="O3335" s="10" t="n">
        <x:v>0</x:v>
      </x:c>
      <x:c r="P3335" s="9" t="str">
        <x:f>'CaseReview'!U1149</x:f>
        <x:v>PASS</x:v>
      </x:c>
      <x:c r="Q3335" s="9" t="n">
        <x:f>IF(AND(T3335=1,G3335=P3335),1,0)</x:f>
        <x:v>0</x:v>
      </x:c>
      <x:c r="R3335" s="9" t="n">
        <x:f>IF(AND(T3335=1,G3335="PASS",P3335="FAIL"),1,0)</x:f>
        <x:v>0</x:v>
      </x:c>
      <x:c r="S3335" s="9" t="n">
        <x:f>IF(AND(T3335=1,G3335="FAIL",P3335="PASS"),1,0)</x:f>
        <x:v>0</x:v>
      </x:c>
      <x:c r="T3335" s="9" t="n">
        <x:v>0</x:v>
      </x:c>
      <x:c r="U3335" s="9" t="n">
        <x:v>7</x:v>
      </x:c>
      <x:c r="V3335" s="9" t="str">
        <x:v>MVP/SHACL_GENERATION_PIPELINE/experiments/LUNA_NO_SEMANTIC_VALIDATOR/RUN_01/runs/RUN-IMO-104-20260901T104120829593Z/artifacts/attempt_01/candidate_shape.ttl</x:v>
      </x:c>
    </x:row>
    <x:row r="3336" ht="22" customHeight="1">
      <x:c r="A3336" s="10" t="str">
        <x:v>NO_SEMANTIC</x:v>
      </x:c>
      <x:c r="B3336" s="10" t="str">
        <x:v>IMO-104</x:v>
      </x:c>
      <x:c r="C3336" s="10" t="str">
        <x:v>IMO-104-K-P02</x:v>
      </x:c>
      <x:c r="D3336" s="10" t="str">
        <x:v>RUN_01</x:v>
      </x:c>
      <x:c r="E3336" s="10" t="str">
        <x:v>ORIGINAL_LEDGER</x:v>
      </x:c>
      <x:c r="F3336" s="10" t="str">
        <x:v>PASS</x:v>
      </x:c>
      <x:c r="G3336" s="10" t="str">
        <x:v>NO_VERDICT</x:v>
      </x:c>
      <x:c r="H3336" s="10" t="str">
        <x:v>INFRASTRUCTURE_FAILURE</x:v>
      </x:c>
      <x:c r="I3336" s="10" t="str">
        <x:v>NOT_PARSED</x:v>
      </x:c>
      <x:c r="J3336" s="10" t="str">
        <x:v>NO_SEMANTIC_VALIDATOR_DETERMINISTIC_FAIL</x:v>
      </x:c>
      <x:c r="K3336" s="10" t="str">
        <x:v>cf8b527407c9d12a579bfc56604683a76227f4f59ec08441ea714bffcae5acd0</x:v>
      </x:c>
      <x:c r="L3336" s="10" t="str">
        <x:v>historical_three</x:v>
      </x:c>
      <x:c r="M3336" s="10" t="n">
        <x:v>0</x:v>
      </x:c>
      <x:c r="N3336" s="10" t="n">
        <x:v>0</x:v>
      </x:c>
      <x:c r="O3336" s="10" t="n">
        <x:v>0</x:v>
      </x:c>
      <x:c r="P3336" s="9" t="str">
        <x:f>'CaseReview'!U1150</x:f>
        <x:v>PASS</x:v>
      </x:c>
      <x:c r="Q3336" s="9" t="n">
        <x:f>IF(AND(T3336=1,G3336=P3336),1,0)</x:f>
        <x:v>0</x:v>
      </x:c>
      <x:c r="R3336" s="9" t="n">
        <x:f>IF(AND(T3336=1,G3336="PASS",P3336="FAIL"),1,0)</x:f>
        <x:v>0</x:v>
      </x:c>
      <x:c r="S3336" s="9" t="n">
        <x:f>IF(AND(T3336=1,G3336="FAIL",P3336="PASS"),1,0)</x:f>
        <x:v>0</x:v>
      </x:c>
      <x:c r="T3336" s="9" t="n">
        <x:v>0</x:v>
      </x:c>
      <x:c r="U3336" s="9" t="n">
        <x:v>7</x:v>
      </x:c>
      <x:c r="V3336" s="9" t="str">
        <x:v>MVP/SHACL_GENERATION_PIPELINE/experiments/LUNA_NO_SEMANTIC_VALIDATOR/RUN_01/runs/RUN-IMO-104-20260901T104120829593Z/artifacts/attempt_01/candidate_shape.ttl</x:v>
      </x:c>
    </x:row>
    <x:row r="3337" ht="22" customHeight="1">
      <x:c r="A3337" s="10" t="str">
        <x:v>NO_SEMANTIC</x:v>
      </x:c>
      <x:c r="B3337" s="10" t="str">
        <x:v>IMO-105</x:v>
      </x:c>
      <x:c r="C3337" s="10" t="str">
        <x:v>IMO-105-L-F01</x:v>
      </x:c>
      <x:c r="D3337" s="10" t="str">
        <x:v>RUN_01</x:v>
      </x:c>
      <x:c r="E3337" s="10" t="str">
        <x:v>ORIGINAL_LEDGER</x:v>
      </x:c>
      <x:c r="F3337" s="10" t="str">
        <x:v>FAIL</x:v>
      </x:c>
      <x:c r="G3337" s="10" t="str">
        <x:v>FAIL</x:v>
      </x:c>
      <x:c r="H3337" s="10" t="str">
        <x:v>EXECUTED</x:v>
      </x:c>
      <x:c r="I3337" s="10" t="str">
        <x:v>PARSED</x:v>
      </x:c>
      <x:c r="J3337" s="10" t="str">
        <x:v>NO_SEMANTIC_VALIDATOR_DETERMINISTIC_PASS</x:v>
      </x:c>
      <x:c r="K3337" s="10" t="str">
        <x:v>b5b51c6ab7273e59db6507e6f94c0e7ba08af100226e4597865f33fa8f928625</x:v>
      </x:c>
      <x:c r="L3337" s="10" t="str">
        <x:v>historical_three</x:v>
      </x:c>
      <x:c r="M3337" s="10" t="n">
        <x:v>1</x:v>
      </x:c>
      <x:c r="N3337" s="10" t="n">
        <x:v>0</x:v>
      </x:c>
      <x:c r="O3337" s="10" t="n">
        <x:v>0</x:v>
      </x:c>
      <x:c r="P3337" s="9" t="str">
        <x:f>'CaseReview'!U1151</x:f>
        <x:v>FAIL</x:v>
      </x:c>
      <x:c r="Q3337" s="9" t="n">
        <x:f>IF(AND(T3337=1,G3337=P3337),1,0)</x:f>
        <x:v>1</x:v>
      </x:c>
      <x:c r="R3337" s="9" t="n">
        <x:f>IF(AND(T3337=1,G3337="PASS",P3337="FAIL"),1,0)</x:f>
        <x:v>0</x:v>
      </x:c>
      <x:c r="S3337" s="9" t="n">
        <x:f>IF(AND(T3337=1,G3337="FAIL",P3337="PASS"),1,0)</x:f>
        <x:v>0</x:v>
      </x:c>
      <x:c r="T3337" s="9" t="n">
        <x:v>1</x:v>
      </x:c>
      <x:c r="U3337" s="9" t="n">
        <x:v>5</x:v>
      </x:c>
      <x:c r="V3337" s="9" t="str">
        <x:v>MVP/SHACL_GENERATION_PIPELINE/experiments/LUNA_NO_SEMANTIC_VALIDATOR/RUN_01/runs/RUN-IMO-105-20260901T104150367827Z/artifacts/attempt_01/candidate_shape.ttl</x:v>
      </x:c>
    </x:row>
    <x:row r="3338" ht="22" customHeight="1">
      <x:c r="A3338" s="10" t="str">
        <x:v>NO_SEMANTIC</x:v>
      </x:c>
      <x:c r="B3338" s="10" t="str">
        <x:v>IMO-105</x:v>
      </x:c>
      <x:c r="C3338" s="10" t="str">
        <x:v>IMO-105-L-F02</x:v>
      </x:c>
      <x:c r="D3338" s="10" t="str">
        <x:v>RUN_01</x:v>
      </x:c>
      <x:c r="E3338" s="10" t="str">
        <x:v>ORIGINAL_LEDGER</x:v>
      </x:c>
      <x:c r="F3338" s="10" t="str">
        <x:v>FAIL</x:v>
      </x:c>
      <x:c r="G3338" s="10" t="str">
        <x:v>FAIL</x:v>
      </x:c>
      <x:c r="H3338" s="10" t="str">
        <x:v>EXECUTED</x:v>
      </x:c>
      <x:c r="I3338" s="10" t="str">
        <x:v>PARSED</x:v>
      </x:c>
      <x:c r="J3338" s="10" t="str">
        <x:v>NO_SEMANTIC_VALIDATOR_DETERMINISTIC_PASS</x:v>
      </x:c>
      <x:c r="K3338" s="10" t="str">
        <x:v>b5b51c6ab7273e59db6507e6f94c0e7ba08af100226e4597865f33fa8f928625</x:v>
      </x:c>
      <x:c r="L3338" s="10" t="str">
        <x:v>historical_three</x:v>
      </x:c>
      <x:c r="M3338" s="10" t="n">
        <x:v>1</x:v>
      </x:c>
      <x:c r="N3338" s="10" t="n">
        <x:v>0</x:v>
      </x:c>
      <x:c r="O3338" s="10" t="n">
        <x:v>0</x:v>
      </x:c>
      <x:c r="P3338" s="9" t="str">
        <x:f>'CaseReview'!U1152</x:f>
        <x:v>FAIL</x:v>
      </x:c>
      <x:c r="Q3338" s="9" t="n">
        <x:f>IF(AND(T3338=1,G3338=P3338),1,0)</x:f>
        <x:v>1</x:v>
      </x:c>
      <x:c r="R3338" s="9" t="n">
        <x:f>IF(AND(T3338=1,G3338="PASS",P3338="FAIL"),1,0)</x:f>
        <x:v>0</x:v>
      </x:c>
      <x:c r="S3338" s="9" t="n">
        <x:f>IF(AND(T3338=1,G3338="FAIL",P3338="PASS"),1,0)</x:f>
        <x:v>0</x:v>
      </x:c>
      <x:c r="T3338" s="9" t="n">
        <x:v>1</x:v>
      </x:c>
      <x:c r="U3338" s="9" t="n">
        <x:v>5</x:v>
      </x:c>
      <x:c r="V3338" s="9" t="str">
        <x:v>MVP/SHACL_GENERATION_PIPELINE/experiments/LUNA_NO_SEMANTIC_VALIDATOR/RUN_01/runs/RUN-IMO-105-20260901T104150367827Z/artifacts/attempt_01/candidate_shape.ttl</x:v>
      </x:c>
    </x:row>
    <x:row r="3339" ht="22" customHeight="1">
      <x:c r="A3339" s="10" t="str">
        <x:v>NO_SEMANTIC</x:v>
      </x:c>
      <x:c r="B3339" s="10" t="str">
        <x:v>IMO-105</x:v>
      </x:c>
      <x:c r="C3339" s="10" t="str">
        <x:v>IMO-105-L-F03</x:v>
      </x:c>
      <x:c r="D3339" s="10" t="str">
        <x:v>RUN_01</x:v>
      </x:c>
      <x:c r="E3339" s="10" t="str">
        <x:v>ORIGINAL_LEDGER</x:v>
      </x:c>
      <x:c r="F3339" s="10" t="str">
        <x:v>FAIL</x:v>
      </x:c>
      <x:c r="G3339" s="10" t="str">
        <x:v>FAIL</x:v>
      </x:c>
      <x:c r="H3339" s="10" t="str">
        <x:v>EXECUTED</x:v>
      </x:c>
      <x:c r="I3339" s="10" t="str">
        <x:v>PARSED</x:v>
      </x:c>
      <x:c r="J3339" s="10" t="str">
        <x:v>NO_SEMANTIC_VALIDATOR_DETERMINISTIC_PASS</x:v>
      </x:c>
      <x:c r="K3339" s="10" t="str">
        <x:v>b5b51c6ab7273e59db6507e6f94c0e7ba08af100226e4597865f33fa8f928625</x:v>
      </x:c>
      <x:c r="L3339" s="10" t="str">
        <x:v>historical_three</x:v>
      </x:c>
      <x:c r="M3339" s="10" t="n">
        <x:v>1</x:v>
      </x:c>
      <x:c r="N3339" s="10" t="n">
        <x:v>0</x:v>
      </x:c>
      <x:c r="O3339" s="10" t="n">
        <x:v>0</x:v>
      </x:c>
      <x:c r="P3339" s="9" t="str">
        <x:f>'CaseReview'!U1153</x:f>
        <x:v>FAIL</x:v>
      </x:c>
      <x:c r="Q3339" s="9" t="n">
        <x:f>IF(AND(T3339=1,G3339=P3339),1,0)</x:f>
        <x:v>1</x:v>
      </x:c>
      <x:c r="R3339" s="9" t="n">
        <x:f>IF(AND(T3339=1,G3339="PASS",P3339="FAIL"),1,0)</x:f>
        <x:v>0</x:v>
      </x:c>
      <x:c r="S3339" s="9" t="n">
        <x:f>IF(AND(T3339=1,G3339="FAIL",P3339="PASS"),1,0)</x:f>
        <x:v>0</x:v>
      </x:c>
      <x:c r="T3339" s="9" t="n">
        <x:v>1</x:v>
      </x:c>
      <x:c r="U3339" s="9" t="n">
        <x:v>5</x:v>
      </x:c>
      <x:c r="V3339" s="9" t="str">
        <x:v>MVP/SHACL_GENERATION_PIPELINE/experiments/LUNA_NO_SEMANTIC_VALIDATOR/RUN_01/runs/RUN-IMO-105-20260901T104150367827Z/artifacts/attempt_01/candidate_shape.ttl</x:v>
      </x:c>
    </x:row>
    <x:row r="3340" ht="22" customHeight="1">
      <x:c r="A3340" s="10" t="str">
        <x:v>NO_SEMANTIC</x:v>
      </x:c>
      <x:c r="B3340" s="10" t="str">
        <x:v>IMO-105</x:v>
      </x:c>
      <x:c r="C3340" s="10" t="str">
        <x:v>IMO-105-L-P01</x:v>
      </x:c>
      <x:c r="D3340" s="10" t="str">
        <x:v>RUN_01</x:v>
      </x:c>
      <x:c r="E3340" s="10" t="str">
        <x:v>ORIGINAL_LEDGER</x:v>
      </x:c>
      <x:c r="F3340" s="10" t="str">
        <x:v>PASS</x:v>
      </x:c>
      <x:c r="G3340" s="10" t="str">
        <x:v>FAIL</x:v>
      </x:c>
      <x:c r="H3340" s="10" t="str">
        <x:v>EXECUTED</x:v>
      </x:c>
      <x:c r="I3340" s="10" t="str">
        <x:v>PARSED</x:v>
      </x:c>
      <x:c r="J3340" s="10" t="str">
        <x:v>NO_SEMANTIC_VALIDATOR_DETERMINISTIC_PASS</x:v>
      </x:c>
      <x:c r="K3340" s="10" t="str">
        <x:v>b5b51c6ab7273e59db6507e6f94c0e7ba08af100226e4597865f33fa8f928625</x:v>
      </x:c>
      <x:c r="L3340" s="10" t="str">
        <x:v>historical_three</x:v>
      </x:c>
      <x:c r="M3340" s="10" t="n">
        <x:v>0</x:v>
      </x:c>
      <x:c r="N3340" s="10" t="n">
        <x:v>0</x:v>
      </x:c>
      <x:c r="O3340" s="10" t="n">
        <x:v>1</x:v>
      </x:c>
      <x:c r="P3340" s="9" t="str">
        <x:f>'CaseReview'!U1154</x:f>
        <x:v>PASS</x:v>
      </x:c>
      <x:c r="Q3340" s="9" t="n">
        <x:f>IF(AND(T3340=1,G3340=P3340),1,0)</x:f>
        <x:v>0</x:v>
      </x:c>
      <x:c r="R3340" s="9" t="n">
        <x:f>IF(AND(T3340=1,G3340="PASS",P3340="FAIL"),1,0)</x:f>
        <x:v>0</x:v>
      </x:c>
      <x:c r="S3340" s="9" t="n">
        <x:f>IF(AND(T3340=1,G3340="FAIL",P3340="PASS"),1,0)</x:f>
        <x:v>1</x:v>
      </x:c>
      <x:c r="T3340" s="9" t="n">
        <x:v>1</x:v>
      </x:c>
      <x:c r="U3340" s="9" t="n">
        <x:v>5</x:v>
      </x:c>
      <x:c r="V3340" s="9" t="str">
        <x:v>MVP/SHACL_GENERATION_PIPELINE/experiments/LUNA_NO_SEMANTIC_VALIDATOR/RUN_01/runs/RUN-IMO-105-20260901T104150367827Z/artifacts/attempt_01/candidate_shape.ttl</x:v>
      </x:c>
    </x:row>
    <x:row r="3341" ht="22" customHeight="1">
      <x:c r="A3341" s="10" t="str">
        <x:v>NO_SEMANTIC</x:v>
      </x:c>
      <x:c r="B3341" s="10" t="str">
        <x:v>IMO-105</x:v>
      </x:c>
      <x:c r="C3341" s="10" t="str">
        <x:v>IMO-105-L-P02</x:v>
      </x:c>
      <x:c r="D3341" s="10" t="str">
        <x:v>RUN_01</x:v>
      </x:c>
      <x:c r="E3341" s="10" t="str">
        <x:v>ORIGINAL_LEDGER</x:v>
      </x:c>
      <x:c r="F3341" s="10" t="str">
        <x:v>PASS</x:v>
      </x:c>
      <x:c r="G3341" s="10" t="str">
        <x:v>FAIL</x:v>
      </x:c>
      <x:c r="H3341" s="10" t="str">
        <x:v>EXECUTED</x:v>
      </x:c>
      <x:c r="I3341" s="10" t="str">
        <x:v>PARSED</x:v>
      </x:c>
      <x:c r="J3341" s="10" t="str">
        <x:v>NO_SEMANTIC_VALIDATOR_DETERMINISTIC_PASS</x:v>
      </x:c>
      <x:c r="K3341" s="10" t="str">
        <x:v>b5b51c6ab7273e59db6507e6f94c0e7ba08af100226e4597865f33fa8f928625</x:v>
      </x:c>
      <x:c r="L3341" s="10" t="str">
        <x:v>historical_three</x:v>
      </x:c>
      <x:c r="M3341" s="10" t="n">
        <x:v>0</x:v>
      </x:c>
      <x:c r="N3341" s="10" t="n">
        <x:v>0</x:v>
      </x:c>
      <x:c r="O3341" s="10" t="n">
        <x:v>1</x:v>
      </x:c>
      <x:c r="P3341" s="9" t="str">
        <x:f>'CaseReview'!U1155</x:f>
        <x:v>PASS</x:v>
      </x:c>
      <x:c r="Q3341" s="9" t="n">
        <x:f>IF(AND(T3341=1,G3341=P3341),1,0)</x:f>
        <x:v>0</x:v>
      </x:c>
      <x:c r="R3341" s="9" t="n">
        <x:f>IF(AND(T3341=1,G3341="PASS",P3341="FAIL"),1,0)</x:f>
        <x:v>0</x:v>
      </x:c>
      <x:c r="S3341" s="9" t="n">
        <x:f>IF(AND(T3341=1,G3341="FAIL",P3341="PASS"),1,0)</x:f>
        <x:v>1</x:v>
      </x:c>
      <x:c r="T3341" s="9" t="n">
        <x:v>1</x:v>
      </x:c>
      <x:c r="U3341" s="9" t="n">
        <x:v>5</x:v>
      </x:c>
      <x:c r="V3341" s="9" t="str">
        <x:v>MVP/SHACL_GENERATION_PIPELINE/experiments/LUNA_NO_SEMANTIC_VALIDATOR/RUN_01/runs/RUN-IMO-105-20260901T104150367827Z/artifacts/attempt_01/candidate_shape.ttl</x:v>
      </x:c>
    </x:row>
    <x:row r="3342" ht="22" customHeight="1">
      <x:c r="A3342" s="10" t="str">
        <x:v>NO_SEMANTIC</x:v>
      </x:c>
      <x:c r="B3342" s="10" t="str">
        <x:v>IMO-106</x:v>
      </x:c>
      <x:c r="C3342" s="10" t="str">
        <x:v>IMO-106-L-F01</x:v>
      </x:c>
      <x:c r="D3342" s="10" t="str">
        <x:v>RUN_01</x:v>
      </x:c>
      <x:c r="E3342" s="10" t="str">
        <x:v>ORIGINAL_LEDGER</x:v>
      </x:c>
      <x:c r="F3342" s="10" t="str">
        <x:v>FAIL</x:v>
      </x:c>
      <x:c r="G3342" s="10" t="str">
        <x:v>FAIL</x:v>
      </x:c>
      <x:c r="H3342" s="10" t="str">
        <x:v>EXECUTED</x:v>
      </x:c>
      <x:c r="I3342" s="10" t="str">
        <x:v>PARSED</x:v>
      </x:c>
      <x:c r="J3342" s="10" t="str">
        <x:v>NO_SEMANTIC_VALIDATOR_DETERMINISTIC_PASS</x:v>
      </x:c>
      <x:c r="K3342" s="10" t="str">
        <x:v>91fe6e144aba0b94407de0073993aa89d33a6bf6c10cf1b0dc5ccb0b9723a615</x:v>
      </x:c>
      <x:c r="L3342" s="10" t="str">
        <x:v>historical_three</x:v>
      </x:c>
      <x:c r="M3342" s="10" t="n">
        <x:v>1</x:v>
      </x:c>
      <x:c r="N3342" s="10" t="n">
        <x:v>0</x:v>
      </x:c>
      <x:c r="O3342" s="10" t="n">
        <x:v>0</x:v>
      </x:c>
      <x:c r="P3342" s="9" t="str">
        <x:f>'CaseReview'!U1156</x:f>
        <x:v>FAIL</x:v>
      </x:c>
      <x:c r="Q3342" s="9" t="n">
        <x:f>IF(AND(T3342=1,G3342=P3342),1,0)</x:f>
        <x:v>1</x:v>
      </x:c>
      <x:c r="R3342" s="9" t="n">
        <x:f>IF(AND(T3342=1,G3342="PASS",P3342="FAIL"),1,0)</x:f>
        <x:v>0</x:v>
      </x:c>
      <x:c r="S3342" s="9" t="n">
        <x:f>IF(AND(T3342=1,G3342="FAIL",P3342="PASS"),1,0)</x:f>
        <x:v>0</x:v>
      </x:c>
      <x:c r="T3342" s="9" t="n">
        <x:v>1</x:v>
      </x:c>
      <x:c r="U3342" s="9" t="n">
        <x:v>7</x:v>
      </x:c>
      <x:c r="V3342" s="9" t="str">
        <x:v>MVP/SHACL_GENERATION_PIPELINE/experiments/LUNA_NO_SEMANTIC_VALIDATOR/RUN_01/runs/RUN-IMO-106-20260901T104217711055Z/artifacts/attempt_01/candidate_shape.ttl</x:v>
      </x:c>
    </x:row>
    <x:row r="3343" ht="22" customHeight="1">
      <x:c r="A3343" s="10" t="str">
        <x:v>NO_SEMANTIC</x:v>
      </x:c>
      <x:c r="B3343" s="10" t="str">
        <x:v>IMO-106</x:v>
      </x:c>
      <x:c r="C3343" s="10" t="str">
        <x:v>IMO-106-L-F02</x:v>
      </x:c>
      <x:c r="D3343" s="10" t="str">
        <x:v>RUN_01</x:v>
      </x:c>
      <x:c r="E3343" s="10" t="str">
        <x:v>ORIGINAL_LEDGER</x:v>
      </x:c>
      <x:c r="F3343" s="10" t="str">
        <x:v>FAIL</x:v>
      </x:c>
      <x:c r="G3343" s="10" t="str">
        <x:v>FAIL</x:v>
      </x:c>
      <x:c r="H3343" s="10" t="str">
        <x:v>EXECUTED</x:v>
      </x:c>
      <x:c r="I3343" s="10" t="str">
        <x:v>PARSED</x:v>
      </x:c>
      <x:c r="J3343" s="10" t="str">
        <x:v>NO_SEMANTIC_VALIDATOR_DETERMINISTIC_PASS</x:v>
      </x:c>
      <x:c r="K3343" s="10" t="str">
        <x:v>91fe6e144aba0b94407de0073993aa89d33a6bf6c10cf1b0dc5ccb0b9723a615</x:v>
      </x:c>
      <x:c r="L3343" s="10" t="str">
        <x:v>historical_three</x:v>
      </x:c>
      <x:c r="M3343" s="10" t="n">
        <x:v>1</x:v>
      </x:c>
      <x:c r="N3343" s="10" t="n">
        <x:v>0</x:v>
      </x:c>
      <x:c r="O3343" s="10" t="n">
        <x:v>0</x:v>
      </x:c>
      <x:c r="P3343" s="9" t="str">
        <x:f>'CaseReview'!U1157</x:f>
        <x:v>FAIL</x:v>
      </x:c>
      <x:c r="Q3343" s="9" t="n">
        <x:f>IF(AND(T3343=1,G3343=P3343),1,0)</x:f>
        <x:v>1</x:v>
      </x:c>
      <x:c r="R3343" s="9" t="n">
        <x:f>IF(AND(T3343=1,G3343="PASS",P3343="FAIL"),1,0)</x:f>
        <x:v>0</x:v>
      </x:c>
      <x:c r="S3343" s="9" t="n">
        <x:f>IF(AND(T3343=1,G3343="FAIL",P3343="PASS"),1,0)</x:f>
        <x:v>0</x:v>
      </x:c>
      <x:c r="T3343" s="9" t="n">
        <x:v>1</x:v>
      </x:c>
      <x:c r="U3343" s="9" t="n">
        <x:v>7</x:v>
      </x:c>
      <x:c r="V3343" s="9" t="str">
        <x:v>MVP/SHACL_GENERATION_PIPELINE/experiments/LUNA_NO_SEMANTIC_VALIDATOR/RUN_01/runs/RUN-IMO-106-20260901T104217711055Z/artifacts/attempt_01/candidate_shape.ttl</x:v>
      </x:c>
    </x:row>
    <x:row r="3344" ht="22" customHeight="1">
      <x:c r="A3344" s="10" t="str">
        <x:v>NO_SEMANTIC</x:v>
      </x:c>
      <x:c r="B3344" s="10" t="str">
        <x:v>IMO-106</x:v>
      </x:c>
      <x:c r="C3344" s="10" t="str">
        <x:v>IMO-106-L-F03</x:v>
      </x:c>
      <x:c r="D3344" s="10" t="str">
        <x:v>RUN_01</x:v>
      </x:c>
      <x:c r="E3344" s="10" t="str">
        <x:v>ORIGINAL_LEDGER</x:v>
      </x:c>
      <x:c r="F3344" s="10" t="str">
        <x:v>FAIL</x:v>
      </x:c>
      <x:c r="G3344" s="10" t="str">
        <x:v>PASS</x:v>
      </x:c>
      <x:c r="H3344" s="10" t="str">
        <x:v>EXECUTED</x:v>
      </x:c>
      <x:c r="I3344" s="10" t="str">
        <x:v>PARSED</x:v>
      </x:c>
      <x:c r="J3344" s="10" t="str">
        <x:v>NO_SEMANTIC_VALIDATOR_DETERMINISTIC_PASS</x:v>
      </x:c>
      <x:c r="K3344" s="10" t="str">
        <x:v>91fe6e144aba0b94407de0073993aa89d33a6bf6c10cf1b0dc5ccb0b9723a615</x:v>
      </x:c>
      <x:c r="L3344" s="10" t="str">
        <x:v>historical_three</x:v>
      </x:c>
      <x:c r="M3344" s="10" t="n">
        <x:v>0</x:v>
      </x:c>
      <x:c r="N3344" s="10" t="n">
        <x:v>1</x:v>
      </x:c>
      <x:c r="O3344" s="10" t="n">
        <x:v>0</x:v>
      </x:c>
      <x:c r="P3344" s="9" t="str">
        <x:f>'CaseReview'!U1158</x:f>
        <x:v>FAIL</x:v>
      </x:c>
      <x:c r="Q3344" s="9" t="n">
        <x:f>IF(AND(T3344=1,G3344=P3344),1,0)</x:f>
        <x:v>0</x:v>
      </x:c>
      <x:c r="R3344" s="9" t="n">
        <x:f>IF(AND(T3344=1,G3344="PASS",P3344="FAIL"),1,0)</x:f>
        <x:v>1</x:v>
      </x:c>
      <x:c r="S3344" s="9" t="n">
        <x:f>IF(AND(T3344=1,G3344="FAIL",P3344="PASS"),1,0)</x:f>
        <x:v>0</x:v>
      </x:c>
      <x:c r="T3344" s="9" t="n">
        <x:v>1</x:v>
      </x:c>
      <x:c r="U3344" s="9" t="n">
        <x:v>7</x:v>
      </x:c>
      <x:c r="V3344" s="9" t="str">
        <x:v>MVP/SHACL_GENERATION_PIPELINE/experiments/LUNA_NO_SEMANTIC_VALIDATOR/RUN_01/runs/RUN-IMO-106-20260901T104217711055Z/artifacts/attempt_01/candidate_shape.ttl</x:v>
      </x:c>
    </x:row>
    <x:row r="3345" ht="22" customHeight="1">
      <x:c r="A3345" s="10" t="str">
        <x:v>NO_SEMANTIC</x:v>
      </x:c>
      <x:c r="B3345" s="10" t="str">
        <x:v>IMO-106</x:v>
      </x:c>
      <x:c r="C3345" s="10" t="str">
        <x:v>IMO-106-L-F04</x:v>
      </x:c>
      <x:c r="D3345" s="10" t="str">
        <x:v>RUN_01</x:v>
      </x:c>
      <x:c r="E3345" s="10" t="str">
        <x:v>ORIGINAL_LEDGER</x:v>
      </x:c>
      <x:c r="F3345" s="10" t="str">
        <x:v>FAIL</x:v>
      </x:c>
      <x:c r="G3345" s="10" t="str">
        <x:v>PASS</x:v>
      </x:c>
      <x:c r="H3345" s="10" t="str">
        <x:v>EXECUTED</x:v>
      </x:c>
      <x:c r="I3345" s="10" t="str">
        <x:v>PARSED</x:v>
      </x:c>
      <x:c r="J3345" s="10" t="str">
        <x:v>NO_SEMANTIC_VALIDATOR_DETERMINISTIC_PASS</x:v>
      </x:c>
      <x:c r="K3345" s="10" t="str">
        <x:v>91fe6e144aba0b94407de0073993aa89d33a6bf6c10cf1b0dc5ccb0b9723a615</x:v>
      </x:c>
      <x:c r="L3345" s="10" t="str">
        <x:v>historical_three</x:v>
      </x:c>
      <x:c r="M3345" s="10" t="n">
        <x:v>0</x:v>
      </x:c>
      <x:c r="N3345" s="10" t="n">
        <x:v>1</x:v>
      </x:c>
      <x:c r="O3345" s="10" t="n">
        <x:v>0</x:v>
      </x:c>
      <x:c r="P3345" s="9" t="str">
        <x:f>'CaseReview'!U1159</x:f>
        <x:v>FAIL</x:v>
      </x:c>
      <x:c r="Q3345" s="9" t="n">
        <x:f>IF(AND(T3345=1,G3345=P3345),1,0)</x:f>
        <x:v>0</x:v>
      </x:c>
      <x:c r="R3345" s="9" t="n">
        <x:f>IF(AND(T3345=1,G3345="PASS",P3345="FAIL"),1,0)</x:f>
        <x:v>1</x:v>
      </x:c>
      <x:c r="S3345" s="9" t="n">
        <x:f>IF(AND(T3345=1,G3345="FAIL",P3345="PASS"),1,0)</x:f>
        <x:v>0</x:v>
      </x:c>
      <x:c r="T3345" s="9" t="n">
        <x:v>1</x:v>
      </x:c>
      <x:c r="U3345" s="9" t="n">
        <x:v>7</x:v>
      </x:c>
      <x:c r="V3345" s="9" t="str">
        <x:v>MVP/SHACL_GENERATION_PIPELINE/experiments/LUNA_NO_SEMANTIC_VALIDATOR/RUN_01/runs/RUN-IMO-106-20260901T104217711055Z/artifacts/attempt_01/candidate_shape.ttl</x:v>
      </x:c>
    </x:row>
    <x:row r="3346" ht="22" customHeight="1">
      <x:c r="A3346" s="10" t="str">
        <x:v>NO_SEMANTIC</x:v>
      </x:c>
      <x:c r="B3346" s="10" t="str">
        <x:v>IMO-106</x:v>
      </x:c>
      <x:c r="C3346" s="10" t="str">
        <x:v>IMO-106-L-P01</x:v>
      </x:c>
      <x:c r="D3346" s="10" t="str">
        <x:v>RUN_01</x:v>
      </x:c>
      <x:c r="E3346" s="10" t="str">
        <x:v>ORIGINAL_LEDGER</x:v>
      </x:c>
      <x:c r="F3346" s="10" t="str">
        <x:v>PASS</x:v>
      </x:c>
      <x:c r="G3346" s="10" t="str">
        <x:v>PASS</x:v>
      </x:c>
      <x:c r="H3346" s="10" t="str">
        <x:v>EXECUTED</x:v>
      </x:c>
      <x:c r="I3346" s="10" t="str">
        <x:v>PARSED</x:v>
      </x:c>
      <x:c r="J3346" s="10" t="str">
        <x:v>NO_SEMANTIC_VALIDATOR_DETERMINISTIC_PASS</x:v>
      </x:c>
      <x:c r="K3346" s="10" t="str">
        <x:v>91fe6e144aba0b94407de0073993aa89d33a6bf6c10cf1b0dc5ccb0b9723a615</x:v>
      </x:c>
      <x:c r="L3346" s="10" t="str">
        <x:v>historical_three</x:v>
      </x:c>
      <x:c r="M3346" s="10" t="n">
        <x:v>1</x:v>
      </x:c>
      <x:c r="N3346" s="10" t="n">
        <x:v>0</x:v>
      </x:c>
      <x:c r="O3346" s="10" t="n">
        <x:v>0</x:v>
      </x:c>
      <x:c r="P3346" s="9" t="str">
        <x:f>'CaseReview'!U1160</x:f>
        <x:v>PASS</x:v>
      </x:c>
      <x:c r="Q3346" s="9" t="n">
        <x:f>IF(AND(T3346=1,G3346=P3346),1,0)</x:f>
        <x:v>1</x:v>
      </x:c>
      <x:c r="R3346" s="9" t="n">
        <x:f>IF(AND(T3346=1,G3346="PASS",P3346="FAIL"),1,0)</x:f>
        <x:v>0</x:v>
      </x:c>
      <x:c r="S3346" s="9" t="n">
        <x:f>IF(AND(T3346=1,G3346="FAIL",P3346="PASS"),1,0)</x:f>
        <x:v>0</x:v>
      </x:c>
      <x:c r="T3346" s="9" t="n">
        <x:v>1</x:v>
      </x:c>
      <x:c r="U3346" s="9" t="n">
        <x:v>7</x:v>
      </x:c>
      <x:c r="V3346" s="9" t="str">
        <x:v>MVP/SHACL_GENERATION_PIPELINE/experiments/LUNA_NO_SEMANTIC_VALIDATOR/RUN_01/runs/RUN-IMO-106-20260901T104217711055Z/artifacts/attempt_01/candidate_shape.ttl</x:v>
      </x:c>
    </x:row>
    <x:row r="3347" ht="22" customHeight="1">
      <x:c r="A3347" s="10" t="str">
        <x:v>NO_SEMANTIC</x:v>
      </x:c>
      <x:c r="B3347" s="10" t="str">
        <x:v>IMO-106</x:v>
      </x:c>
      <x:c r="C3347" s="10" t="str">
        <x:v>IMO-106-L-P02</x:v>
      </x:c>
      <x:c r="D3347" s="10" t="str">
        <x:v>RUN_01</x:v>
      </x:c>
      <x:c r="E3347" s="10" t="str">
        <x:v>ORIGINAL_LEDGER</x:v>
      </x:c>
      <x:c r="F3347" s="10" t="str">
        <x:v>PASS</x:v>
      </x:c>
      <x:c r="G3347" s="10" t="str">
        <x:v>PASS</x:v>
      </x:c>
      <x:c r="H3347" s="10" t="str">
        <x:v>EXECUTED</x:v>
      </x:c>
      <x:c r="I3347" s="10" t="str">
        <x:v>PARSED</x:v>
      </x:c>
      <x:c r="J3347" s="10" t="str">
        <x:v>NO_SEMANTIC_VALIDATOR_DETERMINISTIC_PASS</x:v>
      </x:c>
      <x:c r="K3347" s="10" t="str">
        <x:v>91fe6e144aba0b94407de0073993aa89d33a6bf6c10cf1b0dc5ccb0b9723a615</x:v>
      </x:c>
      <x:c r="L3347" s="10" t="str">
        <x:v>historical_three</x:v>
      </x:c>
      <x:c r="M3347" s="10" t="n">
        <x:v>1</x:v>
      </x:c>
      <x:c r="N3347" s="10" t="n">
        <x:v>0</x:v>
      </x:c>
      <x:c r="O3347" s="10" t="n">
        <x:v>0</x:v>
      </x:c>
      <x:c r="P3347" s="9" t="str">
        <x:f>'CaseReview'!U1161</x:f>
        <x:v>PASS</x:v>
      </x:c>
      <x:c r="Q3347" s="9" t="n">
        <x:f>IF(AND(T3347=1,G3347=P3347),1,0)</x:f>
        <x:v>1</x:v>
      </x:c>
      <x:c r="R3347" s="9" t="n">
        <x:f>IF(AND(T3347=1,G3347="PASS",P3347="FAIL"),1,0)</x:f>
        <x:v>0</x:v>
      </x:c>
      <x:c r="S3347" s="9" t="n">
        <x:f>IF(AND(T3347=1,G3347="FAIL",P3347="PASS"),1,0)</x:f>
        <x:v>0</x:v>
      </x:c>
      <x:c r="T3347" s="9" t="n">
        <x:v>1</x:v>
      </x:c>
      <x:c r="U3347" s="9" t="n">
        <x:v>7</x:v>
      </x:c>
      <x:c r="V3347" s="9" t="str">
        <x:v>MVP/SHACL_GENERATION_PIPELINE/experiments/LUNA_NO_SEMANTIC_VALIDATOR/RUN_01/runs/RUN-IMO-106-20260901T104217711055Z/artifacts/attempt_01/candidate_shape.ttl</x:v>
      </x:c>
    </x:row>
    <x:row r="3348" ht="22" customHeight="1">
      <x:c r="A3348" s="10" t="str">
        <x:v>NO_SEMANTIC</x:v>
      </x:c>
      <x:c r="B3348" s="10" t="str">
        <x:v>IMO-106</x:v>
      </x:c>
      <x:c r="C3348" s="10" t="str">
        <x:v>IMO-106-L-P03</x:v>
      </x:c>
      <x:c r="D3348" s="10" t="str">
        <x:v>RUN_01</x:v>
      </x:c>
      <x:c r="E3348" s="10" t="str">
        <x:v>ORIGINAL_LEDGER</x:v>
      </x:c>
      <x:c r="F3348" s="10" t="str">
        <x:v>PASS</x:v>
      </x:c>
      <x:c r="G3348" s="10" t="str">
        <x:v>PASS</x:v>
      </x:c>
      <x:c r="H3348" s="10" t="str">
        <x:v>EXECUTED</x:v>
      </x:c>
      <x:c r="I3348" s="10" t="str">
        <x:v>PARSED</x:v>
      </x:c>
      <x:c r="J3348" s="10" t="str">
        <x:v>NO_SEMANTIC_VALIDATOR_DETERMINISTIC_PASS</x:v>
      </x:c>
      <x:c r="K3348" s="10" t="str">
        <x:v>91fe6e144aba0b94407de0073993aa89d33a6bf6c10cf1b0dc5ccb0b9723a615</x:v>
      </x:c>
      <x:c r="L3348" s="10" t="str">
        <x:v>historical_three</x:v>
      </x:c>
      <x:c r="M3348" s="10" t="n">
        <x:v>1</x:v>
      </x:c>
      <x:c r="N3348" s="10" t="n">
        <x:v>0</x:v>
      </x:c>
      <x:c r="O3348" s="10" t="n">
        <x:v>0</x:v>
      </x:c>
      <x:c r="P3348" s="9" t="str">
        <x:f>'CaseReview'!U1162</x:f>
        <x:v>PASS</x:v>
      </x:c>
      <x:c r="Q3348" s="9" t="n">
        <x:f>IF(AND(T3348=1,G3348=P3348),1,0)</x:f>
        <x:v>1</x:v>
      </x:c>
      <x:c r="R3348" s="9" t="n">
        <x:f>IF(AND(T3348=1,G3348="PASS",P3348="FAIL"),1,0)</x:f>
        <x:v>0</x:v>
      </x:c>
      <x:c r="S3348" s="9" t="n">
        <x:f>IF(AND(T3348=1,G3348="FAIL",P3348="PASS"),1,0)</x:f>
        <x:v>0</x:v>
      </x:c>
      <x:c r="T3348" s="9" t="n">
        <x:v>1</x:v>
      </x:c>
      <x:c r="U3348" s="9" t="n">
        <x:v>7</x:v>
      </x:c>
      <x:c r="V3348" s="9" t="str">
        <x:v>MVP/SHACL_GENERATION_PIPELINE/experiments/LUNA_NO_SEMANTIC_VALIDATOR/RUN_01/runs/RUN-IMO-106-20260901T104217711055Z/artifacts/attempt_01/candidate_shape.ttl</x:v>
      </x:c>
    </x:row>
    <x:row r="3349" ht="22" customHeight="1">
      <x:c r="A3349" s="10" t="str">
        <x:v>NO_SEMANTIC</x:v>
      </x:c>
      <x:c r="B3349" s="10" t="str">
        <x:v>IMO-107</x:v>
      </x:c>
      <x:c r="C3349" s="10" t="str">
        <x:v>IMO-107-L-F01</x:v>
      </x:c>
      <x:c r="D3349" s="10" t="str">
        <x:v>RUN_01</x:v>
      </x:c>
      <x:c r="E3349" s="10" t="str">
        <x:v>ORIGINAL_LEDGER</x:v>
      </x:c>
      <x:c r="F3349" s="10" t="str">
        <x:v>FAIL</x:v>
      </x:c>
      <x:c r="G3349" s="10" t="str">
        <x:v>FAIL</x:v>
      </x:c>
      <x:c r="H3349" s="10" t="str">
        <x:v>EXECUTED</x:v>
      </x:c>
      <x:c r="I3349" s="10" t="str">
        <x:v>PARSED</x:v>
      </x:c>
      <x:c r="J3349" s="10" t="str">
        <x:v>NO_SEMANTIC_VALIDATOR_DETERMINISTIC_PASS</x:v>
      </x:c>
      <x:c r="K3349" s="10" t="str">
        <x:v>c3443feeb50d69dc97e9d4b00f551778e50655e5023cc1456a5cac72266f6871</x:v>
      </x:c>
      <x:c r="L3349" s="10" t="str">
        <x:v>historical_three</x:v>
      </x:c>
      <x:c r="M3349" s="10" t="n">
        <x:v>1</x:v>
      </x:c>
      <x:c r="N3349" s="10" t="n">
        <x:v>0</x:v>
      </x:c>
      <x:c r="O3349" s="10" t="n">
        <x:v>0</x:v>
      </x:c>
      <x:c r="P3349" s="9" t="str">
        <x:f>'CaseReview'!U1163</x:f>
        <x:v>FAIL</x:v>
      </x:c>
      <x:c r="Q3349" s="9" t="n">
        <x:f>IF(AND(T3349=1,G3349=P3349),1,0)</x:f>
        <x:v>1</x:v>
      </x:c>
      <x:c r="R3349" s="9" t="n">
        <x:f>IF(AND(T3349=1,G3349="PASS",P3349="FAIL"),1,0)</x:f>
        <x:v>0</x:v>
      </x:c>
      <x:c r="S3349" s="9" t="n">
        <x:f>IF(AND(T3349=1,G3349="FAIL",P3349="PASS"),1,0)</x:f>
        <x:v>0</x:v>
      </x:c>
      <x:c r="T3349" s="9" t="n">
        <x:v>1</x:v>
      </x:c>
      <x:c r="U3349" s="9" t="n">
        <x:v>7</x:v>
      </x:c>
      <x:c r="V3349" s="9" t="str">
        <x:v>MVP/SHACL_GENERATION_PIPELINE/experiments/LUNA_NO_SEMANTIC_VALIDATOR/RUN_01/runs/RUN-IMO-107-20260901T104236164652Z/artifacts/attempt_01/candidate_shape.ttl</x:v>
      </x:c>
    </x:row>
    <x:row r="3350" ht="22" customHeight="1">
      <x:c r="A3350" s="10" t="str">
        <x:v>NO_SEMANTIC</x:v>
      </x:c>
      <x:c r="B3350" s="10" t="str">
        <x:v>IMO-107</x:v>
      </x:c>
      <x:c r="C3350" s="10" t="str">
        <x:v>IMO-107-L-F02</x:v>
      </x:c>
      <x:c r="D3350" s="10" t="str">
        <x:v>RUN_01</x:v>
      </x:c>
      <x:c r="E3350" s="10" t="str">
        <x:v>ORIGINAL_LEDGER</x:v>
      </x:c>
      <x:c r="F3350" s="10" t="str">
        <x:v>FAIL</x:v>
      </x:c>
      <x:c r="G3350" s="10" t="str">
        <x:v>FAIL</x:v>
      </x:c>
      <x:c r="H3350" s="10" t="str">
        <x:v>EXECUTED</x:v>
      </x:c>
      <x:c r="I3350" s="10" t="str">
        <x:v>PARSED</x:v>
      </x:c>
      <x:c r="J3350" s="10" t="str">
        <x:v>NO_SEMANTIC_VALIDATOR_DETERMINISTIC_PASS</x:v>
      </x:c>
      <x:c r="K3350" s="10" t="str">
        <x:v>c3443feeb50d69dc97e9d4b00f551778e50655e5023cc1456a5cac72266f6871</x:v>
      </x:c>
      <x:c r="L3350" s="10" t="str">
        <x:v>historical_three</x:v>
      </x:c>
      <x:c r="M3350" s="10" t="n">
        <x:v>1</x:v>
      </x:c>
      <x:c r="N3350" s="10" t="n">
        <x:v>0</x:v>
      </x:c>
      <x:c r="O3350" s="10" t="n">
        <x:v>0</x:v>
      </x:c>
      <x:c r="P3350" s="9" t="str">
        <x:f>'CaseReview'!U1164</x:f>
        <x:v>FAIL</x:v>
      </x:c>
      <x:c r="Q3350" s="9" t="n">
        <x:f>IF(AND(T3350=1,G3350=P3350),1,0)</x:f>
        <x:v>1</x:v>
      </x:c>
      <x:c r="R3350" s="9" t="n">
        <x:f>IF(AND(T3350=1,G3350="PASS",P3350="FAIL"),1,0)</x:f>
        <x:v>0</x:v>
      </x:c>
      <x:c r="S3350" s="9" t="n">
        <x:f>IF(AND(T3350=1,G3350="FAIL",P3350="PASS"),1,0)</x:f>
        <x:v>0</x:v>
      </x:c>
      <x:c r="T3350" s="9" t="n">
        <x:v>1</x:v>
      </x:c>
      <x:c r="U3350" s="9" t="n">
        <x:v>7</x:v>
      </x:c>
      <x:c r="V3350" s="9" t="str">
        <x:v>MVP/SHACL_GENERATION_PIPELINE/experiments/LUNA_NO_SEMANTIC_VALIDATOR/RUN_01/runs/RUN-IMO-107-20260901T104236164652Z/artifacts/attempt_01/candidate_shape.ttl</x:v>
      </x:c>
    </x:row>
    <x:row r="3351" ht="22" customHeight="1">
      <x:c r="A3351" s="10" t="str">
        <x:v>NO_SEMANTIC</x:v>
      </x:c>
      <x:c r="B3351" s="10" t="str">
        <x:v>IMO-107</x:v>
      </x:c>
      <x:c r="C3351" s="10" t="str">
        <x:v>IMO-107-L-F03</x:v>
      </x:c>
      <x:c r="D3351" s="10" t="str">
        <x:v>RUN_01</x:v>
      </x:c>
      <x:c r="E3351" s="10" t="str">
        <x:v>ORIGINAL_LEDGER</x:v>
      </x:c>
      <x:c r="F3351" s="10" t="str">
        <x:v>FAIL</x:v>
      </x:c>
      <x:c r="G3351" s="10" t="str">
        <x:v>FAIL</x:v>
      </x:c>
      <x:c r="H3351" s="10" t="str">
        <x:v>EXECUTED</x:v>
      </x:c>
      <x:c r="I3351" s="10" t="str">
        <x:v>PARSED</x:v>
      </x:c>
      <x:c r="J3351" s="10" t="str">
        <x:v>NO_SEMANTIC_VALIDATOR_DETERMINISTIC_PASS</x:v>
      </x:c>
      <x:c r="K3351" s="10" t="str">
        <x:v>c3443feeb50d69dc97e9d4b00f551778e50655e5023cc1456a5cac72266f6871</x:v>
      </x:c>
      <x:c r="L3351" s="10" t="str">
        <x:v>historical_three</x:v>
      </x:c>
      <x:c r="M3351" s="10" t="n">
        <x:v>1</x:v>
      </x:c>
      <x:c r="N3351" s="10" t="n">
        <x:v>0</x:v>
      </x:c>
      <x:c r="O3351" s="10" t="n">
        <x:v>0</x:v>
      </x:c>
      <x:c r="P3351" s="9" t="str">
        <x:f>'CaseReview'!U1165</x:f>
        <x:v>FAIL</x:v>
      </x:c>
      <x:c r="Q3351" s="9" t="n">
        <x:f>IF(AND(T3351=1,G3351=P3351),1,0)</x:f>
        <x:v>1</x:v>
      </x:c>
      <x:c r="R3351" s="9" t="n">
        <x:f>IF(AND(T3351=1,G3351="PASS",P3351="FAIL"),1,0)</x:f>
        <x:v>0</x:v>
      </x:c>
      <x:c r="S3351" s="9" t="n">
        <x:f>IF(AND(T3351=1,G3351="FAIL",P3351="PASS"),1,0)</x:f>
        <x:v>0</x:v>
      </x:c>
      <x:c r="T3351" s="9" t="n">
        <x:v>1</x:v>
      </x:c>
      <x:c r="U3351" s="9" t="n">
        <x:v>7</x:v>
      </x:c>
      <x:c r="V3351" s="9" t="str">
        <x:v>MVP/SHACL_GENERATION_PIPELINE/experiments/LUNA_NO_SEMANTIC_VALIDATOR/RUN_01/runs/RUN-IMO-107-20260901T104236164652Z/artifacts/attempt_01/candidate_shape.ttl</x:v>
      </x:c>
    </x:row>
    <x:row r="3352" ht="22" customHeight="1">
      <x:c r="A3352" s="10" t="str">
        <x:v>NO_SEMANTIC</x:v>
      </x:c>
      <x:c r="B3352" s="10" t="str">
        <x:v>IMO-107</x:v>
      </x:c>
      <x:c r="C3352" s="10" t="str">
        <x:v>IMO-107-L-F04</x:v>
      </x:c>
      <x:c r="D3352" s="10" t="str">
        <x:v>RUN_01</x:v>
      </x:c>
      <x:c r="E3352" s="10" t="str">
        <x:v>ORIGINAL_LEDGER</x:v>
      </x:c>
      <x:c r="F3352" s="10" t="str">
        <x:v>FAIL</x:v>
      </x:c>
      <x:c r="G3352" s="10" t="str">
        <x:v>PASS</x:v>
      </x:c>
      <x:c r="H3352" s="10" t="str">
        <x:v>EXECUTED</x:v>
      </x:c>
      <x:c r="I3352" s="10" t="str">
        <x:v>PARSED</x:v>
      </x:c>
      <x:c r="J3352" s="10" t="str">
        <x:v>NO_SEMANTIC_VALIDATOR_DETERMINISTIC_PASS</x:v>
      </x:c>
      <x:c r="K3352" s="10" t="str">
        <x:v>c3443feeb50d69dc97e9d4b00f551778e50655e5023cc1456a5cac72266f6871</x:v>
      </x:c>
      <x:c r="L3352" s="10" t="str">
        <x:v>historical_three</x:v>
      </x:c>
      <x:c r="M3352" s="10" t="n">
        <x:v>0</x:v>
      </x:c>
      <x:c r="N3352" s="10" t="n">
        <x:v>1</x:v>
      </x:c>
      <x:c r="O3352" s="10" t="n">
        <x:v>0</x:v>
      </x:c>
      <x:c r="P3352" s="9" t="str">
        <x:f>'CaseReview'!U1166</x:f>
        <x:v>FAIL</x:v>
      </x:c>
      <x:c r="Q3352" s="9" t="n">
        <x:f>IF(AND(T3352=1,G3352=P3352),1,0)</x:f>
        <x:v>0</x:v>
      </x:c>
      <x:c r="R3352" s="9" t="n">
        <x:f>IF(AND(T3352=1,G3352="PASS",P3352="FAIL"),1,0)</x:f>
        <x:v>1</x:v>
      </x:c>
      <x:c r="S3352" s="9" t="n">
        <x:f>IF(AND(T3352=1,G3352="FAIL",P3352="PASS"),1,0)</x:f>
        <x:v>0</x:v>
      </x:c>
      <x:c r="T3352" s="9" t="n">
        <x:v>1</x:v>
      </x:c>
      <x:c r="U3352" s="9" t="n">
        <x:v>7</x:v>
      </x:c>
      <x:c r="V3352" s="9" t="str">
        <x:v>MVP/SHACL_GENERATION_PIPELINE/experiments/LUNA_NO_SEMANTIC_VALIDATOR/RUN_01/runs/RUN-IMO-107-20260901T104236164652Z/artifacts/attempt_01/candidate_shape.ttl</x:v>
      </x:c>
    </x:row>
    <x:row r="3353" ht="22" customHeight="1">
      <x:c r="A3353" s="10" t="str">
        <x:v>NO_SEMANTIC</x:v>
      </x:c>
      <x:c r="B3353" s="10" t="str">
        <x:v>IMO-107</x:v>
      </x:c>
      <x:c r="C3353" s="10" t="str">
        <x:v>IMO-107-L-F05</x:v>
      </x:c>
      <x:c r="D3353" s="10" t="str">
        <x:v>RUN_01</x:v>
      </x:c>
      <x:c r="E3353" s="10" t="str">
        <x:v>ORIGINAL_LEDGER</x:v>
      </x:c>
      <x:c r="F3353" s="10" t="str">
        <x:v>FAIL</x:v>
      </x:c>
      <x:c r="G3353" s="10" t="str">
        <x:v>FAIL</x:v>
      </x:c>
      <x:c r="H3353" s="10" t="str">
        <x:v>EXECUTED</x:v>
      </x:c>
      <x:c r="I3353" s="10" t="str">
        <x:v>PARSED</x:v>
      </x:c>
      <x:c r="J3353" s="10" t="str">
        <x:v>NO_SEMANTIC_VALIDATOR_DETERMINISTIC_PASS</x:v>
      </x:c>
      <x:c r="K3353" s="10" t="str">
        <x:v>c3443feeb50d69dc97e9d4b00f551778e50655e5023cc1456a5cac72266f6871</x:v>
      </x:c>
      <x:c r="L3353" s="10" t="str">
        <x:v>historical_three</x:v>
      </x:c>
      <x:c r="M3353" s="10" t="n">
        <x:v>1</x:v>
      </x:c>
      <x:c r="N3353" s="10" t="n">
        <x:v>0</x:v>
      </x:c>
      <x:c r="O3353" s="10" t="n">
        <x:v>0</x:v>
      </x:c>
      <x:c r="P3353" s="9" t="str">
        <x:f>'CaseReview'!U1167</x:f>
        <x:v>FAIL</x:v>
      </x:c>
      <x:c r="Q3353" s="9" t="n">
        <x:f>IF(AND(T3353=1,G3353=P3353),1,0)</x:f>
        <x:v>1</x:v>
      </x:c>
      <x:c r="R3353" s="9" t="n">
        <x:f>IF(AND(T3353=1,G3353="PASS",P3353="FAIL"),1,0)</x:f>
        <x:v>0</x:v>
      </x:c>
      <x:c r="S3353" s="9" t="n">
        <x:f>IF(AND(T3353=1,G3353="FAIL",P3353="PASS"),1,0)</x:f>
        <x:v>0</x:v>
      </x:c>
      <x:c r="T3353" s="9" t="n">
        <x:v>1</x:v>
      </x:c>
      <x:c r="U3353" s="9" t="n">
        <x:v>7</x:v>
      </x:c>
      <x:c r="V3353" s="9" t="str">
        <x:v>MVP/SHACL_GENERATION_PIPELINE/experiments/LUNA_NO_SEMANTIC_VALIDATOR/RUN_01/runs/RUN-IMO-107-20260901T104236164652Z/artifacts/attempt_01/candidate_shape.ttl</x:v>
      </x:c>
    </x:row>
    <x:row r="3354" ht="22" customHeight="1">
      <x:c r="A3354" s="10" t="str">
        <x:v>NO_SEMANTIC</x:v>
      </x:c>
      <x:c r="B3354" s="10" t="str">
        <x:v>IMO-107</x:v>
      </x:c>
      <x:c r="C3354" s="10" t="str">
        <x:v>IMO-107-L-P01</x:v>
      </x:c>
      <x:c r="D3354" s="10" t="str">
        <x:v>RUN_01</x:v>
      </x:c>
      <x:c r="E3354" s="10" t="str">
        <x:v>ORIGINAL_LEDGER</x:v>
      </x:c>
      <x:c r="F3354" s="10" t="str">
        <x:v>PASS</x:v>
      </x:c>
      <x:c r="G3354" s="10" t="str">
        <x:v>PASS</x:v>
      </x:c>
      <x:c r="H3354" s="10" t="str">
        <x:v>EXECUTED</x:v>
      </x:c>
      <x:c r="I3354" s="10" t="str">
        <x:v>PARSED</x:v>
      </x:c>
      <x:c r="J3354" s="10" t="str">
        <x:v>NO_SEMANTIC_VALIDATOR_DETERMINISTIC_PASS</x:v>
      </x:c>
      <x:c r="K3354" s="10" t="str">
        <x:v>c3443feeb50d69dc97e9d4b00f551778e50655e5023cc1456a5cac72266f6871</x:v>
      </x:c>
      <x:c r="L3354" s="10" t="str">
        <x:v>historical_three</x:v>
      </x:c>
      <x:c r="M3354" s="10" t="n">
        <x:v>1</x:v>
      </x:c>
      <x:c r="N3354" s="10" t="n">
        <x:v>0</x:v>
      </x:c>
      <x:c r="O3354" s="10" t="n">
        <x:v>0</x:v>
      </x:c>
      <x:c r="P3354" s="9" t="str">
        <x:f>'CaseReview'!U1168</x:f>
        <x:v>PASS</x:v>
      </x:c>
      <x:c r="Q3354" s="9" t="n">
        <x:f>IF(AND(T3354=1,G3354=P3354),1,0)</x:f>
        <x:v>1</x:v>
      </x:c>
      <x:c r="R3354" s="9" t="n">
        <x:f>IF(AND(T3354=1,G3354="PASS",P3354="FAIL"),1,0)</x:f>
        <x:v>0</x:v>
      </x:c>
      <x:c r="S3354" s="9" t="n">
        <x:f>IF(AND(T3354=1,G3354="FAIL",P3354="PASS"),1,0)</x:f>
        <x:v>0</x:v>
      </x:c>
      <x:c r="T3354" s="9" t="n">
        <x:v>1</x:v>
      </x:c>
      <x:c r="U3354" s="9" t="n">
        <x:v>7</x:v>
      </x:c>
      <x:c r="V3354" s="9" t="str">
        <x:v>MVP/SHACL_GENERATION_PIPELINE/experiments/LUNA_NO_SEMANTIC_VALIDATOR/RUN_01/runs/RUN-IMO-107-20260901T104236164652Z/artifacts/attempt_01/candidate_shape.ttl</x:v>
      </x:c>
    </x:row>
    <x:row r="3355" ht="22" customHeight="1">
      <x:c r="A3355" s="10" t="str">
        <x:v>NO_SEMANTIC</x:v>
      </x:c>
      <x:c r="B3355" s="10" t="str">
        <x:v>IMO-107</x:v>
      </x:c>
      <x:c r="C3355" s="10" t="str">
        <x:v>IMO-107-L-P02</x:v>
      </x:c>
      <x:c r="D3355" s="10" t="str">
        <x:v>RUN_01</x:v>
      </x:c>
      <x:c r="E3355" s="10" t="str">
        <x:v>ORIGINAL_LEDGER</x:v>
      </x:c>
      <x:c r="F3355" s="10" t="str">
        <x:v>PASS</x:v>
      </x:c>
      <x:c r="G3355" s="10" t="str">
        <x:v>PASS</x:v>
      </x:c>
      <x:c r="H3355" s="10" t="str">
        <x:v>EXECUTED</x:v>
      </x:c>
      <x:c r="I3355" s="10" t="str">
        <x:v>PARSED</x:v>
      </x:c>
      <x:c r="J3355" s="10" t="str">
        <x:v>NO_SEMANTIC_VALIDATOR_DETERMINISTIC_PASS</x:v>
      </x:c>
      <x:c r="K3355" s="10" t="str">
        <x:v>c3443feeb50d69dc97e9d4b00f551778e50655e5023cc1456a5cac72266f6871</x:v>
      </x:c>
      <x:c r="L3355" s="10" t="str">
        <x:v>historical_three</x:v>
      </x:c>
      <x:c r="M3355" s="10" t="n">
        <x:v>1</x:v>
      </x:c>
      <x:c r="N3355" s="10" t="n">
        <x:v>0</x:v>
      </x:c>
      <x:c r="O3355" s="10" t="n">
        <x:v>0</x:v>
      </x:c>
      <x:c r="P3355" s="9" t="str">
        <x:f>'CaseReview'!U1169</x:f>
        <x:v>PASS</x:v>
      </x:c>
      <x:c r="Q3355" s="9" t="n">
        <x:f>IF(AND(T3355=1,G3355=P3355),1,0)</x:f>
        <x:v>1</x:v>
      </x:c>
      <x:c r="R3355" s="9" t="n">
        <x:f>IF(AND(T3355=1,G3355="PASS",P3355="FAIL"),1,0)</x:f>
        <x:v>0</x:v>
      </x:c>
      <x:c r="S3355" s="9" t="n">
        <x:f>IF(AND(T3355=1,G3355="FAIL",P3355="PASS"),1,0)</x:f>
        <x:v>0</x:v>
      </x:c>
      <x:c r="T3355" s="9" t="n">
        <x:v>1</x:v>
      </x:c>
      <x:c r="U3355" s="9" t="n">
        <x:v>7</x:v>
      </x:c>
      <x:c r="V3355" s="9" t="str">
        <x:v>MVP/SHACL_GENERATION_PIPELINE/experiments/LUNA_NO_SEMANTIC_VALIDATOR/RUN_01/runs/RUN-IMO-107-20260901T104236164652Z/artifacts/attempt_01/candidate_shape.ttl</x:v>
      </x:c>
    </x:row>
    <x:row r="3356" ht="22" customHeight="1">
      <x:c r="A3356" s="10" t="str">
        <x:v>NO_SEMANTIC</x:v>
      </x:c>
      <x:c r="B3356" s="10" t="str">
        <x:v>IMO-108</x:v>
      </x:c>
      <x:c r="C3356" s="10" t="str">
        <x:v>IMO-108-L-F01</x:v>
      </x:c>
      <x:c r="D3356" s="10" t="str">
        <x:v>RUN_01</x:v>
      </x:c>
      <x:c r="E3356" s="10" t="str">
        <x:v>ORIGINAL_LEDGER</x:v>
      </x:c>
      <x:c r="F3356" s="10" t="str">
        <x:v>FAIL</x:v>
      </x:c>
      <x:c r="G3356" s="10" t="str">
        <x:v>FAIL</x:v>
      </x:c>
      <x:c r="H3356" s="10" t="str">
        <x:v>EXECUTED</x:v>
      </x:c>
      <x:c r="I3356" s="10" t="str">
        <x:v>PARSED</x:v>
      </x:c>
      <x:c r="J3356" s="10" t="str">
        <x:v>NO_SEMANTIC_VALIDATOR_DETERMINISTIC_PASS</x:v>
      </x:c>
      <x:c r="K3356" s="10" t="str">
        <x:v>a06c7f8d08bf91247903297243fee28ee92461dbefb70ff3dca0cab1636162ca</x:v>
      </x:c>
      <x:c r="L3356" s="10" t="str">
        <x:v>historical_three</x:v>
      </x:c>
      <x:c r="M3356" s="10" t="n">
        <x:v>1</x:v>
      </x:c>
      <x:c r="N3356" s="10" t="n">
        <x:v>0</x:v>
      </x:c>
      <x:c r="O3356" s="10" t="n">
        <x:v>0</x:v>
      </x:c>
      <x:c r="P3356" s="9" t="str">
        <x:f>'CaseReview'!U1170</x:f>
        <x:v>FAIL</x:v>
      </x:c>
      <x:c r="Q3356" s="9" t="n">
        <x:f>IF(AND(T3356=1,G3356=P3356),1,0)</x:f>
        <x:v>1</x:v>
      </x:c>
      <x:c r="R3356" s="9" t="n">
        <x:f>IF(AND(T3356=1,G3356="PASS",P3356="FAIL"),1,0)</x:f>
        <x:v>0</x:v>
      </x:c>
      <x:c r="S3356" s="9" t="n">
        <x:f>IF(AND(T3356=1,G3356="FAIL",P3356="PASS"),1,0)</x:f>
        <x:v>0</x:v>
      </x:c>
      <x:c r="T3356" s="9" t="n">
        <x:v>1</x:v>
      </x:c>
      <x:c r="U3356" s="9" t="n">
        <x:v>9</x:v>
      </x:c>
      <x:c r="V3356" s="9" t="str">
        <x:v>MVP/SHACL_GENERATION_PIPELINE/experiments/LUNA_NO_SEMANTIC_VALIDATOR/RUN_01/runs/RUN-IMO-108-20260901T104257388291Z/artifacts/attempt_01/candidate_shape.ttl</x:v>
      </x:c>
    </x:row>
    <x:row r="3357" ht="22" customHeight="1">
      <x:c r="A3357" s="10" t="str">
        <x:v>NO_SEMANTIC</x:v>
      </x:c>
      <x:c r="B3357" s="10" t="str">
        <x:v>IMO-108</x:v>
      </x:c>
      <x:c r="C3357" s="10" t="str">
        <x:v>IMO-108-L-F02</x:v>
      </x:c>
      <x:c r="D3357" s="10" t="str">
        <x:v>RUN_01</x:v>
      </x:c>
      <x:c r="E3357" s="10" t="str">
        <x:v>ORIGINAL_LEDGER</x:v>
      </x:c>
      <x:c r="F3357" s="10" t="str">
        <x:v>FAIL</x:v>
      </x:c>
      <x:c r="G3357" s="10" t="str">
        <x:v>FAIL</x:v>
      </x:c>
      <x:c r="H3357" s="10" t="str">
        <x:v>EXECUTED</x:v>
      </x:c>
      <x:c r="I3357" s="10" t="str">
        <x:v>PARSED</x:v>
      </x:c>
      <x:c r="J3357" s="10" t="str">
        <x:v>NO_SEMANTIC_VALIDATOR_DETERMINISTIC_PASS</x:v>
      </x:c>
      <x:c r="K3357" s="10" t="str">
        <x:v>a06c7f8d08bf91247903297243fee28ee92461dbefb70ff3dca0cab1636162ca</x:v>
      </x:c>
      <x:c r="L3357" s="10" t="str">
        <x:v>historical_three</x:v>
      </x:c>
      <x:c r="M3357" s="10" t="n">
        <x:v>1</x:v>
      </x:c>
      <x:c r="N3357" s="10" t="n">
        <x:v>0</x:v>
      </x:c>
      <x:c r="O3357" s="10" t="n">
        <x:v>0</x:v>
      </x:c>
      <x:c r="P3357" s="9" t="str">
        <x:f>'CaseReview'!U1171</x:f>
        <x:v>FAIL</x:v>
      </x:c>
      <x:c r="Q3357" s="9" t="n">
        <x:f>IF(AND(T3357=1,G3357=P3357),1,0)</x:f>
        <x:v>1</x:v>
      </x:c>
      <x:c r="R3357" s="9" t="n">
        <x:f>IF(AND(T3357=1,G3357="PASS",P3357="FAIL"),1,0)</x:f>
        <x:v>0</x:v>
      </x:c>
      <x:c r="S3357" s="9" t="n">
        <x:f>IF(AND(T3357=1,G3357="FAIL",P3357="PASS"),1,0)</x:f>
        <x:v>0</x:v>
      </x:c>
      <x:c r="T3357" s="9" t="n">
        <x:v>1</x:v>
      </x:c>
      <x:c r="U3357" s="9" t="n">
        <x:v>9</x:v>
      </x:c>
      <x:c r="V3357" s="9" t="str">
        <x:v>MVP/SHACL_GENERATION_PIPELINE/experiments/LUNA_NO_SEMANTIC_VALIDATOR/RUN_01/runs/RUN-IMO-108-20260901T104257388291Z/artifacts/attempt_01/candidate_shape.ttl</x:v>
      </x:c>
    </x:row>
    <x:row r="3358" ht="22" customHeight="1">
      <x:c r="A3358" s="10" t="str">
        <x:v>NO_SEMANTIC</x:v>
      </x:c>
      <x:c r="B3358" s="10" t="str">
        <x:v>IMO-108</x:v>
      </x:c>
      <x:c r="C3358" s="10" t="str">
        <x:v>IMO-108-L-F03</x:v>
      </x:c>
      <x:c r="D3358" s="10" t="str">
        <x:v>RUN_01</x:v>
      </x:c>
      <x:c r="E3358" s="10" t="str">
        <x:v>ORIGINAL_LEDGER</x:v>
      </x:c>
      <x:c r="F3358" s="10" t="str">
        <x:v>FAIL</x:v>
      </x:c>
      <x:c r="G3358" s="10" t="str">
        <x:v>FAIL</x:v>
      </x:c>
      <x:c r="H3358" s="10" t="str">
        <x:v>EXECUTED</x:v>
      </x:c>
      <x:c r="I3358" s="10" t="str">
        <x:v>PARSED</x:v>
      </x:c>
      <x:c r="J3358" s="10" t="str">
        <x:v>NO_SEMANTIC_VALIDATOR_DETERMINISTIC_PASS</x:v>
      </x:c>
      <x:c r="K3358" s="10" t="str">
        <x:v>a06c7f8d08bf91247903297243fee28ee92461dbefb70ff3dca0cab1636162ca</x:v>
      </x:c>
      <x:c r="L3358" s="10" t="str">
        <x:v>historical_three</x:v>
      </x:c>
      <x:c r="M3358" s="10" t="n">
        <x:v>1</x:v>
      </x:c>
      <x:c r="N3358" s="10" t="n">
        <x:v>0</x:v>
      </x:c>
      <x:c r="O3358" s="10" t="n">
        <x:v>0</x:v>
      </x:c>
      <x:c r="P3358" s="9" t="str">
        <x:f>'CaseReview'!U1172</x:f>
        <x:v>FAIL</x:v>
      </x:c>
      <x:c r="Q3358" s="9" t="n">
        <x:f>IF(AND(T3358=1,G3358=P3358),1,0)</x:f>
        <x:v>1</x:v>
      </x:c>
      <x:c r="R3358" s="9" t="n">
        <x:f>IF(AND(T3358=1,G3358="PASS",P3358="FAIL"),1,0)</x:f>
        <x:v>0</x:v>
      </x:c>
      <x:c r="S3358" s="9" t="n">
        <x:f>IF(AND(T3358=1,G3358="FAIL",P3358="PASS"),1,0)</x:f>
        <x:v>0</x:v>
      </x:c>
      <x:c r="T3358" s="9" t="n">
        <x:v>1</x:v>
      </x:c>
      <x:c r="U3358" s="9" t="n">
        <x:v>9</x:v>
      </x:c>
      <x:c r="V3358" s="9" t="str">
        <x:v>MVP/SHACL_GENERATION_PIPELINE/experiments/LUNA_NO_SEMANTIC_VALIDATOR/RUN_01/runs/RUN-IMO-108-20260901T104257388291Z/artifacts/attempt_01/candidate_shape.ttl</x:v>
      </x:c>
    </x:row>
    <x:row r="3359" ht="22" customHeight="1">
      <x:c r="A3359" s="10" t="str">
        <x:v>NO_SEMANTIC</x:v>
      </x:c>
      <x:c r="B3359" s="10" t="str">
        <x:v>IMO-108</x:v>
      </x:c>
      <x:c r="C3359" s="10" t="str">
        <x:v>IMO-108-L-P01</x:v>
      </x:c>
      <x:c r="D3359" s="10" t="str">
        <x:v>RUN_01</x:v>
      </x:c>
      <x:c r="E3359" s="10" t="str">
        <x:v>ORIGINAL_LEDGER</x:v>
      </x:c>
      <x:c r="F3359" s="10" t="str">
        <x:v>PASS</x:v>
      </x:c>
      <x:c r="G3359" s="10" t="str">
        <x:v>PASS</x:v>
      </x:c>
      <x:c r="H3359" s="10" t="str">
        <x:v>EXECUTED</x:v>
      </x:c>
      <x:c r="I3359" s="10" t="str">
        <x:v>PARSED</x:v>
      </x:c>
      <x:c r="J3359" s="10" t="str">
        <x:v>NO_SEMANTIC_VALIDATOR_DETERMINISTIC_PASS</x:v>
      </x:c>
      <x:c r="K3359" s="10" t="str">
        <x:v>a06c7f8d08bf91247903297243fee28ee92461dbefb70ff3dca0cab1636162ca</x:v>
      </x:c>
      <x:c r="L3359" s="10" t="str">
        <x:v>historical_three</x:v>
      </x:c>
      <x:c r="M3359" s="10" t="n">
        <x:v>1</x:v>
      </x:c>
      <x:c r="N3359" s="10" t="n">
        <x:v>0</x:v>
      </x:c>
      <x:c r="O3359" s="10" t="n">
        <x:v>0</x:v>
      </x:c>
      <x:c r="P3359" s="9" t="str">
        <x:f>'CaseReview'!U1173</x:f>
        <x:v>PASS</x:v>
      </x:c>
      <x:c r="Q3359" s="9" t="n">
        <x:f>IF(AND(T3359=1,G3359=P3359),1,0)</x:f>
        <x:v>1</x:v>
      </x:c>
      <x:c r="R3359" s="9" t="n">
        <x:f>IF(AND(T3359=1,G3359="PASS",P3359="FAIL"),1,0)</x:f>
        <x:v>0</x:v>
      </x:c>
      <x:c r="S3359" s="9" t="n">
        <x:f>IF(AND(T3359=1,G3359="FAIL",P3359="PASS"),1,0)</x:f>
        <x:v>0</x:v>
      </x:c>
      <x:c r="T3359" s="9" t="n">
        <x:v>1</x:v>
      </x:c>
      <x:c r="U3359" s="9" t="n">
        <x:v>9</x:v>
      </x:c>
      <x:c r="V3359" s="9" t="str">
        <x:v>MVP/SHACL_GENERATION_PIPELINE/experiments/LUNA_NO_SEMANTIC_VALIDATOR/RUN_01/runs/RUN-IMO-108-20260901T104257388291Z/artifacts/attempt_01/candidate_shape.ttl</x:v>
      </x:c>
    </x:row>
    <x:row r="3360" ht="22" customHeight="1">
      <x:c r="A3360" s="10" t="str">
        <x:v>NO_SEMANTIC</x:v>
      </x:c>
      <x:c r="B3360" s="10" t="str">
        <x:v>IMO-108</x:v>
      </x:c>
      <x:c r="C3360" s="10" t="str">
        <x:v>IMO-108-L-P02</x:v>
      </x:c>
      <x:c r="D3360" s="10" t="str">
        <x:v>RUN_01</x:v>
      </x:c>
      <x:c r="E3360" s="10" t="str">
        <x:v>ORIGINAL_LEDGER</x:v>
      </x:c>
      <x:c r="F3360" s="10" t="str">
        <x:v>PASS</x:v>
      </x:c>
      <x:c r="G3360" s="10" t="str">
        <x:v>PASS</x:v>
      </x:c>
      <x:c r="H3360" s="10" t="str">
        <x:v>EXECUTED</x:v>
      </x:c>
      <x:c r="I3360" s="10" t="str">
        <x:v>PARSED</x:v>
      </x:c>
      <x:c r="J3360" s="10" t="str">
        <x:v>NO_SEMANTIC_VALIDATOR_DETERMINISTIC_PASS</x:v>
      </x:c>
      <x:c r="K3360" s="10" t="str">
        <x:v>a06c7f8d08bf91247903297243fee28ee92461dbefb70ff3dca0cab1636162ca</x:v>
      </x:c>
      <x:c r="L3360" s="10" t="str">
        <x:v>historical_three</x:v>
      </x:c>
      <x:c r="M3360" s="10" t="n">
        <x:v>1</x:v>
      </x:c>
      <x:c r="N3360" s="10" t="n">
        <x:v>0</x:v>
      </x:c>
      <x:c r="O3360" s="10" t="n">
        <x:v>0</x:v>
      </x:c>
      <x:c r="P3360" s="9" t="str">
        <x:f>'CaseReview'!U1174</x:f>
        <x:v>PASS</x:v>
      </x:c>
      <x:c r="Q3360" s="9" t="n">
        <x:f>IF(AND(T3360=1,G3360=P3360),1,0)</x:f>
        <x:v>1</x:v>
      </x:c>
      <x:c r="R3360" s="9" t="n">
        <x:f>IF(AND(T3360=1,G3360="PASS",P3360="FAIL"),1,0)</x:f>
        <x:v>0</x:v>
      </x:c>
      <x:c r="S3360" s="9" t="n">
        <x:f>IF(AND(T3360=1,G3360="FAIL",P3360="PASS"),1,0)</x:f>
        <x:v>0</x:v>
      </x:c>
      <x:c r="T3360" s="9" t="n">
        <x:v>1</x:v>
      </x:c>
      <x:c r="U3360" s="9" t="n">
        <x:v>9</x:v>
      </x:c>
      <x:c r="V3360" s="9" t="str">
        <x:v>MVP/SHACL_GENERATION_PIPELINE/experiments/LUNA_NO_SEMANTIC_VALIDATOR/RUN_01/runs/RUN-IMO-108-20260901T104257388291Z/artifacts/attempt_01/candidate_shape.ttl</x:v>
      </x:c>
    </x:row>
    <x:row r="3361" ht="22" customHeight="1">
      <x:c r="A3361" s="10" t="str">
        <x:v>NO_SEMANTIC</x:v>
      </x:c>
      <x:c r="B3361" s="10" t="str">
        <x:v>IMO-108</x:v>
      </x:c>
      <x:c r="C3361" s="10" t="str">
        <x:v>IMO-108-L-P03</x:v>
      </x:c>
      <x:c r="D3361" s="10" t="str">
        <x:v>RUN_01</x:v>
      </x:c>
      <x:c r="E3361" s="10" t="str">
        <x:v>ORIGINAL_LEDGER</x:v>
      </x:c>
      <x:c r="F3361" s="10" t="str">
        <x:v>PASS</x:v>
      </x:c>
      <x:c r="G3361" s="10" t="str">
        <x:v>PASS</x:v>
      </x:c>
      <x:c r="H3361" s="10" t="str">
        <x:v>EXECUTED</x:v>
      </x:c>
      <x:c r="I3361" s="10" t="str">
        <x:v>PARSED</x:v>
      </x:c>
      <x:c r="J3361" s="10" t="str">
        <x:v>NO_SEMANTIC_VALIDATOR_DETERMINISTIC_PASS</x:v>
      </x:c>
      <x:c r="K3361" s="10" t="str">
        <x:v>a06c7f8d08bf91247903297243fee28ee92461dbefb70ff3dca0cab1636162ca</x:v>
      </x:c>
      <x:c r="L3361" s="10" t="str">
        <x:v>historical_three</x:v>
      </x:c>
      <x:c r="M3361" s="10" t="n">
        <x:v>1</x:v>
      </x:c>
      <x:c r="N3361" s="10" t="n">
        <x:v>0</x:v>
      </x:c>
      <x:c r="O3361" s="10" t="n">
        <x:v>0</x:v>
      </x:c>
      <x:c r="P3361" s="9" t="str">
        <x:f>'CaseReview'!U1175</x:f>
        <x:v>PASS</x:v>
      </x:c>
      <x:c r="Q3361" s="9" t="n">
        <x:f>IF(AND(T3361=1,G3361=P3361),1,0)</x:f>
        <x:v>1</x:v>
      </x:c>
      <x:c r="R3361" s="9" t="n">
        <x:f>IF(AND(T3361=1,G3361="PASS",P3361="FAIL"),1,0)</x:f>
        <x:v>0</x:v>
      </x:c>
      <x:c r="S3361" s="9" t="n">
        <x:f>IF(AND(T3361=1,G3361="FAIL",P3361="PASS"),1,0)</x:f>
        <x:v>0</x:v>
      </x:c>
      <x:c r="T3361" s="9" t="n">
        <x:v>1</x:v>
      </x:c>
      <x:c r="U3361" s="9" t="n">
        <x:v>9</x:v>
      </x:c>
      <x:c r="V3361" s="9" t="str">
        <x:v>MVP/SHACL_GENERATION_PIPELINE/experiments/LUNA_NO_SEMANTIC_VALIDATOR/RUN_01/runs/RUN-IMO-108-20260901T104257388291Z/artifacts/attempt_01/candidate_shape.ttl</x:v>
      </x:c>
    </x:row>
    <x:row r="3362" ht="22" customHeight="1">
      <x:c r="A3362" s="10" t="str">
        <x:v>NO_SEMANTIC</x:v>
      </x:c>
      <x:c r="B3362" s="10" t="str">
        <x:v>IMO-108</x:v>
      </x:c>
      <x:c r="C3362" s="10" t="str">
        <x:v>IMO-108-L-P04</x:v>
      </x:c>
      <x:c r="D3362" s="10" t="str">
        <x:v>RUN_01</x:v>
      </x:c>
      <x:c r="E3362" s="10" t="str">
        <x:v>ORIGINAL_LEDGER</x:v>
      </x:c>
      <x:c r="F3362" s="10" t="str">
        <x:v>PASS</x:v>
      </x:c>
      <x:c r="G3362" s="10" t="str">
        <x:v>PASS</x:v>
      </x:c>
      <x:c r="H3362" s="10" t="str">
        <x:v>EXECUTED</x:v>
      </x:c>
      <x:c r="I3362" s="10" t="str">
        <x:v>PARSED</x:v>
      </x:c>
      <x:c r="J3362" s="10" t="str">
        <x:v>NO_SEMANTIC_VALIDATOR_DETERMINISTIC_PASS</x:v>
      </x:c>
      <x:c r="K3362" s="10" t="str">
        <x:v>a06c7f8d08bf91247903297243fee28ee92461dbefb70ff3dca0cab1636162ca</x:v>
      </x:c>
      <x:c r="L3362" s="10" t="str">
        <x:v>historical_three</x:v>
      </x:c>
      <x:c r="M3362" s="10" t="n">
        <x:v>1</x:v>
      </x:c>
      <x:c r="N3362" s="10" t="n">
        <x:v>0</x:v>
      </x:c>
      <x:c r="O3362" s="10" t="n">
        <x:v>0</x:v>
      </x:c>
      <x:c r="P3362" s="9" t="str">
        <x:f>'CaseReview'!U1176</x:f>
        <x:v>PASS</x:v>
      </x:c>
      <x:c r="Q3362" s="9" t="n">
        <x:f>IF(AND(T3362=1,G3362=P3362),1,0)</x:f>
        <x:v>1</x:v>
      </x:c>
      <x:c r="R3362" s="9" t="n">
        <x:f>IF(AND(T3362=1,G3362="PASS",P3362="FAIL"),1,0)</x:f>
        <x:v>0</x:v>
      </x:c>
      <x:c r="S3362" s="9" t="n">
        <x:f>IF(AND(T3362=1,G3362="FAIL",P3362="PASS"),1,0)</x:f>
        <x:v>0</x:v>
      </x:c>
      <x:c r="T3362" s="9" t="n">
        <x:v>1</x:v>
      </x:c>
      <x:c r="U3362" s="9" t="n">
        <x:v>9</x:v>
      </x:c>
      <x:c r="V3362" s="9" t="str">
        <x:v>MVP/SHACL_GENERATION_PIPELINE/experiments/LUNA_NO_SEMANTIC_VALIDATOR/RUN_01/runs/RUN-IMO-108-20260901T104257388291Z/artifacts/attempt_01/candidate_shape.ttl</x:v>
      </x:c>
    </x:row>
    <x:row r="3363" ht="22" customHeight="1">
      <x:c r="A3363" s="10" t="str">
        <x:v>NO_SEMANTIC</x:v>
      </x:c>
      <x:c r="B3363" s="10" t="str">
        <x:v>IMO-108</x:v>
      </x:c>
      <x:c r="C3363" s="10" t="str">
        <x:v>IMO-108-L-P05</x:v>
      </x:c>
      <x:c r="D3363" s="10" t="str">
        <x:v>RUN_01</x:v>
      </x:c>
      <x:c r="E3363" s="10" t="str">
        <x:v>ORIGINAL_LEDGER</x:v>
      </x:c>
      <x:c r="F3363" s="10" t="str">
        <x:v>PASS</x:v>
      </x:c>
      <x:c r="G3363" s="10" t="str">
        <x:v>PASS</x:v>
      </x:c>
      <x:c r="H3363" s="10" t="str">
        <x:v>EXECUTED</x:v>
      </x:c>
      <x:c r="I3363" s="10" t="str">
        <x:v>PARSED</x:v>
      </x:c>
      <x:c r="J3363" s="10" t="str">
        <x:v>NO_SEMANTIC_VALIDATOR_DETERMINISTIC_PASS</x:v>
      </x:c>
      <x:c r="K3363" s="10" t="str">
        <x:v>a06c7f8d08bf91247903297243fee28ee92461dbefb70ff3dca0cab1636162ca</x:v>
      </x:c>
      <x:c r="L3363" s="10" t="str">
        <x:v>historical_three</x:v>
      </x:c>
      <x:c r="M3363" s="10" t="n">
        <x:v>1</x:v>
      </x:c>
      <x:c r="N3363" s="10" t="n">
        <x:v>0</x:v>
      </x:c>
      <x:c r="O3363" s="10" t="n">
        <x:v>0</x:v>
      </x:c>
      <x:c r="P3363" s="9" t="str">
        <x:f>'CaseReview'!U1177</x:f>
        <x:v>PASS</x:v>
      </x:c>
      <x:c r="Q3363" s="9" t="n">
        <x:f>IF(AND(T3363=1,G3363=P3363),1,0)</x:f>
        <x:v>1</x:v>
      </x:c>
      <x:c r="R3363" s="9" t="n">
        <x:f>IF(AND(T3363=1,G3363="PASS",P3363="FAIL"),1,0)</x:f>
        <x:v>0</x:v>
      </x:c>
      <x:c r="S3363" s="9" t="n">
        <x:f>IF(AND(T3363=1,G3363="FAIL",P3363="PASS"),1,0)</x:f>
        <x:v>0</x:v>
      </x:c>
      <x:c r="T3363" s="9" t="n">
        <x:v>1</x:v>
      </x:c>
      <x:c r="U3363" s="9" t="n">
        <x:v>9</x:v>
      </x:c>
      <x:c r="V3363" s="9" t="str">
        <x:v>MVP/SHACL_GENERATION_PIPELINE/experiments/LUNA_NO_SEMANTIC_VALIDATOR/RUN_01/runs/RUN-IMO-108-20260901T104257388291Z/artifacts/attempt_01/candidate_shape.ttl</x:v>
      </x:c>
    </x:row>
    <x:row r="3364" ht="22" customHeight="1">
      <x:c r="A3364" s="10" t="str">
        <x:v>NO_SEMANTIC</x:v>
      </x:c>
      <x:c r="B3364" s="10" t="str">
        <x:v>IMO-108</x:v>
      </x:c>
      <x:c r="C3364" s="10" t="str">
        <x:v>IMO-108-L-P06</x:v>
      </x:c>
      <x:c r="D3364" s="10" t="str">
        <x:v>RUN_01</x:v>
      </x:c>
      <x:c r="E3364" s="10" t="str">
        <x:v>ORIGINAL_LEDGER</x:v>
      </x:c>
      <x:c r="F3364" s="10" t="str">
        <x:v>PASS</x:v>
      </x:c>
      <x:c r="G3364" s="10" t="str">
        <x:v>PASS</x:v>
      </x:c>
      <x:c r="H3364" s="10" t="str">
        <x:v>EXECUTED</x:v>
      </x:c>
      <x:c r="I3364" s="10" t="str">
        <x:v>PARSED</x:v>
      </x:c>
      <x:c r="J3364" s="10" t="str">
        <x:v>NO_SEMANTIC_VALIDATOR_DETERMINISTIC_PASS</x:v>
      </x:c>
      <x:c r="K3364" s="10" t="str">
        <x:v>a06c7f8d08bf91247903297243fee28ee92461dbefb70ff3dca0cab1636162ca</x:v>
      </x:c>
      <x:c r="L3364" s="10" t="str">
        <x:v>historical_three</x:v>
      </x:c>
      <x:c r="M3364" s="10" t="n">
        <x:v>1</x:v>
      </x:c>
      <x:c r="N3364" s="10" t="n">
        <x:v>0</x:v>
      </x:c>
      <x:c r="O3364" s="10" t="n">
        <x:v>0</x:v>
      </x:c>
      <x:c r="P3364" s="9" t="str">
        <x:f>'CaseReview'!U1178</x:f>
        <x:v>PASS</x:v>
      </x:c>
      <x:c r="Q3364" s="9" t="n">
        <x:f>IF(AND(T3364=1,G3364=P3364),1,0)</x:f>
        <x:v>1</x:v>
      </x:c>
      <x:c r="R3364" s="9" t="n">
        <x:f>IF(AND(T3364=1,G3364="PASS",P3364="FAIL"),1,0)</x:f>
        <x:v>0</x:v>
      </x:c>
      <x:c r="S3364" s="9" t="n">
        <x:f>IF(AND(T3364=1,G3364="FAIL",P3364="PASS"),1,0)</x:f>
        <x:v>0</x:v>
      </x:c>
      <x:c r="T3364" s="9" t="n">
        <x:v>1</x:v>
      </x:c>
      <x:c r="U3364" s="9" t="n">
        <x:v>9</x:v>
      </x:c>
      <x:c r="V3364" s="9" t="str">
        <x:v>MVP/SHACL_GENERATION_PIPELINE/experiments/LUNA_NO_SEMANTIC_VALIDATOR/RUN_01/runs/RUN-IMO-108-20260901T104257388291Z/artifacts/attempt_01/candidate_shape.ttl</x:v>
      </x:c>
    </x:row>
    <x:row r="3365" ht="22" customHeight="1">
      <x:c r="A3365" s="10" t="str">
        <x:v>NO_SEMANTIC</x:v>
      </x:c>
      <x:c r="B3365" s="10" t="str">
        <x:v>IMO-109</x:v>
      </x:c>
      <x:c r="C3365" s="10" t="str">
        <x:v>IMO-109-L-F01</x:v>
      </x:c>
      <x:c r="D3365" s="10" t="str">
        <x:v>RUN_01</x:v>
      </x:c>
      <x:c r="E3365" s="10" t="str">
        <x:v>ORIGINAL_LEDGER</x:v>
      </x:c>
      <x:c r="F3365" s="10" t="str">
        <x:v>FAIL</x:v>
      </x:c>
      <x:c r="G3365" s="10" t="str">
        <x:v>FAIL</x:v>
      </x:c>
      <x:c r="H3365" s="10" t="str">
        <x:v>EXECUTED</x:v>
      </x:c>
      <x:c r="I3365" s="10" t="str">
        <x:v>PARSED</x:v>
      </x:c>
      <x:c r="J3365" s="10" t="str">
        <x:v>NO_SEMANTIC_VALIDATOR_DETERMINISTIC_PASS</x:v>
      </x:c>
      <x:c r="K3365" s="10" t="str">
        <x:v>69582527baa6d8b16612b206122205e74758c143c004f934ceb9e589366d5ab3</x:v>
      </x:c>
      <x:c r="L3365" s="10" t="str">
        <x:v>historical_three</x:v>
      </x:c>
      <x:c r="M3365" s="10" t="n">
        <x:v>1</x:v>
      </x:c>
      <x:c r="N3365" s="10" t="n">
        <x:v>0</x:v>
      </x:c>
      <x:c r="O3365" s="10" t="n">
        <x:v>0</x:v>
      </x:c>
      <x:c r="P3365" s="9" t="str">
        <x:f>'CaseReview'!U1179</x:f>
        <x:v>FAIL</x:v>
      </x:c>
      <x:c r="Q3365" s="9" t="n">
        <x:f>IF(AND(T3365=1,G3365=P3365),1,0)</x:f>
        <x:v>1</x:v>
      </x:c>
      <x:c r="R3365" s="9" t="n">
        <x:f>IF(AND(T3365=1,G3365="PASS",P3365="FAIL"),1,0)</x:f>
        <x:v>0</x:v>
      </x:c>
      <x:c r="S3365" s="9" t="n">
        <x:f>IF(AND(T3365=1,G3365="FAIL",P3365="PASS"),1,0)</x:f>
        <x:v>0</x:v>
      </x:c>
      <x:c r="T3365" s="9" t="n">
        <x:v>1</x:v>
      </x:c>
      <x:c r="U3365" s="9" t="n">
        <x:v>8</x:v>
      </x:c>
      <x:c r="V3365" s="9" t="str">
        <x:v>MVP/SHACL_GENERATION_PIPELINE/experiments/LUNA_NO_SEMANTIC_VALIDATOR/RUN_01/runs/RUN-IMO-109-20260901T104325817363Z/artifacts/attempt_01/candidate_shape.ttl</x:v>
      </x:c>
    </x:row>
    <x:row r="3366" ht="22" customHeight="1">
      <x:c r="A3366" s="10" t="str">
        <x:v>NO_SEMANTIC</x:v>
      </x:c>
      <x:c r="B3366" s="10" t="str">
        <x:v>IMO-109</x:v>
      </x:c>
      <x:c r="C3366" s="10" t="str">
        <x:v>IMO-109-L-F02</x:v>
      </x:c>
      <x:c r="D3366" s="10" t="str">
        <x:v>RUN_01</x:v>
      </x:c>
      <x:c r="E3366" s="10" t="str">
        <x:v>ORIGINAL_LEDGER</x:v>
      </x:c>
      <x:c r="F3366" s="10" t="str">
        <x:v>FAIL</x:v>
      </x:c>
      <x:c r="G3366" s="10" t="str">
        <x:v>FAIL</x:v>
      </x:c>
      <x:c r="H3366" s="10" t="str">
        <x:v>EXECUTED</x:v>
      </x:c>
      <x:c r="I3366" s="10" t="str">
        <x:v>PARSED</x:v>
      </x:c>
      <x:c r="J3366" s="10" t="str">
        <x:v>NO_SEMANTIC_VALIDATOR_DETERMINISTIC_PASS</x:v>
      </x:c>
      <x:c r="K3366" s="10" t="str">
        <x:v>69582527baa6d8b16612b206122205e74758c143c004f934ceb9e589366d5ab3</x:v>
      </x:c>
      <x:c r="L3366" s="10" t="str">
        <x:v>historical_three</x:v>
      </x:c>
      <x:c r="M3366" s="10" t="n">
        <x:v>1</x:v>
      </x:c>
      <x:c r="N3366" s="10" t="n">
        <x:v>0</x:v>
      </x:c>
      <x:c r="O3366" s="10" t="n">
        <x:v>0</x:v>
      </x:c>
      <x:c r="P3366" s="9" t="str">
        <x:f>'CaseReview'!U1180</x:f>
        <x:v>FAIL</x:v>
      </x:c>
      <x:c r="Q3366" s="9" t="n">
        <x:f>IF(AND(T3366=1,G3366=P3366),1,0)</x:f>
        <x:v>1</x:v>
      </x:c>
      <x:c r="R3366" s="9" t="n">
        <x:f>IF(AND(T3366=1,G3366="PASS",P3366="FAIL"),1,0)</x:f>
        <x:v>0</x:v>
      </x:c>
      <x:c r="S3366" s="9" t="n">
        <x:f>IF(AND(T3366=1,G3366="FAIL",P3366="PASS"),1,0)</x:f>
        <x:v>0</x:v>
      </x:c>
      <x:c r="T3366" s="9" t="n">
        <x:v>1</x:v>
      </x:c>
      <x:c r="U3366" s="9" t="n">
        <x:v>8</x:v>
      </x:c>
      <x:c r="V3366" s="9" t="str">
        <x:v>MVP/SHACL_GENERATION_PIPELINE/experiments/LUNA_NO_SEMANTIC_VALIDATOR/RUN_01/runs/RUN-IMO-109-20260901T104325817363Z/artifacts/attempt_01/candidate_shape.ttl</x:v>
      </x:c>
    </x:row>
    <x:row r="3367" ht="22" customHeight="1">
      <x:c r="A3367" s="10" t="str">
        <x:v>NO_SEMANTIC</x:v>
      </x:c>
      <x:c r="B3367" s="10" t="str">
        <x:v>IMO-109</x:v>
      </x:c>
      <x:c r="C3367" s="10" t="str">
        <x:v>IMO-109-L-F03</x:v>
      </x:c>
      <x:c r="D3367" s="10" t="str">
        <x:v>RUN_01</x:v>
      </x:c>
      <x:c r="E3367" s="10" t="str">
        <x:v>ORIGINAL_LEDGER</x:v>
      </x:c>
      <x:c r="F3367" s="10" t="str">
        <x:v>FAIL</x:v>
      </x:c>
      <x:c r="G3367" s="10" t="str">
        <x:v>FAIL</x:v>
      </x:c>
      <x:c r="H3367" s="10" t="str">
        <x:v>EXECUTED</x:v>
      </x:c>
      <x:c r="I3367" s="10" t="str">
        <x:v>PARSED</x:v>
      </x:c>
      <x:c r="J3367" s="10" t="str">
        <x:v>NO_SEMANTIC_VALIDATOR_DETERMINISTIC_PASS</x:v>
      </x:c>
      <x:c r="K3367" s="10" t="str">
        <x:v>69582527baa6d8b16612b206122205e74758c143c004f934ceb9e589366d5ab3</x:v>
      </x:c>
      <x:c r="L3367" s="10" t="str">
        <x:v>historical_three</x:v>
      </x:c>
      <x:c r="M3367" s="10" t="n">
        <x:v>1</x:v>
      </x:c>
      <x:c r="N3367" s="10" t="n">
        <x:v>0</x:v>
      </x:c>
      <x:c r="O3367" s="10" t="n">
        <x:v>0</x:v>
      </x:c>
      <x:c r="P3367" s="9" t="str">
        <x:f>'CaseReview'!U1181</x:f>
        <x:v>FAIL</x:v>
      </x:c>
      <x:c r="Q3367" s="9" t="n">
        <x:f>IF(AND(T3367=1,G3367=P3367),1,0)</x:f>
        <x:v>1</x:v>
      </x:c>
      <x:c r="R3367" s="9" t="n">
        <x:f>IF(AND(T3367=1,G3367="PASS",P3367="FAIL"),1,0)</x:f>
        <x:v>0</x:v>
      </x:c>
      <x:c r="S3367" s="9" t="n">
        <x:f>IF(AND(T3367=1,G3367="FAIL",P3367="PASS"),1,0)</x:f>
        <x:v>0</x:v>
      </x:c>
      <x:c r="T3367" s="9" t="n">
        <x:v>1</x:v>
      </x:c>
      <x:c r="U3367" s="9" t="n">
        <x:v>8</x:v>
      </x:c>
      <x:c r="V3367" s="9" t="str">
        <x:v>MVP/SHACL_GENERATION_PIPELINE/experiments/LUNA_NO_SEMANTIC_VALIDATOR/RUN_01/runs/RUN-IMO-109-20260901T104325817363Z/artifacts/attempt_01/candidate_shape.ttl</x:v>
      </x:c>
    </x:row>
    <x:row r="3368" ht="22" customHeight="1">
      <x:c r="A3368" s="10" t="str">
        <x:v>NO_SEMANTIC</x:v>
      </x:c>
      <x:c r="B3368" s="10" t="str">
        <x:v>IMO-109</x:v>
      </x:c>
      <x:c r="C3368" s="10" t="str">
        <x:v>IMO-109-L-P01</x:v>
      </x:c>
      <x:c r="D3368" s="10" t="str">
        <x:v>RUN_01</x:v>
      </x:c>
      <x:c r="E3368" s="10" t="str">
        <x:v>ORIGINAL_LEDGER</x:v>
      </x:c>
      <x:c r="F3368" s="10" t="str">
        <x:v>PASS</x:v>
      </x:c>
      <x:c r="G3368" s="10" t="str">
        <x:v>PASS</x:v>
      </x:c>
      <x:c r="H3368" s="10" t="str">
        <x:v>EXECUTED</x:v>
      </x:c>
      <x:c r="I3368" s="10" t="str">
        <x:v>PARSED</x:v>
      </x:c>
      <x:c r="J3368" s="10" t="str">
        <x:v>NO_SEMANTIC_VALIDATOR_DETERMINISTIC_PASS</x:v>
      </x:c>
      <x:c r="K3368" s="10" t="str">
        <x:v>69582527baa6d8b16612b206122205e74758c143c004f934ceb9e589366d5ab3</x:v>
      </x:c>
      <x:c r="L3368" s="10" t="str">
        <x:v>historical_three</x:v>
      </x:c>
      <x:c r="M3368" s="10" t="n">
        <x:v>1</x:v>
      </x:c>
      <x:c r="N3368" s="10" t="n">
        <x:v>0</x:v>
      </x:c>
      <x:c r="O3368" s="10" t="n">
        <x:v>0</x:v>
      </x:c>
      <x:c r="P3368" s="9" t="str">
        <x:f>'CaseReview'!U1182</x:f>
        <x:v>PASS</x:v>
      </x:c>
      <x:c r="Q3368" s="9" t="n">
        <x:f>IF(AND(T3368=1,G3368=P3368),1,0)</x:f>
        <x:v>1</x:v>
      </x:c>
      <x:c r="R3368" s="9" t="n">
        <x:f>IF(AND(T3368=1,G3368="PASS",P3368="FAIL"),1,0)</x:f>
        <x:v>0</x:v>
      </x:c>
      <x:c r="S3368" s="9" t="n">
        <x:f>IF(AND(T3368=1,G3368="FAIL",P3368="PASS"),1,0)</x:f>
        <x:v>0</x:v>
      </x:c>
      <x:c r="T3368" s="9" t="n">
        <x:v>1</x:v>
      </x:c>
      <x:c r="U3368" s="9" t="n">
        <x:v>8</x:v>
      </x:c>
      <x:c r="V3368" s="9" t="str">
        <x:v>MVP/SHACL_GENERATION_PIPELINE/experiments/LUNA_NO_SEMANTIC_VALIDATOR/RUN_01/runs/RUN-IMO-109-20260901T104325817363Z/artifacts/attempt_01/candidate_shape.ttl</x:v>
      </x:c>
    </x:row>
    <x:row r="3369" ht="22" customHeight="1">
      <x:c r="A3369" s="10" t="str">
        <x:v>NO_SEMANTIC</x:v>
      </x:c>
      <x:c r="B3369" s="10" t="str">
        <x:v>IMO-109</x:v>
      </x:c>
      <x:c r="C3369" s="10" t="str">
        <x:v>IMO-109-L-P02</x:v>
      </x:c>
      <x:c r="D3369" s="10" t="str">
        <x:v>RUN_01</x:v>
      </x:c>
      <x:c r="E3369" s="10" t="str">
        <x:v>ORIGINAL_LEDGER</x:v>
      </x:c>
      <x:c r="F3369" s="10" t="str">
        <x:v>PASS</x:v>
      </x:c>
      <x:c r="G3369" s="10" t="str">
        <x:v>FAIL</x:v>
      </x:c>
      <x:c r="H3369" s="10" t="str">
        <x:v>EXECUTED</x:v>
      </x:c>
      <x:c r="I3369" s="10" t="str">
        <x:v>PARSED</x:v>
      </x:c>
      <x:c r="J3369" s="10" t="str">
        <x:v>NO_SEMANTIC_VALIDATOR_DETERMINISTIC_PASS</x:v>
      </x:c>
      <x:c r="K3369" s="10" t="str">
        <x:v>69582527baa6d8b16612b206122205e74758c143c004f934ceb9e589366d5ab3</x:v>
      </x:c>
      <x:c r="L3369" s="10" t="str">
        <x:v>historical_three</x:v>
      </x:c>
      <x:c r="M3369" s="10" t="n">
        <x:v>0</x:v>
      </x:c>
      <x:c r="N3369" s="10" t="n">
        <x:v>0</x:v>
      </x:c>
      <x:c r="O3369" s="10" t="n">
        <x:v>1</x:v>
      </x:c>
      <x:c r="P3369" s="9" t="str">
        <x:f>'CaseReview'!U1183</x:f>
        <x:v>PASS</x:v>
      </x:c>
      <x:c r="Q3369" s="9" t="n">
        <x:f>IF(AND(T3369=1,G3369=P3369),1,0)</x:f>
        <x:v>0</x:v>
      </x:c>
      <x:c r="R3369" s="9" t="n">
        <x:f>IF(AND(T3369=1,G3369="PASS",P3369="FAIL"),1,0)</x:f>
        <x:v>0</x:v>
      </x:c>
      <x:c r="S3369" s="9" t="n">
        <x:f>IF(AND(T3369=1,G3369="FAIL",P3369="PASS"),1,0)</x:f>
        <x:v>1</x:v>
      </x:c>
      <x:c r="T3369" s="9" t="n">
        <x:v>1</x:v>
      </x:c>
      <x:c r="U3369" s="9" t="n">
        <x:v>8</x:v>
      </x:c>
      <x:c r="V3369" s="9" t="str">
        <x:v>MVP/SHACL_GENERATION_PIPELINE/experiments/LUNA_NO_SEMANTIC_VALIDATOR/RUN_01/runs/RUN-IMO-109-20260901T104325817363Z/artifacts/attempt_01/candidate_shape.ttl</x:v>
      </x:c>
    </x:row>
    <x:row r="3370" ht="22" customHeight="1">
      <x:c r="A3370" s="10" t="str">
        <x:v>NO_SEMANTIC</x:v>
      </x:c>
      <x:c r="B3370" s="10" t="str">
        <x:v>IMO-109</x:v>
      </x:c>
      <x:c r="C3370" s="10" t="str">
        <x:v>IMO-109-L-P03</x:v>
      </x:c>
      <x:c r="D3370" s="10" t="str">
        <x:v>RUN_01</x:v>
      </x:c>
      <x:c r="E3370" s="10" t="str">
        <x:v>ORIGINAL_LEDGER</x:v>
      </x:c>
      <x:c r="F3370" s="10" t="str">
        <x:v>PASS</x:v>
      </x:c>
      <x:c r="G3370" s="10" t="str">
        <x:v>PASS</x:v>
      </x:c>
      <x:c r="H3370" s="10" t="str">
        <x:v>EXECUTED</x:v>
      </x:c>
      <x:c r="I3370" s="10" t="str">
        <x:v>PARSED</x:v>
      </x:c>
      <x:c r="J3370" s="10" t="str">
        <x:v>NO_SEMANTIC_VALIDATOR_DETERMINISTIC_PASS</x:v>
      </x:c>
      <x:c r="K3370" s="10" t="str">
        <x:v>69582527baa6d8b16612b206122205e74758c143c004f934ceb9e589366d5ab3</x:v>
      </x:c>
      <x:c r="L3370" s="10" t="str">
        <x:v>historical_three</x:v>
      </x:c>
      <x:c r="M3370" s="10" t="n">
        <x:v>1</x:v>
      </x:c>
      <x:c r="N3370" s="10" t="n">
        <x:v>0</x:v>
      </x:c>
      <x:c r="O3370" s="10" t="n">
        <x:v>0</x:v>
      </x:c>
      <x:c r="P3370" s="9" t="str">
        <x:f>'CaseReview'!U1184</x:f>
        <x:v>PASS</x:v>
      </x:c>
      <x:c r="Q3370" s="9" t="n">
        <x:f>IF(AND(T3370=1,G3370=P3370),1,0)</x:f>
        <x:v>1</x:v>
      </x:c>
      <x:c r="R3370" s="9" t="n">
        <x:f>IF(AND(T3370=1,G3370="PASS",P3370="FAIL"),1,0)</x:f>
        <x:v>0</x:v>
      </x:c>
      <x:c r="S3370" s="9" t="n">
        <x:f>IF(AND(T3370=1,G3370="FAIL",P3370="PASS"),1,0)</x:f>
        <x:v>0</x:v>
      </x:c>
      <x:c r="T3370" s="9" t="n">
        <x:v>1</x:v>
      </x:c>
      <x:c r="U3370" s="9" t="n">
        <x:v>8</x:v>
      </x:c>
      <x:c r="V3370" s="9" t="str">
        <x:v>MVP/SHACL_GENERATION_PIPELINE/experiments/LUNA_NO_SEMANTIC_VALIDATOR/RUN_01/runs/RUN-IMO-109-20260901T104325817363Z/artifacts/attempt_01/candidate_shape.ttl</x:v>
      </x:c>
    </x:row>
    <x:row r="3371" ht="22" customHeight="1">
      <x:c r="A3371" s="10" t="str">
        <x:v>NO_SEMANTIC</x:v>
      </x:c>
      <x:c r="B3371" s="10" t="str">
        <x:v>IMO-109</x:v>
      </x:c>
      <x:c r="C3371" s="10" t="str">
        <x:v>IMO-109-L-P04</x:v>
      </x:c>
      <x:c r="D3371" s="10" t="str">
        <x:v>RUN_01</x:v>
      </x:c>
      <x:c r="E3371" s="10" t="str">
        <x:v>ORIGINAL_LEDGER</x:v>
      </x:c>
      <x:c r="F3371" s="10" t="str">
        <x:v>PASS</x:v>
      </x:c>
      <x:c r="G3371" s="10" t="str">
        <x:v>PASS</x:v>
      </x:c>
      <x:c r="H3371" s="10" t="str">
        <x:v>EXECUTED</x:v>
      </x:c>
      <x:c r="I3371" s="10" t="str">
        <x:v>PARSED</x:v>
      </x:c>
      <x:c r="J3371" s="10" t="str">
        <x:v>NO_SEMANTIC_VALIDATOR_DETERMINISTIC_PASS</x:v>
      </x:c>
      <x:c r="K3371" s="10" t="str">
        <x:v>69582527baa6d8b16612b206122205e74758c143c004f934ceb9e589366d5ab3</x:v>
      </x:c>
      <x:c r="L3371" s="10" t="str">
        <x:v>historical_three</x:v>
      </x:c>
      <x:c r="M3371" s="10" t="n">
        <x:v>1</x:v>
      </x:c>
      <x:c r="N3371" s="10" t="n">
        <x:v>0</x:v>
      </x:c>
      <x:c r="O3371" s="10" t="n">
        <x:v>0</x:v>
      </x:c>
      <x:c r="P3371" s="9" t="str">
        <x:f>'CaseReview'!U1185</x:f>
        <x:v>PASS</x:v>
      </x:c>
      <x:c r="Q3371" s="9" t="n">
        <x:f>IF(AND(T3371=1,G3371=P3371),1,0)</x:f>
        <x:v>1</x:v>
      </x:c>
      <x:c r="R3371" s="9" t="n">
        <x:f>IF(AND(T3371=1,G3371="PASS",P3371="FAIL"),1,0)</x:f>
        <x:v>0</x:v>
      </x:c>
      <x:c r="S3371" s="9" t="n">
        <x:f>IF(AND(T3371=1,G3371="FAIL",P3371="PASS"),1,0)</x:f>
        <x:v>0</x:v>
      </x:c>
      <x:c r="T3371" s="9" t="n">
        <x:v>1</x:v>
      </x:c>
      <x:c r="U3371" s="9" t="n">
        <x:v>8</x:v>
      </x:c>
      <x:c r="V3371" s="9" t="str">
        <x:v>MVP/SHACL_GENERATION_PIPELINE/experiments/LUNA_NO_SEMANTIC_VALIDATOR/RUN_01/runs/RUN-IMO-109-20260901T104325817363Z/artifacts/attempt_01/candidate_shape.ttl</x:v>
      </x:c>
    </x:row>
    <x:row r="3372" ht="22" customHeight="1">
      <x:c r="A3372" s="10" t="str">
        <x:v>NO_SEMANTIC</x:v>
      </x:c>
      <x:c r="B3372" s="10" t="str">
        <x:v>IMO-109</x:v>
      </x:c>
      <x:c r="C3372" s="10" t="str">
        <x:v>IMO-109-L-P05</x:v>
      </x:c>
      <x:c r="D3372" s="10" t="str">
        <x:v>RUN_01</x:v>
      </x:c>
      <x:c r="E3372" s="10" t="str">
        <x:v>ORIGINAL_LEDGER</x:v>
      </x:c>
      <x:c r="F3372" s="10" t="str">
        <x:v>PASS</x:v>
      </x:c>
      <x:c r="G3372" s="10" t="str">
        <x:v>PASS</x:v>
      </x:c>
      <x:c r="H3372" s="10" t="str">
        <x:v>EXECUTED</x:v>
      </x:c>
      <x:c r="I3372" s="10" t="str">
        <x:v>PARSED</x:v>
      </x:c>
      <x:c r="J3372" s="10" t="str">
        <x:v>NO_SEMANTIC_VALIDATOR_DETERMINISTIC_PASS</x:v>
      </x:c>
      <x:c r="K3372" s="10" t="str">
        <x:v>69582527baa6d8b16612b206122205e74758c143c004f934ceb9e589366d5ab3</x:v>
      </x:c>
      <x:c r="L3372" s="10" t="str">
        <x:v>historical_three</x:v>
      </x:c>
      <x:c r="M3372" s="10" t="n">
        <x:v>1</x:v>
      </x:c>
      <x:c r="N3372" s="10" t="n">
        <x:v>0</x:v>
      </x:c>
      <x:c r="O3372" s="10" t="n">
        <x:v>0</x:v>
      </x:c>
      <x:c r="P3372" s="9" t="str">
        <x:f>'CaseReview'!U1186</x:f>
        <x:v>PASS</x:v>
      </x:c>
      <x:c r="Q3372" s="9" t="n">
        <x:f>IF(AND(T3372=1,G3372=P3372),1,0)</x:f>
        <x:v>1</x:v>
      </x:c>
      <x:c r="R3372" s="9" t="n">
        <x:f>IF(AND(T3372=1,G3372="PASS",P3372="FAIL"),1,0)</x:f>
        <x:v>0</x:v>
      </x:c>
      <x:c r="S3372" s="9" t="n">
        <x:f>IF(AND(T3372=1,G3372="FAIL",P3372="PASS"),1,0)</x:f>
        <x:v>0</x:v>
      </x:c>
      <x:c r="T3372" s="9" t="n">
        <x:v>1</x:v>
      </x:c>
      <x:c r="U3372" s="9" t="n">
        <x:v>8</x:v>
      </x:c>
      <x:c r="V3372" s="9" t="str">
        <x:v>MVP/SHACL_GENERATION_PIPELINE/experiments/LUNA_NO_SEMANTIC_VALIDATOR/RUN_01/runs/RUN-IMO-109-20260901T104325817363Z/artifacts/attempt_01/candidate_shape.ttl</x:v>
      </x:c>
    </x:row>
    <x:row r="3373" ht="22" customHeight="1">
      <x:c r="A3373" s="10" t="str">
        <x:v>NO_SEMANTIC</x:v>
      </x:c>
      <x:c r="B3373" s="10" t="str">
        <x:v>IMO-110</x:v>
      </x:c>
      <x:c r="C3373" s="10" t="str">
        <x:v>IMO-110-L-F01</x:v>
      </x:c>
      <x:c r="D3373" s="10" t="str">
        <x:v>RUN_01</x:v>
      </x:c>
      <x:c r="E3373" s="10" t="str">
        <x:v>ORIGINAL_LEDGER</x:v>
      </x:c>
      <x:c r="F3373" s="10" t="str">
        <x:v>FAIL</x:v>
      </x:c>
      <x:c r="G3373" s="10" t="str">
        <x:v>PASS</x:v>
      </x:c>
      <x:c r="H3373" s="10" t="str">
        <x:v>EXECUTED</x:v>
      </x:c>
      <x:c r="I3373" s="10" t="str">
        <x:v>PARSED</x:v>
      </x:c>
      <x:c r="J3373" s="10" t="str">
        <x:v>NO_SEMANTIC_VALIDATOR_DETERMINISTIC_PASS</x:v>
      </x:c>
      <x:c r="K3373" s="10" t="str">
        <x:v>d628d967789fc4c9d293c817cc764ce200e5507325b554bc6f95380ae1d9433a</x:v>
      </x:c>
      <x:c r="L3373" s="10" t="str">
        <x:v>historical_three</x:v>
      </x:c>
      <x:c r="M3373" s="10" t="n">
        <x:v>0</x:v>
      </x:c>
      <x:c r="N3373" s="10" t="n">
        <x:v>1</x:v>
      </x:c>
      <x:c r="O3373" s="10" t="n">
        <x:v>0</x:v>
      </x:c>
      <x:c r="P3373" s="9" t="str">
        <x:f>'CaseReview'!U1187</x:f>
        <x:v>FAIL</x:v>
      </x:c>
      <x:c r="Q3373" s="9" t="n">
        <x:f>IF(AND(T3373=1,G3373=P3373),1,0)</x:f>
        <x:v>0</x:v>
      </x:c>
      <x:c r="R3373" s="9" t="n">
        <x:f>IF(AND(T3373=1,G3373="PASS",P3373="FAIL"),1,0)</x:f>
        <x:v>1</x:v>
      </x:c>
      <x:c r="S3373" s="9" t="n">
        <x:f>IF(AND(T3373=1,G3373="FAIL",P3373="PASS"),1,0)</x:f>
        <x:v>0</x:v>
      </x:c>
      <x:c r="T3373" s="9" t="n">
        <x:v>1</x:v>
      </x:c>
      <x:c r="U3373" s="9" t="n">
        <x:v>8</x:v>
      </x:c>
      <x:c r="V3373" s="9" t="str">
        <x:v>MVP/SHACL_GENERATION_PIPELINE/experiments/LUNA_NO_SEMANTIC_VALIDATOR/RUN_01/runs/RUN-IMO-110-20260901T104355369513Z/artifacts/attempt_01/candidate_shape.ttl</x:v>
      </x:c>
    </x:row>
    <x:row r="3374" ht="22" customHeight="1">
      <x:c r="A3374" s="10" t="str">
        <x:v>NO_SEMANTIC</x:v>
      </x:c>
      <x:c r="B3374" s="10" t="str">
        <x:v>IMO-110</x:v>
      </x:c>
      <x:c r="C3374" s="10" t="str">
        <x:v>IMO-110-L-F02</x:v>
      </x:c>
      <x:c r="D3374" s="10" t="str">
        <x:v>RUN_01</x:v>
      </x:c>
      <x:c r="E3374" s="10" t="str">
        <x:v>ORIGINAL_LEDGER</x:v>
      </x:c>
      <x:c r="F3374" s="10" t="str">
        <x:v>FAIL</x:v>
      </x:c>
      <x:c r="G3374" s="10" t="str">
        <x:v>PASS</x:v>
      </x:c>
      <x:c r="H3374" s="10" t="str">
        <x:v>EXECUTED</x:v>
      </x:c>
      <x:c r="I3374" s="10" t="str">
        <x:v>PARSED</x:v>
      </x:c>
      <x:c r="J3374" s="10" t="str">
        <x:v>NO_SEMANTIC_VALIDATOR_DETERMINISTIC_PASS</x:v>
      </x:c>
      <x:c r="K3374" s="10" t="str">
        <x:v>d628d967789fc4c9d293c817cc764ce200e5507325b554bc6f95380ae1d9433a</x:v>
      </x:c>
      <x:c r="L3374" s="10" t="str">
        <x:v>historical_three</x:v>
      </x:c>
      <x:c r="M3374" s="10" t="n">
        <x:v>0</x:v>
      </x:c>
      <x:c r="N3374" s="10" t="n">
        <x:v>1</x:v>
      </x:c>
      <x:c r="O3374" s="10" t="n">
        <x:v>0</x:v>
      </x:c>
      <x:c r="P3374" s="9" t="str">
        <x:f>'CaseReview'!U1188</x:f>
        <x:v>FAIL</x:v>
      </x:c>
      <x:c r="Q3374" s="9" t="n">
        <x:f>IF(AND(T3374=1,G3374=P3374),1,0)</x:f>
        <x:v>0</x:v>
      </x:c>
      <x:c r="R3374" s="9" t="n">
        <x:f>IF(AND(T3374=1,G3374="PASS",P3374="FAIL"),1,0)</x:f>
        <x:v>1</x:v>
      </x:c>
      <x:c r="S3374" s="9" t="n">
        <x:f>IF(AND(T3374=1,G3374="FAIL",P3374="PASS"),1,0)</x:f>
        <x:v>0</x:v>
      </x:c>
      <x:c r="T3374" s="9" t="n">
        <x:v>1</x:v>
      </x:c>
      <x:c r="U3374" s="9" t="n">
        <x:v>8</x:v>
      </x:c>
      <x:c r="V3374" s="9" t="str">
        <x:v>MVP/SHACL_GENERATION_PIPELINE/experiments/LUNA_NO_SEMANTIC_VALIDATOR/RUN_01/runs/RUN-IMO-110-20260901T104355369513Z/artifacts/attempt_01/candidate_shape.ttl</x:v>
      </x:c>
    </x:row>
    <x:row r="3375" ht="22" customHeight="1">
      <x:c r="A3375" s="10" t="str">
        <x:v>NO_SEMANTIC</x:v>
      </x:c>
      <x:c r="B3375" s="10" t="str">
        <x:v>IMO-110</x:v>
      </x:c>
      <x:c r="C3375" s="10" t="str">
        <x:v>IMO-110-L-F03</x:v>
      </x:c>
      <x:c r="D3375" s="10" t="str">
        <x:v>RUN_01</x:v>
      </x:c>
      <x:c r="E3375" s="10" t="str">
        <x:v>ORIGINAL_LEDGER</x:v>
      </x:c>
      <x:c r="F3375" s="10" t="str">
        <x:v>FAIL</x:v>
      </x:c>
      <x:c r="G3375" s="10" t="str">
        <x:v>PASS</x:v>
      </x:c>
      <x:c r="H3375" s="10" t="str">
        <x:v>EXECUTED</x:v>
      </x:c>
      <x:c r="I3375" s="10" t="str">
        <x:v>PARSED</x:v>
      </x:c>
      <x:c r="J3375" s="10" t="str">
        <x:v>NO_SEMANTIC_VALIDATOR_DETERMINISTIC_PASS</x:v>
      </x:c>
      <x:c r="K3375" s="10" t="str">
        <x:v>d628d967789fc4c9d293c817cc764ce200e5507325b554bc6f95380ae1d9433a</x:v>
      </x:c>
      <x:c r="L3375" s="10" t="str">
        <x:v>historical_three</x:v>
      </x:c>
      <x:c r="M3375" s="10" t="n">
        <x:v>0</x:v>
      </x:c>
      <x:c r="N3375" s="10" t="n">
        <x:v>1</x:v>
      </x:c>
      <x:c r="O3375" s="10" t="n">
        <x:v>0</x:v>
      </x:c>
      <x:c r="P3375" s="9" t="str">
        <x:f>'CaseReview'!U1189</x:f>
        <x:v>FAIL</x:v>
      </x:c>
      <x:c r="Q3375" s="9" t="n">
        <x:f>IF(AND(T3375=1,G3375=P3375),1,0)</x:f>
        <x:v>0</x:v>
      </x:c>
      <x:c r="R3375" s="9" t="n">
        <x:f>IF(AND(T3375=1,G3375="PASS",P3375="FAIL"),1,0)</x:f>
        <x:v>1</x:v>
      </x:c>
      <x:c r="S3375" s="9" t="n">
        <x:f>IF(AND(T3375=1,G3375="FAIL",P3375="PASS"),1,0)</x:f>
        <x:v>0</x:v>
      </x:c>
      <x:c r="T3375" s="9" t="n">
        <x:v>1</x:v>
      </x:c>
      <x:c r="U3375" s="9" t="n">
        <x:v>8</x:v>
      </x:c>
      <x:c r="V3375" s="9" t="str">
        <x:v>MVP/SHACL_GENERATION_PIPELINE/experiments/LUNA_NO_SEMANTIC_VALIDATOR/RUN_01/runs/RUN-IMO-110-20260901T104355369513Z/artifacts/attempt_01/candidate_shape.ttl</x:v>
      </x:c>
    </x:row>
    <x:row r="3376" ht="22" customHeight="1">
      <x:c r="A3376" s="10" t="str">
        <x:v>NO_SEMANTIC</x:v>
      </x:c>
      <x:c r="B3376" s="10" t="str">
        <x:v>IMO-110</x:v>
      </x:c>
      <x:c r="C3376" s="10" t="str">
        <x:v>IMO-110-L-P01</x:v>
      </x:c>
      <x:c r="D3376" s="10" t="str">
        <x:v>RUN_01</x:v>
      </x:c>
      <x:c r="E3376" s="10" t="str">
        <x:v>ORIGINAL_LEDGER</x:v>
      </x:c>
      <x:c r="F3376" s="10" t="str">
        <x:v>PASS</x:v>
      </x:c>
      <x:c r="G3376" s="10" t="str">
        <x:v>PASS</x:v>
      </x:c>
      <x:c r="H3376" s="10" t="str">
        <x:v>EXECUTED</x:v>
      </x:c>
      <x:c r="I3376" s="10" t="str">
        <x:v>PARSED</x:v>
      </x:c>
      <x:c r="J3376" s="10" t="str">
        <x:v>NO_SEMANTIC_VALIDATOR_DETERMINISTIC_PASS</x:v>
      </x:c>
      <x:c r="K3376" s="10" t="str">
        <x:v>d628d967789fc4c9d293c817cc764ce200e5507325b554bc6f95380ae1d9433a</x:v>
      </x:c>
      <x:c r="L3376" s="10" t="str">
        <x:v>historical_three</x:v>
      </x:c>
      <x:c r="M3376" s="10" t="n">
        <x:v>1</x:v>
      </x:c>
      <x:c r="N3376" s="10" t="n">
        <x:v>0</x:v>
      </x:c>
      <x:c r="O3376" s="10" t="n">
        <x:v>0</x:v>
      </x:c>
      <x:c r="P3376" s="9" t="str">
        <x:f>'CaseReview'!U1190</x:f>
        <x:v>PASS</x:v>
      </x:c>
      <x:c r="Q3376" s="9" t="n">
        <x:f>IF(AND(T3376=1,G3376=P3376),1,0)</x:f>
        <x:v>1</x:v>
      </x:c>
      <x:c r="R3376" s="9" t="n">
        <x:f>IF(AND(T3376=1,G3376="PASS",P3376="FAIL"),1,0)</x:f>
        <x:v>0</x:v>
      </x:c>
      <x:c r="S3376" s="9" t="n">
        <x:f>IF(AND(T3376=1,G3376="FAIL",P3376="PASS"),1,0)</x:f>
        <x:v>0</x:v>
      </x:c>
      <x:c r="T3376" s="9" t="n">
        <x:v>1</x:v>
      </x:c>
      <x:c r="U3376" s="9" t="n">
        <x:v>8</x:v>
      </x:c>
      <x:c r="V3376" s="9" t="str">
        <x:v>MVP/SHACL_GENERATION_PIPELINE/experiments/LUNA_NO_SEMANTIC_VALIDATOR/RUN_01/runs/RUN-IMO-110-20260901T104355369513Z/artifacts/attempt_01/candidate_shape.ttl</x:v>
      </x:c>
    </x:row>
    <x:row r="3377" ht="22" customHeight="1">
      <x:c r="A3377" s="10" t="str">
        <x:v>NO_SEMANTIC</x:v>
      </x:c>
      <x:c r="B3377" s="10" t="str">
        <x:v>IMO-110</x:v>
      </x:c>
      <x:c r="C3377" s="10" t="str">
        <x:v>IMO-110-L-P02</x:v>
      </x:c>
      <x:c r="D3377" s="10" t="str">
        <x:v>RUN_01</x:v>
      </x:c>
      <x:c r="E3377" s="10" t="str">
        <x:v>ORIGINAL_LEDGER</x:v>
      </x:c>
      <x:c r="F3377" s="10" t="str">
        <x:v>PASS</x:v>
      </x:c>
      <x:c r="G3377" s="10" t="str">
        <x:v>PASS</x:v>
      </x:c>
      <x:c r="H3377" s="10" t="str">
        <x:v>EXECUTED</x:v>
      </x:c>
      <x:c r="I3377" s="10" t="str">
        <x:v>PARSED</x:v>
      </x:c>
      <x:c r="J3377" s="10" t="str">
        <x:v>NO_SEMANTIC_VALIDATOR_DETERMINISTIC_PASS</x:v>
      </x:c>
      <x:c r="K3377" s="10" t="str">
        <x:v>d628d967789fc4c9d293c817cc764ce200e5507325b554bc6f95380ae1d9433a</x:v>
      </x:c>
      <x:c r="L3377" s="10" t="str">
        <x:v>historical_three</x:v>
      </x:c>
      <x:c r="M3377" s="10" t="n">
        <x:v>1</x:v>
      </x:c>
      <x:c r="N3377" s="10" t="n">
        <x:v>0</x:v>
      </x:c>
      <x:c r="O3377" s="10" t="n">
        <x:v>0</x:v>
      </x:c>
      <x:c r="P3377" s="9" t="str">
        <x:f>'CaseReview'!U1191</x:f>
        <x:v>PASS</x:v>
      </x:c>
      <x:c r="Q3377" s="9" t="n">
        <x:f>IF(AND(T3377=1,G3377=P3377),1,0)</x:f>
        <x:v>1</x:v>
      </x:c>
      <x:c r="R3377" s="9" t="n">
        <x:f>IF(AND(T3377=1,G3377="PASS",P3377="FAIL"),1,0)</x:f>
        <x:v>0</x:v>
      </x:c>
      <x:c r="S3377" s="9" t="n">
        <x:f>IF(AND(T3377=1,G3377="FAIL",P3377="PASS"),1,0)</x:f>
        <x:v>0</x:v>
      </x:c>
      <x:c r="T3377" s="9" t="n">
        <x:v>1</x:v>
      </x:c>
      <x:c r="U3377" s="9" t="n">
        <x:v>8</x:v>
      </x:c>
      <x:c r="V3377" s="9" t="str">
        <x:v>MVP/SHACL_GENERATION_PIPELINE/experiments/LUNA_NO_SEMANTIC_VALIDATOR/RUN_01/runs/RUN-IMO-110-20260901T104355369513Z/artifacts/attempt_01/candidate_shape.ttl</x:v>
      </x:c>
    </x:row>
    <x:row r="3378" ht="22" customHeight="1">
      <x:c r="A3378" s="10" t="str">
        <x:v>NO_SEMANTIC</x:v>
      </x:c>
      <x:c r="B3378" s="10" t="str">
        <x:v>IMO-110</x:v>
      </x:c>
      <x:c r="C3378" s="10" t="str">
        <x:v>IMO-110-L-P03</x:v>
      </x:c>
      <x:c r="D3378" s="10" t="str">
        <x:v>RUN_01</x:v>
      </x:c>
      <x:c r="E3378" s="10" t="str">
        <x:v>ORIGINAL_LEDGER</x:v>
      </x:c>
      <x:c r="F3378" s="10" t="str">
        <x:v>PASS</x:v>
      </x:c>
      <x:c r="G3378" s="10" t="str">
        <x:v>PASS</x:v>
      </x:c>
      <x:c r="H3378" s="10" t="str">
        <x:v>EXECUTED</x:v>
      </x:c>
      <x:c r="I3378" s="10" t="str">
        <x:v>PARSED</x:v>
      </x:c>
      <x:c r="J3378" s="10" t="str">
        <x:v>NO_SEMANTIC_VALIDATOR_DETERMINISTIC_PASS</x:v>
      </x:c>
      <x:c r="K3378" s="10" t="str">
        <x:v>d628d967789fc4c9d293c817cc764ce200e5507325b554bc6f95380ae1d9433a</x:v>
      </x:c>
      <x:c r="L3378" s="10" t="str">
        <x:v>historical_three</x:v>
      </x:c>
      <x:c r="M3378" s="10" t="n">
        <x:v>1</x:v>
      </x:c>
      <x:c r="N3378" s="10" t="n">
        <x:v>0</x:v>
      </x:c>
      <x:c r="O3378" s="10" t="n">
        <x:v>0</x:v>
      </x:c>
      <x:c r="P3378" s="9" t="str">
        <x:f>'CaseReview'!U1192</x:f>
        <x:v>PASS</x:v>
      </x:c>
      <x:c r="Q3378" s="9" t="n">
        <x:f>IF(AND(T3378=1,G3378=P3378),1,0)</x:f>
        <x:v>1</x:v>
      </x:c>
      <x:c r="R3378" s="9" t="n">
        <x:f>IF(AND(T3378=1,G3378="PASS",P3378="FAIL"),1,0)</x:f>
        <x:v>0</x:v>
      </x:c>
      <x:c r="S3378" s="9" t="n">
        <x:f>IF(AND(T3378=1,G3378="FAIL",P3378="PASS"),1,0)</x:f>
        <x:v>0</x:v>
      </x:c>
      <x:c r="T3378" s="9" t="n">
        <x:v>1</x:v>
      </x:c>
      <x:c r="U3378" s="9" t="n">
        <x:v>8</x:v>
      </x:c>
      <x:c r="V3378" s="9" t="str">
        <x:v>MVP/SHACL_GENERATION_PIPELINE/experiments/LUNA_NO_SEMANTIC_VALIDATOR/RUN_01/runs/RUN-IMO-110-20260901T104355369513Z/artifacts/attempt_01/candidate_shape.ttl</x:v>
      </x:c>
    </x:row>
    <x:row r="3379" ht="22" customHeight="1">
      <x:c r="A3379" s="10" t="str">
        <x:v>NO_SEMANTIC</x:v>
      </x:c>
      <x:c r="B3379" s="10" t="str">
        <x:v>IMO-110</x:v>
      </x:c>
      <x:c r="C3379" s="10" t="str">
        <x:v>IMO-110-L-P04</x:v>
      </x:c>
      <x:c r="D3379" s="10" t="str">
        <x:v>RUN_01</x:v>
      </x:c>
      <x:c r="E3379" s="10" t="str">
        <x:v>ORIGINAL_LEDGER</x:v>
      </x:c>
      <x:c r="F3379" s="10" t="str">
        <x:v>PASS</x:v>
      </x:c>
      <x:c r="G3379" s="10" t="str">
        <x:v>PASS</x:v>
      </x:c>
      <x:c r="H3379" s="10" t="str">
        <x:v>EXECUTED</x:v>
      </x:c>
      <x:c r="I3379" s="10" t="str">
        <x:v>PARSED</x:v>
      </x:c>
      <x:c r="J3379" s="10" t="str">
        <x:v>NO_SEMANTIC_VALIDATOR_DETERMINISTIC_PASS</x:v>
      </x:c>
      <x:c r="K3379" s="10" t="str">
        <x:v>d628d967789fc4c9d293c817cc764ce200e5507325b554bc6f95380ae1d9433a</x:v>
      </x:c>
      <x:c r="L3379" s="10" t="str">
        <x:v>historical_three</x:v>
      </x:c>
      <x:c r="M3379" s="10" t="n">
        <x:v>1</x:v>
      </x:c>
      <x:c r="N3379" s="10" t="n">
        <x:v>0</x:v>
      </x:c>
      <x:c r="O3379" s="10" t="n">
        <x:v>0</x:v>
      </x:c>
      <x:c r="P3379" s="9" t="str">
        <x:f>'CaseReview'!U1193</x:f>
        <x:v>PASS</x:v>
      </x:c>
      <x:c r="Q3379" s="9" t="n">
        <x:f>IF(AND(T3379=1,G3379=P3379),1,0)</x:f>
        <x:v>1</x:v>
      </x:c>
      <x:c r="R3379" s="9" t="n">
        <x:f>IF(AND(T3379=1,G3379="PASS",P3379="FAIL"),1,0)</x:f>
        <x:v>0</x:v>
      </x:c>
      <x:c r="S3379" s="9" t="n">
        <x:f>IF(AND(T3379=1,G3379="FAIL",P3379="PASS"),1,0)</x:f>
        <x:v>0</x:v>
      </x:c>
      <x:c r="T3379" s="9" t="n">
        <x:v>1</x:v>
      </x:c>
      <x:c r="U3379" s="9" t="n">
        <x:v>8</x:v>
      </x:c>
      <x:c r="V3379" s="9" t="str">
        <x:v>MVP/SHACL_GENERATION_PIPELINE/experiments/LUNA_NO_SEMANTIC_VALIDATOR/RUN_01/runs/RUN-IMO-110-20260901T104355369513Z/artifacts/attempt_01/candidate_shape.ttl</x:v>
      </x:c>
    </x:row>
    <x:row r="3380" ht="22" customHeight="1">
      <x:c r="A3380" s="10" t="str">
        <x:v>NO_SEMANTIC</x:v>
      </x:c>
      <x:c r="B3380" s="10" t="str">
        <x:v>IMO-110</x:v>
      </x:c>
      <x:c r="C3380" s="10" t="str">
        <x:v>IMO-110-L-P05</x:v>
      </x:c>
      <x:c r="D3380" s="10" t="str">
        <x:v>RUN_01</x:v>
      </x:c>
      <x:c r="E3380" s="10" t="str">
        <x:v>ORIGINAL_LEDGER</x:v>
      </x:c>
      <x:c r="F3380" s="10" t="str">
        <x:v>PASS</x:v>
      </x:c>
      <x:c r="G3380" s="10" t="str">
        <x:v>PASS</x:v>
      </x:c>
      <x:c r="H3380" s="10" t="str">
        <x:v>EXECUTED</x:v>
      </x:c>
      <x:c r="I3380" s="10" t="str">
        <x:v>PARSED</x:v>
      </x:c>
      <x:c r="J3380" s="10" t="str">
        <x:v>NO_SEMANTIC_VALIDATOR_DETERMINISTIC_PASS</x:v>
      </x:c>
      <x:c r="K3380" s="10" t="str">
        <x:v>d628d967789fc4c9d293c817cc764ce200e5507325b554bc6f95380ae1d9433a</x:v>
      </x:c>
      <x:c r="L3380" s="10" t="str">
        <x:v>historical_three</x:v>
      </x:c>
      <x:c r="M3380" s="10" t="n">
        <x:v>1</x:v>
      </x:c>
      <x:c r="N3380" s="10" t="n">
        <x:v>0</x:v>
      </x:c>
      <x:c r="O3380" s="10" t="n">
        <x:v>0</x:v>
      </x:c>
      <x:c r="P3380" s="9" t="str">
        <x:f>'CaseReview'!U1194</x:f>
        <x:v>PASS</x:v>
      </x:c>
      <x:c r="Q3380" s="9" t="n">
        <x:f>IF(AND(T3380=1,G3380=P3380),1,0)</x:f>
        <x:v>1</x:v>
      </x:c>
      <x:c r="R3380" s="9" t="n">
        <x:f>IF(AND(T3380=1,G3380="PASS",P3380="FAIL"),1,0)</x:f>
        <x:v>0</x:v>
      </x:c>
      <x:c r="S3380" s="9" t="n">
        <x:f>IF(AND(T3380=1,G3380="FAIL",P3380="PASS"),1,0)</x:f>
        <x:v>0</x:v>
      </x:c>
      <x:c r="T3380" s="9" t="n">
        <x:v>1</x:v>
      </x:c>
      <x:c r="U3380" s="9" t="n">
        <x:v>8</x:v>
      </x:c>
      <x:c r="V3380" s="9" t="str">
        <x:v>MVP/SHACL_GENERATION_PIPELINE/experiments/LUNA_NO_SEMANTIC_VALIDATOR/RUN_01/runs/RUN-IMO-110-20260901T104355369513Z/artifacts/attempt_01/candidate_shape.ttl</x:v>
      </x:c>
    </x:row>
    <x:row r="3381" ht="22" customHeight="1">
      <x:c r="A3381" s="10" t="str">
        <x:v>NO_SEMANTIC</x:v>
      </x:c>
      <x:c r="B3381" s="10" t="str">
        <x:v>IMO-111</x:v>
      </x:c>
      <x:c r="C3381" s="10" t="str">
        <x:v>IMO-111-L-F01</x:v>
      </x:c>
      <x:c r="D3381" s="10" t="str">
        <x:v>RUN_01</x:v>
      </x:c>
      <x:c r="E3381" s="10" t="str">
        <x:v>ORIGINAL_LEDGER</x:v>
      </x:c>
      <x:c r="F3381" s="10" t="str">
        <x:v>FAIL</x:v>
      </x:c>
      <x:c r="G3381" s="10" t="str">
        <x:v>PASS</x:v>
      </x:c>
      <x:c r="H3381" s="10" t="str">
        <x:v>EXECUTED</x:v>
      </x:c>
      <x:c r="I3381" s="10" t="str">
        <x:v>PARSED</x:v>
      </x:c>
      <x:c r="J3381" s="10" t="str">
        <x:v>NO_SEMANTIC_VALIDATOR_DETERMINISTIC_PASS</x:v>
      </x:c>
      <x:c r="K3381" s="10" t="str">
        <x:v>2af44551ae954580d1e14be979c4fc882cda44cc73466ec1c6b32be8c0f38191</x:v>
      </x:c>
      <x:c r="L3381" s="10" t="str">
        <x:v>historical_three</x:v>
      </x:c>
      <x:c r="M3381" s="10" t="n">
        <x:v>0</x:v>
      </x:c>
      <x:c r="N3381" s="10" t="n">
        <x:v>1</x:v>
      </x:c>
      <x:c r="O3381" s="10" t="n">
        <x:v>0</x:v>
      </x:c>
      <x:c r="P3381" s="9" t="str">
        <x:f>'CaseReview'!U1195</x:f>
        <x:v>FAIL</x:v>
      </x:c>
      <x:c r="Q3381" s="9" t="n">
        <x:f>IF(AND(T3381=1,G3381=P3381),1,0)</x:f>
        <x:v>0</x:v>
      </x:c>
      <x:c r="R3381" s="9" t="n">
        <x:f>IF(AND(T3381=1,G3381="PASS",P3381="FAIL"),1,0)</x:f>
        <x:v>1</x:v>
      </x:c>
      <x:c r="S3381" s="9" t="n">
        <x:f>IF(AND(T3381=1,G3381="FAIL",P3381="PASS"),1,0)</x:f>
        <x:v>0</x:v>
      </x:c>
      <x:c r="T3381" s="9" t="n">
        <x:v>1</x:v>
      </x:c>
      <x:c r="U3381" s="9" t="n">
        <x:v>8</x:v>
      </x:c>
      <x:c r="V3381" s="9" t="str">
        <x:v>MVP/SHACL_GENERATION_PIPELINE/experiments/LUNA_NO_SEMANTIC_VALIDATOR/RUN_01/runs/RUN-IMO-111-20260901T104422021307Z/artifacts/attempt_01/candidate_shape.ttl</x:v>
      </x:c>
    </x:row>
    <x:row r="3382" ht="22" customHeight="1">
      <x:c r="A3382" s="10" t="str">
        <x:v>NO_SEMANTIC</x:v>
      </x:c>
      <x:c r="B3382" s="10" t="str">
        <x:v>IMO-111</x:v>
      </x:c>
      <x:c r="C3382" s="10" t="str">
        <x:v>IMO-111-L-F02</x:v>
      </x:c>
      <x:c r="D3382" s="10" t="str">
        <x:v>RUN_01</x:v>
      </x:c>
      <x:c r="E3382" s="10" t="str">
        <x:v>ORIGINAL_LEDGER</x:v>
      </x:c>
      <x:c r="F3382" s="10" t="str">
        <x:v>FAIL</x:v>
      </x:c>
      <x:c r="G3382" s="10" t="str">
        <x:v>PASS</x:v>
      </x:c>
      <x:c r="H3382" s="10" t="str">
        <x:v>EXECUTED</x:v>
      </x:c>
      <x:c r="I3382" s="10" t="str">
        <x:v>PARSED</x:v>
      </x:c>
      <x:c r="J3382" s="10" t="str">
        <x:v>NO_SEMANTIC_VALIDATOR_DETERMINISTIC_PASS</x:v>
      </x:c>
      <x:c r="K3382" s="10" t="str">
        <x:v>2af44551ae954580d1e14be979c4fc882cda44cc73466ec1c6b32be8c0f38191</x:v>
      </x:c>
      <x:c r="L3382" s="10" t="str">
        <x:v>historical_three</x:v>
      </x:c>
      <x:c r="M3382" s="10" t="n">
        <x:v>0</x:v>
      </x:c>
      <x:c r="N3382" s="10" t="n">
        <x:v>1</x:v>
      </x:c>
      <x:c r="O3382" s="10" t="n">
        <x:v>0</x:v>
      </x:c>
      <x:c r="P3382" s="9" t="str">
        <x:f>'CaseReview'!U1196</x:f>
        <x:v>FAIL</x:v>
      </x:c>
      <x:c r="Q3382" s="9" t="n">
        <x:f>IF(AND(T3382=1,G3382=P3382),1,0)</x:f>
        <x:v>0</x:v>
      </x:c>
      <x:c r="R3382" s="9" t="n">
        <x:f>IF(AND(T3382=1,G3382="PASS",P3382="FAIL"),1,0)</x:f>
        <x:v>1</x:v>
      </x:c>
      <x:c r="S3382" s="9" t="n">
        <x:f>IF(AND(T3382=1,G3382="FAIL",P3382="PASS"),1,0)</x:f>
        <x:v>0</x:v>
      </x:c>
      <x:c r="T3382" s="9" t="n">
        <x:v>1</x:v>
      </x:c>
      <x:c r="U3382" s="9" t="n">
        <x:v>8</x:v>
      </x:c>
      <x:c r="V3382" s="9" t="str">
        <x:v>MVP/SHACL_GENERATION_PIPELINE/experiments/LUNA_NO_SEMANTIC_VALIDATOR/RUN_01/runs/RUN-IMO-111-20260901T104422021307Z/artifacts/attempt_01/candidate_shape.ttl</x:v>
      </x:c>
    </x:row>
    <x:row r="3383" ht="22" customHeight="1">
      <x:c r="A3383" s="10" t="str">
        <x:v>NO_SEMANTIC</x:v>
      </x:c>
      <x:c r="B3383" s="10" t="str">
        <x:v>IMO-111</x:v>
      </x:c>
      <x:c r="C3383" s="10" t="str">
        <x:v>IMO-111-L-P01</x:v>
      </x:c>
      <x:c r="D3383" s="10" t="str">
        <x:v>RUN_01</x:v>
      </x:c>
      <x:c r="E3383" s="10" t="str">
        <x:v>ORIGINAL_LEDGER</x:v>
      </x:c>
      <x:c r="F3383" s="10" t="str">
        <x:v>PASS</x:v>
      </x:c>
      <x:c r="G3383" s="10" t="str">
        <x:v>PASS</x:v>
      </x:c>
      <x:c r="H3383" s="10" t="str">
        <x:v>EXECUTED</x:v>
      </x:c>
      <x:c r="I3383" s="10" t="str">
        <x:v>PARSED</x:v>
      </x:c>
      <x:c r="J3383" s="10" t="str">
        <x:v>NO_SEMANTIC_VALIDATOR_DETERMINISTIC_PASS</x:v>
      </x:c>
      <x:c r="K3383" s="10" t="str">
        <x:v>2af44551ae954580d1e14be979c4fc882cda44cc73466ec1c6b32be8c0f38191</x:v>
      </x:c>
      <x:c r="L3383" s="10" t="str">
        <x:v>historical_three</x:v>
      </x:c>
      <x:c r="M3383" s="10" t="n">
        <x:v>1</x:v>
      </x:c>
      <x:c r="N3383" s="10" t="n">
        <x:v>0</x:v>
      </x:c>
      <x:c r="O3383" s="10" t="n">
        <x:v>0</x:v>
      </x:c>
      <x:c r="P3383" s="9" t="str">
        <x:f>'CaseReview'!U1197</x:f>
        <x:v>PASS</x:v>
      </x:c>
      <x:c r="Q3383" s="9" t="n">
        <x:f>IF(AND(T3383=1,G3383=P3383),1,0)</x:f>
        <x:v>1</x:v>
      </x:c>
      <x:c r="R3383" s="9" t="n">
        <x:f>IF(AND(T3383=1,G3383="PASS",P3383="FAIL"),1,0)</x:f>
        <x:v>0</x:v>
      </x:c>
      <x:c r="S3383" s="9" t="n">
        <x:f>IF(AND(T3383=1,G3383="FAIL",P3383="PASS"),1,0)</x:f>
        <x:v>0</x:v>
      </x:c>
      <x:c r="T3383" s="9" t="n">
        <x:v>1</x:v>
      </x:c>
      <x:c r="U3383" s="9" t="n">
        <x:v>8</x:v>
      </x:c>
      <x:c r="V3383" s="9" t="str">
        <x:v>MVP/SHACL_GENERATION_PIPELINE/experiments/LUNA_NO_SEMANTIC_VALIDATOR/RUN_01/runs/RUN-IMO-111-20260901T104422021307Z/artifacts/attempt_01/candidate_shape.ttl</x:v>
      </x:c>
    </x:row>
    <x:row r="3384" ht="22" customHeight="1">
      <x:c r="A3384" s="10" t="str">
        <x:v>NO_SEMANTIC</x:v>
      </x:c>
      <x:c r="B3384" s="10" t="str">
        <x:v>IMO-111</x:v>
      </x:c>
      <x:c r="C3384" s="10" t="str">
        <x:v>IMO-111-L-P02</x:v>
      </x:c>
      <x:c r="D3384" s="10" t="str">
        <x:v>RUN_01</x:v>
      </x:c>
      <x:c r="E3384" s="10" t="str">
        <x:v>ORIGINAL_LEDGER</x:v>
      </x:c>
      <x:c r="F3384" s="10" t="str">
        <x:v>PASS</x:v>
      </x:c>
      <x:c r="G3384" s="10" t="str">
        <x:v>PASS</x:v>
      </x:c>
      <x:c r="H3384" s="10" t="str">
        <x:v>EXECUTED</x:v>
      </x:c>
      <x:c r="I3384" s="10" t="str">
        <x:v>PARSED</x:v>
      </x:c>
      <x:c r="J3384" s="10" t="str">
        <x:v>NO_SEMANTIC_VALIDATOR_DETERMINISTIC_PASS</x:v>
      </x:c>
      <x:c r="K3384" s="10" t="str">
        <x:v>2af44551ae954580d1e14be979c4fc882cda44cc73466ec1c6b32be8c0f38191</x:v>
      </x:c>
      <x:c r="L3384" s="10" t="str">
        <x:v>historical_three</x:v>
      </x:c>
      <x:c r="M3384" s="10" t="n">
        <x:v>1</x:v>
      </x:c>
      <x:c r="N3384" s="10" t="n">
        <x:v>0</x:v>
      </x:c>
      <x:c r="O3384" s="10" t="n">
        <x:v>0</x:v>
      </x:c>
      <x:c r="P3384" s="9" t="str">
        <x:f>'CaseReview'!U1198</x:f>
        <x:v>PASS</x:v>
      </x:c>
      <x:c r="Q3384" s="9" t="n">
        <x:f>IF(AND(T3384=1,G3384=P3384),1,0)</x:f>
        <x:v>1</x:v>
      </x:c>
      <x:c r="R3384" s="9" t="n">
        <x:f>IF(AND(T3384=1,G3384="PASS",P3384="FAIL"),1,0)</x:f>
        <x:v>0</x:v>
      </x:c>
      <x:c r="S3384" s="9" t="n">
        <x:f>IF(AND(T3384=1,G3384="FAIL",P3384="PASS"),1,0)</x:f>
        <x:v>0</x:v>
      </x:c>
      <x:c r="T3384" s="9" t="n">
        <x:v>1</x:v>
      </x:c>
      <x:c r="U3384" s="9" t="n">
        <x:v>8</x:v>
      </x:c>
      <x:c r="V3384" s="9" t="str">
        <x:v>MVP/SHACL_GENERATION_PIPELINE/experiments/LUNA_NO_SEMANTIC_VALIDATOR/RUN_01/runs/RUN-IMO-111-20260901T104422021307Z/artifacts/attempt_01/candidate_shape.ttl</x:v>
      </x:c>
    </x:row>
    <x:row r="3385" ht="22" customHeight="1">
      <x:c r="A3385" s="10" t="str">
        <x:v>NO_SEMANTIC</x:v>
      </x:c>
      <x:c r="B3385" s="10" t="str">
        <x:v>IMO-111</x:v>
      </x:c>
      <x:c r="C3385" s="10" t="str">
        <x:v>IMO-111-L-P03</x:v>
      </x:c>
      <x:c r="D3385" s="10" t="str">
        <x:v>RUN_01</x:v>
      </x:c>
      <x:c r="E3385" s="10" t="str">
        <x:v>ORIGINAL_LEDGER</x:v>
      </x:c>
      <x:c r="F3385" s="10" t="str">
        <x:v>PASS</x:v>
      </x:c>
      <x:c r="G3385" s="10" t="str">
        <x:v>PASS</x:v>
      </x:c>
      <x:c r="H3385" s="10" t="str">
        <x:v>EXECUTED</x:v>
      </x:c>
      <x:c r="I3385" s="10" t="str">
        <x:v>PARSED</x:v>
      </x:c>
      <x:c r="J3385" s="10" t="str">
        <x:v>NO_SEMANTIC_VALIDATOR_DETERMINISTIC_PASS</x:v>
      </x:c>
      <x:c r="K3385" s="10" t="str">
        <x:v>2af44551ae954580d1e14be979c4fc882cda44cc73466ec1c6b32be8c0f38191</x:v>
      </x:c>
      <x:c r="L3385" s="10" t="str">
        <x:v>historical_three</x:v>
      </x:c>
      <x:c r="M3385" s="10" t="n">
        <x:v>1</x:v>
      </x:c>
      <x:c r="N3385" s="10" t="n">
        <x:v>0</x:v>
      </x:c>
      <x:c r="O3385" s="10" t="n">
        <x:v>0</x:v>
      </x:c>
      <x:c r="P3385" s="9" t="str">
        <x:f>'CaseReview'!U1199</x:f>
        <x:v>PASS</x:v>
      </x:c>
      <x:c r="Q3385" s="9" t="n">
        <x:f>IF(AND(T3385=1,G3385=P3385),1,0)</x:f>
        <x:v>1</x:v>
      </x:c>
      <x:c r="R3385" s="9" t="n">
        <x:f>IF(AND(T3385=1,G3385="PASS",P3385="FAIL"),1,0)</x:f>
        <x:v>0</x:v>
      </x:c>
      <x:c r="S3385" s="9" t="n">
        <x:f>IF(AND(T3385=1,G3385="FAIL",P3385="PASS"),1,0)</x:f>
        <x:v>0</x:v>
      </x:c>
      <x:c r="T3385" s="9" t="n">
        <x:v>1</x:v>
      </x:c>
      <x:c r="U3385" s="9" t="n">
        <x:v>8</x:v>
      </x:c>
      <x:c r="V3385" s="9" t="str">
        <x:v>MVP/SHACL_GENERATION_PIPELINE/experiments/LUNA_NO_SEMANTIC_VALIDATOR/RUN_01/runs/RUN-IMO-111-20260901T104422021307Z/artifacts/attempt_01/candidate_shape.ttl</x:v>
      </x:c>
    </x:row>
    <x:row r="3386" ht="22" customHeight="1">
      <x:c r="A3386" s="10" t="str">
        <x:v>NO_SEMANTIC</x:v>
      </x:c>
      <x:c r="B3386" s="10" t="str">
        <x:v>IMO-111</x:v>
      </x:c>
      <x:c r="C3386" s="10" t="str">
        <x:v>IMO-111-L-P04</x:v>
      </x:c>
      <x:c r="D3386" s="10" t="str">
        <x:v>RUN_01</x:v>
      </x:c>
      <x:c r="E3386" s="10" t="str">
        <x:v>ORIGINAL_LEDGER</x:v>
      </x:c>
      <x:c r="F3386" s="10" t="str">
        <x:v>PASS</x:v>
      </x:c>
      <x:c r="G3386" s="10" t="str">
        <x:v>PASS</x:v>
      </x:c>
      <x:c r="H3386" s="10" t="str">
        <x:v>EXECUTED</x:v>
      </x:c>
      <x:c r="I3386" s="10" t="str">
        <x:v>PARSED</x:v>
      </x:c>
      <x:c r="J3386" s="10" t="str">
        <x:v>NO_SEMANTIC_VALIDATOR_DETERMINISTIC_PASS</x:v>
      </x:c>
      <x:c r="K3386" s="10" t="str">
        <x:v>2af44551ae954580d1e14be979c4fc882cda44cc73466ec1c6b32be8c0f38191</x:v>
      </x:c>
      <x:c r="L3386" s="10" t="str">
        <x:v>historical_three</x:v>
      </x:c>
      <x:c r="M3386" s="10" t="n">
        <x:v>1</x:v>
      </x:c>
      <x:c r="N3386" s="10" t="n">
        <x:v>0</x:v>
      </x:c>
      <x:c r="O3386" s="10" t="n">
        <x:v>0</x:v>
      </x:c>
      <x:c r="P3386" s="9" t="str">
        <x:f>'CaseReview'!U1200</x:f>
        <x:v>PASS</x:v>
      </x:c>
      <x:c r="Q3386" s="9" t="n">
        <x:f>IF(AND(T3386=1,G3386=P3386),1,0)</x:f>
        <x:v>1</x:v>
      </x:c>
      <x:c r="R3386" s="9" t="n">
        <x:f>IF(AND(T3386=1,G3386="PASS",P3386="FAIL"),1,0)</x:f>
        <x:v>0</x:v>
      </x:c>
      <x:c r="S3386" s="9" t="n">
        <x:f>IF(AND(T3386=1,G3386="FAIL",P3386="PASS"),1,0)</x:f>
        <x:v>0</x:v>
      </x:c>
      <x:c r="T3386" s="9" t="n">
        <x:v>1</x:v>
      </x:c>
      <x:c r="U3386" s="9" t="n">
        <x:v>8</x:v>
      </x:c>
      <x:c r="V3386" s="9" t="str">
        <x:v>MVP/SHACL_GENERATION_PIPELINE/experiments/LUNA_NO_SEMANTIC_VALIDATOR/RUN_01/runs/RUN-IMO-111-20260901T104422021307Z/artifacts/attempt_01/candidate_shape.ttl</x:v>
      </x:c>
    </x:row>
    <x:row r="3387" ht="22" customHeight="1">
      <x:c r="A3387" s="10" t="str">
        <x:v>NO_SEMANTIC</x:v>
      </x:c>
      <x:c r="B3387" s="10" t="str">
        <x:v>IMO-111</x:v>
      </x:c>
      <x:c r="C3387" s="10" t="str">
        <x:v>IMO-111-L-P05</x:v>
      </x:c>
      <x:c r="D3387" s="10" t="str">
        <x:v>RUN_01</x:v>
      </x:c>
      <x:c r="E3387" s="10" t="str">
        <x:v>ORIGINAL_LEDGER</x:v>
      </x:c>
      <x:c r="F3387" s="10" t="str">
        <x:v>PASS</x:v>
      </x:c>
      <x:c r="G3387" s="10" t="str">
        <x:v>PASS</x:v>
      </x:c>
      <x:c r="H3387" s="10" t="str">
        <x:v>EXECUTED</x:v>
      </x:c>
      <x:c r="I3387" s="10" t="str">
        <x:v>PARSED</x:v>
      </x:c>
      <x:c r="J3387" s="10" t="str">
        <x:v>NO_SEMANTIC_VALIDATOR_DETERMINISTIC_PASS</x:v>
      </x:c>
      <x:c r="K3387" s="10" t="str">
        <x:v>2af44551ae954580d1e14be979c4fc882cda44cc73466ec1c6b32be8c0f38191</x:v>
      </x:c>
      <x:c r="L3387" s="10" t="str">
        <x:v>historical_three</x:v>
      </x:c>
      <x:c r="M3387" s="10" t="n">
        <x:v>1</x:v>
      </x:c>
      <x:c r="N3387" s="10" t="n">
        <x:v>0</x:v>
      </x:c>
      <x:c r="O3387" s="10" t="n">
        <x:v>0</x:v>
      </x:c>
      <x:c r="P3387" s="9" t="str">
        <x:f>'CaseReview'!U1201</x:f>
        <x:v>PASS</x:v>
      </x:c>
      <x:c r="Q3387" s="9" t="n">
        <x:f>IF(AND(T3387=1,G3387=P3387),1,0)</x:f>
        <x:v>1</x:v>
      </x:c>
      <x:c r="R3387" s="9" t="n">
        <x:f>IF(AND(T3387=1,G3387="PASS",P3387="FAIL"),1,0)</x:f>
        <x:v>0</x:v>
      </x:c>
      <x:c r="S3387" s="9" t="n">
        <x:f>IF(AND(T3387=1,G3387="FAIL",P3387="PASS"),1,0)</x:f>
        <x:v>0</x:v>
      </x:c>
      <x:c r="T3387" s="9" t="n">
        <x:v>1</x:v>
      </x:c>
      <x:c r="U3387" s="9" t="n">
        <x:v>8</x:v>
      </x:c>
      <x:c r="V3387" s="9" t="str">
        <x:v>MVP/SHACL_GENERATION_PIPELINE/experiments/LUNA_NO_SEMANTIC_VALIDATOR/RUN_01/runs/RUN-IMO-111-20260901T104422021307Z/artifacts/attempt_01/candidate_shape.ttl</x:v>
      </x:c>
    </x:row>
    <x:row r="3388" ht="22" customHeight="1">
      <x:c r="A3388" s="10" t="str">
        <x:v>NO_SEMANTIC</x:v>
      </x:c>
      <x:c r="B3388" s="10" t="str">
        <x:v>IMO-111</x:v>
      </x:c>
      <x:c r="C3388" s="10" t="str">
        <x:v>IMO-111-L-P06</x:v>
      </x:c>
      <x:c r="D3388" s="10" t="str">
        <x:v>RUN_01</x:v>
      </x:c>
      <x:c r="E3388" s="10" t="str">
        <x:v>ORIGINAL_LEDGER</x:v>
      </x:c>
      <x:c r="F3388" s="10" t="str">
        <x:v>PASS</x:v>
      </x:c>
      <x:c r="G3388" s="10" t="str">
        <x:v>PASS</x:v>
      </x:c>
      <x:c r="H3388" s="10" t="str">
        <x:v>EXECUTED</x:v>
      </x:c>
      <x:c r="I3388" s="10" t="str">
        <x:v>PARSED</x:v>
      </x:c>
      <x:c r="J3388" s="10" t="str">
        <x:v>NO_SEMANTIC_VALIDATOR_DETERMINISTIC_PASS</x:v>
      </x:c>
      <x:c r="K3388" s="10" t="str">
        <x:v>2af44551ae954580d1e14be979c4fc882cda44cc73466ec1c6b32be8c0f38191</x:v>
      </x:c>
      <x:c r="L3388" s="10" t="str">
        <x:v>historical_three</x:v>
      </x:c>
      <x:c r="M3388" s="10" t="n">
        <x:v>1</x:v>
      </x:c>
      <x:c r="N3388" s="10" t="n">
        <x:v>0</x:v>
      </x:c>
      <x:c r="O3388" s="10" t="n">
        <x:v>0</x:v>
      </x:c>
      <x:c r="P3388" s="9" t="str">
        <x:f>'CaseReview'!U1202</x:f>
        <x:v>PASS</x:v>
      </x:c>
      <x:c r="Q3388" s="9" t="n">
        <x:f>IF(AND(T3388=1,G3388=P3388),1,0)</x:f>
        <x:v>1</x:v>
      </x:c>
      <x:c r="R3388" s="9" t="n">
        <x:f>IF(AND(T3388=1,G3388="PASS",P3388="FAIL"),1,0)</x:f>
        <x:v>0</x:v>
      </x:c>
      <x:c r="S3388" s="9" t="n">
        <x:f>IF(AND(T3388=1,G3388="FAIL",P3388="PASS"),1,0)</x:f>
        <x:v>0</x:v>
      </x:c>
      <x:c r="T3388" s="9" t="n">
        <x:v>1</x:v>
      </x:c>
      <x:c r="U3388" s="9" t="n">
        <x:v>8</x:v>
      </x:c>
      <x:c r="V3388" s="9" t="str">
        <x:v>MVP/SHACL_GENERATION_PIPELINE/experiments/LUNA_NO_SEMANTIC_VALIDATOR/RUN_01/runs/RUN-IMO-111-20260901T104422021307Z/artifacts/attempt_01/candidate_shape.ttl</x:v>
      </x:c>
    </x:row>
    <x:row r="3389" ht="22" customHeight="1">
      <x:c r="A3389" s="10" t="str">
        <x:v>NO_SEMANTIC</x:v>
      </x:c>
      <x:c r="B3389" s="10" t="str">
        <x:v>IMO-112</x:v>
      </x:c>
      <x:c r="C3389" s="10" t="str">
        <x:v>IMO-112-M-F01</x:v>
      </x:c>
      <x:c r="D3389" s="10" t="str">
        <x:v>RUN_01</x:v>
      </x:c>
      <x:c r="E3389" s="10" t="str">
        <x:v>ORIGINAL_LEDGER</x:v>
      </x:c>
      <x:c r="F3389" s="10" t="str">
        <x:v>FAIL</x:v>
      </x:c>
      <x:c r="G3389" s="10" t="str">
        <x:v>PASS</x:v>
      </x:c>
      <x:c r="H3389" s="10" t="str">
        <x:v>EXECUTED</x:v>
      </x:c>
      <x:c r="I3389" s="10" t="str">
        <x:v>PARSED</x:v>
      </x:c>
      <x:c r="J3389" s="10" t="str">
        <x:v>NO_SEMANTIC_VALIDATOR_DETERMINISTIC_PASS</x:v>
      </x:c>
      <x:c r="K3389" s="10" t="str">
        <x:v>e8935a8daab181a86c2f30728374577c7186654605a139243b776c51c65c591d</x:v>
      </x:c>
      <x:c r="L3389" s="10" t="str">
        <x:v>historical_three</x:v>
      </x:c>
      <x:c r="M3389" s="10" t="n">
        <x:v>0</x:v>
      </x:c>
      <x:c r="N3389" s="10" t="n">
        <x:v>1</x:v>
      </x:c>
      <x:c r="O3389" s="10" t="n">
        <x:v>0</x:v>
      </x:c>
      <x:c r="P3389" s="9" t="str">
        <x:f>'CaseReview'!U1203</x:f>
        <x:v>FAIL</x:v>
      </x:c>
      <x:c r="Q3389" s="9" t="n">
        <x:f>IF(AND(T3389=1,G3389=P3389),1,0)</x:f>
        <x:v>0</x:v>
      </x:c>
      <x:c r="R3389" s="9" t="n">
        <x:f>IF(AND(T3389=1,G3389="PASS",P3389="FAIL"),1,0)</x:f>
        <x:v>1</x:v>
      </x:c>
      <x:c r="S3389" s="9" t="n">
        <x:f>IF(AND(T3389=1,G3389="FAIL",P3389="PASS"),1,0)</x:f>
        <x:v>0</x:v>
      </x:c>
      <x:c r="T3389" s="9" t="n">
        <x:v>1</x:v>
      </x:c>
      <x:c r="U3389" s="9" t="n">
        <x:v>5</x:v>
      </x:c>
      <x:c r="V3389" s="9" t="str">
        <x:v>MVP/SHACL_GENERATION_PIPELINE/experiments/LUNA_NO_SEMANTIC_VALIDATOR/RUN_01/runs/RUN-IMO-112-20260901T104456838971Z/artifacts/attempt_01/candidate_shape.ttl</x:v>
      </x:c>
    </x:row>
    <x:row r="3390" ht="22" customHeight="1">
      <x:c r="A3390" s="10" t="str">
        <x:v>NO_SEMANTIC</x:v>
      </x:c>
      <x:c r="B3390" s="10" t="str">
        <x:v>IMO-112</x:v>
      </x:c>
      <x:c r="C3390" s="10" t="str">
        <x:v>IMO-112-M-F02</x:v>
      </x:c>
      <x:c r="D3390" s="10" t="str">
        <x:v>RUN_01</x:v>
      </x:c>
      <x:c r="E3390" s="10" t="str">
        <x:v>ORIGINAL_LEDGER</x:v>
      </x:c>
      <x:c r="F3390" s="10" t="str">
        <x:v>FAIL</x:v>
      </x:c>
      <x:c r="G3390" s="10" t="str">
        <x:v>FAIL</x:v>
      </x:c>
      <x:c r="H3390" s="10" t="str">
        <x:v>EXECUTED</x:v>
      </x:c>
      <x:c r="I3390" s="10" t="str">
        <x:v>PARSED</x:v>
      </x:c>
      <x:c r="J3390" s="10" t="str">
        <x:v>NO_SEMANTIC_VALIDATOR_DETERMINISTIC_PASS</x:v>
      </x:c>
      <x:c r="K3390" s="10" t="str">
        <x:v>e8935a8daab181a86c2f30728374577c7186654605a139243b776c51c65c591d</x:v>
      </x:c>
      <x:c r="L3390" s="10" t="str">
        <x:v>historical_three</x:v>
      </x:c>
      <x:c r="M3390" s="10" t="n">
        <x:v>1</x:v>
      </x:c>
      <x:c r="N3390" s="10" t="n">
        <x:v>0</x:v>
      </x:c>
      <x:c r="O3390" s="10" t="n">
        <x:v>0</x:v>
      </x:c>
      <x:c r="P3390" s="9" t="str">
        <x:f>'CaseReview'!U1204</x:f>
        <x:v>FAIL</x:v>
      </x:c>
      <x:c r="Q3390" s="9" t="n">
        <x:f>IF(AND(T3390=1,G3390=P3390),1,0)</x:f>
        <x:v>1</x:v>
      </x:c>
      <x:c r="R3390" s="9" t="n">
        <x:f>IF(AND(T3390=1,G3390="PASS",P3390="FAIL"),1,0)</x:f>
        <x:v>0</x:v>
      </x:c>
      <x:c r="S3390" s="9" t="n">
        <x:f>IF(AND(T3390=1,G3390="FAIL",P3390="PASS"),1,0)</x:f>
        <x:v>0</x:v>
      </x:c>
      <x:c r="T3390" s="9" t="n">
        <x:v>1</x:v>
      </x:c>
      <x:c r="U3390" s="9" t="n">
        <x:v>5</x:v>
      </x:c>
      <x:c r="V3390" s="9" t="str">
        <x:v>MVP/SHACL_GENERATION_PIPELINE/experiments/LUNA_NO_SEMANTIC_VALIDATOR/RUN_01/runs/RUN-IMO-112-20260901T104456838971Z/artifacts/attempt_01/candidate_shape.ttl</x:v>
      </x:c>
    </x:row>
    <x:row r="3391" ht="22" customHeight="1">
      <x:c r="A3391" s="10" t="str">
        <x:v>NO_SEMANTIC</x:v>
      </x:c>
      <x:c r="B3391" s="10" t="str">
        <x:v>IMO-112</x:v>
      </x:c>
      <x:c r="C3391" s="10" t="str">
        <x:v>IMO-112-M-F03</x:v>
      </x:c>
      <x:c r="D3391" s="10" t="str">
        <x:v>RUN_01</x:v>
      </x:c>
      <x:c r="E3391" s="10" t="str">
        <x:v>ORIGINAL_LEDGER</x:v>
      </x:c>
      <x:c r="F3391" s="10" t="str">
        <x:v>FAIL</x:v>
      </x:c>
      <x:c r="G3391" s="10" t="str">
        <x:v>PASS</x:v>
      </x:c>
      <x:c r="H3391" s="10" t="str">
        <x:v>EXECUTED</x:v>
      </x:c>
      <x:c r="I3391" s="10" t="str">
        <x:v>PARSED</x:v>
      </x:c>
      <x:c r="J3391" s="10" t="str">
        <x:v>NO_SEMANTIC_VALIDATOR_DETERMINISTIC_PASS</x:v>
      </x:c>
      <x:c r="K3391" s="10" t="str">
        <x:v>e8935a8daab181a86c2f30728374577c7186654605a139243b776c51c65c591d</x:v>
      </x:c>
      <x:c r="L3391" s="10" t="str">
        <x:v>historical_three</x:v>
      </x:c>
      <x:c r="M3391" s="10" t="n">
        <x:v>0</x:v>
      </x:c>
      <x:c r="N3391" s="10" t="n">
        <x:v>1</x:v>
      </x:c>
      <x:c r="O3391" s="10" t="n">
        <x:v>0</x:v>
      </x:c>
      <x:c r="P3391" s="9" t="str">
        <x:f>'CaseReview'!U1205</x:f>
        <x:v>FAIL</x:v>
      </x:c>
      <x:c r="Q3391" s="9" t="n">
        <x:f>IF(AND(T3391=1,G3391=P3391),1,0)</x:f>
        <x:v>0</x:v>
      </x:c>
      <x:c r="R3391" s="9" t="n">
        <x:f>IF(AND(T3391=1,G3391="PASS",P3391="FAIL"),1,0)</x:f>
        <x:v>1</x:v>
      </x:c>
      <x:c r="S3391" s="9" t="n">
        <x:f>IF(AND(T3391=1,G3391="FAIL",P3391="PASS"),1,0)</x:f>
        <x:v>0</x:v>
      </x:c>
      <x:c r="T3391" s="9" t="n">
        <x:v>1</x:v>
      </x:c>
      <x:c r="U3391" s="9" t="n">
        <x:v>5</x:v>
      </x:c>
      <x:c r="V3391" s="9" t="str">
        <x:v>MVP/SHACL_GENERATION_PIPELINE/experiments/LUNA_NO_SEMANTIC_VALIDATOR/RUN_01/runs/RUN-IMO-112-20260901T104456838971Z/artifacts/attempt_01/candidate_shape.ttl</x:v>
      </x:c>
    </x:row>
    <x:row r="3392" ht="22" customHeight="1">
      <x:c r="A3392" s="10" t="str">
        <x:v>NO_SEMANTIC</x:v>
      </x:c>
      <x:c r="B3392" s="10" t="str">
        <x:v>IMO-112</x:v>
      </x:c>
      <x:c r="C3392" s="10" t="str">
        <x:v>IMO-112-M-P01</x:v>
      </x:c>
      <x:c r="D3392" s="10" t="str">
        <x:v>RUN_01</x:v>
      </x:c>
      <x:c r="E3392" s="10" t="str">
        <x:v>ORIGINAL_LEDGER</x:v>
      </x:c>
      <x:c r="F3392" s="10" t="str">
        <x:v>PASS</x:v>
      </x:c>
      <x:c r="G3392" s="10" t="str">
        <x:v>PASS</x:v>
      </x:c>
      <x:c r="H3392" s="10" t="str">
        <x:v>EXECUTED</x:v>
      </x:c>
      <x:c r="I3392" s="10" t="str">
        <x:v>PARSED</x:v>
      </x:c>
      <x:c r="J3392" s="10" t="str">
        <x:v>NO_SEMANTIC_VALIDATOR_DETERMINISTIC_PASS</x:v>
      </x:c>
      <x:c r="K3392" s="10" t="str">
        <x:v>e8935a8daab181a86c2f30728374577c7186654605a139243b776c51c65c591d</x:v>
      </x:c>
      <x:c r="L3392" s="10" t="str">
        <x:v>historical_three</x:v>
      </x:c>
      <x:c r="M3392" s="10" t="n">
        <x:v>1</x:v>
      </x:c>
      <x:c r="N3392" s="10" t="n">
        <x:v>0</x:v>
      </x:c>
      <x:c r="O3392" s="10" t="n">
        <x:v>0</x:v>
      </x:c>
      <x:c r="P3392" s="9" t="str">
        <x:f>'CaseReview'!U1206</x:f>
        <x:v>PASS</x:v>
      </x:c>
      <x:c r="Q3392" s="9" t="n">
        <x:f>IF(AND(T3392=1,G3392=P3392),1,0)</x:f>
        <x:v>1</x:v>
      </x:c>
      <x:c r="R3392" s="9" t="n">
        <x:f>IF(AND(T3392=1,G3392="PASS",P3392="FAIL"),1,0)</x:f>
        <x:v>0</x:v>
      </x:c>
      <x:c r="S3392" s="9" t="n">
        <x:f>IF(AND(T3392=1,G3392="FAIL",P3392="PASS"),1,0)</x:f>
        <x:v>0</x:v>
      </x:c>
      <x:c r="T3392" s="9" t="n">
        <x:v>1</x:v>
      </x:c>
      <x:c r="U3392" s="9" t="n">
        <x:v>5</x:v>
      </x:c>
      <x:c r="V3392" s="9" t="str">
        <x:v>MVP/SHACL_GENERATION_PIPELINE/experiments/LUNA_NO_SEMANTIC_VALIDATOR/RUN_01/runs/RUN-IMO-112-20260901T104456838971Z/artifacts/attempt_01/candidate_shape.ttl</x:v>
      </x:c>
    </x:row>
    <x:row r="3393" ht="22" customHeight="1">
      <x:c r="A3393" s="10" t="str">
        <x:v>NO_SEMANTIC</x:v>
      </x:c>
      <x:c r="B3393" s="10" t="str">
        <x:v>IMO-112</x:v>
      </x:c>
      <x:c r="C3393" s="10" t="str">
        <x:v>IMO-112-M-P02</x:v>
      </x:c>
      <x:c r="D3393" s="10" t="str">
        <x:v>RUN_01</x:v>
      </x:c>
      <x:c r="E3393" s="10" t="str">
        <x:v>ORIGINAL_LEDGER</x:v>
      </x:c>
      <x:c r="F3393" s="10" t="str">
        <x:v>PASS</x:v>
      </x:c>
      <x:c r="G3393" s="10" t="str">
        <x:v>PASS</x:v>
      </x:c>
      <x:c r="H3393" s="10" t="str">
        <x:v>EXECUTED</x:v>
      </x:c>
      <x:c r="I3393" s="10" t="str">
        <x:v>PARSED</x:v>
      </x:c>
      <x:c r="J3393" s="10" t="str">
        <x:v>NO_SEMANTIC_VALIDATOR_DETERMINISTIC_PASS</x:v>
      </x:c>
      <x:c r="K3393" s="10" t="str">
        <x:v>e8935a8daab181a86c2f30728374577c7186654605a139243b776c51c65c591d</x:v>
      </x:c>
      <x:c r="L3393" s="10" t="str">
        <x:v>historical_three</x:v>
      </x:c>
      <x:c r="M3393" s="10" t="n">
        <x:v>1</x:v>
      </x:c>
      <x:c r="N3393" s="10" t="n">
        <x:v>0</x:v>
      </x:c>
      <x:c r="O3393" s="10" t="n">
        <x:v>0</x:v>
      </x:c>
      <x:c r="P3393" s="9" t="str">
        <x:f>'CaseReview'!U1207</x:f>
        <x:v>PASS</x:v>
      </x:c>
      <x:c r="Q3393" s="9" t="n">
        <x:f>IF(AND(T3393=1,G3393=P3393),1,0)</x:f>
        <x:v>1</x:v>
      </x:c>
      <x:c r="R3393" s="9" t="n">
        <x:f>IF(AND(T3393=1,G3393="PASS",P3393="FAIL"),1,0)</x:f>
        <x:v>0</x:v>
      </x:c>
      <x:c r="S3393" s="9" t="n">
        <x:f>IF(AND(T3393=1,G3393="FAIL",P3393="PASS"),1,0)</x:f>
        <x:v>0</x:v>
      </x:c>
      <x:c r="T3393" s="9" t="n">
        <x:v>1</x:v>
      </x:c>
      <x:c r="U3393" s="9" t="n">
        <x:v>5</x:v>
      </x:c>
      <x:c r="V3393" s="9" t="str">
        <x:v>MVP/SHACL_GENERATION_PIPELINE/experiments/LUNA_NO_SEMANTIC_VALIDATOR/RUN_01/runs/RUN-IMO-112-20260901T104456838971Z/artifacts/attempt_01/candidate_shape.ttl</x:v>
      </x:c>
    </x:row>
    <x:row r="3394" ht="22" customHeight="1">
      <x:c r="A3394" s="10" t="str">
        <x:v>NO_SEMANTIC</x:v>
      </x:c>
      <x:c r="B3394" s="10" t="str">
        <x:v>IMO-113</x:v>
      </x:c>
      <x:c r="C3394" s="10" t="str">
        <x:v>IMO-113-M-F01</x:v>
      </x:c>
      <x:c r="D3394" s="10" t="str">
        <x:v>RUN_01</x:v>
      </x:c>
      <x:c r="E3394" s="10" t="str">
        <x:v>ORIGINAL_LEDGER</x:v>
      </x:c>
      <x:c r="F3394" s="10" t="str">
        <x:v>FAIL</x:v>
      </x:c>
      <x:c r="G3394" s="10" t="str">
        <x:v>FAIL</x:v>
      </x:c>
      <x:c r="H3394" s="10" t="str">
        <x:v>EXECUTED</x:v>
      </x:c>
      <x:c r="I3394" s="10" t="str">
        <x:v>PARSED</x:v>
      </x:c>
      <x:c r="J3394" s="10" t="str">
        <x:v>NO_SEMANTIC_VALIDATOR_DETERMINISTIC_PASS</x:v>
      </x:c>
      <x:c r="K3394" s="10" t="str">
        <x:v>09e1092ff0b8dd5e3d9ea54d6640544d1bd24bd170701531123b3871eb30a233</x:v>
      </x:c>
      <x:c r="L3394" s="10" t="str">
        <x:v>historical_three</x:v>
      </x:c>
      <x:c r="M3394" s="10" t="n">
        <x:v>1</x:v>
      </x:c>
      <x:c r="N3394" s="10" t="n">
        <x:v>0</x:v>
      </x:c>
      <x:c r="O3394" s="10" t="n">
        <x:v>0</x:v>
      </x:c>
      <x:c r="P3394" s="9" t="str">
        <x:f>'CaseReview'!U1208</x:f>
        <x:v>FAIL</x:v>
      </x:c>
      <x:c r="Q3394" s="9" t="n">
        <x:f>IF(AND(T3394=1,G3394=P3394),1,0)</x:f>
        <x:v>1</x:v>
      </x:c>
      <x:c r="R3394" s="9" t="n">
        <x:f>IF(AND(T3394=1,G3394="PASS",P3394="FAIL"),1,0)</x:f>
        <x:v>0</x:v>
      </x:c>
      <x:c r="S3394" s="9" t="n">
        <x:f>IF(AND(T3394=1,G3394="FAIL",P3394="PASS"),1,0)</x:f>
        <x:v>0</x:v>
      </x:c>
      <x:c r="T3394" s="9" t="n">
        <x:v>1</x:v>
      </x:c>
      <x:c r="U3394" s="9" t="n">
        <x:v>6</x:v>
      </x:c>
      <x:c r="V3394" s="9" t="str">
        <x:v>MVP/SHACL_GENERATION_PIPELINE/experiments/LUNA_NO_SEMANTIC_VALIDATOR/RUN_01/runs/RUN-IMO-113-20260901T104513636651Z/artifacts/attempt_01/candidate_shape.ttl</x:v>
      </x:c>
    </x:row>
    <x:row r="3395" ht="22" customHeight="1">
      <x:c r="A3395" s="10" t="str">
        <x:v>NO_SEMANTIC</x:v>
      </x:c>
      <x:c r="B3395" s="10" t="str">
        <x:v>IMO-113</x:v>
      </x:c>
      <x:c r="C3395" s="10" t="str">
        <x:v>IMO-113-M-F02</x:v>
      </x:c>
      <x:c r="D3395" s="10" t="str">
        <x:v>RUN_01</x:v>
      </x:c>
      <x:c r="E3395" s="10" t="str">
        <x:v>ORIGINAL_LEDGER</x:v>
      </x:c>
      <x:c r="F3395" s="10" t="str">
        <x:v>FAIL</x:v>
      </x:c>
      <x:c r="G3395" s="10" t="str">
        <x:v>FAIL</x:v>
      </x:c>
      <x:c r="H3395" s="10" t="str">
        <x:v>EXECUTED</x:v>
      </x:c>
      <x:c r="I3395" s="10" t="str">
        <x:v>PARSED</x:v>
      </x:c>
      <x:c r="J3395" s="10" t="str">
        <x:v>NO_SEMANTIC_VALIDATOR_DETERMINISTIC_PASS</x:v>
      </x:c>
      <x:c r="K3395" s="10" t="str">
        <x:v>09e1092ff0b8dd5e3d9ea54d6640544d1bd24bd170701531123b3871eb30a233</x:v>
      </x:c>
      <x:c r="L3395" s="10" t="str">
        <x:v>historical_three</x:v>
      </x:c>
      <x:c r="M3395" s="10" t="n">
        <x:v>1</x:v>
      </x:c>
      <x:c r="N3395" s="10" t="n">
        <x:v>0</x:v>
      </x:c>
      <x:c r="O3395" s="10" t="n">
        <x:v>0</x:v>
      </x:c>
      <x:c r="P3395" s="9" t="str">
        <x:f>'CaseReview'!U1209</x:f>
        <x:v>FAIL</x:v>
      </x:c>
      <x:c r="Q3395" s="9" t="n">
        <x:f>IF(AND(T3395=1,G3395=P3395),1,0)</x:f>
        <x:v>1</x:v>
      </x:c>
      <x:c r="R3395" s="9" t="n">
        <x:f>IF(AND(T3395=1,G3395="PASS",P3395="FAIL"),1,0)</x:f>
        <x:v>0</x:v>
      </x:c>
      <x:c r="S3395" s="9" t="n">
        <x:f>IF(AND(T3395=1,G3395="FAIL",P3395="PASS"),1,0)</x:f>
        <x:v>0</x:v>
      </x:c>
      <x:c r="T3395" s="9" t="n">
        <x:v>1</x:v>
      </x:c>
      <x:c r="U3395" s="9" t="n">
        <x:v>6</x:v>
      </x:c>
      <x:c r="V3395" s="9" t="str">
        <x:v>MVP/SHACL_GENERATION_PIPELINE/experiments/LUNA_NO_SEMANTIC_VALIDATOR/RUN_01/runs/RUN-IMO-113-20260901T104513636651Z/artifacts/attempt_01/candidate_shape.ttl</x:v>
      </x:c>
    </x:row>
    <x:row r="3396" ht="22" customHeight="1">
      <x:c r="A3396" s="10" t="str">
        <x:v>NO_SEMANTIC</x:v>
      </x:c>
      <x:c r="B3396" s="10" t="str">
        <x:v>IMO-113</x:v>
      </x:c>
      <x:c r="C3396" s="10" t="str">
        <x:v>IMO-113-M-F03</x:v>
      </x:c>
      <x:c r="D3396" s="10" t="str">
        <x:v>RUN_01</x:v>
      </x:c>
      <x:c r="E3396" s="10" t="str">
        <x:v>ORIGINAL_LEDGER</x:v>
      </x:c>
      <x:c r="F3396" s="10" t="str">
        <x:v>FAIL</x:v>
      </x:c>
      <x:c r="G3396" s="10" t="str">
        <x:v>FAIL</x:v>
      </x:c>
      <x:c r="H3396" s="10" t="str">
        <x:v>EXECUTED</x:v>
      </x:c>
      <x:c r="I3396" s="10" t="str">
        <x:v>PARSED</x:v>
      </x:c>
      <x:c r="J3396" s="10" t="str">
        <x:v>NO_SEMANTIC_VALIDATOR_DETERMINISTIC_PASS</x:v>
      </x:c>
      <x:c r="K3396" s="10" t="str">
        <x:v>09e1092ff0b8dd5e3d9ea54d6640544d1bd24bd170701531123b3871eb30a233</x:v>
      </x:c>
      <x:c r="L3396" s="10" t="str">
        <x:v>historical_three</x:v>
      </x:c>
      <x:c r="M3396" s="10" t="n">
        <x:v>1</x:v>
      </x:c>
      <x:c r="N3396" s="10" t="n">
        <x:v>0</x:v>
      </x:c>
      <x:c r="O3396" s="10" t="n">
        <x:v>0</x:v>
      </x:c>
      <x:c r="P3396" s="9" t="str">
        <x:f>'CaseReview'!U1210</x:f>
        <x:v>FAIL</x:v>
      </x:c>
      <x:c r="Q3396" s="9" t="n">
        <x:f>IF(AND(T3396=1,G3396=P3396),1,0)</x:f>
        <x:v>1</x:v>
      </x:c>
      <x:c r="R3396" s="9" t="n">
        <x:f>IF(AND(T3396=1,G3396="PASS",P3396="FAIL"),1,0)</x:f>
        <x:v>0</x:v>
      </x:c>
      <x:c r="S3396" s="9" t="n">
        <x:f>IF(AND(T3396=1,G3396="FAIL",P3396="PASS"),1,0)</x:f>
        <x:v>0</x:v>
      </x:c>
      <x:c r="T3396" s="9" t="n">
        <x:v>1</x:v>
      </x:c>
      <x:c r="U3396" s="9" t="n">
        <x:v>6</x:v>
      </x:c>
      <x:c r="V3396" s="9" t="str">
        <x:v>MVP/SHACL_GENERATION_PIPELINE/experiments/LUNA_NO_SEMANTIC_VALIDATOR/RUN_01/runs/RUN-IMO-113-20260901T104513636651Z/artifacts/attempt_01/candidate_shape.ttl</x:v>
      </x:c>
    </x:row>
    <x:row r="3397" ht="22" customHeight="1">
      <x:c r="A3397" s="10" t="str">
        <x:v>NO_SEMANTIC</x:v>
      </x:c>
      <x:c r="B3397" s="10" t="str">
        <x:v>IMO-113</x:v>
      </x:c>
      <x:c r="C3397" s="10" t="str">
        <x:v>IMO-113-M-F04</x:v>
      </x:c>
      <x:c r="D3397" s="10" t="str">
        <x:v>RUN_01</x:v>
      </x:c>
      <x:c r="E3397" s="10" t="str">
        <x:v>ORIGINAL_LEDGER</x:v>
      </x:c>
      <x:c r="F3397" s="10" t="str">
        <x:v>FAIL</x:v>
      </x:c>
      <x:c r="G3397" s="10" t="str">
        <x:v>PASS</x:v>
      </x:c>
      <x:c r="H3397" s="10" t="str">
        <x:v>EXECUTED</x:v>
      </x:c>
      <x:c r="I3397" s="10" t="str">
        <x:v>PARSED</x:v>
      </x:c>
      <x:c r="J3397" s="10" t="str">
        <x:v>NO_SEMANTIC_VALIDATOR_DETERMINISTIC_PASS</x:v>
      </x:c>
      <x:c r="K3397" s="10" t="str">
        <x:v>09e1092ff0b8dd5e3d9ea54d6640544d1bd24bd170701531123b3871eb30a233</x:v>
      </x:c>
      <x:c r="L3397" s="10" t="str">
        <x:v>historical_three</x:v>
      </x:c>
      <x:c r="M3397" s="10" t="n">
        <x:v>0</x:v>
      </x:c>
      <x:c r="N3397" s="10" t="n">
        <x:v>1</x:v>
      </x:c>
      <x:c r="O3397" s="10" t="n">
        <x:v>0</x:v>
      </x:c>
      <x:c r="P3397" s="9" t="str">
        <x:f>'CaseReview'!U1211</x:f>
        <x:v>FAIL</x:v>
      </x:c>
      <x:c r="Q3397" s="9" t="n">
        <x:f>IF(AND(T3397=1,G3397=P3397),1,0)</x:f>
        <x:v>0</x:v>
      </x:c>
      <x:c r="R3397" s="9" t="n">
        <x:f>IF(AND(T3397=1,G3397="PASS",P3397="FAIL"),1,0)</x:f>
        <x:v>1</x:v>
      </x:c>
      <x:c r="S3397" s="9" t="n">
        <x:f>IF(AND(T3397=1,G3397="FAIL",P3397="PASS"),1,0)</x:f>
        <x:v>0</x:v>
      </x:c>
      <x:c r="T3397" s="9" t="n">
        <x:v>1</x:v>
      </x:c>
      <x:c r="U3397" s="9" t="n">
        <x:v>6</x:v>
      </x:c>
      <x:c r="V3397" s="9" t="str">
        <x:v>MVP/SHACL_GENERATION_PIPELINE/experiments/LUNA_NO_SEMANTIC_VALIDATOR/RUN_01/runs/RUN-IMO-113-20260901T104513636651Z/artifacts/attempt_01/candidate_shape.ttl</x:v>
      </x:c>
    </x:row>
    <x:row r="3398" ht="22" customHeight="1">
      <x:c r="A3398" s="10" t="str">
        <x:v>NO_SEMANTIC</x:v>
      </x:c>
      <x:c r="B3398" s="10" t="str">
        <x:v>IMO-113</x:v>
      </x:c>
      <x:c r="C3398" s="10" t="str">
        <x:v>IMO-113-M-P01</x:v>
      </x:c>
      <x:c r="D3398" s="10" t="str">
        <x:v>RUN_01</x:v>
      </x:c>
      <x:c r="E3398" s="10" t="str">
        <x:v>ORIGINAL_LEDGER</x:v>
      </x:c>
      <x:c r="F3398" s="10" t="str">
        <x:v>PASS</x:v>
      </x:c>
      <x:c r="G3398" s="10" t="str">
        <x:v>PASS</x:v>
      </x:c>
      <x:c r="H3398" s="10" t="str">
        <x:v>EXECUTED</x:v>
      </x:c>
      <x:c r="I3398" s="10" t="str">
        <x:v>PARSED</x:v>
      </x:c>
      <x:c r="J3398" s="10" t="str">
        <x:v>NO_SEMANTIC_VALIDATOR_DETERMINISTIC_PASS</x:v>
      </x:c>
      <x:c r="K3398" s="10" t="str">
        <x:v>09e1092ff0b8dd5e3d9ea54d6640544d1bd24bd170701531123b3871eb30a233</x:v>
      </x:c>
      <x:c r="L3398" s="10" t="str">
        <x:v>historical_three</x:v>
      </x:c>
      <x:c r="M3398" s="10" t="n">
        <x:v>1</x:v>
      </x:c>
      <x:c r="N3398" s="10" t="n">
        <x:v>0</x:v>
      </x:c>
      <x:c r="O3398" s="10" t="n">
        <x:v>0</x:v>
      </x:c>
      <x:c r="P3398" s="9" t="str">
        <x:f>'CaseReview'!U1212</x:f>
        <x:v>PASS</x:v>
      </x:c>
      <x:c r="Q3398" s="9" t="n">
        <x:f>IF(AND(T3398=1,G3398=P3398),1,0)</x:f>
        <x:v>1</x:v>
      </x:c>
      <x:c r="R3398" s="9" t="n">
        <x:f>IF(AND(T3398=1,G3398="PASS",P3398="FAIL"),1,0)</x:f>
        <x:v>0</x:v>
      </x:c>
      <x:c r="S3398" s="9" t="n">
        <x:f>IF(AND(T3398=1,G3398="FAIL",P3398="PASS"),1,0)</x:f>
        <x:v>0</x:v>
      </x:c>
      <x:c r="T3398" s="9" t="n">
        <x:v>1</x:v>
      </x:c>
      <x:c r="U3398" s="9" t="n">
        <x:v>6</x:v>
      </x:c>
      <x:c r="V3398" s="9" t="str">
        <x:v>MVP/SHACL_GENERATION_PIPELINE/experiments/LUNA_NO_SEMANTIC_VALIDATOR/RUN_01/runs/RUN-IMO-113-20260901T104513636651Z/artifacts/attempt_01/candidate_shape.ttl</x:v>
      </x:c>
    </x:row>
    <x:row r="3399" ht="22" customHeight="1">
      <x:c r="A3399" s="10" t="str">
        <x:v>NO_SEMANTIC</x:v>
      </x:c>
      <x:c r="B3399" s="10" t="str">
        <x:v>IMO-113</x:v>
      </x:c>
      <x:c r="C3399" s="10" t="str">
        <x:v>IMO-113-M-P02</x:v>
      </x:c>
      <x:c r="D3399" s="10" t="str">
        <x:v>RUN_01</x:v>
      </x:c>
      <x:c r="E3399" s="10" t="str">
        <x:v>ORIGINAL_LEDGER</x:v>
      </x:c>
      <x:c r="F3399" s="10" t="str">
        <x:v>PASS</x:v>
      </x:c>
      <x:c r="G3399" s="10" t="str">
        <x:v>PASS</x:v>
      </x:c>
      <x:c r="H3399" s="10" t="str">
        <x:v>EXECUTED</x:v>
      </x:c>
      <x:c r="I3399" s="10" t="str">
        <x:v>PARSED</x:v>
      </x:c>
      <x:c r="J3399" s="10" t="str">
        <x:v>NO_SEMANTIC_VALIDATOR_DETERMINISTIC_PASS</x:v>
      </x:c>
      <x:c r="K3399" s="10" t="str">
        <x:v>09e1092ff0b8dd5e3d9ea54d6640544d1bd24bd170701531123b3871eb30a233</x:v>
      </x:c>
      <x:c r="L3399" s="10" t="str">
        <x:v>historical_three</x:v>
      </x:c>
      <x:c r="M3399" s="10" t="n">
        <x:v>1</x:v>
      </x:c>
      <x:c r="N3399" s="10" t="n">
        <x:v>0</x:v>
      </x:c>
      <x:c r="O3399" s="10" t="n">
        <x:v>0</x:v>
      </x:c>
      <x:c r="P3399" s="9" t="str">
        <x:f>'CaseReview'!U1213</x:f>
        <x:v>PASS</x:v>
      </x:c>
      <x:c r="Q3399" s="9" t="n">
        <x:f>IF(AND(T3399=1,G3399=P3399),1,0)</x:f>
        <x:v>1</x:v>
      </x:c>
      <x:c r="R3399" s="9" t="n">
        <x:f>IF(AND(T3399=1,G3399="PASS",P3399="FAIL"),1,0)</x:f>
        <x:v>0</x:v>
      </x:c>
      <x:c r="S3399" s="9" t="n">
        <x:f>IF(AND(T3399=1,G3399="FAIL",P3399="PASS"),1,0)</x:f>
        <x:v>0</x:v>
      </x:c>
      <x:c r="T3399" s="9" t="n">
        <x:v>1</x:v>
      </x:c>
      <x:c r="U3399" s="9" t="n">
        <x:v>6</x:v>
      </x:c>
      <x:c r="V3399" s="9" t="str">
        <x:v>MVP/SHACL_GENERATION_PIPELINE/experiments/LUNA_NO_SEMANTIC_VALIDATOR/RUN_01/runs/RUN-IMO-113-20260901T104513636651Z/artifacts/attempt_01/candidate_shape.ttl</x:v>
      </x:c>
    </x:row>
    <x:row r="3400" ht="22" customHeight="1">
      <x:c r="A3400" s="10" t="str">
        <x:v>NO_SEMANTIC</x:v>
      </x:c>
      <x:c r="B3400" s="10" t="str">
        <x:v>IMO-114</x:v>
      </x:c>
      <x:c r="C3400" s="10" t="str">
        <x:v>IMO-114-M-F01</x:v>
      </x:c>
      <x:c r="D3400" s="10" t="str">
        <x:v>RUN_01</x:v>
      </x:c>
      <x:c r="E3400" s="10" t="str">
        <x:v>ORIGINAL_LEDGER</x:v>
      </x:c>
      <x:c r="F3400" s="10" t="str">
        <x:v>FAIL</x:v>
      </x:c>
      <x:c r="G3400" s="10" t="str">
        <x:v>PASS</x:v>
      </x:c>
      <x:c r="H3400" s="10" t="str">
        <x:v>EXECUTED</x:v>
      </x:c>
      <x:c r="I3400" s="10" t="str">
        <x:v>PARSED</x:v>
      </x:c>
      <x:c r="J3400" s="10" t="str">
        <x:v>NO_SEMANTIC_VALIDATOR_DETERMINISTIC_PASS</x:v>
      </x:c>
      <x:c r="K3400" s="10" t="str">
        <x:v>162829124c4d8b2c362136fabb7f4b93f9393152d52ad5a09905d4a0751b5314</x:v>
      </x:c>
      <x:c r="L3400" s="10" t="str">
        <x:v>historical_three</x:v>
      </x:c>
      <x:c r="M3400" s="10" t="n">
        <x:v>0</x:v>
      </x:c>
      <x:c r="N3400" s="10" t="n">
        <x:v>1</x:v>
      </x:c>
      <x:c r="O3400" s="10" t="n">
        <x:v>0</x:v>
      </x:c>
      <x:c r="P3400" s="9" t="str">
        <x:f>'CaseReview'!U1214</x:f>
        <x:v>FAIL</x:v>
      </x:c>
      <x:c r="Q3400" s="9" t="n">
        <x:f>IF(AND(T3400=1,G3400=P3400),1,0)</x:f>
        <x:v>0</x:v>
      </x:c>
      <x:c r="R3400" s="9" t="n">
        <x:f>IF(AND(T3400=1,G3400="PASS",P3400="FAIL"),1,0)</x:f>
        <x:v>1</x:v>
      </x:c>
      <x:c r="S3400" s="9" t="n">
        <x:f>IF(AND(T3400=1,G3400="FAIL",P3400="PASS"),1,0)</x:f>
        <x:v>0</x:v>
      </x:c>
      <x:c r="T3400" s="9" t="n">
        <x:v>1</x:v>
      </x:c>
      <x:c r="U3400" s="9" t="n">
        <x:v>9</x:v>
      </x:c>
      <x:c r="V3400" s="9" t="str">
        <x:v>MVP/SHACL_GENERATION_PIPELINE/experiments/LUNA_NO_SEMANTIC_VALIDATOR/RUN_01/runs/RUN-IMO-114-20260901T104524668828Z/artifacts/attempt_01/candidate_shape.ttl</x:v>
      </x:c>
    </x:row>
    <x:row r="3401" ht="22" customHeight="1">
      <x:c r="A3401" s="10" t="str">
        <x:v>NO_SEMANTIC</x:v>
      </x:c>
      <x:c r="B3401" s="10" t="str">
        <x:v>IMO-114</x:v>
      </x:c>
      <x:c r="C3401" s="10" t="str">
        <x:v>IMO-114-M-F02</x:v>
      </x:c>
      <x:c r="D3401" s="10" t="str">
        <x:v>RUN_01</x:v>
      </x:c>
      <x:c r="E3401" s="10" t="str">
        <x:v>ORIGINAL_LEDGER</x:v>
      </x:c>
      <x:c r="F3401" s="10" t="str">
        <x:v>FAIL</x:v>
      </x:c>
      <x:c r="G3401" s="10" t="str">
        <x:v>PASS</x:v>
      </x:c>
      <x:c r="H3401" s="10" t="str">
        <x:v>EXECUTED</x:v>
      </x:c>
      <x:c r="I3401" s="10" t="str">
        <x:v>PARSED</x:v>
      </x:c>
      <x:c r="J3401" s="10" t="str">
        <x:v>NO_SEMANTIC_VALIDATOR_DETERMINISTIC_PASS</x:v>
      </x:c>
      <x:c r="K3401" s="10" t="str">
        <x:v>162829124c4d8b2c362136fabb7f4b93f9393152d52ad5a09905d4a0751b5314</x:v>
      </x:c>
      <x:c r="L3401" s="10" t="str">
        <x:v>historical_three</x:v>
      </x:c>
      <x:c r="M3401" s="10" t="n">
        <x:v>0</x:v>
      </x:c>
      <x:c r="N3401" s="10" t="n">
        <x:v>1</x:v>
      </x:c>
      <x:c r="O3401" s="10" t="n">
        <x:v>0</x:v>
      </x:c>
      <x:c r="P3401" s="9" t="str">
        <x:f>'CaseReview'!U1215</x:f>
        <x:v>FAIL</x:v>
      </x:c>
      <x:c r="Q3401" s="9" t="n">
        <x:f>IF(AND(T3401=1,G3401=P3401),1,0)</x:f>
        <x:v>0</x:v>
      </x:c>
      <x:c r="R3401" s="9" t="n">
        <x:f>IF(AND(T3401=1,G3401="PASS",P3401="FAIL"),1,0)</x:f>
        <x:v>1</x:v>
      </x:c>
      <x:c r="S3401" s="9" t="n">
        <x:f>IF(AND(T3401=1,G3401="FAIL",P3401="PASS"),1,0)</x:f>
        <x:v>0</x:v>
      </x:c>
      <x:c r="T3401" s="9" t="n">
        <x:v>1</x:v>
      </x:c>
      <x:c r="U3401" s="9" t="n">
        <x:v>9</x:v>
      </x:c>
      <x:c r="V3401" s="9" t="str">
        <x:v>MVP/SHACL_GENERATION_PIPELINE/experiments/LUNA_NO_SEMANTIC_VALIDATOR/RUN_01/runs/RUN-IMO-114-20260901T104524668828Z/artifacts/attempt_01/candidate_shape.ttl</x:v>
      </x:c>
    </x:row>
    <x:row r="3402" ht="22" customHeight="1">
      <x:c r="A3402" s="10" t="str">
        <x:v>NO_SEMANTIC</x:v>
      </x:c>
      <x:c r="B3402" s="10" t="str">
        <x:v>IMO-114</x:v>
      </x:c>
      <x:c r="C3402" s="10" t="str">
        <x:v>IMO-114-M-F03</x:v>
      </x:c>
      <x:c r="D3402" s="10" t="str">
        <x:v>RUN_01</x:v>
      </x:c>
      <x:c r="E3402" s="10" t="str">
        <x:v>ORIGINAL_LEDGER</x:v>
      </x:c>
      <x:c r="F3402" s="10" t="str">
        <x:v>FAIL</x:v>
      </x:c>
      <x:c r="G3402" s="10" t="str">
        <x:v>PASS</x:v>
      </x:c>
      <x:c r="H3402" s="10" t="str">
        <x:v>EXECUTED</x:v>
      </x:c>
      <x:c r="I3402" s="10" t="str">
        <x:v>PARSED</x:v>
      </x:c>
      <x:c r="J3402" s="10" t="str">
        <x:v>NO_SEMANTIC_VALIDATOR_DETERMINISTIC_PASS</x:v>
      </x:c>
      <x:c r="K3402" s="10" t="str">
        <x:v>162829124c4d8b2c362136fabb7f4b93f9393152d52ad5a09905d4a0751b5314</x:v>
      </x:c>
      <x:c r="L3402" s="10" t="str">
        <x:v>historical_three</x:v>
      </x:c>
      <x:c r="M3402" s="10" t="n">
        <x:v>0</x:v>
      </x:c>
      <x:c r="N3402" s="10" t="n">
        <x:v>1</x:v>
      </x:c>
      <x:c r="O3402" s="10" t="n">
        <x:v>0</x:v>
      </x:c>
      <x:c r="P3402" s="9" t="str">
        <x:f>'CaseReview'!U1216</x:f>
        <x:v>FAIL</x:v>
      </x:c>
      <x:c r="Q3402" s="9" t="n">
        <x:f>IF(AND(T3402=1,G3402=P3402),1,0)</x:f>
        <x:v>0</x:v>
      </x:c>
      <x:c r="R3402" s="9" t="n">
        <x:f>IF(AND(T3402=1,G3402="PASS",P3402="FAIL"),1,0)</x:f>
        <x:v>1</x:v>
      </x:c>
      <x:c r="S3402" s="9" t="n">
        <x:f>IF(AND(T3402=1,G3402="FAIL",P3402="PASS"),1,0)</x:f>
        <x:v>0</x:v>
      </x:c>
      <x:c r="T3402" s="9" t="n">
        <x:v>1</x:v>
      </x:c>
      <x:c r="U3402" s="9" t="n">
        <x:v>9</x:v>
      </x:c>
      <x:c r="V3402" s="9" t="str">
        <x:v>MVP/SHACL_GENERATION_PIPELINE/experiments/LUNA_NO_SEMANTIC_VALIDATOR/RUN_01/runs/RUN-IMO-114-20260901T104524668828Z/artifacts/attempt_01/candidate_shape.ttl</x:v>
      </x:c>
    </x:row>
    <x:row r="3403" ht="22" customHeight="1">
      <x:c r="A3403" s="10" t="str">
        <x:v>NO_SEMANTIC</x:v>
      </x:c>
      <x:c r="B3403" s="10" t="str">
        <x:v>IMO-114</x:v>
      </x:c>
      <x:c r="C3403" s="10" t="str">
        <x:v>IMO-114-M-P01</x:v>
      </x:c>
      <x:c r="D3403" s="10" t="str">
        <x:v>RUN_01</x:v>
      </x:c>
      <x:c r="E3403" s="10" t="str">
        <x:v>ORIGINAL_LEDGER</x:v>
      </x:c>
      <x:c r="F3403" s="10" t="str">
        <x:v>PASS</x:v>
      </x:c>
      <x:c r="G3403" s="10" t="str">
        <x:v>PASS</x:v>
      </x:c>
      <x:c r="H3403" s="10" t="str">
        <x:v>EXECUTED</x:v>
      </x:c>
      <x:c r="I3403" s="10" t="str">
        <x:v>PARSED</x:v>
      </x:c>
      <x:c r="J3403" s="10" t="str">
        <x:v>NO_SEMANTIC_VALIDATOR_DETERMINISTIC_PASS</x:v>
      </x:c>
      <x:c r="K3403" s="10" t="str">
        <x:v>162829124c4d8b2c362136fabb7f4b93f9393152d52ad5a09905d4a0751b5314</x:v>
      </x:c>
      <x:c r="L3403" s="10" t="str">
        <x:v>historical_three</x:v>
      </x:c>
      <x:c r="M3403" s="10" t="n">
        <x:v>1</x:v>
      </x:c>
      <x:c r="N3403" s="10" t="n">
        <x:v>0</x:v>
      </x:c>
      <x:c r="O3403" s="10" t="n">
        <x:v>0</x:v>
      </x:c>
      <x:c r="P3403" s="9" t="str">
        <x:f>'CaseReview'!U1217</x:f>
        <x:v>PASS</x:v>
      </x:c>
      <x:c r="Q3403" s="9" t="n">
        <x:f>IF(AND(T3403=1,G3403=P3403),1,0)</x:f>
        <x:v>1</x:v>
      </x:c>
      <x:c r="R3403" s="9" t="n">
        <x:f>IF(AND(T3403=1,G3403="PASS",P3403="FAIL"),1,0)</x:f>
        <x:v>0</x:v>
      </x:c>
      <x:c r="S3403" s="9" t="n">
        <x:f>IF(AND(T3403=1,G3403="FAIL",P3403="PASS"),1,0)</x:f>
        <x:v>0</x:v>
      </x:c>
      <x:c r="T3403" s="9" t="n">
        <x:v>1</x:v>
      </x:c>
      <x:c r="U3403" s="9" t="n">
        <x:v>9</x:v>
      </x:c>
      <x:c r="V3403" s="9" t="str">
        <x:v>MVP/SHACL_GENERATION_PIPELINE/experiments/LUNA_NO_SEMANTIC_VALIDATOR/RUN_01/runs/RUN-IMO-114-20260901T104524668828Z/artifacts/attempt_01/candidate_shape.ttl</x:v>
      </x:c>
    </x:row>
    <x:row r="3404" ht="22" customHeight="1">
      <x:c r="A3404" s="10" t="str">
        <x:v>NO_SEMANTIC</x:v>
      </x:c>
      <x:c r="B3404" s="10" t="str">
        <x:v>IMO-114</x:v>
      </x:c>
      <x:c r="C3404" s="10" t="str">
        <x:v>IMO-114-M-P02</x:v>
      </x:c>
      <x:c r="D3404" s="10" t="str">
        <x:v>RUN_01</x:v>
      </x:c>
      <x:c r="E3404" s="10" t="str">
        <x:v>ORIGINAL_LEDGER</x:v>
      </x:c>
      <x:c r="F3404" s="10" t="str">
        <x:v>PASS</x:v>
      </x:c>
      <x:c r="G3404" s="10" t="str">
        <x:v>PASS</x:v>
      </x:c>
      <x:c r="H3404" s="10" t="str">
        <x:v>EXECUTED</x:v>
      </x:c>
      <x:c r="I3404" s="10" t="str">
        <x:v>PARSED</x:v>
      </x:c>
      <x:c r="J3404" s="10" t="str">
        <x:v>NO_SEMANTIC_VALIDATOR_DETERMINISTIC_PASS</x:v>
      </x:c>
      <x:c r="K3404" s="10" t="str">
        <x:v>162829124c4d8b2c362136fabb7f4b93f9393152d52ad5a09905d4a0751b5314</x:v>
      </x:c>
      <x:c r="L3404" s="10" t="str">
        <x:v>historical_three</x:v>
      </x:c>
      <x:c r="M3404" s="10" t="n">
        <x:v>1</x:v>
      </x:c>
      <x:c r="N3404" s="10" t="n">
        <x:v>0</x:v>
      </x:c>
      <x:c r="O3404" s="10" t="n">
        <x:v>0</x:v>
      </x:c>
      <x:c r="P3404" s="9" t="str">
        <x:f>'CaseReview'!U1218</x:f>
        <x:v>PASS</x:v>
      </x:c>
      <x:c r="Q3404" s="9" t="n">
        <x:f>IF(AND(T3404=1,G3404=P3404),1,0)</x:f>
        <x:v>1</x:v>
      </x:c>
      <x:c r="R3404" s="9" t="n">
        <x:f>IF(AND(T3404=1,G3404="PASS",P3404="FAIL"),1,0)</x:f>
        <x:v>0</x:v>
      </x:c>
      <x:c r="S3404" s="9" t="n">
        <x:f>IF(AND(T3404=1,G3404="FAIL",P3404="PASS"),1,0)</x:f>
        <x:v>0</x:v>
      </x:c>
      <x:c r="T3404" s="9" t="n">
        <x:v>1</x:v>
      </x:c>
      <x:c r="U3404" s="9" t="n">
        <x:v>9</x:v>
      </x:c>
      <x:c r="V3404" s="9" t="str">
        <x:v>MVP/SHACL_GENERATION_PIPELINE/experiments/LUNA_NO_SEMANTIC_VALIDATOR/RUN_01/runs/RUN-IMO-114-20260901T104524668828Z/artifacts/attempt_01/candidate_shape.ttl</x:v>
      </x:c>
    </x:row>
    <x:row r="3405" ht="22" customHeight="1">
      <x:c r="A3405" s="10" t="str">
        <x:v>NO_SEMANTIC</x:v>
      </x:c>
      <x:c r="B3405" s="10" t="str">
        <x:v>IMO-114</x:v>
      </x:c>
      <x:c r="C3405" s="10" t="str">
        <x:v>IMO-114-M-P03</x:v>
      </x:c>
      <x:c r="D3405" s="10" t="str">
        <x:v>RUN_01</x:v>
      </x:c>
      <x:c r="E3405" s="10" t="str">
        <x:v>ORIGINAL_LEDGER</x:v>
      </x:c>
      <x:c r="F3405" s="10" t="str">
        <x:v>PASS</x:v>
      </x:c>
      <x:c r="G3405" s="10" t="str">
        <x:v>PASS</x:v>
      </x:c>
      <x:c r="H3405" s="10" t="str">
        <x:v>EXECUTED</x:v>
      </x:c>
      <x:c r="I3405" s="10" t="str">
        <x:v>PARSED</x:v>
      </x:c>
      <x:c r="J3405" s="10" t="str">
        <x:v>NO_SEMANTIC_VALIDATOR_DETERMINISTIC_PASS</x:v>
      </x:c>
      <x:c r="K3405" s="10" t="str">
        <x:v>162829124c4d8b2c362136fabb7f4b93f9393152d52ad5a09905d4a0751b5314</x:v>
      </x:c>
      <x:c r="L3405" s="10" t="str">
        <x:v>historical_three</x:v>
      </x:c>
      <x:c r="M3405" s="10" t="n">
        <x:v>1</x:v>
      </x:c>
      <x:c r="N3405" s="10" t="n">
        <x:v>0</x:v>
      </x:c>
      <x:c r="O3405" s="10" t="n">
        <x:v>0</x:v>
      </x:c>
      <x:c r="P3405" s="9" t="str">
        <x:f>'CaseReview'!U1219</x:f>
        <x:v>PASS</x:v>
      </x:c>
      <x:c r="Q3405" s="9" t="n">
        <x:f>IF(AND(T3405=1,G3405=P3405),1,0)</x:f>
        <x:v>1</x:v>
      </x:c>
      <x:c r="R3405" s="9" t="n">
        <x:f>IF(AND(T3405=1,G3405="PASS",P3405="FAIL"),1,0)</x:f>
        <x:v>0</x:v>
      </x:c>
      <x:c r="S3405" s="9" t="n">
        <x:f>IF(AND(T3405=1,G3405="FAIL",P3405="PASS"),1,0)</x:f>
        <x:v>0</x:v>
      </x:c>
      <x:c r="T3405" s="9" t="n">
        <x:v>1</x:v>
      </x:c>
      <x:c r="U3405" s="9" t="n">
        <x:v>9</x:v>
      </x:c>
      <x:c r="V3405" s="9" t="str">
        <x:v>MVP/SHACL_GENERATION_PIPELINE/experiments/LUNA_NO_SEMANTIC_VALIDATOR/RUN_01/runs/RUN-IMO-114-20260901T104524668828Z/artifacts/attempt_01/candidate_shape.ttl</x:v>
      </x:c>
    </x:row>
    <x:row r="3406" ht="22" customHeight="1">
      <x:c r="A3406" s="10" t="str">
        <x:v>NO_SEMANTIC</x:v>
      </x:c>
      <x:c r="B3406" s="10" t="str">
        <x:v>IMO-114</x:v>
      </x:c>
      <x:c r="C3406" s="10" t="str">
        <x:v>IMO-114-M-P04</x:v>
      </x:c>
      <x:c r="D3406" s="10" t="str">
        <x:v>RUN_01</x:v>
      </x:c>
      <x:c r="E3406" s="10" t="str">
        <x:v>ORIGINAL_LEDGER</x:v>
      </x:c>
      <x:c r="F3406" s="10" t="str">
        <x:v>PASS</x:v>
      </x:c>
      <x:c r="G3406" s="10" t="str">
        <x:v>PASS</x:v>
      </x:c>
      <x:c r="H3406" s="10" t="str">
        <x:v>EXECUTED</x:v>
      </x:c>
      <x:c r="I3406" s="10" t="str">
        <x:v>PARSED</x:v>
      </x:c>
      <x:c r="J3406" s="10" t="str">
        <x:v>NO_SEMANTIC_VALIDATOR_DETERMINISTIC_PASS</x:v>
      </x:c>
      <x:c r="K3406" s="10" t="str">
        <x:v>162829124c4d8b2c362136fabb7f4b93f9393152d52ad5a09905d4a0751b5314</x:v>
      </x:c>
      <x:c r="L3406" s="10" t="str">
        <x:v>historical_three</x:v>
      </x:c>
      <x:c r="M3406" s="10" t="n">
        <x:v>1</x:v>
      </x:c>
      <x:c r="N3406" s="10" t="n">
        <x:v>0</x:v>
      </x:c>
      <x:c r="O3406" s="10" t="n">
        <x:v>0</x:v>
      </x:c>
      <x:c r="P3406" s="9" t="str">
        <x:f>'CaseReview'!U1220</x:f>
        <x:v>PASS</x:v>
      </x:c>
      <x:c r="Q3406" s="9" t="n">
        <x:f>IF(AND(T3406=1,G3406=P3406),1,0)</x:f>
        <x:v>1</x:v>
      </x:c>
      <x:c r="R3406" s="9" t="n">
        <x:f>IF(AND(T3406=1,G3406="PASS",P3406="FAIL"),1,0)</x:f>
        <x:v>0</x:v>
      </x:c>
      <x:c r="S3406" s="9" t="n">
        <x:f>IF(AND(T3406=1,G3406="FAIL",P3406="PASS"),1,0)</x:f>
        <x:v>0</x:v>
      </x:c>
      <x:c r="T3406" s="9" t="n">
        <x:v>1</x:v>
      </x:c>
      <x:c r="U3406" s="9" t="n">
        <x:v>9</x:v>
      </x:c>
      <x:c r="V3406" s="9" t="str">
        <x:v>MVP/SHACL_GENERATION_PIPELINE/experiments/LUNA_NO_SEMANTIC_VALIDATOR/RUN_01/runs/RUN-IMO-114-20260901T104524668828Z/artifacts/attempt_01/candidate_shape.ttl</x:v>
      </x:c>
    </x:row>
    <x:row r="3407" ht="22" customHeight="1">
      <x:c r="A3407" s="10" t="str">
        <x:v>NO_SEMANTIC</x:v>
      </x:c>
      <x:c r="B3407" s="10" t="str">
        <x:v>IMO-114</x:v>
      </x:c>
      <x:c r="C3407" s="10" t="str">
        <x:v>IMO-114-M-P05</x:v>
      </x:c>
      <x:c r="D3407" s="10" t="str">
        <x:v>RUN_01</x:v>
      </x:c>
      <x:c r="E3407" s="10" t="str">
        <x:v>ORIGINAL_LEDGER</x:v>
      </x:c>
      <x:c r="F3407" s="10" t="str">
        <x:v>PASS</x:v>
      </x:c>
      <x:c r="G3407" s="10" t="str">
        <x:v>PASS</x:v>
      </x:c>
      <x:c r="H3407" s="10" t="str">
        <x:v>EXECUTED</x:v>
      </x:c>
      <x:c r="I3407" s="10" t="str">
        <x:v>PARSED</x:v>
      </x:c>
      <x:c r="J3407" s="10" t="str">
        <x:v>NO_SEMANTIC_VALIDATOR_DETERMINISTIC_PASS</x:v>
      </x:c>
      <x:c r="K3407" s="10" t="str">
        <x:v>162829124c4d8b2c362136fabb7f4b93f9393152d52ad5a09905d4a0751b5314</x:v>
      </x:c>
      <x:c r="L3407" s="10" t="str">
        <x:v>historical_three</x:v>
      </x:c>
      <x:c r="M3407" s="10" t="n">
        <x:v>1</x:v>
      </x:c>
      <x:c r="N3407" s="10" t="n">
        <x:v>0</x:v>
      </x:c>
      <x:c r="O3407" s="10" t="n">
        <x:v>0</x:v>
      </x:c>
      <x:c r="P3407" s="9" t="str">
        <x:f>'CaseReview'!U1221</x:f>
        <x:v>PASS</x:v>
      </x:c>
      <x:c r="Q3407" s="9" t="n">
        <x:f>IF(AND(T3407=1,G3407=P3407),1,0)</x:f>
        <x:v>1</x:v>
      </x:c>
      <x:c r="R3407" s="9" t="n">
        <x:f>IF(AND(T3407=1,G3407="PASS",P3407="FAIL"),1,0)</x:f>
        <x:v>0</x:v>
      </x:c>
      <x:c r="S3407" s="9" t="n">
        <x:f>IF(AND(T3407=1,G3407="FAIL",P3407="PASS"),1,0)</x:f>
        <x:v>0</x:v>
      </x:c>
      <x:c r="T3407" s="9" t="n">
        <x:v>1</x:v>
      </x:c>
      <x:c r="U3407" s="9" t="n">
        <x:v>9</x:v>
      </x:c>
      <x:c r="V3407" s="9" t="str">
        <x:v>MVP/SHACL_GENERATION_PIPELINE/experiments/LUNA_NO_SEMANTIC_VALIDATOR/RUN_01/runs/RUN-IMO-114-20260901T104524668828Z/artifacts/attempt_01/candidate_shape.ttl</x:v>
      </x:c>
    </x:row>
    <x:row r="3408" ht="22" customHeight="1">
      <x:c r="A3408" s="10" t="str">
        <x:v>NO_SEMANTIC</x:v>
      </x:c>
      <x:c r="B3408" s="10" t="str">
        <x:v>IMO-114</x:v>
      </x:c>
      <x:c r="C3408" s="10" t="str">
        <x:v>IMO-114-M-P06</x:v>
      </x:c>
      <x:c r="D3408" s="10" t="str">
        <x:v>RUN_01</x:v>
      </x:c>
      <x:c r="E3408" s="10" t="str">
        <x:v>ORIGINAL_LEDGER</x:v>
      </x:c>
      <x:c r="F3408" s="10" t="str">
        <x:v>PASS</x:v>
      </x:c>
      <x:c r="G3408" s="10" t="str">
        <x:v>FAIL</x:v>
      </x:c>
      <x:c r="H3408" s="10" t="str">
        <x:v>EXECUTED</x:v>
      </x:c>
      <x:c r="I3408" s="10" t="str">
        <x:v>PARSED</x:v>
      </x:c>
      <x:c r="J3408" s="10" t="str">
        <x:v>NO_SEMANTIC_VALIDATOR_DETERMINISTIC_PASS</x:v>
      </x:c>
      <x:c r="K3408" s="10" t="str">
        <x:v>162829124c4d8b2c362136fabb7f4b93f9393152d52ad5a09905d4a0751b5314</x:v>
      </x:c>
      <x:c r="L3408" s="10" t="str">
        <x:v>historical_three</x:v>
      </x:c>
      <x:c r="M3408" s="10" t="n">
        <x:v>0</x:v>
      </x:c>
      <x:c r="N3408" s="10" t="n">
        <x:v>0</x:v>
      </x:c>
      <x:c r="O3408" s="10" t="n">
        <x:v>1</x:v>
      </x:c>
      <x:c r="P3408" s="9" t="str">
        <x:f>'CaseReview'!U1222</x:f>
        <x:v>PASS</x:v>
      </x:c>
      <x:c r="Q3408" s="9" t="n">
        <x:f>IF(AND(T3408=1,G3408=P3408),1,0)</x:f>
        <x:v>0</x:v>
      </x:c>
      <x:c r="R3408" s="9" t="n">
        <x:f>IF(AND(T3408=1,G3408="PASS",P3408="FAIL"),1,0)</x:f>
        <x:v>0</x:v>
      </x:c>
      <x:c r="S3408" s="9" t="n">
        <x:f>IF(AND(T3408=1,G3408="FAIL",P3408="PASS"),1,0)</x:f>
        <x:v>1</x:v>
      </x:c>
      <x:c r="T3408" s="9" t="n">
        <x:v>1</x:v>
      </x:c>
      <x:c r="U3408" s="9" t="n">
        <x:v>9</x:v>
      </x:c>
      <x:c r="V3408" s="9" t="str">
        <x:v>MVP/SHACL_GENERATION_PIPELINE/experiments/LUNA_NO_SEMANTIC_VALIDATOR/RUN_01/runs/RUN-IMO-114-20260901T104524668828Z/artifacts/attempt_01/candidate_shape.ttl</x:v>
      </x:c>
    </x:row>
    <x:row r="3409" ht="22" customHeight="1">
      <x:c r="A3409" s="10" t="str">
        <x:v>NO_SEMANTIC</x:v>
      </x:c>
      <x:c r="B3409" s="10" t="str">
        <x:v>IMO-115</x:v>
      </x:c>
      <x:c r="C3409" s="10" t="str">
        <x:v>IMO-115-M-F01</x:v>
      </x:c>
      <x:c r="D3409" s="10" t="str">
        <x:v>RUN_01</x:v>
      </x:c>
      <x:c r="E3409" s="10" t="str">
        <x:v>ORIGINAL_LEDGER</x:v>
      </x:c>
      <x:c r="F3409" s="10" t="str">
        <x:v>FAIL</x:v>
      </x:c>
      <x:c r="G3409" s="10" t="str">
        <x:v>PASS</x:v>
      </x:c>
      <x:c r="H3409" s="10" t="str">
        <x:v>EXECUTED</x:v>
      </x:c>
      <x:c r="I3409" s="10" t="str">
        <x:v>PARSED</x:v>
      </x:c>
      <x:c r="J3409" s="10" t="str">
        <x:v>NO_SEMANTIC_VALIDATOR_DETERMINISTIC_PASS</x:v>
      </x:c>
      <x:c r="K3409" s="10" t="str">
        <x:v>3dbeb2e58e8d934925ddee7e9990f01b8364653222ded976f377cb920a4d4aec</x:v>
      </x:c>
      <x:c r="L3409" s="10" t="str">
        <x:v>historical_three</x:v>
      </x:c>
      <x:c r="M3409" s="10" t="n">
        <x:v>0</x:v>
      </x:c>
      <x:c r="N3409" s="10" t="n">
        <x:v>1</x:v>
      </x:c>
      <x:c r="O3409" s="10" t="n">
        <x:v>0</x:v>
      </x:c>
      <x:c r="P3409" s="9" t="str">
        <x:f>'CaseReview'!U1223</x:f>
        <x:v>FAIL</x:v>
      </x:c>
      <x:c r="Q3409" s="9" t="n">
        <x:f>IF(AND(T3409=1,G3409=P3409),1,0)</x:f>
        <x:v>0</x:v>
      </x:c>
      <x:c r="R3409" s="9" t="n">
        <x:f>IF(AND(T3409=1,G3409="PASS",P3409="FAIL"),1,0)</x:f>
        <x:v>1</x:v>
      </x:c>
      <x:c r="S3409" s="9" t="n">
        <x:f>IF(AND(T3409=1,G3409="FAIL",P3409="PASS"),1,0)</x:f>
        <x:v>0</x:v>
      </x:c>
      <x:c r="T3409" s="9" t="n">
        <x:v>1</x:v>
      </x:c>
      <x:c r="U3409" s="9" t="n">
        <x:v>7</x:v>
      </x:c>
      <x:c r="V3409" s="9" t="str">
        <x:v>MVP/SHACL_GENERATION_PIPELINE/experiments/LUNA_NO_SEMANTIC_VALIDATOR/RUN_01/runs/RUN-IMO-115-20260901T104630227257Z/artifacts/attempt_01/candidate_shape.ttl</x:v>
      </x:c>
    </x:row>
    <x:row r="3410" ht="22" customHeight="1">
      <x:c r="A3410" s="10" t="str">
        <x:v>NO_SEMANTIC</x:v>
      </x:c>
      <x:c r="B3410" s="10" t="str">
        <x:v>IMO-115</x:v>
      </x:c>
      <x:c r="C3410" s="10" t="str">
        <x:v>IMO-115-M-F02</x:v>
      </x:c>
      <x:c r="D3410" s="10" t="str">
        <x:v>RUN_01</x:v>
      </x:c>
      <x:c r="E3410" s="10" t="str">
        <x:v>ORIGINAL_LEDGER</x:v>
      </x:c>
      <x:c r="F3410" s="10" t="str">
        <x:v>FAIL</x:v>
      </x:c>
      <x:c r="G3410" s="10" t="str">
        <x:v>PASS</x:v>
      </x:c>
      <x:c r="H3410" s="10" t="str">
        <x:v>EXECUTED</x:v>
      </x:c>
      <x:c r="I3410" s="10" t="str">
        <x:v>PARSED</x:v>
      </x:c>
      <x:c r="J3410" s="10" t="str">
        <x:v>NO_SEMANTIC_VALIDATOR_DETERMINISTIC_PASS</x:v>
      </x:c>
      <x:c r="K3410" s="10" t="str">
        <x:v>3dbeb2e58e8d934925ddee7e9990f01b8364653222ded976f377cb920a4d4aec</x:v>
      </x:c>
      <x:c r="L3410" s="10" t="str">
        <x:v>historical_three</x:v>
      </x:c>
      <x:c r="M3410" s="10" t="n">
        <x:v>0</x:v>
      </x:c>
      <x:c r="N3410" s="10" t="n">
        <x:v>1</x:v>
      </x:c>
      <x:c r="O3410" s="10" t="n">
        <x:v>0</x:v>
      </x:c>
      <x:c r="P3410" s="9" t="str">
        <x:f>'CaseReview'!U1224</x:f>
        <x:v>FAIL</x:v>
      </x:c>
      <x:c r="Q3410" s="9" t="n">
        <x:f>IF(AND(T3410=1,G3410=P3410),1,0)</x:f>
        <x:v>0</x:v>
      </x:c>
      <x:c r="R3410" s="9" t="n">
        <x:f>IF(AND(T3410=1,G3410="PASS",P3410="FAIL"),1,0)</x:f>
        <x:v>1</x:v>
      </x:c>
      <x:c r="S3410" s="9" t="n">
        <x:f>IF(AND(T3410=1,G3410="FAIL",P3410="PASS"),1,0)</x:f>
        <x:v>0</x:v>
      </x:c>
      <x:c r="T3410" s="9" t="n">
        <x:v>1</x:v>
      </x:c>
      <x:c r="U3410" s="9" t="n">
        <x:v>7</x:v>
      </x:c>
      <x:c r="V3410" s="9" t="str">
        <x:v>MVP/SHACL_GENERATION_PIPELINE/experiments/LUNA_NO_SEMANTIC_VALIDATOR/RUN_01/runs/RUN-IMO-115-20260901T104630227257Z/artifacts/attempt_01/candidate_shape.ttl</x:v>
      </x:c>
    </x:row>
    <x:row r="3411" ht="22" customHeight="1">
      <x:c r="A3411" s="10" t="str">
        <x:v>NO_SEMANTIC</x:v>
      </x:c>
      <x:c r="B3411" s="10" t="str">
        <x:v>IMO-115</x:v>
      </x:c>
      <x:c r="C3411" s="10" t="str">
        <x:v>IMO-115-M-F03</x:v>
      </x:c>
      <x:c r="D3411" s="10" t="str">
        <x:v>RUN_01</x:v>
      </x:c>
      <x:c r="E3411" s="10" t="str">
        <x:v>ORIGINAL_LEDGER</x:v>
      </x:c>
      <x:c r="F3411" s="10" t="str">
        <x:v>FAIL</x:v>
      </x:c>
      <x:c r="G3411" s="10" t="str">
        <x:v>PASS</x:v>
      </x:c>
      <x:c r="H3411" s="10" t="str">
        <x:v>EXECUTED</x:v>
      </x:c>
      <x:c r="I3411" s="10" t="str">
        <x:v>PARSED</x:v>
      </x:c>
      <x:c r="J3411" s="10" t="str">
        <x:v>NO_SEMANTIC_VALIDATOR_DETERMINISTIC_PASS</x:v>
      </x:c>
      <x:c r="K3411" s="10" t="str">
        <x:v>3dbeb2e58e8d934925ddee7e9990f01b8364653222ded976f377cb920a4d4aec</x:v>
      </x:c>
      <x:c r="L3411" s="10" t="str">
        <x:v>historical_three</x:v>
      </x:c>
      <x:c r="M3411" s="10" t="n">
        <x:v>0</x:v>
      </x:c>
      <x:c r="N3411" s="10" t="n">
        <x:v>1</x:v>
      </x:c>
      <x:c r="O3411" s="10" t="n">
        <x:v>0</x:v>
      </x:c>
      <x:c r="P3411" s="9" t="str">
        <x:f>'CaseReview'!U1225</x:f>
        <x:v>FAIL</x:v>
      </x:c>
      <x:c r="Q3411" s="9" t="n">
        <x:f>IF(AND(T3411=1,G3411=P3411),1,0)</x:f>
        <x:v>0</x:v>
      </x:c>
      <x:c r="R3411" s="9" t="n">
        <x:f>IF(AND(T3411=1,G3411="PASS",P3411="FAIL"),1,0)</x:f>
        <x:v>1</x:v>
      </x:c>
      <x:c r="S3411" s="9" t="n">
        <x:f>IF(AND(T3411=1,G3411="FAIL",P3411="PASS"),1,0)</x:f>
        <x:v>0</x:v>
      </x:c>
      <x:c r="T3411" s="9" t="n">
        <x:v>1</x:v>
      </x:c>
      <x:c r="U3411" s="9" t="n">
        <x:v>7</x:v>
      </x:c>
      <x:c r="V3411" s="9" t="str">
        <x:v>MVP/SHACL_GENERATION_PIPELINE/experiments/LUNA_NO_SEMANTIC_VALIDATOR/RUN_01/runs/RUN-IMO-115-20260901T104630227257Z/artifacts/attempt_01/candidate_shape.ttl</x:v>
      </x:c>
    </x:row>
    <x:row r="3412" ht="22" customHeight="1">
      <x:c r="A3412" s="10" t="str">
        <x:v>NO_SEMANTIC</x:v>
      </x:c>
      <x:c r="B3412" s="10" t="str">
        <x:v>IMO-115</x:v>
      </x:c>
      <x:c r="C3412" s="10" t="str">
        <x:v>IMO-115-M-F04</x:v>
      </x:c>
      <x:c r="D3412" s="10" t="str">
        <x:v>RUN_01</x:v>
      </x:c>
      <x:c r="E3412" s="10" t="str">
        <x:v>ORIGINAL_LEDGER</x:v>
      </x:c>
      <x:c r="F3412" s="10" t="str">
        <x:v>FAIL</x:v>
      </x:c>
      <x:c r="G3412" s="10" t="str">
        <x:v>PASS</x:v>
      </x:c>
      <x:c r="H3412" s="10" t="str">
        <x:v>EXECUTED</x:v>
      </x:c>
      <x:c r="I3412" s="10" t="str">
        <x:v>PARSED</x:v>
      </x:c>
      <x:c r="J3412" s="10" t="str">
        <x:v>NO_SEMANTIC_VALIDATOR_DETERMINISTIC_PASS</x:v>
      </x:c>
      <x:c r="K3412" s="10" t="str">
        <x:v>3dbeb2e58e8d934925ddee7e9990f01b8364653222ded976f377cb920a4d4aec</x:v>
      </x:c>
      <x:c r="L3412" s="10" t="str">
        <x:v>historical_three</x:v>
      </x:c>
      <x:c r="M3412" s="10" t="n">
        <x:v>0</x:v>
      </x:c>
      <x:c r="N3412" s="10" t="n">
        <x:v>1</x:v>
      </x:c>
      <x:c r="O3412" s="10" t="n">
        <x:v>0</x:v>
      </x:c>
      <x:c r="P3412" s="9" t="str">
        <x:f>'CaseReview'!U1226</x:f>
        <x:v>FAIL</x:v>
      </x:c>
      <x:c r="Q3412" s="9" t="n">
        <x:f>IF(AND(T3412=1,G3412=P3412),1,0)</x:f>
        <x:v>0</x:v>
      </x:c>
      <x:c r="R3412" s="9" t="n">
        <x:f>IF(AND(T3412=1,G3412="PASS",P3412="FAIL"),1,0)</x:f>
        <x:v>1</x:v>
      </x:c>
      <x:c r="S3412" s="9" t="n">
        <x:f>IF(AND(T3412=1,G3412="FAIL",P3412="PASS"),1,0)</x:f>
        <x:v>0</x:v>
      </x:c>
      <x:c r="T3412" s="9" t="n">
        <x:v>1</x:v>
      </x:c>
      <x:c r="U3412" s="9" t="n">
        <x:v>7</x:v>
      </x:c>
      <x:c r="V3412" s="9" t="str">
        <x:v>MVP/SHACL_GENERATION_PIPELINE/experiments/LUNA_NO_SEMANTIC_VALIDATOR/RUN_01/runs/RUN-IMO-115-20260901T104630227257Z/artifacts/attempt_01/candidate_shape.ttl</x:v>
      </x:c>
    </x:row>
    <x:row r="3413" ht="22" customHeight="1">
      <x:c r="A3413" s="10" t="str">
        <x:v>NO_SEMANTIC</x:v>
      </x:c>
      <x:c r="B3413" s="10" t="str">
        <x:v>IMO-115</x:v>
      </x:c>
      <x:c r="C3413" s="10" t="str">
        <x:v>IMO-115-M-F05</x:v>
      </x:c>
      <x:c r="D3413" s="10" t="str">
        <x:v>RUN_01</x:v>
      </x:c>
      <x:c r="E3413" s="10" t="str">
        <x:v>ORIGINAL_LEDGER</x:v>
      </x:c>
      <x:c r="F3413" s="10" t="str">
        <x:v>FAIL</x:v>
      </x:c>
      <x:c r="G3413" s="10" t="str">
        <x:v>FAIL</x:v>
      </x:c>
      <x:c r="H3413" s="10" t="str">
        <x:v>EXECUTED</x:v>
      </x:c>
      <x:c r="I3413" s="10" t="str">
        <x:v>PARSED</x:v>
      </x:c>
      <x:c r="J3413" s="10" t="str">
        <x:v>NO_SEMANTIC_VALIDATOR_DETERMINISTIC_PASS</x:v>
      </x:c>
      <x:c r="K3413" s="10" t="str">
        <x:v>3dbeb2e58e8d934925ddee7e9990f01b8364653222ded976f377cb920a4d4aec</x:v>
      </x:c>
      <x:c r="L3413" s="10" t="str">
        <x:v>historical_three</x:v>
      </x:c>
      <x:c r="M3413" s="10" t="n">
        <x:v>1</x:v>
      </x:c>
      <x:c r="N3413" s="10" t="n">
        <x:v>0</x:v>
      </x:c>
      <x:c r="O3413" s="10" t="n">
        <x:v>0</x:v>
      </x:c>
      <x:c r="P3413" s="9" t="str">
        <x:f>'CaseReview'!U1227</x:f>
        <x:v>FAIL</x:v>
      </x:c>
      <x:c r="Q3413" s="9" t="n">
        <x:f>IF(AND(T3413=1,G3413=P3413),1,0)</x:f>
        <x:v>1</x:v>
      </x:c>
      <x:c r="R3413" s="9" t="n">
        <x:f>IF(AND(T3413=1,G3413="PASS",P3413="FAIL"),1,0)</x:f>
        <x:v>0</x:v>
      </x:c>
      <x:c r="S3413" s="9" t="n">
        <x:f>IF(AND(T3413=1,G3413="FAIL",P3413="PASS"),1,0)</x:f>
        <x:v>0</x:v>
      </x:c>
      <x:c r="T3413" s="9" t="n">
        <x:v>1</x:v>
      </x:c>
      <x:c r="U3413" s="9" t="n">
        <x:v>7</x:v>
      </x:c>
      <x:c r="V3413" s="9" t="str">
        <x:v>MVP/SHACL_GENERATION_PIPELINE/experiments/LUNA_NO_SEMANTIC_VALIDATOR/RUN_01/runs/RUN-IMO-115-20260901T104630227257Z/artifacts/attempt_01/candidate_shape.ttl</x:v>
      </x:c>
    </x:row>
    <x:row r="3414" ht="22" customHeight="1">
      <x:c r="A3414" s="10" t="str">
        <x:v>NO_SEMANTIC</x:v>
      </x:c>
      <x:c r="B3414" s="10" t="str">
        <x:v>IMO-115</x:v>
      </x:c>
      <x:c r="C3414" s="10" t="str">
        <x:v>IMO-115-M-P01</x:v>
      </x:c>
      <x:c r="D3414" s="10" t="str">
        <x:v>RUN_01</x:v>
      </x:c>
      <x:c r="E3414" s="10" t="str">
        <x:v>ORIGINAL_LEDGER</x:v>
      </x:c>
      <x:c r="F3414" s="10" t="str">
        <x:v>PASS</x:v>
      </x:c>
      <x:c r="G3414" s="10" t="str">
        <x:v>PASS</x:v>
      </x:c>
      <x:c r="H3414" s="10" t="str">
        <x:v>EXECUTED</x:v>
      </x:c>
      <x:c r="I3414" s="10" t="str">
        <x:v>PARSED</x:v>
      </x:c>
      <x:c r="J3414" s="10" t="str">
        <x:v>NO_SEMANTIC_VALIDATOR_DETERMINISTIC_PASS</x:v>
      </x:c>
      <x:c r="K3414" s="10" t="str">
        <x:v>3dbeb2e58e8d934925ddee7e9990f01b8364653222ded976f377cb920a4d4aec</x:v>
      </x:c>
      <x:c r="L3414" s="10" t="str">
        <x:v>historical_three</x:v>
      </x:c>
      <x:c r="M3414" s="10" t="n">
        <x:v>1</x:v>
      </x:c>
      <x:c r="N3414" s="10" t="n">
        <x:v>0</x:v>
      </x:c>
      <x:c r="O3414" s="10" t="n">
        <x:v>0</x:v>
      </x:c>
      <x:c r="P3414" s="9" t="str">
        <x:f>'CaseReview'!U1228</x:f>
        <x:v>PASS</x:v>
      </x:c>
      <x:c r="Q3414" s="9" t="n">
        <x:f>IF(AND(T3414=1,G3414=P3414),1,0)</x:f>
        <x:v>1</x:v>
      </x:c>
      <x:c r="R3414" s="9" t="n">
        <x:f>IF(AND(T3414=1,G3414="PASS",P3414="FAIL"),1,0)</x:f>
        <x:v>0</x:v>
      </x:c>
      <x:c r="S3414" s="9" t="n">
        <x:f>IF(AND(T3414=1,G3414="FAIL",P3414="PASS"),1,0)</x:f>
        <x:v>0</x:v>
      </x:c>
      <x:c r="T3414" s="9" t="n">
        <x:v>1</x:v>
      </x:c>
      <x:c r="U3414" s="9" t="n">
        <x:v>7</x:v>
      </x:c>
      <x:c r="V3414" s="9" t="str">
        <x:v>MVP/SHACL_GENERATION_PIPELINE/experiments/LUNA_NO_SEMANTIC_VALIDATOR/RUN_01/runs/RUN-IMO-115-20260901T104630227257Z/artifacts/attempt_01/candidate_shape.ttl</x:v>
      </x:c>
    </x:row>
    <x:row r="3415" ht="22" customHeight="1">
      <x:c r="A3415" s="10" t="str">
        <x:v>NO_SEMANTIC</x:v>
      </x:c>
      <x:c r="B3415" s="10" t="str">
        <x:v>IMO-115</x:v>
      </x:c>
      <x:c r="C3415" s="10" t="str">
        <x:v>IMO-115-M-P02</x:v>
      </x:c>
      <x:c r="D3415" s="10" t="str">
        <x:v>RUN_01</x:v>
      </x:c>
      <x:c r="E3415" s="10" t="str">
        <x:v>ORIGINAL_LEDGER</x:v>
      </x:c>
      <x:c r="F3415" s="10" t="str">
        <x:v>PASS</x:v>
      </x:c>
      <x:c r="G3415" s="10" t="str">
        <x:v>PASS</x:v>
      </x:c>
      <x:c r="H3415" s="10" t="str">
        <x:v>EXECUTED</x:v>
      </x:c>
      <x:c r="I3415" s="10" t="str">
        <x:v>PARSED</x:v>
      </x:c>
      <x:c r="J3415" s="10" t="str">
        <x:v>NO_SEMANTIC_VALIDATOR_DETERMINISTIC_PASS</x:v>
      </x:c>
      <x:c r="K3415" s="10" t="str">
        <x:v>3dbeb2e58e8d934925ddee7e9990f01b8364653222ded976f377cb920a4d4aec</x:v>
      </x:c>
      <x:c r="L3415" s="10" t="str">
        <x:v>historical_three</x:v>
      </x:c>
      <x:c r="M3415" s="10" t="n">
        <x:v>1</x:v>
      </x:c>
      <x:c r="N3415" s="10" t="n">
        <x:v>0</x:v>
      </x:c>
      <x:c r="O3415" s="10" t="n">
        <x:v>0</x:v>
      </x:c>
      <x:c r="P3415" s="9" t="str">
        <x:f>'CaseReview'!U1229</x:f>
        <x:v>PASS</x:v>
      </x:c>
      <x:c r="Q3415" s="9" t="n">
        <x:f>IF(AND(T3415=1,G3415=P3415),1,0)</x:f>
        <x:v>1</x:v>
      </x:c>
      <x:c r="R3415" s="9" t="n">
        <x:f>IF(AND(T3415=1,G3415="PASS",P3415="FAIL"),1,0)</x:f>
        <x:v>0</x:v>
      </x:c>
      <x:c r="S3415" s="9" t="n">
        <x:f>IF(AND(T3415=1,G3415="FAIL",P3415="PASS"),1,0)</x:f>
        <x:v>0</x:v>
      </x:c>
      <x:c r="T3415" s="9" t="n">
        <x:v>1</x:v>
      </x:c>
      <x:c r="U3415" s="9" t="n">
        <x:v>7</x:v>
      </x:c>
      <x:c r="V3415" s="9" t="str">
        <x:v>MVP/SHACL_GENERATION_PIPELINE/experiments/LUNA_NO_SEMANTIC_VALIDATOR/RUN_01/runs/RUN-IMO-115-20260901T104630227257Z/artifacts/attempt_01/candidate_shape.ttl</x:v>
      </x:c>
    </x:row>
    <x:row r="3416" ht="22" customHeight="1">
      <x:c r="A3416" s="10" t="str">
        <x:v>NO_SEMANTIC</x:v>
      </x:c>
      <x:c r="B3416" s="10" t="str">
        <x:v>IMO-116</x:v>
      </x:c>
      <x:c r="C3416" s="10" t="str">
        <x:v>IMO-116-M-F01</x:v>
      </x:c>
      <x:c r="D3416" s="10" t="str">
        <x:v>RUN_01</x:v>
      </x:c>
      <x:c r="E3416" s="10" t="str">
        <x:v>ORIGINAL_LEDGER</x:v>
      </x:c>
      <x:c r="F3416" s="10" t="str">
        <x:v>FAIL</x:v>
      </x:c>
      <x:c r="G3416" s="10" t="str">
        <x:v>FAIL</x:v>
      </x:c>
      <x:c r="H3416" s="10" t="str">
        <x:v>EXECUTED</x:v>
      </x:c>
      <x:c r="I3416" s="10" t="str">
        <x:v>PARSED</x:v>
      </x:c>
      <x:c r="J3416" s="10" t="str">
        <x:v>NO_SEMANTIC_VALIDATOR_DETERMINISTIC_PASS</x:v>
      </x:c>
      <x:c r="K3416" s="10" t="str">
        <x:v>ebcf9318df47a8a3f61f4cf065c2d1033d6211cf53cffbb886b1b6c2eb00062a</x:v>
      </x:c>
      <x:c r="L3416" s="10" t="str">
        <x:v>historical_three</x:v>
      </x:c>
      <x:c r="M3416" s="10" t="n">
        <x:v>1</x:v>
      </x:c>
      <x:c r="N3416" s="10" t="n">
        <x:v>0</x:v>
      </x:c>
      <x:c r="O3416" s="10" t="n">
        <x:v>0</x:v>
      </x:c>
      <x:c r="P3416" s="9" t="str">
        <x:f>'CaseReview'!U1230</x:f>
        <x:v>FAIL</x:v>
      </x:c>
      <x:c r="Q3416" s="9" t="n">
        <x:f>IF(AND(T3416=1,G3416=P3416),1,0)</x:f>
        <x:v>1</x:v>
      </x:c>
      <x:c r="R3416" s="9" t="n">
        <x:f>IF(AND(T3416=1,G3416="PASS",P3416="FAIL"),1,0)</x:f>
        <x:v>0</x:v>
      </x:c>
      <x:c r="S3416" s="9" t="n">
        <x:f>IF(AND(T3416=1,G3416="FAIL",P3416="PASS"),1,0)</x:f>
        <x:v>0</x:v>
      </x:c>
      <x:c r="T3416" s="9" t="n">
        <x:v>1</x:v>
      </x:c>
      <x:c r="U3416" s="9" t="n">
        <x:v>7</x:v>
      </x:c>
      <x:c r="V3416" s="9" t="str">
        <x:v>MVP/SHACL_GENERATION_PIPELINE/experiments/LUNA_NO_SEMANTIC_VALIDATOR/RUN_01/runs/RUN-IMO-116-20260901T104659689817Z/artifacts/attempt_01/candidate_shape.ttl</x:v>
      </x:c>
    </x:row>
    <x:row r="3417" ht="22" customHeight="1">
      <x:c r="A3417" s="10" t="str">
        <x:v>NO_SEMANTIC</x:v>
      </x:c>
      <x:c r="B3417" s="10" t="str">
        <x:v>IMO-116</x:v>
      </x:c>
      <x:c r="C3417" s="10" t="str">
        <x:v>IMO-116-M-F02</x:v>
      </x:c>
      <x:c r="D3417" s="10" t="str">
        <x:v>RUN_01</x:v>
      </x:c>
      <x:c r="E3417" s="10" t="str">
        <x:v>ORIGINAL_LEDGER</x:v>
      </x:c>
      <x:c r="F3417" s="10" t="str">
        <x:v>FAIL</x:v>
      </x:c>
      <x:c r="G3417" s="10" t="str">
        <x:v>FAIL</x:v>
      </x:c>
      <x:c r="H3417" s="10" t="str">
        <x:v>EXECUTED</x:v>
      </x:c>
      <x:c r="I3417" s="10" t="str">
        <x:v>PARSED</x:v>
      </x:c>
      <x:c r="J3417" s="10" t="str">
        <x:v>NO_SEMANTIC_VALIDATOR_DETERMINISTIC_PASS</x:v>
      </x:c>
      <x:c r="K3417" s="10" t="str">
        <x:v>ebcf9318df47a8a3f61f4cf065c2d1033d6211cf53cffbb886b1b6c2eb00062a</x:v>
      </x:c>
      <x:c r="L3417" s="10" t="str">
        <x:v>historical_three</x:v>
      </x:c>
      <x:c r="M3417" s="10" t="n">
        <x:v>1</x:v>
      </x:c>
      <x:c r="N3417" s="10" t="n">
        <x:v>0</x:v>
      </x:c>
      <x:c r="O3417" s="10" t="n">
        <x:v>0</x:v>
      </x:c>
      <x:c r="P3417" s="9" t="str">
        <x:f>'CaseReview'!U1231</x:f>
        <x:v>FAIL</x:v>
      </x:c>
      <x:c r="Q3417" s="9" t="n">
        <x:f>IF(AND(T3417=1,G3417=P3417),1,0)</x:f>
        <x:v>1</x:v>
      </x:c>
      <x:c r="R3417" s="9" t="n">
        <x:f>IF(AND(T3417=1,G3417="PASS",P3417="FAIL"),1,0)</x:f>
        <x:v>0</x:v>
      </x:c>
      <x:c r="S3417" s="9" t="n">
        <x:f>IF(AND(T3417=1,G3417="FAIL",P3417="PASS"),1,0)</x:f>
        <x:v>0</x:v>
      </x:c>
      <x:c r="T3417" s="9" t="n">
        <x:v>1</x:v>
      </x:c>
      <x:c r="U3417" s="9" t="n">
        <x:v>7</x:v>
      </x:c>
      <x:c r="V3417" s="9" t="str">
        <x:v>MVP/SHACL_GENERATION_PIPELINE/experiments/LUNA_NO_SEMANTIC_VALIDATOR/RUN_01/runs/RUN-IMO-116-20260901T104659689817Z/artifacts/attempt_01/candidate_shape.ttl</x:v>
      </x:c>
    </x:row>
    <x:row r="3418" ht="22" customHeight="1">
      <x:c r="A3418" s="10" t="str">
        <x:v>NO_SEMANTIC</x:v>
      </x:c>
      <x:c r="B3418" s="10" t="str">
        <x:v>IMO-116</x:v>
      </x:c>
      <x:c r="C3418" s="10" t="str">
        <x:v>IMO-116-M-F03</x:v>
      </x:c>
      <x:c r="D3418" s="10" t="str">
        <x:v>RUN_01</x:v>
      </x:c>
      <x:c r="E3418" s="10" t="str">
        <x:v>ORIGINAL_LEDGER</x:v>
      </x:c>
      <x:c r="F3418" s="10" t="str">
        <x:v>FAIL</x:v>
      </x:c>
      <x:c r="G3418" s="10" t="str">
        <x:v>FAIL</x:v>
      </x:c>
      <x:c r="H3418" s="10" t="str">
        <x:v>EXECUTED</x:v>
      </x:c>
      <x:c r="I3418" s="10" t="str">
        <x:v>PARSED</x:v>
      </x:c>
      <x:c r="J3418" s="10" t="str">
        <x:v>NO_SEMANTIC_VALIDATOR_DETERMINISTIC_PASS</x:v>
      </x:c>
      <x:c r="K3418" s="10" t="str">
        <x:v>ebcf9318df47a8a3f61f4cf065c2d1033d6211cf53cffbb886b1b6c2eb00062a</x:v>
      </x:c>
      <x:c r="L3418" s="10" t="str">
        <x:v>historical_three</x:v>
      </x:c>
      <x:c r="M3418" s="10" t="n">
        <x:v>1</x:v>
      </x:c>
      <x:c r="N3418" s="10" t="n">
        <x:v>0</x:v>
      </x:c>
      <x:c r="O3418" s="10" t="n">
        <x:v>0</x:v>
      </x:c>
      <x:c r="P3418" s="9" t="str">
        <x:f>'CaseReview'!U1232</x:f>
        <x:v>FAIL</x:v>
      </x:c>
      <x:c r="Q3418" s="9" t="n">
        <x:f>IF(AND(T3418=1,G3418=P3418),1,0)</x:f>
        <x:v>1</x:v>
      </x:c>
      <x:c r="R3418" s="9" t="n">
        <x:f>IF(AND(T3418=1,G3418="PASS",P3418="FAIL"),1,0)</x:f>
        <x:v>0</x:v>
      </x:c>
      <x:c r="S3418" s="9" t="n">
        <x:f>IF(AND(T3418=1,G3418="FAIL",P3418="PASS"),1,0)</x:f>
        <x:v>0</x:v>
      </x:c>
      <x:c r="T3418" s="9" t="n">
        <x:v>1</x:v>
      </x:c>
      <x:c r="U3418" s="9" t="n">
        <x:v>7</x:v>
      </x:c>
      <x:c r="V3418" s="9" t="str">
        <x:v>MVP/SHACL_GENERATION_PIPELINE/experiments/LUNA_NO_SEMANTIC_VALIDATOR/RUN_01/runs/RUN-IMO-116-20260901T104659689817Z/artifacts/attempt_01/candidate_shape.ttl</x:v>
      </x:c>
    </x:row>
    <x:row r="3419" ht="22" customHeight="1">
      <x:c r="A3419" s="10" t="str">
        <x:v>NO_SEMANTIC</x:v>
      </x:c>
      <x:c r="B3419" s="10" t="str">
        <x:v>IMO-116</x:v>
      </x:c>
      <x:c r="C3419" s="10" t="str">
        <x:v>IMO-116-M-F04</x:v>
      </x:c>
      <x:c r="D3419" s="10" t="str">
        <x:v>RUN_01</x:v>
      </x:c>
      <x:c r="E3419" s="10" t="str">
        <x:v>ORIGINAL_LEDGER</x:v>
      </x:c>
      <x:c r="F3419" s="10" t="str">
        <x:v>FAIL</x:v>
      </x:c>
      <x:c r="G3419" s="10" t="str">
        <x:v>FAIL</x:v>
      </x:c>
      <x:c r="H3419" s="10" t="str">
        <x:v>EXECUTED</x:v>
      </x:c>
      <x:c r="I3419" s="10" t="str">
        <x:v>PARSED</x:v>
      </x:c>
      <x:c r="J3419" s="10" t="str">
        <x:v>NO_SEMANTIC_VALIDATOR_DETERMINISTIC_PASS</x:v>
      </x:c>
      <x:c r="K3419" s="10" t="str">
        <x:v>ebcf9318df47a8a3f61f4cf065c2d1033d6211cf53cffbb886b1b6c2eb00062a</x:v>
      </x:c>
      <x:c r="L3419" s="10" t="str">
        <x:v>historical_three</x:v>
      </x:c>
      <x:c r="M3419" s="10" t="n">
        <x:v>1</x:v>
      </x:c>
      <x:c r="N3419" s="10" t="n">
        <x:v>0</x:v>
      </x:c>
      <x:c r="O3419" s="10" t="n">
        <x:v>0</x:v>
      </x:c>
      <x:c r="P3419" s="9" t="str">
        <x:f>'CaseReview'!U1233</x:f>
        <x:v>FAIL</x:v>
      </x:c>
      <x:c r="Q3419" s="9" t="n">
        <x:f>IF(AND(T3419=1,G3419=P3419),1,0)</x:f>
        <x:v>1</x:v>
      </x:c>
      <x:c r="R3419" s="9" t="n">
        <x:f>IF(AND(T3419=1,G3419="PASS",P3419="FAIL"),1,0)</x:f>
        <x:v>0</x:v>
      </x:c>
      <x:c r="S3419" s="9" t="n">
        <x:f>IF(AND(T3419=1,G3419="FAIL",P3419="PASS"),1,0)</x:f>
        <x:v>0</x:v>
      </x:c>
      <x:c r="T3419" s="9" t="n">
        <x:v>1</x:v>
      </x:c>
      <x:c r="U3419" s="9" t="n">
        <x:v>7</x:v>
      </x:c>
      <x:c r="V3419" s="9" t="str">
        <x:v>MVP/SHACL_GENERATION_PIPELINE/experiments/LUNA_NO_SEMANTIC_VALIDATOR/RUN_01/runs/RUN-IMO-116-20260901T104659689817Z/artifacts/attempt_01/candidate_shape.ttl</x:v>
      </x:c>
    </x:row>
    <x:row r="3420" ht="22" customHeight="1">
      <x:c r="A3420" s="10" t="str">
        <x:v>NO_SEMANTIC</x:v>
      </x:c>
      <x:c r="B3420" s="10" t="str">
        <x:v>IMO-116</x:v>
      </x:c>
      <x:c r="C3420" s="10" t="str">
        <x:v>IMO-116-M-F05</x:v>
      </x:c>
      <x:c r="D3420" s="10" t="str">
        <x:v>RUN_01</x:v>
      </x:c>
      <x:c r="E3420" s="10" t="str">
        <x:v>ORIGINAL_LEDGER</x:v>
      </x:c>
      <x:c r="F3420" s="10" t="str">
        <x:v>FAIL</x:v>
      </x:c>
      <x:c r="G3420" s="10" t="str">
        <x:v>FAIL</x:v>
      </x:c>
      <x:c r="H3420" s="10" t="str">
        <x:v>EXECUTED</x:v>
      </x:c>
      <x:c r="I3420" s="10" t="str">
        <x:v>PARSED</x:v>
      </x:c>
      <x:c r="J3420" s="10" t="str">
        <x:v>NO_SEMANTIC_VALIDATOR_DETERMINISTIC_PASS</x:v>
      </x:c>
      <x:c r="K3420" s="10" t="str">
        <x:v>ebcf9318df47a8a3f61f4cf065c2d1033d6211cf53cffbb886b1b6c2eb00062a</x:v>
      </x:c>
      <x:c r="L3420" s="10" t="str">
        <x:v>historical_three</x:v>
      </x:c>
      <x:c r="M3420" s="10" t="n">
        <x:v>1</x:v>
      </x:c>
      <x:c r="N3420" s="10" t="n">
        <x:v>0</x:v>
      </x:c>
      <x:c r="O3420" s="10" t="n">
        <x:v>0</x:v>
      </x:c>
      <x:c r="P3420" s="9" t="str">
        <x:f>'CaseReview'!U1234</x:f>
        <x:v>FAIL</x:v>
      </x:c>
      <x:c r="Q3420" s="9" t="n">
        <x:f>IF(AND(T3420=1,G3420=P3420),1,0)</x:f>
        <x:v>1</x:v>
      </x:c>
      <x:c r="R3420" s="9" t="n">
        <x:f>IF(AND(T3420=1,G3420="PASS",P3420="FAIL"),1,0)</x:f>
        <x:v>0</x:v>
      </x:c>
      <x:c r="S3420" s="9" t="n">
        <x:f>IF(AND(T3420=1,G3420="FAIL",P3420="PASS"),1,0)</x:f>
        <x:v>0</x:v>
      </x:c>
      <x:c r="T3420" s="9" t="n">
        <x:v>1</x:v>
      </x:c>
      <x:c r="U3420" s="9" t="n">
        <x:v>7</x:v>
      </x:c>
      <x:c r="V3420" s="9" t="str">
        <x:v>MVP/SHACL_GENERATION_PIPELINE/experiments/LUNA_NO_SEMANTIC_VALIDATOR/RUN_01/runs/RUN-IMO-116-20260901T104659689817Z/artifacts/attempt_01/candidate_shape.ttl</x:v>
      </x:c>
    </x:row>
    <x:row r="3421" ht="22" customHeight="1">
      <x:c r="A3421" s="10" t="str">
        <x:v>NO_SEMANTIC</x:v>
      </x:c>
      <x:c r="B3421" s="10" t="str">
        <x:v>IMO-116</x:v>
      </x:c>
      <x:c r="C3421" s="10" t="str">
        <x:v>IMO-116-M-P01</x:v>
      </x:c>
      <x:c r="D3421" s="10" t="str">
        <x:v>RUN_01</x:v>
      </x:c>
      <x:c r="E3421" s="10" t="str">
        <x:v>ORIGINAL_LEDGER</x:v>
      </x:c>
      <x:c r="F3421" s="10" t="str">
        <x:v>PASS</x:v>
      </x:c>
      <x:c r="G3421" s="10" t="str">
        <x:v>FAIL</x:v>
      </x:c>
      <x:c r="H3421" s="10" t="str">
        <x:v>EXECUTED</x:v>
      </x:c>
      <x:c r="I3421" s="10" t="str">
        <x:v>PARSED</x:v>
      </x:c>
      <x:c r="J3421" s="10" t="str">
        <x:v>NO_SEMANTIC_VALIDATOR_DETERMINISTIC_PASS</x:v>
      </x:c>
      <x:c r="K3421" s="10" t="str">
        <x:v>ebcf9318df47a8a3f61f4cf065c2d1033d6211cf53cffbb886b1b6c2eb00062a</x:v>
      </x:c>
      <x:c r="L3421" s="10" t="str">
        <x:v>historical_three</x:v>
      </x:c>
      <x:c r="M3421" s="10" t="n">
        <x:v>0</x:v>
      </x:c>
      <x:c r="N3421" s="10" t="n">
        <x:v>0</x:v>
      </x:c>
      <x:c r="O3421" s="10" t="n">
        <x:v>1</x:v>
      </x:c>
      <x:c r="P3421" s="9" t="str">
        <x:f>'CaseReview'!U1235</x:f>
        <x:v>PASS</x:v>
      </x:c>
      <x:c r="Q3421" s="9" t="n">
        <x:f>IF(AND(T3421=1,G3421=P3421),1,0)</x:f>
        <x:v>0</x:v>
      </x:c>
      <x:c r="R3421" s="9" t="n">
        <x:f>IF(AND(T3421=1,G3421="PASS",P3421="FAIL"),1,0)</x:f>
        <x:v>0</x:v>
      </x:c>
      <x:c r="S3421" s="9" t="n">
        <x:f>IF(AND(T3421=1,G3421="FAIL",P3421="PASS"),1,0)</x:f>
        <x:v>1</x:v>
      </x:c>
      <x:c r="T3421" s="9" t="n">
        <x:v>1</x:v>
      </x:c>
      <x:c r="U3421" s="9" t="n">
        <x:v>7</x:v>
      </x:c>
      <x:c r="V3421" s="9" t="str">
        <x:v>MVP/SHACL_GENERATION_PIPELINE/experiments/LUNA_NO_SEMANTIC_VALIDATOR/RUN_01/runs/RUN-IMO-116-20260901T104659689817Z/artifacts/attempt_01/candidate_shape.ttl</x:v>
      </x:c>
    </x:row>
    <x:row r="3422" ht="22" customHeight="1">
      <x:c r="A3422" s="10" t="str">
        <x:v>NO_SEMANTIC</x:v>
      </x:c>
      <x:c r="B3422" s="10" t="str">
        <x:v>IMO-116</x:v>
      </x:c>
      <x:c r="C3422" s="10" t="str">
        <x:v>IMO-116-M-P02</x:v>
      </x:c>
      <x:c r="D3422" s="10" t="str">
        <x:v>RUN_01</x:v>
      </x:c>
      <x:c r="E3422" s="10" t="str">
        <x:v>ORIGINAL_LEDGER</x:v>
      </x:c>
      <x:c r="F3422" s="10" t="str">
        <x:v>PASS</x:v>
      </x:c>
      <x:c r="G3422" s="10" t="str">
        <x:v>PASS</x:v>
      </x:c>
      <x:c r="H3422" s="10" t="str">
        <x:v>EXECUTED</x:v>
      </x:c>
      <x:c r="I3422" s="10" t="str">
        <x:v>PARSED</x:v>
      </x:c>
      <x:c r="J3422" s="10" t="str">
        <x:v>NO_SEMANTIC_VALIDATOR_DETERMINISTIC_PASS</x:v>
      </x:c>
      <x:c r="K3422" s="10" t="str">
        <x:v>ebcf9318df47a8a3f61f4cf065c2d1033d6211cf53cffbb886b1b6c2eb00062a</x:v>
      </x:c>
      <x:c r="L3422" s="10" t="str">
        <x:v>historical_three</x:v>
      </x:c>
      <x:c r="M3422" s="10" t="n">
        <x:v>1</x:v>
      </x:c>
      <x:c r="N3422" s="10" t="n">
        <x:v>0</x:v>
      </x:c>
      <x:c r="O3422" s="10" t="n">
        <x:v>0</x:v>
      </x:c>
      <x:c r="P3422" s="9" t="str">
        <x:f>'CaseReview'!U1236</x:f>
        <x:v>PASS</x:v>
      </x:c>
      <x:c r="Q3422" s="9" t="n">
        <x:f>IF(AND(T3422=1,G3422=P3422),1,0)</x:f>
        <x:v>1</x:v>
      </x:c>
      <x:c r="R3422" s="9" t="n">
        <x:f>IF(AND(T3422=1,G3422="PASS",P3422="FAIL"),1,0)</x:f>
        <x:v>0</x:v>
      </x:c>
      <x:c r="S3422" s="9" t="n">
        <x:f>IF(AND(T3422=1,G3422="FAIL",P3422="PASS"),1,0)</x:f>
        <x:v>0</x:v>
      </x:c>
      <x:c r="T3422" s="9" t="n">
        <x:v>1</x:v>
      </x:c>
      <x:c r="U3422" s="9" t="n">
        <x:v>7</x:v>
      </x:c>
      <x:c r="V3422" s="9" t="str">
        <x:v>MVP/SHACL_GENERATION_PIPELINE/experiments/LUNA_NO_SEMANTIC_VALIDATOR/RUN_01/runs/RUN-IMO-116-20260901T104659689817Z/artifacts/attempt_01/candidate_shape.ttl</x:v>
      </x:c>
    </x:row>
    <x:row r="3423" ht="22" customHeight="1">
      <x:c r="A3423" s="10" t="str">
        <x:v>NO_SEMANTIC</x:v>
      </x:c>
      <x:c r="B3423" s="10" t="str">
        <x:v>IMO-117</x:v>
      </x:c>
      <x:c r="C3423" s="10" t="str">
        <x:v>IMO-117-M-F01</x:v>
      </x:c>
      <x:c r="D3423" s="10" t="str">
        <x:v>RUN_01</x:v>
      </x:c>
      <x:c r="E3423" s="10" t="str">
        <x:v>ORIGINAL_LEDGER</x:v>
      </x:c>
      <x:c r="F3423" s="10" t="str">
        <x:v>FAIL</x:v>
      </x:c>
      <x:c r="G3423" s="10" t="str">
        <x:v>FAIL</x:v>
      </x:c>
      <x:c r="H3423" s="10" t="str">
        <x:v>EXECUTED</x:v>
      </x:c>
      <x:c r="I3423" s="10" t="str">
        <x:v>PARSED</x:v>
      </x:c>
      <x:c r="J3423" s="10" t="str">
        <x:v>NO_SEMANTIC_VALIDATOR_DETERMINISTIC_PASS</x:v>
      </x:c>
      <x:c r="K3423" s="10" t="str">
        <x:v>7afec7442ef4a8ce38ba140f5f3d64e4a6447b214f371daed88af23de9169f17</x:v>
      </x:c>
      <x:c r="L3423" s="10" t="str">
        <x:v>historical_three</x:v>
      </x:c>
      <x:c r="M3423" s="10" t="n">
        <x:v>1</x:v>
      </x:c>
      <x:c r="N3423" s="10" t="n">
        <x:v>0</x:v>
      </x:c>
      <x:c r="O3423" s="10" t="n">
        <x:v>0</x:v>
      </x:c>
      <x:c r="P3423" s="9" t="str">
        <x:f>'CaseReview'!U1237</x:f>
        <x:v>FAIL</x:v>
      </x:c>
      <x:c r="Q3423" s="9" t="n">
        <x:f>IF(AND(T3423=1,G3423=P3423),1,0)</x:f>
        <x:v>1</x:v>
      </x:c>
      <x:c r="R3423" s="9" t="n">
        <x:f>IF(AND(T3423=1,G3423="PASS",P3423="FAIL"),1,0)</x:f>
        <x:v>0</x:v>
      </x:c>
      <x:c r="S3423" s="9" t="n">
        <x:f>IF(AND(T3423=1,G3423="FAIL",P3423="PASS"),1,0)</x:f>
        <x:v>0</x:v>
      </x:c>
      <x:c r="T3423" s="9" t="n">
        <x:v>1</x:v>
      </x:c>
      <x:c r="U3423" s="9" t="n">
        <x:v>9</x:v>
      </x:c>
      <x:c r="V3423" s="9" t="str">
        <x:v>MVP/SHACL_GENERATION_PIPELINE/experiments/LUNA_NO_SEMANTIC_VALIDATOR/RUN_01/runs/RUN-IMO-117-20260901T104730039056Z/artifacts/attempt_01/candidate_shape.ttl</x:v>
      </x:c>
    </x:row>
    <x:row r="3424" ht="22" customHeight="1">
      <x:c r="A3424" s="10" t="str">
        <x:v>NO_SEMANTIC</x:v>
      </x:c>
      <x:c r="B3424" s="10" t="str">
        <x:v>IMO-117</x:v>
      </x:c>
      <x:c r="C3424" s="10" t="str">
        <x:v>IMO-117-M-F02</x:v>
      </x:c>
      <x:c r="D3424" s="10" t="str">
        <x:v>RUN_01</x:v>
      </x:c>
      <x:c r="E3424" s="10" t="str">
        <x:v>ORIGINAL_LEDGER</x:v>
      </x:c>
      <x:c r="F3424" s="10" t="str">
        <x:v>FAIL</x:v>
      </x:c>
      <x:c r="G3424" s="10" t="str">
        <x:v>FAIL</x:v>
      </x:c>
      <x:c r="H3424" s="10" t="str">
        <x:v>EXECUTED</x:v>
      </x:c>
      <x:c r="I3424" s="10" t="str">
        <x:v>PARSED</x:v>
      </x:c>
      <x:c r="J3424" s="10" t="str">
        <x:v>NO_SEMANTIC_VALIDATOR_DETERMINISTIC_PASS</x:v>
      </x:c>
      <x:c r="K3424" s="10" t="str">
        <x:v>7afec7442ef4a8ce38ba140f5f3d64e4a6447b214f371daed88af23de9169f17</x:v>
      </x:c>
      <x:c r="L3424" s="10" t="str">
        <x:v>historical_three</x:v>
      </x:c>
      <x:c r="M3424" s="10" t="n">
        <x:v>1</x:v>
      </x:c>
      <x:c r="N3424" s="10" t="n">
        <x:v>0</x:v>
      </x:c>
      <x:c r="O3424" s="10" t="n">
        <x:v>0</x:v>
      </x:c>
      <x:c r="P3424" s="9" t="str">
        <x:f>'CaseReview'!U1238</x:f>
        <x:v>FAIL</x:v>
      </x:c>
      <x:c r="Q3424" s="9" t="n">
        <x:f>IF(AND(T3424=1,G3424=P3424),1,0)</x:f>
        <x:v>1</x:v>
      </x:c>
      <x:c r="R3424" s="9" t="n">
        <x:f>IF(AND(T3424=1,G3424="PASS",P3424="FAIL"),1,0)</x:f>
        <x:v>0</x:v>
      </x:c>
      <x:c r="S3424" s="9" t="n">
        <x:f>IF(AND(T3424=1,G3424="FAIL",P3424="PASS"),1,0)</x:f>
        <x:v>0</x:v>
      </x:c>
      <x:c r="T3424" s="9" t="n">
        <x:v>1</x:v>
      </x:c>
      <x:c r="U3424" s="9" t="n">
        <x:v>9</x:v>
      </x:c>
      <x:c r="V3424" s="9" t="str">
        <x:v>MVP/SHACL_GENERATION_PIPELINE/experiments/LUNA_NO_SEMANTIC_VALIDATOR/RUN_01/runs/RUN-IMO-117-20260901T104730039056Z/artifacts/attempt_01/candidate_shape.ttl</x:v>
      </x:c>
    </x:row>
    <x:row r="3425" ht="22" customHeight="1">
      <x:c r="A3425" s="10" t="str">
        <x:v>NO_SEMANTIC</x:v>
      </x:c>
      <x:c r="B3425" s="10" t="str">
        <x:v>IMO-117</x:v>
      </x:c>
      <x:c r="C3425" s="10" t="str">
        <x:v>IMO-117-M-F03</x:v>
      </x:c>
      <x:c r="D3425" s="10" t="str">
        <x:v>RUN_01</x:v>
      </x:c>
      <x:c r="E3425" s="10" t="str">
        <x:v>ORIGINAL_LEDGER</x:v>
      </x:c>
      <x:c r="F3425" s="10" t="str">
        <x:v>FAIL</x:v>
      </x:c>
      <x:c r="G3425" s="10" t="str">
        <x:v>FAIL</x:v>
      </x:c>
      <x:c r="H3425" s="10" t="str">
        <x:v>EXECUTED</x:v>
      </x:c>
      <x:c r="I3425" s="10" t="str">
        <x:v>PARSED</x:v>
      </x:c>
      <x:c r="J3425" s="10" t="str">
        <x:v>NO_SEMANTIC_VALIDATOR_DETERMINISTIC_PASS</x:v>
      </x:c>
      <x:c r="K3425" s="10" t="str">
        <x:v>7afec7442ef4a8ce38ba140f5f3d64e4a6447b214f371daed88af23de9169f17</x:v>
      </x:c>
      <x:c r="L3425" s="10" t="str">
        <x:v>historical_three</x:v>
      </x:c>
      <x:c r="M3425" s="10" t="n">
        <x:v>1</x:v>
      </x:c>
      <x:c r="N3425" s="10" t="n">
        <x:v>0</x:v>
      </x:c>
      <x:c r="O3425" s="10" t="n">
        <x:v>0</x:v>
      </x:c>
      <x:c r="P3425" s="9" t="str">
        <x:f>'CaseReview'!U1239</x:f>
        <x:v>FAIL</x:v>
      </x:c>
      <x:c r="Q3425" s="9" t="n">
        <x:f>IF(AND(T3425=1,G3425=P3425),1,0)</x:f>
        <x:v>1</x:v>
      </x:c>
      <x:c r="R3425" s="9" t="n">
        <x:f>IF(AND(T3425=1,G3425="PASS",P3425="FAIL"),1,0)</x:f>
        <x:v>0</x:v>
      </x:c>
      <x:c r="S3425" s="9" t="n">
        <x:f>IF(AND(T3425=1,G3425="FAIL",P3425="PASS"),1,0)</x:f>
        <x:v>0</x:v>
      </x:c>
      <x:c r="T3425" s="9" t="n">
        <x:v>1</x:v>
      </x:c>
      <x:c r="U3425" s="9" t="n">
        <x:v>9</x:v>
      </x:c>
      <x:c r="V3425" s="9" t="str">
        <x:v>MVP/SHACL_GENERATION_PIPELINE/experiments/LUNA_NO_SEMANTIC_VALIDATOR/RUN_01/runs/RUN-IMO-117-20260901T104730039056Z/artifacts/attempt_01/candidate_shape.ttl</x:v>
      </x:c>
    </x:row>
    <x:row r="3426" ht="22" customHeight="1">
      <x:c r="A3426" s="10" t="str">
        <x:v>NO_SEMANTIC</x:v>
      </x:c>
      <x:c r="B3426" s="10" t="str">
        <x:v>IMO-117</x:v>
      </x:c>
      <x:c r="C3426" s="10" t="str">
        <x:v>IMO-117-M-F04</x:v>
      </x:c>
      <x:c r="D3426" s="10" t="str">
        <x:v>RUN_01</x:v>
      </x:c>
      <x:c r="E3426" s="10" t="str">
        <x:v>ORIGINAL_LEDGER</x:v>
      </x:c>
      <x:c r="F3426" s="10" t="str">
        <x:v>FAIL</x:v>
      </x:c>
      <x:c r="G3426" s="10" t="str">
        <x:v>FAIL</x:v>
      </x:c>
      <x:c r="H3426" s="10" t="str">
        <x:v>EXECUTED</x:v>
      </x:c>
      <x:c r="I3426" s="10" t="str">
        <x:v>PARSED</x:v>
      </x:c>
      <x:c r="J3426" s="10" t="str">
        <x:v>NO_SEMANTIC_VALIDATOR_DETERMINISTIC_PASS</x:v>
      </x:c>
      <x:c r="K3426" s="10" t="str">
        <x:v>7afec7442ef4a8ce38ba140f5f3d64e4a6447b214f371daed88af23de9169f17</x:v>
      </x:c>
      <x:c r="L3426" s="10" t="str">
        <x:v>historical_three</x:v>
      </x:c>
      <x:c r="M3426" s="10" t="n">
        <x:v>1</x:v>
      </x:c>
      <x:c r="N3426" s="10" t="n">
        <x:v>0</x:v>
      </x:c>
      <x:c r="O3426" s="10" t="n">
        <x:v>0</x:v>
      </x:c>
      <x:c r="P3426" s="9" t="str">
        <x:f>'CaseReview'!U1240</x:f>
        <x:v>FAIL</x:v>
      </x:c>
      <x:c r="Q3426" s="9" t="n">
        <x:f>IF(AND(T3426=1,G3426=P3426),1,0)</x:f>
        <x:v>1</x:v>
      </x:c>
      <x:c r="R3426" s="9" t="n">
        <x:f>IF(AND(T3426=1,G3426="PASS",P3426="FAIL"),1,0)</x:f>
        <x:v>0</x:v>
      </x:c>
      <x:c r="S3426" s="9" t="n">
        <x:f>IF(AND(T3426=1,G3426="FAIL",P3426="PASS"),1,0)</x:f>
        <x:v>0</x:v>
      </x:c>
      <x:c r="T3426" s="9" t="n">
        <x:v>1</x:v>
      </x:c>
      <x:c r="U3426" s="9" t="n">
        <x:v>9</x:v>
      </x:c>
      <x:c r="V3426" s="9" t="str">
        <x:v>MVP/SHACL_GENERATION_PIPELINE/experiments/LUNA_NO_SEMANTIC_VALIDATOR/RUN_01/runs/RUN-IMO-117-20260901T104730039056Z/artifacts/attempt_01/candidate_shape.ttl</x:v>
      </x:c>
    </x:row>
    <x:row r="3427" ht="22" customHeight="1">
      <x:c r="A3427" s="10" t="str">
        <x:v>NO_SEMANTIC</x:v>
      </x:c>
      <x:c r="B3427" s="10" t="str">
        <x:v>IMO-117</x:v>
      </x:c>
      <x:c r="C3427" s="10" t="str">
        <x:v>IMO-117-M-F05</x:v>
      </x:c>
      <x:c r="D3427" s="10" t="str">
        <x:v>RUN_01</x:v>
      </x:c>
      <x:c r="E3427" s="10" t="str">
        <x:v>ORIGINAL_LEDGER</x:v>
      </x:c>
      <x:c r="F3427" s="10" t="str">
        <x:v>FAIL</x:v>
      </x:c>
      <x:c r="G3427" s="10" t="str">
        <x:v>FAIL</x:v>
      </x:c>
      <x:c r="H3427" s="10" t="str">
        <x:v>EXECUTED</x:v>
      </x:c>
      <x:c r="I3427" s="10" t="str">
        <x:v>PARSED</x:v>
      </x:c>
      <x:c r="J3427" s="10" t="str">
        <x:v>NO_SEMANTIC_VALIDATOR_DETERMINISTIC_PASS</x:v>
      </x:c>
      <x:c r="K3427" s="10" t="str">
        <x:v>7afec7442ef4a8ce38ba140f5f3d64e4a6447b214f371daed88af23de9169f17</x:v>
      </x:c>
      <x:c r="L3427" s="10" t="str">
        <x:v>historical_three</x:v>
      </x:c>
      <x:c r="M3427" s="10" t="n">
        <x:v>1</x:v>
      </x:c>
      <x:c r="N3427" s="10" t="n">
        <x:v>0</x:v>
      </x:c>
      <x:c r="O3427" s="10" t="n">
        <x:v>0</x:v>
      </x:c>
      <x:c r="P3427" s="9" t="str">
        <x:f>'CaseReview'!U1241</x:f>
        <x:v>FAIL</x:v>
      </x:c>
      <x:c r="Q3427" s="9" t="n">
        <x:f>IF(AND(T3427=1,G3427=P3427),1,0)</x:f>
        <x:v>1</x:v>
      </x:c>
      <x:c r="R3427" s="9" t="n">
        <x:f>IF(AND(T3427=1,G3427="PASS",P3427="FAIL"),1,0)</x:f>
        <x:v>0</x:v>
      </x:c>
      <x:c r="S3427" s="9" t="n">
        <x:f>IF(AND(T3427=1,G3427="FAIL",P3427="PASS"),1,0)</x:f>
        <x:v>0</x:v>
      </x:c>
      <x:c r="T3427" s="9" t="n">
        <x:v>1</x:v>
      </x:c>
      <x:c r="U3427" s="9" t="n">
        <x:v>9</x:v>
      </x:c>
      <x:c r="V3427" s="9" t="str">
        <x:v>MVP/SHACL_GENERATION_PIPELINE/experiments/LUNA_NO_SEMANTIC_VALIDATOR/RUN_01/runs/RUN-IMO-117-20260901T104730039056Z/artifacts/attempt_01/candidate_shape.ttl</x:v>
      </x:c>
    </x:row>
    <x:row r="3428" ht="22" customHeight="1">
      <x:c r="A3428" s="10" t="str">
        <x:v>NO_SEMANTIC</x:v>
      </x:c>
      <x:c r="B3428" s="10" t="str">
        <x:v>IMO-117</x:v>
      </x:c>
      <x:c r="C3428" s="10" t="str">
        <x:v>IMO-117-M-F06</x:v>
      </x:c>
      <x:c r="D3428" s="10" t="str">
        <x:v>RUN_01</x:v>
      </x:c>
      <x:c r="E3428" s="10" t="str">
        <x:v>ORIGINAL_LEDGER</x:v>
      </x:c>
      <x:c r="F3428" s="10" t="str">
        <x:v>FAIL</x:v>
      </x:c>
      <x:c r="G3428" s="10" t="str">
        <x:v>FAIL</x:v>
      </x:c>
      <x:c r="H3428" s="10" t="str">
        <x:v>EXECUTED</x:v>
      </x:c>
      <x:c r="I3428" s="10" t="str">
        <x:v>PARSED</x:v>
      </x:c>
      <x:c r="J3428" s="10" t="str">
        <x:v>NO_SEMANTIC_VALIDATOR_DETERMINISTIC_PASS</x:v>
      </x:c>
      <x:c r="K3428" s="10" t="str">
        <x:v>7afec7442ef4a8ce38ba140f5f3d64e4a6447b214f371daed88af23de9169f17</x:v>
      </x:c>
      <x:c r="L3428" s="10" t="str">
        <x:v>historical_three</x:v>
      </x:c>
      <x:c r="M3428" s="10" t="n">
        <x:v>1</x:v>
      </x:c>
      <x:c r="N3428" s="10" t="n">
        <x:v>0</x:v>
      </x:c>
      <x:c r="O3428" s="10" t="n">
        <x:v>0</x:v>
      </x:c>
      <x:c r="P3428" s="9" t="str">
        <x:f>'CaseReview'!U1242</x:f>
        <x:v>FAIL</x:v>
      </x:c>
      <x:c r="Q3428" s="9" t="n">
        <x:f>IF(AND(T3428=1,G3428=P3428),1,0)</x:f>
        <x:v>1</x:v>
      </x:c>
      <x:c r="R3428" s="9" t="n">
        <x:f>IF(AND(T3428=1,G3428="PASS",P3428="FAIL"),1,0)</x:f>
        <x:v>0</x:v>
      </x:c>
      <x:c r="S3428" s="9" t="n">
        <x:f>IF(AND(T3428=1,G3428="FAIL",P3428="PASS"),1,0)</x:f>
        <x:v>0</x:v>
      </x:c>
      <x:c r="T3428" s="9" t="n">
        <x:v>1</x:v>
      </x:c>
      <x:c r="U3428" s="9" t="n">
        <x:v>9</x:v>
      </x:c>
      <x:c r="V3428" s="9" t="str">
        <x:v>MVP/SHACL_GENERATION_PIPELINE/experiments/LUNA_NO_SEMANTIC_VALIDATOR/RUN_01/runs/RUN-IMO-117-20260901T104730039056Z/artifacts/attempt_01/candidate_shape.ttl</x:v>
      </x:c>
    </x:row>
    <x:row r="3429" ht="22" customHeight="1">
      <x:c r="A3429" s="10" t="str">
        <x:v>NO_SEMANTIC</x:v>
      </x:c>
      <x:c r="B3429" s="10" t="str">
        <x:v>IMO-117</x:v>
      </x:c>
      <x:c r="C3429" s="10" t="str">
        <x:v>IMO-117-M-F07</x:v>
      </x:c>
      <x:c r="D3429" s="10" t="str">
        <x:v>RUN_01</x:v>
      </x:c>
      <x:c r="E3429" s="10" t="str">
        <x:v>ORIGINAL_LEDGER</x:v>
      </x:c>
      <x:c r="F3429" s="10" t="str">
        <x:v>FAIL</x:v>
      </x:c>
      <x:c r="G3429" s="10" t="str">
        <x:v>FAIL</x:v>
      </x:c>
      <x:c r="H3429" s="10" t="str">
        <x:v>EXECUTED</x:v>
      </x:c>
      <x:c r="I3429" s="10" t="str">
        <x:v>PARSED</x:v>
      </x:c>
      <x:c r="J3429" s="10" t="str">
        <x:v>NO_SEMANTIC_VALIDATOR_DETERMINISTIC_PASS</x:v>
      </x:c>
      <x:c r="K3429" s="10" t="str">
        <x:v>7afec7442ef4a8ce38ba140f5f3d64e4a6447b214f371daed88af23de9169f17</x:v>
      </x:c>
      <x:c r="L3429" s="10" t="str">
        <x:v>historical_three</x:v>
      </x:c>
      <x:c r="M3429" s="10" t="n">
        <x:v>1</x:v>
      </x:c>
      <x:c r="N3429" s="10" t="n">
        <x:v>0</x:v>
      </x:c>
      <x:c r="O3429" s="10" t="n">
        <x:v>0</x:v>
      </x:c>
      <x:c r="P3429" s="9" t="str">
        <x:f>'CaseReview'!U1243</x:f>
        <x:v>FAIL</x:v>
      </x:c>
      <x:c r="Q3429" s="9" t="n">
        <x:f>IF(AND(T3429=1,G3429=P3429),1,0)</x:f>
        <x:v>1</x:v>
      </x:c>
      <x:c r="R3429" s="9" t="n">
        <x:f>IF(AND(T3429=1,G3429="PASS",P3429="FAIL"),1,0)</x:f>
        <x:v>0</x:v>
      </x:c>
      <x:c r="S3429" s="9" t="n">
        <x:f>IF(AND(T3429=1,G3429="FAIL",P3429="PASS"),1,0)</x:f>
        <x:v>0</x:v>
      </x:c>
      <x:c r="T3429" s="9" t="n">
        <x:v>1</x:v>
      </x:c>
      <x:c r="U3429" s="9" t="n">
        <x:v>9</x:v>
      </x:c>
      <x:c r="V3429" s="9" t="str">
        <x:v>MVP/SHACL_GENERATION_PIPELINE/experiments/LUNA_NO_SEMANTIC_VALIDATOR/RUN_01/runs/RUN-IMO-117-20260901T104730039056Z/artifacts/attempt_01/candidate_shape.ttl</x:v>
      </x:c>
    </x:row>
    <x:row r="3430" ht="22" customHeight="1">
      <x:c r="A3430" s="10" t="str">
        <x:v>NO_SEMANTIC</x:v>
      </x:c>
      <x:c r="B3430" s="10" t="str">
        <x:v>IMO-117</x:v>
      </x:c>
      <x:c r="C3430" s="10" t="str">
        <x:v>IMO-117-M-P01</x:v>
      </x:c>
      <x:c r="D3430" s="10" t="str">
        <x:v>RUN_01</x:v>
      </x:c>
      <x:c r="E3430" s="10" t="str">
        <x:v>ORIGINAL_LEDGER</x:v>
      </x:c>
      <x:c r="F3430" s="10" t="str">
        <x:v>PASS</x:v>
      </x:c>
      <x:c r="G3430" s="10" t="str">
        <x:v>FAIL</x:v>
      </x:c>
      <x:c r="H3430" s="10" t="str">
        <x:v>EXECUTED</x:v>
      </x:c>
      <x:c r="I3430" s="10" t="str">
        <x:v>PARSED</x:v>
      </x:c>
      <x:c r="J3430" s="10" t="str">
        <x:v>NO_SEMANTIC_VALIDATOR_DETERMINISTIC_PASS</x:v>
      </x:c>
      <x:c r="K3430" s="10" t="str">
        <x:v>7afec7442ef4a8ce38ba140f5f3d64e4a6447b214f371daed88af23de9169f17</x:v>
      </x:c>
      <x:c r="L3430" s="10" t="str">
        <x:v>historical_three</x:v>
      </x:c>
      <x:c r="M3430" s="10" t="n">
        <x:v>0</x:v>
      </x:c>
      <x:c r="N3430" s="10" t="n">
        <x:v>0</x:v>
      </x:c>
      <x:c r="O3430" s="10" t="n">
        <x:v>1</x:v>
      </x:c>
      <x:c r="P3430" s="9" t="str">
        <x:f>'CaseReview'!U1244</x:f>
        <x:v>PASS</x:v>
      </x:c>
      <x:c r="Q3430" s="9" t="n">
        <x:f>IF(AND(T3430=1,G3430=P3430),1,0)</x:f>
        <x:v>0</x:v>
      </x:c>
      <x:c r="R3430" s="9" t="n">
        <x:f>IF(AND(T3430=1,G3430="PASS",P3430="FAIL"),1,0)</x:f>
        <x:v>0</x:v>
      </x:c>
      <x:c r="S3430" s="9" t="n">
        <x:f>IF(AND(T3430=1,G3430="FAIL",P3430="PASS"),1,0)</x:f>
        <x:v>1</x:v>
      </x:c>
      <x:c r="T3430" s="9" t="n">
        <x:v>1</x:v>
      </x:c>
      <x:c r="U3430" s="9" t="n">
        <x:v>9</x:v>
      </x:c>
      <x:c r="V3430" s="9" t="str">
        <x:v>MVP/SHACL_GENERATION_PIPELINE/experiments/LUNA_NO_SEMANTIC_VALIDATOR/RUN_01/runs/RUN-IMO-117-20260901T104730039056Z/artifacts/attempt_01/candidate_shape.ttl</x:v>
      </x:c>
    </x:row>
    <x:row r="3431" ht="22" customHeight="1">
      <x:c r="A3431" s="10" t="str">
        <x:v>NO_SEMANTIC</x:v>
      </x:c>
      <x:c r="B3431" s="10" t="str">
        <x:v>IMO-117</x:v>
      </x:c>
      <x:c r="C3431" s="10" t="str">
        <x:v>IMO-117-M-P02</x:v>
      </x:c>
      <x:c r="D3431" s="10" t="str">
        <x:v>RUN_01</x:v>
      </x:c>
      <x:c r="E3431" s="10" t="str">
        <x:v>ORIGINAL_LEDGER</x:v>
      </x:c>
      <x:c r="F3431" s="10" t="str">
        <x:v>PASS</x:v>
      </x:c>
      <x:c r="G3431" s="10" t="str">
        <x:v>FAIL</x:v>
      </x:c>
      <x:c r="H3431" s="10" t="str">
        <x:v>EXECUTED</x:v>
      </x:c>
      <x:c r="I3431" s="10" t="str">
        <x:v>PARSED</x:v>
      </x:c>
      <x:c r="J3431" s="10" t="str">
        <x:v>NO_SEMANTIC_VALIDATOR_DETERMINISTIC_PASS</x:v>
      </x:c>
      <x:c r="K3431" s="10" t="str">
        <x:v>7afec7442ef4a8ce38ba140f5f3d64e4a6447b214f371daed88af23de9169f17</x:v>
      </x:c>
      <x:c r="L3431" s="10" t="str">
        <x:v>historical_three</x:v>
      </x:c>
      <x:c r="M3431" s="10" t="n">
        <x:v>0</x:v>
      </x:c>
      <x:c r="N3431" s="10" t="n">
        <x:v>0</x:v>
      </x:c>
      <x:c r="O3431" s="10" t="n">
        <x:v>1</x:v>
      </x:c>
      <x:c r="P3431" s="9" t="str">
        <x:f>'CaseReview'!U1245</x:f>
        <x:v>PASS</x:v>
      </x:c>
      <x:c r="Q3431" s="9" t="n">
        <x:f>IF(AND(T3431=1,G3431=P3431),1,0)</x:f>
        <x:v>0</x:v>
      </x:c>
      <x:c r="R3431" s="9" t="n">
        <x:f>IF(AND(T3431=1,G3431="PASS",P3431="FAIL"),1,0)</x:f>
        <x:v>0</x:v>
      </x:c>
      <x:c r="S3431" s="9" t="n">
        <x:f>IF(AND(T3431=1,G3431="FAIL",P3431="PASS"),1,0)</x:f>
        <x:v>1</x:v>
      </x:c>
      <x:c r="T3431" s="9" t="n">
        <x:v>1</x:v>
      </x:c>
      <x:c r="U3431" s="9" t="n">
        <x:v>9</x:v>
      </x:c>
      <x:c r="V3431" s="9" t="str">
        <x:v>MVP/SHACL_GENERATION_PIPELINE/experiments/LUNA_NO_SEMANTIC_VALIDATOR/RUN_01/runs/RUN-IMO-117-20260901T104730039056Z/artifacts/attempt_01/candidate_shape.ttl</x:v>
      </x:c>
    </x:row>
    <x:row r="3432" ht="22" customHeight="1">
      <x:c r="A3432" s="10" t="str">
        <x:v>NO_SEMANTIC</x:v>
      </x:c>
      <x:c r="B3432" s="10" t="str">
        <x:v>IMO-118</x:v>
      </x:c>
      <x:c r="C3432" s="10" t="str">
        <x:v>IMO-118-M-F01</x:v>
      </x:c>
      <x:c r="D3432" s="10" t="str">
        <x:v>RUN_01</x:v>
      </x:c>
      <x:c r="E3432" s="10" t="str">
        <x:v>ORIGINAL_LEDGER</x:v>
      </x:c>
      <x:c r="F3432" s="10" t="str">
        <x:v>FAIL</x:v>
      </x:c>
      <x:c r="G3432" s="10" t="str">
        <x:v>NO_VERDICT</x:v>
      </x:c>
      <x:c r="H3432" s="10" t="str">
        <x:v>INFRASTRUCTURE_FAILURE</x:v>
      </x:c>
      <x:c r="I3432" s="10" t="str">
        <x:v>NOT_PARSED</x:v>
      </x:c>
      <x:c r="J3432" s="10" t="str">
        <x:v>NO_SEMANTIC_VALIDATOR_DETERMINISTIC_FAIL</x:v>
      </x:c>
      <x:c r="K3432" s="10" t="str">
        <x:v>9a03e42d2c349708d6e95e5f17a4805fb26d92ad440b3caa2e24b5d561ee2ddb</x:v>
      </x:c>
      <x:c r="L3432" s="10" t="str">
        <x:v>historical_three</x:v>
      </x:c>
      <x:c r="M3432" s="10" t="n">
        <x:v>0</x:v>
      </x:c>
      <x:c r="N3432" s="10" t="n">
        <x:v>0</x:v>
      </x:c>
      <x:c r="O3432" s="10" t="n">
        <x:v>0</x:v>
      </x:c>
      <x:c r="P3432" s="9" t="str">
        <x:f>'CaseReview'!U1246</x:f>
        <x:v>FAIL</x:v>
      </x:c>
      <x:c r="Q3432" s="9" t="n">
        <x:f>IF(AND(T3432=1,G3432=P3432),1,0)</x:f>
        <x:v>0</x:v>
      </x:c>
      <x:c r="R3432" s="9" t="n">
        <x:f>IF(AND(T3432=1,G3432="PASS",P3432="FAIL"),1,0)</x:f>
        <x:v>0</x:v>
      </x:c>
      <x:c r="S3432" s="9" t="n">
        <x:f>IF(AND(T3432=1,G3432="FAIL",P3432="PASS"),1,0)</x:f>
        <x:v>0</x:v>
      </x:c>
      <x:c r="T3432" s="9" t="n">
        <x:v>0</x:v>
      </x:c>
      <x:c r="U3432" s="9" t="n">
        <x:v>7</x:v>
      </x:c>
      <x:c r="V3432" s="9" t="str">
        <x:v>MVP/SHACL_GENERATION_PIPELINE/experiments/LUNA_NO_SEMANTIC_VALIDATOR/RUN_01/runs/RUN-IMO-118-20260901T104803615211Z/artifacts/attempt_01/candidate_shape.ttl</x:v>
      </x:c>
    </x:row>
    <x:row r="3433" ht="22" customHeight="1">
      <x:c r="A3433" s="10" t="str">
        <x:v>NO_SEMANTIC</x:v>
      </x:c>
      <x:c r="B3433" s="10" t="str">
        <x:v>IMO-118</x:v>
      </x:c>
      <x:c r="C3433" s="10" t="str">
        <x:v>IMO-118-M-F02</x:v>
      </x:c>
      <x:c r="D3433" s="10" t="str">
        <x:v>RUN_01</x:v>
      </x:c>
      <x:c r="E3433" s="10" t="str">
        <x:v>ORIGINAL_LEDGER</x:v>
      </x:c>
      <x:c r="F3433" s="10" t="str">
        <x:v>FAIL</x:v>
      </x:c>
      <x:c r="G3433" s="10" t="str">
        <x:v>NO_VERDICT</x:v>
      </x:c>
      <x:c r="H3433" s="10" t="str">
        <x:v>INFRASTRUCTURE_FAILURE</x:v>
      </x:c>
      <x:c r="I3433" s="10" t="str">
        <x:v>NOT_PARSED</x:v>
      </x:c>
      <x:c r="J3433" s="10" t="str">
        <x:v>NO_SEMANTIC_VALIDATOR_DETERMINISTIC_FAIL</x:v>
      </x:c>
      <x:c r="K3433" s="10" t="str">
        <x:v>9a03e42d2c349708d6e95e5f17a4805fb26d92ad440b3caa2e24b5d561ee2ddb</x:v>
      </x:c>
      <x:c r="L3433" s="10" t="str">
        <x:v>historical_three</x:v>
      </x:c>
      <x:c r="M3433" s="10" t="n">
        <x:v>0</x:v>
      </x:c>
      <x:c r="N3433" s="10" t="n">
        <x:v>0</x:v>
      </x:c>
      <x:c r="O3433" s="10" t="n">
        <x:v>0</x:v>
      </x:c>
      <x:c r="P3433" s="9" t="str">
        <x:f>'CaseReview'!U1247</x:f>
        <x:v>FAIL</x:v>
      </x:c>
      <x:c r="Q3433" s="9" t="n">
        <x:f>IF(AND(T3433=1,G3433=P3433),1,0)</x:f>
        <x:v>0</x:v>
      </x:c>
      <x:c r="R3433" s="9" t="n">
        <x:f>IF(AND(T3433=1,G3433="PASS",P3433="FAIL"),1,0)</x:f>
        <x:v>0</x:v>
      </x:c>
      <x:c r="S3433" s="9" t="n">
        <x:f>IF(AND(T3433=1,G3433="FAIL",P3433="PASS"),1,0)</x:f>
        <x:v>0</x:v>
      </x:c>
      <x:c r="T3433" s="9" t="n">
        <x:v>0</x:v>
      </x:c>
      <x:c r="U3433" s="9" t="n">
        <x:v>7</x:v>
      </x:c>
      <x:c r="V3433" s="9" t="str">
        <x:v>MVP/SHACL_GENERATION_PIPELINE/experiments/LUNA_NO_SEMANTIC_VALIDATOR/RUN_01/runs/RUN-IMO-118-20260901T104803615211Z/artifacts/attempt_01/candidate_shape.ttl</x:v>
      </x:c>
    </x:row>
    <x:row r="3434" ht="22" customHeight="1">
      <x:c r="A3434" s="10" t="str">
        <x:v>NO_SEMANTIC</x:v>
      </x:c>
      <x:c r="B3434" s="10" t="str">
        <x:v>IMO-118</x:v>
      </x:c>
      <x:c r="C3434" s="10" t="str">
        <x:v>IMO-118-M-P01</x:v>
      </x:c>
      <x:c r="D3434" s="10" t="str">
        <x:v>RUN_01</x:v>
      </x:c>
      <x:c r="E3434" s="10" t="str">
        <x:v>ORIGINAL_LEDGER</x:v>
      </x:c>
      <x:c r="F3434" s="10" t="str">
        <x:v>PASS</x:v>
      </x:c>
      <x:c r="G3434" s="10" t="str">
        <x:v>NO_VERDICT</x:v>
      </x:c>
      <x:c r="H3434" s="10" t="str">
        <x:v>INFRASTRUCTURE_FAILURE</x:v>
      </x:c>
      <x:c r="I3434" s="10" t="str">
        <x:v>NOT_PARSED</x:v>
      </x:c>
      <x:c r="J3434" s="10" t="str">
        <x:v>NO_SEMANTIC_VALIDATOR_DETERMINISTIC_FAIL</x:v>
      </x:c>
      <x:c r="K3434" s="10" t="str">
        <x:v>9a03e42d2c349708d6e95e5f17a4805fb26d92ad440b3caa2e24b5d561ee2ddb</x:v>
      </x:c>
      <x:c r="L3434" s="10" t="str">
        <x:v>historical_three</x:v>
      </x:c>
      <x:c r="M3434" s="10" t="n">
        <x:v>0</x:v>
      </x:c>
      <x:c r="N3434" s="10" t="n">
        <x:v>0</x:v>
      </x:c>
      <x:c r="O3434" s="10" t="n">
        <x:v>0</x:v>
      </x:c>
      <x:c r="P3434" s="9" t="str">
        <x:f>'CaseReview'!U1248</x:f>
        <x:v>PASS</x:v>
      </x:c>
      <x:c r="Q3434" s="9" t="n">
        <x:f>IF(AND(T3434=1,G3434=P3434),1,0)</x:f>
        <x:v>0</x:v>
      </x:c>
      <x:c r="R3434" s="9" t="n">
        <x:f>IF(AND(T3434=1,G3434="PASS",P3434="FAIL"),1,0)</x:f>
        <x:v>0</x:v>
      </x:c>
      <x:c r="S3434" s="9" t="n">
        <x:f>IF(AND(T3434=1,G3434="FAIL",P3434="PASS"),1,0)</x:f>
        <x:v>0</x:v>
      </x:c>
      <x:c r="T3434" s="9" t="n">
        <x:v>0</x:v>
      </x:c>
      <x:c r="U3434" s="9" t="n">
        <x:v>7</x:v>
      </x:c>
      <x:c r="V3434" s="9" t="str">
        <x:v>MVP/SHACL_GENERATION_PIPELINE/experiments/LUNA_NO_SEMANTIC_VALIDATOR/RUN_01/runs/RUN-IMO-118-20260901T104803615211Z/artifacts/attempt_01/candidate_shape.ttl</x:v>
      </x:c>
    </x:row>
    <x:row r="3435" ht="22" customHeight="1">
      <x:c r="A3435" s="10" t="str">
        <x:v>NO_SEMANTIC</x:v>
      </x:c>
      <x:c r="B3435" s="10" t="str">
        <x:v>IMO-118</x:v>
      </x:c>
      <x:c r="C3435" s="10" t="str">
        <x:v>IMO-118-M-P02</x:v>
      </x:c>
      <x:c r="D3435" s="10" t="str">
        <x:v>RUN_01</x:v>
      </x:c>
      <x:c r="E3435" s="10" t="str">
        <x:v>ORIGINAL_LEDGER</x:v>
      </x:c>
      <x:c r="F3435" s="10" t="str">
        <x:v>PASS</x:v>
      </x:c>
      <x:c r="G3435" s="10" t="str">
        <x:v>NO_VERDICT</x:v>
      </x:c>
      <x:c r="H3435" s="10" t="str">
        <x:v>INFRASTRUCTURE_FAILURE</x:v>
      </x:c>
      <x:c r="I3435" s="10" t="str">
        <x:v>NOT_PARSED</x:v>
      </x:c>
      <x:c r="J3435" s="10" t="str">
        <x:v>NO_SEMANTIC_VALIDATOR_DETERMINISTIC_FAIL</x:v>
      </x:c>
      <x:c r="K3435" s="10" t="str">
        <x:v>9a03e42d2c349708d6e95e5f17a4805fb26d92ad440b3caa2e24b5d561ee2ddb</x:v>
      </x:c>
      <x:c r="L3435" s="10" t="str">
        <x:v>historical_three</x:v>
      </x:c>
      <x:c r="M3435" s="10" t="n">
        <x:v>0</x:v>
      </x:c>
      <x:c r="N3435" s="10" t="n">
        <x:v>0</x:v>
      </x:c>
      <x:c r="O3435" s="10" t="n">
        <x:v>0</x:v>
      </x:c>
      <x:c r="P3435" s="9" t="str">
        <x:f>'CaseReview'!U1249</x:f>
        <x:v>PASS</x:v>
      </x:c>
      <x:c r="Q3435" s="9" t="n">
        <x:f>IF(AND(T3435=1,G3435=P3435),1,0)</x:f>
        <x:v>0</x:v>
      </x:c>
      <x:c r="R3435" s="9" t="n">
        <x:f>IF(AND(T3435=1,G3435="PASS",P3435="FAIL"),1,0)</x:f>
        <x:v>0</x:v>
      </x:c>
      <x:c r="S3435" s="9" t="n">
        <x:f>IF(AND(T3435=1,G3435="FAIL",P3435="PASS"),1,0)</x:f>
        <x:v>0</x:v>
      </x:c>
      <x:c r="T3435" s="9" t="n">
        <x:v>0</x:v>
      </x:c>
      <x:c r="U3435" s="9" t="n">
        <x:v>7</x:v>
      </x:c>
      <x:c r="V3435" s="9" t="str">
        <x:v>MVP/SHACL_GENERATION_PIPELINE/experiments/LUNA_NO_SEMANTIC_VALIDATOR/RUN_01/runs/RUN-IMO-118-20260901T104803615211Z/artifacts/attempt_01/candidate_shape.ttl</x:v>
      </x:c>
    </x:row>
    <x:row r="3436" ht="22" customHeight="1">
      <x:c r="A3436" s="10" t="str">
        <x:v>NO_SEMANTIC</x:v>
      </x:c>
      <x:c r="B3436" s="10" t="str">
        <x:v>IMO-118</x:v>
      </x:c>
      <x:c r="C3436" s="10" t="str">
        <x:v>IMO-118-M-P03</x:v>
      </x:c>
      <x:c r="D3436" s="10" t="str">
        <x:v>RUN_01</x:v>
      </x:c>
      <x:c r="E3436" s="10" t="str">
        <x:v>ORIGINAL_LEDGER</x:v>
      </x:c>
      <x:c r="F3436" s="10" t="str">
        <x:v>PASS</x:v>
      </x:c>
      <x:c r="G3436" s="10" t="str">
        <x:v>NO_VERDICT</x:v>
      </x:c>
      <x:c r="H3436" s="10" t="str">
        <x:v>INFRASTRUCTURE_FAILURE</x:v>
      </x:c>
      <x:c r="I3436" s="10" t="str">
        <x:v>NOT_PARSED</x:v>
      </x:c>
      <x:c r="J3436" s="10" t="str">
        <x:v>NO_SEMANTIC_VALIDATOR_DETERMINISTIC_FAIL</x:v>
      </x:c>
      <x:c r="K3436" s="10" t="str">
        <x:v>9a03e42d2c349708d6e95e5f17a4805fb26d92ad440b3caa2e24b5d561ee2ddb</x:v>
      </x:c>
      <x:c r="L3436" s="10" t="str">
        <x:v>historical_three</x:v>
      </x:c>
      <x:c r="M3436" s="10" t="n">
        <x:v>0</x:v>
      </x:c>
      <x:c r="N3436" s="10" t="n">
        <x:v>0</x:v>
      </x:c>
      <x:c r="O3436" s="10" t="n">
        <x:v>0</x:v>
      </x:c>
      <x:c r="P3436" s="9" t="str">
        <x:f>'CaseReview'!U1250</x:f>
        <x:v>PASS</x:v>
      </x:c>
      <x:c r="Q3436" s="9" t="n">
        <x:f>IF(AND(T3436=1,G3436=P3436),1,0)</x:f>
        <x:v>0</x:v>
      </x:c>
      <x:c r="R3436" s="9" t="n">
        <x:f>IF(AND(T3436=1,G3436="PASS",P3436="FAIL"),1,0)</x:f>
        <x:v>0</x:v>
      </x:c>
      <x:c r="S3436" s="9" t="n">
        <x:f>IF(AND(T3436=1,G3436="FAIL",P3436="PASS"),1,0)</x:f>
        <x:v>0</x:v>
      </x:c>
      <x:c r="T3436" s="9" t="n">
        <x:v>0</x:v>
      </x:c>
      <x:c r="U3436" s="9" t="n">
        <x:v>7</x:v>
      </x:c>
      <x:c r="V3436" s="9" t="str">
        <x:v>MVP/SHACL_GENERATION_PIPELINE/experiments/LUNA_NO_SEMANTIC_VALIDATOR/RUN_01/runs/RUN-IMO-118-20260901T104803615211Z/artifacts/attempt_01/candidate_shape.ttl</x:v>
      </x:c>
    </x:row>
    <x:row r="3437" ht="22" customHeight="1">
      <x:c r="A3437" s="10" t="str">
        <x:v>NO_SEMANTIC</x:v>
      </x:c>
      <x:c r="B3437" s="10" t="str">
        <x:v>IMO-118</x:v>
      </x:c>
      <x:c r="C3437" s="10" t="str">
        <x:v>IMO-118-M-P04</x:v>
      </x:c>
      <x:c r="D3437" s="10" t="str">
        <x:v>RUN_01</x:v>
      </x:c>
      <x:c r="E3437" s="10" t="str">
        <x:v>ORIGINAL_LEDGER</x:v>
      </x:c>
      <x:c r="F3437" s="10" t="str">
        <x:v>PASS</x:v>
      </x:c>
      <x:c r="G3437" s="10" t="str">
        <x:v>NO_VERDICT</x:v>
      </x:c>
      <x:c r="H3437" s="10" t="str">
        <x:v>INFRASTRUCTURE_FAILURE</x:v>
      </x:c>
      <x:c r="I3437" s="10" t="str">
        <x:v>NOT_PARSED</x:v>
      </x:c>
      <x:c r="J3437" s="10" t="str">
        <x:v>NO_SEMANTIC_VALIDATOR_DETERMINISTIC_FAIL</x:v>
      </x:c>
      <x:c r="K3437" s="10" t="str">
        <x:v>9a03e42d2c349708d6e95e5f17a4805fb26d92ad440b3caa2e24b5d561ee2ddb</x:v>
      </x:c>
      <x:c r="L3437" s="10" t="str">
        <x:v>historical_three</x:v>
      </x:c>
      <x:c r="M3437" s="10" t="n">
        <x:v>0</x:v>
      </x:c>
      <x:c r="N3437" s="10" t="n">
        <x:v>0</x:v>
      </x:c>
      <x:c r="O3437" s="10" t="n">
        <x:v>0</x:v>
      </x:c>
      <x:c r="P3437" s="9" t="str">
        <x:f>'CaseReview'!U1251</x:f>
        <x:v>PASS</x:v>
      </x:c>
      <x:c r="Q3437" s="9" t="n">
        <x:f>IF(AND(T3437=1,G3437=P3437),1,0)</x:f>
        <x:v>0</x:v>
      </x:c>
      <x:c r="R3437" s="9" t="n">
        <x:f>IF(AND(T3437=1,G3437="PASS",P3437="FAIL"),1,0)</x:f>
        <x:v>0</x:v>
      </x:c>
      <x:c r="S3437" s="9" t="n">
        <x:f>IF(AND(T3437=1,G3437="FAIL",P3437="PASS"),1,0)</x:f>
        <x:v>0</x:v>
      </x:c>
      <x:c r="T3437" s="9" t="n">
        <x:v>0</x:v>
      </x:c>
      <x:c r="U3437" s="9" t="n">
        <x:v>7</x:v>
      </x:c>
      <x:c r="V3437" s="9" t="str">
        <x:v>MVP/SHACL_GENERATION_PIPELINE/experiments/LUNA_NO_SEMANTIC_VALIDATOR/RUN_01/runs/RUN-IMO-118-20260901T104803615211Z/artifacts/attempt_01/candidate_shape.ttl</x:v>
      </x:c>
    </x:row>
    <x:row r="3438" ht="22" customHeight="1">
      <x:c r="A3438" s="10" t="str">
        <x:v>NO_SEMANTIC</x:v>
      </x:c>
      <x:c r="B3438" s="10" t="str">
        <x:v>IMO-118</x:v>
      </x:c>
      <x:c r="C3438" s="10" t="str">
        <x:v>IMO-118-M-P05</x:v>
      </x:c>
      <x:c r="D3438" s="10" t="str">
        <x:v>RUN_01</x:v>
      </x:c>
      <x:c r="E3438" s="10" t="str">
        <x:v>ORIGINAL_LEDGER</x:v>
      </x:c>
      <x:c r="F3438" s="10" t="str">
        <x:v>PASS</x:v>
      </x:c>
      <x:c r="G3438" s="10" t="str">
        <x:v>NO_VERDICT</x:v>
      </x:c>
      <x:c r="H3438" s="10" t="str">
        <x:v>INFRASTRUCTURE_FAILURE</x:v>
      </x:c>
      <x:c r="I3438" s="10" t="str">
        <x:v>NOT_PARSED</x:v>
      </x:c>
      <x:c r="J3438" s="10" t="str">
        <x:v>NO_SEMANTIC_VALIDATOR_DETERMINISTIC_FAIL</x:v>
      </x:c>
      <x:c r="K3438" s="10" t="str">
        <x:v>9a03e42d2c349708d6e95e5f17a4805fb26d92ad440b3caa2e24b5d561ee2ddb</x:v>
      </x:c>
      <x:c r="L3438" s="10" t="str">
        <x:v>historical_three</x:v>
      </x:c>
      <x:c r="M3438" s="10" t="n">
        <x:v>0</x:v>
      </x:c>
      <x:c r="N3438" s="10" t="n">
        <x:v>0</x:v>
      </x:c>
      <x:c r="O3438" s="10" t="n">
        <x:v>0</x:v>
      </x:c>
      <x:c r="P3438" s="9" t="str">
        <x:f>'CaseReview'!U1252</x:f>
        <x:v>PASS</x:v>
      </x:c>
      <x:c r="Q3438" s="9" t="n">
        <x:f>IF(AND(T3438=1,G3438=P3438),1,0)</x:f>
        <x:v>0</x:v>
      </x:c>
      <x:c r="R3438" s="9" t="n">
        <x:f>IF(AND(T3438=1,G3438="PASS",P3438="FAIL"),1,0)</x:f>
        <x:v>0</x:v>
      </x:c>
      <x:c r="S3438" s="9" t="n">
        <x:f>IF(AND(T3438=1,G3438="FAIL",P3438="PASS"),1,0)</x:f>
        <x:v>0</x:v>
      </x:c>
      <x:c r="T3438" s="9" t="n">
        <x:v>0</x:v>
      </x:c>
      <x:c r="U3438" s="9" t="n">
        <x:v>7</x:v>
      </x:c>
      <x:c r="V3438" s="9" t="str">
        <x:v>MVP/SHACL_GENERATION_PIPELINE/experiments/LUNA_NO_SEMANTIC_VALIDATOR/RUN_01/runs/RUN-IMO-118-20260901T104803615211Z/artifacts/attempt_01/candidate_shape.ttl</x:v>
      </x:c>
    </x:row>
    <x:row r="3439" ht="22" customHeight="1">
      <x:c r="A3439" s="10" t="str">
        <x:v>NO_SEMANTIC</x:v>
      </x:c>
      <x:c r="B3439" s="10" t="str">
        <x:v>IMO-119</x:v>
      </x:c>
      <x:c r="C3439" s="10" t="str">
        <x:v>IMO-119-M-F01</x:v>
      </x:c>
      <x:c r="D3439" s="10" t="str">
        <x:v>RUN_01</x:v>
      </x:c>
      <x:c r="E3439" s="10" t="str">
        <x:v>ORIGINAL_LEDGER</x:v>
      </x:c>
      <x:c r="F3439" s="10" t="str">
        <x:v>FAIL</x:v>
      </x:c>
      <x:c r="G3439" s="10" t="str">
        <x:v>FAIL</x:v>
      </x:c>
      <x:c r="H3439" s="10" t="str">
        <x:v>EXECUTED</x:v>
      </x:c>
      <x:c r="I3439" s="10" t="str">
        <x:v>PARSED</x:v>
      </x:c>
      <x:c r="J3439" s="10" t="str">
        <x:v>NO_SEMANTIC_VALIDATOR_DETERMINISTIC_PASS</x:v>
      </x:c>
      <x:c r="K3439" s="10" t="str">
        <x:v>ed5bbd4556777c31cacb90f9d1d2f1e7c2fbb0c698553aa54142282e660a94fa</x:v>
      </x:c>
      <x:c r="L3439" s="10" t="str">
        <x:v>historical_three</x:v>
      </x:c>
      <x:c r="M3439" s="10" t="n">
        <x:v>1</x:v>
      </x:c>
      <x:c r="N3439" s="10" t="n">
        <x:v>0</x:v>
      </x:c>
      <x:c r="O3439" s="10" t="n">
        <x:v>0</x:v>
      </x:c>
      <x:c r="P3439" s="9" t="str">
        <x:f>'CaseReview'!U1253</x:f>
        <x:v>FAIL</x:v>
      </x:c>
      <x:c r="Q3439" s="9" t="n">
        <x:f>IF(AND(T3439=1,G3439=P3439),1,0)</x:f>
        <x:v>1</x:v>
      </x:c>
      <x:c r="R3439" s="9" t="n">
        <x:f>IF(AND(T3439=1,G3439="PASS",P3439="FAIL"),1,0)</x:f>
        <x:v>0</x:v>
      </x:c>
      <x:c r="S3439" s="9" t="n">
        <x:f>IF(AND(T3439=1,G3439="FAIL",P3439="PASS"),1,0)</x:f>
        <x:v>0</x:v>
      </x:c>
      <x:c r="T3439" s="9" t="n">
        <x:v>1</x:v>
      </x:c>
      <x:c r="U3439" s="9" t="n">
        <x:v>9</x:v>
      </x:c>
      <x:c r="V3439" s="9" t="str">
        <x:v>MVP/SHACL_GENERATION_PIPELINE/experiments/LUNA_NO_SEMANTIC_VALIDATOR/RUN_01/runs/RUN-IMO-119-20260901T104835834489Z/artifacts/attempt_01/candidate_shape.ttl</x:v>
      </x:c>
    </x:row>
    <x:row r="3440" ht="22" customHeight="1">
      <x:c r="A3440" s="10" t="str">
        <x:v>NO_SEMANTIC</x:v>
      </x:c>
      <x:c r="B3440" s="10" t="str">
        <x:v>IMO-119</x:v>
      </x:c>
      <x:c r="C3440" s="10" t="str">
        <x:v>IMO-119-M-F02</x:v>
      </x:c>
      <x:c r="D3440" s="10" t="str">
        <x:v>RUN_01</x:v>
      </x:c>
      <x:c r="E3440" s="10" t="str">
        <x:v>ORIGINAL_LEDGER</x:v>
      </x:c>
      <x:c r="F3440" s="10" t="str">
        <x:v>FAIL</x:v>
      </x:c>
      <x:c r="G3440" s="10" t="str">
        <x:v>PASS</x:v>
      </x:c>
      <x:c r="H3440" s="10" t="str">
        <x:v>EXECUTED</x:v>
      </x:c>
      <x:c r="I3440" s="10" t="str">
        <x:v>PARSED</x:v>
      </x:c>
      <x:c r="J3440" s="10" t="str">
        <x:v>NO_SEMANTIC_VALIDATOR_DETERMINISTIC_PASS</x:v>
      </x:c>
      <x:c r="K3440" s="10" t="str">
        <x:v>ed5bbd4556777c31cacb90f9d1d2f1e7c2fbb0c698553aa54142282e660a94fa</x:v>
      </x:c>
      <x:c r="L3440" s="10" t="str">
        <x:v>historical_three</x:v>
      </x:c>
      <x:c r="M3440" s="10" t="n">
        <x:v>0</x:v>
      </x:c>
      <x:c r="N3440" s="10" t="n">
        <x:v>1</x:v>
      </x:c>
      <x:c r="O3440" s="10" t="n">
        <x:v>0</x:v>
      </x:c>
      <x:c r="P3440" s="9" t="str">
        <x:f>'CaseReview'!U1254</x:f>
        <x:v>FAIL</x:v>
      </x:c>
      <x:c r="Q3440" s="9" t="n">
        <x:f>IF(AND(T3440=1,G3440=P3440),1,0)</x:f>
        <x:v>0</x:v>
      </x:c>
      <x:c r="R3440" s="9" t="n">
        <x:f>IF(AND(T3440=1,G3440="PASS",P3440="FAIL"),1,0)</x:f>
        <x:v>1</x:v>
      </x:c>
      <x:c r="S3440" s="9" t="n">
        <x:f>IF(AND(T3440=1,G3440="FAIL",P3440="PASS"),1,0)</x:f>
        <x:v>0</x:v>
      </x:c>
      <x:c r="T3440" s="9" t="n">
        <x:v>1</x:v>
      </x:c>
      <x:c r="U3440" s="9" t="n">
        <x:v>9</x:v>
      </x:c>
      <x:c r="V3440" s="9" t="str">
        <x:v>MVP/SHACL_GENERATION_PIPELINE/experiments/LUNA_NO_SEMANTIC_VALIDATOR/RUN_01/runs/RUN-IMO-119-20260901T104835834489Z/artifacts/attempt_01/candidate_shape.ttl</x:v>
      </x:c>
    </x:row>
    <x:row r="3441" ht="22" customHeight="1">
      <x:c r="A3441" s="10" t="str">
        <x:v>NO_SEMANTIC</x:v>
      </x:c>
      <x:c r="B3441" s="10" t="str">
        <x:v>IMO-119</x:v>
      </x:c>
      <x:c r="C3441" s="10" t="str">
        <x:v>IMO-119-M-F03</x:v>
      </x:c>
      <x:c r="D3441" s="10" t="str">
        <x:v>RUN_01</x:v>
      </x:c>
      <x:c r="E3441" s="10" t="str">
        <x:v>ORIGINAL_LEDGER</x:v>
      </x:c>
      <x:c r="F3441" s="10" t="str">
        <x:v>FAIL</x:v>
      </x:c>
      <x:c r="G3441" s="10" t="str">
        <x:v>FAIL</x:v>
      </x:c>
      <x:c r="H3441" s="10" t="str">
        <x:v>EXECUTED</x:v>
      </x:c>
      <x:c r="I3441" s="10" t="str">
        <x:v>PARSED</x:v>
      </x:c>
      <x:c r="J3441" s="10" t="str">
        <x:v>NO_SEMANTIC_VALIDATOR_DETERMINISTIC_PASS</x:v>
      </x:c>
      <x:c r="K3441" s="10" t="str">
        <x:v>ed5bbd4556777c31cacb90f9d1d2f1e7c2fbb0c698553aa54142282e660a94fa</x:v>
      </x:c>
      <x:c r="L3441" s="10" t="str">
        <x:v>historical_three</x:v>
      </x:c>
      <x:c r="M3441" s="10" t="n">
        <x:v>1</x:v>
      </x:c>
      <x:c r="N3441" s="10" t="n">
        <x:v>0</x:v>
      </x:c>
      <x:c r="O3441" s="10" t="n">
        <x:v>0</x:v>
      </x:c>
      <x:c r="P3441" s="9" t="str">
        <x:f>'CaseReview'!U1255</x:f>
        <x:v>FAIL</x:v>
      </x:c>
      <x:c r="Q3441" s="9" t="n">
        <x:f>IF(AND(T3441=1,G3441=P3441),1,0)</x:f>
        <x:v>1</x:v>
      </x:c>
      <x:c r="R3441" s="9" t="n">
        <x:f>IF(AND(T3441=1,G3441="PASS",P3441="FAIL"),1,0)</x:f>
        <x:v>0</x:v>
      </x:c>
      <x:c r="S3441" s="9" t="n">
        <x:f>IF(AND(T3441=1,G3441="FAIL",P3441="PASS"),1,0)</x:f>
        <x:v>0</x:v>
      </x:c>
      <x:c r="T3441" s="9" t="n">
        <x:v>1</x:v>
      </x:c>
      <x:c r="U3441" s="9" t="n">
        <x:v>9</x:v>
      </x:c>
      <x:c r="V3441" s="9" t="str">
        <x:v>MVP/SHACL_GENERATION_PIPELINE/experiments/LUNA_NO_SEMANTIC_VALIDATOR/RUN_01/runs/RUN-IMO-119-20260901T104835834489Z/artifacts/attempt_01/candidate_shape.ttl</x:v>
      </x:c>
    </x:row>
    <x:row r="3442" ht="22" customHeight="1">
      <x:c r="A3442" s="10" t="str">
        <x:v>NO_SEMANTIC</x:v>
      </x:c>
      <x:c r="B3442" s="10" t="str">
        <x:v>IMO-119</x:v>
      </x:c>
      <x:c r="C3442" s="10" t="str">
        <x:v>IMO-119-M-P01</x:v>
      </x:c>
      <x:c r="D3442" s="10" t="str">
        <x:v>RUN_01</x:v>
      </x:c>
      <x:c r="E3442" s="10" t="str">
        <x:v>ORIGINAL_LEDGER</x:v>
      </x:c>
      <x:c r="F3442" s="10" t="str">
        <x:v>PASS</x:v>
      </x:c>
      <x:c r="G3442" s="10" t="str">
        <x:v>PASS</x:v>
      </x:c>
      <x:c r="H3442" s="10" t="str">
        <x:v>EXECUTED</x:v>
      </x:c>
      <x:c r="I3442" s="10" t="str">
        <x:v>PARSED</x:v>
      </x:c>
      <x:c r="J3442" s="10" t="str">
        <x:v>NO_SEMANTIC_VALIDATOR_DETERMINISTIC_PASS</x:v>
      </x:c>
      <x:c r="K3442" s="10" t="str">
        <x:v>ed5bbd4556777c31cacb90f9d1d2f1e7c2fbb0c698553aa54142282e660a94fa</x:v>
      </x:c>
      <x:c r="L3442" s="10" t="str">
        <x:v>historical_three</x:v>
      </x:c>
      <x:c r="M3442" s="10" t="n">
        <x:v>1</x:v>
      </x:c>
      <x:c r="N3442" s="10" t="n">
        <x:v>0</x:v>
      </x:c>
      <x:c r="O3442" s="10" t="n">
        <x:v>0</x:v>
      </x:c>
      <x:c r="P3442" s="9" t="str">
        <x:f>'CaseReview'!U1256</x:f>
        <x:v>PASS</x:v>
      </x:c>
      <x:c r="Q3442" s="9" t="n">
        <x:f>IF(AND(T3442=1,G3442=P3442),1,0)</x:f>
        <x:v>1</x:v>
      </x:c>
      <x:c r="R3442" s="9" t="n">
        <x:f>IF(AND(T3442=1,G3442="PASS",P3442="FAIL"),1,0)</x:f>
        <x:v>0</x:v>
      </x:c>
      <x:c r="S3442" s="9" t="n">
        <x:f>IF(AND(T3442=1,G3442="FAIL",P3442="PASS"),1,0)</x:f>
        <x:v>0</x:v>
      </x:c>
      <x:c r="T3442" s="9" t="n">
        <x:v>1</x:v>
      </x:c>
      <x:c r="U3442" s="9" t="n">
        <x:v>9</x:v>
      </x:c>
      <x:c r="V3442" s="9" t="str">
        <x:v>MVP/SHACL_GENERATION_PIPELINE/experiments/LUNA_NO_SEMANTIC_VALIDATOR/RUN_01/runs/RUN-IMO-119-20260901T104835834489Z/artifacts/attempt_01/candidate_shape.ttl</x:v>
      </x:c>
    </x:row>
    <x:row r="3443" ht="22" customHeight="1">
      <x:c r="A3443" s="10" t="str">
        <x:v>NO_SEMANTIC</x:v>
      </x:c>
      <x:c r="B3443" s="10" t="str">
        <x:v>IMO-119</x:v>
      </x:c>
      <x:c r="C3443" s="10" t="str">
        <x:v>IMO-119-M-P02</x:v>
      </x:c>
      <x:c r="D3443" s="10" t="str">
        <x:v>RUN_01</x:v>
      </x:c>
      <x:c r="E3443" s="10" t="str">
        <x:v>ORIGINAL_LEDGER</x:v>
      </x:c>
      <x:c r="F3443" s="10" t="str">
        <x:v>PASS</x:v>
      </x:c>
      <x:c r="G3443" s="10" t="str">
        <x:v>PASS</x:v>
      </x:c>
      <x:c r="H3443" s="10" t="str">
        <x:v>EXECUTED</x:v>
      </x:c>
      <x:c r="I3443" s="10" t="str">
        <x:v>PARSED</x:v>
      </x:c>
      <x:c r="J3443" s="10" t="str">
        <x:v>NO_SEMANTIC_VALIDATOR_DETERMINISTIC_PASS</x:v>
      </x:c>
      <x:c r="K3443" s="10" t="str">
        <x:v>ed5bbd4556777c31cacb90f9d1d2f1e7c2fbb0c698553aa54142282e660a94fa</x:v>
      </x:c>
      <x:c r="L3443" s="10" t="str">
        <x:v>historical_three</x:v>
      </x:c>
      <x:c r="M3443" s="10" t="n">
        <x:v>1</x:v>
      </x:c>
      <x:c r="N3443" s="10" t="n">
        <x:v>0</x:v>
      </x:c>
      <x:c r="O3443" s="10" t="n">
        <x:v>0</x:v>
      </x:c>
      <x:c r="P3443" s="9" t="str">
        <x:f>'CaseReview'!U1257</x:f>
        <x:v>PASS</x:v>
      </x:c>
      <x:c r="Q3443" s="9" t="n">
        <x:f>IF(AND(T3443=1,G3443=P3443),1,0)</x:f>
        <x:v>1</x:v>
      </x:c>
      <x:c r="R3443" s="9" t="n">
        <x:f>IF(AND(T3443=1,G3443="PASS",P3443="FAIL"),1,0)</x:f>
        <x:v>0</x:v>
      </x:c>
      <x:c r="S3443" s="9" t="n">
        <x:f>IF(AND(T3443=1,G3443="FAIL",P3443="PASS"),1,0)</x:f>
        <x:v>0</x:v>
      </x:c>
      <x:c r="T3443" s="9" t="n">
        <x:v>1</x:v>
      </x:c>
      <x:c r="U3443" s="9" t="n">
        <x:v>9</x:v>
      </x:c>
      <x:c r="V3443" s="9" t="str">
        <x:v>MVP/SHACL_GENERATION_PIPELINE/experiments/LUNA_NO_SEMANTIC_VALIDATOR/RUN_01/runs/RUN-IMO-119-20260901T104835834489Z/artifacts/attempt_01/candidate_shape.ttl</x:v>
      </x:c>
    </x:row>
    <x:row r="3444" ht="22" customHeight="1">
      <x:c r="A3444" s="10" t="str">
        <x:v>NO_SEMANTIC</x:v>
      </x:c>
      <x:c r="B3444" s="10" t="str">
        <x:v>IMO-119</x:v>
      </x:c>
      <x:c r="C3444" s="10" t="str">
        <x:v>IMO-119-M-P03</x:v>
      </x:c>
      <x:c r="D3444" s="10" t="str">
        <x:v>RUN_01</x:v>
      </x:c>
      <x:c r="E3444" s="10" t="str">
        <x:v>ORIGINAL_LEDGER</x:v>
      </x:c>
      <x:c r="F3444" s="10" t="str">
        <x:v>PASS</x:v>
      </x:c>
      <x:c r="G3444" s="10" t="str">
        <x:v>PASS</x:v>
      </x:c>
      <x:c r="H3444" s="10" t="str">
        <x:v>EXECUTED</x:v>
      </x:c>
      <x:c r="I3444" s="10" t="str">
        <x:v>PARSED</x:v>
      </x:c>
      <x:c r="J3444" s="10" t="str">
        <x:v>NO_SEMANTIC_VALIDATOR_DETERMINISTIC_PASS</x:v>
      </x:c>
      <x:c r="K3444" s="10" t="str">
        <x:v>ed5bbd4556777c31cacb90f9d1d2f1e7c2fbb0c698553aa54142282e660a94fa</x:v>
      </x:c>
      <x:c r="L3444" s="10" t="str">
        <x:v>historical_three</x:v>
      </x:c>
      <x:c r="M3444" s="10" t="n">
        <x:v>1</x:v>
      </x:c>
      <x:c r="N3444" s="10" t="n">
        <x:v>0</x:v>
      </x:c>
      <x:c r="O3444" s="10" t="n">
        <x:v>0</x:v>
      </x:c>
      <x:c r="P3444" s="9" t="str">
        <x:f>'CaseReview'!U1258</x:f>
        <x:v>PASS</x:v>
      </x:c>
      <x:c r="Q3444" s="9" t="n">
        <x:f>IF(AND(T3444=1,G3444=P3444),1,0)</x:f>
        <x:v>1</x:v>
      </x:c>
      <x:c r="R3444" s="9" t="n">
        <x:f>IF(AND(T3444=1,G3444="PASS",P3444="FAIL"),1,0)</x:f>
        <x:v>0</x:v>
      </x:c>
      <x:c r="S3444" s="9" t="n">
        <x:f>IF(AND(T3444=1,G3444="FAIL",P3444="PASS"),1,0)</x:f>
        <x:v>0</x:v>
      </x:c>
      <x:c r="T3444" s="9" t="n">
        <x:v>1</x:v>
      </x:c>
      <x:c r="U3444" s="9" t="n">
        <x:v>9</x:v>
      </x:c>
      <x:c r="V3444" s="9" t="str">
        <x:v>MVP/SHACL_GENERATION_PIPELINE/experiments/LUNA_NO_SEMANTIC_VALIDATOR/RUN_01/runs/RUN-IMO-119-20260901T104835834489Z/artifacts/attempt_01/candidate_shape.ttl</x:v>
      </x:c>
    </x:row>
    <x:row r="3445" ht="22" customHeight="1">
      <x:c r="A3445" s="10" t="str">
        <x:v>NO_SEMANTIC</x:v>
      </x:c>
      <x:c r="B3445" s="10" t="str">
        <x:v>IMO-119</x:v>
      </x:c>
      <x:c r="C3445" s="10" t="str">
        <x:v>IMO-119-M-P04</x:v>
      </x:c>
      <x:c r="D3445" s="10" t="str">
        <x:v>RUN_01</x:v>
      </x:c>
      <x:c r="E3445" s="10" t="str">
        <x:v>ORIGINAL_LEDGER</x:v>
      </x:c>
      <x:c r="F3445" s="10" t="str">
        <x:v>PASS</x:v>
      </x:c>
      <x:c r="G3445" s="10" t="str">
        <x:v>PASS</x:v>
      </x:c>
      <x:c r="H3445" s="10" t="str">
        <x:v>EXECUTED</x:v>
      </x:c>
      <x:c r="I3445" s="10" t="str">
        <x:v>PARSED</x:v>
      </x:c>
      <x:c r="J3445" s="10" t="str">
        <x:v>NO_SEMANTIC_VALIDATOR_DETERMINISTIC_PASS</x:v>
      </x:c>
      <x:c r="K3445" s="10" t="str">
        <x:v>ed5bbd4556777c31cacb90f9d1d2f1e7c2fbb0c698553aa54142282e660a94fa</x:v>
      </x:c>
      <x:c r="L3445" s="10" t="str">
        <x:v>historical_three</x:v>
      </x:c>
      <x:c r="M3445" s="10" t="n">
        <x:v>1</x:v>
      </x:c>
      <x:c r="N3445" s="10" t="n">
        <x:v>0</x:v>
      </x:c>
      <x:c r="O3445" s="10" t="n">
        <x:v>0</x:v>
      </x:c>
      <x:c r="P3445" s="9" t="str">
        <x:f>'CaseReview'!U1259</x:f>
        <x:v>PASS</x:v>
      </x:c>
      <x:c r="Q3445" s="9" t="n">
        <x:f>IF(AND(T3445=1,G3445=P3445),1,0)</x:f>
        <x:v>1</x:v>
      </x:c>
      <x:c r="R3445" s="9" t="n">
        <x:f>IF(AND(T3445=1,G3445="PASS",P3445="FAIL"),1,0)</x:f>
        <x:v>0</x:v>
      </x:c>
      <x:c r="S3445" s="9" t="n">
        <x:f>IF(AND(T3445=1,G3445="FAIL",P3445="PASS"),1,0)</x:f>
        <x:v>0</x:v>
      </x:c>
      <x:c r="T3445" s="9" t="n">
        <x:v>1</x:v>
      </x:c>
      <x:c r="U3445" s="9" t="n">
        <x:v>9</x:v>
      </x:c>
      <x:c r="V3445" s="9" t="str">
        <x:v>MVP/SHACL_GENERATION_PIPELINE/experiments/LUNA_NO_SEMANTIC_VALIDATOR/RUN_01/runs/RUN-IMO-119-20260901T104835834489Z/artifacts/attempt_01/candidate_shape.ttl</x:v>
      </x:c>
    </x:row>
    <x:row r="3446" ht="22" customHeight="1">
      <x:c r="A3446" s="10" t="str">
        <x:v>NO_SEMANTIC</x:v>
      </x:c>
      <x:c r="B3446" s="10" t="str">
        <x:v>IMO-119</x:v>
      </x:c>
      <x:c r="C3446" s="10" t="str">
        <x:v>IMO-119-M-P05</x:v>
      </x:c>
      <x:c r="D3446" s="10" t="str">
        <x:v>RUN_01</x:v>
      </x:c>
      <x:c r="E3446" s="10" t="str">
        <x:v>ORIGINAL_LEDGER</x:v>
      </x:c>
      <x:c r="F3446" s="10" t="str">
        <x:v>PASS</x:v>
      </x:c>
      <x:c r="G3446" s="10" t="str">
        <x:v>PASS</x:v>
      </x:c>
      <x:c r="H3446" s="10" t="str">
        <x:v>EXECUTED</x:v>
      </x:c>
      <x:c r="I3446" s="10" t="str">
        <x:v>PARSED</x:v>
      </x:c>
      <x:c r="J3446" s="10" t="str">
        <x:v>NO_SEMANTIC_VALIDATOR_DETERMINISTIC_PASS</x:v>
      </x:c>
      <x:c r="K3446" s="10" t="str">
        <x:v>ed5bbd4556777c31cacb90f9d1d2f1e7c2fbb0c698553aa54142282e660a94fa</x:v>
      </x:c>
      <x:c r="L3446" s="10" t="str">
        <x:v>historical_three</x:v>
      </x:c>
      <x:c r="M3446" s="10" t="n">
        <x:v>1</x:v>
      </x:c>
      <x:c r="N3446" s="10" t="n">
        <x:v>0</x:v>
      </x:c>
      <x:c r="O3446" s="10" t="n">
        <x:v>0</x:v>
      </x:c>
      <x:c r="P3446" s="9" t="str">
        <x:f>'CaseReview'!U1260</x:f>
        <x:v>PASS</x:v>
      </x:c>
      <x:c r="Q3446" s="9" t="n">
        <x:f>IF(AND(T3446=1,G3446=P3446),1,0)</x:f>
        <x:v>1</x:v>
      </x:c>
      <x:c r="R3446" s="9" t="n">
        <x:f>IF(AND(T3446=1,G3446="PASS",P3446="FAIL"),1,0)</x:f>
        <x:v>0</x:v>
      </x:c>
      <x:c r="S3446" s="9" t="n">
        <x:f>IF(AND(T3446=1,G3446="FAIL",P3446="PASS"),1,0)</x:f>
        <x:v>0</x:v>
      </x:c>
      <x:c r="T3446" s="9" t="n">
        <x:v>1</x:v>
      </x:c>
      <x:c r="U3446" s="9" t="n">
        <x:v>9</x:v>
      </x:c>
      <x:c r="V3446" s="9" t="str">
        <x:v>MVP/SHACL_GENERATION_PIPELINE/experiments/LUNA_NO_SEMANTIC_VALIDATOR/RUN_01/runs/RUN-IMO-119-20260901T104835834489Z/artifacts/attempt_01/candidate_shape.ttl</x:v>
      </x:c>
    </x:row>
    <x:row r="3447" ht="22" customHeight="1">
      <x:c r="A3447" s="10" t="str">
        <x:v>NO_SEMANTIC</x:v>
      </x:c>
      <x:c r="B3447" s="10" t="str">
        <x:v>IMO-119</x:v>
      </x:c>
      <x:c r="C3447" s="10" t="str">
        <x:v>IMO-119-M-P06</x:v>
      </x:c>
      <x:c r="D3447" s="10" t="str">
        <x:v>RUN_01</x:v>
      </x:c>
      <x:c r="E3447" s="10" t="str">
        <x:v>ORIGINAL_LEDGER</x:v>
      </x:c>
      <x:c r="F3447" s="10" t="str">
        <x:v>PASS</x:v>
      </x:c>
      <x:c r="G3447" s="10" t="str">
        <x:v>PASS</x:v>
      </x:c>
      <x:c r="H3447" s="10" t="str">
        <x:v>EXECUTED</x:v>
      </x:c>
      <x:c r="I3447" s="10" t="str">
        <x:v>PARSED</x:v>
      </x:c>
      <x:c r="J3447" s="10" t="str">
        <x:v>NO_SEMANTIC_VALIDATOR_DETERMINISTIC_PASS</x:v>
      </x:c>
      <x:c r="K3447" s="10" t="str">
        <x:v>ed5bbd4556777c31cacb90f9d1d2f1e7c2fbb0c698553aa54142282e660a94fa</x:v>
      </x:c>
      <x:c r="L3447" s="10" t="str">
        <x:v>historical_three</x:v>
      </x:c>
      <x:c r="M3447" s="10" t="n">
        <x:v>1</x:v>
      </x:c>
      <x:c r="N3447" s="10" t="n">
        <x:v>0</x:v>
      </x:c>
      <x:c r="O3447" s="10" t="n">
        <x:v>0</x:v>
      </x:c>
      <x:c r="P3447" s="9" t="str">
        <x:f>'CaseReview'!U1261</x:f>
        <x:v>PASS</x:v>
      </x:c>
      <x:c r="Q3447" s="9" t="n">
        <x:f>IF(AND(T3447=1,G3447=P3447),1,0)</x:f>
        <x:v>1</x:v>
      </x:c>
      <x:c r="R3447" s="9" t="n">
        <x:f>IF(AND(T3447=1,G3447="PASS",P3447="FAIL"),1,0)</x:f>
        <x:v>0</x:v>
      </x:c>
      <x:c r="S3447" s="9" t="n">
        <x:f>IF(AND(T3447=1,G3447="FAIL",P3447="PASS"),1,0)</x:f>
        <x:v>0</x:v>
      </x:c>
      <x:c r="T3447" s="9" t="n">
        <x:v>1</x:v>
      </x:c>
      <x:c r="U3447" s="9" t="n">
        <x:v>9</x:v>
      </x:c>
      <x:c r="V3447" s="9" t="str">
        <x:v>MVP/SHACL_GENERATION_PIPELINE/experiments/LUNA_NO_SEMANTIC_VALIDATOR/RUN_01/runs/RUN-IMO-119-20260901T104835834489Z/artifacts/attempt_01/candidate_shape.ttl</x:v>
      </x:c>
    </x:row>
    <x:row r="3448" ht="22" customHeight="1">
      <x:c r="A3448" s="10" t="str">
        <x:v>NO_SEMANTIC</x:v>
      </x:c>
      <x:c r="B3448" s="10" t="str">
        <x:v>IMO-120</x:v>
      </x:c>
      <x:c r="C3448" s="10" t="str">
        <x:v>IMO-120-N-F01</x:v>
      </x:c>
      <x:c r="D3448" s="10" t="str">
        <x:v>RUN_01</x:v>
      </x:c>
      <x:c r="E3448" s="10" t="str">
        <x:v>ORIGINAL_LEDGER</x:v>
      </x:c>
      <x:c r="F3448" s="10" t="str">
        <x:v>FAIL</x:v>
      </x:c>
      <x:c r="G3448" s="10" t="str">
        <x:v>FAIL</x:v>
      </x:c>
      <x:c r="H3448" s="10" t="str">
        <x:v>EXECUTED</x:v>
      </x:c>
      <x:c r="I3448" s="10" t="str">
        <x:v>PARSED</x:v>
      </x:c>
      <x:c r="J3448" s="10" t="str">
        <x:v>NO_SEMANTIC_VALIDATOR_DETERMINISTIC_PASS</x:v>
      </x:c>
      <x:c r="K3448" s="10" t="str">
        <x:v>4ab43736b938f5b29e26962ba3d368514d42a948fb22363392fbbeea02f06742</x:v>
      </x:c>
      <x:c r="L3448" s="10" t="str">
        <x:v>historical_three</x:v>
      </x:c>
      <x:c r="M3448" s="10" t="n">
        <x:v>1</x:v>
      </x:c>
      <x:c r="N3448" s="10" t="n">
        <x:v>0</x:v>
      </x:c>
      <x:c r="O3448" s="10" t="n">
        <x:v>0</x:v>
      </x:c>
      <x:c r="P3448" s="9" t="str">
        <x:f>'CaseReview'!U1262</x:f>
        <x:v>FAIL</x:v>
      </x:c>
      <x:c r="Q3448" s="9" t="n">
        <x:f>IF(AND(T3448=1,G3448=P3448),1,0)</x:f>
        <x:v>1</x:v>
      </x:c>
      <x:c r="R3448" s="9" t="n">
        <x:f>IF(AND(T3448=1,G3448="PASS",P3448="FAIL"),1,0)</x:f>
        <x:v>0</x:v>
      </x:c>
      <x:c r="S3448" s="9" t="n">
        <x:f>IF(AND(T3448=1,G3448="FAIL",P3448="PASS"),1,0)</x:f>
        <x:v>0</x:v>
      </x:c>
      <x:c r="T3448" s="9" t="n">
        <x:v>1</x:v>
      </x:c>
      <x:c r="U3448" s="9" t="n">
        <x:v>8</x:v>
      </x:c>
      <x:c r="V3448" s="9" t="str">
        <x:v>MVP/SHACL_GENERATION_PIPELINE/experiments/LUNA_NO_SEMANTIC_VALIDATOR/RUN_01/runs/RUN-IMO-120-20260901T104906181754Z/artifacts/attempt_01/candidate_shape.ttl</x:v>
      </x:c>
    </x:row>
    <x:row r="3449" ht="22" customHeight="1">
      <x:c r="A3449" s="10" t="str">
        <x:v>NO_SEMANTIC</x:v>
      </x:c>
      <x:c r="B3449" s="10" t="str">
        <x:v>IMO-120</x:v>
      </x:c>
      <x:c r="C3449" s="10" t="str">
        <x:v>IMO-120-N-F02</x:v>
      </x:c>
      <x:c r="D3449" s="10" t="str">
        <x:v>RUN_01</x:v>
      </x:c>
      <x:c r="E3449" s="10" t="str">
        <x:v>ORIGINAL_LEDGER</x:v>
      </x:c>
      <x:c r="F3449" s="10" t="str">
        <x:v>FAIL</x:v>
      </x:c>
      <x:c r="G3449" s="10" t="str">
        <x:v>FAIL</x:v>
      </x:c>
      <x:c r="H3449" s="10" t="str">
        <x:v>EXECUTED</x:v>
      </x:c>
      <x:c r="I3449" s="10" t="str">
        <x:v>PARSED</x:v>
      </x:c>
      <x:c r="J3449" s="10" t="str">
        <x:v>NO_SEMANTIC_VALIDATOR_DETERMINISTIC_PASS</x:v>
      </x:c>
      <x:c r="K3449" s="10" t="str">
        <x:v>4ab43736b938f5b29e26962ba3d368514d42a948fb22363392fbbeea02f06742</x:v>
      </x:c>
      <x:c r="L3449" s="10" t="str">
        <x:v>historical_three</x:v>
      </x:c>
      <x:c r="M3449" s="10" t="n">
        <x:v>1</x:v>
      </x:c>
      <x:c r="N3449" s="10" t="n">
        <x:v>0</x:v>
      </x:c>
      <x:c r="O3449" s="10" t="n">
        <x:v>0</x:v>
      </x:c>
      <x:c r="P3449" s="9" t="str">
        <x:f>'CaseReview'!U1263</x:f>
        <x:v>FAIL</x:v>
      </x:c>
      <x:c r="Q3449" s="9" t="n">
        <x:f>IF(AND(T3449=1,G3449=P3449),1,0)</x:f>
        <x:v>1</x:v>
      </x:c>
      <x:c r="R3449" s="9" t="n">
        <x:f>IF(AND(T3449=1,G3449="PASS",P3449="FAIL"),1,0)</x:f>
        <x:v>0</x:v>
      </x:c>
      <x:c r="S3449" s="9" t="n">
        <x:f>IF(AND(T3449=1,G3449="FAIL",P3449="PASS"),1,0)</x:f>
        <x:v>0</x:v>
      </x:c>
      <x:c r="T3449" s="9" t="n">
        <x:v>1</x:v>
      </x:c>
      <x:c r="U3449" s="9" t="n">
        <x:v>8</x:v>
      </x:c>
      <x:c r="V3449" s="9" t="str">
        <x:v>MVP/SHACL_GENERATION_PIPELINE/experiments/LUNA_NO_SEMANTIC_VALIDATOR/RUN_01/runs/RUN-IMO-120-20260901T104906181754Z/artifacts/attempt_01/candidate_shape.ttl</x:v>
      </x:c>
    </x:row>
    <x:row r="3450" ht="22" customHeight="1">
      <x:c r="A3450" s="10" t="str">
        <x:v>NO_SEMANTIC</x:v>
      </x:c>
      <x:c r="B3450" s="10" t="str">
        <x:v>IMO-120</x:v>
      </x:c>
      <x:c r="C3450" s="10" t="str">
        <x:v>IMO-120-N-F03</x:v>
      </x:c>
      <x:c r="D3450" s="10" t="str">
        <x:v>RUN_01</x:v>
      </x:c>
      <x:c r="E3450" s="10" t="str">
        <x:v>ORIGINAL_LEDGER</x:v>
      </x:c>
      <x:c r="F3450" s="10" t="str">
        <x:v>FAIL</x:v>
      </x:c>
      <x:c r="G3450" s="10" t="str">
        <x:v>FAIL</x:v>
      </x:c>
      <x:c r="H3450" s="10" t="str">
        <x:v>EXECUTED</x:v>
      </x:c>
      <x:c r="I3450" s="10" t="str">
        <x:v>PARSED</x:v>
      </x:c>
      <x:c r="J3450" s="10" t="str">
        <x:v>NO_SEMANTIC_VALIDATOR_DETERMINISTIC_PASS</x:v>
      </x:c>
      <x:c r="K3450" s="10" t="str">
        <x:v>4ab43736b938f5b29e26962ba3d368514d42a948fb22363392fbbeea02f06742</x:v>
      </x:c>
      <x:c r="L3450" s="10" t="str">
        <x:v>historical_three</x:v>
      </x:c>
      <x:c r="M3450" s="10" t="n">
        <x:v>1</x:v>
      </x:c>
      <x:c r="N3450" s="10" t="n">
        <x:v>0</x:v>
      </x:c>
      <x:c r="O3450" s="10" t="n">
        <x:v>0</x:v>
      </x:c>
      <x:c r="P3450" s="9" t="str">
        <x:f>'CaseReview'!U1264</x:f>
        <x:v>FAIL</x:v>
      </x:c>
      <x:c r="Q3450" s="9" t="n">
        <x:f>IF(AND(T3450=1,G3450=P3450),1,0)</x:f>
        <x:v>1</x:v>
      </x:c>
      <x:c r="R3450" s="9" t="n">
        <x:f>IF(AND(T3450=1,G3450="PASS",P3450="FAIL"),1,0)</x:f>
        <x:v>0</x:v>
      </x:c>
      <x:c r="S3450" s="9" t="n">
        <x:f>IF(AND(T3450=1,G3450="FAIL",P3450="PASS"),1,0)</x:f>
        <x:v>0</x:v>
      </x:c>
      <x:c r="T3450" s="9" t="n">
        <x:v>1</x:v>
      </x:c>
      <x:c r="U3450" s="9" t="n">
        <x:v>8</x:v>
      </x:c>
      <x:c r="V3450" s="9" t="str">
        <x:v>MVP/SHACL_GENERATION_PIPELINE/experiments/LUNA_NO_SEMANTIC_VALIDATOR/RUN_01/runs/RUN-IMO-120-20260901T104906181754Z/artifacts/attempt_01/candidate_shape.ttl</x:v>
      </x:c>
    </x:row>
    <x:row r="3451" ht="22" customHeight="1">
      <x:c r="A3451" s="10" t="str">
        <x:v>NO_SEMANTIC</x:v>
      </x:c>
      <x:c r="B3451" s="10" t="str">
        <x:v>IMO-120</x:v>
      </x:c>
      <x:c r="C3451" s="10" t="str">
        <x:v>IMO-120-N-F04</x:v>
      </x:c>
      <x:c r="D3451" s="10" t="str">
        <x:v>RUN_01</x:v>
      </x:c>
      <x:c r="E3451" s="10" t="str">
        <x:v>ORIGINAL_LEDGER</x:v>
      </x:c>
      <x:c r="F3451" s="10" t="str">
        <x:v>FAIL</x:v>
      </x:c>
      <x:c r="G3451" s="10" t="str">
        <x:v>FAIL</x:v>
      </x:c>
      <x:c r="H3451" s="10" t="str">
        <x:v>EXECUTED</x:v>
      </x:c>
      <x:c r="I3451" s="10" t="str">
        <x:v>PARSED</x:v>
      </x:c>
      <x:c r="J3451" s="10" t="str">
        <x:v>NO_SEMANTIC_VALIDATOR_DETERMINISTIC_PASS</x:v>
      </x:c>
      <x:c r="K3451" s="10" t="str">
        <x:v>4ab43736b938f5b29e26962ba3d368514d42a948fb22363392fbbeea02f06742</x:v>
      </x:c>
      <x:c r="L3451" s="10" t="str">
        <x:v>historical_three</x:v>
      </x:c>
      <x:c r="M3451" s="10" t="n">
        <x:v>1</x:v>
      </x:c>
      <x:c r="N3451" s="10" t="n">
        <x:v>0</x:v>
      </x:c>
      <x:c r="O3451" s="10" t="n">
        <x:v>0</x:v>
      </x:c>
      <x:c r="P3451" s="9" t="str">
        <x:f>'CaseReview'!U1265</x:f>
        <x:v>FAIL</x:v>
      </x:c>
      <x:c r="Q3451" s="9" t="n">
        <x:f>IF(AND(T3451=1,G3451=P3451),1,0)</x:f>
        <x:v>1</x:v>
      </x:c>
      <x:c r="R3451" s="9" t="n">
        <x:f>IF(AND(T3451=1,G3451="PASS",P3451="FAIL"),1,0)</x:f>
        <x:v>0</x:v>
      </x:c>
      <x:c r="S3451" s="9" t="n">
        <x:f>IF(AND(T3451=1,G3451="FAIL",P3451="PASS"),1,0)</x:f>
        <x:v>0</x:v>
      </x:c>
      <x:c r="T3451" s="9" t="n">
        <x:v>1</x:v>
      </x:c>
      <x:c r="U3451" s="9" t="n">
        <x:v>8</x:v>
      </x:c>
      <x:c r="V3451" s="9" t="str">
        <x:v>MVP/SHACL_GENERATION_PIPELINE/experiments/LUNA_NO_SEMANTIC_VALIDATOR/RUN_01/runs/RUN-IMO-120-20260901T104906181754Z/artifacts/attempt_01/candidate_shape.ttl</x:v>
      </x:c>
    </x:row>
    <x:row r="3452" ht="22" customHeight="1">
      <x:c r="A3452" s="10" t="str">
        <x:v>NO_SEMANTIC</x:v>
      </x:c>
      <x:c r="B3452" s="10" t="str">
        <x:v>IMO-120</x:v>
      </x:c>
      <x:c r="C3452" s="10" t="str">
        <x:v>IMO-120-N-P01</x:v>
      </x:c>
      <x:c r="D3452" s="10" t="str">
        <x:v>RUN_01</x:v>
      </x:c>
      <x:c r="E3452" s="10" t="str">
        <x:v>ORIGINAL_LEDGER</x:v>
      </x:c>
      <x:c r="F3452" s="10" t="str">
        <x:v>PASS</x:v>
      </x:c>
      <x:c r="G3452" s="10" t="str">
        <x:v>FAIL</x:v>
      </x:c>
      <x:c r="H3452" s="10" t="str">
        <x:v>EXECUTED</x:v>
      </x:c>
      <x:c r="I3452" s="10" t="str">
        <x:v>PARSED</x:v>
      </x:c>
      <x:c r="J3452" s="10" t="str">
        <x:v>NO_SEMANTIC_VALIDATOR_DETERMINISTIC_PASS</x:v>
      </x:c>
      <x:c r="K3452" s="10" t="str">
        <x:v>4ab43736b938f5b29e26962ba3d368514d42a948fb22363392fbbeea02f06742</x:v>
      </x:c>
      <x:c r="L3452" s="10" t="str">
        <x:v>historical_three</x:v>
      </x:c>
      <x:c r="M3452" s="10" t="n">
        <x:v>0</x:v>
      </x:c>
      <x:c r="N3452" s="10" t="n">
        <x:v>0</x:v>
      </x:c>
      <x:c r="O3452" s="10" t="n">
        <x:v>1</x:v>
      </x:c>
      <x:c r="P3452" s="9" t="str">
        <x:f>'CaseReview'!U1266</x:f>
        <x:v>PASS</x:v>
      </x:c>
      <x:c r="Q3452" s="9" t="n">
        <x:f>IF(AND(T3452=1,G3452=P3452),1,0)</x:f>
        <x:v>0</x:v>
      </x:c>
      <x:c r="R3452" s="9" t="n">
        <x:f>IF(AND(T3452=1,G3452="PASS",P3452="FAIL"),1,0)</x:f>
        <x:v>0</x:v>
      </x:c>
      <x:c r="S3452" s="9" t="n">
        <x:f>IF(AND(T3452=1,G3452="FAIL",P3452="PASS"),1,0)</x:f>
        <x:v>1</x:v>
      </x:c>
      <x:c r="T3452" s="9" t="n">
        <x:v>1</x:v>
      </x:c>
      <x:c r="U3452" s="9" t="n">
        <x:v>8</x:v>
      </x:c>
      <x:c r="V3452" s="9" t="str">
        <x:v>MVP/SHACL_GENERATION_PIPELINE/experiments/LUNA_NO_SEMANTIC_VALIDATOR/RUN_01/runs/RUN-IMO-120-20260901T104906181754Z/artifacts/attempt_01/candidate_shape.ttl</x:v>
      </x:c>
    </x:row>
    <x:row r="3453" ht="22" customHeight="1">
      <x:c r="A3453" s="10" t="str">
        <x:v>NO_SEMANTIC</x:v>
      </x:c>
      <x:c r="B3453" s="10" t="str">
        <x:v>IMO-120</x:v>
      </x:c>
      <x:c r="C3453" s="10" t="str">
        <x:v>IMO-120-N-P02</x:v>
      </x:c>
      <x:c r="D3453" s="10" t="str">
        <x:v>RUN_01</x:v>
      </x:c>
      <x:c r="E3453" s="10" t="str">
        <x:v>ORIGINAL_LEDGER</x:v>
      </x:c>
      <x:c r="F3453" s="10" t="str">
        <x:v>PASS</x:v>
      </x:c>
      <x:c r="G3453" s="10" t="str">
        <x:v>FAIL</x:v>
      </x:c>
      <x:c r="H3453" s="10" t="str">
        <x:v>EXECUTED</x:v>
      </x:c>
      <x:c r="I3453" s="10" t="str">
        <x:v>PARSED</x:v>
      </x:c>
      <x:c r="J3453" s="10" t="str">
        <x:v>NO_SEMANTIC_VALIDATOR_DETERMINISTIC_PASS</x:v>
      </x:c>
      <x:c r="K3453" s="10" t="str">
        <x:v>4ab43736b938f5b29e26962ba3d368514d42a948fb22363392fbbeea02f06742</x:v>
      </x:c>
      <x:c r="L3453" s="10" t="str">
        <x:v>historical_three</x:v>
      </x:c>
      <x:c r="M3453" s="10" t="n">
        <x:v>0</x:v>
      </x:c>
      <x:c r="N3453" s="10" t="n">
        <x:v>0</x:v>
      </x:c>
      <x:c r="O3453" s="10" t="n">
        <x:v>1</x:v>
      </x:c>
      <x:c r="P3453" s="9" t="str">
        <x:f>'CaseReview'!U1267</x:f>
        <x:v>PASS</x:v>
      </x:c>
      <x:c r="Q3453" s="9" t="n">
        <x:f>IF(AND(T3453=1,G3453=P3453),1,0)</x:f>
        <x:v>0</x:v>
      </x:c>
      <x:c r="R3453" s="9" t="n">
        <x:f>IF(AND(T3453=1,G3453="PASS",P3453="FAIL"),1,0)</x:f>
        <x:v>0</x:v>
      </x:c>
      <x:c r="S3453" s="9" t="n">
        <x:f>IF(AND(T3453=1,G3453="FAIL",P3453="PASS"),1,0)</x:f>
        <x:v>1</x:v>
      </x:c>
      <x:c r="T3453" s="9" t="n">
        <x:v>1</x:v>
      </x:c>
      <x:c r="U3453" s="9" t="n">
        <x:v>8</x:v>
      </x:c>
      <x:c r="V3453" s="9" t="str">
        <x:v>MVP/SHACL_GENERATION_PIPELINE/experiments/LUNA_NO_SEMANTIC_VALIDATOR/RUN_01/runs/RUN-IMO-120-20260901T104906181754Z/artifacts/attempt_01/candidate_shape.ttl</x:v>
      </x:c>
    </x:row>
    <x:row r="3454" ht="22" customHeight="1">
      <x:c r="A3454" s="10" t="str">
        <x:v>NO_SEMANTIC</x:v>
      </x:c>
      <x:c r="B3454" s="10" t="str">
        <x:v>IMO-120</x:v>
      </x:c>
      <x:c r="C3454" s="10" t="str">
        <x:v>IMO-120-N-P03</x:v>
      </x:c>
      <x:c r="D3454" s="10" t="str">
        <x:v>RUN_01</x:v>
      </x:c>
      <x:c r="E3454" s="10" t="str">
        <x:v>ORIGINAL_LEDGER</x:v>
      </x:c>
      <x:c r="F3454" s="10" t="str">
        <x:v>PASS</x:v>
      </x:c>
      <x:c r="G3454" s="10" t="str">
        <x:v>FAIL</x:v>
      </x:c>
      <x:c r="H3454" s="10" t="str">
        <x:v>EXECUTED</x:v>
      </x:c>
      <x:c r="I3454" s="10" t="str">
        <x:v>PARSED</x:v>
      </x:c>
      <x:c r="J3454" s="10" t="str">
        <x:v>NO_SEMANTIC_VALIDATOR_DETERMINISTIC_PASS</x:v>
      </x:c>
      <x:c r="K3454" s="10" t="str">
        <x:v>4ab43736b938f5b29e26962ba3d368514d42a948fb22363392fbbeea02f06742</x:v>
      </x:c>
      <x:c r="L3454" s="10" t="str">
        <x:v>historical_three</x:v>
      </x:c>
      <x:c r="M3454" s="10" t="n">
        <x:v>0</x:v>
      </x:c>
      <x:c r="N3454" s="10" t="n">
        <x:v>0</x:v>
      </x:c>
      <x:c r="O3454" s="10" t="n">
        <x:v>1</x:v>
      </x:c>
      <x:c r="P3454" s="9" t="str">
        <x:f>'CaseReview'!U1268</x:f>
        <x:v>PASS</x:v>
      </x:c>
      <x:c r="Q3454" s="9" t="n">
        <x:f>IF(AND(T3454=1,G3454=P3454),1,0)</x:f>
        <x:v>0</x:v>
      </x:c>
      <x:c r="R3454" s="9" t="n">
        <x:f>IF(AND(T3454=1,G3454="PASS",P3454="FAIL"),1,0)</x:f>
        <x:v>0</x:v>
      </x:c>
      <x:c r="S3454" s="9" t="n">
        <x:f>IF(AND(T3454=1,G3454="FAIL",P3454="PASS"),1,0)</x:f>
        <x:v>1</x:v>
      </x:c>
      <x:c r="T3454" s="9" t="n">
        <x:v>1</x:v>
      </x:c>
      <x:c r="U3454" s="9" t="n">
        <x:v>8</x:v>
      </x:c>
      <x:c r="V3454" s="9" t="str">
        <x:v>MVP/SHACL_GENERATION_PIPELINE/experiments/LUNA_NO_SEMANTIC_VALIDATOR/RUN_01/runs/RUN-IMO-120-20260901T104906181754Z/artifacts/attempt_01/candidate_shape.ttl</x:v>
      </x:c>
    </x:row>
    <x:row r="3455" ht="22" customHeight="1">
      <x:c r="A3455" s="10" t="str">
        <x:v>NO_SEMANTIC</x:v>
      </x:c>
      <x:c r="B3455" s="10" t="str">
        <x:v>IMO-120</x:v>
      </x:c>
      <x:c r="C3455" s="10" t="str">
        <x:v>IMO-120-N-P04</x:v>
      </x:c>
      <x:c r="D3455" s="10" t="str">
        <x:v>RUN_01</x:v>
      </x:c>
      <x:c r="E3455" s="10" t="str">
        <x:v>ORIGINAL_LEDGER</x:v>
      </x:c>
      <x:c r="F3455" s="10" t="str">
        <x:v>PASS</x:v>
      </x:c>
      <x:c r="G3455" s="10" t="str">
        <x:v>FAIL</x:v>
      </x:c>
      <x:c r="H3455" s="10" t="str">
        <x:v>EXECUTED</x:v>
      </x:c>
      <x:c r="I3455" s="10" t="str">
        <x:v>PARSED</x:v>
      </x:c>
      <x:c r="J3455" s="10" t="str">
        <x:v>NO_SEMANTIC_VALIDATOR_DETERMINISTIC_PASS</x:v>
      </x:c>
      <x:c r="K3455" s="10" t="str">
        <x:v>4ab43736b938f5b29e26962ba3d368514d42a948fb22363392fbbeea02f06742</x:v>
      </x:c>
      <x:c r="L3455" s="10" t="str">
        <x:v>historical_three</x:v>
      </x:c>
      <x:c r="M3455" s="10" t="n">
        <x:v>0</x:v>
      </x:c>
      <x:c r="N3455" s="10" t="n">
        <x:v>0</x:v>
      </x:c>
      <x:c r="O3455" s="10" t="n">
        <x:v>1</x:v>
      </x:c>
      <x:c r="P3455" s="9" t="str">
        <x:f>'CaseReview'!U1269</x:f>
        <x:v>PASS</x:v>
      </x:c>
      <x:c r="Q3455" s="9" t="n">
        <x:f>IF(AND(T3455=1,G3455=P3455),1,0)</x:f>
        <x:v>0</x:v>
      </x:c>
      <x:c r="R3455" s="9" t="n">
        <x:f>IF(AND(T3455=1,G3455="PASS",P3455="FAIL"),1,0)</x:f>
        <x:v>0</x:v>
      </x:c>
      <x:c r="S3455" s="9" t="n">
        <x:f>IF(AND(T3455=1,G3455="FAIL",P3455="PASS"),1,0)</x:f>
        <x:v>1</x:v>
      </x:c>
      <x:c r="T3455" s="9" t="n">
        <x:v>1</x:v>
      </x:c>
      <x:c r="U3455" s="9" t="n">
        <x:v>8</x:v>
      </x:c>
      <x:c r="V3455" s="9" t="str">
        <x:v>MVP/SHACL_GENERATION_PIPELINE/experiments/LUNA_NO_SEMANTIC_VALIDATOR/RUN_01/runs/RUN-IMO-120-20260901T104906181754Z/artifacts/attempt_01/candidate_shape.ttl</x:v>
      </x:c>
    </x:row>
    <x:row r="3456" ht="22" customHeight="1">
      <x:c r="A3456" s="10" t="str">
        <x:v>NO_SEMANTIC</x:v>
      </x:c>
      <x:c r="B3456" s="10" t="str">
        <x:v>IMO-121</x:v>
      </x:c>
      <x:c r="C3456" s="10" t="str">
        <x:v>IMO-121-N-F01</x:v>
      </x:c>
      <x:c r="D3456" s="10" t="str">
        <x:v>RUN_01</x:v>
      </x:c>
      <x:c r="E3456" s="10" t="str">
        <x:v>ORIGINAL_LEDGER</x:v>
      </x:c>
      <x:c r="F3456" s="10" t="str">
        <x:v>FAIL</x:v>
      </x:c>
      <x:c r="G3456" s="10" t="str">
        <x:v>FAIL</x:v>
      </x:c>
      <x:c r="H3456" s="10" t="str">
        <x:v>EXECUTED</x:v>
      </x:c>
      <x:c r="I3456" s="10" t="str">
        <x:v>PARSED</x:v>
      </x:c>
      <x:c r="J3456" s="10" t="str">
        <x:v>NO_SEMANTIC_VALIDATOR_DETERMINISTIC_PASS</x:v>
      </x:c>
      <x:c r="K3456" s="10" t="str">
        <x:v>f6025ad0df3aac59c5f569f67003090fe3b9ca3693df1fd10d6aa58fdd54b876</x:v>
      </x:c>
      <x:c r="L3456" s="10" t="str">
        <x:v>historical_three</x:v>
      </x:c>
      <x:c r="M3456" s="10" t="n">
        <x:v>1</x:v>
      </x:c>
      <x:c r="N3456" s="10" t="n">
        <x:v>0</x:v>
      </x:c>
      <x:c r="O3456" s="10" t="n">
        <x:v>0</x:v>
      </x:c>
      <x:c r="P3456" s="9" t="str">
        <x:f>'CaseReview'!U1270</x:f>
        <x:v>FAIL</x:v>
      </x:c>
      <x:c r="Q3456" s="9" t="n">
        <x:f>IF(AND(T3456=1,G3456=P3456),1,0)</x:f>
        <x:v>1</x:v>
      </x:c>
      <x:c r="R3456" s="9" t="n">
        <x:f>IF(AND(T3456=1,G3456="PASS",P3456="FAIL"),1,0)</x:f>
        <x:v>0</x:v>
      </x:c>
      <x:c r="S3456" s="9" t="n">
        <x:f>IF(AND(T3456=1,G3456="FAIL",P3456="PASS"),1,0)</x:f>
        <x:v>0</x:v>
      </x:c>
      <x:c r="T3456" s="9" t="n">
        <x:v>1</x:v>
      </x:c>
      <x:c r="U3456" s="9" t="n">
        <x:v>8</x:v>
      </x:c>
      <x:c r="V3456" s="9" t="str">
        <x:v>MVP/SHACL_GENERATION_PIPELINE/experiments/LUNA_NO_SEMANTIC_VALIDATOR/RUN_01/runs/RUN-IMO-121-20260901T105005051124Z/artifacts/attempt_01/candidate_shape.ttl</x:v>
      </x:c>
    </x:row>
    <x:row r="3457" ht="22" customHeight="1">
      <x:c r="A3457" s="10" t="str">
        <x:v>NO_SEMANTIC</x:v>
      </x:c>
      <x:c r="B3457" s="10" t="str">
        <x:v>IMO-121</x:v>
      </x:c>
      <x:c r="C3457" s="10" t="str">
        <x:v>IMO-121-N-F02</x:v>
      </x:c>
      <x:c r="D3457" s="10" t="str">
        <x:v>RUN_01</x:v>
      </x:c>
      <x:c r="E3457" s="10" t="str">
        <x:v>ORIGINAL_LEDGER</x:v>
      </x:c>
      <x:c r="F3457" s="10" t="str">
        <x:v>FAIL</x:v>
      </x:c>
      <x:c r="G3457" s="10" t="str">
        <x:v>FAIL</x:v>
      </x:c>
      <x:c r="H3457" s="10" t="str">
        <x:v>EXECUTED</x:v>
      </x:c>
      <x:c r="I3457" s="10" t="str">
        <x:v>PARSED</x:v>
      </x:c>
      <x:c r="J3457" s="10" t="str">
        <x:v>NO_SEMANTIC_VALIDATOR_DETERMINISTIC_PASS</x:v>
      </x:c>
      <x:c r="K3457" s="10" t="str">
        <x:v>f6025ad0df3aac59c5f569f67003090fe3b9ca3693df1fd10d6aa58fdd54b876</x:v>
      </x:c>
      <x:c r="L3457" s="10" t="str">
        <x:v>historical_three</x:v>
      </x:c>
      <x:c r="M3457" s="10" t="n">
        <x:v>1</x:v>
      </x:c>
      <x:c r="N3457" s="10" t="n">
        <x:v>0</x:v>
      </x:c>
      <x:c r="O3457" s="10" t="n">
        <x:v>0</x:v>
      </x:c>
      <x:c r="P3457" s="9" t="str">
        <x:f>'CaseReview'!U1271</x:f>
        <x:v>FAIL</x:v>
      </x:c>
      <x:c r="Q3457" s="9" t="n">
        <x:f>IF(AND(T3457=1,G3457=P3457),1,0)</x:f>
        <x:v>1</x:v>
      </x:c>
      <x:c r="R3457" s="9" t="n">
        <x:f>IF(AND(T3457=1,G3457="PASS",P3457="FAIL"),1,0)</x:f>
        <x:v>0</x:v>
      </x:c>
      <x:c r="S3457" s="9" t="n">
        <x:f>IF(AND(T3457=1,G3457="FAIL",P3457="PASS"),1,0)</x:f>
        <x:v>0</x:v>
      </x:c>
      <x:c r="T3457" s="9" t="n">
        <x:v>1</x:v>
      </x:c>
      <x:c r="U3457" s="9" t="n">
        <x:v>8</x:v>
      </x:c>
      <x:c r="V3457" s="9" t="str">
        <x:v>MVP/SHACL_GENERATION_PIPELINE/experiments/LUNA_NO_SEMANTIC_VALIDATOR/RUN_01/runs/RUN-IMO-121-20260901T105005051124Z/artifacts/attempt_01/candidate_shape.ttl</x:v>
      </x:c>
    </x:row>
    <x:row r="3458" ht="22" customHeight="1">
      <x:c r="A3458" s="10" t="str">
        <x:v>NO_SEMANTIC</x:v>
      </x:c>
      <x:c r="B3458" s="10" t="str">
        <x:v>IMO-121</x:v>
      </x:c>
      <x:c r="C3458" s="10" t="str">
        <x:v>IMO-121-N-F03</x:v>
      </x:c>
      <x:c r="D3458" s="10" t="str">
        <x:v>RUN_01</x:v>
      </x:c>
      <x:c r="E3458" s="10" t="str">
        <x:v>ORIGINAL_LEDGER</x:v>
      </x:c>
      <x:c r="F3458" s="10" t="str">
        <x:v>FAIL</x:v>
      </x:c>
      <x:c r="G3458" s="10" t="str">
        <x:v>FAIL</x:v>
      </x:c>
      <x:c r="H3458" s="10" t="str">
        <x:v>EXECUTED</x:v>
      </x:c>
      <x:c r="I3458" s="10" t="str">
        <x:v>PARSED</x:v>
      </x:c>
      <x:c r="J3458" s="10" t="str">
        <x:v>NO_SEMANTIC_VALIDATOR_DETERMINISTIC_PASS</x:v>
      </x:c>
      <x:c r="K3458" s="10" t="str">
        <x:v>f6025ad0df3aac59c5f569f67003090fe3b9ca3693df1fd10d6aa58fdd54b876</x:v>
      </x:c>
      <x:c r="L3458" s="10" t="str">
        <x:v>historical_three</x:v>
      </x:c>
      <x:c r="M3458" s="10" t="n">
        <x:v>1</x:v>
      </x:c>
      <x:c r="N3458" s="10" t="n">
        <x:v>0</x:v>
      </x:c>
      <x:c r="O3458" s="10" t="n">
        <x:v>0</x:v>
      </x:c>
      <x:c r="P3458" s="9" t="str">
        <x:f>'CaseReview'!U1272</x:f>
        <x:v>FAIL</x:v>
      </x:c>
      <x:c r="Q3458" s="9" t="n">
        <x:f>IF(AND(T3458=1,G3458=P3458),1,0)</x:f>
        <x:v>1</x:v>
      </x:c>
      <x:c r="R3458" s="9" t="n">
        <x:f>IF(AND(T3458=1,G3458="PASS",P3458="FAIL"),1,0)</x:f>
        <x:v>0</x:v>
      </x:c>
      <x:c r="S3458" s="9" t="n">
        <x:f>IF(AND(T3458=1,G3458="FAIL",P3458="PASS"),1,0)</x:f>
        <x:v>0</x:v>
      </x:c>
      <x:c r="T3458" s="9" t="n">
        <x:v>1</x:v>
      </x:c>
      <x:c r="U3458" s="9" t="n">
        <x:v>8</x:v>
      </x:c>
      <x:c r="V3458" s="9" t="str">
        <x:v>MVP/SHACL_GENERATION_PIPELINE/experiments/LUNA_NO_SEMANTIC_VALIDATOR/RUN_01/runs/RUN-IMO-121-20260901T105005051124Z/artifacts/attempt_01/candidate_shape.ttl</x:v>
      </x:c>
    </x:row>
    <x:row r="3459" ht="22" customHeight="1">
      <x:c r="A3459" s="10" t="str">
        <x:v>NO_SEMANTIC</x:v>
      </x:c>
      <x:c r="B3459" s="10" t="str">
        <x:v>IMO-121</x:v>
      </x:c>
      <x:c r="C3459" s="10" t="str">
        <x:v>IMO-121-N-F04</x:v>
      </x:c>
      <x:c r="D3459" s="10" t="str">
        <x:v>RUN_01</x:v>
      </x:c>
      <x:c r="E3459" s="10" t="str">
        <x:v>ORIGINAL_LEDGER</x:v>
      </x:c>
      <x:c r="F3459" s="10" t="str">
        <x:v>FAIL</x:v>
      </x:c>
      <x:c r="G3459" s="10" t="str">
        <x:v>FAIL</x:v>
      </x:c>
      <x:c r="H3459" s="10" t="str">
        <x:v>EXECUTED</x:v>
      </x:c>
      <x:c r="I3459" s="10" t="str">
        <x:v>PARSED</x:v>
      </x:c>
      <x:c r="J3459" s="10" t="str">
        <x:v>NO_SEMANTIC_VALIDATOR_DETERMINISTIC_PASS</x:v>
      </x:c>
      <x:c r="K3459" s="10" t="str">
        <x:v>f6025ad0df3aac59c5f569f67003090fe3b9ca3693df1fd10d6aa58fdd54b876</x:v>
      </x:c>
      <x:c r="L3459" s="10" t="str">
        <x:v>historical_three</x:v>
      </x:c>
      <x:c r="M3459" s="10" t="n">
        <x:v>1</x:v>
      </x:c>
      <x:c r="N3459" s="10" t="n">
        <x:v>0</x:v>
      </x:c>
      <x:c r="O3459" s="10" t="n">
        <x:v>0</x:v>
      </x:c>
      <x:c r="P3459" s="9" t="str">
        <x:f>'CaseReview'!U1273</x:f>
        <x:v>FAIL</x:v>
      </x:c>
      <x:c r="Q3459" s="9" t="n">
        <x:f>IF(AND(T3459=1,G3459=P3459),1,0)</x:f>
        <x:v>1</x:v>
      </x:c>
      <x:c r="R3459" s="9" t="n">
        <x:f>IF(AND(T3459=1,G3459="PASS",P3459="FAIL"),1,0)</x:f>
        <x:v>0</x:v>
      </x:c>
      <x:c r="S3459" s="9" t="n">
        <x:f>IF(AND(T3459=1,G3459="FAIL",P3459="PASS"),1,0)</x:f>
        <x:v>0</x:v>
      </x:c>
      <x:c r="T3459" s="9" t="n">
        <x:v>1</x:v>
      </x:c>
      <x:c r="U3459" s="9" t="n">
        <x:v>8</x:v>
      </x:c>
      <x:c r="V3459" s="9" t="str">
        <x:v>MVP/SHACL_GENERATION_PIPELINE/experiments/LUNA_NO_SEMANTIC_VALIDATOR/RUN_01/runs/RUN-IMO-121-20260901T105005051124Z/artifacts/attempt_01/candidate_shape.ttl</x:v>
      </x:c>
    </x:row>
    <x:row r="3460" ht="22" customHeight="1">
      <x:c r="A3460" s="10" t="str">
        <x:v>NO_SEMANTIC</x:v>
      </x:c>
      <x:c r="B3460" s="10" t="str">
        <x:v>IMO-121</x:v>
      </x:c>
      <x:c r="C3460" s="10" t="str">
        <x:v>IMO-121-N-F05</x:v>
      </x:c>
      <x:c r="D3460" s="10" t="str">
        <x:v>RUN_01</x:v>
      </x:c>
      <x:c r="E3460" s="10" t="str">
        <x:v>ORIGINAL_LEDGER</x:v>
      </x:c>
      <x:c r="F3460" s="10" t="str">
        <x:v>FAIL</x:v>
      </x:c>
      <x:c r="G3460" s="10" t="str">
        <x:v>FAIL</x:v>
      </x:c>
      <x:c r="H3460" s="10" t="str">
        <x:v>EXECUTED</x:v>
      </x:c>
      <x:c r="I3460" s="10" t="str">
        <x:v>PARSED</x:v>
      </x:c>
      <x:c r="J3460" s="10" t="str">
        <x:v>NO_SEMANTIC_VALIDATOR_DETERMINISTIC_PASS</x:v>
      </x:c>
      <x:c r="K3460" s="10" t="str">
        <x:v>f6025ad0df3aac59c5f569f67003090fe3b9ca3693df1fd10d6aa58fdd54b876</x:v>
      </x:c>
      <x:c r="L3460" s="10" t="str">
        <x:v>historical_three</x:v>
      </x:c>
      <x:c r="M3460" s="10" t="n">
        <x:v>1</x:v>
      </x:c>
      <x:c r="N3460" s="10" t="n">
        <x:v>0</x:v>
      </x:c>
      <x:c r="O3460" s="10" t="n">
        <x:v>0</x:v>
      </x:c>
      <x:c r="P3460" s="9" t="str">
        <x:f>'CaseReview'!U1274</x:f>
        <x:v>FAIL</x:v>
      </x:c>
      <x:c r="Q3460" s="9" t="n">
        <x:f>IF(AND(T3460=1,G3460=P3460),1,0)</x:f>
        <x:v>1</x:v>
      </x:c>
      <x:c r="R3460" s="9" t="n">
        <x:f>IF(AND(T3460=1,G3460="PASS",P3460="FAIL"),1,0)</x:f>
        <x:v>0</x:v>
      </x:c>
      <x:c r="S3460" s="9" t="n">
        <x:f>IF(AND(T3460=1,G3460="FAIL",P3460="PASS"),1,0)</x:f>
        <x:v>0</x:v>
      </x:c>
      <x:c r="T3460" s="9" t="n">
        <x:v>1</x:v>
      </x:c>
      <x:c r="U3460" s="9" t="n">
        <x:v>8</x:v>
      </x:c>
      <x:c r="V3460" s="9" t="str">
        <x:v>MVP/SHACL_GENERATION_PIPELINE/experiments/LUNA_NO_SEMANTIC_VALIDATOR/RUN_01/runs/RUN-IMO-121-20260901T105005051124Z/artifacts/attempt_01/candidate_shape.ttl</x:v>
      </x:c>
    </x:row>
    <x:row r="3461" ht="22" customHeight="1">
      <x:c r="A3461" s="10" t="str">
        <x:v>NO_SEMANTIC</x:v>
      </x:c>
      <x:c r="B3461" s="10" t="str">
        <x:v>IMO-121</x:v>
      </x:c>
      <x:c r="C3461" s="10" t="str">
        <x:v>IMO-121-N-P01</x:v>
      </x:c>
      <x:c r="D3461" s="10" t="str">
        <x:v>RUN_01</x:v>
      </x:c>
      <x:c r="E3461" s="10" t="str">
        <x:v>ORIGINAL_LEDGER</x:v>
      </x:c>
      <x:c r="F3461" s="10" t="str">
        <x:v>PASS</x:v>
      </x:c>
      <x:c r="G3461" s="10" t="str">
        <x:v>PASS</x:v>
      </x:c>
      <x:c r="H3461" s="10" t="str">
        <x:v>EXECUTED</x:v>
      </x:c>
      <x:c r="I3461" s="10" t="str">
        <x:v>PARSED</x:v>
      </x:c>
      <x:c r="J3461" s="10" t="str">
        <x:v>NO_SEMANTIC_VALIDATOR_DETERMINISTIC_PASS</x:v>
      </x:c>
      <x:c r="K3461" s="10" t="str">
        <x:v>f6025ad0df3aac59c5f569f67003090fe3b9ca3693df1fd10d6aa58fdd54b876</x:v>
      </x:c>
      <x:c r="L3461" s="10" t="str">
        <x:v>historical_three</x:v>
      </x:c>
      <x:c r="M3461" s="10" t="n">
        <x:v>1</x:v>
      </x:c>
      <x:c r="N3461" s="10" t="n">
        <x:v>0</x:v>
      </x:c>
      <x:c r="O3461" s="10" t="n">
        <x:v>0</x:v>
      </x:c>
      <x:c r="P3461" s="9" t="str">
        <x:f>'CaseReview'!U1275</x:f>
        <x:v>PASS</x:v>
      </x:c>
      <x:c r="Q3461" s="9" t="n">
        <x:f>IF(AND(T3461=1,G3461=P3461),1,0)</x:f>
        <x:v>1</x:v>
      </x:c>
      <x:c r="R3461" s="9" t="n">
        <x:f>IF(AND(T3461=1,G3461="PASS",P3461="FAIL"),1,0)</x:f>
        <x:v>0</x:v>
      </x:c>
      <x:c r="S3461" s="9" t="n">
        <x:f>IF(AND(T3461=1,G3461="FAIL",P3461="PASS"),1,0)</x:f>
        <x:v>0</x:v>
      </x:c>
      <x:c r="T3461" s="9" t="n">
        <x:v>1</x:v>
      </x:c>
      <x:c r="U3461" s="9" t="n">
        <x:v>8</x:v>
      </x:c>
      <x:c r="V3461" s="9" t="str">
        <x:v>MVP/SHACL_GENERATION_PIPELINE/experiments/LUNA_NO_SEMANTIC_VALIDATOR/RUN_01/runs/RUN-IMO-121-20260901T105005051124Z/artifacts/attempt_01/candidate_shape.ttl</x:v>
      </x:c>
    </x:row>
    <x:row r="3462" ht="22" customHeight="1">
      <x:c r="A3462" s="10" t="str">
        <x:v>NO_SEMANTIC</x:v>
      </x:c>
      <x:c r="B3462" s="10" t="str">
        <x:v>IMO-121</x:v>
      </x:c>
      <x:c r="C3462" s="10" t="str">
        <x:v>IMO-121-N-P02</x:v>
      </x:c>
      <x:c r="D3462" s="10" t="str">
        <x:v>RUN_01</x:v>
      </x:c>
      <x:c r="E3462" s="10" t="str">
        <x:v>ORIGINAL_LEDGER</x:v>
      </x:c>
      <x:c r="F3462" s="10" t="str">
        <x:v>PASS</x:v>
      </x:c>
      <x:c r="G3462" s="10" t="str">
        <x:v>PASS</x:v>
      </x:c>
      <x:c r="H3462" s="10" t="str">
        <x:v>EXECUTED</x:v>
      </x:c>
      <x:c r="I3462" s="10" t="str">
        <x:v>PARSED</x:v>
      </x:c>
      <x:c r="J3462" s="10" t="str">
        <x:v>NO_SEMANTIC_VALIDATOR_DETERMINISTIC_PASS</x:v>
      </x:c>
      <x:c r="K3462" s="10" t="str">
        <x:v>f6025ad0df3aac59c5f569f67003090fe3b9ca3693df1fd10d6aa58fdd54b876</x:v>
      </x:c>
      <x:c r="L3462" s="10" t="str">
        <x:v>historical_three</x:v>
      </x:c>
      <x:c r="M3462" s="10" t="n">
        <x:v>1</x:v>
      </x:c>
      <x:c r="N3462" s="10" t="n">
        <x:v>0</x:v>
      </x:c>
      <x:c r="O3462" s="10" t="n">
        <x:v>0</x:v>
      </x:c>
      <x:c r="P3462" s="9" t="str">
        <x:f>'CaseReview'!U1276</x:f>
        <x:v>PASS</x:v>
      </x:c>
      <x:c r="Q3462" s="9" t="n">
        <x:f>IF(AND(T3462=1,G3462=P3462),1,0)</x:f>
        <x:v>1</x:v>
      </x:c>
      <x:c r="R3462" s="9" t="n">
        <x:f>IF(AND(T3462=1,G3462="PASS",P3462="FAIL"),1,0)</x:f>
        <x:v>0</x:v>
      </x:c>
      <x:c r="S3462" s="9" t="n">
        <x:f>IF(AND(T3462=1,G3462="FAIL",P3462="PASS"),1,0)</x:f>
        <x:v>0</x:v>
      </x:c>
      <x:c r="T3462" s="9" t="n">
        <x:v>1</x:v>
      </x:c>
      <x:c r="U3462" s="9" t="n">
        <x:v>8</x:v>
      </x:c>
      <x:c r="V3462" s="9" t="str">
        <x:v>MVP/SHACL_GENERATION_PIPELINE/experiments/LUNA_NO_SEMANTIC_VALIDATOR/RUN_01/runs/RUN-IMO-121-20260901T105005051124Z/artifacts/attempt_01/candidate_shape.ttl</x:v>
      </x:c>
    </x:row>
    <x:row r="3463" ht="22" customHeight="1">
      <x:c r="A3463" s="10" t="str">
        <x:v>NO_SEMANTIC</x:v>
      </x:c>
      <x:c r="B3463" s="10" t="str">
        <x:v>IMO-121</x:v>
      </x:c>
      <x:c r="C3463" s="10" t="str">
        <x:v>IMO-121-N-P03</x:v>
      </x:c>
      <x:c r="D3463" s="10" t="str">
        <x:v>RUN_01</x:v>
      </x:c>
      <x:c r="E3463" s="10" t="str">
        <x:v>ORIGINAL_LEDGER</x:v>
      </x:c>
      <x:c r="F3463" s="10" t="str">
        <x:v>PASS</x:v>
      </x:c>
      <x:c r="G3463" s="10" t="str">
        <x:v>PASS</x:v>
      </x:c>
      <x:c r="H3463" s="10" t="str">
        <x:v>EXECUTED</x:v>
      </x:c>
      <x:c r="I3463" s="10" t="str">
        <x:v>PARSED</x:v>
      </x:c>
      <x:c r="J3463" s="10" t="str">
        <x:v>NO_SEMANTIC_VALIDATOR_DETERMINISTIC_PASS</x:v>
      </x:c>
      <x:c r="K3463" s="10" t="str">
        <x:v>f6025ad0df3aac59c5f569f67003090fe3b9ca3693df1fd10d6aa58fdd54b876</x:v>
      </x:c>
      <x:c r="L3463" s="10" t="str">
        <x:v>historical_three</x:v>
      </x:c>
      <x:c r="M3463" s="10" t="n">
        <x:v>1</x:v>
      </x:c>
      <x:c r="N3463" s="10" t="n">
        <x:v>0</x:v>
      </x:c>
      <x:c r="O3463" s="10" t="n">
        <x:v>0</x:v>
      </x:c>
      <x:c r="P3463" s="9" t="str">
        <x:f>'CaseReview'!U1277</x:f>
        <x:v>PASS</x:v>
      </x:c>
      <x:c r="Q3463" s="9" t="n">
        <x:f>IF(AND(T3463=1,G3463=P3463),1,0)</x:f>
        <x:v>1</x:v>
      </x:c>
      <x:c r="R3463" s="9" t="n">
        <x:f>IF(AND(T3463=1,G3463="PASS",P3463="FAIL"),1,0)</x:f>
        <x:v>0</x:v>
      </x:c>
      <x:c r="S3463" s="9" t="n">
        <x:f>IF(AND(T3463=1,G3463="FAIL",P3463="PASS"),1,0)</x:f>
        <x:v>0</x:v>
      </x:c>
      <x:c r="T3463" s="9" t="n">
        <x:v>1</x:v>
      </x:c>
      <x:c r="U3463" s="9" t="n">
        <x:v>8</x:v>
      </x:c>
      <x:c r="V3463" s="9" t="str">
        <x:v>MVP/SHACL_GENERATION_PIPELINE/experiments/LUNA_NO_SEMANTIC_VALIDATOR/RUN_01/runs/RUN-IMO-121-20260901T105005051124Z/artifacts/attempt_01/candidate_shape.ttl</x:v>
      </x:c>
    </x:row>
    <x:row r="3464" ht="22" customHeight="1">
      <x:c r="A3464" s="10" t="str">
        <x:v>NO_SEMANTIC</x:v>
      </x:c>
      <x:c r="B3464" s="10" t="str">
        <x:v>IMO-122</x:v>
      </x:c>
      <x:c r="C3464" s="10" t="str">
        <x:v>IMO-122-N-F01</x:v>
      </x:c>
      <x:c r="D3464" s="10" t="str">
        <x:v>RUN_01</x:v>
      </x:c>
      <x:c r="E3464" s="10" t="str">
        <x:v>ORIGINAL_LEDGER</x:v>
      </x:c>
      <x:c r="F3464" s="10" t="str">
        <x:v>FAIL</x:v>
      </x:c>
      <x:c r="G3464" s="10" t="str">
        <x:v>FAIL</x:v>
      </x:c>
      <x:c r="H3464" s="10" t="str">
        <x:v>EXECUTED</x:v>
      </x:c>
      <x:c r="I3464" s="10" t="str">
        <x:v>PARSED</x:v>
      </x:c>
      <x:c r="J3464" s="10" t="str">
        <x:v>NO_SEMANTIC_VALIDATOR_DETERMINISTIC_PASS</x:v>
      </x:c>
      <x:c r="K3464" s="10" t="str">
        <x:v>262ceb99bedd4ba23c351a8a7f5499aadef062a0d787bb1db6598c47d1a32cf7</x:v>
      </x:c>
      <x:c r="L3464" s="10" t="str">
        <x:v>historical_three</x:v>
      </x:c>
      <x:c r="M3464" s="10" t="n">
        <x:v>1</x:v>
      </x:c>
      <x:c r="N3464" s="10" t="n">
        <x:v>0</x:v>
      </x:c>
      <x:c r="O3464" s="10" t="n">
        <x:v>0</x:v>
      </x:c>
      <x:c r="P3464" s="9" t="str">
        <x:f>'CaseReview'!U1278</x:f>
        <x:v>FAIL</x:v>
      </x:c>
      <x:c r="Q3464" s="9" t="n">
        <x:f>IF(AND(T3464=1,G3464=P3464),1,0)</x:f>
        <x:v>1</x:v>
      </x:c>
      <x:c r="R3464" s="9" t="n">
        <x:f>IF(AND(T3464=1,G3464="PASS",P3464="FAIL"),1,0)</x:f>
        <x:v>0</x:v>
      </x:c>
      <x:c r="S3464" s="9" t="n">
        <x:f>IF(AND(T3464=1,G3464="FAIL",P3464="PASS"),1,0)</x:f>
        <x:v>0</x:v>
      </x:c>
      <x:c r="T3464" s="9" t="n">
        <x:v>1</x:v>
      </x:c>
      <x:c r="U3464" s="9" t="n">
        <x:v>6</x:v>
      </x:c>
      <x:c r="V3464" s="9" t="str">
        <x:v>MVP/SHACL_GENERATION_PIPELINE/experiments/LUNA_NO_SEMANTIC_VALIDATOR/RUN_01/runs/RUN-IMO-122-20260901T105016922262Z/artifacts/attempt_01/candidate_shape.ttl</x:v>
      </x:c>
    </x:row>
    <x:row r="3465" ht="22" customHeight="1">
      <x:c r="A3465" s="10" t="str">
        <x:v>NO_SEMANTIC</x:v>
      </x:c>
      <x:c r="B3465" s="10" t="str">
        <x:v>IMO-122</x:v>
      </x:c>
      <x:c r="C3465" s="10" t="str">
        <x:v>IMO-122-N-F02</x:v>
      </x:c>
      <x:c r="D3465" s="10" t="str">
        <x:v>RUN_01</x:v>
      </x:c>
      <x:c r="E3465" s="10" t="str">
        <x:v>ORIGINAL_LEDGER</x:v>
      </x:c>
      <x:c r="F3465" s="10" t="str">
        <x:v>FAIL</x:v>
      </x:c>
      <x:c r="G3465" s="10" t="str">
        <x:v>FAIL</x:v>
      </x:c>
      <x:c r="H3465" s="10" t="str">
        <x:v>EXECUTED</x:v>
      </x:c>
      <x:c r="I3465" s="10" t="str">
        <x:v>PARSED</x:v>
      </x:c>
      <x:c r="J3465" s="10" t="str">
        <x:v>NO_SEMANTIC_VALIDATOR_DETERMINISTIC_PASS</x:v>
      </x:c>
      <x:c r="K3465" s="10" t="str">
        <x:v>262ceb99bedd4ba23c351a8a7f5499aadef062a0d787bb1db6598c47d1a32cf7</x:v>
      </x:c>
      <x:c r="L3465" s="10" t="str">
        <x:v>historical_three</x:v>
      </x:c>
      <x:c r="M3465" s="10" t="n">
        <x:v>1</x:v>
      </x:c>
      <x:c r="N3465" s="10" t="n">
        <x:v>0</x:v>
      </x:c>
      <x:c r="O3465" s="10" t="n">
        <x:v>0</x:v>
      </x:c>
      <x:c r="P3465" s="9" t="str">
        <x:f>'CaseReview'!U1279</x:f>
        <x:v>FAIL</x:v>
      </x:c>
      <x:c r="Q3465" s="9" t="n">
        <x:f>IF(AND(T3465=1,G3465=P3465),1,0)</x:f>
        <x:v>1</x:v>
      </x:c>
      <x:c r="R3465" s="9" t="n">
        <x:f>IF(AND(T3465=1,G3465="PASS",P3465="FAIL"),1,0)</x:f>
        <x:v>0</x:v>
      </x:c>
      <x:c r="S3465" s="9" t="n">
        <x:f>IF(AND(T3465=1,G3465="FAIL",P3465="PASS"),1,0)</x:f>
        <x:v>0</x:v>
      </x:c>
      <x:c r="T3465" s="9" t="n">
        <x:v>1</x:v>
      </x:c>
      <x:c r="U3465" s="9" t="n">
        <x:v>6</x:v>
      </x:c>
      <x:c r="V3465" s="9" t="str">
        <x:v>MVP/SHACL_GENERATION_PIPELINE/experiments/LUNA_NO_SEMANTIC_VALIDATOR/RUN_01/runs/RUN-IMO-122-20260901T105016922262Z/artifacts/attempt_01/candidate_shape.ttl</x:v>
      </x:c>
    </x:row>
    <x:row r="3466" ht="22" customHeight="1">
      <x:c r="A3466" s="10" t="str">
        <x:v>NO_SEMANTIC</x:v>
      </x:c>
      <x:c r="B3466" s="10" t="str">
        <x:v>IMO-122</x:v>
      </x:c>
      <x:c r="C3466" s="10" t="str">
        <x:v>IMO-122-N-F03</x:v>
      </x:c>
      <x:c r="D3466" s="10" t="str">
        <x:v>RUN_01</x:v>
      </x:c>
      <x:c r="E3466" s="10" t="str">
        <x:v>ORIGINAL_LEDGER</x:v>
      </x:c>
      <x:c r="F3466" s="10" t="str">
        <x:v>FAIL</x:v>
      </x:c>
      <x:c r="G3466" s="10" t="str">
        <x:v>FAIL</x:v>
      </x:c>
      <x:c r="H3466" s="10" t="str">
        <x:v>EXECUTED</x:v>
      </x:c>
      <x:c r="I3466" s="10" t="str">
        <x:v>PARSED</x:v>
      </x:c>
      <x:c r="J3466" s="10" t="str">
        <x:v>NO_SEMANTIC_VALIDATOR_DETERMINISTIC_PASS</x:v>
      </x:c>
      <x:c r="K3466" s="10" t="str">
        <x:v>262ceb99bedd4ba23c351a8a7f5499aadef062a0d787bb1db6598c47d1a32cf7</x:v>
      </x:c>
      <x:c r="L3466" s="10" t="str">
        <x:v>historical_three</x:v>
      </x:c>
      <x:c r="M3466" s="10" t="n">
        <x:v>1</x:v>
      </x:c>
      <x:c r="N3466" s="10" t="n">
        <x:v>0</x:v>
      </x:c>
      <x:c r="O3466" s="10" t="n">
        <x:v>0</x:v>
      </x:c>
      <x:c r="P3466" s="9" t="str">
        <x:f>'CaseReview'!U1280</x:f>
        <x:v>FAIL</x:v>
      </x:c>
      <x:c r="Q3466" s="9" t="n">
        <x:f>IF(AND(T3466=1,G3466=P3466),1,0)</x:f>
        <x:v>1</x:v>
      </x:c>
      <x:c r="R3466" s="9" t="n">
        <x:f>IF(AND(T3466=1,G3466="PASS",P3466="FAIL"),1,0)</x:f>
        <x:v>0</x:v>
      </x:c>
      <x:c r="S3466" s="9" t="n">
        <x:f>IF(AND(T3466=1,G3466="FAIL",P3466="PASS"),1,0)</x:f>
        <x:v>0</x:v>
      </x:c>
      <x:c r="T3466" s="9" t="n">
        <x:v>1</x:v>
      </x:c>
      <x:c r="U3466" s="9" t="n">
        <x:v>6</x:v>
      </x:c>
      <x:c r="V3466" s="9" t="str">
        <x:v>MVP/SHACL_GENERATION_PIPELINE/experiments/LUNA_NO_SEMANTIC_VALIDATOR/RUN_01/runs/RUN-IMO-122-20260901T105016922262Z/artifacts/attempt_01/candidate_shape.ttl</x:v>
      </x:c>
    </x:row>
    <x:row r="3467" ht="22" customHeight="1">
      <x:c r="A3467" s="10" t="str">
        <x:v>NO_SEMANTIC</x:v>
      </x:c>
      <x:c r="B3467" s="10" t="str">
        <x:v>IMO-122</x:v>
      </x:c>
      <x:c r="C3467" s="10" t="str">
        <x:v>IMO-122-N-F04</x:v>
      </x:c>
      <x:c r="D3467" s="10" t="str">
        <x:v>RUN_01</x:v>
      </x:c>
      <x:c r="E3467" s="10" t="str">
        <x:v>ORIGINAL_LEDGER</x:v>
      </x:c>
      <x:c r="F3467" s="10" t="str">
        <x:v>FAIL</x:v>
      </x:c>
      <x:c r="G3467" s="10" t="str">
        <x:v>FAIL</x:v>
      </x:c>
      <x:c r="H3467" s="10" t="str">
        <x:v>EXECUTED</x:v>
      </x:c>
      <x:c r="I3467" s="10" t="str">
        <x:v>PARSED</x:v>
      </x:c>
      <x:c r="J3467" s="10" t="str">
        <x:v>NO_SEMANTIC_VALIDATOR_DETERMINISTIC_PASS</x:v>
      </x:c>
      <x:c r="K3467" s="10" t="str">
        <x:v>262ceb99bedd4ba23c351a8a7f5499aadef062a0d787bb1db6598c47d1a32cf7</x:v>
      </x:c>
      <x:c r="L3467" s="10" t="str">
        <x:v>historical_three</x:v>
      </x:c>
      <x:c r="M3467" s="10" t="n">
        <x:v>1</x:v>
      </x:c>
      <x:c r="N3467" s="10" t="n">
        <x:v>0</x:v>
      </x:c>
      <x:c r="O3467" s="10" t="n">
        <x:v>0</x:v>
      </x:c>
      <x:c r="P3467" s="9" t="str">
        <x:f>'CaseReview'!U1281</x:f>
        <x:v>FAIL</x:v>
      </x:c>
      <x:c r="Q3467" s="9" t="n">
        <x:f>IF(AND(T3467=1,G3467=P3467),1,0)</x:f>
        <x:v>1</x:v>
      </x:c>
      <x:c r="R3467" s="9" t="n">
        <x:f>IF(AND(T3467=1,G3467="PASS",P3467="FAIL"),1,0)</x:f>
        <x:v>0</x:v>
      </x:c>
      <x:c r="S3467" s="9" t="n">
        <x:f>IF(AND(T3467=1,G3467="FAIL",P3467="PASS"),1,0)</x:f>
        <x:v>0</x:v>
      </x:c>
      <x:c r="T3467" s="9" t="n">
        <x:v>1</x:v>
      </x:c>
      <x:c r="U3467" s="9" t="n">
        <x:v>6</x:v>
      </x:c>
      <x:c r="V3467" s="9" t="str">
        <x:v>MVP/SHACL_GENERATION_PIPELINE/experiments/LUNA_NO_SEMANTIC_VALIDATOR/RUN_01/runs/RUN-IMO-122-20260901T105016922262Z/artifacts/attempt_01/candidate_shape.ttl</x:v>
      </x:c>
    </x:row>
    <x:row r="3468" ht="22" customHeight="1">
      <x:c r="A3468" s="10" t="str">
        <x:v>NO_SEMANTIC</x:v>
      </x:c>
      <x:c r="B3468" s="10" t="str">
        <x:v>IMO-122</x:v>
      </x:c>
      <x:c r="C3468" s="10" t="str">
        <x:v>IMO-122-N-F05</x:v>
      </x:c>
      <x:c r="D3468" s="10" t="str">
        <x:v>RUN_01</x:v>
      </x:c>
      <x:c r="E3468" s="10" t="str">
        <x:v>ORIGINAL_LEDGER</x:v>
      </x:c>
      <x:c r="F3468" s="10" t="str">
        <x:v>FAIL</x:v>
      </x:c>
      <x:c r="G3468" s="10" t="str">
        <x:v>FAIL</x:v>
      </x:c>
      <x:c r="H3468" s="10" t="str">
        <x:v>EXECUTED</x:v>
      </x:c>
      <x:c r="I3468" s="10" t="str">
        <x:v>PARSED</x:v>
      </x:c>
      <x:c r="J3468" s="10" t="str">
        <x:v>NO_SEMANTIC_VALIDATOR_DETERMINISTIC_PASS</x:v>
      </x:c>
      <x:c r="K3468" s="10" t="str">
        <x:v>262ceb99bedd4ba23c351a8a7f5499aadef062a0d787bb1db6598c47d1a32cf7</x:v>
      </x:c>
      <x:c r="L3468" s="10" t="str">
        <x:v>historical_three</x:v>
      </x:c>
      <x:c r="M3468" s="10" t="n">
        <x:v>1</x:v>
      </x:c>
      <x:c r="N3468" s="10" t="n">
        <x:v>0</x:v>
      </x:c>
      <x:c r="O3468" s="10" t="n">
        <x:v>0</x:v>
      </x:c>
      <x:c r="P3468" s="9" t="str">
        <x:f>'CaseReview'!U1282</x:f>
        <x:v>FAIL</x:v>
      </x:c>
      <x:c r="Q3468" s="9" t="n">
        <x:f>IF(AND(T3468=1,G3468=P3468),1,0)</x:f>
        <x:v>1</x:v>
      </x:c>
      <x:c r="R3468" s="9" t="n">
        <x:f>IF(AND(T3468=1,G3468="PASS",P3468="FAIL"),1,0)</x:f>
        <x:v>0</x:v>
      </x:c>
      <x:c r="S3468" s="9" t="n">
        <x:f>IF(AND(T3468=1,G3468="FAIL",P3468="PASS"),1,0)</x:f>
        <x:v>0</x:v>
      </x:c>
      <x:c r="T3468" s="9" t="n">
        <x:v>1</x:v>
      </x:c>
      <x:c r="U3468" s="9" t="n">
        <x:v>6</x:v>
      </x:c>
      <x:c r="V3468" s="9" t="str">
        <x:v>MVP/SHACL_GENERATION_PIPELINE/experiments/LUNA_NO_SEMANTIC_VALIDATOR/RUN_01/runs/RUN-IMO-122-20260901T105016922262Z/artifacts/attempt_01/candidate_shape.ttl</x:v>
      </x:c>
    </x:row>
    <x:row r="3469" ht="22" customHeight="1">
      <x:c r="A3469" s="10" t="str">
        <x:v>NO_SEMANTIC</x:v>
      </x:c>
      <x:c r="B3469" s="10" t="str">
        <x:v>IMO-122</x:v>
      </x:c>
      <x:c r="C3469" s="10" t="str">
        <x:v>IMO-122-N-P01</x:v>
      </x:c>
      <x:c r="D3469" s="10" t="str">
        <x:v>RUN_01</x:v>
      </x:c>
      <x:c r="E3469" s="10" t="str">
        <x:v>ORIGINAL_LEDGER</x:v>
      </x:c>
      <x:c r="F3469" s="10" t="str">
        <x:v>PASS</x:v>
      </x:c>
      <x:c r="G3469" s="10" t="str">
        <x:v>PASS</x:v>
      </x:c>
      <x:c r="H3469" s="10" t="str">
        <x:v>EXECUTED</x:v>
      </x:c>
      <x:c r="I3469" s="10" t="str">
        <x:v>PARSED</x:v>
      </x:c>
      <x:c r="J3469" s="10" t="str">
        <x:v>NO_SEMANTIC_VALIDATOR_DETERMINISTIC_PASS</x:v>
      </x:c>
      <x:c r="K3469" s="10" t="str">
        <x:v>262ceb99bedd4ba23c351a8a7f5499aadef062a0d787bb1db6598c47d1a32cf7</x:v>
      </x:c>
      <x:c r="L3469" s="10" t="str">
        <x:v>historical_three</x:v>
      </x:c>
      <x:c r="M3469" s="10" t="n">
        <x:v>1</x:v>
      </x:c>
      <x:c r="N3469" s="10" t="n">
        <x:v>0</x:v>
      </x:c>
      <x:c r="O3469" s="10" t="n">
        <x:v>0</x:v>
      </x:c>
      <x:c r="P3469" s="9" t="str">
        <x:f>'CaseReview'!U1283</x:f>
        <x:v>PASS</x:v>
      </x:c>
      <x:c r="Q3469" s="9" t="n">
        <x:f>IF(AND(T3469=1,G3469=P3469),1,0)</x:f>
        <x:v>1</x:v>
      </x:c>
      <x:c r="R3469" s="9" t="n">
        <x:f>IF(AND(T3469=1,G3469="PASS",P3469="FAIL"),1,0)</x:f>
        <x:v>0</x:v>
      </x:c>
      <x:c r="S3469" s="9" t="n">
        <x:f>IF(AND(T3469=1,G3469="FAIL",P3469="PASS"),1,0)</x:f>
        <x:v>0</x:v>
      </x:c>
      <x:c r="T3469" s="9" t="n">
        <x:v>1</x:v>
      </x:c>
      <x:c r="U3469" s="9" t="n">
        <x:v>6</x:v>
      </x:c>
      <x:c r="V3469" s="9" t="str">
        <x:v>MVP/SHACL_GENERATION_PIPELINE/experiments/LUNA_NO_SEMANTIC_VALIDATOR/RUN_01/runs/RUN-IMO-122-20260901T105016922262Z/artifacts/attempt_01/candidate_shape.ttl</x:v>
      </x:c>
    </x:row>
    <x:row r="3470" ht="22" customHeight="1">
      <x:c r="A3470" s="10" t="str">
        <x:v>NO_SEMANTIC</x:v>
      </x:c>
      <x:c r="B3470" s="10" t="str">
        <x:v>IMO-123</x:v>
      </x:c>
      <x:c r="C3470" s="10" t="str">
        <x:v>IMO-123-N-F01</x:v>
      </x:c>
      <x:c r="D3470" s="10" t="str">
        <x:v>RUN_01</x:v>
      </x:c>
      <x:c r="E3470" s="10" t="str">
        <x:v>ORIGINAL_LEDGER</x:v>
      </x:c>
      <x:c r="F3470" s="10" t="str">
        <x:v>FAIL</x:v>
      </x:c>
      <x:c r="G3470" s="10" t="str">
        <x:v>FAIL</x:v>
      </x:c>
      <x:c r="H3470" s="10" t="str">
        <x:v>EXECUTED</x:v>
      </x:c>
      <x:c r="I3470" s="10" t="str">
        <x:v>PARSED</x:v>
      </x:c>
      <x:c r="J3470" s="10" t="str">
        <x:v>NO_SEMANTIC_VALIDATOR_DETERMINISTIC_PASS</x:v>
      </x:c>
      <x:c r="K3470" s="10" t="str">
        <x:v>a3f70bcbf4d2744a91d5079106f04aa99b87e3dfee5a1afa94960eee00bc2a01</x:v>
      </x:c>
      <x:c r="L3470" s="10" t="str">
        <x:v>historical_three</x:v>
      </x:c>
      <x:c r="M3470" s="10" t="n">
        <x:v>1</x:v>
      </x:c>
      <x:c r="N3470" s="10" t="n">
        <x:v>0</x:v>
      </x:c>
      <x:c r="O3470" s="10" t="n">
        <x:v>0</x:v>
      </x:c>
      <x:c r="P3470" s="9" t="str">
        <x:f>'CaseReview'!U1284</x:f>
        <x:v>FAIL</x:v>
      </x:c>
      <x:c r="Q3470" s="9" t="n">
        <x:f>IF(AND(T3470=1,G3470=P3470),1,0)</x:f>
        <x:v>1</x:v>
      </x:c>
      <x:c r="R3470" s="9" t="n">
        <x:f>IF(AND(T3470=1,G3470="PASS",P3470="FAIL"),1,0)</x:f>
        <x:v>0</x:v>
      </x:c>
      <x:c r="S3470" s="9" t="n">
        <x:f>IF(AND(T3470=1,G3470="FAIL",P3470="PASS"),1,0)</x:f>
        <x:v>0</x:v>
      </x:c>
      <x:c r="T3470" s="9" t="n">
        <x:v>1</x:v>
      </x:c>
      <x:c r="U3470" s="9" t="n">
        <x:v>12</x:v>
      </x:c>
      <x:c r="V3470" s="9" t="str">
        <x:v>MVP/SHACL_GENERATION_PIPELINE/experiments/LUNA_NO_SEMANTIC_VALIDATOR/RUN_01/runs/RUN-IMO-123-20260901T105022299394Z/artifacts/attempt_01/candidate_shape.ttl</x:v>
      </x:c>
    </x:row>
    <x:row r="3471" ht="22" customHeight="1">
      <x:c r="A3471" s="10" t="str">
        <x:v>NO_SEMANTIC</x:v>
      </x:c>
      <x:c r="B3471" s="10" t="str">
        <x:v>IMO-123</x:v>
      </x:c>
      <x:c r="C3471" s="10" t="str">
        <x:v>IMO-123-N-F02</x:v>
      </x:c>
      <x:c r="D3471" s="10" t="str">
        <x:v>RUN_01</x:v>
      </x:c>
      <x:c r="E3471" s="10" t="str">
        <x:v>ORIGINAL_LEDGER</x:v>
      </x:c>
      <x:c r="F3471" s="10" t="str">
        <x:v>FAIL</x:v>
      </x:c>
      <x:c r="G3471" s="10" t="str">
        <x:v>FAIL</x:v>
      </x:c>
      <x:c r="H3471" s="10" t="str">
        <x:v>EXECUTED</x:v>
      </x:c>
      <x:c r="I3471" s="10" t="str">
        <x:v>PARSED</x:v>
      </x:c>
      <x:c r="J3471" s="10" t="str">
        <x:v>NO_SEMANTIC_VALIDATOR_DETERMINISTIC_PASS</x:v>
      </x:c>
      <x:c r="K3471" s="10" t="str">
        <x:v>a3f70bcbf4d2744a91d5079106f04aa99b87e3dfee5a1afa94960eee00bc2a01</x:v>
      </x:c>
      <x:c r="L3471" s="10" t="str">
        <x:v>historical_three</x:v>
      </x:c>
      <x:c r="M3471" s="10" t="n">
        <x:v>1</x:v>
      </x:c>
      <x:c r="N3471" s="10" t="n">
        <x:v>0</x:v>
      </x:c>
      <x:c r="O3471" s="10" t="n">
        <x:v>0</x:v>
      </x:c>
      <x:c r="P3471" s="9" t="str">
        <x:f>'CaseReview'!U1285</x:f>
        <x:v>FAIL</x:v>
      </x:c>
      <x:c r="Q3471" s="9" t="n">
        <x:f>IF(AND(T3471=1,G3471=P3471),1,0)</x:f>
        <x:v>1</x:v>
      </x:c>
      <x:c r="R3471" s="9" t="n">
        <x:f>IF(AND(T3471=1,G3471="PASS",P3471="FAIL"),1,0)</x:f>
        <x:v>0</x:v>
      </x:c>
      <x:c r="S3471" s="9" t="n">
        <x:f>IF(AND(T3471=1,G3471="FAIL",P3471="PASS"),1,0)</x:f>
        <x:v>0</x:v>
      </x:c>
      <x:c r="T3471" s="9" t="n">
        <x:v>1</x:v>
      </x:c>
      <x:c r="U3471" s="9" t="n">
        <x:v>12</x:v>
      </x:c>
      <x:c r="V3471" s="9" t="str">
        <x:v>MVP/SHACL_GENERATION_PIPELINE/experiments/LUNA_NO_SEMANTIC_VALIDATOR/RUN_01/runs/RUN-IMO-123-20260901T105022299394Z/artifacts/attempt_01/candidate_shape.ttl</x:v>
      </x:c>
    </x:row>
    <x:row r="3472" ht="22" customHeight="1">
      <x:c r="A3472" s="10" t="str">
        <x:v>NO_SEMANTIC</x:v>
      </x:c>
      <x:c r="B3472" s="10" t="str">
        <x:v>IMO-123</x:v>
      </x:c>
      <x:c r="C3472" s="10" t="str">
        <x:v>IMO-123-N-F03</x:v>
      </x:c>
      <x:c r="D3472" s="10" t="str">
        <x:v>RUN_01</x:v>
      </x:c>
      <x:c r="E3472" s="10" t="str">
        <x:v>ORIGINAL_LEDGER</x:v>
      </x:c>
      <x:c r="F3472" s="10" t="str">
        <x:v>FAIL</x:v>
      </x:c>
      <x:c r="G3472" s="10" t="str">
        <x:v>FAIL</x:v>
      </x:c>
      <x:c r="H3472" s="10" t="str">
        <x:v>EXECUTED</x:v>
      </x:c>
      <x:c r="I3472" s="10" t="str">
        <x:v>PARSED</x:v>
      </x:c>
      <x:c r="J3472" s="10" t="str">
        <x:v>NO_SEMANTIC_VALIDATOR_DETERMINISTIC_PASS</x:v>
      </x:c>
      <x:c r="K3472" s="10" t="str">
        <x:v>a3f70bcbf4d2744a91d5079106f04aa99b87e3dfee5a1afa94960eee00bc2a01</x:v>
      </x:c>
      <x:c r="L3472" s="10" t="str">
        <x:v>historical_three</x:v>
      </x:c>
      <x:c r="M3472" s="10" t="n">
        <x:v>1</x:v>
      </x:c>
      <x:c r="N3472" s="10" t="n">
        <x:v>0</x:v>
      </x:c>
      <x:c r="O3472" s="10" t="n">
        <x:v>0</x:v>
      </x:c>
      <x:c r="P3472" s="9" t="str">
        <x:f>'CaseReview'!U1286</x:f>
        <x:v>FAIL</x:v>
      </x:c>
      <x:c r="Q3472" s="9" t="n">
        <x:f>IF(AND(T3472=1,G3472=P3472),1,0)</x:f>
        <x:v>1</x:v>
      </x:c>
      <x:c r="R3472" s="9" t="n">
        <x:f>IF(AND(T3472=1,G3472="PASS",P3472="FAIL"),1,0)</x:f>
        <x:v>0</x:v>
      </x:c>
      <x:c r="S3472" s="9" t="n">
        <x:f>IF(AND(T3472=1,G3472="FAIL",P3472="PASS"),1,0)</x:f>
        <x:v>0</x:v>
      </x:c>
      <x:c r="T3472" s="9" t="n">
        <x:v>1</x:v>
      </x:c>
      <x:c r="U3472" s="9" t="n">
        <x:v>12</x:v>
      </x:c>
      <x:c r="V3472" s="9" t="str">
        <x:v>MVP/SHACL_GENERATION_PIPELINE/experiments/LUNA_NO_SEMANTIC_VALIDATOR/RUN_01/runs/RUN-IMO-123-20260901T105022299394Z/artifacts/attempt_01/candidate_shape.ttl</x:v>
      </x:c>
    </x:row>
    <x:row r="3473" ht="22" customHeight="1">
      <x:c r="A3473" s="10" t="str">
        <x:v>NO_SEMANTIC</x:v>
      </x:c>
      <x:c r="B3473" s="10" t="str">
        <x:v>IMO-123</x:v>
      </x:c>
      <x:c r="C3473" s="10" t="str">
        <x:v>IMO-123-N-F04</x:v>
      </x:c>
      <x:c r="D3473" s="10" t="str">
        <x:v>RUN_01</x:v>
      </x:c>
      <x:c r="E3473" s="10" t="str">
        <x:v>ORIGINAL_LEDGER</x:v>
      </x:c>
      <x:c r="F3473" s="10" t="str">
        <x:v>FAIL</x:v>
      </x:c>
      <x:c r="G3473" s="10" t="str">
        <x:v>FAIL</x:v>
      </x:c>
      <x:c r="H3473" s="10" t="str">
        <x:v>EXECUTED</x:v>
      </x:c>
      <x:c r="I3473" s="10" t="str">
        <x:v>PARSED</x:v>
      </x:c>
      <x:c r="J3473" s="10" t="str">
        <x:v>NO_SEMANTIC_VALIDATOR_DETERMINISTIC_PASS</x:v>
      </x:c>
      <x:c r="K3473" s="10" t="str">
        <x:v>a3f70bcbf4d2744a91d5079106f04aa99b87e3dfee5a1afa94960eee00bc2a01</x:v>
      </x:c>
      <x:c r="L3473" s="10" t="str">
        <x:v>historical_three</x:v>
      </x:c>
      <x:c r="M3473" s="10" t="n">
        <x:v>1</x:v>
      </x:c>
      <x:c r="N3473" s="10" t="n">
        <x:v>0</x:v>
      </x:c>
      <x:c r="O3473" s="10" t="n">
        <x:v>0</x:v>
      </x:c>
      <x:c r="P3473" s="9" t="str">
        <x:f>'CaseReview'!U1287</x:f>
        <x:v>FAIL</x:v>
      </x:c>
      <x:c r="Q3473" s="9" t="n">
        <x:f>IF(AND(T3473=1,G3473=P3473),1,0)</x:f>
        <x:v>1</x:v>
      </x:c>
      <x:c r="R3473" s="9" t="n">
        <x:f>IF(AND(T3473=1,G3473="PASS",P3473="FAIL"),1,0)</x:f>
        <x:v>0</x:v>
      </x:c>
      <x:c r="S3473" s="9" t="n">
        <x:f>IF(AND(T3473=1,G3473="FAIL",P3473="PASS"),1,0)</x:f>
        <x:v>0</x:v>
      </x:c>
      <x:c r="T3473" s="9" t="n">
        <x:v>1</x:v>
      </x:c>
      <x:c r="U3473" s="9" t="n">
        <x:v>12</x:v>
      </x:c>
      <x:c r="V3473" s="9" t="str">
        <x:v>MVP/SHACL_GENERATION_PIPELINE/experiments/LUNA_NO_SEMANTIC_VALIDATOR/RUN_01/runs/RUN-IMO-123-20260901T105022299394Z/artifacts/attempt_01/candidate_shape.ttl</x:v>
      </x:c>
    </x:row>
    <x:row r="3474" ht="22" customHeight="1">
      <x:c r="A3474" s="10" t="str">
        <x:v>NO_SEMANTIC</x:v>
      </x:c>
      <x:c r="B3474" s="10" t="str">
        <x:v>IMO-123</x:v>
      </x:c>
      <x:c r="C3474" s="10" t="str">
        <x:v>IMO-123-N-F05</x:v>
      </x:c>
      <x:c r="D3474" s="10" t="str">
        <x:v>RUN_01</x:v>
      </x:c>
      <x:c r="E3474" s="10" t="str">
        <x:v>ORIGINAL_LEDGER</x:v>
      </x:c>
      <x:c r="F3474" s="10" t="str">
        <x:v>FAIL</x:v>
      </x:c>
      <x:c r="G3474" s="10" t="str">
        <x:v>FAIL</x:v>
      </x:c>
      <x:c r="H3474" s="10" t="str">
        <x:v>EXECUTED</x:v>
      </x:c>
      <x:c r="I3474" s="10" t="str">
        <x:v>PARSED</x:v>
      </x:c>
      <x:c r="J3474" s="10" t="str">
        <x:v>NO_SEMANTIC_VALIDATOR_DETERMINISTIC_PASS</x:v>
      </x:c>
      <x:c r="K3474" s="10" t="str">
        <x:v>a3f70bcbf4d2744a91d5079106f04aa99b87e3dfee5a1afa94960eee00bc2a01</x:v>
      </x:c>
      <x:c r="L3474" s="10" t="str">
        <x:v>historical_three</x:v>
      </x:c>
      <x:c r="M3474" s="10" t="n">
        <x:v>1</x:v>
      </x:c>
      <x:c r="N3474" s="10" t="n">
        <x:v>0</x:v>
      </x:c>
      <x:c r="O3474" s="10" t="n">
        <x:v>0</x:v>
      </x:c>
      <x:c r="P3474" s="9" t="str">
        <x:f>'CaseReview'!U1288</x:f>
        <x:v>FAIL</x:v>
      </x:c>
      <x:c r="Q3474" s="9" t="n">
        <x:f>IF(AND(T3474=1,G3474=P3474),1,0)</x:f>
        <x:v>1</x:v>
      </x:c>
      <x:c r="R3474" s="9" t="n">
        <x:f>IF(AND(T3474=1,G3474="PASS",P3474="FAIL"),1,0)</x:f>
        <x:v>0</x:v>
      </x:c>
      <x:c r="S3474" s="9" t="n">
        <x:f>IF(AND(T3474=1,G3474="FAIL",P3474="PASS"),1,0)</x:f>
        <x:v>0</x:v>
      </x:c>
      <x:c r="T3474" s="9" t="n">
        <x:v>1</x:v>
      </x:c>
      <x:c r="U3474" s="9" t="n">
        <x:v>12</x:v>
      </x:c>
      <x:c r="V3474" s="9" t="str">
        <x:v>MVP/SHACL_GENERATION_PIPELINE/experiments/LUNA_NO_SEMANTIC_VALIDATOR/RUN_01/runs/RUN-IMO-123-20260901T105022299394Z/artifacts/attempt_01/candidate_shape.ttl</x:v>
      </x:c>
    </x:row>
    <x:row r="3475" ht="22" customHeight="1">
      <x:c r="A3475" s="10" t="str">
        <x:v>NO_SEMANTIC</x:v>
      </x:c>
      <x:c r="B3475" s="10" t="str">
        <x:v>IMO-123</x:v>
      </x:c>
      <x:c r="C3475" s="10" t="str">
        <x:v>IMO-123-N-F06</x:v>
      </x:c>
      <x:c r="D3475" s="10" t="str">
        <x:v>RUN_01</x:v>
      </x:c>
      <x:c r="E3475" s="10" t="str">
        <x:v>ORIGINAL_LEDGER</x:v>
      </x:c>
      <x:c r="F3475" s="10" t="str">
        <x:v>FAIL</x:v>
      </x:c>
      <x:c r="G3475" s="10" t="str">
        <x:v>FAIL</x:v>
      </x:c>
      <x:c r="H3475" s="10" t="str">
        <x:v>EXECUTED</x:v>
      </x:c>
      <x:c r="I3475" s="10" t="str">
        <x:v>PARSED</x:v>
      </x:c>
      <x:c r="J3475" s="10" t="str">
        <x:v>NO_SEMANTIC_VALIDATOR_DETERMINISTIC_PASS</x:v>
      </x:c>
      <x:c r="K3475" s="10" t="str">
        <x:v>a3f70bcbf4d2744a91d5079106f04aa99b87e3dfee5a1afa94960eee00bc2a01</x:v>
      </x:c>
      <x:c r="L3475" s="10" t="str">
        <x:v>historical_three</x:v>
      </x:c>
      <x:c r="M3475" s="10" t="n">
        <x:v>1</x:v>
      </x:c>
      <x:c r="N3475" s="10" t="n">
        <x:v>0</x:v>
      </x:c>
      <x:c r="O3475" s="10" t="n">
        <x:v>0</x:v>
      </x:c>
      <x:c r="P3475" s="9" t="str">
        <x:f>'CaseReview'!U1289</x:f>
        <x:v>FAIL</x:v>
      </x:c>
      <x:c r="Q3475" s="9" t="n">
        <x:f>IF(AND(T3475=1,G3475=P3475),1,0)</x:f>
        <x:v>1</x:v>
      </x:c>
      <x:c r="R3475" s="9" t="n">
        <x:f>IF(AND(T3475=1,G3475="PASS",P3475="FAIL"),1,0)</x:f>
        <x:v>0</x:v>
      </x:c>
      <x:c r="S3475" s="9" t="n">
        <x:f>IF(AND(T3475=1,G3475="FAIL",P3475="PASS"),1,0)</x:f>
        <x:v>0</x:v>
      </x:c>
      <x:c r="T3475" s="9" t="n">
        <x:v>1</x:v>
      </x:c>
      <x:c r="U3475" s="9" t="n">
        <x:v>12</x:v>
      </x:c>
      <x:c r="V3475" s="9" t="str">
        <x:v>MVP/SHACL_GENERATION_PIPELINE/experiments/LUNA_NO_SEMANTIC_VALIDATOR/RUN_01/runs/RUN-IMO-123-20260901T105022299394Z/artifacts/attempt_01/candidate_shape.ttl</x:v>
      </x:c>
    </x:row>
    <x:row r="3476" ht="22" customHeight="1">
      <x:c r="A3476" s="10" t="str">
        <x:v>NO_SEMANTIC</x:v>
      </x:c>
      <x:c r="B3476" s="10" t="str">
        <x:v>IMO-123</x:v>
      </x:c>
      <x:c r="C3476" s="10" t="str">
        <x:v>IMO-123-N-F07</x:v>
      </x:c>
      <x:c r="D3476" s="10" t="str">
        <x:v>RUN_01</x:v>
      </x:c>
      <x:c r="E3476" s="10" t="str">
        <x:v>ORIGINAL_LEDGER</x:v>
      </x:c>
      <x:c r="F3476" s="10" t="str">
        <x:v>FAIL</x:v>
      </x:c>
      <x:c r="G3476" s="10" t="str">
        <x:v>FAIL</x:v>
      </x:c>
      <x:c r="H3476" s="10" t="str">
        <x:v>EXECUTED</x:v>
      </x:c>
      <x:c r="I3476" s="10" t="str">
        <x:v>PARSED</x:v>
      </x:c>
      <x:c r="J3476" s="10" t="str">
        <x:v>NO_SEMANTIC_VALIDATOR_DETERMINISTIC_PASS</x:v>
      </x:c>
      <x:c r="K3476" s="10" t="str">
        <x:v>a3f70bcbf4d2744a91d5079106f04aa99b87e3dfee5a1afa94960eee00bc2a01</x:v>
      </x:c>
      <x:c r="L3476" s="10" t="str">
        <x:v>historical_three</x:v>
      </x:c>
      <x:c r="M3476" s="10" t="n">
        <x:v>1</x:v>
      </x:c>
      <x:c r="N3476" s="10" t="n">
        <x:v>0</x:v>
      </x:c>
      <x:c r="O3476" s="10" t="n">
        <x:v>0</x:v>
      </x:c>
      <x:c r="P3476" s="9" t="str">
        <x:f>'CaseReview'!U1290</x:f>
        <x:v>FAIL</x:v>
      </x:c>
      <x:c r="Q3476" s="9" t="n">
        <x:f>IF(AND(T3476=1,G3476=P3476),1,0)</x:f>
        <x:v>1</x:v>
      </x:c>
      <x:c r="R3476" s="9" t="n">
        <x:f>IF(AND(T3476=1,G3476="PASS",P3476="FAIL"),1,0)</x:f>
        <x:v>0</x:v>
      </x:c>
      <x:c r="S3476" s="9" t="n">
        <x:f>IF(AND(T3476=1,G3476="FAIL",P3476="PASS"),1,0)</x:f>
        <x:v>0</x:v>
      </x:c>
      <x:c r="T3476" s="9" t="n">
        <x:v>1</x:v>
      </x:c>
      <x:c r="U3476" s="9" t="n">
        <x:v>12</x:v>
      </x:c>
      <x:c r="V3476" s="9" t="str">
        <x:v>MVP/SHACL_GENERATION_PIPELINE/experiments/LUNA_NO_SEMANTIC_VALIDATOR/RUN_01/runs/RUN-IMO-123-20260901T105022299394Z/artifacts/attempt_01/candidate_shape.ttl</x:v>
      </x:c>
    </x:row>
    <x:row r="3477" ht="22" customHeight="1">
      <x:c r="A3477" s="10" t="str">
        <x:v>NO_SEMANTIC</x:v>
      </x:c>
      <x:c r="B3477" s="10" t="str">
        <x:v>IMO-123</x:v>
      </x:c>
      <x:c r="C3477" s="10" t="str">
        <x:v>IMO-123-N-F08</x:v>
      </x:c>
      <x:c r="D3477" s="10" t="str">
        <x:v>RUN_01</x:v>
      </x:c>
      <x:c r="E3477" s="10" t="str">
        <x:v>ORIGINAL_LEDGER</x:v>
      </x:c>
      <x:c r="F3477" s="10" t="str">
        <x:v>FAIL</x:v>
      </x:c>
      <x:c r="G3477" s="10" t="str">
        <x:v>FAIL</x:v>
      </x:c>
      <x:c r="H3477" s="10" t="str">
        <x:v>EXECUTED</x:v>
      </x:c>
      <x:c r="I3477" s="10" t="str">
        <x:v>PARSED</x:v>
      </x:c>
      <x:c r="J3477" s="10" t="str">
        <x:v>NO_SEMANTIC_VALIDATOR_DETERMINISTIC_PASS</x:v>
      </x:c>
      <x:c r="K3477" s="10" t="str">
        <x:v>a3f70bcbf4d2744a91d5079106f04aa99b87e3dfee5a1afa94960eee00bc2a01</x:v>
      </x:c>
      <x:c r="L3477" s="10" t="str">
        <x:v>historical_three</x:v>
      </x:c>
      <x:c r="M3477" s="10" t="n">
        <x:v>1</x:v>
      </x:c>
      <x:c r="N3477" s="10" t="n">
        <x:v>0</x:v>
      </x:c>
      <x:c r="O3477" s="10" t="n">
        <x:v>0</x:v>
      </x:c>
      <x:c r="P3477" s="9" t="str">
        <x:f>'CaseReview'!U1291</x:f>
        <x:v>FAIL</x:v>
      </x:c>
      <x:c r="Q3477" s="9" t="n">
        <x:f>IF(AND(T3477=1,G3477=P3477),1,0)</x:f>
        <x:v>1</x:v>
      </x:c>
      <x:c r="R3477" s="9" t="n">
        <x:f>IF(AND(T3477=1,G3477="PASS",P3477="FAIL"),1,0)</x:f>
        <x:v>0</x:v>
      </x:c>
      <x:c r="S3477" s="9" t="n">
        <x:f>IF(AND(T3477=1,G3477="FAIL",P3477="PASS"),1,0)</x:f>
        <x:v>0</x:v>
      </x:c>
      <x:c r="T3477" s="9" t="n">
        <x:v>1</x:v>
      </x:c>
      <x:c r="U3477" s="9" t="n">
        <x:v>12</x:v>
      </x:c>
      <x:c r="V3477" s="9" t="str">
        <x:v>MVP/SHACL_GENERATION_PIPELINE/experiments/LUNA_NO_SEMANTIC_VALIDATOR/RUN_01/runs/RUN-IMO-123-20260901T105022299394Z/artifacts/attempt_01/candidate_shape.ttl</x:v>
      </x:c>
    </x:row>
    <x:row r="3478" ht="22" customHeight="1">
      <x:c r="A3478" s="10" t="str">
        <x:v>NO_SEMANTIC</x:v>
      </x:c>
      <x:c r="B3478" s="10" t="str">
        <x:v>IMO-123</x:v>
      </x:c>
      <x:c r="C3478" s="10" t="str">
        <x:v>IMO-123-N-F09</x:v>
      </x:c>
      <x:c r="D3478" s="10" t="str">
        <x:v>RUN_01</x:v>
      </x:c>
      <x:c r="E3478" s="10" t="str">
        <x:v>ORIGINAL_LEDGER</x:v>
      </x:c>
      <x:c r="F3478" s="10" t="str">
        <x:v>FAIL</x:v>
      </x:c>
      <x:c r="G3478" s="10" t="str">
        <x:v>FAIL</x:v>
      </x:c>
      <x:c r="H3478" s="10" t="str">
        <x:v>EXECUTED</x:v>
      </x:c>
      <x:c r="I3478" s="10" t="str">
        <x:v>PARSED</x:v>
      </x:c>
      <x:c r="J3478" s="10" t="str">
        <x:v>NO_SEMANTIC_VALIDATOR_DETERMINISTIC_PASS</x:v>
      </x:c>
      <x:c r="K3478" s="10" t="str">
        <x:v>a3f70bcbf4d2744a91d5079106f04aa99b87e3dfee5a1afa94960eee00bc2a01</x:v>
      </x:c>
      <x:c r="L3478" s="10" t="str">
        <x:v>historical_three</x:v>
      </x:c>
      <x:c r="M3478" s="10" t="n">
        <x:v>1</x:v>
      </x:c>
      <x:c r="N3478" s="10" t="n">
        <x:v>0</x:v>
      </x:c>
      <x:c r="O3478" s="10" t="n">
        <x:v>0</x:v>
      </x:c>
      <x:c r="P3478" s="9" t="str">
        <x:f>'CaseReview'!U1292</x:f>
        <x:v>FAIL</x:v>
      </x:c>
      <x:c r="Q3478" s="9" t="n">
        <x:f>IF(AND(T3478=1,G3478=P3478),1,0)</x:f>
        <x:v>1</x:v>
      </x:c>
      <x:c r="R3478" s="9" t="n">
        <x:f>IF(AND(T3478=1,G3478="PASS",P3478="FAIL"),1,0)</x:f>
        <x:v>0</x:v>
      </x:c>
      <x:c r="S3478" s="9" t="n">
        <x:f>IF(AND(T3478=1,G3478="FAIL",P3478="PASS"),1,0)</x:f>
        <x:v>0</x:v>
      </x:c>
      <x:c r="T3478" s="9" t="n">
        <x:v>1</x:v>
      </x:c>
      <x:c r="U3478" s="9" t="n">
        <x:v>12</x:v>
      </x:c>
      <x:c r="V3478" s="9" t="str">
        <x:v>MVP/SHACL_GENERATION_PIPELINE/experiments/LUNA_NO_SEMANTIC_VALIDATOR/RUN_01/runs/RUN-IMO-123-20260901T105022299394Z/artifacts/attempt_01/candidate_shape.ttl</x:v>
      </x:c>
    </x:row>
    <x:row r="3479" ht="22" customHeight="1">
      <x:c r="A3479" s="10" t="str">
        <x:v>NO_SEMANTIC</x:v>
      </x:c>
      <x:c r="B3479" s="10" t="str">
        <x:v>IMO-123</x:v>
      </x:c>
      <x:c r="C3479" s="10" t="str">
        <x:v>IMO-123-N-F10</x:v>
      </x:c>
      <x:c r="D3479" s="10" t="str">
        <x:v>RUN_01</x:v>
      </x:c>
      <x:c r="E3479" s="10" t="str">
        <x:v>ORIGINAL_LEDGER</x:v>
      </x:c>
      <x:c r="F3479" s="10" t="str">
        <x:v>FAIL</x:v>
      </x:c>
      <x:c r="G3479" s="10" t="str">
        <x:v>FAIL</x:v>
      </x:c>
      <x:c r="H3479" s="10" t="str">
        <x:v>EXECUTED</x:v>
      </x:c>
      <x:c r="I3479" s="10" t="str">
        <x:v>PARSED</x:v>
      </x:c>
      <x:c r="J3479" s="10" t="str">
        <x:v>NO_SEMANTIC_VALIDATOR_DETERMINISTIC_PASS</x:v>
      </x:c>
      <x:c r="K3479" s="10" t="str">
        <x:v>a3f70bcbf4d2744a91d5079106f04aa99b87e3dfee5a1afa94960eee00bc2a01</x:v>
      </x:c>
      <x:c r="L3479" s="10" t="str">
        <x:v>historical_three</x:v>
      </x:c>
      <x:c r="M3479" s="10" t="n">
        <x:v>1</x:v>
      </x:c>
      <x:c r="N3479" s="10" t="n">
        <x:v>0</x:v>
      </x:c>
      <x:c r="O3479" s="10" t="n">
        <x:v>0</x:v>
      </x:c>
      <x:c r="P3479" s="9" t="str">
        <x:f>'CaseReview'!U1293</x:f>
        <x:v>FAIL</x:v>
      </x:c>
      <x:c r="Q3479" s="9" t="n">
        <x:f>IF(AND(T3479=1,G3479=P3479),1,0)</x:f>
        <x:v>1</x:v>
      </x:c>
      <x:c r="R3479" s="9" t="n">
        <x:f>IF(AND(T3479=1,G3479="PASS",P3479="FAIL"),1,0)</x:f>
        <x:v>0</x:v>
      </x:c>
      <x:c r="S3479" s="9" t="n">
        <x:f>IF(AND(T3479=1,G3479="FAIL",P3479="PASS"),1,0)</x:f>
        <x:v>0</x:v>
      </x:c>
      <x:c r="T3479" s="9" t="n">
        <x:v>1</x:v>
      </x:c>
      <x:c r="U3479" s="9" t="n">
        <x:v>12</x:v>
      </x:c>
      <x:c r="V3479" s="9" t="str">
        <x:v>MVP/SHACL_GENERATION_PIPELINE/experiments/LUNA_NO_SEMANTIC_VALIDATOR/RUN_01/runs/RUN-IMO-123-20260901T105022299394Z/artifacts/attempt_01/candidate_shape.ttl</x:v>
      </x:c>
    </x:row>
    <x:row r="3480" ht="22" customHeight="1">
      <x:c r="A3480" s="10" t="str">
        <x:v>NO_SEMANTIC</x:v>
      </x:c>
      <x:c r="B3480" s="10" t="str">
        <x:v>IMO-123</x:v>
      </x:c>
      <x:c r="C3480" s="10" t="str">
        <x:v>IMO-123-N-P01</x:v>
      </x:c>
      <x:c r="D3480" s="10" t="str">
        <x:v>RUN_01</x:v>
      </x:c>
      <x:c r="E3480" s="10" t="str">
        <x:v>ORIGINAL_LEDGER</x:v>
      </x:c>
      <x:c r="F3480" s="10" t="str">
        <x:v>PASS</x:v>
      </x:c>
      <x:c r="G3480" s="10" t="str">
        <x:v>PASS</x:v>
      </x:c>
      <x:c r="H3480" s="10" t="str">
        <x:v>EXECUTED</x:v>
      </x:c>
      <x:c r="I3480" s="10" t="str">
        <x:v>PARSED</x:v>
      </x:c>
      <x:c r="J3480" s="10" t="str">
        <x:v>NO_SEMANTIC_VALIDATOR_DETERMINISTIC_PASS</x:v>
      </x:c>
      <x:c r="K3480" s="10" t="str">
        <x:v>a3f70bcbf4d2744a91d5079106f04aa99b87e3dfee5a1afa94960eee00bc2a01</x:v>
      </x:c>
      <x:c r="L3480" s="10" t="str">
        <x:v>historical_three</x:v>
      </x:c>
      <x:c r="M3480" s="10" t="n">
        <x:v>1</x:v>
      </x:c>
      <x:c r="N3480" s="10" t="n">
        <x:v>0</x:v>
      </x:c>
      <x:c r="O3480" s="10" t="n">
        <x:v>0</x:v>
      </x:c>
      <x:c r="P3480" s="9" t="str">
        <x:f>'CaseReview'!U1294</x:f>
        <x:v>PASS</x:v>
      </x:c>
      <x:c r="Q3480" s="9" t="n">
        <x:f>IF(AND(T3480=1,G3480=P3480),1,0)</x:f>
        <x:v>1</x:v>
      </x:c>
      <x:c r="R3480" s="9" t="n">
        <x:f>IF(AND(T3480=1,G3480="PASS",P3480="FAIL"),1,0)</x:f>
        <x:v>0</x:v>
      </x:c>
      <x:c r="S3480" s="9" t="n">
        <x:f>IF(AND(T3480=1,G3480="FAIL",P3480="PASS"),1,0)</x:f>
        <x:v>0</x:v>
      </x:c>
      <x:c r="T3480" s="9" t="n">
        <x:v>1</x:v>
      </x:c>
      <x:c r="U3480" s="9" t="n">
        <x:v>12</x:v>
      </x:c>
      <x:c r="V3480" s="9" t="str">
        <x:v>MVP/SHACL_GENERATION_PIPELINE/experiments/LUNA_NO_SEMANTIC_VALIDATOR/RUN_01/runs/RUN-IMO-123-20260901T105022299394Z/artifacts/attempt_01/candidate_shape.ttl</x:v>
      </x:c>
    </x:row>
    <x:row r="3481" ht="22" customHeight="1">
      <x:c r="A3481" s="10" t="str">
        <x:v>NO_SEMANTIC</x:v>
      </x:c>
      <x:c r="B3481" s="10" t="str">
        <x:v>IMO-123</x:v>
      </x:c>
      <x:c r="C3481" s="10" t="str">
        <x:v>IMO-123-N-P02</x:v>
      </x:c>
      <x:c r="D3481" s="10" t="str">
        <x:v>RUN_01</x:v>
      </x:c>
      <x:c r="E3481" s="10" t="str">
        <x:v>ORIGINAL_LEDGER</x:v>
      </x:c>
      <x:c r="F3481" s="10" t="str">
        <x:v>PASS</x:v>
      </x:c>
      <x:c r="G3481" s="10" t="str">
        <x:v>PASS</x:v>
      </x:c>
      <x:c r="H3481" s="10" t="str">
        <x:v>EXECUTED</x:v>
      </x:c>
      <x:c r="I3481" s="10" t="str">
        <x:v>PARSED</x:v>
      </x:c>
      <x:c r="J3481" s="10" t="str">
        <x:v>NO_SEMANTIC_VALIDATOR_DETERMINISTIC_PASS</x:v>
      </x:c>
      <x:c r="K3481" s="10" t="str">
        <x:v>a3f70bcbf4d2744a91d5079106f04aa99b87e3dfee5a1afa94960eee00bc2a01</x:v>
      </x:c>
      <x:c r="L3481" s="10" t="str">
        <x:v>historical_three</x:v>
      </x:c>
      <x:c r="M3481" s="10" t="n">
        <x:v>1</x:v>
      </x:c>
      <x:c r="N3481" s="10" t="n">
        <x:v>0</x:v>
      </x:c>
      <x:c r="O3481" s="10" t="n">
        <x:v>0</x:v>
      </x:c>
      <x:c r="P3481" s="9" t="str">
        <x:f>'CaseReview'!U1295</x:f>
        <x:v>PASS</x:v>
      </x:c>
      <x:c r="Q3481" s="9" t="n">
        <x:f>IF(AND(T3481=1,G3481=P3481),1,0)</x:f>
        <x:v>1</x:v>
      </x:c>
      <x:c r="R3481" s="9" t="n">
        <x:f>IF(AND(T3481=1,G3481="PASS",P3481="FAIL"),1,0)</x:f>
        <x:v>0</x:v>
      </x:c>
      <x:c r="S3481" s="9" t="n">
        <x:f>IF(AND(T3481=1,G3481="FAIL",P3481="PASS"),1,0)</x:f>
        <x:v>0</x:v>
      </x:c>
      <x:c r="T3481" s="9" t="n">
        <x:v>1</x:v>
      </x:c>
      <x:c r="U3481" s="9" t="n">
        <x:v>12</x:v>
      </x:c>
      <x:c r="V3481" s="9" t="str">
        <x:v>MVP/SHACL_GENERATION_PIPELINE/experiments/LUNA_NO_SEMANTIC_VALIDATOR/RUN_01/runs/RUN-IMO-123-20260901T105022299394Z/artifacts/attempt_01/candidate_shape.ttl</x:v>
      </x:c>
    </x:row>
    <x:row r="3482" ht="22" customHeight="1">
      <x:c r="A3482" s="10" t="str">
        <x:v>NO_SEMANTIC</x:v>
      </x:c>
      <x:c r="B3482" s="10" t="str">
        <x:v>IMO-124</x:v>
      </x:c>
      <x:c r="C3482" s="10" t="str">
        <x:v>IMO-124-N-F01</x:v>
      </x:c>
      <x:c r="D3482" s="10" t="str">
        <x:v>RUN_01</x:v>
      </x:c>
      <x:c r="E3482" s="10" t="str">
        <x:v>ORIGINAL_LEDGER</x:v>
      </x:c>
      <x:c r="F3482" s="10" t="str">
        <x:v>FAIL</x:v>
      </x:c>
      <x:c r="G3482" s="10" t="str">
        <x:v>FAIL</x:v>
      </x:c>
      <x:c r="H3482" s="10" t="str">
        <x:v>EXECUTED</x:v>
      </x:c>
      <x:c r="I3482" s="10" t="str">
        <x:v>PARSED</x:v>
      </x:c>
      <x:c r="J3482" s="10" t="str">
        <x:v>NO_SEMANTIC_VALIDATOR_DETERMINISTIC_PASS</x:v>
      </x:c>
      <x:c r="K3482" s="10" t="str">
        <x:v>f8292cfd879f4de102617f733d1fec919bedc9679e4d32502f6d8897956e76c3</x:v>
      </x:c>
      <x:c r="L3482" s="10" t="str">
        <x:v>historical_three</x:v>
      </x:c>
      <x:c r="M3482" s="10" t="n">
        <x:v>1</x:v>
      </x:c>
      <x:c r="N3482" s="10" t="n">
        <x:v>0</x:v>
      </x:c>
      <x:c r="O3482" s="10" t="n">
        <x:v>0</x:v>
      </x:c>
      <x:c r="P3482" s="9" t="str">
        <x:f>'CaseReview'!U1296</x:f>
        <x:v>FAIL</x:v>
      </x:c>
      <x:c r="Q3482" s="9" t="n">
        <x:f>IF(AND(T3482=1,G3482=P3482),1,0)</x:f>
        <x:v>1</x:v>
      </x:c>
      <x:c r="R3482" s="9" t="n">
        <x:f>IF(AND(T3482=1,G3482="PASS",P3482="FAIL"),1,0)</x:f>
        <x:v>0</x:v>
      </x:c>
      <x:c r="S3482" s="9" t="n">
        <x:f>IF(AND(T3482=1,G3482="FAIL",P3482="PASS"),1,0)</x:f>
        <x:v>0</x:v>
      </x:c>
      <x:c r="T3482" s="9" t="n">
        <x:v>1</x:v>
      </x:c>
      <x:c r="U3482" s="9" t="n">
        <x:v>8</x:v>
      </x:c>
      <x:c r="V3482" s="9" t="str">
        <x:v>MVP/SHACL_GENERATION_PIPELINE/experiments/LUNA_NO_SEMANTIC_VALIDATOR/RUN_01/runs/RUN-IMO-124-20260901T105110976849Z/artifacts/attempt_01/candidate_shape.ttl</x:v>
      </x:c>
    </x:row>
    <x:row r="3483" ht="22" customHeight="1">
      <x:c r="A3483" s="10" t="str">
        <x:v>NO_SEMANTIC</x:v>
      </x:c>
      <x:c r="B3483" s="10" t="str">
        <x:v>IMO-124</x:v>
      </x:c>
      <x:c r="C3483" s="10" t="str">
        <x:v>IMO-124-N-F02</x:v>
      </x:c>
      <x:c r="D3483" s="10" t="str">
        <x:v>RUN_01</x:v>
      </x:c>
      <x:c r="E3483" s="10" t="str">
        <x:v>ORIGINAL_LEDGER</x:v>
      </x:c>
      <x:c r="F3483" s="10" t="str">
        <x:v>FAIL</x:v>
      </x:c>
      <x:c r="G3483" s="10" t="str">
        <x:v>FAIL</x:v>
      </x:c>
      <x:c r="H3483" s="10" t="str">
        <x:v>EXECUTED</x:v>
      </x:c>
      <x:c r="I3483" s="10" t="str">
        <x:v>PARSED</x:v>
      </x:c>
      <x:c r="J3483" s="10" t="str">
        <x:v>NO_SEMANTIC_VALIDATOR_DETERMINISTIC_PASS</x:v>
      </x:c>
      <x:c r="K3483" s="10" t="str">
        <x:v>f8292cfd879f4de102617f733d1fec919bedc9679e4d32502f6d8897956e76c3</x:v>
      </x:c>
      <x:c r="L3483" s="10" t="str">
        <x:v>historical_three</x:v>
      </x:c>
      <x:c r="M3483" s="10" t="n">
        <x:v>1</x:v>
      </x:c>
      <x:c r="N3483" s="10" t="n">
        <x:v>0</x:v>
      </x:c>
      <x:c r="O3483" s="10" t="n">
        <x:v>0</x:v>
      </x:c>
      <x:c r="P3483" s="9" t="str">
        <x:f>'CaseReview'!U1297</x:f>
        <x:v>FAIL</x:v>
      </x:c>
      <x:c r="Q3483" s="9" t="n">
        <x:f>IF(AND(T3483=1,G3483=P3483),1,0)</x:f>
        <x:v>1</x:v>
      </x:c>
      <x:c r="R3483" s="9" t="n">
        <x:f>IF(AND(T3483=1,G3483="PASS",P3483="FAIL"),1,0)</x:f>
        <x:v>0</x:v>
      </x:c>
      <x:c r="S3483" s="9" t="n">
        <x:f>IF(AND(T3483=1,G3483="FAIL",P3483="PASS"),1,0)</x:f>
        <x:v>0</x:v>
      </x:c>
      <x:c r="T3483" s="9" t="n">
        <x:v>1</x:v>
      </x:c>
      <x:c r="U3483" s="9" t="n">
        <x:v>8</x:v>
      </x:c>
      <x:c r="V3483" s="9" t="str">
        <x:v>MVP/SHACL_GENERATION_PIPELINE/experiments/LUNA_NO_SEMANTIC_VALIDATOR/RUN_01/runs/RUN-IMO-124-20260901T105110976849Z/artifacts/attempt_01/candidate_shape.ttl</x:v>
      </x:c>
    </x:row>
    <x:row r="3484" ht="22" customHeight="1">
      <x:c r="A3484" s="10" t="str">
        <x:v>NO_SEMANTIC</x:v>
      </x:c>
      <x:c r="B3484" s="10" t="str">
        <x:v>IMO-124</x:v>
      </x:c>
      <x:c r="C3484" s="10" t="str">
        <x:v>IMO-124-N-F03</x:v>
      </x:c>
      <x:c r="D3484" s="10" t="str">
        <x:v>RUN_01</x:v>
      </x:c>
      <x:c r="E3484" s="10" t="str">
        <x:v>ORIGINAL_LEDGER</x:v>
      </x:c>
      <x:c r="F3484" s="10" t="str">
        <x:v>FAIL</x:v>
      </x:c>
      <x:c r="G3484" s="10" t="str">
        <x:v>FAIL</x:v>
      </x:c>
      <x:c r="H3484" s="10" t="str">
        <x:v>EXECUTED</x:v>
      </x:c>
      <x:c r="I3484" s="10" t="str">
        <x:v>PARSED</x:v>
      </x:c>
      <x:c r="J3484" s="10" t="str">
        <x:v>NO_SEMANTIC_VALIDATOR_DETERMINISTIC_PASS</x:v>
      </x:c>
      <x:c r="K3484" s="10" t="str">
        <x:v>f8292cfd879f4de102617f733d1fec919bedc9679e4d32502f6d8897956e76c3</x:v>
      </x:c>
      <x:c r="L3484" s="10" t="str">
        <x:v>historical_three</x:v>
      </x:c>
      <x:c r="M3484" s="10" t="n">
        <x:v>1</x:v>
      </x:c>
      <x:c r="N3484" s="10" t="n">
        <x:v>0</x:v>
      </x:c>
      <x:c r="O3484" s="10" t="n">
        <x:v>0</x:v>
      </x:c>
      <x:c r="P3484" s="9" t="str">
        <x:f>'CaseReview'!U1298</x:f>
        <x:v>FAIL</x:v>
      </x:c>
      <x:c r="Q3484" s="9" t="n">
        <x:f>IF(AND(T3484=1,G3484=P3484),1,0)</x:f>
        <x:v>1</x:v>
      </x:c>
      <x:c r="R3484" s="9" t="n">
        <x:f>IF(AND(T3484=1,G3484="PASS",P3484="FAIL"),1,0)</x:f>
        <x:v>0</x:v>
      </x:c>
      <x:c r="S3484" s="9" t="n">
        <x:f>IF(AND(T3484=1,G3484="FAIL",P3484="PASS"),1,0)</x:f>
        <x:v>0</x:v>
      </x:c>
      <x:c r="T3484" s="9" t="n">
        <x:v>1</x:v>
      </x:c>
      <x:c r="U3484" s="9" t="n">
        <x:v>8</x:v>
      </x:c>
      <x:c r="V3484" s="9" t="str">
        <x:v>MVP/SHACL_GENERATION_PIPELINE/experiments/LUNA_NO_SEMANTIC_VALIDATOR/RUN_01/runs/RUN-IMO-124-20260901T105110976849Z/artifacts/attempt_01/candidate_shape.ttl</x:v>
      </x:c>
    </x:row>
    <x:row r="3485" ht="22" customHeight="1">
      <x:c r="A3485" s="10" t="str">
        <x:v>NO_SEMANTIC</x:v>
      </x:c>
      <x:c r="B3485" s="10" t="str">
        <x:v>IMO-124</x:v>
      </x:c>
      <x:c r="C3485" s="10" t="str">
        <x:v>IMO-124-N-F04</x:v>
      </x:c>
      <x:c r="D3485" s="10" t="str">
        <x:v>RUN_01</x:v>
      </x:c>
      <x:c r="E3485" s="10" t="str">
        <x:v>ORIGINAL_LEDGER</x:v>
      </x:c>
      <x:c r="F3485" s="10" t="str">
        <x:v>FAIL</x:v>
      </x:c>
      <x:c r="G3485" s="10" t="str">
        <x:v>FAIL</x:v>
      </x:c>
      <x:c r="H3485" s="10" t="str">
        <x:v>EXECUTED</x:v>
      </x:c>
      <x:c r="I3485" s="10" t="str">
        <x:v>PARSED</x:v>
      </x:c>
      <x:c r="J3485" s="10" t="str">
        <x:v>NO_SEMANTIC_VALIDATOR_DETERMINISTIC_PASS</x:v>
      </x:c>
      <x:c r="K3485" s="10" t="str">
        <x:v>f8292cfd879f4de102617f733d1fec919bedc9679e4d32502f6d8897956e76c3</x:v>
      </x:c>
      <x:c r="L3485" s="10" t="str">
        <x:v>historical_three</x:v>
      </x:c>
      <x:c r="M3485" s="10" t="n">
        <x:v>1</x:v>
      </x:c>
      <x:c r="N3485" s="10" t="n">
        <x:v>0</x:v>
      </x:c>
      <x:c r="O3485" s="10" t="n">
        <x:v>0</x:v>
      </x:c>
      <x:c r="P3485" s="9" t="str">
        <x:f>'CaseReview'!U1299</x:f>
        <x:v>FAIL</x:v>
      </x:c>
      <x:c r="Q3485" s="9" t="n">
        <x:f>IF(AND(T3485=1,G3485=P3485),1,0)</x:f>
        <x:v>1</x:v>
      </x:c>
      <x:c r="R3485" s="9" t="n">
        <x:f>IF(AND(T3485=1,G3485="PASS",P3485="FAIL"),1,0)</x:f>
        <x:v>0</x:v>
      </x:c>
      <x:c r="S3485" s="9" t="n">
        <x:f>IF(AND(T3485=1,G3485="FAIL",P3485="PASS"),1,0)</x:f>
        <x:v>0</x:v>
      </x:c>
      <x:c r="T3485" s="9" t="n">
        <x:v>1</x:v>
      </x:c>
      <x:c r="U3485" s="9" t="n">
        <x:v>8</x:v>
      </x:c>
      <x:c r="V3485" s="9" t="str">
        <x:v>MVP/SHACL_GENERATION_PIPELINE/experiments/LUNA_NO_SEMANTIC_VALIDATOR/RUN_01/runs/RUN-IMO-124-20260901T105110976849Z/artifacts/attempt_01/candidate_shape.ttl</x:v>
      </x:c>
    </x:row>
    <x:row r="3486" ht="22" customHeight="1">
      <x:c r="A3486" s="10" t="str">
        <x:v>NO_SEMANTIC</x:v>
      </x:c>
      <x:c r="B3486" s="10" t="str">
        <x:v>IMO-124</x:v>
      </x:c>
      <x:c r="C3486" s="10" t="str">
        <x:v>IMO-124-N-P01</x:v>
      </x:c>
      <x:c r="D3486" s="10" t="str">
        <x:v>RUN_01</x:v>
      </x:c>
      <x:c r="E3486" s="10" t="str">
        <x:v>ORIGINAL_LEDGER</x:v>
      </x:c>
      <x:c r="F3486" s="10" t="str">
        <x:v>PASS</x:v>
      </x:c>
      <x:c r="G3486" s="10" t="str">
        <x:v>FAIL</x:v>
      </x:c>
      <x:c r="H3486" s="10" t="str">
        <x:v>EXECUTED</x:v>
      </x:c>
      <x:c r="I3486" s="10" t="str">
        <x:v>PARSED</x:v>
      </x:c>
      <x:c r="J3486" s="10" t="str">
        <x:v>NO_SEMANTIC_VALIDATOR_DETERMINISTIC_PASS</x:v>
      </x:c>
      <x:c r="K3486" s="10" t="str">
        <x:v>f8292cfd879f4de102617f733d1fec919bedc9679e4d32502f6d8897956e76c3</x:v>
      </x:c>
      <x:c r="L3486" s="10" t="str">
        <x:v>historical_three</x:v>
      </x:c>
      <x:c r="M3486" s="10" t="n">
        <x:v>0</x:v>
      </x:c>
      <x:c r="N3486" s="10" t="n">
        <x:v>0</x:v>
      </x:c>
      <x:c r="O3486" s="10" t="n">
        <x:v>1</x:v>
      </x:c>
      <x:c r="P3486" s="9" t="str">
        <x:f>'CaseReview'!U1300</x:f>
        <x:v>PASS</x:v>
      </x:c>
      <x:c r="Q3486" s="9" t="n">
        <x:f>IF(AND(T3486=1,G3486=P3486),1,0)</x:f>
        <x:v>0</x:v>
      </x:c>
      <x:c r="R3486" s="9" t="n">
        <x:f>IF(AND(T3486=1,G3486="PASS",P3486="FAIL"),1,0)</x:f>
        <x:v>0</x:v>
      </x:c>
      <x:c r="S3486" s="9" t="n">
        <x:f>IF(AND(T3486=1,G3486="FAIL",P3486="PASS"),1,0)</x:f>
        <x:v>1</x:v>
      </x:c>
      <x:c r="T3486" s="9" t="n">
        <x:v>1</x:v>
      </x:c>
      <x:c r="U3486" s="9" t="n">
        <x:v>8</x:v>
      </x:c>
      <x:c r="V3486" s="9" t="str">
        <x:v>MVP/SHACL_GENERATION_PIPELINE/experiments/LUNA_NO_SEMANTIC_VALIDATOR/RUN_01/runs/RUN-IMO-124-20260901T105110976849Z/artifacts/attempt_01/candidate_shape.ttl</x:v>
      </x:c>
    </x:row>
    <x:row r="3487" ht="22" customHeight="1">
      <x:c r="A3487" s="10" t="str">
        <x:v>NO_SEMANTIC</x:v>
      </x:c>
      <x:c r="B3487" s="10" t="str">
        <x:v>IMO-124</x:v>
      </x:c>
      <x:c r="C3487" s="10" t="str">
        <x:v>IMO-124-N-P02</x:v>
      </x:c>
      <x:c r="D3487" s="10" t="str">
        <x:v>RUN_01</x:v>
      </x:c>
      <x:c r="E3487" s="10" t="str">
        <x:v>ORIGINAL_LEDGER</x:v>
      </x:c>
      <x:c r="F3487" s="10" t="str">
        <x:v>PASS</x:v>
      </x:c>
      <x:c r="G3487" s="10" t="str">
        <x:v>FAIL</x:v>
      </x:c>
      <x:c r="H3487" s="10" t="str">
        <x:v>EXECUTED</x:v>
      </x:c>
      <x:c r="I3487" s="10" t="str">
        <x:v>PARSED</x:v>
      </x:c>
      <x:c r="J3487" s="10" t="str">
        <x:v>NO_SEMANTIC_VALIDATOR_DETERMINISTIC_PASS</x:v>
      </x:c>
      <x:c r="K3487" s="10" t="str">
        <x:v>f8292cfd879f4de102617f733d1fec919bedc9679e4d32502f6d8897956e76c3</x:v>
      </x:c>
      <x:c r="L3487" s="10" t="str">
        <x:v>historical_three</x:v>
      </x:c>
      <x:c r="M3487" s="10" t="n">
        <x:v>0</x:v>
      </x:c>
      <x:c r="N3487" s="10" t="n">
        <x:v>0</x:v>
      </x:c>
      <x:c r="O3487" s="10" t="n">
        <x:v>1</x:v>
      </x:c>
      <x:c r="P3487" s="9" t="str">
        <x:f>'CaseReview'!U1301</x:f>
        <x:v>PASS</x:v>
      </x:c>
      <x:c r="Q3487" s="9" t="n">
        <x:f>IF(AND(T3487=1,G3487=P3487),1,0)</x:f>
        <x:v>0</x:v>
      </x:c>
      <x:c r="R3487" s="9" t="n">
        <x:f>IF(AND(T3487=1,G3487="PASS",P3487="FAIL"),1,0)</x:f>
        <x:v>0</x:v>
      </x:c>
      <x:c r="S3487" s="9" t="n">
        <x:f>IF(AND(T3487=1,G3487="FAIL",P3487="PASS"),1,0)</x:f>
        <x:v>1</x:v>
      </x:c>
      <x:c r="T3487" s="9" t="n">
        <x:v>1</x:v>
      </x:c>
      <x:c r="U3487" s="9" t="n">
        <x:v>8</x:v>
      </x:c>
      <x:c r="V3487" s="9" t="str">
        <x:v>MVP/SHACL_GENERATION_PIPELINE/experiments/LUNA_NO_SEMANTIC_VALIDATOR/RUN_01/runs/RUN-IMO-124-20260901T105110976849Z/artifacts/attempt_01/candidate_shape.ttl</x:v>
      </x:c>
    </x:row>
    <x:row r="3488" ht="22" customHeight="1">
      <x:c r="A3488" s="10" t="str">
        <x:v>NO_SEMANTIC</x:v>
      </x:c>
      <x:c r="B3488" s="10" t="str">
        <x:v>IMO-124</x:v>
      </x:c>
      <x:c r="C3488" s="10" t="str">
        <x:v>IMO-124-N-P03</x:v>
      </x:c>
      <x:c r="D3488" s="10" t="str">
        <x:v>RUN_01</x:v>
      </x:c>
      <x:c r="E3488" s="10" t="str">
        <x:v>ORIGINAL_LEDGER</x:v>
      </x:c>
      <x:c r="F3488" s="10" t="str">
        <x:v>PASS</x:v>
      </x:c>
      <x:c r="G3488" s="10" t="str">
        <x:v>PASS</x:v>
      </x:c>
      <x:c r="H3488" s="10" t="str">
        <x:v>EXECUTED</x:v>
      </x:c>
      <x:c r="I3488" s="10" t="str">
        <x:v>PARSED</x:v>
      </x:c>
      <x:c r="J3488" s="10" t="str">
        <x:v>NO_SEMANTIC_VALIDATOR_DETERMINISTIC_PASS</x:v>
      </x:c>
      <x:c r="K3488" s="10" t="str">
        <x:v>f8292cfd879f4de102617f733d1fec919bedc9679e4d32502f6d8897956e76c3</x:v>
      </x:c>
      <x:c r="L3488" s="10" t="str">
        <x:v>historical_three</x:v>
      </x:c>
      <x:c r="M3488" s="10" t="n">
        <x:v>1</x:v>
      </x:c>
      <x:c r="N3488" s="10" t="n">
        <x:v>0</x:v>
      </x:c>
      <x:c r="O3488" s="10" t="n">
        <x:v>0</x:v>
      </x:c>
      <x:c r="P3488" s="9" t="str">
        <x:f>'CaseReview'!U1302</x:f>
        <x:v>PASS</x:v>
      </x:c>
      <x:c r="Q3488" s="9" t="n">
        <x:f>IF(AND(T3488=1,G3488=P3488),1,0)</x:f>
        <x:v>1</x:v>
      </x:c>
      <x:c r="R3488" s="9" t="n">
        <x:f>IF(AND(T3488=1,G3488="PASS",P3488="FAIL"),1,0)</x:f>
        <x:v>0</x:v>
      </x:c>
      <x:c r="S3488" s="9" t="n">
        <x:f>IF(AND(T3488=1,G3488="FAIL",P3488="PASS"),1,0)</x:f>
        <x:v>0</x:v>
      </x:c>
      <x:c r="T3488" s="9" t="n">
        <x:v>1</x:v>
      </x:c>
      <x:c r="U3488" s="9" t="n">
        <x:v>8</x:v>
      </x:c>
      <x:c r="V3488" s="9" t="str">
        <x:v>MVP/SHACL_GENERATION_PIPELINE/experiments/LUNA_NO_SEMANTIC_VALIDATOR/RUN_01/runs/RUN-IMO-124-20260901T105110976849Z/artifacts/attempt_01/candidate_shape.ttl</x:v>
      </x:c>
    </x:row>
    <x:row r="3489" ht="22" customHeight="1">
      <x:c r="A3489" s="10" t="str">
        <x:v>NO_SEMANTIC</x:v>
      </x:c>
      <x:c r="B3489" s="10" t="str">
        <x:v>IMO-124</x:v>
      </x:c>
      <x:c r="C3489" s="10" t="str">
        <x:v>IMO-124-N-P04</x:v>
      </x:c>
      <x:c r="D3489" s="10" t="str">
        <x:v>RUN_01</x:v>
      </x:c>
      <x:c r="E3489" s="10" t="str">
        <x:v>ORIGINAL_LEDGER</x:v>
      </x:c>
      <x:c r="F3489" s="10" t="str">
        <x:v>PASS</x:v>
      </x:c>
      <x:c r="G3489" s="10" t="str">
        <x:v>FAIL</x:v>
      </x:c>
      <x:c r="H3489" s="10" t="str">
        <x:v>EXECUTED</x:v>
      </x:c>
      <x:c r="I3489" s="10" t="str">
        <x:v>PARSED</x:v>
      </x:c>
      <x:c r="J3489" s="10" t="str">
        <x:v>NO_SEMANTIC_VALIDATOR_DETERMINISTIC_PASS</x:v>
      </x:c>
      <x:c r="K3489" s="10" t="str">
        <x:v>f8292cfd879f4de102617f733d1fec919bedc9679e4d32502f6d8897956e76c3</x:v>
      </x:c>
      <x:c r="L3489" s="10" t="str">
        <x:v>historical_three</x:v>
      </x:c>
      <x:c r="M3489" s="10" t="n">
        <x:v>0</x:v>
      </x:c>
      <x:c r="N3489" s="10" t="n">
        <x:v>0</x:v>
      </x:c>
      <x:c r="O3489" s="10" t="n">
        <x:v>1</x:v>
      </x:c>
      <x:c r="P3489" s="9" t="str">
        <x:f>'CaseReview'!U1303</x:f>
        <x:v>PASS</x:v>
      </x:c>
      <x:c r="Q3489" s="9" t="n">
        <x:f>IF(AND(T3489=1,G3489=P3489),1,0)</x:f>
        <x:v>0</x:v>
      </x:c>
      <x:c r="R3489" s="9" t="n">
        <x:f>IF(AND(T3489=1,G3489="PASS",P3489="FAIL"),1,0)</x:f>
        <x:v>0</x:v>
      </x:c>
      <x:c r="S3489" s="9" t="n">
        <x:f>IF(AND(T3489=1,G3489="FAIL",P3489="PASS"),1,0)</x:f>
        <x:v>1</x:v>
      </x:c>
      <x:c r="T3489" s="9" t="n">
        <x:v>1</x:v>
      </x:c>
      <x:c r="U3489" s="9" t="n">
        <x:v>8</x:v>
      </x:c>
      <x:c r="V3489" s="9" t="str">
        <x:v>MVP/SHACL_GENERATION_PIPELINE/experiments/LUNA_NO_SEMANTIC_VALIDATOR/RUN_01/runs/RUN-IMO-124-20260901T105110976849Z/artifacts/attempt_01/candidate_shape.ttl</x:v>
      </x:c>
    </x:row>
    <x:row r="3490" ht="22" customHeight="1">
      <x:c r="A3490" s="10" t="str">
        <x:v>NO_SEMANTIC</x:v>
      </x:c>
      <x:c r="B3490" s="10" t="str">
        <x:v>IMO-125</x:v>
      </x:c>
      <x:c r="C3490" s="10" t="str">
        <x:v>IMO-125-N-F01</x:v>
      </x:c>
      <x:c r="D3490" s="10" t="str">
        <x:v>RUN_01</x:v>
      </x:c>
      <x:c r="E3490" s="10" t="str">
        <x:v>ORIGINAL_LEDGER</x:v>
      </x:c>
      <x:c r="F3490" s="10" t="str">
        <x:v>FAIL</x:v>
      </x:c>
      <x:c r="G3490" s="10" t="str">
        <x:v>FAIL</x:v>
      </x:c>
      <x:c r="H3490" s="10" t="str">
        <x:v>EXECUTED</x:v>
      </x:c>
      <x:c r="I3490" s="10" t="str">
        <x:v>PARSED</x:v>
      </x:c>
      <x:c r="J3490" s="10" t="str">
        <x:v>NO_SEMANTIC_VALIDATOR_DETERMINISTIC_PASS</x:v>
      </x:c>
      <x:c r="K3490" s="10" t="str">
        <x:v>59c3c724e79bd5f88a77093d68731af39b2e834ef6c09b2d099a1acf6132830b</x:v>
      </x:c>
      <x:c r="L3490" s="10" t="str">
        <x:v>historical_three</x:v>
      </x:c>
      <x:c r="M3490" s="10" t="n">
        <x:v>1</x:v>
      </x:c>
      <x:c r="N3490" s="10" t="n">
        <x:v>0</x:v>
      </x:c>
      <x:c r="O3490" s="10" t="n">
        <x:v>0</x:v>
      </x:c>
      <x:c r="P3490" s="9" t="str">
        <x:f>'CaseReview'!U1304</x:f>
        <x:v>FAIL</x:v>
      </x:c>
      <x:c r="Q3490" s="9" t="n">
        <x:f>IF(AND(T3490=1,G3490=P3490),1,0)</x:f>
        <x:v>1</x:v>
      </x:c>
      <x:c r="R3490" s="9" t="n">
        <x:f>IF(AND(T3490=1,G3490="PASS",P3490="FAIL"),1,0)</x:f>
        <x:v>0</x:v>
      </x:c>
      <x:c r="S3490" s="9" t="n">
        <x:f>IF(AND(T3490=1,G3490="FAIL",P3490="PASS"),1,0)</x:f>
        <x:v>0</x:v>
      </x:c>
      <x:c r="T3490" s="9" t="n">
        <x:v>1</x:v>
      </x:c>
      <x:c r="U3490" s="9" t="n">
        <x:v>7</x:v>
      </x:c>
      <x:c r="V3490" s="9" t="str">
        <x:v>MVP/SHACL_GENERATION_PIPELINE/experiments/LUNA_NO_SEMANTIC_VALIDATOR/RUN_01/runs/RUN-IMO-125-20260901T105152453564Z/artifacts/attempt_01/candidate_shape.ttl</x:v>
      </x:c>
    </x:row>
    <x:row r="3491" ht="22" customHeight="1">
      <x:c r="A3491" s="10" t="str">
        <x:v>NO_SEMANTIC</x:v>
      </x:c>
      <x:c r="B3491" s="10" t="str">
        <x:v>IMO-125</x:v>
      </x:c>
      <x:c r="C3491" s="10" t="str">
        <x:v>IMO-125-N-F02</x:v>
      </x:c>
      <x:c r="D3491" s="10" t="str">
        <x:v>RUN_01</x:v>
      </x:c>
      <x:c r="E3491" s="10" t="str">
        <x:v>ORIGINAL_LEDGER</x:v>
      </x:c>
      <x:c r="F3491" s="10" t="str">
        <x:v>FAIL</x:v>
      </x:c>
      <x:c r="G3491" s="10" t="str">
        <x:v>FAIL</x:v>
      </x:c>
      <x:c r="H3491" s="10" t="str">
        <x:v>EXECUTED</x:v>
      </x:c>
      <x:c r="I3491" s="10" t="str">
        <x:v>PARSED</x:v>
      </x:c>
      <x:c r="J3491" s="10" t="str">
        <x:v>NO_SEMANTIC_VALIDATOR_DETERMINISTIC_PASS</x:v>
      </x:c>
      <x:c r="K3491" s="10" t="str">
        <x:v>59c3c724e79bd5f88a77093d68731af39b2e834ef6c09b2d099a1acf6132830b</x:v>
      </x:c>
      <x:c r="L3491" s="10" t="str">
        <x:v>historical_three</x:v>
      </x:c>
      <x:c r="M3491" s="10" t="n">
        <x:v>1</x:v>
      </x:c>
      <x:c r="N3491" s="10" t="n">
        <x:v>0</x:v>
      </x:c>
      <x:c r="O3491" s="10" t="n">
        <x:v>0</x:v>
      </x:c>
      <x:c r="P3491" s="9" t="str">
        <x:f>'CaseReview'!U1305</x:f>
        <x:v>FAIL</x:v>
      </x:c>
      <x:c r="Q3491" s="9" t="n">
        <x:f>IF(AND(T3491=1,G3491=P3491),1,0)</x:f>
        <x:v>1</x:v>
      </x:c>
      <x:c r="R3491" s="9" t="n">
        <x:f>IF(AND(T3491=1,G3491="PASS",P3491="FAIL"),1,0)</x:f>
        <x:v>0</x:v>
      </x:c>
      <x:c r="S3491" s="9" t="n">
        <x:f>IF(AND(T3491=1,G3491="FAIL",P3491="PASS"),1,0)</x:f>
        <x:v>0</x:v>
      </x:c>
      <x:c r="T3491" s="9" t="n">
        <x:v>1</x:v>
      </x:c>
      <x:c r="U3491" s="9" t="n">
        <x:v>7</x:v>
      </x:c>
      <x:c r="V3491" s="9" t="str">
        <x:v>MVP/SHACL_GENERATION_PIPELINE/experiments/LUNA_NO_SEMANTIC_VALIDATOR/RUN_01/runs/RUN-IMO-125-20260901T105152453564Z/artifacts/attempt_01/candidate_shape.ttl</x:v>
      </x:c>
    </x:row>
    <x:row r="3492" ht="22" customHeight="1">
      <x:c r="A3492" s="10" t="str">
        <x:v>NO_SEMANTIC</x:v>
      </x:c>
      <x:c r="B3492" s="10" t="str">
        <x:v>IMO-125</x:v>
      </x:c>
      <x:c r="C3492" s="10" t="str">
        <x:v>IMO-125-N-F03</x:v>
      </x:c>
      <x:c r="D3492" s="10" t="str">
        <x:v>RUN_01</x:v>
      </x:c>
      <x:c r="E3492" s="10" t="str">
        <x:v>ORIGINAL_LEDGER</x:v>
      </x:c>
      <x:c r="F3492" s="10" t="str">
        <x:v>FAIL</x:v>
      </x:c>
      <x:c r="G3492" s="10" t="str">
        <x:v>FAIL</x:v>
      </x:c>
      <x:c r="H3492" s="10" t="str">
        <x:v>EXECUTED</x:v>
      </x:c>
      <x:c r="I3492" s="10" t="str">
        <x:v>PARSED</x:v>
      </x:c>
      <x:c r="J3492" s="10" t="str">
        <x:v>NO_SEMANTIC_VALIDATOR_DETERMINISTIC_PASS</x:v>
      </x:c>
      <x:c r="K3492" s="10" t="str">
        <x:v>59c3c724e79bd5f88a77093d68731af39b2e834ef6c09b2d099a1acf6132830b</x:v>
      </x:c>
      <x:c r="L3492" s="10" t="str">
        <x:v>historical_three</x:v>
      </x:c>
      <x:c r="M3492" s="10" t="n">
        <x:v>1</x:v>
      </x:c>
      <x:c r="N3492" s="10" t="n">
        <x:v>0</x:v>
      </x:c>
      <x:c r="O3492" s="10" t="n">
        <x:v>0</x:v>
      </x:c>
      <x:c r="P3492" s="9" t="str">
        <x:f>'CaseReview'!U1306</x:f>
        <x:v>FAIL</x:v>
      </x:c>
      <x:c r="Q3492" s="9" t="n">
        <x:f>IF(AND(T3492=1,G3492=P3492),1,0)</x:f>
        <x:v>1</x:v>
      </x:c>
      <x:c r="R3492" s="9" t="n">
        <x:f>IF(AND(T3492=1,G3492="PASS",P3492="FAIL"),1,0)</x:f>
        <x:v>0</x:v>
      </x:c>
      <x:c r="S3492" s="9" t="n">
        <x:f>IF(AND(T3492=1,G3492="FAIL",P3492="PASS"),1,0)</x:f>
        <x:v>0</x:v>
      </x:c>
      <x:c r="T3492" s="9" t="n">
        <x:v>1</x:v>
      </x:c>
      <x:c r="U3492" s="9" t="n">
        <x:v>7</x:v>
      </x:c>
      <x:c r="V3492" s="9" t="str">
        <x:v>MVP/SHACL_GENERATION_PIPELINE/experiments/LUNA_NO_SEMANTIC_VALIDATOR/RUN_01/runs/RUN-IMO-125-20260901T105152453564Z/artifacts/attempt_01/candidate_shape.ttl</x:v>
      </x:c>
    </x:row>
    <x:row r="3493" ht="22" customHeight="1">
      <x:c r="A3493" s="10" t="str">
        <x:v>NO_SEMANTIC</x:v>
      </x:c>
      <x:c r="B3493" s="10" t="str">
        <x:v>IMO-125</x:v>
      </x:c>
      <x:c r="C3493" s="10" t="str">
        <x:v>IMO-125-N-F04</x:v>
      </x:c>
      <x:c r="D3493" s="10" t="str">
        <x:v>RUN_01</x:v>
      </x:c>
      <x:c r="E3493" s="10" t="str">
        <x:v>ORIGINAL_LEDGER</x:v>
      </x:c>
      <x:c r="F3493" s="10" t="str">
        <x:v>FAIL</x:v>
      </x:c>
      <x:c r="G3493" s="10" t="str">
        <x:v>PASS</x:v>
      </x:c>
      <x:c r="H3493" s="10" t="str">
        <x:v>EXECUTED</x:v>
      </x:c>
      <x:c r="I3493" s="10" t="str">
        <x:v>PARSED</x:v>
      </x:c>
      <x:c r="J3493" s="10" t="str">
        <x:v>NO_SEMANTIC_VALIDATOR_DETERMINISTIC_PASS</x:v>
      </x:c>
      <x:c r="K3493" s="10" t="str">
        <x:v>59c3c724e79bd5f88a77093d68731af39b2e834ef6c09b2d099a1acf6132830b</x:v>
      </x:c>
      <x:c r="L3493" s="10" t="str">
        <x:v>historical_three</x:v>
      </x:c>
      <x:c r="M3493" s="10" t="n">
        <x:v>0</x:v>
      </x:c>
      <x:c r="N3493" s="10" t="n">
        <x:v>1</x:v>
      </x:c>
      <x:c r="O3493" s="10" t="n">
        <x:v>0</x:v>
      </x:c>
      <x:c r="P3493" s="9" t="str">
        <x:f>'CaseReview'!U1307</x:f>
        <x:v>FAIL</x:v>
      </x:c>
      <x:c r="Q3493" s="9" t="n">
        <x:f>IF(AND(T3493=1,G3493=P3493),1,0)</x:f>
        <x:v>0</x:v>
      </x:c>
      <x:c r="R3493" s="9" t="n">
        <x:f>IF(AND(T3493=1,G3493="PASS",P3493="FAIL"),1,0)</x:f>
        <x:v>1</x:v>
      </x:c>
      <x:c r="S3493" s="9" t="n">
        <x:f>IF(AND(T3493=1,G3493="FAIL",P3493="PASS"),1,0)</x:f>
        <x:v>0</x:v>
      </x:c>
      <x:c r="T3493" s="9" t="n">
        <x:v>1</x:v>
      </x:c>
      <x:c r="U3493" s="9" t="n">
        <x:v>7</x:v>
      </x:c>
      <x:c r="V3493" s="9" t="str">
        <x:v>MVP/SHACL_GENERATION_PIPELINE/experiments/LUNA_NO_SEMANTIC_VALIDATOR/RUN_01/runs/RUN-IMO-125-20260901T105152453564Z/artifacts/attempt_01/candidate_shape.ttl</x:v>
      </x:c>
    </x:row>
    <x:row r="3494" ht="22" customHeight="1">
      <x:c r="A3494" s="10" t="str">
        <x:v>NO_SEMANTIC</x:v>
      </x:c>
      <x:c r="B3494" s="10" t="str">
        <x:v>IMO-125</x:v>
      </x:c>
      <x:c r="C3494" s="10" t="str">
        <x:v>IMO-125-N-F05</x:v>
      </x:c>
      <x:c r="D3494" s="10" t="str">
        <x:v>RUN_01</x:v>
      </x:c>
      <x:c r="E3494" s="10" t="str">
        <x:v>ORIGINAL_LEDGER</x:v>
      </x:c>
      <x:c r="F3494" s="10" t="str">
        <x:v>FAIL</x:v>
      </x:c>
      <x:c r="G3494" s="10" t="str">
        <x:v>FAIL</x:v>
      </x:c>
      <x:c r="H3494" s="10" t="str">
        <x:v>EXECUTED</x:v>
      </x:c>
      <x:c r="I3494" s="10" t="str">
        <x:v>PARSED</x:v>
      </x:c>
      <x:c r="J3494" s="10" t="str">
        <x:v>NO_SEMANTIC_VALIDATOR_DETERMINISTIC_PASS</x:v>
      </x:c>
      <x:c r="K3494" s="10" t="str">
        <x:v>59c3c724e79bd5f88a77093d68731af39b2e834ef6c09b2d099a1acf6132830b</x:v>
      </x:c>
      <x:c r="L3494" s="10" t="str">
        <x:v>historical_three</x:v>
      </x:c>
      <x:c r="M3494" s="10" t="n">
        <x:v>1</x:v>
      </x:c>
      <x:c r="N3494" s="10" t="n">
        <x:v>0</x:v>
      </x:c>
      <x:c r="O3494" s="10" t="n">
        <x:v>0</x:v>
      </x:c>
      <x:c r="P3494" s="9" t="str">
        <x:f>'CaseReview'!U1308</x:f>
        <x:v>FAIL</x:v>
      </x:c>
      <x:c r="Q3494" s="9" t="n">
        <x:f>IF(AND(T3494=1,G3494=P3494),1,0)</x:f>
        <x:v>1</x:v>
      </x:c>
      <x:c r="R3494" s="9" t="n">
        <x:f>IF(AND(T3494=1,G3494="PASS",P3494="FAIL"),1,0)</x:f>
        <x:v>0</x:v>
      </x:c>
      <x:c r="S3494" s="9" t="n">
        <x:f>IF(AND(T3494=1,G3494="FAIL",P3494="PASS"),1,0)</x:f>
        <x:v>0</x:v>
      </x:c>
      <x:c r="T3494" s="9" t="n">
        <x:v>1</x:v>
      </x:c>
      <x:c r="U3494" s="9" t="n">
        <x:v>7</x:v>
      </x:c>
      <x:c r="V3494" s="9" t="str">
        <x:v>MVP/SHACL_GENERATION_PIPELINE/experiments/LUNA_NO_SEMANTIC_VALIDATOR/RUN_01/runs/RUN-IMO-125-20260901T105152453564Z/artifacts/attempt_01/candidate_shape.ttl</x:v>
      </x:c>
    </x:row>
    <x:row r="3495" ht="22" customHeight="1">
      <x:c r="A3495" s="10" t="str">
        <x:v>NO_SEMANTIC</x:v>
      </x:c>
      <x:c r="B3495" s="10" t="str">
        <x:v>IMO-125</x:v>
      </x:c>
      <x:c r="C3495" s="10" t="str">
        <x:v>IMO-125-N-P01</x:v>
      </x:c>
      <x:c r="D3495" s="10" t="str">
        <x:v>RUN_01</x:v>
      </x:c>
      <x:c r="E3495" s="10" t="str">
        <x:v>ORIGINAL_LEDGER</x:v>
      </x:c>
      <x:c r="F3495" s="10" t="str">
        <x:v>PASS</x:v>
      </x:c>
      <x:c r="G3495" s="10" t="str">
        <x:v>PASS</x:v>
      </x:c>
      <x:c r="H3495" s="10" t="str">
        <x:v>EXECUTED</x:v>
      </x:c>
      <x:c r="I3495" s="10" t="str">
        <x:v>PARSED</x:v>
      </x:c>
      <x:c r="J3495" s="10" t="str">
        <x:v>NO_SEMANTIC_VALIDATOR_DETERMINISTIC_PASS</x:v>
      </x:c>
      <x:c r="K3495" s="10" t="str">
        <x:v>59c3c724e79bd5f88a77093d68731af39b2e834ef6c09b2d099a1acf6132830b</x:v>
      </x:c>
      <x:c r="L3495" s="10" t="str">
        <x:v>historical_three</x:v>
      </x:c>
      <x:c r="M3495" s="10" t="n">
        <x:v>1</x:v>
      </x:c>
      <x:c r="N3495" s="10" t="n">
        <x:v>0</x:v>
      </x:c>
      <x:c r="O3495" s="10" t="n">
        <x:v>0</x:v>
      </x:c>
      <x:c r="P3495" s="9" t="str">
        <x:f>'CaseReview'!U1309</x:f>
        <x:v>PASS</x:v>
      </x:c>
      <x:c r="Q3495" s="9" t="n">
        <x:f>IF(AND(T3495=1,G3495=P3495),1,0)</x:f>
        <x:v>1</x:v>
      </x:c>
      <x:c r="R3495" s="9" t="n">
        <x:f>IF(AND(T3495=1,G3495="PASS",P3495="FAIL"),1,0)</x:f>
        <x:v>0</x:v>
      </x:c>
      <x:c r="S3495" s="9" t="n">
        <x:f>IF(AND(T3495=1,G3495="FAIL",P3495="PASS"),1,0)</x:f>
        <x:v>0</x:v>
      </x:c>
      <x:c r="T3495" s="9" t="n">
        <x:v>1</x:v>
      </x:c>
      <x:c r="U3495" s="9" t="n">
        <x:v>7</x:v>
      </x:c>
      <x:c r="V3495" s="9" t="str">
        <x:v>MVP/SHACL_GENERATION_PIPELINE/experiments/LUNA_NO_SEMANTIC_VALIDATOR/RUN_01/runs/RUN-IMO-125-20260901T105152453564Z/artifacts/attempt_01/candidate_shape.ttl</x:v>
      </x:c>
    </x:row>
    <x:row r="3496" ht="22" customHeight="1">
      <x:c r="A3496" s="10" t="str">
        <x:v>NO_SEMANTIC</x:v>
      </x:c>
      <x:c r="B3496" s="10" t="str">
        <x:v>IMO-125</x:v>
      </x:c>
      <x:c r="C3496" s="10" t="str">
        <x:v>IMO-125-N-P02</x:v>
      </x:c>
      <x:c r="D3496" s="10" t="str">
        <x:v>RUN_01</x:v>
      </x:c>
      <x:c r="E3496" s="10" t="str">
        <x:v>ORIGINAL_LEDGER</x:v>
      </x:c>
      <x:c r="F3496" s="10" t="str">
        <x:v>PASS</x:v>
      </x:c>
      <x:c r="G3496" s="10" t="str">
        <x:v>PASS</x:v>
      </x:c>
      <x:c r="H3496" s="10" t="str">
        <x:v>EXECUTED</x:v>
      </x:c>
      <x:c r="I3496" s="10" t="str">
        <x:v>PARSED</x:v>
      </x:c>
      <x:c r="J3496" s="10" t="str">
        <x:v>NO_SEMANTIC_VALIDATOR_DETERMINISTIC_PASS</x:v>
      </x:c>
      <x:c r="K3496" s="10" t="str">
        <x:v>59c3c724e79bd5f88a77093d68731af39b2e834ef6c09b2d099a1acf6132830b</x:v>
      </x:c>
      <x:c r="L3496" s="10" t="str">
        <x:v>historical_three</x:v>
      </x:c>
      <x:c r="M3496" s="10" t="n">
        <x:v>1</x:v>
      </x:c>
      <x:c r="N3496" s="10" t="n">
        <x:v>0</x:v>
      </x:c>
      <x:c r="O3496" s="10" t="n">
        <x:v>0</x:v>
      </x:c>
      <x:c r="P3496" s="9" t="str">
        <x:f>'CaseReview'!U1310</x:f>
        <x:v>PASS</x:v>
      </x:c>
      <x:c r="Q3496" s="9" t="n">
        <x:f>IF(AND(T3496=1,G3496=P3496),1,0)</x:f>
        <x:v>1</x:v>
      </x:c>
      <x:c r="R3496" s="9" t="n">
        <x:f>IF(AND(T3496=1,G3496="PASS",P3496="FAIL"),1,0)</x:f>
        <x:v>0</x:v>
      </x:c>
      <x:c r="S3496" s="9" t="n">
        <x:f>IF(AND(T3496=1,G3496="FAIL",P3496="PASS"),1,0)</x:f>
        <x:v>0</x:v>
      </x:c>
      <x:c r="T3496" s="9" t="n">
        <x:v>1</x:v>
      </x:c>
      <x:c r="U3496" s="9" t="n">
        <x:v>7</x:v>
      </x:c>
      <x:c r="V3496" s="9" t="str">
        <x:v>MVP/SHACL_GENERATION_PIPELINE/experiments/LUNA_NO_SEMANTIC_VALIDATOR/RUN_01/runs/RUN-IMO-125-20260901T105152453564Z/artifacts/attempt_01/candidate_shape.ttl</x:v>
      </x:c>
    </x:row>
    <x:row r="3497" ht="22" customHeight="1">
      <x:c r="A3497" s="10" t="str">
        <x:v>NO_SEMANTIC</x:v>
      </x:c>
      <x:c r="B3497" s="10" t="str">
        <x:v>IMO26-001</x:v>
      </x:c>
      <x:c r="C3497" s="10" t="str">
        <x:v>IMO26-001-A-F01</x:v>
      </x:c>
      <x:c r="D3497" s="10" t="str">
        <x:v>RUN_01</x:v>
      </x:c>
      <x:c r="E3497" s="10" t="str">
        <x:v>ORIGINAL_LEDGER</x:v>
      </x:c>
      <x:c r="F3497" s="10" t="str">
        <x:v>FAIL</x:v>
      </x:c>
      <x:c r="G3497" s="10" t="str">
        <x:v>PASS</x:v>
      </x:c>
      <x:c r="H3497" s="10" t="str">
        <x:v>EXECUTED</x:v>
      </x:c>
      <x:c r="I3497" s="10" t="str">
        <x:v>PARSED</x:v>
      </x:c>
      <x:c r="J3497" s="10" t="str">
        <x:v>NO_SEMANTIC_VALIDATOR_DETERMINISTIC_PASS</x:v>
      </x:c>
      <x:c r="K3497" s="10" t="str">
        <x:v>85ad0e9634b611261211b64ba9251a6d661d390b68d7c223b9fd046141b47bc7</x:v>
      </x:c>
      <x:c r="L3497" s="10" t="str">
        <x:v>historical_three</x:v>
      </x:c>
      <x:c r="M3497" s="10" t="n">
        <x:v>0</x:v>
      </x:c>
      <x:c r="N3497" s="10" t="n">
        <x:v>1</x:v>
      </x:c>
      <x:c r="O3497" s="10" t="n">
        <x:v>0</x:v>
      </x:c>
      <x:c r="P3497" s="9" t="str">
        <x:f>'CaseReview'!U1311</x:f>
        <x:v>FAIL</x:v>
      </x:c>
      <x:c r="Q3497" s="9" t="n">
        <x:f>IF(AND(T3497=1,G3497=P3497),1,0)</x:f>
        <x:v>0</x:v>
      </x:c>
      <x:c r="R3497" s="9" t="n">
        <x:f>IF(AND(T3497=1,G3497="PASS",P3497="FAIL"),1,0)</x:f>
        <x:v>1</x:v>
      </x:c>
      <x:c r="S3497" s="9" t="n">
        <x:f>IF(AND(T3497=1,G3497="FAIL",P3497="PASS"),1,0)</x:f>
        <x:v>0</x:v>
      </x:c>
      <x:c r="T3497" s="9" t="n">
        <x:v>1</x:v>
      </x:c>
      <x:c r="U3497" s="9" t="n">
        <x:v>5</x:v>
      </x:c>
      <x:c r="V3497" s="9" t="str">
        <x:v>MVP/SHACL_GENERATION_PIPELINE/experiments/LUNA_NO_SEMANTIC_VALIDATOR/RUN_01/runs/RUN-IMO26-001-20260901T105219809339Z/artifacts/attempt_01/candidate_shape.ttl</x:v>
      </x:c>
    </x:row>
    <x:row r="3498" ht="22" customHeight="1">
      <x:c r="A3498" s="10" t="str">
        <x:v>NO_SEMANTIC</x:v>
      </x:c>
      <x:c r="B3498" s="10" t="str">
        <x:v>IMO26-001</x:v>
      </x:c>
      <x:c r="C3498" s="10" t="str">
        <x:v>IMO26-001-A-F02</x:v>
      </x:c>
      <x:c r="D3498" s="10" t="str">
        <x:v>RUN_01</x:v>
      </x:c>
      <x:c r="E3498" s="10" t="str">
        <x:v>ORIGINAL_LEDGER</x:v>
      </x:c>
      <x:c r="F3498" s="10" t="str">
        <x:v>FAIL</x:v>
      </x:c>
      <x:c r="G3498" s="10" t="str">
        <x:v>FAIL</x:v>
      </x:c>
      <x:c r="H3498" s="10" t="str">
        <x:v>EXECUTED</x:v>
      </x:c>
      <x:c r="I3498" s="10" t="str">
        <x:v>PARSED</x:v>
      </x:c>
      <x:c r="J3498" s="10" t="str">
        <x:v>NO_SEMANTIC_VALIDATOR_DETERMINISTIC_PASS</x:v>
      </x:c>
      <x:c r="K3498" s="10" t="str">
        <x:v>85ad0e9634b611261211b64ba9251a6d661d390b68d7c223b9fd046141b47bc7</x:v>
      </x:c>
      <x:c r="L3498" s="10" t="str">
        <x:v>historical_three</x:v>
      </x:c>
      <x:c r="M3498" s="10" t="n">
        <x:v>1</x:v>
      </x:c>
      <x:c r="N3498" s="10" t="n">
        <x:v>0</x:v>
      </x:c>
      <x:c r="O3498" s="10" t="n">
        <x:v>0</x:v>
      </x:c>
      <x:c r="P3498" s="9" t="str">
        <x:f>'CaseReview'!U1312</x:f>
        <x:v>FAIL</x:v>
      </x:c>
      <x:c r="Q3498" s="9" t="n">
        <x:f>IF(AND(T3498=1,G3498=P3498),1,0)</x:f>
        <x:v>1</x:v>
      </x:c>
      <x:c r="R3498" s="9" t="n">
        <x:f>IF(AND(T3498=1,G3498="PASS",P3498="FAIL"),1,0)</x:f>
        <x:v>0</x:v>
      </x:c>
      <x:c r="S3498" s="9" t="n">
        <x:f>IF(AND(T3498=1,G3498="FAIL",P3498="PASS"),1,0)</x:f>
        <x:v>0</x:v>
      </x:c>
      <x:c r="T3498" s="9" t="n">
        <x:v>1</x:v>
      </x:c>
      <x:c r="U3498" s="9" t="n">
        <x:v>5</x:v>
      </x:c>
      <x:c r="V3498" s="9" t="str">
        <x:v>MVP/SHACL_GENERATION_PIPELINE/experiments/LUNA_NO_SEMANTIC_VALIDATOR/RUN_01/runs/RUN-IMO26-001-20260901T105219809339Z/artifacts/attempt_01/candidate_shape.ttl</x:v>
      </x:c>
    </x:row>
    <x:row r="3499" ht="22" customHeight="1">
      <x:c r="A3499" s="10" t="str">
        <x:v>NO_SEMANTIC</x:v>
      </x:c>
      <x:c r="B3499" s="10" t="str">
        <x:v>IMO26-001</x:v>
      </x:c>
      <x:c r="C3499" s="10" t="str">
        <x:v>IMO26-001-A-F03</x:v>
      </x:c>
      <x:c r="D3499" s="10" t="str">
        <x:v>RUN_01</x:v>
      </x:c>
      <x:c r="E3499" s="10" t="str">
        <x:v>ORIGINAL_LEDGER</x:v>
      </x:c>
      <x:c r="F3499" s="10" t="str">
        <x:v>FAIL</x:v>
      </x:c>
      <x:c r="G3499" s="10" t="str">
        <x:v>FAIL</x:v>
      </x:c>
      <x:c r="H3499" s="10" t="str">
        <x:v>EXECUTED</x:v>
      </x:c>
      <x:c r="I3499" s="10" t="str">
        <x:v>PARSED</x:v>
      </x:c>
      <x:c r="J3499" s="10" t="str">
        <x:v>NO_SEMANTIC_VALIDATOR_DETERMINISTIC_PASS</x:v>
      </x:c>
      <x:c r="K3499" s="10" t="str">
        <x:v>85ad0e9634b611261211b64ba9251a6d661d390b68d7c223b9fd046141b47bc7</x:v>
      </x:c>
      <x:c r="L3499" s="10" t="str">
        <x:v>historical_three</x:v>
      </x:c>
      <x:c r="M3499" s="10" t="n">
        <x:v>1</x:v>
      </x:c>
      <x:c r="N3499" s="10" t="n">
        <x:v>0</x:v>
      </x:c>
      <x:c r="O3499" s="10" t="n">
        <x:v>0</x:v>
      </x:c>
      <x:c r="P3499" s="9" t="str">
        <x:f>'CaseReview'!U1313</x:f>
        <x:v>FAIL</x:v>
      </x:c>
      <x:c r="Q3499" s="9" t="n">
        <x:f>IF(AND(T3499=1,G3499=P3499),1,0)</x:f>
        <x:v>1</x:v>
      </x:c>
      <x:c r="R3499" s="9" t="n">
        <x:f>IF(AND(T3499=1,G3499="PASS",P3499="FAIL"),1,0)</x:f>
        <x:v>0</x:v>
      </x:c>
      <x:c r="S3499" s="9" t="n">
        <x:f>IF(AND(T3499=1,G3499="FAIL",P3499="PASS"),1,0)</x:f>
        <x:v>0</x:v>
      </x:c>
      <x:c r="T3499" s="9" t="n">
        <x:v>1</x:v>
      </x:c>
      <x:c r="U3499" s="9" t="n">
        <x:v>5</x:v>
      </x:c>
      <x:c r="V3499" s="9" t="str">
        <x:v>MVP/SHACL_GENERATION_PIPELINE/experiments/LUNA_NO_SEMANTIC_VALIDATOR/RUN_01/runs/RUN-IMO26-001-20260901T105219809339Z/artifacts/attempt_01/candidate_shape.ttl</x:v>
      </x:c>
    </x:row>
    <x:row r="3500" ht="22" customHeight="1">
      <x:c r="A3500" s="10" t="str">
        <x:v>NO_SEMANTIC</x:v>
      </x:c>
      <x:c r="B3500" s="10" t="str">
        <x:v>IMO26-001</x:v>
      </x:c>
      <x:c r="C3500" s="10" t="str">
        <x:v>IMO26-001-A-P01</x:v>
      </x:c>
      <x:c r="D3500" s="10" t="str">
        <x:v>RUN_01</x:v>
      </x:c>
      <x:c r="E3500" s="10" t="str">
        <x:v>ORIGINAL_LEDGER</x:v>
      </x:c>
      <x:c r="F3500" s="10" t="str">
        <x:v>PASS</x:v>
      </x:c>
      <x:c r="G3500" s="10" t="str">
        <x:v>PASS</x:v>
      </x:c>
      <x:c r="H3500" s="10" t="str">
        <x:v>EXECUTED</x:v>
      </x:c>
      <x:c r="I3500" s="10" t="str">
        <x:v>PARSED</x:v>
      </x:c>
      <x:c r="J3500" s="10" t="str">
        <x:v>NO_SEMANTIC_VALIDATOR_DETERMINISTIC_PASS</x:v>
      </x:c>
      <x:c r="K3500" s="10" t="str">
        <x:v>85ad0e9634b611261211b64ba9251a6d661d390b68d7c223b9fd046141b47bc7</x:v>
      </x:c>
      <x:c r="L3500" s="10" t="str">
        <x:v>historical_three</x:v>
      </x:c>
      <x:c r="M3500" s="10" t="n">
        <x:v>1</x:v>
      </x:c>
      <x:c r="N3500" s="10" t="n">
        <x:v>0</x:v>
      </x:c>
      <x:c r="O3500" s="10" t="n">
        <x:v>0</x:v>
      </x:c>
      <x:c r="P3500" s="9" t="str">
        <x:f>'CaseReview'!U1314</x:f>
        <x:v>PASS</x:v>
      </x:c>
      <x:c r="Q3500" s="9" t="n">
        <x:f>IF(AND(T3500=1,G3500=P3500),1,0)</x:f>
        <x:v>1</x:v>
      </x:c>
      <x:c r="R3500" s="9" t="n">
        <x:f>IF(AND(T3500=1,G3500="PASS",P3500="FAIL"),1,0)</x:f>
        <x:v>0</x:v>
      </x:c>
      <x:c r="S3500" s="9" t="n">
        <x:f>IF(AND(T3500=1,G3500="FAIL",P3500="PASS"),1,0)</x:f>
        <x:v>0</x:v>
      </x:c>
      <x:c r="T3500" s="9" t="n">
        <x:v>1</x:v>
      </x:c>
      <x:c r="U3500" s="9" t="n">
        <x:v>5</x:v>
      </x:c>
      <x:c r="V3500" s="9" t="str">
        <x:v>MVP/SHACL_GENERATION_PIPELINE/experiments/LUNA_NO_SEMANTIC_VALIDATOR/RUN_01/runs/RUN-IMO26-001-20260901T105219809339Z/artifacts/attempt_01/candidate_shape.ttl</x:v>
      </x:c>
    </x:row>
    <x:row r="3501" ht="22" customHeight="1">
      <x:c r="A3501" s="10" t="str">
        <x:v>NO_SEMANTIC</x:v>
      </x:c>
      <x:c r="B3501" s="10" t="str">
        <x:v>IMO26-001</x:v>
      </x:c>
      <x:c r="C3501" s="10" t="str">
        <x:v>IMO26-001-A-P02</x:v>
      </x:c>
      <x:c r="D3501" s="10" t="str">
        <x:v>RUN_01</x:v>
      </x:c>
      <x:c r="E3501" s="10" t="str">
        <x:v>ORIGINAL_LEDGER</x:v>
      </x:c>
      <x:c r="F3501" s="10" t="str">
        <x:v>PASS</x:v>
      </x:c>
      <x:c r="G3501" s="10" t="str">
        <x:v>PASS</x:v>
      </x:c>
      <x:c r="H3501" s="10" t="str">
        <x:v>EXECUTED</x:v>
      </x:c>
      <x:c r="I3501" s="10" t="str">
        <x:v>PARSED</x:v>
      </x:c>
      <x:c r="J3501" s="10" t="str">
        <x:v>NO_SEMANTIC_VALIDATOR_DETERMINISTIC_PASS</x:v>
      </x:c>
      <x:c r="K3501" s="10" t="str">
        <x:v>85ad0e9634b611261211b64ba9251a6d661d390b68d7c223b9fd046141b47bc7</x:v>
      </x:c>
      <x:c r="L3501" s="10" t="str">
        <x:v>historical_three</x:v>
      </x:c>
      <x:c r="M3501" s="10" t="n">
        <x:v>1</x:v>
      </x:c>
      <x:c r="N3501" s="10" t="n">
        <x:v>0</x:v>
      </x:c>
      <x:c r="O3501" s="10" t="n">
        <x:v>0</x:v>
      </x:c>
      <x:c r="P3501" s="9" t="str">
        <x:f>'CaseReview'!U1315</x:f>
        <x:v>PASS</x:v>
      </x:c>
      <x:c r="Q3501" s="9" t="n">
        <x:f>IF(AND(T3501=1,G3501=P3501),1,0)</x:f>
        <x:v>1</x:v>
      </x:c>
      <x:c r="R3501" s="9" t="n">
        <x:f>IF(AND(T3501=1,G3501="PASS",P3501="FAIL"),1,0)</x:f>
        <x:v>0</x:v>
      </x:c>
      <x:c r="S3501" s="9" t="n">
        <x:f>IF(AND(T3501=1,G3501="FAIL",P3501="PASS"),1,0)</x:f>
        <x:v>0</x:v>
      </x:c>
      <x:c r="T3501" s="9" t="n">
        <x:v>1</x:v>
      </x:c>
      <x:c r="U3501" s="9" t="n">
        <x:v>5</x:v>
      </x:c>
      <x:c r="V3501" s="9" t="str">
        <x:v>MVP/SHACL_GENERATION_PIPELINE/experiments/LUNA_NO_SEMANTIC_VALIDATOR/RUN_01/runs/RUN-IMO26-001-20260901T105219809339Z/artifacts/attempt_01/candidate_shape.ttl</x:v>
      </x:c>
    </x:row>
    <x:row r="3502" ht="22" customHeight="1">
      <x:c r="A3502" s="10" t="str">
        <x:v>NO_SEMANTIC</x:v>
      </x:c>
      <x:c r="B3502" s="10" t="str">
        <x:v>IMO26-002</x:v>
      </x:c>
      <x:c r="C3502" s="10" t="str">
        <x:v>IMO26-002-A-F01</x:v>
      </x:c>
      <x:c r="D3502" s="10" t="str">
        <x:v>RUN_01</x:v>
      </x:c>
      <x:c r="E3502" s="10" t="str">
        <x:v>ORIGINAL_LEDGER</x:v>
      </x:c>
      <x:c r="F3502" s="10" t="str">
        <x:v>FAIL</x:v>
      </x:c>
      <x:c r="G3502" s="10" t="str">
        <x:v>PASS</x:v>
      </x:c>
      <x:c r="H3502" s="10" t="str">
        <x:v>EXECUTED</x:v>
      </x:c>
      <x:c r="I3502" s="10" t="str">
        <x:v>PARSED</x:v>
      </x:c>
      <x:c r="J3502" s="10" t="str">
        <x:v>NO_SEMANTIC_VALIDATOR_DETERMINISTIC_PASS</x:v>
      </x:c>
      <x:c r="K3502" s="10" t="str">
        <x:v>ced276ea9144e5d34330183456e7b768234a14e8b5e274d499bd7b430d25fac5</x:v>
      </x:c>
      <x:c r="L3502" s="10" t="str">
        <x:v>historical_three</x:v>
      </x:c>
      <x:c r="M3502" s="10" t="n">
        <x:v>0</x:v>
      </x:c>
      <x:c r="N3502" s="10" t="n">
        <x:v>1</x:v>
      </x:c>
      <x:c r="O3502" s="10" t="n">
        <x:v>0</x:v>
      </x:c>
      <x:c r="P3502" s="9" t="str">
        <x:f>'CaseReview'!U1316</x:f>
        <x:v>FAIL</x:v>
      </x:c>
      <x:c r="Q3502" s="9" t="n">
        <x:f>IF(AND(T3502=1,G3502=P3502),1,0)</x:f>
        <x:v>0</x:v>
      </x:c>
      <x:c r="R3502" s="9" t="n">
        <x:f>IF(AND(T3502=1,G3502="PASS",P3502="FAIL"),1,0)</x:f>
        <x:v>1</x:v>
      </x:c>
      <x:c r="S3502" s="9" t="n">
        <x:f>IF(AND(T3502=1,G3502="FAIL",P3502="PASS"),1,0)</x:f>
        <x:v>0</x:v>
      </x:c>
      <x:c r="T3502" s="9" t="n">
        <x:v>1</x:v>
      </x:c>
      <x:c r="U3502" s="9" t="n">
        <x:v>16</x:v>
      </x:c>
      <x:c r="V3502" s="9" t="str">
        <x:v>MVP/SHACL_GENERATION_PIPELINE/experiments/LUNA_NO_SEMANTIC_VALIDATOR/RUN_01/runs/RUN-IMO26-002-20260901T105236430576Z/artifacts/attempt_01/candidate_shape.ttl</x:v>
      </x:c>
    </x:row>
    <x:row r="3503" ht="22" customHeight="1">
      <x:c r="A3503" s="10" t="str">
        <x:v>NO_SEMANTIC</x:v>
      </x:c>
      <x:c r="B3503" s="10" t="str">
        <x:v>IMO26-002</x:v>
      </x:c>
      <x:c r="C3503" s="10" t="str">
        <x:v>IMO26-002-A-F02</x:v>
      </x:c>
      <x:c r="D3503" s="10" t="str">
        <x:v>RUN_01</x:v>
      </x:c>
      <x:c r="E3503" s="10" t="str">
        <x:v>ORIGINAL_LEDGER</x:v>
      </x:c>
      <x:c r="F3503" s="10" t="str">
        <x:v>FAIL</x:v>
      </x:c>
      <x:c r="G3503" s="10" t="str">
        <x:v>FAIL</x:v>
      </x:c>
      <x:c r="H3503" s="10" t="str">
        <x:v>EXECUTED</x:v>
      </x:c>
      <x:c r="I3503" s="10" t="str">
        <x:v>PARSED</x:v>
      </x:c>
      <x:c r="J3503" s="10" t="str">
        <x:v>NO_SEMANTIC_VALIDATOR_DETERMINISTIC_PASS</x:v>
      </x:c>
      <x:c r="K3503" s="10" t="str">
        <x:v>ced276ea9144e5d34330183456e7b768234a14e8b5e274d499bd7b430d25fac5</x:v>
      </x:c>
      <x:c r="L3503" s="10" t="str">
        <x:v>historical_three</x:v>
      </x:c>
      <x:c r="M3503" s="10" t="n">
        <x:v>1</x:v>
      </x:c>
      <x:c r="N3503" s="10" t="n">
        <x:v>0</x:v>
      </x:c>
      <x:c r="O3503" s="10" t="n">
        <x:v>0</x:v>
      </x:c>
      <x:c r="P3503" s="9" t="str">
        <x:f>'CaseReview'!U1317</x:f>
        <x:v>FAIL</x:v>
      </x:c>
      <x:c r="Q3503" s="9" t="n">
        <x:f>IF(AND(T3503=1,G3503=P3503),1,0)</x:f>
        <x:v>1</x:v>
      </x:c>
      <x:c r="R3503" s="9" t="n">
        <x:f>IF(AND(T3503=1,G3503="PASS",P3503="FAIL"),1,0)</x:f>
        <x:v>0</x:v>
      </x:c>
      <x:c r="S3503" s="9" t="n">
        <x:f>IF(AND(T3503=1,G3503="FAIL",P3503="PASS"),1,0)</x:f>
        <x:v>0</x:v>
      </x:c>
      <x:c r="T3503" s="9" t="n">
        <x:v>1</x:v>
      </x:c>
      <x:c r="U3503" s="9" t="n">
        <x:v>16</x:v>
      </x:c>
      <x:c r="V3503" s="9" t="str">
        <x:v>MVP/SHACL_GENERATION_PIPELINE/experiments/LUNA_NO_SEMANTIC_VALIDATOR/RUN_01/runs/RUN-IMO26-002-20260901T105236430576Z/artifacts/attempt_01/candidate_shape.ttl</x:v>
      </x:c>
    </x:row>
    <x:row r="3504" ht="22" customHeight="1">
      <x:c r="A3504" s="10" t="str">
        <x:v>NO_SEMANTIC</x:v>
      </x:c>
      <x:c r="B3504" s="10" t="str">
        <x:v>IMO26-002</x:v>
      </x:c>
      <x:c r="C3504" s="10" t="str">
        <x:v>IMO26-002-A-F03</x:v>
      </x:c>
      <x:c r="D3504" s="10" t="str">
        <x:v>RUN_01</x:v>
      </x:c>
      <x:c r="E3504" s="10" t="str">
        <x:v>ORIGINAL_LEDGER</x:v>
      </x:c>
      <x:c r="F3504" s="10" t="str">
        <x:v>FAIL</x:v>
      </x:c>
      <x:c r="G3504" s="10" t="str">
        <x:v>FAIL</x:v>
      </x:c>
      <x:c r="H3504" s="10" t="str">
        <x:v>EXECUTED</x:v>
      </x:c>
      <x:c r="I3504" s="10" t="str">
        <x:v>PARSED</x:v>
      </x:c>
      <x:c r="J3504" s="10" t="str">
        <x:v>NO_SEMANTIC_VALIDATOR_DETERMINISTIC_PASS</x:v>
      </x:c>
      <x:c r="K3504" s="10" t="str">
        <x:v>ced276ea9144e5d34330183456e7b768234a14e8b5e274d499bd7b430d25fac5</x:v>
      </x:c>
      <x:c r="L3504" s="10" t="str">
        <x:v>historical_three</x:v>
      </x:c>
      <x:c r="M3504" s="10" t="n">
        <x:v>1</x:v>
      </x:c>
      <x:c r="N3504" s="10" t="n">
        <x:v>0</x:v>
      </x:c>
      <x:c r="O3504" s="10" t="n">
        <x:v>0</x:v>
      </x:c>
      <x:c r="P3504" s="9" t="str">
        <x:f>'CaseReview'!U1318</x:f>
        <x:v>FAIL</x:v>
      </x:c>
      <x:c r="Q3504" s="9" t="n">
        <x:f>IF(AND(T3504=1,G3504=P3504),1,0)</x:f>
        <x:v>1</x:v>
      </x:c>
      <x:c r="R3504" s="9" t="n">
        <x:f>IF(AND(T3504=1,G3504="PASS",P3504="FAIL"),1,0)</x:f>
        <x:v>0</x:v>
      </x:c>
      <x:c r="S3504" s="9" t="n">
        <x:f>IF(AND(T3504=1,G3504="FAIL",P3504="PASS"),1,0)</x:f>
        <x:v>0</x:v>
      </x:c>
      <x:c r="T3504" s="9" t="n">
        <x:v>1</x:v>
      </x:c>
      <x:c r="U3504" s="9" t="n">
        <x:v>16</x:v>
      </x:c>
      <x:c r="V3504" s="9" t="str">
        <x:v>MVP/SHACL_GENERATION_PIPELINE/experiments/LUNA_NO_SEMANTIC_VALIDATOR/RUN_01/runs/RUN-IMO26-002-20260901T105236430576Z/artifacts/attempt_01/candidate_shape.ttl</x:v>
      </x:c>
    </x:row>
    <x:row r="3505" ht="22" customHeight="1">
      <x:c r="A3505" s="10" t="str">
        <x:v>NO_SEMANTIC</x:v>
      </x:c>
      <x:c r="B3505" s="10" t="str">
        <x:v>IMO26-002</x:v>
      </x:c>
      <x:c r="C3505" s="10" t="str">
        <x:v>IMO26-002-A-F04</x:v>
      </x:c>
      <x:c r="D3505" s="10" t="str">
        <x:v>RUN_01</x:v>
      </x:c>
      <x:c r="E3505" s="10" t="str">
        <x:v>ORIGINAL_LEDGER</x:v>
      </x:c>
      <x:c r="F3505" s="10" t="str">
        <x:v>FAIL</x:v>
      </x:c>
      <x:c r="G3505" s="10" t="str">
        <x:v>FAIL</x:v>
      </x:c>
      <x:c r="H3505" s="10" t="str">
        <x:v>EXECUTED</x:v>
      </x:c>
      <x:c r="I3505" s="10" t="str">
        <x:v>PARSED</x:v>
      </x:c>
      <x:c r="J3505" s="10" t="str">
        <x:v>NO_SEMANTIC_VALIDATOR_DETERMINISTIC_PASS</x:v>
      </x:c>
      <x:c r="K3505" s="10" t="str">
        <x:v>ced276ea9144e5d34330183456e7b768234a14e8b5e274d499bd7b430d25fac5</x:v>
      </x:c>
      <x:c r="L3505" s="10" t="str">
        <x:v>historical_three</x:v>
      </x:c>
      <x:c r="M3505" s="10" t="n">
        <x:v>1</x:v>
      </x:c>
      <x:c r="N3505" s="10" t="n">
        <x:v>0</x:v>
      </x:c>
      <x:c r="O3505" s="10" t="n">
        <x:v>0</x:v>
      </x:c>
      <x:c r="P3505" s="9" t="str">
        <x:f>'CaseReview'!U1319</x:f>
        <x:v>FAIL</x:v>
      </x:c>
      <x:c r="Q3505" s="9" t="n">
        <x:f>IF(AND(T3505=1,G3505=P3505),1,0)</x:f>
        <x:v>1</x:v>
      </x:c>
      <x:c r="R3505" s="9" t="n">
        <x:f>IF(AND(T3505=1,G3505="PASS",P3505="FAIL"),1,0)</x:f>
        <x:v>0</x:v>
      </x:c>
      <x:c r="S3505" s="9" t="n">
        <x:f>IF(AND(T3505=1,G3505="FAIL",P3505="PASS"),1,0)</x:f>
        <x:v>0</x:v>
      </x:c>
      <x:c r="T3505" s="9" t="n">
        <x:v>1</x:v>
      </x:c>
      <x:c r="U3505" s="9" t="n">
        <x:v>16</x:v>
      </x:c>
      <x:c r="V3505" s="9" t="str">
        <x:v>MVP/SHACL_GENERATION_PIPELINE/experiments/LUNA_NO_SEMANTIC_VALIDATOR/RUN_01/runs/RUN-IMO26-002-20260901T105236430576Z/artifacts/attempt_01/candidate_shape.ttl</x:v>
      </x:c>
    </x:row>
    <x:row r="3506" ht="22" customHeight="1">
      <x:c r="A3506" s="10" t="str">
        <x:v>NO_SEMANTIC</x:v>
      </x:c>
      <x:c r="B3506" s="10" t="str">
        <x:v>IMO26-002</x:v>
      </x:c>
      <x:c r="C3506" s="10" t="str">
        <x:v>IMO26-002-A-F05</x:v>
      </x:c>
      <x:c r="D3506" s="10" t="str">
        <x:v>RUN_01</x:v>
      </x:c>
      <x:c r="E3506" s="10" t="str">
        <x:v>ORIGINAL_LEDGER</x:v>
      </x:c>
      <x:c r="F3506" s="10" t="str">
        <x:v>FAIL</x:v>
      </x:c>
      <x:c r="G3506" s="10" t="str">
        <x:v>FAIL</x:v>
      </x:c>
      <x:c r="H3506" s="10" t="str">
        <x:v>EXECUTED</x:v>
      </x:c>
      <x:c r="I3506" s="10" t="str">
        <x:v>PARSED</x:v>
      </x:c>
      <x:c r="J3506" s="10" t="str">
        <x:v>NO_SEMANTIC_VALIDATOR_DETERMINISTIC_PASS</x:v>
      </x:c>
      <x:c r="K3506" s="10" t="str">
        <x:v>ced276ea9144e5d34330183456e7b768234a14e8b5e274d499bd7b430d25fac5</x:v>
      </x:c>
      <x:c r="L3506" s="10" t="str">
        <x:v>historical_three</x:v>
      </x:c>
      <x:c r="M3506" s="10" t="n">
        <x:v>1</x:v>
      </x:c>
      <x:c r="N3506" s="10" t="n">
        <x:v>0</x:v>
      </x:c>
      <x:c r="O3506" s="10" t="n">
        <x:v>0</x:v>
      </x:c>
      <x:c r="P3506" s="9" t="str">
        <x:f>'CaseReview'!U1320</x:f>
        <x:v>FAIL</x:v>
      </x:c>
      <x:c r="Q3506" s="9" t="n">
        <x:f>IF(AND(T3506=1,G3506=P3506),1,0)</x:f>
        <x:v>1</x:v>
      </x:c>
      <x:c r="R3506" s="9" t="n">
        <x:f>IF(AND(T3506=1,G3506="PASS",P3506="FAIL"),1,0)</x:f>
        <x:v>0</x:v>
      </x:c>
      <x:c r="S3506" s="9" t="n">
        <x:f>IF(AND(T3506=1,G3506="FAIL",P3506="PASS"),1,0)</x:f>
        <x:v>0</x:v>
      </x:c>
      <x:c r="T3506" s="9" t="n">
        <x:v>1</x:v>
      </x:c>
      <x:c r="U3506" s="9" t="n">
        <x:v>16</x:v>
      </x:c>
      <x:c r="V3506" s="9" t="str">
        <x:v>MVP/SHACL_GENERATION_PIPELINE/experiments/LUNA_NO_SEMANTIC_VALIDATOR/RUN_01/runs/RUN-IMO26-002-20260901T105236430576Z/artifacts/attempt_01/candidate_shape.ttl</x:v>
      </x:c>
    </x:row>
    <x:row r="3507" ht="22" customHeight="1">
      <x:c r="A3507" s="10" t="str">
        <x:v>NO_SEMANTIC</x:v>
      </x:c>
      <x:c r="B3507" s="10" t="str">
        <x:v>IMO26-002</x:v>
      </x:c>
      <x:c r="C3507" s="10" t="str">
        <x:v>IMO26-002-A-F06</x:v>
      </x:c>
      <x:c r="D3507" s="10" t="str">
        <x:v>RUN_01</x:v>
      </x:c>
      <x:c r="E3507" s="10" t="str">
        <x:v>ORIGINAL_LEDGER</x:v>
      </x:c>
      <x:c r="F3507" s="10" t="str">
        <x:v>FAIL</x:v>
      </x:c>
      <x:c r="G3507" s="10" t="str">
        <x:v>FAIL</x:v>
      </x:c>
      <x:c r="H3507" s="10" t="str">
        <x:v>EXECUTED</x:v>
      </x:c>
      <x:c r="I3507" s="10" t="str">
        <x:v>PARSED</x:v>
      </x:c>
      <x:c r="J3507" s="10" t="str">
        <x:v>NO_SEMANTIC_VALIDATOR_DETERMINISTIC_PASS</x:v>
      </x:c>
      <x:c r="K3507" s="10" t="str">
        <x:v>ced276ea9144e5d34330183456e7b768234a14e8b5e274d499bd7b430d25fac5</x:v>
      </x:c>
      <x:c r="L3507" s="10" t="str">
        <x:v>historical_three</x:v>
      </x:c>
      <x:c r="M3507" s="10" t="n">
        <x:v>1</x:v>
      </x:c>
      <x:c r="N3507" s="10" t="n">
        <x:v>0</x:v>
      </x:c>
      <x:c r="O3507" s="10" t="n">
        <x:v>0</x:v>
      </x:c>
      <x:c r="P3507" s="9" t="str">
        <x:f>'CaseReview'!U1321</x:f>
        <x:v>FAIL</x:v>
      </x:c>
      <x:c r="Q3507" s="9" t="n">
        <x:f>IF(AND(T3507=1,G3507=P3507),1,0)</x:f>
        <x:v>1</x:v>
      </x:c>
      <x:c r="R3507" s="9" t="n">
        <x:f>IF(AND(T3507=1,G3507="PASS",P3507="FAIL"),1,0)</x:f>
        <x:v>0</x:v>
      </x:c>
      <x:c r="S3507" s="9" t="n">
        <x:f>IF(AND(T3507=1,G3507="FAIL",P3507="PASS"),1,0)</x:f>
        <x:v>0</x:v>
      </x:c>
      <x:c r="T3507" s="9" t="n">
        <x:v>1</x:v>
      </x:c>
      <x:c r="U3507" s="9" t="n">
        <x:v>16</x:v>
      </x:c>
      <x:c r="V3507" s="9" t="str">
        <x:v>MVP/SHACL_GENERATION_PIPELINE/experiments/LUNA_NO_SEMANTIC_VALIDATOR/RUN_01/runs/RUN-IMO26-002-20260901T105236430576Z/artifacts/attempt_01/candidate_shape.ttl</x:v>
      </x:c>
    </x:row>
    <x:row r="3508" ht="22" customHeight="1">
      <x:c r="A3508" s="10" t="str">
        <x:v>NO_SEMANTIC</x:v>
      </x:c>
      <x:c r="B3508" s="10" t="str">
        <x:v>IMO26-002</x:v>
      </x:c>
      <x:c r="C3508" s="10" t="str">
        <x:v>IMO26-002-A-P01</x:v>
      </x:c>
      <x:c r="D3508" s="10" t="str">
        <x:v>RUN_01</x:v>
      </x:c>
      <x:c r="E3508" s="10" t="str">
        <x:v>ORIGINAL_LEDGER</x:v>
      </x:c>
      <x:c r="F3508" s="10" t="str">
        <x:v>PASS</x:v>
      </x:c>
      <x:c r="G3508" s="10" t="str">
        <x:v>FAIL</x:v>
      </x:c>
      <x:c r="H3508" s="10" t="str">
        <x:v>EXECUTED</x:v>
      </x:c>
      <x:c r="I3508" s="10" t="str">
        <x:v>PARSED</x:v>
      </x:c>
      <x:c r="J3508" s="10" t="str">
        <x:v>NO_SEMANTIC_VALIDATOR_DETERMINISTIC_PASS</x:v>
      </x:c>
      <x:c r="K3508" s="10" t="str">
        <x:v>ced276ea9144e5d34330183456e7b768234a14e8b5e274d499bd7b430d25fac5</x:v>
      </x:c>
      <x:c r="L3508" s="10" t="str">
        <x:v>historical_three</x:v>
      </x:c>
      <x:c r="M3508" s="10" t="n">
        <x:v>0</x:v>
      </x:c>
      <x:c r="N3508" s="10" t="n">
        <x:v>0</x:v>
      </x:c>
      <x:c r="O3508" s="10" t="n">
        <x:v>1</x:v>
      </x:c>
      <x:c r="P3508" s="9" t="str">
        <x:f>'CaseReview'!U1322</x:f>
        <x:v>PASS</x:v>
      </x:c>
      <x:c r="Q3508" s="9" t="n">
        <x:f>IF(AND(T3508=1,G3508=P3508),1,0)</x:f>
        <x:v>0</x:v>
      </x:c>
      <x:c r="R3508" s="9" t="n">
        <x:f>IF(AND(T3508=1,G3508="PASS",P3508="FAIL"),1,0)</x:f>
        <x:v>0</x:v>
      </x:c>
      <x:c r="S3508" s="9" t="n">
        <x:f>IF(AND(T3508=1,G3508="FAIL",P3508="PASS"),1,0)</x:f>
        <x:v>1</x:v>
      </x:c>
      <x:c r="T3508" s="9" t="n">
        <x:v>1</x:v>
      </x:c>
      <x:c r="U3508" s="9" t="n">
        <x:v>16</x:v>
      </x:c>
      <x:c r="V3508" s="9" t="str">
        <x:v>MVP/SHACL_GENERATION_PIPELINE/experiments/LUNA_NO_SEMANTIC_VALIDATOR/RUN_01/runs/RUN-IMO26-002-20260901T105236430576Z/artifacts/attempt_01/candidate_shape.ttl</x:v>
      </x:c>
    </x:row>
    <x:row r="3509" ht="22" customHeight="1">
      <x:c r="A3509" s="10" t="str">
        <x:v>NO_SEMANTIC</x:v>
      </x:c>
      <x:c r="B3509" s="10" t="str">
        <x:v>IMO26-002</x:v>
      </x:c>
      <x:c r="C3509" s="10" t="str">
        <x:v>IMO26-002-A-P02</x:v>
      </x:c>
      <x:c r="D3509" s="10" t="str">
        <x:v>RUN_01</x:v>
      </x:c>
      <x:c r="E3509" s="10" t="str">
        <x:v>ORIGINAL_LEDGER</x:v>
      </x:c>
      <x:c r="F3509" s="10" t="str">
        <x:v>PASS</x:v>
      </x:c>
      <x:c r="G3509" s="10" t="str">
        <x:v>PASS</x:v>
      </x:c>
      <x:c r="H3509" s="10" t="str">
        <x:v>EXECUTED</x:v>
      </x:c>
      <x:c r="I3509" s="10" t="str">
        <x:v>PARSED</x:v>
      </x:c>
      <x:c r="J3509" s="10" t="str">
        <x:v>NO_SEMANTIC_VALIDATOR_DETERMINISTIC_PASS</x:v>
      </x:c>
      <x:c r="K3509" s="10" t="str">
        <x:v>ced276ea9144e5d34330183456e7b768234a14e8b5e274d499bd7b430d25fac5</x:v>
      </x:c>
      <x:c r="L3509" s="10" t="str">
        <x:v>historical_three</x:v>
      </x:c>
      <x:c r="M3509" s="10" t="n">
        <x:v>1</x:v>
      </x:c>
      <x:c r="N3509" s="10" t="n">
        <x:v>0</x:v>
      </x:c>
      <x:c r="O3509" s="10" t="n">
        <x:v>0</x:v>
      </x:c>
      <x:c r="P3509" s="9" t="str">
        <x:f>'CaseReview'!U1323</x:f>
        <x:v>PASS</x:v>
      </x:c>
      <x:c r="Q3509" s="9" t="n">
        <x:f>IF(AND(T3509=1,G3509=P3509),1,0)</x:f>
        <x:v>1</x:v>
      </x:c>
      <x:c r="R3509" s="9" t="n">
        <x:f>IF(AND(T3509=1,G3509="PASS",P3509="FAIL"),1,0)</x:f>
        <x:v>0</x:v>
      </x:c>
      <x:c r="S3509" s="9" t="n">
        <x:f>IF(AND(T3509=1,G3509="FAIL",P3509="PASS"),1,0)</x:f>
        <x:v>0</x:v>
      </x:c>
      <x:c r="T3509" s="9" t="n">
        <x:v>1</x:v>
      </x:c>
      <x:c r="U3509" s="9" t="n">
        <x:v>16</x:v>
      </x:c>
      <x:c r="V3509" s="9" t="str">
        <x:v>MVP/SHACL_GENERATION_PIPELINE/experiments/LUNA_NO_SEMANTIC_VALIDATOR/RUN_01/runs/RUN-IMO26-002-20260901T105236430576Z/artifacts/attempt_01/candidate_shape.ttl</x:v>
      </x:c>
    </x:row>
    <x:row r="3510" ht="22" customHeight="1">
      <x:c r="A3510" s="10" t="str">
        <x:v>NO_SEMANTIC</x:v>
      </x:c>
      <x:c r="B3510" s="10" t="str">
        <x:v>IMO26-002</x:v>
      </x:c>
      <x:c r="C3510" s="10" t="str">
        <x:v>IMO26-002-A-P03</x:v>
      </x:c>
      <x:c r="D3510" s="10" t="str">
        <x:v>RUN_01</x:v>
      </x:c>
      <x:c r="E3510" s="10" t="str">
        <x:v>ORIGINAL_LEDGER</x:v>
      </x:c>
      <x:c r="F3510" s="10" t="str">
        <x:v>PASS</x:v>
      </x:c>
      <x:c r="G3510" s="10" t="str">
        <x:v>FAIL</x:v>
      </x:c>
      <x:c r="H3510" s="10" t="str">
        <x:v>EXECUTED</x:v>
      </x:c>
      <x:c r="I3510" s="10" t="str">
        <x:v>PARSED</x:v>
      </x:c>
      <x:c r="J3510" s="10" t="str">
        <x:v>NO_SEMANTIC_VALIDATOR_DETERMINISTIC_PASS</x:v>
      </x:c>
      <x:c r="K3510" s="10" t="str">
        <x:v>ced276ea9144e5d34330183456e7b768234a14e8b5e274d499bd7b430d25fac5</x:v>
      </x:c>
      <x:c r="L3510" s="10" t="str">
        <x:v>historical_three</x:v>
      </x:c>
      <x:c r="M3510" s="10" t="n">
        <x:v>0</x:v>
      </x:c>
      <x:c r="N3510" s="10" t="n">
        <x:v>0</x:v>
      </x:c>
      <x:c r="O3510" s="10" t="n">
        <x:v>1</x:v>
      </x:c>
      <x:c r="P3510" s="9" t="str">
        <x:f>'CaseReview'!U1324</x:f>
        <x:v>PASS</x:v>
      </x:c>
      <x:c r="Q3510" s="9" t="n">
        <x:f>IF(AND(T3510=1,G3510=P3510),1,0)</x:f>
        <x:v>0</x:v>
      </x:c>
      <x:c r="R3510" s="9" t="n">
        <x:f>IF(AND(T3510=1,G3510="PASS",P3510="FAIL"),1,0)</x:f>
        <x:v>0</x:v>
      </x:c>
      <x:c r="S3510" s="9" t="n">
        <x:f>IF(AND(T3510=1,G3510="FAIL",P3510="PASS"),1,0)</x:f>
        <x:v>1</x:v>
      </x:c>
      <x:c r="T3510" s="9" t="n">
        <x:v>1</x:v>
      </x:c>
      <x:c r="U3510" s="9" t="n">
        <x:v>16</x:v>
      </x:c>
      <x:c r="V3510" s="9" t="str">
        <x:v>MVP/SHACL_GENERATION_PIPELINE/experiments/LUNA_NO_SEMANTIC_VALIDATOR/RUN_01/runs/RUN-IMO26-002-20260901T105236430576Z/artifacts/attempt_01/candidate_shape.ttl</x:v>
      </x:c>
    </x:row>
    <x:row r="3511" ht="22" customHeight="1">
      <x:c r="A3511" s="10" t="str">
        <x:v>NO_SEMANTIC</x:v>
      </x:c>
      <x:c r="B3511" s="10" t="str">
        <x:v>IMO26-002</x:v>
      </x:c>
      <x:c r="C3511" s="10" t="str">
        <x:v>IMO26-002-A-P04</x:v>
      </x:c>
      <x:c r="D3511" s="10" t="str">
        <x:v>RUN_01</x:v>
      </x:c>
      <x:c r="E3511" s="10" t="str">
        <x:v>ORIGINAL_LEDGER</x:v>
      </x:c>
      <x:c r="F3511" s="10" t="str">
        <x:v>PASS</x:v>
      </x:c>
      <x:c r="G3511" s="10" t="str">
        <x:v>PASS</x:v>
      </x:c>
      <x:c r="H3511" s="10" t="str">
        <x:v>EXECUTED</x:v>
      </x:c>
      <x:c r="I3511" s="10" t="str">
        <x:v>PARSED</x:v>
      </x:c>
      <x:c r="J3511" s="10" t="str">
        <x:v>NO_SEMANTIC_VALIDATOR_DETERMINISTIC_PASS</x:v>
      </x:c>
      <x:c r="K3511" s="10" t="str">
        <x:v>ced276ea9144e5d34330183456e7b768234a14e8b5e274d499bd7b430d25fac5</x:v>
      </x:c>
      <x:c r="L3511" s="10" t="str">
        <x:v>historical_three</x:v>
      </x:c>
      <x:c r="M3511" s="10" t="n">
        <x:v>1</x:v>
      </x:c>
      <x:c r="N3511" s="10" t="n">
        <x:v>0</x:v>
      </x:c>
      <x:c r="O3511" s="10" t="n">
        <x:v>0</x:v>
      </x:c>
      <x:c r="P3511" s="9" t="str">
        <x:f>'CaseReview'!U1325</x:f>
        <x:v>PASS</x:v>
      </x:c>
      <x:c r="Q3511" s="9" t="n">
        <x:f>IF(AND(T3511=1,G3511=P3511),1,0)</x:f>
        <x:v>1</x:v>
      </x:c>
      <x:c r="R3511" s="9" t="n">
        <x:f>IF(AND(T3511=1,G3511="PASS",P3511="FAIL"),1,0)</x:f>
        <x:v>0</x:v>
      </x:c>
      <x:c r="S3511" s="9" t="n">
        <x:f>IF(AND(T3511=1,G3511="FAIL",P3511="PASS"),1,0)</x:f>
        <x:v>0</x:v>
      </x:c>
      <x:c r="T3511" s="9" t="n">
        <x:v>1</x:v>
      </x:c>
      <x:c r="U3511" s="9" t="n">
        <x:v>16</x:v>
      </x:c>
      <x:c r="V3511" s="9" t="str">
        <x:v>MVP/SHACL_GENERATION_PIPELINE/experiments/LUNA_NO_SEMANTIC_VALIDATOR/RUN_01/runs/RUN-IMO26-002-20260901T105236430576Z/artifacts/attempt_01/candidate_shape.ttl</x:v>
      </x:c>
    </x:row>
    <x:row r="3512" ht="22" customHeight="1">
      <x:c r="A3512" s="10" t="str">
        <x:v>NO_SEMANTIC</x:v>
      </x:c>
      <x:c r="B3512" s="10" t="str">
        <x:v>IMO26-002</x:v>
      </x:c>
      <x:c r="C3512" s="10" t="str">
        <x:v>IMO26-002-A-P05</x:v>
      </x:c>
      <x:c r="D3512" s="10" t="str">
        <x:v>RUN_01</x:v>
      </x:c>
      <x:c r="E3512" s="10" t="str">
        <x:v>ORIGINAL_LEDGER</x:v>
      </x:c>
      <x:c r="F3512" s="10" t="str">
        <x:v>PASS</x:v>
      </x:c>
      <x:c r="G3512" s="10" t="str">
        <x:v>PASS</x:v>
      </x:c>
      <x:c r="H3512" s="10" t="str">
        <x:v>EXECUTED</x:v>
      </x:c>
      <x:c r="I3512" s="10" t="str">
        <x:v>PARSED</x:v>
      </x:c>
      <x:c r="J3512" s="10" t="str">
        <x:v>NO_SEMANTIC_VALIDATOR_DETERMINISTIC_PASS</x:v>
      </x:c>
      <x:c r="K3512" s="10" t="str">
        <x:v>ced276ea9144e5d34330183456e7b768234a14e8b5e274d499bd7b430d25fac5</x:v>
      </x:c>
      <x:c r="L3512" s="10" t="str">
        <x:v>historical_three</x:v>
      </x:c>
      <x:c r="M3512" s="10" t="n">
        <x:v>1</x:v>
      </x:c>
      <x:c r="N3512" s="10" t="n">
        <x:v>0</x:v>
      </x:c>
      <x:c r="O3512" s="10" t="n">
        <x:v>0</x:v>
      </x:c>
      <x:c r="P3512" s="9" t="str">
        <x:f>'CaseReview'!U1326</x:f>
        <x:v>PASS</x:v>
      </x:c>
      <x:c r="Q3512" s="9" t="n">
        <x:f>IF(AND(T3512=1,G3512=P3512),1,0)</x:f>
        <x:v>1</x:v>
      </x:c>
      <x:c r="R3512" s="9" t="n">
        <x:f>IF(AND(T3512=1,G3512="PASS",P3512="FAIL"),1,0)</x:f>
        <x:v>0</x:v>
      </x:c>
      <x:c r="S3512" s="9" t="n">
        <x:f>IF(AND(T3512=1,G3512="FAIL",P3512="PASS"),1,0)</x:f>
        <x:v>0</x:v>
      </x:c>
      <x:c r="T3512" s="9" t="n">
        <x:v>1</x:v>
      </x:c>
      <x:c r="U3512" s="9" t="n">
        <x:v>16</x:v>
      </x:c>
      <x:c r="V3512" s="9" t="str">
        <x:v>MVP/SHACL_GENERATION_PIPELINE/experiments/LUNA_NO_SEMANTIC_VALIDATOR/RUN_01/runs/RUN-IMO26-002-20260901T105236430576Z/artifacts/attempt_01/candidate_shape.ttl</x:v>
      </x:c>
    </x:row>
    <x:row r="3513" ht="22" customHeight="1">
      <x:c r="A3513" s="10" t="str">
        <x:v>NO_SEMANTIC</x:v>
      </x:c>
      <x:c r="B3513" s="10" t="str">
        <x:v>IMO26-002</x:v>
      </x:c>
      <x:c r="C3513" s="10" t="str">
        <x:v>IMO26-002-A-P06</x:v>
      </x:c>
      <x:c r="D3513" s="10" t="str">
        <x:v>RUN_01</x:v>
      </x:c>
      <x:c r="E3513" s="10" t="str">
        <x:v>ORIGINAL_LEDGER</x:v>
      </x:c>
      <x:c r="F3513" s="10" t="str">
        <x:v>PASS</x:v>
      </x:c>
      <x:c r="G3513" s="10" t="str">
        <x:v>FAIL</x:v>
      </x:c>
      <x:c r="H3513" s="10" t="str">
        <x:v>EXECUTED</x:v>
      </x:c>
      <x:c r="I3513" s="10" t="str">
        <x:v>PARSED</x:v>
      </x:c>
      <x:c r="J3513" s="10" t="str">
        <x:v>NO_SEMANTIC_VALIDATOR_DETERMINISTIC_PASS</x:v>
      </x:c>
      <x:c r="K3513" s="10" t="str">
        <x:v>ced276ea9144e5d34330183456e7b768234a14e8b5e274d499bd7b430d25fac5</x:v>
      </x:c>
      <x:c r="L3513" s="10" t="str">
        <x:v>historical_three</x:v>
      </x:c>
      <x:c r="M3513" s="10" t="n">
        <x:v>0</x:v>
      </x:c>
      <x:c r="N3513" s="10" t="n">
        <x:v>0</x:v>
      </x:c>
      <x:c r="O3513" s="10" t="n">
        <x:v>1</x:v>
      </x:c>
      <x:c r="P3513" s="9" t="str">
        <x:f>'CaseReview'!U1327</x:f>
        <x:v>PASS</x:v>
      </x:c>
      <x:c r="Q3513" s="9" t="n">
        <x:f>IF(AND(T3513=1,G3513=P3513),1,0)</x:f>
        <x:v>0</x:v>
      </x:c>
      <x:c r="R3513" s="9" t="n">
        <x:f>IF(AND(T3513=1,G3513="PASS",P3513="FAIL"),1,0)</x:f>
        <x:v>0</x:v>
      </x:c>
      <x:c r="S3513" s="9" t="n">
        <x:f>IF(AND(T3513=1,G3513="FAIL",P3513="PASS"),1,0)</x:f>
        <x:v>1</x:v>
      </x:c>
      <x:c r="T3513" s="9" t="n">
        <x:v>1</x:v>
      </x:c>
      <x:c r="U3513" s="9" t="n">
        <x:v>16</x:v>
      </x:c>
      <x:c r="V3513" s="9" t="str">
        <x:v>MVP/SHACL_GENERATION_PIPELINE/experiments/LUNA_NO_SEMANTIC_VALIDATOR/RUN_01/runs/RUN-IMO26-002-20260901T105236430576Z/artifacts/attempt_01/candidate_shape.ttl</x:v>
      </x:c>
    </x:row>
    <x:row r="3514" ht="22" customHeight="1">
      <x:c r="A3514" s="10" t="str">
        <x:v>NO_SEMANTIC</x:v>
      </x:c>
      <x:c r="B3514" s="10" t="str">
        <x:v>IMO26-002</x:v>
      </x:c>
      <x:c r="C3514" s="10" t="str">
        <x:v>IMO26-002-A-P07</x:v>
      </x:c>
      <x:c r="D3514" s="10" t="str">
        <x:v>RUN_01</x:v>
      </x:c>
      <x:c r="E3514" s="10" t="str">
        <x:v>ORIGINAL_LEDGER</x:v>
      </x:c>
      <x:c r="F3514" s="10" t="str">
        <x:v>PASS</x:v>
      </x:c>
      <x:c r="G3514" s="10" t="str">
        <x:v>FAIL</x:v>
      </x:c>
      <x:c r="H3514" s="10" t="str">
        <x:v>EXECUTED</x:v>
      </x:c>
      <x:c r="I3514" s="10" t="str">
        <x:v>PARSED</x:v>
      </x:c>
      <x:c r="J3514" s="10" t="str">
        <x:v>NO_SEMANTIC_VALIDATOR_DETERMINISTIC_PASS</x:v>
      </x:c>
      <x:c r="K3514" s="10" t="str">
        <x:v>ced276ea9144e5d34330183456e7b768234a14e8b5e274d499bd7b430d25fac5</x:v>
      </x:c>
      <x:c r="L3514" s="10" t="str">
        <x:v>historical_three</x:v>
      </x:c>
      <x:c r="M3514" s="10" t="n">
        <x:v>0</x:v>
      </x:c>
      <x:c r="N3514" s="10" t="n">
        <x:v>0</x:v>
      </x:c>
      <x:c r="O3514" s="10" t="n">
        <x:v>1</x:v>
      </x:c>
      <x:c r="P3514" s="9" t="str">
        <x:f>'CaseReview'!U1328</x:f>
        <x:v>PASS</x:v>
      </x:c>
      <x:c r="Q3514" s="9" t="n">
        <x:f>IF(AND(T3514=1,G3514=P3514),1,0)</x:f>
        <x:v>0</x:v>
      </x:c>
      <x:c r="R3514" s="9" t="n">
        <x:f>IF(AND(T3514=1,G3514="PASS",P3514="FAIL"),1,0)</x:f>
        <x:v>0</x:v>
      </x:c>
      <x:c r="S3514" s="9" t="n">
        <x:f>IF(AND(T3514=1,G3514="FAIL",P3514="PASS"),1,0)</x:f>
        <x:v>1</x:v>
      </x:c>
      <x:c r="T3514" s="9" t="n">
        <x:v>1</x:v>
      </x:c>
      <x:c r="U3514" s="9" t="n">
        <x:v>16</x:v>
      </x:c>
      <x:c r="V3514" s="9" t="str">
        <x:v>MVP/SHACL_GENERATION_PIPELINE/experiments/LUNA_NO_SEMANTIC_VALIDATOR/RUN_01/runs/RUN-IMO26-002-20260901T105236430576Z/artifacts/attempt_01/candidate_shape.ttl</x:v>
      </x:c>
    </x:row>
    <x:row r="3515" ht="22" customHeight="1">
      <x:c r="A3515" s="10" t="str">
        <x:v>NO_SEMANTIC</x:v>
      </x:c>
      <x:c r="B3515" s="10" t="str">
        <x:v>IMO26-002</x:v>
      </x:c>
      <x:c r="C3515" s="10" t="str">
        <x:v>IMO26-002-A-P08</x:v>
      </x:c>
      <x:c r="D3515" s="10" t="str">
        <x:v>RUN_01</x:v>
      </x:c>
      <x:c r="E3515" s="10" t="str">
        <x:v>ORIGINAL_LEDGER</x:v>
      </x:c>
      <x:c r="F3515" s="10" t="str">
        <x:v>PASS</x:v>
      </x:c>
      <x:c r="G3515" s="10" t="str">
        <x:v>PASS</x:v>
      </x:c>
      <x:c r="H3515" s="10" t="str">
        <x:v>EXECUTED</x:v>
      </x:c>
      <x:c r="I3515" s="10" t="str">
        <x:v>PARSED</x:v>
      </x:c>
      <x:c r="J3515" s="10" t="str">
        <x:v>NO_SEMANTIC_VALIDATOR_DETERMINISTIC_PASS</x:v>
      </x:c>
      <x:c r="K3515" s="10" t="str">
        <x:v>ced276ea9144e5d34330183456e7b768234a14e8b5e274d499bd7b430d25fac5</x:v>
      </x:c>
      <x:c r="L3515" s="10" t="str">
        <x:v>historical_three</x:v>
      </x:c>
      <x:c r="M3515" s="10" t="n">
        <x:v>1</x:v>
      </x:c>
      <x:c r="N3515" s="10" t="n">
        <x:v>0</x:v>
      </x:c>
      <x:c r="O3515" s="10" t="n">
        <x:v>0</x:v>
      </x:c>
      <x:c r="P3515" s="9" t="str">
        <x:f>'CaseReview'!U1329</x:f>
        <x:v>PASS</x:v>
      </x:c>
      <x:c r="Q3515" s="9" t="n">
        <x:f>IF(AND(T3515=1,G3515=P3515),1,0)</x:f>
        <x:v>1</x:v>
      </x:c>
      <x:c r="R3515" s="9" t="n">
        <x:f>IF(AND(T3515=1,G3515="PASS",P3515="FAIL"),1,0)</x:f>
        <x:v>0</x:v>
      </x:c>
      <x:c r="S3515" s="9" t="n">
        <x:f>IF(AND(T3515=1,G3515="FAIL",P3515="PASS"),1,0)</x:f>
        <x:v>0</x:v>
      </x:c>
      <x:c r="T3515" s="9" t="n">
        <x:v>1</x:v>
      </x:c>
      <x:c r="U3515" s="9" t="n">
        <x:v>16</x:v>
      </x:c>
      <x:c r="V3515" s="9" t="str">
        <x:v>MVP/SHACL_GENERATION_PIPELINE/experiments/LUNA_NO_SEMANTIC_VALIDATOR/RUN_01/runs/RUN-IMO26-002-20260901T105236430576Z/artifacts/attempt_01/candidate_shape.ttl</x:v>
      </x:c>
    </x:row>
    <x:row r="3516" ht="22" customHeight="1">
      <x:c r="A3516" s="10" t="str">
        <x:v>NO_SEMANTIC</x:v>
      </x:c>
      <x:c r="B3516" s="10" t="str">
        <x:v>IMO26-002</x:v>
      </x:c>
      <x:c r="C3516" s="10" t="str">
        <x:v>IMO26-002-A-P09</x:v>
      </x:c>
      <x:c r="D3516" s="10" t="str">
        <x:v>RUN_01</x:v>
      </x:c>
      <x:c r="E3516" s="10" t="str">
        <x:v>ORIGINAL_LEDGER</x:v>
      </x:c>
      <x:c r="F3516" s="10" t="str">
        <x:v>PASS</x:v>
      </x:c>
      <x:c r="G3516" s="10" t="str">
        <x:v>PASS</x:v>
      </x:c>
      <x:c r="H3516" s="10" t="str">
        <x:v>EXECUTED</x:v>
      </x:c>
      <x:c r="I3516" s="10" t="str">
        <x:v>PARSED</x:v>
      </x:c>
      <x:c r="J3516" s="10" t="str">
        <x:v>NO_SEMANTIC_VALIDATOR_DETERMINISTIC_PASS</x:v>
      </x:c>
      <x:c r="K3516" s="10" t="str">
        <x:v>ced276ea9144e5d34330183456e7b768234a14e8b5e274d499bd7b430d25fac5</x:v>
      </x:c>
      <x:c r="L3516" s="10" t="str">
        <x:v>historical_three</x:v>
      </x:c>
      <x:c r="M3516" s="10" t="n">
        <x:v>1</x:v>
      </x:c>
      <x:c r="N3516" s="10" t="n">
        <x:v>0</x:v>
      </x:c>
      <x:c r="O3516" s="10" t="n">
        <x:v>0</x:v>
      </x:c>
      <x:c r="P3516" s="9" t="str">
        <x:f>'CaseReview'!U1330</x:f>
        <x:v>PASS</x:v>
      </x:c>
      <x:c r="Q3516" s="9" t="n">
        <x:f>IF(AND(T3516=1,G3516=P3516),1,0)</x:f>
        <x:v>1</x:v>
      </x:c>
      <x:c r="R3516" s="9" t="n">
        <x:f>IF(AND(T3516=1,G3516="PASS",P3516="FAIL"),1,0)</x:f>
        <x:v>0</x:v>
      </x:c>
      <x:c r="S3516" s="9" t="n">
        <x:f>IF(AND(T3516=1,G3516="FAIL",P3516="PASS"),1,0)</x:f>
        <x:v>0</x:v>
      </x:c>
      <x:c r="T3516" s="9" t="n">
        <x:v>1</x:v>
      </x:c>
      <x:c r="U3516" s="9" t="n">
        <x:v>16</x:v>
      </x:c>
      <x:c r="V3516" s="9" t="str">
        <x:v>MVP/SHACL_GENERATION_PIPELINE/experiments/LUNA_NO_SEMANTIC_VALIDATOR/RUN_01/runs/RUN-IMO26-002-20260901T105236430576Z/artifacts/attempt_01/candidate_shape.ttl</x:v>
      </x:c>
    </x:row>
    <x:row r="3517" ht="22" customHeight="1">
      <x:c r="A3517" s="10" t="str">
        <x:v>NO_SEMANTIC</x:v>
      </x:c>
      <x:c r="B3517" s="10" t="str">
        <x:v>IMO26-002</x:v>
      </x:c>
      <x:c r="C3517" s="10" t="str">
        <x:v>IMO26-002-A-P10</x:v>
      </x:c>
      <x:c r="D3517" s="10" t="str">
        <x:v>RUN_01</x:v>
      </x:c>
      <x:c r="E3517" s="10" t="str">
        <x:v>ORIGINAL_LEDGER</x:v>
      </x:c>
      <x:c r="F3517" s="10" t="str">
        <x:v>PASS</x:v>
      </x:c>
      <x:c r="G3517" s="10" t="str">
        <x:v>PASS</x:v>
      </x:c>
      <x:c r="H3517" s="10" t="str">
        <x:v>EXECUTED</x:v>
      </x:c>
      <x:c r="I3517" s="10" t="str">
        <x:v>PARSED</x:v>
      </x:c>
      <x:c r="J3517" s="10" t="str">
        <x:v>NO_SEMANTIC_VALIDATOR_DETERMINISTIC_PASS</x:v>
      </x:c>
      <x:c r="K3517" s="10" t="str">
        <x:v>ced276ea9144e5d34330183456e7b768234a14e8b5e274d499bd7b430d25fac5</x:v>
      </x:c>
      <x:c r="L3517" s="10" t="str">
        <x:v>historical_three</x:v>
      </x:c>
      <x:c r="M3517" s="10" t="n">
        <x:v>1</x:v>
      </x:c>
      <x:c r="N3517" s="10" t="n">
        <x:v>0</x:v>
      </x:c>
      <x:c r="O3517" s="10" t="n">
        <x:v>0</x:v>
      </x:c>
      <x:c r="P3517" s="9" t="str">
        <x:f>'CaseReview'!U1331</x:f>
        <x:v>PASS</x:v>
      </x:c>
      <x:c r="Q3517" s="9" t="n">
        <x:f>IF(AND(T3517=1,G3517=P3517),1,0)</x:f>
        <x:v>1</x:v>
      </x:c>
      <x:c r="R3517" s="9" t="n">
        <x:f>IF(AND(T3517=1,G3517="PASS",P3517="FAIL"),1,0)</x:f>
        <x:v>0</x:v>
      </x:c>
      <x:c r="S3517" s="9" t="n">
        <x:f>IF(AND(T3517=1,G3517="FAIL",P3517="PASS"),1,0)</x:f>
        <x:v>0</x:v>
      </x:c>
      <x:c r="T3517" s="9" t="n">
        <x:v>1</x:v>
      </x:c>
      <x:c r="U3517" s="9" t="n">
        <x:v>16</x:v>
      </x:c>
      <x:c r="V3517" s="9" t="str">
        <x:v>MVP/SHACL_GENERATION_PIPELINE/experiments/LUNA_NO_SEMANTIC_VALIDATOR/RUN_01/runs/RUN-IMO26-002-20260901T105236430576Z/artifacts/attempt_01/candidate_shape.ttl</x:v>
      </x:c>
    </x:row>
    <x:row r="3518" ht="22" customHeight="1">
      <x:c r="A3518" s="10" t="str">
        <x:v>NO_SEMANTIC</x:v>
      </x:c>
      <x:c r="B3518" s="10" t="str">
        <x:v>IMO26-005</x:v>
      </x:c>
      <x:c r="C3518" s="10" t="str">
        <x:v>IMO26-005-A-F01</x:v>
      </x:c>
      <x:c r="D3518" s="10" t="str">
        <x:v>RUN_01</x:v>
      </x:c>
      <x:c r="E3518" s="10" t="str">
        <x:v>ORIGINAL_LEDGER</x:v>
      </x:c>
      <x:c r="F3518" s="10" t="str">
        <x:v>FAIL</x:v>
      </x:c>
      <x:c r="G3518" s="10" t="str">
        <x:v>FAIL</x:v>
      </x:c>
      <x:c r="H3518" s="10" t="str">
        <x:v>EXECUTED</x:v>
      </x:c>
      <x:c r="I3518" s="10" t="str">
        <x:v>PARSED</x:v>
      </x:c>
      <x:c r="J3518" s="10" t="str">
        <x:v>NO_SEMANTIC_VALIDATOR_DETERMINISTIC_PASS</x:v>
      </x:c>
      <x:c r="K3518" s="10" t="str">
        <x:v>885fa44f205adea0df696a9fc2262edf13887edadbe4fb241ba7293180ff8c89</x:v>
      </x:c>
      <x:c r="L3518" s="10" t="str">
        <x:v>historical_three</x:v>
      </x:c>
      <x:c r="M3518" s="10" t="n">
        <x:v>1</x:v>
      </x:c>
      <x:c r="N3518" s="10" t="n">
        <x:v>0</x:v>
      </x:c>
      <x:c r="O3518" s="10" t="n">
        <x:v>0</x:v>
      </x:c>
      <x:c r="P3518" s="9" t="str">
        <x:f>'CaseReview'!U1332</x:f>
        <x:v>FAIL</x:v>
      </x:c>
      <x:c r="Q3518" s="9" t="n">
        <x:f>IF(AND(T3518=1,G3518=P3518),1,0)</x:f>
        <x:v>1</x:v>
      </x:c>
      <x:c r="R3518" s="9" t="n">
        <x:f>IF(AND(T3518=1,G3518="PASS",P3518="FAIL"),1,0)</x:f>
        <x:v>0</x:v>
      </x:c>
      <x:c r="S3518" s="9" t="n">
        <x:f>IF(AND(T3518=1,G3518="FAIL",P3518="PASS"),1,0)</x:f>
        <x:v>0</x:v>
      </x:c>
      <x:c r="T3518" s="9" t="n">
        <x:v>1</x:v>
      </x:c>
      <x:c r="U3518" s="9" t="n">
        <x:v>6</x:v>
      </x:c>
      <x:c r="V3518" s="9" t="str">
        <x:v>MVP/SHACL_GENERATION_PIPELINE/experiments/LUNA_NO_SEMANTIC_VALIDATOR/RUN_01/runs/RUN-IMO26-005-20260901T105303955854Z/artifacts/attempt_01/candidate_shape.ttl</x:v>
      </x:c>
    </x:row>
    <x:row r="3519" ht="22" customHeight="1">
      <x:c r="A3519" s="10" t="str">
        <x:v>NO_SEMANTIC</x:v>
      </x:c>
      <x:c r="B3519" s="10" t="str">
        <x:v>IMO26-005</x:v>
      </x:c>
      <x:c r="C3519" s="10" t="str">
        <x:v>IMO26-005-A-F02</x:v>
      </x:c>
      <x:c r="D3519" s="10" t="str">
        <x:v>RUN_01</x:v>
      </x:c>
      <x:c r="E3519" s="10" t="str">
        <x:v>ORIGINAL_LEDGER</x:v>
      </x:c>
      <x:c r="F3519" s="10" t="str">
        <x:v>FAIL</x:v>
      </x:c>
      <x:c r="G3519" s="10" t="str">
        <x:v>FAIL</x:v>
      </x:c>
      <x:c r="H3519" s="10" t="str">
        <x:v>EXECUTED</x:v>
      </x:c>
      <x:c r="I3519" s="10" t="str">
        <x:v>PARSED</x:v>
      </x:c>
      <x:c r="J3519" s="10" t="str">
        <x:v>NO_SEMANTIC_VALIDATOR_DETERMINISTIC_PASS</x:v>
      </x:c>
      <x:c r="K3519" s="10" t="str">
        <x:v>885fa44f205adea0df696a9fc2262edf13887edadbe4fb241ba7293180ff8c89</x:v>
      </x:c>
      <x:c r="L3519" s="10" t="str">
        <x:v>historical_three</x:v>
      </x:c>
      <x:c r="M3519" s="10" t="n">
        <x:v>1</x:v>
      </x:c>
      <x:c r="N3519" s="10" t="n">
        <x:v>0</x:v>
      </x:c>
      <x:c r="O3519" s="10" t="n">
        <x:v>0</x:v>
      </x:c>
      <x:c r="P3519" s="9" t="str">
        <x:f>'CaseReview'!U1333</x:f>
        <x:v>FAIL</x:v>
      </x:c>
      <x:c r="Q3519" s="9" t="n">
        <x:f>IF(AND(T3519=1,G3519=P3519),1,0)</x:f>
        <x:v>1</x:v>
      </x:c>
      <x:c r="R3519" s="9" t="n">
        <x:f>IF(AND(T3519=1,G3519="PASS",P3519="FAIL"),1,0)</x:f>
        <x:v>0</x:v>
      </x:c>
      <x:c r="S3519" s="9" t="n">
        <x:f>IF(AND(T3519=1,G3519="FAIL",P3519="PASS"),1,0)</x:f>
        <x:v>0</x:v>
      </x:c>
      <x:c r="T3519" s="9" t="n">
        <x:v>1</x:v>
      </x:c>
      <x:c r="U3519" s="9" t="n">
        <x:v>6</x:v>
      </x:c>
      <x:c r="V3519" s="9" t="str">
        <x:v>MVP/SHACL_GENERATION_PIPELINE/experiments/LUNA_NO_SEMANTIC_VALIDATOR/RUN_01/runs/RUN-IMO26-005-20260901T105303955854Z/artifacts/attempt_01/candidate_shape.ttl</x:v>
      </x:c>
    </x:row>
    <x:row r="3520" ht="22" customHeight="1">
      <x:c r="A3520" s="10" t="str">
        <x:v>NO_SEMANTIC</x:v>
      </x:c>
      <x:c r="B3520" s="10" t="str">
        <x:v>IMO26-005</x:v>
      </x:c>
      <x:c r="C3520" s="10" t="str">
        <x:v>IMO26-005-A-F03</x:v>
      </x:c>
      <x:c r="D3520" s="10" t="str">
        <x:v>RUN_01</x:v>
      </x:c>
      <x:c r="E3520" s="10" t="str">
        <x:v>ORIGINAL_LEDGER</x:v>
      </x:c>
      <x:c r="F3520" s="10" t="str">
        <x:v>FAIL</x:v>
      </x:c>
      <x:c r="G3520" s="10" t="str">
        <x:v>FAIL</x:v>
      </x:c>
      <x:c r="H3520" s="10" t="str">
        <x:v>EXECUTED</x:v>
      </x:c>
      <x:c r="I3520" s="10" t="str">
        <x:v>PARSED</x:v>
      </x:c>
      <x:c r="J3520" s="10" t="str">
        <x:v>NO_SEMANTIC_VALIDATOR_DETERMINISTIC_PASS</x:v>
      </x:c>
      <x:c r="K3520" s="10" t="str">
        <x:v>885fa44f205adea0df696a9fc2262edf13887edadbe4fb241ba7293180ff8c89</x:v>
      </x:c>
      <x:c r="L3520" s="10" t="str">
        <x:v>historical_three</x:v>
      </x:c>
      <x:c r="M3520" s="10" t="n">
        <x:v>1</x:v>
      </x:c>
      <x:c r="N3520" s="10" t="n">
        <x:v>0</x:v>
      </x:c>
      <x:c r="O3520" s="10" t="n">
        <x:v>0</x:v>
      </x:c>
      <x:c r="P3520" s="9" t="str">
        <x:f>'CaseReview'!U1334</x:f>
        <x:v>FAIL</x:v>
      </x:c>
      <x:c r="Q3520" s="9" t="n">
        <x:f>IF(AND(T3520=1,G3520=P3520),1,0)</x:f>
        <x:v>1</x:v>
      </x:c>
      <x:c r="R3520" s="9" t="n">
        <x:f>IF(AND(T3520=1,G3520="PASS",P3520="FAIL"),1,0)</x:f>
        <x:v>0</x:v>
      </x:c>
      <x:c r="S3520" s="9" t="n">
        <x:f>IF(AND(T3520=1,G3520="FAIL",P3520="PASS"),1,0)</x:f>
        <x:v>0</x:v>
      </x:c>
      <x:c r="T3520" s="9" t="n">
        <x:v>1</x:v>
      </x:c>
      <x:c r="U3520" s="9" t="n">
        <x:v>6</x:v>
      </x:c>
      <x:c r="V3520" s="9" t="str">
        <x:v>MVP/SHACL_GENERATION_PIPELINE/experiments/LUNA_NO_SEMANTIC_VALIDATOR/RUN_01/runs/RUN-IMO26-005-20260901T105303955854Z/artifacts/attempt_01/candidate_shape.ttl</x:v>
      </x:c>
    </x:row>
    <x:row r="3521" ht="22" customHeight="1">
      <x:c r="A3521" s="10" t="str">
        <x:v>NO_SEMANTIC</x:v>
      </x:c>
      <x:c r="B3521" s="10" t="str">
        <x:v>IMO26-005</x:v>
      </x:c>
      <x:c r="C3521" s="10" t="str">
        <x:v>IMO26-005-A-P01</x:v>
      </x:c>
      <x:c r="D3521" s="10" t="str">
        <x:v>RUN_01</x:v>
      </x:c>
      <x:c r="E3521" s="10" t="str">
        <x:v>ORIGINAL_LEDGER</x:v>
      </x:c>
      <x:c r="F3521" s="10" t="str">
        <x:v>PASS</x:v>
      </x:c>
      <x:c r="G3521" s="10" t="str">
        <x:v>PASS</x:v>
      </x:c>
      <x:c r="H3521" s="10" t="str">
        <x:v>EXECUTED</x:v>
      </x:c>
      <x:c r="I3521" s="10" t="str">
        <x:v>PARSED</x:v>
      </x:c>
      <x:c r="J3521" s="10" t="str">
        <x:v>NO_SEMANTIC_VALIDATOR_DETERMINISTIC_PASS</x:v>
      </x:c>
      <x:c r="K3521" s="10" t="str">
        <x:v>885fa44f205adea0df696a9fc2262edf13887edadbe4fb241ba7293180ff8c89</x:v>
      </x:c>
      <x:c r="L3521" s="10" t="str">
        <x:v>historical_three</x:v>
      </x:c>
      <x:c r="M3521" s="10" t="n">
        <x:v>1</x:v>
      </x:c>
      <x:c r="N3521" s="10" t="n">
        <x:v>0</x:v>
      </x:c>
      <x:c r="O3521" s="10" t="n">
        <x:v>0</x:v>
      </x:c>
      <x:c r="P3521" s="9" t="str">
        <x:f>'CaseReview'!U1335</x:f>
        <x:v>PASS</x:v>
      </x:c>
      <x:c r="Q3521" s="9" t="n">
        <x:f>IF(AND(T3521=1,G3521=P3521),1,0)</x:f>
        <x:v>1</x:v>
      </x:c>
      <x:c r="R3521" s="9" t="n">
        <x:f>IF(AND(T3521=1,G3521="PASS",P3521="FAIL"),1,0)</x:f>
        <x:v>0</x:v>
      </x:c>
      <x:c r="S3521" s="9" t="n">
        <x:f>IF(AND(T3521=1,G3521="FAIL",P3521="PASS"),1,0)</x:f>
        <x:v>0</x:v>
      </x:c>
      <x:c r="T3521" s="9" t="n">
        <x:v>1</x:v>
      </x:c>
      <x:c r="U3521" s="9" t="n">
        <x:v>6</x:v>
      </x:c>
      <x:c r="V3521" s="9" t="str">
        <x:v>MVP/SHACL_GENERATION_PIPELINE/experiments/LUNA_NO_SEMANTIC_VALIDATOR/RUN_01/runs/RUN-IMO26-005-20260901T105303955854Z/artifacts/attempt_01/candidate_shape.ttl</x:v>
      </x:c>
    </x:row>
    <x:row r="3522" ht="22" customHeight="1">
      <x:c r="A3522" s="10" t="str">
        <x:v>NO_SEMANTIC</x:v>
      </x:c>
      <x:c r="B3522" s="10" t="str">
        <x:v>IMO26-005</x:v>
      </x:c>
      <x:c r="C3522" s="10" t="str">
        <x:v>IMO26-005-A-P02</x:v>
      </x:c>
      <x:c r="D3522" s="10" t="str">
        <x:v>RUN_01</x:v>
      </x:c>
      <x:c r="E3522" s="10" t="str">
        <x:v>ORIGINAL_LEDGER</x:v>
      </x:c>
      <x:c r="F3522" s="10" t="str">
        <x:v>PASS</x:v>
      </x:c>
      <x:c r="G3522" s="10" t="str">
        <x:v>PASS</x:v>
      </x:c>
      <x:c r="H3522" s="10" t="str">
        <x:v>EXECUTED</x:v>
      </x:c>
      <x:c r="I3522" s="10" t="str">
        <x:v>PARSED</x:v>
      </x:c>
      <x:c r="J3522" s="10" t="str">
        <x:v>NO_SEMANTIC_VALIDATOR_DETERMINISTIC_PASS</x:v>
      </x:c>
      <x:c r="K3522" s="10" t="str">
        <x:v>885fa44f205adea0df696a9fc2262edf13887edadbe4fb241ba7293180ff8c89</x:v>
      </x:c>
      <x:c r="L3522" s="10" t="str">
        <x:v>historical_three</x:v>
      </x:c>
      <x:c r="M3522" s="10" t="n">
        <x:v>1</x:v>
      </x:c>
      <x:c r="N3522" s="10" t="n">
        <x:v>0</x:v>
      </x:c>
      <x:c r="O3522" s="10" t="n">
        <x:v>0</x:v>
      </x:c>
      <x:c r="P3522" s="9" t="str">
        <x:f>'CaseReview'!U1336</x:f>
        <x:v>PASS</x:v>
      </x:c>
      <x:c r="Q3522" s="9" t="n">
        <x:f>IF(AND(T3522=1,G3522=P3522),1,0)</x:f>
        <x:v>1</x:v>
      </x:c>
      <x:c r="R3522" s="9" t="n">
        <x:f>IF(AND(T3522=1,G3522="PASS",P3522="FAIL"),1,0)</x:f>
        <x:v>0</x:v>
      </x:c>
      <x:c r="S3522" s="9" t="n">
        <x:f>IF(AND(T3522=1,G3522="FAIL",P3522="PASS"),1,0)</x:f>
        <x:v>0</x:v>
      </x:c>
      <x:c r="T3522" s="9" t="n">
        <x:v>1</x:v>
      </x:c>
      <x:c r="U3522" s="9" t="n">
        <x:v>6</x:v>
      </x:c>
      <x:c r="V3522" s="9" t="str">
        <x:v>MVP/SHACL_GENERATION_PIPELINE/experiments/LUNA_NO_SEMANTIC_VALIDATOR/RUN_01/runs/RUN-IMO26-005-20260901T105303955854Z/artifacts/attempt_01/candidate_shape.ttl</x:v>
      </x:c>
    </x:row>
    <x:row r="3523" ht="22" customHeight="1">
      <x:c r="A3523" s="10" t="str">
        <x:v>NO_SEMANTIC</x:v>
      </x:c>
      <x:c r="B3523" s="10" t="str">
        <x:v>IMO26-005</x:v>
      </x:c>
      <x:c r="C3523" s="10" t="str">
        <x:v>IMO26-005-A-P03</x:v>
      </x:c>
      <x:c r="D3523" s="10" t="str">
        <x:v>RUN_01</x:v>
      </x:c>
      <x:c r="E3523" s="10" t="str">
        <x:v>ORIGINAL_LEDGER</x:v>
      </x:c>
      <x:c r="F3523" s="10" t="str">
        <x:v>PASS</x:v>
      </x:c>
      <x:c r="G3523" s="10" t="str">
        <x:v>FAIL</x:v>
      </x:c>
      <x:c r="H3523" s="10" t="str">
        <x:v>EXECUTED</x:v>
      </x:c>
      <x:c r="I3523" s="10" t="str">
        <x:v>PARSED</x:v>
      </x:c>
      <x:c r="J3523" s="10" t="str">
        <x:v>NO_SEMANTIC_VALIDATOR_DETERMINISTIC_PASS</x:v>
      </x:c>
      <x:c r="K3523" s="10" t="str">
        <x:v>885fa44f205adea0df696a9fc2262edf13887edadbe4fb241ba7293180ff8c89</x:v>
      </x:c>
      <x:c r="L3523" s="10" t="str">
        <x:v>historical_three</x:v>
      </x:c>
      <x:c r="M3523" s="10" t="n">
        <x:v>0</x:v>
      </x:c>
      <x:c r="N3523" s="10" t="n">
        <x:v>0</x:v>
      </x:c>
      <x:c r="O3523" s="10" t="n">
        <x:v>1</x:v>
      </x:c>
      <x:c r="P3523" s="9" t="str">
        <x:f>'CaseReview'!U1337</x:f>
        <x:v>PASS</x:v>
      </x:c>
      <x:c r="Q3523" s="9" t="n">
        <x:f>IF(AND(T3523=1,G3523=P3523),1,0)</x:f>
        <x:v>0</x:v>
      </x:c>
      <x:c r="R3523" s="9" t="n">
        <x:f>IF(AND(T3523=1,G3523="PASS",P3523="FAIL"),1,0)</x:f>
        <x:v>0</x:v>
      </x:c>
      <x:c r="S3523" s="9" t="n">
        <x:f>IF(AND(T3523=1,G3523="FAIL",P3523="PASS"),1,0)</x:f>
        <x:v>1</x:v>
      </x:c>
      <x:c r="T3523" s="9" t="n">
        <x:v>1</x:v>
      </x:c>
      <x:c r="U3523" s="9" t="n">
        <x:v>6</x:v>
      </x:c>
      <x:c r="V3523" s="9" t="str">
        <x:v>MVP/SHACL_GENERATION_PIPELINE/experiments/LUNA_NO_SEMANTIC_VALIDATOR/RUN_01/runs/RUN-IMO26-005-20260901T105303955854Z/artifacts/attempt_01/candidate_shape.ttl</x:v>
      </x:c>
    </x:row>
    <x:row r="3524" ht="22" customHeight="1">
      <x:c r="A3524" s="10" t="str">
        <x:v>NO_SEMANTIC</x:v>
      </x:c>
      <x:c r="B3524" s="10" t="str">
        <x:v>IMO26-007</x:v>
      </x:c>
      <x:c r="C3524" s="10" t="str">
        <x:v>IMO26-007-A-F01</x:v>
      </x:c>
      <x:c r="D3524" s="10" t="str">
        <x:v>RUN_01</x:v>
      </x:c>
      <x:c r="E3524" s="10" t="str">
        <x:v>ORIGINAL_LEDGER</x:v>
      </x:c>
      <x:c r="F3524" s="10" t="str">
        <x:v>FAIL</x:v>
      </x:c>
      <x:c r="G3524" s="10" t="str">
        <x:v>FAIL</x:v>
      </x:c>
      <x:c r="H3524" s="10" t="str">
        <x:v>EXECUTED</x:v>
      </x:c>
      <x:c r="I3524" s="10" t="str">
        <x:v>PARSED</x:v>
      </x:c>
      <x:c r="J3524" s="10" t="str">
        <x:v>NO_SEMANTIC_VALIDATOR_DETERMINISTIC_PASS</x:v>
      </x:c>
      <x:c r="K3524" s="10" t="str">
        <x:v>630ca26f89921c140bff5070bb08573e7cf68b47852eac7952179234fc4b76a5</x:v>
      </x:c>
      <x:c r="L3524" s="10" t="str">
        <x:v>historical_three</x:v>
      </x:c>
      <x:c r="M3524" s="10" t="n">
        <x:v>1</x:v>
      </x:c>
      <x:c r="N3524" s="10" t="n">
        <x:v>0</x:v>
      </x:c>
      <x:c r="O3524" s="10" t="n">
        <x:v>0</x:v>
      </x:c>
      <x:c r="P3524" s="9" t="str">
        <x:f>'CaseReview'!U1338</x:f>
        <x:v>FAIL</x:v>
      </x:c>
      <x:c r="Q3524" s="9" t="n">
        <x:f>IF(AND(T3524=1,G3524=P3524),1,0)</x:f>
        <x:v>1</x:v>
      </x:c>
      <x:c r="R3524" s="9" t="n">
        <x:f>IF(AND(T3524=1,G3524="PASS",P3524="FAIL"),1,0)</x:f>
        <x:v>0</x:v>
      </x:c>
      <x:c r="S3524" s="9" t="n">
        <x:f>IF(AND(T3524=1,G3524="FAIL",P3524="PASS"),1,0)</x:f>
        <x:v>0</x:v>
      </x:c>
      <x:c r="T3524" s="9" t="n">
        <x:v>1</x:v>
      </x:c>
      <x:c r="U3524" s="9" t="n">
        <x:v>10</x:v>
      </x:c>
      <x:c r="V3524" s="9" t="str">
        <x:v>MVP/SHACL_GENERATION_PIPELINE/experiments/LUNA_NO_SEMANTIC_VALIDATOR/RUN_01/runs/RUN-IMO26-007-20260901T105320970208Z/artifacts/attempt_01/candidate_shape.ttl</x:v>
      </x:c>
    </x:row>
    <x:row r="3525" ht="22" customHeight="1">
      <x:c r="A3525" s="10" t="str">
        <x:v>NO_SEMANTIC</x:v>
      </x:c>
      <x:c r="B3525" s="10" t="str">
        <x:v>IMO26-007</x:v>
      </x:c>
      <x:c r="C3525" s="10" t="str">
        <x:v>IMO26-007-A-F02</x:v>
      </x:c>
      <x:c r="D3525" s="10" t="str">
        <x:v>RUN_01</x:v>
      </x:c>
      <x:c r="E3525" s="10" t="str">
        <x:v>ORIGINAL_LEDGER</x:v>
      </x:c>
      <x:c r="F3525" s="10" t="str">
        <x:v>FAIL</x:v>
      </x:c>
      <x:c r="G3525" s="10" t="str">
        <x:v>FAIL</x:v>
      </x:c>
      <x:c r="H3525" s="10" t="str">
        <x:v>EXECUTED</x:v>
      </x:c>
      <x:c r="I3525" s="10" t="str">
        <x:v>PARSED</x:v>
      </x:c>
      <x:c r="J3525" s="10" t="str">
        <x:v>NO_SEMANTIC_VALIDATOR_DETERMINISTIC_PASS</x:v>
      </x:c>
      <x:c r="K3525" s="10" t="str">
        <x:v>630ca26f89921c140bff5070bb08573e7cf68b47852eac7952179234fc4b76a5</x:v>
      </x:c>
      <x:c r="L3525" s="10" t="str">
        <x:v>historical_three</x:v>
      </x:c>
      <x:c r="M3525" s="10" t="n">
        <x:v>1</x:v>
      </x:c>
      <x:c r="N3525" s="10" t="n">
        <x:v>0</x:v>
      </x:c>
      <x:c r="O3525" s="10" t="n">
        <x:v>0</x:v>
      </x:c>
      <x:c r="P3525" s="9" t="str">
        <x:f>'CaseReview'!U1339</x:f>
        <x:v>FAIL</x:v>
      </x:c>
      <x:c r="Q3525" s="9" t="n">
        <x:f>IF(AND(T3525=1,G3525=P3525),1,0)</x:f>
        <x:v>1</x:v>
      </x:c>
      <x:c r="R3525" s="9" t="n">
        <x:f>IF(AND(T3525=1,G3525="PASS",P3525="FAIL"),1,0)</x:f>
        <x:v>0</x:v>
      </x:c>
      <x:c r="S3525" s="9" t="n">
        <x:f>IF(AND(T3525=1,G3525="FAIL",P3525="PASS"),1,0)</x:f>
        <x:v>0</x:v>
      </x:c>
      <x:c r="T3525" s="9" t="n">
        <x:v>1</x:v>
      </x:c>
      <x:c r="U3525" s="9" t="n">
        <x:v>10</x:v>
      </x:c>
      <x:c r="V3525" s="9" t="str">
        <x:v>MVP/SHACL_GENERATION_PIPELINE/experiments/LUNA_NO_SEMANTIC_VALIDATOR/RUN_01/runs/RUN-IMO26-007-20260901T105320970208Z/artifacts/attempt_01/candidate_shape.ttl</x:v>
      </x:c>
    </x:row>
    <x:row r="3526" ht="22" customHeight="1">
      <x:c r="A3526" s="10" t="str">
        <x:v>NO_SEMANTIC</x:v>
      </x:c>
      <x:c r="B3526" s="10" t="str">
        <x:v>IMO26-007</x:v>
      </x:c>
      <x:c r="C3526" s="10" t="str">
        <x:v>IMO26-007-A-F03</x:v>
      </x:c>
      <x:c r="D3526" s="10" t="str">
        <x:v>RUN_01</x:v>
      </x:c>
      <x:c r="E3526" s="10" t="str">
        <x:v>ORIGINAL_LEDGER</x:v>
      </x:c>
      <x:c r="F3526" s="10" t="str">
        <x:v>FAIL</x:v>
      </x:c>
      <x:c r="G3526" s="10" t="str">
        <x:v>FAIL</x:v>
      </x:c>
      <x:c r="H3526" s="10" t="str">
        <x:v>EXECUTED</x:v>
      </x:c>
      <x:c r="I3526" s="10" t="str">
        <x:v>PARSED</x:v>
      </x:c>
      <x:c r="J3526" s="10" t="str">
        <x:v>NO_SEMANTIC_VALIDATOR_DETERMINISTIC_PASS</x:v>
      </x:c>
      <x:c r="K3526" s="10" t="str">
        <x:v>630ca26f89921c140bff5070bb08573e7cf68b47852eac7952179234fc4b76a5</x:v>
      </x:c>
      <x:c r="L3526" s="10" t="str">
        <x:v>historical_three</x:v>
      </x:c>
      <x:c r="M3526" s="10" t="n">
        <x:v>1</x:v>
      </x:c>
      <x:c r="N3526" s="10" t="n">
        <x:v>0</x:v>
      </x:c>
      <x:c r="O3526" s="10" t="n">
        <x:v>0</x:v>
      </x:c>
      <x:c r="P3526" s="9" t="str">
        <x:f>'CaseReview'!U1340</x:f>
        <x:v>FAIL</x:v>
      </x:c>
      <x:c r="Q3526" s="9" t="n">
        <x:f>IF(AND(T3526=1,G3526=P3526),1,0)</x:f>
        <x:v>1</x:v>
      </x:c>
      <x:c r="R3526" s="9" t="n">
        <x:f>IF(AND(T3526=1,G3526="PASS",P3526="FAIL"),1,0)</x:f>
        <x:v>0</x:v>
      </x:c>
      <x:c r="S3526" s="9" t="n">
        <x:f>IF(AND(T3526=1,G3526="FAIL",P3526="PASS"),1,0)</x:f>
        <x:v>0</x:v>
      </x:c>
      <x:c r="T3526" s="9" t="n">
        <x:v>1</x:v>
      </x:c>
      <x:c r="U3526" s="9" t="n">
        <x:v>10</x:v>
      </x:c>
      <x:c r="V3526" s="9" t="str">
        <x:v>MVP/SHACL_GENERATION_PIPELINE/experiments/LUNA_NO_SEMANTIC_VALIDATOR/RUN_01/runs/RUN-IMO26-007-20260901T105320970208Z/artifacts/attempt_01/candidate_shape.ttl</x:v>
      </x:c>
    </x:row>
    <x:row r="3527" ht="22" customHeight="1">
      <x:c r="A3527" s="10" t="str">
        <x:v>NO_SEMANTIC</x:v>
      </x:c>
      <x:c r="B3527" s="10" t="str">
        <x:v>IMO26-007</x:v>
      </x:c>
      <x:c r="C3527" s="10" t="str">
        <x:v>IMO26-007-A-F04</x:v>
      </x:c>
      <x:c r="D3527" s="10" t="str">
        <x:v>RUN_01</x:v>
      </x:c>
      <x:c r="E3527" s="10" t="str">
        <x:v>ORIGINAL_LEDGER</x:v>
      </x:c>
      <x:c r="F3527" s="10" t="str">
        <x:v>FAIL</x:v>
      </x:c>
      <x:c r="G3527" s="10" t="str">
        <x:v>FAIL</x:v>
      </x:c>
      <x:c r="H3527" s="10" t="str">
        <x:v>EXECUTED</x:v>
      </x:c>
      <x:c r="I3527" s="10" t="str">
        <x:v>PARSED</x:v>
      </x:c>
      <x:c r="J3527" s="10" t="str">
        <x:v>NO_SEMANTIC_VALIDATOR_DETERMINISTIC_PASS</x:v>
      </x:c>
      <x:c r="K3527" s="10" t="str">
        <x:v>630ca26f89921c140bff5070bb08573e7cf68b47852eac7952179234fc4b76a5</x:v>
      </x:c>
      <x:c r="L3527" s="10" t="str">
        <x:v>historical_three</x:v>
      </x:c>
      <x:c r="M3527" s="10" t="n">
        <x:v>1</x:v>
      </x:c>
      <x:c r="N3527" s="10" t="n">
        <x:v>0</x:v>
      </x:c>
      <x:c r="O3527" s="10" t="n">
        <x:v>0</x:v>
      </x:c>
      <x:c r="P3527" s="9" t="str">
        <x:f>'CaseReview'!U1341</x:f>
        <x:v>FAIL</x:v>
      </x:c>
      <x:c r="Q3527" s="9" t="n">
        <x:f>IF(AND(T3527=1,G3527=P3527),1,0)</x:f>
        <x:v>1</x:v>
      </x:c>
      <x:c r="R3527" s="9" t="n">
        <x:f>IF(AND(T3527=1,G3527="PASS",P3527="FAIL"),1,0)</x:f>
        <x:v>0</x:v>
      </x:c>
      <x:c r="S3527" s="9" t="n">
        <x:f>IF(AND(T3527=1,G3527="FAIL",P3527="PASS"),1,0)</x:f>
        <x:v>0</x:v>
      </x:c>
      <x:c r="T3527" s="9" t="n">
        <x:v>1</x:v>
      </x:c>
      <x:c r="U3527" s="9" t="n">
        <x:v>10</x:v>
      </x:c>
      <x:c r="V3527" s="9" t="str">
        <x:v>MVP/SHACL_GENERATION_PIPELINE/experiments/LUNA_NO_SEMANTIC_VALIDATOR/RUN_01/runs/RUN-IMO26-007-20260901T105320970208Z/artifacts/attempt_01/candidate_shape.ttl</x:v>
      </x:c>
    </x:row>
    <x:row r="3528" ht="22" customHeight="1">
      <x:c r="A3528" s="10" t="str">
        <x:v>NO_SEMANTIC</x:v>
      </x:c>
      <x:c r="B3528" s="10" t="str">
        <x:v>IMO26-007</x:v>
      </x:c>
      <x:c r="C3528" s="10" t="str">
        <x:v>IMO26-007-A-P01</x:v>
      </x:c>
      <x:c r="D3528" s="10" t="str">
        <x:v>RUN_01</x:v>
      </x:c>
      <x:c r="E3528" s="10" t="str">
        <x:v>ORIGINAL_LEDGER</x:v>
      </x:c>
      <x:c r="F3528" s="10" t="str">
        <x:v>PASS</x:v>
      </x:c>
      <x:c r="G3528" s="10" t="str">
        <x:v>PASS</x:v>
      </x:c>
      <x:c r="H3528" s="10" t="str">
        <x:v>EXECUTED</x:v>
      </x:c>
      <x:c r="I3528" s="10" t="str">
        <x:v>PARSED</x:v>
      </x:c>
      <x:c r="J3528" s="10" t="str">
        <x:v>NO_SEMANTIC_VALIDATOR_DETERMINISTIC_PASS</x:v>
      </x:c>
      <x:c r="K3528" s="10" t="str">
        <x:v>630ca26f89921c140bff5070bb08573e7cf68b47852eac7952179234fc4b76a5</x:v>
      </x:c>
      <x:c r="L3528" s="10" t="str">
        <x:v>historical_three</x:v>
      </x:c>
      <x:c r="M3528" s="10" t="n">
        <x:v>1</x:v>
      </x:c>
      <x:c r="N3528" s="10" t="n">
        <x:v>0</x:v>
      </x:c>
      <x:c r="O3528" s="10" t="n">
        <x:v>0</x:v>
      </x:c>
      <x:c r="P3528" s="9" t="str">
        <x:f>'CaseReview'!U1342</x:f>
        <x:v>PASS</x:v>
      </x:c>
      <x:c r="Q3528" s="9" t="n">
        <x:f>IF(AND(T3528=1,G3528=P3528),1,0)</x:f>
        <x:v>1</x:v>
      </x:c>
      <x:c r="R3528" s="9" t="n">
        <x:f>IF(AND(T3528=1,G3528="PASS",P3528="FAIL"),1,0)</x:f>
        <x:v>0</x:v>
      </x:c>
      <x:c r="S3528" s="9" t="n">
        <x:f>IF(AND(T3528=1,G3528="FAIL",P3528="PASS"),1,0)</x:f>
        <x:v>0</x:v>
      </x:c>
      <x:c r="T3528" s="9" t="n">
        <x:v>1</x:v>
      </x:c>
      <x:c r="U3528" s="9" t="n">
        <x:v>10</x:v>
      </x:c>
      <x:c r="V3528" s="9" t="str">
        <x:v>MVP/SHACL_GENERATION_PIPELINE/experiments/LUNA_NO_SEMANTIC_VALIDATOR/RUN_01/runs/RUN-IMO26-007-20260901T105320970208Z/artifacts/attempt_01/candidate_shape.ttl</x:v>
      </x:c>
    </x:row>
    <x:row r="3529" ht="22" customHeight="1">
      <x:c r="A3529" s="10" t="str">
        <x:v>NO_SEMANTIC</x:v>
      </x:c>
      <x:c r="B3529" s="10" t="str">
        <x:v>IMO26-007</x:v>
      </x:c>
      <x:c r="C3529" s="10" t="str">
        <x:v>IMO26-007-A-P02</x:v>
      </x:c>
      <x:c r="D3529" s="10" t="str">
        <x:v>RUN_01</x:v>
      </x:c>
      <x:c r="E3529" s="10" t="str">
        <x:v>ORIGINAL_LEDGER</x:v>
      </x:c>
      <x:c r="F3529" s="10" t="str">
        <x:v>PASS</x:v>
      </x:c>
      <x:c r="G3529" s="10" t="str">
        <x:v>PASS</x:v>
      </x:c>
      <x:c r="H3529" s="10" t="str">
        <x:v>EXECUTED</x:v>
      </x:c>
      <x:c r="I3529" s="10" t="str">
        <x:v>PARSED</x:v>
      </x:c>
      <x:c r="J3529" s="10" t="str">
        <x:v>NO_SEMANTIC_VALIDATOR_DETERMINISTIC_PASS</x:v>
      </x:c>
      <x:c r="K3529" s="10" t="str">
        <x:v>630ca26f89921c140bff5070bb08573e7cf68b47852eac7952179234fc4b76a5</x:v>
      </x:c>
      <x:c r="L3529" s="10" t="str">
        <x:v>historical_three</x:v>
      </x:c>
      <x:c r="M3529" s="10" t="n">
        <x:v>1</x:v>
      </x:c>
      <x:c r="N3529" s="10" t="n">
        <x:v>0</x:v>
      </x:c>
      <x:c r="O3529" s="10" t="n">
        <x:v>0</x:v>
      </x:c>
      <x:c r="P3529" s="9" t="str">
        <x:f>'CaseReview'!U1343</x:f>
        <x:v>PASS</x:v>
      </x:c>
      <x:c r="Q3529" s="9" t="n">
        <x:f>IF(AND(T3529=1,G3529=P3529),1,0)</x:f>
        <x:v>1</x:v>
      </x:c>
      <x:c r="R3529" s="9" t="n">
        <x:f>IF(AND(T3529=1,G3529="PASS",P3529="FAIL"),1,0)</x:f>
        <x:v>0</x:v>
      </x:c>
      <x:c r="S3529" s="9" t="n">
        <x:f>IF(AND(T3529=1,G3529="FAIL",P3529="PASS"),1,0)</x:f>
        <x:v>0</x:v>
      </x:c>
      <x:c r="T3529" s="9" t="n">
        <x:v>1</x:v>
      </x:c>
      <x:c r="U3529" s="9" t="n">
        <x:v>10</x:v>
      </x:c>
      <x:c r="V3529" s="9" t="str">
        <x:v>MVP/SHACL_GENERATION_PIPELINE/experiments/LUNA_NO_SEMANTIC_VALIDATOR/RUN_01/runs/RUN-IMO26-007-20260901T105320970208Z/artifacts/attempt_01/candidate_shape.ttl</x:v>
      </x:c>
    </x:row>
    <x:row r="3530" ht="22" customHeight="1">
      <x:c r="A3530" s="10" t="str">
        <x:v>NO_SEMANTIC</x:v>
      </x:c>
      <x:c r="B3530" s="10" t="str">
        <x:v>IMO26-007</x:v>
      </x:c>
      <x:c r="C3530" s="10" t="str">
        <x:v>IMO26-007-A-P03</x:v>
      </x:c>
      <x:c r="D3530" s="10" t="str">
        <x:v>RUN_01</x:v>
      </x:c>
      <x:c r="E3530" s="10" t="str">
        <x:v>ORIGINAL_LEDGER</x:v>
      </x:c>
      <x:c r="F3530" s="10" t="str">
        <x:v>PASS</x:v>
      </x:c>
      <x:c r="G3530" s="10" t="str">
        <x:v>PASS</x:v>
      </x:c>
      <x:c r="H3530" s="10" t="str">
        <x:v>EXECUTED</x:v>
      </x:c>
      <x:c r="I3530" s="10" t="str">
        <x:v>PARSED</x:v>
      </x:c>
      <x:c r="J3530" s="10" t="str">
        <x:v>NO_SEMANTIC_VALIDATOR_DETERMINISTIC_PASS</x:v>
      </x:c>
      <x:c r="K3530" s="10" t="str">
        <x:v>630ca26f89921c140bff5070bb08573e7cf68b47852eac7952179234fc4b76a5</x:v>
      </x:c>
      <x:c r="L3530" s="10" t="str">
        <x:v>historical_three</x:v>
      </x:c>
      <x:c r="M3530" s="10" t="n">
        <x:v>1</x:v>
      </x:c>
      <x:c r="N3530" s="10" t="n">
        <x:v>0</x:v>
      </x:c>
      <x:c r="O3530" s="10" t="n">
        <x:v>0</x:v>
      </x:c>
      <x:c r="P3530" s="9" t="str">
        <x:f>'CaseReview'!U1344</x:f>
        <x:v>PASS</x:v>
      </x:c>
      <x:c r="Q3530" s="9" t="n">
        <x:f>IF(AND(T3530=1,G3530=P3530),1,0)</x:f>
        <x:v>1</x:v>
      </x:c>
      <x:c r="R3530" s="9" t="n">
        <x:f>IF(AND(T3530=1,G3530="PASS",P3530="FAIL"),1,0)</x:f>
        <x:v>0</x:v>
      </x:c>
      <x:c r="S3530" s="9" t="n">
        <x:f>IF(AND(T3530=1,G3530="FAIL",P3530="PASS"),1,0)</x:f>
        <x:v>0</x:v>
      </x:c>
      <x:c r="T3530" s="9" t="n">
        <x:v>1</x:v>
      </x:c>
      <x:c r="U3530" s="9" t="n">
        <x:v>10</x:v>
      </x:c>
      <x:c r="V3530" s="9" t="str">
        <x:v>MVP/SHACL_GENERATION_PIPELINE/experiments/LUNA_NO_SEMANTIC_VALIDATOR/RUN_01/runs/RUN-IMO26-007-20260901T105320970208Z/artifacts/attempt_01/candidate_shape.ttl</x:v>
      </x:c>
    </x:row>
    <x:row r="3531" ht="22" customHeight="1">
      <x:c r="A3531" s="10" t="str">
        <x:v>NO_SEMANTIC</x:v>
      </x:c>
      <x:c r="B3531" s="10" t="str">
        <x:v>IMO26-007</x:v>
      </x:c>
      <x:c r="C3531" s="10" t="str">
        <x:v>IMO26-007-A-P04</x:v>
      </x:c>
      <x:c r="D3531" s="10" t="str">
        <x:v>RUN_01</x:v>
      </x:c>
      <x:c r="E3531" s="10" t="str">
        <x:v>ORIGINAL_LEDGER</x:v>
      </x:c>
      <x:c r="F3531" s="10" t="str">
        <x:v>PASS</x:v>
      </x:c>
      <x:c r="G3531" s="10" t="str">
        <x:v>PASS</x:v>
      </x:c>
      <x:c r="H3531" s="10" t="str">
        <x:v>EXECUTED</x:v>
      </x:c>
      <x:c r="I3531" s="10" t="str">
        <x:v>PARSED</x:v>
      </x:c>
      <x:c r="J3531" s="10" t="str">
        <x:v>NO_SEMANTIC_VALIDATOR_DETERMINISTIC_PASS</x:v>
      </x:c>
      <x:c r="K3531" s="10" t="str">
        <x:v>630ca26f89921c140bff5070bb08573e7cf68b47852eac7952179234fc4b76a5</x:v>
      </x:c>
      <x:c r="L3531" s="10" t="str">
        <x:v>historical_three</x:v>
      </x:c>
      <x:c r="M3531" s="10" t="n">
        <x:v>1</x:v>
      </x:c>
      <x:c r="N3531" s="10" t="n">
        <x:v>0</x:v>
      </x:c>
      <x:c r="O3531" s="10" t="n">
        <x:v>0</x:v>
      </x:c>
      <x:c r="P3531" s="9" t="str">
        <x:f>'CaseReview'!U1345</x:f>
        <x:v>PASS</x:v>
      </x:c>
      <x:c r="Q3531" s="9" t="n">
        <x:f>IF(AND(T3531=1,G3531=P3531),1,0)</x:f>
        <x:v>1</x:v>
      </x:c>
      <x:c r="R3531" s="9" t="n">
        <x:f>IF(AND(T3531=1,G3531="PASS",P3531="FAIL"),1,0)</x:f>
        <x:v>0</x:v>
      </x:c>
      <x:c r="S3531" s="9" t="n">
        <x:f>IF(AND(T3531=1,G3531="FAIL",P3531="PASS"),1,0)</x:f>
        <x:v>0</x:v>
      </x:c>
      <x:c r="T3531" s="9" t="n">
        <x:v>1</x:v>
      </x:c>
      <x:c r="U3531" s="9" t="n">
        <x:v>10</x:v>
      </x:c>
      <x:c r="V3531" s="9" t="str">
        <x:v>MVP/SHACL_GENERATION_PIPELINE/experiments/LUNA_NO_SEMANTIC_VALIDATOR/RUN_01/runs/RUN-IMO26-007-20260901T105320970208Z/artifacts/attempt_01/candidate_shape.ttl</x:v>
      </x:c>
    </x:row>
    <x:row r="3532" ht="22" customHeight="1">
      <x:c r="A3532" s="10" t="str">
        <x:v>NO_SEMANTIC</x:v>
      </x:c>
      <x:c r="B3532" s="10" t="str">
        <x:v>IMO26-007</x:v>
      </x:c>
      <x:c r="C3532" s="10" t="str">
        <x:v>IMO26-007-A-P05</x:v>
      </x:c>
      <x:c r="D3532" s="10" t="str">
        <x:v>RUN_01</x:v>
      </x:c>
      <x:c r="E3532" s="10" t="str">
        <x:v>ORIGINAL_LEDGER</x:v>
      </x:c>
      <x:c r="F3532" s="10" t="str">
        <x:v>PASS</x:v>
      </x:c>
      <x:c r="G3532" s="10" t="str">
        <x:v>PASS</x:v>
      </x:c>
      <x:c r="H3532" s="10" t="str">
        <x:v>EXECUTED</x:v>
      </x:c>
      <x:c r="I3532" s="10" t="str">
        <x:v>PARSED</x:v>
      </x:c>
      <x:c r="J3532" s="10" t="str">
        <x:v>NO_SEMANTIC_VALIDATOR_DETERMINISTIC_PASS</x:v>
      </x:c>
      <x:c r="K3532" s="10" t="str">
        <x:v>630ca26f89921c140bff5070bb08573e7cf68b47852eac7952179234fc4b76a5</x:v>
      </x:c>
      <x:c r="L3532" s="10" t="str">
        <x:v>historical_three</x:v>
      </x:c>
      <x:c r="M3532" s="10" t="n">
        <x:v>1</x:v>
      </x:c>
      <x:c r="N3532" s="10" t="n">
        <x:v>0</x:v>
      </x:c>
      <x:c r="O3532" s="10" t="n">
        <x:v>0</x:v>
      </x:c>
      <x:c r="P3532" s="9" t="str">
        <x:f>'CaseReview'!U1346</x:f>
        <x:v>PASS</x:v>
      </x:c>
      <x:c r="Q3532" s="9" t="n">
        <x:f>IF(AND(T3532=1,G3532=P3532),1,0)</x:f>
        <x:v>1</x:v>
      </x:c>
      <x:c r="R3532" s="9" t="n">
        <x:f>IF(AND(T3532=1,G3532="PASS",P3532="FAIL"),1,0)</x:f>
        <x:v>0</x:v>
      </x:c>
      <x:c r="S3532" s="9" t="n">
        <x:f>IF(AND(T3532=1,G3532="FAIL",P3532="PASS"),1,0)</x:f>
        <x:v>0</x:v>
      </x:c>
      <x:c r="T3532" s="9" t="n">
        <x:v>1</x:v>
      </x:c>
      <x:c r="U3532" s="9" t="n">
        <x:v>10</x:v>
      </x:c>
      <x:c r="V3532" s="9" t="str">
        <x:v>MVP/SHACL_GENERATION_PIPELINE/experiments/LUNA_NO_SEMANTIC_VALIDATOR/RUN_01/runs/RUN-IMO26-007-20260901T105320970208Z/artifacts/attempt_01/candidate_shape.ttl</x:v>
      </x:c>
    </x:row>
    <x:row r="3533" ht="22" customHeight="1">
      <x:c r="A3533" s="10" t="str">
        <x:v>NO_SEMANTIC</x:v>
      </x:c>
      <x:c r="B3533" s="10" t="str">
        <x:v>IMO26-007</x:v>
      </x:c>
      <x:c r="C3533" s="10" t="str">
        <x:v>IMO26-007-A-P06</x:v>
      </x:c>
      <x:c r="D3533" s="10" t="str">
        <x:v>RUN_01</x:v>
      </x:c>
      <x:c r="E3533" s="10" t="str">
        <x:v>ORIGINAL_LEDGER</x:v>
      </x:c>
      <x:c r="F3533" s="10" t="str">
        <x:v>PASS</x:v>
      </x:c>
      <x:c r="G3533" s="10" t="str">
        <x:v>PASS</x:v>
      </x:c>
      <x:c r="H3533" s="10" t="str">
        <x:v>EXECUTED</x:v>
      </x:c>
      <x:c r="I3533" s="10" t="str">
        <x:v>PARSED</x:v>
      </x:c>
      <x:c r="J3533" s="10" t="str">
        <x:v>NO_SEMANTIC_VALIDATOR_DETERMINISTIC_PASS</x:v>
      </x:c>
      <x:c r="K3533" s="10" t="str">
        <x:v>630ca26f89921c140bff5070bb08573e7cf68b47852eac7952179234fc4b76a5</x:v>
      </x:c>
      <x:c r="L3533" s="10" t="str">
        <x:v>historical_three</x:v>
      </x:c>
      <x:c r="M3533" s="10" t="n">
        <x:v>1</x:v>
      </x:c>
      <x:c r="N3533" s="10" t="n">
        <x:v>0</x:v>
      </x:c>
      <x:c r="O3533" s="10" t="n">
        <x:v>0</x:v>
      </x:c>
      <x:c r="P3533" s="9" t="str">
        <x:f>'CaseReview'!U1347</x:f>
        <x:v>PASS</x:v>
      </x:c>
      <x:c r="Q3533" s="9" t="n">
        <x:f>IF(AND(T3533=1,G3533=P3533),1,0)</x:f>
        <x:v>1</x:v>
      </x:c>
      <x:c r="R3533" s="9" t="n">
        <x:f>IF(AND(T3533=1,G3533="PASS",P3533="FAIL"),1,0)</x:f>
        <x:v>0</x:v>
      </x:c>
      <x:c r="S3533" s="9" t="n">
        <x:f>IF(AND(T3533=1,G3533="FAIL",P3533="PASS"),1,0)</x:f>
        <x:v>0</x:v>
      </x:c>
      <x:c r="T3533" s="9" t="n">
        <x:v>1</x:v>
      </x:c>
      <x:c r="U3533" s="9" t="n">
        <x:v>10</x:v>
      </x:c>
      <x:c r="V3533" s="9" t="str">
        <x:v>MVP/SHACL_GENERATION_PIPELINE/experiments/LUNA_NO_SEMANTIC_VALIDATOR/RUN_01/runs/RUN-IMO26-007-20260901T105320970208Z/artifacts/attempt_01/candidate_shape.ttl</x:v>
      </x:c>
    </x:row>
    <x:row r="3534" ht="22" customHeight="1">
      <x:c r="A3534" s="10" t="str">
        <x:v>NO_SEMANTIC</x:v>
      </x:c>
      <x:c r="B3534" s="10" t="str">
        <x:v>IMO26-008</x:v>
      </x:c>
      <x:c r="C3534" s="10" t="str">
        <x:v>IMO26-008-A-F01</x:v>
      </x:c>
      <x:c r="D3534" s="10" t="str">
        <x:v>RUN_01</x:v>
      </x:c>
      <x:c r="E3534" s="10" t="str">
        <x:v>ORIGINAL_LEDGER</x:v>
      </x:c>
      <x:c r="F3534" s="10" t="str">
        <x:v>FAIL</x:v>
      </x:c>
      <x:c r="G3534" s="10" t="str">
        <x:v>FAIL</x:v>
      </x:c>
      <x:c r="H3534" s="10" t="str">
        <x:v>EXECUTED</x:v>
      </x:c>
      <x:c r="I3534" s="10" t="str">
        <x:v>PARSED</x:v>
      </x:c>
      <x:c r="J3534" s="10" t="str">
        <x:v>NO_SEMANTIC_VALIDATOR_DETERMINISTIC_PASS</x:v>
      </x:c>
      <x:c r="K3534" s="10" t="str">
        <x:v>cf21edcc1b5714e4483d84d3bfed5325920362cf4e6d026d703d24fd3fa0e761</x:v>
      </x:c>
      <x:c r="L3534" s="10" t="str">
        <x:v>historical_three</x:v>
      </x:c>
      <x:c r="M3534" s="10" t="n">
        <x:v>1</x:v>
      </x:c>
      <x:c r="N3534" s="10" t="n">
        <x:v>0</x:v>
      </x:c>
      <x:c r="O3534" s="10" t="n">
        <x:v>0</x:v>
      </x:c>
      <x:c r="P3534" s="9" t="str">
        <x:f>'CaseReview'!U1348</x:f>
        <x:v>FAIL</x:v>
      </x:c>
      <x:c r="Q3534" s="9" t="n">
        <x:f>IF(AND(T3534=1,G3534=P3534),1,0)</x:f>
        <x:v>1</x:v>
      </x:c>
      <x:c r="R3534" s="9" t="n">
        <x:f>IF(AND(T3534=1,G3534="PASS",P3534="FAIL"),1,0)</x:f>
        <x:v>0</x:v>
      </x:c>
      <x:c r="S3534" s="9" t="n">
        <x:f>IF(AND(T3534=1,G3534="FAIL",P3534="PASS"),1,0)</x:f>
        <x:v>0</x:v>
      </x:c>
      <x:c r="T3534" s="9" t="n">
        <x:v>1</x:v>
      </x:c>
      <x:c r="U3534" s="9" t="n">
        <x:v>7</x:v>
      </x:c>
      <x:c r="V3534" s="9" t="str">
        <x:v>MVP/SHACL_GENERATION_PIPELINE/experiments/LUNA_NO_SEMANTIC_VALIDATOR/RUN_01/runs/RUN-IMO26-008-20260901T105344490296Z/artifacts/attempt_01/candidate_shape.ttl</x:v>
      </x:c>
    </x:row>
    <x:row r="3535" ht="22" customHeight="1">
      <x:c r="A3535" s="10" t="str">
        <x:v>NO_SEMANTIC</x:v>
      </x:c>
      <x:c r="B3535" s="10" t="str">
        <x:v>IMO26-008</x:v>
      </x:c>
      <x:c r="C3535" s="10" t="str">
        <x:v>IMO26-008-A-F02</x:v>
      </x:c>
      <x:c r="D3535" s="10" t="str">
        <x:v>RUN_01</x:v>
      </x:c>
      <x:c r="E3535" s="10" t="str">
        <x:v>ORIGINAL_LEDGER</x:v>
      </x:c>
      <x:c r="F3535" s="10" t="str">
        <x:v>FAIL</x:v>
      </x:c>
      <x:c r="G3535" s="10" t="str">
        <x:v>FAIL</x:v>
      </x:c>
      <x:c r="H3535" s="10" t="str">
        <x:v>EXECUTED</x:v>
      </x:c>
      <x:c r="I3535" s="10" t="str">
        <x:v>PARSED</x:v>
      </x:c>
      <x:c r="J3535" s="10" t="str">
        <x:v>NO_SEMANTIC_VALIDATOR_DETERMINISTIC_PASS</x:v>
      </x:c>
      <x:c r="K3535" s="10" t="str">
        <x:v>cf21edcc1b5714e4483d84d3bfed5325920362cf4e6d026d703d24fd3fa0e761</x:v>
      </x:c>
      <x:c r="L3535" s="10" t="str">
        <x:v>historical_three</x:v>
      </x:c>
      <x:c r="M3535" s="10" t="n">
        <x:v>1</x:v>
      </x:c>
      <x:c r="N3535" s="10" t="n">
        <x:v>0</x:v>
      </x:c>
      <x:c r="O3535" s="10" t="n">
        <x:v>0</x:v>
      </x:c>
      <x:c r="P3535" s="9" t="str">
        <x:f>'CaseReview'!U1349</x:f>
        <x:v>FAIL</x:v>
      </x:c>
      <x:c r="Q3535" s="9" t="n">
        <x:f>IF(AND(T3535=1,G3535=P3535),1,0)</x:f>
        <x:v>1</x:v>
      </x:c>
      <x:c r="R3535" s="9" t="n">
        <x:f>IF(AND(T3535=1,G3535="PASS",P3535="FAIL"),1,0)</x:f>
        <x:v>0</x:v>
      </x:c>
      <x:c r="S3535" s="9" t="n">
        <x:f>IF(AND(T3535=1,G3535="FAIL",P3535="PASS"),1,0)</x:f>
        <x:v>0</x:v>
      </x:c>
      <x:c r="T3535" s="9" t="n">
        <x:v>1</x:v>
      </x:c>
      <x:c r="U3535" s="9" t="n">
        <x:v>7</x:v>
      </x:c>
      <x:c r="V3535" s="9" t="str">
        <x:v>MVP/SHACL_GENERATION_PIPELINE/experiments/LUNA_NO_SEMANTIC_VALIDATOR/RUN_01/runs/RUN-IMO26-008-20260901T105344490296Z/artifacts/attempt_01/candidate_shape.ttl</x:v>
      </x:c>
    </x:row>
    <x:row r="3536" ht="22" customHeight="1">
      <x:c r="A3536" s="10" t="str">
        <x:v>NO_SEMANTIC</x:v>
      </x:c>
      <x:c r="B3536" s="10" t="str">
        <x:v>IMO26-008</x:v>
      </x:c>
      <x:c r="C3536" s="10" t="str">
        <x:v>IMO26-008-A-F03</x:v>
      </x:c>
      <x:c r="D3536" s="10" t="str">
        <x:v>RUN_01</x:v>
      </x:c>
      <x:c r="E3536" s="10" t="str">
        <x:v>ORIGINAL_LEDGER</x:v>
      </x:c>
      <x:c r="F3536" s="10" t="str">
        <x:v>FAIL</x:v>
      </x:c>
      <x:c r="G3536" s="10" t="str">
        <x:v>FAIL</x:v>
      </x:c>
      <x:c r="H3536" s="10" t="str">
        <x:v>EXECUTED</x:v>
      </x:c>
      <x:c r="I3536" s="10" t="str">
        <x:v>PARSED</x:v>
      </x:c>
      <x:c r="J3536" s="10" t="str">
        <x:v>NO_SEMANTIC_VALIDATOR_DETERMINISTIC_PASS</x:v>
      </x:c>
      <x:c r="K3536" s="10" t="str">
        <x:v>cf21edcc1b5714e4483d84d3bfed5325920362cf4e6d026d703d24fd3fa0e761</x:v>
      </x:c>
      <x:c r="L3536" s="10" t="str">
        <x:v>historical_three</x:v>
      </x:c>
      <x:c r="M3536" s="10" t="n">
        <x:v>1</x:v>
      </x:c>
      <x:c r="N3536" s="10" t="n">
        <x:v>0</x:v>
      </x:c>
      <x:c r="O3536" s="10" t="n">
        <x:v>0</x:v>
      </x:c>
      <x:c r="P3536" s="9" t="str">
        <x:f>'CaseReview'!U1350</x:f>
        <x:v>FAIL</x:v>
      </x:c>
      <x:c r="Q3536" s="9" t="n">
        <x:f>IF(AND(T3536=1,G3536=P3536),1,0)</x:f>
        <x:v>1</x:v>
      </x:c>
      <x:c r="R3536" s="9" t="n">
        <x:f>IF(AND(T3536=1,G3536="PASS",P3536="FAIL"),1,0)</x:f>
        <x:v>0</x:v>
      </x:c>
      <x:c r="S3536" s="9" t="n">
        <x:f>IF(AND(T3536=1,G3536="FAIL",P3536="PASS"),1,0)</x:f>
        <x:v>0</x:v>
      </x:c>
      <x:c r="T3536" s="9" t="n">
        <x:v>1</x:v>
      </x:c>
      <x:c r="U3536" s="9" t="n">
        <x:v>7</x:v>
      </x:c>
      <x:c r="V3536" s="9" t="str">
        <x:v>MVP/SHACL_GENERATION_PIPELINE/experiments/LUNA_NO_SEMANTIC_VALIDATOR/RUN_01/runs/RUN-IMO26-008-20260901T105344490296Z/artifacts/attempt_01/candidate_shape.ttl</x:v>
      </x:c>
    </x:row>
    <x:row r="3537" ht="22" customHeight="1">
      <x:c r="A3537" s="10" t="str">
        <x:v>NO_SEMANTIC</x:v>
      </x:c>
      <x:c r="B3537" s="10" t="str">
        <x:v>IMO26-008</x:v>
      </x:c>
      <x:c r="C3537" s="10" t="str">
        <x:v>IMO26-008-A-P01</x:v>
      </x:c>
      <x:c r="D3537" s="10" t="str">
        <x:v>RUN_01</x:v>
      </x:c>
      <x:c r="E3537" s="10" t="str">
        <x:v>ORIGINAL_LEDGER</x:v>
      </x:c>
      <x:c r="F3537" s="10" t="str">
        <x:v>PASS</x:v>
      </x:c>
      <x:c r="G3537" s="10" t="str">
        <x:v>PASS</x:v>
      </x:c>
      <x:c r="H3537" s="10" t="str">
        <x:v>EXECUTED</x:v>
      </x:c>
      <x:c r="I3537" s="10" t="str">
        <x:v>PARSED</x:v>
      </x:c>
      <x:c r="J3537" s="10" t="str">
        <x:v>NO_SEMANTIC_VALIDATOR_DETERMINISTIC_PASS</x:v>
      </x:c>
      <x:c r="K3537" s="10" t="str">
        <x:v>cf21edcc1b5714e4483d84d3bfed5325920362cf4e6d026d703d24fd3fa0e761</x:v>
      </x:c>
      <x:c r="L3537" s="10" t="str">
        <x:v>historical_three</x:v>
      </x:c>
      <x:c r="M3537" s="10" t="n">
        <x:v>1</x:v>
      </x:c>
      <x:c r="N3537" s="10" t="n">
        <x:v>0</x:v>
      </x:c>
      <x:c r="O3537" s="10" t="n">
        <x:v>0</x:v>
      </x:c>
      <x:c r="P3537" s="9" t="str">
        <x:f>'CaseReview'!U1351</x:f>
        <x:v>PASS</x:v>
      </x:c>
      <x:c r="Q3537" s="9" t="n">
        <x:f>IF(AND(T3537=1,G3537=P3537),1,0)</x:f>
        <x:v>1</x:v>
      </x:c>
      <x:c r="R3537" s="9" t="n">
        <x:f>IF(AND(T3537=1,G3537="PASS",P3537="FAIL"),1,0)</x:f>
        <x:v>0</x:v>
      </x:c>
      <x:c r="S3537" s="9" t="n">
        <x:f>IF(AND(T3537=1,G3537="FAIL",P3537="PASS"),1,0)</x:f>
        <x:v>0</x:v>
      </x:c>
      <x:c r="T3537" s="9" t="n">
        <x:v>1</x:v>
      </x:c>
      <x:c r="U3537" s="9" t="n">
        <x:v>7</x:v>
      </x:c>
      <x:c r="V3537" s="9" t="str">
        <x:v>MVP/SHACL_GENERATION_PIPELINE/experiments/LUNA_NO_SEMANTIC_VALIDATOR/RUN_01/runs/RUN-IMO26-008-20260901T105344490296Z/artifacts/attempt_01/candidate_shape.ttl</x:v>
      </x:c>
    </x:row>
    <x:row r="3538" ht="22" customHeight="1">
      <x:c r="A3538" s="10" t="str">
        <x:v>NO_SEMANTIC</x:v>
      </x:c>
      <x:c r="B3538" s="10" t="str">
        <x:v>IMO26-008</x:v>
      </x:c>
      <x:c r="C3538" s="10" t="str">
        <x:v>IMO26-008-A-P02</x:v>
      </x:c>
      <x:c r="D3538" s="10" t="str">
        <x:v>RUN_01</x:v>
      </x:c>
      <x:c r="E3538" s="10" t="str">
        <x:v>ORIGINAL_LEDGER</x:v>
      </x:c>
      <x:c r="F3538" s="10" t="str">
        <x:v>PASS</x:v>
      </x:c>
      <x:c r="G3538" s="10" t="str">
        <x:v>PASS</x:v>
      </x:c>
      <x:c r="H3538" s="10" t="str">
        <x:v>EXECUTED</x:v>
      </x:c>
      <x:c r="I3538" s="10" t="str">
        <x:v>PARSED</x:v>
      </x:c>
      <x:c r="J3538" s="10" t="str">
        <x:v>NO_SEMANTIC_VALIDATOR_DETERMINISTIC_PASS</x:v>
      </x:c>
      <x:c r="K3538" s="10" t="str">
        <x:v>cf21edcc1b5714e4483d84d3bfed5325920362cf4e6d026d703d24fd3fa0e761</x:v>
      </x:c>
      <x:c r="L3538" s="10" t="str">
        <x:v>historical_three</x:v>
      </x:c>
      <x:c r="M3538" s="10" t="n">
        <x:v>1</x:v>
      </x:c>
      <x:c r="N3538" s="10" t="n">
        <x:v>0</x:v>
      </x:c>
      <x:c r="O3538" s="10" t="n">
        <x:v>0</x:v>
      </x:c>
      <x:c r="P3538" s="9" t="str">
        <x:f>'CaseReview'!U1352</x:f>
        <x:v>PASS</x:v>
      </x:c>
      <x:c r="Q3538" s="9" t="n">
        <x:f>IF(AND(T3538=1,G3538=P3538),1,0)</x:f>
        <x:v>1</x:v>
      </x:c>
      <x:c r="R3538" s="9" t="n">
        <x:f>IF(AND(T3538=1,G3538="PASS",P3538="FAIL"),1,0)</x:f>
        <x:v>0</x:v>
      </x:c>
      <x:c r="S3538" s="9" t="n">
        <x:f>IF(AND(T3538=1,G3538="FAIL",P3538="PASS"),1,0)</x:f>
        <x:v>0</x:v>
      </x:c>
      <x:c r="T3538" s="9" t="n">
        <x:v>1</x:v>
      </x:c>
      <x:c r="U3538" s="9" t="n">
        <x:v>7</x:v>
      </x:c>
      <x:c r="V3538" s="9" t="str">
        <x:v>MVP/SHACL_GENERATION_PIPELINE/experiments/LUNA_NO_SEMANTIC_VALIDATOR/RUN_01/runs/RUN-IMO26-008-20260901T105344490296Z/artifacts/attempt_01/candidate_shape.ttl</x:v>
      </x:c>
    </x:row>
    <x:row r="3539" ht="22" customHeight="1">
      <x:c r="A3539" s="10" t="str">
        <x:v>NO_SEMANTIC</x:v>
      </x:c>
      <x:c r="B3539" s="10" t="str">
        <x:v>IMO26-008</x:v>
      </x:c>
      <x:c r="C3539" s="10" t="str">
        <x:v>IMO26-008-A-P03</x:v>
      </x:c>
      <x:c r="D3539" s="10" t="str">
        <x:v>RUN_01</x:v>
      </x:c>
      <x:c r="E3539" s="10" t="str">
        <x:v>ORIGINAL_LEDGER</x:v>
      </x:c>
      <x:c r="F3539" s="10" t="str">
        <x:v>PASS</x:v>
      </x:c>
      <x:c r="G3539" s="10" t="str">
        <x:v>PASS</x:v>
      </x:c>
      <x:c r="H3539" s="10" t="str">
        <x:v>EXECUTED</x:v>
      </x:c>
      <x:c r="I3539" s="10" t="str">
        <x:v>PARSED</x:v>
      </x:c>
      <x:c r="J3539" s="10" t="str">
        <x:v>NO_SEMANTIC_VALIDATOR_DETERMINISTIC_PASS</x:v>
      </x:c>
      <x:c r="K3539" s="10" t="str">
        <x:v>cf21edcc1b5714e4483d84d3bfed5325920362cf4e6d026d703d24fd3fa0e761</x:v>
      </x:c>
      <x:c r="L3539" s="10" t="str">
        <x:v>historical_three</x:v>
      </x:c>
      <x:c r="M3539" s="10" t="n">
        <x:v>1</x:v>
      </x:c>
      <x:c r="N3539" s="10" t="n">
        <x:v>0</x:v>
      </x:c>
      <x:c r="O3539" s="10" t="n">
        <x:v>0</x:v>
      </x:c>
      <x:c r="P3539" s="9" t="str">
        <x:f>'CaseReview'!U1353</x:f>
        <x:v>PASS</x:v>
      </x:c>
      <x:c r="Q3539" s="9" t="n">
        <x:f>IF(AND(T3539=1,G3539=P3539),1,0)</x:f>
        <x:v>1</x:v>
      </x:c>
      <x:c r="R3539" s="9" t="n">
        <x:f>IF(AND(T3539=1,G3539="PASS",P3539="FAIL"),1,0)</x:f>
        <x:v>0</x:v>
      </x:c>
      <x:c r="S3539" s="9" t="n">
        <x:f>IF(AND(T3539=1,G3539="FAIL",P3539="PASS"),1,0)</x:f>
        <x:v>0</x:v>
      </x:c>
      <x:c r="T3539" s="9" t="n">
        <x:v>1</x:v>
      </x:c>
      <x:c r="U3539" s="9" t="n">
        <x:v>7</x:v>
      </x:c>
      <x:c r="V3539" s="9" t="str">
        <x:v>MVP/SHACL_GENERATION_PIPELINE/experiments/LUNA_NO_SEMANTIC_VALIDATOR/RUN_01/runs/RUN-IMO26-008-20260901T105344490296Z/artifacts/attempt_01/candidate_shape.ttl</x:v>
      </x:c>
    </x:row>
    <x:row r="3540" ht="22" customHeight="1">
      <x:c r="A3540" s="10" t="str">
        <x:v>NO_SEMANTIC</x:v>
      </x:c>
      <x:c r="B3540" s="10" t="str">
        <x:v>IMO26-008</x:v>
      </x:c>
      <x:c r="C3540" s="10" t="str">
        <x:v>IMO26-008-A-P04</x:v>
      </x:c>
      <x:c r="D3540" s="10" t="str">
        <x:v>RUN_01</x:v>
      </x:c>
      <x:c r="E3540" s="10" t="str">
        <x:v>ORIGINAL_LEDGER</x:v>
      </x:c>
      <x:c r="F3540" s="10" t="str">
        <x:v>PASS</x:v>
      </x:c>
      <x:c r="G3540" s="10" t="str">
        <x:v>PASS</x:v>
      </x:c>
      <x:c r="H3540" s="10" t="str">
        <x:v>EXECUTED</x:v>
      </x:c>
      <x:c r="I3540" s="10" t="str">
        <x:v>PARSED</x:v>
      </x:c>
      <x:c r="J3540" s="10" t="str">
        <x:v>NO_SEMANTIC_VALIDATOR_DETERMINISTIC_PASS</x:v>
      </x:c>
      <x:c r="K3540" s="10" t="str">
        <x:v>cf21edcc1b5714e4483d84d3bfed5325920362cf4e6d026d703d24fd3fa0e761</x:v>
      </x:c>
      <x:c r="L3540" s="10" t="str">
        <x:v>historical_three</x:v>
      </x:c>
      <x:c r="M3540" s="10" t="n">
        <x:v>1</x:v>
      </x:c>
      <x:c r="N3540" s="10" t="n">
        <x:v>0</x:v>
      </x:c>
      <x:c r="O3540" s="10" t="n">
        <x:v>0</x:v>
      </x:c>
      <x:c r="P3540" s="9" t="str">
        <x:f>'CaseReview'!U1354</x:f>
        <x:v>PASS</x:v>
      </x:c>
      <x:c r="Q3540" s="9" t="n">
        <x:f>IF(AND(T3540=1,G3540=P3540),1,0)</x:f>
        <x:v>1</x:v>
      </x:c>
      <x:c r="R3540" s="9" t="n">
        <x:f>IF(AND(T3540=1,G3540="PASS",P3540="FAIL"),1,0)</x:f>
        <x:v>0</x:v>
      </x:c>
      <x:c r="S3540" s="9" t="n">
        <x:f>IF(AND(T3540=1,G3540="FAIL",P3540="PASS"),1,0)</x:f>
        <x:v>0</x:v>
      </x:c>
      <x:c r="T3540" s="9" t="n">
        <x:v>1</x:v>
      </x:c>
      <x:c r="U3540" s="9" t="n">
        <x:v>7</x:v>
      </x:c>
      <x:c r="V3540" s="9" t="str">
        <x:v>MVP/SHACL_GENERATION_PIPELINE/experiments/LUNA_NO_SEMANTIC_VALIDATOR/RUN_01/runs/RUN-IMO26-008-20260901T105344490296Z/artifacts/attempt_01/candidate_shape.ttl</x:v>
      </x:c>
    </x:row>
    <x:row r="3541" ht="22" customHeight="1">
      <x:c r="A3541" s="10" t="str">
        <x:v>NO_SEMANTIC</x:v>
      </x:c>
      <x:c r="B3541" s="10" t="str">
        <x:v>IMO26-009</x:v>
      </x:c>
      <x:c r="C3541" s="10" t="str">
        <x:v>IMO26-009-A-F01</x:v>
      </x:c>
      <x:c r="D3541" s="10" t="str">
        <x:v>RUN_01</x:v>
      </x:c>
      <x:c r="E3541" s="10" t="str">
        <x:v>ORIGINAL_LEDGER</x:v>
      </x:c>
      <x:c r="F3541" s="10" t="str">
        <x:v>FAIL</x:v>
      </x:c>
      <x:c r="G3541" s="10" t="str">
        <x:v>FAIL</x:v>
      </x:c>
      <x:c r="H3541" s="10" t="str">
        <x:v>EXECUTED</x:v>
      </x:c>
      <x:c r="I3541" s="10" t="str">
        <x:v>PARSED</x:v>
      </x:c>
      <x:c r="J3541" s="10" t="str">
        <x:v>NO_SEMANTIC_VALIDATOR_DETERMINISTIC_PASS</x:v>
      </x:c>
      <x:c r="K3541" s="10" t="str">
        <x:v>a0518d7dd4d76d3cbf32f2b2439c124c70d2ce3fd5b680f5db13441a36541fe3</x:v>
      </x:c>
      <x:c r="L3541" s="10" t="str">
        <x:v>historical_three</x:v>
      </x:c>
      <x:c r="M3541" s="10" t="n">
        <x:v>1</x:v>
      </x:c>
      <x:c r="N3541" s="10" t="n">
        <x:v>0</x:v>
      </x:c>
      <x:c r="O3541" s="10" t="n">
        <x:v>0</x:v>
      </x:c>
      <x:c r="P3541" s="9" t="str">
        <x:f>'CaseReview'!U1355</x:f>
        <x:v>FAIL</x:v>
      </x:c>
      <x:c r="Q3541" s="9" t="n">
        <x:f>IF(AND(T3541=1,G3541=P3541),1,0)</x:f>
        <x:v>1</x:v>
      </x:c>
      <x:c r="R3541" s="9" t="n">
        <x:f>IF(AND(T3541=1,G3541="PASS",P3541="FAIL"),1,0)</x:f>
        <x:v>0</x:v>
      </x:c>
      <x:c r="S3541" s="9" t="n">
        <x:f>IF(AND(T3541=1,G3541="FAIL",P3541="PASS"),1,0)</x:f>
        <x:v>0</x:v>
      </x:c>
      <x:c r="T3541" s="9" t="n">
        <x:v>1</x:v>
      </x:c>
      <x:c r="U3541" s="9" t="n">
        <x:v>8</x:v>
      </x:c>
      <x:c r="V3541" s="9" t="str">
        <x:v>MVP/SHACL_GENERATION_PIPELINE/experiments/LUNA_NO_SEMANTIC_VALIDATOR/RUN_01/runs/RUN-IMO26-009-20260901T105353147002Z/artifacts/attempt_01/candidate_shape.ttl</x:v>
      </x:c>
    </x:row>
    <x:row r="3542" ht="22" customHeight="1">
      <x:c r="A3542" s="10" t="str">
        <x:v>NO_SEMANTIC</x:v>
      </x:c>
      <x:c r="B3542" s="10" t="str">
        <x:v>IMO26-009</x:v>
      </x:c>
      <x:c r="C3542" s="10" t="str">
        <x:v>IMO26-009-A-F02</x:v>
      </x:c>
      <x:c r="D3542" s="10" t="str">
        <x:v>RUN_01</x:v>
      </x:c>
      <x:c r="E3542" s="10" t="str">
        <x:v>ORIGINAL_LEDGER</x:v>
      </x:c>
      <x:c r="F3542" s="10" t="str">
        <x:v>FAIL</x:v>
      </x:c>
      <x:c r="G3542" s="10" t="str">
        <x:v>FAIL</x:v>
      </x:c>
      <x:c r="H3542" s="10" t="str">
        <x:v>EXECUTED</x:v>
      </x:c>
      <x:c r="I3542" s="10" t="str">
        <x:v>PARSED</x:v>
      </x:c>
      <x:c r="J3542" s="10" t="str">
        <x:v>NO_SEMANTIC_VALIDATOR_DETERMINISTIC_PASS</x:v>
      </x:c>
      <x:c r="K3542" s="10" t="str">
        <x:v>a0518d7dd4d76d3cbf32f2b2439c124c70d2ce3fd5b680f5db13441a36541fe3</x:v>
      </x:c>
      <x:c r="L3542" s="10" t="str">
        <x:v>historical_three</x:v>
      </x:c>
      <x:c r="M3542" s="10" t="n">
        <x:v>1</x:v>
      </x:c>
      <x:c r="N3542" s="10" t="n">
        <x:v>0</x:v>
      </x:c>
      <x:c r="O3542" s="10" t="n">
        <x:v>0</x:v>
      </x:c>
      <x:c r="P3542" s="9" t="str">
        <x:f>'CaseReview'!U1356</x:f>
        <x:v>FAIL</x:v>
      </x:c>
      <x:c r="Q3542" s="9" t="n">
        <x:f>IF(AND(T3542=1,G3542=P3542),1,0)</x:f>
        <x:v>1</x:v>
      </x:c>
      <x:c r="R3542" s="9" t="n">
        <x:f>IF(AND(T3542=1,G3542="PASS",P3542="FAIL"),1,0)</x:f>
        <x:v>0</x:v>
      </x:c>
      <x:c r="S3542" s="9" t="n">
        <x:f>IF(AND(T3542=1,G3542="FAIL",P3542="PASS"),1,0)</x:f>
        <x:v>0</x:v>
      </x:c>
      <x:c r="T3542" s="9" t="n">
        <x:v>1</x:v>
      </x:c>
      <x:c r="U3542" s="9" t="n">
        <x:v>8</x:v>
      </x:c>
      <x:c r="V3542" s="9" t="str">
        <x:v>MVP/SHACL_GENERATION_PIPELINE/experiments/LUNA_NO_SEMANTIC_VALIDATOR/RUN_01/runs/RUN-IMO26-009-20260901T105353147002Z/artifacts/attempt_01/candidate_shape.ttl</x:v>
      </x:c>
    </x:row>
    <x:row r="3543" ht="22" customHeight="1">
      <x:c r="A3543" s="10" t="str">
        <x:v>NO_SEMANTIC</x:v>
      </x:c>
      <x:c r="B3543" s="10" t="str">
        <x:v>IMO26-009</x:v>
      </x:c>
      <x:c r="C3543" s="10" t="str">
        <x:v>IMO26-009-A-F03</x:v>
      </x:c>
      <x:c r="D3543" s="10" t="str">
        <x:v>RUN_01</x:v>
      </x:c>
      <x:c r="E3543" s="10" t="str">
        <x:v>ORIGINAL_LEDGER</x:v>
      </x:c>
      <x:c r="F3543" s="10" t="str">
        <x:v>FAIL</x:v>
      </x:c>
      <x:c r="G3543" s="10" t="str">
        <x:v>FAIL</x:v>
      </x:c>
      <x:c r="H3543" s="10" t="str">
        <x:v>EXECUTED</x:v>
      </x:c>
      <x:c r="I3543" s="10" t="str">
        <x:v>PARSED</x:v>
      </x:c>
      <x:c r="J3543" s="10" t="str">
        <x:v>NO_SEMANTIC_VALIDATOR_DETERMINISTIC_PASS</x:v>
      </x:c>
      <x:c r="K3543" s="10" t="str">
        <x:v>a0518d7dd4d76d3cbf32f2b2439c124c70d2ce3fd5b680f5db13441a36541fe3</x:v>
      </x:c>
      <x:c r="L3543" s="10" t="str">
        <x:v>historical_three</x:v>
      </x:c>
      <x:c r="M3543" s="10" t="n">
        <x:v>1</x:v>
      </x:c>
      <x:c r="N3543" s="10" t="n">
        <x:v>0</x:v>
      </x:c>
      <x:c r="O3543" s="10" t="n">
        <x:v>0</x:v>
      </x:c>
      <x:c r="P3543" s="9" t="str">
        <x:f>'CaseReview'!U1357</x:f>
        <x:v>FAIL</x:v>
      </x:c>
      <x:c r="Q3543" s="9" t="n">
        <x:f>IF(AND(T3543=1,G3543=P3543),1,0)</x:f>
        <x:v>1</x:v>
      </x:c>
      <x:c r="R3543" s="9" t="n">
        <x:f>IF(AND(T3543=1,G3543="PASS",P3543="FAIL"),1,0)</x:f>
        <x:v>0</x:v>
      </x:c>
      <x:c r="S3543" s="9" t="n">
        <x:f>IF(AND(T3543=1,G3543="FAIL",P3543="PASS"),1,0)</x:f>
        <x:v>0</x:v>
      </x:c>
      <x:c r="T3543" s="9" t="n">
        <x:v>1</x:v>
      </x:c>
      <x:c r="U3543" s="9" t="n">
        <x:v>8</x:v>
      </x:c>
      <x:c r="V3543" s="9" t="str">
        <x:v>MVP/SHACL_GENERATION_PIPELINE/experiments/LUNA_NO_SEMANTIC_VALIDATOR/RUN_01/runs/RUN-IMO26-009-20260901T105353147002Z/artifacts/attempt_01/candidate_shape.ttl</x:v>
      </x:c>
    </x:row>
    <x:row r="3544" ht="22" customHeight="1">
      <x:c r="A3544" s="10" t="str">
        <x:v>NO_SEMANTIC</x:v>
      </x:c>
      <x:c r="B3544" s="10" t="str">
        <x:v>IMO26-009</x:v>
      </x:c>
      <x:c r="C3544" s="10" t="str">
        <x:v>IMO26-009-A-F04</x:v>
      </x:c>
      <x:c r="D3544" s="10" t="str">
        <x:v>RUN_01</x:v>
      </x:c>
      <x:c r="E3544" s="10" t="str">
        <x:v>ORIGINAL_LEDGER</x:v>
      </x:c>
      <x:c r="F3544" s="10" t="str">
        <x:v>FAIL</x:v>
      </x:c>
      <x:c r="G3544" s="10" t="str">
        <x:v>FAIL</x:v>
      </x:c>
      <x:c r="H3544" s="10" t="str">
        <x:v>EXECUTED</x:v>
      </x:c>
      <x:c r="I3544" s="10" t="str">
        <x:v>PARSED</x:v>
      </x:c>
      <x:c r="J3544" s="10" t="str">
        <x:v>NO_SEMANTIC_VALIDATOR_DETERMINISTIC_PASS</x:v>
      </x:c>
      <x:c r="K3544" s="10" t="str">
        <x:v>a0518d7dd4d76d3cbf32f2b2439c124c70d2ce3fd5b680f5db13441a36541fe3</x:v>
      </x:c>
      <x:c r="L3544" s="10" t="str">
        <x:v>historical_three</x:v>
      </x:c>
      <x:c r="M3544" s="10" t="n">
        <x:v>1</x:v>
      </x:c>
      <x:c r="N3544" s="10" t="n">
        <x:v>0</x:v>
      </x:c>
      <x:c r="O3544" s="10" t="n">
        <x:v>0</x:v>
      </x:c>
      <x:c r="P3544" s="9" t="str">
        <x:f>'CaseReview'!U1358</x:f>
        <x:v>FAIL</x:v>
      </x:c>
      <x:c r="Q3544" s="9" t="n">
        <x:f>IF(AND(T3544=1,G3544=P3544),1,0)</x:f>
        <x:v>1</x:v>
      </x:c>
      <x:c r="R3544" s="9" t="n">
        <x:f>IF(AND(T3544=1,G3544="PASS",P3544="FAIL"),1,0)</x:f>
        <x:v>0</x:v>
      </x:c>
      <x:c r="S3544" s="9" t="n">
        <x:f>IF(AND(T3544=1,G3544="FAIL",P3544="PASS"),1,0)</x:f>
        <x:v>0</x:v>
      </x:c>
      <x:c r="T3544" s="9" t="n">
        <x:v>1</x:v>
      </x:c>
      <x:c r="U3544" s="9" t="n">
        <x:v>8</x:v>
      </x:c>
      <x:c r="V3544" s="9" t="str">
        <x:v>MVP/SHACL_GENERATION_PIPELINE/experiments/LUNA_NO_SEMANTIC_VALIDATOR/RUN_01/runs/RUN-IMO26-009-20260901T105353147002Z/artifacts/attempt_01/candidate_shape.ttl</x:v>
      </x:c>
    </x:row>
    <x:row r="3545" ht="22" customHeight="1">
      <x:c r="A3545" s="10" t="str">
        <x:v>NO_SEMANTIC</x:v>
      </x:c>
      <x:c r="B3545" s="10" t="str">
        <x:v>IMO26-009</x:v>
      </x:c>
      <x:c r="C3545" s="10" t="str">
        <x:v>IMO26-009-A-P01</x:v>
      </x:c>
      <x:c r="D3545" s="10" t="str">
        <x:v>RUN_01</x:v>
      </x:c>
      <x:c r="E3545" s="10" t="str">
        <x:v>ORIGINAL_LEDGER</x:v>
      </x:c>
      <x:c r="F3545" s="10" t="str">
        <x:v>PASS</x:v>
      </x:c>
      <x:c r="G3545" s="10" t="str">
        <x:v>PASS</x:v>
      </x:c>
      <x:c r="H3545" s="10" t="str">
        <x:v>EXECUTED</x:v>
      </x:c>
      <x:c r="I3545" s="10" t="str">
        <x:v>PARSED</x:v>
      </x:c>
      <x:c r="J3545" s="10" t="str">
        <x:v>NO_SEMANTIC_VALIDATOR_DETERMINISTIC_PASS</x:v>
      </x:c>
      <x:c r="K3545" s="10" t="str">
        <x:v>a0518d7dd4d76d3cbf32f2b2439c124c70d2ce3fd5b680f5db13441a36541fe3</x:v>
      </x:c>
      <x:c r="L3545" s="10" t="str">
        <x:v>historical_three</x:v>
      </x:c>
      <x:c r="M3545" s="10" t="n">
        <x:v>1</x:v>
      </x:c>
      <x:c r="N3545" s="10" t="n">
        <x:v>0</x:v>
      </x:c>
      <x:c r="O3545" s="10" t="n">
        <x:v>0</x:v>
      </x:c>
      <x:c r="P3545" s="9" t="str">
        <x:f>'CaseReview'!U1359</x:f>
        <x:v>PASS</x:v>
      </x:c>
      <x:c r="Q3545" s="9" t="n">
        <x:f>IF(AND(T3545=1,G3545=P3545),1,0)</x:f>
        <x:v>1</x:v>
      </x:c>
      <x:c r="R3545" s="9" t="n">
        <x:f>IF(AND(T3545=1,G3545="PASS",P3545="FAIL"),1,0)</x:f>
        <x:v>0</x:v>
      </x:c>
      <x:c r="S3545" s="9" t="n">
        <x:f>IF(AND(T3545=1,G3545="FAIL",P3545="PASS"),1,0)</x:f>
        <x:v>0</x:v>
      </x:c>
      <x:c r="T3545" s="9" t="n">
        <x:v>1</x:v>
      </x:c>
      <x:c r="U3545" s="9" t="n">
        <x:v>8</x:v>
      </x:c>
      <x:c r="V3545" s="9" t="str">
        <x:v>MVP/SHACL_GENERATION_PIPELINE/experiments/LUNA_NO_SEMANTIC_VALIDATOR/RUN_01/runs/RUN-IMO26-009-20260901T105353147002Z/artifacts/attempt_01/candidate_shape.ttl</x:v>
      </x:c>
    </x:row>
    <x:row r="3546" ht="22" customHeight="1">
      <x:c r="A3546" s="10" t="str">
        <x:v>NO_SEMANTIC</x:v>
      </x:c>
      <x:c r="B3546" s="10" t="str">
        <x:v>IMO26-009</x:v>
      </x:c>
      <x:c r="C3546" s="10" t="str">
        <x:v>IMO26-009-A-P02</x:v>
      </x:c>
      <x:c r="D3546" s="10" t="str">
        <x:v>RUN_01</x:v>
      </x:c>
      <x:c r="E3546" s="10" t="str">
        <x:v>ORIGINAL_LEDGER</x:v>
      </x:c>
      <x:c r="F3546" s="10" t="str">
        <x:v>PASS</x:v>
      </x:c>
      <x:c r="G3546" s="10" t="str">
        <x:v>PASS</x:v>
      </x:c>
      <x:c r="H3546" s="10" t="str">
        <x:v>EXECUTED</x:v>
      </x:c>
      <x:c r="I3546" s="10" t="str">
        <x:v>PARSED</x:v>
      </x:c>
      <x:c r="J3546" s="10" t="str">
        <x:v>NO_SEMANTIC_VALIDATOR_DETERMINISTIC_PASS</x:v>
      </x:c>
      <x:c r="K3546" s="10" t="str">
        <x:v>a0518d7dd4d76d3cbf32f2b2439c124c70d2ce3fd5b680f5db13441a36541fe3</x:v>
      </x:c>
      <x:c r="L3546" s="10" t="str">
        <x:v>historical_three</x:v>
      </x:c>
      <x:c r="M3546" s="10" t="n">
        <x:v>1</x:v>
      </x:c>
      <x:c r="N3546" s="10" t="n">
        <x:v>0</x:v>
      </x:c>
      <x:c r="O3546" s="10" t="n">
        <x:v>0</x:v>
      </x:c>
      <x:c r="P3546" s="9" t="str">
        <x:f>'CaseReview'!U1360</x:f>
        <x:v>PASS</x:v>
      </x:c>
      <x:c r="Q3546" s="9" t="n">
        <x:f>IF(AND(T3546=1,G3546=P3546),1,0)</x:f>
        <x:v>1</x:v>
      </x:c>
      <x:c r="R3546" s="9" t="n">
        <x:f>IF(AND(T3546=1,G3546="PASS",P3546="FAIL"),1,0)</x:f>
        <x:v>0</x:v>
      </x:c>
      <x:c r="S3546" s="9" t="n">
        <x:f>IF(AND(T3546=1,G3546="FAIL",P3546="PASS"),1,0)</x:f>
        <x:v>0</x:v>
      </x:c>
      <x:c r="T3546" s="9" t="n">
        <x:v>1</x:v>
      </x:c>
      <x:c r="U3546" s="9" t="n">
        <x:v>8</x:v>
      </x:c>
      <x:c r="V3546" s="9" t="str">
        <x:v>MVP/SHACL_GENERATION_PIPELINE/experiments/LUNA_NO_SEMANTIC_VALIDATOR/RUN_01/runs/RUN-IMO26-009-20260901T105353147002Z/artifacts/attempt_01/candidate_shape.ttl</x:v>
      </x:c>
    </x:row>
    <x:row r="3547" ht="22" customHeight="1">
      <x:c r="A3547" s="10" t="str">
        <x:v>NO_SEMANTIC</x:v>
      </x:c>
      <x:c r="B3547" s="10" t="str">
        <x:v>IMO26-009</x:v>
      </x:c>
      <x:c r="C3547" s="10" t="str">
        <x:v>IMO26-009-A-P03</x:v>
      </x:c>
      <x:c r="D3547" s="10" t="str">
        <x:v>RUN_01</x:v>
      </x:c>
      <x:c r="E3547" s="10" t="str">
        <x:v>ORIGINAL_LEDGER</x:v>
      </x:c>
      <x:c r="F3547" s="10" t="str">
        <x:v>PASS</x:v>
      </x:c>
      <x:c r="G3547" s="10" t="str">
        <x:v>PASS</x:v>
      </x:c>
      <x:c r="H3547" s="10" t="str">
        <x:v>EXECUTED</x:v>
      </x:c>
      <x:c r="I3547" s="10" t="str">
        <x:v>PARSED</x:v>
      </x:c>
      <x:c r="J3547" s="10" t="str">
        <x:v>NO_SEMANTIC_VALIDATOR_DETERMINISTIC_PASS</x:v>
      </x:c>
      <x:c r="K3547" s="10" t="str">
        <x:v>a0518d7dd4d76d3cbf32f2b2439c124c70d2ce3fd5b680f5db13441a36541fe3</x:v>
      </x:c>
      <x:c r="L3547" s="10" t="str">
        <x:v>historical_three</x:v>
      </x:c>
      <x:c r="M3547" s="10" t="n">
        <x:v>1</x:v>
      </x:c>
      <x:c r="N3547" s="10" t="n">
        <x:v>0</x:v>
      </x:c>
      <x:c r="O3547" s="10" t="n">
        <x:v>0</x:v>
      </x:c>
      <x:c r="P3547" s="9" t="str">
        <x:f>'CaseReview'!U1361</x:f>
        <x:v>PASS</x:v>
      </x:c>
      <x:c r="Q3547" s="9" t="n">
        <x:f>IF(AND(T3547=1,G3547=P3547),1,0)</x:f>
        <x:v>1</x:v>
      </x:c>
      <x:c r="R3547" s="9" t="n">
        <x:f>IF(AND(T3547=1,G3547="PASS",P3547="FAIL"),1,0)</x:f>
        <x:v>0</x:v>
      </x:c>
      <x:c r="S3547" s="9" t="n">
        <x:f>IF(AND(T3547=1,G3547="FAIL",P3547="PASS"),1,0)</x:f>
        <x:v>0</x:v>
      </x:c>
      <x:c r="T3547" s="9" t="n">
        <x:v>1</x:v>
      </x:c>
      <x:c r="U3547" s="9" t="n">
        <x:v>8</x:v>
      </x:c>
      <x:c r="V3547" s="9" t="str">
        <x:v>MVP/SHACL_GENERATION_PIPELINE/experiments/LUNA_NO_SEMANTIC_VALIDATOR/RUN_01/runs/RUN-IMO26-009-20260901T105353147002Z/artifacts/attempt_01/candidate_shape.ttl</x:v>
      </x:c>
    </x:row>
    <x:row r="3548" ht="22" customHeight="1">
      <x:c r="A3548" s="10" t="str">
        <x:v>NO_SEMANTIC</x:v>
      </x:c>
      <x:c r="B3548" s="10" t="str">
        <x:v>IMO26-009</x:v>
      </x:c>
      <x:c r="C3548" s="10" t="str">
        <x:v>IMO26-009-A-P04</x:v>
      </x:c>
      <x:c r="D3548" s="10" t="str">
        <x:v>RUN_01</x:v>
      </x:c>
      <x:c r="E3548" s="10" t="str">
        <x:v>ORIGINAL_LEDGER</x:v>
      </x:c>
      <x:c r="F3548" s="10" t="str">
        <x:v>PASS</x:v>
      </x:c>
      <x:c r="G3548" s="10" t="str">
        <x:v>FAIL</x:v>
      </x:c>
      <x:c r="H3548" s="10" t="str">
        <x:v>EXECUTED</x:v>
      </x:c>
      <x:c r="I3548" s="10" t="str">
        <x:v>PARSED</x:v>
      </x:c>
      <x:c r="J3548" s="10" t="str">
        <x:v>NO_SEMANTIC_VALIDATOR_DETERMINISTIC_PASS</x:v>
      </x:c>
      <x:c r="K3548" s="10" t="str">
        <x:v>a0518d7dd4d76d3cbf32f2b2439c124c70d2ce3fd5b680f5db13441a36541fe3</x:v>
      </x:c>
      <x:c r="L3548" s="10" t="str">
        <x:v>historical_three</x:v>
      </x:c>
      <x:c r="M3548" s="10" t="n">
        <x:v>0</x:v>
      </x:c>
      <x:c r="N3548" s="10" t="n">
        <x:v>0</x:v>
      </x:c>
      <x:c r="O3548" s="10" t="n">
        <x:v>1</x:v>
      </x:c>
      <x:c r="P3548" s="9" t="str">
        <x:f>'CaseReview'!U1362</x:f>
        <x:v>PASS</x:v>
      </x:c>
      <x:c r="Q3548" s="9" t="n">
        <x:f>IF(AND(T3548=1,G3548=P3548),1,0)</x:f>
        <x:v>0</x:v>
      </x:c>
      <x:c r="R3548" s="9" t="n">
        <x:f>IF(AND(T3548=1,G3548="PASS",P3548="FAIL"),1,0)</x:f>
        <x:v>0</x:v>
      </x:c>
      <x:c r="S3548" s="9" t="n">
        <x:f>IF(AND(T3548=1,G3548="FAIL",P3548="PASS"),1,0)</x:f>
        <x:v>1</x:v>
      </x:c>
      <x:c r="T3548" s="9" t="n">
        <x:v>1</x:v>
      </x:c>
      <x:c r="U3548" s="9" t="n">
        <x:v>8</x:v>
      </x:c>
      <x:c r="V3548" s="9" t="str">
        <x:v>MVP/SHACL_GENERATION_PIPELINE/experiments/LUNA_NO_SEMANTIC_VALIDATOR/RUN_01/runs/RUN-IMO26-009-20260901T105353147002Z/artifacts/attempt_01/candidate_shape.ttl</x:v>
      </x:c>
    </x:row>
    <x:row r="3549" ht="22" customHeight="1">
      <x:c r="A3549" s="10" t="str">
        <x:v>NO_SEMANTIC</x:v>
      </x:c>
      <x:c r="B3549" s="10" t="str">
        <x:v>IMO26-010</x:v>
      </x:c>
      <x:c r="C3549" s="10" t="str">
        <x:v>IMO26-010-A-F01</x:v>
      </x:c>
      <x:c r="D3549" s="10" t="str">
        <x:v>RUN_01</x:v>
      </x:c>
      <x:c r="E3549" s="10" t="str">
        <x:v>ORIGINAL_LEDGER</x:v>
      </x:c>
      <x:c r="F3549" s="10" t="str">
        <x:v>FAIL</x:v>
      </x:c>
      <x:c r="G3549" s="10" t="str">
        <x:v>FAIL</x:v>
      </x:c>
      <x:c r="H3549" s="10" t="str">
        <x:v>EXECUTED</x:v>
      </x:c>
      <x:c r="I3549" s="10" t="str">
        <x:v>PARSED</x:v>
      </x:c>
      <x:c r="J3549" s="10" t="str">
        <x:v>NO_SEMANTIC_VALIDATOR_DETERMINISTIC_PASS</x:v>
      </x:c>
      <x:c r="K3549" s="10" t="str">
        <x:v>28d34d91b5652b0ea79734873c1029f705ab2261c01decc87623efccbfda7dc3</x:v>
      </x:c>
      <x:c r="L3549" s="10" t="str">
        <x:v>historical_three</x:v>
      </x:c>
      <x:c r="M3549" s="10" t="n">
        <x:v>1</x:v>
      </x:c>
      <x:c r="N3549" s="10" t="n">
        <x:v>0</x:v>
      </x:c>
      <x:c r="O3549" s="10" t="n">
        <x:v>0</x:v>
      </x:c>
      <x:c r="P3549" s="9" t="str">
        <x:f>'CaseReview'!U1363</x:f>
        <x:v>FAIL</x:v>
      </x:c>
      <x:c r="Q3549" s="9" t="n">
        <x:f>IF(AND(T3549=1,G3549=P3549),1,0)</x:f>
        <x:v>1</x:v>
      </x:c>
      <x:c r="R3549" s="9" t="n">
        <x:f>IF(AND(T3549=1,G3549="PASS",P3549="FAIL"),1,0)</x:f>
        <x:v>0</x:v>
      </x:c>
      <x:c r="S3549" s="9" t="n">
        <x:f>IF(AND(T3549=1,G3549="FAIL",P3549="PASS"),1,0)</x:f>
        <x:v>0</x:v>
      </x:c>
      <x:c r="T3549" s="9" t="n">
        <x:v>1</x:v>
      </x:c>
      <x:c r="U3549" s="9" t="n">
        <x:v>5</x:v>
      </x:c>
      <x:c r="V3549" s="9" t="str">
        <x:v>MVP/SHACL_GENERATION_PIPELINE/experiments/LUNA_NO_SEMANTIC_VALIDATOR/RUN_01/runs/RUN-IMO26-010-20260901T105410564778Z/artifacts/attempt_01/candidate_shape.ttl</x:v>
      </x:c>
    </x:row>
    <x:row r="3550" ht="22" customHeight="1">
      <x:c r="A3550" s="10" t="str">
        <x:v>NO_SEMANTIC</x:v>
      </x:c>
      <x:c r="B3550" s="10" t="str">
        <x:v>IMO26-010</x:v>
      </x:c>
      <x:c r="C3550" s="10" t="str">
        <x:v>IMO26-010-A-F02</x:v>
      </x:c>
      <x:c r="D3550" s="10" t="str">
        <x:v>RUN_01</x:v>
      </x:c>
      <x:c r="E3550" s="10" t="str">
        <x:v>ORIGINAL_LEDGER</x:v>
      </x:c>
      <x:c r="F3550" s="10" t="str">
        <x:v>FAIL</x:v>
      </x:c>
      <x:c r="G3550" s="10" t="str">
        <x:v>FAIL</x:v>
      </x:c>
      <x:c r="H3550" s="10" t="str">
        <x:v>EXECUTED</x:v>
      </x:c>
      <x:c r="I3550" s="10" t="str">
        <x:v>PARSED</x:v>
      </x:c>
      <x:c r="J3550" s="10" t="str">
        <x:v>NO_SEMANTIC_VALIDATOR_DETERMINISTIC_PASS</x:v>
      </x:c>
      <x:c r="K3550" s="10" t="str">
        <x:v>28d34d91b5652b0ea79734873c1029f705ab2261c01decc87623efccbfda7dc3</x:v>
      </x:c>
      <x:c r="L3550" s="10" t="str">
        <x:v>historical_three</x:v>
      </x:c>
      <x:c r="M3550" s="10" t="n">
        <x:v>1</x:v>
      </x:c>
      <x:c r="N3550" s="10" t="n">
        <x:v>0</x:v>
      </x:c>
      <x:c r="O3550" s="10" t="n">
        <x:v>0</x:v>
      </x:c>
      <x:c r="P3550" s="9" t="str">
        <x:f>'CaseReview'!U1364</x:f>
        <x:v>FAIL</x:v>
      </x:c>
      <x:c r="Q3550" s="9" t="n">
        <x:f>IF(AND(T3550=1,G3550=P3550),1,0)</x:f>
        <x:v>1</x:v>
      </x:c>
      <x:c r="R3550" s="9" t="n">
        <x:f>IF(AND(T3550=1,G3550="PASS",P3550="FAIL"),1,0)</x:f>
        <x:v>0</x:v>
      </x:c>
      <x:c r="S3550" s="9" t="n">
        <x:f>IF(AND(T3550=1,G3550="FAIL",P3550="PASS"),1,0)</x:f>
        <x:v>0</x:v>
      </x:c>
      <x:c r="T3550" s="9" t="n">
        <x:v>1</x:v>
      </x:c>
      <x:c r="U3550" s="9" t="n">
        <x:v>5</x:v>
      </x:c>
      <x:c r="V3550" s="9" t="str">
        <x:v>MVP/SHACL_GENERATION_PIPELINE/experiments/LUNA_NO_SEMANTIC_VALIDATOR/RUN_01/runs/RUN-IMO26-010-20260901T105410564778Z/artifacts/attempt_01/candidate_shape.ttl</x:v>
      </x:c>
    </x:row>
    <x:row r="3551" ht="22" customHeight="1">
      <x:c r="A3551" s="10" t="str">
        <x:v>NO_SEMANTIC</x:v>
      </x:c>
      <x:c r="B3551" s="10" t="str">
        <x:v>IMO26-010</x:v>
      </x:c>
      <x:c r="C3551" s="10" t="str">
        <x:v>IMO26-010-A-F03</x:v>
      </x:c>
      <x:c r="D3551" s="10" t="str">
        <x:v>RUN_01</x:v>
      </x:c>
      <x:c r="E3551" s="10" t="str">
        <x:v>ORIGINAL_LEDGER</x:v>
      </x:c>
      <x:c r="F3551" s="10" t="str">
        <x:v>FAIL</x:v>
      </x:c>
      <x:c r="G3551" s="10" t="str">
        <x:v>FAIL</x:v>
      </x:c>
      <x:c r="H3551" s="10" t="str">
        <x:v>EXECUTED</x:v>
      </x:c>
      <x:c r="I3551" s="10" t="str">
        <x:v>PARSED</x:v>
      </x:c>
      <x:c r="J3551" s="10" t="str">
        <x:v>NO_SEMANTIC_VALIDATOR_DETERMINISTIC_PASS</x:v>
      </x:c>
      <x:c r="K3551" s="10" t="str">
        <x:v>28d34d91b5652b0ea79734873c1029f705ab2261c01decc87623efccbfda7dc3</x:v>
      </x:c>
      <x:c r="L3551" s="10" t="str">
        <x:v>historical_three</x:v>
      </x:c>
      <x:c r="M3551" s="10" t="n">
        <x:v>1</x:v>
      </x:c>
      <x:c r="N3551" s="10" t="n">
        <x:v>0</x:v>
      </x:c>
      <x:c r="O3551" s="10" t="n">
        <x:v>0</x:v>
      </x:c>
      <x:c r="P3551" s="9" t="str">
        <x:f>'CaseReview'!U1365</x:f>
        <x:v>FAIL</x:v>
      </x:c>
      <x:c r="Q3551" s="9" t="n">
        <x:f>IF(AND(T3551=1,G3551=P3551),1,0)</x:f>
        <x:v>1</x:v>
      </x:c>
      <x:c r="R3551" s="9" t="n">
        <x:f>IF(AND(T3551=1,G3551="PASS",P3551="FAIL"),1,0)</x:f>
        <x:v>0</x:v>
      </x:c>
      <x:c r="S3551" s="9" t="n">
        <x:f>IF(AND(T3551=1,G3551="FAIL",P3551="PASS"),1,0)</x:f>
        <x:v>0</x:v>
      </x:c>
      <x:c r="T3551" s="9" t="n">
        <x:v>1</x:v>
      </x:c>
      <x:c r="U3551" s="9" t="n">
        <x:v>5</x:v>
      </x:c>
      <x:c r="V3551" s="9" t="str">
        <x:v>MVP/SHACL_GENERATION_PIPELINE/experiments/LUNA_NO_SEMANTIC_VALIDATOR/RUN_01/runs/RUN-IMO26-010-20260901T105410564778Z/artifacts/attempt_01/candidate_shape.ttl</x:v>
      </x:c>
    </x:row>
    <x:row r="3552" ht="22" customHeight="1">
      <x:c r="A3552" s="10" t="str">
        <x:v>NO_SEMANTIC</x:v>
      </x:c>
      <x:c r="B3552" s="10" t="str">
        <x:v>IMO26-010</x:v>
      </x:c>
      <x:c r="C3552" s="10" t="str">
        <x:v>IMO26-010-A-P01</x:v>
      </x:c>
      <x:c r="D3552" s="10" t="str">
        <x:v>RUN_01</x:v>
      </x:c>
      <x:c r="E3552" s="10" t="str">
        <x:v>ORIGINAL_LEDGER</x:v>
      </x:c>
      <x:c r="F3552" s="10" t="str">
        <x:v>PASS</x:v>
      </x:c>
      <x:c r="G3552" s="10" t="str">
        <x:v>PASS</x:v>
      </x:c>
      <x:c r="H3552" s="10" t="str">
        <x:v>EXECUTED</x:v>
      </x:c>
      <x:c r="I3552" s="10" t="str">
        <x:v>PARSED</x:v>
      </x:c>
      <x:c r="J3552" s="10" t="str">
        <x:v>NO_SEMANTIC_VALIDATOR_DETERMINISTIC_PASS</x:v>
      </x:c>
      <x:c r="K3552" s="10" t="str">
        <x:v>28d34d91b5652b0ea79734873c1029f705ab2261c01decc87623efccbfda7dc3</x:v>
      </x:c>
      <x:c r="L3552" s="10" t="str">
        <x:v>historical_three</x:v>
      </x:c>
      <x:c r="M3552" s="10" t="n">
        <x:v>1</x:v>
      </x:c>
      <x:c r="N3552" s="10" t="n">
        <x:v>0</x:v>
      </x:c>
      <x:c r="O3552" s="10" t="n">
        <x:v>0</x:v>
      </x:c>
      <x:c r="P3552" s="9" t="str">
        <x:f>'CaseReview'!U1366</x:f>
        <x:v>PASS</x:v>
      </x:c>
      <x:c r="Q3552" s="9" t="n">
        <x:f>IF(AND(T3552=1,G3552=P3552),1,0)</x:f>
        <x:v>1</x:v>
      </x:c>
      <x:c r="R3552" s="9" t="n">
        <x:f>IF(AND(T3552=1,G3552="PASS",P3552="FAIL"),1,0)</x:f>
        <x:v>0</x:v>
      </x:c>
      <x:c r="S3552" s="9" t="n">
        <x:f>IF(AND(T3552=1,G3552="FAIL",P3552="PASS"),1,0)</x:f>
        <x:v>0</x:v>
      </x:c>
      <x:c r="T3552" s="9" t="n">
        <x:v>1</x:v>
      </x:c>
      <x:c r="U3552" s="9" t="n">
        <x:v>5</x:v>
      </x:c>
      <x:c r="V3552" s="9" t="str">
        <x:v>MVP/SHACL_GENERATION_PIPELINE/experiments/LUNA_NO_SEMANTIC_VALIDATOR/RUN_01/runs/RUN-IMO26-010-20260901T105410564778Z/artifacts/attempt_01/candidate_shape.ttl</x:v>
      </x:c>
    </x:row>
    <x:row r="3553" ht="22" customHeight="1">
      <x:c r="A3553" s="10" t="str">
        <x:v>NO_SEMANTIC</x:v>
      </x:c>
      <x:c r="B3553" s="10" t="str">
        <x:v>IMO26-010</x:v>
      </x:c>
      <x:c r="C3553" s="10" t="str">
        <x:v>IMO26-010-A-P02</x:v>
      </x:c>
      <x:c r="D3553" s="10" t="str">
        <x:v>RUN_01</x:v>
      </x:c>
      <x:c r="E3553" s="10" t="str">
        <x:v>ORIGINAL_LEDGER</x:v>
      </x:c>
      <x:c r="F3553" s="10" t="str">
        <x:v>PASS</x:v>
      </x:c>
      <x:c r="G3553" s="10" t="str">
        <x:v>PASS</x:v>
      </x:c>
      <x:c r="H3553" s="10" t="str">
        <x:v>EXECUTED</x:v>
      </x:c>
      <x:c r="I3553" s="10" t="str">
        <x:v>PARSED</x:v>
      </x:c>
      <x:c r="J3553" s="10" t="str">
        <x:v>NO_SEMANTIC_VALIDATOR_DETERMINISTIC_PASS</x:v>
      </x:c>
      <x:c r="K3553" s="10" t="str">
        <x:v>28d34d91b5652b0ea79734873c1029f705ab2261c01decc87623efccbfda7dc3</x:v>
      </x:c>
      <x:c r="L3553" s="10" t="str">
        <x:v>historical_three</x:v>
      </x:c>
      <x:c r="M3553" s="10" t="n">
        <x:v>1</x:v>
      </x:c>
      <x:c r="N3553" s="10" t="n">
        <x:v>0</x:v>
      </x:c>
      <x:c r="O3553" s="10" t="n">
        <x:v>0</x:v>
      </x:c>
      <x:c r="P3553" s="9" t="str">
        <x:f>'CaseReview'!U1367</x:f>
        <x:v>PASS</x:v>
      </x:c>
      <x:c r="Q3553" s="9" t="n">
        <x:f>IF(AND(T3553=1,G3553=P3553),1,0)</x:f>
        <x:v>1</x:v>
      </x:c>
      <x:c r="R3553" s="9" t="n">
        <x:f>IF(AND(T3553=1,G3553="PASS",P3553="FAIL"),1,0)</x:f>
        <x:v>0</x:v>
      </x:c>
      <x:c r="S3553" s="9" t="n">
        <x:f>IF(AND(T3553=1,G3553="FAIL",P3553="PASS"),1,0)</x:f>
        <x:v>0</x:v>
      </x:c>
      <x:c r="T3553" s="9" t="n">
        <x:v>1</x:v>
      </x:c>
      <x:c r="U3553" s="9" t="n">
        <x:v>5</x:v>
      </x:c>
      <x:c r="V3553" s="9" t="str">
        <x:v>MVP/SHACL_GENERATION_PIPELINE/experiments/LUNA_NO_SEMANTIC_VALIDATOR/RUN_01/runs/RUN-IMO26-010-20260901T105410564778Z/artifacts/attempt_01/candidate_shape.ttl</x:v>
      </x:c>
    </x:row>
    <x:row r="3554" ht="22" customHeight="1">
      <x:c r="A3554" s="10" t="str">
        <x:v>NO_SEMANTIC</x:v>
      </x:c>
      <x:c r="B3554" s="10" t="str">
        <x:v>IMO26-011</x:v>
      </x:c>
      <x:c r="C3554" s="10" t="str">
        <x:v>IMO26-011-A-F01</x:v>
      </x:c>
      <x:c r="D3554" s="10" t="str">
        <x:v>RUN_01</x:v>
      </x:c>
      <x:c r="E3554" s="10" t="str">
        <x:v>ORIGINAL_LEDGER</x:v>
      </x:c>
      <x:c r="F3554" s="10" t="str">
        <x:v>FAIL</x:v>
      </x:c>
      <x:c r="G3554" s="10" t="str">
        <x:v>FAIL</x:v>
      </x:c>
      <x:c r="H3554" s="10" t="str">
        <x:v>EXECUTED</x:v>
      </x:c>
      <x:c r="I3554" s="10" t="str">
        <x:v>PARSED</x:v>
      </x:c>
      <x:c r="J3554" s="10" t="str">
        <x:v>NO_SEMANTIC_VALIDATOR_DETERMINISTIC_PASS</x:v>
      </x:c>
      <x:c r="K3554" s="10" t="str">
        <x:v>9d2368cc585949ee6222b1a618fc7d53443c5e72b9ada92be2f1a9a3aa6d095f</x:v>
      </x:c>
      <x:c r="L3554" s="10" t="str">
        <x:v>historical_three</x:v>
      </x:c>
      <x:c r="M3554" s="10" t="n">
        <x:v>1</x:v>
      </x:c>
      <x:c r="N3554" s="10" t="n">
        <x:v>0</x:v>
      </x:c>
      <x:c r="O3554" s="10" t="n">
        <x:v>0</x:v>
      </x:c>
      <x:c r="P3554" s="9" t="str">
        <x:f>'CaseReview'!U1368</x:f>
        <x:v>FAIL</x:v>
      </x:c>
      <x:c r="Q3554" s="9" t="n">
        <x:f>IF(AND(T3554=1,G3554=P3554),1,0)</x:f>
        <x:v>1</x:v>
      </x:c>
      <x:c r="R3554" s="9" t="n">
        <x:f>IF(AND(T3554=1,G3554="PASS",P3554="FAIL"),1,0)</x:f>
        <x:v>0</x:v>
      </x:c>
      <x:c r="S3554" s="9" t="n">
        <x:f>IF(AND(T3554=1,G3554="FAIL",P3554="PASS"),1,0)</x:f>
        <x:v>0</x:v>
      </x:c>
      <x:c r="T3554" s="9" t="n">
        <x:v>1</x:v>
      </x:c>
      <x:c r="U3554" s="9" t="n">
        <x:v>10</x:v>
      </x:c>
      <x:c r="V3554" s="9" t="str">
        <x:v>MVP/SHACL_GENERATION_PIPELINE/experiments/LUNA_NO_SEMANTIC_VALIDATOR/RUN_01/runs/RUN-IMO26-011-20260901T105419783008Z/artifacts/attempt_01/candidate_shape.ttl</x:v>
      </x:c>
    </x:row>
    <x:row r="3555" ht="22" customHeight="1">
      <x:c r="A3555" s="10" t="str">
        <x:v>NO_SEMANTIC</x:v>
      </x:c>
      <x:c r="B3555" s="10" t="str">
        <x:v>IMO26-011</x:v>
      </x:c>
      <x:c r="C3555" s="10" t="str">
        <x:v>IMO26-011-A-F02</x:v>
      </x:c>
      <x:c r="D3555" s="10" t="str">
        <x:v>RUN_01</x:v>
      </x:c>
      <x:c r="E3555" s="10" t="str">
        <x:v>ORIGINAL_LEDGER</x:v>
      </x:c>
      <x:c r="F3555" s="10" t="str">
        <x:v>FAIL</x:v>
      </x:c>
      <x:c r="G3555" s="10" t="str">
        <x:v>FAIL</x:v>
      </x:c>
      <x:c r="H3555" s="10" t="str">
        <x:v>EXECUTED</x:v>
      </x:c>
      <x:c r="I3555" s="10" t="str">
        <x:v>PARSED</x:v>
      </x:c>
      <x:c r="J3555" s="10" t="str">
        <x:v>NO_SEMANTIC_VALIDATOR_DETERMINISTIC_PASS</x:v>
      </x:c>
      <x:c r="K3555" s="10" t="str">
        <x:v>9d2368cc585949ee6222b1a618fc7d53443c5e72b9ada92be2f1a9a3aa6d095f</x:v>
      </x:c>
      <x:c r="L3555" s="10" t="str">
        <x:v>historical_three</x:v>
      </x:c>
      <x:c r="M3555" s="10" t="n">
        <x:v>1</x:v>
      </x:c>
      <x:c r="N3555" s="10" t="n">
        <x:v>0</x:v>
      </x:c>
      <x:c r="O3555" s="10" t="n">
        <x:v>0</x:v>
      </x:c>
      <x:c r="P3555" s="9" t="str">
        <x:f>'CaseReview'!U1369</x:f>
        <x:v>FAIL</x:v>
      </x:c>
      <x:c r="Q3555" s="9" t="n">
        <x:f>IF(AND(T3555=1,G3555=P3555),1,0)</x:f>
        <x:v>1</x:v>
      </x:c>
      <x:c r="R3555" s="9" t="n">
        <x:f>IF(AND(T3555=1,G3555="PASS",P3555="FAIL"),1,0)</x:f>
        <x:v>0</x:v>
      </x:c>
      <x:c r="S3555" s="9" t="n">
        <x:f>IF(AND(T3555=1,G3555="FAIL",P3555="PASS"),1,0)</x:f>
        <x:v>0</x:v>
      </x:c>
      <x:c r="T3555" s="9" t="n">
        <x:v>1</x:v>
      </x:c>
      <x:c r="U3555" s="9" t="n">
        <x:v>10</x:v>
      </x:c>
      <x:c r="V3555" s="9" t="str">
        <x:v>MVP/SHACL_GENERATION_PIPELINE/experiments/LUNA_NO_SEMANTIC_VALIDATOR/RUN_01/runs/RUN-IMO26-011-20260901T105419783008Z/artifacts/attempt_01/candidate_shape.ttl</x:v>
      </x:c>
    </x:row>
    <x:row r="3556" ht="22" customHeight="1">
      <x:c r="A3556" s="10" t="str">
        <x:v>NO_SEMANTIC</x:v>
      </x:c>
      <x:c r="B3556" s="10" t="str">
        <x:v>IMO26-011</x:v>
      </x:c>
      <x:c r="C3556" s="10" t="str">
        <x:v>IMO26-011-A-F03</x:v>
      </x:c>
      <x:c r="D3556" s="10" t="str">
        <x:v>RUN_01</x:v>
      </x:c>
      <x:c r="E3556" s="10" t="str">
        <x:v>ORIGINAL_LEDGER</x:v>
      </x:c>
      <x:c r="F3556" s="10" t="str">
        <x:v>FAIL</x:v>
      </x:c>
      <x:c r="G3556" s="10" t="str">
        <x:v>FAIL</x:v>
      </x:c>
      <x:c r="H3556" s="10" t="str">
        <x:v>EXECUTED</x:v>
      </x:c>
      <x:c r="I3556" s="10" t="str">
        <x:v>PARSED</x:v>
      </x:c>
      <x:c r="J3556" s="10" t="str">
        <x:v>NO_SEMANTIC_VALIDATOR_DETERMINISTIC_PASS</x:v>
      </x:c>
      <x:c r="K3556" s="10" t="str">
        <x:v>9d2368cc585949ee6222b1a618fc7d53443c5e72b9ada92be2f1a9a3aa6d095f</x:v>
      </x:c>
      <x:c r="L3556" s="10" t="str">
        <x:v>historical_three</x:v>
      </x:c>
      <x:c r="M3556" s="10" t="n">
        <x:v>1</x:v>
      </x:c>
      <x:c r="N3556" s="10" t="n">
        <x:v>0</x:v>
      </x:c>
      <x:c r="O3556" s="10" t="n">
        <x:v>0</x:v>
      </x:c>
      <x:c r="P3556" s="9" t="str">
        <x:f>'CaseReview'!U1370</x:f>
        <x:v>FAIL</x:v>
      </x:c>
      <x:c r="Q3556" s="9" t="n">
        <x:f>IF(AND(T3556=1,G3556=P3556),1,0)</x:f>
        <x:v>1</x:v>
      </x:c>
      <x:c r="R3556" s="9" t="n">
        <x:f>IF(AND(T3556=1,G3556="PASS",P3556="FAIL"),1,0)</x:f>
        <x:v>0</x:v>
      </x:c>
      <x:c r="S3556" s="9" t="n">
        <x:f>IF(AND(T3556=1,G3556="FAIL",P3556="PASS"),1,0)</x:f>
        <x:v>0</x:v>
      </x:c>
      <x:c r="T3556" s="9" t="n">
        <x:v>1</x:v>
      </x:c>
      <x:c r="U3556" s="9" t="n">
        <x:v>10</x:v>
      </x:c>
      <x:c r="V3556" s="9" t="str">
        <x:v>MVP/SHACL_GENERATION_PIPELINE/experiments/LUNA_NO_SEMANTIC_VALIDATOR/RUN_01/runs/RUN-IMO26-011-20260901T105419783008Z/artifacts/attempt_01/candidate_shape.ttl</x:v>
      </x:c>
    </x:row>
    <x:row r="3557" ht="22" customHeight="1">
      <x:c r="A3557" s="10" t="str">
        <x:v>NO_SEMANTIC</x:v>
      </x:c>
      <x:c r="B3557" s="10" t="str">
        <x:v>IMO26-011</x:v>
      </x:c>
      <x:c r="C3557" s="10" t="str">
        <x:v>IMO26-011-A-F04</x:v>
      </x:c>
      <x:c r="D3557" s="10" t="str">
        <x:v>RUN_01</x:v>
      </x:c>
      <x:c r="E3557" s="10" t="str">
        <x:v>ORIGINAL_LEDGER</x:v>
      </x:c>
      <x:c r="F3557" s="10" t="str">
        <x:v>FAIL</x:v>
      </x:c>
      <x:c r="G3557" s="10" t="str">
        <x:v>FAIL</x:v>
      </x:c>
      <x:c r="H3557" s="10" t="str">
        <x:v>EXECUTED</x:v>
      </x:c>
      <x:c r="I3557" s="10" t="str">
        <x:v>PARSED</x:v>
      </x:c>
      <x:c r="J3557" s="10" t="str">
        <x:v>NO_SEMANTIC_VALIDATOR_DETERMINISTIC_PASS</x:v>
      </x:c>
      <x:c r="K3557" s="10" t="str">
        <x:v>9d2368cc585949ee6222b1a618fc7d53443c5e72b9ada92be2f1a9a3aa6d095f</x:v>
      </x:c>
      <x:c r="L3557" s="10" t="str">
        <x:v>historical_three</x:v>
      </x:c>
      <x:c r="M3557" s="10" t="n">
        <x:v>1</x:v>
      </x:c>
      <x:c r="N3557" s="10" t="n">
        <x:v>0</x:v>
      </x:c>
      <x:c r="O3557" s="10" t="n">
        <x:v>0</x:v>
      </x:c>
      <x:c r="P3557" s="9" t="str">
        <x:f>'CaseReview'!U1371</x:f>
        <x:v>FAIL</x:v>
      </x:c>
      <x:c r="Q3557" s="9" t="n">
        <x:f>IF(AND(T3557=1,G3557=P3557),1,0)</x:f>
        <x:v>1</x:v>
      </x:c>
      <x:c r="R3557" s="9" t="n">
        <x:f>IF(AND(T3557=1,G3557="PASS",P3557="FAIL"),1,0)</x:f>
        <x:v>0</x:v>
      </x:c>
      <x:c r="S3557" s="9" t="n">
        <x:f>IF(AND(T3557=1,G3557="FAIL",P3557="PASS"),1,0)</x:f>
        <x:v>0</x:v>
      </x:c>
      <x:c r="T3557" s="9" t="n">
        <x:v>1</x:v>
      </x:c>
      <x:c r="U3557" s="9" t="n">
        <x:v>10</x:v>
      </x:c>
      <x:c r="V3557" s="9" t="str">
        <x:v>MVP/SHACL_GENERATION_PIPELINE/experiments/LUNA_NO_SEMANTIC_VALIDATOR/RUN_01/runs/RUN-IMO26-011-20260901T105419783008Z/artifacts/attempt_01/candidate_shape.ttl</x:v>
      </x:c>
    </x:row>
    <x:row r="3558" ht="22" customHeight="1">
      <x:c r="A3558" s="10" t="str">
        <x:v>NO_SEMANTIC</x:v>
      </x:c>
      <x:c r="B3558" s="10" t="str">
        <x:v>IMO26-011</x:v>
      </x:c>
      <x:c r="C3558" s="10" t="str">
        <x:v>IMO26-011-A-P01</x:v>
      </x:c>
      <x:c r="D3558" s="10" t="str">
        <x:v>RUN_01</x:v>
      </x:c>
      <x:c r="E3558" s="10" t="str">
        <x:v>ORIGINAL_LEDGER</x:v>
      </x:c>
      <x:c r="F3558" s="10" t="str">
        <x:v>PASS</x:v>
      </x:c>
      <x:c r="G3558" s="10" t="str">
        <x:v>PASS</x:v>
      </x:c>
      <x:c r="H3558" s="10" t="str">
        <x:v>EXECUTED</x:v>
      </x:c>
      <x:c r="I3558" s="10" t="str">
        <x:v>PARSED</x:v>
      </x:c>
      <x:c r="J3558" s="10" t="str">
        <x:v>NO_SEMANTIC_VALIDATOR_DETERMINISTIC_PASS</x:v>
      </x:c>
      <x:c r="K3558" s="10" t="str">
        <x:v>9d2368cc585949ee6222b1a618fc7d53443c5e72b9ada92be2f1a9a3aa6d095f</x:v>
      </x:c>
      <x:c r="L3558" s="10" t="str">
        <x:v>historical_three</x:v>
      </x:c>
      <x:c r="M3558" s="10" t="n">
        <x:v>1</x:v>
      </x:c>
      <x:c r="N3558" s="10" t="n">
        <x:v>0</x:v>
      </x:c>
      <x:c r="O3558" s="10" t="n">
        <x:v>0</x:v>
      </x:c>
      <x:c r="P3558" s="9" t="str">
        <x:f>'CaseReview'!U1372</x:f>
        <x:v>PASS</x:v>
      </x:c>
      <x:c r="Q3558" s="9" t="n">
        <x:f>IF(AND(T3558=1,G3558=P3558),1,0)</x:f>
        <x:v>1</x:v>
      </x:c>
      <x:c r="R3558" s="9" t="n">
        <x:f>IF(AND(T3558=1,G3558="PASS",P3558="FAIL"),1,0)</x:f>
        <x:v>0</x:v>
      </x:c>
      <x:c r="S3558" s="9" t="n">
        <x:f>IF(AND(T3558=1,G3558="FAIL",P3558="PASS"),1,0)</x:f>
        <x:v>0</x:v>
      </x:c>
      <x:c r="T3558" s="9" t="n">
        <x:v>1</x:v>
      </x:c>
      <x:c r="U3558" s="9" t="n">
        <x:v>10</x:v>
      </x:c>
      <x:c r="V3558" s="9" t="str">
        <x:v>MVP/SHACL_GENERATION_PIPELINE/experiments/LUNA_NO_SEMANTIC_VALIDATOR/RUN_01/runs/RUN-IMO26-011-20260901T105419783008Z/artifacts/attempt_01/candidate_shape.ttl</x:v>
      </x:c>
    </x:row>
    <x:row r="3559" ht="22" customHeight="1">
      <x:c r="A3559" s="10" t="str">
        <x:v>NO_SEMANTIC</x:v>
      </x:c>
      <x:c r="B3559" s="10" t="str">
        <x:v>IMO26-011</x:v>
      </x:c>
      <x:c r="C3559" s="10" t="str">
        <x:v>IMO26-011-A-P02</x:v>
      </x:c>
      <x:c r="D3559" s="10" t="str">
        <x:v>RUN_01</x:v>
      </x:c>
      <x:c r="E3559" s="10" t="str">
        <x:v>ORIGINAL_LEDGER</x:v>
      </x:c>
      <x:c r="F3559" s="10" t="str">
        <x:v>PASS</x:v>
      </x:c>
      <x:c r="G3559" s="10" t="str">
        <x:v>PASS</x:v>
      </x:c>
      <x:c r="H3559" s="10" t="str">
        <x:v>EXECUTED</x:v>
      </x:c>
      <x:c r="I3559" s="10" t="str">
        <x:v>PARSED</x:v>
      </x:c>
      <x:c r="J3559" s="10" t="str">
        <x:v>NO_SEMANTIC_VALIDATOR_DETERMINISTIC_PASS</x:v>
      </x:c>
      <x:c r="K3559" s="10" t="str">
        <x:v>9d2368cc585949ee6222b1a618fc7d53443c5e72b9ada92be2f1a9a3aa6d095f</x:v>
      </x:c>
      <x:c r="L3559" s="10" t="str">
        <x:v>historical_three</x:v>
      </x:c>
      <x:c r="M3559" s="10" t="n">
        <x:v>1</x:v>
      </x:c>
      <x:c r="N3559" s="10" t="n">
        <x:v>0</x:v>
      </x:c>
      <x:c r="O3559" s="10" t="n">
        <x:v>0</x:v>
      </x:c>
      <x:c r="P3559" s="9" t="str">
        <x:f>'CaseReview'!U1373</x:f>
        <x:v>PASS</x:v>
      </x:c>
      <x:c r="Q3559" s="9" t="n">
        <x:f>IF(AND(T3559=1,G3559=P3559),1,0)</x:f>
        <x:v>1</x:v>
      </x:c>
      <x:c r="R3559" s="9" t="n">
        <x:f>IF(AND(T3559=1,G3559="PASS",P3559="FAIL"),1,0)</x:f>
        <x:v>0</x:v>
      </x:c>
      <x:c r="S3559" s="9" t="n">
        <x:f>IF(AND(T3559=1,G3559="FAIL",P3559="PASS"),1,0)</x:f>
        <x:v>0</x:v>
      </x:c>
      <x:c r="T3559" s="9" t="n">
        <x:v>1</x:v>
      </x:c>
      <x:c r="U3559" s="9" t="n">
        <x:v>10</x:v>
      </x:c>
      <x:c r="V3559" s="9" t="str">
        <x:v>MVP/SHACL_GENERATION_PIPELINE/experiments/LUNA_NO_SEMANTIC_VALIDATOR/RUN_01/runs/RUN-IMO26-011-20260901T105419783008Z/artifacts/attempt_01/candidate_shape.ttl</x:v>
      </x:c>
    </x:row>
    <x:row r="3560" ht="22" customHeight="1">
      <x:c r="A3560" s="10" t="str">
        <x:v>NO_SEMANTIC</x:v>
      </x:c>
      <x:c r="B3560" s="10" t="str">
        <x:v>IMO26-011</x:v>
      </x:c>
      <x:c r="C3560" s="10" t="str">
        <x:v>IMO26-011-A-P03</x:v>
      </x:c>
      <x:c r="D3560" s="10" t="str">
        <x:v>RUN_01</x:v>
      </x:c>
      <x:c r="E3560" s="10" t="str">
        <x:v>ORIGINAL_LEDGER</x:v>
      </x:c>
      <x:c r="F3560" s="10" t="str">
        <x:v>PASS</x:v>
      </x:c>
      <x:c r="G3560" s="10" t="str">
        <x:v>PASS</x:v>
      </x:c>
      <x:c r="H3560" s="10" t="str">
        <x:v>EXECUTED</x:v>
      </x:c>
      <x:c r="I3560" s="10" t="str">
        <x:v>PARSED</x:v>
      </x:c>
      <x:c r="J3560" s="10" t="str">
        <x:v>NO_SEMANTIC_VALIDATOR_DETERMINISTIC_PASS</x:v>
      </x:c>
      <x:c r="K3560" s="10" t="str">
        <x:v>9d2368cc585949ee6222b1a618fc7d53443c5e72b9ada92be2f1a9a3aa6d095f</x:v>
      </x:c>
      <x:c r="L3560" s="10" t="str">
        <x:v>historical_three</x:v>
      </x:c>
      <x:c r="M3560" s="10" t="n">
        <x:v>1</x:v>
      </x:c>
      <x:c r="N3560" s="10" t="n">
        <x:v>0</x:v>
      </x:c>
      <x:c r="O3560" s="10" t="n">
        <x:v>0</x:v>
      </x:c>
      <x:c r="P3560" s="9" t="str">
        <x:f>'CaseReview'!U1374</x:f>
        <x:v>PASS</x:v>
      </x:c>
      <x:c r="Q3560" s="9" t="n">
        <x:f>IF(AND(T3560=1,G3560=P3560),1,0)</x:f>
        <x:v>1</x:v>
      </x:c>
      <x:c r="R3560" s="9" t="n">
        <x:f>IF(AND(T3560=1,G3560="PASS",P3560="FAIL"),1,0)</x:f>
        <x:v>0</x:v>
      </x:c>
      <x:c r="S3560" s="9" t="n">
        <x:f>IF(AND(T3560=1,G3560="FAIL",P3560="PASS"),1,0)</x:f>
        <x:v>0</x:v>
      </x:c>
      <x:c r="T3560" s="9" t="n">
        <x:v>1</x:v>
      </x:c>
      <x:c r="U3560" s="9" t="n">
        <x:v>10</x:v>
      </x:c>
      <x:c r="V3560" s="9" t="str">
        <x:v>MVP/SHACL_GENERATION_PIPELINE/experiments/LUNA_NO_SEMANTIC_VALIDATOR/RUN_01/runs/RUN-IMO26-011-20260901T105419783008Z/artifacts/attempt_01/candidate_shape.ttl</x:v>
      </x:c>
    </x:row>
    <x:row r="3561" ht="22" customHeight="1">
      <x:c r="A3561" s="10" t="str">
        <x:v>NO_SEMANTIC</x:v>
      </x:c>
      <x:c r="B3561" s="10" t="str">
        <x:v>IMO26-011</x:v>
      </x:c>
      <x:c r="C3561" s="10" t="str">
        <x:v>IMO26-011-A-P04</x:v>
      </x:c>
      <x:c r="D3561" s="10" t="str">
        <x:v>RUN_01</x:v>
      </x:c>
      <x:c r="E3561" s="10" t="str">
        <x:v>ORIGINAL_LEDGER</x:v>
      </x:c>
      <x:c r="F3561" s="10" t="str">
        <x:v>PASS</x:v>
      </x:c>
      <x:c r="G3561" s="10" t="str">
        <x:v>PASS</x:v>
      </x:c>
      <x:c r="H3561" s="10" t="str">
        <x:v>EXECUTED</x:v>
      </x:c>
      <x:c r="I3561" s="10" t="str">
        <x:v>PARSED</x:v>
      </x:c>
      <x:c r="J3561" s="10" t="str">
        <x:v>NO_SEMANTIC_VALIDATOR_DETERMINISTIC_PASS</x:v>
      </x:c>
      <x:c r="K3561" s="10" t="str">
        <x:v>9d2368cc585949ee6222b1a618fc7d53443c5e72b9ada92be2f1a9a3aa6d095f</x:v>
      </x:c>
      <x:c r="L3561" s="10" t="str">
        <x:v>historical_three</x:v>
      </x:c>
      <x:c r="M3561" s="10" t="n">
        <x:v>1</x:v>
      </x:c>
      <x:c r="N3561" s="10" t="n">
        <x:v>0</x:v>
      </x:c>
      <x:c r="O3561" s="10" t="n">
        <x:v>0</x:v>
      </x:c>
      <x:c r="P3561" s="9" t="str">
        <x:f>'CaseReview'!U1375</x:f>
        <x:v>PASS</x:v>
      </x:c>
      <x:c r="Q3561" s="9" t="n">
        <x:f>IF(AND(T3561=1,G3561=P3561),1,0)</x:f>
        <x:v>1</x:v>
      </x:c>
      <x:c r="R3561" s="9" t="n">
        <x:f>IF(AND(T3561=1,G3561="PASS",P3561="FAIL"),1,0)</x:f>
        <x:v>0</x:v>
      </x:c>
      <x:c r="S3561" s="9" t="n">
        <x:f>IF(AND(T3561=1,G3561="FAIL",P3561="PASS"),1,0)</x:f>
        <x:v>0</x:v>
      </x:c>
      <x:c r="T3561" s="9" t="n">
        <x:v>1</x:v>
      </x:c>
      <x:c r="U3561" s="9" t="n">
        <x:v>10</x:v>
      </x:c>
      <x:c r="V3561" s="9" t="str">
        <x:v>MVP/SHACL_GENERATION_PIPELINE/experiments/LUNA_NO_SEMANTIC_VALIDATOR/RUN_01/runs/RUN-IMO26-011-20260901T105419783008Z/artifacts/attempt_01/candidate_shape.ttl</x:v>
      </x:c>
    </x:row>
    <x:row r="3562" ht="22" customHeight="1">
      <x:c r="A3562" s="10" t="str">
        <x:v>NO_SEMANTIC</x:v>
      </x:c>
      <x:c r="B3562" s="10" t="str">
        <x:v>IMO26-011</x:v>
      </x:c>
      <x:c r="C3562" s="10" t="str">
        <x:v>IMO26-011-A-P05</x:v>
      </x:c>
      <x:c r="D3562" s="10" t="str">
        <x:v>RUN_01</x:v>
      </x:c>
      <x:c r="E3562" s="10" t="str">
        <x:v>ORIGINAL_LEDGER</x:v>
      </x:c>
      <x:c r="F3562" s="10" t="str">
        <x:v>PASS</x:v>
      </x:c>
      <x:c r="G3562" s="10" t="str">
        <x:v>PASS</x:v>
      </x:c>
      <x:c r="H3562" s="10" t="str">
        <x:v>EXECUTED</x:v>
      </x:c>
      <x:c r="I3562" s="10" t="str">
        <x:v>PARSED</x:v>
      </x:c>
      <x:c r="J3562" s="10" t="str">
        <x:v>NO_SEMANTIC_VALIDATOR_DETERMINISTIC_PASS</x:v>
      </x:c>
      <x:c r="K3562" s="10" t="str">
        <x:v>9d2368cc585949ee6222b1a618fc7d53443c5e72b9ada92be2f1a9a3aa6d095f</x:v>
      </x:c>
      <x:c r="L3562" s="10" t="str">
        <x:v>historical_three</x:v>
      </x:c>
      <x:c r="M3562" s="10" t="n">
        <x:v>1</x:v>
      </x:c>
      <x:c r="N3562" s="10" t="n">
        <x:v>0</x:v>
      </x:c>
      <x:c r="O3562" s="10" t="n">
        <x:v>0</x:v>
      </x:c>
      <x:c r="P3562" s="9" t="str">
        <x:f>'CaseReview'!U1376</x:f>
        <x:v>PASS</x:v>
      </x:c>
      <x:c r="Q3562" s="9" t="n">
        <x:f>IF(AND(T3562=1,G3562=P3562),1,0)</x:f>
        <x:v>1</x:v>
      </x:c>
      <x:c r="R3562" s="9" t="n">
        <x:f>IF(AND(T3562=1,G3562="PASS",P3562="FAIL"),1,0)</x:f>
        <x:v>0</x:v>
      </x:c>
      <x:c r="S3562" s="9" t="n">
        <x:f>IF(AND(T3562=1,G3562="FAIL",P3562="PASS"),1,0)</x:f>
        <x:v>0</x:v>
      </x:c>
      <x:c r="T3562" s="9" t="n">
        <x:v>1</x:v>
      </x:c>
      <x:c r="U3562" s="9" t="n">
        <x:v>10</x:v>
      </x:c>
      <x:c r="V3562" s="9" t="str">
        <x:v>MVP/SHACL_GENERATION_PIPELINE/experiments/LUNA_NO_SEMANTIC_VALIDATOR/RUN_01/runs/RUN-IMO26-011-20260901T105419783008Z/artifacts/attempt_01/candidate_shape.ttl</x:v>
      </x:c>
    </x:row>
    <x:row r="3563" ht="22" customHeight="1">
      <x:c r="A3563" s="10" t="str">
        <x:v>NO_SEMANTIC</x:v>
      </x:c>
      <x:c r="B3563" s="10" t="str">
        <x:v>IMO26-011</x:v>
      </x:c>
      <x:c r="C3563" s="10" t="str">
        <x:v>IMO26-011-A-P06</x:v>
      </x:c>
      <x:c r="D3563" s="10" t="str">
        <x:v>RUN_01</x:v>
      </x:c>
      <x:c r="E3563" s="10" t="str">
        <x:v>ORIGINAL_LEDGER</x:v>
      </x:c>
      <x:c r="F3563" s="10" t="str">
        <x:v>PASS</x:v>
      </x:c>
      <x:c r="G3563" s="10" t="str">
        <x:v>PASS</x:v>
      </x:c>
      <x:c r="H3563" s="10" t="str">
        <x:v>EXECUTED</x:v>
      </x:c>
      <x:c r="I3563" s="10" t="str">
        <x:v>PARSED</x:v>
      </x:c>
      <x:c r="J3563" s="10" t="str">
        <x:v>NO_SEMANTIC_VALIDATOR_DETERMINISTIC_PASS</x:v>
      </x:c>
      <x:c r="K3563" s="10" t="str">
        <x:v>9d2368cc585949ee6222b1a618fc7d53443c5e72b9ada92be2f1a9a3aa6d095f</x:v>
      </x:c>
      <x:c r="L3563" s="10" t="str">
        <x:v>historical_three</x:v>
      </x:c>
      <x:c r="M3563" s="10" t="n">
        <x:v>1</x:v>
      </x:c>
      <x:c r="N3563" s="10" t="n">
        <x:v>0</x:v>
      </x:c>
      <x:c r="O3563" s="10" t="n">
        <x:v>0</x:v>
      </x:c>
      <x:c r="P3563" s="9" t="str">
        <x:f>'CaseReview'!U1377</x:f>
        <x:v>PASS</x:v>
      </x:c>
      <x:c r="Q3563" s="9" t="n">
        <x:f>IF(AND(T3563=1,G3563=P3563),1,0)</x:f>
        <x:v>1</x:v>
      </x:c>
      <x:c r="R3563" s="9" t="n">
        <x:f>IF(AND(T3563=1,G3563="PASS",P3563="FAIL"),1,0)</x:f>
        <x:v>0</x:v>
      </x:c>
      <x:c r="S3563" s="9" t="n">
        <x:f>IF(AND(T3563=1,G3563="FAIL",P3563="PASS"),1,0)</x:f>
        <x:v>0</x:v>
      </x:c>
      <x:c r="T3563" s="9" t="n">
        <x:v>1</x:v>
      </x:c>
      <x:c r="U3563" s="9" t="n">
        <x:v>10</x:v>
      </x:c>
      <x:c r="V3563" s="9" t="str">
        <x:v>MVP/SHACL_GENERATION_PIPELINE/experiments/LUNA_NO_SEMANTIC_VALIDATOR/RUN_01/runs/RUN-IMO26-011-20260901T105419783008Z/artifacts/attempt_01/candidate_shape.ttl</x:v>
      </x:c>
    </x:row>
    <x:row r="3564" ht="22" customHeight="1">
      <x:c r="A3564" s="10" t="str">
        <x:v>NO_SEMANTIC</x:v>
      </x:c>
      <x:c r="B3564" s="10" t="str">
        <x:v>IMO26-012</x:v>
      </x:c>
      <x:c r="C3564" s="10" t="str">
        <x:v>IMO26-012-A-F01</x:v>
      </x:c>
      <x:c r="D3564" s="10" t="str">
        <x:v>RUN_01</x:v>
      </x:c>
      <x:c r="E3564" s="10" t="str">
        <x:v>ORIGINAL_LEDGER</x:v>
      </x:c>
      <x:c r="F3564" s="10" t="str">
        <x:v>FAIL</x:v>
      </x:c>
      <x:c r="G3564" s="10" t="str">
        <x:v>FAIL</x:v>
      </x:c>
      <x:c r="H3564" s="10" t="str">
        <x:v>EXECUTED</x:v>
      </x:c>
      <x:c r="I3564" s="10" t="str">
        <x:v>PARSED</x:v>
      </x:c>
      <x:c r="J3564" s="10" t="str">
        <x:v>NO_SEMANTIC_VALIDATOR_DETERMINISTIC_PASS</x:v>
      </x:c>
      <x:c r="K3564" s="10" t="str">
        <x:v>fc221958a64b1f034c69b97d50acf503b7c9339c2b49082f95269f9d0f7bcc53</x:v>
      </x:c>
      <x:c r="L3564" s="10" t="str">
        <x:v>historical_three</x:v>
      </x:c>
      <x:c r="M3564" s="10" t="n">
        <x:v>1</x:v>
      </x:c>
      <x:c r="N3564" s="10" t="n">
        <x:v>0</x:v>
      </x:c>
      <x:c r="O3564" s="10" t="n">
        <x:v>0</x:v>
      </x:c>
      <x:c r="P3564" s="9" t="str">
        <x:f>'CaseReview'!U1378</x:f>
        <x:v>FAIL</x:v>
      </x:c>
      <x:c r="Q3564" s="9" t="n">
        <x:f>IF(AND(T3564=1,G3564=P3564),1,0)</x:f>
        <x:v>1</x:v>
      </x:c>
      <x:c r="R3564" s="9" t="n">
        <x:f>IF(AND(T3564=1,G3564="PASS",P3564="FAIL"),1,0)</x:f>
        <x:v>0</x:v>
      </x:c>
      <x:c r="S3564" s="9" t="n">
        <x:f>IF(AND(T3564=1,G3564="FAIL",P3564="PASS"),1,0)</x:f>
        <x:v>0</x:v>
      </x:c>
      <x:c r="T3564" s="9" t="n">
        <x:v>1</x:v>
      </x:c>
      <x:c r="U3564" s="9" t="n">
        <x:v>9</x:v>
      </x:c>
      <x:c r="V3564" s="9" t="str">
        <x:v>MVP/SHACL_GENERATION_PIPELINE/experiments/LUNA_NO_SEMANTIC_VALIDATOR/RUN_01/runs/RUN-IMO26-012-20260901T105444860879Z/artifacts/attempt_01/candidate_shape.ttl</x:v>
      </x:c>
    </x:row>
    <x:row r="3565" ht="22" customHeight="1">
      <x:c r="A3565" s="10" t="str">
        <x:v>NO_SEMANTIC</x:v>
      </x:c>
      <x:c r="B3565" s="10" t="str">
        <x:v>IMO26-012</x:v>
      </x:c>
      <x:c r="C3565" s="10" t="str">
        <x:v>IMO26-012-A-F02</x:v>
      </x:c>
      <x:c r="D3565" s="10" t="str">
        <x:v>RUN_01</x:v>
      </x:c>
      <x:c r="E3565" s="10" t="str">
        <x:v>ORIGINAL_LEDGER</x:v>
      </x:c>
      <x:c r="F3565" s="10" t="str">
        <x:v>FAIL</x:v>
      </x:c>
      <x:c r="G3565" s="10" t="str">
        <x:v>FAIL</x:v>
      </x:c>
      <x:c r="H3565" s="10" t="str">
        <x:v>EXECUTED</x:v>
      </x:c>
      <x:c r="I3565" s="10" t="str">
        <x:v>PARSED</x:v>
      </x:c>
      <x:c r="J3565" s="10" t="str">
        <x:v>NO_SEMANTIC_VALIDATOR_DETERMINISTIC_PASS</x:v>
      </x:c>
      <x:c r="K3565" s="10" t="str">
        <x:v>fc221958a64b1f034c69b97d50acf503b7c9339c2b49082f95269f9d0f7bcc53</x:v>
      </x:c>
      <x:c r="L3565" s="10" t="str">
        <x:v>historical_three</x:v>
      </x:c>
      <x:c r="M3565" s="10" t="n">
        <x:v>1</x:v>
      </x:c>
      <x:c r="N3565" s="10" t="n">
        <x:v>0</x:v>
      </x:c>
      <x:c r="O3565" s="10" t="n">
        <x:v>0</x:v>
      </x:c>
      <x:c r="P3565" s="9" t="str">
        <x:f>'CaseReview'!U1379</x:f>
        <x:v>FAIL</x:v>
      </x:c>
      <x:c r="Q3565" s="9" t="n">
        <x:f>IF(AND(T3565=1,G3565=P3565),1,0)</x:f>
        <x:v>1</x:v>
      </x:c>
      <x:c r="R3565" s="9" t="n">
        <x:f>IF(AND(T3565=1,G3565="PASS",P3565="FAIL"),1,0)</x:f>
        <x:v>0</x:v>
      </x:c>
      <x:c r="S3565" s="9" t="n">
        <x:f>IF(AND(T3565=1,G3565="FAIL",P3565="PASS"),1,0)</x:f>
        <x:v>0</x:v>
      </x:c>
      <x:c r="T3565" s="9" t="n">
        <x:v>1</x:v>
      </x:c>
      <x:c r="U3565" s="9" t="n">
        <x:v>9</x:v>
      </x:c>
      <x:c r="V3565" s="9" t="str">
        <x:v>MVP/SHACL_GENERATION_PIPELINE/experiments/LUNA_NO_SEMANTIC_VALIDATOR/RUN_01/runs/RUN-IMO26-012-20260901T105444860879Z/artifacts/attempt_01/candidate_shape.ttl</x:v>
      </x:c>
    </x:row>
    <x:row r="3566" ht="22" customHeight="1">
      <x:c r="A3566" s="10" t="str">
        <x:v>NO_SEMANTIC</x:v>
      </x:c>
      <x:c r="B3566" s="10" t="str">
        <x:v>IMO26-012</x:v>
      </x:c>
      <x:c r="C3566" s="10" t="str">
        <x:v>IMO26-012-A-F03</x:v>
      </x:c>
      <x:c r="D3566" s="10" t="str">
        <x:v>RUN_01</x:v>
      </x:c>
      <x:c r="E3566" s="10" t="str">
        <x:v>ORIGINAL_LEDGER</x:v>
      </x:c>
      <x:c r="F3566" s="10" t="str">
        <x:v>FAIL</x:v>
      </x:c>
      <x:c r="G3566" s="10" t="str">
        <x:v>FAIL</x:v>
      </x:c>
      <x:c r="H3566" s="10" t="str">
        <x:v>EXECUTED</x:v>
      </x:c>
      <x:c r="I3566" s="10" t="str">
        <x:v>PARSED</x:v>
      </x:c>
      <x:c r="J3566" s="10" t="str">
        <x:v>NO_SEMANTIC_VALIDATOR_DETERMINISTIC_PASS</x:v>
      </x:c>
      <x:c r="K3566" s="10" t="str">
        <x:v>fc221958a64b1f034c69b97d50acf503b7c9339c2b49082f95269f9d0f7bcc53</x:v>
      </x:c>
      <x:c r="L3566" s="10" t="str">
        <x:v>historical_three</x:v>
      </x:c>
      <x:c r="M3566" s="10" t="n">
        <x:v>1</x:v>
      </x:c>
      <x:c r="N3566" s="10" t="n">
        <x:v>0</x:v>
      </x:c>
      <x:c r="O3566" s="10" t="n">
        <x:v>0</x:v>
      </x:c>
      <x:c r="P3566" s="9" t="str">
        <x:f>'CaseReview'!U1380</x:f>
        <x:v>FAIL</x:v>
      </x:c>
      <x:c r="Q3566" s="9" t="n">
        <x:f>IF(AND(T3566=1,G3566=P3566),1,0)</x:f>
        <x:v>1</x:v>
      </x:c>
      <x:c r="R3566" s="9" t="n">
        <x:f>IF(AND(T3566=1,G3566="PASS",P3566="FAIL"),1,0)</x:f>
        <x:v>0</x:v>
      </x:c>
      <x:c r="S3566" s="9" t="n">
        <x:f>IF(AND(T3566=1,G3566="FAIL",P3566="PASS"),1,0)</x:f>
        <x:v>0</x:v>
      </x:c>
      <x:c r="T3566" s="9" t="n">
        <x:v>1</x:v>
      </x:c>
      <x:c r="U3566" s="9" t="n">
        <x:v>9</x:v>
      </x:c>
      <x:c r="V3566" s="9" t="str">
        <x:v>MVP/SHACL_GENERATION_PIPELINE/experiments/LUNA_NO_SEMANTIC_VALIDATOR/RUN_01/runs/RUN-IMO26-012-20260901T105444860879Z/artifacts/attempt_01/candidate_shape.ttl</x:v>
      </x:c>
    </x:row>
    <x:row r="3567" ht="22" customHeight="1">
      <x:c r="A3567" s="10" t="str">
        <x:v>NO_SEMANTIC</x:v>
      </x:c>
      <x:c r="B3567" s="10" t="str">
        <x:v>IMO26-012</x:v>
      </x:c>
      <x:c r="C3567" s="10" t="str">
        <x:v>IMO26-012-A-F04</x:v>
      </x:c>
      <x:c r="D3567" s="10" t="str">
        <x:v>RUN_01</x:v>
      </x:c>
      <x:c r="E3567" s="10" t="str">
        <x:v>ORIGINAL_LEDGER</x:v>
      </x:c>
      <x:c r="F3567" s="10" t="str">
        <x:v>FAIL</x:v>
      </x:c>
      <x:c r="G3567" s="10" t="str">
        <x:v>FAIL</x:v>
      </x:c>
      <x:c r="H3567" s="10" t="str">
        <x:v>EXECUTED</x:v>
      </x:c>
      <x:c r="I3567" s="10" t="str">
        <x:v>PARSED</x:v>
      </x:c>
      <x:c r="J3567" s="10" t="str">
        <x:v>NO_SEMANTIC_VALIDATOR_DETERMINISTIC_PASS</x:v>
      </x:c>
      <x:c r="K3567" s="10" t="str">
        <x:v>fc221958a64b1f034c69b97d50acf503b7c9339c2b49082f95269f9d0f7bcc53</x:v>
      </x:c>
      <x:c r="L3567" s="10" t="str">
        <x:v>historical_three</x:v>
      </x:c>
      <x:c r="M3567" s="10" t="n">
        <x:v>1</x:v>
      </x:c>
      <x:c r="N3567" s="10" t="n">
        <x:v>0</x:v>
      </x:c>
      <x:c r="O3567" s="10" t="n">
        <x:v>0</x:v>
      </x:c>
      <x:c r="P3567" s="9" t="str">
        <x:f>'CaseReview'!U1381</x:f>
        <x:v>FAIL</x:v>
      </x:c>
      <x:c r="Q3567" s="9" t="n">
        <x:f>IF(AND(T3567=1,G3567=P3567),1,0)</x:f>
        <x:v>1</x:v>
      </x:c>
      <x:c r="R3567" s="9" t="n">
        <x:f>IF(AND(T3567=1,G3567="PASS",P3567="FAIL"),1,0)</x:f>
        <x:v>0</x:v>
      </x:c>
      <x:c r="S3567" s="9" t="n">
        <x:f>IF(AND(T3567=1,G3567="FAIL",P3567="PASS"),1,0)</x:f>
        <x:v>0</x:v>
      </x:c>
      <x:c r="T3567" s="9" t="n">
        <x:v>1</x:v>
      </x:c>
      <x:c r="U3567" s="9" t="n">
        <x:v>9</x:v>
      </x:c>
      <x:c r="V3567" s="9" t="str">
        <x:v>MVP/SHACL_GENERATION_PIPELINE/experiments/LUNA_NO_SEMANTIC_VALIDATOR/RUN_01/runs/RUN-IMO26-012-20260901T105444860879Z/artifacts/attempt_01/candidate_shape.ttl</x:v>
      </x:c>
    </x:row>
    <x:row r="3568" ht="22" customHeight="1">
      <x:c r="A3568" s="10" t="str">
        <x:v>NO_SEMANTIC</x:v>
      </x:c>
      <x:c r="B3568" s="10" t="str">
        <x:v>IMO26-012</x:v>
      </x:c>
      <x:c r="C3568" s="10" t="str">
        <x:v>IMO26-012-A-F05</x:v>
      </x:c>
      <x:c r="D3568" s="10" t="str">
        <x:v>RUN_01</x:v>
      </x:c>
      <x:c r="E3568" s="10" t="str">
        <x:v>ORIGINAL_LEDGER</x:v>
      </x:c>
      <x:c r="F3568" s="10" t="str">
        <x:v>FAIL</x:v>
      </x:c>
      <x:c r="G3568" s="10" t="str">
        <x:v>PASS</x:v>
      </x:c>
      <x:c r="H3568" s="10" t="str">
        <x:v>EXECUTED</x:v>
      </x:c>
      <x:c r="I3568" s="10" t="str">
        <x:v>PARSED</x:v>
      </x:c>
      <x:c r="J3568" s="10" t="str">
        <x:v>NO_SEMANTIC_VALIDATOR_DETERMINISTIC_PASS</x:v>
      </x:c>
      <x:c r="K3568" s="10" t="str">
        <x:v>fc221958a64b1f034c69b97d50acf503b7c9339c2b49082f95269f9d0f7bcc53</x:v>
      </x:c>
      <x:c r="L3568" s="10" t="str">
        <x:v>historical_three</x:v>
      </x:c>
      <x:c r="M3568" s="10" t="n">
        <x:v>0</x:v>
      </x:c>
      <x:c r="N3568" s="10" t="n">
        <x:v>1</x:v>
      </x:c>
      <x:c r="O3568" s="10" t="n">
        <x:v>0</x:v>
      </x:c>
      <x:c r="P3568" s="9" t="str">
        <x:f>'CaseReview'!U1382</x:f>
        <x:v>FAIL</x:v>
      </x:c>
      <x:c r="Q3568" s="9" t="n">
        <x:f>IF(AND(T3568=1,G3568=P3568),1,0)</x:f>
        <x:v>0</x:v>
      </x:c>
      <x:c r="R3568" s="9" t="n">
        <x:f>IF(AND(T3568=1,G3568="PASS",P3568="FAIL"),1,0)</x:f>
        <x:v>1</x:v>
      </x:c>
      <x:c r="S3568" s="9" t="n">
        <x:f>IF(AND(T3568=1,G3568="FAIL",P3568="PASS"),1,0)</x:f>
        <x:v>0</x:v>
      </x:c>
      <x:c r="T3568" s="9" t="n">
        <x:v>1</x:v>
      </x:c>
      <x:c r="U3568" s="9" t="n">
        <x:v>9</x:v>
      </x:c>
      <x:c r="V3568" s="9" t="str">
        <x:v>MVP/SHACL_GENERATION_PIPELINE/experiments/LUNA_NO_SEMANTIC_VALIDATOR/RUN_01/runs/RUN-IMO26-012-20260901T105444860879Z/artifacts/attempt_01/candidate_shape.ttl</x:v>
      </x:c>
    </x:row>
    <x:row r="3569" ht="22" customHeight="1">
      <x:c r="A3569" s="10" t="str">
        <x:v>NO_SEMANTIC</x:v>
      </x:c>
      <x:c r="B3569" s="10" t="str">
        <x:v>IMO26-012</x:v>
      </x:c>
      <x:c r="C3569" s="10" t="str">
        <x:v>IMO26-012-A-F06</x:v>
      </x:c>
      <x:c r="D3569" s="10" t="str">
        <x:v>RUN_01</x:v>
      </x:c>
      <x:c r="E3569" s="10" t="str">
        <x:v>ORIGINAL_LEDGER</x:v>
      </x:c>
      <x:c r="F3569" s="10" t="str">
        <x:v>FAIL</x:v>
      </x:c>
      <x:c r="G3569" s="10" t="str">
        <x:v>PASS</x:v>
      </x:c>
      <x:c r="H3569" s="10" t="str">
        <x:v>EXECUTED</x:v>
      </x:c>
      <x:c r="I3569" s="10" t="str">
        <x:v>PARSED</x:v>
      </x:c>
      <x:c r="J3569" s="10" t="str">
        <x:v>NO_SEMANTIC_VALIDATOR_DETERMINISTIC_PASS</x:v>
      </x:c>
      <x:c r="K3569" s="10" t="str">
        <x:v>fc221958a64b1f034c69b97d50acf503b7c9339c2b49082f95269f9d0f7bcc53</x:v>
      </x:c>
      <x:c r="L3569" s="10" t="str">
        <x:v>historical_three</x:v>
      </x:c>
      <x:c r="M3569" s="10" t="n">
        <x:v>0</x:v>
      </x:c>
      <x:c r="N3569" s="10" t="n">
        <x:v>1</x:v>
      </x:c>
      <x:c r="O3569" s="10" t="n">
        <x:v>0</x:v>
      </x:c>
      <x:c r="P3569" s="9" t="str">
        <x:f>'CaseReview'!U1383</x:f>
        <x:v>FAIL</x:v>
      </x:c>
      <x:c r="Q3569" s="9" t="n">
        <x:f>IF(AND(T3569=1,G3569=P3569),1,0)</x:f>
        <x:v>0</x:v>
      </x:c>
      <x:c r="R3569" s="9" t="n">
        <x:f>IF(AND(T3569=1,G3569="PASS",P3569="FAIL"),1,0)</x:f>
        <x:v>1</x:v>
      </x:c>
      <x:c r="S3569" s="9" t="n">
        <x:f>IF(AND(T3569=1,G3569="FAIL",P3569="PASS"),1,0)</x:f>
        <x:v>0</x:v>
      </x:c>
      <x:c r="T3569" s="9" t="n">
        <x:v>1</x:v>
      </x:c>
      <x:c r="U3569" s="9" t="n">
        <x:v>9</x:v>
      </x:c>
      <x:c r="V3569" s="9" t="str">
        <x:v>MVP/SHACL_GENERATION_PIPELINE/experiments/LUNA_NO_SEMANTIC_VALIDATOR/RUN_01/runs/RUN-IMO26-012-20260901T105444860879Z/artifacts/attempt_01/candidate_shape.ttl</x:v>
      </x:c>
    </x:row>
    <x:row r="3570" ht="22" customHeight="1">
      <x:c r="A3570" s="10" t="str">
        <x:v>NO_SEMANTIC</x:v>
      </x:c>
      <x:c r="B3570" s="10" t="str">
        <x:v>IMO26-012</x:v>
      </x:c>
      <x:c r="C3570" s="10" t="str">
        <x:v>IMO26-012-A-P01</x:v>
      </x:c>
      <x:c r="D3570" s="10" t="str">
        <x:v>RUN_01</x:v>
      </x:c>
      <x:c r="E3570" s="10" t="str">
        <x:v>ORIGINAL_LEDGER</x:v>
      </x:c>
      <x:c r="F3570" s="10" t="str">
        <x:v>PASS</x:v>
      </x:c>
      <x:c r="G3570" s="10" t="str">
        <x:v>PASS</x:v>
      </x:c>
      <x:c r="H3570" s="10" t="str">
        <x:v>EXECUTED</x:v>
      </x:c>
      <x:c r="I3570" s="10" t="str">
        <x:v>PARSED</x:v>
      </x:c>
      <x:c r="J3570" s="10" t="str">
        <x:v>NO_SEMANTIC_VALIDATOR_DETERMINISTIC_PASS</x:v>
      </x:c>
      <x:c r="K3570" s="10" t="str">
        <x:v>fc221958a64b1f034c69b97d50acf503b7c9339c2b49082f95269f9d0f7bcc53</x:v>
      </x:c>
      <x:c r="L3570" s="10" t="str">
        <x:v>historical_three</x:v>
      </x:c>
      <x:c r="M3570" s="10" t="n">
        <x:v>1</x:v>
      </x:c>
      <x:c r="N3570" s="10" t="n">
        <x:v>0</x:v>
      </x:c>
      <x:c r="O3570" s="10" t="n">
        <x:v>0</x:v>
      </x:c>
      <x:c r="P3570" s="9" t="str">
        <x:f>'CaseReview'!U1384</x:f>
        <x:v>PASS</x:v>
      </x:c>
      <x:c r="Q3570" s="9" t="n">
        <x:f>IF(AND(T3570=1,G3570=P3570),1,0)</x:f>
        <x:v>1</x:v>
      </x:c>
      <x:c r="R3570" s="9" t="n">
        <x:f>IF(AND(T3570=1,G3570="PASS",P3570="FAIL"),1,0)</x:f>
        <x:v>0</x:v>
      </x:c>
      <x:c r="S3570" s="9" t="n">
        <x:f>IF(AND(T3570=1,G3570="FAIL",P3570="PASS"),1,0)</x:f>
        <x:v>0</x:v>
      </x:c>
      <x:c r="T3570" s="9" t="n">
        <x:v>1</x:v>
      </x:c>
      <x:c r="U3570" s="9" t="n">
        <x:v>9</x:v>
      </x:c>
      <x:c r="V3570" s="9" t="str">
        <x:v>MVP/SHACL_GENERATION_PIPELINE/experiments/LUNA_NO_SEMANTIC_VALIDATOR/RUN_01/runs/RUN-IMO26-012-20260901T105444860879Z/artifacts/attempt_01/candidate_shape.ttl</x:v>
      </x:c>
    </x:row>
    <x:row r="3571" ht="22" customHeight="1">
      <x:c r="A3571" s="10" t="str">
        <x:v>NO_SEMANTIC</x:v>
      </x:c>
      <x:c r="B3571" s="10" t="str">
        <x:v>IMO26-012</x:v>
      </x:c>
      <x:c r="C3571" s="10" t="str">
        <x:v>IMO26-012-A-P02</x:v>
      </x:c>
      <x:c r="D3571" s="10" t="str">
        <x:v>RUN_01</x:v>
      </x:c>
      <x:c r="E3571" s="10" t="str">
        <x:v>ORIGINAL_LEDGER</x:v>
      </x:c>
      <x:c r="F3571" s="10" t="str">
        <x:v>PASS</x:v>
      </x:c>
      <x:c r="G3571" s="10" t="str">
        <x:v>PASS</x:v>
      </x:c>
      <x:c r="H3571" s="10" t="str">
        <x:v>EXECUTED</x:v>
      </x:c>
      <x:c r="I3571" s="10" t="str">
        <x:v>PARSED</x:v>
      </x:c>
      <x:c r="J3571" s="10" t="str">
        <x:v>NO_SEMANTIC_VALIDATOR_DETERMINISTIC_PASS</x:v>
      </x:c>
      <x:c r="K3571" s="10" t="str">
        <x:v>fc221958a64b1f034c69b97d50acf503b7c9339c2b49082f95269f9d0f7bcc53</x:v>
      </x:c>
      <x:c r="L3571" s="10" t="str">
        <x:v>historical_three</x:v>
      </x:c>
      <x:c r="M3571" s="10" t="n">
        <x:v>1</x:v>
      </x:c>
      <x:c r="N3571" s="10" t="n">
        <x:v>0</x:v>
      </x:c>
      <x:c r="O3571" s="10" t="n">
        <x:v>0</x:v>
      </x:c>
      <x:c r="P3571" s="9" t="str">
        <x:f>'CaseReview'!U1385</x:f>
        <x:v>PASS</x:v>
      </x:c>
      <x:c r="Q3571" s="9" t="n">
        <x:f>IF(AND(T3571=1,G3571=P3571),1,0)</x:f>
        <x:v>1</x:v>
      </x:c>
      <x:c r="R3571" s="9" t="n">
        <x:f>IF(AND(T3571=1,G3571="PASS",P3571="FAIL"),1,0)</x:f>
        <x:v>0</x:v>
      </x:c>
      <x:c r="S3571" s="9" t="n">
        <x:f>IF(AND(T3571=1,G3571="FAIL",P3571="PASS"),1,0)</x:f>
        <x:v>0</x:v>
      </x:c>
      <x:c r="T3571" s="9" t="n">
        <x:v>1</x:v>
      </x:c>
      <x:c r="U3571" s="9" t="n">
        <x:v>9</x:v>
      </x:c>
      <x:c r="V3571" s="9" t="str">
        <x:v>MVP/SHACL_GENERATION_PIPELINE/experiments/LUNA_NO_SEMANTIC_VALIDATOR/RUN_01/runs/RUN-IMO26-012-20260901T105444860879Z/artifacts/attempt_01/candidate_shape.ttl</x:v>
      </x:c>
    </x:row>
    <x:row r="3572" ht="22" customHeight="1">
      <x:c r="A3572" s="10" t="str">
        <x:v>NO_SEMANTIC</x:v>
      </x:c>
      <x:c r="B3572" s="10" t="str">
        <x:v>IMO26-012</x:v>
      </x:c>
      <x:c r="C3572" s="10" t="str">
        <x:v>IMO26-012-A-P03</x:v>
      </x:c>
      <x:c r="D3572" s="10" t="str">
        <x:v>RUN_01</x:v>
      </x:c>
      <x:c r="E3572" s="10" t="str">
        <x:v>ORIGINAL_LEDGER</x:v>
      </x:c>
      <x:c r="F3572" s="10" t="str">
        <x:v>PASS</x:v>
      </x:c>
      <x:c r="G3572" s="10" t="str">
        <x:v>PASS</x:v>
      </x:c>
      <x:c r="H3572" s="10" t="str">
        <x:v>EXECUTED</x:v>
      </x:c>
      <x:c r="I3572" s="10" t="str">
        <x:v>PARSED</x:v>
      </x:c>
      <x:c r="J3572" s="10" t="str">
        <x:v>NO_SEMANTIC_VALIDATOR_DETERMINISTIC_PASS</x:v>
      </x:c>
      <x:c r="K3572" s="10" t="str">
        <x:v>fc221958a64b1f034c69b97d50acf503b7c9339c2b49082f95269f9d0f7bcc53</x:v>
      </x:c>
      <x:c r="L3572" s="10" t="str">
        <x:v>historical_three</x:v>
      </x:c>
      <x:c r="M3572" s="10" t="n">
        <x:v>1</x:v>
      </x:c>
      <x:c r="N3572" s="10" t="n">
        <x:v>0</x:v>
      </x:c>
      <x:c r="O3572" s="10" t="n">
        <x:v>0</x:v>
      </x:c>
      <x:c r="P3572" s="9" t="str">
        <x:f>'CaseReview'!U1386</x:f>
        <x:v>PASS</x:v>
      </x:c>
      <x:c r="Q3572" s="9" t="n">
        <x:f>IF(AND(T3572=1,G3572=P3572),1,0)</x:f>
        <x:v>1</x:v>
      </x:c>
      <x:c r="R3572" s="9" t="n">
        <x:f>IF(AND(T3572=1,G3572="PASS",P3572="FAIL"),1,0)</x:f>
        <x:v>0</x:v>
      </x:c>
      <x:c r="S3572" s="9" t="n">
        <x:f>IF(AND(T3572=1,G3572="FAIL",P3572="PASS"),1,0)</x:f>
        <x:v>0</x:v>
      </x:c>
      <x:c r="T3572" s="9" t="n">
        <x:v>1</x:v>
      </x:c>
      <x:c r="U3572" s="9" t="n">
        <x:v>9</x:v>
      </x:c>
      <x:c r="V3572" s="9" t="str">
        <x:v>MVP/SHACL_GENERATION_PIPELINE/experiments/LUNA_NO_SEMANTIC_VALIDATOR/RUN_01/runs/RUN-IMO26-012-20260901T105444860879Z/artifacts/attempt_01/candidate_shape.ttl</x:v>
      </x:c>
    </x:row>
    <x:row r="3573" ht="22" customHeight="1">
      <x:c r="A3573" s="10" t="str">
        <x:v>NO_SEMANTIC</x:v>
      </x:c>
      <x:c r="B3573" s="10" t="str">
        <x:v>IMO26-013</x:v>
      </x:c>
      <x:c r="C3573" s="10" t="str">
        <x:v>IMO26-013-A-F01</x:v>
      </x:c>
      <x:c r="D3573" s="10" t="str">
        <x:v>RUN_01</x:v>
      </x:c>
      <x:c r="E3573" s="10" t="str">
        <x:v>ORIGINAL_LEDGER</x:v>
      </x:c>
      <x:c r="F3573" s="10" t="str">
        <x:v>FAIL</x:v>
      </x:c>
      <x:c r="G3573" s="10" t="str">
        <x:v>FAIL</x:v>
      </x:c>
      <x:c r="H3573" s="10" t="str">
        <x:v>EXECUTED</x:v>
      </x:c>
      <x:c r="I3573" s="10" t="str">
        <x:v>PARSED</x:v>
      </x:c>
      <x:c r="J3573" s="10" t="str">
        <x:v>NO_SEMANTIC_VALIDATOR_DETERMINISTIC_PASS</x:v>
      </x:c>
      <x:c r="K3573" s="10" t="str">
        <x:v>2f296758ea4d3e0e5ad1446abbd0dd6d4e3bbb283f979d5c8e380cdf34820e6c</x:v>
      </x:c>
      <x:c r="L3573" s="10" t="str">
        <x:v>historical_three</x:v>
      </x:c>
      <x:c r="M3573" s="10" t="n">
        <x:v>1</x:v>
      </x:c>
      <x:c r="N3573" s="10" t="n">
        <x:v>0</x:v>
      </x:c>
      <x:c r="O3573" s="10" t="n">
        <x:v>0</x:v>
      </x:c>
      <x:c r="P3573" s="9" t="str">
        <x:f>'CaseReview'!U1387</x:f>
        <x:v>FAIL</x:v>
      </x:c>
      <x:c r="Q3573" s="9" t="n">
        <x:f>IF(AND(T3573=1,G3573=P3573),1,0)</x:f>
        <x:v>1</x:v>
      </x:c>
      <x:c r="R3573" s="9" t="n">
        <x:f>IF(AND(T3573=1,G3573="PASS",P3573="FAIL"),1,0)</x:f>
        <x:v>0</x:v>
      </x:c>
      <x:c r="S3573" s="9" t="n">
        <x:f>IF(AND(T3573=1,G3573="FAIL",P3573="PASS"),1,0)</x:f>
        <x:v>0</x:v>
      </x:c>
      <x:c r="T3573" s="9" t="n">
        <x:v>1</x:v>
      </x:c>
      <x:c r="U3573" s="9" t="n">
        <x:v>7</x:v>
      </x:c>
      <x:c r="V3573" s="9" t="str">
        <x:v>MVP/SHACL_GENERATION_PIPELINE/experiments/LUNA_NO_SEMANTIC_VALIDATOR/RUN_01/runs/RUN-IMO26-013-20260901T105509676891Z/artifacts/attempt_01/candidate_shape.ttl</x:v>
      </x:c>
    </x:row>
    <x:row r="3574" ht="22" customHeight="1">
      <x:c r="A3574" s="10" t="str">
        <x:v>NO_SEMANTIC</x:v>
      </x:c>
      <x:c r="B3574" s="10" t="str">
        <x:v>IMO26-013</x:v>
      </x:c>
      <x:c r="C3574" s="10" t="str">
        <x:v>IMO26-013-A-F02</x:v>
      </x:c>
      <x:c r="D3574" s="10" t="str">
        <x:v>RUN_01</x:v>
      </x:c>
      <x:c r="E3574" s="10" t="str">
        <x:v>ORIGINAL_LEDGER</x:v>
      </x:c>
      <x:c r="F3574" s="10" t="str">
        <x:v>FAIL</x:v>
      </x:c>
      <x:c r="G3574" s="10" t="str">
        <x:v>FAIL</x:v>
      </x:c>
      <x:c r="H3574" s="10" t="str">
        <x:v>EXECUTED</x:v>
      </x:c>
      <x:c r="I3574" s="10" t="str">
        <x:v>PARSED</x:v>
      </x:c>
      <x:c r="J3574" s="10" t="str">
        <x:v>NO_SEMANTIC_VALIDATOR_DETERMINISTIC_PASS</x:v>
      </x:c>
      <x:c r="K3574" s="10" t="str">
        <x:v>2f296758ea4d3e0e5ad1446abbd0dd6d4e3bbb283f979d5c8e380cdf34820e6c</x:v>
      </x:c>
      <x:c r="L3574" s="10" t="str">
        <x:v>historical_three</x:v>
      </x:c>
      <x:c r="M3574" s="10" t="n">
        <x:v>1</x:v>
      </x:c>
      <x:c r="N3574" s="10" t="n">
        <x:v>0</x:v>
      </x:c>
      <x:c r="O3574" s="10" t="n">
        <x:v>0</x:v>
      </x:c>
      <x:c r="P3574" s="9" t="str">
        <x:f>'CaseReview'!U1388</x:f>
        <x:v>FAIL</x:v>
      </x:c>
      <x:c r="Q3574" s="9" t="n">
        <x:f>IF(AND(T3574=1,G3574=P3574),1,0)</x:f>
        <x:v>1</x:v>
      </x:c>
      <x:c r="R3574" s="9" t="n">
        <x:f>IF(AND(T3574=1,G3574="PASS",P3574="FAIL"),1,0)</x:f>
        <x:v>0</x:v>
      </x:c>
      <x:c r="S3574" s="9" t="n">
        <x:f>IF(AND(T3574=1,G3574="FAIL",P3574="PASS"),1,0)</x:f>
        <x:v>0</x:v>
      </x:c>
      <x:c r="T3574" s="9" t="n">
        <x:v>1</x:v>
      </x:c>
      <x:c r="U3574" s="9" t="n">
        <x:v>7</x:v>
      </x:c>
      <x:c r="V3574" s="9" t="str">
        <x:v>MVP/SHACL_GENERATION_PIPELINE/experiments/LUNA_NO_SEMANTIC_VALIDATOR/RUN_01/runs/RUN-IMO26-013-20260901T105509676891Z/artifacts/attempt_01/candidate_shape.ttl</x:v>
      </x:c>
    </x:row>
    <x:row r="3575" ht="22" customHeight="1">
      <x:c r="A3575" s="10" t="str">
        <x:v>NO_SEMANTIC</x:v>
      </x:c>
      <x:c r="B3575" s="10" t="str">
        <x:v>IMO26-013</x:v>
      </x:c>
      <x:c r="C3575" s="10" t="str">
        <x:v>IMO26-013-A-F03</x:v>
      </x:c>
      <x:c r="D3575" s="10" t="str">
        <x:v>RUN_01</x:v>
      </x:c>
      <x:c r="E3575" s="10" t="str">
        <x:v>ORIGINAL_LEDGER</x:v>
      </x:c>
      <x:c r="F3575" s="10" t="str">
        <x:v>FAIL</x:v>
      </x:c>
      <x:c r="G3575" s="10" t="str">
        <x:v>FAIL</x:v>
      </x:c>
      <x:c r="H3575" s="10" t="str">
        <x:v>EXECUTED</x:v>
      </x:c>
      <x:c r="I3575" s="10" t="str">
        <x:v>PARSED</x:v>
      </x:c>
      <x:c r="J3575" s="10" t="str">
        <x:v>NO_SEMANTIC_VALIDATOR_DETERMINISTIC_PASS</x:v>
      </x:c>
      <x:c r="K3575" s="10" t="str">
        <x:v>2f296758ea4d3e0e5ad1446abbd0dd6d4e3bbb283f979d5c8e380cdf34820e6c</x:v>
      </x:c>
      <x:c r="L3575" s="10" t="str">
        <x:v>historical_three</x:v>
      </x:c>
      <x:c r="M3575" s="10" t="n">
        <x:v>1</x:v>
      </x:c>
      <x:c r="N3575" s="10" t="n">
        <x:v>0</x:v>
      </x:c>
      <x:c r="O3575" s="10" t="n">
        <x:v>0</x:v>
      </x:c>
      <x:c r="P3575" s="9" t="str">
        <x:f>'CaseReview'!U1389</x:f>
        <x:v>FAIL</x:v>
      </x:c>
      <x:c r="Q3575" s="9" t="n">
        <x:f>IF(AND(T3575=1,G3575=P3575),1,0)</x:f>
        <x:v>1</x:v>
      </x:c>
      <x:c r="R3575" s="9" t="n">
        <x:f>IF(AND(T3575=1,G3575="PASS",P3575="FAIL"),1,0)</x:f>
        <x:v>0</x:v>
      </x:c>
      <x:c r="S3575" s="9" t="n">
        <x:f>IF(AND(T3575=1,G3575="FAIL",P3575="PASS"),1,0)</x:f>
        <x:v>0</x:v>
      </x:c>
      <x:c r="T3575" s="9" t="n">
        <x:v>1</x:v>
      </x:c>
      <x:c r="U3575" s="9" t="n">
        <x:v>7</x:v>
      </x:c>
      <x:c r="V3575" s="9" t="str">
        <x:v>MVP/SHACL_GENERATION_PIPELINE/experiments/LUNA_NO_SEMANTIC_VALIDATOR/RUN_01/runs/RUN-IMO26-013-20260901T105509676891Z/artifacts/attempt_01/candidate_shape.ttl</x:v>
      </x:c>
    </x:row>
    <x:row r="3576" ht="22" customHeight="1">
      <x:c r="A3576" s="10" t="str">
        <x:v>NO_SEMANTIC</x:v>
      </x:c>
      <x:c r="B3576" s="10" t="str">
        <x:v>IMO26-013</x:v>
      </x:c>
      <x:c r="C3576" s="10" t="str">
        <x:v>IMO26-013-A-F04</x:v>
      </x:c>
      <x:c r="D3576" s="10" t="str">
        <x:v>RUN_01</x:v>
      </x:c>
      <x:c r="E3576" s="10" t="str">
        <x:v>ORIGINAL_LEDGER</x:v>
      </x:c>
      <x:c r="F3576" s="10" t="str">
        <x:v>FAIL</x:v>
      </x:c>
      <x:c r="G3576" s="10" t="str">
        <x:v>FAIL</x:v>
      </x:c>
      <x:c r="H3576" s="10" t="str">
        <x:v>EXECUTED</x:v>
      </x:c>
      <x:c r="I3576" s="10" t="str">
        <x:v>PARSED</x:v>
      </x:c>
      <x:c r="J3576" s="10" t="str">
        <x:v>NO_SEMANTIC_VALIDATOR_DETERMINISTIC_PASS</x:v>
      </x:c>
      <x:c r="K3576" s="10" t="str">
        <x:v>2f296758ea4d3e0e5ad1446abbd0dd6d4e3bbb283f979d5c8e380cdf34820e6c</x:v>
      </x:c>
      <x:c r="L3576" s="10" t="str">
        <x:v>historical_three</x:v>
      </x:c>
      <x:c r="M3576" s="10" t="n">
        <x:v>1</x:v>
      </x:c>
      <x:c r="N3576" s="10" t="n">
        <x:v>0</x:v>
      </x:c>
      <x:c r="O3576" s="10" t="n">
        <x:v>0</x:v>
      </x:c>
      <x:c r="P3576" s="9" t="str">
        <x:f>'CaseReview'!U1390</x:f>
        <x:v>FAIL</x:v>
      </x:c>
      <x:c r="Q3576" s="9" t="n">
        <x:f>IF(AND(T3576=1,G3576=P3576),1,0)</x:f>
        <x:v>1</x:v>
      </x:c>
      <x:c r="R3576" s="9" t="n">
        <x:f>IF(AND(T3576=1,G3576="PASS",P3576="FAIL"),1,0)</x:f>
        <x:v>0</x:v>
      </x:c>
      <x:c r="S3576" s="9" t="n">
        <x:f>IF(AND(T3576=1,G3576="FAIL",P3576="PASS"),1,0)</x:f>
        <x:v>0</x:v>
      </x:c>
      <x:c r="T3576" s="9" t="n">
        <x:v>1</x:v>
      </x:c>
      <x:c r="U3576" s="9" t="n">
        <x:v>7</x:v>
      </x:c>
      <x:c r="V3576" s="9" t="str">
        <x:v>MVP/SHACL_GENERATION_PIPELINE/experiments/LUNA_NO_SEMANTIC_VALIDATOR/RUN_01/runs/RUN-IMO26-013-20260901T105509676891Z/artifacts/attempt_01/candidate_shape.ttl</x:v>
      </x:c>
    </x:row>
    <x:row r="3577" ht="22" customHeight="1">
      <x:c r="A3577" s="10" t="str">
        <x:v>NO_SEMANTIC</x:v>
      </x:c>
      <x:c r="B3577" s="10" t="str">
        <x:v>IMO26-013</x:v>
      </x:c>
      <x:c r="C3577" s="10" t="str">
        <x:v>IMO26-013-A-P01</x:v>
      </x:c>
      <x:c r="D3577" s="10" t="str">
        <x:v>RUN_01</x:v>
      </x:c>
      <x:c r="E3577" s="10" t="str">
        <x:v>ORIGINAL_LEDGER</x:v>
      </x:c>
      <x:c r="F3577" s="10" t="str">
        <x:v>PASS</x:v>
      </x:c>
      <x:c r="G3577" s="10" t="str">
        <x:v>PASS</x:v>
      </x:c>
      <x:c r="H3577" s="10" t="str">
        <x:v>EXECUTED</x:v>
      </x:c>
      <x:c r="I3577" s="10" t="str">
        <x:v>PARSED</x:v>
      </x:c>
      <x:c r="J3577" s="10" t="str">
        <x:v>NO_SEMANTIC_VALIDATOR_DETERMINISTIC_PASS</x:v>
      </x:c>
      <x:c r="K3577" s="10" t="str">
        <x:v>2f296758ea4d3e0e5ad1446abbd0dd6d4e3bbb283f979d5c8e380cdf34820e6c</x:v>
      </x:c>
      <x:c r="L3577" s="10" t="str">
        <x:v>historical_three</x:v>
      </x:c>
      <x:c r="M3577" s="10" t="n">
        <x:v>1</x:v>
      </x:c>
      <x:c r="N3577" s="10" t="n">
        <x:v>0</x:v>
      </x:c>
      <x:c r="O3577" s="10" t="n">
        <x:v>0</x:v>
      </x:c>
      <x:c r="P3577" s="9" t="str">
        <x:f>'CaseReview'!U1391</x:f>
        <x:v>PASS</x:v>
      </x:c>
      <x:c r="Q3577" s="9" t="n">
        <x:f>IF(AND(T3577=1,G3577=P3577),1,0)</x:f>
        <x:v>1</x:v>
      </x:c>
      <x:c r="R3577" s="9" t="n">
        <x:f>IF(AND(T3577=1,G3577="PASS",P3577="FAIL"),1,0)</x:f>
        <x:v>0</x:v>
      </x:c>
      <x:c r="S3577" s="9" t="n">
        <x:f>IF(AND(T3577=1,G3577="FAIL",P3577="PASS"),1,0)</x:f>
        <x:v>0</x:v>
      </x:c>
      <x:c r="T3577" s="9" t="n">
        <x:v>1</x:v>
      </x:c>
      <x:c r="U3577" s="9" t="n">
        <x:v>7</x:v>
      </x:c>
      <x:c r="V3577" s="9" t="str">
        <x:v>MVP/SHACL_GENERATION_PIPELINE/experiments/LUNA_NO_SEMANTIC_VALIDATOR/RUN_01/runs/RUN-IMO26-013-20260901T105509676891Z/artifacts/attempt_01/candidate_shape.ttl</x:v>
      </x:c>
    </x:row>
    <x:row r="3578" ht="22" customHeight="1">
      <x:c r="A3578" s="10" t="str">
        <x:v>NO_SEMANTIC</x:v>
      </x:c>
      <x:c r="B3578" s="10" t="str">
        <x:v>IMO26-013</x:v>
      </x:c>
      <x:c r="C3578" s="10" t="str">
        <x:v>IMO26-013-A-P02</x:v>
      </x:c>
      <x:c r="D3578" s="10" t="str">
        <x:v>RUN_01</x:v>
      </x:c>
      <x:c r="E3578" s="10" t="str">
        <x:v>ORIGINAL_LEDGER</x:v>
      </x:c>
      <x:c r="F3578" s="10" t="str">
        <x:v>PASS</x:v>
      </x:c>
      <x:c r="G3578" s="10" t="str">
        <x:v>PASS</x:v>
      </x:c>
      <x:c r="H3578" s="10" t="str">
        <x:v>EXECUTED</x:v>
      </x:c>
      <x:c r="I3578" s="10" t="str">
        <x:v>PARSED</x:v>
      </x:c>
      <x:c r="J3578" s="10" t="str">
        <x:v>NO_SEMANTIC_VALIDATOR_DETERMINISTIC_PASS</x:v>
      </x:c>
      <x:c r="K3578" s="10" t="str">
        <x:v>2f296758ea4d3e0e5ad1446abbd0dd6d4e3bbb283f979d5c8e380cdf34820e6c</x:v>
      </x:c>
      <x:c r="L3578" s="10" t="str">
        <x:v>historical_three</x:v>
      </x:c>
      <x:c r="M3578" s="10" t="n">
        <x:v>1</x:v>
      </x:c>
      <x:c r="N3578" s="10" t="n">
        <x:v>0</x:v>
      </x:c>
      <x:c r="O3578" s="10" t="n">
        <x:v>0</x:v>
      </x:c>
      <x:c r="P3578" s="9" t="str">
        <x:f>'CaseReview'!U1392</x:f>
        <x:v>PASS</x:v>
      </x:c>
      <x:c r="Q3578" s="9" t="n">
        <x:f>IF(AND(T3578=1,G3578=P3578),1,0)</x:f>
        <x:v>1</x:v>
      </x:c>
      <x:c r="R3578" s="9" t="n">
        <x:f>IF(AND(T3578=1,G3578="PASS",P3578="FAIL"),1,0)</x:f>
        <x:v>0</x:v>
      </x:c>
      <x:c r="S3578" s="9" t="n">
        <x:f>IF(AND(T3578=1,G3578="FAIL",P3578="PASS"),1,0)</x:f>
        <x:v>0</x:v>
      </x:c>
      <x:c r="T3578" s="9" t="n">
        <x:v>1</x:v>
      </x:c>
      <x:c r="U3578" s="9" t="n">
        <x:v>7</x:v>
      </x:c>
      <x:c r="V3578" s="9" t="str">
        <x:v>MVP/SHACL_GENERATION_PIPELINE/experiments/LUNA_NO_SEMANTIC_VALIDATOR/RUN_01/runs/RUN-IMO26-013-20260901T105509676891Z/artifacts/attempt_01/candidate_shape.ttl</x:v>
      </x:c>
    </x:row>
    <x:row r="3579" ht="22" customHeight="1">
      <x:c r="A3579" s="10" t="str">
        <x:v>NO_SEMANTIC</x:v>
      </x:c>
      <x:c r="B3579" s="10" t="str">
        <x:v>IMO26-013</x:v>
      </x:c>
      <x:c r="C3579" s="10" t="str">
        <x:v>IMO26-013-A-P03</x:v>
      </x:c>
      <x:c r="D3579" s="10" t="str">
        <x:v>RUN_01</x:v>
      </x:c>
      <x:c r="E3579" s="10" t="str">
        <x:v>ORIGINAL_LEDGER</x:v>
      </x:c>
      <x:c r="F3579" s="10" t="str">
        <x:v>PASS</x:v>
      </x:c>
      <x:c r="G3579" s="10" t="str">
        <x:v>PASS</x:v>
      </x:c>
      <x:c r="H3579" s="10" t="str">
        <x:v>EXECUTED</x:v>
      </x:c>
      <x:c r="I3579" s="10" t="str">
        <x:v>PARSED</x:v>
      </x:c>
      <x:c r="J3579" s="10" t="str">
        <x:v>NO_SEMANTIC_VALIDATOR_DETERMINISTIC_PASS</x:v>
      </x:c>
      <x:c r="K3579" s="10" t="str">
        <x:v>2f296758ea4d3e0e5ad1446abbd0dd6d4e3bbb283f979d5c8e380cdf34820e6c</x:v>
      </x:c>
      <x:c r="L3579" s="10" t="str">
        <x:v>historical_three</x:v>
      </x:c>
      <x:c r="M3579" s="10" t="n">
        <x:v>1</x:v>
      </x:c>
      <x:c r="N3579" s="10" t="n">
        <x:v>0</x:v>
      </x:c>
      <x:c r="O3579" s="10" t="n">
        <x:v>0</x:v>
      </x:c>
      <x:c r="P3579" s="9" t="str">
        <x:f>'CaseReview'!U1393</x:f>
        <x:v>PASS</x:v>
      </x:c>
      <x:c r="Q3579" s="9" t="n">
        <x:f>IF(AND(T3579=1,G3579=P3579),1,0)</x:f>
        <x:v>1</x:v>
      </x:c>
      <x:c r="R3579" s="9" t="n">
        <x:f>IF(AND(T3579=1,G3579="PASS",P3579="FAIL"),1,0)</x:f>
        <x:v>0</x:v>
      </x:c>
      <x:c r="S3579" s="9" t="n">
        <x:f>IF(AND(T3579=1,G3579="FAIL",P3579="PASS"),1,0)</x:f>
        <x:v>0</x:v>
      </x:c>
      <x:c r="T3579" s="9" t="n">
        <x:v>1</x:v>
      </x:c>
      <x:c r="U3579" s="9" t="n">
        <x:v>7</x:v>
      </x:c>
      <x:c r="V3579" s="9" t="str">
        <x:v>MVP/SHACL_GENERATION_PIPELINE/experiments/LUNA_NO_SEMANTIC_VALIDATOR/RUN_01/runs/RUN-IMO26-013-20260901T105509676891Z/artifacts/attempt_01/candidate_shape.ttl</x:v>
      </x:c>
    </x:row>
    <x:row r="3580" ht="22" customHeight="1">
      <x:c r="A3580" s="10" t="str">
        <x:v>NO_SEMANTIC</x:v>
      </x:c>
      <x:c r="B3580" s="10" t="str">
        <x:v>IMO26-014</x:v>
      </x:c>
      <x:c r="C3580" s="10" t="str">
        <x:v>IMO26-014-A-F01</x:v>
      </x:c>
      <x:c r="D3580" s="10" t="str">
        <x:v>RUN_01</x:v>
      </x:c>
      <x:c r="E3580" s="10" t="str">
        <x:v>ORIGINAL_LEDGER</x:v>
      </x:c>
      <x:c r="F3580" s="10" t="str">
        <x:v>FAIL</x:v>
      </x:c>
      <x:c r="G3580" s="10" t="str">
        <x:v>PASS</x:v>
      </x:c>
      <x:c r="H3580" s="10" t="str">
        <x:v>EXECUTED</x:v>
      </x:c>
      <x:c r="I3580" s="10" t="str">
        <x:v>PARSED</x:v>
      </x:c>
      <x:c r="J3580" s="10" t="str">
        <x:v>NO_SEMANTIC_VALIDATOR_DETERMINISTIC_PASS</x:v>
      </x:c>
      <x:c r="K3580" s="10" t="str">
        <x:v>c6065142db060fa4b4aa63e21eb9c228f37b1a8f20548326a3fe7ce7b287adde</x:v>
      </x:c>
      <x:c r="L3580" s="10" t="str">
        <x:v>historical_three</x:v>
      </x:c>
      <x:c r="M3580" s="10" t="n">
        <x:v>0</x:v>
      </x:c>
      <x:c r="N3580" s="10" t="n">
        <x:v>1</x:v>
      </x:c>
      <x:c r="O3580" s="10" t="n">
        <x:v>0</x:v>
      </x:c>
      <x:c r="P3580" s="9" t="str">
        <x:f>'CaseReview'!U1394</x:f>
        <x:v>FAIL</x:v>
      </x:c>
      <x:c r="Q3580" s="9" t="n">
        <x:f>IF(AND(T3580=1,G3580=P3580),1,0)</x:f>
        <x:v>0</x:v>
      </x:c>
      <x:c r="R3580" s="9" t="n">
        <x:f>IF(AND(T3580=1,G3580="PASS",P3580="FAIL"),1,0)</x:f>
        <x:v>1</x:v>
      </x:c>
      <x:c r="S3580" s="9" t="n">
        <x:f>IF(AND(T3580=1,G3580="FAIL",P3580="PASS"),1,0)</x:f>
        <x:v>0</x:v>
      </x:c>
      <x:c r="T3580" s="9" t="n">
        <x:v>1</x:v>
      </x:c>
      <x:c r="U3580" s="9" t="n">
        <x:v>7</x:v>
      </x:c>
      <x:c r="V3580" s="9" t="str">
        <x:v>MVP/SHACL_GENERATION_PIPELINE/experiments/LUNA_NO_SEMANTIC_VALIDATOR/RUN_01/runs/RUN-IMO26-014-20260901T105538658626Z/artifacts/attempt_01/candidate_shape.ttl</x:v>
      </x:c>
    </x:row>
    <x:row r="3581" ht="22" customHeight="1">
      <x:c r="A3581" s="10" t="str">
        <x:v>NO_SEMANTIC</x:v>
      </x:c>
      <x:c r="B3581" s="10" t="str">
        <x:v>IMO26-014</x:v>
      </x:c>
      <x:c r="C3581" s="10" t="str">
        <x:v>IMO26-014-A-F02</x:v>
      </x:c>
      <x:c r="D3581" s="10" t="str">
        <x:v>RUN_01</x:v>
      </x:c>
      <x:c r="E3581" s="10" t="str">
        <x:v>ORIGINAL_LEDGER</x:v>
      </x:c>
      <x:c r="F3581" s="10" t="str">
        <x:v>FAIL</x:v>
      </x:c>
      <x:c r="G3581" s="10" t="str">
        <x:v>PASS</x:v>
      </x:c>
      <x:c r="H3581" s="10" t="str">
        <x:v>EXECUTED</x:v>
      </x:c>
      <x:c r="I3581" s="10" t="str">
        <x:v>PARSED</x:v>
      </x:c>
      <x:c r="J3581" s="10" t="str">
        <x:v>NO_SEMANTIC_VALIDATOR_DETERMINISTIC_PASS</x:v>
      </x:c>
      <x:c r="K3581" s="10" t="str">
        <x:v>c6065142db060fa4b4aa63e21eb9c228f37b1a8f20548326a3fe7ce7b287adde</x:v>
      </x:c>
      <x:c r="L3581" s="10" t="str">
        <x:v>historical_three</x:v>
      </x:c>
      <x:c r="M3581" s="10" t="n">
        <x:v>0</x:v>
      </x:c>
      <x:c r="N3581" s="10" t="n">
        <x:v>1</x:v>
      </x:c>
      <x:c r="O3581" s="10" t="n">
        <x:v>0</x:v>
      </x:c>
      <x:c r="P3581" s="9" t="str">
        <x:f>'CaseReview'!U1395</x:f>
        <x:v>FAIL</x:v>
      </x:c>
      <x:c r="Q3581" s="9" t="n">
        <x:f>IF(AND(T3581=1,G3581=P3581),1,0)</x:f>
        <x:v>0</x:v>
      </x:c>
      <x:c r="R3581" s="9" t="n">
        <x:f>IF(AND(T3581=1,G3581="PASS",P3581="FAIL"),1,0)</x:f>
        <x:v>1</x:v>
      </x:c>
      <x:c r="S3581" s="9" t="n">
        <x:f>IF(AND(T3581=1,G3581="FAIL",P3581="PASS"),1,0)</x:f>
        <x:v>0</x:v>
      </x:c>
      <x:c r="T3581" s="9" t="n">
        <x:v>1</x:v>
      </x:c>
      <x:c r="U3581" s="9" t="n">
        <x:v>7</x:v>
      </x:c>
      <x:c r="V3581" s="9" t="str">
        <x:v>MVP/SHACL_GENERATION_PIPELINE/experiments/LUNA_NO_SEMANTIC_VALIDATOR/RUN_01/runs/RUN-IMO26-014-20260901T105538658626Z/artifacts/attempt_01/candidate_shape.ttl</x:v>
      </x:c>
    </x:row>
    <x:row r="3582" ht="22" customHeight="1">
      <x:c r="A3582" s="10" t="str">
        <x:v>NO_SEMANTIC</x:v>
      </x:c>
      <x:c r="B3582" s="10" t="str">
        <x:v>IMO26-014</x:v>
      </x:c>
      <x:c r="C3582" s="10" t="str">
        <x:v>IMO26-014-A-F03</x:v>
      </x:c>
      <x:c r="D3582" s="10" t="str">
        <x:v>RUN_01</x:v>
      </x:c>
      <x:c r="E3582" s="10" t="str">
        <x:v>ORIGINAL_LEDGER</x:v>
      </x:c>
      <x:c r="F3582" s="10" t="str">
        <x:v>FAIL</x:v>
      </x:c>
      <x:c r="G3582" s="10" t="str">
        <x:v>PASS</x:v>
      </x:c>
      <x:c r="H3582" s="10" t="str">
        <x:v>EXECUTED</x:v>
      </x:c>
      <x:c r="I3582" s="10" t="str">
        <x:v>PARSED</x:v>
      </x:c>
      <x:c r="J3582" s="10" t="str">
        <x:v>NO_SEMANTIC_VALIDATOR_DETERMINISTIC_PASS</x:v>
      </x:c>
      <x:c r="K3582" s="10" t="str">
        <x:v>c6065142db060fa4b4aa63e21eb9c228f37b1a8f20548326a3fe7ce7b287adde</x:v>
      </x:c>
      <x:c r="L3582" s="10" t="str">
        <x:v>historical_three</x:v>
      </x:c>
      <x:c r="M3582" s="10" t="n">
        <x:v>0</x:v>
      </x:c>
      <x:c r="N3582" s="10" t="n">
        <x:v>1</x:v>
      </x:c>
      <x:c r="O3582" s="10" t="n">
        <x:v>0</x:v>
      </x:c>
      <x:c r="P3582" s="9" t="str">
        <x:f>'CaseReview'!U1396</x:f>
        <x:v>FAIL</x:v>
      </x:c>
      <x:c r="Q3582" s="9" t="n">
        <x:f>IF(AND(T3582=1,G3582=P3582),1,0)</x:f>
        <x:v>0</x:v>
      </x:c>
      <x:c r="R3582" s="9" t="n">
        <x:f>IF(AND(T3582=1,G3582="PASS",P3582="FAIL"),1,0)</x:f>
        <x:v>1</x:v>
      </x:c>
      <x:c r="S3582" s="9" t="n">
        <x:f>IF(AND(T3582=1,G3582="FAIL",P3582="PASS"),1,0)</x:f>
        <x:v>0</x:v>
      </x:c>
      <x:c r="T3582" s="9" t="n">
        <x:v>1</x:v>
      </x:c>
      <x:c r="U3582" s="9" t="n">
        <x:v>7</x:v>
      </x:c>
      <x:c r="V3582" s="9" t="str">
        <x:v>MVP/SHACL_GENERATION_PIPELINE/experiments/LUNA_NO_SEMANTIC_VALIDATOR/RUN_01/runs/RUN-IMO26-014-20260901T105538658626Z/artifacts/attempt_01/candidate_shape.ttl</x:v>
      </x:c>
    </x:row>
    <x:row r="3583" ht="22" customHeight="1">
      <x:c r="A3583" s="10" t="str">
        <x:v>NO_SEMANTIC</x:v>
      </x:c>
      <x:c r="B3583" s="10" t="str">
        <x:v>IMO26-014</x:v>
      </x:c>
      <x:c r="C3583" s="10" t="str">
        <x:v>IMO26-014-A-F04</x:v>
      </x:c>
      <x:c r="D3583" s="10" t="str">
        <x:v>RUN_01</x:v>
      </x:c>
      <x:c r="E3583" s="10" t="str">
        <x:v>ORIGINAL_LEDGER</x:v>
      </x:c>
      <x:c r="F3583" s="10" t="str">
        <x:v>FAIL</x:v>
      </x:c>
      <x:c r="G3583" s="10" t="str">
        <x:v>PASS</x:v>
      </x:c>
      <x:c r="H3583" s="10" t="str">
        <x:v>EXECUTED</x:v>
      </x:c>
      <x:c r="I3583" s="10" t="str">
        <x:v>PARSED</x:v>
      </x:c>
      <x:c r="J3583" s="10" t="str">
        <x:v>NO_SEMANTIC_VALIDATOR_DETERMINISTIC_PASS</x:v>
      </x:c>
      <x:c r="K3583" s="10" t="str">
        <x:v>c6065142db060fa4b4aa63e21eb9c228f37b1a8f20548326a3fe7ce7b287adde</x:v>
      </x:c>
      <x:c r="L3583" s="10" t="str">
        <x:v>historical_three</x:v>
      </x:c>
      <x:c r="M3583" s="10" t="n">
        <x:v>0</x:v>
      </x:c>
      <x:c r="N3583" s="10" t="n">
        <x:v>1</x:v>
      </x:c>
      <x:c r="O3583" s="10" t="n">
        <x:v>0</x:v>
      </x:c>
      <x:c r="P3583" s="9" t="str">
        <x:f>'CaseReview'!U1397</x:f>
        <x:v>FAIL</x:v>
      </x:c>
      <x:c r="Q3583" s="9" t="n">
        <x:f>IF(AND(T3583=1,G3583=P3583),1,0)</x:f>
        <x:v>0</x:v>
      </x:c>
      <x:c r="R3583" s="9" t="n">
        <x:f>IF(AND(T3583=1,G3583="PASS",P3583="FAIL"),1,0)</x:f>
        <x:v>1</x:v>
      </x:c>
      <x:c r="S3583" s="9" t="n">
        <x:f>IF(AND(T3583=1,G3583="FAIL",P3583="PASS"),1,0)</x:f>
        <x:v>0</x:v>
      </x:c>
      <x:c r="T3583" s="9" t="n">
        <x:v>1</x:v>
      </x:c>
      <x:c r="U3583" s="9" t="n">
        <x:v>7</x:v>
      </x:c>
      <x:c r="V3583" s="9" t="str">
        <x:v>MVP/SHACL_GENERATION_PIPELINE/experiments/LUNA_NO_SEMANTIC_VALIDATOR/RUN_01/runs/RUN-IMO26-014-20260901T105538658626Z/artifacts/attempt_01/candidate_shape.ttl</x:v>
      </x:c>
    </x:row>
    <x:row r="3584" ht="22" customHeight="1">
      <x:c r="A3584" s="10" t="str">
        <x:v>NO_SEMANTIC</x:v>
      </x:c>
      <x:c r="B3584" s="10" t="str">
        <x:v>IMO26-014</x:v>
      </x:c>
      <x:c r="C3584" s="10" t="str">
        <x:v>IMO26-014-A-P01</x:v>
      </x:c>
      <x:c r="D3584" s="10" t="str">
        <x:v>RUN_01</x:v>
      </x:c>
      <x:c r="E3584" s="10" t="str">
        <x:v>ORIGINAL_LEDGER</x:v>
      </x:c>
      <x:c r="F3584" s="10" t="str">
        <x:v>PASS</x:v>
      </x:c>
      <x:c r="G3584" s="10" t="str">
        <x:v>PASS</x:v>
      </x:c>
      <x:c r="H3584" s="10" t="str">
        <x:v>EXECUTED</x:v>
      </x:c>
      <x:c r="I3584" s="10" t="str">
        <x:v>PARSED</x:v>
      </x:c>
      <x:c r="J3584" s="10" t="str">
        <x:v>NO_SEMANTIC_VALIDATOR_DETERMINISTIC_PASS</x:v>
      </x:c>
      <x:c r="K3584" s="10" t="str">
        <x:v>c6065142db060fa4b4aa63e21eb9c228f37b1a8f20548326a3fe7ce7b287adde</x:v>
      </x:c>
      <x:c r="L3584" s="10" t="str">
        <x:v>historical_three</x:v>
      </x:c>
      <x:c r="M3584" s="10" t="n">
        <x:v>1</x:v>
      </x:c>
      <x:c r="N3584" s="10" t="n">
        <x:v>0</x:v>
      </x:c>
      <x:c r="O3584" s="10" t="n">
        <x:v>0</x:v>
      </x:c>
      <x:c r="P3584" s="9" t="str">
        <x:f>'CaseReview'!U1398</x:f>
        <x:v>PASS</x:v>
      </x:c>
      <x:c r="Q3584" s="9" t="n">
        <x:f>IF(AND(T3584=1,G3584=P3584),1,0)</x:f>
        <x:v>1</x:v>
      </x:c>
      <x:c r="R3584" s="9" t="n">
        <x:f>IF(AND(T3584=1,G3584="PASS",P3584="FAIL"),1,0)</x:f>
        <x:v>0</x:v>
      </x:c>
      <x:c r="S3584" s="9" t="n">
        <x:f>IF(AND(T3584=1,G3584="FAIL",P3584="PASS"),1,0)</x:f>
        <x:v>0</x:v>
      </x:c>
      <x:c r="T3584" s="9" t="n">
        <x:v>1</x:v>
      </x:c>
      <x:c r="U3584" s="9" t="n">
        <x:v>7</x:v>
      </x:c>
      <x:c r="V3584" s="9" t="str">
        <x:v>MVP/SHACL_GENERATION_PIPELINE/experiments/LUNA_NO_SEMANTIC_VALIDATOR/RUN_01/runs/RUN-IMO26-014-20260901T105538658626Z/artifacts/attempt_01/candidate_shape.ttl</x:v>
      </x:c>
    </x:row>
    <x:row r="3585" ht="22" customHeight="1">
      <x:c r="A3585" s="10" t="str">
        <x:v>NO_SEMANTIC</x:v>
      </x:c>
      <x:c r="B3585" s="10" t="str">
        <x:v>IMO26-014</x:v>
      </x:c>
      <x:c r="C3585" s="10" t="str">
        <x:v>IMO26-014-A-P02</x:v>
      </x:c>
      <x:c r="D3585" s="10" t="str">
        <x:v>RUN_01</x:v>
      </x:c>
      <x:c r="E3585" s="10" t="str">
        <x:v>ORIGINAL_LEDGER</x:v>
      </x:c>
      <x:c r="F3585" s="10" t="str">
        <x:v>PASS</x:v>
      </x:c>
      <x:c r="G3585" s="10" t="str">
        <x:v>PASS</x:v>
      </x:c>
      <x:c r="H3585" s="10" t="str">
        <x:v>EXECUTED</x:v>
      </x:c>
      <x:c r="I3585" s="10" t="str">
        <x:v>PARSED</x:v>
      </x:c>
      <x:c r="J3585" s="10" t="str">
        <x:v>NO_SEMANTIC_VALIDATOR_DETERMINISTIC_PASS</x:v>
      </x:c>
      <x:c r="K3585" s="10" t="str">
        <x:v>c6065142db060fa4b4aa63e21eb9c228f37b1a8f20548326a3fe7ce7b287adde</x:v>
      </x:c>
      <x:c r="L3585" s="10" t="str">
        <x:v>historical_three</x:v>
      </x:c>
      <x:c r="M3585" s="10" t="n">
        <x:v>1</x:v>
      </x:c>
      <x:c r="N3585" s="10" t="n">
        <x:v>0</x:v>
      </x:c>
      <x:c r="O3585" s="10" t="n">
        <x:v>0</x:v>
      </x:c>
      <x:c r="P3585" s="9" t="str">
        <x:f>'CaseReview'!U1399</x:f>
        <x:v>PASS</x:v>
      </x:c>
      <x:c r="Q3585" s="9" t="n">
        <x:f>IF(AND(T3585=1,G3585=P3585),1,0)</x:f>
        <x:v>1</x:v>
      </x:c>
      <x:c r="R3585" s="9" t="n">
        <x:f>IF(AND(T3585=1,G3585="PASS",P3585="FAIL"),1,0)</x:f>
        <x:v>0</x:v>
      </x:c>
      <x:c r="S3585" s="9" t="n">
        <x:f>IF(AND(T3585=1,G3585="FAIL",P3585="PASS"),1,0)</x:f>
        <x:v>0</x:v>
      </x:c>
      <x:c r="T3585" s="9" t="n">
        <x:v>1</x:v>
      </x:c>
      <x:c r="U3585" s="9" t="n">
        <x:v>7</x:v>
      </x:c>
      <x:c r="V3585" s="9" t="str">
        <x:v>MVP/SHACL_GENERATION_PIPELINE/experiments/LUNA_NO_SEMANTIC_VALIDATOR/RUN_01/runs/RUN-IMO26-014-20260901T105538658626Z/artifacts/attempt_01/candidate_shape.ttl</x:v>
      </x:c>
    </x:row>
    <x:row r="3586" ht="22" customHeight="1">
      <x:c r="A3586" s="10" t="str">
        <x:v>NO_SEMANTIC</x:v>
      </x:c>
      <x:c r="B3586" s="10" t="str">
        <x:v>IMO26-014</x:v>
      </x:c>
      <x:c r="C3586" s="10" t="str">
        <x:v>IMO26-014-A-P03</x:v>
      </x:c>
      <x:c r="D3586" s="10" t="str">
        <x:v>RUN_01</x:v>
      </x:c>
      <x:c r="E3586" s="10" t="str">
        <x:v>ORIGINAL_LEDGER</x:v>
      </x:c>
      <x:c r="F3586" s="10" t="str">
        <x:v>PASS</x:v>
      </x:c>
      <x:c r="G3586" s="10" t="str">
        <x:v>PASS</x:v>
      </x:c>
      <x:c r="H3586" s="10" t="str">
        <x:v>EXECUTED</x:v>
      </x:c>
      <x:c r="I3586" s="10" t="str">
        <x:v>PARSED</x:v>
      </x:c>
      <x:c r="J3586" s="10" t="str">
        <x:v>NO_SEMANTIC_VALIDATOR_DETERMINISTIC_PASS</x:v>
      </x:c>
      <x:c r="K3586" s="10" t="str">
        <x:v>c6065142db060fa4b4aa63e21eb9c228f37b1a8f20548326a3fe7ce7b287adde</x:v>
      </x:c>
      <x:c r="L3586" s="10" t="str">
        <x:v>historical_three</x:v>
      </x:c>
      <x:c r="M3586" s="10" t="n">
        <x:v>1</x:v>
      </x:c>
      <x:c r="N3586" s="10" t="n">
        <x:v>0</x:v>
      </x:c>
      <x:c r="O3586" s="10" t="n">
        <x:v>0</x:v>
      </x:c>
      <x:c r="P3586" s="9" t="str">
        <x:f>'CaseReview'!U1400</x:f>
        <x:v>PASS</x:v>
      </x:c>
      <x:c r="Q3586" s="9" t="n">
        <x:f>IF(AND(T3586=1,G3586=P3586),1,0)</x:f>
        <x:v>1</x:v>
      </x:c>
      <x:c r="R3586" s="9" t="n">
        <x:f>IF(AND(T3586=1,G3586="PASS",P3586="FAIL"),1,0)</x:f>
        <x:v>0</x:v>
      </x:c>
      <x:c r="S3586" s="9" t="n">
        <x:f>IF(AND(T3586=1,G3586="FAIL",P3586="PASS"),1,0)</x:f>
        <x:v>0</x:v>
      </x:c>
      <x:c r="T3586" s="9" t="n">
        <x:v>1</x:v>
      </x:c>
      <x:c r="U3586" s="9" t="n">
        <x:v>7</x:v>
      </x:c>
      <x:c r="V3586" s="9" t="str">
        <x:v>MVP/SHACL_GENERATION_PIPELINE/experiments/LUNA_NO_SEMANTIC_VALIDATOR/RUN_01/runs/RUN-IMO26-014-20260901T105538658626Z/artifacts/attempt_01/candidate_shape.ttl</x:v>
      </x:c>
    </x:row>
    <x:row r="3587" ht="22" customHeight="1">
      <x:c r="A3587" s="10" t="str">
        <x:v>NO_SEMANTIC</x:v>
      </x:c>
      <x:c r="B3587" s="10" t="str">
        <x:v>IMO26-015</x:v>
      </x:c>
      <x:c r="C3587" s="10" t="str">
        <x:v>IMO26-015-B-F01</x:v>
      </x:c>
      <x:c r="D3587" s="10" t="str">
        <x:v>RUN_01</x:v>
      </x:c>
      <x:c r="E3587" s="10" t="str">
        <x:v>ORIGINAL_LEDGER</x:v>
      </x:c>
      <x:c r="F3587" s="10" t="str">
        <x:v>FAIL</x:v>
      </x:c>
      <x:c r="G3587" s="10" t="str">
        <x:v>PASS</x:v>
      </x:c>
      <x:c r="H3587" s="10" t="str">
        <x:v>EXECUTED</x:v>
      </x:c>
      <x:c r="I3587" s="10" t="str">
        <x:v>PARSED</x:v>
      </x:c>
      <x:c r="J3587" s="10" t="str">
        <x:v>NO_SEMANTIC_VALIDATOR_DETERMINISTIC_PASS</x:v>
      </x:c>
      <x:c r="K3587" s="10" t="str">
        <x:v>9024adc19c1244a5bc6116445e2629ebeaa1e14bc5ba267df50e59c0c4a9bc51</x:v>
      </x:c>
      <x:c r="L3587" s="10" t="str">
        <x:v>historical_three</x:v>
      </x:c>
      <x:c r="M3587" s="10" t="n">
        <x:v>0</x:v>
      </x:c>
      <x:c r="N3587" s="10" t="n">
        <x:v>1</x:v>
      </x:c>
      <x:c r="O3587" s="10" t="n">
        <x:v>0</x:v>
      </x:c>
      <x:c r="P3587" s="9" t="str">
        <x:f>'CaseReview'!U1401</x:f>
        <x:v>FAIL</x:v>
      </x:c>
      <x:c r="Q3587" s="9" t="n">
        <x:f>IF(AND(T3587=1,G3587=P3587),1,0)</x:f>
        <x:v>0</x:v>
      </x:c>
      <x:c r="R3587" s="9" t="n">
        <x:f>IF(AND(T3587=1,G3587="PASS",P3587="FAIL"),1,0)</x:f>
        <x:v>1</x:v>
      </x:c>
      <x:c r="S3587" s="9" t="n">
        <x:f>IF(AND(T3587=1,G3587="FAIL",P3587="PASS"),1,0)</x:f>
        <x:v>0</x:v>
      </x:c>
      <x:c r="T3587" s="9" t="n">
        <x:v>1</x:v>
      </x:c>
      <x:c r="U3587" s="9" t="n">
        <x:v>5</x:v>
      </x:c>
      <x:c r="V3587" s="9" t="str">
        <x:v>MVP/SHACL_GENERATION_PIPELINE/experiments/LUNA_NO_SEMANTIC_VALIDATOR/RUN_01/runs/RUN-IMO26-015-20260901T105549385634Z/artifacts/attempt_01/candidate_shape.ttl</x:v>
      </x:c>
    </x:row>
    <x:row r="3588" ht="22" customHeight="1">
      <x:c r="A3588" s="10" t="str">
        <x:v>NO_SEMANTIC</x:v>
      </x:c>
      <x:c r="B3588" s="10" t="str">
        <x:v>IMO26-015</x:v>
      </x:c>
      <x:c r="C3588" s="10" t="str">
        <x:v>IMO26-015-B-F02</x:v>
      </x:c>
      <x:c r="D3588" s="10" t="str">
        <x:v>RUN_01</x:v>
      </x:c>
      <x:c r="E3588" s="10" t="str">
        <x:v>ORIGINAL_LEDGER</x:v>
      </x:c>
      <x:c r="F3588" s="10" t="str">
        <x:v>FAIL</x:v>
      </x:c>
      <x:c r="G3588" s="10" t="str">
        <x:v>FAIL</x:v>
      </x:c>
      <x:c r="H3588" s="10" t="str">
        <x:v>EXECUTED</x:v>
      </x:c>
      <x:c r="I3588" s="10" t="str">
        <x:v>PARSED</x:v>
      </x:c>
      <x:c r="J3588" s="10" t="str">
        <x:v>NO_SEMANTIC_VALIDATOR_DETERMINISTIC_PASS</x:v>
      </x:c>
      <x:c r="K3588" s="10" t="str">
        <x:v>9024adc19c1244a5bc6116445e2629ebeaa1e14bc5ba267df50e59c0c4a9bc51</x:v>
      </x:c>
      <x:c r="L3588" s="10" t="str">
        <x:v>historical_three</x:v>
      </x:c>
      <x:c r="M3588" s="10" t="n">
        <x:v>1</x:v>
      </x:c>
      <x:c r="N3588" s="10" t="n">
        <x:v>0</x:v>
      </x:c>
      <x:c r="O3588" s="10" t="n">
        <x:v>0</x:v>
      </x:c>
      <x:c r="P3588" s="9" t="str">
        <x:f>'CaseReview'!U1402</x:f>
        <x:v>FAIL</x:v>
      </x:c>
      <x:c r="Q3588" s="9" t="n">
        <x:f>IF(AND(T3588=1,G3588=P3588),1,0)</x:f>
        <x:v>1</x:v>
      </x:c>
      <x:c r="R3588" s="9" t="n">
        <x:f>IF(AND(T3588=1,G3588="PASS",P3588="FAIL"),1,0)</x:f>
        <x:v>0</x:v>
      </x:c>
      <x:c r="S3588" s="9" t="n">
        <x:f>IF(AND(T3588=1,G3588="FAIL",P3588="PASS"),1,0)</x:f>
        <x:v>0</x:v>
      </x:c>
      <x:c r="T3588" s="9" t="n">
        <x:v>1</x:v>
      </x:c>
      <x:c r="U3588" s="9" t="n">
        <x:v>5</x:v>
      </x:c>
      <x:c r="V3588" s="9" t="str">
        <x:v>MVP/SHACL_GENERATION_PIPELINE/experiments/LUNA_NO_SEMANTIC_VALIDATOR/RUN_01/runs/RUN-IMO26-015-20260901T105549385634Z/artifacts/attempt_01/candidate_shape.ttl</x:v>
      </x:c>
    </x:row>
    <x:row r="3589" ht="22" customHeight="1">
      <x:c r="A3589" s="10" t="str">
        <x:v>NO_SEMANTIC</x:v>
      </x:c>
      <x:c r="B3589" s="10" t="str">
        <x:v>IMO26-015</x:v>
      </x:c>
      <x:c r="C3589" s="10" t="str">
        <x:v>IMO26-015-B-F03</x:v>
      </x:c>
      <x:c r="D3589" s="10" t="str">
        <x:v>RUN_01</x:v>
      </x:c>
      <x:c r="E3589" s="10" t="str">
        <x:v>ORIGINAL_LEDGER</x:v>
      </x:c>
      <x:c r="F3589" s="10" t="str">
        <x:v>FAIL</x:v>
      </x:c>
      <x:c r="G3589" s="10" t="str">
        <x:v>PASS</x:v>
      </x:c>
      <x:c r="H3589" s="10" t="str">
        <x:v>EXECUTED</x:v>
      </x:c>
      <x:c r="I3589" s="10" t="str">
        <x:v>PARSED</x:v>
      </x:c>
      <x:c r="J3589" s="10" t="str">
        <x:v>NO_SEMANTIC_VALIDATOR_DETERMINISTIC_PASS</x:v>
      </x:c>
      <x:c r="K3589" s="10" t="str">
        <x:v>9024adc19c1244a5bc6116445e2629ebeaa1e14bc5ba267df50e59c0c4a9bc51</x:v>
      </x:c>
      <x:c r="L3589" s="10" t="str">
        <x:v>historical_three</x:v>
      </x:c>
      <x:c r="M3589" s="10" t="n">
        <x:v>0</x:v>
      </x:c>
      <x:c r="N3589" s="10" t="n">
        <x:v>1</x:v>
      </x:c>
      <x:c r="O3589" s="10" t="n">
        <x:v>0</x:v>
      </x:c>
      <x:c r="P3589" s="9" t="str">
        <x:f>'CaseReview'!U1403</x:f>
        <x:v>FAIL</x:v>
      </x:c>
      <x:c r="Q3589" s="9" t="n">
        <x:f>IF(AND(T3589=1,G3589=P3589),1,0)</x:f>
        <x:v>0</x:v>
      </x:c>
      <x:c r="R3589" s="9" t="n">
        <x:f>IF(AND(T3589=1,G3589="PASS",P3589="FAIL"),1,0)</x:f>
        <x:v>1</x:v>
      </x:c>
      <x:c r="S3589" s="9" t="n">
        <x:f>IF(AND(T3589=1,G3589="FAIL",P3589="PASS"),1,0)</x:f>
        <x:v>0</x:v>
      </x:c>
      <x:c r="T3589" s="9" t="n">
        <x:v>1</x:v>
      </x:c>
      <x:c r="U3589" s="9" t="n">
        <x:v>5</x:v>
      </x:c>
      <x:c r="V3589" s="9" t="str">
        <x:v>MVP/SHACL_GENERATION_PIPELINE/experiments/LUNA_NO_SEMANTIC_VALIDATOR/RUN_01/runs/RUN-IMO26-015-20260901T105549385634Z/artifacts/attempt_01/candidate_shape.ttl</x:v>
      </x:c>
    </x:row>
    <x:row r="3590" ht="22" customHeight="1">
      <x:c r="A3590" s="10" t="str">
        <x:v>NO_SEMANTIC</x:v>
      </x:c>
      <x:c r="B3590" s="10" t="str">
        <x:v>IMO26-015</x:v>
      </x:c>
      <x:c r="C3590" s="10" t="str">
        <x:v>IMO26-015-B-P01</x:v>
      </x:c>
      <x:c r="D3590" s="10" t="str">
        <x:v>RUN_01</x:v>
      </x:c>
      <x:c r="E3590" s="10" t="str">
        <x:v>ORIGINAL_LEDGER</x:v>
      </x:c>
      <x:c r="F3590" s="10" t="str">
        <x:v>PASS</x:v>
      </x:c>
      <x:c r="G3590" s="10" t="str">
        <x:v>PASS</x:v>
      </x:c>
      <x:c r="H3590" s="10" t="str">
        <x:v>EXECUTED</x:v>
      </x:c>
      <x:c r="I3590" s="10" t="str">
        <x:v>PARSED</x:v>
      </x:c>
      <x:c r="J3590" s="10" t="str">
        <x:v>NO_SEMANTIC_VALIDATOR_DETERMINISTIC_PASS</x:v>
      </x:c>
      <x:c r="K3590" s="10" t="str">
        <x:v>9024adc19c1244a5bc6116445e2629ebeaa1e14bc5ba267df50e59c0c4a9bc51</x:v>
      </x:c>
      <x:c r="L3590" s="10" t="str">
        <x:v>historical_three</x:v>
      </x:c>
      <x:c r="M3590" s="10" t="n">
        <x:v>1</x:v>
      </x:c>
      <x:c r="N3590" s="10" t="n">
        <x:v>0</x:v>
      </x:c>
      <x:c r="O3590" s="10" t="n">
        <x:v>0</x:v>
      </x:c>
      <x:c r="P3590" s="9" t="str">
        <x:f>'CaseReview'!U1404</x:f>
        <x:v>PASS</x:v>
      </x:c>
      <x:c r="Q3590" s="9" t="n">
        <x:f>IF(AND(T3590=1,G3590=P3590),1,0)</x:f>
        <x:v>1</x:v>
      </x:c>
      <x:c r="R3590" s="9" t="n">
        <x:f>IF(AND(T3590=1,G3590="PASS",P3590="FAIL"),1,0)</x:f>
        <x:v>0</x:v>
      </x:c>
      <x:c r="S3590" s="9" t="n">
        <x:f>IF(AND(T3590=1,G3590="FAIL",P3590="PASS"),1,0)</x:f>
        <x:v>0</x:v>
      </x:c>
      <x:c r="T3590" s="9" t="n">
        <x:v>1</x:v>
      </x:c>
      <x:c r="U3590" s="9" t="n">
        <x:v>5</x:v>
      </x:c>
      <x:c r="V3590" s="9" t="str">
        <x:v>MVP/SHACL_GENERATION_PIPELINE/experiments/LUNA_NO_SEMANTIC_VALIDATOR/RUN_01/runs/RUN-IMO26-015-20260901T105549385634Z/artifacts/attempt_01/candidate_shape.ttl</x:v>
      </x:c>
    </x:row>
    <x:row r="3591" ht="22" customHeight="1">
      <x:c r="A3591" s="10" t="str">
        <x:v>NO_SEMANTIC</x:v>
      </x:c>
      <x:c r="B3591" s="10" t="str">
        <x:v>IMO26-015</x:v>
      </x:c>
      <x:c r="C3591" s="10" t="str">
        <x:v>IMO26-015-B-P02</x:v>
      </x:c>
      <x:c r="D3591" s="10" t="str">
        <x:v>RUN_01</x:v>
      </x:c>
      <x:c r="E3591" s="10" t="str">
        <x:v>ORIGINAL_LEDGER</x:v>
      </x:c>
      <x:c r="F3591" s="10" t="str">
        <x:v>PASS</x:v>
      </x:c>
      <x:c r="G3591" s="10" t="str">
        <x:v>PASS</x:v>
      </x:c>
      <x:c r="H3591" s="10" t="str">
        <x:v>EXECUTED</x:v>
      </x:c>
      <x:c r="I3591" s="10" t="str">
        <x:v>PARSED</x:v>
      </x:c>
      <x:c r="J3591" s="10" t="str">
        <x:v>NO_SEMANTIC_VALIDATOR_DETERMINISTIC_PASS</x:v>
      </x:c>
      <x:c r="K3591" s="10" t="str">
        <x:v>9024adc19c1244a5bc6116445e2629ebeaa1e14bc5ba267df50e59c0c4a9bc51</x:v>
      </x:c>
      <x:c r="L3591" s="10" t="str">
        <x:v>historical_three</x:v>
      </x:c>
      <x:c r="M3591" s="10" t="n">
        <x:v>1</x:v>
      </x:c>
      <x:c r="N3591" s="10" t="n">
        <x:v>0</x:v>
      </x:c>
      <x:c r="O3591" s="10" t="n">
        <x:v>0</x:v>
      </x:c>
      <x:c r="P3591" s="9" t="str">
        <x:f>'CaseReview'!U1405</x:f>
        <x:v>PASS</x:v>
      </x:c>
      <x:c r="Q3591" s="9" t="n">
        <x:f>IF(AND(T3591=1,G3591=P3591),1,0)</x:f>
        <x:v>1</x:v>
      </x:c>
      <x:c r="R3591" s="9" t="n">
        <x:f>IF(AND(T3591=1,G3591="PASS",P3591="FAIL"),1,0)</x:f>
        <x:v>0</x:v>
      </x:c>
      <x:c r="S3591" s="9" t="n">
        <x:f>IF(AND(T3591=1,G3591="FAIL",P3591="PASS"),1,0)</x:f>
        <x:v>0</x:v>
      </x:c>
      <x:c r="T3591" s="9" t="n">
        <x:v>1</x:v>
      </x:c>
      <x:c r="U3591" s="9" t="n">
        <x:v>5</x:v>
      </x:c>
      <x:c r="V3591" s="9" t="str">
        <x:v>MVP/SHACL_GENERATION_PIPELINE/experiments/LUNA_NO_SEMANTIC_VALIDATOR/RUN_01/runs/RUN-IMO26-015-20260901T105549385634Z/artifacts/attempt_01/candidate_shape.ttl</x:v>
      </x:c>
    </x:row>
    <x:row r="3592" ht="22" customHeight="1">
      <x:c r="A3592" s="10" t="str">
        <x:v>NO_SEMANTIC</x:v>
      </x:c>
      <x:c r="B3592" s="10" t="str">
        <x:v>IMO26-016</x:v>
      </x:c>
      <x:c r="C3592" s="10" t="str">
        <x:v>IMO26-016-B-F01</x:v>
      </x:c>
      <x:c r="D3592" s="10" t="str">
        <x:v>RUN_01</x:v>
      </x:c>
      <x:c r="E3592" s="10" t="str">
        <x:v>ORIGINAL_LEDGER</x:v>
      </x:c>
      <x:c r="F3592" s="10" t="str">
        <x:v>FAIL</x:v>
      </x:c>
      <x:c r="G3592" s="10" t="str">
        <x:v>FAIL</x:v>
      </x:c>
      <x:c r="H3592" s="10" t="str">
        <x:v>EXECUTED</x:v>
      </x:c>
      <x:c r="I3592" s="10" t="str">
        <x:v>PARSED</x:v>
      </x:c>
      <x:c r="J3592" s="10" t="str">
        <x:v>NO_SEMANTIC_VALIDATOR_DETERMINISTIC_PASS</x:v>
      </x:c>
      <x:c r="K3592" s="10" t="str">
        <x:v>77494c7ba211f2459bf78dd9741c7fe4d432cfc8b8e55f66612fcd13aef3109b</x:v>
      </x:c>
      <x:c r="L3592" s="10" t="str">
        <x:v>historical_three</x:v>
      </x:c>
      <x:c r="M3592" s="10" t="n">
        <x:v>1</x:v>
      </x:c>
      <x:c r="N3592" s="10" t="n">
        <x:v>0</x:v>
      </x:c>
      <x:c r="O3592" s="10" t="n">
        <x:v>0</x:v>
      </x:c>
      <x:c r="P3592" s="9" t="str">
        <x:f>'CaseReview'!U1406</x:f>
        <x:v>FAIL</x:v>
      </x:c>
      <x:c r="Q3592" s="9" t="n">
        <x:f>IF(AND(T3592=1,G3592=P3592),1,0)</x:f>
        <x:v>1</x:v>
      </x:c>
      <x:c r="R3592" s="9" t="n">
        <x:f>IF(AND(T3592=1,G3592="PASS",P3592="FAIL"),1,0)</x:f>
        <x:v>0</x:v>
      </x:c>
      <x:c r="S3592" s="9" t="n">
        <x:f>IF(AND(T3592=1,G3592="FAIL",P3592="PASS"),1,0)</x:f>
        <x:v>0</x:v>
      </x:c>
      <x:c r="T3592" s="9" t="n">
        <x:v>1</x:v>
      </x:c>
      <x:c r="U3592" s="9" t="n">
        <x:v>15</x:v>
      </x:c>
      <x:c r="V3592" s="9" t="str">
        <x:v>MVP/SHACL_GENERATION_PIPELINE/experiments/LUNA_NO_SEMANTIC_VALIDATOR/RUN_01/runs/RUN-IMO26-016-20260901T105606451504Z/artifacts/attempt_01/candidate_shape.ttl</x:v>
      </x:c>
    </x:row>
    <x:row r="3593" ht="22" customHeight="1">
      <x:c r="A3593" s="10" t="str">
        <x:v>NO_SEMANTIC</x:v>
      </x:c>
      <x:c r="B3593" s="10" t="str">
        <x:v>IMO26-016</x:v>
      </x:c>
      <x:c r="C3593" s="10" t="str">
        <x:v>IMO26-016-B-F02</x:v>
      </x:c>
      <x:c r="D3593" s="10" t="str">
        <x:v>RUN_01</x:v>
      </x:c>
      <x:c r="E3593" s="10" t="str">
        <x:v>ORIGINAL_LEDGER</x:v>
      </x:c>
      <x:c r="F3593" s="10" t="str">
        <x:v>FAIL</x:v>
      </x:c>
      <x:c r="G3593" s="10" t="str">
        <x:v>PASS</x:v>
      </x:c>
      <x:c r="H3593" s="10" t="str">
        <x:v>EXECUTED</x:v>
      </x:c>
      <x:c r="I3593" s="10" t="str">
        <x:v>PARSED</x:v>
      </x:c>
      <x:c r="J3593" s="10" t="str">
        <x:v>NO_SEMANTIC_VALIDATOR_DETERMINISTIC_PASS</x:v>
      </x:c>
      <x:c r="K3593" s="10" t="str">
        <x:v>77494c7ba211f2459bf78dd9741c7fe4d432cfc8b8e55f66612fcd13aef3109b</x:v>
      </x:c>
      <x:c r="L3593" s="10" t="str">
        <x:v>historical_three</x:v>
      </x:c>
      <x:c r="M3593" s="10" t="n">
        <x:v>0</x:v>
      </x:c>
      <x:c r="N3593" s="10" t="n">
        <x:v>1</x:v>
      </x:c>
      <x:c r="O3593" s="10" t="n">
        <x:v>0</x:v>
      </x:c>
      <x:c r="P3593" s="9" t="str">
        <x:f>'CaseReview'!U1407</x:f>
        <x:v>FAIL</x:v>
      </x:c>
      <x:c r="Q3593" s="9" t="n">
        <x:f>IF(AND(T3593=1,G3593=P3593),1,0)</x:f>
        <x:v>0</x:v>
      </x:c>
      <x:c r="R3593" s="9" t="n">
        <x:f>IF(AND(T3593=1,G3593="PASS",P3593="FAIL"),1,0)</x:f>
        <x:v>1</x:v>
      </x:c>
      <x:c r="S3593" s="9" t="n">
        <x:f>IF(AND(T3593=1,G3593="FAIL",P3593="PASS"),1,0)</x:f>
        <x:v>0</x:v>
      </x:c>
      <x:c r="T3593" s="9" t="n">
        <x:v>1</x:v>
      </x:c>
      <x:c r="U3593" s="9" t="n">
        <x:v>15</x:v>
      </x:c>
      <x:c r="V3593" s="9" t="str">
        <x:v>MVP/SHACL_GENERATION_PIPELINE/experiments/LUNA_NO_SEMANTIC_VALIDATOR/RUN_01/runs/RUN-IMO26-016-20260901T105606451504Z/artifacts/attempt_01/candidate_shape.ttl</x:v>
      </x:c>
    </x:row>
    <x:row r="3594" ht="22" customHeight="1">
      <x:c r="A3594" s="10" t="str">
        <x:v>NO_SEMANTIC</x:v>
      </x:c>
      <x:c r="B3594" s="10" t="str">
        <x:v>IMO26-016</x:v>
      </x:c>
      <x:c r="C3594" s="10" t="str">
        <x:v>IMO26-016-B-F03</x:v>
      </x:c>
      <x:c r="D3594" s="10" t="str">
        <x:v>RUN_01</x:v>
      </x:c>
      <x:c r="E3594" s="10" t="str">
        <x:v>ORIGINAL_LEDGER</x:v>
      </x:c>
      <x:c r="F3594" s="10" t="str">
        <x:v>FAIL</x:v>
      </x:c>
      <x:c r="G3594" s="10" t="str">
        <x:v>PASS</x:v>
      </x:c>
      <x:c r="H3594" s="10" t="str">
        <x:v>EXECUTED</x:v>
      </x:c>
      <x:c r="I3594" s="10" t="str">
        <x:v>PARSED</x:v>
      </x:c>
      <x:c r="J3594" s="10" t="str">
        <x:v>NO_SEMANTIC_VALIDATOR_DETERMINISTIC_PASS</x:v>
      </x:c>
      <x:c r="K3594" s="10" t="str">
        <x:v>77494c7ba211f2459bf78dd9741c7fe4d432cfc8b8e55f66612fcd13aef3109b</x:v>
      </x:c>
      <x:c r="L3594" s="10" t="str">
        <x:v>historical_three</x:v>
      </x:c>
      <x:c r="M3594" s="10" t="n">
        <x:v>0</x:v>
      </x:c>
      <x:c r="N3594" s="10" t="n">
        <x:v>1</x:v>
      </x:c>
      <x:c r="O3594" s="10" t="n">
        <x:v>0</x:v>
      </x:c>
      <x:c r="P3594" s="9" t="str">
        <x:f>'CaseReview'!U1408</x:f>
        <x:v>FAIL</x:v>
      </x:c>
      <x:c r="Q3594" s="9" t="n">
        <x:f>IF(AND(T3594=1,G3594=P3594),1,0)</x:f>
        <x:v>0</x:v>
      </x:c>
      <x:c r="R3594" s="9" t="n">
        <x:f>IF(AND(T3594=1,G3594="PASS",P3594="FAIL"),1,0)</x:f>
        <x:v>1</x:v>
      </x:c>
      <x:c r="S3594" s="9" t="n">
        <x:f>IF(AND(T3594=1,G3594="FAIL",P3594="PASS"),1,0)</x:f>
        <x:v>0</x:v>
      </x:c>
      <x:c r="T3594" s="9" t="n">
        <x:v>1</x:v>
      </x:c>
      <x:c r="U3594" s="9" t="n">
        <x:v>15</x:v>
      </x:c>
      <x:c r="V3594" s="9" t="str">
        <x:v>MVP/SHACL_GENERATION_PIPELINE/experiments/LUNA_NO_SEMANTIC_VALIDATOR/RUN_01/runs/RUN-IMO26-016-20260901T105606451504Z/artifacts/attempt_01/candidate_shape.ttl</x:v>
      </x:c>
    </x:row>
    <x:row r="3595" ht="22" customHeight="1">
      <x:c r="A3595" s="10" t="str">
        <x:v>NO_SEMANTIC</x:v>
      </x:c>
      <x:c r="B3595" s="10" t="str">
        <x:v>IMO26-016</x:v>
      </x:c>
      <x:c r="C3595" s="10" t="str">
        <x:v>IMO26-016-B-F04</x:v>
      </x:c>
      <x:c r="D3595" s="10" t="str">
        <x:v>RUN_01</x:v>
      </x:c>
      <x:c r="E3595" s="10" t="str">
        <x:v>ORIGINAL_LEDGER</x:v>
      </x:c>
      <x:c r="F3595" s="10" t="str">
        <x:v>FAIL</x:v>
      </x:c>
      <x:c r="G3595" s="10" t="str">
        <x:v>FAIL</x:v>
      </x:c>
      <x:c r="H3595" s="10" t="str">
        <x:v>EXECUTED</x:v>
      </x:c>
      <x:c r="I3595" s="10" t="str">
        <x:v>PARSED</x:v>
      </x:c>
      <x:c r="J3595" s="10" t="str">
        <x:v>NO_SEMANTIC_VALIDATOR_DETERMINISTIC_PASS</x:v>
      </x:c>
      <x:c r="K3595" s="10" t="str">
        <x:v>77494c7ba211f2459bf78dd9741c7fe4d432cfc8b8e55f66612fcd13aef3109b</x:v>
      </x:c>
      <x:c r="L3595" s="10" t="str">
        <x:v>historical_three</x:v>
      </x:c>
      <x:c r="M3595" s="10" t="n">
        <x:v>1</x:v>
      </x:c>
      <x:c r="N3595" s="10" t="n">
        <x:v>0</x:v>
      </x:c>
      <x:c r="O3595" s="10" t="n">
        <x:v>0</x:v>
      </x:c>
      <x:c r="P3595" s="9" t="str">
        <x:f>'CaseReview'!U1409</x:f>
        <x:v>FAIL</x:v>
      </x:c>
      <x:c r="Q3595" s="9" t="n">
        <x:f>IF(AND(T3595=1,G3595=P3595),1,0)</x:f>
        <x:v>1</x:v>
      </x:c>
      <x:c r="R3595" s="9" t="n">
        <x:f>IF(AND(T3595=1,G3595="PASS",P3595="FAIL"),1,0)</x:f>
        <x:v>0</x:v>
      </x:c>
      <x:c r="S3595" s="9" t="n">
        <x:f>IF(AND(T3595=1,G3595="FAIL",P3595="PASS"),1,0)</x:f>
        <x:v>0</x:v>
      </x:c>
      <x:c r="T3595" s="9" t="n">
        <x:v>1</x:v>
      </x:c>
      <x:c r="U3595" s="9" t="n">
        <x:v>15</x:v>
      </x:c>
      <x:c r="V3595" s="9" t="str">
        <x:v>MVP/SHACL_GENERATION_PIPELINE/experiments/LUNA_NO_SEMANTIC_VALIDATOR/RUN_01/runs/RUN-IMO26-016-20260901T105606451504Z/artifacts/attempt_01/candidate_shape.ttl</x:v>
      </x:c>
    </x:row>
    <x:row r="3596" ht="22" customHeight="1">
      <x:c r="A3596" s="10" t="str">
        <x:v>NO_SEMANTIC</x:v>
      </x:c>
      <x:c r="B3596" s="10" t="str">
        <x:v>IMO26-016</x:v>
      </x:c>
      <x:c r="C3596" s="10" t="str">
        <x:v>IMO26-016-B-F05</x:v>
      </x:c>
      <x:c r="D3596" s="10" t="str">
        <x:v>RUN_01</x:v>
      </x:c>
      <x:c r="E3596" s="10" t="str">
        <x:v>ORIGINAL_LEDGER</x:v>
      </x:c>
      <x:c r="F3596" s="10" t="str">
        <x:v>FAIL</x:v>
      </x:c>
      <x:c r="G3596" s="10" t="str">
        <x:v>FAIL</x:v>
      </x:c>
      <x:c r="H3596" s="10" t="str">
        <x:v>EXECUTED</x:v>
      </x:c>
      <x:c r="I3596" s="10" t="str">
        <x:v>PARSED</x:v>
      </x:c>
      <x:c r="J3596" s="10" t="str">
        <x:v>NO_SEMANTIC_VALIDATOR_DETERMINISTIC_PASS</x:v>
      </x:c>
      <x:c r="K3596" s="10" t="str">
        <x:v>77494c7ba211f2459bf78dd9741c7fe4d432cfc8b8e55f66612fcd13aef3109b</x:v>
      </x:c>
      <x:c r="L3596" s="10" t="str">
        <x:v>historical_three</x:v>
      </x:c>
      <x:c r="M3596" s="10" t="n">
        <x:v>1</x:v>
      </x:c>
      <x:c r="N3596" s="10" t="n">
        <x:v>0</x:v>
      </x:c>
      <x:c r="O3596" s="10" t="n">
        <x:v>0</x:v>
      </x:c>
      <x:c r="P3596" s="9" t="str">
        <x:f>'CaseReview'!U1410</x:f>
        <x:v>FAIL</x:v>
      </x:c>
      <x:c r="Q3596" s="9" t="n">
        <x:f>IF(AND(T3596=1,G3596=P3596),1,0)</x:f>
        <x:v>1</x:v>
      </x:c>
      <x:c r="R3596" s="9" t="n">
        <x:f>IF(AND(T3596=1,G3596="PASS",P3596="FAIL"),1,0)</x:f>
        <x:v>0</x:v>
      </x:c>
      <x:c r="S3596" s="9" t="n">
        <x:f>IF(AND(T3596=1,G3596="FAIL",P3596="PASS"),1,0)</x:f>
        <x:v>0</x:v>
      </x:c>
      <x:c r="T3596" s="9" t="n">
        <x:v>1</x:v>
      </x:c>
      <x:c r="U3596" s="9" t="n">
        <x:v>15</x:v>
      </x:c>
      <x:c r="V3596" s="9" t="str">
        <x:v>MVP/SHACL_GENERATION_PIPELINE/experiments/LUNA_NO_SEMANTIC_VALIDATOR/RUN_01/runs/RUN-IMO26-016-20260901T105606451504Z/artifacts/attempt_01/candidate_shape.ttl</x:v>
      </x:c>
    </x:row>
    <x:row r="3597" ht="22" customHeight="1">
      <x:c r="A3597" s="10" t="str">
        <x:v>NO_SEMANTIC</x:v>
      </x:c>
      <x:c r="B3597" s="10" t="str">
        <x:v>IMO26-016</x:v>
      </x:c>
      <x:c r="C3597" s="10" t="str">
        <x:v>IMO26-016-B-P01</x:v>
      </x:c>
      <x:c r="D3597" s="10" t="str">
        <x:v>RUN_01</x:v>
      </x:c>
      <x:c r="E3597" s="10" t="str">
        <x:v>ORIGINAL_LEDGER</x:v>
      </x:c>
      <x:c r="F3597" s="10" t="str">
        <x:v>PASS</x:v>
      </x:c>
      <x:c r="G3597" s="10" t="str">
        <x:v>FAIL</x:v>
      </x:c>
      <x:c r="H3597" s="10" t="str">
        <x:v>EXECUTED</x:v>
      </x:c>
      <x:c r="I3597" s="10" t="str">
        <x:v>PARSED</x:v>
      </x:c>
      <x:c r="J3597" s="10" t="str">
        <x:v>NO_SEMANTIC_VALIDATOR_DETERMINISTIC_PASS</x:v>
      </x:c>
      <x:c r="K3597" s="10" t="str">
        <x:v>77494c7ba211f2459bf78dd9741c7fe4d432cfc8b8e55f66612fcd13aef3109b</x:v>
      </x:c>
      <x:c r="L3597" s="10" t="str">
        <x:v>historical_three</x:v>
      </x:c>
      <x:c r="M3597" s="10" t="n">
        <x:v>0</x:v>
      </x:c>
      <x:c r="N3597" s="10" t="n">
        <x:v>0</x:v>
      </x:c>
      <x:c r="O3597" s="10" t="n">
        <x:v>1</x:v>
      </x:c>
      <x:c r="P3597" s="9" t="str">
        <x:f>'CaseReview'!U1411</x:f>
        <x:v>PASS</x:v>
      </x:c>
      <x:c r="Q3597" s="9" t="n">
        <x:f>IF(AND(T3597=1,G3597=P3597),1,0)</x:f>
        <x:v>0</x:v>
      </x:c>
      <x:c r="R3597" s="9" t="n">
        <x:f>IF(AND(T3597=1,G3597="PASS",P3597="FAIL"),1,0)</x:f>
        <x:v>0</x:v>
      </x:c>
      <x:c r="S3597" s="9" t="n">
        <x:f>IF(AND(T3597=1,G3597="FAIL",P3597="PASS"),1,0)</x:f>
        <x:v>1</x:v>
      </x:c>
      <x:c r="T3597" s="9" t="n">
        <x:v>1</x:v>
      </x:c>
      <x:c r="U3597" s="9" t="n">
        <x:v>15</x:v>
      </x:c>
      <x:c r="V3597" s="9" t="str">
        <x:v>MVP/SHACL_GENERATION_PIPELINE/experiments/LUNA_NO_SEMANTIC_VALIDATOR/RUN_01/runs/RUN-IMO26-016-20260901T105606451504Z/artifacts/attempt_01/candidate_shape.ttl</x:v>
      </x:c>
    </x:row>
    <x:row r="3598" ht="22" customHeight="1">
      <x:c r="A3598" s="10" t="str">
        <x:v>NO_SEMANTIC</x:v>
      </x:c>
      <x:c r="B3598" s="10" t="str">
        <x:v>IMO26-016</x:v>
      </x:c>
      <x:c r="C3598" s="10" t="str">
        <x:v>IMO26-016-B-P02</x:v>
      </x:c>
      <x:c r="D3598" s="10" t="str">
        <x:v>RUN_01</x:v>
      </x:c>
      <x:c r="E3598" s="10" t="str">
        <x:v>ORIGINAL_LEDGER</x:v>
      </x:c>
      <x:c r="F3598" s="10" t="str">
        <x:v>PASS</x:v>
      </x:c>
      <x:c r="G3598" s="10" t="str">
        <x:v>FAIL</x:v>
      </x:c>
      <x:c r="H3598" s="10" t="str">
        <x:v>EXECUTED</x:v>
      </x:c>
      <x:c r="I3598" s="10" t="str">
        <x:v>PARSED</x:v>
      </x:c>
      <x:c r="J3598" s="10" t="str">
        <x:v>NO_SEMANTIC_VALIDATOR_DETERMINISTIC_PASS</x:v>
      </x:c>
      <x:c r="K3598" s="10" t="str">
        <x:v>77494c7ba211f2459bf78dd9741c7fe4d432cfc8b8e55f66612fcd13aef3109b</x:v>
      </x:c>
      <x:c r="L3598" s="10" t="str">
        <x:v>historical_three</x:v>
      </x:c>
      <x:c r="M3598" s="10" t="n">
        <x:v>0</x:v>
      </x:c>
      <x:c r="N3598" s="10" t="n">
        <x:v>0</x:v>
      </x:c>
      <x:c r="O3598" s="10" t="n">
        <x:v>1</x:v>
      </x:c>
      <x:c r="P3598" s="9" t="str">
        <x:f>'CaseReview'!U1412</x:f>
        <x:v>PASS</x:v>
      </x:c>
      <x:c r="Q3598" s="9" t="n">
        <x:f>IF(AND(T3598=1,G3598=P3598),1,0)</x:f>
        <x:v>0</x:v>
      </x:c>
      <x:c r="R3598" s="9" t="n">
        <x:f>IF(AND(T3598=1,G3598="PASS",P3598="FAIL"),1,0)</x:f>
        <x:v>0</x:v>
      </x:c>
      <x:c r="S3598" s="9" t="n">
        <x:f>IF(AND(T3598=1,G3598="FAIL",P3598="PASS"),1,0)</x:f>
        <x:v>1</x:v>
      </x:c>
      <x:c r="T3598" s="9" t="n">
        <x:v>1</x:v>
      </x:c>
      <x:c r="U3598" s="9" t="n">
        <x:v>15</x:v>
      </x:c>
      <x:c r="V3598" s="9" t="str">
        <x:v>MVP/SHACL_GENERATION_PIPELINE/experiments/LUNA_NO_SEMANTIC_VALIDATOR/RUN_01/runs/RUN-IMO26-016-20260901T105606451504Z/artifacts/attempt_01/candidate_shape.ttl</x:v>
      </x:c>
    </x:row>
    <x:row r="3599" ht="22" customHeight="1">
      <x:c r="A3599" s="10" t="str">
        <x:v>NO_SEMANTIC</x:v>
      </x:c>
      <x:c r="B3599" s="10" t="str">
        <x:v>IMO26-016</x:v>
      </x:c>
      <x:c r="C3599" s="10" t="str">
        <x:v>IMO26-016-B-P03</x:v>
      </x:c>
      <x:c r="D3599" s="10" t="str">
        <x:v>RUN_01</x:v>
      </x:c>
      <x:c r="E3599" s="10" t="str">
        <x:v>ORIGINAL_LEDGER</x:v>
      </x:c>
      <x:c r="F3599" s="10" t="str">
        <x:v>PASS</x:v>
      </x:c>
      <x:c r="G3599" s="10" t="str">
        <x:v>FAIL</x:v>
      </x:c>
      <x:c r="H3599" s="10" t="str">
        <x:v>EXECUTED</x:v>
      </x:c>
      <x:c r="I3599" s="10" t="str">
        <x:v>PARSED</x:v>
      </x:c>
      <x:c r="J3599" s="10" t="str">
        <x:v>NO_SEMANTIC_VALIDATOR_DETERMINISTIC_PASS</x:v>
      </x:c>
      <x:c r="K3599" s="10" t="str">
        <x:v>77494c7ba211f2459bf78dd9741c7fe4d432cfc8b8e55f66612fcd13aef3109b</x:v>
      </x:c>
      <x:c r="L3599" s="10" t="str">
        <x:v>historical_three</x:v>
      </x:c>
      <x:c r="M3599" s="10" t="n">
        <x:v>0</x:v>
      </x:c>
      <x:c r="N3599" s="10" t="n">
        <x:v>0</x:v>
      </x:c>
      <x:c r="O3599" s="10" t="n">
        <x:v>1</x:v>
      </x:c>
      <x:c r="P3599" s="9" t="str">
        <x:f>'CaseReview'!U1413</x:f>
        <x:v>PASS</x:v>
      </x:c>
      <x:c r="Q3599" s="9" t="n">
        <x:f>IF(AND(T3599=1,G3599=P3599),1,0)</x:f>
        <x:v>0</x:v>
      </x:c>
      <x:c r="R3599" s="9" t="n">
        <x:f>IF(AND(T3599=1,G3599="PASS",P3599="FAIL"),1,0)</x:f>
        <x:v>0</x:v>
      </x:c>
      <x:c r="S3599" s="9" t="n">
        <x:f>IF(AND(T3599=1,G3599="FAIL",P3599="PASS"),1,0)</x:f>
        <x:v>1</x:v>
      </x:c>
      <x:c r="T3599" s="9" t="n">
        <x:v>1</x:v>
      </x:c>
      <x:c r="U3599" s="9" t="n">
        <x:v>15</x:v>
      </x:c>
      <x:c r="V3599" s="9" t="str">
        <x:v>MVP/SHACL_GENERATION_PIPELINE/experiments/LUNA_NO_SEMANTIC_VALIDATOR/RUN_01/runs/RUN-IMO26-016-20260901T105606451504Z/artifacts/attempt_01/candidate_shape.ttl</x:v>
      </x:c>
    </x:row>
    <x:row r="3600" ht="22" customHeight="1">
      <x:c r="A3600" s="10" t="str">
        <x:v>NO_SEMANTIC</x:v>
      </x:c>
      <x:c r="B3600" s="10" t="str">
        <x:v>IMO26-016</x:v>
      </x:c>
      <x:c r="C3600" s="10" t="str">
        <x:v>IMO26-016-B-P04</x:v>
      </x:c>
      <x:c r="D3600" s="10" t="str">
        <x:v>RUN_01</x:v>
      </x:c>
      <x:c r="E3600" s="10" t="str">
        <x:v>ORIGINAL_LEDGER</x:v>
      </x:c>
      <x:c r="F3600" s="10" t="str">
        <x:v>PASS</x:v>
      </x:c>
      <x:c r="G3600" s="10" t="str">
        <x:v>FAIL</x:v>
      </x:c>
      <x:c r="H3600" s="10" t="str">
        <x:v>EXECUTED</x:v>
      </x:c>
      <x:c r="I3600" s="10" t="str">
        <x:v>PARSED</x:v>
      </x:c>
      <x:c r="J3600" s="10" t="str">
        <x:v>NO_SEMANTIC_VALIDATOR_DETERMINISTIC_PASS</x:v>
      </x:c>
      <x:c r="K3600" s="10" t="str">
        <x:v>77494c7ba211f2459bf78dd9741c7fe4d432cfc8b8e55f66612fcd13aef3109b</x:v>
      </x:c>
      <x:c r="L3600" s="10" t="str">
        <x:v>historical_three</x:v>
      </x:c>
      <x:c r="M3600" s="10" t="n">
        <x:v>0</x:v>
      </x:c>
      <x:c r="N3600" s="10" t="n">
        <x:v>0</x:v>
      </x:c>
      <x:c r="O3600" s="10" t="n">
        <x:v>1</x:v>
      </x:c>
      <x:c r="P3600" s="9" t="str">
        <x:f>'CaseReview'!U1414</x:f>
        <x:v>PASS</x:v>
      </x:c>
      <x:c r="Q3600" s="9" t="n">
        <x:f>IF(AND(T3600=1,G3600=P3600),1,0)</x:f>
        <x:v>0</x:v>
      </x:c>
      <x:c r="R3600" s="9" t="n">
        <x:f>IF(AND(T3600=1,G3600="PASS",P3600="FAIL"),1,0)</x:f>
        <x:v>0</x:v>
      </x:c>
      <x:c r="S3600" s="9" t="n">
        <x:f>IF(AND(T3600=1,G3600="FAIL",P3600="PASS"),1,0)</x:f>
        <x:v>1</x:v>
      </x:c>
      <x:c r="T3600" s="9" t="n">
        <x:v>1</x:v>
      </x:c>
      <x:c r="U3600" s="9" t="n">
        <x:v>15</x:v>
      </x:c>
      <x:c r="V3600" s="9" t="str">
        <x:v>MVP/SHACL_GENERATION_PIPELINE/experiments/LUNA_NO_SEMANTIC_VALIDATOR/RUN_01/runs/RUN-IMO26-016-20260901T105606451504Z/artifacts/attempt_01/candidate_shape.ttl</x:v>
      </x:c>
    </x:row>
    <x:row r="3601" ht="22" customHeight="1">
      <x:c r="A3601" s="10" t="str">
        <x:v>NO_SEMANTIC</x:v>
      </x:c>
      <x:c r="B3601" s="10" t="str">
        <x:v>IMO26-016</x:v>
      </x:c>
      <x:c r="C3601" s="10" t="str">
        <x:v>IMO26-016-B-P05</x:v>
      </x:c>
      <x:c r="D3601" s="10" t="str">
        <x:v>RUN_01</x:v>
      </x:c>
      <x:c r="E3601" s="10" t="str">
        <x:v>ORIGINAL_LEDGER</x:v>
      </x:c>
      <x:c r="F3601" s="10" t="str">
        <x:v>PASS</x:v>
      </x:c>
      <x:c r="G3601" s="10" t="str">
        <x:v>FAIL</x:v>
      </x:c>
      <x:c r="H3601" s="10" t="str">
        <x:v>EXECUTED</x:v>
      </x:c>
      <x:c r="I3601" s="10" t="str">
        <x:v>PARSED</x:v>
      </x:c>
      <x:c r="J3601" s="10" t="str">
        <x:v>NO_SEMANTIC_VALIDATOR_DETERMINISTIC_PASS</x:v>
      </x:c>
      <x:c r="K3601" s="10" t="str">
        <x:v>77494c7ba211f2459bf78dd9741c7fe4d432cfc8b8e55f66612fcd13aef3109b</x:v>
      </x:c>
      <x:c r="L3601" s="10" t="str">
        <x:v>historical_three</x:v>
      </x:c>
      <x:c r="M3601" s="10" t="n">
        <x:v>0</x:v>
      </x:c>
      <x:c r="N3601" s="10" t="n">
        <x:v>0</x:v>
      </x:c>
      <x:c r="O3601" s="10" t="n">
        <x:v>1</x:v>
      </x:c>
      <x:c r="P3601" s="9" t="str">
        <x:f>'CaseReview'!U1415</x:f>
        <x:v>PASS</x:v>
      </x:c>
      <x:c r="Q3601" s="9" t="n">
        <x:f>IF(AND(T3601=1,G3601=P3601),1,0)</x:f>
        <x:v>0</x:v>
      </x:c>
      <x:c r="R3601" s="9" t="n">
        <x:f>IF(AND(T3601=1,G3601="PASS",P3601="FAIL"),1,0)</x:f>
        <x:v>0</x:v>
      </x:c>
      <x:c r="S3601" s="9" t="n">
        <x:f>IF(AND(T3601=1,G3601="FAIL",P3601="PASS"),1,0)</x:f>
        <x:v>1</x:v>
      </x:c>
      <x:c r="T3601" s="9" t="n">
        <x:v>1</x:v>
      </x:c>
      <x:c r="U3601" s="9" t="n">
        <x:v>15</x:v>
      </x:c>
      <x:c r="V3601" s="9" t="str">
        <x:v>MVP/SHACL_GENERATION_PIPELINE/experiments/LUNA_NO_SEMANTIC_VALIDATOR/RUN_01/runs/RUN-IMO26-016-20260901T105606451504Z/artifacts/attempt_01/candidate_shape.ttl</x:v>
      </x:c>
    </x:row>
    <x:row r="3602" ht="22" customHeight="1">
      <x:c r="A3602" s="10" t="str">
        <x:v>NO_SEMANTIC</x:v>
      </x:c>
      <x:c r="B3602" s="10" t="str">
        <x:v>IMO26-016</x:v>
      </x:c>
      <x:c r="C3602" s="10" t="str">
        <x:v>IMO26-016-B-P06</x:v>
      </x:c>
      <x:c r="D3602" s="10" t="str">
        <x:v>RUN_01</x:v>
      </x:c>
      <x:c r="E3602" s="10" t="str">
        <x:v>ORIGINAL_LEDGER</x:v>
      </x:c>
      <x:c r="F3602" s="10" t="str">
        <x:v>PASS</x:v>
      </x:c>
      <x:c r="G3602" s="10" t="str">
        <x:v>FAIL</x:v>
      </x:c>
      <x:c r="H3602" s="10" t="str">
        <x:v>EXECUTED</x:v>
      </x:c>
      <x:c r="I3602" s="10" t="str">
        <x:v>PARSED</x:v>
      </x:c>
      <x:c r="J3602" s="10" t="str">
        <x:v>NO_SEMANTIC_VALIDATOR_DETERMINISTIC_PASS</x:v>
      </x:c>
      <x:c r="K3602" s="10" t="str">
        <x:v>77494c7ba211f2459bf78dd9741c7fe4d432cfc8b8e55f66612fcd13aef3109b</x:v>
      </x:c>
      <x:c r="L3602" s="10" t="str">
        <x:v>historical_three</x:v>
      </x:c>
      <x:c r="M3602" s="10" t="n">
        <x:v>0</x:v>
      </x:c>
      <x:c r="N3602" s="10" t="n">
        <x:v>0</x:v>
      </x:c>
      <x:c r="O3602" s="10" t="n">
        <x:v>1</x:v>
      </x:c>
      <x:c r="P3602" s="9" t="str">
        <x:f>'CaseReview'!U1416</x:f>
        <x:v>PASS</x:v>
      </x:c>
      <x:c r="Q3602" s="9" t="n">
        <x:f>IF(AND(T3602=1,G3602=P3602),1,0)</x:f>
        <x:v>0</x:v>
      </x:c>
      <x:c r="R3602" s="9" t="n">
        <x:f>IF(AND(T3602=1,G3602="PASS",P3602="FAIL"),1,0)</x:f>
        <x:v>0</x:v>
      </x:c>
      <x:c r="S3602" s="9" t="n">
        <x:f>IF(AND(T3602=1,G3602="FAIL",P3602="PASS"),1,0)</x:f>
        <x:v>1</x:v>
      </x:c>
      <x:c r="T3602" s="9" t="n">
        <x:v>1</x:v>
      </x:c>
      <x:c r="U3602" s="9" t="n">
        <x:v>15</x:v>
      </x:c>
      <x:c r="V3602" s="9" t="str">
        <x:v>MVP/SHACL_GENERATION_PIPELINE/experiments/LUNA_NO_SEMANTIC_VALIDATOR/RUN_01/runs/RUN-IMO26-016-20260901T105606451504Z/artifacts/attempt_01/candidate_shape.ttl</x:v>
      </x:c>
    </x:row>
    <x:row r="3603" ht="22" customHeight="1">
      <x:c r="A3603" s="10" t="str">
        <x:v>NO_SEMANTIC</x:v>
      </x:c>
      <x:c r="B3603" s="10" t="str">
        <x:v>IMO26-016</x:v>
      </x:c>
      <x:c r="C3603" s="10" t="str">
        <x:v>IMO26-016-B-P07</x:v>
      </x:c>
      <x:c r="D3603" s="10" t="str">
        <x:v>RUN_01</x:v>
      </x:c>
      <x:c r="E3603" s="10" t="str">
        <x:v>ORIGINAL_LEDGER</x:v>
      </x:c>
      <x:c r="F3603" s="10" t="str">
        <x:v>PASS</x:v>
      </x:c>
      <x:c r="G3603" s="10" t="str">
        <x:v>FAIL</x:v>
      </x:c>
      <x:c r="H3603" s="10" t="str">
        <x:v>EXECUTED</x:v>
      </x:c>
      <x:c r="I3603" s="10" t="str">
        <x:v>PARSED</x:v>
      </x:c>
      <x:c r="J3603" s="10" t="str">
        <x:v>NO_SEMANTIC_VALIDATOR_DETERMINISTIC_PASS</x:v>
      </x:c>
      <x:c r="K3603" s="10" t="str">
        <x:v>77494c7ba211f2459bf78dd9741c7fe4d432cfc8b8e55f66612fcd13aef3109b</x:v>
      </x:c>
      <x:c r="L3603" s="10" t="str">
        <x:v>historical_three</x:v>
      </x:c>
      <x:c r="M3603" s="10" t="n">
        <x:v>0</x:v>
      </x:c>
      <x:c r="N3603" s="10" t="n">
        <x:v>0</x:v>
      </x:c>
      <x:c r="O3603" s="10" t="n">
        <x:v>1</x:v>
      </x:c>
      <x:c r="P3603" s="9" t="str">
        <x:f>'CaseReview'!U1417</x:f>
        <x:v>PASS</x:v>
      </x:c>
      <x:c r="Q3603" s="9" t="n">
        <x:f>IF(AND(T3603=1,G3603=P3603),1,0)</x:f>
        <x:v>0</x:v>
      </x:c>
      <x:c r="R3603" s="9" t="n">
        <x:f>IF(AND(T3603=1,G3603="PASS",P3603="FAIL"),1,0)</x:f>
        <x:v>0</x:v>
      </x:c>
      <x:c r="S3603" s="9" t="n">
        <x:f>IF(AND(T3603=1,G3603="FAIL",P3603="PASS"),1,0)</x:f>
        <x:v>1</x:v>
      </x:c>
      <x:c r="T3603" s="9" t="n">
        <x:v>1</x:v>
      </x:c>
      <x:c r="U3603" s="9" t="n">
        <x:v>15</x:v>
      </x:c>
      <x:c r="V3603" s="9" t="str">
        <x:v>MVP/SHACL_GENERATION_PIPELINE/experiments/LUNA_NO_SEMANTIC_VALIDATOR/RUN_01/runs/RUN-IMO26-016-20260901T105606451504Z/artifacts/attempt_01/candidate_shape.ttl</x:v>
      </x:c>
    </x:row>
    <x:row r="3604" ht="22" customHeight="1">
      <x:c r="A3604" s="10" t="str">
        <x:v>NO_SEMANTIC</x:v>
      </x:c>
      <x:c r="B3604" s="10" t="str">
        <x:v>IMO26-016</x:v>
      </x:c>
      <x:c r="C3604" s="10" t="str">
        <x:v>IMO26-016-B-P08</x:v>
      </x:c>
      <x:c r="D3604" s="10" t="str">
        <x:v>RUN_01</x:v>
      </x:c>
      <x:c r="E3604" s="10" t="str">
        <x:v>ORIGINAL_LEDGER</x:v>
      </x:c>
      <x:c r="F3604" s="10" t="str">
        <x:v>PASS</x:v>
      </x:c>
      <x:c r="G3604" s="10" t="str">
        <x:v>FAIL</x:v>
      </x:c>
      <x:c r="H3604" s="10" t="str">
        <x:v>EXECUTED</x:v>
      </x:c>
      <x:c r="I3604" s="10" t="str">
        <x:v>PARSED</x:v>
      </x:c>
      <x:c r="J3604" s="10" t="str">
        <x:v>NO_SEMANTIC_VALIDATOR_DETERMINISTIC_PASS</x:v>
      </x:c>
      <x:c r="K3604" s="10" t="str">
        <x:v>77494c7ba211f2459bf78dd9741c7fe4d432cfc8b8e55f66612fcd13aef3109b</x:v>
      </x:c>
      <x:c r="L3604" s="10" t="str">
        <x:v>historical_three</x:v>
      </x:c>
      <x:c r="M3604" s="10" t="n">
        <x:v>0</x:v>
      </x:c>
      <x:c r="N3604" s="10" t="n">
        <x:v>0</x:v>
      </x:c>
      <x:c r="O3604" s="10" t="n">
        <x:v>1</x:v>
      </x:c>
      <x:c r="P3604" s="9" t="str">
        <x:f>'CaseReview'!U1418</x:f>
        <x:v>PASS</x:v>
      </x:c>
      <x:c r="Q3604" s="9" t="n">
        <x:f>IF(AND(T3604=1,G3604=P3604),1,0)</x:f>
        <x:v>0</x:v>
      </x:c>
      <x:c r="R3604" s="9" t="n">
        <x:f>IF(AND(T3604=1,G3604="PASS",P3604="FAIL"),1,0)</x:f>
        <x:v>0</x:v>
      </x:c>
      <x:c r="S3604" s="9" t="n">
        <x:f>IF(AND(T3604=1,G3604="FAIL",P3604="PASS"),1,0)</x:f>
        <x:v>1</x:v>
      </x:c>
      <x:c r="T3604" s="9" t="n">
        <x:v>1</x:v>
      </x:c>
      <x:c r="U3604" s="9" t="n">
        <x:v>15</x:v>
      </x:c>
      <x:c r="V3604" s="9" t="str">
        <x:v>MVP/SHACL_GENERATION_PIPELINE/experiments/LUNA_NO_SEMANTIC_VALIDATOR/RUN_01/runs/RUN-IMO26-016-20260901T105606451504Z/artifacts/attempt_01/candidate_shape.ttl</x:v>
      </x:c>
    </x:row>
    <x:row r="3605" ht="22" customHeight="1">
      <x:c r="A3605" s="10" t="str">
        <x:v>NO_SEMANTIC</x:v>
      </x:c>
      <x:c r="B3605" s="10" t="str">
        <x:v>IMO26-016</x:v>
      </x:c>
      <x:c r="C3605" s="10" t="str">
        <x:v>IMO26-016-B-P09</x:v>
      </x:c>
      <x:c r="D3605" s="10" t="str">
        <x:v>RUN_01</x:v>
      </x:c>
      <x:c r="E3605" s="10" t="str">
        <x:v>ORIGINAL_LEDGER</x:v>
      </x:c>
      <x:c r="F3605" s="10" t="str">
        <x:v>PASS</x:v>
      </x:c>
      <x:c r="G3605" s="10" t="str">
        <x:v>PASS</x:v>
      </x:c>
      <x:c r="H3605" s="10" t="str">
        <x:v>EXECUTED</x:v>
      </x:c>
      <x:c r="I3605" s="10" t="str">
        <x:v>PARSED</x:v>
      </x:c>
      <x:c r="J3605" s="10" t="str">
        <x:v>NO_SEMANTIC_VALIDATOR_DETERMINISTIC_PASS</x:v>
      </x:c>
      <x:c r="K3605" s="10" t="str">
        <x:v>77494c7ba211f2459bf78dd9741c7fe4d432cfc8b8e55f66612fcd13aef3109b</x:v>
      </x:c>
      <x:c r="L3605" s="10" t="str">
        <x:v>historical_three</x:v>
      </x:c>
      <x:c r="M3605" s="10" t="n">
        <x:v>1</x:v>
      </x:c>
      <x:c r="N3605" s="10" t="n">
        <x:v>0</x:v>
      </x:c>
      <x:c r="O3605" s="10" t="n">
        <x:v>0</x:v>
      </x:c>
      <x:c r="P3605" s="9" t="str">
        <x:f>'CaseReview'!U1419</x:f>
        <x:v>PASS</x:v>
      </x:c>
      <x:c r="Q3605" s="9" t="n">
        <x:f>IF(AND(T3605=1,G3605=P3605),1,0)</x:f>
        <x:v>1</x:v>
      </x:c>
      <x:c r="R3605" s="9" t="n">
        <x:f>IF(AND(T3605=1,G3605="PASS",P3605="FAIL"),1,0)</x:f>
        <x:v>0</x:v>
      </x:c>
      <x:c r="S3605" s="9" t="n">
        <x:f>IF(AND(T3605=1,G3605="FAIL",P3605="PASS"),1,0)</x:f>
        <x:v>0</x:v>
      </x:c>
      <x:c r="T3605" s="9" t="n">
        <x:v>1</x:v>
      </x:c>
      <x:c r="U3605" s="9" t="n">
        <x:v>15</x:v>
      </x:c>
      <x:c r="V3605" s="9" t="str">
        <x:v>MVP/SHACL_GENERATION_PIPELINE/experiments/LUNA_NO_SEMANTIC_VALIDATOR/RUN_01/runs/RUN-IMO26-016-20260901T105606451504Z/artifacts/attempt_01/candidate_shape.ttl</x:v>
      </x:c>
    </x:row>
    <x:row r="3606" ht="22" customHeight="1">
      <x:c r="A3606" s="10" t="str">
        <x:v>NO_SEMANTIC</x:v>
      </x:c>
      <x:c r="B3606" s="10" t="str">
        <x:v>IMO26-016</x:v>
      </x:c>
      <x:c r="C3606" s="10" t="str">
        <x:v>IMO26-016-B-P10</x:v>
      </x:c>
      <x:c r="D3606" s="10" t="str">
        <x:v>RUN_01</x:v>
      </x:c>
      <x:c r="E3606" s="10" t="str">
        <x:v>ORIGINAL_LEDGER</x:v>
      </x:c>
      <x:c r="F3606" s="10" t="str">
        <x:v>PASS</x:v>
      </x:c>
      <x:c r="G3606" s="10" t="str">
        <x:v>FAIL</x:v>
      </x:c>
      <x:c r="H3606" s="10" t="str">
        <x:v>EXECUTED</x:v>
      </x:c>
      <x:c r="I3606" s="10" t="str">
        <x:v>PARSED</x:v>
      </x:c>
      <x:c r="J3606" s="10" t="str">
        <x:v>NO_SEMANTIC_VALIDATOR_DETERMINISTIC_PASS</x:v>
      </x:c>
      <x:c r="K3606" s="10" t="str">
        <x:v>77494c7ba211f2459bf78dd9741c7fe4d432cfc8b8e55f66612fcd13aef3109b</x:v>
      </x:c>
      <x:c r="L3606" s="10" t="str">
        <x:v>historical_three</x:v>
      </x:c>
      <x:c r="M3606" s="10" t="n">
        <x:v>0</x:v>
      </x:c>
      <x:c r="N3606" s="10" t="n">
        <x:v>0</x:v>
      </x:c>
      <x:c r="O3606" s="10" t="n">
        <x:v>1</x:v>
      </x:c>
      <x:c r="P3606" s="9" t="str">
        <x:f>'CaseReview'!U1420</x:f>
        <x:v>PASS</x:v>
      </x:c>
      <x:c r="Q3606" s="9" t="n">
        <x:f>IF(AND(T3606=1,G3606=P3606),1,0)</x:f>
        <x:v>0</x:v>
      </x:c>
      <x:c r="R3606" s="9" t="n">
        <x:f>IF(AND(T3606=1,G3606="PASS",P3606="FAIL"),1,0)</x:f>
        <x:v>0</x:v>
      </x:c>
      <x:c r="S3606" s="9" t="n">
        <x:f>IF(AND(T3606=1,G3606="FAIL",P3606="PASS"),1,0)</x:f>
        <x:v>1</x:v>
      </x:c>
      <x:c r="T3606" s="9" t="n">
        <x:v>1</x:v>
      </x:c>
      <x:c r="U3606" s="9" t="n">
        <x:v>15</x:v>
      </x:c>
      <x:c r="V3606" s="9" t="str">
        <x:v>MVP/SHACL_GENERATION_PIPELINE/experiments/LUNA_NO_SEMANTIC_VALIDATOR/RUN_01/runs/RUN-IMO26-016-20260901T105606451504Z/artifacts/attempt_01/candidate_shape.ttl</x:v>
      </x:c>
    </x:row>
    <x:row r="3607" ht="22" customHeight="1">
      <x:c r="A3607" s="10" t="str">
        <x:v>NO_SEMANTIC</x:v>
      </x:c>
      <x:c r="B3607" s="10" t="str">
        <x:v>IMO26-017</x:v>
      </x:c>
      <x:c r="C3607" s="10" t="str">
        <x:v>IMO26-017-B-F01</x:v>
      </x:c>
      <x:c r="D3607" s="10" t="str">
        <x:v>RUN_01</x:v>
      </x:c>
      <x:c r="E3607" s="10" t="str">
        <x:v>ORIGINAL_LEDGER</x:v>
      </x:c>
      <x:c r="F3607" s="10" t="str">
        <x:v>FAIL</x:v>
      </x:c>
      <x:c r="G3607" s="10" t="str">
        <x:v>FAIL</x:v>
      </x:c>
      <x:c r="H3607" s="10" t="str">
        <x:v>EXECUTED</x:v>
      </x:c>
      <x:c r="I3607" s="10" t="str">
        <x:v>PARSED</x:v>
      </x:c>
      <x:c r="J3607" s="10" t="str">
        <x:v>NO_SEMANTIC_VALIDATOR_DETERMINISTIC_PASS</x:v>
      </x:c>
      <x:c r="K3607" s="10" t="str">
        <x:v>bcc6c07a77f7585ee824eb42404a51aa1a2591ad5b54be2b40d26ad83819c5b8</x:v>
      </x:c>
      <x:c r="L3607" s="10" t="str">
        <x:v>historical_three</x:v>
      </x:c>
      <x:c r="M3607" s="10" t="n">
        <x:v>1</x:v>
      </x:c>
      <x:c r="N3607" s="10" t="n">
        <x:v>0</x:v>
      </x:c>
      <x:c r="O3607" s="10" t="n">
        <x:v>0</x:v>
      </x:c>
      <x:c r="P3607" s="9" t="str">
        <x:f>'CaseReview'!U1421</x:f>
        <x:v>FAIL</x:v>
      </x:c>
      <x:c r="Q3607" s="9" t="n">
        <x:f>IF(AND(T3607=1,G3607=P3607),1,0)</x:f>
        <x:v>1</x:v>
      </x:c>
      <x:c r="R3607" s="9" t="n">
        <x:f>IF(AND(T3607=1,G3607="PASS",P3607="FAIL"),1,0)</x:f>
        <x:v>0</x:v>
      </x:c>
      <x:c r="S3607" s="9" t="n">
        <x:f>IF(AND(T3607=1,G3607="FAIL",P3607="PASS"),1,0)</x:f>
        <x:v>0</x:v>
      </x:c>
      <x:c r="T3607" s="9" t="n">
        <x:v>1</x:v>
      </x:c>
      <x:c r="U3607" s="9" t="n">
        <x:v>8</x:v>
      </x:c>
      <x:c r="V3607" s="9" t="str">
        <x:v>MVP/SHACL_GENERATION_PIPELINE/experiments/LUNA_NO_SEMANTIC_VALIDATOR/RUN_01/runs/RUN-IMO26-017-20260901T105653773500Z/artifacts/attempt_01/candidate_shape.ttl</x:v>
      </x:c>
    </x:row>
    <x:row r="3608" ht="22" customHeight="1">
      <x:c r="A3608" s="10" t="str">
        <x:v>NO_SEMANTIC</x:v>
      </x:c>
      <x:c r="B3608" s="10" t="str">
        <x:v>IMO26-017</x:v>
      </x:c>
      <x:c r="C3608" s="10" t="str">
        <x:v>IMO26-017-B-F02</x:v>
      </x:c>
      <x:c r="D3608" s="10" t="str">
        <x:v>RUN_01</x:v>
      </x:c>
      <x:c r="E3608" s="10" t="str">
        <x:v>ORIGINAL_LEDGER</x:v>
      </x:c>
      <x:c r="F3608" s="10" t="str">
        <x:v>FAIL</x:v>
      </x:c>
      <x:c r="G3608" s="10" t="str">
        <x:v>PASS</x:v>
      </x:c>
      <x:c r="H3608" s="10" t="str">
        <x:v>EXECUTED</x:v>
      </x:c>
      <x:c r="I3608" s="10" t="str">
        <x:v>PARSED</x:v>
      </x:c>
      <x:c r="J3608" s="10" t="str">
        <x:v>NO_SEMANTIC_VALIDATOR_DETERMINISTIC_PASS</x:v>
      </x:c>
      <x:c r="K3608" s="10" t="str">
        <x:v>bcc6c07a77f7585ee824eb42404a51aa1a2591ad5b54be2b40d26ad83819c5b8</x:v>
      </x:c>
      <x:c r="L3608" s="10" t="str">
        <x:v>historical_three</x:v>
      </x:c>
      <x:c r="M3608" s="10" t="n">
        <x:v>0</x:v>
      </x:c>
      <x:c r="N3608" s="10" t="n">
        <x:v>1</x:v>
      </x:c>
      <x:c r="O3608" s="10" t="n">
        <x:v>0</x:v>
      </x:c>
      <x:c r="P3608" s="9" t="str">
        <x:f>'CaseReview'!U1422</x:f>
        <x:v>FAIL</x:v>
      </x:c>
      <x:c r="Q3608" s="9" t="n">
        <x:f>IF(AND(T3608=1,G3608=P3608),1,0)</x:f>
        <x:v>0</x:v>
      </x:c>
      <x:c r="R3608" s="9" t="n">
        <x:f>IF(AND(T3608=1,G3608="PASS",P3608="FAIL"),1,0)</x:f>
        <x:v>1</x:v>
      </x:c>
      <x:c r="S3608" s="9" t="n">
        <x:f>IF(AND(T3608=1,G3608="FAIL",P3608="PASS"),1,0)</x:f>
        <x:v>0</x:v>
      </x:c>
      <x:c r="T3608" s="9" t="n">
        <x:v>1</x:v>
      </x:c>
      <x:c r="U3608" s="9" t="n">
        <x:v>8</x:v>
      </x:c>
      <x:c r="V3608" s="9" t="str">
        <x:v>MVP/SHACL_GENERATION_PIPELINE/experiments/LUNA_NO_SEMANTIC_VALIDATOR/RUN_01/runs/RUN-IMO26-017-20260901T105653773500Z/artifacts/attempt_01/candidate_shape.ttl</x:v>
      </x:c>
    </x:row>
    <x:row r="3609" ht="22" customHeight="1">
      <x:c r="A3609" s="10" t="str">
        <x:v>NO_SEMANTIC</x:v>
      </x:c>
      <x:c r="B3609" s="10" t="str">
        <x:v>IMO26-017</x:v>
      </x:c>
      <x:c r="C3609" s="10" t="str">
        <x:v>IMO26-017-B-F03</x:v>
      </x:c>
      <x:c r="D3609" s="10" t="str">
        <x:v>RUN_01</x:v>
      </x:c>
      <x:c r="E3609" s="10" t="str">
        <x:v>ORIGINAL_LEDGER</x:v>
      </x:c>
      <x:c r="F3609" s="10" t="str">
        <x:v>FAIL</x:v>
      </x:c>
      <x:c r="G3609" s="10" t="str">
        <x:v>FAIL</x:v>
      </x:c>
      <x:c r="H3609" s="10" t="str">
        <x:v>EXECUTED</x:v>
      </x:c>
      <x:c r="I3609" s="10" t="str">
        <x:v>PARSED</x:v>
      </x:c>
      <x:c r="J3609" s="10" t="str">
        <x:v>NO_SEMANTIC_VALIDATOR_DETERMINISTIC_PASS</x:v>
      </x:c>
      <x:c r="K3609" s="10" t="str">
        <x:v>bcc6c07a77f7585ee824eb42404a51aa1a2591ad5b54be2b40d26ad83819c5b8</x:v>
      </x:c>
      <x:c r="L3609" s="10" t="str">
        <x:v>historical_three</x:v>
      </x:c>
      <x:c r="M3609" s="10" t="n">
        <x:v>1</x:v>
      </x:c>
      <x:c r="N3609" s="10" t="n">
        <x:v>0</x:v>
      </x:c>
      <x:c r="O3609" s="10" t="n">
        <x:v>0</x:v>
      </x:c>
      <x:c r="P3609" s="9" t="str">
        <x:f>'CaseReview'!U1423</x:f>
        <x:v>FAIL</x:v>
      </x:c>
      <x:c r="Q3609" s="9" t="n">
        <x:f>IF(AND(T3609=1,G3609=P3609),1,0)</x:f>
        <x:v>1</x:v>
      </x:c>
      <x:c r="R3609" s="9" t="n">
        <x:f>IF(AND(T3609=1,G3609="PASS",P3609="FAIL"),1,0)</x:f>
        <x:v>0</x:v>
      </x:c>
      <x:c r="S3609" s="9" t="n">
        <x:f>IF(AND(T3609=1,G3609="FAIL",P3609="PASS"),1,0)</x:f>
        <x:v>0</x:v>
      </x:c>
      <x:c r="T3609" s="9" t="n">
        <x:v>1</x:v>
      </x:c>
      <x:c r="U3609" s="9" t="n">
        <x:v>8</x:v>
      </x:c>
      <x:c r="V3609" s="9" t="str">
        <x:v>MVP/SHACL_GENERATION_PIPELINE/experiments/LUNA_NO_SEMANTIC_VALIDATOR/RUN_01/runs/RUN-IMO26-017-20260901T105653773500Z/artifacts/attempt_01/candidate_shape.ttl</x:v>
      </x:c>
    </x:row>
    <x:row r="3610" ht="22" customHeight="1">
      <x:c r="A3610" s="10" t="str">
        <x:v>NO_SEMANTIC</x:v>
      </x:c>
      <x:c r="B3610" s="10" t="str">
        <x:v>IMO26-017</x:v>
      </x:c>
      <x:c r="C3610" s="10" t="str">
        <x:v>IMO26-017-B-F04</x:v>
      </x:c>
      <x:c r="D3610" s="10" t="str">
        <x:v>RUN_01</x:v>
      </x:c>
      <x:c r="E3610" s="10" t="str">
        <x:v>ORIGINAL_LEDGER</x:v>
      </x:c>
      <x:c r="F3610" s="10" t="str">
        <x:v>FAIL</x:v>
      </x:c>
      <x:c r="G3610" s="10" t="str">
        <x:v>FAIL</x:v>
      </x:c>
      <x:c r="H3610" s="10" t="str">
        <x:v>EXECUTED</x:v>
      </x:c>
      <x:c r="I3610" s="10" t="str">
        <x:v>PARSED</x:v>
      </x:c>
      <x:c r="J3610" s="10" t="str">
        <x:v>NO_SEMANTIC_VALIDATOR_DETERMINISTIC_PASS</x:v>
      </x:c>
      <x:c r="K3610" s="10" t="str">
        <x:v>bcc6c07a77f7585ee824eb42404a51aa1a2591ad5b54be2b40d26ad83819c5b8</x:v>
      </x:c>
      <x:c r="L3610" s="10" t="str">
        <x:v>historical_three</x:v>
      </x:c>
      <x:c r="M3610" s="10" t="n">
        <x:v>1</x:v>
      </x:c>
      <x:c r="N3610" s="10" t="n">
        <x:v>0</x:v>
      </x:c>
      <x:c r="O3610" s="10" t="n">
        <x:v>0</x:v>
      </x:c>
      <x:c r="P3610" s="9" t="str">
        <x:f>'CaseReview'!U1424</x:f>
        <x:v>FAIL</x:v>
      </x:c>
      <x:c r="Q3610" s="9" t="n">
        <x:f>IF(AND(T3610=1,G3610=P3610),1,0)</x:f>
        <x:v>1</x:v>
      </x:c>
      <x:c r="R3610" s="9" t="n">
        <x:f>IF(AND(T3610=1,G3610="PASS",P3610="FAIL"),1,0)</x:f>
        <x:v>0</x:v>
      </x:c>
      <x:c r="S3610" s="9" t="n">
        <x:f>IF(AND(T3610=1,G3610="FAIL",P3610="PASS"),1,0)</x:f>
        <x:v>0</x:v>
      </x:c>
      <x:c r="T3610" s="9" t="n">
        <x:v>1</x:v>
      </x:c>
      <x:c r="U3610" s="9" t="n">
        <x:v>8</x:v>
      </x:c>
      <x:c r="V3610" s="9" t="str">
        <x:v>MVP/SHACL_GENERATION_PIPELINE/experiments/LUNA_NO_SEMANTIC_VALIDATOR/RUN_01/runs/RUN-IMO26-017-20260901T105653773500Z/artifacts/attempt_01/candidate_shape.ttl</x:v>
      </x:c>
    </x:row>
    <x:row r="3611" ht="22" customHeight="1">
      <x:c r="A3611" s="10" t="str">
        <x:v>NO_SEMANTIC</x:v>
      </x:c>
      <x:c r="B3611" s="10" t="str">
        <x:v>IMO26-017</x:v>
      </x:c>
      <x:c r="C3611" s="10" t="str">
        <x:v>IMO26-017-B-P01</x:v>
      </x:c>
      <x:c r="D3611" s="10" t="str">
        <x:v>RUN_01</x:v>
      </x:c>
      <x:c r="E3611" s="10" t="str">
        <x:v>ORIGINAL_LEDGER</x:v>
      </x:c>
      <x:c r="F3611" s="10" t="str">
        <x:v>PASS</x:v>
      </x:c>
      <x:c r="G3611" s="10" t="str">
        <x:v>PASS</x:v>
      </x:c>
      <x:c r="H3611" s="10" t="str">
        <x:v>EXECUTED</x:v>
      </x:c>
      <x:c r="I3611" s="10" t="str">
        <x:v>PARSED</x:v>
      </x:c>
      <x:c r="J3611" s="10" t="str">
        <x:v>NO_SEMANTIC_VALIDATOR_DETERMINISTIC_PASS</x:v>
      </x:c>
      <x:c r="K3611" s="10" t="str">
        <x:v>bcc6c07a77f7585ee824eb42404a51aa1a2591ad5b54be2b40d26ad83819c5b8</x:v>
      </x:c>
      <x:c r="L3611" s="10" t="str">
        <x:v>historical_three</x:v>
      </x:c>
      <x:c r="M3611" s="10" t="n">
        <x:v>1</x:v>
      </x:c>
      <x:c r="N3611" s="10" t="n">
        <x:v>0</x:v>
      </x:c>
      <x:c r="O3611" s="10" t="n">
        <x:v>0</x:v>
      </x:c>
      <x:c r="P3611" s="9" t="str">
        <x:f>'CaseReview'!U1425</x:f>
        <x:v>PASS</x:v>
      </x:c>
      <x:c r="Q3611" s="9" t="n">
        <x:f>IF(AND(T3611=1,G3611=P3611),1,0)</x:f>
        <x:v>1</x:v>
      </x:c>
      <x:c r="R3611" s="9" t="n">
        <x:f>IF(AND(T3611=1,G3611="PASS",P3611="FAIL"),1,0)</x:f>
        <x:v>0</x:v>
      </x:c>
      <x:c r="S3611" s="9" t="n">
        <x:f>IF(AND(T3611=1,G3611="FAIL",P3611="PASS"),1,0)</x:f>
        <x:v>0</x:v>
      </x:c>
      <x:c r="T3611" s="9" t="n">
        <x:v>1</x:v>
      </x:c>
      <x:c r="U3611" s="9" t="n">
        <x:v>8</x:v>
      </x:c>
      <x:c r="V3611" s="9" t="str">
        <x:v>MVP/SHACL_GENERATION_PIPELINE/experiments/LUNA_NO_SEMANTIC_VALIDATOR/RUN_01/runs/RUN-IMO26-017-20260901T105653773500Z/artifacts/attempt_01/candidate_shape.ttl</x:v>
      </x:c>
    </x:row>
    <x:row r="3612" ht="22" customHeight="1">
      <x:c r="A3612" s="10" t="str">
        <x:v>NO_SEMANTIC</x:v>
      </x:c>
      <x:c r="B3612" s="10" t="str">
        <x:v>IMO26-017</x:v>
      </x:c>
      <x:c r="C3612" s="10" t="str">
        <x:v>IMO26-017-B-P02</x:v>
      </x:c>
      <x:c r="D3612" s="10" t="str">
        <x:v>RUN_01</x:v>
      </x:c>
      <x:c r="E3612" s="10" t="str">
        <x:v>ORIGINAL_LEDGER</x:v>
      </x:c>
      <x:c r="F3612" s="10" t="str">
        <x:v>PASS</x:v>
      </x:c>
      <x:c r="G3612" s="10" t="str">
        <x:v>PASS</x:v>
      </x:c>
      <x:c r="H3612" s="10" t="str">
        <x:v>EXECUTED</x:v>
      </x:c>
      <x:c r="I3612" s="10" t="str">
        <x:v>PARSED</x:v>
      </x:c>
      <x:c r="J3612" s="10" t="str">
        <x:v>NO_SEMANTIC_VALIDATOR_DETERMINISTIC_PASS</x:v>
      </x:c>
      <x:c r="K3612" s="10" t="str">
        <x:v>bcc6c07a77f7585ee824eb42404a51aa1a2591ad5b54be2b40d26ad83819c5b8</x:v>
      </x:c>
      <x:c r="L3612" s="10" t="str">
        <x:v>historical_three</x:v>
      </x:c>
      <x:c r="M3612" s="10" t="n">
        <x:v>1</x:v>
      </x:c>
      <x:c r="N3612" s="10" t="n">
        <x:v>0</x:v>
      </x:c>
      <x:c r="O3612" s="10" t="n">
        <x:v>0</x:v>
      </x:c>
      <x:c r="P3612" s="9" t="str">
        <x:f>'CaseReview'!U1426</x:f>
        <x:v>PASS</x:v>
      </x:c>
      <x:c r="Q3612" s="9" t="n">
        <x:f>IF(AND(T3612=1,G3612=P3612),1,0)</x:f>
        <x:v>1</x:v>
      </x:c>
      <x:c r="R3612" s="9" t="n">
        <x:f>IF(AND(T3612=1,G3612="PASS",P3612="FAIL"),1,0)</x:f>
        <x:v>0</x:v>
      </x:c>
      <x:c r="S3612" s="9" t="n">
        <x:f>IF(AND(T3612=1,G3612="FAIL",P3612="PASS"),1,0)</x:f>
        <x:v>0</x:v>
      </x:c>
      <x:c r="T3612" s="9" t="n">
        <x:v>1</x:v>
      </x:c>
      <x:c r="U3612" s="9" t="n">
        <x:v>8</x:v>
      </x:c>
      <x:c r="V3612" s="9" t="str">
        <x:v>MVP/SHACL_GENERATION_PIPELINE/experiments/LUNA_NO_SEMANTIC_VALIDATOR/RUN_01/runs/RUN-IMO26-017-20260901T105653773500Z/artifacts/attempt_01/candidate_shape.ttl</x:v>
      </x:c>
    </x:row>
    <x:row r="3613" ht="22" customHeight="1">
      <x:c r="A3613" s="10" t="str">
        <x:v>NO_SEMANTIC</x:v>
      </x:c>
      <x:c r="B3613" s="10" t="str">
        <x:v>IMO26-017</x:v>
      </x:c>
      <x:c r="C3613" s="10" t="str">
        <x:v>IMO26-017-B-P03</x:v>
      </x:c>
      <x:c r="D3613" s="10" t="str">
        <x:v>RUN_01</x:v>
      </x:c>
      <x:c r="E3613" s="10" t="str">
        <x:v>ORIGINAL_LEDGER</x:v>
      </x:c>
      <x:c r="F3613" s="10" t="str">
        <x:v>PASS</x:v>
      </x:c>
      <x:c r="G3613" s="10" t="str">
        <x:v>FAIL</x:v>
      </x:c>
      <x:c r="H3613" s="10" t="str">
        <x:v>EXECUTED</x:v>
      </x:c>
      <x:c r="I3613" s="10" t="str">
        <x:v>PARSED</x:v>
      </x:c>
      <x:c r="J3613" s="10" t="str">
        <x:v>NO_SEMANTIC_VALIDATOR_DETERMINISTIC_PASS</x:v>
      </x:c>
      <x:c r="K3613" s="10" t="str">
        <x:v>bcc6c07a77f7585ee824eb42404a51aa1a2591ad5b54be2b40d26ad83819c5b8</x:v>
      </x:c>
      <x:c r="L3613" s="10" t="str">
        <x:v>historical_three</x:v>
      </x:c>
      <x:c r="M3613" s="10" t="n">
        <x:v>0</x:v>
      </x:c>
      <x:c r="N3613" s="10" t="n">
        <x:v>0</x:v>
      </x:c>
      <x:c r="O3613" s="10" t="n">
        <x:v>1</x:v>
      </x:c>
      <x:c r="P3613" s="9" t="str">
        <x:f>'CaseReview'!U1427</x:f>
        <x:v>PASS</x:v>
      </x:c>
      <x:c r="Q3613" s="9" t="n">
        <x:f>IF(AND(T3613=1,G3613=P3613),1,0)</x:f>
        <x:v>0</x:v>
      </x:c>
      <x:c r="R3613" s="9" t="n">
        <x:f>IF(AND(T3613=1,G3613="PASS",P3613="FAIL"),1,0)</x:f>
        <x:v>0</x:v>
      </x:c>
      <x:c r="S3613" s="9" t="n">
        <x:f>IF(AND(T3613=1,G3613="FAIL",P3613="PASS"),1,0)</x:f>
        <x:v>1</x:v>
      </x:c>
      <x:c r="T3613" s="9" t="n">
        <x:v>1</x:v>
      </x:c>
      <x:c r="U3613" s="9" t="n">
        <x:v>8</x:v>
      </x:c>
      <x:c r="V3613" s="9" t="str">
        <x:v>MVP/SHACL_GENERATION_PIPELINE/experiments/LUNA_NO_SEMANTIC_VALIDATOR/RUN_01/runs/RUN-IMO26-017-20260901T105653773500Z/artifacts/attempt_01/candidate_shape.ttl</x:v>
      </x:c>
    </x:row>
    <x:row r="3614" ht="22" customHeight="1">
      <x:c r="A3614" s="10" t="str">
        <x:v>NO_SEMANTIC</x:v>
      </x:c>
      <x:c r="B3614" s="10" t="str">
        <x:v>IMO26-017</x:v>
      </x:c>
      <x:c r="C3614" s="10" t="str">
        <x:v>IMO26-017-B-P04</x:v>
      </x:c>
      <x:c r="D3614" s="10" t="str">
        <x:v>RUN_01</x:v>
      </x:c>
      <x:c r="E3614" s="10" t="str">
        <x:v>ORIGINAL_LEDGER</x:v>
      </x:c>
      <x:c r="F3614" s="10" t="str">
        <x:v>PASS</x:v>
      </x:c>
      <x:c r="G3614" s="10" t="str">
        <x:v>PASS</x:v>
      </x:c>
      <x:c r="H3614" s="10" t="str">
        <x:v>EXECUTED</x:v>
      </x:c>
      <x:c r="I3614" s="10" t="str">
        <x:v>PARSED</x:v>
      </x:c>
      <x:c r="J3614" s="10" t="str">
        <x:v>NO_SEMANTIC_VALIDATOR_DETERMINISTIC_PASS</x:v>
      </x:c>
      <x:c r="K3614" s="10" t="str">
        <x:v>bcc6c07a77f7585ee824eb42404a51aa1a2591ad5b54be2b40d26ad83819c5b8</x:v>
      </x:c>
      <x:c r="L3614" s="10" t="str">
        <x:v>historical_three</x:v>
      </x:c>
      <x:c r="M3614" s="10" t="n">
        <x:v>1</x:v>
      </x:c>
      <x:c r="N3614" s="10" t="n">
        <x:v>0</x:v>
      </x:c>
      <x:c r="O3614" s="10" t="n">
        <x:v>0</x:v>
      </x:c>
      <x:c r="P3614" s="9" t="str">
        <x:f>'CaseReview'!U1428</x:f>
        <x:v>PASS</x:v>
      </x:c>
      <x:c r="Q3614" s="9" t="n">
        <x:f>IF(AND(T3614=1,G3614=P3614),1,0)</x:f>
        <x:v>1</x:v>
      </x:c>
      <x:c r="R3614" s="9" t="n">
        <x:f>IF(AND(T3614=1,G3614="PASS",P3614="FAIL"),1,0)</x:f>
        <x:v>0</x:v>
      </x:c>
      <x:c r="S3614" s="9" t="n">
        <x:f>IF(AND(T3614=1,G3614="FAIL",P3614="PASS"),1,0)</x:f>
        <x:v>0</x:v>
      </x:c>
      <x:c r="T3614" s="9" t="n">
        <x:v>1</x:v>
      </x:c>
      <x:c r="U3614" s="9" t="n">
        <x:v>8</x:v>
      </x:c>
      <x:c r="V3614" s="9" t="str">
        <x:v>MVP/SHACL_GENERATION_PIPELINE/experiments/LUNA_NO_SEMANTIC_VALIDATOR/RUN_01/runs/RUN-IMO26-017-20260901T105653773500Z/artifacts/attempt_01/candidate_shape.ttl</x:v>
      </x:c>
    </x:row>
    <x:row r="3615" ht="22" customHeight="1">
      <x:c r="A3615" s="10" t="str">
        <x:v>NO_SEMANTIC</x:v>
      </x:c>
      <x:c r="B3615" s="10" t="str">
        <x:v>IMO26-018</x:v>
      </x:c>
      <x:c r="C3615" s="10" t="str">
        <x:v>IMO26-018-B-F01</x:v>
      </x:c>
      <x:c r="D3615" s="10" t="str">
        <x:v>RUN_01</x:v>
      </x:c>
      <x:c r="E3615" s="10" t="str">
        <x:v>ORIGINAL_LEDGER</x:v>
      </x:c>
      <x:c r="F3615" s="10" t="str">
        <x:v>FAIL</x:v>
      </x:c>
      <x:c r="G3615" s="10" t="str">
        <x:v>FAIL</x:v>
      </x:c>
      <x:c r="H3615" s="10" t="str">
        <x:v>EXECUTED</x:v>
      </x:c>
      <x:c r="I3615" s="10" t="str">
        <x:v>PARSED</x:v>
      </x:c>
      <x:c r="J3615" s="10" t="str">
        <x:v>NO_SEMANTIC_VALIDATOR_DETERMINISTIC_PASS</x:v>
      </x:c>
      <x:c r="K3615" s="10" t="str">
        <x:v>4242f3b9737eb31310fabb7a0b362747539ea99f5261c9e758c31662867c8f2f</x:v>
      </x:c>
      <x:c r="L3615" s="10" t="str">
        <x:v>historical_three</x:v>
      </x:c>
      <x:c r="M3615" s="10" t="n">
        <x:v>1</x:v>
      </x:c>
      <x:c r="N3615" s="10" t="n">
        <x:v>0</x:v>
      </x:c>
      <x:c r="O3615" s="10" t="n">
        <x:v>0</x:v>
      </x:c>
      <x:c r="P3615" s="9" t="str">
        <x:f>'CaseReview'!U1429</x:f>
        <x:v>FAIL</x:v>
      </x:c>
      <x:c r="Q3615" s="9" t="n">
        <x:f>IF(AND(T3615=1,G3615=P3615),1,0)</x:f>
        <x:v>1</x:v>
      </x:c>
      <x:c r="R3615" s="9" t="n">
        <x:f>IF(AND(T3615=1,G3615="PASS",P3615="FAIL"),1,0)</x:f>
        <x:v>0</x:v>
      </x:c>
      <x:c r="S3615" s="9" t="n">
        <x:f>IF(AND(T3615=1,G3615="FAIL",P3615="PASS"),1,0)</x:f>
        <x:v>0</x:v>
      </x:c>
      <x:c r="T3615" s="9" t="n">
        <x:v>1</x:v>
      </x:c>
      <x:c r="U3615" s="9" t="n">
        <x:v>9</x:v>
      </x:c>
      <x:c r="V3615" s="9" t="str">
        <x:v>MVP/SHACL_GENERATION_PIPELINE/experiments/LUNA_NO_SEMANTIC_VALIDATOR/RUN_01/runs/RUN-IMO26-018-20260901T105711734516Z/artifacts/attempt_01/candidate_shape.ttl</x:v>
      </x:c>
    </x:row>
    <x:row r="3616" ht="22" customHeight="1">
      <x:c r="A3616" s="10" t="str">
        <x:v>NO_SEMANTIC</x:v>
      </x:c>
      <x:c r="B3616" s="10" t="str">
        <x:v>IMO26-018</x:v>
      </x:c>
      <x:c r="C3616" s="10" t="str">
        <x:v>IMO26-018-B-F02</x:v>
      </x:c>
      <x:c r="D3616" s="10" t="str">
        <x:v>RUN_01</x:v>
      </x:c>
      <x:c r="E3616" s="10" t="str">
        <x:v>ORIGINAL_LEDGER</x:v>
      </x:c>
      <x:c r="F3616" s="10" t="str">
        <x:v>FAIL</x:v>
      </x:c>
      <x:c r="G3616" s="10" t="str">
        <x:v>FAIL</x:v>
      </x:c>
      <x:c r="H3616" s="10" t="str">
        <x:v>EXECUTED</x:v>
      </x:c>
      <x:c r="I3616" s="10" t="str">
        <x:v>PARSED</x:v>
      </x:c>
      <x:c r="J3616" s="10" t="str">
        <x:v>NO_SEMANTIC_VALIDATOR_DETERMINISTIC_PASS</x:v>
      </x:c>
      <x:c r="K3616" s="10" t="str">
        <x:v>4242f3b9737eb31310fabb7a0b362747539ea99f5261c9e758c31662867c8f2f</x:v>
      </x:c>
      <x:c r="L3616" s="10" t="str">
        <x:v>historical_three</x:v>
      </x:c>
      <x:c r="M3616" s="10" t="n">
        <x:v>1</x:v>
      </x:c>
      <x:c r="N3616" s="10" t="n">
        <x:v>0</x:v>
      </x:c>
      <x:c r="O3616" s="10" t="n">
        <x:v>0</x:v>
      </x:c>
      <x:c r="P3616" s="9" t="str">
        <x:f>'CaseReview'!U1430</x:f>
        <x:v>FAIL</x:v>
      </x:c>
      <x:c r="Q3616" s="9" t="n">
        <x:f>IF(AND(T3616=1,G3616=P3616),1,0)</x:f>
        <x:v>1</x:v>
      </x:c>
      <x:c r="R3616" s="9" t="n">
        <x:f>IF(AND(T3616=1,G3616="PASS",P3616="FAIL"),1,0)</x:f>
        <x:v>0</x:v>
      </x:c>
      <x:c r="S3616" s="9" t="n">
        <x:f>IF(AND(T3616=1,G3616="FAIL",P3616="PASS"),1,0)</x:f>
        <x:v>0</x:v>
      </x:c>
      <x:c r="T3616" s="9" t="n">
        <x:v>1</x:v>
      </x:c>
      <x:c r="U3616" s="9" t="n">
        <x:v>9</x:v>
      </x:c>
      <x:c r="V3616" s="9" t="str">
        <x:v>MVP/SHACL_GENERATION_PIPELINE/experiments/LUNA_NO_SEMANTIC_VALIDATOR/RUN_01/runs/RUN-IMO26-018-20260901T105711734516Z/artifacts/attempt_01/candidate_shape.ttl</x:v>
      </x:c>
    </x:row>
    <x:row r="3617" ht="22" customHeight="1">
      <x:c r="A3617" s="10" t="str">
        <x:v>NO_SEMANTIC</x:v>
      </x:c>
      <x:c r="B3617" s="10" t="str">
        <x:v>IMO26-018</x:v>
      </x:c>
      <x:c r="C3617" s="10" t="str">
        <x:v>IMO26-018-B-F03</x:v>
      </x:c>
      <x:c r="D3617" s="10" t="str">
        <x:v>RUN_01</x:v>
      </x:c>
      <x:c r="E3617" s="10" t="str">
        <x:v>ORIGINAL_LEDGER</x:v>
      </x:c>
      <x:c r="F3617" s="10" t="str">
        <x:v>FAIL</x:v>
      </x:c>
      <x:c r="G3617" s="10" t="str">
        <x:v>FAIL</x:v>
      </x:c>
      <x:c r="H3617" s="10" t="str">
        <x:v>EXECUTED</x:v>
      </x:c>
      <x:c r="I3617" s="10" t="str">
        <x:v>PARSED</x:v>
      </x:c>
      <x:c r="J3617" s="10" t="str">
        <x:v>NO_SEMANTIC_VALIDATOR_DETERMINISTIC_PASS</x:v>
      </x:c>
      <x:c r="K3617" s="10" t="str">
        <x:v>4242f3b9737eb31310fabb7a0b362747539ea99f5261c9e758c31662867c8f2f</x:v>
      </x:c>
      <x:c r="L3617" s="10" t="str">
        <x:v>historical_three</x:v>
      </x:c>
      <x:c r="M3617" s="10" t="n">
        <x:v>1</x:v>
      </x:c>
      <x:c r="N3617" s="10" t="n">
        <x:v>0</x:v>
      </x:c>
      <x:c r="O3617" s="10" t="n">
        <x:v>0</x:v>
      </x:c>
      <x:c r="P3617" s="9" t="str">
        <x:f>'CaseReview'!U1431</x:f>
        <x:v>FAIL</x:v>
      </x:c>
      <x:c r="Q3617" s="9" t="n">
        <x:f>IF(AND(T3617=1,G3617=P3617),1,0)</x:f>
        <x:v>1</x:v>
      </x:c>
      <x:c r="R3617" s="9" t="n">
        <x:f>IF(AND(T3617=1,G3617="PASS",P3617="FAIL"),1,0)</x:f>
        <x:v>0</x:v>
      </x:c>
      <x:c r="S3617" s="9" t="n">
        <x:f>IF(AND(T3617=1,G3617="FAIL",P3617="PASS"),1,0)</x:f>
        <x:v>0</x:v>
      </x:c>
      <x:c r="T3617" s="9" t="n">
        <x:v>1</x:v>
      </x:c>
      <x:c r="U3617" s="9" t="n">
        <x:v>9</x:v>
      </x:c>
      <x:c r="V3617" s="9" t="str">
        <x:v>MVP/SHACL_GENERATION_PIPELINE/experiments/LUNA_NO_SEMANTIC_VALIDATOR/RUN_01/runs/RUN-IMO26-018-20260901T105711734516Z/artifacts/attempt_01/candidate_shape.ttl</x:v>
      </x:c>
    </x:row>
    <x:row r="3618" ht="22" customHeight="1">
      <x:c r="A3618" s="10" t="str">
        <x:v>NO_SEMANTIC</x:v>
      </x:c>
      <x:c r="B3618" s="10" t="str">
        <x:v>IMO26-018</x:v>
      </x:c>
      <x:c r="C3618" s="10" t="str">
        <x:v>IMO26-018-B-F04</x:v>
      </x:c>
      <x:c r="D3618" s="10" t="str">
        <x:v>RUN_01</x:v>
      </x:c>
      <x:c r="E3618" s="10" t="str">
        <x:v>ORIGINAL_LEDGER</x:v>
      </x:c>
      <x:c r="F3618" s="10" t="str">
        <x:v>FAIL</x:v>
      </x:c>
      <x:c r="G3618" s="10" t="str">
        <x:v>FAIL</x:v>
      </x:c>
      <x:c r="H3618" s="10" t="str">
        <x:v>EXECUTED</x:v>
      </x:c>
      <x:c r="I3618" s="10" t="str">
        <x:v>PARSED</x:v>
      </x:c>
      <x:c r="J3618" s="10" t="str">
        <x:v>NO_SEMANTIC_VALIDATOR_DETERMINISTIC_PASS</x:v>
      </x:c>
      <x:c r="K3618" s="10" t="str">
        <x:v>4242f3b9737eb31310fabb7a0b362747539ea99f5261c9e758c31662867c8f2f</x:v>
      </x:c>
      <x:c r="L3618" s="10" t="str">
        <x:v>historical_three</x:v>
      </x:c>
      <x:c r="M3618" s="10" t="n">
        <x:v>1</x:v>
      </x:c>
      <x:c r="N3618" s="10" t="n">
        <x:v>0</x:v>
      </x:c>
      <x:c r="O3618" s="10" t="n">
        <x:v>0</x:v>
      </x:c>
      <x:c r="P3618" s="9" t="str">
        <x:f>'CaseReview'!U1432</x:f>
        <x:v>FAIL</x:v>
      </x:c>
      <x:c r="Q3618" s="9" t="n">
        <x:f>IF(AND(T3618=1,G3618=P3618),1,0)</x:f>
        <x:v>1</x:v>
      </x:c>
      <x:c r="R3618" s="9" t="n">
        <x:f>IF(AND(T3618=1,G3618="PASS",P3618="FAIL"),1,0)</x:f>
        <x:v>0</x:v>
      </x:c>
      <x:c r="S3618" s="9" t="n">
        <x:f>IF(AND(T3618=1,G3618="FAIL",P3618="PASS"),1,0)</x:f>
        <x:v>0</x:v>
      </x:c>
      <x:c r="T3618" s="9" t="n">
        <x:v>1</x:v>
      </x:c>
      <x:c r="U3618" s="9" t="n">
        <x:v>9</x:v>
      </x:c>
      <x:c r="V3618" s="9" t="str">
        <x:v>MVP/SHACL_GENERATION_PIPELINE/experiments/LUNA_NO_SEMANTIC_VALIDATOR/RUN_01/runs/RUN-IMO26-018-20260901T105711734516Z/artifacts/attempt_01/candidate_shape.ttl</x:v>
      </x:c>
    </x:row>
    <x:row r="3619" ht="22" customHeight="1">
      <x:c r="A3619" s="10" t="str">
        <x:v>NO_SEMANTIC</x:v>
      </x:c>
      <x:c r="B3619" s="10" t="str">
        <x:v>IMO26-018</x:v>
      </x:c>
      <x:c r="C3619" s="10" t="str">
        <x:v>IMO26-018-B-F05</x:v>
      </x:c>
      <x:c r="D3619" s="10" t="str">
        <x:v>RUN_01</x:v>
      </x:c>
      <x:c r="E3619" s="10" t="str">
        <x:v>ORIGINAL_LEDGER</x:v>
      </x:c>
      <x:c r="F3619" s="10" t="str">
        <x:v>FAIL</x:v>
      </x:c>
      <x:c r="G3619" s="10" t="str">
        <x:v>FAIL</x:v>
      </x:c>
      <x:c r="H3619" s="10" t="str">
        <x:v>EXECUTED</x:v>
      </x:c>
      <x:c r="I3619" s="10" t="str">
        <x:v>PARSED</x:v>
      </x:c>
      <x:c r="J3619" s="10" t="str">
        <x:v>NO_SEMANTIC_VALIDATOR_DETERMINISTIC_PASS</x:v>
      </x:c>
      <x:c r="K3619" s="10" t="str">
        <x:v>4242f3b9737eb31310fabb7a0b362747539ea99f5261c9e758c31662867c8f2f</x:v>
      </x:c>
      <x:c r="L3619" s="10" t="str">
        <x:v>historical_three</x:v>
      </x:c>
      <x:c r="M3619" s="10" t="n">
        <x:v>1</x:v>
      </x:c>
      <x:c r="N3619" s="10" t="n">
        <x:v>0</x:v>
      </x:c>
      <x:c r="O3619" s="10" t="n">
        <x:v>0</x:v>
      </x:c>
      <x:c r="P3619" s="9" t="str">
        <x:f>'CaseReview'!U1433</x:f>
        <x:v>FAIL</x:v>
      </x:c>
      <x:c r="Q3619" s="9" t="n">
        <x:f>IF(AND(T3619=1,G3619=P3619),1,0)</x:f>
        <x:v>1</x:v>
      </x:c>
      <x:c r="R3619" s="9" t="n">
        <x:f>IF(AND(T3619=1,G3619="PASS",P3619="FAIL"),1,0)</x:f>
        <x:v>0</x:v>
      </x:c>
      <x:c r="S3619" s="9" t="n">
        <x:f>IF(AND(T3619=1,G3619="FAIL",P3619="PASS"),1,0)</x:f>
        <x:v>0</x:v>
      </x:c>
      <x:c r="T3619" s="9" t="n">
        <x:v>1</x:v>
      </x:c>
      <x:c r="U3619" s="9" t="n">
        <x:v>9</x:v>
      </x:c>
      <x:c r="V3619" s="9" t="str">
        <x:v>MVP/SHACL_GENERATION_PIPELINE/experiments/LUNA_NO_SEMANTIC_VALIDATOR/RUN_01/runs/RUN-IMO26-018-20260901T105711734516Z/artifacts/attempt_01/candidate_shape.ttl</x:v>
      </x:c>
    </x:row>
    <x:row r="3620" ht="22" customHeight="1">
      <x:c r="A3620" s="10" t="str">
        <x:v>NO_SEMANTIC</x:v>
      </x:c>
      <x:c r="B3620" s="10" t="str">
        <x:v>IMO26-018</x:v>
      </x:c>
      <x:c r="C3620" s="10" t="str">
        <x:v>IMO26-018-B-F06</x:v>
      </x:c>
      <x:c r="D3620" s="10" t="str">
        <x:v>RUN_01</x:v>
      </x:c>
      <x:c r="E3620" s="10" t="str">
        <x:v>ORIGINAL_LEDGER</x:v>
      </x:c>
      <x:c r="F3620" s="10" t="str">
        <x:v>FAIL</x:v>
      </x:c>
      <x:c r="G3620" s="10" t="str">
        <x:v>FAIL</x:v>
      </x:c>
      <x:c r="H3620" s="10" t="str">
        <x:v>EXECUTED</x:v>
      </x:c>
      <x:c r="I3620" s="10" t="str">
        <x:v>PARSED</x:v>
      </x:c>
      <x:c r="J3620" s="10" t="str">
        <x:v>NO_SEMANTIC_VALIDATOR_DETERMINISTIC_PASS</x:v>
      </x:c>
      <x:c r="K3620" s="10" t="str">
        <x:v>4242f3b9737eb31310fabb7a0b362747539ea99f5261c9e758c31662867c8f2f</x:v>
      </x:c>
      <x:c r="L3620" s="10" t="str">
        <x:v>historical_three</x:v>
      </x:c>
      <x:c r="M3620" s="10" t="n">
        <x:v>1</x:v>
      </x:c>
      <x:c r="N3620" s="10" t="n">
        <x:v>0</x:v>
      </x:c>
      <x:c r="O3620" s="10" t="n">
        <x:v>0</x:v>
      </x:c>
      <x:c r="P3620" s="9" t="str">
        <x:f>'CaseReview'!U1434</x:f>
        <x:v>FAIL</x:v>
      </x:c>
      <x:c r="Q3620" s="9" t="n">
        <x:f>IF(AND(T3620=1,G3620=P3620),1,0)</x:f>
        <x:v>1</x:v>
      </x:c>
      <x:c r="R3620" s="9" t="n">
        <x:f>IF(AND(T3620=1,G3620="PASS",P3620="FAIL"),1,0)</x:f>
        <x:v>0</x:v>
      </x:c>
      <x:c r="S3620" s="9" t="n">
        <x:f>IF(AND(T3620=1,G3620="FAIL",P3620="PASS"),1,0)</x:f>
        <x:v>0</x:v>
      </x:c>
      <x:c r="T3620" s="9" t="n">
        <x:v>1</x:v>
      </x:c>
      <x:c r="U3620" s="9" t="n">
        <x:v>9</x:v>
      </x:c>
      <x:c r="V3620" s="9" t="str">
        <x:v>MVP/SHACL_GENERATION_PIPELINE/experiments/LUNA_NO_SEMANTIC_VALIDATOR/RUN_01/runs/RUN-IMO26-018-20260901T105711734516Z/artifacts/attempt_01/candidate_shape.ttl</x:v>
      </x:c>
    </x:row>
    <x:row r="3621" ht="22" customHeight="1">
      <x:c r="A3621" s="10" t="str">
        <x:v>NO_SEMANTIC</x:v>
      </x:c>
      <x:c r="B3621" s="10" t="str">
        <x:v>IMO26-018</x:v>
      </x:c>
      <x:c r="C3621" s="10" t="str">
        <x:v>IMO26-018-B-P01</x:v>
      </x:c>
      <x:c r="D3621" s="10" t="str">
        <x:v>RUN_01</x:v>
      </x:c>
      <x:c r="E3621" s="10" t="str">
        <x:v>ORIGINAL_LEDGER</x:v>
      </x:c>
      <x:c r="F3621" s="10" t="str">
        <x:v>PASS</x:v>
      </x:c>
      <x:c r="G3621" s="10" t="str">
        <x:v>PASS</x:v>
      </x:c>
      <x:c r="H3621" s="10" t="str">
        <x:v>EXECUTED</x:v>
      </x:c>
      <x:c r="I3621" s="10" t="str">
        <x:v>PARSED</x:v>
      </x:c>
      <x:c r="J3621" s="10" t="str">
        <x:v>NO_SEMANTIC_VALIDATOR_DETERMINISTIC_PASS</x:v>
      </x:c>
      <x:c r="K3621" s="10" t="str">
        <x:v>4242f3b9737eb31310fabb7a0b362747539ea99f5261c9e758c31662867c8f2f</x:v>
      </x:c>
      <x:c r="L3621" s="10" t="str">
        <x:v>historical_three</x:v>
      </x:c>
      <x:c r="M3621" s="10" t="n">
        <x:v>1</x:v>
      </x:c>
      <x:c r="N3621" s="10" t="n">
        <x:v>0</x:v>
      </x:c>
      <x:c r="O3621" s="10" t="n">
        <x:v>0</x:v>
      </x:c>
      <x:c r="P3621" s="9" t="str">
        <x:f>'CaseReview'!U1435</x:f>
        <x:v>PASS</x:v>
      </x:c>
      <x:c r="Q3621" s="9" t="n">
        <x:f>IF(AND(T3621=1,G3621=P3621),1,0)</x:f>
        <x:v>1</x:v>
      </x:c>
      <x:c r="R3621" s="9" t="n">
        <x:f>IF(AND(T3621=1,G3621="PASS",P3621="FAIL"),1,0)</x:f>
        <x:v>0</x:v>
      </x:c>
      <x:c r="S3621" s="9" t="n">
        <x:f>IF(AND(T3621=1,G3621="FAIL",P3621="PASS"),1,0)</x:f>
        <x:v>0</x:v>
      </x:c>
      <x:c r="T3621" s="9" t="n">
        <x:v>1</x:v>
      </x:c>
      <x:c r="U3621" s="9" t="n">
        <x:v>9</x:v>
      </x:c>
      <x:c r="V3621" s="9" t="str">
        <x:v>MVP/SHACL_GENERATION_PIPELINE/experiments/LUNA_NO_SEMANTIC_VALIDATOR/RUN_01/runs/RUN-IMO26-018-20260901T105711734516Z/artifacts/attempt_01/candidate_shape.ttl</x:v>
      </x:c>
    </x:row>
    <x:row r="3622" ht="22" customHeight="1">
      <x:c r="A3622" s="10" t="str">
        <x:v>NO_SEMANTIC</x:v>
      </x:c>
      <x:c r="B3622" s="10" t="str">
        <x:v>IMO26-018</x:v>
      </x:c>
      <x:c r="C3622" s="10" t="str">
        <x:v>IMO26-018-B-P02</x:v>
      </x:c>
      <x:c r="D3622" s="10" t="str">
        <x:v>RUN_01</x:v>
      </x:c>
      <x:c r="E3622" s="10" t="str">
        <x:v>ORIGINAL_LEDGER</x:v>
      </x:c>
      <x:c r="F3622" s="10" t="str">
        <x:v>PASS</x:v>
      </x:c>
      <x:c r="G3622" s="10" t="str">
        <x:v>PASS</x:v>
      </x:c>
      <x:c r="H3622" s="10" t="str">
        <x:v>EXECUTED</x:v>
      </x:c>
      <x:c r="I3622" s="10" t="str">
        <x:v>PARSED</x:v>
      </x:c>
      <x:c r="J3622" s="10" t="str">
        <x:v>NO_SEMANTIC_VALIDATOR_DETERMINISTIC_PASS</x:v>
      </x:c>
      <x:c r="K3622" s="10" t="str">
        <x:v>4242f3b9737eb31310fabb7a0b362747539ea99f5261c9e758c31662867c8f2f</x:v>
      </x:c>
      <x:c r="L3622" s="10" t="str">
        <x:v>historical_three</x:v>
      </x:c>
      <x:c r="M3622" s="10" t="n">
        <x:v>1</x:v>
      </x:c>
      <x:c r="N3622" s="10" t="n">
        <x:v>0</x:v>
      </x:c>
      <x:c r="O3622" s="10" t="n">
        <x:v>0</x:v>
      </x:c>
      <x:c r="P3622" s="9" t="str">
        <x:f>'CaseReview'!U1436</x:f>
        <x:v>PASS</x:v>
      </x:c>
      <x:c r="Q3622" s="9" t="n">
        <x:f>IF(AND(T3622=1,G3622=P3622),1,0)</x:f>
        <x:v>1</x:v>
      </x:c>
      <x:c r="R3622" s="9" t="n">
        <x:f>IF(AND(T3622=1,G3622="PASS",P3622="FAIL"),1,0)</x:f>
        <x:v>0</x:v>
      </x:c>
      <x:c r="S3622" s="9" t="n">
        <x:f>IF(AND(T3622=1,G3622="FAIL",P3622="PASS"),1,0)</x:f>
        <x:v>0</x:v>
      </x:c>
      <x:c r="T3622" s="9" t="n">
        <x:v>1</x:v>
      </x:c>
      <x:c r="U3622" s="9" t="n">
        <x:v>9</x:v>
      </x:c>
      <x:c r="V3622" s="9" t="str">
        <x:v>MVP/SHACL_GENERATION_PIPELINE/experiments/LUNA_NO_SEMANTIC_VALIDATOR/RUN_01/runs/RUN-IMO26-018-20260901T105711734516Z/artifacts/attempt_01/candidate_shape.ttl</x:v>
      </x:c>
    </x:row>
    <x:row r="3623" ht="22" customHeight="1">
      <x:c r="A3623" s="10" t="str">
        <x:v>NO_SEMANTIC</x:v>
      </x:c>
      <x:c r="B3623" s="10" t="str">
        <x:v>IMO26-018</x:v>
      </x:c>
      <x:c r="C3623" s="10" t="str">
        <x:v>IMO26-018-B-P03</x:v>
      </x:c>
      <x:c r="D3623" s="10" t="str">
        <x:v>RUN_01</x:v>
      </x:c>
      <x:c r="E3623" s="10" t="str">
        <x:v>ORIGINAL_LEDGER</x:v>
      </x:c>
      <x:c r="F3623" s="10" t="str">
        <x:v>PASS</x:v>
      </x:c>
      <x:c r="G3623" s="10" t="str">
        <x:v>FAIL</x:v>
      </x:c>
      <x:c r="H3623" s="10" t="str">
        <x:v>EXECUTED</x:v>
      </x:c>
      <x:c r="I3623" s="10" t="str">
        <x:v>PARSED</x:v>
      </x:c>
      <x:c r="J3623" s="10" t="str">
        <x:v>NO_SEMANTIC_VALIDATOR_DETERMINISTIC_PASS</x:v>
      </x:c>
      <x:c r="K3623" s="10" t="str">
        <x:v>4242f3b9737eb31310fabb7a0b362747539ea99f5261c9e758c31662867c8f2f</x:v>
      </x:c>
      <x:c r="L3623" s="10" t="str">
        <x:v>historical_three</x:v>
      </x:c>
      <x:c r="M3623" s="10" t="n">
        <x:v>0</x:v>
      </x:c>
      <x:c r="N3623" s="10" t="n">
        <x:v>0</x:v>
      </x:c>
      <x:c r="O3623" s="10" t="n">
        <x:v>1</x:v>
      </x:c>
      <x:c r="P3623" s="9" t="str">
        <x:f>'CaseReview'!U1437</x:f>
        <x:v>PASS</x:v>
      </x:c>
      <x:c r="Q3623" s="9" t="n">
        <x:f>IF(AND(T3623=1,G3623=P3623),1,0)</x:f>
        <x:v>0</x:v>
      </x:c>
      <x:c r="R3623" s="9" t="n">
        <x:f>IF(AND(T3623=1,G3623="PASS",P3623="FAIL"),1,0)</x:f>
        <x:v>0</x:v>
      </x:c>
      <x:c r="S3623" s="9" t="n">
        <x:f>IF(AND(T3623=1,G3623="FAIL",P3623="PASS"),1,0)</x:f>
        <x:v>1</x:v>
      </x:c>
      <x:c r="T3623" s="9" t="n">
        <x:v>1</x:v>
      </x:c>
      <x:c r="U3623" s="9" t="n">
        <x:v>9</x:v>
      </x:c>
      <x:c r="V3623" s="9" t="str">
        <x:v>MVP/SHACL_GENERATION_PIPELINE/experiments/LUNA_NO_SEMANTIC_VALIDATOR/RUN_01/runs/RUN-IMO26-018-20260901T105711734516Z/artifacts/attempt_01/candidate_shape.ttl</x:v>
      </x:c>
    </x:row>
    <x:row r="3624" ht="22" customHeight="1">
      <x:c r="A3624" s="10" t="str">
        <x:v>NO_SEMANTIC</x:v>
      </x:c>
      <x:c r="B3624" s="10" t="str">
        <x:v>TRF-001</x:v>
      </x:c>
      <x:c r="C3624" s="10" t="str">
        <x:v>TRF-001-F01</x:v>
      </x:c>
      <x:c r="D3624" s="10" t="str">
        <x:v>RUN_01</x:v>
      </x:c>
      <x:c r="E3624" s="10" t="str">
        <x:v>ORIGINAL_LEDGER</x:v>
      </x:c>
      <x:c r="F3624" s="10" t="str">
        <x:v>FAIL</x:v>
      </x:c>
      <x:c r="G3624" s="10" t="str">
        <x:v>FAIL</x:v>
      </x:c>
      <x:c r="H3624" s="10" t="str">
        <x:v>EXECUTED</x:v>
      </x:c>
      <x:c r="I3624" s="10" t="str">
        <x:v>PARSED</x:v>
      </x:c>
      <x:c r="J3624" s="10" t="str">
        <x:v>NO_SEMANTIC_VALIDATOR_DETERMINISTIC_PASS</x:v>
      </x:c>
      <x:c r="K3624" s="10" t="str">
        <x:v>e2f9cee941f3fffa855a04154a41556b28561e8f27695c72ec6a508a751d0e1e</x:v>
      </x:c>
      <x:c r="L3624" s="10" t="str">
        <x:v>historical_three</x:v>
      </x:c>
      <x:c r="M3624" s="10" t="n">
        <x:v>1</x:v>
      </x:c>
      <x:c r="N3624" s="10" t="n">
        <x:v>0</x:v>
      </x:c>
      <x:c r="O3624" s="10" t="n">
        <x:v>0</x:v>
      </x:c>
      <x:c r="P3624" s="9" t="str">
        <x:f>'CaseReview'!U1438</x:f>
        <x:v>FAIL</x:v>
      </x:c>
      <x:c r="Q3624" s="9" t="n">
        <x:f>IF(AND(T3624=1,G3624=P3624),1,0)</x:f>
        <x:v>1</x:v>
      </x:c>
      <x:c r="R3624" s="9" t="n">
        <x:f>IF(AND(T3624=1,G3624="PASS",P3624="FAIL"),1,0)</x:f>
        <x:v>0</x:v>
      </x:c>
      <x:c r="S3624" s="9" t="n">
        <x:f>IF(AND(T3624=1,G3624="FAIL",P3624="PASS"),1,0)</x:f>
        <x:v>0</x:v>
      </x:c>
      <x:c r="T3624" s="9" t="n">
        <x:v>1</x:v>
      </x:c>
      <x:c r="U3624" s="9" t="n">
        <x:v>5</x:v>
      </x:c>
      <x:c r="V3624" s="9" t="str">
        <x:v>MVP/SHACL_GENERATION_PIPELINE/experiments/LUNA_NO_SEMANTIC_VALIDATOR/RUN_01/runs/RUN-TRF-001-20260901T105732353729Z/artifacts/attempt_01/candidate_shape.ttl</x:v>
      </x:c>
    </x:row>
    <x:row r="3625" ht="22" customHeight="1">
      <x:c r="A3625" s="10" t="str">
        <x:v>NO_SEMANTIC</x:v>
      </x:c>
      <x:c r="B3625" s="10" t="str">
        <x:v>TRF-001</x:v>
      </x:c>
      <x:c r="C3625" s="10" t="str">
        <x:v>TRF-001-F02</x:v>
      </x:c>
      <x:c r="D3625" s="10" t="str">
        <x:v>RUN_01</x:v>
      </x:c>
      <x:c r="E3625" s="10" t="str">
        <x:v>ORIGINAL_LEDGER</x:v>
      </x:c>
      <x:c r="F3625" s="10" t="str">
        <x:v>FAIL</x:v>
      </x:c>
      <x:c r="G3625" s="10" t="str">
        <x:v>FAIL</x:v>
      </x:c>
      <x:c r="H3625" s="10" t="str">
        <x:v>EXECUTED</x:v>
      </x:c>
      <x:c r="I3625" s="10" t="str">
        <x:v>PARSED</x:v>
      </x:c>
      <x:c r="J3625" s="10" t="str">
        <x:v>NO_SEMANTIC_VALIDATOR_DETERMINISTIC_PASS</x:v>
      </x:c>
      <x:c r="K3625" s="10" t="str">
        <x:v>e2f9cee941f3fffa855a04154a41556b28561e8f27695c72ec6a508a751d0e1e</x:v>
      </x:c>
      <x:c r="L3625" s="10" t="str">
        <x:v>historical_three</x:v>
      </x:c>
      <x:c r="M3625" s="10" t="n">
        <x:v>1</x:v>
      </x:c>
      <x:c r="N3625" s="10" t="n">
        <x:v>0</x:v>
      </x:c>
      <x:c r="O3625" s="10" t="n">
        <x:v>0</x:v>
      </x:c>
      <x:c r="P3625" s="9" t="str">
        <x:f>'CaseReview'!U1439</x:f>
        <x:v>FAIL</x:v>
      </x:c>
      <x:c r="Q3625" s="9" t="n">
        <x:f>IF(AND(T3625=1,G3625=P3625),1,0)</x:f>
        <x:v>1</x:v>
      </x:c>
      <x:c r="R3625" s="9" t="n">
        <x:f>IF(AND(T3625=1,G3625="PASS",P3625="FAIL"),1,0)</x:f>
        <x:v>0</x:v>
      </x:c>
      <x:c r="S3625" s="9" t="n">
        <x:f>IF(AND(T3625=1,G3625="FAIL",P3625="PASS"),1,0)</x:f>
        <x:v>0</x:v>
      </x:c>
      <x:c r="T3625" s="9" t="n">
        <x:v>1</x:v>
      </x:c>
      <x:c r="U3625" s="9" t="n">
        <x:v>5</x:v>
      </x:c>
      <x:c r="V3625" s="9" t="str">
        <x:v>MVP/SHACL_GENERATION_PIPELINE/experiments/LUNA_NO_SEMANTIC_VALIDATOR/RUN_01/runs/RUN-TRF-001-20260901T105732353729Z/artifacts/attempt_01/candidate_shape.ttl</x:v>
      </x:c>
    </x:row>
    <x:row r="3626" ht="22" customHeight="1">
      <x:c r="A3626" s="10" t="str">
        <x:v>NO_SEMANTIC</x:v>
      </x:c>
      <x:c r="B3626" s="10" t="str">
        <x:v>TRF-001</x:v>
      </x:c>
      <x:c r="C3626" s="10" t="str">
        <x:v>TRF-001-P01</x:v>
      </x:c>
      <x:c r="D3626" s="10" t="str">
        <x:v>RUN_01</x:v>
      </x:c>
      <x:c r="E3626" s="10" t="str">
        <x:v>ORIGINAL_LEDGER</x:v>
      </x:c>
      <x:c r="F3626" s="10" t="str">
        <x:v>PASS</x:v>
      </x:c>
      <x:c r="G3626" s="10" t="str">
        <x:v>FAIL</x:v>
      </x:c>
      <x:c r="H3626" s="10" t="str">
        <x:v>EXECUTED</x:v>
      </x:c>
      <x:c r="I3626" s="10" t="str">
        <x:v>PARSED</x:v>
      </x:c>
      <x:c r="J3626" s="10" t="str">
        <x:v>NO_SEMANTIC_VALIDATOR_DETERMINISTIC_PASS</x:v>
      </x:c>
      <x:c r="K3626" s="10" t="str">
        <x:v>e2f9cee941f3fffa855a04154a41556b28561e8f27695c72ec6a508a751d0e1e</x:v>
      </x:c>
      <x:c r="L3626" s="10" t="str">
        <x:v>historical_three</x:v>
      </x:c>
      <x:c r="M3626" s="10" t="n">
        <x:v>0</x:v>
      </x:c>
      <x:c r="N3626" s="10" t="n">
        <x:v>0</x:v>
      </x:c>
      <x:c r="O3626" s="10" t="n">
        <x:v>1</x:v>
      </x:c>
      <x:c r="P3626" s="9" t="str">
        <x:f>'CaseReview'!U1440</x:f>
        <x:v>PASS</x:v>
      </x:c>
      <x:c r="Q3626" s="9" t="n">
        <x:f>IF(AND(T3626=1,G3626=P3626),1,0)</x:f>
        <x:v>0</x:v>
      </x:c>
      <x:c r="R3626" s="9" t="n">
        <x:f>IF(AND(T3626=1,G3626="PASS",P3626="FAIL"),1,0)</x:f>
        <x:v>0</x:v>
      </x:c>
      <x:c r="S3626" s="9" t="n">
        <x:f>IF(AND(T3626=1,G3626="FAIL",P3626="PASS"),1,0)</x:f>
        <x:v>1</x:v>
      </x:c>
      <x:c r="T3626" s="9" t="n">
        <x:v>1</x:v>
      </x:c>
      <x:c r="U3626" s="9" t="n">
        <x:v>5</x:v>
      </x:c>
      <x:c r="V3626" s="9" t="str">
        <x:v>MVP/SHACL_GENERATION_PIPELINE/experiments/LUNA_NO_SEMANTIC_VALIDATOR/RUN_01/runs/RUN-TRF-001-20260901T105732353729Z/artifacts/attempt_01/candidate_shape.ttl</x:v>
      </x:c>
    </x:row>
    <x:row r="3627" ht="22" customHeight="1">
      <x:c r="A3627" s="10" t="str">
        <x:v>NO_SEMANTIC</x:v>
      </x:c>
      <x:c r="B3627" s="10" t="str">
        <x:v>TRF-001</x:v>
      </x:c>
      <x:c r="C3627" s="10" t="str">
        <x:v>TRF-001-P02</x:v>
      </x:c>
      <x:c r="D3627" s="10" t="str">
        <x:v>RUN_01</x:v>
      </x:c>
      <x:c r="E3627" s="10" t="str">
        <x:v>ORIGINAL_LEDGER</x:v>
      </x:c>
      <x:c r="F3627" s="10" t="str">
        <x:v>PASS</x:v>
      </x:c>
      <x:c r="G3627" s="10" t="str">
        <x:v>FAIL</x:v>
      </x:c>
      <x:c r="H3627" s="10" t="str">
        <x:v>EXECUTED</x:v>
      </x:c>
      <x:c r="I3627" s="10" t="str">
        <x:v>PARSED</x:v>
      </x:c>
      <x:c r="J3627" s="10" t="str">
        <x:v>NO_SEMANTIC_VALIDATOR_DETERMINISTIC_PASS</x:v>
      </x:c>
      <x:c r="K3627" s="10" t="str">
        <x:v>e2f9cee941f3fffa855a04154a41556b28561e8f27695c72ec6a508a751d0e1e</x:v>
      </x:c>
      <x:c r="L3627" s="10" t="str">
        <x:v>historical_three</x:v>
      </x:c>
      <x:c r="M3627" s="10" t="n">
        <x:v>0</x:v>
      </x:c>
      <x:c r="N3627" s="10" t="n">
        <x:v>0</x:v>
      </x:c>
      <x:c r="O3627" s="10" t="n">
        <x:v>1</x:v>
      </x:c>
      <x:c r="P3627" s="9" t="str">
        <x:f>'CaseReview'!U1441</x:f>
        <x:v>PASS</x:v>
      </x:c>
      <x:c r="Q3627" s="9" t="n">
        <x:f>IF(AND(T3627=1,G3627=P3627),1,0)</x:f>
        <x:v>0</x:v>
      </x:c>
      <x:c r="R3627" s="9" t="n">
        <x:f>IF(AND(T3627=1,G3627="PASS",P3627="FAIL"),1,0)</x:f>
        <x:v>0</x:v>
      </x:c>
      <x:c r="S3627" s="9" t="n">
        <x:f>IF(AND(T3627=1,G3627="FAIL",P3627="PASS"),1,0)</x:f>
        <x:v>1</x:v>
      </x:c>
      <x:c r="T3627" s="9" t="n">
        <x:v>1</x:v>
      </x:c>
      <x:c r="U3627" s="9" t="n">
        <x:v>5</x:v>
      </x:c>
      <x:c r="V3627" s="9" t="str">
        <x:v>MVP/SHACL_GENERATION_PIPELINE/experiments/LUNA_NO_SEMANTIC_VALIDATOR/RUN_01/runs/RUN-TRF-001-20260901T105732353729Z/artifacts/attempt_01/candidate_shape.ttl</x:v>
      </x:c>
    </x:row>
    <x:row r="3628" ht="22" customHeight="1">
      <x:c r="A3628" s="10" t="str">
        <x:v>NO_SEMANTIC</x:v>
      </x:c>
      <x:c r="B3628" s="10" t="str">
        <x:v>TRF-001</x:v>
      </x:c>
      <x:c r="C3628" s="10" t="str">
        <x:v>TRF-001-P03</x:v>
      </x:c>
      <x:c r="D3628" s="10" t="str">
        <x:v>RUN_01</x:v>
      </x:c>
      <x:c r="E3628" s="10" t="str">
        <x:v>ORIGINAL_LEDGER</x:v>
      </x:c>
      <x:c r="F3628" s="10" t="str">
        <x:v>PASS</x:v>
      </x:c>
      <x:c r="G3628" s="10" t="str">
        <x:v>FAIL</x:v>
      </x:c>
      <x:c r="H3628" s="10" t="str">
        <x:v>EXECUTED</x:v>
      </x:c>
      <x:c r="I3628" s="10" t="str">
        <x:v>PARSED</x:v>
      </x:c>
      <x:c r="J3628" s="10" t="str">
        <x:v>NO_SEMANTIC_VALIDATOR_DETERMINISTIC_PASS</x:v>
      </x:c>
      <x:c r="K3628" s="10" t="str">
        <x:v>e2f9cee941f3fffa855a04154a41556b28561e8f27695c72ec6a508a751d0e1e</x:v>
      </x:c>
      <x:c r="L3628" s="10" t="str">
        <x:v>historical_three</x:v>
      </x:c>
      <x:c r="M3628" s="10" t="n">
        <x:v>0</x:v>
      </x:c>
      <x:c r="N3628" s="10" t="n">
        <x:v>0</x:v>
      </x:c>
      <x:c r="O3628" s="10" t="n">
        <x:v>1</x:v>
      </x:c>
      <x:c r="P3628" s="9" t="str">
        <x:f>'CaseReview'!U1442</x:f>
        <x:v>PASS</x:v>
      </x:c>
      <x:c r="Q3628" s="9" t="n">
        <x:f>IF(AND(T3628=1,G3628=P3628),1,0)</x:f>
        <x:v>0</x:v>
      </x:c>
      <x:c r="R3628" s="9" t="n">
        <x:f>IF(AND(T3628=1,G3628="PASS",P3628="FAIL"),1,0)</x:f>
        <x:v>0</x:v>
      </x:c>
      <x:c r="S3628" s="9" t="n">
        <x:f>IF(AND(T3628=1,G3628="FAIL",P3628="PASS"),1,0)</x:f>
        <x:v>1</x:v>
      </x:c>
      <x:c r="T3628" s="9" t="n">
        <x:v>1</x:v>
      </x:c>
      <x:c r="U3628" s="9" t="n">
        <x:v>5</x:v>
      </x:c>
      <x:c r="V3628" s="9" t="str">
        <x:v>MVP/SHACL_GENERATION_PIPELINE/experiments/LUNA_NO_SEMANTIC_VALIDATOR/RUN_01/runs/RUN-TRF-001-20260901T105732353729Z/artifacts/attempt_01/candidate_shape.ttl</x:v>
      </x:c>
    </x:row>
    <x:row r="3629" ht="22" customHeight="1">
      <x:c r="A3629" s="10" t="str">
        <x:v>NO_SEMANTIC</x:v>
      </x:c>
      <x:c r="B3629" s="10" t="str">
        <x:v>TRF-002</x:v>
      </x:c>
      <x:c r="C3629" s="10" t="str">
        <x:v>TRF-002-F01</x:v>
      </x:c>
      <x:c r="D3629" s="10" t="str">
        <x:v>RUN_01</x:v>
      </x:c>
      <x:c r="E3629" s="10" t="str">
        <x:v>ORIGINAL_LEDGER</x:v>
      </x:c>
      <x:c r="F3629" s="10" t="str">
        <x:v>FAIL</x:v>
      </x:c>
      <x:c r="G3629" s="10" t="str">
        <x:v>FAIL</x:v>
      </x:c>
      <x:c r="H3629" s="10" t="str">
        <x:v>EXECUTED</x:v>
      </x:c>
      <x:c r="I3629" s="10" t="str">
        <x:v>PARSED</x:v>
      </x:c>
      <x:c r="J3629" s="10" t="str">
        <x:v>NO_SEMANTIC_VALIDATOR_DETERMINISTIC_PASS</x:v>
      </x:c>
      <x:c r="K3629" s="10" t="str">
        <x:v>f2d5d05e9ec660fc0ba44efc91ddda25024be59e72e8807562de1f924236ba00</x:v>
      </x:c>
      <x:c r="L3629" s="10" t="str">
        <x:v>historical_three</x:v>
      </x:c>
      <x:c r="M3629" s="10" t="n">
        <x:v>1</x:v>
      </x:c>
      <x:c r="N3629" s="10" t="n">
        <x:v>0</x:v>
      </x:c>
      <x:c r="O3629" s="10" t="n">
        <x:v>0</x:v>
      </x:c>
      <x:c r="P3629" s="9" t="str">
        <x:f>'CaseReview'!U1443</x:f>
        <x:v>FAIL</x:v>
      </x:c>
      <x:c r="Q3629" s="9" t="n">
        <x:f>IF(AND(T3629=1,G3629=P3629),1,0)</x:f>
        <x:v>1</x:v>
      </x:c>
      <x:c r="R3629" s="9" t="n">
        <x:f>IF(AND(T3629=1,G3629="PASS",P3629="FAIL"),1,0)</x:f>
        <x:v>0</x:v>
      </x:c>
      <x:c r="S3629" s="9" t="n">
        <x:f>IF(AND(T3629=1,G3629="FAIL",P3629="PASS"),1,0)</x:f>
        <x:v>0</x:v>
      </x:c>
      <x:c r="T3629" s="9" t="n">
        <x:v>1</x:v>
      </x:c>
      <x:c r="U3629" s="9" t="n">
        <x:v>7</x:v>
      </x:c>
      <x:c r="V3629" s="9" t="str">
        <x:v>MVP/SHACL_GENERATION_PIPELINE/experiments/LUNA_NO_SEMANTIC_VALIDATOR/RUN_01/runs/RUN-TRF-002-20260901T105805394058Z/artifacts/attempt_01/candidate_shape.ttl</x:v>
      </x:c>
    </x:row>
    <x:row r="3630" ht="22" customHeight="1">
      <x:c r="A3630" s="10" t="str">
        <x:v>NO_SEMANTIC</x:v>
      </x:c>
      <x:c r="B3630" s="10" t="str">
        <x:v>TRF-002</x:v>
      </x:c>
      <x:c r="C3630" s="10" t="str">
        <x:v>TRF-002-F02</x:v>
      </x:c>
      <x:c r="D3630" s="10" t="str">
        <x:v>RUN_01</x:v>
      </x:c>
      <x:c r="E3630" s="10" t="str">
        <x:v>ORIGINAL_LEDGER</x:v>
      </x:c>
      <x:c r="F3630" s="10" t="str">
        <x:v>FAIL</x:v>
      </x:c>
      <x:c r="G3630" s="10" t="str">
        <x:v>PASS</x:v>
      </x:c>
      <x:c r="H3630" s="10" t="str">
        <x:v>EXECUTED</x:v>
      </x:c>
      <x:c r="I3630" s="10" t="str">
        <x:v>PARSED</x:v>
      </x:c>
      <x:c r="J3630" s="10" t="str">
        <x:v>NO_SEMANTIC_VALIDATOR_DETERMINISTIC_PASS</x:v>
      </x:c>
      <x:c r="K3630" s="10" t="str">
        <x:v>f2d5d05e9ec660fc0ba44efc91ddda25024be59e72e8807562de1f924236ba00</x:v>
      </x:c>
      <x:c r="L3630" s="10" t="str">
        <x:v>historical_three</x:v>
      </x:c>
      <x:c r="M3630" s="10" t="n">
        <x:v>0</x:v>
      </x:c>
      <x:c r="N3630" s="10" t="n">
        <x:v>1</x:v>
      </x:c>
      <x:c r="O3630" s="10" t="n">
        <x:v>0</x:v>
      </x:c>
      <x:c r="P3630" s="9" t="str">
        <x:f>'CaseReview'!U1444</x:f>
        <x:v>FAIL</x:v>
      </x:c>
      <x:c r="Q3630" s="9" t="n">
        <x:f>IF(AND(T3630=1,G3630=P3630),1,0)</x:f>
        <x:v>0</x:v>
      </x:c>
      <x:c r="R3630" s="9" t="n">
        <x:f>IF(AND(T3630=1,G3630="PASS",P3630="FAIL"),1,0)</x:f>
        <x:v>1</x:v>
      </x:c>
      <x:c r="S3630" s="9" t="n">
        <x:f>IF(AND(T3630=1,G3630="FAIL",P3630="PASS"),1,0)</x:f>
        <x:v>0</x:v>
      </x:c>
      <x:c r="T3630" s="9" t="n">
        <x:v>1</x:v>
      </x:c>
      <x:c r="U3630" s="9" t="n">
        <x:v>7</x:v>
      </x:c>
      <x:c r="V3630" s="9" t="str">
        <x:v>MVP/SHACL_GENERATION_PIPELINE/experiments/LUNA_NO_SEMANTIC_VALIDATOR/RUN_01/runs/RUN-TRF-002-20260901T105805394058Z/artifacts/attempt_01/candidate_shape.ttl</x:v>
      </x:c>
    </x:row>
    <x:row r="3631" ht="22" customHeight="1">
      <x:c r="A3631" s="10" t="str">
        <x:v>NO_SEMANTIC</x:v>
      </x:c>
      <x:c r="B3631" s="10" t="str">
        <x:v>TRF-002</x:v>
      </x:c>
      <x:c r="C3631" s="10" t="str">
        <x:v>TRF-002-F03</x:v>
      </x:c>
      <x:c r="D3631" s="10" t="str">
        <x:v>RUN_01</x:v>
      </x:c>
      <x:c r="E3631" s="10" t="str">
        <x:v>ORIGINAL_LEDGER</x:v>
      </x:c>
      <x:c r="F3631" s="10" t="str">
        <x:v>FAIL</x:v>
      </x:c>
      <x:c r="G3631" s="10" t="str">
        <x:v>PASS</x:v>
      </x:c>
      <x:c r="H3631" s="10" t="str">
        <x:v>EXECUTED</x:v>
      </x:c>
      <x:c r="I3631" s="10" t="str">
        <x:v>PARSED</x:v>
      </x:c>
      <x:c r="J3631" s="10" t="str">
        <x:v>NO_SEMANTIC_VALIDATOR_DETERMINISTIC_PASS</x:v>
      </x:c>
      <x:c r="K3631" s="10" t="str">
        <x:v>f2d5d05e9ec660fc0ba44efc91ddda25024be59e72e8807562de1f924236ba00</x:v>
      </x:c>
      <x:c r="L3631" s="10" t="str">
        <x:v>historical_three</x:v>
      </x:c>
      <x:c r="M3631" s="10" t="n">
        <x:v>0</x:v>
      </x:c>
      <x:c r="N3631" s="10" t="n">
        <x:v>1</x:v>
      </x:c>
      <x:c r="O3631" s="10" t="n">
        <x:v>0</x:v>
      </x:c>
      <x:c r="P3631" s="9" t="str">
        <x:f>'CaseReview'!U1445</x:f>
        <x:v>FAIL</x:v>
      </x:c>
      <x:c r="Q3631" s="9" t="n">
        <x:f>IF(AND(T3631=1,G3631=P3631),1,0)</x:f>
        <x:v>0</x:v>
      </x:c>
      <x:c r="R3631" s="9" t="n">
        <x:f>IF(AND(T3631=1,G3631="PASS",P3631="FAIL"),1,0)</x:f>
        <x:v>1</x:v>
      </x:c>
      <x:c r="S3631" s="9" t="n">
        <x:f>IF(AND(T3631=1,G3631="FAIL",P3631="PASS"),1,0)</x:f>
        <x:v>0</x:v>
      </x:c>
      <x:c r="T3631" s="9" t="n">
        <x:v>1</x:v>
      </x:c>
      <x:c r="U3631" s="9" t="n">
        <x:v>7</x:v>
      </x:c>
      <x:c r="V3631" s="9" t="str">
        <x:v>MVP/SHACL_GENERATION_PIPELINE/experiments/LUNA_NO_SEMANTIC_VALIDATOR/RUN_01/runs/RUN-TRF-002-20260901T105805394058Z/artifacts/attempt_01/candidate_shape.ttl</x:v>
      </x:c>
    </x:row>
    <x:row r="3632" ht="22" customHeight="1">
      <x:c r="A3632" s="10" t="str">
        <x:v>NO_SEMANTIC</x:v>
      </x:c>
      <x:c r="B3632" s="10" t="str">
        <x:v>TRF-002</x:v>
      </x:c>
      <x:c r="C3632" s="10" t="str">
        <x:v>TRF-002-P01</x:v>
      </x:c>
      <x:c r="D3632" s="10" t="str">
        <x:v>RUN_01</x:v>
      </x:c>
      <x:c r="E3632" s="10" t="str">
        <x:v>ORIGINAL_LEDGER</x:v>
      </x:c>
      <x:c r="F3632" s="10" t="str">
        <x:v>PASS</x:v>
      </x:c>
      <x:c r="G3632" s="10" t="str">
        <x:v>PASS</x:v>
      </x:c>
      <x:c r="H3632" s="10" t="str">
        <x:v>EXECUTED</x:v>
      </x:c>
      <x:c r="I3632" s="10" t="str">
        <x:v>PARSED</x:v>
      </x:c>
      <x:c r="J3632" s="10" t="str">
        <x:v>NO_SEMANTIC_VALIDATOR_DETERMINISTIC_PASS</x:v>
      </x:c>
      <x:c r="K3632" s="10" t="str">
        <x:v>f2d5d05e9ec660fc0ba44efc91ddda25024be59e72e8807562de1f924236ba00</x:v>
      </x:c>
      <x:c r="L3632" s="10" t="str">
        <x:v>historical_three</x:v>
      </x:c>
      <x:c r="M3632" s="10" t="n">
        <x:v>1</x:v>
      </x:c>
      <x:c r="N3632" s="10" t="n">
        <x:v>0</x:v>
      </x:c>
      <x:c r="O3632" s="10" t="n">
        <x:v>0</x:v>
      </x:c>
      <x:c r="P3632" s="9" t="str">
        <x:f>'CaseReview'!U1446</x:f>
        <x:v>PASS</x:v>
      </x:c>
      <x:c r="Q3632" s="9" t="n">
        <x:f>IF(AND(T3632=1,G3632=P3632),1,0)</x:f>
        <x:v>1</x:v>
      </x:c>
      <x:c r="R3632" s="9" t="n">
        <x:f>IF(AND(T3632=1,G3632="PASS",P3632="FAIL"),1,0)</x:f>
        <x:v>0</x:v>
      </x:c>
      <x:c r="S3632" s="9" t="n">
        <x:f>IF(AND(T3632=1,G3632="FAIL",P3632="PASS"),1,0)</x:f>
        <x:v>0</x:v>
      </x:c>
      <x:c r="T3632" s="9" t="n">
        <x:v>1</x:v>
      </x:c>
      <x:c r="U3632" s="9" t="n">
        <x:v>7</x:v>
      </x:c>
      <x:c r="V3632" s="9" t="str">
        <x:v>MVP/SHACL_GENERATION_PIPELINE/experiments/LUNA_NO_SEMANTIC_VALIDATOR/RUN_01/runs/RUN-TRF-002-20260901T105805394058Z/artifacts/attempt_01/candidate_shape.ttl</x:v>
      </x:c>
    </x:row>
    <x:row r="3633" ht="22" customHeight="1">
      <x:c r="A3633" s="10" t="str">
        <x:v>NO_SEMANTIC</x:v>
      </x:c>
      <x:c r="B3633" s="10" t="str">
        <x:v>TRF-002</x:v>
      </x:c>
      <x:c r="C3633" s="10" t="str">
        <x:v>TRF-002-P02</x:v>
      </x:c>
      <x:c r="D3633" s="10" t="str">
        <x:v>RUN_01</x:v>
      </x:c>
      <x:c r="E3633" s="10" t="str">
        <x:v>ORIGINAL_LEDGER</x:v>
      </x:c>
      <x:c r="F3633" s="10" t="str">
        <x:v>PASS</x:v>
      </x:c>
      <x:c r="G3633" s="10" t="str">
        <x:v>PASS</x:v>
      </x:c>
      <x:c r="H3633" s="10" t="str">
        <x:v>EXECUTED</x:v>
      </x:c>
      <x:c r="I3633" s="10" t="str">
        <x:v>PARSED</x:v>
      </x:c>
      <x:c r="J3633" s="10" t="str">
        <x:v>NO_SEMANTIC_VALIDATOR_DETERMINISTIC_PASS</x:v>
      </x:c>
      <x:c r="K3633" s="10" t="str">
        <x:v>f2d5d05e9ec660fc0ba44efc91ddda25024be59e72e8807562de1f924236ba00</x:v>
      </x:c>
      <x:c r="L3633" s="10" t="str">
        <x:v>historical_three</x:v>
      </x:c>
      <x:c r="M3633" s="10" t="n">
        <x:v>1</x:v>
      </x:c>
      <x:c r="N3633" s="10" t="n">
        <x:v>0</x:v>
      </x:c>
      <x:c r="O3633" s="10" t="n">
        <x:v>0</x:v>
      </x:c>
      <x:c r="P3633" s="9" t="str">
        <x:f>'CaseReview'!U1447</x:f>
        <x:v>PASS</x:v>
      </x:c>
      <x:c r="Q3633" s="9" t="n">
        <x:f>IF(AND(T3633=1,G3633=P3633),1,0)</x:f>
        <x:v>1</x:v>
      </x:c>
      <x:c r="R3633" s="9" t="n">
        <x:f>IF(AND(T3633=1,G3633="PASS",P3633="FAIL"),1,0)</x:f>
        <x:v>0</x:v>
      </x:c>
      <x:c r="S3633" s="9" t="n">
        <x:f>IF(AND(T3633=1,G3633="FAIL",P3633="PASS"),1,0)</x:f>
        <x:v>0</x:v>
      </x:c>
      <x:c r="T3633" s="9" t="n">
        <x:v>1</x:v>
      </x:c>
      <x:c r="U3633" s="9" t="n">
        <x:v>7</x:v>
      </x:c>
      <x:c r="V3633" s="9" t="str">
        <x:v>MVP/SHACL_GENERATION_PIPELINE/experiments/LUNA_NO_SEMANTIC_VALIDATOR/RUN_01/runs/RUN-TRF-002-20260901T105805394058Z/artifacts/attempt_01/candidate_shape.ttl</x:v>
      </x:c>
    </x:row>
    <x:row r="3634" ht="22" customHeight="1">
      <x:c r="A3634" s="10" t="str">
        <x:v>NO_SEMANTIC</x:v>
      </x:c>
      <x:c r="B3634" s="10" t="str">
        <x:v>TRF-002</x:v>
      </x:c>
      <x:c r="C3634" s="10" t="str">
        <x:v>TRF-002-P03</x:v>
      </x:c>
      <x:c r="D3634" s="10" t="str">
        <x:v>RUN_01</x:v>
      </x:c>
      <x:c r="E3634" s="10" t="str">
        <x:v>ORIGINAL_LEDGER</x:v>
      </x:c>
      <x:c r="F3634" s="10" t="str">
        <x:v>PASS</x:v>
      </x:c>
      <x:c r="G3634" s="10" t="str">
        <x:v>PASS</x:v>
      </x:c>
      <x:c r="H3634" s="10" t="str">
        <x:v>EXECUTED</x:v>
      </x:c>
      <x:c r="I3634" s="10" t="str">
        <x:v>PARSED</x:v>
      </x:c>
      <x:c r="J3634" s="10" t="str">
        <x:v>NO_SEMANTIC_VALIDATOR_DETERMINISTIC_PASS</x:v>
      </x:c>
      <x:c r="K3634" s="10" t="str">
        <x:v>f2d5d05e9ec660fc0ba44efc91ddda25024be59e72e8807562de1f924236ba00</x:v>
      </x:c>
      <x:c r="L3634" s="10" t="str">
        <x:v>historical_three</x:v>
      </x:c>
      <x:c r="M3634" s="10" t="n">
        <x:v>1</x:v>
      </x:c>
      <x:c r="N3634" s="10" t="n">
        <x:v>0</x:v>
      </x:c>
      <x:c r="O3634" s="10" t="n">
        <x:v>0</x:v>
      </x:c>
      <x:c r="P3634" s="9" t="str">
        <x:f>'CaseReview'!U1448</x:f>
        <x:v>PASS</x:v>
      </x:c>
      <x:c r="Q3634" s="9" t="n">
        <x:f>IF(AND(T3634=1,G3634=P3634),1,0)</x:f>
        <x:v>1</x:v>
      </x:c>
      <x:c r="R3634" s="9" t="n">
        <x:f>IF(AND(T3634=1,G3634="PASS",P3634="FAIL"),1,0)</x:f>
        <x:v>0</x:v>
      </x:c>
      <x:c r="S3634" s="9" t="n">
        <x:f>IF(AND(T3634=1,G3634="FAIL",P3634="PASS"),1,0)</x:f>
        <x:v>0</x:v>
      </x:c>
      <x:c r="T3634" s="9" t="n">
        <x:v>1</x:v>
      </x:c>
      <x:c r="U3634" s="9" t="n">
        <x:v>7</x:v>
      </x:c>
      <x:c r="V3634" s="9" t="str">
        <x:v>MVP/SHACL_GENERATION_PIPELINE/experiments/LUNA_NO_SEMANTIC_VALIDATOR/RUN_01/runs/RUN-TRF-002-20260901T105805394058Z/artifacts/attempt_01/candidate_shape.ttl</x:v>
      </x:c>
    </x:row>
    <x:row r="3635" ht="22" customHeight="1">
      <x:c r="A3635" s="10" t="str">
        <x:v>NO_SEMANTIC</x:v>
      </x:c>
      <x:c r="B3635" s="10" t="str">
        <x:v>TRF-002</x:v>
      </x:c>
      <x:c r="C3635" s="10" t="str">
        <x:v>TRF-002-P04</x:v>
      </x:c>
      <x:c r="D3635" s="10" t="str">
        <x:v>RUN_01</x:v>
      </x:c>
      <x:c r="E3635" s="10" t="str">
        <x:v>ORIGINAL_LEDGER</x:v>
      </x:c>
      <x:c r="F3635" s="10" t="str">
        <x:v>PASS</x:v>
      </x:c>
      <x:c r="G3635" s="10" t="str">
        <x:v>PASS</x:v>
      </x:c>
      <x:c r="H3635" s="10" t="str">
        <x:v>EXECUTED</x:v>
      </x:c>
      <x:c r="I3635" s="10" t="str">
        <x:v>PARSED</x:v>
      </x:c>
      <x:c r="J3635" s="10" t="str">
        <x:v>NO_SEMANTIC_VALIDATOR_DETERMINISTIC_PASS</x:v>
      </x:c>
      <x:c r="K3635" s="10" t="str">
        <x:v>f2d5d05e9ec660fc0ba44efc91ddda25024be59e72e8807562de1f924236ba00</x:v>
      </x:c>
      <x:c r="L3635" s="10" t="str">
        <x:v>historical_three</x:v>
      </x:c>
      <x:c r="M3635" s="10" t="n">
        <x:v>1</x:v>
      </x:c>
      <x:c r="N3635" s="10" t="n">
        <x:v>0</x:v>
      </x:c>
      <x:c r="O3635" s="10" t="n">
        <x:v>0</x:v>
      </x:c>
      <x:c r="P3635" s="9" t="str">
        <x:f>'CaseReview'!U1449</x:f>
        <x:v>PASS</x:v>
      </x:c>
      <x:c r="Q3635" s="9" t="n">
        <x:f>IF(AND(T3635=1,G3635=P3635),1,0)</x:f>
        <x:v>1</x:v>
      </x:c>
      <x:c r="R3635" s="9" t="n">
        <x:f>IF(AND(T3635=1,G3635="PASS",P3635="FAIL"),1,0)</x:f>
        <x:v>0</x:v>
      </x:c>
      <x:c r="S3635" s="9" t="n">
        <x:f>IF(AND(T3635=1,G3635="FAIL",P3635="PASS"),1,0)</x:f>
        <x:v>0</x:v>
      </x:c>
      <x:c r="T3635" s="9" t="n">
        <x:v>1</x:v>
      </x:c>
      <x:c r="U3635" s="9" t="n">
        <x:v>7</x:v>
      </x:c>
      <x:c r="V3635" s="9" t="str">
        <x:v>MVP/SHACL_GENERATION_PIPELINE/experiments/LUNA_NO_SEMANTIC_VALIDATOR/RUN_01/runs/RUN-TRF-002-20260901T105805394058Z/artifacts/attempt_01/candidate_shape.ttl</x:v>
      </x:c>
    </x:row>
    <x:row r="3636" ht="22" customHeight="1">
      <x:c r="A3636" s="10" t="str">
        <x:v>NO_SEMANTIC</x:v>
      </x:c>
      <x:c r="B3636" s="10" t="str">
        <x:v>TRF-003</x:v>
      </x:c>
      <x:c r="C3636" s="10" t="str">
        <x:v>TRF-003-F01</x:v>
      </x:c>
      <x:c r="D3636" s="10" t="str">
        <x:v>RUN_01</x:v>
      </x:c>
      <x:c r="E3636" s="10" t="str">
        <x:v>ORIGINAL_LEDGER</x:v>
      </x:c>
      <x:c r="F3636" s="10" t="str">
        <x:v>FAIL</x:v>
      </x:c>
      <x:c r="G3636" s="10" t="str">
        <x:v>FAIL</x:v>
      </x:c>
      <x:c r="H3636" s="10" t="str">
        <x:v>EXECUTED</x:v>
      </x:c>
      <x:c r="I3636" s="10" t="str">
        <x:v>PARSED</x:v>
      </x:c>
      <x:c r="J3636" s="10" t="str">
        <x:v>NO_SEMANTIC_VALIDATOR_DETERMINISTIC_PASS</x:v>
      </x:c>
      <x:c r="K3636" s="10" t="str">
        <x:v>f2a09bccc14eba1efcd73a368d93fa88be413776bb7f2ec08d1ead2c1ea34e8b</x:v>
      </x:c>
      <x:c r="L3636" s="10" t="str">
        <x:v>historical_three</x:v>
      </x:c>
      <x:c r="M3636" s="10" t="n">
        <x:v>1</x:v>
      </x:c>
      <x:c r="N3636" s="10" t="n">
        <x:v>0</x:v>
      </x:c>
      <x:c r="O3636" s="10" t="n">
        <x:v>0</x:v>
      </x:c>
      <x:c r="P3636" s="9" t="str">
        <x:f>'CaseReview'!U1450</x:f>
        <x:v>FAIL</x:v>
      </x:c>
      <x:c r="Q3636" s="9" t="n">
        <x:f>IF(AND(T3636=1,G3636=P3636),1,0)</x:f>
        <x:v>1</x:v>
      </x:c>
      <x:c r="R3636" s="9" t="n">
        <x:f>IF(AND(T3636=1,G3636="PASS",P3636="FAIL"),1,0)</x:f>
        <x:v>0</x:v>
      </x:c>
      <x:c r="S3636" s="9" t="n">
        <x:f>IF(AND(T3636=1,G3636="FAIL",P3636="PASS"),1,0)</x:f>
        <x:v>0</x:v>
      </x:c>
      <x:c r="T3636" s="9" t="n">
        <x:v>1</x:v>
      </x:c>
      <x:c r="U3636" s="9" t="n">
        <x:v>7</x:v>
      </x:c>
      <x:c r="V3636" s="9" t="str">
        <x:v>MVP/SHACL_GENERATION_PIPELINE/experiments/LUNA_NO_SEMANTIC_VALIDATOR/RUN_01/runs/RUN-TRF-003-20260901T105819188766Z/artifacts/attempt_01/candidate_shape.ttl</x:v>
      </x:c>
    </x:row>
    <x:row r="3637" ht="22" customHeight="1">
      <x:c r="A3637" s="10" t="str">
        <x:v>NO_SEMANTIC</x:v>
      </x:c>
      <x:c r="B3637" s="10" t="str">
        <x:v>TRF-003</x:v>
      </x:c>
      <x:c r="C3637" s="10" t="str">
        <x:v>TRF-003-F02</x:v>
      </x:c>
      <x:c r="D3637" s="10" t="str">
        <x:v>RUN_01</x:v>
      </x:c>
      <x:c r="E3637" s="10" t="str">
        <x:v>ORIGINAL_LEDGER</x:v>
      </x:c>
      <x:c r="F3637" s="10" t="str">
        <x:v>FAIL</x:v>
      </x:c>
      <x:c r="G3637" s="10" t="str">
        <x:v>PASS</x:v>
      </x:c>
      <x:c r="H3637" s="10" t="str">
        <x:v>EXECUTED</x:v>
      </x:c>
      <x:c r="I3637" s="10" t="str">
        <x:v>PARSED</x:v>
      </x:c>
      <x:c r="J3637" s="10" t="str">
        <x:v>NO_SEMANTIC_VALIDATOR_DETERMINISTIC_PASS</x:v>
      </x:c>
      <x:c r="K3637" s="10" t="str">
        <x:v>f2a09bccc14eba1efcd73a368d93fa88be413776bb7f2ec08d1ead2c1ea34e8b</x:v>
      </x:c>
      <x:c r="L3637" s="10" t="str">
        <x:v>historical_three</x:v>
      </x:c>
      <x:c r="M3637" s="10" t="n">
        <x:v>0</x:v>
      </x:c>
      <x:c r="N3637" s="10" t="n">
        <x:v>1</x:v>
      </x:c>
      <x:c r="O3637" s="10" t="n">
        <x:v>0</x:v>
      </x:c>
      <x:c r="P3637" s="9" t="str">
        <x:f>'CaseReview'!U1451</x:f>
        <x:v>FAIL</x:v>
      </x:c>
      <x:c r="Q3637" s="9" t="n">
        <x:f>IF(AND(T3637=1,G3637=P3637),1,0)</x:f>
        <x:v>0</x:v>
      </x:c>
      <x:c r="R3637" s="9" t="n">
        <x:f>IF(AND(T3637=1,G3637="PASS",P3637="FAIL"),1,0)</x:f>
        <x:v>1</x:v>
      </x:c>
      <x:c r="S3637" s="9" t="n">
        <x:f>IF(AND(T3637=1,G3637="FAIL",P3637="PASS"),1,0)</x:f>
        <x:v>0</x:v>
      </x:c>
      <x:c r="T3637" s="9" t="n">
        <x:v>1</x:v>
      </x:c>
      <x:c r="U3637" s="9" t="n">
        <x:v>7</x:v>
      </x:c>
      <x:c r="V3637" s="9" t="str">
        <x:v>MVP/SHACL_GENERATION_PIPELINE/experiments/LUNA_NO_SEMANTIC_VALIDATOR/RUN_01/runs/RUN-TRF-003-20260901T105819188766Z/artifacts/attempt_01/candidate_shape.ttl</x:v>
      </x:c>
    </x:row>
    <x:row r="3638" ht="22" customHeight="1">
      <x:c r="A3638" s="10" t="str">
        <x:v>NO_SEMANTIC</x:v>
      </x:c>
      <x:c r="B3638" s="10" t="str">
        <x:v>TRF-003</x:v>
      </x:c>
      <x:c r="C3638" s="10" t="str">
        <x:v>TRF-003-F03</x:v>
      </x:c>
      <x:c r="D3638" s="10" t="str">
        <x:v>RUN_01</x:v>
      </x:c>
      <x:c r="E3638" s="10" t="str">
        <x:v>ORIGINAL_LEDGER</x:v>
      </x:c>
      <x:c r="F3638" s="10" t="str">
        <x:v>FAIL</x:v>
      </x:c>
      <x:c r="G3638" s="10" t="str">
        <x:v>PASS</x:v>
      </x:c>
      <x:c r="H3638" s="10" t="str">
        <x:v>EXECUTED</x:v>
      </x:c>
      <x:c r="I3638" s="10" t="str">
        <x:v>PARSED</x:v>
      </x:c>
      <x:c r="J3638" s="10" t="str">
        <x:v>NO_SEMANTIC_VALIDATOR_DETERMINISTIC_PASS</x:v>
      </x:c>
      <x:c r="K3638" s="10" t="str">
        <x:v>f2a09bccc14eba1efcd73a368d93fa88be413776bb7f2ec08d1ead2c1ea34e8b</x:v>
      </x:c>
      <x:c r="L3638" s="10" t="str">
        <x:v>historical_three</x:v>
      </x:c>
      <x:c r="M3638" s="10" t="n">
        <x:v>0</x:v>
      </x:c>
      <x:c r="N3638" s="10" t="n">
        <x:v>1</x:v>
      </x:c>
      <x:c r="O3638" s="10" t="n">
        <x:v>0</x:v>
      </x:c>
      <x:c r="P3638" s="9" t="str">
        <x:f>'CaseReview'!U1452</x:f>
        <x:v>FAIL</x:v>
      </x:c>
      <x:c r="Q3638" s="9" t="n">
        <x:f>IF(AND(T3638=1,G3638=P3638),1,0)</x:f>
        <x:v>0</x:v>
      </x:c>
      <x:c r="R3638" s="9" t="n">
        <x:f>IF(AND(T3638=1,G3638="PASS",P3638="FAIL"),1,0)</x:f>
        <x:v>1</x:v>
      </x:c>
      <x:c r="S3638" s="9" t="n">
        <x:f>IF(AND(T3638=1,G3638="FAIL",P3638="PASS"),1,0)</x:f>
        <x:v>0</x:v>
      </x:c>
      <x:c r="T3638" s="9" t="n">
        <x:v>1</x:v>
      </x:c>
      <x:c r="U3638" s="9" t="n">
        <x:v>7</x:v>
      </x:c>
      <x:c r="V3638" s="9" t="str">
        <x:v>MVP/SHACL_GENERATION_PIPELINE/experiments/LUNA_NO_SEMANTIC_VALIDATOR/RUN_01/runs/RUN-TRF-003-20260901T105819188766Z/artifacts/attempt_01/candidate_shape.ttl</x:v>
      </x:c>
    </x:row>
    <x:row r="3639" ht="22" customHeight="1">
      <x:c r="A3639" s="10" t="str">
        <x:v>NO_SEMANTIC</x:v>
      </x:c>
      <x:c r="B3639" s="10" t="str">
        <x:v>TRF-003</x:v>
      </x:c>
      <x:c r="C3639" s="10" t="str">
        <x:v>TRF-003-P01</x:v>
      </x:c>
      <x:c r="D3639" s="10" t="str">
        <x:v>RUN_01</x:v>
      </x:c>
      <x:c r="E3639" s="10" t="str">
        <x:v>ORIGINAL_LEDGER</x:v>
      </x:c>
      <x:c r="F3639" s="10" t="str">
        <x:v>PASS</x:v>
      </x:c>
      <x:c r="G3639" s="10" t="str">
        <x:v>PASS</x:v>
      </x:c>
      <x:c r="H3639" s="10" t="str">
        <x:v>EXECUTED</x:v>
      </x:c>
      <x:c r="I3639" s="10" t="str">
        <x:v>PARSED</x:v>
      </x:c>
      <x:c r="J3639" s="10" t="str">
        <x:v>NO_SEMANTIC_VALIDATOR_DETERMINISTIC_PASS</x:v>
      </x:c>
      <x:c r="K3639" s="10" t="str">
        <x:v>f2a09bccc14eba1efcd73a368d93fa88be413776bb7f2ec08d1ead2c1ea34e8b</x:v>
      </x:c>
      <x:c r="L3639" s="10" t="str">
        <x:v>historical_three</x:v>
      </x:c>
      <x:c r="M3639" s="10" t="n">
        <x:v>1</x:v>
      </x:c>
      <x:c r="N3639" s="10" t="n">
        <x:v>0</x:v>
      </x:c>
      <x:c r="O3639" s="10" t="n">
        <x:v>0</x:v>
      </x:c>
      <x:c r="P3639" s="9" t="str">
        <x:f>'CaseReview'!U1453</x:f>
        <x:v>PASS</x:v>
      </x:c>
      <x:c r="Q3639" s="9" t="n">
        <x:f>IF(AND(T3639=1,G3639=P3639),1,0)</x:f>
        <x:v>1</x:v>
      </x:c>
      <x:c r="R3639" s="9" t="n">
        <x:f>IF(AND(T3639=1,G3639="PASS",P3639="FAIL"),1,0)</x:f>
        <x:v>0</x:v>
      </x:c>
      <x:c r="S3639" s="9" t="n">
        <x:f>IF(AND(T3639=1,G3639="FAIL",P3639="PASS"),1,0)</x:f>
        <x:v>0</x:v>
      </x:c>
      <x:c r="T3639" s="9" t="n">
        <x:v>1</x:v>
      </x:c>
      <x:c r="U3639" s="9" t="n">
        <x:v>7</x:v>
      </x:c>
      <x:c r="V3639" s="9" t="str">
        <x:v>MVP/SHACL_GENERATION_PIPELINE/experiments/LUNA_NO_SEMANTIC_VALIDATOR/RUN_01/runs/RUN-TRF-003-20260901T105819188766Z/artifacts/attempt_01/candidate_shape.ttl</x:v>
      </x:c>
    </x:row>
    <x:row r="3640" ht="22" customHeight="1">
      <x:c r="A3640" s="10" t="str">
        <x:v>NO_SEMANTIC</x:v>
      </x:c>
      <x:c r="B3640" s="10" t="str">
        <x:v>TRF-003</x:v>
      </x:c>
      <x:c r="C3640" s="10" t="str">
        <x:v>TRF-003-P02</x:v>
      </x:c>
      <x:c r="D3640" s="10" t="str">
        <x:v>RUN_01</x:v>
      </x:c>
      <x:c r="E3640" s="10" t="str">
        <x:v>ORIGINAL_LEDGER</x:v>
      </x:c>
      <x:c r="F3640" s="10" t="str">
        <x:v>PASS</x:v>
      </x:c>
      <x:c r="G3640" s="10" t="str">
        <x:v>PASS</x:v>
      </x:c>
      <x:c r="H3640" s="10" t="str">
        <x:v>EXECUTED</x:v>
      </x:c>
      <x:c r="I3640" s="10" t="str">
        <x:v>PARSED</x:v>
      </x:c>
      <x:c r="J3640" s="10" t="str">
        <x:v>NO_SEMANTIC_VALIDATOR_DETERMINISTIC_PASS</x:v>
      </x:c>
      <x:c r="K3640" s="10" t="str">
        <x:v>f2a09bccc14eba1efcd73a368d93fa88be413776bb7f2ec08d1ead2c1ea34e8b</x:v>
      </x:c>
      <x:c r="L3640" s="10" t="str">
        <x:v>historical_three</x:v>
      </x:c>
      <x:c r="M3640" s="10" t="n">
        <x:v>1</x:v>
      </x:c>
      <x:c r="N3640" s="10" t="n">
        <x:v>0</x:v>
      </x:c>
      <x:c r="O3640" s="10" t="n">
        <x:v>0</x:v>
      </x:c>
      <x:c r="P3640" s="9" t="str">
        <x:f>'CaseReview'!U1454</x:f>
        <x:v>PASS</x:v>
      </x:c>
      <x:c r="Q3640" s="9" t="n">
        <x:f>IF(AND(T3640=1,G3640=P3640),1,0)</x:f>
        <x:v>1</x:v>
      </x:c>
      <x:c r="R3640" s="9" t="n">
        <x:f>IF(AND(T3640=1,G3640="PASS",P3640="FAIL"),1,0)</x:f>
        <x:v>0</x:v>
      </x:c>
      <x:c r="S3640" s="9" t="n">
        <x:f>IF(AND(T3640=1,G3640="FAIL",P3640="PASS"),1,0)</x:f>
        <x:v>0</x:v>
      </x:c>
      <x:c r="T3640" s="9" t="n">
        <x:v>1</x:v>
      </x:c>
      <x:c r="U3640" s="9" t="n">
        <x:v>7</x:v>
      </x:c>
      <x:c r="V3640" s="9" t="str">
        <x:v>MVP/SHACL_GENERATION_PIPELINE/experiments/LUNA_NO_SEMANTIC_VALIDATOR/RUN_01/runs/RUN-TRF-003-20260901T105819188766Z/artifacts/attempt_01/candidate_shape.ttl</x:v>
      </x:c>
    </x:row>
    <x:row r="3641" ht="22" customHeight="1">
      <x:c r="A3641" s="10" t="str">
        <x:v>NO_SEMANTIC</x:v>
      </x:c>
      <x:c r="B3641" s="10" t="str">
        <x:v>TRF-003</x:v>
      </x:c>
      <x:c r="C3641" s="10" t="str">
        <x:v>TRF-003-P03</x:v>
      </x:c>
      <x:c r="D3641" s="10" t="str">
        <x:v>RUN_01</x:v>
      </x:c>
      <x:c r="E3641" s="10" t="str">
        <x:v>ORIGINAL_LEDGER</x:v>
      </x:c>
      <x:c r="F3641" s="10" t="str">
        <x:v>PASS</x:v>
      </x:c>
      <x:c r="G3641" s="10" t="str">
        <x:v>PASS</x:v>
      </x:c>
      <x:c r="H3641" s="10" t="str">
        <x:v>EXECUTED</x:v>
      </x:c>
      <x:c r="I3641" s="10" t="str">
        <x:v>PARSED</x:v>
      </x:c>
      <x:c r="J3641" s="10" t="str">
        <x:v>NO_SEMANTIC_VALIDATOR_DETERMINISTIC_PASS</x:v>
      </x:c>
      <x:c r="K3641" s="10" t="str">
        <x:v>f2a09bccc14eba1efcd73a368d93fa88be413776bb7f2ec08d1ead2c1ea34e8b</x:v>
      </x:c>
      <x:c r="L3641" s="10" t="str">
        <x:v>historical_three</x:v>
      </x:c>
      <x:c r="M3641" s="10" t="n">
        <x:v>1</x:v>
      </x:c>
      <x:c r="N3641" s="10" t="n">
        <x:v>0</x:v>
      </x:c>
      <x:c r="O3641" s="10" t="n">
        <x:v>0</x:v>
      </x:c>
      <x:c r="P3641" s="9" t="str">
        <x:f>'CaseReview'!U1455</x:f>
        <x:v>PASS</x:v>
      </x:c>
      <x:c r="Q3641" s="9" t="n">
        <x:f>IF(AND(T3641=1,G3641=P3641),1,0)</x:f>
        <x:v>1</x:v>
      </x:c>
      <x:c r="R3641" s="9" t="n">
        <x:f>IF(AND(T3641=1,G3641="PASS",P3641="FAIL"),1,0)</x:f>
        <x:v>0</x:v>
      </x:c>
      <x:c r="S3641" s="9" t="n">
        <x:f>IF(AND(T3641=1,G3641="FAIL",P3641="PASS"),1,0)</x:f>
        <x:v>0</x:v>
      </x:c>
      <x:c r="T3641" s="9" t="n">
        <x:v>1</x:v>
      </x:c>
      <x:c r="U3641" s="9" t="n">
        <x:v>7</x:v>
      </x:c>
      <x:c r="V3641" s="9" t="str">
        <x:v>MVP/SHACL_GENERATION_PIPELINE/experiments/LUNA_NO_SEMANTIC_VALIDATOR/RUN_01/runs/RUN-TRF-003-20260901T105819188766Z/artifacts/attempt_01/candidate_shape.ttl</x:v>
      </x:c>
    </x:row>
    <x:row r="3642" ht="22" customHeight="1">
      <x:c r="A3642" s="10" t="str">
        <x:v>NO_SEMANTIC</x:v>
      </x:c>
      <x:c r="B3642" s="10" t="str">
        <x:v>TRF-003</x:v>
      </x:c>
      <x:c r="C3642" s="10" t="str">
        <x:v>TRF-003-P04</x:v>
      </x:c>
      <x:c r="D3642" s="10" t="str">
        <x:v>RUN_01</x:v>
      </x:c>
      <x:c r="E3642" s="10" t="str">
        <x:v>ORIGINAL_LEDGER</x:v>
      </x:c>
      <x:c r="F3642" s="10" t="str">
        <x:v>PASS</x:v>
      </x:c>
      <x:c r="G3642" s="10" t="str">
        <x:v>PASS</x:v>
      </x:c>
      <x:c r="H3642" s="10" t="str">
        <x:v>EXECUTED</x:v>
      </x:c>
      <x:c r="I3642" s="10" t="str">
        <x:v>PARSED</x:v>
      </x:c>
      <x:c r="J3642" s="10" t="str">
        <x:v>NO_SEMANTIC_VALIDATOR_DETERMINISTIC_PASS</x:v>
      </x:c>
      <x:c r="K3642" s="10" t="str">
        <x:v>f2a09bccc14eba1efcd73a368d93fa88be413776bb7f2ec08d1ead2c1ea34e8b</x:v>
      </x:c>
      <x:c r="L3642" s="10" t="str">
        <x:v>historical_three</x:v>
      </x:c>
      <x:c r="M3642" s="10" t="n">
        <x:v>1</x:v>
      </x:c>
      <x:c r="N3642" s="10" t="n">
        <x:v>0</x:v>
      </x:c>
      <x:c r="O3642" s="10" t="n">
        <x:v>0</x:v>
      </x:c>
      <x:c r="P3642" s="9" t="str">
        <x:f>'CaseReview'!U1456</x:f>
        <x:v>PASS</x:v>
      </x:c>
      <x:c r="Q3642" s="9" t="n">
        <x:f>IF(AND(T3642=1,G3642=P3642),1,0)</x:f>
        <x:v>1</x:v>
      </x:c>
      <x:c r="R3642" s="9" t="n">
        <x:f>IF(AND(T3642=1,G3642="PASS",P3642="FAIL"),1,0)</x:f>
        <x:v>0</x:v>
      </x:c>
      <x:c r="S3642" s="9" t="n">
        <x:f>IF(AND(T3642=1,G3642="FAIL",P3642="PASS"),1,0)</x:f>
        <x:v>0</x:v>
      </x:c>
      <x:c r="T3642" s="9" t="n">
        <x:v>1</x:v>
      </x:c>
      <x:c r="U3642" s="9" t="n">
        <x:v>7</x:v>
      </x:c>
      <x:c r="V3642" s="9" t="str">
        <x:v>MVP/SHACL_GENERATION_PIPELINE/experiments/LUNA_NO_SEMANTIC_VALIDATOR/RUN_01/runs/RUN-TRF-003-20260901T105819188766Z/artifacts/attempt_01/candidate_shape.ttl</x:v>
      </x:c>
    </x:row>
    <x:row r="3643" ht="22" customHeight="1">
      <x:c r="A3643" s="10" t="str">
        <x:v>NO_SEMANTIC</x:v>
      </x:c>
      <x:c r="B3643" s="10" t="str">
        <x:v>TRF-004</x:v>
      </x:c>
      <x:c r="C3643" s="10" t="str">
        <x:v>TRF-004-F01</x:v>
      </x:c>
      <x:c r="D3643" s="10" t="str">
        <x:v>RUN_01</x:v>
      </x:c>
      <x:c r="E3643" s="10" t="str">
        <x:v>ORIGINAL_LEDGER</x:v>
      </x:c>
      <x:c r="F3643" s="10" t="str">
        <x:v>FAIL</x:v>
      </x:c>
      <x:c r="G3643" s="10" t="str">
        <x:v>FAIL</x:v>
      </x:c>
      <x:c r="H3643" s="10" t="str">
        <x:v>EXECUTED</x:v>
      </x:c>
      <x:c r="I3643" s="10" t="str">
        <x:v>PARSED</x:v>
      </x:c>
      <x:c r="J3643" s="10" t="str">
        <x:v>NO_SEMANTIC_VALIDATOR_DETERMINISTIC_PASS</x:v>
      </x:c>
      <x:c r="K3643" s="10" t="str">
        <x:v>1d294c76c1e20567d849110bf02f631072fb2776485be62d0389bf887a8663bc</x:v>
      </x:c>
      <x:c r="L3643" s="10" t="str">
        <x:v>historical_three</x:v>
      </x:c>
      <x:c r="M3643" s="10" t="n">
        <x:v>1</x:v>
      </x:c>
      <x:c r="N3643" s="10" t="n">
        <x:v>0</x:v>
      </x:c>
      <x:c r="O3643" s="10" t="n">
        <x:v>0</x:v>
      </x:c>
      <x:c r="P3643" s="9" t="str">
        <x:f>'CaseReview'!U1457</x:f>
        <x:v>FAIL</x:v>
      </x:c>
      <x:c r="Q3643" s="9" t="n">
        <x:f>IF(AND(T3643=1,G3643=P3643),1,0)</x:f>
        <x:v>1</x:v>
      </x:c>
      <x:c r="R3643" s="9" t="n">
        <x:f>IF(AND(T3643=1,G3643="PASS",P3643="FAIL"),1,0)</x:f>
        <x:v>0</x:v>
      </x:c>
      <x:c r="S3643" s="9" t="n">
        <x:f>IF(AND(T3643=1,G3643="FAIL",P3643="PASS"),1,0)</x:f>
        <x:v>0</x:v>
      </x:c>
      <x:c r="T3643" s="9" t="n">
        <x:v>1</x:v>
      </x:c>
      <x:c r="U3643" s="9" t="n">
        <x:v>7</x:v>
      </x:c>
      <x:c r="V3643" s="9" t="str">
        <x:v>MVP/SHACL_GENERATION_PIPELINE/experiments/LUNA_NO_SEMANTIC_VALIDATOR/RUN_01/runs/RUN-TRF-004-20260901T105833867421Z/artifacts/attempt_01/candidate_shape.ttl</x:v>
      </x:c>
    </x:row>
    <x:row r="3644" ht="22" customHeight="1">
      <x:c r="A3644" s="10" t="str">
        <x:v>NO_SEMANTIC</x:v>
      </x:c>
      <x:c r="B3644" s="10" t="str">
        <x:v>TRF-004</x:v>
      </x:c>
      <x:c r="C3644" s="10" t="str">
        <x:v>TRF-004-F02</x:v>
      </x:c>
      <x:c r="D3644" s="10" t="str">
        <x:v>RUN_01</x:v>
      </x:c>
      <x:c r="E3644" s="10" t="str">
        <x:v>ORIGINAL_LEDGER</x:v>
      </x:c>
      <x:c r="F3644" s="10" t="str">
        <x:v>FAIL</x:v>
      </x:c>
      <x:c r="G3644" s="10" t="str">
        <x:v>PASS</x:v>
      </x:c>
      <x:c r="H3644" s="10" t="str">
        <x:v>EXECUTED</x:v>
      </x:c>
      <x:c r="I3644" s="10" t="str">
        <x:v>PARSED</x:v>
      </x:c>
      <x:c r="J3644" s="10" t="str">
        <x:v>NO_SEMANTIC_VALIDATOR_DETERMINISTIC_PASS</x:v>
      </x:c>
      <x:c r="K3644" s="10" t="str">
        <x:v>1d294c76c1e20567d849110bf02f631072fb2776485be62d0389bf887a8663bc</x:v>
      </x:c>
      <x:c r="L3644" s="10" t="str">
        <x:v>historical_three</x:v>
      </x:c>
      <x:c r="M3644" s="10" t="n">
        <x:v>0</x:v>
      </x:c>
      <x:c r="N3644" s="10" t="n">
        <x:v>1</x:v>
      </x:c>
      <x:c r="O3644" s="10" t="n">
        <x:v>0</x:v>
      </x:c>
      <x:c r="P3644" s="9" t="str">
        <x:f>'CaseReview'!U1458</x:f>
        <x:v>FAIL</x:v>
      </x:c>
      <x:c r="Q3644" s="9" t="n">
        <x:f>IF(AND(T3644=1,G3644=P3644),1,0)</x:f>
        <x:v>0</x:v>
      </x:c>
      <x:c r="R3644" s="9" t="n">
        <x:f>IF(AND(T3644=1,G3644="PASS",P3644="FAIL"),1,0)</x:f>
        <x:v>1</x:v>
      </x:c>
      <x:c r="S3644" s="9" t="n">
        <x:f>IF(AND(T3644=1,G3644="FAIL",P3644="PASS"),1,0)</x:f>
        <x:v>0</x:v>
      </x:c>
      <x:c r="T3644" s="9" t="n">
        <x:v>1</x:v>
      </x:c>
      <x:c r="U3644" s="9" t="n">
        <x:v>7</x:v>
      </x:c>
      <x:c r="V3644" s="9" t="str">
        <x:v>MVP/SHACL_GENERATION_PIPELINE/experiments/LUNA_NO_SEMANTIC_VALIDATOR/RUN_01/runs/RUN-TRF-004-20260901T105833867421Z/artifacts/attempt_01/candidate_shape.ttl</x:v>
      </x:c>
    </x:row>
    <x:row r="3645" ht="22" customHeight="1">
      <x:c r="A3645" s="10" t="str">
        <x:v>NO_SEMANTIC</x:v>
      </x:c>
      <x:c r="B3645" s="10" t="str">
        <x:v>TRF-004</x:v>
      </x:c>
      <x:c r="C3645" s="10" t="str">
        <x:v>TRF-004-F03</x:v>
      </x:c>
      <x:c r="D3645" s="10" t="str">
        <x:v>RUN_01</x:v>
      </x:c>
      <x:c r="E3645" s="10" t="str">
        <x:v>ORIGINAL_LEDGER</x:v>
      </x:c>
      <x:c r="F3645" s="10" t="str">
        <x:v>FAIL</x:v>
      </x:c>
      <x:c r="G3645" s="10" t="str">
        <x:v>PASS</x:v>
      </x:c>
      <x:c r="H3645" s="10" t="str">
        <x:v>EXECUTED</x:v>
      </x:c>
      <x:c r="I3645" s="10" t="str">
        <x:v>PARSED</x:v>
      </x:c>
      <x:c r="J3645" s="10" t="str">
        <x:v>NO_SEMANTIC_VALIDATOR_DETERMINISTIC_PASS</x:v>
      </x:c>
      <x:c r="K3645" s="10" t="str">
        <x:v>1d294c76c1e20567d849110bf02f631072fb2776485be62d0389bf887a8663bc</x:v>
      </x:c>
      <x:c r="L3645" s="10" t="str">
        <x:v>historical_three</x:v>
      </x:c>
      <x:c r="M3645" s="10" t="n">
        <x:v>0</x:v>
      </x:c>
      <x:c r="N3645" s="10" t="n">
        <x:v>1</x:v>
      </x:c>
      <x:c r="O3645" s="10" t="n">
        <x:v>0</x:v>
      </x:c>
      <x:c r="P3645" s="9" t="str">
        <x:f>'CaseReview'!U1459</x:f>
        <x:v>FAIL</x:v>
      </x:c>
      <x:c r="Q3645" s="9" t="n">
        <x:f>IF(AND(T3645=1,G3645=P3645),1,0)</x:f>
        <x:v>0</x:v>
      </x:c>
      <x:c r="R3645" s="9" t="n">
        <x:f>IF(AND(T3645=1,G3645="PASS",P3645="FAIL"),1,0)</x:f>
        <x:v>1</x:v>
      </x:c>
      <x:c r="S3645" s="9" t="n">
        <x:f>IF(AND(T3645=1,G3645="FAIL",P3645="PASS"),1,0)</x:f>
        <x:v>0</x:v>
      </x:c>
      <x:c r="T3645" s="9" t="n">
        <x:v>1</x:v>
      </x:c>
      <x:c r="U3645" s="9" t="n">
        <x:v>7</x:v>
      </x:c>
      <x:c r="V3645" s="9" t="str">
        <x:v>MVP/SHACL_GENERATION_PIPELINE/experiments/LUNA_NO_SEMANTIC_VALIDATOR/RUN_01/runs/RUN-TRF-004-20260901T105833867421Z/artifacts/attempt_01/candidate_shape.ttl</x:v>
      </x:c>
    </x:row>
    <x:row r="3646" ht="22" customHeight="1">
      <x:c r="A3646" s="10" t="str">
        <x:v>NO_SEMANTIC</x:v>
      </x:c>
      <x:c r="B3646" s="10" t="str">
        <x:v>TRF-004</x:v>
      </x:c>
      <x:c r="C3646" s="10" t="str">
        <x:v>TRF-004-P01</x:v>
      </x:c>
      <x:c r="D3646" s="10" t="str">
        <x:v>RUN_01</x:v>
      </x:c>
      <x:c r="E3646" s="10" t="str">
        <x:v>ORIGINAL_LEDGER</x:v>
      </x:c>
      <x:c r="F3646" s="10" t="str">
        <x:v>PASS</x:v>
      </x:c>
      <x:c r="G3646" s="10" t="str">
        <x:v>PASS</x:v>
      </x:c>
      <x:c r="H3646" s="10" t="str">
        <x:v>EXECUTED</x:v>
      </x:c>
      <x:c r="I3646" s="10" t="str">
        <x:v>PARSED</x:v>
      </x:c>
      <x:c r="J3646" s="10" t="str">
        <x:v>NO_SEMANTIC_VALIDATOR_DETERMINISTIC_PASS</x:v>
      </x:c>
      <x:c r="K3646" s="10" t="str">
        <x:v>1d294c76c1e20567d849110bf02f631072fb2776485be62d0389bf887a8663bc</x:v>
      </x:c>
      <x:c r="L3646" s="10" t="str">
        <x:v>historical_three</x:v>
      </x:c>
      <x:c r="M3646" s="10" t="n">
        <x:v>1</x:v>
      </x:c>
      <x:c r="N3646" s="10" t="n">
        <x:v>0</x:v>
      </x:c>
      <x:c r="O3646" s="10" t="n">
        <x:v>0</x:v>
      </x:c>
      <x:c r="P3646" s="9" t="str">
        <x:f>'CaseReview'!U1460</x:f>
        <x:v>PASS</x:v>
      </x:c>
      <x:c r="Q3646" s="9" t="n">
        <x:f>IF(AND(T3646=1,G3646=P3646),1,0)</x:f>
        <x:v>1</x:v>
      </x:c>
      <x:c r="R3646" s="9" t="n">
        <x:f>IF(AND(T3646=1,G3646="PASS",P3646="FAIL"),1,0)</x:f>
        <x:v>0</x:v>
      </x:c>
      <x:c r="S3646" s="9" t="n">
        <x:f>IF(AND(T3646=1,G3646="FAIL",P3646="PASS"),1,0)</x:f>
        <x:v>0</x:v>
      </x:c>
      <x:c r="T3646" s="9" t="n">
        <x:v>1</x:v>
      </x:c>
      <x:c r="U3646" s="9" t="n">
        <x:v>7</x:v>
      </x:c>
      <x:c r="V3646" s="9" t="str">
        <x:v>MVP/SHACL_GENERATION_PIPELINE/experiments/LUNA_NO_SEMANTIC_VALIDATOR/RUN_01/runs/RUN-TRF-004-20260901T105833867421Z/artifacts/attempt_01/candidate_shape.ttl</x:v>
      </x:c>
    </x:row>
    <x:row r="3647" ht="22" customHeight="1">
      <x:c r="A3647" s="10" t="str">
        <x:v>NO_SEMANTIC</x:v>
      </x:c>
      <x:c r="B3647" s="10" t="str">
        <x:v>TRF-004</x:v>
      </x:c>
      <x:c r="C3647" s="10" t="str">
        <x:v>TRF-004-P02</x:v>
      </x:c>
      <x:c r="D3647" s="10" t="str">
        <x:v>RUN_01</x:v>
      </x:c>
      <x:c r="E3647" s="10" t="str">
        <x:v>ORIGINAL_LEDGER</x:v>
      </x:c>
      <x:c r="F3647" s="10" t="str">
        <x:v>PASS</x:v>
      </x:c>
      <x:c r="G3647" s="10" t="str">
        <x:v>PASS</x:v>
      </x:c>
      <x:c r="H3647" s="10" t="str">
        <x:v>EXECUTED</x:v>
      </x:c>
      <x:c r="I3647" s="10" t="str">
        <x:v>PARSED</x:v>
      </x:c>
      <x:c r="J3647" s="10" t="str">
        <x:v>NO_SEMANTIC_VALIDATOR_DETERMINISTIC_PASS</x:v>
      </x:c>
      <x:c r="K3647" s="10" t="str">
        <x:v>1d294c76c1e20567d849110bf02f631072fb2776485be62d0389bf887a8663bc</x:v>
      </x:c>
      <x:c r="L3647" s="10" t="str">
        <x:v>historical_three</x:v>
      </x:c>
      <x:c r="M3647" s="10" t="n">
        <x:v>1</x:v>
      </x:c>
      <x:c r="N3647" s="10" t="n">
        <x:v>0</x:v>
      </x:c>
      <x:c r="O3647" s="10" t="n">
        <x:v>0</x:v>
      </x:c>
      <x:c r="P3647" s="9" t="str">
        <x:f>'CaseReview'!U1461</x:f>
        <x:v>PASS</x:v>
      </x:c>
      <x:c r="Q3647" s="9" t="n">
        <x:f>IF(AND(T3647=1,G3647=P3647),1,0)</x:f>
        <x:v>1</x:v>
      </x:c>
      <x:c r="R3647" s="9" t="n">
        <x:f>IF(AND(T3647=1,G3647="PASS",P3647="FAIL"),1,0)</x:f>
        <x:v>0</x:v>
      </x:c>
      <x:c r="S3647" s="9" t="n">
        <x:f>IF(AND(T3647=1,G3647="FAIL",P3647="PASS"),1,0)</x:f>
        <x:v>0</x:v>
      </x:c>
      <x:c r="T3647" s="9" t="n">
        <x:v>1</x:v>
      </x:c>
      <x:c r="U3647" s="9" t="n">
        <x:v>7</x:v>
      </x:c>
      <x:c r="V3647" s="9" t="str">
        <x:v>MVP/SHACL_GENERATION_PIPELINE/experiments/LUNA_NO_SEMANTIC_VALIDATOR/RUN_01/runs/RUN-TRF-004-20260901T105833867421Z/artifacts/attempt_01/candidate_shape.ttl</x:v>
      </x:c>
    </x:row>
    <x:row r="3648" ht="22" customHeight="1">
      <x:c r="A3648" s="10" t="str">
        <x:v>NO_SEMANTIC</x:v>
      </x:c>
      <x:c r="B3648" s="10" t="str">
        <x:v>TRF-004</x:v>
      </x:c>
      <x:c r="C3648" s="10" t="str">
        <x:v>TRF-004-P03</x:v>
      </x:c>
      <x:c r="D3648" s="10" t="str">
        <x:v>RUN_01</x:v>
      </x:c>
      <x:c r="E3648" s="10" t="str">
        <x:v>ORIGINAL_LEDGER</x:v>
      </x:c>
      <x:c r="F3648" s="10" t="str">
        <x:v>PASS</x:v>
      </x:c>
      <x:c r="G3648" s="10" t="str">
        <x:v>PASS</x:v>
      </x:c>
      <x:c r="H3648" s="10" t="str">
        <x:v>EXECUTED</x:v>
      </x:c>
      <x:c r="I3648" s="10" t="str">
        <x:v>PARSED</x:v>
      </x:c>
      <x:c r="J3648" s="10" t="str">
        <x:v>NO_SEMANTIC_VALIDATOR_DETERMINISTIC_PASS</x:v>
      </x:c>
      <x:c r="K3648" s="10" t="str">
        <x:v>1d294c76c1e20567d849110bf02f631072fb2776485be62d0389bf887a8663bc</x:v>
      </x:c>
      <x:c r="L3648" s="10" t="str">
        <x:v>historical_three</x:v>
      </x:c>
      <x:c r="M3648" s="10" t="n">
        <x:v>1</x:v>
      </x:c>
      <x:c r="N3648" s="10" t="n">
        <x:v>0</x:v>
      </x:c>
      <x:c r="O3648" s="10" t="n">
        <x:v>0</x:v>
      </x:c>
      <x:c r="P3648" s="9" t="str">
        <x:f>'CaseReview'!U1462</x:f>
        <x:v>PASS</x:v>
      </x:c>
      <x:c r="Q3648" s="9" t="n">
        <x:f>IF(AND(T3648=1,G3648=P3648),1,0)</x:f>
        <x:v>1</x:v>
      </x:c>
      <x:c r="R3648" s="9" t="n">
        <x:f>IF(AND(T3648=1,G3648="PASS",P3648="FAIL"),1,0)</x:f>
        <x:v>0</x:v>
      </x:c>
      <x:c r="S3648" s="9" t="n">
        <x:f>IF(AND(T3648=1,G3648="FAIL",P3648="PASS"),1,0)</x:f>
        <x:v>0</x:v>
      </x:c>
      <x:c r="T3648" s="9" t="n">
        <x:v>1</x:v>
      </x:c>
      <x:c r="U3648" s="9" t="n">
        <x:v>7</x:v>
      </x:c>
      <x:c r="V3648" s="9" t="str">
        <x:v>MVP/SHACL_GENERATION_PIPELINE/experiments/LUNA_NO_SEMANTIC_VALIDATOR/RUN_01/runs/RUN-TRF-004-20260901T105833867421Z/artifacts/attempt_01/candidate_shape.ttl</x:v>
      </x:c>
    </x:row>
    <x:row r="3649" ht="22" customHeight="1">
      <x:c r="A3649" s="10" t="str">
        <x:v>NO_SEMANTIC</x:v>
      </x:c>
      <x:c r="B3649" s="10" t="str">
        <x:v>TRF-004</x:v>
      </x:c>
      <x:c r="C3649" s="10" t="str">
        <x:v>TRF-004-P04</x:v>
      </x:c>
      <x:c r="D3649" s="10" t="str">
        <x:v>RUN_01</x:v>
      </x:c>
      <x:c r="E3649" s="10" t="str">
        <x:v>ORIGINAL_LEDGER</x:v>
      </x:c>
      <x:c r="F3649" s="10" t="str">
        <x:v>PASS</x:v>
      </x:c>
      <x:c r="G3649" s="10" t="str">
        <x:v>PASS</x:v>
      </x:c>
      <x:c r="H3649" s="10" t="str">
        <x:v>EXECUTED</x:v>
      </x:c>
      <x:c r="I3649" s="10" t="str">
        <x:v>PARSED</x:v>
      </x:c>
      <x:c r="J3649" s="10" t="str">
        <x:v>NO_SEMANTIC_VALIDATOR_DETERMINISTIC_PASS</x:v>
      </x:c>
      <x:c r="K3649" s="10" t="str">
        <x:v>1d294c76c1e20567d849110bf02f631072fb2776485be62d0389bf887a8663bc</x:v>
      </x:c>
      <x:c r="L3649" s="10" t="str">
        <x:v>historical_three</x:v>
      </x:c>
      <x:c r="M3649" s="10" t="n">
        <x:v>1</x:v>
      </x:c>
      <x:c r="N3649" s="10" t="n">
        <x:v>0</x:v>
      </x:c>
      <x:c r="O3649" s="10" t="n">
        <x:v>0</x:v>
      </x:c>
      <x:c r="P3649" s="9" t="str">
        <x:f>'CaseReview'!U1463</x:f>
        <x:v>PASS</x:v>
      </x:c>
      <x:c r="Q3649" s="9" t="n">
        <x:f>IF(AND(T3649=1,G3649=P3649),1,0)</x:f>
        <x:v>1</x:v>
      </x:c>
      <x:c r="R3649" s="9" t="n">
        <x:f>IF(AND(T3649=1,G3649="PASS",P3649="FAIL"),1,0)</x:f>
        <x:v>0</x:v>
      </x:c>
      <x:c r="S3649" s="9" t="n">
        <x:f>IF(AND(T3649=1,G3649="FAIL",P3649="PASS"),1,0)</x:f>
        <x:v>0</x:v>
      </x:c>
      <x:c r="T3649" s="9" t="n">
        <x:v>1</x:v>
      </x:c>
      <x:c r="U3649" s="9" t="n">
        <x:v>7</x:v>
      </x:c>
      <x:c r="V3649" s="9" t="str">
        <x:v>MVP/SHACL_GENERATION_PIPELINE/experiments/LUNA_NO_SEMANTIC_VALIDATOR/RUN_01/runs/RUN-TRF-004-20260901T105833867421Z/artifacts/attempt_01/candidate_shape.ttl</x:v>
      </x:c>
    </x:row>
    <x:row r="3650" ht="22" customHeight="1">
      <x:c r="A3650" s="10" t="str">
        <x:v>NO_SEMANTIC</x:v>
      </x:c>
      <x:c r="B3650" s="10" t="str">
        <x:v>TRF-005</x:v>
      </x:c>
      <x:c r="C3650" s="10" t="str">
        <x:v>TRF-005-F01</x:v>
      </x:c>
      <x:c r="D3650" s="10" t="str">
        <x:v>RUN_01</x:v>
      </x:c>
      <x:c r="E3650" s="10" t="str">
        <x:v>ORIGINAL_LEDGER</x:v>
      </x:c>
      <x:c r="F3650" s="10" t="str">
        <x:v>FAIL</x:v>
      </x:c>
      <x:c r="G3650" s="10" t="str">
        <x:v>FAIL</x:v>
      </x:c>
      <x:c r="H3650" s="10" t="str">
        <x:v>EXECUTED</x:v>
      </x:c>
      <x:c r="I3650" s="10" t="str">
        <x:v>PARSED</x:v>
      </x:c>
      <x:c r="J3650" s="10" t="str">
        <x:v>NO_SEMANTIC_VALIDATOR_DETERMINISTIC_PASS</x:v>
      </x:c>
      <x:c r="K3650" s="10" t="str">
        <x:v>62ced666125f94d17c063f2b0d2bc570a0b2eab39b3eba5d0b7ae80cf9f5a3dc</x:v>
      </x:c>
      <x:c r="L3650" s="10" t="str">
        <x:v>historical_three</x:v>
      </x:c>
      <x:c r="M3650" s="10" t="n">
        <x:v>1</x:v>
      </x:c>
      <x:c r="N3650" s="10" t="n">
        <x:v>0</x:v>
      </x:c>
      <x:c r="O3650" s="10" t="n">
        <x:v>0</x:v>
      </x:c>
      <x:c r="P3650" s="9" t="str">
        <x:f>'CaseReview'!U1464</x:f>
        <x:v>FAIL</x:v>
      </x:c>
      <x:c r="Q3650" s="9" t="n">
        <x:f>IF(AND(T3650=1,G3650=P3650),1,0)</x:f>
        <x:v>1</x:v>
      </x:c>
      <x:c r="R3650" s="9" t="n">
        <x:f>IF(AND(T3650=1,G3650="PASS",P3650="FAIL"),1,0)</x:f>
        <x:v>0</x:v>
      </x:c>
      <x:c r="S3650" s="9" t="n">
        <x:f>IF(AND(T3650=1,G3650="FAIL",P3650="PASS"),1,0)</x:f>
        <x:v>0</x:v>
      </x:c>
      <x:c r="T3650" s="9" t="n">
        <x:v>1</x:v>
      </x:c>
      <x:c r="U3650" s="9" t="n">
        <x:v>7</x:v>
      </x:c>
      <x:c r="V3650" s="9" t="str">
        <x:v>MVP/SHACL_GENERATION_PIPELINE/experiments/LUNA_NO_SEMANTIC_VALIDATOR/RUN_01/runs/RUN-TRF-005-20260901T105857335705Z/artifacts/attempt_01/candidate_shape.ttl</x:v>
      </x:c>
    </x:row>
    <x:row r="3651" ht="22" customHeight="1">
      <x:c r="A3651" s="10" t="str">
        <x:v>NO_SEMANTIC</x:v>
      </x:c>
      <x:c r="B3651" s="10" t="str">
        <x:v>TRF-005</x:v>
      </x:c>
      <x:c r="C3651" s="10" t="str">
        <x:v>TRF-005-F02</x:v>
      </x:c>
      <x:c r="D3651" s="10" t="str">
        <x:v>RUN_01</x:v>
      </x:c>
      <x:c r="E3651" s="10" t="str">
        <x:v>ORIGINAL_LEDGER</x:v>
      </x:c>
      <x:c r="F3651" s="10" t="str">
        <x:v>FAIL</x:v>
      </x:c>
      <x:c r="G3651" s="10" t="str">
        <x:v>PASS</x:v>
      </x:c>
      <x:c r="H3651" s="10" t="str">
        <x:v>EXECUTED</x:v>
      </x:c>
      <x:c r="I3651" s="10" t="str">
        <x:v>PARSED</x:v>
      </x:c>
      <x:c r="J3651" s="10" t="str">
        <x:v>NO_SEMANTIC_VALIDATOR_DETERMINISTIC_PASS</x:v>
      </x:c>
      <x:c r="K3651" s="10" t="str">
        <x:v>62ced666125f94d17c063f2b0d2bc570a0b2eab39b3eba5d0b7ae80cf9f5a3dc</x:v>
      </x:c>
      <x:c r="L3651" s="10" t="str">
        <x:v>historical_three</x:v>
      </x:c>
      <x:c r="M3651" s="10" t="n">
        <x:v>0</x:v>
      </x:c>
      <x:c r="N3651" s="10" t="n">
        <x:v>1</x:v>
      </x:c>
      <x:c r="O3651" s="10" t="n">
        <x:v>0</x:v>
      </x:c>
      <x:c r="P3651" s="9" t="str">
        <x:f>'CaseReview'!U1465</x:f>
        <x:v>FAIL</x:v>
      </x:c>
      <x:c r="Q3651" s="9" t="n">
        <x:f>IF(AND(T3651=1,G3651=P3651),1,0)</x:f>
        <x:v>0</x:v>
      </x:c>
      <x:c r="R3651" s="9" t="n">
        <x:f>IF(AND(T3651=1,G3651="PASS",P3651="FAIL"),1,0)</x:f>
        <x:v>1</x:v>
      </x:c>
      <x:c r="S3651" s="9" t="n">
        <x:f>IF(AND(T3651=1,G3651="FAIL",P3651="PASS"),1,0)</x:f>
        <x:v>0</x:v>
      </x:c>
      <x:c r="T3651" s="9" t="n">
        <x:v>1</x:v>
      </x:c>
      <x:c r="U3651" s="9" t="n">
        <x:v>7</x:v>
      </x:c>
      <x:c r="V3651" s="9" t="str">
        <x:v>MVP/SHACL_GENERATION_PIPELINE/experiments/LUNA_NO_SEMANTIC_VALIDATOR/RUN_01/runs/RUN-TRF-005-20260901T105857335705Z/artifacts/attempt_01/candidate_shape.ttl</x:v>
      </x:c>
    </x:row>
    <x:row r="3652" ht="22" customHeight="1">
      <x:c r="A3652" s="10" t="str">
        <x:v>NO_SEMANTIC</x:v>
      </x:c>
      <x:c r="B3652" s="10" t="str">
        <x:v>TRF-005</x:v>
      </x:c>
      <x:c r="C3652" s="10" t="str">
        <x:v>TRF-005-F03</x:v>
      </x:c>
      <x:c r="D3652" s="10" t="str">
        <x:v>RUN_01</x:v>
      </x:c>
      <x:c r="E3652" s="10" t="str">
        <x:v>ORIGINAL_LEDGER</x:v>
      </x:c>
      <x:c r="F3652" s="10" t="str">
        <x:v>FAIL</x:v>
      </x:c>
      <x:c r="G3652" s="10" t="str">
        <x:v>FAIL</x:v>
      </x:c>
      <x:c r="H3652" s="10" t="str">
        <x:v>EXECUTED</x:v>
      </x:c>
      <x:c r="I3652" s="10" t="str">
        <x:v>PARSED</x:v>
      </x:c>
      <x:c r="J3652" s="10" t="str">
        <x:v>NO_SEMANTIC_VALIDATOR_DETERMINISTIC_PASS</x:v>
      </x:c>
      <x:c r="K3652" s="10" t="str">
        <x:v>62ced666125f94d17c063f2b0d2bc570a0b2eab39b3eba5d0b7ae80cf9f5a3dc</x:v>
      </x:c>
      <x:c r="L3652" s="10" t="str">
        <x:v>historical_three</x:v>
      </x:c>
      <x:c r="M3652" s="10" t="n">
        <x:v>1</x:v>
      </x:c>
      <x:c r="N3652" s="10" t="n">
        <x:v>0</x:v>
      </x:c>
      <x:c r="O3652" s="10" t="n">
        <x:v>0</x:v>
      </x:c>
      <x:c r="P3652" s="9" t="str">
        <x:f>'CaseReview'!U1466</x:f>
        <x:v>FAIL</x:v>
      </x:c>
      <x:c r="Q3652" s="9" t="n">
        <x:f>IF(AND(T3652=1,G3652=P3652),1,0)</x:f>
        <x:v>1</x:v>
      </x:c>
      <x:c r="R3652" s="9" t="n">
        <x:f>IF(AND(T3652=1,G3652="PASS",P3652="FAIL"),1,0)</x:f>
        <x:v>0</x:v>
      </x:c>
      <x:c r="S3652" s="9" t="n">
        <x:f>IF(AND(T3652=1,G3652="FAIL",P3652="PASS"),1,0)</x:f>
        <x:v>0</x:v>
      </x:c>
      <x:c r="T3652" s="9" t="n">
        <x:v>1</x:v>
      </x:c>
      <x:c r="U3652" s="9" t="n">
        <x:v>7</x:v>
      </x:c>
      <x:c r="V3652" s="9" t="str">
        <x:v>MVP/SHACL_GENERATION_PIPELINE/experiments/LUNA_NO_SEMANTIC_VALIDATOR/RUN_01/runs/RUN-TRF-005-20260901T105857335705Z/artifacts/attempt_01/candidate_shape.ttl</x:v>
      </x:c>
    </x:row>
    <x:row r="3653" ht="22" customHeight="1">
      <x:c r="A3653" s="10" t="str">
        <x:v>NO_SEMANTIC</x:v>
      </x:c>
      <x:c r="B3653" s="10" t="str">
        <x:v>TRF-005</x:v>
      </x:c>
      <x:c r="C3653" s="10" t="str">
        <x:v>TRF-005-P01</x:v>
      </x:c>
      <x:c r="D3653" s="10" t="str">
        <x:v>RUN_01</x:v>
      </x:c>
      <x:c r="E3653" s="10" t="str">
        <x:v>ORIGINAL_LEDGER</x:v>
      </x:c>
      <x:c r="F3653" s="10" t="str">
        <x:v>PASS</x:v>
      </x:c>
      <x:c r="G3653" s="10" t="str">
        <x:v>PASS</x:v>
      </x:c>
      <x:c r="H3653" s="10" t="str">
        <x:v>EXECUTED</x:v>
      </x:c>
      <x:c r="I3653" s="10" t="str">
        <x:v>PARSED</x:v>
      </x:c>
      <x:c r="J3653" s="10" t="str">
        <x:v>NO_SEMANTIC_VALIDATOR_DETERMINISTIC_PASS</x:v>
      </x:c>
      <x:c r="K3653" s="10" t="str">
        <x:v>62ced666125f94d17c063f2b0d2bc570a0b2eab39b3eba5d0b7ae80cf9f5a3dc</x:v>
      </x:c>
      <x:c r="L3653" s="10" t="str">
        <x:v>historical_three</x:v>
      </x:c>
      <x:c r="M3653" s="10" t="n">
        <x:v>1</x:v>
      </x:c>
      <x:c r="N3653" s="10" t="n">
        <x:v>0</x:v>
      </x:c>
      <x:c r="O3653" s="10" t="n">
        <x:v>0</x:v>
      </x:c>
      <x:c r="P3653" s="9" t="str">
        <x:f>'CaseReview'!U1467</x:f>
        <x:v>PASS</x:v>
      </x:c>
      <x:c r="Q3653" s="9" t="n">
        <x:f>IF(AND(T3653=1,G3653=P3653),1,0)</x:f>
        <x:v>1</x:v>
      </x:c>
      <x:c r="R3653" s="9" t="n">
        <x:f>IF(AND(T3653=1,G3653="PASS",P3653="FAIL"),1,0)</x:f>
        <x:v>0</x:v>
      </x:c>
      <x:c r="S3653" s="9" t="n">
        <x:f>IF(AND(T3653=1,G3653="FAIL",P3653="PASS"),1,0)</x:f>
        <x:v>0</x:v>
      </x:c>
      <x:c r="T3653" s="9" t="n">
        <x:v>1</x:v>
      </x:c>
      <x:c r="U3653" s="9" t="n">
        <x:v>7</x:v>
      </x:c>
      <x:c r="V3653" s="9" t="str">
        <x:v>MVP/SHACL_GENERATION_PIPELINE/experiments/LUNA_NO_SEMANTIC_VALIDATOR/RUN_01/runs/RUN-TRF-005-20260901T105857335705Z/artifacts/attempt_01/candidate_shape.ttl</x:v>
      </x:c>
    </x:row>
    <x:row r="3654" ht="22" customHeight="1">
      <x:c r="A3654" s="10" t="str">
        <x:v>NO_SEMANTIC</x:v>
      </x:c>
      <x:c r="B3654" s="10" t="str">
        <x:v>TRF-005</x:v>
      </x:c>
      <x:c r="C3654" s="10" t="str">
        <x:v>TRF-005-P02</x:v>
      </x:c>
      <x:c r="D3654" s="10" t="str">
        <x:v>RUN_01</x:v>
      </x:c>
      <x:c r="E3654" s="10" t="str">
        <x:v>ORIGINAL_LEDGER</x:v>
      </x:c>
      <x:c r="F3654" s="10" t="str">
        <x:v>PASS</x:v>
      </x:c>
      <x:c r="G3654" s="10" t="str">
        <x:v>PASS</x:v>
      </x:c>
      <x:c r="H3654" s="10" t="str">
        <x:v>EXECUTED</x:v>
      </x:c>
      <x:c r="I3654" s="10" t="str">
        <x:v>PARSED</x:v>
      </x:c>
      <x:c r="J3654" s="10" t="str">
        <x:v>NO_SEMANTIC_VALIDATOR_DETERMINISTIC_PASS</x:v>
      </x:c>
      <x:c r="K3654" s="10" t="str">
        <x:v>62ced666125f94d17c063f2b0d2bc570a0b2eab39b3eba5d0b7ae80cf9f5a3dc</x:v>
      </x:c>
      <x:c r="L3654" s="10" t="str">
        <x:v>historical_three</x:v>
      </x:c>
      <x:c r="M3654" s="10" t="n">
        <x:v>1</x:v>
      </x:c>
      <x:c r="N3654" s="10" t="n">
        <x:v>0</x:v>
      </x:c>
      <x:c r="O3654" s="10" t="n">
        <x:v>0</x:v>
      </x:c>
      <x:c r="P3654" s="9" t="str">
        <x:f>'CaseReview'!U1468</x:f>
        <x:v>PASS</x:v>
      </x:c>
      <x:c r="Q3654" s="9" t="n">
        <x:f>IF(AND(T3654=1,G3654=P3654),1,0)</x:f>
        <x:v>1</x:v>
      </x:c>
      <x:c r="R3654" s="9" t="n">
        <x:f>IF(AND(T3654=1,G3654="PASS",P3654="FAIL"),1,0)</x:f>
        <x:v>0</x:v>
      </x:c>
      <x:c r="S3654" s="9" t="n">
        <x:f>IF(AND(T3654=1,G3654="FAIL",P3654="PASS"),1,0)</x:f>
        <x:v>0</x:v>
      </x:c>
      <x:c r="T3654" s="9" t="n">
        <x:v>1</x:v>
      </x:c>
      <x:c r="U3654" s="9" t="n">
        <x:v>7</x:v>
      </x:c>
      <x:c r="V3654" s="9" t="str">
        <x:v>MVP/SHACL_GENERATION_PIPELINE/experiments/LUNA_NO_SEMANTIC_VALIDATOR/RUN_01/runs/RUN-TRF-005-20260901T105857335705Z/artifacts/attempt_01/candidate_shape.ttl</x:v>
      </x:c>
    </x:row>
    <x:row r="3655" ht="22" customHeight="1">
      <x:c r="A3655" s="10" t="str">
        <x:v>NO_SEMANTIC</x:v>
      </x:c>
      <x:c r="B3655" s="10" t="str">
        <x:v>TRF-005</x:v>
      </x:c>
      <x:c r="C3655" s="10" t="str">
        <x:v>TRF-005-P03</x:v>
      </x:c>
      <x:c r="D3655" s="10" t="str">
        <x:v>RUN_01</x:v>
      </x:c>
      <x:c r="E3655" s="10" t="str">
        <x:v>ORIGINAL_LEDGER</x:v>
      </x:c>
      <x:c r="F3655" s="10" t="str">
        <x:v>PASS</x:v>
      </x:c>
      <x:c r="G3655" s="10" t="str">
        <x:v>PASS</x:v>
      </x:c>
      <x:c r="H3655" s="10" t="str">
        <x:v>EXECUTED</x:v>
      </x:c>
      <x:c r="I3655" s="10" t="str">
        <x:v>PARSED</x:v>
      </x:c>
      <x:c r="J3655" s="10" t="str">
        <x:v>NO_SEMANTIC_VALIDATOR_DETERMINISTIC_PASS</x:v>
      </x:c>
      <x:c r="K3655" s="10" t="str">
        <x:v>62ced666125f94d17c063f2b0d2bc570a0b2eab39b3eba5d0b7ae80cf9f5a3dc</x:v>
      </x:c>
      <x:c r="L3655" s="10" t="str">
        <x:v>historical_three</x:v>
      </x:c>
      <x:c r="M3655" s="10" t="n">
        <x:v>1</x:v>
      </x:c>
      <x:c r="N3655" s="10" t="n">
        <x:v>0</x:v>
      </x:c>
      <x:c r="O3655" s="10" t="n">
        <x:v>0</x:v>
      </x:c>
      <x:c r="P3655" s="9" t="str">
        <x:f>'CaseReview'!U1469</x:f>
        <x:v>PASS</x:v>
      </x:c>
      <x:c r="Q3655" s="9" t="n">
        <x:f>IF(AND(T3655=1,G3655=P3655),1,0)</x:f>
        <x:v>1</x:v>
      </x:c>
      <x:c r="R3655" s="9" t="n">
        <x:f>IF(AND(T3655=1,G3655="PASS",P3655="FAIL"),1,0)</x:f>
        <x:v>0</x:v>
      </x:c>
      <x:c r="S3655" s="9" t="n">
        <x:f>IF(AND(T3655=1,G3655="FAIL",P3655="PASS"),1,0)</x:f>
        <x:v>0</x:v>
      </x:c>
      <x:c r="T3655" s="9" t="n">
        <x:v>1</x:v>
      </x:c>
      <x:c r="U3655" s="9" t="n">
        <x:v>7</x:v>
      </x:c>
      <x:c r="V3655" s="9" t="str">
        <x:v>MVP/SHACL_GENERATION_PIPELINE/experiments/LUNA_NO_SEMANTIC_VALIDATOR/RUN_01/runs/RUN-TRF-005-20260901T105857335705Z/artifacts/attempt_01/candidate_shape.ttl</x:v>
      </x:c>
    </x:row>
    <x:row r="3656" ht="22" customHeight="1">
      <x:c r="A3656" s="10" t="str">
        <x:v>NO_SEMANTIC</x:v>
      </x:c>
      <x:c r="B3656" s="10" t="str">
        <x:v>TRF-005</x:v>
      </x:c>
      <x:c r="C3656" s="10" t="str">
        <x:v>TRF-005-P04</x:v>
      </x:c>
      <x:c r="D3656" s="10" t="str">
        <x:v>RUN_01</x:v>
      </x:c>
      <x:c r="E3656" s="10" t="str">
        <x:v>ORIGINAL_LEDGER</x:v>
      </x:c>
      <x:c r="F3656" s="10" t="str">
        <x:v>PASS</x:v>
      </x:c>
      <x:c r="G3656" s="10" t="str">
        <x:v>FAIL</x:v>
      </x:c>
      <x:c r="H3656" s="10" t="str">
        <x:v>EXECUTED</x:v>
      </x:c>
      <x:c r="I3656" s="10" t="str">
        <x:v>PARSED</x:v>
      </x:c>
      <x:c r="J3656" s="10" t="str">
        <x:v>NO_SEMANTIC_VALIDATOR_DETERMINISTIC_PASS</x:v>
      </x:c>
      <x:c r="K3656" s="10" t="str">
        <x:v>62ced666125f94d17c063f2b0d2bc570a0b2eab39b3eba5d0b7ae80cf9f5a3dc</x:v>
      </x:c>
      <x:c r="L3656" s="10" t="str">
        <x:v>historical_three</x:v>
      </x:c>
      <x:c r="M3656" s="10" t="n">
        <x:v>0</x:v>
      </x:c>
      <x:c r="N3656" s="10" t="n">
        <x:v>0</x:v>
      </x:c>
      <x:c r="O3656" s="10" t="n">
        <x:v>1</x:v>
      </x:c>
      <x:c r="P3656" s="9" t="str">
        <x:f>'CaseReview'!U1470</x:f>
        <x:v>PASS</x:v>
      </x:c>
      <x:c r="Q3656" s="9" t="n">
        <x:f>IF(AND(T3656=1,G3656=P3656),1,0)</x:f>
        <x:v>0</x:v>
      </x:c>
      <x:c r="R3656" s="9" t="n">
        <x:f>IF(AND(T3656=1,G3656="PASS",P3656="FAIL"),1,0)</x:f>
        <x:v>0</x:v>
      </x:c>
      <x:c r="S3656" s="9" t="n">
        <x:f>IF(AND(T3656=1,G3656="FAIL",P3656="PASS"),1,0)</x:f>
        <x:v>1</x:v>
      </x:c>
      <x:c r="T3656" s="9" t="n">
        <x:v>1</x:v>
      </x:c>
      <x:c r="U3656" s="9" t="n">
        <x:v>7</x:v>
      </x:c>
      <x:c r="V3656" s="9" t="str">
        <x:v>MVP/SHACL_GENERATION_PIPELINE/experiments/LUNA_NO_SEMANTIC_VALIDATOR/RUN_01/runs/RUN-TRF-005-20260901T105857335705Z/artifacts/attempt_01/candidate_shape.ttl</x:v>
      </x:c>
    </x:row>
    <x:row r="3657" ht="22" customHeight="1">
      <x:c r="A3657" s="10" t="str">
        <x:v>NO_SEMANTIC</x:v>
      </x:c>
      <x:c r="B3657" s="10" t="str">
        <x:v>TRF-006</x:v>
      </x:c>
      <x:c r="C3657" s="10" t="str">
        <x:v>TRF-006-F01</x:v>
      </x:c>
      <x:c r="D3657" s="10" t="str">
        <x:v>RUN_01</x:v>
      </x:c>
      <x:c r="E3657" s="10" t="str">
        <x:v>ORIGINAL_LEDGER</x:v>
      </x:c>
      <x:c r="F3657" s="10" t="str">
        <x:v>FAIL</x:v>
      </x:c>
      <x:c r="G3657" s="10" t="str">
        <x:v>NO_VERDICT</x:v>
      </x:c>
      <x:c r="H3657" s="10" t="str">
        <x:v>INFRASTRUCTURE_FAILURE</x:v>
      </x:c>
      <x:c r="I3657" s="10" t="str">
        <x:v>NOT_PARSED</x:v>
      </x:c>
      <x:c r="J3657" s="10" t="str">
        <x:v>SYNTAX_REPAIR_EXHAUSTED</x:v>
      </x:c>
      <x:c r="K3657" s="10" t="str">
        <x:v>c6600ab683a9897091f57944fc4af6b39b9a58d317b754c4617d6a8f472421a9</x:v>
      </x:c>
      <x:c r="L3657" s="10" t="str">
        <x:v>historical_three</x:v>
      </x:c>
      <x:c r="M3657" s="10" t="n">
        <x:v>0</x:v>
      </x:c>
      <x:c r="N3657" s="10" t="n">
        <x:v>0</x:v>
      </x:c>
      <x:c r="O3657" s="10" t="n">
        <x:v>0</x:v>
      </x:c>
      <x:c r="P3657" s="9" t="str">
        <x:f>'CaseReview'!U1471</x:f>
        <x:v>FAIL</x:v>
      </x:c>
      <x:c r="Q3657" s="9" t="n">
        <x:f>IF(AND(T3657=1,G3657=P3657),1,0)</x:f>
        <x:v>0</x:v>
      </x:c>
      <x:c r="R3657" s="9" t="n">
        <x:f>IF(AND(T3657=1,G3657="PASS",P3657="FAIL"),1,0)</x:f>
        <x:v>0</x:v>
      </x:c>
      <x:c r="S3657" s="9" t="n">
        <x:f>IF(AND(T3657=1,G3657="FAIL",P3657="PASS"),1,0)</x:f>
        <x:v>0</x:v>
      </x:c>
      <x:c r="T3657" s="9" t="n">
        <x:v>0</x:v>
      </x:c>
      <x:c r="U3657" s="9" t="n">
        <x:v>8</x:v>
      </x:c>
      <x:c r="V3657" s="9" t="str">
        <x:v>MVP/SHACL_GENERATION_PIPELINE/experiments/LUNA_NO_SEMANTIC_VALIDATOR/RUN_01/runs/RUN-TRF-006-20260901T105923026528Z/artifacts/attempt_01/candidate_shape.ttl</x:v>
      </x:c>
    </x:row>
    <x:row r="3658" ht="22" customHeight="1">
      <x:c r="A3658" s="10" t="str">
        <x:v>NO_SEMANTIC</x:v>
      </x:c>
      <x:c r="B3658" s="10" t="str">
        <x:v>TRF-006</x:v>
      </x:c>
      <x:c r="C3658" s="10" t="str">
        <x:v>TRF-006-F02</x:v>
      </x:c>
      <x:c r="D3658" s="10" t="str">
        <x:v>RUN_01</x:v>
      </x:c>
      <x:c r="E3658" s="10" t="str">
        <x:v>ORIGINAL_LEDGER</x:v>
      </x:c>
      <x:c r="F3658" s="10" t="str">
        <x:v>FAIL</x:v>
      </x:c>
      <x:c r="G3658" s="10" t="str">
        <x:v>NO_VERDICT</x:v>
      </x:c>
      <x:c r="H3658" s="10" t="str">
        <x:v>INFRASTRUCTURE_FAILURE</x:v>
      </x:c>
      <x:c r="I3658" s="10" t="str">
        <x:v>NOT_PARSED</x:v>
      </x:c>
      <x:c r="J3658" s="10" t="str">
        <x:v>SYNTAX_REPAIR_EXHAUSTED</x:v>
      </x:c>
      <x:c r="K3658" s="10" t="str">
        <x:v>c6600ab683a9897091f57944fc4af6b39b9a58d317b754c4617d6a8f472421a9</x:v>
      </x:c>
      <x:c r="L3658" s="10" t="str">
        <x:v>historical_three</x:v>
      </x:c>
      <x:c r="M3658" s="10" t="n">
        <x:v>0</x:v>
      </x:c>
      <x:c r="N3658" s="10" t="n">
        <x:v>0</x:v>
      </x:c>
      <x:c r="O3658" s="10" t="n">
        <x:v>0</x:v>
      </x:c>
      <x:c r="P3658" s="9" t="str">
        <x:f>'CaseReview'!U1472</x:f>
        <x:v>FAIL</x:v>
      </x:c>
      <x:c r="Q3658" s="9" t="n">
        <x:f>IF(AND(T3658=1,G3658=P3658),1,0)</x:f>
        <x:v>0</x:v>
      </x:c>
      <x:c r="R3658" s="9" t="n">
        <x:f>IF(AND(T3658=1,G3658="PASS",P3658="FAIL"),1,0)</x:f>
        <x:v>0</x:v>
      </x:c>
      <x:c r="S3658" s="9" t="n">
        <x:f>IF(AND(T3658=1,G3658="FAIL",P3658="PASS"),1,0)</x:f>
        <x:v>0</x:v>
      </x:c>
      <x:c r="T3658" s="9" t="n">
        <x:v>0</x:v>
      </x:c>
      <x:c r="U3658" s="9" t="n">
        <x:v>8</x:v>
      </x:c>
      <x:c r="V3658" s="9" t="str">
        <x:v>MVP/SHACL_GENERATION_PIPELINE/experiments/LUNA_NO_SEMANTIC_VALIDATOR/RUN_01/runs/RUN-TRF-006-20260901T105923026528Z/artifacts/attempt_01/candidate_shape.ttl</x:v>
      </x:c>
    </x:row>
    <x:row r="3659" ht="22" customHeight="1">
      <x:c r="A3659" s="10" t="str">
        <x:v>NO_SEMANTIC</x:v>
      </x:c>
      <x:c r="B3659" s="10" t="str">
        <x:v>TRF-006</x:v>
      </x:c>
      <x:c r="C3659" s="10" t="str">
        <x:v>TRF-006-F03</x:v>
      </x:c>
      <x:c r="D3659" s="10" t="str">
        <x:v>RUN_01</x:v>
      </x:c>
      <x:c r="E3659" s="10" t="str">
        <x:v>ORIGINAL_LEDGER</x:v>
      </x:c>
      <x:c r="F3659" s="10" t="str">
        <x:v>FAIL</x:v>
      </x:c>
      <x:c r="G3659" s="10" t="str">
        <x:v>NO_VERDICT</x:v>
      </x:c>
      <x:c r="H3659" s="10" t="str">
        <x:v>INFRASTRUCTURE_FAILURE</x:v>
      </x:c>
      <x:c r="I3659" s="10" t="str">
        <x:v>NOT_PARSED</x:v>
      </x:c>
      <x:c r="J3659" s="10" t="str">
        <x:v>SYNTAX_REPAIR_EXHAUSTED</x:v>
      </x:c>
      <x:c r="K3659" s="10" t="str">
        <x:v>c6600ab683a9897091f57944fc4af6b39b9a58d317b754c4617d6a8f472421a9</x:v>
      </x:c>
      <x:c r="L3659" s="10" t="str">
        <x:v>historical_three</x:v>
      </x:c>
      <x:c r="M3659" s="10" t="n">
        <x:v>0</x:v>
      </x:c>
      <x:c r="N3659" s="10" t="n">
        <x:v>0</x:v>
      </x:c>
      <x:c r="O3659" s="10" t="n">
        <x:v>0</x:v>
      </x:c>
      <x:c r="P3659" s="9" t="str">
        <x:f>'CaseReview'!U1473</x:f>
        <x:v>FAIL</x:v>
      </x:c>
      <x:c r="Q3659" s="9" t="n">
        <x:f>IF(AND(T3659=1,G3659=P3659),1,0)</x:f>
        <x:v>0</x:v>
      </x:c>
      <x:c r="R3659" s="9" t="n">
        <x:f>IF(AND(T3659=1,G3659="PASS",P3659="FAIL"),1,0)</x:f>
        <x:v>0</x:v>
      </x:c>
      <x:c r="S3659" s="9" t="n">
        <x:f>IF(AND(T3659=1,G3659="FAIL",P3659="PASS"),1,0)</x:f>
        <x:v>0</x:v>
      </x:c>
      <x:c r="T3659" s="9" t="n">
        <x:v>0</x:v>
      </x:c>
      <x:c r="U3659" s="9" t="n">
        <x:v>8</x:v>
      </x:c>
      <x:c r="V3659" s="9" t="str">
        <x:v>MVP/SHACL_GENERATION_PIPELINE/experiments/LUNA_NO_SEMANTIC_VALIDATOR/RUN_01/runs/RUN-TRF-006-20260901T105923026528Z/artifacts/attempt_01/candidate_shape.ttl</x:v>
      </x:c>
    </x:row>
    <x:row r="3660" ht="22" customHeight="1">
      <x:c r="A3660" s="10" t="str">
        <x:v>NO_SEMANTIC</x:v>
      </x:c>
      <x:c r="B3660" s="10" t="str">
        <x:v>TRF-006</x:v>
      </x:c>
      <x:c r="C3660" s="10" t="str">
        <x:v>TRF-006-F04</x:v>
      </x:c>
      <x:c r="D3660" s="10" t="str">
        <x:v>RUN_01</x:v>
      </x:c>
      <x:c r="E3660" s="10" t="str">
        <x:v>ORIGINAL_LEDGER</x:v>
      </x:c>
      <x:c r="F3660" s="10" t="str">
        <x:v>FAIL</x:v>
      </x:c>
      <x:c r="G3660" s="10" t="str">
        <x:v>NO_VERDICT</x:v>
      </x:c>
      <x:c r="H3660" s="10" t="str">
        <x:v>INFRASTRUCTURE_FAILURE</x:v>
      </x:c>
      <x:c r="I3660" s="10" t="str">
        <x:v>NOT_PARSED</x:v>
      </x:c>
      <x:c r="J3660" s="10" t="str">
        <x:v>SYNTAX_REPAIR_EXHAUSTED</x:v>
      </x:c>
      <x:c r="K3660" s="10" t="str">
        <x:v>c6600ab683a9897091f57944fc4af6b39b9a58d317b754c4617d6a8f472421a9</x:v>
      </x:c>
      <x:c r="L3660" s="10" t="str">
        <x:v>historical_three</x:v>
      </x:c>
      <x:c r="M3660" s="10" t="n">
        <x:v>0</x:v>
      </x:c>
      <x:c r="N3660" s="10" t="n">
        <x:v>0</x:v>
      </x:c>
      <x:c r="O3660" s="10" t="n">
        <x:v>0</x:v>
      </x:c>
      <x:c r="P3660" s="9" t="str">
        <x:f>'CaseReview'!U1474</x:f>
        <x:v>FAIL</x:v>
      </x:c>
      <x:c r="Q3660" s="9" t="n">
        <x:f>IF(AND(T3660=1,G3660=P3660),1,0)</x:f>
        <x:v>0</x:v>
      </x:c>
      <x:c r="R3660" s="9" t="n">
        <x:f>IF(AND(T3660=1,G3660="PASS",P3660="FAIL"),1,0)</x:f>
        <x:v>0</x:v>
      </x:c>
      <x:c r="S3660" s="9" t="n">
        <x:f>IF(AND(T3660=1,G3660="FAIL",P3660="PASS"),1,0)</x:f>
        <x:v>0</x:v>
      </x:c>
      <x:c r="T3660" s="9" t="n">
        <x:v>0</x:v>
      </x:c>
      <x:c r="U3660" s="9" t="n">
        <x:v>8</x:v>
      </x:c>
      <x:c r="V3660" s="9" t="str">
        <x:v>MVP/SHACL_GENERATION_PIPELINE/experiments/LUNA_NO_SEMANTIC_VALIDATOR/RUN_01/runs/RUN-TRF-006-20260901T105923026528Z/artifacts/attempt_01/candidate_shape.ttl</x:v>
      </x:c>
    </x:row>
    <x:row r="3661" ht="22" customHeight="1">
      <x:c r="A3661" s="10" t="str">
        <x:v>NO_SEMANTIC</x:v>
      </x:c>
      <x:c r="B3661" s="10" t="str">
        <x:v>TRF-006</x:v>
      </x:c>
      <x:c r="C3661" s="10" t="str">
        <x:v>TRF-006-P01</x:v>
      </x:c>
      <x:c r="D3661" s="10" t="str">
        <x:v>RUN_01</x:v>
      </x:c>
      <x:c r="E3661" s="10" t="str">
        <x:v>ORIGINAL_LEDGER</x:v>
      </x:c>
      <x:c r="F3661" s="10" t="str">
        <x:v>PASS</x:v>
      </x:c>
      <x:c r="G3661" s="10" t="str">
        <x:v>NO_VERDICT</x:v>
      </x:c>
      <x:c r="H3661" s="10" t="str">
        <x:v>INFRASTRUCTURE_FAILURE</x:v>
      </x:c>
      <x:c r="I3661" s="10" t="str">
        <x:v>NOT_PARSED</x:v>
      </x:c>
      <x:c r="J3661" s="10" t="str">
        <x:v>SYNTAX_REPAIR_EXHAUSTED</x:v>
      </x:c>
      <x:c r="K3661" s="10" t="str">
        <x:v>c6600ab683a9897091f57944fc4af6b39b9a58d317b754c4617d6a8f472421a9</x:v>
      </x:c>
      <x:c r="L3661" s="10" t="str">
        <x:v>historical_three</x:v>
      </x:c>
      <x:c r="M3661" s="10" t="n">
        <x:v>0</x:v>
      </x:c>
      <x:c r="N3661" s="10" t="n">
        <x:v>0</x:v>
      </x:c>
      <x:c r="O3661" s="10" t="n">
        <x:v>0</x:v>
      </x:c>
      <x:c r="P3661" s="9" t="str">
        <x:f>'CaseReview'!U1475</x:f>
        <x:v>PASS</x:v>
      </x:c>
      <x:c r="Q3661" s="9" t="n">
        <x:f>IF(AND(T3661=1,G3661=P3661),1,0)</x:f>
        <x:v>0</x:v>
      </x:c>
      <x:c r="R3661" s="9" t="n">
        <x:f>IF(AND(T3661=1,G3661="PASS",P3661="FAIL"),1,0)</x:f>
        <x:v>0</x:v>
      </x:c>
      <x:c r="S3661" s="9" t="n">
        <x:f>IF(AND(T3661=1,G3661="FAIL",P3661="PASS"),1,0)</x:f>
        <x:v>0</x:v>
      </x:c>
      <x:c r="T3661" s="9" t="n">
        <x:v>0</x:v>
      </x:c>
      <x:c r="U3661" s="9" t="n">
        <x:v>8</x:v>
      </x:c>
      <x:c r="V3661" s="9" t="str">
        <x:v>MVP/SHACL_GENERATION_PIPELINE/experiments/LUNA_NO_SEMANTIC_VALIDATOR/RUN_01/runs/RUN-TRF-006-20260901T105923026528Z/artifacts/attempt_01/candidate_shape.ttl</x:v>
      </x:c>
    </x:row>
    <x:row r="3662" ht="22" customHeight="1">
      <x:c r="A3662" s="10" t="str">
        <x:v>NO_SEMANTIC</x:v>
      </x:c>
      <x:c r="B3662" s="10" t="str">
        <x:v>TRF-006</x:v>
      </x:c>
      <x:c r="C3662" s="10" t="str">
        <x:v>TRF-006-P02</x:v>
      </x:c>
      <x:c r="D3662" s="10" t="str">
        <x:v>RUN_01</x:v>
      </x:c>
      <x:c r="E3662" s="10" t="str">
        <x:v>ORIGINAL_LEDGER</x:v>
      </x:c>
      <x:c r="F3662" s="10" t="str">
        <x:v>PASS</x:v>
      </x:c>
      <x:c r="G3662" s="10" t="str">
        <x:v>NO_VERDICT</x:v>
      </x:c>
      <x:c r="H3662" s="10" t="str">
        <x:v>INFRASTRUCTURE_FAILURE</x:v>
      </x:c>
      <x:c r="I3662" s="10" t="str">
        <x:v>NOT_PARSED</x:v>
      </x:c>
      <x:c r="J3662" s="10" t="str">
        <x:v>SYNTAX_REPAIR_EXHAUSTED</x:v>
      </x:c>
      <x:c r="K3662" s="10" t="str">
        <x:v>c6600ab683a9897091f57944fc4af6b39b9a58d317b754c4617d6a8f472421a9</x:v>
      </x:c>
      <x:c r="L3662" s="10" t="str">
        <x:v>historical_three</x:v>
      </x:c>
      <x:c r="M3662" s="10" t="n">
        <x:v>0</x:v>
      </x:c>
      <x:c r="N3662" s="10" t="n">
        <x:v>0</x:v>
      </x:c>
      <x:c r="O3662" s="10" t="n">
        <x:v>0</x:v>
      </x:c>
      <x:c r="P3662" s="9" t="str">
        <x:f>'CaseReview'!U1476</x:f>
        <x:v>PASS</x:v>
      </x:c>
      <x:c r="Q3662" s="9" t="n">
        <x:f>IF(AND(T3662=1,G3662=P3662),1,0)</x:f>
        <x:v>0</x:v>
      </x:c>
      <x:c r="R3662" s="9" t="n">
        <x:f>IF(AND(T3662=1,G3662="PASS",P3662="FAIL"),1,0)</x:f>
        <x:v>0</x:v>
      </x:c>
      <x:c r="S3662" s="9" t="n">
        <x:f>IF(AND(T3662=1,G3662="FAIL",P3662="PASS"),1,0)</x:f>
        <x:v>0</x:v>
      </x:c>
      <x:c r="T3662" s="9" t="n">
        <x:v>0</x:v>
      </x:c>
      <x:c r="U3662" s="9" t="n">
        <x:v>8</x:v>
      </x:c>
      <x:c r="V3662" s="9" t="str">
        <x:v>MVP/SHACL_GENERATION_PIPELINE/experiments/LUNA_NO_SEMANTIC_VALIDATOR/RUN_01/runs/RUN-TRF-006-20260901T105923026528Z/artifacts/attempt_01/candidate_shape.ttl</x:v>
      </x:c>
    </x:row>
    <x:row r="3663" ht="22" customHeight="1">
      <x:c r="A3663" s="10" t="str">
        <x:v>NO_SEMANTIC</x:v>
      </x:c>
      <x:c r="B3663" s="10" t="str">
        <x:v>TRF-006</x:v>
      </x:c>
      <x:c r="C3663" s="10" t="str">
        <x:v>TRF-006-P03</x:v>
      </x:c>
      <x:c r="D3663" s="10" t="str">
        <x:v>RUN_01</x:v>
      </x:c>
      <x:c r="E3663" s="10" t="str">
        <x:v>ORIGINAL_LEDGER</x:v>
      </x:c>
      <x:c r="F3663" s="10" t="str">
        <x:v>PASS</x:v>
      </x:c>
      <x:c r="G3663" s="10" t="str">
        <x:v>NO_VERDICT</x:v>
      </x:c>
      <x:c r="H3663" s="10" t="str">
        <x:v>INFRASTRUCTURE_FAILURE</x:v>
      </x:c>
      <x:c r="I3663" s="10" t="str">
        <x:v>NOT_PARSED</x:v>
      </x:c>
      <x:c r="J3663" s="10" t="str">
        <x:v>SYNTAX_REPAIR_EXHAUSTED</x:v>
      </x:c>
      <x:c r="K3663" s="10" t="str">
        <x:v>c6600ab683a9897091f57944fc4af6b39b9a58d317b754c4617d6a8f472421a9</x:v>
      </x:c>
      <x:c r="L3663" s="10" t="str">
        <x:v>historical_three</x:v>
      </x:c>
      <x:c r="M3663" s="10" t="n">
        <x:v>0</x:v>
      </x:c>
      <x:c r="N3663" s="10" t="n">
        <x:v>0</x:v>
      </x:c>
      <x:c r="O3663" s="10" t="n">
        <x:v>0</x:v>
      </x:c>
      <x:c r="P3663" s="9" t="str">
        <x:f>'CaseReview'!U1477</x:f>
        <x:v>PASS</x:v>
      </x:c>
      <x:c r="Q3663" s="9" t="n">
        <x:f>IF(AND(T3663=1,G3663=P3663),1,0)</x:f>
        <x:v>0</x:v>
      </x:c>
      <x:c r="R3663" s="9" t="n">
        <x:f>IF(AND(T3663=1,G3663="PASS",P3663="FAIL"),1,0)</x:f>
        <x:v>0</x:v>
      </x:c>
      <x:c r="S3663" s="9" t="n">
        <x:f>IF(AND(T3663=1,G3663="FAIL",P3663="PASS"),1,0)</x:f>
        <x:v>0</x:v>
      </x:c>
      <x:c r="T3663" s="9" t="n">
        <x:v>0</x:v>
      </x:c>
      <x:c r="U3663" s="9" t="n">
        <x:v>8</x:v>
      </x:c>
      <x:c r="V3663" s="9" t="str">
        <x:v>MVP/SHACL_GENERATION_PIPELINE/experiments/LUNA_NO_SEMANTIC_VALIDATOR/RUN_01/runs/RUN-TRF-006-20260901T105923026528Z/artifacts/attempt_01/candidate_shape.ttl</x:v>
      </x:c>
    </x:row>
    <x:row r="3664" ht="22" customHeight="1">
      <x:c r="A3664" s="10" t="str">
        <x:v>NO_SEMANTIC</x:v>
      </x:c>
      <x:c r="B3664" s="10" t="str">
        <x:v>TRF-006</x:v>
      </x:c>
      <x:c r="C3664" s="10" t="str">
        <x:v>TRF-006-P04</x:v>
      </x:c>
      <x:c r="D3664" s="10" t="str">
        <x:v>RUN_01</x:v>
      </x:c>
      <x:c r="E3664" s="10" t="str">
        <x:v>ORIGINAL_LEDGER</x:v>
      </x:c>
      <x:c r="F3664" s="10" t="str">
        <x:v>PASS</x:v>
      </x:c>
      <x:c r="G3664" s="10" t="str">
        <x:v>NO_VERDICT</x:v>
      </x:c>
      <x:c r="H3664" s="10" t="str">
        <x:v>INFRASTRUCTURE_FAILURE</x:v>
      </x:c>
      <x:c r="I3664" s="10" t="str">
        <x:v>NOT_PARSED</x:v>
      </x:c>
      <x:c r="J3664" s="10" t="str">
        <x:v>SYNTAX_REPAIR_EXHAUSTED</x:v>
      </x:c>
      <x:c r="K3664" s="10" t="str">
        <x:v>c6600ab683a9897091f57944fc4af6b39b9a58d317b754c4617d6a8f472421a9</x:v>
      </x:c>
      <x:c r="L3664" s="10" t="str">
        <x:v>historical_three</x:v>
      </x:c>
      <x:c r="M3664" s="10" t="n">
        <x:v>0</x:v>
      </x:c>
      <x:c r="N3664" s="10" t="n">
        <x:v>0</x:v>
      </x:c>
      <x:c r="O3664" s="10" t="n">
        <x:v>0</x:v>
      </x:c>
      <x:c r="P3664" s="9" t="str">
        <x:f>'CaseReview'!U1478</x:f>
        <x:v>PASS</x:v>
      </x:c>
      <x:c r="Q3664" s="9" t="n">
        <x:f>IF(AND(T3664=1,G3664=P3664),1,0)</x:f>
        <x:v>0</x:v>
      </x:c>
      <x:c r="R3664" s="9" t="n">
        <x:f>IF(AND(T3664=1,G3664="PASS",P3664="FAIL"),1,0)</x:f>
        <x:v>0</x:v>
      </x:c>
      <x:c r="S3664" s="9" t="n">
        <x:f>IF(AND(T3664=1,G3664="FAIL",P3664="PASS"),1,0)</x:f>
        <x:v>0</x:v>
      </x:c>
      <x:c r="T3664" s="9" t="n">
        <x:v>0</x:v>
      </x:c>
      <x:c r="U3664" s="9" t="n">
        <x:v>8</x:v>
      </x:c>
      <x:c r="V3664" s="9" t="str">
        <x:v>MVP/SHACL_GENERATION_PIPELINE/experiments/LUNA_NO_SEMANTIC_VALIDATOR/RUN_01/runs/RUN-TRF-006-20260901T105923026528Z/artifacts/attempt_01/candidate_shape.ttl</x:v>
      </x:c>
    </x:row>
    <x:row r="3665" ht="22" customHeight="1">
      <x:c r="A3665" s="10" t="str">
        <x:v>NO_SEMANTIC</x:v>
      </x:c>
      <x:c r="B3665" s="10" t="str">
        <x:v>TRF-007</x:v>
      </x:c>
      <x:c r="C3665" s="10" t="str">
        <x:v>TRF-007-F01</x:v>
      </x:c>
      <x:c r="D3665" s="10" t="str">
        <x:v>RUN_01</x:v>
      </x:c>
      <x:c r="E3665" s="10" t="str">
        <x:v>ORIGINAL_LEDGER</x:v>
      </x:c>
      <x:c r="F3665" s="10" t="str">
        <x:v>FAIL</x:v>
      </x:c>
      <x:c r="G3665" s="10" t="str">
        <x:v>FAIL</x:v>
      </x:c>
      <x:c r="H3665" s="10" t="str">
        <x:v>EXECUTED</x:v>
      </x:c>
      <x:c r="I3665" s="10" t="str">
        <x:v>PARSED</x:v>
      </x:c>
      <x:c r="J3665" s="10" t="str">
        <x:v>NO_SEMANTIC_VALIDATOR_DETERMINISTIC_PASS</x:v>
      </x:c>
      <x:c r="K3665" s="10" t="str">
        <x:v>8759054f8a5363c8b7ad95436b15cdc970963ecc07db7ff02f241b2470d5e954</x:v>
      </x:c>
      <x:c r="L3665" s="10" t="str">
        <x:v>historical_three</x:v>
      </x:c>
      <x:c r="M3665" s="10" t="n">
        <x:v>1</x:v>
      </x:c>
      <x:c r="N3665" s="10" t="n">
        <x:v>0</x:v>
      </x:c>
      <x:c r="O3665" s="10" t="n">
        <x:v>0</x:v>
      </x:c>
      <x:c r="P3665" s="9" t="str">
        <x:f>'CaseReview'!U1479</x:f>
        <x:v>FAIL</x:v>
      </x:c>
      <x:c r="Q3665" s="9" t="n">
        <x:f>IF(AND(T3665=1,G3665=P3665),1,0)</x:f>
        <x:v>1</x:v>
      </x:c>
      <x:c r="R3665" s="9" t="n">
        <x:f>IF(AND(T3665=1,G3665="PASS",P3665="FAIL"),1,0)</x:f>
        <x:v>0</x:v>
      </x:c>
      <x:c r="S3665" s="9" t="n">
        <x:f>IF(AND(T3665=1,G3665="FAIL",P3665="PASS"),1,0)</x:f>
        <x:v>0</x:v>
      </x:c>
      <x:c r="T3665" s="9" t="n">
        <x:v>1</x:v>
      </x:c>
      <x:c r="U3665" s="9" t="n">
        <x:v>8</x:v>
      </x:c>
      <x:c r="V3665" s="9" t="str">
        <x:v>MVP/SHACL_GENERATION_PIPELINE/experiments/LUNA_NO_SEMANTIC_VALIDATOR/RUN_01/runs/RUN-TRF-007-20260901T110131569795Z/artifacts/attempt_01/candidate_shape.ttl</x:v>
      </x:c>
    </x:row>
    <x:row r="3666" ht="22" customHeight="1">
      <x:c r="A3666" s="10" t="str">
        <x:v>NO_SEMANTIC</x:v>
      </x:c>
      <x:c r="B3666" s="10" t="str">
        <x:v>TRF-007</x:v>
      </x:c>
      <x:c r="C3666" s="10" t="str">
        <x:v>TRF-007-F02</x:v>
      </x:c>
      <x:c r="D3666" s="10" t="str">
        <x:v>RUN_01</x:v>
      </x:c>
      <x:c r="E3666" s="10" t="str">
        <x:v>ORIGINAL_LEDGER</x:v>
      </x:c>
      <x:c r="F3666" s="10" t="str">
        <x:v>FAIL</x:v>
      </x:c>
      <x:c r="G3666" s="10" t="str">
        <x:v>FAIL</x:v>
      </x:c>
      <x:c r="H3666" s="10" t="str">
        <x:v>EXECUTED</x:v>
      </x:c>
      <x:c r="I3666" s="10" t="str">
        <x:v>PARSED</x:v>
      </x:c>
      <x:c r="J3666" s="10" t="str">
        <x:v>NO_SEMANTIC_VALIDATOR_DETERMINISTIC_PASS</x:v>
      </x:c>
      <x:c r="K3666" s="10" t="str">
        <x:v>8759054f8a5363c8b7ad95436b15cdc970963ecc07db7ff02f241b2470d5e954</x:v>
      </x:c>
      <x:c r="L3666" s="10" t="str">
        <x:v>historical_three</x:v>
      </x:c>
      <x:c r="M3666" s="10" t="n">
        <x:v>1</x:v>
      </x:c>
      <x:c r="N3666" s="10" t="n">
        <x:v>0</x:v>
      </x:c>
      <x:c r="O3666" s="10" t="n">
        <x:v>0</x:v>
      </x:c>
      <x:c r="P3666" s="9" t="str">
        <x:f>'CaseReview'!U1480</x:f>
        <x:v>FAIL</x:v>
      </x:c>
      <x:c r="Q3666" s="9" t="n">
        <x:f>IF(AND(T3666=1,G3666=P3666),1,0)</x:f>
        <x:v>1</x:v>
      </x:c>
      <x:c r="R3666" s="9" t="n">
        <x:f>IF(AND(T3666=1,G3666="PASS",P3666="FAIL"),1,0)</x:f>
        <x:v>0</x:v>
      </x:c>
      <x:c r="S3666" s="9" t="n">
        <x:f>IF(AND(T3666=1,G3666="FAIL",P3666="PASS"),1,0)</x:f>
        <x:v>0</x:v>
      </x:c>
      <x:c r="T3666" s="9" t="n">
        <x:v>1</x:v>
      </x:c>
      <x:c r="U3666" s="9" t="n">
        <x:v>8</x:v>
      </x:c>
      <x:c r="V3666" s="9" t="str">
        <x:v>MVP/SHACL_GENERATION_PIPELINE/experiments/LUNA_NO_SEMANTIC_VALIDATOR/RUN_01/runs/RUN-TRF-007-20260901T110131569795Z/artifacts/attempt_01/candidate_shape.ttl</x:v>
      </x:c>
    </x:row>
    <x:row r="3667" ht="22" customHeight="1">
      <x:c r="A3667" s="10" t="str">
        <x:v>NO_SEMANTIC</x:v>
      </x:c>
      <x:c r="B3667" s="10" t="str">
        <x:v>TRF-007</x:v>
      </x:c>
      <x:c r="C3667" s="10" t="str">
        <x:v>TRF-007-F03</x:v>
      </x:c>
      <x:c r="D3667" s="10" t="str">
        <x:v>RUN_01</x:v>
      </x:c>
      <x:c r="E3667" s="10" t="str">
        <x:v>ORIGINAL_LEDGER</x:v>
      </x:c>
      <x:c r="F3667" s="10" t="str">
        <x:v>FAIL</x:v>
      </x:c>
      <x:c r="G3667" s="10" t="str">
        <x:v>FAIL</x:v>
      </x:c>
      <x:c r="H3667" s="10" t="str">
        <x:v>EXECUTED</x:v>
      </x:c>
      <x:c r="I3667" s="10" t="str">
        <x:v>PARSED</x:v>
      </x:c>
      <x:c r="J3667" s="10" t="str">
        <x:v>NO_SEMANTIC_VALIDATOR_DETERMINISTIC_PASS</x:v>
      </x:c>
      <x:c r="K3667" s="10" t="str">
        <x:v>8759054f8a5363c8b7ad95436b15cdc970963ecc07db7ff02f241b2470d5e954</x:v>
      </x:c>
      <x:c r="L3667" s="10" t="str">
        <x:v>historical_three</x:v>
      </x:c>
      <x:c r="M3667" s="10" t="n">
        <x:v>1</x:v>
      </x:c>
      <x:c r="N3667" s="10" t="n">
        <x:v>0</x:v>
      </x:c>
      <x:c r="O3667" s="10" t="n">
        <x:v>0</x:v>
      </x:c>
      <x:c r="P3667" s="9" t="str">
        <x:f>'CaseReview'!U1481</x:f>
        <x:v>FAIL</x:v>
      </x:c>
      <x:c r="Q3667" s="9" t="n">
        <x:f>IF(AND(T3667=1,G3667=P3667),1,0)</x:f>
        <x:v>1</x:v>
      </x:c>
      <x:c r="R3667" s="9" t="n">
        <x:f>IF(AND(T3667=1,G3667="PASS",P3667="FAIL"),1,0)</x:f>
        <x:v>0</x:v>
      </x:c>
      <x:c r="S3667" s="9" t="n">
        <x:f>IF(AND(T3667=1,G3667="FAIL",P3667="PASS"),1,0)</x:f>
        <x:v>0</x:v>
      </x:c>
      <x:c r="T3667" s="9" t="n">
        <x:v>1</x:v>
      </x:c>
      <x:c r="U3667" s="9" t="n">
        <x:v>8</x:v>
      </x:c>
      <x:c r="V3667" s="9" t="str">
        <x:v>MVP/SHACL_GENERATION_PIPELINE/experiments/LUNA_NO_SEMANTIC_VALIDATOR/RUN_01/runs/RUN-TRF-007-20260901T110131569795Z/artifacts/attempt_01/candidate_shape.ttl</x:v>
      </x:c>
    </x:row>
    <x:row r="3668" ht="22" customHeight="1">
      <x:c r="A3668" s="10" t="str">
        <x:v>NO_SEMANTIC</x:v>
      </x:c>
      <x:c r="B3668" s="10" t="str">
        <x:v>TRF-007</x:v>
      </x:c>
      <x:c r="C3668" s="10" t="str">
        <x:v>TRF-007-P01</x:v>
      </x:c>
      <x:c r="D3668" s="10" t="str">
        <x:v>RUN_01</x:v>
      </x:c>
      <x:c r="E3668" s="10" t="str">
        <x:v>ORIGINAL_LEDGER</x:v>
      </x:c>
      <x:c r="F3668" s="10" t="str">
        <x:v>PASS</x:v>
      </x:c>
      <x:c r="G3668" s="10" t="str">
        <x:v>PASS</x:v>
      </x:c>
      <x:c r="H3668" s="10" t="str">
        <x:v>EXECUTED</x:v>
      </x:c>
      <x:c r="I3668" s="10" t="str">
        <x:v>PARSED</x:v>
      </x:c>
      <x:c r="J3668" s="10" t="str">
        <x:v>NO_SEMANTIC_VALIDATOR_DETERMINISTIC_PASS</x:v>
      </x:c>
      <x:c r="K3668" s="10" t="str">
        <x:v>8759054f8a5363c8b7ad95436b15cdc970963ecc07db7ff02f241b2470d5e954</x:v>
      </x:c>
      <x:c r="L3668" s="10" t="str">
        <x:v>historical_three</x:v>
      </x:c>
      <x:c r="M3668" s="10" t="n">
        <x:v>1</x:v>
      </x:c>
      <x:c r="N3668" s="10" t="n">
        <x:v>0</x:v>
      </x:c>
      <x:c r="O3668" s="10" t="n">
        <x:v>0</x:v>
      </x:c>
      <x:c r="P3668" s="9" t="str">
        <x:f>'CaseReview'!U1482</x:f>
        <x:v>PASS</x:v>
      </x:c>
      <x:c r="Q3668" s="9" t="n">
        <x:f>IF(AND(T3668=1,G3668=P3668),1,0)</x:f>
        <x:v>1</x:v>
      </x:c>
      <x:c r="R3668" s="9" t="n">
        <x:f>IF(AND(T3668=1,G3668="PASS",P3668="FAIL"),1,0)</x:f>
        <x:v>0</x:v>
      </x:c>
      <x:c r="S3668" s="9" t="n">
        <x:f>IF(AND(T3668=1,G3668="FAIL",P3668="PASS"),1,0)</x:f>
        <x:v>0</x:v>
      </x:c>
      <x:c r="T3668" s="9" t="n">
        <x:v>1</x:v>
      </x:c>
      <x:c r="U3668" s="9" t="n">
        <x:v>8</x:v>
      </x:c>
      <x:c r="V3668" s="9" t="str">
        <x:v>MVP/SHACL_GENERATION_PIPELINE/experiments/LUNA_NO_SEMANTIC_VALIDATOR/RUN_01/runs/RUN-TRF-007-20260901T110131569795Z/artifacts/attempt_01/candidate_shape.ttl</x:v>
      </x:c>
    </x:row>
    <x:row r="3669" ht="22" customHeight="1">
      <x:c r="A3669" s="10" t="str">
        <x:v>NO_SEMANTIC</x:v>
      </x:c>
      <x:c r="B3669" s="10" t="str">
        <x:v>TRF-007</x:v>
      </x:c>
      <x:c r="C3669" s="10" t="str">
        <x:v>TRF-007-P02</x:v>
      </x:c>
      <x:c r="D3669" s="10" t="str">
        <x:v>RUN_01</x:v>
      </x:c>
      <x:c r="E3669" s="10" t="str">
        <x:v>ORIGINAL_LEDGER</x:v>
      </x:c>
      <x:c r="F3669" s="10" t="str">
        <x:v>PASS</x:v>
      </x:c>
      <x:c r="G3669" s="10" t="str">
        <x:v>FAIL</x:v>
      </x:c>
      <x:c r="H3669" s="10" t="str">
        <x:v>EXECUTED</x:v>
      </x:c>
      <x:c r="I3669" s="10" t="str">
        <x:v>PARSED</x:v>
      </x:c>
      <x:c r="J3669" s="10" t="str">
        <x:v>NO_SEMANTIC_VALIDATOR_DETERMINISTIC_PASS</x:v>
      </x:c>
      <x:c r="K3669" s="10" t="str">
        <x:v>8759054f8a5363c8b7ad95436b15cdc970963ecc07db7ff02f241b2470d5e954</x:v>
      </x:c>
      <x:c r="L3669" s="10" t="str">
        <x:v>historical_three</x:v>
      </x:c>
      <x:c r="M3669" s="10" t="n">
        <x:v>0</x:v>
      </x:c>
      <x:c r="N3669" s="10" t="n">
        <x:v>0</x:v>
      </x:c>
      <x:c r="O3669" s="10" t="n">
        <x:v>1</x:v>
      </x:c>
      <x:c r="P3669" s="9" t="str">
        <x:f>'CaseReview'!U1483</x:f>
        <x:v>PASS</x:v>
      </x:c>
      <x:c r="Q3669" s="9" t="n">
        <x:f>IF(AND(T3669=1,G3669=P3669),1,0)</x:f>
        <x:v>0</x:v>
      </x:c>
      <x:c r="R3669" s="9" t="n">
        <x:f>IF(AND(T3669=1,G3669="PASS",P3669="FAIL"),1,0)</x:f>
        <x:v>0</x:v>
      </x:c>
      <x:c r="S3669" s="9" t="n">
        <x:f>IF(AND(T3669=1,G3669="FAIL",P3669="PASS"),1,0)</x:f>
        <x:v>1</x:v>
      </x:c>
      <x:c r="T3669" s="9" t="n">
        <x:v>1</x:v>
      </x:c>
      <x:c r="U3669" s="9" t="n">
        <x:v>8</x:v>
      </x:c>
      <x:c r="V3669" s="9" t="str">
        <x:v>MVP/SHACL_GENERATION_PIPELINE/experiments/LUNA_NO_SEMANTIC_VALIDATOR/RUN_01/runs/RUN-TRF-007-20260901T110131569795Z/artifacts/attempt_01/candidate_shape.ttl</x:v>
      </x:c>
    </x:row>
    <x:row r="3670" ht="22" customHeight="1">
      <x:c r="A3670" s="10" t="str">
        <x:v>NO_SEMANTIC</x:v>
      </x:c>
      <x:c r="B3670" s="10" t="str">
        <x:v>TRF-007</x:v>
      </x:c>
      <x:c r="C3670" s="10" t="str">
        <x:v>TRF-007-P03</x:v>
      </x:c>
      <x:c r="D3670" s="10" t="str">
        <x:v>RUN_01</x:v>
      </x:c>
      <x:c r="E3670" s="10" t="str">
        <x:v>ORIGINAL_LEDGER</x:v>
      </x:c>
      <x:c r="F3670" s="10" t="str">
        <x:v>PASS</x:v>
      </x:c>
      <x:c r="G3670" s="10" t="str">
        <x:v>FAIL</x:v>
      </x:c>
      <x:c r="H3670" s="10" t="str">
        <x:v>EXECUTED</x:v>
      </x:c>
      <x:c r="I3670" s="10" t="str">
        <x:v>PARSED</x:v>
      </x:c>
      <x:c r="J3670" s="10" t="str">
        <x:v>NO_SEMANTIC_VALIDATOR_DETERMINISTIC_PASS</x:v>
      </x:c>
      <x:c r="K3670" s="10" t="str">
        <x:v>8759054f8a5363c8b7ad95436b15cdc970963ecc07db7ff02f241b2470d5e954</x:v>
      </x:c>
      <x:c r="L3670" s="10" t="str">
        <x:v>historical_three</x:v>
      </x:c>
      <x:c r="M3670" s="10" t="n">
        <x:v>0</x:v>
      </x:c>
      <x:c r="N3670" s="10" t="n">
        <x:v>0</x:v>
      </x:c>
      <x:c r="O3670" s="10" t="n">
        <x:v>1</x:v>
      </x:c>
      <x:c r="P3670" s="9" t="str">
        <x:f>'CaseReview'!U1484</x:f>
        <x:v>PASS</x:v>
      </x:c>
      <x:c r="Q3670" s="9" t="n">
        <x:f>IF(AND(T3670=1,G3670=P3670),1,0)</x:f>
        <x:v>0</x:v>
      </x:c>
      <x:c r="R3670" s="9" t="n">
        <x:f>IF(AND(T3670=1,G3670="PASS",P3670="FAIL"),1,0)</x:f>
        <x:v>0</x:v>
      </x:c>
      <x:c r="S3670" s="9" t="n">
        <x:f>IF(AND(T3670=1,G3670="FAIL",P3670="PASS"),1,0)</x:f>
        <x:v>1</x:v>
      </x:c>
      <x:c r="T3670" s="9" t="n">
        <x:v>1</x:v>
      </x:c>
      <x:c r="U3670" s="9" t="n">
        <x:v>8</x:v>
      </x:c>
      <x:c r="V3670" s="9" t="str">
        <x:v>MVP/SHACL_GENERATION_PIPELINE/experiments/LUNA_NO_SEMANTIC_VALIDATOR/RUN_01/runs/RUN-TRF-007-20260901T110131569795Z/artifacts/attempt_01/candidate_shape.ttl</x:v>
      </x:c>
    </x:row>
    <x:row r="3671" ht="22" customHeight="1">
      <x:c r="A3671" s="10" t="str">
        <x:v>NO_SEMANTIC</x:v>
      </x:c>
      <x:c r="B3671" s="10" t="str">
        <x:v>TRF-007</x:v>
      </x:c>
      <x:c r="C3671" s="10" t="str">
        <x:v>TRF-007-P04</x:v>
      </x:c>
      <x:c r="D3671" s="10" t="str">
        <x:v>RUN_01</x:v>
      </x:c>
      <x:c r="E3671" s="10" t="str">
        <x:v>ORIGINAL_LEDGER</x:v>
      </x:c>
      <x:c r="F3671" s="10" t="str">
        <x:v>PASS</x:v>
      </x:c>
      <x:c r="G3671" s="10" t="str">
        <x:v>PASS</x:v>
      </x:c>
      <x:c r="H3671" s="10" t="str">
        <x:v>EXECUTED</x:v>
      </x:c>
      <x:c r="I3671" s="10" t="str">
        <x:v>PARSED</x:v>
      </x:c>
      <x:c r="J3671" s="10" t="str">
        <x:v>NO_SEMANTIC_VALIDATOR_DETERMINISTIC_PASS</x:v>
      </x:c>
      <x:c r="K3671" s="10" t="str">
        <x:v>8759054f8a5363c8b7ad95436b15cdc970963ecc07db7ff02f241b2470d5e954</x:v>
      </x:c>
      <x:c r="L3671" s="10" t="str">
        <x:v>historical_three</x:v>
      </x:c>
      <x:c r="M3671" s="10" t="n">
        <x:v>1</x:v>
      </x:c>
      <x:c r="N3671" s="10" t="n">
        <x:v>0</x:v>
      </x:c>
      <x:c r="O3671" s="10" t="n">
        <x:v>0</x:v>
      </x:c>
      <x:c r="P3671" s="9" t="str">
        <x:f>'CaseReview'!U1485</x:f>
        <x:v>PASS</x:v>
      </x:c>
      <x:c r="Q3671" s="9" t="n">
        <x:f>IF(AND(T3671=1,G3671=P3671),1,0)</x:f>
        <x:v>1</x:v>
      </x:c>
      <x:c r="R3671" s="9" t="n">
        <x:f>IF(AND(T3671=1,G3671="PASS",P3671="FAIL"),1,0)</x:f>
        <x:v>0</x:v>
      </x:c>
      <x:c r="S3671" s="9" t="n">
        <x:f>IF(AND(T3671=1,G3671="FAIL",P3671="PASS"),1,0)</x:f>
        <x:v>0</x:v>
      </x:c>
      <x:c r="T3671" s="9" t="n">
        <x:v>1</x:v>
      </x:c>
      <x:c r="U3671" s="9" t="n">
        <x:v>8</x:v>
      </x:c>
      <x:c r="V3671" s="9" t="str">
        <x:v>MVP/SHACL_GENERATION_PIPELINE/experiments/LUNA_NO_SEMANTIC_VALIDATOR/RUN_01/runs/RUN-TRF-007-20260901T110131569795Z/artifacts/attempt_01/candidate_shape.ttl</x:v>
      </x:c>
    </x:row>
    <x:row r="3672" ht="22" customHeight="1">
      <x:c r="A3672" s="10" t="str">
        <x:v>NO_SEMANTIC</x:v>
      </x:c>
      <x:c r="B3672" s="10" t="str">
        <x:v>TRF-007</x:v>
      </x:c>
      <x:c r="C3672" s="10" t="str">
        <x:v>TRF-007-P05</x:v>
      </x:c>
      <x:c r="D3672" s="10" t="str">
        <x:v>RUN_01</x:v>
      </x:c>
      <x:c r="E3672" s="10" t="str">
        <x:v>ORIGINAL_LEDGER</x:v>
      </x:c>
      <x:c r="F3672" s="10" t="str">
        <x:v>PASS</x:v>
      </x:c>
      <x:c r="G3672" s="10" t="str">
        <x:v>PASS</x:v>
      </x:c>
      <x:c r="H3672" s="10" t="str">
        <x:v>EXECUTED</x:v>
      </x:c>
      <x:c r="I3672" s="10" t="str">
        <x:v>PARSED</x:v>
      </x:c>
      <x:c r="J3672" s="10" t="str">
        <x:v>NO_SEMANTIC_VALIDATOR_DETERMINISTIC_PASS</x:v>
      </x:c>
      <x:c r="K3672" s="10" t="str">
        <x:v>8759054f8a5363c8b7ad95436b15cdc970963ecc07db7ff02f241b2470d5e954</x:v>
      </x:c>
      <x:c r="L3672" s="10" t="str">
        <x:v>historical_three</x:v>
      </x:c>
      <x:c r="M3672" s="10" t="n">
        <x:v>1</x:v>
      </x:c>
      <x:c r="N3672" s="10" t="n">
        <x:v>0</x:v>
      </x:c>
      <x:c r="O3672" s="10" t="n">
        <x:v>0</x:v>
      </x:c>
      <x:c r="P3672" s="9" t="str">
        <x:f>'CaseReview'!U1486</x:f>
        <x:v>PASS</x:v>
      </x:c>
      <x:c r="Q3672" s="9" t="n">
        <x:f>IF(AND(T3672=1,G3672=P3672),1,0)</x:f>
        <x:v>1</x:v>
      </x:c>
      <x:c r="R3672" s="9" t="n">
        <x:f>IF(AND(T3672=1,G3672="PASS",P3672="FAIL"),1,0)</x:f>
        <x:v>0</x:v>
      </x:c>
      <x:c r="S3672" s="9" t="n">
        <x:f>IF(AND(T3672=1,G3672="FAIL",P3672="PASS"),1,0)</x:f>
        <x:v>0</x:v>
      </x:c>
      <x:c r="T3672" s="9" t="n">
        <x:v>1</x:v>
      </x:c>
      <x:c r="U3672" s="9" t="n">
        <x:v>8</x:v>
      </x:c>
      <x:c r="V3672" s="9" t="str">
        <x:v>MVP/SHACL_GENERATION_PIPELINE/experiments/LUNA_NO_SEMANTIC_VALIDATOR/RUN_01/runs/RUN-TRF-007-20260901T110131569795Z/artifacts/attempt_01/candidate_shape.ttl</x:v>
      </x:c>
    </x:row>
    <x:row r="3673" ht="22" customHeight="1">
      <x:c r="A3673" s="10" t="str">
        <x:v>NO_SEMANTIC</x:v>
      </x:c>
      <x:c r="B3673" s="10" t="str">
        <x:v>TRF-009</x:v>
      </x:c>
      <x:c r="C3673" s="10" t="str">
        <x:v>TRF-009-F01</x:v>
      </x:c>
      <x:c r="D3673" s="10" t="str">
        <x:v>RUN_01</x:v>
      </x:c>
      <x:c r="E3673" s="10" t="str">
        <x:v>ORIGINAL_LEDGER</x:v>
      </x:c>
      <x:c r="F3673" s="10" t="str">
        <x:v>FAIL</x:v>
      </x:c>
      <x:c r="G3673" s="10" t="str">
        <x:v>FAIL</x:v>
      </x:c>
      <x:c r="H3673" s="10" t="str">
        <x:v>EXECUTED</x:v>
      </x:c>
      <x:c r="I3673" s="10" t="str">
        <x:v>PARSED</x:v>
      </x:c>
      <x:c r="J3673" s="10" t="str">
        <x:v>NO_SEMANTIC_VALIDATOR_DETERMINISTIC_PASS</x:v>
      </x:c>
      <x:c r="K3673" s="10" t="str">
        <x:v>4cf0a629e42dcb8eaf2d2f565f7fcaf6413b26ea4ec4e6c7b5d59385200d42dd</x:v>
      </x:c>
      <x:c r="L3673" s="10" t="str">
        <x:v>historical_three</x:v>
      </x:c>
      <x:c r="M3673" s="10" t="n">
        <x:v>1</x:v>
      </x:c>
      <x:c r="N3673" s="10" t="n">
        <x:v>0</x:v>
      </x:c>
      <x:c r="O3673" s="10" t="n">
        <x:v>0</x:v>
      </x:c>
      <x:c r="P3673" s="9" t="str">
        <x:f>'CaseReview'!U1487</x:f>
        <x:v>FAIL</x:v>
      </x:c>
      <x:c r="Q3673" s="9" t="n">
        <x:f>IF(AND(T3673=1,G3673=P3673),1,0)</x:f>
        <x:v>1</x:v>
      </x:c>
      <x:c r="R3673" s="9" t="n">
        <x:f>IF(AND(T3673=1,G3673="PASS",P3673="FAIL"),1,0)</x:f>
        <x:v>0</x:v>
      </x:c>
      <x:c r="S3673" s="9" t="n">
        <x:f>IF(AND(T3673=1,G3673="FAIL",P3673="PASS"),1,0)</x:f>
        <x:v>0</x:v>
      </x:c>
      <x:c r="T3673" s="9" t="n">
        <x:v>1</x:v>
      </x:c>
      <x:c r="U3673" s="9" t="n">
        <x:v>8</x:v>
      </x:c>
      <x:c r="V3673" s="9" t="str">
        <x:v>MVP/SHACL_GENERATION_PIPELINE/experiments/LUNA_NO_SEMANTIC_VALIDATOR/RUN_01/runs/RUN-TRF-009-20260901T110241294987Z/artifacts/attempt_01/candidate_shape.ttl</x:v>
      </x:c>
    </x:row>
    <x:row r="3674" ht="22" customHeight="1">
      <x:c r="A3674" s="10" t="str">
        <x:v>NO_SEMANTIC</x:v>
      </x:c>
      <x:c r="B3674" s="10" t="str">
        <x:v>TRF-009</x:v>
      </x:c>
      <x:c r="C3674" s="10" t="str">
        <x:v>TRF-009-F02</x:v>
      </x:c>
      <x:c r="D3674" s="10" t="str">
        <x:v>RUN_01</x:v>
      </x:c>
      <x:c r="E3674" s="10" t="str">
        <x:v>ORIGINAL_LEDGER</x:v>
      </x:c>
      <x:c r="F3674" s="10" t="str">
        <x:v>FAIL</x:v>
      </x:c>
      <x:c r="G3674" s="10" t="str">
        <x:v>FAIL</x:v>
      </x:c>
      <x:c r="H3674" s="10" t="str">
        <x:v>EXECUTED</x:v>
      </x:c>
      <x:c r="I3674" s="10" t="str">
        <x:v>PARSED</x:v>
      </x:c>
      <x:c r="J3674" s="10" t="str">
        <x:v>NO_SEMANTIC_VALIDATOR_DETERMINISTIC_PASS</x:v>
      </x:c>
      <x:c r="K3674" s="10" t="str">
        <x:v>4cf0a629e42dcb8eaf2d2f565f7fcaf6413b26ea4ec4e6c7b5d59385200d42dd</x:v>
      </x:c>
      <x:c r="L3674" s="10" t="str">
        <x:v>historical_three</x:v>
      </x:c>
      <x:c r="M3674" s="10" t="n">
        <x:v>1</x:v>
      </x:c>
      <x:c r="N3674" s="10" t="n">
        <x:v>0</x:v>
      </x:c>
      <x:c r="O3674" s="10" t="n">
        <x:v>0</x:v>
      </x:c>
      <x:c r="P3674" s="9" t="str">
        <x:f>'CaseReview'!U1488</x:f>
        <x:v>FAIL</x:v>
      </x:c>
      <x:c r="Q3674" s="9" t="n">
        <x:f>IF(AND(T3674=1,G3674=P3674),1,0)</x:f>
        <x:v>1</x:v>
      </x:c>
      <x:c r="R3674" s="9" t="n">
        <x:f>IF(AND(T3674=1,G3674="PASS",P3674="FAIL"),1,0)</x:f>
        <x:v>0</x:v>
      </x:c>
      <x:c r="S3674" s="9" t="n">
        <x:f>IF(AND(T3674=1,G3674="FAIL",P3674="PASS"),1,0)</x:f>
        <x:v>0</x:v>
      </x:c>
      <x:c r="T3674" s="9" t="n">
        <x:v>1</x:v>
      </x:c>
      <x:c r="U3674" s="9" t="n">
        <x:v>8</x:v>
      </x:c>
      <x:c r="V3674" s="9" t="str">
        <x:v>MVP/SHACL_GENERATION_PIPELINE/experiments/LUNA_NO_SEMANTIC_VALIDATOR/RUN_01/runs/RUN-TRF-009-20260901T110241294987Z/artifacts/attempt_01/candidate_shape.ttl</x:v>
      </x:c>
    </x:row>
    <x:row r="3675" ht="22" customHeight="1">
      <x:c r="A3675" s="10" t="str">
        <x:v>NO_SEMANTIC</x:v>
      </x:c>
      <x:c r="B3675" s="10" t="str">
        <x:v>TRF-009</x:v>
      </x:c>
      <x:c r="C3675" s="10" t="str">
        <x:v>TRF-009-F03</x:v>
      </x:c>
      <x:c r="D3675" s="10" t="str">
        <x:v>RUN_01</x:v>
      </x:c>
      <x:c r="E3675" s="10" t="str">
        <x:v>ORIGINAL_LEDGER</x:v>
      </x:c>
      <x:c r="F3675" s="10" t="str">
        <x:v>FAIL</x:v>
      </x:c>
      <x:c r="G3675" s="10" t="str">
        <x:v>FAIL</x:v>
      </x:c>
      <x:c r="H3675" s="10" t="str">
        <x:v>EXECUTED</x:v>
      </x:c>
      <x:c r="I3675" s="10" t="str">
        <x:v>PARSED</x:v>
      </x:c>
      <x:c r="J3675" s="10" t="str">
        <x:v>NO_SEMANTIC_VALIDATOR_DETERMINISTIC_PASS</x:v>
      </x:c>
      <x:c r="K3675" s="10" t="str">
        <x:v>4cf0a629e42dcb8eaf2d2f565f7fcaf6413b26ea4ec4e6c7b5d59385200d42dd</x:v>
      </x:c>
      <x:c r="L3675" s="10" t="str">
        <x:v>historical_three</x:v>
      </x:c>
      <x:c r="M3675" s="10" t="n">
        <x:v>1</x:v>
      </x:c>
      <x:c r="N3675" s="10" t="n">
        <x:v>0</x:v>
      </x:c>
      <x:c r="O3675" s="10" t="n">
        <x:v>0</x:v>
      </x:c>
      <x:c r="P3675" s="9" t="str">
        <x:f>'CaseReview'!U1489</x:f>
        <x:v>FAIL</x:v>
      </x:c>
      <x:c r="Q3675" s="9" t="n">
        <x:f>IF(AND(T3675=1,G3675=P3675),1,0)</x:f>
        <x:v>1</x:v>
      </x:c>
      <x:c r="R3675" s="9" t="n">
        <x:f>IF(AND(T3675=1,G3675="PASS",P3675="FAIL"),1,0)</x:f>
        <x:v>0</x:v>
      </x:c>
      <x:c r="S3675" s="9" t="n">
        <x:f>IF(AND(T3675=1,G3675="FAIL",P3675="PASS"),1,0)</x:f>
        <x:v>0</x:v>
      </x:c>
      <x:c r="T3675" s="9" t="n">
        <x:v>1</x:v>
      </x:c>
      <x:c r="U3675" s="9" t="n">
        <x:v>8</x:v>
      </x:c>
      <x:c r="V3675" s="9" t="str">
        <x:v>MVP/SHACL_GENERATION_PIPELINE/experiments/LUNA_NO_SEMANTIC_VALIDATOR/RUN_01/runs/RUN-TRF-009-20260901T110241294987Z/artifacts/attempt_01/candidate_shape.ttl</x:v>
      </x:c>
    </x:row>
    <x:row r="3676" ht="22" customHeight="1">
      <x:c r="A3676" s="10" t="str">
        <x:v>NO_SEMANTIC</x:v>
      </x:c>
      <x:c r="B3676" s="10" t="str">
        <x:v>TRF-009</x:v>
      </x:c>
      <x:c r="C3676" s="10" t="str">
        <x:v>TRF-009-P01</x:v>
      </x:c>
      <x:c r="D3676" s="10" t="str">
        <x:v>RUN_01</x:v>
      </x:c>
      <x:c r="E3676" s="10" t="str">
        <x:v>ORIGINAL_LEDGER</x:v>
      </x:c>
      <x:c r="F3676" s="10" t="str">
        <x:v>PASS</x:v>
      </x:c>
      <x:c r="G3676" s="10" t="str">
        <x:v>PASS</x:v>
      </x:c>
      <x:c r="H3676" s="10" t="str">
        <x:v>EXECUTED</x:v>
      </x:c>
      <x:c r="I3676" s="10" t="str">
        <x:v>PARSED</x:v>
      </x:c>
      <x:c r="J3676" s="10" t="str">
        <x:v>NO_SEMANTIC_VALIDATOR_DETERMINISTIC_PASS</x:v>
      </x:c>
      <x:c r="K3676" s="10" t="str">
        <x:v>4cf0a629e42dcb8eaf2d2f565f7fcaf6413b26ea4ec4e6c7b5d59385200d42dd</x:v>
      </x:c>
      <x:c r="L3676" s="10" t="str">
        <x:v>historical_three</x:v>
      </x:c>
      <x:c r="M3676" s="10" t="n">
        <x:v>1</x:v>
      </x:c>
      <x:c r="N3676" s="10" t="n">
        <x:v>0</x:v>
      </x:c>
      <x:c r="O3676" s="10" t="n">
        <x:v>0</x:v>
      </x:c>
      <x:c r="P3676" s="9" t="str">
        <x:f>'CaseReview'!U1490</x:f>
        <x:v>PASS</x:v>
      </x:c>
      <x:c r="Q3676" s="9" t="n">
        <x:f>IF(AND(T3676=1,G3676=P3676),1,0)</x:f>
        <x:v>1</x:v>
      </x:c>
      <x:c r="R3676" s="9" t="n">
        <x:f>IF(AND(T3676=1,G3676="PASS",P3676="FAIL"),1,0)</x:f>
        <x:v>0</x:v>
      </x:c>
      <x:c r="S3676" s="9" t="n">
        <x:f>IF(AND(T3676=1,G3676="FAIL",P3676="PASS"),1,0)</x:f>
        <x:v>0</x:v>
      </x:c>
      <x:c r="T3676" s="9" t="n">
        <x:v>1</x:v>
      </x:c>
      <x:c r="U3676" s="9" t="n">
        <x:v>8</x:v>
      </x:c>
      <x:c r="V3676" s="9" t="str">
        <x:v>MVP/SHACL_GENERATION_PIPELINE/experiments/LUNA_NO_SEMANTIC_VALIDATOR/RUN_01/runs/RUN-TRF-009-20260901T110241294987Z/artifacts/attempt_01/candidate_shape.ttl</x:v>
      </x:c>
    </x:row>
    <x:row r="3677" ht="22" customHeight="1">
      <x:c r="A3677" s="10" t="str">
        <x:v>NO_SEMANTIC</x:v>
      </x:c>
      <x:c r="B3677" s="10" t="str">
        <x:v>TRF-009</x:v>
      </x:c>
      <x:c r="C3677" s="10" t="str">
        <x:v>TRF-009-P02</x:v>
      </x:c>
      <x:c r="D3677" s="10" t="str">
        <x:v>RUN_01</x:v>
      </x:c>
      <x:c r="E3677" s="10" t="str">
        <x:v>ORIGINAL_LEDGER</x:v>
      </x:c>
      <x:c r="F3677" s="10" t="str">
        <x:v>PASS</x:v>
      </x:c>
      <x:c r="G3677" s="10" t="str">
        <x:v>FAIL</x:v>
      </x:c>
      <x:c r="H3677" s="10" t="str">
        <x:v>EXECUTED</x:v>
      </x:c>
      <x:c r="I3677" s="10" t="str">
        <x:v>PARSED</x:v>
      </x:c>
      <x:c r="J3677" s="10" t="str">
        <x:v>NO_SEMANTIC_VALIDATOR_DETERMINISTIC_PASS</x:v>
      </x:c>
      <x:c r="K3677" s="10" t="str">
        <x:v>4cf0a629e42dcb8eaf2d2f565f7fcaf6413b26ea4ec4e6c7b5d59385200d42dd</x:v>
      </x:c>
      <x:c r="L3677" s="10" t="str">
        <x:v>historical_three</x:v>
      </x:c>
      <x:c r="M3677" s="10" t="n">
        <x:v>0</x:v>
      </x:c>
      <x:c r="N3677" s="10" t="n">
        <x:v>0</x:v>
      </x:c>
      <x:c r="O3677" s="10" t="n">
        <x:v>1</x:v>
      </x:c>
      <x:c r="P3677" s="9" t="str">
        <x:f>'CaseReview'!U1491</x:f>
        <x:v>PASS</x:v>
      </x:c>
      <x:c r="Q3677" s="9" t="n">
        <x:f>IF(AND(T3677=1,G3677=P3677),1,0)</x:f>
        <x:v>0</x:v>
      </x:c>
      <x:c r="R3677" s="9" t="n">
        <x:f>IF(AND(T3677=1,G3677="PASS",P3677="FAIL"),1,0)</x:f>
        <x:v>0</x:v>
      </x:c>
      <x:c r="S3677" s="9" t="n">
        <x:f>IF(AND(T3677=1,G3677="FAIL",P3677="PASS"),1,0)</x:f>
        <x:v>1</x:v>
      </x:c>
      <x:c r="T3677" s="9" t="n">
        <x:v>1</x:v>
      </x:c>
      <x:c r="U3677" s="9" t="n">
        <x:v>8</x:v>
      </x:c>
      <x:c r="V3677" s="9" t="str">
        <x:v>MVP/SHACL_GENERATION_PIPELINE/experiments/LUNA_NO_SEMANTIC_VALIDATOR/RUN_01/runs/RUN-TRF-009-20260901T110241294987Z/artifacts/attempt_01/candidate_shape.ttl</x:v>
      </x:c>
    </x:row>
    <x:row r="3678" ht="22" customHeight="1">
      <x:c r="A3678" s="10" t="str">
        <x:v>NO_SEMANTIC</x:v>
      </x:c>
      <x:c r="B3678" s="10" t="str">
        <x:v>TRF-009</x:v>
      </x:c>
      <x:c r="C3678" s="10" t="str">
        <x:v>TRF-009-P03</x:v>
      </x:c>
      <x:c r="D3678" s="10" t="str">
        <x:v>RUN_01</x:v>
      </x:c>
      <x:c r="E3678" s="10" t="str">
        <x:v>ORIGINAL_LEDGER</x:v>
      </x:c>
      <x:c r="F3678" s="10" t="str">
        <x:v>PASS</x:v>
      </x:c>
      <x:c r="G3678" s="10" t="str">
        <x:v>FAIL</x:v>
      </x:c>
      <x:c r="H3678" s="10" t="str">
        <x:v>EXECUTED</x:v>
      </x:c>
      <x:c r="I3678" s="10" t="str">
        <x:v>PARSED</x:v>
      </x:c>
      <x:c r="J3678" s="10" t="str">
        <x:v>NO_SEMANTIC_VALIDATOR_DETERMINISTIC_PASS</x:v>
      </x:c>
      <x:c r="K3678" s="10" t="str">
        <x:v>4cf0a629e42dcb8eaf2d2f565f7fcaf6413b26ea4ec4e6c7b5d59385200d42dd</x:v>
      </x:c>
      <x:c r="L3678" s="10" t="str">
        <x:v>historical_three</x:v>
      </x:c>
      <x:c r="M3678" s="10" t="n">
        <x:v>0</x:v>
      </x:c>
      <x:c r="N3678" s="10" t="n">
        <x:v>0</x:v>
      </x:c>
      <x:c r="O3678" s="10" t="n">
        <x:v>1</x:v>
      </x:c>
      <x:c r="P3678" s="9" t="str">
        <x:f>'CaseReview'!U1492</x:f>
        <x:v>PASS</x:v>
      </x:c>
      <x:c r="Q3678" s="9" t="n">
        <x:f>IF(AND(T3678=1,G3678=P3678),1,0)</x:f>
        <x:v>0</x:v>
      </x:c>
      <x:c r="R3678" s="9" t="n">
        <x:f>IF(AND(T3678=1,G3678="PASS",P3678="FAIL"),1,0)</x:f>
        <x:v>0</x:v>
      </x:c>
      <x:c r="S3678" s="9" t="n">
        <x:f>IF(AND(T3678=1,G3678="FAIL",P3678="PASS"),1,0)</x:f>
        <x:v>1</x:v>
      </x:c>
      <x:c r="T3678" s="9" t="n">
        <x:v>1</x:v>
      </x:c>
      <x:c r="U3678" s="9" t="n">
        <x:v>8</x:v>
      </x:c>
      <x:c r="V3678" s="9" t="str">
        <x:v>MVP/SHACL_GENERATION_PIPELINE/experiments/LUNA_NO_SEMANTIC_VALIDATOR/RUN_01/runs/RUN-TRF-009-20260901T110241294987Z/artifacts/attempt_01/candidate_shape.ttl</x:v>
      </x:c>
    </x:row>
    <x:row r="3679" ht="22" customHeight="1">
      <x:c r="A3679" s="10" t="str">
        <x:v>NO_SEMANTIC</x:v>
      </x:c>
      <x:c r="B3679" s="10" t="str">
        <x:v>TRF-009</x:v>
      </x:c>
      <x:c r="C3679" s="10" t="str">
        <x:v>TRF-009-P04</x:v>
      </x:c>
      <x:c r="D3679" s="10" t="str">
        <x:v>RUN_01</x:v>
      </x:c>
      <x:c r="E3679" s="10" t="str">
        <x:v>ORIGINAL_LEDGER</x:v>
      </x:c>
      <x:c r="F3679" s="10" t="str">
        <x:v>PASS</x:v>
      </x:c>
      <x:c r="G3679" s="10" t="str">
        <x:v>PASS</x:v>
      </x:c>
      <x:c r="H3679" s="10" t="str">
        <x:v>EXECUTED</x:v>
      </x:c>
      <x:c r="I3679" s="10" t="str">
        <x:v>PARSED</x:v>
      </x:c>
      <x:c r="J3679" s="10" t="str">
        <x:v>NO_SEMANTIC_VALIDATOR_DETERMINISTIC_PASS</x:v>
      </x:c>
      <x:c r="K3679" s="10" t="str">
        <x:v>4cf0a629e42dcb8eaf2d2f565f7fcaf6413b26ea4ec4e6c7b5d59385200d42dd</x:v>
      </x:c>
      <x:c r="L3679" s="10" t="str">
        <x:v>historical_three</x:v>
      </x:c>
      <x:c r="M3679" s="10" t="n">
        <x:v>1</x:v>
      </x:c>
      <x:c r="N3679" s="10" t="n">
        <x:v>0</x:v>
      </x:c>
      <x:c r="O3679" s="10" t="n">
        <x:v>0</x:v>
      </x:c>
      <x:c r="P3679" s="9" t="str">
        <x:f>'CaseReview'!U1493</x:f>
        <x:v>PASS</x:v>
      </x:c>
      <x:c r="Q3679" s="9" t="n">
        <x:f>IF(AND(T3679=1,G3679=P3679),1,0)</x:f>
        <x:v>1</x:v>
      </x:c>
      <x:c r="R3679" s="9" t="n">
        <x:f>IF(AND(T3679=1,G3679="PASS",P3679="FAIL"),1,0)</x:f>
        <x:v>0</x:v>
      </x:c>
      <x:c r="S3679" s="9" t="n">
        <x:f>IF(AND(T3679=1,G3679="FAIL",P3679="PASS"),1,0)</x:f>
        <x:v>0</x:v>
      </x:c>
      <x:c r="T3679" s="9" t="n">
        <x:v>1</x:v>
      </x:c>
      <x:c r="U3679" s="9" t="n">
        <x:v>8</x:v>
      </x:c>
      <x:c r="V3679" s="9" t="str">
        <x:v>MVP/SHACL_GENERATION_PIPELINE/experiments/LUNA_NO_SEMANTIC_VALIDATOR/RUN_01/runs/RUN-TRF-009-20260901T110241294987Z/artifacts/attempt_01/candidate_shape.ttl</x:v>
      </x:c>
    </x:row>
    <x:row r="3680" ht="22" customHeight="1">
      <x:c r="A3680" s="10" t="str">
        <x:v>NO_SEMANTIC</x:v>
      </x:c>
      <x:c r="B3680" s="10" t="str">
        <x:v>TRF-009</x:v>
      </x:c>
      <x:c r="C3680" s="10" t="str">
        <x:v>TRF-009-P05</x:v>
      </x:c>
      <x:c r="D3680" s="10" t="str">
        <x:v>RUN_01</x:v>
      </x:c>
      <x:c r="E3680" s="10" t="str">
        <x:v>ORIGINAL_LEDGER</x:v>
      </x:c>
      <x:c r="F3680" s="10" t="str">
        <x:v>PASS</x:v>
      </x:c>
      <x:c r="G3680" s="10" t="str">
        <x:v>FAIL</x:v>
      </x:c>
      <x:c r="H3680" s="10" t="str">
        <x:v>EXECUTED</x:v>
      </x:c>
      <x:c r="I3680" s="10" t="str">
        <x:v>PARSED</x:v>
      </x:c>
      <x:c r="J3680" s="10" t="str">
        <x:v>NO_SEMANTIC_VALIDATOR_DETERMINISTIC_PASS</x:v>
      </x:c>
      <x:c r="K3680" s="10" t="str">
        <x:v>4cf0a629e42dcb8eaf2d2f565f7fcaf6413b26ea4ec4e6c7b5d59385200d42dd</x:v>
      </x:c>
      <x:c r="L3680" s="10" t="str">
        <x:v>historical_three</x:v>
      </x:c>
      <x:c r="M3680" s="10" t="n">
        <x:v>0</x:v>
      </x:c>
      <x:c r="N3680" s="10" t="n">
        <x:v>0</x:v>
      </x:c>
      <x:c r="O3680" s="10" t="n">
        <x:v>1</x:v>
      </x:c>
      <x:c r="P3680" s="9" t="str">
        <x:f>'CaseReview'!U1494</x:f>
        <x:v>PASS</x:v>
      </x:c>
      <x:c r="Q3680" s="9" t="n">
        <x:f>IF(AND(T3680=1,G3680=P3680),1,0)</x:f>
        <x:v>0</x:v>
      </x:c>
      <x:c r="R3680" s="9" t="n">
        <x:f>IF(AND(T3680=1,G3680="PASS",P3680="FAIL"),1,0)</x:f>
        <x:v>0</x:v>
      </x:c>
      <x:c r="S3680" s="9" t="n">
        <x:f>IF(AND(T3680=1,G3680="FAIL",P3680="PASS"),1,0)</x:f>
        <x:v>1</x:v>
      </x:c>
      <x:c r="T3680" s="9" t="n">
        <x:v>1</x:v>
      </x:c>
      <x:c r="U3680" s="9" t="n">
        <x:v>8</x:v>
      </x:c>
      <x:c r="V3680" s="9" t="str">
        <x:v>MVP/SHACL_GENERATION_PIPELINE/experiments/LUNA_NO_SEMANTIC_VALIDATOR/RUN_01/runs/RUN-TRF-009-20260901T110241294987Z/artifacts/attempt_01/candidate_shape.ttl</x:v>
      </x:c>
    </x:row>
    <x:row r="3681" ht="22" customHeight="1">
      <x:c r="A3681" s="10" t="str">
        <x:v>NO_SEMANTIC</x:v>
      </x:c>
      <x:c r="B3681" s="10" t="str">
        <x:v>TRF-010</x:v>
      </x:c>
      <x:c r="C3681" s="10" t="str">
        <x:v>TRF-010-F01</x:v>
      </x:c>
      <x:c r="D3681" s="10" t="str">
        <x:v>RUN_01</x:v>
      </x:c>
      <x:c r="E3681" s="10" t="str">
        <x:v>ORIGINAL_LEDGER</x:v>
      </x:c>
      <x:c r="F3681" s="10" t="str">
        <x:v>FAIL</x:v>
      </x:c>
      <x:c r="G3681" s="10" t="str">
        <x:v>FAIL</x:v>
      </x:c>
      <x:c r="H3681" s="10" t="str">
        <x:v>EXECUTED</x:v>
      </x:c>
      <x:c r="I3681" s="10" t="str">
        <x:v>PARSED</x:v>
      </x:c>
      <x:c r="J3681" s="10" t="str">
        <x:v>NO_SEMANTIC_VALIDATOR_DETERMINISTIC_PASS</x:v>
      </x:c>
      <x:c r="K3681" s="10" t="str">
        <x:v>d721f73eef570e4046b69b6363a4aff33a85d942c63c638b79896f8a38f165b9</x:v>
      </x:c>
      <x:c r="L3681" s="10" t="str">
        <x:v>historical_three</x:v>
      </x:c>
      <x:c r="M3681" s="10" t="n">
        <x:v>1</x:v>
      </x:c>
      <x:c r="N3681" s="10" t="n">
        <x:v>0</x:v>
      </x:c>
      <x:c r="O3681" s="10" t="n">
        <x:v>0</x:v>
      </x:c>
      <x:c r="P3681" s="9" t="str">
        <x:f>'CaseReview'!U1495</x:f>
        <x:v>FAIL</x:v>
      </x:c>
      <x:c r="Q3681" s="9" t="n">
        <x:f>IF(AND(T3681=1,G3681=P3681),1,0)</x:f>
        <x:v>1</x:v>
      </x:c>
      <x:c r="R3681" s="9" t="n">
        <x:f>IF(AND(T3681=1,G3681="PASS",P3681="FAIL"),1,0)</x:f>
        <x:v>0</x:v>
      </x:c>
      <x:c r="S3681" s="9" t="n">
        <x:f>IF(AND(T3681=1,G3681="FAIL",P3681="PASS"),1,0)</x:f>
        <x:v>0</x:v>
      </x:c>
      <x:c r="T3681" s="9" t="n">
        <x:v>1</x:v>
      </x:c>
      <x:c r="U3681" s="9" t="n">
        <x:v>8</x:v>
      </x:c>
      <x:c r="V3681" s="9" t="str">
        <x:v>MVP/SHACL_GENERATION_PIPELINE/experiments/LUNA_NO_SEMANTIC_VALIDATOR/RUN_01/runs/RUN-TRF-010-20260901T110327854783Z/artifacts/attempt_01/candidate_shape.ttl</x:v>
      </x:c>
    </x:row>
    <x:row r="3682" ht="22" customHeight="1">
      <x:c r="A3682" s="10" t="str">
        <x:v>NO_SEMANTIC</x:v>
      </x:c>
      <x:c r="B3682" s="10" t="str">
        <x:v>TRF-010</x:v>
      </x:c>
      <x:c r="C3682" s="10" t="str">
        <x:v>TRF-010-F02</x:v>
      </x:c>
      <x:c r="D3682" s="10" t="str">
        <x:v>RUN_01</x:v>
      </x:c>
      <x:c r="E3682" s="10" t="str">
        <x:v>ORIGINAL_LEDGER</x:v>
      </x:c>
      <x:c r="F3682" s="10" t="str">
        <x:v>FAIL</x:v>
      </x:c>
      <x:c r="G3682" s="10" t="str">
        <x:v>FAIL</x:v>
      </x:c>
      <x:c r="H3682" s="10" t="str">
        <x:v>EXECUTED</x:v>
      </x:c>
      <x:c r="I3682" s="10" t="str">
        <x:v>PARSED</x:v>
      </x:c>
      <x:c r="J3682" s="10" t="str">
        <x:v>NO_SEMANTIC_VALIDATOR_DETERMINISTIC_PASS</x:v>
      </x:c>
      <x:c r="K3682" s="10" t="str">
        <x:v>d721f73eef570e4046b69b6363a4aff33a85d942c63c638b79896f8a38f165b9</x:v>
      </x:c>
      <x:c r="L3682" s="10" t="str">
        <x:v>historical_three</x:v>
      </x:c>
      <x:c r="M3682" s="10" t="n">
        <x:v>1</x:v>
      </x:c>
      <x:c r="N3682" s="10" t="n">
        <x:v>0</x:v>
      </x:c>
      <x:c r="O3682" s="10" t="n">
        <x:v>0</x:v>
      </x:c>
      <x:c r="P3682" s="9" t="str">
        <x:f>'CaseReview'!U1496</x:f>
        <x:v>FAIL</x:v>
      </x:c>
      <x:c r="Q3682" s="9" t="n">
        <x:f>IF(AND(T3682=1,G3682=P3682),1,0)</x:f>
        <x:v>1</x:v>
      </x:c>
      <x:c r="R3682" s="9" t="n">
        <x:f>IF(AND(T3682=1,G3682="PASS",P3682="FAIL"),1,0)</x:f>
        <x:v>0</x:v>
      </x:c>
      <x:c r="S3682" s="9" t="n">
        <x:f>IF(AND(T3682=1,G3682="FAIL",P3682="PASS"),1,0)</x:f>
        <x:v>0</x:v>
      </x:c>
      <x:c r="T3682" s="9" t="n">
        <x:v>1</x:v>
      </x:c>
      <x:c r="U3682" s="9" t="n">
        <x:v>8</x:v>
      </x:c>
      <x:c r="V3682" s="9" t="str">
        <x:v>MVP/SHACL_GENERATION_PIPELINE/experiments/LUNA_NO_SEMANTIC_VALIDATOR/RUN_01/runs/RUN-TRF-010-20260901T110327854783Z/artifacts/attempt_01/candidate_shape.ttl</x:v>
      </x:c>
    </x:row>
    <x:row r="3683" ht="22" customHeight="1">
      <x:c r="A3683" s="10" t="str">
        <x:v>NO_SEMANTIC</x:v>
      </x:c>
      <x:c r="B3683" s="10" t="str">
        <x:v>TRF-010</x:v>
      </x:c>
      <x:c r="C3683" s="10" t="str">
        <x:v>TRF-010-P01</x:v>
      </x:c>
      <x:c r="D3683" s="10" t="str">
        <x:v>RUN_01</x:v>
      </x:c>
      <x:c r="E3683" s="10" t="str">
        <x:v>ORIGINAL_LEDGER</x:v>
      </x:c>
      <x:c r="F3683" s="10" t="str">
        <x:v>PASS</x:v>
      </x:c>
      <x:c r="G3683" s="10" t="str">
        <x:v>PASS</x:v>
      </x:c>
      <x:c r="H3683" s="10" t="str">
        <x:v>EXECUTED</x:v>
      </x:c>
      <x:c r="I3683" s="10" t="str">
        <x:v>PARSED</x:v>
      </x:c>
      <x:c r="J3683" s="10" t="str">
        <x:v>NO_SEMANTIC_VALIDATOR_DETERMINISTIC_PASS</x:v>
      </x:c>
      <x:c r="K3683" s="10" t="str">
        <x:v>d721f73eef570e4046b69b6363a4aff33a85d942c63c638b79896f8a38f165b9</x:v>
      </x:c>
      <x:c r="L3683" s="10" t="str">
        <x:v>historical_three</x:v>
      </x:c>
      <x:c r="M3683" s="10" t="n">
        <x:v>1</x:v>
      </x:c>
      <x:c r="N3683" s="10" t="n">
        <x:v>0</x:v>
      </x:c>
      <x:c r="O3683" s="10" t="n">
        <x:v>0</x:v>
      </x:c>
      <x:c r="P3683" s="9" t="str">
        <x:f>'CaseReview'!U1497</x:f>
        <x:v>PASS</x:v>
      </x:c>
      <x:c r="Q3683" s="9" t="n">
        <x:f>IF(AND(T3683=1,G3683=P3683),1,0)</x:f>
        <x:v>1</x:v>
      </x:c>
      <x:c r="R3683" s="9" t="n">
        <x:f>IF(AND(T3683=1,G3683="PASS",P3683="FAIL"),1,0)</x:f>
        <x:v>0</x:v>
      </x:c>
      <x:c r="S3683" s="9" t="n">
        <x:f>IF(AND(T3683=1,G3683="FAIL",P3683="PASS"),1,0)</x:f>
        <x:v>0</x:v>
      </x:c>
      <x:c r="T3683" s="9" t="n">
        <x:v>1</x:v>
      </x:c>
      <x:c r="U3683" s="9" t="n">
        <x:v>8</x:v>
      </x:c>
      <x:c r="V3683" s="9" t="str">
        <x:v>MVP/SHACL_GENERATION_PIPELINE/experiments/LUNA_NO_SEMANTIC_VALIDATOR/RUN_01/runs/RUN-TRF-010-20260901T110327854783Z/artifacts/attempt_01/candidate_shape.ttl</x:v>
      </x:c>
    </x:row>
    <x:row r="3684" ht="22" customHeight="1">
      <x:c r="A3684" s="10" t="str">
        <x:v>NO_SEMANTIC</x:v>
      </x:c>
      <x:c r="B3684" s="10" t="str">
        <x:v>TRF-010</x:v>
      </x:c>
      <x:c r="C3684" s="10" t="str">
        <x:v>TRF-010-P02</x:v>
      </x:c>
      <x:c r="D3684" s="10" t="str">
        <x:v>RUN_01</x:v>
      </x:c>
      <x:c r="E3684" s="10" t="str">
        <x:v>ORIGINAL_LEDGER</x:v>
      </x:c>
      <x:c r="F3684" s="10" t="str">
        <x:v>PASS</x:v>
      </x:c>
      <x:c r="G3684" s="10" t="str">
        <x:v>PASS</x:v>
      </x:c>
      <x:c r="H3684" s="10" t="str">
        <x:v>EXECUTED</x:v>
      </x:c>
      <x:c r="I3684" s="10" t="str">
        <x:v>PARSED</x:v>
      </x:c>
      <x:c r="J3684" s="10" t="str">
        <x:v>NO_SEMANTIC_VALIDATOR_DETERMINISTIC_PASS</x:v>
      </x:c>
      <x:c r="K3684" s="10" t="str">
        <x:v>d721f73eef570e4046b69b6363a4aff33a85d942c63c638b79896f8a38f165b9</x:v>
      </x:c>
      <x:c r="L3684" s="10" t="str">
        <x:v>historical_three</x:v>
      </x:c>
      <x:c r="M3684" s="10" t="n">
        <x:v>1</x:v>
      </x:c>
      <x:c r="N3684" s="10" t="n">
        <x:v>0</x:v>
      </x:c>
      <x:c r="O3684" s="10" t="n">
        <x:v>0</x:v>
      </x:c>
      <x:c r="P3684" s="9" t="str">
        <x:f>'CaseReview'!U1498</x:f>
        <x:v>PASS</x:v>
      </x:c>
      <x:c r="Q3684" s="9" t="n">
        <x:f>IF(AND(T3684=1,G3684=P3684),1,0)</x:f>
        <x:v>1</x:v>
      </x:c>
      <x:c r="R3684" s="9" t="n">
        <x:f>IF(AND(T3684=1,G3684="PASS",P3684="FAIL"),1,0)</x:f>
        <x:v>0</x:v>
      </x:c>
      <x:c r="S3684" s="9" t="n">
        <x:f>IF(AND(T3684=1,G3684="FAIL",P3684="PASS"),1,0)</x:f>
        <x:v>0</x:v>
      </x:c>
      <x:c r="T3684" s="9" t="n">
        <x:v>1</x:v>
      </x:c>
      <x:c r="U3684" s="9" t="n">
        <x:v>8</x:v>
      </x:c>
      <x:c r="V3684" s="9" t="str">
        <x:v>MVP/SHACL_GENERATION_PIPELINE/experiments/LUNA_NO_SEMANTIC_VALIDATOR/RUN_01/runs/RUN-TRF-010-20260901T110327854783Z/artifacts/attempt_01/candidate_shape.ttl</x:v>
      </x:c>
    </x:row>
    <x:row r="3685" ht="22" customHeight="1">
      <x:c r="A3685" s="10" t="str">
        <x:v>NO_SEMANTIC</x:v>
      </x:c>
      <x:c r="B3685" s="10" t="str">
        <x:v>TRF-010</x:v>
      </x:c>
      <x:c r="C3685" s="10" t="str">
        <x:v>TRF-010-P03</x:v>
      </x:c>
      <x:c r="D3685" s="10" t="str">
        <x:v>RUN_01</x:v>
      </x:c>
      <x:c r="E3685" s="10" t="str">
        <x:v>ORIGINAL_LEDGER</x:v>
      </x:c>
      <x:c r="F3685" s="10" t="str">
        <x:v>PASS</x:v>
      </x:c>
      <x:c r="G3685" s="10" t="str">
        <x:v>PASS</x:v>
      </x:c>
      <x:c r="H3685" s="10" t="str">
        <x:v>EXECUTED</x:v>
      </x:c>
      <x:c r="I3685" s="10" t="str">
        <x:v>PARSED</x:v>
      </x:c>
      <x:c r="J3685" s="10" t="str">
        <x:v>NO_SEMANTIC_VALIDATOR_DETERMINISTIC_PASS</x:v>
      </x:c>
      <x:c r="K3685" s="10" t="str">
        <x:v>d721f73eef570e4046b69b6363a4aff33a85d942c63c638b79896f8a38f165b9</x:v>
      </x:c>
      <x:c r="L3685" s="10" t="str">
        <x:v>historical_three</x:v>
      </x:c>
      <x:c r="M3685" s="10" t="n">
        <x:v>1</x:v>
      </x:c>
      <x:c r="N3685" s="10" t="n">
        <x:v>0</x:v>
      </x:c>
      <x:c r="O3685" s="10" t="n">
        <x:v>0</x:v>
      </x:c>
      <x:c r="P3685" s="9" t="str">
        <x:f>'CaseReview'!U1499</x:f>
        <x:v>PASS</x:v>
      </x:c>
      <x:c r="Q3685" s="9" t="n">
        <x:f>IF(AND(T3685=1,G3685=P3685),1,0)</x:f>
        <x:v>1</x:v>
      </x:c>
      <x:c r="R3685" s="9" t="n">
        <x:f>IF(AND(T3685=1,G3685="PASS",P3685="FAIL"),1,0)</x:f>
        <x:v>0</x:v>
      </x:c>
      <x:c r="S3685" s="9" t="n">
        <x:f>IF(AND(T3685=1,G3685="FAIL",P3685="PASS"),1,0)</x:f>
        <x:v>0</x:v>
      </x:c>
      <x:c r="T3685" s="9" t="n">
        <x:v>1</x:v>
      </x:c>
      <x:c r="U3685" s="9" t="n">
        <x:v>8</x:v>
      </x:c>
      <x:c r="V3685" s="9" t="str">
        <x:v>MVP/SHACL_GENERATION_PIPELINE/experiments/LUNA_NO_SEMANTIC_VALIDATOR/RUN_01/runs/RUN-TRF-010-20260901T110327854783Z/artifacts/attempt_01/candidate_shape.ttl</x:v>
      </x:c>
    </x:row>
    <x:row r="3686" ht="22" customHeight="1">
      <x:c r="A3686" s="10" t="str">
        <x:v>NO_SEMANTIC</x:v>
      </x:c>
      <x:c r="B3686" s="10" t="str">
        <x:v>TRF-010</x:v>
      </x:c>
      <x:c r="C3686" s="10" t="str">
        <x:v>TRF-010-P04</x:v>
      </x:c>
      <x:c r="D3686" s="10" t="str">
        <x:v>RUN_01</x:v>
      </x:c>
      <x:c r="E3686" s="10" t="str">
        <x:v>ORIGINAL_LEDGER</x:v>
      </x:c>
      <x:c r="F3686" s="10" t="str">
        <x:v>PASS</x:v>
      </x:c>
      <x:c r="G3686" s="10" t="str">
        <x:v>PASS</x:v>
      </x:c>
      <x:c r="H3686" s="10" t="str">
        <x:v>EXECUTED</x:v>
      </x:c>
      <x:c r="I3686" s="10" t="str">
        <x:v>PARSED</x:v>
      </x:c>
      <x:c r="J3686" s="10" t="str">
        <x:v>NO_SEMANTIC_VALIDATOR_DETERMINISTIC_PASS</x:v>
      </x:c>
      <x:c r="K3686" s="10" t="str">
        <x:v>d721f73eef570e4046b69b6363a4aff33a85d942c63c638b79896f8a38f165b9</x:v>
      </x:c>
      <x:c r="L3686" s="10" t="str">
        <x:v>historical_three</x:v>
      </x:c>
      <x:c r="M3686" s="10" t="n">
        <x:v>1</x:v>
      </x:c>
      <x:c r="N3686" s="10" t="n">
        <x:v>0</x:v>
      </x:c>
      <x:c r="O3686" s="10" t="n">
        <x:v>0</x:v>
      </x:c>
      <x:c r="P3686" s="9" t="str">
        <x:f>'CaseReview'!U1500</x:f>
        <x:v>PASS</x:v>
      </x:c>
      <x:c r="Q3686" s="9" t="n">
        <x:f>IF(AND(T3686=1,G3686=P3686),1,0)</x:f>
        <x:v>1</x:v>
      </x:c>
      <x:c r="R3686" s="9" t="n">
        <x:f>IF(AND(T3686=1,G3686="PASS",P3686="FAIL"),1,0)</x:f>
        <x:v>0</x:v>
      </x:c>
      <x:c r="S3686" s="9" t="n">
        <x:f>IF(AND(T3686=1,G3686="FAIL",P3686="PASS"),1,0)</x:f>
        <x:v>0</x:v>
      </x:c>
      <x:c r="T3686" s="9" t="n">
        <x:v>1</x:v>
      </x:c>
      <x:c r="U3686" s="9" t="n">
        <x:v>8</x:v>
      </x:c>
      <x:c r="V3686" s="9" t="str">
        <x:v>MVP/SHACL_GENERATION_PIPELINE/experiments/LUNA_NO_SEMANTIC_VALIDATOR/RUN_01/runs/RUN-TRF-010-20260901T110327854783Z/artifacts/attempt_01/candidate_shape.ttl</x:v>
      </x:c>
    </x:row>
    <x:row r="3687" ht="22" customHeight="1">
      <x:c r="A3687" s="10" t="str">
        <x:v>NO_SEMANTIC</x:v>
      </x:c>
      <x:c r="B3687" s="10" t="str">
        <x:v>TRF-010</x:v>
      </x:c>
      <x:c r="C3687" s="10" t="str">
        <x:v>TRF-010-P05</x:v>
      </x:c>
      <x:c r="D3687" s="10" t="str">
        <x:v>RUN_01</x:v>
      </x:c>
      <x:c r="E3687" s="10" t="str">
        <x:v>ORIGINAL_LEDGER</x:v>
      </x:c>
      <x:c r="F3687" s="10" t="str">
        <x:v>PASS</x:v>
      </x:c>
      <x:c r="G3687" s="10" t="str">
        <x:v>PASS</x:v>
      </x:c>
      <x:c r="H3687" s="10" t="str">
        <x:v>EXECUTED</x:v>
      </x:c>
      <x:c r="I3687" s="10" t="str">
        <x:v>PARSED</x:v>
      </x:c>
      <x:c r="J3687" s="10" t="str">
        <x:v>NO_SEMANTIC_VALIDATOR_DETERMINISTIC_PASS</x:v>
      </x:c>
      <x:c r="K3687" s="10" t="str">
        <x:v>d721f73eef570e4046b69b6363a4aff33a85d942c63c638b79896f8a38f165b9</x:v>
      </x:c>
      <x:c r="L3687" s="10" t="str">
        <x:v>historical_three</x:v>
      </x:c>
      <x:c r="M3687" s="10" t="n">
        <x:v>1</x:v>
      </x:c>
      <x:c r="N3687" s="10" t="n">
        <x:v>0</x:v>
      </x:c>
      <x:c r="O3687" s="10" t="n">
        <x:v>0</x:v>
      </x:c>
      <x:c r="P3687" s="9" t="str">
        <x:f>'CaseReview'!U1501</x:f>
        <x:v>PASS</x:v>
      </x:c>
      <x:c r="Q3687" s="9" t="n">
        <x:f>IF(AND(T3687=1,G3687=P3687),1,0)</x:f>
        <x:v>1</x:v>
      </x:c>
      <x:c r="R3687" s="9" t="n">
        <x:f>IF(AND(T3687=1,G3687="PASS",P3687="FAIL"),1,0)</x:f>
        <x:v>0</x:v>
      </x:c>
      <x:c r="S3687" s="9" t="n">
        <x:f>IF(AND(T3687=1,G3687="FAIL",P3687="PASS"),1,0)</x:f>
        <x:v>0</x:v>
      </x:c>
      <x:c r="T3687" s="9" t="n">
        <x:v>1</x:v>
      </x:c>
      <x:c r="U3687" s="9" t="n">
        <x:v>8</x:v>
      </x:c>
      <x:c r="V3687" s="9" t="str">
        <x:v>MVP/SHACL_GENERATION_PIPELINE/experiments/LUNA_NO_SEMANTIC_VALIDATOR/RUN_01/runs/RUN-TRF-010-20260901T110327854783Z/artifacts/attempt_01/candidate_shape.ttl</x:v>
      </x:c>
    </x:row>
    <x:row r="3688" ht="22" customHeight="1">
      <x:c r="A3688" s="10" t="str">
        <x:v>NO_SEMANTIC</x:v>
      </x:c>
      <x:c r="B3688" s="10" t="str">
        <x:v>TRF-010</x:v>
      </x:c>
      <x:c r="C3688" s="10" t="str">
        <x:v>TRF-010-P06</x:v>
      </x:c>
      <x:c r="D3688" s="10" t="str">
        <x:v>RUN_01</x:v>
      </x:c>
      <x:c r="E3688" s="10" t="str">
        <x:v>ORIGINAL_LEDGER</x:v>
      </x:c>
      <x:c r="F3688" s="10" t="str">
        <x:v>PASS</x:v>
      </x:c>
      <x:c r="G3688" s="10" t="str">
        <x:v>PASS</x:v>
      </x:c>
      <x:c r="H3688" s="10" t="str">
        <x:v>EXECUTED</x:v>
      </x:c>
      <x:c r="I3688" s="10" t="str">
        <x:v>PARSED</x:v>
      </x:c>
      <x:c r="J3688" s="10" t="str">
        <x:v>NO_SEMANTIC_VALIDATOR_DETERMINISTIC_PASS</x:v>
      </x:c>
      <x:c r="K3688" s="10" t="str">
        <x:v>d721f73eef570e4046b69b6363a4aff33a85d942c63c638b79896f8a38f165b9</x:v>
      </x:c>
      <x:c r="L3688" s="10" t="str">
        <x:v>historical_three</x:v>
      </x:c>
      <x:c r="M3688" s="10" t="n">
        <x:v>1</x:v>
      </x:c>
      <x:c r="N3688" s="10" t="n">
        <x:v>0</x:v>
      </x:c>
      <x:c r="O3688" s="10" t="n">
        <x:v>0</x:v>
      </x:c>
      <x:c r="P3688" s="9" t="str">
        <x:f>'CaseReview'!U1502</x:f>
        <x:v>PASS</x:v>
      </x:c>
      <x:c r="Q3688" s="9" t="n">
        <x:f>IF(AND(T3688=1,G3688=P3688),1,0)</x:f>
        <x:v>1</x:v>
      </x:c>
      <x:c r="R3688" s="9" t="n">
        <x:f>IF(AND(T3688=1,G3688="PASS",P3688="FAIL"),1,0)</x:f>
        <x:v>0</x:v>
      </x:c>
      <x:c r="S3688" s="9" t="n">
        <x:f>IF(AND(T3688=1,G3688="FAIL",P3688="PASS"),1,0)</x:f>
        <x:v>0</x:v>
      </x:c>
      <x:c r="T3688" s="9" t="n">
        <x:v>1</x:v>
      </x:c>
      <x:c r="U3688" s="9" t="n">
        <x:v>8</x:v>
      </x:c>
      <x:c r="V3688" s="9" t="str">
        <x:v>MVP/SHACL_GENERATION_PIPELINE/experiments/LUNA_NO_SEMANTIC_VALIDATOR/RUN_01/runs/RUN-TRF-010-20260901T110327854783Z/artifacts/attempt_01/candidate_shape.ttl</x:v>
      </x:c>
    </x:row>
    <x:row r="3689" ht="22" customHeight="1">
      <x:c r="A3689" s="10" t="str">
        <x:v>NO_SEMANTIC</x:v>
      </x:c>
      <x:c r="B3689" s="10" t="str">
        <x:v>TRF-011</x:v>
      </x:c>
      <x:c r="C3689" s="10" t="str">
        <x:v>TRF-011-F01</x:v>
      </x:c>
      <x:c r="D3689" s="10" t="str">
        <x:v>RUN_01</x:v>
      </x:c>
      <x:c r="E3689" s="10" t="str">
        <x:v>ORIGINAL_LEDGER</x:v>
      </x:c>
      <x:c r="F3689" s="10" t="str">
        <x:v>FAIL</x:v>
      </x:c>
      <x:c r="G3689" s="10" t="str">
        <x:v>NO_VERDICT</x:v>
      </x:c>
      <x:c r="H3689" s="10" t="str">
        <x:v>INFRASTRUCTURE_FAILURE</x:v>
      </x:c>
      <x:c r="I3689" s="10" t="str">
        <x:v>NOT_PARSED</x:v>
      </x:c>
      <x:c r="J3689" s="10" t="str">
        <x:v>NO_SEMANTIC_VALIDATOR_DETERMINISTIC_FAIL</x:v>
      </x:c>
      <x:c r="K3689" s="10" t="str">
        <x:v>fc2c141538a5881e97b83fd8f89164dcb75ebabe97eb283f6c41e6968bf89761</x:v>
      </x:c>
      <x:c r="L3689" s="10" t="str">
        <x:v>historical_three</x:v>
      </x:c>
      <x:c r="M3689" s="10" t="n">
        <x:v>0</x:v>
      </x:c>
      <x:c r="N3689" s="10" t="n">
        <x:v>0</x:v>
      </x:c>
      <x:c r="O3689" s="10" t="n">
        <x:v>0</x:v>
      </x:c>
      <x:c r="P3689" s="9" t="str">
        <x:f>'CaseReview'!U1503</x:f>
        <x:v>FAIL</x:v>
      </x:c>
      <x:c r="Q3689" s="9" t="n">
        <x:f>IF(AND(T3689=1,G3689=P3689),1,0)</x:f>
        <x:v>0</x:v>
      </x:c>
      <x:c r="R3689" s="9" t="n">
        <x:f>IF(AND(T3689=1,G3689="PASS",P3689="FAIL"),1,0)</x:f>
        <x:v>0</x:v>
      </x:c>
      <x:c r="S3689" s="9" t="n">
        <x:f>IF(AND(T3689=1,G3689="FAIL",P3689="PASS"),1,0)</x:f>
        <x:v>0</x:v>
      </x:c>
      <x:c r="T3689" s="9" t="n">
        <x:v>0</x:v>
      </x:c>
      <x:c r="U3689" s="9" t="n">
        <x:v>7</x:v>
      </x:c>
      <x:c r="V3689" s="9" t="str">
        <x:v>MVP/SHACL_GENERATION_PIPELINE/experiments/LUNA_NO_SEMANTIC_VALIDATOR/RUN_01/runs/RUN-TRF-011-20260901T110337540368Z/artifacts/attempt_01/candidate_shape.ttl</x:v>
      </x:c>
    </x:row>
    <x:row r="3690" ht="22" customHeight="1">
      <x:c r="A3690" s="10" t="str">
        <x:v>NO_SEMANTIC</x:v>
      </x:c>
      <x:c r="B3690" s="10" t="str">
        <x:v>TRF-011</x:v>
      </x:c>
      <x:c r="C3690" s="10" t="str">
        <x:v>TRF-011-F02</x:v>
      </x:c>
      <x:c r="D3690" s="10" t="str">
        <x:v>RUN_01</x:v>
      </x:c>
      <x:c r="E3690" s="10" t="str">
        <x:v>ORIGINAL_LEDGER</x:v>
      </x:c>
      <x:c r="F3690" s="10" t="str">
        <x:v>FAIL</x:v>
      </x:c>
      <x:c r="G3690" s="10" t="str">
        <x:v>NO_VERDICT</x:v>
      </x:c>
      <x:c r="H3690" s="10" t="str">
        <x:v>INFRASTRUCTURE_FAILURE</x:v>
      </x:c>
      <x:c r="I3690" s="10" t="str">
        <x:v>NOT_PARSED</x:v>
      </x:c>
      <x:c r="J3690" s="10" t="str">
        <x:v>NO_SEMANTIC_VALIDATOR_DETERMINISTIC_FAIL</x:v>
      </x:c>
      <x:c r="K3690" s="10" t="str">
        <x:v>fc2c141538a5881e97b83fd8f89164dcb75ebabe97eb283f6c41e6968bf89761</x:v>
      </x:c>
      <x:c r="L3690" s="10" t="str">
        <x:v>historical_three</x:v>
      </x:c>
      <x:c r="M3690" s="10" t="n">
        <x:v>0</x:v>
      </x:c>
      <x:c r="N3690" s="10" t="n">
        <x:v>0</x:v>
      </x:c>
      <x:c r="O3690" s="10" t="n">
        <x:v>0</x:v>
      </x:c>
      <x:c r="P3690" s="9" t="str">
        <x:f>'CaseReview'!U1504</x:f>
        <x:v>FAIL</x:v>
      </x:c>
      <x:c r="Q3690" s="9" t="n">
        <x:f>IF(AND(T3690=1,G3690=P3690),1,0)</x:f>
        <x:v>0</x:v>
      </x:c>
      <x:c r="R3690" s="9" t="n">
        <x:f>IF(AND(T3690=1,G3690="PASS",P3690="FAIL"),1,0)</x:f>
        <x:v>0</x:v>
      </x:c>
      <x:c r="S3690" s="9" t="n">
        <x:f>IF(AND(T3690=1,G3690="FAIL",P3690="PASS"),1,0)</x:f>
        <x:v>0</x:v>
      </x:c>
      <x:c r="T3690" s="9" t="n">
        <x:v>0</x:v>
      </x:c>
      <x:c r="U3690" s="9" t="n">
        <x:v>7</x:v>
      </x:c>
      <x:c r="V3690" s="9" t="str">
        <x:v>MVP/SHACL_GENERATION_PIPELINE/experiments/LUNA_NO_SEMANTIC_VALIDATOR/RUN_01/runs/RUN-TRF-011-20260901T110337540368Z/artifacts/attempt_01/candidate_shape.ttl</x:v>
      </x:c>
    </x:row>
    <x:row r="3691" ht="22" customHeight="1">
      <x:c r="A3691" s="10" t="str">
        <x:v>NO_SEMANTIC</x:v>
      </x:c>
      <x:c r="B3691" s="10" t="str">
        <x:v>TRF-011</x:v>
      </x:c>
      <x:c r="C3691" s="10" t="str">
        <x:v>TRF-011-F03</x:v>
      </x:c>
      <x:c r="D3691" s="10" t="str">
        <x:v>RUN_01</x:v>
      </x:c>
      <x:c r="E3691" s="10" t="str">
        <x:v>ORIGINAL_LEDGER</x:v>
      </x:c>
      <x:c r="F3691" s="10" t="str">
        <x:v>FAIL</x:v>
      </x:c>
      <x:c r="G3691" s="10" t="str">
        <x:v>NO_VERDICT</x:v>
      </x:c>
      <x:c r="H3691" s="10" t="str">
        <x:v>INFRASTRUCTURE_FAILURE</x:v>
      </x:c>
      <x:c r="I3691" s="10" t="str">
        <x:v>NOT_PARSED</x:v>
      </x:c>
      <x:c r="J3691" s="10" t="str">
        <x:v>NO_SEMANTIC_VALIDATOR_DETERMINISTIC_FAIL</x:v>
      </x:c>
      <x:c r="K3691" s="10" t="str">
        <x:v>fc2c141538a5881e97b83fd8f89164dcb75ebabe97eb283f6c41e6968bf89761</x:v>
      </x:c>
      <x:c r="L3691" s="10" t="str">
        <x:v>historical_three</x:v>
      </x:c>
      <x:c r="M3691" s="10" t="n">
        <x:v>0</x:v>
      </x:c>
      <x:c r="N3691" s="10" t="n">
        <x:v>0</x:v>
      </x:c>
      <x:c r="O3691" s="10" t="n">
        <x:v>0</x:v>
      </x:c>
      <x:c r="P3691" s="9" t="str">
        <x:f>'CaseReview'!U1505</x:f>
        <x:v>FAIL</x:v>
      </x:c>
      <x:c r="Q3691" s="9" t="n">
        <x:f>IF(AND(T3691=1,G3691=P3691),1,0)</x:f>
        <x:v>0</x:v>
      </x:c>
      <x:c r="R3691" s="9" t="n">
        <x:f>IF(AND(T3691=1,G3691="PASS",P3691="FAIL"),1,0)</x:f>
        <x:v>0</x:v>
      </x:c>
      <x:c r="S3691" s="9" t="n">
        <x:f>IF(AND(T3691=1,G3691="FAIL",P3691="PASS"),1,0)</x:f>
        <x:v>0</x:v>
      </x:c>
      <x:c r="T3691" s="9" t="n">
        <x:v>0</x:v>
      </x:c>
      <x:c r="U3691" s="9" t="n">
        <x:v>7</x:v>
      </x:c>
      <x:c r="V3691" s="9" t="str">
        <x:v>MVP/SHACL_GENERATION_PIPELINE/experiments/LUNA_NO_SEMANTIC_VALIDATOR/RUN_01/runs/RUN-TRF-011-20260901T110337540368Z/artifacts/attempt_01/candidate_shape.ttl</x:v>
      </x:c>
    </x:row>
    <x:row r="3692" ht="22" customHeight="1">
      <x:c r="A3692" s="10" t="str">
        <x:v>NO_SEMANTIC</x:v>
      </x:c>
      <x:c r="B3692" s="10" t="str">
        <x:v>TRF-011</x:v>
      </x:c>
      <x:c r="C3692" s="10" t="str">
        <x:v>TRF-011-F04</x:v>
      </x:c>
      <x:c r="D3692" s="10" t="str">
        <x:v>RUN_01</x:v>
      </x:c>
      <x:c r="E3692" s="10" t="str">
        <x:v>ORIGINAL_LEDGER</x:v>
      </x:c>
      <x:c r="F3692" s="10" t="str">
        <x:v>FAIL</x:v>
      </x:c>
      <x:c r="G3692" s="10" t="str">
        <x:v>NO_VERDICT</x:v>
      </x:c>
      <x:c r="H3692" s="10" t="str">
        <x:v>INFRASTRUCTURE_FAILURE</x:v>
      </x:c>
      <x:c r="I3692" s="10" t="str">
        <x:v>NOT_PARSED</x:v>
      </x:c>
      <x:c r="J3692" s="10" t="str">
        <x:v>NO_SEMANTIC_VALIDATOR_DETERMINISTIC_FAIL</x:v>
      </x:c>
      <x:c r="K3692" s="10" t="str">
        <x:v>fc2c141538a5881e97b83fd8f89164dcb75ebabe97eb283f6c41e6968bf89761</x:v>
      </x:c>
      <x:c r="L3692" s="10" t="str">
        <x:v>historical_three</x:v>
      </x:c>
      <x:c r="M3692" s="10" t="n">
        <x:v>0</x:v>
      </x:c>
      <x:c r="N3692" s="10" t="n">
        <x:v>0</x:v>
      </x:c>
      <x:c r="O3692" s="10" t="n">
        <x:v>0</x:v>
      </x:c>
      <x:c r="P3692" s="9" t="str">
        <x:f>'CaseReview'!U1506</x:f>
        <x:v>FAIL</x:v>
      </x:c>
      <x:c r="Q3692" s="9" t="n">
        <x:f>IF(AND(T3692=1,G3692=P3692),1,0)</x:f>
        <x:v>0</x:v>
      </x:c>
      <x:c r="R3692" s="9" t="n">
        <x:f>IF(AND(T3692=1,G3692="PASS",P3692="FAIL"),1,0)</x:f>
        <x:v>0</x:v>
      </x:c>
      <x:c r="S3692" s="9" t="n">
        <x:f>IF(AND(T3692=1,G3692="FAIL",P3692="PASS"),1,0)</x:f>
        <x:v>0</x:v>
      </x:c>
      <x:c r="T3692" s="9" t="n">
        <x:v>0</x:v>
      </x:c>
      <x:c r="U3692" s="9" t="n">
        <x:v>7</x:v>
      </x:c>
      <x:c r="V3692" s="9" t="str">
        <x:v>MVP/SHACL_GENERATION_PIPELINE/experiments/LUNA_NO_SEMANTIC_VALIDATOR/RUN_01/runs/RUN-TRF-011-20260901T110337540368Z/artifacts/attempt_01/candidate_shape.ttl</x:v>
      </x:c>
    </x:row>
    <x:row r="3693" ht="22" customHeight="1">
      <x:c r="A3693" s="10" t="str">
        <x:v>NO_SEMANTIC</x:v>
      </x:c>
      <x:c r="B3693" s="10" t="str">
        <x:v>TRF-011</x:v>
      </x:c>
      <x:c r="C3693" s="10" t="str">
        <x:v>TRF-011-P01</x:v>
      </x:c>
      <x:c r="D3693" s="10" t="str">
        <x:v>RUN_01</x:v>
      </x:c>
      <x:c r="E3693" s="10" t="str">
        <x:v>ORIGINAL_LEDGER</x:v>
      </x:c>
      <x:c r="F3693" s="10" t="str">
        <x:v>PASS</x:v>
      </x:c>
      <x:c r="G3693" s="10" t="str">
        <x:v>NO_VERDICT</x:v>
      </x:c>
      <x:c r="H3693" s="10" t="str">
        <x:v>INFRASTRUCTURE_FAILURE</x:v>
      </x:c>
      <x:c r="I3693" s="10" t="str">
        <x:v>NOT_PARSED</x:v>
      </x:c>
      <x:c r="J3693" s="10" t="str">
        <x:v>NO_SEMANTIC_VALIDATOR_DETERMINISTIC_FAIL</x:v>
      </x:c>
      <x:c r="K3693" s="10" t="str">
        <x:v>fc2c141538a5881e97b83fd8f89164dcb75ebabe97eb283f6c41e6968bf89761</x:v>
      </x:c>
      <x:c r="L3693" s="10" t="str">
        <x:v>historical_three</x:v>
      </x:c>
      <x:c r="M3693" s="10" t="n">
        <x:v>0</x:v>
      </x:c>
      <x:c r="N3693" s="10" t="n">
        <x:v>0</x:v>
      </x:c>
      <x:c r="O3693" s="10" t="n">
        <x:v>0</x:v>
      </x:c>
      <x:c r="P3693" s="9" t="str">
        <x:f>'CaseReview'!U1507</x:f>
        <x:v>PASS</x:v>
      </x:c>
      <x:c r="Q3693" s="9" t="n">
        <x:f>IF(AND(T3693=1,G3693=P3693),1,0)</x:f>
        <x:v>0</x:v>
      </x:c>
      <x:c r="R3693" s="9" t="n">
        <x:f>IF(AND(T3693=1,G3693="PASS",P3693="FAIL"),1,0)</x:f>
        <x:v>0</x:v>
      </x:c>
      <x:c r="S3693" s="9" t="n">
        <x:f>IF(AND(T3693=1,G3693="FAIL",P3693="PASS"),1,0)</x:f>
        <x:v>0</x:v>
      </x:c>
      <x:c r="T3693" s="9" t="n">
        <x:v>0</x:v>
      </x:c>
      <x:c r="U3693" s="9" t="n">
        <x:v>7</x:v>
      </x:c>
      <x:c r="V3693" s="9" t="str">
        <x:v>MVP/SHACL_GENERATION_PIPELINE/experiments/LUNA_NO_SEMANTIC_VALIDATOR/RUN_01/runs/RUN-TRF-011-20260901T110337540368Z/artifacts/attempt_01/candidate_shape.ttl</x:v>
      </x:c>
    </x:row>
    <x:row r="3694" ht="22" customHeight="1">
      <x:c r="A3694" s="10" t="str">
        <x:v>NO_SEMANTIC</x:v>
      </x:c>
      <x:c r="B3694" s="10" t="str">
        <x:v>TRF-011</x:v>
      </x:c>
      <x:c r="C3694" s="10" t="str">
        <x:v>TRF-011-P02</x:v>
      </x:c>
      <x:c r="D3694" s="10" t="str">
        <x:v>RUN_01</x:v>
      </x:c>
      <x:c r="E3694" s="10" t="str">
        <x:v>ORIGINAL_LEDGER</x:v>
      </x:c>
      <x:c r="F3694" s="10" t="str">
        <x:v>PASS</x:v>
      </x:c>
      <x:c r="G3694" s="10" t="str">
        <x:v>NO_VERDICT</x:v>
      </x:c>
      <x:c r="H3694" s="10" t="str">
        <x:v>INFRASTRUCTURE_FAILURE</x:v>
      </x:c>
      <x:c r="I3694" s="10" t="str">
        <x:v>NOT_PARSED</x:v>
      </x:c>
      <x:c r="J3694" s="10" t="str">
        <x:v>NO_SEMANTIC_VALIDATOR_DETERMINISTIC_FAIL</x:v>
      </x:c>
      <x:c r="K3694" s="10" t="str">
        <x:v>fc2c141538a5881e97b83fd8f89164dcb75ebabe97eb283f6c41e6968bf89761</x:v>
      </x:c>
      <x:c r="L3694" s="10" t="str">
        <x:v>historical_three</x:v>
      </x:c>
      <x:c r="M3694" s="10" t="n">
        <x:v>0</x:v>
      </x:c>
      <x:c r="N3694" s="10" t="n">
        <x:v>0</x:v>
      </x:c>
      <x:c r="O3694" s="10" t="n">
        <x:v>0</x:v>
      </x:c>
      <x:c r="P3694" s="9" t="str">
        <x:f>'CaseReview'!U1508</x:f>
        <x:v>PASS</x:v>
      </x:c>
      <x:c r="Q3694" s="9" t="n">
        <x:f>IF(AND(T3694=1,G3694=P3694),1,0)</x:f>
        <x:v>0</x:v>
      </x:c>
      <x:c r="R3694" s="9" t="n">
        <x:f>IF(AND(T3694=1,G3694="PASS",P3694="FAIL"),1,0)</x:f>
        <x:v>0</x:v>
      </x:c>
      <x:c r="S3694" s="9" t="n">
        <x:f>IF(AND(T3694=1,G3694="FAIL",P3694="PASS"),1,0)</x:f>
        <x:v>0</x:v>
      </x:c>
      <x:c r="T3694" s="9" t="n">
        <x:v>0</x:v>
      </x:c>
      <x:c r="U3694" s="9" t="n">
        <x:v>7</x:v>
      </x:c>
      <x:c r="V3694" s="9" t="str">
        <x:v>MVP/SHACL_GENERATION_PIPELINE/experiments/LUNA_NO_SEMANTIC_VALIDATOR/RUN_01/runs/RUN-TRF-011-20260901T110337540368Z/artifacts/attempt_01/candidate_shape.ttl</x:v>
      </x:c>
    </x:row>
    <x:row r="3695" ht="22" customHeight="1">
      <x:c r="A3695" s="10" t="str">
        <x:v>NO_SEMANTIC</x:v>
      </x:c>
      <x:c r="B3695" s="10" t="str">
        <x:v>TRF-011</x:v>
      </x:c>
      <x:c r="C3695" s="10" t="str">
        <x:v>TRF-011-P03</x:v>
      </x:c>
      <x:c r="D3695" s="10" t="str">
        <x:v>RUN_01</x:v>
      </x:c>
      <x:c r="E3695" s="10" t="str">
        <x:v>ORIGINAL_LEDGER</x:v>
      </x:c>
      <x:c r="F3695" s="10" t="str">
        <x:v>PASS</x:v>
      </x:c>
      <x:c r="G3695" s="10" t="str">
        <x:v>NO_VERDICT</x:v>
      </x:c>
      <x:c r="H3695" s="10" t="str">
        <x:v>INFRASTRUCTURE_FAILURE</x:v>
      </x:c>
      <x:c r="I3695" s="10" t="str">
        <x:v>NOT_PARSED</x:v>
      </x:c>
      <x:c r="J3695" s="10" t="str">
        <x:v>NO_SEMANTIC_VALIDATOR_DETERMINISTIC_FAIL</x:v>
      </x:c>
      <x:c r="K3695" s="10" t="str">
        <x:v>fc2c141538a5881e97b83fd8f89164dcb75ebabe97eb283f6c41e6968bf89761</x:v>
      </x:c>
      <x:c r="L3695" s="10" t="str">
        <x:v>historical_three</x:v>
      </x:c>
      <x:c r="M3695" s="10" t="n">
        <x:v>0</x:v>
      </x:c>
      <x:c r="N3695" s="10" t="n">
        <x:v>0</x:v>
      </x:c>
      <x:c r="O3695" s="10" t="n">
        <x:v>0</x:v>
      </x:c>
      <x:c r="P3695" s="9" t="str">
        <x:f>'CaseReview'!U1509</x:f>
        <x:v>PASS</x:v>
      </x:c>
      <x:c r="Q3695" s="9" t="n">
        <x:f>IF(AND(T3695=1,G3695=P3695),1,0)</x:f>
        <x:v>0</x:v>
      </x:c>
      <x:c r="R3695" s="9" t="n">
        <x:f>IF(AND(T3695=1,G3695="PASS",P3695="FAIL"),1,0)</x:f>
        <x:v>0</x:v>
      </x:c>
      <x:c r="S3695" s="9" t="n">
        <x:f>IF(AND(T3695=1,G3695="FAIL",P3695="PASS"),1,0)</x:f>
        <x:v>0</x:v>
      </x:c>
      <x:c r="T3695" s="9" t="n">
        <x:v>0</x:v>
      </x:c>
      <x:c r="U3695" s="9" t="n">
        <x:v>7</x:v>
      </x:c>
      <x:c r="V3695" s="9" t="str">
        <x:v>MVP/SHACL_GENERATION_PIPELINE/experiments/LUNA_NO_SEMANTIC_VALIDATOR/RUN_01/runs/RUN-TRF-011-20260901T110337540368Z/artifacts/attempt_01/candidate_shape.ttl</x:v>
      </x:c>
    </x:row>
    <x:row r="3696" ht="22" customHeight="1">
      <x:c r="A3696" s="10" t="str">
        <x:v>NO_SEMANTIC</x:v>
      </x:c>
      <x:c r="B3696" s="10" t="str">
        <x:v>TRF-012</x:v>
      </x:c>
      <x:c r="C3696" s="10" t="str">
        <x:v>TRF-012-F01</x:v>
      </x:c>
      <x:c r="D3696" s="10" t="str">
        <x:v>RUN_01</x:v>
      </x:c>
      <x:c r="E3696" s="10" t="str">
        <x:v>ORIGINAL_LEDGER</x:v>
      </x:c>
      <x:c r="F3696" s="10" t="str">
        <x:v>FAIL</x:v>
      </x:c>
      <x:c r="G3696" s="10" t="str">
        <x:v>FAIL</x:v>
      </x:c>
      <x:c r="H3696" s="10" t="str">
        <x:v>EXECUTED</x:v>
      </x:c>
      <x:c r="I3696" s="10" t="str">
        <x:v>PARSED</x:v>
      </x:c>
      <x:c r="J3696" s="10" t="str">
        <x:v>NO_SEMANTIC_VALIDATOR_DETERMINISTIC_PASS</x:v>
      </x:c>
      <x:c r="K3696" s="10" t="str">
        <x:v>854349ecb1b6835116476f1907eecafa12b6b8d95bad07db82db4b05a6b587e9</x:v>
      </x:c>
      <x:c r="L3696" s="10" t="str">
        <x:v>historical_three</x:v>
      </x:c>
      <x:c r="M3696" s="10" t="n">
        <x:v>1</x:v>
      </x:c>
      <x:c r="N3696" s="10" t="n">
        <x:v>0</x:v>
      </x:c>
      <x:c r="O3696" s="10" t="n">
        <x:v>0</x:v>
      </x:c>
      <x:c r="P3696" s="9" t="str">
        <x:f>'CaseReview'!U1510</x:f>
        <x:v>FAIL</x:v>
      </x:c>
      <x:c r="Q3696" s="9" t="n">
        <x:f>IF(AND(T3696=1,G3696=P3696),1,0)</x:f>
        <x:v>1</x:v>
      </x:c>
      <x:c r="R3696" s="9" t="n">
        <x:f>IF(AND(T3696=1,G3696="PASS",P3696="FAIL"),1,0)</x:f>
        <x:v>0</x:v>
      </x:c>
      <x:c r="S3696" s="9" t="n">
        <x:f>IF(AND(T3696=1,G3696="FAIL",P3696="PASS"),1,0)</x:f>
        <x:v>0</x:v>
      </x:c>
      <x:c r="T3696" s="9" t="n">
        <x:v>1</x:v>
      </x:c>
      <x:c r="U3696" s="9" t="n">
        <x:v>8</x:v>
      </x:c>
      <x:c r="V3696" s="9" t="str">
        <x:v>MVP/SHACL_GENERATION_PIPELINE/experiments/LUNA_NO_SEMANTIC_VALIDATOR/RUN_01/runs/RUN-TRF-012-20260901T110419274498Z/artifacts/attempt_01/candidate_shape.ttl</x:v>
      </x:c>
    </x:row>
    <x:row r="3697" ht="22" customHeight="1">
      <x:c r="A3697" s="10" t="str">
        <x:v>NO_SEMANTIC</x:v>
      </x:c>
      <x:c r="B3697" s="10" t="str">
        <x:v>TRF-012</x:v>
      </x:c>
      <x:c r="C3697" s="10" t="str">
        <x:v>TRF-012-F02</x:v>
      </x:c>
      <x:c r="D3697" s="10" t="str">
        <x:v>RUN_01</x:v>
      </x:c>
      <x:c r="E3697" s="10" t="str">
        <x:v>ORIGINAL_LEDGER</x:v>
      </x:c>
      <x:c r="F3697" s="10" t="str">
        <x:v>FAIL</x:v>
      </x:c>
      <x:c r="G3697" s="10" t="str">
        <x:v>FAIL</x:v>
      </x:c>
      <x:c r="H3697" s="10" t="str">
        <x:v>EXECUTED</x:v>
      </x:c>
      <x:c r="I3697" s="10" t="str">
        <x:v>PARSED</x:v>
      </x:c>
      <x:c r="J3697" s="10" t="str">
        <x:v>NO_SEMANTIC_VALIDATOR_DETERMINISTIC_PASS</x:v>
      </x:c>
      <x:c r="K3697" s="10" t="str">
        <x:v>854349ecb1b6835116476f1907eecafa12b6b8d95bad07db82db4b05a6b587e9</x:v>
      </x:c>
      <x:c r="L3697" s="10" t="str">
        <x:v>historical_three</x:v>
      </x:c>
      <x:c r="M3697" s="10" t="n">
        <x:v>1</x:v>
      </x:c>
      <x:c r="N3697" s="10" t="n">
        <x:v>0</x:v>
      </x:c>
      <x:c r="O3697" s="10" t="n">
        <x:v>0</x:v>
      </x:c>
      <x:c r="P3697" s="9" t="str">
        <x:f>'CaseReview'!U1511</x:f>
        <x:v>FAIL</x:v>
      </x:c>
      <x:c r="Q3697" s="9" t="n">
        <x:f>IF(AND(T3697=1,G3697=P3697),1,0)</x:f>
        <x:v>1</x:v>
      </x:c>
      <x:c r="R3697" s="9" t="n">
        <x:f>IF(AND(T3697=1,G3697="PASS",P3697="FAIL"),1,0)</x:f>
        <x:v>0</x:v>
      </x:c>
      <x:c r="S3697" s="9" t="n">
        <x:f>IF(AND(T3697=1,G3697="FAIL",P3697="PASS"),1,0)</x:f>
        <x:v>0</x:v>
      </x:c>
      <x:c r="T3697" s="9" t="n">
        <x:v>1</x:v>
      </x:c>
      <x:c r="U3697" s="9" t="n">
        <x:v>8</x:v>
      </x:c>
      <x:c r="V3697" s="9" t="str">
        <x:v>MVP/SHACL_GENERATION_PIPELINE/experiments/LUNA_NO_SEMANTIC_VALIDATOR/RUN_01/runs/RUN-TRF-012-20260901T110419274498Z/artifacts/attempt_01/candidate_shape.ttl</x:v>
      </x:c>
    </x:row>
    <x:row r="3698" ht="22" customHeight="1">
      <x:c r="A3698" s="10" t="str">
        <x:v>NO_SEMANTIC</x:v>
      </x:c>
      <x:c r="B3698" s="10" t="str">
        <x:v>TRF-012</x:v>
      </x:c>
      <x:c r="C3698" s="10" t="str">
        <x:v>TRF-012-F03</x:v>
      </x:c>
      <x:c r="D3698" s="10" t="str">
        <x:v>RUN_01</x:v>
      </x:c>
      <x:c r="E3698" s="10" t="str">
        <x:v>ORIGINAL_LEDGER</x:v>
      </x:c>
      <x:c r="F3698" s="10" t="str">
        <x:v>FAIL</x:v>
      </x:c>
      <x:c r="G3698" s="10" t="str">
        <x:v>FAIL</x:v>
      </x:c>
      <x:c r="H3698" s="10" t="str">
        <x:v>EXECUTED</x:v>
      </x:c>
      <x:c r="I3698" s="10" t="str">
        <x:v>PARSED</x:v>
      </x:c>
      <x:c r="J3698" s="10" t="str">
        <x:v>NO_SEMANTIC_VALIDATOR_DETERMINISTIC_PASS</x:v>
      </x:c>
      <x:c r="K3698" s="10" t="str">
        <x:v>854349ecb1b6835116476f1907eecafa12b6b8d95bad07db82db4b05a6b587e9</x:v>
      </x:c>
      <x:c r="L3698" s="10" t="str">
        <x:v>historical_three</x:v>
      </x:c>
      <x:c r="M3698" s="10" t="n">
        <x:v>1</x:v>
      </x:c>
      <x:c r="N3698" s="10" t="n">
        <x:v>0</x:v>
      </x:c>
      <x:c r="O3698" s="10" t="n">
        <x:v>0</x:v>
      </x:c>
      <x:c r="P3698" s="9" t="str">
        <x:f>'CaseReview'!U1512</x:f>
        <x:v>FAIL</x:v>
      </x:c>
      <x:c r="Q3698" s="9" t="n">
        <x:f>IF(AND(T3698=1,G3698=P3698),1,0)</x:f>
        <x:v>1</x:v>
      </x:c>
      <x:c r="R3698" s="9" t="n">
        <x:f>IF(AND(T3698=1,G3698="PASS",P3698="FAIL"),1,0)</x:f>
        <x:v>0</x:v>
      </x:c>
      <x:c r="S3698" s="9" t="n">
        <x:f>IF(AND(T3698=1,G3698="FAIL",P3698="PASS"),1,0)</x:f>
        <x:v>0</x:v>
      </x:c>
      <x:c r="T3698" s="9" t="n">
        <x:v>1</x:v>
      </x:c>
      <x:c r="U3698" s="9" t="n">
        <x:v>8</x:v>
      </x:c>
      <x:c r="V3698" s="9" t="str">
        <x:v>MVP/SHACL_GENERATION_PIPELINE/experiments/LUNA_NO_SEMANTIC_VALIDATOR/RUN_01/runs/RUN-TRF-012-20260901T110419274498Z/artifacts/attempt_01/candidate_shape.ttl</x:v>
      </x:c>
    </x:row>
    <x:row r="3699" ht="22" customHeight="1">
      <x:c r="A3699" s="10" t="str">
        <x:v>NO_SEMANTIC</x:v>
      </x:c>
      <x:c r="B3699" s="10" t="str">
        <x:v>TRF-012</x:v>
      </x:c>
      <x:c r="C3699" s="10" t="str">
        <x:v>TRF-012-F04</x:v>
      </x:c>
      <x:c r="D3699" s="10" t="str">
        <x:v>RUN_01</x:v>
      </x:c>
      <x:c r="E3699" s="10" t="str">
        <x:v>ORIGINAL_LEDGER</x:v>
      </x:c>
      <x:c r="F3699" s="10" t="str">
        <x:v>FAIL</x:v>
      </x:c>
      <x:c r="G3699" s="10" t="str">
        <x:v>FAIL</x:v>
      </x:c>
      <x:c r="H3699" s="10" t="str">
        <x:v>EXECUTED</x:v>
      </x:c>
      <x:c r="I3699" s="10" t="str">
        <x:v>PARSED</x:v>
      </x:c>
      <x:c r="J3699" s="10" t="str">
        <x:v>NO_SEMANTIC_VALIDATOR_DETERMINISTIC_PASS</x:v>
      </x:c>
      <x:c r="K3699" s="10" t="str">
        <x:v>854349ecb1b6835116476f1907eecafa12b6b8d95bad07db82db4b05a6b587e9</x:v>
      </x:c>
      <x:c r="L3699" s="10" t="str">
        <x:v>historical_three</x:v>
      </x:c>
      <x:c r="M3699" s="10" t="n">
        <x:v>1</x:v>
      </x:c>
      <x:c r="N3699" s="10" t="n">
        <x:v>0</x:v>
      </x:c>
      <x:c r="O3699" s="10" t="n">
        <x:v>0</x:v>
      </x:c>
      <x:c r="P3699" s="9" t="str">
        <x:f>'CaseReview'!U1513</x:f>
        <x:v>FAIL</x:v>
      </x:c>
      <x:c r="Q3699" s="9" t="n">
        <x:f>IF(AND(T3699=1,G3699=P3699),1,0)</x:f>
        <x:v>1</x:v>
      </x:c>
      <x:c r="R3699" s="9" t="n">
        <x:f>IF(AND(T3699=1,G3699="PASS",P3699="FAIL"),1,0)</x:f>
        <x:v>0</x:v>
      </x:c>
      <x:c r="S3699" s="9" t="n">
        <x:f>IF(AND(T3699=1,G3699="FAIL",P3699="PASS"),1,0)</x:f>
        <x:v>0</x:v>
      </x:c>
      <x:c r="T3699" s="9" t="n">
        <x:v>1</x:v>
      </x:c>
      <x:c r="U3699" s="9" t="n">
        <x:v>8</x:v>
      </x:c>
      <x:c r="V3699" s="9" t="str">
        <x:v>MVP/SHACL_GENERATION_PIPELINE/experiments/LUNA_NO_SEMANTIC_VALIDATOR/RUN_01/runs/RUN-TRF-012-20260901T110419274498Z/artifacts/attempt_01/candidate_shape.ttl</x:v>
      </x:c>
    </x:row>
    <x:row r="3700" ht="22" customHeight="1">
      <x:c r="A3700" s="10" t="str">
        <x:v>NO_SEMANTIC</x:v>
      </x:c>
      <x:c r="B3700" s="10" t="str">
        <x:v>TRF-012</x:v>
      </x:c>
      <x:c r="C3700" s="10" t="str">
        <x:v>TRF-012-F05</x:v>
      </x:c>
      <x:c r="D3700" s="10" t="str">
        <x:v>RUN_01</x:v>
      </x:c>
      <x:c r="E3700" s="10" t="str">
        <x:v>ORIGINAL_LEDGER</x:v>
      </x:c>
      <x:c r="F3700" s="10" t="str">
        <x:v>FAIL</x:v>
      </x:c>
      <x:c r="G3700" s="10" t="str">
        <x:v>FAIL</x:v>
      </x:c>
      <x:c r="H3700" s="10" t="str">
        <x:v>EXECUTED</x:v>
      </x:c>
      <x:c r="I3700" s="10" t="str">
        <x:v>PARSED</x:v>
      </x:c>
      <x:c r="J3700" s="10" t="str">
        <x:v>NO_SEMANTIC_VALIDATOR_DETERMINISTIC_PASS</x:v>
      </x:c>
      <x:c r="K3700" s="10" t="str">
        <x:v>854349ecb1b6835116476f1907eecafa12b6b8d95bad07db82db4b05a6b587e9</x:v>
      </x:c>
      <x:c r="L3700" s="10" t="str">
        <x:v>historical_three</x:v>
      </x:c>
      <x:c r="M3700" s="10" t="n">
        <x:v>1</x:v>
      </x:c>
      <x:c r="N3700" s="10" t="n">
        <x:v>0</x:v>
      </x:c>
      <x:c r="O3700" s="10" t="n">
        <x:v>0</x:v>
      </x:c>
      <x:c r="P3700" s="9" t="str">
        <x:f>'CaseReview'!U1514</x:f>
        <x:v>FAIL</x:v>
      </x:c>
      <x:c r="Q3700" s="9" t="n">
        <x:f>IF(AND(T3700=1,G3700=P3700),1,0)</x:f>
        <x:v>1</x:v>
      </x:c>
      <x:c r="R3700" s="9" t="n">
        <x:f>IF(AND(T3700=1,G3700="PASS",P3700="FAIL"),1,0)</x:f>
        <x:v>0</x:v>
      </x:c>
      <x:c r="S3700" s="9" t="n">
        <x:f>IF(AND(T3700=1,G3700="FAIL",P3700="PASS"),1,0)</x:f>
        <x:v>0</x:v>
      </x:c>
      <x:c r="T3700" s="9" t="n">
        <x:v>1</x:v>
      </x:c>
      <x:c r="U3700" s="9" t="n">
        <x:v>8</x:v>
      </x:c>
      <x:c r="V3700" s="9" t="str">
        <x:v>MVP/SHACL_GENERATION_PIPELINE/experiments/LUNA_NO_SEMANTIC_VALIDATOR/RUN_01/runs/RUN-TRF-012-20260901T110419274498Z/artifacts/attempt_01/candidate_shape.ttl</x:v>
      </x:c>
    </x:row>
    <x:row r="3701" ht="22" customHeight="1">
      <x:c r="A3701" s="10" t="str">
        <x:v>NO_SEMANTIC</x:v>
      </x:c>
      <x:c r="B3701" s="10" t="str">
        <x:v>TRF-012</x:v>
      </x:c>
      <x:c r="C3701" s="10" t="str">
        <x:v>TRF-012-F06</x:v>
      </x:c>
      <x:c r="D3701" s="10" t="str">
        <x:v>RUN_01</x:v>
      </x:c>
      <x:c r="E3701" s="10" t="str">
        <x:v>ORIGINAL_LEDGER</x:v>
      </x:c>
      <x:c r="F3701" s="10" t="str">
        <x:v>FAIL</x:v>
      </x:c>
      <x:c r="G3701" s="10" t="str">
        <x:v>FAIL</x:v>
      </x:c>
      <x:c r="H3701" s="10" t="str">
        <x:v>EXECUTED</x:v>
      </x:c>
      <x:c r="I3701" s="10" t="str">
        <x:v>PARSED</x:v>
      </x:c>
      <x:c r="J3701" s="10" t="str">
        <x:v>NO_SEMANTIC_VALIDATOR_DETERMINISTIC_PASS</x:v>
      </x:c>
      <x:c r="K3701" s="10" t="str">
        <x:v>854349ecb1b6835116476f1907eecafa12b6b8d95bad07db82db4b05a6b587e9</x:v>
      </x:c>
      <x:c r="L3701" s="10" t="str">
        <x:v>historical_three</x:v>
      </x:c>
      <x:c r="M3701" s="10" t="n">
        <x:v>1</x:v>
      </x:c>
      <x:c r="N3701" s="10" t="n">
        <x:v>0</x:v>
      </x:c>
      <x:c r="O3701" s="10" t="n">
        <x:v>0</x:v>
      </x:c>
      <x:c r="P3701" s="9" t="str">
        <x:f>'CaseReview'!U1515</x:f>
        <x:v>FAIL</x:v>
      </x:c>
      <x:c r="Q3701" s="9" t="n">
        <x:f>IF(AND(T3701=1,G3701=P3701),1,0)</x:f>
        <x:v>1</x:v>
      </x:c>
      <x:c r="R3701" s="9" t="n">
        <x:f>IF(AND(T3701=1,G3701="PASS",P3701="FAIL"),1,0)</x:f>
        <x:v>0</x:v>
      </x:c>
      <x:c r="S3701" s="9" t="n">
        <x:f>IF(AND(T3701=1,G3701="FAIL",P3701="PASS"),1,0)</x:f>
        <x:v>0</x:v>
      </x:c>
      <x:c r="T3701" s="9" t="n">
        <x:v>1</x:v>
      </x:c>
      <x:c r="U3701" s="9" t="n">
        <x:v>8</x:v>
      </x:c>
      <x:c r="V3701" s="9" t="str">
        <x:v>MVP/SHACL_GENERATION_PIPELINE/experiments/LUNA_NO_SEMANTIC_VALIDATOR/RUN_01/runs/RUN-TRF-012-20260901T110419274498Z/artifacts/attempt_01/candidate_shape.ttl</x:v>
      </x:c>
    </x:row>
    <x:row r="3702" ht="22" customHeight="1">
      <x:c r="A3702" s="10" t="str">
        <x:v>NO_SEMANTIC</x:v>
      </x:c>
      <x:c r="B3702" s="10" t="str">
        <x:v>TRF-012</x:v>
      </x:c>
      <x:c r="C3702" s="10" t="str">
        <x:v>TRF-012-F07</x:v>
      </x:c>
      <x:c r="D3702" s="10" t="str">
        <x:v>RUN_01</x:v>
      </x:c>
      <x:c r="E3702" s="10" t="str">
        <x:v>ORIGINAL_LEDGER</x:v>
      </x:c>
      <x:c r="F3702" s="10" t="str">
        <x:v>FAIL</x:v>
      </x:c>
      <x:c r="G3702" s="10" t="str">
        <x:v>FAIL</x:v>
      </x:c>
      <x:c r="H3702" s="10" t="str">
        <x:v>EXECUTED</x:v>
      </x:c>
      <x:c r="I3702" s="10" t="str">
        <x:v>PARSED</x:v>
      </x:c>
      <x:c r="J3702" s="10" t="str">
        <x:v>NO_SEMANTIC_VALIDATOR_DETERMINISTIC_PASS</x:v>
      </x:c>
      <x:c r="K3702" s="10" t="str">
        <x:v>854349ecb1b6835116476f1907eecafa12b6b8d95bad07db82db4b05a6b587e9</x:v>
      </x:c>
      <x:c r="L3702" s="10" t="str">
        <x:v>historical_three</x:v>
      </x:c>
      <x:c r="M3702" s="10" t="n">
        <x:v>1</x:v>
      </x:c>
      <x:c r="N3702" s="10" t="n">
        <x:v>0</x:v>
      </x:c>
      <x:c r="O3702" s="10" t="n">
        <x:v>0</x:v>
      </x:c>
      <x:c r="P3702" s="9" t="str">
        <x:f>'CaseReview'!U1516</x:f>
        <x:v>FAIL</x:v>
      </x:c>
      <x:c r="Q3702" s="9" t="n">
        <x:f>IF(AND(T3702=1,G3702=P3702),1,0)</x:f>
        <x:v>1</x:v>
      </x:c>
      <x:c r="R3702" s="9" t="n">
        <x:f>IF(AND(T3702=1,G3702="PASS",P3702="FAIL"),1,0)</x:f>
        <x:v>0</x:v>
      </x:c>
      <x:c r="S3702" s="9" t="n">
        <x:f>IF(AND(T3702=1,G3702="FAIL",P3702="PASS"),1,0)</x:f>
        <x:v>0</x:v>
      </x:c>
      <x:c r="T3702" s="9" t="n">
        <x:v>1</x:v>
      </x:c>
      <x:c r="U3702" s="9" t="n">
        <x:v>8</x:v>
      </x:c>
      <x:c r="V3702" s="9" t="str">
        <x:v>MVP/SHACL_GENERATION_PIPELINE/experiments/LUNA_NO_SEMANTIC_VALIDATOR/RUN_01/runs/RUN-TRF-012-20260901T110419274498Z/artifacts/attempt_01/candidate_shape.ttl</x:v>
      </x:c>
    </x:row>
    <x:row r="3703" ht="22" customHeight="1">
      <x:c r="A3703" s="10" t="str">
        <x:v>NO_SEMANTIC</x:v>
      </x:c>
      <x:c r="B3703" s="10" t="str">
        <x:v>TRF-012</x:v>
      </x:c>
      <x:c r="C3703" s="10" t="str">
        <x:v>TRF-012-P01</x:v>
      </x:c>
      <x:c r="D3703" s="10" t="str">
        <x:v>RUN_01</x:v>
      </x:c>
      <x:c r="E3703" s="10" t="str">
        <x:v>ORIGINAL_LEDGER</x:v>
      </x:c>
      <x:c r="F3703" s="10" t="str">
        <x:v>PASS</x:v>
      </x:c>
      <x:c r="G3703" s="10" t="str">
        <x:v>PASS</x:v>
      </x:c>
      <x:c r="H3703" s="10" t="str">
        <x:v>EXECUTED</x:v>
      </x:c>
      <x:c r="I3703" s="10" t="str">
        <x:v>PARSED</x:v>
      </x:c>
      <x:c r="J3703" s="10" t="str">
        <x:v>NO_SEMANTIC_VALIDATOR_DETERMINISTIC_PASS</x:v>
      </x:c>
      <x:c r="K3703" s="10" t="str">
        <x:v>854349ecb1b6835116476f1907eecafa12b6b8d95bad07db82db4b05a6b587e9</x:v>
      </x:c>
      <x:c r="L3703" s="10" t="str">
        <x:v>historical_three</x:v>
      </x:c>
      <x:c r="M3703" s="10" t="n">
        <x:v>1</x:v>
      </x:c>
      <x:c r="N3703" s="10" t="n">
        <x:v>0</x:v>
      </x:c>
      <x:c r="O3703" s="10" t="n">
        <x:v>0</x:v>
      </x:c>
      <x:c r="P3703" s="9" t="str">
        <x:f>'CaseReview'!U1517</x:f>
        <x:v>PASS</x:v>
      </x:c>
      <x:c r="Q3703" s="9" t="n">
        <x:f>IF(AND(T3703=1,G3703=P3703),1,0)</x:f>
        <x:v>1</x:v>
      </x:c>
      <x:c r="R3703" s="9" t="n">
        <x:f>IF(AND(T3703=1,G3703="PASS",P3703="FAIL"),1,0)</x:f>
        <x:v>0</x:v>
      </x:c>
      <x:c r="S3703" s="9" t="n">
        <x:f>IF(AND(T3703=1,G3703="FAIL",P3703="PASS"),1,0)</x:f>
        <x:v>0</x:v>
      </x:c>
      <x:c r="T3703" s="9" t="n">
        <x:v>1</x:v>
      </x:c>
      <x:c r="U3703" s="9" t="n">
        <x:v>8</x:v>
      </x:c>
      <x:c r="V3703" s="9" t="str">
        <x:v>MVP/SHACL_GENERATION_PIPELINE/experiments/LUNA_NO_SEMANTIC_VALIDATOR/RUN_01/runs/RUN-TRF-012-20260901T110419274498Z/artifacts/attempt_01/candidate_shape.ttl</x:v>
      </x:c>
    </x:row>
    <x:row r="3704" ht="22" customHeight="1">
      <x:c r="A3704" s="10" t="str">
        <x:v>NO_SEMANTIC</x:v>
      </x:c>
      <x:c r="B3704" s="10" t="str">
        <x:v>TRF-013</x:v>
      </x:c>
      <x:c r="C3704" s="10" t="str">
        <x:v>TRF-013-F01</x:v>
      </x:c>
      <x:c r="D3704" s="10" t="str">
        <x:v>RUN_01</x:v>
      </x:c>
      <x:c r="E3704" s="10" t="str">
        <x:v>ORIGINAL_LEDGER</x:v>
      </x:c>
      <x:c r="F3704" s="10" t="str">
        <x:v>FAIL</x:v>
      </x:c>
      <x:c r="G3704" s="10" t="str">
        <x:v>FAIL</x:v>
      </x:c>
      <x:c r="H3704" s="10" t="str">
        <x:v>EXECUTED</x:v>
      </x:c>
      <x:c r="I3704" s="10" t="str">
        <x:v>PARSED</x:v>
      </x:c>
      <x:c r="J3704" s="10" t="str">
        <x:v>NO_SEMANTIC_VALIDATOR_DETERMINISTIC_PASS</x:v>
      </x:c>
      <x:c r="K3704" s="10" t="str">
        <x:v>674ad5613b60a394e7e07b37f2318d88685d988d4688a278c1e6da4e625f557e</x:v>
      </x:c>
      <x:c r="L3704" s="10" t="str">
        <x:v>historical_three</x:v>
      </x:c>
      <x:c r="M3704" s="10" t="n">
        <x:v>1</x:v>
      </x:c>
      <x:c r="N3704" s="10" t="n">
        <x:v>0</x:v>
      </x:c>
      <x:c r="O3704" s="10" t="n">
        <x:v>0</x:v>
      </x:c>
      <x:c r="P3704" s="9" t="str">
        <x:f>'CaseReview'!U1518</x:f>
        <x:v>FAIL</x:v>
      </x:c>
      <x:c r="Q3704" s="9" t="n">
        <x:f>IF(AND(T3704=1,G3704=P3704),1,0)</x:f>
        <x:v>1</x:v>
      </x:c>
      <x:c r="R3704" s="9" t="n">
        <x:f>IF(AND(T3704=1,G3704="PASS",P3704="FAIL"),1,0)</x:f>
        <x:v>0</x:v>
      </x:c>
      <x:c r="S3704" s="9" t="n">
        <x:f>IF(AND(T3704=1,G3704="FAIL",P3704="PASS"),1,0)</x:f>
        <x:v>0</x:v>
      </x:c>
      <x:c r="T3704" s="9" t="n">
        <x:v>1</x:v>
      </x:c>
      <x:c r="U3704" s="9" t="n">
        <x:v>9</x:v>
      </x:c>
      <x:c r="V3704" s="9" t="str">
        <x:v>MVP/SHACL_GENERATION_PIPELINE/experiments/LUNA_NO_SEMANTIC_VALIDATOR/RUN_01/runs/RUN-TRF-013-20260901T110432156744Z/artifacts/attempt_01/candidate_shape.ttl</x:v>
      </x:c>
    </x:row>
    <x:row r="3705" ht="22" customHeight="1">
      <x:c r="A3705" s="10" t="str">
        <x:v>NO_SEMANTIC</x:v>
      </x:c>
      <x:c r="B3705" s="10" t="str">
        <x:v>TRF-013</x:v>
      </x:c>
      <x:c r="C3705" s="10" t="str">
        <x:v>TRF-013-F02</x:v>
      </x:c>
      <x:c r="D3705" s="10" t="str">
        <x:v>RUN_01</x:v>
      </x:c>
      <x:c r="E3705" s="10" t="str">
        <x:v>ORIGINAL_LEDGER</x:v>
      </x:c>
      <x:c r="F3705" s="10" t="str">
        <x:v>FAIL</x:v>
      </x:c>
      <x:c r="G3705" s="10" t="str">
        <x:v>FAIL</x:v>
      </x:c>
      <x:c r="H3705" s="10" t="str">
        <x:v>EXECUTED</x:v>
      </x:c>
      <x:c r="I3705" s="10" t="str">
        <x:v>PARSED</x:v>
      </x:c>
      <x:c r="J3705" s="10" t="str">
        <x:v>NO_SEMANTIC_VALIDATOR_DETERMINISTIC_PASS</x:v>
      </x:c>
      <x:c r="K3705" s="10" t="str">
        <x:v>674ad5613b60a394e7e07b37f2318d88685d988d4688a278c1e6da4e625f557e</x:v>
      </x:c>
      <x:c r="L3705" s="10" t="str">
        <x:v>historical_three</x:v>
      </x:c>
      <x:c r="M3705" s="10" t="n">
        <x:v>1</x:v>
      </x:c>
      <x:c r="N3705" s="10" t="n">
        <x:v>0</x:v>
      </x:c>
      <x:c r="O3705" s="10" t="n">
        <x:v>0</x:v>
      </x:c>
      <x:c r="P3705" s="9" t="str">
        <x:f>'CaseReview'!U1519</x:f>
        <x:v>FAIL</x:v>
      </x:c>
      <x:c r="Q3705" s="9" t="n">
        <x:f>IF(AND(T3705=1,G3705=P3705),1,0)</x:f>
        <x:v>1</x:v>
      </x:c>
      <x:c r="R3705" s="9" t="n">
        <x:f>IF(AND(T3705=1,G3705="PASS",P3705="FAIL"),1,0)</x:f>
        <x:v>0</x:v>
      </x:c>
      <x:c r="S3705" s="9" t="n">
        <x:f>IF(AND(T3705=1,G3705="FAIL",P3705="PASS"),1,0)</x:f>
        <x:v>0</x:v>
      </x:c>
      <x:c r="T3705" s="9" t="n">
        <x:v>1</x:v>
      </x:c>
      <x:c r="U3705" s="9" t="n">
        <x:v>9</x:v>
      </x:c>
      <x:c r="V3705" s="9" t="str">
        <x:v>MVP/SHACL_GENERATION_PIPELINE/experiments/LUNA_NO_SEMANTIC_VALIDATOR/RUN_01/runs/RUN-TRF-013-20260901T110432156744Z/artifacts/attempt_01/candidate_shape.ttl</x:v>
      </x:c>
    </x:row>
    <x:row r="3706" ht="22" customHeight="1">
      <x:c r="A3706" s="10" t="str">
        <x:v>NO_SEMANTIC</x:v>
      </x:c>
      <x:c r="B3706" s="10" t="str">
        <x:v>TRF-013</x:v>
      </x:c>
      <x:c r="C3706" s="10" t="str">
        <x:v>TRF-013-F03</x:v>
      </x:c>
      <x:c r="D3706" s="10" t="str">
        <x:v>RUN_01</x:v>
      </x:c>
      <x:c r="E3706" s="10" t="str">
        <x:v>ORIGINAL_LEDGER</x:v>
      </x:c>
      <x:c r="F3706" s="10" t="str">
        <x:v>FAIL</x:v>
      </x:c>
      <x:c r="G3706" s="10" t="str">
        <x:v>FAIL</x:v>
      </x:c>
      <x:c r="H3706" s="10" t="str">
        <x:v>EXECUTED</x:v>
      </x:c>
      <x:c r="I3706" s="10" t="str">
        <x:v>PARSED</x:v>
      </x:c>
      <x:c r="J3706" s="10" t="str">
        <x:v>NO_SEMANTIC_VALIDATOR_DETERMINISTIC_PASS</x:v>
      </x:c>
      <x:c r="K3706" s="10" t="str">
        <x:v>674ad5613b60a394e7e07b37f2318d88685d988d4688a278c1e6da4e625f557e</x:v>
      </x:c>
      <x:c r="L3706" s="10" t="str">
        <x:v>historical_three</x:v>
      </x:c>
      <x:c r="M3706" s="10" t="n">
        <x:v>1</x:v>
      </x:c>
      <x:c r="N3706" s="10" t="n">
        <x:v>0</x:v>
      </x:c>
      <x:c r="O3706" s="10" t="n">
        <x:v>0</x:v>
      </x:c>
      <x:c r="P3706" s="9" t="str">
        <x:f>'CaseReview'!U1520</x:f>
        <x:v>FAIL</x:v>
      </x:c>
      <x:c r="Q3706" s="9" t="n">
        <x:f>IF(AND(T3706=1,G3706=P3706),1,0)</x:f>
        <x:v>1</x:v>
      </x:c>
      <x:c r="R3706" s="9" t="n">
        <x:f>IF(AND(T3706=1,G3706="PASS",P3706="FAIL"),1,0)</x:f>
        <x:v>0</x:v>
      </x:c>
      <x:c r="S3706" s="9" t="n">
        <x:f>IF(AND(T3706=1,G3706="FAIL",P3706="PASS"),1,0)</x:f>
        <x:v>0</x:v>
      </x:c>
      <x:c r="T3706" s="9" t="n">
        <x:v>1</x:v>
      </x:c>
      <x:c r="U3706" s="9" t="n">
        <x:v>9</x:v>
      </x:c>
      <x:c r="V3706" s="9" t="str">
        <x:v>MVP/SHACL_GENERATION_PIPELINE/experiments/LUNA_NO_SEMANTIC_VALIDATOR/RUN_01/runs/RUN-TRF-013-20260901T110432156744Z/artifacts/attempt_01/candidate_shape.ttl</x:v>
      </x:c>
    </x:row>
    <x:row r="3707" ht="22" customHeight="1">
      <x:c r="A3707" s="10" t="str">
        <x:v>NO_SEMANTIC</x:v>
      </x:c>
      <x:c r="B3707" s="10" t="str">
        <x:v>TRF-013</x:v>
      </x:c>
      <x:c r="C3707" s="10" t="str">
        <x:v>TRF-013-F04</x:v>
      </x:c>
      <x:c r="D3707" s="10" t="str">
        <x:v>RUN_01</x:v>
      </x:c>
      <x:c r="E3707" s="10" t="str">
        <x:v>ORIGINAL_LEDGER</x:v>
      </x:c>
      <x:c r="F3707" s="10" t="str">
        <x:v>FAIL</x:v>
      </x:c>
      <x:c r="G3707" s="10" t="str">
        <x:v>FAIL</x:v>
      </x:c>
      <x:c r="H3707" s="10" t="str">
        <x:v>EXECUTED</x:v>
      </x:c>
      <x:c r="I3707" s="10" t="str">
        <x:v>PARSED</x:v>
      </x:c>
      <x:c r="J3707" s="10" t="str">
        <x:v>NO_SEMANTIC_VALIDATOR_DETERMINISTIC_PASS</x:v>
      </x:c>
      <x:c r="K3707" s="10" t="str">
        <x:v>674ad5613b60a394e7e07b37f2318d88685d988d4688a278c1e6da4e625f557e</x:v>
      </x:c>
      <x:c r="L3707" s="10" t="str">
        <x:v>historical_three</x:v>
      </x:c>
      <x:c r="M3707" s="10" t="n">
        <x:v>1</x:v>
      </x:c>
      <x:c r="N3707" s="10" t="n">
        <x:v>0</x:v>
      </x:c>
      <x:c r="O3707" s="10" t="n">
        <x:v>0</x:v>
      </x:c>
      <x:c r="P3707" s="9" t="str">
        <x:f>'CaseReview'!U1521</x:f>
        <x:v>FAIL</x:v>
      </x:c>
      <x:c r="Q3707" s="9" t="n">
        <x:f>IF(AND(T3707=1,G3707=P3707),1,0)</x:f>
        <x:v>1</x:v>
      </x:c>
      <x:c r="R3707" s="9" t="n">
        <x:f>IF(AND(T3707=1,G3707="PASS",P3707="FAIL"),1,0)</x:f>
        <x:v>0</x:v>
      </x:c>
      <x:c r="S3707" s="9" t="n">
        <x:f>IF(AND(T3707=1,G3707="FAIL",P3707="PASS"),1,0)</x:f>
        <x:v>0</x:v>
      </x:c>
      <x:c r="T3707" s="9" t="n">
        <x:v>1</x:v>
      </x:c>
      <x:c r="U3707" s="9" t="n">
        <x:v>9</x:v>
      </x:c>
      <x:c r="V3707" s="9" t="str">
        <x:v>MVP/SHACL_GENERATION_PIPELINE/experiments/LUNA_NO_SEMANTIC_VALIDATOR/RUN_01/runs/RUN-TRF-013-20260901T110432156744Z/artifacts/attempt_01/candidate_shape.ttl</x:v>
      </x:c>
    </x:row>
    <x:row r="3708" ht="22" customHeight="1">
      <x:c r="A3708" s="10" t="str">
        <x:v>NO_SEMANTIC</x:v>
      </x:c>
      <x:c r="B3708" s="10" t="str">
        <x:v>TRF-013</x:v>
      </x:c>
      <x:c r="C3708" s="10" t="str">
        <x:v>TRF-013-F05</x:v>
      </x:c>
      <x:c r="D3708" s="10" t="str">
        <x:v>RUN_01</x:v>
      </x:c>
      <x:c r="E3708" s="10" t="str">
        <x:v>ORIGINAL_LEDGER</x:v>
      </x:c>
      <x:c r="F3708" s="10" t="str">
        <x:v>FAIL</x:v>
      </x:c>
      <x:c r="G3708" s="10" t="str">
        <x:v>FAIL</x:v>
      </x:c>
      <x:c r="H3708" s="10" t="str">
        <x:v>EXECUTED</x:v>
      </x:c>
      <x:c r="I3708" s="10" t="str">
        <x:v>PARSED</x:v>
      </x:c>
      <x:c r="J3708" s="10" t="str">
        <x:v>NO_SEMANTIC_VALIDATOR_DETERMINISTIC_PASS</x:v>
      </x:c>
      <x:c r="K3708" s="10" t="str">
        <x:v>674ad5613b60a394e7e07b37f2318d88685d988d4688a278c1e6da4e625f557e</x:v>
      </x:c>
      <x:c r="L3708" s="10" t="str">
        <x:v>historical_three</x:v>
      </x:c>
      <x:c r="M3708" s="10" t="n">
        <x:v>1</x:v>
      </x:c>
      <x:c r="N3708" s="10" t="n">
        <x:v>0</x:v>
      </x:c>
      <x:c r="O3708" s="10" t="n">
        <x:v>0</x:v>
      </x:c>
      <x:c r="P3708" s="9" t="str">
        <x:f>'CaseReview'!U1522</x:f>
        <x:v>FAIL</x:v>
      </x:c>
      <x:c r="Q3708" s="9" t="n">
        <x:f>IF(AND(T3708=1,G3708=P3708),1,0)</x:f>
        <x:v>1</x:v>
      </x:c>
      <x:c r="R3708" s="9" t="n">
        <x:f>IF(AND(T3708=1,G3708="PASS",P3708="FAIL"),1,0)</x:f>
        <x:v>0</x:v>
      </x:c>
      <x:c r="S3708" s="9" t="n">
        <x:f>IF(AND(T3708=1,G3708="FAIL",P3708="PASS"),1,0)</x:f>
        <x:v>0</x:v>
      </x:c>
      <x:c r="T3708" s="9" t="n">
        <x:v>1</x:v>
      </x:c>
      <x:c r="U3708" s="9" t="n">
        <x:v>9</x:v>
      </x:c>
      <x:c r="V3708" s="9" t="str">
        <x:v>MVP/SHACL_GENERATION_PIPELINE/experiments/LUNA_NO_SEMANTIC_VALIDATOR/RUN_01/runs/RUN-TRF-013-20260901T110432156744Z/artifacts/attempt_01/candidate_shape.ttl</x:v>
      </x:c>
    </x:row>
    <x:row r="3709" ht="22" customHeight="1">
      <x:c r="A3709" s="10" t="str">
        <x:v>NO_SEMANTIC</x:v>
      </x:c>
      <x:c r="B3709" s="10" t="str">
        <x:v>TRF-013</x:v>
      </x:c>
      <x:c r="C3709" s="10" t="str">
        <x:v>TRF-013-P01</x:v>
      </x:c>
      <x:c r="D3709" s="10" t="str">
        <x:v>RUN_01</x:v>
      </x:c>
      <x:c r="E3709" s="10" t="str">
        <x:v>ORIGINAL_LEDGER</x:v>
      </x:c>
      <x:c r="F3709" s="10" t="str">
        <x:v>PASS</x:v>
      </x:c>
      <x:c r="G3709" s="10" t="str">
        <x:v>PASS</x:v>
      </x:c>
      <x:c r="H3709" s="10" t="str">
        <x:v>EXECUTED</x:v>
      </x:c>
      <x:c r="I3709" s="10" t="str">
        <x:v>PARSED</x:v>
      </x:c>
      <x:c r="J3709" s="10" t="str">
        <x:v>NO_SEMANTIC_VALIDATOR_DETERMINISTIC_PASS</x:v>
      </x:c>
      <x:c r="K3709" s="10" t="str">
        <x:v>674ad5613b60a394e7e07b37f2318d88685d988d4688a278c1e6da4e625f557e</x:v>
      </x:c>
      <x:c r="L3709" s="10" t="str">
        <x:v>historical_three</x:v>
      </x:c>
      <x:c r="M3709" s="10" t="n">
        <x:v>1</x:v>
      </x:c>
      <x:c r="N3709" s="10" t="n">
        <x:v>0</x:v>
      </x:c>
      <x:c r="O3709" s="10" t="n">
        <x:v>0</x:v>
      </x:c>
      <x:c r="P3709" s="9" t="str">
        <x:f>'CaseReview'!U1523</x:f>
        <x:v>PASS</x:v>
      </x:c>
      <x:c r="Q3709" s="9" t="n">
        <x:f>IF(AND(T3709=1,G3709=P3709),1,0)</x:f>
        <x:v>1</x:v>
      </x:c>
      <x:c r="R3709" s="9" t="n">
        <x:f>IF(AND(T3709=1,G3709="PASS",P3709="FAIL"),1,0)</x:f>
        <x:v>0</x:v>
      </x:c>
      <x:c r="S3709" s="9" t="n">
        <x:f>IF(AND(T3709=1,G3709="FAIL",P3709="PASS"),1,0)</x:f>
        <x:v>0</x:v>
      </x:c>
      <x:c r="T3709" s="9" t="n">
        <x:v>1</x:v>
      </x:c>
      <x:c r="U3709" s="9" t="n">
        <x:v>9</x:v>
      </x:c>
      <x:c r="V3709" s="9" t="str">
        <x:v>MVP/SHACL_GENERATION_PIPELINE/experiments/LUNA_NO_SEMANTIC_VALIDATOR/RUN_01/runs/RUN-TRF-013-20260901T110432156744Z/artifacts/attempt_01/candidate_shape.ttl</x:v>
      </x:c>
    </x:row>
    <x:row r="3710" ht="22" customHeight="1">
      <x:c r="A3710" s="10" t="str">
        <x:v>NO_SEMANTIC</x:v>
      </x:c>
      <x:c r="B3710" s="10" t="str">
        <x:v>TRF-013</x:v>
      </x:c>
      <x:c r="C3710" s="10" t="str">
        <x:v>TRF-013-P02</x:v>
      </x:c>
      <x:c r="D3710" s="10" t="str">
        <x:v>RUN_01</x:v>
      </x:c>
      <x:c r="E3710" s="10" t="str">
        <x:v>ORIGINAL_LEDGER</x:v>
      </x:c>
      <x:c r="F3710" s="10" t="str">
        <x:v>PASS</x:v>
      </x:c>
      <x:c r="G3710" s="10" t="str">
        <x:v>PASS</x:v>
      </x:c>
      <x:c r="H3710" s="10" t="str">
        <x:v>EXECUTED</x:v>
      </x:c>
      <x:c r="I3710" s="10" t="str">
        <x:v>PARSED</x:v>
      </x:c>
      <x:c r="J3710" s="10" t="str">
        <x:v>NO_SEMANTIC_VALIDATOR_DETERMINISTIC_PASS</x:v>
      </x:c>
      <x:c r="K3710" s="10" t="str">
        <x:v>674ad5613b60a394e7e07b37f2318d88685d988d4688a278c1e6da4e625f557e</x:v>
      </x:c>
      <x:c r="L3710" s="10" t="str">
        <x:v>historical_three</x:v>
      </x:c>
      <x:c r="M3710" s="10" t="n">
        <x:v>1</x:v>
      </x:c>
      <x:c r="N3710" s="10" t="n">
        <x:v>0</x:v>
      </x:c>
      <x:c r="O3710" s="10" t="n">
        <x:v>0</x:v>
      </x:c>
      <x:c r="P3710" s="9" t="str">
        <x:f>'CaseReview'!U1524</x:f>
        <x:v>PASS</x:v>
      </x:c>
      <x:c r="Q3710" s="9" t="n">
        <x:f>IF(AND(T3710=1,G3710=P3710),1,0)</x:f>
        <x:v>1</x:v>
      </x:c>
      <x:c r="R3710" s="9" t="n">
        <x:f>IF(AND(T3710=1,G3710="PASS",P3710="FAIL"),1,0)</x:f>
        <x:v>0</x:v>
      </x:c>
      <x:c r="S3710" s="9" t="n">
        <x:f>IF(AND(T3710=1,G3710="FAIL",P3710="PASS"),1,0)</x:f>
        <x:v>0</x:v>
      </x:c>
      <x:c r="T3710" s="9" t="n">
        <x:v>1</x:v>
      </x:c>
      <x:c r="U3710" s="9" t="n">
        <x:v>9</x:v>
      </x:c>
      <x:c r="V3710" s="9" t="str">
        <x:v>MVP/SHACL_GENERATION_PIPELINE/experiments/LUNA_NO_SEMANTIC_VALIDATOR/RUN_01/runs/RUN-TRF-013-20260901T110432156744Z/artifacts/attempt_01/candidate_shape.ttl</x:v>
      </x:c>
    </x:row>
    <x:row r="3711" ht="22" customHeight="1">
      <x:c r="A3711" s="10" t="str">
        <x:v>NO_SEMANTIC</x:v>
      </x:c>
      <x:c r="B3711" s="10" t="str">
        <x:v>TRF-013</x:v>
      </x:c>
      <x:c r="C3711" s="10" t="str">
        <x:v>TRF-013-P03</x:v>
      </x:c>
      <x:c r="D3711" s="10" t="str">
        <x:v>RUN_01</x:v>
      </x:c>
      <x:c r="E3711" s="10" t="str">
        <x:v>ORIGINAL_LEDGER</x:v>
      </x:c>
      <x:c r="F3711" s="10" t="str">
        <x:v>PASS</x:v>
      </x:c>
      <x:c r="G3711" s="10" t="str">
        <x:v>PASS</x:v>
      </x:c>
      <x:c r="H3711" s="10" t="str">
        <x:v>EXECUTED</x:v>
      </x:c>
      <x:c r="I3711" s="10" t="str">
        <x:v>PARSED</x:v>
      </x:c>
      <x:c r="J3711" s="10" t="str">
        <x:v>NO_SEMANTIC_VALIDATOR_DETERMINISTIC_PASS</x:v>
      </x:c>
      <x:c r="K3711" s="10" t="str">
        <x:v>674ad5613b60a394e7e07b37f2318d88685d988d4688a278c1e6da4e625f557e</x:v>
      </x:c>
      <x:c r="L3711" s="10" t="str">
        <x:v>historical_three</x:v>
      </x:c>
      <x:c r="M3711" s="10" t="n">
        <x:v>1</x:v>
      </x:c>
      <x:c r="N3711" s="10" t="n">
        <x:v>0</x:v>
      </x:c>
      <x:c r="O3711" s="10" t="n">
        <x:v>0</x:v>
      </x:c>
      <x:c r="P3711" s="9" t="str">
        <x:f>'CaseReview'!U1525</x:f>
        <x:v>PASS</x:v>
      </x:c>
      <x:c r="Q3711" s="9" t="n">
        <x:f>IF(AND(T3711=1,G3711=P3711),1,0)</x:f>
        <x:v>1</x:v>
      </x:c>
      <x:c r="R3711" s="9" t="n">
        <x:f>IF(AND(T3711=1,G3711="PASS",P3711="FAIL"),1,0)</x:f>
        <x:v>0</x:v>
      </x:c>
      <x:c r="S3711" s="9" t="n">
        <x:f>IF(AND(T3711=1,G3711="FAIL",P3711="PASS"),1,0)</x:f>
        <x:v>0</x:v>
      </x:c>
      <x:c r="T3711" s="9" t="n">
        <x:v>1</x:v>
      </x:c>
      <x:c r="U3711" s="9" t="n">
        <x:v>9</x:v>
      </x:c>
      <x:c r="V3711" s="9" t="str">
        <x:v>MVP/SHACL_GENERATION_PIPELINE/experiments/LUNA_NO_SEMANTIC_VALIDATOR/RUN_01/runs/RUN-TRF-013-20260901T110432156744Z/artifacts/attempt_01/candidate_shape.ttl</x:v>
      </x:c>
    </x:row>
    <x:row r="3712" ht="22" customHeight="1">
      <x:c r="A3712" s="10" t="str">
        <x:v>NO_SEMANTIC</x:v>
      </x:c>
      <x:c r="B3712" s="10" t="str">
        <x:v>TRF-013</x:v>
      </x:c>
      <x:c r="C3712" s="10" t="str">
        <x:v>TRF-013-P04</x:v>
      </x:c>
      <x:c r="D3712" s="10" t="str">
        <x:v>RUN_01</x:v>
      </x:c>
      <x:c r="E3712" s="10" t="str">
        <x:v>ORIGINAL_LEDGER</x:v>
      </x:c>
      <x:c r="F3712" s="10" t="str">
        <x:v>PASS</x:v>
      </x:c>
      <x:c r="G3712" s="10" t="str">
        <x:v>FAIL</x:v>
      </x:c>
      <x:c r="H3712" s="10" t="str">
        <x:v>EXECUTED</x:v>
      </x:c>
      <x:c r="I3712" s="10" t="str">
        <x:v>PARSED</x:v>
      </x:c>
      <x:c r="J3712" s="10" t="str">
        <x:v>NO_SEMANTIC_VALIDATOR_DETERMINISTIC_PASS</x:v>
      </x:c>
      <x:c r="K3712" s="10" t="str">
        <x:v>674ad5613b60a394e7e07b37f2318d88685d988d4688a278c1e6da4e625f557e</x:v>
      </x:c>
      <x:c r="L3712" s="10" t="str">
        <x:v>historical_three</x:v>
      </x:c>
      <x:c r="M3712" s="10" t="n">
        <x:v>0</x:v>
      </x:c>
      <x:c r="N3712" s="10" t="n">
        <x:v>0</x:v>
      </x:c>
      <x:c r="O3712" s="10" t="n">
        <x:v>1</x:v>
      </x:c>
      <x:c r="P3712" s="9" t="str">
        <x:f>'CaseReview'!U1526</x:f>
        <x:v>PASS</x:v>
      </x:c>
      <x:c r="Q3712" s="9" t="n">
        <x:f>IF(AND(T3712=1,G3712=P3712),1,0)</x:f>
        <x:v>0</x:v>
      </x:c>
      <x:c r="R3712" s="9" t="n">
        <x:f>IF(AND(T3712=1,G3712="PASS",P3712="FAIL"),1,0)</x:f>
        <x:v>0</x:v>
      </x:c>
      <x:c r="S3712" s="9" t="n">
        <x:f>IF(AND(T3712=1,G3712="FAIL",P3712="PASS"),1,0)</x:f>
        <x:v>1</x:v>
      </x:c>
      <x:c r="T3712" s="9" t="n">
        <x:v>1</x:v>
      </x:c>
      <x:c r="U3712" s="9" t="n">
        <x:v>9</x:v>
      </x:c>
      <x:c r="V3712" s="9" t="str">
        <x:v>MVP/SHACL_GENERATION_PIPELINE/experiments/LUNA_NO_SEMANTIC_VALIDATOR/RUN_01/runs/RUN-TRF-013-20260901T110432156744Z/artifacts/attempt_01/candidate_shape.ttl</x:v>
      </x:c>
    </x:row>
    <x:row r="3713" ht="22" customHeight="1">
      <x:c r="A3713" s="10" t="str">
        <x:v>NO_SEMANTIC</x:v>
      </x:c>
      <x:c r="B3713" s="10" t="str">
        <x:v>TRF-014</x:v>
      </x:c>
      <x:c r="C3713" s="10" t="str">
        <x:v>TRF-014-F01</x:v>
      </x:c>
      <x:c r="D3713" s="10" t="str">
        <x:v>RUN_01</x:v>
      </x:c>
      <x:c r="E3713" s="10" t="str">
        <x:v>ORIGINAL_LEDGER</x:v>
      </x:c>
      <x:c r="F3713" s="10" t="str">
        <x:v>FAIL</x:v>
      </x:c>
      <x:c r="G3713" s="10" t="str">
        <x:v>FAIL</x:v>
      </x:c>
      <x:c r="H3713" s="10" t="str">
        <x:v>EXECUTED</x:v>
      </x:c>
      <x:c r="I3713" s="10" t="str">
        <x:v>PARSED</x:v>
      </x:c>
      <x:c r="J3713" s="10" t="str">
        <x:v>NO_SEMANTIC_VALIDATOR_DETERMINISTIC_PASS</x:v>
      </x:c>
      <x:c r="K3713" s="10" t="str">
        <x:v>0c139a1192e0f58ac48bc3dc159674ec10f40b73a12aa567ed7e78385a46599c</x:v>
      </x:c>
      <x:c r="L3713" s="10" t="str">
        <x:v>historical_three</x:v>
      </x:c>
      <x:c r="M3713" s="10" t="n">
        <x:v>1</x:v>
      </x:c>
      <x:c r="N3713" s="10" t="n">
        <x:v>0</x:v>
      </x:c>
      <x:c r="O3713" s="10" t="n">
        <x:v>0</x:v>
      </x:c>
      <x:c r="P3713" s="9" t="str">
        <x:f>'CaseReview'!U1527</x:f>
        <x:v>FAIL</x:v>
      </x:c>
      <x:c r="Q3713" s="9" t="n">
        <x:f>IF(AND(T3713=1,G3713=P3713),1,0)</x:f>
        <x:v>1</x:v>
      </x:c>
      <x:c r="R3713" s="9" t="n">
        <x:f>IF(AND(T3713=1,G3713="PASS",P3713="FAIL"),1,0)</x:f>
        <x:v>0</x:v>
      </x:c>
      <x:c r="S3713" s="9" t="n">
        <x:f>IF(AND(T3713=1,G3713="FAIL",P3713="PASS"),1,0)</x:f>
        <x:v>0</x:v>
      </x:c>
      <x:c r="T3713" s="9" t="n">
        <x:v>1</x:v>
      </x:c>
      <x:c r="U3713" s="9" t="n">
        <x:v>10</x:v>
      </x:c>
      <x:c r="V3713" s="9" t="str">
        <x:v>MVP/SHACL_GENERATION_PIPELINE/experiments/LUNA_NO_SEMANTIC_VALIDATOR/RUN_01/runs/RUN-TRF-014-20260901T110454744201Z/artifacts/attempt_01/candidate_shape.ttl</x:v>
      </x:c>
    </x:row>
    <x:row r="3714" ht="22" customHeight="1">
      <x:c r="A3714" s="10" t="str">
        <x:v>NO_SEMANTIC</x:v>
      </x:c>
      <x:c r="B3714" s="10" t="str">
        <x:v>TRF-014</x:v>
      </x:c>
      <x:c r="C3714" s="10" t="str">
        <x:v>TRF-014-F02</x:v>
      </x:c>
      <x:c r="D3714" s="10" t="str">
        <x:v>RUN_01</x:v>
      </x:c>
      <x:c r="E3714" s="10" t="str">
        <x:v>ORIGINAL_LEDGER</x:v>
      </x:c>
      <x:c r="F3714" s="10" t="str">
        <x:v>FAIL</x:v>
      </x:c>
      <x:c r="G3714" s="10" t="str">
        <x:v>FAIL</x:v>
      </x:c>
      <x:c r="H3714" s="10" t="str">
        <x:v>EXECUTED</x:v>
      </x:c>
      <x:c r="I3714" s="10" t="str">
        <x:v>PARSED</x:v>
      </x:c>
      <x:c r="J3714" s="10" t="str">
        <x:v>NO_SEMANTIC_VALIDATOR_DETERMINISTIC_PASS</x:v>
      </x:c>
      <x:c r="K3714" s="10" t="str">
        <x:v>0c139a1192e0f58ac48bc3dc159674ec10f40b73a12aa567ed7e78385a46599c</x:v>
      </x:c>
      <x:c r="L3714" s="10" t="str">
        <x:v>historical_three</x:v>
      </x:c>
      <x:c r="M3714" s="10" t="n">
        <x:v>1</x:v>
      </x:c>
      <x:c r="N3714" s="10" t="n">
        <x:v>0</x:v>
      </x:c>
      <x:c r="O3714" s="10" t="n">
        <x:v>0</x:v>
      </x:c>
      <x:c r="P3714" s="9" t="str">
        <x:f>'CaseReview'!U1528</x:f>
        <x:v>FAIL</x:v>
      </x:c>
      <x:c r="Q3714" s="9" t="n">
        <x:f>IF(AND(T3714=1,G3714=P3714),1,0)</x:f>
        <x:v>1</x:v>
      </x:c>
      <x:c r="R3714" s="9" t="n">
        <x:f>IF(AND(T3714=1,G3714="PASS",P3714="FAIL"),1,0)</x:f>
        <x:v>0</x:v>
      </x:c>
      <x:c r="S3714" s="9" t="n">
        <x:f>IF(AND(T3714=1,G3714="FAIL",P3714="PASS"),1,0)</x:f>
        <x:v>0</x:v>
      </x:c>
      <x:c r="T3714" s="9" t="n">
        <x:v>1</x:v>
      </x:c>
      <x:c r="U3714" s="9" t="n">
        <x:v>10</x:v>
      </x:c>
      <x:c r="V3714" s="9" t="str">
        <x:v>MVP/SHACL_GENERATION_PIPELINE/experiments/LUNA_NO_SEMANTIC_VALIDATOR/RUN_01/runs/RUN-TRF-014-20260901T110454744201Z/artifacts/attempt_01/candidate_shape.ttl</x:v>
      </x:c>
    </x:row>
    <x:row r="3715" ht="22" customHeight="1">
      <x:c r="A3715" s="10" t="str">
        <x:v>NO_SEMANTIC</x:v>
      </x:c>
      <x:c r="B3715" s="10" t="str">
        <x:v>TRF-014</x:v>
      </x:c>
      <x:c r="C3715" s="10" t="str">
        <x:v>TRF-014-F03</x:v>
      </x:c>
      <x:c r="D3715" s="10" t="str">
        <x:v>RUN_01</x:v>
      </x:c>
      <x:c r="E3715" s="10" t="str">
        <x:v>ORIGINAL_LEDGER</x:v>
      </x:c>
      <x:c r="F3715" s="10" t="str">
        <x:v>FAIL</x:v>
      </x:c>
      <x:c r="G3715" s="10" t="str">
        <x:v>FAIL</x:v>
      </x:c>
      <x:c r="H3715" s="10" t="str">
        <x:v>EXECUTED</x:v>
      </x:c>
      <x:c r="I3715" s="10" t="str">
        <x:v>PARSED</x:v>
      </x:c>
      <x:c r="J3715" s="10" t="str">
        <x:v>NO_SEMANTIC_VALIDATOR_DETERMINISTIC_PASS</x:v>
      </x:c>
      <x:c r="K3715" s="10" t="str">
        <x:v>0c139a1192e0f58ac48bc3dc159674ec10f40b73a12aa567ed7e78385a46599c</x:v>
      </x:c>
      <x:c r="L3715" s="10" t="str">
        <x:v>historical_three</x:v>
      </x:c>
      <x:c r="M3715" s="10" t="n">
        <x:v>1</x:v>
      </x:c>
      <x:c r="N3715" s="10" t="n">
        <x:v>0</x:v>
      </x:c>
      <x:c r="O3715" s="10" t="n">
        <x:v>0</x:v>
      </x:c>
      <x:c r="P3715" s="9" t="str">
        <x:f>'CaseReview'!U1529</x:f>
        <x:v>FAIL</x:v>
      </x:c>
      <x:c r="Q3715" s="9" t="n">
        <x:f>IF(AND(T3715=1,G3715=P3715),1,0)</x:f>
        <x:v>1</x:v>
      </x:c>
      <x:c r="R3715" s="9" t="n">
        <x:f>IF(AND(T3715=1,G3715="PASS",P3715="FAIL"),1,0)</x:f>
        <x:v>0</x:v>
      </x:c>
      <x:c r="S3715" s="9" t="n">
        <x:f>IF(AND(T3715=1,G3715="FAIL",P3715="PASS"),1,0)</x:f>
        <x:v>0</x:v>
      </x:c>
      <x:c r="T3715" s="9" t="n">
        <x:v>1</x:v>
      </x:c>
      <x:c r="U3715" s="9" t="n">
        <x:v>10</x:v>
      </x:c>
      <x:c r="V3715" s="9" t="str">
        <x:v>MVP/SHACL_GENERATION_PIPELINE/experiments/LUNA_NO_SEMANTIC_VALIDATOR/RUN_01/runs/RUN-TRF-014-20260901T110454744201Z/artifacts/attempt_01/candidate_shape.ttl</x:v>
      </x:c>
    </x:row>
    <x:row r="3716" ht="22" customHeight="1">
      <x:c r="A3716" s="10" t="str">
        <x:v>NO_SEMANTIC</x:v>
      </x:c>
      <x:c r="B3716" s="10" t="str">
        <x:v>TRF-014</x:v>
      </x:c>
      <x:c r="C3716" s="10" t="str">
        <x:v>TRF-014-F04</x:v>
      </x:c>
      <x:c r="D3716" s="10" t="str">
        <x:v>RUN_01</x:v>
      </x:c>
      <x:c r="E3716" s="10" t="str">
        <x:v>ORIGINAL_LEDGER</x:v>
      </x:c>
      <x:c r="F3716" s="10" t="str">
        <x:v>FAIL</x:v>
      </x:c>
      <x:c r="G3716" s="10" t="str">
        <x:v>FAIL</x:v>
      </x:c>
      <x:c r="H3716" s="10" t="str">
        <x:v>EXECUTED</x:v>
      </x:c>
      <x:c r="I3716" s="10" t="str">
        <x:v>PARSED</x:v>
      </x:c>
      <x:c r="J3716" s="10" t="str">
        <x:v>NO_SEMANTIC_VALIDATOR_DETERMINISTIC_PASS</x:v>
      </x:c>
      <x:c r="K3716" s="10" t="str">
        <x:v>0c139a1192e0f58ac48bc3dc159674ec10f40b73a12aa567ed7e78385a46599c</x:v>
      </x:c>
      <x:c r="L3716" s="10" t="str">
        <x:v>historical_three</x:v>
      </x:c>
      <x:c r="M3716" s="10" t="n">
        <x:v>1</x:v>
      </x:c>
      <x:c r="N3716" s="10" t="n">
        <x:v>0</x:v>
      </x:c>
      <x:c r="O3716" s="10" t="n">
        <x:v>0</x:v>
      </x:c>
      <x:c r="P3716" s="9" t="str">
        <x:f>'CaseReview'!U1530</x:f>
        <x:v>FAIL</x:v>
      </x:c>
      <x:c r="Q3716" s="9" t="n">
        <x:f>IF(AND(T3716=1,G3716=P3716),1,0)</x:f>
        <x:v>1</x:v>
      </x:c>
      <x:c r="R3716" s="9" t="n">
        <x:f>IF(AND(T3716=1,G3716="PASS",P3716="FAIL"),1,0)</x:f>
        <x:v>0</x:v>
      </x:c>
      <x:c r="S3716" s="9" t="n">
        <x:f>IF(AND(T3716=1,G3716="FAIL",P3716="PASS"),1,0)</x:f>
        <x:v>0</x:v>
      </x:c>
      <x:c r="T3716" s="9" t="n">
        <x:v>1</x:v>
      </x:c>
      <x:c r="U3716" s="9" t="n">
        <x:v>10</x:v>
      </x:c>
      <x:c r="V3716" s="9" t="str">
        <x:v>MVP/SHACL_GENERATION_PIPELINE/experiments/LUNA_NO_SEMANTIC_VALIDATOR/RUN_01/runs/RUN-TRF-014-20260901T110454744201Z/artifacts/attempt_01/candidate_shape.ttl</x:v>
      </x:c>
    </x:row>
    <x:row r="3717" ht="22" customHeight="1">
      <x:c r="A3717" s="10" t="str">
        <x:v>NO_SEMANTIC</x:v>
      </x:c>
      <x:c r="B3717" s="10" t="str">
        <x:v>TRF-014</x:v>
      </x:c>
      <x:c r="C3717" s="10" t="str">
        <x:v>TRF-014-F05</x:v>
      </x:c>
      <x:c r="D3717" s="10" t="str">
        <x:v>RUN_01</x:v>
      </x:c>
      <x:c r="E3717" s="10" t="str">
        <x:v>ORIGINAL_LEDGER</x:v>
      </x:c>
      <x:c r="F3717" s="10" t="str">
        <x:v>FAIL</x:v>
      </x:c>
      <x:c r="G3717" s="10" t="str">
        <x:v>FAIL</x:v>
      </x:c>
      <x:c r="H3717" s="10" t="str">
        <x:v>EXECUTED</x:v>
      </x:c>
      <x:c r="I3717" s="10" t="str">
        <x:v>PARSED</x:v>
      </x:c>
      <x:c r="J3717" s="10" t="str">
        <x:v>NO_SEMANTIC_VALIDATOR_DETERMINISTIC_PASS</x:v>
      </x:c>
      <x:c r="K3717" s="10" t="str">
        <x:v>0c139a1192e0f58ac48bc3dc159674ec10f40b73a12aa567ed7e78385a46599c</x:v>
      </x:c>
      <x:c r="L3717" s="10" t="str">
        <x:v>historical_three</x:v>
      </x:c>
      <x:c r="M3717" s="10" t="n">
        <x:v>1</x:v>
      </x:c>
      <x:c r="N3717" s="10" t="n">
        <x:v>0</x:v>
      </x:c>
      <x:c r="O3717" s="10" t="n">
        <x:v>0</x:v>
      </x:c>
      <x:c r="P3717" s="9" t="str">
        <x:f>'CaseReview'!U1531</x:f>
        <x:v>FAIL</x:v>
      </x:c>
      <x:c r="Q3717" s="9" t="n">
        <x:f>IF(AND(T3717=1,G3717=P3717),1,0)</x:f>
        <x:v>1</x:v>
      </x:c>
      <x:c r="R3717" s="9" t="n">
        <x:f>IF(AND(T3717=1,G3717="PASS",P3717="FAIL"),1,0)</x:f>
        <x:v>0</x:v>
      </x:c>
      <x:c r="S3717" s="9" t="n">
        <x:f>IF(AND(T3717=1,G3717="FAIL",P3717="PASS"),1,0)</x:f>
        <x:v>0</x:v>
      </x:c>
      <x:c r="T3717" s="9" t="n">
        <x:v>1</x:v>
      </x:c>
      <x:c r="U3717" s="9" t="n">
        <x:v>10</x:v>
      </x:c>
      <x:c r="V3717" s="9" t="str">
        <x:v>MVP/SHACL_GENERATION_PIPELINE/experiments/LUNA_NO_SEMANTIC_VALIDATOR/RUN_01/runs/RUN-TRF-014-20260901T110454744201Z/artifacts/attempt_01/candidate_shape.ttl</x:v>
      </x:c>
    </x:row>
    <x:row r="3718" ht="22" customHeight="1">
      <x:c r="A3718" s="10" t="str">
        <x:v>NO_SEMANTIC</x:v>
      </x:c>
      <x:c r="B3718" s="10" t="str">
        <x:v>TRF-014</x:v>
      </x:c>
      <x:c r="C3718" s="10" t="str">
        <x:v>TRF-014-P01</x:v>
      </x:c>
      <x:c r="D3718" s="10" t="str">
        <x:v>RUN_01</x:v>
      </x:c>
      <x:c r="E3718" s="10" t="str">
        <x:v>ORIGINAL_LEDGER</x:v>
      </x:c>
      <x:c r="F3718" s="10" t="str">
        <x:v>PASS</x:v>
      </x:c>
      <x:c r="G3718" s="10" t="str">
        <x:v>FAIL</x:v>
      </x:c>
      <x:c r="H3718" s="10" t="str">
        <x:v>EXECUTED</x:v>
      </x:c>
      <x:c r="I3718" s="10" t="str">
        <x:v>PARSED</x:v>
      </x:c>
      <x:c r="J3718" s="10" t="str">
        <x:v>NO_SEMANTIC_VALIDATOR_DETERMINISTIC_PASS</x:v>
      </x:c>
      <x:c r="K3718" s="10" t="str">
        <x:v>0c139a1192e0f58ac48bc3dc159674ec10f40b73a12aa567ed7e78385a46599c</x:v>
      </x:c>
      <x:c r="L3718" s="10" t="str">
        <x:v>historical_three</x:v>
      </x:c>
      <x:c r="M3718" s="10" t="n">
        <x:v>0</x:v>
      </x:c>
      <x:c r="N3718" s="10" t="n">
        <x:v>0</x:v>
      </x:c>
      <x:c r="O3718" s="10" t="n">
        <x:v>1</x:v>
      </x:c>
      <x:c r="P3718" s="9" t="str">
        <x:f>'CaseReview'!U1532</x:f>
        <x:v>PASS</x:v>
      </x:c>
      <x:c r="Q3718" s="9" t="n">
        <x:f>IF(AND(T3718=1,G3718=P3718),1,0)</x:f>
        <x:v>0</x:v>
      </x:c>
      <x:c r="R3718" s="9" t="n">
        <x:f>IF(AND(T3718=1,G3718="PASS",P3718="FAIL"),1,0)</x:f>
        <x:v>0</x:v>
      </x:c>
      <x:c r="S3718" s="9" t="n">
        <x:f>IF(AND(T3718=1,G3718="FAIL",P3718="PASS"),1,0)</x:f>
        <x:v>1</x:v>
      </x:c>
      <x:c r="T3718" s="9" t="n">
        <x:v>1</x:v>
      </x:c>
      <x:c r="U3718" s="9" t="n">
        <x:v>10</x:v>
      </x:c>
      <x:c r="V3718" s="9" t="str">
        <x:v>MVP/SHACL_GENERATION_PIPELINE/experiments/LUNA_NO_SEMANTIC_VALIDATOR/RUN_01/runs/RUN-TRF-014-20260901T110454744201Z/artifacts/attempt_01/candidate_shape.ttl</x:v>
      </x:c>
    </x:row>
    <x:row r="3719" ht="22" customHeight="1">
      <x:c r="A3719" s="10" t="str">
        <x:v>NO_SEMANTIC</x:v>
      </x:c>
      <x:c r="B3719" s="10" t="str">
        <x:v>TRF-014</x:v>
      </x:c>
      <x:c r="C3719" s="10" t="str">
        <x:v>TRF-014-P02</x:v>
      </x:c>
      <x:c r="D3719" s="10" t="str">
        <x:v>RUN_01</x:v>
      </x:c>
      <x:c r="E3719" s="10" t="str">
        <x:v>ORIGINAL_LEDGER</x:v>
      </x:c>
      <x:c r="F3719" s="10" t="str">
        <x:v>PASS</x:v>
      </x:c>
      <x:c r="G3719" s="10" t="str">
        <x:v>FAIL</x:v>
      </x:c>
      <x:c r="H3719" s="10" t="str">
        <x:v>EXECUTED</x:v>
      </x:c>
      <x:c r="I3719" s="10" t="str">
        <x:v>PARSED</x:v>
      </x:c>
      <x:c r="J3719" s="10" t="str">
        <x:v>NO_SEMANTIC_VALIDATOR_DETERMINISTIC_PASS</x:v>
      </x:c>
      <x:c r="K3719" s="10" t="str">
        <x:v>0c139a1192e0f58ac48bc3dc159674ec10f40b73a12aa567ed7e78385a46599c</x:v>
      </x:c>
      <x:c r="L3719" s="10" t="str">
        <x:v>historical_three</x:v>
      </x:c>
      <x:c r="M3719" s="10" t="n">
        <x:v>0</x:v>
      </x:c>
      <x:c r="N3719" s="10" t="n">
        <x:v>0</x:v>
      </x:c>
      <x:c r="O3719" s="10" t="n">
        <x:v>1</x:v>
      </x:c>
      <x:c r="P3719" s="9" t="str">
        <x:f>'CaseReview'!U1533</x:f>
        <x:v>PASS</x:v>
      </x:c>
      <x:c r="Q3719" s="9" t="n">
        <x:f>IF(AND(T3719=1,G3719=P3719),1,0)</x:f>
        <x:v>0</x:v>
      </x:c>
      <x:c r="R3719" s="9" t="n">
        <x:f>IF(AND(T3719=1,G3719="PASS",P3719="FAIL"),1,0)</x:f>
        <x:v>0</x:v>
      </x:c>
      <x:c r="S3719" s="9" t="n">
        <x:f>IF(AND(T3719=1,G3719="FAIL",P3719="PASS"),1,0)</x:f>
        <x:v>1</x:v>
      </x:c>
      <x:c r="T3719" s="9" t="n">
        <x:v>1</x:v>
      </x:c>
      <x:c r="U3719" s="9" t="n">
        <x:v>10</x:v>
      </x:c>
      <x:c r="V3719" s="9" t="str">
        <x:v>MVP/SHACL_GENERATION_PIPELINE/experiments/LUNA_NO_SEMANTIC_VALIDATOR/RUN_01/runs/RUN-TRF-014-20260901T110454744201Z/artifacts/attempt_01/candidate_shape.ttl</x:v>
      </x:c>
    </x:row>
    <x:row r="3720" ht="22" customHeight="1">
      <x:c r="A3720" s="10" t="str">
        <x:v>NO_SEMANTIC</x:v>
      </x:c>
      <x:c r="B3720" s="10" t="str">
        <x:v>TRF-014</x:v>
      </x:c>
      <x:c r="C3720" s="10" t="str">
        <x:v>TRF-014-P03</x:v>
      </x:c>
      <x:c r="D3720" s="10" t="str">
        <x:v>RUN_01</x:v>
      </x:c>
      <x:c r="E3720" s="10" t="str">
        <x:v>ORIGINAL_LEDGER</x:v>
      </x:c>
      <x:c r="F3720" s="10" t="str">
        <x:v>PASS</x:v>
      </x:c>
      <x:c r="G3720" s="10" t="str">
        <x:v>FAIL</x:v>
      </x:c>
      <x:c r="H3720" s="10" t="str">
        <x:v>EXECUTED</x:v>
      </x:c>
      <x:c r="I3720" s="10" t="str">
        <x:v>PARSED</x:v>
      </x:c>
      <x:c r="J3720" s="10" t="str">
        <x:v>NO_SEMANTIC_VALIDATOR_DETERMINISTIC_PASS</x:v>
      </x:c>
      <x:c r="K3720" s="10" t="str">
        <x:v>0c139a1192e0f58ac48bc3dc159674ec10f40b73a12aa567ed7e78385a46599c</x:v>
      </x:c>
      <x:c r="L3720" s="10" t="str">
        <x:v>historical_three</x:v>
      </x:c>
      <x:c r="M3720" s="10" t="n">
        <x:v>0</x:v>
      </x:c>
      <x:c r="N3720" s="10" t="n">
        <x:v>0</x:v>
      </x:c>
      <x:c r="O3720" s="10" t="n">
        <x:v>1</x:v>
      </x:c>
      <x:c r="P3720" s="9" t="str">
        <x:f>'CaseReview'!U1534</x:f>
        <x:v>PASS</x:v>
      </x:c>
      <x:c r="Q3720" s="9" t="n">
        <x:f>IF(AND(T3720=1,G3720=P3720),1,0)</x:f>
        <x:v>0</x:v>
      </x:c>
      <x:c r="R3720" s="9" t="n">
        <x:f>IF(AND(T3720=1,G3720="PASS",P3720="FAIL"),1,0)</x:f>
        <x:v>0</x:v>
      </x:c>
      <x:c r="S3720" s="9" t="n">
        <x:f>IF(AND(T3720=1,G3720="FAIL",P3720="PASS"),1,0)</x:f>
        <x:v>1</x:v>
      </x:c>
      <x:c r="T3720" s="9" t="n">
        <x:v>1</x:v>
      </x:c>
      <x:c r="U3720" s="9" t="n">
        <x:v>10</x:v>
      </x:c>
      <x:c r="V3720" s="9" t="str">
        <x:v>MVP/SHACL_GENERATION_PIPELINE/experiments/LUNA_NO_SEMANTIC_VALIDATOR/RUN_01/runs/RUN-TRF-014-20260901T110454744201Z/artifacts/attempt_01/candidate_shape.ttl</x:v>
      </x:c>
    </x:row>
    <x:row r="3721" ht="22" customHeight="1">
      <x:c r="A3721" s="10" t="str">
        <x:v>NO_SEMANTIC</x:v>
      </x:c>
      <x:c r="B3721" s="10" t="str">
        <x:v>TRF-014</x:v>
      </x:c>
      <x:c r="C3721" s="10" t="str">
        <x:v>TRF-014-P04</x:v>
      </x:c>
      <x:c r="D3721" s="10" t="str">
        <x:v>RUN_01</x:v>
      </x:c>
      <x:c r="E3721" s="10" t="str">
        <x:v>ORIGINAL_LEDGER</x:v>
      </x:c>
      <x:c r="F3721" s="10" t="str">
        <x:v>PASS</x:v>
      </x:c>
      <x:c r="G3721" s="10" t="str">
        <x:v>FAIL</x:v>
      </x:c>
      <x:c r="H3721" s="10" t="str">
        <x:v>EXECUTED</x:v>
      </x:c>
      <x:c r="I3721" s="10" t="str">
        <x:v>PARSED</x:v>
      </x:c>
      <x:c r="J3721" s="10" t="str">
        <x:v>NO_SEMANTIC_VALIDATOR_DETERMINISTIC_PASS</x:v>
      </x:c>
      <x:c r="K3721" s="10" t="str">
        <x:v>0c139a1192e0f58ac48bc3dc159674ec10f40b73a12aa567ed7e78385a46599c</x:v>
      </x:c>
      <x:c r="L3721" s="10" t="str">
        <x:v>historical_three</x:v>
      </x:c>
      <x:c r="M3721" s="10" t="n">
        <x:v>0</x:v>
      </x:c>
      <x:c r="N3721" s="10" t="n">
        <x:v>0</x:v>
      </x:c>
      <x:c r="O3721" s="10" t="n">
        <x:v>1</x:v>
      </x:c>
      <x:c r="P3721" s="9" t="str">
        <x:f>'CaseReview'!U1535</x:f>
        <x:v>PASS</x:v>
      </x:c>
      <x:c r="Q3721" s="9" t="n">
        <x:f>IF(AND(T3721=1,G3721=P3721),1,0)</x:f>
        <x:v>0</x:v>
      </x:c>
      <x:c r="R3721" s="9" t="n">
        <x:f>IF(AND(T3721=1,G3721="PASS",P3721="FAIL"),1,0)</x:f>
        <x:v>0</x:v>
      </x:c>
      <x:c r="S3721" s="9" t="n">
        <x:f>IF(AND(T3721=1,G3721="FAIL",P3721="PASS"),1,0)</x:f>
        <x:v>1</x:v>
      </x:c>
      <x:c r="T3721" s="9" t="n">
        <x:v>1</x:v>
      </x:c>
      <x:c r="U3721" s="9" t="n">
        <x:v>10</x:v>
      </x:c>
      <x:c r="V3721" s="9" t="str">
        <x:v>MVP/SHACL_GENERATION_PIPELINE/experiments/LUNA_NO_SEMANTIC_VALIDATOR/RUN_01/runs/RUN-TRF-014-20260901T110454744201Z/artifacts/attempt_01/candidate_shape.ttl</x:v>
      </x:c>
    </x:row>
    <x:row r="3722" ht="22" customHeight="1">
      <x:c r="A3722" s="10" t="str">
        <x:v>NO_SEMANTIC</x:v>
      </x:c>
      <x:c r="B3722" s="10" t="str">
        <x:v>TRF-014</x:v>
      </x:c>
      <x:c r="C3722" s="10" t="str">
        <x:v>TRF-014-P05</x:v>
      </x:c>
      <x:c r="D3722" s="10" t="str">
        <x:v>RUN_01</x:v>
      </x:c>
      <x:c r="E3722" s="10" t="str">
        <x:v>ORIGINAL_LEDGER</x:v>
      </x:c>
      <x:c r="F3722" s="10" t="str">
        <x:v>PASS</x:v>
      </x:c>
      <x:c r="G3722" s="10" t="str">
        <x:v>FAIL</x:v>
      </x:c>
      <x:c r="H3722" s="10" t="str">
        <x:v>EXECUTED</x:v>
      </x:c>
      <x:c r="I3722" s="10" t="str">
        <x:v>PARSED</x:v>
      </x:c>
      <x:c r="J3722" s="10" t="str">
        <x:v>NO_SEMANTIC_VALIDATOR_DETERMINISTIC_PASS</x:v>
      </x:c>
      <x:c r="K3722" s="10" t="str">
        <x:v>0c139a1192e0f58ac48bc3dc159674ec10f40b73a12aa567ed7e78385a46599c</x:v>
      </x:c>
      <x:c r="L3722" s="10" t="str">
        <x:v>historical_three</x:v>
      </x:c>
      <x:c r="M3722" s="10" t="n">
        <x:v>0</x:v>
      </x:c>
      <x:c r="N3722" s="10" t="n">
        <x:v>0</x:v>
      </x:c>
      <x:c r="O3722" s="10" t="n">
        <x:v>1</x:v>
      </x:c>
      <x:c r="P3722" s="9" t="str">
        <x:f>'CaseReview'!U1536</x:f>
        <x:v>PASS</x:v>
      </x:c>
      <x:c r="Q3722" s="9" t="n">
        <x:f>IF(AND(T3722=1,G3722=P3722),1,0)</x:f>
        <x:v>0</x:v>
      </x:c>
      <x:c r="R3722" s="9" t="n">
        <x:f>IF(AND(T3722=1,G3722="PASS",P3722="FAIL"),1,0)</x:f>
        <x:v>0</x:v>
      </x:c>
      <x:c r="S3722" s="9" t="n">
        <x:f>IF(AND(T3722=1,G3722="FAIL",P3722="PASS"),1,0)</x:f>
        <x:v>1</x:v>
      </x:c>
      <x:c r="T3722" s="9" t="n">
        <x:v>1</x:v>
      </x:c>
      <x:c r="U3722" s="9" t="n">
        <x:v>10</x:v>
      </x:c>
      <x:c r="V3722" s="9" t="str">
        <x:v>MVP/SHACL_GENERATION_PIPELINE/experiments/LUNA_NO_SEMANTIC_VALIDATOR/RUN_01/runs/RUN-TRF-014-20260901T110454744201Z/artifacts/attempt_01/candidate_shape.ttl</x:v>
      </x:c>
    </x:row>
    <x:row r="3723" ht="22" customHeight="1">
      <x:c r="A3723" s="10" t="str">
        <x:v>NO_SEMANTIC</x:v>
      </x:c>
      <x:c r="B3723" s="10" t="str">
        <x:v>TRF-015</x:v>
      </x:c>
      <x:c r="C3723" s="10" t="str">
        <x:v>TRF-015-F01</x:v>
      </x:c>
      <x:c r="D3723" s="10" t="str">
        <x:v>RUN_01</x:v>
      </x:c>
      <x:c r="E3723" s="10" t="str">
        <x:v>ORIGINAL_LEDGER</x:v>
      </x:c>
      <x:c r="F3723" s="10" t="str">
        <x:v>FAIL</x:v>
      </x:c>
      <x:c r="G3723" s="10" t="str">
        <x:v>FAIL</x:v>
      </x:c>
      <x:c r="H3723" s="10" t="str">
        <x:v>EXECUTED</x:v>
      </x:c>
      <x:c r="I3723" s="10" t="str">
        <x:v>PARSED</x:v>
      </x:c>
      <x:c r="J3723" s="10" t="str">
        <x:v>NO_SEMANTIC_VALIDATOR_DETERMINISTIC_PASS</x:v>
      </x:c>
      <x:c r="K3723" s="10" t="str">
        <x:v>a102fc2b8ac64ac2b9ffb0a9a90aa9da243ffb756c8d3d569930cf211186a19d</x:v>
      </x:c>
      <x:c r="L3723" s="10" t="str">
        <x:v>historical_three</x:v>
      </x:c>
      <x:c r="M3723" s="10" t="n">
        <x:v>1</x:v>
      </x:c>
      <x:c r="N3723" s="10" t="n">
        <x:v>0</x:v>
      </x:c>
      <x:c r="O3723" s="10" t="n">
        <x:v>0</x:v>
      </x:c>
      <x:c r="P3723" s="9" t="str">
        <x:f>'CaseReview'!U1537</x:f>
        <x:v>FAIL</x:v>
      </x:c>
      <x:c r="Q3723" s="9" t="n">
        <x:f>IF(AND(T3723=1,G3723=P3723),1,0)</x:f>
        <x:v>1</x:v>
      </x:c>
      <x:c r="R3723" s="9" t="n">
        <x:f>IF(AND(T3723=1,G3723="PASS",P3723="FAIL"),1,0)</x:f>
        <x:v>0</x:v>
      </x:c>
      <x:c r="S3723" s="9" t="n">
        <x:f>IF(AND(T3723=1,G3723="FAIL",P3723="PASS"),1,0)</x:f>
        <x:v>0</x:v>
      </x:c>
      <x:c r="T3723" s="9" t="n">
        <x:v>1</x:v>
      </x:c>
      <x:c r="U3723" s="9" t="n">
        <x:v>8</x:v>
      </x:c>
      <x:c r="V3723" s="9" t="str">
        <x:v>MVP/SHACL_GENERATION_PIPELINE/experiments/LUNA_NO_SEMANTIC_VALIDATOR/RUN_01/runs/RUN-TRF-015-20260901T110550323221Z/artifacts/attempt_01/candidate_shape.ttl</x:v>
      </x:c>
    </x:row>
    <x:row r="3724" ht="22" customHeight="1">
      <x:c r="A3724" s="10" t="str">
        <x:v>NO_SEMANTIC</x:v>
      </x:c>
      <x:c r="B3724" s="10" t="str">
        <x:v>TRF-015</x:v>
      </x:c>
      <x:c r="C3724" s="10" t="str">
        <x:v>TRF-015-F02</x:v>
      </x:c>
      <x:c r="D3724" s="10" t="str">
        <x:v>RUN_01</x:v>
      </x:c>
      <x:c r="E3724" s="10" t="str">
        <x:v>ORIGINAL_LEDGER</x:v>
      </x:c>
      <x:c r="F3724" s="10" t="str">
        <x:v>FAIL</x:v>
      </x:c>
      <x:c r="G3724" s="10" t="str">
        <x:v>FAIL</x:v>
      </x:c>
      <x:c r="H3724" s="10" t="str">
        <x:v>EXECUTED</x:v>
      </x:c>
      <x:c r="I3724" s="10" t="str">
        <x:v>PARSED</x:v>
      </x:c>
      <x:c r="J3724" s="10" t="str">
        <x:v>NO_SEMANTIC_VALIDATOR_DETERMINISTIC_PASS</x:v>
      </x:c>
      <x:c r="K3724" s="10" t="str">
        <x:v>a102fc2b8ac64ac2b9ffb0a9a90aa9da243ffb756c8d3d569930cf211186a19d</x:v>
      </x:c>
      <x:c r="L3724" s="10" t="str">
        <x:v>historical_three</x:v>
      </x:c>
      <x:c r="M3724" s="10" t="n">
        <x:v>1</x:v>
      </x:c>
      <x:c r="N3724" s="10" t="n">
        <x:v>0</x:v>
      </x:c>
      <x:c r="O3724" s="10" t="n">
        <x:v>0</x:v>
      </x:c>
      <x:c r="P3724" s="9" t="str">
        <x:f>'CaseReview'!U1538</x:f>
        <x:v>FAIL</x:v>
      </x:c>
      <x:c r="Q3724" s="9" t="n">
        <x:f>IF(AND(T3724=1,G3724=P3724),1,0)</x:f>
        <x:v>1</x:v>
      </x:c>
      <x:c r="R3724" s="9" t="n">
        <x:f>IF(AND(T3724=1,G3724="PASS",P3724="FAIL"),1,0)</x:f>
        <x:v>0</x:v>
      </x:c>
      <x:c r="S3724" s="9" t="n">
        <x:f>IF(AND(T3724=1,G3724="FAIL",P3724="PASS"),1,0)</x:f>
        <x:v>0</x:v>
      </x:c>
      <x:c r="T3724" s="9" t="n">
        <x:v>1</x:v>
      </x:c>
      <x:c r="U3724" s="9" t="n">
        <x:v>8</x:v>
      </x:c>
      <x:c r="V3724" s="9" t="str">
        <x:v>MVP/SHACL_GENERATION_PIPELINE/experiments/LUNA_NO_SEMANTIC_VALIDATOR/RUN_01/runs/RUN-TRF-015-20260901T110550323221Z/artifacts/attempt_01/candidate_shape.ttl</x:v>
      </x:c>
    </x:row>
    <x:row r="3725" ht="22" customHeight="1">
      <x:c r="A3725" s="10" t="str">
        <x:v>NO_SEMANTIC</x:v>
      </x:c>
      <x:c r="B3725" s="10" t="str">
        <x:v>TRF-015</x:v>
      </x:c>
      <x:c r="C3725" s="10" t="str">
        <x:v>TRF-015-F03</x:v>
      </x:c>
      <x:c r="D3725" s="10" t="str">
        <x:v>RUN_01</x:v>
      </x:c>
      <x:c r="E3725" s="10" t="str">
        <x:v>ORIGINAL_LEDGER</x:v>
      </x:c>
      <x:c r="F3725" s="10" t="str">
        <x:v>FAIL</x:v>
      </x:c>
      <x:c r="G3725" s="10" t="str">
        <x:v>FAIL</x:v>
      </x:c>
      <x:c r="H3725" s="10" t="str">
        <x:v>EXECUTED</x:v>
      </x:c>
      <x:c r="I3725" s="10" t="str">
        <x:v>PARSED</x:v>
      </x:c>
      <x:c r="J3725" s="10" t="str">
        <x:v>NO_SEMANTIC_VALIDATOR_DETERMINISTIC_PASS</x:v>
      </x:c>
      <x:c r="K3725" s="10" t="str">
        <x:v>a102fc2b8ac64ac2b9ffb0a9a90aa9da243ffb756c8d3d569930cf211186a19d</x:v>
      </x:c>
      <x:c r="L3725" s="10" t="str">
        <x:v>historical_three</x:v>
      </x:c>
      <x:c r="M3725" s="10" t="n">
        <x:v>1</x:v>
      </x:c>
      <x:c r="N3725" s="10" t="n">
        <x:v>0</x:v>
      </x:c>
      <x:c r="O3725" s="10" t="n">
        <x:v>0</x:v>
      </x:c>
      <x:c r="P3725" s="9" t="str">
        <x:f>'CaseReview'!U1539</x:f>
        <x:v>FAIL</x:v>
      </x:c>
      <x:c r="Q3725" s="9" t="n">
        <x:f>IF(AND(T3725=1,G3725=P3725),1,0)</x:f>
        <x:v>1</x:v>
      </x:c>
      <x:c r="R3725" s="9" t="n">
        <x:f>IF(AND(T3725=1,G3725="PASS",P3725="FAIL"),1,0)</x:f>
        <x:v>0</x:v>
      </x:c>
      <x:c r="S3725" s="9" t="n">
        <x:f>IF(AND(T3725=1,G3725="FAIL",P3725="PASS"),1,0)</x:f>
        <x:v>0</x:v>
      </x:c>
      <x:c r="T3725" s="9" t="n">
        <x:v>1</x:v>
      </x:c>
      <x:c r="U3725" s="9" t="n">
        <x:v>8</x:v>
      </x:c>
      <x:c r="V3725" s="9" t="str">
        <x:v>MVP/SHACL_GENERATION_PIPELINE/experiments/LUNA_NO_SEMANTIC_VALIDATOR/RUN_01/runs/RUN-TRF-015-20260901T110550323221Z/artifacts/attempt_01/candidate_shape.ttl</x:v>
      </x:c>
    </x:row>
    <x:row r="3726" ht="22" customHeight="1">
      <x:c r="A3726" s="10" t="str">
        <x:v>NO_SEMANTIC</x:v>
      </x:c>
      <x:c r="B3726" s="10" t="str">
        <x:v>TRF-015</x:v>
      </x:c>
      <x:c r="C3726" s="10" t="str">
        <x:v>TRF-015-F04</x:v>
      </x:c>
      <x:c r="D3726" s="10" t="str">
        <x:v>RUN_01</x:v>
      </x:c>
      <x:c r="E3726" s="10" t="str">
        <x:v>ORIGINAL_LEDGER</x:v>
      </x:c>
      <x:c r="F3726" s="10" t="str">
        <x:v>FAIL</x:v>
      </x:c>
      <x:c r="G3726" s="10" t="str">
        <x:v>FAIL</x:v>
      </x:c>
      <x:c r="H3726" s="10" t="str">
        <x:v>EXECUTED</x:v>
      </x:c>
      <x:c r="I3726" s="10" t="str">
        <x:v>PARSED</x:v>
      </x:c>
      <x:c r="J3726" s="10" t="str">
        <x:v>NO_SEMANTIC_VALIDATOR_DETERMINISTIC_PASS</x:v>
      </x:c>
      <x:c r="K3726" s="10" t="str">
        <x:v>a102fc2b8ac64ac2b9ffb0a9a90aa9da243ffb756c8d3d569930cf211186a19d</x:v>
      </x:c>
      <x:c r="L3726" s="10" t="str">
        <x:v>historical_three</x:v>
      </x:c>
      <x:c r="M3726" s="10" t="n">
        <x:v>1</x:v>
      </x:c>
      <x:c r="N3726" s="10" t="n">
        <x:v>0</x:v>
      </x:c>
      <x:c r="O3726" s="10" t="n">
        <x:v>0</x:v>
      </x:c>
      <x:c r="P3726" s="9" t="str">
        <x:f>'CaseReview'!U1540</x:f>
        <x:v>FAIL</x:v>
      </x:c>
      <x:c r="Q3726" s="9" t="n">
        <x:f>IF(AND(T3726=1,G3726=P3726),1,0)</x:f>
        <x:v>1</x:v>
      </x:c>
      <x:c r="R3726" s="9" t="n">
        <x:f>IF(AND(T3726=1,G3726="PASS",P3726="FAIL"),1,0)</x:f>
        <x:v>0</x:v>
      </x:c>
      <x:c r="S3726" s="9" t="n">
        <x:f>IF(AND(T3726=1,G3726="FAIL",P3726="PASS"),1,0)</x:f>
        <x:v>0</x:v>
      </x:c>
      <x:c r="T3726" s="9" t="n">
        <x:v>1</x:v>
      </x:c>
      <x:c r="U3726" s="9" t="n">
        <x:v>8</x:v>
      </x:c>
      <x:c r="V3726" s="9" t="str">
        <x:v>MVP/SHACL_GENERATION_PIPELINE/experiments/LUNA_NO_SEMANTIC_VALIDATOR/RUN_01/runs/RUN-TRF-015-20260901T110550323221Z/artifacts/attempt_01/candidate_shape.ttl</x:v>
      </x:c>
    </x:row>
    <x:row r="3727" ht="22" customHeight="1">
      <x:c r="A3727" s="10" t="str">
        <x:v>NO_SEMANTIC</x:v>
      </x:c>
      <x:c r="B3727" s="10" t="str">
        <x:v>TRF-015</x:v>
      </x:c>
      <x:c r="C3727" s="10" t="str">
        <x:v>TRF-015-F05</x:v>
      </x:c>
      <x:c r="D3727" s="10" t="str">
        <x:v>RUN_01</x:v>
      </x:c>
      <x:c r="E3727" s="10" t="str">
        <x:v>ORIGINAL_LEDGER</x:v>
      </x:c>
      <x:c r="F3727" s="10" t="str">
        <x:v>FAIL</x:v>
      </x:c>
      <x:c r="G3727" s="10" t="str">
        <x:v>FAIL</x:v>
      </x:c>
      <x:c r="H3727" s="10" t="str">
        <x:v>EXECUTED</x:v>
      </x:c>
      <x:c r="I3727" s="10" t="str">
        <x:v>PARSED</x:v>
      </x:c>
      <x:c r="J3727" s="10" t="str">
        <x:v>NO_SEMANTIC_VALIDATOR_DETERMINISTIC_PASS</x:v>
      </x:c>
      <x:c r="K3727" s="10" t="str">
        <x:v>a102fc2b8ac64ac2b9ffb0a9a90aa9da243ffb756c8d3d569930cf211186a19d</x:v>
      </x:c>
      <x:c r="L3727" s="10" t="str">
        <x:v>historical_three</x:v>
      </x:c>
      <x:c r="M3727" s="10" t="n">
        <x:v>1</x:v>
      </x:c>
      <x:c r="N3727" s="10" t="n">
        <x:v>0</x:v>
      </x:c>
      <x:c r="O3727" s="10" t="n">
        <x:v>0</x:v>
      </x:c>
      <x:c r="P3727" s="9" t="str">
        <x:f>'CaseReview'!U1541</x:f>
        <x:v>FAIL</x:v>
      </x:c>
      <x:c r="Q3727" s="9" t="n">
        <x:f>IF(AND(T3727=1,G3727=P3727),1,0)</x:f>
        <x:v>1</x:v>
      </x:c>
      <x:c r="R3727" s="9" t="n">
        <x:f>IF(AND(T3727=1,G3727="PASS",P3727="FAIL"),1,0)</x:f>
        <x:v>0</x:v>
      </x:c>
      <x:c r="S3727" s="9" t="n">
        <x:f>IF(AND(T3727=1,G3727="FAIL",P3727="PASS"),1,0)</x:f>
        <x:v>0</x:v>
      </x:c>
      <x:c r="T3727" s="9" t="n">
        <x:v>1</x:v>
      </x:c>
      <x:c r="U3727" s="9" t="n">
        <x:v>8</x:v>
      </x:c>
      <x:c r="V3727" s="9" t="str">
        <x:v>MVP/SHACL_GENERATION_PIPELINE/experiments/LUNA_NO_SEMANTIC_VALIDATOR/RUN_01/runs/RUN-TRF-015-20260901T110550323221Z/artifacts/attempt_01/candidate_shape.ttl</x:v>
      </x:c>
    </x:row>
    <x:row r="3728" ht="22" customHeight="1">
      <x:c r="A3728" s="10" t="str">
        <x:v>NO_SEMANTIC</x:v>
      </x:c>
      <x:c r="B3728" s="10" t="str">
        <x:v>TRF-015</x:v>
      </x:c>
      <x:c r="C3728" s="10" t="str">
        <x:v>TRF-015-P01</x:v>
      </x:c>
      <x:c r="D3728" s="10" t="str">
        <x:v>RUN_01</x:v>
      </x:c>
      <x:c r="E3728" s="10" t="str">
        <x:v>ORIGINAL_LEDGER</x:v>
      </x:c>
      <x:c r="F3728" s="10" t="str">
        <x:v>PASS</x:v>
      </x:c>
      <x:c r="G3728" s="10" t="str">
        <x:v>PASS</x:v>
      </x:c>
      <x:c r="H3728" s="10" t="str">
        <x:v>EXECUTED</x:v>
      </x:c>
      <x:c r="I3728" s="10" t="str">
        <x:v>PARSED</x:v>
      </x:c>
      <x:c r="J3728" s="10" t="str">
        <x:v>NO_SEMANTIC_VALIDATOR_DETERMINISTIC_PASS</x:v>
      </x:c>
      <x:c r="K3728" s="10" t="str">
        <x:v>a102fc2b8ac64ac2b9ffb0a9a90aa9da243ffb756c8d3d569930cf211186a19d</x:v>
      </x:c>
      <x:c r="L3728" s="10" t="str">
        <x:v>historical_three</x:v>
      </x:c>
      <x:c r="M3728" s="10" t="n">
        <x:v>1</x:v>
      </x:c>
      <x:c r="N3728" s="10" t="n">
        <x:v>0</x:v>
      </x:c>
      <x:c r="O3728" s="10" t="n">
        <x:v>0</x:v>
      </x:c>
      <x:c r="P3728" s="9" t="str">
        <x:f>'CaseReview'!U1542</x:f>
        <x:v>PASS</x:v>
      </x:c>
      <x:c r="Q3728" s="9" t="n">
        <x:f>IF(AND(T3728=1,G3728=P3728),1,0)</x:f>
        <x:v>1</x:v>
      </x:c>
      <x:c r="R3728" s="9" t="n">
        <x:f>IF(AND(T3728=1,G3728="PASS",P3728="FAIL"),1,0)</x:f>
        <x:v>0</x:v>
      </x:c>
      <x:c r="S3728" s="9" t="n">
        <x:f>IF(AND(T3728=1,G3728="FAIL",P3728="PASS"),1,0)</x:f>
        <x:v>0</x:v>
      </x:c>
      <x:c r="T3728" s="9" t="n">
        <x:v>1</x:v>
      </x:c>
      <x:c r="U3728" s="9" t="n">
        <x:v>8</x:v>
      </x:c>
      <x:c r="V3728" s="9" t="str">
        <x:v>MVP/SHACL_GENERATION_PIPELINE/experiments/LUNA_NO_SEMANTIC_VALIDATOR/RUN_01/runs/RUN-TRF-015-20260901T110550323221Z/artifacts/attempt_01/candidate_shape.ttl</x:v>
      </x:c>
    </x:row>
    <x:row r="3729" ht="22" customHeight="1">
      <x:c r="A3729" s="10" t="str">
        <x:v>NO_SEMANTIC</x:v>
      </x:c>
      <x:c r="B3729" s="10" t="str">
        <x:v>TRF-015</x:v>
      </x:c>
      <x:c r="C3729" s="10" t="str">
        <x:v>TRF-015-P02</x:v>
      </x:c>
      <x:c r="D3729" s="10" t="str">
        <x:v>RUN_01</x:v>
      </x:c>
      <x:c r="E3729" s="10" t="str">
        <x:v>ORIGINAL_LEDGER</x:v>
      </x:c>
      <x:c r="F3729" s="10" t="str">
        <x:v>PASS</x:v>
      </x:c>
      <x:c r="G3729" s="10" t="str">
        <x:v>PASS</x:v>
      </x:c>
      <x:c r="H3729" s="10" t="str">
        <x:v>EXECUTED</x:v>
      </x:c>
      <x:c r="I3729" s="10" t="str">
        <x:v>PARSED</x:v>
      </x:c>
      <x:c r="J3729" s="10" t="str">
        <x:v>NO_SEMANTIC_VALIDATOR_DETERMINISTIC_PASS</x:v>
      </x:c>
      <x:c r="K3729" s="10" t="str">
        <x:v>a102fc2b8ac64ac2b9ffb0a9a90aa9da243ffb756c8d3d569930cf211186a19d</x:v>
      </x:c>
      <x:c r="L3729" s="10" t="str">
        <x:v>historical_three</x:v>
      </x:c>
      <x:c r="M3729" s="10" t="n">
        <x:v>1</x:v>
      </x:c>
      <x:c r="N3729" s="10" t="n">
        <x:v>0</x:v>
      </x:c>
      <x:c r="O3729" s="10" t="n">
        <x:v>0</x:v>
      </x:c>
      <x:c r="P3729" s="9" t="str">
        <x:f>'CaseReview'!U1543</x:f>
        <x:v>PASS</x:v>
      </x:c>
      <x:c r="Q3729" s="9" t="n">
        <x:f>IF(AND(T3729=1,G3729=P3729),1,0)</x:f>
        <x:v>1</x:v>
      </x:c>
      <x:c r="R3729" s="9" t="n">
        <x:f>IF(AND(T3729=1,G3729="PASS",P3729="FAIL"),1,0)</x:f>
        <x:v>0</x:v>
      </x:c>
      <x:c r="S3729" s="9" t="n">
        <x:f>IF(AND(T3729=1,G3729="FAIL",P3729="PASS"),1,0)</x:f>
        <x:v>0</x:v>
      </x:c>
      <x:c r="T3729" s="9" t="n">
        <x:v>1</x:v>
      </x:c>
      <x:c r="U3729" s="9" t="n">
        <x:v>8</x:v>
      </x:c>
      <x:c r="V3729" s="9" t="str">
        <x:v>MVP/SHACL_GENERATION_PIPELINE/experiments/LUNA_NO_SEMANTIC_VALIDATOR/RUN_01/runs/RUN-TRF-015-20260901T110550323221Z/artifacts/attempt_01/candidate_shape.ttl</x:v>
      </x:c>
    </x:row>
    <x:row r="3730" ht="22" customHeight="1">
      <x:c r="A3730" s="10" t="str">
        <x:v>NO_SEMANTIC</x:v>
      </x:c>
      <x:c r="B3730" s="10" t="str">
        <x:v>TRF-015</x:v>
      </x:c>
      <x:c r="C3730" s="10" t="str">
        <x:v>TRF-015-P03</x:v>
      </x:c>
      <x:c r="D3730" s="10" t="str">
        <x:v>RUN_01</x:v>
      </x:c>
      <x:c r="E3730" s="10" t="str">
        <x:v>ORIGINAL_LEDGER</x:v>
      </x:c>
      <x:c r="F3730" s="10" t="str">
        <x:v>PASS</x:v>
      </x:c>
      <x:c r="G3730" s="10" t="str">
        <x:v>FAIL</x:v>
      </x:c>
      <x:c r="H3730" s="10" t="str">
        <x:v>EXECUTED</x:v>
      </x:c>
      <x:c r="I3730" s="10" t="str">
        <x:v>PARSED</x:v>
      </x:c>
      <x:c r="J3730" s="10" t="str">
        <x:v>NO_SEMANTIC_VALIDATOR_DETERMINISTIC_PASS</x:v>
      </x:c>
      <x:c r="K3730" s="10" t="str">
        <x:v>a102fc2b8ac64ac2b9ffb0a9a90aa9da243ffb756c8d3d569930cf211186a19d</x:v>
      </x:c>
      <x:c r="L3730" s="10" t="str">
        <x:v>historical_three</x:v>
      </x:c>
      <x:c r="M3730" s="10" t="n">
        <x:v>0</x:v>
      </x:c>
      <x:c r="N3730" s="10" t="n">
        <x:v>0</x:v>
      </x:c>
      <x:c r="O3730" s="10" t="n">
        <x:v>1</x:v>
      </x:c>
      <x:c r="P3730" s="9" t="str">
        <x:f>'CaseReview'!U1544</x:f>
        <x:v>PASS</x:v>
      </x:c>
      <x:c r="Q3730" s="9" t="n">
        <x:f>IF(AND(T3730=1,G3730=P3730),1,0)</x:f>
        <x:v>0</x:v>
      </x:c>
      <x:c r="R3730" s="9" t="n">
        <x:f>IF(AND(T3730=1,G3730="PASS",P3730="FAIL"),1,0)</x:f>
        <x:v>0</x:v>
      </x:c>
      <x:c r="S3730" s="9" t="n">
        <x:f>IF(AND(T3730=1,G3730="FAIL",P3730="PASS"),1,0)</x:f>
        <x:v>1</x:v>
      </x:c>
      <x:c r="T3730" s="9" t="n">
        <x:v>1</x:v>
      </x:c>
      <x:c r="U3730" s="9" t="n">
        <x:v>8</x:v>
      </x:c>
      <x:c r="V3730" s="9" t="str">
        <x:v>MVP/SHACL_GENERATION_PIPELINE/experiments/LUNA_NO_SEMANTIC_VALIDATOR/RUN_01/runs/RUN-TRF-015-20260901T110550323221Z/artifacts/attempt_01/candidate_shape.ttl</x:v>
      </x:c>
    </x:row>
    <x:row r="3731" ht="22" customHeight="1">
      <x:c r="A3731" s="10" t="str">
        <x:v>NO_SEMANTIC</x:v>
      </x:c>
      <x:c r="B3731" s="10" t="str">
        <x:v>TRF-016</x:v>
      </x:c>
      <x:c r="C3731" s="10" t="str">
        <x:v>TRF-016-F01</x:v>
      </x:c>
      <x:c r="D3731" s="10" t="str">
        <x:v>RUN_01</x:v>
      </x:c>
      <x:c r="E3731" s="10" t="str">
        <x:v>ORIGINAL_LEDGER</x:v>
      </x:c>
      <x:c r="F3731" s="10" t="str">
        <x:v>FAIL</x:v>
      </x:c>
      <x:c r="G3731" s="10" t="str">
        <x:v>FAIL</x:v>
      </x:c>
      <x:c r="H3731" s="10" t="str">
        <x:v>EXECUTED</x:v>
      </x:c>
      <x:c r="I3731" s="10" t="str">
        <x:v>PARSED</x:v>
      </x:c>
      <x:c r="J3731" s="10" t="str">
        <x:v>NO_SEMANTIC_VALIDATOR_DETERMINISTIC_PASS</x:v>
      </x:c>
      <x:c r="K3731" s="10" t="str">
        <x:v>75052a6940a4a67d46e407cdae178654cf4cf4c53424056db636bf858e6fefee</x:v>
      </x:c>
      <x:c r="L3731" s="10" t="str">
        <x:v>historical_three</x:v>
      </x:c>
      <x:c r="M3731" s="10" t="n">
        <x:v>1</x:v>
      </x:c>
      <x:c r="N3731" s="10" t="n">
        <x:v>0</x:v>
      </x:c>
      <x:c r="O3731" s="10" t="n">
        <x:v>0</x:v>
      </x:c>
      <x:c r="P3731" s="9" t="str">
        <x:f>'CaseReview'!U1545</x:f>
        <x:v>FAIL</x:v>
      </x:c>
      <x:c r="Q3731" s="9" t="n">
        <x:f>IF(AND(T3731=1,G3731=P3731),1,0)</x:f>
        <x:v>1</x:v>
      </x:c>
      <x:c r="R3731" s="9" t="n">
        <x:f>IF(AND(T3731=1,G3731="PASS",P3731="FAIL"),1,0)</x:f>
        <x:v>0</x:v>
      </x:c>
      <x:c r="S3731" s="9" t="n">
        <x:f>IF(AND(T3731=1,G3731="FAIL",P3731="PASS"),1,0)</x:f>
        <x:v>0</x:v>
      </x:c>
      <x:c r="T3731" s="9" t="n">
        <x:v>1</x:v>
      </x:c>
      <x:c r="U3731" s="9" t="n">
        <x:v>10</x:v>
      </x:c>
      <x:c r="V3731" s="9" t="str">
        <x:v>MVP/SHACL_GENERATION_PIPELINE/experiments/LUNA_NO_SEMANTIC_VALIDATOR/RUN_01/runs/RUN-TRF-016-20260901T110623913296Z/artifacts/attempt_01/candidate_shape.ttl</x:v>
      </x:c>
    </x:row>
    <x:row r="3732" ht="22" customHeight="1">
      <x:c r="A3732" s="10" t="str">
        <x:v>NO_SEMANTIC</x:v>
      </x:c>
      <x:c r="B3732" s="10" t="str">
        <x:v>TRF-016</x:v>
      </x:c>
      <x:c r="C3732" s="10" t="str">
        <x:v>TRF-016-F02</x:v>
      </x:c>
      <x:c r="D3732" s="10" t="str">
        <x:v>RUN_01</x:v>
      </x:c>
      <x:c r="E3732" s="10" t="str">
        <x:v>ORIGINAL_LEDGER</x:v>
      </x:c>
      <x:c r="F3732" s="10" t="str">
        <x:v>FAIL</x:v>
      </x:c>
      <x:c r="G3732" s="10" t="str">
        <x:v>FAIL</x:v>
      </x:c>
      <x:c r="H3732" s="10" t="str">
        <x:v>EXECUTED</x:v>
      </x:c>
      <x:c r="I3732" s="10" t="str">
        <x:v>PARSED</x:v>
      </x:c>
      <x:c r="J3732" s="10" t="str">
        <x:v>NO_SEMANTIC_VALIDATOR_DETERMINISTIC_PASS</x:v>
      </x:c>
      <x:c r="K3732" s="10" t="str">
        <x:v>75052a6940a4a67d46e407cdae178654cf4cf4c53424056db636bf858e6fefee</x:v>
      </x:c>
      <x:c r="L3732" s="10" t="str">
        <x:v>historical_three</x:v>
      </x:c>
      <x:c r="M3732" s="10" t="n">
        <x:v>1</x:v>
      </x:c>
      <x:c r="N3732" s="10" t="n">
        <x:v>0</x:v>
      </x:c>
      <x:c r="O3732" s="10" t="n">
        <x:v>0</x:v>
      </x:c>
      <x:c r="P3732" s="9" t="str">
        <x:f>'CaseReview'!U1546</x:f>
        <x:v>FAIL</x:v>
      </x:c>
      <x:c r="Q3732" s="9" t="n">
        <x:f>IF(AND(T3732=1,G3732=P3732),1,0)</x:f>
        <x:v>1</x:v>
      </x:c>
      <x:c r="R3732" s="9" t="n">
        <x:f>IF(AND(T3732=1,G3732="PASS",P3732="FAIL"),1,0)</x:f>
        <x:v>0</x:v>
      </x:c>
      <x:c r="S3732" s="9" t="n">
        <x:f>IF(AND(T3732=1,G3732="FAIL",P3732="PASS"),1,0)</x:f>
        <x:v>0</x:v>
      </x:c>
      <x:c r="T3732" s="9" t="n">
        <x:v>1</x:v>
      </x:c>
      <x:c r="U3732" s="9" t="n">
        <x:v>10</x:v>
      </x:c>
      <x:c r="V3732" s="9" t="str">
        <x:v>MVP/SHACL_GENERATION_PIPELINE/experiments/LUNA_NO_SEMANTIC_VALIDATOR/RUN_01/runs/RUN-TRF-016-20260901T110623913296Z/artifacts/attempt_01/candidate_shape.ttl</x:v>
      </x:c>
    </x:row>
    <x:row r="3733" ht="22" customHeight="1">
      <x:c r="A3733" s="10" t="str">
        <x:v>NO_SEMANTIC</x:v>
      </x:c>
      <x:c r="B3733" s="10" t="str">
        <x:v>TRF-016</x:v>
      </x:c>
      <x:c r="C3733" s="10" t="str">
        <x:v>TRF-016-F03</x:v>
      </x:c>
      <x:c r="D3733" s="10" t="str">
        <x:v>RUN_01</x:v>
      </x:c>
      <x:c r="E3733" s="10" t="str">
        <x:v>ORIGINAL_LEDGER</x:v>
      </x:c>
      <x:c r="F3733" s="10" t="str">
        <x:v>FAIL</x:v>
      </x:c>
      <x:c r="G3733" s="10" t="str">
        <x:v>FAIL</x:v>
      </x:c>
      <x:c r="H3733" s="10" t="str">
        <x:v>EXECUTED</x:v>
      </x:c>
      <x:c r="I3733" s="10" t="str">
        <x:v>PARSED</x:v>
      </x:c>
      <x:c r="J3733" s="10" t="str">
        <x:v>NO_SEMANTIC_VALIDATOR_DETERMINISTIC_PASS</x:v>
      </x:c>
      <x:c r="K3733" s="10" t="str">
        <x:v>75052a6940a4a67d46e407cdae178654cf4cf4c53424056db636bf858e6fefee</x:v>
      </x:c>
      <x:c r="L3733" s="10" t="str">
        <x:v>historical_three</x:v>
      </x:c>
      <x:c r="M3733" s="10" t="n">
        <x:v>1</x:v>
      </x:c>
      <x:c r="N3733" s="10" t="n">
        <x:v>0</x:v>
      </x:c>
      <x:c r="O3733" s="10" t="n">
        <x:v>0</x:v>
      </x:c>
      <x:c r="P3733" s="9" t="str">
        <x:f>'CaseReview'!U1547</x:f>
        <x:v>FAIL</x:v>
      </x:c>
      <x:c r="Q3733" s="9" t="n">
        <x:f>IF(AND(T3733=1,G3733=P3733),1,0)</x:f>
        <x:v>1</x:v>
      </x:c>
      <x:c r="R3733" s="9" t="n">
        <x:f>IF(AND(T3733=1,G3733="PASS",P3733="FAIL"),1,0)</x:f>
        <x:v>0</x:v>
      </x:c>
      <x:c r="S3733" s="9" t="n">
        <x:f>IF(AND(T3733=1,G3733="FAIL",P3733="PASS"),1,0)</x:f>
        <x:v>0</x:v>
      </x:c>
      <x:c r="T3733" s="9" t="n">
        <x:v>1</x:v>
      </x:c>
      <x:c r="U3733" s="9" t="n">
        <x:v>10</x:v>
      </x:c>
      <x:c r="V3733" s="9" t="str">
        <x:v>MVP/SHACL_GENERATION_PIPELINE/experiments/LUNA_NO_SEMANTIC_VALIDATOR/RUN_01/runs/RUN-TRF-016-20260901T110623913296Z/artifacts/attempt_01/candidate_shape.ttl</x:v>
      </x:c>
    </x:row>
    <x:row r="3734" ht="22" customHeight="1">
      <x:c r="A3734" s="10" t="str">
        <x:v>NO_SEMANTIC</x:v>
      </x:c>
      <x:c r="B3734" s="10" t="str">
        <x:v>TRF-016</x:v>
      </x:c>
      <x:c r="C3734" s="10" t="str">
        <x:v>TRF-016-F04</x:v>
      </x:c>
      <x:c r="D3734" s="10" t="str">
        <x:v>RUN_01</x:v>
      </x:c>
      <x:c r="E3734" s="10" t="str">
        <x:v>ORIGINAL_LEDGER</x:v>
      </x:c>
      <x:c r="F3734" s="10" t="str">
        <x:v>FAIL</x:v>
      </x:c>
      <x:c r="G3734" s="10" t="str">
        <x:v>FAIL</x:v>
      </x:c>
      <x:c r="H3734" s="10" t="str">
        <x:v>EXECUTED</x:v>
      </x:c>
      <x:c r="I3734" s="10" t="str">
        <x:v>PARSED</x:v>
      </x:c>
      <x:c r="J3734" s="10" t="str">
        <x:v>NO_SEMANTIC_VALIDATOR_DETERMINISTIC_PASS</x:v>
      </x:c>
      <x:c r="K3734" s="10" t="str">
        <x:v>75052a6940a4a67d46e407cdae178654cf4cf4c53424056db636bf858e6fefee</x:v>
      </x:c>
      <x:c r="L3734" s="10" t="str">
        <x:v>historical_three</x:v>
      </x:c>
      <x:c r="M3734" s="10" t="n">
        <x:v>1</x:v>
      </x:c>
      <x:c r="N3734" s="10" t="n">
        <x:v>0</x:v>
      </x:c>
      <x:c r="O3734" s="10" t="n">
        <x:v>0</x:v>
      </x:c>
      <x:c r="P3734" s="9" t="str">
        <x:f>'CaseReview'!U1548</x:f>
        <x:v>FAIL</x:v>
      </x:c>
      <x:c r="Q3734" s="9" t="n">
        <x:f>IF(AND(T3734=1,G3734=P3734),1,0)</x:f>
        <x:v>1</x:v>
      </x:c>
      <x:c r="R3734" s="9" t="n">
        <x:f>IF(AND(T3734=1,G3734="PASS",P3734="FAIL"),1,0)</x:f>
        <x:v>0</x:v>
      </x:c>
      <x:c r="S3734" s="9" t="n">
        <x:f>IF(AND(T3734=1,G3734="FAIL",P3734="PASS"),1,0)</x:f>
        <x:v>0</x:v>
      </x:c>
      <x:c r="T3734" s="9" t="n">
        <x:v>1</x:v>
      </x:c>
      <x:c r="U3734" s="9" t="n">
        <x:v>10</x:v>
      </x:c>
      <x:c r="V3734" s="9" t="str">
        <x:v>MVP/SHACL_GENERATION_PIPELINE/experiments/LUNA_NO_SEMANTIC_VALIDATOR/RUN_01/runs/RUN-TRF-016-20260901T110623913296Z/artifacts/attempt_01/candidate_shape.ttl</x:v>
      </x:c>
    </x:row>
    <x:row r="3735" ht="22" customHeight="1">
      <x:c r="A3735" s="10" t="str">
        <x:v>NO_SEMANTIC</x:v>
      </x:c>
      <x:c r="B3735" s="10" t="str">
        <x:v>TRF-016</x:v>
      </x:c>
      <x:c r="C3735" s="10" t="str">
        <x:v>TRF-016-F05</x:v>
      </x:c>
      <x:c r="D3735" s="10" t="str">
        <x:v>RUN_01</x:v>
      </x:c>
      <x:c r="E3735" s="10" t="str">
        <x:v>ORIGINAL_LEDGER</x:v>
      </x:c>
      <x:c r="F3735" s="10" t="str">
        <x:v>FAIL</x:v>
      </x:c>
      <x:c r="G3735" s="10" t="str">
        <x:v>FAIL</x:v>
      </x:c>
      <x:c r="H3735" s="10" t="str">
        <x:v>EXECUTED</x:v>
      </x:c>
      <x:c r="I3735" s="10" t="str">
        <x:v>PARSED</x:v>
      </x:c>
      <x:c r="J3735" s="10" t="str">
        <x:v>NO_SEMANTIC_VALIDATOR_DETERMINISTIC_PASS</x:v>
      </x:c>
      <x:c r="K3735" s="10" t="str">
        <x:v>75052a6940a4a67d46e407cdae178654cf4cf4c53424056db636bf858e6fefee</x:v>
      </x:c>
      <x:c r="L3735" s="10" t="str">
        <x:v>historical_three</x:v>
      </x:c>
      <x:c r="M3735" s="10" t="n">
        <x:v>1</x:v>
      </x:c>
      <x:c r="N3735" s="10" t="n">
        <x:v>0</x:v>
      </x:c>
      <x:c r="O3735" s="10" t="n">
        <x:v>0</x:v>
      </x:c>
      <x:c r="P3735" s="9" t="str">
        <x:f>'CaseReview'!U1549</x:f>
        <x:v>FAIL</x:v>
      </x:c>
      <x:c r="Q3735" s="9" t="n">
        <x:f>IF(AND(T3735=1,G3735=P3735),1,0)</x:f>
        <x:v>1</x:v>
      </x:c>
      <x:c r="R3735" s="9" t="n">
        <x:f>IF(AND(T3735=1,G3735="PASS",P3735="FAIL"),1,0)</x:f>
        <x:v>0</x:v>
      </x:c>
      <x:c r="S3735" s="9" t="n">
        <x:f>IF(AND(T3735=1,G3735="FAIL",P3735="PASS"),1,0)</x:f>
        <x:v>0</x:v>
      </x:c>
      <x:c r="T3735" s="9" t="n">
        <x:v>1</x:v>
      </x:c>
      <x:c r="U3735" s="9" t="n">
        <x:v>10</x:v>
      </x:c>
      <x:c r="V3735" s="9" t="str">
        <x:v>MVP/SHACL_GENERATION_PIPELINE/experiments/LUNA_NO_SEMANTIC_VALIDATOR/RUN_01/runs/RUN-TRF-016-20260901T110623913296Z/artifacts/attempt_01/candidate_shape.ttl</x:v>
      </x:c>
    </x:row>
    <x:row r="3736" ht="22" customHeight="1">
      <x:c r="A3736" s="10" t="str">
        <x:v>NO_SEMANTIC</x:v>
      </x:c>
      <x:c r="B3736" s="10" t="str">
        <x:v>TRF-016</x:v>
      </x:c>
      <x:c r="C3736" s="10" t="str">
        <x:v>TRF-016-F06</x:v>
      </x:c>
      <x:c r="D3736" s="10" t="str">
        <x:v>RUN_01</x:v>
      </x:c>
      <x:c r="E3736" s="10" t="str">
        <x:v>ORIGINAL_LEDGER</x:v>
      </x:c>
      <x:c r="F3736" s="10" t="str">
        <x:v>FAIL</x:v>
      </x:c>
      <x:c r="G3736" s="10" t="str">
        <x:v>FAIL</x:v>
      </x:c>
      <x:c r="H3736" s="10" t="str">
        <x:v>EXECUTED</x:v>
      </x:c>
      <x:c r="I3736" s="10" t="str">
        <x:v>PARSED</x:v>
      </x:c>
      <x:c r="J3736" s="10" t="str">
        <x:v>NO_SEMANTIC_VALIDATOR_DETERMINISTIC_PASS</x:v>
      </x:c>
      <x:c r="K3736" s="10" t="str">
        <x:v>75052a6940a4a67d46e407cdae178654cf4cf4c53424056db636bf858e6fefee</x:v>
      </x:c>
      <x:c r="L3736" s="10" t="str">
        <x:v>historical_three</x:v>
      </x:c>
      <x:c r="M3736" s="10" t="n">
        <x:v>1</x:v>
      </x:c>
      <x:c r="N3736" s="10" t="n">
        <x:v>0</x:v>
      </x:c>
      <x:c r="O3736" s="10" t="n">
        <x:v>0</x:v>
      </x:c>
      <x:c r="P3736" s="9" t="str">
        <x:f>'CaseReview'!U1550</x:f>
        <x:v>FAIL</x:v>
      </x:c>
      <x:c r="Q3736" s="9" t="n">
        <x:f>IF(AND(T3736=1,G3736=P3736),1,0)</x:f>
        <x:v>1</x:v>
      </x:c>
      <x:c r="R3736" s="9" t="n">
        <x:f>IF(AND(T3736=1,G3736="PASS",P3736="FAIL"),1,0)</x:f>
        <x:v>0</x:v>
      </x:c>
      <x:c r="S3736" s="9" t="n">
        <x:f>IF(AND(T3736=1,G3736="FAIL",P3736="PASS"),1,0)</x:f>
        <x:v>0</x:v>
      </x:c>
      <x:c r="T3736" s="9" t="n">
        <x:v>1</x:v>
      </x:c>
      <x:c r="U3736" s="9" t="n">
        <x:v>10</x:v>
      </x:c>
      <x:c r="V3736" s="9" t="str">
        <x:v>MVP/SHACL_GENERATION_PIPELINE/experiments/LUNA_NO_SEMANTIC_VALIDATOR/RUN_01/runs/RUN-TRF-016-20260901T110623913296Z/artifacts/attempt_01/candidate_shape.ttl</x:v>
      </x:c>
    </x:row>
    <x:row r="3737" ht="22" customHeight="1">
      <x:c r="A3737" s="10" t="str">
        <x:v>NO_SEMANTIC</x:v>
      </x:c>
      <x:c r="B3737" s="10" t="str">
        <x:v>TRF-016</x:v>
      </x:c>
      <x:c r="C3737" s="10" t="str">
        <x:v>TRF-016-P01</x:v>
      </x:c>
      <x:c r="D3737" s="10" t="str">
        <x:v>RUN_01</x:v>
      </x:c>
      <x:c r="E3737" s="10" t="str">
        <x:v>ORIGINAL_LEDGER</x:v>
      </x:c>
      <x:c r="F3737" s="10" t="str">
        <x:v>PASS</x:v>
      </x:c>
      <x:c r="G3737" s="10" t="str">
        <x:v>FAIL</x:v>
      </x:c>
      <x:c r="H3737" s="10" t="str">
        <x:v>EXECUTED</x:v>
      </x:c>
      <x:c r="I3737" s="10" t="str">
        <x:v>PARSED</x:v>
      </x:c>
      <x:c r="J3737" s="10" t="str">
        <x:v>NO_SEMANTIC_VALIDATOR_DETERMINISTIC_PASS</x:v>
      </x:c>
      <x:c r="K3737" s="10" t="str">
        <x:v>75052a6940a4a67d46e407cdae178654cf4cf4c53424056db636bf858e6fefee</x:v>
      </x:c>
      <x:c r="L3737" s="10" t="str">
        <x:v>historical_three</x:v>
      </x:c>
      <x:c r="M3737" s="10" t="n">
        <x:v>0</x:v>
      </x:c>
      <x:c r="N3737" s="10" t="n">
        <x:v>0</x:v>
      </x:c>
      <x:c r="O3737" s="10" t="n">
        <x:v>1</x:v>
      </x:c>
      <x:c r="P3737" s="9" t="str">
        <x:f>'CaseReview'!U1551</x:f>
        <x:v>PASS</x:v>
      </x:c>
      <x:c r="Q3737" s="9" t="n">
        <x:f>IF(AND(T3737=1,G3737=P3737),1,0)</x:f>
        <x:v>0</x:v>
      </x:c>
      <x:c r="R3737" s="9" t="n">
        <x:f>IF(AND(T3737=1,G3737="PASS",P3737="FAIL"),1,0)</x:f>
        <x:v>0</x:v>
      </x:c>
      <x:c r="S3737" s="9" t="n">
        <x:f>IF(AND(T3737=1,G3737="FAIL",P3737="PASS"),1,0)</x:f>
        <x:v>1</x:v>
      </x:c>
      <x:c r="T3737" s="9" t="n">
        <x:v>1</x:v>
      </x:c>
      <x:c r="U3737" s="9" t="n">
        <x:v>10</x:v>
      </x:c>
      <x:c r="V3737" s="9" t="str">
        <x:v>MVP/SHACL_GENERATION_PIPELINE/experiments/LUNA_NO_SEMANTIC_VALIDATOR/RUN_01/runs/RUN-TRF-016-20260901T110623913296Z/artifacts/attempt_01/candidate_shape.ttl</x:v>
      </x:c>
    </x:row>
    <x:row r="3738" ht="22" customHeight="1">
      <x:c r="A3738" s="10" t="str">
        <x:v>NO_SEMANTIC</x:v>
      </x:c>
      <x:c r="B3738" s="10" t="str">
        <x:v>TRF-016</x:v>
      </x:c>
      <x:c r="C3738" s="10" t="str">
        <x:v>TRF-016-P02</x:v>
      </x:c>
      <x:c r="D3738" s="10" t="str">
        <x:v>RUN_01</x:v>
      </x:c>
      <x:c r="E3738" s="10" t="str">
        <x:v>ORIGINAL_LEDGER</x:v>
      </x:c>
      <x:c r="F3738" s="10" t="str">
        <x:v>PASS</x:v>
      </x:c>
      <x:c r="G3738" s="10" t="str">
        <x:v>FAIL</x:v>
      </x:c>
      <x:c r="H3738" s="10" t="str">
        <x:v>EXECUTED</x:v>
      </x:c>
      <x:c r="I3738" s="10" t="str">
        <x:v>PARSED</x:v>
      </x:c>
      <x:c r="J3738" s="10" t="str">
        <x:v>NO_SEMANTIC_VALIDATOR_DETERMINISTIC_PASS</x:v>
      </x:c>
      <x:c r="K3738" s="10" t="str">
        <x:v>75052a6940a4a67d46e407cdae178654cf4cf4c53424056db636bf858e6fefee</x:v>
      </x:c>
      <x:c r="L3738" s="10" t="str">
        <x:v>historical_three</x:v>
      </x:c>
      <x:c r="M3738" s="10" t="n">
        <x:v>0</x:v>
      </x:c>
      <x:c r="N3738" s="10" t="n">
        <x:v>0</x:v>
      </x:c>
      <x:c r="O3738" s="10" t="n">
        <x:v>1</x:v>
      </x:c>
      <x:c r="P3738" s="9" t="str">
        <x:f>'CaseReview'!U1552</x:f>
        <x:v>PASS</x:v>
      </x:c>
      <x:c r="Q3738" s="9" t="n">
        <x:f>IF(AND(T3738=1,G3738=P3738),1,0)</x:f>
        <x:v>0</x:v>
      </x:c>
      <x:c r="R3738" s="9" t="n">
        <x:f>IF(AND(T3738=1,G3738="PASS",P3738="FAIL"),1,0)</x:f>
        <x:v>0</x:v>
      </x:c>
      <x:c r="S3738" s="9" t="n">
        <x:f>IF(AND(T3738=1,G3738="FAIL",P3738="PASS"),1,0)</x:f>
        <x:v>1</x:v>
      </x:c>
      <x:c r="T3738" s="9" t="n">
        <x:v>1</x:v>
      </x:c>
      <x:c r="U3738" s="9" t="n">
        <x:v>10</x:v>
      </x:c>
      <x:c r="V3738" s="9" t="str">
        <x:v>MVP/SHACL_GENERATION_PIPELINE/experiments/LUNA_NO_SEMANTIC_VALIDATOR/RUN_01/runs/RUN-TRF-016-20260901T110623913296Z/artifacts/attempt_01/candidate_shape.ttl</x:v>
      </x:c>
    </x:row>
    <x:row r="3739" ht="22" customHeight="1">
      <x:c r="A3739" s="10" t="str">
        <x:v>NO_SEMANTIC</x:v>
      </x:c>
      <x:c r="B3739" s="10" t="str">
        <x:v>TRF-016</x:v>
      </x:c>
      <x:c r="C3739" s="10" t="str">
        <x:v>TRF-016-P03</x:v>
      </x:c>
      <x:c r="D3739" s="10" t="str">
        <x:v>RUN_01</x:v>
      </x:c>
      <x:c r="E3739" s="10" t="str">
        <x:v>ORIGINAL_LEDGER</x:v>
      </x:c>
      <x:c r="F3739" s="10" t="str">
        <x:v>PASS</x:v>
      </x:c>
      <x:c r="G3739" s="10" t="str">
        <x:v>FAIL</x:v>
      </x:c>
      <x:c r="H3739" s="10" t="str">
        <x:v>EXECUTED</x:v>
      </x:c>
      <x:c r="I3739" s="10" t="str">
        <x:v>PARSED</x:v>
      </x:c>
      <x:c r="J3739" s="10" t="str">
        <x:v>NO_SEMANTIC_VALIDATOR_DETERMINISTIC_PASS</x:v>
      </x:c>
      <x:c r="K3739" s="10" t="str">
        <x:v>75052a6940a4a67d46e407cdae178654cf4cf4c53424056db636bf858e6fefee</x:v>
      </x:c>
      <x:c r="L3739" s="10" t="str">
        <x:v>historical_three</x:v>
      </x:c>
      <x:c r="M3739" s="10" t="n">
        <x:v>0</x:v>
      </x:c>
      <x:c r="N3739" s="10" t="n">
        <x:v>0</x:v>
      </x:c>
      <x:c r="O3739" s="10" t="n">
        <x:v>1</x:v>
      </x:c>
      <x:c r="P3739" s="9" t="str">
        <x:f>'CaseReview'!U1553</x:f>
        <x:v>PASS</x:v>
      </x:c>
      <x:c r="Q3739" s="9" t="n">
        <x:f>IF(AND(T3739=1,G3739=P3739),1,0)</x:f>
        <x:v>0</x:v>
      </x:c>
      <x:c r="R3739" s="9" t="n">
        <x:f>IF(AND(T3739=1,G3739="PASS",P3739="FAIL"),1,0)</x:f>
        <x:v>0</x:v>
      </x:c>
      <x:c r="S3739" s="9" t="n">
        <x:f>IF(AND(T3739=1,G3739="FAIL",P3739="PASS"),1,0)</x:f>
        <x:v>1</x:v>
      </x:c>
      <x:c r="T3739" s="9" t="n">
        <x:v>1</x:v>
      </x:c>
      <x:c r="U3739" s="9" t="n">
        <x:v>10</x:v>
      </x:c>
      <x:c r="V3739" s="9" t="str">
        <x:v>MVP/SHACL_GENERATION_PIPELINE/experiments/LUNA_NO_SEMANTIC_VALIDATOR/RUN_01/runs/RUN-TRF-016-20260901T110623913296Z/artifacts/attempt_01/candidate_shape.ttl</x:v>
      </x:c>
    </x:row>
    <x:row r="3740" ht="22" customHeight="1">
      <x:c r="A3740" s="10" t="str">
        <x:v>NO_SEMANTIC</x:v>
      </x:c>
      <x:c r="B3740" s="10" t="str">
        <x:v>TRF-016</x:v>
      </x:c>
      <x:c r="C3740" s="10" t="str">
        <x:v>TRF-016-P04</x:v>
      </x:c>
      <x:c r="D3740" s="10" t="str">
        <x:v>RUN_01</x:v>
      </x:c>
      <x:c r="E3740" s="10" t="str">
        <x:v>ORIGINAL_LEDGER</x:v>
      </x:c>
      <x:c r="F3740" s="10" t="str">
        <x:v>PASS</x:v>
      </x:c>
      <x:c r="G3740" s="10" t="str">
        <x:v>PASS</x:v>
      </x:c>
      <x:c r="H3740" s="10" t="str">
        <x:v>EXECUTED</x:v>
      </x:c>
      <x:c r="I3740" s="10" t="str">
        <x:v>PARSED</x:v>
      </x:c>
      <x:c r="J3740" s="10" t="str">
        <x:v>NO_SEMANTIC_VALIDATOR_DETERMINISTIC_PASS</x:v>
      </x:c>
      <x:c r="K3740" s="10" t="str">
        <x:v>75052a6940a4a67d46e407cdae178654cf4cf4c53424056db636bf858e6fefee</x:v>
      </x:c>
      <x:c r="L3740" s="10" t="str">
        <x:v>historical_three</x:v>
      </x:c>
      <x:c r="M3740" s="10" t="n">
        <x:v>1</x:v>
      </x:c>
      <x:c r="N3740" s="10" t="n">
        <x:v>0</x:v>
      </x:c>
      <x:c r="O3740" s="10" t="n">
        <x:v>0</x:v>
      </x:c>
      <x:c r="P3740" s="9" t="str">
        <x:f>'CaseReview'!U1554</x:f>
        <x:v>PASS</x:v>
      </x:c>
      <x:c r="Q3740" s="9" t="n">
        <x:f>IF(AND(T3740=1,G3740=P3740),1,0)</x:f>
        <x:v>1</x:v>
      </x:c>
      <x:c r="R3740" s="9" t="n">
        <x:f>IF(AND(T3740=1,G3740="PASS",P3740="FAIL"),1,0)</x:f>
        <x:v>0</x:v>
      </x:c>
      <x:c r="S3740" s="9" t="n">
        <x:f>IF(AND(T3740=1,G3740="FAIL",P3740="PASS"),1,0)</x:f>
        <x:v>0</x:v>
      </x:c>
      <x:c r="T3740" s="9" t="n">
        <x:v>1</x:v>
      </x:c>
      <x:c r="U3740" s="9" t="n">
        <x:v>10</x:v>
      </x:c>
      <x:c r="V3740" s="9" t="str">
        <x:v>MVP/SHACL_GENERATION_PIPELINE/experiments/LUNA_NO_SEMANTIC_VALIDATOR/RUN_01/runs/RUN-TRF-016-20260901T110623913296Z/artifacts/attempt_01/candidate_shape.ttl</x:v>
      </x:c>
    </x:row>
    <x:row r="3741" ht="22" customHeight="1">
      <x:c r="A3741" s="10" t="str">
        <x:v>NO_SEMANTIC</x:v>
      </x:c>
      <x:c r="B3741" s="10" t="str">
        <x:v>TRF-017</x:v>
      </x:c>
      <x:c r="C3741" s="10" t="str">
        <x:v>TRF-017-F01</x:v>
      </x:c>
      <x:c r="D3741" s="10" t="str">
        <x:v>RUN_01</x:v>
      </x:c>
      <x:c r="E3741" s="10" t="str">
        <x:v>ORIGINAL_LEDGER</x:v>
      </x:c>
      <x:c r="F3741" s="10" t="str">
        <x:v>FAIL</x:v>
      </x:c>
      <x:c r="G3741" s="10" t="str">
        <x:v>PASS</x:v>
      </x:c>
      <x:c r="H3741" s="10" t="str">
        <x:v>EXECUTED</x:v>
      </x:c>
      <x:c r="I3741" s="10" t="str">
        <x:v>PARSED</x:v>
      </x:c>
      <x:c r="J3741" s="10" t="str">
        <x:v>NO_SEMANTIC_VALIDATOR_DETERMINISTIC_PASS</x:v>
      </x:c>
      <x:c r="K3741" s="10" t="str">
        <x:v>5273488c4402b087521e9c10d4b00c5262ce8bbc8b920a45723ee4632c865927</x:v>
      </x:c>
      <x:c r="L3741" s="10" t="str">
        <x:v>historical_three</x:v>
      </x:c>
      <x:c r="M3741" s="10" t="n">
        <x:v>0</x:v>
      </x:c>
      <x:c r="N3741" s="10" t="n">
        <x:v>1</x:v>
      </x:c>
      <x:c r="O3741" s="10" t="n">
        <x:v>0</x:v>
      </x:c>
      <x:c r="P3741" s="9" t="str">
        <x:f>'CaseReview'!U1555</x:f>
        <x:v>FAIL</x:v>
      </x:c>
      <x:c r="Q3741" s="9" t="n">
        <x:f>IF(AND(T3741=1,G3741=P3741),1,0)</x:f>
        <x:v>0</x:v>
      </x:c>
      <x:c r="R3741" s="9" t="n">
        <x:f>IF(AND(T3741=1,G3741="PASS",P3741="FAIL"),1,0)</x:f>
        <x:v>1</x:v>
      </x:c>
      <x:c r="S3741" s="9" t="n">
        <x:f>IF(AND(T3741=1,G3741="FAIL",P3741="PASS"),1,0)</x:f>
        <x:v>0</x:v>
      </x:c>
      <x:c r="T3741" s="9" t="n">
        <x:v>1</x:v>
      </x:c>
      <x:c r="U3741" s="9" t="n">
        <x:v>7</x:v>
      </x:c>
      <x:c r="V3741" s="9" t="str">
        <x:v>MVP/SHACL_GENERATION_PIPELINE/experiments/LUNA_NO_SEMANTIC_VALIDATOR/RUN_01/runs/RUN-TRF-017-20260901T110723953083Z/artifacts/attempt_01/candidate_shape.ttl</x:v>
      </x:c>
    </x:row>
    <x:row r="3742" ht="22" customHeight="1">
      <x:c r="A3742" s="10" t="str">
        <x:v>NO_SEMANTIC</x:v>
      </x:c>
      <x:c r="B3742" s="10" t="str">
        <x:v>TRF-017</x:v>
      </x:c>
      <x:c r="C3742" s="10" t="str">
        <x:v>TRF-017-F02</x:v>
      </x:c>
      <x:c r="D3742" s="10" t="str">
        <x:v>RUN_01</x:v>
      </x:c>
      <x:c r="E3742" s="10" t="str">
        <x:v>ORIGINAL_LEDGER</x:v>
      </x:c>
      <x:c r="F3742" s="10" t="str">
        <x:v>FAIL</x:v>
      </x:c>
      <x:c r="G3742" s="10" t="str">
        <x:v>PASS</x:v>
      </x:c>
      <x:c r="H3742" s="10" t="str">
        <x:v>EXECUTED</x:v>
      </x:c>
      <x:c r="I3742" s="10" t="str">
        <x:v>PARSED</x:v>
      </x:c>
      <x:c r="J3742" s="10" t="str">
        <x:v>NO_SEMANTIC_VALIDATOR_DETERMINISTIC_PASS</x:v>
      </x:c>
      <x:c r="K3742" s="10" t="str">
        <x:v>5273488c4402b087521e9c10d4b00c5262ce8bbc8b920a45723ee4632c865927</x:v>
      </x:c>
      <x:c r="L3742" s="10" t="str">
        <x:v>historical_three</x:v>
      </x:c>
      <x:c r="M3742" s="10" t="n">
        <x:v>0</x:v>
      </x:c>
      <x:c r="N3742" s="10" t="n">
        <x:v>1</x:v>
      </x:c>
      <x:c r="O3742" s="10" t="n">
        <x:v>0</x:v>
      </x:c>
      <x:c r="P3742" s="9" t="str">
        <x:f>'CaseReview'!U1556</x:f>
        <x:v>FAIL</x:v>
      </x:c>
      <x:c r="Q3742" s="9" t="n">
        <x:f>IF(AND(T3742=1,G3742=P3742),1,0)</x:f>
        <x:v>0</x:v>
      </x:c>
      <x:c r="R3742" s="9" t="n">
        <x:f>IF(AND(T3742=1,G3742="PASS",P3742="FAIL"),1,0)</x:f>
        <x:v>1</x:v>
      </x:c>
      <x:c r="S3742" s="9" t="n">
        <x:f>IF(AND(T3742=1,G3742="FAIL",P3742="PASS"),1,0)</x:f>
        <x:v>0</x:v>
      </x:c>
      <x:c r="T3742" s="9" t="n">
        <x:v>1</x:v>
      </x:c>
      <x:c r="U3742" s="9" t="n">
        <x:v>7</x:v>
      </x:c>
      <x:c r="V3742" s="9" t="str">
        <x:v>MVP/SHACL_GENERATION_PIPELINE/experiments/LUNA_NO_SEMANTIC_VALIDATOR/RUN_01/runs/RUN-TRF-017-20260901T110723953083Z/artifacts/attempt_01/candidate_shape.ttl</x:v>
      </x:c>
    </x:row>
    <x:row r="3743" ht="22" customHeight="1">
      <x:c r="A3743" s="10" t="str">
        <x:v>NO_SEMANTIC</x:v>
      </x:c>
      <x:c r="B3743" s="10" t="str">
        <x:v>TRF-017</x:v>
      </x:c>
      <x:c r="C3743" s="10" t="str">
        <x:v>TRF-017-F03</x:v>
      </x:c>
      <x:c r="D3743" s="10" t="str">
        <x:v>RUN_01</x:v>
      </x:c>
      <x:c r="E3743" s="10" t="str">
        <x:v>ORIGINAL_LEDGER</x:v>
      </x:c>
      <x:c r="F3743" s="10" t="str">
        <x:v>FAIL</x:v>
      </x:c>
      <x:c r="G3743" s="10" t="str">
        <x:v>FAIL</x:v>
      </x:c>
      <x:c r="H3743" s="10" t="str">
        <x:v>EXECUTED</x:v>
      </x:c>
      <x:c r="I3743" s="10" t="str">
        <x:v>PARSED</x:v>
      </x:c>
      <x:c r="J3743" s="10" t="str">
        <x:v>NO_SEMANTIC_VALIDATOR_DETERMINISTIC_PASS</x:v>
      </x:c>
      <x:c r="K3743" s="10" t="str">
        <x:v>5273488c4402b087521e9c10d4b00c5262ce8bbc8b920a45723ee4632c865927</x:v>
      </x:c>
      <x:c r="L3743" s="10" t="str">
        <x:v>historical_three</x:v>
      </x:c>
      <x:c r="M3743" s="10" t="n">
        <x:v>1</x:v>
      </x:c>
      <x:c r="N3743" s="10" t="n">
        <x:v>0</x:v>
      </x:c>
      <x:c r="O3743" s="10" t="n">
        <x:v>0</x:v>
      </x:c>
      <x:c r="P3743" s="9" t="str">
        <x:f>'CaseReview'!U1557</x:f>
        <x:v>FAIL</x:v>
      </x:c>
      <x:c r="Q3743" s="9" t="n">
        <x:f>IF(AND(T3743=1,G3743=P3743),1,0)</x:f>
        <x:v>1</x:v>
      </x:c>
      <x:c r="R3743" s="9" t="n">
        <x:f>IF(AND(T3743=1,G3743="PASS",P3743="FAIL"),1,0)</x:f>
        <x:v>0</x:v>
      </x:c>
      <x:c r="S3743" s="9" t="n">
        <x:f>IF(AND(T3743=1,G3743="FAIL",P3743="PASS"),1,0)</x:f>
        <x:v>0</x:v>
      </x:c>
      <x:c r="T3743" s="9" t="n">
        <x:v>1</x:v>
      </x:c>
      <x:c r="U3743" s="9" t="n">
        <x:v>7</x:v>
      </x:c>
      <x:c r="V3743" s="9" t="str">
        <x:v>MVP/SHACL_GENERATION_PIPELINE/experiments/LUNA_NO_SEMANTIC_VALIDATOR/RUN_01/runs/RUN-TRF-017-20260901T110723953083Z/artifacts/attempt_01/candidate_shape.ttl</x:v>
      </x:c>
    </x:row>
    <x:row r="3744" ht="22" customHeight="1">
      <x:c r="A3744" s="10" t="str">
        <x:v>NO_SEMANTIC</x:v>
      </x:c>
      <x:c r="B3744" s="10" t="str">
        <x:v>TRF-017</x:v>
      </x:c>
      <x:c r="C3744" s="10" t="str">
        <x:v>TRF-017-P01</x:v>
      </x:c>
      <x:c r="D3744" s="10" t="str">
        <x:v>RUN_01</x:v>
      </x:c>
      <x:c r="E3744" s="10" t="str">
        <x:v>ORIGINAL_LEDGER</x:v>
      </x:c>
      <x:c r="F3744" s="10" t="str">
        <x:v>PASS</x:v>
      </x:c>
      <x:c r="G3744" s="10" t="str">
        <x:v>PASS</x:v>
      </x:c>
      <x:c r="H3744" s="10" t="str">
        <x:v>EXECUTED</x:v>
      </x:c>
      <x:c r="I3744" s="10" t="str">
        <x:v>PARSED</x:v>
      </x:c>
      <x:c r="J3744" s="10" t="str">
        <x:v>NO_SEMANTIC_VALIDATOR_DETERMINISTIC_PASS</x:v>
      </x:c>
      <x:c r="K3744" s="10" t="str">
        <x:v>5273488c4402b087521e9c10d4b00c5262ce8bbc8b920a45723ee4632c865927</x:v>
      </x:c>
      <x:c r="L3744" s="10" t="str">
        <x:v>historical_three</x:v>
      </x:c>
      <x:c r="M3744" s="10" t="n">
        <x:v>1</x:v>
      </x:c>
      <x:c r="N3744" s="10" t="n">
        <x:v>0</x:v>
      </x:c>
      <x:c r="O3744" s="10" t="n">
        <x:v>0</x:v>
      </x:c>
      <x:c r="P3744" s="9" t="str">
        <x:f>'CaseReview'!U1558</x:f>
        <x:v>PASS</x:v>
      </x:c>
      <x:c r="Q3744" s="9" t="n">
        <x:f>IF(AND(T3744=1,G3744=P3744),1,0)</x:f>
        <x:v>1</x:v>
      </x:c>
      <x:c r="R3744" s="9" t="n">
        <x:f>IF(AND(T3744=1,G3744="PASS",P3744="FAIL"),1,0)</x:f>
        <x:v>0</x:v>
      </x:c>
      <x:c r="S3744" s="9" t="n">
        <x:f>IF(AND(T3744=1,G3744="FAIL",P3744="PASS"),1,0)</x:f>
        <x:v>0</x:v>
      </x:c>
      <x:c r="T3744" s="9" t="n">
        <x:v>1</x:v>
      </x:c>
      <x:c r="U3744" s="9" t="n">
        <x:v>7</x:v>
      </x:c>
      <x:c r="V3744" s="9" t="str">
        <x:v>MVP/SHACL_GENERATION_PIPELINE/experiments/LUNA_NO_SEMANTIC_VALIDATOR/RUN_01/runs/RUN-TRF-017-20260901T110723953083Z/artifacts/attempt_01/candidate_shape.ttl</x:v>
      </x:c>
    </x:row>
    <x:row r="3745" ht="22" customHeight="1">
      <x:c r="A3745" s="10" t="str">
        <x:v>NO_SEMANTIC</x:v>
      </x:c>
      <x:c r="B3745" s="10" t="str">
        <x:v>TRF-017</x:v>
      </x:c>
      <x:c r="C3745" s="10" t="str">
        <x:v>TRF-017-P02</x:v>
      </x:c>
      <x:c r="D3745" s="10" t="str">
        <x:v>RUN_01</x:v>
      </x:c>
      <x:c r="E3745" s="10" t="str">
        <x:v>ORIGINAL_LEDGER</x:v>
      </x:c>
      <x:c r="F3745" s="10" t="str">
        <x:v>PASS</x:v>
      </x:c>
      <x:c r="G3745" s="10" t="str">
        <x:v>PASS</x:v>
      </x:c>
      <x:c r="H3745" s="10" t="str">
        <x:v>EXECUTED</x:v>
      </x:c>
      <x:c r="I3745" s="10" t="str">
        <x:v>PARSED</x:v>
      </x:c>
      <x:c r="J3745" s="10" t="str">
        <x:v>NO_SEMANTIC_VALIDATOR_DETERMINISTIC_PASS</x:v>
      </x:c>
      <x:c r="K3745" s="10" t="str">
        <x:v>5273488c4402b087521e9c10d4b00c5262ce8bbc8b920a45723ee4632c865927</x:v>
      </x:c>
      <x:c r="L3745" s="10" t="str">
        <x:v>historical_three</x:v>
      </x:c>
      <x:c r="M3745" s="10" t="n">
        <x:v>1</x:v>
      </x:c>
      <x:c r="N3745" s="10" t="n">
        <x:v>0</x:v>
      </x:c>
      <x:c r="O3745" s="10" t="n">
        <x:v>0</x:v>
      </x:c>
      <x:c r="P3745" s="9" t="str">
        <x:f>'CaseReview'!U1559</x:f>
        <x:v>PASS</x:v>
      </x:c>
      <x:c r="Q3745" s="9" t="n">
        <x:f>IF(AND(T3745=1,G3745=P3745),1,0)</x:f>
        <x:v>1</x:v>
      </x:c>
      <x:c r="R3745" s="9" t="n">
        <x:f>IF(AND(T3745=1,G3745="PASS",P3745="FAIL"),1,0)</x:f>
        <x:v>0</x:v>
      </x:c>
      <x:c r="S3745" s="9" t="n">
        <x:f>IF(AND(T3745=1,G3745="FAIL",P3745="PASS"),1,0)</x:f>
        <x:v>0</x:v>
      </x:c>
      <x:c r="T3745" s="9" t="n">
        <x:v>1</x:v>
      </x:c>
      <x:c r="U3745" s="9" t="n">
        <x:v>7</x:v>
      </x:c>
      <x:c r="V3745" s="9" t="str">
        <x:v>MVP/SHACL_GENERATION_PIPELINE/experiments/LUNA_NO_SEMANTIC_VALIDATOR/RUN_01/runs/RUN-TRF-017-20260901T110723953083Z/artifacts/attempt_01/candidate_shape.ttl</x:v>
      </x:c>
    </x:row>
    <x:row r="3746" ht="22" customHeight="1">
      <x:c r="A3746" s="10" t="str">
        <x:v>NO_SEMANTIC</x:v>
      </x:c>
      <x:c r="B3746" s="10" t="str">
        <x:v>TRF-017</x:v>
      </x:c>
      <x:c r="C3746" s="10" t="str">
        <x:v>TRF-017-P03</x:v>
      </x:c>
      <x:c r="D3746" s="10" t="str">
        <x:v>RUN_01</x:v>
      </x:c>
      <x:c r="E3746" s="10" t="str">
        <x:v>ORIGINAL_LEDGER</x:v>
      </x:c>
      <x:c r="F3746" s="10" t="str">
        <x:v>PASS</x:v>
      </x:c>
      <x:c r="G3746" s="10" t="str">
        <x:v>PASS</x:v>
      </x:c>
      <x:c r="H3746" s="10" t="str">
        <x:v>EXECUTED</x:v>
      </x:c>
      <x:c r="I3746" s="10" t="str">
        <x:v>PARSED</x:v>
      </x:c>
      <x:c r="J3746" s="10" t="str">
        <x:v>NO_SEMANTIC_VALIDATOR_DETERMINISTIC_PASS</x:v>
      </x:c>
      <x:c r="K3746" s="10" t="str">
        <x:v>5273488c4402b087521e9c10d4b00c5262ce8bbc8b920a45723ee4632c865927</x:v>
      </x:c>
      <x:c r="L3746" s="10" t="str">
        <x:v>historical_three</x:v>
      </x:c>
      <x:c r="M3746" s="10" t="n">
        <x:v>1</x:v>
      </x:c>
      <x:c r="N3746" s="10" t="n">
        <x:v>0</x:v>
      </x:c>
      <x:c r="O3746" s="10" t="n">
        <x:v>0</x:v>
      </x:c>
      <x:c r="P3746" s="9" t="str">
        <x:f>'CaseReview'!U1560</x:f>
        <x:v>PASS</x:v>
      </x:c>
      <x:c r="Q3746" s="9" t="n">
        <x:f>IF(AND(T3746=1,G3746=P3746),1,0)</x:f>
        <x:v>1</x:v>
      </x:c>
      <x:c r="R3746" s="9" t="n">
        <x:f>IF(AND(T3746=1,G3746="PASS",P3746="FAIL"),1,0)</x:f>
        <x:v>0</x:v>
      </x:c>
      <x:c r="S3746" s="9" t="n">
        <x:f>IF(AND(T3746=1,G3746="FAIL",P3746="PASS"),1,0)</x:f>
        <x:v>0</x:v>
      </x:c>
      <x:c r="T3746" s="9" t="n">
        <x:v>1</x:v>
      </x:c>
      <x:c r="U3746" s="9" t="n">
        <x:v>7</x:v>
      </x:c>
      <x:c r="V3746" s="9" t="str">
        <x:v>MVP/SHACL_GENERATION_PIPELINE/experiments/LUNA_NO_SEMANTIC_VALIDATOR/RUN_01/runs/RUN-TRF-017-20260901T110723953083Z/artifacts/attempt_01/candidate_shape.ttl</x:v>
      </x:c>
    </x:row>
    <x:row r="3747" ht="22" customHeight="1">
      <x:c r="A3747" s="10" t="str">
        <x:v>NO_SEMANTIC</x:v>
      </x:c>
      <x:c r="B3747" s="10" t="str">
        <x:v>TRF-017</x:v>
      </x:c>
      <x:c r="C3747" s="10" t="str">
        <x:v>TRF-017-P04</x:v>
      </x:c>
      <x:c r="D3747" s="10" t="str">
        <x:v>RUN_01</x:v>
      </x:c>
      <x:c r="E3747" s="10" t="str">
        <x:v>ORIGINAL_LEDGER</x:v>
      </x:c>
      <x:c r="F3747" s="10" t="str">
        <x:v>PASS</x:v>
      </x:c>
      <x:c r="G3747" s="10" t="str">
        <x:v>PASS</x:v>
      </x:c>
      <x:c r="H3747" s="10" t="str">
        <x:v>EXECUTED</x:v>
      </x:c>
      <x:c r="I3747" s="10" t="str">
        <x:v>PARSED</x:v>
      </x:c>
      <x:c r="J3747" s="10" t="str">
        <x:v>NO_SEMANTIC_VALIDATOR_DETERMINISTIC_PASS</x:v>
      </x:c>
      <x:c r="K3747" s="10" t="str">
        <x:v>5273488c4402b087521e9c10d4b00c5262ce8bbc8b920a45723ee4632c865927</x:v>
      </x:c>
      <x:c r="L3747" s="10" t="str">
        <x:v>historical_three</x:v>
      </x:c>
      <x:c r="M3747" s="10" t="n">
        <x:v>1</x:v>
      </x:c>
      <x:c r="N3747" s="10" t="n">
        <x:v>0</x:v>
      </x:c>
      <x:c r="O3747" s="10" t="n">
        <x:v>0</x:v>
      </x:c>
      <x:c r="P3747" s="9" t="str">
        <x:f>'CaseReview'!U1561</x:f>
        <x:v>PASS</x:v>
      </x:c>
      <x:c r="Q3747" s="9" t="n">
        <x:f>IF(AND(T3747=1,G3747=P3747),1,0)</x:f>
        <x:v>1</x:v>
      </x:c>
      <x:c r="R3747" s="9" t="n">
        <x:f>IF(AND(T3747=1,G3747="PASS",P3747="FAIL"),1,0)</x:f>
        <x:v>0</x:v>
      </x:c>
      <x:c r="S3747" s="9" t="n">
        <x:f>IF(AND(T3747=1,G3747="FAIL",P3747="PASS"),1,0)</x:f>
        <x:v>0</x:v>
      </x:c>
      <x:c r="T3747" s="9" t="n">
        <x:v>1</x:v>
      </x:c>
      <x:c r="U3747" s="9" t="n">
        <x:v>7</x:v>
      </x:c>
      <x:c r="V3747" s="9" t="str">
        <x:v>MVP/SHACL_GENERATION_PIPELINE/experiments/LUNA_NO_SEMANTIC_VALIDATOR/RUN_01/runs/RUN-TRF-017-20260901T110723953083Z/artifacts/attempt_01/candidate_shape.ttl</x:v>
      </x:c>
    </x:row>
    <x:row r="3748" ht="22" customHeight="1">
      <x:c r="A3748" s="10" t="str">
        <x:v>NO_SEMANTIC</x:v>
      </x:c>
      <x:c r="B3748" s="10" t="str">
        <x:v>TRF-018</x:v>
      </x:c>
      <x:c r="C3748" s="10" t="str">
        <x:v>TRF-018-F01</x:v>
      </x:c>
      <x:c r="D3748" s="10" t="str">
        <x:v>RUN_01</x:v>
      </x:c>
      <x:c r="E3748" s="10" t="str">
        <x:v>ORIGINAL_LEDGER</x:v>
      </x:c>
      <x:c r="F3748" s="10" t="str">
        <x:v>FAIL</x:v>
      </x:c>
      <x:c r="G3748" s="10" t="str">
        <x:v>FAIL</x:v>
      </x:c>
      <x:c r="H3748" s="10" t="str">
        <x:v>EXECUTED</x:v>
      </x:c>
      <x:c r="I3748" s="10" t="str">
        <x:v>PARSED</x:v>
      </x:c>
      <x:c r="J3748" s="10" t="str">
        <x:v>NO_SEMANTIC_VALIDATOR_DETERMINISTIC_PASS</x:v>
      </x:c>
      <x:c r="K3748" s="10" t="str">
        <x:v>9be5f934630c9b025c4c7560a39e495235751459f1f530efdb9b2fcafb0e87cf</x:v>
      </x:c>
      <x:c r="L3748" s="10" t="str">
        <x:v>historical_three</x:v>
      </x:c>
      <x:c r="M3748" s="10" t="n">
        <x:v>1</x:v>
      </x:c>
      <x:c r="N3748" s="10" t="n">
        <x:v>0</x:v>
      </x:c>
      <x:c r="O3748" s="10" t="n">
        <x:v>0</x:v>
      </x:c>
      <x:c r="P3748" s="9" t="str">
        <x:f>'CaseReview'!U1562</x:f>
        <x:v>FAIL</x:v>
      </x:c>
      <x:c r="Q3748" s="9" t="n">
        <x:f>IF(AND(T3748=1,G3748=P3748),1,0)</x:f>
        <x:v>1</x:v>
      </x:c>
      <x:c r="R3748" s="9" t="n">
        <x:f>IF(AND(T3748=1,G3748="PASS",P3748="FAIL"),1,0)</x:f>
        <x:v>0</x:v>
      </x:c>
      <x:c r="S3748" s="9" t="n">
        <x:f>IF(AND(T3748=1,G3748="FAIL",P3748="PASS"),1,0)</x:f>
        <x:v>0</x:v>
      </x:c>
      <x:c r="T3748" s="9" t="n">
        <x:v>1</x:v>
      </x:c>
      <x:c r="U3748" s="9" t="n">
        <x:v>11</x:v>
      </x:c>
      <x:c r="V3748" s="9" t="str">
        <x:v>MVP/SHACL_GENERATION_PIPELINE/experiments/LUNA_NO_SEMANTIC_VALIDATOR/RUN_01/runs/RUN-TRF-018-20260901T110746020315Z/artifacts/attempt_01/candidate_shape.ttl</x:v>
      </x:c>
    </x:row>
    <x:row r="3749" ht="22" customHeight="1">
      <x:c r="A3749" s="10" t="str">
        <x:v>NO_SEMANTIC</x:v>
      </x:c>
      <x:c r="B3749" s="10" t="str">
        <x:v>TRF-018</x:v>
      </x:c>
      <x:c r="C3749" s="10" t="str">
        <x:v>TRF-018-F02</x:v>
      </x:c>
      <x:c r="D3749" s="10" t="str">
        <x:v>RUN_01</x:v>
      </x:c>
      <x:c r="E3749" s="10" t="str">
        <x:v>ORIGINAL_LEDGER</x:v>
      </x:c>
      <x:c r="F3749" s="10" t="str">
        <x:v>FAIL</x:v>
      </x:c>
      <x:c r="G3749" s="10" t="str">
        <x:v>FAIL</x:v>
      </x:c>
      <x:c r="H3749" s="10" t="str">
        <x:v>EXECUTED</x:v>
      </x:c>
      <x:c r="I3749" s="10" t="str">
        <x:v>PARSED</x:v>
      </x:c>
      <x:c r="J3749" s="10" t="str">
        <x:v>NO_SEMANTIC_VALIDATOR_DETERMINISTIC_PASS</x:v>
      </x:c>
      <x:c r="K3749" s="10" t="str">
        <x:v>9be5f934630c9b025c4c7560a39e495235751459f1f530efdb9b2fcafb0e87cf</x:v>
      </x:c>
      <x:c r="L3749" s="10" t="str">
        <x:v>historical_three</x:v>
      </x:c>
      <x:c r="M3749" s="10" t="n">
        <x:v>1</x:v>
      </x:c>
      <x:c r="N3749" s="10" t="n">
        <x:v>0</x:v>
      </x:c>
      <x:c r="O3749" s="10" t="n">
        <x:v>0</x:v>
      </x:c>
      <x:c r="P3749" s="9" t="str">
        <x:f>'CaseReview'!U1563</x:f>
        <x:v>FAIL</x:v>
      </x:c>
      <x:c r="Q3749" s="9" t="n">
        <x:f>IF(AND(T3749=1,G3749=P3749),1,0)</x:f>
        <x:v>1</x:v>
      </x:c>
      <x:c r="R3749" s="9" t="n">
        <x:f>IF(AND(T3749=1,G3749="PASS",P3749="FAIL"),1,0)</x:f>
        <x:v>0</x:v>
      </x:c>
      <x:c r="S3749" s="9" t="n">
        <x:f>IF(AND(T3749=1,G3749="FAIL",P3749="PASS"),1,0)</x:f>
        <x:v>0</x:v>
      </x:c>
      <x:c r="T3749" s="9" t="n">
        <x:v>1</x:v>
      </x:c>
      <x:c r="U3749" s="9" t="n">
        <x:v>11</x:v>
      </x:c>
      <x:c r="V3749" s="9" t="str">
        <x:v>MVP/SHACL_GENERATION_PIPELINE/experiments/LUNA_NO_SEMANTIC_VALIDATOR/RUN_01/runs/RUN-TRF-018-20260901T110746020315Z/artifacts/attempt_01/candidate_shape.ttl</x:v>
      </x:c>
    </x:row>
    <x:row r="3750" ht="22" customHeight="1">
      <x:c r="A3750" s="10" t="str">
        <x:v>NO_SEMANTIC</x:v>
      </x:c>
      <x:c r="B3750" s="10" t="str">
        <x:v>TRF-018</x:v>
      </x:c>
      <x:c r="C3750" s="10" t="str">
        <x:v>TRF-018-F03</x:v>
      </x:c>
      <x:c r="D3750" s="10" t="str">
        <x:v>RUN_01</x:v>
      </x:c>
      <x:c r="E3750" s="10" t="str">
        <x:v>ORIGINAL_LEDGER</x:v>
      </x:c>
      <x:c r="F3750" s="10" t="str">
        <x:v>FAIL</x:v>
      </x:c>
      <x:c r="G3750" s="10" t="str">
        <x:v>FAIL</x:v>
      </x:c>
      <x:c r="H3750" s="10" t="str">
        <x:v>EXECUTED</x:v>
      </x:c>
      <x:c r="I3750" s="10" t="str">
        <x:v>PARSED</x:v>
      </x:c>
      <x:c r="J3750" s="10" t="str">
        <x:v>NO_SEMANTIC_VALIDATOR_DETERMINISTIC_PASS</x:v>
      </x:c>
      <x:c r="K3750" s="10" t="str">
        <x:v>9be5f934630c9b025c4c7560a39e495235751459f1f530efdb9b2fcafb0e87cf</x:v>
      </x:c>
      <x:c r="L3750" s="10" t="str">
        <x:v>historical_three</x:v>
      </x:c>
      <x:c r="M3750" s="10" t="n">
        <x:v>1</x:v>
      </x:c>
      <x:c r="N3750" s="10" t="n">
        <x:v>0</x:v>
      </x:c>
      <x:c r="O3750" s="10" t="n">
        <x:v>0</x:v>
      </x:c>
      <x:c r="P3750" s="9" t="str">
        <x:f>'CaseReview'!U1564</x:f>
        <x:v>FAIL</x:v>
      </x:c>
      <x:c r="Q3750" s="9" t="n">
        <x:f>IF(AND(T3750=1,G3750=P3750),1,0)</x:f>
        <x:v>1</x:v>
      </x:c>
      <x:c r="R3750" s="9" t="n">
        <x:f>IF(AND(T3750=1,G3750="PASS",P3750="FAIL"),1,0)</x:f>
        <x:v>0</x:v>
      </x:c>
      <x:c r="S3750" s="9" t="n">
        <x:f>IF(AND(T3750=1,G3750="FAIL",P3750="PASS"),1,0)</x:f>
        <x:v>0</x:v>
      </x:c>
      <x:c r="T3750" s="9" t="n">
        <x:v>1</x:v>
      </x:c>
      <x:c r="U3750" s="9" t="n">
        <x:v>11</x:v>
      </x:c>
      <x:c r="V3750" s="9" t="str">
        <x:v>MVP/SHACL_GENERATION_PIPELINE/experiments/LUNA_NO_SEMANTIC_VALIDATOR/RUN_01/runs/RUN-TRF-018-20260901T110746020315Z/artifacts/attempt_01/candidate_shape.ttl</x:v>
      </x:c>
    </x:row>
    <x:row r="3751" ht="22" customHeight="1">
      <x:c r="A3751" s="10" t="str">
        <x:v>NO_SEMANTIC</x:v>
      </x:c>
      <x:c r="B3751" s="10" t="str">
        <x:v>TRF-018</x:v>
      </x:c>
      <x:c r="C3751" s="10" t="str">
        <x:v>TRF-018-F04</x:v>
      </x:c>
      <x:c r="D3751" s="10" t="str">
        <x:v>RUN_01</x:v>
      </x:c>
      <x:c r="E3751" s="10" t="str">
        <x:v>ORIGINAL_LEDGER</x:v>
      </x:c>
      <x:c r="F3751" s="10" t="str">
        <x:v>FAIL</x:v>
      </x:c>
      <x:c r="G3751" s="10" t="str">
        <x:v>FAIL</x:v>
      </x:c>
      <x:c r="H3751" s="10" t="str">
        <x:v>EXECUTED</x:v>
      </x:c>
      <x:c r="I3751" s="10" t="str">
        <x:v>PARSED</x:v>
      </x:c>
      <x:c r="J3751" s="10" t="str">
        <x:v>NO_SEMANTIC_VALIDATOR_DETERMINISTIC_PASS</x:v>
      </x:c>
      <x:c r="K3751" s="10" t="str">
        <x:v>9be5f934630c9b025c4c7560a39e495235751459f1f530efdb9b2fcafb0e87cf</x:v>
      </x:c>
      <x:c r="L3751" s="10" t="str">
        <x:v>historical_three</x:v>
      </x:c>
      <x:c r="M3751" s="10" t="n">
        <x:v>1</x:v>
      </x:c>
      <x:c r="N3751" s="10" t="n">
        <x:v>0</x:v>
      </x:c>
      <x:c r="O3751" s="10" t="n">
        <x:v>0</x:v>
      </x:c>
      <x:c r="P3751" s="9" t="str">
        <x:f>'CaseReview'!U1565</x:f>
        <x:v>FAIL</x:v>
      </x:c>
      <x:c r="Q3751" s="9" t="n">
        <x:f>IF(AND(T3751=1,G3751=P3751),1,0)</x:f>
        <x:v>1</x:v>
      </x:c>
      <x:c r="R3751" s="9" t="n">
        <x:f>IF(AND(T3751=1,G3751="PASS",P3751="FAIL"),1,0)</x:f>
        <x:v>0</x:v>
      </x:c>
      <x:c r="S3751" s="9" t="n">
        <x:f>IF(AND(T3751=1,G3751="FAIL",P3751="PASS"),1,0)</x:f>
        <x:v>0</x:v>
      </x:c>
      <x:c r="T3751" s="9" t="n">
        <x:v>1</x:v>
      </x:c>
      <x:c r="U3751" s="9" t="n">
        <x:v>11</x:v>
      </x:c>
      <x:c r="V3751" s="9" t="str">
        <x:v>MVP/SHACL_GENERATION_PIPELINE/experiments/LUNA_NO_SEMANTIC_VALIDATOR/RUN_01/runs/RUN-TRF-018-20260901T110746020315Z/artifacts/attempt_01/candidate_shape.ttl</x:v>
      </x:c>
    </x:row>
    <x:row r="3752" ht="22" customHeight="1">
      <x:c r="A3752" s="10" t="str">
        <x:v>NO_SEMANTIC</x:v>
      </x:c>
      <x:c r="B3752" s="10" t="str">
        <x:v>TRF-018</x:v>
      </x:c>
      <x:c r="C3752" s="10" t="str">
        <x:v>TRF-018-F05</x:v>
      </x:c>
      <x:c r="D3752" s="10" t="str">
        <x:v>RUN_01</x:v>
      </x:c>
      <x:c r="E3752" s="10" t="str">
        <x:v>ORIGINAL_LEDGER</x:v>
      </x:c>
      <x:c r="F3752" s="10" t="str">
        <x:v>FAIL</x:v>
      </x:c>
      <x:c r="G3752" s="10" t="str">
        <x:v>FAIL</x:v>
      </x:c>
      <x:c r="H3752" s="10" t="str">
        <x:v>EXECUTED</x:v>
      </x:c>
      <x:c r="I3752" s="10" t="str">
        <x:v>PARSED</x:v>
      </x:c>
      <x:c r="J3752" s="10" t="str">
        <x:v>NO_SEMANTIC_VALIDATOR_DETERMINISTIC_PASS</x:v>
      </x:c>
      <x:c r="K3752" s="10" t="str">
        <x:v>9be5f934630c9b025c4c7560a39e495235751459f1f530efdb9b2fcafb0e87cf</x:v>
      </x:c>
      <x:c r="L3752" s="10" t="str">
        <x:v>historical_three</x:v>
      </x:c>
      <x:c r="M3752" s="10" t="n">
        <x:v>1</x:v>
      </x:c>
      <x:c r="N3752" s="10" t="n">
        <x:v>0</x:v>
      </x:c>
      <x:c r="O3752" s="10" t="n">
        <x:v>0</x:v>
      </x:c>
      <x:c r="P3752" s="9" t="str">
        <x:f>'CaseReview'!U1566</x:f>
        <x:v>FAIL</x:v>
      </x:c>
      <x:c r="Q3752" s="9" t="n">
        <x:f>IF(AND(T3752=1,G3752=P3752),1,0)</x:f>
        <x:v>1</x:v>
      </x:c>
      <x:c r="R3752" s="9" t="n">
        <x:f>IF(AND(T3752=1,G3752="PASS",P3752="FAIL"),1,0)</x:f>
        <x:v>0</x:v>
      </x:c>
      <x:c r="S3752" s="9" t="n">
        <x:f>IF(AND(T3752=1,G3752="FAIL",P3752="PASS"),1,0)</x:f>
        <x:v>0</x:v>
      </x:c>
      <x:c r="T3752" s="9" t="n">
        <x:v>1</x:v>
      </x:c>
      <x:c r="U3752" s="9" t="n">
        <x:v>11</x:v>
      </x:c>
      <x:c r="V3752" s="9" t="str">
        <x:v>MVP/SHACL_GENERATION_PIPELINE/experiments/LUNA_NO_SEMANTIC_VALIDATOR/RUN_01/runs/RUN-TRF-018-20260901T110746020315Z/artifacts/attempt_01/candidate_shape.ttl</x:v>
      </x:c>
    </x:row>
    <x:row r="3753" ht="22" customHeight="1">
      <x:c r="A3753" s="10" t="str">
        <x:v>NO_SEMANTIC</x:v>
      </x:c>
      <x:c r="B3753" s="10" t="str">
        <x:v>TRF-018</x:v>
      </x:c>
      <x:c r="C3753" s="10" t="str">
        <x:v>TRF-018-P01</x:v>
      </x:c>
      <x:c r="D3753" s="10" t="str">
        <x:v>RUN_01</x:v>
      </x:c>
      <x:c r="E3753" s="10" t="str">
        <x:v>ORIGINAL_LEDGER</x:v>
      </x:c>
      <x:c r="F3753" s="10" t="str">
        <x:v>PASS</x:v>
      </x:c>
      <x:c r="G3753" s="10" t="str">
        <x:v>FAIL</x:v>
      </x:c>
      <x:c r="H3753" s="10" t="str">
        <x:v>EXECUTED</x:v>
      </x:c>
      <x:c r="I3753" s="10" t="str">
        <x:v>PARSED</x:v>
      </x:c>
      <x:c r="J3753" s="10" t="str">
        <x:v>NO_SEMANTIC_VALIDATOR_DETERMINISTIC_PASS</x:v>
      </x:c>
      <x:c r="K3753" s="10" t="str">
        <x:v>9be5f934630c9b025c4c7560a39e495235751459f1f530efdb9b2fcafb0e87cf</x:v>
      </x:c>
      <x:c r="L3753" s="10" t="str">
        <x:v>historical_three</x:v>
      </x:c>
      <x:c r="M3753" s="10" t="n">
        <x:v>0</x:v>
      </x:c>
      <x:c r="N3753" s="10" t="n">
        <x:v>0</x:v>
      </x:c>
      <x:c r="O3753" s="10" t="n">
        <x:v>1</x:v>
      </x:c>
      <x:c r="P3753" s="9" t="str">
        <x:f>'CaseReview'!U1567</x:f>
        <x:v>PASS</x:v>
      </x:c>
      <x:c r="Q3753" s="9" t="n">
        <x:f>IF(AND(T3753=1,G3753=P3753),1,0)</x:f>
        <x:v>0</x:v>
      </x:c>
      <x:c r="R3753" s="9" t="n">
        <x:f>IF(AND(T3753=1,G3753="PASS",P3753="FAIL"),1,0)</x:f>
        <x:v>0</x:v>
      </x:c>
      <x:c r="S3753" s="9" t="n">
        <x:f>IF(AND(T3753=1,G3753="FAIL",P3753="PASS"),1,0)</x:f>
        <x:v>1</x:v>
      </x:c>
      <x:c r="T3753" s="9" t="n">
        <x:v>1</x:v>
      </x:c>
      <x:c r="U3753" s="9" t="n">
        <x:v>11</x:v>
      </x:c>
      <x:c r="V3753" s="9" t="str">
        <x:v>MVP/SHACL_GENERATION_PIPELINE/experiments/LUNA_NO_SEMANTIC_VALIDATOR/RUN_01/runs/RUN-TRF-018-20260901T110746020315Z/artifacts/attempt_01/candidate_shape.ttl</x:v>
      </x:c>
    </x:row>
    <x:row r="3754" ht="22" customHeight="1">
      <x:c r="A3754" s="10" t="str">
        <x:v>NO_SEMANTIC</x:v>
      </x:c>
      <x:c r="B3754" s="10" t="str">
        <x:v>TRF-018</x:v>
      </x:c>
      <x:c r="C3754" s="10" t="str">
        <x:v>TRF-018-P02</x:v>
      </x:c>
      <x:c r="D3754" s="10" t="str">
        <x:v>RUN_01</x:v>
      </x:c>
      <x:c r="E3754" s="10" t="str">
        <x:v>ORIGINAL_LEDGER</x:v>
      </x:c>
      <x:c r="F3754" s="10" t="str">
        <x:v>PASS</x:v>
      </x:c>
      <x:c r="G3754" s="10" t="str">
        <x:v>FAIL</x:v>
      </x:c>
      <x:c r="H3754" s="10" t="str">
        <x:v>EXECUTED</x:v>
      </x:c>
      <x:c r="I3754" s="10" t="str">
        <x:v>PARSED</x:v>
      </x:c>
      <x:c r="J3754" s="10" t="str">
        <x:v>NO_SEMANTIC_VALIDATOR_DETERMINISTIC_PASS</x:v>
      </x:c>
      <x:c r="K3754" s="10" t="str">
        <x:v>9be5f934630c9b025c4c7560a39e495235751459f1f530efdb9b2fcafb0e87cf</x:v>
      </x:c>
      <x:c r="L3754" s="10" t="str">
        <x:v>historical_three</x:v>
      </x:c>
      <x:c r="M3754" s="10" t="n">
        <x:v>0</x:v>
      </x:c>
      <x:c r="N3754" s="10" t="n">
        <x:v>0</x:v>
      </x:c>
      <x:c r="O3754" s="10" t="n">
        <x:v>1</x:v>
      </x:c>
      <x:c r="P3754" s="9" t="str">
        <x:f>'CaseReview'!U1568</x:f>
        <x:v>PASS</x:v>
      </x:c>
      <x:c r="Q3754" s="9" t="n">
        <x:f>IF(AND(T3754=1,G3754=P3754),1,0)</x:f>
        <x:v>0</x:v>
      </x:c>
      <x:c r="R3754" s="9" t="n">
        <x:f>IF(AND(T3754=1,G3754="PASS",P3754="FAIL"),1,0)</x:f>
        <x:v>0</x:v>
      </x:c>
      <x:c r="S3754" s="9" t="n">
        <x:f>IF(AND(T3754=1,G3754="FAIL",P3754="PASS"),1,0)</x:f>
        <x:v>1</x:v>
      </x:c>
      <x:c r="T3754" s="9" t="n">
        <x:v>1</x:v>
      </x:c>
      <x:c r="U3754" s="9" t="n">
        <x:v>11</x:v>
      </x:c>
      <x:c r="V3754" s="9" t="str">
        <x:v>MVP/SHACL_GENERATION_PIPELINE/experiments/LUNA_NO_SEMANTIC_VALIDATOR/RUN_01/runs/RUN-TRF-018-20260901T110746020315Z/artifacts/attempt_01/candidate_shape.ttl</x:v>
      </x:c>
    </x:row>
    <x:row r="3755" ht="22" customHeight="1">
      <x:c r="A3755" s="10" t="str">
        <x:v>NO_SEMANTIC</x:v>
      </x:c>
      <x:c r="B3755" s="10" t="str">
        <x:v>TRF-018</x:v>
      </x:c>
      <x:c r="C3755" s="10" t="str">
        <x:v>TRF-018-P03</x:v>
      </x:c>
      <x:c r="D3755" s="10" t="str">
        <x:v>RUN_01</x:v>
      </x:c>
      <x:c r="E3755" s="10" t="str">
        <x:v>ORIGINAL_LEDGER</x:v>
      </x:c>
      <x:c r="F3755" s="10" t="str">
        <x:v>PASS</x:v>
      </x:c>
      <x:c r="G3755" s="10" t="str">
        <x:v>FAIL</x:v>
      </x:c>
      <x:c r="H3755" s="10" t="str">
        <x:v>EXECUTED</x:v>
      </x:c>
      <x:c r="I3755" s="10" t="str">
        <x:v>PARSED</x:v>
      </x:c>
      <x:c r="J3755" s="10" t="str">
        <x:v>NO_SEMANTIC_VALIDATOR_DETERMINISTIC_PASS</x:v>
      </x:c>
      <x:c r="K3755" s="10" t="str">
        <x:v>9be5f934630c9b025c4c7560a39e495235751459f1f530efdb9b2fcafb0e87cf</x:v>
      </x:c>
      <x:c r="L3755" s="10" t="str">
        <x:v>historical_three</x:v>
      </x:c>
      <x:c r="M3755" s="10" t="n">
        <x:v>0</x:v>
      </x:c>
      <x:c r="N3755" s="10" t="n">
        <x:v>0</x:v>
      </x:c>
      <x:c r="O3755" s="10" t="n">
        <x:v>1</x:v>
      </x:c>
      <x:c r="P3755" s="9" t="str">
        <x:f>'CaseReview'!U1569</x:f>
        <x:v>PASS</x:v>
      </x:c>
      <x:c r="Q3755" s="9" t="n">
        <x:f>IF(AND(T3755=1,G3755=P3755),1,0)</x:f>
        <x:v>0</x:v>
      </x:c>
      <x:c r="R3755" s="9" t="n">
        <x:f>IF(AND(T3755=1,G3755="PASS",P3755="FAIL"),1,0)</x:f>
        <x:v>0</x:v>
      </x:c>
      <x:c r="S3755" s="9" t="n">
        <x:f>IF(AND(T3755=1,G3755="FAIL",P3755="PASS"),1,0)</x:f>
        <x:v>1</x:v>
      </x:c>
      <x:c r="T3755" s="9" t="n">
        <x:v>1</x:v>
      </x:c>
      <x:c r="U3755" s="9" t="n">
        <x:v>11</x:v>
      </x:c>
      <x:c r="V3755" s="9" t="str">
        <x:v>MVP/SHACL_GENERATION_PIPELINE/experiments/LUNA_NO_SEMANTIC_VALIDATOR/RUN_01/runs/RUN-TRF-018-20260901T110746020315Z/artifacts/attempt_01/candidate_shape.ttl</x:v>
      </x:c>
    </x:row>
    <x:row r="3756" ht="22" customHeight="1">
      <x:c r="A3756" s="10" t="str">
        <x:v>NO_SEMANTIC</x:v>
      </x:c>
      <x:c r="B3756" s="10" t="str">
        <x:v>TRF-018</x:v>
      </x:c>
      <x:c r="C3756" s="10" t="str">
        <x:v>TRF-018-P04</x:v>
      </x:c>
      <x:c r="D3756" s="10" t="str">
        <x:v>RUN_01</x:v>
      </x:c>
      <x:c r="E3756" s="10" t="str">
        <x:v>ORIGINAL_LEDGER</x:v>
      </x:c>
      <x:c r="F3756" s="10" t="str">
        <x:v>PASS</x:v>
      </x:c>
      <x:c r="G3756" s="10" t="str">
        <x:v>FAIL</x:v>
      </x:c>
      <x:c r="H3756" s="10" t="str">
        <x:v>EXECUTED</x:v>
      </x:c>
      <x:c r="I3756" s="10" t="str">
        <x:v>PARSED</x:v>
      </x:c>
      <x:c r="J3756" s="10" t="str">
        <x:v>NO_SEMANTIC_VALIDATOR_DETERMINISTIC_PASS</x:v>
      </x:c>
      <x:c r="K3756" s="10" t="str">
        <x:v>9be5f934630c9b025c4c7560a39e495235751459f1f530efdb9b2fcafb0e87cf</x:v>
      </x:c>
      <x:c r="L3756" s="10" t="str">
        <x:v>historical_three</x:v>
      </x:c>
      <x:c r="M3756" s="10" t="n">
        <x:v>0</x:v>
      </x:c>
      <x:c r="N3756" s="10" t="n">
        <x:v>0</x:v>
      </x:c>
      <x:c r="O3756" s="10" t="n">
        <x:v>1</x:v>
      </x:c>
      <x:c r="P3756" s="9" t="str">
        <x:f>'CaseReview'!U1570</x:f>
        <x:v>PASS</x:v>
      </x:c>
      <x:c r="Q3756" s="9" t="n">
        <x:f>IF(AND(T3756=1,G3756=P3756),1,0)</x:f>
        <x:v>0</x:v>
      </x:c>
      <x:c r="R3756" s="9" t="n">
        <x:f>IF(AND(T3756=1,G3756="PASS",P3756="FAIL"),1,0)</x:f>
        <x:v>0</x:v>
      </x:c>
      <x:c r="S3756" s="9" t="n">
        <x:f>IF(AND(T3756=1,G3756="FAIL",P3756="PASS"),1,0)</x:f>
        <x:v>1</x:v>
      </x:c>
      <x:c r="T3756" s="9" t="n">
        <x:v>1</x:v>
      </x:c>
      <x:c r="U3756" s="9" t="n">
        <x:v>11</x:v>
      </x:c>
      <x:c r="V3756" s="9" t="str">
        <x:v>MVP/SHACL_GENERATION_PIPELINE/experiments/LUNA_NO_SEMANTIC_VALIDATOR/RUN_01/runs/RUN-TRF-018-20260901T110746020315Z/artifacts/attempt_01/candidate_shape.ttl</x:v>
      </x:c>
    </x:row>
    <x:row r="3757" ht="22" customHeight="1">
      <x:c r="A3757" s="10" t="str">
        <x:v>NO_SEMANTIC</x:v>
      </x:c>
      <x:c r="B3757" s="10" t="str">
        <x:v>TRF-018</x:v>
      </x:c>
      <x:c r="C3757" s="10" t="str">
        <x:v>TRF-018-P05</x:v>
      </x:c>
      <x:c r="D3757" s="10" t="str">
        <x:v>RUN_01</x:v>
      </x:c>
      <x:c r="E3757" s="10" t="str">
        <x:v>ORIGINAL_LEDGER</x:v>
      </x:c>
      <x:c r="F3757" s="10" t="str">
        <x:v>PASS</x:v>
      </x:c>
      <x:c r="G3757" s="10" t="str">
        <x:v>FAIL</x:v>
      </x:c>
      <x:c r="H3757" s="10" t="str">
        <x:v>EXECUTED</x:v>
      </x:c>
      <x:c r="I3757" s="10" t="str">
        <x:v>PARSED</x:v>
      </x:c>
      <x:c r="J3757" s="10" t="str">
        <x:v>NO_SEMANTIC_VALIDATOR_DETERMINISTIC_PASS</x:v>
      </x:c>
      <x:c r="K3757" s="10" t="str">
        <x:v>9be5f934630c9b025c4c7560a39e495235751459f1f530efdb9b2fcafb0e87cf</x:v>
      </x:c>
      <x:c r="L3757" s="10" t="str">
        <x:v>historical_three</x:v>
      </x:c>
      <x:c r="M3757" s="10" t="n">
        <x:v>0</x:v>
      </x:c>
      <x:c r="N3757" s="10" t="n">
        <x:v>0</x:v>
      </x:c>
      <x:c r="O3757" s="10" t="n">
        <x:v>1</x:v>
      </x:c>
      <x:c r="P3757" s="9" t="str">
        <x:f>'CaseReview'!U1571</x:f>
        <x:v>PASS</x:v>
      </x:c>
      <x:c r="Q3757" s="9" t="n">
        <x:f>IF(AND(T3757=1,G3757=P3757),1,0)</x:f>
        <x:v>0</x:v>
      </x:c>
      <x:c r="R3757" s="9" t="n">
        <x:f>IF(AND(T3757=1,G3757="PASS",P3757="FAIL"),1,0)</x:f>
        <x:v>0</x:v>
      </x:c>
      <x:c r="S3757" s="9" t="n">
        <x:f>IF(AND(T3757=1,G3757="FAIL",P3757="PASS"),1,0)</x:f>
        <x:v>1</x:v>
      </x:c>
      <x:c r="T3757" s="9" t="n">
        <x:v>1</x:v>
      </x:c>
      <x:c r="U3757" s="9" t="n">
        <x:v>11</x:v>
      </x:c>
      <x:c r="V3757" s="9" t="str">
        <x:v>MVP/SHACL_GENERATION_PIPELINE/experiments/LUNA_NO_SEMANTIC_VALIDATOR/RUN_01/runs/RUN-TRF-018-20260901T110746020315Z/artifacts/attempt_01/candidate_shape.ttl</x:v>
      </x:c>
    </x:row>
    <x:row r="3758" ht="22" customHeight="1">
      <x:c r="A3758" s="10" t="str">
        <x:v>NO_SEMANTIC</x:v>
      </x:c>
      <x:c r="B3758" s="10" t="str">
        <x:v>TRF-018</x:v>
      </x:c>
      <x:c r="C3758" s="10" t="str">
        <x:v>TRF-018-P06</x:v>
      </x:c>
      <x:c r="D3758" s="10" t="str">
        <x:v>RUN_01</x:v>
      </x:c>
      <x:c r="E3758" s="10" t="str">
        <x:v>ORIGINAL_LEDGER</x:v>
      </x:c>
      <x:c r="F3758" s="10" t="str">
        <x:v>PASS</x:v>
      </x:c>
      <x:c r="G3758" s="10" t="str">
        <x:v>FAIL</x:v>
      </x:c>
      <x:c r="H3758" s="10" t="str">
        <x:v>EXECUTED</x:v>
      </x:c>
      <x:c r="I3758" s="10" t="str">
        <x:v>PARSED</x:v>
      </x:c>
      <x:c r="J3758" s="10" t="str">
        <x:v>NO_SEMANTIC_VALIDATOR_DETERMINISTIC_PASS</x:v>
      </x:c>
      <x:c r="K3758" s="10" t="str">
        <x:v>9be5f934630c9b025c4c7560a39e495235751459f1f530efdb9b2fcafb0e87cf</x:v>
      </x:c>
      <x:c r="L3758" s="10" t="str">
        <x:v>historical_three</x:v>
      </x:c>
      <x:c r="M3758" s="10" t="n">
        <x:v>0</x:v>
      </x:c>
      <x:c r="N3758" s="10" t="n">
        <x:v>0</x:v>
      </x:c>
      <x:c r="O3758" s="10" t="n">
        <x:v>1</x:v>
      </x:c>
      <x:c r="P3758" s="9" t="str">
        <x:f>'CaseReview'!U1572</x:f>
        <x:v>PASS</x:v>
      </x:c>
      <x:c r="Q3758" s="9" t="n">
        <x:f>IF(AND(T3758=1,G3758=P3758),1,0)</x:f>
        <x:v>0</x:v>
      </x:c>
      <x:c r="R3758" s="9" t="n">
        <x:f>IF(AND(T3758=1,G3758="PASS",P3758="FAIL"),1,0)</x:f>
        <x:v>0</x:v>
      </x:c>
      <x:c r="S3758" s="9" t="n">
        <x:f>IF(AND(T3758=1,G3758="FAIL",P3758="PASS"),1,0)</x:f>
        <x:v>1</x:v>
      </x:c>
      <x:c r="T3758" s="9" t="n">
        <x:v>1</x:v>
      </x:c>
      <x:c r="U3758" s="9" t="n">
        <x:v>11</x:v>
      </x:c>
      <x:c r="V3758" s="9" t="str">
        <x:v>MVP/SHACL_GENERATION_PIPELINE/experiments/LUNA_NO_SEMANTIC_VALIDATOR/RUN_01/runs/RUN-TRF-018-20260901T110746020315Z/artifacts/attempt_01/candidate_shape.ttl</x:v>
      </x:c>
    </x:row>
    <x:row r="3759" ht="22" customHeight="1">
      <x:c r="A3759" s="10" t="str">
        <x:v>NO_SEMANTIC</x:v>
      </x:c>
      <x:c r="B3759" s="10" t="str">
        <x:v>TRF-020</x:v>
      </x:c>
      <x:c r="C3759" s="10" t="str">
        <x:v>TRF-020-F01</x:v>
      </x:c>
      <x:c r="D3759" s="10" t="str">
        <x:v>RUN_01</x:v>
      </x:c>
      <x:c r="E3759" s="10" t="str">
        <x:v>ORIGINAL_LEDGER</x:v>
      </x:c>
      <x:c r="F3759" s="10" t="str">
        <x:v>FAIL</x:v>
      </x:c>
      <x:c r="G3759" s="10" t="str">
        <x:v>PASS</x:v>
      </x:c>
      <x:c r="H3759" s="10" t="str">
        <x:v>EXECUTED</x:v>
      </x:c>
      <x:c r="I3759" s="10" t="str">
        <x:v>PARSED</x:v>
      </x:c>
      <x:c r="J3759" s="10" t="str">
        <x:v>NO_SEMANTIC_VALIDATOR_DETERMINISTIC_PASS</x:v>
      </x:c>
      <x:c r="K3759" s="10" t="str">
        <x:v>cc68b401efc96bfefdd8cbff0fedc921516522d42ae50ace910ae65c7f147166</x:v>
      </x:c>
      <x:c r="L3759" s="10" t="str">
        <x:v>historical_three</x:v>
      </x:c>
      <x:c r="M3759" s="10" t="n">
        <x:v>0</x:v>
      </x:c>
      <x:c r="N3759" s="10" t="n">
        <x:v>1</x:v>
      </x:c>
      <x:c r="O3759" s="10" t="n">
        <x:v>0</x:v>
      </x:c>
      <x:c r="P3759" s="9" t="str">
        <x:f>'CaseReview'!U1573</x:f>
        <x:v>FAIL</x:v>
      </x:c>
      <x:c r="Q3759" s="9" t="n">
        <x:f>IF(AND(T3759=1,G3759=P3759),1,0)</x:f>
        <x:v>0</x:v>
      </x:c>
      <x:c r="R3759" s="9" t="n">
        <x:f>IF(AND(T3759=1,G3759="PASS",P3759="FAIL"),1,0)</x:f>
        <x:v>1</x:v>
      </x:c>
      <x:c r="S3759" s="9" t="n">
        <x:f>IF(AND(T3759=1,G3759="FAIL",P3759="PASS"),1,0)</x:f>
        <x:v>0</x:v>
      </x:c>
      <x:c r="T3759" s="9" t="n">
        <x:v>1</x:v>
      </x:c>
      <x:c r="U3759" s="9" t="n">
        <x:v>13</x:v>
      </x:c>
      <x:c r="V3759" s="9" t="str">
        <x:v>MVP/SHACL_GENERATION_PIPELINE/experiments/LUNA_NO_SEMANTIC_VALIDATOR/RUN_01/runs/RUN-TRF-020-20260901T110758726895Z/artifacts/attempt_01/candidate_shape.ttl</x:v>
      </x:c>
    </x:row>
    <x:row r="3760" ht="22" customHeight="1">
      <x:c r="A3760" s="10" t="str">
        <x:v>NO_SEMANTIC</x:v>
      </x:c>
      <x:c r="B3760" s="10" t="str">
        <x:v>TRF-020</x:v>
      </x:c>
      <x:c r="C3760" s="10" t="str">
        <x:v>TRF-020-F02</x:v>
      </x:c>
      <x:c r="D3760" s="10" t="str">
        <x:v>RUN_01</x:v>
      </x:c>
      <x:c r="E3760" s="10" t="str">
        <x:v>ORIGINAL_LEDGER</x:v>
      </x:c>
      <x:c r="F3760" s="10" t="str">
        <x:v>FAIL</x:v>
      </x:c>
      <x:c r="G3760" s="10" t="str">
        <x:v>PASS</x:v>
      </x:c>
      <x:c r="H3760" s="10" t="str">
        <x:v>EXECUTED</x:v>
      </x:c>
      <x:c r="I3760" s="10" t="str">
        <x:v>PARSED</x:v>
      </x:c>
      <x:c r="J3760" s="10" t="str">
        <x:v>NO_SEMANTIC_VALIDATOR_DETERMINISTIC_PASS</x:v>
      </x:c>
      <x:c r="K3760" s="10" t="str">
        <x:v>cc68b401efc96bfefdd8cbff0fedc921516522d42ae50ace910ae65c7f147166</x:v>
      </x:c>
      <x:c r="L3760" s="10" t="str">
        <x:v>historical_three</x:v>
      </x:c>
      <x:c r="M3760" s="10" t="n">
        <x:v>0</x:v>
      </x:c>
      <x:c r="N3760" s="10" t="n">
        <x:v>1</x:v>
      </x:c>
      <x:c r="O3760" s="10" t="n">
        <x:v>0</x:v>
      </x:c>
      <x:c r="P3760" s="9" t="str">
        <x:f>'CaseReview'!U1574</x:f>
        <x:v>FAIL</x:v>
      </x:c>
      <x:c r="Q3760" s="9" t="n">
        <x:f>IF(AND(T3760=1,G3760=P3760),1,0)</x:f>
        <x:v>0</x:v>
      </x:c>
      <x:c r="R3760" s="9" t="n">
        <x:f>IF(AND(T3760=1,G3760="PASS",P3760="FAIL"),1,0)</x:f>
        <x:v>1</x:v>
      </x:c>
      <x:c r="S3760" s="9" t="n">
        <x:f>IF(AND(T3760=1,G3760="FAIL",P3760="PASS"),1,0)</x:f>
        <x:v>0</x:v>
      </x:c>
      <x:c r="T3760" s="9" t="n">
        <x:v>1</x:v>
      </x:c>
      <x:c r="U3760" s="9" t="n">
        <x:v>13</x:v>
      </x:c>
      <x:c r="V3760" s="9" t="str">
        <x:v>MVP/SHACL_GENERATION_PIPELINE/experiments/LUNA_NO_SEMANTIC_VALIDATOR/RUN_01/runs/RUN-TRF-020-20260901T110758726895Z/artifacts/attempt_01/candidate_shape.ttl</x:v>
      </x:c>
    </x:row>
    <x:row r="3761" ht="22" customHeight="1">
      <x:c r="A3761" s="10" t="str">
        <x:v>NO_SEMANTIC</x:v>
      </x:c>
      <x:c r="B3761" s="10" t="str">
        <x:v>TRF-020</x:v>
      </x:c>
      <x:c r="C3761" s="10" t="str">
        <x:v>TRF-020-F03</x:v>
      </x:c>
      <x:c r="D3761" s="10" t="str">
        <x:v>RUN_01</x:v>
      </x:c>
      <x:c r="E3761" s="10" t="str">
        <x:v>ORIGINAL_LEDGER</x:v>
      </x:c>
      <x:c r="F3761" s="10" t="str">
        <x:v>FAIL</x:v>
      </x:c>
      <x:c r="G3761" s="10" t="str">
        <x:v>PASS</x:v>
      </x:c>
      <x:c r="H3761" s="10" t="str">
        <x:v>EXECUTED</x:v>
      </x:c>
      <x:c r="I3761" s="10" t="str">
        <x:v>PARSED</x:v>
      </x:c>
      <x:c r="J3761" s="10" t="str">
        <x:v>NO_SEMANTIC_VALIDATOR_DETERMINISTIC_PASS</x:v>
      </x:c>
      <x:c r="K3761" s="10" t="str">
        <x:v>cc68b401efc96bfefdd8cbff0fedc921516522d42ae50ace910ae65c7f147166</x:v>
      </x:c>
      <x:c r="L3761" s="10" t="str">
        <x:v>historical_three</x:v>
      </x:c>
      <x:c r="M3761" s="10" t="n">
        <x:v>0</x:v>
      </x:c>
      <x:c r="N3761" s="10" t="n">
        <x:v>1</x:v>
      </x:c>
      <x:c r="O3761" s="10" t="n">
        <x:v>0</x:v>
      </x:c>
      <x:c r="P3761" s="9" t="str">
        <x:f>'CaseReview'!U1575</x:f>
        <x:v>FAIL</x:v>
      </x:c>
      <x:c r="Q3761" s="9" t="n">
        <x:f>IF(AND(T3761=1,G3761=P3761),1,0)</x:f>
        <x:v>0</x:v>
      </x:c>
      <x:c r="R3761" s="9" t="n">
        <x:f>IF(AND(T3761=1,G3761="PASS",P3761="FAIL"),1,0)</x:f>
        <x:v>1</x:v>
      </x:c>
      <x:c r="S3761" s="9" t="n">
        <x:f>IF(AND(T3761=1,G3761="FAIL",P3761="PASS"),1,0)</x:f>
        <x:v>0</x:v>
      </x:c>
      <x:c r="T3761" s="9" t="n">
        <x:v>1</x:v>
      </x:c>
      <x:c r="U3761" s="9" t="n">
        <x:v>13</x:v>
      </x:c>
      <x:c r="V3761" s="9" t="str">
        <x:v>MVP/SHACL_GENERATION_PIPELINE/experiments/LUNA_NO_SEMANTIC_VALIDATOR/RUN_01/runs/RUN-TRF-020-20260901T110758726895Z/artifacts/attempt_01/candidate_shape.ttl</x:v>
      </x:c>
    </x:row>
    <x:row r="3762" ht="22" customHeight="1">
      <x:c r="A3762" s="10" t="str">
        <x:v>NO_SEMANTIC</x:v>
      </x:c>
      <x:c r="B3762" s="10" t="str">
        <x:v>TRF-020</x:v>
      </x:c>
      <x:c r="C3762" s="10" t="str">
        <x:v>TRF-020-F04</x:v>
      </x:c>
      <x:c r="D3762" s="10" t="str">
        <x:v>RUN_01</x:v>
      </x:c>
      <x:c r="E3762" s="10" t="str">
        <x:v>ORIGINAL_LEDGER</x:v>
      </x:c>
      <x:c r="F3762" s="10" t="str">
        <x:v>FAIL</x:v>
      </x:c>
      <x:c r="G3762" s="10" t="str">
        <x:v>PASS</x:v>
      </x:c>
      <x:c r="H3762" s="10" t="str">
        <x:v>EXECUTED</x:v>
      </x:c>
      <x:c r="I3762" s="10" t="str">
        <x:v>PARSED</x:v>
      </x:c>
      <x:c r="J3762" s="10" t="str">
        <x:v>NO_SEMANTIC_VALIDATOR_DETERMINISTIC_PASS</x:v>
      </x:c>
      <x:c r="K3762" s="10" t="str">
        <x:v>cc68b401efc96bfefdd8cbff0fedc921516522d42ae50ace910ae65c7f147166</x:v>
      </x:c>
      <x:c r="L3762" s="10" t="str">
        <x:v>historical_three</x:v>
      </x:c>
      <x:c r="M3762" s="10" t="n">
        <x:v>0</x:v>
      </x:c>
      <x:c r="N3762" s="10" t="n">
        <x:v>1</x:v>
      </x:c>
      <x:c r="O3762" s="10" t="n">
        <x:v>0</x:v>
      </x:c>
      <x:c r="P3762" s="9" t="str">
        <x:f>'CaseReview'!U1576</x:f>
        <x:v>FAIL</x:v>
      </x:c>
      <x:c r="Q3762" s="9" t="n">
        <x:f>IF(AND(T3762=1,G3762=P3762),1,0)</x:f>
        <x:v>0</x:v>
      </x:c>
      <x:c r="R3762" s="9" t="n">
        <x:f>IF(AND(T3762=1,G3762="PASS",P3762="FAIL"),1,0)</x:f>
        <x:v>1</x:v>
      </x:c>
      <x:c r="S3762" s="9" t="n">
        <x:f>IF(AND(T3762=1,G3762="FAIL",P3762="PASS"),1,0)</x:f>
        <x:v>0</x:v>
      </x:c>
      <x:c r="T3762" s="9" t="n">
        <x:v>1</x:v>
      </x:c>
      <x:c r="U3762" s="9" t="n">
        <x:v>13</x:v>
      </x:c>
      <x:c r="V3762" s="9" t="str">
        <x:v>MVP/SHACL_GENERATION_PIPELINE/experiments/LUNA_NO_SEMANTIC_VALIDATOR/RUN_01/runs/RUN-TRF-020-20260901T110758726895Z/artifacts/attempt_01/candidate_shape.ttl</x:v>
      </x:c>
    </x:row>
    <x:row r="3763" ht="22" customHeight="1">
      <x:c r="A3763" s="10" t="str">
        <x:v>NO_SEMANTIC</x:v>
      </x:c>
      <x:c r="B3763" s="10" t="str">
        <x:v>TRF-020</x:v>
      </x:c>
      <x:c r="C3763" s="10" t="str">
        <x:v>TRF-020-F05</x:v>
      </x:c>
      <x:c r="D3763" s="10" t="str">
        <x:v>RUN_01</x:v>
      </x:c>
      <x:c r="E3763" s="10" t="str">
        <x:v>ORIGINAL_LEDGER</x:v>
      </x:c>
      <x:c r="F3763" s="10" t="str">
        <x:v>FAIL</x:v>
      </x:c>
      <x:c r="G3763" s="10" t="str">
        <x:v>PASS</x:v>
      </x:c>
      <x:c r="H3763" s="10" t="str">
        <x:v>EXECUTED</x:v>
      </x:c>
      <x:c r="I3763" s="10" t="str">
        <x:v>PARSED</x:v>
      </x:c>
      <x:c r="J3763" s="10" t="str">
        <x:v>NO_SEMANTIC_VALIDATOR_DETERMINISTIC_PASS</x:v>
      </x:c>
      <x:c r="K3763" s="10" t="str">
        <x:v>cc68b401efc96bfefdd8cbff0fedc921516522d42ae50ace910ae65c7f147166</x:v>
      </x:c>
      <x:c r="L3763" s="10" t="str">
        <x:v>historical_three</x:v>
      </x:c>
      <x:c r="M3763" s="10" t="n">
        <x:v>0</x:v>
      </x:c>
      <x:c r="N3763" s="10" t="n">
        <x:v>1</x:v>
      </x:c>
      <x:c r="O3763" s="10" t="n">
        <x:v>0</x:v>
      </x:c>
      <x:c r="P3763" s="9" t="str">
        <x:f>'CaseReview'!U1577</x:f>
        <x:v>FAIL</x:v>
      </x:c>
      <x:c r="Q3763" s="9" t="n">
        <x:f>IF(AND(T3763=1,G3763=P3763),1,0)</x:f>
        <x:v>0</x:v>
      </x:c>
      <x:c r="R3763" s="9" t="n">
        <x:f>IF(AND(T3763=1,G3763="PASS",P3763="FAIL"),1,0)</x:f>
        <x:v>1</x:v>
      </x:c>
      <x:c r="S3763" s="9" t="n">
        <x:f>IF(AND(T3763=1,G3763="FAIL",P3763="PASS"),1,0)</x:f>
        <x:v>0</x:v>
      </x:c>
      <x:c r="T3763" s="9" t="n">
        <x:v>1</x:v>
      </x:c>
      <x:c r="U3763" s="9" t="n">
        <x:v>13</x:v>
      </x:c>
      <x:c r="V3763" s="9" t="str">
        <x:v>MVP/SHACL_GENERATION_PIPELINE/experiments/LUNA_NO_SEMANTIC_VALIDATOR/RUN_01/runs/RUN-TRF-020-20260901T110758726895Z/artifacts/attempt_01/candidate_shape.ttl</x:v>
      </x:c>
    </x:row>
    <x:row r="3764" ht="22" customHeight="1">
      <x:c r="A3764" s="10" t="str">
        <x:v>NO_SEMANTIC</x:v>
      </x:c>
      <x:c r="B3764" s="10" t="str">
        <x:v>TRF-020</x:v>
      </x:c>
      <x:c r="C3764" s="10" t="str">
        <x:v>TRF-020-F06</x:v>
      </x:c>
      <x:c r="D3764" s="10" t="str">
        <x:v>RUN_01</x:v>
      </x:c>
      <x:c r="E3764" s="10" t="str">
        <x:v>ORIGINAL_LEDGER</x:v>
      </x:c>
      <x:c r="F3764" s="10" t="str">
        <x:v>FAIL</x:v>
      </x:c>
      <x:c r="G3764" s="10" t="str">
        <x:v>PASS</x:v>
      </x:c>
      <x:c r="H3764" s="10" t="str">
        <x:v>EXECUTED</x:v>
      </x:c>
      <x:c r="I3764" s="10" t="str">
        <x:v>PARSED</x:v>
      </x:c>
      <x:c r="J3764" s="10" t="str">
        <x:v>NO_SEMANTIC_VALIDATOR_DETERMINISTIC_PASS</x:v>
      </x:c>
      <x:c r="K3764" s="10" t="str">
        <x:v>cc68b401efc96bfefdd8cbff0fedc921516522d42ae50ace910ae65c7f147166</x:v>
      </x:c>
      <x:c r="L3764" s="10" t="str">
        <x:v>historical_three</x:v>
      </x:c>
      <x:c r="M3764" s="10" t="n">
        <x:v>0</x:v>
      </x:c>
      <x:c r="N3764" s="10" t="n">
        <x:v>1</x:v>
      </x:c>
      <x:c r="O3764" s="10" t="n">
        <x:v>0</x:v>
      </x:c>
      <x:c r="P3764" s="9" t="str">
        <x:f>'CaseReview'!U1578</x:f>
        <x:v>FAIL</x:v>
      </x:c>
      <x:c r="Q3764" s="9" t="n">
        <x:f>IF(AND(T3764=1,G3764=P3764),1,0)</x:f>
        <x:v>0</x:v>
      </x:c>
      <x:c r="R3764" s="9" t="n">
        <x:f>IF(AND(T3764=1,G3764="PASS",P3764="FAIL"),1,0)</x:f>
        <x:v>1</x:v>
      </x:c>
      <x:c r="S3764" s="9" t="n">
        <x:f>IF(AND(T3764=1,G3764="FAIL",P3764="PASS"),1,0)</x:f>
        <x:v>0</x:v>
      </x:c>
      <x:c r="T3764" s="9" t="n">
        <x:v>1</x:v>
      </x:c>
      <x:c r="U3764" s="9" t="n">
        <x:v>13</x:v>
      </x:c>
      <x:c r="V3764" s="9" t="str">
        <x:v>MVP/SHACL_GENERATION_PIPELINE/experiments/LUNA_NO_SEMANTIC_VALIDATOR/RUN_01/runs/RUN-TRF-020-20260901T110758726895Z/artifacts/attempt_01/candidate_shape.ttl</x:v>
      </x:c>
    </x:row>
    <x:row r="3765" ht="22" customHeight="1">
      <x:c r="A3765" s="10" t="str">
        <x:v>NO_SEMANTIC</x:v>
      </x:c>
      <x:c r="B3765" s="10" t="str">
        <x:v>TRF-020</x:v>
      </x:c>
      <x:c r="C3765" s="10" t="str">
        <x:v>TRF-020-F07</x:v>
      </x:c>
      <x:c r="D3765" s="10" t="str">
        <x:v>RUN_01</x:v>
      </x:c>
      <x:c r="E3765" s="10" t="str">
        <x:v>ORIGINAL_LEDGER</x:v>
      </x:c>
      <x:c r="F3765" s="10" t="str">
        <x:v>FAIL</x:v>
      </x:c>
      <x:c r="G3765" s="10" t="str">
        <x:v>PASS</x:v>
      </x:c>
      <x:c r="H3765" s="10" t="str">
        <x:v>EXECUTED</x:v>
      </x:c>
      <x:c r="I3765" s="10" t="str">
        <x:v>PARSED</x:v>
      </x:c>
      <x:c r="J3765" s="10" t="str">
        <x:v>NO_SEMANTIC_VALIDATOR_DETERMINISTIC_PASS</x:v>
      </x:c>
      <x:c r="K3765" s="10" t="str">
        <x:v>cc68b401efc96bfefdd8cbff0fedc921516522d42ae50ace910ae65c7f147166</x:v>
      </x:c>
      <x:c r="L3765" s="10" t="str">
        <x:v>historical_three</x:v>
      </x:c>
      <x:c r="M3765" s="10" t="n">
        <x:v>0</x:v>
      </x:c>
      <x:c r="N3765" s="10" t="n">
        <x:v>1</x:v>
      </x:c>
      <x:c r="O3765" s="10" t="n">
        <x:v>0</x:v>
      </x:c>
      <x:c r="P3765" s="9" t="str">
        <x:f>'CaseReview'!U1579</x:f>
        <x:v>FAIL</x:v>
      </x:c>
      <x:c r="Q3765" s="9" t="n">
        <x:f>IF(AND(T3765=1,G3765=P3765),1,0)</x:f>
        <x:v>0</x:v>
      </x:c>
      <x:c r="R3765" s="9" t="n">
        <x:f>IF(AND(T3765=1,G3765="PASS",P3765="FAIL"),1,0)</x:f>
        <x:v>1</x:v>
      </x:c>
      <x:c r="S3765" s="9" t="n">
        <x:f>IF(AND(T3765=1,G3765="FAIL",P3765="PASS"),1,0)</x:f>
        <x:v>0</x:v>
      </x:c>
      <x:c r="T3765" s="9" t="n">
        <x:v>1</x:v>
      </x:c>
      <x:c r="U3765" s="9" t="n">
        <x:v>13</x:v>
      </x:c>
      <x:c r="V3765" s="9" t="str">
        <x:v>MVP/SHACL_GENERATION_PIPELINE/experiments/LUNA_NO_SEMANTIC_VALIDATOR/RUN_01/runs/RUN-TRF-020-20260901T110758726895Z/artifacts/attempt_01/candidate_shape.ttl</x:v>
      </x:c>
    </x:row>
    <x:row r="3766" ht="22" customHeight="1">
      <x:c r="A3766" s="10" t="str">
        <x:v>NO_SEMANTIC</x:v>
      </x:c>
      <x:c r="B3766" s="10" t="str">
        <x:v>TRF-020</x:v>
      </x:c>
      <x:c r="C3766" s="10" t="str">
        <x:v>TRF-020-F08</x:v>
      </x:c>
      <x:c r="D3766" s="10" t="str">
        <x:v>RUN_01</x:v>
      </x:c>
      <x:c r="E3766" s="10" t="str">
        <x:v>ORIGINAL_LEDGER</x:v>
      </x:c>
      <x:c r="F3766" s="10" t="str">
        <x:v>FAIL</x:v>
      </x:c>
      <x:c r="G3766" s="10" t="str">
        <x:v>PASS</x:v>
      </x:c>
      <x:c r="H3766" s="10" t="str">
        <x:v>EXECUTED</x:v>
      </x:c>
      <x:c r="I3766" s="10" t="str">
        <x:v>PARSED</x:v>
      </x:c>
      <x:c r="J3766" s="10" t="str">
        <x:v>NO_SEMANTIC_VALIDATOR_DETERMINISTIC_PASS</x:v>
      </x:c>
      <x:c r="K3766" s="10" t="str">
        <x:v>cc68b401efc96bfefdd8cbff0fedc921516522d42ae50ace910ae65c7f147166</x:v>
      </x:c>
      <x:c r="L3766" s="10" t="str">
        <x:v>historical_three</x:v>
      </x:c>
      <x:c r="M3766" s="10" t="n">
        <x:v>0</x:v>
      </x:c>
      <x:c r="N3766" s="10" t="n">
        <x:v>1</x:v>
      </x:c>
      <x:c r="O3766" s="10" t="n">
        <x:v>0</x:v>
      </x:c>
      <x:c r="P3766" s="9" t="str">
        <x:f>'CaseReview'!U1580</x:f>
        <x:v>FAIL</x:v>
      </x:c>
      <x:c r="Q3766" s="9" t="n">
        <x:f>IF(AND(T3766=1,G3766=P3766),1,0)</x:f>
        <x:v>0</x:v>
      </x:c>
      <x:c r="R3766" s="9" t="n">
        <x:f>IF(AND(T3766=1,G3766="PASS",P3766="FAIL"),1,0)</x:f>
        <x:v>1</x:v>
      </x:c>
      <x:c r="S3766" s="9" t="n">
        <x:f>IF(AND(T3766=1,G3766="FAIL",P3766="PASS"),1,0)</x:f>
        <x:v>0</x:v>
      </x:c>
      <x:c r="T3766" s="9" t="n">
        <x:v>1</x:v>
      </x:c>
      <x:c r="U3766" s="9" t="n">
        <x:v>13</x:v>
      </x:c>
      <x:c r="V3766" s="9" t="str">
        <x:v>MVP/SHACL_GENERATION_PIPELINE/experiments/LUNA_NO_SEMANTIC_VALIDATOR/RUN_01/runs/RUN-TRF-020-20260901T110758726895Z/artifacts/attempt_01/candidate_shape.ttl</x:v>
      </x:c>
    </x:row>
    <x:row r="3767" ht="22" customHeight="1">
      <x:c r="A3767" s="10" t="str">
        <x:v>NO_SEMANTIC</x:v>
      </x:c>
      <x:c r="B3767" s="10" t="str">
        <x:v>TRF-020</x:v>
      </x:c>
      <x:c r="C3767" s="10" t="str">
        <x:v>TRF-020-F09</x:v>
      </x:c>
      <x:c r="D3767" s="10" t="str">
        <x:v>RUN_01</x:v>
      </x:c>
      <x:c r="E3767" s="10" t="str">
        <x:v>ORIGINAL_LEDGER</x:v>
      </x:c>
      <x:c r="F3767" s="10" t="str">
        <x:v>FAIL</x:v>
      </x:c>
      <x:c r="G3767" s="10" t="str">
        <x:v>PASS</x:v>
      </x:c>
      <x:c r="H3767" s="10" t="str">
        <x:v>EXECUTED</x:v>
      </x:c>
      <x:c r="I3767" s="10" t="str">
        <x:v>PARSED</x:v>
      </x:c>
      <x:c r="J3767" s="10" t="str">
        <x:v>NO_SEMANTIC_VALIDATOR_DETERMINISTIC_PASS</x:v>
      </x:c>
      <x:c r="K3767" s="10" t="str">
        <x:v>cc68b401efc96bfefdd8cbff0fedc921516522d42ae50ace910ae65c7f147166</x:v>
      </x:c>
      <x:c r="L3767" s="10" t="str">
        <x:v>historical_three</x:v>
      </x:c>
      <x:c r="M3767" s="10" t="n">
        <x:v>0</x:v>
      </x:c>
      <x:c r="N3767" s="10" t="n">
        <x:v>1</x:v>
      </x:c>
      <x:c r="O3767" s="10" t="n">
        <x:v>0</x:v>
      </x:c>
      <x:c r="P3767" s="9" t="str">
        <x:f>'CaseReview'!U1581</x:f>
        <x:v>FAIL</x:v>
      </x:c>
      <x:c r="Q3767" s="9" t="n">
        <x:f>IF(AND(T3767=1,G3767=P3767),1,0)</x:f>
        <x:v>0</x:v>
      </x:c>
      <x:c r="R3767" s="9" t="n">
        <x:f>IF(AND(T3767=1,G3767="PASS",P3767="FAIL"),1,0)</x:f>
        <x:v>1</x:v>
      </x:c>
      <x:c r="S3767" s="9" t="n">
        <x:f>IF(AND(T3767=1,G3767="FAIL",P3767="PASS"),1,0)</x:f>
        <x:v>0</x:v>
      </x:c>
      <x:c r="T3767" s="9" t="n">
        <x:v>1</x:v>
      </x:c>
      <x:c r="U3767" s="9" t="n">
        <x:v>13</x:v>
      </x:c>
      <x:c r="V3767" s="9" t="str">
        <x:v>MVP/SHACL_GENERATION_PIPELINE/experiments/LUNA_NO_SEMANTIC_VALIDATOR/RUN_01/runs/RUN-TRF-020-20260901T110758726895Z/artifacts/attempt_01/candidate_shape.ttl</x:v>
      </x:c>
    </x:row>
    <x:row r="3768" ht="22" customHeight="1">
      <x:c r="A3768" s="10" t="str">
        <x:v>NO_SEMANTIC</x:v>
      </x:c>
      <x:c r="B3768" s="10" t="str">
        <x:v>TRF-020</x:v>
      </x:c>
      <x:c r="C3768" s="10" t="str">
        <x:v>TRF-020-P01</x:v>
      </x:c>
      <x:c r="D3768" s="10" t="str">
        <x:v>RUN_01</x:v>
      </x:c>
      <x:c r="E3768" s="10" t="str">
        <x:v>ORIGINAL_LEDGER</x:v>
      </x:c>
      <x:c r="F3768" s="10" t="str">
        <x:v>PASS</x:v>
      </x:c>
      <x:c r="G3768" s="10" t="str">
        <x:v>PASS</x:v>
      </x:c>
      <x:c r="H3768" s="10" t="str">
        <x:v>EXECUTED</x:v>
      </x:c>
      <x:c r="I3768" s="10" t="str">
        <x:v>PARSED</x:v>
      </x:c>
      <x:c r="J3768" s="10" t="str">
        <x:v>NO_SEMANTIC_VALIDATOR_DETERMINISTIC_PASS</x:v>
      </x:c>
      <x:c r="K3768" s="10" t="str">
        <x:v>cc68b401efc96bfefdd8cbff0fedc921516522d42ae50ace910ae65c7f147166</x:v>
      </x:c>
      <x:c r="L3768" s="10" t="str">
        <x:v>historical_three</x:v>
      </x:c>
      <x:c r="M3768" s="10" t="n">
        <x:v>1</x:v>
      </x:c>
      <x:c r="N3768" s="10" t="n">
        <x:v>0</x:v>
      </x:c>
      <x:c r="O3768" s="10" t="n">
        <x:v>0</x:v>
      </x:c>
      <x:c r="P3768" s="9" t="str">
        <x:f>'CaseReview'!U1582</x:f>
        <x:v>PASS</x:v>
      </x:c>
      <x:c r="Q3768" s="9" t="n">
        <x:f>IF(AND(T3768=1,G3768=P3768),1,0)</x:f>
        <x:v>1</x:v>
      </x:c>
      <x:c r="R3768" s="9" t="n">
        <x:f>IF(AND(T3768=1,G3768="PASS",P3768="FAIL"),1,0)</x:f>
        <x:v>0</x:v>
      </x:c>
      <x:c r="S3768" s="9" t="n">
        <x:f>IF(AND(T3768=1,G3768="FAIL",P3768="PASS"),1,0)</x:f>
        <x:v>0</x:v>
      </x:c>
      <x:c r="T3768" s="9" t="n">
        <x:v>1</x:v>
      </x:c>
      <x:c r="U3768" s="9" t="n">
        <x:v>13</x:v>
      </x:c>
      <x:c r="V3768" s="9" t="str">
        <x:v>MVP/SHACL_GENERATION_PIPELINE/experiments/LUNA_NO_SEMANTIC_VALIDATOR/RUN_01/runs/RUN-TRF-020-20260901T110758726895Z/artifacts/attempt_01/candidate_shape.ttl</x:v>
      </x:c>
    </x:row>
    <x:row r="3769" ht="22" customHeight="1">
      <x:c r="A3769" s="10" t="str">
        <x:v>NO_SEMANTIC</x:v>
      </x:c>
      <x:c r="B3769" s="10" t="str">
        <x:v>TRF-020</x:v>
      </x:c>
      <x:c r="C3769" s="10" t="str">
        <x:v>TRF-020-P02</x:v>
      </x:c>
      <x:c r="D3769" s="10" t="str">
        <x:v>RUN_01</x:v>
      </x:c>
      <x:c r="E3769" s="10" t="str">
        <x:v>ORIGINAL_LEDGER</x:v>
      </x:c>
      <x:c r="F3769" s="10" t="str">
        <x:v>PASS</x:v>
      </x:c>
      <x:c r="G3769" s="10" t="str">
        <x:v>PASS</x:v>
      </x:c>
      <x:c r="H3769" s="10" t="str">
        <x:v>EXECUTED</x:v>
      </x:c>
      <x:c r="I3769" s="10" t="str">
        <x:v>PARSED</x:v>
      </x:c>
      <x:c r="J3769" s="10" t="str">
        <x:v>NO_SEMANTIC_VALIDATOR_DETERMINISTIC_PASS</x:v>
      </x:c>
      <x:c r="K3769" s="10" t="str">
        <x:v>cc68b401efc96bfefdd8cbff0fedc921516522d42ae50ace910ae65c7f147166</x:v>
      </x:c>
      <x:c r="L3769" s="10" t="str">
        <x:v>historical_three</x:v>
      </x:c>
      <x:c r="M3769" s="10" t="n">
        <x:v>1</x:v>
      </x:c>
      <x:c r="N3769" s="10" t="n">
        <x:v>0</x:v>
      </x:c>
      <x:c r="O3769" s="10" t="n">
        <x:v>0</x:v>
      </x:c>
      <x:c r="P3769" s="9" t="str">
        <x:f>'CaseReview'!U1583</x:f>
        <x:v>PASS</x:v>
      </x:c>
      <x:c r="Q3769" s="9" t="n">
        <x:f>IF(AND(T3769=1,G3769=P3769),1,0)</x:f>
        <x:v>1</x:v>
      </x:c>
      <x:c r="R3769" s="9" t="n">
        <x:f>IF(AND(T3769=1,G3769="PASS",P3769="FAIL"),1,0)</x:f>
        <x:v>0</x:v>
      </x:c>
      <x:c r="S3769" s="9" t="n">
        <x:f>IF(AND(T3769=1,G3769="FAIL",P3769="PASS"),1,0)</x:f>
        <x:v>0</x:v>
      </x:c>
      <x:c r="T3769" s="9" t="n">
        <x:v>1</x:v>
      </x:c>
      <x:c r="U3769" s="9" t="n">
        <x:v>13</x:v>
      </x:c>
      <x:c r="V3769" s="9" t="str">
        <x:v>MVP/SHACL_GENERATION_PIPELINE/experiments/LUNA_NO_SEMANTIC_VALIDATOR/RUN_01/runs/RUN-TRF-020-20260901T110758726895Z/artifacts/attempt_01/candidate_shape.ttl</x:v>
      </x:c>
    </x:row>
    <x:row r="3770" ht="22" customHeight="1">
      <x:c r="A3770" s="10" t="str">
        <x:v>NO_SEMANTIC</x:v>
      </x:c>
      <x:c r="B3770" s="10" t="str">
        <x:v>TRF-020</x:v>
      </x:c>
      <x:c r="C3770" s="10" t="str">
        <x:v>TRF-020-P03</x:v>
      </x:c>
      <x:c r="D3770" s="10" t="str">
        <x:v>RUN_01</x:v>
      </x:c>
      <x:c r="E3770" s="10" t="str">
        <x:v>ORIGINAL_LEDGER</x:v>
      </x:c>
      <x:c r="F3770" s="10" t="str">
        <x:v>PASS</x:v>
      </x:c>
      <x:c r="G3770" s="10" t="str">
        <x:v>FAIL</x:v>
      </x:c>
      <x:c r="H3770" s="10" t="str">
        <x:v>EXECUTED</x:v>
      </x:c>
      <x:c r="I3770" s="10" t="str">
        <x:v>PARSED</x:v>
      </x:c>
      <x:c r="J3770" s="10" t="str">
        <x:v>NO_SEMANTIC_VALIDATOR_DETERMINISTIC_PASS</x:v>
      </x:c>
      <x:c r="K3770" s="10" t="str">
        <x:v>cc68b401efc96bfefdd8cbff0fedc921516522d42ae50ace910ae65c7f147166</x:v>
      </x:c>
      <x:c r="L3770" s="10" t="str">
        <x:v>historical_three</x:v>
      </x:c>
      <x:c r="M3770" s="10" t="n">
        <x:v>0</x:v>
      </x:c>
      <x:c r="N3770" s="10" t="n">
        <x:v>0</x:v>
      </x:c>
      <x:c r="O3770" s="10" t="n">
        <x:v>1</x:v>
      </x:c>
      <x:c r="P3770" s="9" t="str">
        <x:f>'CaseReview'!U1584</x:f>
        <x:v>PASS</x:v>
      </x:c>
      <x:c r="Q3770" s="9" t="n">
        <x:f>IF(AND(T3770=1,G3770=P3770),1,0)</x:f>
        <x:v>0</x:v>
      </x:c>
      <x:c r="R3770" s="9" t="n">
        <x:f>IF(AND(T3770=1,G3770="PASS",P3770="FAIL"),1,0)</x:f>
        <x:v>0</x:v>
      </x:c>
      <x:c r="S3770" s="9" t="n">
        <x:f>IF(AND(T3770=1,G3770="FAIL",P3770="PASS"),1,0)</x:f>
        <x:v>1</x:v>
      </x:c>
      <x:c r="T3770" s="9" t="n">
        <x:v>1</x:v>
      </x:c>
      <x:c r="U3770" s="9" t="n">
        <x:v>13</x:v>
      </x:c>
      <x:c r="V3770" s="9" t="str">
        <x:v>MVP/SHACL_GENERATION_PIPELINE/experiments/LUNA_NO_SEMANTIC_VALIDATOR/RUN_01/runs/RUN-TRF-020-20260901T110758726895Z/artifacts/attempt_01/candidate_shape.ttl</x:v>
      </x:c>
    </x:row>
    <x:row r="3771" ht="22" customHeight="1">
      <x:c r="A3771" s="10" t="str">
        <x:v>NO_SEMANTIC</x:v>
      </x:c>
      <x:c r="B3771" s="10" t="str">
        <x:v>TRF-020</x:v>
      </x:c>
      <x:c r="C3771" s="10" t="str">
        <x:v>TRF-020-P04</x:v>
      </x:c>
      <x:c r="D3771" s="10" t="str">
        <x:v>RUN_01</x:v>
      </x:c>
      <x:c r="E3771" s="10" t="str">
        <x:v>ORIGINAL_LEDGER</x:v>
      </x:c>
      <x:c r="F3771" s="10" t="str">
        <x:v>PASS</x:v>
      </x:c>
      <x:c r="G3771" s="10" t="str">
        <x:v>FAIL</x:v>
      </x:c>
      <x:c r="H3771" s="10" t="str">
        <x:v>EXECUTED</x:v>
      </x:c>
      <x:c r="I3771" s="10" t="str">
        <x:v>PARSED</x:v>
      </x:c>
      <x:c r="J3771" s="10" t="str">
        <x:v>NO_SEMANTIC_VALIDATOR_DETERMINISTIC_PASS</x:v>
      </x:c>
      <x:c r="K3771" s="10" t="str">
        <x:v>cc68b401efc96bfefdd8cbff0fedc921516522d42ae50ace910ae65c7f147166</x:v>
      </x:c>
      <x:c r="L3771" s="10" t="str">
        <x:v>historical_three</x:v>
      </x:c>
      <x:c r="M3771" s="10" t="n">
        <x:v>0</x:v>
      </x:c>
      <x:c r="N3771" s="10" t="n">
        <x:v>0</x:v>
      </x:c>
      <x:c r="O3771" s="10" t="n">
        <x:v>1</x:v>
      </x:c>
      <x:c r="P3771" s="9" t="str">
        <x:f>'CaseReview'!U1585</x:f>
        <x:v>PASS</x:v>
      </x:c>
      <x:c r="Q3771" s="9" t="n">
        <x:f>IF(AND(T3771=1,G3771=P3771),1,0)</x:f>
        <x:v>0</x:v>
      </x:c>
      <x:c r="R3771" s="9" t="n">
        <x:f>IF(AND(T3771=1,G3771="PASS",P3771="FAIL"),1,0)</x:f>
        <x:v>0</x:v>
      </x:c>
      <x:c r="S3771" s="9" t="n">
        <x:f>IF(AND(T3771=1,G3771="FAIL",P3771="PASS"),1,0)</x:f>
        <x:v>1</x:v>
      </x:c>
      <x:c r="T3771" s="9" t="n">
        <x:v>1</x:v>
      </x:c>
      <x:c r="U3771" s="9" t="n">
        <x:v>13</x:v>
      </x:c>
      <x:c r="V3771" s="9" t="str">
        <x:v>MVP/SHACL_GENERATION_PIPELINE/experiments/LUNA_NO_SEMANTIC_VALIDATOR/RUN_01/runs/RUN-TRF-020-20260901T110758726895Z/artifacts/attempt_01/candidate_shape.ttl</x:v>
      </x:c>
    </x:row>
    <x:row r="3772" ht="22" customHeight="1">
      <x:c r="A3772" s="10" t="str">
        <x:v>NO_SEMANTIC</x:v>
      </x:c>
      <x:c r="B3772" s="10" t="str">
        <x:v>TRF-022</x:v>
      </x:c>
      <x:c r="C3772" s="10" t="str">
        <x:v>TRF-022-F01</x:v>
      </x:c>
      <x:c r="D3772" s="10" t="str">
        <x:v>RUN_01</x:v>
      </x:c>
      <x:c r="E3772" s="10" t="str">
        <x:v>ORIGINAL_LEDGER</x:v>
      </x:c>
      <x:c r="F3772" s="10" t="str">
        <x:v>FAIL</x:v>
      </x:c>
      <x:c r="G3772" s="10" t="str">
        <x:v>FAIL</x:v>
      </x:c>
      <x:c r="H3772" s="10" t="str">
        <x:v>EXECUTED</x:v>
      </x:c>
      <x:c r="I3772" s="10" t="str">
        <x:v>PARSED</x:v>
      </x:c>
      <x:c r="J3772" s="10" t="str">
        <x:v>NO_SEMANTIC_VALIDATOR_DETERMINISTIC_PASS</x:v>
      </x:c>
      <x:c r="K3772" s="10" t="str">
        <x:v>feb51c870bf4f1a28dbe62dd8034f1da7d88e75b4cb54bdb0b74bb53ae741558</x:v>
      </x:c>
      <x:c r="L3772" s="10" t="str">
        <x:v>historical_three</x:v>
      </x:c>
      <x:c r="M3772" s="10" t="n">
        <x:v>1</x:v>
      </x:c>
      <x:c r="N3772" s="10" t="n">
        <x:v>0</x:v>
      </x:c>
      <x:c r="O3772" s="10" t="n">
        <x:v>0</x:v>
      </x:c>
      <x:c r="P3772" s="9" t="str">
        <x:f>'CaseReview'!U1586</x:f>
        <x:v>FAIL</x:v>
      </x:c>
      <x:c r="Q3772" s="9" t="n">
        <x:f>IF(AND(T3772=1,G3772=P3772),1,0)</x:f>
        <x:v>1</x:v>
      </x:c>
      <x:c r="R3772" s="9" t="n">
        <x:f>IF(AND(T3772=1,G3772="PASS",P3772="FAIL"),1,0)</x:f>
        <x:v>0</x:v>
      </x:c>
      <x:c r="S3772" s="9" t="n">
        <x:f>IF(AND(T3772=1,G3772="FAIL",P3772="PASS"),1,0)</x:f>
        <x:v>0</x:v>
      </x:c>
      <x:c r="T3772" s="9" t="n">
        <x:v>1</x:v>
      </x:c>
      <x:c r="U3772" s="9" t="n">
        <x:v>12</x:v>
      </x:c>
      <x:c r="V3772" s="9" t="str">
        <x:v>MVP/SHACL_GENERATION_PIPELINE/experiments/LUNA_NO_SEMANTIC_VALIDATOR/RUN_01/runs/RUN-TRF-022-20260901T110829735275Z/artifacts/attempt_01/candidate_shape.ttl</x:v>
      </x:c>
    </x:row>
    <x:row r="3773" ht="22" customHeight="1">
      <x:c r="A3773" s="10" t="str">
        <x:v>NO_SEMANTIC</x:v>
      </x:c>
      <x:c r="B3773" s="10" t="str">
        <x:v>TRF-022</x:v>
      </x:c>
      <x:c r="C3773" s="10" t="str">
        <x:v>TRF-022-F02</x:v>
      </x:c>
      <x:c r="D3773" s="10" t="str">
        <x:v>RUN_01</x:v>
      </x:c>
      <x:c r="E3773" s="10" t="str">
        <x:v>ORIGINAL_LEDGER</x:v>
      </x:c>
      <x:c r="F3773" s="10" t="str">
        <x:v>FAIL</x:v>
      </x:c>
      <x:c r="G3773" s="10" t="str">
        <x:v>FAIL</x:v>
      </x:c>
      <x:c r="H3773" s="10" t="str">
        <x:v>EXECUTED</x:v>
      </x:c>
      <x:c r="I3773" s="10" t="str">
        <x:v>PARSED</x:v>
      </x:c>
      <x:c r="J3773" s="10" t="str">
        <x:v>NO_SEMANTIC_VALIDATOR_DETERMINISTIC_PASS</x:v>
      </x:c>
      <x:c r="K3773" s="10" t="str">
        <x:v>feb51c870bf4f1a28dbe62dd8034f1da7d88e75b4cb54bdb0b74bb53ae741558</x:v>
      </x:c>
      <x:c r="L3773" s="10" t="str">
        <x:v>historical_three</x:v>
      </x:c>
      <x:c r="M3773" s="10" t="n">
        <x:v>1</x:v>
      </x:c>
      <x:c r="N3773" s="10" t="n">
        <x:v>0</x:v>
      </x:c>
      <x:c r="O3773" s="10" t="n">
        <x:v>0</x:v>
      </x:c>
      <x:c r="P3773" s="9" t="str">
        <x:f>'CaseReview'!U1587</x:f>
        <x:v>FAIL</x:v>
      </x:c>
      <x:c r="Q3773" s="9" t="n">
        <x:f>IF(AND(T3773=1,G3773=P3773),1,0)</x:f>
        <x:v>1</x:v>
      </x:c>
      <x:c r="R3773" s="9" t="n">
        <x:f>IF(AND(T3773=1,G3773="PASS",P3773="FAIL"),1,0)</x:f>
        <x:v>0</x:v>
      </x:c>
      <x:c r="S3773" s="9" t="n">
        <x:f>IF(AND(T3773=1,G3773="FAIL",P3773="PASS"),1,0)</x:f>
        <x:v>0</x:v>
      </x:c>
      <x:c r="T3773" s="9" t="n">
        <x:v>1</x:v>
      </x:c>
      <x:c r="U3773" s="9" t="n">
        <x:v>12</x:v>
      </x:c>
      <x:c r="V3773" s="9" t="str">
        <x:v>MVP/SHACL_GENERATION_PIPELINE/experiments/LUNA_NO_SEMANTIC_VALIDATOR/RUN_01/runs/RUN-TRF-022-20260901T110829735275Z/artifacts/attempt_01/candidate_shape.ttl</x:v>
      </x:c>
    </x:row>
    <x:row r="3774" ht="22" customHeight="1">
      <x:c r="A3774" s="10" t="str">
        <x:v>NO_SEMANTIC</x:v>
      </x:c>
      <x:c r="B3774" s="10" t="str">
        <x:v>TRF-022</x:v>
      </x:c>
      <x:c r="C3774" s="10" t="str">
        <x:v>TRF-022-F03</x:v>
      </x:c>
      <x:c r="D3774" s="10" t="str">
        <x:v>RUN_01</x:v>
      </x:c>
      <x:c r="E3774" s="10" t="str">
        <x:v>ORIGINAL_LEDGER</x:v>
      </x:c>
      <x:c r="F3774" s="10" t="str">
        <x:v>FAIL</x:v>
      </x:c>
      <x:c r="G3774" s="10" t="str">
        <x:v>FAIL</x:v>
      </x:c>
      <x:c r="H3774" s="10" t="str">
        <x:v>EXECUTED</x:v>
      </x:c>
      <x:c r="I3774" s="10" t="str">
        <x:v>PARSED</x:v>
      </x:c>
      <x:c r="J3774" s="10" t="str">
        <x:v>NO_SEMANTIC_VALIDATOR_DETERMINISTIC_PASS</x:v>
      </x:c>
      <x:c r="K3774" s="10" t="str">
        <x:v>feb51c870bf4f1a28dbe62dd8034f1da7d88e75b4cb54bdb0b74bb53ae741558</x:v>
      </x:c>
      <x:c r="L3774" s="10" t="str">
        <x:v>historical_three</x:v>
      </x:c>
      <x:c r="M3774" s="10" t="n">
        <x:v>1</x:v>
      </x:c>
      <x:c r="N3774" s="10" t="n">
        <x:v>0</x:v>
      </x:c>
      <x:c r="O3774" s="10" t="n">
        <x:v>0</x:v>
      </x:c>
      <x:c r="P3774" s="9" t="str">
        <x:f>'CaseReview'!U1588</x:f>
        <x:v>FAIL</x:v>
      </x:c>
      <x:c r="Q3774" s="9" t="n">
        <x:f>IF(AND(T3774=1,G3774=P3774),1,0)</x:f>
        <x:v>1</x:v>
      </x:c>
      <x:c r="R3774" s="9" t="n">
        <x:f>IF(AND(T3774=1,G3774="PASS",P3774="FAIL"),1,0)</x:f>
        <x:v>0</x:v>
      </x:c>
      <x:c r="S3774" s="9" t="n">
        <x:f>IF(AND(T3774=1,G3774="FAIL",P3774="PASS"),1,0)</x:f>
        <x:v>0</x:v>
      </x:c>
      <x:c r="T3774" s="9" t="n">
        <x:v>1</x:v>
      </x:c>
      <x:c r="U3774" s="9" t="n">
        <x:v>12</x:v>
      </x:c>
      <x:c r="V3774" s="9" t="str">
        <x:v>MVP/SHACL_GENERATION_PIPELINE/experiments/LUNA_NO_SEMANTIC_VALIDATOR/RUN_01/runs/RUN-TRF-022-20260901T110829735275Z/artifacts/attempt_01/candidate_shape.ttl</x:v>
      </x:c>
    </x:row>
    <x:row r="3775" ht="22" customHeight="1">
      <x:c r="A3775" s="10" t="str">
        <x:v>NO_SEMANTIC</x:v>
      </x:c>
      <x:c r="B3775" s="10" t="str">
        <x:v>TRF-022</x:v>
      </x:c>
      <x:c r="C3775" s="10" t="str">
        <x:v>TRF-022-F04</x:v>
      </x:c>
      <x:c r="D3775" s="10" t="str">
        <x:v>RUN_01</x:v>
      </x:c>
      <x:c r="E3775" s="10" t="str">
        <x:v>ORIGINAL_LEDGER</x:v>
      </x:c>
      <x:c r="F3775" s="10" t="str">
        <x:v>FAIL</x:v>
      </x:c>
      <x:c r="G3775" s="10" t="str">
        <x:v>FAIL</x:v>
      </x:c>
      <x:c r="H3775" s="10" t="str">
        <x:v>EXECUTED</x:v>
      </x:c>
      <x:c r="I3775" s="10" t="str">
        <x:v>PARSED</x:v>
      </x:c>
      <x:c r="J3775" s="10" t="str">
        <x:v>NO_SEMANTIC_VALIDATOR_DETERMINISTIC_PASS</x:v>
      </x:c>
      <x:c r="K3775" s="10" t="str">
        <x:v>feb51c870bf4f1a28dbe62dd8034f1da7d88e75b4cb54bdb0b74bb53ae741558</x:v>
      </x:c>
      <x:c r="L3775" s="10" t="str">
        <x:v>historical_three</x:v>
      </x:c>
      <x:c r="M3775" s="10" t="n">
        <x:v>1</x:v>
      </x:c>
      <x:c r="N3775" s="10" t="n">
        <x:v>0</x:v>
      </x:c>
      <x:c r="O3775" s="10" t="n">
        <x:v>0</x:v>
      </x:c>
      <x:c r="P3775" s="9" t="str">
        <x:f>'CaseReview'!U1589</x:f>
        <x:v>FAIL</x:v>
      </x:c>
      <x:c r="Q3775" s="9" t="n">
        <x:f>IF(AND(T3775=1,G3775=P3775),1,0)</x:f>
        <x:v>1</x:v>
      </x:c>
      <x:c r="R3775" s="9" t="n">
        <x:f>IF(AND(T3775=1,G3775="PASS",P3775="FAIL"),1,0)</x:f>
        <x:v>0</x:v>
      </x:c>
      <x:c r="S3775" s="9" t="n">
        <x:f>IF(AND(T3775=1,G3775="FAIL",P3775="PASS"),1,0)</x:f>
        <x:v>0</x:v>
      </x:c>
      <x:c r="T3775" s="9" t="n">
        <x:v>1</x:v>
      </x:c>
      <x:c r="U3775" s="9" t="n">
        <x:v>12</x:v>
      </x:c>
      <x:c r="V3775" s="9" t="str">
        <x:v>MVP/SHACL_GENERATION_PIPELINE/experiments/LUNA_NO_SEMANTIC_VALIDATOR/RUN_01/runs/RUN-TRF-022-20260901T110829735275Z/artifacts/attempt_01/candidate_shape.ttl</x:v>
      </x:c>
    </x:row>
    <x:row r="3776" ht="22" customHeight="1">
      <x:c r="A3776" s="10" t="str">
        <x:v>NO_SEMANTIC</x:v>
      </x:c>
      <x:c r="B3776" s="10" t="str">
        <x:v>TRF-022</x:v>
      </x:c>
      <x:c r="C3776" s="10" t="str">
        <x:v>TRF-022-F05</x:v>
      </x:c>
      <x:c r="D3776" s="10" t="str">
        <x:v>RUN_01</x:v>
      </x:c>
      <x:c r="E3776" s="10" t="str">
        <x:v>ORIGINAL_LEDGER</x:v>
      </x:c>
      <x:c r="F3776" s="10" t="str">
        <x:v>FAIL</x:v>
      </x:c>
      <x:c r="G3776" s="10" t="str">
        <x:v>FAIL</x:v>
      </x:c>
      <x:c r="H3776" s="10" t="str">
        <x:v>EXECUTED</x:v>
      </x:c>
      <x:c r="I3776" s="10" t="str">
        <x:v>PARSED</x:v>
      </x:c>
      <x:c r="J3776" s="10" t="str">
        <x:v>NO_SEMANTIC_VALIDATOR_DETERMINISTIC_PASS</x:v>
      </x:c>
      <x:c r="K3776" s="10" t="str">
        <x:v>feb51c870bf4f1a28dbe62dd8034f1da7d88e75b4cb54bdb0b74bb53ae741558</x:v>
      </x:c>
      <x:c r="L3776" s="10" t="str">
        <x:v>historical_three</x:v>
      </x:c>
      <x:c r="M3776" s="10" t="n">
        <x:v>1</x:v>
      </x:c>
      <x:c r="N3776" s="10" t="n">
        <x:v>0</x:v>
      </x:c>
      <x:c r="O3776" s="10" t="n">
        <x:v>0</x:v>
      </x:c>
      <x:c r="P3776" s="9" t="str">
        <x:f>'CaseReview'!U1590</x:f>
        <x:v>FAIL</x:v>
      </x:c>
      <x:c r="Q3776" s="9" t="n">
        <x:f>IF(AND(T3776=1,G3776=P3776),1,0)</x:f>
        <x:v>1</x:v>
      </x:c>
      <x:c r="R3776" s="9" t="n">
        <x:f>IF(AND(T3776=1,G3776="PASS",P3776="FAIL"),1,0)</x:f>
        <x:v>0</x:v>
      </x:c>
      <x:c r="S3776" s="9" t="n">
        <x:f>IF(AND(T3776=1,G3776="FAIL",P3776="PASS"),1,0)</x:f>
        <x:v>0</x:v>
      </x:c>
      <x:c r="T3776" s="9" t="n">
        <x:v>1</x:v>
      </x:c>
      <x:c r="U3776" s="9" t="n">
        <x:v>12</x:v>
      </x:c>
      <x:c r="V3776" s="9" t="str">
        <x:v>MVP/SHACL_GENERATION_PIPELINE/experiments/LUNA_NO_SEMANTIC_VALIDATOR/RUN_01/runs/RUN-TRF-022-20260901T110829735275Z/artifacts/attempt_01/candidate_shape.ttl</x:v>
      </x:c>
    </x:row>
    <x:row r="3777" ht="22" customHeight="1">
      <x:c r="A3777" s="10" t="str">
        <x:v>NO_SEMANTIC</x:v>
      </x:c>
      <x:c r="B3777" s="10" t="str">
        <x:v>TRF-022</x:v>
      </x:c>
      <x:c r="C3777" s="10" t="str">
        <x:v>TRF-022-F06</x:v>
      </x:c>
      <x:c r="D3777" s="10" t="str">
        <x:v>RUN_01</x:v>
      </x:c>
      <x:c r="E3777" s="10" t="str">
        <x:v>ORIGINAL_LEDGER</x:v>
      </x:c>
      <x:c r="F3777" s="10" t="str">
        <x:v>FAIL</x:v>
      </x:c>
      <x:c r="G3777" s="10" t="str">
        <x:v>FAIL</x:v>
      </x:c>
      <x:c r="H3777" s="10" t="str">
        <x:v>EXECUTED</x:v>
      </x:c>
      <x:c r="I3777" s="10" t="str">
        <x:v>PARSED</x:v>
      </x:c>
      <x:c r="J3777" s="10" t="str">
        <x:v>NO_SEMANTIC_VALIDATOR_DETERMINISTIC_PASS</x:v>
      </x:c>
      <x:c r="K3777" s="10" t="str">
        <x:v>feb51c870bf4f1a28dbe62dd8034f1da7d88e75b4cb54bdb0b74bb53ae741558</x:v>
      </x:c>
      <x:c r="L3777" s="10" t="str">
        <x:v>historical_three</x:v>
      </x:c>
      <x:c r="M3777" s="10" t="n">
        <x:v>1</x:v>
      </x:c>
      <x:c r="N3777" s="10" t="n">
        <x:v>0</x:v>
      </x:c>
      <x:c r="O3777" s="10" t="n">
        <x:v>0</x:v>
      </x:c>
      <x:c r="P3777" s="9" t="str">
        <x:f>'CaseReview'!U1591</x:f>
        <x:v>FAIL</x:v>
      </x:c>
      <x:c r="Q3777" s="9" t="n">
        <x:f>IF(AND(T3777=1,G3777=P3777),1,0)</x:f>
        <x:v>1</x:v>
      </x:c>
      <x:c r="R3777" s="9" t="n">
        <x:f>IF(AND(T3777=1,G3777="PASS",P3777="FAIL"),1,0)</x:f>
        <x:v>0</x:v>
      </x:c>
      <x:c r="S3777" s="9" t="n">
        <x:f>IF(AND(T3777=1,G3777="FAIL",P3777="PASS"),1,0)</x:f>
        <x:v>0</x:v>
      </x:c>
      <x:c r="T3777" s="9" t="n">
        <x:v>1</x:v>
      </x:c>
      <x:c r="U3777" s="9" t="n">
        <x:v>12</x:v>
      </x:c>
      <x:c r="V3777" s="9" t="str">
        <x:v>MVP/SHACL_GENERATION_PIPELINE/experiments/LUNA_NO_SEMANTIC_VALIDATOR/RUN_01/runs/RUN-TRF-022-20260901T110829735275Z/artifacts/attempt_01/candidate_shape.ttl</x:v>
      </x:c>
    </x:row>
    <x:row r="3778" ht="22" customHeight="1">
      <x:c r="A3778" s="10" t="str">
        <x:v>NO_SEMANTIC</x:v>
      </x:c>
      <x:c r="B3778" s="10" t="str">
        <x:v>TRF-022</x:v>
      </x:c>
      <x:c r="C3778" s="10" t="str">
        <x:v>TRF-022-F07</x:v>
      </x:c>
      <x:c r="D3778" s="10" t="str">
        <x:v>RUN_01</x:v>
      </x:c>
      <x:c r="E3778" s="10" t="str">
        <x:v>ORIGINAL_LEDGER</x:v>
      </x:c>
      <x:c r="F3778" s="10" t="str">
        <x:v>FAIL</x:v>
      </x:c>
      <x:c r="G3778" s="10" t="str">
        <x:v>FAIL</x:v>
      </x:c>
      <x:c r="H3778" s="10" t="str">
        <x:v>EXECUTED</x:v>
      </x:c>
      <x:c r="I3778" s="10" t="str">
        <x:v>PARSED</x:v>
      </x:c>
      <x:c r="J3778" s="10" t="str">
        <x:v>NO_SEMANTIC_VALIDATOR_DETERMINISTIC_PASS</x:v>
      </x:c>
      <x:c r="K3778" s="10" t="str">
        <x:v>feb51c870bf4f1a28dbe62dd8034f1da7d88e75b4cb54bdb0b74bb53ae741558</x:v>
      </x:c>
      <x:c r="L3778" s="10" t="str">
        <x:v>historical_three</x:v>
      </x:c>
      <x:c r="M3778" s="10" t="n">
        <x:v>1</x:v>
      </x:c>
      <x:c r="N3778" s="10" t="n">
        <x:v>0</x:v>
      </x:c>
      <x:c r="O3778" s="10" t="n">
        <x:v>0</x:v>
      </x:c>
      <x:c r="P3778" s="9" t="str">
        <x:f>'CaseReview'!U1592</x:f>
        <x:v>FAIL</x:v>
      </x:c>
      <x:c r="Q3778" s="9" t="n">
        <x:f>IF(AND(T3778=1,G3778=P3778),1,0)</x:f>
        <x:v>1</x:v>
      </x:c>
      <x:c r="R3778" s="9" t="n">
        <x:f>IF(AND(T3778=1,G3778="PASS",P3778="FAIL"),1,0)</x:f>
        <x:v>0</x:v>
      </x:c>
      <x:c r="S3778" s="9" t="n">
        <x:f>IF(AND(T3778=1,G3778="FAIL",P3778="PASS"),1,0)</x:f>
        <x:v>0</x:v>
      </x:c>
      <x:c r="T3778" s="9" t="n">
        <x:v>1</x:v>
      </x:c>
      <x:c r="U3778" s="9" t="n">
        <x:v>12</x:v>
      </x:c>
      <x:c r="V3778" s="9" t="str">
        <x:v>MVP/SHACL_GENERATION_PIPELINE/experiments/LUNA_NO_SEMANTIC_VALIDATOR/RUN_01/runs/RUN-TRF-022-20260901T110829735275Z/artifacts/attempt_01/candidate_shape.ttl</x:v>
      </x:c>
    </x:row>
    <x:row r="3779" ht="22" customHeight="1">
      <x:c r="A3779" s="10" t="str">
        <x:v>NO_SEMANTIC</x:v>
      </x:c>
      <x:c r="B3779" s="10" t="str">
        <x:v>TRF-022</x:v>
      </x:c>
      <x:c r="C3779" s="10" t="str">
        <x:v>TRF-022-F08</x:v>
      </x:c>
      <x:c r="D3779" s="10" t="str">
        <x:v>RUN_01</x:v>
      </x:c>
      <x:c r="E3779" s="10" t="str">
        <x:v>ORIGINAL_LEDGER</x:v>
      </x:c>
      <x:c r="F3779" s="10" t="str">
        <x:v>FAIL</x:v>
      </x:c>
      <x:c r="G3779" s="10" t="str">
        <x:v>FAIL</x:v>
      </x:c>
      <x:c r="H3779" s="10" t="str">
        <x:v>EXECUTED</x:v>
      </x:c>
      <x:c r="I3779" s="10" t="str">
        <x:v>PARSED</x:v>
      </x:c>
      <x:c r="J3779" s="10" t="str">
        <x:v>NO_SEMANTIC_VALIDATOR_DETERMINISTIC_PASS</x:v>
      </x:c>
      <x:c r="K3779" s="10" t="str">
        <x:v>feb51c870bf4f1a28dbe62dd8034f1da7d88e75b4cb54bdb0b74bb53ae741558</x:v>
      </x:c>
      <x:c r="L3779" s="10" t="str">
        <x:v>historical_three</x:v>
      </x:c>
      <x:c r="M3779" s="10" t="n">
        <x:v>1</x:v>
      </x:c>
      <x:c r="N3779" s="10" t="n">
        <x:v>0</x:v>
      </x:c>
      <x:c r="O3779" s="10" t="n">
        <x:v>0</x:v>
      </x:c>
      <x:c r="P3779" s="9" t="str">
        <x:f>'CaseReview'!U1593</x:f>
        <x:v>FAIL</x:v>
      </x:c>
      <x:c r="Q3779" s="9" t="n">
        <x:f>IF(AND(T3779=1,G3779=P3779),1,0)</x:f>
        <x:v>1</x:v>
      </x:c>
      <x:c r="R3779" s="9" t="n">
        <x:f>IF(AND(T3779=1,G3779="PASS",P3779="FAIL"),1,0)</x:f>
        <x:v>0</x:v>
      </x:c>
      <x:c r="S3779" s="9" t="n">
        <x:f>IF(AND(T3779=1,G3779="FAIL",P3779="PASS"),1,0)</x:f>
        <x:v>0</x:v>
      </x:c>
      <x:c r="T3779" s="9" t="n">
        <x:v>1</x:v>
      </x:c>
      <x:c r="U3779" s="9" t="n">
        <x:v>12</x:v>
      </x:c>
      <x:c r="V3779" s="9" t="str">
        <x:v>MVP/SHACL_GENERATION_PIPELINE/experiments/LUNA_NO_SEMANTIC_VALIDATOR/RUN_01/runs/RUN-TRF-022-20260901T110829735275Z/artifacts/attempt_01/candidate_shape.ttl</x:v>
      </x:c>
    </x:row>
    <x:row r="3780" ht="22" customHeight="1">
      <x:c r="A3780" s="10" t="str">
        <x:v>NO_SEMANTIC</x:v>
      </x:c>
      <x:c r="B3780" s="10" t="str">
        <x:v>TRF-022</x:v>
      </x:c>
      <x:c r="C3780" s="10" t="str">
        <x:v>TRF-022-F09</x:v>
      </x:c>
      <x:c r="D3780" s="10" t="str">
        <x:v>RUN_01</x:v>
      </x:c>
      <x:c r="E3780" s="10" t="str">
        <x:v>ORIGINAL_LEDGER</x:v>
      </x:c>
      <x:c r="F3780" s="10" t="str">
        <x:v>FAIL</x:v>
      </x:c>
      <x:c r="G3780" s="10" t="str">
        <x:v>FAIL</x:v>
      </x:c>
      <x:c r="H3780" s="10" t="str">
        <x:v>EXECUTED</x:v>
      </x:c>
      <x:c r="I3780" s="10" t="str">
        <x:v>PARSED</x:v>
      </x:c>
      <x:c r="J3780" s="10" t="str">
        <x:v>NO_SEMANTIC_VALIDATOR_DETERMINISTIC_PASS</x:v>
      </x:c>
      <x:c r="K3780" s="10" t="str">
        <x:v>feb51c870bf4f1a28dbe62dd8034f1da7d88e75b4cb54bdb0b74bb53ae741558</x:v>
      </x:c>
      <x:c r="L3780" s="10" t="str">
        <x:v>historical_three</x:v>
      </x:c>
      <x:c r="M3780" s="10" t="n">
        <x:v>1</x:v>
      </x:c>
      <x:c r="N3780" s="10" t="n">
        <x:v>0</x:v>
      </x:c>
      <x:c r="O3780" s="10" t="n">
        <x:v>0</x:v>
      </x:c>
      <x:c r="P3780" s="9" t="str">
        <x:f>'CaseReview'!U1594</x:f>
        <x:v>FAIL</x:v>
      </x:c>
      <x:c r="Q3780" s="9" t="n">
        <x:f>IF(AND(T3780=1,G3780=P3780),1,0)</x:f>
        <x:v>1</x:v>
      </x:c>
      <x:c r="R3780" s="9" t="n">
        <x:f>IF(AND(T3780=1,G3780="PASS",P3780="FAIL"),1,0)</x:f>
        <x:v>0</x:v>
      </x:c>
      <x:c r="S3780" s="9" t="n">
        <x:f>IF(AND(T3780=1,G3780="FAIL",P3780="PASS"),1,0)</x:f>
        <x:v>0</x:v>
      </x:c>
      <x:c r="T3780" s="9" t="n">
        <x:v>1</x:v>
      </x:c>
      <x:c r="U3780" s="9" t="n">
        <x:v>12</x:v>
      </x:c>
      <x:c r="V3780" s="9" t="str">
        <x:v>MVP/SHACL_GENERATION_PIPELINE/experiments/LUNA_NO_SEMANTIC_VALIDATOR/RUN_01/runs/RUN-TRF-022-20260901T110829735275Z/artifacts/attempt_01/candidate_shape.ttl</x:v>
      </x:c>
    </x:row>
    <x:row r="3781" ht="22" customHeight="1">
      <x:c r="A3781" s="10" t="str">
        <x:v>NO_SEMANTIC</x:v>
      </x:c>
      <x:c r="B3781" s="10" t="str">
        <x:v>TRF-022</x:v>
      </x:c>
      <x:c r="C3781" s="10" t="str">
        <x:v>TRF-022-F10</x:v>
      </x:c>
      <x:c r="D3781" s="10" t="str">
        <x:v>RUN_01</x:v>
      </x:c>
      <x:c r="E3781" s="10" t="str">
        <x:v>ORIGINAL_LEDGER</x:v>
      </x:c>
      <x:c r="F3781" s="10" t="str">
        <x:v>FAIL</x:v>
      </x:c>
      <x:c r="G3781" s="10" t="str">
        <x:v>FAIL</x:v>
      </x:c>
      <x:c r="H3781" s="10" t="str">
        <x:v>EXECUTED</x:v>
      </x:c>
      <x:c r="I3781" s="10" t="str">
        <x:v>PARSED</x:v>
      </x:c>
      <x:c r="J3781" s="10" t="str">
        <x:v>NO_SEMANTIC_VALIDATOR_DETERMINISTIC_PASS</x:v>
      </x:c>
      <x:c r="K3781" s="10" t="str">
        <x:v>feb51c870bf4f1a28dbe62dd8034f1da7d88e75b4cb54bdb0b74bb53ae741558</x:v>
      </x:c>
      <x:c r="L3781" s="10" t="str">
        <x:v>historical_three</x:v>
      </x:c>
      <x:c r="M3781" s="10" t="n">
        <x:v>1</x:v>
      </x:c>
      <x:c r="N3781" s="10" t="n">
        <x:v>0</x:v>
      </x:c>
      <x:c r="O3781" s="10" t="n">
        <x:v>0</x:v>
      </x:c>
      <x:c r="P3781" s="9" t="str">
        <x:f>'CaseReview'!U1595</x:f>
        <x:v>FAIL</x:v>
      </x:c>
      <x:c r="Q3781" s="9" t="n">
        <x:f>IF(AND(T3781=1,G3781=P3781),1,0)</x:f>
        <x:v>1</x:v>
      </x:c>
      <x:c r="R3781" s="9" t="n">
        <x:f>IF(AND(T3781=1,G3781="PASS",P3781="FAIL"),1,0)</x:f>
        <x:v>0</x:v>
      </x:c>
      <x:c r="S3781" s="9" t="n">
        <x:f>IF(AND(T3781=1,G3781="FAIL",P3781="PASS"),1,0)</x:f>
        <x:v>0</x:v>
      </x:c>
      <x:c r="T3781" s="9" t="n">
        <x:v>1</x:v>
      </x:c>
      <x:c r="U3781" s="9" t="n">
        <x:v>12</x:v>
      </x:c>
      <x:c r="V3781" s="9" t="str">
        <x:v>MVP/SHACL_GENERATION_PIPELINE/experiments/LUNA_NO_SEMANTIC_VALIDATOR/RUN_01/runs/RUN-TRF-022-20260901T110829735275Z/artifacts/attempt_01/candidate_shape.ttl</x:v>
      </x:c>
    </x:row>
    <x:row r="3782" ht="22" customHeight="1">
      <x:c r="A3782" s="10" t="str">
        <x:v>NO_SEMANTIC</x:v>
      </x:c>
      <x:c r="B3782" s="10" t="str">
        <x:v>TRF-022</x:v>
      </x:c>
      <x:c r="C3782" s="10" t="str">
        <x:v>TRF-022-F11</x:v>
      </x:c>
      <x:c r="D3782" s="10" t="str">
        <x:v>RUN_01</x:v>
      </x:c>
      <x:c r="E3782" s="10" t="str">
        <x:v>ORIGINAL_LEDGER</x:v>
      </x:c>
      <x:c r="F3782" s="10" t="str">
        <x:v>FAIL</x:v>
      </x:c>
      <x:c r="G3782" s="10" t="str">
        <x:v>FAIL</x:v>
      </x:c>
      <x:c r="H3782" s="10" t="str">
        <x:v>EXECUTED</x:v>
      </x:c>
      <x:c r="I3782" s="10" t="str">
        <x:v>PARSED</x:v>
      </x:c>
      <x:c r="J3782" s="10" t="str">
        <x:v>NO_SEMANTIC_VALIDATOR_DETERMINISTIC_PASS</x:v>
      </x:c>
      <x:c r="K3782" s="10" t="str">
        <x:v>feb51c870bf4f1a28dbe62dd8034f1da7d88e75b4cb54bdb0b74bb53ae741558</x:v>
      </x:c>
      <x:c r="L3782" s="10" t="str">
        <x:v>historical_three</x:v>
      </x:c>
      <x:c r="M3782" s="10" t="n">
        <x:v>1</x:v>
      </x:c>
      <x:c r="N3782" s="10" t="n">
        <x:v>0</x:v>
      </x:c>
      <x:c r="O3782" s="10" t="n">
        <x:v>0</x:v>
      </x:c>
      <x:c r="P3782" s="9" t="str">
        <x:f>'CaseReview'!U1596</x:f>
        <x:v>FAIL</x:v>
      </x:c>
      <x:c r="Q3782" s="9" t="n">
        <x:f>IF(AND(T3782=1,G3782=P3782),1,0)</x:f>
        <x:v>1</x:v>
      </x:c>
      <x:c r="R3782" s="9" t="n">
        <x:f>IF(AND(T3782=1,G3782="PASS",P3782="FAIL"),1,0)</x:f>
        <x:v>0</x:v>
      </x:c>
      <x:c r="S3782" s="9" t="n">
        <x:f>IF(AND(T3782=1,G3782="FAIL",P3782="PASS"),1,0)</x:f>
        <x:v>0</x:v>
      </x:c>
      <x:c r="T3782" s="9" t="n">
        <x:v>1</x:v>
      </x:c>
      <x:c r="U3782" s="9" t="n">
        <x:v>12</x:v>
      </x:c>
      <x:c r="V3782" s="9" t="str">
        <x:v>MVP/SHACL_GENERATION_PIPELINE/experiments/LUNA_NO_SEMANTIC_VALIDATOR/RUN_01/runs/RUN-TRF-022-20260901T110829735275Z/artifacts/attempt_01/candidate_shape.ttl</x:v>
      </x:c>
    </x:row>
    <x:row r="3783" ht="22" customHeight="1">
      <x:c r="A3783" s="10" t="str">
        <x:v>NO_SEMANTIC</x:v>
      </x:c>
      <x:c r="B3783" s="10" t="str">
        <x:v>TRF-022</x:v>
      </x:c>
      <x:c r="C3783" s="10" t="str">
        <x:v>TRF-022-P01</x:v>
      </x:c>
      <x:c r="D3783" s="10" t="str">
        <x:v>RUN_01</x:v>
      </x:c>
      <x:c r="E3783" s="10" t="str">
        <x:v>ORIGINAL_LEDGER</x:v>
      </x:c>
      <x:c r="F3783" s="10" t="str">
        <x:v>PASS</x:v>
      </x:c>
      <x:c r="G3783" s="10" t="str">
        <x:v>PASS</x:v>
      </x:c>
      <x:c r="H3783" s="10" t="str">
        <x:v>EXECUTED</x:v>
      </x:c>
      <x:c r="I3783" s="10" t="str">
        <x:v>PARSED</x:v>
      </x:c>
      <x:c r="J3783" s="10" t="str">
        <x:v>NO_SEMANTIC_VALIDATOR_DETERMINISTIC_PASS</x:v>
      </x:c>
      <x:c r="K3783" s="10" t="str">
        <x:v>feb51c870bf4f1a28dbe62dd8034f1da7d88e75b4cb54bdb0b74bb53ae741558</x:v>
      </x:c>
      <x:c r="L3783" s="10" t="str">
        <x:v>historical_three</x:v>
      </x:c>
      <x:c r="M3783" s="10" t="n">
        <x:v>1</x:v>
      </x:c>
      <x:c r="N3783" s="10" t="n">
        <x:v>0</x:v>
      </x:c>
      <x:c r="O3783" s="10" t="n">
        <x:v>0</x:v>
      </x:c>
      <x:c r="P3783" s="9" t="str">
        <x:f>'CaseReview'!U1597</x:f>
        <x:v>PASS</x:v>
      </x:c>
      <x:c r="Q3783" s="9" t="n">
        <x:f>IF(AND(T3783=1,G3783=P3783),1,0)</x:f>
        <x:v>1</x:v>
      </x:c>
      <x:c r="R3783" s="9" t="n">
        <x:f>IF(AND(T3783=1,G3783="PASS",P3783="FAIL"),1,0)</x:f>
        <x:v>0</x:v>
      </x:c>
      <x:c r="S3783" s="9" t="n">
        <x:f>IF(AND(T3783=1,G3783="FAIL",P3783="PASS"),1,0)</x:f>
        <x:v>0</x:v>
      </x:c>
      <x:c r="T3783" s="9" t="n">
        <x:v>1</x:v>
      </x:c>
      <x:c r="U3783" s="9" t="n">
        <x:v>12</x:v>
      </x:c>
      <x:c r="V3783" s="9" t="str">
        <x:v>MVP/SHACL_GENERATION_PIPELINE/experiments/LUNA_NO_SEMANTIC_VALIDATOR/RUN_01/runs/RUN-TRF-022-20260901T110829735275Z/artifacts/attempt_01/candidate_shape.ttl</x:v>
      </x:c>
    </x:row>
    <x:row r="3784" ht="22" customHeight="1">
      <x:c r="A3784" s="10" t="str">
        <x:v>NO_SEMANTIC</x:v>
      </x:c>
      <x:c r="B3784" s="10" t="str">
        <x:v>TRF-023</x:v>
      </x:c>
      <x:c r="C3784" s="10" t="str">
        <x:v>TRF-023-F01</x:v>
      </x:c>
      <x:c r="D3784" s="10" t="str">
        <x:v>RUN_01</x:v>
      </x:c>
      <x:c r="E3784" s="10" t="str">
        <x:v>ORIGINAL_LEDGER</x:v>
      </x:c>
      <x:c r="F3784" s="10" t="str">
        <x:v>FAIL</x:v>
      </x:c>
      <x:c r="G3784" s="10" t="str">
        <x:v>FAIL</x:v>
      </x:c>
      <x:c r="H3784" s="10" t="str">
        <x:v>EXECUTED</x:v>
      </x:c>
      <x:c r="I3784" s="10" t="str">
        <x:v>PARSED</x:v>
      </x:c>
      <x:c r="J3784" s="10" t="str">
        <x:v>NO_SEMANTIC_VALIDATOR_DETERMINISTIC_PASS</x:v>
      </x:c>
      <x:c r="K3784" s="10" t="str">
        <x:v>26ebd17a145550958dba8aac9c50edb63123ccee8e81e740309032031136d7f5</x:v>
      </x:c>
      <x:c r="L3784" s="10" t="str">
        <x:v>historical_three</x:v>
      </x:c>
      <x:c r="M3784" s="10" t="n">
        <x:v>1</x:v>
      </x:c>
      <x:c r="N3784" s="10" t="n">
        <x:v>0</x:v>
      </x:c>
      <x:c r="O3784" s="10" t="n">
        <x:v>0</x:v>
      </x:c>
      <x:c r="P3784" s="9" t="str">
        <x:f>'CaseReview'!U1598</x:f>
        <x:v>FAIL</x:v>
      </x:c>
      <x:c r="Q3784" s="9" t="n">
        <x:f>IF(AND(T3784=1,G3784=P3784),1,0)</x:f>
        <x:v>1</x:v>
      </x:c>
      <x:c r="R3784" s="9" t="n">
        <x:f>IF(AND(T3784=1,G3784="PASS",P3784="FAIL"),1,0)</x:f>
        <x:v>0</x:v>
      </x:c>
      <x:c r="S3784" s="9" t="n">
        <x:f>IF(AND(T3784=1,G3784="FAIL",P3784="PASS"),1,0)</x:f>
        <x:v>0</x:v>
      </x:c>
      <x:c r="T3784" s="9" t="n">
        <x:v>1</x:v>
      </x:c>
      <x:c r="U3784" s="9" t="n">
        <x:v>8</x:v>
      </x:c>
      <x:c r="V3784" s="9" t="str">
        <x:v>MVP/SHACL_GENERATION_PIPELINE/experiments/LUNA_NO_SEMANTIC_VALIDATOR/RUN_01/runs/RUN-TRF-023-20260901T110853625999Z/artifacts/attempt_01/candidate_shape.ttl</x:v>
      </x:c>
    </x:row>
    <x:row r="3785" ht="22" customHeight="1">
      <x:c r="A3785" s="10" t="str">
        <x:v>NO_SEMANTIC</x:v>
      </x:c>
      <x:c r="B3785" s="10" t="str">
        <x:v>TRF-023</x:v>
      </x:c>
      <x:c r="C3785" s="10" t="str">
        <x:v>TRF-023-F02</x:v>
      </x:c>
      <x:c r="D3785" s="10" t="str">
        <x:v>RUN_01</x:v>
      </x:c>
      <x:c r="E3785" s="10" t="str">
        <x:v>ORIGINAL_LEDGER</x:v>
      </x:c>
      <x:c r="F3785" s="10" t="str">
        <x:v>FAIL</x:v>
      </x:c>
      <x:c r="G3785" s="10" t="str">
        <x:v>FAIL</x:v>
      </x:c>
      <x:c r="H3785" s="10" t="str">
        <x:v>EXECUTED</x:v>
      </x:c>
      <x:c r="I3785" s="10" t="str">
        <x:v>PARSED</x:v>
      </x:c>
      <x:c r="J3785" s="10" t="str">
        <x:v>NO_SEMANTIC_VALIDATOR_DETERMINISTIC_PASS</x:v>
      </x:c>
      <x:c r="K3785" s="10" t="str">
        <x:v>26ebd17a145550958dba8aac9c50edb63123ccee8e81e740309032031136d7f5</x:v>
      </x:c>
      <x:c r="L3785" s="10" t="str">
        <x:v>historical_three</x:v>
      </x:c>
      <x:c r="M3785" s="10" t="n">
        <x:v>1</x:v>
      </x:c>
      <x:c r="N3785" s="10" t="n">
        <x:v>0</x:v>
      </x:c>
      <x:c r="O3785" s="10" t="n">
        <x:v>0</x:v>
      </x:c>
      <x:c r="P3785" s="9" t="str">
        <x:f>'CaseReview'!U1599</x:f>
        <x:v>FAIL</x:v>
      </x:c>
      <x:c r="Q3785" s="9" t="n">
        <x:f>IF(AND(T3785=1,G3785=P3785),1,0)</x:f>
        <x:v>1</x:v>
      </x:c>
      <x:c r="R3785" s="9" t="n">
        <x:f>IF(AND(T3785=1,G3785="PASS",P3785="FAIL"),1,0)</x:f>
        <x:v>0</x:v>
      </x:c>
      <x:c r="S3785" s="9" t="n">
        <x:f>IF(AND(T3785=1,G3785="FAIL",P3785="PASS"),1,0)</x:f>
        <x:v>0</x:v>
      </x:c>
      <x:c r="T3785" s="9" t="n">
        <x:v>1</x:v>
      </x:c>
      <x:c r="U3785" s="9" t="n">
        <x:v>8</x:v>
      </x:c>
      <x:c r="V3785" s="9" t="str">
        <x:v>MVP/SHACL_GENERATION_PIPELINE/experiments/LUNA_NO_SEMANTIC_VALIDATOR/RUN_01/runs/RUN-TRF-023-20260901T110853625999Z/artifacts/attempt_01/candidate_shape.ttl</x:v>
      </x:c>
    </x:row>
    <x:row r="3786" ht="22" customHeight="1">
      <x:c r="A3786" s="10" t="str">
        <x:v>NO_SEMANTIC</x:v>
      </x:c>
      <x:c r="B3786" s="10" t="str">
        <x:v>TRF-023</x:v>
      </x:c>
      <x:c r="C3786" s="10" t="str">
        <x:v>TRF-023-F03</x:v>
      </x:c>
      <x:c r="D3786" s="10" t="str">
        <x:v>RUN_01</x:v>
      </x:c>
      <x:c r="E3786" s="10" t="str">
        <x:v>ORIGINAL_LEDGER</x:v>
      </x:c>
      <x:c r="F3786" s="10" t="str">
        <x:v>FAIL</x:v>
      </x:c>
      <x:c r="G3786" s="10" t="str">
        <x:v>FAIL</x:v>
      </x:c>
      <x:c r="H3786" s="10" t="str">
        <x:v>EXECUTED</x:v>
      </x:c>
      <x:c r="I3786" s="10" t="str">
        <x:v>PARSED</x:v>
      </x:c>
      <x:c r="J3786" s="10" t="str">
        <x:v>NO_SEMANTIC_VALIDATOR_DETERMINISTIC_PASS</x:v>
      </x:c>
      <x:c r="K3786" s="10" t="str">
        <x:v>26ebd17a145550958dba8aac9c50edb63123ccee8e81e740309032031136d7f5</x:v>
      </x:c>
      <x:c r="L3786" s="10" t="str">
        <x:v>historical_three</x:v>
      </x:c>
      <x:c r="M3786" s="10" t="n">
        <x:v>1</x:v>
      </x:c>
      <x:c r="N3786" s="10" t="n">
        <x:v>0</x:v>
      </x:c>
      <x:c r="O3786" s="10" t="n">
        <x:v>0</x:v>
      </x:c>
      <x:c r="P3786" s="9" t="str">
        <x:f>'CaseReview'!U1600</x:f>
        <x:v>FAIL</x:v>
      </x:c>
      <x:c r="Q3786" s="9" t="n">
        <x:f>IF(AND(T3786=1,G3786=P3786),1,0)</x:f>
        <x:v>1</x:v>
      </x:c>
      <x:c r="R3786" s="9" t="n">
        <x:f>IF(AND(T3786=1,G3786="PASS",P3786="FAIL"),1,0)</x:f>
        <x:v>0</x:v>
      </x:c>
      <x:c r="S3786" s="9" t="n">
        <x:f>IF(AND(T3786=1,G3786="FAIL",P3786="PASS"),1,0)</x:f>
        <x:v>0</x:v>
      </x:c>
      <x:c r="T3786" s="9" t="n">
        <x:v>1</x:v>
      </x:c>
      <x:c r="U3786" s="9" t="n">
        <x:v>8</x:v>
      </x:c>
      <x:c r="V3786" s="9" t="str">
        <x:v>MVP/SHACL_GENERATION_PIPELINE/experiments/LUNA_NO_SEMANTIC_VALIDATOR/RUN_01/runs/RUN-TRF-023-20260901T110853625999Z/artifacts/attempt_01/candidate_shape.ttl</x:v>
      </x:c>
    </x:row>
    <x:row r="3787" ht="22" customHeight="1">
      <x:c r="A3787" s="10" t="str">
        <x:v>NO_SEMANTIC</x:v>
      </x:c>
      <x:c r="B3787" s="10" t="str">
        <x:v>TRF-023</x:v>
      </x:c>
      <x:c r="C3787" s="10" t="str">
        <x:v>TRF-023-F04</x:v>
      </x:c>
      <x:c r="D3787" s="10" t="str">
        <x:v>RUN_01</x:v>
      </x:c>
      <x:c r="E3787" s="10" t="str">
        <x:v>ORIGINAL_LEDGER</x:v>
      </x:c>
      <x:c r="F3787" s="10" t="str">
        <x:v>FAIL</x:v>
      </x:c>
      <x:c r="G3787" s="10" t="str">
        <x:v>FAIL</x:v>
      </x:c>
      <x:c r="H3787" s="10" t="str">
        <x:v>EXECUTED</x:v>
      </x:c>
      <x:c r="I3787" s="10" t="str">
        <x:v>PARSED</x:v>
      </x:c>
      <x:c r="J3787" s="10" t="str">
        <x:v>NO_SEMANTIC_VALIDATOR_DETERMINISTIC_PASS</x:v>
      </x:c>
      <x:c r="K3787" s="10" t="str">
        <x:v>26ebd17a145550958dba8aac9c50edb63123ccee8e81e740309032031136d7f5</x:v>
      </x:c>
      <x:c r="L3787" s="10" t="str">
        <x:v>historical_three</x:v>
      </x:c>
      <x:c r="M3787" s="10" t="n">
        <x:v>1</x:v>
      </x:c>
      <x:c r="N3787" s="10" t="n">
        <x:v>0</x:v>
      </x:c>
      <x:c r="O3787" s="10" t="n">
        <x:v>0</x:v>
      </x:c>
      <x:c r="P3787" s="9" t="str">
        <x:f>'CaseReview'!U1601</x:f>
        <x:v>FAIL</x:v>
      </x:c>
      <x:c r="Q3787" s="9" t="n">
        <x:f>IF(AND(T3787=1,G3787=P3787),1,0)</x:f>
        <x:v>1</x:v>
      </x:c>
      <x:c r="R3787" s="9" t="n">
        <x:f>IF(AND(T3787=1,G3787="PASS",P3787="FAIL"),1,0)</x:f>
        <x:v>0</x:v>
      </x:c>
      <x:c r="S3787" s="9" t="n">
        <x:f>IF(AND(T3787=1,G3787="FAIL",P3787="PASS"),1,0)</x:f>
        <x:v>0</x:v>
      </x:c>
      <x:c r="T3787" s="9" t="n">
        <x:v>1</x:v>
      </x:c>
      <x:c r="U3787" s="9" t="n">
        <x:v>8</x:v>
      </x:c>
      <x:c r="V3787" s="9" t="str">
        <x:v>MVP/SHACL_GENERATION_PIPELINE/experiments/LUNA_NO_SEMANTIC_VALIDATOR/RUN_01/runs/RUN-TRF-023-20260901T110853625999Z/artifacts/attempt_01/candidate_shape.ttl</x:v>
      </x:c>
    </x:row>
    <x:row r="3788" ht="22" customHeight="1">
      <x:c r="A3788" s="10" t="str">
        <x:v>NO_SEMANTIC</x:v>
      </x:c>
      <x:c r="B3788" s="10" t="str">
        <x:v>TRF-023</x:v>
      </x:c>
      <x:c r="C3788" s="10" t="str">
        <x:v>TRF-023-P01</x:v>
      </x:c>
      <x:c r="D3788" s="10" t="str">
        <x:v>RUN_01</x:v>
      </x:c>
      <x:c r="E3788" s="10" t="str">
        <x:v>ORIGINAL_LEDGER</x:v>
      </x:c>
      <x:c r="F3788" s="10" t="str">
        <x:v>PASS</x:v>
      </x:c>
      <x:c r="G3788" s="10" t="str">
        <x:v>FAIL</x:v>
      </x:c>
      <x:c r="H3788" s="10" t="str">
        <x:v>EXECUTED</x:v>
      </x:c>
      <x:c r="I3788" s="10" t="str">
        <x:v>PARSED</x:v>
      </x:c>
      <x:c r="J3788" s="10" t="str">
        <x:v>NO_SEMANTIC_VALIDATOR_DETERMINISTIC_PASS</x:v>
      </x:c>
      <x:c r="K3788" s="10" t="str">
        <x:v>26ebd17a145550958dba8aac9c50edb63123ccee8e81e740309032031136d7f5</x:v>
      </x:c>
      <x:c r="L3788" s="10" t="str">
        <x:v>historical_three</x:v>
      </x:c>
      <x:c r="M3788" s="10" t="n">
        <x:v>0</x:v>
      </x:c>
      <x:c r="N3788" s="10" t="n">
        <x:v>0</x:v>
      </x:c>
      <x:c r="O3788" s="10" t="n">
        <x:v>1</x:v>
      </x:c>
      <x:c r="P3788" s="9" t="str">
        <x:f>'CaseReview'!U1602</x:f>
        <x:v>PASS</x:v>
      </x:c>
      <x:c r="Q3788" s="9" t="n">
        <x:f>IF(AND(T3788=1,G3788=P3788),1,0)</x:f>
        <x:v>0</x:v>
      </x:c>
      <x:c r="R3788" s="9" t="n">
        <x:f>IF(AND(T3788=1,G3788="PASS",P3788="FAIL"),1,0)</x:f>
        <x:v>0</x:v>
      </x:c>
      <x:c r="S3788" s="9" t="n">
        <x:f>IF(AND(T3788=1,G3788="FAIL",P3788="PASS"),1,0)</x:f>
        <x:v>1</x:v>
      </x:c>
      <x:c r="T3788" s="9" t="n">
        <x:v>1</x:v>
      </x:c>
      <x:c r="U3788" s="9" t="n">
        <x:v>8</x:v>
      </x:c>
      <x:c r="V3788" s="9" t="str">
        <x:v>MVP/SHACL_GENERATION_PIPELINE/experiments/LUNA_NO_SEMANTIC_VALIDATOR/RUN_01/runs/RUN-TRF-023-20260901T110853625999Z/artifacts/attempt_01/candidate_shape.ttl</x:v>
      </x:c>
    </x:row>
    <x:row r="3789" ht="22" customHeight="1">
      <x:c r="A3789" s="10" t="str">
        <x:v>NO_SEMANTIC</x:v>
      </x:c>
      <x:c r="B3789" s="10" t="str">
        <x:v>TRF-023</x:v>
      </x:c>
      <x:c r="C3789" s="10" t="str">
        <x:v>TRF-023-P02</x:v>
      </x:c>
      <x:c r="D3789" s="10" t="str">
        <x:v>RUN_01</x:v>
      </x:c>
      <x:c r="E3789" s="10" t="str">
        <x:v>ORIGINAL_LEDGER</x:v>
      </x:c>
      <x:c r="F3789" s="10" t="str">
        <x:v>PASS</x:v>
      </x:c>
      <x:c r="G3789" s="10" t="str">
        <x:v>FAIL</x:v>
      </x:c>
      <x:c r="H3789" s="10" t="str">
        <x:v>EXECUTED</x:v>
      </x:c>
      <x:c r="I3789" s="10" t="str">
        <x:v>PARSED</x:v>
      </x:c>
      <x:c r="J3789" s="10" t="str">
        <x:v>NO_SEMANTIC_VALIDATOR_DETERMINISTIC_PASS</x:v>
      </x:c>
      <x:c r="K3789" s="10" t="str">
        <x:v>26ebd17a145550958dba8aac9c50edb63123ccee8e81e740309032031136d7f5</x:v>
      </x:c>
      <x:c r="L3789" s="10" t="str">
        <x:v>historical_three</x:v>
      </x:c>
      <x:c r="M3789" s="10" t="n">
        <x:v>0</x:v>
      </x:c>
      <x:c r="N3789" s="10" t="n">
        <x:v>0</x:v>
      </x:c>
      <x:c r="O3789" s="10" t="n">
        <x:v>1</x:v>
      </x:c>
      <x:c r="P3789" s="9" t="str">
        <x:f>'CaseReview'!U1603</x:f>
        <x:v>PASS</x:v>
      </x:c>
      <x:c r="Q3789" s="9" t="n">
        <x:f>IF(AND(T3789=1,G3789=P3789),1,0)</x:f>
        <x:v>0</x:v>
      </x:c>
      <x:c r="R3789" s="9" t="n">
        <x:f>IF(AND(T3789=1,G3789="PASS",P3789="FAIL"),1,0)</x:f>
        <x:v>0</x:v>
      </x:c>
      <x:c r="S3789" s="9" t="n">
        <x:f>IF(AND(T3789=1,G3789="FAIL",P3789="PASS"),1,0)</x:f>
        <x:v>1</x:v>
      </x:c>
      <x:c r="T3789" s="9" t="n">
        <x:v>1</x:v>
      </x:c>
      <x:c r="U3789" s="9" t="n">
        <x:v>8</x:v>
      </x:c>
      <x:c r="V3789" s="9" t="str">
        <x:v>MVP/SHACL_GENERATION_PIPELINE/experiments/LUNA_NO_SEMANTIC_VALIDATOR/RUN_01/runs/RUN-TRF-023-20260901T110853625999Z/artifacts/attempt_01/candidate_shape.ttl</x:v>
      </x:c>
    </x:row>
    <x:row r="3790" ht="22" customHeight="1">
      <x:c r="A3790" s="10" t="str">
        <x:v>NO_SEMANTIC</x:v>
      </x:c>
      <x:c r="B3790" s="10" t="str">
        <x:v>TRF-023</x:v>
      </x:c>
      <x:c r="C3790" s="10" t="str">
        <x:v>TRF-023-P03</x:v>
      </x:c>
      <x:c r="D3790" s="10" t="str">
        <x:v>RUN_01</x:v>
      </x:c>
      <x:c r="E3790" s="10" t="str">
        <x:v>ORIGINAL_LEDGER</x:v>
      </x:c>
      <x:c r="F3790" s="10" t="str">
        <x:v>PASS</x:v>
      </x:c>
      <x:c r="G3790" s="10" t="str">
        <x:v>FAIL</x:v>
      </x:c>
      <x:c r="H3790" s="10" t="str">
        <x:v>EXECUTED</x:v>
      </x:c>
      <x:c r="I3790" s="10" t="str">
        <x:v>PARSED</x:v>
      </x:c>
      <x:c r="J3790" s="10" t="str">
        <x:v>NO_SEMANTIC_VALIDATOR_DETERMINISTIC_PASS</x:v>
      </x:c>
      <x:c r="K3790" s="10" t="str">
        <x:v>26ebd17a145550958dba8aac9c50edb63123ccee8e81e740309032031136d7f5</x:v>
      </x:c>
      <x:c r="L3790" s="10" t="str">
        <x:v>historical_three</x:v>
      </x:c>
      <x:c r="M3790" s="10" t="n">
        <x:v>0</x:v>
      </x:c>
      <x:c r="N3790" s="10" t="n">
        <x:v>0</x:v>
      </x:c>
      <x:c r="O3790" s="10" t="n">
        <x:v>1</x:v>
      </x:c>
      <x:c r="P3790" s="9" t="str">
        <x:f>'CaseReview'!U1604</x:f>
        <x:v>PASS</x:v>
      </x:c>
      <x:c r="Q3790" s="9" t="n">
        <x:f>IF(AND(T3790=1,G3790=P3790),1,0)</x:f>
        <x:v>0</x:v>
      </x:c>
      <x:c r="R3790" s="9" t="n">
        <x:f>IF(AND(T3790=1,G3790="PASS",P3790="FAIL"),1,0)</x:f>
        <x:v>0</x:v>
      </x:c>
      <x:c r="S3790" s="9" t="n">
        <x:f>IF(AND(T3790=1,G3790="FAIL",P3790="PASS"),1,0)</x:f>
        <x:v>1</x:v>
      </x:c>
      <x:c r="T3790" s="9" t="n">
        <x:v>1</x:v>
      </x:c>
      <x:c r="U3790" s="9" t="n">
        <x:v>8</x:v>
      </x:c>
      <x:c r="V3790" s="9" t="str">
        <x:v>MVP/SHACL_GENERATION_PIPELINE/experiments/LUNA_NO_SEMANTIC_VALIDATOR/RUN_01/runs/RUN-TRF-023-20260901T110853625999Z/artifacts/attempt_01/candidate_shape.ttl</x:v>
      </x:c>
    </x:row>
    <x:row r="3791" ht="22" customHeight="1">
      <x:c r="A3791" s="10" t="str">
        <x:v>NO_SEMANTIC</x:v>
      </x:c>
      <x:c r="B3791" s="10" t="str">
        <x:v>TRF-023</x:v>
      </x:c>
      <x:c r="C3791" s="10" t="str">
        <x:v>TRF-023-P04</x:v>
      </x:c>
      <x:c r="D3791" s="10" t="str">
        <x:v>RUN_01</x:v>
      </x:c>
      <x:c r="E3791" s="10" t="str">
        <x:v>ORIGINAL_LEDGER</x:v>
      </x:c>
      <x:c r="F3791" s="10" t="str">
        <x:v>PASS</x:v>
      </x:c>
      <x:c r="G3791" s="10" t="str">
        <x:v>PASS</x:v>
      </x:c>
      <x:c r="H3791" s="10" t="str">
        <x:v>EXECUTED</x:v>
      </x:c>
      <x:c r="I3791" s="10" t="str">
        <x:v>PARSED</x:v>
      </x:c>
      <x:c r="J3791" s="10" t="str">
        <x:v>NO_SEMANTIC_VALIDATOR_DETERMINISTIC_PASS</x:v>
      </x:c>
      <x:c r="K3791" s="10" t="str">
        <x:v>26ebd17a145550958dba8aac9c50edb63123ccee8e81e740309032031136d7f5</x:v>
      </x:c>
      <x:c r="L3791" s="10" t="str">
        <x:v>historical_three</x:v>
      </x:c>
      <x:c r="M3791" s="10" t="n">
        <x:v>1</x:v>
      </x:c>
      <x:c r="N3791" s="10" t="n">
        <x:v>0</x:v>
      </x:c>
      <x:c r="O3791" s="10" t="n">
        <x:v>0</x:v>
      </x:c>
      <x:c r="P3791" s="9" t="str">
        <x:f>'CaseReview'!U1605</x:f>
        <x:v>PASS</x:v>
      </x:c>
      <x:c r="Q3791" s="9" t="n">
        <x:f>IF(AND(T3791=1,G3791=P3791),1,0)</x:f>
        <x:v>1</x:v>
      </x:c>
      <x:c r="R3791" s="9" t="n">
        <x:f>IF(AND(T3791=1,G3791="PASS",P3791="FAIL"),1,0)</x:f>
        <x:v>0</x:v>
      </x:c>
      <x:c r="S3791" s="9" t="n">
        <x:f>IF(AND(T3791=1,G3791="FAIL",P3791="PASS"),1,0)</x:f>
        <x:v>0</x:v>
      </x:c>
      <x:c r="T3791" s="9" t="n">
        <x:v>1</x:v>
      </x:c>
      <x:c r="U3791" s="9" t="n">
        <x:v>8</x:v>
      </x:c>
      <x:c r="V3791" s="9" t="str">
        <x:v>MVP/SHACL_GENERATION_PIPELINE/experiments/LUNA_NO_SEMANTIC_VALIDATOR/RUN_01/runs/RUN-TRF-023-20260901T110853625999Z/artifacts/attempt_01/candidate_shape.ttl</x:v>
      </x:c>
    </x:row>
    <x:row r="3792" ht="22" customHeight="1">
      <x:c r="A3792" s="10" t="str">
        <x:v>NO_SEMANTIC</x:v>
      </x:c>
      <x:c r="B3792" s="10" t="str">
        <x:v>TRF-024</x:v>
      </x:c>
      <x:c r="C3792" s="10" t="str">
        <x:v>TRF-024-F01</x:v>
      </x:c>
      <x:c r="D3792" s="10" t="str">
        <x:v>RUN_01</x:v>
      </x:c>
      <x:c r="E3792" s="10" t="str">
        <x:v>ORIGINAL_LEDGER</x:v>
      </x:c>
      <x:c r="F3792" s="10" t="str">
        <x:v>FAIL</x:v>
      </x:c>
      <x:c r="G3792" s="10" t="str">
        <x:v>PASS</x:v>
      </x:c>
      <x:c r="H3792" s="10" t="str">
        <x:v>EXECUTED</x:v>
      </x:c>
      <x:c r="I3792" s="10" t="str">
        <x:v>PARSED</x:v>
      </x:c>
      <x:c r="J3792" s="10" t="str">
        <x:v>NO_SEMANTIC_VALIDATOR_DETERMINISTIC_PASS</x:v>
      </x:c>
      <x:c r="K3792" s="10" t="str">
        <x:v>77cd34965a12c9da9f22f807a2be4b1b5e44ec7aef355621e6f17103a15a8d46</x:v>
      </x:c>
      <x:c r="L3792" s="10" t="str">
        <x:v>historical_three</x:v>
      </x:c>
      <x:c r="M3792" s="10" t="n">
        <x:v>0</x:v>
      </x:c>
      <x:c r="N3792" s="10" t="n">
        <x:v>1</x:v>
      </x:c>
      <x:c r="O3792" s="10" t="n">
        <x:v>0</x:v>
      </x:c>
      <x:c r="P3792" s="9" t="str">
        <x:f>'CaseReview'!U1606</x:f>
        <x:v>FAIL</x:v>
      </x:c>
      <x:c r="Q3792" s="9" t="n">
        <x:f>IF(AND(T3792=1,G3792=P3792),1,0)</x:f>
        <x:v>0</x:v>
      </x:c>
      <x:c r="R3792" s="9" t="n">
        <x:f>IF(AND(T3792=1,G3792="PASS",P3792="FAIL"),1,0)</x:f>
        <x:v>1</x:v>
      </x:c>
      <x:c r="S3792" s="9" t="n">
        <x:f>IF(AND(T3792=1,G3792="FAIL",P3792="PASS"),1,0)</x:f>
        <x:v>0</x:v>
      </x:c>
      <x:c r="T3792" s="9" t="n">
        <x:v>1</x:v>
      </x:c>
      <x:c r="U3792" s="9" t="n">
        <x:v>8</x:v>
      </x:c>
      <x:c r="V3792" s="9" t="str">
        <x:v>MVP/SHACL_GENERATION_PIPELINE/experiments/LUNA_NO_SEMANTIC_VALIDATOR/RUN_01/runs/RUN-TRF-024-20260901T110920142243Z/artifacts/attempt_01/candidate_shape.ttl</x:v>
      </x:c>
    </x:row>
    <x:row r="3793" ht="22" customHeight="1">
      <x:c r="A3793" s="10" t="str">
        <x:v>NO_SEMANTIC</x:v>
      </x:c>
      <x:c r="B3793" s="10" t="str">
        <x:v>TRF-024</x:v>
      </x:c>
      <x:c r="C3793" s="10" t="str">
        <x:v>TRF-024-F02</x:v>
      </x:c>
      <x:c r="D3793" s="10" t="str">
        <x:v>RUN_01</x:v>
      </x:c>
      <x:c r="E3793" s="10" t="str">
        <x:v>ORIGINAL_LEDGER</x:v>
      </x:c>
      <x:c r="F3793" s="10" t="str">
        <x:v>FAIL</x:v>
      </x:c>
      <x:c r="G3793" s="10" t="str">
        <x:v>PASS</x:v>
      </x:c>
      <x:c r="H3793" s="10" t="str">
        <x:v>EXECUTED</x:v>
      </x:c>
      <x:c r="I3793" s="10" t="str">
        <x:v>PARSED</x:v>
      </x:c>
      <x:c r="J3793" s="10" t="str">
        <x:v>NO_SEMANTIC_VALIDATOR_DETERMINISTIC_PASS</x:v>
      </x:c>
      <x:c r="K3793" s="10" t="str">
        <x:v>77cd34965a12c9da9f22f807a2be4b1b5e44ec7aef355621e6f17103a15a8d46</x:v>
      </x:c>
      <x:c r="L3793" s="10" t="str">
        <x:v>historical_three</x:v>
      </x:c>
      <x:c r="M3793" s="10" t="n">
        <x:v>0</x:v>
      </x:c>
      <x:c r="N3793" s="10" t="n">
        <x:v>1</x:v>
      </x:c>
      <x:c r="O3793" s="10" t="n">
        <x:v>0</x:v>
      </x:c>
      <x:c r="P3793" s="9" t="str">
        <x:f>'CaseReview'!U1607</x:f>
        <x:v>FAIL</x:v>
      </x:c>
      <x:c r="Q3793" s="9" t="n">
        <x:f>IF(AND(T3793=1,G3793=P3793),1,0)</x:f>
        <x:v>0</x:v>
      </x:c>
      <x:c r="R3793" s="9" t="n">
        <x:f>IF(AND(T3793=1,G3793="PASS",P3793="FAIL"),1,0)</x:f>
        <x:v>1</x:v>
      </x:c>
      <x:c r="S3793" s="9" t="n">
        <x:f>IF(AND(T3793=1,G3793="FAIL",P3793="PASS"),1,0)</x:f>
        <x:v>0</x:v>
      </x:c>
      <x:c r="T3793" s="9" t="n">
        <x:v>1</x:v>
      </x:c>
      <x:c r="U3793" s="9" t="n">
        <x:v>8</x:v>
      </x:c>
      <x:c r="V3793" s="9" t="str">
        <x:v>MVP/SHACL_GENERATION_PIPELINE/experiments/LUNA_NO_SEMANTIC_VALIDATOR/RUN_01/runs/RUN-TRF-024-20260901T110920142243Z/artifacts/attempt_01/candidate_shape.ttl</x:v>
      </x:c>
    </x:row>
    <x:row r="3794" ht="22" customHeight="1">
      <x:c r="A3794" s="10" t="str">
        <x:v>NO_SEMANTIC</x:v>
      </x:c>
      <x:c r="B3794" s="10" t="str">
        <x:v>TRF-024</x:v>
      </x:c>
      <x:c r="C3794" s="10" t="str">
        <x:v>TRF-024-F03</x:v>
      </x:c>
      <x:c r="D3794" s="10" t="str">
        <x:v>RUN_01</x:v>
      </x:c>
      <x:c r="E3794" s="10" t="str">
        <x:v>ORIGINAL_LEDGER</x:v>
      </x:c>
      <x:c r="F3794" s="10" t="str">
        <x:v>FAIL</x:v>
      </x:c>
      <x:c r="G3794" s="10" t="str">
        <x:v>FAIL</x:v>
      </x:c>
      <x:c r="H3794" s="10" t="str">
        <x:v>EXECUTED</x:v>
      </x:c>
      <x:c r="I3794" s="10" t="str">
        <x:v>PARSED</x:v>
      </x:c>
      <x:c r="J3794" s="10" t="str">
        <x:v>NO_SEMANTIC_VALIDATOR_DETERMINISTIC_PASS</x:v>
      </x:c>
      <x:c r="K3794" s="10" t="str">
        <x:v>77cd34965a12c9da9f22f807a2be4b1b5e44ec7aef355621e6f17103a15a8d46</x:v>
      </x:c>
      <x:c r="L3794" s="10" t="str">
        <x:v>historical_three</x:v>
      </x:c>
      <x:c r="M3794" s="10" t="n">
        <x:v>1</x:v>
      </x:c>
      <x:c r="N3794" s="10" t="n">
        <x:v>0</x:v>
      </x:c>
      <x:c r="O3794" s="10" t="n">
        <x:v>0</x:v>
      </x:c>
      <x:c r="P3794" s="9" t="str">
        <x:f>'CaseReview'!U1608</x:f>
        <x:v>FAIL</x:v>
      </x:c>
      <x:c r="Q3794" s="9" t="n">
        <x:f>IF(AND(T3794=1,G3794=P3794),1,0)</x:f>
        <x:v>1</x:v>
      </x:c>
      <x:c r="R3794" s="9" t="n">
        <x:f>IF(AND(T3794=1,G3794="PASS",P3794="FAIL"),1,0)</x:f>
        <x:v>0</x:v>
      </x:c>
      <x:c r="S3794" s="9" t="n">
        <x:f>IF(AND(T3794=1,G3794="FAIL",P3794="PASS"),1,0)</x:f>
        <x:v>0</x:v>
      </x:c>
      <x:c r="T3794" s="9" t="n">
        <x:v>1</x:v>
      </x:c>
      <x:c r="U3794" s="9" t="n">
        <x:v>8</x:v>
      </x:c>
      <x:c r="V3794" s="9" t="str">
        <x:v>MVP/SHACL_GENERATION_PIPELINE/experiments/LUNA_NO_SEMANTIC_VALIDATOR/RUN_01/runs/RUN-TRF-024-20260901T110920142243Z/artifacts/attempt_01/candidate_shape.ttl</x:v>
      </x:c>
    </x:row>
    <x:row r="3795" ht="22" customHeight="1">
      <x:c r="A3795" s="10" t="str">
        <x:v>NO_SEMANTIC</x:v>
      </x:c>
      <x:c r="B3795" s="10" t="str">
        <x:v>TRF-024</x:v>
      </x:c>
      <x:c r="C3795" s="10" t="str">
        <x:v>TRF-024-P01</x:v>
      </x:c>
      <x:c r="D3795" s="10" t="str">
        <x:v>RUN_01</x:v>
      </x:c>
      <x:c r="E3795" s="10" t="str">
        <x:v>ORIGINAL_LEDGER</x:v>
      </x:c>
      <x:c r="F3795" s="10" t="str">
        <x:v>PASS</x:v>
      </x:c>
      <x:c r="G3795" s="10" t="str">
        <x:v>PASS</x:v>
      </x:c>
      <x:c r="H3795" s="10" t="str">
        <x:v>EXECUTED</x:v>
      </x:c>
      <x:c r="I3795" s="10" t="str">
        <x:v>PARSED</x:v>
      </x:c>
      <x:c r="J3795" s="10" t="str">
        <x:v>NO_SEMANTIC_VALIDATOR_DETERMINISTIC_PASS</x:v>
      </x:c>
      <x:c r="K3795" s="10" t="str">
        <x:v>77cd34965a12c9da9f22f807a2be4b1b5e44ec7aef355621e6f17103a15a8d46</x:v>
      </x:c>
      <x:c r="L3795" s="10" t="str">
        <x:v>historical_three</x:v>
      </x:c>
      <x:c r="M3795" s="10" t="n">
        <x:v>1</x:v>
      </x:c>
      <x:c r="N3795" s="10" t="n">
        <x:v>0</x:v>
      </x:c>
      <x:c r="O3795" s="10" t="n">
        <x:v>0</x:v>
      </x:c>
      <x:c r="P3795" s="9" t="str">
        <x:f>'CaseReview'!U1609</x:f>
        <x:v>PASS</x:v>
      </x:c>
      <x:c r="Q3795" s="9" t="n">
        <x:f>IF(AND(T3795=1,G3795=P3795),1,0)</x:f>
        <x:v>1</x:v>
      </x:c>
      <x:c r="R3795" s="9" t="n">
        <x:f>IF(AND(T3795=1,G3795="PASS",P3795="FAIL"),1,0)</x:f>
        <x:v>0</x:v>
      </x:c>
      <x:c r="S3795" s="9" t="n">
        <x:f>IF(AND(T3795=1,G3795="FAIL",P3795="PASS"),1,0)</x:f>
        <x:v>0</x:v>
      </x:c>
      <x:c r="T3795" s="9" t="n">
        <x:v>1</x:v>
      </x:c>
      <x:c r="U3795" s="9" t="n">
        <x:v>8</x:v>
      </x:c>
      <x:c r="V3795" s="9" t="str">
        <x:v>MVP/SHACL_GENERATION_PIPELINE/experiments/LUNA_NO_SEMANTIC_VALIDATOR/RUN_01/runs/RUN-TRF-024-20260901T110920142243Z/artifacts/attempt_01/candidate_shape.ttl</x:v>
      </x:c>
    </x:row>
    <x:row r="3796" ht="22" customHeight="1">
      <x:c r="A3796" s="10" t="str">
        <x:v>NO_SEMANTIC</x:v>
      </x:c>
      <x:c r="B3796" s="10" t="str">
        <x:v>TRF-024</x:v>
      </x:c>
      <x:c r="C3796" s="10" t="str">
        <x:v>TRF-024-P02</x:v>
      </x:c>
      <x:c r="D3796" s="10" t="str">
        <x:v>RUN_01</x:v>
      </x:c>
      <x:c r="E3796" s="10" t="str">
        <x:v>ORIGINAL_LEDGER</x:v>
      </x:c>
      <x:c r="F3796" s="10" t="str">
        <x:v>PASS</x:v>
      </x:c>
      <x:c r="G3796" s="10" t="str">
        <x:v>FAIL</x:v>
      </x:c>
      <x:c r="H3796" s="10" t="str">
        <x:v>EXECUTED</x:v>
      </x:c>
      <x:c r="I3796" s="10" t="str">
        <x:v>PARSED</x:v>
      </x:c>
      <x:c r="J3796" s="10" t="str">
        <x:v>NO_SEMANTIC_VALIDATOR_DETERMINISTIC_PASS</x:v>
      </x:c>
      <x:c r="K3796" s="10" t="str">
        <x:v>77cd34965a12c9da9f22f807a2be4b1b5e44ec7aef355621e6f17103a15a8d46</x:v>
      </x:c>
      <x:c r="L3796" s="10" t="str">
        <x:v>historical_three</x:v>
      </x:c>
      <x:c r="M3796" s="10" t="n">
        <x:v>0</x:v>
      </x:c>
      <x:c r="N3796" s="10" t="n">
        <x:v>0</x:v>
      </x:c>
      <x:c r="O3796" s="10" t="n">
        <x:v>1</x:v>
      </x:c>
      <x:c r="P3796" s="9" t="str">
        <x:f>'CaseReview'!U1610</x:f>
        <x:v>PASS</x:v>
      </x:c>
      <x:c r="Q3796" s="9" t="n">
        <x:f>IF(AND(T3796=1,G3796=P3796),1,0)</x:f>
        <x:v>0</x:v>
      </x:c>
      <x:c r="R3796" s="9" t="n">
        <x:f>IF(AND(T3796=1,G3796="PASS",P3796="FAIL"),1,0)</x:f>
        <x:v>0</x:v>
      </x:c>
      <x:c r="S3796" s="9" t="n">
        <x:f>IF(AND(T3796=1,G3796="FAIL",P3796="PASS"),1,0)</x:f>
        <x:v>1</x:v>
      </x:c>
      <x:c r="T3796" s="9" t="n">
        <x:v>1</x:v>
      </x:c>
      <x:c r="U3796" s="9" t="n">
        <x:v>8</x:v>
      </x:c>
      <x:c r="V3796" s="9" t="str">
        <x:v>MVP/SHACL_GENERATION_PIPELINE/experiments/LUNA_NO_SEMANTIC_VALIDATOR/RUN_01/runs/RUN-TRF-024-20260901T110920142243Z/artifacts/attempt_01/candidate_shape.ttl</x:v>
      </x:c>
    </x:row>
    <x:row r="3797" ht="22" customHeight="1">
      <x:c r="A3797" s="10" t="str">
        <x:v>NO_SEMANTIC</x:v>
      </x:c>
      <x:c r="B3797" s="10" t="str">
        <x:v>TRF-024</x:v>
      </x:c>
      <x:c r="C3797" s="10" t="str">
        <x:v>TRF-024-P03</x:v>
      </x:c>
      <x:c r="D3797" s="10" t="str">
        <x:v>RUN_01</x:v>
      </x:c>
      <x:c r="E3797" s="10" t="str">
        <x:v>ORIGINAL_LEDGER</x:v>
      </x:c>
      <x:c r="F3797" s="10" t="str">
        <x:v>PASS</x:v>
      </x:c>
      <x:c r="G3797" s="10" t="str">
        <x:v>PASS</x:v>
      </x:c>
      <x:c r="H3797" s="10" t="str">
        <x:v>EXECUTED</x:v>
      </x:c>
      <x:c r="I3797" s="10" t="str">
        <x:v>PARSED</x:v>
      </x:c>
      <x:c r="J3797" s="10" t="str">
        <x:v>NO_SEMANTIC_VALIDATOR_DETERMINISTIC_PASS</x:v>
      </x:c>
      <x:c r="K3797" s="10" t="str">
        <x:v>77cd34965a12c9da9f22f807a2be4b1b5e44ec7aef355621e6f17103a15a8d46</x:v>
      </x:c>
      <x:c r="L3797" s="10" t="str">
        <x:v>historical_three</x:v>
      </x:c>
      <x:c r="M3797" s="10" t="n">
        <x:v>1</x:v>
      </x:c>
      <x:c r="N3797" s="10" t="n">
        <x:v>0</x:v>
      </x:c>
      <x:c r="O3797" s="10" t="n">
        <x:v>0</x:v>
      </x:c>
      <x:c r="P3797" s="9" t="str">
        <x:f>'CaseReview'!U1611</x:f>
        <x:v>PASS</x:v>
      </x:c>
      <x:c r="Q3797" s="9" t="n">
        <x:f>IF(AND(T3797=1,G3797=P3797),1,0)</x:f>
        <x:v>1</x:v>
      </x:c>
      <x:c r="R3797" s="9" t="n">
        <x:f>IF(AND(T3797=1,G3797="PASS",P3797="FAIL"),1,0)</x:f>
        <x:v>0</x:v>
      </x:c>
      <x:c r="S3797" s="9" t="n">
        <x:f>IF(AND(T3797=1,G3797="FAIL",P3797="PASS"),1,0)</x:f>
        <x:v>0</x:v>
      </x:c>
      <x:c r="T3797" s="9" t="n">
        <x:v>1</x:v>
      </x:c>
      <x:c r="U3797" s="9" t="n">
        <x:v>8</x:v>
      </x:c>
      <x:c r="V3797" s="9" t="str">
        <x:v>MVP/SHACL_GENERATION_PIPELINE/experiments/LUNA_NO_SEMANTIC_VALIDATOR/RUN_01/runs/RUN-TRF-024-20260901T110920142243Z/artifacts/attempt_01/candidate_shape.ttl</x:v>
      </x:c>
    </x:row>
    <x:row r="3798" ht="22" customHeight="1">
      <x:c r="A3798" s="10" t="str">
        <x:v>NO_SEMANTIC</x:v>
      </x:c>
      <x:c r="B3798" s="10" t="str">
        <x:v>TRF-024</x:v>
      </x:c>
      <x:c r="C3798" s="10" t="str">
        <x:v>TRF-024-P04</x:v>
      </x:c>
      <x:c r="D3798" s="10" t="str">
        <x:v>RUN_01</x:v>
      </x:c>
      <x:c r="E3798" s="10" t="str">
        <x:v>ORIGINAL_LEDGER</x:v>
      </x:c>
      <x:c r="F3798" s="10" t="str">
        <x:v>PASS</x:v>
      </x:c>
      <x:c r="G3798" s="10" t="str">
        <x:v>PASS</x:v>
      </x:c>
      <x:c r="H3798" s="10" t="str">
        <x:v>EXECUTED</x:v>
      </x:c>
      <x:c r="I3798" s="10" t="str">
        <x:v>PARSED</x:v>
      </x:c>
      <x:c r="J3798" s="10" t="str">
        <x:v>NO_SEMANTIC_VALIDATOR_DETERMINISTIC_PASS</x:v>
      </x:c>
      <x:c r="K3798" s="10" t="str">
        <x:v>77cd34965a12c9da9f22f807a2be4b1b5e44ec7aef355621e6f17103a15a8d46</x:v>
      </x:c>
      <x:c r="L3798" s="10" t="str">
        <x:v>historical_three</x:v>
      </x:c>
      <x:c r="M3798" s="10" t="n">
        <x:v>1</x:v>
      </x:c>
      <x:c r="N3798" s="10" t="n">
        <x:v>0</x:v>
      </x:c>
      <x:c r="O3798" s="10" t="n">
        <x:v>0</x:v>
      </x:c>
      <x:c r="P3798" s="9" t="str">
        <x:f>'CaseReview'!U1612</x:f>
        <x:v>PASS</x:v>
      </x:c>
      <x:c r="Q3798" s="9" t="n">
        <x:f>IF(AND(T3798=1,G3798=P3798),1,0)</x:f>
        <x:v>1</x:v>
      </x:c>
      <x:c r="R3798" s="9" t="n">
        <x:f>IF(AND(T3798=1,G3798="PASS",P3798="FAIL"),1,0)</x:f>
        <x:v>0</x:v>
      </x:c>
      <x:c r="S3798" s="9" t="n">
        <x:f>IF(AND(T3798=1,G3798="FAIL",P3798="PASS"),1,0)</x:f>
        <x:v>0</x:v>
      </x:c>
      <x:c r="T3798" s="9" t="n">
        <x:v>1</x:v>
      </x:c>
      <x:c r="U3798" s="9" t="n">
        <x:v>8</x:v>
      </x:c>
      <x:c r="V3798" s="9" t="str">
        <x:v>MVP/SHACL_GENERATION_PIPELINE/experiments/LUNA_NO_SEMANTIC_VALIDATOR/RUN_01/runs/RUN-TRF-024-20260901T110920142243Z/artifacts/attempt_01/candidate_shape.ttl</x:v>
      </x:c>
    </x:row>
    <x:row r="3799" ht="22" customHeight="1">
      <x:c r="A3799" s="10" t="str">
        <x:v>NO_SEMANTIC</x:v>
      </x:c>
      <x:c r="B3799" s="10" t="str">
        <x:v>TRF-024</x:v>
      </x:c>
      <x:c r="C3799" s="10" t="str">
        <x:v>TRF-024-P05</x:v>
      </x:c>
      <x:c r="D3799" s="10" t="str">
        <x:v>RUN_01</x:v>
      </x:c>
      <x:c r="E3799" s="10" t="str">
        <x:v>ORIGINAL_LEDGER</x:v>
      </x:c>
      <x:c r="F3799" s="10" t="str">
        <x:v>PASS</x:v>
      </x:c>
      <x:c r="G3799" s="10" t="str">
        <x:v>PASS</x:v>
      </x:c>
      <x:c r="H3799" s="10" t="str">
        <x:v>EXECUTED</x:v>
      </x:c>
      <x:c r="I3799" s="10" t="str">
        <x:v>PARSED</x:v>
      </x:c>
      <x:c r="J3799" s="10" t="str">
        <x:v>NO_SEMANTIC_VALIDATOR_DETERMINISTIC_PASS</x:v>
      </x:c>
      <x:c r="K3799" s="10" t="str">
        <x:v>77cd34965a12c9da9f22f807a2be4b1b5e44ec7aef355621e6f17103a15a8d46</x:v>
      </x:c>
      <x:c r="L3799" s="10" t="str">
        <x:v>historical_three</x:v>
      </x:c>
      <x:c r="M3799" s="10" t="n">
        <x:v>1</x:v>
      </x:c>
      <x:c r="N3799" s="10" t="n">
        <x:v>0</x:v>
      </x:c>
      <x:c r="O3799" s="10" t="n">
        <x:v>0</x:v>
      </x:c>
      <x:c r="P3799" s="9" t="str">
        <x:f>'CaseReview'!U1613</x:f>
        <x:v>PASS</x:v>
      </x:c>
      <x:c r="Q3799" s="9" t="n">
        <x:f>IF(AND(T3799=1,G3799=P3799),1,0)</x:f>
        <x:v>1</x:v>
      </x:c>
      <x:c r="R3799" s="9" t="n">
        <x:f>IF(AND(T3799=1,G3799="PASS",P3799="FAIL"),1,0)</x:f>
        <x:v>0</x:v>
      </x:c>
      <x:c r="S3799" s="9" t="n">
        <x:f>IF(AND(T3799=1,G3799="FAIL",P3799="PASS"),1,0)</x:f>
        <x:v>0</x:v>
      </x:c>
      <x:c r="T3799" s="9" t="n">
        <x:v>1</x:v>
      </x:c>
      <x:c r="U3799" s="9" t="n">
        <x:v>8</x:v>
      </x:c>
      <x:c r="V3799" s="9" t="str">
        <x:v>MVP/SHACL_GENERATION_PIPELINE/experiments/LUNA_NO_SEMANTIC_VALIDATOR/RUN_01/runs/RUN-TRF-024-20260901T110920142243Z/artifacts/attempt_01/candidate_shape.ttl</x:v>
      </x:c>
    </x:row>
    <x:row r="3800" ht="22" customHeight="1">
      <x:c r="A3800" s="10" t="str">
        <x:v>NO_SEMANTIC</x:v>
      </x:c>
      <x:c r="B3800" s="10" t="str">
        <x:v>TRF-025</x:v>
      </x:c>
      <x:c r="C3800" s="10" t="str">
        <x:v>TRF-025-F01</x:v>
      </x:c>
      <x:c r="D3800" s="10" t="str">
        <x:v>RUN_01</x:v>
      </x:c>
      <x:c r="E3800" s="10" t="str">
        <x:v>ORIGINAL_LEDGER</x:v>
      </x:c>
      <x:c r="F3800" s="10" t="str">
        <x:v>FAIL</x:v>
      </x:c>
      <x:c r="G3800" s="10" t="str">
        <x:v>FAIL</x:v>
      </x:c>
      <x:c r="H3800" s="10" t="str">
        <x:v>EXECUTED</x:v>
      </x:c>
      <x:c r="I3800" s="10" t="str">
        <x:v>PARSED</x:v>
      </x:c>
      <x:c r="J3800" s="10" t="str">
        <x:v>NO_SEMANTIC_VALIDATOR_DETERMINISTIC_PASS</x:v>
      </x:c>
      <x:c r="K3800" s="10" t="str">
        <x:v>81a5a4ba2c79a39ae5f333d602a5bacdf53550d0a2ee478c8a490c6104a87b7b</x:v>
      </x:c>
      <x:c r="L3800" s="10" t="str">
        <x:v>historical_three</x:v>
      </x:c>
      <x:c r="M3800" s="10" t="n">
        <x:v>1</x:v>
      </x:c>
      <x:c r="N3800" s="10" t="n">
        <x:v>0</x:v>
      </x:c>
      <x:c r="O3800" s="10" t="n">
        <x:v>0</x:v>
      </x:c>
      <x:c r="P3800" s="9" t="str">
        <x:f>'CaseReview'!U1614</x:f>
        <x:v>FAIL</x:v>
      </x:c>
      <x:c r="Q3800" s="9" t="n">
        <x:f>IF(AND(T3800=1,G3800=P3800),1,0)</x:f>
        <x:v>1</x:v>
      </x:c>
      <x:c r="R3800" s="9" t="n">
        <x:f>IF(AND(T3800=1,G3800="PASS",P3800="FAIL"),1,0)</x:f>
        <x:v>0</x:v>
      </x:c>
      <x:c r="S3800" s="9" t="n">
        <x:f>IF(AND(T3800=1,G3800="FAIL",P3800="PASS"),1,0)</x:f>
        <x:v>0</x:v>
      </x:c>
      <x:c r="T3800" s="9" t="n">
        <x:v>1</x:v>
      </x:c>
      <x:c r="U3800" s="9" t="n">
        <x:v>9</x:v>
      </x:c>
      <x:c r="V3800" s="9" t="str">
        <x:v>MVP/SHACL_GENERATION_PIPELINE/experiments/LUNA_NO_SEMANTIC_VALIDATOR/RUN_01/runs/RUN-TRF-025-20260901T111001576279Z/artifacts/attempt_01/candidate_shape.ttl</x:v>
      </x:c>
    </x:row>
    <x:row r="3801" ht="22" customHeight="1">
      <x:c r="A3801" s="10" t="str">
        <x:v>NO_SEMANTIC</x:v>
      </x:c>
      <x:c r="B3801" s="10" t="str">
        <x:v>TRF-025</x:v>
      </x:c>
      <x:c r="C3801" s="10" t="str">
        <x:v>TRF-025-F02</x:v>
      </x:c>
      <x:c r="D3801" s="10" t="str">
        <x:v>RUN_01</x:v>
      </x:c>
      <x:c r="E3801" s="10" t="str">
        <x:v>ORIGINAL_LEDGER</x:v>
      </x:c>
      <x:c r="F3801" s="10" t="str">
        <x:v>FAIL</x:v>
      </x:c>
      <x:c r="G3801" s="10" t="str">
        <x:v>FAIL</x:v>
      </x:c>
      <x:c r="H3801" s="10" t="str">
        <x:v>EXECUTED</x:v>
      </x:c>
      <x:c r="I3801" s="10" t="str">
        <x:v>PARSED</x:v>
      </x:c>
      <x:c r="J3801" s="10" t="str">
        <x:v>NO_SEMANTIC_VALIDATOR_DETERMINISTIC_PASS</x:v>
      </x:c>
      <x:c r="K3801" s="10" t="str">
        <x:v>81a5a4ba2c79a39ae5f333d602a5bacdf53550d0a2ee478c8a490c6104a87b7b</x:v>
      </x:c>
      <x:c r="L3801" s="10" t="str">
        <x:v>historical_three</x:v>
      </x:c>
      <x:c r="M3801" s="10" t="n">
        <x:v>1</x:v>
      </x:c>
      <x:c r="N3801" s="10" t="n">
        <x:v>0</x:v>
      </x:c>
      <x:c r="O3801" s="10" t="n">
        <x:v>0</x:v>
      </x:c>
      <x:c r="P3801" s="9" t="str">
        <x:f>'CaseReview'!U1615</x:f>
        <x:v>FAIL</x:v>
      </x:c>
      <x:c r="Q3801" s="9" t="n">
        <x:f>IF(AND(T3801=1,G3801=P3801),1,0)</x:f>
        <x:v>1</x:v>
      </x:c>
      <x:c r="R3801" s="9" t="n">
        <x:f>IF(AND(T3801=1,G3801="PASS",P3801="FAIL"),1,0)</x:f>
        <x:v>0</x:v>
      </x:c>
      <x:c r="S3801" s="9" t="n">
        <x:f>IF(AND(T3801=1,G3801="FAIL",P3801="PASS"),1,0)</x:f>
        <x:v>0</x:v>
      </x:c>
      <x:c r="T3801" s="9" t="n">
        <x:v>1</x:v>
      </x:c>
      <x:c r="U3801" s="9" t="n">
        <x:v>9</x:v>
      </x:c>
      <x:c r="V3801" s="9" t="str">
        <x:v>MVP/SHACL_GENERATION_PIPELINE/experiments/LUNA_NO_SEMANTIC_VALIDATOR/RUN_01/runs/RUN-TRF-025-20260901T111001576279Z/artifacts/attempt_01/candidate_shape.ttl</x:v>
      </x:c>
    </x:row>
    <x:row r="3802" ht="22" customHeight="1">
      <x:c r="A3802" s="10" t="str">
        <x:v>NO_SEMANTIC</x:v>
      </x:c>
      <x:c r="B3802" s="10" t="str">
        <x:v>TRF-025</x:v>
      </x:c>
      <x:c r="C3802" s="10" t="str">
        <x:v>TRF-025-F03</x:v>
      </x:c>
      <x:c r="D3802" s="10" t="str">
        <x:v>RUN_01</x:v>
      </x:c>
      <x:c r="E3802" s="10" t="str">
        <x:v>ORIGINAL_LEDGER</x:v>
      </x:c>
      <x:c r="F3802" s="10" t="str">
        <x:v>FAIL</x:v>
      </x:c>
      <x:c r="G3802" s="10" t="str">
        <x:v>FAIL</x:v>
      </x:c>
      <x:c r="H3802" s="10" t="str">
        <x:v>EXECUTED</x:v>
      </x:c>
      <x:c r="I3802" s="10" t="str">
        <x:v>PARSED</x:v>
      </x:c>
      <x:c r="J3802" s="10" t="str">
        <x:v>NO_SEMANTIC_VALIDATOR_DETERMINISTIC_PASS</x:v>
      </x:c>
      <x:c r="K3802" s="10" t="str">
        <x:v>81a5a4ba2c79a39ae5f333d602a5bacdf53550d0a2ee478c8a490c6104a87b7b</x:v>
      </x:c>
      <x:c r="L3802" s="10" t="str">
        <x:v>historical_three</x:v>
      </x:c>
      <x:c r="M3802" s="10" t="n">
        <x:v>1</x:v>
      </x:c>
      <x:c r="N3802" s="10" t="n">
        <x:v>0</x:v>
      </x:c>
      <x:c r="O3802" s="10" t="n">
        <x:v>0</x:v>
      </x:c>
      <x:c r="P3802" s="9" t="str">
        <x:f>'CaseReview'!U1616</x:f>
        <x:v>FAIL</x:v>
      </x:c>
      <x:c r="Q3802" s="9" t="n">
        <x:f>IF(AND(T3802=1,G3802=P3802),1,0)</x:f>
        <x:v>1</x:v>
      </x:c>
      <x:c r="R3802" s="9" t="n">
        <x:f>IF(AND(T3802=1,G3802="PASS",P3802="FAIL"),1,0)</x:f>
        <x:v>0</x:v>
      </x:c>
      <x:c r="S3802" s="9" t="n">
        <x:f>IF(AND(T3802=1,G3802="FAIL",P3802="PASS"),1,0)</x:f>
        <x:v>0</x:v>
      </x:c>
      <x:c r="T3802" s="9" t="n">
        <x:v>1</x:v>
      </x:c>
      <x:c r="U3802" s="9" t="n">
        <x:v>9</x:v>
      </x:c>
      <x:c r="V3802" s="9" t="str">
        <x:v>MVP/SHACL_GENERATION_PIPELINE/experiments/LUNA_NO_SEMANTIC_VALIDATOR/RUN_01/runs/RUN-TRF-025-20260901T111001576279Z/artifacts/attempt_01/candidate_shape.ttl</x:v>
      </x:c>
    </x:row>
    <x:row r="3803" ht="22" customHeight="1">
      <x:c r="A3803" s="10" t="str">
        <x:v>NO_SEMANTIC</x:v>
      </x:c>
      <x:c r="B3803" s="10" t="str">
        <x:v>TRF-025</x:v>
      </x:c>
      <x:c r="C3803" s="10" t="str">
        <x:v>TRF-025-F04</x:v>
      </x:c>
      <x:c r="D3803" s="10" t="str">
        <x:v>RUN_01</x:v>
      </x:c>
      <x:c r="E3803" s="10" t="str">
        <x:v>ORIGINAL_LEDGER</x:v>
      </x:c>
      <x:c r="F3803" s="10" t="str">
        <x:v>FAIL</x:v>
      </x:c>
      <x:c r="G3803" s="10" t="str">
        <x:v>FAIL</x:v>
      </x:c>
      <x:c r="H3803" s="10" t="str">
        <x:v>EXECUTED</x:v>
      </x:c>
      <x:c r="I3803" s="10" t="str">
        <x:v>PARSED</x:v>
      </x:c>
      <x:c r="J3803" s="10" t="str">
        <x:v>NO_SEMANTIC_VALIDATOR_DETERMINISTIC_PASS</x:v>
      </x:c>
      <x:c r="K3803" s="10" t="str">
        <x:v>81a5a4ba2c79a39ae5f333d602a5bacdf53550d0a2ee478c8a490c6104a87b7b</x:v>
      </x:c>
      <x:c r="L3803" s="10" t="str">
        <x:v>historical_three</x:v>
      </x:c>
      <x:c r="M3803" s="10" t="n">
        <x:v>1</x:v>
      </x:c>
      <x:c r="N3803" s="10" t="n">
        <x:v>0</x:v>
      </x:c>
      <x:c r="O3803" s="10" t="n">
        <x:v>0</x:v>
      </x:c>
      <x:c r="P3803" s="9" t="str">
        <x:f>'CaseReview'!U1617</x:f>
        <x:v>FAIL</x:v>
      </x:c>
      <x:c r="Q3803" s="9" t="n">
        <x:f>IF(AND(T3803=1,G3803=P3803),1,0)</x:f>
        <x:v>1</x:v>
      </x:c>
      <x:c r="R3803" s="9" t="n">
        <x:f>IF(AND(T3803=1,G3803="PASS",P3803="FAIL"),1,0)</x:f>
        <x:v>0</x:v>
      </x:c>
      <x:c r="S3803" s="9" t="n">
        <x:f>IF(AND(T3803=1,G3803="FAIL",P3803="PASS"),1,0)</x:f>
        <x:v>0</x:v>
      </x:c>
      <x:c r="T3803" s="9" t="n">
        <x:v>1</x:v>
      </x:c>
      <x:c r="U3803" s="9" t="n">
        <x:v>9</x:v>
      </x:c>
      <x:c r="V3803" s="9" t="str">
        <x:v>MVP/SHACL_GENERATION_PIPELINE/experiments/LUNA_NO_SEMANTIC_VALIDATOR/RUN_01/runs/RUN-TRF-025-20260901T111001576279Z/artifacts/attempt_01/candidate_shape.ttl</x:v>
      </x:c>
    </x:row>
    <x:row r="3804" ht="22" customHeight="1">
      <x:c r="A3804" s="10" t="str">
        <x:v>NO_SEMANTIC</x:v>
      </x:c>
      <x:c r="B3804" s="10" t="str">
        <x:v>TRF-025</x:v>
      </x:c>
      <x:c r="C3804" s="10" t="str">
        <x:v>TRF-025-F05</x:v>
      </x:c>
      <x:c r="D3804" s="10" t="str">
        <x:v>RUN_01</x:v>
      </x:c>
      <x:c r="E3804" s="10" t="str">
        <x:v>ORIGINAL_LEDGER</x:v>
      </x:c>
      <x:c r="F3804" s="10" t="str">
        <x:v>FAIL</x:v>
      </x:c>
      <x:c r="G3804" s="10" t="str">
        <x:v>FAIL</x:v>
      </x:c>
      <x:c r="H3804" s="10" t="str">
        <x:v>EXECUTED</x:v>
      </x:c>
      <x:c r="I3804" s="10" t="str">
        <x:v>PARSED</x:v>
      </x:c>
      <x:c r="J3804" s="10" t="str">
        <x:v>NO_SEMANTIC_VALIDATOR_DETERMINISTIC_PASS</x:v>
      </x:c>
      <x:c r="K3804" s="10" t="str">
        <x:v>81a5a4ba2c79a39ae5f333d602a5bacdf53550d0a2ee478c8a490c6104a87b7b</x:v>
      </x:c>
      <x:c r="L3804" s="10" t="str">
        <x:v>historical_three</x:v>
      </x:c>
      <x:c r="M3804" s="10" t="n">
        <x:v>1</x:v>
      </x:c>
      <x:c r="N3804" s="10" t="n">
        <x:v>0</x:v>
      </x:c>
      <x:c r="O3804" s="10" t="n">
        <x:v>0</x:v>
      </x:c>
      <x:c r="P3804" s="9" t="str">
        <x:f>'CaseReview'!U1618</x:f>
        <x:v>FAIL</x:v>
      </x:c>
      <x:c r="Q3804" s="9" t="n">
        <x:f>IF(AND(T3804=1,G3804=P3804),1,0)</x:f>
        <x:v>1</x:v>
      </x:c>
      <x:c r="R3804" s="9" t="n">
        <x:f>IF(AND(T3804=1,G3804="PASS",P3804="FAIL"),1,0)</x:f>
        <x:v>0</x:v>
      </x:c>
      <x:c r="S3804" s="9" t="n">
        <x:f>IF(AND(T3804=1,G3804="FAIL",P3804="PASS"),1,0)</x:f>
        <x:v>0</x:v>
      </x:c>
      <x:c r="T3804" s="9" t="n">
        <x:v>1</x:v>
      </x:c>
      <x:c r="U3804" s="9" t="n">
        <x:v>9</x:v>
      </x:c>
      <x:c r="V3804" s="9" t="str">
        <x:v>MVP/SHACL_GENERATION_PIPELINE/experiments/LUNA_NO_SEMANTIC_VALIDATOR/RUN_01/runs/RUN-TRF-025-20260901T111001576279Z/artifacts/attempt_01/candidate_shape.ttl</x:v>
      </x:c>
    </x:row>
    <x:row r="3805" ht="22" customHeight="1">
      <x:c r="A3805" s="10" t="str">
        <x:v>NO_SEMANTIC</x:v>
      </x:c>
      <x:c r="B3805" s="10" t="str">
        <x:v>TRF-025</x:v>
      </x:c>
      <x:c r="C3805" s="10" t="str">
        <x:v>TRF-025-F06</x:v>
      </x:c>
      <x:c r="D3805" s="10" t="str">
        <x:v>RUN_01</x:v>
      </x:c>
      <x:c r="E3805" s="10" t="str">
        <x:v>ORIGINAL_LEDGER</x:v>
      </x:c>
      <x:c r="F3805" s="10" t="str">
        <x:v>FAIL</x:v>
      </x:c>
      <x:c r="G3805" s="10" t="str">
        <x:v>FAIL</x:v>
      </x:c>
      <x:c r="H3805" s="10" t="str">
        <x:v>EXECUTED</x:v>
      </x:c>
      <x:c r="I3805" s="10" t="str">
        <x:v>PARSED</x:v>
      </x:c>
      <x:c r="J3805" s="10" t="str">
        <x:v>NO_SEMANTIC_VALIDATOR_DETERMINISTIC_PASS</x:v>
      </x:c>
      <x:c r="K3805" s="10" t="str">
        <x:v>81a5a4ba2c79a39ae5f333d602a5bacdf53550d0a2ee478c8a490c6104a87b7b</x:v>
      </x:c>
      <x:c r="L3805" s="10" t="str">
        <x:v>historical_three</x:v>
      </x:c>
      <x:c r="M3805" s="10" t="n">
        <x:v>1</x:v>
      </x:c>
      <x:c r="N3805" s="10" t="n">
        <x:v>0</x:v>
      </x:c>
      <x:c r="O3805" s="10" t="n">
        <x:v>0</x:v>
      </x:c>
      <x:c r="P3805" s="9" t="str">
        <x:f>'CaseReview'!U1619</x:f>
        <x:v>FAIL</x:v>
      </x:c>
      <x:c r="Q3805" s="9" t="n">
        <x:f>IF(AND(T3805=1,G3805=P3805),1,0)</x:f>
        <x:v>1</x:v>
      </x:c>
      <x:c r="R3805" s="9" t="n">
        <x:f>IF(AND(T3805=1,G3805="PASS",P3805="FAIL"),1,0)</x:f>
        <x:v>0</x:v>
      </x:c>
      <x:c r="S3805" s="9" t="n">
        <x:f>IF(AND(T3805=1,G3805="FAIL",P3805="PASS"),1,0)</x:f>
        <x:v>0</x:v>
      </x:c>
      <x:c r="T3805" s="9" t="n">
        <x:v>1</x:v>
      </x:c>
      <x:c r="U3805" s="9" t="n">
        <x:v>9</x:v>
      </x:c>
      <x:c r="V3805" s="9" t="str">
        <x:v>MVP/SHACL_GENERATION_PIPELINE/experiments/LUNA_NO_SEMANTIC_VALIDATOR/RUN_01/runs/RUN-TRF-025-20260901T111001576279Z/artifacts/attempt_01/candidate_shape.ttl</x:v>
      </x:c>
    </x:row>
    <x:row r="3806" ht="22" customHeight="1">
      <x:c r="A3806" s="10" t="str">
        <x:v>NO_SEMANTIC</x:v>
      </x:c>
      <x:c r="B3806" s="10" t="str">
        <x:v>TRF-025</x:v>
      </x:c>
      <x:c r="C3806" s="10" t="str">
        <x:v>TRF-025-P01</x:v>
      </x:c>
      <x:c r="D3806" s="10" t="str">
        <x:v>RUN_01</x:v>
      </x:c>
      <x:c r="E3806" s="10" t="str">
        <x:v>ORIGINAL_LEDGER</x:v>
      </x:c>
      <x:c r="F3806" s="10" t="str">
        <x:v>PASS</x:v>
      </x:c>
      <x:c r="G3806" s="10" t="str">
        <x:v>PASS</x:v>
      </x:c>
      <x:c r="H3806" s="10" t="str">
        <x:v>EXECUTED</x:v>
      </x:c>
      <x:c r="I3806" s="10" t="str">
        <x:v>PARSED</x:v>
      </x:c>
      <x:c r="J3806" s="10" t="str">
        <x:v>NO_SEMANTIC_VALIDATOR_DETERMINISTIC_PASS</x:v>
      </x:c>
      <x:c r="K3806" s="10" t="str">
        <x:v>81a5a4ba2c79a39ae5f333d602a5bacdf53550d0a2ee478c8a490c6104a87b7b</x:v>
      </x:c>
      <x:c r="L3806" s="10" t="str">
        <x:v>historical_three</x:v>
      </x:c>
      <x:c r="M3806" s="10" t="n">
        <x:v>1</x:v>
      </x:c>
      <x:c r="N3806" s="10" t="n">
        <x:v>0</x:v>
      </x:c>
      <x:c r="O3806" s="10" t="n">
        <x:v>0</x:v>
      </x:c>
      <x:c r="P3806" s="9" t="str">
        <x:f>'CaseReview'!U1620</x:f>
        <x:v>PASS</x:v>
      </x:c>
      <x:c r="Q3806" s="9" t="n">
        <x:f>IF(AND(T3806=1,G3806=P3806),1,0)</x:f>
        <x:v>1</x:v>
      </x:c>
      <x:c r="R3806" s="9" t="n">
        <x:f>IF(AND(T3806=1,G3806="PASS",P3806="FAIL"),1,0)</x:f>
        <x:v>0</x:v>
      </x:c>
      <x:c r="S3806" s="9" t="n">
        <x:f>IF(AND(T3806=1,G3806="FAIL",P3806="PASS"),1,0)</x:f>
        <x:v>0</x:v>
      </x:c>
      <x:c r="T3806" s="9" t="n">
        <x:v>1</x:v>
      </x:c>
      <x:c r="U3806" s="9" t="n">
        <x:v>9</x:v>
      </x:c>
      <x:c r="V3806" s="9" t="str">
        <x:v>MVP/SHACL_GENERATION_PIPELINE/experiments/LUNA_NO_SEMANTIC_VALIDATOR/RUN_01/runs/RUN-TRF-025-20260901T111001576279Z/artifacts/attempt_01/candidate_shape.ttl</x:v>
      </x:c>
    </x:row>
    <x:row r="3807" ht="22" customHeight="1">
      <x:c r="A3807" s="10" t="str">
        <x:v>NO_SEMANTIC</x:v>
      </x:c>
      <x:c r="B3807" s="10" t="str">
        <x:v>TRF-025</x:v>
      </x:c>
      <x:c r="C3807" s="10" t="str">
        <x:v>TRF-025-P02</x:v>
      </x:c>
      <x:c r="D3807" s="10" t="str">
        <x:v>RUN_01</x:v>
      </x:c>
      <x:c r="E3807" s="10" t="str">
        <x:v>ORIGINAL_LEDGER</x:v>
      </x:c>
      <x:c r="F3807" s="10" t="str">
        <x:v>PASS</x:v>
      </x:c>
      <x:c r="G3807" s="10" t="str">
        <x:v>PASS</x:v>
      </x:c>
      <x:c r="H3807" s="10" t="str">
        <x:v>EXECUTED</x:v>
      </x:c>
      <x:c r="I3807" s="10" t="str">
        <x:v>PARSED</x:v>
      </x:c>
      <x:c r="J3807" s="10" t="str">
        <x:v>NO_SEMANTIC_VALIDATOR_DETERMINISTIC_PASS</x:v>
      </x:c>
      <x:c r="K3807" s="10" t="str">
        <x:v>81a5a4ba2c79a39ae5f333d602a5bacdf53550d0a2ee478c8a490c6104a87b7b</x:v>
      </x:c>
      <x:c r="L3807" s="10" t="str">
        <x:v>historical_three</x:v>
      </x:c>
      <x:c r="M3807" s="10" t="n">
        <x:v>1</x:v>
      </x:c>
      <x:c r="N3807" s="10" t="n">
        <x:v>0</x:v>
      </x:c>
      <x:c r="O3807" s="10" t="n">
        <x:v>0</x:v>
      </x:c>
      <x:c r="P3807" s="9" t="str">
        <x:f>'CaseReview'!U1621</x:f>
        <x:v>PASS</x:v>
      </x:c>
      <x:c r="Q3807" s="9" t="n">
        <x:f>IF(AND(T3807=1,G3807=P3807),1,0)</x:f>
        <x:v>1</x:v>
      </x:c>
      <x:c r="R3807" s="9" t="n">
        <x:f>IF(AND(T3807=1,G3807="PASS",P3807="FAIL"),1,0)</x:f>
        <x:v>0</x:v>
      </x:c>
      <x:c r="S3807" s="9" t="n">
        <x:f>IF(AND(T3807=1,G3807="FAIL",P3807="PASS"),1,0)</x:f>
        <x:v>0</x:v>
      </x:c>
      <x:c r="T3807" s="9" t="n">
        <x:v>1</x:v>
      </x:c>
      <x:c r="U3807" s="9" t="n">
        <x:v>9</x:v>
      </x:c>
      <x:c r="V3807" s="9" t="str">
        <x:v>MVP/SHACL_GENERATION_PIPELINE/experiments/LUNA_NO_SEMANTIC_VALIDATOR/RUN_01/runs/RUN-TRF-025-20260901T111001576279Z/artifacts/attempt_01/candidate_shape.ttl</x:v>
      </x:c>
    </x:row>
    <x:row r="3808" ht="22" customHeight="1">
      <x:c r="A3808" s="10" t="str">
        <x:v>NO_SEMANTIC</x:v>
      </x:c>
      <x:c r="B3808" s="10" t="str">
        <x:v>TRF-025</x:v>
      </x:c>
      <x:c r="C3808" s="10" t="str">
        <x:v>TRF-025-P03</x:v>
      </x:c>
      <x:c r="D3808" s="10" t="str">
        <x:v>RUN_01</x:v>
      </x:c>
      <x:c r="E3808" s="10" t="str">
        <x:v>ORIGINAL_LEDGER</x:v>
      </x:c>
      <x:c r="F3808" s="10" t="str">
        <x:v>PASS</x:v>
      </x:c>
      <x:c r="G3808" s="10" t="str">
        <x:v>PASS</x:v>
      </x:c>
      <x:c r="H3808" s="10" t="str">
        <x:v>EXECUTED</x:v>
      </x:c>
      <x:c r="I3808" s="10" t="str">
        <x:v>PARSED</x:v>
      </x:c>
      <x:c r="J3808" s="10" t="str">
        <x:v>NO_SEMANTIC_VALIDATOR_DETERMINISTIC_PASS</x:v>
      </x:c>
      <x:c r="K3808" s="10" t="str">
        <x:v>81a5a4ba2c79a39ae5f333d602a5bacdf53550d0a2ee478c8a490c6104a87b7b</x:v>
      </x:c>
      <x:c r="L3808" s="10" t="str">
        <x:v>historical_three</x:v>
      </x:c>
      <x:c r="M3808" s="10" t="n">
        <x:v>1</x:v>
      </x:c>
      <x:c r="N3808" s="10" t="n">
        <x:v>0</x:v>
      </x:c>
      <x:c r="O3808" s="10" t="n">
        <x:v>0</x:v>
      </x:c>
      <x:c r="P3808" s="9" t="str">
        <x:f>'CaseReview'!U1622</x:f>
        <x:v>PASS</x:v>
      </x:c>
      <x:c r="Q3808" s="9" t="n">
        <x:f>IF(AND(T3808=1,G3808=P3808),1,0)</x:f>
        <x:v>1</x:v>
      </x:c>
      <x:c r="R3808" s="9" t="n">
        <x:f>IF(AND(T3808=1,G3808="PASS",P3808="FAIL"),1,0)</x:f>
        <x:v>0</x:v>
      </x:c>
      <x:c r="S3808" s="9" t="n">
        <x:f>IF(AND(T3808=1,G3808="FAIL",P3808="PASS"),1,0)</x:f>
        <x:v>0</x:v>
      </x:c>
      <x:c r="T3808" s="9" t="n">
        <x:v>1</x:v>
      </x:c>
      <x:c r="U3808" s="9" t="n">
        <x:v>9</x:v>
      </x:c>
      <x:c r="V3808" s="9" t="str">
        <x:v>MVP/SHACL_GENERATION_PIPELINE/experiments/LUNA_NO_SEMANTIC_VALIDATOR/RUN_01/runs/RUN-TRF-025-20260901T111001576279Z/artifacts/attempt_01/candidate_shape.ttl</x:v>
      </x:c>
    </x:row>
    <x:row r="3809" ht="22" customHeight="1">
      <x:c r="A3809" s="10" t="str">
        <x:v>NO_SEMANTIC</x:v>
      </x:c>
      <x:c r="B3809" s="10" t="str">
        <x:v>TRF-026</x:v>
      </x:c>
      <x:c r="C3809" s="10" t="str">
        <x:v>TRF-026-F01</x:v>
      </x:c>
      <x:c r="D3809" s="10" t="str">
        <x:v>RUN_01</x:v>
      </x:c>
      <x:c r="E3809" s="10" t="str">
        <x:v>ORIGINAL_LEDGER</x:v>
      </x:c>
      <x:c r="F3809" s="10" t="str">
        <x:v>FAIL</x:v>
      </x:c>
      <x:c r="G3809" s="10" t="str">
        <x:v>NO_VERDICT</x:v>
      </x:c>
      <x:c r="H3809" s="10" t="str">
        <x:v>INFRASTRUCTURE_FAILURE</x:v>
      </x:c>
      <x:c r="I3809" s="10" t="str">
        <x:v>NOT_PARSED</x:v>
      </x:c>
      <x:c r="J3809" s="10" t="str">
        <x:v>NO_SEMANTIC_VALIDATOR_DETERMINISTIC_FAIL</x:v>
      </x:c>
      <x:c r="K3809" s="10" t="str">
        <x:v>99b084447c56e365e741ee068be3530b8ad9a2b5c07c15e4adf33c67a5c71cdd</x:v>
      </x:c>
      <x:c r="L3809" s="10" t="str">
        <x:v>historical_three</x:v>
      </x:c>
      <x:c r="M3809" s="10" t="n">
        <x:v>0</x:v>
      </x:c>
      <x:c r="N3809" s="10" t="n">
        <x:v>0</x:v>
      </x:c>
      <x:c r="O3809" s="10" t="n">
        <x:v>0</x:v>
      </x:c>
      <x:c r="P3809" s="9" t="str">
        <x:f>'CaseReview'!U1623</x:f>
        <x:v>FAIL</x:v>
      </x:c>
      <x:c r="Q3809" s="9" t="n">
        <x:f>IF(AND(T3809=1,G3809=P3809),1,0)</x:f>
        <x:v>0</x:v>
      </x:c>
      <x:c r="R3809" s="9" t="n">
        <x:f>IF(AND(T3809=1,G3809="PASS",P3809="FAIL"),1,0)</x:f>
        <x:v>0</x:v>
      </x:c>
      <x:c r="S3809" s="9" t="n">
        <x:f>IF(AND(T3809=1,G3809="FAIL",P3809="PASS"),1,0)</x:f>
        <x:v>0</x:v>
      </x:c>
      <x:c r="T3809" s="9" t="n">
        <x:v>0</x:v>
      </x:c>
      <x:c r="U3809" s="9" t="n">
        <x:v>9</x:v>
      </x:c>
      <x:c r="V3809" s="9" t="str">
        <x:v>MVP/SHACL_GENERATION_PIPELINE/experiments/LUNA_NO_SEMANTIC_VALIDATOR/RUN_01/runs/RUN-TRF-026-20260901T111042358771Z/artifacts/attempt_01/candidate_shape.ttl</x:v>
      </x:c>
    </x:row>
    <x:row r="3810" ht="22" customHeight="1">
      <x:c r="A3810" s="10" t="str">
        <x:v>NO_SEMANTIC</x:v>
      </x:c>
      <x:c r="B3810" s="10" t="str">
        <x:v>TRF-026</x:v>
      </x:c>
      <x:c r="C3810" s="10" t="str">
        <x:v>TRF-026-F02</x:v>
      </x:c>
      <x:c r="D3810" s="10" t="str">
        <x:v>RUN_01</x:v>
      </x:c>
      <x:c r="E3810" s="10" t="str">
        <x:v>ORIGINAL_LEDGER</x:v>
      </x:c>
      <x:c r="F3810" s="10" t="str">
        <x:v>FAIL</x:v>
      </x:c>
      <x:c r="G3810" s="10" t="str">
        <x:v>NO_VERDICT</x:v>
      </x:c>
      <x:c r="H3810" s="10" t="str">
        <x:v>INFRASTRUCTURE_FAILURE</x:v>
      </x:c>
      <x:c r="I3810" s="10" t="str">
        <x:v>NOT_PARSED</x:v>
      </x:c>
      <x:c r="J3810" s="10" t="str">
        <x:v>NO_SEMANTIC_VALIDATOR_DETERMINISTIC_FAIL</x:v>
      </x:c>
      <x:c r="K3810" s="10" t="str">
        <x:v>99b084447c56e365e741ee068be3530b8ad9a2b5c07c15e4adf33c67a5c71cdd</x:v>
      </x:c>
      <x:c r="L3810" s="10" t="str">
        <x:v>historical_three</x:v>
      </x:c>
      <x:c r="M3810" s="10" t="n">
        <x:v>0</x:v>
      </x:c>
      <x:c r="N3810" s="10" t="n">
        <x:v>0</x:v>
      </x:c>
      <x:c r="O3810" s="10" t="n">
        <x:v>0</x:v>
      </x:c>
      <x:c r="P3810" s="9" t="str">
        <x:f>'CaseReview'!U1624</x:f>
        <x:v>FAIL</x:v>
      </x:c>
      <x:c r="Q3810" s="9" t="n">
        <x:f>IF(AND(T3810=1,G3810=P3810),1,0)</x:f>
        <x:v>0</x:v>
      </x:c>
      <x:c r="R3810" s="9" t="n">
        <x:f>IF(AND(T3810=1,G3810="PASS",P3810="FAIL"),1,0)</x:f>
        <x:v>0</x:v>
      </x:c>
      <x:c r="S3810" s="9" t="n">
        <x:f>IF(AND(T3810=1,G3810="FAIL",P3810="PASS"),1,0)</x:f>
        <x:v>0</x:v>
      </x:c>
      <x:c r="T3810" s="9" t="n">
        <x:v>0</x:v>
      </x:c>
      <x:c r="U3810" s="9" t="n">
        <x:v>9</x:v>
      </x:c>
      <x:c r="V3810" s="9" t="str">
        <x:v>MVP/SHACL_GENERATION_PIPELINE/experiments/LUNA_NO_SEMANTIC_VALIDATOR/RUN_01/runs/RUN-TRF-026-20260901T111042358771Z/artifacts/attempt_01/candidate_shape.ttl</x:v>
      </x:c>
    </x:row>
    <x:row r="3811" ht="22" customHeight="1">
      <x:c r="A3811" s="10" t="str">
        <x:v>NO_SEMANTIC</x:v>
      </x:c>
      <x:c r="B3811" s="10" t="str">
        <x:v>TRF-026</x:v>
      </x:c>
      <x:c r="C3811" s="10" t="str">
        <x:v>TRF-026-F03</x:v>
      </x:c>
      <x:c r="D3811" s="10" t="str">
        <x:v>RUN_01</x:v>
      </x:c>
      <x:c r="E3811" s="10" t="str">
        <x:v>ORIGINAL_LEDGER</x:v>
      </x:c>
      <x:c r="F3811" s="10" t="str">
        <x:v>FAIL</x:v>
      </x:c>
      <x:c r="G3811" s="10" t="str">
        <x:v>NO_VERDICT</x:v>
      </x:c>
      <x:c r="H3811" s="10" t="str">
        <x:v>INFRASTRUCTURE_FAILURE</x:v>
      </x:c>
      <x:c r="I3811" s="10" t="str">
        <x:v>NOT_PARSED</x:v>
      </x:c>
      <x:c r="J3811" s="10" t="str">
        <x:v>NO_SEMANTIC_VALIDATOR_DETERMINISTIC_FAIL</x:v>
      </x:c>
      <x:c r="K3811" s="10" t="str">
        <x:v>99b084447c56e365e741ee068be3530b8ad9a2b5c07c15e4adf33c67a5c71cdd</x:v>
      </x:c>
      <x:c r="L3811" s="10" t="str">
        <x:v>historical_three</x:v>
      </x:c>
      <x:c r="M3811" s="10" t="n">
        <x:v>0</x:v>
      </x:c>
      <x:c r="N3811" s="10" t="n">
        <x:v>0</x:v>
      </x:c>
      <x:c r="O3811" s="10" t="n">
        <x:v>0</x:v>
      </x:c>
      <x:c r="P3811" s="9" t="str">
        <x:f>'CaseReview'!U1625</x:f>
        <x:v>FAIL</x:v>
      </x:c>
      <x:c r="Q3811" s="9" t="n">
        <x:f>IF(AND(T3811=1,G3811=P3811),1,0)</x:f>
        <x:v>0</x:v>
      </x:c>
      <x:c r="R3811" s="9" t="n">
        <x:f>IF(AND(T3811=1,G3811="PASS",P3811="FAIL"),1,0)</x:f>
        <x:v>0</x:v>
      </x:c>
      <x:c r="S3811" s="9" t="n">
        <x:f>IF(AND(T3811=1,G3811="FAIL",P3811="PASS"),1,0)</x:f>
        <x:v>0</x:v>
      </x:c>
      <x:c r="T3811" s="9" t="n">
        <x:v>0</x:v>
      </x:c>
      <x:c r="U3811" s="9" t="n">
        <x:v>9</x:v>
      </x:c>
      <x:c r="V3811" s="9" t="str">
        <x:v>MVP/SHACL_GENERATION_PIPELINE/experiments/LUNA_NO_SEMANTIC_VALIDATOR/RUN_01/runs/RUN-TRF-026-20260901T111042358771Z/artifacts/attempt_01/candidate_shape.ttl</x:v>
      </x:c>
    </x:row>
    <x:row r="3812" ht="22" customHeight="1">
      <x:c r="A3812" s="10" t="str">
        <x:v>NO_SEMANTIC</x:v>
      </x:c>
      <x:c r="B3812" s="10" t="str">
        <x:v>TRF-026</x:v>
      </x:c>
      <x:c r="C3812" s="10" t="str">
        <x:v>TRF-026-F04</x:v>
      </x:c>
      <x:c r="D3812" s="10" t="str">
        <x:v>RUN_01</x:v>
      </x:c>
      <x:c r="E3812" s="10" t="str">
        <x:v>ORIGINAL_LEDGER</x:v>
      </x:c>
      <x:c r="F3812" s="10" t="str">
        <x:v>FAIL</x:v>
      </x:c>
      <x:c r="G3812" s="10" t="str">
        <x:v>NO_VERDICT</x:v>
      </x:c>
      <x:c r="H3812" s="10" t="str">
        <x:v>INFRASTRUCTURE_FAILURE</x:v>
      </x:c>
      <x:c r="I3812" s="10" t="str">
        <x:v>NOT_PARSED</x:v>
      </x:c>
      <x:c r="J3812" s="10" t="str">
        <x:v>NO_SEMANTIC_VALIDATOR_DETERMINISTIC_FAIL</x:v>
      </x:c>
      <x:c r="K3812" s="10" t="str">
        <x:v>99b084447c56e365e741ee068be3530b8ad9a2b5c07c15e4adf33c67a5c71cdd</x:v>
      </x:c>
      <x:c r="L3812" s="10" t="str">
        <x:v>historical_three</x:v>
      </x:c>
      <x:c r="M3812" s="10" t="n">
        <x:v>0</x:v>
      </x:c>
      <x:c r="N3812" s="10" t="n">
        <x:v>0</x:v>
      </x:c>
      <x:c r="O3812" s="10" t="n">
        <x:v>0</x:v>
      </x:c>
      <x:c r="P3812" s="9" t="str">
        <x:f>'CaseReview'!U1626</x:f>
        <x:v>FAIL</x:v>
      </x:c>
      <x:c r="Q3812" s="9" t="n">
        <x:f>IF(AND(T3812=1,G3812=P3812),1,0)</x:f>
        <x:v>0</x:v>
      </x:c>
      <x:c r="R3812" s="9" t="n">
        <x:f>IF(AND(T3812=1,G3812="PASS",P3812="FAIL"),1,0)</x:f>
        <x:v>0</x:v>
      </x:c>
      <x:c r="S3812" s="9" t="n">
        <x:f>IF(AND(T3812=1,G3812="FAIL",P3812="PASS"),1,0)</x:f>
        <x:v>0</x:v>
      </x:c>
      <x:c r="T3812" s="9" t="n">
        <x:v>0</x:v>
      </x:c>
      <x:c r="U3812" s="9" t="n">
        <x:v>9</x:v>
      </x:c>
      <x:c r="V3812" s="9" t="str">
        <x:v>MVP/SHACL_GENERATION_PIPELINE/experiments/LUNA_NO_SEMANTIC_VALIDATOR/RUN_01/runs/RUN-TRF-026-20260901T111042358771Z/artifacts/attempt_01/candidate_shape.ttl</x:v>
      </x:c>
    </x:row>
    <x:row r="3813" ht="22" customHeight="1">
      <x:c r="A3813" s="10" t="str">
        <x:v>NO_SEMANTIC</x:v>
      </x:c>
      <x:c r="B3813" s="10" t="str">
        <x:v>TRF-026</x:v>
      </x:c>
      <x:c r="C3813" s="10" t="str">
        <x:v>TRF-026-F05</x:v>
      </x:c>
      <x:c r="D3813" s="10" t="str">
        <x:v>RUN_01</x:v>
      </x:c>
      <x:c r="E3813" s="10" t="str">
        <x:v>ORIGINAL_LEDGER</x:v>
      </x:c>
      <x:c r="F3813" s="10" t="str">
        <x:v>FAIL</x:v>
      </x:c>
      <x:c r="G3813" s="10" t="str">
        <x:v>NO_VERDICT</x:v>
      </x:c>
      <x:c r="H3813" s="10" t="str">
        <x:v>INFRASTRUCTURE_FAILURE</x:v>
      </x:c>
      <x:c r="I3813" s="10" t="str">
        <x:v>NOT_PARSED</x:v>
      </x:c>
      <x:c r="J3813" s="10" t="str">
        <x:v>NO_SEMANTIC_VALIDATOR_DETERMINISTIC_FAIL</x:v>
      </x:c>
      <x:c r="K3813" s="10" t="str">
        <x:v>99b084447c56e365e741ee068be3530b8ad9a2b5c07c15e4adf33c67a5c71cdd</x:v>
      </x:c>
      <x:c r="L3813" s="10" t="str">
        <x:v>historical_three</x:v>
      </x:c>
      <x:c r="M3813" s="10" t="n">
        <x:v>0</x:v>
      </x:c>
      <x:c r="N3813" s="10" t="n">
        <x:v>0</x:v>
      </x:c>
      <x:c r="O3813" s="10" t="n">
        <x:v>0</x:v>
      </x:c>
      <x:c r="P3813" s="9" t="str">
        <x:f>'CaseReview'!U1627</x:f>
        <x:v>FAIL</x:v>
      </x:c>
      <x:c r="Q3813" s="9" t="n">
        <x:f>IF(AND(T3813=1,G3813=P3813),1,0)</x:f>
        <x:v>0</x:v>
      </x:c>
      <x:c r="R3813" s="9" t="n">
        <x:f>IF(AND(T3813=1,G3813="PASS",P3813="FAIL"),1,0)</x:f>
        <x:v>0</x:v>
      </x:c>
      <x:c r="S3813" s="9" t="n">
        <x:f>IF(AND(T3813=1,G3813="FAIL",P3813="PASS"),1,0)</x:f>
        <x:v>0</x:v>
      </x:c>
      <x:c r="T3813" s="9" t="n">
        <x:v>0</x:v>
      </x:c>
      <x:c r="U3813" s="9" t="n">
        <x:v>9</x:v>
      </x:c>
      <x:c r="V3813" s="9" t="str">
        <x:v>MVP/SHACL_GENERATION_PIPELINE/experiments/LUNA_NO_SEMANTIC_VALIDATOR/RUN_01/runs/RUN-TRF-026-20260901T111042358771Z/artifacts/attempt_01/candidate_shape.ttl</x:v>
      </x:c>
    </x:row>
    <x:row r="3814" ht="22" customHeight="1">
      <x:c r="A3814" s="10" t="str">
        <x:v>NO_SEMANTIC</x:v>
      </x:c>
      <x:c r="B3814" s="10" t="str">
        <x:v>TRF-026</x:v>
      </x:c>
      <x:c r="C3814" s="10" t="str">
        <x:v>TRF-026-F06</x:v>
      </x:c>
      <x:c r="D3814" s="10" t="str">
        <x:v>RUN_01</x:v>
      </x:c>
      <x:c r="E3814" s="10" t="str">
        <x:v>ORIGINAL_LEDGER</x:v>
      </x:c>
      <x:c r="F3814" s="10" t="str">
        <x:v>FAIL</x:v>
      </x:c>
      <x:c r="G3814" s="10" t="str">
        <x:v>NO_VERDICT</x:v>
      </x:c>
      <x:c r="H3814" s="10" t="str">
        <x:v>INFRASTRUCTURE_FAILURE</x:v>
      </x:c>
      <x:c r="I3814" s="10" t="str">
        <x:v>NOT_PARSED</x:v>
      </x:c>
      <x:c r="J3814" s="10" t="str">
        <x:v>NO_SEMANTIC_VALIDATOR_DETERMINISTIC_FAIL</x:v>
      </x:c>
      <x:c r="K3814" s="10" t="str">
        <x:v>99b084447c56e365e741ee068be3530b8ad9a2b5c07c15e4adf33c67a5c71cdd</x:v>
      </x:c>
      <x:c r="L3814" s="10" t="str">
        <x:v>historical_three</x:v>
      </x:c>
      <x:c r="M3814" s="10" t="n">
        <x:v>0</x:v>
      </x:c>
      <x:c r="N3814" s="10" t="n">
        <x:v>0</x:v>
      </x:c>
      <x:c r="O3814" s="10" t="n">
        <x:v>0</x:v>
      </x:c>
      <x:c r="P3814" s="9" t="str">
        <x:f>'CaseReview'!U1628</x:f>
        <x:v>FAIL</x:v>
      </x:c>
      <x:c r="Q3814" s="9" t="n">
        <x:f>IF(AND(T3814=1,G3814=P3814),1,0)</x:f>
        <x:v>0</x:v>
      </x:c>
      <x:c r="R3814" s="9" t="n">
        <x:f>IF(AND(T3814=1,G3814="PASS",P3814="FAIL"),1,0)</x:f>
        <x:v>0</x:v>
      </x:c>
      <x:c r="S3814" s="9" t="n">
        <x:f>IF(AND(T3814=1,G3814="FAIL",P3814="PASS"),1,0)</x:f>
        <x:v>0</x:v>
      </x:c>
      <x:c r="T3814" s="9" t="n">
        <x:v>0</x:v>
      </x:c>
      <x:c r="U3814" s="9" t="n">
        <x:v>9</x:v>
      </x:c>
      <x:c r="V3814" s="9" t="str">
        <x:v>MVP/SHACL_GENERATION_PIPELINE/experiments/LUNA_NO_SEMANTIC_VALIDATOR/RUN_01/runs/RUN-TRF-026-20260901T111042358771Z/artifacts/attempt_01/candidate_shape.ttl</x:v>
      </x:c>
    </x:row>
    <x:row r="3815" ht="22" customHeight="1">
      <x:c r="A3815" s="10" t="str">
        <x:v>NO_SEMANTIC</x:v>
      </x:c>
      <x:c r="B3815" s="10" t="str">
        <x:v>TRF-026</x:v>
      </x:c>
      <x:c r="C3815" s="10" t="str">
        <x:v>TRF-026-P01</x:v>
      </x:c>
      <x:c r="D3815" s="10" t="str">
        <x:v>RUN_01</x:v>
      </x:c>
      <x:c r="E3815" s="10" t="str">
        <x:v>ORIGINAL_LEDGER</x:v>
      </x:c>
      <x:c r="F3815" s="10" t="str">
        <x:v>PASS</x:v>
      </x:c>
      <x:c r="G3815" s="10" t="str">
        <x:v>NO_VERDICT</x:v>
      </x:c>
      <x:c r="H3815" s="10" t="str">
        <x:v>INFRASTRUCTURE_FAILURE</x:v>
      </x:c>
      <x:c r="I3815" s="10" t="str">
        <x:v>NOT_PARSED</x:v>
      </x:c>
      <x:c r="J3815" s="10" t="str">
        <x:v>NO_SEMANTIC_VALIDATOR_DETERMINISTIC_FAIL</x:v>
      </x:c>
      <x:c r="K3815" s="10" t="str">
        <x:v>99b084447c56e365e741ee068be3530b8ad9a2b5c07c15e4adf33c67a5c71cdd</x:v>
      </x:c>
      <x:c r="L3815" s="10" t="str">
        <x:v>historical_three</x:v>
      </x:c>
      <x:c r="M3815" s="10" t="n">
        <x:v>0</x:v>
      </x:c>
      <x:c r="N3815" s="10" t="n">
        <x:v>0</x:v>
      </x:c>
      <x:c r="O3815" s="10" t="n">
        <x:v>0</x:v>
      </x:c>
      <x:c r="P3815" s="9" t="str">
        <x:f>'CaseReview'!U1629</x:f>
        <x:v>PASS</x:v>
      </x:c>
      <x:c r="Q3815" s="9" t="n">
        <x:f>IF(AND(T3815=1,G3815=P3815),1,0)</x:f>
        <x:v>0</x:v>
      </x:c>
      <x:c r="R3815" s="9" t="n">
        <x:f>IF(AND(T3815=1,G3815="PASS",P3815="FAIL"),1,0)</x:f>
        <x:v>0</x:v>
      </x:c>
      <x:c r="S3815" s="9" t="n">
        <x:f>IF(AND(T3815=1,G3815="FAIL",P3815="PASS"),1,0)</x:f>
        <x:v>0</x:v>
      </x:c>
      <x:c r="T3815" s="9" t="n">
        <x:v>0</x:v>
      </x:c>
      <x:c r="U3815" s="9" t="n">
        <x:v>9</x:v>
      </x:c>
      <x:c r="V3815" s="9" t="str">
        <x:v>MVP/SHACL_GENERATION_PIPELINE/experiments/LUNA_NO_SEMANTIC_VALIDATOR/RUN_01/runs/RUN-TRF-026-20260901T111042358771Z/artifacts/attempt_01/candidate_shape.ttl</x:v>
      </x:c>
    </x:row>
    <x:row r="3816" ht="22" customHeight="1">
      <x:c r="A3816" s="10" t="str">
        <x:v>NO_SEMANTIC</x:v>
      </x:c>
      <x:c r="B3816" s="10" t="str">
        <x:v>TRF-026</x:v>
      </x:c>
      <x:c r="C3816" s="10" t="str">
        <x:v>TRF-026-P02</x:v>
      </x:c>
      <x:c r="D3816" s="10" t="str">
        <x:v>RUN_01</x:v>
      </x:c>
      <x:c r="E3816" s="10" t="str">
        <x:v>ORIGINAL_LEDGER</x:v>
      </x:c>
      <x:c r="F3816" s="10" t="str">
        <x:v>PASS</x:v>
      </x:c>
      <x:c r="G3816" s="10" t="str">
        <x:v>NO_VERDICT</x:v>
      </x:c>
      <x:c r="H3816" s="10" t="str">
        <x:v>INFRASTRUCTURE_FAILURE</x:v>
      </x:c>
      <x:c r="I3816" s="10" t="str">
        <x:v>NOT_PARSED</x:v>
      </x:c>
      <x:c r="J3816" s="10" t="str">
        <x:v>NO_SEMANTIC_VALIDATOR_DETERMINISTIC_FAIL</x:v>
      </x:c>
      <x:c r="K3816" s="10" t="str">
        <x:v>99b084447c56e365e741ee068be3530b8ad9a2b5c07c15e4adf33c67a5c71cdd</x:v>
      </x:c>
      <x:c r="L3816" s="10" t="str">
        <x:v>historical_three</x:v>
      </x:c>
      <x:c r="M3816" s="10" t="n">
        <x:v>0</x:v>
      </x:c>
      <x:c r="N3816" s="10" t="n">
        <x:v>0</x:v>
      </x:c>
      <x:c r="O3816" s="10" t="n">
        <x:v>0</x:v>
      </x:c>
      <x:c r="P3816" s="9" t="str">
        <x:f>'CaseReview'!U1630</x:f>
        <x:v>PASS</x:v>
      </x:c>
      <x:c r="Q3816" s="9" t="n">
        <x:f>IF(AND(T3816=1,G3816=P3816),1,0)</x:f>
        <x:v>0</x:v>
      </x:c>
      <x:c r="R3816" s="9" t="n">
        <x:f>IF(AND(T3816=1,G3816="PASS",P3816="FAIL"),1,0)</x:f>
        <x:v>0</x:v>
      </x:c>
      <x:c r="S3816" s="9" t="n">
        <x:f>IF(AND(T3816=1,G3816="FAIL",P3816="PASS"),1,0)</x:f>
        <x:v>0</x:v>
      </x:c>
      <x:c r="T3816" s="9" t="n">
        <x:v>0</x:v>
      </x:c>
      <x:c r="U3816" s="9" t="n">
        <x:v>9</x:v>
      </x:c>
      <x:c r="V3816" s="9" t="str">
        <x:v>MVP/SHACL_GENERATION_PIPELINE/experiments/LUNA_NO_SEMANTIC_VALIDATOR/RUN_01/runs/RUN-TRF-026-20260901T111042358771Z/artifacts/attempt_01/candidate_shape.ttl</x:v>
      </x:c>
    </x:row>
    <x:row r="3817" ht="22" customHeight="1">
      <x:c r="A3817" s="10" t="str">
        <x:v>NO_SEMANTIC</x:v>
      </x:c>
      <x:c r="B3817" s="10" t="str">
        <x:v>TRF-026</x:v>
      </x:c>
      <x:c r="C3817" s="10" t="str">
        <x:v>TRF-026-P03</x:v>
      </x:c>
      <x:c r="D3817" s="10" t="str">
        <x:v>RUN_01</x:v>
      </x:c>
      <x:c r="E3817" s="10" t="str">
        <x:v>ORIGINAL_LEDGER</x:v>
      </x:c>
      <x:c r="F3817" s="10" t="str">
        <x:v>PASS</x:v>
      </x:c>
      <x:c r="G3817" s="10" t="str">
        <x:v>NO_VERDICT</x:v>
      </x:c>
      <x:c r="H3817" s="10" t="str">
        <x:v>INFRASTRUCTURE_FAILURE</x:v>
      </x:c>
      <x:c r="I3817" s="10" t="str">
        <x:v>NOT_PARSED</x:v>
      </x:c>
      <x:c r="J3817" s="10" t="str">
        <x:v>NO_SEMANTIC_VALIDATOR_DETERMINISTIC_FAIL</x:v>
      </x:c>
      <x:c r="K3817" s="10" t="str">
        <x:v>99b084447c56e365e741ee068be3530b8ad9a2b5c07c15e4adf33c67a5c71cdd</x:v>
      </x:c>
      <x:c r="L3817" s="10" t="str">
        <x:v>historical_three</x:v>
      </x:c>
      <x:c r="M3817" s="10" t="n">
        <x:v>0</x:v>
      </x:c>
      <x:c r="N3817" s="10" t="n">
        <x:v>0</x:v>
      </x:c>
      <x:c r="O3817" s="10" t="n">
        <x:v>0</x:v>
      </x:c>
      <x:c r="P3817" s="9" t="str">
        <x:f>'CaseReview'!U1631</x:f>
        <x:v>PASS</x:v>
      </x:c>
      <x:c r="Q3817" s="9" t="n">
        <x:f>IF(AND(T3817=1,G3817=P3817),1,0)</x:f>
        <x:v>0</x:v>
      </x:c>
      <x:c r="R3817" s="9" t="n">
        <x:f>IF(AND(T3817=1,G3817="PASS",P3817="FAIL"),1,0)</x:f>
        <x:v>0</x:v>
      </x:c>
      <x:c r="S3817" s="9" t="n">
        <x:f>IF(AND(T3817=1,G3817="FAIL",P3817="PASS"),1,0)</x:f>
        <x:v>0</x:v>
      </x:c>
      <x:c r="T3817" s="9" t="n">
        <x:v>0</x:v>
      </x:c>
      <x:c r="U3817" s="9" t="n">
        <x:v>9</x:v>
      </x:c>
      <x:c r="V3817" s="9" t="str">
        <x:v>MVP/SHACL_GENERATION_PIPELINE/experiments/LUNA_NO_SEMANTIC_VALIDATOR/RUN_01/runs/RUN-TRF-026-20260901T111042358771Z/artifacts/attempt_01/candidate_shape.ttl</x:v>
      </x:c>
    </x:row>
    <x:row r="3818" ht="22" customHeight="1">
      <x:c r="A3818" s="10" t="str">
        <x:v>NO_SEMANTIC</x:v>
      </x:c>
      <x:c r="B3818" s="10" t="str">
        <x:v>TRF-027</x:v>
      </x:c>
      <x:c r="C3818" s="10" t="str">
        <x:v>TRF-027-F01</x:v>
      </x:c>
      <x:c r="D3818" s="10" t="str">
        <x:v>RUN_01</x:v>
      </x:c>
      <x:c r="E3818" s="10" t="str">
        <x:v>ORIGINAL_LEDGER</x:v>
      </x:c>
      <x:c r="F3818" s="10" t="str">
        <x:v>FAIL</x:v>
      </x:c>
      <x:c r="G3818" s="10" t="str">
        <x:v>FAIL</x:v>
      </x:c>
      <x:c r="H3818" s="10" t="str">
        <x:v>EXECUTED</x:v>
      </x:c>
      <x:c r="I3818" s="10" t="str">
        <x:v>PARSED</x:v>
      </x:c>
      <x:c r="J3818" s="10" t="str">
        <x:v>NO_SEMANTIC_VALIDATOR_DETERMINISTIC_PASS</x:v>
      </x:c>
      <x:c r="K3818" s="10" t="str">
        <x:v>70ee8f8ba8402051a5f200a70f94dc053d0675fdb722f6e9a0b30c5b4e3e8164</x:v>
      </x:c>
      <x:c r="L3818" s="10" t="str">
        <x:v>historical_three</x:v>
      </x:c>
      <x:c r="M3818" s="10" t="n">
        <x:v>1</x:v>
      </x:c>
      <x:c r="N3818" s="10" t="n">
        <x:v>0</x:v>
      </x:c>
      <x:c r="O3818" s="10" t="n">
        <x:v>0</x:v>
      </x:c>
      <x:c r="P3818" s="9" t="str">
        <x:f>'CaseReview'!U1632</x:f>
        <x:v>FAIL</x:v>
      </x:c>
      <x:c r="Q3818" s="9" t="n">
        <x:f>IF(AND(T3818=1,G3818=P3818),1,0)</x:f>
        <x:v>1</x:v>
      </x:c>
      <x:c r="R3818" s="9" t="n">
        <x:f>IF(AND(T3818=1,G3818="PASS",P3818="FAIL"),1,0)</x:f>
        <x:v>0</x:v>
      </x:c>
      <x:c r="S3818" s="9" t="n">
        <x:f>IF(AND(T3818=1,G3818="FAIL",P3818="PASS"),1,0)</x:f>
        <x:v>0</x:v>
      </x:c>
      <x:c r="T3818" s="9" t="n">
        <x:v>1</x:v>
      </x:c>
      <x:c r="U3818" s="9" t="n">
        <x:v>10</x:v>
      </x:c>
      <x:c r="V3818" s="9" t="str">
        <x:v>MVP/SHACL_GENERATION_PIPELINE/experiments/LUNA_NO_SEMANTIC_VALIDATOR/RUN_01/runs/RUN-TRF-027-20260901T111109165458Z/artifacts/attempt_01/candidate_shape.ttl</x:v>
      </x:c>
    </x:row>
    <x:row r="3819" ht="22" customHeight="1">
      <x:c r="A3819" s="10" t="str">
        <x:v>NO_SEMANTIC</x:v>
      </x:c>
      <x:c r="B3819" s="10" t="str">
        <x:v>TRF-027</x:v>
      </x:c>
      <x:c r="C3819" s="10" t="str">
        <x:v>TRF-027-F02</x:v>
      </x:c>
      <x:c r="D3819" s="10" t="str">
        <x:v>RUN_01</x:v>
      </x:c>
      <x:c r="E3819" s="10" t="str">
        <x:v>ORIGINAL_LEDGER</x:v>
      </x:c>
      <x:c r="F3819" s="10" t="str">
        <x:v>FAIL</x:v>
      </x:c>
      <x:c r="G3819" s="10" t="str">
        <x:v>FAIL</x:v>
      </x:c>
      <x:c r="H3819" s="10" t="str">
        <x:v>EXECUTED</x:v>
      </x:c>
      <x:c r="I3819" s="10" t="str">
        <x:v>PARSED</x:v>
      </x:c>
      <x:c r="J3819" s="10" t="str">
        <x:v>NO_SEMANTIC_VALIDATOR_DETERMINISTIC_PASS</x:v>
      </x:c>
      <x:c r="K3819" s="10" t="str">
        <x:v>70ee8f8ba8402051a5f200a70f94dc053d0675fdb722f6e9a0b30c5b4e3e8164</x:v>
      </x:c>
      <x:c r="L3819" s="10" t="str">
        <x:v>historical_three</x:v>
      </x:c>
      <x:c r="M3819" s="10" t="n">
        <x:v>1</x:v>
      </x:c>
      <x:c r="N3819" s="10" t="n">
        <x:v>0</x:v>
      </x:c>
      <x:c r="O3819" s="10" t="n">
        <x:v>0</x:v>
      </x:c>
      <x:c r="P3819" s="9" t="str">
        <x:f>'CaseReview'!U1633</x:f>
        <x:v>FAIL</x:v>
      </x:c>
      <x:c r="Q3819" s="9" t="n">
        <x:f>IF(AND(T3819=1,G3819=P3819),1,0)</x:f>
        <x:v>1</x:v>
      </x:c>
      <x:c r="R3819" s="9" t="n">
        <x:f>IF(AND(T3819=1,G3819="PASS",P3819="FAIL"),1,0)</x:f>
        <x:v>0</x:v>
      </x:c>
      <x:c r="S3819" s="9" t="n">
        <x:f>IF(AND(T3819=1,G3819="FAIL",P3819="PASS"),1,0)</x:f>
        <x:v>0</x:v>
      </x:c>
      <x:c r="T3819" s="9" t="n">
        <x:v>1</x:v>
      </x:c>
      <x:c r="U3819" s="9" t="n">
        <x:v>10</x:v>
      </x:c>
      <x:c r="V3819" s="9" t="str">
        <x:v>MVP/SHACL_GENERATION_PIPELINE/experiments/LUNA_NO_SEMANTIC_VALIDATOR/RUN_01/runs/RUN-TRF-027-20260901T111109165458Z/artifacts/attempt_01/candidate_shape.ttl</x:v>
      </x:c>
    </x:row>
    <x:row r="3820" ht="22" customHeight="1">
      <x:c r="A3820" s="10" t="str">
        <x:v>NO_SEMANTIC</x:v>
      </x:c>
      <x:c r="B3820" s="10" t="str">
        <x:v>TRF-027</x:v>
      </x:c>
      <x:c r="C3820" s="10" t="str">
        <x:v>TRF-027-F03</x:v>
      </x:c>
      <x:c r="D3820" s="10" t="str">
        <x:v>RUN_01</x:v>
      </x:c>
      <x:c r="E3820" s="10" t="str">
        <x:v>ORIGINAL_LEDGER</x:v>
      </x:c>
      <x:c r="F3820" s="10" t="str">
        <x:v>FAIL</x:v>
      </x:c>
      <x:c r="G3820" s="10" t="str">
        <x:v>FAIL</x:v>
      </x:c>
      <x:c r="H3820" s="10" t="str">
        <x:v>EXECUTED</x:v>
      </x:c>
      <x:c r="I3820" s="10" t="str">
        <x:v>PARSED</x:v>
      </x:c>
      <x:c r="J3820" s="10" t="str">
        <x:v>NO_SEMANTIC_VALIDATOR_DETERMINISTIC_PASS</x:v>
      </x:c>
      <x:c r="K3820" s="10" t="str">
        <x:v>70ee8f8ba8402051a5f200a70f94dc053d0675fdb722f6e9a0b30c5b4e3e8164</x:v>
      </x:c>
      <x:c r="L3820" s="10" t="str">
        <x:v>historical_three</x:v>
      </x:c>
      <x:c r="M3820" s="10" t="n">
        <x:v>1</x:v>
      </x:c>
      <x:c r="N3820" s="10" t="n">
        <x:v>0</x:v>
      </x:c>
      <x:c r="O3820" s="10" t="n">
        <x:v>0</x:v>
      </x:c>
      <x:c r="P3820" s="9" t="str">
        <x:f>'CaseReview'!U1634</x:f>
        <x:v>FAIL</x:v>
      </x:c>
      <x:c r="Q3820" s="9" t="n">
        <x:f>IF(AND(T3820=1,G3820=P3820),1,0)</x:f>
        <x:v>1</x:v>
      </x:c>
      <x:c r="R3820" s="9" t="n">
        <x:f>IF(AND(T3820=1,G3820="PASS",P3820="FAIL"),1,0)</x:f>
        <x:v>0</x:v>
      </x:c>
      <x:c r="S3820" s="9" t="n">
        <x:f>IF(AND(T3820=1,G3820="FAIL",P3820="PASS"),1,0)</x:f>
        <x:v>0</x:v>
      </x:c>
      <x:c r="T3820" s="9" t="n">
        <x:v>1</x:v>
      </x:c>
      <x:c r="U3820" s="9" t="n">
        <x:v>10</x:v>
      </x:c>
      <x:c r="V3820" s="9" t="str">
        <x:v>MVP/SHACL_GENERATION_PIPELINE/experiments/LUNA_NO_SEMANTIC_VALIDATOR/RUN_01/runs/RUN-TRF-027-20260901T111109165458Z/artifacts/attempt_01/candidate_shape.ttl</x:v>
      </x:c>
    </x:row>
    <x:row r="3821" ht="22" customHeight="1">
      <x:c r="A3821" s="10" t="str">
        <x:v>NO_SEMANTIC</x:v>
      </x:c>
      <x:c r="B3821" s="10" t="str">
        <x:v>TRF-027</x:v>
      </x:c>
      <x:c r="C3821" s="10" t="str">
        <x:v>TRF-027-P01</x:v>
      </x:c>
      <x:c r="D3821" s="10" t="str">
        <x:v>RUN_01</x:v>
      </x:c>
      <x:c r="E3821" s="10" t="str">
        <x:v>ORIGINAL_LEDGER</x:v>
      </x:c>
      <x:c r="F3821" s="10" t="str">
        <x:v>PASS</x:v>
      </x:c>
      <x:c r="G3821" s="10" t="str">
        <x:v>PASS</x:v>
      </x:c>
      <x:c r="H3821" s="10" t="str">
        <x:v>EXECUTED</x:v>
      </x:c>
      <x:c r="I3821" s="10" t="str">
        <x:v>PARSED</x:v>
      </x:c>
      <x:c r="J3821" s="10" t="str">
        <x:v>NO_SEMANTIC_VALIDATOR_DETERMINISTIC_PASS</x:v>
      </x:c>
      <x:c r="K3821" s="10" t="str">
        <x:v>70ee8f8ba8402051a5f200a70f94dc053d0675fdb722f6e9a0b30c5b4e3e8164</x:v>
      </x:c>
      <x:c r="L3821" s="10" t="str">
        <x:v>historical_three</x:v>
      </x:c>
      <x:c r="M3821" s="10" t="n">
        <x:v>1</x:v>
      </x:c>
      <x:c r="N3821" s="10" t="n">
        <x:v>0</x:v>
      </x:c>
      <x:c r="O3821" s="10" t="n">
        <x:v>0</x:v>
      </x:c>
      <x:c r="P3821" s="9" t="str">
        <x:f>'CaseReview'!U1635</x:f>
        <x:v>PASS</x:v>
      </x:c>
      <x:c r="Q3821" s="9" t="n">
        <x:f>IF(AND(T3821=1,G3821=P3821),1,0)</x:f>
        <x:v>1</x:v>
      </x:c>
      <x:c r="R3821" s="9" t="n">
        <x:f>IF(AND(T3821=1,G3821="PASS",P3821="FAIL"),1,0)</x:f>
        <x:v>0</x:v>
      </x:c>
      <x:c r="S3821" s="9" t="n">
        <x:f>IF(AND(T3821=1,G3821="FAIL",P3821="PASS"),1,0)</x:f>
        <x:v>0</x:v>
      </x:c>
      <x:c r="T3821" s="9" t="n">
        <x:v>1</x:v>
      </x:c>
      <x:c r="U3821" s="9" t="n">
        <x:v>10</x:v>
      </x:c>
      <x:c r="V3821" s="9" t="str">
        <x:v>MVP/SHACL_GENERATION_PIPELINE/experiments/LUNA_NO_SEMANTIC_VALIDATOR/RUN_01/runs/RUN-TRF-027-20260901T111109165458Z/artifacts/attempt_01/candidate_shape.ttl</x:v>
      </x:c>
    </x:row>
    <x:row r="3822" ht="22" customHeight="1">
      <x:c r="A3822" s="10" t="str">
        <x:v>NO_SEMANTIC</x:v>
      </x:c>
      <x:c r="B3822" s="10" t="str">
        <x:v>TRF-027</x:v>
      </x:c>
      <x:c r="C3822" s="10" t="str">
        <x:v>TRF-027-P02</x:v>
      </x:c>
      <x:c r="D3822" s="10" t="str">
        <x:v>RUN_01</x:v>
      </x:c>
      <x:c r="E3822" s="10" t="str">
        <x:v>ORIGINAL_LEDGER</x:v>
      </x:c>
      <x:c r="F3822" s="10" t="str">
        <x:v>PASS</x:v>
      </x:c>
      <x:c r="G3822" s="10" t="str">
        <x:v>PASS</x:v>
      </x:c>
      <x:c r="H3822" s="10" t="str">
        <x:v>EXECUTED</x:v>
      </x:c>
      <x:c r="I3822" s="10" t="str">
        <x:v>PARSED</x:v>
      </x:c>
      <x:c r="J3822" s="10" t="str">
        <x:v>NO_SEMANTIC_VALIDATOR_DETERMINISTIC_PASS</x:v>
      </x:c>
      <x:c r="K3822" s="10" t="str">
        <x:v>70ee8f8ba8402051a5f200a70f94dc053d0675fdb722f6e9a0b30c5b4e3e8164</x:v>
      </x:c>
      <x:c r="L3822" s="10" t="str">
        <x:v>historical_three</x:v>
      </x:c>
      <x:c r="M3822" s="10" t="n">
        <x:v>1</x:v>
      </x:c>
      <x:c r="N3822" s="10" t="n">
        <x:v>0</x:v>
      </x:c>
      <x:c r="O3822" s="10" t="n">
        <x:v>0</x:v>
      </x:c>
      <x:c r="P3822" s="9" t="str">
        <x:f>'CaseReview'!U1636</x:f>
        <x:v>PASS</x:v>
      </x:c>
      <x:c r="Q3822" s="9" t="n">
        <x:f>IF(AND(T3822=1,G3822=P3822),1,0)</x:f>
        <x:v>1</x:v>
      </x:c>
      <x:c r="R3822" s="9" t="n">
        <x:f>IF(AND(T3822=1,G3822="PASS",P3822="FAIL"),1,0)</x:f>
        <x:v>0</x:v>
      </x:c>
      <x:c r="S3822" s="9" t="n">
        <x:f>IF(AND(T3822=1,G3822="FAIL",P3822="PASS"),1,0)</x:f>
        <x:v>0</x:v>
      </x:c>
      <x:c r="T3822" s="9" t="n">
        <x:v>1</x:v>
      </x:c>
      <x:c r="U3822" s="9" t="n">
        <x:v>10</x:v>
      </x:c>
      <x:c r="V3822" s="9" t="str">
        <x:v>MVP/SHACL_GENERATION_PIPELINE/experiments/LUNA_NO_SEMANTIC_VALIDATOR/RUN_01/runs/RUN-TRF-027-20260901T111109165458Z/artifacts/attempt_01/candidate_shape.ttl</x:v>
      </x:c>
    </x:row>
    <x:row r="3823" ht="22" customHeight="1">
      <x:c r="A3823" s="10" t="str">
        <x:v>NO_SEMANTIC</x:v>
      </x:c>
      <x:c r="B3823" s="10" t="str">
        <x:v>TRF-027</x:v>
      </x:c>
      <x:c r="C3823" s="10" t="str">
        <x:v>TRF-027-P03</x:v>
      </x:c>
      <x:c r="D3823" s="10" t="str">
        <x:v>RUN_01</x:v>
      </x:c>
      <x:c r="E3823" s="10" t="str">
        <x:v>ORIGINAL_LEDGER</x:v>
      </x:c>
      <x:c r="F3823" s="10" t="str">
        <x:v>PASS</x:v>
      </x:c>
      <x:c r="G3823" s="10" t="str">
        <x:v>PASS</x:v>
      </x:c>
      <x:c r="H3823" s="10" t="str">
        <x:v>EXECUTED</x:v>
      </x:c>
      <x:c r="I3823" s="10" t="str">
        <x:v>PARSED</x:v>
      </x:c>
      <x:c r="J3823" s="10" t="str">
        <x:v>NO_SEMANTIC_VALIDATOR_DETERMINISTIC_PASS</x:v>
      </x:c>
      <x:c r="K3823" s="10" t="str">
        <x:v>70ee8f8ba8402051a5f200a70f94dc053d0675fdb722f6e9a0b30c5b4e3e8164</x:v>
      </x:c>
      <x:c r="L3823" s="10" t="str">
        <x:v>historical_three</x:v>
      </x:c>
      <x:c r="M3823" s="10" t="n">
        <x:v>1</x:v>
      </x:c>
      <x:c r="N3823" s="10" t="n">
        <x:v>0</x:v>
      </x:c>
      <x:c r="O3823" s="10" t="n">
        <x:v>0</x:v>
      </x:c>
      <x:c r="P3823" s="9" t="str">
        <x:f>'CaseReview'!U1637</x:f>
        <x:v>PASS</x:v>
      </x:c>
      <x:c r="Q3823" s="9" t="n">
        <x:f>IF(AND(T3823=1,G3823=P3823),1,0)</x:f>
        <x:v>1</x:v>
      </x:c>
      <x:c r="R3823" s="9" t="n">
        <x:f>IF(AND(T3823=1,G3823="PASS",P3823="FAIL"),1,0)</x:f>
        <x:v>0</x:v>
      </x:c>
      <x:c r="S3823" s="9" t="n">
        <x:f>IF(AND(T3823=1,G3823="FAIL",P3823="PASS"),1,0)</x:f>
        <x:v>0</x:v>
      </x:c>
      <x:c r="T3823" s="9" t="n">
        <x:v>1</x:v>
      </x:c>
      <x:c r="U3823" s="9" t="n">
        <x:v>10</x:v>
      </x:c>
      <x:c r="V3823" s="9" t="str">
        <x:v>MVP/SHACL_GENERATION_PIPELINE/experiments/LUNA_NO_SEMANTIC_VALIDATOR/RUN_01/runs/RUN-TRF-027-20260901T111109165458Z/artifacts/attempt_01/candidate_shape.ttl</x:v>
      </x:c>
    </x:row>
    <x:row r="3824" ht="22" customHeight="1">
      <x:c r="A3824" s="10" t="str">
        <x:v>NO_SEMANTIC</x:v>
      </x:c>
      <x:c r="B3824" s="10" t="str">
        <x:v>TRF-027</x:v>
      </x:c>
      <x:c r="C3824" s="10" t="str">
        <x:v>TRF-027-P04</x:v>
      </x:c>
      <x:c r="D3824" s="10" t="str">
        <x:v>RUN_01</x:v>
      </x:c>
      <x:c r="E3824" s="10" t="str">
        <x:v>ORIGINAL_LEDGER</x:v>
      </x:c>
      <x:c r="F3824" s="10" t="str">
        <x:v>PASS</x:v>
      </x:c>
      <x:c r="G3824" s="10" t="str">
        <x:v>PASS</x:v>
      </x:c>
      <x:c r="H3824" s="10" t="str">
        <x:v>EXECUTED</x:v>
      </x:c>
      <x:c r="I3824" s="10" t="str">
        <x:v>PARSED</x:v>
      </x:c>
      <x:c r="J3824" s="10" t="str">
        <x:v>NO_SEMANTIC_VALIDATOR_DETERMINISTIC_PASS</x:v>
      </x:c>
      <x:c r="K3824" s="10" t="str">
        <x:v>70ee8f8ba8402051a5f200a70f94dc053d0675fdb722f6e9a0b30c5b4e3e8164</x:v>
      </x:c>
      <x:c r="L3824" s="10" t="str">
        <x:v>historical_three</x:v>
      </x:c>
      <x:c r="M3824" s="10" t="n">
        <x:v>1</x:v>
      </x:c>
      <x:c r="N3824" s="10" t="n">
        <x:v>0</x:v>
      </x:c>
      <x:c r="O3824" s="10" t="n">
        <x:v>0</x:v>
      </x:c>
      <x:c r="P3824" s="9" t="str">
        <x:f>'CaseReview'!U1638</x:f>
        <x:v>PASS</x:v>
      </x:c>
      <x:c r="Q3824" s="9" t="n">
        <x:f>IF(AND(T3824=1,G3824=P3824),1,0)</x:f>
        <x:v>1</x:v>
      </x:c>
      <x:c r="R3824" s="9" t="n">
        <x:f>IF(AND(T3824=1,G3824="PASS",P3824="FAIL"),1,0)</x:f>
        <x:v>0</x:v>
      </x:c>
      <x:c r="S3824" s="9" t="n">
        <x:f>IF(AND(T3824=1,G3824="FAIL",P3824="PASS"),1,0)</x:f>
        <x:v>0</x:v>
      </x:c>
      <x:c r="T3824" s="9" t="n">
        <x:v>1</x:v>
      </x:c>
      <x:c r="U3824" s="9" t="n">
        <x:v>10</x:v>
      </x:c>
      <x:c r="V3824" s="9" t="str">
        <x:v>MVP/SHACL_GENERATION_PIPELINE/experiments/LUNA_NO_SEMANTIC_VALIDATOR/RUN_01/runs/RUN-TRF-027-20260901T111109165458Z/artifacts/attempt_01/candidate_shape.ttl</x:v>
      </x:c>
    </x:row>
    <x:row r="3825" ht="22" customHeight="1">
      <x:c r="A3825" s="10" t="str">
        <x:v>NO_SEMANTIC</x:v>
      </x:c>
      <x:c r="B3825" s="10" t="str">
        <x:v>TRF-027</x:v>
      </x:c>
      <x:c r="C3825" s="10" t="str">
        <x:v>TRF-027-P05</x:v>
      </x:c>
      <x:c r="D3825" s="10" t="str">
        <x:v>RUN_01</x:v>
      </x:c>
      <x:c r="E3825" s="10" t="str">
        <x:v>ORIGINAL_LEDGER</x:v>
      </x:c>
      <x:c r="F3825" s="10" t="str">
        <x:v>PASS</x:v>
      </x:c>
      <x:c r="G3825" s="10" t="str">
        <x:v>PASS</x:v>
      </x:c>
      <x:c r="H3825" s="10" t="str">
        <x:v>EXECUTED</x:v>
      </x:c>
      <x:c r="I3825" s="10" t="str">
        <x:v>PARSED</x:v>
      </x:c>
      <x:c r="J3825" s="10" t="str">
        <x:v>NO_SEMANTIC_VALIDATOR_DETERMINISTIC_PASS</x:v>
      </x:c>
      <x:c r="K3825" s="10" t="str">
        <x:v>70ee8f8ba8402051a5f200a70f94dc053d0675fdb722f6e9a0b30c5b4e3e8164</x:v>
      </x:c>
      <x:c r="L3825" s="10" t="str">
        <x:v>historical_three</x:v>
      </x:c>
      <x:c r="M3825" s="10" t="n">
        <x:v>1</x:v>
      </x:c>
      <x:c r="N3825" s="10" t="n">
        <x:v>0</x:v>
      </x:c>
      <x:c r="O3825" s="10" t="n">
        <x:v>0</x:v>
      </x:c>
      <x:c r="P3825" s="9" t="str">
        <x:f>'CaseReview'!U1639</x:f>
        <x:v>PASS</x:v>
      </x:c>
      <x:c r="Q3825" s="9" t="n">
        <x:f>IF(AND(T3825=1,G3825=P3825),1,0)</x:f>
        <x:v>1</x:v>
      </x:c>
      <x:c r="R3825" s="9" t="n">
        <x:f>IF(AND(T3825=1,G3825="PASS",P3825="FAIL"),1,0)</x:f>
        <x:v>0</x:v>
      </x:c>
      <x:c r="S3825" s="9" t="n">
        <x:f>IF(AND(T3825=1,G3825="FAIL",P3825="PASS"),1,0)</x:f>
        <x:v>0</x:v>
      </x:c>
      <x:c r="T3825" s="9" t="n">
        <x:v>1</x:v>
      </x:c>
      <x:c r="U3825" s="9" t="n">
        <x:v>10</x:v>
      </x:c>
      <x:c r="V3825" s="9" t="str">
        <x:v>MVP/SHACL_GENERATION_PIPELINE/experiments/LUNA_NO_SEMANTIC_VALIDATOR/RUN_01/runs/RUN-TRF-027-20260901T111109165458Z/artifacts/attempt_01/candidate_shape.ttl</x:v>
      </x:c>
    </x:row>
    <x:row r="3826" ht="22" customHeight="1">
      <x:c r="A3826" s="10" t="str">
        <x:v>NO_SEMANTIC</x:v>
      </x:c>
      <x:c r="B3826" s="10" t="str">
        <x:v>TRF-027</x:v>
      </x:c>
      <x:c r="C3826" s="10" t="str">
        <x:v>TRF-027-P06</x:v>
      </x:c>
      <x:c r="D3826" s="10" t="str">
        <x:v>RUN_01</x:v>
      </x:c>
      <x:c r="E3826" s="10" t="str">
        <x:v>ORIGINAL_LEDGER</x:v>
      </x:c>
      <x:c r="F3826" s="10" t="str">
        <x:v>PASS</x:v>
      </x:c>
      <x:c r="G3826" s="10" t="str">
        <x:v>PASS</x:v>
      </x:c>
      <x:c r="H3826" s="10" t="str">
        <x:v>EXECUTED</x:v>
      </x:c>
      <x:c r="I3826" s="10" t="str">
        <x:v>PARSED</x:v>
      </x:c>
      <x:c r="J3826" s="10" t="str">
        <x:v>NO_SEMANTIC_VALIDATOR_DETERMINISTIC_PASS</x:v>
      </x:c>
      <x:c r="K3826" s="10" t="str">
        <x:v>70ee8f8ba8402051a5f200a70f94dc053d0675fdb722f6e9a0b30c5b4e3e8164</x:v>
      </x:c>
      <x:c r="L3826" s="10" t="str">
        <x:v>historical_three</x:v>
      </x:c>
      <x:c r="M3826" s="10" t="n">
        <x:v>1</x:v>
      </x:c>
      <x:c r="N3826" s="10" t="n">
        <x:v>0</x:v>
      </x:c>
      <x:c r="O3826" s="10" t="n">
        <x:v>0</x:v>
      </x:c>
      <x:c r="P3826" s="9" t="str">
        <x:f>'CaseReview'!U1640</x:f>
        <x:v>PASS</x:v>
      </x:c>
      <x:c r="Q3826" s="9" t="n">
        <x:f>IF(AND(T3826=1,G3826=P3826),1,0)</x:f>
        <x:v>1</x:v>
      </x:c>
      <x:c r="R3826" s="9" t="n">
        <x:f>IF(AND(T3826=1,G3826="PASS",P3826="FAIL"),1,0)</x:f>
        <x:v>0</x:v>
      </x:c>
      <x:c r="S3826" s="9" t="n">
        <x:f>IF(AND(T3826=1,G3826="FAIL",P3826="PASS"),1,0)</x:f>
        <x:v>0</x:v>
      </x:c>
      <x:c r="T3826" s="9" t="n">
        <x:v>1</x:v>
      </x:c>
      <x:c r="U3826" s="9" t="n">
        <x:v>10</x:v>
      </x:c>
      <x:c r="V3826" s="9" t="str">
        <x:v>MVP/SHACL_GENERATION_PIPELINE/experiments/LUNA_NO_SEMANTIC_VALIDATOR/RUN_01/runs/RUN-TRF-027-20260901T111109165458Z/artifacts/attempt_01/candidate_shape.ttl</x:v>
      </x:c>
    </x:row>
    <x:row r="3827" ht="22" customHeight="1">
      <x:c r="A3827" s="10" t="str">
        <x:v>NO_SEMANTIC</x:v>
      </x:c>
      <x:c r="B3827" s="10" t="str">
        <x:v>TRF-027</x:v>
      </x:c>
      <x:c r="C3827" s="10" t="str">
        <x:v>TRF-027-P07</x:v>
      </x:c>
      <x:c r="D3827" s="10" t="str">
        <x:v>RUN_01</x:v>
      </x:c>
      <x:c r="E3827" s="10" t="str">
        <x:v>ORIGINAL_LEDGER</x:v>
      </x:c>
      <x:c r="F3827" s="10" t="str">
        <x:v>PASS</x:v>
      </x:c>
      <x:c r="G3827" s="10" t="str">
        <x:v>FAIL</x:v>
      </x:c>
      <x:c r="H3827" s="10" t="str">
        <x:v>EXECUTED</x:v>
      </x:c>
      <x:c r="I3827" s="10" t="str">
        <x:v>PARSED</x:v>
      </x:c>
      <x:c r="J3827" s="10" t="str">
        <x:v>NO_SEMANTIC_VALIDATOR_DETERMINISTIC_PASS</x:v>
      </x:c>
      <x:c r="K3827" s="10" t="str">
        <x:v>70ee8f8ba8402051a5f200a70f94dc053d0675fdb722f6e9a0b30c5b4e3e8164</x:v>
      </x:c>
      <x:c r="L3827" s="10" t="str">
        <x:v>historical_three</x:v>
      </x:c>
      <x:c r="M3827" s="10" t="n">
        <x:v>0</x:v>
      </x:c>
      <x:c r="N3827" s="10" t="n">
        <x:v>0</x:v>
      </x:c>
      <x:c r="O3827" s="10" t="n">
        <x:v>1</x:v>
      </x:c>
      <x:c r="P3827" s="9" t="str">
        <x:f>'CaseReview'!U1641</x:f>
        <x:v>PASS</x:v>
      </x:c>
      <x:c r="Q3827" s="9" t="n">
        <x:f>IF(AND(T3827=1,G3827=P3827),1,0)</x:f>
        <x:v>0</x:v>
      </x:c>
      <x:c r="R3827" s="9" t="n">
        <x:f>IF(AND(T3827=1,G3827="PASS",P3827="FAIL"),1,0)</x:f>
        <x:v>0</x:v>
      </x:c>
      <x:c r="S3827" s="9" t="n">
        <x:f>IF(AND(T3827=1,G3827="FAIL",P3827="PASS"),1,0)</x:f>
        <x:v>1</x:v>
      </x:c>
      <x:c r="T3827" s="9" t="n">
        <x:v>1</x:v>
      </x:c>
      <x:c r="U3827" s="9" t="n">
        <x:v>10</x:v>
      </x:c>
      <x:c r="V3827" s="9" t="str">
        <x:v>MVP/SHACL_GENERATION_PIPELINE/experiments/LUNA_NO_SEMANTIC_VALIDATOR/RUN_01/runs/RUN-TRF-027-20260901T111109165458Z/artifacts/attempt_01/candidate_shape.ttl</x:v>
      </x:c>
    </x:row>
    <x:row r="3828" ht="22" customHeight="1">
      <x:c r="A3828" s="10" t="str">
        <x:v>NO_SEMANTIC</x:v>
      </x:c>
      <x:c r="B3828" s="10" t="str">
        <x:v>TRF-028</x:v>
      </x:c>
      <x:c r="C3828" s="10" t="str">
        <x:v>TRF-028-F01</x:v>
      </x:c>
      <x:c r="D3828" s="10" t="str">
        <x:v>RUN_01</x:v>
      </x:c>
      <x:c r="E3828" s="10" t="str">
        <x:v>ORIGINAL_LEDGER</x:v>
      </x:c>
      <x:c r="F3828" s="10" t="str">
        <x:v>FAIL</x:v>
      </x:c>
      <x:c r="G3828" s="10" t="str">
        <x:v>FAIL</x:v>
      </x:c>
      <x:c r="H3828" s="10" t="str">
        <x:v>EXECUTED</x:v>
      </x:c>
      <x:c r="I3828" s="10" t="str">
        <x:v>PARSED</x:v>
      </x:c>
      <x:c r="J3828" s="10" t="str">
        <x:v>NO_SEMANTIC_VALIDATOR_DETERMINISTIC_PASS</x:v>
      </x:c>
      <x:c r="K3828" s="10" t="str">
        <x:v>2919a5d7c3b8ba4c24f3a41b44506b9a130b7d1874d72f13de7a7b44acdd1dd8</x:v>
      </x:c>
      <x:c r="L3828" s="10" t="str">
        <x:v>historical_three</x:v>
      </x:c>
      <x:c r="M3828" s="10" t="n">
        <x:v>1</x:v>
      </x:c>
      <x:c r="N3828" s="10" t="n">
        <x:v>0</x:v>
      </x:c>
      <x:c r="O3828" s="10" t="n">
        <x:v>0</x:v>
      </x:c>
      <x:c r="P3828" s="9" t="str">
        <x:f>'CaseReview'!U1642</x:f>
        <x:v>FAIL</x:v>
      </x:c>
      <x:c r="Q3828" s="9" t="n">
        <x:f>IF(AND(T3828=1,G3828=P3828),1,0)</x:f>
        <x:v>1</x:v>
      </x:c>
      <x:c r="R3828" s="9" t="n">
        <x:f>IF(AND(T3828=1,G3828="PASS",P3828="FAIL"),1,0)</x:f>
        <x:v>0</x:v>
      </x:c>
      <x:c r="S3828" s="9" t="n">
        <x:f>IF(AND(T3828=1,G3828="FAIL",P3828="PASS"),1,0)</x:f>
        <x:v>0</x:v>
      </x:c>
      <x:c r="T3828" s="9" t="n">
        <x:v>1</x:v>
      </x:c>
      <x:c r="U3828" s="9" t="n">
        <x:v>8</x:v>
      </x:c>
      <x:c r="V3828" s="9" t="str">
        <x:v>MVP/SHACL_GENERATION_PIPELINE/experiments/LUNA_NO_SEMANTIC_VALIDATOR/RUN_01/runs/RUN-TRF-028-20260901T111139498267Z/artifacts/attempt_01/candidate_shape.ttl</x:v>
      </x:c>
    </x:row>
    <x:row r="3829" ht="22" customHeight="1">
      <x:c r="A3829" s="10" t="str">
        <x:v>NO_SEMANTIC</x:v>
      </x:c>
      <x:c r="B3829" s="10" t="str">
        <x:v>TRF-028</x:v>
      </x:c>
      <x:c r="C3829" s="10" t="str">
        <x:v>TRF-028-F02</x:v>
      </x:c>
      <x:c r="D3829" s="10" t="str">
        <x:v>RUN_01</x:v>
      </x:c>
      <x:c r="E3829" s="10" t="str">
        <x:v>ORIGINAL_LEDGER</x:v>
      </x:c>
      <x:c r="F3829" s="10" t="str">
        <x:v>FAIL</x:v>
      </x:c>
      <x:c r="G3829" s="10" t="str">
        <x:v>FAIL</x:v>
      </x:c>
      <x:c r="H3829" s="10" t="str">
        <x:v>EXECUTED</x:v>
      </x:c>
      <x:c r="I3829" s="10" t="str">
        <x:v>PARSED</x:v>
      </x:c>
      <x:c r="J3829" s="10" t="str">
        <x:v>NO_SEMANTIC_VALIDATOR_DETERMINISTIC_PASS</x:v>
      </x:c>
      <x:c r="K3829" s="10" t="str">
        <x:v>2919a5d7c3b8ba4c24f3a41b44506b9a130b7d1874d72f13de7a7b44acdd1dd8</x:v>
      </x:c>
      <x:c r="L3829" s="10" t="str">
        <x:v>historical_three</x:v>
      </x:c>
      <x:c r="M3829" s="10" t="n">
        <x:v>1</x:v>
      </x:c>
      <x:c r="N3829" s="10" t="n">
        <x:v>0</x:v>
      </x:c>
      <x:c r="O3829" s="10" t="n">
        <x:v>0</x:v>
      </x:c>
      <x:c r="P3829" s="9" t="str">
        <x:f>'CaseReview'!U1643</x:f>
        <x:v>FAIL</x:v>
      </x:c>
      <x:c r="Q3829" s="9" t="n">
        <x:f>IF(AND(T3829=1,G3829=P3829),1,0)</x:f>
        <x:v>1</x:v>
      </x:c>
      <x:c r="R3829" s="9" t="n">
        <x:f>IF(AND(T3829=1,G3829="PASS",P3829="FAIL"),1,0)</x:f>
        <x:v>0</x:v>
      </x:c>
      <x:c r="S3829" s="9" t="n">
        <x:f>IF(AND(T3829=1,G3829="FAIL",P3829="PASS"),1,0)</x:f>
        <x:v>0</x:v>
      </x:c>
      <x:c r="T3829" s="9" t="n">
        <x:v>1</x:v>
      </x:c>
      <x:c r="U3829" s="9" t="n">
        <x:v>8</x:v>
      </x:c>
      <x:c r="V3829" s="9" t="str">
        <x:v>MVP/SHACL_GENERATION_PIPELINE/experiments/LUNA_NO_SEMANTIC_VALIDATOR/RUN_01/runs/RUN-TRF-028-20260901T111139498267Z/artifacts/attempt_01/candidate_shape.ttl</x:v>
      </x:c>
    </x:row>
    <x:row r="3830" ht="22" customHeight="1">
      <x:c r="A3830" s="10" t="str">
        <x:v>NO_SEMANTIC</x:v>
      </x:c>
      <x:c r="B3830" s="10" t="str">
        <x:v>TRF-028</x:v>
      </x:c>
      <x:c r="C3830" s="10" t="str">
        <x:v>TRF-028-F03</x:v>
      </x:c>
      <x:c r="D3830" s="10" t="str">
        <x:v>RUN_01</x:v>
      </x:c>
      <x:c r="E3830" s="10" t="str">
        <x:v>ORIGINAL_LEDGER</x:v>
      </x:c>
      <x:c r="F3830" s="10" t="str">
        <x:v>FAIL</x:v>
      </x:c>
      <x:c r="G3830" s="10" t="str">
        <x:v>FAIL</x:v>
      </x:c>
      <x:c r="H3830" s="10" t="str">
        <x:v>EXECUTED</x:v>
      </x:c>
      <x:c r="I3830" s="10" t="str">
        <x:v>PARSED</x:v>
      </x:c>
      <x:c r="J3830" s="10" t="str">
        <x:v>NO_SEMANTIC_VALIDATOR_DETERMINISTIC_PASS</x:v>
      </x:c>
      <x:c r="K3830" s="10" t="str">
        <x:v>2919a5d7c3b8ba4c24f3a41b44506b9a130b7d1874d72f13de7a7b44acdd1dd8</x:v>
      </x:c>
      <x:c r="L3830" s="10" t="str">
        <x:v>historical_three</x:v>
      </x:c>
      <x:c r="M3830" s="10" t="n">
        <x:v>1</x:v>
      </x:c>
      <x:c r="N3830" s="10" t="n">
        <x:v>0</x:v>
      </x:c>
      <x:c r="O3830" s="10" t="n">
        <x:v>0</x:v>
      </x:c>
      <x:c r="P3830" s="9" t="str">
        <x:f>'CaseReview'!U1644</x:f>
        <x:v>FAIL</x:v>
      </x:c>
      <x:c r="Q3830" s="9" t="n">
        <x:f>IF(AND(T3830=1,G3830=P3830),1,0)</x:f>
        <x:v>1</x:v>
      </x:c>
      <x:c r="R3830" s="9" t="n">
        <x:f>IF(AND(T3830=1,G3830="PASS",P3830="FAIL"),1,0)</x:f>
        <x:v>0</x:v>
      </x:c>
      <x:c r="S3830" s="9" t="n">
        <x:f>IF(AND(T3830=1,G3830="FAIL",P3830="PASS"),1,0)</x:f>
        <x:v>0</x:v>
      </x:c>
      <x:c r="T3830" s="9" t="n">
        <x:v>1</x:v>
      </x:c>
      <x:c r="U3830" s="9" t="n">
        <x:v>8</x:v>
      </x:c>
      <x:c r="V3830" s="9" t="str">
        <x:v>MVP/SHACL_GENERATION_PIPELINE/experiments/LUNA_NO_SEMANTIC_VALIDATOR/RUN_01/runs/RUN-TRF-028-20260901T111139498267Z/artifacts/attempt_01/candidate_shape.ttl</x:v>
      </x:c>
    </x:row>
    <x:row r="3831" ht="22" customHeight="1">
      <x:c r="A3831" s="10" t="str">
        <x:v>NO_SEMANTIC</x:v>
      </x:c>
      <x:c r="B3831" s="10" t="str">
        <x:v>TRF-028</x:v>
      </x:c>
      <x:c r="C3831" s="10" t="str">
        <x:v>TRF-028-F04</x:v>
      </x:c>
      <x:c r="D3831" s="10" t="str">
        <x:v>RUN_01</x:v>
      </x:c>
      <x:c r="E3831" s="10" t="str">
        <x:v>ORIGINAL_LEDGER</x:v>
      </x:c>
      <x:c r="F3831" s="10" t="str">
        <x:v>FAIL</x:v>
      </x:c>
      <x:c r="G3831" s="10" t="str">
        <x:v>FAIL</x:v>
      </x:c>
      <x:c r="H3831" s="10" t="str">
        <x:v>EXECUTED</x:v>
      </x:c>
      <x:c r="I3831" s="10" t="str">
        <x:v>PARSED</x:v>
      </x:c>
      <x:c r="J3831" s="10" t="str">
        <x:v>NO_SEMANTIC_VALIDATOR_DETERMINISTIC_PASS</x:v>
      </x:c>
      <x:c r="K3831" s="10" t="str">
        <x:v>2919a5d7c3b8ba4c24f3a41b44506b9a130b7d1874d72f13de7a7b44acdd1dd8</x:v>
      </x:c>
      <x:c r="L3831" s="10" t="str">
        <x:v>historical_three</x:v>
      </x:c>
      <x:c r="M3831" s="10" t="n">
        <x:v>1</x:v>
      </x:c>
      <x:c r="N3831" s="10" t="n">
        <x:v>0</x:v>
      </x:c>
      <x:c r="O3831" s="10" t="n">
        <x:v>0</x:v>
      </x:c>
      <x:c r="P3831" s="9" t="str">
        <x:f>'CaseReview'!U1645</x:f>
        <x:v>FAIL</x:v>
      </x:c>
      <x:c r="Q3831" s="9" t="n">
        <x:f>IF(AND(T3831=1,G3831=P3831),1,0)</x:f>
        <x:v>1</x:v>
      </x:c>
      <x:c r="R3831" s="9" t="n">
        <x:f>IF(AND(T3831=1,G3831="PASS",P3831="FAIL"),1,0)</x:f>
        <x:v>0</x:v>
      </x:c>
      <x:c r="S3831" s="9" t="n">
        <x:f>IF(AND(T3831=1,G3831="FAIL",P3831="PASS"),1,0)</x:f>
        <x:v>0</x:v>
      </x:c>
      <x:c r="T3831" s="9" t="n">
        <x:v>1</x:v>
      </x:c>
      <x:c r="U3831" s="9" t="n">
        <x:v>8</x:v>
      </x:c>
      <x:c r="V3831" s="9" t="str">
        <x:v>MVP/SHACL_GENERATION_PIPELINE/experiments/LUNA_NO_SEMANTIC_VALIDATOR/RUN_01/runs/RUN-TRF-028-20260901T111139498267Z/artifacts/attempt_01/candidate_shape.ttl</x:v>
      </x:c>
    </x:row>
    <x:row r="3832" ht="22" customHeight="1">
      <x:c r="A3832" s="10" t="str">
        <x:v>NO_SEMANTIC</x:v>
      </x:c>
      <x:c r="B3832" s="10" t="str">
        <x:v>TRF-028</x:v>
      </x:c>
      <x:c r="C3832" s="10" t="str">
        <x:v>TRF-028-F05</x:v>
      </x:c>
      <x:c r="D3832" s="10" t="str">
        <x:v>RUN_01</x:v>
      </x:c>
      <x:c r="E3832" s="10" t="str">
        <x:v>ORIGINAL_LEDGER</x:v>
      </x:c>
      <x:c r="F3832" s="10" t="str">
        <x:v>FAIL</x:v>
      </x:c>
      <x:c r="G3832" s="10" t="str">
        <x:v>FAIL</x:v>
      </x:c>
      <x:c r="H3832" s="10" t="str">
        <x:v>EXECUTED</x:v>
      </x:c>
      <x:c r="I3832" s="10" t="str">
        <x:v>PARSED</x:v>
      </x:c>
      <x:c r="J3832" s="10" t="str">
        <x:v>NO_SEMANTIC_VALIDATOR_DETERMINISTIC_PASS</x:v>
      </x:c>
      <x:c r="K3832" s="10" t="str">
        <x:v>2919a5d7c3b8ba4c24f3a41b44506b9a130b7d1874d72f13de7a7b44acdd1dd8</x:v>
      </x:c>
      <x:c r="L3832" s="10" t="str">
        <x:v>historical_three</x:v>
      </x:c>
      <x:c r="M3832" s="10" t="n">
        <x:v>1</x:v>
      </x:c>
      <x:c r="N3832" s="10" t="n">
        <x:v>0</x:v>
      </x:c>
      <x:c r="O3832" s="10" t="n">
        <x:v>0</x:v>
      </x:c>
      <x:c r="P3832" s="9" t="str">
        <x:f>'CaseReview'!U1646</x:f>
        <x:v>FAIL</x:v>
      </x:c>
      <x:c r="Q3832" s="9" t="n">
        <x:f>IF(AND(T3832=1,G3832=P3832),1,0)</x:f>
        <x:v>1</x:v>
      </x:c>
      <x:c r="R3832" s="9" t="n">
        <x:f>IF(AND(T3832=1,G3832="PASS",P3832="FAIL"),1,0)</x:f>
        <x:v>0</x:v>
      </x:c>
      <x:c r="S3832" s="9" t="n">
        <x:f>IF(AND(T3832=1,G3832="FAIL",P3832="PASS"),1,0)</x:f>
        <x:v>0</x:v>
      </x:c>
      <x:c r="T3832" s="9" t="n">
        <x:v>1</x:v>
      </x:c>
      <x:c r="U3832" s="9" t="n">
        <x:v>8</x:v>
      </x:c>
      <x:c r="V3832" s="9" t="str">
        <x:v>MVP/SHACL_GENERATION_PIPELINE/experiments/LUNA_NO_SEMANTIC_VALIDATOR/RUN_01/runs/RUN-TRF-028-20260901T111139498267Z/artifacts/attempt_01/candidate_shape.ttl</x:v>
      </x:c>
    </x:row>
    <x:row r="3833" ht="22" customHeight="1">
      <x:c r="A3833" s="10" t="str">
        <x:v>NO_SEMANTIC</x:v>
      </x:c>
      <x:c r="B3833" s="10" t="str">
        <x:v>TRF-028</x:v>
      </x:c>
      <x:c r="C3833" s="10" t="str">
        <x:v>TRF-028-F06</x:v>
      </x:c>
      <x:c r="D3833" s="10" t="str">
        <x:v>RUN_01</x:v>
      </x:c>
      <x:c r="E3833" s="10" t="str">
        <x:v>ORIGINAL_LEDGER</x:v>
      </x:c>
      <x:c r="F3833" s="10" t="str">
        <x:v>FAIL</x:v>
      </x:c>
      <x:c r="G3833" s="10" t="str">
        <x:v>FAIL</x:v>
      </x:c>
      <x:c r="H3833" s="10" t="str">
        <x:v>EXECUTED</x:v>
      </x:c>
      <x:c r="I3833" s="10" t="str">
        <x:v>PARSED</x:v>
      </x:c>
      <x:c r="J3833" s="10" t="str">
        <x:v>NO_SEMANTIC_VALIDATOR_DETERMINISTIC_PASS</x:v>
      </x:c>
      <x:c r="K3833" s="10" t="str">
        <x:v>2919a5d7c3b8ba4c24f3a41b44506b9a130b7d1874d72f13de7a7b44acdd1dd8</x:v>
      </x:c>
      <x:c r="L3833" s="10" t="str">
        <x:v>historical_three</x:v>
      </x:c>
      <x:c r="M3833" s="10" t="n">
        <x:v>1</x:v>
      </x:c>
      <x:c r="N3833" s="10" t="n">
        <x:v>0</x:v>
      </x:c>
      <x:c r="O3833" s="10" t="n">
        <x:v>0</x:v>
      </x:c>
      <x:c r="P3833" s="9" t="str">
        <x:f>'CaseReview'!U1647</x:f>
        <x:v>FAIL</x:v>
      </x:c>
      <x:c r="Q3833" s="9" t="n">
        <x:f>IF(AND(T3833=1,G3833=P3833),1,0)</x:f>
        <x:v>1</x:v>
      </x:c>
      <x:c r="R3833" s="9" t="n">
        <x:f>IF(AND(T3833=1,G3833="PASS",P3833="FAIL"),1,0)</x:f>
        <x:v>0</x:v>
      </x:c>
      <x:c r="S3833" s="9" t="n">
        <x:f>IF(AND(T3833=1,G3833="FAIL",P3833="PASS"),1,0)</x:f>
        <x:v>0</x:v>
      </x:c>
      <x:c r="T3833" s="9" t="n">
        <x:v>1</x:v>
      </x:c>
      <x:c r="U3833" s="9" t="n">
        <x:v>8</x:v>
      </x:c>
      <x:c r="V3833" s="9" t="str">
        <x:v>MVP/SHACL_GENERATION_PIPELINE/experiments/LUNA_NO_SEMANTIC_VALIDATOR/RUN_01/runs/RUN-TRF-028-20260901T111139498267Z/artifacts/attempt_01/candidate_shape.ttl</x:v>
      </x:c>
    </x:row>
    <x:row r="3834" ht="22" customHeight="1">
      <x:c r="A3834" s="10" t="str">
        <x:v>NO_SEMANTIC</x:v>
      </x:c>
      <x:c r="B3834" s="10" t="str">
        <x:v>TRF-028</x:v>
      </x:c>
      <x:c r="C3834" s="10" t="str">
        <x:v>TRF-028-P01</x:v>
      </x:c>
      <x:c r="D3834" s="10" t="str">
        <x:v>RUN_01</x:v>
      </x:c>
      <x:c r="E3834" s="10" t="str">
        <x:v>ORIGINAL_LEDGER</x:v>
      </x:c>
      <x:c r="F3834" s="10" t="str">
        <x:v>PASS</x:v>
      </x:c>
      <x:c r="G3834" s="10" t="str">
        <x:v>FAIL</x:v>
      </x:c>
      <x:c r="H3834" s="10" t="str">
        <x:v>EXECUTED</x:v>
      </x:c>
      <x:c r="I3834" s="10" t="str">
        <x:v>PARSED</x:v>
      </x:c>
      <x:c r="J3834" s="10" t="str">
        <x:v>NO_SEMANTIC_VALIDATOR_DETERMINISTIC_PASS</x:v>
      </x:c>
      <x:c r="K3834" s="10" t="str">
        <x:v>2919a5d7c3b8ba4c24f3a41b44506b9a130b7d1874d72f13de7a7b44acdd1dd8</x:v>
      </x:c>
      <x:c r="L3834" s="10" t="str">
        <x:v>historical_three</x:v>
      </x:c>
      <x:c r="M3834" s="10" t="n">
        <x:v>0</x:v>
      </x:c>
      <x:c r="N3834" s="10" t="n">
        <x:v>0</x:v>
      </x:c>
      <x:c r="O3834" s="10" t="n">
        <x:v>1</x:v>
      </x:c>
      <x:c r="P3834" s="9" t="str">
        <x:f>'CaseReview'!U1648</x:f>
        <x:v>PASS</x:v>
      </x:c>
      <x:c r="Q3834" s="9" t="n">
        <x:f>IF(AND(T3834=1,G3834=P3834),1,0)</x:f>
        <x:v>0</x:v>
      </x:c>
      <x:c r="R3834" s="9" t="n">
        <x:f>IF(AND(T3834=1,G3834="PASS",P3834="FAIL"),1,0)</x:f>
        <x:v>0</x:v>
      </x:c>
      <x:c r="S3834" s="9" t="n">
        <x:f>IF(AND(T3834=1,G3834="FAIL",P3834="PASS"),1,0)</x:f>
        <x:v>1</x:v>
      </x:c>
      <x:c r="T3834" s="9" t="n">
        <x:v>1</x:v>
      </x:c>
      <x:c r="U3834" s="9" t="n">
        <x:v>8</x:v>
      </x:c>
      <x:c r="V3834" s="9" t="str">
        <x:v>MVP/SHACL_GENERATION_PIPELINE/experiments/LUNA_NO_SEMANTIC_VALIDATOR/RUN_01/runs/RUN-TRF-028-20260901T111139498267Z/artifacts/attempt_01/candidate_shape.ttl</x:v>
      </x:c>
    </x:row>
    <x:row r="3835" ht="22" customHeight="1">
      <x:c r="A3835" s="10" t="str">
        <x:v>NO_SEMANTIC</x:v>
      </x:c>
      <x:c r="B3835" s="10" t="str">
        <x:v>TRF-028</x:v>
      </x:c>
      <x:c r="C3835" s="10" t="str">
        <x:v>TRF-028-P02</x:v>
      </x:c>
      <x:c r="D3835" s="10" t="str">
        <x:v>RUN_01</x:v>
      </x:c>
      <x:c r="E3835" s="10" t="str">
        <x:v>ORIGINAL_LEDGER</x:v>
      </x:c>
      <x:c r="F3835" s="10" t="str">
        <x:v>PASS</x:v>
      </x:c>
      <x:c r="G3835" s="10" t="str">
        <x:v>FAIL</x:v>
      </x:c>
      <x:c r="H3835" s="10" t="str">
        <x:v>EXECUTED</x:v>
      </x:c>
      <x:c r="I3835" s="10" t="str">
        <x:v>PARSED</x:v>
      </x:c>
      <x:c r="J3835" s="10" t="str">
        <x:v>NO_SEMANTIC_VALIDATOR_DETERMINISTIC_PASS</x:v>
      </x:c>
      <x:c r="K3835" s="10" t="str">
        <x:v>2919a5d7c3b8ba4c24f3a41b44506b9a130b7d1874d72f13de7a7b44acdd1dd8</x:v>
      </x:c>
      <x:c r="L3835" s="10" t="str">
        <x:v>historical_three</x:v>
      </x:c>
      <x:c r="M3835" s="10" t="n">
        <x:v>0</x:v>
      </x:c>
      <x:c r="N3835" s="10" t="n">
        <x:v>0</x:v>
      </x:c>
      <x:c r="O3835" s="10" t="n">
        <x:v>1</x:v>
      </x:c>
      <x:c r="P3835" s="9" t="str">
        <x:f>'CaseReview'!U1649</x:f>
        <x:v>PASS</x:v>
      </x:c>
      <x:c r="Q3835" s="9" t="n">
        <x:f>IF(AND(T3835=1,G3835=P3835),1,0)</x:f>
        <x:v>0</x:v>
      </x:c>
      <x:c r="R3835" s="9" t="n">
        <x:f>IF(AND(T3835=1,G3835="PASS",P3835="FAIL"),1,0)</x:f>
        <x:v>0</x:v>
      </x:c>
      <x:c r="S3835" s="9" t="n">
        <x:f>IF(AND(T3835=1,G3835="FAIL",P3835="PASS"),1,0)</x:f>
        <x:v>1</x:v>
      </x:c>
      <x:c r="T3835" s="9" t="n">
        <x:v>1</x:v>
      </x:c>
      <x:c r="U3835" s="9" t="n">
        <x:v>8</x:v>
      </x:c>
      <x:c r="V3835" s="9" t="str">
        <x:v>MVP/SHACL_GENERATION_PIPELINE/experiments/LUNA_NO_SEMANTIC_VALIDATOR/RUN_01/runs/RUN-TRF-028-20260901T111139498267Z/artifacts/attempt_01/candidate_shape.ttl</x:v>
      </x:c>
    </x:row>
    <x:row r="3836" ht="22" customHeight="1">
      <x:c r="A3836" s="10" t="str">
        <x:v>NO_SEMANTIC</x:v>
      </x:c>
      <x:c r="B3836" s="10" t="str">
        <x:v>TRF-029</x:v>
      </x:c>
      <x:c r="C3836" s="10" t="str">
        <x:v>TRF-029-F01</x:v>
      </x:c>
      <x:c r="D3836" s="10" t="str">
        <x:v>RUN_01</x:v>
      </x:c>
      <x:c r="E3836" s="10" t="str">
        <x:v>ORIGINAL_LEDGER</x:v>
      </x:c>
      <x:c r="F3836" s="10" t="str">
        <x:v>FAIL</x:v>
      </x:c>
      <x:c r="G3836" s="10" t="str">
        <x:v>FAIL</x:v>
      </x:c>
      <x:c r="H3836" s="10" t="str">
        <x:v>EXECUTED</x:v>
      </x:c>
      <x:c r="I3836" s="10" t="str">
        <x:v>PARSED</x:v>
      </x:c>
      <x:c r="J3836" s="10" t="str">
        <x:v>NO_SEMANTIC_VALIDATOR_DETERMINISTIC_PASS</x:v>
      </x:c>
      <x:c r="K3836" s="10" t="str">
        <x:v>a176c912df1e07a0ce59fa370366088fa05bd3be8ff9462fa5045534918fa3a3</x:v>
      </x:c>
      <x:c r="L3836" s="10" t="str">
        <x:v>historical_three</x:v>
      </x:c>
      <x:c r="M3836" s="10" t="n">
        <x:v>1</x:v>
      </x:c>
      <x:c r="N3836" s="10" t="n">
        <x:v>0</x:v>
      </x:c>
      <x:c r="O3836" s="10" t="n">
        <x:v>0</x:v>
      </x:c>
      <x:c r="P3836" s="9" t="str">
        <x:f>'CaseReview'!U1650</x:f>
        <x:v>FAIL</x:v>
      </x:c>
      <x:c r="Q3836" s="9" t="n">
        <x:f>IF(AND(T3836=1,G3836=P3836),1,0)</x:f>
        <x:v>1</x:v>
      </x:c>
      <x:c r="R3836" s="9" t="n">
        <x:f>IF(AND(T3836=1,G3836="PASS",P3836="FAIL"),1,0)</x:f>
        <x:v>0</x:v>
      </x:c>
      <x:c r="S3836" s="9" t="n">
        <x:f>IF(AND(T3836=1,G3836="FAIL",P3836="PASS"),1,0)</x:f>
        <x:v>0</x:v>
      </x:c>
      <x:c r="T3836" s="9" t="n">
        <x:v>1</x:v>
      </x:c>
      <x:c r="U3836" s="9" t="n">
        <x:v>7</x:v>
      </x:c>
      <x:c r="V3836" s="9" t="str">
        <x:v>MVP/SHACL_GENERATION_PIPELINE/experiments/LUNA_NO_SEMANTIC_VALIDATOR/RUN_01/runs/RUN-TRF-029-20260901T111211634601Z/artifacts/attempt_01/candidate_shape.ttl</x:v>
      </x:c>
    </x:row>
    <x:row r="3837" ht="22" customHeight="1">
      <x:c r="A3837" s="10" t="str">
        <x:v>NO_SEMANTIC</x:v>
      </x:c>
      <x:c r="B3837" s="10" t="str">
        <x:v>TRF-029</x:v>
      </x:c>
      <x:c r="C3837" s="10" t="str">
        <x:v>TRF-029-F02</x:v>
      </x:c>
      <x:c r="D3837" s="10" t="str">
        <x:v>RUN_01</x:v>
      </x:c>
      <x:c r="E3837" s="10" t="str">
        <x:v>ORIGINAL_LEDGER</x:v>
      </x:c>
      <x:c r="F3837" s="10" t="str">
        <x:v>FAIL</x:v>
      </x:c>
      <x:c r="G3837" s="10" t="str">
        <x:v>FAIL</x:v>
      </x:c>
      <x:c r="H3837" s="10" t="str">
        <x:v>EXECUTED</x:v>
      </x:c>
      <x:c r="I3837" s="10" t="str">
        <x:v>PARSED</x:v>
      </x:c>
      <x:c r="J3837" s="10" t="str">
        <x:v>NO_SEMANTIC_VALIDATOR_DETERMINISTIC_PASS</x:v>
      </x:c>
      <x:c r="K3837" s="10" t="str">
        <x:v>a176c912df1e07a0ce59fa370366088fa05bd3be8ff9462fa5045534918fa3a3</x:v>
      </x:c>
      <x:c r="L3837" s="10" t="str">
        <x:v>historical_three</x:v>
      </x:c>
      <x:c r="M3837" s="10" t="n">
        <x:v>1</x:v>
      </x:c>
      <x:c r="N3837" s="10" t="n">
        <x:v>0</x:v>
      </x:c>
      <x:c r="O3837" s="10" t="n">
        <x:v>0</x:v>
      </x:c>
      <x:c r="P3837" s="9" t="str">
        <x:f>'CaseReview'!U1651</x:f>
        <x:v>FAIL</x:v>
      </x:c>
      <x:c r="Q3837" s="9" t="n">
        <x:f>IF(AND(T3837=1,G3837=P3837),1,0)</x:f>
        <x:v>1</x:v>
      </x:c>
      <x:c r="R3837" s="9" t="n">
        <x:f>IF(AND(T3837=1,G3837="PASS",P3837="FAIL"),1,0)</x:f>
        <x:v>0</x:v>
      </x:c>
      <x:c r="S3837" s="9" t="n">
        <x:f>IF(AND(T3837=1,G3837="FAIL",P3837="PASS"),1,0)</x:f>
        <x:v>0</x:v>
      </x:c>
      <x:c r="T3837" s="9" t="n">
        <x:v>1</x:v>
      </x:c>
      <x:c r="U3837" s="9" t="n">
        <x:v>7</x:v>
      </x:c>
      <x:c r="V3837" s="9" t="str">
        <x:v>MVP/SHACL_GENERATION_PIPELINE/experiments/LUNA_NO_SEMANTIC_VALIDATOR/RUN_01/runs/RUN-TRF-029-20260901T111211634601Z/artifacts/attempt_01/candidate_shape.ttl</x:v>
      </x:c>
    </x:row>
    <x:row r="3838" ht="22" customHeight="1">
      <x:c r="A3838" s="10" t="str">
        <x:v>NO_SEMANTIC</x:v>
      </x:c>
      <x:c r="B3838" s="10" t="str">
        <x:v>TRF-029</x:v>
      </x:c>
      <x:c r="C3838" s="10" t="str">
        <x:v>TRF-029-F03</x:v>
      </x:c>
      <x:c r="D3838" s="10" t="str">
        <x:v>RUN_01</x:v>
      </x:c>
      <x:c r="E3838" s="10" t="str">
        <x:v>ORIGINAL_LEDGER</x:v>
      </x:c>
      <x:c r="F3838" s="10" t="str">
        <x:v>FAIL</x:v>
      </x:c>
      <x:c r="G3838" s="10" t="str">
        <x:v>FAIL</x:v>
      </x:c>
      <x:c r="H3838" s="10" t="str">
        <x:v>EXECUTED</x:v>
      </x:c>
      <x:c r="I3838" s="10" t="str">
        <x:v>PARSED</x:v>
      </x:c>
      <x:c r="J3838" s="10" t="str">
        <x:v>NO_SEMANTIC_VALIDATOR_DETERMINISTIC_PASS</x:v>
      </x:c>
      <x:c r="K3838" s="10" t="str">
        <x:v>a176c912df1e07a0ce59fa370366088fa05bd3be8ff9462fa5045534918fa3a3</x:v>
      </x:c>
      <x:c r="L3838" s="10" t="str">
        <x:v>historical_three</x:v>
      </x:c>
      <x:c r="M3838" s="10" t="n">
        <x:v>1</x:v>
      </x:c>
      <x:c r="N3838" s="10" t="n">
        <x:v>0</x:v>
      </x:c>
      <x:c r="O3838" s="10" t="n">
        <x:v>0</x:v>
      </x:c>
      <x:c r="P3838" s="9" t="str">
        <x:f>'CaseReview'!U1652</x:f>
        <x:v>FAIL</x:v>
      </x:c>
      <x:c r="Q3838" s="9" t="n">
        <x:f>IF(AND(T3838=1,G3838=P3838),1,0)</x:f>
        <x:v>1</x:v>
      </x:c>
      <x:c r="R3838" s="9" t="n">
        <x:f>IF(AND(T3838=1,G3838="PASS",P3838="FAIL"),1,0)</x:f>
        <x:v>0</x:v>
      </x:c>
      <x:c r="S3838" s="9" t="n">
        <x:f>IF(AND(T3838=1,G3838="FAIL",P3838="PASS"),1,0)</x:f>
        <x:v>0</x:v>
      </x:c>
      <x:c r="T3838" s="9" t="n">
        <x:v>1</x:v>
      </x:c>
      <x:c r="U3838" s="9" t="n">
        <x:v>7</x:v>
      </x:c>
      <x:c r="V3838" s="9" t="str">
        <x:v>MVP/SHACL_GENERATION_PIPELINE/experiments/LUNA_NO_SEMANTIC_VALIDATOR/RUN_01/runs/RUN-TRF-029-20260901T111211634601Z/artifacts/attempt_01/candidate_shape.ttl</x:v>
      </x:c>
    </x:row>
    <x:row r="3839" ht="22" customHeight="1">
      <x:c r="A3839" s="10" t="str">
        <x:v>NO_SEMANTIC</x:v>
      </x:c>
      <x:c r="B3839" s="10" t="str">
        <x:v>TRF-029</x:v>
      </x:c>
      <x:c r="C3839" s="10" t="str">
        <x:v>TRF-029-F04</x:v>
      </x:c>
      <x:c r="D3839" s="10" t="str">
        <x:v>RUN_01</x:v>
      </x:c>
      <x:c r="E3839" s="10" t="str">
        <x:v>ORIGINAL_LEDGER</x:v>
      </x:c>
      <x:c r="F3839" s="10" t="str">
        <x:v>FAIL</x:v>
      </x:c>
      <x:c r="G3839" s="10" t="str">
        <x:v>FAIL</x:v>
      </x:c>
      <x:c r="H3839" s="10" t="str">
        <x:v>EXECUTED</x:v>
      </x:c>
      <x:c r="I3839" s="10" t="str">
        <x:v>PARSED</x:v>
      </x:c>
      <x:c r="J3839" s="10" t="str">
        <x:v>NO_SEMANTIC_VALIDATOR_DETERMINISTIC_PASS</x:v>
      </x:c>
      <x:c r="K3839" s="10" t="str">
        <x:v>a176c912df1e07a0ce59fa370366088fa05bd3be8ff9462fa5045534918fa3a3</x:v>
      </x:c>
      <x:c r="L3839" s="10" t="str">
        <x:v>historical_three</x:v>
      </x:c>
      <x:c r="M3839" s="10" t="n">
        <x:v>1</x:v>
      </x:c>
      <x:c r="N3839" s="10" t="n">
        <x:v>0</x:v>
      </x:c>
      <x:c r="O3839" s="10" t="n">
        <x:v>0</x:v>
      </x:c>
      <x:c r="P3839" s="9" t="str">
        <x:f>'CaseReview'!U1653</x:f>
        <x:v>FAIL</x:v>
      </x:c>
      <x:c r="Q3839" s="9" t="n">
        <x:f>IF(AND(T3839=1,G3839=P3839),1,0)</x:f>
        <x:v>1</x:v>
      </x:c>
      <x:c r="R3839" s="9" t="n">
        <x:f>IF(AND(T3839=1,G3839="PASS",P3839="FAIL"),1,0)</x:f>
        <x:v>0</x:v>
      </x:c>
      <x:c r="S3839" s="9" t="n">
        <x:f>IF(AND(T3839=1,G3839="FAIL",P3839="PASS"),1,0)</x:f>
        <x:v>0</x:v>
      </x:c>
      <x:c r="T3839" s="9" t="n">
        <x:v>1</x:v>
      </x:c>
      <x:c r="U3839" s="9" t="n">
        <x:v>7</x:v>
      </x:c>
      <x:c r="V3839" s="9" t="str">
        <x:v>MVP/SHACL_GENERATION_PIPELINE/experiments/LUNA_NO_SEMANTIC_VALIDATOR/RUN_01/runs/RUN-TRF-029-20260901T111211634601Z/artifacts/attempt_01/candidate_shape.ttl</x:v>
      </x:c>
    </x:row>
    <x:row r="3840" ht="22" customHeight="1">
      <x:c r="A3840" s="10" t="str">
        <x:v>NO_SEMANTIC</x:v>
      </x:c>
      <x:c r="B3840" s="10" t="str">
        <x:v>TRF-029</x:v>
      </x:c>
      <x:c r="C3840" s="10" t="str">
        <x:v>TRF-029-F05</x:v>
      </x:c>
      <x:c r="D3840" s="10" t="str">
        <x:v>RUN_01</x:v>
      </x:c>
      <x:c r="E3840" s="10" t="str">
        <x:v>ORIGINAL_LEDGER</x:v>
      </x:c>
      <x:c r="F3840" s="10" t="str">
        <x:v>FAIL</x:v>
      </x:c>
      <x:c r="G3840" s="10" t="str">
        <x:v>FAIL</x:v>
      </x:c>
      <x:c r="H3840" s="10" t="str">
        <x:v>EXECUTED</x:v>
      </x:c>
      <x:c r="I3840" s="10" t="str">
        <x:v>PARSED</x:v>
      </x:c>
      <x:c r="J3840" s="10" t="str">
        <x:v>NO_SEMANTIC_VALIDATOR_DETERMINISTIC_PASS</x:v>
      </x:c>
      <x:c r="K3840" s="10" t="str">
        <x:v>a176c912df1e07a0ce59fa370366088fa05bd3be8ff9462fa5045534918fa3a3</x:v>
      </x:c>
      <x:c r="L3840" s="10" t="str">
        <x:v>historical_three</x:v>
      </x:c>
      <x:c r="M3840" s="10" t="n">
        <x:v>1</x:v>
      </x:c>
      <x:c r="N3840" s="10" t="n">
        <x:v>0</x:v>
      </x:c>
      <x:c r="O3840" s="10" t="n">
        <x:v>0</x:v>
      </x:c>
      <x:c r="P3840" s="9" t="str">
        <x:f>'CaseReview'!U1654</x:f>
        <x:v>FAIL</x:v>
      </x:c>
      <x:c r="Q3840" s="9" t="n">
        <x:f>IF(AND(T3840=1,G3840=P3840),1,0)</x:f>
        <x:v>1</x:v>
      </x:c>
      <x:c r="R3840" s="9" t="n">
        <x:f>IF(AND(T3840=1,G3840="PASS",P3840="FAIL"),1,0)</x:f>
        <x:v>0</x:v>
      </x:c>
      <x:c r="S3840" s="9" t="n">
        <x:f>IF(AND(T3840=1,G3840="FAIL",P3840="PASS"),1,0)</x:f>
        <x:v>0</x:v>
      </x:c>
      <x:c r="T3840" s="9" t="n">
        <x:v>1</x:v>
      </x:c>
      <x:c r="U3840" s="9" t="n">
        <x:v>7</x:v>
      </x:c>
      <x:c r="V3840" s="9" t="str">
        <x:v>MVP/SHACL_GENERATION_PIPELINE/experiments/LUNA_NO_SEMANTIC_VALIDATOR/RUN_01/runs/RUN-TRF-029-20260901T111211634601Z/artifacts/attempt_01/candidate_shape.ttl</x:v>
      </x:c>
    </x:row>
    <x:row r="3841" ht="22" customHeight="1">
      <x:c r="A3841" s="10" t="str">
        <x:v>NO_SEMANTIC</x:v>
      </x:c>
      <x:c r="B3841" s="10" t="str">
        <x:v>TRF-029</x:v>
      </x:c>
      <x:c r="C3841" s="10" t="str">
        <x:v>TRF-029-P01</x:v>
      </x:c>
      <x:c r="D3841" s="10" t="str">
        <x:v>RUN_01</x:v>
      </x:c>
      <x:c r="E3841" s="10" t="str">
        <x:v>ORIGINAL_LEDGER</x:v>
      </x:c>
      <x:c r="F3841" s="10" t="str">
        <x:v>PASS</x:v>
      </x:c>
      <x:c r="G3841" s="10" t="str">
        <x:v>PASS</x:v>
      </x:c>
      <x:c r="H3841" s="10" t="str">
        <x:v>EXECUTED</x:v>
      </x:c>
      <x:c r="I3841" s="10" t="str">
        <x:v>PARSED</x:v>
      </x:c>
      <x:c r="J3841" s="10" t="str">
        <x:v>NO_SEMANTIC_VALIDATOR_DETERMINISTIC_PASS</x:v>
      </x:c>
      <x:c r="K3841" s="10" t="str">
        <x:v>a176c912df1e07a0ce59fa370366088fa05bd3be8ff9462fa5045534918fa3a3</x:v>
      </x:c>
      <x:c r="L3841" s="10" t="str">
        <x:v>historical_three</x:v>
      </x:c>
      <x:c r="M3841" s="10" t="n">
        <x:v>1</x:v>
      </x:c>
      <x:c r="N3841" s="10" t="n">
        <x:v>0</x:v>
      </x:c>
      <x:c r="O3841" s="10" t="n">
        <x:v>0</x:v>
      </x:c>
      <x:c r="P3841" s="9" t="str">
        <x:f>'CaseReview'!U1655</x:f>
        <x:v>PASS</x:v>
      </x:c>
      <x:c r="Q3841" s="9" t="n">
        <x:f>IF(AND(T3841=1,G3841=P3841),1,0)</x:f>
        <x:v>1</x:v>
      </x:c>
      <x:c r="R3841" s="9" t="n">
        <x:f>IF(AND(T3841=1,G3841="PASS",P3841="FAIL"),1,0)</x:f>
        <x:v>0</x:v>
      </x:c>
      <x:c r="S3841" s="9" t="n">
        <x:f>IF(AND(T3841=1,G3841="FAIL",P3841="PASS"),1,0)</x:f>
        <x:v>0</x:v>
      </x:c>
      <x:c r="T3841" s="9" t="n">
        <x:v>1</x:v>
      </x:c>
      <x:c r="U3841" s="9" t="n">
        <x:v>7</x:v>
      </x:c>
      <x:c r="V3841" s="9" t="str">
        <x:v>MVP/SHACL_GENERATION_PIPELINE/experiments/LUNA_NO_SEMANTIC_VALIDATOR/RUN_01/runs/RUN-TRF-029-20260901T111211634601Z/artifacts/attempt_01/candidate_shape.ttl</x:v>
      </x:c>
    </x:row>
    <x:row r="3842" ht="22" customHeight="1">
      <x:c r="A3842" s="10" t="str">
        <x:v>NO_SEMANTIC</x:v>
      </x:c>
      <x:c r="B3842" s="10" t="str">
        <x:v>TRF-029</x:v>
      </x:c>
      <x:c r="C3842" s="10" t="str">
        <x:v>TRF-029-P02</x:v>
      </x:c>
      <x:c r="D3842" s="10" t="str">
        <x:v>RUN_01</x:v>
      </x:c>
      <x:c r="E3842" s="10" t="str">
        <x:v>ORIGINAL_LEDGER</x:v>
      </x:c>
      <x:c r="F3842" s="10" t="str">
        <x:v>PASS</x:v>
      </x:c>
      <x:c r="G3842" s="10" t="str">
        <x:v>PASS</x:v>
      </x:c>
      <x:c r="H3842" s="10" t="str">
        <x:v>EXECUTED</x:v>
      </x:c>
      <x:c r="I3842" s="10" t="str">
        <x:v>PARSED</x:v>
      </x:c>
      <x:c r="J3842" s="10" t="str">
        <x:v>NO_SEMANTIC_VALIDATOR_DETERMINISTIC_PASS</x:v>
      </x:c>
      <x:c r="K3842" s="10" t="str">
        <x:v>a176c912df1e07a0ce59fa370366088fa05bd3be8ff9462fa5045534918fa3a3</x:v>
      </x:c>
      <x:c r="L3842" s="10" t="str">
        <x:v>historical_three</x:v>
      </x:c>
      <x:c r="M3842" s="10" t="n">
        <x:v>1</x:v>
      </x:c>
      <x:c r="N3842" s="10" t="n">
        <x:v>0</x:v>
      </x:c>
      <x:c r="O3842" s="10" t="n">
        <x:v>0</x:v>
      </x:c>
      <x:c r="P3842" s="9" t="str">
        <x:f>'CaseReview'!U1656</x:f>
        <x:v>PASS</x:v>
      </x:c>
      <x:c r="Q3842" s="9" t="n">
        <x:f>IF(AND(T3842=1,G3842=P3842),1,0)</x:f>
        <x:v>1</x:v>
      </x:c>
      <x:c r="R3842" s="9" t="n">
        <x:f>IF(AND(T3842=1,G3842="PASS",P3842="FAIL"),1,0)</x:f>
        <x:v>0</x:v>
      </x:c>
      <x:c r="S3842" s="9" t="n">
        <x:f>IF(AND(T3842=1,G3842="FAIL",P3842="PASS"),1,0)</x:f>
        <x:v>0</x:v>
      </x:c>
      <x:c r="T3842" s="9" t="n">
        <x:v>1</x:v>
      </x:c>
      <x:c r="U3842" s="9" t="n">
        <x:v>7</x:v>
      </x:c>
      <x:c r="V3842" s="9" t="str">
        <x:v>MVP/SHACL_GENERATION_PIPELINE/experiments/LUNA_NO_SEMANTIC_VALIDATOR/RUN_01/runs/RUN-TRF-029-20260901T111211634601Z/artifacts/attempt_01/candidate_shape.ttl</x:v>
      </x:c>
    </x:row>
    <x:row r="3843" ht="22" customHeight="1">
      <x:c r="A3843" s="10" t="str">
        <x:v>NO_SEMANTIC</x:v>
      </x:c>
      <x:c r="B3843" s="10" t="str">
        <x:v>TRF-030</x:v>
      </x:c>
      <x:c r="C3843" s="10" t="str">
        <x:v>TRF-030-F01</x:v>
      </x:c>
      <x:c r="D3843" s="10" t="str">
        <x:v>RUN_01</x:v>
      </x:c>
      <x:c r="E3843" s="10" t="str">
        <x:v>ORIGINAL_LEDGER</x:v>
      </x:c>
      <x:c r="F3843" s="10" t="str">
        <x:v>FAIL</x:v>
      </x:c>
      <x:c r="G3843" s="10" t="str">
        <x:v>FAIL</x:v>
      </x:c>
      <x:c r="H3843" s="10" t="str">
        <x:v>EXECUTED</x:v>
      </x:c>
      <x:c r="I3843" s="10" t="str">
        <x:v>PARSED</x:v>
      </x:c>
      <x:c r="J3843" s="10" t="str">
        <x:v>NO_SEMANTIC_VALIDATOR_DETERMINISTIC_PASS</x:v>
      </x:c>
      <x:c r="K3843" s="10" t="str">
        <x:v>f9216c0884dd3814892193c6a598877c4a738d77c2e01ef16ea2878af658f7a5</x:v>
      </x:c>
      <x:c r="L3843" s="10" t="str">
        <x:v>historical_three</x:v>
      </x:c>
      <x:c r="M3843" s="10" t="n">
        <x:v>1</x:v>
      </x:c>
      <x:c r="N3843" s="10" t="n">
        <x:v>0</x:v>
      </x:c>
      <x:c r="O3843" s="10" t="n">
        <x:v>0</x:v>
      </x:c>
      <x:c r="P3843" s="9" t="str">
        <x:f>'CaseReview'!U1657</x:f>
        <x:v>FAIL</x:v>
      </x:c>
      <x:c r="Q3843" s="9" t="n">
        <x:f>IF(AND(T3843=1,G3843=P3843),1,0)</x:f>
        <x:v>1</x:v>
      </x:c>
      <x:c r="R3843" s="9" t="n">
        <x:f>IF(AND(T3843=1,G3843="PASS",P3843="FAIL"),1,0)</x:f>
        <x:v>0</x:v>
      </x:c>
      <x:c r="S3843" s="9" t="n">
        <x:f>IF(AND(T3843=1,G3843="FAIL",P3843="PASS"),1,0)</x:f>
        <x:v>0</x:v>
      </x:c>
      <x:c r="T3843" s="9" t="n">
        <x:v>1</x:v>
      </x:c>
      <x:c r="U3843" s="9" t="n">
        <x:v>15</x:v>
      </x:c>
      <x:c r="V3843" s="9" t="str">
        <x:v>MVP/SHACL_GENERATION_PIPELINE/experiments/LUNA_NO_SEMANTIC_VALIDATOR/RUN_01/runs/RUN-TRF-030-20260901T111223595153Z/artifacts/attempt_01/candidate_shape.ttl</x:v>
      </x:c>
    </x:row>
    <x:row r="3844" ht="22" customHeight="1">
      <x:c r="A3844" s="10" t="str">
        <x:v>NO_SEMANTIC</x:v>
      </x:c>
      <x:c r="B3844" s="10" t="str">
        <x:v>TRF-030</x:v>
      </x:c>
      <x:c r="C3844" s="10" t="str">
        <x:v>TRF-030-F02</x:v>
      </x:c>
      <x:c r="D3844" s="10" t="str">
        <x:v>RUN_01</x:v>
      </x:c>
      <x:c r="E3844" s="10" t="str">
        <x:v>ORIGINAL_LEDGER</x:v>
      </x:c>
      <x:c r="F3844" s="10" t="str">
        <x:v>FAIL</x:v>
      </x:c>
      <x:c r="G3844" s="10" t="str">
        <x:v>FAIL</x:v>
      </x:c>
      <x:c r="H3844" s="10" t="str">
        <x:v>EXECUTED</x:v>
      </x:c>
      <x:c r="I3844" s="10" t="str">
        <x:v>PARSED</x:v>
      </x:c>
      <x:c r="J3844" s="10" t="str">
        <x:v>NO_SEMANTIC_VALIDATOR_DETERMINISTIC_PASS</x:v>
      </x:c>
      <x:c r="K3844" s="10" t="str">
        <x:v>f9216c0884dd3814892193c6a598877c4a738d77c2e01ef16ea2878af658f7a5</x:v>
      </x:c>
      <x:c r="L3844" s="10" t="str">
        <x:v>historical_three</x:v>
      </x:c>
      <x:c r="M3844" s="10" t="n">
        <x:v>1</x:v>
      </x:c>
      <x:c r="N3844" s="10" t="n">
        <x:v>0</x:v>
      </x:c>
      <x:c r="O3844" s="10" t="n">
        <x:v>0</x:v>
      </x:c>
      <x:c r="P3844" s="9" t="str">
        <x:f>'CaseReview'!U1658</x:f>
        <x:v>FAIL</x:v>
      </x:c>
      <x:c r="Q3844" s="9" t="n">
        <x:f>IF(AND(T3844=1,G3844=P3844),1,0)</x:f>
        <x:v>1</x:v>
      </x:c>
      <x:c r="R3844" s="9" t="n">
        <x:f>IF(AND(T3844=1,G3844="PASS",P3844="FAIL"),1,0)</x:f>
        <x:v>0</x:v>
      </x:c>
      <x:c r="S3844" s="9" t="n">
        <x:f>IF(AND(T3844=1,G3844="FAIL",P3844="PASS"),1,0)</x:f>
        <x:v>0</x:v>
      </x:c>
      <x:c r="T3844" s="9" t="n">
        <x:v>1</x:v>
      </x:c>
      <x:c r="U3844" s="9" t="n">
        <x:v>15</x:v>
      </x:c>
      <x:c r="V3844" s="9" t="str">
        <x:v>MVP/SHACL_GENERATION_PIPELINE/experiments/LUNA_NO_SEMANTIC_VALIDATOR/RUN_01/runs/RUN-TRF-030-20260901T111223595153Z/artifacts/attempt_01/candidate_shape.ttl</x:v>
      </x:c>
    </x:row>
    <x:row r="3845" ht="22" customHeight="1">
      <x:c r="A3845" s="10" t="str">
        <x:v>NO_SEMANTIC</x:v>
      </x:c>
      <x:c r="B3845" s="10" t="str">
        <x:v>TRF-030</x:v>
      </x:c>
      <x:c r="C3845" s="10" t="str">
        <x:v>TRF-030-F03</x:v>
      </x:c>
      <x:c r="D3845" s="10" t="str">
        <x:v>RUN_01</x:v>
      </x:c>
      <x:c r="E3845" s="10" t="str">
        <x:v>ORIGINAL_LEDGER</x:v>
      </x:c>
      <x:c r="F3845" s="10" t="str">
        <x:v>FAIL</x:v>
      </x:c>
      <x:c r="G3845" s="10" t="str">
        <x:v>FAIL</x:v>
      </x:c>
      <x:c r="H3845" s="10" t="str">
        <x:v>EXECUTED</x:v>
      </x:c>
      <x:c r="I3845" s="10" t="str">
        <x:v>PARSED</x:v>
      </x:c>
      <x:c r="J3845" s="10" t="str">
        <x:v>NO_SEMANTIC_VALIDATOR_DETERMINISTIC_PASS</x:v>
      </x:c>
      <x:c r="K3845" s="10" t="str">
        <x:v>f9216c0884dd3814892193c6a598877c4a738d77c2e01ef16ea2878af658f7a5</x:v>
      </x:c>
      <x:c r="L3845" s="10" t="str">
        <x:v>historical_three</x:v>
      </x:c>
      <x:c r="M3845" s="10" t="n">
        <x:v>1</x:v>
      </x:c>
      <x:c r="N3845" s="10" t="n">
        <x:v>0</x:v>
      </x:c>
      <x:c r="O3845" s="10" t="n">
        <x:v>0</x:v>
      </x:c>
      <x:c r="P3845" s="9" t="str">
        <x:f>'CaseReview'!U1659</x:f>
        <x:v>FAIL</x:v>
      </x:c>
      <x:c r="Q3845" s="9" t="n">
        <x:f>IF(AND(T3845=1,G3845=P3845),1,0)</x:f>
        <x:v>1</x:v>
      </x:c>
      <x:c r="R3845" s="9" t="n">
        <x:f>IF(AND(T3845=1,G3845="PASS",P3845="FAIL"),1,0)</x:f>
        <x:v>0</x:v>
      </x:c>
      <x:c r="S3845" s="9" t="n">
        <x:f>IF(AND(T3845=1,G3845="FAIL",P3845="PASS"),1,0)</x:f>
        <x:v>0</x:v>
      </x:c>
      <x:c r="T3845" s="9" t="n">
        <x:v>1</x:v>
      </x:c>
      <x:c r="U3845" s="9" t="n">
        <x:v>15</x:v>
      </x:c>
      <x:c r="V3845" s="9" t="str">
        <x:v>MVP/SHACL_GENERATION_PIPELINE/experiments/LUNA_NO_SEMANTIC_VALIDATOR/RUN_01/runs/RUN-TRF-030-20260901T111223595153Z/artifacts/attempt_01/candidate_shape.ttl</x:v>
      </x:c>
    </x:row>
    <x:row r="3846" ht="22" customHeight="1">
      <x:c r="A3846" s="10" t="str">
        <x:v>NO_SEMANTIC</x:v>
      </x:c>
      <x:c r="B3846" s="10" t="str">
        <x:v>TRF-030</x:v>
      </x:c>
      <x:c r="C3846" s="10" t="str">
        <x:v>TRF-030-F04</x:v>
      </x:c>
      <x:c r="D3846" s="10" t="str">
        <x:v>RUN_01</x:v>
      </x:c>
      <x:c r="E3846" s="10" t="str">
        <x:v>ORIGINAL_LEDGER</x:v>
      </x:c>
      <x:c r="F3846" s="10" t="str">
        <x:v>FAIL</x:v>
      </x:c>
      <x:c r="G3846" s="10" t="str">
        <x:v>FAIL</x:v>
      </x:c>
      <x:c r="H3846" s="10" t="str">
        <x:v>EXECUTED</x:v>
      </x:c>
      <x:c r="I3846" s="10" t="str">
        <x:v>PARSED</x:v>
      </x:c>
      <x:c r="J3846" s="10" t="str">
        <x:v>NO_SEMANTIC_VALIDATOR_DETERMINISTIC_PASS</x:v>
      </x:c>
      <x:c r="K3846" s="10" t="str">
        <x:v>f9216c0884dd3814892193c6a598877c4a738d77c2e01ef16ea2878af658f7a5</x:v>
      </x:c>
      <x:c r="L3846" s="10" t="str">
        <x:v>historical_three</x:v>
      </x:c>
      <x:c r="M3846" s="10" t="n">
        <x:v>1</x:v>
      </x:c>
      <x:c r="N3846" s="10" t="n">
        <x:v>0</x:v>
      </x:c>
      <x:c r="O3846" s="10" t="n">
        <x:v>0</x:v>
      </x:c>
      <x:c r="P3846" s="9" t="str">
        <x:f>'CaseReview'!U1660</x:f>
        <x:v>FAIL</x:v>
      </x:c>
      <x:c r="Q3846" s="9" t="n">
        <x:f>IF(AND(T3846=1,G3846=P3846),1,0)</x:f>
        <x:v>1</x:v>
      </x:c>
      <x:c r="R3846" s="9" t="n">
        <x:f>IF(AND(T3846=1,G3846="PASS",P3846="FAIL"),1,0)</x:f>
        <x:v>0</x:v>
      </x:c>
      <x:c r="S3846" s="9" t="n">
        <x:f>IF(AND(T3846=1,G3846="FAIL",P3846="PASS"),1,0)</x:f>
        <x:v>0</x:v>
      </x:c>
      <x:c r="T3846" s="9" t="n">
        <x:v>1</x:v>
      </x:c>
      <x:c r="U3846" s="9" t="n">
        <x:v>15</x:v>
      </x:c>
      <x:c r="V3846" s="9" t="str">
        <x:v>MVP/SHACL_GENERATION_PIPELINE/experiments/LUNA_NO_SEMANTIC_VALIDATOR/RUN_01/runs/RUN-TRF-030-20260901T111223595153Z/artifacts/attempt_01/candidate_shape.ttl</x:v>
      </x:c>
    </x:row>
    <x:row r="3847" ht="22" customHeight="1">
      <x:c r="A3847" s="10" t="str">
        <x:v>NO_SEMANTIC</x:v>
      </x:c>
      <x:c r="B3847" s="10" t="str">
        <x:v>TRF-030</x:v>
      </x:c>
      <x:c r="C3847" s="10" t="str">
        <x:v>TRF-030-F05</x:v>
      </x:c>
      <x:c r="D3847" s="10" t="str">
        <x:v>RUN_01</x:v>
      </x:c>
      <x:c r="E3847" s="10" t="str">
        <x:v>ORIGINAL_LEDGER</x:v>
      </x:c>
      <x:c r="F3847" s="10" t="str">
        <x:v>FAIL</x:v>
      </x:c>
      <x:c r="G3847" s="10" t="str">
        <x:v>FAIL</x:v>
      </x:c>
      <x:c r="H3847" s="10" t="str">
        <x:v>EXECUTED</x:v>
      </x:c>
      <x:c r="I3847" s="10" t="str">
        <x:v>PARSED</x:v>
      </x:c>
      <x:c r="J3847" s="10" t="str">
        <x:v>NO_SEMANTIC_VALIDATOR_DETERMINISTIC_PASS</x:v>
      </x:c>
      <x:c r="K3847" s="10" t="str">
        <x:v>f9216c0884dd3814892193c6a598877c4a738d77c2e01ef16ea2878af658f7a5</x:v>
      </x:c>
      <x:c r="L3847" s="10" t="str">
        <x:v>historical_three</x:v>
      </x:c>
      <x:c r="M3847" s="10" t="n">
        <x:v>1</x:v>
      </x:c>
      <x:c r="N3847" s="10" t="n">
        <x:v>0</x:v>
      </x:c>
      <x:c r="O3847" s="10" t="n">
        <x:v>0</x:v>
      </x:c>
      <x:c r="P3847" s="9" t="str">
        <x:f>'CaseReview'!U1661</x:f>
        <x:v>FAIL</x:v>
      </x:c>
      <x:c r="Q3847" s="9" t="n">
        <x:f>IF(AND(T3847=1,G3847=P3847),1,0)</x:f>
        <x:v>1</x:v>
      </x:c>
      <x:c r="R3847" s="9" t="n">
        <x:f>IF(AND(T3847=1,G3847="PASS",P3847="FAIL"),1,0)</x:f>
        <x:v>0</x:v>
      </x:c>
      <x:c r="S3847" s="9" t="n">
        <x:f>IF(AND(T3847=1,G3847="FAIL",P3847="PASS"),1,0)</x:f>
        <x:v>0</x:v>
      </x:c>
      <x:c r="T3847" s="9" t="n">
        <x:v>1</x:v>
      </x:c>
      <x:c r="U3847" s="9" t="n">
        <x:v>15</x:v>
      </x:c>
      <x:c r="V3847" s="9" t="str">
        <x:v>MVP/SHACL_GENERATION_PIPELINE/experiments/LUNA_NO_SEMANTIC_VALIDATOR/RUN_01/runs/RUN-TRF-030-20260901T111223595153Z/artifacts/attempt_01/candidate_shape.ttl</x:v>
      </x:c>
    </x:row>
    <x:row r="3848" ht="22" customHeight="1">
      <x:c r="A3848" s="10" t="str">
        <x:v>NO_SEMANTIC</x:v>
      </x:c>
      <x:c r="B3848" s="10" t="str">
        <x:v>TRF-030</x:v>
      </x:c>
      <x:c r="C3848" s="10" t="str">
        <x:v>TRF-030-F06</x:v>
      </x:c>
      <x:c r="D3848" s="10" t="str">
        <x:v>RUN_01</x:v>
      </x:c>
      <x:c r="E3848" s="10" t="str">
        <x:v>ORIGINAL_LEDGER</x:v>
      </x:c>
      <x:c r="F3848" s="10" t="str">
        <x:v>FAIL</x:v>
      </x:c>
      <x:c r="G3848" s="10" t="str">
        <x:v>FAIL</x:v>
      </x:c>
      <x:c r="H3848" s="10" t="str">
        <x:v>EXECUTED</x:v>
      </x:c>
      <x:c r="I3848" s="10" t="str">
        <x:v>PARSED</x:v>
      </x:c>
      <x:c r="J3848" s="10" t="str">
        <x:v>NO_SEMANTIC_VALIDATOR_DETERMINISTIC_PASS</x:v>
      </x:c>
      <x:c r="K3848" s="10" t="str">
        <x:v>f9216c0884dd3814892193c6a598877c4a738d77c2e01ef16ea2878af658f7a5</x:v>
      </x:c>
      <x:c r="L3848" s="10" t="str">
        <x:v>historical_three</x:v>
      </x:c>
      <x:c r="M3848" s="10" t="n">
        <x:v>1</x:v>
      </x:c>
      <x:c r="N3848" s="10" t="n">
        <x:v>0</x:v>
      </x:c>
      <x:c r="O3848" s="10" t="n">
        <x:v>0</x:v>
      </x:c>
      <x:c r="P3848" s="9" t="str">
        <x:f>'CaseReview'!U1662</x:f>
        <x:v>FAIL</x:v>
      </x:c>
      <x:c r="Q3848" s="9" t="n">
        <x:f>IF(AND(T3848=1,G3848=P3848),1,0)</x:f>
        <x:v>1</x:v>
      </x:c>
      <x:c r="R3848" s="9" t="n">
        <x:f>IF(AND(T3848=1,G3848="PASS",P3848="FAIL"),1,0)</x:f>
        <x:v>0</x:v>
      </x:c>
      <x:c r="S3848" s="9" t="n">
        <x:f>IF(AND(T3848=1,G3848="FAIL",P3848="PASS"),1,0)</x:f>
        <x:v>0</x:v>
      </x:c>
      <x:c r="T3848" s="9" t="n">
        <x:v>1</x:v>
      </x:c>
      <x:c r="U3848" s="9" t="n">
        <x:v>15</x:v>
      </x:c>
      <x:c r="V3848" s="9" t="str">
        <x:v>MVP/SHACL_GENERATION_PIPELINE/experiments/LUNA_NO_SEMANTIC_VALIDATOR/RUN_01/runs/RUN-TRF-030-20260901T111223595153Z/artifacts/attempt_01/candidate_shape.ttl</x:v>
      </x:c>
    </x:row>
    <x:row r="3849" ht="22" customHeight="1">
      <x:c r="A3849" s="10" t="str">
        <x:v>NO_SEMANTIC</x:v>
      </x:c>
      <x:c r="B3849" s="10" t="str">
        <x:v>TRF-030</x:v>
      </x:c>
      <x:c r="C3849" s="10" t="str">
        <x:v>TRF-030-F07</x:v>
      </x:c>
      <x:c r="D3849" s="10" t="str">
        <x:v>RUN_01</x:v>
      </x:c>
      <x:c r="E3849" s="10" t="str">
        <x:v>ORIGINAL_LEDGER</x:v>
      </x:c>
      <x:c r="F3849" s="10" t="str">
        <x:v>FAIL</x:v>
      </x:c>
      <x:c r="G3849" s="10" t="str">
        <x:v>FAIL</x:v>
      </x:c>
      <x:c r="H3849" s="10" t="str">
        <x:v>EXECUTED</x:v>
      </x:c>
      <x:c r="I3849" s="10" t="str">
        <x:v>PARSED</x:v>
      </x:c>
      <x:c r="J3849" s="10" t="str">
        <x:v>NO_SEMANTIC_VALIDATOR_DETERMINISTIC_PASS</x:v>
      </x:c>
      <x:c r="K3849" s="10" t="str">
        <x:v>f9216c0884dd3814892193c6a598877c4a738d77c2e01ef16ea2878af658f7a5</x:v>
      </x:c>
      <x:c r="L3849" s="10" t="str">
        <x:v>historical_three</x:v>
      </x:c>
      <x:c r="M3849" s="10" t="n">
        <x:v>1</x:v>
      </x:c>
      <x:c r="N3849" s="10" t="n">
        <x:v>0</x:v>
      </x:c>
      <x:c r="O3849" s="10" t="n">
        <x:v>0</x:v>
      </x:c>
      <x:c r="P3849" s="9" t="str">
        <x:f>'CaseReview'!U1663</x:f>
        <x:v>FAIL</x:v>
      </x:c>
      <x:c r="Q3849" s="9" t="n">
        <x:f>IF(AND(T3849=1,G3849=P3849),1,0)</x:f>
        <x:v>1</x:v>
      </x:c>
      <x:c r="R3849" s="9" t="n">
        <x:f>IF(AND(T3849=1,G3849="PASS",P3849="FAIL"),1,0)</x:f>
        <x:v>0</x:v>
      </x:c>
      <x:c r="S3849" s="9" t="n">
        <x:f>IF(AND(T3849=1,G3849="FAIL",P3849="PASS"),1,0)</x:f>
        <x:v>0</x:v>
      </x:c>
      <x:c r="T3849" s="9" t="n">
        <x:v>1</x:v>
      </x:c>
      <x:c r="U3849" s="9" t="n">
        <x:v>15</x:v>
      </x:c>
      <x:c r="V3849" s="9" t="str">
        <x:v>MVP/SHACL_GENERATION_PIPELINE/experiments/LUNA_NO_SEMANTIC_VALIDATOR/RUN_01/runs/RUN-TRF-030-20260901T111223595153Z/artifacts/attempt_01/candidate_shape.ttl</x:v>
      </x:c>
    </x:row>
    <x:row r="3850" ht="22" customHeight="1">
      <x:c r="A3850" s="10" t="str">
        <x:v>NO_SEMANTIC</x:v>
      </x:c>
      <x:c r="B3850" s="10" t="str">
        <x:v>TRF-030</x:v>
      </x:c>
      <x:c r="C3850" s="10" t="str">
        <x:v>TRF-030-F08</x:v>
      </x:c>
      <x:c r="D3850" s="10" t="str">
        <x:v>RUN_01</x:v>
      </x:c>
      <x:c r="E3850" s="10" t="str">
        <x:v>ORIGINAL_LEDGER</x:v>
      </x:c>
      <x:c r="F3850" s="10" t="str">
        <x:v>FAIL</x:v>
      </x:c>
      <x:c r="G3850" s="10" t="str">
        <x:v>FAIL</x:v>
      </x:c>
      <x:c r="H3850" s="10" t="str">
        <x:v>EXECUTED</x:v>
      </x:c>
      <x:c r="I3850" s="10" t="str">
        <x:v>PARSED</x:v>
      </x:c>
      <x:c r="J3850" s="10" t="str">
        <x:v>NO_SEMANTIC_VALIDATOR_DETERMINISTIC_PASS</x:v>
      </x:c>
      <x:c r="K3850" s="10" t="str">
        <x:v>f9216c0884dd3814892193c6a598877c4a738d77c2e01ef16ea2878af658f7a5</x:v>
      </x:c>
      <x:c r="L3850" s="10" t="str">
        <x:v>historical_three</x:v>
      </x:c>
      <x:c r="M3850" s="10" t="n">
        <x:v>1</x:v>
      </x:c>
      <x:c r="N3850" s="10" t="n">
        <x:v>0</x:v>
      </x:c>
      <x:c r="O3850" s="10" t="n">
        <x:v>0</x:v>
      </x:c>
      <x:c r="P3850" s="9" t="str">
        <x:f>'CaseReview'!U1664</x:f>
        <x:v>FAIL</x:v>
      </x:c>
      <x:c r="Q3850" s="9" t="n">
        <x:f>IF(AND(T3850=1,G3850=P3850),1,0)</x:f>
        <x:v>1</x:v>
      </x:c>
      <x:c r="R3850" s="9" t="n">
        <x:f>IF(AND(T3850=1,G3850="PASS",P3850="FAIL"),1,0)</x:f>
        <x:v>0</x:v>
      </x:c>
      <x:c r="S3850" s="9" t="n">
        <x:f>IF(AND(T3850=1,G3850="FAIL",P3850="PASS"),1,0)</x:f>
        <x:v>0</x:v>
      </x:c>
      <x:c r="T3850" s="9" t="n">
        <x:v>1</x:v>
      </x:c>
      <x:c r="U3850" s="9" t="n">
        <x:v>15</x:v>
      </x:c>
      <x:c r="V3850" s="9" t="str">
        <x:v>MVP/SHACL_GENERATION_PIPELINE/experiments/LUNA_NO_SEMANTIC_VALIDATOR/RUN_01/runs/RUN-TRF-030-20260901T111223595153Z/artifacts/attempt_01/candidate_shape.ttl</x:v>
      </x:c>
    </x:row>
    <x:row r="3851" ht="22" customHeight="1">
      <x:c r="A3851" s="10" t="str">
        <x:v>NO_SEMANTIC</x:v>
      </x:c>
      <x:c r="B3851" s="10" t="str">
        <x:v>TRF-030</x:v>
      </x:c>
      <x:c r="C3851" s="10" t="str">
        <x:v>TRF-030-F09</x:v>
      </x:c>
      <x:c r="D3851" s="10" t="str">
        <x:v>RUN_01</x:v>
      </x:c>
      <x:c r="E3851" s="10" t="str">
        <x:v>ORIGINAL_LEDGER</x:v>
      </x:c>
      <x:c r="F3851" s="10" t="str">
        <x:v>FAIL</x:v>
      </x:c>
      <x:c r="G3851" s="10" t="str">
        <x:v>FAIL</x:v>
      </x:c>
      <x:c r="H3851" s="10" t="str">
        <x:v>EXECUTED</x:v>
      </x:c>
      <x:c r="I3851" s="10" t="str">
        <x:v>PARSED</x:v>
      </x:c>
      <x:c r="J3851" s="10" t="str">
        <x:v>NO_SEMANTIC_VALIDATOR_DETERMINISTIC_PASS</x:v>
      </x:c>
      <x:c r="K3851" s="10" t="str">
        <x:v>f9216c0884dd3814892193c6a598877c4a738d77c2e01ef16ea2878af658f7a5</x:v>
      </x:c>
      <x:c r="L3851" s="10" t="str">
        <x:v>historical_three</x:v>
      </x:c>
      <x:c r="M3851" s="10" t="n">
        <x:v>1</x:v>
      </x:c>
      <x:c r="N3851" s="10" t="n">
        <x:v>0</x:v>
      </x:c>
      <x:c r="O3851" s="10" t="n">
        <x:v>0</x:v>
      </x:c>
      <x:c r="P3851" s="9" t="str">
        <x:f>'CaseReview'!U1665</x:f>
        <x:v>FAIL</x:v>
      </x:c>
      <x:c r="Q3851" s="9" t="n">
        <x:f>IF(AND(T3851=1,G3851=P3851),1,0)</x:f>
        <x:v>1</x:v>
      </x:c>
      <x:c r="R3851" s="9" t="n">
        <x:f>IF(AND(T3851=1,G3851="PASS",P3851="FAIL"),1,0)</x:f>
        <x:v>0</x:v>
      </x:c>
      <x:c r="S3851" s="9" t="n">
        <x:f>IF(AND(T3851=1,G3851="FAIL",P3851="PASS"),1,0)</x:f>
        <x:v>0</x:v>
      </x:c>
      <x:c r="T3851" s="9" t="n">
        <x:v>1</x:v>
      </x:c>
      <x:c r="U3851" s="9" t="n">
        <x:v>15</x:v>
      </x:c>
      <x:c r="V3851" s="9" t="str">
        <x:v>MVP/SHACL_GENERATION_PIPELINE/experiments/LUNA_NO_SEMANTIC_VALIDATOR/RUN_01/runs/RUN-TRF-030-20260901T111223595153Z/artifacts/attempt_01/candidate_shape.ttl</x:v>
      </x:c>
    </x:row>
    <x:row r="3852" ht="22" customHeight="1">
      <x:c r="A3852" s="10" t="str">
        <x:v>NO_SEMANTIC</x:v>
      </x:c>
      <x:c r="B3852" s="10" t="str">
        <x:v>TRF-030</x:v>
      </x:c>
      <x:c r="C3852" s="10" t="str">
        <x:v>TRF-030-F10</x:v>
      </x:c>
      <x:c r="D3852" s="10" t="str">
        <x:v>RUN_01</x:v>
      </x:c>
      <x:c r="E3852" s="10" t="str">
        <x:v>ORIGINAL_LEDGER</x:v>
      </x:c>
      <x:c r="F3852" s="10" t="str">
        <x:v>FAIL</x:v>
      </x:c>
      <x:c r="G3852" s="10" t="str">
        <x:v>FAIL</x:v>
      </x:c>
      <x:c r="H3852" s="10" t="str">
        <x:v>EXECUTED</x:v>
      </x:c>
      <x:c r="I3852" s="10" t="str">
        <x:v>PARSED</x:v>
      </x:c>
      <x:c r="J3852" s="10" t="str">
        <x:v>NO_SEMANTIC_VALIDATOR_DETERMINISTIC_PASS</x:v>
      </x:c>
      <x:c r="K3852" s="10" t="str">
        <x:v>f9216c0884dd3814892193c6a598877c4a738d77c2e01ef16ea2878af658f7a5</x:v>
      </x:c>
      <x:c r="L3852" s="10" t="str">
        <x:v>historical_three</x:v>
      </x:c>
      <x:c r="M3852" s="10" t="n">
        <x:v>1</x:v>
      </x:c>
      <x:c r="N3852" s="10" t="n">
        <x:v>0</x:v>
      </x:c>
      <x:c r="O3852" s="10" t="n">
        <x:v>0</x:v>
      </x:c>
      <x:c r="P3852" s="9" t="str">
        <x:f>'CaseReview'!U1666</x:f>
        <x:v>FAIL</x:v>
      </x:c>
      <x:c r="Q3852" s="9" t="n">
        <x:f>IF(AND(T3852=1,G3852=P3852),1,0)</x:f>
        <x:v>1</x:v>
      </x:c>
      <x:c r="R3852" s="9" t="n">
        <x:f>IF(AND(T3852=1,G3852="PASS",P3852="FAIL"),1,0)</x:f>
        <x:v>0</x:v>
      </x:c>
      <x:c r="S3852" s="9" t="n">
        <x:f>IF(AND(T3852=1,G3852="FAIL",P3852="PASS"),1,0)</x:f>
        <x:v>0</x:v>
      </x:c>
      <x:c r="T3852" s="9" t="n">
        <x:v>1</x:v>
      </x:c>
      <x:c r="U3852" s="9" t="n">
        <x:v>15</x:v>
      </x:c>
      <x:c r="V3852" s="9" t="str">
        <x:v>MVP/SHACL_GENERATION_PIPELINE/experiments/LUNA_NO_SEMANTIC_VALIDATOR/RUN_01/runs/RUN-TRF-030-20260901T111223595153Z/artifacts/attempt_01/candidate_shape.ttl</x:v>
      </x:c>
    </x:row>
    <x:row r="3853" ht="22" customHeight="1">
      <x:c r="A3853" s="10" t="str">
        <x:v>NO_SEMANTIC</x:v>
      </x:c>
      <x:c r="B3853" s="10" t="str">
        <x:v>TRF-030</x:v>
      </x:c>
      <x:c r="C3853" s="10" t="str">
        <x:v>TRF-030-F11</x:v>
      </x:c>
      <x:c r="D3853" s="10" t="str">
        <x:v>RUN_01</x:v>
      </x:c>
      <x:c r="E3853" s="10" t="str">
        <x:v>ORIGINAL_LEDGER</x:v>
      </x:c>
      <x:c r="F3853" s="10" t="str">
        <x:v>FAIL</x:v>
      </x:c>
      <x:c r="G3853" s="10" t="str">
        <x:v>FAIL</x:v>
      </x:c>
      <x:c r="H3853" s="10" t="str">
        <x:v>EXECUTED</x:v>
      </x:c>
      <x:c r="I3853" s="10" t="str">
        <x:v>PARSED</x:v>
      </x:c>
      <x:c r="J3853" s="10" t="str">
        <x:v>NO_SEMANTIC_VALIDATOR_DETERMINISTIC_PASS</x:v>
      </x:c>
      <x:c r="K3853" s="10" t="str">
        <x:v>f9216c0884dd3814892193c6a598877c4a738d77c2e01ef16ea2878af658f7a5</x:v>
      </x:c>
      <x:c r="L3853" s="10" t="str">
        <x:v>historical_three</x:v>
      </x:c>
      <x:c r="M3853" s="10" t="n">
        <x:v>1</x:v>
      </x:c>
      <x:c r="N3853" s="10" t="n">
        <x:v>0</x:v>
      </x:c>
      <x:c r="O3853" s="10" t="n">
        <x:v>0</x:v>
      </x:c>
      <x:c r="P3853" s="9" t="str">
        <x:f>'CaseReview'!U1667</x:f>
        <x:v>FAIL</x:v>
      </x:c>
      <x:c r="Q3853" s="9" t="n">
        <x:f>IF(AND(T3853=1,G3853=P3853),1,0)</x:f>
        <x:v>1</x:v>
      </x:c>
      <x:c r="R3853" s="9" t="n">
        <x:f>IF(AND(T3853=1,G3853="PASS",P3853="FAIL"),1,0)</x:f>
        <x:v>0</x:v>
      </x:c>
      <x:c r="S3853" s="9" t="n">
        <x:f>IF(AND(T3853=1,G3853="FAIL",P3853="PASS"),1,0)</x:f>
        <x:v>0</x:v>
      </x:c>
      <x:c r="T3853" s="9" t="n">
        <x:v>1</x:v>
      </x:c>
      <x:c r="U3853" s="9" t="n">
        <x:v>15</x:v>
      </x:c>
      <x:c r="V3853" s="9" t="str">
        <x:v>MVP/SHACL_GENERATION_PIPELINE/experiments/LUNA_NO_SEMANTIC_VALIDATOR/RUN_01/runs/RUN-TRF-030-20260901T111223595153Z/artifacts/attempt_01/candidate_shape.ttl</x:v>
      </x:c>
    </x:row>
    <x:row r="3854" ht="22" customHeight="1">
      <x:c r="A3854" s="10" t="str">
        <x:v>NO_SEMANTIC</x:v>
      </x:c>
      <x:c r="B3854" s="10" t="str">
        <x:v>TRF-030</x:v>
      </x:c>
      <x:c r="C3854" s="10" t="str">
        <x:v>TRF-030-F12</x:v>
      </x:c>
      <x:c r="D3854" s="10" t="str">
        <x:v>RUN_01</x:v>
      </x:c>
      <x:c r="E3854" s="10" t="str">
        <x:v>ORIGINAL_LEDGER</x:v>
      </x:c>
      <x:c r="F3854" s="10" t="str">
        <x:v>FAIL</x:v>
      </x:c>
      <x:c r="G3854" s="10" t="str">
        <x:v>FAIL</x:v>
      </x:c>
      <x:c r="H3854" s="10" t="str">
        <x:v>EXECUTED</x:v>
      </x:c>
      <x:c r="I3854" s="10" t="str">
        <x:v>PARSED</x:v>
      </x:c>
      <x:c r="J3854" s="10" t="str">
        <x:v>NO_SEMANTIC_VALIDATOR_DETERMINISTIC_PASS</x:v>
      </x:c>
      <x:c r="K3854" s="10" t="str">
        <x:v>f9216c0884dd3814892193c6a598877c4a738d77c2e01ef16ea2878af658f7a5</x:v>
      </x:c>
      <x:c r="L3854" s="10" t="str">
        <x:v>historical_three</x:v>
      </x:c>
      <x:c r="M3854" s="10" t="n">
        <x:v>1</x:v>
      </x:c>
      <x:c r="N3854" s="10" t="n">
        <x:v>0</x:v>
      </x:c>
      <x:c r="O3854" s="10" t="n">
        <x:v>0</x:v>
      </x:c>
      <x:c r="P3854" s="9" t="str">
        <x:f>'CaseReview'!U1668</x:f>
        <x:v>FAIL</x:v>
      </x:c>
      <x:c r="Q3854" s="9" t="n">
        <x:f>IF(AND(T3854=1,G3854=P3854),1,0)</x:f>
        <x:v>1</x:v>
      </x:c>
      <x:c r="R3854" s="9" t="n">
        <x:f>IF(AND(T3854=1,G3854="PASS",P3854="FAIL"),1,0)</x:f>
        <x:v>0</x:v>
      </x:c>
      <x:c r="S3854" s="9" t="n">
        <x:f>IF(AND(T3854=1,G3854="FAIL",P3854="PASS"),1,0)</x:f>
        <x:v>0</x:v>
      </x:c>
      <x:c r="T3854" s="9" t="n">
        <x:v>1</x:v>
      </x:c>
      <x:c r="U3854" s="9" t="n">
        <x:v>15</x:v>
      </x:c>
      <x:c r="V3854" s="9" t="str">
        <x:v>MVP/SHACL_GENERATION_PIPELINE/experiments/LUNA_NO_SEMANTIC_VALIDATOR/RUN_01/runs/RUN-TRF-030-20260901T111223595153Z/artifacts/attempt_01/candidate_shape.ttl</x:v>
      </x:c>
    </x:row>
    <x:row r="3855" ht="22" customHeight="1">
      <x:c r="A3855" s="10" t="str">
        <x:v>NO_SEMANTIC</x:v>
      </x:c>
      <x:c r="B3855" s="10" t="str">
        <x:v>TRF-030</x:v>
      </x:c>
      <x:c r="C3855" s="10" t="str">
        <x:v>TRF-030-F13</x:v>
      </x:c>
      <x:c r="D3855" s="10" t="str">
        <x:v>RUN_01</x:v>
      </x:c>
      <x:c r="E3855" s="10" t="str">
        <x:v>ORIGINAL_LEDGER</x:v>
      </x:c>
      <x:c r="F3855" s="10" t="str">
        <x:v>FAIL</x:v>
      </x:c>
      <x:c r="G3855" s="10" t="str">
        <x:v>FAIL</x:v>
      </x:c>
      <x:c r="H3855" s="10" t="str">
        <x:v>EXECUTED</x:v>
      </x:c>
      <x:c r="I3855" s="10" t="str">
        <x:v>PARSED</x:v>
      </x:c>
      <x:c r="J3855" s="10" t="str">
        <x:v>NO_SEMANTIC_VALIDATOR_DETERMINISTIC_PASS</x:v>
      </x:c>
      <x:c r="K3855" s="10" t="str">
        <x:v>f9216c0884dd3814892193c6a598877c4a738d77c2e01ef16ea2878af658f7a5</x:v>
      </x:c>
      <x:c r="L3855" s="10" t="str">
        <x:v>historical_three</x:v>
      </x:c>
      <x:c r="M3855" s="10" t="n">
        <x:v>1</x:v>
      </x:c>
      <x:c r="N3855" s="10" t="n">
        <x:v>0</x:v>
      </x:c>
      <x:c r="O3855" s="10" t="n">
        <x:v>0</x:v>
      </x:c>
      <x:c r="P3855" s="9" t="str">
        <x:f>'CaseReview'!U1669</x:f>
        <x:v>FAIL</x:v>
      </x:c>
      <x:c r="Q3855" s="9" t="n">
        <x:f>IF(AND(T3855=1,G3855=P3855),1,0)</x:f>
        <x:v>1</x:v>
      </x:c>
      <x:c r="R3855" s="9" t="n">
        <x:f>IF(AND(T3855=1,G3855="PASS",P3855="FAIL"),1,0)</x:f>
        <x:v>0</x:v>
      </x:c>
      <x:c r="S3855" s="9" t="n">
        <x:f>IF(AND(T3855=1,G3855="FAIL",P3855="PASS"),1,0)</x:f>
        <x:v>0</x:v>
      </x:c>
      <x:c r="T3855" s="9" t="n">
        <x:v>1</x:v>
      </x:c>
      <x:c r="U3855" s="9" t="n">
        <x:v>15</x:v>
      </x:c>
      <x:c r="V3855" s="9" t="str">
        <x:v>MVP/SHACL_GENERATION_PIPELINE/experiments/LUNA_NO_SEMANTIC_VALIDATOR/RUN_01/runs/RUN-TRF-030-20260901T111223595153Z/artifacts/attempt_01/candidate_shape.ttl</x:v>
      </x:c>
    </x:row>
    <x:row r="3856" ht="22" customHeight="1">
      <x:c r="A3856" s="10" t="str">
        <x:v>NO_SEMANTIC</x:v>
      </x:c>
      <x:c r="B3856" s="10" t="str">
        <x:v>TRF-030</x:v>
      </x:c>
      <x:c r="C3856" s="10" t="str">
        <x:v>TRF-030-P01</x:v>
      </x:c>
      <x:c r="D3856" s="10" t="str">
        <x:v>RUN_01</x:v>
      </x:c>
      <x:c r="E3856" s="10" t="str">
        <x:v>ORIGINAL_LEDGER</x:v>
      </x:c>
      <x:c r="F3856" s="10" t="str">
        <x:v>PASS</x:v>
      </x:c>
      <x:c r="G3856" s="10" t="str">
        <x:v>FAIL</x:v>
      </x:c>
      <x:c r="H3856" s="10" t="str">
        <x:v>EXECUTED</x:v>
      </x:c>
      <x:c r="I3856" s="10" t="str">
        <x:v>PARSED</x:v>
      </x:c>
      <x:c r="J3856" s="10" t="str">
        <x:v>NO_SEMANTIC_VALIDATOR_DETERMINISTIC_PASS</x:v>
      </x:c>
      <x:c r="K3856" s="10" t="str">
        <x:v>f9216c0884dd3814892193c6a598877c4a738d77c2e01ef16ea2878af658f7a5</x:v>
      </x:c>
      <x:c r="L3856" s="10" t="str">
        <x:v>historical_three</x:v>
      </x:c>
      <x:c r="M3856" s="10" t="n">
        <x:v>0</x:v>
      </x:c>
      <x:c r="N3856" s="10" t="n">
        <x:v>0</x:v>
      </x:c>
      <x:c r="O3856" s="10" t="n">
        <x:v>1</x:v>
      </x:c>
      <x:c r="P3856" s="9" t="str">
        <x:f>'CaseReview'!U1670</x:f>
        <x:v>PASS</x:v>
      </x:c>
      <x:c r="Q3856" s="9" t="n">
        <x:f>IF(AND(T3856=1,G3856=P3856),1,0)</x:f>
        <x:v>0</x:v>
      </x:c>
      <x:c r="R3856" s="9" t="n">
        <x:f>IF(AND(T3856=1,G3856="PASS",P3856="FAIL"),1,0)</x:f>
        <x:v>0</x:v>
      </x:c>
      <x:c r="S3856" s="9" t="n">
        <x:f>IF(AND(T3856=1,G3856="FAIL",P3856="PASS"),1,0)</x:f>
        <x:v>1</x:v>
      </x:c>
      <x:c r="T3856" s="9" t="n">
        <x:v>1</x:v>
      </x:c>
      <x:c r="U3856" s="9" t="n">
        <x:v>15</x:v>
      </x:c>
      <x:c r="V3856" s="9" t="str">
        <x:v>MVP/SHACL_GENERATION_PIPELINE/experiments/LUNA_NO_SEMANTIC_VALIDATOR/RUN_01/runs/RUN-TRF-030-20260901T111223595153Z/artifacts/attempt_01/candidate_shape.ttl</x:v>
      </x:c>
    </x:row>
    <x:row r="3857" ht="22" customHeight="1">
      <x:c r="A3857" s="10" t="str">
        <x:v>NO_SEMANTIC</x:v>
      </x:c>
      <x:c r="B3857" s="10" t="str">
        <x:v>TRF-030</x:v>
      </x:c>
      <x:c r="C3857" s="10" t="str">
        <x:v>TRF-030-P02</x:v>
      </x:c>
      <x:c r="D3857" s="10" t="str">
        <x:v>RUN_01</x:v>
      </x:c>
      <x:c r="E3857" s="10" t="str">
        <x:v>ORIGINAL_LEDGER</x:v>
      </x:c>
      <x:c r="F3857" s="10" t="str">
        <x:v>PASS</x:v>
      </x:c>
      <x:c r="G3857" s="10" t="str">
        <x:v>FAIL</x:v>
      </x:c>
      <x:c r="H3857" s="10" t="str">
        <x:v>EXECUTED</x:v>
      </x:c>
      <x:c r="I3857" s="10" t="str">
        <x:v>PARSED</x:v>
      </x:c>
      <x:c r="J3857" s="10" t="str">
        <x:v>NO_SEMANTIC_VALIDATOR_DETERMINISTIC_PASS</x:v>
      </x:c>
      <x:c r="K3857" s="10" t="str">
        <x:v>f9216c0884dd3814892193c6a598877c4a738d77c2e01ef16ea2878af658f7a5</x:v>
      </x:c>
      <x:c r="L3857" s="10" t="str">
        <x:v>historical_three</x:v>
      </x:c>
      <x:c r="M3857" s="10" t="n">
        <x:v>0</x:v>
      </x:c>
      <x:c r="N3857" s="10" t="n">
        <x:v>0</x:v>
      </x:c>
      <x:c r="O3857" s="10" t="n">
        <x:v>1</x:v>
      </x:c>
      <x:c r="P3857" s="9" t="str">
        <x:f>'CaseReview'!U1671</x:f>
        <x:v>PASS</x:v>
      </x:c>
      <x:c r="Q3857" s="9" t="n">
        <x:f>IF(AND(T3857=1,G3857=P3857),1,0)</x:f>
        <x:v>0</x:v>
      </x:c>
      <x:c r="R3857" s="9" t="n">
        <x:f>IF(AND(T3857=1,G3857="PASS",P3857="FAIL"),1,0)</x:f>
        <x:v>0</x:v>
      </x:c>
      <x:c r="S3857" s="9" t="n">
        <x:f>IF(AND(T3857=1,G3857="FAIL",P3857="PASS"),1,0)</x:f>
        <x:v>1</x:v>
      </x:c>
      <x:c r="T3857" s="9" t="n">
        <x:v>1</x:v>
      </x:c>
      <x:c r="U3857" s="9" t="n">
        <x:v>15</x:v>
      </x:c>
      <x:c r="V3857" s="9" t="str">
        <x:v>MVP/SHACL_GENERATION_PIPELINE/experiments/LUNA_NO_SEMANTIC_VALIDATOR/RUN_01/runs/RUN-TRF-030-20260901T111223595153Z/artifacts/attempt_01/candidate_shape.ttl</x:v>
      </x:c>
    </x:row>
    <x:row r="3858" ht="22" customHeight="1">
      <x:c r="A3858" s="10" t="str">
        <x:v>NO_SEMANTIC</x:v>
      </x:c>
      <x:c r="B3858" s="10" t="str">
        <x:v>TRF-031</x:v>
      </x:c>
      <x:c r="C3858" s="10" t="str">
        <x:v>TRF-031-F01</x:v>
      </x:c>
      <x:c r="D3858" s="10" t="str">
        <x:v>RUN_01</x:v>
      </x:c>
      <x:c r="E3858" s="10" t="str">
        <x:v>ORIGINAL_LEDGER</x:v>
      </x:c>
      <x:c r="F3858" s="10" t="str">
        <x:v>FAIL</x:v>
      </x:c>
      <x:c r="G3858" s="10" t="str">
        <x:v>FAIL</x:v>
      </x:c>
      <x:c r="H3858" s="10" t="str">
        <x:v>EXECUTED</x:v>
      </x:c>
      <x:c r="I3858" s="10" t="str">
        <x:v>PARSED</x:v>
      </x:c>
      <x:c r="J3858" s="10" t="str">
        <x:v>NO_SEMANTIC_VALIDATOR_DETERMINISTIC_PASS</x:v>
      </x:c>
      <x:c r="K3858" s="10" t="str">
        <x:v>c66d935eb470528478b34a270bc2a0c08aa55e7adf62fa89a702857f541d881d</x:v>
      </x:c>
      <x:c r="L3858" s="10" t="str">
        <x:v>historical_three</x:v>
      </x:c>
      <x:c r="M3858" s="10" t="n">
        <x:v>1</x:v>
      </x:c>
      <x:c r="N3858" s="10" t="n">
        <x:v>0</x:v>
      </x:c>
      <x:c r="O3858" s="10" t="n">
        <x:v>0</x:v>
      </x:c>
      <x:c r="P3858" s="9" t="str">
        <x:f>'CaseReview'!U1672</x:f>
        <x:v>FAIL</x:v>
      </x:c>
      <x:c r="Q3858" s="9" t="n">
        <x:f>IF(AND(T3858=1,G3858=P3858),1,0)</x:f>
        <x:v>1</x:v>
      </x:c>
      <x:c r="R3858" s="9" t="n">
        <x:f>IF(AND(T3858=1,G3858="PASS",P3858="FAIL"),1,0)</x:f>
        <x:v>0</x:v>
      </x:c>
      <x:c r="S3858" s="9" t="n">
        <x:f>IF(AND(T3858=1,G3858="FAIL",P3858="PASS"),1,0)</x:f>
        <x:v>0</x:v>
      </x:c>
      <x:c r="T3858" s="9" t="n">
        <x:v>1</x:v>
      </x:c>
      <x:c r="U3858" s="9" t="n">
        <x:v>11</x:v>
      </x:c>
      <x:c r="V3858" s="9" t="str">
        <x:v>MVP/SHACL_GENERATION_PIPELINE/experiments/LUNA_NO_SEMANTIC_VALIDATOR/RUN_01/runs/RUN-TRF-031-20260901T111252578325Z/artifacts/attempt_01/candidate_shape.ttl</x:v>
      </x:c>
    </x:row>
    <x:row r="3859" ht="22" customHeight="1">
      <x:c r="A3859" s="10" t="str">
        <x:v>NO_SEMANTIC</x:v>
      </x:c>
      <x:c r="B3859" s="10" t="str">
        <x:v>TRF-031</x:v>
      </x:c>
      <x:c r="C3859" s="10" t="str">
        <x:v>TRF-031-F02</x:v>
      </x:c>
      <x:c r="D3859" s="10" t="str">
        <x:v>RUN_01</x:v>
      </x:c>
      <x:c r="E3859" s="10" t="str">
        <x:v>ORIGINAL_LEDGER</x:v>
      </x:c>
      <x:c r="F3859" s="10" t="str">
        <x:v>FAIL</x:v>
      </x:c>
      <x:c r="G3859" s="10" t="str">
        <x:v>FAIL</x:v>
      </x:c>
      <x:c r="H3859" s="10" t="str">
        <x:v>EXECUTED</x:v>
      </x:c>
      <x:c r="I3859" s="10" t="str">
        <x:v>PARSED</x:v>
      </x:c>
      <x:c r="J3859" s="10" t="str">
        <x:v>NO_SEMANTIC_VALIDATOR_DETERMINISTIC_PASS</x:v>
      </x:c>
      <x:c r="K3859" s="10" t="str">
        <x:v>c66d935eb470528478b34a270bc2a0c08aa55e7adf62fa89a702857f541d881d</x:v>
      </x:c>
      <x:c r="L3859" s="10" t="str">
        <x:v>historical_three</x:v>
      </x:c>
      <x:c r="M3859" s="10" t="n">
        <x:v>1</x:v>
      </x:c>
      <x:c r="N3859" s="10" t="n">
        <x:v>0</x:v>
      </x:c>
      <x:c r="O3859" s="10" t="n">
        <x:v>0</x:v>
      </x:c>
      <x:c r="P3859" s="9" t="str">
        <x:f>'CaseReview'!U1673</x:f>
        <x:v>FAIL</x:v>
      </x:c>
      <x:c r="Q3859" s="9" t="n">
        <x:f>IF(AND(T3859=1,G3859=P3859),1,0)</x:f>
        <x:v>1</x:v>
      </x:c>
      <x:c r="R3859" s="9" t="n">
        <x:f>IF(AND(T3859=1,G3859="PASS",P3859="FAIL"),1,0)</x:f>
        <x:v>0</x:v>
      </x:c>
      <x:c r="S3859" s="9" t="n">
        <x:f>IF(AND(T3859=1,G3859="FAIL",P3859="PASS"),1,0)</x:f>
        <x:v>0</x:v>
      </x:c>
      <x:c r="T3859" s="9" t="n">
        <x:v>1</x:v>
      </x:c>
      <x:c r="U3859" s="9" t="n">
        <x:v>11</x:v>
      </x:c>
      <x:c r="V3859" s="9" t="str">
        <x:v>MVP/SHACL_GENERATION_PIPELINE/experiments/LUNA_NO_SEMANTIC_VALIDATOR/RUN_01/runs/RUN-TRF-031-20260901T111252578325Z/artifacts/attempt_01/candidate_shape.ttl</x:v>
      </x:c>
    </x:row>
    <x:row r="3860" ht="22" customHeight="1">
      <x:c r="A3860" s="10" t="str">
        <x:v>NO_SEMANTIC</x:v>
      </x:c>
      <x:c r="B3860" s="10" t="str">
        <x:v>TRF-031</x:v>
      </x:c>
      <x:c r="C3860" s="10" t="str">
        <x:v>TRF-031-F03</x:v>
      </x:c>
      <x:c r="D3860" s="10" t="str">
        <x:v>RUN_01</x:v>
      </x:c>
      <x:c r="E3860" s="10" t="str">
        <x:v>ORIGINAL_LEDGER</x:v>
      </x:c>
      <x:c r="F3860" s="10" t="str">
        <x:v>FAIL</x:v>
      </x:c>
      <x:c r="G3860" s="10" t="str">
        <x:v>FAIL</x:v>
      </x:c>
      <x:c r="H3860" s="10" t="str">
        <x:v>EXECUTED</x:v>
      </x:c>
      <x:c r="I3860" s="10" t="str">
        <x:v>PARSED</x:v>
      </x:c>
      <x:c r="J3860" s="10" t="str">
        <x:v>NO_SEMANTIC_VALIDATOR_DETERMINISTIC_PASS</x:v>
      </x:c>
      <x:c r="K3860" s="10" t="str">
        <x:v>c66d935eb470528478b34a270bc2a0c08aa55e7adf62fa89a702857f541d881d</x:v>
      </x:c>
      <x:c r="L3860" s="10" t="str">
        <x:v>historical_three</x:v>
      </x:c>
      <x:c r="M3860" s="10" t="n">
        <x:v>1</x:v>
      </x:c>
      <x:c r="N3860" s="10" t="n">
        <x:v>0</x:v>
      </x:c>
      <x:c r="O3860" s="10" t="n">
        <x:v>0</x:v>
      </x:c>
      <x:c r="P3860" s="9" t="str">
        <x:f>'CaseReview'!U1674</x:f>
        <x:v>FAIL</x:v>
      </x:c>
      <x:c r="Q3860" s="9" t="n">
        <x:f>IF(AND(T3860=1,G3860=P3860),1,0)</x:f>
        <x:v>1</x:v>
      </x:c>
      <x:c r="R3860" s="9" t="n">
        <x:f>IF(AND(T3860=1,G3860="PASS",P3860="FAIL"),1,0)</x:f>
        <x:v>0</x:v>
      </x:c>
      <x:c r="S3860" s="9" t="n">
        <x:f>IF(AND(T3860=1,G3860="FAIL",P3860="PASS"),1,0)</x:f>
        <x:v>0</x:v>
      </x:c>
      <x:c r="T3860" s="9" t="n">
        <x:v>1</x:v>
      </x:c>
      <x:c r="U3860" s="9" t="n">
        <x:v>11</x:v>
      </x:c>
      <x:c r="V3860" s="9" t="str">
        <x:v>MVP/SHACL_GENERATION_PIPELINE/experiments/LUNA_NO_SEMANTIC_VALIDATOR/RUN_01/runs/RUN-TRF-031-20260901T111252578325Z/artifacts/attempt_01/candidate_shape.ttl</x:v>
      </x:c>
    </x:row>
    <x:row r="3861" ht="22" customHeight="1">
      <x:c r="A3861" s="10" t="str">
        <x:v>NO_SEMANTIC</x:v>
      </x:c>
      <x:c r="B3861" s="10" t="str">
        <x:v>TRF-031</x:v>
      </x:c>
      <x:c r="C3861" s="10" t="str">
        <x:v>TRF-031-F04</x:v>
      </x:c>
      <x:c r="D3861" s="10" t="str">
        <x:v>RUN_01</x:v>
      </x:c>
      <x:c r="E3861" s="10" t="str">
        <x:v>ORIGINAL_LEDGER</x:v>
      </x:c>
      <x:c r="F3861" s="10" t="str">
        <x:v>FAIL</x:v>
      </x:c>
      <x:c r="G3861" s="10" t="str">
        <x:v>FAIL</x:v>
      </x:c>
      <x:c r="H3861" s="10" t="str">
        <x:v>EXECUTED</x:v>
      </x:c>
      <x:c r="I3861" s="10" t="str">
        <x:v>PARSED</x:v>
      </x:c>
      <x:c r="J3861" s="10" t="str">
        <x:v>NO_SEMANTIC_VALIDATOR_DETERMINISTIC_PASS</x:v>
      </x:c>
      <x:c r="K3861" s="10" t="str">
        <x:v>c66d935eb470528478b34a270bc2a0c08aa55e7adf62fa89a702857f541d881d</x:v>
      </x:c>
      <x:c r="L3861" s="10" t="str">
        <x:v>historical_three</x:v>
      </x:c>
      <x:c r="M3861" s="10" t="n">
        <x:v>1</x:v>
      </x:c>
      <x:c r="N3861" s="10" t="n">
        <x:v>0</x:v>
      </x:c>
      <x:c r="O3861" s="10" t="n">
        <x:v>0</x:v>
      </x:c>
      <x:c r="P3861" s="9" t="str">
        <x:f>'CaseReview'!U1675</x:f>
        <x:v>FAIL</x:v>
      </x:c>
      <x:c r="Q3861" s="9" t="n">
        <x:f>IF(AND(T3861=1,G3861=P3861),1,0)</x:f>
        <x:v>1</x:v>
      </x:c>
      <x:c r="R3861" s="9" t="n">
        <x:f>IF(AND(T3861=1,G3861="PASS",P3861="FAIL"),1,0)</x:f>
        <x:v>0</x:v>
      </x:c>
      <x:c r="S3861" s="9" t="n">
        <x:f>IF(AND(T3861=1,G3861="FAIL",P3861="PASS"),1,0)</x:f>
        <x:v>0</x:v>
      </x:c>
      <x:c r="T3861" s="9" t="n">
        <x:v>1</x:v>
      </x:c>
      <x:c r="U3861" s="9" t="n">
        <x:v>11</x:v>
      </x:c>
      <x:c r="V3861" s="9" t="str">
        <x:v>MVP/SHACL_GENERATION_PIPELINE/experiments/LUNA_NO_SEMANTIC_VALIDATOR/RUN_01/runs/RUN-TRF-031-20260901T111252578325Z/artifacts/attempt_01/candidate_shape.ttl</x:v>
      </x:c>
    </x:row>
    <x:row r="3862" ht="22" customHeight="1">
      <x:c r="A3862" s="10" t="str">
        <x:v>NO_SEMANTIC</x:v>
      </x:c>
      <x:c r="B3862" s="10" t="str">
        <x:v>TRF-031</x:v>
      </x:c>
      <x:c r="C3862" s="10" t="str">
        <x:v>TRF-031-F05</x:v>
      </x:c>
      <x:c r="D3862" s="10" t="str">
        <x:v>RUN_01</x:v>
      </x:c>
      <x:c r="E3862" s="10" t="str">
        <x:v>ORIGINAL_LEDGER</x:v>
      </x:c>
      <x:c r="F3862" s="10" t="str">
        <x:v>FAIL</x:v>
      </x:c>
      <x:c r="G3862" s="10" t="str">
        <x:v>FAIL</x:v>
      </x:c>
      <x:c r="H3862" s="10" t="str">
        <x:v>EXECUTED</x:v>
      </x:c>
      <x:c r="I3862" s="10" t="str">
        <x:v>PARSED</x:v>
      </x:c>
      <x:c r="J3862" s="10" t="str">
        <x:v>NO_SEMANTIC_VALIDATOR_DETERMINISTIC_PASS</x:v>
      </x:c>
      <x:c r="K3862" s="10" t="str">
        <x:v>c66d935eb470528478b34a270bc2a0c08aa55e7adf62fa89a702857f541d881d</x:v>
      </x:c>
      <x:c r="L3862" s="10" t="str">
        <x:v>historical_three</x:v>
      </x:c>
      <x:c r="M3862" s="10" t="n">
        <x:v>1</x:v>
      </x:c>
      <x:c r="N3862" s="10" t="n">
        <x:v>0</x:v>
      </x:c>
      <x:c r="O3862" s="10" t="n">
        <x:v>0</x:v>
      </x:c>
      <x:c r="P3862" s="9" t="str">
        <x:f>'CaseReview'!U1676</x:f>
        <x:v>FAIL</x:v>
      </x:c>
      <x:c r="Q3862" s="9" t="n">
        <x:f>IF(AND(T3862=1,G3862=P3862),1,0)</x:f>
        <x:v>1</x:v>
      </x:c>
      <x:c r="R3862" s="9" t="n">
        <x:f>IF(AND(T3862=1,G3862="PASS",P3862="FAIL"),1,0)</x:f>
        <x:v>0</x:v>
      </x:c>
      <x:c r="S3862" s="9" t="n">
        <x:f>IF(AND(T3862=1,G3862="FAIL",P3862="PASS"),1,0)</x:f>
        <x:v>0</x:v>
      </x:c>
      <x:c r="T3862" s="9" t="n">
        <x:v>1</x:v>
      </x:c>
      <x:c r="U3862" s="9" t="n">
        <x:v>11</x:v>
      </x:c>
      <x:c r="V3862" s="9" t="str">
        <x:v>MVP/SHACL_GENERATION_PIPELINE/experiments/LUNA_NO_SEMANTIC_VALIDATOR/RUN_01/runs/RUN-TRF-031-20260901T111252578325Z/artifacts/attempt_01/candidate_shape.ttl</x:v>
      </x:c>
    </x:row>
    <x:row r="3863" ht="22" customHeight="1">
      <x:c r="A3863" s="10" t="str">
        <x:v>NO_SEMANTIC</x:v>
      </x:c>
      <x:c r="B3863" s="10" t="str">
        <x:v>TRF-031</x:v>
      </x:c>
      <x:c r="C3863" s="10" t="str">
        <x:v>TRF-031-F06</x:v>
      </x:c>
      <x:c r="D3863" s="10" t="str">
        <x:v>RUN_01</x:v>
      </x:c>
      <x:c r="E3863" s="10" t="str">
        <x:v>ORIGINAL_LEDGER</x:v>
      </x:c>
      <x:c r="F3863" s="10" t="str">
        <x:v>FAIL</x:v>
      </x:c>
      <x:c r="G3863" s="10" t="str">
        <x:v>FAIL</x:v>
      </x:c>
      <x:c r="H3863" s="10" t="str">
        <x:v>EXECUTED</x:v>
      </x:c>
      <x:c r="I3863" s="10" t="str">
        <x:v>PARSED</x:v>
      </x:c>
      <x:c r="J3863" s="10" t="str">
        <x:v>NO_SEMANTIC_VALIDATOR_DETERMINISTIC_PASS</x:v>
      </x:c>
      <x:c r="K3863" s="10" t="str">
        <x:v>c66d935eb470528478b34a270bc2a0c08aa55e7adf62fa89a702857f541d881d</x:v>
      </x:c>
      <x:c r="L3863" s="10" t="str">
        <x:v>historical_three</x:v>
      </x:c>
      <x:c r="M3863" s="10" t="n">
        <x:v>1</x:v>
      </x:c>
      <x:c r="N3863" s="10" t="n">
        <x:v>0</x:v>
      </x:c>
      <x:c r="O3863" s="10" t="n">
        <x:v>0</x:v>
      </x:c>
      <x:c r="P3863" s="9" t="str">
        <x:f>'CaseReview'!U1677</x:f>
        <x:v>FAIL</x:v>
      </x:c>
      <x:c r="Q3863" s="9" t="n">
        <x:f>IF(AND(T3863=1,G3863=P3863),1,0)</x:f>
        <x:v>1</x:v>
      </x:c>
      <x:c r="R3863" s="9" t="n">
        <x:f>IF(AND(T3863=1,G3863="PASS",P3863="FAIL"),1,0)</x:f>
        <x:v>0</x:v>
      </x:c>
      <x:c r="S3863" s="9" t="n">
        <x:f>IF(AND(T3863=1,G3863="FAIL",P3863="PASS"),1,0)</x:f>
        <x:v>0</x:v>
      </x:c>
      <x:c r="T3863" s="9" t="n">
        <x:v>1</x:v>
      </x:c>
      <x:c r="U3863" s="9" t="n">
        <x:v>11</x:v>
      </x:c>
      <x:c r="V3863" s="9" t="str">
        <x:v>MVP/SHACL_GENERATION_PIPELINE/experiments/LUNA_NO_SEMANTIC_VALIDATOR/RUN_01/runs/RUN-TRF-031-20260901T111252578325Z/artifacts/attempt_01/candidate_shape.ttl</x:v>
      </x:c>
    </x:row>
    <x:row r="3864" ht="22" customHeight="1">
      <x:c r="A3864" s="10" t="str">
        <x:v>NO_SEMANTIC</x:v>
      </x:c>
      <x:c r="B3864" s="10" t="str">
        <x:v>TRF-031</x:v>
      </x:c>
      <x:c r="C3864" s="10" t="str">
        <x:v>TRF-031-F07</x:v>
      </x:c>
      <x:c r="D3864" s="10" t="str">
        <x:v>RUN_01</x:v>
      </x:c>
      <x:c r="E3864" s="10" t="str">
        <x:v>ORIGINAL_LEDGER</x:v>
      </x:c>
      <x:c r="F3864" s="10" t="str">
        <x:v>FAIL</x:v>
      </x:c>
      <x:c r="G3864" s="10" t="str">
        <x:v>FAIL</x:v>
      </x:c>
      <x:c r="H3864" s="10" t="str">
        <x:v>EXECUTED</x:v>
      </x:c>
      <x:c r="I3864" s="10" t="str">
        <x:v>PARSED</x:v>
      </x:c>
      <x:c r="J3864" s="10" t="str">
        <x:v>NO_SEMANTIC_VALIDATOR_DETERMINISTIC_PASS</x:v>
      </x:c>
      <x:c r="K3864" s="10" t="str">
        <x:v>c66d935eb470528478b34a270bc2a0c08aa55e7adf62fa89a702857f541d881d</x:v>
      </x:c>
      <x:c r="L3864" s="10" t="str">
        <x:v>historical_three</x:v>
      </x:c>
      <x:c r="M3864" s="10" t="n">
        <x:v>1</x:v>
      </x:c>
      <x:c r="N3864" s="10" t="n">
        <x:v>0</x:v>
      </x:c>
      <x:c r="O3864" s="10" t="n">
        <x:v>0</x:v>
      </x:c>
      <x:c r="P3864" s="9" t="str">
        <x:f>'CaseReview'!U1678</x:f>
        <x:v>FAIL</x:v>
      </x:c>
      <x:c r="Q3864" s="9" t="n">
        <x:f>IF(AND(T3864=1,G3864=P3864),1,0)</x:f>
        <x:v>1</x:v>
      </x:c>
      <x:c r="R3864" s="9" t="n">
        <x:f>IF(AND(T3864=1,G3864="PASS",P3864="FAIL"),1,0)</x:f>
        <x:v>0</x:v>
      </x:c>
      <x:c r="S3864" s="9" t="n">
        <x:f>IF(AND(T3864=1,G3864="FAIL",P3864="PASS"),1,0)</x:f>
        <x:v>0</x:v>
      </x:c>
      <x:c r="T3864" s="9" t="n">
        <x:v>1</x:v>
      </x:c>
      <x:c r="U3864" s="9" t="n">
        <x:v>11</x:v>
      </x:c>
      <x:c r="V3864" s="9" t="str">
        <x:v>MVP/SHACL_GENERATION_PIPELINE/experiments/LUNA_NO_SEMANTIC_VALIDATOR/RUN_01/runs/RUN-TRF-031-20260901T111252578325Z/artifacts/attempt_01/candidate_shape.ttl</x:v>
      </x:c>
    </x:row>
    <x:row r="3865" ht="22" customHeight="1">
      <x:c r="A3865" s="10" t="str">
        <x:v>NO_SEMANTIC</x:v>
      </x:c>
      <x:c r="B3865" s="10" t="str">
        <x:v>TRF-031</x:v>
      </x:c>
      <x:c r="C3865" s="10" t="str">
        <x:v>TRF-031-F08</x:v>
      </x:c>
      <x:c r="D3865" s="10" t="str">
        <x:v>RUN_01</x:v>
      </x:c>
      <x:c r="E3865" s="10" t="str">
        <x:v>ORIGINAL_LEDGER</x:v>
      </x:c>
      <x:c r="F3865" s="10" t="str">
        <x:v>FAIL</x:v>
      </x:c>
      <x:c r="G3865" s="10" t="str">
        <x:v>FAIL</x:v>
      </x:c>
      <x:c r="H3865" s="10" t="str">
        <x:v>EXECUTED</x:v>
      </x:c>
      <x:c r="I3865" s="10" t="str">
        <x:v>PARSED</x:v>
      </x:c>
      <x:c r="J3865" s="10" t="str">
        <x:v>NO_SEMANTIC_VALIDATOR_DETERMINISTIC_PASS</x:v>
      </x:c>
      <x:c r="K3865" s="10" t="str">
        <x:v>c66d935eb470528478b34a270bc2a0c08aa55e7adf62fa89a702857f541d881d</x:v>
      </x:c>
      <x:c r="L3865" s="10" t="str">
        <x:v>historical_three</x:v>
      </x:c>
      <x:c r="M3865" s="10" t="n">
        <x:v>1</x:v>
      </x:c>
      <x:c r="N3865" s="10" t="n">
        <x:v>0</x:v>
      </x:c>
      <x:c r="O3865" s="10" t="n">
        <x:v>0</x:v>
      </x:c>
      <x:c r="P3865" s="9" t="str">
        <x:f>'CaseReview'!U1679</x:f>
        <x:v>FAIL</x:v>
      </x:c>
      <x:c r="Q3865" s="9" t="n">
        <x:f>IF(AND(T3865=1,G3865=P3865),1,0)</x:f>
        <x:v>1</x:v>
      </x:c>
      <x:c r="R3865" s="9" t="n">
        <x:f>IF(AND(T3865=1,G3865="PASS",P3865="FAIL"),1,0)</x:f>
        <x:v>0</x:v>
      </x:c>
      <x:c r="S3865" s="9" t="n">
        <x:f>IF(AND(T3865=1,G3865="FAIL",P3865="PASS"),1,0)</x:f>
        <x:v>0</x:v>
      </x:c>
      <x:c r="T3865" s="9" t="n">
        <x:v>1</x:v>
      </x:c>
      <x:c r="U3865" s="9" t="n">
        <x:v>11</x:v>
      </x:c>
      <x:c r="V3865" s="9" t="str">
        <x:v>MVP/SHACL_GENERATION_PIPELINE/experiments/LUNA_NO_SEMANTIC_VALIDATOR/RUN_01/runs/RUN-TRF-031-20260901T111252578325Z/artifacts/attempt_01/candidate_shape.ttl</x:v>
      </x:c>
    </x:row>
    <x:row r="3866" ht="22" customHeight="1">
      <x:c r="A3866" s="10" t="str">
        <x:v>NO_SEMANTIC</x:v>
      </x:c>
      <x:c r="B3866" s="10" t="str">
        <x:v>TRF-031</x:v>
      </x:c>
      <x:c r="C3866" s="10" t="str">
        <x:v>TRF-031-P01</x:v>
      </x:c>
      <x:c r="D3866" s="10" t="str">
        <x:v>RUN_01</x:v>
      </x:c>
      <x:c r="E3866" s="10" t="str">
        <x:v>ORIGINAL_LEDGER</x:v>
      </x:c>
      <x:c r="F3866" s="10" t="str">
        <x:v>PASS</x:v>
      </x:c>
      <x:c r="G3866" s="10" t="str">
        <x:v>PASS</x:v>
      </x:c>
      <x:c r="H3866" s="10" t="str">
        <x:v>EXECUTED</x:v>
      </x:c>
      <x:c r="I3866" s="10" t="str">
        <x:v>PARSED</x:v>
      </x:c>
      <x:c r="J3866" s="10" t="str">
        <x:v>NO_SEMANTIC_VALIDATOR_DETERMINISTIC_PASS</x:v>
      </x:c>
      <x:c r="K3866" s="10" t="str">
        <x:v>c66d935eb470528478b34a270bc2a0c08aa55e7adf62fa89a702857f541d881d</x:v>
      </x:c>
      <x:c r="L3866" s="10" t="str">
        <x:v>historical_three</x:v>
      </x:c>
      <x:c r="M3866" s="10" t="n">
        <x:v>1</x:v>
      </x:c>
      <x:c r="N3866" s="10" t="n">
        <x:v>0</x:v>
      </x:c>
      <x:c r="O3866" s="10" t="n">
        <x:v>0</x:v>
      </x:c>
      <x:c r="P3866" s="9" t="str">
        <x:f>'CaseReview'!U1680</x:f>
        <x:v>PASS</x:v>
      </x:c>
      <x:c r="Q3866" s="9" t="n">
        <x:f>IF(AND(T3866=1,G3866=P3866),1,0)</x:f>
        <x:v>1</x:v>
      </x:c>
      <x:c r="R3866" s="9" t="n">
        <x:f>IF(AND(T3866=1,G3866="PASS",P3866="FAIL"),1,0)</x:f>
        <x:v>0</x:v>
      </x:c>
      <x:c r="S3866" s="9" t="n">
        <x:f>IF(AND(T3866=1,G3866="FAIL",P3866="PASS"),1,0)</x:f>
        <x:v>0</x:v>
      </x:c>
      <x:c r="T3866" s="9" t="n">
        <x:v>1</x:v>
      </x:c>
      <x:c r="U3866" s="9" t="n">
        <x:v>11</x:v>
      </x:c>
      <x:c r="V3866" s="9" t="str">
        <x:v>MVP/SHACL_GENERATION_PIPELINE/experiments/LUNA_NO_SEMANTIC_VALIDATOR/RUN_01/runs/RUN-TRF-031-20260901T111252578325Z/artifacts/attempt_01/candidate_shape.ttl</x:v>
      </x:c>
    </x:row>
    <x:row r="3867" ht="22" customHeight="1">
      <x:c r="A3867" s="10" t="str">
        <x:v>NO_SEMANTIC</x:v>
      </x:c>
      <x:c r="B3867" s="10" t="str">
        <x:v>TRF-031</x:v>
      </x:c>
      <x:c r="C3867" s="10" t="str">
        <x:v>TRF-031-P02</x:v>
      </x:c>
      <x:c r="D3867" s="10" t="str">
        <x:v>RUN_01</x:v>
      </x:c>
      <x:c r="E3867" s="10" t="str">
        <x:v>ORIGINAL_LEDGER</x:v>
      </x:c>
      <x:c r="F3867" s="10" t="str">
        <x:v>PASS</x:v>
      </x:c>
      <x:c r="G3867" s="10" t="str">
        <x:v>PASS</x:v>
      </x:c>
      <x:c r="H3867" s="10" t="str">
        <x:v>EXECUTED</x:v>
      </x:c>
      <x:c r="I3867" s="10" t="str">
        <x:v>PARSED</x:v>
      </x:c>
      <x:c r="J3867" s="10" t="str">
        <x:v>NO_SEMANTIC_VALIDATOR_DETERMINISTIC_PASS</x:v>
      </x:c>
      <x:c r="K3867" s="10" t="str">
        <x:v>c66d935eb470528478b34a270bc2a0c08aa55e7adf62fa89a702857f541d881d</x:v>
      </x:c>
      <x:c r="L3867" s="10" t="str">
        <x:v>historical_three</x:v>
      </x:c>
      <x:c r="M3867" s="10" t="n">
        <x:v>1</x:v>
      </x:c>
      <x:c r="N3867" s="10" t="n">
        <x:v>0</x:v>
      </x:c>
      <x:c r="O3867" s="10" t="n">
        <x:v>0</x:v>
      </x:c>
      <x:c r="P3867" s="9" t="str">
        <x:f>'CaseReview'!U1681</x:f>
        <x:v>PASS</x:v>
      </x:c>
      <x:c r="Q3867" s="9" t="n">
        <x:f>IF(AND(T3867=1,G3867=P3867),1,0)</x:f>
        <x:v>1</x:v>
      </x:c>
      <x:c r="R3867" s="9" t="n">
        <x:f>IF(AND(T3867=1,G3867="PASS",P3867="FAIL"),1,0)</x:f>
        <x:v>0</x:v>
      </x:c>
      <x:c r="S3867" s="9" t="n">
        <x:f>IF(AND(T3867=1,G3867="FAIL",P3867="PASS"),1,0)</x:f>
        <x:v>0</x:v>
      </x:c>
      <x:c r="T3867" s="9" t="n">
        <x:v>1</x:v>
      </x:c>
      <x:c r="U3867" s="9" t="n">
        <x:v>11</x:v>
      </x:c>
      <x:c r="V3867" s="9" t="str">
        <x:v>MVP/SHACL_GENERATION_PIPELINE/experiments/LUNA_NO_SEMANTIC_VALIDATOR/RUN_01/runs/RUN-TRF-031-20260901T111252578325Z/artifacts/attempt_01/candidate_shape.ttl</x:v>
      </x:c>
    </x:row>
    <x:row r="3868" ht="22" customHeight="1">
      <x:c r="A3868" s="10" t="str">
        <x:v>NO_SEMANTIC</x:v>
      </x:c>
      <x:c r="B3868" s="10" t="str">
        <x:v>TRF-031</x:v>
      </x:c>
      <x:c r="C3868" s="10" t="str">
        <x:v>TRF-031-P03</x:v>
      </x:c>
      <x:c r="D3868" s="10" t="str">
        <x:v>RUN_01</x:v>
      </x:c>
      <x:c r="E3868" s="10" t="str">
        <x:v>ORIGINAL_LEDGER</x:v>
      </x:c>
      <x:c r="F3868" s="10" t="str">
        <x:v>PASS</x:v>
      </x:c>
      <x:c r="G3868" s="10" t="str">
        <x:v>PASS</x:v>
      </x:c>
      <x:c r="H3868" s="10" t="str">
        <x:v>EXECUTED</x:v>
      </x:c>
      <x:c r="I3868" s="10" t="str">
        <x:v>PARSED</x:v>
      </x:c>
      <x:c r="J3868" s="10" t="str">
        <x:v>NO_SEMANTIC_VALIDATOR_DETERMINISTIC_PASS</x:v>
      </x:c>
      <x:c r="K3868" s="10" t="str">
        <x:v>c66d935eb470528478b34a270bc2a0c08aa55e7adf62fa89a702857f541d881d</x:v>
      </x:c>
      <x:c r="L3868" s="10" t="str">
        <x:v>historical_three</x:v>
      </x:c>
      <x:c r="M3868" s="10" t="n">
        <x:v>1</x:v>
      </x:c>
      <x:c r="N3868" s="10" t="n">
        <x:v>0</x:v>
      </x:c>
      <x:c r="O3868" s="10" t="n">
        <x:v>0</x:v>
      </x:c>
      <x:c r="P3868" s="9" t="str">
        <x:f>'CaseReview'!U1682</x:f>
        <x:v>PASS</x:v>
      </x:c>
      <x:c r="Q3868" s="9" t="n">
        <x:f>IF(AND(T3868=1,G3868=P3868),1,0)</x:f>
        <x:v>1</x:v>
      </x:c>
      <x:c r="R3868" s="9" t="n">
        <x:f>IF(AND(T3868=1,G3868="PASS",P3868="FAIL"),1,0)</x:f>
        <x:v>0</x:v>
      </x:c>
      <x:c r="S3868" s="9" t="n">
        <x:f>IF(AND(T3868=1,G3868="FAIL",P3868="PASS"),1,0)</x:f>
        <x:v>0</x:v>
      </x:c>
      <x:c r="T3868" s="9" t="n">
        <x:v>1</x:v>
      </x:c>
      <x:c r="U3868" s="9" t="n">
        <x:v>11</x:v>
      </x:c>
      <x:c r="V3868" s="9" t="str">
        <x:v>MVP/SHACL_GENERATION_PIPELINE/experiments/LUNA_NO_SEMANTIC_VALIDATOR/RUN_01/runs/RUN-TRF-031-20260901T111252578325Z/artifacts/attempt_01/candidate_shape.ttl</x:v>
      </x:c>
    </x:row>
    <x:row r="3869" ht="22" customHeight="1">
      <x:c r="A3869" s="10" t="str">
        <x:v>NO_SEMANTIC</x:v>
      </x:c>
      <x:c r="B3869" s="10" t="str">
        <x:v>TRF-032</x:v>
      </x:c>
      <x:c r="C3869" s="10" t="str">
        <x:v>TRF-032-F01</x:v>
      </x:c>
      <x:c r="D3869" s="10" t="str">
        <x:v>RUN_01</x:v>
      </x:c>
      <x:c r="E3869" s="10" t="str">
        <x:v>ORIGINAL_LEDGER</x:v>
      </x:c>
      <x:c r="F3869" s="10" t="str">
        <x:v>FAIL</x:v>
      </x:c>
      <x:c r="G3869" s="10" t="str">
        <x:v>NO_VERDICT</x:v>
      </x:c>
      <x:c r="H3869" s="10" t="str">
        <x:v>INFRASTRUCTURE_FAILURE</x:v>
      </x:c>
      <x:c r="I3869" s="10" t="str">
        <x:v>NOT_PARSED</x:v>
      </x:c>
      <x:c r="J3869" s="10" t="str">
        <x:v>SYNTAX_REPAIR_EXHAUSTED</x:v>
      </x:c>
      <x:c r="K3869" s="10" t="str">
        <x:v>e7cc0fb834fdb1b16095a762c234d48a17ab1818377c142d80ad0cebc96d8582</x:v>
      </x:c>
      <x:c r="L3869" s="10" t="str">
        <x:v>historical_three</x:v>
      </x:c>
      <x:c r="M3869" s="10" t="n">
        <x:v>0</x:v>
      </x:c>
      <x:c r="N3869" s="10" t="n">
        <x:v>0</x:v>
      </x:c>
      <x:c r="O3869" s="10" t="n">
        <x:v>0</x:v>
      </x:c>
      <x:c r="P3869" s="9" t="str">
        <x:f>'CaseReview'!U1683</x:f>
        <x:v>FAIL</x:v>
      </x:c>
      <x:c r="Q3869" s="9" t="n">
        <x:f>IF(AND(T3869=1,G3869=P3869),1,0)</x:f>
        <x:v>0</x:v>
      </x:c>
      <x:c r="R3869" s="9" t="n">
        <x:f>IF(AND(T3869=1,G3869="PASS",P3869="FAIL"),1,0)</x:f>
        <x:v>0</x:v>
      </x:c>
      <x:c r="S3869" s="9" t="n">
        <x:f>IF(AND(T3869=1,G3869="FAIL",P3869="PASS"),1,0)</x:f>
        <x:v>0</x:v>
      </x:c>
      <x:c r="T3869" s="9" t="n">
        <x:v>0</x:v>
      </x:c>
      <x:c r="U3869" s="9" t="n">
        <x:v>9</x:v>
      </x:c>
      <x:c r="V3869" s="9" t="str">
        <x:v>MVP/SHACL_GENERATION_PIPELINE/experiments/LUNA_NO_SEMANTIC_VALIDATOR/RUN_01/runs/RUN-TRF-032-20260901T111326417607Z/artifacts/attempt_01/candidate_shape.ttl</x:v>
      </x:c>
    </x:row>
    <x:row r="3870" ht="22" customHeight="1">
      <x:c r="A3870" s="10" t="str">
        <x:v>NO_SEMANTIC</x:v>
      </x:c>
      <x:c r="B3870" s="10" t="str">
        <x:v>TRF-032</x:v>
      </x:c>
      <x:c r="C3870" s="10" t="str">
        <x:v>TRF-032-F02</x:v>
      </x:c>
      <x:c r="D3870" s="10" t="str">
        <x:v>RUN_01</x:v>
      </x:c>
      <x:c r="E3870" s="10" t="str">
        <x:v>ORIGINAL_LEDGER</x:v>
      </x:c>
      <x:c r="F3870" s="10" t="str">
        <x:v>FAIL</x:v>
      </x:c>
      <x:c r="G3870" s="10" t="str">
        <x:v>NO_VERDICT</x:v>
      </x:c>
      <x:c r="H3870" s="10" t="str">
        <x:v>INFRASTRUCTURE_FAILURE</x:v>
      </x:c>
      <x:c r="I3870" s="10" t="str">
        <x:v>NOT_PARSED</x:v>
      </x:c>
      <x:c r="J3870" s="10" t="str">
        <x:v>SYNTAX_REPAIR_EXHAUSTED</x:v>
      </x:c>
      <x:c r="K3870" s="10" t="str">
        <x:v>e7cc0fb834fdb1b16095a762c234d48a17ab1818377c142d80ad0cebc96d8582</x:v>
      </x:c>
      <x:c r="L3870" s="10" t="str">
        <x:v>historical_three</x:v>
      </x:c>
      <x:c r="M3870" s="10" t="n">
        <x:v>0</x:v>
      </x:c>
      <x:c r="N3870" s="10" t="n">
        <x:v>0</x:v>
      </x:c>
      <x:c r="O3870" s="10" t="n">
        <x:v>0</x:v>
      </x:c>
      <x:c r="P3870" s="9" t="str">
        <x:f>'CaseReview'!U1684</x:f>
        <x:v>FAIL</x:v>
      </x:c>
      <x:c r="Q3870" s="9" t="n">
        <x:f>IF(AND(T3870=1,G3870=P3870),1,0)</x:f>
        <x:v>0</x:v>
      </x:c>
      <x:c r="R3870" s="9" t="n">
        <x:f>IF(AND(T3870=1,G3870="PASS",P3870="FAIL"),1,0)</x:f>
        <x:v>0</x:v>
      </x:c>
      <x:c r="S3870" s="9" t="n">
        <x:f>IF(AND(T3870=1,G3870="FAIL",P3870="PASS"),1,0)</x:f>
        <x:v>0</x:v>
      </x:c>
      <x:c r="T3870" s="9" t="n">
        <x:v>0</x:v>
      </x:c>
      <x:c r="U3870" s="9" t="n">
        <x:v>9</x:v>
      </x:c>
      <x:c r="V3870" s="9" t="str">
        <x:v>MVP/SHACL_GENERATION_PIPELINE/experiments/LUNA_NO_SEMANTIC_VALIDATOR/RUN_01/runs/RUN-TRF-032-20260901T111326417607Z/artifacts/attempt_01/candidate_shape.ttl</x:v>
      </x:c>
    </x:row>
    <x:row r="3871" ht="22" customHeight="1">
      <x:c r="A3871" s="10" t="str">
        <x:v>NO_SEMANTIC</x:v>
      </x:c>
      <x:c r="B3871" s="10" t="str">
        <x:v>TRF-032</x:v>
      </x:c>
      <x:c r="C3871" s="10" t="str">
        <x:v>TRF-032-F03</x:v>
      </x:c>
      <x:c r="D3871" s="10" t="str">
        <x:v>RUN_01</x:v>
      </x:c>
      <x:c r="E3871" s="10" t="str">
        <x:v>ORIGINAL_LEDGER</x:v>
      </x:c>
      <x:c r="F3871" s="10" t="str">
        <x:v>FAIL</x:v>
      </x:c>
      <x:c r="G3871" s="10" t="str">
        <x:v>NO_VERDICT</x:v>
      </x:c>
      <x:c r="H3871" s="10" t="str">
        <x:v>INFRASTRUCTURE_FAILURE</x:v>
      </x:c>
      <x:c r="I3871" s="10" t="str">
        <x:v>NOT_PARSED</x:v>
      </x:c>
      <x:c r="J3871" s="10" t="str">
        <x:v>SYNTAX_REPAIR_EXHAUSTED</x:v>
      </x:c>
      <x:c r="K3871" s="10" t="str">
        <x:v>e7cc0fb834fdb1b16095a762c234d48a17ab1818377c142d80ad0cebc96d8582</x:v>
      </x:c>
      <x:c r="L3871" s="10" t="str">
        <x:v>historical_three</x:v>
      </x:c>
      <x:c r="M3871" s="10" t="n">
        <x:v>0</x:v>
      </x:c>
      <x:c r="N3871" s="10" t="n">
        <x:v>0</x:v>
      </x:c>
      <x:c r="O3871" s="10" t="n">
        <x:v>0</x:v>
      </x:c>
      <x:c r="P3871" s="9" t="str">
        <x:f>'CaseReview'!U1685</x:f>
        <x:v>FAIL</x:v>
      </x:c>
      <x:c r="Q3871" s="9" t="n">
        <x:f>IF(AND(T3871=1,G3871=P3871),1,0)</x:f>
        <x:v>0</x:v>
      </x:c>
      <x:c r="R3871" s="9" t="n">
        <x:f>IF(AND(T3871=1,G3871="PASS",P3871="FAIL"),1,0)</x:f>
        <x:v>0</x:v>
      </x:c>
      <x:c r="S3871" s="9" t="n">
        <x:f>IF(AND(T3871=1,G3871="FAIL",P3871="PASS"),1,0)</x:f>
        <x:v>0</x:v>
      </x:c>
      <x:c r="T3871" s="9" t="n">
        <x:v>0</x:v>
      </x:c>
      <x:c r="U3871" s="9" t="n">
        <x:v>9</x:v>
      </x:c>
      <x:c r="V3871" s="9" t="str">
        <x:v>MVP/SHACL_GENERATION_PIPELINE/experiments/LUNA_NO_SEMANTIC_VALIDATOR/RUN_01/runs/RUN-TRF-032-20260901T111326417607Z/artifacts/attempt_01/candidate_shape.ttl</x:v>
      </x:c>
    </x:row>
    <x:row r="3872" ht="22" customHeight="1">
      <x:c r="A3872" s="10" t="str">
        <x:v>NO_SEMANTIC</x:v>
      </x:c>
      <x:c r="B3872" s="10" t="str">
        <x:v>TRF-032</x:v>
      </x:c>
      <x:c r="C3872" s="10" t="str">
        <x:v>TRF-032-F04</x:v>
      </x:c>
      <x:c r="D3872" s="10" t="str">
        <x:v>RUN_01</x:v>
      </x:c>
      <x:c r="E3872" s="10" t="str">
        <x:v>ORIGINAL_LEDGER</x:v>
      </x:c>
      <x:c r="F3872" s="10" t="str">
        <x:v>FAIL</x:v>
      </x:c>
      <x:c r="G3872" s="10" t="str">
        <x:v>NO_VERDICT</x:v>
      </x:c>
      <x:c r="H3872" s="10" t="str">
        <x:v>INFRASTRUCTURE_FAILURE</x:v>
      </x:c>
      <x:c r="I3872" s="10" t="str">
        <x:v>NOT_PARSED</x:v>
      </x:c>
      <x:c r="J3872" s="10" t="str">
        <x:v>SYNTAX_REPAIR_EXHAUSTED</x:v>
      </x:c>
      <x:c r="K3872" s="10" t="str">
        <x:v>e7cc0fb834fdb1b16095a762c234d48a17ab1818377c142d80ad0cebc96d8582</x:v>
      </x:c>
      <x:c r="L3872" s="10" t="str">
        <x:v>historical_three</x:v>
      </x:c>
      <x:c r="M3872" s="10" t="n">
        <x:v>0</x:v>
      </x:c>
      <x:c r="N3872" s="10" t="n">
        <x:v>0</x:v>
      </x:c>
      <x:c r="O3872" s="10" t="n">
        <x:v>0</x:v>
      </x:c>
      <x:c r="P3872" s="9" t="str">
        <x:f>'CaseReview'!U1686</x:f>
        <x:v>FAIL</x:v>
      </x:c>
      <x:c r="Q3872" s="9" t="n">
        <x:f>IF(AND(T3872=1,G3872=P3872),1,0)</x:f>
        <x:v>0</x:v>
      </x:c>
      <x:c r="R3872" s="9" t="n">
        <x:f>IF(AND(T3872=1,G3872="PASS",P3872="FAIL"),1,0)</x:f>
        <x:v>0</x:v>
      </x:c>
      <x:c r="S3872" s="9" t="n">
        <x:f>IF(AND(T3872=1,G3872="FAIL",P3872="PASS"),1,0)</x:f>
        <x:v>0</x:v>
      </x:c>
      <x:c r="T3872" s="9" t="n">
        <x:v>0</x:v>
      </x:c>
      <x:c r="U3872" s="9" t="n">
        <x:v>9</x:v>
      </x:c>
      <x:c r="V3872" s="9" t="str">
        <x:v>MVP/SHACL_GENERATION_PIPELINE/experiments/LUNA_NO_SEMANTIC_VALIDATOR/RUN_01/runs/RUN-TRF-032-20260901T111326417607Z/artifacts/attempt_01/candidate_shape.ttl</x:v>
      </x:c>
    </x:row>
    <x:row r="3873" ht="22" customHeight="1">
      <x:c r="A3873" s="10" t="str">
        <x:v>NO_SEMANTIC</x:v>
      </x:c>
      <x:c r="B3873" s="10" t="str">
        <x:v>TRF-032</x:v>
      </x:c>
      <x:c r="C3873" s="10" t="str">
        <x:v>TRF-032-F05</x:v>
      </x:c>
      <x:c r="D3873" s="10" t="str">
        <x:v>RUN_01</x:v>
      </x:c>
      <x:c r="E3873" s="10" t="str">
        <x:v>ORIGINAL_LEDGER</x:v>
      </x:c>
      <x:c r="F3873" s="10" t="str">
        <x:v>FAIL</x:v>
      </x:c>
      <x:c r="G3873" s="10" t="str">
        <x:v>NO_VERDICT</x:v>
      </x:c>
      <x:c r="H3873" s="10" t="str">
        <x:v>INFRASTRUCTURE_FAILURE</x:v>
      </x:c>
      <x:c r="I3873" s="10" t="str">
        <x:v>NOT_PARSED</x:v>
      </x:c>
      <x:c r="J3873" s="10" t="str">
        <x:v>SYNTAX_REPAIR_EXHAUSTED</x:v>
      </x:c>
      <x:c r="K3873" s="10" t="str">
        <x:v>e7cc0fb834fdb1b16095a762c234d48a17ab1818377c142d80ad0cebc96d8582</x:v>
      </x:c>
      <x:c r="L3873" s="10" t="str">
        <x:v>historical_three</x:v>
      </x:c>
      <x:c r="M3873" s="10" t="n">
        <x:v>0</x:v>
      </x:c>
      <x:c r="N3873" s="10" t="n">
        <x:v>0</x:v>
      </x:c>
      <x:c r="O3873" s="10" t="n">
        <x:v>0</x:v>
      </x:c>
      <x:c r="P3873" s="9" t="str">
        <x:f>'CaseReview'!U1687</x:f>
        <x:v>FAIL</x:v>
      </x:c>
      <x:c r="Q3873" s="9" t="n">
        <x:f>IF(AND(T3873=1,G3873=P3873),1,0)</x:f>
        <x:v>0</x:v>
      </x:c>
      <x:c r="R3873" s="9" t="n">
        <x:f>IF(AND(T3873=1,G3873="PASS",P3873="FAIL"),1,0)</x:f>
        <x:v>0</x:v>
      </x:c>
      <x:c r="S3873" s="9" t="n">
        <x:f>IF(AND(T3873=1,G3873="FAIL",P3873="PASS"),1,0)</x:f>
        <x:v>0</x:v>
      </x:c>
      <x:c r="T3873" s="9" t="n">
        <x:v>0</x:v>
      </x:c>
      <x:c r="U3873" s="9" t="n">
        <x:v>9</x:v>
      </x:c>
      <x:c r="V3873" s="9" t="str">
        <x:v>MVP/SHACL_GENERATION_PIPELINE/experiments/LUNA_NO_SEMANTIC_VALIDATOR/RUN_01/runs/RUN-TRF-032-20260901T111326417607Z/artifacts/attempt_01/candidate_shape.ttl</x:v>
      </x:c>
    </x:row>
    <x:row r="3874" ht="22" customHeight="1">
      <x:c r="A3874" s="10" t="str">
        <x:v>NO_SEMANTIC</x:v>
      </x:c>
      <x:c r="B3874" s="10" t="str">
        <x:v>TRF-032</x:v>
      </x:c>
      <x:c r="C3874" s="10" t="str">
        <x:v>TRF-032-P01</x:v>
      </x:c>
      <x:c r="D3874" s="10" t="str">
        <x:v>RUN_01</x:v>
      </x:c>
      <x:c r="E3874" s="10" t="str">
        <x:v>ORIGINAL_LEDGER</x:v>
      </x:c>
      <x:c r="F3874" s="10" t="str">
        <x:v>PASS</x:v>
      </x:c>
      <x:c r="G3874" s="10" t="str">
        <x:v>NO_VERDICT</x:v>
      </x:c>
      <x:c r="H3874" s="10" t="str">
        <x:v>INFRASTRUCTURE_FAILURE</x:v>
      </x:c>
      <x:c r="I3874" s="10" t="str">
        <x:v>NOT_PARSED</x:v>
      </x:c>
      <x:c r="J3874" s="10" t="str">
        <x:v>SYNTAX_REPAIR_EXHAUSTED</x:v>
      </x:c>
      <x:c r="K3874" s="10" t="str">
        <x:v>e7cc0fb834fdb1b16095a762c234d48a17ab1818377c142d80ad0cebc96d8582</x:v>
      </x:c>
      <x:c r="L3874" s="10" t="str">
        <x:v>historical_three</x:v>
      </x:c>
      <x:c r="M3874" s="10" t="n">
        <x:v>0</x:v>
      </x:c>
      <x:c r="N3874" s="10" t="n">
        <x:v>0</x:v>
      </x:c>
      <x:c r="O3874" s="10" t="n">
        <x:v>0</x:v>
      </x:c>
      <x:c r="P3874" s="9" t="str">
        <x:f>'CaseReview'!U1688</x:f>
        <x:v>PASS</x:v>
      </x:c>
      <x:c r="Q3874" s="9" t="n">
        <x:f>IF(AND(T3874=1,G3874=P3874),1,0)</x:f>
        <x:v>0</x:v>
      </x:c>
      <x:c r="R3874" s="9" t="n">
        <x:f>IF(AND(T3874=1,G3874="PASS",P3874="FAIL"),1,0)</x:f>
        <x:v>0</x:v>
      </x:c>
      <x:c r="S3874" s="9" t="n">
        <x:f>IF(AND(T3874=1,G3874="FAIL",P3874="PASS"),1,0)</x:f>
        <x:v>0</x:v>
      </x:c>
      <x:c r="T3874" s="9" t="n">
        <x:v>0</x:v>
      </x:c>
      <x:c r="U3874" s="9" t="n">
        <x:v>9</x:v>
      </x:c>
      <x:c r="V3874" s="9" t="str">
        <x:v>MVP/SHACL_GENERATION_PIPELINE/experiments/LUNA_NO_SEMANTIC_VALIDATOR/RUN_01/runs/RUN-TRF-032-20260901T111326417607Z/artifacts/attempt_01/candidate_shape.ttl</x:v>
      </x:c>
    </x:row>
    <x:row r="3875" ht="22" customHeight="1">
      <x:c r="A3875" s="10" t="str">
        <x:v>NO_SEMANTIC</x:v>
      </x:c>
      <x:c r="B3875" s="10" t="str">
        <x:v>TRF-032</x:v>
      </x:c>
      <x:c r="C3875" s="10" t="str">
        <x:v>TRF-032-P02</x:v>
      </x:c>
      <x:c r="D3875" s="10" t="str">
        <x:v>RUN_01</x:v>
      </x:c>
      <x:c r="E3875" s="10" t="str">
        <x:v>ORIGINAL_LEDGER</x:v>
      </x:c>
      <x:c r="F3875" s="10" t="str">
        <x:v>PASS</x:v>
      </x:c>
      <x:c r="G3875" s="10" t="str">
        <x:v>NO_VERDICT</x:v>
      </x:c>
      <x:c r="H3875" s="10" t="str">
        <x:v>INFRASTRUCTURE_FAILURE</x:v>
      </x:c>
      <x:c r="I3875" s="10" t="str">
        <x:v>NOT_PARSED</x:v>
      </x:c>
      <x:c r="J3875" s="10" t="str">
        <x:v>SYNTAX_REPAIR_EXHAUSTED</x:v>
      </x:c>
      <x:c r="K3875" s="10" t="str">
        <x:v>e7cc0fb834fdb1b16095a762c234d48a17ab1818377c142d80ad0cebc96d8582</x:v>
      </x:c>
      <x:c r="L3875" s="10" t="str">
        <x:v>historical_three</x:v>
      </x:c>
      <x:c r="M3875" s="10" t="n">
        <x:v>0</x:v>
      </x:c>
      <x:c r="N3875" s="10" t="n">
        <x:v>0</x:v>
      </x:c>
      <x:c r="O3875" s="10" t="n">
        <x:v>0</x:v>
      </x:c>
      <x:c r="P3875" s="9" t="str">
        <x:f>'CaseReview'!U1689</x:f>
        <x:v>PASS</x:v>
      </x:c>
      <x:c r="Q3875" s="9" t="n">
        <x:f>IF(AND(T3875=1,G3875=P3875),1,0)</x:f>
        <x:v>0</x:v>
      </x:c>
      <x:c r="R3875" s="9" t="n">
        <x:f>IF(AND(T3875=1,G3875="PASS",P3875="FAIL"),1,0)</x:f>
        <x:v>0</x:v>
      </x:c>
      <x:c r="S3875" s="9" t="n">
        <x:f>IF(AND(T3875=1,G3875="FAIL",P3875="PASS"),1,0)</x:f>
        <x:v>0</x:v>
      </x:c>
      <x:c r="T3875" s="9" t="n">
        <x:v>0</x:v>
      </x:c>
      <x:c r="U3875" s="9" t="n">
        <x:v>9</x:v>
      </x:c>
      <x:c r="V3875" s="9" t="str">
        <x:v>MVP/SHACL_GENERATION_PIPELINE/experiments/LUNA_NO_SEMANTIC_VALIDATOR/RUN_01/runs/RUN-TRF-032-20260901T111326417607Z/artifacts/attempt_01/candidate_shape.ttl</x:v>
      </x:c>
    </x:row>
    <x:row r="3876" ht="22" customHeight="1">
      <x:c r="A3876" s="10" t="str">
        <x:v>NO_SEMANTIC</x:v>
      </x:c>
      <x:c r="B3876" s="10" t="str">
        <x:v>TRF-032</x:v>
      </x:c>
      <x:c r="C3876" s="10" t="str">
        <x:v>TRF-032-P03</x:v>
      </x:c>
      <x:c r="D3876" s="10" t="str">
        <x:v>RUN_01</x:v>
      </x:c>
      <x:c r="E3876" s="10" t="str">
        <x:v>ORIGINAL_LEDGER</x:v>
      </x:c>
      <x:c r="F3876" s="10" t="str">
        <x:v>PASS</x:v>
      </x:c>
      <x:c r="G3876" s="10" t="str">
        <x:v>NO_VERDICT</x:v>
      </x:c>
      <x:c r="H3876" s="10" t="str">
        <x:v>INFRASTRUCTURE_FAILURE</x:v>
      </x:c>
      <x:c r="I3876" s="10" t="str">
        <x:v>NOT_PARSED</x:v>
      </x:c>
      <x:c r="J3876" s="10" t="str">
        <x:v>SYNTAX_REPAIR_EXHAUSTED</x:v>
      </x:c>
      <x:c r="K3876" s="10" t="str">
        <x:v>e7cc0fb834fdb1b16095a762c234d48a17ab1818377c142d80ad0cebc96d8582</x:v>
      </x:c>
      <x:c r="L3876" s="10" t="str">
        <x:v>historical_three</x:v>
      </x:c>
      <x:c r="M3876" s="10" t="n">
        <x:v>0</x:v>
      </x:c>
      <x:c r="N3876" s="10" t="n">
        <x:v>0</x:v>
      </x:c>
      <x:c r="O3876" s="10" t="n">
        <x:v>0</x:v>
      </x:c>
      <x:c r="P3876" s="9" t="str">
        <x:f>'CaseReview'!U1690</x:f>
        <x:v>PASS</x:v>
      </x:c>
      <x:c r="Q3876" s="9" t="n">
        <x:f>IF(AND(T3876=1,G3876=P3876),1,0)</x:f>
        <x:v>0</x:v>
      </x:c>
      <x:c r="R3876" s="9" t="n">
        <x:f>IF(AND(T3876=1,G3876="PASS",P3876="FAIL"),1,0)</x:f>
        <x:v>0</x:v>
      </x:c>
      <x:c r="S3876" s="9" t="n">
        <x:f>IF(AND(T3876=1,G3876="FAIL",P3876="PASS"),1,0)</x:f>
        <x:v>0</x:v>
      </x:c>
      <x:c r="T3876" s="9" t="n">
        <x:v>0</x:v>
      </x:c>
      <x:c r="U3876" s="9" t="n">
        <x:v>9</x:v>
      </x:c>
      <x:c r="V3876" s="9" t="str">
        <x:v>MVP/SHACL_GENERATION_PIPELINE/experiments/LUNA_NO_SEMANTIC_VALIDATOR/RUN_01/runs/RUN-TRF-032-20260901T111326417607Z/artifacts/attempt_01/candidate_shape.ttl</x:v>
      </x:c>
    </x:row>
    <x:row r="3877" ht="22" customHeight="1">
      <x:c r="A3877" s="10" t="str">
        <x:v>NO_SEMANTIC</x:v>
      </x:c>
      <x:c r="B3877" s="10" t="str">
        <x:v>TRF-032</x:v>
      </x:c>
      <x:c r="C3877" s="10" t="str">
        <x:v>TRF-032-P04</x:v>
      </x:c>
      <x:c r="D3877" s="10" t="str">
        <x:v>RUN_01</x:v>
      </x:c>
      <x:c r="E3877" s="10" t="str">
        <x:v>ORIGINAL_LEDGER</x:v>
      </x:c>
      <x:c r="F3877" s="10" t="str">
        <x:v>PASS</x:v>
      </x:c>
      <x:c r="G3877" s="10" t="str">
        <x:v>NO_VERDICT</x:v>
      </x:c>
      <x:c r="H3877" s="10" t="str">
        <x:v>INFRASTRUCTURE_FAILURE</x:v>
      </x:c>
      <x:c r="I3877" s="10" t="str">
        <x:v>NOT_PARSED</x:v>
      </x:c>
      <x:c r="J3877" s="10" t="str">
        <x:v>SYNTAX_REPAIR_EXHAUSTED</x:v>
      </x:c>
      <x:c r="K3877" s="10" t="str">
        <x:v>e7cc0fb834fdb1b16095a762c234d48a17ab1818377c142d80ad0cebc96d8582</x:v>
      </x:c>
      <x:c r="L3877" s="10" t="str">
        <x:v>historical_three</x:v>
      </x:c>
      <x:c r="M3877" s="10" t="n">
        <x:v>0</x:v>
      </x:c>
      <x:c r="N3877" s="10" t="n">
        <x:v>0</x:v>
      </x:c>
      <x:c r="O3877" s="10" t="n">
        <x:v>0</x:v>
      </x:c>
      <x:c r="P3877" s="9" t="str">
        <x:f>'CaseReview'!U1691</x:f>
        <x:v>PASS</x:v>
      </x:c>
      <x:c r="Q3877" s="9" t="n">
        <x:f>IF(AND(T3877=1,G3877=P3877),1,0)</x:f>
        <x:v>0</x:v>
      </x:c>
      <x:c r="R3877" s="9" t="n">
        <x:f>IF(AND(T3877=1,G3877="PASS",P3877="FAIL"),1,0)</x:f>
        <x:v>0</x:v>
      </x:c>
      <x:c r="S3877" s="9" t="n">
        <x:f>IF(AND(T3877=1,G3877="FAIL",P3877="PASS"),1,0)</x:f>
        <x:v>0</x:v>
      </x:c>
      <x:c r="T3877" s="9" t="n">
        <x:v>0</x:v>
      </x:c>
      <x:c r="U3877" s="9" t="n">
        <x:v>9</x:v>
      </x:c>
      <x:c r="V3877" s="9" t="str">
        <x:v>MVP/SHACL_GENERATION_PIPELINE/experiments/LUNA_NO_SEMANTIC_VALIDATOR/RUN_01/runs/RUN-TRF-032-20260901T111326417607Z/artifacts/attempt_01/candidate_shape.ttl</x:v>
      </x:c>
    </x:row>
    <x:row r="3878" ht="22" customHeight="1">
      <x:c r="A3878" s="10" t="str">
        <x:v>NO_SEMANTIC</x:v>
      </x:c>
      <x:c r="B3878" s="10" t="str">
        <x:v>TRF-034</x:v>
      </x:c>
      <x:c r="C3878" s="10" t="str">
        <x:v>TRF-034-F01</x:v>
      </x:c>
      <x:c r="D3878" s="10" t="str">
        <x:v>RUN_01</x:v>
      </x:c>
      <x:c r="E3878" s="10" t="str">
        <x:v>ORIGINAL_LEDGER</x:v>
      </x:c>
      <x:c r="F3878" s="10" t="str">
        <x:v>FAIL</x:v>
      </x:c>
      <x:c r="G3878" s="10" t="str">
        <x:v>FAIL</x:v>
      </x:c>
      <x:c r="H3878" s="10" t="str">
        <x:v>EXECUTED</x:v>
      </x:c>
      <x:c r="I3878" s="10" t="str">
        <x:v>PARSED</x:v>
      </x:c>
      <x:c r="J3878" s="10" t="str">
        <x:v>NO_SEMANTIC_VALIDATOR_DETERMINISTIC_PASS</x:v>
      </x:c>
      <x:c r="K3878" s="10" t="str">
        <x:v>a5796cfce6c510f48fbe2fe4e7a40b625059830460d57d7c467f23d03b244171</x:v>
      </x:c>
      <x:c r="L3878" s="10" t="str">
        <x:v>historical_three</x:v>
      </x:c>
      <x:c r="M3878" s="10" t="n">
        <x:v>1</x:v>
      </x:c>
      <x:c r="N3878" s="10" t="n">
        <x:v>0</x:v>
      </x:c>
      <x:c r="O3878" s="10" t="n">
        <x:v>0</x:v>
      </x:c>
      <x:c r="P3878" s="9" t="str">
        <x:f>'CaseReview'!U1692</x:f>
        <x:v>FAIL</x:v>
      </x:c>
      <x:c r="Q3878" s="9" t="n">
        <x:f>IF(AND(T3878=1,G3878=P3878),1,0)</x:f>
        <x:v>1</x:v>
      </x:c>
      <x:c r="R3878" s="9" t="n">
        <x:f>IF(AND(T3878=1,G3878="PASS",P3878="FAIL"),1,0)</x:f>
        <x:v>0</x:v>
      </x:c>
      <x:c r="S3878" s="9" t="n">
        <x:f>IF(AND(T3878=1,G3878="FAIL",P3878="PASS"),1,0)</x:f>
        <x:v>0</x:v>
      </x:c>
      <x:c r="T3878" s="9" t="n">
        <x:v>1</x:v>
      </x:c>
      <x:c r="U3878" s="9" t="n">
        <x:v>10</x:v>
      </x:c>
      <x:c r="V3878" s="9" t="str">
        <x:v>MVP/SHACL_GENERATION_PIPELINE/experiments/LUNA_NO_SEMANTIC_VALIDATOR/RUN_01/runs/RUN-TRF-034-20260901T111507588711Z/artifacts/attempt_01/candidate_shape.ttl</x:v>
      </x:c>
    </x:row>
    <x:row r="3879" ht="22" customHeight="1">
      <x:c r="A3879" s="10" t="str">
        <x:v>NO_SEMANTIC</x:v>
      </x:c>
      <x:c r="B3879" s="10" t="str">
        <x:v>TRF-034</x:v>
      </x:c>
      <x:c r="C3879" s="10" t="str">
        <x:v>TRF-034-F02</x:v>
      </x:c>
      <x:c r="D3879" s="10" t="str">
        <x:v>RUN_01</x:v>
      </x:c>
      <x:c r="E3879" s="10" t="str">
        <x:v>ORIGINAL_LEDGER</x:v>
      </x:c>
      <x:c r="F3879" s="10" t="str">
        <x:v>FAIL</x:v>
      </x:c>
      <x:c r="G3879" s="10" t="str">
        <x:v>FAIL</x:v>
      </x:c>
      <x:c r="H3879" s="10" t="str">
        <x:v>EXECUTED</x:v>
      </x:c>
      <x:c r="I3879" s="10" t="str">
        <x:v>PARSED</x:v>
      </x:c>
      <x:c r="J3879" s="10" t="str">
        <x:v>NO_SEMANTIC_VALIDATOR_DETERMINISTIC_PASS</x:v>
      </x:c>
      <x:c r="K3879" s="10" t="str">
        <x:v>a5796cfce6c510f48fbe2fe4e7a40b625059830460d57d7c467f23d03b244171</x:v>
      </x:c>
      <x:c r="L3879" s="10" t="str">
        <x:v>historical_three</x:v>
      </x:c>
      <x:c r="M3879" s="10" t="n">
        <x:v>1</x:v>
      </x:c>
      <x:c r="N3879" s="10" t="n">
        <x:v>0</x:v>
      </x:c>
      <x:c r="O3879" s="10" t="n">
        <x:v>0</x:v>
      </x:c>
      <x:c r="P3879" s="9" t="str">
        <x:f>'CaseReview'!U1693</x:f>
        <x:v>FAIL</x:v>
      </x:c>
      <x:c r="Q3879" s="9" t="n">
        <x:f>IF(AND(T3879=1,G3879=P3879),1,0)</x:f>
        <x:v>1</x:v>
      </x:c>
      <x:c r="R3879" s="9" t="n">
        <x:f>IF(AND(T3879=1,G3879="PASS",P3879="FAIL"),1,0)</x:f>
        <x:v>0</x:v>
      </x:c>
      <x:c r="S3879" s="9" t="n">
        <x:f>IF(AND(T3879=1,G3879="FAIL",P3879="PASS"),1,0)</x:f>
        <x:v>0</x:v>
      </x:c>
      <x:c r="T3879" s="9" t="n">
        <x:v>1</x:v>
      </x:c>
      <x:c r="U3879" s="9" t="n">
        <x:v>10</x:v>
      </x:c>
      <x:c r="V3879" s="9" t="str">
        <x:v>MVP/SHACL_GENERATION_PIPELINE/experiments/LUNA_NO_SEMANTIC_VALIDATOR/RUN_01/runs/RUN-TRF-034-20260901T111507588711Z/artifacts/attempt_01/candidate_shape.ttl</x:v>
      </x:c>
    </x:row>
    <x:row r="3880" ht="22" customHeight="1">
      <x:c r="A3880" s="10" t="str">
        <x:v>NO_SEMANTIC</x:v>
      </x:c>
      <x:c r="B3880" s="10" t="str">
        <x:v>TRF-034</x:v>
      </x:c>
      <x:c r="C3880" s="10" t="str">
        <x:v>TRF-034-F03</x:v>
      </x:c>
      <x:c r="D3880" s="10" t="str">
        <x:v>RUN_01</x:v>
      </x:c>
      <x:c r="E3880" s="10" t="str">
        <x:v>ORIGINAL_LEDGER</x:v>
      </x:c>
      <x:c r="F3880" s="10" t="str">
        <x:v>FAIL</x:v>
      </x:c>
      <x:c r="G3880" s="10" t="str">
        <x:v>FAIL</x:v>
      </x:c>
      <x:c r="H3880" s="10" t="str">
        <x:v>EXECUTED</x:v>
      </x:c>
      <x:c r="I3880" s="10" t="str">
        <x:v>PARSED</x:v>
      </x:c>
      <x:c r="J3880" s="10" t="str">
        <x:v>NO_SEMANTIC_VALIDATOR_DETERMINISTIC_PASS</x:v>
      </x:c>
      <x:c r="K3880" s="10" t="str">
        <x:v>a5796cfce6c510f48fbe2fe4e7a40b625059830460d57d7c467f23d03b244171</x:v>
      </x:c>
      <x:c r="L3880" s="10" t="str">
        <x:v>historical_three</x:v>
      </x:c>
      <x:c r="M3880" s="10" t="n">
        <x:v>1</x:v>
      </x:c>
      <x:c r="N3880" s="10" t="n">
        <x:v>0</x:v>
      </x:c>
      <x:c r="O3880" s="10" t="n">
        <x:v>0</x:v>
      </x:c>
      <x:c r="P3880" s="9" t="str">
        <x:f>'CaseReview'!U1694</x:f>
        <x:v>FAIL</x:v>
      </x:c>
      <x:c r="Q3880" s="9" t="n">
        <x:f>IF(AND(T3880=1,G3880=P3880),1,0)</x:f>
        <x:v>1</x:v>
      </x:c>
      <x:c r="R3880" s="9" t="n">
        <x:f>IF(AND(T3880=1,G3880="PASS",P3880="FAIL"),1,0)</x:f>
        <x:v>0</x:v>
      </x:c>
      <x:c r="S3880" s="9" t="n">
        <x:f>IF(AND(T3880=1,G3880="FAIL",P3880="PASS"),1,0)</x:f>
        <x:v>0</x:v>
      </x:c>
      <x:c r="T3880" s="9" t="n">
        <x:v>1</x:v>
      </x:c>
      <x:c r="U3880" s="9" t="n">
        <x:v>10</x:v>
      </x:c>
      <x:c r="V3880" s="9" t="str">
        <x:v>MVP/SHACL_GENERATION_PIPELINE/experiments/LUNA_NO_SEMANTIC_VALIDATOR/RUN_01/runs/RUN-TRF-034-20260901T111507588711Z/artifacts/attempt_01/candidate_shape.ttl</x:v>
      </x:c>
    </x:row>
    <x:row r="3881" ht="22" customHeight="1">
      <x:c r="A3881" s="10" t="str">
        <x:v>NO_SEMANTIC</x:v>
      </x:c>
      <x:c r="B3881" s="10" t="str">
        <x:v>TRF-034</x:v>
      </x:c>
      <x:c r="C3881" s="10" t="str">
        <x:v>TRF-034-F04</x:v>
      </x:c>
      <x:c r="D3881" s="10" t="str">
        <x:v>RUN_01</x:v>
      </x:c>
      <x:c r="E3881" s="10" t="str">
        <x:v>ORIGINAL_LEDGER</x:v>
      </x:c>
      <x:c r="F3881" s="10" t="str">
        <x:v>FAIL</x:v>
      </x:c>
      <x:c r="G3881" s="10" t="str">
        <x:v>FAIL</x:v>
      </x:c>
      <x:c r="H3881" s="10" t="str">
        <x:v>EXECUTED</x:v>
      </x:c>
      <x:c r="I3881" s="10" t="str">
        <x:v>PARSED</x:v>
      </x:c>
      <x:c r="J3881" s="10" t="str">
        <x:v>NO_SEMANTIC_VALIDATOR_DETERMINISTIC_PASS</x:v>
      </x:c>
      <x:c r="K3881" s="10" t="str">
        <x:v>a5796cfce6c510f48fbe2fe4e7a40b625059830460d57d7c467f23d03b244171</x:v>
      </x:c>
      <x:c r="L3881" s="10" t="str">
        <x:v>historical_three</x:v>
      </x:c>
      <x:c r="M3881" s="10" t="n">
        <x:v>1</x:v>
      </x:c>
      <x:c r="N3881" s="10" t="n">
        <x:v>0</x:v>
      </x:c>
      <x:c r="O3881" s="10" t="n">
        <x:v>0</x:v>
      </x:c>
      <x:c r="P3881" s="9" t="str">
        <x:f>'CaseReview'!U1695</x:f>
        <x:v>FAIL</x:v>
      </x:c>
      <x:c r="Q3881" s="9" t="n">
        <x:f>IF(AND(T3881=1,G3881=P3881),1,0)</x:f>
        <x:v>1</x:v>
      </x:c>
      <x:c r="R3881" s="9" t="n">
        <x:f>IF(AND(T3881=1,G3881="PASS",P3881="FAIL"),1,0)</x:f>
        <x:v>0</x:v>
      </x:c>
      <x:c r="S3881" s="9" t="n">
        <x:f>IF(AND(T3881=1,G3881="FAIL",P3881="PASS"),1,0)</x:f>
        <x:v>0</x:v>
      </x:c>
      <x:c r="T3881" s="9" t="n">
        <x:v>1</x:v>
      </x:c>
      <x:c r="U3881" s="9" t="n">
        <x:v>10</x:v>
      </x:c>
      <x:c r="V3881" s="9" t="str">
        <x:v>MVP/SHACL_GENERATION_PIPELINE/experiments/LUNA_NO_SEMANTIC_VALIDATOR/RUN_01/runs/RUN-TRF-034-20260901T111507588711Z/artifacts/attempt_01/candidate_shape.ttl</x:v>
      </x:c>
    </x:row>
    <x:row r="3882" ht="22" customHeight="1">
      <x:c r="A3882" s="10" t="str">
        <x:v>NO_SEMANTIC</x:v>
      </x:c>
      <x:c r="B3882" s="10" t="str">
        <x:v>TRF-034</x:v>
      </x:c>
      <x:c r="C3882" s="10" t="str">
        <x:v>TRF-034-F05</x:v>
      </x:c>
      <x:c r="D3882" s="10" t="str">
        <x:v>RUN_01</x:v>
      </x:c>
      <x:c r="E3882" s="10" t="str">
        <x:v>ORIGINAL_LEDGER</x:v>
      </x:c>
      <x:c r="F3882" s="10" t="str">
        <x:v>FAIL</x:v>
      </x:c>
      <x:c r="G3882" s="10" t="str">
        <x:v>FAIL</x:v>
      </x:c>
      <x:c r="H3882" s="10" t="str">
        <x:v>EXECUTED</x:v>
      </x:c>
      <x:c r="I3882" s="10" t="str">
        <x:v>PARSED</x:v>
      </x:c>
      <x:c r="J3882" s="10" t="str">
        <x:v>NO_SEMANTIC_VALIDATOR_DETERMINISTIC_PASS</x:v>
      </x:c>
      <x:c r="K3882" s="10" t="str">
        <x:v>a5796cfce6c510f48fbe2fe4e7a40b625059830460d57d7c467f23d03b244171</x:v>
      </x:c>
      <x:c r="L3882" s="10" t="str">
        <x:v>historical_three</x:v>
      </x:c>
      <x:c r="M3882" s="10" t="n">
        <x:v>1</x:v>
      </x:c>
      <x:c r="N3882" s="10" t="n">
        <x:v>0</x:v>
      </x:c>
      <x:c r="O3882" s="10" t="n">
        <x:v>0</x:v>
      </x:c>
      <x:c r="P3882" s="9" t="str">
        <x:f>'CaseReview'!U1696</x:f>
        <x:v>FAIL</x:v>
      </x:c>
      <x:c r="Q3882" s="9" t="n">
        <x:f>IF(AND(T3882=1,G3882=P3882),1,0)</x:f>
        <x:v>1</x:v>
      </x:c>
      <x:c r="R3882" s="9" t="n">
        <x:f>IF(AND(T3882=1,G3882="PASS",P3882="FAIL"),1,0)</x:f>
        <x:v>0</x:v>
      </x:c>
      <x:c r="S3882" s="9" t="n">
        <x:f>IF(AND(T3882=1,G3882="FAIL",P3882="PASS"),1,0)</x:f>
        <x:v>0</x:v>
      </x:c>
      <x:c r="T3882" s="9" t="n">
        <x:v>1</x:v>
      </x:c>
      <x:c r="U3882" s="9" t="n">
        <x:v>10</x:v>
      </x:c>
      <x:c r="V3882" s="9" t="str">
        <x:v>MVP/SHACL_GENERATION_PIPELINE/experiments/LUNA_NO_SEMANTIC_VALIDATOR/RUN_01/runs/RUN-TRF-034-20260901T111507588711Z/artifacts/attempt_01/candidate_shape.ttl</x:v>
      </x:c>
    </x:row>
    <x:row r="3883" ht="22" customHeight="1">
      <x:c r="A3883" s="10" t="str">
        <x:v>NO_SEMANTIC</x:v>
      </x:c>
      <x:c r="B3883" s="10" t="str">
        <x:v>TRF-034</x:v>
      </x:c>
      <x:c r="C3883" s="10" t="str">
        <x:v>TRF-034-F06</x:v>
      </x:c>
      <x:c r="D3883" s="10" t="str">
        <x:v>RUN_01</x:v>
      </x:c>
      <x:c r="E3883" s="10" t="str">
        <x:v>ORIGINAL_LEDGER</x:v>
      </x:c>
      <x:c r="F3883" s="10" t="str">
        <x:v>FAIL</x:v>
      </x:c>
      <x:c r="G3883" s="10" t="str">
        <x:v>FAIL</x:v>
      </x:c>
      <x:c r="H3883" s="10" t="str">
        <x:v>EXECUTED</x:v>
      </x:c>
      <x:c r="I3883" s="10" t="str">
        <x:v>PARSED</x:v>
      </x:c>
      <x:c r="J3883" s="10" t="str">
        <x:v>NO_SEMANTIC_VALIDATOR_DETERMINISTIC_PASS</x:v>
      </x:c>
      <x:c r="K3883" s="10" t="str">
        <x:v>a5796cfce6c510f48fbe2fe4e7a40b625059830460d57d7c467f23d03b244171</x:v>
      </x:c>
      <x:c r="L3883" s="10" t="str">
        <x:v>historical_three</x:v>
      </x:c>
      <x:c r="M3883" s="10" t="n">
        <x:v>1</x:v>
      </x:c>
      <x:c r="N3883" s="10" t="n">
        <x:v>0</x:v>
      </x:c>
      <x:c r="O3883" s="10" t="n">
        <x:v>0</x:v>
      </x:c>
      <x:c r="P3883" s="9" t="str">
        <x:f>'CaseReview'!U1697</x:f>
        <x:v>FAIL</x:v>
      </x:c>
      <x:c r="Q3883" s="9" t="n">
        <x:f>IF(AND(T3883=1,G3883=P3883),1,0)</x:f>
        <x:v>1</x:v>
      </x:c>
      <x:c r="R3883" s="9" t="n">
        <x:f>IF(AND(T3883=1,G3883="PASS",P3883="FAIL"),1,0)</x:f>
        <x:v>0</x:v>
      </x:c>
      <x:c r="S3883" s="9" t="n">
        <x:f>IF(AND(T3883=1,G3883="FAIL",P3883="PASS"),1,0)</x:f>
        <x:v>0</x:v>
      </x:c>
      <x:c r="T3883" s="9" t="n">
        <x:v>1</x:v>
      </x:c>
      <x:c r="U3883" s="9" t="n">
        <x:v>10</x:v>
      </x:c>
      <x:c r="V3883" s="9" t="str">
        <x:v>MVP/SHACL_GENERATION_PIPELINE/experiments/LUNA_NO_SEMANTIC_VALIDATOR/RUN_01/runs/RUN-TRF-034-20260901T111507588711Z/artifacts/attempt_01/candidate_shape.ttl</x:v>
      </x:c>
    </x:row>
    <x:row r="3884" ht="22" customHeight="1">
      <x:c r="A3884" s="10" t="str">
        <x:v>NO_SEMANTIC</x:v>
      </x:c>
      <x:c r="B3884" s="10" t="str">
        <x:v>TRF-034</x:v>
      </x:c>
      <x:c r="C3884" s="10" t="str">
        <x:v>TRF-034-F07</x:v>
      </x:c>
      <x:c r="D3884" s="10" t="str">
        <x:v>RUN_01</x:v>
      </x:c>
      <x:c r="E3884" s="10" t="str">
        <x:v>ORIGINAL_LEDGER</x:v>
      </x:c>
      <x:c r="F3884" s="10" t="str">
        <x:v>FAIL</x:v>
      </x:c>
      <x:c r="G3884" s="10" t="str">
        <x:v>FAIL</x:v>
      </x:c>
      <x:c r="H3884" s="10" t="str">
        <x:v>EXECUTED</x:v>
      </x:c>
      <x:c r="I3884" s="10" t="str">
        <x:v>PARSED</x:v>
      </x:c>
      <x:c r="J3884" s="10" t="str">
        <x:v>NO_SEMANTIC_VALIDATOR_DETERMINISTIC_PASS</x:v>
      </x:c>
      <x:c r="K3884" s="10" t="str">
        <x:v>a5796cfce6c510f48fbe2fe4e7a40b625059830460d57d7c467f23d03b244171</x:v>
      </x:c>
      <x:c r="L3884" s="10" t="str">
        <x:v>historical_three</x:v>
      </x:c>
      <x:c r="M3884" s="10" t="n">
        <x:v>1</x:v>
      </x:c>
      <x:c r="N3884" s="10" t="n">
        <x:v>0</x:v>
      </x:c>
      <x:c r="O3884" s="10" t="n">
        <x:v>0</x:v>
      </x:c>
      <x:c r="P3884" s="9" t="str">
        <x:f>'CaseReview'!U1698</x:f>
        <x:v>FAIL</x:v>
      </x:c>
      <x:c r="Q3884" s="9" t="n">
        <x:f>IF(AND(T3884=1,G3884=P3884),1,0)</x:f>
        <x:v>1</x:v>
      </x:c>
      <x:c r="R3884" s="9" t="n">
        <x:f>IF(AND(T3884=1,G3884="PASS",P3884="FAIL"),1,0)</x:f>
        <x:v>0</x:v>
      </x:c>
      <x:c r="S3884" s="9" t="n">
        <x:f>IF(AND(T3884=1,G3884="FAIL",P3884="PASS"),1,0)</x:f>
        <x:v>0</x:v>
      </x:c>
      <x:c r="T3884" s="9" t="n">
        <x:v>1</x:v>
      </x:c>
      <x:c r="U3884" s="9" t="n">
        <x:v>10</x:v>
      </x:c>
      <x:c r="V3884" s="9" t="str">
        <x:v>MVP/SHACL_GENERATION_PIPELINE/experiments/LUNA_NO_SEMANTIC_VALIDATOR/RUN_01/runs/RUN-TRF-034-20260901T111507588711Z/artifacts/attempt_01/candidate_shape.ttl</x:v>
      </x:c>
    </x:row>
    <x:row r="3885" ht="22" customHeight="1">
      <x:c r="A3885" s="10" t="str">
        <x:v>NO_SEMANTIC</x:v>
      </x:c>
      <x:c r="B3885" s="10" t="str">
        <x:v>TRF-034</x:v>
      </x:c>
      <x:c r="C3885" s="10" t="str">
        <x:v>TRF-034-F08</x:v>
      </x:c>
      <x:c r="D3885" s="10" t="str">
        <x:v>RUN_01</x:v>
      </x:c>
      <x:c r="E3885" s="10" t="str">
        <x:v>ORIGINAL_LEDGER</x:v>
      </x:c>
      <x:c r="F3885" s="10" t="str">
        <x:v>FAIL</x:v>
      </x:c>
      <x:c r="G3885" s="10" t="str">
        <x:v>FAIL</x:v>
      </x:c>
      <x:c r="H3885" s="10" t="str">
        <x:v>EXECUTED</x:v>
      </x:c>
      <x:c r="I3885" s="10" t="str">
        <x:v>PARSED</x:v>
      </x:c>
      <x:c r="J3885" s="10" t="str">
        <x:v>NO_SEMANTIC_VALIDATOR_DETERMINISTIC_PASS</x:v>
      </x:c>
      <x:c r="K3885" s="10" t="str">
        <x:v>a5796cfce6c510f48fbe2fe4e7a40b625059830460d57d7c467f23d03b244171</x:v>
      </x:c>
      <x:c r="L3885" s="10" t="str">
        <x:v>historical_three</x:v>
      </x:c>
      <x:c r="M3885" s="10" t="n">
        <x:v>1</x:v>
      </x:c>
      <x:c r="N3885" s="10" t="n">
        <x:v>0</x:v>
      </x:c>
      <x:c r="O3885" s="10" t="n">
        <x:v>0</x:v>
      </x:c>
      <x:c r="P3885" s="9" t="str">
        <x:f>'CaseReview'!U1699</x:f>
        <x:v>FAIL</x:v>
      </x:c>
      <x:c r="Q3885" s="9" t="n">
        <x:f>IF(AND(T3885=1,G3885=P3885),1,0)</x:f>
        <x:v>1</x:v>
      </x:c>
      <x:c r="R3885" s="9" t="n">
        <x:f>IF(AND(T3885=1,G3885="PASS",P3885="FAIL"),1,0)</x:f>
        <x:v>0</x:v>
      </x:c>
      <x:c r="S3885" s="9" t="n">
        <x:f>IF(AND(T3885=1,G3885="FAIL",P3885="PASS"),1,0)</x:f>
        <x:v>0</x:v>
      </x:c>
      <x:c r="T3885" s="9" t="n">
        <x:v>1</x:v>
      </x:c>
      <x:c r="U3885" s="9" t="n">
        <x:v>10</x:v>
      </x:c>
      <x:c r="V3885" s="9" t="str">
        <x:v>MVP/SHACL_GENERATION_PIPELINE/experiments/LUNA_NO_SEMANTIC_VALIDATOR/RUN_01/runs/RUN-TRF-034-20260901T111507588711Z/artifacts/attempt_01/candidate_shape.ttl</x:v>
      </x:c>
    </x:row>
    <x:row r="3886" ht="22" customHeight="1">
      <x:c r="A3886" s="10" t="str">
        <x:v>NO_SEMANTIC</x:v>
      </x:c>
      <x:c r="B3886" s="10" t="str">
        <x:v>TRF-034</x:v>
      </x:c>
      <x:c r="C3886" s="10" t="str">
        <x:v>TRF-034-P01</x:v>
      </x:c>
      <x:c r="D3886" s="10" t="str">
        <x:v>RUN_01</x:v>
      </x:c>
      <x:c r="E3886" s="10" t="str">
        <x:v>ORIGINAL_LEDGER</x:v>
      </x:c>
      <x:c r="F3886" s="10" t="str">
        <x:v>PASS</x:v>
      </x:c>
      <x:c r="G3886" s="10" t="str">
        <x:v>FAIL</x:v>
      </x:c>
      <x:c r="H3886" s="10" t="str">
        <x:v>EXECUTED</x:v>
      </x:c>
      <x:c r="I3886" s="10" t="str">
        <x:v>PARSED</x:v>
      </x:c>
      <x:c r="J3886" s="10" t="str">
        <x:v>NO_SEMANTIC_VALIDATOR_DETERMINISTIC_PASS</x:v>
      </x:c>
      <x:c r="K3886" s="10" t="str">
        <x:v>a5796cfce6c510f48fbe2fe4e7a40b625059830460d57d7c467f23d03b244171</x:v>
      </x:c>
      <x:c r="L3886" s="10" t="str">
        <x:v>historical_three</x:v>
      </x:c>
      <x:c r="M3886" s="10" t="n">
        <x:v>0</x:v>
      </x:c>
      <x:c r="N3886" s="10" t="n">
        <x:v>0</x:v>
      </x:c>
      <x:c r="O3886" s="10" t="n">
        <x:v>1</x:v>
      </x:c>
      <x:c r="P3886" s="9" t="str">
        <x:f>'CaseReview'!U1700</x:f>
        <x:v>PASS</x:v>
      </x:c>
      <x:c r="Q3886" s="9" t="n">
        <x:f>IF(AND(T3886=1,G3886=P3886),1,0)</x:f>
        <x:v>0</x:v>
      </x:c>
      <x:c r="R3886" s="9" t="n">
        <x:f>IF(AND(T3886=1,G3886="PASS",P3886="FAIL"),1,0)</x:f>
        <x:v>0</x:v>
      </x:c>
      <x:c r="S3886" s="9" t="n">
        <x:f>IF(AND(T3886=1,G3886="FAIL",P3886="PASS"),1,0)</x:f>
        <x:v>1</x:v>
      </x:c>
      <x:c r="T3886" s="9" t="n">
        <x:v>1</x:v>
      </x:c>
      <x:c r="U3886" s="9" t="n">
        <x:v>10</x:v>
      </x:c>
      <x:c r="V3886" s="9" t="str">
        <x:v>MVP/SHACL_GENERATION_PIPELINE/experiments/LUNA_NO_SEMANTIC_VALIDATOR/RUN_01/runs/RUN-TRF-034-20260901T111507588711Z/artifacts/attempt_01/candidate_shape.ttl</x:v>
      </x:c>
    </x:row>
    <x:row r="3887" ht="22" customHeight="1">
      <x:c r="A3887" s="10" t="str">
        <x:v>NO_SEMANTIC</x:v>
      </x:c>
      <x:c r="B3887" s="10" t="str">
        <x:v>TRF-034</x:v>
      </x:c>
      <x:c r="C3887" s="10" t="str">
        <x:v>TRF-034-P02</x:v>
      </x:c>
      <x:c r="D3887" s="10" t="str">
        <x:v>RUN_01</x:v>
      </x:c>
      <x:c r="E3887" s="10" t="str">
        <x:v>ORIGINAL_LEDGER</x:v>
      </x:c>
      <x:c r="F3887" s="10" t="str">
        <x:v>PASS</x:v>
      </x:c>
      <x:c r="G3887" s="10" t="str">
        <x:v>FAIL</x:v>
      </x:c>
      <x:c r="H3887" s="10" t="str">
        <x:v>EXECUTED</x:v>
      </x:c>
      <x:c r="I3887" s="10" t="str">
        <x:v>PARSED</x:v>
      </x:c>
      <x:c r="J3887" s="10" t="str">
        <x:v>NO_SEMANTIC_VALIDATOR_DETERMINISTIC_PASS</x:v>
      </x:c>
      <x:c r="K3887" s="10" t="str">
        <x:v>a5796cfce6c510f48fbe2fe4e7a40b625059830460d57d7c467f23d03b244171</x:v>
      </x:c>
      <x:c r="L3887" s="10" t="str">
        <x:v>historical_three</x:v>
      </x:c>
      <x:c r="M3887" s="10" t="n">
        <x:v>0</x:v>
      </x:c>
      <x:c r="N3887" s="10" t="n">
        <x:v>0</x:v>
      </x:c>
      <x:c r="O3887" s="10" t="n">
        <x:v>1</x:v>
      </x:c>
      <x:c r="P3887" s="9" t="str">
        <x:f>'CaseReview'!U1701</x:f>
        <x:v>PASS</x:v>
      </x:c>
      <x:c r="Q3887" s="9" t="n">
        <x:f>IF(AND(T3887=1,G3887=P3887),1,0)</x:f>
        <x:v>0</x:v>
      </x:c>
      <x:c r="R3887" s="9" t="n">
        <x:f>IF(AND(T3887=1,G3887="PASS",P3887="FAIL"),1,0)</x:f>
        <x:v>0</x:v>
      </x:c>
      <x:c r="S3887" s="9" t="n">
        <x:f>IF(AND(T3887=1,G3887="FAIL",P3887="PASS"),1,0)</x:f>
        <x:v>1</x:v>
      </x:c>
      <x:c r="T3887" s="9" t="n">
        <x:v>1</x:v>
      </x:c>
      <x:c r="U3887" s="9" t="n">
        <x:v>10</x:v>
      </x:c>
      <x:c r="V3887" s="9" t="str">
        <x:v>MVP/SHACL_GENERATION_PIPELINE/experiments/LUNA_NO_SEMANTIC_VALIDATOR/RUN_01/runs/RUN-TRF-034-20260901T111507588711Z/artifacts/attempt_01/candidate_shape.ttl</x:v>
      </x:c>
    </x:row>
    <x:row r="3888" ht="22" customHeight="1">
      <x:c r="A3888" s="10" t="str">
        <x:v>NO_SEMANTIC</x:v>
      </x:c>
      <x:c r="B3888" s="10" t="str">
        <x:v>TRF-035</x:v>
      </x:c>
      <x:c r="C3888" s="10" t="str">
        <x:v>TRF-035-F01</x:v>
      </x:c>
      <x:c r="D3888" s="10" t="str">
        <x:v>RUN_01</x:v>
      </x:c>
      <x:c r="E3888" s="10" t="str">
        <x:v>ORIGINAL_LEDGER</x:v>
      </x:c>
      <x:c r="F3888" s="10" t="str">
        <x:v>FAIL</x:v>
      </x:c>
      <x:c r="G3888" s="10" t="str">
        <x:v>FAIL</x:v>
      </x:c>
      <x:c r="H3888" s="10" t="str">
        <x:v>EXECUTED</x:v>
      </x:c>
      <x:c r="I3888" s="10" t="str">
        <x:v>PARSED</x:v>
      </x:c>
      <x:c r="J3888" s="10" t="str">
        <x:v>NO_SEMANTIC_VALIDATOR_DETERMINISTIC_PASS</x:v>
      </x:c>
      <x:c r="K3888" s="10" t="str">
        <x:v>b3c68dfe986ec18c0d2b997eeb5e608f1955561d5ea0f897a4a6fec48fb25aa1</x:v>
      </x:c>
      <x:c r="L3888" s="10" t="str">
        <x:v>historical_three</x:v>
      </x:c>
      <x:c r="M3888" s="10" t="n">
        <x:v>1</x:v>
      </x:c>
      <x:c r="N3888" s="10" t="n">
        <x:v>0</x:v>
      </x:c>
      <x:c r="O3888" s="10" t="n">
        <x:v>0</x:v>
      </x:c>
      <x:c r="P3888" s="9" t="str">
        <x:f>'CaseReview'!U1702</x:f>
        <x:v>FAIL</x:v>
      </x:c>
      <x:c r="Q3888" s="9" t="n">
        <x:f>IF(AND(T3888=1,G3888=P3888),1,0)</x:f>
        <x:v>1</x:v>
      </x:c>
      <x:c r="R3888" s="9" t="n">
        <x:f>IF(AND(T3888=1,G3888="PASS",P3888="FAIL"),1,0)</x:f>
        <x:v>0</x:v>
      </x:c>
      <x:c r="S3888" s="9" t="n">
        <x:f>IF(AND(T3888=1,G3888="FAIL",P3888="PASS"),1,0)</x:f>
        <x:v>0</x:v>
      </x:c>
      <x:c r="T3888" s="9" t="n">
        <x:v>1</x:v>
      </x:c>
      <x:c r="U3888" s="9" t="n">
        <x:v>6</x:v>
      </x:c>
      <x:c r="V3888" s="9" t="str">
        <x:v>MVP/SHACL_GENERATION_PIPELINE/experiments/LUNA_NO_SEMANTIC_VALIDATOR/RUN_01/runs/RUN-TRF-035-20260901T111533128268Z/artifacts/attempt_01/candidate_shape.ttl</x:v>
      </x:c>
    </x:row>
    <x:row r="3889" ht="22" customHeight="1">
      <x:c r="A3889" s="10" t="str">
        <x:v>NO_SEMANTIC</x:v>
      </x:c>
      <x:c r="B3889" s="10" t="str">
        <x:v>TRF-035</x:v>
      </x:c>
      <x:c r="C3889" s="10" t="str">
        <x:v>TRF-035-F02</x:v>
      </x:c>
      <x:c r="D3889" s="10" t="str">
        <x:v>RUN_01</x:v>
      </x:c>
      <x:c r="E3889" s="10" t="str">
        <x:v>ORIGINAL_LEDGER</x:v>
      </x:c>
      <x:c r="F3889" s="10" t="str">
        <x:v>FAIL</x:v>
      </x:c>
      <x:c r="G3889" s="10" t="str">
        <x:v>FAIL</x:v>
      </x:c>
      <x:c r="H3889" s="10" t="str">
        <x:v>EXECUTED</x:v>
      </x:c>
      <x:c r="I3889" s="10" t="str">
        <x:v>PARSED</x:v>
      </x:c>
      <x:c r="J3889" s="10" t="str">
        <x:v>NO_SEMANTIC_VALIDATOR_DETERMINISTIC_PASS</x:v>
      </x:c>
      <x:c r="K3889" s="10" t="str">
        <x:v>b3c68dfe986ec18c0d2b997eeb5e608f1955561d5ea0f897a4a6fec48fb25aa1</x:v>
      </x:c>
      <x:c r="L3889" s="10" t="str">
        <x:v>historical_three</x:v>
      </x:c>
      <x:c r="M3889" s="10" t="n">
        <x:v>1</x:v>
      </x:c>
      <x:c r="N3889" s="10" t="n">
        <x:v>0</x:v>
      </x:c>
      <x:c r="O3889" s="10" t="n">
        <x:v>0</x:v>
      </x:c>
      <x:c r="P3889" s="9" t="str">
        <x:f>'CaseReview'!U1703</x:f>
        <x:v>FAIL</x:v>
      </x:c>
      <x:c r="Q3889" s="9" t="n">
        <x:f>IF(AND(T3889=1,G3889=P3889),1,0)</x:f>
        <x:v>1</x:v>
      </x:c>
      <x:c r="R3889" s="9" t="n">
        <x:f>IF(AND(T3889=1,G3889="PASS",P3889="FAIL"),1,0)</x:f>
        <x:v>0</x:v>
      </x:c>
      <x:c r="S3889" s="9" t="n">
        <x:f>IF(AND(T3889=1,G3889="FAIL",P3889="PASS"),1,0)</x:f>
        <x:v>0</x:v>
      </x:c>
      <x:c r="T3889" s="9" t="n">
        <x:v>1</x:v>
      </x:c>
      <x:c r="U3889" s="9" t="n">
        <x:v>6</x:v>
      </x:c>
      <x:c r="V3889" s="9" t="str">
        <x:v>MVP/SHACL_GENERATION_PIPELINE/experiments/LUNA_NO_SEMANTIC_VALIDATOR/RUN_01/runs/RUN-TRF-035-20260901T111533128268Z/artifacts/attempt_01/candidate_shape.ttl</x:v>
      </x:c>
    </x:row>
    <x:row r="3890" ht="22" customHeight="1">
      <x:c r="A3890" s="10" t="str">
        <x:v>NO_SEMANTIC</x:v>
      </x:c>
      <x:c r="B3890" s="10" t="str">
        <x:v>TRF-035</x:v>
      </x:c>
      <x:c r="C3890" s="10" t="str">
        <x:v>TRF-035-F03</x:v>
      </x:c>
      <x:c r="D3890" s="10" t="str">
        <x:v>RUN_01</x:v>
      </x:c>
      <x:c r="E3890" s="10" t="str">
        <x:v>ORIGINAL_LEDGER</x:v>
      </x:c>
      <x:c r="F3890" s="10" t="str">
        <x:v>FAIL</x:v>
      </x:c>
      <x:c r="G3890" s="10" t="str">
        <x:v>FAIL</x:v>
      </x:c>
      <x:c r="H3890" s="10" t="str">
        <x:v>EXECUTED</x:v>
      </x:c>
      <x:c r="I3890" s="10" t="str">
        <x:v>PARSED</x:v>
      </x:c>
      <x:c r="J3890" s="10" t="str">
        <x:v>NO_SEMANTIC_VALIDATOR_DETERMINISTIC_PASS</x:v>
      </x:c>
      <x:c r="K3890" s="10" t="str">
        <x:v>b3c68dfe986ec18c0d2b997eeb5e608f1955561d5ea0f897a4a6fec48fb25aa1</x:v>
      </x:c>
      <x:c r="L3890" s="10" t="str">
        <x:v>historical_three</x:v>
      </x:c>
      <x:c r="M3890" s="10" t="n">
        <x:v>1</x:v>
      </x:c>
      <x:c r="N3890" s="10" t="n">
        <x:v>0</x:v>
      </x:c>
      <x:c r="O3890" s="10" t="n">
        <x:v>0</x:v>
      </x:c>
      <x:c r="P3890" s="9" t="str">
        <x:f>'CaseReview'!U1704</x:f>
        <x:v>FAIL</x:v>
      </x:c>
      <x:c r="Q3890" s="9" t="n">
        <x:f>IF(AND(T3890=1,G3890=P3890),1,0)</x:f>
        <x:v>1</x:v>
      </x:c>
      <x:c r="R3890" s="9" t="n">
        <x:f>IF(AND(T3890=1,G3890="PASS",P3890="FAIL"),1,0)</x:f>
        <x:v>0</x:v>
      </x:c>
      <x:c r="S3890" s="9" t="n">
        <x:f>IF(AND(T3890=1,G3890="FAIL",P3890="PASS"),1,0)</x:f>
        <x:v>0</x:v>
      </x:c>
      <x:c r="T3890" s="9" t="n">
        <x:v>1</x:v>
      </x:c>
      <x:c r="U3890" s="9" t="n">
        <x:v>6</x:v>
      </x:c>
      <x:c r="V3890" s="9" t="str">
        <x:v>MVP/SHACL_GENERATION_PIPELINE/experiments/LUNA_NO_SEMANTIC_VALIDATOR/RUN_01/runs/RUN-TRF-035-20260901T111533128268Z/artifacts/attempt_01/candidate_shape.ttl</x:v>
      </x:c>
    </x:row>
    <x:row r="3891" ht="22" customHeight="1">
      <x:c r="A3891" s="10" t="str">
        <x:v>NO_SEMANTIC</x:v>
      </x:c>
      <x:c r="B3891" s="10" t="str">
        <x:v>TRF-035</x:v>
      </x:c>
      <x:c r="C3891" s="10" t="str">
        <x:v>TRF-035-F04</x:v>
      </x:c>
      <x:c r="D3891" s="10" t="str">
        <x:v>RUN_01</x:v>
      </x:c>
      <x:c r="E3891" s="10" t="str">
        <x:v>ORIGINAL_LEDGER</x:v>
      </x:c>
      <x:c r="F3891" s="10" t="str">
        <x:v>FAIL</x:v>
      </x:c>
      <x:c r="G3891" s="10" t="str">
        <x:v>FAIL</x:v>
      </x:c>
      <x:c r="H3891" s="10" t="str">
        <x:v>EXECUTED</x:v>
      </x:c>
      <x:c r="I3891" s="10" t="str">
        <x:v>PARSED</x:v>
      </x:c>
      <x:c r="J3891" s="10" t="str">
        <x:v>NO_SEMANTIC_VALIDATOR_DETERMINISTIC_PASS</x:v>
      </x:c>
      <x:c r="K3891" s="10" t="str">
        <x:v>b3c68dfe986ec18c0d2b997eeb5e608f1955561d5ea0f897a4a6fec48fb25aa1</x:v>
      </x:c>
      <x:c r="L3891" s="10" t="str">
        <x:v>historical_three</x:v>
      </x:c>
      <x:c r="M3891" s="10" t="n">
        <x:v>1</x:v>
      </x:c>
      <x:c r="N3891" s="10" t="n">
        <x:v>0</x:v>
      </x:c>
      <x:c r="O3891" s="10" t="n">
        <x:v>0</x:v>
      </x:c>
      <x:c r="P3891" s="9" t="str">
        <x:f>'CaseReview'!U1705</x:f>
        <x:v>FAIL</x:v>
      </x:c>
      <x:c r="Q3891" s="9" t="n">
        <x:f>IF(AND(T3891=1,G3891=P3891),1,0)</x:f>
        <x:v>1</x:v>
      </x:c>
      <x:c r="R3891" s="9" t="n">
        <x:f>IF(AND(T3891=1,G3891="PASS",P3891="FAIL"),1,0)</x:f>
        <x:v>0</x:v>
      </x:c>
      <x:c r="S3891" s="9" t="n">
        <x:f>IF(AND(T3891=1,G3891="FAIL",P3891="PASS"),1,0)</x:f>
        <x:v>0</x:v>
      </x:c>
      <x:c r="T3891" s="9" t="n">
        <x:v>1</x:v>
      </x:c>
      <x:c r="U3891" s="9" t="n">
        <x:v>6</x:v>
      </x:c>
      <x:c r="V3891" s="9" t="str">
        <x:v>MVP/SHACL_GENERATION_PIPELINE/experiments/LUNA_NO_SEMANTIC_VALIDATOR/RUN_01/runs/RUN-TRF-035-20260901T111533128268Z/artifacts/attempt_01/candidate_shape.ttl</x:v>
      </x:c>
    </x:row>
    <x:row r="3892" ht="22" customHeight="1">
      <x:c r="A3892" s="10" t="str">
        <x:v>NO_SEMANTIC</x:v>
      </x:c>
      <x:c r="B3892" s="10" t="str">
        <x:v>TRF-035</x:v>
      </x:c>
      <x:c r="C3892" s="10" t="str">
        <x:v>TRF-035-P01</x:v>
      </x:c>
      <x:c r="D3892" s="10" t="str">
        <x:v>RUN_01</x:v>
      </x:c>
      <x:c r="E3892" s="10" t="str">
        <x:v>ORIGINAL_LEDGER</x:v>
      </x:c>
      <x:c r="F3892" s="10" t="str">
        <x:v>PASS</x:v>
      </x:c>
      <x:c r="G3892" s="10" t="str">
        <x:v>PASS</x:v>
      </x:c>
      <x:c r="H3892" s="10" t="str">
        <x:v>EXECUTED</x:v>
      </x:c>
      <x:c r="I3892" s="10" t="str">
        <x:v>PARSED</x:v>
      </x:c>
      <x:c r="J3892" s="10" t="str">
        <x:v>NO_SEMANTIC_VALIDATOR_DETERMINISTIC_PASS</x:v>
      </x:c>
      <x:c r="K3892" s="10" t="str">
        <x:v>b3c68dfe986ec18c0d2b997eeb5e608f1955561d5ea0f897a4a6fec48fb25aa1</x:v>
      </x:c>
      <x:c r="L3892" s="10" t="str">
        <x:v>historical_three</x:v>
      </x:c>
      <x:c r="M3892" s="10" t="n">
        <x:v>1</x:v>
      </x:c>
      <x:c r="N3892" s="10" t="n">
        <x:v>0</x:v>
      </x:c>
      <x:c r="O3892" s="10" t="n">
        <x:v>0</x:v>
      </x:c>
      <x:c r="P3892" s="9" t="str">
        <x:f>'CaseReview'!U1706</x:f>
        <x:v>PASS</x:v>
      </x:c>
      <x:c r="Q3892" s="9" t="n">
        <x:f>IF(AND(T3892=1,G3892=P3892),1,0)</x:f>
        <x:v>1</x:v>
      </x:c>
      <x:c r="R3892" s="9" t="n">
        <x:f>IF(AND(T3892=1,G3892="PASS",P3892="FAIL"),1,0)</x:f>
        <x:v>0</x:v>
      </x:c>
      <x:c r="S3892" s="9" t="n">
        <x:f>IF(AND(T3892=1,G3892="FAIL",P3892="PASS"),1,0)</x:f>
        <x:v>0</x:v>
      </x:c>
      <x:c r="T3892" s="9" t="n">
        <x:v>1</x:v>
      </x:c>
      <x:c r="U3892" s="9" t="n">
        <x:v>6</x:v>
      </x:c>
      <x:c r="V3892" s="9" t="str">
        <x:v>MVP/SHACL_GENERATION_PIPELINE/experiments/LUNA_NO_SEMANTIC_VALIDATOR/RUN_01/runs/RUN-TRF-035-20260901T111533128268Z/artifacts/attempt_01/candidate_shape.ttl</x:v>
      </x:c>
    </x:row>
    <x:row r="3893" ht="22" customHeight="1">
      <x:c r="A3893" s="10" t="str">
        <x:v>NO_SEMANTIC</x:v>
      </x:c>
      <x:c r="B3893" s="10" t="str">
        <x:v>TRF-035</x:v>
      </x:c>
      <x:c r="C3893" s="10" t="str">
        <x:v>TRF-035-P02</x:v>
      </x:c>
      <x:c r="D3893" s="10" t="str">
        <x:v>RUN_01</x:v>
      </x:c>
      <x:c r="E3893" s="10" t="str">
        <x:v>ORIGINAL_LEDGER</x:v>
      </x:c>
      <x:c r="F3893" s="10" t="str">
        <x:v>PASS</x:v>
      </x:c>
      <x:c r="G3893" s="10" t="str">
        <x:v>PASS</x:v>
      </x:c>
      <x:c r="H3893" s="10" t="str">
        <x:v>EXECUTED</x:v>
      </x:c>
      <x:c r="I3893" s="10" t="str">
        <x:v>PARSED</x:v>
      </x:c>
      <x:c r="J3893" s="10" t="str">
        <x:v>NO_SEMANTIC_VALIDATOR_DETERMINISTIC_PASS</x:v>
      </x:c>
      <x:c r="K3893" s="10" t="str">
        <x:v>b3c68dfe986ec18c0d2b997eeb5e608f1955561d5ea0f897a4a6fec48fb25aa1</x:v>
      </x:c>
      <x:c r="L3893" s="10" t="str">
        <x:v>historical_three</x:v>
      </x:c>
      <x:c r="M3893" s="10" t="n">
        <x:v>1</x:v>
      </x:c>
      <x:c r="N3893" s="10" t="n">
        <x:v>0</x:v>
      </x:c>
      <x:c r="O3893" s="10" t="n">
        <x:v>0</x:v>
      </x:c>
      <x:c r="P3893" s="9" t="str">
        <x:f>'CaseReview'!U1707</x:f>
        <x:v>PASS</x:v>
      </x:c>
      <x:c r="Q3893" s="9" t="n">
        <x:f>IF(AND(T3893=1,G3893=P3893),1,0)</x:f>
        <x:v>1</x:v>
      </x:c>
      <x:c r="R3893" s="9" t="n">
        <x:f>IF(AND(T3893=1,G3893="PASS",P3893="FAIL"),1,0)</x:f>
        <x:v>0</x:v>
      </x:c>
      <x:c r="S3893" s="9" t="n">
        <x:f>IF(AND(T3893=1,G3893="FAIL",P3893="PASS"),1,0)</x:f>
        <x:v>0</x:v>
      </x:c>
      <x:c r="T3893" s="9" t="n">
        <x:v>1</x:v>
      </x:c>
      <x:c r="U3893" s="9" t="n">
        <x:v>6</x:v>
      </x:c>
      <x:c r="V3893" s="9" t="str">
        <x:v>MVP/SHACL_GENERATION_PIPELINE/experiments/LUNA_NO_SEMANTIC_VALIDATOR/RUN_01/runs/RUN-TRF-035-20260901T111533128268Z/artifacts/attempt_01/candidate_shape.ttl</x:v>
      </x:c>
    </x:row>
    <x:row r="3894" ht="22" customHeight="1">
      <x:c r="A3894" s="10" t="str">
        <x:v>NO_SEMANTIC</x:v>
      </x:c>
      <x:c r="B3894" s="10" t="str">
        <x:v>TRF-036</x:v>
      </x:c>
      <x:c r="C3894" s="10" t="str">
        <x:v>TRF-036-F01</x:v>
      </x:c>
      <x:c r="D3894" s="10" t="str">
        <x:v>RUN_01</x:v>
      </x:c>
      <x:c r="E3894" s="10" t="str">
        <x:v>ORIGINAL_LEDGER</x:v>
      </x:c>
      <x:c r="F3894" s="10" t="str">
        <x:v>FAIL</x:v>
      </x:c>
      <x:c r="G3894" s="10" t="str">
        <x:v>FAIL</x:v>
      </x:c>
      <x:c r="H3894" s="10" t="str">
        <x:v>EXECUTED</x:v>
      </x:c>
      <x:c r="I3894" s="10" t="str">
        <x:v>PARSED</x:v>
      </x:c>
      <x:c r="J3894" s="10" t="str">
        <x:v>NO_SEMANTIC_VALIDATOR_DETERMINISTIC_PASS</x:v>
      </x:c>
      <x:c r="K3894" s="10" t="str">
        <x:v>9857bec2c2fc90ebc2049185b6028af1c76fb9a5b4348f4089de8ae819c63b4a</x:v>
      </x:c>
      <x:c r="L3894" s="10" t="str">
        <x:v>historical_three</x:v>
      </x:c>
      <x:c r="M3894" s="10" t="n">
        <x:v>1</x:v>
      </x:c>
      <x:c r="N3894" s="10" t="n">
        <x:v>0</x:v>
      </x:c>
      <x:c r="O3894" s="10" t="n">
        <x:v>0</x:v>
      </x:c>
      <x:c r="P3894" s="9" t="str">
        <x:f>'CaseReview'!U1708</x:f>
        <x:v>FAIL</x:v>
      </x:c>
      <x:c r="Q3894" s="9" t="n">
        <x:f>IF(AND(T3894=1,G3894=P3894),1,0)</x:f>
        <x:v>1</x:v>
      </x:c>
      <x:c r="R3894" s="9" t="n">
        <x:f>IF(AND(T3894=1,G3894="PASS",P3894="FAIL"),1,0)</x:f>
        <x:v>0</x:v>
      </x:c>
      <x:c r="S3894" s="9" t="n">
        <x:f>IF(AND(T3894=1,G3894="FAIL",P3894="PASS"),1,0)</x:f>
        <x:v>0</x:v>
      </x:c>
      <x:c r="T3894" s="9" t="n">
        <x:v>1</x:v>
      </x:c>
      <x:c r="U3894" s="9" t="n">
        <x:v>10</x:v>
      </x:c>
      <x:c r="V3894" s="9" t="str">
        <x:v>MVP/SHACL_GENERATION_PIPELINE/experiments/LUNA_NO_SEMANTIC_VALIDATOR/RUN_01/runs/RUN-TRF-036-20260901T111545244811Z/artifacts/attempt_01/candidate_shape.ttl</x:v>
      </x:c>
    </x:row>
    <x:row r="3895" ht="22" customHeight="1">
      <x:c r="A3895" s="10" t="str">
        <x:v>NO_SEMANTIC</x:v>
      </x:c>
      <x:c r="B3895" s="10" t="str">
        <x:v>TRF-036</x:v>
      </x:c>
      <x:c r="C3895" s="10" t="str">
        <x:v>TRF-036-F02</x:v>
      </x:c>
      <x:c r="D3895" s="10" t="str">
        <x:v>RUN_01</x:v>
      </x:c>
      <x:c r="E3895" s="10" t="str">
        <x:v>ORIGINAL_LEDGER</x:v>
      </x:c>
      <x:c r="F3895" s="10" t="str">
        <x:v>FAIL</x:v>
      </x:c>
      <x:c r="G3895" s="10" t="str">
        <x:v>FAIL</x:v>
      </x:c>
      <x:c r="H3895" s="10" t="str">
        <x:v>EXECUTED</x:v>
      </x:c>
      <x:c r="I3895" s="10" t="str">
        <x:v>PARSED</x:v>
      </x:c>
      <x:c r="J3895" s="10" t="str">
        <x:v>NO_SEMANTIC_VALIDATOR_DETERMINISTIC_PASS</x:v>
      </x:c>
      <x:c r="K3895" s="10" t="str">
        <x:v>9857bec2c2fc90ebc2049185b6028af1c76fb9a5b4348f4089de8ae819c63b4a</x:v>
      </x:c>
      <x:c r="L3895" s="10" t="str">
        <x:v>historical_three</x:v>
      </x:c>
      <x:c r="M3895" s="10" t="n">
        <x:v>1</x:v>
      </x:c>
      <x:c r="N3895" s="10" t="n">
        <x:v>0</x:v>
      </x:c>
      <x:c r="O3895" s="10" t="n">
        <x:v>0</x:v>
      </x:c>
      <x:c r="P3895" s="9" t="str">
        <x:f>'CaseReview'!U1709</x:f>
        <x:v>FAIL</x:v>
      </x:c>
      <x:c r="Q3895" s="9" t="n">
        <x:f>IF(AND(T3895=1,G3895=P3895),1,0)</x:f>
        <x:v>1</x:v>
      </x:c>
      <x:c r="R3895" s="9" t="n">
        <x:f>IF(AND(T3895=1,G3895="PASS",P3895="FAIL"),1,0)</x:f>
        <x:v>0</x:v>
      </x:c>
      <x:c r="S3895" s="9" t="n">
        <x:f>IF(AND(T3895=1,G3895="FAIL",P3895="PASS"),1,0)</x:f>
        <x:v>0</x:v>
      </x:c>
      <x:c r="T3895" s="9" t="n">
        <x:v>1</x:v>
      </x:c>
      <x:c r="U3895" s="9" t="n">
        <x:v>10</x:v>
      </x:c>
      <x:c r="V3895" s="9" t="str">
        <x:v>MVP/SHACL_GENERATION_PIPELINE/experiments/LUNA_NO_SEMANTIC_VALIDATOR/RUN_01/runs/RUN-TRF-036-20260901T111545244811Z/artifacts/attempt_01/candidate_shape.ttl</x:v>
      </x:c>
    </x:row>
    <x:row r="3896" ht="22" customHeight="1">
      <x:c r="A3896" s="10" t="str">
        <x:v>NO_SEMANTIC</x:v>
      </x:c>
      <x:c r="B3896" s="10" t="str">
        <x:v>TRF-036</x:v>
      </x:c>
      <x:c r="C3896" s="10" t="str">
        <x:v>TRF-036-F03</x:v>
      </x:c>
      <x:c r="D3896" s="10" t="str">
        <x:v>RUN_01</x:v>
      </x:c>
      <x:c r="E3896" s="10" t="str">
        <x:v>ORIGINAL_LEDGER</x:v>
      </x:c>
      <x:c r="F3896" s="10" t="str">
        <x:v>FAIL</x:v>
      </x:c>
      <x:c r="G3896" s="10" t="str">
        <x:v>FAIL</x:v>
      </x:c>
      <x:c r="H3896" s="10" t="str">
        <x:v>EXECUTED</x:v>
      </x:c>
      <x:c r="I3896" s="10" t="str">
        <x:v>PARSED</x:v>
      </x:c>
      <x:c r="J3896" s="10" t="str">
        <x:v>NO_SEMANTIC_VALIDATOR_DETERMINISTIC_PASS</x:v>
      </x:c>
      <x:c r="K3896" s="10" t="str">
        <x:v>9857bec2c2fc90ebc2049185b6028af1c76fb9a5b4348f4089de8ae819c63b4a</x:v>
      </x:c>
      <x:c r="L3896" s="10" t="str">
        <x:v>historical_three</x:v>
      </x:c>
      <x:c r="M3896" s="10" t="n">
        <x:v>1</x:v>
      </x:c>
      <x:c r="N3896" s="10" t="n">
        <x:v>0</x:v>
      </x:c>
      <x:c r="O3896" s="10" t="n">
        <x:v>0</x:v>
      </x:c>
      <x:c r="P3896" s="9" t="str">
        <x:f>'CaseReview'!U1710</x:f>
        <x:v>FAIL</x:v>
      </x:c>
      <x:c r="Q3896" s="9" t="n">
        <x:f>IF(AND(T3896=1,G3896=P3896),1,0)</x:f>
        <x:v>1</x:v>
      </x:c>
      <x:c r="R3896" s="9" t="n">
        <x:f>IF(AND(T3896=1,G3896="PASS",P3896="FAIL"),1,0)</x:f>
        <x:v>0</x:v>
      </x:c>
      <x:c r="S3896" s="9" t="n">
        <x:f>IF(AND(T3896=1,G3896="FAIL",P3896="PASS"),1,0)</x:f>
        <x:v>0</x:v>
      </x:c>
      <x:c r="T3896" s="9" t="n">
        <x:v>1</x:v>
      </x:c>
      <x:c r="U3896" s="9" t="n">
        <x:v>10</x:v>
      </x:c>
      <x:c r="V3896" s="9" t="str">
        <x:v>MVP/SHACL_GENERATION_PIPELINE/experiments/LUNA_NO_SEMANTIC_VALIDATOR/RUN_01/runs/RUN-TRF-036-20260901T111545244811Z/artifacts/attempt_01/candidate_shape.ttl</x:v>
      </x:c>
    </x:row>
    <x:row r="3897" ht="22" customHeight="1">
      <x:c r="A3897" s="10" t="str">
        <x:v>NO_SEMANTIC</x:v>
      </x:c>
      <x:c r="B3897" s="10" t="str">
        <x:v>TRF-036</x:v>
      </x:c>
      <x:c r="C3897" s="10" t="str">
        <x:v>TRF-036-F04</x:v>
      </x:c>
      <x:c r="D3897" s="10" t="str">
        <x:v>RUN_01</x:v>
      </x:c>
      <x:c r="E3897" s="10" t="str">
        <x:v>ORIGINAL_LEDGER</x:v>
      </x:c>
      <x:c r="F3897" s="10" t="str">
        <x:v>FAIL</x:v>
      </x:c>
      <x:c r="G3897" s="10" t="str">
        <x:v>FAIL</x:v>
      </x:c>
      <x:c r="H3897" s="10" t="str">
        <x:v>EXECUTED</x:v>
      </x:c>
      <x:c r="I3897" s="10" t="str">
        <x:v>PARSED</x:v>
      </x:c>
      <x:c r="J3897" s="10" t="str">
        <x:v>NO_SEMANTIC_VALIDATOR_DETERMINISTIC_PASS</x:v>
      </x:c>
      <x:c r="K3897" s="10" t="str">
        <x:v>9857bec2c2fc90ebc2049185b6028af1c76fb9a5b4348f4089de8ae819c63b4a</x:v>
      </x:c>
      <x:c r="L3897" s="10" t="str">
        <x:v>historical_three</x:v>
      </x:c>
      <x:c r="M3897" s="10" t="n">
        <x:v>1</x:v>
      </x:c>
      <x:c r="N3897" s="10" t="n">
        <x:v>0</x:v>
      </x:c>
      <x:c r="O3897" s="10" t="n">
        <x:v>0</x:v>
      </x:c>
      <x:c r="P3897" s="9" t="str">
        <x:f>'CaseReview'!U1711</x:f>
        <x:v>FAIL</x:v>
      </x:c>
      <x:c r="Q3897" s="9" t="n">
        <x:f>IF(AND(T3897=1,G3897=P3897),1,0)</x:f>
        <x:v>1</x:v>
      </x:c>
      <x:c r="R3897" s="9" t="n">
        <x:f>IF(AND(T3897=1,G3897="PASS",P3897="FAIL"),1,0)</x:f>
        <x:v>0</x:v>
      </x:c>
      <x:c r="S3897" s="9" t="n">
        <x:f>IF(AND(T3897=1,G3897="FAIL",P3897="PASS"),1,0)</x:f>
        <x:v>0</x:v>
      </x:c>
      <x:c r="T3897" s="9" t="n">
        <x:v>1</x:v>
      </x:c>
      <x:c r="U3897" s="9" t="n">
        <x:v>10</x:v>
      </x:c>
      <x:c r="V3897" s="9" t="str">
        <x:v>MVP/SHACL_GENERATION_PIPELINE/experiments/LUNA_NO_SEMANTIC_VALIDATOR/RUN_01/runs/RUN-TRF-036-20260901T111545244811Z/artifacts/attempt_01/candidate_shape.ttl</x:v>
      </x:c>
    </x:row>
    <x:row r="3898" ht="22" customHeight="1">
      <x:c r="A3898" s="10" t="str">
        <x:v>NO_SEMANTIC</x:v>
      </x:c>
      <x:c r="B3898" s="10" t="str">
        <x:v>TRF-036</x:v>
      </x:c>
      <x:c r="C3898" s="10" t="str">
        <x:v>TRF-036-F05</x:v>
      </x:c>
      <x:c r="D3898" s="10" t="str">
        <x:v>RUN_01</x:v>
      </x:c>
      <x:c r="E3898" s="10" t="str">
        <x:v>ORIGINAL_LEDGER</x:v>
      </x:c>
      <x:c r="F3898" s="10" t="str">
        <x:v>FAIL</x:v>
      </x:c>
      <x:c r="G3898" s="10" t="str">
        <x:v>FAIL</x:v>
      </x:c>
      <x:c r="H3898" s="10" t="str">
        <x:v>EXECUTED</x:v>
      </x:c>
      <x:c r="I3898" s="10" t="str">
        <x:v>PARSED</x:v>
      </x:c>
      <x:c r="J3898" s="10" t="str">
        <x:v>NO_SEMANTIC_VALIDATOR_DETERMINISTIC_PASS</x:v>
      </x:c>
      <x:c r="K3898" s="10" t="str">
        <x:v>9857bec2c2fc90ebc2049185b6028af1c76fb9a5b4348f4089de8ae819c63b4a</x:v>
      </x:c>
      <x:c r="L3898" s="10" t="str">
        <x:v>historical_three</x:v>
      </x:c>
      <x:c r="M3898" s="10" t="n">
        <x:v>1</x:v>
      </x:c>
      <x:c r="N3898" s="10" t="n">
        <x:v>0</x:v>
      </x:c>
      <x:c r="O3898" s="10" t="n">
        <x:v>0</x:v>
      </x:c>
      <x:c r="P3898" s="9" t="str">
        <x:f>'CaseReview'!U1712</x:f>
        <x:v>FAIL</x:v>
      </x:c>
      <x:c r="Q3898" s="9" t="n">
        <x:f>IF(AND(T3898=1,G3898=P3898),1,0)</x:f>
        <x:v>1</x:v>
      </x:c>
      <x:c r="R3898" s="9" t="n">
        <x:f>IF(AND(T3898=1,G3898="PASS",P3898="FAIL"),1,0)</x:f>
        <x:v>0</x:v>
      </x:c>
      <x:c r="S3898" s="9" t="n">
        <x:f>IF(AND(T3898=1,G3898="FAIL",P3898="PASS"),1,0)</x:f>
        <x:v>0</x:v>
      </x:c>
      <x:c r="T3898" s="9" t="n">
        <x:v>1</x:v>
      </x:c>
      <x:c r="U3898" s="9" t="n">
        <x:v>10</x:v>
      </x:c>
      <x:c r="V3898" s="9" t="str">
        <x:v>MVP/SHACL_GENERATION_PIPELINE/experiments/LUNA_NO_SEMANTIC_VALIDATOR/RUN_01/runs/RUN-TRF-036-20260901T111545244811Z/artifacts/attempt_01/candidate_shape.ttl</x:v>
      </x:c>
    </x:row>
    <x:row r="3899" ht="22" customHeight="1">
      <x:c r="A3899" s="10" t="str">
        <x:v>NO_SEMANTIC</x:v>
      </x:c>
      <x:c r="B3899" s="10" t="str">
        <x:v>TRF-036</x:v>
      </x:c>
      <x:c r="C3899" s="10" t="str">
        <x:v>TRF-036-F06</x:v>
      </x:c>
      <x:c r="D3899" s="10" t="str">
        <x:v>RUN_01</x:v>
      </x:c>
      <x:c r="E3899" s="10" t="str">
        <x:v>ORIGINAL_LEDGER</x:v>
      </x:c>
      <x:c r="F3899" s="10" t="str">
        <x:v>FAIL</x:v>
      </x:c>
      <x:c r="G3899" s="10" t="str">
        <x:v>FAIL</x:v>
      </x:c>
      <x:c r="H3899" s="10" t="str">
        <x:v>EXECUTED</x:v>
      </x:c>
      <x:c r="I3899" s="10" t="str">
        <x:v>PARSED</x:v>
      </x:c>
      <x:c r="J3899" s="10" t="str">
        <x:v>NO_SEMANTIC_VALIDATOR_DETERMINISTIC_PASS</x:v>
      </x:c>
      <x:c r="K3899" s="10" t="str">
        <x:v>9857bec2c2fc90ebc2049185b6028af1c76fb9a5b4348f4089de8ae819c63b4a</x:v>
      </x:c>
      <x:c r="L3899" s="10" t="str">
        <x:v>historical_three</x:v>
      </x:c>
      <x:c r="M3899" s="10" t="n">
        <x:v>1</x:v>
      </x:c>
      <x:c r="N3899" s="10" t="n">
        <x:v>0</x:v>
      </x:c>
      <x:c r="O3899" s="10" t="n">
        <x:v>0</x:v>
      </x:c>
      <x:c r="P3899" s="9" t="str">
        <x:f>'CaseReview'!U1713</x:f>
        <x:v>FAIL</x:v>
      </x:c>
      <x:c r="Q3899" s="9" t="n">
        <x:f>IF(AND(T3899=1,G3899=P3899),1,0)</x:f>
        <x:v>1</x:v>
      </x:c>
      <x:c r="R3899" s="9" t="n">
        <x:f>IF(AND(T3899=1,G3899="PASS",P3899="FAIL"),1,0)</x:f>
        <x:v>0</x:v>
      </x:c>
      <x:c r="S3899" s="9" t="n">
        <x:f>IF(AND(T3899=1,G3899="FAIL",P3899="PASS"),1,0)</x:f>
        <x:v>0</x:v>
      </x:c>
      <x:c r="T3899" s="9" t="n">
        <x:v>1</x:v>
      </x:c>
      <x:c r="U3899" s="9" t="n">
        <x:v>10</x:v>
      </x:c>
      <x:c r="V3899" s="9" t="str">
        <x:v>MVP/SHACL_GENERATION_PIPELINE/experiments/LUNA_NO_SEMANTIC_VALIDATOR/RUN_01/runs/RUN-TRF-036-20260901T111545244811Z/artifacts/attempt_01/candidate_shape.ttl</x:v>
      </x:c>
    </x:row>
    <x:row r="3900" ht="22" customHeight="1">
      <x:c r="A3900" s="10" t="str">
        <x:v>NO_SEMANTIC</x:v>
      </x:c>
      <x:c r="B3900" s="10" t="str">
        <x:v>TRF-036</x:v>
      </x:c>
      <x:c r="C3900" s="10" t="str">
        <x:v>TRF-036-P01</x:v>
      </x:c>
      <x:c r="D3900" s="10" t="str">
        <x:v>RUN_01</x:v>
      </x:c>
      <x:c r="E3900" s="10" t="str">
        <x:v>ORIGINAL_LEDGER</x:v>
      </x:c>
      <x:c r="F3900" s="10" t="str">
        <x:v>PASS</x:v>
      </x:c>
      <x:c r="G3900" s="10" t="str">
        <x:v>FAIL</x:v>
      </x:c>
      <x:c r="H3900" s="10" t="str">
        <x:v>EXECUTED</x:v>
      </x:c>
      <x:c r="I3900" s="10" t="str">
        <x:v>PARSED</x:v>
      </x:c>
      <x:c r="J3900" s="10" t="str">
        <x:v>NO_SEMANTIC_VALIDATOR_DETERMINISTIC_PASS</x:v>
      </x:c>
      <x:c r="K3900" s="10" t="str">
        <x:v>9857bec2c2fc90ebc2049185b6028af1c76fb9a5b4348f4089de8ae819c63b4a</x:v>
      </x:c>
      <x:c r="L3900" s="10" t="str">
        <x:v>historical_three</x:v>
      </x:c>
      <x:c r="M3900" s="10" t="n">
        <x:v>0</x:v>
      </x:c>
      <x:c r="N3900" s="10" t="n">
        <x:v>0</x:v>
      </x:c>
      <x:c r="O3900" s="10" t="n">
        <x:v>1</x:v>
      </x:c>
      <x:c r="P3900" s="9" t="str">
        <x:f>'CaseReview'!U1714</x:f>
        <x:v>PASS</x:v>
      </x:c>
      <x:c r="Q3900" s="9" t="n">
        <x:f>IF(AND(T3900=1,G3900=P3900),1,0)</x:f>
        <x:v>0</x:v>
      </x:c>
      <x:c r="R3900" s="9" t="n">
        <x:f>IF(AND(T3900=1,G3900="PASS",P3900="FAIL"),1,0)</x:f>
        <x:v>0</x:v>
      </x:c>
      <x:c r="S3900" s="9" t="n">
        <x:f>IF(AND(T3900=1,G3900="FAIL",P3900="PASS"),1,0)</x:f>
        <x:v>1</x:v>
      </x:c>
      <x:c r="T3900" s="9" t="n">
        <x:v>1</x:v>
      </x:c>
      <x:c r="U3900" s="9" t="n">
        <x:v>10</x:v>
      </x:c>
      <x:c r="V3900" s="9" t="str">
        <x:v>MVP/SHACL_GENERATION_PIPELINE/experiments/LUNA_NO_SEMANTIC_VALIDATOR/RUN_01/runs/RUN-TRF-036-20260901T111545244811Z/artifacts/attempt_01/candidate_shape.ttl</x:v>
      </x:c>
    </x:row>
    <x:row r="3901" ht="22" customHeight="1">
      <x:c r="A3901" s="10" t="str">
        <x:v>NO_SEMANTIC</x:v>
      </x:c>
      <x:c r="B3901" s="10" t="str">
        <x:v>TRF-036</x:v>
      </x:c>
      <x:c r="C3901" s="10" t="str">
        <x:v>TRF-036-P02</x:v>
      </x:c>
      <x:c r="D3901" s="10" t="str">
        <x:v>RUN_01</x:v>
      </x:c>
      <x:c r="E3901" s="10" t="str">
        <x:v>ORIGINAL_LEDGER</x:v>
      </x:c>
      <x:c r="F3901" s="10" t="str">
        <x:v>PASS</x:v>
      </x:c>
      <x:c r="G3901" s="10" t="str">
        <x:v>FAIL</x:v>
      </x:c>
      <x:c r="H3901" s="10" t="str">
        <x:v>EXECUTED</x:v>
      </x:c>
      <x:c r="I3901" s="10" t="str">
        <x:v>PARSED</x:v>
      </x:c>
      <x:c r="J3901" s="10" t="str">
        <x:v>NO_SEMANTIC_VALIDATOR_DETERMINISTIC_PASS</x:v>
      </x:c>
      <x:c r="K3901" s="10" t="str">
        <x:v>9857bec2c2fc90ebc2049185b6028af1c76fb9a5b4348f4089de8ae819c63b4a</x:v>
      </x:c>
      <x:c r="L3901" s="10" t="str">
        <x:v>historical_three</x:v>
      </x:c>
      <x:c r="M3901" s="10" t="n">
        <x:v>0</x:v>
      </x:c>
      <x:c r="N3901" s="10" t="n">
        <x:v>0</x:v>
      </x:c>
      <x:c r="O3901" s="10" t="n">
        <x:v>1</x:v>
      </x:c>
      <x:c r="P3901" s="9" t="str">
        <x:f>'CaseReview'!U1715</x:f>
        <x:v>PASS</x:v>
      </x:c>
      <x:c r="Q3901" s="9" t="n">
        <x:f>IF(AND(T3901=1,G3901=P3901),1,0)</x:f>
        <x:v>0</x:v>
      </x:c>
      <x:c r="R3901" s="9" t="n">
        <x:f>IF(AND(T3901=1,G3901="PASS",P3901="FAIL"),1,0)</x:f>
        <x:v>0</x:v>
      </x:c>
      <x:c r="S3901" s="9" t="n">
        <x:f>IF(AND(T3901=1,G3901="FAIL",P3901="PASS"),1,0)</x:f>
        <x:v>1</x:v>
      </x:c>
      <x:c r="T3901" s="9" t="n">
        <x:v>1</x:v>
      </x:c>
      <x:c r="U3901" s="9" t="n">
        <x:v>10</x:v>
      </x:c>
      <x:c r="V3901" s="9" t="str">
        <x:v>MVP/SHACL_GENERATION_PIPELINE/experiments/LUNA_NO_SEMANTIC_VALIDATOR/RUN_01/runs/RUN-TRF-036-20260901T111545244811Z/artifacts/attempt_01/candidate_shape.ttl</x:v>
      </x:c>
    </x:row>
    <x:row r="3902" ht="22" customHeight="1">
      <x:c r="A3902" s="10" t="str">
        <x:v>NO_SEMANTIC</x:v>
      </x:c>
      <x:c r="B3902" s="10" t="str">
        <x:v>TRF-036</x:v>
      </x:c>
      <x:c r="C3902" s="10" t="str">
        <x:v>TRF-036-P03</x:v>
      </x:c>
      <x:c r="D3902" s="10" t="str">
        <x:v>RUN_01</x:v>
      </x:c>
      <x:c r="E3902" s="10" t="str">
        <x:v>ORIGINAL_LEDGER</x:v>
      </x:c>
      <x:c r="F3902" s="10" t="str">
        <x:v>PASS</x:v>
      </x:c>
      <x:c r="G3902" s="10" t="str">
        <x:v>FAIL</x:v>
      </x:c>
      <x:c r="H3902" s="10" t="str">
        <x:v>EXECUTED</x:v>
      </x:c>
      <x:c r="I3902" s="10" t="str">
        <x:v>PARSED</x:v>
      </x:c>
      <x:c r="J3902" s="10" t="str">
        <x:v>NO_SEMANTIC_VALIDATOR_DETERMINISTIC_PASS</x:v>
      </x:c>
      <x:c r="K3902" s="10" t="str">
        <x:v>9857bec2c2fc90ebc2049185b6028af1c76fb9a5b4348f4089de8ae819c63b4a</x:v>
      </x:c>
      <x:c r="L3902" s="10" t="str">
        <x:v>historical_three</x:v>
      </x:c>
      <x:c r="M3902" s="10" t="n">
        <x:v>0</x:v>
      </x:c>
      <x:c r="N3902" s="10" t="n">
        <x:v>0</x:v>
      </x:c>
      <x:c r="O3902" s="10" t="n">
        <x:v>1</x:v>
      </x:c>
      <x:c r="P3902" s="9" t="str">
        <x:f>'CaseReview'!U1716</x:f>
        <x:v>PASS</x:v>
      </x:c>
      <x:c r="Q3902" s="9" t="n">
        <x:f>IF(AND(T3902=1,G3902=P3902),1,0)</x:f>
        <x:v>0</x:v>
      </x:c>
      <x:c r="R3902" s="9" t="n">
        <x:f>IF(AND(T3902=1,G3902="PASS",P3902="FAIL"),1,0)</x:f>
        <x:v>0</x:v>
      </x:c>
      <x:c r="S3902" s="9" t="n">
        <x:f>IF(AND(T3902=1,G3902="FAIL",P3902="PASS"),1,0)</x:f>
        <x:v>1</x:v>
      </x:c>
      <x:c r="T3902" s="9" t="n">
        <x:v>1</x:v>
      </x:c>
      <x:c r="U3902" s="9" t="n">
        <x:v>10</x:v>
      </x:c>
      <x:c r="V3902" s="9" t="str">
        <x:v>MVP/SHACL_GENERATION_PIPELINE/experiments/LUNA_NO_SEMANTIC_VALIDATOR/RUN_01/runs/RUN-TRF-036-20260901T111545244811Z/artifacts/attempt_01/candidate_shape.ttl</x:v>
      </x:c>
    </x:row>
    <x:row r="3903" ht="22" customHeight="1">
      <x:c r="A3903" s="10" t="str">
        <x:v>NO_SEMANTIC</x:v>
      </x:c>
      <x:c r="B3903" s="10" t="str">
        <x:v>TRF-036</x:v>
      </x:c>
      <x:c r="C3903" s="10" t="str">
        <x:v>TRF-036-P04</x:v>
      </x:c>
      <x:c r="D3903" s="10" t="str">
        <x:v>RUN_01</x:v>
      </x:c>
      <x:c r="E3903" s="10" t="str">
        <x:v>ORIGINAL_LEDGER</x:v>
      </x:c>
      <x:c r="F3903" s="10" t="str">
        <x:v>PASS</x:v>
      </x:c>
      <x:c r="G3903" s="10" t="str">
        <x:v>FAIL</x:v>
      </x:c>
      <x:c r="H3903" s="10" t="str">
        <x:v>EXECUTED</x:v>
      </x:c>
      <x:c r="I3903" s="10" t="str">
        <x:v>PARSED</x:v>
      </x:c>
      <x:c r="J3903" s="10" t="str">
        <x:v>NO_SEMANTIC_VALIDATOR_DETERMINISTIC_PASS</x:v>
      </x:c>
      <x:c r="K3903" s="10" t="str">
        <x:v>9857bec2c2fc90ebc2049185b6028af1c76fb9a5b4348f4089de8ae819c63b4a</x:v>
      </x:c>
      <x:c r="L3903" s="10" t="str">
        <x:v>historical_three</x:v>
      </x:c>
      <x:c r="M3903" s="10" t="n">
        <x:v>0</x:v>
      </x:c>
      <x:c r="N3903" s="10" t="n">
        <x:v>0</x:v>
      </x:c>
      <x:c r="O3903" s="10" t="n">
        <x:v>1</x:v>
      </x:c>
      <x:c r="P3903" s="9" t="str">
        <x:f>'CaseReview'!U1717</x:f>
        <x:v>PASS</x:v>
      </x:c>
      <x:c r="Q3903" s="9" t="n">
        <x:f>IF(AND(T3903=1,G3903=P3903),1,0)</x:f>
        <x:v>0</x:v>
      </x:c>
      <x:c r="R3903" s="9" t="n">
        <x:f>IF(AND(T3903=1,G3903="PASS",P3903="FAIL"),1,0)</x:f>
        <x:v>0</x:v>
      </x:c>
      <x:c r="S3903" s="9" t="n">
        <x:f>IF(AND(T3903=1,G3903="FAIL",P3903="PASS"),1,0)</x:f>
        <x:v>1</x:v>
      </x:c>
      <x:c r="T3903" s="9" t="n">
        <x:v>1</x:v>
      </x:c>
      <x:c r="U3903" s="9" t="n">
        <x:v>10</x:v>
      </x:c>
      <x:c r="V3903" s="9" t="str">
        <x:v>MVP/SHACL_GENERATION_PIPELINE/experiments/LUNA_NO_SEMANTIC_VALIDATOR/RUN_01/runs/RUN-TRF-036-20260901T111545244811Z/artifacts/attempt_01/candidate_shape.ttl</x:v>
      </x:c>
    </x:row>
    <x:row r="3904" ht="22" customHeight="1">
      <x:c r="A3904" s="10" t="str">
        <x:v>NO_SEMANTIC</x:v>
      </x:c>
      <x:c r="B3904" s="10" t="str">
        <x:v>TRF-037</x:v>
      </x:c>
      <x:c r="C3904" s="10" t="str">
        <x:v>TRF-037-F01</x:v>
      </x:c>
      <x:c r="D3904" s="10" t="str">
        <x:v>RUN_01</x:v>
      </x:c>
      <x:c r="E3904" s="10" t="str">
        <x:v>ORIGINAL_LEDGER</x:v>
      </x:c>
      <x:c r="F3904" s="10" t="str">
        <x:v>FAIL</x:v>
      </x:c>
      <x:c r="G3904" s="10" t="str">
        <x:v>FAIL</x:v>
      </x:c>
      <x:c r="H3904" s="10" t="str">
        <x:v>EXECUTED</x:v>
      </x:c>
      <x:c r="I3904" s="10" t="str">
        <x:v>PARSED</x:v>
      </x:c>
      <x:c r="J3904" s="10" t="str">
        <x:v>NO_SEMANTIC_VALIDATOR_DETERMINISTIC_PASS</x:v>
      </x:c>
      <x:c r="K3904" s="10" t="str">
        <x:v>86ff0fe29f4553a182766983093b655e2477f15ae41f6acaa45765c73683bd61</x:v>
      </x:c>
      <x:c r="L3904" s="10" t="str">
        <x:v>historical_three</x:v>
      </x:c>
      <x:c r="M3904" s="10" t="n">
        <x:v>1</x:v>
      </x:c>
      <x:c r="N3904" s="10" t="n">
        <x:v>0</x:v>
      </x:c>
      <x:c r="O3904" s="10" t="n">
        <x:v>0</x:v>
      </x:c>
      <x:c r="P3904" s="9" t="str">
        <x:f>'CaseReview'!U1718</x:f>
        <x:v>FAIL</x:v>
      </x:c>
      <x:c r="Q3904" s="9" t="n">
        <x:f>IF(AND(T3904=1,G3904=P3904),1,0)</x:f>
        <x:v>1</x:v>
      </x:c>
      <x:c r="R3904" s="9" t="n">
        <x:f>IF(AND(T3904=1,G3904="PASS",P3904="FAIL"),1,0)</x:f>
        <x:v>0</x:v>
      </x:c>
      <x:c r="S3904" s="9" t="n">
        <x:f>IF(AND(T3904=1,G3904="FAIL",P3904="PASS"),1,0)</x:f>
        <x:v>0</x:v>
      </x:c>
      <x:c r="T3904" s="9" t="n">
        <x:v>1</x:v>
      </x:c>
      <x:c r="U3904" s="9" t="n">
        <x:v>16</x:v>
      </x:c>
      <x:c r="V3904" s="9" t="str">
        <x:v>MVP/SHACL_GENERATION_PIPELINE/experiments/LUNA_NO_SEMANTIC_VALIDATOR/RUN_01/runs/RUN-TRF-037-20260901T111616067913Z/artifacts/attempt_01/candidate_shape.ttl</x:v>
      </x:c>
    </x:row>
    <x:row r="3905" ht="22" customHeight="1">
      <x:c r="A3905" s="10" t="str">
        <x:v>NO_SEMANTIC</x:v>
      </x:c>
      <x:c r="B3905" s="10" t="str">
        <x:v>TRF-037</x:v>
      </x:c>
      <x:c r="C3905" s="10" t="str">
        <x:v>TRF-037-F02</x:v>
      </x:c>
      <x:c r="D3905" s="10" t="str">
        <x:v>RUN_01</x:v>
      </x:c>
      <x:c r="E3905" s="10" t="str">
        <x:v>ORIGINAL_LEDGER</x:v>
      </x:c>
      <x:c r="F3905" s="10" t="str">
        <x:v>FAIL</x:v>
      </x:c>
      <x:c r="G3905" s="10" t="str">
        <x:v>FAIL</x:v>
      </x:c>
      <x:c r="H3905" s="10" t="str">
        <x:v>EXECUTED</x:v>
      </x:c>
      <x:c r="I3905" s="10" t="str">
        <x:v>PARSED</x:v>
      </x:c>
      <x:c r="J3905" s="10" t="str">
        <x:v>NO_SEMANTIC_VALIDATOR_DETERMINISTIC_PASS</x:v>
      </x:c>
      <x:c r="K3905" s="10" t="str">
        <x:v>86ff0fe29f4553a182766983093b655e2477f15ae41f6acaa45765c73683bd61</x:v>
      </x:c>
      <x:c r="L3905" s="10" t="str">
        <x:v>historical_three</x:v>
      </x:c>
      <x:c r="M3905" s="10" t="n">
        <x:v>1</x:v>
      </x:c>
      <x:c r="N3905" s="10" t="n">
        <x:v>0</x:v>
      </x:c>
      <x:c r="O3905" s="10" t="n">
        <x:v>0</x:v>
      </x:c>
      <x:c r="P3905" s="9" t="str">
        <x:f>'CaseReview'!U1719</x:f>
        <x:v>FAIL</x:v>
      </x:c>
      <x:c r="Q3905" s="9" t="n">
        <x:f>IF(AND(T3905=1,G3905=P3905),1,0)</x:f>
        <x:v>1</x:v>
      </x:c>
      <x:c r="R3905" s="9" t="n">
        <x:f>IF(AND(T3905=1,G3905="PASS",P3905="FAIL"),1,0)</x:f>
        <x:v>0</x:v>
      </x:c>
      <x:c r="S3905" s="9" t="n">
        <x:f>IF(AND(T3905=1,G3905="FAIL",P3905="PASS"),1,0)</x:f>
        <x:v>0</x:v>
      </x:c>
      <x:c r="T3905" s="9" t="n">
        <x:v>1</x:v>
      </x:c>
      <x:c r="U3905" s="9" t="n">
        <x:v>16</x:v>
      </x:c>
      <x:c r="V3905" s="9" t="str">
        <x:v>MVP/SHACL_GENERATION_PIPELINE/experiments/LUNA_NO_SEMANTIC_VALIDATOR/RUN_01/runs/RUN-TRF-037-20260901T111616067913Z/artifacts/attempt_01/candidate_shape.ttl</x:v>
      </x:c>
    </x:row>
    <x:row r="3906" ht="22" customHeight="1">
      <x:c r="A3906" s="10" t="str">
        <x:v>NO_SEMANTIC</x:v>
      </x:c>
      <x:c r="B3906" s="10" t="str">
        <x:v>TRF-037</x:v>
      </x:c>
      <x:c r="C3906" s="10" t="str">
        <x:v>TRF-037-F03</x:v>
      </x:c>
      <x:c r="D3906" s="10" t="str">
        <x:v>RUN_01</x:v>
      </x:c>
      <x:c r="E3906" s="10" t="str">
        <x:v>ORIGINAL_LEDGER</x:v>
      </x:c>
      <x:c r="F3906" s="10" t="str">
        <x:v>FAIL</x:v>
      </x:c>
      <x:c r="G3906" s="10" t="str">
        <x:v>FAIL</x:v>
      </x:c>
      <x:c r="H3906" s="10" t="str">
        <x:v>EXECUTED</x:v>
      </x:c>
      <x:c r="I3906" s="10" t="str">
        <x:v>PARSED</x:v>
      </x:c>
      <x:c r="J3906" s="10" t="str">
        <x:v>NO_SEMANTIC_VALIDATOR_DETERMINISTIC_PASS</x:v>
      </x:c>
      <x:c r="K3906" s="10" t="str">
        <x:v>86ff0fe29f4553a182766983093b655e2477f15ae41f6acaa45765c73683bd61</x:v>
      </x:c>
      <x:c r="L3906" s="10" t="str">
        <x:v>historical_three</x:v>
      </x:c>
      <x:c r="M3906" s="10" t="n">
        <x:v>1</x:v>
      </x:c>
      <x:c r="N3906" s="10" t="n">
        <x:v>0</x:v>
      </x:c>
      <x:c r="O3906" s="10" t="n">
        <x:v>0</x:v>
      </x:c>
      <x:c r="P3906" s="9" t="str">
        <x:f>'CaseReview'!U1720</x:f>
        <x:v>FAIL</x:v>
      </x:c>
      <x:c r="Q3906" s="9" t="n">
        <x:f>IF(AND(T3906=1,G3906=P3906),1,0)</x:f>
        <x:v>1</x:v>
      </x:c>
      <x:c r="R3906" s="9" t="n">
        <x:f>IF(AND(T3906=1,G3906="PASS",P3906="FAIL"),1,0)</x:f>
        <x:v>0</x:v>
      </x:c>
      <x:c r="S3906" s="9" t="n">
        <x:f>IF(AND(T3906=1,G3906="FAIL",P3906="PASS"),1,0)</x:f>
        <x:v>0</x:v>
      </x:c>
      <x:c r="T3906" s="9" t="n">
        <x:v>1</x:v>
      </x:c>
      <x:c r="U3906" s="9" t="n">
        <x:v>16</x:v>
      </x:c>
      <x:c r="V3906" s="9" t="str">
        <x:v>MVP/SHACL_GENERATION_PIPELINE/experiments/LUNA_NO_SEMANTIC_VALIDATOR/RUN_01/runs/RUN-TRF-037-20260901T111616067913Z/artifacts/attempt_01/candidate_shape.ttl</x:v>
      </x:c>
    </x:row>
    <x:row r="3907" ht="22" customHeight="1">
      <x:c r="A3907" s="10" t="str">
        <x:v>NO_SEMANTIC</x:v>
      </x:c>
      <x:c r="B3907" s="10" t="str">
        <x:v>TRF-037</x:v>
      </x:c>
      <x:c r="C3907" s="10" t="str">
        <x:v>TRF-037-F04</x:v>
      </x:c>
      <x:c r="D3907" s="10" t="str">
        <x:v>RUN_01</x:v>
      </x:c>
      <x:c r="E3907" s="10" t="str">
        <x:v>ORIGINAL_LEDGER</x:v>
      </x:c>
      <x:c r="F3907" s="10" t="str">
        <x:v>FAIL</x:v>
      </x:c>
      <x:c r="G3907" s="10" t="str">
        <x:v>FAIL</x:v>
      </x:c>
      <x:c r="H3907" s="10" t="str">
        <x:v>EXECUTED</x:v>
      </x:c>
      <x:c r="I3907" s="10" t="str">
        <x:v>PARSED</x:v>
      </x:c>
      <x:c r="J3907" s="10" t="str">
        <x:v>NO_SEMANTIC_VALIDATOR_DETERMINISTIC_PASS</x:v>
      </x:c>
      <x:c r="K3907" s="10" t="str">
        <x:v>86ff0fe29f4553a182766983093b655e2477f15ae41f6acaa45765c73683bd61</x:v>
      </x:c>
      <x:c r="L3907" s="10" t="str">
        <x:v>historical_three</x:v>
      </x:c>
      <x:c r="M3907" s="10" t="n">
        <x:v>1</x:v>
      </x:c>
      <x:c r="N3907" s="10" t="n">
        <x:v>0</x:v>
      </x:c>
      <x:c r="O3907" s="10" t="n">
        <x:v>0</x:v>
      </x:c>
      <x:c r="P3907" s="9" t="str">
        <x:f>'CaseReview'!U1721</x:f>
        <x:v>FAIL</x:v>
      </x:c>
      <x:c r="Q3907" s="9" t="n">
        <x:f>IF(AND(T3907=1,G3907=P3907),1,0)</x:f>
        <x:v>1</x:v>
      </x:c>
      <x:c r="R3907" s="9" t="n">
        <x:f>IF(AND(T3907=1,G3907="PASS",P3907="FAIL"),1,0)</x:f>
        <x:v>0</x:v>
      </x:c>
      <x:c r="S3907" s="9" t="n">
        <x:f>IF(AND(T3907=1,G3907="FAIL",P3907="PASS"),1,0)</x:f>
        <x:v>0</x:v>
      </x:c>
      <x:c r="T3907" s="9" t="n">
        <x:v>1</x:v>
      </x:c>
      <x:c r="U3907" s="9" t="n">
        <x:v>16</x:v>
      </x:c>
      <x:c r="V3907" s="9" t="str">
        <x:v>MVP/SHACL_GENERATION_PIPELINE/experiments/LUNA_NO_SEMANTIC_VALIDATOR/RUN_01/runs/RUN-TRF-037-20260901T111616067913Z/artifacts/attempt_01/candidate_shape.ttl</x:v>
      </x:c>
    </x:row>
    <x:row r="3908" ht="22" customHeight="1">
      <x:c r="A3908" s="10" t="str">
        <x:v>NO_SEMANTIC</x:v>
      </x:c>
      <x:c r="B3908" s="10" t="str">
        <x:v>TRF-037</x:v>
      </x:c>
      <x:c r="C3908" s="10" t="str">
        <x:v>TRF-037-F05</x:v>
      </x:c>
      <x:c r="D3908" s="10" t="str">
        <x:v>RUN_01</x:v>
      </x:c>
      <x:c r="E3908" s="10" t="str">
        <x:v>ORIGINAL_LEDGER</x:v>
      </x:c>
      <x:c r="F3908" s="10" t="str">
        <x:v>FAIL</x:v>
      </x:c>
      <x:c r="G3908" s="10" t="str">
        <x:v>FAIL</x:v>
      </x:c>
      <x:c r="H3908" s="10" t="str">
        <x:v>EXECUTED</x:v>
      </x:c>
      <x:c r="I3908" s="10" t="str">
        <x:v>PARSED</x:v>
      </x:c>
      <x:c r="J3908" s="10" t="str">
        <x:v>NO_SEMANTIC_VALIDATOR_DETERMINISTIC_PASS</x:v>
      </x:c>
      <x:c r="K3908" s="10" t="str">
        <x:v>86ff0fe29f4553a182766983093b655e2477f15ae41f6acaa45765c73683bd61</x:v>
      </x:c>
      <x:c r="L3908" s="10" t="str">
        <x:v>historical_three</x:v>
      </x:c>
      <x:c r="M3908" s="10" t="n">
        <x:v>1</x:v>
      </x:c>
      <x:c r="N3908" s="10" t="n">
        <x:v>0</x:v>
      </x:c>
      <x:c r="O3908" s="10" t="n">
        <x:v>0</x:v>
      </x:c>
      <x:c r="P3908" s="9" t="str">
        <x:f>'CaseReview'!U1722</x:f>
        <x:v>FAIL</x:v>
      </x:c>
      <x:c r="Q3908" s="9" t="n">
        <x:f>IF(AND(T3908=1,G3908=P3908),1,0)</x:f>
        <x:v>1</x:v>
      </x:c>
      <x:c r="R3908" s="9" t="n">
        <x:f>IF(AND(T3908=1,G3908="PASS",P3908="FAIL"),1,0)</x:f>
        <x:v>0</x:v>
      </x:c>
      <x:c r="S3908" s="9" t="n">
        <x:f>IF(AND(T3908=1,G3908="FAIL",P3908="PASS"),1,0)</x:f>
        <x:v>0</x:v>
      </x:c>
      <x:c r="T3908" s="9" t="n">
        <x:v>1</x:v>
      </x:c>
      <x:c r="U3908" s="9" t="n">
        <x:v>16</x:v>
      </x:c>
      <x:c r="V3908" s="9" t="str">
        <x:v>MVP/SHACL_GENERATION_PIPELINE/experiments/LUNA_NO_SEMANTIC_VALIDATOR/RUN_01/runs/RUN-TRF-037-20260901T111616067913Z/artifacts/attempt_01/candidate_shape.ttl</x:v>
      </x:c>
    </x:row>
    <x:row r="3909" ht="22" customHeight="1">
      <x:c r="A3909" s="10" t="str">
        <x:v>NO_SEMANTIC</x:v>
      </x:c>
      <x:c r="B3909" s="10" t="str">
        <x:v>TRF-037</x:v>
      </x:c>
      <x:c r="C3909" s="10" t="str">
        <x:v>TRF-037-F06</x:v>
      </x:c>
      <x:c r="D3909" s="10" t="str">
        <x:v>RUN_01</x:v>
      </x:c>
      <x:c r="E3909" s="10" t="str">
        <x:v>ORIGINAL_LEDGER</x:v>
      </x:c>
      <x:c r="F3909" s="10" t="str">
        <x:v>FAIL</x:v>
      </x:c>
      <x:c r="G3909" s="10" t="str">
        <x:v>FAIL</x:v>
      </x:c>
      <x:c r="H3909" s="10" t="str">
        <x:v>EXECUTED</x:v>
      </x:c>
      <x:c r="I3909" s="10" t="str">
        <x:v>PARSED</x:v>
      </x:c>
      <x:c r="J3909" s="10" t="str">
        <x:v>NO_SEMANTIC_VALIDATOR_DETERMINISTIC_PASS</x:v>
      </x:c>
      <x:c r="K3909" s="10" t="str">
        <x:v>86ff0fe29f4553a182766983093b655e2477f15ae41f6acaa45765c73683bd61</x:v>
      </x:c>
      <x:c r="L3909" s="10" t="str">
        <x:v>historical_three</x:v>
      </x:c>
      <x:c r="M3909" s="10" t="n">
        <x:v>1</x:v>
      </x:c>
      <x:c r="N3909" s="10" t="n">
        <x:v>0</x:v>
      </x:c>
      <x:c r="O3909" s="10" t="n">
        <x:v>0</x:v>
      </x:c>
      <x:c r="P3909" s="9" t="str">
        <x:f>'CaseReview'!U1723</x:f>
        <x:v>FAIL</x:v>
      </x:c>
      <x:c r="Q3909" s="9" t="n">
        <x:f>IF(AND(T3909=1,G3909=P3909),1,0)</x:f>
        <x:v>1</x:v>
      </x:c>
      <x:c r="R3909" s="9" t="n">
        <x:f>IF(AND(T3909=1,G3909="PASS",P3909="FAIL"),1,0)</x:f>
        <x:v>0</x:v>
      </x:c>
      <x:c r="S3909" s="9" t="n">
        <x:f>IF(AND(T3909=1,G3909="FAIL",P3909="PASS"),1,0)</x:f>
        <x:v>0</x:v>
      </x:c>
      <x:c r="T3909" s="9" t="n">
        <x:v>1</x:v>
      </x:c>
      <x:c r="U3909" s="9" t="n">
        <x:v>16</x:v>
      </x:c>
      <x:c r="V3909" s="9" t="str">
        <x:v>MVP/SHACL_GENERATION_PIPELINE/experiments/LUNA_NO_SEMANTIC_VALIDATOR/RUN_01/runs/RUN-TRF-037-20260901T111616067913Z/artifacts/attempt_01/candidate_shape.ttl</x:v>
      </x:c>
    </x:row>
    <x:row r="3910" ht="22" customHeight="1">
      <x:c r="A3910" s="10" t="str">
        <x:v>NO_SEMANTIC</x:v>
      </x:c>
      <x:c r="B3910" s="10" t="str">
        <x:v>TRF-037</x:v>
      </x:c>
      <x:c r="C3910" s="10" t="str">
        <x:v>TRF-037-F07</x:v>
      </x:c>
      <x:c r="D3910" s="10" t="str">
        <x:v>RUN_01</x:v>
      </x:c>
      <x:c r="E3910" s="10" t="str">
        <x:v>ORIGINAL_LEDGER</x:v>
      </x:c>
      <x:c r="F3910" s="10" t="str">
        <x:v>FAIL</x:v>
      </x:c>
      <x:c r="G3910" s="10" t="str">
        <x:v>FAIL</x:v>
      </x:c>
      <x:c r="H3910" s="10" t="str">
        <x:v>EXECUTED</x:v>
      </x:c>
      <x:c r="I3910" s="10" t="str">
        <x:v>PARSED</x:v>
      </x:c>
      <x:c r="J3910" s="10" t="str">
        <x:v>NO_SEMANTIC_VALIDATOR_DETERMINISTIC_PASS</x:v>
      </x:c>
      <x:c r="K3910" s="10" t="str">
        <x:v>86ff0fe29f4553a182766983093b655e2477f15ae41f6acaa45765c73683bd61</x:v>
      </x:c>
      <x:c r="L3910" s="10" t="str">
        <x:v>historical_three</x:v>
      </x:c>
      <x:c r="M3910" s="10" t="n">
        <x:v>1</x:v>
      </x:c>
      <x:c r="N3910" s="10" t="n">
        <x:v>0</x:v>
      </x:c>
      <x:c r="O3910" s="10" t="n">
        <x:v>0</x:v>
      </x:c>
      <x:c r="P3910" s="9" t="str">
        <x:f>'CaseReview'!U1724</x:f>
        <x:v>FAIL</x:v>
      </x:c>
      <x:c r="Q3910" s="9" t="n">
        <x:f>IF(AND(T3910=1,G3910=P3910),1,0)</x:f>
        <x:v>1</x:v>
      </x:c>
      <x:c r="R3910" s="9" t="n">
        <x:f>IF(AND(T3910=1,G3910="PASS",P3910="FAIL"),1,0)</x:f>
        <x:v>0</x:v>
      </x:c>
      <x:c r="S3910" s="9" t="n">
        <x:f>IF(AND(T3910=1,G3910="FAIL",P3910="PASS"),1,0)</x:f>
        <x:v>0</x:v>
      </x:c>
      <x:c r="T3910" s="9" t="n">
        <x:v>1</x:v>
      </x:c>
      <x:c r="U3910" s="9" t="n">
        <x:v>16</x:v>
      </x:c>
      <x:c r="V3910" s="9" t="str">
        <x:v>MVP/SHACL_GENERATION_PIPELINE/experiments/LUNA_NO_SEMANTIC_VALIDATOR/RUN_01/runs/RUN-TRF-037-20260901T111616067913Z/artifacts/attempt_01/candidate_shape.ttl</x:v>
      </x:c>
    </x:row>
    <x:row r="3911" ht="22" customHeight="1">
      <x:c r="A3911" s="10" t="str">
        <x:v>NO_SEMANTIC</x:v>
      </x:c>
      <x:c r="B3911" s="10" t="str">
        <x:v>TRF-037</x:v>
      </x:c>
      <x:c r="C3911" s="10" t="str">
        <x:v>TRF-037-F08</x:v>
      </x:c>
      <x:c r="D3911" s="10" t="str">
        <x:v>RUN_01</x:v>
      </x:c>
      <x:c r="E3911" s="10" t="str">
        <x:v>ORIGINAL_LEDGER</x:v>
      </x:c>
      <x:c r="F3911" s="10" t="str">
        <x:v>FAIL</x:v>
      </x:c>
      <x:c r="G3911" s="10" t="str">
        <x:v>FAIL</x:v>
      </x:c>
      <x:c r="H3911" s="10" t="str">
        <x:v>EXECUTED</x:v>
      </x:c>
      <x:c r="I3911" s="10" t="str">
        <x:v>PARSED</x:v>
      </x:c>
      <x:c r="J3911" s="10" t="str">
        <x:v>NO_SEMANTIC_VALIDATOR_DETERMINISTIC_PASS</x:v>
      </x:c>
      <x:c r="K3911" s="10" t="str">
        <x:v>86ff0fe29f4553a182766983093b655e2477f15ae41f6acaa45765c73683bd61</x:v>
      </x:c>
      <x:c r="L3911" s="10" t="str">
        <x:v>historical_three</x:v>
      </x:c>
      <x:c r="M3911" s="10" t="n">
        <x:v>1</x:v>
      </x:c>
      <x:c r="N3911" s="10" t="n">
        <x:v>0</x:v>
      </x:c>
      <x:c r="O3911" s="10" t="n">
        <x:v>0</x:v>
      </x:c>
      <x:c r="P3911" s="9" t="str">
        <x:f>'CaseReview'!U1725</x:f>
        <x:v>FAIL</x:v>
      </x:c>
      <x:c r="Q3911" s="9" t="n">
        <x:f>IF(AND(T3911=1,G3911=P3911),1,0)</x:f>
        <x:v>1</x:v>
      </x:c>
      <x:c r="R3911" s="9" t="n">
        <x:f>IF(AND(T3911=1,G3911="PASS",P3911="FAIL"),1,0)</x:f>
        <x:v>0</x:v>
      </x:c>
      <x:c r="S3911" s="9" t="n">
        <x:f>IF(AND(T3911=1,G3911="FAIL",P3911="PASS"),1,0)</x:f>
        <x:v>0</x:v>
      </x:c>
      <x:c r="T3911" s="9" t="n">
        <x:v>1</x:v>
      </x:c>
      <x:c r="U3911" s="9" t="n">
        <x:v>16</x:v>
      </x:c>
      <x:c r="V3911" s="9" t="str">
        <x:v>MVP/SHACL_GENERATION_PIPELINE/experiments/LUNA_NO_SEMANTIC_VALIDATOR/RUN_01/runs/RUN-TRF-037-20260901T111616067913Z/artifacts/attempt_01/candidate_shape.ttl</x:v>
      </x:c>
    </x:row>
    <x:row r="3912" ht="22" customHeight="1">
      <x:c r="A3912" s="10" t="str">
        <x:v>NO_SEMANTIC</x:v>
      </x:c>
      <x:c r="B3912" s="10" t="str">
        <x:v>TRF-037</x:v>
      </x:c>
      <x:c r="C3912" s="10" t="str">
        <x:v>TRF-037-F09</x:v>
      </x:c>
      <x:c r="D3912" s="10" t="str">
        <x:v>RUN_01</x:v>
      </x:c>
      <x:c r="E3912" s="10" t="str">
        <x:v>ORIGINAL_LEDGER</x:v>
      </x:c>
      <x:c r="F3912" s="10" t="str">
        <x:v>FAIL</x:v>
      </x:c>
      <x:c r="G3912" s="10" t="str">
        <x:v>FAIL</x:v>
      </x:c>
      <x:c r="H3912" s="10" t="str">
        <x:v>EXECUTED</x:v>
      </x:c>
      <x:c r="I3912" s="10" t="str">
        <x:v>PARSED</x:v>
      </x:c>
      <x:c r="J3912" s="10" t="str">
        <x:v>NO_SEMANTIC_VALIDATOR_DETERMINISTIC_PASS</x:v>
      </x:c>
      <x:c r="K3912" s="10" t="str">
        <x:v>86ff0fe29f4553a182766983093b655e2477f15ae41f6acaa45765c73683bd61</x:v>
      </x:c>
      <x:c r="L3912" s="10" t="str">
        <x:v>historical_three</x:v>
      </x:c>
      <x:c r="M3912" s="10" t="n">
        <x:v>1</x:v>
      </x:c>
      <x:c r="N3912" s="10" t="n">
        <x:v>0</x:v>
      </x:c>
      <x:c r="O3912" s="10" t="n">
        <x:v>0</x:v>
      </x:c>
      <x:c r="P3912" s="9" t="str">
        <x:f>'CaseReview'!U1726</x:f>
        <x:v>FAIL</x:v>
      </x:c>
      <x:c r="Q3912" s="9" t="n">
        <x:f>IF(AND(T3912=1,G3912=P3912),1,0)</x:f>
        <x:v>1</x:v>
      </x:c>
      <x:c r="R3912" s="9" t="n">
        <x:f>IF(AND(T3912=1,G3912="PASS",P3912="FAIL"),1,0)</x:f>
        <x:v>0</x:v>
      </x:c>
      <x:c r="S3912" s="9" t="n">
        <x:f>IF(AND(T3912=1,G3912="FAIL",P3912="PASS"),1,0)</x:f>
        <x:v>0</x:v>
      </x:c>
      <x:c r="T3912" s="9" t="n">
        <x:v>1</x:v>
      </x:c>
      <x:c r="U3912" s="9" t="n">
        <x:v>16</x:v>
      </x:c>
      <x:c r="V3912" s="9" t="str">
        <x:v>MVP/SHACL_GENERATION_PIPELINE/experiments/LUNA_NO_SEMANTIC_VALIDATOR/RUN_01/runs/RUN-TRF-037-20260901T111616067913Z/artifacts/attempt_01/candidate_shape.ttl</x:v>
      </x:c>
    </x:row>
    <x:row r="3913" ht="22" customHeight="1">
      <x:c r="A3913" s="10" t="str">
        <x:v>NO_SEMANTIC</x:v>
      </x:c>
      <x:c r="B3913" s="10" t="str">
        <x:v>TRF-037</x:v>
      </x:c>
      <x:c r="C3913" s="10" t="str">
        <x:v>TRF-037-F10</x:v>
      </x:c>
      <x:c r="D3913" s="10" t="str">
        <x:v>RUN_01</x:v>
      </x:c>
      <x:c r="E3913" s="10" t="str">
        <x:v>ORIGINAL_LEDGER</x:v>
      </x:c>
      <x:c r="F3913" s="10" t="str">
        <x:v>FAIL</x:v>
      </x:c>
      <x:c r="G3913" s="10" t="str">
        <x:v>FAIL</x:v>
      </x:c>
      <x:c r="H3913" s="10" t="str">
        <x:v>EXECUTED</x:v>
      </x:c>
      <x:c r="I3913" s="10" t="str">
        <x:v>PARSED</x:v>
      </x:c>
      <x:c r="J3913" s="10" t="str">
        <x:v>NO_SEMANTIC_VALIDATOR_DETERMINISTIC_PASS</x:v>
      </x:c>
      <x:c r="K3913" s="10" t="str">
        <x:v>86ff0fe29f4553a182766983093b655e2477f15ae41f6acaa45765c73683bd61</x:v>
      </x:c>
      <x:c r="L3913" s="10" t="str">
        <x:v>historical_three</x:v>
      </x:c>
      <x:c r="M3913" s="10" t="n">
        <x:v>1</x:v>
      </x:c>
      <x:c r="N3913" s="10" t="n">
        <x:v>0</x:v>
      </x:c>
      <x:c r="O3913" s="10" t="n">
        <x:v>0</x:v>
      </x:c>
      <x:c r="P3913" s="9" t="str">
        <x:f>'CaseReview'!U1727</x:f>
        <x:v>FAIL</x:v>
      </x:c>
      <x:c r="Q3913" s="9" t="n">
        <x:f>IF(AND(T3913=1,G3913=P3913),1,0)</x:f>
        <x:v>1</x:v>
      </x:c>
      <x:c r="R3913" s="9" t="n">
        <x:f>IF(AND(T3913=1,G3913="PASS",P3913="FAIL"),1,0)</x:f>
        <x:v>0</x:v>
      </x:c>
      <x:c r="S3913" s="9" t="n">
        <x:f>IF(AND(T3913=1,G3913="FAIL",P3913="PASS"),1,0)</x:f>
        <x:v>0</x:v>
      </x:c>
      <x:c r="T3913" s="9" t="n">
        <x:v>1</x:v>
      </x:c>
      <x:c r="U3913" s="9" t="n">
        <x:v>16</x:v>
      </x:c>
      <x:c r="V3913" s="9" t="str">
        <x:v>MVP/SHACL_GENERATION_PIPELINE/experiments/LUNA_NO_SEMANTIC_VALIDATOR/RUN_01/runs/RUN-TRF-037-20260901T111616067913Z/artifacts/attempt_01/candidate_shape.ttl</x:v>
      </x:c>
    </x:row>
    <x:row r="3914" ht="22" customHeight="1">
      <x:c r="A3914" s="10" t="str">
        <x:v>NO_SEMANTIC</x:v>
      </x:c>
      <x:c r="B3914" s="10" t="str">
        <x:v>TRF-037</x:v>
      </x:c>
      <x:c r="C3914" s="10" t="str">
        <x:v>TRF-037-F11</x:v>
      </x:c>
      <x:c r="D3914" s="10" t="str">
        <x:v>RUN_01</x:v>
      </x:c>
      <x:c r="E3914" s="10" t="str">
        <x:v>ORIGINAL_LEDGER</x:v>
      </x:c>
      <x:c r="F3914" s="10" t="str">
        <x:v>FAIL</x:v>
      </x:c>
      <x:c r="G3914" s="10" t="str">
        <x:v>FAIL</x:v>
      </x:c>
      <x:c r="H3914" s="10" t="str">
        <x:v>EXECUTED</x:v>
      </x:c>
      <x:c r="I3914" s="10" t="str">
        <x:v>PARSED</x:v>
      </x:c>
      <x:c r="J3914" s="10" t="str">
        <x:v>NO_SEMANTIC_VALIDATOR_DETERMINISTIC_PASS</x:v>
      </x:c>
      <x:c r="K3914" s="10" t="str">
        <x:v>86ff0fe29f4553a182766983093b655e2477f15ae41f6acaa45765c73683bd61</x:v>
      </x:c>
      <x:c r="L3914" s="10" t="str">
        <x:v>historical_three</x:v>
      </x:c>
      <x:c r="M3914" s="10" t="n">
        <x:v>1</x:v>
      </x:c>
      <x:c r="N3914" s="10" t="n">
        <x:v>0</x:v>
      </x:c>
      <x:c r="O3914" s="10" t="n">
        <x:v>0</x:v>
      </x:c>
      <x:c r="P3914" s="9" t="str">
        <x:f>'CaseReview'!U1728</x:f>
        <x:v>FAIL</x:v>
      </x:c>
      <x:c r="Q3914" s="9" t="n">
        <x:f>IF(AND(T3914=1,G3914=P3914),1,0)</x:f>
        <x:v>1</x:v>
      </x:c>
      <x:c r="R3914" s="9" t="n">
        <x:f>IF(AND(T3914=1,G3914="PASS",P3914="FAIL"),1,0)</x:f>
        <x:v>0</x:v>
      </x:c>
      <x:c r="S3914" s="9" t="n">
        <x:f>IF(AND(T3914=1,G3914="FAIL",P3914="PASS"),1,0)</x:f>
        <x:v>0</x:v>
      </x:c>
      <x:c r="T3914" s="9" t="n">
        <x:v>1</x:v>
      </x:c>
      <x:c r="U3914" s="9" t="n">
        <x:v>16</x:v>
      </x:c>
      <x:c r="V3914" s="9" t="str">
        <x:v>MVP/SHACL_GENERATION_PIPELINE/experiments/LUNA_NO_SEMANTIC_VALIDATOR/RUN_01/runs/RUN-TRF-037-20260901T111616067913Z/artifacts/attempt_01/candidate_shape.ttl</x:v>
      </x:c>
    </x:row>
    <x:row r="3915" ht="22" customHeight="1">
      <x:c r="A3915" s="10" t="str">
        <x:v>NO_SEMANTIC</x:v>
      </x:c>
      <x:c r="B3915" s="10" t="str">
        <x:v>TRF-037</x:v>
      </x:c>
      <x:c r="C3915" s="10" t="str">
        <x:v>TRF-037-F12</x:v>
      </x:c>
      <x:c r="D3915" s="10" t="str">
        <x:v>RUN_01</x:v>
      </x:c>
      <x:c r="E3915" s="10" t="str">
        <x:v>ORIGINAL_LEDGER</x:v>
      </x:c>
      <x:c r="F3915" s="10" t="str">
        <x:v>FAIL</x:v>
      </x:c>
      <x:c r="G3915" s="10" t="str">
        <x:v>FAIL</x:v>
      </x:c>
      <x:c r="H3915" s="10" t="str">
        <x:v>EXECUTED</x:v>
      </x:c>
      <x:c r="I3915" s="10" t="str">
        <x:v>PARSED</x:v>
      </x:c>
      <x:c r="J3915" s="10" t="str">
        <x:v>NO_SEMANTIC_VALIDATOR_DETERMINISTIC_PASS</x:v>
      </x:c>
      <x:c r="K3915" s="10" t="str">
        <x:v>86ff0fe29f4553a182766983093b655e2477f15ae41f6acaa45765c73683bd61</x:v>
      </x:c>
      <x:c r="L3915" s="10" t="str">
        <x:v>historical_three</x:v>
      </x:c>
      <x:c r="M3915" s="10" t="n">
        <x:v>1</x:v>
      </x:c>
      <x:c r="N3915" s="10" t="n">
        <x:v>0</x:v>
      </x:c>
      <x:c r="O3915" s="10" t="n">
        <x:v>0</x:v>
      </x:c>
      <x:c r="P3915" s="9" t="str">
        <x:f>'CaseReview'!U1729</x:f>
        <x:v>FAIL</x:v>
      </x:c>
      <x:c r="Q3915" s="9" t="n">
        <x:f>IF(AND(T3915=1,G3915=P3915),1,0)</x:f>
        <x:v>1</x:v>
      </x:c>
      <x:c r="R3915" s="9" t="n">
        <x:f>IF(AND(T3915=1,G3915="PASS",P3915="FAIL"),1,0)</x:f>
        <x:v>0</x:v>
      </x:c>
      <x:c r="S3915" s="9" t="n">
        <x:f>IF(AND(T3915=1,G3915="FAIL",P3915="PASS"),1,0)</x:f>
        <x:v>0</x:v>
      </x:c>
      <x:c r="T3915" s="9" t="n">
        <x:v>1</x:v>
      </x:c>
      <x:c r="U3915" s="9" t="n">
        <x:v>16</x:v>
      </x:c>
      <x:c r="V3915" s="9" t="str">
        <x:v>MVP/SHACL_GENERATION_PIPELINE/experiments/LUNA_NO_SEMANTIC_VALIDATOR/RUN_01/runs/RUN-TRF-037-20260901T111616067913Z/artifacts/attempt_01/candidate_shape.ttl</x:v>
      </x:c>
    </x:row>
    <x:row r="3916" ht="22" customHeight="1">
      <x:c r="A3916" s="10" t="str">
        <x:v>NO_SEMANTIC</x:v>
      </x:c>
      <x:c r="B3916" s="10" t="str">
        <x:v>TRF-037</x:v>
      </x:c>
      <x:c r="C3916" s="10" t="str">
        <x:v>TRF-037-P01</x:v>
      </x:c>
      <x:c r="D3916" s="10" t="str">
        <x:v>RUN_01</x:v>
      </x:c>
      <x:c r="E3916" s="10" t="str">
        <x:v>ORIGINAL_LEDGER</x:v>
      </x:c>
      <x:c r="F3916" s="10" t="str">
        <x:v>PASS</x:v>
      </x:c>
      <x:c r="G3916" s="10" t="str">
        <x:v>FAIL</x:v>
      </x:c>
      <x:c r="H3916" s="10" t="str">
        <x:v>EXECUTED</x:v>
      </x:c>
      <x:c r="I3916" s="10" t="str">
        <x:v>PARSED</x:v>
      </x:c>
      <x:c r="J3916" s="10" t="str">
        <x:v>NO_SEMANTIC_VALIDATOR_DETERMINISTIC_PASS</x:v>
      </x:c>
      <x:c r="K3916" s="10" t="str">
        <x:v>86ff0fe29f4553a182766983093b655e2477f15ae41f6acaa45765c73683bd61</x:v>
      </x:c>
      <x:c r="L3916" s="10" t="str">
        <x:v>historical_three</x:v>
      </x:c>
      <x:c r="M3916" s="10" t="n">
        <x:v>0</x:v>
      </x:c>
      <x:c r="N3916" s="10" t="n">
        <x:v>0</x:v>
      </x:c>
      <x:c r="O3916" s="10" t="n">
        <x:v>1</x:v>
      </x:c>
      <x:c r="P3916" s="9" t="str">
        <x:f>'CaseReview'!U1730</x:f>
        <x:v>PASS</x:v>
      </x:c>
      <x:c r="Q3916" s="9" t="n">
        <x:f>IF(AND(T3916=1,G3916=P3916),1,0)</x:f>
        <x:v>0</x:v>
      </x:c>
      <x:c r="R3916" s="9" t="n">
        <x:f>IF(AND(T3916=1,G3916="PASS",P3916="FAIL"),1,0)</x:f>
        <x:v>0</x:v>
      </x:c>
      <x:c r="S3916" s="9" t="n">
        <x:f>IF(AND(T3916=1,G3916="FAIL",P3916="PASS"),1,0)</x:f>
        <x:v>1</x:v>
      </x:c>
      <x:c r="T3916" s="9" t="n">
        <x:v>1</x:v>
      </x:c>
      <x:c r="U3916" s="9" t="n">
        <x:v>16</x:v>
      </x:c>
      <x:c r="V3916" s="9" t="str">
        <x:v>MVP/SHACL_GENERATION_PIPELINE/experiments/LUNA_NO_SEMANTIC_VALIDATOR/RUN_01/runs/RUN-TRF-037-20260901T111616067913Z/artifacts/attempt_01/candidate_shape.ttl</x:v>
      </x:c>
    </x:row>
    <x:row r="3917" ht="22" customHeight="1">
      <x:c r="A3917" s="10" t="str">
        <x:v>NO_SEMANTIC</x:v>
      </x:c>
      <x:c r="B3917" s="10" t="str">
        <x:v>TRF-037</x:v>
      </x:c>
      <x:c r="C3917" s="10" t="str">
        <x:v>TRF-037-P02</x:v>
      </x:c>
      <x:c r="D3917" s="10" t="str">
        <x:v>RUN_01</x:v>
      </x:c>
      <x:c r="E3917" s="10" t="str">
        <x:v>ORIGINAL_LEDGER</x:v>
      </x:c>
      <x:c r="F3917" s="10" t="str">
        <x:v>PASS</x:v>
      </x:c>
      <x:c r="G3917" s="10" t="str">
        <x:v>FAIL</x:v>
      </x:c>
      <x:c r="H3917" s="10" t="str">
        <x:v>EXECUTED</x:v>
      </x:c>
      <x:c r="I3917" s="10" t="str">
        <x:v>PARSED</x:v>
      </x:c>
      <x:c r="J3917" s="10" t="str">
        <x:v>NO_SEMANTIC_VALIDATOR_DETERMINISTIC_PASS</x:v>
      </x:c>
      <x:c r="K3917" s="10" t="str">
        <x:v>86ff0fe29f4553a182766983093b655e2477f15ae41f6acaa45765c73683bd61</x:v>
      </x:c>
      <x:c r="L3917" s="10" t="str">
        <x:v>historical_three</x:v>
      </x:c>
      <x:c r="M3917" s="10" t="n">
        <x:v>0</x:v>
      </x:c>
      <x:c r="N3917" s="10" t="n">
        <x:v>0</x:v>
      </x:c>
      <x:c r="O3917" s="10" t="n">
        <x:v>1</x:v>
      </x:c>
      <x:c r="P3917" s="9" t="str">
        <x:f>'CaseReview'!U1731</x:f>
        <x:v>PASS</x:v>
      </x:c>
      <x:c r="Q3917" s="9" t="n">
        <x:f>IF(AND(T3917=1,G3917=P3917),1,0)</x:f>
        <x:v>0</x:v>
      </x:c>
      <x:c r="R3917" s="9" t="n">
        <x:f>IF(AND(T3917=1,G3917="PASS",P3917="FAIL"),1,0)</x:f>
        <x:v>0</x:v>
      </x:c>
      <x:c r="S3917" s="9" t="n">
        <x:f>IF(AND(T3917=1,G3917="FAIL",P3917="PASS"),1,0)</x:f>
        <x:v>1</x:v>
      </x:c>
      <x:c r="T3917" s="9" t="n">
        <x:v>1</x:v>
      </x:c>
      <x:c r="U3917" s="9" t="n">
        <x:v>16</x:v>
      </x:c>
      <x:c r="V3917" s="9" t="str">
        <x:v>MVP/SHACL_GENERATION_PIPELINE/experiments/LUNA_NO_SEMANTIC_VALIDATOR/RUN_01/runs/RUN-TRF-037-20260901T111616067913Z/artifacts/attempt_01/candidate_shape.ttl</x:v>
      </x:c>
    </x:row>
    <x:row r="3918" ht="22" customHeight="1">
      <x:c r="A3918" s="10" t="str">
        <x:v>NO_SEMANTIC</x:v>
      </x:c>
      <x:c r="B3918" s="10" t="str">
        <x:v>TRF-037</x:v>
      </x:c>
      <x:c r="C3918" s="10" t="str">
        <x:v>TRF-037-P03</x:v>
      </x:c>
      <x:c r="D3918" s="10" t="str">
        <x:v>RUN_01</x:v>
      </x:c>
      <x:c r="E3918" s="10" t="str">
        <x:v>ORIGINAL_LEDGER</x:v>
      </x:c>
      <x:c r="F3918" s="10" t="str">
        <x:v>PASS</x:v>
      </x:c>
      <x:c r="G3918" s="10" t="str">
        <x:v>FAIL</x:v>
      </x:c>
      <x:c r="H3918" s="10" t="str">
        <x:v>EXECUTED</x:v>
      </x:c>
      <x:c r="I3918" s="10" t="str">
        <x:v>PARSED</x:v>
      </x:c>
      <x:c r="J3918" s="10" t="str">
        <x:v>NO_SEMANTIC_VALIDATOR_DETERMINISTIC_PASS</x:v>
      </x:c>
      <x:c r="K3918" s="10" t="str">
        <x:v>86ff0fe29f4553a182766983093b655e2477f15ae41f6acaa45765c73683bd61</x:v>
      </x:c>
      <x:c r="L3918" s="10" t="str">
        <x:v>historical_three</x:v>
      </x:c>
      <x:c r="M3918" s="10" t="n">
        <x:v>0</x:v>
      </x:c>
      <x:c r="N3918" s="10" t="n">
        <x:v>0</x:v>
      </x:c>
      <x:c r="O3918" s="10" t="n">
        <x:v>1</x:v>
      </x:c>
      <x:c r="P3918" s="9" t="str">
        <x:f>'CaseReview'!U1732</x:f>
        <x:v>PASS</x:v>
      </x:c>
      <x:c r="Q3918" s="9" t="n">
        <x:f>IF(AND(T3918=1,G3918=P3918),1,0)</x:f>
        <x:v>0</x:v>
      </x:c>
      <x:c r="R3918" s="9" t="n">
        <x:f>IF(AND(T3918=1,G3918="PASS",P3918="FAIL"),1,0)</x:f>
        <x:v>0</x:v>
      </x:c>
      <x:c r="S3918" s="9" t="n">
        <x:f>IF(AND(T3918=1,G3918="FAIL",P3918="PASS"),1,0)</x:f>
        <x:v>1</x:v>
      </x:c>
      <x:c r="T3918" s="9" t="n">
        <x:v>1</x:v>
      </x:c>
      <x:c r="U3918" s="9" t="n">
        <x:v>16</x:v>
      </x:c>
      <x:c r="V3918" s="9" t="str">
        <x:v>MVP/SHACL_GENERATION_PIPELINE/experiments/LUNA_NO_SEMANTIC_VALIDATOR/RUN_01/runs/RUN-TRF-037-20260901T111616067913Z/artifacts/attempt_01/candidate_shape.ttl</x:v>
      </x:c>
    </x:row>
    <x:row r="3919" ht="22" customHeight="1">
      <x:c r="A3919" s="10" t="str">
        <x:v>NO_SEMANTIC</x:v>
      </x:c>
      <x:c r="B3919" s="10" t="str">
        <x:v>TRF-037</x:v>
      </x:c>
      <x:c r="C3919" s="10" t="str">
        <x:v>TRF-037-P04</x:v>
      </x:c>
      <x:c r="D3919" s="10" t="str">
        <x:v>RUN_01</x:v>
      </x:c>
      <x:c r="E3919" s="10" t="str">
        <x:v>ORIGINAL_LEDGER</x:v>
      </x:c>
      <x:c r="F3919" s="10" t="str">
        <x:v>PASS</x:v>
      </x:c>
      <x:c r="G3919" s="10" t="str">
        <x:v>FAIL</x:v>
      </x:c>
      <x:c r="H3919" s="10" t="str">
        <x:v>EXECUTED</x:v>
      </x:c>
      <x:c r="I3919" s="10" t="str">
        <x:v>PARSED</x:v>
      </x:c>
      <x:c r="J3919" s="10" t="str">
        <x:v>NO_SEMANTIC_VALIDATOR_DETERMINISTIC_PASS</x:v>
      </x:c>
      <x:c r="K3919" s="10" t="str">
        <x:v>86ff0fe29f4553a182766983093b655e2477f15ae41f6acaa45765c73683bd61</x:v>
      </x:c>
      <x:c r="L3919" s="10" t="str">
        <x:v>historical_three</x:v>
      </x:c>
      <x:c r="M3919" s="10" t="n">
        <x:v>0</x:v>
      </x:c>
      <x:c r="N3919" s="10" t="n">
        <x:v>0</x:v>
      </x:c>
      <x:c r="O3919" s="10" t="n">
        <x:v>1</x:v>
      </x:c>
      <x:c r="P3919" s="9" t="str">
        <x:f>'CaseReview'!U1733</x:f>
        <x:v>PASS</x:v>
      </x:c>
      <x:c r="Q3919" s="9" t="n">
        <x:f>IF(AND(T3919=1,G3919=P3919),1,0)</x:f>
        <x:v>0</x:v>
      </x:c>
      <x:c r="R3919" s="9" t="n">
        <x:f>IF(AND(T3919=1,G3919="PASS",P3919="FAIL"),1,0)</x:f>
        <x:v>0</x:v>
      </x:c>
      <x:c r="S3919" s="9" t="n">
        <x:f>IF(AND(T3919=1,G3919="FAIL",P3919="PASS"),1,0)</x:f>
        <x:v>1</x:v>
      </x:c>
      <x:c r="T3919" s="9" t="n">
        <x:v>1</x:v>
      </x:c>
      <x:c r="U3919" s="9" t="n">
        <x:v>16</x:v>
      </x:c>
      <x:c r="V3919" s="9" t="str">
        <x:v>MVP/SHACL_GENERATION_PIPELINE/experiments/LUNA_NO_SEMANTIC_VALIDATOR/RUN_01/runs/RUN-TRF-037-20260901T111616067913Z/artifacts/attempt_01/candidate_shape.ttl</x:v>
      </x:c>
    </x:row>
    <x:row r="3920" ht="22" customHeight="1">
      <x:c r="A3920" s="10" t="str">
        <x:v>NO_SEMANTIC</x:v>
      </x:c>
      <x:c r="B3920" s="10" t="str">
        <x:v>TRF-040</x:v>
      </x:c>
      <x:c r="C3920" s="10" t="str">
        <x:v>TRF-040-F01</x:v>
      </x:c>
      <x:c r="D3920" s="10" t="str">
        <x:v>RUN_01</x:v>
      </x:c>
      <x:c r="E3920" s="10" t="str">
        <x:v>ORIGINAL_LEDGER</x:v>
      </x:c>
      <x:c r="F3920" s="10" t="str">
        <x:v>FAIL</x:v>
      </x:c>
      <x:c r="G3920" s="10" t="str">
        <x:v>FAIL</x:v>
      </x:c>
      <x:c r="H3920" s="10" t="str">
        <x:v>EXECUTED</x:v>
      </x:c>
      <x:c r="I3920" s="10" t="str">
        <x:v>PARSED</x:v>
      </x:c>
      <x:c r="J3920" s="10" t="str">
        <x:v>NO_SEMANTIC_VALIDATOR_DETERMINISTIC_PASS</x:v>
      </x:c>
      <x:c r="K3920" s="10" t="str">
        <x:v>4fca72d763a119d235e653786995f18c649ae0fcb68fa3b9f098db70cff486a6</x:v>
      </x:c>
      <x:c r="L3920" s="10" t="str">
        <x:v>historical_three</x:v>
      </x:c>
      <x:c r="M3920" s="10" t="n">
        <x:v>1</x:v>
      </x:c>
      <x:c r="N3920" s="10" t="n">
        <x:v>0</x:v>
      </x:c>
      <x:c r="O3920" s="10" t="n">
        <x:v>0</x:v>
      </x:c>
      <x:c r="P3920" s="9" t="str">
        <x:f>'CaseReview'!U1734</x:f>
        <x:v>FAIL</x:v>
      </x:c>
      <x:c r="Q3920" s="9" t="n">
        <x:f>IF(AND(T3920=1,G3920=P3920),1,0)</x:f>
        <x:v>1</x:v>
      </x:c>
      <x:c r="R3920" s="9" t="n">
        <x:f>IF(AND(T3920=1,G3920="PASS",P3920="FAIL"),1,0)</x:f>
        <x:v>0</x:v>
      </x:c>
      <x:c r="S3920" s="9" t="n">
        <x:f>IF(AND(T3920=1,G3920="FAIL",P3920="PASS"),1,0)</x:f>
        <x:v>0</x:v>
      </x:c>
      <x:c r="T3920" s="9" t="n">
        <x:v>1</x:v>
      </x:c>
      <x:c r="U3920" s="9" t="n">
        <x:v>10</x:v>
      </x:c>
      <x:c r="V3920" s="9" t="str">
        <x:v>MVP/SHACL_GENERATION_PIPELINE/experiments/LUNA_NO_SEMANTIC_VALIDATOR/RUN_01/runs/RUN-TRF-040-20260901T111641941895Z/artifacts/attempt_01/candidate_shape.ttl</x:v>
      </x:c>
    </x:row>
    <x:row r="3921" ht="22" customHeight="1">
      <x:c r="A3921" s="10" t="str">
        <x:v>NO_SEMANTIC</x:v>
      </x:c>
      <x:c r="B3921" s="10" t="str">
        <x:v>TRF-040</x:v>
      </x:c>
      <x:c r="C3921" s="10" t="str">
        <x:v>TRF-040-F02</x:v>
      </x:c>
      <x:c r="D3921" s="10" t="str">
        <x:v>RUN_01</x:v>
      </x:c>
      <x:c r="E3921" s="10" t="str">
        <x:v>ORIGINAL_LEDGER</x:v>
      </x:c>
      <x:c r="F3921" s="10" t="str">
        <x:v>FAIL</x:v>
      </x:c>
      <x:c r="G3921" s="10" t="str">
        <x:v>FAIL</x:v>
      </x:c>
      <x:c r="H3921" s="10" t="str">
        <x:v>EXECUTED</x:v>
      </x:c>
      <x:c r="I3921" s="10" t="str">
        <x:v>PARSED</x:v>
      </x:c>
      <x:c r="J3921" s="10" t="str">
        <x:v>NO_SEMANTIC_VALIDATOR_DETERMINISTIC_PASS</x:v>
      </x:c>
      <x:c r="K3921" s="10" t="str">
        <x:v>4fca72d763a119d235e653786995f18c649ae0fcb68fa3b9f098db70cff486a6</x:v>
      </x:c>
      <x:c r="L3921" s="10" t="str">
        <x:v>historical_three</x:v>
      </x:c>
      <x:c r="M3921" s="10" t="n">
        <x:v>1</x:v>
      </x:c>
      <x:c r="N3921" s="10" t="n">
        <x:v>0</x:v>
      </x:c>
      <x:c r="O3921" s="10" t="n">
        <x:v>0</x:v>
      </x:c>
      <x:c r="P3921" s="9" t="str">
        <x:f>'CaseReview'!U1735</x:f>
        <x:v>FAIL</x:v>
      </x:c>
      <x:c r="Q3921" s="9" t="n">
        <x:f>IF(AND(T3921=1,G3921=P3921),1,0)</x:f>
        <x:v>1</x:v>
      </x:c>
      <x:c r="R3921" s="9" t="n">
        <x:f>IF(AND(T3921=1,G3921="PASS",P3921="FAIL"),1,0)</x:f>
        <x:v>0</x:v>
      </x:c>
      <x:c r="S3921" s="9" t="n">
        <x:f>IF(AND(T3921=1,G3921="FAIL",P3921="PASS"),1,0)</x:f>
        <x:v>0</x:v>
      </x:c>
      <x:c r="T3921" s="9" t="n">
        <x:v>1</x:v>
      </x:c>
      <x:c r="U3921" s="9" t="n">
        <x:v>10</x:v>
      </x:c>
      <x:c r="V3921" s="9" t="str">
        <x:v>MVP/SHACL_GENERATION_PIPELINE/experiments/LUNA_NO_SEMANTIC_VALIDATOR/RUN_01/runs/RUN-TRF-040-20260901T111641941895Z/artifacts/attempt_01/candidate_shape.ttl</x:v>
      </x:c>
    </x:row>
    <x:row r="3922" ht="22" customHeight="1">
      <x:c r="A3922" s="10" t="str">
        <x:v>NO_SEMANTIC</x:v>
      </x:c>
      <x:c r="B3922" s="10" t="str">
        <x:v>TRF-040</x:v>
      </x:c>
      <x:c r="C3922" s="10" t="str">
        <x:v>TRF-040-F03</x:v>
      </x:c>
      <x:c r="D3922" s="10" t="str">
        <x:v>RUN_01</x:v>
      </x:c>
      <x:c r="E3922" s="10" t="str">
        <x:v>ORIGINAL_LEDGER</x:v>
      </x:c>
      <x:c r="F3922" s="10" t="str">
        <x:v>FAIL</x:v>
      </x:c>
      <x:c r="G3922" s="10" t="str">
        <x:v>FAIL</x:v>
      </x:c>
      <x:c r="H3922" s="10" t="str">
        <x:v>EXECUTED</x:v>
      </x:c>
      <x:c r="I3922" s="10" t="str">
        <x:v>PARSED</x:v>
      </x:c>
      <x:c r="J3922" s="10" t="str">
        <x:v>NO_SEMANTIC_VALIDATOR_DETERMINISTIC_PASS</x:v>
      </x:c>
      <x:c r="K3922" s="10" t="str">
        <x:v>4fca72d763a119d235e653786995f18c649ae0fcb68fa3b9f098db70cff486a6</x:v>
      </x:c>
      <x:c r="L3922" s="10" t="str">
        <x:v>historical_three</x:v>
      </x:c>
      <x:c r="M3922" s="10" t="n">
        <x:v>1</x:v>
      </x:c>
      <x:c r="N3922" s="10" t="n">
        <x:v>0</x:v>
      </x:c>
      <x:c r="O3922" s="10" t="n">
        <x:v>0</x:v>
      </x:c>
      <x:c r="P3922" s="9" t="str">
        <x:f>'CaseReview'!U1736</x:f>
        <x:v>FAIL</x:v>
      </x:c>
      <x:c r="Q3922" s="9" t="n">
        <x:f>IF(AND(T3922=1,G3922=P3922),1,0)</x:f>
        <x:v>1</x:v>
      </x:c>
      <x:c r="R3922" s="9" t="n">
        <x:f>IF(AND(T3922=1,G3922="PASS",P3922="FAIL"),1,0)</x:f>
        <x:v>0</x:v>
      </x:c>
      <x:c r="S3922" s="9" t="n">
        <x:f>IF(AND(T3922=1,G3922="FAIL",P3922="PASS"),1,0)</x:f>
        <x:v>0</x:v>
      </x:c>
      <x:c r="T3922" s="9" t="n">
        <x:v>1</x:v>
      </x:c>
      <x:c r="U3922" s="9" t="n">
        <x:v>10</x:v>
      </x:c>
      <x:c r="V3922" s="9" t="str">
        <x:v>MVP/SHACL_GENERATION_PIPELINE/experiments/LUNA_NO_SEMANTIC_VALIDATOR/RUN_01/runs/RUN-TRF-040-20260901T111641941895Z/artifacts/attempt_01/candidate_shape.ttl</x:v>
      </x:c>
    </x:row>
    <x:row r="3923" ht="22" customHeight="1">
      <x:c r="A3923" s="10" t="str">
        <x:v>NO_SEMANTIC</x:v>
      </x:c>
      <x:c r="B3923" s="10" t="str">
        <x:v>TRF-040</x:v>
      </x:c>
      <x:c r="C3923" s="10" t="str">
        <x:v>TRF-040-F04</x:v>
      </x:c>
      <x:c r="D3923" s="10" t="str">
        <x:v>RUN_01</x:v>
      </x:c>
      <x:c r="E3923" s="10" t="str">
        <x:v>ORIGINAL_LEDGER</x:v>
      </x:c>
      <x:c r="F3923" s="10" t="str">
        <x:v>FAIL</x:v>
      </x:c>
      <x:c r="G3923" s="10" t="str">
        <x:v>FAIL</x:v>
      </x:c>
      <x:c r="H3923" s="10" t="str">
        <x:v>EXECUTED</x:v>
      </x:c>
      <x:c r="I3923" s="10" t="str">
        <x:v>PARSED</x:v>
      </x:c>
      <x:c r="J3923" s="10" t="str">
        <x:v>NO_SEMANTIC_VALIDATOR_DETERMINISTIC_PASS</x:v>
      </x:c>
      <x:c r="K3923" s="10" t="str">
        <x:v>4fca72d763a119d235e653786995f18c649ae0fcb68fa3b9f098db70cff486a6</x:v>
      </x:c>
      <x:c r="L3923" s="10" t="str">
        <x:v>historical_three</x:v>
      </x:c>
      <x:c r="M3923" s="10" t="n">
        <x:v>1</x:v>
      </x:c>
      <x:c r="N3923" s="10" t="n">
        <x:v>0</x:v>
      </x:c>
      <x:c r="O3923" s="10" t="n">
        <x:v>0</x:v>
      </x:c>
      <x:c r="P3923" s="9" t="str">
        <x:f>'CaseReview'!U1737</x:f>
        <x:v>FAIL</x:v>
      </x:c>
      <x:c r="Q3923" s="9" t="n">
        <x:f>IF(AND(T3923=1,G3923=P3923),1,0)</x:f>
        <x:v>1</x:v>
      </x:c>
      <x:c r="R3923" s="9" t="n">
        <x:f>IF(AND(T3923=1,G3923="PASS",P3923="FAIL"),1,0)</x:f>
        <x:v>0</x:v>
      </x:c>
      <x:c r="S3923" s="9" t="n">
        <x:f>IF(AND(T3923=1,G3923="FAIL",P3923="PASS"),1,0)</x:f>
        <x:v>0</x:v>
      </x:c>
      <x:c r="T3923" s="9" t="n">
        <x:v>1</x:v>
      </x:c>
      <x:c r="U3923" s="9" t="n">
        <x:v>10</x:v>
      </x:c>
      <x:c r="V3923" s="9" t="str">
        <x:v>MVP/SHACL_GENERATION_PIPELINE/experiments/LUNA_NO_SEMANTIC_VALIDATOR/RUN_01/runs/RUN-TRF-040-20260901T111641941895Z/artifacts/attempt_01/candidate_shape.ttl</x:v>
      </x:c>
    </x:row>
    <x:row r="3924" ht="22" customHeight="1">
      <x:c r="A3924" s="10" t="str">
        <x:v>NO_SEMANTIC</x:v>
      </x:c>
      <x:c r="B3924" s="10" t="str">
        <x:v>TRF-040</x:v>
      </x:c>
      <x:c r="C3924" s="10" t="str">
        <x:v>TRF-040-F05</x:v>
      </x:c>
      <x:c r="D3924" s="10" t="str">
        <x:v>RUN_01</x:v>
      </x:c>
      <x:c r="E3924" s="10" t="str">
        <x:v>ORIGINAL_LEDGER</x:v>
      </x:c>
      <x:c r="F3924" s="10" t="str">
        <x:v>FAIL</x:v>
      </x:c>
      <x:c r="G3924" s="10" t="str">
        <x:v>FAIL</x:v>
      </x:c>
      <x:c r="H3924" s="10" t="str">
        <x:v>EXECUTED</x:v>
      </x:c>
      <x:c r="I3924" s="10" t="str">
        <x:v>PARSED</x:v>
      </x:c>
      <x:c r="J3924" s="10" t="str">
        <x:v>NO_SEMANTIC_VALIDATOR_DETERMINISTIC_PASS</x:v>
      </x:c>
      <x:c r="K3924" s="10" t="str">
        <x:v>4fca72d763a119d235e653786995f18c649ae0fcb68fa3b9f098db70cff486a6</x:v>
      </x:c>
      <x:c r="L3924" s="10" t="str">
        <x:v>historical_three</x:v>
      </x:c>
      <x:c r="M3924" s="10" t="n">
        <x:v>1</x:v>
      </x:c>
      <x:c r="N3924" s="10" t="n">
        <x:v>0</x:v>
      </x:c>
      <x:c r="O3924" s="10" t="n">
        <x:v>0</x:v>
      </x:c>
      <x:c r="P3924" s="9" t="str">
        <x:f>'CaseReview'!U1738</x:f>
        <x:v>FAIL</x:v>
      </x:c>
      <x:c r="Q3924" s="9" t="n">
        <x:f>IF(AND(T3924=1,G3924=P3924),1,0)</x:f>
        <x:v>1</x:v>
      </x:c>
      <x:c r="R3924" s="9" t="n">
        <x:f>IF(AND(T3924=1,G3924="PASS",P3924="FAIL"),1,0)</x:f>
        <x:v>0</x:v>
      </x:c>
      <x:c r="S3924" s="9" t="n">
        <x:f>IF(AND(T3924=1,G3924="FAIL",P3924="PASS"),1,0)</x:f>
        <x:v>0</x:v>
      </x:c>
      <x:c r="T3924" s="9" t="n">
        <x:v>1</x:v>
      </x:c>
      <x:c r="U3924" s="9" t="n">
        <x:v>10</x:v>
      </x:c>
      <x:c r="V3924" s="9" t="str">
        <x:v>MVP/SHACL_GENERATION_PIPELINE/experiments/LUNA_NO_SEMANTIC_VALIDATOR/RUN_01/runs/RUN-TRF-040-20260901T111641941895Z/artifacts/attempt_01/candidate_shape.ttl</x:v>
      </x:c>
    </x:row>
    <x:row r="3925" ht="22" customHeight="1">
      <x:c r="A3925" s="10" t="str">
        <x:v>NO_SEMANTIC</x:v>
      </x:c>
      <x:c r="B3925" s="10" t="str">
        <x:v>TRF-040</x:v>
      </x:c>
      <x:c r="C3925" s="10" t="str">
        <x:v>TRF-040-P01</x:v>
      </x:c>
      <x:c r="D3925" s="10" t="str">
        <x:v>RUN_01</x:v>
      </x:c>
      <x:c r="E3925" s="10" t="str">
        <x:v>ORIGINAL_LEDGER</x:v>
      </x:c>
      <x:c r="F3925" s="10" t="str">
        <x:v>PASS</x:v>
      </x:c>
      <x:c r="G3925" s="10" t="str">
        <x:v>FAIL</x:v>
      </x:c>
      <x:c r="H3925" s="10" t="str">
        <x:v>EXECUTED</x:v>
      </x:c>
      <x:c r="I3925" s="10" t="str">
        <x:v>PARSED</x:v>
      </x:c>
      <x:c r="J3925" s="10" t="str">
        <x:v>NO_SEMANTIC_VALIDATOR_DETERMINISTIC_PASS</x:v>
      </x:c>
      <x:c r="K3925" s="10" t="str">
        <x:v>4fca72d763a119d235e653786995f18c649ae0fcb68fa3b9f098db70cff486a6</x:v>
      </x:c>
      <x:c r="L3925" s="10" t="str">
        <x:v>historical_three</x:v>
      </x:c>
      <x:c r="M3925" s="10" t="n">
        <x:v>0</x:v>
      </x:c>
      <x:c r="N3925" s="10" t="n">
        <x:v>0</x:v>
      </x:c>
      <x:c r="O3925" s="10" t="n">
        <x:v>1</x:v>
      </x:c>
      <x:c r="P3925" s="9" t="str">
        <x:f>'CaseReview'!U1739</x:f>
        <x:v>PASS</x:v>
      </x:c>
      <x:c r="Q3925" s="9" t="n">
        <x:f>IF(AND(T3925=1,G3925=P3925),1,0)</x:f>
        <x:v>0</x:v>
      </x:c>
      <x:c r="R3925" s="9" t="n">
        <x:f>IF(AND(T3925=1,G3925="PASS",P3925="FAIL"),1,0)</x:f>
        <x:v>0</x:v>
      </x:c>
      <x:c r="S3925" s="9" t="n">
        <x:f>IF(AND(T3925=1,G3925="FAIL",P3925="PASS"),1,0)</x:f>
        <x:v>1</x:v>
      </x:c>
      <x:c r="T3925" s="9" t="n">
        <x:v>1</x:v>
      </x:c>
      <x:c r="U3925" s="9" t="n">
        <x:v>10</x:v>
      </x:c>
      <x:c r="V3925" s="9" t="str">
        <x:v>MVP/SHACL_GENERATION_PIPELINE/experiments/LUNA_NO_SEMANTIC_VALIDATOR/RUN_01/runs/RUN-TRF-040-20260901T111641941895Z/artifacts/attempt_01/candidate_shape.ttl</x:v>
      </x:c>
    </x:row>
    <x:row r="3926" ht="22" customHeight="1">
      <x:c r="A3926" s="10" t="str">
        <x:v>NO_SEMANTIC</x:v>
      </x:c>
      <x:c r="B3926" s="10" t="str">
        <x:v>TRF-040</x:v>
      </x:c>
      <x:c r="C3926" s="10" t="str">
        <x:v>TRF-040-P02</x:v>
      </x:c>
      <x:c r="D3926" s="10" t="str">
        <x:v>RUN_01</x:v>
      </x:c>
      <x:c r="E3926" s="10" t="str">
        <x:v>ORIGINAL_LEDGER</x:v>
      </x:c>
      <x:c r="F3926" s="10" t="str">
        <x:v>PASS</x:v>
      </x:c>
      <x:c r="G3926" s="10" t="str">
        <x:v>FAIL</x:v>
      </x:c>
      <x:c r="H3926" s="10" t="str">
        <x:v>EXECUTED</x:v>
      </x:c>
      <x:c r="I3926" s="10" t="str">
        <x:v>PARSED</x:v>
      </x:c>
      <x:c r="J3926" s="10" t="str">
        <x:v>NO_SEMANTIC_VALIDATOR_DETERMINISTIC_PASS</x:v>
      </x:c>
      <x:c r="K3926" s="10" t="str">
        <x:v>4fca72d763a119d235e653786995f18c649ae0fcb68fa3b9f098db70cff486a6</x:v>
      </x:c>
      <x:c r="L3926" s="10" t="str">
        <x:v>historical_three</x:v>
      </x:c>
      <x:c r="M3926" s="10" t="n">
        <x:v>0</x:v>
      </x:c>
      <x:c r="N3926" s="10" t="n">
        <x:v>0</x:v>
      </x:c>
      <x:c r="O3926" s="10" t="n">
        <x:v>1</x:v>
      </x:c>
      <x:c r="P3926" s="9" t="str">
        <x:f>'CaseReview'!U1740</x:f>
        <x:v>PASS</x:v>
      </x:c>
      <x:c r="Q3926" s="9" t="n">
        <x:f>IF(AND(T3926=1,G3926=P3926),1,0)</x:f>
        <x:v>0</x:v>
      </x:c>
      <x:c r="R3926" s="9" t="n">
        <x:f>IF(AND(T3926=1,G3926="PASS",P3926="FAIL"),1,0)</x:f>
        <x:v>0</x:v>
      </x:c>
      <x:c r="S3926" s="9" t="n">
        <x:f>IF(AND(T3926=1,G3926="FAIL",P3926="PASS"),1,0)</x:f>
        <x:v>1</x:v>
      </x:c>
      <x:c r="T3926" s="9" t="n">
        <x:v>1</x:v>
      </x:c>
      <x:c r="U3926" s="9" t="n">
        <x:v>10</x:v>
      </x:c>
      <x:c r="V3926" s="9" t="str">
        <x:v>MVP/SHACL_GENERATION_PIPELINE/experiments/LUNA_NO_SEMANTIC_VALIDATOR/RUN_01/runs/RUN-TRF-040-20260901T111641941895Z/artifacts/attempt_01/candidate_shape.ttl</x:v>
      </x:c>
    </x:row>
    <x:row r="3927" ht="22" customHeight="1">
      <x:c r="A3927" s="10" t="str">
        <x:v>NO_SEMANTIC</x:v>
      </x:c>
      <x:c r="B3927" s="10" t="str">
        <x:v>TRF-040</x:v>
      </x:c>
      <x:c r="C3927" s="10" t="str">
        <x:v>TRF-040-P03</x:v>
      </x:c>
      <x:c r="D3927" s="10" t="str">
        <x:v>RUN_01</x:v>
      </x:c>
      <x:c r="E3927" s="10" t="str">
        <x:v>ORIGINAL_LEDGER</x:v>
      </x:c>
      <x:c r="F3927" s="10" t="str">
        <x:v>PASS</x:v>
      </x:c>
      <x:c r="G3927" s="10" t="str">
        <x:v>PASS</x:v>
      </x:c>
      <x:c r="H3927" s="10" t="str">
        <x:v>EXECUTED</x:v>
      </x:c>
      <x:c r="I3927" s="10" t="str">
        <x:v>PARSED</x:v>
      </x:c>
      <x:c r="J3927" s="10" t="str">
        <x:v>NO_SEMANTIC_VALIDATOR_DETERMINISTIC_PASS</x:v>
      </x:c>
      <x:c r="K3927" s="10" t="str">
        <x:v>4fca72d763a119d235e653786995f18c649ae0fcb68fa3b9f098db70cff486a6</x:v>
      </x:c>
      <x:c r="L3927" s="10" t="str">
        <x:v>historical_three</x:v>
      </x:c>
      <x:c r="M3927" s="10" t="n">
        <x:v>1</x:v>
      </x:c>
      <x:c r="N3927" s="10" t="n">
        <x:v>0</x:v>
      </x:c>
      <x:c r="O3927" s="10" t="n">
        <x:v>0</x:v>
      </x:c>
      <x:c r="P3927" s="9" t="str">
        <x:f>'CaseReview'!U1741</x:f>
        <x:v>PASS</x:v>
      </x:c>
      <x:c r="Q3927" s="9" t="n">
        <x:f>IF(AND(T3927=1,G3927=P3927),1,0)</x:f>
        <x:v>1</x:v>
      </x:c>
      <x:c r="R3927" s="9" t="n">
        <x:f>IF(AND(T3927=1,G3927="PASS",P3927="FAIL"),1,0)</x:f>
        <x:v>0</x:v>
      </x:c>
      <x:c r="S3927" s="9" t="n">
        <x:f>IF(AND(T3927=1,G3927="FAIL",P3927="PASS"),1,0)</x:f>
        <x:v>0</x:v>
      </x:c>
      <x:c r="T3927" s="9" t="n">
        <x:v>1</x:v>
      </x:c>
      <x:c r="U3927" s="9" t="n">
        <x:v>10</x:v>
      </x:c>
      <x:c r="V3927" s="9" t="str">
        <x:v>MVP/SHACL_GENERATION_PIPELINE/experiments/LUNA_NO_SEMANTIC_VALIDATOR/RUN_01/runs/RUN-TRF-040-20260901T111641941895Z/artifacts/attempt_01/candidate_shape.ttl</x:v>
      </x:c>
    </x:row>
    <x:row r="3928" ht="22" customHeight="1">
      <x:c r="A3928" s="10" t="str">
        <x:v>NO_SEMANTIC</x:v>
      </x:c>
      <x:c r="B3928" s="10" t="str">
        <x:v>TRF-040</x:v>
      </x:c>
      <x:c r="C3928" s="10" t="str">
        <x:v>TRF-040-P04</x:v>
      </x:c>
      <x:c r="D3928" s="10" t="str">
        <x:v>RUN_01</x:v>
      </x:c>
      <x:c r="E3928" s="10" t="str">
        <x:v>ORIGINAL_LEDGER</x:v>
      </x:c>
      <x:c r="F3928" s="10" t="str">
        <x:v>PASS</x:v>
      </x:c>
      <x:c r="G3928" s="10" t="str">
        <x:v>PASS</x:v>
      </x:c>
      <x:c r="H3928" s="10" t="str">
        <x:v>EXECUTED</x:v>
      </x:c>
      <x:c r="I3928" s="10" t="str">
        <x:v>PARSED</x:v>
      </x:c>
      <x:c r="J3928" s="10" t="str">
        <x:v>NO_SEMANTIC_VALIDATOR_DETERMINISTIC_PASS</x:v>
      </x:c>
      <x:c r="K3928" s="10" t="str">
        <x:v>4fca72d763a119d235e653786995f18c649ae0fcb68fa3b9f098db70cff486a6</x:v>
      </x:c>
      <x:c r="L3928" s="10" t="str">
        <x:v>historical_three</x:v>
      </x:c>
      <x:c r="M3928" s="10" t="n">
        <x:v>1</x:v>
      </x:c>
      <x:c r="N3928" s="10" t="n">
        <x:v>0</x:v>
      </x:c>
      <x:c r="O3928" s="10" t="n">
        <x:v>0</x:v>
      </x:c>
      <x:c r="P3928" s="9" t="str">
        <x:f>'CaseReview'!U1742</x:f>
        <x:v>PASS</x:v>
      </x:c>
      <x:c r="Q3928" s="9" t="n">
        <x:f>IF(AND(T3928=1,G3928=P3928),1,0)</x:f>
        <x:v>1</x:v>
      </x:c>
      <x:c r="R3928" s="9" t="n">
        <x:f>IF(AND(T3928=1,G3928="PASS",P3928="FAIL"),1,0)</x:f>
        <x:v>0</x:v>
      </x:c>
      <x:c r="S3928" s="9" t="n">
        <x:f>IF(AND(T3928=1,G3928="FAIL",P3928="PASS"),1,0)</x:f>
        <x:v>0</x:v>
      </x:c>
      <x:c r="T3928" s="9" t="n">
        <x:v>1</x:v>
      </x:c>
      <x:c r="U3928" s="9" t="n">
        <x:v>10</x:v>
      </x:c>
      <x:c r="V3928" s="9" t="str">
        <x:v>MVP/SHACL_GENERATION_PIPELINE/experiments/LUNA_NO_SEMANTIC_VALIDATOR/RUN_01/runs/RUN-TRF-040-20260901T111641941895Z/artifacts/attempt_01/candidate_shape.ttl</x:v>
      </x:c>
    </x:row>
    <x:row r="3929" ht="22" customHeight="1">
      <x:c r="A3929" s="10" t="str">
        <x:v>NO_SEMANTIC</x:v>
      </x:c>
      <x:c r="B3929" s="10" t="str">
        <x:v>TRF-040</x:v>
      </x:c>
      <x:c r="C3929" s="10" t="str">
        <x:v>TRF-040-P05</x:v>
      </x:c>
      <x:c r="D3929" s="10" t="str">
        <x:v>RUN_01</x:v>
      </x:c>
      <x:c r="E3929" s="10" t="str">
        <x:v>ORIGINAL_LEDGER</x:v>
      </x:c>
      <x:c r="F3929" s="10" t="str">
        <x:v>PASS</x:v>
      </x:c>
      <x:c r="G3929" s="10" t="str">
        <x:v>PASS</x:v>
      </x:c>
      <x:c r="H3929" s="10" t="str">
        <x:v>EXECUTED</x:v>
      </x:c>
      <x:c r="I3929" s="10" t="str">
        <x:v>PARSED</x:v>
      </x:c>
      <x:c r="J3929" s="10" t="str">
        <x:v>NO_SEMANTIC_VALIDATOR_DETERMINISTIC_PASS</x:v>
      </x:c>
      <x:c r="K3929" s="10" t="str">
        <x:v>4fca72d763a119d235e653786995f18c649ae0fcb68fa3b9f098db70cff486a6</x:v>
      </x:c>
      <x:c r="L3929" s="10" t="str">
        <x:v>historical_three</x:v>
      </x:c>
      <x:c r="M3929" s="10" t="n">
        <x:v>1</x:v>
      </x:c>
      <x:c r="N3929" s="10" t="n">
        <x:v>0</x:v>
      </x:c>
      <x:c r="O3929" s="10" t="n">
        <x:v>0</x:v>
      </x:c>
      <x:c r="P3929" s="9" t="str">
        <x:f>'CaseReview'!U1743</x:f>
        <x:v>PASS</x:v>
      </x:c>
      <x:c r="Q3929" s="9" t="n">
        <x:f>IF(AND(T3929=1,G3929=P3929),1,0)</x:f>
        <x:v>1</x:v>
      </x:c>
      <x:c r="R3929" s="9" t="n">
        <x:f>IF(AND(T3929=1,G3929="PASS",P3929="FAIL"),1,0)</x:f>
        <x:v>0</x:v>
      </x:c>
      <x:c r="S3929" s="9" t="n">
        <x:f>IF(AND(T3929=1,G3929="FAIL",P3929="PASS"),1,0)</x:f>
        <x:v>0</x:v>
      </x:c>
      <x:c r="T3929" s="9" t="n">
        <x:v>1</x:v>
      </x:c>
      <x:c r="U3929" s="9" t="n">
        <x:v>10</x:v>
      </x:c>
      <x:c r="V3929" s="9" t="str">
        <x:v>MVP/SHACL_GENERATION_PIPELINE/experiments/LUNA_NO_SEMANTIC_VALIDATOR/RUN_01/runs/RUN-TRF-040-20260901T111641941895Z/artifacts/attempt_01/candidate_shape.ttl</x:v>
      </x:c>
    </x:row>
    <x:row r="3930" ht="22" customHeight="1">
      <x:c r="A3930" s="10" t="str">
        <x:v>NO_SEMANTIC</x:v>
      </x:c>
      <x:c r="B3930" s="10" t="str">
        <x:v>TRF-041</x:v>
      </x:c>
      <x:c r="C3930" s="10" t="str">
        <x:v>TRF-041-F01</x:v>
      </x:c>
      <x:c r="D3930" s="10" t="str">
        <x:v>RUN_01</x:v>
      </x:c>
      <x:c r="E3930" s="10" t="str">
        <x:v>ORIGINAL_LEDGER</x:v>
      </x:c>
      <x:c r="F3930" s="10" t="str">
        <x:v>FAIL</x:v>
      </x:c>
      <x:c r="G3930" s="10" t="str">
        <x:v>FAIL</x:v>
      </x:c>
      <x:c r="H3930" s="10" t="str">
        <x:v>EXECUTED</x:v>
      </x:c>
      <x:c r="I3930" s="10" t="str">
        <x:v>PARSED</x:v>
      </x:c>
      <x:c r="J3930" s="10" t="str">
        <x:v>NO_SEMANTIC_VALIDATOR_DETERMINISTIC_PASS</x:v>
      </x:c>
      <x:c r="K3930" s="10" t="str">
        <x:v>b644c27b422b7411381af81fee68b31e051aa70071283f3ab1fd186db5ac4292</x:v>
      </x:c>
      <x:c r="L3930" s="10" t="str">
        <x:v>historical_three</x:v>
      </x:c>
      <x:c r="M3930" s="10" t="n">
        <x:v>1</x:v>
      </x:c>
      <x:c r="N3930" s="10" t="n">
        <x:v>0</x:v>
      </x:c>
      <x:c r="O3930" s="10" t="n">
        <x:v>0</x:v>
      </x:c>
      <x:c r="P3930" s="9" t="str">
        <x:f>'CaseReview'!U1744</x:f>
        <x:v>FAIL</x:v>
      </x:c>
      <x:c r="Q3930" s="9" t="n">
        <x:f>IF(AND(T3930=1,G3930=P3930),1,0)</x:f>
        <x:v>1</x:v>
      </x:c>
      <x:c r="R3930" s="9" t="n">
        <x:f>IF(AND(T3930=1,G3930="PASS",P3930="FAIL"),1,0)</x:f>
        <x:v>0</x:v>
      </x:c>
      <x:c r="S3930" s="9" t="n">
        <x:f>IF(AND(T3930=1,G3930="FAIL",P3930="PASS"),1,0)</x:f>
        <x:v>0</x:v>
      </x:c>
      <x:c r="T3930" s="9" t="n">
        <x:v>1</x:v>
      </x:c>
      <x:c r="U3930" s="9" t="n">
        <x:v>12</x:v>
      </x:c>
      <x:c r="V3930" s="9" t="str">
        <x:v>MVP/SHACL_GENERATION_PIPELINE/experiments/LUNA_NO_SEMANTIC_VALIDATOR/RUN_01/runs/RUN-TRF-041-20260901T111717411180Z/artifacts/attempt_01/candidate_shape.ttl</x:v>
      </x:c>
    </x:row>
    <x:row r="3931" ht="22" customHeight="1">
      <x:c r="A3931" s="10" t="str">
        <x:v>NO_SEMANTIC</x:v>
      </x:c>
      <x:c r="B3931" s="10" t="str">
        <x:v>TRF-041</x:v>
      </x:c>
      <x:c r="C3931" s="10" t="str">
        <x:v>TRF-041-F02</x:v>
      </x:c>
      <x:c r="D3931" s="10" t="str">
        <x:v>RUN_01</x:v>
      </x:c>
      <x:c r="E3931" s="10" t="str">
        <x:v>ORIGINAL_LEDGER</x:v>
      </x:c>
      <x:c r="F3931" s="10" t="str">
        <x:v>FAIL</x:v>
      </x:c>
      <x:c r="G3931" s="10" t="str">
        <x:v>FAIL</x:v>
      </x:c>
      <x:c r="H3931" s="10" t="str">
        <x:v>EXECUTED</x:v>
      </x:c>
      <x:c r="I3931" s="10" t="str">
        <x:v>PARSED</x:v>
      </x:c>
      <x:c r="J3931" s="10" t="str">
        <x:v>NO_SEMANTIC_VALIDATOR_DETERMINISTIC_PASS</x:v>
      </x:c>
      <x:c r="K3931" s="10" t="str">
        <x:v>b644c27b422b7411381af81fee68b31e051aa70071283f3ab1fd186db5ac4292</x:v>
      </x:c>
      <x:c r="L3931" s="10" t="str">
        <x:v>historical_three</x:v>
      </x:c>
      <x:c r="M3931" s="10" t="n">
        <x:v>1</x:v>
      </x:c>
      <x:c r="N3931" s="10" t="n">
        <x:v>0</x:v>
      </x:c>
      <x:c r="O3931" s="10" t="n">
        <x:v>0</x:v>
      </x:c>
      <x:c r="P3931" s="9" t="str">
        <x:f>'CaseReview'!U1745</x:f>
        <x:v>FAIL</x:v>
      </x:c>
      <x:c r="Q3931" s="9" t="n">
        <x:f>IF(AND(T3931=1,G3931=P3931),1,0)</x:f>
        <x:v>1</x:v>
      </x:c>
      <x:c r="R3931" s="9" t="n">
        <x:f>IF(AND(T3931=1,G3931="PASS",P3931="FAIL"),1,0)</x:f>
        <x:v>0</x:v>
      </x:c>
      <x:c r="S3931" s="9" t="n">
        <x:f>IF(AND(T3931=1,G3931="FAIL",P3931="PASS"),1,0)</x:f>
        <x:v>0</x:v>
      </x:c>
      <x:c r="T3931" s="9" t="n">
        <x:v>1</x:v>
      </x:c>
      <x:c r="U3931" s="9" t="n">
        <x:v>12</x:v>
      </x:c>
      <x:c r="V3931" s="9" t="str">
        <x:v>MVP/SHACL_GENERATION_PIPELINE/experiments/LUNA_NO_SEMANTIC_VALIDATOR/RUN_01/runs/RUN-TRF-041-20260901T111717411180Z/artifacts/attempt_01/candidate_shape.ttl</x:v>
      </x:c>
    </x:row>
    <x:row r="3932" ht="22" customHeight="1">
      <x:c r="A3932" s="10" t="str">
        <x:v>NO_SEMANTIC</x:v>
      </x:c>
      <x:c r="B3932" s="10" t="str">
        <x:v>TRF-041</x:v>
      </x:c>
      <x:c r="C3932" s="10" t="str">
        <x:v>TRF-041-F03</x:v>
      </x:c>
      <x:c r="D3932" s="10" t="str">
        <x:v>RUN_01</x:v>
      </x:c>
      <x:c r="E3932" s="10" t="str">
        <x:v>ORIGINAL_LEDGER</x:v>
      </x:c>
      <x:c r="F3932" s="10" t="str">
        <x:v>FAIL</x:v>
      </x:c>
      <x:c r="G3932" s="10" t="str">
        <x:v>FAIL</x:v>
      </x:c>
      <x:c r="H3932" s="10" t="str">
        <x:v>EXECUTED</x:v>
      </x:c>
      <x:c r="I3932" s="10" t="str">
        <x:v>PARSED</x:v>
      </x:c>
      <x:c r="J3932" s="10" t="str">
        <x:v>NO_SEMANTIC_VALIDATOR_DETERMINISTIC_PASS</x:v>
      </x:c>
      <x:c r="K3932" s="10" t="str">
        <x:v>b644c27b422b7411381af81fee68b31e051aa70071283f3ab1fd186db5ac4292</x:v>
      </x:c>
      <x:c r="L3932" s="10" t="str">
        <x:v>historical_three</x:v>
      </x:c>
      <x:c r="M3932" s="10" t="n">
        <x:v>1</x:v>
      </x:c>
      <x:c r="N3932" s="10" t="n">
        <x:v>0</x:v>
      </x:c>
      <x:c r="O3932" s="10" t="n">
        <x:v>0</x:v>
      </x:c>
      <x:c r="P3932" s="9" t="str">
        <x:f>'CaseReview'!U1746</x:f>
        <x:v>FAIL</x:v>
      </x:c>
      <x:c r="Q3932" s="9" t="n">
        <x:f>IF(AND(T3932=1,G3932=P3932),1,0)</x:f>
        <x:v>1</x:v>
      </x:c>
      <x:c r="R3932" s="9" t="n">
        <x:f>IF(AND(T3932=1,G3932="PASS",P3932="FAIL"),1,0)</x:f>
        <x:v>0</x:v>
      </x:c>
      <x:c r="S3932" s="9" t="n">
        <x:f>IF(AND(T3932=1,G3932="FAIL",P3932="PASS"),1,0)</x:f>
        <x:v>0</x:v>
      </x:c>
      <x:c r="T3932" s="9" t="n">
        <x:v>1</x:v>
      </x:c>
      <x:c r="U3932" s="9" t="n">
        <x:v>12</x:v>
      </x:c>
      <x:c r="V3932" s="9" t="str">
        <x:v>MVP/SHACL_GENERATION_PIPELINE/experiments/LUNA_NO_SEMANTIC_VALIDATOR/RUN_01/runs/RUN-TRF-041-20260901T111717411180Z/artifacts/attempt_01/candidate_shape.ttl</x:v>
      </x:c>
    </x:row>
    <x:row r="3933" ht="22" customHeight="1">
      <x:c r="A3933" s="10" t="str">
        <x:v>NO_SEMANTIC</x:v>
      </x:c>
      <x:c r="B3933" s="10" t="str">
        <x:v>TRF-041</x:v>
      </x:c>
      <x:c r="C3933" s="10" t="str">
        <x:v>TRF-041-F04</x:v>
      </x:c>
      <x:c r="D3933" s="10" t="str">
        <x:v>RUN_01</x:v>
      </x:c>
      <x:c r="E3933" s="10" t="str">
        <x:v>ORIGINAL_LEDGER</x:v>
      </x:c>
      <x:c r="F3933" s="10" t="str">
        <x:v>FAIL</x:v>
      </x:c>
      <x:c r="G3933" s="10" t="str">
        <x:v>FAIL</x:v>
      </x:c>
      <x:c r="H3933" s="10" t="str">
        <x:v>EXECUTED</x:v>
      </x:c>
      <x:c r="I3933" s="10" t="str">
        <x:v>PARSED</x:v>
      </x:c>
      <x:c r="J3933" s="10" t="str">
        <x:v>NO_SEMANTIC_VALIDATOR_DETERMINISTIC_PASS</x:v>
      </x:c>
      <x:c r="K3933" s="10" t="str">
        <x:v>b644c27b422b7411381af81fee68b31e051aa70071283f3ab1fd186db5ac4292</x:v>
      </x:c>
      <x:c r="L3933" s="10" t="str">
        <x:v>historical_three</x:v>
      </x:c>
      <x:c r="M3933" s="10" t="n">
        <x:v>1</x:v>
      </x:c>
      <x:c r="N3933" s="10" t="n">
        <x:v>0</x:v>
      </x:c>
      <x:c r="O3933" s="10" t="n">
        <x:v>0</x:v>
      </x:c>
      <x:c r="P3933" s="9" t="str">
        <x:f>'CaseReview'!U1747</x:f>
        <x:v>FAIL</x:v>
      </x:c>
      <x:c r="Q3933" s="9" t="n">
        <x:f>IF(AND(T3933=1,G3933=P3933),1,0)</x:f>
        <x:v>1</x:v>
      </x:c>
      <x:c r="R3933" s="9" t="n">
        <x:f>IF(AND(T3933=1,G3933="PASS",P3933="FAIL"),1,0)</x:f>
        <x:v>0</x:v>
      </x:c>
      <x:c r="S3933" s="9" t="n">
        <x:f>IF(AND(T3933=1,G3933="FAIL",P3933="PASS"),1,0)</x:f>
        <x:v>0</x:v>
      </x:c>
      <x:c r="T3933" s="9" t="n">
        <x:v>1</x:v>
      </x:c>
      <x:c r="U3933" s="9" t="n">
        <x:v>12</x:v>
      </x:c>
      <x:c r="V3933" s="9" t="str">
        <x:v>MVP/SHACL_GENERATION_PIPELINE/experiments/LUNA_NO_SEMANTIC_VALIDATOR/RUN_01/runs/RUN-TRF-041-20260901T111717411180Z/artifacts/attempt_01/candidate_shape.ttl</x:v>
      </x:c>
    </x:row>
    <x:row r="3934" ht="22" customHeight="1">
      <x:c r="A3934" s="10" t="str">
        <x:v>NO_SEMANTIC</x:v>
      </x:c>
      <x:c r="B3934" s="10" t="str">
        <x:v>TRF-041</x:v>
      </x:c>
      <x:c r="C3934" s="10" t="str">
        <x:v>TRF-041-F05</x:v>
      </x:c>
      <x:c r="D3934" s="10" t="str">
        <x:v>RUN_01</x:v>
      </x:c>
      <x:c r="E3934" s="10" t="str">
        <x:v>ORIGINAL_LEDGER</x:v>
      </x:c>
      <x:c r="F3934" s="10" t="str">
        <x:v>FAIL</x:v>
      </x:c>
      <x:c r="G3934" s="10" t="str">
        <x:v>FAIL</x:v>
      </x:c>
      <x:c r="H3934" s="10" t="str">
        <x:v>EXECUTED</x:v>
      </x:c>
      <x:c r="I3934" s="10" t="str">
        <x:v>PARSED</x:v>
      </x:c>
      <x:c r="J3934" s="10" t="str">
        <x:v>NO_SEMANTIC_VALIDATOR_DETERMINISTIC_PASS</x:v>
      </x:c>
      <x:c r="K3934" s="10" t="str">
        <x:v>b644c27b422b7411381af81fee68b31e051aa70071283f3ab1fd186db5ac4292</x:v>
      </x:c>
      <x:c r="L3934" s="10" t="str">
        <x:v>historical_three</x:v>
      </x:c>
      <x:c r="M3934" s="10" t="n">
        <x:v>1</x:v>
      </x:c>
      <x:c r="N3934" s="10" t="n">
        <x:v>0</x:v>
      </x:c>
      <x:c r="O3934" s="10" t="n">
        <x:v>0</x:v>
      </x:c>
      <x:c r="P3934" s="9" t="str">
        <x:f>'CaseReview'!U1748</x:f>
        <x:v>FAIL</x:v>
      </x:c>
      <x:c r="Q3934" s="9" t="n">
        <x:f>IF(AND(T3934=1,G3934=P3934),1,0)</x:f>
        <x:v>1</x:v>
      </x:c>
      <x:c r="R3934" s="9" t="n">
        <x:f>IF(AND(T3934=1,G3934="PASS",P3934="FAIL"),1,0)</x:f>
        <x:v>0</x:v>
      </x:c>
      <x:c r="S3934" s="9" t="n">
        <x:f>IF(AND(T3934=1,G3934="FAIL",P3934="PASS"),1,0)</x:f>
        <x:v>0</x:v>
      </x:c>
      <x:c r="T3934" s="9" t="n">
        <x:v>1</x:v>
      </x:c>
      <x:c r="U3934" s="9" t="n">
        <x:v>12</x:v>
      </x:c>
      <x:c r="V3934" s="9" t="str">
        <x:v>MVP/SHACL_GENERATION_PIPELINE/experiments/LUNA_NO_SEMANTIC_VALIDATOR/RUN_01/runs/RUN-TRF-041-20260901T111717411180Z/artifacts/attempt_01/candidate_shape.ttl</x:v>
      </x:c>
    </x:row>
    <x:row r="3935" ht="22" customHeight="1">
      <x:c r="A3935" s="10" t="str">
        <x:v>NO_SEMANTIC</x:v>
      </x:c>
      <x:c r="B3935" s="10" t="str">
        <x:v>TRF-041</x:v>
      </x:c>
      <x:c r="C3935" s="10" t="str">
        <x:v>TRF-041-F06</x:v>
      </x:c>
      <x:c r="D3935" s="10" t="str">
        <x:v>RUN_01</x:v>
      </x:c>
      <x:c r="E3935" s="10" t="str">
        <x:v>ORIGINAL_LEDGER</x:v>
      </x:c>
      <x:c r="F3935" s="10" t="str">
        <x:v>FAIL</x:v>
      </x:c>
      <x:c r="G3935" s="10" t="str">
        <x:v>FAIL</x:v>
      </x:c>
      <x:c r="H3935" s="10" t="str">
        <x:v>EXECUTED</x:v>
      </x:c>
      <x:c r="I3935" s="10" t="str">
        <x:v>PARSED</x:v>
      </x:c>
      <x:c r="J3935" s="10" t="str">
        <x:v>NO_SEMANTIC_VALIDATOR_DETERMINISTIC_PASS</x:v>
      </x:c>
      <x:c r="K3935" s="10" t="str">
        <x:v>b644c27b422b7411381af81fee68b31e051aa70071283f3ab1fd186db5ac4292</x:v>
      </x:c>
      <x:c r="L3935" s="10" t="str">
        <x:v>historical_three</x:v>
      </x:c>
      <x:c r="M3935" s="10" t="n">
        <x:v>1</x:v>
      </x:c>
      <x:c r="N3935" s="10" t="n">
        <x:v>0</x:v>
      </x:c>
      <x:c r="O3935" s="10" t="n">
        <x:v>0</x:v>
      </x:c>
      <x:c r="P3935" s="9" t="str">
        <x:f>'CaseReview'!U1749</x:f>
        <x:v>FAIL</x:v>
      </x:c>
      <x:c r="Q3935" s="9" t="n">
        <x:f>IF(AND(T3935=1,G3935=P3935),1,0)</x:f>
        <x:v>1</x:v>
      </x:c>
      <x:c r="R3935" s="9" t="n">
        <x:f>IF(AND(T3935=1,G3935="PASS",P3935="FAIL"),1,0)</x:f>
        <x:v>0</x:v>
      </x:c>
      <x:c r="S3935" s="9" t="n">
        <x:f>IF(AND(T3935=1,G3935="FAIL",P3935="PASS"),1,0)</x:f>
        <x:v>0</x:v>
      </x:c>
      <x:c r="T3935" s="9" t="n">
        <x:v>1</x:v>
      </x:c>
      <x:c r="U3935" s="9" t="n">
        <x:v>12</x:v>
      </x:c>
      <x:c r="V3935" s="9" t="str">
        <x:v>MVP/SHACL_GENERATION_PIPELINE/experiments/LUNA_NO_SEMANTIC_VALIDATOR/RUN_01/runs/RUN-TRF-041-20260901T111717411180Z/artifacts/attempt_01/candidate_shape.ttl</x:v>
      </x:c>
    </x:row>
    <x:row r="3936" ht="22" customHeight="1">
      <x:c r="A3936" s="10" t="str">
        <x:v>NO_SEMANTIC</x:v>
      </x:c>
      <x:c r="B3936" s="10" t="str">
        <x:v>TRF-041</x:v>
      </x:c>
      <x:c r="C3936" s="10" t="str">
        <x:v>TRF-041-F07</x:v>
      </x:c>
      <x:c r="D3936" s="10" t="str">
        <x:v>RUN_01</x:v>
      </x:c>
      <x:c r="E3936" s="10" t="str">
        <x:v>ORIGINAL_LEDGER</x:v>
      </x:c>
      <x:c r="F3936" s="10" t="str">
        <x:v>FAIL</x:v>
      </x:c>
      <x:c r="G3936" s="10" t="str">
        <x:v>FAIL</x:v>
      </x:c>
      <x:c r="H3936" s="10" t="str">
        <x:v>EXECUTED</x:v>
      </x:c>
      <x:c r="I3936" s="10" t="str">
        <x:v>PARSED</x:v>
      </x:c>
      <x:c r="J3936" s="10" t="str">
        <x:v>NO_SEMANTIC_VALIDATOR_DETERMINISTIC_PASS</x:v>
      </x:c>
      <x:c r="K3936" s="10" t="str">
        <x:v>b644c27b422b7411381af81fee68b31e051aa70071283f3ab1fd186db5ac4292</x:v>
      </x:c>
      <x:c r="L3936" s="10" t="str">
        <x:v>historical_three</x:v>
      </x:c>
      <x:c r="M3936" s="10" t="n">
        <x:v>1</x:v>
      </x:c>
      <x:c r="N3936" s="10" t="n">
        <x:v>0</x:v>
      </x:c>
      <x:c r="O3936" s="10" t="n">
        <x:v>0</x:v>
      </x:c>
      <x:c r="P3936" s="9" t="str">
        <x:f>'CaseReview'!U1750</x:f>
        <x:v>FAIL</x:v>
      </x:c>
      <x:c r="Q3936" s="9" t="n">
        <x:f>IF(AND(T3936=1,G3936=P3936),1,0)</x:f>
        <x:v>1</x:v>
      </x:c>
      <x:c r="R3936" s="9" t="n">
        <x:f>IF(AND(T3936=1,G3936="PASS",P3936="FAIL"),1,0)</x:f>
        <x:v>0</x:v>
      </x:c>
      <x:c r="S3936" s="9" t="n">
        <x:f>IF(AND(T3936=1,G3936="FAIL",P3936="PASS"),1,0)</x:f>
        <x:v>0</x:v>
      </x:c>
      <x:c r="T3936" s="9" t="n">
        <x:v>1</x:v>
      </x:c>
      <x:c r="U3936" s="9" t="n">
        <x:v>12</x:v>
      </x:c>
      <x:c r="V3936" s="9" t="str">
        <x:v>MVP/SHACL_GENERATION_PIPELINE/experiments/LUNA_NO_SEMANTIC_VALIDATOR/RUN_01/runs/RUN-TRF-041-20260901T111717411180Z/artifacts/attempt_01/candidate_shape.ttl</x:v>
      </x:c>
    </x:row>
    <x:row r="3937" ht="22" customHeight="1">
      <x:c r="A3937" s="10" t="str">
        <x:v>NO_SEMANTIC</x:v>
      </x:c>
      <x:c r="B3937" s="10" t="str">
        <x:v>TRF-041</x:v>
      </x:c>
      <x:c r="C3937" s="10" t="str">
        <x:v>TRF-041-F08</x:v>
      </x:c>
      <x:c r="D3937" s="10" t="str">
        <x:v>RUN_01</x:v>
      </x:c>
      <x:c r="E3937" s="10" t="str">
        <x:v>ORIGINAL_LEDGER</x:v>
      </x:c>
      <x:c r="F3937" s="10" t="str">
        <x:v>FAIL</x:v>
      </x:c>
      <x:c r="G3937" s="10" t="str">
        <x:v>FAIL</x:v>
      </x:c>
      <x:c r="H3937" s="10" t="str">
        <x:v>EXECUTED</x:v>
      </x:c>
      <x:c r="I3937" s="10" t="str">
        <x:v>PARSED</x:v>
      </x:c>
      <x:c r="J3937" s="10" t="str">
        <x:v>NO_SEMANTIC_VALIDATOR_DETERMINISTIC_PASS</x:v>
      </x:c>
      <x:c r="K3937" s="10" t="str">
        <x:v>b644c27b422b7411381af81fee68b31e051aa70071283f3ab1fd186db5ac4292</x:v>
      </x:c>
      <x:c r="L3937" s="10" t="str">
        <x:v>historical_three</x:v>
      </x:c>
      <x:c r="M3937" s="10" t="n">
        <x:v>1</x:v>
      </x:c>
      <x:c r="N3937" s="10" t="n">
        <x:v>0</x:v>
      </x:c>
      <x:c r="O3937" s="10" t="n">
        <x:v>0</x:v>
      </x:c>
      <x:c r="P3937" s="9" t="str">
        <x:f>'CaseReview'!U1751</x:f>
        <x:v>FAIL</x:v>
      </x:c>
      <x:c r="Q3937" s="9" t="n">
        <x:f>IF(AND(T3937=1,G3937=P3937),1,0)</x:f>
        <x:v>1</x:v>
      </x:c>
      <x:c r="R3937" s="9" t="n">
        <x:f>IF(AND(T3937=1,G3937="PASS",P3937="FAIL"),1,0)</x:f>
        <x:v>0</x:v>
      </x:c>
      <x:c r="S3937" s="9" t="n">
        <x:f>IF(AND(T3937=1,G3937="FAIL",P3937="PASS"),1,0)</x:f>
        <x:v>0</x:v>
      </x:c>
      <x:c r="T3937" s="9" t="n">
        <x:v>1</x:v>
      </x:c>
      <x:c r="U3937" s="9" t="n">
        <x:v>12</x:v>
      </x:c>
      <x:c r="V3937" s="9" t="str">
        <x:v>MVP/SHACL_GENERATION_PIPELINE/experiments/LUNA_NO_SEMANTIC_VALIDATOR/RUN_01/runs/RUN-TRF-041-20260901T111717411180Z/artifacts/attempt_01/candidate_shape.ttl</x:v>
      </x:c>
    </x:row>
    <x:row r="3938" ht="22" customHeight="1">
      <x:c r="A3938" s="10" t="str">
        <x:v>NO_SEMANTIC</x:v>
      </x:c>
      <x:c r="B3938" s="10" t="str">
        <x:v>TRF-041</x:v>
      </x:c>
      <x:c r="C3938" s="10" t="str">
        <x:v>TRF-041-F09</x:v>
      </x:c>
      <x:c r="D3938" s="10" t="str">
        <x:v>RUN_01</x:v>
      </x:c>
      <x:c r="E3938" s="10" t="str">
        <x:v>ORIGINAL_LEDGER</x:v>
      </x:c>
      <x:c r="F3938" s="10" t="str">
        <x:v>FAIL</x:v>
      </x:c>
      <x:c r="G3938" s="10" t="str">
        <x:v>FAIL</x:v>
      </x:c>
      <x:c r="H3938" s="10" t="str">
        <x:v>EXECUTED</x:v>
      </x:c>
      <x:c r="I3938" s="10" t="str">
        <x:v>PARSED</x:v>
      </x:c>
      <x:c r="J3938" s="10" t="str">
        <x:v>NO_SEMANTIC_VALIDATOR_DETERMINISTIC_PASS</x:v>
      </x:c>
      <x:c r="K3938" s="10" t="str">
        <x:v>b644c27b422b7411381af81fee68b31e051aa70071283f3ab1fd186db5ac4292</x:v>
      </x:c>
      <x:c r="L3938" s="10" t="str">
        <x:v>historical_three</x:v>
      </x:c>
      <x:c r="M3938" s="10" t="n">
        <x:v>1</x:v>
      </x:c>
      <x:c r="N3938" s="10" t="n">
        <x:v>0</x:v>
      </x:c>
      <x:c r="O3938" s="10" t="n">
        <x:v>0</x:v>
      </x:c>
      <x:c r="P3938" s="9" t="str">
        <x:f>'CaseReview'!U1752</x:f>
        <x:v>FAIL</x:v>
      </x:c>
      <x:c r="Q3938" s="9" t="n">
        <x:f>IF(AND(T3938=1,G3938=P3938),1,0)</x:f>
        <x:v>1</x:v>
      </x:c>
      <x:c r="R3938" s="9" t="n">
        <x:f>IF(AND(T3938=1,G3938="PASS",P3938="FAIL"),1,0)</x:f>
        <x:v>0</x:v>
      </x:c>
      <x:c r="S3938" s="9" t="n">
        <x:f>IF(AND(T3938=1,G3938="FAIL",P3938="PASS"),1,0)</x:f>
        <x:v>0</x:v>
      </x:c>
      <x:c r="T3938" s="9" t="n">
        <x:v>1</x:v>
      </x:c>
      <x:c r="U3938" s="9" t="n">
        <x:v>12</x:v>
      </x:c>
      <x:c r="V3938" s="9" t="str">
        <x:v>MVP/SHACL_GENERATION_PIPELINE/experiments/LUNA_NO_SEMANTIC_VALIDATOR/RUN_01/runs/RUN-TRF-041-20260901T111717411180Z/artifacts/attempt_01/candidate_shape.ttl</x:v>
      </x:c>
    </x:row>
    <x:row r="3939" ht="22" customHeight="1">
      <x:c r="A3939" s="10" t="str">
        <x:v>NO_SEMANTIC</x:v>
      </x:c>
      <x:c r="B3939" s="10" t="str">
        <x:v>TRF-041</x:v>
      </x:c>
      <x:c r="C3939" s="10" t="str">
        <x:v>TRF-041-F10</x:v>
      </x:c>
      <x:c r="D3939" s="10" t="str">
        <x:v>RUN_01</x:v>
      </x:c>
      <x:c r="E3939" s="10" t="str">
        <x:v>ORIGINAL_LEDGER</x:v>
      </x:c>
      <x:c r="F3939" s="10" t="str">
        <x:v>FAIL</x:v>
      </x:c>
      <x:c r="G3939" s="10" t="str">
        <x:v>FAIL</x:v>
      </x:c>
      <x:c r="H3939" s="10" t="str">
        <x:v>EXECUTED</x:v>
      </x:c>
      <x:c r="I3939" s="10" t="str">
        <x:v>PARSED</x:v>
      </x:c>
      <x:c r="J3939" s="10" t="str">
        <x:v>NO_SEMANTIC_VALIDATOR_DETERMINISTIC_PASS</x:v>
      </x:c>
      <x:c r="K3939" s="10" t="str">
        <x:v>b644c27b422b7411381af81fee68b31e051aa70071283f3ab1fd186db5ac4292</x:v>
      </x:c>
      <x:c r="L3939" s="10" t="str">
        <x:v>historical_three</x:v>
      </x:c>
      <x:c r="M3939" s="10" t="n">
        <x:v>1</x:v>
      </x:c>
      <x:c r="N3939" s="10" t="n">
        <x:v>0</x:v>
      </x:c>
      <x:c r="O3939" s="10" t="n">
        <x:v>0</x:v>
      </x:c>
      <x:c r="P3939" s="9" t="str">
        <x:f>'CaseReview'!U1753</x:f>
        <x:v>FAIL</x:v>
      </x:c>
      <x:c r="Q3939" s="9" t="n">
        <x:f>IF(AND(T3939=1,G3939=P3939),1,0)</x:f>
        <x:v>1</x:v>
      </x:c>
      <x:c r="R3939" s="9" t="n">
        <x:f>IF(AND(T3939=1,G3939="PASS",P3939="FAIL"),1,0)</x:f>
        <x:v>0</x:v>
      </x:c>
      <x:c r="S3939" s="9" t="n">
        <x:f>IF(AND(T3939=1,G3939="FAIL",P3939="PASS"),1,0)</x:f>
        <x:v>0</x:v>
      </x:c>
      <x:c r="T3939" s="9" t="n">
        <x:v>1</x:v>
      </x:c>
      <x:c r="U3939" s="9" t="n">
        <x:v>12</x:v>
      </x:c>
      <x:c r="V3939" s="9" t="str">
        <x:v>MVP/SHACL_GENERATION_PIPELINE/experiments/LUNA_NO_SEMANTIC_VALIDATOR/RUN_01/runs/RUN-TRF-041-20260901T111717411180Z/artifacts/attempt_01/candidate_shape.ttl</x:v>
      </x:c>
    </x:row>
    <x:row r="3940" ht="22" customHeight="1">
      <x:c r="A3940" s="10" t="str">
        <x:v>NO_SEMANTIC</x:v>
      </x:c>
      <x:c r="B3940" s="10" t="str">
        <x:v>TRF-041</x:v>
      </x:c>
      <x:c r="C3940" s="10" t="str">
        <x:v>TRF-041-P01</x:v>
      </x:c>
      <x:c r="D3940" s="10" t="str">
        <x:v>RUN_01</x:v>
      </x:c>
      <x:c r="E3940" s="10" t="str">
        <x:v>ORIGINAL_LEDGER</x:v>
      </x:c>
      <x:c r="F3940" s="10" t="str">
        <x:v>PASS</x:v>
      </x:c>
      <x:c r="G3940" s="10" t="str">
        <x:v>PASS</x:v>
      </x:c>
      <x:c r="H3940" s="10" t="str">
        <x:v>EXECUTED</x:v>
      </x:c>
      <x:c r="I3940" s="10" t="str">
        <x:v>PARSED</x:v>
      </x:c>
      <x:c r="J3940" s="10" t="str">
        <x:v>NO_SEMANTIC_VALIDATOR_DETERMINISTIC_PASS</x:v>
      </x:c>
      <x:c r="K3940" s="10" t="str">
        <x:v>b644c27b422b7411381af81fee68b31e051aa70071283f3ab1fd186db5ac4292</x:v>
      </x:c>
      <x:c r="L3940" s="10" t="str">
        <x:v>historical_three</x:v>
      </x:c>
      <x:c r="M3940" s="10" t="n">
        <x:v>1</x:v>
      </x:c>
      <x:c r="N3940" s="10" t="n">
        <x:v>0</x:v>
      </x:c>
      <x:c r="O3940" s="10" t="n">
        <x:v>0</x:v>
      </x:c>
      <x:c r="P3940" s="9" t="str">
        <x:f>'CaseReview'!U1754</x:f>
        <x:v>PASS</x:v>
      </x:c>
      <x:c r="Q3940" s="9" t="n">
        <x:f>IF(AND(T3940=1,G3940=P3940),1,0)</x:f>
        <x:v>1</x:v>
      </x:c>
      <x:c r="R3940" s="9" t="n">
        <x:f>IF(AND(T3940=1,G3940="PASS",P3940="FAIL"),1,0)</x:f>
        <x:v>0</x:v>
      </x:c>
      <x:c r="S3940" s="9" t="n">
        <x:f>IF(AND(T3940=1,G3940="FAIL",P3940="PASS"),1,0)</x:f>
        <x:v>0</x:v>
      </x:c>
      <x:c r="T3940" s="9" t="n">
        <x:v>1</x:v>
      </x:c>
      <x:c r="U3940" s="9" t="n">
        <x:v>12</x:v>
      </x:c>
      <x:c r="V3940" s="9" t="str">
        <x:v>MVP/SHACL_GENERATION_PIPELINE/experiments/LUNA_NO_SEMANTIC_VALIDATOR/RUN_01/runs/RUN-TRF-041-20260901T111717411180Z/artifacts/attempt_01/candidate_shape.ttl</x:v>
      </x:c>
    </x:row>
    <x:row r="3941" ht="22" customHeight="1">
      <x:c r="A3941" s="10" t="str">
        <x:v>NO_SEMANTIC</x:v>
      </x:c>
      <x:c r="B3941" s="10" t="str">
        <x:v>TRF-041</x:v>
      </x:c>
      <x:c r="C3941" s="10" t="str">
        <x:v>TRF-041-P02</x:v>
      </x:c>
      <x:c r="D3941" s="10" t="str">
        <x:v>RUN_01</x:v>
      </x:c>
      <x:c r="E3941" s="10" t="str">
        <x:v>ORIGINAL_LEDGER</x:v>
      </x:c>
      <x:c r="F3941" s="10" t="str">
        <x:v>PASS</x:v>
      </x:c>
      <x:c r="G3941" s="10" t="str">
        <x:v>PASS</x:v>
      </x:c>
      <x:c r="H3941" s="10" t="str">
        <x:v>EXECUTED</x:v>
      </x:c>
      <x:c r="I3941" s="10" t="str">
        <x:v>PARSED</x:v>
      </x:c>
      <x:c r="J3941" s="10" t="str">
        <x:v>NO_SEMANTIC_VALIDATOR_DETERMINISTIC_PASS</x:v>
      </x:c>
      <x:c r="K3941" s="10" t="str">
        <x:v>b644c27b422b7411381af81fee68b31e051aa70071283f3ab1fd186db5ac4292</x:v>
      </x:c>
      <x:c r="L3941" s="10" t="str">
        <x:v>historical_three</x:v>
      </x:c>
      <x:c r="M3941" s="10" t="n">
        <x:v>1</x:v>
      </x:c>
      <x:c r="N3941" s="10" t="n">
        <x:v>0</x:v>
      </x:c>
      <x:c r="O3941" s="10" t="n">
        <x:v>0</x:v>
      </x:c>
      <x:c r="P3941" s="9" t="str">
        <x:f>'CaseReview'!U1755</x:f>
        <x:v>PASS</x:v>
      </x:c>
      <x:c r="Q3941" s="9" t="n">
        <x:f>IF(AND(T3941=1,G3941=P3941),1,0)</x:f>
        <x:v>1</x:v>
      </x:c>
      <x:c r="R3941" s="9" t="n">
        <x:f>IF(AND(T3941=1,G3941="PASS",P3941="FAIL"),1,0)</x:f>
        <x:v>0</x:v>
      </x:c>
      <x:c r="S3941" s="9" t="n">
        <x:f>IF(AND(T3941=1,G3941="FAIL",P3941="PASS"),1,0)</x:f>
        <x:v>0</x:v>
      </x:c>
      <x:c r="T3941" s="9" t="n">
        <x:v>1</x:v>
      </x:c>
      <x:c r="U3941" s="9" t="n">
        <x:v>12</x:v>
      </x:c>
      <x:c r="V3941" s="9" t="str">
        <x:v>MVP/SHACL_GENERATION_PIPELINE/experiments/LUNA_NO_SEMANTIC_VALIDATOR/RUN_01/runs/RUN-TRF-041-20260901T111717411180Z/artifacts/attempt_01/candidate_shape.ttl</x:v>
      </x:c>
    </x:row>
    <x:row r="3942" ht="22" customHeight="1">
      <x:c r="A3942" s="10" t="str">
        <x:v>NO_SEMANTIC</x:v>
      </x:c>
      <x:c r="B3942" s="10" t="str">
        <x:v>TRF-042</x:v>
      </x:c>
      <x:c r="C3942" s="10" t="str">
        <x:v>TRF-042-F01</x:v>
      </x:c>
      <x:c r="D3942" s="10" t="str">
        <x:v>RUN_01</x:v>
      </x:c>
      <x:c r="E3942" s="10" t="str">
        <x:v>ORIGINAL_LEDGER</x:v>
      </x:c>
      <x:c r="F3942" s="10" t="str">
        <x:v>FAIL</x:v>
      </x:c>
      <x:c r="G3942" s="10" t="str">
        <x:v>FAIL</x:v>
      </x:c>
      <x:c r="H3942" s="10" t="str">
        <x:v>EXECUTED</x:v>
      </x:c>
      <x:c r="I3942" s="10" t="str">
        <x:v>PARSED</x:v>
      </x:c>
      <x:c r="J3942" s="10" t="str">
        <x:v>NO_SEMANTIC_VALIDATOR_DETERMINISTIC_PASS</x:v>
      </x:c>
      <x:c r="K3942" s="10" t="str">
        <x:v>4c4d6e13c7ea274dd6894fb92d07b78c3d0e7b36c22dbf56289dfbe7e3f07418</x:v>
      </x:c>
      <x:c r="L3942" s="10" t="str">
        <x:v>historical_three</x:v>
      </x:c>
      <x:c r="M3942" s="10" t="n">
        <x:v>1</x:v>
      </x:c>
      <x:c r="N3942" s="10" t="n">
        <x:v>0</x:v>
      </x:c>
      <x:c r="O3942" s="10" t="n">
        <x:v>0</x:v>
      </x:c>
      <x:c r="P3942" s="9" t="str">
        <x:f>'CaseReview'!U1756</x:f>
        <x:v>FAIL</x:v>
      </x:c>
      <x:c r="Q3942" s="9" t="n">
        <x:f>IF(AND(T3942=1,G3942=P3942),1,0)</x:f>
        <x:v>1</x:v>
      </x:c>
      <x:c r="R3942" s="9" t="n">
        <x:f>IF(AND(T3942=1,G3942="PASS",P3942="FAIL"),1,0)</x:f>
        <x:v>0</x:v>
      </x:c>
      <x:c r="S3942" s="9" t="n">
        <x:f>IF(AND(T3942=1,G3942="FAIL",P3942="PASS"),1,0)</x:f>
        <x:v>0</x:v>
      </x:c>
      <x:c r="T3942" s="9" t="n">
        <x:v>1</x:v>
      </x:c>
      <x:c r="U3942" s="9" t="n">
        <x:v>8</x:v>
      </x:c>
      <x:c r="V3942" s="9" t="str">
        <x:v>MVP/SHACL_GENERATION_PIPELINE/experiments/LUNA_NO_SEMANTIC_VALIDATOR/RUN_01/runs/RUN-TRF-042-20260901T111737111551Z/artifacts/attempt_01/candidate_shape.ttl</x:v>
      </x:c>
    </x:row>
    <x:row r="3943" ht="22" customHeight="1">
      <x:c r="A3943" s="10" t="str">
        <x:v>NO_SEMANTIC</x:v>
      </x:c>
      <x:c r="B3943" s="10" t="str">
        <x:v>TRF-042</x:v>
      </x:c>
      <x:c r="C3943" s="10" t="str">
        <x:v>TRF-042-F02</x:v>
      </x:c>
      <x:c r="D3943" s="10" t="str">
        <x:v>RUN_01</x:v>
      </x:c>
      <x:c r="E3943" s="10" t="str">
        <x:v>ORIGINAL_LEDGER</x:v>
      </x:c>
      <x:c r="F3943" s="10" t="str">
        <x:v>FAIL</x:v>
      </x:c>
      <x:c r="G3943" s="10" t="str">
        <x:v>FAIL</x:v>
      </x:c>
      <x:c r="H3943" s="10" t="str">
        <x:v>EXECUTED</x:v>
      </x:c>
      <x:c r="I3943" s="10" t="str">
        <x:v>PARSED</x:v>
      </x:c>
      <x:c r="J3943" s="10" t="str">
        <x:v>NO_SEMANTIC_VALIDATOR_DETERMINISTIC_PASS</x:v>
      </x:c>
      <x:c r="K3943" s="10" t="str">
        <x:v>4c4d6e13c7ea274dd6894fb92d07b78c3d0e7b36c22dbf56289dfbe7e3f07418</x:v>
      </x:c>
      <x:c r="L3943" s="10" t="str">
        <x:v>historical_three</x:v>
      </x:c>
      <x:c r="M3943" s="10" t="n">
        <x:v>1</x:v>
      </x:c>
      <x:c r="N3943" s="10" t="n">
        <x:v>0</x:v>
      </x:c>
      <x:c r="O3943" s="10" t="n">
        <x:v>0</x:v>
      </x:c>
      <x:c r="P3943" s="9" t="str">
        <x:f>'CaseReview'!U1757</x:f>
        <x:v>FAIL</x:v>
      </x:c>
      <x:c r="Q3943" s="9" t="n">
        <x:f>IF(AND(T3943=1,G3943=P3943),1,0)</x:f>
        <x:v>1</x:v>
      </x:c>
      <x:c r="R3943" s="9" t="n">
        <x:f>IF(AND(T3943=1,G3943="PASS",P3943="FAIL"),1,0)</x:f>
        <x:v>0</x:v>
      </x:c>
      <x:c r="S3943" s="9" t="n">
        <x:f>IF(AND(T3943=1,G3943="FAIL",P3943="PASS"),1,0)</x:f>
        <x:v>0</x:v>
      </x:c>
      <x:c r="T3943" s="9" t="n">
        <x:v>1</x:v>
      </x:c>
      <x:c r="U3943" s="9" t="n">
        <x:v>8</x:v>
      </x:c>
      <x:c r="V3943" s="9" t="str">
        <x:v>MVP/SHACL_GENERATION_PIPELINE/experiments/LUNA_NO_SEMANTIC_VALIDATOR/RUN_01/runs/RUN-TRF-042-20260901T111737111551Z/artifacts/attempt_01/candidate_shape.ttl</x:v>
      </x:c>
    </x:row>
    <x:row r="3944" ht="22" customHeight="1">
      <x:c r="A3944" s="10" t="str">
        <x:v>NO_SEMANTIC</x:v>
      </x:c>
      <x:c r="B3944" s="10" t="str">
        <x:v>TRF-042</x:v>
      </x:c>
      <x:c r="C3944" s="10" t="str">
        <x:v>TRF-042-F03</x:v>
      </x:c>
      <x:c r="D3944" s="10" t="str">
        <x:v>RUN_01</x:v>
      </x:c>
      <x:c r="E3944" s="10" t="str">
        <x:v>ORIGINAL_LEDGER</x:v>
      </x:c>
      <x:c r="F3944" s="10" t="str">
        <x:v>FAIL</x:v>
      </x:c>
      <x:c r="G3944" s="10" t="str">
        <x:v>FAIL</x:v>
      </x:c>
      <x:c r="H3944" s="10" t="str">
        <x:v>EXECUTED</x:v>
      </x:c>
      <x:c r="I3944" s="10" t="str">
        <x:v>PARSED</x:v>
      </x:c>
      <x:c r="J3944" s="10" t="str">
        <x:v>NO_SEMANTIC_VALIDATOR_DETERMINISTIC_PASS</x:v>
      </x:c>
      <x:c r="K3944" s="10" t="str">
        <x:v>4c4d6e13c7ea274dd6894fb92d07b78c3d0e7b36c22dbf56289dfbe7e3f07418</x:v>
      </x:c>
      <x:c r="L3944" s="10" t="str">
        <x:v>historical_three</x:v>
      </x:c>
      <x:c r="M3944" s="10" t="n">
        <x:v>1</x:v>
      </x:c>
      <x:c r="N3944" s="10" t="n">
        <x:v>0</x:v>
      </x:c>
      <x:c r="O3944" s="10" t="n">
        <x:v>0</x:v>
      </x:c>
      <x:c r="P3944" s="9" t="str">
        <x:f>'CaseReview'!U1758</x:f>
        <x:v>FAIL</x:v>
      </x:c>
      <x:c r="Q3944" s="9" t="n">
        <x:f>IF(AND(T3944=1,G3944=P3944),1,0)</x:f>
        <x:v>1</x:v>
      </x:c>
      <x:c r="R3944" s="9" t="n">
        <x:f>IF(AND(T3944=1,G3944="PASS",P3944="FAIL"),1,0)</x:f>
        <x:v>0</x:v>
      </x:c>
      <x:c r="S3944" s="9" t="n">
        <x:f>IF(AND(T3944=1,G3944="FAIL",P3944="PASS"),1,0)</x:f>
        <x:v>0</x:v>
      </x:c>
      <x:c r="T3944" s="9" t="n">
        <x:v>1</x:v>
      </x:c>
      <x:c r="U3944" s="9" t="n">
        <x:v>8</x:v>
      </x:c>
      <x:c r="V3944" s="9" t="str">
        <x:v>MVP/SHACL_GENERATION_PIPELINE/experiments/LUNA_NO_SEMANTIC_VALIDATOR/RUN_01/runs/RUN-TRF-042-20260901T111737111551Z/artifacts/attempt_01/candidate_shape.ttl</x:v>
      </x:c>
    </x:row>
    <x:row r="3945" ht="22" customHeight="1">
      <x:c r="A3945" s="10" t="str">
        <x:v>NO_SEMANTIC</x:v>
      </x:c>
      <x:c r="B3945" s="10" t="str">
        <x:v>TRF-042</x:v>
      </x:c>
      <x:c r="C3945" s="10" t="str">
        <x:v>TRF-042-F04</x:v>
      </x:c>
      <x:c r="D3945" s="10" t="str">
        <x:v>RUN_01</x:v>
      </x:c>
      <x:c r="E3945" s="10" t="str">
        <x:v>ORIGINAL_LEDGER</x:v>
      </x:c>
      <x:c r="F3945" s="10" t="str">
        <x:v>FAIL</x:v>
      </x:c>
      <x:c r="G3945" s="10" t="str">
        <x:v>FAIL</x:v>
      </x:c>
      <x:c r="H3945" s="10" t="str">
        <x:v>EXECUTED</x:v>
      </x:c>
      <x:c r="I3945" s="10" t="str">
        <x:v>PARSED</x:v>
      </x:c>
      <x:c r="J3945" s="10" t="str">
        <x:v>NO_SEMANTIC_VALIDATOR_DETERMINISTIC_PASS</x:v>
      </x:c>
      <x:c r="K3945" s="10" t="str">
        <x:v>4c4d6e13c7ea274dd6894fb92d07b78c3d0e7b36c22dbf56289dfbe7e3f07418</x:v>
      </x:c>
      <x:c r="L3945" s="10" t="str">
        <x:v>historical_three</x:v>
      </x:c>
      <x:c r="M3945" s="10" t="n">
        <x:v>1</x:v>
      </x:c>
      <x:c r="N3945" s="10" t="n">
        <x:v>0</x:v>
      </x:c>
      <x:c r="O3945" s="10" t="n">
        <x:v>0</x:v>
      </x:c>
      <x:c r="P3945" s="9" t="str">
        <x:f>'CaseReview'!U1759</x:f>
        <x:v>FAIL</x:v>
      </x:c>
      <x:c r="Q3945" s="9" t="n">
        <x:f>IF(AND(T3945=1,G3945=P3945),1,0)</x:f>
        <x:v>1</x:v>
      </x:c>
      <x:c r="R3945" s="9" t="n">
        <x:f>IF(AND(T3945=1,G3945="PASS",P3945="FAIL"),1,0)</x:f>
        <x:v>0</x:v>
      </x:c>
      <x:c r="S3945" s="9" t="n">
        <x:f>IF(AND(T3945=1,G3945="FAIL",P3945="PASS"),1,0)</x:f>
        <x:v>0</x:v>
      </x:c>
      <x:c r="T3945" s="9" t="n">
        <x:v>1</x:v>
      </x:c>
      <x:c r="U3945" s="9" t="n">
        <x:v>8</x:v>
      </x:c>
      <x:c r="V3945" s="9" t="str">
        <x:v>MVP/SHACL_GENERATION_PIPELINE/experiments/LUNA_NO_SEMANTIC_VALIDATOR/RUN_01/runs/RUN-TRF-042-20260901T111737111551Z/artifacts/attempt_01/candidate_shape.ttl</x:v>
      </x:c>
    </x:row>
    <x:row r="3946" ht="22" customHeight="1">
      <x:c r="A3946" s="10" t="str">
        <x:v>NO_SEMANTIC</x:v>
      </x:c>
      <x:c r="B3946" s="10" t="str">
        <x:v>TRF-042</x:v>
      </x:c>
      <x:c r="C3946" s="10" t="str">
        <x:v>TRF-042-P01</x:v>
      </x:c>
      <x:c r="D3946" s="10" t="str">
        <x:v>RUN_01</x:v>
      </x:c>
      <x:c r="E3946" s="10" t="str">
        <x:v>ORIGINAL_LEDGER</x:v>
      </x:c>
      <x:c r="F3946" s="10" t="str">
        <x:v>PASS</x:v>
      </x:c>
      <x:c r="G3946" s="10" t="str">
        <x:v>FAIL</x:v>
      </x:c>
      <x:c r="H3946" s="10" t="str">
        <x:v>EXECUTED</x:v>
      </x:c>
      <x:c r="I3946" s="10" t="str">
        <x:v>PARSED</x:v>
      </x:c>
      <x:c r="J3946" s="10" t="str">
        <x:v>NO_SEMANTIC_VALIDATOR_DETERMINISTIC_PASS</x:v>
      </x:c>
      <x:c r="K3946" s="10" t="str">
        <x:v>4c4d6e13c7ea274dd6894fb92d07b78c3d0e7b36c22dbf56289dfbe7e3f07418</x:v>
      </x:c>
      <x:c r="L3946" s="10" t="str">
        <x:v>historical_three</x:v>
      </x:c>
      <x:c r="M3946" s="10" t="n">
        <x:v>0</x:v>
      </x:c>
      <x:c r="N3946" s="10" t="n">
        <x:v>0</x:v>
      </x:c>
      <x:c r="O3946" s="10" t="n">
        <x:v>1</x:v>
      </x:c>
      <x:c r="P3946" s="9" t="str">
        <x:f>'CaseReview'!U1760</x:f>
        <x:v>PASS</x:v>
      </x:c>
      <x:c r="Q3946" s="9" t="n">
        <x:f>IF(AND(T3946=1,G3946=P3946),1,0)</x:f>
        <x:v>0</x:v>
      </x:c>
      <x:c r="R3946" s="9" t="n">
        <x:f>IF(AND(T3946=1,G3946="PASS",P3946="FAIL"),1,0)</x:f>
        <x:v>0</x:v>
      </x:c>
      <x:c r="S3946" s="9" t="n">
        <x:f>IF(AND(T3946=1,G3946="FAIL",P3946="PASS"),1,0)</x:f>
        <x:v>1</x:v>
      </x:c>
      <x:c r="T3946" s="9" t="n">
        <x:v>1</x:v>
      </x:c>
      <x:c r="U3946" s="9" t="n">
        <x:v>8</x:v>
      </x:c>
      <x:c r="V3946" s="9" t="str">
        <x:v>MVP/SHACL_GENERATION_PIPELINE/experiments/LUNA_NO_SEMANTIC_VALIDATOR/RUN_01/runs/RUN-TRF-042-20260901T111737111551Z/artifacts/attempt_01/candidate_shape.ttl</x:v>
      </x:c>
    </x:row>
    <x:row r="3947" ht="22" customHeight="1">
      <x:c r="A3947" s="10" t="str">
        <x:v>NO_SEMANTIC</x:v>
      </x:c>
      <x:c r="B3947" s="10" t="str">
        <x:v>TRF-042</x:v>
      </x:c>
      <x:c r="C3947" s="10" t="str">
        <x:v>TRF-042-P02</x:v>
      </x:c>
      <x:c r="D3947" s="10" t="str">
        <x:v>RUN_01</x:v>
      </x:c>
      <x:c r="E3947" s="10" t="str">
        <x:v>ORIGINAL_LEDGER</x:v>
      </x:c>
      <x:c r="F3947" s="10" t="str">
        <x:v>PASS</x:v>
      </x:c>
      <x:c r="G3947" s="10" t="str">
        <x:v>FAIL</x:v>
      </x:c>
      <x:c r="H3947" s="10" t="str">
        <x:v>EXECUTED</x:v>
      </x:c>
      <x:c r="I3947" s="10" t="str">
        <x:v>PARSED</x:v>
      </x:c>
      <x:c r="J3947" s="10" t="str">
        <x:v>NO_SEMANTIC_VALIDATOR_DETERMINISTIC_PASS</x:v>
      </x:c>
      <x:c r="K3947" s="10" t="str">
        <x:v>4c4d6e13c7ea274dd6894fb92d07b78c3d0e7b36c22dbf56289dfbe7e3f07418</x:v>
      </x:c>
      <x:c r="L3947" s="10" t="str">
        <x:v>historical_three</x:v>
      </x:c>
      <x:c r="M3947" s="10" t="n">
        <x:v>0</x:v>
      </x:c>
      <x:c r="N3947" s="10" t="n">
        <x:v>0</x:v>
      </x:c>
      <x:c r="O3947" s="10" t="n">
        <x:v>1</x:v>
      </x:c>
      <x:c r="P3947" s="9" t="str">
        <x:f>'CaseReview'!U1761</x:f>
        <x:v>PASS</x:v>
      </x:c>
      <x:c r="Q3947" s="9" t="n">
        <x:f>IF(AND(T3947=1,G3947=P3947),1,0)</x:f>
        <x:v>0</x:v>
      </x:c>
      <x:c r="R3947" s="9" t="n">
        <x:f>IF(AND(T3947=1,G3947="PASS",P3947="FAIL"),1,0)</x:f>
        <x:v>0</x:v>
      </x:c>
      <x:c r="S3947" s="9" t="n">
        <x:f>IF(AND(T3947=1,G3947="FAIL",P3947="PASS"),1,0)</x:f>
        <x:v>1</x:v>
      </x:c>
      <x:c r="T3947" s="9" t="n">
        <x:v>1</x:v>
      </x:c>
      <x:c r="U3947" s="9" t="n">
        <x:v>8</x:v>
      </x:c>
      <x:c r="V3947" s="9" t="str">
        <x:v>MVP/SHACL_GENERATION_PIPELINE/experiments/LUNA_NO_SEMANTIC_VALIDATOR/RUN_01/runs/RUN-TRF-042-20260901T111737111551Z/artifacts/attempt_01/candidate_shape.ttl</x:v>
      </x:c>
    </x:row>
    <x:row r="3948" ht="22" customHeight="1">
      <x:c r="A3948" s="10" t="str">
        <x:v>NO_SEMANTIC</x:v>
      </x:c>
      <x:c r="B3948" s="10" t="str">
        <x:v>TRF-042</x:v>
      </x:c>
      <x:c r="C3948" s="10" t="str">
        <x:v>TRF-042-P03</x:v>
      </x:c>
      <x:c r="D3948" s="10" t="str">
        <x:v>RUN_01</x:v>
      </x:c>
      <x:c r="E3948" s="10" t="str">
        <x:v>ORIGINAL_LEDGER</x:v>
      </x:c>
      <x:c r="F3948" s="10" t="str">
        <x:v>PASS</x:v>
      </x:c>
      <x:c r="G3948" s="10" t="str">
        <x:v>FAIL</x:v>
      </x:c>
      <x:c r="H3948" s="10" t="str">
        <x:v>EXECUTED</x:v>
      </x:c>
      <x:c r="I3948" s="10" t="str">
        <x:v>PARSED</x:v>
      </x:c>
      <x:c r="J3948" s="10" t="str">
        <x:v>NO_SEMANTIC_VALIDATOR_DETERMINISTIC_PASS</x:v>
      </x:c>
      <x:c r="K3948" s="10" t="str">
        <x:v>4c4d6e13c7ea274dd6894fb92d07b78c3d0e7b36c22dbf56289dfbe7e3f07418</x:v>
      </x:c>
      <x:c r="L3948" s="10" t="str">
        <x:v>historical_three</x:v>
      </x:c>
      <x:c r="M3948" s="10" t="n">
        <x:v>0</x:v>
      </x:c>
      <x:c r="N3948" s="10" t="n">
        <x:v>0</x:v>
      </x:c>
      <x:c r="O3948" s="10" t="n">
        <x:v>1</x:v>
      </x:c>
      <x:c r="P3948" s="9" t="str">
        <x:f>'CaseReview'!U1762</x:f>
        <x:v>PASS</x:v>
      </x:c>
      <x:c r="Q3948" s="9" t="n">
        <x:f>IF(AND(T3948=1,G3948=P3948),1,0)</x:f>
        <x:v>0</x:v>
      </x:c>
      <x:c r="R3948" s="9" t="n">
        <x:f>IF(AND(T3948=1,G3948="PASS",P3948="FAIL"),1,0)</x:f>
        <x:v>0</x:v>
      </x:c>
      <x:c r="S3948" s="9" t="n">
        <x:f>IF(AND(T3948=1,G3948="FAIL",P3948="PASS"),1,0)</x:f>
        <x:v>1</x:v>
      </x:c>
      <x:c r="T3948" s="9" t="n">
        <x:v>1</x:v>
      </x:c>
      <x:c r="U3948" s="9" t="n">
        <x:v>8</x:v>
      </x:c>
      <x:c r="V3948" s="9" t="str">
        <x:v>MVP/SHACL_GENERATION_PIPELINE/experiments/LUNA_NO_SEMANTIC_VALIDATOR/RUN_01/runs/RUN-TRF-042-20260901T111737111551Z/artifacts/attempt_01/candidate_shape.ttl</x:v>
      </x:c>
    </x:row>
    <x:row r="3949" ht="22" customHeight="1">
      <x:c r="A3949" s="10" t="str">
        <x:v>NO_SEMANTIC</x:v>
      </x:c>
      <x:c r="B3949" s="10" t="str">
        <x:v>TRF-042</x:v>
      </x:c>
      <x:c r="C3949" s="10" t="str">
        <x:v>TRF-042-P04</x:v>
      </x:c>
      <x:c r="D3949" s="10" t="str">
        <x:v>RUN_01</x:v>
      </x:c>
      <x:c r="E3949" s="10" t="str">
        <x:v>ORIGINAL_LEDGER</x:v>
      </x:c>
      <x:c r="F3949" s="10" t="str">
        <x:v>PASS</x:v>
      </x:c>
      <x:c r="G3949" s="10" t="str">
        <x:v>FAIL</x:v>
      </x:c>
      <x:c r="H3949" s="10" t="str">
        <x:v>EXECUTED</x:v>
      </x:c>
      <x:c r="I3949" s="10" t="str">
        <x:v>PARSED</x:v>
      </x:c>
      <x:c r="J3949" s="10" t="str">
        <x:v>NO_SEMANTIC_VALIDATOR_DETERMINISTIC_PASS</x:v>
      </x:c>
      <x:c r="K3949" s="10" t="str">
        <x:v>4c4d6e13c7ea274dd6894fb92d07b78c3d0e7b36c22dbf56289dfbe7e3f07418</x:v>
      </x:c>
      <x:c r="L3949" s="10" t="str">
        <x:v>historical_three</x:v>
      </x:c>
      <x:c r="M3949" s="10" t="n">
        <x:v>0</x:v>
      </x:c>
      <x:c r="N3949" s="10" t="n">
        <x:v>0</x:v>
      </x:c>
      <x:c r="O3949" s="10" t="n">
        <x:v>1</x:v>
      </x:c>
      <x:c r="P3949" s="9" t="str">
        <x:f>'CaseReview'!U1763</x:f>
        <x:v>PASS</x:v>
      </x:c>
      <x:c r="Q3949" s="9" t="n">
        <x:f>IF(AND(T3949=1,G3949=P3949),1,0)</x:f>
        <x:v>0</x:v>
      </x:c>
      <x:c r="R3949" s="9" t="n">
        <x:f>IF(AND(T3949=1,G3949="PASS",P3949="FAIL"),1,0)</x:f>
        <x:v>0</x:v>
      </x:c>
      <x:c r="S3949" s="9" t="n">
        <x:f>IF(AND(T3949=1,G3949="FAIL",P3949="PASS"),1,0)</x:f>
        <x:v>1</x:v>
      </x:c>
      <x:c r="T3949" s="9" t="n">
        <x:v>1</x:v>
      </x:c>
      <x:c r="U3949" s="9" t="n">
        <x:v>8</x:v>
      </x:c>
      <x:c r="V3949" s="9" t="str">
        <x:v>MVP/SHACL_GENERATION_PIPELINE/experiments/LUNA_NO_SEMANTIC_VALIDATOR/RUN_01/runs/RUN-TRF-042-20260901T111737111551Z/artifacts/attempt_01/candidate_shape.ttl</x:v>
      </x:c>
    </x:row>
    <x:row r="3950" ht="22" customHeight="1">
      <x:c r="A3950" s="10" t="str">
        <x:v>NO_SEMANTIC</x:v>
      </x:c>
      <x:c r="B3950" s="10" t="str">
        <x:v>TRF-043</x:v>
      </x:c>
      <x:c r="C3950" s="10" t="str">
        <x:v>TRF-043-F01</x:v>
      </x:c>
      <x:c r="D3950" s="10" t="str">
        <x:v>RUN_01</x:v>
      </x:c>
      <x:c r="E3950" s="10" t="str">
        <x:v>ORIGINAL_LEDGER</x:v>
      </x:c>
      <x:c r="F3950" s="10" t="str">
        <x:v>FAIL</x:v>
      </x:c>
      <x:c r="G3950" s="10" t="str">
        <x:v>FAIL</x:v>
      </x:c>
      <x:c r="H3950" s="10" t="str">
        <x:v>EXECUTED</x:v>
      </x:c>
      <x:c r="I3950" s="10" t="str">
        <x:v>PARSED</x:v>
      </x:c>
      <x:c r="J3950" s="10" t="str">
        <x:v>NO_SEMANTIC_VALIDATOR_DETERMINISTIC_PASS</x:v>
      </x:c>
      <x:c r="K3950" s="10" t="str">
        <x:v>e03827a88349b97128670ce876d4ba40dabcec9c9ed77410274a45436767bb27</x:v>
      </x:c>
      <x:c r="L3950" s="10" t="str">
        <x:v>historical_three</x:v>
      </x:c>
      <x:c r="M3950" s="10" t="n">
        <x:v>1</x:v>
      </x:c>
      <x:c r="N3950" s="10" t="n">
        <x:v>0</x:v>
      </x:c>
      <x:c r="O3950" s="10" t="n">
        <x:v>0</x:v>
      </x:c>
      <x:c r="P3950" s="9" t="str">
        <x:f>'CaseReview'!U1764</x:f>
        <x:v>FAIL</x:v>
      </x:c>
      <x:c r="Q3950" s="9" t="n">
        <x:f>IF(AND(T3950=1,G3950=P3950),1,0)</x:f>
        <x:v>1</x:v>
      </x:c>
      <x:c r="R3950" s="9" t="n">
        <x:f>IF(AND(T3950=1,G3950="PASS",P3950="FAIL"),1,0)</x:f>
        <x:v>0</x:v>
      </x:c>
      <x:c r="S3950" s="9" t="n">
        <x:f>IF(AND(T3950=1,G3950="FAIL",P3950="PASS"),1,0)</x:f>
        <x:v>0</x:v>
      </x:c>
      <x:c r="T3950" s="9" t="n">
        <x:v>1</x:v>
      </x:c>
      <x:c r="U3950" s="9" t="n">
        <x:v>8</x:v>
      </x:c>
      <x:c r="V3950" s="9" t="str">
        <x:v>MVP/SHACL_GENERATION_PIPELINE/experiments/LUNA_NO_SEMANTIC_VALIDATOR/RUN_01/runs/RUN-TRF-043-20260901T111809032534Z/artifacts/attempt_01/candidate_shape.ttl</x:v>
      </x:c>
    </x:row>
    <x:row r="3951" ht="22" customHeight="1">
      <x:c r="A3951" s="10" t="str">
        <x:v>NO_SEMANTIC</x:v>
      </x:c>
      <x:c r="B3951" s="10" t="str">
        <x:v>TRF-043</x:v>
      </x:c>
      <x:c r="C3951" s="10" t="str">
        <x:v>TRF-043-F02</x:v>
      </x:c>
      <x:c r="D3951" s="10" t="str">
        <x:v>RUN_01</x:v>
      </x:c>
      <x:c r="E3951" s="10" t="str">
        <x:v>ORIGINAL_LEDGER</x:v>
      </x:c>
      <x:c r="F3951" s="10" t="str">
        <x:v>FAIL</x:v>
      </x:c>
      <x:c r="G3951" s="10" t="str">
        <x:v>PASS</x:v>
      </x:c>
      <x:c r="H3951" s="10" t="str">
        <x:v>EXECUTED</x:v>
      </x:c>
      <x:c r="I3951" s="10" t="str">
        <x:v>PARSED</x:v>
      </x:c>
      <x:c r="J3951" s="10" t="str">
        <x:v>NO_SEMANTIC_VALIDATOR_DETERMINISTIC_PASS</x:v>
      </x:c>
      <x:c r="K3951" s="10" t="str">
        <x:v>e03827a88349b97128670ce876d4ba40dabcec9c9ed77410274a45436767bb27</x:v>
      </x:c>
      <x:c r="L3951" s="10" t="str">
        <x:v>historical_three</x:v>
      </x:c>
      <x:c r="M3951" s="10" t="n">
        <x:v>0</x:v>
      </x:c>
      <x:c r="N3951" s="10" t="n">
        <x:v>1</x:v>
      </x:c>
      <x:c r="O3951" s="10" t="n">
        <x:v>0</x:v>
      </x:c>
      <x:c r="P3951" s="9" t="str">
        <x:f>'CaseReview'!U1765</x:f>
        <x:v>FAIL</x:v>
      </x:c>
      <x:c r="Q3951" s="9" t="n">
        <x:f>IF(AND(T3951=1,G3951=P3951),1,0)</x:f>
        <x:v>0</x:v>
      </x:c>
      <x:c r="R3951" s="9" t="n">
        <x:f>IF(AND(T3951=1,G3951="PASS",P3951="FAIL"),1,0)</x:f>
        <x:v>1</x:v>
      </x:c>
      <x:c r="S3951" s="9" t="n">
        <x:f>IF(AND(T3951=1,G3951="FAIL",P3951="PASS"),1,0)</x:f>
        <x:v>0</x:v>
      </x:c>
      <x:c r="T3951" s="9" t="n">
        <x:v>1</x:v>
      </x:c>
      <x:c r="U3951" s="9" t="n">
        <x:v>8</x:v>
      </x:c>
      <x:c r="V3951" s="9" t="str">
        <x:v>MVP/SHACL_GENERATION_PIPELINE/experiments/LUNA_NO_SEMANTIC_VALIDATOR/RUN_01/runs/RUN-TRF-043-20260901T111809032534Z/artifacts/attempt_01/candidate_shape.ttl</x:v>
      </x:c>
    </x:row>
    <x:row r="3952" ht="22" customHeight="1">
      <x:c r="A3952" s="10" t="str">
        <x:v>NO_SEMANTIC</x:v>
      </x:c>
      <x:c r="B3952" s="10" t="str">
        <x:v>TRF-043</x:v>
      </x:c>
      <x:c r="C3952" s="10" t="str">
        <x:v>TRF-043-F03</x:v>
      </x:c>
      <x:c r="D3952" s="10" t="str">
        <x:v>RUN_01</x:v>
      </x:c>
      <x:c r="E3952" s="10" t="str">
        <x:v>ORIGINAL_LEDGER</x:v>
      </x:c>
      <x:c r="F3952" s="10" t="str">
        <x:v>FAIL</x:v>
      </x:c>
      <x:c r="G3952" s="10" t="str">
        <x:v>FAIL</x:v>
      </x:c>
      <x:c r="H3952" s="10" t="str">
        <x:v>EXECUTED</x:v>
      </x:c>
      <x:c r="I3952" s="10" t="str">
        <x:v>PARSED</x:v>
      </x:c>
      <x:c r="J3952" s="10" t="str">
        <x:v>NO_SEMANTIC_VALIDATOR_DETERMINISTIC_PASS</x:v>
      </x:c>
      <x:c r="K3952" s="10" t="str">
        <x:v>e03827a88349b97128670ce876d4ba40dabcec9c9ed77410274a45436767bb27</x:v>
      </x:c>
      <x:c r="L3952" s="10" t="str">
        <x:v>historical_three</x:v>
      </x:c>
      <x:c r="M3952" s="10" t="n">
        <x:v>1</x:v>
      </x:c>
      <x:c r="N3952" s="10" t="n">
        <x:v>0</x:v>
      </x:c>
      <x:c r="O3952" s="10" t="n">
        <x:v>0</x:v>
      </x:c>
      <x:c r="P3952" s="9" t="str">
        <x:f>'CaseReview'!U1766</x:f>
        <x:v>FAIL</x:v>
      </x:c>
      <x:c r="Q3952" s="9" t="n">
        <x:f>IF(AND(T3952=1,G3952=P3952),1,0)</x:f>
        <x:v>1</x:v>
      </x:c>
      <x:c r="R3952" s="9" t="n">
        <x:f>IF(AND(T3952=1,G3952="PASS",P3952="FAIL"),1,0)</x:f>
        <x:v>0</x:v>
      </x:c>
      <x:c r="S3952" s="9" t="n">
        <x:f>IF(AND(T3952=1,G3952="FAIL",P3952="PASS"),1,0)</x:f>
        <x:v>0</x:v>
      </x:c>
      <x:c r="T3952" s="9" t="n">
        <x:v>1</x:v>
      </x:c>
      <x:c r="U3952" s="9" t="n">
        <x:v>8</x:v>
      </x:c>
      <x:c r="V3952" s="9" t="str">
        <x:v>MVP/SHACL_GENERATION_PIPELINE/experiments/LUNA_NO_SEMANTIC_VALIDATOR/RUN_01/runs/RUN-TRF-043-20260901T111809032534Z/artifacts/attempt_01/candidate_shape.ttl</x:v>
      </x:c>
    </x:row>
    <x:row r="3953" ht="22" customHeight="1">
      <x:c r="A3953" s="10" t="str">
        <x:v>NO_SEMANTIC</x:v>
      </x:c>
      <x:c r="B3953" s="10" t="str">
        <x:v>TRF-043</x:v>
      </x:c>
      <x:c r="C3953" s="10" t="str">
        <x:v>TRF-043-F04</x:v>
      </x:c>
      <x:c r="D3953" s="10" t="str">
        <x:v>RUN_01</x:v>
      </x:c>
      <x:c r="E3953" s="10" t="str">
        <x:v>ORIGINAL_LEDGER</x:v>
      </x:c>
      <x:c r="F3953" s="10" t="str">
        <x:v>FAIL</x:v>
      </x:c>
      <x:c r="G3953" s="10" t="str">
        <x:v>FAIL</x:v>
      </x:c>
      <x:c r="H3953" s="10" t="str">
        <x:v>EXECUTED</x:v>
      </x:c>
      <x:c r="I3953" s="10" t="str">
        <x:v>PARSED</x:v>
      </x:c>
      <x:c r="J3953" s="10" t="str">
        <x:v>NO_SEMANTIC_VALIDATOR_DETERMINISTIC_PASS</x:v>
      </x:c>
      <x:c r="K3953" s="10" t="str">
        <x:v>e03827a88349b97128670ce876d4ba40dabcec9c9ed77410274a45436767bb27</x:v>
      </x:c>
      <x:c r="L3953" s="10" t="str">
        <x:v>historical_three</x:v>
      </x:c>
      <x:c r="M3953" s="10" t="n">
        <x:v>1</x:v>
      </x:c>
      <x:c r="N3953" s="10" t="n">
        <x:v>0</x:v>
      </x:c>
      <x:c r="O3953" s="10" t="n">
        <x:v>0</x:v>
      </x:c>
      <x:c r="P3953" s="9" t="str">
        <x:f>'CaseReview'!U1767</x:f>
        <x:v>FAIL</x:v>
      </x:c>
      <x:c r="Q3953" s="9" t="n">
        <x:f>IF(AND(T3953=1,G3953=P3953),1,0)</x:f>
        <x:v>1</x:v>
      </x:c>
      <x:c r="R3953" s="9" t="n">
        <x:f>IF(AND(T3953=1,G3953="PASS",P3953="FAIL"),1,0)</x:f>
        <x:v>0</x:v>
      </x:c>
      <x:c r="S3953" s="9" t="n">
        <x:f>IF(AND(T3953=1,G3953="FAIL",P3953="PASS"),1,0)</x:f>
        <x:v>0</x:v>
      </x:c>
      <x:c r="T3953" s="9" t="n">
        <x:v>1</x:v>
      </x:c>
      <x:c r="U3953" s="9" t="n">
        <x:v>8</x:v>
      </x:c>
      <x:c r="V3953" s="9" t="str">
        <x:v>MVP/SHACL_GENERATION_PIPELINE/experiments/LUNA_NO_SEMANTIC_VALIDATOR/RUN_01/runs/RUN-TRF-043-20260901T111809032534Z/artifacts/attempt_01/candidate_shape.ttl</x:v>
      </x:c>
    </x:row>
    <x:row r="3954" ht="22" customHeight="1">
      <x:c r="A3954" s="10" t="str">
        <x:v>NO_SEMANTIC</x:v>
      </x:c>
      <x:c r="B3954" s="10" t="str">
        <x:v>TRF-043</x:v>
      </x:c>
      <x:c r="C3954" s="10" t="str">
        <x:v>TRF-043-P01</x:v>
      </x:c>
      <x:c r="D3954" s="10" t="str">
        <x:v>RUN_01</x:v>
      </x:c>
      <x:c r="E3954" s="10" t="str">
        <x:v>ORIGINAL_LEDGER</x:v>
      </x:c>
      <x:c r="F3954" s="10" t="str">
        <x:v>PASS</x:v>
      </x:c>
      <x:c r="G3954" s="10" t="str">
        <x:v>PASS</x:v>
      </x:c>
      <x:c r="H3954" s="10" t="str">
        <x:v>EXECUTED</x:v>
      </x:c>
      <x:c r="I3954" s="10" t="str">
        <x:v>PARSED</x:v>
      </x:c>
      <x:c r="J3954" s="10" t="str">
        <x:v>NO_SEMANTIC_VALIDATOR_DETERMINISTIC_PASS</x:v>
      </x:c>
      <x:c r="K3954" s="10" t="str">
        <x:v>e03827a88349b97128670ce876d4ba40dabcec9c9ed77410274a45436767bb27</x:v>
      </x:c>
      <x:c r="L3954" s="10" t="str">
        <x:v>historical_three</x:v>
      </x:c>
      <x:c r="M3954" s="10" t="n">
        <x:v>1</x:v>
      </x:c>
      <x:c r="N3954" s="10" t="n">
        <x:v>0</x:v>
      </x:c>
      <x:c r="O3954" s="10" t="n">
        <x:v>0</x:v>
      </x:c>
      <x:c r="P3954" s="9" t="str">
        <x:f>'CaseReview'!U1768</x:f>
        <x:v>PASS</x:v>
      </x:c>
      <x:c r="Q3954" s="9" t="n">
        <x:f>IF(AND(T3954=1,G3954=P3954),1,0)</x:f>
        <x:v>1</x:v>
      </x:c>
      <x:c r="R3954" s="9" t="n">
        <x:f>IF(AND(T3954=1,G3954="PASS",P3954="FAIL"),1,0)</x:f>
        <x:v>0</x:v>
      </x:c>
      <x:c r="S3954" s="9" t="n">
        <x:f>IF(AND(T3954=1,G3954="FAIL",P3954="PASS"),1,0)</x:f>
        <x:v>0</x:v>
      </x:c>
      <x:c r="T3954" s="9" t="n">
        <x:v>1</x:v>
      </x:c>
      <x:c r="U3954" s="9" t="n">
        <x:v>8</x:v>
      </x:c>
      <x:c r="V3954" s="9" t="str">
        <x:v>MVP/SHACL_GENERATION_PIPELINE/experiments/LUNA_NO_SEMANTIC_VALIDATOR/RUN_01/runs/RUN-TRF-043-20260901T111809032534Z/artifacts/attempt_01/candidate_shape.ttl</x:v>
      </x:c>
    </x:row>
    <x:row r="3955" ht="22" customHeight="1">
      <x:c r="A3955" s="10" t="str">
        <x:v>NO_SEMANTIC</x:v>
      </x:c>
      <x:c r="B3955" s="10" t="str">
        <x:v>TRF-043</x:v>
      </x:c>
      <x:c r="C3955" s="10" t="str">
        <x:v>TRF-043-P02</x:v>
      </x:c>
      <x:c r="D3955" s="10" t="str">
        <x:v>RUN_01</x:v>
      </x:c>
      <x:c r="E3955" s="10" t="str">
        <x:v>ORIGINAL_LEDGER</x:v>
      </x:c>
      <x:c r="F3955" s="10" t="str">
        <x:v>PASS</x:v>
      </x:c>
      <x:c r="G3955" s="10" t="str">
        <x:v>PASS</x:v>
      </x:c>
      <x:c r="H3955" s="10" t="str">
        <x:v>EXECUTED</x:v>
      </x:c>
      <x:c r="I3955" s="10" t="str">
        <x:v>PARSED</x:v>
      </x:c>
      <x:c r="J3955" s="10" t="str">
        <x:v>NO_SEMANTIC_VALIDATOR_DETERMINISTIC_PASS</x:v>
      </x:c>
      <x:c r="K3955" s="10" t="str">
        <x:v>e03827a88349b97128670ce876d4ba40dabcec9c9ed77410274a45436767bb27</x:v>
      </x:c>
      <x:c r="L3955" s="10" t="str">
        <x:v>historical_three</x:v>
      </x:c>
      <x:c r="M3955" s="10" t="n">
        <x:v>1</x:v>
      </x:c>
      <x:c r="N3955" s="10" t="n">
        <x:v>0</x:v>
      </x:c>
      <x:c r="O3955" s="10" t="n">
        <x:v>0</x:v>
      </x:c>
      <x:c r="P3955" s="9" t="str">
        <x:f>'CaseReview'!U1769</x:f>
        <x:v>PASS</x:v>
      </x:c>
      <x:c r="Q3955" s="9" t="n">
        <x:f>IF(AND(T3955=1,G3955=P3955),1,0)</x:f>
        <x:v>1</x:v>
      </x:c>
      <x:c r="R3955" s="9" t="n">
        <x:f>IF(AND(T3955=1,G3955="PASS",P3955="FAIL"),1,0)</x:f>
        <x:v>0</x:v>
      </x:c>
      <x:c r="S3955" s="9" t="n">
        <x:f>IF(AND(T3955=1,G3955="FAIL",P3955="PASS"),1,0)</x:f>
        <x:v>0</x:v>
      </x:c>
      <x:c r="T3955" s="9" t="n">
        <x:v>1</x:v>
      </x:c>
      <x:c r="U3955" s="9" t="n">
        <x:v>8</x:v>
      </x:c>
      <x:c r="V3955" s="9" t="str">
        <x:v>MVP/SHACL_GENERATION_PIPELINE/experiments/LUNA_NO_SEMANTIC_VALIDATOR/RUN_01/runs/RUN-TRF-043-20260901T111809032534Z/artifacts/attempt_01/candidate_shape.ttl</x:v>
      </x:c>
    </x:row>
    <x:row r="3956" ht="22" customHeight="1">
      <x:c r="A3956" s="10" t="str">
        <x:v>NO_SEMANTIC</x:v>
      </x:c>
      <x:c r="B3956" s="10" t="str">
        <x:v>TRF-043</x:v>
      </x:c>
      <x:c r="C3956" s="10" t="str">
        <x:v>TRF-043-P03</x:v>
      </x:c>
      <x:c r="D3956" s="10" t="str">
        <x:v>RUN_01</x:v>
      </x:c>
      <x:c r="E3956" s="10" t="str">
        <x:v>ORIGINAL_LEDGER</x:v>
      </x:c>
      <x:c r="F3956" s="10" t="str">
        <x:v>PASS</x:v>
      </x:c>
      <x:c r="G3956" s="10" t="str">
        <x:v>PASS</x:v>
      </x:c>
      <x:c r="H3956" s="10" t="str">
        <x:v>EXECUTED</x:v>
      </x:c>
      <x:c r="I3956" s="10" t="str">
        <x:v>PARSED</x:v>
      </x:c>
      <x:c r="J3956" s="10" t="str">
        <x:v>NO_SEMANTIC_VALIDATOR_DETERMINISTIC_PASS</x:v>
      </x:c>
      <x:c r="K3956" s="10" t="str">
        <x:v>e03827a88349b97128670ce876d4ba40dabcec9c9ed77410274a45436767bb27</x:v>
      </x:c>
      <x:c r="L3956" s="10" t="str">
        <x:v>historical_three</x:v>
      </x:c>
      <x:c r="M3956" s="10" t="n">
        <x:v>1</x:v>
      </x:c>
      <x:c r="N3956" s="10" t="n">
        <x:v>0</x:v>
      </x:c>
      <x:c r="O3956" s="10" t="n">
        <x:v>0</x:v>
      </x:c>
      <x:c r="P3956" s="9" t="str">
        <x:f>'CaseReview'!U1770</x:f>
        <x:v>PASS</x:v>
      </x:c>
      <x:c r="Q3956" s="9" t="n">
        <x:f>IF(AND(T3956=1,G3956=P3956),1,0)</x:f>
        <x:v>1</x:v>
      </x:c>
      <x:c r="R3956" s="9" t="n">
        <x:f>IF(AND(T3956=1,G3956="PASS",P3956="FAIL"),1,0)</x:f>
        <x:v>0</x:v>
      </x:c>
      <x:c r="S3956" s="9" t="n">
        <x:f>IF(AND(T3956=1,G3956="FAIL",P3956="PASS"),1,0)</x:f>
        <x:v>0</x:v>
      </x:c>
      <x:c r="T3956" s="9" t="n">
        <x:v>1</x:v>
      </x:c>
      <x:c r="U3956" s="9" t="n">
        <x:v>8</x:v>
      </x:c>
      <x:c r="V3956" s="9" t="str">
        <x:v>MVP/SHACL_GENERATION_PIPELINE/experiments/LUNA_NO_SEMANTIC_VALIDATOR/RUN_01/runs/RUN-TRF-043-20260901T111809032534Z/artifacts/attempt_01/candidate_shape.ttl</x:v>
      </x:c>
    </x:row>
    <x:row r="3957" ht="22" customHeight="1">
      <x:c r="A3957" s="10" t="str">
        <x:v>NO_SEMANTIC</x:v>
      </x:c>
      <x:c r="B3957" s="10" t="str">
        <x:v>TRF-043</x:v>
      </x:c>
      <x:c r="C3957" s="10" t="str">
        <x:v>TRF-043-P04</x:v>
      </x:c>
      <x:c r="D3957" s="10" t="str">
        <x:v>RUN_01</x:v>
      </x:c>
      <x:c r="E3957" s="10" t="str">
        <x:v>ORIGINAL_LEDGER</x:v>
      </x:c>
      <x:c r="F3957" s="10" t="str">
        <x:v>PASS</x:v>
      </x:c>
      <x:c r="G3957" s="10" t="str">
        <x:v>PASS</x:v>
      </x:c>
      <x:c r="H3957" s="10" t="str">
        <x:v>EXECUTED</x:v>
      </x:c>
      <x:c r="I3957" s="10" t="str">
        <x:v>PARSED</x:v>
      </x:c>
      <x:c r="J3957" s="10" t="str">
        <x:v>NO_SEMANTIC_VALIDATOR_DETERMINISTIC_PASS</x:v>
      </x:c>
      <x:c r="K3957" s="10" t="str">
        <x:v>e03827a88349b97128670ce876d4ba40dabcec9c9ed77410274a45436767bb27</x:v>
      </x:c>
      <x:c r="L3957" s="10" t="str">
        <x:v>historical_three</x:v>
      </x:c>
      <x:c r="M3957" s="10" t="n">
        <x:v>1</x:v>
      </x:c>
      <x:c r="N3957" s="10" t="n">
        <x:v>0</x:v>
      </x:c>
      <x:c r="O3957" s="10" t="n">
        <x:v>0</x:v>
      </x:c>
      <x:c r="P3957" s="9" t="str">
        <x:f>'CaseReview'!U1771</x:f>
        <x:v>PASS</x:v>
      </x:c>
      <x:c r="Q3957" s="9" t="n">
        <x:f>IF(AND(T3957=1,G3957=P3957),1,0)</x:f>
        <x:v>1</x:v>
      </x:c>
      <x:c r="R3957" s="9" t="n">
        <x:f>IF(AND(T3957=1,G3957="PASS",P3957="FAIL"),1,0)</x:f>
        <x:v>0</x:v>
      </x:c>
      <x:c r="S3957" s="9" t="n">
        <x:f>IF(AND(T3957=1,G3957="FAIL",P3957="PASS"),1,0)</x:f>
        <x:v>0</x:v>
      </x:c>
      <x:c r="T3957" s="9" t="n">
        <x:v>1</x:v>
      </x:c>
      <x:c r="U3957" s="9" t="n">
        <x:v>8</x:v>
      </x:c>
      <x:c r="V3957" s="9" t="str">
        <x:v>MVP/SHACL_GENERATION_PIPELINE/experiments/LUNA_NO_SEMANTIC_VALIDATOR/RUN_01/runs/RUN-TRF-043-20260901T111809032534Z/artifacts/attempt_01/candidate_shape.ttl</x:v>
      </x:c>
    </x:row>
    <x:row r="3958" ht="22" customHeight="1">
      <x:c r="A3958" s="10" t="str">
        <x:v>NO_SEMANTIC</x:v>
      </x:c>
      <x:c r="B3958" s="10" t="str">
        <x:v>TRF-044</x:v>
      </x:c>
      <x:c r="C3958" s="10" t="str">
        <x:v>TRF-044-F01</x:v>
      </x:c>
      <x:c r="D3958" s="10" t="str">
        <x:v>RUN_01</x:v>
      </x:c>
      <x:c r="E3958" s="10" t="str">
        <x:v>ORIGINAL_LEDGER</x:v>
      </x:c>
      <x:c r="F3958" s="10" t="str">
        <x:v>FAIL</x:v>
      </x:c>
      <x:c r="G3958" s="10" t="str">
        <x:v>FAIL</x:v>
      </x:c>
      <x:c r="H3958" s="10" t="str">
        <x:v>EXECUTED</x:v>
      </x:c>
      <x:c r="I3958" s="10" t="str">
        <x:v>PARSED</x:v>
      </x:c>
      <x:c r="J3958" s="10" t="str">
        <x:v>NO_SEMANTIC_VALIDATOR_DETERMINISTIC_PASS</x:v>
      </x:c>
      <x:c r="K3958" s="10" t="str">
        <x:v>febfde32600c8914ede1c2c42b9d372b7a163008cf8cb6c57bc1561bae194c3e</x:v>
      </x:c>
      <x:c r="L3958" s="10" t="str">
        <x:v>historical_three</x:v>
      </x:c>
      <x:c r="M3958" s="10" t="n">
        <x:v>1</x:v>
      </x:c>
      <x:c r="N3958" s="10" t="n">
        <x:v>0</x:v>
      </x:c>
      <x:c r="O3958" s="10" t="n">
        <x:v>0</x:v>
      </x:c>
      <x:c r="P3958" s="9" t="str">
        <x:f>'CaseReview'!U1772</x:f>
        <x:v>FAIL</x:v>
      </x:c>
      <x:c r="Q3958" s="9" t="n">
        <x:f>IF(AND(T3958=1,G3958=P3958),1,0)</x:f>
        <x:v>1</x:v>
      </x:c>
      <x:c r="R3958" s="9" t="n">
        <x:f>IF(AND(T3958=1,G3958="PASS",P3958="FAIL"),1,0)</x:f>
        <x:v>0</x:v>
      </x:c>
      <x:c r="S3958" s="9" t="n">
        <x:f>IF(AND(T3958=1,G3958="FAIL",P3958="PASS"),1,0)</x:f>
        <x:v>0</x:v>
      </x:c>
      <x:c r="T3958" s="9" t="n">
        <x:v>1</x:v>
      </x:c>
      <x:c r="U3958" s="9" t="n">
        <x:v>10</x:v>
      </x:c>
      <x:c r="V3958" s="9" t="str">
        <x:v>MVP/SHACL_GENERATION_PIPELINE/experiments/LUNA_NO_SEMANTIC_VALIDATOR/RUN_01/runs/RUN-TRF-044-20260901T111829602271Z/artifacts/attempt_01/candidate_shape.ttl</x:v>
      </x:c>
    </x:row>
    <x:row r="3959" ht="22" customHeight="1">
      <x:c r="A3959" s="10" t="str">
        <x:v>NO_SEMANTIC</x:v>
      </x:c>
      <x:c r="B3959" s="10" t="str">
        <x:v>TRF-044</x:v>
      </x:c>
      <x:c r="C3959" s="10" t="str">
        <x:v>TRF-044-F02</x:v>
      </x:c>
      <x:c r="D3959" s="10" t="str">
        <x:v>RUN_01</x:v>
      </x:c>
      <x:c r="E3959" s="10" t="str">
        <x:v>ORIGINAL_LEDGER</x:v>
      </x:c>
      <x:c r="F3959" s="10" t="str">
        <x:v>FAIL</x:v>
      </x:c>
      <x:c r="G3959" s="10" t="str">
        <x:v>FAIL</x:v>
      </x:c>
      <x:c r="H3959" s="10" t="str">
        <x:v>EXECUTED</x:v>
      </x:c>
      <x:c r="I3959" s="10" t="str">
        <x:v>PARSED</x:v>
      </x:c>
      <x:c r="J3959" s="10" t="str">
        <x:v>NO_SEMANTIC_VALIDATOR_DETERMINISTIC_PASS</x:v>
      </x:c>
      <x:c r="K3959" s="10" t="str">
        <x:v>febfde32600c8914ede1c2c42b9d372b7a163008cf8cb6c57bc1561bae194c3e</x:v>
      </x:c>
      <x:c r="L3959" s="10" t="str">
        <x:v>historical_three</x:v>
      </x:c>
      <x:c r="M3959" s="10" t="n">
        <x:v>1</x:v>
      </x:c>
      <x:c r="N3959" s="10" t="n">
        <x:v>0</x:v>
      </x:c>
      <x:c r="O3959" s="10" t="n">
        <x:v>0</x:v>
      </x:c>
      <x:c r="P3959" s="9" t="str">
        <x:f>'CaseReview'!U1773</x:f>
        <x:v>FAIL</x:v>
      </x:c>
      <x:c r="Q3959" s="9" t="n">
        <x:f>IF(AND(T3959=1,G3959=P3959),1,0)</x:f>
        <x:v>1</x:v>
      </x:c>
      <x:c r="R3959" s="9" t="n">
        <x:f>IF(AND(T3959=1,G3959="PASS",P3959="FAIL"),1,0)</x:f>
        <x:v>0</x:v>
      </x:c>
      <x:c r="S3959" s="9" t="n">
        <x:f>IF(AND(T3959=1,G3959="FAIL",P3959="PASS"),1,0)</x:f>
        <x:v>0</x:v>
      </x:c>
      <x:c r="T3959" s="9" t="n">
        <x:v>1</x:v>
      </x:c>
      <x:c r="U3959" s="9" t="n">
        <x:v>10</x:v>
      </x:c>
      <x:c r="V3959" s="9" t="str">
        <x:v>MVP/SHACL_GENERATION_PIPELINE/experiments/LUNA_NO_SEMANTIC_VALIDATOR/RUN_01/runs/RUN-TRF-044-20260901T111829602271Z/artifacts/attempt_01/candidate_shape.ttl</x:v>
      </x:c>
    </x:row>
    <x:row r="3960" ht="22" customHeight="1">
      <x:c r="A3960" s="10" t="str">
        <x:v>NO_SEMANTIC</x:v>
      </x:c>
      <x:c r="B3960" s="10" t="str">
        <x:v>TRF-044</x:v>
      </x:c>
      <x:c r="C3960" s="10" t="str">
        <x:v>TRF-044-F03</x:v>
      </x:c>
      <x:c r="D3960" s="10" t="str">
        <x:v>RUN_01</x:v>
      </x:c>
      <x:c r="E3960" s="10" t="str">
        <x:v>ORIGINAL_LEDGER</x:v>
      </x:c>
      <x:c r="F3960" s="10" t="str">
        <x:v>FAIL</x:v>
      </x:c>
      <x:c r="G3960" s="10" t="str">
        <x:v>FAIL</x:v>
      </x:c>
      <x:c r="H3960" s="10" t="str">
        <x:v>EXECUTED</x:v>
      </x:c>
      <x:c r="I3960" s="10" t="str">
        <x:v>PARSED</x:v>
      </x:c>
      <x:c r="J3960" s="10" t="str">
        <x:v>NO_SEMANTIC_VALIDATOR_DETERMINISTIC_PASS</x:v>
      </x:c>
      <x:c r="K3960" s="10" t="str">
        <x:v>febfde32600c8914ede1c2c42b9d372b7a163008cf8cb6c57bc1561bae194c3e</x:v>
      </x:c>
      <x:c r="L3960" s="10" t="str">
        <x:v>historical_three</x:v>
      </x:c>
      <x:c r="M3960" s="10" t="n">
        <x:v>1</x:v>
      </x:c>
      <x:c r="N3960" s="10" t="n">
        <x:v>0</x:v>
      </x:c>
      <x:c r="O3960" s="10" t="n">
        <x:v>0</x:v>
      </x:c>
      <x:c r="P3960" s="9" t="str">
        <x:f>'CaseReview'!U1774</x:f>
        <x:v>FAIL</x:v>
      </x:c>
      <x:c r="Q3960" s="9" t="n">
        <x:f>IF(AND(T3960=1,G3960=P3960),1,0)</x:f>
        <x:v>1</x:v>
      </x:c>
      <x:c r="R3960" s="9" t="n">
        <x:f>IF(AND(T3960=1,G3960="PASS",P3960="FAIL"),1,0)</x:f>
        <x:v>0</x:v>
      </x:c>
      <x:c r="S3960" s="9" t="n">
        <x:f>IF(AND(T3960=1,G3960="FAIL",P3960="PASS"),1,0)</x:f>
        <x:v>0</x:v>
      </x:c>
      <x:c r="T3960" s="9" t="n">
        <x:v>1</x:v>
      </x:c>
      <x:c r="U3960" s="9" t="n">
        <x:v>10</x:v>
      </x:c>
      <x:c r="V3960" s="9" t="str">
        <x:v>MVP/SHACL_GENERATION_PIPELINE/experiments/LUNA_NO_SEMANTIC_VALIDATOR/RUN_01/runs/RUN-TRF-044-20260901T111829602271Z/artifacts/attempt_01/candidate_shape.ttl</x:v>
      </x:c>
    </x:row>
    <x:row r="3961" ht="22" customHeight="1">
      <x:c r="A3961" s="10" t="str">
        <x:v>NO_SEMANTIC</x:v>
      </x:c>
      <x:c r="B3961" s="10" t="str">
        <x:v>TRF-044</x:v>
      </x:c>
      <x:c r="C3961" s="10" t="str">
        <x:v>TRF-044-F04</x:v>
      </x:c>
      <x:c r="D3961" s="10" t="str">
        <x:v>RUN_01</x:v>
      </x:c>
      <x:c r="E3961" s="10" t="str">
        <x:v>ORIGINAL_LEDGER</x:v>
      </x:c>
      <x:c r="F3961" s="10" t="str">
        <x:v>FAIL</x:v>
      </x:c>
      <x:c r="G3961" s="10" t="str">
        <x:v>FAIL</x:v>
      </x:c>
      <x:c r="H3961" s="10" t="str">
        <x:v>EXECUTED</x:v>
      </x:c>
      <x:c r="I3961" s="10" t="str">
        <x:v>PARSED</x:v>
      </x:c>
      <x:c r="J3961" s="10" t="str">
        <x:v>NO_SEMANTIC_VALIDATOR_DETERMINISTIC_PASS</x:v>
      </x:c>
      <x:c r="K3961" s="10" t="str">
        <x:v>febfde32600c8914ede1c2c42b9d372b7a163008cf8cb6c57bc1561bae194c3e</x:v>
      </x:c>
      <x:c r="L3961" s="10" t="str">
        <x:v>historical_three</x:v>
      </x:c>
      <x:c r="M3961" s="10" t="n">
        <x:v>1</x:v>
      </x:c>
      <x:c r="N3961" s="10" t="n">
        <x:v>0</x:v>
      </x:c>
      <x:c r="O3961" s="10" t="n">
        <x:v>0</x:v>
      </x:c>
      <x:c r="P3961" s="9" t="str">
        <x:f>'CaseReview'!U1775</x:f>
        <x:v>FAIL</x:v>
      </x:c>
      <x:c r="Q3961" s="9" t="n">
        <x:f>IF(AND(T3961=1,G3961=P3961),1,0)</x:f>
        <x:v>1</x:v>
      </x:c>
      <x:c r="R3961" s="9" t="n">
        <x:f>IF(AND(T3961=1,G3961="PASS",P3961="FAIL"),1,0)</x:f>
        <x:v>0</x:v>
      </x:c>
      <x:c r="S3961" s="9" t="n">
        <x:f>IF(AND(T3961=1,G3961="FAIL",P3961="PASS"),1,0)</x:f>
        <x:v>0</x:v>
      </x:c>
      <x:c r="T3961" s="9" t="n">
        <x:v>1</x:v>
      </x:c>
      <x:c r="U3961" s="9" t="n">
        <x:v>10</x:v>
      </x:c>
      <x:c r="V3961" s="9" t="str">
        <x:v>MVP/SHACL_GENERATION_PIPELINE/experiments/LUNA_NO_SEMANTIC_VALIDATOR/RUN_01/runs/RUN-TRF-044-20260901T111829602271Z/artifacts/attempt_01/candidate_shape.ttl</x:v>
      </x:c>
    </x:row>
    <x:row r="3962" ht="22" customHeight="1">
      <x:c r="A3962" s="10" t="str">
        <x:v>NO_SEMANTIC</x:v>
      </x:c>
      <x:c r="B3962" s="10" t="str">
        <x:v>TRF-044</x:v>
      </x:c>
      <x:c r="C3962" s="10" t="str">
        <x:v>TRF-044-F05</x:v>
      </x:c>
      <x:c r="D3962" s="10" t="str">
        <x:v>RUN_01</x:v>
      </x:c>
      <x:c r="E3962" s="10" t="str">
        <x:v>ORIGINAL_LEDGER</x:v>
      </x:c>
      <x:c r="F3962" s="10" t="str">
        <x:v>FAIL</x:v>
      </x:c>
      <x:c r="G3962" s="10" t="str">
        <x:v>FAIL</x:v>
      </x:c>
      <x:c r="H3962" s="10" t="str">
        <x:v>EXECUTED</x:v>
      </x:c>
      <x:c r="I3962" s="10" t="str">
        <x:v>PARSED</x:v>
      </x:c>
      <x:c r="J3962" s="10" t="str">
        <x:v>NO_SEMANTIC_VALIDATOR_DETERMINISTIC_PASS</x:v>
      </x:c>
      <x:c r="K3962" s="10" t="str">
        <x:v>febfde32600c8914ede1c2c42b9d372b7a163008cf8cb6c57bc1561bae194c3e</x:v>
      </x:c>
      <x:c r="L3962" s="10" t="str">
        <x:v>historical_three</x:v>
      </x:c>
      <x:c r="M3962" s="10" t="n">
        <x:v>1</x:v>
      </x:c>
      <x:c r="N3962" s="10" t="n">
        <x:v>0</x:v>
      </x:c>
      <x:c r="O3962" s="10" t="n">
        <x:v>0</x:v>
      </x:c>
      <x:c r="P3962" s="9" t="str">
        <x:f>'CaseReview'!U1776</x:f>
        <x:v>FAIL</x:v>
      </x:c>
      <x:c r="Q3962" s="9" t="n">
        <x:f>IF(AND(T3962=1,G3962=P3962),1,0)</x:f>
        <x:v>1</x:v>
      </x:c>
      <x:c r="R3962" s="9" t="n">
        <x:f>IF(AND(T3962=1,G3962="PASS",P3962="FAIL"),1,0)</x:f>
        <x:v>0</x:v>
      </x:c>
      <x:c r="S3962" s="9" t="n">
        <x:f>IF(AND(T3962=1,G3962="FAIL",P3962="PASS"),1,0)</x:f>
        <x:v>0</x:v>
      </x:c>
      <x:c r="T3962" s="9" t="n">
        <x:v>1</x:v>
      </x:c>
      <x:c r="U3962" s="9" t="n">
        <x:v>10</x:v>
      </x:c>
      <x:c r="V3962" s="9" t="str">
        <x:v>MVP/SHACL_GENERATION_PIPELINE/experiments/LUNA_NO_SEMANTIC_VALIDATOR/RUN_01/runs/RUN-TRF-044-20260901T111829602271Z/artifacts/attempt_01/candidate_shape.ttl</x:v>
      </x:c>
    </x:row>
    <x:row r="3963" ht="22" customHeight="1">
      <x:c r="A3963" s="10" t="str">
        <x:v>NO_SEMANTIC</x:v>
      </x:c>
      <x:c r="B3963" s="10" t="str">
        <x:v>TRF-044</x:v>
      </x:c>
      <x:c r="C3963" s="10" t="str">
        <x:v>TRF-044-F06</x:v>
      </x:c>
      <x:c r="D3963" s="10" t="str">
        <x:v>RUN_01</x:v>
      </x:c>
      <x:c r="E3963" s="10" t="str">
        <x:v>ORIGINAL_LEDGER</x:v>
      </x:c>
      <x:c r="F3963" s="10" t="str">
        <x:v>FAIL</x:v>
      </x:c>
      <x:c r="G3963" s="10" t="str">
        <x:v>FAIL</x:v>
      </x:c>
      <x:c r="H3963" s="10" t="str">
        <x:v>EXECUTED</x:v>
      </x:c>
      <x:c r="I3963" s="10" t="str">
        <x:v>PARSED</x:v>
      </x:c>
      <x:c r="J3963" s="10" t="str">
        <x:v>NO_SEMANTIC_VALIDATOR_DETERMINISTIC_PASS</x:v>
      </x:c>
      <x:c r="K3963" s="10" t="str">
        <x:v>febfde32600c8914ede1c2c42b9d372b7a163008cf8cb6c57bc1561bae194c3e</x:v>
      </x:c>
      <x:c r="L3963" s="10" t="str">
        <x:v>historical_three</x:v>
      </x:c>
      <x:c r="M3963" s="10" t="n">
        <x:v>1</x:v>
      </x:c>
      <x:c r="N3963" s="10" t="n">
        <x:v>0</x:v>
      </x:c>
      <x:c r="O3963" s="10" t="n">
        <x:v>0</x:v>
      </x:c>
      <x:c r="P3963" s="9" t="str">
        <x:f>'CaseReview'!U1777</x:f>
        <x:v>FAIL</x:v>
      </x:c>
      <x:c r="Q3963" s="9" t="n">
        <x:f>IF(AND(T3963=1,G3963=P3963),1,0)</x:f>
        <x:v>1</x:v>
      </x:c>
      <x:c r="R3963" s="9" t="n">
        <x:f>IF(AND(T3963=1,G3963="PASS",P3963="FAIL"),1,0)</x:f>
        <x:v>0</x:v>
      </x:c>
      <x:c r="S3963" s="9" t="n">
        <x:f>IF(AND(T3963=1,G3963="FAIL",P3963="PASS"),1,0)</x:f>
        <x:v>0</x:v>
      </x:c>
      <x:c r="T3963" s="9" t="n">
        <x:v>1</x:v>
      </x:c>
      <x:c r="U3963" s="9" t="n">
        <x:v>10</x:v>
      </x:c>
      <x:c r="V3963" s="9" t="str">
        <x:v>MVP/SHACL_GENERATION_PIPELINE/experiments/LUNA_NO_SEMANTIC_VALIDATOR/RUN_01/runs/RUN-TRF-044-20260901T111829602271Z/artifacts/attempt_01/candidate_shape.ttl</x:v>
      </x:c>
    </x:row>
    <x:row r="3964" ht="22" customHeight="1">
      <x:c r="A3964" s="10" t="str">
        <x:v>NO_SEMANTIC</x:v>
      </x:c>
      <x:c r="B3964" s="10" t="str">
        <x:v>TRF-044</x:v>
      </x:c>
      <x:c r="C3964" s="10" t="str">
        <x:v>TRF-044-P01</x:v>
      </x:c>
      <x:c r="D3964" s="10" t="str">
        <x:v>RUN_01</x:v>
      </x:c>
      <x:c r="E3964" s="10" t="str">
        <x:v>ORIGINAL_LEDGER</x:v>
      </x:c>
      <x:c r="F3964" s="10" t="str">
        <x:v>PASS</x:v>
      </x:c>
      <x:c r="G3964" s="10" t="str">
        <x:v>PASS</x:v>
      </x:c>
      <x:c r="H3964" s="10" t="str">
        <x:v>EXECUTED</x:v>
      </x:c>
      <x:c r="I3964" s="10" t="str">
        <x:v>PARSED</x:v>
      </x:c>
      <x:c r="J3964" s="10" t="str">
        <x:v>NO_SEMANTIC_VALIDATOR_DETERMINISTIC_PASS</x:v>
      </x:c>
      <x:c r="K3964" s="10" t="str">
        <x:v>febfde32600c8914ede1c2c42b9d372b7a163008cf8cb6c57bc1561bae194c3e</x:v>
      </x:c>
      <x:c r="L3964" s="10" t="str">
        <x:v>historical_three</x:v>
      </x:c>
      <x:c r="M3964" s="10" t="n">
        <x:v>1</x:v>
      </x:c>
      <x:c r="N3964" s="10" t="n">
        <x:v>0</x:v>
      </x:c>
      <x:c r="O3964" s="10" t="n">
        <x:v>0</x:v>
      </x:c>
      <x:c r="P3964" s="9" t="str">
        <x:f>'CaseReview'!U1778</x:f>
        <x:v>PASS</x:v>
      </x:c>
      <x:c r="Q3964" s="9" t="n">
        <x:f>IF(AND(T3964=1,G3964=P3964),1,0)</x:f>
        <x:v>1</x:v>
      </x:c>
      <x:c r="R3964" s="9" t="n">
        <x:f>IF(AND(T3964=1,G3964="PASS",P3964="FAIL"),1,0)</x:f>
        <x:v>0</x:v>
      </x:c>
      <x:c r="S3964" s="9" t="n">
        <x:f>IF(AND(T3964=1,G3964="FAIL",P3964="PASS"),1,0)</x:f>
        <x:v>0</x:v>
      </x:c>
      <x:c r="T3964" s="9" t="n">
        <x:v>1</x:v>
      </x:c>
      <x:c r="U3964" s="9" t="n">
        <x:v>10</x:v>
      </x:c>
      <x:c r="V3964" s="9" t="str">
        <x:v>MVP/SHACL_GENERATION_PIPELINE/experiments/LUNA_NO_SEMANTIC_VALIDATOR/RUN_01/runs/RUN-TRF-044-20260901T111829602271Z/artifacts/attempt_01/candidate_shape.ttl</x:v>
      </x:c>
    </x:row>
    <x:row r="3965" ht="22" customHeight="1">
      <x:c r="A3965" s="10" t="str">
        <x:v>NO_SEMANTIC</x:v>
      </x:c>
      <x:c r="B3965" s="10" t="str">
        <x:v>TRF-044</x:v>
      </x:c>
      <x:c r="C3965" s="10" t="str">
        <x:v>TRF-044-P02</x:v>
      </x:c>
      <x:c r="D3965" s="10" t="str">
        <x:v>RUN_01</x:v>
      </x:c>
      <x:c r="E3965" s="10" t="str">
        <x:v>ORIGINAL_LEDGER</x:v>
      </x:c>
      <x:c r="F3965" s="10" t="str">
        <x:v>PASS</x:v>
      </x:c>
      <x:c r="G3965" s="10" t="str">
        <x:v>PASS</x:v>
      </x:c>
      <x:c r="H3965" s="10" t="str">
        <x:v>EXECUTED</x:v>
      </x:c>
      <x:c r="I3965" s="10" t="str">
        <x:v>PARSED</x:v>
      </x:c>
      <x:c r="J3965" s="10" t="str">
        <x:v>NO_SEMANTIC_VALIDATOR_DETERMINISTIC_PASS</x:v>
      </x:c>
      <x:c r="K3965" s="10" t="str">
        <x:v>febfde32600c8914ede1c2c42b9d372b7a163008cf8cb6c57bc1561bae194c3e</x:v>
      </x:c>
      <x:c r="L3965" s="10" t="str">
        <x:v>historical_three</x:v>
      </x:c>
      <x:c r="M3965" s="10" t="n">
        <x:v>1</x:v>
      </x:c>
      <x:c r="N3965" s="10" t="n">
        <x:v>0</x:v>
      </x:c>
      <x:c r="O3965" s="10" t="n">
        <x:v>0</x:v>
      </x:c>
      <x:c r="P3965" s="9" t="str">
        <x:f>'CaseReview'!U1779</x:f>
        <x:v>PASS</x:v>
      </x:c>
      <x:c r="Q3965" s="9" t="n">
        <x:f>IF(AND(T3965=1,G3965=P3965),1,0)</x:f>
        <x:v>1</x:v>
      </x:c>
      <x:c r="R3965" s="9" t="n">
        <x:f>IF(AND(T3965=1,G3965="PASS",P3965="FAIL"),1,0)</x:f>
        <x:v>0</x:v>
      </x:c>
      <x:c r="S3965" s="9" t="n">
        <x:f>IF(AND(T3965=1,G3965="FAIL",P3965="PASS"),1,0)</x:f>
        <x:v>0</x:v>
      </x:c>
      <x:c r="T3965" s="9" t="n">
        <x:v>1</x:v>
      </x:c>
      <x:c r="U3965" s="9" t="n">
        <x:v>10</x:v>
      </x:c>
      <x:c r="V3965" s="9" t="str">
        <x:v>MVP/SHACL_GENERATION_PIPELINE/experiments/LUNA_NO_SEMANTIC_VALIDATOR/RUN_01/runs/RUN-TRF-044-20260901T111829602271Z/artifacts/attempt_01/candidate_shape.ttl</x:v>
      </x:c>
    </x:row>
    <x:row r="3966" ht="22" customHeight="1">
      <x:c r="A3966" s="10" t="str">
        <x:v>NO_SEMANTIC</x:v>
      </x:c>
      <x:c r="B3966" s="10" t="str">
        <x:v>TRF-044</x:v>
      </x:c>
      <x:c r="C3966" s="10" t="str">
        <x:v>TRF-044-P03</x:v>
      </x:c>
      <x:c r="D3966" s="10" t="str">
        <x:v>RUN_01</x:v>
      </x:c>
      <x:c r="E3966" s="10" t="str">
        <x:v>ORIGINAL_LEDGER</x:v>
      </x:c>
      <x:c r="F3966" s="10" t="str">
        <x:v>PASS</x:v>
      </x:c>
      <x:c r="G3966" s="10" t="str">
        <x:v>PASS</x:v>
      </x:c>
      <x:c r="H3966" s="10" t="str">
        <x:v>EXECUTED</x:v>
      </x:c>
      <x:c r="I3966" s="10" t="str">
        <x:v>PARSED</x:v>
      </x:c>
      <x:c r="J3966" s="10" t="str">
        <x:v>NO_SEMANTIC_VALIDATOR_DETERMINISTIC_PASS</x:v>
      </x:c>
      <x:c r="K3966" s="10" t="str">
        <x:v>febfde32600c8914ede1c2c42b9d372b7a163008cf8cb6c57bc1561bae194c3e</x:v>
      </x:c>
      <x:c r="L3966" s="10" t="str">
        <x:v>historical_three</x:v>
      </x:c>
      <x:c r="M3966" s="10" t="n">
        <x:v>1</x:v>
      </x:c>
      <x:c r="N3966" s="10" t="n">
        <x:v>0</x:v>
      </x:c>
      <x:c r="O3966" s="10" t="n">
        <x:v>0</x:v>
      </x:c>
      <x:c r="P3966" s="9" t="str">
        <x:f>'CaseReview'!U1780</x:f>
        <x:v>PASS</x:v>
      </x:c>
      <x:c r="Q3966" s="9" t="n">
        <x:f>IF(AND(T3966=1,G3966=P3966),1,0)</x:f>
        <x:v>1</x:v>
      </x:c>
      <x:c r="R3966" s="9" t="n">
        <x:f>IF(AND(T3966=1,G3966="PASS",P3966="FAIL"),1,0)</x:f>
        <x:v>0</x:v>
      </x:c>
      <x:c r="S3966" s="9" t="n">
        <x:f>IF(AND(T3966=1,G3966="FAIL",P3966="PASS"),1,0)</x:f>
        <x:v>0</x:v>
      </x:c>
      <x:c r="T3966" s="9" t="n">
        <x:v>1</x:v>
      </x:c>
      <x:c r="U3966" s="9" t="n">
        <x:v>10</x:v>
      </x:c>
      <x:c r="V3966" s="9" t="str">
        <x:v>MVP/SHACL_GENERATION_PIPELINE/experiments/LUNA_NO_SEMANTIC_VALIDATOR/RUN_01/runs/RUN-TRF-044-20260901T111829602271Z/artifacts/attempt_01/candidate_shape.ttl</x:v>
      </x:c>
    </x:row>
    <x:row r="3967" ht="22" customHeight="1">
      <x:c r="A3967" s="10" t="str">
        <x:v>NO_SEMANTIC</x:v>
      </x:c>
      <x:c r="B3967" s="10" t="str">
        <x:v>TRF-044</x:v>
      </x:c>
      <x:c r="C3967" s="10" t="str">
        <x:v>TRF-044-P04</x:v>
      </x:c>
      <x:c r="D3967" s="10" t="str">
        <x:v>RUN_01</x:v>
      </x:c>
      <x:c r="E3967" s="10" t="str">
        <x:v>ORIGINAL_LEDGER</x:v>
      </x:c>
      <x:c r="F3967" s="10" t="str">
        <x:v>PASS</x:v>
      </x:c>
      <x:c r="G3967" s="10" t="str">
        <x:v>PASS</x:v>
      </x:c>
      <x:c r="H3967" s="10" t="str">
        <x:v>EXECUTED</x:v>
      </x:c>
      <x:c r="I3967" s="10" t="str">
        <x:v>PARSED</x:v>
      </x:c>
      <x:c r="J3967" s="10" t="str">
        <x:v>NO_SEMANTIC_VALIDATOR_DETERMINISTIC_PASS</x:v>
      </x:c>
      <x:c r="K3967" s="10" t="str">
        <x:v>febfde32600c8914ede1c2c42b9d372b7a163008cf8cb6c57bc1561bae194c3e</x:v>
      </x:c>
      <x:c r="L3967" s="10" t="str">
        <x:v>historical_three</x:v>
      </x:c>
      <x:c r="M3967" s="10" t="n">
        <x:v>1</x:v>
      </x:c>
      <x:c r="N3967" s="10" t="n">
        <x:v>0</x:v>
      </x:c>
      <x:c r="O3967" s="10" t="n">
        <x:v>0</x:v>
      </x:c>
      <x:c r="P3967" s="9" t="str">
        <x:f>'CaseReview'!U1781</x:f>
        <x:v>PASS</x:v>
      </x:c>
      <x:c r="Q3967" s="9" t="n">
        <x:f>IF(AND(T3967=1,G3967=P3967),1,0)</x:f>
        <x:v>1</x:v>
      </x:c>
      <x:c r="R3967" s="9" t="n">
        <x:f>IF(AND(T3967=1,G3967="PASS",P3967="FAIL"),1,0)</x:f>
        <x:v>0</x:v>
      </x:c>
      <x:c r="S3967" s="9" t="n">
        <x:f>IF(AND(T3967=1,G3967="FAIL",P3967="PASS"),1,0)</x:f>
        <x:v>0</x:v>
      </x:c>
      <x:c r="T3967" s="9" t="n">
        <x:v>1</x:v>
      </x:c>
      <x:c r="U3967" s="9" t="n">
        <x:v>10</x:v>
      </x:c>
      <x:c r="V3967" s="9" t="str">
        <x:v>MVP/SHACL_GENERATION_PIPELINE/experiments/LUNA_NO_SEMANTIC_VALIDATOR/RUN_01/runs/RUN-TRF-044-20260901T111829602271Z/artifacts/attempt_01/candidate_shape.ttl</x:v>
      </x:c>
    </x:row>
    <x:row r="3968" ht="22" customHeight="1">
      <x:c r="A3968" s="10" t="str">
        <x:v>NO_SEMANTIC</x:v>
      </x:c>
      <x:c r="B3968" s="10" t="str">
        <x:v>TRF-045</x:v>
      </x:c>
      <x:c r="C3968" s="10" t="str">
        <x:v>TRF-045-F01</x:v>
      </x:c>
      <x:c r="D3968" s="10" t="str">
        <x:v>RUN_01</x:v>
      </x:c>
      <x:c r="E3968" s="10" t="str">
        <x:v>ORIGINAL_LEDGER</x:v>
      </x:c>
      <x:c r="F3968" s="10" t="str">
        <x:v>FAIL</x:v>
      </x:c>
      <x:c r="G3968" s="10" t="str">
        <x:v>FAIL</x:v>
      </x:c>
      <x:c r="H3968" s="10" t="str">
        <x:v>EXECUTED</x:v>
      </x:c>
      <x:c r="I3968" s="10" t="str">
        <x:v>PARSED</x:v>
      </x:c>
      <x:c r="J3968" s="10" t="str">
        <x:v>NO_SEMANTIC_VALIDATOR_DETERMINISTIC_PASS</x:v>
      </x:c>
      <x:c r="K3968" s="10" t="str">
        <x:v>c30142869f7e50f4e55758c7f6d02e4e3bbd216d631cb5a5f7ac1193e9edb1a4</x:v>
      </x:c>
      <x:c r="L3968" s="10" t="str">
        <x:v>historical_three</x:v>
      </x:c>
      <x:c r="M3968" s="10" t="n">
        <x:v>1</x:v>
      </x:c>
      <x:c r="N3968" s="10" t="n">
        <x:v>0</x:v>
      </x:c>
      <x:c r="O3968" s="10" t="n">
        <x:v>0</x:v>
      </x:c>
      <x:c r="P3968" s="9" t="str">
        <x:f>'CaseReview'!U1782</x:f>
        <x:v>FAIL</x:v>
      </x:c>
      <x:c r="Q3968" s="9" t="n">
        <x:f>IF(AND(T3968=1,G3968=P3968),1,0)</x:f>
        <x:v>1</x:v>
      </x:c>
      <x:c r="R3968" s="9" t="n">
        <x:f>IF(AND(T3968=1,G3968="PASS",P3968="FAIL"),1,0)</x:f>
        <x:v>0</x:v>
      </x:c>
      <x:c r="S3968" s="9" t="n">
        <x:f>IF(AND(T3968=1,G3968="FAIL",P3968="PASS"),1,0)</x:f>
        <x:v>0</x:v>
      </x:c>
      <x:c r="T3968" s="9" t="n">
        <x:v>1</x:v>
      </x:c>
      <x:c r="U3968" s="9" t="n">
        <x:v>8</x:v>
      </x:c>
      <x:c r="V3968" s="9" t="str">
        <x:v>MVP/SHACL_GENERATION_PIPELINE/experiments/LUNA_NO_SEMANTIC_VALIDATOR/RUN_01/runs/RUN-TRF-045-20260901T111856241441Z/artifacts/attempt_01/candidate_shape.ttl</x:v>
      </x:c>
    </x:row>
    <x:row r="3969" ht="22" customHeight="1">
      <x:c r="A3969" s="10" t="str">
        <x:v>NO_SEMANTIC</x:v>
      </x:c>
      <x:c r="B3969" s="10" t="str">
        <x:v>TRF-045</x:v>
      </x:c>
      <x:c r="C3969" s="10" t="str">
        <x:v>TRF-045-F02</x:v>
      </x:c>
      <x:c r="D3969" s="10" t="str">
        <x:v>RUN_01</x:v>
      </x:c>
      <x:c r="E3969" s="10" t="str">
        <x:v>ORIGINAL_LEDGER</x:v>
      </x:c>
      <x:c r="F3969" s="10" t="str">
        <x:v>FAIL</x:v>
      </x:c>
      <x:c r="G3969" s="10" t="str">
        <x:v>FAIL</x:v>
      </x:c>
      <x:c r="H3969" s="10" t="str">
        <x:v>EXECUTED</x:v>
      </x:c>
      <x:c r="I3969" s="10" t="str">
        <x:v>PARSED</x:v>
      </x:c>
      <x:c r="J3969" s="10" t="str">
        <x:v>NO_SEMANTIC_VALIDATOR_DETERMINISTIC_PASS</x:v>
      </x:c>
      <x:c r="K3969" s="10" t="str">
        <x:v>c30142869f7e50f4e55758c7f6d02e4e3bbd216d631cb5a5f7ac1193e9edb1a4</x:v>
      </x:c>
      <x:c r="L3969" s="10" t="str">
        <x:v>historical_three</x:v>
      </x:c>
      <x:c r="M3969" s="10" t="n">
        <x:v>1</x:v>
      </x:c>
      <x:c r="N3969" s="10" t="n">
        <x:v>0</x:v>
      </x:c>
      <x:c r="O3969" s="10" t="n">
        <x:v>0</x:v>
      </x:c>
      <x:c r="P3969" s="9" t="str">
        <x:f>'CaseReview'!U1783</x:f>
        <x:v>FAIL</x:v>
      </x:c>
      <x:c r="Q3969" s="9" t="n">
        <x:f>IF(AND(T3969=1,G3969=P3969),1,0)</x:f>
        <x:v>1</x:v>
      </x:c>
      <x:c r="R3969" s="9" t="n">
        <x:f>IF(AND(T3969=1,G3969="PASS",P3969="FAIL"),1,0)</x:f>
        <x:v>0</x:v>
      </x:c>
      <x:c r="S3969" s="9" t="n">
        <x:f>IF(AND(T3969=1,G3969="FAIL",P3969="PASS"),1,0)</x:f>
        <x:v>0</x:v>
      </x:c>
      <x:c r="T3969" s="9" t="n">
        <x:v>1</x:v>
      </x:c>
      <x:c r="U3969" s="9" t="n">
        <x:v>8</x:v>
      </x:c>
      <x:c r="V3969" s="9" t="str">
        <x:v>MVP/SHACL_GENERATION_PIPELINE/experiments/LUNA_NO_SEMANTIC_VALIDATOR/RUN_01/runs/RUN-TRF-045-20260901T111856241441Z/artifacts/attempt_01/candidate_shape.ttl</x:v>
      </x:c>
    </x:row>
    <x:row r="3970" ht="22" customHeight="1">
      <x:c r="A3970" s="10" t="str">
        <x:v>NO_SEMANTIC</x:v>
      </x:c>
      <x:c r="B3970" s="10" t="str">
        <x:v>TRF-045</x:v>
      </x:c>
      <x:c r="C3970" s="10" t="str">
        <x:v>TRF-045-F03</x:v>
      </x:c>
      <x:c r="D3970" s="10" t="str">
        <x:v>RUN_01</x:v>
      </x:c>
      <x:c r="E3970" s="10" t="str">
        <x:v>ORIGINAL_LEDGER</x:v>
      </x:c>
      <x:c r="F3970" s="10" t="str">
        <x:v>FAIL</x:v>
      </x:c>
      <x:c r="G3970" s="10" t="str">
        <x:v>FAIL</x:v>
      </x:c>
      <x:c r="H3970" s="10" t="str">
        <x:v>EXECUTED</x:v>
      </x:c>
      <x:c r="I3970" s="10" t="str">
        <x:v>PARSED</x:v>
      </x:c>
      <x:c r="J3970" s="10" t="str">
        <x:v>NO_SEMANTIC_VALIDATOR_DETERMINISTIC_PASS</x:v>
      </x:c>
      <x:c r="K3970" s="10" t="str">
        <x:v>c30142869f7e50f4e55758c7f6d02e4e3bbd216d631cb5a5f7ac1193e9edb1a4</x:v>
      </x:c>
      <x:c r="L3970" s="10" t="str">
        <x:v>historical_three</x:v>
      </x:c>
      <x:c r="M3970" s="10" t="n">
        <x:v>1</x:v>
      </x:c>
      <x:c r="N3970" s="10" t="n">
        <x:v>0</x:v>
      </x:c>
      <x:c r="O3970" s="10" t="n">
        <x:v>0</x:v>
      </x:c>
      <x:c r="P3970" s="9" t="str">
        <x:f>'CaseReview'!U1784</x:f>
        <x:v>FAIL</x:v>
      </x:c>
      <x:c r="Q3970" s="9" t="n">
        <x:f>IF(AND(T3970=1,G3970=P3970),1,0)</x:f>
        <x:v>1</x:v>
      </x:c>
      <x:c r="R3970" s="9" t="n">
        <x:f>IF(AND(T3970=1,G3970="PASS",P3970="FAIL"),1,0)</x:f>
        <x:v>0</x:v>
      </x:c>
      <x:c r="S3970" s="9" t="n">
        <x:f>IF(AND(T3970=1,G3970="FAIL",P3970="PASS"),1,0)</x:f>
        <x:v>0</x:v>
      </x:c>
      <x:c r="T3970" s="9" t="n">
        <x:v>1</x:v>
      </x:c>
      <x:c r="U3970" s="9" t="n">
        <x:v>8</x:v>
      </x:c>
      <x:c r="V3970" s="9" t="str">
        <x:v>MVP/SHACL_GENERATION_PIPELINE/experiments/LUNA_NO_SEMANTIC_VALIDATOR/RUN_01/runs/RUN-TRF-045-20260901T111856241441Z/artifacts/attempt_01/candidate_shape.ttl</x:v>
      </x:c>
    </x:row>
    <x:row r="3971" ht="22" customHeight="1">
      <x:c r="A3971" s="10" t="str">
        <x:v>NO_SEMANTIC</x:v>
      </x:c>
      <x:c r="B3971" s="10" t="str">
        <x:v>TRF-045</x:v>
      </x:c>
      <x:c r="C3971" s="10" t="str">
        <x:v>TRF-045-F04</x:v>
      </x:c>
      <x:c r="D3971" s="10" t="str">
        <x:v>RUN_01</x:v>
      </x:c>
      <x:c r="E3971" s="10" t="str">
        <x:v>ORIGINAL_LEDGER</x:v>
      </x:c>
      <x:c r="F3971" s="10" t="str">
        <x:v>FAIL</x:v>
      </x:c>
      <x:c r="G3971" s="10" t="str">
        <x:v>FAIL</x:v>
      </x:c>
      <x:c r="H3971" s="10" t="str">
        <x:v>EXECUTED</x:v>
      </x:c>
      <x:c r="I3971" s="10" t="str">
        <x:v>PARSED</x:v>
      </x:c>
      <x:c r="J3971" s="10" t="str">
        <x:v>NO_SEMANTIC_VALIDATOR_DETERMINISTIC_PASS</x:v>
      </x:c>
      <x:c r="K3971" s="10" t="str">
        <x:v>c30142869f7e50f4e55758c7f6d02e4e3bbd216d631cb5a5f7ac1193e9edb1a4</x:v>
      </x:c>
      <x:c r="L3971" s="10" t="str">
        <x:v>historical_three</x:v>
      </x:c>
      <x:c r="M3971" s="10" t="n">
        <x:v>1</x:v>
      </x:c>
      <x:c r="N3971" s="10" t="n">
        <x:v>0</x:v>
      </x:c>
      <x:c r="O3971" s="10" t="n">
        <x:v>0</x:v>
      </x:c>
      <x:c r="P3971" s="9" t="str">
        <x:f>'CaseReview'!U1785</x:f>
        <x:v>FAIL</x:v>
      </x:c>
      <x:c r="Q3971" s="9" t="n">
        <x:f>IF(AND(T3971=1,G3971=P3971),1,0)</x:f>
        <x:v>1</x:v>
      </x:c>
      <x:c r="R3971" s="9" t="n">
        <x:f>IF(AND(T3971=1,G3971="PASS",P3971="FAIL"),1,0)</x:f>
        <x:v>0</x:v>
      </x:c>
      <x:c r="S3971" s="9" t="n">
        <x:f>IF(AND(T3971=1,G3971="FAIL",P3971="PASS"),1,0)</x:f>
        <x:v>0</x:v>
      </x:c>
      <x:c r="T3971" s="9" t="n">
        <x:v>1</x:v>
      </x:c>
      <x:c r="U3971" s="9" t="n">
        <x:v>8</x:v>
      </x:c>
      <x:c r="V3971" s="9" t="str">
        <x:v>MVP/SHACL_GENERATION_PIPELINE/experiments/LUNA_NO_SEMANTIC_VALIDATOR/RUN_01/runs/RUN-TRF-045-20260901T111856241441Z/artifacts/attempt_01/candidate_shape.ttl</x:v>
      </x:c>
    </x:row>
    <x:row r="3972" ht="22" customHeight="1">
      <x:c r="A3972" s="10" t="str">
        <x:v>NO_SEMANTIC</x:v>
      </x:c>
      <x:c r="B3972" s="10" t="str">
        <x:v>TRF-045</x:v>
      </x:c>
      <x:c r="C3972" s="10" t="str">
        <x:v>TRF-045-P01</x:v>
      </x:c>
      <x:c r="D3972" s="10" t="str">
        <x:v>RUN_01</x:v>
      </x:c>
      <x:c r="E3972" s="10" t="str">
        <x:v>ORIGINAL_LEDGER</x:v>
      </x:c>
      <x:c r="F3972" s="10" t="str">
        <x:v>PASS</x:v>
      </x:c>
      <x:c r="G3972" s="10" t="str">
        <x:v>PASS</x:v>
      </x:c>
      <x:c r="H3972" s="10" t="str">
        <x:v>EXECUTED</x:v>
      </x:c>
      <x:c r="I3972" s="10" t="str">
        <x:v>PARSED</x:v>
      </x:c>
      <x:c r="J3972" s="10" t="str">
        <x:v>NO_SEMANTIC_VALIDATOR_DETERMINISTIC_PASS</x:v>
      </x:c>
      <x:c r="K3972" s="10" t="str">
        <x:v>c30142869f7e50f4e55758c7f6d02e4e3bbd216d631cb5a5f7ac1193e9edb1a4</x:v>
      </x:c>
      <x:c r="L3972" s="10" t="str">
        <x:v>historical_three</x:v>
      </x:c>
      <x:c r="M3972" s="10" t="n">
        <x:v>1</x:v>
      </x:c>
      <x:c r="N3972" s="10" t="n">
        <x:v>0</x:v>
      </x:c>
      <x:c r="O3972" s="10" t="n">
        <x:v>0</x:v>
      </x:c>
      <x:c r="P3972" s="9" t="str">
        <x:f>'CaseReview'!U1786</x:f>
        <x:v>PASS</x:v>
      </x:c>
      <x:c r="Q3972" s="9" t="n">
        <x:f>IF(AND(T3972=1,G3972=P3972),1,0)</x:f>
        <x:v>1</x:v>
      </x:c>
      <x:c r="R3972" s="9" t="n">
        <x:f>IF(AND(T3972=1,G3972="PASS",P3972="FAIL"),1,0)</x:f>
        <x:v>0</x:v>
      </x:c>
      <x:c r="S3972" s="9" t="n">
        <x:f>IF(AND(T3972=1,G3972="FAIL",P3972="PASS"),1,0)</x:f>
        <x:v>0</x:v>
      </x:c>
      <x:c r="T3972" s="9" t="n">
        <x:v>1</x:v>
      </x:c>
      <x:c r="U3972" s="9" t="n">
        <x:v>8</x:v>
      </x:c>
      <x:c r="V3972" s="9" t="str">
        <x:v>MVP/SHACL_GENERATION_PIPELINE/experiments/LUNA_NO_SEMANTIC_VALIDATOR/RUN_01/runs/RUN-TRF-045-20260901T111856241441Z/artifacts/attempt_01/candidate_shape.ttl</x:v>
      </x:c>
    </x:row>
    <x:row r="3973" ht="22" customHeight="1">
      <x:c r="A3973" s="10" t="str">
        <x:v>NO_SEMANTIC</x:v>
      </x:c>
      <x:c r="B3973" s="10" t="str">
        <x:v>TRF-045</x:v>
      </x:c>
      <x:c r="C3973" s="10" t="str">
        <x:v>TRF-045-P02</x:v>
      </x:c>
      <x:c r="D3973" s="10" t="str">
        <x:v>RUN_01</x:v>
      </x:c>
      <x:c r="E3973" s="10" t="str">
        <x:v>ORIGINAL_LEDGER</x:v>
      </x:c>
      <x:c r="F3973" s="10" t="str">
        <x:v>PASS</x:v>
      </x:c>
      <x:c r="G3973" s="10" t="str">
        <x:v>PASS</x:v>
      </x:c>
      <x:c r="H3973" s="10" t="str">
        <x:v>EXECUTED</x:v>
      </x:c>
      <x:c r="I3973" s="10" t="str">
        <x:v>PARSED</x:v>
      </x:c>
      <x:c r="J3973" s="10" t="str">
        <x:v>NO_SEMANTIC_VALIDATOR_DETERMINISTIC_PASS</x:v>
      </x:c>
      <x:c r="K3973" s="10" t="str">
        <x:v>c30142869f7e50f4e55758c7f6d02e4e3bbd216d631cb5a5f7ac1193e9edb1a4</x:v>
      </x:c>
      <x:c r="L3973" s="10" t="str">
        <x:v>historical_three</x:v>
      </x:c>
      <x:c r="M3973" s="10" t="n">
        <x:v>1</x:v>
      </x:c>
      <x:c r="N3973" s="10" t="n">
        <x:v>0</x:v>
      </x:c>
      <x:c r="O3973" s="10" t="n">
        <x:v>0</x:v>
      </x:c>
      <x:c r="P3973" s="9" t="str">
        <x:f>'CaseReview'!U1787</x:f>
        <x:v>PASS</x:v>
      </x:c>
      <x:c r="Q3973" s="9" t="n">
        <x:f>IF(AND(T3973=1,G3973=P3973),1,0)</x:f>
        <x:v>1</x:v>
      </x:c>
      <x:c r="R3973" s="9" t="n">
        <x:f>IF(AND(T3973=1,G3973="PASS",P3973="FAIL"),1,0)</x:f>
        <x:v>0</x:v>
      </x:c>
      <x:c r="S3973" s="9" t="n">
        <x:f>IF(AND(T3973=1,G3973="FAIL",P3973="PASS"),1,0)</x:f>
        <x:v>0</x:v>
      </x:c>
      <x:c r="T3973" s="9" t="n">
        <x:v>1</x:v>
      </x:c>
      <x:c r="U3973" s="9" t="n">
        <x:v>8</x:v>
      </x:c>
      <x:c r="V3973" s="9" t="str">
        <x:v>MVP/SHACL_GENERATION_PIPELINE/experiments/LUNA_NO_SEMANTIC_VALIDATOR/RUN_01/runs/RUN-TRF-045-20260901T111856241441Z/artifacts/attempt_01/candidate_shape.ttl</x:v>
      </x:c>
    </x:row>
    <x:row r="3974" ht="22" customHeight="1">
      <x:c r="A3974" s="10" t="str">
        <x:v>NO_SEMANTIC</x:v>
      </x:c>
      <x:c r="B3974" s="10" t="str">
        <x:v>TRF-045</x:v>
      </x:c>
      <x:c r="C3974" s="10" t="str">
        <x:v>TRF-045-P03</x:v>
      </x:c>
      <x:c r="D3974" s="10" t="str">
        <x:v>RUN_01</x:v>
      </x:c>
      <x:c r="E3974" s="10" t="str">
        <x:v>ORIGINAL_LEDGER</x:v>
      </x:c>
      <x:c r="F3974" s="10" t="str">
        <x:v>PASS</x:v>
      </x:c>
      <x:c r="G3974" s="10" t="str">
        <x:v>PASS</x:v>
      </x:c>
      <x:c r="H3974" s="10" t="str">
        <x:v>EXECUTED</x:v>
      </x:c>
      <x:c r="I3974" s="10" t="str">
        <x:v>PARSED</x:v>
      </x:c>
      <x:c r="J3974" s="10" t="str">
        <x:v>NO_SEMANTIC_VALIDATOR_DETERMINISTIC_PASS</x:v>
      </x:c>
      <x:c r="K3974" s="10" t="str">
        <x:v>c30142869f7e50f4e55758c7f6d02e4e3bbd216d631cb5a5f7ac1193e9edb1a4</x:v>
      </x:c>
      <x:c r="L3974" s="10" t="str">
        <x:v>historical_three</x:v>
      </x:c>
      <x:c r="M3974" s="10" t="n">
        <x:v>1</x:v>
      </x:c>
      <x:c r="N3974" s="10" t="n">
        <x:v>0</x:v>
      </x:c>
      <x:c r="O3974" s="10" t="n">
        <x:v>0</x:v>
      </x:c>
      <x:c r="P3974" s="9" t="str">
        <x:f>'CaseReview'!U1788</x:f>
        <x:v>PASS</x:v>
      </x:c>
      <x:c r="Q3974" s="9" t="n">
        <x:f>IF(AND(T3974=1,G3974=P3974),1,0)</x:f>
        <x:v>1</x:v>
      </x:c>
      <x:c r="R3974" s="9" t="n">
        <x:f>IF(AND(T3974=1,G3974="PASS",P3974="FAIL"),1,0)</x:f>
        <x:v>0</x:v>
      </x:c>
      <x:c r="S3974" s="9" t="n">
        <x:f>IF(AND(T3974=1,G3974="FAIL",P3974="PASS"),1,0)</x:f>
        <x:v>0</x:v>
      </x:c>
      <x:c r="T3974" s="9" t="n">
        <x:v>1</x:v>
      </x:c>
      <x:c r="U3974" s="9" t="n">
        <x:v>8</x:v>
      </x:c>
      <x:c r="V3974" s="9" t="str">
        <x:v>MVP/SHACL_GENERATION_PIPELINE/experiments/LUNA_NO_SEMANTIC_VALIDATOR/RUN_01/runs/RUN-TRF-045-20260901T111856241441Z/artifacts/attempt_01/candidate_shape.ttl</x:v>
      </x:c>
    </x:row>
    <x:row r="3975" ht="22" customHeight="1">
      <x:c r="A3975" s="10" t="str">
        <x:v>NO_SEMANTIC</x:v>
      </x:c>
      <x:c r="B3975" s="10" t="str">
        <x:v>TRF-045</x:v>
      </x:c>
      <x:c r="C3975" s="10" t="str">
        <x:v>TRF-045-P04</x:v>
      </x:c>
      <x:c r="D3975" s="10" t="str">
        <x:v>RUN_01</x:v>
      </x:c>
      <x:c r="E3975" s="10" t="str">
        <x:v>ORIGINAL_LEDGER</x:v>
      </x:c>
      <x:c r="F3975" s="10" t="str">
        <x:v>PASS</x:v>
      </x:c>
      <x:c r="G3975" s="10" t="str">
        <x:v>PASS</x:v>
      </x:c>
      <x:c r="H3975" s="10" t="str">
        <x:v>EXECUTED</x:v>
      </x:c>
      <x:c r="I3975" s="10" t="str">
        <x:v>PARSED</x:v>
      </x:c>
      <x:c r="J3975" s="10" t="str">
        <x:v>NO_SEMANTIC_VALIDATOR_DETERMINISTIC_PASS</x:v>
      </x:c>
      <x:c r="K3975" s="10" t="str">
        <x:v>c30142869f7e50f4e55758c7f6d02e4e3bbd216d631cb5a5f7ac1193e9edb1a4</x:v>
      </x:c>
      <x:c r="L3975" s="10" t="str">
        <x:v>historical_three</x:v>
      </x:c>
      <x:c r="M3975" s="10" t="n">
        <x:v>1</x:v>
      </x:c>
      <x:c r="N3975" s="10" t="n">
        <x:v>0</x:v>
      </x:c>
      <x:c r="O3975" s="10" t="n">
        <x:v>0</x:v>
      </x:c>
      <x:c r="P3975" s="9" t="str">
        <x:f>'CaseReview'!U1789</x:f>
        <x:v>PASS</x:v>
      </x:c>
      <x:c r="Q3975" s="9" t="n">
        <x:f>IF(AND(T3975=1,G3975=P3975),1,0)</x:f>
        <x:v>1</x:v>
      </x:c>
      <x:c r="R3975" s="9" t="n">
        <x:f>IF(AND(T3975=1,G3975="PASS",P3975="FAIL"),1,0)</x:f>
        <x:v>0</x:v>
      </x:c>
      <x:c r="S3975" s="9" t="n">
        <x:f>IF(AND(T3975=1,G3975="FAIL",P3975="PASS"),1,0)</x:f>
        <x:v>0</x:v>
      </x:c>
      <x:c r="T3975" s="9" t="n">
        <x:v>1</x:v>
      </x:c>
      <x:c r="U3975" s="9" t="n">
        <x:v>8</x:v>
      </x:c>
      <x:c r="V3975" s="9" t="str">
        <x:v>MVP/SHACL_GENERATION_PIPELINE/experiments/LUNA_NO_SEMANTIC_VALIDATOR/RUN_01/runs/RUN-TRF-045-20260901T111856241441Z/artifacts/attempt_01/candidate_shape.ttl</x:v>
      </x:c>
    </x:row>
    <x:row r="3976" ht="22" customHeight="1">
      <x:c r="A3976" s="10" t="str">
        <x:v>NO_SEMANTIC</x:v>
      </x:c>
      <x:c r="B3976" s="10" t="str">
        <x:v>TRF-046</x:v>
      </x:c>
      <x:c r="C3976" s="10" t="str">
        <x:v>TRF-046-F01</x:v>
      </x:c>
      <x:c r="D3976" s="10" t="str">
        <x:v>RUN_01</x:v>
      </x:c>
      <x:c r="E3976" s="10" t="str">
        <x:v>ORIGINAL_LEDGER</x:v>
      </x:c>
      <x:c r="F3976" s="10" t="str">
        <x:v>FAIL</x:v>
      </x:c>
      <x:c r="G3976" s="10" t="str">
        <x:v>FAIL</x:v>
      </x:c>
      <x:c r="H3976" s="10" t="str">
        <x:v>EXECUTED</x:v>
      </x:c>
      <x:c r="I3976" s="10" t="str">
        <x:v>PARSED</x:v>
      </x:c>
      <x:c r="J3976" s="10" t="str">
        <x:v>NO_SEMANTIC_VALIDATOR_DETERMINISTIC_PASS</x:v>
      </x:c>
      <x:c r="K3976" s="10" t="str">
        <x:v>11e36b7a455091ba4c2ee3dbcec230be15bc952d174f2be218104730ce168eda</x:v>
      </x:c>
      <x:c r="L3976" s="10" t="str">
        <x:v>historical_three</x:v>
      </x:c>
      <x:c r="M3976" s="10" t="n">
        <x:v>1</x:v>
      </x:c>
      <x:c r="N3976" s="10" t="n">
        <x:v>0</x:v>
      </x:c>
      <x:c r="O3976" s="10" t="n">
        <x:v>0</x:v>
      </x:c>
      <x:c r="P3976" s="9" t="str">
        <x:f>'CaseReview'!U1790</x:f>
        <x:v>FAIL</x:v>
      </x:c>
      <x:c r="Q3976" s="9" t="n">
        <x:f>IF(AND(T3976=1,G3976=P3976),1,0)</x:f>
        <x:v>1</x:v>
      </x:c>
      <x:c r="R3976" s="9" t="n">
        <x:f>IF(AND(T3976=1,G3976="PASS",P3976="FAIL"),1,0)</x:f>
        <x:v>0</x:v>
      </x:c>
      <x:c r="S3976" s="9" t="n">
        <x:f>IF(AND(T3976=1,G3976="FAIL",P3976="PASS"),1,0)</x:f>
        <x:v>0</x:v>
      </x:c>
      <x:c r="T3976" s="9" t="n">
        <x:v>1</x:v>
      </x:c>
      <x:c r="U3976" s="9" t="n">
        <x:v>8</x:v>
      </x:c>
      <x:c r="V3976" s="9" t="str">
        <x:v>MVP/SHACL_GENERATION_PIPELINE/experiments/LUNA_NO_SEMANTIC_VALIDATOR/RUN_01/runs/RUN-TRF-046-20260901T111921838116Z/artifacts/attempt_01/candidate_shape.ttl</x:v>
      </x:c>
    </x:row>
    <x:row r="3977" ht="22" customHeight="1">
      <x:c r="A3977" s="10" t="str">
        <x:v>NO_SEMANTIC</x:v>
      </x:c>
      <x:c r="B3977" s="10" t="str">
        <x:v>TRF-046</x:v>
      </x:c>
      <x:c r="C3977" s="10" t="str">
        <x:v>TRF-046-F02</x:v>
      </x:c>
      <x:c r="D3977" s="10" t="str">
        <x:v>RUN_01</x:v>
      </x:c>
      <x:c r="E3977" s="10" t="str">
        <x:v>ORIGINAL_LEDGER</x:v>
      </x:c>
      <x:c r="F3977" s="10" t="str">
        <x:v>FAIL</x:v>
      </x:c>
      <x:c r="G3977" s="10" t="str">
        <x:v>FAIL</x:v>
      </x:c>
      <x:c r="H3977" s="10" t="str">
        <x:v>EXECUTED</x:v>
      </x:c>
      <x:c r="I3977" s="10" t="str">
        <x:v>PARSED</x:v>
      </x:c>
      <x:c r="J3977" s="10" t="str">
        <x:v>NO_SEMANTIC_VALIDATOR_DETERMINISTIC_PASS</x:v>
      </x:c>
      <x:c r="K3977" s="10" t="str">
        <x:v>11e36b7a455091ba4c2ee3dbcec230be15bc952d174f2be218104730ce168eda</x:v>
      </x:c>
      <x:c r="L3977" s="10" t="str">
        <x:v>historical_three</x:v>
      </x:c>
      <x:c r="M3977" s="10" t="n">
        <x:v>1</x:v>
      </x:c>
      <x:c r="N3977" s="10" t="n">
        <x:v>0</x:v>
      </x:c>
      <x:c r="O3977" s="10" t="n">
        <x:v>0</x:v>
      </x:c>
      <x:c r="P3977" s="9" t="str">
        <x:f>'CaseReview'!U1791</x:f>
        <x:v>FAIL</x:v>
      </x:c>
      <x:c r="Q3977" s="9" t="n">
        <x:f>IF(AND(T3977=1,G3977=P3977),1,0)</x:f>
        <x:v>1</x:v>
      </x:c>
      <x:c r="R3977" s="9" t="n">
        <x:f>IF(AND(T3977=1,G3977="PASS",P3977="FAIL"),1,0)</x:f>
        <x:v>0</x:v>
      </x:c>
      <x:c r="S3977" s="9" t="n">
        <x:f>IF(AND(T3977=1,G3977="FAIL",P3977="PASS"),1,0)</x:f>
        <x:v>0</x:v>
      </x:c>
      <x:c r="T3977" s="9" t="n">
        <x:v>1</x:v>
      </x:c>
      <x:c r="U3977" s="9" t="n">
        <x:v>8</x:v>
      </x:c>
      <x:c r="V3977" s="9" t="str">
        <x:v>MVP/SHACL_GENERATION_PIPELINE/experiments/LUNA_NO_SEMANTIC_VALIDATOR/RUN_01/runs/RUN-TRF-046-20260901T111921838116Z/artifacts/attempt_01/candidate_shape.ttl</x:v>
      </x:c>
    </x:row>
    <x:row r="3978" ht="22" customHeight="1">
      <x:c r="A3978" s="10" t="str">
        <x:v>NO_SEMANTIC</x:v>
      </x:c>
      <x:c r="B3978" s="10" t="str">
        <x:v>TRF-046</x:v>
      </x:c>
      <x:c r="C3978" s="10" t="str">
        <x:v>TRF-046-F03</x:v>
      </x:c>
      <x:c r="D3978" s="10" t="str">
        <x:v>RUN_01</x:v>
      </x:c>
      <x:c r="E3978" s="10" t="str">
        <x:v>ORIGINAL_LEDGER</x:v>
      </x:c>
      <x:c r="F3978" s="10" t="str">
        <x:v>FAIL</x:v>
      </x:c>
      <x:c r="G3978" s="10" t="str">
        <x:v>FAIL</x:v>
      </x:c>
      <x:c r="H3978" s="10" t="str">
        <x:v>EXECUTED</x:v>
      </x:c>
      <x:c r="I3978" s="10" t="str">
        <x:v>PARSED</x:v>
      </x:c>
      <x:c r="J3978" s="10" t="str">
        <x:v>NO_SEMANTIC_VALIDATOR_DETERMINISTIC_PASS</x:v>
      </x:c>
      <x:c r="K3978" s="10" t="str">
        <x:v>11e36b7a455091ba4c2ee3dbcec230be15bc952d174f2be218104730ce168eda</x:v>
      </x:c>
      <x:c r="L3978" s="10" t="str">
        <x:v>historical_three</x:v>
      </x:c>
      <x:c r="M3978" s="10" t="n">
        <x:v>1</x:v>
      </x:c>
      <x:c r="N3978" s="10" t="n">
        <x:v>0</x:v>
      </x:c>
      <x:c r="O3978" s="10" t="n">
        <x:v>0</x:v>
      </x:c>
      <x:c r="P3978" s="9" t="str">
        <x:f>'CaseReview'!U1792</x:f>
        <x:v>FAIL</x:v>
      </x:c>
      <x:c r="Q3978" s="9" t="n">
        <x:f>IF(AND(T3978=1,G3978=P3978),1,0)</x:f>
        <x:v>1</x:v>
      </x:c>
      <x:c r="R3978" s="9" t="n">
        <x:f>IF(AND(T3978=1,G3978="PASS",P3978="FAIL"),1,0)</x:f>
        <x:v>0</x:v>
      </x:c>
      <x:c r="S3978" s="9" t="n">
        <x:f>IF(AND(T3978=1,G3978="FAIL",P3978="PASS"),1,0)</x:f>
        <x:v>0</x:v>
      </x:c>
      <x:c r="T3978" s="9" t="n">
        <x:v>1</x:v>
      </x:c>
      <x:c r="U3978" s="9" t="n">
        <x:v>8</x:v>
      </x:c>
      <x:c r="V3978" s="9" t="str">
        <x:v>MVP/SHACL_GENERATION_PIPELINE/experiments/LUNA_NO_SEMANTIC_VALIDATOR/RUN_01/runs/RUN-TRF-046-20260901T111921838116Z/artifacts/attempt_01/candidate_shape.ttl</x:v>
      </x:c>
    </x:row>
    <x:row r="3979" ht="22" customHeight="1">
      <x:c r="A3979" s="10" t="str">
        <x:v>NO_SEMANTIC</x:v>
      </x:c>
      <x:c r="B3979" s="10" t="str">
        <x:v>TRF-046</x:v>
      </x:c>
      <x:c r="C3979" s="10" t="str">
        <x:v>TRF-046-F04</x:v>
      </x:c>
      <x:c r="D3979" s="10" t="str">
        <x:v>RUN_01</x:v>
      </x:c>
      <x:c r="E3979" s="10" t="str">
        <x:v>ORIGINAL_LEDGER</x:v>
      </x:c>
      <x:c r="F3979" s="10" t="str">
        <x:v>FAIL</x:v>
      </x:c>
      <x:c r="G3979" s="10" t="str">
        <x:v>FAIL</x:v>
      </x:c>
      <x:c r="H3979" s="10" t="str">
        <x:v>EXECUTED</x:v>
      </x:c>
      <x:c r="I3979" s="10" t="str">
        <x:v>PARSED</x:v>
      </x:c>
      <x:c r="J3979" s="10" t="str">
        <x:v>NO_SEMANTIC_VALIDATOR_DETERMINISTIC_PASS</x:v>
      </x:c>
      <x:c r="K3979" s="10" t="str">
        <x:v>11e36b7a455091ba4c2ee3dbcec230be15bc952d174f2be218104730ce168eda</x:v>
      </x:c>
      <x:c r="L3979" s="10" t="str">
        <x:v>historical_three</x:v>
      </x:c>
      <x:c r="M3979" s="10" t="n">
        <x:v>1</x:v>
      </x:c>
      <x:c r="N3979" s="10" t="n">
        <x:v>0</x:v>
      </x:c>
      <x:c r="O3979" s="10" t="n">
        <x:v>0</x:v>
      </x:c>
      <x:c r="P3979" s="9" t="str">
        <x:f>'CaseReview'!U1793</x:f>
        <x:v>FAIL</x:v>
      </x:c>
      <x:c r="Q3979" s="9" t="n">
        <x:f>IF(AND(T3979=1,G3979=P3979),1,0)</x:f>
        <x:v>1</x:v>
      </x:c>
      <x:c r="R3979" s="9" t="n">
        <x:f>IF(AND(T3979=1,G3979="PASS",P3979="FAIL"),1,0)</x:f>
        <x:v>0</x:v>
      </x:c>
      <x:c r="S3979" s="9" t="n">
        <x:f>IF(AND(T3979=1,G3979="FAIL",P3979="PASS"),1,0)</x:f>
        <x:v>0</x:v>
      </x:c>
      <x:c r="T3979" s="9" t="n">
        <x:v>1</x:v>
      </x:c>
      <x:c r="U3979" s="9" t="n">
        <x:v>8</x:v>
      </x:c>
      <x:c r="V3979" s="9" t="str">
        <x:v>MVP/SHACL_GENERATION_PIPELINE/experiments/LUNA_NO_SEMANTIC_VALIDATOR/RUN_01/runs/RUN-TRF-046-20260901T111921838116Z/artifacts/attempt_01/candidate_shape.ttl</x:v>
      </x:c>
    </x:row>
    <x:row r="3980" ht="22" customHeight="1">
      <x:c r="A3980" s="10" t="str">
        <x:v>NO_SEMANTIC</x:v>
      </x:c>
      <x:c r="B3980" s="10" t="str">
        <x:v>TRF-046</x:v>
      </x:c>
      <x:c r="C3980" s="10" t="str">
        <x:v>TRF-046-P01</x:v>
      </x:c>
      <x:c r="D3980" s="10" t="str">
        <x:v>RUN_01</x:v>
      </x:c>
      <x:c r="E3980" s="10" t="str">
        <x:v>ORIGINAL_LEDGER</x:v>
      </x:c>
      <x:c r="F3980" s="10" t="str">
        <x:v>PASS</x:v>
      </x:c>
      <x:c r="G3980" s="10" t="str">
        <x:v>FAIL</x:v>
      </x:c>
      <x:c r="H3980" s="10" t="str">
        <x:v>EXECUTED</x:v>
      </x:c>
      <x:c r="I3980" s="10" t="str">
        <x:v>PARSED</x:v>
      </x:c>
      <x:c r="J3980" s="10" t="str">
        <x:v>NO_SEMANTIC_VALIDATOR_DETERMINISTIC_PASS</x:v>
      </x:c>
      <x:c r="K3980" s="10" t="str">
        <x:v>11e36b7a455091ba4c2ee3dbcec230be15bc952d174f2be218104730ce168eda</x:v>
      </x:c>
      <x:c r="L3980" s="10" t="str">
        <x:v>historical_three</x:v>
      </x:c>
      <x:c r="M3980" s="10" t="n">
        <x:v>0</x:v>
      </x:c>
      <x:c r="N3980" s="10" t="n">
        <x:v>0</x:v>
      </x:c>
      <x:c r="O3980" s="10" t="n">
        <x:v>1</x:v>
      </x:c>
      <x:c r="P3980" s="9" t="str">
        <x:f>'CaseReview'!U1794</x:f>
        <x:v>PASS</x:v>
      </x:c>
      <x:c r="Q3980" s="9" t="n">
        <x:f>IF(AND(T3980=1,G3980=P3980),1,0)</x:f>
        <x:v>0</x:v>
      </x:c>
      <x:c r="R3980" s="9" t="n">
        <x:f>IF(AND(T3980=1,G3980="PASS",P3980="FAIL"),1,0)</x:f>
        <x:v>0</x:v>
      </x:c>
      <x:c r="S3980" s="9" t="n">
        <x:f>IF(AND(T3980=1,G3980="FAIL",P3980="PASS"),1,0)</x:f>
        <x:v>1</x:v>
      </x:c>
      <x:c r="T3980" s="9" t="n">
        <x:v>1</x:v>
      </x:c>
      <x:c r="U3980" s="9" t="n">
        <x:v>8</x:v>
      </x:c>
      <x:c r="V3980" s="9" t="str">
        <x:v>MVP/SHACL_GENERATION_PIPELINE/experiments/LUNA_NO_SEMANTIC_VALIDATOR/RUN_01/runs/RUN-TRF-046-20260901T111921838116Z/artifacts/attempt_01/candidate_shape.ttl</x:v>
      </x:c>
    </x:row>
    <x:row r="3981" ht="22" customHeight="1">
      <x:c r="A3981" s="10" t="str">
        <x:v>NO_SEMANTIC</x:v>
      </x:c>
      <x:c r="B3981" s="10" t="str">
        <x:v>TRF-046</x:v>
      </x:c>
      <x:c r="C3981" s="10" t="str">
        <x:v>TRF-046-P02</x:v>
      </x:c>
      <x:c r="D3981" s="10" t="str">
        <x:v>RUN_01</x:v>
      </x:c>
      <x:c r="E3981" s="10" t="str">
        <x:v>ORIGINAL_LEDGER</x:v>
      </x:c>
      <x:c r="F3981" s="10" t="str">
        <x:v>PASS</x:v>
      </x:c>
      <x:c r="G3981" s="10" t="str">
        <x:v>FAIL</x:v>
      </x:c>
      <x:c r="H3981" s="10" t="str">
        <x:v>EXECUTED</x:v>
      </x:c>
      <x:c r="I3981" s="10" t="str">
        <x:v>PARSED</x:v>
      </x:c>
      <x:c r="J3981" s="10" t="str">
        <x:v>NO_SEMANTIC_VALIDATOR_DETERMINISTIC_PASS</x:v>
      </x:c>
      <x:c r="K3981" s="10" t="str">
        <x:v>11e36b7a455091ba4c2ee3dbcec230be15bc952d174f2be218104730ce168eda</x:v>
      </x:c>
      <x:c r="L3981" s="10" t="str">
        <x:v>historical_three</x:v>
      </x:c>
      <x:c r="M3981" s="10" t="n">
        <x:v>0</x:v>
      </x:c>
      <x:c r="N3981" s="10" t="n">
        <x:v>0</x:v>
      </x:c>
      <x:c r="O3981" s="10" t="n">
        <x:v>1</x:v>
      </x:c>
      <x:c r="P3981" s="9" t="str">
        <x:f>'CaseReview'!U1795</x:f>
        <x:v>PASS</x:v>
      </x:c>
      <x:c r="Q3981" s="9" t="n">
        <x:f>IF(AND(T3981=1,G3981=P3981),1,0)</x:f>
        <x:v>0</x:v>
      </x:c>
      <x:c r="R3981" s="9" t="n">
        <x:f>IF(AND(T3981=1,G3981="PASS",P3981="FAIL"),1,0)</x:f>
        <x:v>0</x:v>
      </x:c>
      <x:c r="S3981" s="9" t="n">
        <x:f>IF(AND(T3981=1,G3981="FAIL",P3981="PASS"),1,0)</x:f>
        <x:v>1</x:v>
      </x:c>
      <x:c r="T3981" s="9" t="n">
        <x:v>1</x:v>
      </x:c>
      <x:c r="U3981" s="9" t="n">
        <x:v>8</x:v>
      </x:c>
      <x:c r="V3981" s="9" t="str">
        <x:v>MVP/SHACL_GENERATION_PIPELINE/experiments/LUNA_NO_SEMANTIC_VALIDATOR/RUN_01/runs/RUN-TRF-046-20260901T111921838116Z/artifacts/attempt_01/candidate_shape.ttl</x:v>
      </x:c>
    </x:row>
    <x:row r="3982" ht="22" customHeight="1">
      <x:c r="A3982" s="10" t="str">
        <x:v>NO_SEMANTIC</x:v>
      </x:c>
      <x:c r="B3982" s="10" t="str">
        <x:v>TRF-046</x:v>
      </x:c>
      <x:c r="C3982" s="10" t="str">
        <x:v>TRF-046-P03</x:v>
      </x:c>
      <x:c r="D3982" s="10" t="str">
        <x:v>RUN_01</x:v>
      </x:c>
      <x:c r="E3982" s="10" t="str">
        <x:v>ORIGINAL_LEDGER</x:v>
      </x:c>
      <x:c r="F3982" s="10" t="str">
        <x:v>PASS</x:v>
      </x:c>
      <x:c r="G3982" s="10" t="str">
        <x:v>FAIL</x:v>
      </x:c>
      <x:c r="H3982" s="10" t="str">
        <x:v>EXECUTED</x:v>
      </x:c>
      <x:c r="I3982" s="10" t="str">
        <x:v>PARSED</x:v>
      </x:c>
      <x:c r="J3982" s="10" t="str">
        <x:v>NO_SEMANTIC_VALIDATOR_DETERMINISTIC_PASS</x:v>
      </x:c>
      <x:c r="K3982" s="10" t="str">
        <x:v>11e36b7a455091ba4c2ee3dbcec230be15bc952d174f2be218104730ce168eda</x:v>
      </x:c>
      <x:c r="L3982" s="10" t="str">
        <x:v>historical_three</x:v>
      </x:c>
      <x:c r="M3982" s="10" t="n">
        <x:v>0</x:v>
      </x:c>
      <x:c r="N3982" s="10" t="n">
        <x:v>0</x:v>
      </x:c>
      <x:c r="O3982" s="10" t="n">
        <x:v>1</x:v>
      </x:c>
      <x:c r="P3982" s="9" t="str">
        <x:f>'CaseReview'!U1796</x:f>
        <x:v>PASS</x:v>
      </x:c>
      <x:c r="Q3982" s="9" t="n">
        <x:f>IF(AND(T3982=1,G3982=P3982),1,0)</x:f>
        <x:v>0</x:v>
      </x:c>
      <x:c r="R3982" s="9" t="n">
        <x:f>IF(AND(T3982=1,G3982="PASS",P3982="FAIL"),1,0)</x:f>
        <x:v>0</x:v>
      </x:c>
      <x:c r="S3982" s="9" t="n">
        <x:f>IF(AND(T3982=1,G3982="FAIL",P3982="PASS"),1,0)</x:f>
        <x:v>1</x:v>
      </x:c>
      <x:c r="T3982" s="9" t="n">
        <x:v>1</x:v>
      </x:c>
      <x:c r="U3982" s="9" t="n">
        <x:v>8</x:v>
      </x:c>
      <x:c r="V3982" s="9" t="str">
        <x:v>MVP/SHACL_GENERATION_PIPELINE/experiments/LUNA_NO_SEMANTIC_VALIDATOR/RUN_01/runs/RUN-TRF-046-20260901T111921838116Z/artifacts/attempt_01/candidate_shape.ttl</x:v>
      </x:c>
    </x:row>
    <x:row r="3983" ht="22" customHeight="1">
      <x:c r="A3983" s="10" t="str">
        <x:v>NO_SEMANTIC</x:v>
      </x:c>
      <x:c r="B3983" s="10" t="str">
        <x:v>TRF-046</x:v>
      </x:c>
      <x:c r="C3983" s="10" t="str">
        <x:v>TRF-046-P04</x:v>
      </x:c>
      <x:c r="D3983" s="10" t="str">
        <x:v>RUN_01</x:v>
      </x:c>
      <x:c r="E3983" s="10" t="str">
        <x:v>ORIGINAL_LEDGER</x:v>
      </x:c>
      <x:c r="F3983" s="10" t="str">
        <x:v>PASS</x:v>
      </x:c>
      <x:c r="G3983" s="10" t="str">
        <x:v>FAIL</x:v>
      </x:c>
      <x:c r="H3983" s="10" t="str">
        <x:v>EXECUTED</x:v>
      </x:c>
      <x:c r="I3983" s="10" t="str">
        <x:v>PARSED</x:v>
      </x:c>
      <x:c r="J3983" s="10" t="str">
        <x:v>NO_SEMANTIC_VALIDATOR_DETERMINISTIC_PASS</x:v>
      </x:c>
      <x:c r="K3983" s="10" t="str">
        <x:v>11e36b7a455091ba4c2ee3dbcec230be15bc952d174f2be218104730ce168eda</x:v>
      </x:c>
      <x:c r="L3983" s="10" t="str">
        <x:v>historical_three</x:v>
      </x:c>
      <x:c r="M3983" s="10" t="n">
        <x:v>0</x:v>
      </x:c>
      <x:c r="N3983" s="10" t="n">
        <x:v>0</x:v>
      </x:c>
      <x:c r="O3983" s="10" t="n">
        <x:v>1</x:v>
      </x:c>
      <x:c r="P3983" s="9" t="str">
        <x:f>'CaseReview'!U1797</x:f>
        <x:v>PASS</x:v>
      </x:c>
      <x:c r="Q3983" s="9" t="n">
        <x:f>IF(AND(T3983=1,G3983=P3983),1,0)</x:f>
        <x:v>0</x:v>
      </x:c>
      <x:c r="R3983" s="9" t="n">
        <x:f>IF(AND(T3983=1,G3983="PASS",P3983="FAIL"),1,0)</x:f>
        <x:v>0</x:v>
      </x:c>
      <x:c r="S3983" s="9" t="n">
        <x:f>IF(AND(T3983=1,G3983="FAIL",P3983="PASS"),1,0)</x:f>
        <x:v>1</x:v>
      </x:c>
      <x:c r="T3983" s="9" t="n">
        <x:v>1</x:v>
      </x:c>
      <x:c r="U3983" s="9" t="n">
        <x:v>8</x:v>
      </x:c>
      <x:c r="V3983" s="9" t="str">
        <x:v>MVP/SHACL_GENERATION_PIPELINE/experiments/LUNA_NO_SEMANTIC_VALIDATOR/RUN_01/runs/RUN-TRF-046-20260901T111921838116Z/artifacts/attempt_01/candidate_shape.ttl</x:v>
      </x:c>
    </x:row>
    <x:row r="3984" ht="22" customHeight="1">
      <x:c r="A3984" s="10" t="str">
        <x:v>NO_SEMANTIC</x:v>
      </x:c>
      <x:c r="B3984" s="10" t="str">
        <x:v>TRF-047</x:v>
      </x:c>
      <x:c r="C3984" s="10" t="str">
        <x:v>TRF-047-F01</x:v>
      </x:c>
      <x:c r="D3984" s="10" t="str">
        <x:v>RUN_01</x:v>
      </x:c>
      <x:c r="E3984" s="10" t="str">
        <x:v>ORIGINAL_LEDGER</x:v>
      </x:c>
      <x:c r="F3984" s="10" t="str">
        <x:v>FAIL</x:v>
      </x:c>
      <x:c r="G3984" s="10" t="str">
        <x:v>FAIL</x:v>
      </x:c>
      <x:c r="H3984" s="10" t="str">
        <x:v>EXECUTED</x:v>
      </x:c>
      <x:c r="I3984" s="10" t="str">
        <x:v>PARSED</x:v>
      </x:c>
      <x:c r="J3984" s="10" t="str">
        <x:v>NO_SEMANTIC_VALIDATOR_DETERMINISTIC_PASS</x:v>
      </x:c>
      <x:c r="K3984" s="10" t="str">
        <x:v>777f15a8b26d0bc7e5c159221be313ee70cfad8ae65d849fb667be0c98a63889</x:v>
      </x:c>
      <x:c r="L3984" s="10" t="str">
        <x:v>historical_three</x:v>
      </x:c>
      <x:c r="M3984" s="10" t="n">
        <x:v>1</x:v>
      </x:c>
      <x:c r="N3984" s="10" t="n">
        <x:v>0</x:v>
      </x:c>
      <x:c r="O3984" s="10" t="n">
        <x:v>0</x:v>
      </x:c>
      <x:c r="P3984" s="9" t="str">
        <x:f>'CaseReview'!U1798</x:f>
        <x:v>FAIL</x:v>
      </x:c>
      <x:c r="Q3984" s="9" t="n">
        <x:f>IF(AND(T3984=1,G3984=P3984),1,0)</x:f>
        <x:v>1</x:v>
      </x:c>
      <x:c r="R3984" s="9" t="n">
        <x:f>IF(AND(T3984=1,G3984="PASS",P3984="FAIL"),1,0)</x:f>
        <x:v>0</x:v>
      </x:c>
      <x:c r="S3984" s="9" t="n">
        <x:f>IF(AND(T3984=1,G3984="FAIL",P3984="PASS"),1,0)</x:f>
        <x:v>0</x:v>
      </x:c>
      <x:c r="T3984" s="9" t="n">
        <x:v>1</x:v>
      </x:c>
      <x:c r="U3984" s="9" t="n">
        <x:v>8</x:v>
      </x:c>
      <x:c r="V3984" s="9" t="str">
        <x:v>MVP/SHACL_GENERATION_PIPELINE/experiments/LUNA_NO_SEMANTIC_VALIDATOR/RUN_01/runs/RUN-TRF-047-20260901T111940446533Z/artifacts/attempt_01/candidate_shape.ttl</x:v>
      </x:c>
    </x:row>
    <x:row r="3985" ht="22" customHeight="1">
      <x:c r="A3985" s="10" t="str">
        <x:v>NO_SEMANTIC</x:v>
      </x:c>
      <x:c r="B3985" s="10" t="str">
        <x:v>TRF-047</x:v>
      </x:c>
      <x:c r="C3985" s="10" t="str">
        <x:v>TRF-047-F02</x:v>
      </x:c>
      <x:c r="D3985" s="10" t="str">
        <x:v>RUN_01</x:v>
      </x:c>
      <x:c r="E3985" s="10" t="str">
        <x:v>ORIGINAL_LEDGER</x:v>
      </x:c>
      <x:c r="F3985" s="10" t="str">
        <x:v>FAIL</x:v>
      </x:c>
      <x:c r="G3985" s="10" t="str">
        <x:v>FAIL</x:v>
      </x:c>
      <x:c r="H3985" s="10" t="str">
        <x:v>EXECUTED</x:v>
      </x:c>
      <x:c r="I3985" s="10" t="str">
        <x:v>PARSED</x:v>
      </x:c>
      <x:c r="J3985" s="10" t="str">
        <x:v>NO_SEMANTIC_VALIDATOR_DETERMINISTIC_PASS</x:v>
      </x:c>
      <x:c r="K3985" s="10" t="str">
        <x:v>777f15a8b26d0bc7e5c159221be313ee70cfad8ae65d849fb667be0c98a63889</x:v>
      </x:c>
      <x:c r="L3985" s="10" t="str">
        <x:v>historical_three</x:v>
      </x:c>
      <x:c r="M3985" s="10" t="n">
        <x:v>1</x:v>
      </x:c>
      <x:c r="N3985" s="10" t="n">
        <x:v>0</x:v>
      </x:c>
      <x:c r="O3985" s="10" t="n">
        <x:v>0</x:v>
      </x:c>
      <x:c r="P3985" s="9" t="str">
        <x:f>'CaseReview'!U1799</x:f>
        <x:v>FAIL</x:v>
      </x:c>
      <x:c r="Q3985" s="9" t="n">
        <x:f>IF(AND(T3985=1,G3985=P3985),1,0)</x:f>
        <x:v>1</x:v>
      </x:c>
      <x:c r="R3985" s="9" t="n">
        <x:f>IF(AND(T3985=1,G3985="PASS",P3985="FAIL"),1,0)</x:f>
        <x:v>0</x:v>
      </x:c>
      <x:c r="S3985" s="9" t="n">
        <x:f>IF(AND(T3985=1,G3985="FAIL",P3985="PASS"),1,0)</x:f>
        <x:v>0</x:v>
      </x:c>
      <x:c r="T3985" s="9" t="n">
        <x:v>1</x:v>
      </x:c>
      <x:c r="U3985" s="9" t="n">
        <x:v>8</x:v>
      </x:c>
      <x:c r="V3985" s="9" t="str">
        <x:v>MVP/SHACL_GENERATION_PIPELINE/experiments/LUNA_NO_SEMANTIC_VALIDATOR/RUN_01/runs/RUN-TRF-047-20260901T111940446533Z/artifacts/attempt_01/candidate_shape.ttl</x:v>
      </x:c>
    </x:row>
    <x:row r="3986" ht="22" customHeight="1">
      <x:c r="A3986" s="10" t="str">
        <x:v>NO_SEMANTIC</x:v>
      </x:c>
      <x:c r="B3986" s="10" t="str">
        <x:v>TRF-047</x:v>
      </x:c>
      <x:c r="C3986" s="10" t="str">
        <x:v>TRF-047-F03</x:v>
      </x:c>
      <x:c r="D3986" s="10" t="str">
        <x:v>RUN_01</x:v>
      </x:c>
      <x:c r="E3986" s="10" t="str">
        <x:v>ORIGINAL_LEDGER</x:v>
      </x:c>
      <x:c r="F3986" s="10" t="str">
        <x:v>FAIL</x:v>
      </x:c>
      <x:c r="G3986" s="10" t="str">
        <x:v>FAIL</x:v>
      </x:c>
      <x:c r="H3986" s="10" t="str">
        <x:v>EXECUTED</x:v>
      </x:c>
      <x:c r="I3986" s="10" t="str">
        <x:v>PARSED</x:v>
      </x:c>
      <x:c r="J3986" s="10" t="str">
        <x:v>NO_SEMANTIC_VALIDATOR_DETERMINISTIC_PASS</x:v>
      </x:c>
      <x:c r="K3986" s="10" t="str">
        <x:v>777f15a8b26d0bc7e5c159221be313ee70cfad8ae65d849fb667be0c98a63889</x:v>
      </x:c>
      <x:c r="L3986" s="10" t="str">
        <x:v>historical_three</x:v>
      </x:c>
      <x:c r="M3986" s="10" t="n">
        <x:v>1</x:v>
      </x:c>
      <x:c r="N3986" s="10" t="n">
        <x:v>0</x:v>
      </x:c>
      <x:c r="O3986" s="10" t="n">
        <x:v>0</x:v>
      </x:c>
      <x:c r="P3986" s="9" t="str">
        <x:f>'CaseReview'!U1800</x:f>
        <x:v>FAIL</x:v>
      </x:c>
      <x:c r="Q3986" s="9" t="n">
        <x:f>IF(AND(T3986=1,G3986=P3986),1,0)</x:f>
        <x:v>1</x:v>
      </x:c>
      <x:c r="R3986" s="9" t="n">
        <x:f>IF(AND(T3986=1,G3986="PASS",P3986="FAIL"),1,0)</x:f>
        <x:v>0</x:v>
      </x:c>
      <x:c r="S3986" s="9" t="n">
        <x:f>IF(AND(T3986=1,G3986="FAIL",P3986="PASS"),1,0)</x:f>
        <x:v>0</x:v>
      </x:c>
      <x:c r="T3986" s="9" t="n">
        <x:v>1</x:v>
      </x:c>
      <x:c r="U3986" s="9" t="n">
        <x:v>8</x:v>
      </x:c>
      <x:c r="V3986" s="9" t="str">
        <x:v>MVP/SHACL_GENERATION_PIPELINE/experiments/LUNA_NO_SEMANTIC_VALIDATOR/RUN_01/runs/RUN-TRF-047-20260901T111940446533Z/artifacts/attempt_01/candidate_shape.ttl</x:v>
      </x:c>
    </x:row>
    <x:row r="3987" ht="22" customHeight="1">
      <x:c r="A3987" s="10" t="str">
        <x:v>NO_SEMANTIC</x:v>
      </x:c>
      <x:c r="B3987" s="10" t="str">
        <x:v>TRF-047</x:v>
      </x:c>
      <x:c r="C3987" s="10" t="str">
        <x:v>TRF-047-F04</x:v>
      </x:c>
      <x:c r="D3987" s="10" t="str">
        <x:v>RUN_01</x:v>
      </x:c>
      <x:c r="E3987" s="10" t="str">
        <x:v>ORIGINAL_LEDGER</x:v>
      </x:c>
      <x:c r="F3987" s="10" t="str">
        <x:v>FAIL</x:v>
      </x:c>
      <x:c r="G3987" s="10" t="str">
        <x:v>FAIL</x:v>
      </x:c>
      <x:c r="H3987" s="10" t="str">
        <x:v>EXECUTED</x:v>
      </x:c>
      <x:c r="I3987" s="10" t="str">
        <x:v>PARSED</x:v>
      </x:c>
      <x:c r="J3987" s="10" t="str">
        <x:v>NO_SEMANTIC_VALIDATOR_DETERMINISTIC_PASS</x:v>
      </x:c>
      <x:c r="K3987" s="10" t="str">
        <x:v>777f15a8b26d0bc7e5c159221be313ee70cfad8ae65d849fb667be0c98a63889</x:v>
      </x:c>
      <x:c r="L3987" s="10" t="str">
        <x:v>historical_three</x:v>
      </x:c>
      <x:c r="M3987" s="10" t="n">
        <x:v>1</x:v>
      </x:c>
      <x:c r="N3987" s="10" t="n">
        <x:v>0</x:v>
      </x:c>
      <x:c r="O3987" s="10" t="n">
        <x:v>0</x:v>
      </x:c>
      <x:c r="P3987" s="9" t="str">
        <x:f>'CaseReview'!U1801</x:f>
        <x:v>FAIL</x:v>
      </x:c>
      <x:c r="Q3987" s="9" t="n">
        <x:f>IF(AND(T3987=1,G3987=P3987),1,0)</x:f>
        <x:v>1</x:v>
      </x:c>
      <x:c r="R3987" s="9" t="n">
        <x:f>IF(AND(T3987=1,G3987="PASS",P3987="FAIL"),1,0)</x:f>
        <x:v>0</x:v>
      </x:c>
      <x:c r="S3987" s="9" t="n">
        <x:f>IF(AND(T3987=1,G3987="FAIL",P3987="PASS"),1,0)</x:f>
        <x:v>0</x:v>
      </x:c>
      <x:c r="T3987" s="9" t="n">
        <x:v>1</x:v>
      </x:c>
      <x:c r="U3987" s="9" t="n">
        <x:v>8</x:v>
      </x:c>
      <x:c r="V3987" s="9" t="str">
        <x:v>MVP/SHACL_GENERATION_PIPELINE/experiments/LUNA_NO_SEMANTIC_VALIDATOR/RUN_01/runs/RUN-TRF-047-20260901T111940446533Z/artifacts/attempt_01/candidate_shape.ttl</x:v>
      </x:c>
    </x:row>
    <x:row r="3988" ht="22" customHeight="1">
      <x:c r="A3988" s="10" t="str">
        <x:v>NO_SEMANTIC</x:v>
      </x:c>
      <x:c r="B3988" s="10" t="str">
        <x:v>TRF-047</x:v>
      </x:c>
      <x:c r="C3988" s="10" t="str">
        <x:v>TRF-047-P01</x:v>
      </x:c>
      <x:c r="D3988" s="10" t="str">
        <x:v>RUN_01</x:v>
      </x:c>
      <x:c r="E3988" s="10" t="str">
        <x:v>ORIGINAL_LEDGER</x:v>
      </x:c>
      <x:c r="F3988" s="10" t="str">
        <x:v>PASS</x:v>
      </x:c>
      <x:c r="G3988" s="10" t="str">
        <x:v>FAIL</x:v>
      </x:c>
      <x:c r="H3988" s="10" t="str">
        <x:v>EXECUTED</x:v>
      </x:c>
      <x:c r="I3988" s="10" t="str">
        <x:v>PARSED</x:v>
      </x:c>
      <x:c r="J3988" s="10" t="str">
        <x:v>NO_SEMANTIC_VALIDATOR_DETERMINISTIC_PASS</x:v>
      </x:c>
      <x:c r="K3988" s="10" t="str">
        <x:v>777f15a8b26d0bc7e5c159221be313ee70cfad8ae65d849fb667be0c98a63889</x:v>
      </x:c>
      <x:c r="L3988" s="10" t="str">
        <x:v>historical_three</x:v>
      </x:c>
      <x:c r="M3988" s="10" t="n">
        <x:v>0</x:v>
      </x:c>
      <x:c r="N3988" s="10" t="n">
        <x:v>0</x:v>
      </x:c>
      <x:c r="O3988" s="10" t="n">
        <x:v>1</x:v>
      </x:c>
      <x:c r="P3988" s="9" t="str">
        <x:f>'CaseReview'!U1802</x:f>
        <x:v>PASS</x:v>
      </x:c>
      <x:c r="Q3988" s="9" t="n">
        <x:f>IF(AND(T3988=1,G3988=P3988),1,0)</x:f>
        <x:v>0</x:v>
      </x:c>
      <x:c r="R3988" s="9" t="n">
        <x:f>IF(AND(T3988=1,G3988="PASS",P3988="FAIL"),1,0)</x:f>
        <x:v>0</x:v>
      </x:c>
      <x:c r="S3988" s="9" t="n">
        <x:f>IF(AND(T3988=1,G3988="FAIL",P3988="PASS"),1,0)</x:f>
        <x:v>1</x:v>
      </x:c>
      <x:c r="T3988" s="9" t="n">
        <x:v>1</x:v>
      </x:c>
      <x:c r="U3988" s="9" t="n">
        <x:v>8</x:v>
      </x:c>
      <x:c r="V3988" s="9" t="str">
        <x:v>MVP/SHACL_GENERATION_PIPELINE/experiments/LUNA_NO_SEMANTIC_VALIDATOR/RUN_01/runs/RUN-TRF-047-20260901T111940446533Z/artifacts/attempt_01/candidate_shape.ttl</x:v>
      </x:c>
    </x:row>
    <x:row r="3989" ht="22" customHeight="1">
      <x:c r="A3989" s="10" t="str">
        <x:v>NO_SEMANTIC</x:v>
      </x:c>
      <x:c r="B3989" s="10" t="str">
        <x:v>TRF-047</x:v>
      </x:c>
      <x:c r="C3989" s="10" t="str">
        <x:v>TRF-047-P02</x:v>
      </x:c>
      <x:c r="D3989" s="10" t="str">
        <x:v>RUN_01</x:v>
      </x:c>
      <x:c r="E3989" s="10" t="str">
        <x:v>ORIGINAL_LEDGER</x:v>
      </x:c>
      <x:c r="F3989" s="10" t="str">
        <x:v>PASS</x:v>
      </x:c>
      <x:c r="G3989" s="10" t="str">
        <x:v>FAIL</x:v>
      </x:c>
      <x:c r="H3989" s="10" t="str">
        <x:v>EXECUTED</x:v>
      </x:c>
      <x:c r="I3989" s="10" t="str">
        <x:v>PARSED</x:v>
      </x:c>
      <x:c r="J3989" s="10" t="str">
        <x:v>NO_SEMANTIC_VALIDATOR_DETERMINISTIC_PASS</x:v>
      </x:c>
      <x:c r="K3989" s="10" t="str">
        <x:v>777f15a8b26d0bc7e5c159221be313ee70cfad8ae65d849fb667be0c98a63889</x:v>
      </x:c>
      <x:c r="L3989" s="10" t="str">
        <x:v>historical_three</x:v>
      </x:c>
      <x:c r="M3989" s="10" t="n">
        <x:v>0</x:v>
      </x:c>
      <x:c r="N3989" s="10" t="n">
        <x:v>0</x:v>
      </x:c>
      <x:c r="O3989" s="10" t="n">
        <x:v>1</x:v>
      </x:c>
      <x:c r="P3989" s="9" t="str">
        <x:f>'CaseReview'!U1803</x:f>
        <x:v>PASS</x:v>
      </x:c>
      <x:c r="Q3989" s="9" t="n">
        <x:f>IF(AND(T3989=1,G3989=P3989),1,0)</x:f>
        <x:v>0</x:v>
      </x:c>
      <x:c r="R3989" s="9" t="n">
        <x:f>IF(AND(T3989=1,G3989="PASS",P3989="FAIL"),1,0)</x:f>
        <x:v>0</x:v>
      </x:c>
      <x:c r="S3989" s="9" t="n">
        <x:f>IF(AND(T3989=1,G3989="FAIL",P3989="PASS"),1,0)</x:f>
        <x:v>1</x:v>
      </x:c>
      <x:c r="T3989" s="9" t="n">
        <x:v>1</x:v>
      </x:c>
      <x:c r="U3989" s="9" t="n">
        <x:v>8</x:v>
      </x:c>
      <x:c r="V3989" s="9" t="str">
        <x:v>MVP/SHACL_GENERATION_PIPELINE/experiments/LUNA_NO_SEMANTIC_VALIDATOR/RUN_01/runs/RUN-TRF-047-20260901T111940446533Z/artifacts/attempt_01/candidate_shape.ttl</x:v>
      </x:c>
    </x:row>
    <x:row r="3990" ht="22" customHeight="1">
      <x:c r="A3990" s="10" t="str">
        <x:v>NO_SEMANTIC</x:v>
      </x:c>
      <x:c r="B3990" s="10" t="str">
        <x:v>TRF-047</x:v>
      </x:c>
      <x:c r="C3990" s="10" t="str">
        <x:v>TRF-047-P03</x:v>
      </x:c>
      <x:c r="D3990" s="10" t="str">
        <x:v>RUN_01</x:v>
      </x:c>
      <x:c r="E3990" s="10" t="str">
        <x:v>ORIGINAL_LEDGER</x:v>
      </x:c>
      <x:c r="F3990" s="10" t="str">
        <x:v>PASS</x:v>
      </x:c>
      <x:c r="G3990" s="10" t="str">
        <x:v>FAIL</x:v>
      </x:c>
      <x:c r="H3990" s="10" t="str">
        <x:v>EXECUTED</x:v>
      </x:c>
      <x:c r="I3990" s="10" t="str">
        <x:v>PARSED</x:v>
      </x:c>
      <x:c r="J3990" s="10" t="str">
        <x:v>NO_SEMANTIC_VALIDATOR_DETERMINISTIC_PASS</x:v>
      </x:c>
      <x:c r="K3990" s="10" t="str">
        <x:v>777f15a8b26d0bc7e5c159221be313ee70cfad8ae65d849fb667be0c98a63889</x:v>
      </x:c>
      <x:c r="L3990" s="10" t="str">
        <x:v>historical_three</x:v>
      </x:c>
      <x:c r="M3990" s="10" t="n">
        <x:v>0</x:v>
      </x:c>
      <x:c r="N3990" s="10" t="n">
        <x:v>0</x:v>
      </x:c>
      <x:c r="O3990" s="10" t="n">
        <x:v>1</x:v>
      </x:c>
      <x:c r="P3990" s="9" t="str">
        <x:f>'CaseReview'!U1804</x:f>
        <x:v>PASS</x:v>
      </x:c>
      <x:c r="Q3990" s="9" t="n">
        <x:f>IF(AND(T3990=1,G3990=P3990),1,0)</x:f>
        <x:v>0</x:v>
      </x:c>
      <x:c r="R3990" s="9" t="n">
        <x:f>IF(AND(T3990=1,G3990="PASS",P3990="FAIL"),1,0)</x:f>
        <x:v>0</x:v>
      </x:c>
      <x:c r="S3990" s="9" t="n">
        <x:f>IF(AND(T3990=1,G3990="FAIL",P3990="PASS"),1,0)</x:f>
        <x:v>1</x:v>
      </x:c>
      <x:c r="T3990" s="9" t="n">
        <x:v>1</x:v>
      </x:c>
      <x:c r="U3990" s="9" t="n">
        <x:v>8</x:v>
      </x:c>
      <x:c r="V3990" s="9" t="str">
        <x:v>MVP/SHACL_GENERATION_PIPELINE/experiments/LUNA_NO_SEMANTIC_VALIDATOR/RUN_01/runs/RUN-TRF-047-20260901T111940446533Z/artifacts/attempt_01/candidate_shape.ttl</x:v>
      </x:c>
    </x:row>
    <x:row r="3991" ht="22" customHeight="1">
      <x:c r="A3991" s="10" t="str">
        <x:v>NO_SEMANTIC</x:v>
      </x:c>
      <x:c r="B3991" s="10" t="str">
        <x:v>TRF-047</x:v>
      </x:c>
      <x:c r="C3991" s="10" t="str">
        <x:v>TRF-047-P04</x:v>
      </x:c>
      <x:c r="D3991" s="10" t="str">
        <x:v>RUN_01</x:v>
      </x:c>
      <x:c r="E3991" s="10" t="str">
        <x:v>ORIGINAL_LEDGER</x:v>
      </x:c>
      <x:c r="F3991" s="10" t="str">
        <x:v>PASS</x:v>
      </x:c>
      <x:c r="G3991" s="10" t="str">
        <x:v>FAIL</x:v>
      </x:c>
      <x:c r="H3991" s="10" t="str">
        <x:v>EXECUTED</x:v>
      </x:c>
      <x:c r="I3991" s="10" t="str">
        <x:v>PARSED</x:v>
      </x:c>
      <x:c r="J3991" s="10" t="str">
        <x:v>NO_SEMANTIC_VALIDATOR_DETERMINISTIC_PASS</x:v>
      </x:c>
      <x:c r="K3991" s="10" t="str">
        <x:v>777f15a8b26d0bc7e5c159221be313ee70cfad8ae65d849fb667be0c98a63889</x:v>
      </x:c>
      <x:c r="L3991" s="10" t="str">
        <x:v>historical_three</x:v>
      </x:c>
      <x:c r="M3991" s="10" t="n">
        <x:v>0</x:v>
      </x:c>
      <x:c r="N3991" s="10" t="n">
        <x:v>0</x:v>
      </x:c>
      <x:c r="O3991" s="10" t="n">
        <x:v>1</x:v>
      </x:c>
      <x:c r="P3991" s="9" t="str">
        <x:f>'CaseReview'!U1805</x:f>
        <x:v>PASS</x:v>
      </x:c>
      <x:c r="Q3991" s="9" t="n">
        <x:f>IF(AND(T3991=1,G3991=P3991),1,0)</x:f>
        <x:v>0</x:v>
      </x:c>
      <x:c r="R3991" s="9" t="n">
        <x:f>IF(AND(T3991=1,G3991="PASS",P3991="FAIL"),1,0)</x:f>
        <x:v>0</x:v>
      </x:c>
      <x:c r="S3991" s="9" t="n">
        <x:f>IF(AND(T3991=1,G3991="FAIL",P3991="PASS"),1,0)</x:f>
        <x:v>1</x:v>
      </x:c>
      <x:c r="T3991" s="9" t="n">
        <x:v>1</x:v>
      </x:c>
      <x:c r="U3991" s="9" t="n">
        <x:v>8</x:v>
      </x:c>
      <x:c r="V3991" s="9" t="str">
        <x:v>MVP/SHACL_GENERATION_PIPELINE/experiments/LUNA_NO_SEMANTIC_VALIDATOR/RUN_01/runs/RUN-TRF-047-20260901T111940446533Z/artifacts/attempt_01/candidate_shape.ttl</x:v>
      </x:c>
    </x:row>
    <x:row r="3992" ht="22" customHeight="1">
      <x:c r="A3992" s="10" t="str">
        <x:v>NO_SEMANTIC</x:v>
      </x:c>
      <x:c r="B3992" s="10" t="str">
        <x:v>TRF-048</x:v>
      </x:c>
      <x:c r="C3992" s="10" t="str">
        <x:v>TRF-048-F01</x:v>
      </x:c>
      <x:c r="D3992" s="10" t="str">
        <x:v>RUN_01</x:v>
      </x:c>
      <x:c r="E3992" s="10" t="str">
        <x:v>ORIGINAL_LEDGER</x:v>
      </x:c>
      <x:c r="F3992" s="10" t="str">
        <x:v>FAIL</x:v>
      </x:c>
      <x:c r="G3992" s="10" t="str">
        <x:v>NO_VERDICT</x:v>
      </x:c>
      <x:c r="H3992" s="10" t="str">
        <x:v>INFRASTRUCTURE_FAILURE</x:v>
      </x:c>
      <x:c r="I3992" s="10" t="str">
        <x:v>NOT_PARSED</x:v>
      </x:c>
      <x:c r="J3992" s="10" t="str">
        <x:v>SYNTAX_REPAIR_EXHAUSTED</x:v>
      </x:c>
      <x:c r="K3992" s="10" t="str"/>
      <x:c r="L3992" s="10" t="str">
        <x:v>historical_three</x:v>
      </x:c>
      <x:c r="M3992" s="10" t="n">
        <x:v>0</x:v>
      </x:c>
      <x:c r="N3992" s="10" t="n">
        <x:v>0</x:v>
      </x:c>
      <x:c r="O3992" s="10" t="n">
        <x:v>0</x:v>
      </x:c>
      <x:c r="P3992" s="9" t="str">
        <x:f>'CaseReview'!U1806</x:f>
        <x:v>FAIL</x:v>
      </x:c>
      <x:c r="Q3992" s="9" t="n">
        <x:f>IF(AND(T3992=1,G3992=P3992),1,0)</x:f>
        <x:v>0</x:v>
      </x:c>
      <x:c r="R3992" s="9" t="n">
        <x:f>IF(AND(T3992=1,G3992="PASS",P3992="FAIL"),1,0)</x:f>
        <x:v>0</x:v>
      </x:c>
      <x:c r="S3992" s="9" t="n">
        <x:f>IF(AND(T3992=1,G3992="FAIL",P3992="PASS"),1,0)</x:f>
        <x:v>0</x:v>
      </x:c>
      <x:c r="T3992" s="9" t="n">
        <x:v>0</x:v>
      </x:c>
      <x:c r="U3992" s="9" t="n">
        <x:v>11</x:v>
      </x:c>
      <x:c r="V3992" s="9" t="str"/>
    </x:row>
    <x:row r="3993" ht="22" customHeight="1">
      <x:c r="A3993" s="10" t="str">
        <x:v>NO_SEMANTIC</x:v>
      </x:c>
      <x:c r="B3993" s="10" t="str">
        <x:v>TRF-048</x:v>
      </x:c>
      <x:c r="C3993" s="10" t="str">
        <x:v>TRF-048-F02</x:v>
      </x:c>
      <x:c r="D3993" s="10" t="str">
        <x:v>RUN_01</x:v>
      </x:c>
      <x:c r="E3993" s="10" t="str">
        <x:v>ORIGINAL_LEDGER</x:v>
      </x:c>
      <x:c r="F3993" s="10" t="str">
        <x:v>FAIL</x:v>
      </x:c>
      <x:c r="G3993" s="10" t="str">
        <x:v>NO_VERDICT</x:v>
      </x:c>
      <x:c r="H3993" s="10" t="str">
        <x:v>INFRASTRUCTURE_FAILURE</x:v>
      </x:c>
      <x:c r="I3993" s="10" t="str">
        <x:v>NOT_PARSED</x:v>
      </x:c>
      <x:c r="J3993" s="10" t="str">
        <x:v>SYNTAX_REPAIR_EXHAUSTED</x:v>
      </x:c>
      <x:c r="K3993" s="10" t="str"/>
      <x:c r="L3993" s="10" t="str">
        <x:v>historical_three</x:v>
      </x:c>
      <x:c r="M3993" s="10" t="n">
        <x:v>0</x:v>
      </x:c>
      <x:c r="N3993" s="10" t="n">
        <x:v>0</x:v>
      </x:c>
      <x:c r="O3993" s="10" t="n">
        <x:v>0</x:v>
      </x:c>
      <x:c r="P3993" s="9" t="str">
        <x:f>'CaseReview'!U1807</x:f>
        <x:v>FAIL</x:v>
      </x:c>
      <x:c r="Q3993" s="9" t="n">
        <x:f>IF(AND(T3993=1,G3993=P3993),1,0)</x:f>
        <x:v>0</x:v>
      </x:c>
      <x:c r="R3993" s="9" t="n">
        <x:f>IF(AND(T3993=1,G3993="PASS",P3993="FAIL"),1,0)</x:f>
        <x:v>0</x:v>
      </x:c>
      <x:c r="S3993" s="9" t="n">
        <x:f>IF(AND(T3993=1,G3993="FAIL",P3993="PASS"),1,0)</x:f>
        <x:v>0</x:v>
      </x:c>
      <x:c r="T3993" s="9" t="n">
        <x:v>0</x:v>
      </x:c>
      <x:c r="U3993" s="9" t="n">
        <x:v>11</x:v>
      </x:c>
      <x:c r="V3993" s="9" t="str"/>
    </x:row>
    <x:row r="3994" ht="22" customHeight="1">
      <x:c r="A3994" s="10" t="str">
        <x:v>NO_SEMANTIC</x:v>
      </x:c>
      <x:c r="B3994" s="10" t="str">
        <x:v>TRF-048</x:v>
      </x:c>
      <x:c r="C3994" s="10" t="str">
        <x:v>TRF-048-F03</x:v>
      </x:c>
      <x:c r="D3994" s="10" t="str">
        <x:v>RUN_01</x:v>
      </x:c>
      <x:c r="E3994" s="10" t="str">
        <x:v>ORIGINAL_LEDGER</x:v>
      </x:c>
      <x:c r="F3994" s="10" t="str">
        <x:v>FAIL</x:v>
      </x:c>
      <x:c r="G3994" s="10" t="str">
        <x:v>NO_VERDICT</x:v>
      </x:c>
      <x:c r="H3994" s="10" t="str">
        <x:v>INFRASTRUCTURE_FAILURE</x:v>
      </x:c>
      <x:c r="I3994" s="10" t="str">
        <x:v>NOT_PARSED</x:v>
      </x:c>
      <x:c r="J3994" s="10" t="str">
        <x:v>SYNTAX_REPAIR_EXHAUSTED</x:v>
      </x:c>
      <x:c r="K3994" s="10" t="str"/>
      <x:c r="L3994" s="10" t="str">
        <x:v>historical_three</x:v>
      </x:c>
      <x:c r="M3994" s="10" t="n">
        <x:v>0</x:v>
      </x:c>
      <x:c r="N3994" s="10" t="n">
        <x:v>0</x:v>
      </x:c>
      <x:c r="O3994" s="10" t="n">
        <x:v>0</x:v>
      </x:c>
      <x:c r="P3994" s="9" t="str">
        <x:f>'CaseReview'!U1808</x:f>
        <x:v>FAIL</x:v>
      </x:c>
      <x:c r="Q3994" s="9" t="n">
        <x:f>IF(AND(T3994=1,G3994=P3994),1,0)</x:f>
        <x:v>0</x:v>
      </x:c>
      <x:c r="R3994" s="9" t="n">
        <x:f>IF(AND(T3994=1,G3994="PASS",P3994="FAIL"),1,0)</x:f>
        <x:v>0</x:v>
      </x:c>
      <x:c r="S3994" s="9" t="n">
        <x:f>IF(AND(T3994=1,G3994="FAIL",P3994="PASS"),1,0)</x:f>
        <x:v>0</x:v>
      </x:c>
      <x:c r="T3994" s="9" t="n">
        <x:v>0</x:v>
      </x:c>
      <x:c r="U3994" s="9" t="n">
        <x:v>11</x:v>
      </x:c>
      <x:c r="V3994" s="9" t="str"/>
    </x:row>
    <x:row r="3995" ht="22" customHeight="1">
      <x:c r="A3995" s="10" t="str">
        <x:v>NO_SEMANTIC</x:v>
      </x:c>
      <x:c r="B3995" s="10" t="str">
        <x:v>TRF-048</x:v>
      </x:c>
      <x:c r="C3995" s="10" t="str">
        <x:v>TRF-048-F04</x:v>
      </x:c>
      <x:c r="D3995" s="10" t="str">
        <x:v>RUN_01</x:v>
      </x:c>
      <x:c r="E3995" s="10" t="str">
        <x:v>ORIGINAL_LEDGER</x:v>
      </x:c>
      <x:c r="F3995" s="10" t="str">
        <x:v>FAIL</x:v>
      </x:c>
      <x:c r="G3995" s="10" t="str">
        <x:v>NO_VERDICT</x:v>
      </x:c>
      <x:c r="H3995" s="10" t="str">
        <x:v>INFRASTRUCTURE_FAILURE</x:v>
      </x:c>
      <x:c r="I3995" s="10" t="str">
        <x:v>NOT_PARSED</x:v>
      </x:c>
      <x:c r="J3995" s="10" t="str">
        <x:v>SYNTAX_REPAIR_EXHAUSTED</x:v>
      </x:c>
      <x:c r="K3995" s="10" t="str"/>
      <x:c r="L3995" s="10" t="str">
        <x:v>historical_three</x:v>
      </x:c>
      <x:c r="M3995" s="10" t="n">
        <x:v>0</x:v>
      </x:c>
      <x:c r="N3995" s="10" t="n">
        <x:v>0</x:v>
      </x:c>
      <x:c r="O3995" s="10" t="n">
        <x:v>0</x:v>
      </x:c>
      <x:c r="P3995" s="9" t="str">
        <x:f>'CaseReview'!U1809</x:f>
        <x:v>FAIL</x:v>
      </x:c>
      <x:c r="Q3995" s="9" t="n">
        <x:f>IF(AND(T3995=1,G3995=P3995),1,0)</x:f>
        <x:v>0</x:v>
      </x:c>
      <x:c r="R3995" s="9" t="n">
        <x:f>IF(AND(T3995=1,G3995="PASS",P3995="FAIL"),1,0)</x:f>
        <x:v>0</x:v>
      </x:c>
      <x:c r="S3995" s="9" t="n">
        <x:f>IF(AND(T3995=1,G3995="FAIL",P3995="PASS"),1,0)</x:f>
        <x:v>0</x:v>
      </x:c>
      <x:c r="T3995" s="9" t="n">
        <x:v>0</x:v>
      </x:c>
      <x:c r="U3995" s="9" t="n">
        <x:v>11</x:v>
      </x:c>
      <x:c r="V3995" s="9" t="str"/>
    </x:row>
    <x:row r="3996" ht="22" customHeight="1">
      <x:c r="A3996" s="10" t="str">
        <x:v>NO_SEMANTIC</x:v>
      </x:c>
      <x:c r="B3996" s="10" t="str">
        <x:v>TRF-048</x:v>
      </x:c>
      <x:c r="C3996" s="10" t="str">
        <x:v>TRF-048-F05</x:v>
      </x:c>
      <x:c r="D3996" s="10" t="str">
        <x:v>RUN_01</x:v>
      </x:c>
      <x:c r="E3996" s="10" t="str">
        <x:v>ORIGINAL_LEDGER</x:v>
      </x:c>
      <x:c r="F3996" s="10" t="str">
        <x:v>FAIL</x:v>
      </x:c>
      <x:c r="G3996" s="10" t="str">
        <x:v>NO_VERDICT</x:v>
      </x:c>
      <x:c r="H3996" s="10" t="str">
        <x:v>INFRASTRUCTURE_FAILURE</x:v>
      </x:c>
      <x:c r="I3996" s="10" t="str">
        <x:v>NOT_PARSED</x:v>
      </x:c>
      <x:c r="J3996" s="10" t="str">
        <x:v>SYNTAX_REPAIR_EXHAUSTED</x:v>
      </x:c>
      <x:c r="K3996" s="10" t="str"/>
      <x:c r="L3996" s="10" t="str">
        <x:v>historical_three</x:v>
      </x:c>
      <x:c r="M3996" s="10" t="n">
        <x:v>0</x:v>
      </x:c>
      <x:c r="N3996" s="10" t="n">
        <x:v>0</x:v>
      </x:c>
      <x:c r="O3996" s="10" t="n">
        <x:v>0</x:v>
      </x:c>
      <x:c r="P3996" s="9" t="str">
        <x:f>'CaseReview'!U1810</x:f>
        <x:v>FAIL</x:v>
      </x:c>
      <x:c r="Q3996" s="9" t="n">
        <x:f>IF(AND(T3996=1,G3996=P3996),1,0)</x:f>
        <x:v>0</x:v>
      </x:c>
      <x:c r="R3996" s="9" t="n">
        <x:f>IF(AND(T3996=1,G3996="PASS",P3996="FAIL"),1,0)</x:f>
        <x:v>0</x:v>
      </x:c>
      <x:c r="S3996" s="9" t="n">
        <x:f>IF(AND(T3996=1,G3996="FAIL",P3996="PASS"),1,0)</x:f>
        <x:v>0</x:v>
      </x:c>
      <x:c r="T3996" s="9" t="n">
        <x:v>0</x:v>
      </x:c>
      <x:c r="U3996" s="9" t="n">
        <x:v>11</x:v>
      </x:c>
      <x:c r="V3996" s="9" t="str"/>
    </x:row>
    <x:row r="3997" ht="22" customHeight="1">
      <x:c r="A3997" s="10" t="str">
        <x:v>NO_SEMANTIC</x:v>
      </x:c>
      <x:c r="B3997" s="10" t="str">
        <x:v>TRF-048</x:v>
      </x:c>
      <x:c r="C3997" s="10" t="str">
        <x:v>TRF-048-F06</x:v>
      </x:c>
      <x:c r="D3997" s="10" t="str">
        <x:v>RUN_01</x:v>
      </x:c>
      <x:c r="E3997" s="10" t="str">
        <x:v>ORIGINAL_LEDGER</x:v>
      </x:c>
      <x:c r="F3997" s="10" t="str">
        <x:v>FAIL</x:v>
      </x:c>
      <x:c r="G3997" s="10" t="str">
        <x:v>NO_VERDICT</x:v>
      </x:c>
      <x:c r="H3997" s="10" t="str">
        <x:v>INFRASTRUCTURE_FAILURE</x:v>
      </x:c>
      <x:c r="I3997" s="10" t="str">
        <x:v>NOT_PARSED</x:v>
      </x:c>
      <x:c r="J3997" s="10" t="str">
        <x:v>SYNTAX_REPAIR_EXHAUSTED</x:v>
      </x:c>
      <x:c r="K3997" s="10" t="str"/>
      <x:c r="L3997" s="10" t="str">
        <x:v>historical_three</x:v>
      </x:c>
      <x:c r="M3997" s="10" t="n">
        <x:v>0</x:v>
      </x:c>
      <x:c r="N3997" s="10" t="n">
        <x:v>0</x:v>
      </x:c>
      <x:c r="O3997" s="10" t="n">
        <x:v>0</x:v>
      </x:c>
      <x:c r="P3997" s="9" t="str">
        <x:f>'CaseReview'!U1811</x:f>
        <x:v>FAIL</x:v>
      </x:c>
      <x:c r="Q3997" s="9" t="n">
        <x:f>IF(AND(T3997=1,G3997=P3997),1,0)</x:f>
        <x:v>0</x:v>
      </x:c>
      <x:c r="R3997" s="9" t="n">
        <x:f>IF(AND(T3997=1,G3997="PASS",P3997="FAIL"),1,0)</x:f>
        <x:v>0</x:v>
      </x:c>
      <x:c r="S3997" s="9" t="n">
        <x:f>IF(AND(T3997=1,G3997="FAIL",P3997="PASS"),1,0)</x:f>
        <x:v>0</x:v>
      </x:c>
      <x:c r="T3997" s="9" t="n">
        <x:v>0</x:v>
      </x:c>
      <x:c r="U3997" s="9" t="n">
        <x:v>11</x:v>
      </x:c>
      <x:c r="V3997" s="9" t="str"/>
    </x:row>
    <x:row r="3998" ht="22" customHeight="1">
      <x:c r="A3998" s="10" t="str">
        <x:v>NO_SEMANTIC</x:v>
      </x:c>
      <x:c r="B3998" s="10" t="str">
        <x:v>TRF-048</x:v>
      </x:c>
      <x:c r="C3998" s="10" t="str">
        <x:v>TRF-048-F07</x:v>
      </x:c>
      <x:c r="D3998" s="10" t="str">
        <x:v>RUN_01</x:v>
      </x:c>
      <x:c r="E3998" s="10" t="str">
        <x:v>ORIGINAL_LEDGER</x:v>
      </x:c>
      <x:c r="F3998" s="10" t="str">
        <x:v>FAIL</x:v>
      </x:c>
      <x:c r="G3998" s="10" t="str">
        <x:v>NO_VERDICT</x:v>
      </x:c>
      <x:c r="H3998" s="10" t="str">
        <x:v>INFRASTRUCTURE_FAILURE</x:v>
      </x:c>
      <x:c r="I3998" s="10" t="str">
        <x:v>NOT_PARSED</x:v>
      </x:c>
      <x:c r="J3998" s="10" t="str">
        <x:v>SYNTAX_REPAIR_EXHAUSTED</x:v>
      </x:c>
      <x:c r="K3998" s="10" t="str"/>
      <x:c r="L3998" s="10" t="str">
        <x:v>historical_three</x:v>
      </x:c>
      <x:c r="M3998" s="10" t="n">
        <x:v>0</x:v>
      </x:c>
      <x:c r="N3998" s="10" t="n">
        <x:v>0</x:v>
      </x:c>
      <x:c r="O3998" s="10" t="n">
        <x:v>0</x:v>
      </x:c>
      <x:c r="P3998" s="9" t="str">
        <x:f>'CaseReview'!U1812</x:f>
        <x:v>FAIL</x:v>
      </x:c>
      <x:c r="Q3998" s="9" t="n">
        <x:f>IF(AND(T3998=1,G3998=P3998),1,0)</x:f>
        <x:v>0</x:v>
      </x:c>
      <x:c r="R3998" s="9" t="n">
        <x:f>IF(AND(T3998=1,G3998="PASS",P3998="FAIL"),1,0)</x:f>
        <x:v>0</x:v>
      </x:c>
      <x:c r="S3998" s="9" t="n">
        <x:f>IF(AND(T3998=1,G3998="FAIL",P3998="PASS"),1,0)</x:f>
        <x:v>0</x:v>
      </x:c>
      <x:c r="T3998" s="9" t="n">
        <x:v>0</x:v>
      </x:c>
      <x:c r="U3998" s="9" t="n">
        <x:v>11</x:v>
      </x:c>
      <x:c r="V3998" s="9" t="str"/>
    </x:row>
    <x:row r="3999" ht="22" customHeight="1">
      <x:c r="A3999" s="10" t="str">
        <x:v>NO_SEMANTIC</x:v>
      </x:c>
      <x:c r="B3999" s="10" t="str">
        <x:v>TRF-048</x:v>
      </x:c>
      <x:c r="C3999" s="10" t="str">
        <x:v>TRF-048-P01</x:v>
      </x:c>
      <x:c r="D3999" s="10" t="str">
        <x:v>RUN_01</x:v>
      </x:c>
      <x:c r="E3999" s="10" t="str">
        <x:v>ORIGINAL_LEDGER</x:v>
      </x:c>
      <x:c r="F3999" s="10" t="str">
        <x:v>PASS</x:v>
      </x:c>
      <x:c r="G3999" s="10" t="str">
        <x:v>NO_VERDICT</x:v>
      </x:c>
      <x:c r="H3999" s="10" t="str">
        <x:v>INFRASTRUCTURE_FAILURE</x:v>
      </x:c>
      <x:c r="I3999" s="10" t="str">
        <x:v>NOT_PARSED</x:v>
      </x:c>
      <x:c r="J3999" s="10" t="str">
        <x:v>SYNTAX_REPAIR_EXHAUSTED</x:v>
      </x:c>
      <x:c r="K3999" s="10" t="str"/>
      <x:c r="L3999" s="10" t="str">
        <x:v>historical_three</x:v>
      </x:c>
      <x:c r="M3999" s="10" t="n">
        <x:v>0</x:v>
      </x:c>
      <x:c r="N3999" s="10" t="n">
        <x:v>0</x:v>
      </x:c>
      <x:c r="O3999" s="10" t="n">
        <x:v>0</x:v>
      </x:c>
      <x:c r="P3999" s="9" t="str">
        <x:f>'CaseReview'!U1813</x:f>
        <x:v>PASS</x:v>
      </x:c>
      <x:c r="Q3999" s="9" t="n">
        <x:f>IF(AND(T3999=1,G3999=P3999),1,0)</x:f>
        <x:v>0</x:v>
      </x:c>
      <x:c r="R3999" s="9" t="n">
        <x:f>IF(AND(T3999=1,G3999="PASS",P3999="FAIL"),1,0)</x:f>
        <x:v>0</x:v>
      </x:c>
      <x:c r="S3999" s="9" t="n">
        <x:f>IF(AND(T3999=1,G3999="FAIL",P3999="PASS"),1,0)</x:f>
        <x:v>0</x:v>
      </x:c>
      <x:c r="T3999" s="9" t="n">
        <x:v>0</x:v>
      </x:c>
      <x:c r="U3999" s="9" t="n">
        <x:v>11</x:v>
      </x:c>
      <x:c r="V3999" s="9" t="str"/>
    </x:row>
    <x:row r="4000" ht="22" customHeight="1">
      <x:c r="A4000" s="10" t="str">
        <x:v>NO_SEMANTIC</x:v>
      </x:c>
      <x:c r="B4000" s="10" t="str">
        <x:v>TRF-048</x:v>
      </x:c>
      <x:c r="C4000" s="10" t="str">
        <x:v>TRF-048-P02</x:v>
      </x:c>
      <x:c r="D4000" s="10" t="str">
        <x:v>RUN_01</x:v>
      </x:c>
      <x:c r="E4000" s="10" t="str">
        <x:v>ORIGINAL_LEDGER</x:v>
      </x:c>
      <x:c r="F4000" s="10" t="str">
        <x:v>PASS</x:v>
      </x:c>
      <x:c r="G4000" s="10" t="str">
        <x:v>NO_VERDICT</x:v>
      </x:c>
      <x:c r="H4000" s="10" t="str">
        <x:v>INFRASTRUCTURE_FAILURE</x:v>
      </x:c>
      <x:c r="I4000" s="10" t="str">
        <x:v>NOT_PARSED</x:v>
      </x:c>
      <x:c r="J4000" s="10" t="str">
        <x:v>SYNTAX_REPAIR_EXHAUSTED</x:v>
      </x:c>
      <x:c r="K4000" s="10" t="str"/>
      <x:c r="L4000" s="10" t="str">
        <x:v>historical_three</x:v>
      </x:c>
      <x:c r="M4000" s="10" t="n">
        <x:v>0</x:v>
      </x:c>
      <x:c r="N4000" s="10" t="n">
        <x:v>0</x:v>
      </x:c>
      <x:c r="O4000" s="10" t="n">
        <x:v>0</x:v>
      </x:c>
      <x:c r="P4000" s="9" t="str">
        <x:f>'CaseReview'!U1814</x:f>
        <x:v>PASS</x:v>
      </x:c>
      <x:c r="Q4000" s="9" t="n">
        <x:f>IF(AND(T4000=1,G4000=P4000),1,0)</x:f>
        <x:v>0</x:v>
      </x:c>
      <x:c r="R4000" s="9" t="n">
        <x:f>IF(AND(T4000=1,G4000="PASS",P4000="FAIL"),1,0)</x:f>
        <x:v>0</x:v>
      </x:c>
      <x:c r="S4000" s="9" t="n">
        <x:f>IF(AND(T4000=1,G4000="FAIL",P4000="PASS"),1,0)</x:f>
        <x:v>0</x:v>
      </x:c>
      <x:c r="T4000" s="9" t="n">
        <x:v>0</x:v>
      </x:c>
      <x:c r="U4000" s="9" t="n">
        <x:v>11</x:v>
      </x:c>
      <x:c r="V4000" s="9" t="str"/>
    </x:row>
    <x:row r="4001" ht="22" customHeight="1">
      <x:c r="A4001" s="10" t="str">
        <x:v>NO_SEMANTIC</x:v>
      </x:c>
      <x:c r="B4001" s="10" t="str">
        <x:v>TRF-048</x:v>
      </x:c>
      <x:c r="C4001" s="10" t="str">
        <x:v>TRF-048-P03</x:v>
      </x:c>
      <x:c r="D4001" s="10" t="str">
        <x:v>RUN_01</x:v>
      </x:c>
      <x:c r="E4001" s="10" t="str">
        <x:v>ORIGINAL_LEDGER</x:v>
      </x:c>
      <x:c r="F4001" s="10" t="str">
        <x:v>PASS</x:v>
      </x:c>
      <x:c r="G4001" s="10" t="str">
        <x:v>NO_VERDICT</x:v>
      </x:c>
      <x:c r="H4001" s="10" t="str">
        <x:v>INFRASTRUCTURE_FAILURE</x:v>
      </x:c>
      <x:c r="I4001" s="10" t="str">
        <x:v>NOT_PARSED</x:v>
      </x:c>
      <x:c r="J4001" s="10" t="str">
        <x:v>SYNTAX_REPAIR_EXHAUSTED</x:v>
      </x:c>
      <x:c r="K4001" s="10" t="str"/>
      <x:c r="L4001" s="10" t="str">
        <x:v>historical_three</x:v>
      </x:c>
      <x:c r="M4001" s="10" t="n">
        <x:v>0</x:v>
      </x:c>
      <x:c r="N4001" s="10" t="n">
        <x:v>0</x:v>
      </x:c>
      <x:c r="O4001" s="10" t="n">
        <x:v>0</x:v>
      </x:c>
      <x:c r="P4001" s="9" t="str">
        <x:f>'CaseReview'!U1815</x:f>
        <x:v>PASS</x:v>
      </x:c>
      <x:c r="Q4001" s="9" t="n">
        <x:f>IF(AND(T4001=1,G4001=P4001),1,0)</x:f>
        <x:v>0</x:v>
      </x:c>
      <x:c r="R4001" s="9" t="n">
        <x:f>IF(AND(T4001=1,G4001="PASS",P4001="FAIL"),1,0)</x:f>
        <x:v>0</x:v>
      </x:c>
      <x:c r="S4001" s="9" t="n">
        <x:f>IF(AND(T4001=1,G4001="FAIL",P4001="PASS"),1,0)</x:f>
        <x:v>0</x:v>
      </x:c>
      <x:c r="T4001" s="9" t="n">
        <x:v>0</x:v>
      </x:c>
      <x:c r="U4001" s="9" t="n">
        <x:v>11</x:v>
      </x:c>
      <x:c r="V4001" s="9" t="str"/>
    </x:row>
    <x:row r="4002" ht="22" customHeight="1">
      <x:c r="A4002" s="10" t="str">
        <x:v>NO_SEMANTIC</x:v>
      </x:c>
      <x:c r="B4002" s="10" t="str">
        <x:v>TRF-048</x:v>
      </x:c>
      <x:c r="C4002" s="10" t="str">
        <x:v>TRF-048-P04</x:v>
      </x:c>
      <x:c r="D4002" s="10" t="str">
        <x:v>RUN_01</x:v>
      </x:c>
      <x:c r="E4002" s="10" t="str">
        <x:v>ORIGINAL_LEDGER</x:v>
      </x:c>
      <x:c r="F4002" s="10" t="str">
        <x:v>PASS</x:v>
      </x:c>
      <x:c r="G4002" s="10" t="str">
        <x:v>NO_VERDICT</x:v>
      </x:c>
      <x:c r="H4002" s="10" t="str">
        <x:v>INFRASTRUCTURE_FAILURE</x:v>
      </x:c>
      <x:c r="I4002" s="10" t="str">
        <x:v>NOT_PARSED</x:v>
      </x:c>
      <x:c r="J4002" s="10" t="str">
        <x:v>SYNTAX_REPAIR_EXHAUSTED</x:v>
      </x:c>
      <x:c r="K4002" s="10" t="str"/>
      <x:c r="L4002" s="10" t="str">
        <x:v>historical_three</x:v>
      </x:c>
      <x:c r="M4002" s="10" t="n">
        <x:v>0</x:v>
      </x:c>
      <x:c r="N4002" s="10" t="n">
        <x:v>0</x:v>
      </x:c>
      <x:c r="O4002" s="10" t="n">
        <x:v>0</x:v>
      </x:c>
      <x:c r="P4002" s="9" t="str">
        <x:f>'CaseReview'!U1816</x:f>
        <x:v>PASS</x:v>
      </x:c>
      <x:c r="Q4002" s="9" t="n">
        <x:f>IF(AND(T4002=1,G4002=P4002),1,0)</x:f>
        <x:v>0</x:v>
      </x:c>
      <x:c r="R4002" s="9" t="n">
        <x:f>IF(AND(T4002=1,G4002="PASS",P4002="FAIL"),1,0)</x:f>
        <x:v>0</x:v>
      </x:c>
      <x:c r="S4002" s="9" t="n">
        <x:f>IF(AND(T4002=1,G4002="FAIL",P4002="PASS"),1,0)</x:f>
        <x:v>0</x:v>
      </x:c>
      <x:c r="T4002" s="9" t="n">
        <x:v>0</x:v>
      </x:c>
      <x:c r="U4002" s="9" t="n">
        <x:v>11</x:v>
      </x:c>
      <x:c r="V4002" s="9" t="str"/>
    </x:row>
    <x:row r="4003" ht="22" customHeight="1">
      <x:c r="A4003" s="10" t="str">
        <x:v>NO_SEMANTIC</x:v>
      </x:c>
      <x:c r="B4003" s="10" t="str">
        <x:v>TRF-049</x:v>
      </x:c>
      <x:c r="C4003" s="10" t="str">
        <x:v>TRF-049-F01</x:v>
      </x:c>
      <x:c r="D4003" s="10" t="str">
        <x:v>RUN_01</x:v>
      </x:c>
      <x:c r="E4003" s="10" t="str">
        <x:v>ORIGINAL_LEDGER</x:v>
      </x:c>
      <x:c r="F4003" s="10" t="str">
        <x:v>FAIL</x:v>
      </x:c>
      <x:c r="G4003" s="10" t="str">
        <x:v>FAIL</x:v>
      </x:c>
      <x:c r="H4003" s="10" t="str">
        <x:v>EXECUTED</x:v>
      </x:c>
      <x:c r="I4003" s="10" t="str">
        <x:v>PARSED</x:v>
      </x:c>
      <x:c r="J4003" s="10" t="str">
        <x:v>NO_SEMANTIC_VALIDATOR_DETERMINISTIC_PASS</x:v>
      </x:c>
      <x:c r="K4003" s="10" t="str">
        <x:v>bda5b26bea324796de2586744b0463defeaee5b7e5680e4becb6290c099b5acf</x:v>
      </x:c>
      <x:c r="L4003" s="10" t="str">
        <x:v>historical_three</x:v>
      </x:c>
      <x:c r="M4003" s="10" t="n">
        <x:v>1</x:v>
      </x:c>
      <x:c r="N4003" s="10" t="n">
        <x:v>0</x:v>
      </x:c>
      <x:c r="O4003" s="10" t="n">
        <x:v>0</x:v>
      </x:c>
      <x:c r="P4003" s="9" t="str">
        <x:f>'CaseReview'!U1817</x:f>
        <x:v>FAIL</x:v>
      </x:c>
      <x:c r="Q4003" s="9" t="n">
        <x:f>IF(AND(T4003=1,G4003=P4003),1,0)</x:f>
        <x:v>1</x:v>
      </x:c>
      <x:c r="R4003" s="9" t="n">
        <x:f>IF(AND(T4003=1,G4003="PASS",P4003="FAIL"),1,0)</x:f>
        <x:v>0</x:v>
      </x:c>
      <x:c r="S4003" s="9" t="n">
        <x:f>IF(AND(T4003=1,G4003="FAIL",P4003="PASS"),1,0)</x:f>
        <x:v>0</x:v>
      </x:c>
      <x:c r="T4003" s="9" t="n">
        <x:v>1</x:v>
      </x:c>
      <x:c r="U4003" s="9" t="n">
        <x:v>12</x:v>
      </x:c>
      <x:c r="V4003" s="9" t="str">
        <x:v>MVP/SHACL_GENERATION_PIPELINE/experiments/LUNA_NO_SEMANTIC_VALIDATOR/RUN_01/runs/RUN-TRF-049-20260901T112116021855Z/artifacts/attempt_01/candidate_shape.ttl</x:v>
      </x:c>
    </x:row>
    <x:row r="4004" ht="22" customHeight="1">
      <x:c r="A4004" s="10" t="str">
        <x:v>NO_SEMANTIC</x:v>
      </x:c>
      <x:c r="B4004" s="10" t="str">
        <x:v>TRF-049</x:v>
      </x:c>
      <x:c r="C4004" s="10" t="str">
        <x:v>TRF-049-F02</x:v>
      </x:c>
      <x:c r="D4004" s="10" t="str">
        <x:v>RUN_01</x:v>
      </x:c>
      <x:c r="E4004" s="10" t="str">
        <x:v>ORIGINAL_LEDGER</x:v>
      </x:c>
      <x:c r="F4004" s="10" t="str">
        <x:v>FAIL</x:v>
      </x:c>
      <x:c r="G4004" s="10" t="str">
        <x:v>FAIL</x:v>
      </x:c>
      <x:c r="H4004" s="10" t="str">
        <x:v>EXECUTED</x:v>
      </x:c>
      <x:c r="I4004" s="10" t="str">
        <x:v>PARSED</x:v>
      </x:c>
      <x:c r="J4004" s="10" t="str">
        <x:v>NO_SEMANTIC_VALIDATOR_DETERMINISTIC_PASS</x:v>
      </x:c>
      <x:c r="K4004" s="10" t="str">
        <x:v>bda5b26bea324796de2586744b0463defeaee5b7e5680e4becb6290c099b5acf</x:v>
      </x:c>
      <x:c r="L4004" s="10" t="str">
        <x:v>historical_three</x:v>
      </x:c>
      <x:c r="M4004" s="10" t="n">
        <x:v>1</x:v>
      </x:c>
      <x:c r="N4004" s="10" t="n">
        <x:v>0</x:v>
      </x:c>
      <x:c r="O4004" s="10" t="n">
        <x:v>0</x:v>
      </x:c>
      <x:c r="P4004" s="9" t="str">
        <x:f>'CaseReview'!U1818</x:f>
        <x:v>FAIL</x:v>
      </x:c>
      <x:c r="Q4004" s="9" t="n">
        <x:f>IF(AND(T4004=1,G4004=P4004),1,0)</x:f>
        <x:v>1</x:v>
      </x:c>
      <x:c r="R4004" s="9" t="n">
        <x:f>IF(AND(T4004=1,G4004="PASS",P4004="FAIL"),1,0)</x:f>
        <x:v>0</x:v>
      </x:c>
      <x:c r="S4004" s="9" t="n">
        <x:f>IF(AND(T4004=1,G4004="FAIL",P4004="PASS"),1,0)</x:f>
        <x:v>0</x:v>
      </x:c>
      <x:c r="T4004" s="9" t="n">
        <x:v>1</x:v>
      </x:c>
      <x:c r="U4004" s="9" t="n">
        <x:v>12</x:v>
      </x:c>
      <x:c r="V4004" s="9" t="str">
        <x:v>MVP/SHACL_GENERATION_PIPELINE/experiments/LUNA_NO_SEMANTIC_VALIDATOR/RUN_01/runs/RUN-TRF-049-20260901T112116021855Z/artifacts/attempt_01/candidate_shape.ttl</x:v>
      </x:c>
    </x:row>
    <x:row r="4005" ht="22" customHeight="1">
      <x:c r="A4005" s="10" t="str">
        <x:v>NO_SEMANTIC</x:v>
      </x:c>
      <x:c r="B4005" s="10" t="str">
        <x:v>TRF-049</x:v>
      </x:c>
      <x:c r="C4005" s="10" t="str">
        <x:v>TRF-049-F03</x:v>
      </x:c>
      <x:c r="D4005" s="10" t="str">
        <x:v>RUN_01</x:v>
      </x:c>
      <x:c r="E4005" s="10" t="str">
        <x:v>ORIGINAL_LEDGER</x:v>
      </x:c>
      <x:c r="F4005" s="10" t="str">
        <x:v>FAIL</x:v>
      </x:c>
      <x:c r="G4005" s="10" t="str">
        <x:v>FAIL</x:v>
      </x:c>
      <x:c r="H4005" s="10" t="str">
        <x:v>EXECUTED</x:v>
      </x:c>
      <x:c r="I4005" s="10" t="str">
        <x:v>PARSED</x:v>
      </x:c>
      <x:c r="J4005" s="10" t="str">
        <x:v>NO_SEMANTIC_VALIDATOR_DETERMINISTIC_PASS</x:v>
      </x:c>
      <x:c r="K4005" s="10" t="str">
        <x:v>bda5b26bea324796de2586744b0463defeaee5b7e5680e4becb6290c099b5acf</x:v>
      </x:c>
      <x:c r="L4005" s="10" t="str">
        <x:v>historical_three</x:v>
      </x:c>
      <x:c r="M4005" s="10" t="n">
        <x:v>1</x:v>
      </x:c>
      <x:c r="N4005" s="10" t="n">
        <x:v>0</x:v>
      </x:c>
      <x:c r="O4005" s="10" t="n">
        <x:v>0</x:v>
      </x:c>
      <x:c r="P4005" s="9" t="str">
        <x:f>'CaseReview'!U1819</x:f>
        <x:v>FAIL</x:v>
      </x:c>
      <x:c r="Q4005" s="9" t="n">
        <x:f>IF(AND(T4005=1,G4005=P4005),1,0)</x:f>
        <x:v>1</x:v>
      </x:c>
      <x:c r="R4005" s="9" t="n">
        <x:f>IF(AND(T4005=1,G4005="PASS",P4005="FAIL"),1,0)</x:f>
        <x:v>0</x:v>
      </x:c>
      <x:c r="S4005" s="9" t="n">
        <x:f>IF(AND(T4005=1,G4005="FAIL",P4005="PASS"),1,0)</x:f>
        <x:v>0</x:v>
      </x:c>
      <x:c r="T4005" s="9" t="n">
        <x:v>1</x:v>
      </x:c>
      <x:c r="U4005" s="9" t="n">
        <x:v>12</x:v>
      </x:c>
      <x:c r="V4005" s="9" t="str">
        <x:v>MVP/SHACL_GENERATION_PIPELINE/experiments/LUNA_NO_SEMANTIC_VALIDATOR/RUN_01/runs/RUN-TRF-049-20260901T112116021855Z/artifacts/attempt_01/candidate_shape.ttl</x:v>
      </x:c>
    </x:row>
    <x:row r="4006" ht="22" customHeight="1">
      <x:c r="A4006" s="10" t="str">
        <x:v>NO_SEMANTIC</x:v>
      </x:c>
      <x:c r="B4006" s="10" t="str">
        <x:v>TRF-049</x:v>
      </x:c>
      <x:c r="C4006" s="10" t="str">
        <x:v>TRF-049-F04</x:v>
      </x:c>
      <x:c r="D4006" s="10" t="str">
        <x:v>RUN_01</x:v>
      </x:c>
      <x:c r="E4006" s="10" t="str">
        <x:v>ORIGINAL_LEDGER</x:v>
      </x:c>
      <x:c r="F4006" s="10" t="str">
        <x:v>FAIL</x:v>
      </x:c>
      <x:c r="G4006" s="10" t="str">
        <x:v>FAIL</x:v>
      </x:c>
      <x:c r="H4006" s="10" t="str">
        <x:v>EXECUTED</x:v>
      </x:c>
      <x:c r="I4006" s="10" t="str">
        <x:v>PARSED</x:v>
      </x:c>
      <x:c r="J4006" s="10" t="str">
        <x:v>NO_SEMANTIC_VALIDATOR_DETERMINISTIC_PASS</x:v>
      </x:c>
      <x:c r="K4006" s="10" t="str">
        <x:v>bda5b26bea324796de2586744b0463defeaee5b7e5680e4becb6290c099b5acf</x:v>
      </x:c>
      <x:c r="L4006" s="10" t="str">
        <x:v>historical_three</x:v>
      </x:c>
      <x:c r="M4006" s="10" t="n">
        <x:v>1</x:v>
      </x:c>
      <x:c r="N4006" s="10" t="n">
        <x:v>0</x:v>
      </x:c>
      <x:c r="O4006" s="10" t="n">
        <x:v>0</x:v>
      </x:c>
      <x:c r="P4006" s="9" t="str">
        <x:f>'CaseReview'!U1820</x:f>
        <x:v>FAIL</x:v>
      </x:c>
      <x:c r="Q4006" s="9" t="n">
        <x:f>IF(AND(T4006=1,G4006=P4006),1,0)</x:f>
        <x:v>1</x:v>
      </x:c>
      <x:c r="R4006" s="9" t="n">
        <x:f>IF(AND(T4006=1,G4006="PASS",P4006="FAIL"),1,0)</x:f>
        <x:v>0</x:v>
      </x:c>
      <x:c r="S4006" s="9" t="n">
        <x:f>IF(AND(T4006=1,G4006="FAIL",P4006="PASS"),1,0)</x:f>
        <x:v>0</x:v>
      </x:c>
      <x:c r="T4006" s="9" t="n">
        <x:v>1</x:v>
      </x:c>
      <x:c r="U4006" s="9" t="n">
        <x:v>12</x:v>
      </x:c>
      <x:c r="V4006" s="9" t="str">
        <x:v>MVP/SHACL_GENERATION_PIPELINE/experiments/LUNA_NO_SEMANTIC_VALIDATOR/RUN_01/runs/RUN-TRF-049-20260901T112116021855Z/artifacts/attempt_01/candidate_shape.ttl</x:v>
      </x:c>
    </x:row>
    <x:row r="4007" ht="22" customHeight="1">
      <x:c r="A4007" s="10" t="str">
        <x:v>NO_SEMANTIC</x:v>
      </x:c>
      <x:c r="B4007" s="10" t="str">
        <x:v>TRF-049</x:v>
      </x:c>
      <x:c r="C4007" s="10" t="str">
        <x:v>TRF-049-F05</x:v>
      </x:c>
      <x:c r="D4007" s="10" t="str">
        <x:v>RUN_01</x:v>
      </x:c>
      <x:c r="E4007" s="10" t="str">
        <x:v>ORIGINAL_LEDGER</x:v>
      </x:c>
      <x:c r="F4007" s="10" t="str">
        <x:v>FAIL</x:v>
      </x:c>
      <x:c r="G4007" s="10" t="str">
        <x:v>FAIL</x:v>
      </x:c>
      <x:c r="H4007" s="10" t="str">
        <x:v>EXECUTED</x:v>
      </x:c>
      <x:c r="I4007" s="10" t="str">
        <x:v>PARSED</x:v>
      </x:c>
      <x:c r="J4007" s="10" t="str">
        <x:v>NO_SEMANTIC_VALIDATOR_DETERMINISTIC_PASS</x:v>
      </x:c>
      <x:c r="K4007" s="10" t="str">
        <x:v>bda5b26bea324796de2586744b0463defeaee5b7e5680e4becb6290c099b5acf</x:v>
      </x:c>
      <x:c r="L4007" s="10" t="str">
        <x:v>historical_three</x:v>
      </x:c>
      <x:c r="M4007" s="10" t="n">
        <x:v>1</x:v>
      </x:c>
      <x:c r="N4007" s="10" t="n">
        <x:v>0</x:v>
      </x:c>
      <x:c r="O4007" s="10" t="n">
        <x:v>0</x:v>
      </x:c>
      <x:c r="P4007" s="9" t="str">
        <x:f>'CaseReview'!U1821</x:f>
        <x:v>FAIL</x:v>
      </x:c>
      <x:c r="Q4007" s="9" t="n">
        <x:f>IF(AND(T4007=1,G4007=P4007),1,0)</x:f>
        <x:v>1</x:v>
      </x:c>
      <x:c r="R4007" s="9" t="n">
        <x:f>IF(AND(T4007=1,G4007="PASS",P4007="FAIL"),1,0)</x:f>
        <x:v>0</x:v>
      </x:c>
      <x:c r="S4007" s="9" t="n">
        <x:f>IF(AND(T4007=1,G4007="FAIL",P4007="PASS"),1,0)</x:f>
        <x:v>0</x:v>
      </x:c>
      <x:c r="T4007" s="9" t="n">
        <x:v>1</x:v>
      </x:c>
      <x:c r="U4007" s="9" t="n">
        <x:v>12</x:v>
      </x:c>
      <x:c r="V4007" s="9" t="str">
        <x:v>MVP/SHACL_GENERATION_PIPELINE/experiments/LUNA_NO_SEMANTIC_VALIDATOR/RUN_01/runs/RUN-TRF-049-20260901T112116021855Z/artifacts/attempt_01/candidate_shape.ttl</x:v>
      </x:c>
    </x:row>
    <x:row r="4008" ht="22" customHeight="1">
      <x:c r="A4008" s="10" t="str">
        <x:v>NO_SEMANTIC</x:v>
      </x:c>
      <x:c r="B4008" s="10" t="str">
        <x:v>TRF-049</x:v>
      </x:c>
      <x:c r="C4008" s="10" t="str">
        <x:v>TRF-049-P01</x:v>
      </x:c>
      <x:c r="D4008" s="10" t="str">
        <x:v>RUN_01</x:v>
      </x:c>
      <x:c r="E4008" s="10" t="str">
        <x:v>ORIGINAL_LEDGER</x:v>
      </x:c>
      <x:c r="F4008" s="10" t="str">
        <x:v>PASS</x:v>
      </x:c>
      <x:c r="G4008" s="10" t="str">
        <x:v>FAIL</x:v>
      </x:c>
      <x:c r="H4008" s="10" t="str">
        <x:v>EXECUTED</x:v>
      </x:c>
      <x:c r="I4008" s="10" t="str">
        <x:v>PARSED</x:v>
      </x:c>
      <x:c r="J4008" s="10" t="str">
        <x:v>NO_SEMANTIC_VALIDATOR_DETERMINISTIC_PASS</x:v>
      </x:c>
      <x:c r="K4008" s="10" t="str">
        <x:v>bda5b26bea324796de2586744b0463defeaee5b7e5680e4becb6290c099b5acf</x:v>
      </x:c>
      <x:c r="L4008" s="10" t="str">
        <x:v>historical_three</x:v>
      </x:c>
      <x:c r="M4008" s="10" t="n">
        <x:v>0</x:v>
      </x:c>
      <x:c r="N4008" s="10" t="n">
        <x:v>0</x:v>
      </x:c>
      <x:c r="O4008" s="10" t="n">
        <x:v>1</x:v>
      </x:c>
      <x:c r="P4008" s="9" t="str">
        <x:f>'CaseReview'!U1822</x:f>
        <x:v>PASS</x:v>
      </x:c>
      <x:c r="Q4008" s="9" t="n">
        <x:f>IF(AND(T4008=1,G4008=P4008),1,0)</x:f>
        <x:v>0</x:v>
      </x:c>
      <x:c r="R4008" s="9" t="n">
        <x:f>IF(AND(T4008=1,G4008="PASS",P4008="FAIL"),1,0)</x:f>
        <x:v>0</x:v>
      </x:c>
      <x:c r="S4008" s="9" t="n">
        <x:f>IF(AND(T4008=1,G4008="FAIL",P4008="PASS"),1,0)</x:f>
        <x:v>1</x:v>
      </x:c>
      <x:c r="T4008" s="9" t="n">
        <x:v>1</x:v>
      </x:c>
      <x:c r="U4008" s="9" t="n">
        <x:v>12</x:v>
      </x:c>
      <x:c r="V4008" s="9" t="str">
        <x:v>MVP/SHACL_GENERATION_PIPELINE/experiments/LUNA_NO_SEMANTIC_VALIDATOR/RUN_01/runs/RUN-TRF-049-20260901T112116021855Z/artifacts/attempt_01/candidate_shape.ttl</x:v>
      </x:c>
    </x:row>
    <x:row r="4009" ht="22" customHeight="1">
      <x:c r="A4009" s="10" t="str">
        <x:v>NO_SEMANTIC</x:v>
      </x:c>
      <x:c r="B4009" s="10" t="str">
        <x:v>TRF-049</x:v>
      </x:c>
      <x:c r="C4009" s="10" t="str">
        <x:v>TRF-049-P02</x:v>
      </x:c>
      <x:c r="D4009" s="10" t="str">
        <x:v>RUN_01</x:v>
      </x:c>
      <x:c r="E4009" s="10" t="str">
        <x:v>ORIGINAL_LEDGER</x:v>
      </x:c>
      <x:c r="F4009" s="10" t="str">
        <x:v>PASS</x:v>
      </x:c>
      <x:c r="G4009" s="10" t="str">
        <x:v>FAIL</x:v>
      </x:c>
      <x:c r="H4009" s="10" t="str">
        <x:v>EXECUTED</x:v>
      </x:c>
      <x:c r="I4009" s="10" t="str">
        <x:v>PARSED</x:v>
      </x:c>
      <x:c r="J4009" s="10" t="str">
        <x:v>NO_SEMANTIC_VALIDATOR_DETERMINISTIC_PASS</x:v>
      </x:c>
      <x:c r="K4009" s="10" t="str">
        <x:v>bda5b26bea324796de2586744b0463defeaee5b7e5680e4becb6290c099b5acf</x:v>
      </x:c>
      <x:c r="L4009" s="10" t="str">
        <x:v>historical_three</x:v>
      </x:c>
      <x:c r="M4009" s="10" t="n">
        <x:v>0</x:v>
      </x:c>
      <x:c r="N4009" s="10" t="n">
        <x:v>0</x:v>
      </x:c>
      <x:c r="O4009" s="10" t="n">
        <x:v>1</x:v>
      </x:c>
      <x:c r="P4009" s="9" t="str">
        <x:f>'CaseReview'!U1823</x:f>
        <x:v>PASS</x:v>
      </x:c>
      <x:c r="Q4009" s="9" t="n">
        <x:f>IF(AND(T4009=1,G4009=P4009),1,0)</x:f>
        <x:v>0</x:v>
      </x:c>
      <x:c r="R4009" s="9" t="n">
        <x:f>IF(AND(T4009=1,G4009="PASS",P4009="FAIL"),1,0)</x:f>
        <x:v>0</x:v>
      </x:c>
      <x:c r="S4009" s="9" t="n">
        <x:f>IF(AND(T4009=1,G4009="FAIL",P4009="PASS"),1,0)</x:f>
        <x:v>1</x:v>
      </x:c>
      <x:c r="T4009" s="9" t="n">
        <x:v>1</x:v>
      </x:c>
      <x:c r="U4009" s="9" t="n">
        <x:v>12</x:v>
      </x:c>
      <x:c r="V4009" s="9" t="str">
        <x:v>MVP/SHACL_GENERATION_PIPELINE/experiments/LUNA_NO_SEMANTIC_VALIDATOR/RUN_01/runs/RUN-TRF-049-20260901T112116021855Z/artifacts/attempt_01/candidate_shape.ttl</x:v>
      </x:c>
    </x:row>
    <x:row r="4010" ht="22" customHeight="1">
      <x:c r="A4010" s="10" t="str">
        <x:v>NO_SEMANTIC</x:v>
      </x:c>
      <x:c r="B4010" s="10" t="str">
        <x:v>TRF-049</x:v>
      </x:c>
      <x:c r="C4010" s="10" t="str">
        <x:v>TRF-049-P03</x:v>
      </x:c>
      <x:c r="D4010" s="10" t="str">
        <x:v>RUN_01</x:v>
      </x:c>
      <x:c r="E4010" s="10" t="str">
        <x:v>ORIGINAL_LEDGER</x:v>
      </x:c>
      <x:c r="F4010" s="10" t="str">
        <x:v>PASS</x:v>
      </x:c>
      <x:c r="G4010" s="10" t="str">
        <x:v>FAIL</x:v>
      </x:c>
      <x:c r="H4010" s="10" t="str">
        <x:v>EXECUTED</x:v>
      </x:c>
      <x:c r="I4010" s="10" t="str">
        <x:v>PARSED</x:v>
      </x:c>
      <x:c r="J4010" s="10" t="str">
        <x:v>NO_SEMANTIC_VALIDATOR_DETERMINISTIC_PASS</x:v>
      </x:c>
      <x:c r="K4010" s="10" t="str">
        <x:v>bda5b26bea324796de2586744b0463defeaee5b7e5680e4becb6290c099b5acf</x:v>
      </x:c>
      <x:c r="L4010" s="10" t="str">
        <x:v>historical_three</x:v>
      </x:c>
      <x:c r="M4010" s="10" t="n">
        <x:v>0</x:v>
      </x:c>
      <x:c r="N4010" s="10" t="n">
        <x:v>0</x:v>
      </x:c>
      <x:c r="O4010" s="10" t="n">
        <x:v>1</x:v>
      </x:c>
      <x:c r="P4010" s="9" t="str">
        <x:f>'CaseReview'!U1824</x:f>
        <x:v>PASS</x:v>
      </x:c>
      <x:c r="Q4010" s="9" t="n">
        <x:f>IF(AND(T4010=1,G4010=P4010),1,0)</x:f>
        <x:v>0</x:v>
      </x:c>
      <x:c r="R4010" s="9" t="n">
        <x:f>IF(AND(T4010=1,G4010="PASS",P4010="FAIL"),1,0)</x:f>
        <x:v>0</x:v>
      </x:c>
      <x:c r="S4010" s="9" t="n">
        <x:f>IF(AND(T4010=1,G4010="FAIL",P4010="PASS"),1,0)</x:f>
        <x:v>1</x:v>
      </x:c>
      <x:c r="T4010" s="9" t="n">
        <x:v>1</x:v>
      </x:c>
      <x:c r="U4010" s="9" t="n">
        <x:v>12</x:v>
      </x:c>
      <x:c r="V4010" s="9" t="str">
        <x:v>MVP/SHACL_GENERATION_PIPELINE/experiments/LUNA_NO_SEMANTIC_VALIDATOR/RUN_01/runs/RUN-TRF-049-20260901T112116021855Z/artifacts/attempt_01/candidate_shape.ttl</x:v>
      </x:c>
    </x:row>
    <x:row r="4011" ht="22" customHeight="1">
      <x:c r="A4011" s="10" t="str">
        <x:v>NO_SEMANTIC</x:v>
      </x:c>
      <x:c r="B4011" s="10" t="str">
        <x:v>TRF-049</x:v>
      </x:c>
      <x:c r="C4011" s="10" t="str">
        <x:v>TRF-049-P04</x:v>
      </x:c>
      <x:c r="D4011" s="10" t="str">
        <x:v>RUN_01</x:v>
      </x:c>
      <x:c r="E4011" s="10" t="str">
        <x:v>ORIGINAL_LEDGER</x:v>
      </x:c>
      <x:c r="F4011" s="10" t="str">
        <x:v>PASS</x:v>
      </x:c>
      <x:c r="G4011" s="10" t="str">
        <x:v>FAIL</x:v>
      </x:c>
      <x:c r="H4011" s="10" t="str">
        <x:v>EXECUTED</x:v>
      </x:c>
      <x:c r="I4011" s="10" t="str">
        <x:v>PARSED</x:v>
      </x:c>
      <x:c r="J4011" s="10" t="str">
        <x:v>NO_SEMANTIC_VALIDATOR_DETERMINISTIC_PASS</x:v>
      </x:c>
      <x:c r="K4011" s="10" t="str">
        <x:v>bda5b26bea324796de2586744b0463defeaee5b7e5680e4becb6290c099b5acf</x:v>
      </x:c>
      <x:c r="L4011" s="10" t="str">
        <x:v>historical_three</x:v>
      </x:c>
      <x:c r="M4011" s="10" t="n">
        <x:v>0</x:v>
      </x:c>
      <x:c r="N4011" s="10" t="n">
        <x:v>0</x:v>
      </x:c>
      <x:c r="O4011" s="10" t="n">
        <x:v>1</x:v>
      </x:c>
      <x:c r="P4011" s="9" t="str">
        <x:f>'CaseReview'!U1825</x:f>
        <x:v>PASS</x:v>
      </x:c>
      <x:c r="Q4011" s="9" t="n">
        <x:f>IF(AND(T4011=1,G4011=P4011),1,0)</x:f>
        <x:v>0</x:v>
      </x:c>
      <x:c r="R4011" s="9" t="n">
        <x:f>IF(AND(T4011=1,G4011="PASS",P4011="FAIL"),1,0)</x:f>
        <x:v>0</x:v>
      </x:c>
      <x:c r="S4011" s="9" t="n">
        <x:f>IF(AND(T4011=1,G4011="FAIL",P4011="PASS"),1,0)</x:f>
        <x:v>1</x:v>
      </x:c>
      <x:c r="T4011" s="9" t="n">
        <x:v>1</x:v>
      </x:c>
      <x:c r="U4011" s="9" t="n">
        <x:v>12</x:v>
      </x:c>
      <x:c r="V4011" s="9" t="str">
        <x:v>MVP/SHACL_GENERATION_PIPELINE/experiments/LUNA_NO_SEMANTIC_VALIDATOR/RUN_01/runs/RUN-TRF-049-20260901T112116021855Z/artifacts/attempt_01/candidate_shape.ttl</x:v>
      </x:c>
    </x:row>
    <x:row r="4012" ht="22" customHeight="1">
      <x:c r="A4012" s="10" t="str">
        <x:v>NO_SEMANTIC</x:v>
      </x:c>
      <x:c r="B4012" s="10" t="str">
        <x:v>TRF-049</x:v>
      </x:c>
      <x:c r="C4012" s="10" t="str">
        <x:v>TRF-049-P05</x:v>
      </x:c>
      <x:c r="D4012" s="10" t="str">
        <x:v>RUN_01</x:v>
      </x:c>
      <x:c r="E4012" s="10" t="str">
        <x:v>ORIGINAL_LEDGER</x:v>
      </x:c>
      <x:c r="F4012" s="10" t="str">
        <x:v>PASS</x:v>
      </x:c>
      <x:c r="G4012" s="10" t="str">
        <x:v>FAIL</x:v>
      </x:c>
      <x:c r="H4012" s="10" t="str">
        <x:v>EXECUTED</x:v>
      </x:c>
      <x:c r="I4012" s="10" t="str">
        <x:v>PARSED</x:v>
      </x:c>
      <x:c r="J4012" s="10" t="str">
        <x:v>NO_SEMANTIC_VALIDATOR_DETERMINISTIC_PASS</x:v>
      </x:c>
      <x:c r="K4012" s="10" t="str">
        <x:v>bda5b26bea324796de2586744b0463defeaee5b7e5680e4becb6290c099b5acf</x:v>
      </x:c>
      <x:c r="L4012" s="10" t="str">
        <x:v>historical_three</x:v>
      </x:c>
      <x:c r="M4012" s="10" t="n">
        <x:v>0</x:v>
      </x:c>
      <x:c r="N4012" s="10" t="n">
        <x:v>0</x:v>
      </x:c>
      <x:c r="O4012" s="10" t="n">
        <x:v>1</x:v>
      </x:c>
      <x:c r="P4012" s="9" t="str">
        <x:f>'CaseReview'!U1826</x:f>
        <x:v>PASS</x:v>
      </x:c>
      <x:c r="Q4012" s="9" t="n">
        <x:f>IF(AND(T4012=1,G4012=P4012),1,0)</x:f>
        <x:v>0</x:v>
      </x:c>
      <x:c r="R4012" s="9" t="n">
        <x:f>IF(AND(T4012=1,G4012="PASS",P4012="FAIL"),1,0)</x:f>
        <x:v>0</x:v>
      </x:c>
      <x:c r="S4012" s="9" t="n">
        <x:f>IF(AND(T4012=1,G4012="FAIL",P4012="PASS"),1,0)</x:f>
        <x:v>1</x:v>
      </x:c>
      <x:c r="T4012" s="9" t="n">
        <x:v>1</x:v>
      </x:c>
      <x:c r="U4012" s="9" t="n">
        <x:v>12</x:v>
      </x:c>
      <x:c r="V4012" s="9" t="str">
        <x:v>MVP/SHACL_GENERATION_PIPELINE/experiments/LUNA_NO_SEMANTIC_VALIDATOR/RUN_01/runs/RUN-TRF-049-20260901T112116021855Z/artifacts/attempt_01/candidate_shape.ttl</x:v>
      </x:c>
    </x:row>
    <x:row r="4013" ht="22" customHeight="1">
      <x:c r="A4013" s="10" t="str">
        <x:v>NO_SEMANTIC</x:v>
      </x:c>
      <x:c r="B4013" s="10" t="str">
        <x:v>TRF-049</x:v>
      </x:c>
      <x:c r="C4013" s="10" t="str">
        <x:v>TRF-049-P06</x:v>
      </x:c>
      <x:c r="D4013" s="10" t="str">
        <x:v>RUN_01</x:v>
      </x:c>
      <x:c r="E4013" s="10" t="str">
        <x:v>ORIGINAL_LEDGER</x:v>
      </x:c>
      <x:c r="F4013" s="10" t="str">
        <x:v>PASS</x:v>
      </x:c>
      <x:c r="G4013" s="10" t="str">
        <x:v>FAIL</x:v>
      </x:c>
      <x:c r="H4013" s="10" t="str">
        <x:v>EXECUTED</x:v>
      </x:c>
      <x:c r="I4013" s="10" t="str">
        <x:v>PARSED</x:v>
      </x:c>
      <x:c r="J4013" s="10" t="str">
        <x:v>NO_SEMANTIC_VALIDATOR_DETERMINISTIC_PASS</x:v>
      </x:c>
      <x:c r="K4013" s="10" t="str">
        <x:v>bda5b26bea324796de2586744b0463defeaee5b7e5680e4becb6290c099b5acf</x:v>
      </x:c>
      <x:c r="L4013" s="10" t="str">
        <x:v>historical_three</x:v>
      </x:c>
      <x:c r="M4013" s="10" t="n">
        <x:v>0</x:v>
      </x:c>
      <x:c r="N4013" s="10" t="n">
        <x:v>0</x:v>
      </x:c>
      <x:c r="O4013" s="10" t="n">
        <x:v>1</x:v>
      </x:c>
      <x:c r="P4013" s="9" t="str">
        <x:f>'CaseReview'!U1827</x:f>
        <x:v>PASS</x:v>
      </x:c>
      <x:c r="Q4013" s="9" t="n">
        <x:f>IF(AND(T4013=1,G4013=P4013),1,0)</x:f>
        <x:v>0</x:v>
      </x:c>
      <x:c r="R4013" s="9" t="n">
        <x:f>IF(AND(T4013=1,G4013="PASS",P4013="FAIL"),1,0)</x:f>
        <x:v>0</x:v>
      </x:c>
      <x:c r="S4013" s="9" t="n">
        <x:f>IF(AND(T4013=1,G4013="FAIL",P4013="PASS"),1,0)</x:f>
        <x:v>1</x:v>
      </x:c>
      <x:c r="T4013" s="9" t="n">
        <x:v>1</x:v>
      </x:c>
      <x:c r="U4013" s="9" t="n">
        <x:v>12</x:v>
      </x:c>
      <x:c r="V4013" s="9" t="str">
        <x:v>MVP/SHACL_GENERATION_PIPELINE/experiments/LUNA_NO_SEMANTIC_VALIDATOR/RUN_01/runs/RUN-TRF-049-20260901T112116021855Z/artifacts/attempt_01/candidate_shape.ttl</x:v>
      </x:c>
    </x:row>
    <x:row r="4014" ht="22" customHeight="1">
      <x:c r="A4014" s="10" t="str">
        <x:v>NO_SEMANTIC</x:v>
      </x:c>
      <x:c r="B4014" s="10" t="str">
        <x:v>TRF-049</x:v>
      </x:c>
      <x:c r="C4014" s="10" t="str">
        <x:v>TRF-049-P07</x:v>
      </x:c>
      <x:c r="D4014" s="10" t="str">
        <x:v>RUN_01</x:v>
      </x:c>
      <x:c r="E4014" s="10" t="str">
        <x:v>ORIGINAL_LEDGER</x:v>
      </x:c>
      <x:c r="F4014" s="10" t="str">
        <x:v>PASS</x:v>
      </x:c>
      <x:c r="G4014" s="10" t="str">
        <x:v>FAIL</x:v>
      </x:c>
      <x:c r="H4014" s="10" t="str">
        <x:v>EXECUTED</x:v>
      </x:c>
      <x:c r="I4014" s="10" t="str">
        <x:v>PARSED</x:v>
      </x:c>
      <x:c r="J4014" s="10" t="str">
        <x:v>NO_SEMANTIC_VALIDATOR_DETERMINISTIC_PASS</x:v>
      </x:c>
      <x:c r="K4014" s="10" t="str">
        <x:v>bda5b26bea324796de2586744b0463defeaee5b7e5680e4becb6290c099b5acf</x:v>
      </x:c>
      <x:c r="L4014" s="10" t="str">
        <x:v>historical_three</x:v>
      </x:c>
      <x:c r="M4014" s="10" t="n">
        <x:v>0</x:v>
      </x:c>
      <x:c r="N4014" s="10" t="n">
        <x:v>0</x:v>
      </x:c>
      <x:c r="O4014" s="10" t="n">
        <x:v>1</x:v>
      </x:c>
      <x:c r="P4014" s="9" t="str">
        <x:f>'CaseReview'!U1828</x:f>
        <x:v>PASS</x:v>
      </x:c>
      <x:c r="Q4014" s="9" t="n">
        <x:f>IF(AND(T4014=1,G4014=P4014),1,0)</x:f>
        <x:v>0</x:v>
      </x:c>
      <x:c r="R4014" s="9" t="n">
        <x:f>IF(AND(T4014=1,G4014="PASS",P4014="FAIL"),1,0)</x:f>
        <x:v>0</x:v>
      </x:c>
      <x:c r="S4014" s="9" t="n">
        <x:f>IF(AND(T4014=1,G4014="FAIL",P4014="PASS"),1,0)</x:f>
        <x:v>1</x:v>
      </x:c>
      <x:c r="T4014" s="9" t="n">
        <x:v>1</x:v>
      </x:c>
      <x:c r="U4014" s="9" t="n">
        <x:v>12</x:v>
      </x:c>
      <x:c r="V4014" s="9" t="str">
        <x:v>MVP/SHACL_GENERATION_PIPELINE/experiments/LUNA_NO_SEMANTIC_VALIDATOR/RUN_01/runs/RUN-TRF-049-20260901T112116021855Z/artifacts/attempt_01/candidate_shape.ttl</x:v>
      </x:c>
    </x:row>
    <x:row r="4015" ht="22" customHeight="1">
      <x:c r="A4015" s="10" t="str">
        <x:v>NO_SEMANTIC</x:v>
      </x:c>
      <x:c r="B4015" s="10" t="str">
        <x:v>TRF-050</x:v>
      </x:c>
      <x:c r="C4015" s="10" t="str">
        <x:v>TRF-050-F01</x:v>
      </x:c>
      <x:c r="D4015" s="10" t="str">
        <x:v>RUN_01</x:v>
      </x:c>
      <x:c r="E4015" s="10" t="str">
        <x:v>ORIGINAL_LEDGER</x:v>
      </x:c>
      <x:c r="F4015" s="10" t="str">
        <x:v>FAIL</x:v>
      </x:c>
      <x:c r="G4015" s="10" t="str">
        <x:v>FAIL</x:v>
      </x:c>
      <x:c r="H4015" s="10" t="str">
        <x:v>EXECUTED</x:v>
      </x:c>
      <x:c r="I4015" s="10" t="str">
        <x:v>PARSED</x:v>
      </x:c>
      <x:c r="J4015" s="10" t="str">
        <x:v>NO_SEMANTIC_VALIDATOR_DETERMINISTIC_PASS</x:v>
      </x:c>
      <x:c r="K4015" s="10" t="str">
        <x:v>b62d26f30a792a7f3d3fac2068535811a0db5c5dfc3f500eb1605693a7cbff2a</x:v>
      </x:c>
      <x:c r="L4015" s="10" t="str">
        <x:v>historical_three</x:v>
      </x:c>
      <x:c r="M4015" s="10" t="n">
        <x:v>1</x:v>
      </x:c>
      <x:c r="N4015" s="10" t="n">
        <x:v>0</x:v>
      </x:c>
      <x:c r="O4015" s="10" t="n">
        <x:v>0</x:v>
      </x:c>
      <x:c r="P4015" s="9" t="str">
        <x:f>'CaseReview'!U1829</x:f>
        <x:v>FAIL</x:v>
      </x:c>
      <x:c r="Q4015" s="9" t="n">
        <x:f>IF(AND(T4015=1,G4015=P4015),1,0)</x:f>
        <x:v>1</x:v>
      </x:c>
      <x:c r="R4015" s="9" t="n">
        <x:f>IF(AND(T4015=1,G4015="PASS",P4015="FAIL"),1,0)</x:f>
        <x:v>0</x:v>
      </x:c>
      <x:c r="S4015" s="9" t="n">
        <x:f>IF(AND(T4015=1,G4015="FAIL",P4015="PASS"),1,0)</x:f>
        <x:v>0</x:v>
      </x:c>
      <x:c r="T4015" s="9" t="n">
        <x:v>1</x:v>
      </x:c>
      <x:c r="U4015" s="9" t="n">
        <x:v>7</x:v>
      </x:c>
      <x:c r="V4015" s="9" t="str">
        <x:v>MVP/SHACL_GENERATION_PIPELINE/experiments/LUNA_NO_SEMANTIC_VALIDATOR/RUN_01/runs/RUN-TRF-050-20260901T112205343214Z/artifacts/attempt_01/candidate_shape.ttl</x:v>
      </x:c>
    </x:row>
    <x:row r="4016" ht="22" customHeight="1">
      <x:c r="A4016" s="10" t="str">
        <x:v>NO_SEMANTIC</x:v>
      </x:c>
      <x:c r="B4016" s="10" t="str">
        <x:v>TRF-050</x:v>
      </x:c>
      <x:c r="C4016" s="10" t="str">
        <x:v>TRF-050-F02</x:v>
      </x:c>
      <x:c r="D4016" s="10" t="str">
        <x:v>RUN_01</x:v>
      </x:c>
      <x:c r="E4016" s="10" t="str">
        <x:v>ORIGINAL_LEDGER</x:v>
      </x:c>
      <x:c r="F4016" s="10" t="str">
        <x:v>FAIL</x:v>
      </x:c>
      <x:c r="G4016" s="10" t="str">
        <x:v>FAIL</x:v>
      </x:c>
      <x:c r="H4016" s="10" t="str">
        <x:v>EXECUTED</x:v>
      </x:c>
      <x:c r="I4016" s="10" t="str">
        <x:v>PARSED</x:v>
      </x:c>
      <x:c r="J4016" s="10" t="str">
        <x:v>NO_SEMANTIC_VALIDATOR_DETERMINISTIC_PASS</x:v>
      </x:c>
      <x:c r="K4016" s="10" t="str">
        <x:v>b62d26f30a792a7f3d3fac2068535811a0db5c5dfc3f500eb1605693a7cbff2a</x:v>
      </x:c>
      <x:c r="L4016" s="10" t="str">
        <x:v>historical_three</x:v>
      </x:c>
      <x:c r="M4016" s="10" t="n">
        <x:v>1</x:v>
      </x:c>
      <x:c r="N4016" s="10" t="n">
        <x:v>0</x:v>
      </x:c>
      <x:c r="O4016" s="10" t="n">
        <x:v>0</x:v>
      </x:c>
      <x:c r="P4016" s="9" t="str">
        <x:f>'CaseReview'!U1830</x:f>
        <x:v>FAIL</x:v>
      </x:c>
      <x:c r="Q4016" s="9" t="n">
        <x:f>IF(AND(T4016=1,G4016=P4016),1,0)</x:f>
        <x:v>1</x:v>
      </x:c>
      <x:c r="R4016" s="9" t="n">
        <x:f>IF(AND(T4016=1,G4016="PASS",P4016="FAIL"),1,0)</x:f>
        <x:v>0</x:v>
      </x:c>
      <x:c r="S4016" s="9" t="n">
        <x:f>IF(AND(T4016=1,G4016="FAIL",P4016="PASS"),1,0)</x:f>
        <x:v>0</x:v>
      </x:c>
      <x:c r="T4016" s="9" t="n">
        <x:v>1</x:v>
      </x:c>
      <x:c r="U4016" s="9" t="n">
        <x:v>7</x:v>
      </x:c>
      <x:c r="V4016" s="9" t="str">
        <x:v>MVP/SHACL_GENERATION_PIPELINE/experiments/LUNA_NO_SEMANTIC_VALIDATOR/RUN_01/runs/RUN-TRF-050-20260901T112205343214Z/artifacts/attempt_01/candidate_shape.ttl</x:v>
      </x:c>
    </x:row>
    <x:row r="4017" ht="22" customHeight="1">
      <x:c r="A4017" s="10" t="str">
        <x:v>NO_SEMANTIC</x:v>
      </x:c>
      <x:c r="B4017" s="10" t="str">
        <x:v>TRF-050</x:v>
      </x:c>
      <x:c r="C4017" s="10" t="str">
        <x:v>TRF-050-F03</x:v>
      </x:c>
      <x:c r="D4017" s="10" t="str">
        <x:v>RUN_01</x:v>
      </x:c>
      <x:c r="E4017" s="10" t="str">
        <x:v>ORIGINAL_LEDGER</x:v>
      </x:c>
      <x:c r="F4017" s="10" t="str">
        <x:v>FAIL</x:v>
      </x:c>
      <x:c r="G4017" s="10" t="str">
        <x:v>FAIL</x:v>
      </x:c>
      <x:c r="H4017" s="10" t="str">
        <x:v>EXECUTED</x:v>
      </x:c>
      <x:c r="I4017" s="10" t="str">
        <x:v>PARSED</x:v>
      </x:c>
      <x:c r="J4017" s="10" t="str">
        <x:v>NO_SEMANTIC_VALIDATOR_DETERMINISTIC_PASS</x:v>
      </x:c>
      <x:c r="K4017" s="10" t="str">
        <x:v>b62d26f30a792a7f3d3fac2068535811a0db5c5dfc3f500eb1605693a7cbff2a</x:v>
      </x:c>
      <x:c r="L4017" s="10" t="str">
        <x:v>historical_three</x:v>
      </x:c>
      <x:c r="M4017" s="10" t="n">
        <x:v>1</x:v>
      </x:c>
      <x:c r="N4017" s="10" t="n">
        <x:v>0</x:v>
      </x:c>
      <x:c r="O4017" s="10" t="n">
        <x:v>0</x:v>
      </x:c>
      <x:c r="P4017" s="9" t="str">
        <x:f>'CaseReview'!U1831</x:f>
        <x:v>FAIL</x:v>
      </x:c>
      <x:c r="Q4017" s="9" t="n">
        <x:f>IF(AND(T4017=1,G4017=P4017),1,0)</x:f>
        <x:v>1</x:v>
      </x:c>
      <x:c r="R4017" s="9" t="n">
        <x:f>IF(AND(T4017=1,G4017="PASS",P4017="FAIL"),1,0)</x:f>
        <x:v>0</x:v>
      </x:c>
      <x:c r="S4017" s="9" t="n">
        <x:f>IF(AND(T4017=1,G4017="FAIL",P4017="PASS"),1,0)</x:f>
        <x:v>0</x:v>
      </x:c>
      <x:c r="T4017" s="9" t="n">
        <x:v>1</x:v>
      </x:c>
      <x:c r="U4017" s="9" t="n">
        <x:v>7</x:v>
      </x:c>
      <x:c r="V4017" s="9" t="str">
        <x:v>MVP/SHACL_GENERATION_PIPELINE/experiments/LUNA_NO_SEMANTIC_VALIDATOR/RUN_01/runs/RUN-TRF-050-20260901T112205343214Z/artifacts/attempt_01/candidate_shape.ttl</x:v>
      </x:c>
    </x:row>
    <x:row r="4018" ht="22" customHeight="1">
      <x:c r="A4018" s="10" t="str">
        <x:v>NO_SEMANTIC</x:v>
      </x:c>
      <x:c r="B4018" s="10" t="str">
        <x:v>TRF-050</x:v>
      </x:c>
      <x:c r="C4018" s="10" t="str">
        <x:v>TRF-050-F04</x:v>
      </x:c>
      <x:c r="D4018" s="10" t="str">
        <x:v>RUN_01</x:v>
      </x:c>
      <x:c r="E4018" s="10" t="str">
        <x:v>ORIGINAL_LEDGER</x:v>
      </x:c>
      <x:c r="F4018" s="10" t="str">
        <x:v>FAIL</x:v>
      </x:c>
      <x:c r="G4018" s="10" t="str">
        <x:v>FAIL</x:v>
      </x:c>
      <x:c r="H4018" s="10" t="str">
        <x:v>EXECUTED</x:v>
      </x:c>
      <x:c r="I4018" s="10" t="str">
        <x:v>PARSED</x:v>
      </x:c>
      <x:c r="J4018" s="10" t="str">
        <x:v>NO_SEMANTIC_VALIDATOR_DETERMINISTIC_PASS</x:v>
      </x:c>
      <x:c r="K4018" s="10" t="str">
        <x:v>b62d26f30a792a7f3d3fac2068535811a0db5c5dfc3f500eb1605693a7cbff2a</x:v>
      </x:c>
      <x:c r="L4018" s="10" t="str">
        <x:v>historical_three</x:v>
      </x:c>
      <x:c r="M4018" s="10" t="n">
        <x:v>1</x:v>
      </x:c>
      <x:c r="N4018" s="10" t="n">
        <x:v>0</x:v>
      </x:c>
      <x:c r="O4018" s="10" t="n">
        <x:v>0</x:v>
      </x:c>
      <x:c r="P4018" s="9" t="str">
        <x:f>'CaseReview'!U1832</x:f>
        <x:v>FAIL</x:v>
      </x:c>
      <x:c r="Q4018" s="9" t="n">
        <x:f>IF(AND(T4018=1,G4018=P4018),1,0)</x:f>
        <x:v>1</x:v>
      </x:c>
      <x:c r="R4018" s="9" t="n">
        <x:f>IF(AND(T4018=1,G4018="PASS",P4018="FAIL"),1,0)</x:f>
        <x:v>0</x:v>
      </x:c>
      <x:c r="S4018" s="9" t="n">
        <x:f>IF(AND(T4018=1,G4018="FAIL",P4018="PASS"),1,0)</x:f>
        <x:v>0</x:v>
      </x:c>
      <x:c r="T4018" s="9" t="n">
        <x:v>1</x:v>
      </x:c>
      <x:c r="U4018" s="9" t="n">
        <x:v>7</x:v>
      </x:c>
      <x:c r="V4018" s="9" t="str">
        <x:v>MVP/SHACL_GENERATION_PIPELINE/experiments/LUNA_NO_SEMANTIC_VALIDATOR/RUN_01/runs/RUN-TRF-050-20260901T112205343214Z/artifacts/attempt_01/candidate_shape.ttl</x:v>
      </x:c>
    </x:row>
    <x:row r="4019" ht="22" customHeight="1">
      <x:c r="A4019" s="10" t="str">
        <x:v>NO_SEMANTIC</x:v>
      </x:c>
      <x:c r="B4019" s="10" t="str">
        <x:v>TRF-050</x:v>
      </x:c>
      <x:c r="C4019" s="10" t="str">
        <x:v>TRF-050-F05</x:v>
      </x:c>
      <x:c r="D4019" s="10" t="str">
        <x:v>RUN_01</x:v>
      </x:c>
      <x:c r="E4019" s="10" t="str">
        <x:v>ORIGINAL_LEDGER</x:v>
      </x:c>
      <x:c r="F4019" s="10" t="str">
        <x:v>FAIL</x:v>
      </x:c>
      <x:c r="G4019" s="10" t="str">
        <x:v>FAIL</x:v>
      </x:c>
      <x:c r="H4019" s="10" t="str">
        <x:v>EXECUTED</x:v>
      </x:c>
      <x:c r="I4019" s="10" t="str">
        <x:v>PARSED</x:v>
      </x:c>
      <x:c r="J4019" s="10" t="str">
        <x:v>NO_SEMANTIC_VALIDATOR_DETERMINISTIC_PASS</x:v>
      </x:c>
      <x:c r="K4019" s="10" t="str">
        <x:v>b62d26f30a792a7f3d3fac2068535811a0db5c5dfc3f500eb1605693a7cbff2a</x:v>
      </x:c>
      <x:c r="L4019" s="10" t="str">
        <x:v>historical_three</x:v>
      </x:c>
      <x:c r="M4019" s="10" t="n">
        <x:v>1</x:v>
      </x:c>
      <x:c r="N4019" s="10" t="n">
        <x:v>0</x:v>
      </x:c>
      <x:c r="O4019" s="10" t="n">
        <x:v>0</x:v>
      </x:c>
      <x:c r="P4019" s="9" t="str">
        <x:f>'CaseReview'!U1833</x:f>
        <x:v>FAIL</x:v>
      </x:c>
      <x:c r="Q4019" s="9" t="n">
        <x:f>IF(AND(T4019=1,G4019=P4019),1,0)</x:f>
        <x:v>1</x:v>
      </x:c>
      <x:c r="R4019" s="9" t="n">
        <x:f>IF(AND(T4019=1,G4019="PASS",P4019="FAIL"),1,0)</x:f>
        <x:v>0</x:v>
      </x:c>
      <x:c r="S4019" s="9" t="n">
        <x:f>IF(AND(T4019=1,G4019="FAIL",P4019="PASS"),1,0)</x:f>
        <x:v>0</x:v>
      </x:c>
      <x:c r="T4019" s="9" t="n">
        <x:v>1</x:v>
      </x:c>
      <x:c r="U4019" s="9" t="n">
        <x:v>7</x:v>
      </x:c>
      <x:c r="V4019" s="9" t="str">
        <x:v>MVP/SHACL_GENERATION_PIPELINE/experiments/LUNA_NO_SEMANTIC_VALIDATOR/RUN_01/runs/RUN-TRF-050-20260901T112205343214Z/artifacts/attempt_01/candidate_shape.ttl</x:v>
      </x:c>
    </x:row>
    <x:row r="4020" ht="22" customHeight="1">
      <x:c r="A4020" s="10" t="str">
        <x:v>NO_SEMANTIC</x:v>
      </x:c>
      <x:c r="B4020" s="10" t="str">
        <x:v>TRF-050</x:v>
      </x:c>
      <x:c r="C4020" s="10" t="str">
        <x:v>TRF-050-P01</x:v>
      </x:c>
      <x:c r="D4020" s="10" t="str">
        <x:v>RUN_01</x:v>
      </x:c>
      <x:c r="E4020" s="10" t="str">
        <x:v>ORIGINAL_LEDGER</x:v>
      </x:c>
      <x:c r="F4020" s="10" t="str">
        <x:v>PASS</x:v>
      </x:c>
      <x:c r="G4020" s="10" t="str">
        <x:v>PASS</x:v>
      </x:c>
      <x:c r="H4020" s="10" t="str">
        <x:v>EXECUTED</x:v>
      </x:c>
      <x:c r="I4020" s="10" t="str">
        <x:v>PARSED</x:v>
      </x:c>
      <x:c r="J4020" s="10" t="str">
        <x:v>NO_SEMANTIC_VALIDATOR_DETERMINISTIC_PASS</x:v>
      </x:c>
      <x:c r="K4020" s="10" t="str">
        <x:v>b62d26f30a792a7f3d3fac2068535811a0db5c5dfc3f500eb1605693a7cbff2a</x:v>
      </x:c>
      <x:c r="L4020" s="10" t="str">
        <x:v>historical_three</x:v>
      </x:c>
      <x:c r="M4020" s="10" t="n">
        <x:v>1</x:v>
      </x:c>
      <x:c r="N4020" s="10" t="n">
        <x:v>0</x:v>
      </x:c>
      <x:c r="O4020" s="10" t="n">
        <x:v>0</x:v>
      </x:c>
      <x:c r="P4020" s="9" t="str">
        <x:f>'CaseReview'!U1834</x:f>
        <x:v>PASS</x:v>
      </x:c>
      <x:c r="Q4020" s="9" t="n">
        <x:f>IF(AND(T4020=1,G4020=P4020),1,0)</x:f>
        <x:v>1</x:v>
      </x:c>
      <x:c r="R4020" s="9" t="n">
        <x:f>IF(AND(T4020=1,G4020="PASS",P4020="FAIL"),1,0)</x:f>
        <x:v>0</x:v>
      </x:c>
      <x:c r="S4020" s="9" t="n">
        <x:f>IF(AND(T4020=1,G4020="FAIL",P4020="PASS"),1,0)</x:f>
        <x:v>0</x:v>
      </x:c>
      <x:c r="T4020" s="9" t="n">
        <x:v>1</x:v>
      </x:c>
      <x:c r="U4020" s="9" t="n">
        <x:v>7</x:v>
      </x:c>
      <x:c r="V4020" s="9" t="str">
        <x:v>MVP/SHACL_GENERATION_PIPELINE/experiments/LUNA_NO_SEMANTIC_VALIDATOR/RUN_01/runs/RUN-TRF-050-20260901T112205343214Z/artifacts/attempt_01/candidate_shape.ttl</x:v>
      </x:c>
    </x:row>
    <x:row r="4021" ht="22" customHeight="1">
      <x:c r="A4021" s="10" t="str">
        <x:v>NO_SEMANTIC</x:v>
      </x:c>
      <x:c r="B4021" s="10" t="str">
        <x:v>TRF-050</x:v>
      </x:c>
      <x:c r="C4021" s="10" t="str">
        <x:v>TRF-050-P02</x:v>
      </x:c>
      <x:c r="D4021" s="10" t="str">
        <x:v>RUN_01</x:v>
      </x:c>
      <x:c r="E4021" s="10" t="str">
        <x:v>ORIGINAL_LEDGER</x:v>
      </x:c>
      <x:c r="F4021" s="10" t="str">
        <x:v>PASS</x:v>
      </x:c>
      <x:c r="G4021" s="10" t="str">
        <x:v>PASS</x:v>
      </x:c>
      <x:c r="H4021" s="10" t="str">
        <x:v>EXECUTED</x:v>
      </x:c>
      <x:c r="I4021" s="10" t="str">
        <x:v>PARSED</x:v>
      </x:c>
      <x:c r="J4021" s="10" t="str">
        <x:v>NO_SEMANTIC_VALIDATOR_DETERMINISTIC_PASS</x:v>
      </x:c>
      <x:c r="K4021" s="10" t="str">
        <x:v>b62d26f30a792a7f3d3fac2068535811a0db5c5dfc3f500eb1605693a7cbff2a</x:v>
      </x:c>
      <x:c r="L4021" s="10" t="str">
        <x:v>historical_three</x:v>
      </x:c>
      <x:c r="M4021" s="10" t="n">
        <x:v>1</x:v>
      </x:c>
      <x:c r="N4021" s="10" t="n">
        <x:v>0</x:v>
      </x:c>
      <x:c r="O4021" s="10" t="n">
        <x:v>0</x:v>
      </x:c>
      <x:c r="P4021" s="9" t="str">
        <x:f>'CaseReview'!U1835</x:f>
        <x:v>PASS</x:v>
      </x:c>
      <x:c r="Q4021" s="9" t="n">
        <x:f>IF(AND(T4021=1,G4021=P4021),1,0)</x:f>
        <x:v>1</x:v>
      </x:c>
      <x:c r="R4021" s="9" t="n">
        <x:f>IF(AND(T4021=1,G4021="PASS",P4021="FAIL"),1,0)</x:f>
        <x:v>0</x:v>
      </x:c>
      <x:c r="S4021" s="9" t="n">
        <x:f>IF(AND(T4021=1,G4021="FAIL",P4021="PASS"),1,0)</x:f>
        <x:v>0</x:v>
      </x:c>
      <x:c r="T4021" s="9" t="n">
        <x:v>1</x:v>
      </x:c>
      <x:c r="U4021" s="9" t="n">
        <x:v>7</x:v>
      </x:c>
      <x:c r="V4021" s="9" t="str">
        <x:v>MVP/SHACL_GENERATION_PIPELINE/experiments/LUNA_NO_SEMANTIC_VALIDATOR/RUN_01/runs/RUN-TRF-050-20260901T112205343214Z/artifacts/attempt_01/candidate_shape.ttl</x:v>
      </x:c>
    </x:row>
    <x:row r="4022" ht="22" customHeight="1">
      <x:c r="A4022" s="10" t="str">
        <x:v>NO_SEMANTIC</x:v>
      </x:c>
      <x:c r="B4022" s="10" t="str">
        <x:v>TRF-051</x:v>
      </x:c>
      <x:c r="C4022" s="10" t="str">
        <x:v>TRF-051-F01</x:v>
      </x:c>
      <x:c r="D4022" s="10" t="str">
        <x:v>RUN_01</x:v>
      </x:c>
      <x:c r="E4022" s="10" t="str">
        <x:v>ORIGINAL_LEDGER</x:v>
      </x:c>
      <x:c r="F4022" s="10" t="str">
        <x:v>FAIL</x:v>
      </x:c>
      <x:c r="G4022" s="10" t="str">
        <x:v>FAIL</x:v>
      </x:c>
      <x:c r="H4022" s="10" t="str">
        <x:v>EXECUTED</x:v>
      </x:c>
      <x:c r="I4022" s="10" t="str">
        <x:v>PARSED</x:v>
      </x:c>
      <x:c r="J4022" s="10" t="str">
        <x:v>NO_SEMANTIC_VALIDATOR_DETERMINISTIC_PASS</x:v>
      </x:c>
      <x:c r="K4022" s="10" t="str">
        <x:v>fd942aa2e898180006b76b1d7754cf639edb344c00577cb476a48cba3262c0ef</x:v>
      </x:c>
      <x:c r="L4022" s="10" t="str">
        <x:v>historical_three</x:v>
      </x:c>
      <x:c r="M4022" s="10" t="n">
        <x:v>1</x:v>
      </x:c>
      <x:c r="N4022" s="10" t="n">
        <x:v>0</x:v>
      </x:c>
      <x:c r="O4022" s="10" t="n">
        <x:v>0</x:v>
      </x:c>
      <x:c r="P4022" s="9" t="str">
        <x:f>'CaseReview'!U1836</x:f>
        <x:v>FAIL</x:v>
      </x:c>
      <x:c r="Q4022" s="9" t="n">
        <x:f>IF(AND(T4022=1,G4022=P4022),1,0)</x:f>
        <x:v>1</x:v>
      </x:c>
      <x:c r="R4022" s="9" t="n">
        <x:f>IF(AND(T4022=1,G4022="PASS",P4022="FAIL"),1,0)</x:f>
        <x:v>0</x:v>
      </x:c>
      <x:c r="S4022" s="9" t="n">
        <x:f>IF(AND(T4022=1,G4022="FAIL",P4022="PASS"),1,0)</x:f>
        <x:v>0</x:v>
      </x:c>
      <x:c r="T4022" s="9" t="n">
        <x:v>1</x:v>
      </x:c>
      <x:c r="U4022" s="9" t="n">
        <x:v>11</x:v>
      </x:c>
      <x:c r="V4022" s="9" t="str">
        <x:v>MVP/SHACL_GENERATION_PIPELINE/experiments/LUNA_NO_SEMANTIC_VALIDATOR/RUN_01/runs/RUN-TRF-051-20260901T112227266973Z/artifacts/attempt_01/candidate_shape.ttl</x:v>
      </x:c>
    </x:row>
    <x:row r="4023" ht="22" customHeight="1">
      <x:c r="A4023" s="10" t="str">
        <x:v>NO_SEMANTIC</x:v>
      </x:c>
      <x:c r="B4023" s="10" t="str">
        <x:v>TRF-051</x:v>
      </x:c>
      <x:c r="C4023" s="10" t="str">
        <x:v>TRF-051-F02</x:v>
      </x:c>
      <x:c r="D4023" s="10" t="str">
        <x:v>RUN_01</x:v>
      </x:c>
      <x:c r="E4023" s="10" t="str">
        <x:v>ORIGINAL_LEDGER</x:v>
      </x:c>
      <x:c r="F4023" s="10" t="str">
        <x:v>FAIL</x:v>
      </x:c>
      <x:c r="G4023" s="10" t="str">
        <x:v>FAIL</x:v>
      </x:c>
      <x:c r="H4023" s="10" t="str">
        <x:v>EXECUTED</x:v>
      </x:c>
      <x:c r="I4023" s="10" t="str">
        <x:v>PARSED</x:v>
      </x:c>
      <x:c r="J4023" s="10" t="str">
        <x:v>NO_SEMANTIC_VALIDATOR_DETERMINISTIC_PASS</x:v>
      </x:c>
      <x:c r="K4023" s="10" t="str">
        <x:v>fd942aa2e898180006b76b1d7754cf639edb344c00577cb476a48cba3262c0ef</x:v>
      </x:c>
      <x:c r="L4023" s="10" t="str">
        <x:v>historical_three</x:v>
      </x:c>
      <x:c r="M4023" s="10" t="n">
        <x:v>1</x:v>
      </x:c>
      <x:c r="N4023" s="10" t="n">
        <x:v>0</x:v>
      </x:c>
      <x:c r="O4023" s="10" t="n">
        <x:v>0</x:v>
      </x:c>
      <x:c r="P4023" s="9" t="str">
        <x:f>'CaseReview'!U1837</x:f>
        <x:v>FAIL</x:v>
      </x:c>
      <x:c r="Q4023" s="9" t="n">
        <x:f>IF(AND(T4023=1,G4023=P4023),1,0)</x:f>
        <x:v>1</x:v>
      </x:c>
      <x:c r="R4023" s="9" t="n">
        <x:f>IF(AND(T4023=1,G4023="PASS",P4023="FAIL"),1,0)</x:f>
        <x:v>0</x:v>
      </x:c>
      <x:c r="S4023" s="9" t="n">
        <x:f>IF(AND(T4023=1,G4023="FAIL",P4023="PASS"),1,0)</x:f>
        <x:v>0</x:v>
      </x:c>
      <x:c r="T4023" s="9" t="n">
        <x:v>1</x:v>
      </x:c>
      <x:c r="U4023" s="9" t="n">
        <x:v>11</x:v>
      </x:c>
      <x:c r="V4023" s="9" t="str">
        <x:v>MVP/SHACL_GENERATION_PIPELINE/experiments/LUNA_NO_SEMANTIC_VALIDATOR/RUN_01/runs/RUN-TRF-051-20260901T112227266973Z/artifacts/attempt_01/candidate_shape.ttl</x:v>
      </x:c>
    </x:row>
    <x:row r="4024" ht="22" customHeight="1">
      <x:c r="A4024" s="10" t="str">
        <x:v>NO_SEMANTIC</x:v>
      </x:c>
      <x:c r="B4024" s="10" t="str">
        <x:v>TRF-051</x:v>
      </x:c>
      <x:c r="C4024" s="10" t="str">
        <x:v>TRF-051-F03</x:v>
      </x:c>
      <x:c r="D4024" s="10" t="str">
        <x:v>RUN_01</x:v>
      </x:c>
      <x:c r="E4024" s="10" t="str">
        <x:v>ORIGINAL_LEDGER</x:v>
      </x:c>
      <x:c r="F4024" s="10" t="str">
        <x:v>FAIL</x:v>
      </x:c>
      <x:c r="G4024" s="10" t="str">
        <x:v>FAIL</x:v>
      </x:c>
      <x:c r="H4024" s="10" t="str">
        <x:v>EXECUTED</x:v>
      </x:c>
      <x:c r="I4024" s="10" t="str">
        <x:v>PARSED</x:v>
      </x:c>
      <x:c r="J4024" s="10" t="str">
        <x:v>NO_SEMANTIC_VALIDATOR_DETERMINISTIC_PASS</x:v>
      </x:c>
      <x:c r="K4024" s="10" t="str">
        <x:v>fd942aa2e898180006b76b1d7754cf639edb344c00577cb476a48cba3262c0ef</x:v>
      </x:c>
      <x:c r="L4024" s="10" t="str">
        <x:v>historical_three</x:v>
      </x:c>
      <x:c r="M4024" s="10" t="n">
        <x:v>1</x:v>
      </x:c>
      <x:c r="N4024" s="10" t="n">
        <x:v>0</x:v>
      </x:c>
      <x:c r="O4024" s="10" t="n">
        <x:v>0</x:v>
      </x:c>
      <x:c r="P4024" s="9" t="str">
        <x:f>'CaseReview'!U1838</x:f>
        <x:v>FAIL</x:v>
      </x:c>
      <x:c r="Q4024" s="9" t="n">
        <x:f>IF(AND(T4024=1,G4024=P4024),1,0)</x:f>
        <x:v>1</x:v>
      </x:c>
      <x:c r="R4024" s="9" t="n">
        <x:f>IF(AND(T4024=1,G4024="PASS",P4024="FAIL"),1,0)</x:f>
        <x:v>0</x:v>
      </x:c>
      <x:c r="S4024" s="9" t="n">
        <x:f>IF(AND(T4024=1,G4024="FAIL",P4024="PASS"),1,0)</x:f>
        <x:v>0</x:v>
      </x:c>
      <x:c r="T4024" s="9" t="n">
        <x:v>1</x:v>
      </x:c>
      <x:c r="U4024" s="9" t="n">
        <x:v>11</x:v>
      </x:c>
      <x:c r="V4024" s="9" t="str">
        <x:v>MVP/SHACL_GENERATION_PIPELINE/experiments/LUNA_NO_SEMANTIC_VALIDATOR/RUN_01/runs/RUN-TRF-051-20260901T112227266973Z/artifacts/attempt_01/candidate_shape.ttl</x:v>
      </x:c>
    </x:row>
    <x:row r="4025" ht="22" customHeight="1">
      <x:c r="A4025" s="10" t="str">
        <x:v>NO_SEMANTIC</x:v>
      </x:c>
      <x:c r="B4025" s="10" t="str">
        <x:v>TRF-051</x:v>
      </x:c>
      <x:c r="C4025" s="10" t="str">
        <x:v>TRF-051-F04</x:v>
      </x:c>
      <x:c r="D4025" s="10" t="str">
        <x:v>RUN_01</x:v>
      </x:c>
      <x:c r="E4025" s="10" t="str">
        <x:v>ORIGINAL_LEDGER</x:v>
      </x:c>
      <x:c r="F4025" s="10" t="str">
        <x:v>FAIL</x:v>
      </x:c>
      <x:c r="G4025" s="10" t="str">
        <x:v>FAIL</x:v>
      </x:c>
      <x:c r="H4025" s="10" t="str">
        <x:v>EXECUTED</x:v>
      </x:c>
      <x:c r="I4025" s="10" t="str">
        <x:v>PARSED</x:v>
      </x:c>
      <x:c r="J4025" s="10" t="str">
        <x:v>NO_SEMANTIC_VALIDATOR_DETERMINISTIC_PASS</x:v>
      </x:c>
      <x:c r="K4025" s="10" t="str">
        <x:v>fd942aa2e898180006b76b1d7754cf639edb344c00577cb476a48cba3262c0ef</x:v>
      </x:c>
      <x:c r="L4025" s="10" t="str">
        <x:v>historical_three</x:v>
      </x:c>
      <x:c r="M4025" s="10" t="n">
        <x:v>1</x:v>
      </x:c>
      <x:c r="N4025" s="10" t="n">
        <x:v>0</x:v>
      </x:c>
      <x:c r="O4025" s="10" t="n">
        <x:v>0</x:v>
      </x:c>
      <x:c r="P4025" s="9" t="str">
        <x:f>'CaseReview'!U1839</x:f>
        <x:v>FAIL</x:v>
      </x:c>
      <x:c r="Q4025" s="9" t="n">
        <x:f>IF(AND(T4025=1,G4025=P4025),1,0)</x:f>
        <x:v>1</x:v>
      </x:c>
      <x:c r="R4025" s="9" t="n">
        <x:f>IF(AND(T4025=1,G4025="PASS",P4025="FAIL"),1,0)</x:f>
        <x:v>0</x:v>
      </x:c>
      <x:c r="S4025" s="9" t="n">
        <x:f>IF(AND(T4025=1,G4025="FAIL",P4025="PASS"),1,0)</x:f>
        <x:v>0</x:v>
      </x:c>
      <x:c r="T4025" s="9" t="n">
        <x:v>1</x:v>
      </x:c>
      <x:c r="U4025" s="9" t="n">
        <x:v>11</x:v>
      </x:c>
      <x:c r="V4025" s="9" t="str">
        <x:v>MVP/SHACL_GENERATION_PIPELINE/experiments/LUNA_NO_SEMANTIC_VALIDATOR/RUN_01/runs/RUN-TRF-051-20260901T112227266973Z/artifacts/attempt_01/candidate_shape.ttl</x:v>
      </x:c>
    </x:row>
    <x:row r="4026" ht="22" customHeight="1">
      <x:c r="A4026" s="10" t="str">
        <x:v>NO_SEMANTIC</x:v>
      </x:c>
      <x:c r="B4026" s="10" t="str">
        <x:v>TRF-051</x:v>
      </x:c>
      <x:c r="C4026" s="10" t="str">
        <x:v>TRF-051-F05</x:v>
      </x:c>
      <x:c r="D4026" s="10" t="str">
        <x:v>RUN_01</x:v>
      </x:c>
      <x:c r="E4026" s="10" t="str">
        <x:v>ORIGINAL_LEDGER</x:v>
      </x:c>
      <x:c r="F4026" s="10" t="str">
        <x:v>FAIL</x:v>
      </x:c>
      <x:c r="G4026" s="10" t="str">
        <x:v>FAIL</x:v>
      </x:c>
      <x:c r="H4026" s="10" t="str">
        <x:v>EXECUTED</x:v>
      </x:c>
      <x:c r="I4026" s="10" t="str">
        <x:v>PARSED</x:v>
      </x:c>
      <x:c r="J4026" s="10" t="str">
        <x:v>NO_SEMANTIC_VALIDATOR_DETERMINISTIC_PASS</x:v>
      </x:c>
      <x:c r="K4026" s="10" t="str">
        <x:v>fd942aa2e898180006b76b1d7754cf639edb344c00577cb476a48cba3262c0ef</x:v>
      </x:c>
      <x:c r="L4026" s="10" t="str">
        <x:v>historical_three</x:v>
      </x:c>
      <x:c r="M4026" s="10" t="n">
        <x:v>1</x:v>
      </x:c>
      <x:c r="N4026" s="10" t="n">
        <x:v>0</x:v>
      </x:c>
      <x:c r="O4026" s="10" t="n">
        <x:v>0</x:v>
      </x:c>
      <x:c r="P4026" s="9" t="str">
        <x:f>'CaseReview'!U1840</x:f>
        <x:v>FAIL</x:v>
      </x:c>
      <x:c r="Q4026" s="9" t="n">
        <x:f>IF(AND(T4026=1,G4026=P4026),1,0)</x:f>
        <x:v>1</x:v>
      </x:c>
      <x:c r="R4026" s="9" t="n">
        <x:f>IF(AND(T4026=1,G4026="PASS",P4026="FAIL"),1,0)</x:f>
        <x:v>0</x:v>
      </x:c>
      <x:c r="S4026" s="9" t="n">
        <x:f>IF(AND(T4026=1,G4026="FAIL",P4026="PASS"),1,0)</x:f>
        <x:v>0</x:v>
      </x:c>
      <x:c r="T4026" s="9" t="n">
        <x:v>1</x:v>
      </x:c>
      <x:c r="U4026" s="9" t="n">
        <x:v>11</x:v>
      </x:c>
      <x:c r="V4026" s="9" t="str">
        <x:v>MVP/SHACL_GENERATION_PIPELINE/experiments/LUNA_NO_SEMANTIC_VALIDATOR/RUN_01/runs/RUN-TRF-051-20260901T112227266973Z/artifacts/attempt_01/candidate_shape.ttl</x:v>
      </x:c>
    </x:row>
    <x:row r="4027" ht="22" customHeight="1">
      <x:c r="A4027" s="10" t="str">
        <x:v>NO_SEMANTIC</x:v>
      </x:c>
      <x:c r="B4027" s="10" t="str">
        <x:v>TRF-051</x:v>
      </x:c>
      <x:c r="C4027" s="10" t="str">
        <x:v>TRF-051-F06</x:v>
      </x:c>
      <x:c r="D4027" s="10" t="str">
        <x:v>RUN_01</x:v>
      </x:c>
      <x:c r="E4027" s="10" t="str">
        <x:v>ORIGINAL_LEDGER</x:v>
      </x:c>
      <x:c r="F4027" s="10" t="str">
        <x:v>FAIL</x:v>
      </x:c>
      <x:c r="G4027" s="10" t="str">
        <x:v>FAIL</x:v>
      </x:c>
      <x:c r="H4027" s="10" t="str">
        <x:v>EXECUTED</x:v>
      </x:c>
      <x:c r="I4027" s="10" t="str">
        <x:v>PARSED</x:v>
      </x:c>
      <x:c r="J4027" s="10" t="str">
        <x:v>NO_SEMANTIC_VALIDATOR_DETERMINISTIC_PASS</x:v>
      </x:c>
      <x:c r="K4027" s="10" t="str">
        <x:v>fd942aa2e898180006b76b1d7754cf639edb344c00577cb476a48cba3262c0ef</x:v>
      </x:c>
      <x:c r="L4027" s="10" t="str">
        <x:v>historical_three</x:v>
      </x:c>
      <x:c r="M4027" s="10" t="n">
        <x:v>1</x:v>
      </x:c>
      <x:c r="N4027" s="10" t="n">
        <x:v>0</x:v>
      </x:c>
      <x:c r="O4027" s="10" t="n">
        <x:v>0</x:v>
      </x:c>
      <x:c r="P4027" s="9" t="str">
        <x:f>'CaseReview'!U1841</x:f>
        <x:v>FAIL</x:v>
      </x:c>
      <x:c r="Q4027" s="9" t="n">
        <x:f>IF(AND(T4027=1,G4027=P4027),1,0)</x:f>
        <x:v>1</x:v>
      </x:c>
      <x:c r="R4027" s="9" t="n">
        <x:f>IF(AND(T4027=1,G4027="PASS",P4027="FAIL"),1,0)</x:f>
        <x:v>0</x:v>
      </x:c>
      <x:c r="S4027" s="9" t="n">
        <x:f>IF(AND(T4027=1,G4027="FAIL",P4027="PASS"),1,0)</x:f>
        <x:v>0</x:v>
      </x:c>
      <x:c r="T4027" s="9" t="n">
        <x:v>1</x:v>
      </x:c>
      <x:c r="U4027" s="9" t="n">
        <x:v>11</x:v>
      </x:c>
      <x:c r="V4027" s="9" t="str">
        <x:v>MVP/SHACL_GENERATION_PIPELINE/experiments/LUNA_NO_SEMANTIC_VALIDATOR/RUN_01/runs/RUN-TRF-051-20260901T112227266973Z/artifacts/attempt_01/candidate_shape.ttl</x:v>
      </x:c>
    </x:row>
    <x:row r="4028" ht="22" customHeight="1">
      <x:c r="A4028" s="10" t="str">
        <x:v>NO_SEMANTIC</x:v>
      </x:c>
      <x:c r="B4028" s="10" t="str">
        <x:v>TRF-051</x:v>
      </x:c>
      <x:c r="C4028" s="10" t="str">
        <x:v>TRF-051-F07</x:v>
      </x:c>
      <x:c r="D4028" s="10" t="str">
        <x:v>RUN_01</x:v>
      </x:c>
      <x:c r="E4028" s="10" t="str">
        <x:v>ORIGINAL_LEDGER</x:v>
      </x:c>
      <x:c r="F4028" s="10" t="str">
        <x:v>FAIL</x:v>
      </x:c>
      <x:c r="G4028" s="10" t="str">
        <x:v>FAIL</x:v>
      </x:c>
      <x:c r="H4028" s="10" t="str">
        <x:v>EXECUTED</x:v>
      </x:c>
      <x:c r="I4028" s="10" t="str">
        <x:v>PARSED</x:v>
      </x:c>
      <x:c r="J4028" s="10" t="str">
        <x:v>NO_SEMANTIC_VALIDATOR_DETERMINISTIC_PASS</x:v>
      </x:c>
      <x:c r="K4028" s="10" t="str">
        <x:v>fd942aa2e898180006b76b1d7754cf639edb344c00577cb476a48cba3262c0ef</x:v>
      </x:c>
      <x:c r="L4028" s="10" t="str">
        <x:v>historical_three</x:v>
      </x:c>
      <x:c r="M4028" s="10" t="n">
        <x:v>1</x:v>
      </x:c>
      <x:c r="N4028" s="10" t="n">
        <x:v>0</x:v>
      </x:c>
      <x:c r="O4028" s="10" t="n">
        <x:v>0</x:v>
      </x:c>
      <x:c r="P4028" s="9" t="str">
        <x:f>'CaseReview'!U1842</x:f>
        <x:v>FAIL</x:v>
      </x:c>
      <x:c r="Q4028" s="9" t="n">
        <x:f>IF(AND(T4028=1,G4028=P4028),1,0)</x:f>
        <x:v>1</x:v>
      </x:c>
      <x:c r="R4028" s="9" t="n">
        <x:f>IF(AND(T4028=1,G4028="PASS",P4028="FAIL"),1,0)</x:f>
        <x:v>0</x:v>
      </x:c>
      <x:c r="S4028" s="9" t="n">
        <x:f>IF(AND(T4028=1,G4028="FAIL",P4028="PASS"),1,0)</x:f>
        <x:v>0</x:v>
      </x:c>
      <x:c r="T4028" s="9" t="n">
        <x:v>1</x:v>
      </x:c>
      <x:c r="U4028" s="9" t="n">
        <x:v>11</x:v>
      </x:c>
      <x:c r="V4028" s="9" t="str">
        <x:v>MVP/SHACL_GENERATION_PIPELINE/experiments/LUNA_NO_SEMANTIC_VALIDATOR/RUN_01/runs/RUN-TRF-051-20260901T112227266973Z/artifacts/attempt_01/candidate_shape.ttl</x:v>
      </x:c>
    </x:row>
    <x:row r="4029" ht="22" customHeight="1">
      <x:c r="A4029" s="10" t="str">
        <x:v>NO_SEMANTIC</x:v>
      </x:c>
      <x:c r="B4029" s="10" t="str">
        <x:v>TRF-051</x:v>
      </x:c>
      <x:c r="C4029" s="10" t="str">
        <x:v>TRF-051-F08</x:v>
      </x:c>
      <x:c r="D4029" s="10" t="str">
        <x:v>RUN_01</x:v>
      </x:c>
      <x:c r="E4029" s="10" t="str">
        <x:v>ORIGINAL_LEDGER</x:v>
      </x:c>
      <x:c r="F4029" s="10" t="str">
        <x:v>FAIL</x:v>
      </x:c>
      <x:c r="G4029" s="10" t="str">
        <x:v>FAIL</x:v>
      </x:c>
      <x:c r="H4029" s="10" t="str">
        <x:v>EXECUTED</x:v>
      </x:c>
      <x:c r="I4029" s="10" t="str">
        <x:v>PARSED</x:v>
      </x:c>
      <x:c r="J4029" s="10" t="str">
        <x:v>NO_SEMANTIC_VALIDATOR_DETERMINISTIC_PASS</x:v>
      </x:c>
      <x:c r="K4029" s="10" t="str">
        <x:v>fd942aa2e898180006b76b1d7754cf639edb344c00577cb476a48cba3262c0ef</x:v>
      </x:c>
      <x:c r="L4029" s="10" t="str">
        <x:v>historical_three</x:v>
      </x:c>
      <x:c r="M4029" s="10" t="n">
        <x:v>1</x:v>
      </x:c>
      <x:c r="N4029" s="10" t="n">
        <x:v>0</x:v>
      </x:c>
      <x:c r="O4029" s="10" t="n">
        <x:v>0</x:v>
      </x:c>
      <x:c r="P4029" s="9" t="str">
        <x:f>'CaseReview'!U1843</x:f>
        <x:v>FAIL</x:v>
      </x:c>
      <x:c r="Q4029" s="9" t="n">
        <x:f>IF(AND(T4029=1,G4029=P4029),1,0)</x:f>
        <x:v>1</x:v>
      </x:c>
      <x:c r="R4029" s="9" t="n">
        <x:f>IF(AND(T4029=1,G4029="PASS",P4029="FAIL"),1,0)</x:f>
        <x:v>0</x:v>
      </x:c>
      <x:c r="S4029" s="9" t="n">
        <x:f>IF(AND(T4029=1,G4029="FAIL",P4029="PASS"),1,0)</x:f>
        <x:v>0</x:v>
      </x:c>
      <x:c r="T4029" s="9" t="n">
        <x:v>1</x:v>
      </x:c>
      <x:c r="U4029" s="9" t="n">
        <x:v>11</x:v>
      </x:c>
      <x:c r="V4029" s="9" t="str">
        <x:v>MVP/SHACL_GENERATION_PIPELINE/experiments/LUNA_NO_SEMANTIC_VALIDATOR/RUN_01/runs/RUN-TRF-051-20260901T112227266973Z/artifacts/attempt_01/candidate_shape.ttl</x:v>
      </x:c>
    </x:row>
    <x:row r="4030" ht="22" customHeight="1">
      <x:c r="A4030" s="10" t="str">
        <x:v>NO_SEMANTIC</x:v>
      </x:c>
      <x:c r="B4030" s="10" t="str">
        <x:v>TRF-051</x:v>
      </x:c>
      <x:c r="C4030" s="10" t="str">
        <x:v>TRF-051-P01</x:v>
      </x:c>
      <x:c r="D4030" s="10" t="str">
        <x:v>RUN_01</x:v>
      </x:c>
      <x:c r="E4030" s="10" t="str">
        <x:v>ORIGINAL_LEDGER</x:v>
      </x:c>
      <x:c r="F4030" s="10" t="str">
        <x:v>PASS</x:v>
      </x:c>
      <x:c r="G4030" s="10" t="str">
        <x:v>PASS</x:v>
      </x:c>
      <x:c r="H4030" s="10" t="str">
        <x:v>EXECUTED</x:v>
      </x:c>
      <x:c r="I4030" s="10" t="str">
        <x:v>PARSED</x:v>
      </x:c>
      <x:c r="J4030" s="10" t="str">
        <x:v>NO_SEMANTIC_VALIDATOR_DETERMINISTIC_PASS</x:v>
      </x:c>
      <x:c r="K4030" s="10" t="str">
        <x:v>fd942aa2e898180006b76b1d7754cf639edb344c00577cb476a48cba3262c0ef</x:v>
      </x:c>
      <x:c r="L4030" s="10" t="str">
        <x:v>historical_three</x:v>
      </x:c>
      <x:c r="M4030" s="10" t="n">
        <x:v>1</x:v>
      </x:c>
      <x:c r="N4030" s="10" t="n">
        <x:v>0</x:v>
      </x:c>
      <x:c r="O4030" s="10" t="n">
        <x:v>0</x:v>
      </x:c>
      <x:c r="P4030" s="9" t="str">
        <x:f>'CaseReview'!U1844</x:f>
        <x:v>PASS</x:v>
      </x:c>
      <x:c r="Q4030" s="9" t="n">
        <x:f>IF(AND(T4030=1,G4030=P4030),1,0)</x:f>
        <x:v>1</x:v>
      </x:c>
      <x:c r="R4030" s="9" t="n">
        <x:f>IF(AND(T4030=1,G4030="PASS",P4030="FAIL"),1,0)</x:f>
        <x:v>0</x:v>
      </x:c>
      <x:c r="S4030" s="9" t="n">
        <x:f>IF(AND(T4030=1,G4030="FAIL",P4030="PASS"),1,0)</x:f>
        <x:v>0</x:v>
      </x:c>
      <x:c r="T4030" s="9" t="n">
        <x:v>1</x:v>
      </x:c>
      <x:c r="U4030" s="9" t="n">
        <x:v>11</x:v>
      </x:c>
      <x:c r="V4030" s="9" t="str">
        <x:v>MVP/SHACL_GENERATION_PIPELINE/experiments/LUNA_NO_SEMANTIC_VALIDATOR/RUN_01/runs/RUN-TRF-051-20260901T112227266973Z/artifacts/attempt_01/candidate_shape.ttl</x:v>
      </x:c>
    </x:row>
    <x:row r="4031" ht="22" customHeight="1">
      <x:c r="A4031" s="10" t="str">
        <x:v>NO_SEMANTIC</x:v>
      </x:c>
      <x:c r="B4031" s="10" t="str">
        <x:v>TRF-051</x:v>
      </x:c>
      <x:c r="C4031" s="10" t="str">
        <x:v>TRF-051-P02</x:v>
      </x:c>
      <x:c r="D4031" s="10" t="str">
        <x:v>RUN_01</x:v>
      </x:c>
      <x:c r="E4031" s="10" t="str">
        <x:v>ORIGINAL_LEDGER</x:v>
      </x:c>
      <x:c r="F4031" s="10" t="str">
        <x:v>PASS</x:v>
      </x:c>
      <x:c r="G4031" s="10" t="str">
        <x:v>PASS</x:v>
      </x:c>
      <x:c r="H4031" s="10" t="str">
        <x:v>EXECUTED</x:v>
      </x:c>
      <x:c r="I4031" s="10" t="str">
        <x:v>PARSED</x:v>
      </x:c>
      <x:c r="J4031" s="10" t="str">
        <x:v>NO_SEMANTIC_VALIDATOR_DETERMINISTIC_PASS</x:v>
      </x:c>
      <x:c r="K4031" s="10" t="str">
        <x:v>fd942aa2e898180006b76b1d7754cf639edb344c00577cb476a48cba3262c0ef</x:v>
      </x:c>
      <x:c r="L4031" s="10" t="str">
        <x:v>historical_three</x:v>
      </x:c>
      <x:c r="M4031" s="10" t="n">
        <x:v>1</x:v>
      </x:c>
      <x:c r="N4031" s="10" t="n">
        <x:v>0</x:v>
      </x:c>
      <x:c r="O4031" s="10" t="n">
        <x:v>0</x:v>
      </x:c>
      <x:c r="P4031" s="9" t="str">
        <x:f>'CaseReview'!U1845</x:f>
        <x:v>PASS</x:v>
      </x:c>
      <x:c r="Q4031" s="9" t="n">
        <x:f>IF(AND(T4031=1,G4031=P4031),1,0)</x:f>
        <x:v>1</x:v>
      </x:c>
      <x:c r="R4031" s="9" t="n">
        <x:f>IF(AND(T4031=1,G4031="PASS",P4031="FAIL"),1,0)</x:f>
        <x:v>0</x:v>
      </x:c>
      <x:c r="S4031" s="9" t="n">
        <x:f>IF(AND(T4031=1,G4031="FAIL",P4031="PASS"),1,0)</x:f>
        <x:v>0</x:v>
      </x:c>
      <x:c r="T4031" s="9" t="n">
        <x:v>1</x:v>
      </x:c>
      <x:c r="U4031" s="9" t="n">
        <x:v>11</x:v>
      </x:c>
      <x:c r="V4031" s="9" t="str">
        <x:v>MVP/SHACL_GENERATION_PIPELINE/experiments/LUNA_NO_SEMANTIC_VALIDATOR/RUN_01/runs/RUN-TRF-051-20260901T112227266973Z/artifacts/attempt_01/candidate_shape.ttl</x:v>
      </x:c>
    </x:row>
    <x:row r="4032" ht="22" customHeight="1">
      <x:c r="A4032" s="10" t="str">
        <x:v>NO_SEMANTIC</x:v>
      </x:c>
      <x:c r="B4032" s="10" t="str">
        <x:v>TRF-051</x:v>
      </x:c>
      <x:c r="C4032" s="10" t="str">
        <x:v>TRF-051-P03</x:v>
      </x:c>
      <x:c r="D4032" s="10" t="str">
        <x:v>RUN_01</x:v>
      </x:c>
      <x:c r="E4032" s="10" t="str">
        <x:v>ORIGINAL_LEDGER</x:v>
      </x:c>
      <x:c r="F4032" s="10" t="str">
        <x:v>PASS</x:v>
      </x:c>
      <x:c r="G4032" s="10" t="str">
        <x:v>PASS</x:v>
      </x:c>
      <x:c r="H4032" s="10" t="str">
        <x:v>EXECUTED</x:v>
      </x:c>
      <x:c r="I4032" s="10" t="str">
        <x:v>PARSED</x:v>
      </x:c>
      <x:c r="J4032" s="10" t="str">
        <x:v>NO_SEMANTIC_VALIDATOR_DETERMINISTIC_PASS</x:v>
      </x:c>
      <x:c r="K4032" s="10" t="str">
        <x:v>fd942aa2e898180006b76b1d7754cf639edb344c00577cb476a48cba3262c0ef</x:v>
      </x:c>
      <x:c r="L4032" s="10" t="str">
        <x:v>historical_three</x:v>
      </x:c>
      <x:c r="M4032" s="10" t="n">
        <x:v>1</x:v>
      </x:c>
      <x:c r="N4032" s="10" t="n">
        <x:v>0</x:v>
      </x:c>
      <x:c r="O4032" s="10" t="n">
        <x:v>0</x:v>
      </x:c>
      <x:c r="P4032" s="9" t="str">
        <x:f>'CaseReview'!U1846</x:f>
        <x:v>PASS</x:v>
      </x:c>
      <x:c r="Q4032" s="9" t="n">
        <x:f>IF(AND(T4032=1,G4032=P4032),1,0)</x:f>
        <x:v>1</x:v>
      </x:c>
      <x:c r="R4032" s="9" t="n">
        <x:f>IF(AND(T4032=1,G4032="PASS",P4032="FAIL"),1,0)</x:f>
        <x:v>0</x:v>
      </x:c>
      <x:c r="S4032" s="9" t="n">
        <x:f>IF(AND(T4032=1,G4032="FAIL",P4032="PASS"),1,0)</x:f>
        <x:v>0</x:v>
      </x:c>
      <x:c r="T4032" s="9" t="n">
        <x:v>1</x:v>
      </x:c>
      <x:c r="U4032" s="9" t="n">
        <x:v>11</x:v>
      </x:c>
      <x:c r="V4032" s="9" t="str">
        <x:v>MVP/SHACL_GENERATION_PIPELINE/experiments/LUNA_NO_SEMANTIC_VALIDATOR/RUN_01/runs/RUN-TRF-051-20260901T112227266973Z/artifacts/attempt_01/candidate_shape.ttl</x:v>
      </x:c>
    </x:row>
    <x:row r="4033" ht="22" customHeight="1">
      <x:c r="A4033" s="10" t="str">
        <x:v>NO_SEMANTIC</x:v>
      </x:c>
      <x:c r="B4033" s="10" t="str">
        <x:v>TRF-052</x:v>
      </x:c>
      <x:c r="C4033" s="10" t="str">
        <x:v>TRF-052-F01</x:v>
      </x:c>
      <x:c r="D4033" s="10" t="str">
        <x:v>RUN_01</x:v>
      </x:c>
      <x:c r="E4033" s="10" t="str">
        <x:v>ORIGINAL_LEDGER</x:v>
      </x:c>
      <x:c r="F4033" s="10" t="str">
        <x:v>FAIL</x:v>
      </x:c>
      <x:c r="G4033" s="10" t="str">
        <x:v>PASS</x:v>
      </x:c>
      <x:c r="H4033" s="10" t="str">
        <x:v>EXECUTED</x:v>
      </x:c>
      <x:c r="I4033" s="10" t="str">
        <x:v>PARSED</x:v>
      </x:c>
      <x:c r="J4033" s="10" t="str">
        <x:v>NO_SEMANTIC_VALIDATOR_DETERMINISTIC_PASS</x:v>
      </x:c>
      <x:c r="K4033" s="10" t="str">
        <x:v>5e5be0c3821319f5d1b285c53bf5658bcd375cb2ac97d0d7478d918757e571d1</x:v>
      </x:c>
      <x:c r="L4033" s="10" t="str">
        <x:v>historical_three</x:v>
      </x:c>
      <x:c r="M4033" s="10" t="n">
        <x:v>0</x:v>
      </x:c>
      <x:c r="N4033" s="10" t="n">
        <x:v>1</x:v>
      </x:c>
      <x:c r="O4033" s="10" t="n">
        <x:v>0</x:v>
      </x:c>
      <x:c r="P4033" s="9" t="str">
        <x:f>'CaseReview'!U1847</x:f>
        <x:v>FAIL</x:v>
      </x:c>
      <x:c r="Q4033" s="9" t="n">
        <x:f>IF(AND(T4033=1,G4033=P4033),1,0)</x:f>
        <x:v>0</x:v>
      </x:c>
      <x:c r="R4033" s="9" t="n">
        <x:f>IF(AND(T4033=1,G4033="PASS",P4033="FAIL"),1,0)</x:f>
        <x:v>1</x:v>
      </x:c>
      <x:c r="S4033" s="9" t="n">
        <x:f>IF(AND(T4033=1,G4033="FAIL",P4033="PASS"),1,0)</x:f>
        <x:v>0</x:v>
      </x:c>
      <x:c r="T4033" s="9" t="n">
        <x:v>1</x:v>
      </x:c>
      <x:c r="U4033" s="9" t="n">
        <x:v>12</x:v>
      </x:c>
      <x:c r="V4033" s="9" t="str">
        <x:v>MVP/SHACL_GENERATION_PIPELINE/experiments/LUNA_NO_SEMANTIC_VALIDATOR/RUN_01/runs/RUN-TRF-052-20260901T112246442796Z/artifacts/attempt_01/candidate_shape.ttl</x:v>
      </x:c>
    </x:row>
    <x:row r="4034" ht="22" customHeight="1">
      <x:c r="A4034" s="10" t="str">
        <x:v>NO_SEMANTIC</x:v>
      </x:c>
      <x:c r="B4034" s="10" t="str">
        <x:v>TRF-052</x:v>
      </x:c>
      <x:c r="C4034" s="10" t="str">
        <x:v>TRF-052-F02</x:v>
      </x:c>
      <x:c r="D4034" s="10" t="str">
        <x:v>RUN_01</x:v>
      </x:c>
      <x:c r="E4034" s="10" t="str">
        <x:v>ORIGINAL_LEDGER</x:v>
      </x:c>
      <x:c r="F4034" s="10" t="str">
        <x:v>FAIL</x:v>
      </x:c>
      <x:c r="G4034" s="10" t="str">
        <x:v>FAIL</x:v>
      </x:c>
      <x:c r="H4034" s="10" t="str">
        <x:v>EXECUTED</x:v>
      </x:c>
      <x:c r="I4034" s="10" t="str">
        <x:v>PARSED</x:v>
      </x:c>
      <x:c r="J4034" s="10" t="str">
        <x:v>NO_SEMANTIC_VALIDATOR_DETERMINISTIC_PASS</x:v>
      </x:c>
      <x:c r="K4034" s="10" t="str">
        <x:v>5e5be0c3821319f5d1b285c53bf5658bcd375cb2ac97d0d7478d918757e571d1</x:v>
      </x:c>
      <x:c r="L4034" s="10" t="str">
        <x:v>historical_three</x:v>
      </x:c>
      <x:c r="M4034" s="10" t="n">
        <x:v>1</x:v>
      </x:c>
      <x:c r="N4034" s="10" t="n">
        <x:v>0</x:v>
      </x:c>
      <x:c r="O4034" s="10" t="n">
        <x:v>0</x:v>
      </x:c>
      <x:c r="P4034" s="9" t="str">
        <x:f>'CaseReview'!U1848</x:f>
        <x:v>FAIL</x:v>
      </x:c>
      <x:c r="Q4034" s="9" t="n">
        <x:f>IF(AND(T4034=1,G4034=P4034),1,0)</x:f>
        <x:v>1</x:v>
      </x:c>
      <x:c r="R4034" s="9" t="n">
        <x:f>IF(AND(T4034=1,G4034="PASS",P4034="FAIL"),1,0)</x:f>
        <x:v>0</x:v>
      </x:c>
      <x:c r="S4034" s="9" t="n">
        <x:f>IF(AND(T4034=1,G4034="FAIL",P4034="PASS"),1,0)</x:f>
        <x:v>0</x:v>
      </x:c>
      <x:c r="T4034" s="9" t="n">
        <x:v>1</x:v>
      </x:c>
      <x:c r="U4034" s="9" t="n">
        <x:v>12</x:v>
      </x:c>
      <x:c r="V4034" s="9" t="str">
        <x:v>MVP/SHACL_GENERATION_PIPELINE/experiments/LUNA_NO_SEMANTIC_VALIDATOR/RUN_01/runs/RUN-TRF-052-20260901T112246442796Z/artifacts/attempt_01/candidate_shape.ttl</x:v>
      </x:c>
    </x:row>
    <x:row r="4035" ht="22" customHeight="1">
      <x:c r="A4035" s="10" t="str">
        <x:v>NO_SEMANTIC</x:v>
      </x:c>
      <x:c r="B4035" s="10" t="str">
        <x:v>TRF-052</x:v>
      </x:c>
      <x:c r="C4035" s="10" t="str">
        <x:v>TRF-052-F03</x:v>
      </x:c>
      <x:c r="D4035" s="10" t="str">
        <x:v>RUN_01</x:v>
      </x:c>
      <x:c r="E4035" s="10" t="str">
        <x:v>ORIGINAL_LEDGER</x:v>
      </x:c>
      <x:c r="F4035" s="10" t="str">
        <x:v>FAIL</x:v>
      </x:c>
      <x:c r="G4035" s="10" t="str">
        <x:v>FAIL</x:v>
      </x:c>
      <x:c r="H4035" s="10" t="str">
        <x:v>EXECUTED</x:v>
      </x:c>
      <x:c r="I4035" s="10" t="str">
        <x:v>PARSED</x:v>
      </x:c>
      <x:c r="J4035" s="10" t="str">
        <x:v>NO_SEMANTIC_VALIDATOR_DETERMINISTIC_PASS</x:v>
      </x:c>
      <x:c r="K4035" s="10" t="str">
        <x:v>5e5be0c3821319f5d1b285c53bf5658bcd375cb2ac97d0d7478d918757e571d1</x:v>
      </x:c>
      <x:c r="L4035" s="10" t="str">
        <x:v>historical_three</x:v>
      </x:c>
      <x:c r="M4035" s="10" t="n">
        <x:v>1</x:v>
      </x:c>
      <x:c r="N4035" s="10" t="n">
        <x:v>0</x:v>
      </x:c>
      <x:c r="O4035" s="10" t="n">
        <x:v>0</x:v>
      </x:c>
      <x:c r="P4035" s="9" t="str">
        <x:f>'CaseReview'!U1849</x:f>
        <x:v>FAIL</x:v>
      </x:c>
      <x:c r="Q4035" s="9" t="n">
        <x:f>IF(AND(T4035=1,G4035=P4035),1,0)</x:f>
        <x:v>1</x:v>
      </x:c>
      <x:c r="R4035" s="9" t="n">
        <x:f>IF(AND(T4035=1,G4035="PASS",P4035="FAIL"),1,0)</x:f>
        <x:v>0</x:v>
      </x:c>
      <x:c r="S4035" s="9" t="n">
        <x:f>IF(AND(T4035=1,G4035="FAIL",P4035="PASS"),1,0)</x:f>
        <x:v>0</x:v>
      </x:c>
      <x:c r="T4035" s="9" t="n">
        <x:v>1</x:v>
      </x:c>
      <x:c r="U4035" s="9" t="n">
        <x:v>12</x:v>
      </x:c>
      <x:c r="V4035" s="9" t="str">
        <x:v>MVP/SHACL_GENERATION_PIPELINE/experiments/LUNA_NO_SEMANTIC_VALIDATOR/RUN_01/runs/RUN-TRF-052-20260901T112246442796Z/artifacts/attempt_01/candidate_shape.ttl</x:v>
      </x:c>
    </x:row>
    <x:row r="4036" ht="22" customHeight="1">
      <x:c r="A4036" s="10" t="str">
        <x:v>NO_SEMANTIC</x:v>
      </x:c>
      <x:c r="B4036" s="10" t="str">
        <x:v>TRF-052</x:v>
      </x:c>
      <x:c r="C4036" s="10" t="str">
        <x:v>TRF-052-F04</x:v>
      </x:c>
      <x:c r="D4036" s="10" t="str">
        <x:v>RUN_01</x:v>
      </x:c>
      <x:c r="E4036" s="10" t="str">
        <x:v>ORIGINAL_LEDGER</x:v>
      </x:c>
      <x:c r="F4036" s="10" t="str">
        <x:v>FAIL</x:v>
      </x:c>
      <x:c r="G4036" s="10" t="str">
        <x:v>FAIL</x:v>
      </x:c>
      <x:c r="H4036" s="10" t="str">
        <x:v>EXECUTED</x:v>
      </x:c>
      <x:c r="I4036" s="10" t="str">
        <x:v>PARSED</x:v>
      </x:c>
      <x:c r="J4036" s="10" t="str">
        <x:v>NO_SEMANTIC_VALIDATOR_DETERMINISTIC_PASS</x:v>
      </x:c>
      <x:c r="K4036" s="10" t="str">
        <x:v>5e5be0c3821319f5d1b285c53bf5658bcd375cb2ac97d0d7478d918757e571d1</x:v>
      </x:c>
      <x:c r="L4036" s="10" t="str">
        <x:v>historical_three</x:v>
      </x:c>
      <x:c r="M4036" s="10" t="n">
        <x:v>1</x:v>
      </x:c>
      <x:c r="N4036" s="10" t="n">
        <x:v>0</x:v>
      </x:c>
      <x:c r="O4036" s="10" t="n">
        <x:v>0</x:v>
      </x:c>
      <x:c r="P4036" s="9" t="str">
        <x:f>'CaseReview'!U1850</x:f>
        <x:v>FAIL</x:v>
      </x:c>
      <x:c r="Q4036" s="9" t="n">
        <x:f>IF(AND(T4036=1,G4036=P4036),1,0)</x:f>
        <x:v>1</x:v>
      </x:c>
      <x:c r="R4036" s="9" t="n">
        <x:f>IF(AND(T4036=1,G4036="PASS",P4036="FAIL"),1,0)</x:f>
        <x:v>0</x:v>
      </x:c>
      <x:c r="S4036" s="9" t="n">
        <x:f>IF(AND(T4036=1,G4036="FAIL",P4036="PASS"),1,0)</x:f>
        <x:v>0</x:v>
      </x:c>
      <x:c r="T4036" s="9" t="n">
        <x:v>1</x:v>
      </x:c>
      <x:c r="U4036" s="9" t="n">
        <x:v>12</x:v>
      </x:c>
      <x:c r="V4036" s="9" t="str">
        <x:v>MVP/SHACL_GENERATION_PIPELINE/experiments/LUNA_NO_SEMANTIC_VALIDATOR/RUN_01/runs/RUN-TRF-052-20260901T112246442796Z/artifacts/attempt_01/candidate_shape.ttl</x:v>
      </x:c>
    </x:row>
    <x:row r="4037" ht="22" customHeight="1">
      <x:c r="A4037" s="10" t="str">
        <x:v>NO_SEMANTIC</x:v>
      </x:c>
      <x:c r="B4037" s="10" t="str">
        <x:v>TRF-052</x:v>
      </x:c>
      <x:c r="C4037" s="10" t="str">
        <x:v>TRF-052-F05</x:v>
      </x:c>
      <x:c r="D4037" s="10" t="str">
        <x:v>RUN_01</x:v>
      </x:c>
      <x:c r="E4037" s="10" t="str">
        <x:v>ORIGINAL_LEDGER</x:v>
      </x:c>
      <x:c r="F4037" s="10" t="str">
        <x:v>FAIL</x:v>
      </x:c>
      <x:c r="G4037" s="10" t="str">
        <x:v>PASS</x:v>
      </x:c>
      <x:c r="H4037" s="10" t="str">
        <x:v>EXECUTED</x:v>
      </x:c>
      <x:c r="I4037" s="10" t="str">
        <x:v>PARSED</x:v>
      </x:c>
      <x:c r="J4037" s="10" t="str">
        <x:v>NO_SEMANTIC_VALIDATOR_DETERMINISTIC_PASS</x:v>
      </x:c>
      <x:c r="K4037" s="10" t="str">
        <x:v>5e5be0c3821319f5d1b285c53bf5658bcd375cb2ac97d0d7478d918757e571d1</x:v>
      </x:c>
      <x:c r="L4037" s="10" t="str">
        <x:v>historical_three</x:v>
      </x:c>
      <x:c r="M4037" s="10" t="n">
        <x:v>0</x:v>
      </x:c>
      <x:c r="N4037" s="10" t="n">
        <x:v>1</x:v>
      </x:c>
      <x:c r="O4037" s="10" t="n">
        <x:v>0</x:v>
      </x:c>
      <x:c r="P4037" s="9" t="str">
        <x:f>'CaseReview'!U1851</x:f>
        <x:v>FAIL</x:v>
      </x:c>
      <x:c r="Q4037" s="9" t="n">
        <x:f>IF(AND(T4037=1,G4037=P4037),1,0)</x:f>
        <x:v>0</x:v>
      </x:c>
      <x:c r="R4037" s="9" t="n">
        <x:f>IF(AND(T4037=1,G4037="PASS",P4037="FAIL"),1,0)</x:f>
        <x:v>1</x:v>
      </x:c>
      <x:c r="S4037" s="9" t="n">
        <x:f>IF(AND(T4037=1,G4037="FAIL",P4037="PASS"),1,0)</x:f>
        <x:v>0</x:v>
      </x:c>
      <x:c r="T4037" s="9" t="n">
        <x:v>1</x:v>
      </x:c>
      <x:c r="U4037" s="9" t="n">
        <x:v>12</x:v>
      </x:c>
      <x:c r="V4037" s="9" t="str">
        <x:v>MVP/SHACL_GENERATION_PIPELINE/experiments/LUNA_NO_SEMANTIC_VALIDATOR/RUN_01/runs/RUN-TRF-052-20260901T112246442796Z/artifacts/attempt_01/candidate_shape.ttl</x:v>
      </x:c>
    </x:row>
    <x:row r="4038" ht="22" customHeight="1">
      <x:c r="A4038" s="10" t="str">
        <x:v>NO_SEMANTIC</x:v>
      </x:c>
      <x:c r="B4038" s="10" t="str">
        <x:v>TRF-052</x:v>
      </x:c>
      <x:c r="C4038" s="10" t="str">
        <x:v>TRF-052-P01</x:v>
      </x:c>
      <x:c r="D4038" s="10" t="str">
        <x:v>RUN_01</x:v>
      </x:c>
      <x:c r="E4038" s="10" t="str">
        <x:v>ORIGINAL_LEDGER</x:v>
      </x:c>
      <x:c r="F4038" s="10" t="str">
        <x:v>PASS</x:v>
      </x:c>
      <x:c r="G4038" s="10" t="str">
        <x:v>FAIL</x:v>
      </x:c>
      <x:c r="H4038" s="10" t="str">
        <x:v>EXECUTED</x:v>
      </x:c>
      <x:c r="I4038" s="10" t="str">
        <x:v>PARSED</x:v>
      </x:c>
      <x:c r="J4038" s="10" t="str">
        <x:v>NO_SEMANTIC_VALIDATOR_DETERMINISTIC_PASS</x:v>
      </x:c>
      <x:c r="K4038" s="10" t="str">
        <x:v>5e5be0c3821319f5d1b285c53bf5658bcd375cb2ac97d0d7478d918757e571d1</x:v>
      </x:c>
      <x:c r="L4038" s="10" t="str">
        <x:v>historical_three</x:v>
      </x:c>
      <x:c r="M4038" s="10" t="n">
        <x:v>0</x:v>
      </x:c>
      <x:c r="N4038" s="10" t="n">
        <x:v>0</x:v>
      </x:c>
      <x:c r="O4038" s="10" t="n">
        <x:v>1</x:v>
      </x:c>
      <x:c r="P4038" s="9" t="str">
        <x:f>'CaseReview'!U1852</x:f>
        <x:v>PASS</x:v>
      </x:c>
      <x:c r="Q4038" s="9" t="n">
        <x:f>IF(AND(T4038=1,G4038=P4038),1,0)</x:f>
        <x:v>0</x:v>
      </x:c>
      <x:c r="R4038" s="9" t="n">
        <x:f>IF(AND(T4038=1,G4038="PASS",P4038="FAIL"),1,0)</x:f>
        <x:v>0</x:v>
      </x:c>
      <x:c r="S4038" s="9" t="n">
        <x:f>IF(AND(T4038=1,G4038="FAIL",P4038="PASS"),1,0)</x:f>
        <x:v>1</x:v>
      </x:c>
      <x:c r="T4038" s="9" t="n">
        <x:v>1</x:v>
      </x:c>
      <x:c r="U4038" s="9" t="n">
        <x:v>12</x:v>
      </x:c>
      <x:c r="V4038" s="9" t="str">
        <x:v>MVP/SHACL_GENERATION_PIPELINE/experiments/LUNA_NO_SEMANTIC_VALIDATOR/RUN_01/runs/RUN-TRF-052-20260901T112246442796Z/artifacts/attempt_01/candidate_shape.ttl</x:v>
      </x:c>
    </x:row>
    <x:row r="4039" ht="22" customHeight="1">
      <x:c r="A4039" s="10" t="str">
        <x:v>NO_SEMANTIC</x:v>
      </x:c>
      <x:c r="B4039" s="10" t="str">
        <x:v>TRF-052</x:v>
      </x:c>
      <x:c r="C4039" s="10" t="str">
        <x:v>TRF-052-P02</x:v>
      </x:c>
      <x:c r="D4039" s="10" t="str">
        <x:v>RUN_01</x:v>
      </x:c>
      <x:c r="E4039" s="10" t="str">
        <x:v>ORIGINAL_LEDGER</x:v>
      </x:c>
      <x:c r="F4039" s="10" t="str">
        <x:v>PASS</x:v>
      </x:c>
      <x:c r="G4039" s="10" t="str">
        <x:v>FAIL</x:v>
      </x:c>
      <x:c r="H4039" s="10" t="str">
        <x:v>EXECUTED</x:v>
      </x:c>
      <x:c r="I4039" s="10" t="str">
        <x:v>PARSED</x:v>
      </x:c>
      <x:c r="J4039" s="10" t="str">
        <x:v>NO_SEMANTIC_VALIDATOR_DETERMINISTIC_PASS</x:v>
      </x:c>
      <x:c r="K4039" s="10" t="str">
        <x:v>5e5be0c3821319f5d1b285c53bf5658bcd375cb2ac97d0d7478d918757e571d1</x:v>
      </x:c>
      <x:c r="L4039" s="10" t="str">
        <x:v>historical_three</x:v>
      </x:c>
      <x:c r="M4039" s="10" t="n">
        <x:v>0</x:v>
      </x:c>
      <x:c r="N4039" s="10" t="n">
        <x:v>0</x:v>
      </x:c>
      <x:c r="O4039" s="10" t="n">
        <x:v>1</x:v>
      </x:c>
      <x:c r="P4039" s="9" t="str">
        <x:f>'CaseReview'!U1853</x:f>
        <x:v>PASS</x:v>
      </x:c>
      <x:c r="Q4039" s="9" t="n">
        <x:f>IF(AND(T4039=1,G4039=P4039),1,0)</x:f>
        <x:v>0</x:v>
      </x:c>
      <x:c r="R4039" s="9" t="n">
        <x:f>IF(AND(T4039=1,G4039="PASS",P4039="FAIL"),1,0)</x:f>
        <x:v>0</x:v>
      </x:c>
      <x:c r="S4039" s="9" t="n">
        <x:f>IF(AND(T4039=1,G4039="FAIL",P4039="PASS"),1,0)</x:f>
        <x:v>1</x:v>
      </x:c>
      <x:c r="T4039" s="9" t="n">
        <x:v>1</x:v>
      </x:c>
      <x:c r="U4039" s="9" t="n">
        <x:v>12</x:v>
      </x:c>
      <x:c r="V4039" s="9" t="str">
        <x:v>MVP/SHACL_GENERATION_PIPELINE/experiments/LUNA_NO_SEMANTIC_VALIDATOR/RUN_01/runs/RUN-TRF-052-20260901T112246442796Z/artifacts/attempt_01/candidate_shape.ttl</x:v>
      </x:c>
    </x:row>
    <x:row r="4040" ht="22" customHeight="1">
      <x:c r="A4040" s="10" t="str">
        <x:v>NO_SEMANTIC</x:v>
      </x:c>
      <x:c r="B4040" s="10" t="str">
        <x:v>TRF-052</x:v>
      </x:c>
      <x:c r="C4040" s="10" t="str">
        <x:v>TRF-052-P03</x:v>
      </x:c>
      <x:c r="D4040" s="10" t="str">
        <x:v>RUN_01</x:v>
      </x:c>
      <x:c r="E4040" s="10" t="str">
        <x:v>ORIGINAL_LEDGER</x:v>
      </x:c>
      <x:c r="F4040" s="10" t="str">
        <x:v>PASS</x:v>
      </x:c>
      <x:c r="G4040" s="10" t="str">
        <x:v>PASS</x:v>
      </x:c>
      <x:c r="H4040" s="10" t="str">
        <x:v>EXECUTED</x:v>
      </x:c>
      <x:c r="I4040" s="10" t="str">
        <x:v>PARSED</x:v>
      </x:c>
      <x:c r="J4040" s="10" t="str">
        <x:v>NO_SEMANTIC_VALIDATOR_DETERMINISTIC_PASS</x:v>
      </x:c>
      <x:c r="K4040" s="10" t="str">
        <x:v>5e5be0c3821319f5d1b285c53bf5658bcd375cb2ac97d0d7478d918757e571d1</x:v>
      </x:c>
      <x:c r="L4040" s="10" t="str">
        <x:v>historical_three</x:v>
      </x:c>
      <x:c r="M4040" s="10" t="n">
        <x:v>1</x:v>
      </x:c>
      <x:c r="N4040" s="10" t="n">
        <x:v>0</x:v>
      </x:c>
      <x:c r="O4040" s="10" t="n">
        <x:v>0</x:v>
      </x:c>
      <x:c r="P4040" s="9" t="str">
        <x:f>'CaseReview'!U1854</x:f>
        <x:v>PASS</x:v>
      </x:c>
      <x:c r="Q4040" s="9" t="n">
        <x:f>IF(AND(T4040=1,G4040=P4040),1,0)</x:f>
        <x:v>1</x:v>
      </x:c>
      <x:c r="R4040" s="9" t="n">
        <x:f>IF(AND(T4040=1,G4040="PASS",P4040="FAIL"),1,0)</x:f>
        <x:v>0</x:v>
      </x:c>
      <x:c r="S4040" s="9" t="n">
        <x:f>IF(AND(T4040=1,G4040="FAIL",P4040="PASS"),1,0)</x:f>
        <x:v>0</x:v>
      </x:c>
      <x:c r="T4040" s="9" t="n">
        <x:v>1</x:v>
      </x:c>
      <x:c r="U4040" s="9" t="n">
        <x:v>12</x:v>
      </x:c>
      <x:c r="V4040" s="9" t="str">
        <x:v>MVP/SHACL_GENERATION_PIPELINE/experiments/LUNA_NO_SEMANTIC_VALIDATOR/RUN_01/runs/RUN-TRF-052-20260901T112246442796Z/artifacts/attempt_01/candidate_shape.ttl</x:v>
      </x:c>
    </x:row>
    <x:row r="4041" ht="22" customHeight="1">
      <x:c r="A4041" s="10" t="str">
        <x:v>NO_SEMANTIC</x:v>
      </x:c>
      <x:c r="B4041" s="10" t="str">
        <x:v>TRF-052</x:v>
      </x:c>
      <x:c r="C4041" s="10" t="str">
        <x:v>TRF-052-P04</x:v>
      </x:c>
      <x:c r="D4041" s="10" t="str">
        <x:v>RUN_01</x:v>
      </x:c>
      <x:c r="E4041" s="10" t="str">
        <x:v>ORIGINAL_LEDGER</x:v>
      </x:c>
      <x:c r="F4041" s="10" t="str">
        <x:v>PASS</x:v>
      </x:c>
      <x:c r="G4041" s="10" t="str">
        <x:v>PASS</x:v>
      </x:c>
      <x:c r="H4041" s="10" t="str">
        <x:v>EXECUTED</x:v>
      </x:c>
      <x:c r="I4041" s="10" t="str">
        <x:v>PARSED</x:v>
      </x:c>
      <x:c r="J4041" s="10" t="str">
        <x:v>NO_SEMANTIC_VALIDATOR_DETERMINISTIC_PASS</x:v>
      </x:c>
      <x:c r="K4041" s="10" t="str">
        <x:v>5e5be0c3821319f5d1b285c53bf5658bcd375cb2ac97d0d7478d918757e571d1</x:v>
      </x:c>
      <x:c r="L4041" s="10" t="str">
        <x:v>historical_three</x:v>
      </x:c>
      <x:c r="M4041" s="10" t="n">
        <x:v>1</x:v>
      </x:c>
      <x:c r="N4041" s="10" t="n">
        <x:v>0</x:v>
      </x:c>
      <x:c r="O4041" s="10" t="n">
        <x:v>0</x:v>
      </x:c>
      <x:c r="P4041" s="9" t="str">
        <x:f>'CaseReview'!U1855</x:f>
        <x:v>PASS</x:v>
      </x:c>
      <x:c r="Q4041" s="9" t="n">
        <x:f>IF(AND(T4041=1,G4041=P4041),1,0)</x:f>
        <x:v>1</x:v>
      </x:c>
      <x:c r="R4041" s="9" t="n">
        <x:f>IF(AND(T4041=1,G4041="PASS",P4041="FAIL"),1,0)</x:f>
        <x:v>0</x:v>
      </x:c>
      <x:c r="S4041" s="9" t="n">
        <x:f>IF(AND(T4041=1,G4041="FAIL",P4041="PASS"),1,0)</x:f>
        <x:v>0</x:v>
      </x:c>
      <x:c r="T4041" s="9" t="n">
        <x:v>1</x:v>
      </x:c>
      <x:c r="U4041" s="9" t="n">
        <x:v>12</x:v>
      </x:c>
      <x:c r="V4041" s="9" t="str">
        <x:v>MVP/SHACL_GENERATION_PIPELINE/experiments/LUNA_NO_SEMANTIC_VALIDATOR/RUN_01/runs/RUN-TRF-052-20260901T112246442796Z/artifacts/attempt_01/candidate_shape.ttl</x:v>
      </x:c>
    </x:row>
    <x:row r="4042" ht="22" customHeight="1">
      <x:c r="A4042" s="10" t="str">
        <x:v>NO_SEMANTIC</x:v>
      </x:c>
      <x:c r="B4042" s="10" t="str">
        <x:v>TRF-052</x:v>
      </x:c>
      <x:c r="C4042" s="10" t="str">
        <x:v>TRF-052-P05</x:v>
      </x:c>
      <x:c r="D4042" s="10" t="str">
        <x:v>RUN_01</x:v>
      </x:c>
      <x:c r="E4042" s="10" t="str">
        <x:v>ORIGINAL_LEDGER</x:v>
      </x:c>
      <x:c r="F4042" s="10" t="str">
        <x:v>PASS</x:v>
      </x:c>
      <x:c r="G4042" s="10" t="str">
        <x:v>FAIL</x:v>
      </x:c>
      <x:c r="H4042" s="10" t="str">
        <x:v>EXECUTED</x:v>
      </x:c>
      <x:c r="I4042" s="10" t="str">
        <x:v>PARSED</x:v>
      </x:c>
      <x:c r="J4042" s="10" t="str">
        <x:v>NO_SEMANTIC_VALIDATOR_DETERMINISTIC_PASS</x:v>
      </x:c>
      <x:c r="K4042" s="10" t="str">
        <x:v>5e5be0c3821319f5d1b285c53bf5658bcd375cb2ac97d0d7478d918757e571d1</x:v>
      </x:c>
      <x:c r="L4042" s="10" t="str">
        <x:v>historical_three</x:v>
      </x:c>
      <x:c r="M4042" s="10" t="n">
        <x:v>0</x:v>
      </x:c>
      <x:c r="N4042" s="10" t="n">
        <x:v>0</x:v>
      </x:c>
      <x:c r="O4042" s="10" t="n">
        <x:v>1</x:v>
      </x:c>
      <x:c r="P4042" s="9" t="str">
        <x:f>'CaseReview'!U1856</x:f>
        <x:v>PASS</x:v>
      </x:c>
      <x:c r="Q4042" s="9" t="n">
        <x:f>IF(AND(T4042=1,G4042=P4042),1,0)</x:f>
        <x:v>0</x:v>
      </x:c>
      <x:c r="R4042" s="9" t="n">
        <x:f>IF(AND(T4042=1,G4042="PASS",P4042="FAIL"),1,0)</x:f>
        <x:v>0</x:v>
      </x:c>
      <x:c r="S4042" s="9" t="n">
        <x:f>IF(AND(T4042=1,G4042="FAIL",P4042="PASS"),1,0)</x:f>
        <x:v>1</x:v>
      </x:c>
      <x:c r="T4042" s="9" t="n">
        <x:v>1</x:v>
      </x:c>
      <x:c r="U4042" s="9" t="n">
        <x:v>12</x:v>
      </x:c>
      <x:c r="V4042" s="9" t="str">
        <x:v>MVP/SHACL_GENERATION_PIPELINE/experiments/LUNA_NO_SEMANTIC_VALIDATOR/RUN_01/runs/RUN-TRF-052-20260901T112246442796Z/artifacts/attempt_01/candidate_shape.ttl</x:v>
      </x:c>
    </x:row>
    <x:row r="4043" ht="22" customHeight="1">
      <x:c r="A4043" s="10" t="str">
        <x:v>NO_SEMANTIC</x:v>
      </x:c>
      <x:c r="B4043" s="10" t="str">
        <x:v>TRF-052</x:v>
      </x:c>
      <x:c r="C4043" s="10" t="str">
        <x:v>TRF-052-P06</x:v>
      </x:c>
      <x:c r="D4043" s="10" t="str">
        <x:v>RUN_01</x:v>
      </x:c>
      <x:c r="E4043" s="10" t="str">
        <x:v>ORIGINAL_LEDGER</x:v>
      </x:c>
      <x:c r="F4043" s="10" t="str">
        <x:v>PASS</x:v>
      </x:c>
      <x:c r="G4043" s="10" t="str">
        <x:v>PASS</x:v>
      </x:c>
      <x:c r="H4043" s="10" t="str">
        <x:v>EXECUTED</x:v>
      </x:c>
      <x:c r="I4043" s="10" t="str">
        <x:v>PARSED</x:v>
      </x:c>
      <x:c r="J4043" s="10" t="str">
        <x:v>NO_SEMANTIC_VALIDATOR_DETERMINISTIC_PASS</x:v>
      </x:c>
      <x:c r="K4043" s="10" t="str">
        <x:v>5e5be0c3821319f5d1b285c53bf5658bcd375cb2ac97d0d7478d918757e571d1</x:v>
      </x:c>
      <x:c r="L4043" s="10" t="str">
        <x:v>historical_three</x:v>
      </x:c>
      <x:c r="M4043" s="10" t="n">
        <x:v>1</x:v>
      </x:c>
      <x:c r="N4043" s="10" t="n">
        <x:v>0</x:v>
      </x:c>
      <x:c r="O4043" s="10" t="n">
        <x:v>0</x:v>
      </x:c>
      <x:c r="P4043" s="9" t="str">
        <x:f>'CaseReview'!U1857</x:f>
        <x:v>PASS</x:v>
      </x:c>
      <x:c r="Q4043" s="9" t="n">
        <x:f>IF(AND(T4043=1,G4043=P4043),1,0)</x:f>
        <x:v>1</x:v>
      </x:c>
      <x:c r="R4043" s="9" t="n">
        <x:f>IF(AND(T4043=1,G4043="PASS",P4043="FAIL"),1,0)</x:f>
        <x:v>0</x:v>
      </x:c>
      <x:c r="S4043" s="9" t="n">
        <x:f>IF(AND(T4043=1,G4043="FAIL",P4043="PASS"),1,0)</x:f>
        <x:v>0</x:v>
      </x:c>
      <x:c r="T4043" s="9" t="n">
        <x:v>1</x:v>
      </x:c>
      <x:c r="U4043" s="9" t="n">
        <x:v>12</x:v>
      </x:c>
      <x:c r="V4043" s="9" t="str">
        <x:v>MVP/SHACL_GENERATION_PIPELINE/experiments/LUNA_NO_SEMANTIC_VALIDATOR/RUN_01/runs/RUN-TRF-052-20260901T112246442796Z/artifacts/attempt_01/candidate_shape.ttl</x:v>
      </x:c>
    </x:row>
    <x:row r="4044" ht="22" customHeight="1">
      <x:c r="A4044" s="10" t="str">
        <x:v>NO_SEMANTIC</x:v>
      </x:c>
      <x:c r="B4044" s="10" t="str">
        <x:v>TRF-052</x:v>
      </x:c>
      <x:c r="C4044" s="10" t="str">
        <x:v>TRF-052-P07</x:v>
      </x:c>
      <x:c r="D4044" s="10" t="str">
        <x:v>RUN_01</x:v>
      </x:c>
      <x:c r="E4044" s="10" t="str">
        <x:v>ORIGINAL_LEDGER</x:v>
      </x:c>
      <x:c r="F4044" s="10" t="str">
        <x:v>PASS</x:v>
      </x:c>
      <x:c r="G4044" s="10" t="str">
        <x:v>PASS</x:v>
      </x:c>
      <x:c r="H4044" s="10" t="str">
        <x:v>EXECUTED</x:v>
      </x:c>
      <x:c r="I4044" s="10" t="str">
        <x:v>PARSED</x:v>
      </x:c>
      <x:c r="J4044" s="10" t="str">
        <x:v>NO_SEMANTIC_VALIDATOR_DETERMINISTIC_PASS</x:v>
      </x:c>
      <x:c r="K4044" s="10" t="str">
        <x:v>5e5be0c3821319f5d1b285c53bf5658bcd375cb2ac97d0d7478d918757e571d1</x:v>
      </x:c>
      <x:c r="L4044" s="10" t="str">
        <x:v>historical_three</x:v>
      </x:c>
      <x:c r="M4044" s="10" t="n">
        <x:v>1</x:v>
      </x:c>
      <x:c r="N4044" s="10" t="n">
        <x:v>0</x:v>
      </x:c>
      <x:c r="O4044" s="10" t="n">
        <x:v>0</x:v>
      </x:c>
      <x:c r="P4044" s="9" t="str">
        <x:f>'CaseReview'!U1858</x:f>
        <x:v>PASS</x:v>
      </x:c>
      <x:c r="Q4044" s="9" t="n">
        <x:f>IF(AND(T4044=1,G4044=P4044),1,0)</x:f>
        <x:v>1</x:v>
      </x:c>
      <x:c r="R4044" s="9" t="n">
        <x:f>IF(AND(T4044=1,G4044="PASS",P4044="FAIL"),1,0)</x:f>
        <x:v>0</x:v>
      </x:c>
      <x:c r="S4044" s="9" t="n">
        <x:f>IF(AND(T4044=1,G4044="FAIL",P4044="PASS"),1,0)</x:f>
        <x:v>0</x:v>
      </x:c>
      <x:c r="T4044" s="9" t="n">
        <x:v>1</x:v>
      </x:c>
      <x:c r="U4044" s="9" t="n">
        <x:v>12</x:v>
      </x:c>
      <x:c r="V4044" s="9" t="str">
        <x:v>MVP/SHACL_GENERATION_PIPELINE/experiments/LUNA_NO_SEMANTIC_VALIDATOR/RUN_01/runs/RUN-TRF-052-20260901T112246442796Z/artifacts/attempt_01/candidate_shape.ttl</x:v>
      </x:c>
    </x:row>
    <x:row r="4045" ht="22" customHeight="1">
      <x:c r="A4045" s="10" t="str">
        <x:v>NO_SEMANTIC</x:v>
      </x:c>
      <x:c r="B4045" s="10" t="str">
        <x:v>TRF-053</x:v>
      </x:c>
      <x:c r="C4045" s="10" t="str">
        <x:v>TRF-053-F01</x:v>
      </x:c>
      <x:c r="D4045" s="10" t="str">
        <x:v>RUN_01</x:v>
      </x:c>
      <x:c r="E4045" s="10" t="str">
        <x:v>ORIGINAL_LEDGER</x:v>
      </x:c>
      <x:c r="F4045" s="10" t="str">
        <x:v>FAIL</x:v>
      </x:c>
      <x:c r="G4045" s="10" t="str">
        <x:v>FAIL</x:v>
      </x:c>
      <x:c r="H4045" s="10" t="str">
        <x:v>EXECUTED</x:v>
      </x:c>
      <x:c r="I4045" s="10" t="str">
        <x:v>PARSED</x:v>
      </x:c>
      <x:c r="J4045" s="10" t="str">
        <x:v>NO_SEMANTIC_VALIDATOR_DETERMINISTIC_PASS</x:v>
      </x:c>
      <x:c r="K4045" s="10" t="str">
        <x:v>8dd5624b187e3504d3365ec928dee7610a15f7ff54375ca60435fcfb0e2b4099</x:v>
      </x:c>
      <x:c r="L4045" s="10" t="str">
        <x:v>historical_three</x:v>
      </x:c>
      <x:c r="M4045" s="10" t="n">
        <x:v>1</x:v>
      </x:c>
      <x:c r="N4045" s="10" t="n">
        <x:v>0</x:v>
      </x:c>
      <x:c r="O4045" s="10" t="n">
        <x:v>0</x:v>
      </x:c>
      <x:c r="P4045" s="9" t="str">
        <x:f>'CaseReview'!U1859</x:f>
        <x:v>FAIL</x:v>
      </x:c>
      <x:c r="Q4045" s="9" t="n">
        <x:f>IF(AND(T4045=1,G4045=P4045),1,0)</x:f>
        <x:v>1</x:v>
      </x:c>
      <x:c r="R4045" s="9" t="n">
        <x:f>IF(AND(T4045=1,G4045="PASS",P4045="FAIL"),1,0)</x:f>
        <x:v>0</x:v>
      </x:c>
      <x:c r="S4045" s="9" t="n">
        <x:f>IF(AND(T4045=1,G4045="FAIL",P4045="PASS"),1,0)</x:f>
        <x:v>0</x:v>
      </x:c>
      <x:c r="T4045" s="9" t="n">
        <x:v>1</x:v>
      </x:c>
      <x:c r="U4045" s="9" t="n">
        <x:v>8</x:v>
      </x:c>
      <x:c r="V4045" s="9" t="str">
        <x:v>MVP/SHACL_GENERATION_PIPELINE/experiments/LUNA_NO_SEMANTIC_VALIDATOR/RUN_01/runs/RUN-TRF-053-20260901T112331992914Z/artifacts/attempt_01/candidate_shape.ttl</x:v>
      </x:c>
    </x:row>
    <x:row r="4046" ht="22" customHeight="1">
      <x:c r="A4046" s="10" t="str">
        <x:v>NO_SEMANTIC</x:v>
      </x:c>
      <x:c r="B4046" s="10" t="str">
        <x:v>TRF-053</x:v>
      </x:c>
      <x:c r="C4046" s="10" t="str">
        <x:v>TRF-053-F02</x:v>
      </x:c>
      <x:c r="D4046" s="10" t="str">
        <x:v>RUN_01</x:v>
      </x:c>
      <x:c r="E4046" s="10" t="str">
        <x:v>ORIGINAL_LEDGER</x:v>
      </x:c>
      <x:c r="F4046" s="10" t="str">
        <x:v>FAIL</x:v>
      </x:c>
      <x:c r="G4046" s="10" t="str">
        <x:v>FAIL</x:v>
      </x:c>
      <x:c r="H4046" s="10" t="str">
        <x:v>EXECUTED</x:v>
      </x:c>
      <x:c r="I4046" s="10" t="str">
        <x:v>PARSED</x:v>
      </x:c>
      <x:c r="J4046" s="10" t="str">
        <x:v>NO_SEMANTIC_VALIDATOR_DETERMINISTIC_PASS</x:v>
      </x:c>
      <x:c r="K4046" s="10" t="str">
        <x:v>8dd5624b187e3504d3365ec928dee7610a15f7ff54375ca60435fcfb0e2b4099</x:v>
      </x:c>
      <x:c r="L4046" s="10" t="str">
        <x:v>historical_three</x:v>
      </x:c>
      <x:c r="M4046" s="10" t="n">
        <x:v>1</x:v>
      </x:c>
      <x:c r="N4046" s="10" t="n">
        <x:v>0</x:v>
      </x:c>
      <x:c r="O4046" s="10" t="n">
        <x:v>0</x:v>
      </x:c>
      <x:c r="P4046" s="9" t="str">
        <x:f>'CaseReview'!U1860</x:f>
        <x:v>FAIL</x:v>
      </x:c>
      <x:c r="Q4046" s="9" t="n">
        <x:f>IF(AND(T4046=1,G4046=P4046),1,0)</x:f>
        <x:v>1</x:v>
      </x:c>
      <x:c r="R4046" s="9" t="n">
        <x:f>IF(AND(T4046=1,G4046="PASS",P4046="FAIL"),1,0)</x:f>
        <x:v>0</x:v>
      </x:c>
      <x:c r="S4046" s="9" t="n">
        <x:f>IF(AND(T4046=1,G4046="FAIL",P4046="PASS"),1,0)</x:f>
        <x:v>0</x:v>
      </x:c>
      <x:c r="T4046" s="9" t="n">
        <x:v>1</x:v>
      </x:c>
      <x:c r="U4046" s="9" t="n">
        <x:v>8</x:v>
      </x:c>
      <x:c r="V4046" s="9" t="str">
        <x:v>MVP/SHACL_GENERATION_PIPELINE/experiments/LUNA_NO_SEMANTIC_VALIDATOR/RUN_01/runs/RUN-TRF-053-20260901T112331992914Z/artifacts/attempt_01/candidate_shape.ttl</x:v>
      </x:c>
    </x:row>
    <x:row r="4047" ht="22" customHeight="1">
      <x:c r="A4047" s="10" t="str">
        <x:v>NO_SEMANTIC</x:v>
      </x:c>
      <x:c r="B4047" s="10" t="str">
        <x:v>TRF-053</x:v>
      </x:c>
      <x:c r="C4047" s="10" t="str">
        <x:v>TRF-053-F03</x:v>
      </x:c>
      <x:c r="D4047" s="10" t="str">
        <x:v>RUN_01</x:v>
      </x:c>
      <x:c r="E4047" s="10" t="str">
        <x:v>ORIGINAL_LEDGER</x:v>
      </x:c>
      <x:c r="F4047" s="10" t="str">
        <x:v>FAIL</x:v>
      </x:c>
      <x:c r="G4047" s="10" t="str">
        <x:v>FAIL</x:v>
      </x:c>
      <x:c r="H4047" s="10" t="str">
        <x:v>EXECUTED</x:v>
      </x:c>
      <x:c r="I4047" s="10" t="str">
        <x:v>PARSED</x:v>
      </x:c>
      <x:c r="J4047" s="10" t="str">
        <x:v>NO_SEMANTIC_VALIDATOR_DETERMINISTIC_PASS</x:v>
      </x:c>
      <x:c r="K4047" s="10" t="str">
        <x:v>8dd5624b187e3504d3365ec928dee7610a15f7ff54375ca60435fcfb0e2b4099</x:v>
      </x:c>
      <x:c r="L4047" s="10" t="str">
        <x:v>historical_three</x:v>
      </x:c>
      <x:c r="M4047" s="10" t="n">
        <x:v>1</x:v>
      </x:c>
      <x:c r="N4047" s="10" t="n">
        <x:v>0</x:v>
      </x:c>
      <x:c r="O4047" s="10" t="n">
        <x:v>0</x:v>
      </x:c>
      <x:c r="P4047" s="9" t="str">
        <x:f>'CaseReview'!U1861</x:f>
        <x:v>FAIL</x:v>
      </x:c>
      <x:c r="Q4047" s="9" t="n">
        <x:f>IF(AND(T4047=1,G4047=P4047),1,0)</x:f>
        <x:v>1</x:v>
      </x:c>
      <x:c r="R4047" s="9" t="n">
        <x:f>IF(AND(T4047=1,G4047="PASS",P4047="FAIL"),1,0)</x:f>
        <x:v>0</x:v>
      </x:c>
      <x:c r="S4047" s="9" t="n">
        <x:f>IF(AND(T4047=1,G4047="FAIL",P4047="PASS"),1,0)</x:f>
        <x:v>0</x:v>
      </x:c>
      <x:c r="T4047" s="9" t="n">
        <x:v>1</x:v>
      </x:c>
      <x:c r="U4047" s="9" t="n">
        <x:v>8</x:v>
      </x:c>
      <x:c r="V4047" s="9" t="str">
        <x:v>MVP/SHACL_GENERATION_PIPELINE/experiments/LUNA_NO_SEMANTIC_VALIDATOR/RUN_01/runs/RUN-TRF-053-20260901T112331992914Z/artifacts/attempt_01/candidate_shape.ttl</x:v>
      </x:c>
    </x:row>
    <x:row r="4048" ht="22" customHeight="1">
      <x:c r="A4048" s="10" t="str">
        <x:v>NO_SEMANTIC</x:v>
      </x:c>
      <x:c r="B4048" s="10" t="str">
        <x:v>TRF-053</x:v>
      </x:c>
      <x:c r="C4048" s="10" t="str">
        <x:v>TRF-053-F04</x:v>
      </x:c>
      <x:c r="D4048" s="10" t="str">
        <x:v>RUN_01</x:v>
      </x:c>
      <x:c r="E4048" s="10" t="str">
        <x:v>ORIGINAL_LEDGER</x:v>
      </x:c>
      <x:c r="F4048" s="10" t="str">
        <x:v>FAIL</x:v>
      </x:c>
      <x:c r="G4048" s="10" t="str">
        <x:v>FAIL</x:v>
      </x:c>
      <x:c r="H4048" s="10" t="str">
        <x:v>EXECUTED</x:v>
      </x:c>
      <x:c r="I4048" s="10" t="str">
        <x:v>PARSED</x:v>
      </x:c>
      <x:c r="J4048" s="10" t="str">
        <x:v>NO_SEMANTIC_VALIDATOR_DETERMINISTIC_PASS</x:v>
      </x:c>
      <x:c r="K4048" s="10" t="str">
        <x:v>8dd5624b187e3504d3365ec928dee7610a15f7ff54375ca60435fcfb0e2b4099</x:v>
      </x:c>
      <x:c r="L4048" s="10" t="str">
        <x:v>historical_three</x:v>
      </x:c>
      <x:c r="M4048" s="10" t="n">
        <x:v>1</x:v>
      </x:c>
      <x:c r="N4048" s="10" t="n">
        <x:v>0</x:v>
      </x:c>
      <x:c r="O4048" s="10" t="n">
        <x:v>0</x:v>
      </x:c>
      <x:c r="P4048" s="9" t="str">
        <x:f>'CaseReview'!U1862</x:f>
        <x:v>FAIL</x:v>
      </x:c>
      <x:c r="Q4048" s="9" t="n">
        <x:f>IF(AND(T4048=1,G4048=P4048),1,0)</x:f>
        <x:v>1</x:v>
      </x:c>
      <x:c r="R4048" s="9" t="n">
        <x:f>IF(AND(T4048=1,G4048="PASS",P4048="FAIL"),1,0)</x:f>
        <x:v>0</x:v>
      </x:c>
      <x:c r="S4048" s="9" t="n">
        <x:f>IF(AND(T4048=1,G4048="FAIL",P4048="PASS"),1,0)</x:f>
        <x:v>0</x:v>
      </x:c>
      <x:c r="T4048" s="9" t="n">
        <x:v>1</x:v>
      </x:c>
      <x:c r="U4048" s="9" t="n">
        <x:v>8</x:v>
      </x:c>
      <x:c r="V4048" s="9" t="str">
        <x:v>MVP/SHACL_GENERATION_PIPELINE/experiments/LUNA_NO_SEMANTIC_VALIDATOR/RUN_01/runs/RUN-TRF-053-20260901T112331992914Z/artifacts/attempt_01/candidate_shape.ttl</x:v>
      </x:c>
    </x:row>
    <x:row r="4049" ht="22" customHeight="1">
      <x:c r="A4049" s="10" t="str">
        <x:v>NO_SEMANTIC</x:v>
      </x:c>
      <x:c r="B4049" s="10" t="str">
        <x:v>TRF-053</x:v>
      </x:c>
      <x:c r="C4049" s="10" t="str">
        <x:v>TRF-053-F05</x:v>
      </x:c>
      <x:c r="D4049" s="10" t="str">
        <x:v>RUN_01</x:v>
      </x:c>
      <x:c r="E4049" s="10" t="str">
        <x:v>ORIGINAL_LEDGER</x:v>
      </x:c>
      <x:c r="F4049" s="10" t="str">
        <x:v>FAIL</x:v>
      </x:c>
      <x:c r="G4049" s="10" t="str">
        <x:v>FAIL</x:v>
      </x:c>
      <x:c r="H4049" s="10" t="str">
        <x:v>EXECUTED</x:v>
      </x:c>
      <x:c r="I4049" s="10" t="str">
        <x:v>PARSED</x:v>
      </x:c>
      <x:c r="J4049" s="10" t="str">
        <x:v>NO_SEMANTIC_VALIDATOR_DETERMINISTIC_PASS</x:v>
      </x:c>
      <x:c r="K4049" s="10" t="str">
        <x:v>8dd5624b187e3504d3365ec928dee7610a15f7ff54375ca60435fcfb0e2b4099</x:v>
      </x:c>
      <x:c r="L4049" s="10" t="str">
        <x:v>historical_three</x:v>
      </x:c>
      <x:c r="M4049" s="10" t="n">
        <x:v>1</x:v>
      </x:c>
      <x:c r="N4049" s="10" t="n">
        <x:v>0</x:v>
      </x:c>
      <x:c r="O4049" s="10" t="n">
        <x:v>0</x:v>
      </x:c>
      <x:c r="P4049" s="9" t="str">
        <x:f>'CaseReview'!U1863</x:f>
        <x:v>FAIL</x:v>
      </x:c>
      <x:c r="Q4049" s="9" t="n">
        <x:f>IF(AND(T4049=1,G4049=P4049),1,0)</x:f>
        <x:v>1</x:v>
      </x:c>
      <x:c r="R4049" s="9" t="n">
        <x:f>IF(AND(T4049=1,G4049="PASS",P4049="FAIL"),1,0)</x:f>
        <x:v>0</x:v>
      </x:c>
      <x:c r="S4049" s="9" t="n">
        <x:f>IF(AND(T4049=1,G4049="FAIL",P4049="PASS"),1,0)</x:f>
        <x:v>0</x:v>
      </x:c>
      <x:c r="T4049" s="9" t="n">
        <x:v>1</x:v>
      </x:c>
      <x:c r="U4049" s="9" t="n">
        <x:v>8</x:v>
      </x:c>
      <x:c r="V4049" s="9" t="str">
        <x:v>MVP/SHACL_GENERATION_PIPELINE/experiments/LUNA_NO_SEMANTIC_VALIDATOR/RUN_01/runs/RUN-TRF-053-20260901T112331992914Z/artifacts/attempt_01/candidate_shape.ttl</x:v>
      </x:c>
    </x:row>
    <x:row r="4050" ht="22" customHeight="1">
      <x:c r="A4050" s="10" t="str">
        <x:v>NO_SEMANTIC</x:v>
      </x:c>
      <x:c r="B4050" s="10" t="str">
        <x:v>TRF-053</x:v>
      </x:c>
      <x:c r="C4050" s="10" t="str">
        <x:v>TRF-053-P01</x:v>
      </x:c>
      <x:c r="D4050" s="10" t="str">
        <x:v>RUN_01</x:v>
      </x:c>
      <x:c r="E4050" s="10" t="str">
        <x:v>ORIGINAL_LEDGER</x:v>
      </x:c>
      <x:c r="F4050" s="10" t="str">
        <x:v>PASS</x:v>
      </x:c>
      <x:c r="G4050" s="10" t="str">
        <x:v>PASS</x:v>
      </x:c>
      <x:c r="H4050" s="10" t="str">
        <x:v>EXECUTED</x:v>
      </x:c>
      <x:c r="I4050" s="10" t="str">
        <x:v>PARSED</x:v>
      </x:c>
      <x:c r="J4050" s="10" t="str">
        <x:v>NO_SEMANTIC_VALIDATOR_DETERMINISTIC_PASS</x:v>
      </x:c>
      <x:c r="K4050" s="10" t="str">
        <x:v>8dd5624b187e3504d3365ec928dee7610a15f7ff54375ca60435fcfb0e2b4099</x:v>
      </x:c>
      <x:c r="L4050" s="10" t="str">
        <x:v>historical_three</x:v>
      </x:c>
      <x:c r="M4050" s="10" t="n">
        <x:v>1</x:v>
      </x:c>
      <x:c r="N4050" s="10" t="n">
        <x:v>0</x:v>
      </x:c>
      <x:c r="O4050" s="10" t="n">
        <x:v>0</x:v>
      </x:c>
      <x:c r="P4050" s="9" t="str">
        <x:f>'CaseReview'!U1864</x:f>
        <x:v>PASS</x:v>
      </x:c>
      <x:c r="Q4050" s="9" t="n">
        <x:f>IF(AND(T4050=1,G4050=P4050),1,0)</x:f>
        <x:v>1</x:v>
      </x:c>
      <x:c r="R4050" s="9" t="n">
        <x:f>IF(AND(T4050=1,G4050="PASS",P4050="FAIL"),1,0)</x:f>
        <x:v>0</x:v>
      </x:c>
      <x:c r="S4050" s="9" t="n">
        <x:f>IF(AND(T4050=1,G4050="FAIL",P4050="PASS"),1,0)</x:f>
        <x:v>0</x:v>
      </x:c>
      <x:c r="T4050" s="9" t="n">
        <x:v>1</x:v>
      </x:c>
      <x:c r="U4050" s="9" t="n">
        <x:v>8</x:v>
      </x:c>
      <x:c r="V4050" s="9" t="str">
        <x:v>MVP/SHACL_GENERATION_PIPELINE/experiments/LUNA_NO_SEMANTIC_VALIDATOR/RUN_01/runs/RUN-TRF-053-20260901T112331992914Z/artifacts/attempt_01/candidate_shape.ttl</x:v>
      </x:c>
    </x:row>
    <x:row r="4051" ht="22" customHeight="1">
      <x:c r="A4051" s="10" t="str">
        <x:v>NO_SEMANTIC</x:v>
      </x:c>
      <x:c r="B4051" s="10" t="str">
        <x:v>TRF-053</x:v>
      </x:c>
      <x:c r="C4051" s="10" t="str">
        <x:v>TRF-053-P02</x:v>
      </x:c>
      <x:c r="D4051" s="10" t="str">
        <x:v>RUN_01</x:v>
      </x:c>
      <x:c r="E4051" s="10" t="str">
        <x:v>ORIGINAL_LEDGER</x:v>
      </x:c>
      <x:c r="F4051" s="10" t="str">
        <x:v>PASS</x:v>
      </x:c>
      <x:c r="G4051" s="10" t="str">
        <x:v>PASS</x:v>
      </x:c>
      <x:c r="H4051" s="10" t="str">
        <x:v>EXECUTED</x:v>
      </x:c>
      <x:c r="I4051" s="10" t="str">
        <x:v>PARSED</x:v>
      </x:c>
      <x:c r="J4051" s="10" t="str">
        <x:v>NO_SEMANTIC_VALIDATOR_DETERMINISTIC_PASS</x:v>
      </x:c>
      <x:c r="K4051" s="10" t="str">
        <x:v>8dd5624b187e3504d3365ec928dee7610a15f7ff54375ca60435fcfb0e2b4099</x:v>
      </x:c>
      <x:c r="L4051" s="10" t="str">
        <x:v>historical_three</x:v>
      </x:c>
      <x:c r="M4051" s="10" t="n">
        <x:v>1</x:v>
      </x:c>
      <x:c r="N4051" s="10" t="n">
        <x:v>0</x:v>
      </x:c>
      <x:c r="O4051" s="10" t="n">
        <x:v>0</x:v>
      </x:c>
      <x:c r="P4051" s="9" t="str">
        <x:f>'CaseReview'!U1865</x:f>
        <x:v>PASS</x:v>
      </x:c>
      <x:c r="Q4051" s="9" t="n">
        <x:f>IF(AND(T4051=1,G4051=P4051),1,0)</x:f>
        <x:v>1</x:v>
      </x:c>
      <x:c r="R4051" s="9" t="n">
        <x:f>IF(AND(T4051=1,G4051="PASS",P4051="FAIL"),1,0)</x:f>
        <x:v>0</x:v>
      </x:c>
      <x:c r="S4051" s="9" t="n">
        <x:f>IF(AND(T4051=1,G4051="FAIL",P4051="PASS"),1,0)</x:f>
        <x:v>0</x:v>
      </x:c>
      <x:c r="T4051" s="9" t="n">
        <x:v>1</x:v>
      </x:c>
      <x:c r="U4051" s="9" t="n">
        <x:v>8</x:v>
      </x:c>
      <x:c r="V4051" s="9" t="str">
        <x:v>MVP/SHACL_GENERATION_PIPELINE/experiments/LUNA_NO_SEMANTIC_VALIDATOR/RUN_01/runs/RUN-TRF-053-20260901T112331992914Z/artifacts/attempt_01/candidate_shape.ttl</x:v>
      </x:c>
    </x:row>
    <x:row r="4052" ht="22" customHeight="1">
      <x:c r="A4052" s="10" t="str">
        <x:v>NO_SEMANTIC</x:v>
      </x:c>
      <x:c r="B4052" s="10" t="str">
        <x:v>TRF-053</x:v>
      </x:c>
      <x:c r="C4052" s="10" t="str">
        <x:v>TRF-053-P03</x:v>
      </x:c>
      <x:c r="D4052" s="10" t="str">
        <x:v>RUN_01</x:v>
      </x:c>
      <x:c r="E4052" s="10" t="str">
        <x:v>ORIGINAL_LEDGER</x:v>
      </x:c>
      <x:c r="F4052" s="10" t="str">
        <x:v>PASS</x:v>
      </x:c>
      <x:c r="G4052" s="10" t="str">
        <x:v>PASS</x:v>
      </x:c>
      <x:c r="H4052" s="10" t="str">
        <x:v>EXECUTED</x:v>
      </x:c>
      <x:c r="I4052" s="10" t="str">
        <x:v>PARSED</x:v>
      </x:c>
      <x:c r="J4052" s="10" t="str">
        <x:v>NO_SEMANTIC_VALIDATOR_DETERMINISTIC_PASS</x:v>
      </x:c>
      <x:c r="K4052" s="10" t="str">
        <x:v>8dd5624b187e3504d3365ec928dee7610a15f7ff54375ca60435fcfb0e2b4099</x:v>
      </x:c>
      <x:c r="L4052" s="10" t="str">
        <x:v>historical_three</x:v>
      </x:c>
      <x:c r="M4052" s="10" t="n">
        <x:v>1</x:v>
      </x:c>
      <x:c r="N4052" s="10" t="n">
        <x:v>0</x:v>
      </x:c>
      <x:c r="O4052" s="10" t="n">
        <x:v>0</x:v>
      </x:c>
      <x:c r="P4052" s="9" t="str">
        <x:f>'CaseReview'!U1866</x:f>
        <x:v>PASS</x:v>
      </x:c>
      <x:c r="Q4052" s="9" t="n">
        <x:f>IF(AND(T4052=1,G4052=P4052),1,0)</x:f>
        <x:v>1</x:v>
      </x:c>
      <x:c r="R4052" s="9" t="n">
        <x:f>IF(AND(T4052=1,G4052="PASS",P4052="FAIL"),1,0)</x:f>
        <x:v>0</x:v>
      </x:c>
      <x:c r="S4052" s="9" t="n">
        <x:f>IF(AND(T4052=1,G4052="FAIL",P4052="PASS"),1,0)</x:f>
        <x:v>0</x:v>
      </x:c>
      <x:c r="T4052" s="9" t="n">
        <x:v>1</x:v>
      </x:c>
      <x:c r="U4052" s="9" t="n">
        <x:v>8</x:v>
      </x:c>
      <x:c r="V4052" s="9" t="str">
        <x:v>MVP/SHACL_GENERATION_PIPELINE/experiments/LUNA_NO_SEMANTIC_VALIDATOR/RUN_01/runs/RUN-TRF-053-20260901T112331992914Z/artifacts/attempt_01/candidate_shape.ttl</x:v>
      </x:c>
    </x:row>
    <x:row r="4053" ht="22" customHeight="1">
      <x:c r="A4053" s="10" t="str">
        <x:v>NO_SEMANTIC</x:v>
      </x:c>
      <x:c r="B4053" s="10" t="str">
        <x:v>TRF-054</x:v>
      </x:c>
      <x:c r="C4053" s="10" t="str">
        <x:v>TRF-054-F01</x:v>
      </x:c>
      <x:c r="D4053" s="10" t="str">
        <x:v>RUN_01</x:v>
      </x:c>
      <x:c r="E4053" s="10" t="str">
        <x:v>ORIGINAL_LEDGER</x:v>
      </x:c>
      <x:c r="F4053" s="10" t="str">
        <x:v>FAIL</x:v>
      </x:c>
      <x:c r="G4053" s="10" t="str">
        <x:v>FAIL</x:v>
      </x:c>
      <x:c r="H4053" s="10" t="str">
        <x:v>EXECUTED</x:v>
      </x:c>
      <x:c r="I4053" s="10" t="str">
        <x:v>PARSED</x:v>
      </x:c>
      <x:c r="J4053" s="10" t="str">
        <x:v>NO_SEMANTIC_VALIDATOR_DETERMINISTIC_PASS</x:v>
      </x:c>
      <x:c r="K4053" s="10" t="str">
        <x:v>90af20741b8169085f1719300b77dbc3e34cac9ea5522a1a6651ca45a464e152</x:v>
      </x:c>
      <x:c r="L4053" s="10" t="str">
        <x:v>historical_three</x:v>
      </x:c>
      <x:c r="M4053" s="10" t="n">
        <x:v>1</x:v>
      </x:c>
      <x:c r="N4053" s="10" t="n">
        <x:v>0</x:v>
      </x:c>
      <x:c r="O4053" s="10" t="n">
        <x:v>0</x:v>
      </x:c>
      <x:c r="P4053" s="9" t="str">
        <x:f>'CaseReview'!U1867</x:f>
        <x:v>FAIL</x:v>
      </x:c>
      <x:c r="Q4053" s="9" t="n">
        <x:f>IF(AND(T4053=1,G4053=P4053),1,0)</x:f>
        <x:v>1</x:v>
      </x:c>
      <x:c r="R4053" s="9" t="n">
        <x:f>IF(AND(T4053=1,G4053="PASS",P4053="FAIL"),1,0)</x:f>
        <x:v>0</x:v>
      </x:c>
      <x:c r="S4053" s="9" t="n">
        <x:f>IF(AND(T4053=1,G4053="FAIL",P4053="PASS"),1,0)</x:f>
        <x:v>0</x:v>
      </x:c>
      <x:c r="T4053" s="9" t="n">
        <x:v>1</x:v>
      </x:c>
      <x:c r="U4053" s="9" t="n">
        <x:v>8</x:v>
      </x:c>
      <x:c r="V4053" s="9" t="str">
        <x:v>MVP/SHACL_GENERATION_PIPELINE/experiments/LUNA_NO_SEMANTIC_VALIDATOR/RUN_01/runs/RUN-TRF-054-20260901T112404616502Z/artifacts/attempt_01/candidate_shape.ttl</x:v>
      </x:c>
    </x:row>
    <x:row r="4054" ht="22" customHeight="1">
      <x:c r="A4054" s="10" t="str">
        <x:v>NO_SEMANTIC</x:v>
      </x:c>
      <x:c r="B4054" s="10" t="str">
        <x:v>TRF-054</x:v>
      </x:c>
      <x:c r="C4054" s="10" t="str">
        <x:v>TRF-054-F02</x:v>
      </x:c>
      <x:c r="D4054" s="10" t="str">
        <x:v>RUN_01</x:v>
      </x:c>
      <x:c r="E4054" s="10" t="str">
        <x:v>ORIGINAL_LEDGER</x:v>
      </x:c>
      <x:c r="F4054" s="10" t="str">
        <x:v>FAIL</x:v>
      </x:c>
      <x:c r="G4054" s="10" t="str">
        <x:v>FAIL</x:v>
      </x:c>
      <x:c r="H4054" s="10" t="str">
        <x:v>EXECUTED</x:v>
      </x:c>
      <x:c r="I4054" s="10" t="str">
        <x:v>PARSED</x:v>
      </x:c>
      <x:c r="J4054" s="10" t="str">
        <x:v>NO_SEMANTIC_VALIDATOR_DETERMINISTIC_PASS</x:v>
      </x:c>
      <x:c r="K4054" s="10" t="str">
        <x:v>90af20741b8169085f1719300b77dbc3e34cac9ea5522a1a6651ca45a464e152</x:v>
      </x:c>
      <x:c r="L4054" s="10" t="str">
        <x:v>historical_three</x:v>
      </x:c>
      <x:c r="M4054" s="10" t="n">
        <x:v>1</x:v>
      </x:c>
      <x:c r="N4054" s="10" t="n">
        <x:v>0</x:v>
      </x:c>
      <x:c r="O4054" s="10" t="n">
        <x:v>0</x:v>
      </x:c>
      <x:c r="P4054" s="9" t="str">
        <x:f>'CaseReview'!U1868</x:f>
        <x:v>FAIL</x:v>
      </x:c>
      <x:c r="Q4054" s="9" t="n">
        <x:f>IF(AND(T4054=1,G4054=P4054),1,0)</x:f>
        <x:v>1</x:v>
      </x:c>
      <x:c r="R4054" s="9" t="n">
        <x:f>IF(AND(T4054=1,G4054="PASS",P4054="FAIL"),1,0)</x:f>
        <x:v>0</x:v>
      </x:c>
      <x:c r="S4054" s="9" t="n">
        <x:f>IF(AND(T4054=1,G4054="FAIL",P4054="PASS"),1,0)</x:f>
        <x:v>0</x:v>
      </x:c>
      <x:c r="T4054" s="9" t="n">
        <x:v>1</x:v>
      </x:c>
      <x:c r="U4054" s="9" t="n">
        <x:v>8</x:v>
      </x:c>
      <x:c r="V4054" s="9" t="str">
        <x:v>MVP/SHACL_GENERATION_PIPELINE/experiments/LUNA_NO_SEMANTIC_VALIDATOR/RUN_01/runs/RUN-TRF-054-20260901T112404616502Z/artifacts/attempt_01/candidate_shape.ttl</x:v>
      </x:c>
    </x:row>
    <x:row r="4055" ht="22" customHeight="1">
      <x:c r="A4055" s="10" t="str">
        <x:v>NO_SEMANTIC</x:v>
      </x:c>
      <x:c r="B4055" s="10" t="str">
        <x:v>TRF-054</x:v>
      </x:c>
      <x:c r="C4055" s="10" t="str">
        <x:v>TRF-054-F03</x:v>
      </x:c>
      <x:c r="D4055" s="10" t="str">
        <x:v>RUN_01</x:v>
      </x:c>
      <x:c r="E4055" s="10" t="str">
        <x:v>ORIGINAL_LEDGER</x:v>
      </x:c>
      <x:c r="F4055" s="10" t="str">
        <x:v>FAIL</x:v>
      </x:c>
      <x:c r="G4055" s="10" t="str">
        <x:v>FAIL</x:v>
      </x:c>
      <x:c r="H4055" s="10" t="str">
        <x:v>EXECUTED</x:v>
      </x:c>
      <x:c r="I4055" s="10" t="str">
        <x:v>PARSED</x:v>
      </x:c>
      <x:c r="J4055" s="10" t="str">
        <x:v>NO_SEMANTIC_VALIDATOR_DETERMINISTIC_PASS</x:v>
      </x:c>
      <x:c r="K4055" s="10" t="str">
        <x:v>90af20741b8169085f1719300b77dbc3e34cac9ea5522a1a6651ca45a464e152</x:v>
      </x:c>
      <x:c r="L4055" s="10" t="str">
        <x:v>historical_three</x:v>
      </x:c>
      <x:c r="M4055" s="10" t="n">
        <x:v>1</x:v>
      </x:c>
      <x:c r="N4055" s="10" t="n">
        <x:v>0</x:v>
      </x:c>
      <x:c r="O4055" s="10" t="n">
        <x:v>0</x:v>
      </x:c>
      <x:c r="P4055" s="9" t="str">
        <x:f>'CaseReview'!U1869</x:f>
        <x:v>FAIL</x:v>
      </x:c>
      <x:c r="Q4055" s="9" t="n">
        <x:f>IF(AND(T4055=1,G4055=P4055),1,0)</x:f>
        <x:v>1</x:v>
      </x:c>
      <x:c r="R4055" s="9" t="n">
        <x:f>IF(AND(T4055=1,G4055="PASS",P4055="FAIL"),1,0)</x:f>
        <x:v>0</x:v>
      </x:c>
      <x:c r="S4055" s="9" t="n">
        <x:f>IF(AND(T4055=1,G4055="FAIL",P4055="PASS"),1,0)</x:f>
        <x:v>0</x:v>
      </x:c>
      <x:c r="T4055" s="9" t="n">
        <x:v>1</x:v>
      </x:c>
      <x:c r="U4055" s="9" t="n">
        <x:v>8</x:v>
      </x:c>
      <x:c r="V4055" s="9" t="str">
        <x:v>MVP/SHACL_GENERATION_PIPELINE/experiments/LUNA_NO_SEMANTIC_VALIDATOR/RUN_01/runs/RUN-TRF-054-20260901T112404616502Z/artifacts/attempt_01/candidate_shape.ttl</x:v>
      </x:c>
    </x:row>
    <x:row r="4056" ht="22" customHeight="1">
      <x:c r="A4056" s="10" t="str">
        <x:v>NO_SEMANTIC</x:v>
      </x:c>
      <x:c r="B4056" s="10" t="str">
        <x:v>TRF-054</x:v>
      </x:c>
      <x:c r="C4056" s="10" t="str">
        <x:v>TRF-054-F04</x:v>
      </x:c>
      <x:c r="D4056" s="10" t="str">
        <x:v>RUN_01</x:v>
      </x:c>
      <x:c r="E4056" s="10" t="str">
        <x:v>ORIGINAL_LEDGER</x:v>
      </x:c>
      <x:c r="F4056" s="10" t="str">
        <x:v>FAIL</x:v>
      </x:c>
      <x:c r="G4056" s="10" t="str">
        <x:v>FAIL</x:v>
      </x:c>
      <x:c r="H4056" s="10" t="str">
        <x:v>EXECUTED</x:v>
      </x:c>
      <x:c r="I4056" s="10" t="str">
        <x:v>PARSED</x:v>
      </x:c>
      <x:c r="J4056" s="10" t="str">
        <x:v>NO_SEMANTIC_VALIDATOR_DETERMINISTIC_PASS</x:v>
      </x:c>
      <x:c r="K4056" s="10" t="str">
        <x:v>90af20741b8169085f1719300b77dbc3e34cac9ea5522a1a6651ca45a464e152</x:v>
      </x:c>
      <x:c r="L4056" s="10" t="str">
        <x:v>historical_three</x:v>
      </x:c>
      <x:c r="M4056" s="10" t="n">
        <x:v>1</x:v>
      </x:c>
      <x:c r="N4056" s="10" t="n">
        <x:v>0</x:v>
      </x:c>
      <x:c r="O4056" s="10" t="n">
        <x:v>0</x:v>
      </x:c>
      <x:c r="P4056" s="9" t="str">
        <x:f>'CaseReview'!U1870</x:f>
        <x:v>FAIL</x:v>
      </x:c>
      <x:c r="Q4056" s="9" t="n">
        <x:f>IF(AND(T4056=1,G4056=P4056),1,0)</x:f>
        <x:v>1</x:v>
      </x:c>
      <x:c r="R4056" s="9" t="n">
        <x:f>IF(AND(T4056=1,G4056="PASS",P4056="FAIL"),1,0)</x:f>
        <x:v>0</x:v>
      </x:c>
      <x:c r="S4056" s="9" t="n">
        <x:f>IF(AND(T4056=1,G4056="FAIL",P4056="PASS"),1,0)</x:f>
        <x:v>0</x:v>
      </x:c>
      <x:c r="T4056" s="9" t="n">
        <x:v>1</x:v>
      </x:c>
      <x:c r="U4056" s="9" t="n">
        <x:v>8</x:v>
      </x:c>
      <x:c r="V4056" s="9" t="str">
        <x:v>MVP/SHACL_GENERATION_PIPELINE/experiments/LUNA_NO_SEMANTIC_VALIDATOR/RUN_01/runs/RUN-TRF-054-20260901T112404616502Z/artifacts/attempt_01/candidate_shape.ttl</x:v>
      </x:c>
    </x:row>
    <x:row r="4057" ht="22" customHeight="1">
      <x:c r="A4057" s="10" t="str">
        <x:v>NO_SEMANTIC</x:v>
      </x:c>
      <x:c r="B4057" s="10" t="str">
        <x:v>TRF-054</x:v>
      </x:c>
      <x:c r="C4057" s="10" t="str">
        <x:v>TRF-054-F05</x:v>
      </x:c>
      <x:c r="D4057" s="10" t="str">
        <x:v>RUN_01</x:v>
      </x:c>
      <x:c r="E4057" s="10" t="str">
        <x:v>ORIGINAL_LEDGER</x:v>
      </x:c>
      <x:c r="F4057" s="10" t="str">
        <x:v>FAIL</x:v>
      </x:c>
      <x:c r="G4057" s="10" t="str">
        <x:v>FAIL</x:v>
      </x:c>
      <x:c r="H4057" s="10" t="str">
        <x:v>EXECUTED</x:v>
      </x:c>
      <x:c r="I4057" s="10" t="str">
        <x:v>PARSED</x:v>
      </x:c>
      <x:c r="J4057" s="10" t="str">
        <x:v>NO_SEMANTIC_VALIDATOR_DETERMINISTIC_PASS</x:v>
      </x:c>
      <x:c r="K4057" s="10" t="str">
        <x:v>90af20741b8169085f1719300b77dbc3e34cac9ea5522a1a6651ca45a464e152</x:v>
      </x:c>
      <x:c r="L4057" s="10" t="str">
        <x:v>historical_three</x:v>
      </x:c>
      <x:c r="M4057" s="10" t="n">
        <x:v>1</x:v>
      </x:c>
      <x:c r="N4057" s="10" t="n">
        <x:v>0</x:v>
      </x:c>
      <x:c r="O4057" s="10" t="n">
        <x:v>0</x:v>
      </x:c>
      <x:c r="P4057" s="9" t="str">
        <x:f>'CaseReview'!U1871</x:f>
        <x:v>FAIL</x:v>
      </x:c>
      <x:c r="Q4057" s="9" t="n">
        <x:f>IF(AND(T4057=1,G4057=P4057),1,0)</x:f>
        <x:v>1</x:v>
      </x:c>
      <x:c r="R4057" s="9" t="n">
        <x:f>IF(AND(T4057=1,G4057="PASS",P4057="FAIL"),1,0)</x:f>
        <x:v>0</x:v>
      </x:c>
      <x:c r="S4057" s="9" t="n">
        <x:f>IF(AND(T4057=1,G4057="FAIL",P4057="PASS"),1,0)</x:f>
        <x:v>0</x:v>
      </x:c>
      <x:c r="T4057" s="9" t="n">
        <x:v>1</x:v>
      </x:c>
      <x:c r="U4057" s="9" t="n">
        <x:v>8</x:v>
      </x:c>
      <x:c r="V4057" s="9" t="str">
        <x:v>MVP/SHACL_GENERATION_PIPELINE/experiments/LUNA_NO_SEMANTIC_VALIDATOR/RUN_01/runs/RUN-TRF-054-20260901T112404616502Z/artifacts/attempt_01/candidate_shape.ttl</x:v>
      </x:c>
    </x:row>
    <x:row r="4058" ht="22" customHeight="1">
      <x:c r="A4058" s="10" t="str">
        <x:v>NO_SEMANTIC</x:v>
      </x:c>
      <x:c r="B4058" s="10" t="str">
        <x:v>TRF-054</x:v>
      </x:c>
      <x:c r="C4058" s="10" t="str">
        <x:v>TRF-054-P01</x:v>
      </x:c>
      <x:c r="D4058" s="10" t="str">
        <x:v>RUN_01</x:v>
      </x:c>
      <x:c r="E4058" s="10" t="str">
        <x:v>ORIGINAL_LEDGER</x:v>
      </x:c>
      <x:c r="F4058" s="10" t="str">
        <x:v>PASS</x:v>
      </x:c>
      <x:c r="G4058" s="10" t="str">
        <x:v>FAIL</x:v>
      </x:c>
      <x:c r="H4058" s="10" t="str">
        <x:v>EXECUTED</x:v>
      </x:c>
      <x:c r="I4058" s="10" t="str">
        <x:v>PARSED</x:v>
      </x:c>
      <x:c r="J4058" s="10" t="str">
        <x:v>NO_SEMANTIC_VALIDATOR_DETERMINISTIC_PASS</x:v>
      </x:c>
      <x:c r="K4058" s="10" t="str">
        <x:v>90af20741b8169085f1719300b77dbc3e34cac9ea5522a1a6651ca45a464e152</x:v>
      </x:c>
      <x:c r="L4058" s="10" t="str">
        <x:v>historical_three</x:v>
      </x:c>
      <x:c r="M4058" s="10" t="n">
        <x:v>0</x:v>
      </x:c>
      <x:c r="N4058" s="10" t="n">
        <x:v>0</x:v>
      </x:c>
      <x:c r="O4058" s="10" t="n">
        <x:v>1</x:v>
      </x:c>
      <x:c r="P4058" s="9" t="str">
        <x:f>'CaseReview'!U1872</x:f>
        <x:v>PASS</x:v>
      </x:c>
      <x:c r="Q4058" s="9" t="n">
        <x:f>IF(AND(T4058=1,G4058=P4058),1,0)</x:f>
        <x:v>0</x:v>
      </x:c>
      <x:c r="R4058" s="9" t="n">
        <x:f>IF(AND(T4058=1,G4058="PASS",P4058="FAIL"),1,0)</x:f>
        <x:v>0</x:v>
      </x:c>
      <x:c r="S4058" s="9" t="n">
        <x:f>IF(AND(T4058=1,G4058="FAIL",P4058="PASS"),1,0)</x:f>
        <x:v>1</x:v>
      </x:c>
      <x:c r="T4058" s="9" t="n">
        <x:v>1</x:v>
      </x:c>
      <x:c r="U4058" s="9" t="n">
        <x:v>8</x:v>
      </x:c>
      <x:c r="V4058" s="9" t="str">
        <x:v>MVP/SHACL_GENERATION_PIPELINE/experiments/LUNA_NO_SEMANTIC_VALIDATOR/RUN_01/runs/RUN-TRF-054-20260901T112404616502Z/artifacts/attempt_01/candidate_shape.ttl</x:v>
      </x:c>
    </x:row>
    <x:row r="4059" ht="22" customHeight="1">
      <x:c r="A4059" s="10" t="str">
        <x:v>NO_SEMANTIC</x:v>
      </x:c>
      <x:c r="B4059" s="10" t="str">
        <x:v>TRF-054</x:v>
      </x:c>
      <x:c r="C4059" s="10" t="str">
        <x:v>TRF-054-P02</x:v>
      </x:c>
      <x:c r="D4059" s="10" t="str">
        <x:v>RUN_01</x:v>
      </x:c>
      <x:c r="E4059" s="10" t="str">
        <x:v>ORIGINAL_LEDGER</x:v>
      </x:c>
      <x:c r="F4059" s="10" t="str">
        <x:v>PASS</x:v>
      </x:c>
      <x:c r="G4059" s="10" t="str">
        <x:v>FAIL</x:v>
      </x:c>
      <x:c r="H4059" s="10" t="str">
        <x:v>EXECUTED</x:v>
      </x:c>
      <x:c r="I4059" s="10" t="str">
        <x:v>PARSED</x:v>
      </x:c>
      <x:c r="J4059" s="10" t="str">
        <x:v>NO_SEMANTIC_VALIDATOR_DETERMINISTIC_PASS</x:v>
      </x:c>
      <x:c r="K4059" s="10" t="str">
        <x:v>90af20741b8169085f1719300b77dbc3e34cac9ea5522a1a6651ca45a464e152</x:v>
      </x:c>
      <x:c r="L4059" s="10" t="str">
        <x:v>historical_three</x:v>
      </x:c>
      <x:c r="M4059" s="10" t="n">
        <x:v>0</x:v>
      </x:c>
      <x:c r="N4059" s="10" t="n">
        <x:v>0</x:v>
      </x:c>
      <x:c r="O4059" s="10" t="n">
        <x:v>1</x:v>
      </x:c>
      <x:c r="P4059" s="9" t="str">
        <x:f>'CaseReview'!U1873</x:f>
        <x:v>PASS</x:v>
      </x:c>
      <x:c r="Q4059" s="9" t="n">
        <x:f>IF(AND(T4059=1,G4059=P4059),1,0)</x:f>
        <x:v>0</x:v>
      </x:c>
      <x:c r="R4059" s="9" t="n">
        <x:f>IF(AND(T4059=1,G4059="PASS",P4059="FAIL"),1,0)</x:f>
        <x:v>0</x:v>
      </x:c>
      <x:c r="S4059" s="9" t="n">
        <x:f>IF(AND(T4059=1,G4059="FAIL",P4059="PASS"),1,0)</x:f>
        <x:v>1</x:v>
      </x:c>
      <x:c r="T4059" s="9" t="n">
        <x:v>1</x:v>
      </x:c>
      <x:c r="U4059" s="9" t="n">
        <x:v>8</x:v>
      </x:c>
      <x:c r="V4059" s="9" t="str">
        <x:v>MVP/SHACL_GENERATION_PIPELINE/experiments/LUNA_NO_SEMANTIC_VALIDATOR/RUN_01/runs/RUN-TRF-054-20260901T112404616502Z/artifacts/attempt_01/candidate_shape.ttl</x:v>
      </x:c>
    </x:row>
    <x:row r="4060" ht="22" customHeight="1">
      <x:c r="A4060" s="10" t="str">
        <x:v>NO_SEMANTIC</x:v>
      </x:c>
      <x:c r="B4060" s="10" t="str">
        <x:v>TRF-054</x:v>
      </x:c>
      <x:c r="C4060" s="10" t="str">
        <x:v>TRF-054-P03</x:v>
      </x:c>
      <x:c r="D4060" s="10" t="str">
        <x:v>RUN_01</x:v>
      </x:c>
      <x:c r="E4060" s="10" t="str">
        <x:v>ORIGINAL_LEDGER</x:v>
      </x:c>
      <x:c r="F4060" s="10" t="str">
        <x:v>PASS</x:v>
      </x:c>
      <x:c r="G4060" s="10" t="str">
        <x:v>FAIL</x:v>
      </x:c>
      <x:c r="H4060" s="10" t="str">
        <x:v>EXECUTED</x:v>
      </x:c>
      <x:c r="I4060" s="10" t="str">
        <x:v>PARSED</x:v>
      </x:c>
      <x:c r="J4060" s="10" t="str">
        <x:v>NO_SEMANTIC_VALIDATOR_DETERMINISTIC_PASS</x:v>
      </x:c>
      <x:c r="K4060" s="10" t="str">
        <x:v>90af20741b8169085f1719300b77dbc3e34cac9ea5522a1a6651ca45a464e152</x:v>
      </x:c>
      <x:c r="L4060" s="10" t="str">
        <x:v>historical_three</x:v>
      </x:c>
      <x:c r="M4060" s="10" t="n">
        <x:v>0</x:v>
      </x:c>
      <x:c r="N4060" s="10" t="n">
        <x:v>0</x:v>
      </x:c>
      <x:c r="O4060" s="10" t="n">
        <x:v>1</x:v>
      </x:c>
      <x:c r="P4060" s="9" t="str">
        <x:f>'CaseReview'!U1874</x:f>
        <x:v>PASS</x:v>
      </x:c>
      <x:c r="Q4060" s="9" t="n">
        <x:f>IF(AND(T4060=1,G4060=P4060),1,0)</x:f>
        <x:v>0</x:v>
      </x:c>
      <x:c r="R4060" s="9" t="n">
        <x:f>IF(AND(T4060=1,G4060="PASS",P4060="FAIL"),1,0)</x:f>
        <x:v>0</x:v>
      </x:c>
      <x:c r="S4060" s="9" t="n">
        <x:f>IF(AND(T4060=1,G4060="FAIL",P4060="PASS"),1,0)</x:f>
        <x:v>1</x:v>
      </x:c>
      <x:c r="T4060" s="9" t="n">
        <x:v>1</x:v>
      </x:c>
      <x:c r="U4060" s="9" t="n">
        <x:v>8</x:v>
      </x:c>
      <x:c r="V4060" s="9" t="str">
        <x:v>MVP/SHACL_GENERATION_PIPELINE/experiments/LUNA_NO_SEMANTIC_VALIDATOR/RUN_01/runs/RUN-TRF-054-20260901T112404616502Z/artifacts/attempt_01/candidate_shape.ttl</x:v>
      </x:c>
    </x:row>
    <x:row r="4061" ht="22" customHeight="1">
      <x:c r="A4061" s="10" t="str">
        <x:v>NO_SEMANTIC</x:v>
      </x:c>
      <x:c r="B4061" s="10" t="str">
        <x:v>TRF-055</x:v>
      </x:c>
      <x:c r="C4061" s="10" t="str">
        <x:v>TRF-055-F01</x:v>
      </x:c>
      <x:c r="D4061" s="10" t="str">
        <x:v>RUN_01</x:v>
      </x:c>
      <x:c r="E4061" s="10" t="str">
        <x:v>ORIGINAL_LEDGER</x:v>
      </x:c>
      <x:c r="F4061" s="10" t="str">
        <x:v>FAIL</x:v>
      </x:c>
      <x:c r="G4061" s="10" t="str">
        <x:v>FAIL</x:v>
      </x:c>
      <x:c r="H4061" s="10" t="str">
        <x:v>EXECUTED</x:v>
      </x:c>
      <x:c r="I4061" s="10" t="str">
        <x:v>PARSED</x:v>
      </x:c>
      <x:c r="J4061" s="10" t="str">
        <x:v>NO_SEMANTIC_VALIDATOR_DETERMINISTIC_PASS</x:v>
      </x:c>
      <x:c r="K4061" s="10" t="str">
        <x:v>d749e6005005815601a3e6a8405ffcb217dc05c650987bcb5a9709cf48001954</x:v>
      </x:c>
      <x:c r="L4061" s="10" t="str">
        <x:v>historical_three</x:v>
      </x:c>
      <x:c r="M4061" s="10" t="n">
        <x:v>1</x:v>
      </x:c>
      <x:c r="N4061" s="10" t="n">
        <x:v>0</x:v>
      </x:c>
      <x:c r="O4061" s="10" t="n">
        <x:v>0</x:v>
      </x:c>
      <x:c r="P4061" s="9" t="str">
        <x:f>'CaseReview'!U1875</x:f>
        <x:v>FAIL</x:v>
      </x:c>
      <x:c r="Q4061" s="9" t="n">
        <x:f>IF(AND(T4061=1,G4061=P4061),1,0)</x:f>
        <x:v>1</x:v>
      </x:c>
      <x:c r="R4061" s="9" t="n">
        <x:f>IF(AND(T4061=1,G4061="PASS",P4061="FAIL"),1,0)</x:f>
        <x:v>0</x:v>
      </x:c>
      <x:c r="S4061" s="9" t="n">
        <x:f>IF(AND(T4061=1,G4061="FAIL",P4061="PASS"),1,0)</x:f>
        <x:v>0</x:v>
      </x:c>
      <x:c r="T4061" s="9" t="n">
        <x:v>1</x:v>
      </x:c>
      <x:c r="U4061" s="9" t="n">
        <x:v>9</x:v>
      </x:c>
      <x:c r="V4061" s="9" t="str">
        <x:v>MVP/SHACL_GENERATION_PIPELINE/experiments/LUNA_NO_SEMANTIC_VALIDATOR/RUN_01/runs/RUN-TRF-055-20260901T112440717266Z/artifacts/attempt_01/candidate_shape.ttl</x:v>
      </x:c>
    </x:row>
    <x:row r="4062" ht="22" customHeight="1">
      <x:c r="A4062" s="10" t="str">
        <x:v>NO_SEMANTIC</x:v>
      </x:c>
      <x:c r="B4062" s="10" t="str">
        <x:v>TRF-055</x:v>
      </x:c>
      <x:c r="C4062" s="10" t="str">
        <x:v>TRF-055-F02</x:v>
      </x:c>
      <x:c r="D4062" s="10" t="str">
        <x:v>RUN_01</x:v>
      </x:c>
      <x:c r="E4062" s="10" t="str">
        <x:v>ORIGINAL_LEDGER</x:v>
      </x:c>
      <x:c r="F4062" s="10" t="str">
        <x:v>FAIL</x:v>
      </x:c>
      <x:c r="G4062" s="10" t="str">
        <x:v>FAIL</x:v>
      </x:c>
      <x:c r="H4062" s="10" t="str">
        <x:v>EXECUTED</x:v>
      </x:c>
      <x:c r="I4062" s="10" t="str">
        <x:v>PARSED</x:v>
      </x:c>
      <x:c r="J4062" s="10" t="str">
        <x:v>NO_SEMANTIC_VALIDATOR_DETERMINISTIC_PASS</x:v>
      </x:c>
      <x:c r="K4062" s="10" t="str">
        <x:v>d749e6005005815601a3e6a8405ffcb217dc05c650987bcb5a9709cf48001954</x:v>
      </x:c>
      <x:c r="L4062" s="10" t="str">
        <x:v>historical_three</x:v>
      </x:c>
      <x:c r="M4062" s="10" t="n">
        <x:v>1</x:v>
      </x:c>
      <x:c r="N4062" s="10" t="n">
        <x:v>0</x:v>
      </x:c>
      <x:c r="O4062" s="10" t="n">
        <x:v>0</x:v>
      </x:c>
      <x:c r="P4062" s="9" t="str">
        <x:f>'CaseReview'!U1876</x:f>
        <x:v>FAIL</x:v>
      </x:c>
      <x:c r="Q4062" s="9" t="n">
        <x:f>IF(AND(T4062=1,G4062=P4062),1,0)</x:f>
        <x:v>1</x:v>
      </x:c>
      <x:c r="R4062" s="9" t="n">
        <x:f>IF(AND(T4062=1,G4062="PASS",P4062="FAIL"),1,0)</x:f>
        <x:v>0</x:v>
      </x:c>
      <x:c r="S4062" s="9" t="n">
        <x:f>IF(AND(T4062=1,G4062="FAIL",P4062="PASS"),1,0)</x:f>
        <x:v>0</x:v>
      </x:c>
      <x:c r="T4062" s="9" t="n">
        <x:v>1</x:v>
      </x:c>
      <x:c r="U4062" s="9" t="n">
        <x:v>9</x:v>
      </x:c>
      <x:c r="V4062" s="9" t="str">
        <x:v>MVP/SHACL_GENERATION_PIPELINE/experiments/LUNA_NO_SEMANTIC_VALIDATOR/RUN_01/runs/RUN-TRF-055-20260901T112440717266Z/artifacts/attempt_01/candidate_shape.ttl</x:v>
      </x:c>
    </x:row>
    <x:row r="4063" ht="22" customHeight="1">
      <x:c r="A4063" s="10" t="str">
        <x:v>NO_SEMANTIC</x:v>
      </x:c>
      <x:c r="B4063" s="10" t="str">
        <x:v>TRF-055</x:v>
      </x:c>
      <x:c r="C4063" s="10" t="str">
        <x:v>TRF-055-F03</x:v>
      </x:c>
      <x:c r="D4063" s="10" t="str">
        <x:v>RUN_01</x:v>
      </x:c>
      <x:c r="E4063" s="10" t="str">
        <x:v>ORIGINAL_LEDGER</x:v>
      </x:c>
      <x:c r="F4063" s="10" t="str">
        <x:v>FAIL</x:v>
      </x:c>
      <x:c r="G4063" s="10" t="str">
        <x:v>FAIL</x:v>
      </x:c>
      <x:c r="H4063" s="10" t="str">
        <x:v>EXECUTED</x:v>
      </x:c>
      <x:c r="I4063" s="10" t="str">
        <x:v>PARSED</x:v>
      </x:c>
      <x:c r="J4063" s="10" t="str">
        <x:v>NO_SEMANTIC_VALIDATOR_DETERMINISTIC_PASS</x:v>
      </x:c>
      <x:c r="K4063" s="10" t="str">
        <x:v>d749e6005005815601a3e6a8405ffcb217dc05c650987bcb5a9709cf48001954</x:v>
      </x:c>
      <x:c r="L4063" s="10" t="str">
        <x:v>historical_three</x:v>
      </x:c>
      <x:c r="M4063" s="10" t="n">
        <x:v>1</x:v>
      </x:c>
      <x:c r="N4063" s="10" t="n">
        <x:v>0</x:v>
      </x:c>
      <x:c r="O4063" s="10" t="n">
        <x:v>0</x:v>
      </x:c>
      <x:c r="P4063" s="9" t="str">
        <x:f>'CaseReview'!U1877</x:f>
        <x:v>FAIL</x:v>
      </x:c>
      <x:c r="Q4063" s="9" t="n">
        <x:f>IF(AND(T4063=1,G4063=P4063),1,0)</x:f>
        <x:v>1</x:v>
      </x:c>
      <x:c r="R4063" s="9" t="n">
        <x:f>IF(AND(T4063=1,G4063="PASS",P4063="FAIL"),1,0)</x:f>
        <x:v>0</x:v>
      </x:c>
      <x:c r="S4063" s="9" t="n">
        <x:f>IF(AND(T4063=1,G4063="FAIL",P4063="PASS"),1,0)</x:f>
        <x:v>0</x:v>
      </x:c>
      <x:c r="T4063" s="9" t="n">
        <x:v>1</x:v>
      </x:c>
      <x:c r="U4063" s="9" t="n">
        <x:v>9</x:v>
      </x:c>
      <x:c r="V4063" s="9" t="str">
        <x:v>MVP/SHACL_GENERATION_PIPELINE/experiments/LUNA_NO_SEMANTIC_VALIDATOR/RUN_01/runs/RUN-TRF-055-20260901T112440717266Z/artifacts/attempt_01/candidate_shape.ttl</x:v>
      </x:c>
    </x:row>
    <x:row r="4064" ht="22" customHeight="1">
      <x:c r="A4064" s="10" t="str">
        <x:v>NO_SEMANTIC</x:v>
      </x:c>
      <x:c r="B4064" s="10" t="str">
        <x:v>TRF-055</x:v>
      </x:c>
      <x:c r="C4064" s="10" t="str">
        <x:v>TRF-055-F04</x:v>
      </x:c>
      <x:c r="D4064" s="10" t="str">
        <x:v>RUN_01</x:v>
      </x:c>
      <x:c r="E4064" s="10" t="str">
        <x:v>ORIGINAL_LEDGER</x:v>
      </x:c>
      <x:c r="F4064" s="10" t="str">
        <x:v>FAIL</x:v>
      </x:c>
      <x:c r="G4064" s="10" t="str">
        <x:v>FAIL</x:v>
      </x:c>
      <x:c r="H4064" s="10" t="str">
        <x:v>EXECUTED</x:v>
      </x:c>
      <x:c r="I4064" s="10" t="str">
        <x:v>PARSED</x:v>
      </x:c>
      <x:c r="J4064" s="10" t="str">
        <x:v>NO_SEMANTIC_VALIDATOR_DETERMINISTIC_PASS</x:v>
      </x:c>
      <x:c r="K4064" s="10" t="str">
        <x:v>d749e6005005815601a3e6a8405ffcb217dc05c650987bcb5a9709cf48001954</x:v>
      </x:c>
      <x:c r="L4064" s="10" t="str">
        <x:v>historical_three</x:v>
      </x:c>
      <x:c r="M4064" s="10" t="n">
        <x:v>1</x:v>
      </x:c>
      <x:c r="N4064" s="10" t="n">
        <x:v>0</x:v>
      </x:c>
      <x:c r="O4064" s="10" t="n">
        <x:v>0</x:v>
      </x:c>
      <x:c r="P4064" s="9" t="str">
        <x:f>'CaseReview'!U1878</x:f>
        <x:v>FAIL</x:v>
      </x:c>
      <x:c r="Q4064" s="9" t="n">
        <x:f>IF(AND(T4064=1,G4064=P4064),1,0)</x:f>
        <x:v>1</x:v>
      </x:c>
      <x:c r="R4064" s="9" t="n">
        <x:f>IF(AND(T4064=1,G4064="PASS",P4064="FAIL"),1,0)</x:f>
        <x:v>0</x:v>
      </x:c>
      <x:c r="S4064" s="9" t="n">
        <x:f>IF(AND(T4064=1,G4064="FAIL",P4064="PASS"),1,0)</x:f>
        <x:v>0</x:v>
      </x:c>
      <x:c r="T4064" s="9" t="n">
        <x:v>1</x:v>
      </x:c>
      <x:c r="U4064" s="9" t="n">
        <x:v>9</x:v>
      </x:c>
      <x:c r="V4064" s="9" t="str">
        <x:v>MVP/SHACL_GENERATION_PIPELINE/experiments/LUNA_NO_SEMANTIC_VALIDATOR/RUN_01/runs/RUN-TRF-055-20260901T112440717266Z/artifacts/attempt_01/candidate_shape.ttl</x:v>
      </x:c>
    </x:row>
    <x:row r="4065" ht="22" customHeight="1">
      <x:c r="A4065" s="10" t="str">
        <x:v>NO_SEMANTIC</x:v>
      </x:c>
      <x:c r="B4065" s="10" t="str">
        <x:v>TRF-055</x:v>
      </x:c>
      <x:c r="C4065" s="10" t="str">
        <x:v>TRF-055-F05</x:v>
      </x:c>
      <x:c r="D4065" s="10" t="str">
        <x:v>RUN_01</x:v>
      </x:c>
      <x:c r="E4065" s="10" t="str">
        <x:v>ORIGINAL_LEDGER</x:v>
      </x:c>
      <x:c r="F4065" s="10" t="str">
        <x:v>FAIL</x:v>
      </x:c>
      <x:c r="G4065" s="10" t="str">
        <x:v>FAIL</x:v>
      </x:c>
      <x:c r="H4065" s="10" t="str">
        <x:v>EXECUTED</x:v>
      </x:c>
      <x:c r="I4065" s="10" t="str">
        <x:v>PARSED</x:v>
      </x:c>
      <x:c r="J4065" s="10" t="str">
        <x:v>NO_SEMANTIC_VALIDATOR_DETERMINISTIC_PASS</x:v>
      </x:c>
      <x:c r="K4065" s="10" t="str">
        <x:v>d749e6005005815601a3e6a8405ffcb217dc05c650987bcb5a9709cf48001954</x:v>
      </x:c>
      <x:c r="L4065" s="10" t="str">
        <x:v>historical_three</x:v>
      </x:c>
      <x:c r="M4065" s="10" t="n">
        <x:v>1</x:v>
      </x:c>
      <x:c r="N4065" s="10" t="n">
        <x:v>0</x:v>
      </x:c>
      <x:c r="O4065" s="10" t="n">
        <x:v>0</x:v>
      </x:c>
      <x:c r="P4065" s="9" t="str">
        <x:f>'CaseReview'!U1879</x:f>
        <x:v>FAIL</x:v>
      </x:c>
      <x:c r="Q4065" s="9" t="n">
        <x:f>IF(AND(T4065=1,G4065=P4065),1,0)</x:f>
        <x:v>1</x:v>
      </x:c>
      <x:c r="R4065" s="9" t="n">
        <x:f>IF(AND(T4065=1,G4065="PASS",P4065="FAIL"),1,0)</x:f>
        <x:v>0</x:v>
      </x:c>
      <x:c r="S4065" s="9" t="n">
        <x:f>IF(AND(T4065=1,G4065="FAIL",P4065="PASS"),1,0)</x:f>
        <x:v>0</x:v>
      </x:c>
      <x:c r="T4065" s="9" t="n">
        <x:v>1</x:v>
      </x:c>
      <x:c r="U4065" s="9" t="n">
        <x:v>9</x:v>
      </x:c>
      <x:c r="V4065" s="9" t="str">
        <x:v>MVP/SHACL_GENERATION_PIPELINE/experiments/LUNA_NO_SEMANTIC_VALIDATOR/RUN_01/runs/RUN-TRF-055-20260901T112440717266Z/artifacts/attempt_01/candidate_shape.ttl</x:v>
      </x:c>
    </x:row>
    <x:row r="4066" ht="22" customHeight="1">
      <x:c r="A4066" s="10" t="str">
        <x:v>NO_SEMANTIC</x:v>
      </x:c>
      <x:c r="B4066" s="10" t="str">
        <x:v>TRF-055</x:v>
      </x:c>
      <x:c r="C4066" s="10" t="str">
        <x:v>TRF-055-P01</x:v>
      </x:c>
      <x:c r="D4066" s="10" t="str">
        <x:v>RUN_01</x:v>
      </x:c>
      <x:c r="E4066" s="10" t="str">
        <x:v>ORIGINAL_LEDGER</x:v>
      </x:c>
      <x:c r="F4066" s="10" t="str">
        <x:v>PASS</x:v>
      </x:c>
      <x:c r="G4066" s="10" t="str">
        <x:v>FAIL</x:v>
      </x:c>
      <x:c r="H4066" s="10" t="str">
        <x:v>EXECUTED</x:v>
      </x:c>
      <x:c r="I4066" s="10" t="str">
        <x:v>PARSED</x:v>
      </x:c>
      <x:c r="J4066" s="10" t="str">
        <x:v>NO_SEMANTIC_VALIDATOR_DETERMINISTIC_PASS</x:v>
      </x:c>
      <x:c r="K4066" s="10" t="str">
        <x:v>d749e6005005815601a3e6a8405ffcb217dc05c650987bcb5a9709cf48001954</x:v>
      </x:c>
      <x:c r="L4066" s="10" t="str">
        <x:v>historical_three</x:v>
      </x:c>
      <x:c r="M4066" s="10" t="n">
        <x:v>0</x:v>
      </x:c>
      <x:c r="N4066" s="10" t="n">
        <x:v>0</x:v>
      </x:c>
      <x:c r="O4066" s="10" t="n">
        <x:v>1</x:v>
      </x:c>
      <x:c r="P4066" s="9" t="str">
        <x:f>'CaseReview'!U1880</x:f>
        <x:v>PASS</x:v>
      </x:c>
      <x:c r="Q4066" s="9" t="n">
        <x:f>IF(AND(T4066=1,G4066=P4066),1,0)</x:f>
        <x:v>0</x:v>
      </x:c>
      <x:c r="R4066" s="9" t="n">
        <x:f>IF(AND(T4066=1,G4066="PASS",P4066="FAIL"),1,0)</x:f>
        <x:v>0</x:v>
      </x:c>
      <x:c r="S4066" s="9" t="n">
        <x:f>IF(AND(T4066=1,G4066="FAIL",P4066="PASS"),1,0)</x:f>
        <x:v>1</x:v>
      </x:c>
      <x:c r="T4066" s="9" t="n">
        <x:v>1</x:v>
      </x:c>
      <x:c r="U4066" s="9" t="n">
        <x:v>9</x:v>
      </x:c>
      <x:c r="V4066" s="9" t="str">
        <x:v>MVP/SHACL_GENERATION_PIPELINE/experiments/LUNA_NO_SEMANTIC_VALIDATOR/RUN_01/runs/RUN-TRF-055-20260901T112440717266Z/artifacts/attempt_01/candidate_shape.ttl</x:v>
      </x:c>
    </x:row>
    <x:row r="4067" ht="22" customHeight="1">
      <x:c r="A4067" s="10" t="str">
        <x:v>NO_SEMANTIC</x:v>
      </x:c>
      <x:c r="B4067" s="10" t="str">
        <x:v>TRF-055</x:v>
      </x:c>
      <x:c r="C4067" s="10" t="str">
        <x:v>TRF-055-P02</x:v>
      </x:c>
      <x:c r="D4067" s="10" t="str">
        <x:v>RUN_01</x:v>
      </x:c>
      <x:c r="E4067" s="10" t="str">
        <x:v>ORIGINAL_LEDGER</x:v>
      </x:c>
      <x:c r="F4067" s="10" t="str">
        <x:v>PASS</x:v>
      </x:c>
      <x:c r="G4067" s="10" t="str">
        <x:v>FAIL</x:v>
      </x:c>
      <x:c r="H4067" s="10" t="str">
        <x:v>EXECUTED</x:v>
      </x:c>
      <x:c r="I4067" s="10" t="str">
        <x:v>PARSED</x:v>
      </x:c>
      <x:c r="J4067" s="10" t="str">
        <x:v>NO_SEMANTIC_VALIDATOR_DETERMINISTIC_PASS</x:v>
      </x:c>
      <x:c r="K4067" s="10" t="str">
        <x:v>d749e6005005815601a3e6a8405ffcb217dc05c650987bcb5a9709cf48001954</x:v>
      </x:c>
      <x:c r="L4067" s="10" t="str">
        <x:v>historical_three</x:v>
      </x:c>
      <x:c r="M4067" s="10" t="n">
        <x:v>0</x:v>
      </x:c>
      <x:c r="N4067" s="10" t="n">
        <x:v>0</x:v>
      </x:c>
      <x:c r="O4067" s="10" t="n">
        <x:v>1</x:v>
      </x:c>
      <x:c r="P4067" s="9" t="str">
        <x:f>'CaseReview'!U1881</x:f>
        <x:v>PASS</x:v>
      </x:c>
      <x:c r="Q4067" s="9" t="n">
        <x:f>IF(AND(T4067=1,G4067=P4067),1,0)</x:f>
        <x:v>0</x:v>
      </x:c>
      <x:c r="R4067" s="9" t="n">
        <x:f>IF(AND(T4067=1,G4067="PASS",P4067="FAIL"),1,0)</x:f>
        <x:v>0</x:v>
      </x:c>
      <x:c r="S4067" s="9" t="n">
        <x:f>IF(AND(T4067=1,G4067="FAIL",P4067="PASS"),1,0)</x:f>
        <x:v>1</x:v>
      </x:c>
      <x:c r="T4067" s="9" t="n">
        <x:v>1</x:v>
      </x:c>
      <x:c r="U4067" s="9" t="n">
        <x:v>9</x:v>
      </x:c>
      <x:c r="V4067" s="9" t="str">
        <x:v>MVP/SHACL_GENERATION_PIPELINE/experiments/LUNA_NO_SEMANTIC_VALIDATOR/RUN_01/runs/RUN-TRF-055-20260901T112440717266Z/artifacts/attempt_01/candidate_shape.ttl</x:v>
      </x:c>
    </x:row>
    <x:row r="4068" ht="22" customHeight="1">
      <x:c r="A4068" s="10" t="str">
        <x:v>NO_SEMANTIC</x:v>
      </x:c>
      <x:c r="B4068" s="10" t="str">
        <x:v>TRF-055</x:v>
      </x:c>
      <x:c r="C4068" s="10" t="str">
        <x:v>TRF-055-P03</x:v>
      </x:c>
      <x:c r="D4068" s="10" t="str">
        <x:v>RUN_01</x:v>
      </x:c>
      <x:c r="E4068" s="10" t="str">
        <x:v>ORIGINAL_LEDGER</x:v>
      </x:c>
      <x:c r="F4068" s="10" t="str">
        <x:v>PASS</x:v>
      </x:c>
      <x:c r="G4068" s="10" t="str">
        <x:v>FAIL</x:v>
      </x:c>
      <x:c r="H4068" s="10" t="str">
        <x:v>EXECUTED</x:v>
      </x:c>
      <x:c r="I4068" s="10" t="str">
        <x:v>PARSED</x:v>
      </x:c>
      <x:c r="J4068" s="10" t="str">
        <x:v>NO_SEMANTIC_VALIDATOR_DETERMINISTIC_PASS</x:v>
      </x:c>
      <x:c r="K4068" s="10" t="str">
        <x:v>d749e6005005815601a3e6a8405ffcb217dc05c650987bcb5a9709cf48001954</x:v>
      </x:c>
      <x:c r="L4068" s="10" t="str">
        <x:v>historical_three</x:v>
      </x:c>
      <x:c r="M4068" s="10" t="n">
        <x:v>0</x:v>
      </x:c>
      <x:c r="N4068" s="10" t="n">
        <x:v>0</x:v>
      </x:c>
      <x:c r="O4068" s="10" t="n">
        <x:v>1</x:v>
      </x:c>
      <x:c r="P4068" s="9" t="str">
        <x:f>'CaseReview'!U1882</x:f>
        <x:v>PASS</x:v>
      </x:c>
      <x:c r="Q4068" s="9" t="n">
        <x:f>IF(AND(T4068=1,G4068=P4068),1,0)</x:f>
        <x:v>0</x:v>
      </x:c>
      <x:c r="R4068" s="9" t="n">
        <x:f>IF(AND(T4068=1,G4068="PASS",P4068="FAIL"),1,0)</x:f>
        <x:v>0</x:v>
      </x:c>
      <x:c r="S4068" s="9" t="n">
        <x:f>IF(AND(T4068=1,G4068="FAIL",P4068="PASS"),1,0)</x:f>
        <x:v>1</x:v>
      </x:c>
      <x:c r="T4068" s="9" t="n">
        <x:v>1</x:v>
      </x:c>
      <x:c r="U4068" s="9" t="n">
        <x:v>9</x:v>
      </x:c>
      <x:c r="V4068" s="9" t="str">
        <x:v>MVP/SHACL_GENERATION_PIPELINE/experiments/LUNA_NO_SEMANTIC_VALIDATOR/RUN_01/runs/RUN-TRF-055-20260901T112440717266Z/artifacts/attempt_01/candidate_shape.ttl</x:v>
      </x:c>
    </x:row>
    <x:row r="4069" ht="22" customHeight="1">
      <x:c r="A4069" s="10" t="str">
        <x:v>NO_SEMANTIC</x:v>
      </x:c>
      <x:c r="B4069" s="10" t="str">
        <x:v>TRF-055</x:v>
      </x:c>
      <x:c r="C4069" s="10" t="str">
        <x:v>TRF-055-P04</x:v>
      </x:c>
      <x:c r="D4069" s="10" t="str">
        <x:v>RUN_01</x:v>
      </x:c>
      <x:c r="E4069" s="10" t="str">
        <x:v>ORIGINAL_LEDGER</x:v>
      </x:c>
      <x:c r="F4069" s="10" t="str">
        <x:v>PASS</x:v>
      </x:c>
      <x:c r="G4069" s="10" t="str">
        <x:v>FAIL</x:v>
      </x:c>
      <x:c r="H4069" s="10" t="str">
        <x:v>EXECUTED</x:v>
      </x:c>
      <x:c r="I4069" s="10" t="str">
        <x:v>PARSED</x:v>
      </x:c>
      <x:c r="J4069" s="10" t="str">
        <x:v>NO_SEMANTIC_VALIDATOR_DETERMINISTIC_PASS</x:v>
      </x:c>
      <x:c r="K4069" s="10" t="str">
        <x:v>d749e6005005815601a3e6a8405ffcb217dc05c650987bcb5a9709cf48001954</x:v>
      </x:c>
      <x:c r="L4069" s="10" t="str">
        <x:v>historical_three</x:v>
      </x:c>
      <x:c r="M4069" s="10" t="n">
        <x:v>0</x:v>
      </x:c>
      <x:c r="N4069" s="10" t="n">
        <x:v>0</x:v>
      </x:c>
      <x:c r="O4069" s="10" t="n">
        <x:v>1</x:v>
      </x:c>
      <x:c r="P4069" s="9" t="str">
        <x:f>'CaseReview'!U1883</x:f>
        <x:v>PASS</x:v>
      </x:c>
      <x:c r="Q4069" s="9" t="n">
        <x:f>IF(AND(T4069=1,G4069=P4069),1,0)</x:f>
        <x:v>0</x:v>
      </x:c>
      <x:c r="R4069" s="9" t="n">
        <x:f>IF(AND(T4069=1,G4069="PASS",P4069="FAIL"),1,0)</x:f>
        <x:v>0</x:v>
      </x:c>
      <x:c r="S4069" s="9" t="n">
        <x:f>IF(AND(T4069=1,G4069="FAIL",P4069="PASS"),1,0)</x:f>
        <x:v>1</x:v>
      </x:c>
      <x:c r="T4069" s="9" t="n">
        <x:v>1</x:v>
      </x:c>
      <x:c r="U4069" s="9" t="n">
        <x:v>9</x:v>
      </x:c>
      <x:c r="V4069" s="9" t="str">
        <x:v>MVP/SHACL_GENERATION_PIPELINE/experiments/LUNA_NO_SEMANTIC_VALIDATOR/RUN_01/runs/RUN-TRF-055-20260901T112440717266Z/artifacts/attempt_01/candidate_shape.ttl</x:v>
      </x:c>
    </x:row>
    <x:row r="4070" ht="22" customHeight="1">
      <x:c r="A4070" s="10" t="str">
        <x:v>NO_SEMANTIC</x:v>
      </x:c>
      <x:c r="B4070" s="10" t="str">
        <x:v>TRF-056</x:v>
      </x:c>
      <x:c r="C4070" s="10" t="str">
        <x:v>TRF-056-F01</x:v>
      </x:c>
      <x:c r="D4070" s="10" t="str">
        <x:v>RUN_01</x:v>
      </x:c>
      <x:c r="E4070" s="10" t="str">
        <x:v>ORIGINAL_LEDGER</x:v>
      </x:c>
      <x:c r="F4070" s="10" t="str">
        <x:v>FAIL</x:v>
      </x:c>
      <x:c r="G4070" s="10" t="str">
        <x:v>FAIL</x:v>
      </x:c>
      <x:c r="H4070" s="10" t="str">
        <x:v>EXECUTED</x:v>
      </x:c>
      <x:c r="I4070" s="10" t="str">
        <x:v>PARSED</x:v>
      </x:c>
      <x:c r="J4070" s="10" t="str">
        <x:v>NO_SEMANTIC_VALIDATOR_DETERMINISTIC_PASS</x:v>
      </x:c>
      <x:c r="K4070" s="10" t="str">
        <x:v>75000cccbf700a25c82f780bce391d303e4d1862589f631dfc3ba4dac3db8b55</x:v>
      </x:c>
      <x:c r="L4070" s="10" t="str">
        <x:v>historical_three</x:v>
      </x:c>
      <x:c r="M4070" s="10" t="n">
        <x:v>1</x:v>
      </x:c>
      <x:c r="N4070" s="10" t="n">
        <x:v>0</x:v>
      </x:c>
      <x:c r="O4070" s="10" t="n">
        <x:v>0</x:v>
      </x:c>
      <x:c r="P4070" s="9" t="str">
        <x:f>'CaseReview'!U1884</x:f>
        <x:v>FAIL</x:v>
      </x:c>
      <x:c r="Q4070" s="9" t="n">
        <x:f>IF(AND(T4070=1,G4070=P4070),1,0)</x:f>
        <x:v>1</x:v>
      </x:c>
      <x:c r="R4070" s="9" t="n">
        <x:f>IF(AND(T4070=1,G4070="PASS",P4070="FAIL"),1,0)</x:f>
        <x:v>0</x:v>
      </x:c>
      <x:c r="S4070" s="9" t="n">
        <x:f>IF(AND(T4070=1,G4070="FAIL",P4070="PASS"),1,0)</x:f>
        <x:v>0</x:v>
      </x:c>
      <x:c r="T4070" s="9" t="n">
        <x:v>1</x:v>
      </x:c>
      <x:c r="U4070" s="9" t="n">
        <x:v>8</x:v>
      </x:c>
      <x:c r="V4070" s="9" t="str">
        <x:v>MVP/SHACL_GENERATION_PIPELINE/experiments/LUNA_NO_SEMANTIC_VALIDATOR/RUN_01/runs/RUN-TRF-056-20260901T112514516778Z/artifacts/attempt_01/candidate_shape.ttl</x:v>
      </x:c>
    </x:row>
    <x:row r="4071" ht="22" customHeight="1">
      <x:c r="A4071" s="10" t="str">
        <x:v>NO_SEMANTIC</x:v>
      </x:c>
      <x:c r="B4071" s="10" t="str">
        <x:v>TRF-056</x:v>
      </x:c>
      <x:c r="C4071" s="10" t="str">
        <x:v>TRF-056-F02</x:v>
      </x:c>
      <x:c r="D4071" s="10" t="str">
        <x:v>RUN_01</x:v>
      </x:c>
      <x:c r="E4071" s="10" t="str">
        <x:v>ORIGINAL_LEDGER</x:v>
      </x:c>
      <x:c r="F4071" s="10" t="str">
        <x:v>FAIL</x:v>
      </x:c>
      <x:c r="G4071" s="10" t="str">
        <x:v>FAIL</x:v>
      </x:c>
      <x:c r="H4071" s="10" t="str">
        <x:v>EXECUTED</x:v>
      </x:c>
      <x:c r="I4071" s="10" t="str">
        <x:v>PARSED</x:v>
      </x:c>
      <x:c r="J4071" s="10" t="str">
        <x:v>NO_SEMANTIC_VALIDATOR_DETERMINISTIC_PASS</x:v>
      </x:c>
      <x:c r="K4071" s="10" t="str">
        <x:v>75000cccbf700a25c82f780bce391d303e4d1862589f631dfc3ba4dac3db8b55</x:v>
      </x:c>
      <x:c r="L4071" s="10" t="str">
        <x:v>historical_three</x:v>
      </x:c>
      <x:c r="M4071" s="10" t="n">
        <x:v>1</x:v>
      </x:c>
      <x:c r="N4071" s="10" t="n">
        <x:v>0</x:v>
      </x:c>
      <x:c r="O4071" s="10" t="n">
        <x:v>0</x:v>
      </x:c>
      <x:c r="P4071" s="9" t="str">
        <x:f>'CaseReview'!U1885</x:f>
        <x:v>FAIL</x:v>
      </x:c>
      <x:c r="Q4071" s="9" t="n">
        <x:f>IF(AND(T4071=1,G4071=P4071),1,0)</x:f>
        <x:v>1</x:v>
      </x:c>
      <x:c r="R4071" s="9" t="n">
        <x:f>IF(AND(T4071=1,G4071="PASS",P4071="FAIL"),1,0)</x:f>
        <x:v>0</x:v>
      </x:c>
      <x:c r="S4071" s="9" t="n">
        <x:f>IF(AND(T4071=1,G4071="FAIL",P4071="PASS"),1,0)</x:f>
        <x:v>0</x:v>
      </x:c>
      <x:c r="T4071" s="9" t="n">
        <x:v>1</x:v>
      </x:c>
      <x:c r="U4071" s="9" t="n">
        <x:v>8</x:v>
      </x:c>
      <x:c r="V4071" s="9" t="str">
        <x:v>MVP/SHACL_GENERATION_PIPELINE/experiments/LUNA_NO_SEMANTIC_VALIDATOR/RUN_01/runs/RUN-TRF-056-20260901T112514516778Z/artifacts/attempt_01/candidate_shape.ttl</x:v>
      </x:c>
    </x:row>
    <x:row r="4072" ht="22" customHeight="1">
      <x:c r="A4072" s="10" t="str">
        <x:v>NO_SEMANTIC</x:v>
      </x:c>
      <x:c r="B4072" s="10" t="str">
        <x:v>TRF-056</x:v>
      </x:c>
      <x:c r="C4072" s="10" t="str">
        <x:v>TRF-056-F03</x:v>
      </x:c>
      <x:c r="D4072" s="10" t="str">
        <x:v>RUN_01</x:v>
      </x:c>
      <x:c r="E4072" s="10" t="str">
        <x:v>ORIGINAL_LEDGER</x:v>
      </x:c>
      <x:c r="F4072" s="10" t="str">
        <x:v>FAIL</x:v>
      </x:c>
      <x:c r="G4072" s="10" t="str">
        <x:v>FAIL</x:v>
      </x:c>
      <x:c r="H4072" s="10" t="str">
        <x:v>EXECUTED</x:v>
      </x:c>
      <x:c r="I4072" s="10" t="str">
        <x:v>PARSED</x:v>
      </x:c>
      <x:c r="J4072" s="10" t="str">
        <x:v>NO_SEMANTIC_VALIDATOR_DETERMINISTIC_PASS</x:v>
      </x:c>
      <x:c r="K4072" s="10" t="str">
        <x:v>75000cccbf700a25c82f780bce391d303e4d1862589f631dfc3ba4dac3db8b55</x:v>
      </x:c>
      <x:c r="L4072" s="10" t="str">
        <x:v>historical_three</x:v>
      </x:c>
      <x:c r="M4072" s="10" t="n">
        <x:v>1</x:v>
      </x:c>
      <x:c r="N4072" s="10" t="n">
        <x:v>0</x:v>
      </x:c>
      <x:c r="O4072" s="10" t="n">
        <x:v>0</x:v>
      </x:c>
      <x:c r="P4072" s="9" t="str">
        <x:f>'CaseReview'!U1886</x:f>
        <x:v>FAIL</x:v>
      </x:c>
      <x:c r="Q4072" s="9" t="n">
        <x:f>IF(AND(T4072=1,G4072=P4072),1,0)</x:f>
        <x:v>1</x:v>
      </x:c>
      <x:c r="R4072" s="9" t="n">
        <x:f>IF(AND(T4072=1,G4072="PASS",P4072="FAIL"),1,0)</x:f>
        <x:v>0</x:v>
      </x:c>
      <x:c r="S4072" s="9" t="n">
        <x:f>IF(AND(T4072=1,G4072="FAIL",P4072="PASS"),1,0)</x:f>
        <x:v>0</x:v>
      </x:c>
      <x:c r="T4072" s="9" t="n">
        <x:v>1</x:v>
      </x:c>
      <x:c r="U4072" s="9" t="n">
        <x:v>8</x:v>
      </x:c>
      <x:c r="V4072" s="9" t="str">
        <x:v>MVP/SHACL_GENERATION_PIPELINE/experiments/LUNA_NO_SEMANTIC_VALIDATOR/RUN_01/runs/RUN-TRF-056-20260901T112514516778Z/artifacts/attempt_01/candidate_shape.ttl</x:v>
      </x:c>
    </x:row>
    <x:row r="4073" ht="22" customHeight="1">
      <x:c r="A4073" s="10" t="str">
        <x:v>NO_SEMANTIC</x:v>
      </x:c>
      <x:c r="B4073" s="10" t="str">
        <x:v>TRF-056</x:v>
      </x:c>
      <x:c r="C4073" s="10" t="str">
        <x:v>TRF-056-F04</x:v>
      </x:c>
      <x:c r="D4073" s="10" t="str">
        <x:v>RUN_01</x:v>
      </x:c>
      <x:c r="E4073" s="10" t="str">
        <x:v>ORIGINAL_LEDGER</x:v>
      </x:c>
      <x:c r="F4073" s="10" t="str">
        <x:v>FAIL</x:v>
      </x:c>
      <x:c r="G4073" s="10" t="str">
        <x:v>FAIL</x:v>
      </x:c>
      <x:c r="H4073" s="10" t="str">
        <x:v>EXECUTED</x:v>
      </x:c>
      <x:c r="I4073" s="10" t="str">
        <x:v>PARSED</x:v>
      </x:c>
      <x:c r="J4073" s="10" t="str">
        <x:v>NO_SEMANTIC_VALIDATOR_DETERMINISTIC_PASS</x:v>
      </x:c>
      <x:c r="K4073" s="10" t="str">
        <x:v>75000cccbf700a25c82f780bce391d303e4d1862589f631dfc3ba4dac3db8b55</x:v>
      </x:c>
      <x:c r="L4073" s="10" t="str">
        <x:v>historical_three</x:v>
      </x:c>
      <x:c r="M4073" s="10" t="n">
        <x:v>1</x:v>
      </x:c>
      <x:c r="N4073" s="10" t="n">
        <x:v>0</x:v>
      </x:c>
      <x:c r="O4073" s="10" t="n">
        <x:v>0</x:v>
      </x:c>
      <x:c r="P4073" s="9" t="str">
        <x:f>'CaseReview'!U1887</x:f>
        <x:v>FAIL</x:v>
      </x:c>
      <x:c r="Q4073" s="9" t="n">
        <x:f>IF(AND(T4073=1,G4073=P4073),1,0)</x:f>
        <x:v>1</x:v>
      </x:c>
      <x:c r="R4073" s="9" t="n">
        <x:f>IF(AND(T4073=1,G4073="PASS",P4073="FAIL"),1,0)</x:f>
        <x:v>0</x:v>
      </x:c>
      <x:c r="S4073" s="9" t="n">
        <x:f>IF(AND(T4073=1,G4073="FAIL",P4073="PASS"),1,0)</x:f>
        <x:v>0</x:v>
      </x:c>
      <x:c r="T4073" s="9" t="n">
        <x:v>1</x:v>
      </x:c>
      <x:c r="U4073" s="9" t="n">
        <x:v>8</x:v>
      </x:c>
      <x:c r="V4073" s="9" t="str">
        <x:v>MVP/SHACL_GENERATION_PIPELINE/experiments/LUNA_NO_SEMANTIC_VALIDATOR/RUN_01/runs/RUN-TRF-056-20260901T112514516778Z/artifacts/attempt_01/candidate_shape.ttl</x:v>
      </x:c>
    </x:row>
    <x:row r="4074" ht="22" customHeight="1">
      <x:c r="A4074" s="10" t="str">
        <x:v>NO_SEMANTIC</x:v>
      </x:c>
      <x:c r="B4074" s="10" t="str">
        <x:v>TRF-056</x:v>
      </x:c>
      <x:c r="C4074" s="10" t="str">
        <x:v>TRF-056-F05</x:v>
      </x:c>
      <x:c r="D4074" s="10" t="str">
        <x:v>RUN_01</x:v>
      </x:c>
      <x:c r="E4074" s="10" t="str">
        <x:v>ORIGINAL_LEDGER</x:v>
      </x:c>
      <x:c r="F4074" s="10" t="str">
        <x:v>FAIL</x:v>
      </x:c>
      <x:c r="G4074" s="10" t="str">
        <x:v>PASS</x:v>
      </x:c>
      <x:c r="H4074" s="10" t="str">
        <x:v>EXECUTED</x:v>
      </x:c>
      <x:c r="I4074" s="10" t="str">
        <x:v>PARSED</x:v>
      </x:c>
      <x:c r="J4074" s="10" t="str">
        <x:v>NO_SEMANTIC_VALIDATOR_DETERMINISTIC_PASS</x:v>
      </x:c>
      <x:c r="K4074" s="10" t="str">
        <x:v>75000cccbf700a25c82f780bce391d303e4d1862589f631dfc3ba4dac3db8b55</x:v>
      </x:c>
      <x:c r="L4074" s="10" t="str">
        <x:v>historical_three</x:v>
      </x:c>
      <x:c r="M4074" s="10" t="n">
        <x:v>0</x:v>
      </x:c>
      <x:c r="N4074" s="10" t="n">
        <x:v>1</x:v>
      </x:c>
      <x:c r="O4074" s="10" t="n">
        <x:v>0</x:v>
      </x:c>
      <x:c r="P4074" s="9" t="str">
        <x:f>'CaseReview'!U1888</x:f>
        <x:v>FAIL</x:v>
      </x:c>
      <x:c r="Q4074" s="9" t="n">
        <x:f>IF(AND(T4074=1,G4074=P4074),1,0)</x:f>
        <x:v>0</x:v>
      </x:c>
      <x:c r="R4074" s="9" t="n">
        <x:f>IF(AND(T4074=1,G4074="PASS",P4074="FAIL"),1,0)</x:f>
        <x:v>1</x:v>
      </x:c>
      <x:c r="S4074" s="9" t="n">
        <x:f>IF(AND(T4074=1,G4074="FAIL",P4074="PASS"),1,0)</x:f>
        <x:v>0</x:v>
      </x:c>
      <x:c r="T4074" s="9" t="n">
        <x:v>1</x:v>
      </x:c>
      <x:c r="U4074" s="9" t="n">
        <x:v>8</x:v>
      </x:c>
      <x:c r="V4074" s="9" t="str">
        <x:v>MVP/SHACL_GENERATION_PIPELINE/experiments/LUNA_NO_SEMANTIC_VALIDATOR/RUN_01/runs/RUN-TRF-056-20260901T112514516778Z/artifacts/attempt_01/candidate_shape.ttl</x:v>
      </x:c>
    </x:row>
    <x:row r="4075" ht="22" customHeight="1">
      <x:c r="A4075" s="10" t="str">
        <x:v>NO_SEMANTIC</x:v>
      </x:c>
      <x:c r="B4075" s="10" t="str">
        <x:v>TRF-056</x:v>
      </x:c>
      <x:c r="C4075" s="10" t="str">
        <x:v>TRF-056-P01</x:v>
      </x:c>
      <x:c r="D4075" s="10" t="str">
        <x:v>RUN_01</x:v>
      </x:c>
      <x:c r="E4075" s="10" t="str">
        <x:v>ORIGINAL_LEDGER</x:v>
      </x:c>
      <x:c r="F4075" s="10" t="str">
        <x:v>PASS</x:v>
      </x:c>
      <x:c r="G4075" s="10" t="str">
        <x:v>PASS</x:v>
      </x:c>
      <x:c r="H4075" s="10" t="str">
        <x:v>EXECUTED</x:v>
      </x:c>
      <x:c r="I4075" s="10" t="str">
        <x:v>PARSED</x:v>
      </x:c>
      <x:c r="J4075" s="10" t="str">
        <x:v>NO_SEMANTIC_VALIDATOR_DETERMINISTIC_PASS</x:v>
      </x:c>
      <x:c r="K4075" s="10" t="str">
        <x:v>75000cccbf700a25c82f780bce391d303e4d1862589f631dfc3ba4dac3db8b55</x:v>
      </x:c>
      <x:c r="L4075" s="10" t="str">
        <x:v>historical_three</x:v>
      </x:c>
      <x:c r="M4075" s="10" t="n">
        <x:v>1</x:v>
      </x:c>
      <x:c r="N4075" s="10" t="n">
        <x:v>0</x:v>
      </x:c>
      <x:c r="O4075" s="10" t="n">
        <x:v>0</x:v>
      </x:c>
      <x:c r="P4075" s="9" t="str">
        <x:f>'CaseReview'!U1889</x:f>
        <x:v>PASS</x:v>
      </x:c>
      <x:c r="Q4075" s="9" t="n">
        <x:f>IF(AND(T4075=1,G4075=P4075),1,0)</x:f>
        <x:v>1</x:v>
      </x:c>
      <x:c r="R4075" s="9" t="n">
        <x:f>IF(AND(T4075=1,G4075="PASS",P4075="FAIL"),1,0)</x:f>
        <x:v>0</x:v>
      </x:c>
      <x:c r="S4075" s="9" t="n">
        <x:f>IF(AND(T4075=1,G4075="FAIL",P4075="PASS"),1,0)</x:f>
        <x:v>0</x:v>
      </x:c>
      <x:c r="T4075" s="9" t="n">
        <x:v>1</x:v>
      </x:c>
      <x:c r="U4075" s="9" t="n">
        <x:v>8</x:v>
      </x:c>
      <x:c r="V4075" s="9" t="str">
        <x:v>MVP/SHACL_GENERATION_PIPELINE/experiments/LUNA_NO_SEMANTIC_VALIDATOR/RUN_01/runs/RUN-TRF-056-20260901T112514516778Z/artifacts/attempt_01/candidate_shape.ttl</x:v>
      </x:c>
    </x:row>
    <x:row r="4076" ht="22" customHeight="1">
      <x:c r="A4076" s="10" t="str">
        <x:v>NO_SEMANTIC</x:v>
      </x:c>
      <x:c r="B4076" s="10" t="str">
        <x:v>TRF-056</x:v>
      </x:c>
      <x:c r="C4076" s="10" t="str">
        <x:v>TRF-056-P02</x:v>
      </x:c>
      <x:c r="D4076" s="10" t="str">
        <x:v>RUN_01</x:v>
      </x:c>
      <x:c r="E4076" s="10" t="str">
        <x:v>ORIGINAL_LEDGER</x:v>
      </x:c>
      <x:c r="F4076" s="10" t="str">
        <x:v>PASS</x:v>
      </x:c>
      <x:c r="G4076" s="10" t="str">
        <x:v>PASS</x:v>
      </x:c>
      <x:c r="H4076" s="10" t="str">
        <x:v>EXECUTED</x:v>
      </x:c>
      <x:c r="I4076" s="10" t="str">
        <x:v>PARSED</x:v>
      </x:c>
      <x:c r="J4076" s="10" t="str">
        <x:v>NO_SEMANTIC_VALIDATOR_DETERMINISTIC_PASS</x:v>
      </x:c>
      <x:c r="K4076" s="10" t="str">
        <x:v>75000cccbf700a25c82f780bce391d303e4d1862589f631dfc3ba4dac3db8b55</x:v>
      </x:c>
      <x:c r="L4076" s="10" t="str">
        <x:v>historical_three</x:v>
      </x:c>
      <x:c r="M4076" s="10" t="n">
        <x:v>1</x:v>
      </x:c>
      <x:c r="N4076" s="10" t="n">
        <x:v>0</x:v>
      </x:c>
      <x:c r="O4076" s="10" t="n">
        <x:v>0</x:v>
      </x:c>
      <x:c r="P4076" s="9" t="str">
        <x:f>'CaseReview'!U1890</x:f>
        <x:v>PASS</x:v>
      </x:c>
      <x:c r="Q4076" s="9" t="n">
        <x:f>IF(AND(T4076=1,G4076=P4076),1,0)</x:f>
        <x:v>1</x:v>
      </x:c>
      <x:c r="R4076" s="9" t="n">
        <x:f>IF(AND(T4076=1,G4076="PASS",P4076="FAIL"),1,0)</x:f>
        <x:v>0</x:v>
      </x:c>
      <x:c r="S4076" s="9" t="n">
        <x:f>IF(AND(T4076=1,G4076="FAIL",P4076="PASS"),1,0)</x:f>
        <x:v>0</x:v>
      </x:c>
      <x:c r="T4076" s="9" t="n">
        <x:v>1</x:v>
      </x:c>
      <x:c r="U4076" s="9" t="n">
        <x:v>8</x:v>
      </x:c>
      <x:c r="V4076" s="9" t="str">
        <x:v>MVP/SHACL_GENERATION_PIPELINE/experiments/LUNA_NO_SEMANTIC_VALIDATOR/RUN_01/runs/RUN-TRF-056-20260901T112514516778Z/artifacts/attempt_01/candidate_shape.ttl</x:v>
      </x:c>
    </x:row>
    <x:row r="4077" ht="22" customHeight="1">
      <x:c r="A4077" s="10" t="str">
        <x:v>NO_SEMANTIC</x:v>
      </x:c>
      <x:c r="B4077" s="10" t="str">
        <x:v>TRF-056</x:v>
      </x:c>
      <x:c r="C4077" s="10" t="str">
        <x:v>TRF-056-P03</x:v>
      </x:c>
      <x:c r="D4077" s="10" t="str">
        <x:v>RUN_01</x:v>
      </x:c>
      <x:c r="E4077" s="10" t="str">
        <x:v>ORIGINAL_LEDGER</x:v>
      </x:c>
      <x:c r="F4077" s="10" t="str">
        <x:v>PASS</x:v>
      </x:c>
      <x:c r="G4077" s="10" t="str">
        <x:v>PASS</x:v>
      </x:c>
      <x:c r="H4077" s="10" t="str">
        <x:v>EXECUTED</x:v>
      </x:c>
      <x:c r="I4077" s="10" t="str">
        <x:v>PARSED</x:v>
      </x:c>
      <x:c r="J4077" s="10" t="str">
        <x:v>NO_SEMANTIC_VALIDATOR_DETERMINISTIC_PASS</x:v>
      </x:c>
      <x:c r="K4077" s="10" t="str">
        <x:v>75000cccbf700a25c82f780bce391d303e4d1862589f631dfc3ba4dac3db8b55</x:v>
      </x:c>
      <x:c r="L4077" s="10" t="str">
        <x:v>historical_three</x:v>
      </x:c>
      <x:c r="M4077" s="10" t="n">
        <x:v>1</x:v>
      </x:c>
      <x:c r="N4077" s="10" t="n">
        <x:v>0</x:v>
      </x:c>
      <x:c r="O4077" s="10" t="n">
        <x:v>0</x:v>
      </x:c>
      <x:c r="P4077" s="9" t="str">
        <x:f>'CaseReview'!U1891</x:f>
        <x:v>PASS</x:v>
      </x:c>
      <x:c r="Q4077" s="9" t="n">
        <x:f>IF(AND(T4077=1,G4077=P4077),1,0)</x:f>
        <x:v>1</x:v>
      </x:c>
      <x:c r="R4077" s="9" t="n">
        <x:f>IF(AND(T4077=1,G4077="PASS",P4077="FAIL"),1,0)</x:f>
        <x:v>0</x:v>
      </x:c>
      <x:c r="S4077" s="9" t="n">
        <x:f>IF(AND(T4077=1,G4077="FAIL",P4077="PASS"),1,0)</x:f>
        <x:v>0</x:v>
      </x:c>
      <x:c r="T4077" s="9" t="n">
        <x:v>1</x:v>
      </x:c>
      <x:c r="U4077" s="9" t="n">
        <x:v>8</x:v>
      </x:c>
      <x:c r="V4077" s="9" t="str">
        <x:v>MVP/SHACL_GENERATION_PIPELINE/experiments/LUNA_NO_SEMANTIC_VALIDATOR/RUN_01/runs/RUN-TRF-056-20260901T112514516778Z/artifacts/attempt_01/candidate_shape.ttl</x:v>
      </x:c>
    </x:row>
    <x:row r="4078" ht="22" customHeight="1">
      <x:c r="A4078" s="10" t="str">
        <x:v>NO_SEMANTIC</x:v>
      </x:c>
      <x:c r="B4078" s="10" t="str">
        <x:v>TRF-057</x:v>
      </x:c>
      <x:c r="C4078" s="10" t="str">
        <x:v>TRF-057-F01</x:v>
      </x:c>
      <x:c r="D4078" s="10" t="str">
        <x:v>RUN_01</x:v>
      </x:c>
      <x:c r="E4078" s="10" t="str">
        <x:v>ORIGINAL_LEDGER</x:v>
      </x:c>
      <x:c r="F4078" s="10" t="str">
        <x:v>FAIL</x:v>
      </x:c>
      <x:c r="G4078" s="10" t="str">
        <x:v>FAIL</x:v>
      </x:c>
      <x:c r="H4078" s="10" t="str">
        <x:v>EXECUTED</x:v>
      </x:c>
      <x:c r="I4078" s="10" t="str">
        <x:v>PARSED</x:v>
      </x:c>
      <x:c r="J4078" s="10" t="str">
        <x:v>NO_SEMANTIC_VALIDATOR_DETERMINISTIC_PASS</x:v>
      </x:c>
      <x:c r="K4078" s="10" t="str">
        <x:v>0a9a4745f58e307c8122bc7105948ce53809a90c261389ca54ee96c5ba42af25</x:v>
      </x:c>
      <x:c r="L4078" s="10" t="str">
        <x:v>historical_three</x:v>
      </x:c>
      <x:c r="M4078" s="10" t="n">
        <x:v>1</x:v>
      </x:c>
      <x:c r="N4078" s="10" t="n">
        <x:v>0</x:v>
      </x:c>
      <x:c r="O4078" s="10" t="n">
        <x:v>0</x:v>
      </x:c>
      <x:c r="P4078" s="9" t="str">
        <x:f>'CaseReview'!U1892</x:f>
        <x:v>FAIL</x:v>
      </x:c>
      <x:c r="Q4078" s="9" t="n">
        <x:f>IF(AND(T4078=1,G4078=P4078),1,0)</x:f>
        <x:v>1</x:v>
      </x:c>
      <x:c r="R4078" s="9" t="n">
        <x:f>IF(AND(T4078=1,G4078="PASS",P4078="FAIL"),1,0)</x:f>
        <x:v>0</x:v>
      </x:c>
      <x:c r="S4078" s="9" t="n">
        <x:f>IF(AND(T4078=1,G4078="FAIL",P4078="PASS"),1,0)</x:f>
        <x:v>0</x:v>
      </x:c>
      <x:c r="T4078" s="9" t="n">
        <x:v>1</x:v>
      </x:c>
      <x:c r="U4078" s="9" t="n">
        <x:v>7</x:v>
      </x:c>
      <x:c r="V4078" s="9" t="str">
        <x:v>MVP/SHACL_GENERATION_PIPELINE/experiments/LUNA_NO_SEMANTIC_VALIDATOR/RUN_01/runs/RUN-TRF-057-20260901T112544500710Z/artifacts/attempt_01/candidate_shape.ttl</x:v>
      </x:c>
    </x:row>
    <x:row r="4079" ht="22" customHeight="1">
      <x:c r="A4079" s="10" t="str">
        <x:v>NO_SEMANTIC</x:v>
      </x:c>
      <x:c r="B4079" s="10" t="str">
        <x:v>TRF-057</x:v>
      </x:c>
      <x:c r="C4079" s="10" t="str">
        <x:v>TRF-057-F02</x:v>
      </x:c>
      <x:c r="D4079" s="10" t="str">
        <x:v>RUN_01</x:v>
      </x:c>
      <x:c r="E4079" s="10" t="str">
        <x:v>ORIGINAL_LEDGER</x:v>
      </x:c>
      <x:c r="F4079" s="10" t="str">
        <x:v>FAIL</x:v>
      </x:c>
      <x:c r="G4079" s="10" t="str">
        <x:v>FAIL</x:v>
      </x:c>
      <x:c r="H4079" s="10" t="str">
        <x:v>EXECUTED</x:v>
      </x:c>
      <x:c r="I4079" s="10" t="str">
        <x:v>PARSED</x:v>
      </x:c>
      <x:c r="J4079" s="10" t="str">
        <x:v>NO_SEMANTIC_VALIDATOR_DETERMINISTIC_PASS</x:v>
      </x:c>
      <x:c r="K4079" s="10" t="str">
        <x:v>0a9a4745f58e307c8122bc7105948ce53809a90c261389ca54ee96c5ba42af25</x:v>
      </x:c>
      <x:c r="L4079" s="10" t="str">
        <x:v>historical_three</x:v>
      </x:c>
      <x:c r="M4079" s="10" t="n">
        <x:v>1</x:v>
      </x:c>
      <x:c r="N4079" s="10" t="n">
        <x:v>0</x:v>
      </x:c>
      <x:c r="O4079" s="10" t="n">
        <x:v>0</x:v>
      </x:c>
      <x:c r="P4079" s="9" t="str">
        <x:f>'CaseReview'!U1893</x:f>
        <x:v>FAIL</x:v>
      </x:c>
      <x:c r="Q4079" s="9" t="n">
        <x:f>IF(AND(T4079=1,G4079=P4079),1,0)</x:f>
        <x:v>1</x:v>
      </x:c>
      <x:c r="R4079" s="9" t="n">
        <x:f>IF(AND(T4079=1,G4079="PASS",P4079="FAIL"),1,0)</x:f>
        <x:v>0</x:v>
      </x:c>
      <x:c r="S4079" s="9" t="n">
        <x:f>IF(AND(T4079=1,G4079="FAIL",P4079="PASS"),1,0)</x:f>
        <x:v>0</x:v>
      </x:c>
      <x:c r="T4079" s="9" t="n">
        <x:v>1</x:v>
      </x:c>
      <x:c r="U4079" s="9" t="n">
        <x:v>7</x:v>
      </x:c>
      <x:c r="V4079" s="9" t="str">
        <x:v>MVP/SHACL_GENERATION_PIPELINE/experiments/LUNA_NO_SEMANTIC_VALIDATOR/RUN_01/runs/RUN-TRF-057-20260901T112544500710Z/artifacts/attempt_01/candidate_shape.ttl</x:v>
      </x:c>
    </x:row>
    <x:row r="4080" ht="22" customHeight="1">
      <x:c r="A4080" s="10" t="str">
        <x:v>NO_SEMANTIC</x:v>
      </x:c>
      <x:c r="B4080" s="10" t="str">
        <x:v>TRF-057</x:v>
      </x:c>
      <x:c r="C4080" s="10" t="str">
        <x:v>TRF-057-F03</x:v>
      </x:c>
      <x:c r="D4080" s="10" t="str">
        <x:v>RUN_01</x:v>
      </x:c>
      <x:c r="E4080" s="10" t="str">
        <x:v>ORIGINAL_LEDGER</x:v>
      </x:c>
      <x:c r="F4080" s="10" t="str">
        <x:v>FAIL</x:v>
      </x:c>
      <x:c r="G4080" s="10" t="str">
        <x:v>FAIL</x:v>
      </x:c>
      <x:c r="H4080" s="10" t="str">
        <x:v>EXECUTED</x:v>
      </x:c>
      <x:c r="I4080" s="10" t="str">
        <x:v>PARSED</x:v>
      </x:c>
      <x:c r="J4080" s="10" t="str">
        <x:v>NO_SEMANTIC_VALIDATOR_DETERMINISTIC_PASS</x:v>
      </x:c>
      <x:c r="K4080" s="10" t="str">
        <x:v>0a9a4745f58e307c8122bc7105948ce53809a90c261389ca54ee96c5ba42af25</x:v>
      </x:c>
      <x:c r="L4080" s="10" t="str">
        <x:v>historical_three</x:v>
      </x:c>
      <x:c r="M4080" s="10" t="n">
        <x:v>1</x:v>
      </x:c>
      <x:c r="N4080" s="10" t="n">
        <x:v>0</x:v>
      </x:c>
      <x:c r="O4080" s="10" t="n">
        <x:v>0</x:v>
      </x:c>
      <x:c r="P4080" s="9" t="str">
        <x:f>'CaseReview'!U1894</x:f>
        <x:v>FAIL</x:v>
      </x:c>
      <x:c r="Q4080" s="9" t="n">
        <x:f>IF(AND(T4080=1,G4080=P4080),1,0)</x:f>
        <x:v>1</x:v>
      </x:c>
      <x:c r="R4080" s="9" t="n">
        <x:f>IF(AND(T4080=1,G4080="PASS",P4080="FAIL"),1,0)</x:f>
        <x:v>0</x:v>
      </x:c>
      <x:c r="S4080" s="9" t="n">
        <x:f>IF(AND(T4080=1,G4080="FAIL",P4080="PASS"),1,0)</x:f>
        <x:v>0</x:v>
      </x:c>
      <x:c r="T4080" s="9" t="n">
        <x:v>1</x:v>
      </x:c>
      <x:c r="U4080" s="9" t="n">
        <x:v>7</x:v>
      </x:c>
      <x:c r="V4080" s="9" t="str">
        <x:v>MVP/SHACL_GENERATION_PIPELINE/experiments/LUNA_NO_SEMANTIC_VALIDATOR/RUN_01/runs/RUN-TRF-057-20260901T112544500710Z/artifacts/attempt_01/candidate_shape.ttl</x:v>
      </x:c>
    </x:row>
    <x:row r="4081" ht="22" customHeight="1">
      <x:c r="A4081" s="10" t="str">
        <x:v>NO_SEMANTIC</x:v>
      </x:c>
      <x:c r="B4081" s="10" t="str">
        <x:v>TRF-057</x:v>
      </x:c>
      <x:c r="C4081" s="10" t="str">
        <x:v>TRF-057-F04</x:v>
      </x:c>
      <x:c r="D4081" s="10" t="str">
        <x:v>RUN_01</x:v>
      </x:c>
      <x:c r="E4081" s="10" t="str">
        <x:v>ORIGINAL_LEDGER</x:v>
      </x:c>
      <x:c r="F4081" s="10" t="str">
        <x:v>FAIL</x:v>
      </x:c>
      <x:c r="G4081" s="10" t="str">
        <x:v>FAIL</x:v>
      </x:c>
      <x:c r="H4081" s="10" t="str">
        <x:v>EXECUTED</x:v>
      </x:c>
      <x:c r="I4081" s="10" t="str">
        <x:v>PARSED</x:v>
      </x:c>
      <x:c r="J4081" s="10" t="str">
        <x:v>NO_SEMANTIC_VALIDATOR_DETERMINISTIC_PASS</x:v>
      </x:c>
      <x:c r="K4081" s="10" t="str">
        <x:v>0a9a4745f58e307c8122bc7105948ce53809a90c261389ca54ee96c5ba42af25</x:v>
      </x:c>
      <x:c r="L4081" s="10" t="str">
        <x:v>historical_three</x:v>
      </x:c>
      <x:c r="M4081" s="10" t="n">
        <x:v>1</x:v>
      </x:c>
      <x:c r="N4081" s="10" t="n">
        <x:v>0</x:v>
      </x:c>
      <x:c r="O4081" s="10" t="n">
        <x:v>0</x:v>
      </x:c>
      <x:c r="P4081" s="9" t="str">
        <x:f>'CaseReview'!U1895</x:f>
        <x:v>FAIL</x:v>
      </x:c>
      <x:c r="Q4081" s="9" t="n">
        <x:f>IF(AND(T4081=1,G4081=P4081),1,0)</x:f>
        <x:v>1</x:v>
      </x:c>
      <x:c r="R4081" s="9" t="n">
        <x:f>IF(AND(T4081=1,G4081="PASS",P4081="FAIL"),1,0)</x:f>
        <x:v>0</x:v>
      </x:c>
      <x:c r="S4081" s="9" t="n">
        <x:f>IF(AND(T4081=1,G4081="FAIL",P4081="PASS"),1,0)</x:f>
        <x:v>0</x:v>
      </x:c>
      <x:c r="T4081" s="9" t="n">
        <x:v>1</x:v>
      </x:c>
      <x:c r="U4081" s="9" t="n">
        <x:v>7</x:v>
      </x:c>
      <x:c r="V4081" s="9" t="str">
        <x:v>MVP/SHACL_GENERATION_PIPELINE/experiments/LUNA_NO_SEMANTIC_VALIDATOR/RUN_01/runs/RUN-TRF-057-20260901T112544500710Z/artifacts/attempt_01/candidate_shape.ttl</x:v>
      </x:c>
    </x:row>
    <x:row r="4082" ht="22" customHeight="1">
      <x:c r="A4082" s="10" t="str">
        <x:v>NO_SEMANTIC</x:v>
      </x:c>
      <x:c r="B4082" s="10" t="str">
        <x:v>TRF-057</x:v>
      </x:c>
      <x:c r="C4082" s="10" t="str">
        <x:v>TRF-057-P01</x:v>
      </x:c>
      <x:c r="D4082" s="10" t="str">
        <x:v>RUN_01</x:v>
      </x:c>
      <x:c r="E4082" s="10" t="str">
        <x:v>ORIGINAL_LEDGER</x:v>
      </x:c>
      <x:c r="F4082" s="10" t="str">
        <x:v>PASS</x:v>
      </x:c>
      <x:c r="G4082" s="10" t="str">
        <x:v>PASS</x:v>
      </x:c>
      <x:c r="H4082" s="10" t="str">
        <x:v>EXECUTED</x:v>
      </x:c>
      <x:c r="I4082" s="10" t="str">
        <x:v>PARSED</x:v>
      </x:c>
      <x:c r="J4082" s="10" t="str">
        <x:v>NO_SEMANTIC_VALIDATOR_DETERMINISTIC_PASS</x:v>
      </x:c>
      <x:c r="K4082" s="10" t="str">
        <x:v>0a9a4745f58e307c8122bc7105948ce53809a90c261389ca54ee96c5ba42af25</x:v>
      </x:c>
      <x:c r="L4082" s="10" t="str">
        <x:v>historical_three</x:v>
      </x:c>
      <x:c r="M4082" s="10" t="n">
        <x:v>1</x:v>
      </x:c>
      <x:c r="N4082" s="10" t="n">
        <x:v>0</x:v>
      </x:c>
      <x:c r="O4082" s="10" t="n">
        <x:v>0</x:v>
      </x:c>
      <x:c r="P4082" s="9" t="str">
        <x:f>'CaseReview'!U1896</x:f>
        <x:v>PASS</x:v>
      </x:c>
      <x:c r="Q4082" s="9" t="n">
        <x:f>IF(AND(T4082=1,G4082=P4082),1,0)</x:f>
        <x:v>1</x:v>
      </x:c>
      <x:c r="R4082" s="9" t="n">
        <x:f>IF(AND(T4082=1,G4082="PASS",P4082="FAIL"),1,0)</x:f>
        <x:v>0</x:v>
      </x:c>
      <x:c r="S4082" s="9" t="n">
        <x:f>IF(AND(T4082=1,G4082="FAIL",P4082="PASS"),1,0)</x:f>
        <x:v>0</x:v>
      </x:c>
      <x:c r="T4082" s="9" t="n">
        <x:v>1</x:v>
      </x:c>
      <x:c r="U4082" s="9" t="n">
        <x:v>7</x:v>
      </x:c>
      <x:c r="V4082" s="9" t="str">
        <x:v>MVP/SHACL_GENERATION_PIPELINE/experiments/LUNA_NO_SEMANTIC_VALIDATOR/RUN_01/runs/RUN-TRF-057-20260901T112544500710Z/artifacts/attempt_01/candidate_shape.ttl</x:v>
      </x:c>
    </x:row>
    <x:row r="4083" ht="22" customHeight="1">
      <x:c r="A4083" s="10" t="str">
        <x:v>NO_SEMANTIC</x:v>
      </x:c>
      <x:c r="B4083" s="10" t="str">
        <x:v>TRF-057</x:v>
      </x:c>
      <x:c r="C4083" s="10" t="str">
        <x:v>TRF-057-P02</x:v>
      </x:c>
      <x:c r="D4083" s="10" t="str">
        <x:v>RUN_01</x:v>
      </x:c>
      <x:c r="E4083" s="10" t="str">
        <x:v>ORIGINAL_LEDGER</x:v>
      </x:c>
      <x:c r="F4083" s="10" t="str">
        <x:v>PASS</x:v>
      </x:c>
      <x:c r="G4083" s="10" t="str">
        <x:v>PASS</x:v>
      </x:c>
      <x:c r="H4083" s="10" t="str">
        <x:v>EXECUTED</x:v>
      </x:c>
      <x:c r="I4083" s="10" t="str">
        <x:v>PARSED</x:v>
      </x:c>
      <x:c r="J4083" s="10" t="str">
        <x:v>NO_SEMANTIC_VALIDATOR_DETERMINISTIC_PASS</x:v>
      </x:c>
      <x:c r="K4083" s="10" t="str">
        <x:v>0a9a4745f58e307c8122bc7105948ce53809a90c261389ca54ee96c5ba42af25</x:v>
      </x:c>
      <x:c r="L4083" s="10" t="str">
        <x:v>historical_three</x:v>
      </x:c>
      <x:c r="M4083" s="10" t="n">
        <x:v>1</x:v>
      </x:c>
      <x:c r="N4083" s="10" t="n">
        <x:v>0</x:v>
      </x:c>
      <x:c r="O4083" s="10" t="n">
        <x:v>0</x:v>
      </x:c>
      <x:c r="P4083" s="9" t="str">
        <x:f>'CaseReview'!U1897</x:f>
        <x:v>PASS</x:v>
      </x:c>
      <x:c r="Q4083" s="9" t="n">
        <x:f>IF(AND(T4083=1,G4083=P4083),1,0)</x:f>
        <x:v>1</x:v>
      </x:c>
      <x:c r="R4083" s="9" t="n">
        <x:f>IF(AND(T4083=1,G4083="PASS",P4083="FAIL"),1,0)</x:f>
        <x:v>0</x:v>
      </x:c>
      <x:c r="S4083" s="9" t="n">
        <x:f>IF(AND(T4083=1,G4083="FAIL",P4083="PASS"),1,0)</x:f>
        <x:v>0</x:v>
      </x:c>
      <x:c r="T4083" s="9" t="n">
        <x:v>1</x:v>
      </x:c>
      <x:c r="U4083" s="9" t="n">
        <x:v>7</x:v>
      </x:c>
      <x:c r="V4083" s="9" t="str">
        <x:v>MVP/SHACL_GENERATION_PIPELINE/experiments/LUNA_NO_SEMANTIC_VALIDATOR/RUN_01/runs/RUN-TRF-057-20260901T112544500710Z/artifacts/attempt_01/candidate_shape.ttl</x:v>
      </x:c>
    </x:row>
    <x:row r="4084" ht="22" customHeight="1">
      <x:c r="A4084" s="10" t="str">
        <x:v>NO_SEMANTIC</x:v>
      </x:c>
      <x:c r="B4084" s="10" t="str">
        <x:v>TRF-057</x:v>
      </x:c>
      <x:c r="C4084" s="10" t="str">
        <x:v>TRF-057-P03</x:v>
      </x:c>
      <x:c r="D4084" s="10" t="str">
        <x:v>RUN_01</x:v>
      </x:c>
      <x:c r="E4084" s="10" t="str">
        <x:v>ORIGINAL_LEDGER</x:v>
      </x:c>
      <x:c r="F4084" s="10" t="str">
        <x:v>PASS</x:v>
      </x:c>
      <x:c r="G4084" s="10" t="str">
        <x:v>PASS</x:v>
      </x:c>
      <x:c r="H4084" s="10" t="str">
        <x:v>EXECUTED</x:v>
      </x:c>
      <x:c r="I4084" s="10" t="str">
        <x:v>PARSED</x:v>
      </x:c>
      <x:c r="J4084" s="10" t="str">
        <x:v>NO_SEMANTIC_VALIDATOR_DETERMINISTIC_PASS</x:v>
      </x:c>
      <x:c r="K4084" s="10" t="str">
        <x:v>0a9a4745f58e307c8122bc7105948ce53809a90c261389ca54ee96c5ba42af25</x:v>
      </x:c>
      <x:c r="L4084" s="10" t="str">
        <x:v>historical_three</x:v>
      </x:c>
      <x:c r="M4084" s="10" t="n">
        <x:v>1</x:v>
      </x:c>
      <x:c r="N4084" s="10" t="n">
        <x:v>0</x:v>
      </x:c>
      <x:c r="O4084" s="10" t="n">
        <x:v>0</x:v>
      </x:c>
      <x:c r="P4084" s="9" t="str">
        <x:f>'CaseReview'!U1898</x:f>
        <x:v>PASS</x:v>
      </x:c>
      <x:c r="Q4084" s="9" t="n">
        <x:f>IF(AND(T4084=1,G4084=P4084),1,0)</x:f>
        <x:v>1</x:v>
      </x:c>
      <x:c r="R4084" s="9" t="n">
        <x:f>IF(AND(T4084=1,G4084="PASS",P4084="FAIL"),1,0)</x:f>
        <x:v>0</x:v>
      </x:c>
      <x:c r="S4084" s="9" t="n">
        <x:f>IF(AND(T4084=1,G4084="FAIL",P4084="PASS"),1,0)</x:f>
        <x:v>0</x:v>
      </x:c>
      <x:c r="T4084" s="9" t="n">
        <x:v>1</x:v>
      </x:c>
      <x:c r="U4084" s="9" t="n">
        <x:v>7</x:v>
      </x:c>
      <x:c r="V4084" s="9" t="str">
        <x:v>MVP/SHACL_GENERATION_PIPELINE/experiments/LUNA_NO_SEMANTIC_VALIDATOR/RUN_01/runs/RUN-TRF-057-20260901T112544500710Z/artifacts/attempt_01/candidate_shape.ttl</x:v>
      </x:c>
    </x:row>
    <x:row r="4085" ht="22" customHeight="1">
      <x:c r="A4085" s="10" t="str">
        <x:v>NO_SEMANTIC</x:v>
      </x:c>
      <x:c r="B4085" s="10" t="str">
        <x:v>TRF-058</x:v>
      </x:c>
      <x:c r="C4085" s="10" t="str">
        <x:v>TRF-058-F01</x:v>
      </x:c>
      <x:c r="D4085" s="10" t="str">
        <x:v>RUN_01</x:v>
      </x:c>
      <x:c r="E4085" s="10" t="str">
        <x:v>ORIGINAL_LEDGER</x:v>
      </x:c>
      <x:c r="F4085" s="10" t="str">
        <x:v>FAIL</x:v>
      </x:c>
      <x:c r="G4085" s="10" t="str">
        <x:v>FAIL</x:v>
      </x:c>
      <x:c r="H4085" s="10" t="str">
        <x:v>EXECUTED</x:v>
      </x:c>
      <x:c r="I4085" s="10" t="str">
        <x:v>PARSED</x:v>
      </x:c>
      <x:c r="J4085" s="10" t="str">
        <x:v>NO_SEMANTIC_VALIDATOR_DETERMINISTIC_PASS</x:v>
      </x:c>
      <x:c r="K4085" s="10" t="str">
        <x:v>6b22742f1d8db0234d985ab039bdae8f70ca64e6f7966073aae809c31e1f3e1d</x:v>
      </x:c>
      <x:c r="L4085" s="10" t="str">
        <x:v>historical_three</x:v>
      </x:c>
      <x:c r="M4085" s="10" t="n">
        <x:v>1</x:v>
      </x:c>
      <x:c r="N4085" s="10" t="n">
        <x:v>0</x:v>
      </x:c>
      <x:c r="O4085" s="10" t="n">
        <x:v>0</x:v>
      </x:c>
      <x:c r="P4085" s="9" t="str">
        <x:f>'CaseReview'!U1899</x:f>
        <x:v>FAIL</x:v>
      </x:c>
      <x:c r="Q4085" s="9" t="n">
        <x:f>IF(AND(T4085=1,G4085=P4085),1,0)</x:f>
        <x:v>1</x:v>
      </x:c>
      <x:c r="R4085" s="9" t="n">
        <x:f>IF(AND(T4085=1,G4085="PASS",P4085="FAIL"),1,0)</x:f>
        <x:v>0</x:v>
      </x:c>
      <x:c r="S4085" s="9" t="n">
        <x:f>IF(AND(T4085=1,G4085="FAIL",P4085="PASS"),1,0)</x:f>
        <x:v>0</x:v>
      </x:c>
      <x:c r="T4085" s="9" t="n">
        <x:v>1</x:v>
      </x:c>
      <x:c r="U4085" s="9" t="n">
        <x:v>6</x:v>
      </x:c>
      <x:c r="V4085" s="9" t="str">
        <x:v>MVP/SHACL_GENERATION_PIPELINE/experiments/LUNA_NO_SEMANTIC_VALIDATOR/RUN_01/runs/RUN-TRF-058-20260901T112605651923Z/artifacts/attempt_01/candidate_shape.ttl</x:v>
      </x:c>
    </x:row>
    <x:row r="4086" ht="22" customHeight="1">
      <x:c r="A4086" s="10" t="str">
        <x:v>NO_SEMANTIC</x:v>
      </x:c>
      <x:c r="B4086" s="10" t="str">
        <x:v>TRF-058</x:v>
      </x:c>
      <x:c r="C4086" s="10" t="str">
        <x:v>TRF-058-F02</x:v>
      </x:c>
      <x:c r="D4086" s="10" t="str">
        <x:v>RUN_01</x:v>
      </x:c>
      <x:c r="E4086" s="10" t="str">
        <x:v>ORIGINAL_LEDGER</x:v>
      </x:c>
      <x:c r="F4086" s="10" t="str">
        <x:v>FAIL</x:v>
      </x:c>
      <x:c r="G4086" s="10" t="str">
        <x:v>FAIL</x:v>
      </x:c>
      <x:c r="H4086" s="10" t="str">
        <x:v>EXECUTED</x:v>
      </x:c>
      <x:c r="I4086" s="10" t="str">
        <x:v>PARSED</x:v>
      </x:c>
      <x:c r="J4086" s="10" t="str">
        <x:v>NO_SEMANTIC_VALIDATOR_DETERMINISTIC_PASS</x:v>
      </x:c>
      <x:c r="K4086" s="10" t="str">
        <x:v>6b22742f1d8db0234d985ab039bdae8f70ca64e6f7966073aae809c31e1f3e1d</x:v>
      </x:c>
      <x:c r="L4086" s="10" t="str">
        <x:v>historical_three</x:v>
      </x:c>
      <x:c r="M4086" s="10" t="n">
        <x:v>1</x:v>
      </x:c>
      <x:c r="N4086" s="10" t="n">
        <x:v>0</x:v>
      </x:c>
      <x:c r="O4086" s="10" t="n">
        <x:v>0</x:v>
      </x:c>
      <x:c r="P4086" s="9" t="str">
        <x:f>'CaseReview'!U1900</x:f>
        <x:v>FAIL</x:v>
      </x:c>
      <x:c r="Q4086" s="9" t="n">
        <x:f>IF(AND(T4086=1,G4086=P4086),1,0)</x:f>
        <x:v>1</x:v>
      </x:c>
      <x:c r="R4086" s="9" t="n">
        <x:f>IF(AND(T4086=1,G4086="PASS",P4086="FAIL"),1,0)</x:f>
        <x:v>0</x:v>
      </x:c>
      <x:c r="S4086" s="9" t="n">
        <x:f>IF(AND(T4086=1,G4086="FAIL",P4086="PASS"),1,0)</x:f>
        <x:v>0</x:v>
      </x:c>
      <x:c r="T4086" s="9" t="n">
        <x:v>1</x:v>
      </x:c>
      <x:c r="U4086" s="9" t="n">
        <x:v>6</x:v>
      </x:c>
      <x:c r="V4086" s="9" t="str">
        <x:v>MVP/SHACL_GENERATION_PIPELINE/experiments/LUNA_NO_SEMANTIC_VALIDATOR/RUN_01/runs/RUN-TRF-058-20260901T112605651923Z/artifacts/attempt_01/candidate_shape.ttl</x:v>
      </x:c>
    </x:row>
    <x:row r="4087" ht="22" customHeight="1">
      <x:c r="A4087" s="10" t="str">
        <x:v>NO_SEMANTIC</x:v>
      </x:c>
      <x:c r="B4087" s="10" t="str">
        <x:v>TRF-058</x:v>
      </x:c>
      <x:c r="C4087" s="10" t="str">
        <x:v>TRF-058-F03</x:v>
      </x:c>
      <x:c r="D4087" s="10" t="str">
        <x:v>RUN_01</x:v>
      </x:c>
      <x:c r="E4087" s="10" t="str">
        <x:v>ORIGINAL_LEDGER</x:v>
      </x:c>
      <x:c r="F4087" s="10" t="str">
        <x:v>FAIL</x:v>
      </x:c>
      <x:c r="G4087" s="10" t="str">
        <x:v>FAIL</x:v>
      </x:c>
      <x:c r="H4087" s="10" t="str">
        <x:v>EXECUTED</x:v>
      </x:c>
      <x:c r="I4087" s="10" t="str">
        <x:v>PARSED</x:v>
      </x:c>
      <x:c r="J4087" s="10" t="str">
        <x:v>NO_SEMANTIC_VALIDATOR_DETERMINISTIC_PASS</x:v>
      </x:c>
      <x:c r="K4087" s="10" t="str">
        <x:v>6b22742f1d8db0234d985ab039bdae8f70ca64e6f7966073aae809c31e1f3e1d</x:v>
      </x:c>
      <x:c r="L4087" s="10" t="str">
        <x:v>historical_three</x:v>
      </x:c>
      <x:c r="M4087" s="10" t="n">
        <x:v>1</x:v>
      </x:c>
      <x:c r="N4087" s="10" t="n">
        <x:v>0</x:v>
      </x:c>
      <x:c r="O4087" s="10" t="n">
        <x:v>0</x:v>
      </x:c>
      <x:c r="P4087" s="9" t="str">
        <x:f>'CaseReview'!U1901</x:f>
        <x:v>FAIL</x:v>
      </x:c>
      <x:c r="Q4087" s="9" t="n">
        <x:f>IF(AND(T4087=1,G4087=P4087),1,0)</x:f>
        <x:v>1</x:v>
      </x:c>
      <x:c r="R4087" s="9" t="n">
        <x:f>IF(AND(T4087=1,G4087="PASS",P4087="FAIL"),1,0)</x:f>
        <x:v>0</x:v>
      </x:c>
      <x:c r="S4087" s="9" t="n">
        <x:f>IF(AND(T4087=1,G4087="FAIL",P4087="PASS"),1,0)</x:f>
        <x:v>0</x:v>
      </x:c>
      <x:c r="T4087" s="9" t="n">
        <x:v>1</x:v>
      </x:c>
      <x:c r="U4087" s="9" t="n">
        <x:v>6</x:v>
      </x:c>
      <x:c r="V4087" s="9" t="str">
        <x:v>MVP/SHACL_GENERATION_PIPELINE/experiments/LUNA_NO_SEMANTIC_VALIDATOR/RUN_01/runs/RUN-TRF-058-20260901T112605651923Z/artifacts/attempt_01/candidate_shape.ttl</x:v>
      </x:c>
    </x:row>
    <x:row r="4088" ht="22" customHeight="1">
      <x:c r="A4088" s="10" t="str">
        <x:v>NO_SEMANTIC</x:v>
      </x:c>
      <x:c r="B4088" s="10" t="str">
        <x:v>TRF-058</x:v>
      </x:c>
      <x:c r="C4088" s="10" t="str">
        <x:v>TRF-058-F04</x:v>
      </x:c>
      <x:c r="D4088" s="10" t="str">
        <x:v>RUN_01</x:v>
      </x:c>
      <x:c r="E4088" s="10" t="str">
        <x:v>ORIGINAL_LEDGER</x:v>
      </x:c>
      <x:c r="F4088" s="10" t="str">
        <x:v>FAIL</x:v>
      </x:c>
      <x:c r="G4088" s="10" t="str">
        <x:v>FAIL</x:v>
      </x:c>
      <x:c r="H4088" s="10" t="str">
        <x:v>EXECUTED</x:v>
      </x:c>
      <x:c r="I4088" s="10" t="str">
        <x:v>PARSED</x:v>
      </x:c>
      <x:c r="J4088" s="10" t="str">
        <x:v>NO_SEMANTIC_VALIDATOR_DETERMINISTIC_PASS</x:v>
      </x:c>
      <x:c r="K4088" s="10" t="str">
        <x:v>6b22742f1d8db0234d985ab039bdae8f70ca64e6f7966073aae809c31e1f3e1d</x:v>
      </x:c>
      <x:c r="L4088" s="10" t="str">
        <x:v>historical_three</x:v>
      </x:c>
      <x:c r="M4088" s="10" t="n">
        <x:v>1</x:v>
      </x:c>
      <x:c r="N4088" s="10" t="n">
        <x:v>0</x:v>
      </x:c>
      <x:c r="O4088" s="10" t="n">
        <x:v>0</x:v>
      </x:c>
      <x:c r="P4088" s="9" t="str">
        <x:f>'CaseReview'!U1902</x:f>
        <x:v>FAIL</x:v>
      </x:c>
      <x:c r="Q4088" s="9" t="n">
        <x:f>IF(AND(T4088=1,G4088=P4088),1,0)</x:f>
        <x:v>1</x:v>
      </x:c>
      <x:c r="R4088" s="9" t="n">
        <x:f>IF(AND(T4088=1,G4088="PASS",P4088="FAIL"),1,0)</x:f>
        <x:v>0</x:v>
      </x:c>
      <x:c r="S4088" s="9" t="n">
        <x:f>IF(AND(T4088=1,G4088="FAIL",P4088="PASS"),1,0)</x:f>
        <x:v>0</x:v>
      </x:c>
      <x:c r="T4088" s="9" t="n">
        <x:v>1</x:v>
      </x:c>
      <x:c r="U4088" s="9" t="n">
        <x:v>6</x:v>
      </x:c>
      <x:c r="V4088" s="9" t="str">
        <x:v>MVP/SHACL_GENERATION_PIPELINE/experiments/LUNA_NO_SEMANTIC_VALIDATOR/RUN_01/runs/RUN-TRF-058-20260901T112605651923Z/artifacts/attempt_01/candidate_shape.ttl</x:v>
      </x:c>
    </x:row>
    <x:row r="4089" ht="22" customHeight="1">
      <x:c r="A4089" s="10" t="str">
        <x:v>NO_SEMANTIC</x:v>
      </x:c>
      <x:c r="B4089" s="10" t="str">
        <x:v>TRF-058</x:v>
      </x:c>
      <x:c r="C4089" s="10" t="str">
        <x:v>TRF-058-P01</x:v>
      </x:c>
      <x:c r="D4089" s="10" t="str">
        <x:v>RUN_01</x:v>
      </x:c>
      <x:c r="E4089" s="10" t="str">
        <x:v>ORIGINAL_LEDGER</x:v>
      </x:c>
      <x:c r="F4089" s="10" t="str">
        <x:v>PASS</x:v>
      </x:c>
      <x:c r="G4089" s="10" t="str">
        <x:v>FAIL</x:v>
      </x:c>
      <x:c r="H4089" s="10" t="str">
        <x:v>EXECUTED</x:v>
      </x:c>
      <x:c r="I4089" s="10" t="str">
        <x:v>PARSED</x:v>
      </x:c>
      <x:c r="J4089" s="10" t="str">
        <x:v>NO_SEMANTIC_VALIDATOR_DETERMINISTIC_PASS</x:v>
      </x:c>
      <x:c r="K4089" s="10" t="str">
        <x:v>6b22742f1d8db0234d985ab039bdae8f70ca64e6f7966073aae809c31e1f3e1d</x:v>
      </x:c>
      <x:c r="L4089" s="10" t="str">
        <x:v>historical_three</x:v>
      </x:c>
      <x:c r="M4089" s="10" t="n">
        <x:v>0</x:v>
      </x:c>
      <x:c r="N4089" s="10" t="n">
        <x:v>0</x:v>
      </x:c>
      <x:c r="O4089" s="10" t="n">
        <x:v>1</x:v>
      </x:c>
      <x:c r="P4089" s="9" t="str">
        <x:f>'CaseReview'!U1903</x:f>
        <x:v>PASS</x:v>
      </x:c>
      <x:c r="Q4089" s="9" t="n">
        <x:f>IF(AND(T4089=1,G4089=P4089),1,0)</x:f>
        <x:v>0</x:v>
      </x:c>
      <x:c r="R4089" s="9" t="n">
        <x:f>IF(AND(T4089=1,G4089="PASS",P4089="FAIL"),1,0)</x:f>
        <x:v>0</x:v>
      </x:c>
      <x:c r="S4089" s="9" t="n">
        <x:f>IF(AND(T4089=1,G4089="FAIL",P4089="PASS"),1,0)</x:f>
        <x:v>1</x:v>
      </x:c>
      <x:c r="T4089" s="9" t="n">
        <x:v>1</x:v>
      </x:c>
      <x:c r="U4089" s="9" t="n">
        <x:v>6</x:v>
      </x:c>
      <x:c r="V4089" s="9" t="str">
        <x:v>MVP/SHACL_GENERATION_PIPELINE/experiments/LUNA_NO_SEMANTIC_VALIDATOR/RUN_01/runs/RUN-TRF-058-20260901T112605651923Z/artifacts/attempt_01/candidate_shape.ttl</x:v>
      </x:c>
    </x:row>
    <x:row r="4090" ht="22" customHeight="1">
      <x:c r="A4090" s="10" t="str">
        <x:v>NO_SEMANTIC</x:v>
      </x:c>
      <x:c r="B4090" s="10" t="str">
        <x:v>TRF-058</x:v>
      </x:c>
      <x:c r="C4090" s="10" t="str">
        <x:v>TRF-058-P02</x:v>
      </x:c>
      <x:c r="D4090" s="10" t="str">
        <x:v>RUN_01</x:v>
      </x:c>
      <x:c r="E4090" s="10" t="str">
        <x:v>ORIGINAL_LEDGER</x:v>
      </x:c>
      <x:c r="F4090" s="10" t="str">
        <x:v>PASS</x:v>
      </x:c>
      <x:c r="G4090" s="10" t="str">
        <x:v>FAIL</x:v>
      </x:c>
      <x:c r="H4090" s="10" t="str">
        <x:v>EXECUTED</x:v>
      </x:c>
      <x:c r="I4090" s="10" t="str">
        <x:v>PARSED</x:v>
      </x:c>
      <x:c r="J4090" s="10" t="str">
        <x:v>NO_SEMANTIC_VALIDATOR_DETERMINISTIC_PASS</x:v>
      </x:c>
      <x:c r="K4090" s="10" t="str">
        <x:v>6b22742f1d8db0234d985ab039bdae8f70ca64e6f7966073aae809c31e1f3e1d</x:v>
      </x:c>
      <x:c r="L4090" s="10" t="str">
        <x:v>historical_three</x:v>
      </x:c>
      <x:c r="M4090" s="10" t="n">
        <x:v>0</x:v>
      </x:c>
      <x:c r="N4090" s="10" t="n">
        <x:v>0</x:v>
      </x:c>
      <x:c r="O4090" s="10" t="n">
        <x:v>1</x:v>
      </x:c>
      <x:c r="P4090" s="9" t="str">
        <x:f>'CaseReview'!U1904</x:f>
        <x:v>PASS</x:v>
      </x:c>
      <x:c r="Q4090" s="9" t="n">
        <x:f>IF(AND(T4090=1,G4090=P4090),1,0)</x:f>
        <x:v>0</x:v>
      </x:c>
      <x:c r="R4090" s="9" t="n">
        <x:f>IF(AND(T4090=1,G4090="PASS",P4090="FAIL"),1,0)</x:f>
        <x:v>0</x:v>
      </x:c>
      <x:c r="S4090" s="9" t="n">
        <x:f>IF(AND(T4090=1,G4090="FAIL",P4090="PASS"),1,0)</x:f>
        <x:v>1</x:v>
      </x:c>
      <x:c r="T4090" s="9" t="n">
        <x:v>1</x:v>
      </x:c>
      <x:c r="U4090" s="9" t="n">
        <x:v>6</x:v>
      </x:c>
      <x:c r="V4090" s="9" t="str">
        <x:v>MVP/SHACL_GENERATION_PIPELINE/experiments/LUNA_NO_SEMANTIC_VALIDATOR/RUN_01/runs/RUN-TRF-058-20260901T112605651923Z/artifacts/attempt_01/candidate_shape.ttl</x:v>
      </x:c>
    </x:row>
    <x:row r="4091" ht="22" customHeight="1">
      <x:c r="A4091" s="10" t="str">
        <x:v>NO_SEMANTIC</x:v>
      </x:c>
      <x:c r="B4091" s="10" t="str">
        <x:v>TRF-059</x:v>
      </x:c>
      <x:c r="C4091" s="10" t="str">
        <x:v>TRF-059-F01</x:v>
      </x:c>
      <x:c r="D4091" s="10" t="str">
        <x:v>RUN_01</x:v>
      </x:c>
      <x:c r="E4091" s="10" t="str">
        <x:v>ORIGINAL_LEDGER</x:v>
      </x:c>
      <x:c r="F4091" s="10" t="str">
        <x:v>FAIL</x:v>
      </x:c>
      <x:c r="G4091" s="10" t="str">
        <x:v>FAIL</x:v>
      </x:c>
      <x:c r="H4091" s="10" t="str">
        <x:v>EXECUTED</x:v>
      </x:c>
      <x:c r="I4091" s="10" t="str">
        <x:v>PARSED</x:v>
      </x:c>
      <x:c r="J4091" s="10" t="str">
        <x:v>NO_SEMANTIC_VALIDATOR_DETERMINISTIC_PASS</x:v>
      </x:c>
      <x:c r="K4091" s="10" t="str">
        <x:v>4c7fd4ad0f45ae51425eae3ac239cd5ce604ff64a5d8cdae91249a4fbb21e55a</x:v>
      </x:c>
      <x:c r="L4091" s="10" t="str">
        <x:v>historical_three</x:v>
      </x:c>
      <x:c r="M4091" s="10" t="n">
        <x:v>1</x:v>
      </x:c>
      <x:c r="N4091" s="10" t="n">
        <x:v>0</x:v>
      </x:c>
      <x:c r="O4091" s="10" t="n">
        <x:v>0</x:v>
      </x:c>
      <x:c r="P4091" s="9" t="str">
        <x:f>'CaseReview'!U1905</x:f>
        <x:v>FAIL</x:v>
      </x:c>
      <x:c r="Q4091" s="9" t="n">
        <x:f>IF(AND(T4091=1,G4091=P4091),1,0)</x:f>
        <x:v>1</x:v>
      </x:c>
      <x:c r="R4091" s="9" t="n">
        <x:f>IF(AND(T4091=1,G4091="PASS",P4091="FAIL"),1,0)</x:f>
        <x:v>0</x:v>
      </x:c>
      <x:c r="S4091" s="9" t="n">
        <x:f>IF(AND(T4091=1,G4091="FAIL",P4091="PASS"),1,0)</x:f>
        <x:v>0</x:v>
      </x:c>
      <x:c r="T4091" s="9" t="n">
        <x:v>1</x:v>
      </x:c>
      <x:c r="U4091" s="9" t="n">
        <x:v>10</x:v>
      </x:c>
      <x:c r="V4091" s="9" t="str">
        <x:v>MVP/SHACL_GENERATION_PIPELINE/experiments/LUNA_NO_SEMANTIC_VALIDATOR/RUN_01/runs/RUN-TRF-059-20260901T112626737396Z/artifacts/attempt_01/candidate_shape.ttl</x:v>
      </x:c>
    </x:row>
    <x:row r="4092" ht="22" customHeight="1">
      <x:c r="A4092" s="10" t="str">
        <x:v>NO_SEMANTIC</x:v>
      </x:c>
      <x:c r="B4092" s="10" t="str">
        <x:v>TRF-059</x:v>
      </x:c>
      <x:c r="C4092" s="10" t="str">
        <x:v>TRF-059-F02</x:v>
      </x:c>
      <x:c r="D4092" s="10" t="str">
        <x:v>RUN_01</x:v>
      </x:c>
      <x:c r="E4092" s="10" t="str">
        <x:v>ORIGINAL_LEDGER</x:v>
      </x:c>
      <x:c r="F4092" s="10" t="str">
        <x:v>FAIL</x:v>
      </x:c>
      <x:c r="G4092" s="10" t="str">
        <x:v>FAIL</x:v>
      </x:c>
      <x:c r="H4092" s="10" t="str">
        <x:v>EXECUTED</x:v>
      </x:c>
      <x:c r="I4092" s="10" t="str">
        <x:v>PARSED</x:v>
      </x:c>
      <x:c r="J4092" s="10" t="str">
        <x:v>NO_SEMANTIC_VALIDATOR_DETERMINISTIC_PASS</x:v>
      </x:c>
      <x:c r="K4092" s="10" t="str">
        <x:v>4c7fd4ad0f45ae51425eae3ac239cd5ce604ff64a5d8cdae91249a4fbb21e55a</x:v>
      </x:c>
      <x:c r="L4092" s="10" t="str">
        <x:v>historical_three</x:v>
      </x:c>
      <x:c r="M4092" s="10" t="n">
        <x:v>1</x:v>
      </x:c>
      <x:c r="N4092" s="10" t="n">
        <x:v>0</x:v>
      </x:c>
      <x:c r="O4092" s="10" t="n">
        <x:v>0</x:v>
      </x:c>
      <x:c r="P4092" s="9" t="str">
        <x:f>'CaseReview'!U1906</x:f>
        <x:v>FAIL</x:v>
      </x:c>
      <x:c r="Q4092" s="9" t="n">
        <x:f>IF(AND(T4092=1,G4092=P4092),1,0)</x:f>
        <x:v>1</x:v>
      </x:c>
      <x:c r="R4092" s="9" t="n">
        <x:f>IF(AND(T4092=1,G4092="PASS",P4092="FAIL"),1,0)</x:f>
        <x:v>0</x:v>
      </x:c>
      <x:c r="S4092" s="9" t="n">
        <x:f>IF(AND(T4092=1,G4092="FAIL",P4092="PASS"),1,0)</x:f>
        <x:v>0</x:v>
      </x:c>
      <x:c r="T4092" s="9" t="n">
        <x:v>1</x:v>
      </x:c>
      <x:c r="U4092" s="9" t="n">
        <x:v>10</x:v>
      </x:c>
      <x:c r="V4092" s="9" t="str">
        <x:v>MVP/SHACL_GENERATION_PIPELINE/experiments/LUNA_NO_SEMANTIC_VALIDATOR/RUN_01/runs/RUN-TRF-059-20260901T112626737396Z/artifacts/attempt_01/candidate_shape.ttl</x:v>
      </x:c>
    </x:row>
    <x:row r="4093" ht="22" customHeight="1">
      <x:c r="A4093" s="10" t="str">
        <x:v>NO_SEMANTIC</x:v>
      </x:c>
      <x:c r="B4093" s="10" t="str">
        <x:v>TRF-059</x:v>
      </x:c>
      <x:c r="C4093" s="10" t="str">
        <x:v>TRF-059-F03</x:v>
      </x:c>
      <x:c r="D4093" s="10" t="str">
        <x:v>RUN_01</x:v>
      </x:c>
      <x:c r="E4093" s="10" t="str">
        <x:v>ORIGINAL_LEDGER</x:v>
      </x:c>
      <x:c r="F4093" s="10" t="str">
        <x:v>FAIL</x:v>
      </x:c>
      <x:c r="G4093" s="10" t="str">
        <x:v>FAIL</x:v>
      </x:c>
      <x:c r="H4093" s="10" t="str">
        <x:v>EXECUTED</x:v>
      </x:c>
      <x:c r="I4093" s="10" t="str">
        <x:v>PARSED</x:v>
      </x:c>
      <x:c r="J4093" s="10" t="str">
        <x:v>NO_SEMANTIC_VALIDATOR_DETERMINISTIC_PASS</x:v>
      </x:c>
      <x:c r="K4093" s="10" t="str">
        <x:v>4c7fd4ad0f45ae51425eae3ac239cd5ce604ff64a5d8cdae91249a4fbb21e55a</x:v>
      </x:c>
      <x:c r="L4093" s="10" t="str">
        <x:v>historical_three</x:v>
      </x:c>
      <x:c r="M4093" s="10" t="n">
        <x:v>1</x:v>
      </x:c>
      <x:c r="N4093" s="10" t="n">
        <x:v>0</x:v>
      </x:c>
      <x:c r="O4093" s="10" t="n">
        <x:v>0</x:v>
      </x:c>
      <x:c r="P4093" s="9" t="str">
        <x:f>'CaseReview'!U1907</x:f>
        <x:v>FAIL</x:v>
      </x:c>
      <x:c r="Q4093" s="9" t="n">
        <x:f>IF(AND(T4093=1,G4093=P4093),1,0)</x:f>
        <x:v>1</x:v>
      </x:c>
      <x:c r="R4093" s="9" t="n">
        <x:f>IF(AND(T4093=1,G4093="PASS",P4093="FAIL"),1,0)</x:f>
        <x:v>0</x:v>
      </x:c>
      <x:c r="S4093" s="9" t="n">
        <x:f>IF(AND(T4093=1,G4093="FAIL",P4093="PASS"),1,0)</x:f>
        <x:v>0</x:v>
      </x:c>
      <x:c r="T4093" s="9" t="n">
        <x:v>1</x:v>
      </x:c>
      <x:c r="U4093" s="9" t="n">
        <x:v>10</x:v>
      </x:c>
      <x:c r="V4093" s="9" t="str">
        <x:v>MVP/SHACL_GENERATION_PIPELINE/experiments/LUNA_NO_SEMANTIC_VALIDATOR/RUN_01/runs/RUN-TRF-059-20260901T112626737396Z/artifacts/attempt_01/candidate_shape.ttl</x:v>
      </x:c>
    </x:row>
    <x:row r="4094" ht="22" customHeight="1">
      <x:c r="A4094" s="10" t="str">
        <x:v>NO_SEMANTIC</x:v>
      </x:c>
      <x:c r="B4094" s="10" t="str">
        <x:v>TRF-059</x:v>
      </x:c>
      <x:c r="C4094" s="10" t="str">
        <x:v>TRF-059-F04</x:v>
      </x:c>
      <x:c r="D4094" s="10" t="str">
        <x:v>RUN_01</x:v>
      </x:c>
      <x:c r="E4094" s="10" t="str">
        <x:v>ORIGINAL_LEDGER</x:v>
      </x:c>
      <x:c r="F4094" s="10" t="str">
        <x:v>FAIL</x:v>
      </x:c>
      <x:c r="G4094" s="10" t="str">
        <x:v>FAIL</x:v>
      </x:c>
      <x:c r="H4094" s="10" t="str">
        <x:v>EXECUTED</x:v>
      </x:c>
      <x:c r="I4094" s="10" t="str">
        <x:v>PARSED</x:v>
      </x:c>
      <x:c r="J4094" s="10" t="str">
        <x:v>NO_SEMANTIC_VALIDATOR_DETERMINISTIC_PASS</x:v>
      </x:c>
      <x:c r="K4094" s="10" t="str">
        <x:v>4c7fd4ad0f45ae51425eae3ac239cd5ce604ff64a5d8cdae91249a4fbb21e55a</x:v>
      </x:c>
      <x:c r="L4094" s="10" t="str">
        <x:v>historical_three</x:v>
      </x:c>
      <x:c r="M4094" s="10" t="n">
        <x:v>1</x:v>
      </x:c>
      <x:c r="N4094" s="10" t="n">
        <x:v>0</x:v>
      </x:c>
      <x:c r="O4094" s="10" t="n">
        <x:v>0</x:v>
      </x:c>
      <x:c r="P4094" s="9" t="str">
        <x:f>'CaseReview'!U1908</x:f>
        <x:v>FAIL</x:v>
      </x:c>
      <x:c r="Q4094" s="9" t="n">
        <x:f>IF(AND(T4094=1,G4094=P4094),1,0)</x:f>
        <x:v>1</x:v>
      </x:c>
      <x:c r="R4094" s="9" t="n">
        <x:f>IF(AND(T4094=1,G4094="PASS",P4094="FAIL"),1,0)</x:f>
        <x:v>0</x:v>
      </x:c>
      <x:c r="S4094" s="9" t="n">
        <x:f>IF(AND(T4094=1,G4094="FAIL",P4094="PASS"),1,0)</x:f>
        <x:v>0</x:v>
      </x:c>
      <x:c r="T4094" s="9" t="n">
        <x:v>1</x:v>
      </x:c>
      <x:c r="U4094" s="9" t="n">
        <x:v>10</x:v>
      </x:c>
      <x:c r="V4094" s="9" t="str">
        <x:v>MVP/SHACL_GENERATION_PIPELINE/experiments/LUNA_NO_SEMANTIC_VALIDATOR/RUN_01/runs/RUN-TRF-059-20260901T112626737396Z/artifacts/attempt_01/candidate_shape.ttl</x:v>
      </x:c>
    </x:row>
    <x:row r="4095" ht="22" customHeight="1">
      <x:c r="A4095" s="10" t="str">
        <x:v>NO_SEMANTIC</x:v>
      </x:c>
      <x:c r="B4095" s="10" t="str">
        <x:v>TRF-059</x:v>
      </x:c>
      <x:c r="C4095" s="10" t="str">
        <x:v>TRF-059-F05</x:v>
      </x:c>
      <x:c r="D4095" s="10" t="str">
        <x:v>RUN_01</x:v>
      </x:c>
      <x:c r="E4095" s="10" t="str">
        <x:v>ORIGINAL_LEDGER</x:v>
      </x:c>
      <x:c r="F4095" s="10" t="str">
        <x:v>FAIL</x:v>
      </x:c>
      <x:c r="G4095" s="10" t="str">
        <x:v>FAIL</x:v>
      </x:c>
      <x:c r="H4095" s="10" t="str">
        <x:v>EXECUTED</x:v>
      </x:c>
      <x:c r="I4095" s="10" t="str">
        <x:v>PARSED</x:v>
      </x:c>
      <x:c r="J4095" s="10" t="str">
        <x:v>NO_SEMANTIC_VALIDATOR_DETERMINISTIC_PASS</x:v>
      </x:c>
      <x:c r="K4095" s="10" t="str">
        <x:v>4c7fd4ad0f45ae51425eae3ac239cd5ce604ff64a5d8cdae91249a4fbb21e55a</x:v>
      </x:c>
      <x:c r="L4095" s="10" t="str">
        <x:v>historical_three</x:v>
      </x:c>
      <x:c r="M4095" s="10" t="n">
        <x:v>1</x:v>
      </x:c>
      <x:c r="N4095" s="10" t="n">
        <x:v>0</x:v>
      </x:c>
      <x:c r="O4095" s="10" t="n">
        <x:v>0</x:v>
      </x:c>
      <x:c r="P4095" s="9" t="str">
        <x:f>'CaseReview'!U1909</x:f>
        <x:v>FAIL</x:v>
      </x:c>
      <x:c r="Q4095" s="9" t="n">
        <x:f>IF(AND(T4095=1,G4095=P4095),1,0)</x:f>
        <x:v>1</x:v>
      </x:c>
      <x:c r="R4095" s="9" t="n">
        <x:f>IF(AND(T4095=1,G4095="PASS",P4095="FAIL"),1,0)</x:f>
        <x:v>0</x:v>
      </x:c>
      <x:c r="S4095" s="9" t="n">
        <x:f>IF(AND(T4095=1,G4095="FAIL",P4095="PASS"),1,0)</x:f>
        <x:v>0</x:v>
      </x:c>
      <x:c r="T4095" s="9" t="n">
        <x:v>1</x:v>
      </x:c>
      <x:c r="U4095" s="9" t="n">
        <x:v>10</x:v>
      </x:c>
      <x:c r="V4095" s="9" t="str">
        <x:v>MVP/SHACL_GENERATION_PIPELINE/experiments/LUNA_NO_SEMANTIC_VALIDATOR/RUN_01/runs/RUN-TRF-059-20260901T112626737396Z/artifacts/attempt_01/candidate_shape.ttl</x:v>
      </x:c>
    </x:row>
    <x:row r="4096" ht="22" customHeight="1">
      <x:c r="A4096" s="10" t="str">
        <x:v>NO_SEMANTIC</x:v>
      </x:c>
      <x:c r="B4096" s="10" t="str">
        <x:v>TRF-059</x:v>
      </x:c>
      <x:c r="C4096" s="10" t="str">
        <x:v>TRF-059-F06</x:v>
      </x:c>
      <x:c r="D4096" s="10" t="str">
        <x:v>RUN_01</x:v>
      </x:c>
      <x:c r="E4096" s="10" t="str">
        <x:v>ORIGINAL_LEDGER</x:v>
      </x:c>
      <x:c r="F4096" s="10" t="str">
        <x:v>FAIL</x:v>
      </x:c>
      <x:c r="G4096" s="10" t="str">
        <x:v>FAIL</x:v>
      </x:c>
      <x:c r="H4096" s="10" t="str">
        <x:v>EXECUTED</x:v>
      </x:c>
      <x:c r="I4096" s="10" t="str">
        <x:v>PARSED</x:v>
      </x:c>
      <x:c r="J4096" s="10" t="str">
        <x:v>NO_SEMANTIC_VALIDATOR_DETERMINISTIC_PASS</x:v>
      </x:c>
      <x:c r="K4096" s="10" t="str">
        <x:v>4c7fd4ad0f45ae51425eae3ac239cd5ce604ff64a5d8cdae91249a4fbb21e55a</x:v>
      </x:c>
      <x:c r="L4096" s="10" t="str">
        <x:v>historical_three</x:v>
      </x:c>
      <x:c r="M4096" s="10" t="n">
        <x:v>1</x:v>
      </x:c>
      <x:c r="N4096" s="10" t="n">
        <x:v>0</x:v>
      </x:c>
      <x:c r="O4096" s="10" t="n">
        <x:v>0</x:v>
      </x:c>
      <x:c r="P4096" s="9" t="str">
        <x:f>'CaseReview'!U1910</x:f>
        <x:v>FAIL</x:v>
      </x:c>
      <x:c r="Q4096" s="9" t="n">
        <x:f>IF(AND(T4096=1,G4096=P4096),1,0)</x:f>
        <x:v>1</x:v>
      </x:c>
      <x:c r="R4096" s="9" t="n">
        <x:f>IF(AND(T4096=1,G4096="PASS",P4096="FAIL"),1,0)</x:f>
        <x:v>0</x:v>
      </x:c>
      <x:c r="S4096" s="9" t="n">
        <x:f>IF(AND(T4096=1,G4096="FAIL",P4096="PASS"),1,0)</x:f>
        <x:v>0</x:v>
      </x:c>
      <x:c r="T4096" s="9" t="n">
        <x:v>1</x:v>
      </x:c>
      <x:c r="U4096" s="9" t="n">
        <x:v>10</x:v>
      </x:c>
      <x:c r="V4096" s="9" t="str">
        <x:v>MVP/SHACL_GENERATION_PIPELINE/experiments/LUNA_NO_SEMANTIC_VALIDATOR/RUN_01/runs/RUN-TRF-059-20260901T112626737396Z/artifacts/attempt_01/candidate_shape.ttl</x:v>
      </x:c>
    </x:row>
    <x:row r="4097" ht="22" customHeight="1">
      <x:c r="A4097" s="10" t="str">
        <x:v>NO_SEMANTIC</x:v>
      </x:c>
      <x:c r="B4097" s="10" t="str">
        <x:v>TRF-059</x:v>
      </x:c>
      <x:c r="C4097" s="10" t="str">
        <x:v>TRF-059-P01</x:v>
      </x:c>
      <x:c r="D4097" s="10" t="str">
        <x:v>RUN_01</x:v>
      </x:c>
      <x:c r="E4097" s="10" t="str">
        <x:v>ORIGINAL_LEDGER</x:v>
      </x:c>
      <x:c r="F4097" s="10" t="str">
        <x:v>PASS</x:v>
      </x:c>
      <x:c r="G4097" s="10" t="str">
        <x:v>PASS</x:v>
      </x:c>
      <x:c r="H4097" s="10" t="str">
        <x:v>EXECUTED</x:v>
      </x:c>
      <x:c r="I4097" s="10" t="str">
        <x:v>PARSED</x:v>
      </x:c>
      <x:c r="J4097" s="10" t="str">
        <x:v>NO_SEMANTIC_VALIDATOR_DETERMINISTIC_PASS</x:v>
      </x:c>
      <x:c r="K4097" s="10" t="str">
        <x:v>4c7fd4ad0f45ae51425eae3ac239cd5ce604ff64a5d8cdae91249a4fbb21e55a</x:v>
      </x:c>
      <x:c r="L4097" s="10" t="str">
        <x:v>historical_three</x:v>
      </x:c>
      <x:c r="M4097" s="10" t="n">
        <x:v>1</x:v>
      </x:c>
      <x:c r="N4097" s="10" t="n">
        <x:v>0</x:v>
      </x:c>
      <x:c r="O4097" s="10" t="n">
        <x:v>0</x:v>
      </x:c>
      <x:c r="P4097" s="9" t="str">
        <x:f>'CaseReview'!U1911</x:f>
        <x:v>PASS</x:v>
      </x:c>
      <x:c r="Q4097" s="9" t="n">
        <x:f>IF(AND(T4097=1,G4097=P4097),1,0)</x:f>
        <x:v>1</x:v>
      </x:c>
      <x:c r="R4097" s="9" t="n">
        <x:f>IF(AND(T4097=1,G4097="PASS",P4097="FAIL"),1,0)</x:f>
        <x:v>0</x:v>
      </x:c>
      <x:c r="S4097" s="9" t="n">
        <x:f>IF(AND(T4097=1,G4097="FAIL",P4097="PASS"),1,0)</x:f>
        <x:v>0</x:v>
      </x:c>
      <x:c r="T4097" s="9" t="n">
        <x:v>1</x:v>
      </x:c>
      <x:c r="U4097" s="9" t="n">
        <x:v>10</x:v>
      </x:c>
      <x:c r="V4097" s="9" t="str">
        <x:v>MVP/SHACL_GENERATION_PIPELINE/experiments/LUNA_NO_SEMANTIC_VALIDATOR/RUN_01/runs/RUN-TRF-059-20260901T112626737396Z/artifacts/attempt_01/candidate_shape.ttl</x:v>
      </x:c>
    </x:row>
    <x:row r="4098" ht="22" customHeight="1">
      <x:c r="A4098" s="10" t="str">
        <x:v>NO_SEMANTIC</x:v>
      </x:c>
      <x:c r="B4098" s="10" t="str">
        <x:v>TRF-059</x:v>
      </x:c>
      <x:c r="C4098" s="10" t="str">
        <x:v>TRF-059-P02</x:v>
      </x:c>
      <x:c r="D4098" s="10" t="str">
        <x:v>RUN_01</x:v>
      </x:c>
      <x:c r="E4098" s="10" t="str">
        <x:v>ORIGINAL_LEDGER</x:v>
      </x:c>
      <x:c r="F4098" s="10" t="str">
        <x:v>PASS</x:v>
      </x:c>
      <x:c r="G4098" s="10" t="str">
        <x:v>PASS</x:v>
      </x:c>
      <x:c r="H4098" s="10" t="str">
        <x:v>EXECUTED</x:v>
      </x:c>
      <x:c r="I4098" s="10" t="str">
        <x:v>PARSED</x:v>
      </x:c>
      <x:c r="J4098" s="10" t="str">
        <x:v>NO_SEMANTIC_VALIDATOR_DETERMINISTIC_PASS</x:v>
      </x:c>
      <x:c r="K4098" s="10" t="str">
        <x:v>4c7fd4ad0f45ae51425eae3ac239cd5ce604ff64a5d8cdae91249a4fbb21e55a</x:v>
      </x:c>
      <x:c r="L4098" s="10" t="str">
        <x:v>historical_three</x:v>
      </x:c>
      <x:c r="M4098" s="10" t="n">
        <x:v>1</x:v>
      </x:c>
      <x:c r="N4098" s="10" t="n">
        <x:v>0</x:v>
      </x:c>
      <x:c r="O4098" s="10" t="n">
        <x:v>0</x:v>
      </x:c>
      <x:c r="P4098" s="9" t="str">
        <x:f>'CaseReview'!U1912</x:f>
        <x:v>PASS</x:v>
      </x:c>
      <x:c r="Q4098" s="9" t="n">
        <x:f>IF(AND(T4098=1,G4098=P4098),1,0)</x:f>
        <x:v>1</x:v>
      </x:c>
      <x:c r="R4098" s="9" t="n">
        <x:f>IF(AND(T4098=1,G4098="PASS",P4098="FAIL"),1,0)</x:f>
        <x:v>0</x:v>
      </x:c>
      <x:c r="S4098" s="9" t="n">
        <x:f>IF(AND(T4098=1,G4098="FAIL",P4098="PASS"),1,0)</x:f>
        <x:v>0</x:v>
      </x:c>
      <x:c r="T4098" s="9" t="n">
        <x:v>1</x:v>
      </x:c>
      <x:c r="U4098" s="9" t="n">
        <x:v>10</x:v>
      </x:c>
      <x:c r="V4098" s="9" t="str">
        <x:v>MVP/SHACL_GENERATION_PIPELINE/experiments/LUNA_NO_SEMANTIC_VALIDATOR/RUN_01/runs/RUN-TRF-059-20260901T112626737396Z/artifacts/attempt_01/candidate_shape.ttl</x:v>
      </x:c>
    </x:row>
    <x:row r="4099" ht="22" customHeight="1">
      <x:c r="A4099" s="10" t="str">
        <x:v>NO_SEMANTIC</x:v>
      </x:c>
      <x:c r="B4099" s="10" t="str">
        <x:v>TRF-059</x:v>
      </x:c>
      <x:c r="C4099" s="10" t="str">
        <x:v>TRF-059-P03</x:v>
      </x:c>
      <x:c r="D4099" s="10" t="str">
        <x:v>RUN_01</x:v>
      </x:c>
      <x:c r="E4099" s="10" t="str">
        <x:v>ORIGINAL_LEDGER</x:v>
      </x:c>
      <x:c r="F4099" s="10" t="str">
        <x:v>PASS</x:v>
      </x:c>
      <x:c r="G4099" s="10" t="str">
        <x:v>PASS</x:v>
      </x:c>
      <x:c r="H4099" s="10" t="str">
        <x:v>EXECUTED</x:v>
      </x:c>
      <x:c r="I4099" s="10" t="str">
        <x:v>PARSED</x:v>
      </x:c>
      <x:c r="J4099" s="10" t="str">
        <x:v>NO_SEMANTIC_VALIDATOR_DETERMINISTIC_PASS</x:v>
      </x:c>
      <x:c r="K4099" s="10" t="str">
        <x:v>4c7fd4ad0f45ae51425eae3ac239cd5ce604ff64a5d8cdae91249a4fbb21e55a</x:v>
      </x:c>
      <x:c r="L4099" s="10" t="str">
        <x:v>historical_three</x:v>
      </x:c>
      <x:c r="M4099" s="10" t="n">
        <x:v>1</x:v>
      </x:c>
      <x:c r="N4099" s="10" t="n">
        <x:v>0</x:v>
      </x:c>
      <x:c r="O4099" s="10" t="n">
        <x:v>0</x:v>
      </x:c>
      <x:c r="P4099" s="9" t="str">
        <x:f>'CaseReview'!U1913</x:f>
        <x:v>PASS</x:v>
      </x:c>
      <x:c r="Q4099" s="9" t="n">
        <x:f>IF(AND(T4099=1,G4099=P4099),1,0)</x:f>
        <x:v>1</x:v>
      </x:c>
      <x:c r="R4099" s="9" t="n">
        <x:f>IF(AND(T4099=1,G4099="PASS",P4099="FAIL"),1,0)</x:f>
        <x:v>0</x:v>
      </x:c>
      <x:c r="S4099" s="9" t="n">
        <x:f>IF(AND(T4099=1,G4099="FAIL",P4099="PASS"),1,0)</x:f>
        <x:v>0</x:v>
      </x:c>
      <x:c r="T4099" s="9" t="n">
        <x:v>1</x:v>
      </x:c>
      <x:c r="U4099" s="9" t="n">
        <x:v>10</x:v>
      </x:c>
      <x:c r="V4099" s="9" t="str">
        <x:v>MVP/SHACL_GENERATION_PIPELINE/experiments/LUNA_NO_SEMANTIC_VALIDATOR/RUN_01/runs/RUN-TRF-059-20260901T112626737396Z/artifacts/attempt_01/candidate_shape.ttl</x:v>
      </x:c>
    </x:row>
    <x:row r="4100" ht="22" customHeight="1">
      <x:c r="A4100" s="10" t="str">
        <x:v>NO_SEMANTIC</x:v>
      </x:c>
      <x:c r="B4100" s="10" t="str">
        <x:v>TRF-059</x:v>
      </x:c>
      <x:c r="C4100" s="10" t="str">
        <x:v>TRF-059-P04</x:v>
      </x:c>
      <x:c r="D4100" s="10" t="str">
        <x:v>RUN_01</x:v>
      </x:c>
      <x:c r="E4100" s="10" t="str">
        <x:v>ORIGINAL_LEDGER</x:v>
      </x:c>
      <x:c r="F4100" s="10" t="str">
        <x:v>PASS</x:v>
      </x:c>
      <x:c r="G4100" s="10" t="str">
        <x:v>PASS</x:v>
      </x:c>
      <x:c r="H4100" s="10" t="str">
        <x:v>EXECUTED</x:v>
      </x:c>
      <x:c r="I4100" s="10" t="str">
        <x:v>PARSED</x:v>
      </x:c>
      <x:c r="J4100" s="10" t="str">
        <x:v>NO_SEMANTIC_VALIDATOR_DETERMINISTIC_PASS</x:v>
      </x:c>
      <x:c r="K4100" s="10" t="str">
        <x:v>4c7fd4ad0f45ae51425eae3ac239cd5ce604ff64a5d8cdae91249a4fbb21e55a</x:v>
      </x:c>
      <x:c r="L4100" s="10" t="str">
        <x:v>historical_three</x:v>
      </x:c>
      <x:c r="M4100" s="10" t="n">
        <x:v>1</x:v>
      </x:c>
      <x:c r="N4100" s="10" t="n">
        <x:v>0</x:v>
      </x:c>
      <x:c r="O4100" s="10" t="n">
        <x:v>0</x:v>
      </x:c>
      <x:c r="P4100" s="9" t="str">
        <x:f>'CaseReview'!U1914</x:f>
        <x:v>PASS</x:v>
      </x:c>
      <x:c r="Q4100" s="9" t="n">
        <x:f>IF(AND(T4100=1,G4100=P4100),1,0)</x:f>
        <x:v>1</x:v>
      </x:c>
      <x:c r="R4100" s="9" t="n">
        <x:f>IF(AND(T4100=1,G4100="PASS",P4100="FAIL"),1,0)</x:f>
        <x:v>0</x:v>
      </x:c>
      <x:c r="S4100" s="9" t="n">
        <x:f>IF(AND(T4100=1,G4100="FAIL",P4100="PASS"),1,0)</x:f>
        <x:v>0</x:v>
      </x:c>
      <x:c r="T4100" s="9" t="n">
        <x:v>1</x:v>
      </x:c>
      <x:c r="U4100" s="9" t="n">
        <x:v>10</x:v>
      </x:c>
      <x:c r="V4100" s="9" t="str">
        <x:v>MVP/SHACL_GENERATION_PIPELINE/experiments/LUNA_NO_SEMANTIC_VALIDATOR/RUN_01/runs/RUN-TRF-059-20260901T112626737396Z/artifacts/attempt_01/candidate_shape.ttl</x:v>
      </x:c>
    </x:row>
    <x:row r="4101" ht="22" customHeight="1">
      <x:c r="A4101" s="10" t="str">
        <x:v>NO_SEMANTIC</x:v>
      </x:c>
      <x:c r="B4101" s="10" t="str">
        <x:v>TRF-060</x:v>
      </x:c>
      <x:c r="C4101" s="10" t="str">
        <x:v>TRF-060-F01</x:v>
      </x:c>
      <x:c r="D4101" s="10" t="str">
        <x:v>RUN_01</x:v>
      </x:c>
      <x:c r="E4101" s="10" t="str">
        <x:v>ORIGINAL_LEDGER</x:v>
      </x:c>
      <x:c r="F4101" s="10" t="str">
        <x:v>FAIL</x:v>
      </x:c>
      <x:c r="G4101" s="10" t="str">
        <x:v>FAIL</x:v>
      </x:c>
      <x:c r="H4101" s="10" t="str">
        <x:v>EXECUTED</x:v>
      </x:c>
      <x:c r="I4101" s="10" t="str">
        <x:v>PARSED</x:v>
      </x:c>
      <x:c r="J4101" s="10" t="str">
        <x:v>NO_SEMANTIC_VALIDATOR_DETERMINISTIC_PASS</x:v>
      </x:c>
      <x:c r="K4101" s="10" t="str">
        <x:v>d3e30eba7454c48d4666ab46cbc98ed88d02f9a22be079a962da14000c0d9ccf</x:v>
      </x:c>
      <x:c r="L4101" s="10" t="str">
        <x:v>historical_three</x:v>
      </x:c>
      <x:c r="M4101" s="10" t="n">
        <x:v>1</x:v>
      </x:c>
      <x:c r="N4101" s="10" t="n">
        <x:v>0</x:v>
      </x:c>
      <x:c r="O4101" s="10" t="n">
        <x:v>0</x:v>
      </x:c>
      <x:c r="P4101" s="9" t="str">
        <x:f>'CaseReview'!U1915</x:f>
        <x:v>FAIL</x:v>
      </x:c>
      <x:c r="Q4101" s="9" t="n">
        <x:f>IF(AND(T4101=1,G4101=P4101),1,0)</x:f>
        <x:v>1</x:v>
      </x:c>
      <x:c r="R4101" s="9" t="n">
        <x:f>IF(AND(T4101=1,G4101="PASS",P4101="FAIL"),1,0)</x:f>
        <x:v>0</x:v>
      </x:c>
      <x:c r="S4101" s="9" t="n">
        <x:f>IF(AND(T4101=1,G4101="FAIL",P4101="PASS"),1,0)</x:f>
        <x:v>0</x:v>
      </x:c>
      <x:c r="T4101" s="9" t="n">
        <x:v>1</x:v>
      </x:c>
      <x:c r="U4101" s="9" t="n">
        <x:v>10</x:v>
      </x:c>
      <x:c r="V4101" s="9" t="str">
        <x:v>MVP/SHACL_GENERATION_PIPELINE/experiments/LUNA_NO_SEMANTIC_VALIDATOR/RUN_01/runs/RUN-TRF-060-20260901T112711992061Z/artifacts/attempt_01/candidate_shape.ttl</x:v>
      </x:c>
    </x:row>
    <x:row r="4102" ht="22" customHeight="1">
      <x:c r="A4102" s="10" t="str">
        <x:v>NO_SEMANTIC</x:v>
      </x:c>
      <x:c r="B4102" s="10" t="str">
        <x:v>TRF-060</x:v>
      </x:c>
      <x:c r="C4102" s="10" t="str">
        <x:v>TRF-060-F02</x:v>
      </x:c>
      <x:c r="D4102" s="10" t="str">
        <x:v>RUN_01</x:v>
      </x:c>
      <x:c r="E4102" s="10" t="str">
        <x:v>ORIGINAL_LEDGER</x:v>
      </x:c>
      <x:c r="F4102" s="10" t="str">
        <x:v>FAIL</x:v>
      </x:c>
      <x:c r="G4102" s="10" t="str">
        <x:v>FAIL</x:v>
      </x:c>
      <x:c r="H4102" s="10" t="str">
        <x:v>EXECUTED</x:v>
      </x:c>
      <x:c r="I4102" s="10" t="str">
        <x:v>PARSED</x:v>
      </x:c>
      <x:c r="J4102" s="10" t="str">
        <x:v>NO_SEMANTIC_VALIDATOR_DETERMINISTIC_PASS</x:v>
      </x:c>
      <x:c r="K4102" s="10" t="str">
        <x:v>d3e30eba7454c48d4666ab46cbc98ed88d02f9a22be079a962da14000c0d9ccf</x:v>
      </x:c>
      <x:c r="L4102" s="10" t="str">
        <x:v>historical_three</x:v>
      </x:c>
      <x:c r="M4102" s="10" t="n">
        <x:v>1</x:v>
      </x:c>
      <x:c r="N4102" s="10" t="n">
        <x:v>0</x:v>
      </x:c>
      <x:c r="O4102" s="10" t="n">
        <x:v>0</x:v>
      </x:c>
      <x:c r="P4102" s="9" t="str">
        <x:f>'CaseReview'!U1916</x:f>
        <x:v>FAIL</x:v>
      </x:c>
      <x:c r="Q4102" s="9" t="n">
        <x:f>IF(AND(T4102=1,G4102=P4102),1,0)</x:f>
        <x:v>1</x:v>
      </x:c>
      <x:c r="R4102" s="9" t="n">
        <x:f>IF(AND(T4102=1,G4102="PASS",P4102="FAIL"),1,0)</x:f>
        <x:v>0</x:v>
      </x:c>
      <x:c r="S4102" s="9" t="n">
        <x:f>IF(AND(T4102=1,G4102="FAIL",P4102="PASS"),1,0)</x:f>
        <x:v>0</x:v>
      </x:c>
      <x:c r="T4102" s="9" t="n">
        <x:v>1</x:v>
      </x:c>
      <x:c r="U4102" s="9" t="n">
        <x:v>10</x:v>
      </x:c>
      <x:c r="V4102" s="9" t="str">
        <x:v>MVP/SHACL_GENERATION_PIPELINE/experiments/LUNA_NO_SEMANTIC_VALIDATOR/RUN_01/runs/RUN-TRF-060-20260901T112711992061Z/artifacts/attempt_01/candidate_shape.ttl</x:v>
      </x:c>
    </x:row>
    <x:row r="4103" ht="22" customHeight="1">
      <x:c r="A4103" s="10" t="str">
        <x:v>NO_SEMANTIC</x:v>
      </x:c>
      <x:c r="B4103" s="10" t="str">
        <x:v>TRF-060</x:v>
      </x:c>
      <x:c r="C4103" s="10" t="str">
        <x:v>TRF-060-F03</x:v>
      </x:c>
      <x:c r="D4103" s="10" t="str">
        <x:v>RUN_01</x:v>
      </x:c>
      <x:c r="E4103" s="10" t="str">
        <x:v>ORIGINAL_LEDGER</x:v>
      </x:c>
      <x:c r="F4103" s="10" t="str">
        <x:v>FAIL</x:v>
      </x:c>
      <x:c r="G4103" s="10" t="str">
        <x:v>FAIL</x:v>
      </x:c>
      <x:c r="H4103" s="10" t="str">
        <x:v>EXECUTED</x:v>
      </x:c>
      <x:c r="I4103" s="10" t="str">
        <x:v>PARSED</x:v>
      </x:c>
      <x:c r="J4103" s="10" t="str">
        <x:v>NO_SEMANTIC_VALIDATOR_DETERMINISTIC_PASS</x:v>
      </x:c>
      <x:c r="K4103" s="10" t="str">
        <x:v>d3e30eba7454c48d4666ab46cbc98ed88d02f9a22be079a962da14000c0d9ccf</x:v>
      </x:c>
      <x:c r="L4103" s="10" t="str">
        <x:v>historical_three</x:v>
      </x:c>
      <x:c r="M4103" s="10" t="n">
        <x:v>1</x:v>
      </x:c>
      <x:c r="N4103" s="10" t="n">
        <x:v>0</x:v>
      </x:c>
      <x:c r="O4103" s="10" t="n">
        <x:v>0</x:v>
      </x:c>
      <x:c r="P4103" s="9" t="str">
        <x:f>'CaseReview'!U1917</x:f>
        <x:v>FAIL</x:v>
      </x:c>
      <x:c r="Q4103" s="9" t="n">
        <x:f>IF(AND(T4103=1,G4103=P4103),1,0)</x:f>
        <x:v>1</x:v>
      </x:c>
      <x:c r="R4103" s="9" t="n">
        <x:f>IF(AND(T4103=1,G4103="PASS",P4103="FAIL"),1,0)</x:f>
        <x:v>0</x:v>
      </x:c>
      <x:c r="S4103" s="9" t="n">
        <x:f>IF(AND(T4103=1,G4103="FAIL",P4103="PASS"),1,0)</x:f>
        <x:v>0</x:v>
      </x:c>
      <x:c r="T4103" s="9" t="n">
        <x:v>1</x:v>
      </x:c>
      <x:c r="U4103" s="9" t="n">
        <x:v>10</x:v>
      </x:c>
      <x:c r="V4103" s="9" t="str">
        <x:v>MVP/SHACL_GENERATION_PIPELINE/experiments/LUNA_NO_SEMANTIC_VALIDATOR/RUN_01/runs/RUN-TRF-060-20260901T112711992061Z/artifacts/attempt_01/candidate_shape.ttl</x:v>
      </x:c>
    </x:row>
    <x:row r="4104" ht="22" customHeight="1">
      <x:c r="A4104" s="10" t="str">
        <x:v>NO_SEMANTIC</x:v>
      </x:c>
      <x:c r="B4104" s="10" t="str">
        <x:v>TRF-060</x:v>
      </x:c>
      <x:c r="C4104" s="10" t="str">
        <x:v>TRF-060-F04</x:v>
      </x:c>
      <x:c r="D4104" s="10" t="str">
        <x:v>RUN_01</x:v>
      </x:c>
      <x:c r="E4104" s="10" t="str">
        <x:v>ORIGINAL_LEDGER</x:v>
      </x:c>
      <x:c r="F4104" s="10" t="str">
        <x:v>FAIL</x:v>
      </x:c>
      <x:c r="G4104" s="10" t="str">
        <x:v>FAIL</x:v>
      </x:c>
      <x:c r="H4104" s="10" t="str">
        <x:v>EXECUTED</x:v>
      </x:c>
      <x:c r="I4104" s="10" t="str">
        <x:v>PARSED</x:v>
      </x:c>
      <x:c r="J4104" s="10" t="str">
        <x:v>NO_SEMANTIC_VALIDATOR_DETERMINISTIC_PASS</x:v>
      </x:c>
      <x:c r="K4104" s="10" t="str">
        <x:v>d3e30eba7454c48d4666ab46cbc98ed88d02f9a22be079a962da14000c0d9ccf</x:v>
      </x:c>
      <x:c r="L4104" s="10" t="str">
        <x:v>historical_three</x:v>
      </x:c>
      <x:c r="M4104" s="10" t="n">
        <x:v>1</x:v>
      </x:c>
      <x:c r="N4104" s="10" t="n">
        <x:v>0</x:v>
      </x:c>
      <x:c r="O4104" s="10" t="n">
        <x:v>0</x:v>
      </x:c>
      <x:c r="P4104" s="9" t="str">
        <x:f>'CaseReview'!U1918</x:f>
        <x:v>FAIL</x:v>
      </x:c>
      <x:c r="Q4104" s="9" t="n">
        <x:f>IF(AND(T4104=1,G4104=P4104),1,0)</x:f>
        <x:v>1</x:v>
      </x:c>
      <x:c r="R4104" s="9" t="n">
        <x:f>IF(AND(T4104=1,G4104="PASS",P4104="FAIL"),1,0)</x:f>
        <x:v>0</x:v>
      </x:c>
      <x:c r="S4104" s="9" t="n">
        <x:f>IF(AND(T4104=1,G4104="FAIL",P4104="PASS"),1,0)</x:f>
        <x:v>0</x:v>
      </x:c>
      <x:c r="T4104" s="9" t="n">
        <x:v>1</x:v>
      </x:c>
      <x:c r="U4104" s="9" t="n">
        <x:v>10</x:v>
      </x:c>
      <x:c r="V4104" s="9" t="str">
        <x:v>MVP/SHACL_GENERATION_PIPELINE/experiments/LUNA_NO_SEMANTIC_VALIDATOR/RUN_01/runs/RUN-TRF-060-20260901T112711992061Z/artifacts/attempt_01/candidate_shape.ttl</x:v>
      </x:c>
    </x:row>
    <x:row r="4105" ht="22" customHeight="1">
      <x:c r="A4105" s="10" t="str">
        <x:v>NO_SEMANTIC</x:v>
      </x:c>
      <x:c r="B4105" s="10" t="str">
        <x:v>TRF-060</x:v>
      </x:c>
      <x:c r="C4105" s="10" t="str">
        <x:v>TRF-060-F05</x:v>
      </x:c>
      <x:c r="D4105" s="10" t="str">
        <x:v>RUN_01</x:v>
      </x:c>
      <x:c r="E4105" s="10" t="str">
        <x:v>ORIGINAL_LEDGER</x:v>
      </x:c>
      <x:c r="F4105" s="10" t="str">
        <x:v>FAIL</x:v>
      </x:c>
      <x:c r="G4105" s="10" t="str">
        <x:v>FAIL</x:v>
      </x:c>
      <x:c r="H4105" s="10" t="str">
        <x:v>EXECUTED</x:v>
      </x:c>
      <x:c r="I4105" s="10" t="str">
        <x:v>PARSED</x:v>
      </x:c>
      <x:c r="J4105" s="10" t="str">
        <x:v>NO_SEMANTIC_VALIDATOR_DETERMINISTIC_PASS</x:v>
      </x:c>
      <x:c r="K4105" s="10" t="str">
        <x:v>d3e30eba7454c48d4666ab46cbc98ed88d02f9a22be079a962da14000c0d9ccf</x:v>
      </x:c>
      <x:c r="L4105" s="10" t="str">
        <x:v>historical_three</x:v>
      </x:c>
      <x:c r="M4105" s="10" t="n">
        <x:v>1</x:v>
      </x:c>
      <x:c r="N4105" s="10" t="n">
        <x:v>0</x:v>
      </x:c>
      <x:c r="O4105" s="10" t="n">
        <x:v>0</x:v>
      </x:c>
      <x:c r="P4105" s="9" t="str">
        <x:f>'CaseReview'!U1919</x:f>
        <x:v>FAIL</x:v>
      </x:c>
      <x:c r="Q4105" s="9" t="n">
        <x:f>IF(AND(T4105=1,G4105=P4105),1,0)</x:f>
        <x:v>1</x:v>
      </x:c>
      <x:c r="R4105" s="9" t="n">
        <x:f>IF(AND(T4105=1,G4105="PASS",P4105="FAIL"),1,0)</x:f>
        <x:v>0</x:v>
      </x:c>
      <x:c r="S4105" s="9" t="n">
        <x:f>IF(AND(T4105=1,G4105="FAIL",P4105="PASS"),1,0)</x:f>
        <x:v>0</x:v>
      </x:c>
      <x:c r="T4105" s="9" t="n">
        <x:v>1</x:v>
      </x:c>
      <x:c r="U4105" s="9" t="n">
        <x:v>10</x:v>
      </x:c>
      <x:c r="V4105" s="9" t="str">
        <x:v>MVP/SHACL_GENERATION_PIPELINE/experiments/LUNA_NO_SEMANTIC_VALIDATOR/RUN_01/runs/RUN-TRF-060-20260901T112711992061Z/artifacts/attempt_01/candidate_shape.ttl</x:v>
      </x:c>
    </x:row>
    <x:row r="4106" ht="22" customHeight="1">
      <x:c r="A4106" s="10" t="str">
        <x:v>NO_SEMANTIC</x:v>
      </x:c>
      <x:c r="B4106" s="10" t="str">
        <x:v>TRF-060</x:v>
      </x:c>
      <x:c r="C4106" s="10" t="str">
        <x:v>TRF-060-F06</x:v>
      </x:c>
      <x:c r="D4106" s="10" t="str">
        <x:v>RUN_01</x:v>
      </x:c>
      <x:c r="E4106" s="10" t="str">
        <x:v>ORIGINAL_LEDGER</x:v>
      </x:c>
      <x:c r="F4106" s="10" t="str">
        <x:v>FAIL</x:v>
      </x:c>
      <x:c r="G4106" s="10" t="str">
        <x:v>FAIL</x:v>
      </x:c>
      <x:c r="H4106" s="10" t="str">
        <x:v>EXECUTED</x:v>
      </x:c>
      <x:c r="I4106" s="10" t="str">
        <x:v>PARSED</x:v>
      </x:c>
      <x:c r="J4106" s="10" t="str">
        <x:v>NO_SEMANTIC_VALIDATOR_DETERMINISTIC_PASS</x:v>
      </x:c>
      <x:c r="K4106" s="10" t="str">
        <x:v>d3e30eba7454c48d4666ab46cbc98ed88d02f9a22be079a962da14000c0d9ccf</x:v>
      </x:c>
      <x:c r="L4106" s="10" t="str">
        <x:v>historical_three</x:v>
      </x:c>
      <x:c r="M4106" s="10" t="n">
        <x:v>1</x:v>
      </x:c>
      <x:c r="N4106" s="10" t="n">
        <x:v>0</x:v>
      </x:c>
      <x:c r="O4106" s="10" t="n">
        <x:v>0</x:v>
      </x:c>
      <x:c r="P4106" s="9" t="str">
        <x:f>'CaseReview'!U1920</x:f>
        <x:v>FAIL</x:v>
      </x:c>
      <x:c r="Q4106" s="9" t="n">
        <x:f>IF(AND(T4106=1,G4106=P4106),1,0)</x:f>
        <x:v>1</x:v>
      </x:c>
      <x:c r="R4106" s="9" t="n">
        <x:f>IF(AND(T4106=1,G4106="PASS",P4106="FAIL"),1,0)</x:f>
        <x:v>0</x:v>
      </x:c>
      <x:c r="S4106" s="9" t="n">
        <x:f>IF(AND(T4106=1,G4106="FAIL",P4106="PASS"),1,0)</x:f>
        <x:v>0</x:v>
      </x:c>
      <x:c r="T4106" s="9" t="n">
        <x:v>1</x:v>
      </x:c>
      <x:c r="U4106" s="9" t="n">
        <x:v>10</x:v>
      </x:c>
      <x:c r="V4106" s="9" t="str">
        <x:v>MVP/SHACL_GENERATION_PIPELINE/experiments/LUNA_NO_SEMANTIC_VALIDATOR/RUN_01/runs/RUN-TRF-060-20260901T112711992061Z/artifacts/attempt_01/candidate_shape.ttl</x:v>
      </x:c>
    </x:row>
    <x:row r="4107" ht="22" customHeight="1">
      <x:c r="A4107" s="10" t="str">
        <x:v>NO_SEMANTIC</x:v>
      </x:c>
      <x:c r="B4107" s="10" t="str">
        <x:v>TRF-060</x:v>
      </x:c>
      <x:c r="C4107" s="10" t="str">
        <x:v>TRF-060-F07</x:v>
      </x:c>
      <x:c r="D4107" s="10" t="str">
        <x:v>RUN_01</x:v>
      </x:c>
      <x:c r="E4107" s="10" t="str">
        <x:v>ORIGINAL_LEDGER</x:v>
      </x:c>
      <x:c r="F4107" s="10" t="str">
        <x:v>FAIL</x:v>
      </x:c>
      <x:c r="G4107" s="10" t="str">
        <x:v>FAIL</x:v>
      </x:c>
      <x:c r="H4107" s="10" t="str">
        <x:v>EXECUTED</x:v>
      </x:c>
      <x:c r="I4107" s="10" t="str">
        <x:v>PARSED</x:v>
      </x:c>
      <x:c r="J4107" s="10" t="str">
        <x:v>NO_SEMANTIC_VALIDATOR_DETERMINISTIC_PASS</x:v>
      </x:c>
      <x:c r="K4107" s="10" t="str">
        <x:v>d3e30eba7454c48d4666ab46cbc98ed88d02f9a22be079a962da14000c0d9ccf</x:v>
      </x:c>
      <x:c r="L4107" s="10" t="str">
        <x:v>historical_three</x:v>
      </x:c>
      <x:c r="M4107" s="10" t="n">
        <x:v>1</x:v>
      </x:c>
      <x:c r="N4107" s="10" t="n">
        <x:v>0</x:v>
      </x:c>
      <x:c r="O4107" s="10" t="n">
        <x:v>0</x:v>
      </x:c>
      <x:c r="P4107" s="9" t="str">
        <x:f>'CaseReview'!U1921</x:f>
        <x:v>FAIL</x:v>
      </x:c>
      <x:c r="Q4107" s="9" t="n">
        <x:f>IF(AND(T4107=1,G4107=P4107),1,0)</x:f>
        <x:v>1</x:v>
      </x:c>
      <x:c r="R4107" s="9" t="n">
        <x:f>IF(AND(T4107=1,G4107="PASS",P4107="FAIL"),1,0)</x:f>
        <x:v>0</x:v>
      </x:c>
      <x:c r="S4107" s="9" t="n">
        <x:f>IF(AND(T4107=1,G4107="FAIL",P4107="PASS"),1,0)</x:f>
        <x:v>0</x:v>
      </x:c>
      <x:c r="T4107" s="9" t="n">
        <x:v>1</x:v>
      </x:c>
      <x:c r="U4107" s="9" t="n">
        <x:v>10</x:v>
      </x:c>
      <x:c r="V4107" s="9" t="str">
        <x:v>MVP/SHACL_GENERATION_PIPELINE/experiments/LUNA_NO_SEMANTIC_VALIDATOR/RUN_01/runs/RUN-TRF-060-20260901T112711992061Z/artifacts/attempt_01/candidate_shape.ttl</x:v>
      </x:c>
    </x:row>
    <x:row r="4108" ht="22" customHeight="1">
      <x:c r="A4108" s="10" t="str">
        <x:v>NO_SEMANTIC</x:v>
      </x:c>
      <x:c r="B4108" s="10" t="str">
        <x:v>TRF-060</x:v>
      </x:c>
      <x:c r="C4108" s="10" t="str">
        <x:v>TRF-060-F08</x:v>
      </x:c>
      <x:c r="D4108" s="10" t="str">
        <x:v>RUN_01</x:v>
      </x:c>
      <x:c r="E4108" s="10" t="str">
        <x:v>ORIGINAL_LEDGER</x:v>
      </x:c>
      <x:c r="F4108" s="10" t="str">
        <x:v>FAIL</x:v>
      </x:c>
      <x:c r="G4108" s="10" t="str">
        <x:v>FAIL</x:v>
      </x:c>
      <x:c r="H4108" s="10" t="str">
        <x:v>EXECUTED</x:v>
      </x:c>
      <x:c r="I4108" s="10" t="str">
        <x:v>PARSED</x:v>
      </x:c>
      <x:c r="J4108" s="10" t="str">
        <x:v>NO_SEMANTIC_VALIDATOR_DETERMINISTIC_PASS</x:v>
      </x:c>
      <x:c r="K4108" s="10" t="str">
        <x:v>d3e30eba7454c48d4666ab46cbc98ed88d02f9a22be079a962da14000c0d9ccf</x:v>
      </x:c>
      <x:c r="L4108" s="10" t="str">
        <x:v>historical_three</x:v>
      </x:c>
      <x:c r="M4108" s="10" t="n">
        <x:v>1</x:v>
      </x:c>
      <x:c r="N4108" s="10" t="n">
        <x:v>0</x:v>
      </x:c>
      <x:c r="O4108" s="10" t="n">
        <x:v>0</x:v>
      </x:c>
      <x:c r="P4108" s="9" t="str">
        <x:f>'CaseReview'!U1922</x:f>
        <x:v>FAIL</x:v>
      </x:c>
      <x:c r="Q4108" s="9" t="n">
        <x:f>IF(AND(T4108=1,G4108=P4108),1,0)</x:f>
        <x:v>1</x:v>
      </x:c>
      <x:c r="R4108" s="9" t="n">
        <x:f>IF(AND(T4108=1,G4108="PASS",P4108="FAIL"),1,0)</x:f>
        <x:v>0</x:v>
      </x:c>
      <x:c r="S4108" s="9" t="n">
        <x:f>IF(AND(T4108=1,G4108="FAIL",P4108="PASS"),1,0)</x:f>
        <x:v>0</x:v>
      </x:c>
      <x:c r="T4108" s="9" t="n">
        <x:v>1</x:v>
      </x:c>
      <x:c r="U4108" s="9" t="n">
        <x:v>10</x:v>
      </x:c>
      <x:c r="V4108" s="9" t="str">
        <x:v>MVP/SHACL_GENERATION_PIPELINE/experiments/LUNA_NO_SEMANTIC_VALIDATOR/RUN_01/runs/RUN-TRF-060-20260901T112711992061Z/artifacts/attempt_01/candidate_shape.ttl</x:v>
      </x:c>
    </x:row>
    <x:row r="4109" ht="22" customHeight="1">
      <x:c r="A4109" s="10" t="str">
        <x:v>NO_SEMANTIC</x:v>
      </x:c>
      <x:c r="B4109" s="10" t="str">
        <x:v>TRF-060</x:v>
      </x:c>
      <x:c r="C4109" s="10" t="str">
        <x:v>TRF-060-P01</x:v>
      </x:c>
      <x:c r="D4109" s="10" t="str">
        <x:v>RUN_01</x:v>
      </x:c>
      <x:c r="E4109" s="10" t="str">
        <x:v>ORIGINAL_LEDGER</x:v>
      </x:c>
      <x:c r="F4109" s="10" t="str">
        <x:v>PASS</x:v>
      </x:c>
      <x:c r="G4109" s="10" t="str">
        <x:v>PASS</x:v>
      </x:c>
      <x:c r="H4109" s="10" t="str">
        <x:v>EXECUTED</x:v>
      </x:c>
      <x:c r="I4109" s="10" t="str">
        <x:v>PARSED</x:v>
      </x:c>
      <x:c r="J4109" s="10" t="str">
        <x:v>NO_SEMANTIC_VALIDATOR_DETERMINISTIC_PASS</x:v>
      </x:c>
      <x:c r="K4109" s="10" t="str">
        <x:v>d3e30eba7454c48d4666ab46cbc98ed88d02f9a22be079a962da14000c0d9ccf</x:v>
      </x:c>
      <x:c r="L4109" s="10" t="str">
        <x:v>historical_three</x:v>
      </x:c>
      <x:c r="M4109" s="10" t="n">
        <x:v>1</x:v>
      </x:c>
      <x:c r="N4109" s="10" t="n">
        <x:v>0</x:v>
      </x:c>
      <x:c r="O4109" s="10" t="n">
        <x:v>0</x:v>
      </x:c>
      <x:c r="P4109" s="9" t="str">
        <x:f>'CaseReview'!U1923</x:f>
        <x:v>PASS</x:v>
      </x:c>
      <x:c r="Q4109" s="9" t="n">
        <x:f>IF(AND(T4109=1,G4109=P4109),1,0)</x:f>
        <x:v>1</x:v>
      </x:c>
      <x:c r="R4109" s="9" t="n">
        <x:f>IF(AND(T4109=1,G4109="PASS",P4109="FAIL"),1,0)</x:f>
        <x:v>0</x:v>
      </x:c>
      <x:c r="S4109" s="9" t="n">
        <x:f>IF(AND(T4109=1,G4109="FAIL",P4109="PASS"),1,0)</x:f>
        <x:v>0</x:v>
      </x:c>
      <x:c r="T4109" s="9" t="n">
        <x:v>1</x:v>
      </x:c>
      <x:c r="U4109" s="9" t="n">
        <x:v>10</x:v>
      </x:c>
      <x:c r="V4109" s="9" t="str">
        <x:v>MVP/SHACL_GENERATION_PIPELINE/experiments/LUNA_NO_SEMANTIC_VALIDATOR/RUN_01/runs/RUN-TRF-060-20260901T112711992061Z/artifacts/attempt_01/candidate_shape.ttl</x:v>
      </x:c>
    </x:row>
    <x:row r="4110" ht="22" customHeight="1">
      <x:c r="A4110" s="10" t="str">
        <x:v>NO_SEMANTIC</x:v>
      </x:c>
      <x:c r="B4110" s="10" t="str">
        <x:v>TRF-060</x:v>
      </x:c>
      <x:c r="C4110" s="10" t="str">
        <x:v>TRF-060-P02</x:v>
      </x:c>
      <x:c r="D4110" s="10" t="str">
        <x:v>RUN_01</x:v>
      </x:c>
      <x:c r="E4110" s="10" t="str">
        <x:v>ORIGINAL_LEDGER</x:v>
      </x:c>
      <x:c r="F4110" s="10" t="str">
        <x:v>PASS</x:v>
      </x:c>
      <x:c r="G4110" s="10" t="str">
        <x:v>PASS</x:v>
      </x:c>
      <x:c r="H4110" s="10" t="str">
        <x:v>EXECUTED</x:v>
      </x:c>
      <x:c r="I4110" s="10" t="str">
        <x:v>PARSED</x:v>
      </x:c>
      <x:c r="J4110" s="10" t="str">
        <x:v>NO_SEMANTIC_VALIDATOR_DETERMINISTIC_PASS</x:v>
      </x:c>
      <x:c r="K4110" s="10" t="str">
        <x:v>d3e30eba7454c48d4666ab46cbc98ed88d02f9a22be079a962da14000c0d9ccf</x:v>
      </x:c>
      <x:c r="L4110" s="10" t="str">
        <x:v>historical_three</x:v>
      </x:c>
      <x:c r="M4110" s="10" t="n">
        <x:v>1</x:v>
      </x:c>
      <x:c r="N4110" s="10" t="n">
        <x:v>0</x:v>
      </x:c>
      <x:c r="O4110" s="10" t="n">
        <x:v>0</x:v>
      </x:c>
      <x:c r="P4110" s="9" t="str">
        <x:f>'CaseReview'!U1924</x:f>
        <x:v>PASS</x:v>
      </x:c>
      <x:c r="Q4110" s="9" t="n">
        <x:f>IF(AND(T4110=1,G4110=P4110),1,0)</x:f>
        <x:v>1</x:v>
      </x:c>
      <x:c r="R4110" s="9" t="n">
        <x:f>IF(AND(T4110=1,G4110="PASS",P4110="FAIL"),1,0)</x:f>
        <x:v>0</x:v>
      </x:c>
      <x:c r="S4110" s="9" t="n">
        <x:f>IF(AND(T4110=1,G4110="FAIL",P4110="PASS"),1,0)</x:f>
        <x:v>0</x:v>
      </x:c>
      <x:c r="T4110" s="9" t="n">
        <x:v>1</x:v>
      </x:c>
      <x:c r="U4110" s="9" t="n">
        <x:v>10</x:v>
      </x:c>
      <x:c r="V4110" s="9" t="str">
        <x:v>MVP/SHACL_GENERATION_PIPELINE/experiments/LUNA_NO_SEMANTIC_VALIDATOR/RUN_01/runs/RUN-TRF-060-20260901T112711992061Z/artifacts/attempt_01/candidate_shape.ttl</x:v>
      </x:c>
    </x:row>
    <x:row r="4111" ht="22" customHeight="1">
      <x:c r="A4111" s="10" t="str">
        <x:v>NO_SEMANTIC</x:v>
      </x:c>
      <x:c r="B4111" s="10" t="str">
        <x:v>TRF-062</x:v>
      </x:c>
      <x:c r="C4111" s="10" t="str">
        <x:v>TRF-062-F01</x:v>
      </x:c>
      <x:c r="D4111" s="10" t="str">
        <x:v>RUN_01</x:v>
      </x:c>
      <x:c r="E4111" s="10" t="str">
        <x:v>ORIGINAL_LEDGER</x:v>
      </x:c>
      <x:c r="F4111" s="10" t="str">
        <x:v>FAIL</x:v>
      </x:c>
      <x:c r="G4111" s="10" t="str">
        <x:v>PASS</x:v>
      </x:c>
      <x:c r="H4111" s="10" t="str">
        <x:v>EXECUTED</x:v>
      </x:c>
      <x:c r="I4111" s="10" t="str">
        <x:v>PARSED</x:v>
      </x:c>
      <x:c r="J4111" s="10" t="str">
        <x:v>NO_SEMANTIC_VALIDATOR_DETERMINISTIC_PASS</x:v>
      </x:c>
      <x:c r="K4111" s="10" t="str">
        <x:v>8adba9062f40bb814df14ead56b771f743f05f9219c472d337fa3f8eaa12c6f2</x:v>
      </x:c>
      <x:c r="L4111" s="10" t="str">
        <x:v>historical_three</x:v>
      </x:c>
      <x:c r="M4111" s="10" t="n">
        <x:v>0</x:v>
      </x:c>
      <x:c r="N4111" s="10" t="n">
        <x:v>1</x:v>
      </x:c>
      <x:c r="O4111" s="10" t="n">
        <x:v>0</x:v>
      </x:c>
      <x:c r="P4111" s="9" t="str">
        <x:f>'CaseReview'!U1925</x:f>
        <x:v>FAIL</x:v>
      </x:c>
      <x:c r="Q4111" s="9" t="n">
        <x:f>IF(AND(T4111=1,G4111=P4111),1,0)</x:f>
        <x:v>0</x:v>
      </x:c>
      <x:c r="R4111" s="9" t="n">
        <x:f>IF(AND(T4111=1,G4111="PASS",P4111="FAIL"),1,0)</x:f>
        <x:v>1</x:v>
      </x:c>
      <x:c r="S4111" s="9" t="n">
        <x:f>IF(AND(T4111=1,G4111="FAIL",P4111="PASS"),1,0)</x:f>
        <x:v>0</x:v>
      </x:c>
      <x:c r="T4111" s="9" t="n">
        <x:v>1</x:v>
      </x:c>
      <x:c r="U4111" s="9" t="n">
        <x:v>6</x:v>
      </x:c>
      <x:c r="V4111" s="9" t="str">
        <x:v>MVP/SHACL_GENERATION_PIPELINE/experiments/LUNA_NO_SEMANTIC_VALIDATOR/RUN_01/runs/RUN-TRF-062-20260901T112759991968Z/artifacts/attempt_01/candidate_shape.ttl</x:v>
      </x:c>
    </x:row>
    <x:row r="4112" ht="22" customHeight="1">
      <x:c r="A4112" s="10" t="str">
        <x:v>NO_SEMANTIC</x:v>
      </x:c>
      <x:c r="B4112" s="10" t="str">
        <x:v>TRF-062</x:v>
      </x:c>
      <x:c r="C4112" s="10" t="str">
        <x:v>TRF-062-F02</x:v>
      </x:c>
      <x:c r="D4112" s="10" t="str">
        <x:v>RUN_01</x:v>
      </x:c>
      <x:c r="E4112" s="10" t="str">
        <x:v>ORIGINAL_LEDGER</x:v>
      </x:c>
      <x:c r="F4112" s="10" t="str">
        <x:v>FAIL</x:v>
      </x:c>
      <x:c r="G4112" s="10" t="str">
        <x:v>FAIL</x:v>
      </x:c>
      <x:c r="H4112" s="10" t="str">
        <x:v>EXECUTED</x:v>
      </x:c>
      <x:c r="I4112" s="10" t="str">
        <x:v>PARSED</x:v>
      </x:c>
      <x:c r="J4112" s="10" t="str">
        <x:v>NO_SEMANTIC_VALIDATOR_DETERMINISTIC_PASS</x:v>
      </x:c>
      <x:c r="K4112" s="10" t="str">
        <x:v>8adba9062f40bb814df14ead56b771f743f05f9219c472d337fa3f8eaa12c6f2</x:v>
      </x:c>
      <x:c r="L4112" s="10" t="str">
        <x:v>historical_three</x:v>
      </x:c>
      <x:c r="M4112" s="10" t="n">
        <x:v>1</x:v>
      </x:c>
      <x:c r="N4112" s="10" t="n">
        <x:v>0</x:v>
      </x:c>
      <x:c r="O4112" s="10" t="n">
        <x:v>0</x:v>
      </x:c>
      <x:c r="P4112" s="9" t="str">
        <x:f>'CaseReview'!U1926</x:f>
        <x:v>FAIL</x:v>
      </x:c>
      <x:c r="Q4112" s="9" t="n">
        <x:f>IF(AND(T4112=1,G4112=P4112),1,0)</x:f>
        <x:v>1</x:v>
      </x:c>
      <x:c r="R4112" s="9" t="n">
        <x:f>IF(AND(T4112=1,G4112="PASS",P4112="FAIL"),1,0)</x:f>
        <x:v>0</x:v>
      </x:c>
      <x:c r="S4112" s="9" t="n">
        <x:f>IF(AND(T4112=1,G4112="FAIL",P4112="PASS"),1,0)</x:f>
        <x:v>0</x:v>
      </x:c>
      <x:c r="T4112" s="9" t="n">
        <x:v>1</x:v>
      </x:c>
      <x:c r="U4112" s="9" t="n">
        <x:v>6</x:v>
      </x:c>
      <x:c r="V4112" s="9" t="str">
        <x:v>MVP/SHACL_GENERATION_PIPELINE/experiments/LUNA_NO_SEMANTIC_VALIDATOR/RUN_01/runs/RUN-TRF-062-20260901T112759991968Z/artifacts/attempt_01/candidate_shape.ttl</x:v>
      </x:c>
    </x:row>
    <x:row r="4113" ht="22" customHeight="1">
      <x:c r="A4113" s="10" t="str">
        <x:v>NO_SEMANTIC</x:v>
      </x:c>
      <x:c r="B4113" s="10" t="str">
        <x:v>TRF-062</x:v>
      </x:c>
      <x:c r="C4113" s="10" t="str">
        <x:v>TRF-062-F03</x:v>
      </x:c>
      <x:c r="D4113" s="10" t="str">
        <x:v>RUN_01</x:v>
      </x:c>
      <x:c r="E4113" s="10" t="str">
        <x:v>ORIGINAL_LEDGER</x:v>
      </x:c>
      <x:c r="F4113" s="10" t="str">
        <x:v>FAIL</x:v>
      </x:c>
      <x:c r="G4113" s="10" t="str">
        <x:v>PASS</x:v>
      </x:c>
      <x:c r="H4113" s="10" t="str">
        <x:v>EXECUTED</x:v>
      </x:c>
      <x:c r="I4113" s="10" t="str">
        <x:v>PARSED</x:v>
      </x:c>
      <x:c r="J4113" s="10" t="str">
        <x:v>NO_SEMANTIC_VALIDATOR_DETERMINISTIC_PASS</x:v>
      </x:c>
      <x:c r="K4113" s="10" t="str">
        <x:v>8adba9062f40bb814df14ead56b771f743f05f9219c472d337fa3f8eaa12c6f2</x:v>
      </x:c>
      <x:c r="L4113" s="10" t="str">
        <x:v>historical_three</x:v>
      </x:c>
      <x:c r="M4113" s="10" t="n">
        <x:v>0</x:v>
      </x:c>
      <x:c r="N4113" s="10" t="n">
        <x:v>1</x:v>
      </x:c>
      <x:c r="O4113" s="10" t="n">
        <x:v>0</x:v>
      </x:c>
      <x:c r="P4113" s="9" t="str">
        <x:f>'CaseReview'!U1927</x:f>
        <x:v>FAIL</x:v>
      </x:c>
      <x:c r="Q4113" s="9" t="n">
        <x:f>IF(AND(T4113=1,G4113=P4113),1,0)</x:f>
        <x:v>0</x:v>
      </x:c>
      <x:c r="R4113" s="9" t="n">
        <x:f>IF(AND(T4113=1,G4113="PASS",P4113="FAIL"),1,0)</x:f>
        <x:v>1</x:v>
      </x:c>
      <x:c r="S4113" s="9" t="n">
        <x:f>IF(AND(T4113=1,G4113="FAIL",P4113="PASS"),1,0)</x:f>
        <x:v>0</x:v>
      </x:c>
      <x:c r="T4113" s="9" t="n">
        <x:v>1</x:v>
      </x:c>
      <x:c r="U4113" s="9" t="n">
        <x:v>6</x:v>
      </x:c>
      <x:c r="V4113" s="9" t="str">
        <x:v>MVP/SHACL_GENERATION_PIPELINE/experiments/LUNA_NO_SEMANTIC_VALIDATOR/RUN_01/runs/RUN-TRF-062-20260901T112759991968Z/artifacts/attempt_01/candidate_shape.ttl</x:v>
      </x:c>
    </x:row>
    <x:row r="4114" ht="22" customHeight="1">
      <x:c r="A4114" s="10" t="str">
        <x:v>NO_SEMANTIC</x:v>
      </x:c>
      <x:c r="B4114" s="10" t="str">
        <x:v>TRF-062</x:v>
      </x:c>
      <x:c r="C4114" s="10" t="str">
        <x:v>TRF-062-F04</x:v>
      </x:c>
      <x:c r="D4114" s="10" t="str">
        <x:v>RUN_01</x:v>
      </x:c>
      <x:c r="E4114" s="10" t="str">
        <x:v>ORIGINAL_LEDGER</x:v>
      </x:c>
      <x:c r="F4114" s="10" t="str">
        <x:v>FAIL</x:v>
      </x:c>
      <x:c r="G4114" s="10" t="str">
        <x:v>FAIL</x:v>
      </x:c>
      <x:c r="H4114" s="10" t="str">
        <x:v>EXECUTED</x:v>
      </x:c>
      <x:c r="I4114" s="10" t="str">
        <x:v>PARSED</x:v>
      </x:c>
      <x:c r="J4114" s="10" t="str">
        <x:v>NO_SEMANTIC_VALIDATOR_DETERMINISTIC_PASS</x:v>
      </x:c>
      <x:c r="K4114" s="10" t="str">
        <x:v>8adba9062f40bb814df14ead56b771f743f05f9219c472d337fa3f8eaa12c6f2</x:v>
      </x:c>
      <x:c r="L4114" s="10" t="str">
        <x:v>historical_three</x:v>
      </x:c>
      <x:c r="M4114" s="10" t="n">
        <x:v>1</x:v>
      </x:c>
      <x:c r="N4114" s="10" t="n">
        <x:v>0</x:v>
      </x:c>
      <x:c r="O4114" s="10" t="n">
        <x:v>0</x:v>
      </x:c>
      <x:c r="P4114" s="9" t="str">
        <x:f>'CaseReview'!U1928</x:f>
        <x:v>FAIL</x:v>
      </x:c>
      <x:c r="Q4114" s="9" t="n">
        <x:f>IF(AND(T4114=1,G4114=P4114),1,0)</x:f>
        <x:v>1</x:v>
      </x:c>
      <x:c r="R4114" s="9" t="n">
        <x:f>IF(AND(T4114=1,G4114="PASS",P4114="FAIL"),1,0)</x:f>
        <x:v>0</x:v>
      </x:c>
      <x:c r="S4114" s="9" t="n">
        <x:f>IF(AND(T4114=1,G4114="FAIL",P4114="PASS"),1,0)</x:f>
        <x:v>0</x:v>
      </x:c>
      <x:c r="T4114" s="9" t="n">
        <x:v>1</x:v>
      </x:c>
      <x:c r="U4114" s="9" t="n">
        <x:v>6</x:v>
      </x:c>
      <x:c r="V4114" s="9" t="str">
        <x:v>MVP/SHACL_GENERATION_PIPELINE/experiments/LUNA_NO_SEMANTIC_VALIDATOR/RUN_01/runs/RUN-TRF-062-20260901T112759991968Z/artifacts/attempt_01/candidate_shape.ttl</x:v>
      </x:c>
    </x:row>
    <x:row r="4115" ht="22" customHeight="1">
      <x:c r="A4115" s="10" t="str">
        <x:v>NO_SEMANTIC</x:v>
      </x:c>
      <x:c r="B4115" s="10" t="str">
        <x:v>TRF-062</x:v>
      </x:c>
      <x:c r="C4115" s="10" t="str">
        <x:v>TRF-062-P01</x:v>
      </x:c>
      <x:c r="D4115" s="10" t="str">
        <x:v>RUN_01</x:v>
      </x:c>
      <x:c r="E4115" s="10" t="str">
        <x:v>ORIGINAL_LEDGER</x:v>
      </x:c>
      <x:c r="F4115" s="10" t="str">
        <x:v>PASS</x:v>
      </x:c>
      <x:c r="G4115" s="10" t="str">
        <x:v>PASS</x:v>
      </x:c>
      <x:c r="H4115" s="10" t="str">
        <x:v>EXECUTED</x:v>
      </x:c>
      <x:c r="I4115" s="10" t="str">
        <x:v>PARSED</x:v>
      </x:c>
      <x:c r="J4115" s="10" t="str">
        <x:v>NO_SEMANTIC_VALIDATOR_DETERMINISTIC_PASS</x:v>
      </x:c>
      <x:c r="K4115" s="10" t="str">
        <x:v>8adba9062f40bb814df14ead56b771f743f05f9219c472d337fa3f8eaa12c6f2</x:v>
      </x:c>
      <x:c r="L4115" s="10" t="str">
        <x:v>historical_three</x:v>
      </x:c>
      <x:c r="M4115" s="10" t="n">
        <x:v>1</x:v>
      </x:c>
      <x:c r="N4115" s="10" t="n">
        <x:v>0</x:v>
      </x:c>
      <x:c r="O4115" s="10" t="n">
        <x:v>0</x:v>
      </x:c>
      <x:c r="P4115" s="9" t="str">
        <x:f>'CaseReview'!U1929</x:f>
        <x:v>PASS</x:v>
      </x:c>
      <x:c r="Q4115" s="9" t="n">
        <x:f>IF(AND(T4115=1,G4115=P4115),1,0)</x:f>
        <x:v>1</x:v>
      </x:c>
      <x:c r="R4115" s="9" t="n">
        <x:f>IF(AND(T4115=1,G4115="PASS",P4115="FAIL"),1,0)</x:f>
        <x:v>0</x:v>
      </x:c>
      <x:c r="S4115" s="9" t="n">
        <x:f>IF(AND(T4115=1,G4115="FAIL",P4115="PASS"),1,0)</x:f>
        <x:v>0</x:v>
      </x:c>
      <x:c r="T4115" s="9" t="n">
        <x:v>1</x:v>
      </x:c>
      <x:c r="U4115" s="9" t="n">
        <x:v>6</x:v>
      </x:c>
      <x:c r="V4115" s="9" t="str">
        <x:v>MVP/SHACL_GENERATION_PIPELINE/experiments/LUNA_NO_SEMANTIC_VALIDATOR/RUN_01/runs/RUN-TRF-062-20260901T112759991968Z/artifacts/attempt_01/candidate_shape.ttl</x:v>
      </x:c>
    </x:row>
    <x:row r="4116" ht="22" customHeight="1">
      <x:c r="A4116" s="10" t="str">
        <x:v>NO_SEMANTIC</x:v>
      </x:c>
      <x:c r="B4116" s="10" t="str">
        <x:v>TRF-062</x:v>
      </x:c>
      <x:c r="C4116" s="10" t="str">
        <x:v>TRF-062-P02</x:v>
      </x:c>
      <x:c r="D4116" s="10" t="str">
        <x:v>RUN_01</x:v>
      </x:c>
      <x:c r="E4116" s="10" t="str">
        <x:v>ORIGINAL_LEDGER</x:v>
      </x:c>
      <x:c r="F4116" s="10" t="str">
        <x:v>PASS</x:v>
      </x:c>
      <x:c r="G4116" s="10" t="str">
        <x:v>PASS</x:v>
      </x:c>
      <x:c r="H4116" s="10" t="str">
        <x:v>EXECUTED</x:v>
      </x:c>
      <x:c r="I4116" s="10" t="str">
        <x:v>PARSED</x:v>
      </x:c>
      <x:c r="J4116" s="10" t="str">
        <x:v>NO_SEMANTIC_VALIDATOR_DETERMINISTIC_PASS</x:v>
      </x:c>
      <x:c r="K4116" s="10" t="str">
        <x:v>8adba9062f40bb814df14ead56b771f743f05f9219c472d337fa3f8eaa12c6f2</x:v>
      </x:c>
      <x:c r="L4116" s="10" t="str">
        <x:v>historical_three</x:v>
      </x:c>
      <x:c r="M4116" s="10" t="n">
        <x:v>1</x:v>
      </x:c>
      <x:c r="N4116" s="10" t="n">
        <x:v>0</x:v>
      </x:c>
      <x:c r="O4116" s="10" t="n">
        <x:v>0</x:v>
      </x:c>
      <x:c r="P4116" s="9" t="str">
        <x:f>'CaseReview'!U1930</x:f>
        <x:v>PASS</x:v>
      </x:c>
      <x:c r="Q4116" s="9" t="n">
        <x:f>IF(AND(T4116=1,G4116=P4116),1,0)</x:f>
        <x:v>1</x:v>
      </x:c>
      <x:c r="R4116" s="9" t="n">
        <x:f>IF(AND(T4116=1,G4116="PASS",P4116="FAIL"),1,0)</x:f>
        <x:v>0</x:v>
      </x:c>
      <x:c r="S4116" s="9" t="n">
        <x:f>IF(AND(T4116=1,G4116="FAIL",P4116="PASS"),1,0)</x:f>
        <x:v>0</x:v>
      </x:c>
      <x:c r="T4116" s="9" t="n">
        <x:v>1</x:v>
      </x:c>
      <x:c r="U4116" s="9" t="n">
        <x:v>6</x:v>
      </x:c>
      <x:c r="V4116" s="9" t="str">
        <x:v>MVP/SHACL_GENERATION_PIPELINE/experiments/LUNA_NO_SEMANTIC_VALIDATOR/RUN_01/runs/RUN-TRF-062-20260901T112759991968Z/artifacts/attempt_01/candidate_shape.ttl</x:v>
      </x:c>
    </x:row>
    <x:row r="4117" ht="22" customHeight="1">
      <x:c r="A4117" s="10" t="str">
        <x:v>NO_SEMANTIC</x:v>
      </x:c>
      <x:c r="B4117" s="10" t="str">
        <x:v>TRF-063</x:v>
      </x:c>
      <x:c r="C4117" s="10" t="str">
        <x:v>TRF-063-F01</x:v>
      </x:c>
      <x:c r="D4117" s="10" t="str">
        <x:v>RUN_01</x:v>
      </x:c>
      <x:c r="E4117" s="10" t="str">
        <x:v>ORIGINAL_LEDGER</x:v>
      </x:c>
      <x:c r="F4117" s="10" t="str">
        <x:v>FAIL</x:v>
      </x:c>
      <x:c r="G4117" s="10" t="str">
        <x:v>FAIL</x:v>
      </x:c>
      <x:c r="H4117" s="10" t="str">
        <x:v>EXECUTED</x:v>
      </x:c>
      <x:c r="I4117" s="10" t="str">
        <x:v>PARSED</x:v>
      </x:c>
      <x:c r="J4117" s="10" t="str">
        <x:v>NO_SEMANTIC_VALIDATOR_DETERMINISTIC_PASS</x:v>
      </x:c>
      <x:c r="K4117" s="10" t="str">
        <x:v>820dc950f6d0f79f26c2fe3936b0462b87f26cd0b2daf6d9f290f854969aa55e</x:v>
      </x:c>
      <x:c r="L4117" s="10" t="str">
        <x:v>historical_three</x:v>
      </x:c>
      <x:c r="M4117" s="10" t="n">
        <x:v>1</x:v>
      </x:c>
      <x:c r="N4117" s="10" t="n">
        <x:v>0</x:v>
      </x:c>
      <x:c r="O4117" s="10" t="n">
        <x:v>0</x:v>
      </x:c>
      <x:c r="P4117" s="9" t="str">
        <x:f>'CaseReview'!U1931</x:f>
        <x:v>FAIL</x:v>
      </x:c>
      <x:c r="Q4117" s="9" t="n">
        <x:f>IF(AND(T4117=1,G4117=P4117),1,0)</x:f>
        <x:v>1</x:v>
      </x:c>
      <x:c r="R4117" s="9" t="n">
        <x:f>IF(AND(T4117=1,G4117="PASS",P4117="FAIL"),1,0)</x:f>
        <x:v>0</x:v>
      </x:c>
      <x:c r="S4117" s="9" t="n">
        <x:f>IF(AND(T4117=1,G4117="FAIL",P4117="PASS"),1,0)</x:f>
        <x:v>0</x:v>
      </x:c>
      <x:c r="T4117" s="9" t="n">
        <x:v>1</x:v>
      </x:c>
      <x:c r="U4117" s="9" t="n">
        <x:v>8</x:v>
      </x:c>
      <x:c r="V4117" s="9" t="str">
        <x:v>MVP/SHACL_GENERATION_PIPELINE/experiments/LUNA_NO_SEMANTIC_VALIDATOR/RUN_01/runs/RUN-TRF-063-20260901T112816966997Z/artifacts/attempt_01/candidate_shape.ttl</x:v>
      </x:c>
    </x:row>
    <x:row r="4118" ht="22" customHeight="1">
      <x:c r="A4118" s="10" t="str">
        <x:v>NO_SEMANTIC</x:v>
      </x:c>
      <x:c r="B4118" s="10" t="str">
        <x:v>TRF-063</x:v>
      </x:c>
      <x:c r="C4118" s="10" t="str">
        <x:v>TRF-063-F02</x:v>
      </x:c>
      <x:c r="D4118" s="10" t="str">
        <x:v>RUN_01</x:v>
      </x:c>
      <x:c r="E4118" s="10" t="str">
        <x:v>ORIGINAL_LEDGER</x:v>
      </x:c>
      <x:c r="F4118" s="10" t="str">
        <x:v>FAIL</x:v>
      </x:c>
      <x:c r="G4118" s="10" t="str">
        <x:v>FAIL</x:v>
      </x:c>
      <x:c r="H4118" s="10" t="str">
        <x:v>EXECUTED</x:v>
      </x:c>
      <x:c r="I4118" s="10" t="str">
        <x:v>PARSED</x:v>
      </x:c>
      <x:c r="J4118" s="10" t="str">
        <x:v>NO_SEMANTIC_VALIDATOR_DETERMINISTIC_PASS</x:v>
      </x:c>
      <x:c r="K4118" s="10" t="str">
        <x:v>820dc950f6d0f79f26c2fe3936b0462b87f26cd0b2daf6d9f290f854969aa55e</x:v>
      </x:c>
      <x:c r="L4118" s="10" t="str">
        <x:v>historical_three</x:v>
      </x:c>
      <x:c r="M4118" s="10" t="n">
        <x:v>1</x:v>
      </x:c>
      <x:c r="N4118" s="10" t="n">
        <x:v>0</x:v>
      </x:c>
      <x:c r="O4118" s="10" t="n">
        <x:v>0</x:v>
      </x:c>
      <x:c r="P4118" s="9" t="str">
        <x:f>'CaseReview'!U1932</x:f>
        <x:v>FAIL</x:v>
      </x:c>
      <x:c r="Q4118" s="9" t="n">
        <x:f>IF(AND(T4118=1,G4118=P4118),1,0)</x:f>
        <x:v>1</x:v>
      </x:c>
      <x:c r="R4118" s="9" t="n">
        <x:f>IF(AND(T4118=1,G4118="PASS",P4118="FAIL"),1,0)</x:f>
        <x:v>0</x:v>
      </x:c>
      <x:c r="S4118" s="9" t="n">
        <x:f>IF(AND(T4118=1,G4118="FAIL",P4118="PASS"),1,0)</x:f>
        <x:v>0</x:v>
      </x:c>
      <x:c r="T4118" s="9" t="n">
        <x:v>1</x:v>
      </x:c>
      <x:c r="U4118" s="9" t="n">
        <x:v>8</x:v>
      </x:c>
      <x:c r="V4118" s="9" t="str">
        <x:v>MVP/SHACL_GENERATION_PIPELINE/experiments/LUNA_NO_SEMANTIC_VALIDATOR/RUN_01/runs/RUN-TRF-063-20260901T112816966997Z/artifacts/attempt_01/candidate_shape.ttl</x:v>
      </x:c>
    </x:row>
    <x:row r="4119" ht="22" customHeight="1">
      <x:c r="A4119" s="10" t="str">
        <x:v>NO_SEMANTIC</x:v>
      </x:c>
      <x:c r="B4119" s="10" t="str">
        <x:v>TRF-063</x:v>
      </x:c>
      <x:c r="C4119" s="10" t="str">
        <x:v>TRF-063-F03</x:v>
      </x:c>
      <x:c r="D4119" s="10" t="str">
        <x:v>RUN_01</x:v>
      </x:c>
      <x:c r="E4119" s="10" t="str">
        <x:v>ORIGINAL_LEDGER</x:v>
      </x:c>
      <x:c r="F4119" s="10" t="str">
        <x:v>FAIL</x:v>
      </x:c>
      <x:c r="G4119" s="10" t="str">
        <x:v>FAIL</x:v>
      </x:c>
      <x:c r="H4119" s="10" t="str">
        <x:v>EXECUTED</x:v>
      </x:c>
      <x:c r="I4119" s="10" t="str">
        <x:v>PARSED</x:v>
      </x:c>
      <x:c r="J4119" s="10" t="str">
        <x:v>NO_SEMANTIC_VALIDATOR_DETERMINISTIC_PASS</x:v>
      </x:c>
      <x:c r="K4119" s="10" t="str">
        <x:v>820dc950f6d0f79f26c2fe3936b0462b87f26cd0b2daf6d9f290f854969aa55e</x:v>
      </x:c>
      <x:c r="L4119" s="10" t="str">
        <x:v>historical_three</x:v>
      </x:c>
      <x:c r="M4119" s="10" t="n">
        <x:v>1</x:v>
      </x:c>
      <x:c r="N4119" s="10" t="n">
        <x:v>0</x:v>
      </x:c>
      <x:c r="O4119" s="10" t="n">
        <x:v>0</x:v>
      </x:c>
      <x:c r="P4119" s="9" t="str">
        <x:f>'CaseReview'!U1933</x:f>
        <x:v>FAIL</x:v>
      </x:c>
      <x:c r="Q4119" s="9" t="n">
        <x:f>IF(AND(T4119=1,G4119=P4119),1,0)</x:f>
        <x:v>1</x:v>
      </x:c>
      <x:c r="R4119" s="9" t="n">
        <x:f>IF(AND(T4119=1,G4119="PASS",P4119="FAIL"),1,0)</x:f>
        <x:v>0</x:v>
      </x:c>
      <x:c r="S4119" s="9" t="n">
        <x:f>IF(AND(T4119=1,G4119="FAIL",P4119="PASS"),1,0)</x:f>
        <x:v>0</x:v>
      </x:c>
      <x:c r="T4119" s="9" t="n">
        <x:v>1</x:v>
      </x:c>
      <x:c r="U4119" s="9" t="n">
        <x:v>8</x:v>
      </x:c>
      <x:c r="V4119" s="9" t="str">
        <x:v>MVP/SHACL_GENERATION_PIPELINE/experiments/LUNA_NO_SEMANTIC_VALIDATOR/RUN_01/runs/RUN-TRF-063-20260901T112816966997Z/artifacts/attempt_01/candidate_shape.ttl</x:v>
      </x:c>
    </x:row>
    <x:row r="4120" ht="22" customHeight="1">
      <x:c r="A4120" s="10" t="str">
        <x:v>NO_SEMANTIC</x:v>
      </x:c>
      <x:c r="B4120" s="10" t="str">
        <x:v>TRF-063</x:v>
      </x:c>
      <x:c r="C4120" s="10" t="str">
        <x:v>TRF-063-F04</x:v>
      </x:c>
      <x:c r="D4120" s="10" t="str">
        <x:v>RUN_01</x:v>
      </x:c>
      <x:c r="E4120" s="10" t="str">
        <x:v>ORIGINAL_LEDGER</x:v>
      </x:c>
      <x:c r="F4120" s="10" t="str">
        <x:v>FAIL</x:v>
      </x:c>
      <x:c r="G4120" s="10" t="str">
        <x:v>FAIL</x:v>
      </x:c>
      <x:c r="H4120" s="10" t="str">
        <x:v>EXECUTED</x:v>
      </x:c>
      <x:c r="I4120" s="10" t="str">
        <x:v>PARSED</x:v>
      </x:c>
      <x:c r="J4120" s="10" t="str">
        <x:v>NO_SEMANTIC_VALIDATOR_DETERMINISTIC_PASS</x:v>
      </x:c>
      <x:c r="K4120" s="10" t="str">
        <x:v>820dc950f6d0f79f26c2fe3936b0462b87f26cd0b2daf6d9f290f854969aa55e</x:v>
      </x:c>
      <x:c r="L4120" s="10" t="str">
        <x:v>historical_three</x:v>
      </x:c>
      <x:c r="M4120" s="10" t="n">
        <x:v>1</x:v>
      </x:c>
      <x:c r="N4120" s="10" t="n">
        <x:v>0</x:v>
      </x:c>
      <x:c r="O4120" s="10" t="n">
        <x:v>0</x:v>
      </x:c>
      <x:c r="P4120" s="9" t="str">
        <x:f>'CaseReview'!U1934</x:f>
        <x:v>FAIL</x:v>
      </x:c>
      <x:c r="Q4120" s="9" t="n">
        <x:f>IF(AND(T4120=1,G4120=P4120),1,0)</x:f>
        <x:v>1</x:v>
      </x:c>
      <x:c r="R4120" s="9" t="n">
        <x:f>IF(AND(T4120=1,G4120="PASS",P4120="FAIL"),1,0)</x:f>
        <x:v>0</x:v>
      </x:c>
      <x:c r="S4120" s="9" t="n">
        <x:f>IF(AND(T4120=1,G4120="FAIL",P4120="PASS"),1,0)</x:f>
        <x:v>0</x:v>
      </x:c>
      <x:c r="T4120" s="9" t="n">
        <x:v>1</x:v>
      </x:c>
      <x:c r="U4120" s="9" t="n">
        <x:v>8</x:v>
      </x:c>
      <x:c r="V4120" s="9" t="str">
        <x:v>MVP/SHACL_GENERATION_PIPELINE/experiments/LUNA_NO_SEMANTIC_VALIDATOR/RUN_01/runs/RUN-TRF-063-20260901T112816966997Z/artifacts/attempt_01/candidate_shape.ttl</x:v>
      </x:c>
    </x:row>
    <x:row r="4121" ht="22" customHeight="1">
      <x:c r="A4121" s="10" t="str">
        <x:v>NO_SEMANTIC</x:v>
      </x:c>
      <x:c r="B4121" s="10" t="str">
        <x:v>TRF-063</x:v>
      </x:c>
      <x:c r="C4121" s="10" t="str">
        <x:v>TRF-063-F05</x:v>
      </x:c>
      <x:c r="D4121" s="10" t="str">
        <x:v>RUN_01</x:v>
      </x:c>
      <x:c r="E4121" s="10" t="str">
        <x:v>ORIGINAL_LEDGER</x:v>
      </x:c>
      <x:c r="F4121" s="10" t="str">
        <x:v>FAIL</x:v>
      </x:c>
      <x:c r="G4121" s="10" t="str">
        <x:v>FAIL</x:v>
      </x:c>
      <x:c r="H4121" s="10" t="str">
        <x:v>EXECUTED</x:v>
      </x:c>
      <x:c r="I4121" s="10" t="str">
        <x:v>PARSED</x:v>
      </x:c>
      <x:c r="J4121" s="10" t="str">
        <x:v>NO_SEMANTIC_VALIDATOR_DETERMINISTIC_PASS</x:v>
      </x:c>
      <x:c r="K4121" s="10" t="str">
        <x:v>820dc950f6d0f79f26c2fe3936b0462b87f26cd0b2daf6d9f290f854969aa55e</x:v>
      </x:c>
      <x:c r="L4121" s="10" t="str">
        <x:v>historical_three</x:v>
      </x:c>
      <x:c r="M4121" s="10" t="n">
        <x:v>1</x:v>
      </x:c>
      <x:c r="N4121" s="10" t="n">
        <x:v>0</x:v>
      </x:c>
      <x:c r="O4121" s="10" t="n">
        <x:v>0</x:v>
      </x:c>
      <x:c r="P4121" s="9" t="str">
        <x:f>'CaseReview'!U1935</x:f>
        <x:v>FAIL</x:v>
      </x:c>
      <x:c r="Q4121" s="9" t="n">
        <x:f>IF(AND(T4121=1,G4121=P4121),1,0)</x:f>
        <x:v>1</x:v>
      </x:c>
      <x:c r="R4121" s="9" t="n">
        <x:f>IF(AND(T4121=1,G4121="PASS",P4121="FAIL"),1,0)</x:f>
        <x:v>0</x:v>
      </x:c>
      <x:c r="S4121" s="9" t="n">
        <x:f>IF(AND(T4121=1,G4121="FAIL",P4121="PASS"),1,0)</x:f>
        <x:v>0</x:v>
      </x:c>
      <x:c r="T4121" s="9" t="n">
        <x:v>1</x:v>
      </x:c>
      <x:c r="U4121" s="9" t="n">
        <x:v>8</x:v>
      </x:c>
      <x:c r="V4121" s="9" t="str">
        <x:v>MVP/SHACL_GENERATION_PIPELINE/experiments/LUNA_NO_SEMANTIC_VALIDATOR/RUN_01/runs/RUN-TRF-063-20260901T112816966997Z/artifacts/attempt_01/candidate_shape.ttl</x:v>
      </x:c>
    </x:row>
    <x:row r="4122" ht="22" customHeight="1">
      <x:c r="A4122" s="10" t="str">
        <x:v>NO_SEMANTIC</x:v>
      </x:c>
      <x:c r="B4122" s="10" t="str">
        <x:v>TRF-063</x:v>
      </x:c>
      <x:c r="C4122" s="10" t="str">
        <x:v>TRF-063-F06</x:v>
      </x:c>
      <x:c r="D4122" s="10" t="str">
        <x:v>RUN_01</x:v>
      </x:c>
      <x:c r="E4122" s="10" t="str">
        <x:v>ORIGINAL_LEDGER</x:v>
      </x:c>
      <x:c r="F4122" s="10" t="str">
        <x:v>FAIL</x:v>
      </x:c>
      <x:c r="G4122" s="10" t="str">
        <x:v>FAIL</x:v>
      </x:c>
      <x:c r="H4122" s="10" t="str">
        <x:v>EXECUTED</x:v>
      </x:c>
      <x:c r="I4122" s="10" t="str">
        <x:v>PARSED</x:v>
      </x:c>
      <x:c r="J4122" s="10" t="str">
        <x:v>NO_SEMANTIC_VALIDATOR_DETERMINISTIC_PASS</x:v>
      </x:c>
      <x:c r="K4122" s="10" t="str">
        <x:v>820dc950f6d0f79f26c2fe3936b0462b87f26cd0b2daf6d9f290f854969aa55e</x:v>
      </x:c>
      <x:c r="L4122" s="10" t="str">
        <x:v>historical_three</x:v>
      </x:c>
      <x:c r="M4122" s="10" t="n">
        <x:v>1</x:v>
      </x:c>
      <x:c r="N4122" s="10" t="n">
        <x:v>0</x:v>
      </x:c>
      <x:c r="O4122" s="10" t="n">
        <x:v>0</x:v>
      </x:c>
      <x:c r="P4122" s="9" t="str">
        <x:f>'CaseReview'!U1936</x:f>
        <x:v>FAIL</x:v>
      </x:c>
      <x:c r="Q4122" s="9" t="n">
        <x:f>IF(AND(T4122=1,G4122=P4122),1,0)</x:f>
        <x:v>1</x:v>
      </x:c>
      <x:c r="R4122" s="9" t="n">
        <x:f>IF(AND(T4122=1,G4122="PASS",P4122="FAIL"),1,0)</x:f>
        <x:v>0</x:v>
      </x:c>
      <x:c r="S4122" s="9" t="n">
        <x:f>IF(AND(T4122=1,G4122="FAIL",P4122="PASS"),1,0)</x:f>
        <x:v>0</x:v>
      </x:c>
      <x:c r="T4122" s="9" t="n">
        <x:v>1</x:v>
      </x:c>
      <x:c r="U4122" s="9" t="n">
        <x:v>8</x:v>
      </x:c>
      <x:c r="V4122" s="9" t="str">
        <x:v>MVP/SHACL_GENERATION_PIPELINE/experiments/LUNA_NO_SEMANTIC_VALIDATOR/RUN_01/runs/RUN-TRF-063-20260901T112816966997Z/artifacts/attempt_01/candidate_shape.ttl</x:v>
      </x:c>
    </x:row>
    <x:row r="4123" ht="22" customHeight="1">
      <x:c r="A4123" s="10" t="str">
        <x:v>NO_SEMANTIC</x:v>
      </x:c>
      <x:c r="B4123" s="10" t="str">
        <x:v>TRF-063</x:v>
      </x:c>
      <x:c r="C4123" s="10" t="str">
        <x:v>TRF-063-P01</x:v>
      </x:c>
      <x:c r="D4123" s="10" t="str">
        <x:v>RUN_01</x:v>
      </x:c>
      <x:c r="E4123" s="10" t="str">
        <x:v>ORIGINAL_LEDGER</x:v>
      </x:c>
      <x:c r="F4123" s="10" t="str">
        <x:v>PASS</x:v>
      </x:c>
      <x:c r="G4123" s="10" t="str">
        <x:v>FAIL</x:v>
      </x:c>
      <x:c r="H4123" s="10" t="str">
        <x:v>EXECUTED</x:v>
      </x:c>
      <x:c r="I4123" s="10" t="str">
        <x:v>PARSED</x:v>
      </x:c>
      <x:c r="J4123" s="10" t="str">
        <x:v>NO_SEMANTIC_VALIDATOR_DETERMINISTIC_PASS</x:v>
      </x:c>
      <x:c r="K4123" s="10" t="str">
        <x:v>820dc950f6d0f79f26c2fe3936b0462b87f26cd0b2daf6d9f290f854969aa55e</x:v>
      </x:c>
      <x:c r="L4123" s="10" t="str">
        <x:v>historical_three</x:v>
      </x:c>
      <x:c r="M4123" s="10" t="n">
        <x:v>0</x:v>
      </x:c>
      <x:c r="N4123" s="10" t="n">
        <x:v>0</x:v>
      </x:c>
      <x:c r="O4123" s="10" t="n">
        <x:v>1</x:v>
      </x:c>
      <x:c r="P4123" s="9" t="str">
        <x:f>'CaseReview'!U1937</x:f>
        <x:v>PASS</x:v>
      </x:c>
      <x:c r="Q4123" s="9" t="n">
        <x:f>IF(AND(T4123=1,G4123=P4123),1,0)</x:f>
        <x:v>0</x:v>
      </x:c>
      <x:c r="R4123" s="9" t="n">
        <x:f>IF(AND(T4123=1,G4123="PASS",P4123="FAIL"),1,0)</x:f>
        <x:v>0</x:v>
      </x:c>
      <x:c r="S4123" s="9" t="n">
        <x:f>IF(AND(T4123=1,G4123="FAIL",P4123="PASS"),1,0)</x:f>
        <x:v>1</x:v>
      </x:c>
      <x:c r="T4123" s="9" t="n">
        <x:v>1</x:v>
      </x:c>
      <x:c r="U4123" s="9" t="n">
        <x:v>8</x:v>
      </x:c>
      <x:c r="V4123" s="9" t="str">
        <x:v>MVP/SHACL_GENERATION_PIPELINE/experiments/LUNA_NO_SEMANTIC_VALIDATOR/RUN_01/runs/RUN-TRF-063-20260901T112816966997Z/artifacts/attempt_01/candidate_shape.ttl</x:v>
      </x:c>
    </x:row>
    <x:row r="4124" ht="22" customHeight="1">
      <x:c r="A4124" s="10" t="str">
        <x:v>NO_SEMANTIC</x:v>
      </x:c>
      <x:c r="B4124" s="10" t="str">
        <x:v>TRF-063</x:v>
      </x:c>
      <x:c r="C4124" s="10" t="str">
        <x:v>TRF-063-P02</x:v>
      </x:c>
      <x:c r="D4124" s="10" t="str">
        <x:v>RUN_01</x:v>
      </x:c>
      <x:c r="E4124" s="10" t="str">
        <x:v>ORIGINAL_LEDGER</x:v>
      </x:c>
      <x:c r="F4124" s="10" t="str">
        <x:v>PASS</x:v>
      </x:c>
      <x:c r="G4124" s="10" t="str">
        <x:v>FAIL</x:v>
      </x:c>
      <x:c r="H4124" s="10" t="str">
        <x:v>EXECUTED</x:v>
      </x:c>
      <x:c r="I4124" s="10" t="str">
        <x:v>PARSED</x:v>
      </x:c>
      <x:c r="J4124" s="10" t="str">
        <x:v>NO_SEMANTIC_VALIDATOR_DETERMINISTIC_PASS</x:v>
      </x:c>
      <x:c r="K4124" s="10" t="str">
        <x:v>820dc950f6d0f79f26c2fe3936b0462b87f26cd0b2daf6d9f290f854969aa55e</x:v>
      </x:c>
      <x:c r="L4124" s="10" t="str">
        <x:v>historical_three</x:v>
      </x:c>
      <x:c r="M4124" s="10" t="n">
        <x:v>0</x:v>
      </x:c>
      <x:c r="N4124" s="10" t="n">
        <x:v>0</x:v>
      </x:c>
      <x:c r="O4124" s="10" t="n">
        <x:v>1</x:v>
      </x:c>
      <x:c r="P4124" s="9" t="str">
        <x:f>'CaseReview'!U1938</x:f>
        <x:v>PASS</x:v>
      </x:c>
      <x:c r="Q4124" s="9" t="n">
        <x:f>IF(AND(T4124=1,G4124=P4124),1,0)</x:f>
        <x:v>0</x:v>
      </x:c>
      <x:c r="R4124" s="9" t="n">
        <x:f>IF(AND(T4124=1,G4124="PASS",P4124="FAIL"),1,0)</x:f>
        <x:v>0</x:v>
      </x:c>
      <x:c r="S4124" s="9" t="n">
        <x:f>IF(AND(T4124=1,G4124="FAIL",P4124="PASS"),1,0)</x:f>
        <x:v>1</x:v>
      </x:c>
      <x:c r="T4124" s="9" t="n">
        <x:v>1</x:v>
      </x:c>
      <x:c r="U4124" s="9" t="n">
        <x:v>8</x:v>
      </x:c>
      <x:c r="V4124" s="9" t="str">
        <x:v>MVP/SHACL_GENERATION_PIPELINE/experiments/LUNA_NO_SEMANTIC_VALIDATOR/RUN_01/runs/RUN-TRF-063-20260901T112816966997Z/artifacts/attempt_01/candidate_shape.ttl</x:v>
      </x:c>
    </x:row>
    <x:row r="4125" ht="22" customHeight="1">
      <x:c r="A4125" s="10" t="str">
        <x:v>NO_SEMANTIC</x:v>
      </x:c>
      <x:c r="B4125" s="10" t="str">
        <x:v>TRF-064</x:v>
      </x:c>
      <x:c r="C4125" s="10" t="str">
        <x:v>TRF-064-F01</x:v>
      </x:c>
      <x:c r="D4125" s="10" t="str">
        <x:v>RUN_01</x:v>
      </x:c>
      <x:c r="E4125" s="10" t="str">
        <x:v>ORIGINAL_LEDGER</x:v>
      </x:c>
      <x:c r="F4125" s="10" t="str">
        <x:v>FAIL</x:v>
      </x:c>
      <x:c r="G4125" s="10" t="str">
        <x:v>FAIL</x:v>
      </x:c>
      <x:c r="H4125" s="10" t="str">
        <x:v>EXECUTED</x:v>
      </x:c>
      <x:c r="I4125" s="10" t="str">
        <x:v>PARSED</x:v>
      </x:c>
      <x:c r="J4125" s="10" t="str">
        <x:v>NO_SEMANTIC_VALIDATOR_DETERMINISTIC_PASS</x:v>
      </x:c>
      <x:c r="K4125" s="10" t="str">
        <x:v>45a9bbe07c2cb31e052a70df5c733bf608e0eff823619d42036fccd2058d287f</x:v>
      </x:c>
      <x:c r="L4125" s="10" t="str">
        <x:v>historical_three</x:v>
      </x:c>
      <x:c r="M4125" s="10" t="n">
        <x:v>1</x:v>
      </x:c>
      <x:c r="N4125" s="10" t="n">
        <x:v>0</x:v>
      </x:c>
      <x:c r="O4125" s="10" t="n">
        <x:v>0</x:v>
      </x:c>
      <x:c r="P4125" s="9" t="str">
        <x:f>'CaseReview'!U1939</x:f>
        <x:v>FAIL</x:v>
      </x:c>
      <x:c r="Q4125" s="9" t="n">
        <x:f>IF(AND(T4125=1,G4125=P4125),1,0)</x:f>
        <x:v>1</x:v>
      </x:c>
      <x:c r="R4125" s="9" t="n">
        <x:f>IF(AND(T4125=1,G4125="PASS",P4125="FAIL"),1,0)</x:f>
        <x:v>0</x:v>
      </x:c>
      <x:c r="S4125" s="9" t="n">
        <x:f>IF(AND(T4125=1,G4125="FAIL",P4125="PASS"),1,0)</x:f>
        <x:v>0</x:v>
      </x:c>
      <x:c r="T4125" s="9" t="n">
        <x:v>1</x:v>
      </x:c>
      <x:c r="U4125" s="9" t="n">
        <x:v>9</x:v>
      </x:c>
      <x:c r="V4125" s="9" t="str">
        <x:v>MVP/SHACL_GENERATION_PIPELINE/experiments/LUNA_NO_SEMANTIC_VALIDATOR/RUN_01/runs/RUN-TRF-064-20260901T112842997299Z/artifacts/attempt_01/candidate_shape.ttl</x:v>
      </x:c>
    </x:row>
    <x:row r="4126" ht="22" customHeight="1">
      <x:c r="A4126" s="10" t="str">
        <x:v>NO_SEMANTIC</x:v>
      </x:c>
      <x:c r="B4126" s="10" t="str">
        <x:v>TRF-064</x:v>
      </x:c>
      <x:c r="C4126" s="10" t="str">
        <x:v>TRF-064-F02</x:v>
      </x:c>
      <x:c r="D4126" s="10" t="str">
        <x:v>RUN_01</x:v>
      </x:c>
      <x:c r="E4126" s="10" t="str">
        <x:v>ORIGINAL_LEDGER</x:v>
      </x:c>
      <x:c r="F4126" s="10" t="str">
        <x:v>FAIL</x:v>
      </x:c>
      <x:c r="G4126" s="10" t="str">
        <x:v>FAIL</x:v>
      </x:c>
      <x:c r="H4126" s="10" t="str">
        <x:v>EXECUTED</x:v>
      </x:c>
      <x:c r="I4126" s="10" t="str">
        <x:v>PARSED</x:v>
      </x:c>
      <x:c r="J4126" s="10" t="str">
        <x:v>NO_SEMANTIC_VALIDATOR_DETERMINISTIC_PASS</x:v>
      </x:c>
      <x:c r="K4126" s="10" t="str">
        <x:v>45a9bbe07c2cb31e052a70df5c733bf608e0eff823619d42036fccd2058d287f</x:v>
      </x:c>
      <x:c r="L4126" s="10" t="str">
        <x:v>historical_three</x:v>
      </x:c>
      <x:c r="M4126" s="10" t="n">
        <x:v>1</x:v>
      </x:c>
      <x:c r="N4126" s="10" t="n">
        <x:v>0</x:v>
      </x:c>
      <x:c r="O4126" s="10" t="n">
        <x:v>0</x:v>
      </x:c>
      <x:c r="P4126" s="9" t="str">
        <x:f>'CaseReview'!U1940</x:f>
        <x:v>FAIL</x:v>
      </x:c>
      <x:c r="Q4126" s="9" t="n">
        <x:f>IF(AND(T4126=1,G4126=P4126),1,0)</x:f>
        <x:v>1</x:v>
      </x:c>
      <x:c r="R4126" s="9" t="n">
        <x:f>IF(AND(T4126=1,G4126="PASS",P4126="FAIL"),1,0)</x:f>
        <x:v>0</x:v>
      </x:c>
      <x:c r="S4126" s="9" t="n">
        <x:f>IF(AND(T4126=1,G4126="FAIL",P4126="PASS"),1,0)</x:f>
        <x:v>0</x:v>
      </x:c>
      <x:c r="T4126" s="9" t="n">
        <x:v>1</x:v>
      </x:c>
      <x:c r="U4126" s="9" t="n">
        <x:v>9</x:v>
      </x:c>
      <x:c r="V4126" s="9" t="str">
        <x:v>MVP/SHACL_GENERATION_PIPELINE/experiments/LUNA_NO_SEMANTIC_VALIDATOR/RUN_01/runs/RUN-TRF-064-20260901T112842997299Z/artifacts/attempt_01/candidate_shape.ttl</x:v>
      </x:c>
    </x:row>
    <x:row r="4127" ht="22" customHeight="1">
      <x:c r="A4127" s="10" t="str">
        <x:v>NO_SEMANTIC</x:v>
      </x:c>
      <x:c r="B4127" s="10" t="str">
        <x:v>TRF-064</x:v>
      </x:c>
      <x:c r="C4127" s="10" t="str">
        <x:v>TRF-064-F03</x:v>
      </x:c>
      <x:c r="D4127" s="10" t="str">
        <x:v>RUN_01</x:v>
      </x:c>
      <x:c r="E4127" s="10" t="str">
        <x:v>ORIGINAL_LEDGER</x:v>
      </x:c>
      <x:c r="F4127" s="10" t="str">
        <x:v>FAIL</x:v>
      </x:c>
      <x:c r="G4127" s="10" t="str">
        <x:v>FAIL</x:v>
      </x:c>
      <x:c r="H4127" s="10" t="str">
        <x:v>EXECUTED</x:v>
      </x:c>
      <x:c r="I4127" s="10" t="str">
        <x:v>PARSED</x:v>
      </x:c>
      <x:c r="J4127" s="10" t="str">
        <x:v>NO_SEMANTIC_VALIDATOR_DETERMINISTIC_PASS</x:v>
      </x:c>
      <x:c r="K4127" s="10" t="str">
        <x:v>45a9bbe07c2cb31e052a70df5c733bf608e0eff823619d42036fccd2058d287f</x:v>
      </x:c>
      <x:c r="L4127" s="10" t="str">
        <x:v>historical_three</x:v>
      </x:c>
      <x:c r="M4127" s="10" t="n">
        <x:v>1</x:v>
      </x:c>
      <x:c r="N4127" s="10" t="n">
        <x:v>0</x:v>
      </x:c>
      <x:c r="O4127" s="10" t="n">
        <x:v>0</x:v>
      </x:c>
      <x:c r="P4127" s="9" t="str">
        <x:f>'CaseReview'!U1941</x:f>
        <x:v>FAIL</x:v>
      </x:c>
      <x:c r="Q4127" s="9" t="n">
        <x:f>IF(AND(T4127=1,G4127=P4127),1,0)</x:f>
        <x:v>1</x:v>
      </x:c>
      <x:c r="R4127" s="9" t="n">
        <x:f>IF(AND(T4127=1,G4127="PASS",P4127="FAIL"),1,0)</x:f>
        <x:v>0</x:v>
      </x:c>
      <x:c r="S4127" s="9" t="n">
        <x:f>IF(AND(T4127=1,G4127="FAIL",P4127="PASS"),1,0)</x:f>
        <x:v>0</x:v>
      </x:c>
      <x:c r="T4127" s="9" t="n">
        <x:v>1</x:v>
      </x:c>
      <x:c r="U4127" s="9" t="n">
        <x:v>9</x:v>
      </x:c>
      <x:c r="V4127" s="9" t="str">
        <x:v>MVP/SHACL_GENERATION_PIPELINE/experiments/LUNA_NO_SEMANTIC_VALIDATOR/RUN_01/runs/RUN-TRF-064-20260901T112842997299Z/artifacts/attempt_01/candidate_shape.ttl</x:v>
      </x:c>
    </x:row>
    <x:row r="4128" ht="22" customHeight="1">
      <x:c r="A4128" s="10" t="str">
        <x:v>NO_SEMANTIC</x:v>
      </x:c>
      <x:c r="B4128" s="10" t="str">
        <x:v>TRF-064</x:v>
      </x:c>
      <x:c r="C4128" s="10" t="str">
        <x:v>TRF-064-F04</x:v>
      </x:c>
      <x:c r="D4128" s="10" t="str">
        <x:v>RUN_01</x:v>
      </x:c>
      <x:c r="E4128" s="10" t="str">
        <x:v>ORIGINAL_LEDGER</x:v>
      </x:c>
      <x:c r="F4128" s="10" t="str">
        <x:v>FAIL</x:v>
      </x:c>
      <x:c r="G4128" s="10" t="str">
        <x:v>FAIL</x:v>
      </x:c>
      <x:c r="H4128" s="10" t="str">
        <x:v>EXECUTED</x:v>
      </x:c>
      <x:c r="I4128" s="10" t="str">
        <x:v>PARSED</x:v>
      </x:c>
      <x:c r="J4128" s="10" t="str">
        <x:v>NO_SEMANTIC_VALIDATOR_DETERMINISTIC_PASS</x:v>
      </x:c>
      <x:c r="K4128" s="10" t="str">
        <x:v>45a9bbe07c2cb31e052a70df5c733bf608e0eff823619d42036fccd2058d287f</x:v>
      </x:c>
      <x:c r="L4128" s="10" t="str">
        <x:v>historical_three</x:v>
      </x:c>
      <x:c r="M4128" s="10" t="n">
        <x:v>1</x:v>
      </x:c>
      <x:c r="N4128" s="10" t="n">
        <x:v>0</x:v>
      </x:c>
      <x:c r="O4128" s="10" t="n">
        <x:v>0</x:v>
      </x:c>
      <x:c r="P4128" s="9" t="str">
        <x:f>'CaseReview'!U1942</x:f>
        <x:v>FAIL</x:v>
      </x:c>
      <x:c r="Q4128" s="9" t="n">
        <x:f>IF(AND(T4128=1,G4128=P4128),1,0)</x:f>
        <x:v>1</x:v>
      </x:c>
      <x:c r="R4128" s="9" t="n">
        <x:f>IF(AND(T4128=1,G4128="PASS",P4128="FAIL"),1,0)</x:f>
        <x:v>0</x:v>
      </x:c>
      <x:c r="S4128" s="9" t="n">
        <x:f>IF(AND(T4128=1,G4128="FAIL",P4128="PASS"),1,0)</x:f>
        <x:v>0</x:v>
      </x:c>
      <x:c r="T4128" s="9" t="n">
        <x:v>1</x:v>
      </x:c>
      <x:c r="U4128" s="9" t="n">
        <x:v>9</x:v>
      </x:c>
      <x:c r="V4128" s="9" t="str">
        <x:v>MVP/SHACL_GENERATION_PIPELINE/experiments/LUNA_NO_SEMANTIC_VALIDATOR/RUN_01/runs/RUN-TRF-064-20260901T112842997299Z/artifacts/attempt_01/candidate_shape.ttl</x:v>
      </x:c>
    </x:row>
    <x:row r="4129" ht="22" customHeight="1">
      <x:c r="A4129" s="10" t="str">
        <x:v>NO_SEMANTIC</x:v>
      </x:c>
      <x:c r="B4129" s="10" t="str">
        <x:v>TRF-064</x:v>
      </x:c>
      <x:c r="C4129" s="10" t="str">
        <x:v>TRF-064-F05</x:v>
      </x:c>
      <x:c r="D4129" s="10" t="str">
        <x:v>RUN_01</x:v>
      </x:c>
      <x:c r="E4129" s="10" t="str">
        <x:v>ORIGINAL_LEDGER</x:v>
      </x:c>
      <x:c r="F4129" s="10" t="str">
        <x:v>FAIL</x:v>
      </x:c>
      <x:c r="G4129" s="10" t="str">
        <x:v>FAIL</x:v>
      </x:c>
      <x:c r="H4129" s="10" t="str">
        <x:v>EXECUTED</x:v>
      </x:c>
      <x:c r="I4129" s="10" t="str">
        <x:v>PARSED</x:v>
      </x:c>
      <x:c r="J4129" s="10" t="str">
        <x:v>NO_SEMANTIC_VALIDATOR_DETERMINISTIC_PASS</x:v>
      </x:c>
      <x:c r="K4129" s="10" t="str">
        <x:v>45a9bbe07c2cb31e052a70df5c733bf608e0eff823619d42036fccd2058d287f</x:v>
      </x:c>
      <x:c r="L4129" s="10" t="str">
        <x:v>historical_three</x:v>
      </x:c>
      <x:c r="M4129" s="10" t="n">
        <x:v>1</x:v>
      </x:c>
      <x:c r="N4129" s="10" t="n">
        <x:v>0</x:v>
      </x:c>
      <x:c r="O4129" s="10" t="n">
        <x:v>0</x:v>
      </x:c>
      <x:c r="P4129" s="9" t="str">
        <x:f>'CaseReview'!U1943</x:f>
        <x:v>FAIL</x:v>
      </x:c>
      <x:c r="Q4129" s="9" t="n">
        <x:f>IF(AND(T4129=1,G4129=P4129),1,0)</x:f>
        <x:v>1</x:v>
      </x:c>
      <x:c r="R4129" s="9" t="n">
        <x:f>IF(AND(T4129=1,G4129="PASS",P4129="FAIL"),1,0)</x:f>
        <x:v>0</x:v>
      </x:c>
      <x:c r="S4129" s="9" t="n">
        <x:f>IF(AND(T4129=1,G4129="FAIL",P4129="PASS"),1,0)</x:f>
        <x:v>0</x:v>
      </x:c>
      <x:c r="T4129" s="9" t="n">
        <x:v>1</x:v>
      </x:c>
      <x:c r="U4129" s="9" t="n">
        <x:v>9</x:v>
      </x:c>
      <x:c r="V4129" s="9" t="str">
        <x:v>MVP/SHACL_GENERATION_PIPELINE/experiments/LUNA_NO_SEMANTIC_VALIDATOR/RUN_01/runs/RUN-TRF-064-20260901T112842997299Z/artifacts/attempt_01/candidate_shape.ttl</x:v>
      </x:c>
    </x:row>
    <x:row r="4130" ht="22" customHeight="1">
      <x:c r="A4130" s="10" t="str">
        <x:v>NO_SEMANTIC</x:v>
      </x:c>
      <x:c r="B4130" s="10" t="str">
        <x:v>TRF-064</x:v>
      </x:c>
      <x:c r="C4130" s="10" t="str">
        <x:v>TRF-064-F06</x:v>
      </x:c>
      <x:c r="D4130" s="10" t="str">
        <x:v>RUN_01</x:v>
      </x:c>
      <x:c r="E4130" s="10" t="str">
        <x:v>ORIGINAL_LEDGER</x:v>
      </x:c>
      <x:c r="F4130" s="10" t="str">
        <x:v>FAIL</x:v>
      </x:c>
      <x:c r="G4130" s="10" t="str">
        <x:v>FAIL</x:v>
      </x:c>
      <x:c r="H4130" s="10" t="str">
        <x:v>EXECUTED</x:v>
      </x:c>
      <x:c r="I4130" s="10" t="str">
        <x:v>PARSED</x:v>
      </x:c>
      <x:c r="J4130" s="10" t="str">
        <x:v>NO_SEMANTIC_VALIDATOR_DETERMINISTIC_PASS</x:v>
      </x:c>
      <x:c r="K4130" s="10" t="str">
        <x:v>45a9bbe07c2cb31e052a70df5c733bf608e0eff823619d42036fccd2058d287f</x:v>
      </x:c>
      <x:c r="L4130" s="10" t="str">
        <x:v>historical_three</x:v>
      </x:c>
      <x:c r="M4130" s="10" t="n">
        <x:v>1</x:v>
      </x:c>
      <x:c r="N4130" s="10" t="n">
        <x:v>0</x:v>
      </x:c>
      <x:c r="O4130" s="10" t="n">
        <x:v>0</x:v>
      </x:c>
      <x:c r="P4130" s="9" t="str">
        <x:f>'CaseReview'!U1944</x:f>
        <x:v>FAIL</x:v>
      </x:c>
      <x:c r="Q4130" s="9" t="n">
        <x:f>IF(AND(T4130=1,G4130=P4130),1,0)</x:f>
        <x:v>1</x:v>
      </x:c>
      <x:c r="R4130" s="9" t="n">
        <x:f>IF(AND(T4130=1,G4130="PASS",P4130="FAIL"),1,0)</x:f>
        <x:v>0</x:v>
      </x:c>
      <x:c r="S4130" s="9" t="n">
        <x:f>IF(AND(T4130=1,G4130="FAIL",P4130="PASS"),1,0)</x:f>
        <x:v>0</x:v>
      </x:c>
      <x:c r="T4130" s="9" t="n">
        <x:v>1</x:v>
      </x:c>
      <x:c r="U4130" s="9" t="n">
        <x:v>9</x:v>
      </x:c>
      <x:c r="V4130" s="9" t="str">
        <x:v>MVP/SHACL_GENERATION_PIPELINE/experiments/LUNA_NO_SEMANTIC_VALIDATOR/RUN_01/runs/RUN-TRF-064-20260901T112842997299Z/artifacts/attempt_01/candidate_shape.ttl</x:v>
      </x:c>
    </x:row>
    <x:row r="4131" ht="22" customHeight="1">
      <x:c r="A4131" s="10" t="str">
        <x:v>NO_SEMANTIC</x:v>
      </x:c>
      <x:c r="B4131" s="10" t="str">
        <x:v>TRF-064</x:v>
      </x:c>
      <x:c r="C4131" s="10" t="str">
        <x:v>TRF-064-P01</x:v>
      </x:c>
      <x:c r="D4131" s="10" t="str">
        <x:v>RUN_01</x:v>
      </x:c>
      <x:c r="E4131" s="10" t="str">
        <x:v>ORIGINAL_LEDGER</x:v>
      </x:c>
      <x:c r="F4131" s="10" t="str">
        <x:v>PASS</x:v>
      </x:c>
      <x:c r="G4131" s="10" t="str">
        <x:v>FAIL</x:v>
      </x:c>
      <x:c r="H4131" s="10" t="str">
        <x:v>EXECUTED</x:v>
      </x:c>
      <x:c r="I4131" s="10" t="str">
        <x:v>PARSED</x:v>
      </x:c>
      <x:c r="J4131" s="10" t="str">
        <x:v>NO_SEMANTIC_VALIDATOR_DETERMINISTIC_PASS</x:v>
      </x:c>
      <x:c r="K4131" s="10" t="str">
        <x:v>45a9bbe07c2cb31e052a70df5c733bf608e0eff823619d42036fccd2058d287f</x:v>
      </x:c>
      <x:c r="L4131" s="10" t="str">
        <x:v>historical_three</x:v>
      </x:c>
      <x:c r="M4131" s="10" t="n">
        <x:v>0</x:v>
      </x:c>
      <x:c r="N4131" s="10" t="n">
        <x:v>0</x:v>
      </x:c>
      <x:c r="O4131" s="10" t="n">
        <x:v>1</x:v>
      </x:c>
      <x:c r="P4131" s="9" t="str">
        <x:f>'CaseReview'!U1945</x:f>
        <x:v>PASS</x:v>
      </x:c>
      <x:c r="Q4131" s="9" t="n">
        <x:f>IF(AND(T4131=1,G4131=P4131),1,0)</x:f>
        <x:v>0</x:v>
      </x:c>
      <x:c r="R4131" s="9" t="n">
        <x:f>IF(AND(T4131=1,G4131="PASS",P4131="FAIL"),1,0)</x:f>
        <x:v>0</x:v>
      </x:c>
      <x:c r="S4131" s="9" t="n">
        <x:f>IF(AND(T4131=1,G4131="FAIL",P4131="PASS"),1,0)</x:f>
        <x:v>1</x:v>
      </x:c>
      <x:c r="T4131" s="9" t="n">
        <x:v>1</x:v>
      </x:c>
      <x:c r="U4131" s="9" t="n">
        <x:v>9</x:v>
      </x:c>
      <x:c r="V4131" s="9" t="str">
        <x:v>MVP/SHACL_GENERATION_PIPELINE/experiments/LUNA_NO_SEMANTIC_VALIDATOR/RUN_01/runs/RUN-TRF-064-20260901T112842997299Z/artifacts/attempt_01/candidate_shape.ttl</x:v>
      </x:c>
    </x:row>
    <x:row r="4132" ht="22" customHeight="1">
      <x:c r="A4132" s="10" t="str">
        <x:v>NO_SEMANTIC</x:v>
      </x:c>
      <x:c r="B4132" s="10" t="str">
        <x:v>TRF-064</x:v>
      </x:c>
      <x:c r="C4132" s="10" t="str">
        <x:v>TRF-064-P02</x:v>
      </x:c>
      <x:c r="D4132" s="10" t="str">
        <x:v>RUN_01</x:v>
      </x:c>
      <x:c r="E4132" s="10" t="str">
        <x:v>ORIGINAL_LEDGER</x:v>
      </x:c>
      <x:c r="F4132" s="10" t="str">
        <x:v>PASS</x:v>
      </x:c>
      <x:c r="G4132" s="10" t="str">
        <x:v>FAIL</x:v>
      </x:c>
      <x:c r="H4132" s="10" t="str">
        <x:v>EXECUTED</x:v>
      </x:c>
      <x:c r="I4132" s="10" t="str">
        <x:v>PARSED</x:v>
      </x:c>
      <x:c r="J4132" s="10" t="str">
        <x:v>NO_SEMANTIC_VALIDATOR_DETERMINISTIC_PASS</x:v>
      </x:c>
      <x:c r="K4132" s="10" t="str">
        <x:v>45a9bbe07c2cb31e052a70df5c733bf608e0eff823619d42036fccd2058d287f</x:v>
      </x:c>
      <x:c r="L4132" s="10" t="str">
        <x:v>historical_three</x:v>
      </x:c>
      <x:c r="M4132" s="10" t="n">
        <x:v>0</x:v>
      </x:c>
      <x:c r="N4132" s="10" t="n">
        <x:v>0</x:v>
      </x:c>
      <x:c r="O4132" s="10" t="n">
        <x:v>1</x:v>
      </x:c>
      <x:c r="P4132" s="9" t="str">
        <x:f>'CaseReview'!U1946</x:f>
        <x:v>PASS</x:v>
      </x:c>
      <x:c r="Q4132" s="9" t="n">
        <x:f>IF(AND(T4132=1,G4132=P4132),1,0)</x:f>
        <x:v>0</x:v>
      </x:c>
      <x:c r="R4132" s="9" t="n">
        <x:f>IF(AND(T4132=1,G4132="PASS",P4132="FAIL"),1,0)</x:f>
        <x:v>0</x:v>
      </x:c>
      <x:c r="S4132" s="9" t="n">
        <x:f>IF(AND(T4132=1,G4132="FAIL",P4132="PASS"),1,0)</x:f>
        <x:v>1</x:v>
      </x:c>
      <x:c r="T4132" s="9" t="n">
        <x:v>1</x:v>
      </x:c>
      <x:c r="U4132" s="9" t="n">
        <x:v>9</x:v>
      </x:c>
      <x:c r="V4132" s="9" t="str">
        <x:v>MVP/SHACL_GENERATION_PIPELINE/experiments/LUNA_NO_SEMANTIC_VALIDATOR/RUN_01/runs/RUN-TRF-064-20260901T112842997299Z/artifacts/attempt_01/candidate_shape.ttl</x:v>
      </x:c>
    </x:row>
    <x:row r="4133" ht="22" customHeight="1">
      <x:c r="A4133" s="10" t="str">
        <x:v>NO_SEMANTIC</x:v>
      </x:c>
      <x:c r="B4133" s="10" t="str">
        <x:v>TRF-064</x:v>
      </x:c>
      <x:c r="C4133" s="10" t="str">
        <x:v>TRF-064-P03</x:v>
      </x:c>
      <x:c r="D4133" s="10" t="str">
        <x:v>RUN_01</x:v>
      </x:c>
      <x:c r="E4133" s="10" t="str">
        <x:v>ORIGINAL_LEDGER</x:v>
      </x:c>
      <x:c r="F4133" s="10" t="str">
        <x:v>PASS</x:v>
      </x:c>
      <x:c r="G4133" s="10" t="str">
        <x:v>FAIL</x:v>
      </x:c>
      <x:c r="H4133" s="10" t="str">
        <x:v>EXECUTED</x:v>
      </x:c>
      <x:c r="I4133" s="10" t="str">
        <x:v>PARSED</x:v>
      </x:c>
      <x:c r="J4133" s="10" t="str">
        <x:v>NO_SEMANTIC_VALIDATOR_DETERMINISTIC_PASS</x:v>
      </x:c>
      <x:c r="K4133" s="10" t="str">
        <x:v>45a9bbe07c2cb31e052a70df5c733bf608e0eff823619d42036fccd2058d287f</x:v>
      </x:c>
      <x:c r="L4133" s="10" t="str">
        <x:v>historical_three</x:v>
      </x:c>
      <x:c r="M4133" s="10" t="n">
        <x:v>0</x:v>
      </x:c>
      <x:c r="N4133" s="10" t="n">
        <x:v>0</x:v>
      </x:c>
      <x:c r="O4133" s="10" t="n">
        <x:v>1</x:v>
      </x:c>
      <x:c r="P4133" s="9" t="str">
        <x:f>'CaseReview'!U1947</x:f>
        <x:v>PASS</x:v>
      </x:c>
      <x:c r="Q4133" s="9" t="n">
        <x:f>IF(AND(T4133=1,G4133=P4133),1,0)</x:f>
        <x:v>0</x:v>
      </x:c>
      <x:c r="R4133" s="9" t="n">
        <x:f>IF(AND(T4133=1,G4133="PASS",P4133="FAIL"),1,0)</x:f>
        <x:v>0</x:v>
      </x:c>
      <x:c r="S4133" s="9" t="n">
        <x:f>IF(AND(T4133=1,G4133="FAIL",P4133="PASS"),1,0)</x:f>
        <x:v>1</x:v>
      </x:c>
      <x:c r="T4133" s="9" t="n">
        <x:v>1</x:v>
      </x:c>
      <x:c r="U4133" s="9" t="n">
        <x:v>9</x:v>
      </x:c>
      <x:c r="V4133" s="9" t="str">
        <x:v>MVP/SHACL_GENERATION_PIPELINE/experiments/LUNA_NO_SEMANTIC_VALIDATOR/RUN_01/runs/RUN-TRF-064-20260901T112842997299Z/artifacts/attempt_01/candidate_shape.ttl</x:v>
      </x:c>
    </x:row>
    <x:row r="4134" ht="22" customHeight="1">
      <x:c r="A4134" s="10" t="str">
        <x:v>NO_SEMANTIC</x:v>
      </x:c>
      <x:c r="B4134" s="10" t="str">
        <x:v>TRF-066</x:v>
      </x:c>
      <x:c r="C4134" s="10" t="str">
        <x:v>TRF-066-F01</x:v>
      </x:c>
      <x:c r="D4134" s="10" t="str">
        <x:v>RUN_01</x:v>
      </x:c>
      <x:c r="E4134" s="10" t="str">
        <x:v>ORIGINAL_LEDGER</x:v>
      </x:c>
      <x:c r="F4134" s="10" t="str">
        <x:v>FAIL</x:v>
      </x:c>
      <x:c r="G4134" s="10" t="str">
        <x:v>FAIL</x:v>
      </x:c>
      <x:c r="H4134" s="10" t="str">
        <x:v>EXECUTED</x:v>
      </x:c>
      <x:c r="I4134" s="10" t="str">
        <x:v>PARSED</x:v>
      </x:c>
      <x:c r="J4134" s="10" t="str">
        <x:v>NO_SEMANTIC_VALIDATOR_DETERMINISTIC_PASS</x:v>
      </x:c>
      <x:c r="K4134" s="10" t="str">
        <x:v>f0d292e642e636a2eb19c46db33919fdabbebfa4f487281232168318fbc606e6</x:v>
      </x:c>
      <x:c r="L4134" s="10" t="str">
        <x:v>historical_three</x:v>
      </x:c>
      <x:c r="M4134" s="10" t="n">
        <x:v>1</x:v>
      </x:c>
      <x:c r="N4134" s="10" t="n">
        <x:v>0</x:v>
      </x:c>
      <x:c r="O4134" s="10" t="n">
        <x:v>0</x:v>
      </x:c>
      <x:c r="P4134" s="9" t="str">
        <x:f>'CaseReview'!U1948</x:f>
        <x:v>FAIL</x:v>
      </x:c>
      <x:c r="Q4134" s="9" t="n">
        <x:f>IF(AND(T4134=1,G4134=P4134),1,0)</x:f>
        <x:v>1</x:v>
      </x:c>
      <x:c r="R4134" s="9" t="n">
        <x:f>IF(AND(T4134=1,G4134="PASS",P4134="FAIL"),1,0)</x:f>
        <x:v>0</x:v>
      </x:c>
      <x:c r="S4134" s="9" t="n">
        <x:f>IF(AND(T4134=1,G4134="FAIL",P4134="PASS"),1,0)</x:f>
        <x:v>0</x:v>
      </x:c>
      <x:c r="T4134" s="9" t="n">
        <x:v>1</x:v>
      </x:c>
      <x:c r="U4134" s="9" t="n">
        <x:v>7</x:v>
      </x:c>
      <x:c r="V4134" s="9" t="str">
        <x:v>MVP/SHACL_GENERATION_PIPELINE/experiments/LUNA_NO_SEMANTIC_VALIDATOR/RUN_01/runs/RUN-TRF-066-20260901T112908258654Z/artifacts/attempt_01/candidate_shape.ttl</x:v>
      </x:c>
    </x:row>
    <x:row r="4135" ht="22" customHeight="1">
      <x:c r="A4135" s="10" t="str">
        <x:v>NO_SEMANTIC</x:v>
      </x:c>
      <x:c r="B4135" s="10" t="str">
        <x:v>TRF-066</x:v>
      </x:c>
      <x:c r="C4135" s="10" t="str">
        <x:v>TRF-066-F02</x:v>
      </x:c>
      <x:c r="D4135" s="10" t="str">
        <x:v>RUN_01</x:v>
      </x:c>
      <x:c r="E4135" s="10" t="str">
        <x:v>ORIGINAL_LEDGER</x:v>
      </x:c>
      <x:c r="F4135" s="10" t="str">
        <x:v>FAIL</x:v>
      </x:c>
      <x:c r="G4135" s="10" t="str">
        <x:v>FAIL</x:v>
      </x:c>
      <x:c r="H4135" s="10" t="str">
        <x:v>EXECUTED</x:v>
      </x:c>
      <x:c r="I4135" s="10" t="str">
        <x:v>PARSED</x:v>
      </x:c>
      <x:c r="J4135" s="10" t="str">
        <x:v>NO_SEMANTIC_VALIDATOR_DETERMINISTIC_PASS</x:v>
      </x:c>
      <x:c r="K4135" s="10" t="str">
        <x:v>f0d292e642e636a2eb19c46db33919fdabbebfa4f487281232168318fbc606e6</x:v>
      </x:c>
      <x:c r="L4135" s="10" t="str">
        <x:v>historical_three</x:v>
      </x:c>
      <x:c r="M4135" s="10" t="n">
        <x:v>1</x:v>
      </x:c>
      <x:c r="N4135" s="10" t="n">
        <x:v>0</x:v>
      </x:c>
      <x:c r="O4135" s="10" t="n">
        <x:v>0</x:v>
      </x:c>
      <x:c r="P4135" s="9" t="str">
        <x:f>'CaseReview'!U1949</x:f>
        <x:v>FAIL</x:v>
      </x:c>
      <x:c r="Q4135" s="9" t="n">
        <x:f>IF(AND(T4135=1,G4135=P4135),1,0)</x:f>
        <x:v>1</x:v>
      </x:c>
      <x:c r="R4135" s="9" t="n">
        <x:f>IF(AND(T4135=1,G4135="PASS",P4135="FAIL"),1,0)</x:f>
        <x:v>0</x:v>
      </x:c>
      <x:c r="S4135" s="9" t="n">
        <x:f>IF(AND(T4135=1,G4135="FAIL",P4135="PASS"),1,0)</x:f>
        <x:v>0</x:v>
      </x:c>
      <x:c r="T4135" s="9" t="n">
        <x:v>1</x:v>
      </x:c>
      <x:c r="U4135" s="9" t="n">
        <x:v>7</x:v>
      </x:c>
      <x:c r="V4135" s="9" t="str">
        <x:v>MVP/SHACL_GENERATION_PIPELINE/experiments/LUNA_NO_SEMANTIC_VALIDATOR/RUN_01/runs/RUN-TRF-066-20260901T112908258654Z/artifacts/attempt_01/candidate_shape.ttl</x:v>
      </x:c>
    </x:row>
    <x:row r="4136" ht="22" customHeight="1">
      <x:c r="A4136" s="10" t="str">
        <x:v>NO_SEMANTIC</x:v>
      </x:c>
      <x:c r="B4136" s="10" t="str">
        <x:v>TRF-066</x:v>
      </x:c>
      <x:c r="C4136" s="10" t="str">
        <x:v>TRF-066-F03</x:v>
      </x:c>
      <x:c r="D4136" s="10" t="str">
        <x:v>RUN_01</x:v>
      </x:c>
      <x:c r="E4136" s="10" t="str">
        <x:v>ORIGINAL_LEDGER</x:v>
      </x:c>
      <x:c r="F4136" s="10" t="str">
        <x:v>FAIL</x:v>
      </x:c>
      <x:c r="G4136" s="10" t="str">
        <x:v>FAIL</x:v>
      </x:c>
      <x:c r="H4136" s="10" t="str">
        <x:v>EXECUTED</x:v>
      </x:c>
      <x:c r="I4136" s="10" t="str">
        <x:v>PARSED</x:v>
      </x:c>
      <x:c r="J4136" s="10" t="str">
        <x:v>NO_SEMANTIC_VALIDATOR_DETERMINISTIC_PASS</x:v>
      </x:c>
      <x:c r="K4136" s="10" t="str">
        <x:v>f0d292e642e636a2eb19c46db33919fdabbebfa4f487281232168318fbc606e6</x:v>
      </x:c>
      <x:c r="L4136" s="10" t="str">
        <x:v>historical_three</x:v>
      </x:c>
      <x:c r="M4136" s="10" t="n">
        <x:v>1</x:v>
      </x:c>
      <x:c r="N4136" s="10" t="n">
        <x:v>0</x:v>
      </x:c>
      <x:c r="O4136" s="10" t="n">
        <x:v>0</x:v>
      </x:c>
      <x:c r="P4136" s="9" t="str">
        <x:f>'CaseReview'!U1950</x:f>
        <x:v>FAIL</x:v>
      </x:c>
      <x:c r="Q4136" s="9" t="n">
        <x:f>IF(AND(T4136=1,G4136=P4136),1,0)</x:f>
        <x:v>1</x:v>
      </x:c>
      <x:c r="R4136" s="9" t="n">
        <x:f>IF(AND(T4136=1,G4136="PASS",P4136="FAIL"),1,0)</x:f>
        <x:v>0</x:v>
      </x:c>
      <x:c r="S4136" s="9" t="n">
        <x:f>IF(AND(T4136=1,G4136="FAIL",P4136="PASS"),1,0)</x:f>
        <x:v>0</x:v>
      </x:c>
      <x:c r="T4136" s="9" t="n">
        <x:v>1</x:v>
      </x:c>
      <x:c r="U4136" s="9" t="n">
        <x:v>7</x:v>
      </x:c>
      <x:c r="V4136" s="9" t="str">
        <x:v>MVP/SHACL_GENERATION_PIPELINE/experiments/LUNA_NO_SEMANTIC_VALIDATOR/RUN_01/runs/RUN-TRF-066-20260901T112908258654Z/artifacts/attempt_01/candidate_shape.ttl</x:v>
      </x:c>
    </x:row>
    <x:row r="4137" ht="22" customHeight="1">
      <x:c r="A4137" s="10" t="str">
        <x:v>NO_SEMANTIC</x:v>
      </x:c>
      <x:c r="B4137" s="10" t="str">
        <x:v>TRF-066</x:v>
      </x:c>
      <x:c r="C4137" s="10" t="str">
        <x:v>TRF-066-F04</x:v>
      </x:c>
      <x:c r="D4137" s="10" t="str">
        <x:v>RUN_01</x:v>
      </x:c>
      <x:c r="E4137" s="10" t="str">
        <x:v>ORIGINAL_LEDGER</x:v>
      </x:c>
      <x:c r="F4137" s="10" t="str">
        <x:v>FAIL</x:v>
      </x:c>
      <x:c r="G4137" s="10" t="str">
        <x:v>FAIL</x:v>
      </x:c>
      <x:c r="H4137" s="10" t="str">
        <x:v>EXECUTED</x:v>
      </x:c>
      <x:c r="I4137" s="10" t="str">
        <x:v>PARSED</x:v>
      </x:c>
      <x:c r="J4137" s="10" t="str">
        <x:v>NO_SEMANTIC_VALIDATOR_DETERMINISTIC_PASS</x:v>
      </x:c>
      <x:c r="K4137" s="10" t="str">
        <x:v>f0d292e642e636a2eb19c46db33919fdabbebfa4f487281232168318fbc606e6</x:v>
      </x:c>
      <x:c r="L4137" s="10" t="str">
        <x:v>historical_three</x:v>
      </x:c>
      <x:c r="M4137" s="10" t="n">
        <x:v>1</x:v>
      </x:c>
      <x:c r="N4137" s="10" t="n">
        <x:v>0</x:v>
      </x:c>
      <x:c r="O4137" s="10" t="n">
        <x:v>0</x:v>
      </x:c>
      <x:c r="P4137" s="9" t="str">
        <x:f>'CaseReview'!U1951</x:f>
        <x:v>FAIL</x:v>
      </x:c>
      <x:c r="Q4137" s="9" t="n">
        <x:f>IF(AND(T4137=1,G4137=P4137),1,0)</x:f>
        <x:v>1</x:v>
      </x:c>
      <x:c r="R4137" s="9" t="n">
        <x:f>IF(AND(T4137=1,G4137="PASS",P4137="FAIL"),1,0)</x:f>
        <x:v>0</x:v>
      </x:c>
      <x:c r="S4137" s="9" t="n">
        <x:f>IF(AND(T4137=1,G4137="FAIL",P4137="PASS"),1,0)</x:f>
        <x:v>0</x:v>
      </x:c>
      <x:c r="T4137" s="9" t="n">
        <x:v>1</x:v>
      </x:c>
      <x:c r="U4137" s="9" t="n">
        <x:v>7</x:v>
      </x:c>
      <x:c r="V4137" s="9" t="str">
        <x:v>MVP/SHACL_GENERATION_PIPELINE/experiments/LUNA_NO_SEMANTIC_VALIDATOR/RUN_01/runs/RUN-TRF-066-20260901T112908258654Z/artifacts/attempt_01/candidate_shape.ttl</x:v>
      </x:c>
    </x:row>
    <x:row r="4138" ht="22" customHeight="1">
      <x:c r="A4138" s="10" t="str">
        <x:v>NO_SEMANTIC</x:v>
      </x:c>
      <x:c r="B4138" s="10" t="str">
        <x:v>TRF-066</x:v>
      </x:c>
      <x:c r="C4138" s="10" t="str">
        <x:v>TRF-066-P01</x:v>
      </x:c>
      <x:c r="D4138" s="10" t="str">
        <x:v>RUN_01</x:v>
      </x:c>
      <x:c r="E4138" s="10" t="str">
        <x:v>ORIGINAL_LEDGER</x:v>
      </x:c>
      <x:c r="F4138" s="10" t="str">
        <x:v>PASS</x:v>
      </x:c>
      <x:c r="G4138" s="10" t="str">
        <x:v>FAIL</x:v>
      </x:c>
      <x:c r="H4138" s="10" t="str">
        <x:v>EXECUTED</x:v>
      </x:c>
      <x:c r="I4138" s="10" t="str">
        <x:v>PARSED</x:v>
      </x:c>
      <x:c r="J4138" s="10" t="str">
        <x:v>NO_SEMANTIC_VALIDATOR_DETERMINISTIC_PASS</x:v>
      </x:c>
      <x:c r="K4138" s="10" t="str">
        <x:v>f0d292e642e636a2eb19c46db33919fdabbebfa4f487281232168318fbc606e6</x:v>
      </x:c>
      <x:c r="L4138" s="10" t="str">
        <x:v>historical_three</x:v>
      </x:c>
      <x:c r="M4138" s="10" t="n">
        <x:v>0</x:v>
      </x:c>
      <x:c r="N4138" s="10" t="n">
        <x:v>0</x:v>
      </x:c>
      <x:c r="O4138" s="10" t="n">
        <x:v>1</x:v>
      </x:c>
      <x:c r="P4138" s="9" t="str">
        <x:f>'CaseReview'!U1952</x:f>
        <x:v>PASS</x:v>
      </x:c>
      <x:c r="Q4138" s="9" t="n">
        <x:f>IF(AND(T4138=1,G4138=P4138),1,0)</x:f>
        <x:v>0</x:v>
      </x:c>
      <x:c r="R4138" s="9" t="n">
        <x:f>IF(AND(T4138=1,G4138="PASS",P4138="FAIL"),1,0)</x:f>
        <x:v>0</x:v>
      </x:c>
      <x:c r="S4138" s="9" t="n">
        <x:f>IF(AND(T4138=1,G4138="FAIL",P4138="PASS"),1,0)</x:f>
        <x:v>1</x:v>
      </x:c>
      <x:c r="T4138" s="9" t="n">
        <x:v>1</x:v>
      </x:c>
      <x:c r="U4138" s="9" t="n">
        <x:v>7</x:v>
      </x:c>
      <x:c r="V4138" s="9" t="str">
        <x:v>MVP/SHACL_GENERATION_PIPELINE/experiments/LUNA_NO_SEMANTIC_VALIDATOR/RUN_01/runs/RUN-TRF-066-20260901T112908258654Z/artifacts/attempt_01/candidate_shape.ttl</x:v>
      </x:c>
    </x:row>
    <x:row r="4139" ht="22" customHeight="1">
      <x:c r="A4139" s="10" t="str">
        <x:v>NO_SEMANTIC</x:v>
      </x:c>
      <x:c r="B4139" s="10" t="str">
        <x:v>TRF-066</x:v>
      </x:c>
      <x:c r="C4139" s="10" t="str">
        <x:v>TRF-066-P02</x:v>
      </x:c>
      <x:c r="D4139" s="10" t="str">
        <x:v>RUN_01</x:v>
      </x:c>
      <x:c r="E4139" s="10" t="str">
        <x:v>ORIGINAL_LEDGER</x:v>
      </x:c>
      <x:c r="F4139" s="10" t="str">
        <x:v>PASS</x:v>
      </x:c>
      <x:c r="G4139" s="10" t="str">
        <x:v>FAIL</x:v>
      </x:c>
      <x:c r="H4139" s="10" t="str">
        <x:v>EXECUTED</x:v>
      </x:c>
      <x:c r="I4139" s="10" t="str">
        <x:v>PARSED</x:v>
      </x:c>
      <x:c r="J4139" s="10" t="str">
        <x:v>NO_SEMANTIC_VALIDATOR_DETERMINISTIC_PASS</x:v>
      </x:c>
      <x:c r="K4139" s="10" t="str">
        <x:v>f0d292e642e636a2eb19c46db33919fdabbebfa4f487281232168318fbc606e6</x:v>
      </x:c>
      <x:c r="L4139" s="10" t="str">
        <x:v>historical_three</x:v>
      </x:c>
      <x:c r="M4139" s="10" t="n">
        <x:v>0</x:v>
      </x:c>
      <x:c r="N4139" s="10" t="n">
        <x:v>0</x:v>
      </x:c>
      <x:c r="O4139" s="10" t="n">
        <x:v>1</x:v>
      </x:c>
      <x:c r="P4139" s="9" t="str">
        <x:f>'CaseReview'!U1953</x:f>
        <x:v>PASS</x:v>
      </x:c>
      <x:c r="Q4139" s="9" t="n">
        <x:f>IF(AND(T4139=1,G4139=P4139),1,0)</x:f>
        <x:v>0</x:v>
      </x:c>
      <x:c r="R4139" s="9" t="n">
        <x:f>IF(AND(T4139=1,G4139="PASS",P4139="FAIL"),1,0)</x:f>
        <x:v>0</x:v>
      </x:c>
      <x:c r="S4139" s="9" t="n">
        <x:f>IF(AND(T4139=1,G4139="FAIL",P4139="PASS"),1,0)</x:f>
        <x:v>1</x:v>
      </x:c>
      <x:c r="T4139" s="9" t="n">
        <x:v>1</x:v>
      </x:c>
      <x:c r="U4139" s="9" t="n">
        <x:v>7</x:v>
      </x:c>
      <x:c r="V4139" s="9" t="str">
        <x:v>MVP/SHACL_GENERATION_PIPELINE/experiments/LUNA_NO_SEMANTIC_VALIDATOR/RUN_01/runs/RUN-TRF-066-20260901T112908258654Z/artifacts/attempt_01/candidate_shape.ttl</x:v>
      </x:c>
    </x:row>
    <x:row r="4140" ht="22" customHeight="1">
      <x:c r="A4140" s="10" t="str">
        <x:v>NO_SEMANTIC</x:v>
      </x:c>
      <x:c r="B4140" s="10" t="str">
        <x:v>TRF-066</x:v>
      </x:c>
      <x:c r="C4140" s="10" t="str">
        <x:v>TRF-066-P03</x:v>
      </x:c>
      <x:c r="D4140" s="10" t="str">
        <x:v>RUN_01</x:v>
      </x:c>
      <x:c r="E4140" s="10" t="str">
        <x:v>ORIGINAL_LEDGER</x:v>
      </x:c>
      <x:c r="F4140" s="10" t="str">
        <x:v>PASS</x:v>
      </x:c>
      <x:c r="G4140" s="10" t="str">
        <x:v>FAIL</x:v>
      </x:c>
      <x:c r="H4140" s="10" t="str">
        <x:v>EXECUTED</x:v>
      </x:c>
      <x:c r="I4140" s="10" t="str">
        <x:v>PARSED</x:v>
      </x:c>
      <x:c r="J4140" s="10" t="str">
        <x:v>NO_SEMANTIC_VALIDATOR_DETERMINISTIC_PASS</x:v>
      </x:c>
      <x:c r="K4140" s="10" t="str">
        <x:v>f0d292e642e636a2eb19c46db33919fdabbebfa4f487281232168318fbc606e6</x:v>
      </x:c>
      <x:c r="L4140" s="10" t="str">
        <x:v>historical_three</x:v>
      </x:c>
      <x:c r="M4140" s="10" t="n">
        <x:v>0</x:v>
      </x:c>
      <x:c r="N4140" s="10" t="n">
        <x:v>0</x:v>
      </x:c>
      <x:c r="O4140" s="10" t="n">
        <x:v>1</x:v>
      </x:c>
      <x:c r="P4140" s="9" t="str">
        <x:f>'CaseReview'!U1954</x:f>
        <x:v>PASS</x:v>
      </x:c>
      <x:c r="Q4140" s="9" t="n">
        <x:f>IF(AND(T4140=1,G4140=P4140),1,0)</x:f>
        <x:v>0</x:v>
      </x:c>
      <x:c r="R4140" s="9" t="n">
        <x:f>IF(AND(T4140=1,G4140="PASS",P4140="FAIL"),1,0)</x:f>
        <x:v>0</x:v>
      </x:c>
      <x:c r="S4140" s="9" t="n">
        <x:f>IF(AND(T4140=1,G4140="FAIL",P4140="PASS"),1,0)</x:f>
        <x:v>1</x:v>
      </x:c>
      <x:c r="T4140" s="9" t="n">
        <x:v>1</x:v>
      </x:c>
      <x:c r="U4140" s="9" t="n">
        <x:v>7</x:v>
      </x:c>
      <x:c r="V4140" s="9" t="str">
        <x:v>MVP/SHACL_GENERATION_PIPELINE/experiments/LUNA_NO_SEMANTIC_VALIDATOR/RUN_01/runs/RUN-TRF-066-20260901T112908258654Z/artifacts/attempt_01/candidate_shape.ttl</x:v>
      </x:c>
    </x:row>
    <x:row r="4141" ht="22" customHeight="1">
      <x:c r="A4141" s="10" t="str">
        <x:v>NO_SEMANTIC</x:v>
      </x:c>
      <x:c r="B4141" s="10" t="str">
        <x:v>TRF-067</x:v>
      </x:c>
      <x:c r="C4141" s="10" t="str">
        <x:v>TRF-067-F01</x:v>
      </x:c>
      <x:c r="D4141" s="10" t="str">
        <x:v>RUN_01</x:v>
      </x:c>
      <x:c r="E4141" s="10" t="str">
        <x:v>ORIGINAL_LEDGER</x:v>
      </x:c>
      <x:c r="F4141" s="10" t="str">
        <x:v>FAIL</x:v>
      </x:c>
      <x:c r="G4141" s="10" t="str">
        <x:v>FAIL</x:v>
      </x:c>
      <x:c r="H4141" s="10" t="str">
        <x:v>EXECUTED</x:v>
      </x:c>
      <x:c r="I4141" s="10" t="str">
        <x:v>PARSED</x:v>
      </x:c>
      <x:c r="J4141" s="10" t="str">
        <x:v>NO_SEMANTIC_VALIDATOR_DETERMINISTIC_PASS</x:v>
      </x:c>
      <x:c r="K4141" s="10" t="str">
        <x:v>5676bddaa0041da8d2f8c77b0f4f04af6466a4bc75ddeb5b81b4d8d19d61e09e</x:v>
      </x:c>
      <x:c r="L4141" s="10" t="str">
        <x:v>historical_three</x:v>
      </x:c>
      <x:c r="M4141" s="10" t="n">
        <x:v>1</x:v>
      </x:c>
      <x:c r="N4141" s="10" t="n">
        <x:v>0</x:v>
      </x:c>
      <x:c r="O4141" s="10" t="n">
        <x:v>0</x:v>
      </x:c>
      <x:c r="P4141" s="9" t="str">
        <x:f>'CaseReview'!U1955</x:f>
        <x:v>FAIL</x:v>
      </x:c>
      <x:c r="Q4141" s="9" t="n">
        <x:f>IF(AND(T4141=1,G4141=P4141),1,0)</x:f>
        <x:v>1</x:v>
      </x:c>
      <x:c r="R4141" s="9" t="n">
        <x:f>IF(AND(T4141=1,G4141="PASS",P4141="FAIL"),1,0)</x:f>
        <x:v>0</x:v>
      </x:c>
      <x:c r="S4141" s="9" t="n">
        <x:f>IF(AND(T4141=1,G4141="FAIL",P4141="PASS"),1,0)</x:f>
        <x:v>0</x:v>
      </x:c>
      <x:c r="T4141" s="9" t="n">
        <x:v>1</x:v>
      </x:c>
      <x:c r="U4141" s="9" t="n">
        <x:v>6</x:v>
      </x:c>
      <x:c r="V4141" s="9" t="str">
        <x:v>MVP/SHACL_GENERATION_PIPELINE/experiments/LUNA_NO_SEMANTIC_VALIDATOR/RUN_01/runs/RUN-TRF-067-20260901T112935336567Z/artifacts/attempt_01/candidate_shape.ttl</x:v>
      </x:c>
    </x:row>
    <x:row r="4142" ht="22" customHeight="1">
      <x:c r="A4142" s="10" t="str">
        <x:v>NO_SEMANTIC</x:v>
      </x:c>
      <x:c r="B4142" s="10" t="str">
        <x:v>TRF-067</x:v>
      </x:c>
      <x:c r="C4142" s="10" t="str">
        <x:v>TRF-067-F02</x:v>
      </x:c>
      <x:c r="D4142" s="10" t="str">
        <x:v>RUN_01</x:v>
      </x:c>
      <x:c r="E4142" s="10" t="str">
        <x:v>ORIGINAL_LEDGER</x:v>
      </x:c>
      <x:c r="F4142" s="10" t="str">
        <x:v>FAIL</x:v>
      </x:c>
      <x:c r="G4142" s="10" t="str">
        <x:v>PASS</x:v>
      </x:c>
      <x:c r="H4142" s="10" t="str">
        <x:v>EXECUTED</x:v>
      </x:c>
      <x:c r="I4142" s="10" t="str">
        <x:v>PARSED</x:v>
      </x:c>
      <x:c r="J4142" s="10" t="str">
        <x:v>NO_SEMANTIC_VALIDATOR_DETERMINISTIC_PASS</x:v>
      </x:c>
      <x:c r="K4142" s="10" t="str">
        <x:v>5676bddaa0041da8d2f8c77b0f4f04af6466a4bc75ddeb5b81b4d8d19d61e09e</x:v>
      </x:c>
      <x:c r="L4142" s="10" t="str">
        <x:v>historical_three</x:v>
      </x:c>
      <x:c r="M4142" s="10" t="n">
        <x:v>0</x:v>
      </x:c>
      <x:c r="N4142" s="10" t="n">
        <x:v>1</x:v>
      </x:c>
      <x:c r="O4142" s="10" t="n">
        <x:v>0</x:v>
      </x:c>
      <x:c r="P4142" s="9" t="str">
        <x:f>'CaseReview'!U1956</x:f>
        <x:v>FAIL</x:v>
      </x:c>
      <x:c r="Q4142" s="9" t="n">
        <x:f>IF(AND(T4142=1,G4142=P4142),1,0)</x:f>
        <x:v>0</x:v>
      </x:c>
      <x:c r="R4142" s="9" t="n">
        <x:f>IF(AND(T4142=1,G4142="PASS",P4142="FAIL"),1,0)</x:f>
        <x:v>1</x:v>
      </x:c>
      <x:c r="S4142" s="9" t="n">
        <x:f>IF(AND(T4142=1,G4142="FAIL",P4142="PASS"),1,0)</x:f>
        <x:v>0</x:v>
      </x:c>
      <x:c r="T4142" s="9" t="n">
        <x:v>1</x:v>
      </x:c>
      <x:c r="U4142" s="9" t="n">
        <x:v>6</x:v>
      </x:c>
      <x:c r="V4142" s="9" t="str">
        <x:v>MVP/SHACL_GENERATION_PIPELINE/experiments/LUNA_NO_SEMANTIC_VALIDATOR/RUN_01/runs/RUN-TRF-067-20260901T112935336567Z/artifacts/attempt_01/candidate_shape.ttl</x:v>
      </x:c>
    </x:row>
    <x:row r="4143" ht="22" customHeight="1">
      <x:c r="A4143" s="10" t="str">
        <x:v>NO_SEMANTIC</x:v>
      </x:c>
      <x:c r="B4143" s="10" t="str">
        <x:v>TRF-067</x:v>
      </x:c>
      <x:c r="C4143" s="10" t="str">
        <x:v>TRF-067-F03</x:v>
      </x:c>
      <x:c r="D4143" s="10" t="str">
        <x:v>RUN_01</x:v>
      </x:c>
      <x:c r="E4143" s="10" t="str">
        <x:v>ORIGINAL_LEDGER</x:v>
      </x:c>
      <x:c r="F4143" s="10" t="str">
        <x:v>FAIL</x:v>
      </x:c>
      <x:c r="G4143" s="10" t="str">
        <x:v>PASS</x:v>
      </x:c>
      <x:c r="H4143" s="10" t="str">
        <x:v>EXECUTED</x:v>
      </x:c>
      <x:c r="I4143" s="10" t="str">
        <x:v>PARSED</x:v>
      </x:c>
      <x:c r="J4143" s="10" t="str">
        <x:v>NO_SEMANTIC_VALIDATOR_DETERMINISTIC_PASS</x:v>
      </x:c>
      <x:c r="K4143" s="10" t="str">
        <x:v>5676bddaa0041da8d2f8c77b0f4f04af6466a4bc75ddeb5b81b4d8d19d61e09e</x:v>
      </x:c>
      <x:c r="L4143" s="10" t="str">
        <x:v>historical_three</x:v>
      </x:c>
      <x:c r="M4143" s="10" t="n">
        <x:v>0</x:v>
      </x:c>
      <x:c r="N4143" s="10" t="n">
        <x:v>1</x:v>
      </x:c>
      <x:c r="O4143" s="10" t="n">
        <x:v>0</x:v>
      </x:c>
      <x:c r="P4143" s="9" t="str">
        <x:f>'CaseReview'!U1957</x:f>
        <x:v>FAIL</x:v>
      </x:c>
      <x:c r="Q4143" s="9" t="n">
        <x:f>IF(AND(T4143=1,G4143=P4143),1,0)</x:f>
        <x:v>0</x:v>
      </x:c>
      <x:c r="R4143" s="9" t="n">
        <x:f>IF(AND(T4143=1,G4143="PASS",P4143="FAIL"),1,0)</x:f>
        <x:v>1</x:v>
      </x:c>
      <x:c r="S4143" s="9" t="n">
        <x:f>IF(AND(T4143=1,G4143="FAIL",P4143="PASS"),1,0)</x:f>
        <x:v>0</x:v>
      </x:c>
      <x:c r="T4143" s="9" t="n">
        <x:v>1</x:v>
      </x:c>
      <x:c r="U4143" s="9" t="n">
        <x:v>6</x:v>
      </x:c>
      <x:c r="V4143" s="9" t="str">
        <x:v>MVP/SHACL_GENERATION_PIPELINE/experiments/LUNA_NO_SEMANTIC_VALIDATOR/RUN_01/runs/RUN-TRF-067-20260901T112935336567Z/artifacts/attempt_01/candidate_shape.ttl</x:v>
      </x:c>
    </x:row>
    <x:row r="4144" ht="22" customHeight="1">
      <x:c r="A4144" s="10" t="str">
        <x:v>NO_SEMANTIC</x:v>
      </x:c>
      <x:c r="B4144" s="10" t="str">
        <x:v>TRF-067</x:v>
      </x:c>
      <x:c r="C4144" s="10" t="str">
        <x:v>TRF-067-P01</x:v>
      </x:c>
      <x:c r="D4144" s="10" t="str">
        <x:v>RUN_01</x:v>
      </x:c>
      <x:c r="E4144" s="10" t="str">
        <x:v>ORIGINAL_LEDGER</x:v>
      </x:c>
      <x:c r="F4144" s="10" t="str">
        <x:v>PASS</x:v>
      </x:c>
      <x:c r="G4144" s="10" t="str">
        <x:v>PASS</x:v>
      </x:c>
      <x:c r="H4144" s="10" t="str">
        <x:v>EXECUTED</x:v>
      </x:c>
      <x:c r="I4144" s="10" t="str">
        <x:v>PARSED</x:v>
      </x:c>
      <x:c r="J4144" s="10" t="str">
        <x:v>NO_SEMANTIC_VALIDATOR_DETERMINISTIC_PASS</x:v>
      </x:c>
      <x:c r="K4144" s="10" t="str">
        <x:v>5676bddaa0041da8d2f8c77b0f4f04af6466a4bc75ddeb5b81b4d8d19d61e09e</x:v>
      </x:c>
      <x:c r="L4144" s="10" t="str">
        <x:v>historical_three</x:v>
      </x:c>
      <x:c r="M4144" s="10" t="n">
        <x:v>1</x:v>
      </x:c>
      <x:c r="N4144" s="10" t="n">
        <x:v>0</x:v>
      </x:c>
      <x:c r="O4144" s="10" t="n">
        <x:v>0</x:v>
      </x:c>
      <x:c r="P4144" s="9" t="str">
        <x:f>'CaseReview'!U1958</x:f>
        <x:v>PASS</x:v>
      </x:c>
      <x:c r="Q4144" s="9" t="n">
        <x:f>IF(AND(T4144=1,G4144=P4144),1,0)</x:f>
        <x:v>1</x:v>
      </x:c>
      <x:c r="R4144" s="9" t="n">
        <x:f>IF(AND(T4144=1,G4144="PASS",P4144="FAIL"),1,0)</x:f>
        <x:v>0</x:v>
      </x:c>
      <x:c r="S4144" s="9" t="n">
        <x:f>IF(AND(T4144=1,G4144="FAIL",P4144="PASS"),1,0)</x:f>
        <x:v>0</x:v>
      </x:c>
      <x:c r="T4144" s="9" t="n">
        <x:v>1</x:v>
      </x:c>
      <x:c r="U4144" s="9" t="n">
        <x:v>6</x:v>
      </x:c>
      <x:c r="V4144" s="9" t="str">
        <x:v>MVP/SHACL_GENERATION_PIPELINE/experiments/LUNA_NO_SEMANTIC_VALIDATOR/RUN_01/runs/RUN-TRF-067-20260901T112935336567Z/artifacts/attempt_01/candidate_shape.ttl</x:v>
      </x:c>
    </x:row>
    <x:row r="4145" ht="22" customHeight="1">
      <x:c r="A4145" s="10" t="str">
        <x:v>NO_SEMANTIC</x:v>
      </x:c>
      <x:c r="B4145" s="10" t="str">
        <x:v>TRF-067</x:v>
      </x:c>
      <x:c r="C4145" s="10" t="str">
        <x:v>TRF-067-P02</x:v>
      </x:c>
      <x:c r="D4145" s="10" t="str">
        <x:v>RUN_01</x:v>
      </x:c>
      <x:c r="E4145" s="10" t="str">
        <x:v>ORIGINAL_LEDGER</x:v>
      </x:c>
      <x:c r="F4145" s="10" t="str">
        <x:v>PASS</x:v>
      </x:c>
      <x:c r="G4145" s="10" t="str">
        <x:v>PASS</x:v>
      </x:c>
      <x:c r="H4145" s="10" t="str">
        <x:v>EXECUTED</x:v>
      </x:c>
      <x:c r="I4145" s="10" t="str">
        <x:v>PARSED</x:v>
      </x:c>
      <x:c r="J4145" s="10" t="str">
        <x:v>NO_SEMANTIC_VALIDATOR_DETERMINISTIC_PASS</x:v>
      </x:c>
      <x:c r="K4145" s="10" t="str">
        <x:v>5676bddaa0041da8d2f8c77b0f4f04af6466a4bc75ddeb5b81b4d8d19d61e09e</x:v>
      </x:c>
      <x:c r="L4145" s="10" t="str">
        <x:v>historical_three</x:v>
      </x:c>
      <x:c r="M4145" s="10" t="n">
        <x:v>1</x:v>
      </x:c>
      <x:c r="N4145" s="10" t="n">
        <x:v>0</x:v>
      </x:c>
      <x:c r="O4145" s="10" t="n">
        <x:v>0</x:v>
      </x:c>
      <x:c r="P4145" s="9" t="str">
        <x:f>'CaseReview'!U1959</x:f>
        <x:v>PASS</x:v>
      </x:c>
      <x:c r="Q4145" s="9" t="n">
        <x:f>IF(AND(T4145=1,G4145=P4145),1,0)</x:f>
        <x:v>1</x:v>
      </x:c>
      <x:c r="R4145" s="9" t="n">
        <x:f>IF(AND(T4145=1,G4145="PASS",P4145="FAIL"),1,0)</x:f>
        <x:v>0</x:v>
      </x:c>
      <x:c r="S4145" s="9" t="n">
        <x:f>IF(AND(T4145=1,G4145="FAIL",P4145="PASS"),1,0)</x:f>
        <x:v>0</x:v>
      </x:c>
      <x:c r="T4145" s="9" t="n">
        <x:v>1</x:v>
      </x:c>
      <x:c r="U4145" s="9" t="n">
        <x:v>6</x:v>
      </x:c>
      <x:c r="V4145" s="9" t="str">
        <x:v>MVP/SHACL_GENERATION_PIPELINE/experiments/LUNA_NO_SEMANTIC_VALIDATOR/RUN_01/runs/RUN-TRF-067-20260901T112935336567Z/artifacts/attempt_01/candidate_shape.ttl</x:v>
      </x:c>
    </x:row>
    <x:row r="4146" ht="22" customHeight="1">
      <x:c r="A4146" s="10" t="str">
        <x:v>NO_SEMANTIC</x:v>
      </x:c>
      <x:c r="B4146" s="10" t="str">
        <x:v>TRF-067</x:v>
      </x:c>
      <x:c r="C4146" s="10" t="str">
        <x:v>TRF-067-P03</x:v>
      </x:c>
      <x:c r="D4146" s="10" t="str">
        <x:v>RUN_01</x:v>
      </x:c>
      <x:c r="E4146" s="10" t="str">
        <x:v>ORIGINAL_LEDGER</x:v>
      </x:c>
      <x:c r="F4146" s="10" t="str">
        <x:v>PASS</x:v>
      </x:c>
      <x:c r="G4146" s="10" t="str">
        <x:v>PASS</x:v>
      </x:c>
      <x:c r="H4146" s="10" t="str">
        <x:v>EXECUTED</x:v>
      </x:c>
      <x:c r="I4146" s="10" t="str">
        <x:v>PARSED</x:v>
      </x:c>
      <x:c r="J4146" s="10" t="str">
        <x:v>NO_SEMANTIC_VALIDATOR_DETERMINISTIC_PASS</x:v>
      </x:c>
      <x:c r="K4146" s="10" t="str">
        <x:v>5676bddaa0041da8d2f8c77b0f4f04af6466a4bc75ddeb5b81b4d8d19d61e09e</x:v>
      </x:c>
      <x:c r="L4146" s="10" t="str">
        <x:v>historical_three</x:v>
      </x:c>
      <x:c r="M4146" s="10" t="n">
        <x:v>1</x:v>
      </x:c>
      <x:c r="N4146" s="10" t="n">
        <x:v>0</x:v>
      </x:c>
      <x:c r="O4146" s="10" t="n">
        <x:v>0</x:v>
      </x:c>
      <x:c r="P4146" s="9" t="str">
        <x:f>'CaseReview'!U1960</x:f>
        <x:v>PASS</x:v>
      </x:c>
      <x:c r="Q4146" s="9" t="n">
        <x:f>IF(AND(T4146=1,G4146=P4146),1,0)</x:f>
        <x:v>1</x:v>
      </x:c>
      <x:c r="R4146" s="9" t="n">
        <x:f>IF(AND(T4146=1,G4146="PASS",P4146="FAIL"),1,0)</x:f>
        <x:v>0</x:v>
      </x:c>
      <x:c r="S4146" s="9" t="n">
        <x:f>IF(AND(T4146=1,G4146="FAIL",P4146="PASS"),1,0)</x:f>
        <x:v>0</x:v>
      </x:c>
      <x:c r="T4146" s="9" t="n">
        <x:v>1</x:v>
      </x:c>
      <x:c r="U4146" s="9" t="n">
        <x:v>6</x:v>
      </x:c>
      <x:c r="V4146" s="9" t="str">
        <x:v>MVP/SHACL_GENERATION_PIPELINE/experiments/LUNA_NO_SEMANTIC_VALIDATOR/RUN_01/runs/RUN-TRF-067-20260901T112935336567Z/artifacts/attempt_01/candidate_shape.ttl</x:v>
      </x:c>
    </x:row>
    <x:row r="4147" ht="22" customHeight="1">
      <x:c r="A4147" s="10" t="str">
        <x:v>NO_SEMANTIC</x:v>
      </x:c>
      <x:c r="B4147" s="10" t="str">
        <x:v>TRF-069</x:v>
      </x:c>
      <x:c r="C4147" s="10" t="str">
        <x:v>TRF-069-F01</x:v>
      </x:c>
      <x:c r="D4147" s="10" t="str">
        <x:v>RUN_01</x:v>
      </x:c>
      <x:c r="E4147" s="10" t="str">
        <x:v>ORIGINAL_LEDGER</x:v>
      </x:c>
      <x:c r="F4147" s="10" t="str">
        <x:v>FAIL</x:v>
      </x:c>
      <x:c r="G4147" s="10" t="str">
        <x:v>FAIL</x:v>
      </x:c>
      <x:c r="H4147" s="10" t="str">
        <x:v>EXECUTED</x:v>
      </x:c>
      <x:c r="I4147" s="10" t="str">
        <x:v>PARSED</x:v>
      </x:c>
      <x:c r="J4147" s="10" t="str">
        <x:v>NO_SEMANTIC_VALIDATOR_DETERMINISTIC_PASS</x:v>
      </x:c>
      <x:c r="K4147" s="10" t="str">
        <x:v>61f4200469dfbfab61fe981c02fb770d9156ac60b5eca2b60714f4aae2c933c2</x:v>
      </x:c>
      <x:c r="L4147" s="10" t="str">
        <x:v>historical_three</x:v>
      </x:c>
      <x:c r="M4147" s="10" t="n">
        <x:v>1</x:v>
      </x:c>
      <x:c r="N4147" s="10" t="n">
        <x:v>0</x:v>
      </x:c>
      <x:c r="O4147" s="10" t="n">
        <x:v>0</x:v>
      </x:c>
      <x:c r="P4147" s="9" t="str">
        <x:f>'CaseReview'!U1961</x:f>
        <x:v>FAIL</x:v>
      </x:c>
      <x:c r="Q4147" s="9" t="n">
        <x:f>IF(AND(T4147=1,G4147=P4147),1,0)</x:f>
        <x:v>1</x:v>
      </x:c>
      <x:c r="R4147" s="9" t="n">
        <x:f>IF(AND(T4147=1,G4147="PASS",P4147="FAIL"),1,0)</x:f>
        <x:v>0</x:v>
      </x:c>
      <x:c r="S4147" s="9" t="n">
        <x:f>IF(AND(T4147=1,G4147="FAIL",P4147="PASS"),1,0)</x:f>
        <x:v>0</x:v>
      </x:c>
      <x:c r="T4147" s="9" t="n">
        <x:v>1</x:v>
      </x:c>
      <x:c r="U4147" s="9" t="n">
        <x:v>6</x:v>
      </x:c>
      <x:c r="V4147" s="9" t="str">
        <x:v>MVP/SHACL_GENERATION_PIPELINE/experiments/LUNA_NO_SEMANTIC_VALIDATOR/RUN_01/runs/RUN-TRF-069-20260901T112952276130Z/artifacts/attempt_01/candidate_shape.ttl</x:v>
      </x:c>
    </x:row>
    <x:row r="4148" ht="22" customHeight="1">
      <x:c r="A4148" s="10" t="str">
        <x:v>NO_SEMANTIC</x:v>
      </x:c>
      <x:c r="B4148" s="10" t="str">
        <x:v>TRF-069</x:v>
      </x:c>
      <x:c r="C4148" s="10" t="str">
        <x:v>TRF-069-F02</x:v>
      </x:c>
      <x:c r="D4148" s="10" t="str">
        <x:v>RUN_01</x:v>
      </x:c>
      <x:c r="E4148" s="10" t="str">
        <x:v>ORIGINAL_LEDGER</x:v>
      </x:c>
      <x:c r="F4148" s="10" t="str">
        <x:v>FAIL</x:v>
      </x:c>
      <x:c r="G4148" s="10" t="str">
        <x:v>FAIL</x:v>
      </x:c>
      <x:c r="H4148" s="10" t="str">
        <x:v>EXECUTED</x:v>
      </x:c>
      <x:c r="I4148" s="10" t="str">
        <x:v>PARSED</x:v>
      </x:c>
      <x:c r="J4148" s="10" t="str">
        <x:v>NO_SEMANTIC_VALIDATOR_DETERMINISTIC_PASS</x:v>
      </x:c>
      <x:c r="K4148" s="10" t="str">
        <x:v>61f4200469dfbfab61fe981c02fb770d9156ac60b5eca2b60714f4aae2c933c2</x:v>
      </x:c>
      <x:c r="L4148" s="10" t="str">
        <x:v>historical_three</x:v>
      </x:c>
      <x:c r="M4148" s="10" t="n">
        <x:v>1</x:v>
      </x:c>
      <x:c r="N4148" s="10" t="n">
        <x:v>0</x:v>
      </x:c>
      <x:c r="O4148" s="10" t="n">
        <x:v>0</x:v>
      </x:c>
      <x:c r="P4148" s="9" t="str">
        <x:f>'CaseReview'!U1962</x:f>
        <x:v>FAIL</x:v>
      </x:c>
      <x:c r="Q4148" s="9" t="n">
        <x:f>IF(AND(T4148=1,G4148=P4148),1,0)</x:f>
        <x:v>1</x:v>
      </x:c>
      <x:c r="R4148" s="9" t="n">
        <x:f>IF(AND(T4148=1,G4148="PASS",P4148="FAIL"),1,0)</x:f>
        <x:v>0</x:v>
      </x:c>
      <x:c r="S4148" s="9" t="n">
        <x:f>IF(AND(T4148=1,G4148="FAIL",P4148="PASS"),1,0)</x:f>
        <x:v>0</x:v>
      </x:c>
      <x:c r="T4148" s="9" t="n">
        <x:v>1</x:v>
      </x:c>
      <x:c r="U4148" s="9" t="n">
        <x:v>6</x:v>
      </x:c>
      <x:c r="V4148" s="9" t="str">
        <x:v>MVP/SHACL_GENERATION_PIPELINE/experiments/LUNA_NO_SEMANTIC_VALIDATOR/RUN_01/runs/RUN-TRF-069-20260901T112952276130Z/artifacts/attempt_01/candidate_shape.ttl</x:v>
      </x:c>
    </x:row>
    <x:row r="4149" ht="22" customHeight="1">
      <x:c r="A4149" s="10" t="str">
        <x:v>NO_SEMANTIC</x:v>
      </x:c>
      <x:c r="B4149" s="10" t="str">
        <x:v>TRF-069</x:v>
      </x:c>
      <x:c r="C4149" s="10" t="str">
        <x:v>TRF-069-F03</x:v>
      </x:c>
      <x:c r="D4149" s="10" t="str">
        <x:v>RUN_01</x:v>
      </x:c>
      <x:c r="E4149" s="10" t="str">
        <x:v>ORIGINAL_LEDGER</x:v>
      </x:c>
      <x:c r="F4149" s="10" t="str">
        <x:v>FAIL</x:v>
      </x:c>
      <x:c r="G4149" s="10" t="str">
        <x:v>FAIL</x:v>
      </x:c>
      <x:c r="H4149" s="10" t="str">
        <x:v>EXECUTED</x:v>
      </x:c>
      <x:c r="I4149" s="10" t="str">
        <x:v>PARSED</x:v>
      </x:c>
      <x:c r="J4149" s="10" t="str">
        <x:v>NO_SEMANTIC_VALIDATOR_DETERMINISTIC_PASS</x:v>
      </x:c>
      <x:c r="K4149" s="10" t="str">
        <x:v>61f4200469dfbfab61fe981c02fb770d9156ac60b5eca2b60714f4aae2c933c2</x:v>
      </x:c>
      <x:c r="L4149" s="10" t="str">
        <x:v>historical_three</x:v>
      </x:c>
      <x:c r="M4149" s="10" t="n">
        <x:v>1</x:v>
      </x:c>
      <x:c r="N4149" s="10" t="n">
        <x:v>0</x:v>
      </x:c>
      <x:c r="O4149" s="10" t="n">
        <x:v>0</x:v>
      </x:c>
      <x:c r="P4149" s="9" t="str">
        <x:f>'CaseReview'!U1963</x:f>
        <x:v>FAIL</x:v>
      </x:c>
      <x:c r="Q4149" s="9" t="n">
        <x:f>IF(AND(T4149=1,G4149=P4149),1,0)</x:f>
        <x:v>1</x:v>
      </x:c>
      <x:c r="R4149" s="9" t="n">
        <x:f>IF(AND(T4149=1,G4149="PASS",P4149="FAIL"),1,0)</x:f>
        <x:v>0</x:v>
      </x:c>
      <x:c r="S4149" s="9" t="n">
        <x:f>IF(AND(T4149=1,G4149="FAIL",P4149="PASS"),1,0)</x:f>
        <x:v>0</x:v>
      </x:c>
      <x:c r="T4149" s="9" t="n">
        <x:v>1</x:v>
      </x:c>
      <x:c r="U4149" s="9" t="n">
        <x:v>6</x:v>
      </x:c>
      <x:c r="V4149" s="9" t="str">
        <x:v>MVP/SHACL_GENERATION_PIPELINE/experiments/LUNA_NO_SEMANTIC_VALIDATOR/RUN_01/runs/RUN-TRF-069-20260901T112952276130Z/artifacts/attempt_01/candidate_shape.ttl</x:v>
      </x:c>
    </x:row>
    <x:row r="4150" ht="22" customHeight="1">
      <x:c r="A4150" s="10" t="str">
        <x:v>NO_SEMANTIC</x:v>
      </x:c>
      <x:c r="B4150" s="10" t="str">
        <x:v>TRF-069</x:v>
      </x:c>
      <x:c r="C4150" s="10" t="str">
        <x:v>TRF-069-P01</x:v>
      </x:c>
      <x:c r="D4150" s="10" t="str">
        <x:v>RUN_01</x:v>
      </x:c>
      <x:c r="E4150" s="10" t="str">
        <x:v>ORIGINAL_LEDGER</x:v>
      </x:c>
      <x:c r="F4150" s="10" t="str">
        <x:v>PASS</x:v>
      </x:c>
      <x:c r="G4150" s="10" t="str">
        <x:v>FAIL</x:v>
      </x:c>
      <x:c r="H4150" s="10" t="str">
        <x:v>EXECUTED</x:v>
      </x:c>
      <x:c r="I4150" s="10" t="str">
        <x:v>PARSED</x:v>
      </x:c>
      <x:c r="J4150" s="10" t="str">
        <x:v>NO_SEMANTIC_VALIDATOR_DETERMINISTIC_PASS</x:v>
      </x:c>
      <x:c r="K4150" s="10" t="str">
        <x:v>61f4200469dfbfab61fe981c02fb770d9156ac60b5eca2b60714f4aae2c933c2</x:v>
      </x:c>
      <x:c r="L4150" s="10" t="str">
        <x:v>historical_three</x:v>
      </x:c>
      <x:c r="M4150" s="10" t="n">
        <x:v>0</x:v>
      </x:c>
      <x:c r="N4150" s="10" t="n">
        <x:v>0</x:v>
      </x:c>
      <x:c r="O4150" s="10" t="n">
        <x:v>1</x:v>
      </x:c>
      <x:c r="P4150" s="9" t="str">
        <x:f>'CaseReview'!U1964</x:f>
        <x:v>PASS</x:v>
      </x:c>
      <x:c r="Q4150" s="9" t="n">
        <x:f>IF(AND(T4150=1,G4150=P4150),1,0)</x:f>
        <x:v>0</x:v>
      </x:c>
      <x:c r="R4150" s="9" t="n">
        <x:f>IF(AND(T4150=1,G4150="PASS",P4150="FAIL"),1,0)</x:f>
        <x:v>0</x:v>
      </x:c>
      <x:c r="S4150" s="9" t="n">
        <x:f>IF(AND(T4150=1,G4150="FAIL",P4150="PASS"),1,0)</x:f>
        <x:v>1</x:v>
      </x:c>
      <x:c r="T4150" s="9" t="n">
        <x:v>1</x:v>
      </x:c>
      <x:c r="U4150" s="9" t="n">
        <x:v>6</x:v>
      </x:c>
      <x:c r="V4150" s="9" t="str">
        <x:v>MVP/SHACL_GENERATION_PIPELINE/experiments/LUNA_NO_SEMANTIC_VALIDATOR/RUN_01/runs/RUN-TRF-069-20260901T112952276130Z/artifacts/attempt_01/candidate_shape.ttl</x:v>
      </x:c>
    </x:row>
    <x:row r="4151" ht="22" customHeight="1">
      <x:c r="A4151" s="10" t="str">
        <x:v>NO_SEMANTIC</x:v>
      </x:c>
      <x:c r="B4151" s="10" t="str">
        <x:v>TRF-069</x:v>
      </x:c>
      <x:c r="C4151" s="10" t="str">
        <x:v>TRF-069-P02</x:v>
      </x:c>
      <x:c r="D4151" s="10" t="str">
        <x:v>RUN_01</x:v>
      </x:c>
      <x:c r="E4151" s="10" t="str">
        <x:v>ORIGINAL_LEDGER</x:v>
      </x:c>
      <x:c r="F4151" s="10" t="str">
        <x:v>PASS</x:v>
      </x:c>
      <x:c r="G4151" s="10" t="str">
        <x:v>FAIL</x:v>
      </x:c>
      <x:c r="H4151" s="10" t="str">
        <x:v>EXECUTED</x:v>
      </x:c>
      <x:c r="I4151" s="10" t="str">
        <x:v>PARSED</x:v>
      </x:c>
      <x:c r="J4151" s="10" t="str">
        <x:v>NO_SEMANTIC_VALIDATOR_DETERMINISTIC_PASS</x:v>
      </x:c>
      <x:c r="K4151" s="10" t="str">
        <x:v>61f4200469dfbfab61fe981c02fb770d9156ac60b5eca2b60714f4aae2c933c2</x:v>
      </x:c>
      <x:c r="L4151" s="10" t="str">
        <x:v>historical_three</x:v>
      </x:c>
      <x:c r="M4151" s="10" t="n">
        <x:v>0</x:v>
      </x:c>
      <x:c r="N4151" s="10" t="n">
        <x:v>0</x:v>
      </x:c>
      <x:c r="O4151" s="10" t="n">
        <x:v>1</x:v>
      </x:c>
      <x:c r="P4151" s="9" t="str">
        <x:f>'CaseReview'!U1965</x:f>
        <x:v>PASS</x:v>
      </x:c>
      <x:c r="Q4151" s="9" t="n">
        <x:f>IF(AND(T4151=1,G4151=P4151),1,0)</x:f>
        <x:v>0</x:v>
      </x:c>
      <x:c r="R4151" s="9" t="n">
        <x:f>IF(AND(T4151=1,G4151="PASS",P4151="FAIL"),1,0)</x:f>
        <x:v>0</x:v>
      </x:c>
      <x:c r="S4151" s="9" t="n">
        <x:f>IF(AND(T4151=1,G4151="FAIL",P4151="PASS"),1,0)</x:f>
        <x:v>1</x:v>
      </x:c>
      <x:c r="T4151" s="9" t="n">
        <x:v>1</x:v>
      </x:c>
      <x:c r="U4151" s="9" t="n">
        <x:v>6</x:v>
      </x:c>
      <x:c r="V4151" s="9" t="str">
        <x:v>MVP/SHACL_GENERATION_PIPELINE/experiments/LUNA_NO_SEMANTIC_VALIDATOR/RUN_01/runs/RUN-TRF-069-20260901T112952276130Z/artifacts/attempt_01/candidate_shape.ttl</x:v>
      </x:c>
    </x:row>
    <x:row r="4152" ht="22" customHeight="1">
      <x:c r="A4152" s="10" t="str">
        <x:v>NO_SEMANTIC</x:v>
      </x:c>
      <x:c r="B4152" s="10" t="str">
        <x:v>TRF-069</x:v>
      </x:c>
      <x:c r="C4152" s="10" t="str">
        <x:v>TRF-069-P03</x:v>
      </x:c>
      <x:c r="D4152" s="10" t="str">
        <x:v>RUN_01</x:v>
      </x:c>
      <x:c r="E4152" s="10" t="str">
        <x:v>ORIGINAL_LEDGER</x:v>
      </x:c>
      <x:c r="F4152" s="10" t="str">
        <x:v>PASS</x:v>
      </x:c>
      <x:c r="G4152" s="10" t="str">
        <x:v>FAIL</x:v>
      </x:c>
      <x:c r="H4152" s="10" t="str">
        <x:v>EXECUTED</x:v>
      </x:c>
      <x:c r="I4152" s="10" t="str">
        <x:v>PARSED</x:v>
      </x:c>
      <x:c r="J4152" s="10" t="str">
        <x:v>NO_SEMANTIC_VALIDATOR_DETERMINISTIC_PASS</x:v>
      </x:c>
      <x:c r="K4152" s="10" t="str">
        <x:v>61f4200469dfbfab61fe981c02fb770d9156ac60b5eca2b60714f4aae2c933c2</x:v>
      </x:c>
      <x:c r="L4152" s="10" t="str">
        <x:v>historical_three</x:v>
      </x:c>
      <x:c r="M4152" s="10" t="n">
        <x:v>0</x:v>
      </x:c>
      <x:c r="N4152" s="10" t="n">
        <x:v>0</x:v>
      </x:c>
      <x:c r="O4152" s="10" t="n">
        <x:v>1</x:v>
      </x:c>
      <x:c r="P4152" s="9" t="str">
        <x:f>'CaseReview'!U1966</x:f>
        <x:v>PASS</x:v>
      </x:c>
      <x:c r="Q4152" s="9" t="n">
        <x:f>IF(AND(T4152=1,G4152=P4152),1,0)</x:f>
        <x:v>0</x:v>
      </x:c>
      <x:c r="R4152" s="9" t="n">
        <x:f>IF(AND(T4152=1,G4152="PASS",P4152="FAIL"),1,0)</x:f>
        <x:v>0</x:v>
      </x:c>
      <x:c r="S4152" s="9" t="n">
        <x:f>IF(AND(T4152=1,G4152="FAIL",P4152="PASS"),1,0)</x:f>
        <x:v>1</x:v>
      </x:c>
      <x:c r="T4152" s="9" t="n">
        <x:v>1</x:v>
      </x:c>
      <x:c r="U4152" s="9" t="n">
        <x:v>6</x:v>
      </x:c>
      <x:c r="V4152" s="9" t="str">
        <x:v>MVP/SHACL_GENERATION_PIPELINE/experiments/LUNA_NO_SEMANTIC_VALIDATOR/RUN_01/runs/RUN-TRF-069-20260901T112952276130Z/artifacts/attempt_01/candidate_shape.ttl</x:v>
      </x:c>
    </x:row>
    <x:row r="4153" ht="22" customHeight="1">
      <x:c r="A4153" s="10" t="str">
        <x:v>NO_SEMANTIC</x:v>
      </x:c>
      <x:c r="B4153" s="10" t="str">
        <x:v>TRF-070</x:v>
      </x:c>
      <x:c r="C4153" s="10" t="str">
        <x:v>TRF-070-F01</x:v>
      </x:c>
      <x:c r="D4153" s="10" t="str">
        <x:v>RUN_01</x:v>
      </x:c>
      <x:c r="E4153" s="10" t="str">
        <x:v>ORIGINAL_LEDGER</x:v>
      </x:c>
      <x:c r="F4153" s="10" t="str">
        <x:v>FAIL</x:v>
      </x:c>
      <x:c r="G4153" s="10" t="str">
        <x:v>FAIL</x:v>
      </x:c>
      <x:c r="H4153" s="10" t="str">
        <x:v>EXECUTED</x:v>
      </x:c>
      <x:c r="I4153" s="10" t="str">
        <x:v>PARSED</x:v>
      </x:c>
      <x:c r="J4153" s="10" t="str">
        <x:v>NO_SEMANTIC_VALIDATOR_DETERMINISTIC_PASS</x:v>
      </x:c>
      <x:c r="K4153" s="10" t="str">
        <x:v>e27edce3cb9067e9e8edff6c5cc5bac0d68426b6aab792c0164d5adf86f91e8f</x:v>
      </x:c>
      <x:c r="L4153" s="10" t="str">
        <x:v>historical_three</x:v>
      </x:c>
      <x:c r="M4153" s="10" t="n">
        <x:v>1</x:v>
      </x:c>
      <x:c r="N4153" s="10" t="n">
        <x:v>0</x:v>
      </x:c>
      <x:c r="O4153" s="10" t="n">
        <x:v>0</x:v>
      </x:c>
      <x:c r="P4153" s="9" t="str">
        <x:f>'CaseReview'!U1967</x:f>
        <x:v>FAIL</x:v>
      </x:c>
      <x:c r="Q4153" s="9" t="n">
        <x:f>IF(AND(T4153=1,G4153=P4153),1,0)</x:f>
        <x:v>1</x:v>
      </x:c>
      <x:c r="R4153" s="9" t="n">
        <x:f>IF(AND(T4153=1,G4153="PASS",P4153="FAIL"),1,0)</x:f>
        <x:v>0</x:v>
      </x:c>
      <x:c r="S4153" s="9" t="n">
        <x:f>IF(AND(T4153=1,G4153="FAIL",P4153="PASS"),1,0)</x:f>
        <x:v>0</x:v>
      </x:c>
      <x:c r="T4153" s="9" t="n">
        <x:v>1</x:v>
      </x:c>
      <x:c r="U4153" s="9" t="n">
        <x:v>6</x:v>
      </x:c>
      <x:c r="V4153" s="9" t="str">
        <x:v>MVP/SHACL_GENERATION_PIPELINE/experiments/LUNA_NO_SEMANTIC_VALIDATOR/RUN_01/runs/RUN-TRF-070-20260901T113020775630Z/artifacts/attempt_01/candidate_shape.ttl</x:v>
      </x:c>
    </x:row>
    <x:row r="4154" ht="22" customHeight="1">
      <x:c r="A4154" s="10" t="str">
        <x:v>NO_SEMANTIC</x:v>
      </x:c>
      <x:c r="B4154" s="10" t="str">
        <x:v>TRF-070</x:v>
      </x:c>
      <x:c r="C4154" s="10" t="str">
        <x:v>TRF-070-F02</x:v>
      </x:c>
      <x:c r="D4154" s="10" t="str">
        <x:v>RUN_01</x:v>
      </x:c>
      <x:c r="E4154" s="10" t="str">
        <x:v>ORIGINAL_LEDGER</x:v>
      </x:c>
      <x:c r="F4154" s="10" t="str">
        <x:v>FAIL</x:v>
      </x:c>
      <x:c r="G4154" s="10" t="str">
        <x:v>FAIL</x:v>
      </x:c>
      <x:c r="H4154" s="10" t="str">
        <x:v>EXECUTED</x:v>
      </x:c>
      <x:c r="I4154" s="10" t="str">
        <x:v>PARSED</x:v>
      </x:c>
      <x:c r="J4154" s="10" t="str">
        <x:v>NO_SEMANTIC_VALIDATOR_DETERMINISTIC_PASS</x:v>
      </x:c>
      <x:c r="K4154" s="10" t="str">
        <x:v>e27edce3cb9067e9e8edff6c5cc5bac0d68426b6aab792c0164d5adf86f91e8f</x:v>
      </x:c>
      <x:c r="L4154" s="10" t="str">
        <x:v>historical_three</x:v>
      </x:c>
      <x:c r="M4154" s="10" t="n">
        <x:v>1</x:v>
      </x:c>
      <x:c r="N4154" s="10" t="n">
        <x:v>0</x:v>
      </x:c>
      <x:c r="O4154" s="10" t="n">
        <x:v>0</x:v>
      </x:c>
      <x:c r="P4154" s="9" t="str">
        <x:f>'CaseReview'!U1968</x:f>
        <x:v>FAIL</x:v>
      </x:c>
      <x:c r="Q4154" s="9" t="n">
        <x:f>IF(AND(T4154=1,G4154=P4154),1,0)</x:f>
        <x:v>1</x:v>
      </x:c>
      <x:c r="R4154" s="9" t="n">
        <x:f>IF(AND(T4154=1,G4154="PASS",P4154="FAIL"),1,0)</x:f>
        <x:v>0</x:v>
      </x:c>
      <x:c r="S4154" s="9" t="n">
        <x:f>IF(AND(T4154=1,G4154="FAIL",P4154="PASS"),1,0)</x:f>
        <x:v>0</x:v>
      </x:c>
      <x:c r="T4154" s="9" t="n">
        <x:v>1</x:v>
      </x:c>
      <x:c r="U4154" s="9" t="n">
        <x:v>6</x:v>
      </x:c>
      <x:c r="V4154" s="9" t="str">
        <x:v>MVP/SHACL_GENERATION_PIPELINE/experiments/LUNA_NO_SEMANTIC_VALIDATOR/RUN_01/runs/RUN-TRF-070-20260901T113020775630Z/artifacts/attempt_01/candidate_shape.ttl</x:v>
      </x:c>
    </x:row>
    <x:row r="4155" ht="22" customHeight="1">
      <x:c r="A4155" s="10" t="str">
        <x:v>NO_SEMANTIC</x:v>
      </x:c>
      <x:c r="B4155" s="10" t="str">
        <x:v>TRF-070</x:v>
      </x:c>
      <x:c r="C4155" s="10" t="str">
        <x:v>TRF-070-F03</x:v>
      </x:c>
      <x:c r="D4155" s="10" t="str">
        <x:v>RUN_01</x:v>
      </x:c>
      <x:c r="E4155" s="10" t="str">
        <x:v>ORIGINAL_LEDGER</x:v>
      </x:c>
      <x:c r="F4155" s="10" t="str">
        <x:v>FAIL</x:v>
      </x:c>
      <x:c r="G4155" s="10" t="str">
        <x:v>FAIL</x:v>
      </x:c>
      <x:c r="H4155" s="10" t="str">
        <x:v>EXECUTED</x:v>
      </x:c>
      <x:c r="I4155" s="10" t="str">
        <x:v>PARSED</x:v>
      </x:c>
      <x:c r="J4155" s="10" t="str">
        <x:v>NO_SEMANTIC_VALIDATOR_DETERMINISTIC_PASS</x:v>
      </x:c>
      <x:c r="K4155" s="10" t="str">
        <x:v>e27edce3cb9067e9e8edff6c5cc5bac0d68426b6aab792c0164d5adf86f91e8f</x:v>
      </x:c>
      <x:c r="L4155" s="10" t="str">
        <x:v>historical_three</x:v>
      </x:c>
      <x:c r="M4155" s="10" t="n">
        <x:v>1</x:v>
      </x:c>
      <x:c r="N4155" s="10" t="n">
        <x:v>0</x:v>
      </x:c>
      <x:c r="O4155" s="10" t="n">
        <x:v>0</x:v>
      </x:c>
      <x:c r="P4155" s="9" t="str">
        <x:f>'CaseReview'!U1969</x:f>
        <x:v>FAIL</x:v>
      </x:c>
      <x:c r="Q4155" s="9" t="n">
        <x:f>IF(AND(T4155=1,G4155=P4155),1,0)</x:f>
        <x:v>1</x:v>
      </x:c>
      <x:c r="R4155" s="9" t="n">
        <x:f>IF(AND(T4155=1,G4155="PASS",P4155="FAIL"),1,0)</x:f>
        <x:v>0</x:v>
      </x:c>
      <x:c r="S4155" s="9" t="n">
        <x:f>IF(AND(T4155=1,G4155="FAIL",P4155="PASS"),1,0)</x:f>
        <x:v>0</x:v>
      </x:c>
      <x:c r="T4155" s="9" t="n">
        <x:v>1</x:v>
      </x:c>
      <x:c r="U4155" s="9" t="n">
        <x:v>6</x:v>
      </x:c>
      <x:c r="V4155" s="9" t="str">
        <x:v>MVP/SHACL_GENERATION_PIPELINE/experiments/LUNA_NO_SEMANTIC_VALIDATOR/RUN_01/runs/RUN-TRF-070-20260901T113020775630Z/artifacts/attempt_01/candidate_shape.ttl</x:v>
      </x:c>
    </x:row>
    <x:row r="4156" ht="22" customHeight="1">
      <x:c r="A4156" s="10" t="str">
        <x:v>NO_SEMANTIC</x:v>
      </x:c>
      <x:c r="B4156" s="10" t="str">
        <x:v>TRF-070</x:v>
      </x:c>
      <x:c r="C4156" s="10" t="str">
        <x:v>TRF-070-P01</x:v>
      </x:c>
      <x:c r="D4156" s="10" t="str">
        <x:v>RUN_01</x:v>
      </x:c>
      <x:c r="E4156" s="10" t="str">
        <x:v>ORIGINAL_LEDGER</x:v>
      </x:c>
      <x:c r="F4156" s="10" t="str">
        <x:v>PASS</x:v>
      </x:c>
      <x:c r="G4156" s="10" t="str">
        <x:v>FAIL</x:v>
      </x:c>
      <x:c r="H4156" s="10" t="str">
        <x:v>EXECUTED</x:v>
      </x:c>
      <x:c r="I4156" s="10" t="str">
        <x:v>PARSED</x:v>
      </x:c>
      <x:c r="J4156" s="10" t="str">
        <x:v>NO_SEMANTIC_VALIDATOR_DETERMINISTIC_PASS</x:v>
      </x:c>
      <x:c r="K4156" s="10" t="str">
        <x:v>e27edce3cb9067e9e8edff6c5cc5bac0d68426b6aab792c0164d5adf86f91e8f</x:v>
      </x:c>
      <x:c r="L4156" s="10" t="str">
        <x:v>historical_three</x:v>
      </x:c>
      <x:c r="M4156" s="10" t="n">
        <x:v>0</x:v>
      </x:c>
      <x:c r="N4156" s="10" t="n">
        <x:v>0</x:v>
      </x:c>
      <x:c r="O4156" s="10" t="n">
        <x:v>1</x:v>
      </x:c>
      <x:c r="P4156" s="9" t="str">
        <x:f>'CaseReview'!U1970</x:f>
        <x:v>PASS</x:v>
      </x:c>
      <x:c r="Q4156" s="9" t="n">
        <x:f>IF(AND(T4156=1,G4156=P4156),1,0)</x:f>
        <x:v>0</x:v>
      </x:c>
      <x:c r="R4156" s="9" t="n">
        <x:f>IF(AND(T4156=1,G4156="PASS",P4156="FAIL"),1,0)</x:f>
        <x:v>0</x:v>
      </x:c>
      <x:c r="S4156" s="9" t="n">
        <x:f>IF(AND(T4156=1,G4156="FAIL",P4156="PASS"),1,0)</x:f>
        <x:v>1</x:v>
      </x:c>
      <x:c r="T4156" s="9" t="n">
        <x:v>1</x:v>
      </x:c>
      <x:c r="U4156" s="9" t="n">
        <x:v>6</x:v>
      </x:c>
      <x:c r="V4156" s="9" t="str">
        <x:v>MVP/SHACL_GENERATION_PIPELINE/experiments/LUNA_NO_SEMANTIC_VALIDATOR/RUN_01/runs/RUN-TRF-070-20260901T113020775630Z/artifacts/attempt_01/candidate_shape.ttl</x:v>
      </x:c>
    </x:row>
    <x:row r="4157" ht="22" customHeight="1">
      <x:c r="A4157" s="10" t="str">
        <x:v>NO_SEMANTIC</x:v>
      </x:c>
      <x:c r="B4157" s="10" t="str">
        <x:v>TRF-070</x:v>
      </x:c>
      <x:c r="C4157" s="10" t="str">
        <x:v>TRF-070-P02</x:v>
      </x:c>
      <x:c r="D4157" s="10" t="str">
        <x:v>RUN_01</x:v>
      </x:c>
      <x:c r="E4157" s="10" t="str">
        <x:v>ORIGINAL_LEDGER</x:v>
      </x:c>
      <x:c r="F4157" s="10" t="str">
        <x:v>PASS</x:v>
      </x:c>
      <x:c r="G4157" s="10" t="str">
        <x:v>FAIL</x:v>
      </x:c>
      <x:c r="H4157" s="10" t="str">
        <x:v>EXECUTED</x:v>
      </x:c>
      <x:c r="I4157" s="10" t="str">
        <x:v>PARSED</x:v>
      </x:c>
      <x:c r="J4157" s="10" t="str">
        <x:v>NO_SEMANTIC_VALIDATOR_DETERMINISTIC_PASS</x:v>
      </x:c>
      <x:c r="K4157" s="10" t="str">
        <x:v>e27edce3cb9067e9e8edff6c5cc5bac0d68426b6aab792c0164d5adf86f91e8f</x:v>
      </x:c>
      <x:c r="L4157" s="10" t="str">
        <x:v>historical_three</x:v>
      </x:c>
      <x:c r="M4157" s="10" t="n">
        <x:v>0</x:v>
      </x:c>
      <x:c r="N4157" s="10" t="n">
        <x:v>0</x:v>
      </x:c>
      <x:c r="O4157" s="10" t="n">
        <x:v>1</x:v>
      </x:c>
      <x:c r="P4157" s="9" t="str">
        <x:f>'CaseReview'!U1971</x:f>
        <x:v>PASS</x:v>
      </x:c>
      <x:c r="Q4157" s="9" t="n">
        <x:f>IF(AND(T4157=1,G4157=P4157),1,0)</x:f>
        <x:v>0</x:v>
      </x:c>
      <x:c r="R4157" s="9" t="n">
        <x:f>IF(AND(T4157=1,G4157="PASS",P4157="FAIL"),1,0)</x:f>
        <x:v>0</x:v>
      </x:c>
      <x:c r="S4157" s="9" t="n">
        <x:f>IF(AND(T4157=1,G4157="FAIL",P4157="PASS"),1,0)</x:f>
        <x:v>1</x:v>
      </x:c>
      <x:c r="T4157" s="9" t="n">
        <x:v>1</x:v>
      </x:c>
      <x:c r="U4157" s="9" t="n">
        <x:v>6</x:v>
      </x:c>
      <x:c r="V4157" s="9" t="str">
        <x:v>MVP/SHACL_GENERATION_PIPELINE/experiments/LUNA_NO_SEMANTIC_VALIDATOR/RUN_01/runs/RUN-TRF-070-20260901T113020775630Z/artifacts/attempt_01/candidate_shape.ttl</x:v>
      </x:c>
    </x:row>
    <x:row r="4158" ht="22" customHeight="1">
      <x:c r="A4158" s="10" t="str">
        <x:v>NO_SEMANTIC</x:v>
      </x:c>
      <x:c r="B4158" s="10" t="str">
        <x:v>TRF-070</x:v>
      </x:c>
      <x:c r="C4158" s="10" t="str">
        <x:v>TRF-070-P03</x:v>
      </x:c>
      <x:c r="D4158" s="10" t="str">
        <x:v>RUN_01</x:v>
      </x:c>
      <x:c r="E4158" s="10" t="str">
        <x:v>ORIGINAL_LEDGER</x:v>
      </x:c>
      <x:c r="F4158" s="10" t="str">
        <x:v>PASS</x:v>
      </x:c>
      <x:c r="G4158" s="10" t="str">
        <x:v>PASS</x:v>
      </x:c>
      <x:c r="H4158" s="10" t="str">
        <x:v>EXECUTED</x:v>
      </x:c>
      <x:c r="I4158" s="10" t="str">
        <x:v>PARSED</x:v>
      </x:c>
      <x:c r="J4158" s="10" t="str">
        <x:v>NO_SEMANTIC_VALIDATOR_DETERMINISTIC_PASS</x:v>
      </x:c>
      <x:c r="K4158" s="10" t="str">
        <x:v>e27edce3cb9067e9e8edff6c5cc5bac0d68426b6aab792c0164d5adf86f91e8f</x:v>
      </x:c>
      <x:c r="L4158" s="10" t="str">
        <x:v>historical_three</x:v>
      </x:c>
      <x:c r="M4158" s="10" t="n">
        <x:v>1</x:v>
      </x:c>
      <x:c r="N4158" s="10" t="n">
        <x:v>0</x:v>
      </x:c>
      <x:c r="O4158" s="10" t="n">
        <x:v>0</x:v>
      </x:c>
      <x:c r="P4158" s="9" t="str">
        <x:f>'CaseReview'!U1972</x:f>
        <x:v>PASS</x:v>
      </x:c>
      <x:c r="Q4158" s="9" t="n">
        <x:f>IF(AND(T4158=1,G4158=P4158),1,0)</x:f>
        <x:v>1</x:v>
      </x:c>
      <x:c r="R4158" s="9" t="n">
        <x:f>IF(AND(T4158=1,G4158="PASS",P4158="FAIL"),1,0)</x:f>
        <x:v>0</x:v>
      </x:c>
      <x:c r="S4158" s="9" t="n">
        <x:f>IF(AND(T4158=1,G4158="FAIL",P4158="PASS"),1,0)</x:f>
        <x:v>0</x:v>
      </x:c>
      <x:c r="T4158" s="9" t="n">
        <x:v>1</x:v>
      </x:c>
      <x:c r="U4158" s="9" t="n">
        <x:v>6</x:v>
      </x:c>
      <x:c r="V4158" s="9" t="str">
        <x:v>MVP/SHACL_GENERATION_PIPELINE/experiments/LUNA_NO_SEMANTIC_VALIDATOR/RUN_01/runs/RUN-TRF-070-20260901T113020775630Z/artifacts/attempt_01/candidate_shape.ttl</x:v>
      </x:c>
    </x:row>
    <x:row r="4159" ht="22" customHeight="1">
      <x:c r="A4159" s="10" t="str">
        <x:v>NO_SEMANTIC</x:v>
      </x:c>
      <x:c r="B4159" s="10" t="str">
        <x:v>TRF-074</x:v>
      </x:c>
      <x:c r="C4159" s="10" t="str">
        <x:v>TRF-074-F01</x:v>
      </x:c>
      <x:c r="D4159" s="10" t="str">
        <x:v>RUN_01</x:v>
      </x:c>
      <x:c r="E4159" s="10" t="str">
        <x:v>ORIGINAL_LEDGER</x:v>
      </x:c>
      <x:c r="F4159" s="10" t="str">
        <x:v>FAIL</x:v>
      </x:c>
      <x:c r="G4159" s="10" t="str">
        <x:v>FAIL</x:v>
      </x:c>
      <x:c r="H4159" s="10" t="str">
        <x:v>EXECUTED</x:v>
      </x:c>
      <x:c r="I4159" s="10" t="str">
        <x:v>PARSED</x:v>
      </x:c>
      <x:c r="J4159" s="10" t="str">
        <x:v>NO_SEMANTIC_VALIDATOR_DETERMINISTIC_PASS</x:v>
      </x:c>
      <x:c r="K4159" s="10" t="str">
        <x:v>ea82a7a60a54cb03d56bd096d7481113332a2e40dea932fccf528b8abf610e29</x:v>
      </x:c>
      <x:c r="L4159" s="10" t="str">
        <x:v>historical_three</x:v>
      </x:c>
      <x:c r="M4159" s="10" t="n">
        <x:v>1</x:v>
      </x:c>
      <x:c r="N4159" s="10" t="n">
        <x:v>0</x:v>
      </x:c>
      <x:c r="O4159" s="10" t="n">
        <x:v>0</x:v>
      </x:c>
      <x:c r="P4159" s="9" t="str">
        <x:f>'CaseReview'!U1973</x:f>
        <x:v>FAIL</x:v>
      </x:c>
      <x:c r="Q4159" s="9" t="n">
        <x:f>IF(AND(T4159=1,G4159=P4159),1,0)</x:f>
        <x:v>1</x:v>
      </x:c>
      <x:c r="R4159" s="9" t="n">
        <x:f>IF(AND(T4159=1,G4159="PASS",P4159="FAIL"),1,0)</x:f>
        <x:v>0</x:v>
      </x:c>
      <x:c r="S4159" s="9" t="n">
        <x:f>IF(AND(T4159=1,G4159="FAIL",P4159="PASS"),1,0)</x:f>
        <x:v>0</x:v>
      </x:c>
      <x:c r="T4159" s="9" t="n">
        <x:v>1</x:v>
      </x:c>
      <x:c r="U4159" s="9" t="n">
        <x:v>7</x:v>
      </x:c>
      <x:c r="V4159" s="9" t="str">
        <x:v>MVP/SHACL_GENERATION_PIPELINE/experiments/LUNA_NO_SEMANTIC_VALIDATOR/RUN_01/runs/RUN-TRF-074-20260901T113104345328Z/artifacts/attempt_01/candidate_shape.ttl</x:v>
      </x:c>
    </x:row>
    <x:row r="4160" ht="22" customHeight="1">
      <x:c r="A4160" s="10" t="str">
        <x:v>NO_SEMANTIC</x:v>
      </x:c>
      <x:c r="B4160" s="10" t="str">
        <x:v>TRF-074</x:v>
      </x:c>
      <x:c r="C4160" s="10" t="str">
        <x:v>TRF-074-F02</x:v>
      </x:c>
      <x:c r="D4160" s="10" t="str">
        <x:v>RUN_01</x:v>
      </x:c>
      <x:c r="E4160" s="10" t="str">
        <x:v>ORIGINAL_LEDGER</x:v>
      </x:c>
      <x:c r="F4160" s="10" t="str">
        <x:v>FAIL</x:v>
      </x:c>
      <x:c r="G4160" s="10" t="str">
        <x:v>FAIL</x:v>
      </x:c>
      <x:c r="H4160" s="10" t="str">
        <x:v>EXECUTED</x:v>
      </x:c>
      <x:c r="I4160" s="10" t="str">
        <x:v>PARSED</x:v>
      </x:c>
      <x:c r="J4160" s="10" t="str">
        <x:v>NO_SEMANTIC_VALIDATOR_DETERMINISTIC_PASS</x:v>
      </x:c>
      <x:c r="K4160" s="10" t="str">
        <x:v>ea82a7a60a54cb03d56bd096d7481113332a2e40dea932fccf528b8abf610e29</x:v>
      </x:c>
      <x:c r="L4160" s="10" t="str">
        <x:v>historical_three</x:v>
      </x:c>
      <x:c r="M4160" s="10" t="n">
        <x:v>1</x:v>
      </x:c>
      <x:c r="N4160" s="10" t="n">
        <x:v>0</x:v>
      </x:c>
      <x:c r="O4160" s="10" t="n">
        <x:v>0</x:v>
      </x:c>
      <x:c r="P4160" s="9" t="str">
        <x:f>'CaseReview'!U1974</x:f>
        <x:v>FAIL</x:v>
      </x:c>
      <x:c r="Q4160" s="9" t="n">
        <x:f>IF(AND(T4160=1,G4160=P4160),1,0)</x:f>
        <x:v>1</x:v>
      </x:c>
      <x:c r="R4160" s="9" t="n">
        <x:f>IF(AND(T4160=1,G4160="PASS",P4160="FAIL"),1,0)</x:f>
        <x:v>0</x:v>
      </x:c>
      <x:c r="S4160" s="9" t="n">
        <x:f>IF(AND(T4160=1,G4160="FAIL",P4160="PASS"),1,0)</x:f>
        <x:v>0</x:v>
      </x:c>
      <x:c r="T4160" s="9" t="n">
        <x:v>1</x:v>
      </x:c>
      <x:c r="U4160" s="9" t="n">
        <x:v>7</x:v>
      </x:c>
      <x:c r="V4160" s="9" t="str">
        <x:v>MVP/SHACL_GENERATION_PIPELINE/experiments/LUNA_NO_SEMANTIC_VALIDATOR/RUN_01/runs/RUN-TRF-074-20260901T113104345328Z/artifacts/attempt_01/candidate_shape.ttl</x:v>
      </x:c>
    </x:row>
    <x:row r="4161" ht="22" customHeight="1">
      <x:c r="A4161" s="10" t="str">
        <x:v>NO_SEMANTIC</x:v>
      </x:c>
      <x:c r="B4161" s="10" t="str">
        <x:v>TRF-074</x:v>
      </x:c>
      <x:c r="C4161" s="10" t="str">
        <x:v>TRF-074-F03</x:v>
      </x:c>
      <x:c r="D4161" s="10" t="str">
        <x:v>RUN_01</x:v>
      </x:c>
      <x:c r="E4161" s="10" t="str">
        <x:v>ORIGINAL_LEDGER</x:v>
      </x:c>
      <x:c r="F4161" s="10" t="str">
        <x:v>FAIL</x:v>
      </x:c>
      <x:c r="G4161" s="10" t="str">
        <x:v>FAIL</x:v>
      </x:c>
      <x:c r="H4161" s="10" t="str">
        <x:v>EXECUTED</x:v>
      </x:c>
      <x:c r="I4161" s="10" t="str">
        <x:v>PARSED</x:v>
      </x:c>
      <x:c r="J4161" s="10" t="str">
        <x:v>NO_SEMANTIC_VALIDATOR_DETERMINISTIC_PASS</x:v>
      </x:c>
      <x:c r="K4161" s="10" t="str">
        <x:v>ea82a7a60a54cb03d56bd096d7481113332a2e40dea932fccf528b8abf610e29</x:v>
      </x:c>
      <x:c r="L4161" s="10" t="str">
        <x:v>historical_three</x:v>
      </x:c>
      <x:c r="M4161" s="10" t="n">
        <x:v>1</x:v>
      </x:c>
      <x:c r="N4161" s="10" t="n">
        <x:v>0</x:v>
      </x:c>
      <x:c r="O4161" s="10" t="n">
        <x:v>0</x:v>
      </x:c>
      <x:c r="P4161" s="9" t="str">
        <x:f>'CaseReview'!U1975</x:f>
        <x:v>FAIL</x:v>
      </x:c>
      <x:c r="Q4161" s="9" t="n">
        <x:f>IF(AND(T4161=1,G4161=P4161),1,0)</x:f>
        <x:v>1</x:v>
      </x:c>
      <x:c r="R4161" s="9" t="n">
        <x:f>IF(AND(T4161=1,G4161="PASS",P4161="FAIL"),1,0)</x:f>
        <x:v>0</x:v>
      </x:c>
      <x:c r="S4161" s="9" t="n">
        <x:f>IF(AND(T4161=1,G4161="FAIL",P4161="PASS"),1,0)</x:f>
        <x:v>0</x:v>
      </x:c>
      <x:c r="T4161" s="9" t="n">
        <x:v>1</x:v>
      </x:c>
      <x:c r="U4161" s="9" t="n">
        <x:v>7</x:v>
      </x:c>
      <x:c r="V4161" s="9" t="str">
        <x:v>MVP/SHACL_GENERATION_PIPELINE/experiments/LUNA_NO_SEMANTIC_VALIDATOR/RUN_01/runs/RUN-TRF-074-20260901T113104345328Z/artifacts/attempt_01/candidate_shape.ttl</x:v>
      </x:c>
    </x:row>
    <x:row r="4162" ht="22" customHeight="1">
      <x:c r="A4162" s="10" t="str">
        <x:v>NO_SEMANTIC</x:v>
      </x:c>
      <x:c r="B4162" s="10" t="str">
        <x:v>TRF-074</x:v>
      </x:c>
      <x:c r="C4162" s="10" t="str">
        <x:v>TRF-074-P01</x:v>
      </x:c>
      <x:c r="D4162" s="10" t="str">
        <x:v>RUN_01</x:v>
      </x:c>
      <x:c r="E4162" s="10" t="str">
        <x:v>ORIGINAL_LEDGER</x:v>
      </x:c>
      <x:c r="F4162" s="10" t="str">
        <x:v>PASS</x:v>
      </x:c>
      <x:c r="G4162" s="10" t="str">
        <x:v>PASS</x:v>
      </x:c>
      <x:c r="H4162" s="10" t="str">
        <x:v>EXECUTED</x:v>
      </x:c>
      <x:c r="I4162" s="10" t="str">
        <x:v>PARSED</x:v>
      </x:c>
      <x:c r="J4162" s="10" t="str">
        <x:v>NO_SEMANTIC_VALIDATOR_DETERMINISTIC_PASS</x:v>
      </x:c>
      <x:c r="K4162" s="10" t="str">
        <x:v>ea82a7a60a54cb03d56bd096d7481113332a2e40dea932fccf528b8abf610e29</x:v>
      </x:c>
      <x:c r="L4162" s="10" t="str">
        <x:v>historical_three</x:v>
      </x:c>
      <x:c r="M4162" s="10" t="n">
        <x:v>1</x:v>
      </x:c>
      <x:c r="N4162" s="10" t="n">
        <x:v>0</x:v>
      </x:c>
      <x:c r="O4162" s="10" t="n">
        <x:v>0</x:v>
      </x:c>
      <x:c r="P4162" s="9" t="str">
        <x:f>'CaseReview'!U1976</x:f>
        <x:v>PASS</x:v>
      </x:c>
      <x:c r="Q4162" s="9" t="n">
        <x:f>IF(AND(T4162=1,G4162=P4162),1,0)</x:f>
        <x:v>1</x:v>
      </x:c>
      <x:c r="R4162" s="9" t="n">
        <x:f>IF(AND(T4162=1,G4162="PASS",P4162="FAIL"),1,0)</x:f>
        <x:v>0</x:v>
      </x:c>
      <x:c r="S4162" s="9" t="n">
        <x:f>IF(AND(T4162=1,G4162="FAIL",P4162="PASS"),1,0)</x:f>
        <x:v>0</x:v>
      </x:c>
      <x:c r="T4162" s="9" t="n">
        <x:v>1</x:v>
      </x:c>
      <x:c r="U4162" s="9" t="n">
        <x:v>7</x:v>
      </x:c>
      <x:c r="V4162" s="9" t="str">
        <x:v>MVP/SHACL_GENERATION_PIPELINE/experiments/LUNA_NO_SEMANTIC_VALIDATOR/RUN_01/runs/RUN-TRF-074-20260901T113104345328Z/artifacts/attempt_01/candidate_shape.ttl</x:v>
      </x:c>
    </x:row>
    <x:row r="4163" ht="22" customHeight="1">
      <x:c r="A4163" s="10" t="str">
        <x:v>NO_SEMANTIC</x:v>
      </x:c>
      <x:c r="B4163" s="10" t="str">
        <x:v>TRF-074</x:v>
      </x:c>
      <x:c r="C4163" s="10" t="str">
        <x:v>TRF-074-P02</x:v>
      </x:c>
      <x:c r="D4163" s="10" t="str">
        <x:v>RUN_01</x:v>
      </x:c>
      <x:c r="E4163" s="10" t="str">
        <x:v>ORIGINAL_LEDGER</x:v>
      </x:c>
      <x:c r="F4163" s="10" t="str">
        <x:v>PASS</x:v>
      </x:c>
      <x:c r="G4163" s="10" t="str">
        <x:v>PASS</x:v>
      </x:c>
      <x:c r="H4163" s="10" t="str">
        <x:v>EXECUTED</x:v>
      </x:c>
      <x:c r="I4163" s="10" t="str">
        <x:v>PARSED</x:v>
      </x:c>
      <x:c r="J4163" s="10" t="str">
        <x:v>NO_SEMANTIC_VALIDATOR_DETERMINISTIC_PASS</x:v>
      </x:c>
      <x:c r="K4163" s="10" t="str">
        <x:v>ea82a7a60a54cb03d56bd096d7481113332a2e40dea932fccf528b8abf610e29</x:v>
      </x:c>
      <x:c r="L4163" s="10" t="str">
        <x:v>historical_three</x:v>
      </x:c>
      <x:c r="M4163" s="10" t="n">
        <x:v>1</x:v>
      </x:c>
      <x:c r="N4163" s="10" t="n">
        <x:v>0</x:v>
      </x:c>
      <x:c r="O4163" s="10" t="n">
        <x:v>0</x:v>
      </x:c>
      <x:c r="P4163" s="9" t="str">
        <x:f>'CaseReview'!U1977</x:f>
        <x:v>PASS</x:v>
      </x:c>
      <x:c r="Q4163" s="9" t="n">
        <x:f>IF(AND(T4163=1,G4163=P4163),1,0)</x:f>
        <x:v>1</x:v>
      </x:c>
      <x:c r="R4163" s="9" t="n">
        <x:f>IF(AND(T4163=1,G4163="PASS",P4163="FAIL"),1,0)</x:f>
        <x:v>0</x:v>
      </x:c>
      <x:c r="S4163" s="9" t="n">
        <x:f>IF(AND(T4163=1,G4163="FAIL",P4163="PASS"),1,0)</x:f>
        <x:v>0</x:v>
      </x:c>
      <x:c r="T4163" s="9" t="n">
        <x:v>1</x:v>
      </x:c>
      <x:c r="U4163" s="9" t="n">
        <x:v>7</x:v>
      </x:c>
      <x:c r="V4163" s="9" t="str">
        <x:v>MVP/SHACL_GENERATION_PIPELINE/experiments/LUNA_NO_SEMANTIC_VALIDATOR/RUN_01/runs/RUN-TRF-074-20260901T113104345328Z/artifacts/attempt_01/candidate_shape.ttl</x:v>
      </x:c>
    </x:row>
    <x:row r="4164" ht="22" customHeight="1">
      <x:c r="A4164" s="10" t="str">
        <x:v>NO_SEMANTIC</x:v>
      </x:c>
      <x:c r="B4164" s="10" t="str">
        <x:v>TRF-074</x:v>
      </x:c>
      <x:c r="C4164" s="10" t="str">
        <x:v>TRF-074-P03</x:v>
      </x:c>
      <x:c r="D4164" s="10" t="str">
        <x:v>RUN_01</x:v>
      </x:c>
      <x:c r="E4164" s="10" t="str">
        <x:v>ORIGINAL_LEDGER</x:v>
      </x:c>
      <x:c r="F4164" s="10" t="str">
        <x:v>PASS</x:v>
      </x:c>
      <x:c r="G4164" s="10" t="str">
        <x:v>PASS</x:v>
      </x:c>
      <x:c r="H4164" s="10" t="str">
        <x:v>EXECUTED</x:v>
      </x:c>
      <x:c r="I4164" s="10" t="str">
        <x:v>PARSED</x:v>
      </x:c>
      <x:c r="J4164" s="10" t="str">
        <x:v>NO_SEMANTIC_VALIDATOR_DETERMINISTIC_PASS</x:v>
      </x:c>
      <x:c r="K4164" s="10" t="str">
        <x:v>ea82a7a60a54cb03d56bd096d7481113332a2e40dea932fccf528b8abf610e29</x:v>
      </x:c>
      <x:c r="L4164" s="10" t="str">
        <x:v>historical_three</x:v>
      </x:c>
      <x:c r="M4164" s="10" t="n">
        <x:v>1</x:v>
      </x:c>
      <x:c r="N4164" s="10" t="n">
        <x:v>0</x:v>
      </x:c>
      <x:c r="O4164" s="10" t="n">
        <x:v>0</x:v>
      </x:c>
      <x:c r="P4164" s="9" t="str">
        <x:f>'CaseReview'!U1978</x:f>
        <x:v>PASS</x:v>
      </x:c>
      <x:c r="Q4164" s="9" t="n">
        <x:f>IF(AND(T4164=1,G4164=P4164),1,0)</x:f>
        <x:v>1</x:v>
      </x:c>
      <x:c r="R4164" s="9" t="n">
        <x:f>IF(AND(T4164=1,G4164="PASS",P4164="FAIL"),1,0)</x:f>
        <x:v>0</x:v>
      </x:c>
      <x:c r="S4164" s="9" t="n">
        <x:f>IF(AND(T4164=1,G4164="FAIL",P4164="PASS"),1,0)</x:f>
        <x:v>0</x:v>
      </x:c>
      <x:c r="T4164" s="9" t="n">
        <x:v>1</x:v>
      </x:c>
      <x:c r="U4164" s="9" t="n">
        <x:v>7</x:v>
      </x:c>
      <x:c r="V4164" s="9" t="str">
        <x:v>MVP/SHACL_GENERATION_PIPELINE/experiments/LUNA_NO_SEMANTIC_VALIDATOR/RUN_01/runs/RUN-TRF-074-20260901T113104345328Z/artifacts/attempt_01/candidate_shape.ttl</x:v>
      </x:c>
    </x:row>
    <x:row r="4165" ht="22" customHeight="1">
      <x:c r="A4165" s="10" t="str">
        <x:v>NO_SEMANTIC</x:v>
      </x:c>
      <x:c r="B4165" s="10" t="str">
        <x:v>TRF-074</x:v>
      </x:c>
      <x:c r="C4165" s="10" t="str">
        <x:v>TRF-074-P04</x:v>
      </x:c>
      <x:c r="D4165" s="10" t="str">
        <x:v>RUN_01</x:v>
      </x:c>
      <x:c r="E4165" s="10" t="str">
        <x:v>ORIGINAL_LEDGER</x:v>
      </x:c>
      <x:c r="F4165" s="10" t="str">
        <x:v>PASS</x:v>
      </x:c>
      <x:c r="G4165" s="10" t="str">
        <x:v>PASS</x:v>
      </x:c>
      <x:c r="H4165" s="10" t="str">
        <x:v>EXECUTED</x:v>
      </x:c>
      <x:c r="I4165" s="10" t="str">
        <x:v>PARSED</x:v>
      </x:c>
      <x:c r="J4165" s="10" t="str">
        <x:v>NO_SEMANTIC_VALIDATOR_DETERMINISTIC_PASS</x:v>
      </x:c>
      <x:c r="K4165" s="10" t="str">
        <x:v>ea82a7a60a54cb03d56bd096d7481113332a2e40dea932fccf528b8abf610e29</x:v>
      </x:c>
      <x:c r="L4165" s="10" t="str">
        <x:v>historical_three</x:v>
      </x:c>
      <x:c r="M4165" s="10" t="n">
        <x:v>1</x:v>
      </x:c>
      <x:c r="N4165" s="10" t="n">
        <x:v>0</x:v>
      </x:c>
      <x:c r="O4165" s="10" t="n">
        <x:v>0</x:v>
      </x:c>
      <x:c r="P4165" s="9" t="str">
        <x:f>'CaseReview'!U1979</x:f>
        <x:v>PASS</x:v>
      </x:c>
      <x:c r="Q4165" s="9" t="n">
        <x:f>IF(AND(T4165=1,G4165=P4165),1,0)</x:f>
        <x:v>1</x:v>
      </x:c>
      <x:c r="R4165" s="9" t="n">
        <x:f>IF(AND(T4165=1,G4165="PASS",P4165="FAIL"),1,0)</x:f>
        <x:v>0</x:v>
      </x:c>
      <x:c r="S4165" s="9" t="n">
        <x:f>IF(AND(T4165=1,G4165="FAIL",P4165="PASS"),1,0)</x:f>
        <x:v>0</x:v>
      </x:c>
      <x:c r="T4165" s="9" t="n">
        <x:v>1</x:v>
      </x:c>
      <x:c r="U4165" s="9" t="n">
        <x:v>7</x:v>
      </x:c>
      <x:c r="V4165" s="9" t="str">
        <x:v>MVP/SHACL_GENERATION_PIPELINE/experiments/LUNA_NO_SEMANTIC_VALIDATOR/RUN_01/runs/RUN-TRF-074-20260901T113104345328Z/artifacts/attempt_01/candidate_shape.ttl</x:v>
      </x:c>
    </x:row>
    <x:row r="4166" ht="22" customHeight="1">
      <x:c r="A4166" s="10" t="str">
        <x:v>NO_SEMANTIC</x:v>
      </x:c>
      <x:c r="B4166" s="10" t="str">
        <x:v>TRF-075</x:v>
      </x:c>
      <x:c r="C4166" s="10" t="str">
        <x:v>TRF-075-F01</x:v>
      </x:c>
      <x:c r="D4166" s="10" t="str">
        <x:v>RUN_01</x:v>
      </x:c>
      <x:c r="E4166" s="10" t="str">
        <x:v>ORIGINAL_LEDGER</x:v>
      </x:c>
      <x:c r="F4166" s="10" t="str">
        <x:v>FAIL</x:v>
      </x:c>
      <x:c r="G4166" s="10" t="str">
        <x:v>FAIL</x:v>
      </x:c>
      <x:c r="H4166" s="10" t="str">
        <x:v>EXECUTED</x:v>
      </x:c>
      <x:c r="I4166" s="10" t="str">
        <x:v>PARSED</x:v>
      </x:c>
      <x:c r="J4166" s="10" t="str">
        <x:v>NO_SEMANTIC_VALIDATOR_DETERMINISTIC_PASS</x:v>
      </x:c>
      <x:c r="K4166" s="10" t="str">
        <x:v>1d65c1b39a8a36c6a077801e25f9ac5fe79b33720ee61f908102d85b2022005d</x:v>
      </x:c>
      <x:c r="L4166" s="10" t="str">
        <x:v>historical_three</x:v>
      </x:c>
      <x:c r="M4166" s="10" t="n">
        <x:v>1</x:v>
      </x:c>
      <x:c r="N4166" s="10" t="n">
        <x:v>0</x:v>
      </x:c>
      <x:c r="O4166" s="10" t="n">
        <x:v>0</x:v>
      </x:c>
      <x:c r="P4166" s="9" t="str">
        <x:f>'CaseReview'!U1980</x:f>
        <x:v>FAIL</x:v>
      </x:c>
      <x:c r="Q4166" s="9" t="n">
        <x:f>IF(AND(T4166=1,G4166=P4166),1,0)</x:f>
        <x:v>1</x:v>
      </x:c>
      <x:c r="R4166" s="9" t="n">
        <x:f>IF(AND(T4166=1,G4166="PASS",P4166="FAIL"),1,0)</x:f>
        <x:v>0</x:v>
      </x:c>
      <x:c r="S4166" s="9" t="n">
        <x:f>IF(AND(T4166=1,G4166="FAIL",P4166="PASS"),1,0)</x:f>
        <x:v>0</x:v>
      </x:c>
      <x:c r="T4166" s="9" t="n">
        <x:v>1</x:v>
      </x:c>
      <x:c r="U4166" s="9" t="n">
        <x:v>6</x:v>
      </x:c>
      <x:c r="V4166" s="9" t="str">
        <x:v>MVP/SHACL_GENERATION_PIPELINE/experiments/LUNA_NO_SEMANTIC_VALIDATOR/RUN_01/runs/RUN-TRF-075-20260901T113141240395Z/artifacts/attempt_01/candidate_shape.ttl</x:v>
      </x:c>
    </x:row>
    <x:row r="4167" ht="22" customHeight="1">
      <x:c r="A4167" s="10" t="str">
        <x:v>NO_SEMANTIC</x:v>
      </x:c>
      <x:c r="B4167" s="10" t="str">
        <x:v>TRF-075</x:v>
      </x:c>
      <x:c r="C4167" s="10" t="str">
        <x:v>TRF-075-F02</x:v>
      </x:c>
      <x:c r="D4167" s="10" t="str">
        <x:v>RUN_01</x:v>
      </x:c>
      <x:c r="E4167" s="10" t="str">
        <x:v>ORIGINAL_LEDGER</x:v>
      </x:c>
      <x:c r="F4167" s="10" t="str">
        <x:v>FAIL</x:v>
      </x:c>
      <x:c r="G4167" s="10" t="str">
        <x:v>FAIL</x:v>
      </x:c>
      <x:c r="H4167" s="10" t="str">
        <x:v>EXECUTED</x:v>
      </x:c>
      <x:c r="I4167" s="10" t="str">
        <x:v>PARSED</x:v>
      </x:c>
      <x:c r="J4167" s="10" t="str">
        <x:v>NO_SEMANTIC_VALIDATOR_DETERMINISTIC_PASS</x:v>
      </x:c>
      <x:c r="K4167" s="10" t="str">
        <x:v>1d65c1b39a8a36c6a077801e25f9ac5fe79b33720ee61f908102d85b2022005d</x:v>
      </x:c>
      <x:c r="L4167" s="10" t="str">
        <x:v>historical_three</x:v>
      </x:c>
      <x:c r="M4167" s="10" t="n">
        <x:v>1</x:v>
      </x:c>
      <x:c r="N4167" s="10" t="n">
        <x:v>0</x:v>
      </x:c>
      <x:c r="O4167" s="10" t="n">
        <x:v>0</x:v>
      </x:c>
      <x:c r="P4167" s="9" t="str">
        <x:f>'CaseReview'!U1981</x:f>
        <x:v>FAIL</x:v>
      </x:c>
      <x:c r="Q4167" s="9" t="n">
        <x:f>IF(AND(T4167=1,G4167=P4167),1,0)</x:f>
        <x:v>1</x:v>
      </x:c>
      <x:c r="R4167" s="9" t="n">
        <x:f>IF(AND(T4167=1,G4167="PASS",P4167="FAIL"),1,0)</x:f>
        <x:v>0</x:v>
      </x:c>
      <x:c r="S4167" s="9" t="n">
        <x:f>IF(AND(T4167=1,G4167="FAIL",P4167="PASS"),1,0)</x:f>
        <x:v>0</x:v>
      </x:c>
      <x:c r="T4167" s="9" t="n">
        <x:v>1</x:v>
      </x:c>
      <x:c r="U4167" s="9" t="n">
        <x:v>6</x:v>
      </x:c>
      <x:c r="V4167" s="9" t="str">
        <x:v>MVP/SHACL_GENERATION_PIPELINE/experiments/LUNA_NO_SEMANTIC_VALIDATOR/RUN_01/runs/RUN-TRF-075-20260901T113141240395Z/artifacts/attempt_01/candidate_shape.ttl</x:v>
      </x:c>
    </x:row>
    <x:row r="4168" ht="22" customHeight="1">
      <x:c r="A4168" s="10" t="str">
        <x:v>NO_SEMANTIC</x:v>
      </x:c>
      <x:c r="B4168" s="10" t="str">
        <x:v>TRF-075</x:v>
      </x:c>
      <x:c r="C4168" s="10" t="str">
        <x:v>TRF-075-F03</x:v>
      </x:c>
      <x:c r="D4168" s="10" t="str">
        <x:v>RUN_01</x:v>
      </x:c>
      <x:c r="E4168" s="10" t="str">
        <x:v>ORIGINAL_LEDGER</x:v>
      </x:c>
      <x:c r="F4168" s="10" t="str">
        <x:v>FAIL</x:v>
      </x:c>
      <x:c r="G4168" s="10" t="str">
        <x:v>FAIL</x:v>
      </x:c>
      <x:c r="H4168" s="10" t="str">
        <x:v>EXECUTED</x:v>
      </x:c>
      <x:c r="I4168" s="10" t="str">
        <x:v>PARSED</x:v>
      </x:c>
      <x:c r="J4168" s="10" t="str">
        <x:v>NO_SEMANTIC_VALIDATOR_DETERMINISTIC_PASS</x:v>
      </x:c>
      <x:c r="K4168" s="10" t="str">
        <x:v>1d65c1b39a8a36c6a077801e25f9ac5fe79b33720ee61f908102d85b2022005d</x:v>
      </x:c>
      <x:c r="L4168" s="10" t="str">
        <x:v>historical_three</x:v>
      </x:c>
      <x:c r="M4168" s="10" t="n">
        <x:v>1</x:v>
      </x:c>
      <x:c r="N4168" s="10" t="n">
        <x:v>0</x:v>
      </x:c>
      <x:c r="O4168" s="10" t="n">
        <x:v>0</x:v>
      </x:c>
      <x:c r="P4168" s="9" t="str">
        <x:f>'CaseReview'!U1982</x:f>
        <x:v>FAIL</x:v>
      </x:c>
      <x:c r="Q4168" s="9" t="n">
        <x:f>IF(AND(T4168=1,G4168=P4168),1,0)</x:f>
        <x:v>1</x:v>
      </x:c>
      <x:c r="R4168" s="9" t="n">
        <x:f>IF(AND(T4168=1,G4168="PASS",P4168="FAIL"),1,0)</x:f>
        <x:v>0</x:v>
      </x:c>
      <x:c r="S4168" s="9" t="n">
        <x:f>IF(AND(T4168=1,G4168="FAIL",P4168="PASS"),1,0)</x:f>
        <x:v>0</x:v>
      </x:c>
      <x:c r="T4168" s="9" t="n">
        <x:v>1</x:v>
      </x:c>
      <x:c r="U4168" s="9" t="n">
        <x:v>6</x:v>
      </x:c>
      <x:c r="V4168" s="9" t="str">
        <x:v>MVP/SHACL_GENERATION_PIPELINE/experiments/LUNA_NO_SEMANTIC_VALIDATOR/RUN_01/runs/RUN-TRF-075-20260901T113141240395Z/artifacts/attempt_01/candidate_shape.ttl</x:v>
      </x:c>
    </x:row>
    <x:row r="4169" ht="22" customHeight="1">
      <x:c r="A4169" s="10" t="str">
        <x:v>NO_SEMANTIC</x:v>
      </x:c>
      <x:c r="B4169" s="10" t="str">
        <x:v>TRF-075</x:v>
      </x:c>
      <x:c r="C4169" s="10" t="str">
        <x:v>TRF-075-P01</x:v>
      </x:c>
      <x:c r="D4169" s="10" t="str">
        <x:v>RUN_01</x:v>
      </x:c>
      <x:c r="E4169" s="10" t="str">
        <x:v>ORIGINAL_LEDGER</x:v>
      </x:c>
      <x:c r="F4169" s="10" t="str">
        <x:v>PASS</x:v>
      </x:c>
      <x:c r="G4169" s="10" t="str">
        <x:v>PASS</x:v>
      </x:c>
      <x:c r="H4169" s="10" t="str">
        <x:v>EXECUTED</x:v>
      </x:c>
      <x:c r="I4169" s="10" t="str">
        <x:v>PARSED</x:v>
      </x:c>
      <x:c r="J4169" s="10" t="str">
        <x:v>NO_SEMANTIC_VALIDATOR_DETERMINISTIC_PASS</x:v>
      </x:c>
      <x:c r="K4169" s="10" t="str">
        <x:v>1d65c1b39a8a36c6a077801e25f9ac5fe79b33720ee61f908102d85b2022005d</x:v>
      </x:c>
      <x:c r="L4169" s="10" t="str">
        <x:v>historical_three</x:v>
      </x:c>
      <x:c r="M4169" s="10" t="n">
        <x:v>1</x:v>
      </x:c>
      <x:c r="N4169" s="10" t="n">
        <x:v>0</x:v>
      </x:c>
      <x:c r="O4169" s="10" t="n">
        <x:v>0</x:v>
      </x:c>
      <x:c r="P4169" s="9" t="str">
        <x:f>'CaseReview'!U1983</x:f>
        <x:v>PASS</x:v>
      </x:c>
      <x:c r="Q4169" s="9" t="n">
        <x:f>IF(AND(T4169=1,G4169=P4169),1,0)</x:f>
        <x:v>1</x:v>
      </x:c>
      <x:c r="R4169" s="9" t="n">
        <x:f>IF(AND(T4169=1,G4169="PASS",P4169="FAIL"),1,0)</x:f>
        <x:v>0</x:v>
      </x:c>
      <x:c r="S4169" s="9" t="n">
        <x:f>IF(AND(T4169=1,G4169="FAIL",P4169="PASS"),1,0)</x:f>
        <x:v>0</x:v>
      </x:c>
      <x:c r="T4169" s="9" t="n">
        <x:v>1</x:v>
      </x:c>
      <x:c r="U4169" s="9" t="n">
        <x:v>6</x:v>
      </x:c>
      <x:c r="V4169" s="9" t="str">
        <x:v>MVP/SHACL_GENERATION_PIPELINE/experiments/LUNA_NO_SEMANTIC_VALIDATOR/RUN_01/runs/RUN-TRF-075-20260901T113141240395Z/artifacts/attempt_01/candidate_shape.ttl</x:v>
      </x:c>
    </x:row>
    <x:row r="4170" ht="22" customHeight="1">
      <x:c r="A4170" s="10" t="str">
        <x:v>NO_SEMANTIC</x:v>
      </x:c>
      <x:c r="B4170" s="10" t="str">
        <x:v>TRF-075</x:v>
      </x:c>
      <x:c r="C4170" s="10" t="str">
        <x:v>TRF-075-P02</x:v>
      </x:c>
      <x:c r="D4170" s="10" t="str">
        <x:v>RUN_01</x:v>
      </x:c>
      <x:c r="E4170" s="10" t="str">
        <x:v>ORIGINAL_LEDGER</x:v>
      </x:c>
      <x:c r="F4170" s="10" t="str">
        <x:v>PASS</x:v>
      </x:c>
      <x:c r="G4170" s="10" t="str">
        <x:v>PASS</x:v>
      </x:c>
      <x:c r="H4170" s="10" t="str">
        <x:v>EXECUTED</x:v>
      </x:c>
      <x:c r="I4170" s="10" t="str">
        <x:v>PARSED</x:v>
      </x:c>
      <x:c r="J4170" s="10" t="str">
        <x:v>NO_SEMANTIC_VALIDATOR_DETERMINISTIC_PASS</x:v>
      </x:c>
      <x:c r="K4170" s="10" t="str">
        <x:v>1d65c1b39a8a36c6a077801e25f9ac5fe79b33720ee61f908102d85b2022005d</x:v>
      </x:c>
      <x:c r="L4170" s="10" t="str">
        <x:v>historical_three</x:v>
      </x:c>
      <x:c r="M4170" s="10" t="n">
        <x:v>1</x:v>
      </x:c>
      <x:c r="N4170" s="10" t="n">
        <x:v>0</x:v>
      </x:c>
      <x:c r="O4170" s="10" t="n">
        <x:v>0</x:v>
      </x:c>
      <x:c r="P4170" s="9" t="str">
        <x:f>'CaseReview'!U1984</x:f>
        <x:v>PASS</x:v>
      </x:c>
      <x:c r="Q4170" s="9" t="n">
        <x:f>IF(AND(T4170=1,G4170=P4170),1,0)</x:f>
        <x:v>1</x:v>
      </x:c>
      <x:c r="R4170" s="9" t="n">
        <x:f>IF(AND(T4170=1,G4170="PASS",P4170="FAIL"),1,0)</x:f>
        <x:v>0</x:v>
      </x:c>
      <x:c r="S4170" s="9" t="n">
        <x:f>IF(AND(T4170=1,G4170="FAIL",P4170="PASS"),1,0)</x:f>
        <x:v>0</x:v>
      </x:c>
      <x:c r="T4170" s="9" t="n">
        <x:v>1</x:v>
      </x:c>
      <x:c r="U4170" s="9" t="n">
        <x:v>6</x:v>
      </x:c>
      <x:c r="V4170" s="9" t="str">
        <x:v>MVP/SHACL_GENERATION_PIPELINE/experiments/LUNA_NO_SEMANTIC_VALIDATOR/RUN_01/runs/RUN-TRF-075-20260901T113141240395Z/artifacts/attempt_01/candidate_shape.ttl</x:v>
      </x:c>
    </x:row>
    <x:row r="4171" ht="22" customHeight="1">
      <x:c r="A4171" s="10" t="str">
        <x:v>NO_SEMANTIC</x:v>
      </x:c>
      <x:c r="B4171" s="10" t="str">
        <x:v>TRF-075</x:v>
      </x:c>
      <x:c r="C4171" s="10" t="str">
        <x:v>TRF-075-P03</x:v>
      </x:c>
      <x:c r="D4171" s="10" t="str">
        <x:v>RUN_01</x:v>
      </x:c>
      <x:c r="E4171" s="10" t="str">
        <x:v>ORIGINAL_LEDGER</x:v>
      </x:c>
      <x:c r="F4171" s="10" t="str">
        <x:v>PASS</x:v>
      </x:c>
      <x:c r="G4171" s="10" t="str">
        <x:v>PASS</x:v>
      </x:c>
      <x:c r="H4171" s="10" t="str">
        <x:v>EXECUTED</x:v>
      </x:c>
      <x:c r="I4171" s="10" t="str">
        <x:v>PARSED</x:v>
      </x:c>
      <x:c r="J4171" s="10" t="str">
        <x:v>NO_SEMANTIC_VALIDATOR_DETERMINISTIC_PASS</x:v>
      </x:c>
      <x:c r="K4171" s="10" t="str">
        <x:v>1d65c1b39a8a36c6a077801e25f9ac5fe79b33720ee61f908102d85b2022005d</x:v>
      </x:c>
      <x:c r="L4171" s="10" t="str">
        <x:v>historical_three</x:v>
      </x:c>
      <x:c r="M4171" s="10" t="n">
        <x:v>1</x:v>
      </x:c>
      <x:c r="N4171" s="10" t="n">
        <x:v>0</x:v>
      </x:c>
      <x:c r="O4171" s="10" t="n">
        <x:v>0</x:v>
      </x:c>
      <x:c r="P4171" s="9" t="str">
        <x:f>'CaseReview'!U1985</x:f>
        <x:v>PASS</x:v>
      </x:c>
      <x:c r="Q4171" s="9" t="n">
        <x:f>IF(AND(T4171=1,G4171=P4171),1,0)</x:f>
        <x:v>1</x:v>
      </x:c>
      <x:c r="R4171" s="9" t="n">
        <x:f>IF(AND(T4171=1,G4171="PASS",P4171="FAIL"),1,0)</x:f>
        <x:v>0</x:v>
      </x:c>
      <x:c r="S4171" s="9" t="n">
        <x:f>IF(AND(T4171=1,G4171="FAIL",P4171="PASS"),1,0)</x:f>
        <x:v>0</x:v>
      </x:c>
      <x:c r="T4171" s="9" t="n">
        <x:v>1</x:v>
      </x:c>
      <x:c r="U4171" s="9" t="n">
        <x:v>6</x:v>
      </x:c>
      <x:c r="V4171" s="9" t="str">
        <x:v>MVP/SHACL_GENERATION_PIPELINE/experiments/LUNA_NO_SEMANTIC_VALIDATOR/RUN_01/runs/RUN-TRF-075-20260901T113141240395Z/artifacts/attempt_01/candidate_shape.ttl</x:v>
      </x:c>
    </x:row>
    <x:row r="4172" ht="22" customHeight="1">
      <x:c r="A4172" s="10" t="str">
        <x:v>NO_SEMANTIC</x:v>
      </x:c>
      <x:c r="B4172" s="10" t="str">
        <x:v>TRF-076</x:v>
      </x:c>
      <x:c r="C4172" s="10" t="str">
        <x:v>TRF-076-F01</x:v>
      </x:c>
      <x:c r="D4172" s="10" t="str">
        <x:v>RUN_01</x:v>
      </x:c>
      <x:c r="E4172" s="10" t="str">
        <x:v>ORIGINAL_LEDGER</x:v>
      </x:c>
      <x:c r="F4172" s="10" t="str">
        <x:v>FAIL</x:v>
      </x:c>
      <x:c r="G4172" s="10" t="str">
        <x:v>FAIL</x:v>
      </x:c>
      <x:c r="H4172" s="10" t="str">
        <x:v>EXECUTED</x:v>
      </x:c>
      <x:c r="I4172" s="10" t="str">
        <x:v>PARSED</x:v>
      </x:c>
      <x:c r="J4172" s="10" t="str">
        <x:v>NO_SEMANTIC_VALIDATOR_DETERMINISTIC_PASS</x:v>
      </x:c>
      <x:c r="K4172" s="10" t="str">
        <x:v>0637a1ed7969787a9fbf7619d5b3f4ec3dc27336b2b5e92980f4d8910030fc1f</x:v>
      </x:c>
      <x:c r="L4172" s="10" t="str">
        <x:v>historical_three</x:v>
      </x:c>
      <x:c r="M4172" s="10" t="n">
        <x:v>1</x:v>
      </x:c>
      <x:c r="N4172" s="10" t="n">
        <x:v>0</x:v>
      </x:c>
      <x:c r="O4172" s="10" t="n">
        <x:v>0</x:v>
      </x:c>
      <x:c r="P4172" s="9" t="str">
        <x:f>'CaseReview'!U1986</x:f>
        <x:v>FAIL</x:v>
      </x:c>
      <x:c r="Q4172" s="9" t="n">
        <x:f>IF(AND(T4172=1,G4172=P4172),1,0)</x:f>
        <x:v>1</x:v>
      </x:c>
      <x:c r="R4172" s="9" t="n">
        <x:f>IF(AND(T4172=1,G4172="PASS",P4172="FAIL"),1,0)</x:f>
        <x:v>0</x:v>
      </x:c>
      <x:c r="S4172" s="9" t="n">
        <x:f>IF(AND(T4172=1,G4172="FAIL",P4172="PASS"),1,0)</x:f>
        <x:v>0</x:v>
      </x:c>
      <x:c r="T4172" s="9" t="n">
        <x:v>1</x:v>
      </x:c>
      <x:c r="U4172" s="9" t="n">
        <x:v>7</x:v>
      </x:c>
      <x:c r="V4172" s="9" t="str">
        <x:v>MVP/SHACL_GENERATION_PIPELINE/experiments/LUNA_NO_SEMANTIC_VALIDATOR/RUN_01/runs/RUN-TRF-076-20260901T113153187084Z/artifacts/attempt_01/candidate_shape.ttl</x:v>
      </x:c>
    </x:row>
    <x:row r="4173" ht="22" customHeight="1">
      <x:c r="A4173" s="10" t="str">
        <x:v>NO_SEMANTIC</x:v>
      </x:c>
      <x:c r="B4173" s="10" t="str">
        <x:v>TRF-076</x:v>
      </x:c>
      <x:c r="C4173" s="10" t="str">
        <x:v>TRF-076-F03</x:v>
      </x:c>
      <x:c r="D4173" s="10" t="str">
        <x:v>RUN_01</x:v>
      </x:c>
      <x:c r="E4173" s="10" t="str">
        <x:v>ORIGINAL_LEDGER</x:v>
      </x:c>
      <x:c r="F4173" s="10" t="str">
        <x:v>FAIL</x:v>
      </x:c>
      <x:c r="G4173" s="10" t="str">
        <x:v>FAIL</x:v>
      </x:c>
      <x:c r="H4173" s="10" t="str">
        <x:v>EXECUTED</x:v>
      </x:c>
      <x:c r="I4173" s="10" t="str">
        <x:v>PARSED</x:v>
      </x:c>
      <x:c r="J4173" s="10" t="str">
        <x:v>NO_SEMANTIC_VALIDATOR_DETERMINISTIC_PASS</x:v>
      </x:c>
      <x:c r="K4173" s="10" t="str">
        <x:v>0637a1ed7969787a9fbf7619d5b3f4ec3dc27336b2b5e92980f4d8910030fc1f</x:v>
      </x:c>
      <x:c r="L4173" s="10" t="str">
        <x:v>historical_three</x:v>
      </x:c>
      <x:c r="M4173" s="10" t="n">
        <x:v>1</x:v>
      </x:c>
      <x:c r="N4173" s="10" t="n">
        <x:v>0</x:v>
      </x:c>
      <x:c r="O4173" s="10" t="n">
        <x:v>0</x:v>
      </x:c>
      <x:c r="P4173" s="9" t="str">
        <x:f>'CaseReview'!U1987</x:f>
        <x:v>FAIL</x:v>
      </x:c>
      <x:c r="Q4173" s="9" t="n">
        <x:f>IF(AND(T4173=1,G4173=P4173),1,0)</x:f>
        <x:v>1</x:v>
      </x:c>
      <x:c r="R4173" s="9" t="n">
        <x:f>IF(AND(T4173=1,G4173="PASS",P4173="FAIL"),1,0)</x:f>
        <x:v>0</x:v>
      </x:c>
      <x:c r="S4173" s="9" t="n">
        <x:f>IF(AND(T4173=1,G4173="FAIL",P4173="PASS"),1,0)</x:f>
        <x:v>0</x:v>
      </x:c>
      <x:c r="T4173" s="9" t="n">
        <x:v>1</x:v>
      </x:c>
      <x:c r="U4173" s="9" t="n">
        <x:v>7</x:v>
      </x:c>
      <x:c r="V4173" s="9" t="str">
        <x:v>MVP/SHACL_GENERATION_PIPELINE/experiments/LUNA_NO_SEMANTIC_VALIDATOR/RUN_01/runs/RUN-TRF-076-20260901T113153187084Z/artifacts/attempt_01/candidate_shape.ttl</x:v>
      </x:c>
    </x:row>
    <x:row r="4174" ht="22" customHeight="1">
      <x:c r="A4174" s="10" t="str">
        <x:v>NO_SEMANTIC</x:v>
      </x:c>
      <x:c r="B4174" s="10" t="str">
        <x:v>TRF-076</x:v>
      </x:c>
      <x:c r="C4174" s="10" t="str">
        <x:v>TRF-076-F04</x:v>
      </x:c>
      <x:c r="D4174" s="10" t="str">
        <x:v>RUN_01</x:v>
      </x:c>
      <x:c r="E4174" s="10" t="str">
        <x:v>ORIGINAL_LEDGER</x:v>
      </x:c>
      <x:c r="F4174" s="10" t="str">
        <x:v>FAIL</x:v>
      </x:c>
      <x:c r="G4174" s="10" t="str">
        <x:v>FAIL</x:v>
      </x:c>
      <x:c r="H4174" s="10" t="str">
        <x:v>EXECUTED</x:v>
      </x:c>
      <x:c r="I4174" s="10" t="str">
        <x:v>PARSED</x:v>
      </x:c>
      <x:c r="J4174" s="10" t="str">
        <x:v>NO_SEMANTIC_VALIDATOR_DETERMINISTIC_PASS</x:v>
      </x:c>
      <x:c r="K4174" s="10" t="str">
        <x:v>0637a1ed7969787a9fbf7619d5b3f4ec3dc27336b2b5e92980f4d8910030fc1f</x:v>
      </x:c>
      <x:c r="L4174" s="10" t="str">
        <x:v>historical_three</x:v>
      </x:c>
      <x:c r="M4174" s="10" t="n">
        <x:v>1</x:v>
      </x:c>
      <x:c r="N4174" s="10" t="n">
        <x:v>0</x:v>
      </x:c>
      <x:c r="O4174" s="10" t="n">
        <x:v>0</x:v>
      </x:c>
      <x:c r="P4174" s="9" t="str">
        <x:f>'CaseReview'!U1988</x:f>
        <x:v>FAIL</x:v>
      </x:c>
      <x:c r="Q4174" s="9" t="n">
        <x:f>IF(AND(T4174=1,G4174=P4174),1,0)</x:f>
        <x:v>1</x:v>
      </x:c>
      <x:c r="R4174" s="9" t="n">
        <x:f>IF(AND(T4174=1,G4174="PASS",P4174="FAIL"),1,0)</x:f>
        <x:v>0</x:v>
      </x:c>
      <x:c r="S4174" s="9" t="n">
        <x:f>IF(AND(T4174=1,G4174="FAIL",P4174="PASS"),1,0)</x:f>
        <x:v>0</x:v>
      </x:c>
      <x:c r="T4174" s="9" t="n">
        <x:v>1</x:v>
      </x:c>
      <x:c r="U4174" s="9" t="n">
        <x:v>7</x:v>
      </x:c>
      <x:c r="V4174" s="9" t="str">
        <x:v>MVP/SHACL_GENERATION_PIPELINE/experiments/LUNA_NO_SEMANTIC_VALIDATOR/RUN_01/runs/RUN-TRF-076-20260901T113153187084Z/artifacts/attempt_01/candidate_shape.ttl</x:v>
      </x:c>
    </x:row>
    <x:row r="4175" ht="22" customHeight="1">
      <x:c r="A4175" s="10" t="str">
        <x:v>NO_SEMANTIC</x:v>
      </x:c>
      <x:c r="B4175" s="10" t="str">
        <x:v>TRF-076</x:v>
      </x:c>
      <x:c r="C4175" s="10" t="str">
        <x:v>TRF-076-F05</x:v>
      </x:c>
      <x:c r="D4175" s="10" t="str">
        <x:v>RUN_01</x:v>
      </x:c>
      <x:c r="E4175" s="10" t="str">
        <x:v>ORIGINAL_LEDGER</x:v>
      </x:c>
      <x:c r="F4175" s="10" t="str">
        <x:v>FAIL</x:v>
      </x:c>
      <x:c r="G4175" s="10" t="str">
        <x:v>FAIL</x:v>
      </x:c>
      <x:c r="H4175" s="10" t="str">
        <x:v>EXECUTED</x:v>
      </x:c>
      <x:c r="I4175" s="10" t="str">
        <x:v>PARSED</x:v>
      </x:c>
      <x:c r="J4175" s="10" t="str">
        <x:v>NO_SEMANTIC_VALIDATOR_DETERMINISTIC_PASS</x:v>
      </x:c>
      <x:c r="K4175" s="10" t="str">
        <x:v>0637a1ed7969787a9fbf7619d5b3f4ec3dc27336b2b5e92980f4d8910030fc1f</x:v>
      </x:c>
      <x:c r="L4175" s="10" t="str">
        <x:v>historical_three</x:v>
      </x:c>
      <x:c r="M4175" s="10" t="n">
        <x:v>1</x:v>
      </x:c>
      <x:c r="N4175" s="10" t="n">
        <x:v>0</x:v>
      </x:c>
      <x:c r="O4175" s="10" t="n">
        <x:v>0</x:v>
      </x:c>
      <x:c r="P4175" s="9" t="str">
        <x:f>'CaseReview'!U1989</x:f>
        <x:v>FAIL</x:v>
      </x:c>
      <x:c r="Q4175" s="9" t="n">
        <x:f>IF(AND(T4175=1,G4175=P4175),1,0)</x:f>
        <x:v>1</x:v>
      </x:c>
      <x:c r="R4175" s="9" t="n">
        <x:f>IF(AND(T4175=1,G4175="PASS",P4175="FAIL"),1,0)</x:f>
        <x:v>0</x:v>
      </x:c>
      <x:c r="S4175" s="9" t="n">
        <x:f>IF(AND(T4175=1,G4175="FAIL",P4175="PASS"),1,0)</x:f>
        <x:v>0</x:v>
      </x:c>
      <x:c r="T4175" s="9" t="n">
        <x:v>1</x:v>
      </x:c>
      <x:c r="U4175" s="9" t="n">
        <x:v>7</x:v>
      </x:c>
      <x:c r="V4175" s="9" t="str">
        <x:v>MVP/SHACL_GENERATION_PIPELINE/experiments/LUNA_NO_SEMANTIC_VALIDATOR/RUN_01/runs/RUN-TRF-076-20260901T113153187084Z/artifacts/attempt_01/candidate_shape.ttl</x:v>
      </x:c>
    </x:row>
    <x:row r="4176" ht="22" customHeight="1">
      <x:c r="A4176" s="10" t="str">
        <x:v>NO_SEMANTIC</x:v>
      </x:c>
      <x:c r="B4176" s="10" t="str">
        <x:v>TRF-076</x:v>
      </x:c>
      <x:c r="C4176" s="10" t="str">
        <x:v>TRF-076-P01</x:v>
      </x:c>
      <x:c r="D4176" s="10" t="str">
        <x:v>RUN_01</x:v>
      </x:c>
      <x:c r="E4176" s="10" t="str">
        <x:v>ORIGINAL_LEDGER</x:v>
      </x:c>
      <x:c r="F4176" s="10" t="str">
        <x:v>PASS</x:v>
      </x:c>
      <x:c r="G4176" s="10" t="str">
        <x:v>FAIL</x:v>
      </x:c>
      <x:c r="H4176" s="10" t="str">
        <x:v>EXECUTED</x:v>
      </x:c>
      <x:c r="I4176" s="10" t="str">
        <x:v>PARSED</x:v>
      </x:c>
      <x:c r="J4176" s="10" t="str">
        <x:v>NO_SEMANTIC_VALIDATOR_DETERMINISTIC_PASS</x:v>
      </x:c>
      <x:c r="K4176" s="10" t="str">
        <x:v>0637a1ed7969787a9fbf7619d5b3f4ec3dc27336b2b5e92980f4d8910030fc1f</x:v>
      </x:c>
      <x:c r="L4176" s="10" t="str">
        <x:v>historical_three</x:v>
      </x:c>
      <x:c r="M4176" s="10" t="n">
        <x:v>0</x:v>
      </x:c>
      <x:c r="N4176" s="10" t="n">
        <x:v>0</x:v>
      </x:c>
      <x:c r="O4176" s="10" t="n">
        <x:v>1</x:v>
      </x:c>
      <x:c r="P4176" s="9" t="str">
        <x:f>'CaseReview'!U1990</x:f>
        <x:v>PASS</x:v>
      </x:c>
      <x:c r="Q4176" s="9" t="n">
        <x:f>IF(AND(T4176=1,G4176=P4176),1,0)</x:f>
        <x:v>0</x:v>
      </x:c>
      <x:c r="R4176" s="9" t="n">
        <x:f>IF(AND(T4176=1,G4176="PASS",P4176="FAIL"),1,0)</x:f>
        <x:v>0</x:v>
      </x:c>
      <x:c r="S4176" s="9" t="n">
        <x:f>IF(AND(T4176=1,G4176="FAIL",P4176="PASS"),1,0)</x:f>
        <x:v>1</x:v>
      </x:c>
      <x:c r="T4176" s="9" t="n">
        <x:v>1</x:v>
      </x:c>
      <x:c r="U4176" s="9" t="n">
        <x:v>7</x:v>
      </x:c>
      <x:c r="V4176" s="9" t="str">
        <x:v>MVP/SHACL_GENERATION_PIPELINE/experiments/LUNA_NO_SEMANTIC_VALIDATOR/RUN_01/runs/RUN-TRF-076-20260901T113153187084Z/artifacts/attempt_01/candidate_shape.ttl</x:v>
      </x:c>
    </x:row>
    <x:row r="4177" ht="22" customHeight="1">
      <x:c r="A4177" s="10" t="str">
        <x:v>NO_SEMANTIC</x:v>
      </x:c>
      <x:c r="B4177" s="10" t="str">
        <x:v>TRF-076</x:v>
      </x:c>
      <x:c r="C4177" s="10" t="str">
        <x:v>TRF-076-P02</x:v>
      </x:c>
      <x:c r="D4177" s="10" t="str">
        <x:v>RUN_01</x:v>
      </x:c>
      <x:c r="E4177" s="10" t="str">
        <x:v>ORIGINAL_LEDGER</x:v>
      </x:c>
      <x:c r="F4177" s="10" t="str">
        <x:v>PASS</x:v>
      </x:c>
      <x:c r="G4177" s="10" t="str">
        <x:v>FAIL</x:v>
      </x:c>
      <x:c r="H4177" s="10" t="str">
        <x:v>EXECUTED</x:v>
      </x:c>
      <x:c r="I4177" s="10" t="str">
        <x:v>PARSED</x:v>
      </x:c>
      <x:c r="J4177" s="10" t="str">
        <x:v>NO_SEMANTIC_VALIDATOR_DETERMINISTIC_PASS</x:v>
      </x:c>
      <x:c r="K4177" s="10" t="str">
        <x:v>0637a1ed7969787a9fbf7619d5b3f4ec3dc27336b2b5e92980f4d8910030fc1f</x:v>
      </x:c>
      <x:c r="L4177" s="10" t="str">
        <x:v>historical_three</x:v>
      </x:c>
      <x:c r="M4177" s="10" t="n">
        <x:v>0</x:v>
      </x:c>
      <x:c r="N4177" s="10" t="n">
        <x:v>0</x:v>
      </x:c>
      <x:c r="O4177" s="10" t="n">
        <x:v>1</x:v>
      </x:c>
      <x:c r="P4177" s="9" t="str">
        <x:f>'CaseReview'!U1991</x:f>
        <x:v>PASS</x:v>
      </x:c>
      <x:c r="Q4177" s="9" t="n">
        <x:f>IF(AND(T4177=1,G4177=P4177),1,0)</x:f>
        <x:v>0</x:v>
      </x:c>
      <x:c r="R4177" s="9" t="n">
        <x:f>IF(AND(T4177=1,G4177="PASS",P4177="FAIL"),1,0)</x:f>
        <x:v>0</x:v>
      </x:c>
      <x:c r="S4177" s="9" t="n">
        <x:f>IF(AND(T4177=1,G4177="FAIL",P4177="PASS"),1,0)</x:f>
        <x:v>1</x:v>
      </x:c>
      <x:c r="T4177" s="9" t="n">
        <x:v>1</x:v>
      </x:c>
      <x:c r="U4177" s="9" t="n">
        <x:v>7</x:v>
      </x:c>
      <x:c r="V4177" s="9" t="str">
        <x:v>MVP/SHACL_GENERATION_PIPELINE/experiments/LUNA_NO_SEMANTIC_VALIDATOR/RUN_01/runs/RUN-TRF-076-20260901T113153187084Z/artifacts/attempt_01/candidate_shape.ttl</x:v>
      </x:c>
    </x:row>
    <x:row r="4178" ht="22" customHeight="1">
      <x:c r="A4178" s="10" t="str">
        <x:v>NO_SEMANTIC</x:v>
      </x:c>
      <x:c r="B4178" s="10" t="str">
        <x:v>TRF-076</x:v>
      </x:c>
      <x:c r="C4178" s="10" t="str">
        <x:v>TRF-076-P03</x:v>
      </x:c>
      <x:c r="D4178" s="10" t="str">
        <x:v>RUN_01</x:v>
      </x:c>
      <x:c r="E4178" s="10" t="str">
        <x:v>ORIGINAL_LEDGER</x:v>
      </x:c>
      <x:c r="F4178" s="10" t="str">
        <x:v>PASS</x:v>
      </x:c>
      <x:c r="G4178" s="10" t="str">
        <x:v>FAIL</x:v>
      </x:c>
      <x:c r="H4178" s="10" t="str">
        <x:v>EXECUTED</x:v>
      </x:c>
      <x:c r="I4178" s="10" t="str">
        <x:v>PARSED</x:v>
      </x:c>
      <x:c r="J4178" s="10" t="str">
        <x:v>NO_SEMANTIC_VALIDATOR_DETERMINISTIC_PASS</x:v>
      </x:c>
      <x:c r="K4178" s="10" t="str">
        <x:v>0637a1ed7969787a9fbf7619d5b3f4ec3dc27336b2b5e92980f4d8910030fc1f</x:v>
      </x:c>
      <x:c r="L4178" s="10" t="str">
        <x:v>historical_three</x:v>
      </x:c>
      <x:c r="M4178" s="10" t="n">
        <x:v>0</x:v>
      </x:c>
      <x:c r="N4178" s="10" t="n">
        <x:v>0</x:v>
      </x:c>
      <x:c r="O4178" s="10" t="n">
        <x:v>1</x:v>
      </x:c>
      <x:c r="P4178" s="9" t="str">
        <x:f>'CaseReview'!U1992</x:f>
        <x:v>PASS</x:v>
      </x:c>
      <x:c r="Q4178" s="9" t="n">
        <x:f>IF(AND(T4178=1,G4178=P4178),1,0)</x:f>
        <x:v>0</x:v>
      </x:c>
      <x:c r="R4178" s="9" t="n">
        <x:f>IF(AND(T4178=1,G4178="PASS",P4178="FAIL"),1,0)</x:f>
        <x:v>0</x:v>
      </x:c>
      <x:c r="S4178" s="9" t="n">
        <x:f>IF(AND(T4178=1,G4178="FAIL",P4178="PASS"),1,0)</x:f>
        <x:v>1</x:v>
      </x:c>
      <x:c r="T4178" s="9" t="n">
        <x:v>1</x:v>
      </x:c>
      <x:c r="U4178" s="9" t="n">
        <x:v>7</x:v>
      </x:c>
      <x:c r="V4178" s="9" t="str">
        <x:v>MVP/SHACL_GENERATION_PIPELINE/experiments/LUNA_NO_SEMANTIC_VALIDATOR/RUN_01/runs/RUN-TRF-076-20260901T113153187084Z/artifacts/attempt_01/candidate_shape.ttl</x:v>
      </x:c>
    </x:row>
    <x:row r="4179" ht="22" customHeight="1">
      <x:c r="A4179" s="10" t="str">
        <x:v>NO_SEMANTIC</x:v>
      </x:c>
      <x:c r="B4179" s="10" t="str">
        <x:v>TRF-077</x:v>
      </x:c>
      <x:c r="C4179" s="10" t="str">
        <x:v>TRF-077-F01</x:v>
      </x:c>
      <x:c r="D4179" s="10" t="str">
        <x:v>RUN_01</x:v>
      </x:c>
      <x:c r="E4179" s="10" t="str">
        <x:v>ORIGINAL_LEDGER</x:v>
      </x:c>
      <x:c r="F4179" s="10" t="str">
        <x:v>FAIL</x:v>
      </x:c>
      <x:c r="G4179" s="10" t="str">
        <x:v>FAIL</x:v>
      </x:c>
      <x:c r="H4179" s="10" t="str">
        <x:v>EXECUTED</x:v>
      </x:c>
      <x:c r="I4179" s="10" t="str">
        <x:v>PARSED</x:v>
      </x:c>
      <x:c r="J4179" s="10" t="str">
        <x:v>NO_SEMANTIC_VALIDATOR_DETERMINISTIC_PASS</x:v>
      </x:c>
      <x:c r="K4179" s="10" t="str">
        <x:v>3c95162efda31cbf30ed1ee2265cb1e93420c1ebf36a9a90b726891d3dc05ce7</x:v>
      </x:c>
      <x:c r="L4179" s="10" t="str">
        <x:v>historical_three</x:v>
      </x:c>
      <x:c r="M4179" s="10" t="n">
        <x:v>1</x:v>
      </x:c>
      <x:c r="N4179" s="10" t="n">
        <x:v>0</x:v>
      </x:c>
      <x:c r="O4179" s="10" t="n">
        <x:v>0</x:v>
      </x:c>
      <x:c r="P4179" s="9" t="str">
        <x:f>'CaseReview'!U1993</x:f>
        <x:v>FAIL</x:v>
      </x:c>
      <x:c r="Q4179" s="9" t="n">
        <x:f>IF(AND(T4179=1,G4179=P4179),1,0)</x:f>
        <x:v>1</x:v>
      </x:c>
      <x:c r="R4179" s="9" t="n">
        <x:f>IF(AND(T4179=1,G4179="PASS",P4179="FAIL"),1,0)</x:f>
        <x:v>0</x:v>
      </x:c>
      <x:c r="S4179" s="9" t="n">
        <x:f>IF(AND(T4179=1,G4179="FAIL",P4179="PASS"),1,0)</x:f>
        <x:v>0</x:v>
      </x:c>
      <x:c r="T4179" s="9" t="n">
        <x:v>1</x:v>
      </x:c>
      <x:c r="U4179" s="9" t="n">
        <x:v>6</x:v>
      </x:c>
      <x:c r="V4179" s="9" t="str">
        <x:v>MVP/SHACL_GENERATION_PIPELINE/experiments/LUNA_NO_SEMANTIC_VALIDATOR/RUN_01/runs/RUN-TRF-077-20260901T113212703611Z/artifacts/attempt_01/candidate_shape.ttl</x:v>
      </x:c>
    </x:row>
    <x:row r="4180" ht="22" customHeight="1">
      <x:c r="A4180" s="10" t="str">
        <x:v>NO_SEMANTIC</x:v>
      </x:c>
      <x:c r="B4180" s="10" t="str">
        <x:v>TRF-077</x:v>
      </x:c>
      <x:c r="C4180" s="10" t="str">
        <x:v>TRF-077-F02</x:v>
      </x:c>
      <x:c r="D4180" s="10" t="str">
        <x:v>RUN_01</x:v>
      </x:c>
      <x:c r="E4180" s="10" t="str">
        <x:v>ORIGINAL_LEDGER</x:v>
      </x:c>
      <x:c r="F4180" s="10" t="str">
        <x:v>FAIL</x:v>
      </x:c>
      <x:c r="G4180" s="10" t="str">
        <x:v>FAIL</x:v>
      </x:c>
      <x:c r="H4180" s="10" t="str">
        <x:v>EXECUTED</x:v>
      </x:c>
      <x:c r="I4180" s="10" t="str">
        <x:v>PARSED</x:v>
      </x:c>
      <x:c r="J4180" s="10" t="str">
        <x:v>NO_SEMANTIC_VALIDATOR_DETERMINISTIC_PASS</x:v>
      </x:c>
      <x:c r="K4180" s="10" t="str">
        <x:v>3c95162efda31cbf30ed1ee2265cb1e93420c1ebf36a9a90b726891d3dc05ce7</x:v>
      </x:c>
      <x:c r="L4180" s="10" t="str">
        <x:v>historical_three</x:v>
      </x:c>
      <x:c r="M4180" s="10" t="n">
        <x:v>1</x:v>
      </x:c>
      <x:c r="N4180" s="10" t="n">
        <x:v>0</x:v>
      </x:c>
      <x:c r="O4180" s="10" t="n">
        <x:v>0</x:v>
      </x:c>
      <x:c r="P4180" s="9" t="str">
        <x:f>'CaseReview'!U1994</x:f>
        <x:v>FAIL</x:v>
      </x:c>
      <x:c r="Q4180" s="9" t="n">
        <x:f>IF(AND(T4180=1,G4180=P4180),1,0)</x:f>
        <x:v>1</x:v>
      </x:c>
      <x:c r="R4180" s="9" t="n">
        <x:f>IF(AND(T4180=1,G4180="PASS",P4180="FAIL"),1,0)</x:f>
        <x:v>0</x:v>
      </x:c>
      <x:c r="S4180" s="9" t="n">
        <x:f>IF(AND(T4180=1,G4180="FAIL",P4180="PASS"),1,0)</x:f>
        <x:v>0</x:v>
      </x:c>
      <x:c r="T4180" s="9" t="n">
        <x:v>1</x:v>
      </x:c>
      <x:c r="U4180" s="9" t="n">
        <x:v>6</x:v>
      </x:c>
      <x:c r="V4180" s="9" t="str">
        <x:v>MVP/SHACL_GENERATION_PIPELINE/experiments/LUNA_NO_SEMANTIC_VALIDATOR/RUN_01/runs/RUN-TRF-077-20260901T113212703611Z/artifacts/attempt_01/candidate_shape.ttl</x:v>
      </x:c>
    </x:row>
    <x:row r="4181" ht="22" customHeight="1">
      <x:c r="A4181" s="10" t="str">
        <x:v>NO_SEMANTIC</x:v>
      </x:c>
      <x:c r="B4181" s="10" t="str">
        <x:v>TRF-077</x:v>
      </x:c>
      <x:c r="C4181" s="10" t="str">
        <x:v>TRF-077-F03</x:v>
      </x:c>
      <x:c r="D4181" s="10" t="str">
        <x:v>RUN_01</x:v>
      </x:c>
      <x:c r="E4181" s="10" t="str">
        <x:v>ORIGINAL_LEDGER</x:v>
      </x:c>
      <x:c r="F4181" s="10" t="str">
        <x:v>FAIL</x:v>
      </x:c>
      <x:c r="G4181" s="10" t="str">
        <x:v>FAIL</x:v>
      </x:c>
      <x:c r="H4181" s="10" t="str">
        <x:v>EXECUTED</x:v>
      </x:c>
      <x:c r="I4181" s="10" t="str">
        <x:v>PARSED</x:v>
      </x:c>
      <x:c r="J4181" s="10" t="str">
        <x:v>NO_SEMANTIC_VALIDATOR_DETERMINISTIC_PASS</x:v>
      </x:c>
      <x:c r="K4181" s="10" t="str">
        <x:v>3c95162efda31cbf30ed1ee2265cb1e93420c1ebf36a9a90b726891d3dc05ce7</x:v>
      </x:c>
      <x:c r="L4181" s="10" t="str">
        <x:v>historical_three</x:v>
      </x:c>
      <x:c r="M4181" s="10" t="n">
        <x:v>1</x:v>
      </x:c>
      <x:c r="N4181" s="10" t="n">
        <x:v>0</x:v>
      </x:c>
      <x:c r="O4181" s="10" t="n">
        <x:v>0</x:v>
      </x:c>
      <x:c r="P4181" s="9" t="str">
        <x:f>'CaseReview'!U1995</x:f>
        <x:v>FAIL</x:v>
      </x:c>
      <x:c r="Q4181" s="9" t="n">
        <x:f>IF(AND(T4181=1,G4181=P4181),1,0)</x:f>
        <x:v>1</x:v>
      </x:c>
      <x:c r="R4181" s="9" t="n">
        <x:f>IF(AND(T4181=1,G4181="PASS",P4181="FAIL"),1,0)</x:f>
        <x:v>0</x:v>
      </x:c>
      <x:c r="S4181" s="9" t="n">
        <x:f>IF(AND(T4181=1,G4181="FAIL",P4181="PASS"),1,0)</x:f>
        <x:v>0</x:v>
      </x:c>
      <x:c r="T4181" s="9" t="n">
        <x:v>1</x:v>
      </x:c>
      <x:c r="U4181" s="9" t="n">
        <x:v>6</x:v>
      </x:c>
      <x:c r="V4181" s="9" t="str">
        <x:v>MVP/SHACL_GENERATION_PIPELINE/experiments/LUNA_NO_SEMANTIC_VALIDATOR/RUN_01/runs/RUN-TRF-077-20260901T113212703611Z/artifacts/attempt_01/candidate_shape.ttl</x:v>
      </x:c>
    </x:row>
    <x:row r="4182" ht="22" customHeight="1">
      <x:c r="A4182" s="10" t="str">
        <x:v>NO_SEMANTIC</x:v>
      </x:c>
      <x:c r="B4182" s="10" t="str">
        <x:v>TRF-077</x:v>
      </x:c>
      <x:c r="C4182" s="10" t="str">
        <x:v>TRF-077-P01</x:v>
      </x:c>
      <x:c r="D4182" s="10" t="str">
        <x:v>RUN_01</x:v>
      </x:c>
      <x:c r="E4182" s="10" t="str">
        <x:v>ORIGINAL_LEDGER</x:v>
      </x:c>
      <x:c r="F4182" s="10" t="str">
        <x:v>PASS</x:v>
      </x:c>
      <x:c r="G4182" s="10" t="str">
        <x:v>FAIL</x:v>
      </x:c>
      <x:c r="H4182" s="10" t="str">
        <x:v>EXECUTED</x:v>
      </x:c>
      <x:c r="I4182" s="10" t="str">
        <x:v>PARSED</x:v>
      </x:c>
      <x:c r="J4182" s="10" t="str">
        <x:v>NO_SEMANTIC_VALIDATOR_DETERMINISTIC_PASS</x:v>
      </x:c>
      <x:c r="K4182" s="10" t="str">
        <x:v>3c95162efda31cbf30ed1ee2265cb1e93420c1ebf36a9a90b726891d3dc05ce7</x:v>
      </x:c>
      <x:c r="L4182" s="10" t="str">
        <x:v>historical_three</x:v>
      </x:c>
      <x:c r="M4182" s="10" t="n">
        <x:v>0</x:v>
      </x:c>
      <x:c r="N4182" s="10" t="n">
        <x:v>0</x:v>
      </x:c>
      <x:c r="O4182" s="10" t="n">
        <x:v>1</x:v>
      </x:c>
      <x:c r="P4182" s="9" t="str">
        <x:f>'CaseReview'!U1996</x:f>
        <x:v>PASS</x:v>
      </x:c>
      <x:c r="Q4182" s="9" t="n">
        <x:f>IF(AND(T4182=1,G4182=P4182),1,0)</x:f>
        <x:v>0</x:v>
      </x:c>
      <x:c r="R4182" s="9" t="n">
        <x:f>IF(AND(T4182=1,G4182="PASS",P4182="FAIL"),1,0)</x:f>
        <x:v>0</x:v>
      </x:c>
      <x:c r="S4182" s="9" t="n">
        <x:f>IF(AND(T4182=1,G4182="FAIL",P4182="PASS"),1,0)</x:f>
        <x:v>1</x:v>
      </x:c>
      <x:c r="T4182" s="9" t="n">
        <x:v>1</x:v>
      </x:c>
      <x:c r="U4182" s="9" t="n">
        <x:v>6</x:v>
      </x:c>
      <x:c r="V4182" s="9" t="str">
        <x:v>MVP/SHACL_GENERATION_PIPELINE/experiments/LUNA_NO_SEMANTIC_VALIDATOR/RUN_01/runs/RUN-TRF-077-20260901T113212703611Z/artifacts/attempt_01/candidate_shape.ttl</x:v>
      </x:c>
    </x:row>
    <x:row r="4183" ht="22" customHeight="1">
      <x:c r="A4183" s="10" t="str">
        <x:v>NO_SEMANTIC</x:v>
      </x:c>
      <x:c r="B4183" s="10" t="str">
        <x:v>TRF-077</x:v>
      </x:c>
      <x:c r="C4183" s="10" t="str">
        <x:v>TRF-077-P02</x:v>
      </x:c>
      <x:c r="D4183" s="10" t="str">
        <x:v>RUN_01</x:v>
      </x:c>
      <x:c r="E4183" s="10" t="str">
        <x:v>ORIGINAL_LEDGER</x:v>
      </x:c>
      <x:c r="F4183" s="10" t="str">
        <x:v>PASS</x:v>
      </x:c>
      <x:c r="G4183" s="10" t="str">
        <x:v>FAIL</x:v>
      </x:c>
      <x:c r="H4183" s="10" t="str">
        <x:v>EXECUTED</x:v>
      </x:c>
      <x:c r="I4183" s="10" t="str">
        <x:v>PARSED</x:v>
      </x:c>
      <x:c r="J4183" s="10" t="str">
        <x:v>NO_SEMANTIC_VALIDATOR_DETERMINISTIC_PASS</x:v>
      </x:c>
      <x:c r="K4183" s="10" t="str">
        <x:v>3c95162efda31cbf30ed1ee2265cb1e93420c1ebf36a9a90b726891d3dc05ce7</x:v>
      </x:c>
      <x:c r="L4183" s="10" t="str">
        <x:v>historical_three</x:v>
      </x:c>
      <x:c r="M4183" s="10" t="n">
        <x:v>0</x:v>
      </x:c>
      <x:c r="N4183" s="10" t="n">
        <x:v>0</x:v>
      </x:c>
      <x:c r="O4183" s="10" t="n">
        <x:v>1</x:v>
      </x:c>
      <x:c r="P4183" s="9" t="str">
        <x:f>'CaseReview'!U1997</x:f>
        <x:v>PASS</x:v>
      </x:c>
      <x:c r="Q4183" s="9" t="n">
        <x:f>IF(AND(T4183=1,G4183=P4183),1,0)</x:f>
        <x:v>0</x:v>
      </x:c>
      <x:c r="R4183" s="9" t="n">
        <x:f>IF(AND(T4183=1,G4183="PASS",P4183="FAIL"),1,0)</x:f>
        <x:v>0</x:v>
      </x:c>
      <x:c r="S4183" s="9" t="n">
        <x:f>IF(AND(T4183=1,G4183="FAIL",P4183="PASS"),1,0)</x:f>
        <x:v>1</x:v>
      </x:c>
      <x:c r="T4183" s="9" t="n">
        <x:v>1</x:v>
      </x:c>
      <x:c r="U4183" s="9" t="n">
        <x:v>6</x:v>
      </x:c>
      <x:c r="V4183" s="9" t="str">
        <x:v>MVP/SHACL_GENERATION_PIPELINE/experiments/LUNA_NO_SEMANTIC_VALIDATOR/RUN_01/runs/RUN-TRF-077-20260901T113212703611Z/artifacts/attempt_01/candidate_shape.ttl</x:v>
      </x:c>
    </x:row>
    <x:row r="4184" ht="22" customHeight="1">
      <x:c r="A4184" s="10" t="str">
        <x:v>NO_SEMANTIC</x:v>
      </x:c>
      <x:c r="B4184" s="10" t="str">
        <x:v>TRF-077</x:v>
      </x:c>
      <x:c r="C4184" s="10" t="str">
        <x:v>TRF-077-P03</x:v>
      </x:c>
      <x:c r="D4184" s="10" t="str">
        <x:v>RUN_01</x:v>
      </x:c>
      <x:c r="E4184" s="10" t="str">
        <x:v>ORIGINAL_LEDGER</x:v>
      </x:c>
      <x:c r="F4184" s="10" t="str">
        <x:v>PASS</x:v>
      </x:c>
      <x:c r="G4184" s="10" t="str">
        <x:v>FAIL</x:v>
      </x:c>
      <x:c r="H4184" s="10" t="str">
        <x:v>EXECUTED</x:v>
      </x:c>
      <x:c r="I4184" s="10" t="str">
        <x:v>PARSED</x:v>
      </x:c>
      <x:c r="J4184" s="10" t="str">
        <x:v>NO_SEMANTIC_VALIDATOR_DETERMINISTIC_PASS</x:v>
      </x:c>
      <x:c r="K4184" s="10" t="str">
        <x:v>3c95162efda31cbf30ed1ee2265cb1e93420c1ebf36a9a90b726891d3dc05ce7</x:v>
      </x:c>
      <x:c r="L4184" s="10" t="str">
        <x:v>historical_three</x:v>
      </x:c>
      <x:c r="M4184" s="10" t="n">
        <x:v>0</x:v>
      </x:c>
      <x:c r="N4184" s="10" t="n">
        <x:v>0</x:v>
      </x:c>
      <x:c r="O4184" s="10" t="n">
        <x:v>1</x:v>
      </x:c>
      <x:c r="P4184" s="9" t="str">
        <x:f>'CaseReview'!U1998</x:f>
        <x:v>PASS</x:v>
      </x:c>
      <x:c r="Q4184" s="9" t="n">
        <x:f>IF(AND(T4184=1,G4184=P4184),1,0)</x:f>
        <x:v>0</x:v>
      </x:c>
      <x:c r="R4184" s="9" t="n">
        <x:f>IF(AND(T4184=1,G4184="PASS",P4184="FAIL"),1,0)</x:f>
        <x:v>0</x:v>
      </x:c>
      <x:c r="S4184" s="9" t="n">
        <x:f>IF(AND(T4184=1,G4184="FAIL",P4184="PASS"),1,0)</x:f>
        <x:v>1</x:v>
      </x:c>
      <x:c r="T4184" s="9" t="n">
        <x:v>1</x:v>
      </x:c>
      <x:c r="U4184" s="9" t="n">
        <x:v>6</x:v>
      </x:c>
      <x:c r="V4184" s="9" t="str">
        <x:v>MVP/SHACL_GENERATION_PIPELINE/experiments/LUNA_NO_SEMANTIC_VALIDATOR/RUN_01/runs/RUN-TRF-077-20260901T113212703611Z/artifacts/attempt_01/candidate_shape.ttl</x:v>
      </x:c>
    </x:row>
    <x:row r="4185" ht="22" customHeight="1">
      <x:c r="A4185" s="10" t="str">
        <x:v>NO_SEMANTIC</x:v>
      </x:c>
      <x:c r="B4185" s="10" t="str">
        <x:v>TRF-078</x:v>
      </x:c>
      <x:c r="C4185" s="10" t="str">
        <x:v>TRF-078-F01</x:v>
      </x:c>
      <x:c r="D4185" s="10" t="str">
        <x:v>RUN_01</x:v>
      </x:c>
      <x:c r="E4185" s="10" t="str">
        <x:v>ORIGINAL_LEDGER</x:v>
      </x:c>
      <x:c r="F4185" s="10" t="str">
        <x:v>FAIL</x:v>
      </x:c>
      <x:c r="G4185" s="10" t="str">
        <x:v>NO_VERDICT</x:v>
      </x:c>
      <x:c r="H4185" s="10" t="str">
        <x:v>INFRASTRUCTURE_FAILURE</x:v>
      </x:c>
      <x:c r="I4185" s="10" t="str">
        <x:v>NOT_PARSED</x:v>
      </x:c>
      <x:c r="J4185" s="10" t="str">
        <x:v>NO_SEMANTIC_VALIDATOR_DETERMINISTIC_FAIL</x:v>
      </x:c>
      <x:c r="K4185" s="10" t="str">
        <x:v>ce570a0fadf25171f5507b87a90d31eb788d7522e41fec2f411814bc84805d1e</x:v>
      </x:c>
      <x:c r="L4185" s="10" t="str">
        <x:v>historical_three</x:v>
      </x:c>
      <x:c r="M4185" s="10" t="n">
        <x:v>0</x:v>
      </x:c>
      <x:c r="N4185" s="10" t="n">
        <x:v>0</x:v>
      </x:c>
      <x:c r="O4185" s="10" t="n">
        <x:v>0</x:v>
      </x:c>
      <x:c r="P4185" s="9" t="str">
        <x:f>'CaseReview'!U1999</x:f>
        <x:v>FAIL</x:v>
      </x:c>
      <x:c r="Q4185" s="9" t="n">
        <x:f>IF(AND(T4185=1,G4185=P4185),1,0)</x:f>
        <x:v>0</x:v>
      </x:c>
      <x:c r="R4185" s="9" t="n">
        <x:f>IF(AND(T4185=1,G4185="PASS",P4185="FAIL"),1,0)</x:f>
        <x:v>0</x:v>
      </x:c>
      <x:c r="S4185" s="9" t="n">
        <x:f>IF(AND(T4185=1,G4185="FAIL",P4185="PASS"),1,0)</x:f>
        <x:v>0</x:v>
      </x:c>
      <x:c r="T4185" s="9" t="n">
        <x:v>0</x:v>
      </x:c>
      <x:c r="U4185" s="9" t="n">
        <x:v>6</x:v>
      </x:c>
      <x:c r="V4185" s="9" t="str">
        <x:v>MVP/SHACL_GENERATION_PIPELINE/experiments/LUNA_NO_SEMANTIC_VALIDATOR/RUN_01/runs/RUN-TRF-078-20260901T113247277059Z/artifacts/attempt_01/candidate_shape.ttl</x:v>
      </x:c>
    </x:row>
    <x:row r="4186" ht="22" customHeight="1">
      <x:c r="A4186" s="10" t="str">
        <x:v>NO_SEMANTIC</x:v>
      </x:c>
      <x:c r="B4186" s="10" t="str">
        <x:v>TRF-078</x:v>
      </x:c>
      <x:c r="C4186" s="10" t="str">
        <x:v>TRF-078-F02</x:v>
      </x:c>
      <x:c r="D4186" s="10" t="str">
        <x:v>RUN_01</x:v>
      </x:c>
      <x:c r="E4186" s="10" t="str">
        <x:v>ORIGINAL_LEDGER</x:v>
      </x:c>
      <x:c r="F4186" s="10" t="str">
        <x:v>FAIL</x:v>
      </x:c>
      <x:c r="G4186" s="10" t="str">
        <x:v>NO_VERDICT</x:v>
      </x:c>
      <x:c r="H4186" s="10" t="str">
        <x:v>INFRASTRUCTURE_FAILURE</x:v>
      </x:c>
      <x:c r="I4186" s="10" t="str">
        <x:v>NOT_PARSED</x:v>
      </x:c>
      <x:c r="J4186" s="10" t="str">
        <x:v>NO_SEMANTIC_VALIDATOR_DETERMINISTIC_FAIL</x:v>
      </x:c>
      <x:c r="K4186" s="10" t="str">
        <x:v>ce570a0fadf25171f5507b87a90d31eb788d7522e41fec2f411814bc84805d1e</x:v>
      </x:c>
      <x:c r="L4186" s="10" t="str">
        <x:v>historical_three</x:v>
      </x:c>
      <x:c r="M4186" s="10" t="n">
        <x:v>0</x:v>
      </x:c>
      <x:c r="N4186" s="10" t="n">
        <x:v>0</x:v>
      </x:c>
      <x:c r="O4186" s="10" t="n">
        <x:v>0</x:v>
      </x:c>
      <x:c r="P4186" s="9" t="str">
        <x:f>'CaseReview'!U2000</x:f>
        <x:v>FAIL</x:v>
      </x:c>
      <x:c r="Q4186" s="9" t="n">
        <x:f>IF(AND(T4186=1,G4186=P4186),1,0)</x:f>
        <x:v>0</x:v>
      </x:c>
      <x:c r="R4186" s="9" t="n">
        <x:f>IF(AND(T4186=1,G4186="PASS",P4186="FAIL"),1,0)</x:f>
        <x:v>0</x:v>
      </x:c>
      <x:c r="S4186" s="9" t="n">
        <x:f>IF(AND(T4186=1,G4186="FAIL",P4186="PASS"),1,0)</x:f>
        <x:v>0</x:v>
      </x:c>
      <x:c r="T4186" s="9" t="n">
        <x:v>0</x:v>
      </x:c>
      <x:c r="U4186" s="9" t="n">
        <x:v>6</x:v>
      </x:c>
      <x:c r="V4186" s="9" t="str">
        <x:v>MVP/SHACL_GENERATION_PIPELINE/experiments/LUNA_NO_SEMANTIC_VALIDATOR/RUN_01/runs/RUN-TRF-078-20260901T113247277059Z/artifacts/attempt_01/candidate_shape.ttl</x:v>
      </x:c>
    </x:row>
    <x:row r="4187" ht="22" customHeight="1">
      <x:c r="A4187" s="10" t="str">
        <x:v>NO_SEMANTIC</x:v>
      </x:c>
      <x:c r="B4187" s="10" t="str">
        <x:v>TRF-078</x:v>
      </x:c>
      <x:c r="C4187" s="10" t="str">
        <x:v>TRF-078-F03</x:v>
      </x:c>
      <x:c r="D4187" s="10" t="str">
        <x:v>RUN_01</x:v>
      </x:c>
      <x:c r="E4187" s="10" t="str">
        <x:v>ORIGINAL_LEDGER</x:v>
      </x:c>
      <x:c r="F4187" s="10" t="str">
        <x:v>FAIL</x:v>
      </x:c>
      <x:c r="G4187" s="10" t="str">
        <x:v>NO_VERDICT</x:v>
      </x:c>
      <x:c r="H4187" s="10" t="str">
        <x:v>INFRASTRUCTURE_FAILURE</x:v>
      </x:c>
      <x:c r="I4187" s="10" t="str">
        <x:v>NOT_PARSED</x:v>
      </x:c>
      <x:c r="J4187" s="10" t="str">
        <x:v>NO_SEMANTIC_VALIDATOR_DETERMINISTIC_FAIL</x:v>
      </x:c>
      <x:c r="K4187" s="10" t="str">
        <x:v>ce570a0fadf25171f5507b87a90d31eb788d7522e41fec2f411814bc84805d1e</x:v>
      </x:c>
      <x:c r="L4187" s="10" t="str">
        <x:v>historical_three</x:v>
      </x:c>
      <x:c r="M4187" s="10" t="n">
        <x:v>0</x:v>
      </x:c>
      <x:c r="N4187" s="10" t="n">
        <x:v>0</x:v>
      </x:c>
      <x:c r="O4187" s="10" t="n">
        <x:v>0</x:v>
      </x:c>
      <x:c r="P4187" s="9" t="str">
        <x:f>'CaseReview'!U2001</x:f>
        <x:v>FAIL</x:v>
      </x:c>
      <x:c r="Q4187" s="9" t="n">
        <x:f>IF(AND(T4187=1,G4187=P4187),1,0)</x:f>
        <x:v>0</x:v>
      </x:c>
      <x:c r="R4187" s="9" t="n">
        <x:f>IF(AND(T4187=1,G4187="PASS",P4187="FAIL"),1,0)</x:f>
        <x:v>0</x:v>
      </x:c>
      <x:c r="S4187" s="9" t="n">
        <x:f>IF(AND(T4187=1,G4187="FAIL",P4187="PASS"),1,0)</x:f>
        <x:v>0</x:v>
      </x:c>
      <x:c r="T4187" s="9" t="n">
        <x:v>0</x:v>
      </x:c>
      <x:c r="U4187" s="9" t="n">
        <x:v>6</x:v>
      </x:c>
      <x:c r="V4187" s="9" t="str">
        <x:v>MVP/SHACL_GENERATION_PIPELINE/experiments/LUNA_NO_SEMANTIC_VALIDATOR/RUN_01/runs/RUN-TRF-078-20260901T113247277059Z/artifacts/attempt_01/candidate_shape.ttl</x:v>
      </x:c>
    </x:row>
    <x:row r="4188" ht="22" customHeight="1">
      <x:c r="A4188" s="10" t="str">
        <x:v>NO_SEMANTIC</x:v>
      </x:c>
      <x:c r="B4188" s="10" t="str">
        <x:v>TRF-078</x:v>
      </x:c>
      <x:c r="C4188" s="10" t="str">
        <x:v>TRF-078-F04</x:v>
      </x:c>
      <x:c r="D4188" s="10" t="str">
        <x:v>RUN_01</x:v>
      </x:c>
      <x:c r="E4188" s="10" t="str">
        <x:v>ORIGINAL_LEDGER</x:v>
      </x:c>
      <x:c r="F4188" s="10" t="str">
        <x:v>FAIL</x:v>
      </x:c>
      <x:c r="G4188" s="10" t="str">
        <x:v>NO_VERDICT</x:v>
      </x:c>
      <x:c r="H4188" s="10" t="str">
        <x:v>INFRASTRUCTURE_FAILURE</x:v>
      </x:c>
      <x:c r="I4188" s="10" t="str">
        <x:v>NOT_PARSED</x:v>
      </x:c>
      <x:c r="J4188" s="10" t="str">
        <x:v>NO_SEMANTIC_VALIDATOR_DETERMINISTIC_FAIL</x:v>
      </x:c>
      <x:c r="K4188" s="10" t="str">
        <x:v>ce570a0fadf25171f5507b87a90d31eb788d7522e41fec2f411814bc84805d1e</x:v>
      </x:c>
      <x:c r="L4188" s="10" t="str">
        <x:v>historical_three</x:v>
      </x:c>
      <x:c r="M4188" s="10" t="n">
        <x:v>0</x:v>
      </x:c>
      <x:c r="N4188" s="10" t="n">
        <x:v>0</x:v>
      </x:c>
      <x:c r="O4188" s="10" t="n">
        <x:v>0</x:v>
      </x:c>
      <x:c r="P4188" s="9" t="str">
        <x:f>'CaseReview'!U2002</x:f>
        <x:v>FAIL</x:v>
      </x:c>
      <x:c r="Q4188" s="9" t="n">
        <x:f>IF(AND(T4188=1,G4188=P4188),1,0)</x:f>
        <x:v>0</x:v>
      </x:c>
      <x:c r="R4188" s="9" t="n">
        <x:f>IF(AND(T4188=1,G4188="PASS",P4188="FAIL"),1,0)</x:f>
        <x:v>0</x:v>
      </x:c>
      <x:c r="S4188" s="9" t="n">
        <x:f>IF(AND(T4188=1,G4188="FAIL",P4188="PASS"),1,0)</x:f>
        <x:v>0</x:v>
      </x:c>
      <x:c r="T4188" s="9" t="n">
        <x:v>0</x:v>
      </x:c>
      <x:c r="U4188" s="9" t="n">
        <x:v>6</x:v>
      </x:c>
      <x:c r="V4188" s="9" t="str">
        <x:v>MVP/SHACL_GENERATION_PIPELINE/experiments/LUNA_NO_SEMANTIC_VALIDATOR/RUN_01/runs/RUN-TRF-078-20260901T113247277059Z/artifacts/attempt_01/candidate_shape.ttl</x:v>
      </x:c>
    </x:row>
    <x:row r="4189" ht="22" customHeight="1">
      <x:c r="A4189" s="10" t="str">
        <x:v>NO_SEMANTIC</x:v>
      </x:c>
      <x:c r="B4189" s="10" t="str">
        <x:v>TRF-078</x:v>
      </x:c>
      <x:c r="C4189" s="10" t="str">
        <x:v>TRF-078-F05</x:v>
      </x:c>
      <x:c r="D4189" s="10" t="str">
        <x:v>RUN_01</x:v>
      </x:c>
      <x:c r="E4189" s="10" t="str">
        <x:v>ORIGINAL_LEDGER</x:v>
      </x:c>
      <x:c r="F4189" s="10" t="str">
        <x:v>FAIL</x:v>
      </x:c>
      <x:c r="G4189" s="10" t="str">
        <x:v>NO_VERDICT</x:v>
      </x:c>
      <x:c r="H4189" s="10" t="str">
        <x:v>INFRASTRUCTURE_FAILURE</x:v>
      </x:c>
      <x:c r="I4189" s="10" t="str">
        <x:v>NOT_PARSED</x:v>
      </x:c>
      <x:c r="J4189" s="10" t="str">
        <x:v>NO_SEMANTIC_VALIDATOR_DETERMINISTIC_FAIL</x:v>
      </x:c>
      <x:c r="K4189" s="10" t="str">
        <x:v>ce570a0fadf25171f5507b87a90d31eb788d7522e41fec2f411814bc84805d1e</x:v>
      </x:c>
      <x:c r="L4189" s="10" t="str">
        <x:v>historical_three</x:v>
      </x:c>
      <x:c r="M4189" s="10" t="n">
        <x:v>0</x:v>
      </x:c>
      <x:c r="N4189" s="10" t="n">
        <x:v>0</x:v>
      </x:c>
      <x:c r="O4189" s="10" t="n">
        <x:v>0</x:v>
      </x:c>
      <x:c r="P4189" s="9" t="str">
        <x:f>'CaseReview'!U2003</x:f>
        <x:v>FAIL</x:v>
      </x:c>
      <x:c r="Q4189" s="9" t="n">
        <x:f>IF(AND(T4189=1,G4189=P4189),1,0)</x:f>
        <x:v>0</x:v>
      </x:c>
      <x:c r="R4189" s="9" t="n">
        <x:f>IF(AND(T4189=1,G4189="PASS",P4189="FAIL"),1,0)</x:f>
        <x:v>0</x:v>
      </x:c>
      <x:c r="S4189" s="9" t="n">
        <x:f>IF(AND(T4189=1,G4189="FAIL",P4189="PASS"),1,0)</x:f>
        <x:v>0</x:v>
      </x:c>
      <x:c r="T4189" s="9" t="n">
        <x:v>0</x:v>
      </x:c>
      <x:c r="U4189" s="9" t="n">
        <x:v>6</x:v>
      </x:c>
      <x:c r="V4189" s="9" t="str">
        <x:v>MVP/SHACL_GENERATION_PIPELINE/experiments/LUNA_NO_SEMANTIC_VALIDATOR/RUN_01/runs/RUN-TRF-078-20260901T113247277059Z/artifacts/attempt_01/candidate_shape.ttl</x:v>
      </x:c>
    </x:row>
    <x:row r="4190" ht="22" customHeight="1">
      <x:c r="A4190" s="10" t="str">
        <x:v>NO_SEMANTIC</x:v>
      </x:c>
      <x:c r="B4190" s="10" t="str">
        <x:v>TRF-078</x:v>
      </x:c>
      <x:c r="C4190" s="10" t="str">
        <x:v>TRF-078-P01</x:v>
      </x:c>
      <x:c r="D4190" s="10" t="str">
        <x:v>RUN_01</x:v>
      </x:c>
      <x:c r="E4190" s="10" t="str">
        <x:v>ORIGINAL_LEDGER</x:v>
      </x:c>
      <x:c r="F4190" s="10" t="str">
        <x:v>PASS</x:v>
      </x:c>
      <x:c r="G4190" s="10" t="str">
        <x:v>NO_VERDICT</x:v>
      </x:c>
      <x:c r="H4190" s="10" t="str">
        <x:v>INFRASTRUCTURE_FAILURE</x:v>
      </x:c>
      <x:c r="I4190" s="10" t="str">
        <x:v>NOT_PARSED</x:v>
      </x:c>
      <x:c r="J4190" s="10" t="str">
        <x:v>NO_SEMANTIC_VALIDATOR_DETERMINISTIC_FAIL</x:v>
      </x:c>
      <x:c r="K4190" s="10" t="str">
        <x:v>ce570a0fadf25171f5507b87a90d31eb788d7522e41fec2f411814bc84805d1e</x:v>
      </x:c>
      <x:c r="L4190" s="10" t="str">
        <x:v>historical_three</x:v>
      </x:c>
      <x:c r="M4190" s="10" t="n">
        <x:v>0</x:v>
      </x:c>
      <x:c r="N4190" s="10" t="n">
        <x:v>0</x:v>
      </x:c>
      <x:c r="O4190" s="10" t="n">
        <x:v>0</x:v>
      </x:c>
      <x:c r="P4190" s="9" t="str">
        <x:f>'CaseReview'!U2004</x:f>
        <x:v>PASS</x:v>
      </x:c>
      <x:c r="Q4190" s="9" t="n">
        <x:f>IF(AND(T4190=1,G4190=P4190),1,0)</x:f>
        <x:v>0</x:v>
      </x:c>
      <x:c r="R4190" s="9" t="n">
        <x:f>IF(AND(T4190=1,G4190="PASS",P4190="FAIL"),1,0)</x:f>
        <x:v>0</x:v>
      </x:c>
      <x:c r="S4190" s="9" t="n">
        <x:f>IF(AND(T4190=1,G4190="FAIL",P4190="PASS"),1,0)</x:f>
        <x:v>0</x:v>
      </x:c>
      <x:c r="T4190" s="9" t="n">
        <x:v>0</x:v>
      </x:c>
      <x:c r="U4190" s="9" t="n">
        <x:v>6</x:v>
      </x:c>
      <x:c r="V4190" s="9" t="str">
        <x:v>MVP/SHACL_GENERATION_PIPELINE/experiments/LUNA_NO_SEMANTIC_VALIDATOR/RUN_01/runs/RUN-TRF-078-20260901T113247277059Z/artifacts/attempt_01/candidate_shape.ttl</x:v>
      </x:c>
    </x:row>
    <x:row r="4191" ht="22" customHeight="1">
      <x:c r="A4191" s="10" t="str">
        <x:v>NO_SEMANTIC</x:v>
      </x:c>
      <x:c r="B4191" s="10" t="str">
        <x:v>TRF-079</x:v>
      </x:c>
      <x:c r="C4191" s="10" t="str">
        <x:v>TRF-079-F01</x:v>
      </x:c>
      <x:c r="D4191" s="10" t="str">
        <x:v>RUN_01</x:v>
      </x:c>
      <x:c r="E4191" s="10" t="str">
        <x:v>ORIGINAL_LEDGER</x:v>
      </x:c>
      <x:c r="F4191" s="10" t="str">
        <x:v>FAIL</x:v>
      </x:c>
      <x:c r="G4191" s="10" t="str">
        <x:v>FAIL</x:v>
      </x:c>
      <x:c r="H4191" s="10" t="str">
        <x:v>EXECUTED</x:v>
      </x:c>
      <x:c r="I4191" s="10" t="str">
        <x:v>PARSED</x:v>
      </x:c>
      <x:c r="J4191" s="10" t="str">
        <x:v>NO_SEMANTIC_VALIDATOR_DETERMINISTIC_PASS</x:v>
      </x:c>
      <x:c r="K4191" s="10" t="str">
        <x:v>dae0d09bdfa6b94830e4b98a578cad08b08160c283c7228d0baba310513a58af</x:v>
      </x:c>
      <x:c r="L4191" s="10" t="str">
        <x:v>historical_three</x:v>
      </x:c>
      <x:c r="M4191" s="10" t="n">
        <x:v>1</x:v>
      </x:c>
      <x:c r="N4191" s="10" t="n">
        <x:v>0</x:v>
      </x:c>
      <x:c r="O4191" s="10" t="n">
        <x:v>0</x:v>
      </x:c>
      <x:c r="P4191" s="9" t="str">
        <x:f>'CaseReview'!U2005</x:f>
        <x:v>FAIL</x:v>
      </x:c>
      <x:c r="Q4191" s="9" t="n">
        <x:f>IF(AND(T4191=1,G4191=P4191),1,0)</x:f>
        <x:v>1</x:v>
      </x:c>
      <x:c r="R4191" s="9" t="n">
        <x:f>IF(AND(T4191=1,G4191="PASS",P4191="FAIL"),1,0)</x:f>
        <x:v>0</x:v>
      </x:c>
      <x:c r="S4191" s="9" t="n">
        <x:f>IF(AND(T4191=1,G4191="FAIL",P4191="PASS"),1,0)</x:f>
        <x:v>0</x:v>
      </x:c>
      <x:c r="T4191" s="9" t="n">
        <x:v>1</x:v>
      </x:c>
      <x:c r="U4191" s="9" t="n">
        <x:v>8</x:v>
      </x:c>
      <x:c r="V4191" s="9" t="str">
        <x:v>MVP/SHACL_GENERATION_PIPELINE/experiments/LUNA_NO_SEMANTIC_VALIDATOR/RUN_01/runs/RUN-TRF-079-20260901T113317828763Z/artifacts/attempt_01/candidate_shape.ttl</x:v>
      </x:c>
    </x:row>
    <x:row r="4192" ht="22" customHeight="1">
      <x:c r="A4192" s="10" t="str">
        <x:v>NO_SEMANTIC</x:v>
      </x:c>
      <x:c r="B4192" s="10" t="str">
        <x:v>TRF-079</x:v>
      </x:c>
      <x:c r="C4192" s="10" t="str">
        <x:v>TRF-079-F02</x:v>
      </x:c>
      <x:c r="D4192" s="10" t="str">
        <x:v>RUN_01</x:v>
      </x:c>
      <x:c r="E4192" s="10" t="str">
        <x:v>ORIGINAL_LEDGER</x:v>
      </x:c>
      <x:c r="F4192" s="10" t="str">
        <x:v>FAIL</x:v>
      </x:c>
      <x:c r="G4192" s="10" t="str">
        <x:v>FAIL</x:v>
      </x:c>
      <x:c r="H4192" s="10" t="str">
        <x:v>EXECUTED</x:v>
      </x:c>
      <x:c r="I4192" s="10" t="str">
        <x:v>PARSED</x:v>
      </x:c>
      <x:c r="J4192" s="10" t="str">
        <x:v>NO_SEMANTIC_VALIDATOR_DETERMINISTIC_PASS</x:v>
      </x:c>
      <x:c r="K4192" s="10" t="str">
        <x:v>dae0d09bdfa6b94830e4b98a578cad08b08160c283c7228d0baba310513a58af</x:v>
      </x:c>
      <x:c r="L4192" s="10" t="str">
        <x:v>historical_three</x:v>
      </x:c>
      <x:c r="M4192" s="10" t="n">
        <x:v>1</x:v>
      </x:c>
      <x:c r="N4192" s="10" t="n">
        <x:v>0</x:v>
      </x:c>
      <x:c r="O4192" s="10" t="n">
        <x:v>0</x:v>
      </x:c>
      <x:c r="P4192" s="9" t="str">
        <x:f>'CaseReview'!U2006</x:f>
        <x:v>FAIL</x:v>
      </x:c>
      <x:c r="Q4192" s="9" t="n">
        <x:f>IF(AND(T4192=1,G4192=P4192),1,0)</x:f>
        <x:v>1</x:v>
      </x:c>
      <x:c r="R4192" s="9" t="n">
        <x:f>IF(AND(T4192=1,G4192="PASS",P4192="FAIL"),1,0)</x:f>
        <x:v>0</x:v>
      </x:c>
      <x:c r="S4192" s="9" t="n">
        <x:f>IF(AND(T4192=1,G4192="FAIL",P4192="PASS"),1,0)</x:f>
        <x:v>0</x:v>
      </x:c>
      <x:c r="T4192" s="9" t="n">
        <x:v>1</x:v>
      </x:c>
      <x:c r="U4192" s="9" t="n">
        <x:v>8</x:v>
      </x:c>
      <x:c r="V4192" s="9" t="str">
        <x:v>MVP/SHACL_GENERATION_PIPELINE/experiments/LUNA_NO_SEMANTIC_VALIDATOR/RUN_01/runs/RUN-TRF-079-20260901T113317828763Z/artifacts/attempt_01/candidate_shape.ttl</x:v>
      </x:c>
    </x:row>
    <x:row r="4193" ht="22" customHeight="1">
      <x:c r="A4193" s="10" t="str">
        <x:v>NO_SEMANTIC</x:v>
      </x:c>
      <x:c r="B4193" s="10" t="str">
        <x:v>TRF-079</x:v>
      </x:c>
      <x:c r="C4193" s="10" t="str">
        <x:v>TRF-079-F03</x:v>
      </x:c>
      <x:c r="D4193" s="10" t="str">
        <x:v>RUN_01</x:v>
      </x:c>
      <x:c r="E4193" s="10" t="str">
        <x:v>ORIGINAL_LEDGER</x:v>
      </x:c>
      <x:c r="F4193" s="10" t="str">
        <x:v>FAIL</x:v>
      </x:c>
      <x:c r="G4193" s="10" t="str">
        <x:v>FAIL</x:v>
      </x:c>
      <x:c r="H4193" s="10" t="str">
        <x:v>EXECUTED</x:v>
      </x:c>
      <x:c r="I4193" s="10" t="str">
        <x:v>PARSED</x:v>
      </x:c>
      <x:c r="J4193" s="10" t="str">
        <x:v>NO_SEMANTIC_VALIDATOR_DETERMINISTIC_PASS</x:v>
      </x:c>
      <x:c r="K4193" s="10" t="str">
        <x:v>dae0d09bdfa6b94830e4b98a578cad08b08160c283c7228d0baba310513a58af</x:v>
      </x:c>
      <x:c r="L4193" s="10" t="str">
        <x:v>historical_three</x:v>
      </x:c>
      <x:c r="M4193" s="10" t="n">
        <x:v>1</x:v>
      </x:c>
      <x:c r="N4193" s="10" t="n">
        <x:v>0</x:v>
      </x:c>
      <x:c r="O4193" s="10" t="n">
        <x:v>0</x:v>
      </x:c>
      <x:c r="P4193" s="9" t="str">
        <x:f>'CaseReview'!U2007</x:f>
        <x:v>FAIL</x:v>
      </x:c>
      <x:c r="Q4193" s="9" t="n">
        <x:f>IF(AND(T4193=1,G4193=P4193),1,0)</x:f>
        <x:v>1</x:v>
      </x:c>
      <x:c r="R4193" s="9" t="n">
        <x:f>IF(AND(T4193=1,G4193="PASS",P4193="FAIL"),1,0)</x:f>
        <x:v>0</x:v>
      </x:c>
      <x:c r="S4193" s="9" t="n">
        <x:f>IF(AND(T4193=1,G4193="FAIL",P4193="PASS"),1,0)</x:f>
        <x:v>0</x:v>
      </x:c>
      <x:c r="T4193" s="9" t="n">
        <x:v>1</x:v>
      </x:c>
      <x:c r="U4193" s="9" t="n">
        <x:v>8</x:v>
      </x:c>
      <x:c r="V4193" s="9" t="str">
        <x:v>MVP/SHACL_GENERATION_PIPELINE/experiments/LUNA_NO_SEMANTIC_VALIDATOR/RUN_01/runs/RUN-TRF-079-20260901T113317828763Z/artifacts/attempt_01/candidate_shape.ttl</x:v>
      </x:c>
    </x:row>
    <x:row r="4194" ht="22" customHeight="1">
      <x:c r="A4194" s="10" t="str">
        <x:v>NO_SEMANTIC</x:v>
      </x:c>
      <x:c r="B4194" s="10" t="str">
        <x:v>TRF-079</x:v>
      </x:c>
      <x:c r="C4194" s="10" t="str">
        <x:v>TRF-079-P01</x:v>
      </x:c>
      <x:c r="D4194" s="10" t="str">
        <x:v>RUN_01</x:v>
      </x:c>
      <x:c r="E4194" s="10" t="str">
        <x:v>ORIGINAL_LEDGER</x:v>
      </x:c>
      <x:c r="F4194" s="10" t="str">
        <x:v>PASS</x:v>
      </x:c>
      <x:c r="G4194" s="10" t="str">
        <x:v>PASS</x:v>
      </x:c>
      <x:c r="H4194" s="10" t="str">
        <x:v>EXECUTED</x:v>
      </x:c>
      <x:c r="I4194" s="10" t="str">
        <x:v>PARSED</x:v>
      </x:c>
      <x:c r="J4194" s="10" t="str">
        <x:v>NO_SEMANTIC_VALIDATOR_DETERMINISTIC_PASS</x:v>
      </x:c>
      <x:c r="K4194" s="10" t="str">
        <x:v>dae0d09bdfa6b94830e4b98a578cad08b08160c283c7228d0baba310513a58af</x:v>
      </x:c>
      <x:c r="L4194" s="10" t="str">
        <x:v>historical_three</x:v>
      </x:c>
      <x:c r="M4194" s="10" t="n">
        <x:v>1</x:v>
      </x:c>
      <x:c r="N4194" s="10" t="n">
        <x:v>0</x:v>
      </x:c>
      <x:c r="O4194" s="10" t="n">
        <x:v>0</x:v>
      </x:c>
      <x:c r="P4194" s="9" t="str">
        <x:f>'CaseReview'!U2008</x:f>
        <x:v>PASS</x:v>
      </x:c>
      <x:c r="Q4194" s="9" t="n">
        <x:f>IF(AND(T4194=1,G4194=P4194),1,0)</x:f>
        <x:v>1</x:v>
      </x:c>
      <x:c r="R4194" s="9" t="n">
        <x:f>IF(AND(T4194=1,G4194="PASS",P4194="FAIL"),1,0)</x:f>
        <x:v>0</x:v>
      </x:c>
      <x:c r="S4194" s="9" t="n">
        <x:f>IF(AND(T4194=1,G4194="FAIL",P4194="PASS"),1,0)</x:f>
        <x:v>0</x:v>
      </x:c>
      <x:c r="T4194" s="9" t="n">
        <x:v>1</x:v>
      </x:c>
      <x:c r="U4194" s="9" t="n">
        <x:v>8</x:v>
      </x:c>
      <x:c r="V4194" s="9" t="str">
        <x:v>MVP/SHACL_GENERATION_PIPELINE/experiments/LUNA_NO_SEMANTIC_VALIDATOR/RUN_01/runs/RUN-TRF-079-20260901T113317828763Z/artifacts/attempt_01/candidate_shape.ttl</x:v>
      </x:c>
    </x:row>
    <x:row r="4195" ht="22" customHeight="1">
      <x:c r="A4195" s="10" t="str">
        <x:v>NO_SEMANTIC</x:v>
      </x:c>
      <x:c r="B4195" s="10" t="str">
        <x:v>TRF-079</x:v>
      </x:c>
      <x:c r="C4195" s="10" t="str">
        <x:v>TRF-079-P02</x:v>
      </x:c>
      <x:c r="D4195" s="10" t="str">
        <x:v>RUN_01</x:v>
      </x:c>
      <x:c r="E4195" s="10" t="str">
        <x:v>ORIGINAL_LEDGER</x:v>
      </x:c>
      <x:c r="F4195" s="10" t="str">
        <x:v>PASS</x:v>
      </x:c>
      <x:c r="G4195" s="10" t="str">
        <x:v>PASS</x:v>
      </x:c>
      <x:c r="H4195" s="10" t="str">
        <x:v>EXECUTED</x:v>
      </x:c>
      <x:c r="I4195" s="10" t="str">
        <x:v>PARSED</x:v>
      </x:c>
      <x:c r="J4195" s="10" t="str">
        <x:v>NO_SEMANTIC_VALIDATOR_DETERMINISTIC_PASS</x:v>
      </x:c>
      <x:c r="K4195" s="10" t="str">
        <x:v>dae0d09bdfa6b94830e4b98a578cad08b08160c283c7228d0baba310513a58af</x:v>
      </x:c>
      <x:c r="L4195" s="10" t="str">
        <x:v>historical_three</x:v>
      </x:c>
      <x:c r="M4195" s="10" t="n">
        <x:v>1</x:v>
      </x:c>
      <x:c r="N4195" s="10" t="n">
        <x:v>0</x:v>
      </x:c>
      <x:c r="O4195" s="10" t="n">
        <x:v>0</x:v>
      </x:c>
      <x:c r="P4195" s="9" t="str">
        <x:f>'CaseReview'!U2009</x:f>
        <x:v>PASS</x:v>
      </x:c>
      <x:c r="Q4195" s="9" t="n">
        <x:f>IF(AND(T4195=1,G4195=P4195),1,0)</x:f>
        <x:v>1</x:v>
      </x:c>
      <x:c r="R4195" s="9" t="n">
        <x:f>IF(AND(T4195=1,G4195="PASS",P4195="FAIL"),1,0)</x:f>
        <x:v>0</x:v>
      </x:c>
      <x:c r="S4195" s="9" t="n">
        <x:f>IF(AND(T4195=1,G4195="FAIL",P4195="PASS"),1,0)</x:f>
        <x:v>0</x:v>
      </x:c>
      <x:c r="T4195" s="9" t="n">
        <x:v>1</x:v>
      </x:c>
      <x:c r="U4195" s="9" t="n">
        <x:v>8</x:v>
      </x:c>
      <x:c r="V4195" s="9" t="str">
        <x:v>MVP/SHACL_GENERATION_PIPELINE/experiments/LUNA_NO_SEMANTIC_VALIDATOR/RUN_01/runs/RUN-TRF-079-20260901T113317828763Z/artifacts/attempt_01/candidate_shape.ttl</x:v>
      </x:c>
    </x:row>
    <x:row r="4196" ht="22" customHeight="1">
      <x:c r="A4196" s="10" t="str">
        <x:v>NO_SEMANTIC</x:v>
      </x:c>
      <x:c r="B4196" s="10" t="str">
        <x:v>TRF-079</x:v>
      </x:c>
      <x:c r="C4196" s="10" t="str">
        <x:v>TRF-079-P03</x:v>
      </x:c>
      <x:c r="D4196" s="10" t="str">
        <x:v>RUN_01</x:v>
      </x:c>
      <x:c r="E4196" s="10" t="str">
        <x:v>ORIGINAL_LEDGER</x:v>
      </x:c>
      <x:c r="F4196" s="10" t="str">
        <x:v>PASS</x:v>
      </x:c>
      <x:c r="G4196" s="10" t="str">
        <x:v>PASS</x:v>
      </x:c>
      <x:c r="H4196" s="10" t="str">
        <x:v>EXECUTED</x:v>
      </x:c>
      <x:c r="I4196" s="10" t="str">
        <x:v>PARSED</x:v>
      </x:c>
      <x:c r="J4196" s="10" t="str">
        <x:v>NO_SEMANTIC_VALIDATOR_DETERMINISTIC_PASS</x:v>
      </x:c>
      <x:c r="K4196" s="10" t="str">
        <x:v>dae0d09bdfa6b94830e4b98a578cad08b08160c283c7228d0baba310513a58af</x:v>
      </x:c>
      <x:c r="L4196" s="10" t="str">
        <x:v>historical_three</x:v>
      </x:c>
      <x:c r="M4196" s="10" t="n">
        <x:v>1</x:v>
      </x:c>
      <x:c r="N4196" s="10" t="n">
        <x:v>0</x:v>
      </x:c>
      <x:c r="O4196" s="10" t="n">
        <x:v>0</x:v>
      </x:c>
      <x:c r="P4196" s="9" t="str">
        <x:f>'CaseReview'!U2010</x:f>
        <x:v>PASS</x:v>
      </x:c>
      <x:c r="Q4196" s="9" t="n">
        <x:f>IF(AND(T4196=1,G4196=P4196),1,0)</x:f>
        <x:v>1</x:v>
      </x:c>
      <x:c r="R4196" s="9" t="n">
        <x:f>IF(AND(T4196=1,G4196="PASS",P4196="FAIL"),1,0)</x:f>
        <x:v>0</x:v>
      </x:c>
      <x:c r="S4196" s="9" t="n">
        <x:f>IF(AND(T4196=1,G4196="FAIL",P4196="PASS"),1,0)</x:f>
        <x:v>0</x:v>
      </x:c>
      <x:c r="T4196" s="9" t="n">
        <x:v>1</x:v>
      </x:c>
      <x:c r="U4196" s="9" t="n">
        <x:v>8</x:v>
      </x:c>
      <x:c r="V4196" s="9" t="str">
        <x:v>MVP/SHACL_GENERATION_PIPELINE/experiments/LUNA_NO_SEMANTIC_VALIDATOR/RUN_01/runs/RUN-TRF-079-20260901T113317828763Z/artifacts/attempt_01/candidate_shape.ttl</x:v>
      </x:c>
    </x:row>
    <x:row r="4197" ht="22" customHeight="1">
      <x:c r="A4197" s="10" t="str">
        <x:v>NO_SEMANTIC</x:v>
      </x:c>
      <x:c r="B4197" s="10" t="str">
        <x:v>TRF-079</x:v>
      </x:c>
      <x:c r="C4197" s="10" t="str">
        <x:v>TRF-079-P04</x:v>
      </x:c>
      <x:c r="D4197" s="10" t="str">
        <x:v>RUN_01</x:v>
      </x:c>
      <x:c r="E4197" s="10" t="str">
        <x:v>ORIGINAL_LEDGER</x:v>
      </x:c>
      <x:c r="F4197" s="10" t="str">
        <x:v>PASS</x:v>
      </x:c>
      <x:c r="G4197" s="10" t="str">
        <x:v>PASS</x:v>
      </x:c>
      <x:c r="H4197" s="10" t="str">
        <x:v>EXECUTED</x:v>
      </x:c>
      <x:c r="I4197" s="10" t="str">
        <x:v>PARSED</x:v>
      </x:c>
      <x:c r="J4197" s="10" t="str">
        <x:v>NO_SEMANTIC_VALIDATOR_DETERMINISTIC_PASS</x:v>
      </x:c>
      <x:c r="K4197" s="10" t="str">
        <x:v>dae0d09bdfa6b94830e4b98a578cad08b08160c283c7228d0baba310513a58af</x:v>
      </x:c>
      <x:c r="L4197" s="10" t="str">
        <x:v>historical_three</x:v>
      </x:c>
      <x:c r="M4197" s="10" t="n">
        <x:v>1</x:v>
      </x:c>
      <x:c r="N4197" s="10" t="n">
        <x:v>0</x:v>
      </x:c>
      <x:c r="O4197" s="10" t="n">
        <x:v>0</x:v>
      </x:c>
      <x:c r="P4197" s="9" t="str">
        <x:f>'CaseReview'!U2011</x:f>
        <x:v>PASS</x:v>
      </x:c>
      <x:c r="Q4197" s="9" t="n">
        <x:f>IF(AND(T4197=1,G4197=P4197),1,0)</x:f>
        <x:v>1</x:v>
      </x:c>
      <x:c r="R4197" s="9" t="n">
        <x:f>IF(AND(T4197=1,G4197="PASS",P4197="FAIL"),1,0)</x:f>
        <x:v>0</x:v>
      </x:c>
      <x:c r="S4197" s="9" t="n">
        <x:f>IF(AND(T4197=1,G4197="FAIL",P4197="PASS"),1,0)</x:f>
        <x:v>0</x:v>
      </x:c>
      <x:c r="T4197" s="9" t="n">
        <x:v>1</x:v>
      </x:c>
      <x:c r="U4197" s="9" t="n">
        <x:v>8</x:v>
      </x:c>
      <x:c r="V4197" s="9" t="str">
        <x:v>MVP/SHACL_GENERATION_PIPELINE/experiments/LUNA_NO_SEMANTIC_VALIDATOR/RUN_01/runs/RUN-TRF-079-20260901T113317828763Z/artifacts/attempt_01/candidate_shape.ttl</x:v>
      </x:c>
    </x:row>
    <x:row r="4198" ht="22" customHeight="1">
      <x:c r="A4198" s="10" t="str">
        <x:v>NO_SEMANTIC</x:v>
      </x:c>
      <x:c r="B4198" s="10" t="str">
        <x:v>TRF-079</x:v>
      </x:c>
      <x:c r="C4198" s="10" t="str">
        <x:v>TRF-079-P05</x:v>
      </x:c>
      <x:c r="D4198" s="10" t="str">
        <x:v>RUN_01</x:v>
      </x:c>
      <x:c r="E4198" s="10" t="str">
        <x:v>ORIGINAL_LEDGER</x:v>
      </x:c>
      <x:c r="F4198" s="10" t="str">
        <x:v>PASS</x:v>
      </x:c>
      <x:c r="G4198" s="10" t="str">
        <x:v>PASS</x:v>
      </x:c>
      <x:c r="H4198" s="10" t="str">
        <x:v>EXECUTED</x:v>
      </x:c>
      <x:c r="I4198" s="10" t="str">
        <x:v>PARSED</x:v>
      </x:c>
      <x:c r="J4198" s="10" t="str">
        <x:v>NO_SEMANTIC_VALIDATOR_DETERMINISTIC_PASS</x:v>
      </x:c>
      <x:c r="K4198" s="10" t="str">
        <x:v>dae0d09bdfa6b94830e4b98a578cad08b08160c283c7228d0baba310513a58af</x:v>
      </x:c>
      <x:c r="L4198" s="10" t="str">
        <x:v>historical_three</x:v>
      </x:c>
      <x:c r="M4198" s="10" t="n">
        <x:v>1</x:v>
      </x:c>
      <x:c r="N4198" s="10" t="n">
        <x:v>0</x:v>
      </x:c>
      <x:c r="O4198" s="10" t="n">
        <x:v>0</x:v>
      </x:c>
      <x:c r="P4198" s="9" t="str">
        <x:f>'CaseReview'!U2012</x:f>
        <x:v>PASS</x:v>
      </x:c>
      <x:c r="Q4198" s="9" t="n">
        <x:f>IF(AND(T4198=1,G4198=P4198),1,0)</x:f>
        <x:v>1</x:v>
      </x:c>
      <x:c r="R4198" s="9" t="n">
        <x:f>IF(AND(T4198=1,G4198="PASS",P4198="FAIL"),1,0)</x:f>
        <x:v>0</x:v>
      </x:c>
      <x:c r="S4198" s="9" t="n">
        <x:f>IF(AND(T4198=1,G4198="FAIL",P4198="PASS"),1,0)</x:f>
        <x:v>0</x:v>
      </x:c>
      <x:c r="T4198" s="9" t="n">
        <x:v>1</x:v>
      </x:c>
      <x:c r="U4198" s="9" t="n">
        <x:v>8</x:v>
      </x:c>
      <x:c r="V4198" s="9" t="str">
        <x:v>MVP/SHACL_GENERATION_PIPELINE/experiments/LUNA_NO_SEMANTIC_VALIDATOR/RUN_01/runs/RUN-TRF-079-20260901T113317828763Z/artifacts/attempt_01/candidate_shape.ttl</x:v>
      </x:c>
    </x:row>
    <x:row r="4199" ht="22" customHeight="1">
      <x:c r="A4199" s="10" t="str">
        <x:v>NO_SEMANTIC</x:v>
      </x:c>
      <x:c r="B4199" s="10" t="str">
        <x:v>TRF-080</x:v>
      </x:c>
      <x:c r="C4199" s="10" t="str">
        <x:v>TRF-080-F01</x:v>
      </x:c>
      <x:c r="D4199" s="10" t="str">
        <x:v>RUN_01</x:v>
      </x:c>
      <x:c r="E4199" s="10" t="str">
        <x:v>ORIGINAL_LEDGER</x:v>
      </x:c>
      <x:c r="F4199" s="10" t="str">
        <x:v>FAIL</x:v>
      </x:c>
      <x:c r="G4199" s="10" t="str">
        <x:v>FAIL</x:v>
      </x:c>
      <x:c r="H4199" s="10" t="str">
        <x:v>EXECUTED</x:v>
      </x:c>
      <x:c r="I4199" s="10" t="str">
        <x:v>PARSED</x:v>
      </x:c>
      <x:c r="J4199" s="10" t="str">
        <x:v>NO_SEMANTIC_VALIDATOR_DETERMINISTIC_PASS</x:v>
      </x:c>
      <x:c r="K4199" s="10" t="str">
        <x:v>400c87ad8caa67a1149e34fd185181b17670bc67508844fa4007a3c3e7ffc266</x:v>
      </x:c>
      <x:c r="L4199" s="10" t="str">
        <x:v>historical_three</x:v>
      </x:c>
      <x:c r="M4199" s="10" t="n">
        <x:v>1</x:v>
      </x:c>
      <x:c r="N4199" s="10" t="n">
        <x:v>0</x:v>
      </x:c>
      <x:c r="O4199" s="10" t="n">
        <x:v>0</x:v>
      </x:c>
      <x:c r="P4199" s="9" t="str">
        <x:f>'CaseReview'!U2013</x:f>
        <x:v>FAIL</x:v>
      </x:c>
      <x:c r="Q4199" s="9" t="n">
        <x:f>IF(AND(T4199=1,G4199=P4199),1,0)</x:f>
        <x:v>1</x:v>
      </x:c>
      <x:c r="R4199" s="9" t="n">
        <x:f>IF(AND(T4199=1,G4199="PASS",P4199="FAIL"),1,0)</x:f>
        <x:v>0</x:v>
      </x:c>
      <x:c r="S4199" s="9" t="n">
        <x:f>IF(AND(T4199=1,G4199="FAIL",P4199="PASS"),1,0)</x:f>
        <x:v>0</x:v>
      </x:c>
      <x:c r="T4199" s="9" t="n">
        <x:v>1</x:v>
      </x:c>
      <x:c r="U4199" s="9" t="n">
        <x:v>5</x:v>
      </x:c>
      <x:c r="V4199" s="9" t="str">
        <x:v>MVP/SHACL_GENERATION_PIPELINE/experiments/LUNA_NO_SEMANTIC_VALIDATOR/RUN_01/runs/RUN-TRF-080-20260901T113341044504Z/artifacts/attempt_01/candidate_shape.ttl</x:v>
      </x:c>
    </x:row>
    <x:row r="4200" ht="22" customHeight="1">
      <x:c r="A4200" s="10" t="str">
        <x:v>NO_SEMANTIC</x:v>
      </x:c>
      <x:c r="B4200" s="10" t="str">
        <x:v>TRF-080</x:v>
      </x:c>
      <x:c r="C4200" s="10" t="str">
        <x:v>TRF-080-F02</x:v>
      </x:c>
      <x:c r="D4200" s="10" t="str">
        <x:v>RUN_01</x:v>
      </x:c>
      <x:c r="E4200" s="10" t="str">
        <x:v>ORIGINAL_LEDGER</x:v>
      </x:c>
      <x:c r="F4200" s="10" t="str">
        <x:v>FAIL</x:v>
      </x:c>
      <x:c r="G4200" s="10" t="str">
        <x:v>FAIL</x:v>
      </x:c>
      <x:c r="H4200" s="10" t="str">
        <x:v>EXECUTED</x:v>
      </x:c>
      <x:c r="I4200" s="10" t="str">
        <x:v>PARSED</x:v>
      </x:c>
      <x:c r="J4200" s="10" t="str">
        <x:v>NO_SEMANTIC_VALIDATOR_DETERMINISTIC_PASS</x:v>
      </x:c>
      <x:c r="K4200" s="10" t="str">
        <x:v>400c87ad8caa67a1149e34fd185181b17670bc67508844fa4007a3c3e7ffc266</x:v>
      </x:c>
      <x:c r="L4200" s="10" t="str">
        <x:v>historical_three</x:v>
      </x:c>
      <x:c r="M4200" s="10" t="n">
        <x:v>1</x:v>
      </x:c>
      <x:c r="N4200" s="10" t="n">
        <x:v>0</x:v>
      </x:c>
      <x:c r="O4200" s="10" t="n">
        <x:v>0</x:v>
      </x:c>
      <x:c r="P4200" s="9" t="str">
        <x:f>'CaseReview'!U2014</x:f>
        <x:v>FAIL</x:v>
      </x:c>
      <x:c r="Q4200" s="9" t="n">
        <x:f>IF(AND(T4200=1,G4200=P4200),1,0)</x:f>
        <x:v>1</x:v>
      </x:c>
      <x:c r="R4200" s="9" t="n">
        <x:f>IF(AND(T4200=1,G4200="PASS",P4200="FAIL"),1,0)</x:f>
        <x:v>0</x:v>
      </x:c>
      <x:c r="S4200" s="9" t="n">
        <x:f>IF(AND(T4200=1,G4200="FAIL",P4200="PASS"),1,0)</x:f>
        <x:v>0</x:v>
      </x:c>
      <x:c r="T4200" s="9" t="n">
        <x:v>1</x:v>
      </x:c>
      <x:c r="U4200" s="9" t="n">
        <x:v>5</x:v>
      </x:c>
      <x:c r="V4200" s="9" t="str">
        <x:v>MVP/SHACL_GENERATION_PIPELINE/experiments/LUNA_NO_SEMANTIC_VALIDATOR/RUN_01/runs/RUN-TRF-080-20260901T113341044504Z/artifacts/attempt_01/candidate_shape.ttl</x:v>
      </x:c>
    </x:row>
    <x:row r="4201" ht="22" customHeight="1">
      <x:c r="A4201" s="10" t="str">
        <x:v>NO_SEMANTIC</x:v>
      </x:c>
      <x:c r="B4201" s="10" t="str">
        <x:v>TRF-080</x:v>
      </x:c>
      <x:c r="C4201" s="10" t="str">
        <x:v>TRF-080-F03</x:v>
      </x:c>
      <x:c r="D4201" s="10" t="str">
        <x:v>RUN_01</x:v>
      </x:c>
      <x:c r="E4201" s="10" t="str">
        <x:v>ORIGINAL_LEDGER</x:v>
      </x:c>
      <x:c r="F4201" s="10" t="str">
        <x:v>FAIL</x:v>
      </x:c>
      <x:c r="G4201" s="10" t="str">
        <x:v>FAIL</x:v>
      </x:c>
      <x:c r="H4201" s="10" t="str">
        <x:v>EXECUTED</x:v>
      </x:c>
      <x:c r="I4201" s="10" t="str">
        <x:v>PARSED</x:v>
      </x:c>
      <x:c r="J4201" s="10" t="str">
        <x:v>NO_SEMANTIC_VALIDATOR_DETERMINISTIC_PASS</x:v>
      </x:c>
      <x:c r="K4201" s="10" t="str">
        <x:v>400c87ad8caa67a1149e34fd185181b17670bc67508844fa4007a3c3e7ffc266</x:v>
      </x:c>
      <x:c r="L4201" s="10" t="str">
        <x:v>historical_three</x:v>
      </x:c>
      <x:c r="M4201" s="10" t="n">
        <x:v>1</x:v>
      </x:c>
      <x:c r="N4201" s="10" t="n">
        <x:v>0</x:v>
      </x:c>
      <x:c r="O4201" s="10" t="n">
        <x:v>0</x:v>
      </x:c>
      <x:c r="P4201" s="9" t="str">
        <x:f>'CaseReview'!U2015</x:f>
        <x:v>FAIL</x:v>
      </x:c>
      <x:c r="Q4201" s="9" t="n">
        <x:f>IF(AND(T4201=1,G4201=P4201),1,0)</x:f>
        <x:v>1</x:v>
      </x:c>
      <x:c r="R4201" s="9" t="n">
        <x:f>IF(AND(T4201=1,G4201="PASS",P4201="FAIL"),1,0)</x:f>
        <x:v>0</x:v>
      </x:c>
      <x:c r="S4201" s="9" t="n">
        <x:f>IF(AND(T4201=1,G4201="FAIL",P4201="PASS"),1,0)</x:f>
        <x:v>0</x:v>
      </x:c>
      <x:c r="T4201" s="9" t="n">
        <x:v>1</x:v>
      </x:c>
      <x:c r="U4201" s="9" t="n">
        <x:v>5</x:v>
      </x:c>
      <x:c r="V4201" s="9" t="str">
        <x:v>MVP/SHACL_GENERATION_PIPELINE/experiments/LUNA_NO_SEMANTIC_VALIDATOR/RUN_01/runs/RUN-TRF-080-20260901T113341044504Z/artifacts/attempt_01/candidate_shape.ttl</x:v>
      </x:c>
    </x:row>
    <x:row r="4202" ht="22" customHeight="1">
      <x:c r="A4202" s="10" t="str">
        <x:v>NO_SEMANTIC</x:v>
      </x:c>
      <x:c r="B4202" s="10" t="str">
        <x:v>TRF-080</x:v>
      </x:c>
      <x:c r="C4202" s="10" t="str">
        <x:v>TRF-080-P01</x:v>
      </x:c>
      <x:c r="D4202" s="10" t="str">
        <x:v>RUN_01</x:v>
      </x:c>
      <x:c r="E4202" s="10" t="str">
        <x:v>ORIGINAL_LEDGER</x:v>
      </x:c>
      <x:c r="F4202" s="10" t="str">
        <x:v>PASS</x:v>
      </x:c>
      <x:c r="G4202" s="10" t="str">
        <x:v>FAIL</x:v>
      </x:c>
      <x:c r="H4202" s="10" t="str">
        <x:v>EXECUTED</x:v>
      </x:c>
      <x:c r="I4202" s="10" t="str">
        <x:v>PARSED</x:v>
      </x:c>
      <x:c r="J4202" s="10" t="str">
        <x:v>NO_SEMANTIC_VALIDATOR_DETERMINISTIC_PASS</x:v>
      </x:c>
      <x:c r="K4202" s="10" t="str">
        <x:v>400c87ad8caa67a1149e34fd185181b17670bc67508844fa4007a3c3e7ffc266</x:v>
      </x:c>
      <x:c r="L4202" s="10" t="str">
        <x:v>historical_three</x:v>
      </x:c>
      <x:c r="M4202" s="10" t="n">
        <x:v>0</x:v>
      </x:c>
      <x:c r="N4202" s="10" t="n">
        <x:v>0</x:v>
      </x:c>
      <x:c r="O4202" s="10" t="n">
        <x:v>1</x:v>
      </x:c>
      <x:c r="P4202" s="9" t="str">
        <x:f>'CaseReview'!U2016</x:f>
        <x:v>PASS</x:v>
      </x:c>
      <x:c r="Q4202" s="9" t="n">
        <x:f>IF(AND(T4202=1,G4202=P4202),1,0)</x:f>
        <x:v>0</x:v>
      </x:c>
      <x:c r="R4202" s="9" t="n">
        <x:f>IF(AND(T4202=1,G4202="PASS",P4202="FAIL"),1,0)</x:f>
        <x:v>0</x:v>
      </x:c>
      <x:c r="S4202" s="9" t="n">
        <x:f>IF(AND(T4202=1,G4202="FAIL",P4202="PASS"),1,0)</x:f>
        <x:v>1</x:v>
      </x:c>
      <x:c r="T4202" s="9" t="n">
        <x:v>1</x:v>
      </x:c>
      <x:c r="U4202" s="9" t="n">
        <x:v>5</x:v>
      </x:c>
      <x:c r="V4202" s="9" t="str">
        <x:v>MVP/SHACL_GENERATION_PIPELINE/experiments/LUNA_NO_SEMANTIC_VALIDATOR/RUN_01/runs/RUN-TRF-080-20260901T113341044504Z/artifacts/attempt_01/candidate_shape.ttl</x:v>
      </x:c>
    </x:row>
    <x:row r="4203" ht="22" customHeight="1">
      <x:c r="A4203" s="10" t="str">
        <x:v>NO_SEMANTIC</x:v>
      </x:c>
      <x:c r="B4203" s="10" t="str">
        <x:v>TRF-080</x:v>
      </x:c>
      <x:c r="C4203" s="10" t="str">
        <x:v>TRF-080-P02</x:v>
      </x:c>
      <x:c r="D4203" s="10" t="str">
        <x:v>RUN_01</x:v>
      </x:c>
      <x:c r="E4203" s="10" t="str">
        <x:v>ORIGINAL_LEDGER</x:v>
      </x:c>
      <x:c r="F4203" s="10" t="str">
        <x:v>PASS</x:v>
      </x:c>
      <x:c r="G4203" s="10" t="str">
        <x:v>FAIL</x:v>
      </x:c>
      <x:c r="H4203" s="10" t="str">
        <x:v>EXECUTED</x:v>
      </x:c>
      <x:c r="I4203" s="10" t="str">
        <x:v>PARSED</x:v>
      </x:c>
      <x:c r="J4203" s="10" t="str">
        <x:v>NO_SEMANTIC_VALIDATOR_DETERMINISTIC_PASS</x:v>
      </x:c>
      <x:c r="K4203" s="10" t="str">
        <x:v>400c87ad8caa67a1149e34fd185181b17670bc67508844fa4007a3c3e7ffc266</x:v>
      </x:c>
      <x:c r="L4203" s="10" t="str">
        <x:v>historical_three</x:v>
      </x:c>
      <x:c r="M4203" s="10" t="n">
        <x:v>0</x:v>
      </x:c>
      <x:c r="N4203" s="10" t="n">
        <x:v>0</x:v>
      </x:c>
      <x:c r="O4203" s="10" t="n">
        <x:v>1</x:v>
      </x:c>
      <x:c r="P4203" s="9" t="str">
        <x:f>'CaseReview'!U2017</x:f>
        <x:v>PASS</x:v>
      </x:c>
      <x:c r="Q4203" s="9" t="n">
        <x:f>IF(AND(T4203=1,G4203=P4203),1,0)</x:f>
        <x:v>0</x:v>
      </x:c>
      <x:c r="R4203" s="9" t="n">
        <x:f>IF(AND(T4203=1,G4203="PASS",P4203="FAIL"),1,0)</x:f>
        <x:v>0</x:v>
      </x:c>
      <x:c r="S4203" s="9" t="n">
        <x:f>IF(AND(T4203=1,G4203="FAIL",P4203="PASS"),1,0)</x:f>
        <x:v>1</x:v>
      </x:c>
      <x:c r="T4203" s="9" t="n">
        <x:v>1</x:v>
      </x:c>
      <x:c r="U4203" s="9" t="n">
        <x:v>5</x:v>
      </x:c>
      <x:c r="V4203" s="9" t="str">
        <x:v>MVP/SHACL_GENERATION_PIPELINE/experiments/LUNA_NO_SEMANTIC_VALIDATOR/RUN_01/runs/RUN-TRF-080-20260901T113341044504Z/artifacts/attempt_01/candidate_shape.ttl</x:v>
      </x:c>
    </x:row>
    <x:row r="4204" ht="22" customHeight="1">
      <x:c r="A4204" s="10" t="str">
        <x:v>NO_SEMANTIC</x:v>
      </x:c>
      <x:c r="B4204" s="10" t="str">
        <x:v>TRF-081</x:v>
      </x:c>
      <x:c r="C4204" s="10" t="str">
        <x:v>TRF-081-F01</x:v>
      </x:c>
      <x:c r="D4204" s="10" t="str">
        <x:v>RUN_01</x:v>
      </x:c>
      <x:c r="E4204" s="10" t="str">
        <x:v>ORIGINAL_LEDGER</x:v>
      </x:c>
      <x:c r="F4204" s="10" t="str">
        <x:v>FAIL</x:v>
      </x:c>
      <x:c r="G4204" s="10" t="str">
        <x:v>FAIL</x:v>
      </x:c>
      <x:c r="H4204" s="10" t="str">
        <x:v>EXECUTED</x:v>
      </x:c>
      <x:c r="I4204" s="10" t="str">
        <x:v>PARSED</x:v>
      </x:c>
      <x:c r="J4204" s="10" t="str">
        <x:v>NO_SEMANTIC_VALIDATOR_DETERMINISTIC_PASS</x:v>
      </x:c>
      <x:c r="K4204" s="10" t="str">
        <x:v>2e0ae7bef7b0e356ab03efedb89f1bf987aa28d15cac6f269e9814e40ac624f4</x:v>
      </x:c>
      <x:c r="L4204" s="10" t="str">
        <x:v>historical_three</x:v>
      </x:c>
      <x:c r="M4204" s="10" t="n">
        <x:v>1</x:v>
      </x:c>
      <x:c r="N4204" s="10" t="n">
        <x:v>0</x:v>
      </x:c>
      <x:c r="O4204" s="10" t="n">
        <x:v>0</x:v>
      </x:c>
      <x:c r="P4204" s="9" t="str">
        <x:f>'CaseReview'!U2018</x:f>
        <x:v>FAIL</x:v>
      </x:c>
      <x:c r="Q4204" s="9" t="n">
        <x:f>IF(AND(T4204=1,G4204=P4204),1,0)</x:f>
        <x:v>1</x:v>
      </x:c>
      <x:c r="R4204" s="9" t="n">
        <x:f>IF(AND(T4204=1,G4204="PASS",P4204="FAIL"),1,0)</x:f>
        <x:v>0</x:v>
      </x:c>
      <x:c r="S4204" s="9" t="n">
        <x:f>IF(AND(T4204=1,G4204="FAIL",P4204="PASS"),1,0)</x:f>
        <x:v>0</x:v>
      </x:c>
      <x:c r="T4204" s="9" t="n">
        <x:v>1</x:v>
      </x:c>
      <x:c r="U4204" s="9" t="n">
        <x:v>6</x:v>
      </x:c>
      <x:c r="V4204" s="9" t="str">
        <x:v>MVP/SHACL_GENERATION_PIPELINE/experiments/LUNA_NO_SEMANTIC_VALIDATOR/RUN_01/runs/RUN-TRF-081-20260901T113400373355Z/artifacts/attempt_01/candidate_shape.ttl</x:v>
      </x:c>
    </x:row>
    <x:row r="4205" ht="22" customHeight="1">
      <x:c r="A4205" s="10" t="str">
        <x:v>NO_SEMANTIC</x:v>
      </x:c>
      <x:c r="B4205" s="10" t="str">
        <x:v>TRF-081</x:v>
      </x:c>
      <x:c r="C4205" s="10" t="str">
        <x:v>TRF-081-F02</x:v>
      </x:c>
      <x:c r="D4205" s="10" t="str">
        <x:v>RUN_01</x:v>
      </x:c>
      <x:c r="E4205" s="10" t="str">
        <x:v>ORIGINAL_LEDGER</x:v>
      </x:c>
      <x:c r="F4205" s="10" t="str">
        <x:v>FAIL</x:v>
      </x:c>
      <x:c r="G4205" s="10" t="str">
        <x:v>FAIL</x:v>
      </x:c>
      <x:c r="H4205" s="10" t="str">
        <x:v>EXECUTED</x:v>
      </x:c>
      <x:c r="I4205" s="10" t="str">
        <x:v>PARSED</x:v>
      </x:c>
      <x:c r="J4205" s="10" t="str">
        <x:v>NO_SEMANTIC_VALIDATOR_DETERMINISTIC_PASS</x:v>
      </x:c>
      <x:c r="K4205" s="10" t="str">
        <x:v>2e0ae7bef7b0e356ab03efedb89f1bf987aa28d15cac6f269e9814e40ac624f4</x:v>
      </x:c>
      <x:c r="L4205" s="10" t="str">
        <x:v>historical_three</x:v>
      </x:c>
      <x:c r="M4205" s="10" t="n">
        <x:v>1</x:v>
      </x:c>
      <x:c r="N4205" s="10" t="n">
        <x:v>0</x:v>
      </x:c>
      <x:c r="O4205" s="10" t="n">
        <x:v>0</x:v>
      </x:c>
      <x:c r="P4205" s="9" t="str">
        <x:f>'CaseReview'!U2019</x:f>
        <x:v>FAIL</x:v>
      </x:c>
      <x:c r="Q4205" s="9" t="n">
        <x:f>IF(AND(T4205=1,G4205=P4205),1,0)</x:f>
        <x:v>1</x:v>
      </x:c>
      <x:c r="R4205" s="9" t="n">
        <x:f>IF(AND(T4205=1,G4205="PASS",P4205="FAIL"),1,0)</x:f>
        <x:v>0</x:v>
      </x:c>
      <x:c r="S4205" s="9" t="n">
        <x:f>IF(AND(T4205=1,G4205="FAIL",P4205="PASS"),1,0)</x:f>
        <x:v>0</x:v>
      </x:c>
      <x:c r="T4205" s="9" t="n">
        <x:v>1</x:v>
      </x:c>
      <x:c r="U4205" s="9" t="n">
        <x:v>6</x:v>
      </x:c>
      <x:c r="V4205" s="9" t="str">
        <x:v>MVP/SHACL_GENERATION_PIPELINE/experiments/LUNA_NO_SEMANTIC_VALIDATOR/RUN_01/runs/RUN-TRF-081-20260901T113400373355Z/artifacts/attempt_01/candidate_shape.ttl</x:v>
      </x:c>
    </x:row>
    <x:row r="4206" ht="22" customHeight="1">
      <x:c r="A4206" s="10" t="str">
        <x:v>NO_SEMANTIC</x:v>
      </x:c>
      <x:c r="B4206" s="10" t="str">
        <x:v>TRF-081</x:v>
      </x:c>
      <x:c r="C4206" s="10" t="str">
        <x:v>TRF-081-F03</x:v>
      </x:c>
      <x:c r="D4206" s="10" t="str">
        <x:v>RUN_01</x:v>
      </x:c>
      <x:c r="E4206" s="10" t="str">
        <x:v>ORIGINAL_LEDGER</x:v>
      </x:c>
      <x:c r="F4206" s="10" t="str">
        <x:v>FAIL</x:v>
      </x:c>
      <x:c r="G4206" s="10" t="str">
        <x:v>FAIL</x:v>
      </x:c>
      <x:c r="H4206" s="10" t="str">
        <x:v>EXECUTED</x:v>
      </x:c>
      <x:c r="I4206" s="10" t="str">
        <x:v>PARSED</x:v>
      </x:c>
      <x:c r="J4206" s="10" t="str">
        <x:v>NO_SEMANTIC_VALIDATOR_DETERMINISTIC_PASS</x:v>
      </x:c>
      <x:c r="K4206" s="10" t="str">
        <x:v>2e0ae7bef7b0e356ab03efedb89f1bf987aa28d15cac6f269e9814e40ac624f4</x:v>
      </x:c>
      <x:c r="L4206" s="10" t="str">
        <x:v>historical_three</x:v>
      </x:c>
      <x:c r="M4206" s="10" t="n">
        <x:v>1</x:v>
      </x:c>
      <x:c r="N4206" s="10" t="n">
        <x:v>0</x:v>
      </x:c>
      <x:c r="O4206" s="10" t="n">
        <x:v>0</x:v>
      </x:c>
      <x:c r="P4206" s="9" t="str">
        <x:f>'CaseReview'!U2020</x:f>
        <x:v>FAIL</x:v>
      </x:c>
      <x:c r="Q4206" s="9" t="n">
        <x:f>IF(AND(T4206=1,G4206=P4206),1,0)</x:f>
        <x:v>1</x:v>
      </x:c>
      <x:c r="R4206" s="9" t="n">
        <x:f>IF(AND(T4206=1,G4206="PASS",P4206="FAIL"),1,0)</x:f>
        <x:v>0</x:v>
      </x:c>
      <x:c r="S4206" s="9" t="n">
        <x:f>IF(AND(T4206=1,G4206="FAIL",P4206="PASS"),1,0)</x:f>
        <x:v>0</x:v>
      </x:c>
      <x:c r="T4206" s="9" t="n">
        <x:v>1</x:v>
      </x:c>
      <x:c r="U4206" s="9" t="n">
        <x:v>6</x:v>
      </x:c>
      <x:c r="V4206" s="9" t="str">
        <x:v>MVP/SHACL_GENERATION_PIPELINE/experiments/LUNA_NO_SEMANTIC_VALIDATOR/RUN_01/runs/RUN-TRF-081-20260901T113400373355Z/artifacts/attempt_01/candidate_shape.ttl</x:v>
      </x:c>
    </x:row>
    <x:row r="4207" ht="22" customHeight="1">
      <x:c r="A4207" s="10" t="str">
        <x:v>NO_SEMANTIC</x:v>
      </x:c>
      <x:c r="B4207" s="10" t="str">
        <x:v>TRF-081</x:v>
      </x:c>
      <x:c r="C4207" s="10" t="str">
        <x:v>TRF-081-F04</x:v>
      </x:c>
      <x:c r="D4207" s="10" t="str">
        <x:v>RUN_01</x:v>
      </x:c>
      <x:c r="E4207" s="10" t="str">
        <x:v>ORIGINAL_LEDGER</x:v>
      </x:c>
      <x:c r="F4207" s="10" t="str">
        <x:v>FAIL</x:v>
      </x:c>
      <x:c r="G4207" s="10" t="str">
        <x:v>FAIL</x:v>
      </x:c>
      <x:c r="H4207" s="10" t="str">
        <x:v>EXECUTED</x:v>
      </x:c>
      <x:c r="I4207" s="10" t="str">
        <x:v>PARSED</x:v>
      </x:c>
      <x:c r="J4207" s="10" t="str">
        <x:v>NO_SEMANTIC_VALIDATOR_DETERMINISTIC_PASS</x:v>
      </x:c>
      <x:c r="K4207" s="10" t="str">
        <x:v>2e0ae7bef7b0e356ab03efedb89f1bf987aa28d15cac6f269e9814e40ac624f4</x:v>
      </x:c>
      <x:c r="L4207" s="10" t="str">
        <x:v>historical_three</x:v>
      </x:c>
      <x:c r="M4207" s="10" t="n">
        <x:v>1</x:v>
      </x:c>
      <x:c r="N4207" s="10" t="n">
        <x:v>0</x:v>
      </x:c>
      <x:c r="O4207" s="10" t="n">
        <x:v>0</x:v>
      </x:c>
      <x:c r="P4207" s="9" t="str">
        <x:f>'CaseReview'!U2021</x:f>
        <x:v>FAIL</x:v>
      </x:c>
      <x:c r="Q4207" s="9" t="n">
        <x:f>IF(AND(T4207=1,G4207=P4207),1,0)</x:f>
        <x:v>1</x:v>
      </x:c>
      <x:c r="R4207" s="9" t="n">
        <x:f>IF(AND(T4207=1,G4207="PASS",P4207="FAIL"),1,0)</x:f>
        <x:v>0</x:v>
      </x:c>
      <x:c r="S4207" s="9" t="n">
        <x:f>IF(AND(T4207=1,G4207="FAIL",P4207="PASS"),1,0)</x:f>
        <x:v>0</x:v>
      </x:c>
      <x:c r="T4207" s="9" t="n">
        <x:v>1</x:v>
      </x:c>
      <x:c r="U4207" s="9" t="n">
        <x:v>6</x:v>
      </x:c>
      <x:c r="V4207" s="9" t="str">
        <x:v>MVP/SHACL_GENERATION_PIPELINE/experiments/LUNA_NO_SEMANTIC_VALIDATOR/RUN_01/runs/RUN-TRF-081-20260901T113400373355Z/artifacts/attempt_01/candidate_shape.ttl</x:v>
      </x:c>
    </x:row>
    <x:row r="4208" ht="22" customHeight="1">
      <x:c r="A4208" s="10" t="str">
        <x:v>NO_SEMANTIC</x:v>
      </x:c>
      <x:c r="B4208" s="10" t="str">
        <x:v>TRF-081</x:v>
      </x:c>
      <x:c r="C4208" s="10" t="str">
        <x:v>TRF-081-P01</x:v>
      </x:c>
      <x:c r="D4208" s="10" t="str">
        <x:v>RUN_01</x:v>
      </x:c>
      <x:c r="E4208" s="10" t="str">
        <x:v>ORIGINAL_LEDGER</x:v>
      </x:c>
      <x:c r="F4208" s="10" t="str">
        <x:v>PASS</x:v>
      </x:c>
      <x:c r="G4208" s="10" t="str">
        <x:v>PASS</x:v>
      </x:c>
      <x:c r="H4208" s="10" t="str">
        <x:v>EXECUTED</x:v>
      </x:c>
      <x:c r="I4208" s="10" t="str">
        <x:v>PARSED</x:v>
      </x:c>
      <x:c r="J4208" s="10" t="str">
        <x:v>NO_SEMANTIC_VALIDATOR_DETERMINISTIC_PASS</x:v>
      </x:c>
      <x:c r="K4208" s="10" t="str">
        <x:v>2e0ae7bef7b0e356ab03efedb89f1bf987aa28d15cac6f269e9814e40ac624f4</x:v>
      </x:c>
      <x:c r="L4208" s="10" t="str">
        <x:v>historical_three</x:v>
      </x:c>
      <x:c r="M4208" s="10" t="n">
        <x:v>1</x:v>
      </x:c>
      <x:c r="N4208" s="10" t="n">
        <x:v>0</x:v>
      </x:c>
      <x:c r="O4208" s="10" t="n">
        <x:v>0</x:v>
      </x:c>
      <x:c r="P4208" s="9" t="str">
        <x:f>'CaseReview'!U2022</x:f>
        <x:v>PASS</x:v>
      </x:c>
      <x:c r="Q4208" s="9" t="n">
        <x:f>IF(AND(T4208=1,G4208=P4208),1,0)</x:f>
        <x:v>1</x:v>
      </x:c>
      <x:c r="R4208" s="9" t="n">
        <x:f>IF(AND(T4208=1,G4208="PASS",P4208="FAIL"),1,0)</x:f>
        <x:v>0</x:v>
      </x:c>
      <x:c r="S4208" s="9" t="n">
        <x:f>IF(AND(T4208=1,G4208="FAIL",P4208="PASS"),1,0)</x:f>
        <x:v>0</x:v>
      </x:c>
      <x:c r="T4208" s="9" t="n">
        <x:v>1</x:v>
      </x:c>
      <x:c r="U4208" s="9" t="n">
        <x:v>6</x:v>
      </x:c>
      <x:c r="V4208" s="9" t="str">
        <x:v>MVP/SHACL_GENERATION_PIPELINE/experiments/LUNA_NO_SEMANTIC_VALIDATOR/RUN_01/runs/RUN-TRF-081-20260901T113400373355Z/artifacts/attempt_01/candidate_shape.ttl</x:v>
      </x:c>
    </x:row>
    <x:row r="4209" ht="22" customHeight="1">
      <x:c r="A4209" s="10" t="str">
        <x:v>NO_SEMANTIC</x:v>
      </x:c>
      <x:c r="B4209" s="10" t="str">
        <x:v>TRF-081</x:v>
      </x:c>
      <x:c r="C4209" s="10" t="str">
        <x:v>TRF-081-P02</x:v>
      </x:c>
      <x:c r="D4209" s="10" t="str">
        <x:v>RUN_01</x:v>
      </x:c>
      <x:c r="E4209" s="10" t="str">
        <x:v>ORIGINAL_LEDGER</x:v>
      </x:c>
      <x:c r="F4209" s="10" t="str">
        <x:v>PASS</x:v>
      </x:c>
      <x:c r="G4209" s="10" t="str">
        <x:v>PASS</x:v>
      </x:c>
      <x:c r="H4209" s="10" t="str">
        <x:v>EXECUTED</x:v>
      </x:c>
      <x:c r="I4209" s="10" t="str">
        <x:v>PARSED</x:v>
      </x:c>
      <x:c r="J4209" s="10" t="str">
        <x:v>NO_SEMANTIC_VALIDATOR_DETERMINISTIC_PASS</x:v>
      </x:c>
      <x:c r="K4209" s="10" t="str">
        <x:v>2e0ae7bef7b0e356ab03efedb89f1bf987aa28d15cac6f269e9814e40ac624f4</x:v>
      </x:c>
      <x:c r="L4209" s="10" t="str">
        <x:v>historical_three</x:v>
      </x:c>
      <x:c r="M4209" s="10" t="n">
        <x:v>1</x:v>
      </x:c>
      <x:c r="N4209" s="10" t="n">
        <x:v>0</x:v>
      </x:c>
      <x:c r="O4209" s="10" t="n">
        <x:v>0</x:v>
      </x:c>
      <x:c r="P4209" s="9" t="str">
        <x:f>'CaseReview'!U2023</x:f>
        <x:v>PASS</x:v>
      </x:c>
      <x:c r="Q4209" s="9" t="n">
        <x:f>IF(AND(T4209=1,G4209=P4209),1,0)</x:f>
        <x:v>1</x:v>
      </x:c>
      <x:c r="R4209" s="9" t="n">
        <x:f>IF(AND(T4209=1,G4209="PASS",P4209="FAIL"),1,0)</x:f>
        <x:v>0</x:v>
      </x:c>
      <x:c r="S4209" s="9" t="n">
        <x:f>IF(AND(T4209=1,G4209="FAIL",P4209="PASS"),1,0)</x:f>
        <x:v>0</x:v>
      </x:c>
      <x:c r="T4209" s="9" t="n">
        <x:v>1</x:v>
      </x:c>
      <x:c r="U4209" s="9" t="n">
        <x:v>6</x:v>
      </x:c>
      <x:c r="V4209" s="9" t="str">
        <x:v>MVP/SHACL_GENERATION_PIPELINE/experiments/LUNA_NO_SEMANTIC_VALIDATOR/RUN_01/runs/RUN-TRF-081-20260901T113400373355Z/artifacts/attempt_01/candidate_shape.ttl</x:v>
      </x:c>
    </x:row>
    <x:row r="4210" ht="22" customHeight="1">
      <x:c r="A4210" s="10" t="str">
        <x:v>NO_SEMANTIC</x:v>
      </x:c>
      <x:c r="B4210" s="10" t="str">
        <x:v>TRF-082</x:v>
      </x:c>
      <x:c r="C4210" s="10" t="str">
        <x:v>TRF-082-F01</x:v>
      </x:c>
      <x:c r="D4210" s="10" t="str">
        <x:v>RUN_01</x:v>
      </x:c>
      <x:c r="E4210" s="10" t="str">
        <x:v>ORIGINAL_LEDGER</x:v>
      </x:c>
      <x:c r="F4210" s="10" t="str">
        <x:v>FAIL</x:v>
      </x:c>
      <x:c r="G4210" s="10" t="str">
        <x:v>FAIL</x:v>
      </x:c>
      <x:c r="H4210" s="10" t="str">
        <x:v>EXECUTED</x:v>
      </x:c>
      <x:c r="I4210" s="10" t="str">
        <x:v>PARSED</x:v>
      </x:c>
      <x:c r="J4210" s="10" t="str">
        <x:v>NO_SEMANTIC_VALIDATOR_DETERMINISTIC_PASS</x:v>
      </x:c>
      <x:c r="K4210" s="10" t="str">
        <x:v>a21617abe93657e6971999c4ac04e6091e508ab23aa9d9704d2b4995ec34c686</x:v>
      </x:c>
      <x:c r="L4210" s="10" t="str">
        <x:v>historical_three</x:v>
      </x:c>
      <x:c r="M4210" s="10" t="n">
        <x:v>1</x:v>
      </x:c>
      <x:c r="N4210" s="10" t="n">
        <x:v>0</x:v>
      </x:c>
      <x:c r="O4210" s="10" t="n">
        <x:v>0</x:v>
      </x:c>
      <x:c r="P4210" s="9" t="str">
        <x:f>'CaseReview'!U2024</x:f>
        <x:v>FAIL</x:v>
      </x:c>
      <x:c r="Q4210" s="9" t="n">
        <x:f>IF(AND(T4210=1,G4210=P4210),1,0)</x:f>
        <x:v>1</x:v>
      </x:c>
      <x:c r="R4210" s="9" t="n">
        <x:f>IF(AND(T4210=1,G4210="PASS",P4210="FAIL"),1,0)</x:f>
        <x:v>0</x:v>
      </x:c>
      <x:c r="S4210" s="9" t="n">
        <x:f>IF(AND(T4210=1,G4210="FAIL",P4210="PASS"),1,0)</x:f>
        <x:v>0</x:v>
      </x:c>
      <x:c r="T4210" s="9" t="n">
        <x:v>1</x:v>
      </x:c>
      <x:c r="U4210" s="9" t="n">
        <x:v>4</x:v>
      </x:c>
      <x:c r="V4210" s="9" t="str">
        <x:v>MVP/SHACL_GENERATION_PIPELINE/experiments/LUNA_NO_SEMANTIC_VALIDATOR/RUN_01/runs/RUN-TRF-082-20260901T113422564481Z/artifacts/attempt_01/candidate_shape.ttl</x:v>
      </x:c>
    </x:row>
    <x:row r="4211" ht="22" customHeight="1">
      <x:c r="A4211" s="10" t="str">
        <x:v>NO_SEMANTIC</x:v>
      </x:c>
      <x:c r="B4211" s="10" t="str">
        <x:v>TRF-082</x:v>
      </x:c>
      <x:c r="C4211" s="10" t="str">
        <x:v>TRF-082-F02</x:v>
      </x:c>
      <x:c r="D4211" s="10" t="str">
        <x:v>RUN_01</x:v>
      </x:c>
      <x:c r="E4211" s="10" t="str">
        <x:v>ORIGINAL_LEDGER</x:v>
      </x:c>
      <x:c r="F4211" s="10" t="str">
        <x:v>FAIL</x:v>
      </x:c>
      <x:c r="G4211" s="10" t="str">
        <x:v>FAIL</x:v>
      </x:c>
      <x:c r="H4211" s="10" t="str">
        <x:v>EXECUTED</x:v>
      </x:c>
      <x:c r="I4211" s="10" t="str">
        <x:v>PARSED</x:v>
      </x:c>
      <x:c r="J4211" s="10" t="str">
        <x:v>NO_SEMANTIC_VALIDATOR_DETERMINISTIC_PASS</x:v>
      </x:c>
      <x:c r="K4211" s="10" t="str">
        <x:v>a21617abe93657e6971999c4ac04e6091e508ab23aa9d9704d2b4995ec34c686</x:v>
      </x:c>
      <x:c r="L4211" s="10" t="str">
        <x:v>historical_three</x:v>
      </x:c>
      <x:c r="M4211" s="10" t="n">
        <x:v>1</x:v>
      </x:c>
      <x:c r="N4211" s="10" t="n">
        <x:v>0</x:v>
      </x:c>
      <x:c r="O4211" s="10" t="n">
        <x:v>0</x:v>
      </x:c>
      <x:c r="P4211" s="9" t="str">
        <x:f>'CaseReview'!U2025</x:f>
        <x:v>FAIL</x:v>
      </x:c>
      <x:c r="Q4211" s="9" t="n">
        <x:f>IF(AND(T4211=1,G4211=P4211),1,0)</x:f>
        <x:v>1</x:v>
      </x:c>
      <x:c r="R4211" s="9" t="n">
        <x:f>IF(AND(T4211=1,G4211="PASS",P4211="FAIL"),1,0)</x:f>
        <x:v>0</x:v>
      </x:c>
      <x:c r="S4211" s="9" t="n">
        <x:f>IF(AND(T4211=1,G4211="FAIL",P4211="PASS"),1,0)</x:f>
        <x:v>0</x:v>
      </x:c>
      <x:c r="T4211" s="9" t="n">
        <x:v>1</x:v>
      </x:c>
      <x:c r="U4211" s="9" t="n">
        <x:v>4</x:v>
      </x:c>
      <x:c r="V4211" s="9" t="str">
        <x:v>MVP/SHACL_GENERATION_PIPELINE/experiments/LUNA_NO_SEMANTIC_VALIDATOR/RUN_01/runs/RUN-TRF-082-20260901T113422564481Z/artifacts/attempt_01/candidate_shape.ttl</x:v>
      </x:c>
    </x:row>
    <x:row r="4212" ht="22" customHeight="1">
      <x:c r="A4212" s="10" t="str">
        <x:v>NO_SEMANTIC</x:v>
      </x:c>
      <x:c r="B4212" s="10" t="str">
        <x:v>TRF-082</x:v>
      </x:c>
      <x:c r="C4212" s="10" t="str">
        <x:v>TRF-082-P01</x:v>
      </x:c>
      <x:c r="D4212" s="10" t="str">
        <x:v>RUN_01</x:v>
      </x:c>
      <x:c r="E4212" s="10" t="str">
        <x:v>ORIGINAL_LEDGER</x:v>
      </x:c>
      <x:c r="F4212" s="10" t="str">
        <x:v>PASS</x:v>
      </x:c>
      <x:c r="G4212" s="10" t="str">
        <x:v>PASS</x:v>
      </x:c>
      <x:c r="H4212" s="10" t="str">
        <x:v>EXECUTED</x:v>
      </x:c>
      <x:c r="I4212" s="10" t="str">
        <x:v>PARSED</x:v>
      </x:c>
      <x:c r="J4212" s="10" t="str">
        <x:v>NO_SEMANTIC_VALIDATOR_DETERMINISTIC_PASS</x:v>
      </x:c>
      <x:c r="K4212" s="10" t="str">
        <x:v>a21617abe93657e6971999c4ac04e6091e508ab23aa9d9704d2b4995ec34c686</x:v>
      </x:c>
      <x:c r="L4212" s="10" t="str">
        <x:v>historical_three</x:v>
      </x:c>
      <x:c r="M4212" s="10" t="n">
        <x:v>1</x:v>
      </x:c>
      <x:c r="N4212" s="10" t="n">
        <x:v>0</x:v>
      </x:c>
      <x:c r="O4212" s="10" t="n">
        <x:v>0</x:v>
      </x:c>
      <x:c r="P4212" s="9" t="str">
        <x:f>'CaseReview'!U2026</x:f>
        <x:v>PASS</x:v>
      </x:c>
      <x:c r="Q4212" s="9" t="n">
        <x:f>IF(AND(T4212=1,G4212=P4212),1,0)</x:f>
        <x:v>1</x:v>
      </x:c>
      <x:c r="R4212" s="9" t="n">
        <x:f>IF(AND(T4212=1,G4212="PASS",P4212="FAIL"),1,0)</x:f>
        <x:v>0</x:v>
      </x:c>
      <x:c r="S4212" s="9" t="n">
        <x:f>IF(AND(T4212=1,G4212="FAIL",P4212="PASS"),1,0)</x:f>
        <x:v>0</x:v>
      </x:c>
      <x:c r="T4212" s="9" t="n">
        <x:v>1</x:v>
      </x:c>
      <x:c r="U4212" s="9" t="n">
        <x:v>4</x:v>
      </x:c>
      <x:c r="V4212" s="9" t="str">
        <x:v>MVP/SHACL_GENERATION_PIPELINE/experiments/LUNA_NO_SEMANTIC_VALIDATOR/RUN_01/runs/RUN-TRF-082-20260901T113422564481Z/artifacts/attempt_01/candidate_shape.ttl</x:v>
      </x:c>
    </x:row>
    <x:row r="4213" ht="22" customHeight="1">
      <x:c r="A4213" s="10" t="str">
        <x:v>NO_SEMANTIC</x:v>
      </x:c>
      <x:c r="B4213" s="10" t="str">
        <x:v>TRF-082</x:v>
      </x:c>
      <x:c r="C4213" s="10" t="str">
        <x:v>TRF-082-P02</x:v>
      </x:c>
      <x:c r="D4213" s="10" t="str">
        <x:v>RUN_01</x:v>
      </x:c>
      <x:c r="E4213" s="10" t="str">
        <x:v>ORIGINAL_LEDGER</x:v>
      </x:c>
      <x:c r="F4213" s="10" t="str">
        <x:v>PASS</x:v>
      </x:c>
      <x:c r="G4213" s="10" t="str">
        <x:v>PASS</x:v>
      </x:c>
      <x:c r="H4213" s="10" t="str">
        <x:v>EXECUTED</x:v>
      </x:c>
      <x:c r="I4213" s="10" t="str">
        <x:v>PARSED</x:v>
      </x:c>
      <x:c r="J4213" s="10" t="str">
        <x:v>NO_SEMANTIC_VALIDATOR_DETERMINISTIC_PASS</x:v>
      </x:c>
      <x:c r="K4213" s="10" t="str">
        <x:v>a21617abe93657e6971999c4ac04e6091e508ab23aa9d9704d2b4995ec34c686</x:v>
      </x:c>
      <x:c r="L4213" s="10" t="str">
        <x:v>historical_three</x:v>
      </x:c>
      <x:c r="M4213" s="10" t="n">
        <x:v>1</x:v>
      </x:c>
      <x:c r="N4213" s="10" t="n">
        <x:v>0</x:v>
      </x:c>
      <x:c r="O4213" s="10" t="n">
        <x:v>0</x:v>
      </x:c>
      <x:c r="P4213" s="9" t="str">
        <x:f>'CaseReview'!U2027</x:f>
        <x:v>PASS</x:v>
      </x:c>
      <x:c r="Q4213" s="9" t="n">
        <x:f>IF(AND(T4213=1,G4213=P4213),1,0)</x:f>
        <x:v>1</x:v>
      </x:c>
      <x:c r="R4213" s="9" t="n">
        <x:f>IF(AND(T4213=1,G4213="PASS",P4213="FAIL"),1,0)</x:f>
        <x:v>0</x:v>
      </x:c>
      <x:c r="S4213" s="9" t="n">
        <x:f>IF(AND(T4213=1,G4213="FAIL",P4213="PASS"),1,0)</x:f>
        <x:v>0</x:v>
      </x:c>
      <x:c r="T4213" s="9" t="n">
        <x:v>1</x:v>
      </x:c>
      <x:c r="U4213" s="9" t="n">
        <x:v>4</x:v>
      </x:c>
      <x:c r="V4213" s="9" t="str">
        <x:v>MVP/SHACL_GENERATION_PIPELINE/experiments/LUNA_NO_SEMANTIC_VALIDATOR/RUN_01/runs/RUN-TRF-082-20260901T113422564481Z/artifacts/attempt_01/candidate_shape.ttl</x:v>
      </x:c>
    </x:row>
    <x:row r="4214" ht="22" customHeight="1">
      <x:c r="A4214" s="10" t="str">
        <x:v>NO_SEMANTIC</x:v>
      </x:c>
      <x:c r="B4214" s="10" t="str">
        <x:v>TRF-083</x:v>
      </x:c>
      <x:c r="C4214" s="10" t="str">
        <x:v>TRF-083-F01</x:v>
      </x:c>
      <x:c r="D4214" s="10" t="str">
        <x:v>RUN_01</x:v>
      </x:c>
      <x:c r="E4214" s="10" t="str">
        <x:v>ORIGINAL_LEDGER</x:v>
      </x:c>
      <x:c r="F4214" s="10" t="str">
        <x:v>FAIL</x:v>
      </x:c>
      <x:c r="G4214" s="10" t="str">
        <x:v>FAIL</x:v>
      </x:c>
      <x:c r="H4214" s="10" t="str">
        <x:v>EXECUTED</x:v>
      </x:c>
      <x:c r="I4214" s="10" t="str">
        <x:v>PARSED</x:v>
      </x:c>
      <x:c r="J4214" s="10" t="str">
        <x:v>NO_SEMANTIC_VALIDATOR_DETERMINISTIC_PASS</x:v>
      </x:c>
      <x:c r="K4214" s="10" t="str">
        <x:v>ae8153e3debb69f3f1709d604b35fbab88421d790b050b3630afa186fdcf92ae</x:v>
      </x:c>
      <x:c r="L4214" s="10" t="str">
        <x:v>historical_three</x:v>
      </x:c>
      <x:c r="M4214" s="10" t="n">
        <x:v>1</x:v>
      </x:c>
      <x:c r="N4214" s="10" t="n">
        <x:v>0</x:v>
      </x:c>
      <x:c r="O4214" s="10" t="n">
        <x:v>0</x:v>
      </x:c>
      <x:c r="P4214" s="9" t="str">
        <x:f>'CaseReview'!U2028</x:f>
        <x:v>FAIL</x:v>
      </x:c>
      <x:c r="Q4214" s="9" t="n">
        <x:f>IF(AND(T4214=1,G4214=P4214),1,0)</x:f>
        <x:v>1</x:v>
      </x:c>
      <x:c r="R4214" s="9" t="n">
        <x:f>IF(AND(T4214=1,G4214="PASS",P4214="FAIL"),1,0)</x:f>
        <x:v>0</x:v>
      </x:c>
      <x:c r="S4214" s="9" t="n">
        <x:f>IF(AND(T4214=1,G4214="FAIL",P4214="PASS"),1,0)</x:f>
        <x:v>0</x:v>
      </x:c>
      <x:c r="T4214" s="9" t="n">
        <x:v>1</x:v>
      </x:c>
      <x:c r="U4214" s="9" t="n">
        <x:v>4</x:v>
      </x:c>
      <x:c r="V4214" s="9" t="str">
        <x:v>MVP/SHACL_GENERATION_PIPELINE/experiments/LUNA_NO_SEMANTIC_VALIDATOR/RUN_01/runs/RUN-TRF-083-20260901T113441927627Z/artifacts/attempt_01/candidate_shape.ttl</x:v>
      </x:c>
    </x:row>
    <x:row r="4215" ht="22" customHeight="1">
      <x:c r="A4215" s="10" t="str">
        <x:v>NO_SEMANTIC</x:v>
      </x:c>
      <x:c r="B4215" s="10" t="str">
        <x:v>TRF-083</x:v>
      </x:c>
      <x:c r="C4215" s="10" t="str">
        <x:v>TRF-083-F02</x:v>
      </x:c>
      <x:c r="D4215" s="10" t="str">
        <x:v>RUN_01</x:v>
      </x:c>
      <x:c r="E4215" s="10" t="str">
        <x:v>ORIGINAL_LEDGER</x:v>
      </x:c>
      <x:c r="F4215" s="10" t="str">
        <x:v>FAIL</x:v>
      </x:c>
      <x:c r="G4215" s="10" t="str">
        <x:v>FAIL</x:v>
      </x:c>
      <x:c r="H4215" s="10" t="str">
        <x:v>EXECUTED</x:v>
      </x:c>
      <x:c r="I4215" s="10" t="str">
        <x:v>PARSED</x:v>
      </x:c>
      <x:c r="J4215" s="10" t="str">
        <x:v>NO_SEMANTIC_VALIDATOR_DETERMINISTIC_PASS</x:v>
      </x:c>
      <x:c r="K4215" s="10" t="str">
        <x:v>ae8153e3debb69f3f1709d604b35fbab88421d790b050b3630afa186fdcf92ae</x:v>
      </x:c>
      <x:c r="L4215" s="10" t="str">
        <x:v>historical_three</x:v>
      </x:c>
      <x:c r="M4215" s="10" t="n">
        <x:v>1</x:v>
      </x:c>
      <x:c r="N4215" s="10" t="n">
        <x:v>0</x:v>
      </x:c>
      <x:c r="O4215" s="10" t="n">
        <x:v>0</x:v>
      </x:c>
      <x:c r="P4215" s="9" t="str">
        <x:f>'CaseReview'!U2029</x:f>
        <x:v>FAIL</x:v>
      </x:c>
      <x:c r="Q4215" s="9" t="n">
        <x:f>IF(AND(T4215=1,G4215=P4215),1,0)</x:f>
        <x:v>1</x:v>
      </x:c>
      <x:c r="R4215" s="9" t="n">
        <x:f>IF(AND(T4215=1,G4215="PASS",P4215="FAIL"),1,0)</x:f>
        <x:v>0</x:v>
      </x:c>
      <x:c r="S4215" s="9" t="n">
        <x:f>IF(AND(T4215=1,G4215="FAIL",P4215="PASS"),1,0)</x:f>
        <x:v>0</x:v>
      </x:c>
      <x:c r="T4215" s="9" t="n">
        <x:v>1</x:v>
      </x:c>
      <x:c r="U4215" s="9" t="n">
        <x:v>4</x:v>
      </x:c>
      <x:c r="V4215" s="9" t="str">
        <x:v>MVP/SHACL_GENERATION_PIPELINE/experiments/LUNA_NO_SEMANTIC_VALIDATOR/RUN_01/runs/RUN-TRF-083-20260901T113441927627Z/artifacts/attempt_01/candidate_shape.ttl</x:v>
      </x:c>
    </x:row>
    <x:row r="4216" ht="22" customHeight="1">
      <x:c r="A4216" s="10" t="str">
        <x:v>NO_SEMANTIC</x:v>
      </x:c>
      <x:c r="B4216" s="10" t="str">
        <x:v>TRF-083</x:v>
      </x:c>
      <x:c r="C4216" s="10" t="str">
        <x:v>TRF-083-P01</x:v>
      </x:c>
      <x:c r="D4216" s="10" t="str">
        <x:v>RUN_01</x:v>
      </x:c>
      <x:c r="E4216" s="10" t="str">
        <x:v>ORIGINAL_LEDGER</x:v>
      </x:c>
      <x:c r="F4216" s="10" t="str">
        <x:v>PASS</x:v>
      </x:c>
      <x:c r="G4216" s="10" t="str">
        <x:v>PASS</x:v>
      </x:c>
      <x:c r="H4216" s="10" t="str">
        <x:v>EXECUTED</x:v>
      </x:c>
      <x:c r="I4216" s="10" t="str">
        <x:v>PARSED</x:v>
      </x:c>
      <x:c r="J4216" s="10" t="str">
        <x:v>NO_SEMANTIC_VALIDATOR_DETERMINISTIC_PASS</x:v>
      </x:c>
      <x:c r="K4216" s="10" t="str">
        <x:v>ae8153e3debb69f3f1709d604b35fbab88421d790b050b3630afa186fdcf92ae</x:v>
      </x:c>
      <x:c r="L4216" s="10" t="str">
        <x:v>historical_three</x:v>
      </x:c>
      <x:c r="M4216" s="10" t="n">
        <x:v>1</x:v>
      </x:c>
      <x:c r="N4216" s="10" t="n">
        <x:v>0</x:v>
      </x:c>
      <x:c r="O4216" s="10" t="n">
        <x:v>0</x:v>
      </x:c>
      <x:c r="P4216" s="9" t="str">
        <x:f>'CaseReview'!U2030</x:f>
        <x:v>PASS</x:v>
      </x:c>
      <x:c r="Q4216" s="9" t="n">
        <x:f>IF(AND(T4216=1,G4216=P4216),1,0)</x:f>
        <x:v>1</x:v>
      </x:c>
      <x:c r="R4216" s="9" t="n">
        <x:f>IF(AND(T4216=1,G4216="PASS",P4216="FAIL"),1,0)</x:f>
        <x:v>0</x:v>
      </x:c>
      <x:c r="S4216" s="9" t="n">
        <x:f>IF(AND(T4216=1,G4216="FAIL",P4216="PASS"),1,0)</x:f>
        <x:v>0</x:v>
      </x:c>
      <x:c r="T4216" s="9" t="n">
        <x:v>1</x:v>
      </x:c>
      <x:c r="U4216" s="9" t="n">
        <x:v>4</x:v>
      </x:c>
      <x:c r="V4216" s="9" t="str">
        <x:v>MVP/SHACL_GENERATION_PIPELINE/experiments/LUNA_NO_SEMANTIC_VALIDATOR/RUN_01/runs/RUN-TRF-083-20260901T113441927627Z/artifacts/attempt_01/candidate_shape.ttl</x:v>
      </x:c>
    </x:row>
    <x:row r="4217" ht="22" customHeight="1">
      <x:c r="A4217" s="10" t="str">
        <x:v>NO_SEMANTIC</x:v>
      </x:c>
      <x:c r="B4217" s="10" t="str">
        <x:v>TRF-083</x:v>
      </x:c>
      <x:c r="C4217" s="10" t="str">
        <x:v>TRF-083-P02</x:v>
      </x:c>
      <x:c r="D4217" s="10" t="str">
        <x:v>RUN_01</x:v>
      </x:c>
      <x:c r="E4217" s="10" t="str">
        <x:v>ORIGINAL_LEDGER</x:v>
      </x:c>
      <x:c r="F4217" s="10" t="str">
        <x:v>PASS</x:v>
      </x:c>
      <x:c r="G4217" s="10" t="str">
        <x:v>PASS</x:v>
      </x:c>
      <x:c r="H4217" s="10" t="str">
        <x:v>EXECUTED</x:v>
      </x:c>
      <x:c r="I4217" s="10" t="str">
        <x:v>PARSED</x:v>
      </x:c>
      <x:c r="J4217" s="10" t="str">
        <x:v>NO_SEMANTIC_VALIDATOR_DETERMINISTIC_PASS</x:v>
      </x:c>
      <x:c r="K4217" s="10" t="str">
        <x:v>ae8153e3debb69f3f1709d604b35fbab88421d790b050b3630afa186fdcf92ae</x:v>
      </x:c>
      <x:c r="L4217" s="10" t="str">
        <x:v>historical_three</x:v>
      </x:c>
      <x:c r="M4217" s="10" t="n">
        <x:v>1</x:v>
      </x:c>
      <x:c r="N4217" s="10" t="n">
        <x:v>0</x:v>
      </x:c>
      <x:c r="O4217" s="10" t="n">
        <x:v>0</x:v>
      </x:c>
      <x:c r="P4217" s="9" t="str">
        <x:f>'CaseReview'!U2031</x:f>
        <x:v>PASS</x:v>
      </x:c>
      <x:c r="Q4217" s="9" t="n">
        <x:f>IF(AND(T4217=1,G4217=P4217),1,0)</x:f>
        <x:v>1</x:v>
      </x:c>
      <x:c r="R4217" s="9" t="n">
        <x:f>IF(AND(T4217=1,G4217="PASS",P4217="FAIL"),1,0)</x:f>
        <x:v>0</x:v>
      </x:c>
      <x:c r="S4217" s="9" t="n">
        <x:f>IF(AND(T4217=1,G4217="FAIL",P4217="PASS"),1,0)</x:f>
        <x:v>0</x:v>
      </x:c>
      <x:c r="T4217" s="9" t="n">
        <x:v>1</x:v>
      </x:c>
      <x:c r="U4217" s="9" t="n">
        <x:v>4</x:v>
      </x:c>
      <x:c r="V4217" s="9" t="str">
        <x:v>MVP/SHACL_GENERATION_PIPELINE/experiments/LUNA_NO_SEMANTIC_VALIDATOR/RUN_01/runs/RUN-TRF-083-20260901T113441927627Z/artifacts/attempt_01/candidate_shape.ttl</x:v>
      </x:c>
    </x:row>
    <x:row r="4218" ht="22" customHeight="1">
      <x:c r="A4218" s="10" t="str">
        <x:v>NO_SEMANTIC</x:v>
      </x:c>
      <x:c r="B4218" s="10" t="str">
        <x:v>TRF-084</x:v>
      </x:c>
      <x:c r="C4218" s="10" t="str">
        <x:v>TRF-084-F01</x:v>
      </x:c>
      <x:c r="D4218" s="10" t="str">
        <x:v>RUN_01</x:v>
      </x:c>
      <x:c r="E4218" s="10" t="str">
        <x:v>ORIGINAL_LEDGER</x:v>
      </x:c>
      <x:c r="F4218" s="10" t="str">
        <x:v>FAIL</x:v>
      </x:c>
      <x:c r="G4218" s="10" t="str">
        <x:v>FAIL</x:v>
      </x:c>
      <x:c r="H4218" s="10" t="str">
        <x:v>EXECUTED</x:v>
      </x:c>
      <x:c r="I4218" s="10" t="str">
        <x:v>PARSED</x:v>
      </x:c>
      <x:c r="J4218" s="10" t="str">
        <x:v>NO_SEMANTIC_VALIDATOR_DETERMINISTIC_PASS</x:v>
      </x:c>
      <x:c r="K4218" s="10" t="str">
        <x:v>2bd4b71c058d24c0339d3fe14e87d889d122a1433a26190a49aeb4d66659c383</x:v>
      </x:c>
      <x:c r="L4218" s="10" t="str">
        <x:v>historical_three</x:v>
      </x:c>
      <x:c r="M4218" s="10" t="n">
        <x:v>1</x:v>
      </x:c>
      <x:c r="N4218" s="10" t="n">
        <x:v>0</x:v>
      </x:c>
      <x:c r="O4218" s="10" t="n">
        <x:v>0</x:v>
      </x:c>
      <x:c r="P4218" s="9" t="str">
        <x:f>'CaseReview'!U2032</x:f>
        <x:v>FAIL</x:v>
      </x:c>
      <x:c r="Q4218" s="9" t="n">
        <x:f>IF(AND(T4218=1,G4218=P4218),1,0)</x:f>
        <x:v>1</x:v>
      </x:c>
      <x:c r="R4218" s="9" t="n">
        <x:f>IF(AND(T4218=1,G4218="PASS",P4218="FAIL"),1,0)</x:f>
        <x:v>0</x:v>
      </x:c>
      <x:c r="S4218" s="9" t="n">
        <x:f>IF(AND(T4218=1,G4218="FAIL",P4218="PASS"),1,0)</x:f>
        <x:v>0</x:v>
      </x:c>
      <x:c r="T4218" s="9" t="n">
        <x:v>1</x:v>
      </x:c>
      <x:c r="U4218" s="9" t="n">
        <x:v>5</x:v>
      </x:c>
      <x:c r="V4218" s="9" t="str">
        <x:v>MVP/SHACL_GENERATION_PIPELINE/experiments/LUNA_NO_SEMANTIC_VALIDATOR/RUN_01/runs/RUN-TRF-084-20260901T113510356738Z/artifacts/attempt_01/candidate_shape.ttl</x:v>
      </x:c>
    </x:row>
    <x:row r="4219" ht="22" customHeight="1">
      <x:c r="A4219" s="10" t="str">
        <x:v>NO_SEMANTIC</x:v>
      </x:c>
      <x:c r="B4219" s="10" t="str">
        <x:v>TRF-084</x:v>
      </x:c>
      <x:c r="C4219" s="10" t="str">
        <x:v>TRF-084-F02</x:v>
      </x:c>
      <x:c r="D4219" s="10" t="str">
        <x:v>RUN_01</x:v>
      </x:c>
      <x:c r="E4219" s="10" t="str">
        <x:v>ORIGINAL_LEDGER</x:v>
      </x:c>
      <x:c r="F4219" s="10" t="str">
        <x:v>FAIL</x:v>
      </x:c>
      <x:c r="G4219" s="10" t="str">
        <x:v>FAIL</x:v>
      </x:c>
      <x:c r="H4219" s="10" t="str">
        <x:v>EXECUTED</x:v>
      </x:c>
      <x:c r="I4219" s="10" t="str">
        <x:v>PARSED</x:v>
      </x:c>
      <x:c r="J4219" s="10" t="str">
        <x:v>NO_SEMANTIC_VALIDATOR_DETERMINISTIC_PASS</x:v>
      </x:c>
      <x:c r="K4219" s="10" t="str">
        <x:v>2bd4b71c058d24c0339d3fe14e87d889d122a1433a26190a49aeb4d66659c383</x:v>
      </x:c>
      <x:c r="L4219" s="10" t="str">
        <x:v>historical_three</x:v>
      </x:c>
      <x:c r="M4219" s="10" t="n">
        <x:v>1</x:v>
      </x:c>
      <x:c r="N4219" s="10" t="n">
        <x:v>0</x:v>
      </x:c>
      <x:c r="O4219" s="10" t="n">
        <x:v>0</x:v>
      </x:c>
      <x:c r="P4219" s="9" t="str">
        <x:f>'CaseReview'!U2033</x:f>
        <x:v>FAIL</x:v>
      </x:c>
      <x:c r="Q4219" s="9" t="n">
        <x:f>IF(AND(T4219=1,G4219=P4219),1,0)</x:f>
        <x:v>1</x:v>
      </x:c>
      <x:c r="R4219" s="9" t="n">
        <x:f>IF(AND(T4219=1,G4219="PASS",P4219="FAIL"),1,0)</x:f>
        <x:v>0</x:v>
      </x:c>
      <x:c r="S4219" s="9" t="n">
        <x:f>IF(AND(T4219=1,G4219="FAIL",P4219="PASS"),1,0)</x:f>
        <x:v>0</x:v>
      </x:c>
      <x:c r="T4219" s="9" t="n">
        <x:v>1</x:v>
      </x:c>
      <x:c r="U4219" s="9" t="n">
        <x:v>5</x:v>
      </x:c>
      <x:c r="V4219" s="9" t="str">
        <x:v>MVP/SHACL_GENERATION_PIPELINE/experiments/LUNA_NO_SEMANTIC_VALIDATOR/RUN_01/runs/RUN-TRF-084-20260901T113510356738Z/artifacts/attempt_01/candidate_shape.ttl</x:v>
      </x:c>
    </x:row>
    <x:row r="4220" ht="22" customHeight="1">
      <x:c r="A4220" s="10" t="str">
        <x:v>NO_SEMANTIC</x:v>
      </x:c>
      <x:c r="B4220" s="10" t="str">
        <x:v>TRF-084</x:v>
      </x:c>
      <x:c r="C4220" s="10" t="str">
        <x:v>TRF-084-P01</x:v>
      </x:c>
      <x:c r="D4220" s="10" t="str">
        <x:v>RUN_01</x:v>
      </x:c>
      <x:c r="E4220" s="10" t="str">
        <x:v>ORIGINAL_LEDGER</x:v>
      </x:c>
      <x:c r="F4220" s="10" t="str">
        <x:v>PASS</x:v>
      </x:c>
      <x:c r="G4220" s="10" t="str">
        <x:v>PASS</x:v>
      </x:c>
      <x:c r="H4220" s="10" t="str">
        <x:v>EXECUTED</x:v>
      </x:c>
      <x:c r="I4220" s="10" t="str">
        <x:v>PARSED</x:v>
      </x:c>
      <x:c r="J4220" s="10" t="str">
        <x:v>NO_SEMANTIC_VALIDATOR_DETERMINISTIC_PASS</x:v>
      </x:c>
      <x:c r="K4220" s="10" t="str">
        <x:v>2bd4b71c058d24c0339d3fe14e87d889d122a1433a26190a49aeb4d66659c383</x:v>
      </x:c>
      <x:c r="L4220" s="10" t="str">
        <x:v>historical_three</x:v>
      </x:c>
      <x:c r="M4220" s="10" t="n">
        <x:v>1</x:v>
      </x:c>
      <x:c r="N4220" s="10" t="n">
        <x:v>0</x:v>
      </x:c>
      <x:c r="O4220" s="10" t="n">
        <x:v>0</x:v>
      </x:c>
      <x:c r="P4220" s="9" t="str">
        <x:f>'CaseReview'!U2034</x:f>
        <x:v>PASS</x:v>
      </x:c>
      <x:c r="Q4220" s="9" t="n">
        <x:f>IF(AND(T4220=1,G4220=P4220),1,0)</x:f>
        <x:v>1</x:v>
      </x:c>
      <x:c r="R4220" s="9" t="n">
        <x:f>IF(AND(T4220=1,G4220="PASS",P4220="FAIL"),1,0)</x:f>
        <x:v>0</x:v>
      </x:c>
      <x:c r="S4220" s="9" t="n">
        <x:f>IF(AND(T4220=1,G4220="FAIL",P4220="PASS"),1,0)</x:f>
        <x:v>0</x:v>
      </x:c>
      <x:c r="T4220" s="9" t="n">
        <x:v>1</x:v>
      </x:c>
      <x:c r="U4220" s="9" t="n">
        <x:v>5</x:v>
      </x:c>
      <x:c r="V4220" s="9" t="str">
        <x:v>MVP/SHACL_GENERATION_PIPELINE/experiments/LUNA_NO_SEMANTIC_VALIDATOR/RUN_01/runs/RUN-TRF-084-20260901T113510356738Z/artifacts/attempt_01/candidate_shape.ttl</x:v>
      </x:c>
    </x:row>
    <x:row r="4221" ht="22" customHeight="1">
      <x:c r="A4221" s="10" t="str">
        <x:v>NO_SEMANTIC</x:v>
      </x:c>
      <x:c r="B4221" s="10" t="str">
        <x:v>TRF-084</x:v>
      </x:c>
      <x:c r="C4221" s="10" t="str">
        <x:v>TRF-084-P02</x:v>
      </x:c>
      <x:c r="D4221" s="10" t="str">
        <x:v>RUN_01</x:v>
      </x:c>
      <x:c r="E4221" s="10" t="str">
        <x:v>ORIGINAL_LEDGER</x:v>
      </x:c>
      <x:c r="F4221" s="10" t="str">
        <x:v>PASS</x:v>
      </x:c>
      <x:c r="G4221" s="10" t="str">
        <x:v>PASS</x:v>
      </x:c>
      <x:c r="H4221" s="10" t="str">
        <x:v>EXECUTED</x:v>
      </x:c>
      <x:c r="I4221" s="10" t="str">
        <x:v>PARSED</x:v>
      </x:c>
      <x:c r="J4221" s="10" t="str">
        <x:v>NO_SEMANTIC_VALIDATOR_DETERMINISTIC_PASS</x:v>
      </x:c>
      <x:c r="K4221" s="10" t="str">
        <x:v>2bd4b71c058d24c0339d3fe14e87d889d122a1433a26190a49aeb4d66659c383</x:v>
      </x:c>
      <x:c r="L4221" s="10" t="str">
        <x:v>historical_three</x:v>
      </x:c>
      <x:c r="M4221" s="10" t="n">
        <x:v>1</x:v>
      </x:c>
      <x:c r="N4221" s="10" t="n">
        <x:v>0</x:v>
      </x:c>
      <x:c r="O4221" s="10" t="n">
        <x:v>0</x:v>
      </x:c>
      <x:c r="P4221" s="9" t="str">
        <x:f>'CaseReview'!U2035</x:f>
        <x:v>PASS</x:v>
      </x:c>
      <x:c r="Q4221" s="9" t="n">
        <x:f>IF(AND(T4221=1,G4221=P4221),1,0)</x:f>
        <x:v>1</x:v>
      </x:c>
      <x:c r="R4221" s="9" t="n">
        <x:f>IF(AND(T4221=1,G4221="PASS",P4221="FAIL"),1,0)</x:f>
        <x:v>0</x:v>
      </x:c>
      <x:c r="S4221" s="9" t="n">
        <x:f>IF(AND(T4221=1,G4221="FAIL",P4221="PASS"),1,0)</x:f>
        <x:v>0</x:v>
      </x:c>
      <x:c r="T4221" s="9" t="n">
        <x:v>1</x:v>
      </x:c>
      <x:c r="U4221" s="9" t="n">
        <x:v>5</x:v>
      </x:c>
      <x:c r="V4221" s="9" t="str">
        <x:v>MVP/SHACL_GENERATION_PIPELINE/experiments/LUNA_NO_SEMANTIC_VALIDATOR/RUN_01/runs/RUN-TRF-084-20260901T113510356738Z/artifacts/attempt_01/candidate_shape.ttl</x:v>
      </x:c>
    </x:row>
    <x:row r="4222" ht="22" customHeight="1">
      <x:c r="A4222" s="10" t="str">
        <x:v>NO_SEMANTIC</x:v>
      </x:c>
      <x:c r="B4222" s="10" t="str">
        <x:v>TRF-084</x:v>
      </x:c>
      <x:c r="C4222" s="10" t="str">
        <x:v>TRF-084-P03</x:v>
      </x:c>
      <x:c r="D4222" s="10" t="str">
        <x:v>RUN_01</x:v>
      </x:c>
      <x:c r="E4222" s="10" t="str">
        <x:v>ORIGINAL_LEDGER</x:v>
      </x:c>
      <x:c r="F4222" s="10" t="str">
        <x:v>PASS</x:v>
      </x:c>
      <x:c r="G4222" s="10" t="str">
        <x:v>PASS</x:v>
      </x:c>
      <x:c r="H4222" s="10" t="str">
        <x:v>EXECUTED</x:v>
      </x:c>
      <x:c r="I4222" s="10" t="str">
        <x:v>PARSED</x:v>
      </x:c>
      <x:c r="J4222" s="10" t="str">
        <x:v>NO_SEMANTIC_VALIDATOR_DETERMINISTIC_PASS</x:v>
      </x:c>
      <x:c r="K4222" s="10" t="str">
        <x:v>2bd4b71c058d24c0339d3fe14e87d889d122a1433a26190a49aeb4d66659c383</x:v>
      </x:c>
      <x:c r="L4222" s="10" t="str">
        <x:v>historical_three</x:v>
      </x:c>
      <x:c r="M4222" s="10" t="n">
        <x:v>1</x:v>
      </x:c>
      <x:c r="N4222" s="10" t="n">
        <x:v>0</x:v>
      </x:c>
      <x:c r="O4222" s="10" t="n">
        <x:v>0</x:v>
      </x:c>
      <x:c r="P4222" s="9" t="str">
        <x:f>'CaseReview'!U2036</x:f>
        <x:v>PASS</x:v>
      </x:c>
      <x:c r="Q4222" s="9" t="n">
        <x:f>IF(AND(T4222=1,G4222=P4222),1,0)</x:f>
        <x:v>1</x:v>
      </x:c>
      <x:c r="R4222" s="9" t="n">
        <x:f>IF(AND(T4222=1,G4222="PASS",P4222="FAIL"),1,0)</x:f>
        <x:v>0</x:v>
      </x:c>
      <x:c r="S4222" s="9" t="n">
        <x:f>IF(AND(T4222=1,G4222="FAIL",P4222="PASS"),1,0)</x:f>
        <x:v>0</x:v>
      </x:c>
      <x:c r="T4222" s="9" t="n">
        <x:v>1</x:v>
      </x:c>
      <x:c r="U4222" s="9" t="n">
        <x:v>5</x:v>
      </x:c>
      <x:c r="V4222" s="9" t="str">
        <x:v>MVP/SHACL_GENERATION_PIPELINE/experiments/LUNA_NO_SEMANTIC_VALIDATOR/RUN_01/runs/RUN-TRF-084-20260901T113510356738Z/artifacts/attempt_01/candidate_shape.ttl</x:v>
      </x:c>
    </x:row>
    <x:row r="4223" ht="22" customHeight="1">
      <x:c r="A4223" s="10" t="str">
        <x:v>NO_SEMANTIC</x:v>
      </x:c>
      <x:c r="B4223" s="10" t="str">
        <x:v>TRF-085</x:v>
      </x:c>
      <x:c r="C4223" s="10" t="str">
        <x:v>TRF-085-F01</x:v>
      </x:c>
      <x:c r="D4223" s="10" t="str">
        <x:v>RUN_01</x:v>
      </x:c>
      <x:c r="E4223" s="10" t="str">
        <x:v>ORIGINAL_LEDGER</x:v>
      </x:c>
      <x:c r="F4223" s="10" t="str">
        <x:v>FAIL</x:v>
      </x:c>
      <x:c r="G4223" s="10" t="str">
        <x:v>FAIL</x:v>
      </x:c>
      <x:c r="H4223" s="10" t="str">
        <x:v>EXECUTED</x:v>
      </x:c>
      <x:c r="I4223" s="10" t="str">
        <x:v>PARSED</x:v>
      </x:c>
      <x:c r="J4223" s="10" t="str">
        <x:v>NO_SEMANTIC_VALIDATOR_DETERMINISTIC_PASS</x:v>
      </x:c>
      <x:c r="K4223" s="10" t="str">
        <x:v>e66554717c00a0174a3e3e6d118f4780da8eaf9266d5142efc0f01bef2d0b381</x:v>
      </x:c>
      <x:c r="L4223" s="10" t="str">
        <x:v>historical_three</x:v>
      </x:c>
      <x:c r="M4223" s="10" t="n">
        <x:v>1</x:v>
      </x:c>
      <x:c r="N4223" s="10" t="n">
        <x:v>0</x:v>
      </x:c>
      <x:c r="O4223" s="10" t="n">
        <x:v>0</x:v>
      </x:c>
      <x:c r="P4223" s="9" t="str">
        <x:f>'CaseReview'!U2037</x:f>
        <x:v>FAIL</x:v>
      </x:c>
      <x:c r="Q4223" s="9" t="n">
        <x:f>IF(AND(T4223=1,G4223=P4223),1,0)</x:f>
        <x:v>1</x:v>
      </x:c>
      <x:c r="R4223" s="9" t="n">
        <x:f>IF(AND(T4223=1,G4223="PASS",P4223="FAIL"),1,0)</x:f>
        <x:v>0</x:v>
      </x:c>
      <x:c r="S4223" s="9" t="n">
        <x:f>IF(AND(T4223=1,G4223="FAIL",P4223="PASS"),1,0)</x:f>
        <x:v>0</x:v>
      </x:c>
      <x:c r="T4223" s="9" t="n">
        <x:v>1</x:v>
      </x:c>
      <x:c r="U4223" s="9" t="n">
        <x:v>4</x:v>
      </x:c>
      <x:c r="V4223" s="9" t="str">
        <x:v>MVP/SHACL_GENERATION_PIPELINE/experiments/LUNA_NO_SEMANTIC_VALIDATOR/RUN_01/runs/RUN-TRF-085-20260901T113546631890Z/artifacts/attempt_01/candidate_shape.ttl</x:v>
      </x:c>
    </x:row>
    <x:row r="4224" ht="22" customHeight="1">
      <x:c r="A4224" s="10" t="str">
        <x:v>NO_SEMANTIC</x:v>
      </x:c>
      <x:c r="B4224" s="10" t="str">
        <x:v>TRF-085</x:v>
      </x:c>
      <x:c r="C4224" s="10" t="str">
        <x:v>TRF-085-F02</x:v>
      </x:c>
      <x:c r="D4224" s="10" t="str">
        <x:v>RUN_01</x:v>
      </x:c>
      <x:c r="E4224" s="10" t="str">
        <x:v>ORIGINAL_LEDGER</x:v>
      </x:c>
      <x:c r="F4224" s="10" t="str">
        <x:v>FAIL</x:v>
      </x:c>
      <x:c r="G4224" s="10" t="str">
        <x:v>FAIL</x:v>
      </x:c>
      <x:c r="H4224" s="10" t="str">
        <x:v>EXECUTED</x:v>
      </x:c>
      <x:c r="I4224" s="10" t="str">
        <x:v>PARSED</x:v>
      </x:c>
      <x:c r="J4224" s="10" t="str">
        <x:v>NO_SEMANTIC_VALIDATOR_DETERMINISTIC_PASS</x:v>
      </x:c>
      <x:c r="K4224" s="10" t="str">
        <x:v>e66554717c00a0174a3e3e6d118f4780da8eaf9266d5142efc0f01bef2d0b381</x:v>
      </x:c>
      <x:c r="L4224" s="10" t="str">
        <x:v>historical_three</x:v>
      </x:c>
      <x:c r="M4224" s="10" t="n">
        <x:v>1</x:v>
      </x:c>
      <x:c r="N4224" s="10" t="n">
        <x:v>0</x:v>
      </x:c>
      <x:c r="O4224" s="10" t="n">
        <x:v>0</x:v>
      </x:c>
      <x:c r="P4224" s="9" t="str">
        <x:f>'CaseReview'!U2038</x:f>
        <x:v>FAIL</x:v>
      </x:c>
      <x:c r="Q4224" s="9" t="n">
        <x:f>IF(AND(T4224=1,G4224=P4224),1,0)</x:f>
        <x:v>1</x:v>
      </x:c>
      <x:c r="R4224" s="9" t="n">
        <x:f>IF(AND(T4224=1,G4224="PASS",P4224="FAIL"),1,0)</x:f>
        <x:v>0</x:v>
      </x:c>
      <x:c r="S4224" s="9" t="n">
        <x:f>IF(AND(T4224=1,G4224="FAIL",P4224="PASS"),1,0)</x:f>
        <x:v>0</x:v>
      </x:c>
      <x:c r="T4224" s="9" t="n">
        <x:v>1</x:v>
      </x:c>
      <x:c r="U4224" s="9" t="n">
        <x:v>4</x:v>
      </x:c>
      <x:c r="V4224" s="9" t="str">
        <x:v>MVP/SHACL_GENERATION_PIPELINE/experiments/LUNA_NO_SEMANTIC_VALIDATOR/RUN_01/runs/RUN-TRF-085-20260901T113546631890Z/artifacts/attempt_01/candidate_shape.ttl</x:v>
      </x:c>
    </x:row>
    <x:row r="4225" ht="22" customHeight="1">
      <x:c r="A4225" s="10" t="str">
        <x:v>NO_SEMANTIC</x:v>
      </x:c>
      <x:c r="B4225" s="10" t="str">
        <x:v>TRF-085</x:v>
      </x:c>
      <x:c r="C4225" s="10" t="str">
        <x:v>TRF-085-P01</x:v>
      </x:c>
      <x:c r="D4225" s="10" t="str">
        <x:v>RUN_01</x:v>
      </x:c>
      <x:c r="E4225" s="10" t="str">
        <x:v>ORIGINAL_LEDGER</x:v>
      </x:c>
      <x:c r="F4225" s="10" t="str">
        <x:v>PASS</x:v>
      </x:c>
      <x:c r="G4225" s="10" t="str">
        <x:v>FAIL</x:v>
      </x:c>
      <x:c r="H4225" s="10" t="str">
        <x:v>EXECUTED</x:v>
      </x:c>
      <x:c r="I4225" s="10" t="str">
        <x:v>PARSED</x:v>
      </x:c>
      <x:c r="J4225" s="10" t="str">
        <x:v>NO_SEMANTIC_VALIDATOR_DETERMINISTIC_PASS</x:v>
      </x:c>
      <x:c r="K4225" s="10" t="str">
        <x:v>e66554717c00a0174a3e3e6d118f4780da8eaf9266d5142efc0f01bef2d0b381</x:v>
      </x:c>
      <x:c r="L4225" s="10" t="str">
        <x:v>historical_three</x:v>
      </x:c>
      <x:c r="M4225" s="10" t="n">
        <x:v>0</x:v>
      </x:c>
      <x:c r="N4225" s="10" t="n">
        <x:v>0</x:v>
      </x:c>
      <x:c r="O4225" s="10" t="n">
        <x:v>1</x:v>
      </x:c>
      <x:c r="P4225" s="9" t="str">
        <x:f>'CaseReview'!U2039</x:f>
        <x:v>PASS</x:v>
      </x:c>
      <x:c r="Q4225" s="9" t="n">
        <x:f>IF(AND(T4225=1,G4225=P4225),1,0)</x:f>
        <x:v>0</x:v>
      </x:c>
      <x:c r="R4225" s="9" t="n">
        <x:f>IF(AND(T4225=1,G4225="PASS",P4225="FAIL"),1,0)</x:f>
        <x:v>0</x:v>
      </x:c>
      <x:c r="S4225" s="9" t="n">
        <x:f>IF(AND(T4225=1,G4225="FAIL",P4225="PASS"),1,0)</x:f>
        <x:v>1</x:v>
      </x:c>
      <x:c r="T4225" s="9" t="n">
        <x:v>1</x:v>
      </x:c>
      <x:c r="U4225" s="9" t="n">
        <x:v>4</x:v>
      </x:c>
      <x:c r="V4225" s="9" t="str">
        <x:v>MVP/SHACL_GENERATION_PIPELINE/experiments/LUNA_NO_SEMANTIC_VALIDATOR/RUN_01/runs/RUN-TRF-085-20260901T113546631890Z/artifacts/attempt_01/candidate_shape.ttl</x:v>
      </x:c>
    </x:row>
    <x:row r="4226" ht="22" customHeight="1">
      <x:c r="A4226" s="10" t="str">
        <x:v>NO_SEMANTIC</x:v>
      </x:c>
      <x:c r="B4226" s="10" t="str">
        <x:v>TRF-085</x:v>
      </x:c>
      <x:c r="C4226" s="10" t="str">
        <x:v>TRF-085-P02</x:v>
      </x:c>
      <x:c r="D4226" s="10" t="str">
        <x:v>RUN_01</x:v>
      </x:c>
      <x:c r="E4226" s="10" t="str">
        <x:v>ORIGINAL_LEDGER</x:v>
      </x:c>
      <x:c r="F4226" s="10" t="str">
        <x:v>PASS</x:v>
      </x:c>
      <x:c r="G4226" s="10" t="str">
        <x:v>FAIL</x:v>
      </x:c>
      <x:c r="H4226" s="10" t="str">
        <x:v>EXECUTED</x:v>
      </x:c>
      <x:c r="I4226" s="10" t="str">
        <x:v>PARSED</x:v>
      </x:c>
      <x:c r="J4226" s="10" t="str">
        <x:v>NO_SEMANTIC_VALIDATOR_DETERMINISTIC_PASS</x:v>
      </x:c>
      <x:c r="K4226" s="10" t="str">
        <x:v>e66554717c00a0174a3e3e6d118f4780da8eaf9266d5142efc0f01bef2d0b381</x:v>
      </x:c>
      <x:c r="L4226" s="10" t="str">
        <x:v>historical_three</x:v>
      </x:c>
      <x:c r="M4226" s="10" t="n">
        <x:v>0</x:v>
      </x:c>
      <x:c r="N4226" s="10" t="n">
        <x:v>0</x:v>
      </x:c>
      <x:c r="O4226" s="10" t="n">
        <x:v>1</x:v>
      </x:c>
      <x:c r="P4226" s="9" t="str">
        <x:f>'CaseReview'!U2040</x:f>
        <x:v>PASS</x:v>
      </x:c>
      <x:c r="Q4226" s="9" t="n">
        <x:f>IF(AND(T4226=1,G4226=P4226),1,0)</x:f>
        <x:v>0</x:v>
      </x:c>
      <x:c r="R4226" s="9" t="n">
        <x:f>IF(AND(T4226=1,G4226="PASS",P4226="FAIL"),1,0)</x:f>
        <x:v>0</x:v>
      </x:c>
      <x:c r="S4226" s="9" t="n">
        <x:f>IF(AND(T4226=1,G4226="FAIL",P4226="PASS"),1,0)</x:f>
        <x:v>1</x:v>
      </x:c>
      <x:c r="T4226" s="9" t="n">
        <x:v>1</x:v>
      </x:c>
      <x:c r="U4226" s="9" t="n">
        <x:v>4</x:v>
      </x:c>
      <x:c r="V4226" s="9" t="str">
        <x:v>MVP/SHACL_GENERATION_PIPELINE/experiments/LUNA_NO_SEMANTIC_VALIDATOR/RUN_01/runs/RUN-TRF-085-20260901T113546631890Z/artifacts/attempt_01/candidate_shape.ttl</x:v>
      </x:c>
    </x:row>
    <x:row r="4227" ht="22" customHeight="1">
      <x:c r="A4227" s="10" t="str">
        <x:v>NO_SEMANTIC</x:v>
      </x:c>
      <x:c r="B4227" s="10" t="str">
        <x:v>TRF-086</x:v>
      </x:c>
      <x:c r="C4227" s="10" t="str">
        <x:v>TRF-086-F01</x:v>
      </x:c>
      <x:c r="D4227" s="10" t="str">
        <x:v>RUN_01</x:v>
      </x:c>
      <x:c r="E4227" s="10" t="str">
        <x:v>ORIGINAL_LEDGER</x:v>
      </x:c>
      <x:c r="F4227" s="10" t="str">
        <x:v>FAIL</x:v>
      </x:c>
      <x:c r="G4227" s="10" t="str">
        <x:v>FAIL</x:v>
      </x:c>
      <x:c r="H4227" s="10" t="str">
        <x:v>EXECUTED</x:v>
      </x:c>
      <x:c r="I4227" s="10" t="str">
        <x:v>PARSED</x:v>
      </x:c>
      <x:c r="J4227" s="10" t="str">
        <x:v>NO_SEMANTIC_VALIDATOR_DETERMINISTIC_PASS</x:v>
      </x:c>
      <x:c r="K4227" s="10" t="str">
        <x:v>01a0dfd373443b65ef8309dd41c4411965673af7508804530b6771e86ccd759d</x:v>
      </x:c>
      <x:c r="L4227" s="10" t="str">
        <x:v>historical_three</x:v>
      </x:c>
      <x:c r="M4227" s="10" t="n">
        <x:v>1</x:v>
      </x:c>
      <x:c r="N4227" s="10" t="n">
        <x:v>0</x:v>
      </x:c>
      <x:c r="O4227" s="10" t="n">
        <x:v>0</x:v>
      </x:c>
      <x:c r="P4227" s="9" t="str">
        <x:f>'CaseReview'!U2041</x:f>
        <x:v>FAIL</x:v>
      </x:c>
      <x:c r="Q4227" s="9" t="n">
        <x:f>IF(AND(T4227=1,G4227=P4227),1,0)</x:f>
        <x:v>1</x:v>
      </x:c>
      <x:c r="R4227" s="9" t="n">
        <x:f>IF(AND(T4227=1,G4227="PASS",P4227="FAIL"),1,0)</x:f>
        <x:v>0</x:v>
      </x:c>
      <x:c r="S4227" s="9" t="n">
        <x:f>IF(AND(T4227=1,G4227="FAIL",P4227="PASS"),1,0)</x:f>
        <x:v>0</x:v>
      </x:c>
      <x:c r="T4227" s="9" t="n">
        <x:v>1</x:v>
      </x:c>
      <x:c r="U4227" s="9" t="n">
        <x:v>5</x:v>
      </x:c>
      <x:c r="V4227" s="9" t="str">
        <x:v>MVP/SHACL_GENERATION_PIPELINE/experiments/LUNA_NO_SEMANTIC_VALIDATOR/RUN_01/runs/RUN-TRF-086-20260901T113618747958Z/artifacts/attempt_01/candidate_shape.ttl</x:v>
      </x:c>
    </x:row>
    <x:row r="4228" ht="22" customHeight="1">
      <x:c r="A4228" s="10" t="str">
        <x:v>NO_SEMANTIC</x:v>
      </x:c>
      <x:c r="B4228" s="10" t="str">
        <x:v>TRF-086</x:v>
      </x:c>
      <x:c r="C4228" s="10" t="str">
        <x:v>TRF-086-F02</x:v>
      </x:c>
      <x:c r="D4228" s="10" t="str">
        <x:v>RUN_01</x:v>
      </x:c>
      <x:c r="E4228" s="10" t="str">
        <x:v>ORIGINAL_LEDGER</x:v>
      </x:c>
      <x:c r="F4228" s="10" t="str">
        <x:v>FAIL</x:v>
      </x:c>
      <x:c r="G4228" s="10" t="str">
        <x:v>FAIL</x:v>
      </x:c>
      <x:c r="H4228" s="10" t="str">
        <x:v>EXECUTED</x:v>
      </x:c>
      <x:c r="I4228" s="10" t="str">
        <x:v>PARSED</x:v>
      </x:c>
      <x:c r="J4228" s="10" t="str">
        <x:v>NO_SEMANTIC_VALIDATOR_DETERMINISTIC_PASS</x:v>
      </x:c>
      <x:c r="K4228" s="10" t="str">
        <x:v>01a0dfd373443b65ef8309dd41c4411965673af7508804530b6771e86ccd759d</x:v>
      </x:c>
      <x:c r="L4228" s="10" t="str">
        <x:v>historical_three</x:v>
      </x:c>
      <x:c r="M4228" s="10" t="n">
        <x:v>1</x:v>
      </x:c>
      <x:c r="N4228" s="10" t="n">
        <x:v>0</x:v>
      </x:c>
      <x:c r="O4228" s="10" t="n">
        <x:v>0</x:v>
      </x:c>
      <x:c r="P4228" s="9" t="str">
        <x:f>'CaseReview'!U2042</x:f>
        <x:v>FAIL</x:v>
      </x:c>
      <x:c r="Q4228" s="9" t="n">
        <x:f>IF(AND(T4228=1,G4228=P4228),1,0)</x:f>
        <x:v>1</x:v>
      </x:c>
      <x:c r="R4228" s="9" t="n">
        <x:f>IF(AND(T4228=1,G4228="PASS",P4228="FAIL"),1,0)</x:f>
        <x:v>0</x:v>
      </x:c>
      <x:c r="S4228" s="9" t="n">
        <x:f>IF(AND(T4228=1,G4228="FAIL",P4228="PASS"),1,0)</x:f>
        <x:v>0</x:v>
      </x:c>
      <x:c r="T4228" s="9" t="n">
        <x:v>1</x:v>
      </x:c>
      <x:c r="U4228" s="9" t="n">
        <x:v>5</x:v>
      </x:c>
      <x:c r="V4228" s="9" t="str">
        <x:v>MVP/SHACL_GENERATION_PIPELINE/experiments/LUNA_NO_SEMANTIC_VALIDATOR/RUN_01/runs/RUN-TRF-086-20260901T113618747958Z/artifacts/attempt_01/candidate_shape.ttl</x:v>
      </x:c>
    </x:row>
    <x:row r="4229" ht="22" customHeight="1">
      <x:c r="A4229" s="10" t="str">
        <x:v>NO_SEMANTIC</x:v>
      </x:c>
      <x:c r="B4229" s="10" t="str">
        <x:v>TRF-086</x:v>
      </x:c>
      <x:c r="C4229" s="10" t="str">
        <x:v>TRF-086-P01</x:v>
      </x:c>
      <x:c r="D4229" s="10" t="str">
        <x:v>RUN_01</x:v>
      </x:c>
      <x:c r="E4229" s="10" t="str">
        <x:v>ORIGINAL_LEDGER</x:v>
      </x:c>
      <x:c r="F4229" s="10" t="str">
        <x:v>PASS</x:v>
      </x:c>
      <x:c r="G4229" s="10" t="str">
        <x:v>PASS</x:v>
      </x:c>
      <x:c r="H4229" s="10" t="str">
        <x:v>EXECUTED</x:v>
      </x:c>
      <x:c r="I4229" s="10" t="str">
        <x:v>PARSED</x:v>
      </x:c>
      <x:c r="J4229" s="10" t="str">
        <x:v>NO_SEMANTIC_VALIDATOR_DETERMINISTIC_PASS</x:v>
      </x:c>
      <x:c r="K4229" s="10" t="str">
        <x:v>01a0dfd373443b65ef8309dd41c4411965673af7508804530b6771e86ccd759d</x:v>
      </x:c>
      <x:c r="L4229" s="10" t="str">
        <x:v>historical_three</x:v>
      </x:c>
      <x:c r="M4229" s="10" t="n">
        <x:v>1</x:v>
      </x:c>
      <x:c r="N4229" s="10" t="n">
        <x:v>0</x:v>
      </x:c>
      <x:c r="O4229" s="10" t="n">
        <x:v>0</x:v>
      </x:c>
      <x:c r="P4229" s="9" t="str">
        <x:f>'CaseReview'!U2043</x:f>
        <x:v>PASS</x:v>
      </x:c>
      <x:c r="Q4229" s="9" t="n">
        <x:f>IF(AND(T4229=1,G4229=P4229),1,0)</x:f>
        <x:v>1</x:v>
      </x:c>
      <x:c r="R4229" s="9" t="n">
        <x:f>IF(AND(T4229=1,G4229="PASS",P4229="FAIL"),1,0)</x:f>
        <x:v>0</x:v>
      </x:c>
      <x:c r="S4229" s="9" t="n">
        <x:f>IF(AND(T4229=1,G4229="FAIL",P4229="PASS"),1,0)</x:f>
        <x:v>0</x:v>
      </x:c>
      <x:c r="T4229" s="9" t="n">
        <x:v>1</x:v>
      </x:c>
      <x:c r="U4229" s="9" t="n">
        <x:v>5</x:v>
      </x:c>
      <x:c r="V4229" s="9" t="str">
        <x:v>MVP/SHACL_GENERATION_PIPELINE/experiments/LUNA_NO_SEMANTIC_VALIDATOR/RUN_01/runs/RUN-TRF-086-20260901T113618747958Z/artifacts/attempt_01/candidate_shape.ttl</x:v>
      </x:c>
    </x:row>
    <x:row r="4230" ht="22" customHeight="1">
      <x:c r="A4230" s="10" t="str">
        <x:v>NO_SEMANTIC</x:v>
      </x:c>
      <x:c r="B4230" s="10" t="str">
        <x:v>TRF-086</x:v>
      </x:c>
      <x:c r="C4230" s="10" t="str">
        <x:v>TRF-086-P02</x:v>
      </x:c>
      <x:c r="D4230" s="10" t="str">
        <x:v>RUN_01</x:v>
      </x:c>
      <x:c r="E4230" s="10" t="str">
        <x:v>ORIGINAL_LEDGER</x:v>
      </x:c>
      <x:c r="F4230" s="10" t="str">
        <x:v>PASS</x:v>
      </x:c>
      <x:c r="G4230" s="10" t="str">
        <x:v>PASS</x:v>
      </x:c>
      <x:c r="H4230" s="10" t="str">
        <x:v>EXECUTED</x:v>
      </x:c>
      <x:c r="I4230" s="10" t="str">
        <x:v>PARSED</x:v>
      </x:c>
      <x:c r="J4230" s="10" t="str">
        <x:v>NO_SEMANTIC_VALIDATOR_DETERMINISTIC_PASS</x:v>
      </x:c>
      <x:c r="K4230" s="10" t="str">
        <x:v>01a0dfd373443b65ef8309dd41c4411965673af7508804530b6771e86ccd759d</x:v>
      </x:c>
      <x:c r="L4230" s="10" t="str">
        <x:v>historical_three</x:v>
      </x:c>
      <x:c r="M4230" s="10" t="n">
        <x:v>1</x:v>
      </x:c>
      <x:c r="N4230" s="10" t="n">
        <x:v>0</x:v>
      </x:c>
      <x:c r="O4230" s="10" t="n">
        <x:v>0</x:v>
      </x:c>
      <x:c r="P4230" s="9" t="str">
        <x:f>'CaseReview'!U2044</x:f>
        <x:v>PASS</x:v>
      </x:c>
      <x:c r="Q4230" s="9" t="n">
        <x:f>IF(AND(T4230=1,G4230=P4230),1,0)</x:f>
        <x:v>1</x:v>
      </x:c>
      <x:c r="R4230" s="9" t="n">
        <x:f>IF(AND(T4230=1,G4230="PASS",P4230="FAIL"),1,0)</x:f>
        <x:v>0</x:v>
      </x:c>
      <x:c r="S4230" s="9" t="n">
        <x:f>IF(AND(T4230=1,G4230="FAIL",P4230="PASS"),1,0)</x:f>
        <x:v>0</x:v>
      </x:c>
      <x:c r="T4230" s="9" t="n">
        <x:v>1</x:v>
      </x:c>
      <x:c r="U4230" s="9" t="n">
        <x:v>5</x:v>
      </x:c>
      <x:c r="V4230" s="9" t="str">
        <x:v>MVP/SHACL_GENERATION_PIPELINE/experiments/LUNA_NO_SEMANTIC_VALIDATOR/RUN_01/runs/RUN-TRF-086-20260901T113618747958Z/artifacts/attempt_01/candidate_shape.ttl</x:v>
      </x:c>
    </x:row>
    <x:row r="4231" ht="22" customHeight="1">
      <x:c r="A4231" s="10" t="str">
        <x:v>NO_SEMANTIC</x:v>
      </x:c>
      <x:c r="B4231" s="10" t="str">
        <x:v>TRF-086</x:v>
      </x:c>
      <x:c r="C4231" s="10" t="str">
        <x:v>TRF-086-P03</x:v>
      </x:c>
      <x:c r="D4231" s="10" t="str">
        <x:v>RUN_01</x:v>
      </x:c>
      <x:c r="E4231" s="10" t="str">
        <x:v>ORIGINAL_LEDGER</x:v>
      </x:c>
      <x:c r="F4231" s="10" t="str">
        <x:v>PASS</x:v>
      </x:c>
      <x:c r="G4231" s="10" t="str">
        <x:v>PASS</x:v>
      </x:c>
      <x:c r="H4231" s="10" t="str">
        <x:v>EXECUTED</x:v>
      </x:c>
      <x:c r="I4231" s="10" t="str">
        <x:v>PARSED</x:v>
      </x:c>
      <x:c r="J4231" s="10" t="str">
        <x:v>NO_SEMANTIC_VALIDATOR_DETERMINISTIC_PASS</x:v>
      </x:c>
      <x:c r="K4231" s="10" t="str">
        <x:v>01a0dfd373443b65ef8309dd41c4411965673af7508804530b6771e86ccd759d</x:v>
      </x:c>
      <x:c r="L4231" s="10" t="str">
        <x:v>historical_three</x:v>
      </x:c>
      <x:c r="M4231" s="10" t="n">
        <x:v>1</x:v>
      </x:c>
      <x:c r="N4231" s="10" t="n">
        <x:v>0</x:v>
      </x:c>
      <x:c r="O4231" s="10" t="n">
        <x:v>0</x:v>
      </x:c>
      <x:c r="P4231" s="9" t="str">
        <x:f>'CaseReview'!U2045</x:f>
        <x:v>PASS</x:v>
      </x:c>
      <x:c r="Q4231" s="9" t="n">
        <x:f>IF(AND(T4231=1,G4231=P4231),1,0)</x:f>
        <x:v>1</x:v>
      </x:c>
      <x:c r="R4231" s="9" t="n">
        <x:f>IF(AND(T4231=1,G4231="PASS",P4231="FAIL"),1,0)</x:f>
        <x:v>0</x:v>
      </x:c>
      <x:c r="S4231" s="9" t="n">
        <x:f>IF(AND(T4231=1,G4231="FAIL",P4231="PASS"),1,0)</x:f>
        <x:v>0</x:v>
      </x:c>
      <x:c r="T4231" s="9" t="n">
        <x:v>1</x:v>
      </x:c>
      <x:c r="U4231" s="9" t="n">
        <x:v>5</x:v>
      </x:c>
      <x:c r="V4231" s="9" t="str">
        <x:v>MVP/SHACL_GENERATION_PIPELINE/experiments/LUNA_NO_SEMANTIC_VALIDATOR/RUN_01/runs/RUN-TRF-086-20260901T113618747958Z/artifacts/attempt_01/candidate_shape.ttl</x:v>
      </x:c>
    </x:row>
    <x:row r="4232" ht="22" customHeight="1">
      <x:c r="A4232" s="10" t="str">
        <x:v>NO_SEMANTIC</x:v>
      </x:c>
      <x:c r="B4232" s="10" t="str">
        <x:v>TRF-087</x:v>
      </x:c>
      <x:c r="C4232" s="10" t="str">
        <x:v>TRF-087-F01</x:v>
      </x:c>
      <x:c r="D4232" s="10" t="str">
        <x:v>RUN_01</x:v>
      </x:c>
      <x:c r="E4232" s="10" t="str">
        <x:v>ORIGINAL_LEDGER</x:v>
      </x:c>
      <x:c r="F4232" s="10" t="str">
        <x:v>FAIL</x:v>
      </x:c>
      <x:c r="G4232" s="10" t="str">
        <x:v>FAIL</x:v>
      </x:c>
      <x:c r="H4232" s="10" t="str">
        <x:v>EXECUTED</x:v>
      </x:c>
      <x:c r="I4232" s="10" t="str">
        <x:v>PARSED</x:v>
      </x:c>
      <x:c r="J4232" s="10" t="str">
        <x:v>NO_SEMANTIC_VALIDATOR_DETERMINISTIC_PASS</x:v>
      </x:c>
      <x:c r="K4232" s="10" t="str">
        <x:v>63d22ad21140a2544709f0599c8aec7b33fd499b0238e6520db20cdd76e0cd92</x:v>
      </x:c>
      <x:c r="L4232" s="10" t="str">
        <x:v>historical_three</x:v>
      </x:c>
      <x:c r="M4232" s="10" t="n">
        <x:v>1</x:v>
      </x:c>
      <x:c r="N4232" s="10" t="n">
        <x:v>0</x:v>
      </x:c>
      <x:c r="O4232" s="10" t="n">
        <x:v>0</x:v>
      </x:c>
      <x:c r="P4232" s="9" t="str">
        <x:f>'CaseReview'!U2046</x:f>
        <x:v>FAIL</x:v>
      </x:c>
      <x:c r="Q4232" s="9" t="n">
        <x:f>IF(AND(T4232=1,G4232=P4232),1,0)</x:f>
        <x:v>1</x:v>
      </x:c>
      <x:c r="R4232" s="9" t="n">
        <x:f>IF(AND(T4232=1,G4232="PASS",P4232="FAIL"),1,0)</x:f>
        <x:v>0</x:v>
      </x:c>
      <x:c r="S4232" s="9" t="n">
        <x:f>IF(AND(T4232=1,G4232="FAIL",P4232="PASS"),1,0)</x:f>
        <x:v>0</x:v>
      </x:c>
      <x:c r="T4232" s="9" t="n">
        <x:v>1</x:v>
      </x:c>
      <x:c r="U4232" s="9" t="n">
        <x:v>4</x:v>
      </x:c>
      <x:c r="V4232" s="9" t="str">
        <x:v>MVP/SHACL_GENERATION_PIPELINE/experiments/LUNA_NO_SEMANTIC_VALIDATOR/RUN_01/runs/RUN-TRF-087-20260901T113725412069Z/artifacts/attempt_01/candidate_shape.ttl</x:v>
      </x:c>
    </x:row>
    <x:row r="4233" ht="22" customHeight="1">
      <x:c r="A4233" s="10" t="str">
        <x:v>NO_SEMANTIC</x:v>
      </x:c>
      <x:c r="B4233" s="10" t="str">
        <x:v>TRF-087</x:v>
      </x:c>
      <x:c r="C4233" s="10" t="str">
        <x:v>TRF-087-F02</x:v>
      </x:c>
      <x:c r="D4233" s="10" t="str">
        <x:v>RUN_01</x:v>
      </x:c>
      <x:c r="E4233" s="10" t="str">
        <x:v>ORIGINAL_LEDGER</x:v>
      </x:c>
      <x:c r="F4233" s="10" t="str">
        <x:v>FAIL</x:v>
      </x:c>
      <x:c r="G4233" s="10" t="str">
        <x:v>PASS</x:v>
      </x:c>
      <x:c r="H4233" s="10" t="str">
        <x:v>EXECUTED</x:v>
      </x:c>
      <x:c r="I4233" s="10" t="str">
        <x:v>PARSED</x:v>
      </x:c>
      <x:c r="J4233" s="10" t="str">
        <x:v>NO_SEMANTIC_VALIDATOR_DETERMINISTIC_PASS</x:v>
      </x:c>
      <x:c r="K4233" s="10" t="str">
        <x:v>63d22ad21140a2544709f0599c8aec7b33fd499b0238e6520db20cdd76e0cd92</x:v>
      </x:c>
      <x:c r="L4233" s="10" t="str">
        <x:v>historical_three</x:v>
      </x:c>
      <x:c r="M4233" s="10" t="n">
        <x:v>0</x:v>
      </x:c>
      <x:c r="N4233" s="10" t="n">
        <x:v>1</x:v>
      </x:c>
      <x:c r="O4233" s="10" t="n">
        <x:v>0</x:v>
      </x:c>
      <x:c r="P4233" s="9" t="str">
        <x:f>'CaseReview'!U2047</x:f>
        <x:v>FAIL</x:v>
      </x:c>
      <x:c r="Q4233" s="9" t="n">
        <x:f>IF(AND(T4233=1,G4233=P4233),1,0)</x:f>
        <x:v>0</x:v>
      </x:c>
      <x:c r="R4233" s="9" t="n">
        <x:f>IF(AND(T4233=1,G4233="PASS",P4233="FAIL"),1,0)</x:f>
        <x:v>1</x:v>
      </x:c>
      <x:c r="S4233" s="9" t="n">
        <x:f>IF(AND(T4233=1,G4233="FAIL",P4233="PASS"),1,0)</x:f>
        <x:v>0</x:v>
      </x:c>
      <x:c r="T4233" s="9" t="n">
        <x:v>1</x:v>
      </x:c>
      <x:c r="U4233" s="9" t="n">
        <x:v>4</x:v>
      </x:c>
      <x:c r="V4233" s="9" t="str">
        <x:v>MVP/SHACL_GENERATION_PIPELINE/experiments/LUNA_NO_SEMANTIC_VALIDATOR/RUN_01/runs/RUN-TRF-087-20260901T113725412069Z/artifacts/attempt_01/candidate_shape.ttl</x:v>
      </x:c>
    </x:row>
    <x:row r="4234" ht="22" customHeight="1">
      <x:c r="A4234" s="10" t="str">
        <x:v>NO_SEMANTIC</x:v>
      </x:c>
      <x:c r="B4234" s="10" t="str">
        <x:v>TRF-087</x:v>
      </x:c>
      <x:c r="C4234" s="10" t="str">
        <x:v>TRF-087-P01</x:v>
      </x:c>
      <x:c r="D4234" s="10" t="str">
        <x:v>RUN_01</x:v>
      </x:c>
      <x:c r="E4234" s="10" t="str">
        <x:v>ORIGINAL_LEDGER</x:v>
      </x:c>
      <x:c r="F4234" s="10" t="str">
        <x:v>PASS</x:v>
      </x:c>
      <x:c r="G4234" s="10" t="str">
        <x:v>PASS</x:v>
      </x:c>
      <x:c r="H4234" s="10" t="str">
        <x:v>EXECUTED</x:v>
      </x:c>
      <x:c r="I4234" s="10" t="str">
        <x:v>PARSED</x:v>
      </x:c>
      <x:c r="J4234" s="10" t="str">
        <x:v>NO_SEMANTIC_VALIDATOR_DETERMINISTIC_PASS</x:v>
      </x:c>
      <x:c r="K4234" s="10" t="str">
        <x:v>63d22ad21140a2544709f0599c8aec7b33fd499b0238e6520db20cdd76e0cd92</x:v>
      </x:c>
      <x:c r="L4234" s="10" t="str">
        <x:v>historical_three</x:v>
      </x:c>
      <x:c r="M4234" s="10" t="n">
        <x:v>1</x:v>
      </x:c>
      <x:c r="N4234" s="10" t="n">
        <x:v>0</x:v>
      </x:c>
      <x:c r="O4234" s="10" t="n">
        <x:v>0</x:v>
      </x:c>
      <x:c r="P4234" s="9" t="str">
        <x:f>'CaseReview'!U2048</x:f>
        <x:v>PASS</x:v>
      </x:c>
      <x:c r="Q4234" s="9" t="n">
        <x:f>IF(AND(T4234=1,G4234=P4234),1,0)</x:f>
        <x:v>1</x:v>
      </x:c>
      <x:c r="R4234" s="9" t="n">
        <x:f>IF(AND(T4234=1,G4234="PASS",P4234="FAIL"),1,0)</x:f>
        <x:v>0</x:v>
      </x:c>
      <x:c r="S4234" s="9" t="n">
        <x:f>IF(AND(T4234=1,G4234="FAIL",P4234="PASS"),1,0)</x:f>
        <x:v>0</x:v>
      </x:c>
      <x:c r="T4234" s="9" t="n">
        <x:v>1</x:v>
      </x:c>
      <x:c r="U4234" s="9" t="n">
        <x:v>4</x:v>
      </x:c>
      <x:c r="V4234" s="9" t="str">
        <x:v>MVP/SHACL_GENERATION_PIPELINE/experiments/LUNA_NO_SEMANTIC_VALIDATOR/RUN_01/runs/RUN-TRF-087-20260901T113725412069Z/artifacts/attempt_01/candidate_shape.ttl</x:v>
      </x:c>
    </x:row>
    <x:row r="4235" ht="22" customHeight="1">
      <x:c r="A4235" s="10" t="str">
        <x:v>NO_SEMANTIC</x:v>
      </x:c>
      <x:c r="B4235" s="10" t="str">
        <x:v>TRF-087</x:v>
      </x:c>
      <x:c r="C4235" s="10" t="str">
        <x:v>TRF-087-P02</x:v>
      </x:c>
      <x:c r="D4235" s="10" t="str">
        <x:v>RUN_01</x:v>
      </x:c>
      <x:c r="E4235" s="10" t="str">
        <x:v>ORIGINAL_LEDGER</x:v>
      </x:c>
      <x:c r="F4235" s="10" t="str">
        <x:v>PASS</x:v>
      </x:c>
      <x:c r="G4235" s="10" t="str">
        <x:v>PASS</x:v>
      </x:c>
      <x:c r="H4235" s="10" t="str">
        <x:v>EXECUTED</x:v>
      </x:c>
      <x:c r="I4235" s="10" t="str">
        <x:v>PARSED</x:v>
      </x:c>
      <x:c r="J4235" s="10" t="str">
        <x:v>NO_SEMANTIC_VALIDATOR_DETERMINISTIC_PASS</x:v>
      </x:c>
      <x:c r="K4235" s="10" t="str">
        <x:v>63d22ad21140a2544709f0599c8aec7b33fd499b0238e6520db20cdd76e0cd92</x:v>
      </x:c>
      <x:c r="L4235" s="10" t="str">
        <x:v>historical_three</x:v>
      </x:c>
      <x:c r="M4235" s="10" t="n">
        <x:v>1</x:v>
      </x:c>
      <x:c r="N4235" s="10" t="n">
        <x:v>0</x:v>
      </x:c>
      <x:c r="O4235" s="10" t="n">
        <x:v>0</x:v>
      </x:c>
      <x:c r="P4235" s="9" t="str">
        <x:f>'CaseReview'!U2049</x:f>
        <x:v>PASS</x:v>
      </x:c>
      <x:c r="Q4235" s="9" t="n">
        <x:f>IF(AND(T4235=1,G4235=P4235),1,0)</x:f>
        <x:v>1</x:v>
      </x:c>
      <x:c r="R4235" s="9" t="n">
        <x:f>IF(AND(T4235=1,G4235="PASS",P4235="FAIL"),1,0)</x:f>
        <x:v>0</x:v>
      </x:c>
      <x:c r="S4235" s="9" t="n">
        <x:f>IF(AND(T4235=1,G4235="FAIL",P4235="PASS"),1,0)</x:f>
        <x:v>0</x:v>
      </x:c>
      <x:c r="T4235" s="9" t="n">
        <x:v>1</x:v>
      </x:c>
      <x:c r="U4235" s="9" t="n">
        <x:v>4</x:v>
      </x:c>
      <x:c r="V4235" s="9" t="str">
        <x:v>MVP/SHACL_GENERATION_PIPELINE/experiments/LUNA_NO_SEMANTIC_VALIDATOR/RUN_01/runs/RUN-TRF-087-20260901T113725412069Z/artifacts/attempt_01/candidate_shape.ttl</x:v>
      </x:c>
    </x:row>
    <x:row r="4236" ht="22" customHeight="1">
      <x:c r="A4236" s="10" t="str">
        <x:v>NO_SEMANTIC</x:v>
      </x:c>
      <x:c r="B4236" s="10" t="str">
        <x:v>TRF-088</x:v>
      </x:c>
      <x:c r="C4236" s="10" t="str">
        <x:v>TRF-088-F01</x:v>
      </x:c>
      <x:c r="D4236" s="10" t="str">
        <x:v>RUN_01</x:v>
      </x:c>
      <x:c r="E4236" s="10" t="str">
        <x:v>ORIGINAL_LEDGER</x:v>
      </x:c>
      <x:c r="F4236" s="10" t="str">
        <x:v>FAIL</x:v>
      </x:c>
      <x:c r="G4236" s="10" t="str">
        <x:v>FAIL</x:v>
      </x:c>
      <x:c r="H4236" s="10" t="str">
        <x:v>EXECUTED</x:v>
      </x:c>
      <x:c r="I4236" s="10" t="str">
        <x:v>PARSED</x:v>
      </x:c>
      <x:c r="J4236" s="10" t="str">
        <x:v>NO_SEMANTIC_VALIDATOR_DETERMINISTIC_PASS</x:v>
      </x:c>
      <x:c r="K4236" s="10" t="str">
        <x:v>b9b2a009d95dccc70b850389d2d51b6463f1a3ec4bee43af8514b0925f15d6e4</x:v>
      </x:c>
      <x:c r="L4236" s="10" t="str">
        <x:v>historical_three</x:v>
      </x:c>
      <x:c r="M4236" s="10" t="n">
        <x:v>1</x:v>
      </x:c>
      <x:c r="N4236" s="10" t="n">
        <x:v>0</x:v>
      </x:c>
      <x:c r="O4236" s="10" t="n">
        <x:v>0</x:v>
      </x:c>
      <x:c r="P4236" s="9" t="str">
        <x:f>'CaseReview'!U2050</x:f>
        <x:v>FAIL</x:v>
      </x:c>
      <x:c r="Q4236" s="9" t="n">
        <x:f>IF(AND(T4236=1,G4236=P4236),1,0)</x:f>
        <x:v>1</x:v>
      </x:c>
      <x:c r="R4236" s="9" t="n">
        <x:f>IF(AND(T4236=1,G4236="PASS",P4236="FAIL"),1,0)</x:f>
        <x:v>0</x:v>
      </x:c>
      <x:c r="S4236" s="9" t="n">
        <x:f>IF(AND(T4236=1,G4236="FAIL",P4236="PASS"),1,0)</x:f>
        <x:v>0</x:v>
      </x:c>
      <x:c r="T4236" s="9" t="n">
        <x:v>1</x:v>
      </x:c>
      <x:c r="U4236" s="9" t="n">
        <x:v>4</x:v>
      </x:c>
      <x:c r="V4236" s="9" t="str">
        <x:v>MVP/SHACL_GENERATION_PIPELINE/experiments/LUNA_NO_SEMANTIC_VALIDATOR/RUN_01/runs/RUN-TRF-088-20260901T113732241372Z/artifacts/attempt_01/candidate_shape.ttl</x:v>
      </x:c>
    </x:row>
    <x:row r="4237" ht="22" customHeight="1">
      <x:c r="A4237" s="10" t="str">
        <x:v>NO_SEMANTIC</x:v>
      </x:c>
      <x:c r="B4237" s="10" t="str">
        <x:v>TRF-088</x:v>
      </x:c>
      <x:c r="C4237" s="10" t="str">
        <x:v>TRF-088-F02</x:v>
      </x:c>
      <x:c r="D4237" s="10" t="str">
        <x:v>RUN_01</x:v>
      </x:c>
      <x:c r="E4237" s="10" t="str">
        <x:v>ORIGINAL_LEDGER</x:v>
      </x:c>
      <x:c r="F4237" s="10" t="str">
        <x:v>FAIL</x:v>
      </x:c>
      <x:c r="G4237" s="10" t="str">
        <x:v>FAIL</x:v>
      </x:c>
      <x:c r="H4237" s="10" t="str">
        <x:v>EXECUTED</x:v>
      </x:c>
      <x:c r="I4237" s="10" t="str">
        <x:v>PARSED</x:v>
      </x:c>
      <x:c r="J4237" s="10" t="str">
        <x:v>NO_SEMANTIC_VALIDATOR_DETERMINISTIC_PASS</x:v>
      </x:c>
      <x:c r="K4237" s="10" t="str">
        <x:v>b9b2a009d95dccc70b850389d2d51b6463f1a3ec4bee43af8514b0925f15d6e4</x:v>
      </x:c>
      <x:c r="L4237" s="10" t="str">
        <x:v>historical_three</x:v>
      </x:c>
      <x:c r="M4237" s="10" t="n">
        <x:v>1</x:v>
      </x:c>
      <x:c r="N4237" s="10" t="n">
        <x:v>0</x:v>
      </x:c>
      <x:c r="O4237" s="10" t="n">
        <x:v>0</x:v>
      </x:c>
      <x:c r="P4237" s="9" t="str">
        <x:f>'CaseReview'!U2051</x:f>
        <x:v>FAIL</x:v>
      </x:c>
      <x:c r="Q4237" s="9" t="n">
        <x:f>IF(AND(T4237=1,G4237=P4237),1,0)</x:f>
        <x:v>1</x:v>
      </x:c>
      <x:c r="R4237" s="9" t="n">
        <x:f>IF(AND(T4237=1,G4237="PASS",P4237="FAIL"),1,0)</x:f>
        <x:v>0</x:v>
      </x:c>
      <x:c r="S4237" s="9" t="n">
        <x:f>IF(AND(T4237=1,G4237="FAIL",P4237="PASS"),1,0)</x:f>
        <x:v>0</x:v>
      </x:c>
      <x:c r="T4237" s="9" t="n">
        <x:v>1</x:v>
      </x:c>
      <x:c r="U4237" s="9" t="n">
        <x:v>4</x:v>
      </x:c>
      <x:c r="V4237" s="9" t="str">
        <x:v>MVP/SHACL_GENERATION_PIPELINE/experiments/LUNA_NO_SEMANTIC_VALIDATOR/RUN_01/runs/RUN-TRF-088-20260901T113732241372Z/artifacts/attempt_01/candidate_shape.ttl</x:v>
      </x:c>
    </x:row>
    <x:row r="4238" ht="22" customHeight="1">
      <x:c r="A4238" s="10" t="str">
        <x:v>NO_SEMANTIC</x:v>
      </x:c>
      <x:c r="B4238" s="10" t="str">
        <x:v>TRF-088</x:v>
      </x:c>
      <x:c r="C4238" s="10" t="str">
        <x:v>TRF-088-P01</x:v>
      </x:c>
      <x:c r="D4238" s="10" t="str">
        <x:v>RUN_01</x:v>
      </x:c>
      <x:c r="E4238" s="10" t="str">
        <x:v>ORIGINAL_LEDGER</x:v>
      </x:c>
      <x:c r="F4238" s="10" t="str">
        <x:v>PASS</x:v>
      </x:c>
      <x:c r="G4238" s="10" t="str">
        <x:v>PASS</x:v>
      </x:c>
      <x:c r="H4238" s="10" t="str">
        <x:v>EXECUTED</x:v>
      </x:c>
      <x:c r="I4238" s="10" t="str">
        <x:v>PARSED</x:v>
      </x:c>
      <x:c r="J4238" s="10" t="str">
        <x:v>NO_SEMANTIC_VALIDATOR_DETERMINISTIC_PASS</x:v>
      </x:c>
      <x:c r="K4238" s="10" t="str">
        <x:v>b9b2a009d95dccc70b850389d2d51b6463f1a3ec4bee43af8514b0925f15d6e4</x:v>
      </x:c>
      <x:c r="L4238" s="10" t="str">
        <x:v>historical_three</x:v>
      </x:c>
      <x:c r="M4238" s="10" t="n">
        <x:v>1</x:v>
      </x:c>
      <x:c r="N4238" s="10" t="n">
        <x:v>0</x:v>
      </x:c>
      <x:c r="O4238" s="10" t="n">
        <x:v>0</x:v>
      </x:c>
      <x:c r="P4238" s="9" t="str">
        <x:f>'CaseReview'!U2052</x:f>
        <x:v>PASS</x:v>
      </x:c>
      <x:c r="Q4238" s="9" t="n">
        <x:f>IF(AND(T4238=1,G4238=P4238),1,0)</x:f>
        <x:v>1</x:v>
      </x:c>
      <x:c r="R4238" s="9" t="n">
        <x:f>IF(AND(T4238=1,G4238="PASS",P4238="FAIL"),1,0)</x:f>
        <x:v>0</x:v>
      </x:c>
      <x:c r="S4238" s="9" t="n">
        <x:f>IF(AND(T4238=1,G4238="FAIL",P4238="PASS"),1,0)</x:f>
        <x:v>0</x:v>
      </x:c>
      <x:c r="T4238" s="9" t="n">
        <x:v>1</x:v>
      </x:c>
      <x:c r="U4238" s="9" t="n">
        <x:v>4</x:v>
      </x:c>
      <x:c r="V4238" s="9" t="str">
        <x:v>MVP/SHACL_GENERATION_PIPELINE/experiments/LUNA_NO_SEMANTIC_VALIDATOR/RUN_01/runs/RUN-TRF-088-20260901T113732241372Z/artifacts/attempt_01/candidate_shape.ttl</x:v>
      </x:c>
    </x:row>
    <x:row r="4239" ht="22" customHeight="1">
      <x:c r="A4239" s="10" t="str">
        <x:v>NO_SEMANTIC</x:v>
      </x:c>
      <x:c r="B4239" s="10" t="str">
        <x:v>TRF-088</x:v>
      </x:c>
      <x:c r="C4239" s="10" t="str">
        <x:v>TRF-088-P02</x:v>
      </x:c>
      <x:c r="D4239" s="10" t="str">
        <x:v>RUN_01</x:v>
      </x:c>
      <x:c r="E4239" s="10" t="str">
        <x:v>ORIGINAL_LEDGER</x:v>
      </x:c>
      <x:c r="F4239" s="10" t="str">
        <x:v>PASS</x:v>
      </x:c>
      <x:c r="G4239" s="10" t="str">
        <x:v>FAIL</x:v>
      </x:c>
      <x:c r="H4239" s="10" t="str">
        <x:v>EXECUTED</x:v>
      </x:c>
      <x:c r="I4239" s="10" t="str">
        <x:v>PARSED</x:v>
      </x:c>
      <x:c r="J4239" s="10" t="str">
        <x:v>NO_SEMANTIC_VALIDATOR_DETERMINISTIC_PASS</x:v>
      </x:c>
      <x:c r="K4239" s="10" t="str">
        <x:v>b9b2a009d95dccc70b850389d2d51b6463f1a3ec4bee43af8514b0925f15d6e4</x:v>
      </x:c>
      <x:c r="L4239" s="10" t="str">
        <x:v>historical_three</x:v>
      </x:c>
      <x:c r="M4239" s="10" t="n">
        <x:v>0</x:v>
      </x:c>
      <x:c r="N4239" s="10" t="n">
        <x:v>0</x:v>
      </x:c>
      <x:c r="O4239" s="10" t="n">
        <x:v>1</x:v>
      </x:c>
      <x:c r="P4239" s="9" t="str">
        <x:f>'CaseReview'!U2053</x:f>
        <x:v>PASS</x:v>
      </x:c>
      <x:c r="Q4239" s="9" t="n">
        <x:f>IF(AND(T4239=1,G4239=P4239),1,0)</x:f>
        <x:v>0</x:v>
      </x:c>
      <x:c r="R4239" s="9" t="n">
        <x:f>IF(AND(T4239=1,G4239="PASS",P4239="FAIL"),1,0)</x:f>
        <x:v>0</x:v>
      </x:c>
      <x:c r="S4239" s="9" t="n">
        <x:f>IF(AND(T4239=1,G4239="FAIL",P4239="PASS"),1,0)</x:f>
        <x:v>1</x:v>
      </x:c>
      <x:c r="T4239" s="9" t="n">
        <x:v>1</x:v>
      </x:c>
      <x:c r="U4239" s="9" t="n">
        <x:v>4</x:v>
      </x:c>
      <x:c r="V4239" s="9" t="str">
        <x:v>MVP/SHACL_GENERATION_PIPELINE/experiments/LUNA_NO_SEMANTIC_VALIDATOR/RUN_01/runs/RUN-TRF-088-20260901T113732241372Z/artifacts/attempt_01/candidate_shape.ttl</x:v>
      </x:c>
    </x:row>
    <x:row r="4240" ht="22" customHeight="1">
      <x:c r="A4240" s="10" t="str">
        <x:v>NO_SEMANTIC</x:v>
      </x:c>
      <x:c r="B4240" s="10" t="str">
        <x:v>TRF-091</x:v>
      </x:c>
      <x:c r="C4240" s="10" t="str">
        <x:v>TRF-091-F01</x:v>
      </x:c>
      <x:c r="D4240" s="10" t="str">
        <x:v>RUN_01</x:v>
      </x:c>
      <x:c r="E4240" s="10" t="str">
        <x:v>ORIGINAL_LEDGER</x:v>
      </x:c>
      <x:c r="F4240" s="10" t="str">
        <x:v>FAIL</x:v>
      </x:c>
      <x:c r="G4240" s="10" t="str">
        <x:v>FAIL</x:v>
      </x:c>
      <x:c r="H4240" s="10" t="str">
        <x:v>EXECUTED</x:v>
      </x:c>
      <x:c r="I4240" s="10" t="str">
        <x:v>PARSED</x:v>
      </x:c>
      <x:c r="J4240" s="10" t="str">
        <x:v>NO_SEMANTIC_VALIDATOR_DETERMINISTIC_PASS</x:v>
      </x:c>
      <x:c r="K4240" s="10" t="str">
        <x:v>e7fbcd9f399a6adbb2b84674259804bbc145724e6252baff612e59602c6214de</x:v>
      </x:c>
      <x:c r="L4240" s="10" t="str">
        <x:v>historical_three</x:v>
      </x:c>
      <x:c r="M4240" s="10" t="n">
        <x:v>1</x:v>
      </x:c>
      <x:c r="N4240" s="10" t="n">
        <x:v>0</x:v>
      </x:c>
      <x:c r="O4240" s="10" t="n">
        <x:v>0</x:v>
      </x:c>
      <x:c r="P4240" s="9" t="str">
        <x:f>'CaseReview'!U2054</x:f>
        <x:v>FAIL</x:v>
      </x:c>
      <x:c r="Q4240" s="9" t="n">
        <x:f>IF(AND(T4240=1,G4240=P4240),1,0)</x:f>
        <x:v>1</x:v>
      </x:c>
      <x:c r="R4240" s="9" t="n">
        <x:f>IF(AND(T4240=1,G4240="PASS",P4240="FAIL"),1,0)</x:f>
        <x:v>0</x:v>
      </x:c>
      <x:c r="S4240" s="9" t="n">
        <x:f>IF(AND(T4240=1,G4240="FAIL",P4240="PASS"),1,0)</x:f>
        <x:v>0</x:v>
      </x:c>
      <x:c r="T4240" s="9" t="n">
        <x:v>1</x:v>
      </x:c>
      <x:c r="U4240" s="9" t="n">
        <x:v>4</x:v>
      </x:c>
      <x:c r="V4240" s="9" t="str">
        <x:v>MVP/SHACL_GENERATION_PIPELINE/experiments/LUNA_NO_SEMANTIC_VALIDATOR/RUN_01/runs/RUN-TRF-091-20260901T113752085504Z/artifacts/attempt_01/candidate_shape.ttl</x:v>
      </x:c>
    </x:row>
    <x:row r="4241" ht="22" customHeight="1">
      <x:c r="A4241" s="10" t="str">
        <x:v>NO_SEMANTIC</x:v>
      </x:c>
      <x:c r="B4241" s="10" t="str">
        <x:v>TRF-091</x:v>
      </x:c>
      <x:c r="C4241" s="10" t="str">
        <x:v>TRF-091-F02</x:v>
      </x:c>
      <x:c r="D4241" s="10" t="str">
        <x:v>RUN_01</x:v>
      </x:c>
      <x:c r="E4241" s="10" t="str">
        <x:v>ORIGINAL_LEDGER</x:v>
      </x:c>
      <x:c r="F4241" s="10" t="str">
        <x:v>FAIL</x:v>
      </x:c>
      <x:c r="G4241" s="10" t="str">
        <x:v>FAIL</x:v>
      </x:c>
      <x:c r="H4241" s="10" t="str">
        <x:v>EXECUTED</x:v>
      </x:c>
      <x:c r="I4241" s="10" t="str">
        <x:v>PARSED</x:v>
      </x:c>
      <x:c r="J4241" s="10" t="str">
        <x:v>NO_SEMANTIC_VALIDATOR_DETERMINISTIC_PASS</x:v>
      </x:c>
      <x:c r="K4241" s="10" t="str">
        <x:v>e7fbcd9f399a6adbb2b84674259804bbc145724e6252baff612e59602c6214de</x:v>
      </x:c>
      <x:c r="L4241" s="10" t="str">
        <x:v>historical_three</x:v>
      </x:c>
      <x:c r="M4241" s="10" t="n">
        <x:v>1</x:v>
      </x:c>
      <x:c r="N4241" s="10" t="n">
        <x:v>0</x:v>
      </x:c>
      <x:c r="O4241" s="10" t="n">
        <x:v>0</x:v>
      </x:c>
      <x:c r="P4241" s="9" t="str">
        <x:f>'CaseReview'!U2055</x:f>
        <x:v>FAIL</x:v>
      </x:c>
      <x:c r="Q4241" s="9" t="n">
        <x:f>IF(AND(T4241=1,G4241=P4241),1,0)</x:f>
        <x:v>1</x:v>
      </x:c>
      <x:c r="R4241" s="9" t="n">
        <x:f>IF(AND(T4241=1,G4241="PASS",P4241="FAIL"),1,0)</x:f>
        <x:v>0</x:v>
      </x:c>
      <x:c r="S4241" s="9" t="n">
        <x:f>IF(AND(T4241=1,G4241="FAIL",P4241="PASS"),1,0)</x:f>
        <x:v>0</x:v>
      </x:c>
      <x:c r="T4241" s="9" t="n">
        <x:v>1</x:v>
      </x:c>
      <x:c r="U4241" s="9" t="n">
        <x:v>4</x:v>
      </x:c>
      <x:c r="V4241" s="9" t="str">
        <x:v>MVP/SHACL_GENERATION_PIPELINE/experiments/LUNA_NO_SEMANTIC_VALIDATOR/RUN_01/runs/RUN-TRF-091-20260901T113752085504Z/artifacts/attempt_01/candidate_shape.ttl</x:v>
      </x:c>
    </x:row>
    <x:row r="4242" ht="22" customHeight="1">
      <x:c r="A4242" s="10" t="str">
        <x:v>NO_SEMANTIC</x:v>
      </x:c>
      <x:c r="B4242" s="10" t="str">
        <x:v>TRF-091</x:v>
      </x:c>
      <x:c r="C4242" s="10" t="str">
        <x:v>TRF-091-F03</x:v>
      </x:c>
      <x:c r="D4242" s="10" t="str">
        <x:v>RUN_01</x:v>
      </x:c>
      <x:c r="E4242" s="10" t="str">
        <x:v>ORIGINAL_LEDGER</x:v>
      </x:c>
      <x:c r="F4242" s="10" t="str">
        <x:v>FAIL</x:v>
      </x:c>
      <x:c r="G4242" s="10" t="str">
        <x:v>FAIL</x:v>
      </x:c>
      <x:c r="H4242" s="10" t="str">
        <x:v>EXECUTED</x:v>
      </x:c>
      <x:c r="I4242" s="10" t="str">
        <x:v>PARSED</x:v>
      </x:c>
      <x:c r="J4242" s="10" t="str">
        <x:v>NO_SEMANTIC_VALIDATOR_DETERMINISTIC_PASS</x:v>
      </x:c>
      <x:c r="K4242" s="10" t="str">
        <x:v>e7fbcd9f399a6adbb2b84674259804bbc145724e6252baff612e59602c6214de</x:v>
      </x:c>
      <x:c r="L4242" s="10" t="str">
        <x:v>historical_three</x:v>
      </x:c>
      <x:c r="M4242" s="10" t="n">
        <x:v>1</x:v>
      </x:c>
      <x:c r="N4242" s="10" t="n">
        <x:v>0</x:v>
      </x:c>
      <x:c r="O4242" s="10" t="n">
        <x:v>0</x:v>
      </x:c>
      <x:c r="P4242" s="9" t="str">
        <x:f>'CaseReview'!U2056</x:f>
        <x:v>FAIL</x:v>
      </x:c>
      <x:c r="Q4242" s="9" t="n">
        <x:f>IF(AND(T4242=1,G4242=P4242),1,0)</x:f>
        <x:v>1</x:v>
      </x:c>
      <x:c r="R4242" s="9" t="n">
        <x:f>IF(AND(T4242=1,G4242="PASS",P4242="FAIL"),1,0)</x:f>
        <x:v>0</x:v>
      </x:c>
      <x:c r="S4242" s="9" t="n">
        <x:f>IF(AND(T4242=1,G4242="FAIL",P4242="PASS"),1,0)</x:f>
        <x:v>0</x:v>
      </x:c>
      <x:c r="T4242" s="9" t="n">
        <x:v>1</x:v>
      </x:c>
      <x:c r="U4242" s="9" t="n">
        <x:v>4</x:v>
      </x:c>
      <x:c r="V4242" s="9" t="str">
        <x:v>MVP/SHACL_GENERATION_PIPELINE/experiments/LUNA_NO_SEMANTIC_VALIDATOR/RUN_01/runs/RUN-TRF-091-20260901T113752085504Z/artifacts/attempt_01/candidate_shape.ttl</x:v>
      </x:c>
    </x:row>
    <x:row r="4243" ht="22" customHeight="1">
      <x:c r="A4243" s="10" t="str">
        <x:v>NO_SEMANTIC</x:v>
      </x:c>
      <x:c r="B4243" s="10" t="str">
        <x:v>TRF-091</x:v>
      </x:c>
      <x:c r="C4243" s="10" t="str">
        <x:v>TRF-091-P01</x:v>
      </x:c>
      <x:c r="D4243" s="10" t="str">
        <x:v>RUN_01</x:v>
      </x:c>
      <x:c r="E4243" s="10" t="str">
        <x:v>ORIGINAL_LEDGER</x:v>
      </x:c>
      <x:c r="F4243" s="10" t="str">
        <x:v>PASS</x:v>
      </x:c>
      <x:c r="G4243" s="10" t="str">
        <x:v>FAIL</x:v>
      </x:c>
      <x:c r="H4243" s="10" t="str">
        <x:v>EXECUTED</x:v>
      </x:c>
      <x:c r="I4243" s="10" t="str">
        <x:v>PARSED</x:v>
      </x:c>
      <x:c r="J4243" s="10" t="str">
        <x:v>NO_SEMANTIC_VALIDATOR_DETERMINISTIC_PASS</x:v>
      </x:c>
      <x:c r="K4243" s="10" t="str">
        <x:v>e7fbcd9f399a6adbb2b84674259804bbc145724e6252baff612e59602c6214de</x:v>
      </x:c>
      <x:c r="L4243" s="10" t="str">
        <x:v>historical_three</x:v>
      </x:c>
      <x:c r="M4243" s="10" t="n">
        <x:v>0</x:v>
      </x:c>
      <x:c r="N4243" s="10" t="n">
        <x:v>0</x:v>
      </x:c>
      <x:c r="O4243" s="10" t="n">
        <x:v>1</x:v>
      </x:c>
      <x:c r="P4243" s="9" t="str">
        <x:f>'CaseReview'!U2057</x:f>
        <x:v>PASS</x:v>
      </x:c>
      <x:c r="Q4243" s="9" t="n">
        <x:f>IF(AND(T4243=1,G4243=P4243),1,0)</x:f>
        <x:v>0</x:v>
      </x:c>
      <x:c r="R4243" s="9" t="n">
        <x:f>IF(AND(T4243=1,G4243="PASS",P4243="FAIL"),1,0)</x:f>
        <x:v>0</x:v>
      </x:c>
      <x:c r="S4243" s="9" t="n">
        <x:f>IF(AND(T4243=1,G4243="FAIL",P4243="PASS"),1,0)</x:f>
        <x:v>1</x:v>
      </x:c>
      <x:c r="T4243" s="9" t="n">
        <x:v>1</x:v>
      </x:c>
      <x:c r="U4243" s="9" t="n">
        <x:v>4</x:v>
      </x:c>
      <x:c r="V4243" s="9" t="str">
        <x:v>MVP/SHACL_GENERATION_PIPELINE/experiments/LUNA_NO_SEMANTIC_VALIDATOR/RUN_01/runs/RUN-TRF-091-20260901T113752085504Z/artifacts/attempt_01/candidate_shape.ttl</x:v>
      </x:c>
    </x:row>
    <x:row r="4244" ht="22" customHeight="1">
      <x:c r="A4244" s="10" t="str">
        <x:v>NO_SEMANTIC</x:v>
      </x:c>
      <x:c r="B4244" s="10" t="str">
        <x:v>TRF-101</x:v>
      </x:c>
      <x:c r="C4244" s="10" t="str">
        <x:v>TRF-101-F01</x:v>
      </x:c>
      <x:c r="D4244" s="10" t="str">
        <x:v>RUN_01</x:v>
      </x:c>
      <x:c r="E4244" s="10" t="str">
        <x:v>ORIGINAL_LEDGER</x:v>
      </x:c>
      <x:c r="F4244" s="10" t="str">
        <x:v>FAIL</x:v>
      </x:c>
      <x:c r="G4244" s="10" t="str">
        <x:v>FAIL</x:v>
      </x:c>
      <x:c r="H4244" s="10" t="str">
        <x:v>EXECUTED</x:v>
      </x:c>
      <x:c r="I4244" s="10" t="str">
        <x:v>PARSED</x:v>
      </x:c>
      <x:c r="J4244" s="10" t="str">
        <x:v>NO_SEMANTIC_VALIDATOR_DETERMINISTIC_PASS</x:v>
      </x:c>
      <x:c r="K4244" s="10" t="str">
        <x:v>98980ca9d8f26024e7933fd44bf7f24463f73196ec2e8981acb566f1a8345868</x:v>
      </x:c>
      <x:c r="L4244" s="10" t="str">
        <x:v>historical_three</x:v>
      </x:c>
      <x:c r="M4244" s="10" t="n">
        <x:v>1</x:v>
      </x:c>
      <x:c r="N4244" s="10" t="n">
        <x:v>0</x:v>
      </x:c>
      <x:c r="O4244" s="10" t="n">
        <x:v>0</x:v>
      </x:c>
      <x:c r="P4244" s="9" t="str">
        <x:f>'CaseReview'!U2058</x:f>
        <x:v>FAIL</x:v>
      </x:c>
      <x:c r="Q4244" s="9" t="n">
        <x:f>IF(AND(T4244=1,G4244=P4244),1,0)</x:f>
        <x:v>1</x:v>
      </x:c>
      <x:c r="R4244" s="9" t="n">
        <x:f>IF(AND(T4244=1,G4244="PASS",P4244="FAIL"),1,0)</x:f>
        <x:v>0</x:v>
      </x:c>
      <x:c r="S4244" s="9" t="n">
        <x:f>IF(AND(T4244=1,G4244="FAIL",P4244="PASS"),1,0)</x:f>
        <x:v>0</x:v>
      </x:c>
      <x:c r="T4244" s="9" t="n">
        <x:v>1</x:v>
      </x:c>
      <x:c r="U4244" s="9" t="n">
        <x:v>5</x:v>
      </x:c>
      <x:c r="V4244" s="9" t="str">
        <x:v>MVP/SHACL_GENERATION_PIPELINE/experiments/LUNA_NO_SEMANTIC_VALIDATOR/RUN_01/runs/RUN-TRF-101-20260901T113817207705Z/artifacts/attempt_01/candidate_shape.ttl</x:v>
      </x:c>
    </x:row>
    <x:row r="4245" ht="22" customHeight="1">
      <x:c r="A4245" s="10" t="str">
        <x:v>NO_SEMANTIC</x:v>
      </x:c>
      <x:c r="B4245" s="10" t="str">
        <x:v>TRF-101</x:v>
      </x:c>
      <x:c r="C4245" s="10" t="str">
        <x:v>TRF-101-F02</x:v>
      </x:c>
      <x:c r="D4245" s="10" t="str">
        <x:v>RUN_01</x:v>
      </x:c>
      <x:c r="E4245" s="10" t="str">
        <x:v>ORIGINAL_LEDGER</x:v>
      </x:c>
      <x:c r="F4245" s="10" t="str">
        <x:v>FAIL</x:v>
      </x:c>
      <x:c r="G4245" s="10" t="str">
        <x:v>FAIL</x:v>
      </x:c>
      <x:c r="H4245" s="10" t="str">
        <x:v>EXECUTED</x:v>
      </x:c>
      <x:c r="I4245" s="10" t="str">
        <x:v>PARSED</x:v>
      </x:c>
      <x:c r="J4245" s="10" t="str">
        <x:v>NO_SEMANTIC_VALIDATOR_DETERMINISTIC_PASS</x:v>
      </x:c>
      <x:c r="K4245" s="10" t="str">
        <x:v>98980ca9d8f26024e7933fd44bf7f24463f73196ec2e8981acb566f1a8345868</x:v>
      </x:c>
      <x:c r="L4245" s="10" t="str">
        <x:v>historical_three</x:v>
      </x:c>
      <x:c r="M4245" s="10" t="n">
        <x:v>1</x:v>
      </x:c>
      <x:c r="N4245" s="10" t="n">
        <x:v>0</x:v>
      </x:c>
      <x:c r="O4245" s="10" t="n">
        <x:v>0</x:v>
      </x:c>
      <x:c r="P4245" s="9" t="str">
        <x:f>'CaseReview'!U2059</x:f>
        <x:v>FAIL</x:v>
      </x:c>
      <x:c r="Q4245" s="9" t="n">
        <x:f>IF(AND(T4245=1,G4245=P4245),1,0)</x:f>
        <x:v>1</x:v>
      </x:c>
      <x:c r="R4245" s="9" t="n">
        <x:f>IF(AND(T4245=1,G4245="PASS",P4245="FAIL"),1,0)</x:f>
        <x:v>0</x:v>
      </x:c>
      <x:c r="S4245" s="9" t="n">
        <x:f>IF(AND(T4245=1,G4245="FAIL",P4245="PASS"),1,0)</x:f>
        <x:v>0</x:v>
      </x:c>
      <x:c r="T4245" s="9" t="n">
        <x:v>1</x:v>
      </x:c>
      <x:c r="U4245" s="9" t="n">
        <x:v>5</x:v>
      </x:c>
      <x:c r="V4245" s="9" t="str">
        <x:v>MVP/SHACL_GENERATION_PIPELINE/experiments/LUNA_NO_SEMANTIC_VALIDATOR/RUN_01/runs/RUN-TRF-101-20260901T113817207705Z/artifacts/attempt_01/candidate_shape.ttl</x:v>
      </x:c>
    </x:row>
    <x:row r="4246" ht="22" customHeight="1">
      <x:c r="A4246" s="10" t="str">
        <x:v>NO_SEMANTIC</x:v>
      </x:c>
      <x:c r="B4246" s="10" t="str">
        <x:v>TRF-101</x:v>
      </x:c>
      <x:c r="C4246" s="10" t="str">
        <x:v>TRF-101-F03</x:v>
      </x:c>
      <x:c r="D4246" s="10" t="str">
        <x:v>RUN_01</x:v>
      </x:c>
      <x:c r="E4246" s="10" t="str">
        <x:v>ORIGINAL_LEDGER</x:v>
      </x:c>
      <x:c r="F4246" s="10" t="str">
        <x:v>FAIL</x:v>
      </x:c>
      <x:c r="G4246" s="10" t="str">
        <x:v>FAIL</x:v>
      </x:c>
      <x:c r="H4246" s="10" t="str">
        <x:v>EXECUTED</x:v>
      </x:c>
      <x:c r="I4246" s="10" t="str">
        <x:v>PARSED</x:v>
      </x:c>
      <x:c r="J4246" s="10" t="str">
        <x:v>NO_SEMANTIC_VALIDATOR_DETERMINISTIC_PASS</x:v>
      </x:c>
      <x:c r="K4246" s="10" t="str">
        <x:v>98980ca9d8f26024e7933fd44bf7f24463f73196ec2e8981acb566f1a8345868</x:v>
      </x:c>
      <x:c r="L4246" s="10" t="str">
        <x:v>historical_three</x:v>
      </x:c>
      <x:c r="M4246" s="10" t="n">
        <x:v>1</x:v>
      </x:c>
      <x:c r="N4246" s="10" t="n">
        <x:v>0</x:v>
      </x:c>
      <x:c r="O4246" s="10" t="n">
        <x:v>0</x:v>
      </x:c>
      <x:c r="P4246" s="9" t="str">
        <x:f>'CaseReview'!U2060</x:f>
        <x:v>FAIL</x:v>
      </x:c>
      <x:c r="Q4246" s="9" t="n">
        <x:f>IF(AND(T4246=1,G4246=P4246),1,0)</x:f>
        <x:v>1</x:v>
      </x:c>
      <x:c r="R4246" s="9" t="n">
        <x:f>IF(AND(T4246=1,G4246="PASS",P4246="FAIL"),1,0)</x:f>
        <x:v>0</x:v>
      </x:c>
      <x:c r="S4246" s="9" t="n">
        <x:f>IF(AND(T4246=1,G4246="FAIL",P4246="PASS"),1,0)</x:f>
        <x:v>0</x:v>
      </x:c>
      <x:c r="T4246" s="9" t="n">
        <x:v>1</x:v>
      </x:c>
      <x:c r="U4246" s="9" t="n">
        <x:v>5</x:v>
      </x:c>
      <x:c r="V4246" s="9" t="str">
        <x:v>MVP/SHACL_GENERATION_PIPELINE/experiments/LUNA_NO_SEMANTIC_VALIDATOR/RUN_01/runs/RUN-TRF-101-20260901T113817207705Z/artifacts/attempt_01/candidate_shape.ttl</x:v>
      </x:c>
    </x:row>
    <x:row r="4247" ht="22" customHeight="1">
      <x:c r="A4247" s="10" t="str">
        <x:v>NO_SEMANTIC</x:v>
      </x:c>
      <x:c r="B4247" s="10" t="str">
        <x:v>TRF-101</x:v>
      </x:c>
      <x:c r="C4247" s="10" t="str">
        <x:v>TRF-101-P01</x:v>
      </x:c>
      <x:c r="D4247" s="10" t="str">
        <x:v>RUN_01</x:v>
      </x:c>
      <x:c r="E4247" s="10" t="str">
        <x:v>ORIGINAL_LEDGER</x:v>
      </x:c>
      <x:c r="F4247" s="10" t="str">
        <x:v>PASS</x:v>
      </x:c>
      <x:c r="G4247" s="10" t="str">
        <x:v>FAIL</x:v>
      </x:c>
      <x:c r="H4247" s="10" t="str">
        <x:v>EXECUTED</x:v>
      </x:c>
      <x:c r="I4247" s="10" t="str">
        <x:v>PARSED</x:v>
      </x:c>
      <x:c r="J4247" s="10" t="str">
        <x:v>NO_SEMANTIC_VALIDATOR_DETERMINISTIC_PASS</x:v>
      </x:c>
      <x:c r="K4247" s="10" t="str">
        <x:v>98980ca9d8f26024e7933fd44bf7f24463f73196ec2e8981acb566f1a8345868</x:v>
      </x:c>
      <x:c r="L4247" s="10" t="str">
        <x:v>historical_three</x:v>
      </x:c>
      <x:c r="M4247" s="10" t="n">
        <x:v>0</x:v>
      </x:c>
      <x:c r="N4247" s="10" t="n">
        <x:v>0</x:v>
      </x:c>
      <x:c r="O4247" s="10" t="n">
        <x:v>1</x:v>
      </x:c>
      <x:c r="P4247" s="9" t="str">
        <x:f>'CaseReview'!U2061</x:f>
        <x:v>PASS</x:v>
      </x:c>
      <x:c r="Q4247" s="9" t="n">
        <x:f>IF(AND(T4247=1,G4247=P4247),1,0)</x:f>
        <x:v>0</x:v>
      </x:c>
      <x:c r="R4247" s="9" t="n">
        <x:f>IF(AND(T4247=1,G4247="PASS",P4247="FAIL"),1,0)</x:f>
        <x:v>0</x:v>
      </x:c>
      <x:c r="S4247" s="9" t="n">
        <x:f>IF(AND(T4247=1,G4247="FAIL",P4247="PASS"),1,0)</x:f>
        <x:v>1</x:v>
      </x:c>
      <x:c r="T4247" s="9" t="n">
        <x:v>1</x:v>
      </x:c>
      <x:c r="U4247" s="9" t="n">
        <x:v>5</x:v>
      </x:c>
      <x:c r="V4247" s="9" t="str">
        <x:v>MVP/SHACL_GENERATION_PIPELINE/experiments/LUNA_NO_SEMANTIC_VALIDATOR/RUN_01/runs/RUN-TRF-101-20260901T113817207705Z/artifacts/attempt_01/candidate_shape.ttl</x:v>
      </x:c>
    </x:row>
    <x:row r="4248" ht="22" customHeight="1">
      <x:c r="A4248" s="10" t="str">
        <x:v>NO_SEMANTIC</x:v>
      </x:c>
      <x:c r="B4248" s="10" t="str">
        <x:v>TRF-101</x:v>
      </x:c>
      <x:c r="C4248" s="10" t="str">
        <x:v>TRF-101-P02</x:v>
      </x:c>
      <x:c r="D4248" s="10" t="str">
        <x:v>RUN_01</x:v>
      </x:c>
      <x:c r="E4248" s="10" t="str">
        <x:v>ORIGINAL_LEDGER</x:v>
      </x:c>
      <x:c r="F4248" s="10" t="str">
        <x:v>PASS</x:v>
      </x:c>
      <x:c r="G4248" s="10" t="str">
        <x:v>FAIL</x:v>
      </x:c>
      <x:c r="H4248" s="10" t="str">
        <x:v>EXECUTED</x:v>
      </x:c>
      <x:c r="I4248" s="10" t="str">
        <x:v>PARSED</x:v>
      </x:c>
      <x:c r="J4248" s="10" t="str">
        <x:v>NO_SEMANTIC_VALIDATOR_DETERMINISTIC_PASS</x:v>
      </x:c>
      <x:c r="K4248" s="10" t="str">
        <x:v>98980ca9d8f26024e7933fd44bf7f24463f73196ec2e8981acb566f1a8345868</x:v>
      </x:c>
      <x:c r="L4248" s="10" t="str">
        <x:v>historical_three</x:v>
      </x:c>
      <x:c r="M4248" s="10" t="n">
        <x:v>0</x:v>
      </x:c>
      <x:c r="N4248" s="10" t="n">
        <x:v>0</x:v>
      </x:c>
      <x:c r="O4248" s="10" t="n">
        <x:v>1</x:v>
      </x:c>
      <x:c r="P4248" s="9" t="str">
        <x:f>'CaseReview'!U2062</x:f>
        <x:v>PASS</x:v>
      </x:c>
      <x:c r="Q4248" s="9" t="n">
        <x:f>IF(AND(T4248=1,G4248=P4248),1,0)</x:f>
        <x:v>0</x:v>
      </x:c>
      <x:c r="R4248" s="9" t="n">
        <x:f>IF(AND(T4248=1,G4248="PASS",P4248="FAIL"),1,0)</x:f>
        <x:v>0</x:v>
      </x:c>
      <x:c r="S4248" s="9" t="n">
        <x:f>IF(AND(T4248=1,G4248="FAIL",P4248="PASS"),1,0)</x:f>
        <x:v>1</x:v>
      </x:c>
      <x:c r="T4248" s="9" t="n">
        <x:v>1</x:v>
      </x:c>
      <x:c r="U4248" s="9" t="n">
        <x:v>5</x:v>
      </x:c>
      <x:c r="V4248" s="9" t="str">
        <x:v>MVP/SHACL_GENERATION_PIPELINE/experiments/LUNA_NO_SEMANTIC_VALIDATOR/RUN_01/runs/RUN-TRF-101-20260901T113817207705Z/artifacts/attempt_01/candidate_shape.ttl</x:v>
      </x:c>
    </x:row>
    <x:row r="4249" ht="22" customHeight="1">
      <x:c r="A4249" s="10" t="str">
        <x:v>NO_SEMANTIC</x:v>
      </x:c>
      <x:c r="B4249" s="10" t="str">
        <x:v>TRF-102</x:v>
      </x:c>
      <x:c r="C4249" s="10" t="str">
        <x:v>TRF-102-F01</x:v>
      </x:c>
      <x:c r="D4249" s="10" t="str">
        <x:v>RUN_01</x:v>
      </x:c>
      <x:c r="E4249" s="10" t="str">
        <x:v>ORIGINAL_LEDGER</x:v>
      </x:c>
      <x:c r="F4249" s="10" t="str">
        <x:v>FAIL</x:v>
      </x:c>
      <x:c r="G4249" s="10" t="str">
        <x:v>FAIL</x:v>
      </x:c>
      <x:c r="H4249" s="10" t="str">
        <x:v>EXECUTED</x:v>
      </x:c>
      <x:c r="I4249" s="10" t="str">
        <x:v>PARSED</x:v>
      </x:c>
      <x:c r="J4249" s="10" t="str">
        <x:v>NO_SEMANTIC_VALIDATOR_DETERMINISTIC_PASS</x:v>
      </x:c>
      <x:c r="K4249" s="10" t="str">
        <x:v>78df789049223d82488f5be1bea67e39866ddd8ac1aac7577644a25ef848320b</x:v>
      </x:c>
      <x:c r="L4249" s="10" t="str">
        <x:v>historical_three</x:v>
      </x:c>
      <x:c r="M4249" s="10" t="n">
        <x:v>1</x:v>
      </x:c>
      <x:c r="N4249" s="10" t="n">
        <x:v>0</x:v>
      </x:c>
      <x:c r="O4249" s="10" t="n">
        <x:v>0</x:v>
      </x:c>
      <x:c r="P4249" s="9" t="str">
        <x:f>'CaseReview'!U2063</x:f>
        <x:v>FAIL</x:v>
      </x:c>
      <x:c r="Q4249" s="9" t="n">
        <x:f>IF(AND(T4249=1,G4249=P4249),1,0)</x:f>
        <x:v>1</x:v>
      </x:c>
      <x:c r="R4249" s="9" t="n">
        <x:f>IF(AND(T4249=1,G4249="PASS",P4249="FAIL"),1,0)</x:f>
        <x:v>0</x:v>
      </x:c>
      <x:c r="S4249" s="9" t="n">
        <x:f>IF(AND(T4249=1,G4249="FAIL",P4249="PASS"),1,0)</x:f>
        <x:v>0</x:v>
      </x:c>
      <x:c r="T4249" s="9" t="n">
        <x:v>1</x:v>
      </x:c>
      <x:c r="U4249" s="9" t="n">
        <x:v>5</x:v>
      </x:c>
      <x:c r="V4249" s="9" t="str">
        <x:v>MVP/SHACL_GENERATION_PIPELINE/experiments/LUNA_NO_SEMANTIC_VALIDATOR/RUN_01/runs/RUN-TRF-102-20260901T113852345659Z/artifacts/attempt_01/candidate_shape.ttl</x:v>
      </x:c>
    </x:row>
    <x:row r="4250" ht="22" customHeight="1">
      <x:c r="A4250" s="10" t="str">
        <x:v>NO_SEMANTIC</x:v>
      </x:c>
      <x:c r="B4250" s="10" t="str">
        <x:v>TRF-102</x:v>
      </x:c>
      <x:c r="C4250" s="10" t="str">
        <x:v>TRF-102-F02</x:v>
      </x:c>
      <x:c r="D4250" s="10" t="str">
        <x:v>RUN_01</x:v>
      </x:c>
      <x:c r="E4250" s="10" t="str">
        <x:v>ORIGINAL_LEDGER</x:v>
      </x:c>
      <x:c r="F4250" s="10" t="str">
        <x:v>FAIL</x:v>
      </x:c>
      <x:c r="G4250" s="10" t="str">
        <x:v>FAIL</x:v>
      </x:c>
      <x:c r="H4250" s="10" t="str">
        <x:v>EXECUTED</x:v>
      </x:c>
      <x:c r="I4250" s="10" t="str">
        <x:v>PARSED</x:v>
      </x:c>
      <x:c r="J4250" s="10" t="str">
        <x:v>NO_SEMANTIC_VALIDATOR_DETERMINISTIC_PASS</x:v>
      </x:c>
      <x:c r="K4250" s="10" t="str">
        <x:v>78df789049223d82488f5be1bea67e39866ddd8ac1aac7577644a25ef848320b</x:v>
      </x:c>
      <x:c r="L4250" s="10" t="str">
        <x:v>historical_three</x:v>
      </x:c>
      <x:c r="M4250" s="10" t="n">
        <x:v>1</x:v>
      </x:c>
      <x:c r="N4250" s="10" t="n">
        <x:v>0</x:v>
      </x:c>
      <x:c r="O4250" s="10" t="n">
        <x:v>0</x:v>
      </x:c>
      <x:c r="P4250" s="9" t="str">
        <x:f>'CaseReview'!U2064</x:f>
        <x:v>FAIL</x:v>
      </x:c>
      <x:c r="Q4250" s="9" t="n">
        <x:f>IF(AND(T4250=1,G4250=P4250),1,0)</x:f>
        <x:v>1</x:v>
      </x:c>
      <x:c r="R4250" s="9" t="n">
        <x:f>IF(AND(T4250=1,G4250="PASS",P4250="FAIL"),1,0)</x:f>
        <x:v>0</x:v>
      </x:c>
      <x:c r="S4250" s="9" t="n">
        <x:f>IF(AND(T4250=1,G4250="FAIL",P4250="PASS"),1,0)</x:f>
        <x:v>0</x:v>
      </x:c>
      <x:c r="T4250" s="9" t="n">
        <x:v>1</x:v>
      </x:c>
      <x:c r="U4250" s="9" t="n">
        <x:v>5</x:v>
      </x:c>
      <x:c r="V4250" s="9" t="str">
        <x:v>MVP/SHACL_GENERATION_PIPELINE/experiments/LUNA_NO_SEMANTIC_VALIDATOR/RUN_01/runs/RUN-TRF-102-20260901T113852345659Z/artifacts/attempt_01/candidate_shape.ttl</x:v>
      </x:c>
    </x:row>
    <x:row r="4251" ht="22" customHeight="1">
      <x:c r="A4251" s="10" t="str">
        <x:v>NO_SEMANTIC</x:v>
      </x:c>
      <x:c r="B4251" s="10" t="str">
        <x:v>TRF-102</x:v>
      </x:c>
      <x:c r="C4251" s="10" t="str">
        <x:v>TRF-102-F03</x:v>
      </x:c>
      <x:c r="D4251" s="10" t="str">
        <x:v>RUN_01</x:v>
      </x:c>
      <x:c r="E4251" s="10" t="str">
        <x:v>ORIGINAL_LEDGER</x:v>
      </x:c>
      <x:c r="F4251" s="10" t="str">
        <x:v>FAIL</x:v>
      </x:c>
      <x:c r="G4251" s="10" t="str">
        <x:v>FAIL</x:v>
      </x:c>
      <x:c r="H4251" s="10" t="str">
        <x:v>EXECUTED</x:v>
      </x:c>
      <x:c r="I4251" s="10" t="str">
        <x:v>PARSED</x:v>
      </x:c>
      <x:c r="J4251" s="10" t="str">
        <x:v>NO_SEMANTIC_VALIDATOR_DETERMINISTIC_PASS</x:v>
      </x:c>
      <x:c r="K4251" s="10" t="str">
        <x:v>78df789049223d82488f5be1bea67e39866ddd8ac1aac7577644a25ef848320b</x:v>
      </x:c>
      <x:c r="L4251" s="10" t="str">
        <x:v>historical_three</x:v>
      </x:c>
      <x:c r="M4251" s="10" t="n">
        <x:v>1</x:v>
      </x:c>
      <x:c r="N4251" s="10" t="n">
        <x:v>0</x:v>
      </x:c>
      <x:c r="O4251" s="10" t="n">
        <x:v>0</x:v>
      </x:c>
      <x:c r="P4251" s="9" t="str">
        <x:f>'CaseReview'!U2065</x:f>
        <x:v>FAIL</x:v>
      </x:c>
      <x:c r="Q4251" s="9" t="n">
        <x:f>IF(AND(T4251=1,G4251=P4251),1,0)</x:f>
        <x:v>1</x:v>
      </x:c>
      <x:c r="R4251" s="9" t="n">
        <x:f>IF(AND(T4251=1,G4251="PASS",P4251="FAIL"),1,0)</x:f>
        <x:v>0</x:v>
      </x:c>
      <x:c r="S4251" s="9" t="n">
        <x:f>IF(AND(T4251=1,G4251="FAIL",P4251="PASS"),1,0)</x:f>
        <x:v>0</x:v>
      </x:c>
      <x:c r="T4251" s="9" t="n">
        <x:v>1</x:v>
      </x:c>
      <x:c r="U4251" s="9" t="n">
        <x:v>5</x:v>
      </x:c>
      <x:c r="V4251" s="9" t="str">
        <x:v>MVP/SHACL_GENERATION_PIPELINE/experiments/LUNA_NO_SEMANTIC_VALIDATOR/RUN_01/runs/RUN-TRF-102-20260901T113852345659Z/artifacts/attempt_01/candidate_shape.ttl</x:v>
      </x:c>
    </x:row>
    <x:row r="4252" ht="22" customHeight="1">
      <x:c r="A4252" s="10" t="str">
        <x:v>NO_SEMANTIC</x:v>
      </x:c>
      <x:c r="B4252" s="10" t="str">
        <x:v>TRF-102</x:v>
      </x:c>
      <x:c r="C4252" s="10" t="str">
        <x:v>TRF-102-P01</x:v>
      </x:c>
      <x:c r="D4252" s="10" t="str">
        <x:v>RUN_01</x:v>
      </x:c>
      <x:c r="E4252" s="10" t="str">
        <x:v>ORIGINAL_LEDGER</x:v>
      </x:c>
      <x:c r="F4252" s="10" t="str">
        <x:v>PASS</x:v>
      </x:c>
      <x:c r="G4252" s="10" t="str">
        <x:v>PASS</x:v>
      </x:c>
      <x:c r="H4252" s="10" t="str">
        <x:v>EXECUTED</x:v>
      </x:c>
      <x:c r="I4252" s="10" t="str">
        <x:v>PARSED</x:v>
      </x:c>
      <x:c r="J4252" s="10" t="str">
        <x:v>NO_SEMANTIC_VALIDATOR_DETERMINISTIC_PASS</x:v>
      </x:c>
      <x:c r="K4252" s="10" t="str">
        <x:v>78df789049223d82488f5be1bea67e39866ddd8ac1aac7577644a25ef848320b</x:v>
      </x:c>
      <x:c r="L4252" s="10" t="str">
        <x:v>historical_three</x:v>
      </x:c>
      <x:c r="M4252" s="10" t="n">
        <x:v>1</x:v>
      </x:c>
      <x:c r="N4252" s="10" t="n">
        <x:v>0</x:v>
      </x:c>
      <x:c r="O4252" s="10" t="n">
        <x:v>0</x:v>
      </x:c>
      <x:c r="P4252" s="9" t="str">
        <x:f>'CaseReview'!U2066</x:f>
        <x:v>PASS</x:v>
      </x:c>
      <x:c r="Q4252" s="9" t="n">
        <x:f>IF(AND(T4252=1,G4252=P4252),1,0)</x:f>
        <x:v>1</x:v>
      </x:c>
      <x:c r="R4252" s="9" t="n">
        <x:f>IF(AND(T4252=1,G4252="PASS",P4252="FAIL"),1,0)</x:f>
        <x:v>0</x:v>
      </x:c>
      <x:c r="S4252" s="9" t="n">
        <x:f>IF(AND(T4252=1,G4252="FAIL",P4252="PASS"),1,0)</x:f>
        <x:v>0</x:v>
      </x:c>
      <x:c r="T4252" s="9" t="n">
        <x:v>1</x:v>
      </x:c>
      <x:c r="U4252" s="9" t="n">
        <x:v>5</x:v>
      </x:c>
      <x:c r="V4252" s="9" t="str">
        <x:v>MVP/SHACL_GENERATION_PIPELINE/experiments/LUNA_NO_SEMANTIC_VALIDATOR/RUN_01/runs/RUN-TRF-102-20260901T113852345659Z/artifacts/attempt_01/candidate_shape.ttl</x:v>
      </x:c>
    </x:row>
    <x:row r="4253" ht="22" customHeight="1">
      <x:c r="A4253" s="10" t="str">
        <x:v>NO_SEMANTIC</x:v>
      </x:c>
      <x:c r="B4253" s="10" t="str">
        <x:v>TRF-102</x:v>
      </x:c>
      <x:c r="C4253" s="10" t="str">
        <x:v>TRF-102-P02</x:v>
      </x:c>
      <x:c r="D4253" s="10" t="str">
        <x:v>RUN_01</x:v>
      </x:c>
      <x:c r="E4253" s="10" t="str">
        <x:v>ORIGINAL_LEDGER</x:v>
      </x:c>
      <x:c r="F4253" s="10" t="str">
        <x:v>PASS</x:v>
      </x:c>
      <x:c r="G4253" s="10" t="str">
        <x:v>PASS</x:v>
      </x:c>
      <x:c r="H4253" s="10" t="str">
        <x:v>EXECUTED</x:v>
      </x:c>
      <x:c r="I4253" s="10" t="str">
        <x:v>PARSED</x:v>
      </x:c>
      <x:c r="J4253" s="10" t="str">
        <x:v>NO_SEMANTIC_VALIDATOR_DETERMINISTIC_PASS</x:v>
      </x:c>
      <x:c r="K4253" s="10" t="str">
        <x:v>78df789049223d82488f5be1bea67e39866ddd8ac1aac7577644a25ef848320b</x:v>
      </x:c>
      <x:c r="L4253" s="10" t="str">
        <x:v>historical_three</x:v>
      </x:c>
      <x:c r="M4253" s="10" t="n">
        <x:v>1</x:v>
      </x:c>
      <x:c r="N4253" s="10" t="n">
        <x:v>0</x:v>
      </x:c>
      <x:c r="O4253" s="10" t="n">
        <x:v>0</x:v>
      </x:c>
      <x:c r="P4253" s="9" t="str">
        <x:f>'CaseReview'!U2067</x:f>
        <x:v>PASS</x:v>
      </x:c>
      <x:c r="Q4253" s="9" t="n">
        <x:f>IF(AND(T4253=1,G4253=P4253),1,0)</x:f>
        <x:v>1</x:v>
      </x:c>
      <x:c r="R4253" s="9" t="n">
        <x:f>IF(AND(T4253=1,G4253="PASS",P4253="FAIL"),1,0)</x:f>
        <x:v>0</x:v>
      </x:c>
      <x:c r="S4253" s="9" t="n">
        <x:f>IF(AND(T4253=1,G4253="FAIL",P4253="PASS"),1,0)</x:f>
        <x:v>0</x:v>
      </x:c>
      <x:c r="T4253" s="9" t="n">
        <x:v>1</x:v>
      </x:c>
      <x:c r="U4253" s="9" t="n">
        <x:v>5</x:v>
      </x:c>
      <x:c r="V4253" s="9" t="str">
        <x:v>MVP/SHACL_GENERATION_PIPELINE/experiments/LUNA_NO_SEMANTIC_VALIDATOR/RUN_01/runs/RUN-TRF-102-20260901T113852345659Z/artifacts/attempt_01/candidate_shape.ttl</x:v>
      </x:c>
    </x:row>
    <x:row r="4254" ht="22" customHeight="1">
      <x:c r="A4254" s="10" t="str">
        <x:v>NO_SEMANTIC</x:v>
      </x:c>
      <x:c r="B4254" s="10" t="str">
        <x:v>TRF-103</x:v>
      </x:c>
      <x:c r="C4254" s="10" t="str">
        <x:v>TRF-103-F01</x:v>
      </x:c>
      <x:c r="D4254" s="10" t="str">
        <x:v>RUN_01</x:v>
      </x:c>
      <x:c r="E4254" s="10" t="str">
        <x:v>ORIGINAL_LEDGER</x:v>
      </x:c>
      <x:c r="F4254" s="10" t="str">
        <x:v>FAIL</x:v>
      </x:c>
      <x:c r="G4254" s="10" t="str">
        <x:v>FAIL</x:v>
      </x:c>
      <x:c r="H4254" s="10" t="str">
        <x:v>EXECUTED</x:v>
      </x:c>
      <x:c r="I4254" s="10" t="str">
        <x:v>PARSED</x:v>
      </x:c>
      <x:c r="J4254" s="10" t="str">
        <x:v>NO_SEMANTIC_VALIDATOR_DETERMINISTIC_PASS</x:v>
      </x:c>
      <x:c r="K4254" s="10" t="str">
        <x:v>ed2f4e42f39d275bf5775a610981fe833d03973708e2661a9c83a31a064dd67f</x:v>
      </x:c>
      <x:c r="L4254" s="10" t="str">
        <x:v>historical_three</x:v>
      </x:c>
      <x:c r="M4254" s="10" t="n">
        <x:v>1</x:v>
      </x:c>
      <x:c r="N4254" s="10" t="n">
        <x:v>0</x:v>
      </x:c>
      <x:c r="O4254" s="10" t="n">
        <x:v>0</x:v>
      </x:c>
      <x:c r="P4254" s="9" t="str">
        <x:f>'CaseReview'!U2068</x:f>
        <x:v>FAIL</x:v>
      </x:c>
      <x:c r="Q4254" s="9" t="n">
        <x:f>IF(AND(T4254=1,G4254=P4254),1,0)</x:f>
        <x:v>1</x:v>
      </x:c>
      <x:c r="R4254" s="9" t="n">
        <x:f>IF(AND(T4254=1,G4254="PASS",P4254="FAIL"),1,0)</x:f>
        <x:v>0</x:v>
      </x:c>
      <x:c r="S4254" s="9" t="n">
        <x:f>IF(AND(T4254=1,G4254="FAIL",P4254="PASS"),1,0)</x:f>
        <x:v>0</x:v>
      </x:c>
      <x:c r="T4254" s="9" t="n">
        <x:v>1</x:v>
      </x:c>
      <x:c r="U4254" s="9" t="n">
        <x:v>4</x:v>
      </x:c>
      <x:c r="V4254" s="9" t="str">
        <x:v>MVP/SHACL_GENERATION_PIPELINE/experiments/LUNA_NO_SEMANTIC_VALIDATOR/RUN_01/runs/RUN-TRF-103-20260901T113945106039Z/artifacts/attempt_01/candidate_shape.ttl</x:v>
      </x:c>
    </x:row>
    <x:row r="4255" ht="22" customHeight="1">
      <x:c r="A4255" s="10" t="str">
        <x:v>NO_SEMANTIC</x:v>
      </x:c>
      <x:c r="B4255" s="10" t="str">
        <x:v>TRF-103</x:v>
      </x:c>
      <x:c r="C4255" s="10" t="str">
        <x:v>TRF-103-F02</x:v>
      </x:c>
      <x:c r="D4255" s="10" t="str">
        <x:v>RUN_01</x:v>
      </x:c>
      <x:c r="E4255" s="10" t="str">
        <x:v>ORIGINAL_LEDGER</x:v>
      </x:c>
      <x:c r="F4255" s="10" t="str">
        <x:v>FAIL</x:v>
      </x:c>
      <x:c r="G4255" s="10" t="str">
        <x:v>FAIL</x:v>
      </x:c>
      <x:c r="H4255" s="10" t="str">
        <x:v>EXECUTED</x:v>
      </x:c>
      <x:c r="I4255" s="10" t="str">
        <x:v>PARSED</x:v>
      </x:c>
      <x:c r="J4255" s="10" t="str">
        <x:v>NO_SEMANTIC_VALIDATOR_DETERMINISTIC_PASS</x:v>
      </x:c>
      <x:c r="K4255" s="10" t="str">
        <x:v>ed2f4e42f39d275bf5775a610981fe833d03973708e2661a9c83a31a064dd67f</x:v>
      </x:c>
      <x:c r="L4255" s="10" t="str">
        <x:v>historical_three</x:v>
      </x:c>
      <x:c r="M4255" s="10" t="n">
        <x:v>1</x:v>
      </x:c>
      <x:c r="N4255" s="10" t="n">
        <x:v>0</x:v>
      </x:c>
      <x:c r="O4255" s="10" t="n">
        <x:v>0</x:v>
      </x:c>
      <x:c r="P4255" s="9" t="str">
        <x:f>'CaseReview'!U2069</x:f>
        <x:v>FAIL</x:v>
      </x:c>
      <x:c r="Q4255" s="9" t="n">
        <x:f>IF(AND(T4255=1,G4255=P4255),1,0)</x:f>
        <x:v>1</x:v>
      </x:c>
      <x:c r="R4255" s="9" t="n">
        <x:f>IF(AND(T4255=1,G4255="PASS",P4255="FAIL"),1,0)</x:f>
        <x:v>0</x:v>
      </x:c>
      <x:c r="S4255" s="9" t="n">
        <x:f>IF(AND(T4255=1,G4255="FAIL",P4255="PASS"),1,0)</x:f>
        <x:v>0</x:v>
      </x:c>
      <x:c r="T4255" s="9" t="n">
        <x:v>1</x:v>
      </x:c>
      <x:c r="U4255" s="9" t="n">
        <x:v>4</x:v>
      </x:c>
      <x:c r="V4255" s="9" t="str">
        <x:v>MVP/SHACL_GENERATION_PIPELINE/experiments/LUNA_NO_SEMANTIC_VALIDATOR/RUN_01/runs/RUN-TRF-103-20260901T113945106039Z/artifacts/attempt_01/candidate_shape.ttl</x:v>
      </x:c>
    </x:row>
    <x:row r="4256" ht="22" customHeight="1">
      <x:c r="A4256" s="10" t="str">
        <x:v>NO_SEMANTIC</x:v>
      </x:c>
      <x:c r="B4256" s="10" t="str">
        <x:v>TRF-103</x:v>
      </x:c>
      <x:c r="C4256" s="10" t="str">
        <x:v>TRF-103-P01</x:v>
      </x:c>
      <x:c r="D4256" s="10" t="str">
        <x:v>RUN_01</x:v>
      </x:c>
      <x:c r="E4256" s="10" t="str">
        <x:v>ORIGINAL_LEDGER</x:v>
      </x:c>
      <x:c r="F4256" s="10" t="str">
        <x:v>PASS</x:v>
      </x:c>
      <x:c r="G4256" s="10" t="str">
        <x:v>PASS</x:v>
      </x:c>
      <x:c r="H4256" s="10" t="str">
        <x:v>EXECUTED</x:v>
      </x:c>
      <x:c r="I4256" s="10" t="str">
        <x:v>PARSED</x:v>
      </x:c>
      <x:c r="J4256" s="10" t="str">
        <x:v>NO_SEMANTIC_VALIDATOR_DETERMINISTIC_PASS</x:v>
      </x:c>
      <x:c r="K4256" s="10" t="str">
        <x:v>ed2f4e42f39d275bf5775a610981fe833d03973708e2661a9c83a31a064dd67f</x:v>
      </x:c>
      <x:c r="L4256" s="10" t="str">
        <x:v>historical_three</x:v>
      </x:c>
      <x:c r="M4256" s="10" t="n">
        <x:v>1</x:v>
      </x:c>
      <x:c r="N4256" s="10" t="n">
        <x:v>0</x:v>
      </x:c>
      <x:c r="O4256" s="10" t="n">
        <x:v>0</x:v>
      </x:c>
      <x:c r="P4256" s="9" t="str">
        <x:f>'CaseReview'!U2070</x:f>
        <x:v>PASS</x:v>
      </x:c>
      <x:c r="Q4256" s="9" t="n">
        <x:f>IF(AND(T4256=1,G4256=P4256),1,0)</x:f>
        <x:v>1</x:v>
      </x:c>
      <x:c r="R4256" s="9" t="n">
        <x:f>IF(AND(T4256=1,G4256="PASS",P4256="FAIL"),1,0)</x:f>
        <x:v>0</x:v>
      </x:c>
      <x:c r="S4256" s="9" t="n">
        <x:f>IF(AND(T4256=1,G4256="FAIL",P4256="PASS"),1,0)</x:f>
        <x:v>0</x:v>
      </x:c>
      <x:c r="T4256" s="9" t="n">
        <x:v>1</x:v>
      </x:c>
      <x:c r="U4256" s="9" t="n">
        <x:v>4</x:v>
      </x:c>
      <x:c r="V4256" s="9" t="str">
        <x:v>MVP/SHACL_GENERATION_PIPELINE/experiments/LUNA_NO_SEMANTIC_VALIDATOR/RUN_01/runs/RUN-TRF-103-20260901T113945106039Z/artifacts/attempt_01/candidate_shape.ttl</x:v>
      </x:c>
    </x:row>
    <x:row r="4257" ht="22" customHeight="1">
      <x:c r="A4257" s="10" t="str">
        <x:v>NO_SEMANTIC</x:v>
      </x:c>
      <x:c r="B4257" s="10" t="str">
        <x:v>TRF-103</x:v>
      </x:c>
      <x:c r="C4257" s="10" t="str">
        <x:v>TRF-103-P02</x:v>
      </x:c>
      <x:c r="D4257" s="10" t="str">
        <x:v>RUN_01</x:v>
      </x:c>
      <x:c r="E4257" s="10" t="str">
        <x:v>ORIGINAL_LEDGER</x:v>
      </x:c>
      <x:c r="F4257" s="10" t="str">
        <x:v>PASS</x:v>
      </x:c>
      <x:c r="G4257" s="10" t="str">
        <x:v>PASS</x:v>
      </x:c>
      <x:c r="H4257" s="10" t="str">
        <x:v>EXECUTED</x:v>
      </x:c>
      <x:c r="I4257" s="10" t="str">
        <x:v>PARSED</x:v>
      </x:c>
      <x:c r="J4257" s="10" t="str">
        <x:v>NO_SEMANTIC_VALIDATOR_DETERMINISTIC_PASS</x:v>
      </x:c>
      <x:c r="K4257" s="10" t="str">
        <x:v>ed2f4e42f39d275bf5775a610981fe833d03973708e2661a9c83a31a064dd67f</x:v>
      </x:c>
      <x:c r="L4257" s="10" t="str">
        <x:v>historical_three</x:v>
      </x:c>
      <x:c r="M4257" s="10" t="n">
        <x:v>1</x:v>
      </x:c>
      <x:c r="N4257" s="10" t="n">
        <x:v>0</x:v>
      </x:c>
      <x:c r="O4257" s="10" t="n">
        <x:v>0</x:v>
      </x:c>
      <x:c r="P4257" s="9" t="str">
        <x:f>'CaseReview'!U2071</x:f>
        <x:v>PASS</x:v>
      </x:c>
      <x:c r="Q4257" s="9" t="n">
        <x:f>IF(AND(T4257=1,G4257=P4257),1,0)</x:f>
        <x:v>1</x:v>
      </x:c>
      <x:c r="R4257" s="9" t="n">
        <x:f>IF(AND(T4257=1,G4257="PASS",P4257="FAIL"),1,0)</x:f>
        <x:v>0</x:v>
      </x:c>
      <x:c r="S4257" s="9" t="n">
        <x:f>IF(AND(T4257=1,G4257="FAIL",P4257="PASS"),1,0)</x:f>
        <x:v>0</x:v>
      </x:c>
      <x:c r="T4257" s="9" t="n">
        <x:v>1</x:v>
      </x:c>
      <x:c r="U4257" s="9" t="n">
        <x:v>4</x:v>
      </x:c>
      <x:c r="V4257" s="9" t="str">
        <x:v>MVP/SHACL_GENERATION_PIPELINE/experiments/LUNA_NO_SEMANTIC_VALIDATOR/RUN_01/runs/RUN-TRF-103-20260901T113945106039Z/artifacts/attempt_01/candidate_shape.ttl</x:v>
      </x:c>
    </x:row>
    <x:row r="4258" ht="22" customHeight="1">
      <x:c r="A4258" s="10" t="str">
        <x:v>NO_SEMANTIC</x:v>
      </x:c>
      <x:c r="B4258" s="10" t="str">
        <x:v>TRF-104</x:v>
      </x:c>
      <x:c r="C4258" s="10" t="str">
        <x:v>TRF-104-F01</x:v>
      </x:c>
      <x:c r="D4258" s="10" t="str">
        <x:v>RUN_01</x:v>
      </x:c>
      <x:c r="E4258" s="10" t="str">
        <x:v>ORIGINAL_LEDGER</x:v>
      </x:c>
      <x:c r="F4258" s="10" t="str">
        <x:v>FAIL</x:v>
      </x:c>
      <x:c r="G4258" s="10" t="str">
        <x:v>FAIL</x:v>
      </x:c>
      <x:c r="H4258" s="10" t="str">
        <x:v>EXECUTED</x:v>
      </x:c>
      <x:c r="I4258" s="10" t="str">
        <x:v>PARSED</x:v>
      </x:c>
      <x:c r="J4258" s="10" t="str">
        <x:v>NO_SEMANTIC_VALIDATOR_DETERMINISTIC_PASS</x:v>
      </x:c>
      <x:c r="K4258" s="10" t="str">
        <x:v>8068772cb753e0525e3ab32ae6eb94833222187fc61acd3184ec9773bd142e2d</x:v>
      </x:c>
      <x:c r="L4258" s="10" t="str">
        <x:v>historical_three</x:v>
      </x:c>
      <x:c r="M4258" s="10" t="n">
        <x:v>1</x:v>
      </x:c>
      <x:c r="N4258" s="10" t="n">
        <x:v>0</x:v>
      </x:c>
      <x:c r="O4258" s="10" t="n">
        <x:v>0</x:v>
      </x:c>
      <x:c r="P4258" s="9" t="str">
        <x:f>'CaseReview'!U2072</x:f>
        <x:v>FAIL</x:v>
      </x:c>
      <x:c r="Q4258" s="9" t="n">
        <x:f>IF(AND(T4258=1,G4258=P4258),1,0)</x:f>
        <x:v>1</x:v>
      </x:c>
      <x:c r="R4258" s="9" t="n">
        <x:f>IF(AND(T4258=1,G4258="PASS",P4258="FAIL"),1,0)</x:f>
        <x:v>0</x:v>
      </x:c>
      <x:c r="S4258" s="9" t="n">
        <x:f>IF(AND(T4258=1,G4258="FAIL",P4258="PASS"),1,0)</x:f>
        <x:v>0</x:v>
      </x:c>
      <x:c r="T4258" s="9" t="n">
        <x:v>1</x:v>
      </x:c>
      <x:c r="U4258" s="9" t="n">
        <x:v>5</x:v>
      </x:c>
      <x:c r="V4258" s="9" t="str">
        <x:v>MVP/SHACL_GENERATION_PIPELINE/experiments/LUNA_NO_SEMANTIC_VALIDATOR/RUN_01/runs/RUN-TRF-104-20260901T113955973410Z/artifacts/attempt_01/candidate_shape.ttl</x:v>
      </x:c>
    </x:row>
    <x:row r="4259" ht="22" customHeight="1">
      <x:c r="A4259" s="10" t="str">
        <x:v>NO_SEMANTIC</x:v>
      </x:c>
      <x:c r="B4259" s="10" t="str">
        <x:v>TRF-104</x:v>
      </x:c>
      <x:c r="C4259" s="10" t="str">
        <x:v>TRF-104-F02</x:v>
      </x:c>
      <x:c r="D4259" s="10" t="str">
        <x:v>RUN_01</x:v>
      </x:c>
      <x:c r="E4259" s="10" t="str">
        <x:v>ORIGINAL_LEDGER</x:v>
      </x:c>
      <x:c r="F4259" s="10" t="str">
        <x:v>FAIL</x:v>
      </x:c>
      <x:c r="G4259" s="10" t="str">
        <x:v>FAIL</x:v>
      </x:c>
      <x:c r="H4259" s="10" t="str">
        <x:v>EXECUTED</x:v>
      </x:c>
      <x:c r="I4259" s="10" t="str">
        <x:v>PARSED</x:v>
      </x:c>
      <x:c r="J4259" s="10" t="str">
        <x:v>NO_SEMANTIC_VALIDATOR_DETERMINISTIC_PASS</x:v>
      </x:c>
      <x:c r="K4259" s="10" t="str">
        <x:v>8068772cb753e0525e3ab32ae6eb94833222187fc61acd3184ec9773bd142e2d</x:v>
      </x:c>
      <x:c r="L4259" s="10" t="str">
        <x:v>historical_three</x:v>
      </x:c>
      <x:c r="M4259" s="10" t="n">
        <x:v>1</x:v>
      </x:c>
      <x:c r="N4259" s="10" t="n">
        <x:v>0</x:v>
      </x:c>
      <x:c r="O4259" s="10" t="n">
        <x:v>0</x:v>
      </x:c>
      <x:c r="P4259" s="9" t="str">
        <x:f>'CaseReview'!U2073</x:f>
        <x:v>FAIL</x:v>
      </x:c>
      <x:c r="Q4259" s="9" t="n">
        <x:f>IF(AND(T4259=1,G4259=P4259),1,0)</x:f>
        <x:v>1</x:v>
      </x:c>
      <x:c r="R4259" s="9" t="n">
        <x:f>IF(AND(T4259=1,G4259="PASS",P4259="FAIL"),1,0)</x:f>
        <x:v>0</x:v>
      </x:c>
      <x:c r="S4259" s="9" t="n">
        <x:f>IF(AND(T4259=1,G4259="FAIL",P4259="PASS"),1,0)</x:f>
        <x:v>0</x:v>
      </x:c>
      <x:c r="T4259" s="9" t="n">
        <x:v>1</x:v>
      </x:c>
      <x:c r="U4259" s="9" t="n">
        <x:v>5</x:v>
      </x:c>
      <x:c r="V4259" s="9" t="str">
        <x:v>MVP/SHACL_GENERATION_PIPELINE/experiments/LUNA_NO_SEMANTIC_VALIDATOR/RUN_01/runs/RUN-TRF-104-20260901T113955973410Z/artifacts/attempt_01/candidate_shape.ttl</x:v>
      </x:c>
    </x:row>
    <x:row r="4260" ht="22" customHeight="1">
      <x:c r="A4260" s="10" t="str">
        <x:v>NO_SEMANTIC</x:v>
      </x:c>
      <x:c r="B4260" s="10" t="str">
        <x:v>TRF-104</x:v>
      </x:c>
      <x:c r="C4260" s="10" t="str">
        <x:v>TRF-104-P01</x:v>
      </x:c>
      <x:c r="D4260" s="10" t="str">
        <x:v>RUN_01</x:v>
      </x:c>
      <x:c r="E4260" s="10" t="str">
        <x:v>ORIGINAL_LEDGER</x:v>
      </x:c>
      <x:c r="F4260" s="10" t="str">
        <x:v>PASS</x:v>
      </x:c>
      <x:c r="G4260" s="10" t="str">
        <x:v>PASS</x:v>
      </x:c>
      <x:c r="H4260" s="10" t="str">
        <x:v>EXECUTED</x:v>
      </x:c>
      <x:c r="I4260" s="10" t="str">
        <x:v>PARSED</x:v>
      </x:c>
      <x:c r="J4260" s="10" t="str">
        <x:v>NO_SEMANTIC_VALIDATOR_DETERMINISTIC_PASS</x:v>
      </x:c>
      <x:c r="K4260" s="10" t="str">
        <x:v>8068772cb753e0525e3ab32ae6eb94833222187fc61acd3184ec9773bd142e2d</x:v>
      </x:c>
      <x:c r="L4260" s="10" t="str">
        <x:v>historical_three</x:v>
      </x:c>
      <x:c r="M4260" s="10" t="n">
        <x:v>1</x:v>
      </x:c>
      <x:c r="N4260" s="10" t="n">
        <x:v>0</x:v>
      </x:c>
      <x:c r="O4260" s="10" t="n">
        <x:v>0</x:v>
      </x:c>
      <x:c r="P4260" s="9" t="str">
        <x:f>'CaseReview'!U2074</x:f>
        <x:v>PASS</x:v>
      </x:c>
      <x:c r="Q4260" s="9" t="n">
        <x:f>IF(AND(T4260=1,G4260=P4260),1,0)</x:f>
        <x:v>1</x:v>
      </x:c>
      <x:c r="R4260" s="9" t="n">
        <x:f>IF(AND(T4260=1,G4260="PASS",P4260="FAIL"),1,0)</x:f>
        <x:v>0</x:v>
      </x:c>
      <x:c r="S4260" s="9" t="n">
        <x:f>IF(AND(T4260=1,G4260="FAIL",P4260="PASS"),1,0)</x:f>
        <x:v>0</x:v>
      </x:c>
      <x:c r="T4260" s="9" t="n">
        <x:v>1</x:v>
      </x:c>
      <x:c r="U4260" s="9" t="n">
        <x:v>5</x:v>
      </x:c>
      <x:c r="V4260" s="9" t="str">
        <x:v>MVP/SHACL_GENERATION_PIPELINE/experiments/LUNA_NO_SEMANTIC_VALIDATOR/RUN_01/runs/RUN-TRF-104-20260901T113955973410Z/artifacts/attempt_01/candidate_shape.ttl</x:v>
      </x:c>
    </x:row>
    <x:row r="4261" ht="22" customHeight="1">
      <x:c r="A4261" s="10" t="str">
        <x:v>NO_SEMANTIC</x:v>
      </x:c>
      <x:c r="B4261" s="10" t="str">
        <x:v>TRF-104</x:v>
      </x:c>
      <x:c r="C4261" s="10" t="str">
        <x:v>TRF-104-P02</x:v>
      </x:c>
      <x:c r="D4261" s="10" t="str">
        <x:v>RUN_01</x:v>
      </x:c>
      <x:c r="E4261" s="10" t="str">
        <x:v>ORIGINAL_LEDGER</x:v>
      </x:c>
      <x:c r="F4261" s="10" t="str">
        <x:v>PASS</x:v>
      </x:c>
      <x:c r="G4261" s="10" t="str">
        <x:v>PASS</x:v>
      </x:c>
      <x:c r="H4261" s="10" t="str">
        <x:v>EXECUTED</x:v>
      </x:c>
      <x:c r="I4261" s="10" t="str">
        <x:v>PARSED</x:v>
      </x:c>
      <x:c r="J4261" s="10" t="str">
        <x:v>NO_SEMANTIC_VALIDATOR_DETERMINISTIC_PASS</x:v>
      </x:c>
      <x:c r="K4261" s="10" t="str">
        <x:v>8068772cb753e0525e3ab32ae6eb94833222187fc61acd3184ec9773bd142e2d</x:v>
      </x:c>
      <x:c r="L4261" s="10" t="str">
        <x:v>historical_three</x:v>
      </x:c>
      <x:c r="M4261" s="10" t="n">
        <x:v>1</x:v>
      </x:c>
      <x:c r="N4261" s="10" t="n">
        <x:v>0</x:v>
      </x:c>
      <x:c r="O4261" s="10" t="n">
        <x:v>0</x:v>
      </x:c>
      <x:c r="P4261" s="9" t="str">
        <x:f>'CaseReview'!U2075</x:f>
        <x:v>PASS</x:v>
      </x:c>
      <x:c r="Q4261" s="9" t="n">
        <x:f>IF(AND(T4261=1,G4261=P4261),1,0)</x:f>
        <x:v>1</x:v>
      </x:c>
      <x:c r="R4261" s="9" t="n">
        <x:f>IF(AND(T4261=1,G4261="PASS",P4261="FAIL"),1,0)</x:f>
        <x:v>0</x:v>
      </x:c>
      <x:c r="S4261" s="9" t="n">
        <x:f>IF(AND(T4261=1,G4261="FAIL",P4261="PASS"),1,0)</x:f>
        <x:v>0</x:v>
      </x:c>
      <x:c r="T4261" s="9" t="n">
        <x:v>1</x:v>
      </x:c>
      <x:c r="U4261" s="9" t="n">
        <x:v>5</x:v>
      </x:c>
      <x:c r="V4261" s="9" t="str">
        <x:v>MVP/SHACL_GENERATION_PIPELINE/experiments/LUNA_NO_SEMANTIC_VALIDATOR/RUN_01/runs/RUN-TRF-104-20260901T113955973410Z/artifacts/attempt_01/candidate_shape.ttl</x:v>
      </x:c>
    </x:row>
    <x:row r="4262" ht="22" customHeight="1">
      <x:c r="A4262" s="10" t="str">
        <x:v>NO_SEMANTIC</x:v>
      </x:c>
      <x:c r="B4262" s="10" t="str">
        <x:v>TRF-104</x:v>
      </x:c>
      <x:c r="C4262" s="10" t="str">
        <x:v>TRF-104-P03</x:v>
      </x:c>
      <x:c r="D4262" s="10" t="str">
        <x:v>RUN_01</x:v>
      </x:c>
      <x:c r="E4262" s="10" t="str">
        <x:v>ORIGINAL_LEDGER</x:v>
      </x:c>
      <x:c r="F4262" s="10" t="str">
        <x:v>PASS</x:v>
      </x:c>
      <x:c r="G4262" s="10" t="str">
        <x:v>PASS</x:v>
      </x:c>
      <x:c r="H4262" s="10" t="str">
        <x:v>EXECUTED</x:v>
      </x:c>
      <x:c r="I4262" s="10" t="str">
        <x:v>PARSED</x:v>
      </x:c>
      <x:c r="J4262" s="10" t="str">
        <x:v>NO_SEMANTIC_VALIDATOR_DETERMINISTIC_PASS</x:v>
      </x:c>
      <x:c r="K4262" s="10" t="str">
        <x:v>8068772cb753e0525e3ab32ae6eb94833222187fc61acd3184ec9773bd142e2d</x:v>
      </x:c>
      <x:c r="L4262" s="10" t="str">
        <x:v>historical_three</x:v>
      </x:c>
      <x:c r="M4262" s="10" t="n">
        <x:v>1</x:v>
      </x:c>
      <x:c r="N4262" s="10" t="n">
        <x:v>0</x:v>
      </x:c>
      <x:c r="O4262" s="10" t="n">
        <x:v>0</x:v>
      </x:c>
      <x:c r="P4262" s="9" t="str">
        <x:f>'CaseReview'!U2076</x:f>
        <x:v>PASS</x:v>
      </x:c>
      <x:c r="Q4262" s="9" t="n">
        <x:f>IF(AND(T4262=1,G4262=P4262),1,0)</x:f>
        <x:v>1</x:v>
      </x:c>
      <x:c r="R4262" s="9" t="n">
        <x:f>IF(AND(T4262=1,G4262="PASS",P4262="FAIL"),1,0)</x:f>
        <x:v>0</x:v>
      </x:c>
      <x:c r="S4262" s="9" t="n">
        <x:f>IF(AND(T4262=1,G4262="FAIL",P4262="PASS"),1,0)</x:f>
        <x:v>0</x:v>
      </x:c>
      <x:c r="T4262" s="9" t="n">
        <x:v>1</x:v>
      </x:c>
      <x:c r="U4262" s="9" t="n">
        <x:v>5</x:v>
      </x:c>
      <x:c r="V4262" s="9" t="str">
        <x:v>MVP/SHACL_GENERATION_PIPELINE/experiments/LUNA_NO_SEMANTIC_VALIDATOR/RUN_01/runs/RUN-TRF-104-20260901T113955973410Z/artifacts/attempt_01/candidate_shape.ttl</x:v>
      </x:c>
    </x:row>
    <x:row r="4263" ht="22" customHeight="1">
      <x:c r="A4263" s="10" t="str">
        <x:v>NO_SEMANTIC</x:v>
      </x:c>
      <x:c r="B4263" s="10" t="str">
        <x:v>TRF-108</x:v>
      </x:c>
      <x:c r="C4263" s="10" t="str">
        <x:v>TRF-108-F01</x:v>
      </x:c>
      <x:c r="D4263" s="10" t="str">
        <x:v>RUN_01</x:v>
      </x:c>
      <x:c r="E4263" s="10" t="str">
        <x:v>ORIGINAL_LEDGER</x:v>
      </x:c>
      <x:c r="F4263" s="10" t="str">
        <x:v>FAIL</x:v>
      </x:c>
      <x:c r="G4263" s="10" t="str">
        <x:v>NO_VERDICT</x:v>
      </x:c>
      <x:c r="H4263" s="10" t="str">
        <x:v>INFRASTRUCTURE_FAILURE</x:v>
      </x:c>
      <x:c r="I4263" s="10" t="str">
        <x:v>NOT_PARSED</x:v>
      </x:c>
      <x:c r="J4263" s="10" t="str">
        <x:v>NO_SEMANTIC_VALIDATOR_DETERMINISTIC_FAIL</x:v>
      </x:c>
      <x:c r="K4263" s="10" t="str">
        <x:v>d5abed047b92c3d4193f2b30f46e4bab20ab1e4f1926fc42a4977bea0bbca37f</x:v>
      </x:c>
      <x:c r="L4263" s="10" t="str">
        <x:v>historical_three</x:v>
      </x:c>
      <x:c r="M4263" s="10" t="n">
        <x:v>0</x:v>
      </x:c>
      <x:c r="N4263" s="10" t="n">
        <x:v>0</x:v>
      </x:c>
      <x:c r="O4263" s="10" t="n">
        <x:v>0</x:v>
      </x:c>
      <x:c r="P4263" s="9" t="str">
        <x:f>'CaseReview'!U2077</x:f>
        <x:v>FAIL</x:v>
      </x:c>
      <x:c r="Q4263" s="9" t="n">
        <x:f>IF(AND(T4263=1,G4263=P4263),1,0)</x:f>
        <x:v>0</x:v>
      </x:c>
      <x:c r="R4263" s="9" t="n">
        <x:f>IF(AND(T4263=1,G4263="PASS",P4263="FAIL"),1,0)</x:f>
        <x:v>0</x:v>
      </x:c>
      <x:c r="S4263" s="9" t="n">
        <x:f>IF(AND(T4263=1,G4263="FAIL",P4263="PASS"),1,0)</x:f>
        <x:v>0</x:v>
      </x:c>
      <x:c r="T4263" s="9" t="n">
        <x:v>0</x:v>
      </x:c>
      <x:c r="U4263" s="9" t="n">
        <x:v>4</x:v>
      </x:c>
      <x:c r="V4263" s="9" t="str">
        <x:v>MVP/SHACL_GENERATION_PIPELINE/experiments/LUNA_NO_SEMANTIC_VALIDATOR/RUN_01/runs/RUN-TRF-108-20260901T114014237576Z/artifacts/attempt_01/candidate_shape.ttl</x:v>
      </x:c>
    </x:row>
    <x:row r="4264" ht="22" customHeight="1">
      <x:c r="A4264" s="10" t="str">
        <x:v>NO_SEMANTIC</x:v>
      </x:c>
      <x:c r="B4264" s="10" t="str">
        <x:v>TRF-108</x:v>
      </x:c>
      <x:c r="C4264" s="10" t="str">
        <x:v>TRF-108-F02</x:v>
      </x:c>
      <x:c r="D4264" s="10" t="str">
        <x:v>RUN_01</x:v>
      </x:c>
      <x:c r="E4264" s="10" t="str">
        <x:v>ORIGINAL_LEDGER</x:v>
      </x:c>
      <x:c r="F4264" s="10" t="str">
        <x:v>FAIL</x:v>
      </x:c>
      <x:c r="G4264" s="10" t="str">
        <x:v>NO_VERDICT</x:v>
      </x:c>
      <x:c r="H4264" s="10" t="str">
        <x:v>INFRASTRUCTURE_FAILURE</x:v>
      </x:c>
      <x:c r="I4264" s="10" t="str">
        <x:v>NOT_PARSED</x:v>
      </x:c>
      <x:c r="J4264" s="10" t="str">
        <x:v>NO_SEMANTIC_VALIDATOR_DETERMINISTIC_FAIL</x:v>
      </x:c>
      <x:c r="K4264" s="10" t="str">
        <x:v>d5abed047b92c3d4193f2b30f46e4bab20ab1e4f1926fc42a4977bea0bbca37f</x:v>
      </x:c>
      <x:c r="L4264" s="10" t="str">
        <x:v>historical_three</x:v>
      </x:c>
      <x:c r="M4264" s="10" t="n">
        <x:v>0</x:v>
      </x:c>
      <x:c r="N4264" s="10" t="n">
        <x:v>0</x:v>
      </x:c>
      <x:c r="O4264" s="10" t="n">
        <x:v>0</x:v>
      </x:c>
      <x:c r="P4264" s="9" t="str">
        <x:f>'CaseReview'!U2078</x:f>
        <x:v>FAIL</x:v>
      </x:c>
      <x:c r="Q4264" s="9" t="n">
        <x:f>IF(AND(T4264=1,G4264=P4264),1,0)</x:f>
        <x:v>0</x:v>
      </x:c>
      <x:c r="R4264" s="9" t="n">
        <x:f>IF(AND(T4264=1,G4264="PASS",P4264="FAIL"),1,0)</x:f>
        <x:v>0</x:v>
      </x:c>
      <x:c r="S4264" s="9" t="n">
        <x:f>IF(AND(T4264=1,G4264="FAIL",P4264="PASS"),1,0)</x:f>
        <x:v>0</x:v>
      </x:c>
      <x:c r="T4264" s="9" t="n">
        <x:v>0</x:v>
      </x:c>
      <x:c r="U4264" s="9" t="n">
        <x:v>4</x:v>
      </x:c>
      <x:c r="V4264" s="9" t="str">
        <x:v>MVP/SHACL_GENERATION_PIPELINE/experiments/LUNA_NO_SEMANTIC_VALIDATOR/RUN_01/runs/RUN-TRF-108-20260901T114014237576Z/artifacts/attempt_01/candidate_shape.ttl</x:v>
      </x:c>
    </x:row>
    <x:row r="4265" ht="22" customHeight="1">
      <x:c r="A4265" s="10" t="str">
        <x:v>NO_SEMANTIC</x:v>
      </x:c>
      <x:c r="B4265" s="10" t="str">
        <x:v>TRF-108</x:v>
      </x:c>
      <x:c r="C4265" s="10" t="str">
        <x:v>TRF-108-P01</x:v>
      </x:c>
      <x:c r="D4265" s="10" t="str">
        <x:v>RUN_01</x:v>
      </x:c>
      <x:c r="E4265" s="10" t="str">
        <x:v>ORIGINAL_LEDGER</x:v>
      </x:c>
      <x:c r="F4265" s="10" t="str">
        <x:v>PASS</x:v>
      </x:c>
      <x:c r="G4265" s="10" t="str">
        <x:v>NO_VERDICT</x:v>
      </x:c>
      <x:c r="H4265" s="10" t="str">
        <x:v>INFRASTRUCTURE_FAILURE</x:v>
      </x:c>
      <x:c r="I4265" s="10" t="str">
        <x:v>NOT_PARSED</x:v>
      </x:c>
      <x:c r="J4265" s="10" t="str">
        <x:v>NO_SEMANTIC_VALIDATOR_DETERMINISTIC_FAIL</x:v>
      </x:c>
      <x:c r="K4265" s="10" t="str">
        <x:v>d5abed047b92c3d4193f2b30f46e4bab20ab1e4f1926fc42a4977bea0bbca37f</x:v>
      </x:c>
      <x:c r="L4265" s="10" t="str">
        <x:v>historical_three</x:v>
      </x:c>
      <x:c r="M4265" s="10" t="n">
        <x:v>0</x:v>
      </x:c>
      <x:c r="N4265" s="10" t="n">
        <x:v>0</x:v>
      </x:c>
      <x:c r="O4265" s="10" t="n">
        <x:v>0</x:v>
      </x:c>
      <x:c r="P4265" s="9" t="str">
        <x:f>'CaseReview'!U2079</x:f>
        <x:v>PASS</x:v>
      </x:c>
      <x:c r="Q4265" s="9" t="n">
        <x:f>IF(AND(T4265=1,G4265=P4265),1,0)</x:f>
        <x:v>0</x:v>
      </x:c>
      <x:c r="R4265" s="9" t="n">
        <x:f>IF(AND(T4265=1,G4265="PASS",P4265="FAIL"),1,0)</x:f>
        <x:v>0</x:v>
      </x:c>
      <x:c r="S4265" s="9" t="n">
        <x:f>IF(AND(T4265=1,G4265="FAIL",P4265="PASS"),1,0)</x:f>
        <x:v>0</x:v>
      </x:c>
      <x:c r="T4265" s="9" t="n">
        <x:v>0</x:v>
      </x:c>
      <x:c r="U4265" s="9" t="n">
        <x:v>4</x:v>
      </x:c>
      <x:c r="V4265" s="9" t="str">
        <x:v>MVP/SHACL_GENERATION_PIPELINE/experiments/LUNA_NO_SEMANTIC_VALIDATOR/RUN_01/runs/RUN-TRF-108-20260901T114014237576Z/artifacts/attempt_01/candidate_shape.ttl</x:v>
      </x:c>
    </x:row>
    <x:row r="4266" ht="22" customHeight="1">
      <x:c r="A4266" s="10" t="str">
        <x:v>NO_SEMANTIC</x:v>
      </x:c>
      <x:c r="B4266" s="10" t="str">
        <x:v>TRF-108</x:v>
      </x:c>
      <x:c r="C4266" s="10" t="str">
        <x:v>TRF-108-P02</x:v>
      </x:c>
      <x:c r="D4266" s="10" t="str">
        <x:v>RUN_01</x:v>
      </x:c>
      <x:c r="E4266" s="10" t="str">
        <x:v>ORIGINAL_LEDGER</x:v>
      </x:c>
      <x:c r="F4266" s="10" t="str">
        <x:v>PASS</x:v>
      </x:c>
      <x:c r="G4266" s="10" t="str">
        <x:v>NO_VERDICT</x:v>
      </x:c>
      <x:c r="H4266" s="10" t="str">
        <x:v>INFRASTRUCTURE_FAILURE</x:v>
      </x:c>
      <x:c r="I4266" s="10" t="str">
        <x:v>NOT_PARSED</x:v>
      </x:c>
      <x:c r="J4266" s="10" t="str">
        <x:v>NO_SEMANTIC_VALIDATOR_DETERMINISTIC_FAIL</x:v>
      </x:c>
      <x:c r="K4266" s="10" t="str">
        <x:v>d5abed047b92c3d4193f2b30f46e4bab20ab1e4f1926fc42a4977bea0bbca37f</x:v>
      </x:c>
      <x:c r="L4266" s="10" t="str">
        <x:v>historical_three</x:v>
      </x:c>
      <x:c r="M4266" s="10" t="n">
        <x:v>0</x:v>
      </x:c>
      <x:c r="N4266" s="10" t="n">
        <x:v>0</x:v>
      </x:c>
      <x:c r="O4266" s="10" t="n">
        <x:v>0</x:v>
      </x:c>
      <x:c r="P4266" s="9" t="str">
        <x:f>'CaseReview'!U2080</x:f>
        <x:v>PASS</x:v>
      </x:c>
      <x:c r="Q4266" s="9" t="n">
        <x:f>IF(AND(T4266=1,G4266=P4266),1,0)</x:f>
        <x:v>0</x:v>
      </x:c>
      <x:c r="R4266" s="9" t="n">
        <x:f>IF(AND(T4266=1,G4266="PASS",P4266="FAIL"),1,0)</x:f>
        <x:v>0</x:v>
      </x:c>
      <x:c r="S4266" s="9" t="n">
        <x:f>IF(AND(T4266=1,G4266="FAIL",P4266="PASS"),1,0)</x:f>
        <x:v>0</x:v>
      </x:c>
      <x:c r="T4266" s="9" t="n">
        <x:v>0</x:v>
      </x:c>
      <x:c r="U4266" s="9" t="n">
        <x:v>4</x:v>
      </x:c>
      <x:c r="V4266" s="9" t="str">
        <x:v>MVP/SHACL_GENERATION_PIPELINE/experiments/LUNA_NO_SEMANTIC_VALIDATOR/RUN_01/runs/RUN-TRF-108-20260901T114014237576Z/artifacts/attempt_01/candidate_shape.ttl</x:v>
      </x:c>
    </x:row>
    <x:row r="4267" ht="22" customHeight="1">
      <x:c r="A4267" s="10" t="str">
        <x:v>NO_SEMANTIC</x:v>
      </x:c>
      <x:c r="B4267" s="10" t="str">
        <x:v>TRF-109</x:v>
      </x:c>
      <x:c r="C4267" s="10" t="str">
        <x:v>TRF-109-F01</x:v>
      </x:c>
      <x:c r="D4267" s="10" t="str">
        <x:v>RUN_01</x:v>
      </x:c>
      <x:c r="E4267" s="10" t="str">
        <x:v>ORIGINAL_LEDGER</x:v>
      </x:c>
      <x:c r="F4267" s="10" t="str">
        <x:v>FAIL</x:v>
      </x:c>
      <x:c r="G4267" s="10" t="str">
        <x:v>NO_VERDICT</x:v>
      </x:c>
      <x:c r="H4267" s="10" t="str">
        <x:v>INFRASTRUCTURE_FAILURE</x:v>
      </x:c>
      <x:c r="I4267" s="10" t="str">
        <x:v>NOT_PARSED</x:v>
      </x:c>
      <x:c r="J4267" s="10" t="str">
        <x:v>NO_SEMANTIC_VALIDATOR_DETERMINISTIC_FAIL</x:v>
      </x:c>
      <x:c r="K4267" s="10" t="str">
        <x:v>528f6b190d8ce10ecbf2215c1860a5d7ab0dfce89e2202325f511fb72d26e35d</x:v>
      </x:c>
      <x:c r="L4267" s="10" t="str">
        <x:v>historical_three</x:v>
      </x:c>
      <x:c r="M4267" s="10" t="n">
        <x:v>0</x:v>
      </x:c>
      <x:c r="N4267" s="10" t="n">
        <x:v>0</x:v>
      </x:c>
      <x:c r="O4267" s="10" t="n">
        <x:v>0</x:v>
      </x:c>
      <x:c r="P4267" s="9" t="str">
        <x:f>'CaseReview'!U2081</x:f>
        <x:v>FAIL</x:v>
      </x:c>
      <x:c r="Q4267" s="9" t="n">
        <x:f>IF(AND(T4267=1,G4267=P4267),1,0)</x:f>
        <x:v>0</x:v>
      </x:c>
      <x:c r="R4267" s="9" t="n">
        <x:f>IF(AND(T4267=1,G4267="PASS",P4267="FAIL"),1,0)</x:f>
        <x:v>0</x:v>
      </x:c>
      <x:c r="S4267" s="9" t="n">
        <x:f>IF(AND(T4267=1,G4267="FAIL",P4267="PASS"),1,0)</x:f>
        <x:v>0</x:v>
      </x:c>
      <x:c r="T4267" s="9" t="n">
        <x:v>0</x:v>
      </x:c>
      <x:c r="U4267" s="9" t="n">
        <x:v>8</x:v>
      </x:c>
      <x:c r="V4267" s="9" t="str">
        <x:v>MVP/SHACL_GENERATION_PIPELINE/experiments/LUNA_NO_SEMANTIC_VALIDATOR/RUN_01/runs/RUN-TRF-109-20260901T114041740477Z/artifacts/attempt_01/candidate_shape.ttl</x:v>
      </x:c>
    </x:row>
    <x:row r="4268" ht="22" customHeight="1">
      <x:c r="A4268" s="10" t="str">
        <x:v>NO_SEMANTIC</x:v>
      </x:c>
      <x:c r="B4268" s="10" t="str">
        <x:v>TRF-109</x:v>
      </x:c>
      <x:c r="C4268" s="10" t="str">
        <x:v>TRF-109-F02</x:v>
      </x:c>
      <x:c r="D4268" s="10" t="str">
        <x:v>RUN_01</x:v>
      </x:c>
      <x:c r="E4268" s="10" t="str">
        <x:v>ORIGINAL_LEDGER</x:v>
      </x:c>
      <x:c r="F4268" s="10" t="str">
        <x:v>FAIL</x:v>
      </x:c>
      <x:c r="G4268" s="10" t="str">
        <x:v>NO_VERDICT</x:v>
      </x:c>
      <x:c r="H4268" s="10" t="str">
        <x:v>INFRASTRUCTURE_FAILURE</x:v>
      </x:c>
      <x:c r="I4268" s="10" t="str">
        <x:v>NOT_PARSED</x:v>
      </x:c>
      <x:c r="J4268" s="10" t="str">
        <x:v>NO_SEMANTIC_VALIDATOR_DETERMINISTIC_FAIL</x:v>
      </x:c>
      <x:c r="K4268" s="10" t="str">
        <x:v>528f6b190d8ce10ecbf2215c1860a5d7ab0dfce89e2202325f511fb72d26e35d</x:v>
      </x:c>
      <x:c r="L4268" s="10" t="str">
        <x:v>historical_three</x:v>
      </x:c>
      <x:c r="M4268" s="10" t="n">
        <x:v>0</x:v>
      </x:c>
      <x:c r="N4268" s="10" t="n">
        <x:v>0</x:v>
      </x:c>
      <x:c r="O4268" s="10" t="n">
        <x:v>0</x:v>
      </x:c>
      <x:c r="P4268" s="9" t="str">
        <x:f>'CaseReview'!U2082</x:f>
        <x:v>FAIL</x:v>
      </x:c>
      <x:c r="Q4268" s="9" t="n">
        <x:f>IF(AND(T4268=1,G4268=P4268),1,0)</x:f>
        <x:v>0</x:v>
      </x:c>
      <x:c r="R4268" s="9" t="n">
        <x:f>IF(AND(T4268=1,G4268="PASS",P4268="FAIL"),1,0)</x:f>
        <x:v>0</x:v>
      </x:c>
      <x:c r="S4268" s="9" t="n">
        <x:f>IF(AND(T4268=1,G4268="FAIL",P4268="PASS"),1,0)</x:f>
        <x:v>0</x:v>
      </x:c>
      <x:c r="T4268" s="9" t="n">
        <x:v>0</x:v>
      </x:c>
      <x:c r="U4268" s="9" t="n">
        <x:v>8</x:v>
      </x:c>
      <x:c r="V4268" s="9" t="str">
        <x:v>MVP/SHACL_GENERATION_PIPELINE/experiments/LUNA_NO_SEMANTIC_VALIDATOR/RUN_01/runs/RUN-TRF-109-20260901T114041740477Z/artifacts/attempt_01/candidate_shape.ttl</x:v>
      </x:c>
    </x:row>
    <x:row r="4269" ht="22" customHeight="1">
      <x:c r="A4269" s="10" t="str">
        <x:v>NO_SEMANTIC</x:v>
      </x:c>
      <x:c r="B4269" s="10" t="str">
        <x:v>TRF-109</x:v>
      </x:c>
      <x:c r="C4269" s="10" t="str">
        <x:v>TRF-109-F03</x:v>
      </x:c>
      <x:c r="D4269" s="10" t="str">
        <x:v>RUN_01</x:v>
      </x:c>
      <x:c r="E4269" s="10" t="str">
        <x:v>ORIGINAL_LEDGER</x:v>
      </x:c>
      <x:c r="F4269" s="10" t="str">
        <x:v>FAIL</x:v>
      </x:c>
      <x:c r="G4269" s="10" t="str">
        <x:v>NO_VERDICT</x:v>
      </x:c>
      <x:c r="H4269" s="10" t="str">
        <x:v>INFRASTRUCTURE_FAILURE</x:v>
      </x:c>
      <x:c r="I4269" s="10" t="str">
        <x:v>NOT_PARSED</x:v>
      </x:c>
      <x:c r="J4269" s="10" t="str">
        <x:v>NO_SEMANTIC_VALIDATOR_DETERMINISTIC_FAIL</x:v>
      </x:c>
      <x:c r="K4269" s="10" t="str">
        <x:v>528f6b190d8ce10ecbf2215c1860a5d7ab0dfce89e2202325f511fb72d26e35d</x:v>
      </x:c>
      <x:c r="L4269" s="10" t="str">
        <x:v>historical_three</x:v>
      </x:c>
      <x:c r="M4269" s="10" t="n">
        <x:v>0</x:v>
      </x:c>
      <x:c r="N4269" s="10" t="n">
        <x:v>0</x:v>
      </x:c>
      <x:c r="O4269" s="10" t="n">
        <x:v>0</x:v>
      </x:c>
      <x:c r="P4269" s="9" t="str">
        <x:f>'CaseReview'!U2083</x:f>
        <x:v>FAIL</x:v>
      </x:c>
      <x:c r="Q4269" s="9" t="n">
        <x:f>IF(AND(T4269=1,G4269=P4269),1,0)</x:f>
        <x:v>0</x:v>
      </x:c>
      <x:c r="R4269" s="9" t="n">
        <x:f>IF(AND(T4269=1,G4269="PASS",P4269="FAIL"),1,0)</x:f>
        <x:v>0</x:v>
      </x:c>
      <x:c r="S4269" s="9" t="n">
        <x:f>IF(AND(T4269=1,G4269="FAIL",P4269="PASS"),1,0)</x:f>
        <x:v>0</x:v>
      </x:c>
      <x:c r="T4269" s="9" t="n">
        <x:v>0</x:v>
      </x:c>
      <x:c r="U4269" s="9" t="n">
        <x:v>8</x:v>
      </x:c>
      <x:c r="V4269" s="9" t="str">
        <x:v>MVP/SHACL_GENERATION_PIPELINE/experiments/LUNA_NO_SEMANTIC_VALIDATOR/RUN_01/runs/RUN-TRF-109-20260901T114041740477Z/artifacts/attempt_01/candidate_shape.ttl</x:v>
      </x:c>
    </x:row>
    <x:row r="4270" ht="22" customHeight="1">
      <x:c r="A4270" s="10" t="str">
        <x:v>NO_SEMANTIC</x:v>
      </x:c>
      <x:c r="B4270" s="10" t="str">
        <x:v>TRF-109</x:v>
      </x:c>
      <x:c r="C4270" s="10" t="str">
        <x:v>TRF-109-F04</x:v>
      </x:c>
      <x:c r="D4270" s="10" t="str">
        <x:v>RUN_01</x:v>
      </x:c>
      <x:c r="E4270" s="10" t="str">
        <x:v>ORIGINAL_LEDGER</x:v>
      </x:c>
      <x:c r="F4270" s="10" t="str">
        <x:v>FAIL</x:v>
      </x:c>
      <x:c r="G4270" s="10" t="str">
        <x:v>NO_VERDICT</x:v>
      </x:c>
      <x:c r="H4270" s="10" t="str">
        <x:v>INFRASTRUCTURE_FAILURE</x:v>
      </x:c>
      <x:c r="I4270" s="10" t="str">
        <x:v>NOT_PARSED</x:v>
      </x:c>
      <x:c r="J4270" s="10" t="str">
        <x:v>NO_SEMANTIC_VALIDATOR_DETERMINISTIC_FAIL</x:v>
      </x:c>
      <x:c r="K4270" s="10" t="str">
        <x:v>528f6b190d8ce10ecbf2215c1860a5d7ab0dfce89e2202325f511fb72d26e35d</x:v>
      </x:c>
      <x:c r="L4270" s="10" t="str">
        <x:v>historical_three</x:v>
      </x:c>
      <x:c r="M4270" s="10" t="n">
        <x:v>0</x:v>
      </x:c>
      <x:c r="N4270" s="10" t="n">
        <x:v>0</x:v>
      </x:c>
      <x:c r="O4270" s="10" t="n">
        <x:v>0</x:v>
      </x:c>
      <x:c r="P4270" s="9" t="str">
        <x:f>'CaseReview'!U2084</x:f>
        <x:v>FAIL</x:v>
      </x:c>
      <x:c r="Q4270" s="9" t="n">
        <x:f>IF(AND(T4270=1,G4270=P4270),1,0)</x:f>
        <x:v>0</x:v>
      </x:c>
      <x:c r="R4270" s="9" t="n">
        <x:f>IF(AND(T4270=1,G4270="PASS",P4270="FAIL"),1,0)</x:f>
        <x:v>0</x:v>
      </x:c>
      <x:c r="S4270" s="9" t="n">
        <x:f>IF(AND(T4270=1,G4270="FAIL",P4270="PASS"),1,0)</x:f>
        <x:v>0</x:v>
      </x:c>
      <x:c r="T4270" s="9" t="n">
        <x:v>0</x:v>
      </x:c>
      <x:c r="U4270" s="9" t="n">
        <x:v>8</x:v>
      </x:c>
      <x:c r="V4270" s="9" t="str">
        <x:v>MVP/SHACL_GENERATION_PIPELINE/experiments/LUNA_NO_SEMANTIC_VALIDATOR/RUN_01/runs/RUN-TRF-109-20260901T114041740477Z/artifacts/attempt_01/candidate_shape.ttl</x:v>
      </x:c>
    </x:row>
    <x:row r="4271" ht="22" customHeight="1">
      <x:c r="A4271" s="10" t="str">
        <x:v>NO_SEMANTIC</x:v>
      </x:c>
      <x:c r="B4271" s="10" t="str">
        <x:v>TRF-109</x:v>
      </x:c>
      <x:c r="C4271" s="10" t="str">
        <x:v>TRF-109-P01</x:v>
      </x:c>
      <x:c r="D4271" s="10" t="str">
        <x:v>RUN_01</x:v>
      </x:c>
      <x:c r="E4271" s="10" t="str">
        <x:v>ORIGINAL_LEDGER</x:v>
      </x:c>
      <x:c r="F4271" s="10" t="str">
        <x:v>PASS</x:v>
      </x:c>
      <x:c r="G4271" s="10" t="str">
        <x:v>NO_VERDICT</x:v>
      </x:c>
      <x:c r="H4271" s="10" t="str">
        <x:v>INFRASTRUCTURE_FAILURE</x:v>
      </x:c>
      <x:c r="I4271" s="10" t="str">
        <x:v>NOT_PARSED</x:v>
      </x:c>
      <x:c r="J4271" s="10" t="str">
        <x:v>NO_SEMANTIC_VALIDATOR_DETERMINISTIC_FAIL</x:v>
      </x:c>
      <x:c r="K4271" s="10" t="str">
        <x:v>528f6b190d8ce10ecbf2215c1860a5d7ab0dfce89e2202325f511fb72d26e35d</x:v>
      </x:c>
      <x:c r="L4271" s="10" t="str">
        <x:v>historical_three</x:v>
      </x:c>
      <x:c r="M4271" s="10" t="n">
        <x:v>0</x:v>
      </x:c>
      <x:c r="N4271" s="10" t="n">
        <x:v>0</x:v>
      </x:c>
      <x:c r="O4271" s="10" t="n">
        <x:v>0</x:v>
      </x:c>
      <x:c r="P4271" s="9" t="str">
        <x:f>'CaseReview'!U2085</x:f>
        <x:v>PASS</x:v>
      </x:c>
      <x:c r="Q4271" s="9" t="n">
        <x:f>IF(AND(T4271=1,G4271=P4271),1,0)</x:f>
        <x:v>0</x:v>
      </x:c>
      <x:c r="R4271" s="9" t="n">
        <x:f>IF(AND(T4271=1,G4271="PASS",P4271="FAIL"),1,0)</x:f>
        <x:v>0</x:v>
      </x:c>
      <x:c r="S4271" s="9" t="n">
        <x:f>IF(AND(T4271=1,G4271="FAIL",P4271="PASS"),1,0)</x:f>
        <x:v>0</x:v>
      </x:c>
      <x:c r="T4271" s="9" t="n">
        <x:v>0</x:v>
      </x:c>
      <x:c r="U4271" s="9" t="n">
        <x:v>8</x:v>
      </x:c>
      <x:c r="V4271" s="9" t="str">
        <x:v>MVP/SHACL_GENERATION_PIPELINE/experiments/LUNA_NO_SEMANTIC_VALIDATOR/RUN_01/runs/RUN-TRF-109-20260901T114041740477Z/artifacts/attempt_01/candidate_shape.ttl</x:v>
      </x:c>
    </x:row>
    <x:row r="4272" ht="22" customHeight="1">
      <x:c r="A4272" s="10" t="str">
        <x:v>NO_SEMANTIC</x:v>
      </x:c>
      <x:c r="B4272" s="10" t="str">
        <x:v>TRF-109</x:v>
      </x:c>
      <x:c r="C4272" s="10" t="str">
        <x:v>TRF-109-P02</x:v>
      </x:c>
      <x:c r="D4272" s="10" t="str">
        <x:v>RUN_01</x:v>
      </x:c>
      <x:c r="E4272" s="10" t="str">
        <x:v>ORIGINAL_LEDGER</x:v>
      </x:c>
      <x:c r="F4272" s="10" t="str">
        <x:v>PASS</x:v>
      </x:c>
      <x:c r="G4272" s="10" t="str">
        <x:v>NO_VERDICT</x:v>
      </x:c>
      <x:c r="H4272" s="10" t="str">
        <x:v>INFRASTRUCTURE_FAILURE</x:v>
      </x:c>
      <x:c r="I4272" s="10" t="str">
        <x:v>NOT_PARSED</x:v>
      </x:c>
      <x:c r="J4272" s="10" t="str">
        <x:v>NO_SEMANTIC_VALIDATOR_DETERMINISTIC_FAIL</x:v>
      </x:c>
      <x:c r="K4272" s="10" t="str">
        <x:v>528f6b190d8ce10ecbf2215c1860a5d7ab0dfce89e2202325f511fb72d26e35d</x:v>
      </x:c>
      <x:c r="L4272" s="10" t="str">
        <x:v>historical_three</x:v>
      </x:c>
      <x:c r="M4272" s="10" t="n">
        <x:v>0</x:v>
      </x:c>
      <x:c r="N4272" s="10" t="n">
        <x:v>0</x:v>
      </x:c>
      <x:c r="O4272" s="10" t="n">
        <x:v>0</x:v>
      </x:c>
      <x:c r="P4272" s="9" t="str">
        <x:f>'CaseReview'!U2086</x:f>
        <x:v>PASS</x:v>
      </x:c>
      <x:c r="Q4272" s="9" t="n">
        <x:f>IF(AND(T4272=1,G4272=P4272),1,0)</x:f>
        <x:v>0</x:v>
      </x:c>
      <x:c r="R4272" s="9" t="n">
        <x:f>IF(AND(T4272=1,G4272="PASS",P4272="FAIL"),1,0)</x:f>
        <x:v>0</x:v>
      </x:c>
      <x:c r="S4272" s="9" t="n">
        <x:f>IF(AND(T4272=1,G4272="FAIL",P4272="PASS"),1,0)</x:f>
        <x:v>0</x:v>
      </x:c>
      <x:c r="T4272" s="9" t="n">
        <x:v>0</x:v>
      </x:c>
      <x:c r="U4272" s="9" t="n">
        <x:v>8</x:v>
      </x:c>
      <x:c r="V4272" s="9" t="str">
        <x:v>MVP/SHACL_GENERATION_PIPELINE/experiments/LUNA_NO_SEMANTIC_VALIDATOR/RUN_01/runs/RUN-TRF-109-20260901T114041740477Z/artifacts/attempt_01/candidate_shape.ttl</x:v>
      </x:c>
    </x:row>
    <x:row r="4273" ht="22" customHeight="1">
      <x:c r="A4273" s="10" t="str">
        <x:v>NO_SEMANTIC</x:v>
      </x:c>
      <x:c r="B4273" s="10" t="str">
        <x:v>TRF-109</x:v>
      </x:c>
      <x:c r="C4273" s="10" t="str">
        <x:v>TRF-109-P03</x:v>
      </x:c>
      <x:c r="D4273" s="10" t="str">
        <x:v>RUN_01</x:v>
      </x:c>
      <x:c r="E4273" s="10" t="str">
        <x:v>ORIGINAL_LEDGER</x:v>
      </x:c>
      <x:c r="F4273" s="10" t="str">
        <x:v>PASS</x:v>
      </x:c>
      <x:c r="G4273" s="10" t="str">
        <x:v>NO_VERDICT</x:v>
      </x:c>
      <x:c r="H4273" s="10" t="str">
        <x:v>INFRASTRUCTURE_FAILURE</x:v>
      </x:c>
      <x:c r="I4273" s="10" t="str">
        <x:v>NOT_PARSED</x:v>
      </x:c>
      <x:c r="J4273" s="10" t="str">
        <x:v>NO_SEMANTIC_VALIDATOR_DETERMINISTIC_FAIL</x:v>
      </x:c>
      <x:c r="K4273" s="10" t="str">
        <x:v>528f6b190d8ce10ecbf2215c1860a5d7ab0dfce89e2202325f511fb72d26e35d</x:v>
      </x:c>
      <x:c r="L4273" s="10" t="str">
        <x:v>historical_three</x:v>
      </x:c>
      <x:c r="M4273" s="10" t="n">
        <x:v>0</x:v>
      </x:c>
      <x:c r="N4273" s="10" t="n">
        <x:v>0</x:v>
      </x:c>
      <x:c r="O4273" s="10" t="n">
        <x:v>0</x:v>
      </x:c>
      <x:c r="P4273" s="9" t="str">
        <x:f>'CaseReview'!U2087</x:f>
        <x:v>PASS</x:v>
      </x:c>
      <x:c r="Q4273" s="9" t="n">
        <x:f>IF(AND(T4273=1,G4273=P4273),1,0)</x:f>
        <x:v>0</x:v>
      </x:c>
      <x:c r="R4273" s="9" t="n">
        <x:f>IF(AND(T4273=1,G4273="PASS",P4273="FAIL"),1,0)</x:f>
        <x:v>0</x:v>
      </x:c>
      <x:c r="S4273" s="9" t="n">
        <x:f>IF(AND(T4273=1,G4273="FAIL",P4273="PASS"),1,0)</x:f>
        <x:v>0</x:v>
      </x:c>
      <x:c r="T4273" s="9" t="n">
        <x:v>0</x:v>
      </x:c>
      <x:c r="U4273" s="9" t="n">
        <x:v>8</x:v>
      </x:c>
      <x:c r="V4273" s="9" t="str">
        <x:v>MVP/SHACL_GENERATION_PIPELINE/experiments/LUNA_NO_SEMANTIC_VALIDATOR/RUN_01/runs/RUN-TRF-109-20260901T114041740477Z/artifacts/attempt_01/candidate_shape.ttl</x:v>
      </x:c>
    </x:row>
    <x:row r="4274" ht="22" customHeight="1">
      <x:c r="A4274" s="10" t="str">
        <x:v>NO_SEMANTIC</x:v>
      </x:c>
      <x:c r="B4274" s="10" t="str">
        <x:v>TRF-109</x:v>
      </x:c>
      <x:c r="C4274" s="10" t="str">
        <x:v>TRF-109-P04</x:v>
      </x:c>
      <x:c r="D4274" s="10" t="str">
        <x:v>RUN_01</x:v>
      </x:c>
      <x:c r="E4274" s="10" t="str">
        <x:v>ORIGINAL_LEDGER</x:v>
      </x:c>
      <x:c r="F4274" s="10" t="str">
        <x:v>PASS</x:v>
      </x:c>
      <x:c r="G4274" s="10" t="str">
        <x:v>NO_VERDICT</x:v>
      </x:c>
      <x:c r="H4274" s="10" t="str">
        <x:v>INFRASTRUCTURE_FAILURE</x:v>
      </x:c>
      <x:c r="I4274" s="10" t="str">
        <x:v>NOT_PARSED</x:v>
      </x:c>
      <x:c r="J4274" s="10" t="str">
        <x:v>NO_SEMANTIC_VALIDATOR_DETERMINISTIC_FAIL</x:v>
      </x:c>
      <x:c r="K4274" s="10" t="str">
        <x:v>528f6b190d8ce10ecbf2215c1860a5d7ab0dfce89e2202325f511fb72d26e35d</x:v>
      </x:c>
      <x:c r="L4274" s="10" t="str">
        <x:v>historical_three</x:v>
      </x:c>
      <x:c r="M4274" s="10" t="n">
        <x:v>0</x:v>
      </x:c>
      <x:c r="N4274" s="10" t="n">
        <x:v>0</x:v>
      </x:c>
      <x:c r="O4274" s="10" t="n">
        <x:v>0</x:v>
      </x:c>
      <x:c r="P4274" s="9" t="str">
        <x:f>'CaseReview'!U2088</x:f>
        <x:v>PASS</x:v>
      </x:c>
      <x:c r="Q4274" s="9" t="n">
        <x:f>IF(AND(T4274=1,G4274=P4274),1,0)</x:f>
        <x:v>0</x:v>
      </x:c>
      <x:c r="R4274" s="9" t="n">
        <x:f>IF(AND(T4274=1,G4274="PASS",P4274="FAIL"),1,0)</x:f>
        <x:v>0</x:v>
      </x:c>
      <x:c r="S4274" s="9" t="n">
        <x:f>IF(AND(T4274=1,G4274="FAIL",P4274="PASS"),1,0)</x:f>
        <x:v>0</x:v>
      </x:c>
      <x:c r="T4274" s="9" t="n">
        <x:v>0</x:v>
      </x:c>
      <x:c r="U4274" s="9" t="n">
        <x:v>8</x:v>
      </x:c>
      <x:c r="V4274" s="9" t="str">
        <x:v>MVP/SHACL_GENERATION_PIPELINE/experiments/LUNA_NO_SEMANTIC_VALIDATOR/RUN_01/runs/RUN-TRF-109-20260901T114041740477Z/artifacts/attempt_01/candidate_shape.ttl</x:v>
      </x:c>
    </x:row>
    <x:row r="4275" ht="22" customHeight="1">
      <x:c r="A4275" s="10" t="str">
        <x:v>NO_SEMANTIC</x:v>
      </x:c>
      <x:c r="B4275" s="10" t="str">
        <x:v>TRF-111</x:v>
      </x:c>
      <x:c r="C4275" s="10" t="str">
        <x:v>TRF-111-F01</x:v>
      </x:c>
      <x:c r="D4275" s="10" t="str">
        <x:v>RUN_01</x:v>
      </x:c>
      <x:c r="E4275" s="10" t="str">
        <x:v>ORIGINAL_LEDGER</x:v>
      </x:c>
      <x:c r="F4275" s="10" t="str">
        <x:v>FAIL</x:v>
      </x:c>
      <x:c r="G4275" s="10" t="str">
        <x:v>NO_VERDICT</x:v>
      </x:c>
      <x:c r="H4275" s="10" t="str">
        <x:v>INFRASTRUCTURE_FAILURE</x:v>
      </x:c>
      <x:c r="I4275" s="10" t="str">
        <x:v>NOT_PARSED</x:v>
      </x:c>
      <x:c r="J4275" s="10" t="str">
        <x:v>NO_SEMANTIC_VALIDATOR_DETERMINISTIC_FAIL</x:v>
      </x:c>
      <x:c r="K4275" s="10" t="str">
        <x:v>be2b5bd96a0e3870763a466f404734920a9e77780659513a1656ade447074cb7</x:v>
      </x:c>
      <x:c r="L4275" s="10" t="str">
        <x:v>historical_three</x:v>
      </x:c>
      <x:c r="M4275" s="10" t="n">
        <x:v>0</x:v>
      </x:c>
      <x:c r="N4275" s="10" t="n">
        <x:v>0</x:v>
      </x:c>
      <x:c r="O4275" s="10" t="n">
        <x:v>0</x:v>
      </x:c>
      <x:c r="P4275" s="9" t="str">
        <x:f>'CaseReview'!U2089</x:f>
        <x:v>FAIL</x:v>
      </x:c>
      <x:c r="Q4275" s="9" t="n">
        <x:f>IF(AND(T4275=1,G4275=P4275),1,0)</x:f>
        <x:v>0</x:v>
      </x:c>
      <x:c r="R4275" s="9" t="n">
        <x:f>IF(AND(T4275=1,G4275="PASS",P4275="FAIL"),1,0)</x:f>
        <x:v>0</x:v>
      </x:c>
      <x:c r="S4275" s="9" t="n">
        <x:f>IF(AND(T4275=1,G4275="FAIL",P4275="PASS"),1,0)</x:f>
        <x:v>0</x:v>
      </x:c>
      <x:c r="T4275" s="9" t="n">
        <x:v>0</x:v>
      </x:c>
      <x:c r="U4275" s="9" t="n">
        <x:v>6</x:v>
      </x:c>
      <x:c r="V4275" s="9" t="str">
        <x:v>MVP/SHACL_GENERATION_PIPELINE/experiments/LUNA_NO_SEMANTIC_VALIDATOR/RUN_01/runs/RUN-TRF-111-20260901T114108081359Z/artifacts/attempt_01/candidate_shape.ttl</x:v>
      </x:c>
    </x:row>
    <x:row r="4276" ht="22" customHeight="1">
      <x:c r="A4276" s="10" t="str">
        <x:v>NO_SEMANTIC</x:v>
      </x:c>
      <x:c r="B4276" s="10" t="str">
        <x:v>TRF-111</x:v>
      </x:c>
      <x:c r="C4276" s="10" t="str">
        <x:v>TRF-111-F02</x:v>
      </x:c>
      <x:c r="D4276" s="10" t="str">
        <x:v>RUN_01</x:v>
      </x:c>
      <x:c r="E4276" s="10" t="str">
        <x:v>ORIGINAL_LEDGER</x:v>
      </x:c>
      <x:c r="F4276" s="10" t="str">
        <x:v>FAIL</x:v>
      </x:c>
      <x:c r="G4276" s="10" t="str">
        <x:v>NO_VERDICT</x:v>
      </x:c>
      <x:c r="H4276" s="10" t="str">
        <x:v>INFRASTRUCTURE_FAILURE</x:v>
      </x:c>
      <x:c r="I4276" s="10" t="str">
        <x:v>NOT_PARSED</x:v>
      </x:c>
      <x:c r="J4276" s="10" t="str">
        <x:v>NO_SEMANTIC_VALIDATOR_DETERMINISTIC_FAIL</x:v>
      </x:c>
      <x:c r="K4276" s="10" t="str">
        <x:v>be2b5bd96a0e3870763a466f404734920a9e77780659513a1656ade447074cb7</x:v>
      </x:c>
      <x:c r="L4276" s="10" t="str">
        <x:v>historical_three</x:v>
      </x:c>
      <x:c r="M4276" s="10" t="n">
        <x:v>0</x:v>
      </x:c>
      <x:c r="N4276" s="10" t="n">
        <x:v>0</x:v>
      </x:c>
      <x:c r="O4276" s="10" t="n">
        <x:v>0</x:v>
      </x:c>
      <x:c r="P4276" s="9" t="str">
        <x:f>'CaseReview'!U2090</x:f>
        <x:v>FAIL</x:v>
      </x:c>
      <x:c r="Q4276" s="9" t="n">
        <x:f>IF(AND(T4276=1,G4276=P4276),1,0)</x:f>
        <x:v>0</x:v>
      </x:c>
      <x:c r="R4276" s="9" t="n">
        <x:f>IF(AND(T4276=1,G4276="PASS",P4276="FAIL"),1,0)</x:f>
        <x:v>0</x:v>
      </x:c>
      <x:c r="S4276" s="9" t="n">
        <x:f>IF(AND(T4276=1,G4276="FAIL",P4276="PASS"),1,0)</x:f>
        <x:v>0</x:v>
      </x:c>
      <x:c r="T4276" s="9" t="n">
        <x:v>0</x:v>
      </x:c>
      <x:c r="U4276" s="9" t="n">
        <x:v>6</x:v>
      </x:c>
      <x:c r="V4276" s="9" t="str">
        <x:v>MVP/SHACL_GENERATION_PIPELINE/experiments/LUNA_NO_SEMANTIC_VALIDATOR/RUN_01/runs/RUN-TRF-111-20260901T114108081359Z/artifacts/attempt_01/candidate_shape.ttl</x:v>
      </x:c>
    </x:row>
    <x:row r="4277" ht="22" customHeight="1">
      <x:c r="A4277" s="10" t="str">
        <x:v>NO_SEMANTIC</x:v>
      </x:c>
      <x:c r="B4277" s="10" t="str">
        <x:v>TRF-111</x:v>
      </x:c>
      <x:c r="C4277" s="10" t="str">
        <x:v>TRF-111-F03</x:v>
      </x:c>
      <x:c r="D4277" s="10" t="str">
        <x:v>RUN_01</x:v>
      </x:c>
      <x:c r="E4277" s="10" t="str">
        <x:v>ORIGINAL_LEDGER</x:v>
      </x:c>
      <x:c r="F4277" s="10" t="str">
        <x:v>FAIL</x:v>
      </x:c>
      <x:c r="G4277" s="10" t="str">
        <x:v>NO_VERDICT</x:v>
      </x:c>
      <x:c r="H4277" s="10" t="str">
        <x:v>INFRASTRUCTURE_FAILURE</x:v>
      </x:c>
      <x:c r="I4277" s="10" t="str">
        <x:v>NOT_PARSED</x:v>
      </x:c>
      <x:c r="J4277" s="10" t="str">
        <x:v>NO_SEMANTIC_VALIDATOR_DETERMINISTIC_FAIL</x:v>
      </x:c>
      <x:c r="K4277" s="10" t="str">
        <x:v>be2b5bd96a0e3870763a466f404734920a9e77780659513a1656ade447074cb7</x:v>
      </x:c>
      <x:c r="L4277" s="10" t="str">
        <x:v>historical_three</x:v>
      </x:c>
      <x:c r="M4277" s="10" t="n">
        <x:v>0</x:v>
      </x:c>
      <x:c r="N4277" s="10" t="n">
        <x:v>0</x:v>
      </x:c>
      <x:c r="O4277" s="10" t="n">
        <x:v>0</x:v>
      </x:c>
      <x:c r="P4277" s="9" t="str">
        <x:f>'CaseReview'!U2091</x:f>
        <x:v>FAIL</x:v>
      </x:c>
      <x:c r="Q4277" s="9" t="n">
        <x:f>IF(AND(T4277=1,G4277=P4277),1,0)</x:f>
        <x:v>0</x:v>
      </x:c>
      <x:c r="R4277" s="9" t="n">
        <x:f>IF(AND(T4277=1,G4277="PASS",P4277="FAIL"),1,0)</x:f>
        <x:v>0</x:v>
      </x:c>
      <x:c r="S4277" s="9" t="n">
        <x:f>IF(AND(T4277=1,G4277="FAIL",P4277="PASS"),1,0)</x:f>
        <x:v>0</x:v>
      </x:c>
      <x:c r="T4277" s="9" t="n">
        <x:v>0</x:v>
      </x:c>
      <x:c r="U4277" s="9" t="n">
        <x:v>6</x:v>
      </x:c>
      <x:c r="V4277" s="9" t="str">
        <x:v>MVP/SHACL_GENERATION_PIPELINE/experiments/LUNA_NO_SEMANTIC_VALIDATOR/RUN_01/runs/RUN-TRF-111-20260901T114108081359Z/artifacts/attempt_01/candidate_shape.ttl</x:v>
      </x:c>
    </x:row>
    <x:row r="4278" ht="22" customHeight="1">
      <x:c r="A4278" s="10" t="str">
        <x:v>NO_SEMANTIC</x:v>
      </x:c>
      <x:c r="B4278" s="10" t="str">
        <x:v>TRF-111</x:v>
      </x:c>
      <x:c r="C4278" s="10" t="str">
        <x:v>TRF-111-P01</x:v>
      </x:c>
      <x:c r="D4278" s="10" t="str">
        <x:v>RUN_01</x:v>
      </x:c>
      <x:c r="E4278" s="10" t="str">
        <x:v>ORIGINAL_LEDGER</x:v>
      </x:c>
      <x:c r="F4278" s="10" t="str">
        <x:v>PASS</x:v>
      </x:c>
      <x:c r="G4278" s="10" t="str">
        <x:v>NO_VERDICT</x:v>
      </x:c>
      <x:c r="H4278" s="10" t="str">
        <x:v>INFRASTRUCTURE_FAILURE</x:v>
      </x:c>
      <x:c r="I4278" s="10" t="str">
        <x:v>NOT_PARSED</x:v>
      </x:c>
      <x:c r="J4278" s="10" t="str">
        <x:v>NO_SEMANTIC_VALIDATOR_DETERMINISTIC_FAIL</x:v>
      </x:c>
      <x:c r="K4278" s="10" t="str">
        <x:v>be2b5bd96a0e3870763a466f404734920a9e77780659513a1656ade447074cb7</x:v>
      </x:c>
      <x:c r="L4278" s="10" t="str">
        <x:v>historical_three</x:v>
      </x:c>
      <x:c r="M4278" s="10" t="n">
        <x:v>0</x:v>
      </x:c>
      <x:c r="N4278" s="10" t="n">
        <x:v>0</x:v>
      </x:c>
      <x:c r="O4278" s="10" t="n">
        <x:v>0</x:v>
      </x:c>
      <x:c r="P4278" s="9" t="str">
        <x:f>'CaseReview'!U2092</x:f>
        <x:v>PASS</x:v>
      </x:c>
      <x:c r="Q4278" s="9" t="n">
        <x:f>IF(AND(T4278=1,G4278=P4278),1,0)</x:f>
        <x:v>0</x:v>
      </x:c>
      <x:c r="R4278" s="9" t="n">
        <x:f>IF(AND(T4278=1,G4278="PASS",P4278="FAIL"),1,0)</x:f>
        <x:v>0</x:v>
      </x:c>
      <x:c r="S4278" s="9" t="n">
        <x:f>IF(AND(T4278=1,G4278="FAIL",P4278="PASS"),1,0)</x:f>
        <x:v>0</x:v>
      </x:c>
      <x:c r="T4278" s="9" t="n">
        <x:v>0</x:v>
      </x:c>
      <x:c r="U4278" s="9" t="n">
        <x:v>6</x:v>
      </x:c>
      <x:c r="V4278" s="9" t="str">
        <x:v>MVP/SHACL_GENERATION_PIPELINE/experiments/LUNA_NO_SEMANTIC_VALIDATOR/RUN_01/runs/RUN-TRF-111-20260901T114108081359Z/artifacts/attempt_01/candidate_shape.ttl</x:v>
      </x:c>
    </x:row>
    <x:row r="4279" ht="22" customHeight="1">
      <x:c r="A4279" s="10" t="str">
        <x:v>NO_SEMANTIC</x:v>
      </x:c>
      <x:c r="B4279" s="10" t="str">
        <x:v>TRF-111</x:v>
      </x:c>
      <x:c r="C4279" s="10" t="str">
        <x:v>TRF-111-P02</x:v>
      </x:c>
      <x:c r="D4279" s="10" t="str">
        <x:v>RUN_01</x:v>
      </x:c>
      <x:c r="E4279" s="10" t="str">
        <x:v>ORIGINAL_LEDGER</x:v>
      </x:c>
      <x:c r="F4279" s="10" t="str">
        <x:v>PASS</x:v>
      </x:c>
      <x:c r="G4279" s="10" t="str">
        <x:v>NO_VERDICT</x:v>
      </x:c>
      <x:c r="H4279" s="10" t="str">
        <x:v>INFRASTRUCTURE_FAILURE</x:v>
      </x:c>
      <x:c r="I4279" s="10" t="str">
        <x:v>NOT_PARSED</x:v>
      </x:c>
      <x:c r="J4279" s="10" t="str">
        <x:v>NO_SEMANTIC_VALIDATOR_DETERMINISTIC_FAIL</x:v>
      </x:c>
      <x:c r="K4279" s="10" t="str">
        <x:v>be2b5bd96a0e3870763a466f404734920a9e77780659513a1656ade447074cb7</x:v>
      </x:c>
      <x:c r="L4279" s="10" t="str">
        <x:v>historical_three</x:v>
      </x:c>
      <x:c r="M4279" s="10" t="n">
        <x:v>0</x:v>
      </x:c>
      <x:c r="N4279" s="10" t="n">
        <x:v>0</x:v>
      </x:c>
      <x:c r="O4279" s="10" t="n">
        <x:v>0</x:v>
      </x:c>
      <x:c r="P4279" s="9" t="str">
        <x:f>'CaseReview'!U2093</x:f>
        <x:v>PASS</x:v>
      </x:c>
      <x:c r="Q4279" s="9" t="n">
        <x:f>IF(AND(T4279=1,G4279=P4279),1,0)</x:f>
        <x:v>0</x:v>
      </x:c>
      <x:c r="R4279" s="9" t="n">
        <x:f>IF(AND(T4279=1,G4279="PASS",P4279="FAIL"),1,0)</x:f>
        <x:v>0</x:v>
      </x:c>
      <x:c r="S4279" s="9" t="n">
        <x:f>IF(AND(T4279=1,G4279="FAIL",P4279="PASS"),1,0)</x:f>
        <x:v>0</x:v>
      </x:c>
      <x:c r="T4279" s="9" t="n">
        <x:v>0</x:v>
      </x:c>
      <x:c r="U4279" s="9" t="n">
        <x:v>6</x:v>
      </x:c>
      <x:c r="V4279" s="9" t="str">
        <x:v>MVP/SHACL_GENERATION_PIPELINE/experiments/LUNA_NO_SEMANTIC_VALIDATOR/RUN_01/runs/RUN-TRF-111-20260901T114108081359Z/artifacts/attempt_01/candidate_shape.ttl</x:v>
      </x:c>
    </x:row>
    <x:row r="4280" ht="22" customHeight="1">
      <x:c r="A4280" s="10" t="str">
        <x:v>NO_SEMANTIC</x:v>
      </x:c>
      <x:c r="B4280" s="10" t="str">
        <x:v>TRF-111</x:v>
      </x:c>
      <x:c r="C4280" s="10" t="str">
        <x:v>TRF-111-P03</x:v>
      </x:c>
      <x:c r="D4280" s="10" t="str">
        <x:v>RUN_01</x:v>
      </x:c>
      <x:c r="E4280" s="10" t="str">
        <x:v>ORIGINAL_LEDGER</x:v>
      </x:c>
      <x:c r="F4280" s="10" t="str">
        <x:v>PASS</x:v>
      </x:c>
      <x:c r="G4280" s="10" t="str">
        <x:v>NO_VERDICT</x:v>
      </x:c>
      <x:c r="H4280" s="10" t="str">
        <x:v>INFRASTRUCTURE_FAILURE</x:v>
      </x:c>
      <x:c r="I4280" s="10" t="str">
        <x:v>NOT_PARSED</x:v>
      </x:c>
      <x:c r="J4280" s="10" t="str">
        <x:v>NO_SEMANTIC_VALIDATOR_DETERMINISTIC_FAIL</x:v>
      </x:c>
      <x:c r="K4280" s="10" t="str">
        <x:v>be2b5bd96a0e3870763a466f404734920a9e77780659513a1656ade447074cb7</x:v>
      </x:c>
      <x:c r="L4280" s="10" t="str">
        <x:v>historical_three</x:v>
      </x:c>
      <x:c r="M4280" s="10" t="n">
        <x:v>0</x:v>
      </x:c>
      <x:c r="N4280" s="10" t="n">
        <x:v>0</x:v>
      </x:c>
      <x:c r="O4280" s="10" t="n">
        <x:v>0</x:v>
      </x:c>
      <x:c r="P4280" s="9" t="str">
        <x:f>'CaseReview'!U2094</x:f>
        <x:v>PASS</x:v>
      </x:c>
      <x:c r="Q4280" s="9" t="n">
        <x:f>IF(AND(T4280=1,G4280=P4280),1,0)</x:f>
        <x:v>0</x:v>
      </x:c>
      <x:c r="R4280" s="9" t="n">
        <x:f>IF(AND(T4280=1,G4280="PASS",P4280="FAIL"),1,0)</x:f>
        <x:v>0</x:v>
      </x:c>
      <x:c r="S4280" s="9" t="n">
        <x:f>IF(AND(T4280=1,G4280="FAIL",P4280="PASS"),1,0)</x:f>
        <x:v>0</x:v>
      </x:c>
      <x:c r="T4280" s="9" t="n">
        <x:v>0</x:v>
      </x:c>
      <x:c r="U4280" s="9" t="n">
        <x:v>6</x:v>
      </x:c>
      <x:c r="V4280" s="9" t="str">
        <x:v>MVP/SHACL_GENERATION_PIPELINE/experiments/LUNA_NO_SEMANTIC_VALIDATOR/RUN_01/runs/RUN-TRF-111-20260901T114108081359Z/artifacts/attempt_01/candidate_shape.ttl</x:v>
      </x:c>
    </x:row>
    <x:row r="4281" ht="22" customHeight="1">
      <x:c r="A4281" s="10" t="str">
        <x:v>NO_SEMANTIC</x:v>
      </x:c>
      <x:c r="B4281" s="10" t="str">
        <x:v>TRF-112</x:v>
      </x:c>
      <x:c r="C4281" s="10" t="str">
        <x:v>TRF-112-F01</x:v>
      </x:c>
      <x:c r="D4281" s="10" t="str">
        <x:v>RUN_01</x:v>
      </x:c>
      <x:c r="E4281" s="10" t="str">
        <x:v>ORIGINAL_LEDGER</x:v>
      </x:c>
      <x:c r="F4281" s="10" t="str">
        <x:v>FAIL</x:v>
      </x:c>
      <x:c r="G4281" s="10" t="str">
        <x:v>FAIL</x:v>
      </x:c>
      <x:c r="H4281" s="10" t="str">
        <x:v>EXECUTED</x:v>
      </x:c>
      <x:c r="I4281" s="10" t="str">
        <x:v>PARSED</x:v>
      </x:c>
      <x:c r="J4281" s="10" t="str">
        <x:v>NO_SEMANTIC_VALIDATOR_DETERMINISTIC_PASS</x:v>
      </x:c>
      <x:c r="K4281" s="10" t="str">
        <x:v>ef3dd6d9706491985424a9fa580e2df98e258f863f32024c77dfea5d107c43a9</x:v>
      </x:c>
      <x:c r="L4281" s="10" t="str">
        <x:v>historical_three</x:v>
      </x:c>
      <x:c r="M4281" s="10" t="n">
        <x:v>1</x:v>
      </x:c>
      <x:c r="N4281" s="10" t="n">
        <x:v>0</x:v>
      </x:c>
      <x:c r="O4281" s="10" t="n">
        <x:v>0</x:v>
      </x:c>
      <x:c r="P4281" s="9" t="str">
        <x:f>'CaseReview'!U2095</x:f>
        <x:v>FAIL</x:v>
      </x:c>
      <x:c r="Q4281" s="9" t="n">
        <x:f>IF(AND(T4281=1,G4281=P4281),1,0)</x:f>
        <x:v>1</x:v>
      </x:c>
      <x:c r="R4281" s="9" t="n">
        <x:f>IF(AND(T4281=1,G4281="PASS",P4281="FAIL"),1,0)</x:f>
        <x:v>0</x:v>
      </x:c>
      <x:c r="S4281" s="9" t="n">
        <x:f>IF(AND(T4281=1,G4281="FAIL",P4281="PASS"),1,0)</x:f>
        <x:v>0</x:v>
      </x:c>
      <x:c r="T4281" s="9" t="n">
        <x:v>1</x:v>
      </x:c>
      <x:c r="U4281" s="9" t="n">
        <x:v>4</x:v>
      </x:c>
      <x:c r="V4281" s="9" t="str">
        <x:v>MVP/SHACL_GENERATION_PIPELINE/experiments/LUNA_NO_SEMANTIC_VALIDATOR/RUN_01/runs/RUN-TRF-112-20260901T114152597319Z/artifacts/attempt_01/candidate_shape.ttl</x:v>
      </x:c>
    </x:row>
    <x:row r="4282" ht="22" customHeight="1">
      <x:c r="A4282" s="10" t="str">
        <x:v>NO_SEMANTIC</x:v>
      </x:c>
      <x:c r="B4282" s="10" t="str">
        <x:v>TRF-112</x:v>
      </x:c>
      <x:c r="C4282" s="10" t="str">
        <x:v>TRF-112-F02</x:v>
      </x:c>
      <x:c r="D4282" s="10" t="str">
        <x:v>RUN_01</x:v>
      </x:c>
      <x:c r="E4282" s="10" t="str">
        <x:v>ORIGINAL_LEDGER</x:v>
      </x:c>
      <x:c r="F4282" s="10" t="str">
        <x:v>FAIL</x:v>
      </x:c>
      <x:c r="G4282" s="10" t="str">
        <x:v>FAIL</x:v>
      </x:c>
      <x:c r="H4282" s="10" t="str">
        <x:v>EXECUTED</x:v>
      </x:c>
      <x:c r="I4282" s="10" t="str">
        <x:v>PARSED</x:v>
      </x:c>
      <x:c r="J4282" s="10" t="str">
        <x:v>NO_SEMANTIC_VALIDATOR_DETERMINISTIC_PASS</x:v>
      </x:c>
      <x:c r="K4282" s="10" t="str">
        <x:v>ef3dd6d9706491985424a9fa580e2df98e258f863f32024c77dfea5d107c43a9</x:v>
      </x:c>
      <x:c r="L4282" s="10" t="str">
        <x:v>historical_three</x:v>
      </x:c>
      <x:c r="M4282" s="10" t="n">
        <x:v>1</x:v>
      </x:c>
      <x:c r="N4282" s="10" t="n">
        <x:v>0</x:v>
      </x:c>
      <x:c r="O4282" s="10" t="n">
        <x:v>0</x:v>
      </x:c>
      <x:c r="P4282" s="9" t="str">
        <x:f>'CaseReview'!U2096</x:f>
        <x:v>FAIL</x:v>
      </x:c>
      <x:c r="Q4282" s="9" t="n">
        <x:f>IF(AND(T4282=1,G4282=P4282),1,0)</x:f>
        <x:v>1</x:v>
      </x:c>
      <x:c r="R4282" s="9" t="n">
        <x:f>IF(AND(T4282=1,G4282="PASS",P4282="FAIL"),1,0)</x:f>
        <x:v>0</x:v>
      </x:c>
      <x:c r="S4282" s="9" t="n">
        <x:f>IF(AND(T4282=1,G4282="FAIL",P4282="PASS"),1,0)</x:f>
        <x:v>0</x:v>
      </x:c>
      <x:c r="T4282" s="9" t="n">
        <x:v>1</x:v>
      </x:c>
      <x:c r="U4282" s="9" t="n">
        <x:v>4</x:v>
      </x:c>
      <x:c r="V4282" s="9" t="str">
        <x:v>MVP/SHACL_GENERATION_PIPELINE/experiments/LUNA_NO_SEMANTIC_VALIDATOR/RUN_01/runs/RUN-TRF-112-20260901T114152597319Z/artifacts/attempt_01/candidate_shape.ttl</x:v>
      </x:c>
    </x:row>
    <x:row r="4283" ht="22" customHeight="1">
      <x:c r="A4283" s="10" t="str">
        <x:v>NO_SEMANTIC</x:v>
      </x:c>
      <x:c r="B4283" s="10" t="str">
        <x:v>TRF-112</x:v>
      </x:c>
      <x:c r="C4283" s="10" t="str">
        <x:v>TRF-112-F03</x:v>
      </x:c>
      <x:c r="D4283" s="10" t="str">
        <x:v>RUN_01</x:v>
      </x:c>
      <x:c r="E4283" s="10" t="str">
        <x:v>ORIGINAL_LEDGER</x:v>
      </x:c>
      <x:c r="F4283" s="10" t="str">
        <x:v>FAIL</x:v>
      </x:c>
      <x:c r="G4283" s="10" t="str">
        <x:v>FAIL</x:v>
      </x:c>
      <x:c r="H4283" s="10" t="str">
        <x:v>EXECUTED</x:v>
      </x:c>
      <x:c r="I4283" s="10" t="str">
        <x:v>PARSED</x:v>
      </x:c>
      <x:c r="J4283" s="10" t="str">
        <x:v>NO_SEMANTIC_VALIDATOR_DETERMINISTIC_PASS</x:v>
      </x:c>
      <x:c r="K4283" s="10" t="str">
        <x:v>ef3dd6d9706491985424a9fa580e2df98e258f863f32024c77dfea5d107c43a9</x:v>
      </x:c>
      <x:c r="L4283" s="10" t="str">
        <x:v>historical_three</x:v>
      </x:c>
      <x:c r="M4283" s="10" t="n">
        <x:v>1</x:v>
      </x:c>
      <x:c r="N4283" s="10" t="n">
        <x:v>0</x:v>
      </x:c>
      <x:c r="O4283" s="10" t="n">
        <x:v>0</x:v>
      </x:c>
      <x:c r="P4283" s="9" t="str">
        <x:f>'CaseReview'!U2097</x:f>
        <x:v>FAIL</x:v>
      </x:c>
      <x:c r="Q4283" s="9" t="n">
        <x:f>IF(AND(T4283=1,G4283=P4283),1,0)</x:f>
        <x:v>1</x:v>
      </x:c>
      <x:c r="R4283" s="9" t="n">
        <x:f>IF(AND(T4283=1,G4283="PASS",P4283="FAIL"),1,0)</x:f>
        <x:v>0</x:v>
      </x:c>
      <x:c r="S4283" s="9" t="n">
        <x:f>IF(AND(T4283=1,G4283="FAIL",P4283="PASS"),1,0)</x:f>
        <x:v>0</x:v>
      </x:c>
      <x:c r="T4283" s="9" t="n">
        <x:v>1</x:v>
      </x:c>
      <x:c r="U4283" s="9" t="n">
        <x:v>4</x:v>
      </x:c>
      <x:c r="V4283" s="9" t="str">
        <x:v>MVP/SHACL_GENERATION_PIPELINE/experiments/LUNA_NO_SEMANTIC_VALIDATOR/RUN_01/runs/RUN-TRF-112-20260901T114152597319Z/artifacts/attempt_01/candidate_shape.ttl</x:v>
      </x:c>
    </x:row>
    <x:row r="4284" ht="22" customHeight="1">
      <x:c r="A4284" s="10" t="str">
        <x:v>NO_SEMANTIC</x:v>
      </x:c>
      <x:c r="B4284" s="10" t="str">
        <x:v>TRF-112</x:v>
      </x:c>
      <x:c r="C4284" s="10" t="str">
        <x:v>TRF-112-P01</x:v>
      </x:c>
      <x:c r="D4284" s="10" t="str">
        <x:v>RUN_01</x:v>
      </x:c>
      <x:c r="E4284" s="10" t="str">
        <x:v>ORIGINAL_LEDGER</x:v>
      </x:c>
      <x:c r="F4284" s="10" t="str">
        <x:v>PASS</x:v>
      </x:c>
      <x:c r="G4284" s="10" t="str">
        <x:v>PASS</x:v>
      </x:c>
      <x:c r="H4284" s="10" t="str">
        <x:v>EXECUTED</x:v>
      </x:c>
      <x:c r="I4284" s="10" t="str">
        <x:v>PARSED</x:v>
      </x:c>
      <x:c r="J4284" s="10" t="str">
        <x:v>NO_SEMANTIC_VALIDATOR_DETERMINISTIC_PASS</x:v>
      </x:c>
      <x:c r="K4284" s="10" t="str">
        <x:v>ef3dd6d9706491985424a9fa580e2df98e258f863f32024c77dfea5d107c43a9</x:v>
      </x:c>
      <x:c r="L4284" s="10" t="str">
        <x:v>historical_three</x:v>
      </x:c>
      <x:c r="M4284" s="10" t="n">
        <x:v>1</x:v>
      </x:c>
      <x:c r="N4284" s="10" t="n">
        <x:v>0</x:v>
      </x:c>
      <x:c r="O4284" s="10" t="n">
        <x:v>0</x:v>
      </x:c>
      <x:c r="P4284" s="9" t="str">
        <x:f>'CaseReview'!U2098</x:f>
        <x:v>PASS</x:v>
      </x:c>
      <x:c r="Q4284" s="9" t="n">
        <x:f>IF(AND(T4284=1,G4284=P4284),1,0)</x:f>
        <x:v>1</x:v>
      </x:c>
      <x:c r="R4284" s="9" t="n">
        <x:f>IF(AND(T4284=1,G4284="PASS",P4284="FAIL"),1,0)</x:f>
        <x:v>0</x:v>
      </x:c>
      <x:c r="S4284" s="9" t="n">
        <x:f>IF(AND(T4284=1,G4284="FAIL",P4284="PASS"),1,0)</x:f>
        <x:v>0</x:v>
      </x:c>
      <x:c r="T4284" s="9" t="n">
        <x:v>1</x:v>
      </x:c>
      <x:c r="U4284" s="9" t="n">
        <x:v>4</x:v>
      </x:c>
      <x:c r="V4284" s="9" t="str">
        <x:v>MVP/SHACL_GENERATION_PIPELINE/experiments/LUNA_NO_SEMANTIC_VALIDATOR/RUN_01/runs/RUN-TRF-112-20260901T114152597319Z/artifacts/attempt_01/candidate_shape.ttl</x:v>
      </x:c>
    </x:row>
    <x:row r="4285" ht="22" customHeight="1">
      <x:c r="A4285" s="10" t="str">
        <x:v>NO_SEMANTIC</x:v>
      </x:c>
      <x:c r="B4285" s="10" t="str">
        <x:v>TRF-113</x:v>
      </x:c>
      <x:c r="C4285" s="10" t="str">
        <x:v>TRF-113-F01</x:v>
      </x:c>
      <x:c r="D4285" s="10" t="str">
        <x:v>RUN_01</x:v>
      </x:c>
      <x:c r="E4285" s="10" t="str">
        <x:v>ORIGINAL_LEDGER</x:v>
      </x:c>
      <x:c r="F4285" s="10" t="str">
        <x:v>FAIL</x:v>
      </x:c>
      <x:c r="G4285" s="10" t="str">
        <x:v>FAIL</x:v>
      </x:c>
      <x:c r="H4285" s="10" t="str">
        <x:v>EXECUTED</x:v>
      </x:c>
      <x:c r="I4285" s="10" t="str">
        <x:v>PARSED</x:v>
      </x:c>
      <x:c r="J4285" s="10" t="str">
        <x:v>NO_SEMANTIC_VALIDATOR_DETERMINISTIC_PASS</x:v>
      </x:c>
      <x:c r="K4285" s="10" t="str">
        <x:v>a9031c5e7065c9f783d6ba18dfa81ad6f802ebf09f005460a6fb42ab47627ddb</x:v>
      </x:c>
      <x:c r="L4285" s="10" t="str">
        <x:v>historical_three</x:v>
      </x:c>
      <x:c r="M4285" s="10" t="n">
        <x:v>1</x:v>
      </x:c>
      <x:c r="N4285" s="10" t="n">
        <x:v>0</x:v>
      </x:c>
      <x:c r="O4285" s="10" t="n">
        <x:v>0</x:v>
      </x:c>
      <x:c r="P4285" s="9" t="str">
        <x:f>'CaseReview'!U2099</x:f>
        <x:v>FAIL</x:v>
      </x:c>
      <x:c r="Q4285" s="9" t="n">
        <x:f>IF(AND(T4285=1,G4285=P4285),1,0)</x:f>
        <x:v>1</x:v>
      </x:c>
      <x:c r="R4285" s="9" t="n">
        <x:f>IF(AND(T4285=1,G4285="PASS",P4285="FAIL"),1,0)</x:f>
        <x:v>0</x:v>
      </x:c>
      <x:c r="S4285" s="9" t="n">
        <x:f>IF(AND(T4285=1,G4285="FAIL",P4285="PASS"),1,0)</x:f>
        <x:v>0</x:v>
      </x:c>
      <x:c r="T4285" s="9" t="n">
        <x:v>1</x:v>
      </x:c>
      <x:c r="U4285" s="9" t="n">
        <x:v>4</x:v>
      </x:c>
      <x:c r="V4285" s="9" t="str">
        <x:v>MVP/SHACL_GENERATION_PIPELINE/experiments/LUNA_NO_SEMANTIC_VALIDATOR/RUN_01/runs/RUN-TRF-113-20260901T114215160517Z/artifacts/attempt_01/candidate_shape.ttl</x:v>
      </x:c>
    </x:row>
    <x:row r="4286" ht="22" customHeight="1">
      <x:c r="A4286" s="10" t="str">
        <x:v>NO_SEMANTIC</x:v>
      </x:c>
      <x:c r="B4286" s="10" t="str">
        <x:v>TRF-113</x:v>
      </x:c>
      <x:c r="C4286" s="10" t="str">
        <x:v>TRF-113-F02</x:v>
      </x:c>
      <x:c r="D4286" s="10" t="str">
        <x:v>RUN_01</x:v>
      </x:c>
      <x:c r="E4286" s="10" t="str">
        <x:v>ORIGINAL_LEDGER</x:v>
      </x:c>
      <x:c r="F4286" s="10" t="str">
        <x:v>FAIL</x:v>
      </x:c>
      <x:c r="G4286" s="10" t="str">
        <x:v>FAIL</x:v>
      </x:c>
      <x:c r="H4286" s="10" t="str">
        <x:v>EXECUTED</x:v>
      </x:c>
      <x:c r="I4286" s="10" t="str">
        <x:v>PARSED</x:v>
      </x:c>
      <x:c r="J4286" s="10" t="str">
        <x:v>NO_SEMANTIC_VALIDATOR_DETERMINISTIC_PASS</x:v>
      </x:c>
      <x:c r="K4286" s="10" t="str">
        <x:v>a9031c5e7065c9f783d6ba18dfa81ad6f802ebf09f005460a6fb42ab47627ddb</x:v>
      </x:c>
      <x:c r="L4286" s="10" t="str">
        <x:v>historical_three</x:v>
      </x:c>
      <x:c r="M4286" s="10" t="n">
        <x:v>1</x:v>
      </x:c>
      <x:c r="N4286" s="10" t="n">
        <x:v>0</x:v>
      </x:c>
      <x:c r="O4286" s="10" t="n">
        <x:v>0</x:v>
      </x:c>
      <x:c r="P4286" s="9" t="str">
        <x:f>'CaseReview'!U2100</x:f>
        <x:v>FAIL</x:v>
      </x:c>
      <x:c r="Q4286" s="9" t="n">
        <x:f>IF(AND(T4286=1,G4286=P4286),1,0)</x:f>
        <x:v>1</x:v>
      </x:c>
      <x:c r="R4286" s="9" t="n">
        <x:f>IF(AND(T4286=1,G4286="PASS",P4286="FAIL"),1,0)</x:f>
        <x:v>0</x:v>
      </x:c>
      <x:c r="S4286" s="9" t="n">
        <x:f>IF(AND(T4286=1,G4286="FAIL",P4286="PASS"),1,0)</x:f>
        <x:v>0</x:v>
      </x:c>
      <x:c r="T4286" s="9" t="n">
        <x:v>1</x:v>
      </x:c>
      <x:c r="U4286" s="9" t="n">
        <x:v>4</x:v>
      </x:c>
      <x:c r="V4286" s="9" t="str">
        <x:v>MVP/SHACL_GENERATION_PIPELINE/experiments/LUNA_NO_SEMANTIC_VALIDATOR/RUN_01/runs/RUN-TRF-113-20260901T114215160517Z/artifacts/attempt_01/candidate_shape.ttl</x:v>
      </x:c>
    </x:row>
    <x:row r="4287" ht="22" customHeight="1">
      <x:c r="A4287" s="10" t="str">
        <x:v>NO_SEMANTIC</x:v>
      </x:c>
      <x:c r="B4287" s="10" t="str">
        <x:v>TRF-113</x:v>
      </x:c>
      <x:c r="C4287" s="10" t="str">
        <x:v>TRF-113-F03</x:v>
      </x:c>
      <x:c r="D4287" s="10" t="str">
        <x:v>RUN_01</x:v>
      </x:c>
      <x:c r="E4287" s="10" t="str">
        <x:v>ORIGINAL_LEDGER</x:v>
      </x:c>
      <x:c r="F4287" s="10" t="str">
        <x:v>FAIL</x:v>
      </x:c>
      <x:c r="G4287" s="10" t="str">
        <x:v>FAIL</x:v>
      </x:c>
      <x:c r="H4287" s="10" t="str">
        <x:v>EXECUTED</x:v>
      </x:c>
      <x:c r="I4287" s="10" t="str">
        <x:v>PARSED</x:v>
      </x:c>
      <x:c r="J4287" s="10" t="str">
        <x:v>NO_SEMANTIC_VALIDATOR_DETERMINISTIC_PASS</x:v>
      </x:c>
      <x:c r="K4287" s="10" t="str">
        <x:v>a9031c5e7065c9f783d6ba18dfa81ad6f802ebf09f005460a6fb42ab47627ddb</x:v>
      </x:c>
      <x:c r="L4287" s="10" t="str">
        <x:v>historical_three</x:v>
      </x:c>
      <x:c r="M4287" s="10" t="n">
        <x:v>1</x:v>
      </x:c>
      <x:c r="N4287" s="10" t="n">
        <x:v>0</x:v>
      </x:c>
      <x:c r="O4287" s="10" t="n">
        <x:v>0</x:v>
      </x:c>
      <x:c r="P4287" s="9" t="str">
        <x:f>'CaseReview'!U2101</x:f>
        <x:v>FAIL</x:v>
      </x:c>
      <x:c r="Q4287" s="9" t="n">
        <x:f>IF(AND(T4287=1,G4287=P4287),1,0)</x:f>
        <x:v>1</x:v>
      </x:c>
      <x:c r="R4287" s="9" t="n">
        <x:f>IF(AND(T4287=1,G4287="PASS",P4287="FAIL"),1,0)</x:f>
        <x:v>0</x:v>
      </x:c>
      <x:c r="S4287" s="9" t="n">
        <x:f>IF(AND(T4287=1,G4287="FAIL",P4287="PASS"),1,0)</x:f>
        <x:v>0</x:v>
      </x:c>
      <x:c r="T4287" s="9" t="n">
        <x:v>1</x:v>
      </x:c>
      <x:c r="U4287" s="9" t="n">
        <x:v>4</x:v>
      </x:c>
      <x:c r="V4287" s="9" t="str">
        <x:v>MVP/SHACL_GENERATION_PIPELINE/experiments/LUNA_NO_SEMANTIC_VALIDATOR/RUN_01/runs/RUN-TRF-113-20260901T114215160517Z/artifacts/attempt_01/candidate_shape.ttl</x:v>
      </x:c>
    </x:row>
    <x:row r="4288" ht="22" customHeight="1">
      <x:c r="A4288" s="10" t="str">
        <x:v>NO_SEMANTIC</x:v>
      </x:c>
      <x:c r="B4288" s="10" t="str">
        <x:v>TRF-113</x:v>
      </x:c>
      <x:c r="C4288" s="10" t="str">
        <x:v>TRF-113-P01</x:v>
      </x:c>
      <x:c r="D4288" s="10" t="str">
        <x:v>RUN_01</x:v>
      </x:c>
      <x:c r="E4288" s="10" t="str">
        <x:v>ORIGINAL_LEDGER</x:v>
      </x:c>
      <x:c r="F4288" s="10" t="str">
        <x:v>PASS</x:v>
      </x:c>
      <x:c r="G4288" s="10" t="str">
        <x:v>FAIL</x:v>
      </x:c>
      <x:c r="H4288" s="10" t="str">
        <x:v>EXECUTED</x:v>
      </x:c>
      <x:c r="I4288" s="10" t="str">
        <x:v>PARSED</x:v>
      </x:c>
      <x:c r="J4288" s="10" t="str">
        <x:v>NO_SEMANTIC_VALIDATOR_DETERMINISTIC_PASS</x:v>
      </x:c>
      <x:c r="K4288" s="10" t="str">
        <x:v>a9031c5e7065c9f783d6ba18dfa81ad6f802ebf09f005460a6fb42ab47627ddb</x:v>
      </x:c>
      <x:c r="L4288" s="10" t="str">
        <x:v>historical_three</x:v>
      </x:c>
      <x:c r="M4288" s="10" t="n">
        <x:v>0</x:v>
      </x:c>
      <x:c r="N4288" s="10" t="n">
        <x:v>0</x:v>
      </x:c>
      <x:c r="O4288" s="10" t="n">
        <x:v>1</x:v>
      </x:c>
      <x:c r="P4288" s="9" t="str">
        <x:f>'CaseReview'!U2102</x:f>
        <x:v>PASS</x:v>
      </x:c>
      <x:c r="Q4288" s="9" t="n">
        <x:f>IF(AND(T4288=1,G4288=P4288),1,0)</x:f>
        <x:v>0</x:v>
      </x:c>
      <x:c r="R4288" s="9" t="n">
        <x:f>IF(AND(T4288=1,G4288="PASS",P4288="FAIL"),1,0)</x:f>
        <x:v>0</x:v>
      </x:c>
      <x:c r="S4288" s="9" t="n">
        <x:f>IF(AND(T4288=1,G4288="FAIL",P4288="PASS"),1,0)</x:f>
        <x:v>1</x:v>
      </x:c>
      <x:c r="T4288" s="9" t="n">
        <x:v>1</x:v>
      </x:c>
      <x:c r="U4288" s="9" t="n">
        <x:v>4</x:v>
      </x:c>
      <x:c r="V4288" s="9" t="str">
        <x:v>MVP/SHACL_GENERATION_PIPELINE/experiments/LUNA_NO_SEMANTIC_VALIDATOR/RUN_01/runs/RUN-TRF-113-20260901T114215160517Z/artifacts/attempt_01/candidate_shape.ttl</x:v>
      </x:c>
    </x:row>
    <x:row r="4289" ht="22" customHeight="1">
      <x:c r="A4289" s="10" t="str">
        <x:v>NO_SEMANTIC</x:v>
      </x:c>
      <x:c r="B4289" s="10" t="str">
        <x:v>TRF-114</x:v>
      </x:c>
      <x:c r="C4289" s="10" t="str">
        <x:v>TRF-114-F01</x:v>
      </x:c>
      <x:c r="D4289" s="10" t="str">
        <x:v>RUN_01</x:v>
      </x:c>
      <x:c r="E4289" s="10" t="str">
        <x:v>ORIGINAL_LEDGER</x:v>
      </x:c>
      <x:c r="F4289" s="10" t="str">
        <x:v>FAIL</x:v>
      </x:c>
      <x:c r="G4289" s="10" t="str">
        <x:v>FAIL</x:v>
      </x:c>
      <x:c r="H4289" s="10" t="str">
        <x:v>EXECUTED</x:v>
      </x:c>
      <x:c r="I4289" s="10" t="str">
        <x:v>PARSED</x:v>
      </x:c>
      <x:c r="J4289" s="10" t="str">
        <x:v>NO_SEMANTIC_VALIDATOR_DETERMINISTIC_PASS</x:v>
      </x:c>
      <x:c r="K4289" s="10" t="str">
        <x:v>7595b107dbc1a510e7ee7e2404366d4ad29e364a98ade79faf4ca999f121add6</x:v>
      </x:c>
      <x:c r="L4289" s="10" t="str">
        <x:v>historical_three</x:v>
      </x:c>
      <x:c r="M4289" s="10" t="n">
        <x:v>1</x:v>
      </x:c>
      <x:c r="N4289" s="10" t="n">
        <x:v>0</x:v>
      </x:c>
      <x:c r="O4289" s="10" t="n">
        <x:v>0</x:v>
      </x:c>
      <x:c r="P4289" s="9" t="str">
        <x:f>'CaseReview'!U2103</x:f>
        <x:v>FAIL</x:v>
      </x:c>
      <x:c r="Q4289" s="9" t="n">
        <x:f>IF(AND(T4289=1,G4289=P4289),1,0)</x:f>
        <x:v>1</x:v>
      </x:c>
      <x:c r="R4289" s="9" t="n">
        <x:f>IF(AND(T4289=1,G4289="PASS",P4289="FAIL"),1,0)</x:f>
        <x:v>0</x:v>
      </x:c>
      <x:c r="S4289" s="9" t="n">
        <x:f>IF(AND(T4289=1,G4289="FAIL",P4289="PASS"),1,0)</x:f>
        <x:v>0</x:v>
      </x:c>
      <x:c r="T4289" s="9" t="n">
        <x:v>1</x:v>
      </x:c>
      <x:c r="U4289" s="9" t="n">
        <x:v>5</x:v>
      </x:c>
      <x:c r="V4289" s="9" t="str">
        <x:v>MVP/SHACL_GENERATION_PIPELINE/experiments/LUNA_NO_SEMANTIC_VALIDATOR/RUN_01/runs/RUN-TRF-114-20260901T114242816801Z/artifacts/attempt_01/candidate_shape.ttl</x:v>
      </x:c>
    </x:row>
    <x:row r="4290" ht="22" customHeight="1">
      <x:c r="A4290" s="10" t="str">
        <x:v>NO_SEMANTIC</x:v>
      </x:c>
      <x:c r="B4290" s="10" t="str">
        <x:v>TRF-114</x:v>
      </x:c>
      <x:c r="C4290" s="10" t="str">
        <x:v>TRF-114-F02</x:v>
      </x:c>
      <x:c r="D4290" s="10" t="str">
        <x:v>RUN_01</x:v>
      </x:c>
      <x:c r="E4290" s="10" t="str">
        <x:v>ORIGINAL_LEDGER</x:v>
      </x:c>
      <x:c r="F4290" s="10" t="str">
        <x:v>FAIL</x:v>
      </x:c>
      <x:c r="G4290" s="10" t="str">
        <x:v>FAIL</x:v>
      </x:c>
      <x:c r="H4290" s="10" t="str">
        <x:v>EXECUTED</x:v>
      </x:c>
      <x:c r="I4290" s="10" t="str">
        <x:v>PARSED</x:v>
      </x:c>
      <x:c r="J4290" s="10" t="str">
        <x:v>NO_SEMANTIC_VALIDATOR_DETERMINISTIC_PASS</x:v>
      </x:c>
      <x:c r="K4290" s="10" t="str">
        <x:v>7595b107dbc1a510e7ee7e2404366d4ad29e364a98ade79faf4ca999f121add6</x:v>
      </x:c>
      <x:c r="L4290" s="10" t="str">
        <x:v>historical_three</x:v>
      </x:c>
      <x:c r="M4290" s="10" t="n">
        <x:v>1</x:v>
      </x:c>
      <x:c r="N4290" s="10" t="n">
        <x:v>0</x:v>
      </x:c>
      <x:c r="O4290" s="10" t="n">
        <x:v>0</x:v>
      </x:c>
      <x:c r="P4290" s="9" t="str">
        <x:f>'CaseReview'!U2104</x:f>
        <x:v>FAIL</x:v>
      </x:c>
      <x:c r="Q4290" s="9" t="n">
        <x:f>IF(AND(T4290=1,G4290=P4290),1,0)</x:f>
        <x:v>1</x:v>
      </x:c>
      <x:c r="R4290" s="9" t="n">
        <x:f>IF(AND(T4290=1,G4290="PASS",P4290="FAIL"),1,0)</x:f>
        <x:v>0</x:v>
      </x:c>
      <x:c r="S4290" s="9" t="n">
        <x:f>IF(AND(T4290=1,G4290="FAIL",P4290="PASS"),1,0)</x:f>
        <x:v>0</x:v>
      </x:c>
      <x:c r="T4290" s="9" t="n">
        <x:v>1</x:v>
      </x:c>
      <x:c r="U4290" s="9" t="n">
        <x:v>5</x:v>
      </x:c>
      <x:c r="V4290" s="9" t="str">
        <x:v>MVP/SHACL_GENERATION_PIPELINE/experiments/LUNA_NO_SEMANTIC_VALIDATOR/RUN_01/runs/RUN-TRF-114-20260901T114242816801Z/artifacts/attempt_01/candidate_shape.ttl</x:v>
      </x:c>
    </x:row>
    <x:row r="4291" ht="22" customHeight="1">
      <x:c r="A4291" s="10" t="str">
        <x:v>NO_SEMANTIC</x:v>
      </x:c>
      <x:c r="B4291" s="10" t="str">
        <x:v>TRF-114</x:v>
      </x:c>
      <x:c r="C4291" s="10" t="str">
        <x:v>TRF-114-F03</x:v>
      </x:c>
      <x:c r="D4291" s="10" t="str">
        <x:v>RUN_01</x:v>
      </x:c>
      <x:c r="E4291" s="10" t="str">
        <x:v>ORIGINAL_LEDGER</x:v>
      </x:c>
      <x:c r="F4291" s="10" t="str">
        <x:v>FAIL</x:v>
      </x:c>
      <x:c r="G4291" s="10" t="str">
        <x:v>FAIL</x:v>
      </x:c>
      <x:c r="H4291" s="10" t="str">
        <x:v>EXECUTED</x:v>
      </x:c>
      <x:c r="I4291" s="10" t="str">
        <x:v>PARSED</x:v>
      </x:c>
      <x:c r="J4291" s="10" t="str">
        <x:v>NO_SEMANTIC_VALIDATOR_DETERMINISTIC_PASS</x:v>
      </x:c>
      <x:c r="K4291" s="10" t="str">
        <x:v>7595b107dbc1a510e7ee7e2404366d4ad29e364a98ade79faf4ca999f121add6</x:v>
      </x:c>
      <x:c r="L4291" s="10" t="str">
        <x:v>historical_three</x:v>
      </x:c>
      <x:c r="M4291" s="10" t="n">
        <x:v>1</x:v>
      </x:c>
      <x:c r="N4291" s="10" t="n">
        <x:v>0</x:v>
      </x:c>
      <x:c r="O4291" s="10" t="n">
        <x:v>0</x:v>
      </x:c>
      <x:c r="P4291" s="9" t="str">
        <x:f>'CaseReview'!U2105</x:f>
        <x:v>FAIL</x:v>
      </x:c>
      <x:c r="Q4291" s="9" t="n">
        <x:f>IF(AND(T4291=1,G4291=P4291),1,0)</x:f>
        <x:v>1</x:v>
      </x:c>
      <x:c r="R4291" s="9" t="n">
        <x:f>IF(AND(T4291=1,G4291="PASS",P4291="FAIL"),1,0)</x:f>
        <x:v>0</x:v>
      </x:c>
      <x:c r="S4291" s="9" t="n">
        <x:f>IF(AND(T4291=1,G4291="FAIL",P4291="PASS"),1,0)</x:f>
        <x:v>0</x:v>
      </x:c>
      <x:c r="T4291" s="9" t="n">
        <x:v>1</x:v>
      </x:c>
      <x:c r="U4291" s="9" t="n">
        <x:v>5</x:v>
      </x:c>
      <x:c r="V4291" s="9" t="str">
        <x:v>MVP/SHACL_GENERATION_PIPELINE/experiments/LUNA_NO_SEMANTIC_VALIDATOR/RUN_01/runs/RUN-TRF-114-20260901T114242816801Z/artifacts/attempt_01/candidate_shape.ttl</x:v>
      </x:c>
    </x:row>
    <x:row r="4292" ht="22" customHeight="1">
      <x:c r="A4292" s="10" t="str">
        <x:v>NO_SEMANTIC</x:v>
      </x:c>
      <x:c r="B4292" s="10" t="str">
        <x:v>TRF-114</x:v>
      </x:c>
      <x:c r="C4292" s="10" t="str">
        <x:v>TRF-114-P01</x:v>
      </x:c>
      <x:c r="D4292" s="10" t="str">
        <x:v>RUN_01</x:v>
      </x:c>
      <x:c r="E4292" s="10" t="str">
        <x:v>ORIGINAL_LEDGER</x:v>
      </x:c>
      <x:c r="F4292" s="10" t="str">
        <x:v>PASS</x:v>
      </x:c>
      <x:c r="G4292" s="10" t="str">
        <x:v>FAIL</x:v>
      </x:c>
      <x:c r="H4292" s="10" t="str">
        <x:v>EXECUTED</x:v>
      </x:c>
      <x:c r="I4292" s="10" t="str">
        <x:v>PARSED</x:v>
      </x:c>
      <x:c r="J4292" s="10" t="str">
        <x:v>NO_SEMANTIC_VALIDATOR_DETERMINISTIC_PASS</x:v>
      </x:c>
      <x:c r="K4292" s="10" t="str">
        <x:v>7595b107dbc1a510e7ee7e2404366d4ad29e364a98ade79faf4ca999f121add6</x:v>
      </x:c>
      <x:c r="L4292" s="10" t="str">
        <x:v>historical_three</x:v>
      </x:c>
      <x:c r="M4292" s="10" t="n">
        <x:v>0</x:v>
      </x:c>
      <x:c r="N4292" s="10" t="n">
        <x:v>0</x:v>
      </x:c>
      <x:c r="O4292" s="10" t="n">
        <x:v>1</x:v>
      </x:c>
      <x:c r="P4292" s="9" t="str">
        <x:f>'CaseReview'!U2106</x:f>
        <x:v>PASS</x:v>
      </x:c>
      <x:c r="Q4292" s="9" t="n">
        <x:f>IF(AND(T4292=1,G4292=P4292),1,0)</x:f>
        <x:v>0</x:v>
      </x:c>
      <x:c r="R4292" s="9" t="n">
        <x:f>IF(AND(T4292=1,G4292="PASS",P4292="FAIL"),1,0)</x:f>
        <x:v>0</x:v>
      </x:c>
      <x:c r="S4292" s="9" t="n">
        <x:f>IF(AND(T4292=1,G4292="FAIL",P4292="PASS"),1,0)</x:f>
        <x:v>1</x:v>
      </x:c>
      <x:c r="T4292" s="9" t="n">
        <x:v>1</x:v>
      </x:c>
      <x:c r="U4292" s="9" t="n">
        <x:v>5</x:v>
      </x:c>
      <x:c r="V4292" s="9" t="str">
        <x:v>MVP/SHACL_GENERATION_PIPELINE/experiments/LUNA_NO_SEMANTIC_VALIDATOR/RUN_01/runs/RUN-TRF-114-20260901T114242816801Z/artifacts/attempt_01/candidate_shape.ttl</x:v>
      </x:c>
    </x:row>
    <x:row r="4293" ht="22" customHeight="1">
      <x:c r="A4293" s="10" t="str">
        <x:v>NO_SEMANTIC</x:v>
      </x:c>
      <x:c r="B4293" s="10" t="str">
        <x:v>TRF-114</x:v>
      </x:c>
      <x:c r="C4293" s="10" t="str">
        <x:v>TRF-114-P02</x:v>
      </x:c>
      <x:c r="D4293" s="10" t="str">
        <x:v>RUN_01</x:v>
      </x:c>
      <x:c r="E4293" s="10" t="str">
        <x:v>ORIGINAL_LEDGER</x:v>
      </x:c>
      <x:c r="F4293" s="10" t="str">
        <x:v>PASS</x:v>
      </x:c>
      <x:c r="G4293" s="10" t="str">
        <x:v>FAIL</x:v>
      </x:c>
      <x:c r="H4293" s="10" t="str">
        <x:v>EXECUTED</x:v>
      </x:c>
      <x:c r="I4293" s="10" t="str">
        <x:v>PARSED</x:v>
      </x:c>
      <x:c r="J4293" s="10" t="str">
        <x:v>NO_SEMANTIC_VALIDATOR_DETERMINISTIC_PASS</x:v>
      </x:c>
      <x:c r="K4293" s="10" t="str">
        <x:v>7595b107dbc1a510e7ee7e2404366d4ad29e364a98ade79faf4ca999f121add6</x:v>
      </x:c>
      <x:c r="L4293" s="10" t="str">
        <x:v>historical_three</x:v>
      </x:c>
      <x:c r="M4293" s="10" t="n">
        <x:v>0</x:v>
      </x:c>
      <x:c r="N4293" s="10" t="n">
        <x:v>0</x:v>
      </x:c>
      <x:c r="O4293" s="10" t="n">
        <x:v>1</x:v>
      </x:c>
      <x:c r="P4293" s="9" t="str">
        <x:f>'CaseReview'!U2107</x:f>
        <x:v>PASS</x:v>
      </x:c>
      <x:c r="Q4293" s="9" t="n">
        <x:f>IF(AND(T4293=1,G4293=P4293),1,0)</x:f>
        <x:v>0</x:v>
      </x:c>
      <x:c r="R4293" s="9" t="n">
        <x:f>IF(AND(T4293=1,G4293="PASS",P4293="FAIL"),1,0)</x:f>
        <x:v>0</x:v>
      </x:c>
      <x:c r="S4293" s="9" t="n">
        <x:f>IF(AND(T4293=1,G4293="FAIL",P4293="PASS"),1,0)</x:f>
        <x:v>1</x:v>
      </x:c>
      <x:c r="T4293" s="9" t="n">
        <x:v>1</x:v>
      </x:c>
      <x:c r="U4293" s="9" t="n">
        <x:v>5</x:v>
      </x:c>
      <x:c r="V4293" s="9" t="str">
        <x:v>MVP/SHACL_GENERATION_PIPELINE/experiments/LUNA_NO_SEMANTIC_VALIDATOR/RUN_01/runs/RUN-TRF-114-20260901T114242816801Z/artifacts/attempt_01/candidate_shape.ttl</x:v>
      </x:c>
    </x:row>
    <x:row r="4294" ht="22" customHeight="1">
      <x:c r="A4294" s="10" t="str">
        <x:v>NO_SEMANTIC</x:v>
      </x:c>
      <x:c r="B4294" s="10" t="str">
        <x:v>TRF-116</x:v>
      </x:c>
      <x:c r="C4294" s="10" t="str">
        <x:v>TRF-116-F01</x:v>
      </x:c>
      <x:c r="D4294" s="10" t="str">
        <x:v>RUN_01</x:v>
      </x:c>
      <x:c r="E4294" s="10" t="str">
        <x:v>ORIGINAL_LEDGER</x:v>
      </x:c>
      <x:c r="F4294" s="10" t="str">
        <x:v>FAIL</x:v>
      </x:c>
      <x:c r="G4294" s="10" t="str">
        <x:v>FAIL</x:v>
      </x:c>
      <x:c r="H4294" s="10" t="str">
        <x:v>EXECUTED</x:v>
      </x:c>
      <x:c r="I4294" s="10" t="str">
        <x:v>PARSED</x:v>
      </x:c>
      <x:c r="J4294" s="10" t="str">
        <x:v>NO_SEMANTIC_VALIDATOR_DETERMINISTIC_PASS</x:v>
      </x:c>
      <x:c r="K4294" s="10" t="str">
        <x:v>a62dc73d23e23b5a320120ddbf03d82b4d0dd2dbe6f2948cacbafc0060d9f952</x:v>
      </x:c>
      <x:c r="L4294" s="10" t="str">
        <x:v>historical_three</x:v>
      </x:c>
      <x:c r="M4294" s="10" t="n">
        <x:v>1</x:v>
      </x:c>
      <x:c r="N4294" s="10" t="n">
        <x:v>0</x:v>
      </x:c>
      <x:c r="O4294" s="10" t="n">
        <x:v>0</x:v>
      </x:c>
      <x:c r="P4294" s="9" t="str">
        <x:f>'CaseReview'!U2108</x:f>
        <x:v>FAIL</x:v>
      </x:c>
      <x:c r="Q4294" s="9" t="n">
        <x:f>IF(AND(T4294=1,G4294=P4294),1,0)</x:f>
        <x:v>1</x:v>
      </x:c>
      <x:c r="R4294" s="9" t="n">
        <x:f>IF(AND(T4294=1,G4294="PASS",P4294="FAIL"),1,0)</x:f>
        <x:v>0</x:v>
      </x:c>
      <x:c r="S4294" s="9" t="n">
        <x:f>IF(AND(T4294=1,G4294="FAIL",P4294="PASS"),1,0)</x:f>
        <x:v>0</x:v>
      </x:c>
      <x:c r="T4294" s="9" t="n">
        <x:v>1</x:v>
      </x:c>
      <x:c r="U4294" s="9" t="n">
        <x:v>4</x:v>
      </x:c>
      <x:c r="V4294" s="9" t="str">
        <x:v>MVP/SHACL_GENERATION_PIPELINE/experiments/LUNA_NO_SEMANTIC_VALIDATOR/RUN_01/runs/RUN-TRF-116-20260901T114315140495Z/artifacts/attempt_01/candidate_shape.ttl</x:v>
      </x:c>
    </x:row>
    <x:row r="4295" ht="22" customHeight="1">
      <x:c r="A4295" s="10" t="str">
        <x:v>NO_SEMANTIC</x:v>
      </x:c>
      <x:c r="B4295" s="10" t="str">
        <x:v>TRF-116</x:v>
      </x:c>
      <x:c r="C4295" s="10" t="str">
        <x:v>TRF-116-F02</x:v>
      </x:c>
      <x:c r="D4295" s="10" t="str">
        <x:v>RUN_01</x:v>
      </x:c>
      <x:c r="E4295" s="10" t="str">
        <x:v>ORIGINAL_LEDGER</x:v>
      </x:c>
      <x:c r="F4295" s="10" t="str">
        <x:v>FAIL</x:v>
      </x:c>
      <x:c r="G4295" s="10" t="str">
        <x:v>FAIL</x:v>
      </x:c>
      <x:c r="H4295" s="10" t="str">
        <x:v>EXECUTED</x:v>
      </x:c>
      <x:c r="I4295" s="10" t="str">
        <x:v>PARSED</x:v>
      </x:c>
      <x:c r="J4295" s="10" t="str">
        <x:v>NO_SEMANTIC_VALIDATOR_DETERMINISTIC_PASS</x:v>
      </x:c>
      <x:c r="K4295" s="10" t="str">
        <x:v>a62dc73d23e23b5a320120ddbf03d82b4d0dd2dbe6f2948cacbafc0060d9f952</x:v>
      </x:c>
      <x:c r="L4295" s="10" t="str">
        <x:v>historical_three</x:v>
      </x:c>
      <x:c r="M4295" s="10" t="n">
        <x:v>1</x:v>
      </x:c>
      <x:c r="N4295" s="10" t="n">
        <x:v>0</x:v>
      </x:c>
      <x:c r="O4295" s="10" t="n">
        <x:v>0</x:v>
      </x:c>
      <x:c r="P4295" s="9" t="str">
        <x:f>'CaseReview'!U2109</x:f>
        <x:v>FAIL</x:v>
      </x:c>
      <x:c r="Q4295" s="9" t="n">
        <x:f>IF(AND(T4295=1,G4295=P4295),1,0)</x:f>
        <x:v>1</x:v>
      </x:c>
      <x:c r="R4295" s="9" t="n">
        <x:f>IF(AND(T4295=1,G4295="PASS",P4295="FAIL"),1,0)</x:f>
        <x:v>0</x:v>
      </x:c>
      <x:c r="S4295" s="9" t="n">
        <x:f>IF(AND(T4295=1,G4295="FAIL",P4295="PASS"),1,0)</x:f>
        <x:v>0</x:v>
      </x:c>
      <x:c r="T4295" s="9" t="n">
        <x:v>1</x:v>
      </x:c>
      <x:c r="U4295" s="9" t="n">
        <x:v>4</x:v>
      </x:c>
      <x:c r="V4295" s="9" t="str">
        <x:v>MVP/SHACL_GENERATION_PIPELINE/experiments/LUNA_NO_SEMANTIC_VALIDATOR/RUN_01/runs/RUN-TRF-116-20260901T114315140495Z/artifacts/attempt_01/candidate_shape.ttl</x:v>
      </x:c>
    </x:row>
    <x:row r="4296" ht="22" customHeight="1">
      <x:c r="A4296" s="10" t="str">
        <x:v>NO_SEMANTIC</x:v>
      </x:c>
      <x:c r="B4296" s="10" t="str">
        <x:v>TRF-116</x:v>
      </x:c>
      <x:c r="C4296" s="10" t="str">
        <x:v>TRF-116-P01</x:v>
      </x:c>
      <x:c r="D4296" s="10" t="str">
        <x:v>RUN_01</x:v>
      </x:c>
      <x:c r="E4296" s="10" t="str">
        <x:v>ORIGINAL_LEDGER</x:v>
      </x:c>
      <x:c r="F4296" s="10" t="str">
        <x:v>PASS</x:v>
      </x:c>
      <x:c r="G4296" s="10" t="str">
        <x:v>PASS</x:v>
      </x:c>
      <x:c r="H4296" s="10" t="str">
        <x:v>EXECUTED</x:v>
      </x:c>
      <x:c r="I4296" s="10" t="str">
        <x:v>PARSED</x:v>
      </x:c>
      <x:c r="J4296" s="10" t="str">
        <x:v>NO_SEMANTIC_VALIDATOR_DETERMINISTIC_PASS</x:v>
      </x:c>
      <x:c r="K4296" s="10" t="str">
        <x:v>a62dc73d23e23b5a320120ddbf03d82b4d0dd2dbe6f2948cacbafc0060d9f952</x:v>
      </x:c>
      <x:c r="L4296" s="10" t="str">
        <x:v>historical_three</x:v>
      </x:c>
      <x:c r="M4296" s="10" t="n">
        <x:v>1</x:v>
      </x:c>
      <x:c r="N4296" s="10" t="n">
        <x:v>0</x:v>
      </x:c>
      <x:c r="O4296" s="10" t="n">
        <x:v>0</x:v>
      </x:c>
      <x:c r="P4296" s="9" t="str">
        <x:f>'CaseReview'!U2110</x:f>
        <x:v>PASS</x:v>
      </x:c>
      <x:c r="Q4296" s="9" t="n">
        <x:f>IF(AND(T4296=1,G4296=P4296),1,0)</x:f>
        <x:v>1</x:v>
      </x:c>
      <x:c r="R4296" s="9" t="n">
        <x:f>IF(AND(T4296=1,G4296="PASS",P4296="FAIL"),1,0)</x:f>
        <x:v>0</x:v>
      </x:c>
      <x:c r="S4296" s="9" t="n">
        <x:f>IF(AND(T4296=1,G4296="FAIL",P4296="PASS"),1,0)</x:f>
        <x:v>0</x:v>
      </x:c>
      <x:c r="T4296" s="9" t="n">
        <x:v>1</x:v>
      </x:c>
      <x:c r="U4296" s="9" t="n">
        <x:v>4</x:v>
      </x:c>
      <x:c r="V4296" s="9" t="str">
        <x:v>MVP/SHACL_GENERATION_PIPELINE/experiments/LUNA_NO_SEMANTIC_VALIDATOR/RUN_01/runs/RUN-TRF-116-20260901T114315140495Z/artifacts/attempt_01/candidate_shape.ttl</x:v>
      </x:c>
    </x:row>
    <x:row r="4297" ht="22" customHeight="1">
      <x:c r="A4297" s="10" t="str">
        <x:v>NO_SEMANTIC</x:v>
      </x:c>
      <x:c r="B4297" s="10" t="str">
        <x:v>TRF-116</x:v>
      </x:c>
      <x:c r="C4297" s="10" t="str">
        <x:v>TRF-116-P02</x:v>
      </x:c>
      <x:c r="D4297" s="10" t="str">
        <x:v>RUN_01</x:v>
      </x:c>
      <x:c r="E4297" s="10" t="str">
        <x:v>ORIGINAL_LEDGER</x:v>
      </x:c>
      <x:c r="F4297" s="10" t="str">
        <x:v>PASS</x:v>
      </x:c>
      <x:c r="G4297" s="10" t="str">
        <x:v>PASS</x:v>
      </x:c>
      <x:c r="H4297" s="10" t="str">
        <x:v>EXECUTED</x:v>
      </x:c>
      <x:c r="I4297" s="10" t="str">
        <x:v>PARSED</x:v>
      </x:c>
      <x:c r="J4297" s="10" t="str">
        <x:v>NO_SEMANTIC_VALIDATOR_DETERMINISTIC_PASS</x:v>
      </x:c>
      <x:c r="K4297" s="10" t="str">
        <x:v>a62dc73d23e23b5a320120ddbf03d82b4d0dd2dbe6f2948cacbafc0060d9f952</x:v>
      </x:c>
      <x:c r="L4297" s="10" t="str">
        <x:v>historical_three</x:v>
      </x:c>
      <x:c r="M4297" s="10" t="n">
        <x:v>1</x:v>
      </x:c>
      <x:c r="N4297" s="10" t="n">
        <x:v>0</x:v>
      </x:c>
      <x:c r="O4297" s="10" t="n">
        <x:v>0</x:v>
      </x:c>
      <x:c r="P4297" s="9" t="str">
        <x:f>'CaseReview'!U2111</x:f>
        <x:v>PASS</x:v>
      </x:c>
      <x:c r="Q4297" s="9" t="n">
        <x:f>IF(AND(T4297=1,G4297=P4297),1,0)</x:f>
        <x:v>1</x:v>
      </x:c>
      <x:c r="R4297" s="9" t="n">
        <x:f>IF(AND(T4297=1,G4297="PASS",P4297="FAIL"),1,0)</x:f>
        <x:v>0</x:v>
      </x:c>
      <x:c r="S4297" s="9" t="n">
        <x:f>IF(AND(T4297=1,G4297="FAIL",P4297="PASS"),1,0)</x:f>
        <x:v>0</x:v>
      </x:c>
      <x:c r="T4297" s="9" t="n">
        <x:v>1</x:v>
      </x:c>
      <x:c r="U4297" s="9" t="n">
        <x:v>4</x:v>
      </x:c>
      <x:c r="V4297" s="9" t="str">
        <x:v>MVP/SHACL_GENERATION_PIPELINE/experiments/LUNA_NO_SEMANTIC_VALIDATOR/RUN_01/runs/RUN-TRF-116-20260901T114315140495Z/artifacts/attempt_01/candidate_shape.ttl</x:v>
      </x:c>
    </x:row>
    <x:row r="4298" ht="22" customHeight="1">
      <x:c r="A4298" s="10" t="str">
        <x:v>NO_SEMANTIC</x:v>
      </x:c>
      <x:c r="B4298" s="10" t="str">
        <x:v>TRF-118</x:v>
      </x:c>
      <x:c r="C4298" s="10" t="str">
        <x:v>TRF-118-F01</x:v>
      </x:c>
      <x:c r="D4298" s="10" t="str">
        <x:v>RUN_01</x:v>
      </x:c>
      <x:c r="E4298" s="10" t="str">
        <x:v>ORIGINAL_LEDGER</x:v>
      </x:c>
      <x:c r="F4298" s="10" t="str">
        <x:v>FAIL</x:v>
      </x:c>
      <x:c r="G4298" s="10" t="str">
        <x:v>FAIL</x:v>
      </x:c>
      <x:c r="H4298" s="10" t="str">
        <x:v>EXECUTED</x:v>
      </x:c>
      <x:c r="I4298" s="10" t="str">
        <x:v>PARSED</x:v>
      </x:c>
      <x:c r="J4298" s="10" t="str">
        <x:v>NO_SEMANTIC_VALIDATOR_DETERMINISTIC_PASS</x:v>
      </x:c>
      <x:c r="K4298" s="10" t="str">
        <x:v>d9b1c75b6a26f400d5551a91efc7103a2f8b8c6bb742cb3bc0b4e239abdc5a03</x:v>
      </x:c>
      <x:c r="L4298" s="10" t="str">
        <x:v>historical_three</x:v>
      </x:c>
      <x:c r="M4298" s="10" t="n">
        <x:v>1</x:v>
      </x:c>
      <x:c r="N4298" s="10" t="n">
        <x:v>0</x:v>
      </x:c>
      <x:c r="O4298" s="10" t="n">
        <x:v>0</x:v>
      </x:c>
      <x:c r="P4298" s="9" t="str">
        <x:f>'CaseReview'!U2112</x:f>
        <x:v>FAIL</x:v>
      </x:c>
      <x:c r="Q4298" s="9" t="n">
        <x:f>IF(AND(T4298=1,G4298=P4298),1,0)</x:f>
        <x:v>1</x:v>
      </x:c>
      <x:c r="R4298" s="9" t="n">
        <x:f>IF(AND(T4298=1,G4298="PASS",P4298="FAIL"),1,0)</x:f>
        <x:v>0</x:v>
      </x:c>
      <x:c r="S4298" s="9" t="n">
        <x:f>IF(AND(T4298=1,G4298="FAIL",P4298="PASS"),1,0)</x:f>
        <x:v>0</x:v>
      </x:c>
      <x:c r="T4298" s="9" t="n">
        <x:v>1</x:v>
      </x:c>
      <x:c r="U4298" s="9" t="n">
        <x:v>5</x:v>
      </x:c>
      <x:c r="V4298" s="9" t="str">
        <x:v>MVP/SHACL_GENERATION_PIPELINE/experiments/LUNA_NO_SEMANTIC_VALIDATOR/RUN_01/runs/RUN-TRF-118-20260901T114327086840Z/artifacts/attempt_01/candidate_shape.ttl</x:v>
      </x:c>
    </x:row>
    <x:row r="4299" ht="22" customHeight="1">
      <x:c r="A4299" s="10" t="str">
        <x:v>NO_SEMANTIC</x:v>
      </x:c>
      <x:c r="B4299" s="10" t="str">
        <x:v>TRF-118</x:v>
      </x:c>
      <x:c r="C4299" s="10" t="str">
        <x:v>TRF-118-F02</x:v>
      </x:c>
      <x:c r="D4299" s="10" t="str">
        <x:v>RUN_01</x:v>
      </x:c>
      <x:c r="E4299" s="10" t="str">
        <x:v>ORIGINAL_LEDGER</x:v>
      </x:c>
      <x:c r="F4299" s="10" t="str">
        <x:v>FAIL</x:v>
      </x:c>
      <x:c r="G4299" s="10" t="str">
        <x:v>FAIL</x:v>
      </x:c>
      <x:c r="H4299" s="10" t="str">
        <x:v>EXECUTED</x:v>
      </x:c>
      <x:c r="I4299" s="10" t="str">
        <x:v>PARSED</x:v>
      </x:c>
      <x:c r="J4299" s="10" t="str">
        <x:v>NO_SEMANTIC_VALIDATOR_DETERMINISTIC_PASS</x:v>
      </x:c>
      <x:c r="K4299" s="10" t="str">
        <x:v>d9b1c75b6a26f400d5551a91efc7103a2f8b8c6bb742cb3bc0b4e239abdc5a03</x:v>
      </x:c>
      <x:c r="L4299" s="10" t="str">
        <x:v>historical_three</x:v>
      </x:c>
      <x:c r="M4299" s="10" t="n">
        <x:v>1</x:v>
      </x:c>
      <x:c r="N4299" s="10" t="n">
        <x:v>0</x:v>
      </x:c>
      <x:c r="O4299" s="10" t="n">
        <x:v>0</x:v>
      </x:c>
      <x:c r="P4299" s="9" t="str">
        <x:f>'CaseReview'!U2113</x:f>
        <x:v>FAIL</x:v>
      </x:c>
      <x:c r="Q4299" s="9" t="n">
        <x:f>IF(AND(T4299=1,G4299=P4299),1,0)</x:f>
        <x:v>1</x:v>
      </x:c>
      <x:c r="R4299" s="9" t="n">
        <x:f>IF(AND(T4299=1,G4299="PASS",P4299="FAIL"),1,0)</x:f>
        <x:v>0</x:v>
      </x:c>
      <x:c r="S4299" s="9" t="n">
        <x:f>IF(AND(T4299=1,G4299="FAIL",P4299="PASS"),1,0)</x:f>
        <x:v>0</x:v>
      </x:c>
      <x:c r="T4299" s="9" t="n">
        <x:v>1</x:v>
      </x:c>
      <x:c r="U4299" s="9" t="n">
        <x:v>5</x:v>
      </x:c>
      <x:c r="V4299" s="9" t="str">
        <x:v>MVP/SHACL_GENERATION_PIPELINE/experiments/LUNA_NO_SEMANTIC_VALIDATOR/RUN_01/runs/RUN-TRF-118-20260901T114327086840Z/artifacts/attempt_01/candidate_shape.ttl</x:v>
      </x:c>
    </x:row>
    <x:row r="4300" ht="22" customHeight="1">
      <x:c r="A4300" s="10" t="str">
        <x:v>NO_SEMANTIC</x:v>
      </x:c>
      <x:c r="B4300" s="10" t="str">
        <x:v>TRF-118</x:v>
      </x:c>
      <x:c r="C4300" s="10" t="str">
        <x:v>TRF-118-F03</x:v>
      </x:c>
      <x:c r="D4300" s="10" t="str">
        <x:v>RUN_01</x:v>
      </x:c>
      <x:c r="E4300" s="10" t="str">
        <x:v>ORIGINAL_LEDGER</x:v>
      </x:c>
      <x:c r="F4300" s="10" t="str">
        <x:v>FAIL</x:v>
      </x:c>
      <x:c r="G4300" s="10" t="str">
        <x:v>FAIL</x:v>
      </x:c>
      <x:c r="H4300" s="10" t="str">
        <x:v>EXECUTED</x:v>
      </x:c>
      <x:c r="I4300" s="10" t="str">
        <x:v>PARSED</x:v>
      </x:c>
      <x:c r="J4300" s="10" t="str">
        <x:v>NO_SEMANTIC_VALIDATOR_DETERMINISTIC_PASS</x:v>
      </x:c>
      <x:c r="K4300" s="10" t="str">
        <x:v>d9b1c75b6a26f400d5551a91efc7103a2f8b8c6bb742cb3bc0b4e239abdc5a03</x:v>
      </x:c>
      <x:c r="L4300" s="10" t="str">
        <x:v>historical_three</x:v>
      </x:c>
      <x:c r="M4300" s="10" t="n">
        <x:v>1</x:v>
      </x:c>
      <x:c r="N4300" s="10" t="n">
        <x:v>0</x:v>
      </x:c>
      <x:c r="O4300" s="10" t="n">
        <x:v>0</x:v>
      </x:c>
      <x:c r="P4300" s="9" t="str">
        <x:f>'CaseReview'!U2114</x:f>
        <x:v>FAIL</x:v>
      </x:c>
      <x:c r="Q4300" s="9" t="n">
        <x:f>IF(AND(T4300=1,G4300=P4300),1,0)</x:f>
        <x:v>1</x:v>
      </x:c>
      <x:c r="R4300" s="9" t="n">
        <x:f>IF(AND(T4300=1,G4300="PASS",P4300="FAIL"),1,0)</x:f>
        <x:v>0</x:v>
      </x:c>
      <x:c r="S4300" s="9" t="n">
        <x:f>IF(AND(T4300=1,G4300="FAIL",P4300="PASS"),1,0)</x:f>
        <x:v>0</x:v>
      </x:c>
      <x:c r="T4300" s="9" t="n">
        <x:v>1</x:v>
      </x:c>
      <x:c r="U4300" s="9" t="n">
        <x:v>5</x:v>
      </x:c>
      <x:c r="V4300" s="9" t="str">
        <x:v>MVP/SHACL_GENERATION_PIPELINE/experiments/LUNA_NO_SEMANTIC_VALIDATOR/RUN_01/runs/RUN-TRF-118-20260901T114327086840Z/artifacts/attempt_01/candidate_shape.ttl</x:v>
      </x:c>
    </x:row>
    <x:row r="4301" ht="22" customHeight="1">
      <x:c r="A4301" s="10" t="str">
        <x:v>NO_SEMANTIC</x:v>
      </x:c>
      <x:c r="B4301" s="10" t="str">
        <x:v>TRF-118</x:v>
      </x:c>
      <x:c r="C4301" s="10" t="str">
        <x:v>TRF-118-P01</x:v>
      </x:c>
      <x:c r="D4301" s="10" t="str">
        <x:v>RUN_01</x:v>
      </x:c>
      <x:c r="E4301" s="10" t="str">
        <x:v>ORIGINAL_LEDGER</x:v>
      </x:c>
      <x:c r="F4301" s="10" t="str">
        <x:v>PASS</x:v>
      </x:c>
      <x:c r="G4301" s="10" t="str">
        <x:v>FAIL</x:v>
      </x:c>
      <x:c r="H4301" s="10" t="str">
        <x:v>EXECUTED</x:v>
      </x:c>
      <x:c r="I4301" s="10" t="str">
        <x:v>PARSED</x:v>
      </x:c>
      <x:c r="J4301" s="10" t="str">
        <x:v>NO_SEMANTIC_VALIDATOR_DETERMINISTIC_PASS</x:v>
      </x:c>
      <x:c r="K4301" s="10" t="str">
        <x:v>d9b1c75b6a26f400d5551a91efc7103a2f8b8c6bb742cb3bc0b4e239abdc5a03</x:v>
      </x:c>
      <x:c r="L4301" s="10" t="str">
        <x:v>historical_three</x:v>
      </x:c>
      <x:c r="M4301" s="10" t="n">
        <x:v>0</x:v>
      </x:c>
      <x:c r="N4301" s="10" t="n">
        <x:v>0</x:v>
      </x:c>
      <x:c r="O4301" s="10" t="n">
        <x:v>1</x:v>
      </x:c>
      <x:c r="P4301" s="9" t="str">
        <x:f>'CaseReview'!U2115</x:f>
        <x:v>PASS</x:v>
      </x:c>
      <x:c r="Q4301" s="9" t="n">
        <x:f>IF(AND(T4301=1,G4301=P4301),1,0)</x:f>
        <x:v>0</x:v>
      </x:c>
      <x:c r="R4301" s="9" t="n">
        <x:f>IF(AND(T4301=1,G4301="PASS",P4301="FAIL"),1,0)</x:f>
        <x:v>0</x:v>
      </x:c>
      <x:c r="S4301" s="9" t="n">
        <x:f>IF(AND(T4301=1,G4301="FAIL",P4301="PASS"),1,0)</x:f>
        <x:v>1</x:v>
      </x:c>
      <x:c r="T4301" s="9" t="n">
        <x:v>1</x:v>
      </x:c>
      <x:c r="U4301" s="9" t="n">
        <x:v>5</x:v>
      </x:c>
      <x:c r="V4301" s="9" t="str">
        <x:v>MVP/SHACL_GENERATION_PIPELINE/experiments/LUNA_NO_SEMANTIC_VALIDATOR/RUN_01/runs/RUN-TRF-118-20260901T114327086840Z/artifacts/attempt_01/candidate_shape.ttl</x:v>
      </x:c>
    </x:row>
    <x:row r="4302" ht="22" customHeight="1">
      <x:c r="A4302" s="10" t="str">
        <x:v>NO_SEMANTIC</x:v>
      </x:c>
      <x:c r="B4302" s="10" t="str">
        <x:v>TRF-118</x:v>
      </x:c>
      <x:c r="C4302" s="10" t="str">
        <x:v>TRF-118-P02</x:v>
      </x:c>
      <x:c r="D4302" s="10" t="str">
        <x:v>RUN_01</x:v>
      </x:c>
      <x:c r="E4302" s="10" t="str">
        <x:v>ORIGINAL_LEDGER</x:v>
      </x:c>
      <x:c r="F4302" s="10" t="str">
        <x:v>PASS</x:v>
      </x:c>
      <x:c r="G4302" s="10" t="str">
        <x:v>FAIL</x:v>
      </x:c>
      <x:c r="H4302" s="10" t="str">
        <x:v>EXECUTED</x:v>
      </x:c>
      <x:c r="I4302" s="10" t="str">
        <x:v>PARSED</x:v>
      </x:c>
      <x:c r="J4302" s="10" t="str">
        <x:v>NO_SEMANTIC_VALIDATOR_DETERMINISTIC_PASS</x:v>
      </x:c>
      <x:c r="K4302" s="10" t="str">
        <x:v>d9b1c75b6a26f400d5551a91efc7103a2f8b8c6bb742cb3bc0b4e239abdc5a03</x:v>
      </x:c>
      <x:c r="L4302" s="10" t="str">
        <x:v>historical_three</x:v>
      </x:c>
      <x:c r="M4302" s="10" t="n">
        <x:v>0</x:v>
      </x:c>
      <x:c r="N4302" s="10" t="n">
        <x:v>0</x:v>
      </x:c>
      <x:c r="O4302" s="10" t="n">
        <x:v>1</x:v>
      </x:c>
      <x:c r="P4302" s="9" t="str">
        <x:f>'CaseReview'!U2116</x:f>
        <x:v>PASS</x:v>
      </x:c>
      <x:c r="Q4302" s="9" t="n">
        <x:f>IF(AND(T4302=1,G4302=P4302),1,0)</x:f>
        <x:v>0</x:v>
      </x:c>
      <x:c r="R4302" s="9" t="n">
        <x:f>IF(AND(T4302=1,G4302="PASS",P4302="FAIL"),1,0)</x:f>
        <x:v>0</x:v>
      </x:c>
      <x:c r="S4302" s="9" t="n">
        <x:f>IF(AND(T4302=1,G4302="FAIL",P4302="PASS"),1,0)</x:f>
        <x:v>1</x:v>
      </x:c>
      <x:c r="T4302" s="9" t="n">
        <x:v>1</x:v>
      </x:c>
      <x:c r="U4302" s="9" t="n">
        <x:v>5</x:v>
      </x:c>
      <x:c r="V4302" s="9" t="str">
        <x:v>MVP/SHACL_GENERATION_PIPELINE/experiments/LUNA_NO_SEMANTIC_VALIDATOR/RUN_01/runs/RUN-TRF-118-20260901T114327086840Z/artifacts/attempt_01/candidate_shape.ttl</x:v>
      </x:c>
    </x:row>
    <x:row r="4303" ht="22" customHeight="1">
      <x:c r="A4303" s="10" t="str">
        <x:v>NO_SEMANTIC</x:v>
      </x:c>
      <x:c r="B4303" s="10" t="str">
        <x:v>TRF-120</x:v>
      </x:c>
      <x:c r="C4303" s="10" t="str">
        <x:v>TRF-120-F01</x:v>
      </x:c>
      <x:c r="D4303" s="10" t="str">
        <x:v>RUN_01</x:v>
      </x:c>
      <x:c r="E4303" s="10" t="str">
        <x:v>ORIGINAL_LEDGER</x:v>
      </x:c>
      <x:c r="F4303" s="10" t="str">
        <x:v>FAIL</x:v>
      </x:c>
      <x:c r="G4303" s="10" t="str">
        <x:v>NO_VERDICT</x:v>
      </x:c>
      <x:c r="H4303" s="10" t="str">
        <x:v>INFRASTRUCTURE_FAILURE</x:v>
      </x:c>
      <x:c r="I4303" s="10" t="str">
        <x:v>NOT_PARSED</x:v>
      </x:c>
      <x:c r="J4303" s="10" t="str">
        <x:v>SYNTAX_REPAIR_EXHAUSTED</x:v>
      </x:c>
      <x:c r="K4303" s="10" t="str"/>
      <x:c r="L4303" s="10" t="str">
        <x:v>historical_three</x:v>
      </x:c>
      <x:c r="M4303" s="10" t="n">
        <x:v>0</x:v>
      </x:c>
      <x:c r="N4303" s="10" t="n">
        <x:v>0</x:v>
      </x:c>
      <x:c r="O4303" s="10" t="n">
        <x:v>0</x:v>
      </x:c>
      <x:c r="P4303" s="9" t="str">
        <x:f>'CaseReview'!U2117</x:f>
        <x:v>FAIL</x:v>
      </x:c>
      <x:c r="Q4303" s="9" t="n">
        <x:f>IF(AND(T4303=1,G4303=P4303),1,0)</x:f>
        <x:v>0</x:v>
      </x:c>
      <x:c r="R4303" s="9" t="n">
        <x:f>IF(AND(T4303=1,G4303="PASS",P4303="FAIL"),1,0)</x:f>
        <x:v>0</x:v>
      </x:c>
      <x:c r="S4303" s="9" t="n">
        <x:f>IF(AND(T4303=1,G4303="FAIL",P4303="PASS"),1,0)</x:f>
        <x:v>0</x:v>
      </x:c>
      <x:c r="T4303" s="9" t="n">
        <x:v>0</x:v>
      </x:c>
      <x:c r="U4303" s="9" t="n">
        <x:v>4</x:v>
      </x:c>
      <x:c r="V4303" s="9" t="str"/>
    </x:row>
    <x:row r="4304" ht="22" customHeight="1">
      <x:c r="A4304" s="10" t="str">
        <x:v>NO_SEMANTIC</x:v>
      </x:c>
      <x:c r="B4304" s="10" t="str">
        <x:v>TRF-120</x:v>
      </x:c>
      <x:c r="C4304" s="10" t="str">
        <x:v>TRF-120-F02</x:v>
      </x:c>
      <x:c r="D4304" s="10" t="str">
        <x:v>RUN_01</x:v>
      </x:c>
      <x:c r="E4304" s="10" t="str">
        <x:v>ORIGINAL_LEDGER</x:v>
      </x:c>
      <x:c r="F4304" s="10" t="str">
        <x:v>FAIL</x:v>
      </x:c>
      <x:c r="G4304" s="10" t="str">
        <x:v>NO_VERDICT</x:v>
      </x:c>
      <x:c r="H4304" s="10" t="str">
        <x:v>INFRASTRUCTURE_FAILURE</x:v>
      </x:c>
      <x:c r="I4304" s="10" t="str">
        <x:v>NOT_PARSED</x:v>
      </x:c>
      <x:c r="J4304" s="10" t="str">
        <x:v>SYNTAX_REPAIR_EXHAUSTED</x:v>
      </x:c>
      <x:c r="K4304" s="10" t="str"/>
      <x:c r="L4304" s="10" t="str">
        <x:v>historical_three</x:v>
      </x:c>
      <x:c r="M4304" s="10" t="n">
        <x:v>0</x:v>
      </x:c>
      <x:c r="N4304" s="10" t="n">
        <x:v>0</x:v>
      </x:c>
      <x:c r="O4304" s="10" t="n">
        <x:v>0</x:v>
      </x:c>
      <x:c r="P4304" s="9" t="str">
        <x:f>'CaseReview'!U2118</x:f>
        <x:v>FAIL</x:v>
      </x:c>
      <x:c r="Q4304" s="9" t="n">
        <x:f>IF(AND(T4304=1,G4304=P4304),1,0)</x:f>
        <x:v>0</x:v>
      </x:c>
      <x:c r="R4304" s="9" t="n">
        <x:f>IF(AND(T4304=1,G4304="PASS",P4304="FAIL"),1,0)</x:f>
        <x:v>0</x:v>
      </x:c>
      <x:c r="S4304" s="9" t="n">
        <x:f>IF(AND(T4304=1,G4304="FAIL",P4304="PASS"),1,0)</x:f>
        <x:v>0</x:v>
      </x:c>
      <x:c r="T4304" s="9" t="n">
        <x:v>0</x:v>
      </x:c>
      <x:c r="U4304" s="9" t="n">
        <x:v>4</x:v>
      </x:c>
      <x:c r="V4304" s="9" t="str"/>
    </x:row>
    <x:row r="4305" ht="22" customHeight="1">
      <x:c r="A4305" s="10" t="str">
        <x:v>NO_SEMANTIC</x:v>
      </x:c>
      <x:c r="B4305" s="10" t="str">
        <x:v>TRF-120</x:v>
      </x:c>
      <x:c r="C4305" s="10" t="str">
        <x:v>TRF-120-F03</x:v>
      </x:c>
      <x:c r="D4305" s="10" t="str">
        <x:v>RUN_01</x:v>
      </x:c>
      <x:c r="E4305" s="10" t="str">
        <x:v>ORIGINAL_LEDGER</x:v>
      </x:c>
      <x:c r="F4305" s="10" t="str">
        <x:v>FAIL</x:v>
      </x:c>
      <x:c r="G4305" s="10" t="str">
        <x:v>NO_VERDICT</x:v>
      </x:c>
      <x:c r="H4305" s="10" t="str">
        <x:v>INFRASTRUCTURE_FAILURE</x:v>
      </x:c>
      <x:c r="I4305" s="10" t="str">
        <x:v>NOT_PARSED</x:v>
      </x:c>
      <x:c r="J4305" s="10" t="str">
        <x:v>SYNTAX_REPAIR_EXHAUSTED</x:v>
      </x:c>
      <x:c r="K4305" s="10" t="str"/>
      <x:c r="L4305" s="10" t="str">
        <x:v>historical_three</x:v>
      </x:c>
      <x:c r="M4305" s="10" t="n">
        <x:v>0</x:v>
      </x:c>
      <x:c r="N4305" s="10" t="n">
        <x:v>0</x:v>
      </x:c>
      <x:c r="O4305" s="10" t="n">
        <x:v>0</x:v>
      </x:c>
      <x:c r="P4305" s="9" t="str">
        <x:f>'CaseReview'!U2119</x:f>
        <x:v>FAIL</x:v>
      </x:c>
      <x:c r="Q4305" s="9" t="n">
        <x:f>IF(AND(T4305=1,G4305=P4305),1,0)</x:f>
        <x:v>0</x:v>
      </x:c>
      <x:c r="R4305" s="9" t="n">
        <x:f>IF(AND(T4305=1,G4305="PASS",P4305="FAIL"),1,0)</x:f>
        <x:v>0</x:v>
      </x:c>
      <x:c r="S4305" s="9" t="n">
        <x:f>IF(AND(T4305=1,G4305="FAIL",P4305="PASS"),1,0)</x:f>
        <x:v>0</x:v>
      </x:c>
      <x:c r="T4305" s="9" t="n">
        <x:v>0</x:v>
      </x:c>
      <x:c r="U4305" s="9" t="n">
        <x:v>4</x:v>
      </x:c>
      <x:c r="V4305" s="9" t="str"/>
    </x:row>
    <x:row r="4306" ht="22" customHeight="1">
      <x:c r="A4306" s="10" t="str">
        <x:v>NO_SEMANTIC</x:v>
      </x:c>
      <x:c r="B4306" s="10" t="str">
        <x:v>TRF-120</x:v>
      </x:c>
      <x:c r="C4306" s="10" t="str">
        <x:v>TRF-120-P01</x:v>
      </x:c>
      <x:c r="D4306" s="10" t="str">
        <x:v>RUN_01</x:v>
      </x:c>
      <x:c r="E4306" s="10" t="str">
        <x:v>ORIGINAL_LEDGER</x:v>
      </x:c>
      <x:c r="F4306" s="10" t="str">
        <x:v>PASS</x:v>
      </x:c>
      <x:c r="G4306" s="10" t="str">
        <x:v>NO_VERDICT</x:v>
      </x:c>
      <x:c r="H4306" s="10" t="str">
        <x:v>INFRASTRUCTURE_FAILURE</x:v>
      </x:c>
      <x:c r="I4306" s="10" t="str">
        <x:v>NOT_PARSED</x:v>
      </x:c>
      <x:c r="J4306" s="10" t="str">
        <x:v>SYNTAX_REPAIR_EXHAUSTED</x:v>
      </x:c>
      <x:c r="K4306" s="10" t="str"/>
      <x:c r="L4306" s="10" t="str">
        <x:v>historical_three</x:v>
      </x:c>
      <x:c r="M4306" s="10" t="n">
        <x:v>0</x:v>
      </x:c>
      <x:c r="N4306" s="10" t="n">
        <x:v>0</x:v>
      </x:c>
      <x:c r="O4306" s="10" t="n">
        <x:v>0</x:v>
      </x:c>
      <x:c r="P4306" s="9" t="str">
        <x:f>'CaseReview'!U2120</x:f>
        <x:v>PASS</x:v>
      </x:c>
      <x:c r="Q4306" s="9" t="n">
        <x:f>IF(AND(T4306=1,G4306=P4306),1,0)</x:f>
        <x:v>0</x:v>
      </x:c>
      <x:c r="R4306" s="9" t="n">
        <x:f>IF(AND(T4306=1,G4306="PASS",P4306="FAIL"),1,0)</x:f>
        <x:v>0</x:v>
      </x:c>
      <x:c r="S4306" s="9" t="n">
        <x:f>IF(AND(T4306=1,G4306="FAIL",P4306="PASS"),1,0)</x:f>
        <x:v>0</x:v>
      </x:c>
      <x:c r="T4306" s="9" t="n">
        <x:v>0</x:v>
      </x:c>
      <x:c r="U4306" s="9" t="n">
        <x:v>4</x:v>
      </x:c>
      <x:c r="V4306" s="9" t="str"/>
    </x:row>
    <x:row r="4307" ht="22" customHeight="1">
      <x:c r="A4307" s="10" t="str">
        <x:v>NO_SEMANTIC</x:v>
      </x:c>
      <x:c r="B4307" s="10" t="str">
        <x:v>TRF-123</x:v>
      </x:c>
      <x:c r="C4307" s="10" t="str">
        <x:v>TRF-123-F01</x:v>
      </x:c>
      <x:c r="D4307" s="10" t="str">
        <x:v>RUN_01</x:v>
      </x:c>
      <x:c r="E4307" s="10" t="str">
        <x:v>ORIGINAL_LEDGER</x:v>
      </x:c>
      <x:c r="F4307" s="10" t="str">
        <x:v>FAIL</x:v>
      </x:c>
      <x:c r="G4307" s="10" t="str">
        <x:v>FAIL</x:v>
      </x:c>
      <x:c r="H4307" s="10" t="str">
        <x:v>EXECUTED</x:v>
      </x:c>
      <x:c r="I4307" s="10" t="str">
        <x:v>PARSED</x:v>
      </x:c>
      <x:c r="J4307" s="10" t="str">
        <x:v>NO_SEMANTIC_VALIDATOR_DETERMINISTIC_PASS</x:v>
      </x:c>
      <x:c r="K4307" s="10" t="str">
        <x:v>924d35965fbeb3fc43e7b10549f18c11bb9e52db50eae6727551dda3fec597d6</x:v>
      </x:c>
      <x:c r="L4307" s="10" t="str">
        <x:v>historical_three</x:v>
      </x:c>
      <x:c r="M4307" s="10" t="n">
        <x:v>1</x:v>
      </x:c>
      <x:c r="N4307" s="10" t="n">
        <x:v>0</x:v>
      </x:c>
      <x:c r="O4307" s="10" t="n">
        <x:v>0</x:v>
      </x:c>
      <x:c r="P4307" s="9" t="str">
        <x:f>'CaseReview'!U2121</x:f>
        <x:v>FAIL</x:v>
      </x:c>
      <x:c r="Q4307" s="9" t="n">
        <x:f>IF(AND(T4307=1,G4307=P4307),1,0)</x:f>
        <x:v>1</x:v>
      </x:c>
      <x:c r="R4307" s="9" t="n">
        <x:f>IF(AND(T4307=1,G4307="PASS",P4307="FAIL"),1,0)</x:f>
        <x:v>0</x:v>
      </x:c>
      <x:c r="S4307" s="9" t="n">
        <x:f>IF(AND(T4307=1,G4307="FAIL",P4307="PASS"),1,0)</x:f>
        <x:v>0</x:v>
      </x:c>
      <x:c r="T4307" s="9" t="n">
        <x:v>1</x:v>
      </x:c>
      <x:c r="U4307" s="9" t="n">
        <x:v>5</x:v>
      </x:c>
      <x:c r="V4307" s="9" t="str">
        <x:v>MVP/SHACL_GENERATION_PIPELINE/experiments/LUNA_NO_SEMANTIC_VALIDATOR/RUN_01/runs/RUN-TRF-123-20260901T114459475599Z/artifacts/attempt_01/candidate_shape.ttl</x:v>
      </x:c>
    </x:row>
    <x:row r="4308" ht="22" customHeight="1">
      <x:c r="A4308" s="10" t="str">
        <x:v>NO_SEMANTIC</x:v>
      </x:c>
      <x:c r="B4308" s="10" t="str">
        <x:v>TRF-123</x:v>
      </x:c>
      <x:c r="C4308" s="10" t="str">
        <x:v>TRF-123-F02</x:v>
      </x:c>
      <x:c r="D4308" s="10" t="str">
        <x:v>RUN_01</x:v>
      </x:c>
      <x:c r="E4308" s="10" t="str">
        <x:v>ORIGINAL_LEDGER</x:v>
      </x:c>
      <x:c r="F4308" s="10" t="str">
        <x:v>FAIL</x:v>
      </x:c>
      <x:c r="G4308" s="10" t="str">
        <x:v>FAIL</x:v>
      </x:c>
      <x:c r="H4308" s="10" t="str">
        <x:v>EXECUTED</x:v>
      </x:c>
      <x:c r="I4308" s="10" t="str">
        <x:v>PARSED</x:v>
      </x:c>
      <x:c r="J4308" s="10" t="str">
        <x:v>NO_SEMANTIC_VALIDATOR_DETERMINISTIC_PASS</x:v>
      </x:c>
      <x:c r="K4308" s="10" t="str">
        <x:v>924d35965fbeb3fc43e7b10549f18c11bb9e52db50eae6727551dda3fec597d6</x:v>
      </x:c>
      <x:c r="L4308" s="10" t="str">
        <x:v>historical_three</x:v>
      </x:c>
      <x:c r="M4308" s="10" t="n">
        <x:v>1</x:v>
      </x:c>
      <x:c r="N4308" s="10" t="n">
        <x:v>0</x:v>
      </x:c>
      <x:c r="O4308" s="10" t="n">
        <x:v>0</x:v>
      </x:c>
      <x:c r="P4308" s="9" t="str">
        <x:f>'CaseReview'!U2122</x:f>
        <x:v>FAIL</x:v>
      </x:c>
      <x:c r="Q4308" s="9" t="n">
        <x:f>IF(AND(T4308=1,G4308=P4308),1,0)</x:f>
        <x:v>1</x:v>
      </x:c>
      <x:c r="R4308" s="9" t="n">
        <x:f>IF(AND(T4308=1,G4308="PASS",P4308="FAIL"),1,0)</x:f>
        <x:v>0</x:v>
      </x:c>
      <x:c r="S4308" s="9" t="n">
        <x:f>IF(AND(T4308=1,G4308="FAIL",P4308="PASS"),1,0)</x:f>
        <x:v>0</x:v>
      </x:c>
      <x:c r="T4308" s="9" t="n">
        <x:v>1</x:v>
      </x:c>
      <x:c r="U4308" s="9" t="n">
        <x:v>5</x:v>
      </x:c>
      <x:c r="V4308" s="9" t="str">
        <x:v>MVP/SHACL_GENERATION_PIPELINE/experiments/LUNA_NO_SEMANTIC_VALIDATOR/RUN_01/runs/RUN-TRF-123-20260901T114459475599Z/artifacts/attempt_01/candidate_shape.ttl</x:v>
      </x:c>
    </x:row>
    <x:row r="4309" ht="22" customHeight="1">
      <x:c r="A4309" s="10" t="str">
        <x:v>NO_SEMANTIC</x:v>
      </x:c>
      <x:c r="B4309" s="10" t="str">
        <x:v>TRF-123</x:v>
      </x:c>
      <x:c r="C4309" s="10" t="str">
        <x:v>TRF-123-F03</x:v>
      </x:c>
      <x:c r="D4309" s="10" t="str">
        <x:v>RUN_01</x:v>
      </x:c>
      <x:c r="E4309" s="10" t="str">
        <x:v>ORIGINAL_LEDGER</x:v>
      </x:c>
      <x:c r="F4309" s="10" t="str">
        <x:v>FAIL</x:v>
      </x:c>
      <x:c r="G4309" s="10" t="str">
        <x:v>FAIL</x:v>
      </x:c>
      <x:c r="H4309" s="10" t="str">
        <x:v>EXECUTED</x:v>
      </x:c>
      <x:c r="I4309" s="10" t="str">
        <x:v>PARSED</x:v>
      </x:c>
      <x:c r="J4309" s="10" t="str">
        <x:v>NO_SEMANTIC_VALIDATOR_DETERMINISTIC_PASS</x:v>
      </x:c>
      <x:c r="K4309" s="10" t="str">
        <x:v>924d35965fbeb3fc43e7b10549f18c11bb9e52db50eae6727551dda3fec597d6</x:v>
      </x:c>
      <x:c r="L4309" s="10" t="str">
        <x:v>historical_three</x:v>
      </x:c>
      <x:c r="M4309" s="10" t="n">
        <x:v>1</x:v>
      </x:c>
      <x:c r="N4309" s="10" t="n">
        <x:v>0</x:v>
      </x:c>
      <x:c r="O4309" s="10" t="n">
        <x:v>0</x:v>
      </x:c>
      <x:c r="P4309" s="9" t="str">
        <x:f>'CaseReview'!U2123</x:f>
        <x:v>FAIL</x:v>
      </x:c>
      <x:c r="Q4309" s="9" t="n">
        <x:f>IF(AND(T4309=1,G4309=P4309),1,0)</x:f>
        <x:v>1</x:v>
      </x:c>
      <x:c r="R4309" s="9" t="n">
        <x:f>IF(AND(T4309=1,G4309="PASS",P4309="FAIL"),1,0)</x:f>
        <x:v>0</x:v>
      </x:c>
      <x:c r="S4309" s="9" t="n">
        <x:f>IF(AND(T4309=1,G4309="FAIL",P4309="PASS"),1,0)</x:f>
        <x:v>0</x:v>
      </x:c>
      <x:c r="T4309" s="9" t="n">
        <x:v>1</x:v>
      </x:c>
      <x:c r="U4309" s="9" t="n">
        <x:v>5</x:v>
      </x:c>
      <x:c r="V4309" s="9" t="str">
        <x:v>MVP/SHACL_GENERATION_PIPELINE/experiments/LUNA_NO_SEMANTIC_VALIDATOR/RUN_01/runs/RUN-TRF-123-20260901T114459475599Z/artifacts/attempt_01/candidate_shape.ttl</x:v>
      </x:c>
    </x:row>
    <x:row r="4310" ht="22" customHeight="1">
      <x:c r="A4310" s="10" t="str">
        <x:v>NO_SEMANTIC</x:v>
      </x:c>
      <x:c r="B4310" s="10" t="str">
        <x:v>TRF-123</x:v>
      </x:c>
      <x:c r="C4310" s="10" t="str">
        <x:v>TRF-123-F04</x:v>
      </x:c>
      <x:c r="D4310" s="10" t="str">
        <x:v>RUN_01</x:v>
      </x:c>
      <x:c r="E4310" s="10" t="str">
        <x:v>ORIGINAL_LEDGER</x:v>
      </x:c>
      <x:c r="F4310" s="10" t="str">
        <x:v>FAIL</x:v>
      </x:c>
      <x:c r="G4310" s="10" t="str">
        <x:v>FAIL</x:v>
      </x:c>
      <x:c r="H4310" s="10" t="str">
        <x:v>EXECUTED</x:v>
      </x:c>
      <x:c r="I4310" s="10" t="str">
        <x:v>PARSED</x:v>
      </x:c>
      <x:c r="J4310" s="10" t="str">
        <x:v>NO_SEMANTIC_VALIDATOR_DETERMINISTIC_PASS</x:v>
      </x:c>
      <x:c r="K4310" s="10" t="str">
        <x:v>924d35965fbeb3fc43e7b10549f18c11bb9e52db50eae6727551dda3fec597d6</x:v>
      </x:c>
      <x:c r="L4310" s="10" t="str">
        <x:v>historical_three</x:v>
      </x:c>
      <x:c r="M4310" s="10" t="n">
        <x:v>1</x:v>
      </x:c>
      <x:c r="N4310" s="10" t="n">
        <x:v>0</x:v>
      </x:c>
      <x:c r="O4310" s="10" t="n">
        <x:v>0</x:v>
      </x:c>
      <x:c r="P4310" s="9" t="str">
        <x:f>'CaseReview'!U2124</x:f>
        <x:v>FAIL</x:v>
      </x:c>
      <x:c r="Q4310" s="9" t="n">
        <x:f>IF(AND(T4310=1,G4310=P4310),1,0)</x:f>
        <x:v>1</x:v>
      </x:c>
      <x:c r="R4310" s="9" t="n">
        <x:f>IF(AND(T4310=1,G4310="PASS",P4310="FAIL"),1,0)</x:f>
        <x:v>0</x:v>
      </x:c>
      <x:c r="S4310" s="9" t="n">
        <x:f>IF(AND(T4310=1,G4310="FAIL",P4310="PASS"),1,0)</x:f>
        <x:v>0</x:v>
      </x:c>
      <x:c r="T4310" s="9" t="n">
        <x:v>1</x:v>
      </x:c>
      <x:c r="U4310" s="9" t="n">
        <x:v>5</x:v>
      </x:c>
      <x:c r="V4310" s="9" t="str">
        <x:v>MVP/SHACL_GENERATION_PIPELINE/experiments/LUNA_NO_SEMANTIC_VALIDATOR/RUN_01/runs/RUN-TRF-123-20260901T114459475599Z/artifacts/attempt_01/candidate_shape.ttl</x:v>
      </x:c>
    </x:row>
    <x:row r="4311" ht="22" customHeight="1">
      <x:c r="A4311" s="10" t="str">
        <x:v>NO_SEMANTIC</x:v>
      </x:c>
      <x:c r="B4311" s="10" t="str">
        <x:v>TRF-123</x:v>
      </x:c>
      <x:c r="C4311" s="10" t="str">
        <x:v>TRF-123-P01</x:v>
      </x:c>
      <x:c r="D4311" s="10" t="str">
        <x:v>RUN_01</x:v>
      </x:c>
      <x:c r="E4311" s="10" t="str">
        <x:v>ORIGINAL_LEDGER</x:v>
      </x:c>
      <x:c r="F4311" s="10" t="str">
        <x:v>PASS</x:v>
      </x:c>
      <x:c r="G4311" s="10" t="str">
        <x:v>FAIL</x:v>
      </x:c>
      <x:c r="H4311" s="10" t="str">
        <x:v>EXECUTED</x:v>
      </x:c>
      <x:c r="I4311" s="10" t="str">
        <x:v>PARSED</x:v>
      </x:c>
      <x:c r="J4311" s="10" t="str">
        <x:v>NO_SEMANTIC_VALIDATOR_DETERMINISTIC_PASS</x:v>
      </x:c>
      <x:c r="K4311" s="10" t="str">
        <x:v>924d35965fbeb3fc43e7b10549f18c11bb9e52db50eae6727551dda3fec597d6</x:v>
      </x:c>
      <x:c r="L4311" s="10" t="str">
        <x:v>historical_three</x:v>
      </x:c>
      <x:c r="M4311" s="10" t="n">
        <x:v>0</x:v>
      </x:c>
      <x:c r="N4311" s="10" t="n">
        <x:v>0</x:v>
      </x:c>
      <x:c r="O4311" s="10" t="n">
        <x:v>1</x:v>
      </x:c>
      <x:c r="P4311" s="9" t="str">
        <x:f>'CaseReview'!U2125</x:f>
        <x:v>PASS</x:v>
      </x:c>
      <x:c r="Q4311" s="9" t="n">
        <x:f>IF(AND(T4311=1,G4311=P4311),1,0)</x:f>
        <x:v>0</x:v>
      </x:c>
      <x:c r="R4311" s="9" t="n">
        <x:f>IF(AND(T4311=1,G4311="PASS",P4311="FAIL"),1,0)</x:f>
        <x:v>0</x:v>
      </x:c>
      <x:c r="S4311" s="9" t="n">
        <x:f>IF(AND(T4311=1,G4311="FAIL",P4311="PASS"),1,0)</x:f>
        <x:v>1</x:v>
      </x:c>
      <x:c r="T4311" s="9" t="n">
        <x:v>1</x:v>
      </x:c>
      <x:c r="U4311" s="9" t="n">
        <x:v>5</x:v>
      </x:c>
      <x:c r="V4311" s="9" t="str">
        <x:v>MVP/SHACL_GENERATION_PIPELINE/experiments/LUNA_NO_SEMANTIC_VALIDATOR/RUN_01/runs/RUN-TRF-123-20260901T114459475599Z/artifacts/attempt_01/candidate_shape.ttl</x:v>
      </x:c>
    </x:row>
    <x:row r="4312" ht="22" customHeight="1">
      <x:c r="A4312" s="10" t="str">
        <x:v>NO_SEMANTIC</x:v>
      </x:c>
      <x:c r="B4312" s="10" t="str">
        <x:v>TRF-126</x:v>
      </x:c>
      <x:c r="C4312" s="10" t="str">
        <x:v>TRF-126-F01</x:v>
      </x:c>
      <x:c r="D4312" s="10" t="str">
        <x:v>RUN_01</x:v>
      </x:c>
      <x:c r="E4312" s="10" t="str">
        <x:v>ORIGINAL_LEDGER</x:v>
      </x:c>
      <x:c r="F4312" s="10" t="str">
        <x:v>FAIL</x:v>
      </x:c>
      <x:c r="G4312" s="10" t="str">
        <x:v>FAIL</x:v>
      </x:c>
      <x:c r="H4312" s="10" t="str">
        <x:v>EXECUTED</x:v>
      </x:c>
      <x:c r="I4312" s="10" t="str">
        <x:v>PARSED</x:v>
      </x:c>
      <x:c r="J4312" s="10" t="str">
        <x:v>NO_SEMANTIC_VALIDATOR_DETERMINISTIC_PASS</x:v>
      </x:c>
      <x:c r="K4312" s="10" t="str">
        <x:v>32235254a4070581e2ed42c5c88f9322337c9f17fabdea14859ef5fac0010402</x:v>
      </x:c>
      <x:c r="L4312" s="10" t="str">
        <x:v>historical_three</x:v>
      </x:c>
      <x:c r="M4312" s="10" t="n">
        <x:v>1</x:v>
      </x:c>
      <x:c r="N4312" s="10" t="n">
        <x:v>0</x:v>
      </x:c>
      <x:c r="O4312" s="10" t="n">
        <x:v>0</x:v>
      </x:c>
      <x:c r="P4312" s="9" t="str">
        <x:f>'CaseReview'!U2126</x:f>
        <x:v>FAIL</x:v>
      </x:c>
      <x:c r="Q4312" s="9" t="n">
        <x:f>IF(AND(T4312=1,G4312=P4312),1,0)</x:f>
        <x:v>1</x:v>
      </x:c>
      <x:c r="R4312" s="9" t="n">
        <x:f>IF(AND(T4312=1,G4312="PASS",P4312="FAIL"),1,0)</x:f>
        <x:v>0</x:v>
      </x:c>
      <x:c r="S4312" s="9" t="n">
        <x:f>IF(AND(T4312=1,G4312="FAIL",P4312="PASS"),1,0)</x:f>
        <x:v>0</x:v>
      </x:c>
      <x:c r="T4312" s="9" t="n">
        <x:v>1</x:v>
      </x:c>
      <x:c r="U4312" s="9" t="n">
        <x:v>8</x:v>
      </x:c>
      <x:c r="V4312" s="9" t="str">
        <x:v>MVP/SHACL_GENERATION_PIPELINE/experiments/LUNA_NO_SEMANTIC_VALIDATOR/RUN_01/runs/RUN-TRF-126-20260901T114522738455Z/artifacts/attempt_01/candidate_shape.ttl</x:v>
      </x:c>
    </x:row>
    <x:row r="4313" ht="22" customHeight="1">
      <x:c r="A4313" s="10" t="str">
        <x:v>NO_SEMANTIC</x:v>
      </x:c>
      <x:c r="B4313" s="10" t="str">
        <x:v>TRF-126</x:v>
      </x:c>
      <x:c r="C4313" s="10" t="str">
        <x:v>TRF-126-F02</x:v>
      </x:c>
      <x:c r="D4313" s="10" t="str">
        <x:v>RUN_01</x:v>
      </x:c>
      <x:c r="E4313" s="10" t="str">
        <x:v>ORIGINAL_LEDGER</x:v>
      </x:c>
      <x:c r="F4313" s="10" t="str">
        <x:v>FAIL</x:v>
      </x:c>
      <x:c r="G4313" s="10" t="str">
        <x:v>FAIL</x:v>
      </x:c>
      <x:c r="H4313" s="10" t="str">
        <x:v>EXECUTED</x:v>
      </x:c>
      <x:c r="I4313" s="10" t="str">
        <x:v>PARSED</x:v>
      </x:c>
      <x:c r="J4313" s="10" t="str">
        <x:v>NO_SEMANTIC_VALIDATOR_DETERMINISTIC_PASS</x:v>
      </x:c>
      <x:c r="K4313" s="10" t="str">
        <x:v>32235254a4070581e2ed42c5c88f9322337c9f17fabdea14859ef5fac0010402</x:v>
      </x:c>
      <x:c r="L4313" s="10" t="str">
        <x:v>historical_three</x:v>
      </x:c>
      <x:c r="M4313" s="10" t="n">
        <x:v>1</x:v>
      </x:c>
      <x:c r="N4313" s="10" t="n">
        <x:v>0</x:v>
      </x:c>
      <x:c r="O4313" s="10" t="n">
        <x:v>0</x:v>
      </x:c>
      <x:c r="P4313" s="9" t="str">
        <x:f>'CaseReview'!U2127</x:f>
        <x:v>FAIL</x:v>
      </x:c>
      <x:c r="Q4313" s="9" t="n">
        <x:f>IF(AND(T4313=1,G4313=P4313),1,0)</x:f>
        <x:v>1</x:v>
      </x:c>
      <x:c r="R4313" s="9" t="n">
        <x:f>IF(AND(T4313=1,G4313="PASS",P4313="FAIL"),1,0)</x:f>
        <x:v>0</x:v>
      </x:c>
      <x:c r="S4313" s="9" t="n">
        <x:f>IF(AND(T4313=1,G4313="FAIL",P4313="PASS"),1,0)</x:f>
        <x:v>0</x:v>
      </x:c>
      <x:c r="T4313" s="9" t="n">
        <x:v>1</x:v>
      </x:c>
      <x:c r="U4313" s="9" t="n">
        <x:v>8</x:v>
      </x:c>
      <x:c r="V4313" s="9" t="str">
        <x:v>MVP/SHACL_GENERATION_PIPELINE/experiments/LUNA_NO_SEMANTIC_VALIDATOR/RUN_01/runs/RUN-TRF-126-20260901T114522738455Z/artifacts/attempt_01/candidate_shape.ttl</x:v>
      </x:c>
    </x:row>
    <x:row r="4314" ht="22" customHeight="1">
      <x:c r="A4314" s="10" t="str">
        <x:v>NO_SEMANTIC</x:v>
      </x:c>
      <x:c r="B4314" s="10" t="str">
        <x:v>TRF-126</x:v>
      </x:c>
      <x:c r="C4314" s="10" t="str">
        <x:v>TRF-126-F03</x:v>
      </x:c>
      <x:c r="D4314" s="10" t="str">
        <x:v>RUN_01</x:v>
      </x:c>
      <x:c r="E4314" s="10" t="str">
        <x:v>ORIGINAL_LEDGER</x:v>
      </x:c>
      <x:c r="F4314" s="10" t="str">
        <x:v>FAIL</x:v>
      </x:c>
      <x:c r="G4314" s="10" t="str">
        <x:v>FAIL</x:v>
      </x:c>
      <x:c r="H4314" s="10" t="str">
        <x:v>EXECUTED</x:v>
      </x:c>
      <x:c r="I4314" s="10" t="str">
        <x:v>PARSED</x:v>
      </x:c>
      <x:c r="J4314" s="10" t="str">
        <x:v>NO_SEMANTIC_VALIDATOR_DETERMINISTIC_PASS</x:v>
      </x:c>
      <x:c r="K4314" s="10" t="str">
        <x:v>32235254a4070581e2ed42c5c88f9322337c9f17fabdea14859ef5fac0010402</x:v>
      </x:c>
      <x:c r="L4314" s="10" t="str">
        <x:v>historical_three</x:v>
      </x:c>
      <x:c r="M4314" s="10" t="n">
        <x:v>1</x:v>
      </x:c>
      <x:c r="N4314" s="10" t="n">
        <x:v>0</x:v>
      </x:c>
      <x:c r="O4314" s="10" t="n">
        <x:v>0</x:v>
      </x:c>
      <x:c r="P4314" s="9" t="str">
        <x:f>'CaseReview'!U2128</x:f>
        <x:v>FAIL</x:v>
      </x:c>
      <x:c r="Q4314" s="9" t="n">
        <x:f>IF(AND(T4314=1,G4314=P4314),1,0)</x:f>
        <x:v>1</x:v>
      </x:c>
      <x:c r="R4314" s="9" t="n">
        <x:f>IF(AND(T4314=1,G4314="PASS",P4314="FAIL"),1,0)</x:f>
        <x:v>0</x:v>
      </x:c>
      <x:c r="S4314" s="9" t="n">
        <x:f>IF(AND(T4314=1,G4314="FAIL",P4314="PASS"),1,0)</x:f>
        <x:v>0</x:v>
      </x:c>
      <x:c r="T4314" s="9" t="n">
        <x:v>1</x:v>
      </x:c>
      <x:c r="U4314" s="9" t="n">
        <x:v>8</x:v>
      </x:c>
      <x:c r="V4314" s="9" t="str">
        <x:v>MVP/SHACL_GENERATION_PIPELINE/experiments/LUNA_NO_SEMANTIC_VALIDATOR/RUN_01/runs/RUN-TRF-126-20260901T114522738455Z/artifacts/attempt_01/candidate_shape.ttl</x:v>
      </x:c>
    </x:row>
    <x:row r="4315" ht="22" customHeight="1">
      <x:c r="A4315" s="10" t="str">
        <x:v>NO_SEMANTIC</x:v>
      </x:c>
      <x:c r="B4315" s="10" t="str">
        <x:v>TRF-126</x:v>
      </x:c>
      <x:c r="C4315" s="10" t="str">
        <x:v>TRF-126-F04</x:v>
      </x:c>
      <x:c r="D4315" s="10" t="str">
        <x:v>RUN_01</x:v>
      </x:c>
      <x:c r="E4315" s="10" t="str">
        <x:v>ORIGINAL_LEDGER</x:v>
      </x:c>
      <x:c r="F4315" s="10" t="str">
        <x:v>FAIL</x:v>
      </x:c>
      <x:c r="G4315" s="10" t="str">
        <x:v>FAIL</x:v>
      </x:c>
      <x:c r="H4315" s="10" t="str">
        <x:v>EXECUTED</x:v>
      </x:c>
      <x:c r="I4315" s="10" t="str">
        <x:v>PARSED</x:v>
      </x:c>
      <x:c r="J4315" s="10" t="str">
        <x:v>NO_SEMANTIC_VALIDATOR_DETERMINISTIC_PASS</x:v>
      </x:c>
      <x:c r="K4315" s="10" t="str">
        <x:v>32235254a4070581e2ed42c5c88f9322337c9f17fabdea14859ef5fac0010402</x:v>
      </x:c>
      <x:c r="L4315" s="10" t="str">
        <x:v>historical_three</x:v>
      </x:c>
      <x:c r="M4315" s="10" t="n">
        <x:v>1</x:v>
      </x:c>
      <x:c r="N4315" s="10" t="n">
        <x:v>0</x:v>
      </x:c>
      <x:c r="O4315" s="10" t="n">
        <x:v>0</x:v>
      </x:c>
      <x:c r="P4315" s="9" t="str">
        <x:f>'CaseReview'!U2129</x:f>
        <x:v>FAIL</x:v>
      </x:c>
      <x:c r="Q4315" s="9" t="n">
        <x:f>IF(AND(T4315=1,G4315=P4315),1,0)</x:f>
        <x:v>1</x:v>
      </x:c>
      <x:c r="R4315" s="9" t="n">
        <x:f>IF(AND(T4315=1,G4315="PASS",P4315="FAIL"),1,0)</x:f>
        <x:v>0</x:v>
      </x:c>
      <x:c r="S4315" s="9" t="n">
        <x:f>IF(AND(T4315=1,G4315="FAIL",P4315="PASS"),1,0)</x:f>
        <x:v>0</x:v>
      </x:c>
      <x:c r="T4315" s="9" t="n">
        <x:v>1</x:v>
      </x:c>
      <x:c r="U4315" s="9" t="n">
        <x:v>8</x:v>
      </x:c>
      <x:c r="V4315" s="9" t="str">
        <x:v>MVP/SHACL_GENERATION_PIPELINE/experiments/LUNA_NO_SEMANTIC_VALIDATOR/RUN_01/runs/RUN-TRF-126-20260901T114522738455Z/artifacts/attempt_01/candidate_shape.ttl</x:v>
      </x:c>
    </x:row>
    <x:row r="4316" ht="22" customHeight="1">
      <x:c r="A4316" s="10" t="str">
        <x:v>NO_SEMANTIC</x:v>
      </x:c>
      <x:c r="B4316" s="10" t="str">
        <x:v>TRF-126</x:v>
      </x:c>
      <x:c r="C4316" s="10" t="str">
        <x:v>TRF-126-P01</x:v>
      </x:c>
      <x:c r="D4316" s="10" t="str">
        <x:v>RUN_01</x:v>
      </x:c>
      <x:c r="E4316" s="10" t="str">
        <x:v>ORIGINAL_LEDGER</x:v>
      </x:c>
      <x:c r="F4316" s="10" t="str">
        <x:v>PASS</x:v>
      </x:c>
      <x:c r="G4316" s="10" t="str">
        <x:v>PASS</x:v>
      </x:c>
      <x:c r="H4316" s="10" t="str">
        <x:v>EXECUTED</x:v>
      </x:c>
      <x:c r="I4316" s="10" t="str">
        <x:v>PARSED</x:v>
      </x:c>
      <x:c r="J4316" s="10" t="str">
        <x:v>NO_SEMANTIC_VALIDATOR_DETERMINISTIC_PASS</x:v>
      </x:c>
      <x:c r="K4316" s="10" t="str">
        <x:v>32235254a4070581e2ed42c5c88f9322337c9f17fabdea14859ef5fac0010402</x:v>
      </x:c>
      <x:c r="L4316" s="10" t="str">
        <x:v>historical_three</x:v>
      </x:c>
      <x:c r="M4316" s="10" t="n">
        <x:v>1</x:v>
      </x:c>
      <x:c r="N4316" s="10" t="n">
        <x:v>0</x:v>
      </x:c>
      <x:c r="O4316" s="10" t="n">
        <x:v>0</x:v>
      </x:c>
      <x:c r="P4316" s="9" t="str">
        <x:f>'CaseReview'!U2130</x:f>
        <x:v>PASS</x:v>
      </x:c>
      <x:c r="Q4316" s="9" t="n">
        <x:f>IF(AND(T4316=1,G4316=P4316),1,0)</x:f>
        <x:v>1</x:v>
      </x:c>
      <x:c r="R4316" s="9" t="n">
        <x:f>IF(AND(T4316=1,G4316="PASS",P4316="FAIL"),1,0)</x:f>
        <x:v>0</x:v>
      </x:c>
      <x:c r="S4316" s="9" t="n">
        <x:f>IF(AND(T4316=1,G4316="FAIL",P4316="PASS"),1,0)</x:f>
        <x:v>0</x:v>
      </x:c>
      <x:c r="T4316" s="9" t="n">
        <x:v>1</x:v>
      </x:c>
      <x:c r="U4316" s="9" t="n">
        <x:v>8</x:v>
      </x:c>
      <x:c r="V4316" s="9" t="str">
        <x:v>MVP/SHACL_GENERATION_PIPELINE/experiments/LUNA_NO_SEMANTIC_VALIDATOR/RUN_01/runs/RUN-TRF-126-20260901T114522738455Z/artifacts/attempt_01/candidate_shape.ttl</x:v>
      </x:c>
    </x:row>
    <x:row r="4317" ht="22" customHeight="1">
      <x:c r="A4317" s="10" t="str">
        <x:v>NO_SEMANTIC</x:v>
      </x:c>
      <x:c r="B4317" s="10" t="str">
        <x:v>TRF-126</x:v>
      </x:c>
      <x:c r="C4317" s="10" t="str">
        <x:v>TRF-126-P02</x:v>
      </x:c>
      <x:c r="D4317" s="10" t="str">
        <x:v>RUN_01</x:v>
      </x:c>
      <x:c r="E4317" s="10" t="str">
        <x:v>ORIGINAL_LEDGER</x:v>
      </x:c>
      <x:c r="F4317" s="10" t="str">
        <x:v>PASS</x:v>
      </x:c>
      <x:c r="G4317" s="10" t="str">
        <x:v>PASS</x:v>
      </x:c>
      <x:c r="H4317" s="10" t="str">
        <x:v>EXECUTED</x:v>
      </x:c>
      <x:c r="I4317" s="10" t="str">
        <x:v>PARSED</x:v>
      </x:c>
      <x:c r="J4317" s="10" t="str">
        <x:v>NO_SEMANTIC_VALIDATOR_DETERMINISTIC_PASS</x:v>
      </x:c>
      <x:c r="K4317" s="10" t="str">
        <x:v>32235254a4070581e2ed42c5c88f9322337c9f17fabdea14859ef5fac0010402</x:v>
      </x:c>
      <x:c r="L4317" s="10" t="str">
        <x:v>historical_three</x:v>
      </x:c>
      <x:c r="M4317" s="10" t="n">
        <x:v>1</x:v>
      </x:c>
      <x:c r="N4317" s="10" t="n">
        <x:v>0</x:v>
      </x:c>
      <x:c r="O4317" s="10" t="n">
        <x:v>0</x:v>
      </x:c>
      <x:c r="P4317" s="9" t="str">
        <x:f>'CaseReview'!U2131</x:f>
        <x:v>PASS</x:v>
      </x:c>
      <x:c r="Q4317" s="9" t="n">
        <x:f>IF(AND(T4317=1,G4317=P4317),1,0)</x:f>
        <x:v>1</x:v>
      </x:c>
      <x:c r="R4317" s="9" t="n">
        <x:f>IF(AND(T4317=1,G4317="PASS",P4317="FAIL"),1,0)</x:f>
        <x:v>0</x:v>
      </x:c>
      <x:c r="S4317" s="9" t="n">
        <x:f>IF(AND(T4317=1,G4317="FAIL",P4317="PASS"),1,0)</x:f>
        <x:v>0</x:v>
      </x:c>
      <x:c r="T4317" s="9" t="n">
        <x:v>1</x:v>
      </x:c>
      <x:c r="U4317" s="9" t="n">
        <x:v>8</x:v>
      </x:c>
      <x:c r="V4317" s="9" t="str">
        <x:v>MVP/SHACL_GENERATION_PIPELINE/experiments/LUNA_NO_SEMANTIC_VALIDATOR/RUN_01/runs/RUN-TRF-126-20260901T114522738455Z/artifacts/attempt_01/candidate_shape.ttl</x:v>
      </x:c>
    </x:row>
    <x:row r="4318" ht="22" customHeight="1">
      <x:c r="A4318" s="10" t="str">
        <x:v>NO_SEMANTIC</x:v>
      </x:c>
      <x:c r="B4318" s="10" t="str">
        <x:v>TRF-126</x:v>
      </x:c>
      <x:c r="C4318" s="10" t="str">
        <x:v>TRF-126-P03</x:v>
      </x:c>
      <x:c r="D4318" s="10" t="str">
        <x:v>RUN_01</x:v>
      </x:c>
      <x:c r="E4318" s="10" t="str">
        <x:v>ORIGINAL_LEDGER</x:v>
      </x:c>
      <x:c r="F4318" s="10" t="str">
        <x:v>PASS</x:v>
      </x:c>
      <x:c r="G4318" s="10" t="str">
        <x:v>PASS</x:v>
      </x:c>
      <x:c r="H4318" s="10" t="str">
        <x:v>EXECUTED</x:v>
      </x:c>
      <x:c r="I4318" s="10" t="str">
        <x:v>PARSED</x:v>
      </x:c>
      <x:c r="J4318" s="10" t="str">
        <x:v>NO_SEMANTIC_VALIDATOR_DETERMINISTIC_PASS</x:v>
      </x:c>
      <x:c r="K4318" s="10" t="str">
        <x:v>32235254a4070581e2ed42c5c88f9322337c9f17fabdea14859ef5fac0010402</x:v>
      </x:c>
      <x:c r="L4318" s="10" t="str">
        <x:v>historical_three</x:v>
      </x:c>
      <x:c r="M4318" s="10" t="n">
        <x:v>1</x:v>
      </x:c>
      <x:c r="N4318" s="10" t="n">
        <x:v>0</x:v>
      </x:c>
      <x:c r="O4318" s="10" t="n">
        <x:v>0</x:v>
      </x:c>
      <x:c r="P4318" s="9" t="str">
        <x:f>'CaseReview'!U2132</x:f>
        <x:v>PASS</x:v>
      </x:c>
      <x:c r="Q4318" s="9" t="n">
        <x:f>IF(AND(T4318=1,G4318=P4318),1,0)</x:f>
        <x:v>1</x:v>
      </x:c>
      <x:c r="R4318" s="9" t="n">
        <x:f>IF(AND(T4318=1,G4318="PASS",P4318="FAIL"),1,0)</x:f>
        <x:v>0</x:v>
      </x:c>
      <x:c r="S4318" s="9" t="n">
        <x:f>IF(AND(T4318=1,G4318="FAIL",P4318="PASS"),1,0)</x:f>
        <x:v>0</x:v>
      </x:c>
      <x:c r="T4318" s="9" t="n">
        <x:v>1</x:v>
      </x:c>
      <x:c r="U4318" s="9" t="n">
        <x:v>8</x:v>
      </x:c>
      <x:c r="V4318" s="9" t="str">
        <x:v>MVP/SHACL_GENERATION_PIPELINE/experiments/LUNA_NO_SEMANTIC_VALIDATOR/RUN_01/runs/RUN-TRF-126-20260901T114522738455Z/artifacts/attempt_01/candidate_shape.ttl</x:v>
      </x:c>
    </x:row>
    <x:row r="4319" ht="22" customHeight="1">
      <x:c r="A4319" s="10" t="str">
        <x:v>NO_SEMANTIC</x:v>
      </x:c>
      <x:c r="B4319" s="10" t="str">
        <x:v>TRF-126</x:v>
      </x:c>
      <x:c r="C4319" s="10" t="str">
        <x:v>TRF-126-P04</x:v>
      </x:c>
      <x:c r="D4319" s="10" t="str">
        <x:v>RUN_01</x:v>
      </x:c>
      <x:c r="E4319" s="10" t="str">
        <x:v>ORIGINAL_LEDGER</x:v>
      </x:c>
      <x:c r="F4319" s="10" t="str">
        <x:v>PASS</x:v>
      </x:c>
      <x:c r="G4319" s="10" t="str">
        <x:v>PASS</x:v>
      </x:c>
      <x:c r="H4319" s="10" t="str">
        <x:v>EXECUTED</x:v>
      </x:c>
      <x:c r="I4319" s="10" t="str">
        <x:v>PARSED</x:v>
      </x:c>
      <x:c r="J4319" s="10" t="str">
        <x:v>NO_SEMANTIC_VALIDATOR_DETERMINISTIC_PASS</x:v>
      </x:c>
      <x:c r="K4319" s="10" t="str">
        <x:v>32235254a4070581e2ed42c5c88f9322337c9f17fabdea14859ef5fac0010402</x:v>
      </x:c>
      <x:c r="L4319" s="10" t="str">
        <x:v>historical_three</x:v>
      </x:c>
      <x:c r="M4319" s="10" t="n">
        <x:v>1</x:v>
      </x:c>
      <x:c r="N4319" s="10" t="n">
        <x:v>0</x:v>
      </x:c>
      <x:c r="O4319" s="10" t="n">
        <x:v>0</x:v>
      </x:c>
      <x:c r="P4319" s="9" t="str">
        <x:f>'CaseReview'!U2133</x:f>
        <x:v>PASS</x:v>
      </x:c>
      <x:c r="Q4319" s="9" t="n">
        <x:f>IF(AND(T4319=1,G4319=P4319),1,0)</x:f>
        <x:v>1</x:v>
      </x:c>
      <x:c r="R4319" s="9" t="n">
        <x:f>IF(AND(T4319=1,G4319="PASS",P4319="FAIL"),1,0)</x:f>
        <x:v>0</x:v>
      </x:c>
      <x:c r="S4319" s="9" t="n">
        <x:f>IF(AND(T4319=1,G4319="FAIL",P4319="PASS"),1,0)</x:f>
        <x:v>0</x:v>
      </x:c>
      <x:c r="T4319" s="9" t="n">
        <x:v>1</x:v>
      </x:c>
      <x:c r="U4319" s="9" t="n">
        <x:v>8</x:v>
      </x:c>
      <x:c r="V4319" s="9" t="str">
        <x:v>MVP/SHACL_GENERATION_PIPELINE/experiments/LUNA_NO_SEMANTIC_VALIDATOR/RUN_01/runs/RUN-TRF-126-20260901T114522738455Z/artifacts/attempt_01/candidate_shape.ttl</x:v>
      </x:c>
    </x:row>
    <x:row r="4320" ht="22" customHeight="1">
      <x:c r="A4320" s="10" t="str">
        <x:v>NO_SEMANTIC</x:v>
      </x:c>
      <x:c r="B4320" s="10" t="str">
        <x:v>TRF-127</x:v>
      </x:c>
      <x:c r="C4320" s="10" t="str">
        <x:v>TRF-127-F01</x:v>
      </x:c>
      <x:c r="D4320" s="10" t="str">
        <x:v>RUN_01</x:v>
      </x:c>
      <x:c r="E4320" s="10" t="str">
        <x:v>ORIGINAL_LEDGER</x:v>
      </x:c>
      <x:c r="F4320" s="10" t="str">
        <x:v>FAIL</x:v>
      </x:c>
      <x:c r="G4320" s="10" t="str">
        <x:v>FAIL</x:v>
      </x:c>
      <x:c r="H4320" s="10" t="str">
        <x:v>EXECUTED</x:v>
      </x:c>
      <x:c r="I4320" s="10" t="str">
        <x:v>PARSED</x:v>
      </x:c>
      <x:c r="J4320" s="10" t="str">
        <x:v>NO_SEMANTIC_VALIDATOR_DETERMINISTIC_PASS</x:v>
      </x:c>
      <x:c r="K4320" s="10" t="str">
        <x:v>18ed4b8fc5eb3980baabe6241ce9f8af6c44bc9a495950e5b2f9f526182b64e9</x:v>
      </x:c>
      <x:c r="L4320" s="10" t="str">
        <x:v>historical_three</x:v>
      </x:c>
      <x:c r="M4320" s="10" t="n">
        <x:v>1</x:v>
      </x:c>
      <x:c r="N4320" s="10" t="n">
        <x:v>0</x:v>
      </x:c>
      <x:c r="O4320" s="10" t="n">
        <x:v>0</x:v>
      </x:c>
      <x:c r="P4320" s="9" t="str">
        <x:f>'CaseReview'!U2134</x:f>
        <x:v>FAIL</x:v>
      </x:c>
      <x:c r="Q4320" s="9" t="n">
        <x:f>IF(AND(T4320=1,G4320=P4320),1,0)</x:f>
        <x:v>1</x:v>
      </x:c>
      <x:c r="R4320" s="9" t="n">
        <x:f>IF(AND(T4320=1,G4320="PASS",P4320="FAIL"),1,0)</x:f>
        <x:v>0</x:v>
      </x:c>
      <x:c r="S4320" s="9" t="n">
        <x:f>IF(AND(T4320=1,G4320="FAIL",P4320="PASS"),1,0)</x:f>
        <x:v>0</x:v>
      </x:c>
      <x:c r="T4320" s="9" t="n">
        <x:v>1</x:v>
      </x:c>
      <x:c r="U4320" s="9" t="n">
        <x:v>6</x:v>
      </x:c>
      <x:c r="V4320" s="9" t="str">
        <x:v>MVP/SHACL_GENERATION_PIPELINE/experiments/LUNA_NO_SEMANTIC_VALIDATOR/RUN_01/runs/RUN-TRF-127-20260901T114533981282Z/artifacts/attempt_01/candidate_shape.ttl</x:v>
      </x:c>
    </x:row>
    <x:row r="4321" ht="22" customHeight="1">
      <x:c r="A4321" s="10" t="str">
        <x:v>NO_SEMANTIC</x:v>
      </x:c>
      <x:c r="B4321" s="10" t="str">
        <x:v>TRF-127</x:v>
      </x:c>
      <x:c r="C4321" s="10" t="str">
        <x:v>TRF-127-F02</x:v>
      </x:c>
      <x:c r="D4321" s="10" t="str">
        <x:v>RUN_01</x:v>
      </x:c>
      <x:c r="E4321" s="10" t="str">
        <x:v>ORIGINAL_LEDGER</x:v>
      </x:c>
      <x:c r="F4321" s="10" t="str">
        <x:v>FAIL</x:v>
      </x:c>
      <x:c r="G4321" s="10" t="str">
        <x:v>FAIL</x:v>
      </x:c>
      <x:c r="H4321" s="10" t="str">
        <x:v>EXECUTED</x:v>
      </x:c>
      <x:c r="I4321" s="10" t="str">
        <x:v>PARSED</x:v>
      </x:c>
      <x:c r="J4321" s="10" t="str">
        <x:v>NO_SEMANTIC_VALIDATOR_DETERMINISTIC_PASS</x:v>
      </x:c>
      <x:c r="K4321" s="10" t="str">
        <x:v>18ed4b8fc5eb3980baabe6241ce9f8af6c44bc9a495950e5b2f9f526182b64e9</x:v>
      </x:c>
      <x:c r="L4321" s="10" t="str">
        <x:v>historical_three</x:v>
      </x:c>
      <x:c r="M4321" s="10" t="n">
        <x:v>1</x:v>
      </x:c>
      <x:c r="N4321" s="10" t="n">
        <x:v>0</x:v>
      </x:c>
      <x:c r="O4321" s="10" t="n">
        <x:v>0</x:v>
      </x:c>
      <x:c r="P4321" s="9" t="str">
        <x:f>'CaseReview'!U2135</x:f>
        <x:v>FAIL</x:v>
      </x:c>
      <x:c r="Q4321" s="9" t="n">
        <x:f>IF(AND(T4321=1,G4321=P4321),1,0)</x:f>
        <x:v>1</x:v>
      </x:c>
      <x:c r="R4321" s="9" t="n">
        <x:f>IF(AND(T4321=1,G4321="PASS",P4321="FAIL"),1,0)</x:f>
        <x:v>0</x:v>
      </x:c>
      <x:c r="S4321" s="9" t="n">
        <x:f>IF(AND(T4321=1,G4321="FAIL",P4321="PASS"),1,0)</x:f>
        <x:v>0</x:v>
      </x:c>
      <x:c r="T4321" s="9" t="n">
        <x:v>1</x:v>
      </x:c>
      <x:c r="U4321" s="9" t="n">
        <x:v>6</x:v>
      </x:c>
      <x:c r="V4321" s="9" t="str">
        <x:v>MVP/SHACL_GENERATION_PIPELINE/experiments/LUNA_NO_SEMANTIC_VALIDATOR/RUN_01/runs/RUN-TRF-127-20260901T114533981282Z/artifacts/attempt_01/candidate_shape.ttl</x:v>
      </x:c>
    </x:row>
    <x:row r="4322" ht="22" customHeight="1">
      <x:c r="A4322" s="10" t="str">
        <x:v>NO_SEMANTIC</x:v>
      </x:c>
      <x:c r="B4322" s="10" t="str">
        <x:v>TRF-127</x:v>
      </x:c>
      <x:c r="C4322" s="10" t="str">
        <x:v>TRF-127-F03</x:v>
      </x:c>
      <x:c r="D4322" s="10" t="str">
        <x:v>RUN_01</x:v>
      </x:c>
      <x:c r="E4322" s="10" t="str">
        <x:v>ORIGINAL_LEDGER</x:v>
      </x:c>
      <x:c r="F4322" s="10" t="str">
        <x:v>FAIL</x:v>
      </x:c>
      <x:c r="G4322" s="10" t="str">
        <x:v>FAIL</x:v>
      </x:c>
      <x:c r="H4322" s="10" t="str">
        <x:v>EXECUTED</x:v>
      </x:c>
      <x:c r="I4322" s="10" t="str">
        <x:v>PARSED</x:v>
      </x:c>
      <x:c r="J4322" s="10" t="str">
        <x:v>NO_SEMANTIC_VALIDATOR_DETERMINISTIC_PASS</x:v>
      </x:c>
      <x:c r="K4322" s="10" t="str">
        <x:v>18ed4b8fc5eb3980baabe6241ce9f8af6c44bc9a495950e5b2f9f526182b64e9</x:v>
      </x:c>
      <x:c r="L4322" s="10" t="str">
        <x:v>historical_three</x:v>
      </x:c>
      <x:c r="M4322" s="10" t="n">
        <x:v>1</x:v>
      </x:c>
      <x:c r="N4322" s="10" t="n">
        <x:v>0</x:v>
      </x:c>
      <x:c r="O4322" s="10" t="n">
        <x:v>0</x:v>
      </x:c>
      <x:c r="P4322" s="9" t="str">
        <x:f>'CaseReview'!U2136</x:f>
        <x:v>FAIL</x:v>
      </x:c>
      <x:c r="Q4322" s="9" t="n">
        <x:f>IF(AND(T4322=1,G4322=P4322),1,0)</x:f>
        <x:v>1</x:v>
      </x:c>
      <x:c r="R4322" s="9" t="n">
        <x:f>IF(AND(T4322=1,G4322="PASS",P4322="FAIL"),1,0)</x:f>
        <x:v>0</x:v>
      </x:c>
      <x:c r="S4322" s="9" t="n">
        <x:f>IF(AND(T4322=1,G4322="FAIL",P4322="PASS"),1,0)</x:f>
        <x:v>0</x:v>
      </x:c>
      <x:c r="T4322" s="9" t="n">
        <x:v>1</x:v>
      </x:c>
      <x:c r="U4322" s="9" t="n">
        <x:v>6</x:v>
      </x:c>
      <x:c r="V4322" s="9" t="str">
        <x:v>MVP/SHACL_GENERATION_PIPELINE/experiments/LUNA_NO_SEMANTIC_VALIDATOR/RUN_01/runs/RUN-TRF-127-20260901T114533981282Z/artifacts/attempt_01/candidate_shape.ttl</x:v>
      </x:c>
    </x:row>
    <x:row r="4323" ht="22" customHeight="1">
      <x:c r="A4323" s="10" t="str">
        <x:v>NO_SEMANTIC</x:v>
      </x:c>
      <x:c r="B4323" s="10" t="str">
        <x:v>TRF-127</x:v>
      </x:c>
      <x:c r="C4323" s="10" t="str">
        <x:v>TRF-127-F04</x:v>
      </x:c>
      <x:c r="D4323" s="10" t="str">
        <x:v>RUN_01</x:v>
      </x:c>
      <x:c r="E4323" s="10" t="str">
        <x:v>ORIGINAL_LEDGER</x:v>
      </x:c>
      <x:c r="F4323" s="10" t="str">
        <x:v>FAIL</x:v>
      </x:c>
      <x:c r="G4323" s="10" t="str">
        <x:v>FAIL</x:v>
      </x:c>
      <x:c r="H4323" s="10" t="str">
        <x:v>EXECUTED</x:v>
      </x:c>
      <x:c r="I4323" s="10" t="str">
        <x:v>PARSED</x:v>
      </x:c>
      <x:c r="J4323" s="10" t="str">
        <x:v>NO_SEMANTIC_VALIDATOR_DETERMINISTIC_PASS</x:v>
      </x:c>
      <x:c r="K4323" s="10" t="str">
        <x:v>18ed4b8fc5eb3980baabe6241ce9f8af6c44bc9a495950e5b2f9f526182b64e9</x:v>
      </x:c>
      <x:c r="L4323" s="10" t="str">
        <x:v>historical_three</x:v>
      </x:c>
      <x:c r="M4323" s="10" t="n">
        <x:v>1</x:v>
      </x:c>
      <x:c r="N4323" s="10" t="n">
        <x:v>0</x:v>
      </x:c>
      <x:c r="O4323" s="10" t="n">
        <x:v>0</x:v>
      </x:c>
      <x:c r="P4323" s="9" t="str">
        <x:f>'CaseReview'!U2137</x:f>
        <x:v>FAIL</x:v>
      </x:c>
      <x:c r="Q4323" s="9" t="n">
        <x:f>IF(AND(T4323=1,G4323=P4323),1,0)</x:f>
        <x:v>1</x:v>
      </x:c>
      <x:c r="R4323" s="9" t="n">
        <x:f>IF(AND(T4323=1,G4323="PASS",P4323="FAIL"),1,0)</x:f>
        <x:v>0</x:v>
      </x:c>
      <x:c r="S4323" s="9" t="n">
        <x:f>IF(AND(T4323=1,G4323="FAIL",P4323="PASS"),1,0)</x:f>
        <x:v>0</x:v>
      </x:c>
      <x:c r="T4323" s="9" t="n">
        <x:v>1</x:v>
      </x:c>
      <x:c r="U4323" s="9" t="n">
        <x:v>6</x:v>
      </x:c>
      <x:c r="V4323" s="9" t="str">
        <x:v>MVP/SHACL_GENERATION_PIPELINE/experiments/LUNA_NO_SEMANTIC_VALIDATOR/RUN_01/runs/RUN-TRF-127-20260901T114533981282Z/artifacts/attempt_01/candidate_shape.ttl</x:v>
      </x:c>
    </x:row>
    <x:row r="4324" ht="22" customHeight="1">
      <x:c r="A4324" s="10" t="str">
        <x:v>NO_SEMANTIC</x:v>
      </x:c>
      <x:c r="B4324" s="10" t="str">
        <x:v>TRF-127</x:v>
      </x:c>
      <x:c r="C4324" s="10" t="str">
        <x:v>TRF-127-P01</x:v>
      </x:c>
      <x:c r="D4324" s="10" t="str">
        <x:v>RUN_01</x:v>
      </x:c>
      <x:c r="E4324" s="10" t="str">
        <x:v>ORIGINAL_LEDGER</x:v>
      </x:c>
      <x:c r="F4324" s="10" t="str">
        <x:v>PASS</x:v>
      </x:c>
      <x:c r="G4324" s="10" t="str">
        <x:v>PASS</x:v>
      </x:c>
      <x:c r="H4324" s="10" t="str">
        <x:v>EXECUTED</x:v>
      </x:c>
      <x:c r="I4324" s="10" t="str">
        <x:v>PARSED</x:v>
      </x:c>
      <x:c r="J4324" s="10" t="str">
        <x:v>NO_SEMANTIC_VALIDATOR_DETERMINISTIC_PASS</x:v>
      </x:c>
      <x:c r="K4324" s="10" t="str">
        <x:v>18ed4b8fc5eb3980baabe6241ce9f8af6c44bc9a495950e5b2f9f526182b64e9</x:v>
      </x:c>
      <x:c r="L4324" s="10" t="str">
        <x:v>historical_three</x:v>
      </x:c>
      <x:c r="M4324" s="10" t="n">
        <x:v>1</x:v>
      </x:c>
      <x:c r="N4324" s="10" t="n">
        <x:v>0</x:v>
      </x:c>
      <x:c r="O4324" s="10" t="n">
        <x:v>0</x:v>
      </x:c>
      <x:c r="P4324" s="9" t="str">
        <x:f>'CaseReview'!U2138</x:f>
        <x:v>PASS</x:v>
      </x:c>
      <x:c r="Q4324" s="9" t="n">
        <x:f>IF(AND(T4324=1,G4324=P4324),1,0)</x:f>
        <x:v>1</x:v>
      </x:c>
      <x:c r="R4324" s="9" t="n">
        <x:f>IF(AND(T4324=1,G4324="PASS",P4324="FAIL"),1,0)</x:f>
        <x:v>0</x:v>
      </x:c>
      <x:c r="S4324" s="9" t="n">
        <x:f>IF(AND(T4324=1,G4324="FAIL",P4324="PASS"),1,0)</x:f>
        <x:v>0</x:v>
      </x:c>
      <x:c r="T4324" s="9" t="n">
        <x:v>1</x:v>
      </x:c>
      <x:c r="U4324" s="9" t="n">
        <x:v>6</x:v>
      </x:c>
      <x:c r="V4324" s="9" t="str">
        <x:v>MVP/SHACL_GENERATION_PIPELINE/experiments/LUNA_NO_SEMANTIC_VALIDATOR/RUN_01/runs/RUN-TRF-127-20260901T114533981282Z/artifacts/attempt_01/candidate_shape.ttl</x:v>
      </x:c>
    </x:row>
    <x:row r="4325" ht="22" customHeight="1">
      <x:c r="A4325" s="10" t="str">
        <x:v>NO_SEMANTIC</x:v>
      </x:c>
      <x:c r="B4325" s="10" t="str">
        <x:v>TRF-127</x:v>
      </x:c>
      <x:c r="C4325" s="10" t="str">
        <x:v>TRF-127-P02</x:v>
      </x:c>
      <x:c r="D4325" s="10" t="str">
        <x:v>RUN_01</x:v>
      </x:c>
      <x:c r="E4325" s="10" t="str">
        <x:v>ORIGINAL_LEDGER</x:v>
      </x:c>
      <x:c r="F4325" s="10" t="str">
        <x:v>PASS</x:v>
      </x:c>
      <x:c r="G4325" s="10" t="str">
        <x:v>PASS</x:v>
      </x:c>
      <x:c r="H4325" s="10" t="str">
        <x:v>EXECUTED</x:v>
      </x:c>
      <x:c r="I4325" s="10" t="str">
        <x:v>PARSED</x:v>
      </x:c>
      <x:c r="J4325" s="10" t="str">
        <x:v>NO_SEMANTIC_VALIDATOR_DETERMINISTIC_PASS</x:v>
      </x:c>
      <x:c r="K4325" s="10" t="str">
        <x:v>18ed4b8fc5eb3980baabe6241ce9f8af6c44bc9a495950e5b2f9f526182b64e9</x:v>
      </x:c>
      <x:c r="L4325" s="10" t="str">
        <x:v>historical_three</x:v>
      </x:c>
      <x:c r="M4325" s="10" t="n">
        <x:v>1</x:v>
      </x:c>
      <x:c r="N4325" s="10" t="n">
        <x:v>0</x:v>
      </x:c>
      <x:c r="O4325" s="10" t="n">
        <x:v>0</x:v>
      </x:c>
      <x:c r="P4325" s="9" t="str">
        <x:f>'CaseReview'!U2139</x:f>
        <x:v>PASS</x:v>
      </x:c>
      <x:c r="Q4325" s="9" t="n">
        <x:f>IF(AND(T4325=1,G4325=P4325),1,0)</x:f>
        <x:v>1</x:v>
      </x:c>
      <x:c r="R4325" s="9" t="n">
        <x:f>IF(AND(T4325=1,G4325="PASS",P4325="FAIL"),1,0)</x:f>
        <x:v>0</x:v>
      </x:c>
      <x:c r="S4325" s="9" t="n">
        <x:f>IF(AND(T4325=1,G4325="FAIL",P4325="PASS"),1,0)</x:f>
        <x:v>0</x:v>
      </x:c>
      <x:c r="T4325" s="9" t="n">
        <x:v>1</x:v>
      </x:c>
      <x:c r="U4325" s="9" t="n">
        <x:v>6</x:v>
      </x:c>
      <x:c r="V4325" s="9" t="str">
        <x:v>MVP/SHACL_GENERATION_PIPELINE/experiments/LUNA_NO_SEMANTIC_VALIDATOR/RUN_01/runs/RUN-TRF-127-20260901T114533981282Z/artifacts/attempt_01/candidate_shape.ttl</x:v>
      </x:c>
    </x:row>
    <x:row r="4326" ht="22" customHeight="1">
      <x:c r="A4326" s="10" t="str">
        <x:v>NO_SEMANTIC</x:v>
      </x:c>
      <x:c r="B4326" s="10" t="str">
        <x:v>TRF-128</x:v>
      </x:c>
      <x:c r="C4326" s="10" t="str">
        <x:v>TRF-128-F01</x:v>
      </x:c>
      <x:c r="D4326" s="10" t="str">
        <x:v>RUN_01</x:v>
      </x:c>
      <x:c r="E4326" s="10" t="str">
        <x:v>ORIGINAL_LEDGER</x:v>
      </x:c>
      <x:c r="F4326" s="10" t="str">
        <x:v>FAIL</x:v>
      </x:c>
      <x:c r="G4326" s="10" t="str">
        <x:v>FAIL</x:v>
      </x:c>
      <x:c r="H4326" s="10" t="str">
        <x:v>EXECUTED</x:v>
      </x:c>
      <x:c r="I4326" s="10" t="str">
        <x:v>PARSED</x:v>
      </x:c>
      <x:c r="J4326" s="10" t="str">
        <x:v>NO_SEMANTIC_VALIDATOR_DETERMINISTIC_PASS</x:v>
      </x:c>
      <x:c r="K4326" s="10" t="str">
        <x:v>28d57134b5b6721fdddfe43d88b0dd3b224212f3c3508e34d9433a0e5041ae19</x:v>
      </x:c>
      <x:c r="L4326" s="10" t="str">
        <x:v>historical_three</x:v>
      </x:c>
      <x:c r="M4326" s="10" t="n">
        <x:v>1</x:v>
      </x:c>
      <x:c r="N4326" s="10" t="n">
        <x:v>0</x:v>
      </x:c>
      <x:c r="O4326" s="10" t="n">
        <x:v>0</x:v>
      </x:c>
      <x:c r="P4326" s="9" t="str">
        <x:f>'CaseReview'!U2140</x:f>
        <x:v>FAIL</x:v>
      </x:c>
      <x:c r="Q4326" s="9" t="n">
        <x:f>IF(AND(T4326=1,G4326=P4326),1,0)</x:f>
        <x:v>1</x:v>
      </x:c>
      <x:c r="R4326" s="9" t="n">
        <x:f>IF(AND(T4326=1,G4326="PASS",P4326="FAIL"),1,0)</x:f>
        <x:v>0</x:v>
      </x:c>
      <x:c r="S4326" s="9" t="n">
        <x:f>IF(AND(T4326=1,G4326="FAIL",P4326="PASS"),1,0)</x:f>
        <x:v>0</x:v>
      </x:c>
      <x:c r="T4326" s="9" t="n">
        <x:v>1</x:v>
      </x:c>
      <x:c r="U4326" s="9" t="n">
        <x:v>9</x:v>
      </x:c>
      <x:c r="V4326" s="9" t="str">
        <x:v>MVP/SHACL_GENERATION_PIPELINE/experiments/LUNA_NO_SEMANTIC_VALIDATOR/RUN_01/runs/RUN-TRF-128-20260901T114609593659Z/artifacts/attempt_01/candidate_shape.ttl</x:v>
      </x:c>
    </x:row>
    <x:row r="4327" ht="22" customHeight="1">
      <x:c r="A4327" s="10" t="str">
        <x:v>NO_SEMANTIC</x:v>
      </x:c>
      <x:c r="B4327" s="10" t="str">
        <x:v>TRF-128</x:v>
      </x:c>
      <x:c r="C4327" s="10" t="str">
        <x:v>TRF-128-F02</x:v>
      </x:c>
      <x:c r="D4327" s="10" t="str">
        <x:v>RUN_01</x:v>
      </x:c>
      <x:c r="E4327" s="10" t="str">
        <x:v>ORIGINAL_LEDGER</x:v>
      </x:c>
      <x:c r="F4327" s="10" t="str">
        <x:v>FAIL</x:v>
      </x:c>
      <x:c r="G4327" s="10" t="str">
        <x:v>FAIL</x:v>
      </x:c>
      <x:c r="H4327" s="10" t="str">
        <x:v>EXECUTED</x:v>
      </x:c>
      <x:c r="I4327" s="10" t="str">
        <x:v>PARSED</x:v>
      </x:c>
      <x:c r="J4327" s="10" t="str">
        <x:v>NO_SEMANTIC_VALIDATOR_DETERMINISTIC_PASS</x:v>
      </x:c>
      <x:c r="K4327" s="10" t="str">
        <x:v>28d57134b5b6721fdddfe43d88b0dd3b224212f3c3508e34d9433a0e5041ae19</x:v>
      </x:c>
      <x:c r="L4327" s="10" t="str">
        <x:v>historical_three</x:v>
      </x:c>
      <x:c r="M4327" s="10" t="n">
        <x:v>1</x:v>
      </x:c>
      <x:c r="N4327" s="10" t="n">
        <x:v>0</x:v>
      </x:c>
      <x:c r="O4327" s="10" t="n">
        <x:v>0</x:v>
      </x:c>
      <x:c r="P4327" s="9" t="str">
        <x:f>'CaseReview'!U2141</x:f>
        <x:v>FAIL</x:v>
      </x:c>
      <x:c r="Q4327" s="9" t="n">
        <x:f>IF(AND(T4327=1,G4327=P4327),1,0)</x:f>
        <x:v>1</x:v>
      </x:c>
      <x:c r="R4327" s="9" t="n">
        <x:f>IF(AND(T4327=1,G4327="PASS",P4327="FAIL"),1,0)</x:f>
        <x:v>0</x:v>
      </x:c>
      <x:c r="S4327" s="9" t="n">
        <x:f>IF(AND(T4327=1,G4327="FAIL",P4327="PASS"),1,0)</x:f>
        <x:v>0</x:v>
      </x:c>
      <x:c r="T4327" s="9" t="n">
        <x:v>1</x:v>
      </x:c>
      <x:c r="U4327" s="9" t="n">
        <x:v>9</x:v>
      </x:c>
      <x:c r="V4327" s="9" t="str">
        <x:v>MVP/SHACL_GENERATION_PIPELINE/experiments/LUNA_NO_SEMANTIC_VALIDATOR/RUN_01/runs/RUN-TRF-128-20260901T114609593659Z/artifacts/attempt_01/candidate_shape.ttl</x:v>
      </x:c>
    </x:row>
    <x:row r="4328" ht="22" customHeight="1">
      <x:c r="A4328" s="10" t="str">
        <x:v>NO_SEMANTIC</x:v>
      </x:c>
      <x:c r="B4328" s="10" t="str">
        <x:v>TRF-128</x:v>
      </x:c>
      <x:c r="C4328" s="10" t="str">
        <x:v>TRF-128-F03</x:v>
      </x:c>
      <x:c r="D4328" s="10" t="str">
        <x:v>RUN_01</x:v>
      </x:c>
      <x:c r="E4328" s="10" t="str">
        <x:v>ORIGINAL_LEDGER</x:v>
      </x:c>
      <x:c r="F4328" s="10" t="str">
        <x:v>FAIL</x:v>
      </x:c>
      <x:c r="G4328" s="10" t="str">
        <x:v>FAIL</x:v>
      </x:c>
      <x:c r="H4328" s="10" t="str">
        <x:v>EXECUTED</x:v>
      </x:c>
      <x:c r="I4328" s="10" t="str">
        <x:v>PARSED</x:v>
      </x:c>
      <x:c r="J4328" s="10" t="str">
        <x:v>NO_SEMANTIC_VALIDATOR_DETERMINISTIC_PASS</x:v>
      </x:c>
      <x:c r="K4328" s="10" t="str">
        <x:v>28d57134b5b6721fdddfe43d88b0dd3b224212f3c3508e34d9433a0e5041ae19</x:v>
      </x:c>
      <x:c r="L4328" s="10" t="str">
        <x:v>historical_three</x:v>
      </x:c>
      <x:c r="M4328" s="10" t="n">
        <x:v>1</x:v>
      </x:c>
      <x:c r="N4328" s="10" t="n">
        <x:v>0</x:v>
      </x:c>
      <x:c r="O4328" s="10" t="n">
        <x:v>0</x:v>
      </x:c>
      <x:c r="P4328" s="9" t="str">
        <x:f>'CaseReview'!U2142</x:f>
        <x:v>FAIL</x:v>
      </x:c>
      <x:c r="Q4328" s="9" t="n">
        <x:f>IF(AND(T4328=1,G4328=P4328),1,0)</x:f>
        <x:v>1</x:v>
      </x:c>
      <x:c r="R4328" s="9" t="n">
        <x:f>IF(AND(T4328=1,G4328="PASS",P4328="FAIL"),1,0)</x:f>
        <x:v>0</x:v>
      </x:c>
      <x:c r="S4328" s="9" t="n">
        <x:f>IF(AND(T4328=1,G4328="FAIL",P4328="PASS"),1,0)</x:f>
        <x:v>0</x:v>
      </x:c>
      <x:c r="T4328" s="9" t="n">
        <x:v>1</x:v>
      </x:c>
      <x:c r="U4328" s="9" t="n">
        <x:v>9</x:v>
      </x:c>
      <x:c r="V4328" s="9" t="str">
        <x:v>MVP/SHACL_GENERATION_PIPELINE/experiments/LUNA_NO_SEMANTIC_VALIDATOR/RUN_01/runs/RUN-TRF-128-20260901T114609593659Z/artifacts/attempt_01/candidate_shape.ttl</x:v>
      </x:c>
    </x:row>
    <x:row r="4329" ht="22" customHeight="1">
      <x:c r="A4329" s="10" t="str">
        <x:v>NO_SEMANTIC</x:v>
      </x:c>
      <x:c r="B4329" s="10" t="str">
        <x:v>TRF-128</x:v>
      </x:c>
      <x:c r="C4329" s="10" t="str">
        <x:v>TRF-128-F04</x:v>
      </x:c>
      <x:c r="D4329" s="10" t="str">
        <x:v>RUN_01</x:v>
      </x:c>
      <x:c r="E4329" s="10" t="str">
        <x:v>ORIGINAL_LEDGER</x:v>
      </x:c>
      <x:c r="F4329" s="10" t="str">
        <x:v>FAIL</x:v>
      </x:c>
      <x:c r="G4329" s="10" t="str">
        <x:v>FAIL</x:v>
      </x:c>
      <x:c r="H4329" s="10" t="str">
        <x:v>EXECUTED</x:v>
      </x:c>
      <x:c r="I4329" s="10" t="str">
        <x:v>PARSED</x:v>
      </x:c>
      <x:c r="J4329" s="10" t="str">
        <x:v>NO_SEMANTIC_VALIDATOR_DETERMINISTIC_PASS</x:v>
      </x:c>
      <x:c r="K4329" s="10" t="str">
        <x:v>28d57134b5b6721fdddfe43d88b0dd3b224212f3c3508e34d9433a0e5041ae19</x:v>
      </x:c>
      <x:c r="L4329" s="10" t="str">
        <x:v>historical_three</x:v>
      </x:c>
      <x:c r="M4329" s="10" t="n">
        <x:v>1</x:v>
      </x:c>
      <x:c r="N4329" s="10" t="n">
        <x:v>0</x:v>
      </x:c>
      <x:c r="O4329" s="10" t="n">
        <x:v>0</x:v>
      </x:c>
      <x:c r="P4329" s="9" t="str">
        <x:f>'CaseReview'!U2143</x:f>
        <x:v>FAIL</x:v>
      </x:c>
      <x:c r="Q4329" s="9" t="n">
        <x:f>IF(AND(T4329=1,G4329=P4329),1,0)</x:f>
        <x:v>1</x:v>
      </x:c>
      <x:c r="R4329" s="9" t="n">
        <x:f>IF(AND(T4329=1,G4329="PASS",P4329="FAIL"),1,0)</x:f>
        <x:v>0</x:v>
      </x:c>
      <x:c r="S4329" s="9" t="n">
        <x:f>IF(AND(T4329=1,G4329="FAIL",P4329="PASS"),1,0)</x:f>
        <x:v>0</x:v>
      </x:c>
      <x:c r="T4329" s="9" t="n">
        <x:v>1</x:v>
      </x:c>
      <x:c r="U4329" s="9" t="n">
        <x:v>9</x:v>
      </x:c>
      <x:c r="V4329" s="9" t="str">
        <x:v>MVP/SHACL_GENERATION_PIPELINE/experiments/LUNA_NO_SEMANTIC_VALIDATOR/RUN_01/runs/RUN-TRF-128-20260901T114609593659Z/artifacts/attempt_01/candidate_shape.ttl</x:v>
      </x:c>
    </x:row>
    <x:row r="4330" ht="22" customHeight="1">
      <x:c r="A4330" s="10" t="str">
        <x:v>NO_SEMANTIC</x:v>
      </x:c>
      <x:c r="B4330" s="10" t="str">
        <x:v>TRF-128</x:v>
      </x:c>
      <x:c r="C4330" s="10" t="str">
        <x:v>TRF-128-F05</x:v>
      </x:c>
      <x:c r="D4330" s="10" t="str">
        <x:v>RUN_01</x:v>
      </x:c>
      <x:c r="E4330" s="10" t="str">
        <x:v>ORIGINAL_LEDGER</x:v>
      </x:c>
      <x:c r="F4330" s="10" t="str">
        <x:v>FAIL</x:v>
      </x:c>
      <x:c r="G4330" s="10" t="str">
        <x:v>FAIL</x:v>
      </x:c>
      <x:c r="H4330" s="10" t="str">
        <x:v>EXECUTED</x:v>
      </x:c>
      <x:c r="I4330" s="10" t="str">
        <x:v>PARSED</x:v>
      </x:c>
      <x:c r="J4330" s="10" t="str">
        <x:v>NO_SEMANTIC_VALIDATOR_DETERMINISTIC_PASS</x:v>
      </x:c>
      <x:c r="K4330" s="10" t="str">
        <x:v>28d57134b5b6721fdddfe43d88b0dd3b224212f3c3508e34d9433a0e5041ae19</x:v>
      </x:c>
      <x:c r="L4330" s="10" t="str">
        <x:v>historical_three</x:v>
      </x:c>
      <x:c r="M4330" s="10" t="n">
        <x:v>1</x:v>
      </x:c>
      <x:c r="N4330" s="10" t="n">
        <x:v>0</x:v>
      </x:c>
      <x:c r="O4330" s="10" t="n">
        <x:v>0</x:v>
      </x:c>
      <x:c r="P4330" s="9" t="str">
        <x:f>'CaseReview'!U2144</x:f>
        <x:v>FAIL</x:v>
      </x:c>
      <x:c r="Q4330" s="9" t="n">
        <x:f>IF(AND(T4330=1,G4330=P4330),1,0)</x:f>
        <x:v>1</x:v>
      </x:c>
      <x:c r="R4330" s="9" t="n">
        <x:f>IF(AND(T4330=1,G4330="PASS",P4330="FAIL"),1,0)</x:f>
        <x:v>0</x:v>
      </x:c>
      <x:c r="S4330" s="9" t="n">
        <x:f>IF(AND(T4330=1,G4330="FAIL",P4330="PASS"),1,0)</x:f>
        <x:v>0</x:v>
      </x:c>
      <x:c r="T4330" s="9" t="n">
        <x:v>1</x:v>
      </x:c>
      <x:c r="U4330" s="9" t="n">
        <x:v>9</x:v>
      </x:c>
      <x:c r="V4330" s="9" t="str">
        <x:v>MVP/SHACL_GENERATION_PIPELINE/experiments/LUNA_NO_SEMANTIC_VALIDATOR/RUN_01/runs/RUN-TRF-128-20260901T114609593659Z/artifacts/attempt_01/candidate_shape.ttl</x:v>
      </x:c>
    </x:row>
    <x:row r="4331" ht="22" customHeight="1">
      <x:c r="A4331" s="10" t="str">
        <x:v>NO_SEMANTIC</x:v>
      </x:c>
      <x:c r="B4331" s="10" t="str">
        <x:v>TRF-128</x:v>
      </x:c>
      <x:c r="C4331" s="10" t="str">
        <x:v>TRF-128-P01</x:v>
      </x:c>
      <x:c r="D4331" s="10" t="str">
        <x:v>RUN_01</x:v>
      </x:c>
      <x:c r="E4331" s="10" t="str">
        <x:v>ORIGINAL_LEDGER</x:v>
      </x:c>
      <x:c r="F4331" s="10" t="str">
        <x:v>PASS</x:v>
      </x:c>
      <x:c r="G4331" s="10" t="str">
        <x:v>PASS</x:v>
      </x:c>
      <x:c r="H4331" s="10" t="str">
        <x:v>EXECUTED</x:v>
      </x:c>
      <x:c r="I4331" s="10" t="str">
        <x:v>PARSED</x:v>
      </x:c>
      <x:c r="J4331" s="10" t="str">
        <x:v>NO_SEMANTIC_VALIDATOR_DETERMINISTIC_PASS</x:v>
      </x:c>
      <x:c r="K4331" s="10" t="str">
        <x:v>28d57134b5b6721fdddfe43d88b0dd3b224212f3c3508e34d9433a0e5041ae19</x:v>
      </x:c>
      <x:c r="L4331" s="10" t="str">
        <x:v>historical_three</x:v>
      </x:c>
      <x:c r="M4331" s="10" t="n">
        <x:v>1</x:v>
      </x:c>
      <x:c r="N4331" s="10" t="n">
        <x:v>0</x:v>
      </x:c>
      <x:c r="O4331" s="10" t="n">
        <x:v>0</x:v>
      </x:c>
      <x:c r="P4331" s="9" t="str">
        <x:f>'CaseReview'!U2145</x:f>
        <x:v>PASS</x:v>
      </x:c>
      <x:c r="Q4331" s="9" t="n">
        <x:f>IF(AND(T4331=1,G4331=P4331),1,0)</x:f>
        <x:v>1</x:v>
      </x:c>
      <x:c r="R4331" s="9" t="n">
        <x:f>IF(AND(T4331=1,G4331="PASS",P4331="FAIL"),1,0)</x:f>
        <x:v>0</x:v>
      </x:c>
      <x:c r="S4331" s="9" t="n">
        <x:f>IF(AND(T4331=1,G4331="FAIL",P4331="PASS"),1,0)</x:f>
        <x:v>0</x:v>
      </x:c>
      <x:c r="T4331" s="9" t="n">
        <x:v>1</x:v>
      </x:c>
      <x:c r="U4331" s="9" t="n">
        <x:v>9</x:v>
      </x:c>
      <x:c r="V4331" s="9" t="str">
        <x:v>MVP/SHACL_GENERATION_PIPELINE/experiments/LUNA_NO_SEMANTIC_VALIDATOR/RUN_01/runs/RUN-TRF-128-20260901T114609593659Z/artifacts/attempt_01/candidate_shape.ttl</x:v>
      </x:c>
    </x:row>
    <x:row r="4332" ht="22" customHeight="1">
      <x:c r="A4332" s="10" t="str">
        <x:v>NO_SEMANTIC</x:v>
      </x:c>
      <x:c r="B4332" s="10" t="str">
        <x:v>TRF-128</x:v>
      </x:c>
      <x:c r="C4332" s="10" t="str">
        <x:v>TRF-128-P02</x:v>
      </x:c>
      <x:c r="D4332" s="10" t="str">
        <x:v>RUN_01</x:v>
      </x:c>
      <x:c r="E4332" s="10" t="str">
        <x:v>ORIGINAL_LEDGER</x:v>
      </x:c>
      <x:c r="F4332" s="10" t="str">
        <x:v>PASS</x:v>
      </x:c>
      <x:c r="G4332" s="10" t="str">
        <x:v>PASS</x:v>
      </x:c>
      <x:c r="H4332" s="10" t="str">
        <x:v>EXECUTED</x:v>
      </x:c>
      <x:c r="I4332" s="10" t="str">
        <x:v>PARSED</x:v>
      </x:c>
      <x:c r="J4332" s="10" t="str">
        <x:v>NO_SEMANTIC_VALIDATOR_DETERMINISTIC_PASS</x:v>
      </x:c>
      <x:c r="K4332" s="10" t="str">
        <x:v>28d57134b5b6721fdddfe43d88b0dd3b224212f3c3508e34d9433a0e5041ae19</x:v>
      </x:c>
      <x:c r="L4332" s="10" t="str">
        <x:v>historical_three</x:v>
      </x:c>
      <x:c r="M4332" s="10" t="n">
        <x:v>1</x:v>
      </x:c>
      <x:c r="N4332" s="10" t="n">
        <x:v>0</x:v>
      </x:c>
      <x:c r="O4332" s="10" t="n">
        <x:v>0</x:v>
      </x:c>
      <x:c r="P4332" s="9" t="str">
        <x:f>'CaseReview'!U2146</x:f>
        <x:v>PASS</x:v>
      </x:c>
      <x:c r="Q4332" s="9" t="n">
        <x:f>IF(AND(T4332=1,G4332=P4332),1,0)</x:f>
        <x:v>1</x:v>
      </x:c>
      <x:c r="R4332" s="9" t="n">
        <x:f>IF(AND(T4332=1,G4332="PASS",P4332="FAIL"),1,0)</x:f>
        <x:v>0</x:v>
      </x:c>
      <x:c r="S4332" s="9" t="n">
        <x:f>IF(AND(T4332=1,G4332="FAIL",P4332="PASS"),1,0)</x:f>
        <x:v>0</x:v>
      </x:c>
      <x:c r="T4332" s="9" t="n">
        <x:v>1</x:v>
      </x:c>
      <x:c r="U4332" s="9" t="n">
        <x:v>9</x:v>
      </x:c>
      <x:c r="V4332" s="9" t="str">
        <x:v>MVP/SHACL_GENERATION_PIPELINE/experiments/LUNA_NO_SEMANTIC_VALIDATOR/RUN_01/runs/RUN-TRF-128-20260901T114609593659Z/artifacts/attempt_01/candidate_shape.ttl</x:v>
      </x:c>
    </x:row>
    <x:row r="4333" ht="22" customHeight="1">
      <x:c r="A4333" s="10" t="str">
        <x:v>NO_SEMANTIC</x:v>
      </x:c>
      <x:c r="B4333" s="10" t="str">
        <x:v>TRF-128</x:v>
      </x:c>
      <x:c r="C4333" s="10" t="str">
        <x:v>TRF-128-P03</x:v>
      </x:c>
      <x:c r="D4333" s="10" t="str">
        <x:v>RUN_01</x:v>
      </x:c>
      <x:c r="E4333" s="10" t="str">
        <x:v>ORIGINAL_LEDGER</x:v>
      </x:c>
      <x:c r="F4333" s="10" t="str">
        <x:v>PASS</x:v>
      </x:c>
      <x:c r="G4333" s="10" t="str">
        <x:v>PASS</x:v>
      </x:c>
      <x:c r="H4333" s="10" t="str">
        <x:v>EXECUTED</x:v>
      </x:c>
      <x:c r="I4333" s="10" t="str">
        <x:v>PARSED</x:v>
      </x:c>
      <x:c r="J4333" s="10" t="str">
        <x:v>NO_SEMANTIC_VALIDATOR_DETERMINISTIC_PASS</x:v>
      </x:c>
      <x:c r="K4333" s="10" t="str">
        <x:v>28d57134b5b6721fdddfe43d88b0dd3b224212f3c3508e34d9433a0e5041ae19</x:v>
      </x:c>
      <x:c r="L4333" s="10" t="str">
        <x:v>historical_three</x:v>
      </x:c>
      <x:c r="M4333" s="10" t="n">
        <x:v>1</x:v>
      </x:c>
      <x:c r="N4333" s="10" t="n">
        <x:v>0</x:v>
      </x:c>
      <x:c r="O4333" s="10" t="n">
        <x:v>0</x:v>
      </x:c>
      <x:c r="P4333" s="9" t="str">
        <x:f>'CaseReview'!U2147</x:f>
        <x:v>PASS</x:v>
      </x:c>
      <x:c r="Q4333" s="9" t="n">
        <x:f>IF(AND(T4333=1,G4333=P4333),1,0)</x:f>
        <x:v>1</x:v>
      </x:c>
      <x:c r="R4333" s="9" t="n">
        <x:f>IF(AND(T4333=1,G4333="PASS",P4333="FAIL"),1,0)</x:f>
        <x:v>0</x:v>
      </x:c>
      <x:c r="S4333" s="9" t="n">
        <x:f>IF(AND(T4333=1,G4333="FAIL",P4333="PASS"),1,0)</x:f>
        <x:v>0</x:v>
      </x:c>
      <x:c r="T4333" s="9" t="n">
        <x:v>1</x:v>
      </x:c>
      <x:c r="U4333" s="9" t="n">
        <x:v>9</x:v>
      </x:c>
      <x:c r="V4333" s="9" t="str">
        <x:v>MVP/SHACL_GENERATION_PIPELINE/experiments/LUNA_NO_SEMANTIC_VALIDATOR/RUN_01/runs/RUN-TRF-128-20260901T114609593659Z/artifacts/attempt_01/candidate_shape.ttl</x:v>
      </x:c>
    </x:row>
    <x:row r="4334" ht="22" customHeight="1">
      <x:c r="A4334" s="10" t="str">
        <x:v>NO_SEMANTIC</x:v>
      </x:c>
      <x:c r="B4334" s="10" t="str">
        <x:v>TRF-128</x:v>
      </x:c>
      <x:c r="C4334" s="10" t="str">
        <x:v>TRF-128-P04</x:v>
      </x:c>
      <x:c r="D4334" s="10" t="str">
        <x:v>RUN_01</x:v>
      </x:c>
      <x:c r="E4334" s="10" t="str">
        <x:v>ORIGINAL_LEDGER</x:v>
      </x:c>
      <x:c r="F4334" s="10" t="str">
        <x:v>PASS</x:v>
      </x:c>
      <x:c r="G4334" s="10" t="str">
        <x:v>PASS</x:v>
      </x:c>
      <x:c r="H4334" s="10" t="str">
        <x:v>EXECUTED</x:v>
      </x:c>
      <x:c r="I4334" s="10" t="str">
        <x:v>PARSED</x:v>
      </x:c>
      <x:c r="J4334" s="10" t="str">
        <x:v>NO_SEMANTIC_VALIDATOR_DETERMINISTIC_PASS</x:v>
      </x:c>
      <x:c r="K4334" s="10" t="str">
        <x:v>28d57134b5b6721fdddfe43d88b0dd3b224212f3c3508e34d9433a0e5041ae19</x:v>
      </x:c>
      <x:c r="L4334" s="10" t="str">
        <x:v>historical_three</x:v>
      </x:c>
      <x:c r="M4334" s="10" t="n">
        <x:v>1</x:v>
      </x:c>
      <x:c r="N4334" s="10" t="n">
        <x:v>0</x:v>
      </x:c>
      <x:c r="O4334" s="10" t="n">
        <x:v>0</x:v>
      </x:c>
      <x:c r="P4334" s="9" t="str">
        <x:f>'CaseReview'!U2148</x:f>
        <x:v>PASS</x:v>
      </x:c>
      <x:c r="Q4334" s="9" t="n">
        <x:f>IF(AND(T4334=1,G4334=P4334),1,0)</x:f>
        <x:v>1</x:v>
      </x:c>
      <x:c r="R4334" s="9" t="n">
        <x:f>IF(AND(T4334=1,G4334="PASS",P4334="FAIL"),1,0)</x:f>
        <x:v>0</x:v>
      </x:c>
      <x:c r="S4334" s="9" t="n">
        <x:f>IF(AND(T4334=1,G4334="FAIL",P4334="PASS"),1,0)</x:f>
        <x:v>0</x:v>
      </x:c>
      <x:c r="T4334" s="9" t="n">
        <x:v>1</x:v>
      </x:c>
      <x:c r="U4334" s="9" t="n">
        <x:v>9</x:v>
      </x:c>
      <x:c r="V4334" s="9" t="str">
        <x:v>MVP/SHACL_GENERATION_PIPELINE/experiments/LUNA_NO_SEMANTIC_VALIDATOR/RUN_01/runs/RUN-TRF-128-20260901T114609593659Z/artifacts/attempt_01/candidate_shape.ttl</x:v>
      </x:c>
    </x:row>
    <x:row r="4335" ht="22" customHeight="1">
      <x:c r="A4335" s="10" t="str">
        <x:v>NO_SEMANTIC</x:v>
      </x:c>
      <x:c r="B4335" s="10" t="str">
        <x:v>TRF-129</x:v>
      </x:c>
      <x:c r="C4335" s="10" t="str">
        <x:v>TRF-129-F01</x:v>
      </x:c>
      <x:c r="D4335" s="10" t="str">
        <x:v>RUN_01</x:v>
      </x:c>
      <x:c r="E4335" s="10" t="str">
        <x:v>ORIGINAL_LEDGER</x:v>
      </x:c>
      <x:c r="F4335" s="10" t="str">
        <x:v>FAIL</x:v>
      </x:c>
      <x:c r="G4335" s="10" t="str">
        <x:v>FAIL</x:v>
      </x:c>
      <x:c r="H4335" s="10" t="str">
        <x:v>EXECUTED</x:v>
      </x:c>
      <x:c r="I4335" s="10" t="str">
        <x:v>PARSED</x:v>
      </x:c>
      <x:c r="J4335" s="10" t="str">
        <x:v>NO_SEMANTIC_VALIDATOR_DETERMINISTIC_PASS</x:v>
      </x:c>
      <x:c r="K4335" s="10" t="str">
        <x:v>22a7ead51f9f749266824a4e496aaea6629bb144e72ee533e496e1165ec2dd1d</x:v>
      </x:c>
      <x:c r="L4335" s="10" t="str">
        <x:v>historical_three</x:v>
      </x:c>
      <x:c r="M4335" s="10" t="n">
        <x:v>1</x:v>
      </x:c>
      <x:c r="N4335" s="10" t="n">
        <x:v>0</x:v>
      </x:c>
      <x:c r="O4335" s="10" t="n">
        <x:v>0</x:v>
      </x:c>
      <x:c r="P4335" s="9" t="str">
        <x:f>'CaseReview'!U2149</x:f>
        <x:v>FAIL</x:v>
      </x:c>
      <x:c r="Q4335" s="9" t="n">
        <x:f>IF(AND(T4335=1,G4335=P4335),1,0)</x:f>
        <x:v>1</x:v>
      </x:c>
      <x:c r="R4335" s="9" t="n">
        <x:f>IF(AND(T4335=1,G4335="PASS",P4335="FAIL"),1,0)</x:f>
        <x:v>0</x:v>
      </x:c>
      <x:c r="S4335" s="9" t="n">
        <x:f>IF(AND(T4335=1,G4335="FAIL",P4335="PASS"),1,0)</x:f>
        <x:v>0</x:v>
      </x:c>
      <x:c r="T4335" s="9" t="n">
        <x:v>1</x:v>
      </x:c>
      <x:c r="U4335" s="9" t="n">
        <x:v>5</x:v>
      </x:c>
      <x:c r="V4335" s="9" t="str">
        <x:v>MVP/SHACL_GENERATION_PIPELINE/experiments/LUNA_NO_SEMANTIC_VALIDATOR/RUN_01/runs/RUN-TRF-129-20260901T114649060278Z/artifacts/attempt_01/candidate_shape.ttl</x:v>
      </x:c>
    </x:row>
    <x:row r="4336" ht="22" customHeight="1">
      <x:c r="A4336" s="10" t="str">
        <x:v>NO_SEMANTIC</x:v>
      </x:c>
      <x:c r="B4336" s="10" t="str">
        <x:v>TRF-129</x:v>
      </x:c>
      <x:c r="C4336" s="10" t="str">
        <x:v>TRF-129-F02</x:v>
      </x:c>
      <x:c r="D4336" s="10" t="str">
        <x:v>RUN_01</x:v>
      </x:c>
      <x:c r="E4336" s="10" t="str">
        <x:v>ORIGINAL_LEDGER</x:v>
      </x:c>
      <x:c r="F4336" s="10" t="str">
        <x:v>FAIL</x:v>
      </x:c>
      <x:c r="G4336" s="10" t="str">
        <x:v>FAIL</x:v>
      </x:c>
      <x:c r="H4336" s="10" t="str">
        <x:v>EXECUTED</x:v>
      </x:c>
      <x:c r="I4336" s="10" t="str">
        <x:v>PARSED</x:v>
      </x:c>
      <x:c r="J4336" s="10" t="str">
        <x:v>NO_SEMANTIC_VALIDATOR_DETERMINISTIC_PASS</x:v>
      </x:c>
      <x:c r="K4336" s="10" t="str">
        <x:v>22a7ead51f9f749266824a4e496aaea6629bb144e72ee533e496e1165ec2dd1d</x:v>
      </x:c>
      <x:c r="L4336" s="10" t="str">
        <x:v>historical_three</x:v>
      </x:c>
      <x:c r="M4336" s="10" t="n">
        <x:v>1</x:v>
      </x:c>
      <x:c r="N4336" s="10" t="n">
        <x:v>0</x:v>
      </x:c>
      <x:c r="O4336" s="10" t="n">
        <x:v>0</x:v>
      </x:c>
      <x:c r="P4336" s="9" t="str">
        <x:f>'CaseReview'!U2150</x:f>
        <x:v>FAIL</x:v>
      </x:c>
      <x:c r="Q4336" s="9" t="n">
        <x:f>IF(AND(T4336=1,G4336=P4336),1,0)</x:f>
        <x:v>1</x:v>
      </x:c>
      <x:c r="R4336" s="9" t="n">
        <x:f>IF(AND(T4336=1,G4336="PASS",P4336="FAIL"),1,0)</x:f>
        <x:v>0</x:v>
      </x:c>
      <x:c r="S4336" s="9" t="n">
        <x:f>IF(AND(T4336=1,G4336="FAIL",P4336="PASS"),1,0)</x:f>
        <x:v>0</x:v>
      </x:c>
      <x:c r="T4336" s="9" t="n">
        <x:v>1</x:v>
      </x:c>
      <x:c r="U4336" s="9" t="n">
        <x:v>5</x:v>
      </x:c>
      <x:c r="V4336" s="9" t="str">
        <x:v>MVP/SHACL_GENERATION_PIPELINE/experiments/LUNA_NO_SEMANTIC_VALIDATOR/RUN_01/runs/RUN-TRF-129-20260901T114649060278Z/artifacts/attempt_01/candidate_shape.ttl</x:v>
      </x:c>
    </x:row>
    <x:row r="4337" ht="22" customHeight="1">
      <x:c r="A4337" s="10" t="str">
        <x:v>NO_SEMANTIC</x:v>
      </x:c>
      <x:c r="B4337" s="10" t="str">
        <x:v>TRF-129</x:v>
      </x:c>
      <x:c r="C4337" s="10" t="str">
        <x:v>TRF-129-F03</x:v>
      </x:c>
      <x:c r="D4337" s="10" t="str">
        <x:v>RUN_01</x:v>
      </x:c>
      <x:c r="E4337" s="10" t="str">
        <x:v>ORIGINAL_LEDGER</x:v>
      </x:c>
      <x:c r="F4337" s="10" t="str">
        <x:v>FAIL</x:v>
      </x:c>
      <x:c r="G4337" s="10" t="str">
        <x:v>FAIL</x:v>
      </x:c>
      <x:c r="H4337" s="10" t="str">
        <x:v>EXECUTED</x:v>
      </x:c>
      <x:c r="I4337" s="10" t="str">
        <x:v>PARSED</x:v>
      </x:c>
      <x:c r="J4337" s="10" t="str">
        <x:v>NO_SEMANTIC_VALIDATOR_DETERMINISTIC_PASS</x:v>
      </x:c>
      <x:c r="K4337" s="10" t="str">
        <x:v>22a7ead51f9f749266824a4e496aaea6629bb144e72ee533e496e1165ec2dd1d</x:v>
      </x:c>
      <x:c r="L4337" s="10" t="str">
        <x:v>historical_three</x:v>
      </x:c>
      <x:c r="M4337" s="10" t="n">
        <x:v>1</x:v>
      </x:c>
      <x:c r="N4337" s="10" t="n">
        <x:v>0</x:v>
      </x:c>
      <x:c r="O4337" s="10" t="n">
        <x:v>0</x:v>
      </x:c>
      <x:c r="P4337" s="9" t="str">
        <x:f>'CaseReview'!U2151</x:f>
        <x:v>FAIL</x:v>
      </x:c>
      <x:c r="Q4337" s="9" t="n">
        <x:f>IF(AND(T4337=1,G4337=P4337),1,0)</x:f>
        <x:v>1</x:v>
      </x:c>
      <x:c r="R4337" s="9" t="n">
        <x:f>IF(AND(T4337=1,G4337="PASS",P4337="FAIL"),1,0)</x:f>
        <x:v>0</x:v>
      </x:c>
      <x:c r="S4337" s="9" t="n">
        <x:f>IF(AND(T4337=1,G4337="FAIL",P4337="PASS"),1,0)</x:f>
        <x:v>0</x:v>
      </x:c>
      <x:c r="T4337" s="9" t="n">
        <x:v>1</x:v>
      </x:c>
      <x:c r="U4337" s="9" t="n">
        <x:v>5</x:v>
      </x:c>
      <x:c r="V4337" s="9" t="str">
        <x:v>MVP/SHACL_GENERATION_PIPELINE/experiments/LUNA_NO_SEMANTIC_VALIDATOR/RUN_01/runs/RUN-TRF-129-20260901T114649060278Z/artifacts/attempt_01/candidate_shape.ttl</x:v>
      </x:c>
    </x:row>
    <x:row r="4338" ht="22" customHeight="1">
      <x:c r="A4338" s="10" t="str">
        <x:v>NO_SEMANTIC</x:v>
      </x:c>
      <x:c r="B4338" s="10" t="str">
        <x:v>TRF-129</x:v>
      </x:c>
      <x:c r="C4338" s="10" t="str">
        <x:v>TRF-129-P01</x:v>
      </x:c>
      <x:c r="D4338" s="10" t="str">
        <x:v>RUN_01</x:v>
      </x:c>
      <x:c r="E4338" s="10" t="str">
        <x:v>ORIGINAL_LEDGER</x:v>
      </x:c>
      <x:c r="F4338" s="10" t="str">
        <x:v>PASS</x:v>
      </x:c>
      <x:c r="G4338" s="10" t="str">
        <x:v>PASS</x:v>
      </x:c>
      <x:c r="H4338" s="10" t="str">
        <x:v>EXECUTED</x:v>
      </x:c>
      <x:c r="I4338" s="10" t="str">
        <x:v>PARSED</x:v>
      </x:c>
      <x:c r="J4338" s="10" t="str">
        <x:v>NO_SEMANTIC_VALIDATOR_DETERMINISTIC_PASS</x:v>
      </x:c>
      <x:c r="K4338" s="10" t="str">
        <x:v>22a7ead51f9f749266824a4e496aaea6629bb144e72ee533e496e1165ec2dd1d</x:v>
      </x:c>
      <x:c r="L4338" s="10" t="str">
        <x:v>historical_three</x:v>
      </x:c>
      <x:c r="M4338" s="10" t="n">
        <x:v>1</x:v>
      </x:c>
      <x:c r="N4338" s="10" t="n">
        <x:v>0</x:v>
      </x:c>
      <x:c r="O4338" s="10" t="n">
        <x:v>0</x:v>
      </x:c>
      <x:c r="P4338" s="9" t="str">
        <x:f>'CaseReview'!U2152</x:f>
        <x:v>PASS</x:v>
      </x:c>
      <x:c r="Q4338" s="9" t="n">
        <x:f>IF(AND(T4338=1,G4338=P4338),1,0)</x:f>
        <x:v>1</x:v>
      </x:c>
      <x:c r="R4338" s="9" t="n">
        <x:f>IF(AND(T4338=1,G4338="PASS",P4338="FAIL"),1,0)</x:f>
        <x:v>0</x:v>
      </x:c>
      <x:c r="S4338" s="9" t="n">
        <x:f>IF(AND(T4338=1,G4338="FAIL",P4338="PASS"),1,0)</x:f>
        <x:v>0</x:v>
      </x:c>
      <x:c r="T4338" s="9" t="n">
        <x:v>1</x:v>
      </x:c>
      <x:c r="U4338" s="9" t="n">
        <x:v>5</x:v>
      </x:c>
      <x:c r="V4338" s="9" t="str">
        <x:v>MVP/SHACL_GENERATION_PIPELINE/experiments/LUNA_NO_SEMANTIC_VALIDATOR/RUN_01/runs/RUN-TRF-129-20260901T114649060278Z/artifacts/attempt_01/candidate_shape.ttl</x:v>
      </x:c>
    </x:row>
    <x:row r="4339" ht="22" customHeight="1">
      <x:c r="A4339" s="10" t="str">
        <x:v>NO_SEMANTIC</x:v>
      </x:c>
      <x:c r="B4339" s="10" t="str">
        <x:v>TRF-129</x:v>
      </x:c>
      <x:c r="C4339" s="10" t="str">
        <x:v>TRF-129-P02</x:v>
      </x:c>
      <x:c r="D4339" s="10" t="str">
        <x:v>RUN_01</x:v>
      </x:c>
      <x:c r="E4339" s="10" t="str">
        <x:v>ORIGINAL_LEDGER</x:v>
      </x:c>
      <x:c r="F4339" s="10" t="str">
        <x:v>PASS</x:v>
      </x:c>
      <x:c r="G4339" s="10" t="str">
        <x:v>PASS</x:v>
      </x:c>
      <x:c r="H4339" s="10" t="str">
        <x:v>EXECUTED</x:v>
      </x:c>
      <x:c r="I4339" s="10" t="str">
        <x:v>PARSED</x:v>
      </x:c>
      <x:c r="J4339" s="10" t="str">
        <x:v>NO_SEMANTIC_VALIDATOR_DETERMINISTIC_PASS</x:v>
      </x:c>
      <x:c r="K4339" s="10" t="str">
        <x:v>22a7ead51f9f749266824a4e496aaea6629bb144e72ee533e496e1165ec2dd1d</x:v>
      </x:c>
      <x:c r="L4339" s="10" t="str">
        <x:v>historical_three</x:v>
      </x:c>
      <x:c r="M4339" s="10" t="n">
        <x:v>1</x:v>
      </x:c>
      <x:c r="N4339" s="10" t="n">
        <x:v>0</x:v>
      </x:c>
      <x:c r="O4339" s="10" t="n">
        <x:v>0</x:v>
      </x:c>
      <x:c r="P4339" s="9" t="str">
        <x:f>'CaseReview'!U2153</x:f>
        <x:v>PASS</x:v>
      </x:c>
      <x:c r="Q4339" s="9" t="n">
        <x:f>IF(AND(T4339=1,G4339=P4339),1,0)</x:f>
        <x:v>1</x:v>
      </x:c>
      <x:c r="R4339" s="9" t="n">
        <x:f>IF(AND(T4339=1,G4339="PASS",P4339="FAIL"),1,0)</x:f>
        <x:v>0</x:v>
      </x:c>
      <x:c r="S4339" s="9" t="n">
        <x:f>IF(AND(T4339=1,G4339="FAIL",P4339="PASS"),1,0)</x:f>
        <x:v>0</x:v>
      </x:c>
      <x:c r="T4339" s="9" t="n">
        <x:v>1</x:v>
      </x:c>
      <x:c r="U4339" s="9" t="n">
        <x:v>5</x:v>
      </x:c>
      <x:c r="V4339" s="9" t="str">
        <x:v>MVP/SHACL_GENERATION_PIPELINE/experiments/LUNA_NO_SEMANTIC_VALIDATOR/RUN_01/runs/RUN-TRF-129-20260901T114649060278Z/artifacts/attempt_01/candidate_shape.ttl</x:v>
      </x:c>
    </x:row>
    <x:row r="4340" ht="22" customHeight="1">
      <x:c r="A4340" s="10" t="str">
        <x:v>NO_SEMANTIC</x:v>
      </x:c>
      <x:c r="B4340" s="10" t="str">
        <x:v>TRF-130</x:v>
      </x:c>
      <x:c r="C4340" s="10" t="str">
        <x:v>TRF-130-F01</x:v>
      </x:c>
      <x:c r="D4340" s="10" t="str">
        <x:v>RUN_01</x:v>
      </x:c>
      <x:c r="E4340" s="10" t="str">
        <x:v>ORIGINAL_LEDGER</x:v>
      </x:c>
      <x:c r="F4340" s="10" t="str">
        <x:v>FAIL</x:v>
      </x:c>
      <x:c r="G4340" s="10" t="str">
        <x:v>FAIL</x:v>
      </x:c>
      <x:c r="H4340" s="10" t="str">
        <x:v>EXECUTED</x:v>
      </x:c>
      <x:c r="I4340" s="10" t="str">
        <x:v>PARSED</x:v>
      </x:c>
      <x:c r="J4340" s="10" t="str">
        <x:v>NO_SEMANTIC_VALIDATOR_DETERMINISTIC_PASS</x:v>
      </x:c>
      <x:c r="K4340" s="10" t="str">
        <x:v>8ff9dbd740769810a37bc3c13cf6c34a344b0bc3806eacf8ac4eefd9deaa1989</x:v>
      </x:c>
      <x:c r="L4340" s="10" t="str">
        <x:v>historical_three</x:v>
      </x:c>
      <x:c r="M4340" s="10" t="n">
        <x:v>1</x:v>
      </x:c>
      <x:c r="N4340" s="10" t="n">
        <x:v>0</x:v>
      </x:c>
      <x:c r="O4340" s="10" t="n">
        <x:v>0</x:v>
      </x:c>
      <x:c r="P4340" s="9" t="str">
        <x:f>'CaseReview'!U2154</x:f>
        <x:v>FAIL</x:v>
      </x:c>
      <x:c r="Q4340" s="9" t="n">
        <x:f>IF(AND(T4340=1,G4340=P4340),1,0)</x:f>
        <x:v>1</x:v>
      </x:c>
      <x:c r="R4340" s="9" t="n">
        <x:f>IF(AND(T4340=1,G4340="PASS",P4340="FAIL"),1,0)</x:f>
        <x:v>0</x:v>
      </x:c>
      <x:c r="S4340" s="9" t="n">
        <x:f>IF(AND(T4340=1,G4340="FAIL",P4340="PASS"),1,0)</x:f>
        <x:v>0</x:v>
      </x:c>
      <x:c r="T4340" s="9" t="n">
        <x:v>1</x:v>
      </x:c>
      <x:c r="U4340" s="9" t="n">
        <x:v>12</x:v>
      </x:c>
      <x:c r="V4340" s="9" t="str">
        <x:v>MVP/SHACL_GENERATION_PIPELINE/experiments/LUNA_NO_SEMANTIC_VALIDATOR/RUN_01/runs/RUN-TRF-130-20260901T114705778865Z/artifacts/attempt_01/candidate_shape.ttl</x:v>
      </x:c>
    </x:row>
    <x:row r="4341" ht="22" customHeight="1">
      <x:c r="A4341" s="10" t="str">
        <x:v>NO_SEMANTIC</x:v>
      </x:c>
      <x:c r="B4341" s="10" t="str">
        <x:v>TRF-130</x:v>
      </x:c>
      <x:c r="C4341" s="10" t="str">
        <x:v>TRF-130-F02</x:v>
      </x:c>
      <x:c r="D4341" s="10" t="str">
        <x:v>RUN_01</x:v>
      </x:c>
      <x:c r="E4341" s="10" t="str">
        <x:v>ORIGINAL_LEDGER</x:v>
      </x:c>
      <x:c r="F4341" s="10" t="str">
        <x:v>FAIL</x:v>
      </x:c>
      <x:c r="G4341" s="10" t="str">
        <x:v>FAIL</x:v>
      </x:c>
      <x:c r="H4341" s="10" t="str">
        <x:v>EXECUTED</x:v>
      </x:c>
      <x:c r="I4341" s="10" t="str">
        <x:v>PARSED</x:v>
      </x:c>
      <x:c r="J4341" s="10" t="str">
        <x:v>NO_SEMANTIC_VALIDATOR_DETERMINISTIC_PASS</x:v>
      </x:c>
      <x:c r="K4341" s="10" t="str">
        <x:v>8ff9dbd740769810a37bc3c13cf6c34a344b0bc3806eacf8ac4eefd9deaa1989</x:v>
      </x:c>
      <x:c r="L4341" s="10" t="str">
        <x:v>historical_three</x:v>
      </x:c>
      <x:c r="M4341" s="10" t="n">
        <x:v>1</x:v>
      </x:c>
      <x:c r="N4341" s="10" t="n">
        <x:v>0</x:v>
      </x:c>
      <x:c r="O4341" s="10" t="n">
        <x:v>0</x:v>
      </x:c>
      <x:c r="P4341" s="9" t="str">
        <x:f>'CaseReview'!U2155</x:f>
        <x:v>FAIL</x:v>
      </x:c>
      <x:c r="Q4341" s="9" t="n">
        <x:f>IF(AND(T4341=1,G4341=P4341),1,0)</x:f>
        <x:v>1</x:v>
      </x:c>
      <x:c r="R4341" s="9" t="n">
        <x:f>IF(AND(T4341=1,G4341="PASS",P4341="FAIL"),1,0)</x:f>
        <x:v>0</x:v>
      </x:c>
      <x:c r="S4341" s="9" t="n">
        <x:f>IF(AND(T4341=1,G4341="FAIL",P4341="PASS"),1,0)</x:f>
        <x:v>0</x:v>
      </x:c>
      <x:c r="T4341" s="9" t="n">
        <x:v>1</x:v>
      </x:c>
      <x:c r="U4341" s="9" t="n">
        <x:v>12</x:v>
      </x:c>
      <x:c r="V4341" s="9" t="str">
        <x:v>MVP/SHACL_GENERATION_PIPELINE/experiments/LUNA_NO_SEMANTIC_VALIDATOR/RUN_01/runs/RUN-TRF-130-20260901T114705778865Z/artifacts/attempt_01/candidate_shape.ttl</x:v>
      </x:c>
    </x:row>
    <x:row r="4342" ht="22" customHeight="1">
      <x:c r="A4342" s="10" t="str">
        <x:v>NO_SEMANTIC</x:v>
      </x:c>
      <x:c r="B4342" s="10" t="str">
        <x:v>TRF-130</x:v>
      </x:c>
      <x:c r="C4342" s="10" t="str">
        <x:v>TRF-130-F03</x:v>
      </x:c>
      <x:c r="D4342" s="10" t="str">
        <x:v>RUN_01</x:v>
      </x:c>
      <x:c r="E4342" s="10" t="str">
        <x:v>ORIGINAL_LEDGER</x:v>
      </x:c>
      <x:c r="F4342" s="10" t="str">
        <x:v>FAIL</x:v>
      </x:c>
      <x:c r="G4342" s="10" t="str">
        <x:v>FAIL</x:v>
      </x:c>
      <x:c r="H4342" s="10" t="str">
        <x:v>EXECUTED</x:v>
      </x:c>
      <x:c r="I4342" s="10" t="str">
        <x:v>PARSED</x:v>
      </x:c>
      <x:c r="J4342" s="10" t="str">
        <x:v>NO_SEMANTIC_VALIDATOR_DETERMINISTIC_PASS</x:v>
      </x:c>
      <x:c r="K4342" s="10" t="str">
        <x:v>8ff9dbd740769810a37bc3c13cf6c34a344b0bc3806eacf8ac4eefd9deaa1989</x:v>
      </x:c>
      <x:c r="L4342" s="10" t="str">
        <x:v>historical_three</x:v>
      </x:c>
      <x:c r="M4342" s="10" t="n">
        <x:v>1</x:v>
      </x:c>
      <x:c r="N4342" s="10" t="n">
        <x:v>0</x:v>
      </x:c>
      <x:c r="O4342" s="10" t="n">
        <x:v>0</x:v>
      </x:c>
      <x:c r="P4342" s="9" t="str">
        <x:f>'CaseReview'!U2156</x:f>
        <x:v>FAIL</x:v>
      </x:c>
      <x:c r="Q4342" s="9" t="n">
        <x:f>IF(AND(T4342=1,G4342=P4342),1,0)</x:f>
        <x:v>1</x:v>
      </x:c>
      <x:c r="R4342" s="9" t="n">
        <x:f>IF(AND(T4342=1,G4342="PASS",P4342="FAIL"),1,0)</x:f>
        <x:v>0</x:v>
      </x:c>
      <x:c r="S4342" s="9" t="n">
        <x:f>IF(AND(T4342=1,G4342="FAIL",P4342="PASS"),1,0)</x:f>
        <x:v>0</x:v>
      </x:c>
      <x:c r="T4342" s="9" t="n">
        <x:v>1</x:v>
      </x:c>
      <x:c r="U4342" s="9" t="n">
        <x:v>12</x:v>
      </x:c>
      <x:c r="V4342" s="9" t="str">
        <x:v>MVP/SHACL_GENERATION_PIPELINE/experiments/LUNA_NO_SEMANTIC_VALIDATOR/RUN_01/runs/RUN-TRF-130-20260901T114705778865Z/artifacts/attempt_01/candidate_shape.ttl</x:v>
      </x:c>
    </x:row>
    <x:row r="4343" ht="22" customHeight="1">
      <x:c r="A4343" s="10" t="str">
        <x:v>NO_SEMANTIC</x:v>
      </x:c>
      <x:c r="B4343" s="10" t="str">
        <x:v>TRF-130</x:v>
      </x:c>
      <x:c r="C4343" s="10" t="str">
        <x:v>TRF-130-F04</x:v>
      </x:c>
      <x:c r="D4343" s="10" t="str">
        <x:v>RUN_01</x:v>
      </x:c>
      <x:c r="E4343" s="10" t="str">
        <x:v>ORIGINAL_LEDGER</x:v>
      </x:c>
      <x:c r="F4343" s="10" t="str">
        <x:v>FAIL</x:v>
      </x:c>
      <x:c r="G4343" s="10" t="str">
        <x:v>FAIL</x:v>
      </x:c>
      <x:c r="H4343" s="10" t="str">
        <x:v>EXECUTED</x:v>
      </x:c>
      <x:c r="I4343" s="10" t="str">
        <x:v>PARSED</x:v>
      </x:c>
      <x:c r="J4343" s="10" t="str">
        <x:v>NO_SEMANTIC_VALIDATOR_DETERMINISTIC_PASS</x:v>
      </x:c>
      <x:c r="K4343" s="10" t="str">
        <x:v>8ff9dbd740769810a37bc3c13cf6c34a344b0bc3806eacf8ac4eefd9deaa1989</x:v>
      </x:c>
      <x:c r="L4343" s="10" t="str">
        <x:v>historical_three</x:v>
      </x:c>
      <x:c r="M4343" s="10" t="n">
        <x:v>1</x:v>
      </x:c>
      <x:c r="N4343" s="10" t="n">
        <x:v>0</x:v>
      </x:c>
      <x:c r="O4343" s="10" t="n">
        <x:v>0</x:v>
      </x:c>
      <x:c r="P4343" s="9" t="str">
        <x:f>'CaseReview'!U2157</x:f>
        <x:v>FAIL</x:v>
      </x:c>
      <x:c r="Q4343" s="9" t="n">
        <x:f>IF(AND(T4343=1,G4343=P4343),1,0)</x:f>
        <x:v>1</x:v>
      </x:c>
      <x:c r="R4343" s="9" t="n">
        <x:f>IF(AND(T4343=1,G4343="PASS",P4343="FAIL"),1,0)</x:f>
        <x:v>0</x:v>
      </x:c>
      <x:c r="S4343" s="9" t="n">
        <x:f>IF(AND(T4343=1,G4343="FAIL",P4343="PASS"),1,0)</x:f>
        <x:v>0</x:v>
      </x:c>
      <x:c r="T4343" s="9" t="n">
        <x:v>1</x:v>
      </x:c>
      <x:c r="U4343" s="9" t="n">
        <x:v>12</x:v>
      </x:c>
      <x:c r="V4343" s="9" t="str">
        <x:v>MVP/SHACL_GENERATION_PIPELINE/experiments/LUNA_NO_SEMANTIC_VALIDATOR/RUN_01/runs/RUN-TRF-130-20260901T114705778865Z/artifacts/attempt_01/candidate_shape.ttl</x:v>
      </x:c>
    </x:row>
    <x:row r="4344" ht="22" customHeight="1">
      <x:c r="A4344" s="10" t="str">
        <x:v>NO_SEMANTIC</x:v>
      </x:c>
      <x:c r="B4344" s="10" t="str">
        <x:v>TRF-130</x:v>
      </x:c>
      <x:c r="C4344" s="10" t="str">
        <x:v>TRF-130-F05</x:v>
      </x:c>
      <x:c r="D4344" s="10" t="str">
        <x:v>RUN_01</x:v>
      </x:c>
      <x:c r="E4344" s="10" t="str">
        <x:v>ORIGINAL_LEDGER</x:v>
      </x:c>
      <x:c r="F4344" s="10" t="str">
        <x:v>FAIL</x:v>
      </x:c>
      <x:c r="G4344" s="10" t="str">
        <x:v>FAIL</x:v>
      </x:c>
      <x:c r="H4344" s="10" t="str">
        <x:v>EXECUTED</x:v>
      </x:c>
      <x:c r="I4344" s="10" t="str">
        <x:v>PARSED</x:v>
      </x:c>
      <x:c r="J4344" s="10" t="str">
        <x:v>NO_SEMANTIC_VALIDATOR_DETERMINISTIC_PASS</x:v>
      </x:c>
      <x:c r="K4344" s="10" t="str">
        <x:v>8ff9dbd740769810a37bc3c13cf6c34a344b0bc3806eacf8ac4eefd9deaa1989</x:v>
      </x:c>
      <x:c r="L4344" s="10" t="str">
        <x:v>historical_three</x:v>
      </x:c>
      <x:c r="M4344" s="10" t="n">
        <x:v>1</x:v>
      </x:c>
      <x:c r="N4344" s="10" t="n">
        <x:v>0</x:v>
      </x:c>
      <x:c r="O4344" s="10" t="n">
        <x:v>0</x:v>
      </x:c>
      <x:c r="P4344" s="9" t="str">
        <x:f>'CaseReview'!U2158</x:f>
        <x:v>FAIL</x:v>
      </x:c>
      <x:c r="Q4344" s="9" t="n">
        <x:f>IF(AND(T4344=1,G4344=P4344),1,0)</x:f>
        <x:v>1</x:v>
      </x:c>
      <x:c r="R4344" s="9" t="n">
        <x:f>IF(AND(T4344=1,G4344="PASS",P4344="FAIL"),1,0)</x:f>
        <x:v>0</x:v>
      </x:c>
      <x:c r="S4344" s="9" t="n">
        <x:f>IF(AND(T4344=1,G4344="FAIL",P4344="PASS"),1,0)</x:f>
        <x:v>0</x:v>
      </x:c>
      <x:c r="T4344" s="9" t="n">
        <x:v>1</x:v>
      </x:c>
      <x:c r="U4344" s="9" t="n">
        <x:v>12</x:v>
      </x:c>
      <x:c r="V4344" s="9" t="str">
        <x:v>MVP/SHACL_GENERATION_PIPELINE/experiments/LUNA_NO_SEMANTIC_VALIDATOR/RUN_01/runs/RUN-TRF-130-20260901T114705778865Z/artifacts/attempt_01/candidate_shape.ttl</x:v>
      </x:c>
    </x:row>
    <x:row r="4345" ht="22" customHeight="1">
      <x:c r="A4345" s="10" t="str">
        <x:v>NO_SEMANTIC</x:v>
      </x:c>
      <x:c r="B4345" s="10" t="str">
        <x:v>TRF-130</x:v>
      </x:c>
      <x:c r="C4345" s="10" t="str">
        <x:v>TRF-130-F06</x:v>
      </x:c>
      <x:c r="D4345" s="10" t="str">
        <x:v>RUN_01</x:v>
      </x:c>
      <x:c r="E4345" s="10" t="str">
        <x:v>ORIGINAL_LEDGER</x:v>
      </x:c>
      <x:c r="F4345" s="10" t="str">
        <x:v>FAIL</x:v>
      </x:c>
      <x:c r="G4345" s="10" t="str">
        <x:v>FAIL</x:v>
      </x:c>
      <x:c r="H4345" s="10" t="str">
        <x:v>EXECUTED</x:v>
      </x:c>
      <x:c r="I4345" s="10" t="str">
        <x:v>PARSED</x:v>
      </x:c>
      <x:c r="J4345" s="10" t="str">
        <x:v>NO_SEMANTIC_VALIDATOR_DETERMINISTIC_PASS</x:v>
      </x:c>
      <x:c r="K4345" s="10" t="str">
        <x:v>8ff9dbd740769810a37bc3c13cf6c34a344b0bc3806eacf8ac4eefd9deaa1989</x:v>
      </x:c>
      <x:c r="L4345" s="10" t="str">
        <x:v>historical_three</x:v>
      </x:c>
      <x:c r="M4345" s="10" t="n">
        <x:v>1</x:v>
      </x:c>
      <x:c r="N4345" s="10" t="n">
        <x:v>0</x:v>
      </x:c>
      <x:c r="O4345" s="10" t="n">
        <x:v>0</x:v>
      </x:c>
      <x:c r="P4345" s="9" t="str">
        <x:f>'CaseReview'!U2159</x:f>
        <x:v>FAIL</x:v>
      </x:c>
      <x:c r="Q4345" s="9" t="n">
        <x:f>IF(AND(T4345=1,G4345=P4345),1,0)</x:f>
        <x:v>1</x:v>
      </x:c>
      <x:c r="R4345" s="9" t="n">
        <x:f>IF(AND(T4345=1,G4345="PASS",P4345="FAIL"),1,0)</x:f>
        <x:v>0</x:v>
      </x:c>
      <x:c r="S4345" s="9" t="n">
        <x:f>IF(AND(T4345=1,G4345="FAIL",P4345="PASS"),1,0)</x:f>
        <x:v>0</x:v>
      </x:c>
      <x:c r="T4345" s="9" t="n">
        <x:v>1</x:v>
      </x:c>
      <x:c r="U4345" s="9" t="n">
        <x:v>12</x:v>
      </x:c>
      <x:c r="V4345" s="9" t="str">
        <x:v>MVP/SHACL_GENERATION_PIPELINE/experiments/LUNA_NO_SEMANTIC_VALIDATOR/RUN_01/runs/RUN-TRF-130-20260901T114705778865Z/artifacts/attempt_01/candidate_shape.ttl</x:v>
      </x:c>
    </x:row>
    <x:row r="4346" ht="22" customHeight="1">
      <x:c r="A4346" s="10" t="str">
        <x:v>NO_SEMANTIC</x:v>
      </x:c>
      <x:c r="B4346" s="10" t="str">
        <x:v>TRF-130</x:v>
      </x:c>
      <x:c r="C4346" s="10" t="str">
        <x:v>TRF-130-F07</x:v>
      </x:c>
      <x:c r="D4346" s="10" t="str">
        <x:v>RUN_01</x:v>
      </x:c>
      <x:c r="E4346" s="10" t="str">
        <x:v>ORIGINAL_LEDGER</x:v>
      </x:c>
      <x:c r="F4346" s="10" t="str">
        <x:v>FAIL</x:v>
      </x:c>
      <x:c r="G4346" s="10" t="str">
        <x:v>FAIL</x:v>
      </x:c>
      <x:c r="H4346" s="10" t="str">
        <x:v>EXECUTED</x:v>
      </x:c>
      <x:c r="I4346" s="10" t="str">
        <x:v>PARSED</x:v>
      </x:c>
      <x:c r="J4346" s="10" t="str">
        <x:v>NO_SEMANTIC_VALIDATOR_DETERMINISTIC_PASS</x:v>
      </x:c>
      <x:c r="K4346" s="10" t="str">
        <x:v>8ff9dbd740769810a37bc3c13cf6c34a344b0bc3806eacf8ac4eefd9deaa1989</x:v>
      </x:c>
      <x:c r="L4346" s="10" t="str">
        <x:v>historical_three</x:v>
      </x:c>
      <x:c r="M4346" s="10" t="n">
        <x:v>1</x:v>
      </x:c>
      <x:c r="N4346" s="10" t="n">
        <x:v>0</x:v>
      </x:c>
      <x:c r="O4346" s="10" t="n">
        <x:v>0</x:v>
      </x:c>
      <x:c r="P4346" s="9" t="str">
        <x:f>'CaseReview'!U2160</x:f>
        <x:v>FAIL</x:v>
      </x:c>
      <x:c r="Q4346" s="9" t="n">
        <x:f>IF(AND(T4346=1,G4346=P4346),1,0)</x:f>
        <x:v>1</x:v>
      </x:c>
      <x:c r="R4346" s="9" t="n">
        <x:f>IF(AND(T4346=1,G4346="PASS",P4346="FAIL"),1,0)</x:f>
        <x:v>0</x:v>
      </x:c>
      <x:c r="S4346" s="9" t="n">
        <x:f>IF(AND(T4346=1,G4346="FAIL",P4346="PASS"),1,0)</x:f>
        <x:v>0</x:v>
      </x:c>
      <x:c r="T4346" s="9" t="n">
        <x:v>1</x:v>
      </x:c>
      <x:c r="U4346" s="9" t="n">
        <x:v>12</x:v>
      </x:c>
      <x:c r="V4346" s="9" t="str">
        <x:v>MVP/SHACL_GENERATION_PIPELINE/experiments/LUNA_NO_SEMANTIC_VALIDATOR/RUN_01/runs/RUN-TRF-130-20260901T114705778865Z/artifacts/attempt_01/candidate_shape.ttl</x:v>
      </x:c>
    </x:row>
    <x:row r="4347" ht="22" customHeight="1">
      <x:c r="A4347" s="10" t="str">
        <x:v>NO_SEMANTIC</x:v>
      </x:c>
      <x:c r="B4347" s="10" t="str">
        <x:v>TRF-130</x:v>
      </x:c>
      <x:c r="C4347" s="10" t="str">
        <x:v>TRF-130-F08</x:v>
      </x:c>
      <x:c r="D4347" s="10" t="str">
        <x:v>RUN_01</x:v>
      </x:c>
      <x:c r="E4347" s="10" t="str">
        <x:v>ORIGINAL_LEDGER</x:v>
      </x:c>
      <x:c r="F4347" s="10" t="str">
        <x:v>FAIL</x:v>
      </x:c>
      <x:c r="G4347" s="10" t="str">
        <x:v>FAIL</x:v>
      </x:c>
      <x:c r="H4347" s="10" t="str">
        <x:v>EXECUTED</x:v>
      </x:c>
      <x:c r="I4347" s="10" t="str">
        <x:v>PARSED</x:v>
      </x:c>
      <x:c r="J4347" s="10" t="str">
        <x:v>NO_SEMANTIC_VALIDATOR_DETERMINISTIC_PASS</x:v>
      </x:c>
      <x:c r="K4347" s="10" t="str">
        <x:v>8ff9dbd740769810a37bc3c13cf6c34a344b0bc3806eacf8ac4eefd9deaa1989</x:v>
      </x:c>
      <x:c r="L4347" s="10" t="str">
        <x:v>historical_three</x:v>
      </x:c>
      <x:c r="M4347" s="10" t="n">
        <x:v>1</x:v>
      </x:c>
      <x:c r="N4347" s="10" t="n">
        <x:v>0</x:v>
      </x:c>
      <x:c r="O4347" s="10" t="n">
        <x:v>0</x:v>
      </x:c>
      <x:c r="P4347" s="9" t="str">
        <x:f>'CaseReview'!U2161</x:f>
        <x:v>FAIL</x:v>
      </x:c>
      <x:c r="Q4347" s="9" t="n">
        <x:f>IF(AND(T4347=1,G4347=P4347),1,0)</x:f>
        <x:v>1</x:v>
      </x:c>
      <x:c r="R4347" s="9" t="n">
        <x:f>IF(AND(T4347=1,G4347="PASS",P4347="FAIL"),1,0)</x:f>
        <x:v>0</x:v>
      </x:c>
      <x:c r="S4347" s="9" t="n">
        <x:f>IF(AND(T4347=1,G4347="FAIL",P4347="PASS"),1,0)</x:f>
        <x:v>0</x:v>
      </x:c>
      <x:c r="T4347" s="9" t="n">
        <x:v>1</x:v>
      </x:c>
      <x:c r="U4347" s="9" t="n">
        <x:v>12</x:v>
      </x:c>
      <x:c r="V4347" s="9" t="str">
        <x:v>MVP/SHACL_GENERATION_PIPELINE/experiments/LUNA_NO_SEMANTIC_VALIDATOR/RUN_01/runs/RUN-TRF-130-20260901T114705778865Z/artifacts/attempt_01/candidate_shape.ttl</x:v>
      </x:c>
    </x:row>
    <x:row r="4348" ht="22" customHeight="1">
      <x:c r="A4348" s="10" t="str">
        <x:v>NO_SEMANTIC</x:v>
      </x:c>
      <x:c r="B4348" s="10" t="str">
        <x:v>TRF-130</x:v>
      </x:c>
      <x:c r="C4348" s="10" t="str">
        <x:v>TRF-130-F09</x:v>
      </x:c>
      <x:c r="D4348" s="10" t="str">
        <x:v>RUN_01</x:v>
      </x:c>
      <x:c r="E4348" s="10" t="str">
        <x:v>ORIGINAL_LEDGER</x:v>
      </x:c>
      <x:c r="F4348" s="10" t="str">
        <x:v>FAIL</x:v>
      </x:c>
      <x:c r="G4348" s="10" t="str">
        <x:v>FAIL</x:v>
      </x:c>
      <x:c r="H4348" s="10" t="str">
        <x:v>EXECUTED</x:v>
      </x:c>
      <x:c r="I4348" s="10" t="str">
        <x:v>PARSED</x:v>
      </x:c>
      <x:c r="J4348" s="10" t="str">
        <x:v>NO_SEMANTIC_VALIDATOR_DETERMINISTIC_PASS</x:v>
      </x:c>
      <x:c r="K4348" s="10" t="str">
        <x:v>8ff9dbd740769810a37bc3c13cf6c34a344b0bc3806eacf8ac4eefd9deaa1989</x:v>
      </x:c>
      <x:c r="L4348" s="10" t="str">
        <x:v>historical_three</x:v>
      </x:c>
      <x:c r="M4348" s="10" t="n">
        <x:v>1</x:v>
      </x:c>
      <x:c r="N4348" s="10" t="n">
        <x:v>0</x:v>
      </x:c>
      <x:c r="O4348" s="10" t="n">
        <x:v>0</x:v>
      </x:c>
      <x:c r="P4348" s="9" t="str">
        <x:f>'CaseReview'!U2162</x:f>
        <x:v>FAIL</x:v>
      </x:c>
      <x:c r="Q4348" s="9" t="n">
        <x:f>IF(AND(T4348=1,G4348=P4348),1,0)</x:f>
        <x:v>1</x:v>
      </x:c>
      <x:c r="R4348" s="9" t="n">
        <x:f>IF(AND(T4348=1,G4348="PASS",P4348="FAIL"),1,0)</x:f>
        <x:v>0</x:v>
      </x:c>
      <x:c r="S4348" s="9" t="n">
        <x:f>IF(AND(T4348=1,G4348="FAIL",P4348="PASS"),1,0)</x:f>
        <x:v>0</x:v>
      </x:c>
      <x:c r="T4348" s="9" t="n">
        <x:v>1</x:v>
      </x:c>
      <x:c r="U4348" s="9" t="n">
        <x:v>12</x:v>
      </x:c>
      <x:c r="V4348" s="9" t="str">
        <x:v>MVP/SHACL_GENERATION_PIPELINE/experiments/LUNA_NO_SEMANTIC_VALIDATOR/RUN_01/runs/RUN-TRF-130-20260901T114705778865Z/artifacts/attempt_01/candidate_shape.ttl</x:v>
      </x:c>
    </x:row>
    <x:row r="4349" ht="22" customHeight="1">
      <x:c r="A4349" s="10" t="str">
        <x:v>NO_SEMANTIC</x:v>
      </x:c>
      <x:c r="B4349" s="10" t="str">
        <x:v>TRF-130</x:v>
      </x:c>
      <x:c r="C4349" s="10" t="str">
        <x:v>TRF-130-F10</x:v>
      </x:c>
      <x:c r="D4349" s="10" t="str">
        <x:v>RUN_01</x:v>
      </x:c>
      <x:c r="E4349" s="10" t="str">
        <x:v>ORIGINAL_LEDGER</x:v>
      </x:c>
      <x:c r="F4349" s="10" t="str">
        <x:v>FAIL</x:v>
      </x:c>
      <x:c r="G4349" s="10" t="str">
        <x:v>FAIL</x:v>
      </x:c>
      <x:c r="H4349" s="10" t="str">
        <x:v>EXECUTED</x:v>
      </x:c>
      <x:c r="I4349" s="10" t="str">
        <x:v>PARSED</x:v>
      </x:c>
      <x:c r="J4349" s="10" t="str">
        <x:v>NO_SEMANTIC_VALIDATOR_DETERMINISTIC_PASS</x:v>
      </x:c>
      <x:c r="K4349" s="10" t="str">
        <x:v>8ff9dbd740769810a37bc3c13cf6c34a344b0bc3806eacf8ac4eefd9deaa1989</x:v>
      </x:c>
      <x:c r="L4349" s="10" t="str">
        <x:v>historical_three</x:v>
      </x:c>
      <x:c r="M4349" s="10" t="n">
        <x:v>1</x:v>
      </x:c>
      <x:c r="N4349" s="10" t="n">
        <x:v>0</x:v>
      </x:c>
      <x:c r="O4349" s="10" t="n">
        <x:v>0</x:v>
      </x:c>
      <x:c r="P4349" s="9" t="str">
        <x:f>'CaseReview'!U2163</x:f>
        <x:v>FAIL</x:v>
      </x:c>
      <x:c r="Q4349" s="9" t="n">
        <x:f>IF(AND(T4349=1,G4349=P4349),1,0)</x:f>
        <x:v>1</x:v>
      </x:c>
      <x:c r="R4349" s="9" t="n">
        <x:f>IF(AND(T4349=1,G4349="PASS",P4349="FAIL"),1,0)</x:f>
        <x:v>0</x:v>
      </x:c>
      <x:c r="S4349" s="9" t="n">
        <x:f>IF(AND(T4349=1,G4349="FAIL",P4349="PASS"),1,0)</x:f>
        <x:v>0</x:v>
      </x:c>
      <x:c r="T4349" s="9" t="n">
        <x:v>1</x:v>
      </x:c>
      <x:c r="U4349" s="9" t="n">
        <x:v>12</x:v>
      </x:c>
      <x:c r="V4349" s="9" t="str">
        <x:v>MVP/SHACL_GENERATION_PIPELINE/experiments/LUNA_NO_SEMANTIC_VALIDATOR/RUN_01/runs/RUN-TRF-130-20260901T114705778865Z/artifacts/attempt_01/candidate_shape.ttl</x:v>
      </x:c>
    </x:row>
    <x:row r="4350" ht="22" customHeight="1">
      <x:c r="A4350" s="10" t="str">
        <x:v>NO_SEMANTIC</x:v>
      </x:c>
      <x:c r="B4350" s="10" t="str">
        <x:v>TRF-130</x:v>
      </x:c>
      <x:c r="C4350" s="10" t="str">
        <x:v>TRF-130-P01</x:v>
      </x:c>
      <x:c r="D4350" s="10" t="str">
        <x:v>RUN_01</x:v>
      </x:c>
      <x:c r="E4350" s="10" t="str">
        <x:v>ORIGINAL_LEDGER</x:v>
      </x:c>
      <x:c r="F4350" s="10" t="str">
        <x:v>PASS</x:v>
      </x:c>
      <x:c r="G4350" s="10" t="str">
        <x:v>FAIL</x:v>
      </x:c>
      <x:c r="H4350" s="10" t="str">
        <x:v>EXECUTED</x:v>
      </x:c>
      <x:c r="I4350" s="10" t="str">
        <x:v>PARSED</x:v>
      </x:c>
      <x:c r="J4350" s="10" t="str">
        <x:v>NO_SEMANTIC_VALIDATOR_DETERMINISTIC_PASS</x:v>
      </x:c>
      <x:c r="K4350" s="10" t="str">
        <x:v>8ff9dbd740769810a37bc3c13cf6c34a344b0bc3806eacf8ac4eefd9deaa1989</x:v>
      </x:c>
      <x:c r="L4350" s="10" t="str">
        <x:v>historical_three</x:v>
      </x:c>
      <x:c r="M4350" s="10" t="n">
        <x:v>0</x:v>
      </x:c>
      <x:c r="N4350" s="10" t="n">
        <x:v>0</x:v>
      </x:c>
      <x:c r="O4350" s="10" t="n">
        <x:v>1</x:v>
      </x:c>
      <x:c r="P4350" s="9" t="str">
        <x:f>'CaseReview'!U2164</x:f>
        <x:v>PASS</x:v>
      </x:c>
      <x:c r="Q4350" s="9" t="n">
        <x:f>IF(AND(T4350=1,G4350=P4350),1,0)</x:f>
        <x:v>0</x:v>
      </x:c>
      <x:c r="R4350" s="9" t="n">
        <x:f>IF(AND(T4350=1,G4350="PASS",P4350="FAIL"),1,0)</x:f>
        <x:v>0</x:v>
      </x:c>
      <x:c r="S4350" s="9" t="n">
        <x:f>IF(AND(T4350=1,G4350="FAIL",P4350="PASS"),1,0)</x:f>
        <x:v>1</x:v>
      </x:c>
      <x:c r="T4350" s="9" t="n">
        <x:v>1</x:v>
      </x:c>
      <x:c r="U4350" s="9" t="n">
        <x:v>12</x:v>
      </x:c>
      <x:c r="V4350" s="9" t="str">
        <x:v>MVP/SHACL_GENERATION_PIPELINE/experiments/LUNA_NO_SEMANTIC_VALIDATOR/RUN_01/runs/RUN-TRF-130-20260901T114705778865Z/artifacts/attempt_01/candidate_shape.ttl</x:v>
      </x:c>
    </x:row>
    <x:row r="4351" ht="22" customHeight="1">
      <x:c r="A4351" s="10" t="str">
        <x:v>NO_SEMANTIC</x:v>
      </x:c>
      <x:c r="B4351" s="10" t="str">
        <x:v>TRF-130</x:v>
      </x:c>
      <x:c r="C4351" s="10" t="str">
        <x:v>TRF-130-P02</x:v>
      </x:c>
      <x:c r="D4351" s="10" t="str">
        <x:v>RUN_01</x:v>
      </x:c>
      <x:c r="E4351" s="10" t="str">
        <x:v>ORIGINAL_LEDGER</x:v>
      </x:c>
      <x:c r="F4351" s="10" t="str">
        <x:v>PASS</x:v>
      </x:c>
      <x:c r="G4351" s="10" t="str">
        <x:v>FAIL</x:v>
      </x:c>
      <x:c r="H4351" s="10" t="str">
        <x:v>EXECUTED</x:v>
      </x:c>
      <x:c r="I4351" s="10" t="str">
        <x:v>PARSED</x:v>
      </x:c>
      <x:c r="J4351" s="10" t="str">
        <x:v>NO_SEMANTIC_VALIDATOR_DETERMINISTIC_PASS</x:v>
      </x:c>
      <x:c r="K4351" s="10" t="str">
        <x:v>8ff9dbd740769810a37bc3c13cf6c34a344b0bc3806eacf8ac4eefd9deaa1989</x:v>
      </x:c>
      <x:c r="L4351" s="10" t="str">
        <x:v>historical_three</x:v>
      </x:c>
      <x:c r="M4351" s="10" t="n">
        <x:v>0</x:v>
      </x:c>
      <x:c r="N4351" s="10" t="n">
        <x:v>0</x:v>
      </x:c>
      <x:c r="O4351" s="10" t="n">
        <x:v>1</x:v>
      </x:c>
      <x:c r="P4351" s="9" t="str">
        <x:f>'CaseReview'!U2165</x:f>
        <x:v>PASS</x:v>
      </x:c>
      <x:c r="Q4351" s="9" t="n">
        <x:f>IF(AND(T4351=1,G4351=P4351),1,0)</x:f>
        <x:v>0</x:v>
      </x:c>
      <x:c r="R4351" s="9" t="n">
        <x:f>IF(AND(T4351=1,G4351="PASS",P4351="FAIL"),1,0)</x:f>
        <x:v>0</x:v>
      </x:c>
      <x:c r="S4351" s="9" t="n">
        <x:f>IF(AND(T4351=1,G4351="FAIL",P4351="PASS"),1,0)</x:f>
        <x:v>1</x:v>
      </x:c>
      <x:c r="T4351" s="9" t="n">
        <x:v>1</x:v>
      </x:c>
      <x:c r="U4351" s="9" t="n">
        <x:v>12</x:v>
      </x:c>
      <x:c r="V4351" s="9" t="str">
        <x:v>MVP/SHACL_GENERATION_PIPELINE/experiments/LUNA_NO_SEMANTIC_VALIDATOR/RUN_01/runs/RUN-TRF-130-20260901T114705778865Z/artifacts/attempt_01/candidate_shape.ttl</x:v>
      </x:c>
    </x:row>
    <x:row r="4352" ht="22" customHeight="1">
      <x:c r="A4352" s="10" t="str">
        <x:v>NO_SEMANTIC</x:v>
      </x:c>
      <x:c r="B4352" s="10" t="str">
        <x:v>TRF-131</x:v>
      </x:c>
      <x:c r="C4352" s="10" t="str">
        <x:v>TRF-131-F01</x:v>
      </x:c>
      <x:c r="D4352" s="10" t="str">
        <x:v>RUN_01</x:v>
      </x:c>
      <x:c r="E4352" s="10" t="str">
        <x:v>ORIGINAL_LEDGER</x:v>
      </x:c>
      <x:c r="F4352" s="10" t="str">
        <x:v>FAIL</x:v>
      </x:c>
      <x:c r="G4352" s="10" t="str">
        <x:v>FAIL</x:v>
      </x:c>
      <x:c r="H4352" s="10" t="str">
        <x:v>EXECUTED</x:v>
      </x:c>
      <x:c r="I4352" s="10" t="str">
        <x:v>PARSED</x:v>
      </x:c>
      <x:c r="J4352" s="10" t="str">
        <x:v>NO_SEMANTIC_VALIDATOR_DETERMINISTIC_PASS</x:v>
      </x:c>
      <x:c r="K4352" s="10" t="str">
        <x:v>695a7032a5844e8968ec4bcaa22615cabfb861efc748c6e91eb1cf7d9114eeab</x:v>
      </x:c>
      <x:c r="L4352" s="10" t="str">
        <x:v>historical_three</x:v>
      </x:c>
      <x:c r="M4352" s="10" t="n">
        <x:v>1</x:v>
      </x:c>
      <x:c r="N4352" s="10" t="n">
        <x:v>0</x:v>
      </x:c>
      <x:c r="O4352" s="10" t="n">
        <x:v>0</x:v>
      </x:c>
      <x:c r="P4352" s="9" t="str">
        <x:f>'CaseReview'!U2166</x:f>
        <x:v>FAIL</x:v>
      </x:c>
      <x:c r="Q4352" s="9" t="n">
        <x:f>IF(AND(T4352=1,G4352=P4352),1,0)</x:f>
        <x:v>1</x:v>
      </x:c>
      <x:c r="R4352" s="9" t="n">
        <x:f>IF(AND(T4352=1,G4352="PASS",P4352="FAIL"),1,0)</x:f>
        <x:v>0</x:v>
      </x:c>
      <x:c r="S4352" s="9" t="n">
        <x:f>IF(AND(T4352=1,G4352="FAIL",P4352="PASS"),1,0)</x:f>
        <x:v>0</x:v>
      </x:c>
      <x:c r="T4352" s="9" t="n">
        <x:v>1</x:v>
      </x:c>
      <x:c r="U4352" s="9" t="n">
        <x:v>4</x:v>
      </x:c>
      <x:c r="V4352" s="9" t="str">
        <x:v>MVP/SHACL_GENERATION_PIPELINE/experiments/LUNA_NO_SEMANTIC_VALIDATOR/RUN_01/runs/RUN-TRF-131-20260901T114749594021Z/artifacts/attempt_01/candidate_shape.ttl</x:v>
      </x:c>
    </x:row>
    <x:row r="4353" ht="22" customHeight="1">
      <x:c r="A4353" s="10" t="str">
        <x:v>NO_SEMANTIC</x:v>
      </x:c>
      <x:c r="B4353" s="10" t="str">
        <x:v>TRF-131</x:v>
      </x:c>
      <x:c r="C4353" s="10" t="str">
        <x:v>TRF-131-F02</x:v>
      </x:c>
      <x:c r="D4353" s="10" t="str">
        <x:v>RUN_01</x:v>
      </x:c>
      <x:c r="E4353" s="10" t="str">
        <x:v>ORIGINAL_LEDGER</x:v>
      </x:c>
      <x:c r="F4353" s="10" t="str">
        <x:v>FAIL</x:v>
      </x:c>
      <x:c r="G4353" s="10" t="str">
        <x:v>FAIL</x:v>
      </x:c>
      <x:c r="H4353" s="10" t="str">
        <x:v>EXECUTED</x:v>
      </x:c>
      <x:c r="I4353" s="10" t="str">
        <x:v>PARSED</x:v>
      </x:c>
      <x:c r="J4353" s="10" t="str">
        <x:v>NO_SEMANTIC_VALIDATOR_DETERMINISTIC_PASS</x:v>
      </x:c>
      <x:c r="K4353" s="10" t="str">
        <x:v>695a7032a5844e8968ec4bcaa22615cabfb861efc748c6e91eb1cf7d9114eeab</x:v>
      </x:c>
      <x:c r="L4353" s="10" t="str">
        <x:v>historical_three</x:v>
      </x:c>
      <x:c r="M4353" s="10" t="n">
        <x:v>1</x:v>
      </x:c>
      <x:c r="N4353" s="10" t="n">
        <x:v>0</x:v>
      </x:c>
      <x:c r="O4353" s="10" t="n">
        <x:v>0</x:v>
      </x:c>
      <x:c r="P4353" s="9" t="str">
        <x:f>'CaseReview'!U2167</x:f>
        <x:v>FAIL</x:v>
      </x:c>
      <x:c r="Q4353" s="9" t="n">
        <x:f>IF(AND(T4353=1,G4353=P4353),1,0)</x:f>
        <x:v>1</x:v>
      </x:c>
      <x:c r="R4353" s="9" t="n">
        <x:f>IF(AND(T4353=1,G4353="PASS",P4353="FAIL"),1,0)</x:f>
        <x:v>0</x:v>
      </x:c>
      <x:c r="S4353" s="9" t="n">
        <x:f>IF(AND(T4353=1,G4353="FAIL",P4353="PASS"),1,0)</x:f>
        <x:v>0</x:v>
      </x:c>
      <x:c r="T4353" s="9" t="n">
        <x:v>1</x:v>
      </x:c>
      <x:c r="U4353" s="9" t="n">
        <x:v>4</x:v>
      </x:c>
      <x:c r="V4353" s="9" t="str">
        <x:v>MVP/SHACL_GENERATION_PIPELINE/experiments/LUNA_NO_SEMANTIC_VALIDATOR/RUN_01/runs/RUN-TRF-131-20260901T114749594021Z/artifacts/attempt_01/candidate_shape.ttl</x:v>
      </x:c>
    </x:row>
    <x:row r="4354" ht="22" customHeight="1">
      <x:c r="A4354" s="10" t="str">
        <x:v>NO_SEMANTIC</x:v>
      </x:c>
      <x:c r="B4354" s="10" t="str">
        <x:v>TRF-131</x:v>
      </x:c>
      <x:c r="C4354" s="10" t="str">
        <x:v>TRF-131-P01</x:v>
      </x:c>
      <x:c r="D4354" s="10" t="str">
        <x:v>RUN_01</x:v>
      </x:c>
      <x:c r="E4354" s="10" t="str">
        <x:v>ORIGINAL_LEDGER</x:v>
      </x:c>
      <x:c r="F4354" s="10" t="str">
        <x:v>PASS</x:v>
      </x:c>
      <x:c r="G4354" s="10" t="str">
        <x:v>FAIL</x:v>
      </x:c>
      <x:c r="H4354" s="10" t="str">
        <x:v>EXECUTED</x:v>
      </x:c>
      <x:c r="I4354" s="10" t="str">
        <x:v>PARSED</x:v>
      </x:c>
      <x:c r="J4354" s="10" t="str">
        <x:v>NO_SEMANTIC_VALIDATOR_DETERMINISTIC_PASS</x:v>
      </x:c>
      <x:c r="K4354" s="10" t="str">
        <x:v>695a7032a5844e8968ec4bcaa22615cabfb861efc748c6e91eb1cf7d9114eeab</x:v>
      </x:c>
      <x:c r="L4354" s="10" t="str">
        <x:v>historical_three</x:v>
      </x:c>
      <x:c r="M4354" s="10" t="n">
        <x:v>0</x:v>
      </x:c>
      <x:c r="N4354" s="10" t="n">
        <x:v>0</x:v>
      </x:c>
      <x:c r="O4354" s="10" t="n">
        <x:v>1</x:v>
      </x:c>
      <x:c r="P4354" s="9" t="str">
        <x:f>'CaseReview'!U2168</x:f>
        <x:v>PASS</x:v>
      </x:c>
      <x:c r="Q4354" s="9" t="n">
        <x:f>IF(AND(T4354=1,G4354=P4354),1,0)</x:f>
        <x:v>0</x:v>
      </x:c>
      <x:c r="R4354" s="9" t="n">
        <x:f>IF(AND(T4354=1,G4354="PASS",P4354="FAIL"),1,0)</x:f>
        <x:v>0</x:v>
      </x:c>
      <x:c r="S4354" s="9" t="n">
        <x:f>IF(AND(T4354=1,G4354="FAIL",P4354="PASS"),1,0)</x:f>
        <x:v>1</x:v>
      </x:c>
      <x:c r="T4354" s="9" t="n">
        <x:v>1</x:v>
      </x:c>
      <x:c r="U4354" s="9" t="n">
        <x:v>4</x:v>
      </x:c>
      <x:c r="V4354" s="9" t="str">
        <x:v>MVP/SHACL_GENERATION_PIPELINE/experiments/LUNA_NO_SEMANTIC_VALIDATOR/RUN_01/runs/RUN-TRF-131-20260901T114749594021Z/artifacts/attempt_01/candidate_shape.ttl</x:v>
      </x:c>
    </x:row>
    <x:row r="4355" ht="22" customHeight="1">
      <x:c r="A4355" s="10" t="str">
        <x:v>NO_SEMANTIC</x:v>
      </x:c>
      <x:c r="B4355" s="10" t="str">
        <x:v>TRF-131</x:v>
      </x:c>
      <x:c r="C4355" s="10" t="str">
        <x:v>TRF-131-P02</x:v>
      </x:c>
      <x:c r="D4355" s="10" t="str">
        <x:v>RUN_01</x:v>
      </x:c>
      <x:c r="E4355" s="10" t="str">
        <x:v>ORIGINAL_LEDGER</x:v>
      </x:c>
      <x:c r="F4355" s="10" t="str">
        <x:v>PASS</x:v>
      </x:c>
      <x:c r="G4355" s="10" t="str">
        <x:v>FAIL</x:v>
      </x:c>
      <x:c r="H4355" s="10" t="str">
        <x:v>EXECUTED</x:v>
      </x:c>
      <x:c r="I4355" s="10" t="str">
        <x:v>PARSED</x:v>
      </x:c>
      <x:c r="J4355" s="10" t="str">
        <x:v>NO_SEMANTIC_VALIDATOR_DETERMINISTIC_PASS</x:v>
      </x:c>
      <x:c r="K4355" s="10" t="str">
        <x:v>695a7032a5844e8968ec4bcaa22615cabfb861efc748c6e91eb1cf7d9114eeab</x:v>
      </x:c>
      <x:c r="L4355" s="10" t="str">
        <x:v>historical_three</x:v>
      </x:c>
      <x:c r="M4355" s="10" t="n">
        <x:v>0</x:v>
      </x:c>
      <x:c r="N4355" s="10" t="n">
        <x:v>0</x:v>
      </x:c>
      <x:c r="O4355" s="10" t="n">
        <x:v>1</x:v>
      </x:c>
      <x:c r="P4355" s="9" t="str">
        <x:f>'CaseReview'!U2169</x:f>
        <x:v>PASS</x:v>
      </x:c>
      <x:c r="Q4355" s="9" t="n">
        <x:f>IF(AND(T4355=1,G4355=P4355),1,0)</x:f>
        <x:v>0</x:v>
      </x:c>
      <x:c r="R4355" s="9" t="n">
        <x:f>IF(AND(T4355=1,G4355="PASS",P4355="FAIL"),1,0)</x:f>
        <x:v>0</x:v>
      </x:c>
      <x:c r="S4355" s="9" t="n">
        <x:f>IF(AND(T4355=1,G4355="FAIL",P4355="PASS"),1,0)</x:f>
        <x:v>1</x:v>
      </x:c>
      <x:c r="T4355" s="9" t="n">
        <x:v>1</x:v>
      </x:c>
      <x:c r="U4355" s="9" t="n">
        <x:v>4</x:v>
      </x:c>
      <x:c r="V4355" s="9" t="str">
        <x:v>MVP/SHACL_GENERATION_PIPELINE/experiments/LUNA_NO_SEMANTIC_VALIDATOR/RUN_01/runs/RUN-TRF-131-20260901T114749594021Z/artifacts/attempt_01/candidate_shape.ttl</x:v>
      </x:c>
    </x:row>
    <x:row r="4356" ht="22" customHeight="1">
      <x:c r="A4356" s="10" t="str">
        <x:v>NO_SEMANTIC</x:v>
      </x:c>
      <x:c r="B4356" s="10" t="str">
        <x:v>TRF-132</x:v>
      </x:c>
      <x:c r="C4356" s="10" t="str">
        <x:v>TRF-132-F01</x:v>
      </x:c>
      <x:c r="D4356" s="10" t="str">
        <x:v>RUN_01</x:v>
      </x:c>
      <x:c r="E4356" s="10" t="str">
        <x:v>ORIGINAL_LEDGER</x:v>
      </x:c>
      <x:c r="F4356" s="10" t="str">
        <x:v>FAIL</x:v>
      </x:c>
      <x:c r="G4356" s="10" t="str">
        <x:v>FAIL</x:v>
      </x:c>
      <x:c r="H4356" s="10" t="str">
        <x:v>EXECUTED</x:v>
      </x:c>
      <x:c r="I4356" s="10" t="str">
        <x:v>PARSED</x:v>
      </x:c>
      <x:c r="J4356" s="10" t="str">
        <x:v>NO_SEMANTIC_VALIDATOR_DETERMINISTIC_PASS</x:v>
      </x:c>
      <x:c r="K4356" s="10" t="str">
        <x:v>d6e3109a3f9991dc099dbb10f9c3e85c4ed796c8dc766b910bfd17b2baadc7a7</x:v>
      </x:c>
      <x:c r="L4356" s="10" t="str">
        <x:v>historical_three</x:v>
      </x:c>
      <x:c r="M4356" s="10" t="n">
        <x:v>1</x:v>
      </x:c>
      <x:c r="N4356" s="10" t="n">
        <x:v>0</x:v>
      </x:c>
      <x:c r="O4356" s="10" t="n">
        <x:v>0</x:v>
      </x:c>
      <x:c r="P4356" s="9" t="str">
        <x:f>'CaseReview'!U2170</x:f>
        <x:v>FAIL</x:v>
      </x:c>
      <x:c r="Q4356" s="9" t="n">
        <x:f>IF(AND(T4356=1,G4356=P4356),1,0)</x:f>
        <x:v>1</x:v>
      </x:c>
      <x:c r="R4356" s="9" t="n">
        <x:f>IF(AND(T4356=1,G4356="PASS",P4356="FAIL"),1,0)</x:f>
        <x:v>0</x:v>
      </x:c>
      <x:c r="S4356" s="9" t="n">
        <x:f>IF(AND(T4356=1,G4356="FAIL",P4356="PASS"),1,0)</x:f>
        <x:v>0</x:v>
      </x:c>
      <x:c r="T4356" s="9" t="n">
        <x:v>1</x:v>
      </x:c>
      <x:c r="U4356" s="9" t="n">
        <x:v>8</x:v>
      </x:c>
      <x:c r="V4356" s="9" t="str">
        <x:v>MVP/SHACL_GENERATION_PIPELINE/experiments/LUNA_NO_SEMANTIC_VALIDATOR/RUN_01/runs/RUN-TRF-132-20260901T114812719360Z/artifacts/attempt_01/candidate_shape.ttl</x:v>
      </x:c>
    </x:row>
    <x:row r="4357" ht="22" customHeight="1">
      <x:c r="A4357" s="10" t="str">
        <x:v>NO_SEMANTIC</x:v>
      </x:c>
      <x:c r="B4357" s="10" t="str">
        <x:v>TRF-132</x:v>
      </x:c>
      <x:c r="C4357" s="10" t="str">
        <x:v>TRF-132-F02</x:v>
      </x:c>
      <x:c r="D4357" s="10" t="str">
        <x:v>RUN_01</x:v>
      </x:c>
      <x:c r="E4357" s="10" t="str">
        <x:v>ORIGINAL_LEDGER</x:v>
      </x:c>
      <x:c r="F4357" s="10" t="str">
        <x:v>FAIL</x:v>
      </x:c>
      <x:c r="G4357" s="10" t="str">
        <x:v>FAIL</x:v>
      </x:c>
      <x:c r="H4357" s="10" t="str">
        <x:v>EXECUTED</x:v>
      </x:c>
      <x:c r="I4357" s="10" t="str">
        <x:v>PARSED</x:v>
      </x:c>
      <x:c r="J4357" s="10" t="str">
        <x:v>NO_SEMANTIC_VALIDATOR_DETERMINISTIC_PASS</x:v>
      </x:c>
      <x:c r="K4357" s="10" t="str">
        <x:v>d6e3109a3f9991dc099dbb10f9c3e85c4ed796c8dc766b910bfd17b2baadc7a7</x:v>
      </x:c>
      <x:c r="L4357" s="10" t="str">
        <x:v>historical_three</x:v>
      </x:c>
      <x:c r="M4357" s="10" t="n">
        <x:v>1</x:v>
      </x:c>
      <x:c r="N4357" s="10" t="n">
        <x:v>0</x:v>
      </x:c>
      <x:c r="O4357" s="10" t="n">
        <x:v>0</x:v>
      </x:c>
      <x:c r="P4357" s="9" t="str">
        <x:f>'CaseReview'!U2171</x:f>
        <x:v>FAIL</x:v>
      </x:c>
      <x:c r="Q4357" s="9" t="n">
        <x:f>IF(AND(T4357=1,G4357=P4357),1,0)</x:f>
        <x:v>1</x:v>
      </x:c>
      <x:c r="R4357" s="9" t="n">
        <x:f>IF(AND(T4357=1,G4357="PASS",P4357="FAIL"),1,0)</x:f>
        <x:v>0</x:v>
      </x:c>
      <x:c r="S4357" s="9" t="n">
        <x:f>IF(AND(T4357=1,G4357="FAIL",P4357="PASS"),1,0)</x:f>
        <x:v>0</x:v>
      </x:c>
      <x:c r="T4357" s="9" t="n">
        <x:v>1</x:v>
      </x:c>
      <x:c r="U4357" s="9" t="n">
        <x:v>8</x:v>
      </x:c>
      <x:c r="V4357" s="9" t="str">
        <x:v>MVP/SHACL_GENERATION_PIPELINE/experiments/LUNA_NO_SEMANTIC_VALIDATOR/RUN_01/runs/RUN-TRF-132-20260901T114812719360Z/artifacts/attempt_01/candidate_shape.ttl</x:v>
      </x:c>
    </x:row>
    <x:row r="4358" ht="22" customHeight="1">
      <x:c r="A4358" s="10" t="str">
        <x:v>NO_SEMANTIC</x:v>
      </x:c>
      <x:c r="B4358" s="10" t="str">
        <x:v>TRF-132</x:v>
      </x:c>
      <x:c r="C4358" s="10" t="str">
        <x:v>TRF-132-F03</x:v>
      </x:c>
      <x:c r="D4358" s="10" t="str">
        <x:v>RUN_01</x:v>
      </x:c>
      <x:c r="E4358" s="10" t="str">
        <x:v>ORIGINAL_LEDGER</x:v>
      </x:c>
      <x:c r="F4358" s="10" t="str">
        <x:v>FAIL</x:v>
      </x:c>
      <x:c r="G4358" s="10" t="str">
        <x:v>FAIL</x:v>
      </x:c>
      <x:c r="H4358" s="10" t="str">
        <x:v>EXECUTED</x:v>
      </x:c>
      <x:c r="I4358" s="10" t="str">
        <x:v>PARSED</x:v>
      </x:c>
      <x:c r="J4358" s="10" t="str">
        <x:v>NO_SEMANTIC_VALIDATOR_DETERMINISTIC_PASS</x:v>
      </x:c>
      <x:c r="K4358" s="10" t="str">
        <x:v>d6e3109a3f9991dc099dbb10f9c3e85c4ed796c8dc766b910bfd17b2baadc7a7</x:v>
      </x:c>
      <x:c r="L4358" s="10" t="str">
        <x:v>historical_three</x:v>
      </x:c>
      <x:c r="M4358" s="10" t="n">
        <x:v>1</x:v>
      </x:c>
      <x:c r="N4358" s="10" t="n">
        <x:v>0</x:v>
      </x:c>
      <x:c r="O4358" s="10" t="n">
        <x:v>0</x:v>
      </x:c>
      <x:c r="P4358" s="9" t="str">
        <x:f>'CaseReview'!U2172</x:f>
        <x:v>FAIL</x:v>
      </x:c>
      <x:c r="Q4358" s="9" t="n">
        <x:f>IF(AND(T4358=1,G4358=P4358),1,0)</x:f>
        <x:v>1</x:v>
      </x:c>
      <x:c r="R4358" s="9" t="n">
        <x:f>IF(AND(T4358=1,G4358="PASS",P4358="FAIL"),1,0)</x:f>
        <x:v>0</x:v>
      </x:c>
      <x:c r="S4358" s="9" t="n">
        <x:f>IF(AND(T4358=1,G4358="FAIL",P4358="PASS"),1,0)</x:f>
        <x:v>0</x:v>
      </x:c>
      <x:c r="T4358" s="9" t="n">
        <x:v>1</x:v>
      </x:c>
      <x:c r="U4358" s="9" t="n">
        <x:v>8</x:v>
      </x:c>
      <x:c r="V4358" s="9" t="str">
        <x:v>MVP/SHACL_GENERATION_PIPELINE/experiments/LUNA_NO_SEMANTIC_VALIDATOR/RUN_01/runs/RUN-TRF-132-20260901T114812719360Z/artifacts/attempt_01/candidate_shape.ttl</x:v>
      </x:c>
    </x:row>
    <x:row r="4359" ht="22" customHeight="1">
      <x:c r="A4359" s="10" t="str">
        <x:v>NO_SEMANTIC</x:v>
      </x:c>
      <x:c r="B4359" s="10" t="str">
        <x:v>TRF-132</x:v>
      </x:c>
      <x:c r="C4359" s="10" t="str">
        <x:v>TRF-132-F04</x:v>
      </x:c>
      <x:c r="D4359" s="10" t="str">
        <x:v>RUN_01</x:v>
      </x:c>
      <x:c r="E4359" s="10" t="str">
        <x:v>ORIGINAL_LEDGER</x:v>
      </x:c>
      <x:c r="F4359" s="10" t="str">
        <x:v>FAIL</x:v>
      </x:c>
      <x:c r="G4359" s="10" t="str">
        <x:v>FAIL</x:v>
      </x:c>
      <x:c r="H4359" s="10" t="str">
        <x:v>EXECUTED</x:v>
      </x:c>
      <x:c r="I4359" s="10" t="str">
        <x:v>PARSED</x:v>
      </x:c>
      <x:c r="J4359" s="10" t="str">
        <x:v>NO_SEMANTIC_VALIDATOR_DETERMINISTIC_PASS</x:v>
      </x:c>
      <x:c r="K4359" s="10" t="str">
        <x:v>d6e3109a3f9991dc099dbb10f9c3e85c4ed796c8dc766b910bfd17b2baadc7a7</x:v>
      </x:c>
      <x:c r="L4359" s="10" t="str">
        <x:v>historical_three</x:v>
      </x:c>
      <x:c r="M4359" s="10" t="n">
        <x:v>1</x:v>
      </x:c>
      <x:c r="N4359" s="10" t="n">
        <x:v>0</x:v>
      </x:c>
      <x:c r="O4359" s="10" t="n">
        <x:v>0</x:v>
      </x:c>
      <x:c r="P4359" s="9" t="str">
        <x:f>'CaseReview'!U2173</x:f>
        <x:v>FAIL</x:v>
      </x:c>
      <x:c r="Q4359" s="9" t="n">
        <x:f>IF(AND(T4359=1,G4359=P4359),1,0)</x:f>
        <x:v>1</x:v>
      </x:c>
      <x:c r="R4359" s="9" t="n">
        <x:f>IF(AND(T4359=1,G4359="PASS",P4359="FAIL"),1,0)</x:f>
        <x:v>0</x:v>
      </x:c>
      <x:c r="S4359" s="9" t="n">
        <x:f>IF(AND(T4359=1,G4359="FAIL",P4359="PASS"),1,0)</x:f>
        <x:v>0</x:v>
      </x:c>
      <x:c r="T4359" s="9" t="n">
        <x:v>1</x:v>
      </x:c>
      <x:c r="U4359" s="9" t="n">
        <x:v>8</x:v>
      </x:c>
      <x:c r="V4359" s="9" t="str">
        <x:v>MVP/SHACL_GENERATION_PIPELINE/experiments/LUNA_NO_SEMANTIC_VALIDATOR/RUN_01/runs/RUN-TRF-132-20260901T114812719360Z/artifacts/attempt_01/candidate_shape.ttl</x:v>
      </x:c>
    </x:row>
    <x:row r="4360" ht="22" customHeight="1">
      <x:c r="A4360" s="10" t="str">
        <x:v>NO_SEMANTIC</x:v>
      </x:c>
      <x:c r="B4360" s="10" t="str">
        <x:v>TRF-132</x:v>
      </x:c>
      <x:c r="C4360" s="10" t="str">
        <x:v>TRF-132-P01</x:v>
      </x:c>
      <x:c r="D4360" s="10" t="str">
        <x:v>RUN_01</x:v>
      </x:c>
      <x:c r="E4360" s="10" t="str">
        <x:v>ORIGINAL_LEDGER</x:v>
      </x:c>
      <x:c r="F4360" s="10" t="str">
        <x:v>PASS</x:v>
      </x:c>
      <x:c r="G4360" s="10" t="str">
        <x:v>PASS</x:v>
      </x:c>
      <x:c r="H4360" s="10" t="str">
        <x:v>EXECUTED</x:v>
      </x:c>
      <x:c r="I4360" s="10" t="str">
        <x:v>PARSED</x:v>
      </x:c>
      <x:c r="J4360" s="10" t="str">
        <x:v>NO_SEMANTIC_VALIDATOR_DETERMINISTIC_PASS</x:v>
      </x:c>
      <x:c r="K4360" s="10" t="str">
        <x:v>d6e3109a3f9991dc099dbb10f9c3e85c4ed796c8dc766b910bfd17b2baadc7a7</x:v>
      </x:c>
      <x:c r="L4360" s="10" t="str">
        <x:v>historical_three</x:v>
      </x:c>
      <x:c r="M4360" s="10" t="n">
        <x:v>1</x:v>
      </x:c>
      <x:c r="N4360" s="10" t="n">
        <x:v>0</x:v>
      </x:c>
      <x:c r="O4360" s="10" t="n">
        <x:v>0</x:v>
      </x:c>
      <x:c r="P4360" s="9" t="str">
        <x:f>'CaseReview'!U2174</x:f>
        <x:v>PASS</x:v>
      </x:c>
      <x:c r="Q4360" s="9" t="n">
        <x:f>IF(AND(T4360=1,G4360=P4360),1,0)</x:f>
        <x:v>1</x:v>
      </x:c>
      <x:c r="R4360" s="9" t="n">
        <x:f>IF(AND(T4360=1,G4360="PASS",P4360="FAIL"),1,0)</x:f>
        <x:v>0</x:v>
      </x:c>
      <x:c r="S4360" s="9" t="n">
        <x:f>IF(AND(T4360=1,G4360="FAIL",P4360="PASS"),1,0)</x:f>
        <x:v>0</x:v>
      </x:c>
      <x:c r="T4360" s="9" t="n">
        <x:v>1</x:v>
      </x:c>
      <x:c r="U4360" s="9" t="n">
        <x:v>8</x:v>
      </x:c>
      <x:c r="V4360" s="9" t="str">
        <x:v>MVP/SHACL_GENERATION_PIPELINE/experiments/LUNA_NO_SEMANTIC_VALIDATOR/RUN_01/runs/RUN-TRF-132-20260901T114812719360Z/artifacts/attempt_01/candidate_shape.ttl</x:v>
      </x:c>
    </x:row>
    <x:row r="4361" ht="22" customHeight="1">
      <x:c r="A4361" s="10" t="str">
        <x:v>NO_SEMANTIC</x:v>
      </x:c>
      <x:c r="B4361" s="10" t="str">
        <x:v>TRF-132</x:v>
      </x:c>
      <x:c r="C4361" s="10" t="str">
        <x:v>TRF-132-P02</x:v>
      </x:c>
      <x:c r="D4361" s="10" t="str">
        <x:v>RUN_01</x:v>
      </x:c>
      <x:c r="E4361" s="10" t="str">
        <x:v>ORIGINAL_LEDGER</x:v>
      </x:c>
      <x:c r="F4361" s="10" t="str">
        <x:v>PASS</x:v>
      </x:c>
      <x:c r="G4361" s="10" t="str">
        <x:v>PASS</x:v>
      </x:c>
      <x:c r="H4361" s="10" t="str">
        <x:v>EXECUTED</x:v>
      </x:c>
      <x:c r="I4361" s="10" t="str">
        <x:v>PARSED</x:v>
      </x:c>
      <x:c r="J4361" s="10" t="str">
        <x:v>NO_SEMANTIC_VALIDATOR_DETERMINISTIC_PASS</x:v>
      </x:c>
      <x:c r="K4361" s="10" t="str">
        <x:v>d6e3109a3f9991dc099dbb10f9c3e85c4ed796c8dc766b910bfd17b2baadc7a7</x:v>
      </x:c>
      <x:c r="L4361" s="10" t="str">
        <x:v>historical_three</x:v>
      </x:c>
      <x:c r="M4361" s="10" t="n">
        <x:v>1</x:v>
      </x:c>
      <x:c r="N4361" s="10" t="n">
        <x:v>0</x:v>
      </x:c>
      <x:c r="O4361" s="10" t="n">
        <x:v>0</x:v>
      </x:c>
      <x:c r="P4361" s="9" t="str">
        <x:f>'CaseReview'!U2175</x:f>
        <x:v>PASS</x:v>
      </x:c>
      <x:c r="Q4361" s="9" t="n">
        <x:f>IF(AND(T4361=1,G4361=P4361),1,0)</x:f>
        <x:v>1</x:v>
      </x:c>
      <x:c r="R4361" s="9" t="n">
        <x:f>IF(AND(T4361=1,G4361="PASS",P4361="FAIL"),1,0)</x:f>
        <x:v>0</x:v>
      </x:c>
      <x:c r="S4361" s="9" t="n">
        <x:f>IF(AND(T4361=1,G4361="FAIL",P4361="PASS"),1,0)</x:f>
        <x:v>0</x:v>
      </x:c>
      <x:c r="T4361" s="9" t="n">
        <x:v>1</x:v>
      </x:c>
      <x:c r="U4361" s="9" t="n">
        <x:v>8</x:v>
      </x:c>
      <x:c r="V4361" s="9" t="str">
        <x:v>MVP/SHACL_GENERATION_PIPELINE/experiments/LUNA_NO_SEMANTIC_VALIDATOR/RUN_01/runs/RUN-TRF-132-20260901T114812719360Z/artifacts/attempt_01/candidate_shape.ttl</x:v>
      </x:c>
    </x:row>
    <x:row r="4362" ht="22" customHeight="1">
      <x:c r="A4362" s="10" t="str">
        <x:v>NO_SEMANTIC</x:v>
      </x:c>
      <x:c r="B4362" s="10" t="str">
        <x:v>TRF-132</x:v>
      </x:c>
      <x:c r="C4362" s="10" t="str">
        <x:v>TRF-132-P03</x:v>
      </x:c>
      <x:c r="D4362" s="10" t="str">
        <x:v>RUN_01</x:v>
      </x:c>
      <x:c r="E4362" s="10" t="str">
        <x:v>ORIGINAL_LEDGER</x:v>
      </x:c>
      <x:c r="F4362" s="10" t="str">
        <x:v>PASS</x:v>
      </x:c>
      <x:c r="G4362" s="10" t="str">
        <x:v>PASS</x:v>
      </x:c>
      <x:c r="H4362" s="10" t="str">
        <x:v>EXECUTED</x:v>
      </x:c>
      <x:c r="I4362" s="10" t="str">
        <x:v>PARSED</x:v>
      </x:c>
      <x:c r="J4362" s="10" t="str">
        <x:v>NO_SEMANTIC_VALIDATOR_DETERMINISTIC_PASS</x:v>
      </x:c>
      <x:c r="K4362" s="10" t="str">
        <x:v>d6e3109a3f9991dc099dbb10f9c3e85c4ed796c8dc766b910bfd17b2baadc7a7</x:v>
      </x:c>
      <x:c r="L4362" s="10" t="str">
        <x:v>historical_three</x:v>
      </x:c>
      <x:c r="M4362" s="10" t="n">
        <x:v>1</x:v>
      </x:c>
      <x:c r="N4362" s="10" t="n">
        <x:v>0</x:v>
      </x:c>
      <x:c r="O4362" s="10" t="n">
        <x:v>0</x:v>
      </x:c>
      <x:c r="P4362" s="9" t="str">
        <x:f>'CaseReview'!U2176</x:f>
        <x:v>PASS</x:v>
      </x:c>
      <x:c r="Q4362" s="9" t="n">
        <x:f>IF(AND(T4362=1,G4362=P4362),1,0)</x:f>
        <x:v>1</x:v>
      </x:c>
      <x:c r="R4362" s="9" t="n">
        <x:f>IF(AND(T4362=1,G4362="PASS",P4362="FAIL"),1,0)</x:f>
        <x:v>0</x:v>
      </x:c>
      <x:c r="S4362" s="9" t="n">
        <x:f>IF(AND(T4362=1,G4362="FAIL",P4362="PASS"),1,0)</x:f>
        <x:v>0</x:v>
      </x:c>
      <x:c r="T4362" s="9" t="n">
        <x:v>1</x:v>
      </x:c>
      <x:c r="U4362" s="9" t="n">
        <x:v>8</x:v>
      </x:c>
      <x:c r="V4362" s="9" t="str">
        <x:v>MVP/SHACL_GENERATION_PIPELINE/experiments/LUNA_NO_SEMANTIC_VALIDATOR/RUN_01/runs/RUN-TRF-132-20260901T114812719360Z/artifacts/attempt_01/candidate_shape.ttl</x:v>
      </x:c>
    </x:row>
    <x:row r="4363" ht="22" customHeight="1">
      <x:c r="A4363" s="10" t="str">
        <x:v>NO_SEMANTIC</x:v>
      </x:c>
      <x:c r="B4363" s="10" t="str">
        <x:v>TRF-132</x:v>
      </x:c>
      <x:c r="C4363" s="10" t="str">
        <x:v>TRF-132-P04</x:v>
      </x:c>
      <x:c r="D4363" s="10" t="str">
        <x:v>RUN_01</x:v>
      </x:c>
      <x:c r="E4363" s="10" t="str">
        <x:v>ORIGINAL_LEDGER</x:v>
      </x:c>
      <x:c r="F4363" s="10" t="str">
        <x:v>PASS</x:v>
      </x:c>
      <x:c r="G4363" s="10" t="str">
        <x:v>FAIL</x:v>
      </x:c>
      <x:c r="H4363" s="10" t="str">
        <x:v>EXECUTED</x:v>
      </x:c>
      <x:c r="I4363" s="10" t="str">
        <x:v>PARSED</x:v>
      </x:c>
      <x:c r="J4363" s="10" t="str">
        <x:v>NO_SEMANTIC_VALIDATOR_DETERMINISTIC_PASS</x:v>
      </x:c>
      <x:c r="K4363" s="10" t="str">
        <x:v>d6e3109a3f9991dc099dbb10f9c3e85c4ed796c8dc766b910bfd17b2baadc7a7</x:v>
      </x:c>
      <x:c r="L4363" s="10" t="str">
        <x:v>historical_three</x:v>
      </x:c>
      <x:c r="M4363" s="10" t="n">
        <x:v>0</x:v>
      </x:c>
      <x:c r="N4363" s="10" t="n">
        <x:v>0</x:v>
      </x:c>
      <x:c r="O4363" s="10" t="n">
        <x:v>1</x:v>
      </x:c>
      <x:c r="P4363" s="9" t="str">
        <x:f>'CaseReview'!U2177</x:f>
        <x:v>PASS</x:v>
      </x:c>
      <x:c r="Q4363" s="9" t="n">
        <x:f>IF(AND(T4363=1,G4363=P4363),1,0)</x:f>
        <x:v>0</x:v>
      </x:c>
      <x:c r="R4363" s="9" t="n">
        <x:f>IF(AND(T4363=1,G4363="PASS",P4363="FAIL"),1,0)</x:f>
        <x:v>0</x:v>
      </x:c>
      <x:c r="S4363" s="9" t="n">
        <x:f>IF(AND(T4363=1,G4363="FAIL",P4363="PASS"),1,0)</x:f>
        <x:v>1</x:v>
      </x:c>
      <x:c r="T4363" s="9" t="n">
        <x:v>1</x:v>
      </x:c>
      <x:c r="U4363" s="9" t="n">
        <x:v>8</x:v>
      </x:c>
      <x:c r="V4363" s="9" t="str">
        <x:v>MVP/SHACL_GENERATION_PIPELINE/experiments/LUNA_NO_SEMANTIC_VALIDATOR/RUN_01/runs/RUN-TRF-132-20260901T114812719360Z/artifacts/attempt_01/candidate_shape.ttl</x:v>
      </x:c>
    </x:row>
    <x:row r="4364" ht="22" customHeight="1">
      <x:c r="A4364" s="10" t="str">
        <x:v>NO_SEMANTIC</x:v>
      </x:c>
      <x:c r="B4364" s="10" t="str">
        <x:v>TRF-133</x:v>
      </x:c>
      <x:c r="C4364" s="10" t="str">
        <x:v>TRF-133-F01</x:v>
      </x:c>
      <x:c r="D4364" s="10" t="str">
        <x:v>RUN_01</x:v>
      </x:c>
      <x:c r="E4364" s="10" t="str">
        <x:v>ORIGINAL_LEDGER</x:v>
      </x:c>
      <x:c r="F4364" s="10" t="str">
        <x:v>FAIL</x:v>
      </x:c>
      <x:c r="G4364" s="10" t="str">
        <x:v>FAIL</x:v>
      </x:c>
      <x:c r="H4364" s="10" t="str">
        <x:v>EXECUTED</x:v>
      </x:c>
      <x:c r="I4364" s="10" t="str">
        <x:v>PARSED</x:v>
      </x:c>
      <x:c r="J4364" s="10" t="str">
        <x:v>NO_SEMANTIC_VALIDATOR_DETERMINISTIC_PASS</x:v>
      </x:c>
      <x:c r="K4364" s="10" t="str">
        <x:v>7f1eb8587d417b0edc6ab57bfe417506831b2db3c78105bff63bf44353121db2</x:v>
      </x:c>
      <x:c r="L4364" s="10" t="str">
        <x:v>historical_three</x:v>
      </x:c>
      <x:c r="M4364" s="10" t="n">
        <x:v>1</x:v>
      </x:c>
      <x:c r="N4364" s="10" t="n">
        <x:v>0</x:v>
      </x:c>
      <x:c r="O4364" s="10" t="n">
        <x:v>0</x:v>
      </x:c>
      <x:c r="P4364" s="9" t="str">
        <x:f>'CaseReview'!U2178</x:f>
        <x:v>FAIL</x:v>
      </x:c>
      <x:c r="Q4364" s="9" t="n">
        <x:f>IF(AND(T4364=1,G4364=P4364),1,0)</x:f>
        <x:v>1</x:v>
      </x:c>
      <x:c r="R4364" s="9" t="n">
        <x:f>IF(AND(T4364=1,G4364="PASS",P4364="FAIL"),1,0)</x:f>
        <x:v>0</x:v>
      </x:c>
      <x:c r="S4364" s="9" t="n">
        <x:f>IF(AND(T4364=1,G4364="FAIL",P4364="PASS"),1,0)</x:f>
        <x:v>0</x:v>
      </x:c>
      <x:c r="T4364" s="9" t="n">
        <x:v>1</x:v>
      </x:c>
      <x:c r="U4364" s="9" t="n">
        <x:v>15</x:v>
      </x:c>
      <x:c r="V4364" s="9" t="str">
        <x:v>MVP/SHACL_GENERATION_PIPELINE/experiments/LUNA_NO_SEMANTIC_VALIDATOR/RUN_01/runs/RUN-TRF-133-20260901T114854972537Z/artifacts/attempt_01/candidate_shape.ttl</x:v>
      </x:c>
    </x:row>
    <x:row r="4365" ht="22" customHeight="1">
      <x:c r="A4365" s="10" t="str">
        <x:v>NO_SEMANTIC</x:v>
      </x:c>
      <x:c r="B4365" s="10" t="str">
        <x:v>TRF-133</x:v>
      </x:c>
      <x:c r="C4365" s="10" t="str">
        <x:v>TRF-133-F02</x:v>
      </x:c>
      <x:c r="D4365" s="10" t="str">
        <x:v>RUN_01</x:v>
      </x:c>
      <x:c r="E4365" s="10" t="str">
        <x:v>ORIGINAL_LEDGER</x:v>
      </x:c>
      <x:c r="F4365" s="10" t="str">
        <x:v>FAIL</x:v>
      </x:c>
      <x:c r="G4365" s="10" t="str">
        <x:v>FAIL</x:v>
      </x:c>
      <x:c r="H4365" s="10" t="str">
        <x:v>EXECUTED</x:v>
      </x:c>
      <x:c r="I4365" s="10" t="str">
        <x:v>PARSED</x:v>
      </x:c>
      <x:c r="J4365" s="10" t="str">
        <x:v>NO_SEMANTIC_VALIDATOR_DETERMINISTIC_PASS</x:v>
      </x:c>
      <x:c r="K4365" s="10" t="str">
        <x:v>7f1eb8587d417b0edc6ab57bfe417506831b2db3c78105bff63bf44353121db2</x:v>
      </x:c>
      <x:c r="L4365" s="10" t="str">
        <x:v>historical_three</x:v>
      </x:c>
      <x:c r="M4365" s="10" t="n">
        <x:v>1</x:v>
      </x:c>
      <x:c r="N4365" s="10" t="n">
        <x:v>0</x:v>
      </x:c>
      <x:c r="O4365" s="10" t="n">
        <x:v>0</x:v>
      </x:c>
      <x:c r="P4365" s="9" t="str">
        <x:f>'CaseReview'!U2179</x:f>
        <x:v>FAIL</x:v>
      </x:c>
      <x:c r="Q4365" s="9" t="n">
        <x:f>IF(AND(T4365=1,G4365=P4365),1,0)</x:f>
        <x:v>1</x:v>
      </x:c>
      <x:c r="R4365" s="9" t="n">
        <x:f>IF(AND(T4365=1,G4365="PASS",P4365="FAIL"),1,0)</x:f>
        <x:v>0</x:v>
      </x:c>
      <x:c r="S4365" s="9" t="n">
        <x:f>IF(AND(T4365=1,G4365="FAIL",P4365="PASS"),1,0)</x:f>
        <x:v>0</x:v>
      </x:c>
      <x:c r="T4365" s="9" t="n">
        <x:v>1</x:v>
      </x:c>
      <x:c r="U4365" s="9" t="n">
        <x:v>15</x:v>
      </x:c>
      <x:c r="V4365" s="9" t="str">
        <x:v>MVP/SHACL_GENERATION_PIPELINE/experiments/LUNA_NO_SEMANTIC_VALIDATOR/RUN_01/runs/RUN-TRF-133-20260901T114854972537Z/artifacts/attempt_01/candidate_shape.ttl</x:v>
      </x:c>
    </x:row>
    <x:row r="4366" ht="22" customHeight="1">
      <x:c r="A4366" s="10" t="str">
        <x:v>NO_SEMANTIC</x:v>
      </x:c>
      <x:c r="B4366" s="10" t="str">
        <x:v>TRF-133</x:v>
      </x:c>
      <x:c r="C4366" s="10" t="str">
        <x:v>TRF-133-F03</x:v>
      </x:c>
      <x:c r="D4366" s="10" t="str">
        <x:v>RUN_01</x:v>
      </x:c>
      <x:c r="E4366" s="10" t="str">
        <x:v>ORIGINAL_LEDGER</x:v>
      </x:c>
      <x:c r="F4366" s="10" t="str">
        <x:v>FAIL</x:v>
      </x:c>
      <x:c r="G4366" s="10" t="str">
        <x:v>FAIL</x:v>
      </x:c>
      <x:c r="H4366" s="10" t="str">
        <x:v>EXECUTED</x:v>
      </x:c>
      <x:c r="I4366" s="10" t="str">
        <x:v>PARSED</x:v>
      </x:c>
      <x:c r="J4366" s="10" t="str">
        <x:v>NO_SEMANTIC_VALIDATOR_DETERMINISTIC_PASS</x:v>
      </x:c>
      <x:c r="K4366" s="10" t="str">
        <x:v>7f1eb8587d417b0edc6ab57bfe417506831b2db3c78105bff63bf44353121db2</x:v>
      </x:c>
      <x:c r="L4366" s="10" t="str">
        <x:v>historical_three</x:v>
      </x:c>
      <x:c r="M4366" s="10" t="n">
        <x:v>1</x:v>
      </x:c>
      <x:c r="N4366" s="10" t="n">
        <x:v>0</x:v>
      </x:c>
      <x:c r="O4366" s="10" t="n">
        <x:v>0</x:v>
      </x:c>
      <x:c r="P4366" s="9" t="str">
        <x:f>'CaseReview'!U2180</x:f>
        <x:v>FAIL</x:v>
      </x:c>
      <x:c r="Q4366" s="9" t="n">
        <x:f>IF(AND(T4366=1,G4366=P4366),1,0)</x:f>
        <x:v>1</x:v>
      </x:c>
      <x:c r="R4366" s="9" t="n">
        <x:f>IF(AND(T4366=1,G4366="PASS",P4366="FAIL"),1,0)</x:f>
        <x:v>0</x:v>
      </x:c>
      <x:c r="S4366" s="9" t="n">
        <x:f>IF(AND(T4366=1,G4366="FAIL",P4366="PASS"),1,0)</x:f>
        <x:v>0</x:v>
      </x:c>
      <x:c r="T4366" s="9" t="n">
        <x:v>1</x:v>
      </x:c>
      <x:c r="U4366" s="9" t="n">
        <x:v>15</x:v>
      </x:c>
      <x:c r="V4366" s="9" t="str">
        <x:v>MVP/SHACL_GENERATION_PIPELINE/experiments/LUNA_NO_SEMANTIC_VALIDATOR/RUN_01/runs/RUN-TRF-133-20260901T114854972537Z/artifacts/attempt_01/candidate_shape.ttl</x:v>
      </x:c>
    </x:row>
    <x:row r="4367" ht="22" customHeight="1">
      <x:c r="A4367" s="10" t="str">
        <x:v>NO_SEMANTIC</x:v>
      </x:c>
      <x:c r="B4367" s="10" t="str">
        <x:v>TRF-133</x:v>
      </x:c>
      <x:c r="C4367" s="10" t="str">
        <x:v>TRF-133-F04</x:v>
      </x:c>
      <x:c r="D4367" s="10" t="str">
        <x:v>RUN_01</x:v>
      </x:c>
      <x:c r="E4367" s="10" t="str">
        <x:v>ORIGINAL_LEDGER</x:v>
      </x:c>
      <x:c r="F4367" s="10" t="str">
        <x:v>FAIL</x:v>
      </x:c>
      <x:c r="G4367" s="10" t="str">
        <x:v>FAIL</x:v>
      </x:c>
      <x:c r="H4367" s="10" t="str">
        <x:v>EXECUTED</x:v>
      </x:c>
      <x:c r="I4367" s="10" t="str">
        <x:v>PARSED</x:v>
      </x:c>
      <x:c r="J4367" s="10" t="str">
        <x:v>NO_SEMANTIC_VALIDATOR_DETERMINISTIC_PASS</x:v>
      </x:c>
      <x:c r="K4367" s="10" t="str">
        <x:v>7f1eb8587d417b0edc6ab57bfe417506831b2db3c78105bff63bf44353121db2</x:v>
      </x:c>
      <x:c r="L4367" s="10" t="str">
        <x:v>historical_three</x:v>
      </x:c>
      <x:c r="M4367" s="10" t="n">
        <x:v>1</x:v>
      </x:c>
      <x:c r="N4367" s="10" t="n">
        <x:v>0</x:v>
      </x:c>
      <x:c r="O4367" s="10" t="n">
        <x:v>0</x:v>
      </x:c>
      <x:c r="P4367" s="9" t="str">
        <x:f>'CaseReview'!U2181</x:f>
        <x:v>FAIL</x:v>
      </x:c>
      <x:c r="Q4367" s="9" t="n">
        <x:f>IF(AND(T4367=1,G4367=P4367),1,0)</x:f>
        <x:v>1</x:v>
      </x:c>
      <x:c r="R4367" s="9" t="n">
        <x:f>IF(AND(T4367=1,G4367="PASS",P4367="FAIL"),1,0)</x:f>
        <x:v>0</x:v>
      </x:c>
      <x:c r="S4367" s="9" t="n">
        <x:f>IF(AND(T4367=1,G4367="FAIL",P4367="PASS"),1,0)</x:f>
        <x:v>0</x:v>
      </x:c>
      <x:c r="T4367" s="9" t="n">
        <x:v>1</x:v>
      </x:c>
      <x:c r="U4367" s="9" t="n">
        <x:v>15</x:v>
      </x:c>
      <x:c r="V4367" s="9" t="str">
        <x:v>MVP/SHACL_GENERATION_PIPELINE/experiments/LUNA_NO_SEMANTIC_VALIDATOR/RUN_01/runs/RUN-TRF-133-20260901T114854972537Z/artifacts/attempt_01/candidate_shape.ttl</x:v>
      </x:c>
    </x:row>
    <x:row r="4368" ht="22" customHeight="1">
      <x:c r="A4368" s="10" t="str">
        <x:v>NO_SEMANTIC</x:v>
      </x:c>
      <x:c r="B4368" s="10" t="str">
        <x:v>TRF-133</x:v>
      </x:c>
      <x:c r="C4368" s="10" t="str">
        <x:v>TRF-133-F05</x:v>
      </x:c>
      <x:c r="D4368" s="10" t="str">
        <x:v>RUN_01</x:v>
      </x:c>
      <x:c r="E4368" s="10" t="str">
        <x:v>ORIGINAL_LEDGER</x:v>
      </x:c>
      <x:c r="F4368" s="10" t="str">
        <x:v>FAIL</x:v>
      </x:c>
      <x:c r="G4368" s="10" t="str">
        <x:v>FAIL</x:v>
      </x:c>
      <x:c r="H4368" s="10" t="str">
        <x:v>EXECUTED</x:v>
      </x:c>
      <x:c r="I4368" s="10" t="str">
        <x:v>PARSED</x:v>
      </x:c>
      <x:c r="J4368" s="10" t="str">
        <x:v>NO_SEMANTIC_VALIDATOR_DETERMINISTIC_PASS</x:v>
      </x:c>
      <x:c r="K4368" s="10" t="str">
        <x:v>7f1eb8587d417b0edc6ab57bfe417506831b2db3c78105bff63bf44353121db2</x:v>
      </x:c>
      <x:c r="L4368" s="10" t="str">
        <x:v>historical_three</x:v>
      </x:c>
      <x:c r="M4368" s="10" t="n">
        <x:v>1</x:v>
      </x:c>
      <x:c r="N4368" s="10" t="n">
        <x:v>0</x:v>
      </x:c>
      <x:c r="O4368" s="10" t="n">
        <x:v>0</x:v>
      </x:c>
      <x:c r="P4368" s="9" t="str">
        <x:f>'CaseReview'!U2182</x:f>
        <x:v>FAIL</x:v>
      </x:c>
      <x:c r="Q4368" s="9" t="n">
        <x:f>IF(AND(T4368=1,G4368=P4368),1,0)</x:f>
        <x:v>1</x:v>
      </x:c>
      <x:c r="R4368" s="9" t="n">
        <x:f>IF(AND(T4368=1,G4368="PASS",P4368="FAIL"),1,0)</x:f>
        <x:v>0</x:v>
      </x:c>
      <x:c r="S4368" s="9" t="n">
        <x:f>IF(AND(T4368=1,G4368="FAIL",P4368="PASS"),1,0)</x:f>
        <x:v>0</x:v>
      </x:c>
      <x:c r="T4368" s="9" t="n">
        <x:v>1</x:v>
      </x:c>
      <x:c r="U4368" s="9" t="n">
        <x:v>15</x:v>
      </x:c>
      <x:c r="V4368" s="9" t="str">
        <x:v>MVP/SHACL_GENERATION_PIPELINE/experiments/LUNA_NO_SEMANTIC_VALIDATOR/RUN_01/runs/RUN-TRF-133-20260901T114854972537Z/artifacts/attempt_01/candidate_shape.ttl</x:v>
      </x:c>
    </x:row>
    <x:row r="4369" ht="22" customHeight="1">
      <x:c r="A4369" s="10" t="str">
        <x:v>NO_SEMANTIC</x:v>
      </x:c>
      <x:c r="B4369" s="10" t="str">
        <x:v>TRF-133</x:v>
      </x:c>
      <x:c r="C4369" s="10" t="str">
        <x:v>TRF-133-F06</x:v>
      </x:c>
      <x:c r="D4369" s="10" t="str">
        <x:v>RUN_01</x:v>
      </x:c>
      <x:c r="E4369" s="10" t="str">
        <x:v>ORIGINAL_LEDGER</x:v>
      </x:c>
      <x:c r="F4369" s="10" t="str">
        <x:v>FAIL</x:v>
      </x:c>
      <x:c r="G4369" s="10" t="str">
        <x:v>FAIL</x:v>
      </x:c>
      <x:c r="H4369" s="10" t="str">
        <x:v>EXECUTED</x:v>
      </x:c>
      <x:c r="I4369" s="10" t="str">
        <x:v>PARSED</x:v>
      </x:c>
      <x:c r="J4369" s="10" t="str">
        <x:v>NO_SEMANTIC_VALIDATOR_DETERMINISTIC_PASS</x:v>
      </x:c>
      <x:c r="K4369" s="10" t="str">
        <x:v>7f1eb8587d417b0edc6ab57bfe417506831b2db3c78105bff63bf44353121db2</x:v>
      </x:c>
      <x:c r="L4369" s="10" t="str">
        <x:v>historical_three</x:v>
      </x:c>
      <x:c r="M4369" s="10" t="n">
        <x:v>1</x:v>
      </x:c>
      <x:c r="N4369" s="10" t="n">
        <x:v>0</x:v>
      </x:c>
      <x:c r="O4369" s="10" t="n">
        <x:v>0</x:v>
      </x:c>
      <x:c r="P4369" s="9" t="str">
        <x:f>'CaseReview'!U2183</x:f>
        <x:v>FAIL</x:v>
      </x:c>
      <x:c r="Q4369" s="9" t="n">
        <x:f>IF(AND(T4369=1,G4369=P4369),1,0)</x:f>
        <x:v>1</x:v>
      </x:c>
      <x:c r="R4369" s="9" t="n">
        <x:f>IF(AND(T4369=1,G4369="PASS",P4369="FAIL"),1,0)</x:f>
        <x:v>0</x:v>
      </x:c>
      <x:c r="S4369" s="9" t="n">
        <x:f>IF(AND(T4369=1,G4369="FAIL",P4369="PASS"),1,0)</x:f>
        <x:v>0</x:v>
      </x:c>
      <x:c r="T4369" s="9" t="n">
        <x:v>1</x:v>
      </x:c>
      <x:c r="U4369" s="9" t="n">
        <x:v>15</x:v>
      </x:c>
      <x:c r="V4369" s="9" t="str">
        <x:v>MVP/SHACL_GENERATION_PIPELINE/experiments/LUNA_NO_SEMANTIC_VALIDATOR/RUN_01/runs/RUN-TRF-133-20260901T114854972537Z/artifacts/attempt_01/candidate_shape.ttl</x:v>
      </x:c>
    </x:row>
    <x:row r="4370" ht="22" customHeight="1">
      <x:c r="A4370" s="10" t="str">
        <x:v>NO_SEMANTIC</x:v>
      </x:c>
      <x:c r="B4370" s="10" t="str">
        <x:v>TRF-133</x:v>
      </x:c>
      <x:c r="C4370" s="10" t="str">
        <x:v>TRF-133-F07</x:v>
      </x:c>
      <x:c r="D4370" s="10" t="str">
        <x:v>RUN_01</x:v>
      </x:c>
      <x:c r="E4370" s="10" t="str">
        <x:v>ORIGINAL_LEDGER</x:v>
      </x:c>
      <x:c r="F4370" s="10" t="str">
        <x:v>FAIL</x:v>
      </x:c>
      <x:c r="G4370" s="10" t="str">
        <x:v>FAIL</x:v>
      </x:c>
      <x:c r="H4370" s="10" t="str">
        <x:v>EXECUTED</x:v>
      </x:c>
      <x:c r="I4370" s="10" t="str">
        <x:v>PARSED</x:v>
      </x:c>
      <x:c r="J4370" s="10" t="str">
        <x:v>NO_SEMANTIC_VALIDATOR_DETERMINISTIC_PASS</x:v>
      </x:c>
      <x:c r="K4370" s="10" t="str">
        <x:v>7f1eb8587d417b0edc6ab57bfe417506831b2db3c78105bff63bf44353121db2</x:v>
      </x:c>
      <x:c r="L4370" s="10" t="str">
        <x:v>historical_three</x:v>
      </x:c>
      <x:c r="M4370" s="10" t="n">
        <x:v>1</x:v>
      </x:c>
      <x:c r="N4370" s="10" t="n">
        <x:v>0</x:v>
      </x:c>
      <x:c r="O4370" s="10" t="n">
        <x:v>0</x:v>
      </x:c>
      <x:c r="P4370" s="9" t="str">
        <x:f>'CaseReview'!U2184</x:f>
        <x:v>FAIL</x:v>
      </x:c>
      <x:c r="Q4370" s="9" t="n">
        <x:f>IF(AND(T4370=1,G4370=P4370),1,0)</x:f>
        <x:v>1</x:v>
      </x:c>
      <x:c r="R4370" s="9" t="n">
        <x:f>IF(AND(T4370=1,G4370="PASS",P4370="FAIL"),1,0)</x:f>
        <x:v>0</x:v>
      </x:c>
      <x:c r="S4370" s="9" t="n">
        <x:f>IF(AND(T4370=1,G4370="FAIL",P4370="PASS"),1,0)</x:f>
        <x:v>0</x:v>
      </x:c>
      <x:c r="T4370" s="9" t="n">
        <x:v>1</x:v>
      </x:c>
      <x:c r="U4370" s="9" t="n">
        <x:v>15</x:v>
      </x:c>
      <x:c r="V4370" s="9" t="str">
        <x:v>MVP/SHACL_GENERATION_PIPELINE/experiments/LUNA_NO_SEMANTIC_VALIDATOR/RUN_01/runs/RUN-TRF-133-20260901T114854972537Z/artifacts/attempt_01/candidate_shape.ttl</x:v>
      </x:c>
    </x:row>
    <x:row r="4371" ht="22" customHeight="1">
      <x:c r="A4371" s="10" t="str">
        <x:v>NO_SEMANTIC</x:v>
      </x:c>
      <x:c r="B4371" s="10" t="str">
        <x:v>TRF-133</x:v>
      </x:c>
      <x:c r="C4371" s="10" t="str">
        <x:v>TRF-133-F08</x:v>
      </x:c>
      <x:c r="D4371" s="10" t="str">
        <x:v>RUN_01</x:v>
      </x:c>
      <x:c r="E4371" s="10" t="str">
        <x:v>ORIGINAL_LEDGER</x:v>
      </x:c>
      <x:c r="F4371" s="10" t="str">
        <x:v>FAIL</x:v>
      </x:c>
      <x:c r="G4371" s="10" t="str">
        <x:v>FAIL</x:v>
      </x:c>
      <x:c r="H4371" s="10" t="str">
        <x:v>EXECUTED</x:v>
      </x:c>
      <x:c r="I4371" s="10" t="str">
        <x:v>PARSED</x:v>
      </x:c>
      <x:c r="J4371" s="10" t="str">
        <x:v>NO_SEMANTIC_VALIDATOR_DETERMINISTIC_PASS</x:v>
      </x:c>
      <x:c r="K4371" s="10" t="str">
        <x:v>7f1eb8587d417b0edc6ab57bfe417506831b2db3c78105bff63bf44353121db2</x:v>
      </x:c>
      <x:c r="L4371" s="10" t="str">
        <x:v>historical_three</x:v>
      </x:c>
      <x:c r="M4371" s="10" t="n">
        <x:v>1</x:v>
      </x:c>
      <x:c r="N4371" s="10" t="n">
        <x:v>0</x:v>
      </x:c>
      <x:c r="O4371" s="10" t="n">
        <x:v>0</x:v>
      </x:c>
      <x:c r="P4371" s="9" t="str">
        <x:f>'CaseReview'!U2185</x:f>
        <x:v>FAIL</x:v>
      </x:c>
      <x:c r="Q4371" s="9" t="n">
        <x:f>IF(AND(T4371=1,G4371=P4371),1,0)</x:f>
        <x:v>1</x:v>
      </x:c>
      <x:c r="R4371" s="9" t="n">
        <x:f>IF(AND(T4371=1,G4371="PASS",P4371="FAIL"),1,0)</x:f>
        <x:v>0</x:v>
      </x:c>
      <x:c r="S4371" s="9" t="n">
        <x:f>IF(AND(T4371=1,G4371="FAIL",P4371="PASS"),1,0)</x:f>
        <x:v>0</x:v>
      </x:c>
      <x:c r="T4371" s="9" t="n">
        <x:v>1</x:v>
      </x:c>
      <x:c r="U4371" s="9" t="n">
        <x:v>15</x:v>
      </x:c>
      <x:c r="V4371" s="9" t="str">
        <x:v>MVP/SHACL_GENERATION_PIPELINE/experiments/LUNA_NO_SEMANTIC_VALIDATOR/RUN_01/runs/RUN-TRF-133-20260901T114854972537Z/artifacts/attempt_01/candidate_shape.ttl</x:v>
      </x:c>
    </x:row>
    <x:row r="4372" ht="22" customHeight="1">
      <x:c r="A4372" s="10" t="str">
        <x:v>NO_SEMANTIC</x:v>
      </x:c>
      <x:c r="B4372" s="10" t="str">
        <x:v>TRF-133</x:v>
      </x:c>
      <x:c r="C4372" s="10" t="str">
        <x:v>TRF-133-F09</x:v>
      </x:c>
      <x:c r="D4372" s="10" t="str">
        <x:v>RUN_01</x:v>
      </x:c>
      <x:c r="E4372" s="10" t="str">
        <x:v>ORIGINAL_LEDGER</x:v>
      </x:c>
      <x:c r="F4372" s="10" t="str">
        <x:v>FAIL</x:v>
      </x:c>
      <x:c r="G4372" s="10" t="str">
        <x:v>FAIL</x:v>
      </x:c>
      <x:c r="H4372" s="10" t="str">
        <x:v>EXECUTED</x:v>
      </x:c>
      <x:c r="I4372" s="10" t="str">
        <x:v>PARSED</x:v>
      </x:c>
      <x:c r="J4372" s="10" t="str">
        <x:v>NO_SEMANTIC_VALIDATOR_DETERMINISTIC_PASS</x:v>
      </x:c>
      <x:c r="K4372" s="10" t="str">
        <x:v>7f1eb8587d417b0edc6ab57bfe417506831b2db3c78105bff63bf44353121db2</x:v>
      </x:c>
      <x:c r="L4372" s="10" t="str">
        <x:v>historical_three</x:v>
      </x:c>
      <x:c r="M4372" s="10" t="n">
        <x:v>1</x:v>
      </x:c>
      <x:c r="N4372" s="10" t="n">
        <x:v>0</x:v>
      </x:c>
      <x:c r="O4372" s="10" t="n">
        <x:v>0</x:v>
      </x:c>
      <x:c r="P4372" s="9" t="str">
        <x:f>'CaseReview'!U2186</x:f>
        <x:v>FAIL</x:v>
      </x:c>
      <x:c r="Q4372" s="9" t="n">
        <x:f>IF(AND(T4372=1,G4372=P4372),1,0)</x:f>
        <x:v>1</x:v>
      </x:c>
      <x:c r="R4372" s="9" t="n">
        <x:f>IF(AND(T4372=1,G4372="PASS",P4372="FAIL"),1,0)</x:f>
        <x:v>0</x:v>
      </x:c>
      <x:c r="S4372" s="9" t="n">
        <x:f>IF(AND(T4372=1,G4372="FAIL",P4372="PASS"),1,0)</x:f>
        <x:v>0</x:v>
      </x:c>
      <x:c r="T4372" s="9" t="n">
        <x:v>1</x:v>
      </x:c>
      <x:c r="U4372" s="9" t="n">
        <x:v>15</x:v>
      </x:c>
      <x:c r="V4372" s="9" t="str">
        <x:v>MVP/SHACL_GENERATION_PIPELINE/experiments/LUNA_NO_SEMANTIC_VALIDATOR/RUN_01/runs/RUN-TRF-133-20260901T114854972537Z/artifacts/attempt_01/candidate_shape.ttl</x:v>
      </x:c>
    </x:row>
    <x:row r="4373" ht="22" customHeight="1">
      <x:c r="A4373" s="10" t="str">
        <x:v>NO_SEMANTIC</x:v>
      </x:c>
      <x:c r="B4373" s="10" t="str">
        <x:v>TRF-133</x:v>
      </x:c>
      <x:c r="C4373" s="10" t="str">
        <x:v>TRF-133-F10</x:v>
      </x:c>
      <x:c r="D4373" s="10" t="str">
        <x:v>RUN_01</x:v>
      </x:c>
      <x:c r="E4373" s="10" t="str">
        <x:v>ORIGINAL_LEDGER</x:v>
      </x:c>
      <x:c r="F4373" s="10" t="str">
        <x:v>FAIL</x:v>
      </x:c>
      <x:c r="G4373" s="10" t="str">
        <x:v>FAIL</x:v>
      </x:c>
      <x:c r="H4373" s="10" t="str">
        <x:v>EXECUTED</x:v>
      </x:c>
      <x:c r="I4373" s="10" t="str">
        <x:v>PARSED</x:v>
      </x:c>
      <x:c r="J4373" s="10" t="str">
        <x:v>NO_SEMANTIC_VALIDATOR_DETERMINISTIC_PASS</x:v>
      </x:c>
      <x:c r="K4373" s="10" t="str">
        <x:v>7f1eb8587d417b0edc6ab57bfe417506831b2db3c78105bff63bf44353121db2</x:v>
      </x:c>
      <x:c r="L4373" s="10" t="str">
        <x:v>historical_three</x:v>
      </x:c>
      <x:c r="M4373" s="10" t="n">
        <x:v>1</x:v>
      </x:c>
      <x:c r="N4373" s="10" t="n">
        <x:v>0</x:v>
      </x:c>
      <x:c r="O4373" s="10" t="n">
        <x:v>0</x:v>
      </x:c>
      <x:c r="P4373" s="9" t="str">
        <x:f>'CaseReview'!U2187</x:f>
        <x:v>FAIL</x:v>
      </x:c>
      <x:c r="Q4373" s="9" t="n">
        <x:f>IF(AND(T4373=1,G4373=P4373),1,0)</x:f>
        <x:v>1</x:v>
      </x:c>
      <x:c r="R4373" s="9" t="n">
        <x:f>IF(AND(T4373=1,G4373="PASS",P4373="FAIL"),1,0)</x:f>
        <x:v>0</x:v>
      </x:c>
      <x:c r="S4373" s="9" t="n">
        <x:f>IF(AND(T4373=1,G4373="FAIL",P4373="PASS"),1,0)</x:f>
        <x:v>0</x:v>
      </x:c>
      <x:c r="T4373" s="9" t="n">
        <x:v>1</x:v>
      </x:c>
      <x:c r="U4373" s="9" t="n">
        <x:v>15</x:v>
      </x:c>
      <x:c r="V4373" s="9" t="str">
        <x:v>MVP/SHACL_GENERATION_PIPELINE/experiments/LUNA_NO_SEMANTIC_VALIDATOR/RUN_01/runs/RUN-TRF-133-20260901T114854972537Z/artifacts/attempt_01/candidate_shape.ttl</x:v>
      </x:c>
    </x:row>
    <x:row r="4374" ht="22" customHeight="1">
      <x:c r="A4374" s="10" t="str">
        <x:v>NO_SEMANTIC</x:v>
      </x:c>
      <x:c r="B4374" s="10" t="str">
        <x:v>TRF-133</x:v>
      </x:c>
      <x:c r="C4374" s="10" t="str">
        <x:v>TRF-133-F11</x:v>
      </x:c>
      <x:c r="D4374" s="10" t="str">
        <x:v>RUN_01</x:v>
      </x:c>
      <x:c r="E4374" s="10" t="str">
        <x:v>ORIGINAL_LEDGER</x:v>
      </x:c>
      <x:c r="F4374" s="10" t="str">
        <x:v>FAIL</x:v>
      </x:c>
      <x:c r="G4374" s="10" t="str">
        <x:v>FAIL</x:v>
      </x:c>
      <x:c r="H4374" s="10" t="str">
        <x:v>EXECUTED</x:v>
      </x:c>
      <x:c r="I4374" s="10" t="str">
        <x:v>PARSED</x:v>
      </x:c>
      <x:c r="J4374" s="10" t="str">
        <x:v>NO_SEMANTIC_VALIDATOR_DETERMINISTIC_PASS</x:v>
      </x:c>
      <x:c r="K4374" s="10" t="str">
        <x:v>7f1eb8587d417b0edc6ab57bfe417506831b2db3c78105bff63bf44353121db2</x:v>
      </x:c>
      <x:c r="L4374" s="10" t="str">
        <x:v>historical_three</x:v>
      </x:c>
      <x:c r="M4374" s="10" t="n">
        <x:v>1</x:v>
      </x:c>
      <x:c r="N4374" s="10" t="n">
        <x:v>0</x:v>
      </x:c>
      <x:c r="O4374" s="10" t="n">
        <x:v>0</x:v>
      </x:c>
      <x:c r="P4374" s="9" t="str">
        <x:f>'CaseReview'!U2188</x:f>
        <x:v>FAIL</x:v>
      </x:c>
      <x:c r="Q4374" s="9" t="n">
        <x:f>IF(AND(T4374=1,G4374=P4374),1,0)</x:f>
        <x:v>1</x:v>
      </x:c>
      <x:c r="R4374" s="9" t="n">
        <x:f>IF(AND(T4374=1,G4374="PASS",P4374="FAIL"),1,0)</x:f>
        <x:v>0</x:v>
      </x:c>
      <x:c r="S4374" s="9" t="n">
        <x:f>IF(AND(T4374=1,G4374="FAIL",P4374="PASS"),1,0)</x:f>
        <x:v>0</x:v>
      </x:c>
      <x:c r="T4374" s="9" t="n">
        <x:v>1</x:v>
      </x:c>
      <x:c r="U4374" s="9" t="n">
        <x:v>15</x:v>
      </x:c>
      <x:c r="V4374" s="9" t="str">
        <x:v>MVP/SHACL_GENERATION_PIPELINE/experiments/LUNA_NO_SEMANTIC_VALIDATOR/RUN_01/runs/RUN-TRF-133-20260901T114854972537Z/artifacts/attempt_01/candidate_shape.ttl</x:v>
      </x:c>
    </x:row>
    <x:row r="4375" ht="22" customHeight="1">
      <x:c r="A4375" s="10" t="str">
        <x:v>NO_SEMANTIC</x:v>
      </x:c>
      <x:c r="B4375" s="10" t="str">
        <x:v>TRF-133</x:v>
      </x:c>
      <x:c r="C4375" s="10" t="str">
        <x:v>TRF-133-F12</x:v>
      </x:c>
      <x:c r="D4375" s="10" t="str">
        <x:v>RUN_01</x:v>
      </x:c>
      <x:c r="E4375" s="10" t="str">
        <x:v>ORIGINAL_LEDGER</x:v>
      </x:c>
      <x:c r="F4375" s="10" t="str">
        <x:v>FAIL</x:v>
      </x:c>
      <x:c r="G4375" s="10" t="str">
        <x:v>FAIL</x:v>
      </x:c>
      <x:c r="H4375" s="10" t="str">
        <x:v>EXECUTED</x:v>
      </x:c>
      <x:c r="I4375" s="10" t="str">
        <x:v>PARSED</x:v>
      </x:c>
      <x:c r="J4375" s="10" t="str">
        <x:v>NO_SEMANTIC_VALIDATOR_DETERMINISTIC_PASS</x:v>
      </x:c>
      <x:c r="K4375" s="10" t="str">
        <x:v>7f1eb8587d417b0edc6ab57bfe417506831b2db3c78105bff63bf44353121db2</x:v>
      </x:c>
      <x:c r="L4375" s="10" t="str">
        <x:v>historical_three</x:v>
      </x:c>
      <x:c r="M4375" s="10" t="n">
        <x:v>1</x:v>
      </x:c>
      <x:c r="N4375" s="10" t="n">
        <x:v>0</x:v>
      </x:c>
      <x:c r="O4375" s="10" t="n">
        <x:v>0</x:v>
      </x:c>
      <x:c r="P4375" s="9" t="str">
        <x:f>'CaseReview'!U2189</x:f>
        <x:v>FAIL</x:v>
      </x:c>
      <x:c r="Q4375" s="9" t="n">
        <x:f>IF(AND(T4375=1,G4375=P4375),1,0)</x:f>
        <x:v>1</x:v>
      </x:c>
      <x:c r="R4375" s="9" t="n">
        <x:f>IF(AND(T4375=1,G4375="PASS",P4375="FAIL"),1,0)</x:f>
        <x:v>0</x:v>
      </x:c>
      <x:c r="S4375" s="9" t="n">
        <x:f>IF(AND(T4375=1,G4375="FAIL",P4375="PASS"),1,0)</x:f>
        <x:v>0</x:v>
      </x:c>
      <x:c r="T4375" s="9" t="n">
        <x:v>1</x:v>
      </x:c>
      <x:c r="U4375" s="9" t="n">
        <x:v>15</x:v>
      </x:c>
      <x:c r="V4375" s="9" t="str">
        <x:v>MVP/SHACL_GENERATION_PIPELINE/experiments/LUNA_NO_SEMANTIC_VALIDATOR/RUN_01/runs/RUN-TRF-133-20260901T114854972537Z/artifacts/attempt_01/candidate_shape.ttl</x:v>
      </x:c>
    </x:row>
    <x:row r="4376" ht="22" customHeight="1">
      <x:c r="A4376" s="10" t="str">
        <x:v>NO_SEMANTIC</x:v>
      </x:c>
      <x:c r="B4376" s="10" t="str">
        <x:v>TRF-133</x:v>
      </x:c>
      <x:c r="C4376" s="10" t="str">
        <x:v>TRF-133-F13</x:v>
      </x:c>
      <x:c r="D4376" s="10" t="str">
        <x:v>RUN_01</x:v>
      </x:c>
      <x:c r="E4376" s="10" t="str">
        <x:v>ORIGINAL_LEDGER</x:v>
      </x:c>
      <x:c r="F4376" s="10" t="str">
        <x:v>FAIL</x:v>
      </x:c>
      <x:c r="G4376" s="10" t="str">
        <x:v>FAIL</x:v>
      </x:c>
      <x:c r="H4376" s="10" t="str">
        <x:v>EXECUTED</x:v>
      </x:c>
      <x:c r="I4376" s="10" t="str">
        <x:v>PARSED</x:v>
      </x:c>
      <x:c r="J4376" s="10" t="str">
        <x:v>NO_SEMANTIC_VALIDATOR_DETERMINISTIC_PASS</x:v>
      </x:c>
      <x:c r="K4376" s="10" t="str">
        <x:v>7f1eb8587d417b0edc6ab57bfe417506831b2db3c78105bff63bf44353121db2</x:v>
      </x:c>
      <x:c r="L4376" s="10" t="str">
        <x:v>historical_three</x:v>
      </x:c>
      <x:c r="M4376" s="10" t="n">
        <x:v>1</x:v>
      </x:c>
      <x:c r="N4376" s="10" t="n">
        <x:v>0</x:v>
      </x:c>
      <x:c r="O4376" s="10" t="n">
        <x:v>0</x:v>
      </x:c>
      <x:c r="P4376" s="9" t="str">
        <x:f>'CaseReview'!U2190</x:f>
        <x:v>FAIL</x:v>
      </x:c>
      <x:c r="Q4376" s="9" t="n">
        <x:f>IF(AND(T4376=1,G4376=P4376),1,0)</x:f>
        <x:v>1</x:v>
      </x:c>
      <x:c r="R4376" s="9" t="n">
        <x:f>IF(AND(T4376=1,G4376="PASS",P4376="FAIL"),1,0)</x:f>
        <x:v>0</x:v>
      </x:c>
      <x:c r="S4376" s="9" t="n">
        <x:f>IF(AND(T4376=1,G4376="FAIL",P4376="PASS"),1,0)</x:f>
        <x:v>0</x:v>
      </x:c>
      <x:c r="T4376" s="9" t="n">
        <x:v>1</x:v>
      </x:c>
      <x:c r="U4376" s="9" t="n">
        <x:v>15</x:v>
      </x:c>
      <x:c r="V4376" s="9" t="str">
        <x:v>MVP/SHACL_GENERATION_PIPELINE/experiments/LUNA_NO_SEMANTIC_VALIDATOR/RUN_01/runs/RUN-TRF-133-20260901T114854972537Z/artifacts/attempt_01/candidate_shape.ttl</x:v>
      </x:c>
    </x:row>
    <x:row r="4377" ht="22" customHeight="1">
      <x:c r="A4377" s="10" t="str">
        <x:v>NO_SEMANTIC</x:v>
      </x:c>
      <x:c r="B4377" s="10" t="str">
        <x:v>TRF-133</x:v>
      </x:c>
      <x:c r="C4377" s="10" t="str">
        <x:v>TRF-133-P01</x:v>
      </x:c>
      <x:c r="D4377" s="10" t="str">
        <x:v>RUN_01</x:v>
      </x:c>
      <x:c r="E4377" s="10" t="str">
        <x:v>ORIGINAL_LEDGER</x:v>
      </x:c>
      <x:c r="F4377" s="10" t="str">
        <x:v>PASS</x:v>
      </x:c>
      <x:c r="G4377" s="10" t="str">
        <x:v>FAIL</x:v>
      </x:c>
      <x:c r="H4377" s="10" t="str">
        <x:v>EXECUTED</x:v>
      </x:c>
      <x:c r="I4377" s="10" t="str">
        <x:v>PARSED</x:v>
      </x:c>
      <x:c r="J4377" s="10" t="str">
        <x:v>NO_SEMANTIC_VALIDATOR_DETERMINISTIC_PASS</x:v>
      </x:c>
      <x:c r="K4377" s="10" t="str">
        <x:v>7f1eb8587d417b0edc6ab57bfe417506831b2db3c78105bff63bf44353121db2</x:v>
      </x:c>
      <x:c r="L4377" s="10" t="str">
        <x:v>historical_three</x:v>
      </x:c>
      <x:c r="M4377" s="10" t="n">
        <x:v>0</x:v>
      </x:c>
      <x:c r="N4377" s="10" t="n">
        <x:v>0</x:v>
      </x:c>
      <x:c r="O4377" s="10" t="n">
        <x:v>1</x:v>
      </x:c>
      <x:c r="P4377" s="9" t="str">
        <x:f>'CaseReview'!U2191</x:f>
        <x:v>PASS</x:v>
      </x:c>
      <x:c r="Q4377" s="9" t="n">
        <x:f>IF(AND(T4377=1,G4377=P4377),1,0)</x:f>
        <x:v>0</x:v>
      </x:c>
      <x:c r="R4377" s="9" t="n">
        <x:f>IF(AND(T4377=1,G4377="PASS",P4377="FAIL"),1,0)</x:f>
        <x:v>0</x:v>
      </x:c>
      <x:c r="S4377" s="9" t="n">
        <x:f>IF(AND(T4377=1,G4377="FAIL",P4377="PASS"),1,0)</x:f>
        <x:v>1</x:v>
      </x:c>
      <x:c r="T4377" s="9" t="n">
        <x:v>1</x:v>
      </x:c>
      <x:c r="U4377" s="9" t="n">
        <x:v>15</x:v>
      </x:c>
      <x:c r="V4377" s="9" t="str">
        <x:v>MVP/SHACL_GENERATION_PIPELINE/experiments/LUNA_NO_SEMANTIC_VALIDATOR/RUN_01/runs/RUN-TRF-133-20260901T114854972537Z/artifacts/attempt_01/candidate_shape.ttl</x:v>
      </x:c>
    </x:row>
    <x:row r="4378" ht="22" customHeight="1">
      <x:c r="A4378" s="10" t="str">
        <x:v>NO_SEMANTIC</x:v>
      </x:c>
      <x:c r="B4378" s="10" t="str">
        <x:v>TRF-133</x:v>
      </x:c>
      <x:c r="C4378" s="10" t="str">
        <x:v>TRF-133-P02</x:v>
      </x:c>
      <x:c r="D4378" s="10" t="str">
        <x:v>RUN_01</x:v>
      </x:c>
      <x:c r="E4378" s="10" t="str">
        <x:v>ORIGINAL_LEDGER</x:v>
      </x:c>
      <x:c r="F4378" s="10" t="str">
        <x:v>PASS</x:v>
      </x:c>
      <x:c r="G4378" s="10" t="str">
        <x:v>FAIL</x:v>
      </x:c>
      <x:c r="H4378" s="10" t="str">
        <x:v>EXECUTED</x:v>
      </x:c>
      <x:c r="I4378" s="10" t="str">
        <x:v>PARSED</x:v>
      </x:c>
      <x:c r="J4378" s="10" t="str">
        <x:v>NO_SEMANTIC_VALIDATOR_DETERMINISTIC_PASS</x:v>
      </x:c>
      <x:c r="K4378" s="10" t="str">
        <x:v>7f1eb8587d417b0edc6ab57bfe417506831b2db3c78105bff63bf44353121db2</x:v>
      </x:c>
      <x:c r="L4378" s="10" t="str">
        <x:v>historical_three</x:v>
      </x:c>
      <x:c r="M4378" s="10" t="n">
        <x:v>0</x:v>
      </x:c>
      <x:c r="N4378" s="10" t="n">
        <x:v>0</x:v>
      </x:c>
      <x:c r="O4378" s="10" t="n">
        <x:v>1</x:v>
      </x:c>
      <x:c r="P4378" s="9" t="str">
        <x:f>'CaseReview'!U2192</x:f>
        <x:v>PASS</x:v>
      </x:c>
      <x:c r="Q4378" s="9" t="n">
        <x:f>IF(AND(T4378=1,G4378=P4378),1,0)</x:f>
        <x:v>0</x:v>
      </x:c>
      <x:c r="R4378" s="9" t="n">
        <x:f>IF(AND(T4378=1,G4378="PASS",P4378="FAIL"),1,0)</x:f>
        <x:v>0</x:v>
      </x:c>
      <x:c r="S4378" s="9" t="n">
        <x:f>IF(AND(T4378=1,G4378="FAIL",P4378="PASS"),1,0)</x:f>
        <x:v>1</x:v>
      </x:c>
      <x:c r="T4378" s="9" t="n">
        <x:v>1</x:v>
      </x:c>
      <x:c r="U4378" s="9" t="n">
        <x:v>15</x:v>
      </x:c>
      <x:c r="V4378" s="9" t="str">
        <x:v>MVP/SHACL_GENERATION_PIPELINE/experiments/LUNA_NO_SEMANTIC_VALIDATOR/RUN_01/runs/RUN-TRF-133-20260901T114854972537Z/artifacts/attempt_01/candidate_shape.ttl</x:v>
      </x:c>
    </x:row>
    <x:row r="4379" ht="22" customHeight="1">
      <x:c r="A4379" s="10" t="str">
        <x:v>SINGLESHOT</x:v>
      </x:c>
      <x:c r="B4379" s="10" t="str">
        <x:v>I2-001</x:v>
      </x:c>
      <x:c r="C4379" s="10" t="str">
        <x:v>I2-001-F01</x:v>
      </x:c>
      <x:c r="D4379" s="10" t="str">
        <x:v>RUN_01</x:v>
      </x:c>
      <x:c r="E4379" s="10" t="str">
        <x:v>ORIGINAL_LEDGER</x:v>
      </x:c>
      <x:c r="F4379" s="10" t="str">
        <x:v>FAIL</x:v>
      </x:c>
      <x:c r="G4379" s="10" t="str">
        <x:v>FAIL</x:v>
      </x:c>
      <x:c r="H4379" s="10" t="str">
        <x:v>EXECUTED</x:v>
      </x:c>
      <x:c r="I4379" s="10" t="str">
        <x:v>PARSED</x:v>
      </x:c>
      <x:c r="J4379" s="10" t="str">
        <x:v>SINGLESHOT_CAPTURED_DIAGNOSTIC_PASS</x:v>
      </x:c>
      <x:c r="K4379" s="10" t="str">
        <x:v>14796dd5743208e3b18a8cdfaf6e992d38c8bf84a50a574ddbfabd4aa7c4d5ca</x:v>
      </x:c>
      <x:c r="L4379" s="10" t="str">
        <x:v>historical_three</x:v>
      </x:c>
      <x:c r="M4379" s="10" t="n">
        <x:v>1</x:v>
      </x:c>
      <x:c r="N4379" s="10" t="n">
        <x:v>0</x:v>
      </x:c>
      <x:c r="O4379" s="10" t="n">
        <x:v>0</x:v>
      </x:c>
      <x:c r="P4379" s="9" t="str">
        <x:f>'CaseReview'!U7</x:f>
        <x:v>FAIL</x:v>
      </x:c>
      <x:c r="Q4379" s="9" t="n">
        <x:f>IF(AND(T4379=1,G4379=P4379),1,0)</x:f>
        <x:v>1</x:v>
      </x:c>
      <x:c r="R4379" s="9" t="n">
        <x:f>IF(AND(T4379=1,G4379="PASS",P4379="FAIL"),1,0)</x:f>
        <x:v>0</x:v>
      </x:c>
      <x:c r="S4379" s="9" t="n">
        <x:f>IF(AND(T4379=1,G4379="FAIL",P4379="PASS"),1,0)</x:f>
        <x:v>0</x:v>
      </x:c>
      <x:c r="T4379" s="9" t="n">
        <x:v>1</x:v>
      </x:c>
      <x:c r="U4379" s="9" t="n">
        <x:v>6</x:v>
      </x:c>
      <x:c r="V4379" s="9" t="str">
        <x:v>MVP/SHACL_GENERATION_PIPELINE/experiments/LUNA_CONTEXTUAL_SINGLESHOT/RUN_01/runs/RUN-I2-001-20260831T141949275094Z/artifacts/attempt_01/extracted_shape.ttl</x:v>
      </x:c>
    </x:row>
    <x:row r="4380" ht="22" customHeight="1">
      <x:c r="A4380" s="10" t="str">
        <x:v>SINGLESHOT</x:v>
      </x:c>
      <x:c r="B4380" s="10" t="str">
        <x:v>I2-001</x:v>
      </x:c>
      <x:c r="C4380" s="10" t="str">
        <x:v>I2-001-F02</x:v>
      </x:c>
      <x:c r="D4380" s="10" t="str">
        <x:v>RUN_01</x:v>
      </x:c>
      <x:c r="E4380" s="10" t="str">
        <x:v>ORIGINAL_LEDGER</x:v>
      </x:c>
      <x:c r="F4380" s="10" t="str">
        <x:v>FAIL</x:v>
      </x:c>
      <x:c r="G4380" s="10" t="str">
        <x:v>FAIL</x:v>
      </x:c>
      <x:c r="H4380" s="10" t="str">
        <x:v>EXECUTED</x:v>
      </x:c>
      <x:c r="I4380" s="10" t="str">
        <x:v>PARSED</x:v>
      </x:c>
      <x:c r="J4380" s="10" t="str">
        <x:v>SINGLESHOT_CAPTURED_DIAGNOSTIC_PASS</x:v>
      </x:c>
      <x:c r="K4380" s="10" t="str">
        <x:v>14796dd5743208e3b18a8cdfaf6e992d38c8bf84a50a574ddbfabd4aa7c4d5ca</x:v>
      </x:c>
      <x:c r="L4380" s="10" t="str">
        <x:v>historical_three</x:v>
      </x:c>
      <x:c r="M4380" s="10" t="n">
        <x:v>1</x:v>
      </x:c>
      <x:c r="N4380" s="10" t="n">
        <x:v>0</x:v>
      </x:c>
      <x:c r="O4380" s="10" t="n">
        <x:v>0</x:v>
      </x:c>
      <x:c r="P4380" s="9" t="str">
        <x:f>'CaseReview'!U8</x:f>
        <x:v>FAIL</x:v>
      </x:c>
      <x:c r="Q4380" s="9" t="n">
        <x:f>IF(AND(T4380=1,G4380=P4380),1,0)</x:f>
        <x:v>1</x:v>
      </x:c>
      <x:c r="R4380" s="9" t="n">
        <x:f>IF(AND(T4380=1,G4380="PASS",P4380="FAIL"),1,0)</x:f>
        <x:v>0</x:v>
      </x:c>
      <x:c r="S4380" s="9" t="n">
        <x:f>IF(AND(T4380=1,G4380="FAIL",P4380="PASS"),1,0)</x:f>
        <x:v>0</x:v>
      </x:c>
      <x:c r="T4380" s="9" t="n">
        <x:v>1</x:v>
      </x:c>
      <x:c r="U4380" s="9" t="n">
        <x:v>6</x:v>
      </x:c>
      <x:c r="V4380" s="9" t="str">
        <x:v>MVP/SHACL_GENERATION_PIPELINE/experiments/LUNA_CONTEXTUAL_SINGLESHOT/RUN_01/runs/RUN-I2-001-20260831T141949275094Z/artifacts/attempt_01/extracted_shape.ttl</x:v>
      </x:c>
    </x:row>
    <x:row r="4381" ht="22" customHeight="1">
      <x:c r="A4381" s="10" t="str">
        <x:v>SINGLESHOT</x:v>
      </x:c>
      <x:c r="B4381" s="10" t="str">
        <x:v>I2-001</x:v>
      </x:c>
      <x:c r="C4381" s="10" t="str">
        <x:v>I2-001-F03</x:v>
      </x:c>
      <x:c r="D4381" s="10" t="str">
        <x:v>RUN_01</x:v>
      </x:c>
      <x:c r="E4381" s="10" t="str">
        <x:v>ORIGINAL_LEDGER</x:v>
      </x:c>
      <x:c r="F4381" s="10" t="str">
        <x:v>FAIL</x:v>
      </x:c>
      <x:c r="G4381" s="10" t="str">
        <x:v>FAIL</x:v>
      </x:c>
      <x:c r="H4381" s="10" t="str">
        <x:v>EXECUTED</x:v>
      </x:c>
      <x:c r="I4381" s="10" t="str">
        <x:v>PARSED</x:v>
      </x:c>
      <x:c r="J4381" s="10" t="str">
        <x:v>SINGLESHOT_CAPTURED_DIAGNOSTIC_PASS</x:v>
      </x:c>
      <x:c r="K4381" s="10" t="str">
        <x:v>14796dd5743208e3b18a8cdfaf6e992d38c8bf84a50a574ddbfabd4aa7c4d5ca</x:v>
      </x:c>
      <x:c r="L4381" s="10" t="str">
        <x:v>historical_three</x:v>
      </x:c>
      <x:c r="M4381" s="10" t="n">
        <x:v>1</x:v>
      </x:c>
      <x:c r="N4381" s="10" t="n">
        <x:v>0</x:v>
      </x:c>
      <x:c r="O4381" s="10" t="n">
        <x:v>0</x:v>
      </x:c>
      <x:c r="P4381" s="9" t="str">
        <x:f>'CaseReview'!U9</x:f>
        <x:v>FAIL</x:v>
      </x:c>
      <x:c r="Q4381" s="9" t="n">
        <x:f>IF(AND(T4381=1,G4381=P4381),1,0)</x:f>
        <x:v>1</x:v>
      </x:c>
      <x:c r="R4381" s="9" t="n">
        <x:f>IF(AND(T4381=1,G4381="PASS",P4381="FAIL"),1,0)</x:f>
        <x:v>0</x:v>
      </x:c>
      <x:c r="S4381" s="9" t="n">
        <x:f>IF(AND(T4381=1,G4381="FAIL",P4381="PASS"),1,0)</x:f>
        <x:v>0</x:v>
      </x:c>
      <x:c r="T4381" s="9" t="n">
        <x:v>1</x:v>
      </x:c>
      <x:c r="U4381" s="9" t="n">
        <x:v>6</x:v>
      </x:c>
      <x:c r="V4381" s="9" t="str">
        <x:v>MVP/SHACL_GENERATION_PIPELINE/experiments/LUNA_CONTEXTUAL_SINGLESHOT/RUN_01/runs/RUN-I2-001-20260831T141949275094Z/artifacts/attempt_01/extracted_shape.ttl</x:v>
      </x:c>
    </x:row>
    <x:row r="4382" ht="22" customHeight="1">
      <x:c r="A4382" s="10" t="str">
        <x:v>SINGLESHOT</x:v>
      </x:c>
      <x:c r="B4382" s="10" t="str">
        <x:v>I2-001</x:v>
      </x:c>
      <x:c r="C4382" s="10" t="str">
        <x:v>I2-001-P01</x:v>
      </x:c>
      <x:c r="D4382" s="10" t="str">
        <x:v>RUN_01</x:v>
      </x:c>
      <x:c r="E4382" s="10" t="str">
        <x:v>ORIGINAL_LEDGER</x:v>
      </x:c>
      <x:c r="F4382" s="10" t="str">
        <x:v>PASS</x:v>
      </x:c>
      <x:c r="G4382" s="10" t="str">
        <x:v>PASS</x:v>
      </x:c>
      <x:c r="H4382" s="10" t="str">
        <x:v>EXECUTED</x:v>
      </x:c>
      <x:c r="I4382" s="10" t="str">
        <x:v>PARSED</x:v>
      </x:c>
      <x:c r="J4382" s="10" t="str">
        <x:v>SINGLESHOT_CAPTURED_DIAGNOSTIC_PASS</x:v>
      </x:c>
      <x:c r="K4382" s="10" t="str">
        <x:v>14796dd5743208e3b18a8cdfaf6e992d38c8bf84a50a574ddbfabd4aa7c4d5ca</x:v>
      </x:c>
      <x:c r="L4382" s="10" t="str">
        <x:v>historical_three</x:v>
      </x:c>
      <x:c r="M4382" s="10" t="n">
        <x:v>1</x:v>
      </x:c>
      <x:c r="N4382" s="10" t="n">
        <x:v>0</x:v>
      </x:c>
      <x:c r="O4382" s="10" t="n">
        <x:v>0</x:v>
      </x:c>
      <x:c r="P4382" s="9" t="str">
        <x:f>'CaseReview'!U10</x:f>
        <x:v>PASS</x:v>
      </x:c>
      <x:c r="Q4382" s="9" t="n">
        <x:f>IF(AND(T4382=1,G4382=P4382),1,0)</x:f>
        <x:v>1</x:v>
      </x:c>
      <x:c r="R4382" s="9" t="n">
        <x:f>IF(AND(T4382=1,G4382="PASS",P4382="FAIL"),1,0)</x:f>
        <x:v>0</x:v>
      </x:c>
      <x:c r="S4382" s="9" t="n">
        <x:f>IF(AND(T4382=1,G4382="FAIL",P4382="PASS"),1,0)</x:f>
        <x:v>0</x:v>
      </x:c>
      <x:c r="T4382" s="9" t="n">
        <x:v>1</x:v>
      </x:c>
      <x:c r="U4382" s="9" t="n">
        <x:v>6</x:v>
      </x:c>
      <x:c r="V4382" s="9" t="str">
        <x:v>MVP/SHACL_GENERATION_PIPELINE/experiments/LUNA_CONTEXTUAL_SINGLESHOT/RUN_01/runs/RUN-I2-001-20260831T141949275094Z/artifacts/attempt_01/extracted_shape.ttl</x:v>
      </x:c>
    </x:row>
    <x:row r="4383" ht="22" customHeight="1">
      <x:c r="A4383" s="10" t="str">
        <x:v>SINGLESHOT</x:v>
      </x:c>
      <x:c r="B4383" s="10" t="str">
        <x:v>I2-001</x:v>
      </x:c>
      <x:c r="C4383" s="10" t="str">
        <x:v>I2-001-P02</x:v>
      </x:c>
      <x:c r="D4383" s="10" t="str">
        <x:v>RUN_01</x:v>
      </x:c>
      <x:c r="E4383" s="10" t="str">
        <x:v>ORIGINAL_LEDGER</x:v>
      </x:c>
      <x:c r="F4383" s="10" t="str">
        <x:v>PASS</x:v>
      </x:c>
      <x:c r="G4383" s="10" t="str">
        <x:v>PASS</x:v>
      </x:c>
      <x:c r="H4383" s="10" t="str">
        <x:v>EXECUTED</x:v>
      </x:c>
      <x:c r="I4383" s="10" t="str">
        <x:v>PARSED</x:v>
      </x:c>
      <x:c r="J4383" s="10" t="str">
        <x:v>SINGLESHOT_CAPTURED_DIAGNOSTIC_PASS</x:v>
      </x:c>
      <x:c r="K4383" s="10" t="str">
        <x:v>14796dd5743208e3b18a8cdfaf6e992d38c8bf84a50a574ddbfabd4aa7c4d5ca</x:v>
      </x:c>
      <x:c r="L4383" s="10" t="str">
        <x:v>historical_three</x:v>
      </x:c>
      <x:c r="M4383" s="10" t="n">
        <x:v>1</x:v>
      </x:c>
      <x:c r="N4383" s="10" t="n">
        <x:v>0</x:v>
      </x:c>
      <x:c r="O4383" s="10" t="n">
        <x:v>0</x:v>
      </x:c>
      <x:c r="P4383" s="9" t="str">
        <x:f>'CaseReview'!U11</x:f>
        <x:v>PASS</x:v>
      </x:c>
      <x:c r="Q4383" s="9" t="n">
        <x:f>IF(AND(T4383=1,G4383=P4383),1,0)</x:f>
        <x:v>1</x:v>
      </x:c>
      <x:c r="R4383" s="9" t="n">
        <x:f>IF(AND(T4383=1,G4383="PASS",P4383="FAIL"),1,0)</x:f>
        <x:v>0</x:v>
      </x:c>
      <x:c r="S4383" s="9" t="n">
        <x:f>IF(AND(T4383=1,G4383="FAIL",P4383="PASS"),1,0)</x:f>
        <x:v>0</x:v>
      </x:c>
      <x:c r="T4383" s="9" t="n">
        <x:v>1</x:v>
      </x:c>
      <x:c r="U4383" s="9" t="n">
        <x:v>6</x:v>
      </x:c>
      <x:c r="V4383" s="9" t="str">
        <x:v>MVP/SHACL_GENERATION_PIPELINE/experiments/LUNA_CONTEXTUAL_SINGLESHOT/RUN_01/runs/RUN-I2-001-20260831T141949275094Z/artifacts/attempt_01/extracted_shape.ttl</x:v>
      </x:c>
    </x:row>
    <x:row r="4384" ht="22" customHeight="1">
      <x:c r="A4384" s="10" t="str">
        <x:v>SINGLESHOT</x:v>
      </x:c>
      <x:c r="B4384" s="10" t="str">
        <x:v>I2-001</x:v>
      </x:c>
      <x:c r="C4384" s="10" t="str">
        <x:v>I2-001-P03</x:v>
      </x:c>
      <x:c r="D4384" s="10" t="str">
        <x:v>RUN_01</x:v>
      </x:c>
      <x:c r="E4384" s="10" t="str">
        <x:v>ORIGINAL_LEDGER</x:v>
      </x:c>
      <x:c r="F4384" s="10" t="str">
        <x:v>PASS</x:v>
      </x:c>
      <x:c r="G4384" s="10" t="str">
        <x:v>PASS</x:v>
      </x:c>
      <x:c r="H4384" s="10" t="str">
        <x:v>EXECUTED</x:v>
      </x:c>
      <x:c r="I4384" s="10" t="str">
        <x:v>PARSED</x:v>
      </x:c>
      <x:c r="J4384" s="10" t="str">
        <x:v>SINGLESHOT_CAPTURED_DIAGNOSTIC_PASS</x:v>
      </x:c>
      <x:c r="K4384" s="10" t="str">
        <x:v>14796dd5743208e3b18a8cdfaf6e992d38c8bf84a50a574ddbfabd4aa7c4d5ca</x:v>
      </x:c>
      <x:c r="L4384" s="10" t="str">
        <x:v>historical_three</x:v>
      </x:c>
      <x:c r="M4384" s="10" t="n">
        <x:v>1</x:v>
      </x:c>
      <x:c r="N4384" s="10" t="n">
        <x:v>0</x:v>
      </x:c>
      <x:c r="O4384" s="10" t="n">
        <x:v>0</x:v>
      </x:c>
      <x:c r="P4384" s="9" t="str">
        <x:f>'CaseReview'!U12</x:f>
        <x:v>PASS</x:v>
      </x:c>
      <x:c r="Q4384" s="9" t="n">
        <x:f>IF(AND(T4384=1,G4384=P4384),1,0)</x:f>
        <x:v>1</x:v>
      </x:c>
      <x:c r="R4384" s="9" t="n">
        <x:f>IF(AND(T4384=1,G4384="PASS",P4384="FAIL"),1,0)</x:f>
        <x:v>0</x:v>
      </x:c>
      <x:c r="S4384" s="9" t="n">
        <x:f>IF(AND(T4384=1,G4384="FAIL",P4384="PASS"),1,0)</x:f>
        <x:v>0</x:v>
      </x:c>
      <x:c r="T4384" s="9" t="n">
        <x:v>1</x:v>
      </x:c>
      <x:c r="U4384" s="9" t="n">
        <x:v>6</x:v>
      </x:c>
      <x:c r="V4384" s="9" t="str">
        <x:v>MVP/SHACL_GENERATION_PIPELINE/experiments/LUNA_CONTEXTUAL_SINGLESHOT/RUN_01/runs/RUN-I2-001-20260831T141949275094Z/artifacts/attempt_01/extracted_shape.ttl</x:v>
      </x:c>
    </x:row>
    <x:row r="4385" ht="22" customHeight="1">
      <x:c r="A4385" s="10" t="str">
        <x:v>SINGLESHOT</x:v>
      </x:c>
      <x:c r="B4385" s="10" t="str">
        <x:v>I2-004</x:v>
      </x:c>
      <x:c r="C4385" s="10" t="str">
        <x:v>I2-004-G-F01</x:v>
      </x:c>
      <x:c r="D4385" s="10" t="str">
        <x:v>RUN_01</x:v>
      </x:c>
      <x:c r="E4385" s="10" t="str">
        <x:v>ORIGINAL_LEDGER</x:v>
      </x:c>
      <x:c r="F4385" s="10" t="str">
        <x:v>FAIL</x:v>
      </x:c>
      <x:c r="G4385" s="10" t="str">
        <x:v>PASS</x:v>
      </x:c>
      <x:c r="H4385" s="10" t="str">
        <x:v>EXECUTED</x:v>
      </x:c>
      <x:c r="I4385" s="10" t="str">
        <x:v>PARSED</x:v>
      </x:c>
      <x:c r="J4385" s="10" t="str">
        <x:v>SINGLESHOT_CAPTURED_DIAGNOSTIC_PASS</x:v>
      </x:c>
      <x:c r="K4385" s="10" t="str">
        <x:v>979865cc3d13bbe8aa63608f35026287a45464c31ff98e05ddbcd0c1b4417477</x:v>
      </x:c>
      <x:c r="L4385" s="10" t="str">
        <x:v>historical_three</x:v>
      </x:c>
      <x:c r="M4385" s="10" t="n">
        <x:v>0</x:v>
      </x:c>
      <x:c r="N4385" s="10" t="n">
        <x:v>1</x:v>
      </x:c>
      <x:c r="O4385" s="10" t="n">
        <x:v>0</x:v>
      </x:c>
      <x:c r="P4385" s="9" t="str">
        <x:f>'CaseReview'!U13</x:f>
        <x:v>FAIL</x:v>
      </x:c>
      <x:c r="Q4385" s="9" t="n">
        <x:f>IF(AND(T4385=1,G4385=P4385),1,0)</x:f>
        <x:v>0</x:v>
      </x:c>
      <x:c r="R4385" s="9" t="n">
        <x:f>IF(AND(T4385=1,G4385="PASS",P4385="FAIL"),1,0)</x:f>
        <x:v>1</x:v>
      </x:c>
      <x:c r="S4385" s="9" t="n">
        <x:f>IF(AND(T4385=1,G4385="FAIL",P4385="PASS"),1,0)</x:f>
        <x:v>0</x:v>
      </x:c>
      <x:c r="T4385" s="9" t="n">
        <x:v>1</x:v>
      </x:c>
      <x:c r="U4385" s="9" t="n">
        <x:v>6</x:v>
      </x:c>
      <x:c r="V4385" s="9" t="str">
        <x:v>MVP/SHACL_GENERATION_PIPELINE/experiments/LUNA_CONTEXTUAL_SINGLESHOT/RUN_01/runs/RUN-I2-004-20260831T142021327517Z/artifacts/attempt_01/extracted_shape.ttl</x:v>
      </x:c>
    </x:row>
    <x:row r="4386" ht="22" customHeight="1">
      <x:c r="A4386" s="10" t="str">
        <x:v>SINGLESHOT</x:v>
      </x:c>
      <x:c r="B4386" s="10" t="str">
        <x:v>I2-004</x:v>
      </x:c>
      <x:c r="C4386" s="10" t="str">
        <x:v>I2-004-G-F02</x:v>
      </x:c>
      <x:c r="D4386" s="10" t="str">
        <x:v>RUN_01</x:v>
      </x:c>
      <x:c r="E4386" s="10" t="str">
        <x:v>ORIGINAL_LEDGER</x:v>
      </x:c>
      <x:c r="F4386" s="10" t="str">
        <x:v>FAIL</x:v>
      </x:c>
      <x:c r="G4386" s="10" t="str">
        <x:v>FAIL</x:v>
      </x:c>
      <x:c r="H4386" s="10" t="str">
        <x:v>EXECUTED</x:v>
      </x:c>
      <x:c r="I4386" s="10" t="str">
        <x:v>PARSED</x:v>
      </x:c>
      <x:c r="J4386" s="10" t="str">
        <x:v>SINGLESHOT_CAPTURED_DIAGNOSTIC_PASS</x:v>
      </x:c>
      <x:c r="K4386" s="10" t="str">
        <x:v>979865cc3d13bbe8aa63608f35026287a45464c31ff98e05ddbcd0c1b4417477</x:v>
      </x:c>
      <x:c r="L4386" s="10" t="str">
        <x:v>historical_three</x:v>
      </x:c>
      <x:c r="M4386" s="10" t="n">
        <x:v>1</x:v>
      </x:c>
      <x:c r="N4386" s="10" t="n">
        <x:v>0</x:v>
      </x:c>
      <x:c r="O4386" s="10" t="n">
        <x:v>0</x:v>
      </x:c>
      <x:c r="P4386" s="9" t="str">
        <x:f>'CaseReview'!U14</x:f>
        <x:v>FAIL</x:v>
      </x:c>
      <x:c r="Q4386" s="9" t="n">
        <x:f>IF(AND(T4386=1,G4386=P4386),1,0)</x:f>
        <x:v>1</x:v>
      </x:c>
      <x:c r="R4386" s="9" t="n">
        <x:f>IF(AND(T4386=1,G4386="PASS",P4386="FAIL"),1,0)</x:f>
        <x:v>0</x:v>
      </x:c>
      <x:c r="S4386" s="9" t="n">
        <x:f>IF(AND(T4386=1,G4386="FAIL",P4386="PASS"),1,0)</x:f>
        <x:v>0</x:v>
      </x:c>
      <x:c r="T4386" s="9" t="n">
        <x:v>1</x:v>
      </x:c>
      <x:c r="U4386" s="9" t="n">
        <x:v>6</x:v>
      </x:c>
      <x:c r="V4386" s="9" t="str">
        <x:v>MVP/SHACL_GENERATION_PIPELINE/experiments/LUNA_CONTEXTUAL_SINGLESHOT/RUN_01/runs/RUN-I2-004-20260831T142021327517Z/artifacts/attempt_01/extracted_shape.ttl</x:v>
      </x:c>
    </x:row>
    <x:row r="4387" ht="22" customHeight="1">
      <x:c r="A4387" s="10" t="str">
        <x:v>SINGLESHOT</x:v>
      </x:c>
      <x:c r="B4387" s="10" t="str">
        <x:v>I2-004</x:v>
      </x:c>
      <x:c r="C4387" s="10" t="str">
        <x:v>I2-004-G-F03</x:v>
      </x:c>
      <x:c r="D4387" s="10" t="str">
        <x:v>RUN_01</x:v>
      </x:c>
      <x:c r="E4387" s="10" t="str">
        <x:v>ORIGINAL_LEDGER</x:v>
      </x:c>
      <x:c r="F4387" s="10" t="str">
        <x:v>FAIL</x:v>
      </x:c>
      <x:c r="G4387" s="10" t="str">
        <x:v>FAIL</x:v>
      </x:c>
      <x:c r="H4387" s="10" t="str">
        <x:v>EXECUTED</x:v>
      </x:c>
      <x:c r="I4387" s="10" t="str">
        <x:v>PARSED</x:v>
      </x:c>
      <x:c r="J4387" s="10" t="str">
        <x:v>SINGLESHOT_CAPTURED_DIAGNOSTIC_PASS</x:v>
      </x:c>
      <x:c r="K4387" s="10" t="str">
        <x:v>979865cc3d13bbe8aa63608f35026287a45464c31ff98e05ddbcd0c1b4417477</x:v>
      </x:c>
      <x:c r="L4387" s="10" t="str">
        <x:v>historical_three</x:v>
      </x:c>
      <x:c r="M4387" s="10" t="n">
        <x:v>1</x:v>
      </x:c>
      <x:c r="N4387" s="10" t="n">
        <x:v>0</x:v>
      </x:c>
      <x:c r="O4387" s="10" t="n">
        <x:v>0</x:v>
      </x:c>
      <x:c r="P4387" s="9" t="str">
        <x:f>'CaseReview'!U15</x:f>
        <x:v>FAIL</x:v>
      </x:c>
      <x:c r="Q4387" s="9" t="n">
        <x:f>IF(AND(T4387=1,G4387=P4387),1,0)</x:f>
        <x:v>1</x:v>
      </x:c>
      <x:c r="R4387" s="9" t="n">
        <x:f>IF(AND(T4387=1,G4387="PASS",P4387="FAIL"),1,0)</x:f>
        <x:v>0</x:v>
      </x:c>
      <x:c r="S4387" s="9" t="n">
        <x:f>IF(AND(T4387=1,G4387="FAIL",P4387="PASS"),1,0)</x:f>
        <x:v>0</x:v>
      </x:c>
      <x:c r="T4387" s="9" t="n">
        <x:v>1</x:v>
      </x:c>
      <x:c r="U4387" s="9" t="n">
        <x:v>6</x:v>
      </x:c>
      <x:c r="V4387" s="9" t="str">
        <x:v>MVP/SHACL_GENERATION_PIPELINE/experiments/LUNA_CONTEXTUAL_SINGLESHOT/RUN_01/runs/RUN-I2-004-20260831T142021327517Z/artifacts/attempt_01/extracted_shape.ttl</x:v>
      </x:c>
    </x:row>
    <x:row r="4388" ht="22" customHeight="1">
      <x:c r="A4388" s="10" t="str">
        <x:v>SINGLESHOT</x:v>
      </x:c>
      <x:c r="B4388" s="10" t="str">
        <x:v>I2-004</x:v>
      </x:c>
      <x:c r="C4388" s="10" t="str">
        <x:v>I2-004-G-P01</x:v>
      </x:c>
      <x:c r="D4388" s="10" t="str">
        <x:v>RUN_01</x:v>
      </x:c>
      <x:c r="E4388" s="10" t="str">
        <x:v>ORIGINAL_LEDGER</x:v>
      </x:c>
      <x:c r="F4388" s="10" t="str">
        <x:v>PASS</x:v>
      </x:c>
      <x:c r="G4388" s="10" t="str">
        <x:v>FAIL</x:v>
      </x:c>
      <x:c r="H4388" s="10" t="str">
        <x:v>EXECUTED</x:v>
      </x:c>
      <x:c r="I4388" s="10" t="str">
        <x:v>PARSED</x:v>
      </x:c>
      <x:c r="J4388" s="10" t="str">
        <x:v>SINGLESHOT_CAPTURED_DIAGNOSTIC_PASS</x:v>
      </x:c>
      <x:c r="K4388" s="10" t="str">
        <x:v>979865cc3d13bbe8aa63608f35026287a45464c31ff98e05ddbcd0c1b4417477</x:v>
      </x:c>
      <x:c r="L4388" s="10" t="str">
        <x:v>historical_three</x:v>
      </x:c>
      <x:c r="M4388" s="10" t="n">
        <x:v>0</x:v>
      </x:c>
      <x:c r="N4388" s="10" t="n">
        <x:v>0</x:v>
      </x:c>
      <x:c r="O4388" s="10" t="n">
        <x:v>1</x:v>
      </x:c>
      <x:c r="P4388" s="9" t="str">
        <x:f>'CaseReview'!U16</x:f>
        <x:v>PASS</x:v>
      </x:c>
      <x:c r="Q4388" s="9" t="n">
        <x:f>IF(AND(T4388=1,G4388=P4388),1,0)</x:f>
        <x:v>0</x:v>
      </x:c>
      <x:c r="R4388" s="9" t="n">
        <x:f>IF(AND(T4388=1,G4388="PASS",P4388="FAIL"),1,0)</x:f>
        <x:v>0</x:v>
      </x:c>
      <x:c r="S4388" s="9" t="n">
        <x:f>IF(AND(T4388=1,G4388="FAIL",P4388="PASS"),1,0)</x:f>
        <x:v>1</x:v>
      </x:c>
      <x:c r="T4388" s="9" t="n">
        <x:v>1</x:v>
      </x:c>
      <x:c r="U4388" s="9" t="n">
        <x:v>6</x:v>
      </x:c>
      <x:c r="V4388" s="9" t="str">
        <x:v>MVP/SHACL_GENERATION_PIPELINE/experiments/LUNA_CONTEXTUAL_SINGLESHOT/RUN_01/runs/RUN-I2-004-20260831T142021327517Z/artifacts/attempt_01/extracted_shape.ttl</x:v>
      </x:c>
    </x:row>
    <x:row r="4389" ht="22" customHeight="1">
      <x:c r="A4389" s="10" t="str">
        <x:v>SINGLESHOT</x:v>
      </x:c>
      <x:c r="B4389" s="10" t="str">
        <x:v>I2-004</x:v>
      </x:c>
      <x:c r="C4389" s="10" t="str">
        <x:v>I2-004-G-P02</x:v>
      </x:c>
      <x:c r="D4389" s="10" t="str">
        <x:v>RUN_01</x:v>
      </x:c>
      <x:c r="E4389" s="10" t="str">
        <x:v>ORIGINAL_LEDGER</x:v>
      </x:c>
      <x:c r="F4389" s="10" t="str">
        <x:v>PASS</x:v>
      </x:c>
      <x:c r="G4389" s="10" t="str">
        <x:v>FAIL</x:v>
      </x:c>
      <x:c r="H4389" s="10" t="str">
        <x:v>EXECUTED</x:v>
      </x:c>
      <x:c r="I4389" s="10" t="str">
        <x:v>PARSED</x:v>
      </x:c>
      <x:c r="J4389" s="10" t="str">
        <x:v>SINGLESHOT_CAPTURED_DIAGNOSTIC_PASS</x:v>
      </x:c>
      <x:c r="K4389" s="10" t="str">
        <x:v>979865cc3d13bbe8aa63608f35026287a45464c31ff98e05ddbcd0c1b4417477</x:v>
      </x:c>
      <x:c r="L4389" s="10" t="str">
        <x:v>historical_three</x:v>
      </x:c>
      <x:c r="M4389" s="10" t="n">
        <x:v>0</x:v>
      </x:c>
      <x:c r="N4389" s="10" t="n">
        <x:v>0</x:v>
      </x:c>
      <x:c r="O4389" s="10" t="n">
        <x:v>1</x:v>
      </x:c>
      <x:c r="P4389" s="9" t="str">
        <x:f>'CaseReview'!U17</x:f>
        <x:v>PASS</x:v>
      </x:c>
      <x:c r="Q4389" s="9" t="n">
        <x:f>IF(AND(T4389=1,G4389=P4389),1,0)</x:f>
        <x:v>0</x:v>
      </x:c>
      <x:c r="R4389" s="9" t="n">
        <x:f>IF(AND(T4389=1,G4389="PASS",P4389="FAIL"),1,0)</x:f>
        <x:v>0</x:v>
      </x:c>
      <x:c r="S4389" s="9" t="n">
        <x:f>IF(AND(T4389=1,G4389="FAIL",P4389="PASS"),1,0)</x:f>
        <x:v>1</x:v>
      </x:c>
      <x:c r="T4389" s="9" t="n">
        <x:v>1</x:v>
      </x:c>
      <x:c r="U4389" s="9" t="n">
        <x:v>6</x:v>
      </x:c>
      <x:c r="V4389" s="9" t="str">
        <x:v>MVP/SHACL_GENERATION_PIPELINE/experiments/LUNA_CONTEXTUAL_SINGLESHOT/RUN_01/runs/RUN-I2-004-20260831T142021327517Z/artifacts/attempt_01/extracted_shape.ttl</x:v>
      </x:c>
    </x:row>
    <x:row r="4390" ht="22" customHeight="1">
      <x:c r="A4390" s="10" t="str">
        <x:v>SINGLESHOT</x:v>
      </x:c>
      <x:c r="B4390" s="10" t="str">
        <x:v>I2-004</x:v>
      </x:c>
      <x:c r="C4390" s="10" t="str">
        <x:v>I2-004-G-P03</x:v>
      </x:c>
      <x:c r="D4390" s="10" t="str">
        <x:v>RUN_01</x:v>
      </x:c>
      <x:c r="E4390" s="10" t="str">
        <x:v>ORIGINAL_LEDGER</x:v>
      </x:c>
      <x:c r="F4390" s="10" t="str">
        <x:v>PASS</x:v>
      </x:c>
      <x:c r="G4390" s="10" t="str">
        <x:v>FAIL</x:v>
      </x:c>
      <x:c r="H4390" s="10" t="str">
        <x:v>EXECUTED</x:v>
      </x:c>
      <x:c r="I4390" s="10" t="str">
        <x:v>PARSED</x:v>
      </x:c>
      <x:c r="J4390" s="10" t="str">
        <x:v>SINGLESHOT_CAPTURED_DIAGNOSTIC_PASS</x:v>
      </x:c>
      <x:c r="K4390" s="10" t="str">
        <x:v>979865cc3d13bbe8aa63608f35026287a45464c31ff98e05ddbcd0c1b4417477</x:v>
      </x:c>
      <x:c r="L4390" s="10" t="str">
        <x:v>historical_three</x:v>
      </x:c>
      <x:c r="M4390" s="10" t="n">
        <x:v>0</x:v>
      </x:c>
      <x:c r="N4390" s="10" t="n">
        <x:v>0</x:v>
      </x:c>
      <x:c r="O4390" s="10" t="n">
        <x:v>1</x:v>
      </x:c>
      <x:c r="P4390" s="9" t="str">
        <x:f>'CaseReview'!U18</x:f>
        <x:v>PASS</x:v>
      </x:c>
      <x:c r="Q4390" s="9" t="n">
        <x:f>IF(AND(T4390=1,G4390=P4390),1,0)</x:f>
        <x:v>0</x:v>
      </x:c>
      <x:c r="R4390" s="9" t="n">
        <x:f>IF(AND(T4390=1,G4390="PASS",P4390="FAIL"),1,0)</x:f>
        <x:v>0</x:v>
      </x:c>
      <x:c r="S4390" s="9" t="n">
        <x:f>IF(AND(T4390=1,G4390="FAIL",P4390="PASS"),1,0)</x:f>
        <x:v>1</x:v>
      </x:c>
      <x:c r="T4390" s="9" t="n">
        <x:v>1</x:v>
      </x:c>
      <x:c r="U4390" s="9" t="n">
        <x:v>6</x:v>
      </x:c>
      <x:c r="V4390" s="9" t="str">
        <x:v>MVP/SHACL_GENERATION_PIPELINE/experiments/LUNA_CONTEXTUAL_SINGLESHOT/RUN_01/runs/RUN-I2-004-20260831T142021327517Z/artifacts/attempt_01/extracted_shape.ttl</x:v>
      </x:c>
    </x:row>
    <x:row r="4391" ht="22" customHeight="1">
      <x:c r="A4391" s="10" t="str">
        <x:v>SINGLESHOT</x:v>
      </x:c>
      <x:c r="B4391" s="10" t="str">
        <x:v>I2-005</x:v>
      </x:c>
      <x:c r="C4391" s="10" t="str">
        <x:v>I2-005-G-F01</x:v>
      </x:c>
      <x:c r="D4391" s="10" t="str">
        <x:v>RUN_01</x:v>
      </x:c>
      <x:c r="E4391" s="10" t="str">
        <x:v>ORIGINAL_LEDGER</x:v>
      </x:c>
      <x:c r="F4391" s="10" t="str">
        <x:v>FAIL</x:v>
      </x:c>
      <x:c r="G4391" s="10" t="str">
        <x:v>FAIL</x:v>
      </x:c>
      <x:c r="H4391" s="10" t="str">
        <x:v>EXECUTED</x:v>
      </x:c>
      <x:c r="I4391" s="10" t="str">
        <x:v>PARSED</x:v>
      </x:c>
      <x:c r="J4391" s="10" t="str">
        <x:v>SINGLESHOT_CAPTURED_DIAGNOSTIC_PASS</x:v>
      </x:c>
      <x:c r="K4391" s="10" t="str">
        <x:v>24d36efb07eee6a47d543527b061d7f182a2b8916fcd18f25df93064cc206dcc</x:v>
      </x:c>
      <x:c r="L4391" s="10" t="str">
        <x:v>historical_three</x:v>
      </x:c>
      <x:c r="M4391" s="10" t="n">
        <x:v>1</x:v>
      </x:c>
      <x:c r="N4391" s="10" t="n">
        <x:v>0</x:v>
      </x:c>
      <x:c r="O4391" s="10" t="n">
        <x:v>0</x:v>
      </x:c>
      <x:c r="P4391" s="9" t="str">
        <x:f>'CaseReview'!U19</x:f>
        <x:v>FAIL</x:v>
      </x:c>
      <x:c r="Q4391" s="9" t="n">
        <x:f>IF(AND(T4391=1,G4391=P4391),1,0)</x:f>
        <x:v>1</x:v>
      </x:c>
      <x:c r="R4391" s="9" t="n">
        <x:f>IF(AND(T4391=1,G4391="PASS",P4391="FAIL"),1,0)</x:f>
        <x:v>0</x:v>
      </x:c>
      <x:c r="S4391" s="9" t="n">
        <x:f>IF(AND(T4391=1,G4391="FAIL",P4391="PASS"),1,0)</x:f>
        <x:v>0</x:v>
      </x:c>
      <x:c r="T4391" s="9" t="n">
        <x:v>1</x:v>
      </x:c>
      <x:c r="U4391" s="9" t="n">
        <x:v>5</x:v>
      </x:c>
      <x:c r="V4391" s="9" t="str">
        <x:v>MVP/SHACL_GENERATION_PIPELINE/experiments/LUNA_CONTEXTUAL_SINGLESHOT/RUN_01/runs/RUN-I2-005-20260831T142048012679Z/artifacts/attempt_01/extracted_shape.ttl</x:v>
      </x:c>
    </x:row>
    <x:row r="4392" ht="22" customHeight="1">
      <x:c r="A4392" s="10" t="str">
        <x:v>SINGLESHOT</x:v>
      </x:c>
      <x:c r="B4392" s="10" t="str">
        <x:v>I2-005</x:v>
      </x:c>
      <x:c r="C4392" s="10" t="str">
        <x:v>I2-005-G-F02</x:v>
      </x:c>
      <x:c r="D4392" s="10" t="str">
        <x:v>RUN_01</x:v>
      </x:c>
      <x:c r="E4392" s="10" t="str">
        <x:v>ORIGINAL_LEDGER</x:v>
      </x:c>
      <x:c r="F4392" s="10" t="str">
        <x:v>FAIL</x:v>
      </x:c>
      <x:c r="G4392" s="10" t="str">
        <x:v>FAIL</x:v>
      </x:c>
      <x:c r="H4392" s="10" t="str">
        <x:v>EXECUTED</x:v>
      </x:c>
      <x:c r="I4392" s="10" t="str">
        <x:v>PARSED</x:v>
      </x:c>
      <x:c r="J4392" s="10" t="str">
        <x:v>SINGLESHOT_CAPTURED_DIAGNOSTIC_PASS</x:v>
      </x:c>
      <x:c r="K4392" s="10" t="str">
        <x:v>24d36efb07eee6a47d543527b061d7f182a2b8916fcd18f25df93064cc206dcc</x:v>
      </x:c>
      <x:c r="L4392" s="10" t="str">
        <x:v>historical_three</x:v>
      </x:c>
      <x:c r="M4392" s="10" t="n">
        <x:v>1</x:v>
      </x:c>
      <x:c r="N4392" s="10" t="n">
        <x:v>0</x:v>
      </x:c>
      <x:c r="O4392" s="10" t="n">
        <x:v>0</x:v>
      </x:c>
      <x:c r="P4392" s="9" t="str">
        <x:f>'CaseReview'!U20</x:f>
        <x:v>FAIL</x:v>
      </x:c>
      <x:c r="Q4392" s="9" t="n">
        <x:f>IF(AND(T4392=1,G4392=P4392),1,0)</x:f>
        <x:v>1</x:v>
      </x:c>
      <x:c r="R4392" s="9" t="n">
        <x:f>IF(AND(T4392=1,G4392="PASS",P4392="FAIL"),1,0)</x:f>
        <x:v>0</x:v>
      </x:c>
      <x:c r="S4392" s="9" t="n">
        <x:f>IF(AND(T4392=1,G4392="FAIL",P4392="PASS"),1,0)</x:f>
        <x:v>0</x:v>
      </x:c>
      <x:c r="T4392" s="9" t="n">
        <x:v>1</x:v>
      </x:c>
      <x:c r="U4392" s="9" t="n">
        <x:v>5</x:v>
      </x:c>
      <x:c r="V4392" s="9" t="str">
        <x:v>MVP/SHACL_GENERATION_PIPELINE/experiments/LUNA_CONTEXTUAL_SINGLESHOT/RUN_01/runs/RUN-I2-005-20260831T142048012679Z/artifacts/attempt_01/extracted_shape.ttl</x:v>
      </x:c>
    </x:row>
    <x:row r="4393" ht="22" customHeight="1">
      <x:c r="A4393" s="10" t="str">
        <x:v>SINGLESHOT</x:v>
      </x:c>
      <x:c r="B4393" s="10" t="str">
        <x:v>I2-005</x:v>
      </x:c>
      <x:c r="C4393" s="10" t="str">
        <x:v>I2-005-G-F03</x:v>
      </x:c>
      <x:c r="D4393" s="10" t="str">
        <x:v>RUN_01</x:v>
      </x:c>
      <x:c r="E4393" s="10" t="str">
        <x:v>ORIGINAL_LEDGER</x:v>
      </x:c>
      <x:c r="F4393" s="10" t="str">
        <x:v>FAIL</x:v>
      </x:c>
      <x:c r="G4393" s="10" t="str">
        <x:v>FAIL</x:v>
      </x:c>
      <x:c r="H4393" s="10" t="str">
        <x:v>EXECUTED</x:v>
      </x:c>
      <x:c r="I4393" s="10" t="str">
        <x:v>PARSED</x:v>
      </x:c>
      <x:c r="J4393" s="10" t="str">
        <x:v>SINGLESHOT_CAPTURED_DIAGNOSTIC_PASS</x:v>
      </x:c>
      <x:c r="K4393" s="10" t="str">
        <x:v>24d36efb07eee6a47d543527b061d7f182a2b8916fcd18f25df93064cc206dcc</x:v>
      </x:c>
      <x:c r="L4393" s="10" t="str">
        <x:v>historical_three</x:v>
      </x:c>
      <x:c r="M4393" s="10" t="n">
        <x:v>1</x:v>
      </x:c>
      <x:c r="N4393" s="10" t="n">
        <x:v>0</x:v>
      </x:c>
      <x:c r="O4393" s="10" t="n">
        <x:v>0</x:v>
      </x:c>
      <x:c r="P4393" s="9" t="str">
        <x:f>'CaseReview'!U21</x:f>
        <x:v>FAIL</x:v>
      </x:c>
      <x:c r="Q4393" s="9" t="n">
        <x:f>IF(AND(T4393=1,G4393=P4393),1,0)</x:f>
        <x:v>1</x:v>
      </x:c>
      <x:c r="R4393" s="9" t="n">
        <x:f>IF(AND(T4393=1,G4393="PASS",P4393="FAIL"),1,0)</x:f>
        <x:v>0</x:v>
      </x:c>
      <x:c r="S4393" s="9" t="n">
        <x:f>IF(AND(T4393=1,G4393="FAIL",P4393="PASS"),1,0)</x:f>
        <x:v>0</x:v>
      </x:c>
      <x:c r="T4393" s="9" t="n">
        <x:v>1</x:v>
      </x:c>
      <x:c r="U4393" s="9" t="n">
        <x:v>5</x:v>
      </x:c>
      <x:c r="V4393" s="9" t="str">
        <x:v>MVP/SHACL_GENERATION_PIPELINE/experiments/LUNA_CONTEXTUAL_SINGLESHOT/RUN_01/runs/RUN-I2-005-20260831T142048012679Z/artifacts/attempt_01/extracted_shape.ttl</x:v>
      </x:c>
    </x:row>
    <x:row r="4394" ht="22" customHeight="1">
      <x:c r="A4394" s="10" t="str">
        <x:v>SINGLESHOT</x:v>
      </x:c>
      <x:c r="B4394" s="10" t="str">
        <x:v>I2-005</x:v>
      </x:c>
      <x:c r="C4394" s="10" t="str">
        <x:v>I2-005-G-F04</x:v>
      </x:c>
      <x:c r="D4394" s="10" t="str">
        <x:v>RUN_01</x:v>
      </x:c>
      <x:c r="E4394" s="10" t="str">
        <x:v>ORIGINAL_LEDGER</x:v>
      </x:c>
      <x:c r="F4394" s="10" t="str">
        <x:v>FAIL</x:v>
      </x:c>
      <x:c r="G4394" s="10" t="str">
        <x:v>FAIL</x:v>
      </x:c>
      <x:c r="H4394" s="10" t="str">
        <x:v>EXECUTED</x:v>
      </x:c>
      <x:c r="I4394" s="10" t="str">
        <x:v>PARSED</x:v>
      </x:c>
      <x:c r="J4394" s="10" t="str">
        <x:v>SINGLESHOT_CAPTURED_DIAGNOSTIC_PASS</x:v>
      </x:c>
      <x:c r="K4394" s="10" t="str">
        <x:v>24d36efb07eee6a47d543527b061d7f182a2b8916fcd18f25df93064cc206dcc</x:v>
      </x:c>
      <x:c r="L4394" s="10" t="str">
        <x:v>historical_three</x:v>
      </x:c>
      <x:c r="M4394" s="10" t="n">
        <x:v>1</x:v>
      </x:c>
      <x:c r="N4394" s="10" t="n">
        <x:v>0</x:v>
      </x:c>
      <x:c r="O4394" s="10" t="n">
        <x:v>0</x:v>
      </x:c>
      <x:c r="P4394" s="9" t="str">
        <x:f>'CaseReview'!U22</x:f>
        <x:v>FAIL</x:v>
      </x:c>
      <x:c r="Q4394" s="9" t="n">
        <x:f>IF(AND(T4394=1,G4394=P4394),1,0)</x:f>
        <x:v>1</x:v>
      </x:c>
      <x:c r="R4394" s="9" t="n">
        <x:f>IF(AND(T4394=1,G4394="PASS",P4394="FAIL"),1,0)</x:f>
        <x:v>0</x:v>
      </x:c>
      <x:c r="S4394" s="9" t="n">
        <x:f>IF(AND(T4394=1,G4394="FAIL",P4394="PASS"),1,0)</x:f>
        <x:v>0</x:v>
      </x:c>
      <x:c r="T4394" s="9" t="n">
        <x:v>1</x:v>
      </x:c>
      <x:c r="U4394" s="9" t="n">
        <x:v>5</x:v>
      </x:c>
      <x:c r="V4394" s="9" t="str">
        <x:v>MVP/SHACL_GENERATION_PIPELINE/experiments/LUNA_CONTEXTUAL_SINGLESHOT/RUN_01/runs/RUN-I2-005-20260831T142048012679Z/artifacts/attempt_01/extracted_shape.ttl</x:v>
      </x:c>
    </x:row>
    <x:row r="4395" ht="22" customHeight="1">
      <x:c r="A4395" s="10" t="str">
        <x:v>SINGLESHOT</x:v>
      </x:c>
      <x:c r="B4395" s="10" t="str">
        <x:v>I2-005</x:v>
      </x:c>
      <x:c r="C4395" s="10" t="str">
        <x:v>I2-005-G-P01</x:v>
      </x:c>
      <x:c r="D4395" s="10" t="str">
        <x:v>RUN_01</x:v>
      </x:c>
      <x:c r="E4395" s="10" t="str">
        <x:v>ORIGINAL_LEDGER</x:v>
      </x:c>
      <x:c r="F4395" s="10" t="str">
        <x:v>PASS</x:v>
      </x:c>
      <x:c r="G4395" s="10" t="str">
        <x:v>PASS</x:v>
      </x:c>
      <x:c r="H4395" s="10" t="str">
        <x:v>EXECUTED</x:v>
      </x:c>
      <x:c r="I4395" s="10" t="str">
        <x:v>PARSED</x:v>
      </x:c>
      <x:c r="J4395" s="10" t="str">
        <x:v>SINGLESHOT_CAPTURED_DIAGNOSTIC_PASS</x:v>
      </x:c>
      <x:c r="K4395" s="10" t="str">
        <x:v>24d36efb07eee6a47d543527b061d7f182a2b8916fcd18f25df93064cc206dcc</x:v>
      </x:c>
      <x:c r="L4395" s="10" t="str">
        <x:v>historical_three</x:v>
      </x:c>
      <x:c r="M4395" s="10" t="n">
        <x:v>1</x:v>
      </x:c>
      <x:c r="N4395" s="10" t="n">
        <x:v>0</x:v>
      </x:c>
      <x:c r="O4395" s="10" t="n">
        <x:v>0</x:v>
      </x:c>
      <x:c r="P4395" s="9" t="str">
        <x:f>'CaseReview'!U23</x:f>
        <x:v>PASS</x:v>
      </x:c>
      <x:c r="Q4395" s="9" t="n">
        <x:f>IF(AND(T4395=1,G4395=P4395),1,0)</x:f>
        <x:v>1</x:v>
      </x:c>
      <x:c r="R4395" s="9" t="n">
        <x:f>IF(AND(T4395=1,G4395="PASS",P4395="FAIL"),1,0)</x:f>
        <x:v>0</x:v>
      </x:c>
      <x:c r="S4395" s="9" t="n">
        <x:f>IF(AND(T4395=1,G4395="FAIL",P4395="PASS"),1,0)</x:f>
        <x:v>0</x:v>
      </x:c>
      <x:c r="T4395" s="9" t="n">
        <x:v>1</x:v>
      </x:c>
      <x:c r="U4395" s="9" t="n">
        <x:v>5</x:v>
      </x:c>
      <x:c r="V4395" s="9" t="str">
        <x:v>MVP/SHACL_GENERATION_PIPELINE/experiments/LUNA_CONTEXTUAL_SINGLESHOT/RUN_01/runs/RUN-I2-005-20260831T142048012679Z/artifacts/attempt_01/extracted_shape.ttl</x:v>
      </x:c>
    </x:row>
    <x:row r="4396" ht="22" customHeight="1">
      <x:c r="A4396" s="10" t="str">
        <x:v>SINGLESHOT</x:v>
      </x:c>
      <x:c r="B4396" s="10" t="str">
        <x:v>I2-006</x:v>
      </x:c>
      <x:c r="C4396" s="10" t="str">
        <x:v>I2-006-F01</x:v>
      </x:c>
      <x:c r="D4396" s="10" t="str">
        <x:v>RUN_01</x:v>
      </x:c>
      <x:c r="E4396" s="10" t="str">
        <x:v>ORIGINAL_LEDGER</x:v>
      </x:c>
      <x:c r="F4396" s="10" t="str">
        <x:v>FAIL</x:v>
      </x:c>
      <x:c r="G4396" s="10" t="str">
        <x:v>PASS</x:v>
      </x:c>
      <x:c r="H4396" s="10" t="str">
        <x:v>EXECUTED</x:v>
      </x:c>
      <x:c r="I4396" s="10" t="str">
        <x:v>PARSED</x:v>
      </x:c>
      <x:c r="J4396" s="10" t="str">
        <x:v>SINGLESHOT_CAPTURED_DIAGNOSTIC_PASS</x:v>
      </x:c>
      <x:c r="K4396" s="10" t="str">
        <x:v>6929a8697545901d205629dc655e1d53b1fb46b653ddaaea1df96d66fb1ef821</x:v>
      </x:c>
      <x:c r="L4396" s="10" t="str">
        <x:v>historical_three</x:v>
      </x:c>
      <x:c r="M4396" s="10" t="n">
        <x:v>0</x:v>
      </x:c>
      <x:c r="N4396" s="10" t="n">
        <x:v>1</x:v>
      </x:c>
      <x:c r="O4396" s="10" t="n">
        <x:v>0</x:v>
      </x:c>
      <x:c r="P4396" s="9" t="str">
        <x:f>'CaseReview'!U24</x:f>
        <x:v>FAIL</x:v>
      </x:c>
      <x:c r="Q4396" s="9" t="n">
        <x:f>IF(AND(T4396=1,G4396=P4396),1,0)</x:f>
        <x:v>0</x:v>
      </x:c>
      <x:c r="R4396" s="9" t="n">
        <x:f>IF(AND(T4396=1,G4396="PASS",P4396="FAIL"),1,0)</x:f>
        <x:v>1</x:v>
      </x:c>
      <x:c r="S4396" s="9" t="n">
        <x:f>IF(AND(T4396=1,G4396="FAIL",P4396="PASS"),1,0)</x:f>
        <x:v>0</x:v>
      </x:c>
      <x:c r="T4396" s="9" t="n">
        <x:v>1</x:v>
      </x:c>
      <x:c r="U4396" s="9" t="n">
        <x:v>5</x:v>
      </x:c>
      <x:c r="V4396" s="9" t="str">
        <x:v>MVP/SHACL_GENERATION_PIPELINE/experiments/LUNA_CONTEXTUAL_SINGLESHOT/RUN_01/runs/RUN-I2-006-20260831T142101907242Z/artifacts/attempt_01/extracted_shape.ttl</x:v>
      </x:c>
    </x:row>
    <x:row r="4397" ht="22" customHeight="1">
      <x:c r="A4397" s="10" t="str">
        <x:v>SINGLESHOT</x:v>
      </x:c>
      <x:c r="B4397" s="10" t="str">
        <x:v>I2-006</x:v>
      </x:c>
      <x:c r="C4397" s="10" t="str">
        <x:v>I2-006-F02</x:v>
      </x:c>
      <x:c r="D4397" s="10" t="str">
        <x:v>RUN_01</x:v>
      </x:c>
      <x:c r="E4397" s="10" t="str">
        <x:v>ORIGINAL_LEDGER</x:v>
      </x:c>
      <x:c r="F4397" s="10" t="str">
        <x:v>FAIL</x:v>
      </x:c>
      <x:c r="G4397" s="10" t="str">
        <x:v>FAIL</x:v>
      </x:c>
      <x:c r="H4397" s="10" t="str">
        <x:v>EXECUTED</x:v>
      </x:c>
      <x:c r="I4397" s="10" t="str">
        <x:v>PARSED</x:v>
      </x:c>
      <x:c r="J4397" s="10" t="str">
        <x:v>SINGLESHOT_CAPTURED_DIAGNOSTIC_PASS</x:v>
      </x:c>
      <x:c r="K4397" s="10" t="str">
        <x:v>6929a8697545901d205629dc655e1d53b1fb46b653ddaaea1df96d66fb1ef821</x:v>
      </x:c>
      <x:c r="L4397" s="10" t="str">
        <x:v>historical_three</x:v>
      </x:c>
      <x:c r="M4397" s="10" t="n">
        <x:v>1</x:v>
      </x:c>
      <x:c r="N4397" s="10" t="n">
        <x:v>0</x:v>
      </x:c>
      <x:c r="O4397" s="10" t="n">
        <x:v>0</x:v>
      </x:c>
      <x:c r="P4397" s="9" t="str">
        <x:f>'CaseReview'!U25</x:f>
        <x:v>FAIL</x:v>
      </x:c>
      <x:c r="Q4397" s="9" t="n">
        <x:f>IF(AND(T4397=1,G4397=P4397),1,0)</x:f>
        <x:v>1</x:v>
      </x:c>
      <x:c r="R4397" s="9" t="n">
        <x:f>IF(AND(T4397=1,G4397="PASS",P4397="FAIL"),1,0)</x:f>
        <x:v>0</x:v>
      </x:c>
      <x:c r="S4397" s="9" t="n">
        <x:f>IF(AND(T4397=1,G4397="FAIL",P4397="PASS"),1,0)</x:f>
        <x:v>0</x:v>
      </x:c>
      <x:c r="T4397" s="9" t="n">
        <x:v>1</x:v>
      </x:c>
      <x:c r="U4397" s="9" t="n">
        <x:v>5</x:v>
      </x:c>
      <x:c r="V4397" s="9" t="str">
        <x:v>MVP/SHACL_GENERATION_PIPELINE/experiments/LUNA_CONTEXTUAL_SINGLESHOT/RUN_01/runs/RUN-I2-006-20260831T142101907242Z/artifacts/attempt_01/extracted_shape.ttl</x:v>
      </x:c>
    </x:row>
    <x:row r="4398" ht="22" customHeight="1">
      <x:c r="A4398" s="10" t="str">
        <x:v>SINGLESHOT</x:v>
      </x:c>
      <x:c r="B4398" s="10" t="str">
        <x:v>I2-006</x:v>
      </x:c>
      <x:c r="C4398" s="10" t="str">
        <x:v>I2-006-F03</x:v>
      </x:c>
      <x:c r="D4398" s="10" t="str">
        <x:v>RUN_01</x:v>
      </x:c>
      <x:c r="E4398" s="10" t="str">
        <x:v>ORIGINAL_LEDGER</x:v>
      </x:c>
      <x:c r="F4398" s="10" t="str">
        <x:v>FAIL</x:v>
      </x:c>
      <x:c r="G4398" s="10" t="str">
        <x:v>FAIL</x:v>
      </x:c>
      <x:c r="H4398" s="10" t="str">
        <x:v>EXECUTED</x:v>
      </x:c>
      <x:c r="I4398" s="10" t="str">
        <x:v>PARSED</x:v>
      </x:c>
      <x:c r="J4398" s="10" t="str">
        <x:v>SINGLESHOT_CAPTURED_DIAGNOSTIC_PASS</x:v>
      </x:c>
      <x:c r="K4398" s="10" t="str">
        <x:v>6929a8697545901d205629dc655e1d53b1fb46b653ddaaea1df96d66fb1ef821</x:v>
      </x:c>
      <x:c r="L4398" s="10" t="str">
        <x:v>historical_three</x:v>
      </x:c>
      <x:c r="M4398" s="10" t="n">
        <x:v>1</x:v>
      </x:c>
      <x:c r="N4398" s="10" t="n">
        <x:v>0</x:v>
      </x:c>
      <x:c r="O4398" s="10" t="n">
        <x:v>0</x:v>
      </x:c>
      <x:c r="P4398" s="9" t="str">
        <x:f>'CaseReview'!U26</x:f>
        <x:v>FAIL</x:v>
      </x:c>
      <x:c r="Q4398" s="9" t="n">
        <x:f>IF(AND(T4398=1,G4398=P4398),1,0)</x:f>
        <x:v>1</x:v>
      </x:c>
      <x:c r="R4398" s="9" t="n">
        <x:f>IF(AND(T4398=1,G4398="PASS",P4398="FAIL"),1,0)</x:f>
        <x:v>0</x:v>
      </x:c>
      <x:c r="S4398" s="9" t="n">
        <x:f>IF(AND(T4398=1,G4398="FAIL",P4398="PASS"),1,0)</x:f>
        <x:v>0</x:v>
      </x:c>
      <x:c r="T4398" s="9" t="n">
        <x:v>1</x:v>
      </x:c>
      <x:c r="U4398" s="9" t="n">
        <x:v>5</x:v>
      </x:c>
      <x:c r="V4398" s="9" t="str">
        <x:v>MVP/SHACL_GENERATION_PIPELINE/experiments/LUNA_CONTEXTUAL_SINGLESHOT/RUN_01/runs/RUN-I2-006-20260831T142101907242Z/artifacts/attempt_01/extracted_shape.ttl</x:v>
      </x:c>
    </x:row>
    <x:row r="4399" ht="22" customHeight="1">
      <x:c r="A4399" s="10" t="str">
        <x:v>SINGLESHOT</x:v>
      </x:c>
      <x:c r="B4399" s="10" t="str">
        <x:v>I2-006</x:v>
      </x:c>
      <x:c r="C4399" s="10" t="str">
        <x:v>I2-006-P01</x:v>
      </x:c>
      <x:c r="D4399" s="10" t="str">
        <x:v>RUN_01</x:v>
      </x:c>
      <x:c r="E4399" s="10" t="str">
        <x:v>ORIGINAL_LEDGER</x:v>
      </x:c>
      <x:c r="F4399" s="10" t="str">
        <x:v>PASS</x:v>
      </x:c>
      <x:c r="G4399" s="10" t="str">
        <x:v>PASS</x:v>
      </x:c>
      <x:c r="H4399" s="10" t="str">
        <x:v>EXECUTED</x:v>
      </x:c>
      <x:c r="I4399" s="10" t="str">
        <x:v>PARSED</x:v>
      </x:c>
      <x:c r="J4399" s="10" t="str">
        <x:v>SINGLESHOT_CAPTURED_DIAGNOSTIC_PASS</x:v>
      </x:c>
      <x:c r="K4399" s="10" t="str">
        <x:v>6929a8697545901d205629dc655e1d53b1fb46b653ddaaea1df96d66fb1ef821</x:v>
      </x:c>
      <x:c r="L4399" s="10" t="str">
        <x:v>historical_three</x:v>
      </x:c>
      <x:c r="M4399" s="10" t="n">
        <x:v>1</x:v>
      </x:c>
      <x:c r="N4399" s="10" t="n">
        <x:v>0</x:v>
      </x:c>
      <x:c r="O4399" s="10" t="n">
        <x:v>0</x:v>
      </x:c>
      <x:c r="P4399" s="9" t="str">
        <x:f>'CaseReview'!U27</x:f>
        <x:v>PASS</x:v>
      </x:c>
      <x:c r="Q4399" s="9" t="n">
        <x:f>IF(AND(T4399=1,G4399=P4399),1,0)</x:f>
        <x:v>1</x:v>
      </x:c>
      <x:c r="R4399" s="9" t="n">
        <x:f>IF(AND(T4399=1,G4399="PASS",P4399="FAIL"),1,0)</x:f>
        <x:v>0</x:v>
      </x:c>
      <x:c r="S4399" s="9" t="n">
        <x:f>IF(AND(T4399=1,G4399="FAIL",P4399="PASS"),1,0)</x:f>
        <x:v>0</x:v>
      </x:c>
      <x:c r="T4399" s="9" t="n">
        <x:v>1</x:v>
      </x:c>
      <x:c r="U4399" s="9" t="n">
        <x:v>5</x:v>
      </x:c>
      <x:c r="V4399" s="9" t="str">
        <x:v>MVP/SHACL_GENERATION_PIPELINE/experiments/LUNA_CONTEXTUAL_SINGLESHOT/RUN_01/runs/RUN-I2-006-20260831T142101907242Z/artifacts/attempt_01/extracted_shape.ttl</x:v>
      </x:c>
    </x:row>
    <x:row r="4400" ht="22" customHeight="1">
      <x:c r="A4400" s="10" t="str">
        <x:v>SINGLESHOT</x:v>
      </x:c>
      <x:c r="B4400" s="10" t="str">
        <x:v>I2-006</x:v>
      </x:c>
      <x:c r="C4400" s="10" t="str">
        <x:v>I2-006-P02</x:v>
      </x:c>
      <x:c r="D4400" s="10" t="str">
        <x:v>RUN_01</x:v>
      </x:c>
      <x:c r="E4400" s="10" t="str">
        <x:v>ORIGINAL_LEDGER</x:v>
      </x:c>
      <x:c r="F4400" s="10" t="str">
        <x:v>PASS</x:v>
      </x:c>
      <x:c r="G4400" s="10" t="str">
        <x:v>PASS</x:v>
      </x:c>
      <x:c r="H4400" s="10" t="str">
        <x:v>EXECUTED</x:v>
      </x:c>
      <x:c r="I4400" s="10" t="str">
        <x:v>PARSED</x:v>
      </x:c>
      <x:c r="J4400" s="10" t="str">
        <x:v>SINGLESHOT_CAPTURED_DIAGNOSTIC_PASS</x:v>
      </x:c>
      <x:c r="K4400" s="10" t="str">
        <x:v>6929a8697545901d205629dc655e1d53b1fb46b653ddaaea1df96d66fb1ef821</x:v>
      </x:c>
      <x:c r="L4400" s="10" t="str">
        <x:v>historical_three</x:v>
      </x:c>
      <x:c r="M4400" s="10" t="n">
        <x:v>1</x:v>
      </x:c>
      <x:c r="N4400" s="10" t="n">
        <x:v>0</x:v>
      </x:c>
      <x:c r="O4400" s="10" t="n">
        <x:v>0</x:v>
      </x:c>
      <x:c r="P4400" s="9" t="str">
        <x:f>'CaseReview'!U28</x:f>
        <x:v>PASS</x:v>
      </x:c>
      <x:c r="Q4400" s="9" t="n">
        <x:f>IF(AND(T4400=1,G4400=P4400),1,0)</x:f>
        <x:v>1</x:v>
      </x:c>
      <x:c r="R4400" s="9" t="n">
        <x:f>IF(AND(T4400=1,G4400="PASS",P4400="FAIL"),1,0)</x:f>
        <x:v>0</x:v>
      </x:c>
      <x:c r="S4400" s="9" t="n">
        <x:f>IF(AND(T4400=1,G4400="FAIL",P4400="PASS"),1,0)</x:f>
        <x:v>0</x:v>
      </x:c>
      <x:c r="T4400" s="9" t="n">
        <x:v>1</x:v>
      </x:c>
      <x:c r="U4400" s="9" t="n">
        <x:v>5</x:v>
      </x:c>
      <x:c r="V4400" s="9" t="str">
        <x:v>MVP/SHACL_GENERATION_PIPELINE/experiments/LUNA_CONTEXTUAL_SINGLESHOT/RUN_01/runs/RUN-I2-006-20260831T142101907242Z/artifacts/attempt_01/extracted_shape.ttl</x:v>
      </x:c>
    </x:row>
    <x:row r="4401" ht="22" customHeight="1">
      <x:c r="A4401" s="10" t="str">
        <x:v>SINGLESHOT</x:v>
      </x:c>
      <x:c r="B4401" s="10" t="str">
        <x:v>I2-008</x:v>
      </x:c>
      <x:c r="C4401" s="10" t="str">
        <x:v>I2-008-F01</x:v>
      </x:c>
      <x:c r="D4401" s="10" t="str">
        <x:v>RUN_01</x:v>
      </x:c>
      <x:c r="E4401" s="10" t="str">
        <x:v>ORIGINAL_LEDGER</x:v>
      </x:c>
      <x:c r="F4401" s="10" t="str">
        <x:v>FAIL</x:v>
      </x:c>
      <x:c r="G4401" s="10" t="str">
        <x:v>FAIL</x:v>
      </x:c>
      <x:c r="H4401" s="10" t="str">
        <x:v>EXECUTED</x:v>
      </x:c>
      <x:c r="I4401" s="10" t="str">
        <x:v>PARSED</x:v>
      </x:c>
      <x:c r="J4401" s="10" t="str">
        <x:v>SINGLESHOT_CAPTURED_DIAGNOSTIC_PASS</x:v>
      </x:c>
      <x:c r="K4401" s="10" t="str">
        <x:v>f8faec1a3204fcbd0cb1818125bbff3930f705357c57695d320758b65eed34cd</x:v>
      </x:c>
      <x:c r="L4401" s="10" t="str">
        <x:v>historical_three</x:v>
      </x:c>
      <x:c r="M4401" s="10" t="n">
        <x:v>1</x:v>
      </x:c>
      <x:c r="N4401" s="10" t="n">
        <x:v>0</x:v>
      </x:c>
      <x:c r="O4401" s="10" t="n">
        <x:v>0</x:v>
      </x:c>
      <x:c r="P4401" s="9" t="str">
        <x:f>'CaseReview'!U29</x:f>
        <x:v>FAIL</x:v>
      </x:c>
      <x:c r="Q4401" s="9" t="n">
        <x:f>IF(AND(T4401=1,G4401=P4401),1,0)</x:f>
        <x:v>1</x:v>
      </x:c>
      <x:c r="R4401" s="9" t="n">
        <x:f>IF(AND(T4401=1,G4401="PASS",P4401="FAIL"),1,0)</x:f>
        <x:v>0</x:v>
      </x:c>
      <x:c r="S4401" s="9" t="n">
        <x:f>IF(AND(T4401=1,G4401="FAIL",P4401="PASS"),1,0)</x:f>
        <x:v>0</x:v>
      </x:c>
      <x:c r="T4401" s="9" t="n">
        <x:v>1</x:v>
      </x:c>
      <x:c r="U4401" s="9" t="n">
        <x:v>7</x:v>
      </x:c>
      <x:c r="V4401" s="9" t="str">
        <x:v>MVP/SHACL_GENERATION_PIPELINE/experiments/LUNA_CONTEXTUAL_SINGLESHOT/RUN_01/runs/RUN-I2-008-20260831T142135901198Z/artifacts/attempt_01/extracted_shape.ttl</x:v>
      </x:c>
    </x:row>
    <x:row r="4402" ht="22" customHeight="1">
      <x:c r="A4402" s="10" t="str">
        <x:v>SINGLESHOT</x:v>
      </x:c>
      <x:c r="B4402" s="10" t="str">
        <x:v>I2-008</x:v>
      </x:c>
      <x:c r="C4402" s="10" t="str">
        <x:v>I2-008-F02</x:v>
      </x:c>
      <x:c r="D4402" s="10" t="str">
        <x:v>RUN_01</x:v>
      </x:c>
      <x:c r="E4402" s="10" t="str">
        <x:v>ORIGINAL_LEDGER</x:v>
      </x:c>
      <x:c r="F4402" s="10" t="str">
        <x:v>FAIL</x:v>
      </x:c>
      <x:c r="G4402" s="10" t="str">
        <x:v>FAIL</x:v>
      </x:c>
      <x:c r="H4402" s="10" t="str">
        <x:v>EXECUTED</x:v>
      </x:c>
      <x:c r="I4402" s="10" t="str">
        <x:v>PARSED</x:v>
      </x:c>
      <x:c r="J4402" s="10" t="str">
        <x:v>SINGLESHOT_CAPTURED_DIAGNOSTIC_PASS</x:v>
      </x:c>
      <x:c r="K4402" s="10" t="str">
        <x:v>f8faec1a3204fcbd0cb1818125bbff3930f705357c57695d320758b65eed34cd</x:v>
      </x:c>
      <x:c r="L4402" s="10" t="str">
        <x:v>historical_three</x:v>
      </x:c>
      <x:c r="M4402" s="10" t="n">
        <x:v>1</x:v>
      </x:c>
      <x:c r="N4402" s="10" t="n">
        <x:v>0</x:v>
      </x:c>
      <x:c r="O4402" s="10" t="n">
        <x:v>0</x:v>
      </x:c>
      <x:c r="P4402" s="9" t="str">
        <x:f>'CaseReview'!U30</x:f>
        <x:v>FAIL</x:v>
      </x:c>
      <x:c r="Q4402" s="9" t="n">
        <x:f>IF(AND(T4402=1,G4402=P4402),1,0)</x:f>
        <x:v>1</x:v>
      </x:c>
      <x:c r="R4402" s="9" t="n">
        <x:f>IF(AND(T4402=1,G4402="PASS",P4402="FAIL"),1,0)</x:f>
        <x:v>0</x:v>
      </x:c>
      <x:c r="S4402" s="9" t="n">
        <x:f>IF(AND(T4402=1,G4402="FAIL",P4402="PASS"),1,0)</x:f>
        <x:v>0</x:v>
      </x:c>
      <x:c r="T4402" s="9" t="n">
        <x:v>1</x:v>
      </x:c>
      <x:c r="U4402" s="9" t="n">
        <x:v>7</x:v>
      </x:c>
      <x:c r="V4402" s="9" t="str">
        <x:v>MVP/SHACL_GENERATION_PIPELINE/experiments/LUNA_CONTEXTUAL_SINGLESHOT/RUN_01/runs/RUN-I2-008-20260831T142135901198Z/artifacts/attempt_01/extracted_shape.ttl</x:v>
      </x:c>
    </x:row>
    <x:row r="4403" ht="22" customHeight="1">
      <x:c r="A4403" s="10" t="str">
        <x:v>SINGLESHOT</x:v>
      </x:c>
      <x:c r="B4403" s="10" t="str">
        <x:v>I2-008</x:v>
      </x:c>
      <x:c r="C4403" s="10" t="str">
        <x:v>I2-008-F03</x:v>
      </x:c>
      <x:c r="D4403" s="10" t="str">
        <x:v>RUN_01</x:v>
      </x:c>
      <x:c r="E4403" s="10" t="str">
        <x:v>ORIGINAL_LEDGER</x:v>
      </x:c>
      <x:c r="F4403" s="10" t="str">
        <x:v>FAIL</x:v>
      </x:c>
      <x:c r="G4403" s="10" t="str">
        <x:v>FAIL</x:v>
      </x:c>
      <x:c r="H4403" s="10" t="str">
        <x:v>EXECUTED</x:v>
      </x:c>
      <x:c r="I4403" s="10" t="str">
        <x:v>PARSED</x:v>
      </x:c>
      <x:c r="J4403" s="10" t="str">
        <x:v>SINGLESHOT_CAPTURED_DIAGNOSTIC_PASS</x:v>
      </x:c>
      <x:c r="K4403" s="10" t="str">
        <x:v>f8faec1a3204fcbd0cb1818125bbff3930f705357c57695d320758b65eed34cd</x:v>
      </x:c>
      <x:c r="L4403" s="10" t="str">
        <x:v>historical_three</x:v>
      </x:c>
      <x:c r="M4403" s="10" t="n">
        <x:v>1</x:v>
      </x:c>
      <x:c r="N4403" s="10" t="n">
        <x:v>0</x:v>
      </x:c>
      <x:c r="O4403" s="10" t="n">
        <x:v>0</x:v>
      </x:c>
      <x:c r="P4403" s="9" t="str">
        <x:f>'CaseReview'!U31</x:f>
        <x:v>FAIL</x:v>
      </x:c>
      <x:c r="Q4403" s="9" t="n">
        <x:f>IF(AND(T4403=1,G4403=P4403),1,0)</x:f>
        <x:v>1</x:v>
      </x:c>
      <x:c r="R4403" s="9" t="n">
        <x:f>IF(AND(T4403=1,G4403="PASS",P4403="FAIL"),1,0)</x:f>
        <x:v>0</x:v>
      </x:c>
      <x:c r="S4403" s="9" t="n">
        <x:f>IF(AND(T4403=1,G4403="FAIL",P4403="PASS"),1,0)</x:f>
        <x:v>0</x:v>
      </x:c>
      <x:c r="T4403" s="9" t="n">
        <x:v>1</x:v>
      </x:c>
      <x:c r="U4403" s="9" t="n">
        <x:v>7</x:v>
      </x:c>
      <x:c r="V4403" s="9" t="str">
        <x:v>MVP/SHACL_GENERATION_PIPELINE/experiments/LUNA_CONTEXTUAL_SINGLESHOT/RUN_01/runs/RUN-I2-008-20260831T142135901198Z/artifacts/attempt_01/extracted_shape.ttl</x:v>
      </x:c>
    </x:row>
    <x:row r="4404" ht="22" customHeight="1">
      <x:c r="A4404" s="10" t="str">
        <x:v>SINGLESHOT</x:v>
      </x:c>
      <x:c r="B4404" s="10" t="str">
        <x:v>I2-008</x:v>
      </x:c>
      <x:c r="C4404" s="10" t="str">
        <x:v>I2-008-F04</x:v>
      </x:c>
      <x:c r="D4404" s="10" t="str">
        <x:v>RUN_01</x:v>
      </x:c>
      <x:c r="E4404" s="10" t="str">
        <x:v>ORIGINAL_LEDGER</x:v>
      </x:c>
      <x:c r="F4404" s="10" t="str">
        <x:v>FAIL</x:v>
      </x:c>
      <x:c r="G4404" s="10" t="str">
        <x:v>FAIL</x:v>
      </x:c>
      <x:c r="H4404" s="10" t="str">
        <x:v>EXECUTED</x:v>
      </x:c>
      <x:c r="I4404" s="10" t="str">
        <x:v>PARSED</x:v>
      </x:c>
      <x:c r="J4404" s="10" t="str">
        <x:v>SINGLESHOT_CAPTURED_DIAGNOSTIC_PASS</x:v>
      </x:c>
      <x:c r="K4404" s="10" t="str">
        <x:v>f8faec1a3204fcbd0cb1818125bbff3930f705357c57695d320758b65eed34cd</x:v>
      </x:c>
      <x:c r="L4404" s="10" t="str">
        <x:v>historical_three</x:v>
      </x:c>
      <x:c r="M4404" s="10" t="n">
        <x:v>1</x:v>
      </x:c>
      <x:c r="N4404" s="10" t="n">
        <x:v>0</x:v>
      </x:c>
      <x:c r="O4404" s="10" t="n">
        <x:v>0</x:v>
      </x:c>
      <x:c r="P4404" s="9" t="str">
        <x:f>'CaseReview'!U32</x:f>
        <x:v>FAIL</x:v>
      </x:c>
      <x:c r="Q4404" s="9" t="n">
        <x:f>IF(AND(T4404=1,G4404=P4404),1,0)</x:f>
        <x:v>1</x:v>
      </x:c>
      <x:c r="R4404" s="9" t="n">
        <x:f>IF(AND(T4404=1,G4404="PASS",P4404="FAIL"),1,0)</x:f>
        <x:v>0</x:v>
      </x:c>
      <x:c r="S4404" s="9" t="n">
        <x:f>IF(AND(T4404=1,G4404="FAIL",P4404="PASS"),1,0)</x:f>
        <x:v>0</x:v>
      </x:c>
      <x:c r="T4404" s="9" t="n">
        <x:v>1</x:v>
      </x:c>
      <x:c r="U4404" s="9" t="n">
        <x:v>7</x:v>
      </x:c>
      <x:c r="V4404" s="9" t="str">
        <x:v>MVP/SHACL_GENERATION_PIPELINE/experiments/LUNA_CONTEXTUAL_SINGLESHOT/RUN_01/runs/RUN-I2-008-20260831T142135901198Z/artifacts/attempt_01/extracted_shape.ttl</x:v>
      </x:c>
    </x:row>
    <x:row r="4405" ht="22" customHeight="1">
      <x:c r="A4405" s="10" t="str">
        <x:v>SINGLESHOT</x:v>
      </x:c>
      <x:c r="B4405" s="10" t="str">
        <x:v>I2-008</x:v>
      </x:c>
      <x:c r="C4405" s="10" t="str">
        <x:v>I2-008-F05</x:v>
      </x:c>
      <x:c r="D4405" s="10" t="str">
        <x:v>RUN_01</x:v>
      </x:c>
      <x:c r="E4405" s="10" t="str">
        <x:v>ORIGINAL_LEDGER</x:v>
      </x:c>
      <x:c r="F4405" s="10" t="str">
        <x:v>FAIL</x:v>
      </x:c>
      <x:c r="G4405" s="10" t="str">
        <x:v>FAIL</x:v>
      </x:c>
      <x:c r="H4405" s="10" t="str">
        <x:v>EXECUTED</x:v>
      </x:c>
      <x:c r="I4405" s="10" t="str">
        <x:v>PARSED</x:v>
      </x:c>
      <x:c r="J4405" s="10" t="str">
        <x:v>SINGLESHOT_CAPTURED_DIAGNOSTIC_PASS</x:v>
      </x:c>
      <x:c r="K4405" s="10" t="str">
        <x:v>f8faec1a3204fcbd0cb1818125bbff3930f705357c57695d320758b65eed34cd</x:v>
      </x:c>
      <x:c r="L4405" s="10" t="str">
        <x:v>historical_three</x:v>
      </x:c>
      <x:c r="M4405" s="10" t="n">
        <x:v>1</x:v>
      </x:c>
      <x:c r="N4405" s="10" t="n">
        <x:v>0</x:v>
      </x:c>
      <x:c r="O4405" s="10" t="n">
        <x:v>0</x:v>
      </x:c>
      <x:c r="P4405" s="9" t="str">
        <x:f>'CaseReview'!U33</x:f>
        <x:v>FAIL</x:v>
      </x:c>
      <x:c r="Q4405" s="9" t="n">
        <x:f>IF(AND(T4405=1,G4405=P4405),1,0)</x:f>
        <x:v>1</x:v>
      </x:c>
      <x:c r="R4405" s="9" t="n">
        <x:f>IF(AND(T4405=1,G4405="PASS",P4405="FAIL"),1,0)</x:f>
        <x:v>0</x:v>
      </x:c>
      <x:c r="S4405" s="9" t="n">
        <x:f>IF(AND(T4405=1,G4405="FAIL",P4405="PASS"),1,0)</x:f>
        <x:v>0</x:v>
      </x:c>
      <x:c r="T4405" s="9" t="n">
        <x:v>1</x:v>
      </x:c>
      <x:c r="U4405" s="9" t="n">
        <x:v>7</x:v>
      </x:c>
      <x:c r="V4405" s="9" t="str">
        <x:v>MVP/SHACL_GENERATION_PIPELINE/experiments/LUNA_CONTEXTUAL_SINGLESHOT/RUN_01/runs/RUN-I2-008-20260831T142135901198Z/artifacts/attempt_01/extracted_shape.ttl</x:v>
      </x:c>
    </x:row>
    <x:row r="4406" ht="22" customHeight="1">
      <x:c r="A4406" s="10" t="str">
        <x:v>SINGLESHOT</x:v>
      </x:c>
      <x:c r="B4406" s="10" t="str">
        <x:v>I2-008</x:v>
      </x:c>
      <x:c r="C4406" s="10" t="str">
        <x:v>I2-008-F06</x:v>
      </x:c>
      <x:c r="D4406" s="10" t="str">
        <x:v>RUN_01</x:v>
      </x:c>
      <x:c r="E4406" s="10" t="str">
        <x:v>ORIGINAL_LEDGER</x:v>
      </x:c>
      <x:c r="F4406" s="10" t="str">
        <x:v>FAIL</x:v>
      </x:c>
      <x:c r="G4406" s="10" t="str">
        <x:v>FAIL</x:v>
      </x:c>
      <x:c r="H4406" s="10" t="str">
        <x:v>EXECUTED</x:v>
      </x:c>
      <x:c r="I4406" s="10" t="str">
        <x:v>PARSED</x:v>
      </x:c>
      <x:c r="J4406" s="10" t="str">
        <x:v>SINGLESHOT_CAPTURED_DIAGNOSTIC_PASS</x:v>
      </x:c>
      <x:c r="K4406" s="10" t="str">
        <x:v>f8faec1a3204fcbd0cb1818125bbff3930f705357c57695d320758b65eed34cd</x:v>
      </x:c>
      <x:c r="L4406" s="10" t="str">
        <x:v>historical_three</x:v>
      </x:c>
      <x:c r="M4406" s="10" t="n">
        <x:v>1</x:v>
      </x:c>
      <x:c r="N4406" s="10" t="n">
        <x:v>0</x:v>
      </x:c>
      <x:c r="O4406" s="10" t="n">
        <x:v>0</x:v>
      </x:c>
      <x:c r="P4406" s="9" t="str">
        <x:f>'CaseReview'!U34</x:f>
        <x:v>FAIL</x:v>
      </x:c>
      <x:c r="Q4406" s="9" t="n">
        <x:f>IF(AND(T4406=1,G4406=P4406),1,0)</x:f>
        <x:v>1</x:v>
      </x:c>
      <x:c r="R4406" s="9" t="n">
        <x:f>IF(AND(T4406=1,G4406="PASS",P4406="FAIL"),1,0)</x:f>
        <x:v>0</x:v>
      </x:c>
      <x:c r="S4406" s="9" t="n">
        <x:f>IF(AND(T4406=1,G4406="FAIL",P4406="PASS"),1,0)</x:f>
        <x:v>0</x:v>
      </x:c>
      <x:c r="T4406" s="9" t="n">
        <x:v>1</x:v>
      </x:c>
      <x:c r="U4406" s="9" t="n">
        <x:v>7</x:v>
      </x:c>
      <x:c r="V4406" s="9" t="str">
        <x:v>MVP/SHACL_GENERATION_PIPELINE/experiments/LUNA_CONTEXTUAL_SINGLESHOT/RUN_01/runs/RUN-I2-008-20260831T142135901198Z/artifacts/attempt_01/extracted_shape.ttl</x:v>
      </x:c>
    </x:row>
    <x:row r="4407" ht="22" customHeight="1">
      <x:c r="A4407" s="10" t="str">
        <x:v>SINGLESHOT</x:v>
      </x:c>
      <x:c r="B4407" s="10" t="str">
        <x:v>I2-008</x:v>
      </x:c>
      <x:c r="C4407" s="10" t="str">
        <x:v>I2-008-P01</x:v>
      </x:c>
      <x:c r="D4407" s="10" t="str">
        <x:v>RUN_01</x:v>
      </x:c>
      <x:c r="E4407" s="10" t="str">
        <x:v>ORIGINAL_LEDGER</x:v>
      </x:c>
      <x:c r="F4407" s="10" t="str">
        <x:v>PASS</x:v>
      </x:c>
      <x:c r="G4407" s="10" t="str">
        <x:v>FAIL</x:v>
      </x:c>
      <x:c r="H4407" s="10" t="str">
        <x:v>EXECUTED</x:v>
      </x:c>
      <x:c r="I4407" s="10" t="str">
        <x:v>PARSED</x:v>
      </x:c>
      <x:c r="J4407" s="10" t="str">
        <x:v>SINGLESHOT_CAPTURED_DIAGNOSTIC_PASS</x:v>
      </x:c>
      <x:c r="K4407" s="10" t="str">
        <x:v>f8faec1a3204fcbd0cb1818125bbff3930f705357c57695d320758b65eed34cd</x:v>
      </x:c>
      <x:c r="L4407" s="10" t="str">
        <x:v>historical_three</x:v>
      </x:c>
      <x:c r="M4407" s="10" t="n">
        <x:v>0</x:v>
      </x:c>
      <x:c r="N4407" s="10" t="n">
        <x:v>0</x:v>
      </x:c>
      <x:c r="O4407" s="10" t="n">
        <x:v>1</x:v>
      </x:c>
      <x:c r="P4407" s="9" t="str">
        <x:f>'CaseReview'!U35</x:f>
        <x:v>PASS</x:v>
      </x:c>
      <x:c r="Q4407" s="9" t="n">
        <x:f>IF(AND(T4407=1,G4407=P4407),1,0)</x:f>
        <x:v>0</x:v>
      </x:c>
      <x:c r="R4407" s="9" t="n">
        <x:f>IF(AND(T4407=1,G4407="PASS",P4407="FAIL"),1,0)</x:f>
        <x:v>0</x:v>
      </x:c>
      <x:c r="S4407" s="9" t="n">
        <x:f>IF(AND(T4407=1,G4407="FAIL",P4407="PASS"),1,0)</x:f>
        <x:v>1</x:v>
      </x:c>
      <x:c r="T4407" s="9" t="n">
        <x:v>1</x:v>
      </x:c>
      <x:c r="U4407" s="9" t="n">
        <x:v>7</x:v>
      </x:c>
      <x:c r="V4407" s="9" t="str">
        <x:v>MVP/SHACL_GENERATION_PIPELINE/experiments/LUNA_CONTEXTUAL_SINGLESHOT/RUN_01/runs/RUN-I2-008-20260831T142135901198Z/artifacts/attempt_01/extracted_shape.ttl</x:v>
      </x:c>
    </x:row>
    <x:row r="4408" ht="22" customHeight="1">
      <x:c r="A4408" s="10" t="str">
        <x:v>SINGLESHOT</x:v>
      </x:c>
      <x:c r="B4408" s="10" t="str">
        <x:v>I2-009</x:v>
      </x:c>
      <x:c r="C4408" s="10" t="str">
        <x:v>I2-009-F01</x:v>
      </x:c>
      <x:c r="D4408" s="10" t="str">
        <x:v>RUN_01</x:v>
      </x:c>
      <x:c r="E4408" s="10" t="str">
        <x:v>ORIGINAL_LEDGER</x:v>
      </x:c>
      <x:c r="F4408" s="10" t="str">
        <x:v>FAIL</x:v>
      </x:c>
      <x:c r="G4408" s="10" t="str">
        <x:v>NO_VERDICT</x:v>
      </x:c>
      <x:c r="H4408" s="10" t="str">
        <x:v>INFRASTRUCTURE_FAILURE</x:v>
      </x:c>
      <x:c r="I4408" s="10" t="str">
        <x:v>NOT_PARSED</x:v>
      </x:c>
      <x:c r="J4408" s="10" t="str">
        <x:v>SINGLESHOT_CAPTURED_DIAGNOSTIC_FAIL</x:v>
      </x:c>
      <x:c r="K4408" s="10" t="str"/>
      <x:c r="L4408" s="10" t="str">
        <x:v>historical_three</x:v>
      </x:c>
      <x:c r="M4408" s="10" t="n">
        <x:v>0</x:v>
      </x:c>
      <x:c r="N4408" s="10" t="n">
        <x:v>0</x:v>
      </x:c>
      <x:c r="O4408" s="10" t="n">
        <x:v>0</x:v>
      </x:c>
      <x:c r="P4408" s="9" t="str">
        <x:f>'CaseReview'!U36</x:f>
        <x:v>FAIL</x:v>
      </x:c>
      <x:c r="Q4408" s="9" t="n">
        <x:f>IF(AND(T4408=1,G4408=P4408),1,0)</x:f>
        <x:v>0</x:v>
      </x:c>
      <x:c r="R4408" s="9" t="n">
        <x:f>IF(AND(T4408=1,G4408="PASS",P4408="FAIL"),1,0)</x:f>
        <x:v>0</x:v>
      </x:c>
      <x:c r="S4408" s="9" t="n">
        <x:f>IF(AND(T4408=1,G4408="FAIL",P4408="PASS"),1,0)</x:f>
        <x:v>0</x:v>
      </x:c>
      <x:c r="T4408" s="9" t="n">
        <x:v>0</x:v>
      </x:c>
      <x:c r="U4408" s="9" t="n">
        <x:v>11</x:v>
      </x:c>
      <x:c r="V4408" s="9" t="str"/>
    </x:row>
    <x:row r="4409" ht="22" customHeight="1">
      <x:c r="A4409" s="10" t="str">
        <x:v>SINGLESHOT</x:v>
      </x:c>
      <x:c r="B4409" s="10" t="str">
        <x:v>I2-009</x:v>
      </x:c>
      <x:c r="C4409" s="10" t="str">
        <x:v>I2-009-F02</x:v>
      </x:c>
      <x:c r="D4409" s="10" t="str">
        <x:v>RUN_01</x:v>
      </x:c>
      <x:c r="E4409" s="10" t="str">
        <x:v>ORIGINAL_LEDGER</x:v>
      </x:c>
      <x:c r="F4409" s="10" t="str">
        <x:v>FAIL</x:v>
      </x:c>
      <x:c r="G4409" s="10" t="str">
        <x:v>NO_VERDICT</x:v>
      </x:c>
      <x:c r="H4409" s="10" t="str">
        <x:v>INFRASTRUCTURE_FAILURE</x:v>
      </x:c>
      <x:c r="I4409" s="10" t="str">
        <x:v>NOT_PARSED</x:v>
      </x:c>
      <x:c r="J4409" s="10" t="str">
        <x:v>SINGLESHOT_CAPTURED_DIAGNOSTIC_FAIL</x:v>
      </x:c>
      <x:c r="K4409" s="10" t="str"/>
      <x:c r="L4409" s="10" t="str">
        <x:v>historical_three</x:v>
      </x:c>
      <x:c r="M4409" s="10" t="n">
        <x:v>0</x:v>
      </x:c>
      <x:c r="N4409" s="10" t="n">
        <x:v>0</x:v>
      </x:c>
      <x:c r="O4409" s="10" t="n">
        <x:v>0</x:v>
      </x:c>
      <x:c r="P4409" s="9" t="str">
        <x:f>'CaseReview'!U37</x:f>
        <x:v>FAIL</x:v>
      </x:c>
      <x:c r="Q4409" s="9" t="n">
        <x:f>IF(AND(T4409=1,G4409=P4409),1,0)</x:f>
        <x:v>0</x:v>
      </x:c>
      <x:c r="R4409" s="9" t="n">
        <x:f>IF(AND(T4409=1,G4409="PASS",P4409="FAIL"),1,0)</x:f>
        <x:v>0</x:v>
      </x:c>
      <x:c r="S4409" s="9" t="n">
        <x:f>IF(AND(T4409=1,G4409="FAIL",P4409="PASS"),1,0)</x:f>
        <x:v>0</x:v>
      </x:c>
      <x:c r="T4409" s="9" t="n">
        <x:v>0</x:v>
      </x:c>
      <x:c r="U4409" s="9" t="n">
        <x:v>11</x:v>
      </x:c>
      <x:c r="V4409" s="9" t="str"/>
    </x:row>
    <x:row r="4410" ht="22" customHeight="1">
      <x:c r="A4410" s="10" t="str">
        <x:v>SINGLESHOT</x:v>
      </x:c>
      <x:c r="B4410" s="10" t="str">
        <x:v>I2-009</x:v>
      </x:c>
      <x:c r="C4410" s="10" t="str">
        <x:v>I2-009-F03</x:v>
      </x:c>
      <x:c r="D4410" s="10" t="str">
        <x:v>RUN_01</x:v>
      </x:c>
      <x:c r="E4410" s="10" t="str">
        <x:v>ORIGINAL_LEDGER</x:v>
      </x:c>
      <x:c r="F4410" s="10" t="str">
        <x:v>FAIL</x:v>
      </x:c>
      <x:c r="G4410" s="10" t="str">
        <x:v>NO_VERDICT</x:v>
      </x:c>
      <x:c r="H4410" s="10" t="str">
        <x:v>INFRASTRUCTURE_FAILURE</x:v>
      </x:c>
      <x:c r="I4410" s="10" t="str">
        <x:v>NOT_PARSED</x:v>
      </x:c>
      <x:c r="J4410" s="10" t="str">
        <x:v>SINGLESHOT_CAPTURED_DIAGNOSTIC_FAIL</x:v>
      </x:c>
      <x:c r="K4410" s="10" t="str"/>
      <x:c r="L4410" s="10" t="str">
        <x:v>historical_three</x:v>
      </x:c>
      <x:c r="M4410" s="10" t="n">
        <x:v>0</x:v>
      </x:c>
      <x:c r="N4410" s="10" t="n">
        <x:v>0</x:v>
      </x:c>
      <x:c r="O4410" s="10" t="n">
        <x:v>0</x:v>
      </x:c>
      <x:c r="P4410" s="9" t="str">
        <x:f>'CaseReview'!U38</x:f>
        <x:v>FAIL</x:v>
      </x:c>
      <x:c r="Q4410" s="9" t="n">
        <x:f>IF(AND(T4410=1,G4410=P4410),1,0)</x:f>
        <x:v>0</x:v>
      </x:c>
      <x:c r="R4410" s="9" t="n">
        <x:f>IF(AND(T4410=1,G4410="PASS",P4410="FAIL"),1,0)</x:f>
        <x:v>0</x:v>
      </x:c>
      <x:c r="S4410" s="9" t="n">
        <x:f>IF(AND(T4410=1,G4410="FAIL",P4410="PASS"),1,0)</x:f>
        <x:v>0</x:v>
      </x:c>
      <x:c r="T4410" s="9" t="n">
        <x:v>0</x:v>
      </x:c>
      <x:c r="U4410" s="9" t="n">
        <x:v>11</x:v>
      </x:c>
      <x:c r="V4410" s="9" t="str"/>
    </x:row>
    <x:row r="4411" ht="22" customHeight="1">
      <x:c r="A4411" s="10" t="str">
        <x:v>SINGLESHOT</x:v>
      </x:c>
      <x:c r="B4411" s="10" t="str">
        <x:v>I2-009</x:v>
      </x:c>
      <x:c r="C4411" s="10" t="str">
        <x:v>I2-009-F04</x:v>
      </x:c>
      <x:c r="D4411" s="10" t="str">
        <x:v>RUN_01</x:v>
      </x:c>
      <x:c r="E4411" s="10" t="str">
        <x:v>ORIGINAL_LEDGER</x:v>
      </x:c>
      <x:c r="F4411" s="10" t="str">
        <x:v>FAIL</x:v>
      </x:c>
      <x:c r="G4411" s="10" t="str">
        <x:v>NO_VERDICT</x:v>
      </x:c>
      <x:c r="H4411" s="10" t="str">
        <x:v>INFRASTRUCTURE_FAILURE</x:v>
      </x:c>
      <x:c r="I4411" s="10" t="str">
        <x:v>NOT_PARSED</x:v>
      </x:c>
      <x:c r="J4411" s="10" t="str">
        <x:v>SINGLESHOT_CAPTURED_DIAGNOSTIC_FAIL</x:v>
      </x:c>
      <x:c r="K4411" s="10" t="str"/>
      <x:c r="L4411" s="10" t="str">
        <x:v>historical_three</x:v>
      </x:c>
      <x:c r="M4411" s="10" t="n">
        <x:v>0</x:v>
      </x:c>
      <x:c r="N4411" s="10" t="n">
        <x:v>0</x:v>
      </x:c>
      <x:c r="O4411" s="10" t="n">
        <x:v>0</x:v>
      </x:c>
      <x:c r="P4411" s="9" t="str">
        <x:f>'CaseReview'!U39</x:f>
        <x:v>FAIL</x:v>
      </x:c>
      <x:c r="Q4411" s="9" t="n">
        <x:f>IF(AND(T4411=1,G4411=P4411),1,0)</x:f>
        <x:v>0</x:v>
      </x:c>
      <x:c r="R4411" s="9" t="n">
        <x:f>IF(AND(T4411=1,G4411="PASS",P4411="FAIL"),1,0)</x:f>
        <x:v>0</x:v>
      </x:c>
      <x:c r="S4411" s="9" t="n">
        <x:f>IF(AND(T4411=1,G4411="FAIL",P4411="PASS"),1,0)</x:f>
        <x:v>0</x:v>
      </x:c>
      <x:c r="T4411" s="9" t="n">
        <x:v>0</x:v>
      </x:c>
      <x:c r="U4411" s="9" t="n">
        <x:v>11</x:v>
      </x:c>
      <x:c r="V4411" s="9" t="str"/>
    </x:row>
    <x:row r="4412" ht="22" customHeight="1">
      <x:c r="A4412" s="10" t="str">
        <x:v>SINGLESHOT</x:v>
      </x:c>
      <x:c r="B4412" s="10" t="str">
        <x:v>I2-009</x:v>
      </x:c>
      <x:c r="C4412" s="10" t="str">
        <x:v>I2-009-F05</x:v>
      </x:c>
      <x:c r="D4412" s="10" t="str">
        <x:v>RUN_01</x:v>
      </x:c>
      <x:c r="E4412" s="10" t="str">
        <x:v>ORIGINAL_LEDGER</x:v>
      </x:c>
      <x:c r="F4412" s="10" t="str">
        <x:v>FAIL</x:v>
      </x:c>
      <x:c r="G4412" s="10" t="str">
        <x:v>NO_VERDICT</x:v>
      </x:c>
      <x:c r="H4412" s="10" t="str">
        <x:v>INFRASTRUCTURE_FAILURE</x:v>
      </x:c>
      <x:c r="I4412" s="10" t="str">
        <x:v>NOT_PARSED</x:v>
      </x:c>
      <x:c r="J4412" s="10" t="str">
        <x:v>SINGLESHOT_CAPTURED_DIAGNOSTIC_FAIL</x:v>
      </x:c>
      <x:c r="K4412" s="10" t="str"/>
      <x:c r="L4412" s="10" t="str">
        <x:v>historical_three</x:v>
      </x:c>
      <x:c r="M4412" s="10" t="n">
        <x:v>0</x:v>
      </x:c>
      <x:c r="N4412" s="10" t="n">
        <x:v>0</x:v>
      </x:c>
      <x:c r="O4412" s="10" t="n">
        <x:v>0</x:v>
      </x:c>
      <x:c r="P4412" s="9" t="str">
        <x:f>'CaseReview'!U40</x:f>
        <x:v>FAIL</x:v>
      </x:c>
      <x:c r="Q4412" s="9" t="n">
        <x:f>IF(AND(T4412=1,G4412=P4412),1,0)</x:f>
        <x:v>0</x:v>
      </x:c>
      <x:c r="R4412" s="9" t="n">
        <x:f>IF(AND(T4412=1,G4412="PASS",P4412="FAIL"),1,0)</x:f>
        <x:v>0</x:v>
      </x:c>
      <x:c r="S4412" s="9" t="n">
        <x:f>IF(AND(T4412=1,G4412="FAIL",P4412="PASS"),1,0)</x:f>
        <x:v>0</x:v>
      </x:c>
      <x:c r="T4412" s="9" t="n">
        <x:v>0</x:v>
      </x:c>
      <x:c r="U4412" s="9" t="n">
        <x:v>11</x:v>
      </x:c>
      <x:c r="V4412" s="9" t="str"/>
    </x:row>
    <x:row r="4413" ht="22" customHeight="1">
      <x:c r="A4413" s="10" t="str">
        <x:v>SINGLESHOT</x:v>
      </x:c>
      <x:c r="B4413" s="10" t="str">
        <x:v>I2-009</x:v>
      </x:c>
      <x:c r="C4413" s="10" t="str">
        <x:v>I2-009-F06</x:v>
      </x:c>
      <x:c r="D4413" s="10" t="str">
        <x:v>RUN_01</x:v>
      </x:c>
      <x:c r="E4413" s="10" t="str">
        <x:v>ORIGINAL_LEDGER</x:v>
      </x:c>
      <x:c r="F4413" s="10" t="str">
        <x:v>FAIL</x:v>
      </x:c>
      <x:c r="G4413" s="10" t="str">
        <x:v>NO_VERDICT</x:v>
      </x:c>
      <x:c r="H4413" s="10" t="str">
        <x:v>INFRASTRUCTURE_FAILURE</x:v>
      </x:c>
      <x:c r="I4413" s="10" t="str">
        <x:v>NOT_PARSED</x:v>
      </x:c>
      <x:c r="J4413" s="10" t="str">
        <x:v>SINGLESHOT_CAPTURED_DIAGNOSTIC_FAIL</x:v>
      </x:c>
      <x:c r="K4413" s="10" t="str"/>
      <x:c r="L4413" s="10" t="str">
        <x:v>historical_three</x:v>
      </x:c>
      <x:c r="M4413" s="10" t="n">
        <x:v>0</x:v>
      </x:c>
      <x:c r="N4413" s="10" t="n">
        <x:v>0</x:v>
      </x:c>
      <x:c r="O4413" s="10" t="n">
        <x:v>0</x:v>
      </x:c>
      <x:c r="P4413" s="9" t="str">
        <x:f>'CaseReview'!U41</x:f>
        <x:v>FAIL</x:v>
      </x:c>
      <x:c r="Q4413" s="9" t="n">
        <x:f>IF(AND(T4413=1,G4413=P4413),1,0)</x:f>
        <x:v>0</x:v>
      </x:c>
      <x:c r="R4413" s="9" t="n">
        <x:f>IF(AND(T4413=1,G4413="PASS",P4413="FAIL"),1,0)</x:f>
        <x:v>0</x:v>
      </x:c>
      <x:c r="S4413" s="9" t="n">
        <x:f>IF(AND(T4413=1,G4413="FAIL",P4413="PASS"),1,0)</x:f>
        <x:v>0</x:v>
      </x:c>
      <x:c r="T4413" s="9" t="n">
        <x:v>0</x:v>
      </x:c>
      <x:c r="U4413" s="9" t="n">
        <x:v>11</x:v>
      </x:c>
      <x:c r="V4413" s="9" t="str"/>
    </x:row>
    <x:row r="4414" ht="22" customHeight="1">
      <x:c r="A4414" s="10" t="str">
        <x:v>SINGLESHOT</x:v>
      </x:c>
      <x:c r="B4414" s="10" t="str">
        <x:v>I2-009</x:v>
      </x:c>
      <x:c r="C4414" s="10" t="str">
        <x:v>I2-009-F07</x:v>
      </x:c>
      <x:c r="D4414" s="10" t="str">
        <x:v>RUN_01</x:v>
      </x:c>
      <x:c r="E4414" s="10" t="str">
        <x:v>ORIGINAL_LEDGER</x:v>
      </x:c>
      <x:c r="F4414" s="10" t="str">
        <x:v>FAIL</x:v>
      </x:c>
      <x:c r="G4414" s="10" t="str">
        <x:v>NO_VERDICT</x:v>
      </x:c>
      <x:c r="H4414" s="10" t="str">
        <x:v>INFRASTRUCTURE_FAILURE</x:v>
      </x:c>
      <x:c r="I4414" s="10" t="str">
        <x:v>NOT_PARSED</x:v>
      </x:c>
      <x:c r="J4414" s="10" t="str">
        <x:v>SINGLESHOT_CAPTURED_DIAGNOSTIC_FAIL</x:v>
      </x:c>
      <x:c r="K4414" s="10" t="str"/>
      <x:c r="L4414" s="10" t="str">
        <x:v>historical_three</x:v>
      </x:c>
      <x:c r="M4414" s="10" t="n">
        <x:v>0</x:v>
      </x:c>
      <x:c r="N4414" s="10" t="n">
        <x:v>0</x:v>
      </x:c>
      <x:c r="O4414" s="10" t="n">
        <x:v>0</x:v>
      </x:c>
      <x:c r="P4414" s="9" t="str">
        <x:f>'CaseReview'!U42</x:f>
        <x:v>FAIL</x:v>
      </x:c>
      <x:c r="Q4414" s="9" t="n">
        <x:f>IF(AND(T4414=1,G4414=P4414),1,0)</x:f>
        <x:v>0</x:v>
      </x:c>
      <x:c r="R4414" s="9" t="n">
        <x:f>IF(AND(T4414=1,G4414="PASS",P4414="FAIL"),1,0)</x:f>
        <x:v>0</x:v>
      </x:c>
      <x:c r="S4414" s="9" t="n">
        <x:f>IF(AND(T4414=1,G4414="FAIL",P4414="PASS"),1,0)</x:f>
        <x:v>0</x:v>
      </x:c>
      <x:c r="T4414" s="9" t="n">
        <x:v>0</x:v>
      </x:c>
      <x:c r="U4414" s="9" t="n">
        <x:v>11</x:v>
      </x:c>
      <x:c r="V4414" s="9" t="str"/>
    </x:row>
    <x:row r="4415" ht="22" customHeight="1">
      <x:c r="A4415" s="10" t="str">
        <x:v>SINGLESHOT</x:v>
      </x:c>
      <x:c r="B4415" s="10" t="str">
        <x:v>I2-009</x:v>
      </x:c>
      <x:c r="C4415" s="10" t="str">
        <x:v>I2-009-P01</x:v>
      </x:c>
      <x:c r="D4415" s="10" t="str">
        <x:v>RUN_01</x:v>
      </x:c>
      <x:c r="E4415" s="10" t="str">
        <x:v>ORIGINAL_LEDGER</x:v>
      </x:c>
      <x:c r="F4415" s="10" t="str">
        <x:v>PASS</x:v>
      </x:c>
      <x:c r="G4415" s="10" t="str">
        <x:v>NO_VERDICT</x:v>
      </x:c>
      <x:c r="H4415" s="10" t="str">
        <x:v>INFRASTRUCTURE_FAILURE</x:v>
      </x:c>
      <x:c r="I4415" s="10" t="str">
        <x:v>NOT_PARSED</x:v>
      </x:c>
      <x:c r="J4415" s="10" t="str">
        <x:v>SINGLESHOT_CAPTURED_DIAGNOSTIC_FAIL</x:v>
      </x:c>
      <x:c r="K4415" s="10" t="str"/>
      <x:c r="L4415" s="10" t="str">
        <x:v>historical_three</x:v>
      </x:c>
      <x:c r="M4415" s="10" t="n">
        <x:v>0</x:v>
      </x:c>
      <x:c r="N4415" s="10" t="n">
        <x:v>0</x:v>
      </x:c>
      <x:c r="O4415" s="10" t="n">
        <x:v>0</x:v>
      </x:c>
      <x:c r="P4415" s="9" t="str">
        <x:f>'CaseReview'!U43</x:f>
        <x:v>PASS</x:v>
      </x:c>
      <x:c r="Q4415" s="9" t="n">
        <x:f>IF(AND(T4415=1,G4415=P4415),1,0)</x:f>
        <x:v>0</x:v>
      </x:c>
      <x:c r="R4415" s="9" t="n">
        <x:f>IF(AND(T4415=1,G4415="PASS",P4415="FAIL"),1,0)</x:f>
        <x:v>0</x:v>
      </x:c>
      <x:c r="S4415" s="9" t="n">
        <x:f>IF(AND(T4415=1,G4415="FAIL",P4415="PASS"),1,0)</x:f>
        <x:v>0</x:v>
      </x:c>
      <x:c r="T4415" s="9" t="n">
        <x:v>0</x:v>
      </x:c>
      <x:c r="U4415" s="9" t="n">
        <x:v>11</x:v>
      </x:c>
      <x:c r="V4415" s="9" t="str"/>
    </x:row>
    <x:row r="4416" ht="22" customHeight="1">
      <x:c r="A4416" s="10" t="str">
        <x:v>SINGLESHOT</x:v>
      </x:c>
      <x:c r="B4416" s="10" t="str">
        <x:v>I2-009</x:v>
      </x:c>
      <x:c r="C4416" s="10" t="str">
        <x:v>I2-009-P02</x:v>
      </x:c>
      <x:c r="D4416" s="10" t="str">
        <x:v>RUN_01</x:v>
      </x:c>
      <x:c r="E4416" s="10" t="str">
        <x:v>ORIGINAL_LEDGER</x:v>
      </x:c>
      <x:c r="F4416" s="10" t="str">
        <x:v>PASS</x:v>
      </x:c>
      <x:c r="G4416" s="10" t="str">
        <x:v>NO_VERDICT</x:v>
      </x:c>
      <x:c r="H4416" s="10" t="str">
        <x:v>INFRASTRUCTURE_FAILURE</x:v>
      </x:c>
      <x:c r="I4416" s="10" t="str">
        <x:v>NOT_PARSED</x:v>
      </x:c>
      <x:c r="J4416" s="10" t="str">
        <x:v>SINGLESHOT_CAPTURED_DIAGNOSTIC_FAIL</x:v>
      </x:c>
      <x:c r="K4416" s="10" t="str"/>
      <x:c r="L4416" s="10" t="str">
        <x:v>historical_three</x:v>
      </x:c>
      <x:c r="M4416" s="10" t="n">
        <x:v>0</x:v>
      </x:c>
      <x:c r="N4416" s="10" t="n">
        <x:v>0</x:v>
      </x:c>
      <x:c r="O4416" s="10" t="n">
        <x:v>0</x:v>
      </x:c>
      <x:c r="P4416" s="9" t="str">
        <x:f>'CaseReview'!U44</x:f>
        <x:v>PASS</x:v>
      </x:c>
      <x:c r="Q4416" s="9" t="n">
        <x:f>IF(AND(T4416=1,G4416=P4416),1,0)</x:f>
        <x:v>0</x:v>
      </x:c>
      <x:c r="R4416" s="9" t="n">
        <x:f>IF(AND(T4416=1,G4416="PASS",P4416="FAIL"),1,0)</x:f>
        <x:v>0</x:v>
      </x:c>
      <x:c r="S4416" s="9" t="n">
        <x:f>IF(AND(T4416=1,G4416="FAIL",P4416="PASS"),1,0)</x:f>
        <x:v>0</x:v>
      </x:c>
      <x:c r="T4416" s="9" t="n">
        <x:v>0</x:v>
      </x:c>
      <x:c r="U4416" s="9" t="n">
        <x:v>11</x:v>
      </x:c>
      <x:c r="V4416" s="9" t="str"/>
    </x:row>
    <x:row r="4417" ht="22" customHeight="1">
      <x:c r="A4417" s="10" t="str">
        <x:v>SINGLESHOT</x:v>
      </x:c>
      <x:c r="B4417" s="10" t="str">
        <x:v>I2-009</x:v>
      </x:c>
      <x:c r="C4417" s="10" t="str">
        <x:v>I2-009-P03</x:v>
      </x:c>
      <x:c r="D4417" s="10" t="str">
        <x:v>RUN_01</x:v>
      </x:c>
      <x:c r="E4417" s="10" t="str">
        <x:v>ORIGINAL_LEDGER</x:v>
      </x:c>
      <x:c r="F4417" s="10" t="str">
        <x:v>PASS</x:v>
      </x:c>
      <x:c r="G4417" s="10" t="str">
        <x:v>NO_VERDICT</x:v>
      </x:c>
      <x:c r="H4417" s="10" t="str">
        <x:v>INFRASTRUCTURE_FAILURE</x:v>
      </x:c>
      <x:c r="I4417" s="10" t="str">
        <x:v>NOT_PARSED</x:v>
      </x:c>
      <x:c r="J4417" s="10" t="str">
        <x:v>SINGLESHOT_CAPTURED_DIAGNOSTIC_FAIL</x:v>
      </x:c>
      <x:c r="K4417" s="10" t="str"/>
      <x:c r="L4417" s="10" t="str">
        <x:v>historical_three</x:v>
      </x:c>
      <x:c r="M4417" s="10" t="n">
        <x:v>0</x:v>
      </x:c>
      <x:c r="N4417" s="10" t="n">
        <x:v>0</x:v>
      </x:c>
      <x:c r="O4417" s="10" t="n">
        <x:v>0</x:v>
      </x:c>
      <x:c r="P4417" s="9" t="str">
        <x:f>'CaseReview'!U45</x:f>
        <x:v>PASS</x:v>
      </x:c>
      <x:c r="Q4417" s="9" t="n">
        <x:f>IF(AND(T4417=1,G4417=P4417),1,0)</x:f>
        <x:v>0</x:v>
      </x:c>
      <x:c r="R4417" s="9" t="n">
        <x:f>IF(AND(T4417=1,G4417="PASS",P4417="FAIL"),1,0)</x:f>
        <x:v>0</x:v>
      </x:c>
      <x:c r="S4417" s="9" t="n">
        <x:f>IF(AND(T4417=1,G4417="FAIL",P4417="PASS"),1,0)</x:f>
        <x:v>0</x:v>
      </x:c>
      <x:c r="T4417" s="9" t="n">
        <x:v>0</x:v>
      </x:c>
      <x:c r="U4417" s="9" t="n">
        <x:v>11</x:v>
      </x:c>
      <x:c r="V4417" s="9" t="str"/>
    </x:row>
    <x:row r="4418" ht="22" customHeight="1">
      <x:c r="A4418" s="10" t="str">
        <x:v>SINGLESHOT</x:v>
      </x:c>
      <x:c r="B4418" s="10" t="str">
        <x:v>I2-009</x:v>
      </x:c>
      <x:c r="C4418" s="10" t="str">
        <x:v>I2-009-P04</x:v>
      </x:c>
      <x:c r="D4418" s="10" t="str">
        <x:v>RUN_01</x:v>
      </x:c>
      <x:c r="E4418" s="10" t="str">
        <x:v>ORIGINAL_LEDGER</x:v>
      </x:c>
      <x:c r="F4418" s="10" t="str">
        <x:v>PASS</x:v>
      </x:c>
      <x:c r="G4418" s="10" t="str">
        <x:v>NO_VERDICT</x:v>
      </x:c>
      <x:c r="H4418" s="10" t="str">
        <x:v>INFRASTRUCTURE_FAILURE</x:v>
      </x:c>
      <x:c r="I4418" s="10" t="str">
        <x:v>NOT_PARSED</x:v>
      </x:c>
      <x:c r="J4418" s="10" t="str">
        <x:v>SINGLESHOT_CAPTURED_DIAGNOSTIC_FAIL</x:v>
      </x:c>
      <x:c r="K4418" s="10" t="str"/>
      <x:c r="L4418" s="10" t="str">
        <x:v>historical_three</x:v>
      </x:c>
      <x:c r="M4418" s="10" t="n">
        <x:v>0</x:v>
      </x:c>
      <x:c r="N4418" s="10" t="n">
        <x:v>0</x:v>
      </x:c>
      <x:c r="O4418" s="10" t="n">
        <x:v>0</x:v>
      </x:c>
      <x:c r="P4418" s="9" t="str">
        <x:f>'CaseReview'!U46</x:f>
        <x:v>PASS</x:v>
      </x:c>
      <x:c r="Q4418" s="9" t="n">
        <x:f>IF(AND(T4418=1,G4418=P4418),1,0)</x:f>
        <x:v>0</x:v>
      </x:c>
      <x:c r="R4418" s="9" t="n">
        <x:f>IF(AND(T4418=1,G4418="PASS",P4418="FAIL"),1,0)</x:f>
        <x:v>0</x:v>
      </x:c>
      <x:c r="S4418" s="9" t="n">
        <x:f>IF(AND(T4418=1,G4418="FAIL",P4418="PASS"),1,0)</x:f>
        <x:v>0</x:v>
      </x:c>
      <x:c r="T4418" s="9" t="n">
        <x:v>0</x:v>
      </x:c>
      <x:c r="U4418" s="9" t="n">
        <x:v>11</x:v>
      </x:c>
      <x:c r="V4418" s="9" t="str"/>
    </x:row>
    <x:row r="4419" ht="22" customHeight="1">
      <x:c r="A4419" s="10" t="str">
        <x:v>SINGLESHOT</x:v>
      </x:c>
      <x:c r="B4419" s="10" t="str">
        <x:v>I2-010</x:v>
      </x:c>
      <x:c r="C4419" s="10" t="str">
        <x:v>I2-010-F01</x:v>
      </x:c>
      <x:c r="D4419" s="10" t="str">
        <x:v>RUN_01</x:v>
      </x:c>
      <x:c r="E4419" s="10" t="str">
        <x:v>ORIGINAL_LEDGER</x:v>
      </x:c>
      <x:c r="F4419" s="10" t="str">
        <x:v>FAIL</x:v>
      </x:c>
      <x:c r="G4419" s="10" t="str">
        <x:v>FAIL</x:v>
      </x:c>
      <x:c r="H4419" s="10" t="str">
        <x:v>EXECUTED</x:v>
      </x:c>
      <x:c r="I4419" s="10" t="str">
        <x:v>PARSED</x:v>
      </x:c>
      <x:c r="J4419" s="10" t="str">
        <x:v>SINGLESHOT_CAPTURED_DIAGNOSTIC_PASS</x:v>
      </x:c>
      <x:c r="K4419" s="10" t="str">
        <x:v>997c897e07413ac644a05a992f00956d1a43bb3d0227afa23f267fd6db10faa6</x:v>
      </x:c>
      <x:c r="L4419" s="10" t="str">
        <x:v>historical_three</x:v>
      </x:c>
      <x:c r="M4419" s="10" t="n">
        <x:v>1</x:v>
      </x:c>
      <x:c r="N4419" s="10" t="n">
        <x:v>0</x:v>
      </x:c>
      <x:c r="O4419" s="10" t="n">
        <x:v>0</x:v>
      </x:c>
      <x:c r="P4419" s="9" t="str">
        <x:f>'CaseReview'!U47</x:f>
        <x:v>FAIL</x:v>
      </x:c>
      <x:c r="Q4419" s="9" t="n">
        <x:f>IF(AND(T4419=1,G4419=P4419),1,0)</x:f>
        <x:v>1</x:v>
      </x:c>
      <x:c r="R4419" s="9" t="n">
        <x:f>IF(AND(T4419=1,G4419="PASS",P4419="FAIL"),1,0)</x:f>
        <x:v>0</x:v>
      </x:c>
      <x:c r="S4419" s="9" t="n">
        <x:f>IF(AND(T4419=1,G4419="FAIL",P4419="PASS"),1,0)</x:f>
        <x:v>0</x:v>
      </x:c>
      <x:c r="T4419" s="9" t="n">
        <x:v>1</x:v>
      </x:c>
      <x:c r="U4419" s="9" t="n">
        <x:v>11</x:v>
      </x:c>
      <x:c r="V4419" s="9" t="str">
        <x:v>MVP/SHACL_GENERATION_PIPELINE/experiments/LUNA_CONTEXTUAL_SINGLESHOT/RUN_01/runs/RUN-I2-010-20260831T142245142634Z/artifacts/attempt_01/extracted_shape.ttl</x:v>
      </x:c>
    </x:row>
    <x:row r="4420" ht="22" customHeight="1">
      <x:c r="A4420" s="10" t="str">
        <x:v>SINGLESHOT</x:v>
      </x:c>
      <x:c r="B4420" s="10" t="str">
        <x:v>I2-010</x:v>
      </x:c>
      <x:c r="C4420" s="10" t="str">
        <x:v>I2-010-F02</x:v>
      </x:c>
      <x:c r="D4420" s="10" t="str">
        <x:v>RUN_01</x:v>
      </x:c>
      <x:c r="E4420" s="10" t="str">
        <x:v>ORIGINAL_LEDGER</x:v>
      </x:c>
      <x:c r="F4420" s="10" t="str">
        <x:v>FAIL</x:v>
      </x:c>
      <x:c r="G4420" s="10" t="str">
        <x:v>PASS</x:v>
      </x:c>
      <x:c r="H4420" s="10" t="str">
        <x:v>EXECUTED</x:v>
      </x:c>
      <x:c r="I4420" s="10" t="str">
        <x:v>PARSED</x:v>
      </x:c>
      <x:c r="J4420" s="10" t="str">
        <x:v>SINGLESHOT_CAPTURED_DIAGNOSTIC_PASS</x:v>
      </x:c>
      <x:c r="K4420" s="10" t="str">
        <x:v>997c897e07413ac644a05a992f00956d1a43bb3d0227afa23f267fd6db10faa6</x:v>
      </x:c>
      <x:c r="L4420" s="10" t="str">
        <x:v>historical_three</x:v>
      </x:c>
      <x:c r="M4420" s="10" t="n">
        <x:v>0</x:v>
      </x:c>
      <x:c r="N4420" s="10" t="n">
        <x:v>1</x:v>
      </x:c>
      <x:c r="O4420" s="10" t="n">
        <x:v>0</x:v>
      </x:c>
      <x:c r="P4420" s="9" t="str">
        <x:f>'CaseReview'!U48</x:f>
        <x:v>FAIL</x:v>
      </x:c>
      <x:c r="Q4420" s="9" t="n">
        <x:f>IF(AND(T4420=1,G4420=P4420),1,0)</x:f>
        <x:v>0</x:v>
      </x:c>
      <x:c r="R4420" s="9" t="n">
        <x:f>IF(AND(T4420=1,G4420="PASS",P4420="FAIL"),1,0)</x:f>
        <x:v>1</x:v>
      </x:c>
      <x:c r="S4420" s="9" t="n">
        <x:f>IF(AND(T4420=1,G4420="FAIL",P4420="PASS"),1,0)</x:f>
        <x:v>0</x:v>
      </x:c>
      <x:c r="T4420" s="9" t="n">
        <x:v>1</x:v>
      </x:c>
      <x:c r="U4420" s="9" t="n">
        <x:v>11</x:v>
      </x:c>
      <x:c r="V4420" s="9" t="str">
        <x:v>MVP/SHACL_GENERATION_PIPELINE/experiments/LUNA_CONTEXTUAL_SINGLESHOT/RUN_01/runs/RUN-I2-010-20260831T142245142634Z/artifacts/attempt_01/extracted_shape.ttl</x:v>
      </x:c>
    </x:row>
    <x:row r="4421" ht="22" customHeight="1">
      <x:c r="A4421" s="10" t="str">
        <x:v>SINGLESHOT</x:v>
      </x:c>
      <x:c r="B4421" s="10" t="str">
        <x:v>I2-010</x:v>
      </x:c>
      <x:c r="C4421" s="10" t="str">
        <x:v>I2-010-F03</x:v>
      </x:c>
      <x:c r="D4421" s="10" t="str">
        <x:v>RUN_01</x:v>
      </x:c>
      <x:c r="E4421" s="10" t="str">
        <x:v>ORIGINAL_LEDGER</x:v>
      </x:c>
      <x:c r="F4421" s="10" t="str">
        <x:v>FAIL</x:v>
      </x:c>
      <x:c r="G4421" s="10" t="str">
        <x:v>FAIL</x:v>
      </x:c>
      <x:c r="H4421" s="10" t="str">
        <x:v>EXECUTED</x:v>
      </x:c>
      <x:c r="I4421" s="10" t="str">
        <x:v>PARSED</x:v>
      </x:c>
      <x:c r="J4421" s="10" t="str">
        <x:v>SINGLESHOT_CAPTURED_DIAGNOSTIC_PASS</x:v>
      </x:c>
      <x:c r="K4421" s="10" t="str">
        <x:v>997c897e07413ac644a05a992f00956d1a43bb3d0227afa23f267fd6db10faa6</x:v>
      </x:c>
      <x:c r="L4421" s="10" t="str">
        <x:v>historical_three</x:v>
      </x:c>
      <x:c r="M4421" s="10" t="n">
        <x:v>1</x:v>
      </x:c>
      <x:c r="N4421" s="10" t="n">
        <x:v>0</x:v>
      </x:c>
      <x:c r="O4421" s="10" t="n">
        <x:v>0</x:v>
      </x:c>
      <x:c r="P4421" s="9" t="str">
        <x:f>'CaseReview'!U49</x:f>
        <x:v>FAIL</x:v>
      </x:c>
      <x:c r="Q4421" s="9" t="n">
        <x:f>IF(AND(T4421=1,G4421=P4421),1,0)</x:f>
        <x:v>1</x:v>
      </x:c>
      <x:c r="R4421" s="9" t="n">
        <x:f>IF(AND(T4421=1,G4421="PASS",P4421="FAIL"),1,0)</x:f>
        <x:v>0</x:v>
      </x:c>
      <x:c r="S4421" s="9" t="n">
        <x:f>IF(AND(T4421=1,G4421="FAIL",P4421="PASS"),1,0)</x:f>
        <x:v>0</x:v>
      </x:c>
      <x:c r="T4421" s="9" t="n">
        <x:v>1</x:v>
      </x:c>
      <x:c r="U4421" s="9" t="n">
        <x:v>11</x:v>
      </x:c>
      <x:c r="V4421" s="9" t="str">
        <x:v>MVP/SHACL_GENERATION_PIPELINE/experiments/LUNA_CONTEXTUAL_SINGLESHOT/RUN_01/runs/RUN-I2-010-20260831T142245142634Z/artifacts/attempt_01/extracted_shape.ttl</x:v>
      </x:c>
    </x:row>
    <x:row r="4422" ht="22" customHeight="1">
      <x:c r="A4422" s="10" t="str">
        <x:v>SINGLESHOT</x:v>
      </x:c>
      <x:c r="B4422" s="10" t="str">
        <x:v>I2-010</x:v>
      </x:c>
      <x:c r="C4422" s="10" t="str">
        <x:v>I2-010-F04</x:v>
      </x:c>
      <x:c r="D4422" s="10" t="str">
        <x:v>RUN_01</x:v>
      </x:c>
      <x:c r="E4422" s="10" t="str">
        <x:v>ORIGINAL_LEDGER</x:v>
      </x:c>
      <x:c r="F4422" s="10" t="str">
        <x:v>FAIL</x:v>
      </x:c>
      <x:c r="G4422" s="10" t="str">
        <x:v>PASS</x:v>
      </x:c>
      <x:c r="H4422" s="10" t="str">
        <x:v>EXECUTED</x:v>
      </x:c>
      <x:c r="I4422" s="10" t="str">
        <x:v>PARSED</x:v>
      </x:c>
      <x:c r="J4422" s="10" t="str">
        <x:v>SINGLESHOT_CAPTURED_DIAGNOSTIC_PASS</x:v>
      </x:c>
      <x:c r="K4422" s="10" t="str">
        <x:v>997c897e07413ac644a05a992f00956d1a43bb3d0227afa23f267fd6db10faa6</x:v>
      </x:c>
      <x:c r="L4422" s="10" t="str">
        <x:v>historical_three</x:v>
      </x:c>
      <x:c r="M4422" s="10" t="n">
        <x:v>0</x:v>
      </x:c>
      <x:c r="N4422" s="10" t="n">
        <x:v>1</x:v>
      </x:c>
      <x:c r="O4422" s="10" t="n">
        <x:v>0</x:v>
      </x:c>
      <x:c r="P4422" s="9" t="str">
        <x:f>'CaseReview'!U50</x:f>
        <x:v>FAIL</x:v>
      </x:c>
      <x:c r="Q4422" s="9" t="n">
        <x:f>IF(AND(T4422=1,G4422=P4422),1,0)</x:f>
        <x:v>0</x:v>
      </x:c>
      <x:c r="R4422" s="9" t="n">
        <x:f>IF(AND(T4422=1,G4422="PASS",P4422="FAIL"),1,0)</x:f>
        <x:v>1</x:v>
      </x:c>
      <x:c r="S4422" s="9" t="n">
        <x:f>IF(AND(T4422=1,G4422="FAIL",P4422="PASS"),1,0)</x:f>
        <x:v>0</x:v>
      </x:c>
      <x:c r="T4422" s="9" t="n">
        <x:v>1</x:v>
      </x:c>
      <x:c r="U4422" s="9" t="n">
        <x:v>11</x:v>
      </x:c>
      <x:c r="V4422" s="9" t="str">
        <x:v>MVP/SHACL_GENERATION_PIPELINE/experiments/LUNA_CONTEXTUAL_SINGLESHOT/RUN_01/runs/RUN-I2-010-20260831T142245142634Z/artifacts/attempt_01/extracted_shape.ttl</x:v>
      </x:c>
    </x:row>
    <x:row r="4423" ht="22" customHeight="1">
      <x:c r="A4423" s="10" t="str">
        <x:v>SINGLESHOT</x:v>
      </x:c>
      <x:c r="B4423" s="10" t="str">
        <x:v>I2-010</x:v>
      </x:c>
      <x:c r="C4423" s="10" t="str">
        <x:v>I2-010-F05</x:v>
      </x:c>
      <x:c r="D4423" s="10" t="str">
        <x:v>RUN_01</x:v>
      </x:c>
      <x:c r="E4423" s="10" t="str">
        <x:v>ORIGINAL_LEDGER</x:v>
      </x:c>
      <x:c r="F4423" s="10" t="str">
        <x:v>FAIL</x:v>
      </x:c>
      <x:c r="G4423" s="10" t="str">
        <x:v>PASS</x:v>
      </x:c>
      <x:c r="H4423" s="10" t="str">
        <x:v>EXECUTED</x:v>
      </x:c>
      <x:c r="I4423" s="10" t="str">
        <x:v>PARSED</x:v>
      </x:c>
      <x:c r="J4423" s="10" t="str">
        <x:v>SINGLESHOT_CAPTURED_DIAGNOSTIC_PASS</x:v>
      </x:c>
      <x:c r="K4423" s="10" t="str">
        <x:v>997c897e07413ac644a05a992f00956d1a43bb3d0227afa23f267fd6db10faa6</x:v>
      </x:c>
      <x:c r="L4423" s="10" t="str">
        <x:v>historical_three</x:v>
      </x:c>
      <x:c r="M4423" s="10" t="n">
        <x:v>0</x:v>
      </x:c>
      <x:c r="N4423" s="10" t="n">
        <x:v>1</x:v>
      </x:c>
      <x:c r="O4423" s="10" t="n">
        <x:v>0</x:v>
      </x:c>
      <x:c r="P4423" s="9" t="str">
        <x:f>'CaseReview'!U51</x:f>
        <x:v>FAIL</x:v>
      </x:c>
      <x:c r="Q4423" s="9" t="n">
        <x:f>IF(AND(T4423=1,G4423=P4423),1,0)</x:f>
        <x:v>0</x:v>
      </x:c>
      <x:c r="R4423" s="9" t="n">
        <x:f>IF(AND(T4423=1,G4423="PASS",P4423="FAIL"),1,0)</x:f>
        <x:v>1</x:v>
      </x:c>
      <x:c r="S4423" s="9" t="n">
        <x:f>IF(AND(T4423=1,G4423="FAIL",P4423="PASS"),1,0)</x:f>
        <x:v>0</x:v>
      </x:c>
      <x:c r="T4423" s="9" t="n">
        <x:v>1</x:v>
      </x:c>
      <x:c r="U4423" s="9" t="n">
        <x:v>11</x:v>
      </x:c>
      <x:c r="V4423" s="9" t="str">
        <x:v>MVP/SHACL_GENERATION_PIPELINE/experiments/LUNA_CONTEXTUAL_SINGLESHOT/RUN_01/runs/RUN-I2-010-20260831T142245142634Z/artifacts/attempt_01/extracted_shape.ttl</x:v>
      </x:c>
    </x:row>
    <x:row r="4424" ht="22" customHeight="1">
      <x:c r="A4424" s="10" t="str">
        <x:v>SINGLESHOT</x:v>
      </x:c>
      <x:c r="B4424" s="10" t="str">
        <x:v>I2-010</x:v>
      </x:c>
      <x:c r="C4424" s="10" t="str">
        <x:v>I2-010-F06</x:v>
      </x:c>
      <x:c r="D4424" s="10" t="str">
        <x:v>RUN_01</x:v>
      </x:c>
      <x:c r="E4424" s="10" t="str">
        <x:v>ORIGINAL_LEDGER</x:v>
      </x:c>
      <x:c r="F4424" s="10" t="str">
        <x:v>FAIL</x:v>
      </x:c>
      <x:c r="G4424" s="10" t="str">
        <x:v>FAIL</x:v>
      </x:c>
      <x:c r="H4424" s="10" t="str">
        <x:v>EXECUTED</x:v>
      </x:c>
      <x:c r="I4424" s="10" t="str">
        <x:v>PARSED</x:v>
      </x:c>
      <x:c r="J4424" s="10" t="str">
        <x:v>SINGLESHOT_CAPTURED_DIAGNOSTIC_PASS</x:v>
      </x:c>
      <x:c r="K4424" s="10" t="str">
        <x:v>997c897e07413ac644a05a992f00956d1a43bb3d0227afa23f267fd6db10faa6</x:v>
      </x:c>
      <x:c r="L4424" s="10" t="str">
        <x:v>historical_three</x:v>
      </x:c>
      <x:c r="M4424" s="10" t="n">
        <x:v>1</x:v>
      </x:c>
      <x:c r="N4424" s="10" t="n">
        <x:v>0</x:v>
      </x:c>
      <x:c r="O4424" s="10" t="n">
        <x:v>0</x:v>
      </x:c>
      <x:c r="P4424" s="9" t="str">
        <x:f>'CaseReview'!U52</x:f>
        <x:v>FAIL</x:v>
      </x:c>
      <x:c r="Q4424" s="9" t="n">
        <x:f>IF(AND(T4424=1,G4424=P4424),1,0)</x:f>
        <x:v>1</x:v>
      </x:c>
      <x:c r="R4424" s="9" t="n">
        <x:f>IF(AND(T4424=1,G4424="PASS",P4424="FAIL"),1,0)</x:f>
        <x:v>0</x:v>
      </x:c>
      <x:c r="S4424" s="9" t="n">
        <x:f>IF(AND(T4424=1,G4424="FAIL",P4424="PASS"),1,0)</x:f>
        <x:v>0</x:v>
      </x:c>
      <x:c r="T4424" s="9" t="n">
        <x:v>1</x:v>
      </x:c>
      <x:c r="U4424" s="9" t="n">
        <x:v>11</x:v>
      </x:c>
      <x:c r="V4424" s="9" t="str">
        <x:v>MVP/SHACL_GENERATION_PIPELINE/experiments/LUNA_CONTEXTUAL_SINGLESHOT/RUN_01/runs/RUN-I2-010-20260831T142245142634Z/artifacts/attempt_01/extracted_shape.ttl</x:v>
      </x:c>
    </x:row>
    <x:row r="4425" ht="22" customHeight="1">
      <x:c r="A4425" s="10" t="str">
        <x:v>SINGLESHOT</x:v>
      </x:c>
      <x:c r="B4425" s="10" t="str">
        <x:v>I2-010</x:v>
      </x:c>
      <x:c r="C4425" s="10" t="str">
        <x:v>I2-010-P01</x:v>
      </x:c>
      <x:c r="D4425" s="10" t="str">
        <x:v>RUN_01</x:v>
      </x:c>
      <x:c r="E4425" s="10" t="str">
        <x:v>ORIGINAL_LEDGER</x:v>
      </x:c>
      <x:c r="F4425" s="10" t="str">
        <x:v>PASS</x:v>
      </x:c>
      <x:c r="G4425" s="10" t="str">
        <x:v>PASS</x:v>
      </x:c>
      <x:c r="H4425" s="10" t="str">
        <x:v>EXECUTED</x:v>
      </x:c>
      <x:c r="I4425" s="10" t="str">
        <x:v>PARSED</x:v>
      </x:c>
      <x:c r="J4425" s="10" t="str">
        <x:v>SINGLESHOT_CAPTURED_DIAGNOSTIC_PASS</x:v>
      </x:c>
      <x:c r="K4425" s="10" t="str">
        <x:v>997c897e07413ac644a05a992f00956d1a43bb3d0227afa23f267fd6db10faa6</x:v>
      </x:c>
      <x:c r="L4425" s="10" t="str">
        <x:v>historical_three</x:v>
      </x:c>
      <x:c r="M4425" s="10" t="n">
        <x:v>1</x:v>
      </x:c>
      <x:c r="N4425" s="10" t="n">
        <x:v>0</x:v>
      </x:c>
      <x:c r="O4425" s="10" t="n">
        <x:v>0</x:v>
      </x:c>
      <x:c r="P4425" s="9" t="str">
        <x:f>'CaseReview'!U53</x:f>
        <x:v>PASS</x:v>
      </x:c>
      <x:c r="Q4425" s="9" t="n">
        <x:f>IF(AND(T4425=1,G4425=P4425),1,0)</x:f>
        <x:v>1</x:v>
      </x:c>
      <x:c r="R4425" s="9" t="n">
        <x:f>IF(AND(T4425=1,G4425="PASS",P4425="FAIL"),1,0)</x:f>
        <x:v>0</x:v>
      </x:c>
      <x:c r="S4425" s="9" t="n">
        <x:f>IF(AND(T4425=1,G4425="FAIL",P4425="PASS"),1,0)</x:f>
        <x:v>0</x:v>
      </x:c>
      <x:c r="T4425" s="9" t="n">
        <x:v>1</x:v>
      </x:c>
      <x:c r="U4425" s="9" t="n">
        <x:v>11</x:v>
      </x:c>
      <x:c r="V4425" s="9" t="str">
        <x:v>MVP/SHACL_GENERATION_PIPELINE/experiments/LUNA_CONTEXTUAL_SINGLESHOT/RUN_01/runs/RUN-I2-010-20260831T142245142634Z/artifacts/attempt_01/extracted_shape.ttl</x:v>
      </x:c>
    </x:row>
    <x:row r="4426" ht="22" customHeight="1">
      <x:c r="A4426" s="10" t="str">
        <x:v>SINGLESHOT</x:v>
      </x:c>
      <x:c r="B4426" s="10" t="str">
        <x:v>I2-010</x:v>
      </x:c>
      <x:c r="C4426" s="10" t="str">
        <x:v>I2-010-P02</x:v>
      </x:c>
      <x:c r="D4426" s="10" t="str">
        <x:v>RUN_01</x:v>
      </x:c>
      <x:c r="E4426" s="10" t="str">
        <x:v>ORIGINAL_LEDGER</x:v>
      </x:c>
      <x:c r="F4426" s="10" t="str">
        <x:v>PASS</x:v>
      </x:c>
      <x:c r="G4426" s="10" t="str">
        <x:v>PASS</x:v>
      </x:c>
      <x:c r="H4426" s="10" t="str">
        <x:v>EXECUTED</x:v>
      </x:c>
      <x:c r="I4426" s="10" t="str">
        <x:v>PARSED</x:v>
      </x:c>
      <x:c r="J4426" s="10" t="str">
        <x:v>SINGLESHOT_CAPTURED_DIAGNOSTIC_PASS</x:v>
      </x:c>
      <x:c r="K4426" s="10" t="str">
        <x:v>997c897e07413ac644a05a992f00956d1a43bb3d0227afa23f267fd6db10faa6</x:v>
      </x:c>
      <x:c r="L4426" s="10" t="str">
        <x:v>historical_three</x:v>
      </x:c>
      <x:c r="M4426" s="10" t="n">
        <x:v>1</x:v>
      </x:c>
      <x:c r="N4426" s="10" t="n">
        <x:v>0</x:v>
      </x:c>
      <x:c r="O4426" s="10" t="n">
        <x:v>0</x:v>
      </x:c>
      <x:c r="P4426" s="9" t="str">
        <x:f>'CaseReview'!U54</x:f>
        <x:v>PASS</x:v>
      </x:c>
      <x:c r="Q4426" s="9" t="n">
        <x:f>IF(AND(T4426=1,G4426=P4426),1,0)</x:f>
        <x:v>1</x:v>
      </x:c>
      <x:c r="R4426" s="9" t="n">
        <x:f>IF(AND(T4426=1,G4426="PASS",P4426="FAIL"),1,0)</x:f>
        <x:v>0</x:v>
      </x:c>
      <x:c r="S4426" s="9" t="n">
        <x:f>IF(AND(T4426=1,G4426="FAIL",P4426="PASS"),1,0)</x:f>
        <x:v>0</x:v>
      </x:c>
      <x:c r="T4426" s="9" t="n">
        <x:v>1</x:v>
      </x:c>
      <x:c r="U4426" s="9" t="n">
        <x:v>11</x:v>
      </x:c>
      <x:c r="V4426" s="9" t="str">
        <x:v>MVP/SHACL_GENERATION_PIPELINE/experiments/LUNA_CONTEXTUAL_SINGLESHOT/RUN_01/runs/RUN-I2-010-20260831T142245142634Z/artifacts/attempt_01/extracted_shape.ttl</x:v>
      </x:c>
    </x:row>
    <x:row r="4427" ht="22" customHeight="1">
      <x:c r="A4427" s="10" t="str">
        <x:v>SINGLESHOT</x:v>
      </x:c>
      <x:c r="B4427" s="10" t="str">
        <x:v>I2-010</x:v>
      </x:c>
      <x:c r="C4427" s="10" t="str">
        <x:v>I2-010-P03</x:v>
      </x:c>
      <x:c r="D4427" s="10" t="str">
        <x:v>RUN_01</x:v>
      </x:c>
      <x:c r="E4427" s="10" t="str">
        <x:v>ORIGINAL_LEDGER</x:v>
      </x:c>
      <x:c r="F4427" s="10" t="str">
        <x:v>PASS</x:v>
      </x:c>
      <x:c r="G4427" s="10" t="str">
        <x:v>PASS</x:v>
      </x:c>
      <x:c r="H4427" s="10" t="str">
        <x:v>EXECUTED</x:v>
      </x:c>
      <x:c r="I4427" s="10" t="str">
        <x:v>PARSED</x:v>
      </x:c>
      <x:c r="J4427" s="10" t="str">
        <x:v>SINGLESHOT_CAPTURED_DIAGNOSTIC_PASS</x:v>
      </x:c>
      <x:c r="K4427" s="10" t="str">
        <x:v>997c897e07413ac644a05a992f00956d1a43bb3d0227afa23f267fd6db10faa6</x:v>
      </x:c>
      <x:c r="L4427" s="10" t="str">
        <x:v>historical_three</x:v>
      </x:c>
      <x:c r="M4427" s="10" t="n">
        <x:v>1</x:v>
      </x:c>
      <x:c r="N4427" s="10" t="n">
        <x:v>0</x:v>
      </x:c>
      <x:c r="O4427" s="10" t="n">
        <x:v>0</x:v>
      </x:c>
      <x:c r="P4427" s="9" t="str">
        <x:f>'CaseReview'!U55</x:f>
        <x:v>PASS</x:v>
      </x:c>
      <x:c r="Q4427" s="9" t="n">
        <x:f>IF(AND(T4427=1,G4427=P4427),1,0)</x:f>
        <x:v>1</x:v>
      </x:c>
      <x:c r="R4427" s="9" t="n">
        <x:f>IF(AND(T4427=1,G4427="PASS",P4427="FAIL"),1,0)</x:f>
        <x:v>0</x:v>
      </x:c>
      <x:c r="S4427" s="9" t="n">
        <x:f>IF(AND(T4427=1,G4427="FAIL",P4427="PASS"),1,0)</x:f>
        <x:v>0</x:v>
      </x:c>
      <x:c r="T4427" s="9" t="n">
        <x:v>1</x:v>
      </x:c>
      <x:c r="U4427" s="9" t="n">
        <x:v>11</x:v>
      </x:c>
      <x:c r="V4427" s="9" t="str">
        <x:v>MVP/SHACL_GENERATION_PIPELINE/experiments/LUNA_CONTEXTUAL_SINGLESHOT/RUN_01/runs/RUN-I2-010-20260831T142245142634Z/artifacts/attempt_01/extracted_shape.ttl</x:v>
      </x:c>
    </x:row>
    <x:row r="4428" ht="22" customHeight="1">
      <x:c r="A4428" s="10" t="str">
        <x:v>SINGLESHOT</x:v>
      </x:c>
      <x:c r="B4428" s="10" t="str">
        <x:v>I2-010</x:v>
      </x:c>
      <x:c r="C4428" s="10" t="str">
        <x:v>I2-010-P04</x:v>
      </x:c>
      <x:c r="D4428" s="10" t="str">
        <x:v>RUN_01</x:v>
      </x:c>
      <x:c r="E4428" s="10" t="str">
        <x:v>ORIGINAL_LEDGER</x:v>
      </x:c>
      <x:c r="F4428" s="10" t="str">
        <x:v>PASS</x:v>
      </x:c>
      <x:c r="G4428" s="10" t="str">
        <x:v>FAIL</x:v>
      </x:c>
      <x:c r="H4428" s="10" t="str">
        <x:v>EXECUTED</x:v>
      </x:c>
      <x:c r="I4428" s="10" t="str">
        <x:v>PARSED</x:v>
      </x:c>
      <x:c r="J4428" s="10" t="str">
        <x:v>SINGLESHOT_CAPTURED_DIAGNOSTIC_PASS</x:v>
      </x:c>
      <x:c r="K4428" s="10" t="str">
        <x:v>997c897e07413ac644a05a992f00956d1a43bb3d0227afa23f267fd6db10faa6</x:v>
      </x:c>
      <x:c r="L4428" s="10" t="str">
        <x:v>historical_three</x:v>
      </x:c>
      <x:c r="M4428" s="10" t="n">
        <x:v>0</x:v>
      </x:c>
      <x:c r="N4428" s="10" t="n">
        <x:v>0</x:v>
      </x:c>
      <x:c r="O4428" s="10" t="n">
        <x:v>1</x:v>
      </x:c>
      <x:c r="P4428" s="9" t="str">
        <x:f>'CaseReview'!U56</x:f>
        <x:v>PASS</x:v>
      </x:c>
      <x:c r="Q4428" s="9" t="n">
        <x:f>IF(AND(T4428=1,G4428=P4428),1,0)</x:f>
        <x:v>0</x:v>
      </x:c>
      <x:c r="R4428" s="9" t="n">
        <x:f>IF(AND(T4428=1,G4428="PASS",P4428="FAIL"),1,0)</x:f>
        <x:v>0</x:v>
      </x:c>
      <x:c r="S4428" s="9" t="n">
        <x:f>IF(AND(T4428=1,G4428="FAIL",P4428="PASS"),1,0)</x:f>
        <x:v>1</x:v>
      </x:c>
      <x:c r="T4428" s="9" t="n">
        <x:v>1</x:v>
      </x:c>
      <x:c r="U4428" s="9" t="n">
        <x:v>11</x:v>
      </x:c>
      <x:c r="V4428" s="9" t="str">
        <x:v>MVP/SHACL_GENERATION_PIPELINE/experiments/LUNA_CONTEXTUAL_SINGLESHOT/RUN_01/runs/RUN-I2-010-20260831T142245142634Z/artifacts/attempt_01/extracted_shape.ttl</x:v>
      </x:c>
    </x:row>
    <x:row r="4429" ht="22" customHeight="1">
      <x:c r="A4429" s="10" t="str">
        <x:v>SINGLESHOT</x:v>
      </x:c>
      <x:c r="B4429" s="10" t="str">
        <x:v>I2-010</x:v>
      </x:c>
      <x:c r="C4429" s="10" t="str">
        <x:v>I2-010-P05</x:v>
      </x:c>
      <x:c r="D4429" s="10" t="str">
        <x:v>RUN_01</x:v>
      </x:c>
      <x:c r="E4429" s="10" t="str">
        <x:v>ORIGINAL_LEDGER</x:v>
      </x:c>
      <x:c r="F4429" s="10" t="str">
        <x:v>PASS</x:v>
      </x:c>
      <x:c r="G4429" s="10" t="str">
        <x:v>FAIL</x:v>
      </x:c>
      <x:c r="H4429" s="10" t="str">
        <x:v>EXECUTED</x:v>
      </x:c>
      <x:c r="I4429" s="10" t="str">
        <x:v>PARSED</x:v>
      </x:c>
      <x:c r="J4429" s="10" t="str">
        <x:v>SINGLESHOT_CAPTURED_DIAGNOSTIC_PASS</x:v>
      </x:c>
      <x:c r="K4429" s="10" t="str">
        <x:v>997c897e07413ac644a05a992f00956d1a43bb3d0227afa23f267fd6db10faa6</x:v>
      </x:c>
      <x:c r="L4429" s="10" t="str">
        <x:v>historical_three</x:v>
      </x:c>
      <x:c r="M4429" s="10" t="n">
        <x:v>0</x:v>
      </x:c>
      <x:c r="N4429" s="10" t="n">
        <x:v>0</x:v>
      </x:c>
      <x:c r="O4429" s="10" t="n">
        <x:v>1</x:v>
      </x:c>
      <x:c r="P4429" s="9" t="str">
        <x:f>'CaseReview'!U57</x:f>
        <x:v>PASS</x:v>
      </x:c>
      <x:c r="Q4429" s="9" t="n">
        <x:f>IF(AND(T4429=1,G4429=P4429),1,0)</x:f>
        <x:v>0</x:v>
      </x:c>
      <x:c r="R4429" s="9" t="n">
        <x:f>IF(AND(T4429=1,G4429="PASS",P4429="FAIL"),1,0)</x:f>
        <x:v>0</x:v>
      </x:c>
      <x:c r="S4429" s="9" t="n">
        <x:f>IF(AND(T4429=1,G4429="FAIL",P4429="PASS"),1,0)</x:f>
        <x:v>1</x:v>
      </x:c>
      <x:c r="T4429" s="9" t="n">
        <x:v>1</x:v>
      </x:c>
      <x:c r="U4429" s="9" t="n">
        <x:v>11</x:v>
      </x:c>
      <x:c r="V4429" s="9" t="str">
        <x:v>MVP/SHACL_GENERATION_PIPELINE/experiments/LUNA_CONTEXTUAL_SINGLESHOT/RUN_01/runs/RUN-I2-010-20260831T142245142634Z/artifacts/attempt_01/extracted_shape.ttl</x:v>
      </x:c>
    </x:row>
    <x:row r="4430" ht="22" customHeight="1">
      <x:c r="A4430" s="10" t="str">
        <x:v>SINGLESHOT</x:v>
      </x:c>
      <x:c r="B4430" s="10" t="str">
        <x:v>I2-011</x:v>
      </x:c>
      <x:c r="C4430" s="10" t="str">
        <x:v>I2-011-F01</x:v>
      </x:c>
      <x:c r="D4430" s="10" t="str">
        <x:v>RUN_01</x:v>
      </x:c>
      <x:c r="E4430" s="10" t="str">
        <x:v>ORIGINAL_LEDGER</x:v>
      </x:c>
      <x:c r="F4430" s="10" t="str">
        <x:v>FAIL</x:v>
      </x:c>
      <x:c r="G4430" s="10" t="str">
        <x:v>PASS</x:v>
      </x:c>
      <x:c r="H4430" s="10" t="str">
        <x:v>EXECUTED</x:v>
      </x:c>
      <x:c r="I4430" s="10" t="str">
        <x:v>PARSED</x:v>
      </x:c>
      <x:c r="J4430" s="10" t="str">
        <x:v>SINGLESHOT_CAPTURED_DIAGNOSTIC_PASS</x:v>
      </x:c>
      <x:c r="K4430" s="10" t="str">
        <x:v>c95e569542018d4dfed5085b27e86c14f95c35bd209b5bd00a709b45b25abb9b</x:v>
      </x:c>
      <x:c r="L4430" s="10" t="str">
        <x:v>historical_three</x:v>
      </x:c>
      <x:c r="M4430" s="10" t="n">
        <x:v>0</x:v>
      </x:c>
      <x:c r="N4430" s="10" t="n">
        <x:v>1</x:v>
      </x:c>
      <x:c r="O4430" s="10" t="n">
        <x:v>0</x:v>
      </x:c>
      <x:c r="P4430" s="9" t="str">
        <x:f>'CaseReview'!U58</x:f>
        <x:v>FAIL</x:v>
      </x:c>
      <x:c r="Q4430" s="9" t="n">
        <x:f>IF(AND(T4430=1,G4430=P4430),1,0)</x:f>
        <x:v>0</x:v>
      </x:c>
      <x:c r="R4430" s="9" t="n">
        <x:f>IF(AND(T4430=1,G4430="PASS",P4430="FAIL"),1,0)</x:f>
        <x:v>1</x:v>
      </x:c>
      <x:c r="S4430" s="9" t="n">
        <x:f>IF(AND(T4430=1,G4430="FAIL",P4430="PASS"),1,0)</x:f>
        <x:v>0</x:v>
      </x:c>
      <x:c r="T4430" s="9" t="n">
        <x:v>1</x:v>
      </x:c>
      <x:c r="U4430" s="9" t="n">
        <x:v>10</x:v>
      </x:c>
      <x:c r="V4430" s="9" t="str">
        <x:v>MVP/SHACL_GENERATION_PIPELINE/experiments/LUNA_CONTEXTUAL_SINGLESHOT/RUN_01/runs/RUN-I2-011-20260831T142319282143Z/artifacts/attempt_01/extracted_shape.ttl</x:v>
      </x:c>
    </x:row>
    <x:row r="4431" ht="22" customHeight="1">
      <x:c r="A4431" s="10" t="str">
        <x:v>SINGLESHOT</x:v>
      </x:c>
      <x:c r="B4431" s="10" t="str">
        <x:v>I2-011</x:v>
      </x:c>
      <x:c r="C4431" s="10" t="str">
        <x:v>I2-011-F02</x:v>
      </x:c>
      <x:c r="D4431" s="10" t="str">
        <x:v>RUN_01</x:v>
      </x:c>
      <x:c r="E4431" s="10" t="str">
        <x:v>ORIGINAL_LEDGER</x:v>
      </x:c>
      <x:c r="F4431" s="10" t="str">
        <x:v>FAIL</x:v>
      </x:c>
      <x:c r="G4431" s="10" t="str">
        <x:v>FAIL</x:v>
      </x:c>
      <x:c r="H4431" s="10" t="str">
        <x:v>EXECUTED</x:v>
      </x:c>
      <x:c r="I4431" s="10" t="str">
        <x:v>PARSED</x:v>
      </x:c>
      <x:c r="J4431" s="10" t="str">
        <x:v>SINGLESHOT_CAPTURED_DIAGNOSTIC_PASS</x:v>
      </x:c>
      <x:c r="K4431" s="10" t="str">
        <x:v>c95e569542018d4dfed5085b27e86c14f95c35bd209b5bd00a709b45b25abb9b</x:v>
      </x:c>
      <x:c r="L4431" s="10" t="str">
        <x:v>historical_three</x:v>
      </x:c>
      <x:c r="M4431" s="10" t="n">
        <x:v>1</x:v>
      </x:c>
      <x:c r="N4431" s="10" t="n">
        <x:v>0</x:v>
      </x:c>
      <x:c r="O4431" s="10" t="n">
        <x:v>0</x:v>
      </x:c>
      <x:c r="P4431" s="9" t="str">
        <x:f>'CaseReview'!U59</x:f>
        <x:v>FAIL</x:v>
      </x:c>
      <x:c r="Q4431" s="9" t="n">
        <x:f>IF(AND(T4431=1,G4431=P4431),1,0)</x:f>
        <x:v>1</x:v>
      </x:c>
      <x:c r="R4431" s="9" t="n">
        <x:f>IF(AND(T4431=1,G4431="PASS",P4431="FAIL"),1,0)</x:f>
        <x:v>0</x:v>
      </x:c>
      <x:c r="S4431" s="9" t="n">
        <x:f>IF(AND(T4431=1,G4431="FAIL",P4431="PASS"),1,0)</x:f>
        <x:v>0</x:v>
      </x:c>
      <x:c r="T4431" s="9" t="n">
        <x:v>1</x:v>
      </x:c>
      <x:c r="U4431" s="9" t="n">
        <x:v>10</x:v>
      </x:c>
      <x:c r="V4431" s="9" t="str">
        <x:v>MVP/SHACL_GENERATION_PIPELINE/experiments/LUNA_CONTEXTUAL_SINGLESHOT/RUN_01/runs/RUN-I2-011-20260831T142319282143Z/artifacts/attempt_01/extracted_shape.ttl</x:v>
      </x:c>
    </x:row>
    <x:row r="4432" ht="22" customHeight="1">
      <x:c r="A4432" s="10" t="str">
        <x:v>SINGLESHOT</x:v>
      </x:c>
      <x:c r="B4432" s="10" t="str">
        <x:v>I2-011</x:v>
      </x:c>
      <x:c r="C4432" s="10" t="str">
        <x:v>I2-011-F03</x:v>
      </x:c>
      <x:c r="D4432" s="10" t="str">
        <x:v>RUN_01</x:v>
      </x:c>
      <x:c r="E4432" s="10" t="str">
        <x:v>ORIGINAL_LEDGER</x:v>
      </x:c>
      <x:c r="F4432" s="10" t="str">
        <x:v>FAIL</x:v>
      </x:c>
      <x:c r="G4432" s="10" t="str">
        <x:v>FAIL</x:v>
      </x:c>
      <x:c r="H4432" s="10" t="str">
        <x:v>EXECUTED</x:v>
      </x:c>
      <x:c r="I4432" s="10" t="str">
        <x:v>PARSED</x:v>
      </x:c>
      <x:c r="J4432" s="10" t="str">
        <x:v>SINGLESHOT_CAPTURED_DIAGNOSTIC_PASS</x:v>
      </x:c>
      <x:c r="K4432" s="10" t="str">
        <x:v>c95e569542018d4dfed5085b27e86c14f95c35bd209b5bd00a709b45b25abb9b</x:v>
      </x:c>
      <x:c r="L4432" s="10" t="str">
        <x:v>historical_three</x:v>
      </x:c>
      <x:c r="M4432" s="10" t="n">
        <x:v>1</x:v>
      </x:c>
      <x:c r="N4432" s="10" t="n">
        <x:v>0</x:v>
      </x:c>
      <x:c r="O4432" s="10" t="n">
        <x:v>0</x:v>
      </x:c>
      <x:c r="P4432" s="9" t="str">
        <x:f>'CaseReview'!U60</x:f>
        <x:v>FAIL</x:v>
      </x:c>
      <x:c r="Q4432" s="9" t="n">
        <x:f>IF(AND(T4432=1,G4432=P4432),1,0)</x:f>
        <x:v>1</x:v>
      </x:c>
      <x:c r="R4432" s="9" t="n">
        <x:f>IF(AND(T4432=1,G4432="PASS",P4432="FAIL"),1,0)</x:f>
        <x:v>0</x:v>
      </x:c>
      <x:c r="S4432" s="9" t="n">
        <x:f>IF(AND(T4432=1,G4432="FAIL",P4432="PASS"),1,0)</x:f>
        <x:v>0</x:v>
      </x:c>
      <x:c r="T4432" s="9" t="n">
        <x:v>1</x:v>
      </x:c>
      <x:c r="U4432" s="9" t="n">
        <x:v>10</x:v>
      </x:c>
      <x:c r="V4432" s="9" t="str">
        <x:v>MVP/SHACL_GENERATION_PIPELINE/experiments/LUNA_CONTEXTUAL_SINGLESHOT/RUN_01/runs/RUN-I2-011-20260831T142319282143Z/artifacts/attempt_01/extracted_shape.ttl</x:v>
      </x:c>
    </x:row>
    <x:row r="4433" ht="22" customHeight="1">
      <x:c r="A4433" s="10" t="str">
        <x:v>SINGLESHOT</x:v>
      </x:c>
      <x:c r="B4433" s="10" t="str">
        <x:v>I2-011</x:v>
      </x:c>
      <x:c r="C4433" s="10" t="str">
        <x:v>I2-011-F04</x:v>
      </x:c>
      <x:c r="D4433" s="10" t="str">
        <x:v>RUN_01</x:v>
      </x:c>
      <x:c r="E4433" s="10" t="str">
        <x:v>ORIGINAL_LEDGER</x:v>
      </x:c>
      <x:c r="F4433" s="10" t="str">
        <x:v>FAIL</x:v>
      </x:c>
      <x:c r="G4433" s="10" t="str">
        <x:v>FAIL</x:v>
      </x:c>
      <x:c r="H4433" s="10" t="str">
        <x:v>EXECUTED</x:v>
      </x:c>
      <x:c r="I4433" s="10" t="str">
        <x:v>PARSED</x:v>
      </x:c>
      <x:c r="J4433" s="10" t="str">
        <x:v>SINGLESHOT_CAPTURED_DIAGNOSTIC_PASS</x:v>
      </x:c>
      <x:c r="K4433" s="10" t="str">
        <x:v>c95e569542018d4dfed5085b27e86c14f95c35bd209b5bd00a709b45b25abb9b</x:v>
      </x:c>
      <x:c r="L4433" s="10" t="str">
        <x:v>historical_three</x:v>
      </x:c>
      <x:c r="M4433" s="10" t="n">
        <x:v>1</x:v>
      </x:c>
      <x:c r="N4433" s="10" t="n">
        <x:v>0</x:v>
      </x:c>
      <x:c r="O4433" s="10" t="n">
        <x:v>0</x:v>
      </x:c>
      <x:c r="P4433" s="9" t="str">
        <x:f>'CaseReview'!U61</x:f>
        <x:v>FAIL</x:v>
      </x:c>
      <x:c r="Q4433" s="9" t="n">
        <x:f>IF(AND(T4433=1,G4433=P4433),1,0)</x:f>
        <x:v>1</x:v>
      </x:c>
      <x:c r="R4433" s="9" t="n">
        <x:f>IF(AND(T4433=1,G4433="PASS",P4433="FAIL"),1,0)</x:f>
        <x:v>0</x:v>
      </x:c>
      <x:c r="S4433" s="9" t="n">
        <x:f>IF(AND(T4433=1,G4433="FAIL",P4433="PASS"),1,0)</x:f>
        <x:v>0</x:v>
      </x:c>
      <x:c r="T4433" s="9" t="n">
        <x:v>1</x:v>
      </x:c>
      <x:c r="U4433" s="9" t="n">
        <x:v>10</x:v>
      </x:c>
      <x:c r="V4433" s="9" t="str">
        <x:v>MVP/SHACL_GENERATION_PIPELINE/experiments/LUNA_CONTEXTUAL_SINGLESHOT/RUN_01/runs/RUN-I2-011-20260831T142319282143Z/artifacts/attempt_01/extracted_shape.ttl</x:v>
      </x:c>
    </x:row>
    <x:row r="4434" ht="22" customHeight="1">
      <x:c r="A4434" s="10" t="str">
        <x:v>SINGLESHOT</x:v>
      </x:c>
      <x:c r="B4434" s="10" t="str">
        <x:v>I2-011</x:v>
      </x:c>
      <x:c r="C4434" s="10" t="str">
        <x:v>I2-011-F05</x:v>
      </x:c>
      <x:c r="D4434" s="10" t="str">
        <x:v>RUN_01</x:v>
      </x:c>
      <x:c r="E4434" s="10" t="str">
        <x:v>ORIGINAL_LEDGER</x:v>
      </x:c>
      <x:c r="F4434" s="10" t="str">
        <x:v>FAIL</x:v>
      </x:c>
      <x:c r="G4434" s="10" t="str">
        <x:v>FAIL</x:v>
      </x:c>
      <x:c r="H4434" s="10" t="str">
        <x:v>EXECUTED</x:v>
      </x:c>
      <x:c r="I4434" s="10" t="str">
        <x:v>PARSED</x:v>
      </x:c>
      <x:c r="J4434" s="10" t="str">
        <x:v>SINGLESHOT_CAPTURED_DIAGNOSTIC_PASS</x:v>
      </x:c>
      <x:c r="K4434" s="10" t="str">
        <x:v>c95e569542018d4dfed5085b27e86c14f95c35bd209b5bd00a709b45b25abb9b</x:v>
      </x:c>
      <x:c r="L4434" s="10" t="str">
        <x:v>historical_three</x:v>
      </x:c>
      <x:c r="M4434" s="10" t="n">
        <x:v>1</x:v>
      </x:c>
      <x:c r="N4434" s="10" t="n">
        <x:v>0</x:v>
      </x:c>
      <x:c r="O4434" s="10" t="n">
        <x:v>0</x:v>
      </x:c>
      <x:c r="P4434" s="9" t="str">
        <x:f>'CaseReview'!U62</x:f>
        <x:v>FAIL</x:v>
      </x:c>
      <x:c r="Q4434" s="9" t="n">
        <x:f>IF(AND(T4434=1,G4434=P4434),1,0)</x:f>
        <x:v>1</x:v>
      </x:c>
      <x:c r="R4434" s="9" t="n">
        <x:f>IF(AND(T4434=1,G4434="PASS",P4434="FAIL"),1,0)</x:f>
        <x:v>0</x:v>
      </x:c>
      <x:c r="S4434" s="9" t="n">
        <x:f>IF(AND(T4434=1,G4434="FAIL",P4434="PASS"),1,0)</x:f>
        <x:v>0</x:v>
      </x:c>
      <x:c r="T4434" s="9" t="n">
        <x:v>1</x:v>
      </x:c>
      <x:c r="U4434" s="9" t="n">
        <x:v>10</x:v>
      </x:c>
      <x:c r="V4434" s="9" t="str">
        <x:v>MVP/SHACL_GENERATION_PIPELINE/experiments/LUNA_CONTEXTUAL_SINGLESHOT/RUN_01/runs/RUN-I2-011-20260831T142319282143Z/artifacts/attempt_01/extracted_shape.ttl</x:v>
      </x:c>
    </x:row>
    <x:row r="4435" ht="22" customHeight="1">
      <x:c r="A4435" s="10" t="str">
        <x:v>SINGLESHOT</x:v>
      </x:c>
      <x:c r="B4435" s="10" t="str">
        <x:v>I2-011</x:v>
      </x:c>
      <x:c r="C4435" s="10" t="str">
        <x:v>I2-011-F06</x:v>
      </x:c>
      <x:c r="D4435" s="10" t="str">
        <x:v>RUN_01</x:v>
      </x:c>
      <x:c r="E4435" s="10" t="str">
        <x:v>ORIGINAL_LEDGER</x:v>
      </x:c>
      <x:c r="F4435" s="10" t="str">
        <x:v>FAIL</x:v>
      </x:c>
      <x:c r="G4435" s="10" t="str">
        <x:v>FAIL</x:v>
      </x:c>
      <x:c r="H4435" s="10" t="str">
        <x:v>EXECUTED</x:v>
      </x:c>
      <x:c r="I4435" s="10" t="str">
        <x:v>PARSED</x:v>
      </x:c>
      <x:c r="J4435" s="10" t="str">
        <x:v>SINGLESHOT_CAPTURED_DIAGNOSTIC_PASS</x:v>
      </x:c>
      <x:c r="K4435" s="10" t="str">
        <x:v>c95e569542018d4dfed5085b27e86c14f95c35bd209b5bd00a709b45b25abb9b</x:v>
      </x:c>
      <x:c r="L4435" s="10" t="str">
        <x:v>historical_three</x:v>
      </x:c>
      <x:c r="M4435" s="10" t="n">
        <x:v>1</x:v>
      </x:c>
      <x:c r="N4435" s="10" t="n">
        <x:v>0</x:v>
      </x:c>
      <x:c r="O4435" s="10" t="n">
        <x:v>0</x:v>
      </x:c>
      <x:c r="P4435" s="9" t="str">
        <x:f>'CaseReview'!U63</x:f>
        <x:v>FAIL</x:v>
      </x:c>
      <x:c r="Q4435" s="9" t="n">
        <x:f>IF(AND(T4435=1,G4435=P4435),1,0)</x:f>
        <x:v>1</x:v>
      </x:c>
      <x:c r="R4435" s="9" t="n">
        <x:f>IF(AND(T4435=1,G4435="PASS",P4435="FAIL"),1,0)</x:f>
        <x:v>0</x:v>
      </x:c>
      <x:c r="S4435" s="9" t="n">
        <x:f>IF(AND(T4435=1,G4435="FAIL",P4435="PASS"),1,0)</x:f>
        <x:v>0</x:v>
      </x:c>
      <x:c r="T4435" s="9" t="n">
        <x:v>1</x:v>
      </x:c>
      <x:c r="U4435" s="9" t="n">
        <x:v>10</x:v>
      </x:c>
      <x:c r="V4435" s="9" t="str">
        <x:v>MVP/SHACL_GENERATION_PIPELINE/experiments/LUNA_CONTEXTUAL_SINGLESHOT/RUN_01/runs/RUN-I2-011-20260831T142319282143Z/artifacts/attempt_01/extracted_shape.ttl</x:v>
      </x:c>
    </x:row>
    <x:row r="4436" ht="22" customHeight="1">
      <x:c r="A4436" s="10" t="str">
        <x:v>SINGLESHOT</x:v>
      </x:c>
      <x:c r="B4436" s="10" t="str">
        <x:v>I2-011</x:v>
      </x:c>
      <x:c r="C4436" s="10" t="str">
        <x:v>I2-011-P01</x:v>
      </x:c>
      <x:c r="D4436" s="10" t="str">
        <x:v>RUN_01</x:v>
      </x:c>
      <x:c r="E4436" s="10" t="str">
        <x:v>ORIGINAL_LEDGER</x:v>
      </x:c>
      <x:c r="F4436" s="10" t="str">
        <x:v>PASS</x:v>
      </x:c>
      <x:c r="G4436" s="10" t="str">
        <x:v>PASS</x:v>
      </x:c>
      <x:c r="H4436" s="10" t="str">
        <x:v>EXECUTED</x:v>
      </x:c>
      <x:c r="I4436" s="10" t="str">
        <x:v>PARSED</x:v>
      </x:c>
      <x:c r="J4436" s="10" t="str">
        <x:v>SINGLESHOT_CAPTURED_DIAGNOSTIC_PASS</x:v>
      </x:c>
      <x:c r="K4436" s="10" t="str">
        <x:v>c95e569542018d4dfed5085b27e86c14f95c35bd209b5bd00a709b45b25abb9b</x:v>
      </x:c>
      <x:c r="L4436" s="10" t="str">
        <x:v>historical_three</x:v>
      </x:c>
      <x:c r="M4436" s="10" t="n">
        <x:v>1</x:v>
      </x:c>
      <x:c r="N4436" s="10" t="n">
        <x:v>0</x:v>
      </x:c>
      <x:c r="O4436" s="10" t="n">
        <x:v>0</x:v>
      </x:c>
      <x:c r="P4436" s="9" t="str">
        <x:f>'CaseReview'!U64</x:f>
        <x:v>PASS</x:v>
      </x:c>
      <x:c r="Q4436" s="9" t="n">
        <x:f>IF(AND(T4436=1,G4436=P4436),1,0)</x:f>
        <x:v>1</x:v>
      </x:c>
      <x:c r="R4436" s="9" t="n">
        <x:f>IF(AND(T4436=1,G4436="PASS",P4436="FAIL"),1,0)</x:f>
        <x:v>0</x:v>
      </x:c>
      <x:c r="S4436" s="9" t="n">
        <x:f>IF(AND(T4436=1,G4436="FAIL",P4436="PASS"),1,0)</x:f>
        <x:v>0</x:v>
      </x:c>
      <x:c r="T4436" s="9" t="n">
        <x:v>1</x:v>
      </x:c>
      <x:c r="U4436" s="9" t="n">
        <x:v>10</x:v>
      </x:c>
      <x:c r="V4436" s="9" t="str">
        <x:v>MVP/SHACL_GENERATION_PIPELINE/experiments/LUNA_CONTEXTUAL_SINGLESHOT/RUN_01/runs/RUN-I2-011-20260831T142319282143Z/artifacts/attempt_01/extracted_shape.ttl</x:v>
      </x:c>
    </x:row>
    <x:row r="4437" ht="22" customHeight="1">
      <x:c r="A4437" s="10" t="str">
        <x:v>SINGLESHOT</x:v>
      </x:c>
      <x:c r="B4437" s="10" t="str">
        <x:v>I2-011</x:v>
      </x:c>
      <x:c r="C4437" s="10" t="str">
        <x:v>I2-011-P02</x:v>
      </x:c>
      <x:c r="D4437" s="10" t="str">
        <x:v>RUN_01</x:v>
      </x:c>
      <x:c r="E4437" s="10" t="str">
        <x:v>ORIGINAL_LEDGER</x:v>
      </x:c>
      <x:c r="F4437" s="10" t="str">
        <x:v>PASS</x:v>
      </x:c>
      <x:c r="G4437" s="10" t="str">
        <x:v>FAIL</x:v>
      </x:c>
      <x:c r="H4437" s="10" t="str">
        <x:v>EXECUTED</x:v>
      </x:c>
      <x:c r="I4437" s="10" t="str">
        <x:v>PARSED</x:v>
      </x:c>
      <x:c r="J4437" s="10" t="str">
        <x:v>SINGLESHOT_CAPTURED_DIAGNOSTIC_PASS</x:v>
      </x:c>
      <x:c r="K4437" s="10" t="str">
        <x:v>c95e569542018d4dfed5085b27e86c14f95c35bd209b5bd00a709b45b25abb9b</x:v>
      </x:c>
      <x:c r="L4437" s="10" t="str">
        <x:v>historical_three</x:v>
      </x:c>
      <x:c r="M4437" s="10" t="n">
        <x:v>0</x:v>
      </x:c>
      <x:c r="N4437" s="10" t="n">
        <x:v>0</x:v>
      </x:c>
      <x:c r="O4437" s="10" t="n">
        <x:v>1</x:v>
      </x:c>
      <x:c r="P4437" s="9" t="str">
        <x:f>'CaseReview'!U65</x:f>
        <x:v>PASS</x:v>
      </x:c>
      <x:c r="Q4437" s="9" t="n">
        <x:f>IF(AND(T4437=1,G4437=P4437),1,0)</x:f>
        <x:v>0</x:v>
      </x:c>
      <x:c r="R4437" s="9" t="n">
        <x:f>IF(AND(T4437=1,G4437="PASS",P4437="FAIL"),1,0)</x:f>
        <x:v>0</x:v>
      </x:c>
      <x:c r="S4437" s="9" t="n">
        <x:f>IF(AND(T4437=1,G4437="FAIL",P4437="PASS"),1,0)</x:f>
        <x:v>1</x:v>
      </x:c>
      <x:c r="T4437" s="9" t="n">
        <x:v>1</x:v>
      </x:c>
      <x:c r="U4437" s="9" t="n">
        <x:v>10</x:v>
      </x:c>
      <x:c r="V4437" s="9" t="str">
        <x:v>MVP/SHACL_GENERATION_PIPELINE/experiments/LUNA_CONTEXTUAL_SINGLESHOT/RUN_01/runs/RUN-I2-011-20260831T142319282143Z/artifacts/attempt_01/extracted_shape.ttl</x:v>
      </x:c>
    </x:row>
    <x:row r="4438" ht="22" customHeight="1">
      <x:c r="A4438" s="10" t="str">
        <x:v>SINGLESHOT</x:v>
      </x:c>
      <x:c r="B4438" s="10" t="str">
        <x:v>I2-011</x:v>
      </x:c>
      <x:c r="C4438" s="10" t="str">
        <x:v>I2-011-P03</x:v>
      </x:c>
      <x:c r="D4438" s="10" t="str">
        <x:v>RUN_01</x:v>
      </x:c>
      <x:c r="E4438" s="10" t="str">
        <x:v>ORIGINAL_LEDGER</x:v>
      </x:c>
      <x:c r="F4438" s="10" t="str">
        <x:v>PASS</x:v>
      </x:c>
      <x:c r="G4438" s="10" t="str">
        <x:v>PASS</x:v>
      </x:c>
      <x:c r="H4438" s="10" t="str">
        <x:v>EXECUTED</x:v>
      </x:c>
      <x:c r="I4438" s="10" t="str">
        <x:v>PARSED</x:v>
      </x:c>
      <x:c r="J4438" s="10" t="str">
        <x:v>SINGLESHOT_CAPTURED_DIAGNOSTIC_PASS</x:v>
      </x:c>
      <x:c r="K4438" s="10" t="str">
        <x:v>c95e569542018d4dfed5085b27e86c14f95c35bd209b5bd00a709b45b25abb9b</x:v>
      </x:c>
      <x:c r="L4438" s="10" t="str">
        <x:v>historical_three</x:v>
      </x:c>
      <x:c r="M4438" s="10" t="n">
        <x:v>1</x:v>
      </x:c>
      <x:c r="N4438" s="10" t="n">
        <x:v>0</x:v>
      </x:c>
      <x:c r="O4438" s="10" t="n">
        <x:v>0</x:v>
      </x:c>
      <x:c r="P4438" s="9" t="str">
        <x:f>'CaseReview'!U66</x:f>
        <x:v>PASS</x:v>
      </x:c>
      <x:c r="Q4438" s="9" t="n">
        <x:f>IF(AND(T4438=1,G4438=P4438),1,0)</x:f>
        <x:v>1</x:v>
      </x:c>
      <x:c r="R4438" s="9" t="n">
        <x:f>IF(AND(T4438=1,G4438="PASS",P4438="FAIL"),1,0)</x:f>
        <x:v>0</x:v>
      </x:c>
      <x:c r="S4438" s="9" t="n">
        <x:f>IF(AND(T4438=1,G4438="FAIL",P4438="PASS"),1,0)</x:f>
        <x:v>0</x:v>
      </x:c>
      <x:c r="T4438" s="9" t="n">
        <x:v>1</x:v>
      </x:c>
      <x:c r="U4438" s="9" t="n">
        <x:v>10</x:v>
      </x:c>
      <x:c r="V4438" s="9" t="str">
        <x:v>MVP/SHACL_GENERATION_PIPELINE/experiments/LUNA_CONTEXTUAL_SINGLESHOT/RUN_01/runs/RUN-I2-011-20260831T142319282143Z/artifacts/attempt_01/extracted_shape.ttl</x:v>
      </x:c>
    </x:row>
    <x:row r="4439" ht="22" customHeight="1">
      <x:c r="A4439" s="10" t="str">
        <x:v>SINGLESHOT</x:v>
      </x:c>
      <x:c r="B4439" s="10" t="str">
        <x:v>I2-011</x:v>
      </x:c>
      <x:c r="C4439" s="10" t="str">
        <x:v>I2-011-P04</x:v>
      </x:c>
      <x:c r="D4439" s="10" t="str">
        <x:v>RUN_01</x:v>
      </x:c>
      <x:c r="E4439" s="10" t="str">
        <x:v>ORIGINAL_LEDGER</x:v>
      </x:c>
      <x:c r="F4439" s="10" t="str">
        <x:v>PASS</x:v>
      </x:c>
      <x:c r="G4439" s="10" t="str">
        <x:v>PASS</x:v>
      </x:c>
      <x:c r="H4439" s="10" t="str">
        <x:v>EXECUTED</x:v>
      </x:c>
      <x:c r="I4439" s="10" t="str">
        <x:v>PARSED</x:v>
      </x:c>
      <x:c r="J4439" s="10" t="str">
        <x:v>SINGLESHOT_CAPTURED_DIAGNOSTIC_PASS</x:v>
      </x:c>
      <x:c r="K4439" s="10" t="str">
        <x:v>c95e569542018d4dfed5085b27e86c14f95c35bd209b5bd00a709b45b25abb9b</x:v>
      </x:c>
      <x:c r="L4439" s="10" t="str">
        <x:v>historical_three</x:v>
      </x:c>
      <x:c r="M4439" s="10" t="n">
        <x:v>1</x:v>
      </x:c>
      <x:c r="N4439" s="10" t="n">
        <x:v>0</x:v>
      </x:c>
      <x:c r="O4439" s="10" t="n">
        <x:v>0</x:v>
      </x:c>
      <x:c r="P4439" s="9" t="str">
        <x:f>'CaseReview'!U67</x:f>
        <x:v>PASS</x:v>
      </x:c>
      <x:c r="Q4439" s="9" t="n">
        <x:f>IF(AND(T4439=1,G4439=P4439),1,0)</x:f>
        <x:v>1</x:v>
      </x:c>
      <x:c r="R4439" s="9" t="n">
        <x:f>IF(AND(T4439=1,G4439="PASS",P4439="FAIL"),1,0)</x:f>
        <x:v>0</x:v>
      </x:c>
      <x:c r="S4439" s="9" t="n">
        <x:f>IF(AND(T4439=1,G4439="FAIL",P4439="PASS"),1,0)</x:f>
        <x:v>0</x:v>
      </x:c>
      <x:c r="T4439" s="9" t="n">
        <x:v>1</x:v>
      </x:c>
      <x:c r="U4439" s="9" t="n">
        <x:v>10</x:v>
      </x:c>
      <x:c r="V4439" s="9" t="str">
        <x:v>MVP/SHACL_GENERATION_PIPELINE/experiments/LUNA_CONTEXTUAL_SINGLESHOT/RUN_01/runs/RUN-I2-011-20260831T142319282143Z/artifacts/attempt_01/extracted_shape.ttl</x:v>
      </x:c>
    </x:row>
    <x:row r="4440" ht="22" customHeight="1">
      <x:c r="A4440" s="10" t="str">
        <x:v>SINGLESHOT</x:v>
      </x:c>
      <x:c r="B4440" s="10" t="str">
        <x:v>I2-013</x:v>
      </x:c>
      <x:c r="C4440" s="10" t="str">
        <x:v>I2-013-F01</x:v>
      </x:c>
      <x:c r="D4440" s="10" t="str">
        <x:v>RUN_01</x:v>
      </x:c>
      <x:c r="E4440" s="10" t="str">
        <x:v>ORIGINAL_LEDGER</x:v>
      </x:c>
      <x:c r="F4440" s="10" t="str">
        <x:v>FAIL</x:v>
      </x:c>
      <x:c r="G4440" s="10" t="str">
        <x:v>FAIL</x:v>
      </x:c>
      <x:c r="H4440" s="10" t="str">
        <x:v>EXECUTED</x:v>
      </x:c>
      <x:c r="I4440" s="10" t="str">
        <x:v>PARSED</x:v>
      </x:c>
      <x:c r="J4440" s="10" t="str">
        <x:v>SINGLESHOT_CAPTURED_DIAGNOSTIC_PASS</x:v>
      </x:c>
      <x:c r="K4440" s="10" t="str">
        <x:v>59795e87e876e6c677c4bcad7f0ca7eb03a74ddd0fe672fc6871e5d92e38c44c</x:v>
      </x:c>
      <x:c r="L4440" s="10" t="str">
        <x:v>historical_three</x:v>
      </x:c>
      <x:c r="M4440" s="10" t="n">
        <x:v>1</x:v>
      </x:c>
      <x:c r="N4440" s="10" t="n">
        <x:v>0</x:v>
      </x:c>
      <x:c r="O4440" s="10" t="n">
        <x:v>0</x:v>
      </x:c>
      <x:c r="P4440" s="9" t="str">
        <x:f>'CaseReview'!U68</x:f>
        <x:v>FAIL</x:v>
      </x:c>
      <x:c r="Q4440" s="9" t="n">
        <x:f>IF(AND(T4440=1,G4440=P4440),1,0)</x:f>
        <x:v>1</x:v>
      </x:c>
      <x:c r="R4440" s="9" t="n">
        <x:f>IF(AND(T4440=1,G4440="PASS",P4440="FAIL"),1,0)</x:f>
        <x:v>0</x:v>
      </x:c>
      <x:c r="S4440" s="9" t="n">
        <x:f>IF(AND(T4440=1,G4440="FAIL",P4440="PASS"),1,0)</x:f>
        <x:v>0</x:v>
      </x:c>
      <x:c r="T4440" s="9" t="n">
        <x:v>1</x:v>
      </x:c>
      <x:c r="U4440" s="9" t="n">
        <x:v>4</x:v>
      </x:c>
      <x:c r="V4440" s="9" t="str">
        <x:v>MVP/SHACL_GENERATION_PIPELINE/experiments/LUNA_CONTEXTUAL_SINGLESHOT/RUN_01/runs/RUN-I2-013-20260831T142407226374Z/artifacts/attempt_01/extracted_shape.ttl</x:v>
      </x:c>
    </x:row>
    <x:row r="4441" ht="22" customHeight="1">
      <x:c r="A4441" s="10" t="str">
        <x:v>SINGLESHOT</x:v>
      </x:c>
      <x:c r="B4441" s="10" t="str">
        <x:v>I2-013</x:v>
      </x:c>
      <x:c r="C4441" s="10" t="str">
        <x:v>I2-013-F02</x:v>
      </x:c>
      <x:c r="D4441" s="10" t="str">
        <x:v>RUN_01</x:v>
      </x:c>
      <x:c r="E4441" s="10" t="str">
        <x:v>ORIGINAL_LEDGER</x:v>
      </x:c>
      <x:c r="F4441" s="10" t="str">
        <x:v>FAIL</x:v>
      </x:c>
      <x:c r="G4441" s="10" t="str">
        <x:v>FAIL</x:v>
      </x:c>
      <x:c r="H4441" s="10" t="str">
        <x:v>EXECUTED</x:v>
      </x:c>
      <x:c r="I4441" s="10" t="str">
        <x:v>PARSED</x:v>
      </x:c>
      <x:c r="J4441" s="10" t="str">
        <x:v>SINGLESHOT_CAPTURED_DIAGNOSTIC_PASS</x:v>
      </x:c>
      <x:c r="K4441" s="10" t="str">
        <x:v>59795e87e876e6c677c4bcad7f0ca7eb03a74ddd0fe672fc6871e5d92e38c44c</x:v>
      </x:c>
      <x:c r="L4441" s="10" t="str">
        <x:v>historical_three</x:v>
      </x:c>
      <x:c r="M4441" s="10" t="n">
        <x:v>1</x:v>
      </x:c>
      <x:c r="N4441" s="10" t="n">
        <x:v>0</x:v>
      </x:c>
      <x:c r="O4441" s="10" t="n">
        <x:v>0</x:v>
      </x:c>
      <x:c r="P4441" s="9" t="str">
        <x:f>'CaseReview'!U69</x:f>
        <x:v>FAIL</x:v>
      </x:c>
      <x:c r="Q4441" s="9" t="n">
        <x:f>IF(AND(T4441=1,G4441=P4441),1,0)</x:f>
        <x:v>1</x:v>
      </x:c>
      <x:c r="R4441" s="9" t="n">
        <x:f>IF(AND(T4441=1,G4441="PASS",P4441="FAIL"),1,0)</x:f>
        <x:v>0</x:v>
      </x:c>
      <x:c r="S4441" s="9" t="n">
        <x:f>IF(AND(T4441=1,G4441="FAIL",P4441="PASS"),1,0)</x:f>
        <x:v>0</x:v>
      </x:c>
      <x:c r="T4441" s="9" t="n">
        <x:v>1</x:v>
      </x:c>
      <x:c r="U4441" s="9" t="n">
        <x:v>4</x:v>
      </x:c>
      <x:c r="V4441" s="9" t="str">
        <x:v>MVP/SHACL_GENERATION_PIPELINE/experiments/LUNA_CONTEXTUAL_SINGLESHOT/RUN_01/runs/RUN-I2-013-20260831T142407226374Z/artifacts/attempt_01/extracted_shape.ttl</x:v>
      </x:c>
    </x:row>
    <x:row r="4442" ht="22" customHeight="1">
      <x:c r="A4442" s="10" t="str">
        <x:v>SINGLESHOT</x:v>
      </x:c>
      <x:c r="B4442" s="10" t="str">
        <x:v>I2-013</x:v>
      </x:c>
      <x:c r="C4442" s="10" t="str">
        <x:v>I2-013-F03</x:v>
      </x:c>
      <x:c r="D4442" s="10" t="str">
        <x:v>RUN_01</x:v>
      </x:c>
      <x:c r="E4442" s="10" t="str">
        <x:v>ORIGINAL_LEDGER</x:v>
      </x:c>
      <x:c r="F4442" s="10" t="str">
        <x:v>FAIL</x:v>
      </x:c>
      <x:c r="G4442" s="10" t="str">
        <x:v>FAIL</x:v>
      </x:c>
      <x:c r="H4442" s="10" t="str">
        <x:v>EXECUTED</x:v>
      </x:c>
      <x:c r="I4442" s="10" t="str">
        <x:v>PARSED</x:v>
      </x:c>
      <x:c r="J4442" s="10" t="str">
        <x:v>SINGLESHOT_CAPTURED_DIAGNOSTIC_PASS</x:v>
      </x:c>
      <x:c r="K4442" s="10" t="str">
        <x:v>59795e87e876e6c677c4bcad7f0ca7eb03a74ddd0fe672fc6871e5d92e38c44c</x:v>
      </x:c>
      <x:c r="L4442" s="10" t="str">
        <x:v>historical_three</x:v>
      </x:c>
      <x:c r="M4442" s="10" t="n">
        <x:v>1</x:v>
      </x:c>
      <x:c r="N4442" s="10" t="n">
        <x:v>0</x:v>
      </x:c>
      <x:c r="O4442" s="10" t="n">
        <x:v>0</x:v>
      </x:c>
      <x:c r="P4442" s="9" t="str">
        <x:f>'CaseReview'!U70</x:f>
        <x:v>FAIL</x:v>
      </x:c>
      <x:c r="Q4442" s="9" t="n">
        <x:f>IF(AND(T4442=1,G4442=P4442),1,0)</x:f>
        <x:v>1</x:v>
      </x:c>
      <x:c r="R4442" s="9" t="n">
        <x:f>IF(AND(T4442=1,G4442="PASS",P4442="FAIL"),1,0)</x:f>
        <x:v>0</x:v>
      </x:c>
      <x:c r="S4442" s="9" t="n">
        <x:f>IF(AND(T4442=1,G4442="FAIL",P4442="PASS"),1,0)</x:f>
        <x:v>0</x:v>
      </x:c>
      <x:c r="T4442" s="9" t="n">
        <x:v>1</x:v>
      </x:c>
      <x:c r="U4442" s="9" t="n">
        <x:v>4</x:v>
      </x:c>
      <x:c r="V4442" s="9" t="str">
        <x:v>MVP/SHACL_GENERATION_PIPELINE/experiments/LUNA_CONTEXTUAL_SINGLESHOT/RUN_01/runs/RUN-I2-013-20260831T142407226374Z/artifacts/attempt_01/extracted_shape.ttl</x:v>
      </x:c>
    </x:row>
    <x:row r="4443" ht="22" customHeight="1">
      <x:c r="A4443" s="10" t="str">
        <x:v>SINGLESHOT</x:v>
      </x:c>
      <x:c r="B4443" s="10" t="str">
        <x:v>I2-013</x:v>
      </x:c>
      <x:c r="C4443" s="10" t="str">
        <x:v>I2-013-P01</x:v>
      </x:c>
      <x:c r="D4443" s="10" t="str">
        <x:v>RUN_01</x:v>
      </x:c>
      <x:c r="E4443" s="10" t="str">
        <x:v>ORIGINAL_LEDGER</x:v>
      </x:c>
      <x:c r="F4443" s="10" t="str">
        <x:v>PASS</x:v>
      </x:c>
      <x:c r="G4443" s="10" t="str">
        <x:v>PASS</x:v>
      </x:c>
      <x:c r="H4443" s="10" t="str">
        <x:v>EXECUTED</x:v>
      </x:c>
      <x:c r="I4443" s="10" t="str">
        <x:v>PARSED</x:v>
      </x:c>
      <x:c r="J4443" s="10" t="str">
        <x:v>SINGLESHOT_CAPTURED_DIAGNOSTIC_PASS</x:v>
      </x:c>
      <x:c r="K4443" s="10" t="str">
        <x:v>59795e87e876e6c677c4bcad7f0ca7eb03a74ddd0fe672fc6871e5d92e38c44c</x:v>
      </x:c>
      <x:c r="L4443" s="10" t="str">
        <x:v>historical_three</x:v>
      </x:c>
      <x:c r="M4443" s="10" t="n">
        <x:v>1</x:v>
      </x:c>
      <x:c r="N4443" s="10" t="n">
        <x:v>0</x:v>
      </x:c>
      <x:c r="O4443" s="10" t="n">
        <x:v>0</x:v>
      </x:c>
      <x:c r="P4443" s="9" t="str">
        <x:f>'CaseReview'!U71</x:f>
        <x:v>PASS</x:v>
      </x:c>
      <x:c r="Q4443" s="9" t="n">
        <x:f>IF(AND(T4443=1,G4443=P4443),1,0)</x:f>
        <x:v>1</x:v>
      </x:c>
      <x:c r="R4443" s="9" t="n">
        <x:f>IF(AND(T4443=1,G4443="PASS",P4443="FAIL"),1,0)</x:f>
        <x:v>0</x:v>
      </x:c>
      <x:c r="S4443" s="9" t="n">
        <x:f>IF(AND(T4443=1,G4443="FAIL",P4443="PASS"),1,0)</x:f>
        <x:v>0</x:v>
      </x:c>
      <x:c r="T4443" s="9" t="n">
        <x:v>1</x:v>
      </x:c>
      <x:c r="U4443" s="9" t="n">
        <x:v>4</x:v>
      </x:c>
      <x:c r="V4443" s="9" t="str">
        <x:v>MVP/SHACL_GENERATION_PIPELINE/experiments/LUNA_CONTEXTUAL_SINGLESHOT/RUN_01/runs/RUN-I2-013-20260831T142407226374Z/artifacts/attempt_01/extracted_shape.ttl</x:v>
      </x:c>
    </x:row>
    <x:row r="4444" ht="22" customHeight="1">
      <x:c r="A4444" s="10" t="str">
        <x:v>SINGLESHOT</x:v>
      </x:c>
      <x:c r="B4444" s="10" t="str">
        <x:v>I2-014</x:v>
      </x:c>
      <x:c r="C4444" s="10" t="str">
        <x:v>I2-014-E-F01</x:v>
      </x:c>
      <x:c r="D4444" s="10" t="str">
        <x:v>RUN_01</x:v>
      </x:c>
      <x:c r="E4444" s="10" t="str">
        <x:v>ORIGINAL_LEDGER</x:v>
      </x:c>
      <x:c r="F4444" s="10" t="str">
        <x:v>FAIL</x:v>
      </x:c>
      <x:c r="G4444" s="10" t="str">
        <x:v>FAIL</x:v>
      </x:c>
      <x:c r="H4444" s="10" t="str">
        <x:v>EXECUTED</x:v>
      </x:c>
      <x:c r="I4444" s="10" t="str">
        <x:v>PARSED</x:v>
      </x:c>
      <x:c r="J4444" s="10" t="str">
        <x:v>SINGLESHOT_CAPTURED_DIAGNOSTIC_PASS</x:v>
      </x:c>
      <x:c r="K4444" s="10" t="str">
        <x:v>65affe9294bd433b06eb0d371951f3628ce6c9e7144183a077bba7e89c874150</x:v>
      </x:c>
      <x:c r="L4444" s="10" t="str">
        <x:v>historical_three</x:v>
      </x:c>
      <x:c r="M4444" s="10" t="n">
        <x:v>1</x:v>
      </x:c>
      <x:c r="N4444" s="10" t="n">
        <x:v>0</x:v>
      </x:c>
      <x:c r="O4444" s="10" t="n">
        <x:v>0</x:v>
      </x:c>
      <x:c r="P4444" s="9" t="str">
        <x:f>'CaseReview'!U72</x:f>
        <x:v>FAIL</x:v>
      </x:c>
      <x:c r="Q4444" s="9" t="n">
        <x:f>IF(AND(T4444=1,G4444=P4444),1,0)</x:f>
        <x:v>1</x:v>
      </x:c>
      <x:c r="R4444" s="9" t="n">
        <x:f>IF(AND(T4444=1,G4444="PASS",P4444="FAIL"),1,0)</x:f>
        <x:v>0</x:v>
      </x:c>
      <x:c r="S4444" s="9" t="n">
        <x:f>IF(AND(T4444=1,G4444="FAIL",P4444="PASS"),1,0)</x:f>
        <x:v>0</x:v>
      </x:c>
      <x:c r="T4444" s="9" t="n">
        <x:v>1</x:v>
      </x:c>
      <x:c r="U4444" s="9" t="n">
        <x:v>9</x:v>
      </x:c>
      <x:c r="V4444" s="9" t="str">
        <x:v>MVP/SHACL_GENERATION_PIPELINE/experiments/LUNA_CONTEXTUAL_SINGLESHOT/RUN_01/runs/RUN-I2-014-20260831T142415502110Z/artifacts/attempt_01/extracted_shape.ttl</x:v>
      </x:c>
    </x:row>
    <x:row r="4445" ht="22" customHeight="1">
      <x:c r="A4445" s="10" t="str">
        <x:v>SINGLESHOT</x:v>
      </x:c>
      <x:c r="B4445" s="10" t="str">
        <x:v>I2-014</x:v>
      </x:c>
      <x:c r="C4445" s="10" t="str">
        <x:v>I2-014-E-F02</x:v>
      </x:c>
      <x:c r="D4445" s="10" t="str">
        <x:v>RUN_01</x:v>
      </x:c>
      <x:c r="E4445" s="10" t="str">
        <x:v>ORIGINAL_LEDGER</x:v>
      </x:c>
      <x:c r="F4445" s="10" t="str">
        <x:v>FAIL</x:v>
      </x:c>
      <x:c r="G4445" s="10" t="str">
        <x:v>FAIL</x:v>
      </x:c>
      <x:c r="H4445" s="10" t="str">
        <x:v>EXECUTED</x:v>
      </x:c>
      <x:c r="I4445" s="10" t="str">
        <x:v>PARSED</x:v>
      </x:c>
      <x:c r="J4445" s="10" t="str">
        <x:v>SINGLESHOT_CAPTURED_DIAGNOSTIC_PASS</x:v>
      </x:c>
      <x:c r="K4445" s="10" t="str">
        <x:v>65affe9294bd433b06eb0d371951f3628ce6c9e7144183a077bba7e89c874150</x:v>
      </x:c>
      <x:c r="L4445" s="10" t="str">
        <x:v>historical_three</x:v>
      </x:c>
      <x:c r="M4445" s="10" t="n">
        <x:v>1</x:v>
      </x:c>
      <x:c r="N4445" s="10" t="n">
        <x:v>0</x:v>
      </x:c>
      <x:c r="O4445" s="10" t="n">
        <x:v>0</x:v>
      </x:c>
      <x:c r="P4445" s="9" t="str">
        <x:f>'CaseReview'!U73</x:f>
        <x:v>FAIL</x:v>
      </x:c>
      <x:c r="Q4445" s="9" t="n">
        <x:f>IF(AND(T4445=1,G4445=P4445),1,0)</x:f>
        <x:v>1</x:v>
      </x:c>
      <x:c r="R4445" s="9" t="n">
        <x:f>IF(AND(T4445=1,G4445="PASS",P4445="FAIL"),1,0)</x:f>
        <x:v>0</x:v>
      </x:c>
      <x:c r="S4445" s="9" t="n">
        <x:f>IF(AND(T4445=1,G4445="FAIL",P4445="PASS"),1,0)</x:f>
        <x:v>0</x:v>
      </x:c>
      <x:c r="T4445" s="9" t="n">
        <x:v>1</x:v>
      </x:c>
      <x:c r="U4445" s="9" t="n">
        <x:v>9</x:v>
      </x:c>
      <x:c r="V4445" s="9" t="str">
        <x:v>MVP/SHACL_GENERATION_PIPELINE/experiments/LUNA_CONTEXTUAL_SINGLESHOT/RUN_01/runs/RUN-I2-014-20260831T142415502110Z/artifacts/attempt_01/extracted_shape.ttl</x:v>
      </x:c>
    </x:row>
    <x:row r="4446" ht="22" customHeight="1">
      <x:c r="A4446" s="10" t="str">
        <x:v>SINGLESHOT</x:v>
      </x:c>
      <x:c r="B4446" s="10" t="str">
        <x:v>I2-014</x:v>
      </x:c>
      <x:c r="C4446" s="10" t="str">
        <x:v>I2-014-E-F03</x:v>
      </x:c>
      <x:c r="D4446" s="10" t="str">
        <x:v>RUN_01</x:v>
      </x:c>
      <x:c r="E4446" s="10" t="str">
        <x:v>ORIGINAL_LEDGER</x:v>
      </x:c>
      <x:c r="F4446" s="10" t="str">
        <x:v>FAIL</x:v>
      </x:c>
      <x:c r="G4446" s="10" t="str">
        <x:v>FAIL</x:v>
      </x:c>
      <x:c r="H4446" s="10" t="str">
        <x:v>EXECUTED</x:v>
      </x:c>
      <x:c r="I4446" s="10" t="str">
        <x:v>PARSED</x:v>
      </x:c>
      <x:c r="J4446" s="10" t="str">
        <x:v>SINGLESHOT_CAPTURED_DIAGNOSTIC_PASS</x:v>
      </x:c>
      <x:c r="K4446" s="10" t="str">
        <x:v>65affe9294bd433b06eb0d371951f3628ce6c9e7144183a077bba7e89c874150</x:v>
      </x:c>
      <x:c r="L4446" s="10" t="str">
        <x:v>historical_three</x:v>
      </x:c>
      <x:c r="M4446" s="10" t="n">
        <x:v>1</x:v>
      </x:c>
      <x:c r="N4446" s="10" t="n">
        <x:v>0</x:v>
      </x:c>
      <x:c r="O4446" s="10" t="n">
        <x:v>0</x:v>
      </x:c>
      <x:c r="P4446" s="9" t="str">
        <x:f>'CaseReview'!U74</x:f>
        <x:v>FAIL</x:v>
      </x:c>
      <x:c r="Q4446" s="9" t="n">
        <x:f>IF(AND(T4446=1,G4446=P4446),1,0)</x:f>
        <x:v>1</x:v>
      </x:c>
      <x:c r="R4446" s="9" t="n">
        <x:f>IF(AND(T4446=1,G4446="PASS",P4446="FAIL"),1,0)</x:f>
        <x:v>0</x:v>
      </x:c>
      <x:c r="S4446" s="9" t="n">
        <x:f>IF(AND(T4446=1,G4446="FAIL",P4446="PASS"),1,0)</x:f>
        <x:v>0</x:v>
      </x:c>
      <x:c r="T4446" s="9" t="n">
        <x:v>1</x:v>
      </x:c>
      <x:c r="U4446" s="9" t="n">
        <x:v>9</x:v>
      </x:c>
      <x:c r="V4446" s="9" t="str">
        <x:v>MVP/SHACL_GENERATION_PIPELINE/experiments/LUNA_CONTEXTUAL_SINGLESHOT/RUN_01/runs/RUN-I2-014-20260831T142415502110Z/artifacts/attempt_01/extracted_shape.ttl</x:v>
      </x:c>
    </x:row>
    <x:row r="4447" ht="22" customHeight="1">
      <x:c r="A4447" s="10" t="str">
        <x:v>SINGLESHOT</x:v>
      </x:c>
      <x:c r="B4447" s="10" t="str">
        <x:v>I2-014</x:v>
      </x:c>
      <x:c r="C4447" s="10" t="str">
        <x:v>I2-014-E-F04</x:v>
      </x:c>
      <x:c r="D4447" s="10" t="str">
        <x:v>RUN_01</x:v>
      </x:c>
      <x:c r="E4447" s="10" t="str">
        <x:v>ORIGINAL_LEDGER</x:v>
      </x:c>
      <x:c r="F4447" s="10" t="str">
        <x:v>FAIL</x:v>
      </x:c>
      <x:c r="G4447" s="10" t="str">
        <x:v>FAIL</x:v>
      </x:c>
      <x:c r="H4447" s="10" t="str">
        <x:v>EXECUTED</x:v>
      </x:c>
      <x:c r="I4447" s="10" t="str">
        <x:v>PARSED</x:v>
      </x:c>
      <x:c r="J4447" s="10" t="str">
        <x:v>SINGLESHOT_CAPTURED_DIAGNOSTIC_PASS</x:v>
      </x:c>
      <x:c r="K4447" s="10" t="str">
        <x:v>65affe9294bd433b06eb0d371951f3628ce6c9e7144183a077bba7e89c874150</x:v>
      </x:c>
      <x:c r="L4447" s="10" t="str">
        <x:v>historical_three</x:v>
      </x:c>
      <x:c r="M4447" s="10" t="n">
        <x:v>1</x:v>
      </x:c>
      <x:c r="N4447" s="10" t="n">
        <x:v>0</x:v>
      </x:c>
      <x:c r="O4447" s="10" t="n">
        <x:v>0</x:v>
      </x:c>
      <x:c r="P4447" s="9" t="str">
        <x:f>'CaseReview'!U75</x:f>
        <x:v>FAIL</x:v>
      </x:c>
      <x:c r="Q4447" s="9" t="n">
        <x:f>IF(AND(T4447=1,G4447=P4447),1,0)</x:f>
        <x:v>1</x:v>
      </x:c>
      <x:c r="R4447" s="9" t="n">
        <x:f>IF(AND(T4447=1,G4447="PASS",P4447="FAIL"),1,0)</x:f>
        <x:v>0</x:v>
      </x:c>
      <x:c r="S4447" s="9" t="n">
        <x:f>IF(AND(T4447=1,G4447="FAIL",P4447="PASS"),1,0)</x:f>
        <x:v>0</x:v>
      </x:c>
      <x:c r="T4447" s="9" t="n">
        <x:v>1</x:v>
      </x:c>
      <x:c r="U4447" s="9" t="n">
        <x:v>9</x:v>
      </x:c>
      <x:c r="V4447" s="9" t="str">
        <x:v>MVP/SHACL_GENERATION_PIPELINE/experiments/LUNA_CONTEXTUAL_SINGLESHOT/RUN_01/runs/RUN-I2-014-20260831T142415502110Z/artifacts/attempt_01/extracted_shape.ttl</x:v>
      </x:c>
    </x:row>
    <x:row r="4448" ht="22" customHeight="1">
      <x:c r="A4448" s="10" t="str">
        <x:v>SINGLESHOT</x:v>
      </x:c>
      <x:c r="B4448" s="10" t="str">
        <x:v>I2-014</x:v>
      </x:c>
      <x:c r="C4448" s="10" t="str">
        <x:v>I2-014-E-F05</x:v>
      </x:c>
      <x:c r="D4448" s="10" t="str">
        <x:v>RUN_01</x:v>
      </x:c>
      <x:c r="E4448" s="10" t="str">
        <x:v>ORIGINAL_LEDGER</x:v>
      </x:c>
      <x:c r="F4448" s="10" t="str">
        <x:v>FAIL</x:v>
      </x:c>
      <x:c r="G4448" s="10" t="str">
        <x:v>FAIL</x:v>
      </x:c>
      <x:c r="H4448" s="10" t="str">
        <x:v>EXECUTED</x:v>
      </x:c>
      <x:c r="I4448" s="10" t="str">
        <x:v>PARSED</x:v>
      </x:c>
      <x:c r="J4448" s="10" t="str">
        <x:v>SINGLESHOT_CAPTURED_DIAGNOSTIC_PASS</x:v>
      </x:c>
      <x:c r="K4448" s="10" t="str">
        <x:v>65affe9294bd433b06eb0d371951f3628ce6c9e7144183a077bba7e89c874150</x:v>
      </x:c>
      <x:c r="L4448" s="10" t="str">
        <x:v>historical_three</x:v>
      </x:c>
      <x:c r="M4448" s="10" t="n">
        <x:v>1</x:v>
      </x:c>
      <x:c r="N4448" s="10" t="n">
        <x:v>0</x:v>
      </x:c>
      <x:c r="O4448" s="10" t="n">
        <x:v>0</x:v>
      </x:c>
      <x:c r="P4448" s="9" t="str">
        <x:f>'CaseReview'!U76</x:f>
        <x:v>FAIL</x:v>
      </x:c>
      <x:c r="Q4448" s="9" t="n">
        <x:f>IF(AND(T4448=1,G4448=P4448),1,0)</x:f>
        <x:v>1</x:v>
      </x:c>
      <x:c r="R4448" s="9" t="n">
        <x:f>IF(AND(T4448=1,G4448="PASS",P4448="FAIL"),1,0)</x:f>
        <x:v>0</x:v>
      </x:c>
      <x:c r="S4448" s="9" t="n">
        <x:f>IF(AND(T4448=1,G4448="FAIL",P4448="PASS"),1,0)</x:f>
        <x:v>0</x:v>
      </x:c>
      <x:c r="T4448" s="9" t="n">
        <x:v>1</x:v>
      </x:c>
      <x:c r="U4448" s="9" t="n">
        <x:v>9</x:v>
      </x:c>
      <x:c r="V4448" s="9" t="str">
        <x:v>MVP/SHACL_GENERATION_PIPELINE/experiments/LUNA_CONTEXTUAL_SINGLESHOT/RUN_01/runs/RUN-I2-014-20260831T142415502110Z/artifacts/attempt_01/extracted_shape.ttl</x:v>
      </x:c>
    </x:row>
    <x:row r="4449" ht="22" customHeight="1">
      <x:c r="A4449" s="10" t="str">
        <x:v>SINGLESHOT</x:v>
      </x:c>
      <x:c r="B4449" s="10" t="str">
        <x:v>I2-014</x:v>
      </x:c>
      <x:c r="C4449" s="10" t="str">
        <x:v>I2-014-E-F06</x:v>
      </x:c>
      <x:c r="D4449" s="10" t="str">
        <x:v>RUN_01</x:v>
      </x:c>
      <x:c r="E4449" s="10" t="str">
        <x:v>ORIGINAL_LEDGER</x:v>
      </x:c>
      <x:c r="F4449" s="10" t="str">
        <x:v>FAIL</x:v>
      </x:c>
      <x:c r="G4449" s="10" t="str">
        <x:v>FAIL</x:v>
      </x:c>
      <x:c r="H4449" s="10" t="str">
        <x:v>EXECUTED</x:v>
      </x:c>
      <x:c r="I4449" s="10" t="str">
        <x:v>PARSED</x:v>
      </x:c>
      <x:c r="J4449" s="10" t="str">
        <x:v>SINGLESHOT_CAPTURED_DIAGNOSTIC_PASS</x:v>
      </x:c>
      <x:c r="K4449" s="10" t="str">
        <x:v>65affe9294bd433b06eb0d371951f3628ce6c9e7144183a077bba7e89c874150</x:v>
      </x:c>
      <x:c r="L4449" s="10" t="str">
        <x:v>historical_three</x:v>
      </x:c>
      <x:c r="M4449" s="10" t="n">
        <x:v>1</x:v>
      </x:c>
      <x:c r="N4449" s="10" t="n">
        <x:v>0</x:v>
      </x:c>
      <x:c r="O4449" s="10" t="n">
        <x:v>0</x:v>
      </x:c>
      <x:c r="P4449" s="9" t="str">
        <x:f>'CaseReview'!U77</x:f>
        <x:v>FAIL</x:v>
      </x:c>
      <x:c r="Q4449" s="9" t="n">
        <x:f>IF(AND(T4449=1,G4449=P4449),1,0)</x:f>
        <x:v>1</x:v>
      </x:c>
      <x:c r="R4449" s="9" t="n">
        <x:f>IF(AND(T4449=1,G4449="PASS",P4449="FAIL"),1,0)</x:f>
        <x:v>0</x:v>
      </x:c>
      <x:c r="S4449" s="9" t="n">
        <x:f>IF(AND(T4449=1,G4449="FAIL",P4449="PASS"),1,0)</x:f>
        <x:v>0</x:v>
      </x:c>
      <x:c r="T4449" s="9" t="n">
        <x:v>1</x:v>
      </x:c>
      <x:c r="U4449" s="9" t="n">
        <x:v>9</x:v>
      </x:c>
      <x:c r="V4449" s="9" t="str">
        <x:v>MVP/SHACL_GENERATION_PIPELINE/experiments/LUNA_CONTEXTUAL_SINGLESHOT/RUN_01/runs/RUN-I2-014-20260831T142415502110Z/artifacts/attempt_01/extracted_shape.ttl</x:v>
      </x:c>
    </x:row>
    <x:row r="4450" ht="22" customHeight="1">
      <x:c r="A4450" s="10" t="str">
        <x:v>SINGLESHOT</x:v>
      </x:c>
      <x:c r="B4450" s="10" t="str">
        <x:v>I2-014</x:v>
      </x:c>
      <x:c r="C4450" s="10" t="str">
        <x:v>I2-014-E-F07</x:v>
      </x:c>
      <x:c r="D4450" s="10" t="str">
        <x:v>RUN_01</x:v>
      </x:c>
      <x:c r="E4450" s="10" t="str">
        <x:v>ORIGINAL_LEDGER</x:v>
      </x:c>
      <x:c r="F4450" s="10" t="str">
        <x:v>FAIL</x:v>
      </x:c>
      <x:c r="G4450" s="10" t="str">
        <x:v>FAIL</x:v>
      </x:c>
      <x:c r="H4450" s="10" t="str">
        <x:v>EXECUTED</x:v>
      </x:c>
      <x:c r="I4450" s="10" t="str">
        <x:v>PARSED</x:v>
      </x:c>
      <x:c r="J4450" s="10" t="str">
        <x:v>SINGLESHOT_CAPTURED_DIAGNOSTIC_PASS</x:v>
      </x:c>
      <x:c r="K4450" s="10" t="str">
        <x:v>65affe9294bd433b06eb0d371951f3628ce6c9e7144183a077bba7e89c874150</x:v>
      </x:c>
      <x:c r="L4450" s="10" t="str">
        <x:v>historical_three</x:v>
      </x:c>
      <x:c r="M4450" s="10" t="n">
        <x:v>1</x:v>
      </x:c>
      <x:c r="N4450" s="10" t="n">
        <x:v>0</x:v>
      </x:c>
      <x:c r="O4450" s="10" t="n">
        <x:v>0</x:v>
      </x:c>
      <x:c r="P4450" s="9" t="str">
        <x:f>'CaseReview'!U78</x:f>
        <x:v>FAIL</x:v>
      </x:c>
      <x:c r="Q4450" s="9" t="n">
        <x:f>IF(AND(T4450=1,G4450=P4450),1,0)</x:f>
        <x:v>1</x:v>
      </x:c>
      <x:c r="R4450" s="9" t="n">
        <x:f>IF(AND(T4450=1,G4450="PASS",P4450="FAIL"),1,0)</x:f>
        <x:v>0</x:v>
      </x:c>
      <x:c r="S4450" s="9" t="n">
        <x:f>IF(AND(T4450=1,G4450="FAIL",P4450="PASS"),1,0)</x:f>
        <x:v>0</x:v>
      </x:c>
      <x:c r="T4450" s="9" t="n">
        <x:v>1</x:v>
      </x:c>
      <x:c r="U4450" s="9" t="n">
        <x:v>9</x:v>
      </x:c>
      <x:c r="V4450" s="9" t="str">
        <x:v>MVP/SHACL_GENERATION_PIPELINE/experiments/LUNA_CONTEXTUAL_SINGLESHOT/RUN_01/runs/RUN-I2-014-20260831T142415502110Z/artifacts/attempt_01/extracted_shape.ttl</x:v>
      </x:c>
    </x:row>
    <x:row r="4451" ht="22" customHeight="1">
      <x:c r="A4451" s="10" t="str">
        <x:v>SINGLESHOT</x:v>
      </x:c>
      <x:c r="B4451" s="10" t="str">
        <x:v>I2-014</x:v>
      </x:c>
      <x:c r="C4451" s="10" t="str">
        <x:v>I2-014-E-P01</x:v>
      </x:c>
      <x:c r="D4451" s="10" t="str">
        <x:v>RUN_01</x:v>
      </x:c>
      <x:c r="E4451" s="10" t="str">
        <x:v>ORIGINAL_LEDGER</x:v>
      </x:c>
      <x:c r="F4451" s="10" t="str">
        <x:v>PASS</x:v>
      </x:c>
      <x:c r="G4451" s="10" t="str">
        <x:v>FAIL</x:v>
      </x:c>
      <x:c r="H4451" s="10" t="str">
        <x:v>EXECUTED</x:v>
      </x:c>
      <x:c r="I4451" s="10" t="str">
        <x:v>PARSED</x:v>
      </x:c>
      <x:c r="J4451" s="10" t="str">
        <x:v>SINGLESHOT_CAPTURED_DIAGNOSTIC_PASS</x:v>
      </x:c>
      <x:c r="K4451" s="10" t="str">
        <x:v>65affe9294bd433b06eb0d371951f3628ce6c9e7144183a077bba7e89c874150</x:v>
      </x:c>
      <x:c r="L4451" s="10" t="str">
        <x:v>historical_three</x:v>
      </x:c>
      <x:c r="M4451" s="10" t="n">
        <x:v>0</x:v>
      </x:c>
      <x:c r="N4451" s="10" t="n">
        <x:v>0</x:v>
      </x:c>
      <x:c r="O4451" s="10" t="n">
        <x:v>1</x:v>
      </x:c>
      <x:c r="P4451" s="9" t="str">
        <x:f>'CaseReview'!U79</x:f>
        <x:v>PASS</x:v>
      </x:c>
      <x:c r="Q4451" s="9" t="n">
        <x:f>IF(AND(T4451=1,G4451=P4451),1,0)</x:f>
        <x:v>0</x:v>
      </x:c>
      <x:c r="R4451" s="9" t="n">
        <x:f>IF(AND(T4451=1,G4451="PASS",P4451="FAIL"),1,0)</x:f>
        <x:v>0</x:v>
      </x:c>
      <x:c r="S4451" s="9" t="n">
        <x:f>IF(AND(T4451=1,G4451="FAIL",P4451="PASS"),1,0)</x:f>
        <x:v>1</x:v>
      </x:c>
      <x:c r="T4451" s="9" t="n">
        <x:v>1</x:v>
      </x:c>
      <x:c r="U4451" s="9" t="n">
        <x:v>9</x:v>
      </x:c>
      <x:c r="V4451" s="9" t="str">
        <x:v>MVP/SHACL_GENERATION_PIPELINE/experiments/LUNA_CONTEXTUAL_SINGLESHOT/RUN_01/runs/RUN-I2-014-20260831T142415502110Z/artifacts/attempt_01/extracted_shape.ttl</x:v>
      </x:c>
    </x:row>
    <x:row r="4452" ht="22" customHeight="1">
      <x:c r="A4452" s="10" t="str">
        <x:v>SINGLESHOT</x:v>
      </x:c>
      <x:c r="B4452" s="10" t="str">
        <x:v>I2-014</x:v>
      </x:c>
      <x:c r="C4452" s="10" t="str">
        <x:v>I2-014-E-P02</x:v>
      </x:c>
      <x:c r="D4452" s="10" t="str">
        <x:v>RUN_01</x:v>
      </x:c>
      <x:c r="E4452" s="10" t="str">
        <x:v>ORIGINAL_LEDGER</x:v>
      </x:c>
      <x:c r="F4452" s="10" t="str">
        <x:v>PASS</x:v>
      </x:c>
      <x:c r="G4452" s="10" t="str">
        <x:v>FAIL</x:v>
      </x:c>
      <x:c r="H4452" s="10" t="str">
        <x:v>EXECUTED</x:v>
      </x:c>
      <x:c r="I4452" s="10" t="str">
        <x:v>PARSED</x:v>
      </x:c>
      <x:c r="J4452" s="10" t="str">
        <x:v>SINGLESHOT_CAPTURED_DIAGNOSTIC_PASS</x:v>
      </x:c>
      <x:c r="K4452" s="10" t="str">
        <x:v>65affe9294bd433b06eb0d371951f3628ce6c9e7144183a077bba7e89c874150</x:v>
      </x:c>
      <x:c r="L4452" s="10" t="str">
        <x:v>historical_three</x:v>
      </x:c>
      <x:c r="M4452" s="10" t="n">
        <x:v>0</x:v>
      </x:c>
      <x:c r="N4452" s="10" t="n">
        <x:v>0</x:v>
      </x:c>
      <x:c r="O4452" s="10" t="n">
        <x:v>1</x:v>
      </x:c>
      <x:c r="P4452" s="9" t="str">
        <x:f>'CaseReview'!U80</x:f>
        <x:v>PASS</x:v>
      </x:c>
      <x:c r="Q4452" s="9" t="n">
        <x:f>IF(AND(T4452=1,G4452=P4452),1,0)</x:f>
        <x:v>0</x:v>
      </x:c>
      <x:c r="R4452" s="9" t="n">
        <x:f>IF(AND(T4452=1,G4452="PASS",P4452="FAIL"),1,0)</x:f>
        <x:v>0</x:v>
      </x:c>
      <x:c r="S4452" s="9" t="n">
        <x:f>IF(AND(T4452=1,G4452="FAIL",P4452="PASS"),1,0)</x:f>
        <x:v>1</x:v>
      </x:c>
      <x:c r="T4452" s="9" t="n">
        <x:v>1</x:v>
      </x:c>
      <x:c r="U4452" s="9" t="n">
        <x:v>9</x:v>
      </x:c>
      <x:c r="V4452" s="9" t="str">
        <x:v>MVP/SHACL_GENERATION_PIPELINE/experiments/LUNA_CONTEXTUAL_SINGLESHOT/RUN_01/runs/RUN-I2-014-20260831T142415502110Z/artifacts/attempt_01/extracted_shape.ttl</x:v>
      </x:c>
    </x:row>
    <x:row r="4453" ht="22" customHeight="1">
      <x:c r="A4453" s="10" t="str">
        <x:v>SINGLESHOT</x:v>
      </x:c>
      <x:c r="B4453" s="10" t="str">
        <x:v>I2-015</x:v>
      </x:c>
      <x:c r="C4453" s="10" t="str">
        <x:v>I2-015-E-F01</x:v>
      </x:c>
      <x:c r="D4453" s="10" t="str">
        <x:v>RUN_01</x:v>
      </x:c>
      <x:c r="E4453" s="10" t="str">
        <x:v>ORIGINAL_LEDGER</x:v>
      </x:c>
      <x:c r="F4453" s="10" t="str">
        <x:v>FAIL</x:v>
      </x:c>
      <x:c r="G4453" s="10" t="str">
        <x:v>FAIL</x:v>
      </x:c>
      <x:c r="H4453" s="10" t="str">
        <x:v>EXECUTED</x:v>
      </x:c>
      <x:c r="I4453" s="10" t="str">
        <x:v>PARSED</x:v>
      </x:c>
      <x:c r="J4453" s="10" t="str">
        <x:v>SINGLESHOT_CAPTURED_DIAGNOSTIC_PASS</x:v>
      </x:c>
      <x:c r="K4453" s="10" t="str">
        <x:v>0035aca98841c857a433ed5fea657902a61d90297b6774fdfed202d69f41ef13</x:v>
      </x:c>
      <x:c r="L4453" s="10" t="str">
        <x:v>historical_three</x:v>
      </x:c>
      <x:c r="M4453" s="10" t="n">
        <x:v>1</x:v>
      </x:c>
      <x:c r="N4453" s="10" t="n">
        <x:v>0</x:v>
      </x:c>
      <x:c r="O4453" s="10" t="n">
        <x:v>0</x:v>
      </x:c>
      <x:c r="P4453" s="9" t="str">
        <x:f>'CaseReview'!U81</x:f>
        <x:v>FAIL</x:v>
      </x:c>
      <x:c r="Q4453" s="9" t="n">
        <x:f>IF(AND(T4453=1,G4453=P4453),1,0)</x:f>
        <x:v>1</x:v>
      </x:c>
      <x:c r="R4453" s="9" t="n">
        <x:f>IF(AND(T4453=1,G4453="PASS",P4453="FAIL"),1,0)</x:f>
        <x:v>0</x:v>
      </x:c>
      <x:c r="S4453" s="9" t="n">
        <x:f>IF(AND(T4453=1,G4453="FAIL",P4453="PASS"),1,0)</x:f>
        <x:v>0</x:v>
      </x:c>
      <x:c r="T4453" s="9" t="n">
        <x:v>1</x:v>
      </x:c>
      <x:c r="U4453" s="9" t="n">
        <x:v>9</x:v>
      </x:c>
      <x:c r="V4453" s="9" t="str">
        <x:v>MVP/SHACL_GENERATION_PIPELINE/experiments/LUNA_CONTEXTUAL_SINGLESHOT/RUN_01/runs/RUN-I2-015-20260831T142452907715Z/artifacts/attempt_01/extracted_shape.ttl</x:v>
      </x:c>
    </x:row>
    <x:row r="4454" ht="22" customHeight="1">
      <x:c r="A4454" s="10" t="str">
        <x:v>SINGLESHOT</x:v>
      </x:c>
      <x:c r="B4454" s="10" t="str">
        <x:v>I2-015</x:v>
      </x:c>
      <x:c r="C4454" s="10" t="str">
        <x:v>I2-015-E-F02</x:v>
      </x:c>
      <x:c r="D4454" s="10" t="str">
        <x:v>RUN_01</x:v>
      </x:c>
      <x:c r="E4454" s="10" t="str">
        <x:v>ORIGINAL_LEDGER</x:v>
      </x:c>
      <x:c r="F4454" s="10" t="str">
        <x:v>FAIL</x:v>
      </x:c>
      <x:c r="G4454" s="10" t="str">
        <x:v>FAIL</x:v>
      </x:c>
      <x:c r="H4454" s="10" t="str">
        <x:v>EXECUTED</x:v>
      </x:c>
      <x:c r="I4454" s="10" t="str">
        <x:v>PARSED</x:v>
      </x:c>
      <x:c r="J4454" s="10" t="str">
        <x:v>SINGLESHOT_CAPTURED_DIAGNOSTIC_PASS</x:v>
      </x:c>
      <x:c r="K4454" s="10" t="str">
        <x:v>0035aca98841c857a433ed5fea657902a61d90297b6774fdfed202d69f41ef13</x:v>
      </x:c>
      <x:c r="L4454" s="10" t="str">
        <x:v>historical_three</x:v>
      </x:c>
      <x:c r="M4454" s="10" t="n">
        <x:v>1</x:v>
      </x:c>
      <x:c r="N4454" s="10" t="n">
        <x:v>0</x:v>
      </x:c>
      <x:c r="O4454" s="10" t="n">
        <x:v>0</x:v>
      </x:c>
      <x:c r="P4454" s="9" t="str">
        <x:f>'CaseReview'!U82</x:f>
        <x:v>FAIL</x:v>
      </x:c>
      <x:c r="Q4454" s="9" t="n">
        <x:f>IF(AND(T4454=1,G4454=P4454),1,0)</x:f>
        <x:v>1</x:v>
      </x:c>
      <x:c r="R4454" s="9" t="n">
        <x:f>IF(AND(T4454=1,G4454="PASS",P4454="FAIL"),1,0)</x:f>
        <x:v>0</x:v>
      </x:c>
      <x:c r="S4454" s="9" t="n">
        <x:f>IF(AND(T4454=1,G4454="FAIL",P4454="PASS"),1,0)</x:f>
        <x:v>0</x:v>
      </x:c>
      <x:c r="T4454" s="9" t="n">
        <x:v>1</x:v>
      </x:c>
      <x:c r="U4454" s="9" t="n">
        <x:v>9</x:v>
      </x:c>
      <x:c r="V4454" s="9" t="str">
        <x:v>MVP/SHACL_GENERATION_PIPELINE/experiments/LUNA_CONTEXTUAL_SINGLESHOT/RUN_01/runs/RUN-I2-015-20260831T142452907715Z/artifacts/attempt_01/extracted_shape.ttl</x:v>
      </x:c>
    </x:row>
    <x:row r="4455" ht="22" customHeight="1">
      <x:c r="A4455" s="10" t="str">
        <x:v>SINGLESHOT</x:v>
      </x:c>
      <x:c r="B4455" s="10" t="str">
        <x:v>I2-015</x:v>
      </x:c>
      <x:c r="C4455" s="10" t="str">
        <x:v>I2-015-E-F03</x:v>
      </x:c>
      <x:c r="D4455" s="10" t="str">
        <x:v>RUN_01</x:v>
      </x:c>
      <x:c r="E4455" s="10" t="str">
        <x:v>ORIGINAL_LEDGER</x:v>
      </x:c>
      <x:c r="F4455" s="10" t="str">
        <x:v>FAIL</x:v>
      </x:c>
      <x:c r="G4455" s="10" t="str">
        <x:v>FAIL</x:v>
      </x:c>
      <x:c r="H4455" s="10" t="str">
        <x:v>EXECUTED</x:v>
      </x:c>
      <x:c r="I4455" s="10" t="str">
        <x:v>PARSED</x:v>
      </x:c>
      <x:c r="J4455" s="10" t="str">
        <x:v>SINGLESHOT_CAPTURED_DIAGNOSTIC_PASS</x:v>
      </x:c>
      <x:c r="K4455" s="10" t="str">
        <x:v>0035aca98841c857a433ed5fea657902a61d90297b6774fdfed202d69f41ef13</x:v>
      </x:c>
      <x:c r="L4455" s="10" t="str">
        <x:v>historical_three</x:v>
      </x:c>
      <x:c r="M4455" s="10" t="n">
        <x:v>1</x:v>
      </x:c>
      <x:c r="N4455" s="10" t="n">
        <x:v>0</x:v>
      </x:c>
      <x:c r="O4455" s="10" t="n">
        <x:v>0</x:v>
      </x:c>
      <x:c r="P4455" s="9" t="str">
        <x:f>'CaseReview'!U83</x:f>
        <x:v>FAIL</x:v>
      </x:c>
      <x:c r="Q4455" s="9" t="n">
        <x:f>IF(AND(T4455=1,G4455=P4455),1,0)</x:f>
        <x:v>1</x:v>
      </x:c>
      <x:c r="R4455" s="9" t="n">
        <x:f>IF(AND(T4455=1,G4455="PASS",P4455="FAIL"),1,0)</x:f>
        <x:v>0</x:v>
      </x:c>
      <x:c r="S4455" s="9" t="n">
        <x:f>IF(AND(T4455=1,G4455="FAIL",P4455="PASS"),1,0)</x:f>
        <x:v>0</x:v>
      </x:c>
      <x:c r="T4455" s="9" t="n">
        <x:v>1</x:v>
      </x:c>
      <x:c r="U4455" s="9" t="n">
        <x:v>9</x:v>
      </x:c>
      <x:c r="V4455" s="9" t="str">
        <x:v>MVP/SHACL_GENERATION_PIPELINE/experiments/LUNA_CONTEXTUAL_SINGLESHOT/RUN_01/runs/RUN-I2-015-20260831T142452907715Z/artifacts/attempt_01/extracted_shape.ttl</x:v>
      </x:c>
    </x:row>
    <x:row r="4456" ht="22" customHeight="1">
      <x:c r="A4456" s="10" t="str">
        <x:v>SINGLESHOT</x:v>
      </x:c>
      <x:c r="B4456" s="10" t="str">
        <x:v>I2-015</x:v>
      </x:c>
      <x:c r="C4456" s="10" t="str">
        <x:v>I2-015-E-F04</x:v>
      </x:c>
      <x:c r="D4456" s="10" t="str">
        <x:v>RUN_01</x:v>
      </x:c>
      <x:c r="E4456" s="10" t="str">
        <x:v>ORIGINAL_LEDGER</x:v>
      </x:c>
      <x:c r="F4456" s="10" t="str">
        <x:v>FAIL</x:v>
      </x:c>
      <x:c r="G4456" s="10" t="str">
        <x:v>FAIL</x:v>
      </x:c>
      <x:c r="H4456" s="10" t="str">
        <x:v>EXECUTED</x:v>
      </x:c>
      <x:c r="I4456" s="10" t="str">
        <x:v>PARSED</x:v>
      </x:c>
      <x:c r="J4456" s="10" t="str">
        <x:v>SINGLESHOT_CAPTURED_DIAGNOSTIC_PASS</x:v>
      </x:c>
      <x:c r="K4456" s="10" t="str">
        <x:v>0035aca98841c857a433ed5fea657902a61d90297b6774fdfed202d69f41ef13</x:v>
      </x:c>
      <x:c r="L4456" s="10" t="str">
        <x:v>historical_three</x:v>
      </x:c>
      <x:c r="M4456" s="10" t="n">
        <x:v>1</x:v>
      </x:c>
      <x:c r="N4456" s="10" t="n">
        <x:v>0</x:v>
      </x:c>
      <x:c r="O4456" s="10" t="n">
        <x:v>0</x:v>
      </x:c>
      <x:c r="P4456" s="9" t="str">
        <x:f>'CaseReview'!U84</x:f>
        <x:v>FAIL</x:v>
      </x:c>
      <x:c r="Q4456" s="9" t="n">
        <x:f>IF(AND(T4456=1,G4456=P4456),1,0)</x:f>
        <x:v>1</x:v>
      </x:c>
      <x:c r="R4456" s="9" t="n">
        <x:f>IF(AND(T4456=1,G4456="PASS",P4456="FAIL"),1,0)</x:f>
        <x:v>0</x:v>
      </x:c>
      <x:c r="S4456" s="9" t="n">
        <x:f>IF(AND(T4456=1,G4456="FAIL",P4456="PASS"),1,0)</x:f>
        <x:v>0</x:v>
      </x:c>
      <x:c r="T4456" s="9" t="n">
        <x:v>1</x:v>
      </x:c>
      <x:c r="U4456" s="9" t="n">
        <x:v>9</x:v>
      </x:c>
      <x:c r="V4456" s="9" t="str">
        <x:v>MVP/SHACL_GENERATION_PIPELINE/experiments/LUNA_CONTEXTUAL_SINGLESHOT/RUN_01/runs/RUN-I2-015-20260831T142452907715Z/artifacts/attempt_01/extracted_shape.ttl</x:v>
      </x:c>
    </x:row>
    <x:row r="4457" ht="22" customHeight="1">
      <x:c r="A4457" s="10" t="str">
        <x:v>SINGLESHOT</x:v>
      </x:c>
      <x:c r="B4457" s="10" t="str">
        <x:v>I2-015</x:v>
      </x:c>
      <x:c r="C4457" s="10" t="str">
        <x:v>I2-015-E-F05</x:v>
      </x:c>
      <x:c r="D4457" s="10" t="str">
        <x:v>RUN_01</x:v>
      </x:c>
      <x:c r="E4457" s="10" t="str">
        <x:v>ORIGINAL_LEDGER</x:v>
      </x:c>
      <x:c r="F4457" s="10" t="str">
        <x:v>FAIL</x:v>
      </x:c>
      <x:c r="G4457" s="10" t="str">
        <x:v>FAIL</x:v>
      </x:c>
      <x:c r="H4457" s="10" t="str">
        <x:v>EXECUTED</x:v>
      </x:c>
      <x:c r="I4457" s="10" t="str">
        <x:v>PARSED</x:v>
      </x:c>
      <x:c r="J4457" s="10" t="str">
        <x:v>SINGLESHOT_CAPTURED_DIAGNOSTIC_PASS</x:v>
      </x:c>
      <x:c r="K4457" s="10" t="str">
        <x:v>0035aca98841c857a433ed5fea657902a61d90297b6774fdfed202d69f41ef13</x:v>
      </x:c>
      <x:c r="L4457" s="10" t="str">
        <x:v>historical_three</x:v>
      </x:c>
      <x:c r="M4457" s="10" t="n">
        <x:v>1</x:v>
      </x:c>
      <x:c r="N4457" s="10" t="n">
        <x:v>0</x:v>
      </x:c>
      <x:c r="O4457" s="10" t="n">
        <x:v>0</x:v>
      </x:c>
      <x:c r="P4457" s="9" t="str">
        <x:f>'CaseReview'!U85</x:f>
        <x:v>FAIL</x:v>
      </x:c>
      <x:c r="Q4457" s="9" t="n">
        <x:f>IF(AND(T4457=1,G4457=P4457),1,0)</x:f>
        <x:v>1</x:v>
      </x:c>
      <x:c r="R4457" s="9" t="n">
        <x:f>IF(AND(T4457=1,G4457="PASS",P4457="FAIL"),1,0)</x:f>
        <x:v>0</x:v>
      </x:c>
      <x:c r="S4457" s="9" t="n">
        <x:f>IF(AND(T4457=1,G4457="FAIL",P4457="PASS"),1,0)</x:f>
        <x:v>0</x:v>
      </x:c>
      <x:c r="T4457" s="9" t="n">
        <x:v>1</x:v>
      </x:c>
      <x:c r="U4457" s="9" t="n">
        <x:v>9</x:v>
      </x:c>
      <x:c r="V4457" s="9" t="str">
        <x:v>MVP/SHACL_GENERATION_PIPELINE/experiments/LUNA_CONTEXTUAL_SINGLESHOT/RUN_01/runs/RUN-I2-015-20260831T142452907715Z/artifacts/attempt_01/extracted_shape.ttl</x:v>
      </x:c>
    </x:row>
    <x:row r="4458" ht="22" customHeight="1">
      <x:c r="A4458" s="10" t="str">
        <x:v>SINGLESHOT</x:v>
      </x:c>
      <x:c r="B4458" s="10" t="str">
        <x:v>I2-015</x:v>
      </x:c>
      <x:c r="C4458" s="10" t="str">
        <x:v>I2-015-E-F06</x:v>
      </x:c>
      <x:c r="D4458" s="10" t="str">
        <x:v>RUN_01</x:v>
      </x:c>
      <x:c r="E4458" s="10" t="str">
        <x:v>ORIGINAL_LEDGER</x:v>
      </x:c>
      <x:c r="F4458" s="10" t="str">
        <x:v>FAIL</x:v>
      </x:c>
      <x:c r="G4458" s="10" t="str">
        <x:v>FAIL</x:v>
      </x:c>
      <x:c r="H4458" s="10" t="str">
        <x:v>EXECUTED</x:v>
      </x:c>
      <x:c r="I4458" s="10" t="str">
        <x:v>PARSED</x:v>
      </x:c>
      <x:c r="J4458" s="10" t="str">
        <x:v>SINGLESHOT_CAPTURED_DIAGNOSTIC_PASS</x:v>
      </x:c>
      <x:c r="K4458" s="10" t="str">
        <x:v>0035aca98841c857a433ed5fea657902a61d90297b6774fdfed202d69f41ef13</x:v>
      </x:c>
      <x:c r="L4458" s="10" t="str">
        <x:v>historical_three</x:v>
      </x:c>
      <x:c r="M4458" s="10" t="n">
        <x:v>1</x:v>
      </x:c>
      <x:c r="N4458" s="10" t="n">
        <x:v>0</x:v>
      </x:c>
      <x:c r="O4458" s="10" t="n">
        <x:v>0</x:v>
      </x:c>
      <x:c r="P4458" s="9" t="str">
        <x:f>'CaseReview'!U86</x:f>
        <x:v>FAIL</x:v>
      </x:c>
      <x:c r="Q4458" s="9" t="n">
        <x:f>IF(AND(T4458=1,G4458=P4458),1,0)</x:f>
        <x:v>1</x:v>
      </x:c>
      <x:c r="R4458" s="9" t="n">
        <x:f>IF(AND(T4458=1,G4458="PASS",P4458="FAIL"),1,0)</x:f>
        <x:v>0</x:v>
      </x:c>
      <x:c r="S4458" s="9" t="n">
        <x:f>IF(AND(T4458=1,G4458="FAIL",P4458="PASS"),1,0)</x:f>
        <x:v>0</x:v>
      </x:c>
      <x:c r="T4458" s="9" t="n">
        <x:v>1</x:v>
      </x:c>
      <x:c r="U4458" s="9" t="n">
        <x:v>9</x:v>
      </x:c>
      <x:c r="V4458" s="9" t="str">
        <x:v>MVP/SHACL_GENERATION_PIPELINE/experiments/LUNA_CONTEXTUAL_SINGLESHOT/RUN_01/runs/RUN-I2-015-20260831T142452907715Z/artifacts/attempt_01/extracted_shape.ttl</x:v>
      </x:c>
    </x:row>
    <x:row r="4459" ht="22" customHeight="1">
      <x:c r="A4459" s="10" t="str">
        <x:v>SINGLESHOT</x:v>
      </x:c>
      <x:c r="B4459" s="10" t="str">
        <x:v>I2-015</x:v>
      </x:c>
      <x:c r="C4459" s="10" t="str">
        <x:v>I2-015-E-F07</x:v>
      </x:c>
      <x:c r="D4459" s="10" t="str">
        <x:v>RUN_01</x:v>
      </x:c>
      <x:c r="E4459" s="10" t="str">
        <x:v>ORIGINAL_LEDGER</x:v>
      </x:c>
      <x:c r="F4459" s="10" t="str">
        <x:v>FAIL</x:v>
      </x:c>
      <x:c r="G4459" s="10" t="str">
        <x:v>FAIL</x:v>
      </x:c>
      <x:c r="H4459" s="10" t="str">
        <x:v>EXECUTED</x:v>
      </x:c>
      <x:c r="I4459" s="10" t="str">
        <x:v>PARSED</x:v>
      </x:c>
      <x:c r="J4459" s="10" t="str">
        <x:v>SINGLESHOT_CAPTURED_DIAGNOSTIC_PASS</x:v>
      </x:c>
      <x:c r="K4459" s="10" t="str">
        <x:v>0035aca98841c857a433ed5fea657902a61d90297b6774fdfed202d69f41ef13</x:v>
      </x:c>
      <x:c r="L4459" s="10" t="str">
        <x:v>historical_three</x:v>
      </x:c>
      <x:c r="M4459" s="10" t="n">
        <x:v>1</x:v>
      </x:c>
      <x:c r="N4459" s="10" t="n">
        <x:v>0</x:v>
      </x:c>
      <x:c r="O4459" s="10" t="n">
        <x:v>0</x:v>
      </x:c>
      <x:c r="P4459" s="9" t="str">
        <x:f>'CaseReview'!U87</x:f>
        <x:v>FAIL</x:v>
      </x:c>
      <x:c r="Q4459" s="9" t="n">
        <x:f>IF(AND(T4459=1,G4459=P4459),1,0)</x:f>
        <x:v>1</x:v>
      </x:c>
      <x:c r="R4459" s="9" t="n">
        <x:f>IF(AND(T4459=1,G4459="PASS",P4459="FAIL"),1,0)</x:f>
        <x:v>0</x:v>
      </x:c>
      <x:c r="S4459" s="9" t="n">
        <x:f>IF(AND(T4459=1,G4459="FAIL",P4459="PASS"),1,0)</x:f>
        <x:v>0</x:v>
      </x:c>
      <x:c r="T4459" s="9" t="n">
        <x:v>1</x:v>
      </x:c>
      <x:c r="U4459" s="9" t="n">
        <x:v>9</x:v>
      </x:c>
      <x:c r="V4459" s="9" t="str">
        <x:v>MVP/SHACL_GENERATION_PIPELINE/experiments/LUNA_CONTEXTUAL_SINGLESHOT/RUN_01/runs/RUN-I2-015-20260831T142452907715Z/artifacts/attempt_01/extracted_shape.ttl</x:v>
      </x:c>
    </x:row>
    <x:row r="4460" ht="22" customHeight="1">
      <x:c r="A4460" s="10" t="str">
        <x:v>SINGLESHOT</x:v>
      </x:c>
      <x:c r="B4460" s="10" t="str">
        <x:v>I2-015</x:v>
      </x:c>
      <x:c r="C4460" s="10" t="str">
        <x:v>I2-015-E-F08</x:v>
      </x:c>
      <x:c r="D4460" s="10" t="str">
        <x:v>RUN_01</x:v>
      </x:c>
      <x:c r="E4460" s="10" t="str">
        <x:v>ORIGINAL_LEDGER</x:v>
      </x:c>
      <x:c r="F4460" s="10" t="str">
        <x:v>FAIL</x:v>
      </x:c>
      <x:c r="G4460" s="10" t="str">
        <x:v>PASS</x:v>
      </x:c>
      <x:c r="H4460" s="10" t="str">
        <x:v>EXECUTED</x:v>
      </x:c>
      <x:c r="I4460" s="10" t="str">
        <x:v>PARSED</x:v>
      </x:c>
      <x:c r="J4460" s="10" t="str">
        <x:v>SINGLESHOT_CAPTURED_DIAGNOSTIC_PASS</x:v>
      </x:c>
      <x:c r="K4460" s="10" t="str">
        <x:v>0035aca98841c857a433ed5fea657902a61d90297b6774fdfed202d69f41ef13</x:v>
      </x:c>
      <x:c r="L4460" s="10" t="str">
        <x:v>historical_three</x:v>
      </x:c>
      <x:c r="M4460" s="10" t="n">
        <x:v>0</x:v>
      </x:c>
      <x:c r="N4460" s="10" t="n">
        <x:v>1</x:v>
      </x:c>
      <x:c r="O4460" s="10" t="n">
        <x:v>0</x:v>
      </x:c>
      <x:c r="P4460" s="9" t="str">
        <x:f>'CaseReview'!U88</x:f>
        <x:v>FAIL</x:v>
      </x:c>
      <x:c r="Q4460" s="9" t="n">
        <x:f>IF(AND(T4460=1,G4460=P4460),1,0)</x:f>
        <x:v>0</x:v>
      </x:c>
      <x:c r="R4460" s="9" t="n">
        <x:f>IF(AND(T4460=1,G4460="PASS",P4460="FAIL"),1,0)</x:f>
        <x:v>1</x:v>
      </x:c>
      <x:c r="S4460" s="9" t="n">
        <x:f>IF(AND(T4460=1,G4460="FAIL",P4460="PASS"),1,0)</x:f>
        <x:v>0</x:v>
      </x:c>
      <x:c r="T4460" s="9" t="n">
        <x:v>1</x:v>
      </x:c>
      <x:c r="U4460" s="9" t="n">
        <x:v>9</x:v>
      </x:c>
      <x:c r="V4460" s="9" t="str">
        <x:v>MVP/SHACL_GENERATION_PIPELINE/experiments/LUNA_CONTEXTUAL_SINGLESHOT/RUN_01/runs/RUN-I2-015-20260831T142452907715Z/artifacts/attempt_01/extracted_shape.ttl</x:v>
      </x:c>
    </x:row>
    <x:row r="4461" ht="22" customHeight="1">
      <x:c r="A4461" s="10" t="str">
        <x:v>SINGLESHOT</x:v>
      </x:c>
      <x:c r="B4461" s="10" t="str">
        <x:v>I2-015</x:v>
      </x:c>
      <x:c r="C4461" s="10" t="str">
        <x:v>I2-015-E-P01</x:v>
      </x:c>
      <x:c r="D4461" s="10" t="str">
        <x:v>RUN_01</x:v>
      </x:c>
      <x:c r="E4461" s="10" t="str">
        <x:v>ORIGINAL_LEDGER</x:v>
      </x:c>
      <x:c r="F4461" s="10" t="str">
        <x:v>PASS</x:v>
      </x:c>
      <x:c r="G4461" s="10" t="str">
        <x:v>FAIL</x:v>
      </x:c>
      <x:c r="H4461" s="10" t="str">
        <x:v>EXECUTED</x:v>
      </x:c>
      <x:c r="I4461" s="10" t="str">
        <x:v>PARSED</x:v>
      </x:c>
      <x:c r="J4461" s="10" t="str">
        <x:v>SINGLESHOT_CAPTURED_DIAGNOSTIC_PASS</x:v>
      </x:c>
      <x:c r="K4461" s="10" t="str">
        <x:v>0035aca98841c857a433ed5fea657902a61d90297b6774fdfed202d69f41ef13</x:v>
      </x:c>
      <x:c r="L4461" s="10" t="str">
        <x:v>historical_three</x:v>
      </x:c>
      <x:c r="M4461" s="10" t="n">
        <x:v>0</x:v>
      </x:c>
      <x:c r="N4461" s="10" t="n">
        <x:v>0</x:v>
      </x:c>
      <x:c r="O4461" s="10" t="n">
        <x:v>1</x:v>
      </x:c>
      <x:c r="P4461" s="9" t="str">
        <x:f>'CaseReview'!U89</x:f>
        <x:v>PASS</x:v>
      </x:c>
      <x:c r="Q4461" s="9" t="n">
        <x:f>IF(AND(T4461=1,G4461=P4461),1,0)</x:f>
        <x:v>0</x:v>
      </x:c>
      <x:c r="R4461" s="9" t="n">
        <x:f>IF(AND(T4461=1,G4461="PASS",P4461="FAIL"),1,0)</x:f>
        <x:v>0</x:v>
      </x:c>
      <x:c r="S4461" s="9" t="n">
        <x:f>IF(AND(T4461=1,G4461="FAIL",P4461="PASS"),1,0)</x:f>
        <x:v>1</x:v>
      </x:c>
      <x:c r="T4461" s="9" t="n">
        <x:v>1</x:v>
      </x:c>
      <x:c r="U4461" s="9" t="n">
        <x:v>9</x:v>
      </x:c>
      <x:c r="V4461" s="9" t="str">
        <x:v>MVP/SHACL_GENERATION_PIPELINE/experiments/LUNA_CONTEXTUAL_SINGLESHOT/RUN_01/runs/RUN-I2-015-20260831T142452907715Z/artifacts/attempt_01/extracted_shape.ttl</x:v>
      </x:c>
    </x:row>
    <x:row r="4462" ht="22" customHeight="1">
      <x:c r="A4462" s="10" t="str">
        <x:v>SINGLESHOT</x:v>
      </x:c>
      <x:c r="B4462" s="10" t="str">
        <x:v>I2-017</x:v>
      </x:c>
      <x:c r="C4462" s="10" t="str">
        <x:v>I2-017-F01</x:v>
      </x:c>
      <x:c r="D4462" s="10" t="str">
        <x:v>RUN_01</x:v>
      </x:c>
      <x:c r="E4462" s="10" t="str">
        <x:v>ORIGINAL_LEDGER</x:v>
      </x:c>
      <x:c r="F4462" s="10" t="str">
        <x:v>FAIL</x:v>
      </x:c>
      <x:c r="G4462" s="10" t="str">
        <x:v>NO_VERDICT</x:v>
      </x:c>
      <x:c r="H4462" s="10" t="str">
        <x:v>INFRASTRUCTURE_FAILURE</x:v>
      </x:c>
      <x:c r="I4462" s="10" t="str">
        <x:v>NOT_PARSED</x:v>
      </x:c>
      <x:c r="J4462" s="10" t="str">
        <x:v>SINGLESHOT_CAPTURED_DIAGNOSTIC_FAIL</x:v>
      </x:c>
      <x:c r="K4462" s="10" t="str">
        <x:v>768d4ee8530139d5a1689f52eb1a040513fbe66bb129100355e66bfcd9d30a10</x:v>
      </x:c>
      <x:c r="L4462" s="10" t="str">
        <x:v>historical_three</x:v>
      </x:c>
      <x:c r="M4462" s="10" t="n">
        <x:v>0</x:v>
      </x:c>
      <x:c r="N4462" s="10" t="n">
        <x:v>0</x:v>
      </x:c>
      <x:c r="O4462" s="10" t="n">
        <x:v>0</x:v>
      </x:c>
      <x:c r="P4462" s="9" t="str">
        <x:f>'CaseReview'!U90</x:f>
        <x:v>FAIL</x:v>
      </x:c>
      <x:c r="Q4462" s="9" t="n">
        <x:f>IF(AND(T4462=1,G4462=P4462),1,0)</x:f>
        <x:v>0</x:v>
      </x:c>
      <x:c r="R4462" s="9" t="n">
        <x:f>IF(AND(T4462=1,G4462="PASS",P4462="FAIL"),1,0)</x:f>
        <x:v>0</x:v>
      </x:c>
      <x:c r="S4462" s="9" t="n">
        <x:f>IF(AND(T4462=1,G4462="FAIL",P4462="PASS"),1,0)</x:f>
        <x:v>0</x:v>
      </x:c>
      <x:c r="T4462" s="9" t="n">
        <x:v>0</x:v>
      </x:c>
      <x:c r="U4462" s="9" t="n">
        <x:v>10</x:v>
      </x:c>
      <x:c r="V4462" s="9" t="str">
        <x:v>MVP/SHACL_GENERATION_PIPELINE/experiments/LUNA_CONTEXTUAL_SINGLESHOT/RUN_01/runs/RUN-I2-017-20260831T142640304043Z/artifacts/attempt_01/extracted_shape.ttl</x:v>
      </x:c>
    </x:row>
    <x:row r="4463" ht="22" customHeight="1">
      <x:c r="A4463" s="10" t="str">
        <x:v>SINGLESHOT</x:v>
      </x:c>
      <x:c r="B4463" s="10" t="str">
        <x:v>I2-017</x:v>
      </x:c>
      <x:c r="C4463" s="10" t="str">
        <x:v>I2-017-F02</x:v>
      </x:c>
      <x:c r="D4463" s="10" t="str">
        <x:v>RUN_01</x:v>
      </x:c>
      <x:c r="E4463" s="10" t="str">
        <x:v>ORIGINAL_LEDGER</x:v>
      </x:c>
      <x:c r="F4463" s="10" t="str">
        <x:v>FAIL</x:v>
      </x:c>
      <x:c r="G4463" s="10" t="str">
        <x:v>NO_VERDICT</x:v>
      </x:c>
      <x:c r="H4463" s="10" t="str">
        <x:v>INFRASTRUCTURE_FAILURE</x:v>
      </x:c>
      <x:c r="I4463" s="10" t="str">
        <x:v>NOT_PARSED</x:v>
      </x:c>
      <x:c r="J4463" s="10" t="str">
        <x:v>SINGLESHOT_CAPTURED_DIAGNOSTIC_FAIL</x:v>
      </x:c>
      <x:c r="K4463" s="10" t="str">
        <x:v>768d4ee8530139d5a1689f52eb1a040513fbe66bb129100355e66bfcd9d30a10</x:v>
      </x:c>
      <x:c r="L4463" s="10" t="str">
        <x:v>historical_three</x:v>
      </x:c>
      <x:c r="M4463" s="10" t="n">
        <x:v>0</x:v>
      </x:c>
      <x:c r="N4463" s="10" t="n">
        <x:v>0</x:v>
      </x:c>
      <x:c r="O4463" s="10" t="n">
        <x:v>0</x:v>
      </x:c>
      <x:c r="P4463" s="9" t="str">
        <x:f>'CaseReview'!U91</x:f>
        <x:v>FAIL</x:v>
      </x:c>
      <x:c r="Q4463" s="9" t="n">
        <x:f>IF(AND(T4463=1,G4463=P4463),1,0)</x:f>
        <x:v>0</x:v>
      </x:c>
      <x:c r="R4463" s="9" t="n">
        <x:f>IF(AND(T4463=1,G4463="PASS",P4463="FAIL"),1,0)</x:f>
        <x:v>0</x:v>
      </x:c>
      <x:c r="S4463" s="9" t="n">
        <x:f>IF(AND(T4463=1,G4463="FAIL",P4463="PASS"),1,0)</x:f>
        <x:v>0</x:v>
      </x:c>
      <x:c r="T4463" s="9" t="n">
        <x:v>0</x:v>
      </x:c>
      <x:c r="U4463" s="9" t="n">
        <x:v>10</x:v>
      </x:c>
      <x:c r="V4463" s="9" t="str">
        <x:v>MVP/SHACL_GENERATION_PIPELINE/experiments/LUNA_CONTEXTUAL_SINGLESHOT/RUN_01/runs/RUN-I2-017-20260831T142640304043Z/artifacts/attempt_01/extracted_shape.ttl</x:v>
      </x:c>
    </x:row>
    <x:row r="4464" ht="22" customHeight="1">
      <x:c r="A4464" s="10" t="str">
        <x:v>SINGLESHOT</x:v>
      </x:c>
      <x:c r="B4464" s="10" t="str">
        <x:v>I2-017</x:v>
      </x:c>
      <x:c r="C4464" s="10" t="str">
        <x:v>I2-017-F03</x:v>
      </x:c>
      <x:c r="D4464" s="10" t="str">
        <x:v>RUN_01</x:v>
      </x:c>
      <x:c r="E4464" s="10" t="str">
        <x:v>ORIGINAL_LEDGER</x:v>
      </x:c>
      <x:c r="F4464" s="10" t="str">
        <x:v>FAIL</x:v>
      </x:c>
      <x:c r="G4464" s="10" t="str">
        <x:v>NO_VERDICT</x:v>
      </x:c>
      <x:c r="H4464" s="10" t="str">
        <x:v>INFRASTRUCTURE_FAILURE</x:v>
      </x:c>
      <x:c r="I4464" s="10" t="str">
        <x:v>NOT_PARSED</x:v>
      </x:c>
      <x:c r="J4464" s="10" t="str">
        <x:v>SINGLESHOT_CAPTURED_DIAGNOSTIC_FAIL</x:v>
      </x:c>
      <x:c r="K4464" s="10" t="str">
        <x:v>768d4ee8530139d5a1689f52eb1a040513fbe66bb129100355e66bfcd9d30a10</x:v>
      </x:c>
      <x:c r="L4464" s="10" t="str">
        <x:v>historical_three</x:v>
      </x:c>
      <x:c r="M4464" s="10" t="n">
        <x:v>0</x:v>
      </x:c>
      <x:c r="N4464" s="10" t="n">
        <x:v>0</x:v>
      </x:c>
      <x:c r="O4464" s="10" t="n">
        <x:v>0</x:v>
      </x:c>
      <x:c r="P4464" s="9" t="str">
        <x:f>'CaseReview'!U92</x:f>
        <x:v>FAIL</x:v>
      </x:c>
      <x:c r="Q4464" s="9" t="n">
        <x:f>IF(AND(T4464=1,G4464=P4464),1,0)</x:f>
        <x:v>0</x:v>
      </x:c>
      <x:c r="R4464" s="9" t="n">
        <x:f>IF(AND(T4464=1,G4464="PASS",P4464="FAIL"),1,0)</x:f>
        <x:v>0</x:v>
      </x:c>
      <x:c r="S4464" s="9" t="n">
        <x:f>IF(AND(T4464=1,G4464="FAIL",P4464="PASS"),1,0)</x:f>
        <x:v>0</x:v>
      </x:c>
      <x:c r="T4464" s="9" t="n">
        <x:v>0</x:v>
      </x:c>
      <x:c r="U4464" s="9" t="n">
        <x:v>10</x:v>
      </x:c>
      <x:c r="V4464" s="9" t="str">
        <x:v>MVP/SHACL_GENERATION_PIPELINE/experiments/LUNA_CONTEXTUAL_SINGLESHOT/RUN_01/runs/RUN-I2-017-20260831T142640304043Z/artifacts/attempt_01/extracted_shape.ttl</x:v>
      </x:c>
    </x:row>
    <x:row r="4465" ht="22" customHeight="1">
      <x:c r="A4465" s="10" t="str">
        <x:v>SINGLESHOT</x:v>
      </x:c>
      <x:c r="B4465" s="10" t="str">
        <x:v>I2-017</x:v>
      </x:c>
      <x:c r="C4465" s="10" t="str">
        <x:v>I2-017-F04</x:v>
      </x:c>
      <x:c r="D4465" s="10" t="str">
        <x:v>RUN_01</x:v>
      </x:c>
      <x:c r="E4465" s="10" t="str">
        <x:v>ORIGINAL_LEDGER</x:v>
      </x:c>
      <x:c r="F4465" s="10" t="str">
        <x:v>FAIL</x:v>
      </x:c>
      <x:c r="G4465" s="10" t="str">
        <x:v>NO_VERDICT</x:v>
      </x:c>
      <x:c r="H4465" s="10" t="str">
        <x:v>INFRASTRUCTURE_FAILURE</x:v>
      </x:c>
      <x:c r="I4465" s="10" t="str">
        <x:v>NOT_PARSED</x:v>
      </x:c>
      <x:c r="J4465" s="10" t="str">
        <x:v>SINGLESHOT_CAPTURED_DIAGNOSTIC_FAIL</x:v>
      </x:c>
      <x:c r="K4465" s="10" t="str">
        <x:v>768d4ee8530139d5a1689f52eb1a040513fbe66bb129100355e66bfcd9d30a10</x:v>
      </x:c>
      <x:c r="L4465" s="10" t="str">
        <x:v>historical_three</x:v>
      </x:c>
      <x:c r="M4465" s="10" t="n">
        <x:v>0</x:v>
      </x:c>
      <x:c r="N4465" s="10" t="n">
        <x:v>0</x:v>
      </x:c>
      <x:c r="O4465" s="10" t="n">
        <x:v>0</x:v>
      </x:c>
      <x:c r="P4465" s="9" t="str">
        <x:f>'CaseReview'!U93</x:f>
        <x:v>FAIL</x:v>
      </x:c>
      <x:c r="Q4465" s="9" t="n">
        <x:f>IF(AND(T4465=1,G4465=P4465),1,0)</x:f>
        <x:v>0</x:v>
      </x:c>
      <x:c r="R4465" s="9" t="n">
        <x:f>IF(AND(T4465=1,G4465="PASS",P4465="FAIL"),1,0)</x:f>
        <x:v>0</x:v>
      </x:c>
      <x:c r="S4465" s="9" t="n">
        <x:f>IF(AND(T4465=1,G4465="FAIL",P4465="PASS"),1,0)</x:f>
        <x:v>0</x:v>
      </x:c>
      <x:c r="T4465" s="9" t="n">
        <x:v>0</x:v>
      </x:c>
      <x:c r="U4465" s="9" t="n">
        <x:v>10</x:v>
      </x:c>
      <x:c r="V4465" s="9" t="str">
        <x:v>MVP/SHACL_GENERATION_PIPELINE/experiments/LUNA_CONTEXTUAL_SINGLESHOT/RUN_01/runs/RUN-I2-017-20260831T142640304043Z/artifacts/attempt_01/extracted_shape.ttl</x:v>
      </x:c>
    </x:row>
    <x:row r="4466" ht="22" customHeight="1">
      <x:c r="A4466" s="10" t="str">
        <x:v>SINGLESHOT</x:v>
      </x:c>
      <x:c r="B4466" s="10" t="str">
        <x:v>I2-017</x:v>
      </x:c>
      <x:c r="C4466" s="10" t="str">
        <x:v>I2-017-F05</x:v>
      </x:c>
      <x:c r="D4466" s="10" t="str">
        <x:v>RUN_01</x:v>
      </x:c>
      <x:c r="E4466" s="10" t="str">
        <x:v>ORIGINAL_LEDGER</x:v>
      </x:c>
      <x:c r="F4466" s="10" t="str">
        <x:v>FAIL</x:v>
      </x:c>
      <x:c r="G4466" s="10" t="str">
        <x:v>NO_VERDICT</x:v>
      </x:c>
      <x:c r="H4466" s="10" t="str">
        <x:v>INFRASTRUCTURE_FAILURE</x:v>
      </x:c>
      <x:c r="I4466" s="10" t="str">
        <x:v>NOT_PARSED</x:v>
      </x:c>
      <x:c r="J4466" s="10" t="str">
        <x:v>SINGLESHOT_CAPTURED_DIAGNOSTIC_FAIL</x:v>
      </x:c>
      <x:c r="K4466" s="10" t="str">
        <x:v>768d4ee8530139d5a1689f52eb1a040513fbe66bb129100355e66bfcd9d30a10</x:v>
      </x:c>
      <x:c r="L4466" s="10" t="str">
        <x:v>historical_three</x:v>
      </x:c>
      <x:c r="M4466" s="10" t="n">
        <x:v>0</x:v>
      </x:c>
      <x:c r="N4466" s="10" t="n">
        <x:v>0</x:v>
      </x:c>
      <x:c r="O4466" s="10" t="n">
        <x:v>0</x:v>
      </x:c>
      <x:c r="P4466" s="9" t="str">
        <x:f>'CaseReview'!U94</x:f>
        <x:v>FAIL</x:v>
      </x:c>
      <x:c r="Q4466" s="9" t="n">
        <x:f>IF(AND(T4466=1,G4466=P4466),1,0)</x:f>
        <x:v>0</x:v>
      </x:c>
      <x:c r="R4466" s="9" t="n">
        <x:f>IF(AND(T4466=1,G4466="PASS",P4466="FAIL"),1,0)</x:f>
        <x:v>0</x:v>
      </x:c>
      <x:c r="S4466" s="9" t="n">
        <x:f>IF(AND(T4466=1,G4466="FAIL",P4466="PASS"),1,0)</x:f>
        <x:v>0</x:v>
      </x:c>
      <x:c r="T4466" s="9" t="n">
        <x:v>0</x:v>
      </x:c>
      <x:c r="U4466" s="9" t="n">
        <x:v>10</x:v>
      </x:c>
      <x:c r="V4466" s="9" t="str">
        <x:v>MVP/SHACL_GENERATION_PIPELINE/experiments/LUNA_CONTEXTUAL_SINGLESHOT/RUN_01/runs/RUN-I2-017-20260831T142640304043Z/artifacts/attempt_01/extracted_shape.ttl</x:v>
      </x:c>
    </x:row>
    <x:row r="4467" ht="22" customHeight="1">
      <x:c r="A4467" s="10" t="str">
        <x:v>SINGLESHOT</x:v>
      </x:c>
      <x:c r="B4467" s="10" t="str">
        <x:v>I2-017</x:v>
      </x:c>
      <x:c r="C4467" s="10" t="str">
        <x:v>I2-017-F06</x:v>
      </x:c>
      <x:c r="D4467" s="10" t="str">
        <x:v>RUN_01</x:v>
      </x:c>
      <x:c r="E4467" s="10" t="str">
        <x:v>ORIGINAL_LEDGER</x:v>
      </x:c>
      <x:c r="F4467" s="10" t="str">
        <x:v>FAIL</x:v>
      </x:c>
      <x:c r="G4467" s="10" t="str">
        <x:v>NO_VERDICT</x:v>
      </x:c>
      <x:c r="H4467" s="10" t="str">
        <x:v>INFRASTRUCTURE_FAILURE</x:v>
      </x:c>
      <x:c r="I4467" s="10" t="str">
        <x:v>NOT_PARSED</x:v>
      </x:c>
      <x:c r="J4467" s="10" t="str">
        <x:v>SINGLESHOT_CAPTURED_DIAGNOSTIC_FAIL</x:v>
      </x:c>
      <x:c r="K4467" s="10" t="str">
        <x:v>768d4ee8530139d5a1689f52eb1a040513fbe66bb129100355e66bfcd9d30a10</x:v>
      </x:c>
      <x:c r="L4467" s="10" t="str">
        <x:v>historical_three</x:v>
      </x:c>
      <x:c r="M4467" s="10" t="n">
        <x:v>0</x:v>
      </x:c>
      <x:c r="N4467" s="10" t="n">
        <x:v>0</x:v>
      </x:c>
      <x:c r="O4467" s="10" t="n">
        <x:v>0</x:v>
      </x:c>
      <x:c r="P4467" s="9" t="str">
        <x:f>'CaseReview'!U95</x:f>
        <x:v>FAIL</x:v>
      </x:c>
      <x:c r="Q4467" s="9" t="n">
        <x:f>IF(AND(T4467=1,G4467=P4467),1,0)</x:f>
        <x:v>0</x:v>
      </x:c>
      <x:c r="R4467" s="9" t="n">
        <x:f>IF(AND(T4467=1,G4467="PASS",P4467="FAIL"),1,0)</x:f>
        <x:v>0</x:v>
      </x:c>
      <x:c r="S4467" s="9" t="n">
        <x:f>IF(AND(T4467=1,G4467="FAIL",P4467="PASS"),1,0)</x:f>
        <x:v>0</x:v>
      </x:c>
      <x:c r="T4467" s="9" t="n">
        <x:v>0</x:v>
      </x:c>
      <x:c r="U4467" s="9" t="n">
        <x:v>10</x:v>
      </x:c>
      <x:c r="V4467" s="9" t="str">
        <x:v>MVP/SHACL_GENERATION_PIPELINE/experiments/LUNA_CONTEXTUAL_SINGLESHOT/RUN_01/runs/RUN-I2-017-20260831T142640304043Z/artifacts/attempt_01/extracted_shape.ttl</x:v>
      </x:c>
    </x:row>
    <x:row r="4468" ht="22" customHeight="1">
      <x:c r="A4468" s="10" t="str">
        <x:v>SINGLESHOT</x:v>
      </x:c>
      <x:c r="B4468" s="10" t="str">
        <x:v>I2-017</x:v>
      </x:c>
      <x:c r="C4468" s="10" t="str">
        <x:v>I2-017-F07</x:v>
      </x:c>
      <x:c r="D4468" s="10" t="str">
        <x:v>RUN_01</x:v>
      </x:c>
      <x:c r="E4468" s="10" t="str">
        <x:v>ORIGINAL_LEDGER</x:v>
      </x:c>
      <x:c r="F4468" s="10" t="str">
        <x:v>FAIL</x:v>
      </x:c>
      <x:c r="G4468" s="10" t="str">
        <x:v>NO_VERDICT</x:v>
      </x:c>
      <x:c r="H4468" s="10" t="str">
        <x:v>INFRASTRUCTURE_FAILURE</x:v>
      </x:c>
      <x:c r="I4468" s="10" t="str">
        <x:v>NOT_PARSED</x:v>
      </x:c>
      <x:c r="J4468" s="10" t="str">
        <x:v>SINGLESHOT_CAPTURED_DIAGNOSTIC_FAIL</x:v>
      </x:c>
      <x:c r="K4468" s="10" t="str">
        <x:v>768d4ee8530139d5a1689f52eb1a040513fbe66bb129100355e66bfcd9d30a10</x:v>
      </x:c>
      <x:c r="L4468" s="10" t="str">
        <x:v>historical_three</x:v>
      </x:c>
      <x:c r="M4468" s="10" t="n">
        <x:v>0</x:v>
      </x:c>
      <x:c r="N4468" s="10" t="n">
        <x:v>0</x:v>
      </x:c>
      <x:c r="O4468" s="10" t="n">
        <x:v>0</x:v>
      </x:c>
      <x:c r="P4468" s="9" t="str">
        <x:f>'CaseReview'!U96</x:f>
        <x:v>FAIL</x:v>
      </x:c>
      <x:c r="Q4468" s="9" t="n">
        <x:f>IF(AND(T4468=1,G4468=P4468),1,0)</x:f>
        <x:v>0</x:v>
      </x:c>
      <x:c r="R4468" s="9" t="n">
        <x:f>IF(AND(T4468=1,G4468="PASS",P4468="FAIL"),1,0)</x:f>
        <x:v>0</x:v>
      </x:c>
      <x:c r="S4468" s="9" t="n">
        <x:f>IF(AND(T4468=1,G4468="FAIL",P4468="PASS"),1,0)</x:f>
        <x:v>0</x:v>
      </x:c>
      <x:c r="T4468" s="9" t="n">
        <x:v>0</x:v>
      </x:c>
      <x:c r="U4468" s="9" t="n">
        <x:v>10</x:v>
      </x:c>
      <x:c r="V4468" s="9" t="str">
        <x:v>MVP/SHACL_GENERATION_PIPELINE/experiments/LUNA_CONTEXTUAL_SINGLESHOT/RUN_01/runs/RUN-I2-017-20260831T142640304043Z/artifacts/attempt_01/extracted_shape.ttl</x:v>
      </x:c>
    </x:row>
    <x:row r="4469" ht="22" customHeight="1">
      <x:c r="A4469" s="10" t="str">
        <x:v>SINGLESHOT</x:v>
      </x:c>
      <x:c r="B4469" s="10" t="str">
        <x:v>I2-017</x:v>
      </x:c>
      <x:c r="C4469" s="10" t="str">
        <x:v>I2-017-F08</x:v>
      </x:c>
      <x:c r="D4469" s="10" t="str">
        <x:v>RUN_01</x:v>
      </x:c>
      <x:c r="E4469" s="10" t="str">
        <x:v>ORIGINAL_LEDGER</x:v>
      </x:c>
      <x:c r="F4469" s="10" t="str">
        <x:v>FAIL</x:v>
      </x:c>
      <x:c r="G4469" s="10" t="str">
        <x:v>NO_VERDICT</x:v>
      </x:c>
      <x:c r="H4469" s="10" t="str">
        <x:v>INFRASTRUCTURE_FAILURE</x:v>
      </x:c>
      <x:c r="I4469" s="10" t="str">
        <x:v>NOT_PARSED</x:v>
      </x:c>
      <x:c r="J4469" s="10" t="str">
        <x:v>SINGLESHOT_CAPTURED_DIAGNOSTIC_FAIL</x:v>
      </x:c>
      <x:c r="K4469" s="10" t="str">
        <x:v>768d4ee8530139d5a1689f52eb1a040513fbe66bb129100355e66bfcd9d30a10</x:v>
      </x:c>
      <x:c r="L4469" s="10" t="str">
        <x:v>historical_three</x:v>
      </x:c>
      <x:c r="M4469" s="10" t="n">
        <x:v>0</x:v>
      </x:c>
      <x:c r="N4469" s="10" t="n">
        <x:v>0</x:v>
      </x:c>
      <x:c r="O4469" s="10" t="n">
        <x:v>0</x:v>
      </x:c>
      <x:c r="P4469" s="9" t="str">
        <x:f>'CaseReview'!U97</x:f>
        <x:v>FAIL</x:v>
      </x:c>
      <x:c r="Q4469" s="9" t="n">
        <x:f>IF(AND(T4469=1,G4469=P4469),1,0)</x:f>
        <x:v>0</x:v>
      </x:c>
      <x:c r="R4469" s="9" t="n">
        <x:f>IF(AND(T4469=1,G4469="PASS",P4469="FAIL"),1,0)</x:f>
        <x:v>0</x:v>
      </x:c>
      <x:c r="S4469" s="9" t="n">
        <x:f>IF(AND(T4469=1,G4469="FAIL",P4469="PASS"),1,0)</x:f>
        <x:v>0</x:v>
      </x:c>
      <x:c r="T4469" s="9" t="n">
        <x:v>0</x:v>
      </x:c>
      <x:c r="U4469" s="9" t="n">
        <x:v>10</x:v>
      </x:c>
      <x:c r="V4469" s="9" t="str">
        <x:v>MVP/SHACL_GENERATION_PIPELINE/experiments/LUNA_CONTEXTUAL_SINGLESHOT/RUN_01/runs/RUN-I2-017-20260831T142640304043Z/artifacts/attempt_01/extracted_shape.ttl</x:v>
      </x:c>
    </x:row>
    <x:row r="4470" ht="22" customHeight="1">
      <x:c r="A4470" s="10" t="str">
        <x:v>SINGLESHOT</x:v>
      </x:c>
      <x:c r="B4470" s="10" t="str">
        <x:v>I2-017</x:v>
      </x:c>
      <x:c r="C4470" s="10" t="str">
        <x:v>I2-017-P01</x:v>
      </x:c>
      <x:c r="D4470" s="10" t="str">
        <x:v>RUN_01</x:v>
      </x:c>
      <x:c r="E4470" s="10" t="str">
        <x:v>ORIGINAL_LEDGER</x:v>
      </x:c>
      <x:c r="F4470" s="10" t="str">
        <x:v>PASS</x:v>
      </x:c>
      <x:c r="G4470" s="10" t="str">
        <x:v>NO_VERDICT</x:v>
      </x:c>
      <x:c r="H4470" s="10" t="str">
        <x:v>INFRASTRUCTURE_FAILURE</x:v>
      </x:c>
      <x:c r="I4470" s="10" t="str">
        <x:v>NOT_PARSED</x:v>
      </x:c>
      <x:c r="J4470" s="10" t="str">
        <x:v>SINGLESHOT_CAPTURED_DIAGNOSTIC_FAIL</x:v>
      </x:c>
      <x:c r="K4470" s="10" t="str">
        <x:v>768d4ee8530139d5a1689f52eb1a040513fbe66bb129100355e66bfcd9d30a10</x:v>
      </x:c>
      <x:c r="L4470" s="10" t="str">
        <x:v>historical_three</x:v>
      </x:c>
      <x:c r="M4470" s="10" t="n">
        <x:v>0</x:v>
      </x:c>
      <x:c r="N4470" s="10" t="n">
        <x:v>0</x:v>
      </x:c>
      <x:c r="O4470" s="10" t="n">
        <x:v>0</x:v>
      </x:c>
      <x:c r="P4470" s="9" t="str">
        <x:f>'CaseReview'!U98</x:f>
        <x:v>PASS</x:v>
      </x:c>
      <x:c r="Q4470" s="9" t="n">
        <x:f>IF(AND(T4470=1,G4470=P4470),1,0)</x:f>
        <x:v>0</x:v>
      </x:c>
      <x:c r="R4470" s="9" t="n">
        <x:f>IF(AND(T4470=1,G4470="PASS",P4470="FAIL"),1,0)</x:f>
        <x:v>0</x:v>
      </x:c>
      <x:c r="S4470" s="9" t="n">
        <x:f>IF(AND(T4470=1,G4470="FAIL",P4470="PASS"),1,0)</x:f>
        <x:v>0</x:v>
      </x:c>
      <x:c r="T4470" s="9" t="n">
        <x:v>0</x:v>
      </x:c>
      <x:c r="U4470" s="9" t="n">
        <x:v>10</x:v>
      </x:c>
      <x:c r="V4470" s="9" t="str">
        <x:v>MVP/SHACL_GENERATION_PIPELINE/experiments/LUNA_CONTEXTUAL_SINGLESHOT/RUN_01/runs/RUN-I2-017-20260831T142640304043Z/artifacts/attempt_01/extracted_shape.ttl</x:v>
      </x:c>
    </x:row>
    <x:row r="4471" ht="22" customHeight="1">
      <x:c r="A4471" s="10" t="str">
        <x:v>SINGLESHOT</x:v>
      </x:c>
      <x:c r="B4471" s="10" t="str">
        <x:v>I2-017</x:v>
      </x:c>
      <x:c r="C4471" s="10" t="str">
        <x:v>I2-017-P02</x:v>
      </x:c>
      <x:c r="D4471" s="10" t="str">
        <x:v>RUN_01</x:v>
      </x:c>
      <x:c r="E4471" s="10" t="str">
        <x:v>ORIGINAL_LEDGER</x:v>
      </x:c>
      <x:c r="F4471" s="10" t="str">
        <x:v>PASS</x:v>
      </x:c>
      <x:c r="G4471" s="10" t="str">
        <x:v>NO_VERDICT</x:v>
      </x:c>
      <x:c r="H4471" s="10" t="str">
        <x:v>INFRASTRUCTURE_FAILURE</x:v>
      </x:c>
      <x:c r="I4471" s="10" t="str">
        <x:v>NOT_PARSED</x:v>
      </x:c>
      <x:c r="J4471" s="10" t="str">
        <x:v>SINGLESHOT_CAPTURED_DIAGNOSTIC_FAIL</x:v>
      </x:c>
      <x:c r="K4471" s="10" t="str">
        <x:v>768d4ee8530139d5a1689f52eb1a040513fbe66bb129100355e66bfcd9d30a10</x:v>
      </x:c>
      <x:c r="L4471" s="10" t="str">
        <x:v>historical_three</x:v>
      </x:c>
      <x:c r="M4471" s="10" t="n">
        <x:v>0</x:v>
      </x:c>
      <x:c r="N4471" s="10" t="n">
        <x:v>0</x:v>
      </x:c>
      <x:c r="O4471" s="10" t="n">
        <x:v>0</x:v>
      </x:c>
      <x:c r="P4471" s="9" t="str">
        <x:f>'CaseReview'!U99</x:f>
        <x:v>PASS</x:v>
      </x:c>
      <x:c r="Q4471" s="9" t="n">
        <x:f>IF(AND(T4471=1,G4471=P4471),1,0)</x:f>
        <x:v>0</x:v>
      </x:c>
      <x:c r="R4471" s="9" t="n">
        <x:f>IF(AND(T4471=1,G4471="PASS",P4471="FAIL"),1,0)</x:f>
        <x:v>0</x:v>
      </x:c>
      <x:c r="S4471" s="9" t="n">
        <x:f>IF(AND(T4471=1,G4471="FAIL",P4471="PASS"),1,0)</x:f>
        <x:v>0</x:v>
      </x:c>
      <x:c r="T4471" s="9" t="n">
        <x:v>0</x:v>
      </x:c>
      <x:c r="U4471" s="9" t="n">
        <x:v>10</x:v>
      </x:c>
      <x:c r="V4471" s="9" t="str">
        <x:v>MVP/SHACL_GENERATION_PIPELINE/experiments/LUNA_CONTEXTUAL_SINGLESHOT/RUN_01/runs/RUN-I2-017-20260831T142640304043Z/artifacts/attempt_01/extracted_shape.ttl</x:v>
      </x:c>
    </x:row>
    <x:row r="4472" ht="22" customHeight="1">
      <x:c r="A4472" s="10" t="str">
        <x:v>SINGLESHOT</x:v>
      </x:c>
      <x:c r="B4472" s="10" t="str">
        <x:v>I2-018</x:v>
      </x:c>
      <x:c r="C4472" s="10" t="str">
        <x:v>I2-018-F01</x:v>
      </x:c>
      <x:c r="D4472" s="10" t="str">
        <x:v>RUN_01</x:v>
      </x:c>
      <x:c r="E4472" s="10" t="str">
        <x:v>ORIGINAL_LEDGER</x:v>
      </x:c>
      <x:c r="F4472" s="10" t="str">
        <x:v>FAIL</x:v>
      </x:c>
      <x:c r="G4472" s="10" t="str">
        <x:v>FAIL</x:v>
      </x:c>
      <x:c r="H4472" s="10" t="str">
        <x:v>EXECUTED</x:v>
      </x:c>
      <x:c r="I4472" s="10" t="str">
        <x:v>PARSED</x:v>
      </x:c>
      <x:c r="J4472" s="10" t="str">
        <x:v>SINGLESHOT_CAPTURED_DIAGNOSTIC_PASS</x:v>
      </x:c>
      <x:c r="K4472" s="10" t="str">
        <x:v>e76af507ccbc727f9ae08ca6d798f3e9802b24369257c7cda7718d0d75691d9d</x:v>
      </x:c>
      <x:c r="L4472" s="10" t="str">
        <x:v>historical_three</x:v>
      </x:c>
      <x:c r="M4472" s="10" t="n">
        <x:v>1</x:v>
      </x:c>
      <x:c r="N4472" s="10" t="n">
        <x:v>0</x:v>
      </x:c>
      <x:c r="O4472" s="10" t="n">
        <x:v>0</x:v>
      </x:c>
      <x:c r="P4472" s="9" t="str">
        <x:f>'CaseReview'!U100</x:f>
        <x:v>FAIL</x:v>
      </x:c>
      <x:c r="Q4472" s="9" t="n">
        <x:f>IF(AND(T4472=1,G4472=P4472),1,0)</x:f>
        <x:v>1</x:v>
      </x:c>
      <x:c r="R4472" s="9" t="n">
        <x:f>IF(AND(T4472=1,G4472="PASS",P4472="FAIL"),1,0)</x:f>
        <x:v>0</x:v>
      </x:c>
      <x:c r="S4472" s="9" t="n">
        <x:f>IF(AND(T4472=1,G4472="FAIL",P4472="PASS"),1,0)</x:f>
        <x:v>0</x:v>
      </x:c>
      <x:c r="T4472" s="9" t="n">
        <x:v>1</x:v>
      </x:c>
      <x:c r="U4472" s="9" t="n">
        <x:v>8</x:v>
      </x:c>
      <x:c r="V4472" s="9" t="str">
        <x:v>MVP/SHACL_GENERATION_PIPELINE/experiments/LUNA_CONTEXTUAL_SINGLESHOT/RUN_01/runs/RUN-I2-018-20260831T142700053542Z/artifacts/attempt_01/extracted_shape.ttl</x:v>
      </x:c>
    </x:row>
    <x:row r="4473" ht="22" customHeight="1">
      <x:c r="A4473" s="10" t="str">
        <x:v>SINGLESHOT</x:v>
      </x:c>
      <x:c r="B4473" s="10" t="str">
        <x:v>I2-018</x:v>
      </x:c>
      <x:c r="C4473" s="10" t="str">
        <x:v>I2-018-F02</x:v>
      </x:c>
      <x:c r="D4473" s="10" t="str">
        <x:v>RUN_01</x:v>
      </x:c>
      <x:c r="E4473" s="10" t="str">
        <x:v>ORIGINAL_LEDGER</x:v>
      </x:c>
      <x:c r="F4473" s="10" t="str">
        <x:v>FAIL</x:v>
      </x:c>
      <x:c r="G4473" s="10" t="str">
        <x:v>FAIL</x:v>
      </x:c>
      <x:c r="H4473" s="10" t="str">
        <x:v>EXECUTED</x:v>
      </x:c>
      <x:c r="I4473" s="10" t="str">
        <x:v>PARSED</x:v>
      </x:c>
      <x:c r="J4473" s="10" t="str">
        <x:v>SINGLESHOT_CAPTURED_DIAGNOSTIC_PASS</x:v>
      </x:c>
      <x:c r="K4473" s="10" t="str">
        <x:v>e76af507ccbc727f9ae08ca6d798f3e9802b24369257c7cda7718d0d75691d9d</x:v>
      </x:c>
      <x:c r="L4473" s="10" t="str">
        <x:v>historical_three</x:v>
      </x:c>
      <x:c r="M4473" s="10" t="n">
        <x:v>1</x:v>
      </x:c>
      <x:c r="N4473" s="10" t="n">
        <x:v>0</x:v>
      </x:c>
      <x:c r="O4473" s="10" t="n">
        <x:v>0</x:v>
      </x:c>
      <x:c r="P4473" s="9" t="str">
        <x:f>'CaseReview'!U101</x:f>
        <x:v>FAIL</x:v>
      </x:c>
      <x:c r="Q4473" s="9" t="n">
        <x:f>IF(AND(T4473=1,G4473=P4473),1,0)</x:f>
        <x:v>1</x:v>
      </x:c>
      <x:c r="R4473" s="9" t="n">
        <x:f>IF(AND(T4473=1,G4473="PASS",P4473="FAIL"),1,0)</x:f>
        <x:v>0</x:v>
      </x:c>
      <x:c r="S4473" s="9" t="n">
        <x:f>IF(AND(T4473=1,G4473="FAIL",P4473="PASS"),1,0)</x:f>
        <x:v>0</x:v>
      </x:c>
      <x:c r="T4473" s="9" t="n">
        <x:v>1</x:v>
      </x:c>
      <x:c r="U4473" s="9" t="n">
        <x:v>8</x:v>
      </x:c>
      <x:c r="V4473" s="9" t="str">
        <x:v>MVP/SHACL_GENERATION_PIPELINE/experiments/LUNA_CONTEXTUAL_SINGLESHOT/RUN_01/runs/RUN-I2-018-20260831T142700053542Z/artifacts/attempt_01/extracted_shape.ttl</x:v>
      </x:c>
    </x:row>
    <x:row r="4474" ht="22" customHeight="1">
      <x:c r="A4474" s="10" t="str">
        <x:v>SINGLESHOT</x:v>
      </x:c>
      <x:c r="B4474" s="10" t="str">
        <x:v>I2-018</x:v>
      </x:c>
      <x:c r="C4474" s="10" t="str">
        <x:v>I2-018-F03</x:v>
      </x:c>
      <x:c r="D4474" s="10" t="str">
        <x:v>RUN_01</x:v>
      </x:c>
      <x:c r="E4474" s="10" t="str">
        <x:v>ORIGINAL_LEDGER</x:v>
      </x:c>
      <x:c r="F4474" s="10" t="str">
        <x:v>FAIL</x:v>
      </x:c>
      <x:c r="G4474" s="10" t="str">
        <x:v>FAIL</x:v>
      </x:c>
      <x:c r="H4474" s="10" t="str">
        <x:v>EXECUTED</x:v>
      </x:c>
      <x:c r="I4474" s="10" t="str">
        <x:v>PARSED</x:v>
      </x:c>
      <x:c r="J4474" s="10" t="str">
        <x:v>SINGLESHOT_CAPTURED_DIAGNOSTIC_PASS</x:v>
      </x:c>
      <x:c r="K4474" s="10" t="str">
        <x:v>e76af507ccbc727f9ae08ca6d798f3e9802b24369257c7cda7718d0d75691d9d</x:v>
      </x:c>
      <x:c r="L4474" s="10" t="str">
        <x:v>historical_three</x:v>
      </x:c>
      <x:c r="M4474" s="10" t="n">
        <x:v>1</x:v>
      </x:c>
      <x:c r="N4474" s="10" t="n">
        <x:v>0</x:v>
      </x:c>
      <x:c r="O4474" s="10" t="n">
        <x:v>0</x:v>
      </x:c>
      <x:c r="P4474" s="9" t="str">
        <x:f>'CaseReview'!U102</x:f>
        <x:v>FAIL</x:v>
      </x:c>
      <x:c r="Q4474" s="9" t="n">
        <x:f>IF(AND(T4474=1,G4474=P4474),1,0)</x:f>
        <x:v>1</x:v>
      </x:c>
      <x:c r="R4474" s="9" t="n">
        <x:f>IF(AND(T4474=1,G4474="PASS",P4474="FAIL"),1,0)</x:f>
        <x:v>0</x:v>
      </x:c>
      <x:c r="S4474" s="9" t="n">
        <x:f>IF(AND(T4474=1,G4474="FAIL",P4474="PASS"),1,0)</x:f>
        <x:v>0</x:v>
      </x:c>
      <x:c r="T4474" s="9" t="n">
        <x:v>1</x:v>
      </x:c>
      <x:c r="U4474" s="9" t="n">
        <x:v>8</x:v>
      </x:c>
      <x:c r="V4474" s="9" t="str">
        <x:v>MVP/SHACL_GENERATION_PIPELINE/experiments/LUNA_CONTEXTUAL_SINGLESHOT/RUN_01/runs/RUN-I2-018-20260831T142700053542Z/artifacts/attempt_01/extracted_shape.ttl</x:v>
      </x:c>
    </x:row>
    <x:row r="4475" ht="22" customHeight="1">
      <x:c r="A4475" s="10" t="str">
        <x:v>SINGLESHOT</x:v>
      </x:c>
      <x:c r="B4475" s="10" t="str">
        <x:v>I2-018</x:v>
      </x:c>
      <x:c r="C4475" s="10" t="str">
        <x:v>I2-018-F04</x:v>
      </x:c>
      <x:c r="D4475" s="10" t="str">
        <x:v>RUN_01</x:v>
      </x:c>
      <x:c r="E4475" s="10" t="str">
        <x:v>ORIGINAL_LEDGER</x:v>
      </x:c>
      <x:c r="F4475" s="10" t="str">
        <x:v>FAIL</x:v>
      </x:c>
      <x:c r="G4475" s="10" t="str">
        <x:v>FAIL</x:v>
      </x:c>
      <x:c r="H4475" s="10" t="str">
        <x:v>EXECUTED</x:v>
      </x:c>
      <x:c r="I4475" s="10" t="str">
        <x:v>PARSED</x:v>
      </x:c>
      <x:c r="J4475" s="10" t="str">
        <x:v>SINGLESHOT_CAPTURED_DIAGNOSTIC_PASS</x:v>
      </x:c>
      <x:c r="K4475" s="10" t="str">
        <x:v>e76af507ccbc727f9ae08ca6d798f3e9802b24369257c7cda7718d0d75691d9d</x:v>
      </x:c>
      <x:c r="L4475" s="10" t="str">
        <x:v>historical_three</x:v>
      </x:c>
      <x:c r="M4475" s="10" t="n">
        <x:v>1</x:v>
      </x:c>
      <x:c r="N4475" s="10" t="n">
        <x:v>0</x:v>
      </x:c>
      <x:c r="O4475" s="10" t="n">
        <x:v>0</x:v>
      </x:c>
      <x:c r="P4475" s="9" t="str">
        <x:f>'CaseReview'!U103</x:f>
        <x:v>FAIL</x:v>
      </x:c>
      <x:c r="Q4475" s="9" t="n">
        <x:f>IF(AND(T4475=1,G4475=P4475),1,0)</x:f>
        <x:v>1</x:v>
      </x:c>
      <x:c r="R4475" s="9" t="n">
        <x:f>IF(AND(T4475=1,G4475="PASS",P4475="FAIL"),1,0)</x:f>
        <x:v>0</x:v>
      </x:c>
      <x:c r="S4475" s="9" t="n">
        <x:f>IF(AND(T4475=1,G4475="FAIL",P4475="PASS"),1,0)</x:f>
        <x:v>0</x:v>
      </x:c>
      <x:c r="T4475" s="9" t="n">
        <x:v>1</x:v>
      </x:c>
      <x:c r="U4475" s="9" t="n">
        <x:v>8</x:v>
      </x:c>
      <x:c r="V4475" s="9" t="str">
        <x:v>MVP/SHACL_GENERATION_PIPELINE/experiments/LUNA_CONTEXTUAL_SINGLESHOT/RUN_01/runs/RUN-I2-018-20260831T142700053542Z/artifacts/attempt_01/extracted_shape.ttl</x:v>
      </x:c>
    </x:row>
    <x:row r="4476" ht="22" customHeight="1">
      <x:c r="A4476" s="10" t="str">
        <x:v>SINGLESHOT</x:v>
      </x:c>
      <x:c r="B4476" s="10" t="str">
        <x:v>I2-018</x:v>
      </x:c>
      <x:c r="C4476" s="10" t="str">
        <x:v>I2-018-F05</x:v>
      </x:c>
      <x:c r="D4476" s="10" t="str">
        <x:v>RUN_01</x:v>
      </x:c>
      <x:c r="E4476" s="10" t="str">
        <x:v>ORIGINAL_LEDGER</x:v>
      </x:c>
      <x:c r="F4476" s="10" t="str">
        <x:v>FAIL</x:v>
      </x:c>
      <x:c r="G4476" s="10" t="str">
        <x:v>FAIL</x:v>
      </x:c>
      <x:c r="H4476" s="10" t="str">
        <x:v>EXECUTED</x:v>
      </x:c>
      <x:c r="I4476" s="10" t="str">
        <x:v>PARSED</x:v>
      </x:c>
      <x:c r="J4476" s="10" t="str">
        <x:v>SINGLESHOT_CAPTURED_DIAGNOSTIC_PASS</x:v>
      </x:c>
      <x:c r="K4476" s="10" t="str">
        <x:v>e76af507ccbc727f9ae08ca6d798f3e9802b24369257c7cda7718d0d75691d9d</x:v>
      </x:c>
      <x:c r="L4476" s="10" t="str">
        <x:v>historical_three</x:v>
      </x:c>
      <x:c r="M4476" s="10" t="n">
        <x:v>1</x:v>
      </x:c>
      <x:c r="N4476" s="10" t="n">
        <x:v>0</x:v>
      </x:c>
      <x:c r="O4476" s="10" t="n">
        <x:v>0</x:v>
      </x:c>
      <x:c r="P4476" s="9" t="str">
        <x:f>'CaseReview'!U104</x:f>
        <x:v>FAIL</x:v>
      </x:c>
      <x:c r="Q4476" s="9" t="n">
        <x:f>IF(AND(T4476=1,G4476=P4476),1,0)</x:f>
        <x:v>1</x:v>
      </x:c>
      <x:c r="R4476" s="9" t="n">
        <x:f>IF(AND(T4476=1,G4476="PASS",P4476="FAIL"),1,0)</x:f>
        <x:v>0</x:v>
      </x:c>
      <x:c r="S4476" s="9" t="n">
        <x:f>IF(AND(T4476=1,G4476="FAIL",P4476="PASS"),1,0)</x:f>
        <x:v>0</x:v>
      </x:c>
      <x:c r="T4476" s="9" t="n">
        <x:v>1</x:v>
      </x:c>
      <x:c r="U4476" s="9" t="n">
        <x:v>8</x:v>
      </x:c>
      <x:c r="V4476" s="9" t="str">
        <x:v>MVP/SHACL_GENERATION_PIPELINE/experiments/LUNA_CONTEXTUAL_SINGLESHOT/RUN_01/runs/RUN-I2-018-20260831T142700053542Z/artifacts/attempt_01/extracted_shape.ttl</x:v>
      </x:c>
    </x:row>
    <x:row r="4477" ht="22" customHeight="1">
      <x:c r="A4477" s="10" t="str">
        <x:v>SINGLESHOT</x:v>
      </x:c>
      <x:c r="B4477" s="10" t="str">
        <x:v>I2-018</x:v>
      </x:c>
      <x:c r="C4477" s="10" t="str">
        <x:v>I2-018-F06</x:v>
      </x:c>
      <x:c r="D4477" s="10" t="str">
        <x:v>RUN_01</x:v>
      </x:c>
      <x:c r="E4477" s="10" t="str">
        <x:v>ORIGINAL_LEDGER</x:v>
      </x:c>
      <x:c r="F4477" s="10" t="str">
        <x:v>FAIL</x:v>
      </x:c>
      <x:c r="G4477" s="10" t="str">
        <x:v>FAIL</x:v>
      </x:c>
      <x:c r="H4477" s="10" t="str">
        <x:v>EXECUTED</x:v>
      </x:c>
      <x:c r="I4477" s="10" t="str">
        <x:v>PARSED</x:v>
      </x:c>
      <x:c r="J4477" s="10" t="str">
        <x:v>SINGLESHOT_CAPTURED_DIAGNOSTIC_PASS</x:v>
      </x:c>
      <x:c r="K4477" s="10" t="str">
        <x:v>e76af507ccbc727f9ae08ca6d798f3e9802b24369257c7cda7718d0d75691d9d</x:v>
      </x:c>
      <x:c r="L4477" s="10" t="str">
        <x:v>historical_three</x:v>
      </x:c>
      <x:c r="M4477" s="10" t="n">
        <x:v>1</x:v>
      </x:c>
      <x:c r="N4477" s="10" t="n">
        <x:v>0</x:v>
      </x:c>
      <x:c r="O4477" s="10" t="n">
        <x:v>0</x:v>
      </x:c>
      <x:c r="P4477" s="9" t="str">
        <x:f>'CaseReview'!U105</x:f>
        <x:v>FAIL</x:v>
      </x:c>
      <x:c r="Q4477" s="9" t="n">
        <x:f>IF(AND(T4477=1,G4477=P4477),1,0)</x:f>
        <x:v>1</x:v>
      </x:c>
      <x:c r="R4477" s="9" t="n">
        <x:f>IF(AND(T4477=1,G4477="PASS",P4477="FAIL"),1,0)</x:f>
        <x:v>0</x:v>
      </x:c>
      <x:c r="S4477" s="9" t="n">
        <x:f>IF(AND(T4477=1,G4477="FAIL",P4477="PASS"),1,0)</x:f>
        <x:v>0</x:v>
      </x:c>
      <x:c r="T4477" s="9" t="n">
        <x:v>1</x:v>
      </x:c>
      <x:c r="U4477" s="9" t="n">
        <x:v>8</x:v>
      </x:c>
      <x:c r="V4477" s="9" t="str">
        <x:v>MVP/SHACL_GENERATION_PIPELINE/experiments/LUNA_CONTEXTUAL_SINGLESHOT/RUN_01/runs/RUN-I2-018-20260831T142700053542Z/artifacts/attempt_01/extracted_shape.ttl</x:v>
      </x:c>
    </x:row>
    <x:row r="4478" ht="22" customHeight="1">
      <x:c r="A4478" s="10" t="str">
        <x:v>SINGLESHOT</x:v>
      </x:c>
      <x:c r="B4478" s="10" t="str">
        <x:v>I2-018</x:v>
      </x:c>
      <x:c r="C4478" s="10" t="str">
        <x:v>I2-018-P01</x:v>
      </x:c>
      <x:c r="D4478" s="10" t="str">
        <x:v>RUN_01</x:v>
      </x:c>
      <x:c r="E4478" s="10" t="str">
        <x:v>ORIGINAL_LEDGER</x:v>
      </x:c>
      <x:c r="F4478" s="10" t="str">
        <x:v>PASS</x:v>
      </x:c>
      <x:c r="G4478" s="10" t="str">
        <x:v>FAIL</x:v>
      </x:c>
      <x:c r="H4478" s="10" t="str">
        <x:v>EXECUTED</x:v>
      </x:c>
      <x:c r="I4478" s="10" t="str">
        <x:v>PARSED</x:v>
      </x:c>
      <x:c r="J4478" s="10" t="str">
        <x:v>SINGLESHOT_CAPTURED_DIAGNOSTIC_PASS</x:v>
      </x:c>
      <x:c r="K4478" s="10" t="str">
        <x:v>e76af507ccbc727f9ae08ca6d798f3e9802b24369257c7cda7718d0d75691d9d</x:v>
      </x:c>
      <x:c r="L4478" s="10" t="str">
        <x:v>historical_three</x:v>
      </x:c>
      <x:c r="M4478" s="10" t="n">
        <x:v>0</x:v>
      </x:c>
      <x:c r="N4478" s="10" t="n">
        <x:v>0</x:v>
      </x:c>
      <x:c r="O4478" s="10" t="n">
        <x:v>1</x:v>
      </x:c>
      <x:c r="P4478" s="9" t="str">
        <x:f>'CaseReview'!U106</x:f>
        <x:v>PASS</x:v>
      </x:c>
      <x:c r="Q4478" s="9" t="n">
        <x:f>IF(AND(T4478=1,G4478=P4478),1,0)</x:f>
        <x:v>0</x:v>
      </x:c>
      <x:c r="R4478" s="9" t="n">
        <x:f>IF(AND(T4478=1,G4478="PASS",P4478="FAIL"),1,0)</x:f>
        <x:v>0</x:v>
      </x:c>
      <x:c r="S4478" s="9" t="n">
        <x:f>IF(AND(T4478=1,G4478="FAIL",P4478="PASS"),1,0)</x:f>
        <x:v>1</x:v>
      </x:c>
      <x:c r="T4478" s="9" t="n">
        <x:v>1</x:v>
      </x:c>
      <x:c r="U4478" s="9" t="n">
        <x:v>8</x:v>
      </x:c>
      <x:c r="V4478" s="9" t="str">
        <x:v>MVP/SHACL_GENERATION_PIPELINE/experiments/LUNA_CONTEXTUAL_SINGLESHOT/RUN_01/runs/RUN-I2-018-20260831T142700053542Z/artifacts/attempt_01/extracted_shape.ttl</x:v>
      </x:c>
    </x:row>
    <x:row r="4479" ht="22" customHeight="1">
      <x:c r="A4479" s="10" t="str">
        <x:v>SINGLESHOT</x:v>
      </x:c>
      <x:c r="B4479" s="10" t="str">
        <x:v>I2-018</x:v>
      </x:c>
      <x:c r="C4479" s="10" t="str">
        <x:v>I2-018-P02</x:v>
      </x:c>
      <x:c r="D4479" s="10" t="str">
        <x:v>RUN_01</x:v>
      </x:c>
      <x:c r="E4479" s="10" t="str">
        <x:v>ORIGINAL_LEDGER</x:v>
      </x:c>
      <x:c r="F4479" s="10" t="str">
        <x:v>PASS</x:v>
      </x:c>
      <x:c r="G4479" s="10" t="str">
        <x:v>FAIL</x:v>
      </x:c>
      <x:c r="H4479" s="10" t="str">
        <x:v>EXECUTED</x:v>
      </x:c>
      <x:c r="I4479" s="10" t="str">
        <x:v>PARSED</x:v>
      </x:c>
      <x:c r="J4479" s="10" t="str">
        <x:v>SINGLESHOT_CAPTURED_DIAGNOSTIC_PASS</x:v>
      </x:c>
      <x:c r="K4479" s="10" t="str">
        <x:v>e76af507ccbc727f9ae08ca6d798f3e9802b24369257c7cda7718d0d75691d9d</x:v>
      </x:c>
      <x:c r="L4479" s="10" t="str">
        <x:v>historical_three</x:v>
      </x:c>
      <x:c r="M4479" s="10" t="n">
        <x:v>0</x:v>
      </x:c>
      <x:c r="N4479" s="10" t="n">
        <x:v>0</x:v>
      </x:c>
      <x:c r="O4479" s="10" t="n">
        <x:v>1</x:v>
      </x:c>
      <x:c r="P4479" s="9" t="str">
        <x:f>'CaseReview'!U107</x:f>
        <x:v>PASS</x:v>
      </x:c>
      <x:c r="Q4479" s="9" t="n">
        <x:f>IF(AND(T4479=1,G4479=P4479),1,0)</x:f>
        <x:v>0</x:v>
      </x:c>
      <x:c r="R4479" s="9" t="n">
        <x:f>IF(AND(T4479=1,G4479="PASS",P4479="FAIL"),1,0)</x:f>
        <x:v>0</x:v>
      </x:c>
      <x:c r="S4479" s="9" t="n">
        <x:f>IF(AND(T4479=1,G4479="FAIL",P4479="PASS"),1,0)</x:f>
        <x:v>1</x:v>
      </x:c>
      <x:c r="T4479" s="9" t="n">
        <x:v>1</x:v>
      </x:c>
      <x:c r="U4479" s="9" t="n">
        <x:v>8</x:v>
      </x:c>
      <x:c r="V4479" s="9" t="str">
        <x:v>MVP/SHACL_GENERATION_PIPELINE/experiments/LUNA_CONTEXTUAL_SINGLESHOT/RUN_01/runs/RUN-I2-018-20260831T142700053542Z/artifacts/attempt_01/extracted_shape.ttl</x:v>
      </x:c>
    </x:row>
    <x:row r="4480" ht="22" customHeight="1">
      <x:c r="A4480" s="10" t="str">
        <x:v>SINGLESHOT</x:v>
      </x:c>
      <x:c r="B4480" s="10" t="str">
        <x:v>I2-019</x:v>
      </x:c>
      <x:c r="C4480" s="10" t="str">
        <x:v>I2-019-F01</x:v>
      </x:c>
      <x:c r="D4480" s="10" t="str">
        <x:v>RUN_01</x:v>
      </x:c>
      <x:c r="E4480" s="10" t="str">
        <x:v>ORIGINAL_LEDGER</x:v>
      </x:c>
      <x:c r="F4480" s="10" t="str">
        <x:v>FAIL</x:v>
      </x:c>
      <x:c r="G4480" s="10" t="str">
        <x:v>NO_VERDICT</x:v>
      </x:c>
      <x:c r="H4480" s="10" t="str">
        <x:v>INFRASTRUCTURE_FAILURE</x:v>
      </x:c>
      <x:c r="I4480" s="10" t="str">
        <x:v>NOT_PARSED</x:v>
      </x:c>
      <x:c r="J4480" s="10" t="str">
        <x:v>SINGLESHOT_CAPTURED_DIAGNOSTIC_FAIL</x:v>
      </x:c>
      <x:c r="K4480" s="10" t="str">
        <x:v>f83d88842ba06a1c40f4c18b7c3df5d3a7dbc15821da46c9cda360b13cc8aeb2</x:v>
      </x:c>
      <x:c r="L4480" s="10" t="str">
        <x:v>historical_three</x:v>
      </x:c>
      <x:c r="M4480" s="10" t="n">
        <x:v>0</x:v>
      </x:c>
      <x:c r="N4480" s="10" t="n">
        <x:v>0</x:v>
      </x:c>
      <x:c r="O4480" s="10" t="n">
        <x:v>0</x:v>
      </x:c>
      <x:c r="P4480" s="9" t="str">
        <x:f>'CaseReview'!U108</x:f>
        <x:v>FAIL</x:v>
      </x:c>
      <x:c r="Q4480" s="9" t="n">
        <x:f>IF(AND(T4480=1,G4480=P4480),1,0)</x:f>
        <x:v>0</x:v>
      </x:c>
      <x:c r="R4480" s="9" t="n">
        <x:f>IF(AND(T4480=1,G4480="PASS",P4480="FAIL"),1,0)</x:f>
        <x:v>0</x:v>
      </x:c>
      <x:c r="S4480" s="9" t="n">
        <x:f>IF(AND(T4480=1,G4480="FAIL",P4480="PASS"),1,0)</x:f>
        <x:v>0</x:v>
      </x:c>
      <x:c r="T4480" s="9" t="n">
        <x:v>0</x:v>
      </x:c>
      <x:c r="U4480" s="9" t="n">
        <x:v>6</x:v>
      </x:c>
      <x:c r="V4480" s="9" t="str">
        <x:v>MVP/SHACL_GENERATION_PIPELINE/experiments/LUNA_CONTEXTUAL_SINGLESHOT/RUN_01/runs/RUN-I2-019-20260831T142743893445Z/artifacts/attempt_01/extracted_shape.ttl</x:v>
      </x:c>
    </x:row>
    <x:row r="4481" ht="22" customHeight="1">
      <x:c r="A4481" s="10" t="str">
        <x:v>SINGLESHOT</x:v>
      </x:c>
      <x:c r="B4481" s="10" t="str">
        <x:v>I2-019</x:v>
      </x:c>
      <x:c r="C4481" s="10" t="str">
        <x:v>I2-019-F02</x:v>
      </x:c>
      <x:c r="D4481" s="10" t="str">
        <x:v>RUN_01</x:v>
      </x:c>
      <x:c r="E4481" s="10" t="str">
        <x:v>ORIGINAL_LEDGER</x:v>
      </x:c>
      <x:c r="F4481" s="10" t="str">
        <x:v>FAIL</x:v>
      </x:c>
      <x:c r="G4481" s="10" t="str">
        <x:v>NO_VERDICT</x:v>
      </x:c>
      <x:c r="H4481" s="10" t="str">
        <x:v>INFRASTRUCTURE_FAILURE</x:v>
      </x:c>
      <x:c r="I4481" s="10" t="str">
        <x:v>NOT_PARSED</x:v>
      </x:c>
      <x:c r="J4481" s="10" t="str">
        <x:v>SINGLESHOT_CAPTURED_DIAGNOSTIC_FAIL</x:v>
      </x:c>
      <x:c r="K4481" s="10" t="str">
        <x:v>f83d88842ba06a1c40f4c18b7c3df5d3a7dbc15821da46c9cda360b13cc8aeb2</x:v>
      </x:c>
      <x:c r="L4481" s="10" t="str">
        <x:v>historical_three</x:v>
      </x:c>
      <x:c r="M4481" s="10" t="n">
        <x:v>0</x:v>
      </x:c>
      <x:c r="N4481" s="10" t="n">
        <x:v>0</x:v>
      </x:c>
      <x:c r="O4481" s="10" t="n">
        <x:v>0</x:v>
      </x:c>
      <x:c r="P4481" s="9" t="str">
        <x:f>'CaseReview'!U109</x:f>
        <x:v>FAIL</x:v>
      </x:c>
      <x:c r="Q4481" s="9" t="n">
        <x:f>IF(AND(T4481=1,G4481=P4481),1,0)</x:f>
        <x:v>0</x:v>
      </x:c>
      <x:c r="R4481" s="9" t="n">
        <x:f>IF(AND(T4481=1,G4481="PASS",P4481="FAIL"),1,0)</x:f>
        <x:v>0</x:v>
      </x:c>
      <x:c r="S4481" s="9" t="n">
        <x:f>IF(AND(T4481=1,G4481="FAIL",P4481="PASS"),1,0)</x:f>
        <x:v>0</x:v>
      </x:c>
      <x:c r="T4481" s="9" t="n">
        <x:v>0</x:v>
      </x:c>
      <x:c r="U4481" s="9" t="n">
        <x:v>6</x:v>
      </x:c>
      <x:c r="V4481" s="9" t="str">
        <x:v>MVP/SHACL_GENERATION_PIPELINE/experiments/LUNA_CONTEXTUAL_SINGLESHOT/RUN_01/runs/RUN-I2-019-20260831T142743893445Z/artifacts/attempt_01/extracted_shape.ttl</x:v>
      </x:c>
    </x:row>
    <x:row r="4482" ht="22" customHeight="1">
      <x:c r="A4482" s="10" t="str">
        <x:v>SINGLESHOT</x:v>
      </x:c>
      <x:c r="B4482" s="10" t="str">
        <x:v>I2-019</x:v>
      </x:c>
      <x:c r="C4482" s="10" t="str">
        <x:v>I2-019-F03</x:v>
      </x:c>
      <x:c r="D4482" s="10" t="str">
        <x:v>RUN_01</x:v>
      </x:c>
      <x:c r="E4482" s="10" t="str">
        <x:v>ORIGINAL_LEDGER</x:v>
      </x:c>
      <x:c r="F4482" s="10" t="str">
        <x:v>FAIL</x:v>
      </x:c>
      <x:c r="G4482" s="10" t="str">
        <x:v>NO_VERDICT</x:v>
      </x:c>
      <x:c r="H4482" s="10" t="str">
        <x:v>INFRASTRUCTURE_FAILURE</x:v>
      </x:c>
      <x:c r="I4482" s="10" t="str">
        <x:v>NOT_PARSED</x:v>
      </x:c>
      <x:c r="J4482" s="10" t="str">
        <x:v>SINGLESHOT_CAPTURED_DIAGNOSTIC_FAIL</x:v>
      </x:c>
      <x:c r="K4482" s="10" t="str">
        <x:v>f83d88842ba06a1c40f4c18b7c3df5d3a7dbc15821da46c9cda360b13cc8aeb2</x:v>
      </x:c>
      <x:c r="L4482" s="10" t="str">
        <x:v>historical_three</x:v>
      </x:c>
      <x:c r="M4482" s="10" t="n">
        <x:v>0</x:v>
      </x:c>
      <x:c r="N4482" s="10" t="n">
        <x:v>0</x:v>
      </x:c>
      <x:c r="O4482" s="10" t="n">
        <x:v>0</x:v>
      </x:c>
      <x:c r="P4482" s="9" t="str">
        <x:f>'CaseReview'!U110</x:f>
        <x:v>FAIL</x:v>
      </x:c>
      <x:c r="Q4482" s="9" t="n">
        <x:f>IF(AND(T4482=1,G4482=P4482),1,0)</x:f>
        <x:v>0</x:v>
      </x:c>
      <x:c r="R4482" s="9" t="n">
        <x:f>IF(AND(T4482=1,G4482="PASS",P4482="FAIL"),1,0)</x:f>
        <x:v>0</x:v>
      </x:c>
      <x:c r="S4482" s="9" t="n">
        <x:f>IF(AND(T4482=1,G4482="FAIL",P4482="PASS"),1,0)</x:f>
        <x:v>0</x:v>
      </x:c>
      <x:c r="T4482" s="9" t="n">
        <x:v>0</x:v>
      </x:c>
      <x:c r="U4482" s="9" t="n">
        <x:v>6</x:v>
      </x:c>
      <x:c r="V4482" s="9" t="str">
        <x:v>MVP/SHACL_GENERATION_PIPELINE/experiments/LUNA_CONTEXTUAL_SINGLESHOT/RUN_01/runs/RUN-I2-019-20260831T142743893445Z/artifacts/attempt_01/extracted_shape.ttl</x:v>
      </x:c>
    </x:row>
    <x:row r="4483" ht="22" customHeight="1">
      <x:c r="A4483" s="10" t="str">
        <x:v>SINGLESHOT</x:v>
      </x:c>
      <x:c r="B4483" s="10" t="str">
        <x:v>I2-019</x:v>
      </x:c>
      <x:c r="C4483" s="10" t="str">
        <x:v>I2-019-F04</x:v>
      </x:c>
      <x:c r="D4483" s="10" t="str">
        <x:v>RUN_01</x:v>
      </x:c>
      <x:c r="E4483" s="10" t="str">
        <x:v>ORIGINAL_LEDGER</x:v>
      </x:c>
      <x:c r="F4483" s="10" t="str">
        <x:v>FAIL</x:v>
      </x:c>
      <x:c r="G4483" s="10" t="str">
        <x:v>NO_VERDICT</x:v>
      </x:c>
      <x:c r="H4483" s="10" t="str">
        <x:v>INFRASTRUCTURE_FAILURE</x:v>
      </x:c>
      <x:c r="I4483" s="10" t="str">
        <x:v>NOT_PARSED</x:v>
      </x:c>
      <x:c r="J4483" s="10" t="str">
        <x:v>SINGLESHOT_CAPTURED_DIAGNOSTIC_FAIL</x:v>
      </x:c>
      <x:c r="K4483" s="10" t="str">
        <x:v>f83d88842ba06a1c40f4c18b7c3df5d3a7dbc15821da46c9cda360b13cc8aeb2</x:v>
      </x:c>
      <x:c r="L4483" s="10" t="str">
        <x:v>historical_three</x:v>
      </x:c>
      <x:c r="M4483" s="10" t="n">
        <x:v>0</x:v>
      </x:c>
      <x:c r="N4483" s="10" t="n">
        <x:v>0</x:v>
      </x:c>
      <x:c r="O4483" s="10" t="n">
        <x:v>0</x:v>
      </x:c>
      <x:c r="P4483" s="9" t="str">
        <x:f>'CaseReview'!U111</x:f>
        <x:v>FAIL</x:v>
      </x:c>
      <x:c r="Q4483" s="9" t="n">
        <x:f>IF(AND(T4483=1,G4483=P4483),1,0)</x:f>
        <x:v>0</x:v>
      </x:c>
      <x:c r="R4483" s="9" t="n">
        <x:f>IF(AND(T4483=1,G4483="PASS",P4483="FAIL"),1,0)</x:f>
        <x:v>0</x:v>
      </x:c>
      <x:c r="S4483" s="9" t="n">
        <x:f>IF(AND(T4483=1,G4483="FAIL",P4483="PASS"),1,0)</x:f>
        <x:v>0</x:v>
      </x:c>
      <x:c r="T4483" s="9" t="n">
        <x:v>0</x:v>
      </x:c>
      <x:c r="U4483" s="9" t="n">
        <x:v>6</x:v>
      </x:c>
      <x:c r="V4483" s="9" t="str">
        <x:v>MVP/SHACL_GENERATION_PIPELINE/experiments/LUNA_CONTEXTUAL_SINGLESHOT/RUN_01/runs/RUN-I2-019-20260831T142743893445Z/artifacts/attempt_01/extracted_shape.ttl</x:v>
      </x:c>
    </x:row>
    <x:row r="4484" ht="22" customHeight="1">
      <x:c r="A4484" s="10" t="str">
        <x:v>SINGLESHOT</x:v>
      </x:c>
      <x:c r="B4484" s="10" t="str">
        <x:v>I2-019</x:v>
      </x:c>
      <x:c r="C4484" s="10" t="str">
        <x:v>I2-019-P01</x:v>
      </x:c>
      <x:c r="D4484" s="10" t="str">
        <x:v>RUN_01</x:v>
      </x:c>
      <x:c r="E4484" s="10" t="str">
        <x:v>ORIGINAL_LEDGER</x:v>
      </x:c>
      <x:c r="F4484" s="10" t="str">
        <x:v>PASS</x:v>
      </x:c>
      <x:c r="G4484" s="10" t="str">
        <x:v>NO_VERDICT</x:v>
      </x:c>
      <x:c r="H4484" s="10" t="str">
        <x:v>INFRASTRUCTURE_FAILURE</x:v>
      </x:c>
      <x:c r="I4484" s="10" t="str">
        <x:v>NOT_PARSED</x:v>
      </x:c>
      <x:c r="J4484" s="10" t="str">
        <x:v>SINGLESHOT_CAPTURED_DIAGNOSTIC_FAIL</x:v>
      </x:c>
      <x:c r="K4484" s="10" t="str">
        <x:v>f83d88842ba06a1c40f4c18b7c3df5d3a7dbc15821da46c9cda360b13cc8aeb2</x:v>
      </x:c>
      <x:c r="L4484" s="10" t="str">
        <x:v>historical_three</x:v>
      </x:c>
      <x:c r="M4484" s="10" t="n">
        <x:v>0</x:v>
      </x:c>
      <x:c r="N4484" s="10" t="n">
        <x:v>0</x:v>
      </x:c>
      <x:c r="O4484" s="10" t="n">
        <x:v>0</x:v>
      </x:c>
      <x:c r="P4484" s="9" t="str">
        <x:f>'CaseReview'!U112</x:f>
        <x:v>PASS</x:v>
      </x:c>
      <x:c r="Q4484" s="9" t="n">
        <x:f>IF(AND(T4484=1,G4484=P4484),1,0)</x:f>
        <x:v>0</x:v>
      </x:c>
      <x:c r="R4484" s="9" t="n">
        <x:f>IF(AND(T4484=1,G4484="PASS",P4484="FAIL"),1,0)</x:f>
        <x:v>0</x:v>
      </x:c>
      <x:c r="S4484" s="9" t="n">
        <x:f>IF(AND(T4484=1,G4484="FAIL",P4484="PASS"),1,0)</x:f>
        <x:v>0</x:v>
      </x:c>
      <x:c r="T4484" s="9" t="n">
        <x:v>0</x:v>
      </x:c>
      <x:c r="U4484" s="9" t="n">
        <x:v>6</x:v>
      </x:c>
      <x:c r="V4484" s="9" t="str">
        <x:v>MVP/SHACL_GENERATION_PIPELINE/experiments/LUNA_CONTEXTUAL_SINGLESHOT/RUN_01/runs/RUN-I2-019-20260831T142743893445Z/artifacts/attempt_01/extracted_shape.ttl</x:v>
      </x:c>
    </x:row>
    <x:row r="4485" ht="22" customHeight="1">
      <x:c r="A4485" s="10" t="str">
        <x:v>SINGLESHOT</x:v>
      </x:c>
      <x:c r="B4485" s="10" t="str">
        <x:v>I2-019</x:v>
      </x:c>
      <x:c r="C4485" s="10" t="str">
        <x:v>I2-019-P02</x:v>
      </x:c>
      <x:c r="D4485" s="10" t="str">
        <x:v>RUN_01</x:v>
      </x:c>
      <x:c r="E4485" s="10" t="str">
        <x:v>ORIGINAL_LEDGER</x:v>
      </x:c>
      <x:c r="F4485" s="10" t="str">
        <x:v>PASS</x:v>
      </x:c>
      <x:c r="G4485" s="10" t="str">
        <x:v>NO_VERDICT</x:v>
      </x:c>
      <x:c r="H4485" s="10" t="str">
        <x:v>INFRASTRUCTURE_FAILURE</x:v>
      </x:c>
      <x:c r="I4485" s="10" t="str">
        <x:v>NOT_PARSED</x:v>
      </x:c>
      <x:c r="J4485" s="10" t="str">
        <x:v>SINGLESHOT_CAPTURED_DIAGNOSTIC_FAIL</x:v>
      </x:c>
      <x:c r="K4485" s="10" t="str">
        <x:v>f83d88842ba06a1c40f4c18b7c3df5d3a7dbc15821da46c9cda360b13cc8aeb2</x:v>
      </x:c>
      <x:c r="L4485" s="10" t="str">
        <x:v>historical_three</x:v>
      </x:c>
      <x:c r="M4485" s="10" t="n">
        <x:v>0</x:v>
      </x:c>
      <x:c r="N4485" s="10" t="n">
        <x:v>0</x:v>
      </x:c>
      <x:c r="O4485" s="10" t="n">
        <x:v>0</x:v>
      </x:c>
      <x:c r="P4485" s="9" t="str">
        <x:f>'CaseReview'!U113</x:f>
        <x:v>PASS</x:v>
      </x:c>
      <x:c r="Q4485" s="9" t="n">
        <x:f>IF(AND(T4485=1,G4485=P4485),1,0)</x:f>
        <x:v>0</x:v>
      </x:c>
      <x:c r="R4485" s="9" t="n">
        <x:f>IF(AND(T4485=1,G4485="PASS",P4485="FAIL"),1,0)</x:f>
        <x:v>0</x:v>
      </x:c>
      <x:c r="S4485" s="9" t="n">
        <x:f>IF(AND(T4485=1,G4485="FAIL",P4485="PASS"),1,0)</x:f>
        <x:v>0</x:v>
      </x:c>
      <x:c r="T4485" s="9" t="n">
        <x:v>0</x:v>
      </x:c>
      <x:c r="U4485" s="9" t="n">
        <x:v>6</x:v>
      </x:c>
      <x:c r="V4485" s="9" t="str">
        <x:v>MVP/SHACL_GENERATION_PIPELINE/experiments/LUNA_CONTEXTUAL_SINGLESHOT/RUN_01/runs/RUN-I2-019-20260831T142743893445Z/artifacts/attempt_01/extracted_shape.ttl</x:v>
      </x:c>
    </x:row>
    <x:row r="4486" ht="22" customHeight="1">
      <x:c r="A4486" s="10" t="str">
        <x:v>SINGLESHOT</x:v>
      </x:c>
      <x:c r="B4486" s="10" t="str">
        <x:v>I2-021</x:v>
      </x:c>
      <x:c r="C4486" s="10" t="str">
        <x:v>I2-021-F-F01</x:v>
      </x:c>
      <x:c r="D4486" s="10" t="str">
        <x:v>RUN_01</x:v>
      </x:c>
      <x:c r="E4486" s="10" t="str">
        <x:v>ORIGINAL_LEDGER</x:v>
      </x:c>
      <x:c r="F4486" s="10" t="str">
        <x:v>FAIL</x:v>
      </x:c>
      <x:c r="G4486" s="10" t="str">
        <x:v>FAIL</x:v>
      </x:c>
      <x:c r="H4486" s="10" t="str">
        <x:v>EXECUTED</x:v>
      </x:c>
      <x:c r="I4486" s="10" t="str">
        <x:v>PARSED</x:v>
      </x:c>
      <x:c r="J4486" s="10" t="str">
        <x:v>SINGLESHOT_CAPTURED_DIAGNOSTIC_PASS</x:v>
      </x:c>
      <x:c r="K4486" s="10" t="str">
        <x:v>8deda1bd1cf00847e3cf69811ca4651cb779b6a4e9c4c08f343bcf52c5f622f5</x:v>
      </x:c>
      <x:c r="L4486" s="10" t="str">
        <x:v>historical_three</x:v>
      </x:c>
      <x:c r="M4486" s="10" t="n">
        <x:v>1</x:v>
      </x:c>
      <x:c r="N4486" s="10" t="n">
        <x:v>0</x:v>
      </x:c>
      <x:c r="O4486" s="10" t="n">
        <x:v>0</x:v>
      </x:c>
      <x:c r="P4486" s="9" t="str">
        <x:f>'CaseReview'!U114</x:f>
        <x:v>FAIL</x:v>
      </x:c>
      <x:c r="Q4486" s="9" t="n">
        <x:f>IF(AND(T4486=1,G4486=P4486),1,0)</x:f>
        <x:v>1</x:v>
      </x:c>
      <x:c r="R4486" s="9" t="n">
        <x:f>IF(AND(T4486=1,G4486="PASS",P4486="FAIL"),1,0)</x:f>
        <x:v>0</x:v>
      </x:c>
      <x:c r="S4486" s="9" t="n">
        <x:f>IF(AND(T4486=1,G4486="FAIL",P4486="PASS"),1,0)</x:f>
        <x:v>0</x:v>
      </x:c>
      <x:c r="T4486" s="9" t="n">
        <x:v>1</x:v>
      </x:c>
      <x:c r="U4486" s="9" t="n">
        <x:v>6</x:v>
      </x:c>
      <x:c r="V4486" s="9" t="str">
        <x:v>MVP/SHACL_GENERATION_PIPELINE/experiments/LUNA_CONTEXTUAL_SINGLESHOT/RUN_01/runs/RUN-I2-021-20260831T142833076191Z/artifacts/attempt_01/extracted_shape.ttl</x:v>
      </x:c>
    </x:row>
    <x:row r="4487" ht="22" customHeight="1">
      <x:c r="A4487" s="10" t="str">
        <x:v>SINGLESHOT</x:v>
      </x:c>
      <x:c r="B4487" s="10" t="str">
        <x:v>I2-021</x:v>
      </x:c>
      <x:c r="C4487" s="10" t="str">
        <x:v>I2-021-F-F02</x:v>
      </x:c>
      <x:c r="D4487" s="10" t="str">
        <x:v>RUN_01</x:v>
      </x:c>
      <x:c r="E4487" s="10" t="str">
        <x:v>ORIGINAL_LEDGER</x:v>
      </x:c>
      <x:c r="F4487" s="10" t="str">
        <x:v>FAIL</x:v>
      </x:c>
      <x:c r="G4487" s="10" t="str">
        <x:v>FAIL</x:v>
      </x:c>
      <x:c r="H4487" s="10" t="str">
        <x:v>EXECUTED</x:v>
      </x:c>
      <x:c r="I4487" s="10" t="str">
        <x:v>PARSED</x:v>
      </x:c>
      <x:c r="J4487" s="10" t="str">
        <x:v>SINGLESHOT_CAPTURED_DIAGNOSTIC_PASS</x:v>
      </x:c>
      <x:c r="K4487" s="10" t="str">
        <x:v>8deda1bd1cf00847e3cf69811ca4651cb779b6a4e9c4c08f343bcf52c5f622f5</x:v>
      </x:c>
      <x:c r="L4487" s="10" t="str">
        <x:v>historical_three</x:v>
      </x:c>
      <x:c r="M4487" s="10" t="n">
        <x:v>1</x:v>
      </x:c>
      <x:c r="N4487" s="10" t="n">
        <x:v>0</x:v>
      </x:c>
      <x:c r="O4487" s="10" t="n">
        <x:v>0</x:v>
      </x:c>
      <x:c r="P4487" s="9" t="str">
        <x:f>'CaseReview'!U115</x:f>
        <x:v>FAIL</x:v>
      </x:c>
      <x:c r="Q4487" s="9" t="n">
        <x:f>IF(AND(T4487=1,G4487=P4487),1,0)</x:f>
        <x:v>1</x:v>
      </x:c>
      <x:c r="R4487" s="9" t="n">
        <x:f>IF(AND(T4487=1,G4487="PASS",P4487="FAIL"),1,0)</x:f>
        <x:v>0</x:v>
      </x:c>
      <x:c r="S4487" s="9" t="n">
        <x:f>IF(AND(T4487=1,G4487="FAIL",P4487="PASS"),1,0)</x:f>
        <x:v>0</x:v>
      </x:c>
      <x:c r="T4487" s="9" t="n">
        <x:v>1</x:v>
      </x:c>
      <x:c r="U4487" s="9" t="n">
        <x:v>6</x:v>
      </x:c>
      <x:c r="V4487" s="9" t="str">
        <x:v>MVP/SHACL_GENERATION_PIPELINE/experiments/LUNA_CONTEXTUAL_SINGLESHOT/RUN_01/runs/RUN-I2-021-20260831T142833076191Z/artifacts/attempt_01/extracted_shape.ttl</x:v>
      </x:c>
    </x:row>
    <x:row r="4488" ht="22" customHeight="1">
      <x:c r="A4488" s="10" t="str">
        <x:v>SINGLESHOT</x:v>
      </x:c>
      <x:c r="B4488" s="10" t="str">
        <x:v>I2-021</x:v>
      </x:c>
      <x:c r="C4488" s="10" t="str">
        <x:v>I2-021-F-F03</x:v>
      </x:c>
      <x:c r="D4488" s="10" t="str">
        <x:v>RUN_01</x:v>
      </x:c>
      <x:c r="E4488" s="10" t="str">
        <x:v>ORIGINAL_LEDGER</x:v>
      </x:c>
      <x:c r="F4488" s="10" t="str">
        <x:v>FAIL</x:v>
      </x:c>
      <x:c r="G4488" s="10" t="str">
        <x:v>FAIL</x:v>
      </x:c>
      <x:c r="H4488" s="10" t="str">
        <x:v>EXECUTED</x:v>
      </x:c>
      <x:c r="I4488" s="10" t="str">
        <x:v>PARSED</x:v>
      </x:c>
      <x:c r="J4488" s="10" t="str">
        <x:v>SINGLESHOT_CAPTURED_DIAGNOSTIC_PASS</x:v>
      </x:c>
      <x:c r="K4488" s="10" t="str">
        <x:v>8deda1bd1cf00847e3cf69811ca4651cb779b6a4e9c4c08f343bcf52c5f622f5</x:v>
      </x:c>
      <x:c r="L4488" s="10" t="str">
        <x:v>historical_three</x:v>
      </x:c>
      <x:c r="M4488" s="10" t="n">
        <x:v>1</x:v>
      </x:c>
      <x:c r="N4488" s="10" t="n">
        <x:v>0</x:v>
      </x:c>
      <x:c r="O4488" s="10" t="n">
        <x:v>0</x:v>
      </x:c>
      <x:c r="P4488" s="9" t="str">
        <x:f>'CaseReview'!U116</x:f>
        <x:v>FAIL</x:v>
      </x:c>
      <x:c r="Q4488" s="9" t="n">
        <x:f>IF(AND(T4488=1,G4488=P4488),1,0)</x:f>
        <x:v>1</x:v>
      </x:c>
      <x:c r="R4488" s="9" t="n">
        <x:f>IF(AND(T4488=1,G4488="PASS",P4488="FAIL"),1,0)</x:f>
        <x:v>0</x:v>
      </x:c>
      <x:c r="S4488" s="9" t="n">
        <x:f>IF(AND(T4488=1,G4488="FAIL",P4488="PASS"),1,0)</x:f>
        <x:v>0</x:v>
      </x:c>
      <x:c r="T4488" s="9" t="n">
        <x:v>1</x:v>
      </x:c>
      <x:c r="U4488" s="9" t="n">
        <x:v>6</x:v>
      </x:c>
      <x:c r="V4488" s="9" t="str">
        <x:v>MVP/SHACL_GENERATION_PIPELINE/experiments/LUNA_CONTEXTUAL_SINGLESHOT/RUN_01/runs/RUN-I2-021-20260831T142833076191Z/artifacts/attempt_01/extracted_shape.ttl</x:v>
      </x:c>
    </x:row>
    <x:row r="4489" ht="22" customHeight="1">
      <x:c r="A4489" s="10" t="str">
        <x:v>SINGLESHOT</x:v>
      </x:c>
      <x:c r="B4489" s="10" t="str">
        <x:v>I2-021</x:v>
      </x:c>
      <x:c r="C4489" s="10" t="str">
        <x:v>I2-021-F-F04</x:v>
      </x:c>
      <x:c r="D4489" s="10" t="str">
        <x:v>RUN_01</x:v>
      </x:c>
      <x:c r="E4489" s="10" t="str">
        <x:v>ORIGINAL_LEDGER</x:v>
      </x:c>
      <x:c r="F4489" s="10" t="str">
        <x:v>FAIL</x:v>
      </x:c>
      <x:c r="G4489" s="10" t="str">
        <x:v>FAIL</x:v>
      </x:c>
      <x:c r="H4489" s="10" t="str">
        <x:v>EXECUTED</x:v>
      </x:c>
      <x:c r="I4489" s="10" t="str">
        <x:v>PARSED</x:v>
      </x:c>
      <x:c r="J4489" s="10" t="str">
        <x:v>SINGLESHOT_CAPTURED_DIAGNOSTIC_PASS</x:v>
      </x:c>
      <x:c r="K4489" s="10" t="str">
        <x:v>8deda1bd1cf00847e3cf69811ca4651cb779b6a4e9c4c08f343bcf52c5f622f5</x:v>
      </x:c>
      <x:c r="L4489" s="10" t="str">
        <x:v>historical_three</x:v>
      </x:c>
      <x:c r="M4489" s="10" t="n">
        <x:v>1</x:v>
      </x:c>
      <x:c r="N4489" s="10" t="n">
        <x:v>0</x:v>
      </x:c>
      <x:c r="O4489" s="10" t="n">
        <x:v>0</x:v>
      </x:c>
      <x:c r="P4489" s="9" t="str">
        <x:f>'CaseReview'!U117</x:f>
        <x:v>FAIL</x:v>
      </x:c>
      <x:c r="Q4489" s="9" t="n">
        <x:f>IF(AND(T4489=1,G4489=P4489),1,0)</x:f>
        <x:v>1</x:v>
      </x:c>
      <x:c r="R4489" s="9" t="n">
        <x:f>IF(AND(T4489=1,G4489="PASS",P4489="FAIL"),1,0)</x:f>
        <x:v>0</x:v>
      </x:c>
      <x:c r="S4489" s="9" t="n">
        <x:f>IF(AND(T4489=1,G4489="FAIL",P4489="PASS"),1,0)</x:f>
        <x:v>0</x:v>
      </x:c>
      <x:c r="T4489" s="9" t="n">
        <x:v>1</x:v>
      </x:c>
      <x:c r="U4489" s="9" t="n">
        <x:v>6</x:v>
      </x:c>
      <x:c r="V4489" s="9" t="str">
        <x:v>MVP/SHACL_GENERATION_PIPELINE/experiments/LUNA_CONTEXTUAL_SINGLESHOT/RUN_01/runs/RUN-I2-021-20260831T142833076191Z/artifacts/attempt_01/extracted_shape.ttl</x:v>
      </x:c>
    </x:row>
    <x:row r="4490" ht="22" customHeight="1">
      <x:c r="A4490" s="10" t="str">
        <x:v>SINGLESHOT</x:v>
      </x:c>
      <x:c r="B4490" s="10" t="str">
        <x:v>I2-021</x:v>
      </x:c>
      <x:c r="C4490" s="10" t="str">
        <x:v>I2-021-F-P01</x:v>
      </x:c>
      <x:c r="D4490" s="10" t="str">
        <x:v>RUN_01</x:v>
      </x:c>
      <x:c r="E4490" s="10" t="str">
        <x:v>ORIGINAL_LEDGER</x:v>
      </x:c>
      <x:c r="F4490" s="10" t="str">
        <x:v>PASS</x:v>
      </x:c>
      <x:c r="G4490" s="10" t="str">
        <x:v>PASS</x:v>
      </x:c>
      <x:c r="H4490" s="10" t="str">
        <x:v>EXECUTED</x:v>
      </x:c>
      <x:c r="I4490" s="10" t="str">
        <x:v>PARSED</x:v>
      </x:c>
      <x:c r="J4490" s="10" t="str">
        <x:v>SINGLESHOT_CAPTURED_DIAGNOSTIC_PASS</x:v>
      </x:c>
      <x:c r="K4490" s="10" t="str">
        <x:v>8deda1bd1cf00847e3cf69811ca4651cb779b6a4e9c4c08f343bcf52c5f622f5</x:v>
      </x:c>
      <x:c r="L4490" s="10" t="str">
        <x:v>historical_three</x:v>
      </x:c>
      <x:c r="M4490" s="10" t="n">
        <x:v>1</x:v>
      </x:c>
      <x:c r="N4490" s="10" t="n">
        <x:v>0</x:v>
      </x:c>
      <x:c r="O4490" s="10" t="n">
        <x:v>0</x:v>
      </x:c>
      <x:c r="P4490" s="9" t="str">
        <x:f>'CaseReview'!U118</x:f>
        <x:v>PASS</x:v>
      </x:c>
      <x:c r="Q4490" s="9" t="n">
        <x:f>IF(AND(T4490=1,G4490=P4490),1,0)</x:f>
        <x:v>1</x:v>
      </x:c>
      <x:c r="R4490" s="9" t="n">
        <x:f>IF(AND(T4490=1,G4490="PASS",P4490="FAIL"),1,0)</x:f>
        <x:v>0</x:v>
      </x:c>
      <x:c r="S4490" s="9" t="n">
        <x:f>IF(AND(T4490=1,G4490="FAIL",P4490="PASS"),1,0)</x:f>
        <x:v>0</x:v>
      </x:c>
      <x:c r="T4490" s="9" t="n">
        <x:v>1</x:v>
      </x:c>
      <x:c r="U4490" s="9" t="n">
        <x:v>6</x:v>
      </x:c>
      <x:c r="V4490" s="9" t="str">
        <x:v>MVP/SHACL_GENERATION_PIPELINE/experiments/LUNA_CONTEXTUAL_SINGLESHOT/RUN_01/runs/RUN-I2-021-20260831T142833076191Z/artifacts/attempt_01/extracted_shape.ttl</x:v>
      </x:c>
    </x:row>
    <x:row r="4491" ht="22" customHeight="1">
      <x:c r="A4491" s="10" t="str">
        <x:v>SINGLESHOT</x:v>
      </x:c>
      <x:c r="B4491" s="10" t="str">
        <x:v>I2-021</x:v>
      </x:c>
      <x:c r="C4491" s="10" t="str">
        <x:v>I2-021-F-P02</x:v>
      </x:c>
      <x:c r="D4491" s="10" t="str">
        <x:v>RUN_01</x:v>
      </x:c>
      <x:c r="E4491" s="10" t="str">
        <x:v>ORIGINAL_LEDGER</x:v>
      </x:c>
      <x:c r="F4491" s="10" t="str">
        <x:v>PASS</x:v>
      </x:c>
      <x:c r="G4491" s="10" t="str">
        <x:v>PASS</x:v>
      </x:c>
      <x:c r="H4491" s="10" t="str">
        <x:v>EXECUTED</x:v>
      </x:c>
      <x:c r="I4491" s="10" t="str">
        <x:v>PARSED</x:v>
      </x:c>
      <x:c r="J4491" s="10" t="str">
        <x:v>SINGLESHOT_CAPTURED_DIAGNOSTIC_PASS</x:v>
      </x:c>
      <x:c r="K4491" s="10" t="str">
        <x:v>8deda1bd1cf00847e3cf69811ca4651cb779b6a4e9c4c08f343bcf52c5f622f5</x:v>
      </x:c>
      <x:c r="L4491" s="10" t="str">
        <x:v>historical_three</x:v>
      </x:c>
      <x:c r="M4491" s="10" t="n">
        <x:v>1</x:v>
      </x:c>
      <x:c r="N4491" s="10" t="n">
        <x:v>0</x:v>
      </x:c>
      <x:c r="O4491" s="10" t="n">
        <x:v>0</x:v>
      </x:c>
      <x:c r="P4491" s="9" t="str">
        <x:f>'CaseReview'!U119</x:f>
        <x:v>PASS</x:v>
      </x:c>
      <x:c r="Q4491" s="9" t="n">
        <x:f>IF(AND(T4491=1,G4491=P4491),1,0)</x:f>
        <x:v>1</x:v>
      </x:c>
      <x:c r="R4491" s="9" t="n">
        <x:f>IF(AND(T4491=1,G4491="PASS",P4491="FAIL"),1,0)</x:f>
        <x:v>0</x:v>
      </x:c>
      <x:c r="S4491" s="9" t="n">
        <x:f>IF(AND(T4491=1,G4491="FAIL",P4491="PASS"),1,0)</x:f>
        <x:v>0</x:v>
      </x:c>
      <x:c r="T4491" s="9" t="n">
        <x:v>1</x:v>
      </x:c>
      <x:c r="U4491" s="9" t="n">
        <x:v>6</x:v>
      </x:c>
      <x:c r="V4491" s="9" t="str">
        <x:v>MVP/SHACL_GENERATION_PIPELINE/experiments/LUNA_CONTEXTUAL_SINGLESHOT/RUN_01/runs/RUN-I2-021-20260831T142833076191Z/artifacts/attempt_01/extracted_shape.ttl</x:v>
      </x:c>
    </x:row>
    <x:row r="4492" ht="22" customHeight="1">
      <x:c r="A4492" s="10" t="str">
        <x:v>SINGLESHOT</x:v>
      </x:c>
      <x:c r="B4492" s="10" t="str">
        <x:v>I2-022</x:v>
      </x:c>
      <x:c r="C4492" s="10" t="str">
        <x:v>I2-022-F01</x:v>
      </x:c>
      <x:c r="D4492" s="10" t="str">
        <x:v>RUN_01</x:v>
      </x:c>
      <x:c r="E4492" s="10" t="str">
        <x:v>ORIGINAL_LEDGER</x:v>
      </x:c>
      <x:c r="F4492" s="10" t="str">
        <x:v>FAIL</x:v>
      </x:c>
      <x:c r="G4492" s="10" t="str">
        <x:v>FAIL</x:v>
      </x:c>
      <x:c r="H4492" s="10" t="str">
        <x:v>EXECUTED</x:v>
      </x:c>
      <x:c r="I4492" s="10" t="str">
        <x:v>PARSED</x:v>
      </x:c>
      <x:c r="J4492" s="10" t="str">
        <x:v>SINGLESHOT_CAPTURED_DIAGNOSTIC_PASS</x:v>
      </x:c>
      <x:c r="K4492" s="10" t="str">
        <x:v>77a0926085a0e12cf8ae928915c08a797959ecf15896ab228e8b235d10d9e6d7</x:v>
      </x:c>
      <x:c r="L4492" s="10" t="str">
        <x:v>historical_three</x:v>
      </x:c>
      <x:c r="M4492" s="10" t="n">
        <x:v>1</x:v>
      </x:c>
      <x:c r="N4492" s="10" t="n">
        <x:v>0</x:v>
      </x:c>
      <x:c r="O4492" s="10" t="n">
        <x:v>0</x:v>
      </x:c>
      <x:c r="P4492" s="9" t="str">
        <x:f>'CaseReview'!U120</x:f>
        <x:v>FAIL</x:v>
      </x:c>
      <x:c r="Q4492" s="9" t="n">
        <x:f>IF(AND(T4492=1,G4492=P4492),1,0)</x:f>
        <x:v>1</x:v>
      </x:c>
      <x:c r="R4492" s="9" t="n">
        <x:f>IF(AND(T4492=1,G4492="PASS",P4492="FAIL"),1,0)</x:f>
        <x:v>0</x:v>
      </x:c>
      <x:c r="S4492" s="9" t="n">
        <x:f>IF(AND(T4492=1,G4492="FAIL",P4492="PASS"),1,0)</x:f>
        <x:v>0</x:v>
      </x:c>
      <x:c r="T4492" s="9" t="n">
        <x:v>1</x:v>
      </x:c>
      <x:c r="U4492" s="9" t="n">
        <x:v>8</x:v>
      </x:c>
      <x:c r="V4492" s="9" t="str">
        <x:v>MVP/SHACL_GENERATION_PIPELINE/experiments/LUNA_CONTEXTUAL_SINGLESHOT/RUN_01/runs/RUN-I2-022-20260831T142856485081Z/artifacts/attempt_01/extracted_shape.ttl</x:v>
      </x:c>
    </x:row>
    <x:row r="4493" ht="22" customHeight="1">
      <x:c r="A4493" s="10" t="str">
        <x:v>SINGLESHOT</x:v>
      </x:c>
      <x:c r="B4493" s="10" t="str">
        <x:v>I2-022</x:v>
      </x:c>
      <x:c r="C4493" s="10" t="str">
        <x:v>I2-022-F02</x:v>
      </x:c>
      <x:c r="D4493" s="10" t="str">
        <x:v>RUN_01</x:v>
      </x:c>
      <x:c r="E4493" s="10" t="str">
        <x:v>ORIGINAL_LEDGER</x:v>
      </x:c>
      <x:c r="F4493" s="10" t="str">
        <x:v>FAIL</x:v>
      </x:c>
      <x:c r="G4493" s="10" t="str">
        <x:v>FAIL</x:v>
      </x:c>
      <x:c r="H4493" s="10" t="str">
        <x:v>EXECUTED</x:v>
      </x:c>
      <x:c r="I4493" s="10" t="str">
        <x:v>PARSED</x:v>
      </x:c>
      <x:c r="J4493" s="10" t="str">
        <x:v>SINGLESHOT_CAPTURED_DIAGNOSTIC_PASS</x:v>
      </x:c>
      <x:c r="K4493" s="10" t="str">
        <x:v>77a0926085a0e12cf8ae928915c08a797959ecf15896ab228e8b235d10d9e6d7</x:v>
      </x:c>
      <x:c r="L4493" s="10" t="str">
        <x:v>historical_three</x:v>
      </x:c>
      <x:c r="M4493" s="10" t="n">
        <x:v>1</x:v>
      </x:c>
      <x:c r="N4493" s="10" t="n">
        <x:v>0</x:v>
      </x:c>
      <x:c r="O4493" s="10" t="n">
        <x:v>0</x:v>
      </x:c>
      <x:c r="P4493" s="9" t="str">
        <x:f>'CaseReview'!U121</x:f>
        <x:v>FAIL</x:v>
      </x:c>
      <x:c r="Q4493" s="9" t="n">
        <x:f>IF(AND(T4493=1,G4493=P4493),1,0)</x:f>
        <x:v>1</x:v>
      </x:c>
      <x:c r="R4493" s="9" t="n">
        <x:f>IF(AND(T4493=1,G4493="PASS",P4493="FAIL"),1,0)</x:f>
        <x:v>0</x:v>
      </x:c>
      <x:c r="S4493" s="9" t="n">
        <x:f>IF(AND(T4493=1,G4493="FAIL",P4493="PASS"),1,0)</x:f>
        <x:v>0</x:v>
      </x:c>
      <x:c r="T4493" s="9" t="n">
        <x:v>1</x:v>
      </x:c>
      <x:c r="U4493" s="9" t="n">
        <x:v>8</x:v>
      </x:c>
      <x:c r="V4493" s="9" t="str">
        <x:v>MVP/SHACL_GENERATION_PIPELINE/experiments/LUNA_CONTEXTUAL_SINGLESHOT/RUN_01/runs/RUN-I2-022-20260831T142856485081Z/artifacts/attempt_01/extracted_shape.ttl</x:v>
      </x:c>
    </x:row>
    <x:row r="4494" ht="22" customHeight="1">
      <x:c r="A4494" s="10" t="str">
        <x:v>SINGLESHOT</x:v>
      </x:c>
      <x:c r="B4494" s="10" t="str">
        <x:v>I2-022</x:v>
      </x:c>
      <x:c r="C4494" s="10" t="str">
        <x:v>I2-022-F03</x:v>
      </x:c>
      <x:c r="D4494" s="10" t="str">
        <x:v>RUN_01</x:v>
      </x:c>
      <x:c r="E4494" s="10" t="str">
        <x:v>ORIGINAL_LEDGER</x:v>
      </x:c>
      <x:c r="F4494" s="10" t="str">
        <x:v>FAIL</x:v>
      </x:c>
      <x:c r="G4494" s="10" t="str">
        <x:v>FAIL</x:v>
      </x:c>
      <x:c r="H4494" s="10" t="str">
        <x:v>EXECUTED</x:v>
      </x:c>
      <x:c r="I4494" s="10" t="str">
        <x:v>PARSED</x:v>
      </x:c>
      <x:c r="J4494" s="10" t="str">
        <x:v>SINGLESHOT_CAPTURED_DIAGNOSTIC_PASS</x:v>
      </x:c>
      <x:c r="K4494" s="10" t="str">
        <x:v>77a0926085a0e12cf8ae928915c08a797959ecf15896ab228e8b235d10d9e6d7</x:v>
      </x:c>
      <x:c r="L4494" s="10" t="str">
        <x:v>historical_three</x:v>
      </x:c>
      <x:c r="M4494" s="10" t="n">
        <x:v>1</x:v>
      </x:c>
      <x:c r="N4494" s="10" t="n">
        <x:v>0</x:v>
      </x:c>
      <x:c r="O4494" s="10" t="n">
        <x:v>0</x:v>
      </x:c>
      <x:c r="P4494" s="9" t="str">
        <x:f>'CaseReview'!U122</x:f>
        <x:v>FAIL</x:v>
      </x:c>
      <x:c r="Q4494" s="9" t="n">
        <x:f>IF(AND(T4494=1,G4494=P4494),1,0)</x:f>
        <x:v>1</x:v>
      </x:c>
      <x:c r="R4494" s="9" t="n">
        <x:f>IF(AND(T4494=1,G4494="PASS",P4494="FAIL"),1,0)</x:f>
        <x:v>0</x:v>
      </x:c>
      <x:c r="S4494" s="9" t="n">
        <x:f>IF(AND(T4494=1,G4494="FAIL",P4494="PASS"),1,0)</x:f>
        <x:v>0</x:v>
      </x:c>
      <x:c r="T4494" s="9" t="n">
        <x:v>1</x:v>
      </x:c>
      <x:c r="U4494" s="9" t="n">
        <x:v>8</x:v>
      </x:c>
      <x:c r="V4494" s="9" t="str">
        <x:v>MVP/SHACL_GENERATION_PIPELINE/experiments/LUNA_CONTEXTUAL_SINGLESHOT/RUN_01/runs/RUN-I2-022-20260831T142856485081Z/artifacts/attempt_01/extracted_shape.ttl</x:v>
      </x:c>
    </x:row>
    <x:row r="4495" ht="22" customHeight="1">
      <x:c r="A4495" s="10" t="str">
        <x:v>SINGLESHOT</x:v>
      </x:c>
      <x:c r="B4495" s="10" t="str">
        <x:v>I2-022</x:v>
      </x:c>
      <x:c r="C4495" s="10" t="str">
        <x:v>I2-022-F04</x:v>
      </x:c>
      <x:c r="D4495" s="10" t="str">
        <x:v>RUN_01</x:v>
      </x:c>
      <x:c r="E4495" s="10" t="str">
        <x:v>ORIGINAL_LEDGER</x:v>
      </x:c>
      <x:c r="F4495" s="10" t="str">
        <x:v>FAIL</x:v>
      </x:c>
      <x:c r="G4495" s="10" t="str">
        <x:v>FAIL</x:v>
      </x:c>
      <x:c r="H4495" s="10" t="str">
        <x:v>EXECUTED</x:v>
      </x:c>
      <x:c r="I4495" s="10" t="str">
        <x:v>PARSED</x:v>
      </x:c>
      <x:c r="J4495" s="10" t="str">
        <x:v>SINGLESHOT_CAPTURED_DIAGNOSTIC_PASS</x:v>
      </x:c>
      <x:c r="K4495" s="10" t="str">
        <x:v>77a0926085a0e12cf8ae928915c08a797959ecf15896ab228e8b235d10d9e6d7</x:v>
      </x:c>
      <x:c r="L4495" s="10" t="str">
        <x:v>historical_three</x:v>
      </x:c>
      <x:c r="M4495" s="10" t="n">
        <x:v>1</x:v>
      </x:c>
      <x:c r="N4495" s="10" t="n">
        <x:v>0</x:v>
      </x:c>
      <x:c r="O4495" s="10" t="n">
        <x:v>0</x:v>
      </x:c>
      <x:c r="P4495" s="9" t="str">
        <x:f>'CaseReview'!U123</x:f>
        <x:v>FAIL</x:v>
      </x:c>
      <x:c r="Q4495" s="9" t="n">
        <x:f>IF(AND(T4495=1,G4495=P4495),1,0)</x:f>
        <x:v>1</x:v>
      </x:c>
      <x:c r="R4495" s="9" t="n">
        <x:f>IF(AND(T4495=1,G4495="PASS",P4495="FAIL"),1,0)</x:f>
        <x:v>0</x:v>
      </x:c>
      <x:c r="S4495" s="9" t="n">
        <x:f>IF(AND(T4495=1,G4495="FAIL",P4495="PASS"),1,0)</x:f>
        <x:v>0</x:v>
      </x:c>
      <x:c r="T4495" s="9" t="n">
        <x:v>1</x:v>
      </x:c>
      <x:c r="U4495" s="9" t="n">
        <x:v>8</x:v>
      </x:c>
      <x:c r="V4495" s="9" t="str">
        <x:v>MVP/SHACL_GENERATION_PIPELINE/experiments/LUNA_CONTEXTUAL_SINGLESHOT/RUN_01/runs/RUN-I2-022-20260831T142856485081Z/artifacts/attempt_01/extracted_shape.ttl</x:v>
      </x:c>
    </x:row>
    <x:row r="4496" ht="22" customHeight="1">
      <x:c r="A4496" s="10" t="str">
        <x:v>SINGLESHOT</x:v>
      </x:c>
      <x:c r="B4496" s="10" t="str">
        <x:v>I2-022</x:v>
      </x:c>
      <x:c r="C4496" s="10" t="str">
        <x:v>I2-022-F05</x:v>
      </x:c>
      <x:c r="D4496" s="10" t="str">
        <x:v>RUN_01</x:v>
      </x:c>
      <x:c r="E4496" s="10" t="str">
        <x:v>ORIGINAL_LEDGER</x:v>
      </x:c>
      <x:c r="F4496" s="10" t="str">
        <x:v>FAIL</x:v>
      </x:c>
      <x:c r="G4496" s="10" t="str">
        <x:v>FAIL</x:v>
      </x:c>
      <x:c r="H4496" s="10" t="str">
        <x:v>EXECUTED</x:v>
      </x:c>
      <x:c r="I4496" s="10" t="str">
        <x:v>PARSED</x:v>
      </x:c>
      <x:c r="J4496" s="10" t="str">
        <x:v>SINGLESHOT_CAPTURED_DIAGNOSTIC_PASS</x:v>
      </x:c>
      <x:c r="K4496" s="10" t="str">
        <x:v>77a0926085a0e12cf8ae928915c08a797959ecf15896ab228e8b235d10d9e6d7</x:v>
      </x:c>
      <x:c r="L4496" s="10" t="str">
        <x:v>historical_three</x:v>
      </x:c>
      <x:c r="M4496" s="10" t="n">
        <x:v>1</x:v>
      </x:c>
      <x:c r="N4496" s="10" t="n">
        <x:v>0</x:v>
      </x:c>
      <x:c r="O4496" s="10" t="n">
        <x:v>0</x:v>
      </x:c>
      <x:c r="P4496" s="9" t="str">
        <x:f>'CaseReview'!U124</x:f>
        <x:v>FAIL</x:v>
      </x:c>
      <x:c r="Q4496" s="9" t="n">
        <x:f>IF(AND(T4496=1,G4496=P4496),1,0)</x:f>
        <x:v>1</x:v>
      </x:c>
      <x:c r="R4496" s="9" t="n">
        <x:f>IF(AND(T4496=1,G4496="PASS",P4496="FAIL"),1,0)</x:f>
        <x:v>0</x:v>
      </x:c>
      <x:c r="S4496" s="9" t="n">
        <x:f>IF(AND(T4496=1,G4496="FAIL",P4496="PASS"),1,0)</x:f>
        <x:v>0</x:v>
      </x:c>
      <x:c r="T4496" s="9" t="n">
        <x:v>1</x:v>
      </x:c>
      <x:c r="U4496" s="9" t="n">
        <x:v>8</x:v>
      </x:c>
      <x:c r="V4496" s="9" t="str">
        <x:v>MVP/SHACL_GENERATION_PIPELINE/experiments/LUNA_CONTEXTUAL_SINGLESHOT/RUN_01/runs/RUN-I2-022-20260831T142856485081Z/artifacts/attempt_01/extracted_shape.ttl</x:v>
      </x:c>
    </x:row>
    <x:row r="4497" ht="22" customHeight="1">
      <x:c r="A4497" s="10" t="str">
        <x:v>SINGLESHOT</x:v>
      </x:c>
      <x:c r="B4497" s="10" t="str">
        <x:v>I2-022</x:v>
      </x:c>
      <x:c r="C4497" s="10" t="str">
        <x:v>I2-022-P01</x:v>
      </x:c>
      <x:c r="D4497" s="10" t="str">
        <x:v>RUN_01</x:v>
      </x:c>
      <x:c r="E4497" s="10" t="str">
        <x:v>ORIGINAL_LEDGER</x:v>
      </x:c>
      <x:c r="F4497" s="10" t="str">
        <x:v>PASS</x:v>
      </x:c>
      <x:c r="G4497" s="10" t="str">
        <x:v>FAIL</x:v>
      </x:c>
      <x:c r="H4497" s="10" t="str">
        <x:v>EXECUTED</x:v>
      </x:c>
      <x:c r="I4497" s="10" t="str">
        <x:v>PARSED</x:v>
      </x:c>
      <x:c r="J4497" s="10" t="str">
        <x:v>SINGLESHOT_CAPTURED_DIAGNOSTIC_PASS</x:v>
      </x:c>
      <x:c r="K4497" s="10" t="str">
        <x:v>77a0926085a0e12cf8ae928915c08a797959ecf15896ab228e8b235d10d9e6d7</x:v>
      </x:c>
      <x:c r="L4497" s="10" t="str">
        <x:v>historical_three</x:v>
      </x:c>
      <x:c r="M4497" s="10" t="n">
        <x:v>0</x:v>
      </x:c>
      <x:c r="N4497" s="10" t="n">
        <x:v>0</x:v>
      </x:c>
      <x:c r="O4497" s="10" t="n">
        <x:v>1</x:v>
      </x:c>
      <x:c r="P4497" s="9" t="str">
        <x:f>'CaseReview'!U125</x:f>
        <x:v>PASS</x:v>
      </x:c>
      <x:c r="Q4497" s="9" t="n">
        <x:f>IF(AND(T4497=1,G4497=P4497),1,0)</x:f>
        <x:v>0</x:v>
      </x:c>
      <x:c r="R4497" s="9" t="n">
        <x:f>IF(AND(T4497=1,G4497="PASS",P4497="FAIL"),1,0)</x:f>
        <x:v>0</x:v>
      </x:c>
      <x:c r="S4497" s="9" t="n">
        <x:f>IF(AND(T4497=1,G4497="FAIL",P4497="PASS"),1,0)</x:f>
        <x:v>1</x:v>
      </x:c>
      <x:c r="T4497" s="9" t="n">
        <x:v>1</x:v>
      </x:c>
      <x:c r="U4497" s="9" t="n">
        <x:v>8</x:v>
      </x:c>
      <x:c r="V4497" s="9" t="str">
        <x:v>MVP/SHACL_GENERATION_PIPELINE/experiments/LUNA_CONTEXTUAL_SINGLESHOT/RUN_01/runs/RUN-I2-022-20260831T142856485081Z/artifacts/attempt_01/extracted_shape.ttl</x:v>
      </x:c>
    </x:row>
    <x:row r="4498" ht="22" customHeight="1">
      <x:c r="A4498" s="10" t="str">
        <x:v>SINGLESHOT</x:v>
      </x:c>
      <x:c r="B4498" s="10" t="str">
        <x:v>I2-022</x:v>
      </x:c>
      <x:c r="C4498" s="10" t="str">
        <x:v>I2-022-P02</x:v>
      </x:c>
      <x:c r="D4498" s="10" t="str">
        <x:v>RUN_01</x:v>
      </x:c>
      <x:c r="E4498" s="10" t="str">
        <x:v>ORIGINAL_LEDGER</x:v>
      </x:c>
      <x:c r="F4498" s="10" t="str">
        <x:v>PASS</x:v>
      </x:c>
      <x:c r="G4498" s="10" t="str">
        <x:v>FAIL</x:v>
      </x:c>
      <x:c r="H4498" s="10" t="str">
        <x:v>EXECUTED</x:v>
      </x:c>
      <x:c r="I4498" s="10" t="str">
        <x:v>PARSED</x:v>
      </x:c>
      <x:c r="J4498" s="10" t="str">
        <x:v>SINGLESHOT_CAPTURED_DIAGNOSTIC_PASS</x:v>
      </x:c>
      <x:c r="K4498" s="10" t="str">
        <x:v>77a0926085a0e12cf8ae928915c08a797959ecf15896ab228e8b235d10d9e6d7</x:v>
      </x:c>
      <x:c r="L4498" s="10" t="str">
        <x:v>historical_three</x:v>
      </x:c>
      <x:c r="M4498" s="10" t="n">
        <x:v>0</x:v>
      </x:c>
      <x:c r="N4498" s="10" t="n">
        <x:v>0</x:v>
      </x:c>
      <x:c r="O4498" s="10" t="n">
        <x:v>1</x:v>
      </x:c>
      <x:c r="P4498" s="9" t="str">
        <x:f>'CaseReview'!U126</x:f>
        <x:v>PASS</x:v>
      </x:c>
      <x:c r="Q4498" s="9" t="n">
        <x:f>IF(AND(T4498=1,G4498=P4498),1,0)</x:f>
        <x:v>0</x:v>
      </x:c>
      <x:c r="R4498" s="9" t="n">
        <x:f>IF(AND(T4498=1,G4498="PASS",P4498="FAIL"),1,0)</x:f>
        <x:v>0</x:v>
      </x:c>
      <x:c r="S4498" s="9" t="n">
        <x:f>IF(AND(T4498=1,G4498="FAIL",P4498="PASS"),1,0)</x:f>
        <x:v>1</x:v>
      </x:c>
      <x:c r="T4498" s="9" t="n">
        <x:v>1</x:v>
      </x:c>
      <x:c r="U4498" s="9" t="n">
        <x:v>8</x:v>
      </x:c>
      <x:c r="V4498" s="9" t="str">
        <x:v>MVP/SHACL_GENERATION_PIPELINE/experiments/LUNA_CONTEXTUAL_SINGLESHOT/RUN_01/runs/RUN-I2-022-20260831T142856485081Z/artifacts/attempt_01/extracted_shape.ttl</x:v>
      </x:c>
    </x:row>
    <x:row r="4499" ht="22" customHeight="1">
      <x:c r="A4499" s="10" t="str">
        <x:v>SINGLESHOT</x:v>
      </x:c>
      <x:c r="B4499" s="10" t="str">
        <x:v>I2-022</x:v>
      </x:c>
      <x:c r="C4499" s="10" t="str">
        <x:v>I2-022-P03</x:v>
      </x:c>
      <x:c r="D4499" s="10" t="str">
        <x:v>RUN_01</x:v>
      </x:c>
      <x:c r="E4499" s="10" t="str">
        <x:v>ORIGINAL_LEDGER</x:v>
      </x:c>
      <x:c r="F4499" s="10" t="str">
        <x:v>PASS</x:v>
      </x:c>
      <x:c r="G4499" s="10" t="str">
        <x:v>FAIL</x:v>
      </x:c>
      <x:c r="H4499" s="10" t="str">
        <x:v>EXECUTED</x:v>
      </x:c>
      <x:c r="I4499" s="10" t="str">
        <x:v>PARSED</x:v>
      </x:c>
      <x:c r="J4499" s="10" t="str">
        <x:v>SINGLESHOT_CAPTURED_DIAGNOSTIC_PASS</x:v>
      </x:c>
      <x:c r="K4499" s="10" t="str">
        <x:v>77a0926085a0e12cf8ae928915c08a797959ecf15896ab228e8b235d10d9e6d7</x:v>
      </x:c>
      <x:c r="L4499" s="10" t="str">
        <x:v>historical_three</x:v>
      </x:c>
      <x:c r="M4499" s="10" t="n">
        <x:v>0</x:v>
      </x:c>
      <x:c r="N4499" s="10" t="n">
        <x:v>0</x:v>
      </x:c>
      <x:c r="O4499" s="10" t="n">
        <x:v>1</x:v>
      </x:c>
      <x:c r="P4499" s="9" t="str">
        <x:f>'CaseReview'!U127</x:f>
        <x:v>PASS</x:v>
      </x:c>
      <x:c r="Q4499" s="9" t="n">
        <x:f>IF(AND(T4499=1,G4499=P4499),1,0)</x:f>
        <x:v>0</x:v>
      </x:c>
      <x:c r="R4499" s="9" t="n">
        <x:f>IF(AND(T4499=1,G4499="PASS",P4499="FAIL"),1,0)</x:f>
        <x:v>0</x:v>
      </x:c>
      <x:c r="S4499" s="9" t="n">
        <x:f>IF(AND(T4499=1,G4499="FAIL",P4499="PASS"),1,0)</x:f>
        <x:v>1</x:v>
      </x:c>
      <x:c r="T4499" s="9" t="n">
        <x:v>1</x:v>
      </x:c>
      <x:c r="U4499" s="9" t="n">
        <x:v>8</x:v>
      </x:c>
      <x:c r="V4499" s="9" t="str">
        <x:v>MVP/SHACL_GENERATION_PIPELINE/experiments/LUNA_CONTEXTUAL_SINGLESHOT/RUN_01/runs/RUN-I2-022-20260831T142856485081Z/artifacts/attempt_01/extracted_shape.ttl</x:v>
      </x:c>
    </x:row>
    <x:row r="4500" ht="22" customHeight="1">
      <x:c r="A4500" s="10" t="str">
        <x:v>SINGLESHOT</x:v>
      </x:c>
      <x:c r="B4500" s="10" t="str">
        <x:v>I2-023</x:v>
      </x:c>
      <x:c r="C4500" s="10" t="str">
        <x:v>I2-023-F01</x:v>
      </x:c>
      <x:c r="D4500" s="10" t="str">
        <x:v>RUN_01</x:v>
      </x:c>
      <x:c r="E4500" s="10" t="str">
        <x:v>ORIGINAL_LEDGER</x:v>
      </x:c>
      <x:c r="F4500" s="10" t="str">
        <x:v>FAIL</x:v>
      </x:c>
      <x:c r="G4500" s="10" t="str">
        <x:v>FAIL</x:v>
      </x:c>
      <x:c r="H4500" s="10" t="str">
        <x:v>EXECUTED</x:v>
      </x:c>
      <x:c r="I4500" s="10" t="str">
        <x:v>PARSED</x:v>
      </x:c>
      <x:c r="J4500" s="10" t="str">
        <x:v>SINGLESHOT_CAPTURED_DIAGNOSTIC_PASS</x:v>
      </x:c>
      <x:c r="K4500" s="10" t="str">
        <x:v>1819e09a788b605e148ccdbd7c8a981905828e25e3698046abfdfe00960f718c</x:v>
      </x:c>
      <x:c r="L4500" s="10" t="str">
        <x:v>historical_three</x:v>
      </x:c>
      <x:c r="M4500" s="10" t="n">
        <x:v>1</x:v>
      </x:c>
      <x:c r="N4500" s="10" t="n">
        <x:v>0</x:v>
      </x:c>
      <x:c r="O4500" s="10" t="n">
        <x:v>0</x:v>
      </x:c>
      <x:c r="P4500" s="9" t="str">
        <x:f>'CaseReview'!U128</x:f>
        <x:v>FAIL</x:v>
      </x:c>
      <x:c r="Q4500" s="9" t="n">
        <x:f>IF(AND(T4500=1,G4500=P4500),1,0)</x:f>
        <x:v>1</x:v>
      </x:c>
      <x:c r="R4500" s="9" t="n">
        <x:f>IF(AND(T4500=1,G4500="PASS",P4500="FAIL"),1,0)</x:f>
        <x:v>0</x:v>
      </x:c>
      <x:c r="S4500" s="9" t="n">
        <x:f>IF(AND(T4500=1,G4500="FAIL",P4500="PASS"),1,0)</x:f>
        <x:v>0</x:v>
      </x:c>
      <x:c r="T4500" s="9" t="n">
        <x:v>1</x:v>
      </x:c>
      <x:c r="U4500" s="9" t="n">
        <x:v>8</x:v>
      </x:c>
      <x:c r="V4500" s="9" t="str">
        <x:v>MVP/SHACL_GENERATION_PIPELINE/experiments/LUNA_CONTEXTUAL_SINGLESHOT/RUN_01/runs/RUN-I2-023-20260831T143001101738Z/artifacts/attempt_01/extracted_shape.ttl</x:v>
      </x:c>
    </x:row>
    <x:row r="4501" ht="22" customHeight="1">
      <x:c r="A4501" s="10" t="str">
        <x:v>SINGLESHOT</x:v>
      </x:c>
      <x:c r="B4501" s="10" t="str">
        <x:v>I2-023</x:v>
      </x:c>
      <x:c r="C4501" s="10" t="str">
        <x:v>I2-023-F02</x:v>
      </x:c>
      <x:c r="D4501" s="10" t="str">
        <x:v>RUN_01</x:v>
      </x:c>
      <x:c r="E4501" s="10" t="str">
        <x:v>ORIGINAL_LEDGER</x:v>
      </x:c>
      <x:c r="F4501" s="10" t="str">
        <x:v>FAIL</x:v>
      </x:c>
      <x:c r="G4501" s="10" t="str">
        <x:v>FAIL</x:v>
      </x:c>
      <x:c r="H4501" s="10" t="str">
        <x:v>EXECUTED</x:v>
      </x:c>
      <x:c r="I4501" s="10" t="str">
        <x:v>PARSED</x:v>
      </x:c>
      <x:c r="J4501" s="10" t="str">
        <x:v>SINGLESHOT_CAPTURED_DIAGNOSTIC_PASS</x:v>
      </x:c>
      <x:c r="K4501" s="10" t="str">
        <x:v>1819e09a788b605e148ccdbd7c8a981905828e25e3698046abfdfe00960f718c</x:v>
      </x:c>
      <x:c r="L4501" s="10" t="str">
        <x:v>historical_three</x:v>
      </x:c>
      <x:c r="M4501" s="10" t="n">
        <x:v>1</x:v>
      </x:c>
      <x:c r="N4501" s="10" t="n">
        <x:v>0</x:v>
      </x:c>
      <x:c r="O4501" s="10" t="n">
        <x:v>0</x:v>
      </x:c>
      <x:c r="P4501" s="9" t="str">
        <x:f>'CaseReview'!U129</x:f>
        <x:v>FAIL</x:v>
      </x:c>
      <x:c r="Q4501" s="9" t="n">
        <x:f>IF(AND(T4501=1,G4501=P4501),1,0)</x:f>
        <x:v>1</x:v>
      </x:c>
      <x:c r="R4501" s="9" t="n">
        <x:f>IF(AND(T4501=1,G4501="PASS",P4501="FAIL"),1,0)</x:f>
        <x:v>0</x:v>
      </x:c>
      <x:c r="S4501" s="9" t="n">
        <x:f>IF(AND(T4501=1,G4501="FAIL",P4501="PASS"),1,0)</x:f>
        <x:v>0</x:v>
      </x:c>
      <x:c r="T4501" s="9" t="n">
        <x:v>1</x:v>
      </x:c>
      <x:c r="U4501" s="9" t="n">
        <x:v>8</x:v>
      </x:c>
      <x:c r="V4501" s="9" t="str">
        <x:v>MVP/SHACL_GENERATION_PIPELINE/experiments/LUNA_CONTEXTUAL_SINGLESHOT/RUN_01/runs/RUN-I2-023-20260831T143001101738Z/artifacts/attempt_01/extracted_shape.ttl</x:v>
      </x:c>
    </x:row>
    <x:row r="4502" ht="22" customHeight="1">
      <x:c r="A4502" s="10" t="str">
        <x:v>SINGLESHOT</x:v>
      </x:c>
      <x:c r="B4502" s="10" t="str">
        <x:v>I2-023</x:v>
      </x:c>
      <x:c r="C4502" s="10" t="str">
        <x:v>I2-023-F03</x:v>
      </x:c>
      <x:c r="D4502" s="10" t="str">
        <x:v>RUN_01</x:v>
      </x:c>
      <x:c r="E4502" s="10" t="str">
        <x:v>ORIGINAL_LEDGER</x:v>
      </x:c>
      <x:c r="F4502" s="10" t="str">
        <x:v>FAIL</x:v>
      </x:c>
      <x:c r="G4502" s="10" t="str">
        <x:v>FAIL</x:v>
      </x:c>
      <x:c r="H4502" s="10" t="str">
        <x:v>EXECUTED</x:v>
      </x:c>
      <x:c r="I4502" s="10" t="str">
        <x:v>PARSED</x:v>
      </x:c>
      <x:c r="J4502" s="10" t="str">
        <x:v>SINGLESHOT_CAPTURED_DIAGNOSTIC_PASS</x:v>
      </x:c>
      <x:c r="K4502" s="10" t="str">
        <x:v>1819e09a788b605e148ccdbd7c8a981905828e25e3698046abfdfe00960f718c</x:v>
      </x:c>
      <x:c r="L4502" s="10" t="str">
        <x:v>historical_three</x:v>
      </x:c>
      <x:c r="M4502" s="10" t="n">
        <x:v>1</x:v>
      </x:c>
      <x:c r="N4502" s="10" t="n">
        <x:v>0</x:v>
      </x:c>
      <x:c r="O4502" s="10" t="n">
        <x:v>0</x:v>
      </x:c>
      <x:c r="P4502" s="9" t="str">
        <x:f>'CaseReview'!U130</x:f>
        <x:v>FAIL</x:v>
      </x:c>
      <x:c r="Q4502" s="9" t="n">
        <x:f>IF(AND(T4502=1,G4502=P4502),1,0)</x:f>
        <x:v>1</x:v>
      </x:c>
      <x:c r="R4502" s="9" t="n">
        <x:f>IF(AND(T4502=1,G4502="PASS",P4502="FAIL"),1,0)</x:f>
        <x:v>0</x:v>
      </x:c>
      <x:c r="S4502" s="9" t="n">
        <x:f>IF(AND(T4502=1,G4502="FAIL",P4502="PASS"),1,0)</x:f>
        <x:v>0</x:v>
      </x:c>
      <x:c r="T4502" s="9" t="n">
        <x:v>1</x:v>
      </x:c>
      <x:c r="U4502" s="9" t="n">
        <x:v>8</x:v>
      </x:c>
      <x:c r="V4502" s="9" t="str">
        <x:v>MVP/SHACL_GENERATION_PIPELINE/experiments/LUNA_CONTEXTUAL_SINGLESHOT/RUN_01/runs/RUN-I2-023-20260831T143001101738Z/artifacts/attempt_01/extracted_shape.ttl</x:v>
      </x:c>
    </x:row>
    <x:row r="4503" ht="22" customHeight="1">
      <x:c r="A4503" s="10" t="str">
        <x:v>SINGLESHOT</x:v>
      </x:c>
      <x:c r="B4503" s="10" t="str">
        <x:v>I2-023</x:v>
      </x:c>
      <x:c r="C4503" s="10" t="str">
        <x:v>I2-023-F04</x:v>
      </x:c>
      <x:c r="D4503" s="10" t="str">
        <x:v>RUN_01</x:v>
      </x:c>
      <x:c r="E4503" s="10" t="str">
        <x:v>ORIGINAL_LEDGER</x:v>
      </x:c>
      <x:c r="F4503" s="10" t="str">
        <x:v>FAIL</x:v>
      </x:c>
      <x:c r="G4503" s="10" t="str">
        <x:v>FAIL</x:v>
      </x:c>
      <x:c r="H4503" s="10" t="str">
        <x:v>EXECUTED</x:v>
      </x:c>
      <x:c r="I4503" s="10" t="str">
        <x:v>PARSED</x:v>
      </x:c>
      <x:c r="J4503" s="10" t="str">
        <x:v>SINGLESHOT_CAPTURED_DIAGNOSTIC_PASS</x:v>
      </x:c>
      <x:c r="K4503" s="10" t="str">
        <x:v>1819e09a788b605e148ccdbd7c8a981905828e25e3698046abfdfe00960f718c</x:v>
      </x:c>
      <x:c r="L4503" s="10" t="str">
        <x:v>historical_three</x:v>
      </x:c>
      <x:c r="M4503" s="10" t="n">
        <x:v>1</x:v>
      </x:c>
      <x:c r="N4503" s="10" t="n">
        <x:v>0</x:v>
      </x:c>
      <x:c r="O4503" s="10" t="n">
        <x:v>0</x:v>
      </x:c>
      <x:c r="P4503" s="9" t="str">
        <x:f>'CaseReview'!U131</x:f>
        <x:v>FAIL</x:v>
      </x:c>
      <x:c r="Q4503" s="9" t="n">
        <x:f>IF(AND(T4503=1,G4503=P4503),1,0)</x:f>
        <x:v>1</x:v>
      </x:c>
      <x:c r="R4503" s="9" t="n">
        <x:f>IF(AND(T4503=1,G4503="PASS",P4503="FAIL"),1,0)</x:f>
        <x:v>0</x:v>
      </x:c>
      <x:c r="S4503" s="9" t="n">
        <x:f>IF(AND(T4503=1,G4503="FAIL",P4503="PASS"),1,0)</x:f>
        <x:v>0</x:v>
      </x:c>
      <x:c r="T4503" s="9" t="n">
        <x:v>1</x:v>
      </x:c>
      <x:c r="U4503" s="9" t="n">
        <x:v>8</x:v>
      </x:c>
      <x:c r="V4503" s="9" t="str">
        <x:v>MVP/SHACL_GENERATION_PIPELINE/experiments/LUNA_CONTEXTUAL_SINGLESHOT/RUN_01/runs/RUN-I2-023-20260831T143001101738Z/artifacts/attempt_01/extracted_shape.ttl</x:v>
      </x:c>
    </x:row>
    <x:row r="4504" ht="22" customHeight="1">
      <x:c r="A4504" s="10" t="str">
        <x:v>SINGLESHOT</x:v>
      </x:c>
      <x:c r="B4504" s="10" t="str">
        <x:v>I2-023</x:v>
      </x:c>
      <x:c r="C4504" s="10" t="str">
        <x:v>I2-023-F05</x:v>
      </x:c>
      <x:c r="D4504" s="10" t="str">
        <x:v>RUN_01</x:v>
      </x:c>
      <x:c r="E4504" s="10" t="str">
        <x:v>ORIGINAL_LEDGER</x:v>
      </x:c>
      <x:c r="F4504" s="10" t="str">
        <x:v>FAIL</x:v>
      </x:c>
      <x:c r="G4504" s="10" t="str">
        <x:v>FAIL</x:v>
      </x:c>
      <x:c r="H4504" s="10" t="str">
        <x:v>EXECUTED</x:v>
      </x:c>
      <x:c r="I4504" s="10" t="str">
        <x:v>PARSED</x:v>
      </x:c>
      <x:c r="J4504" s="10" t="str">
        <x:v>SINGLESHOT_CAPTURED_DIAGNOSTIC_PASS</x:v>
      </x:c>
      <x:c r="K4504" s="10" t="str">
        <x:v>1819e09a788b605e148ccdbd7c8a981905828e25e3698046abfdfe00960f718c</x:v>
      </x:c>
      <x:c r="L4504" s="10" t="str">
        <x:v>historical_three</x:v>
      </x:c>
      <x:c r="M4504" s="10" t="n">
        <x:v>1</x:v>
      </x:c>
      <x:c r="N4504" s="10" t="n">
        <x:v>0</x:v>
      </x:c>
      <x:c r="O4504" s="10" t="n">
        <x:v>0</x:v>
      </x:c>
      <x:c r="P4504" s="9" t="str">
        <x:f>'CaseReview'!U132</x:f>
        <x:v>FAIL</x:v>
      </x:c>
      <x:c r="Q4504" s="9" t="n">
        <x:f>IF(AND(T4504=1,G4504=P4504),1,0)</x:f>
        <x:v>1</x:v>
      </x:c>
      <x:c r="R4504" s="9" t="n">
        <x:f>IF(AND(T4504=1,G4504="PASS",P4504="FAIL"),1,0)</x:f>
        <x:v>0</x:v>
      </x:c>
      <x:c r="S4504" s="9" t="n">
        <x:f>IF(AND(T4504=1,G4504="FAIL",P4504="PASS"),1,0)</x:f>
        <x:v>0</x:v>
      </x:c>
      <x:c r="T4504" s="9" t="n">
        <x:v>1</x:v>
      </x:c>
      <x:c r="U4504" s="9" t="n">
        <x:v>8</x:v>
      </x:c>
      <x:c r="V4504" s="9" t="str">
        <x:v>MVP/SHACL_GENERATION_PIPELINE/experiments/LUNA_CONTEXTUAL_SINGLESHOT/RUN_01/runs/RUN-I2-023-20260831T143001101738Z/artifacts/attempt_01/extracted_shape.ttl</x:v>
      </x:c>
    </x:row>
    <x:row r="4505" ht="22" customHeight="1">
      <x:c r="A4505" s="10" t="str">
        <x:v>SINGLESHOT</x:v>
      </x:c>
      <x:c r="B4505" s="10" t="str">
        <x:v>I2-023</x:v>
      </x:c>
      <x:c r="C4505" s="10" t="str">
        <x:v>I2-023-P01</x:v>
      </x:c>
      <x:c r="D4505" s="10" t="str">
        <x:v>RUN_01</x:v>
      </x:c>
      <x:c r="E4505" s="10" t="str">
        <x:v>ORIGINAL_LEDGER</x:v>
      </x:c>
      <x:c r="F4505" s="10" t="str">
        <x:v>PASS</x:v>
      </x:c>
      <x:c r="G4505" s="10" t="str">
        <x:v>FAIL</x:v>
      </x:c>
      <x:c r="H4505" s="10" t="str">
        <x:v>EXECUTED</x:v>
      </x:c>
      <x:c r="I4505" s="10" t="str">
        <x:v>PARSED</x:v>
      </x:c>
      <x:c r="J4505" s="10" t="str">
        <x:v>SINGLESHOT_CAPTURED_DIAGNOSTIC_PASS</x:v>
      </x:c>
      <x:c r="K4505" s="10" t="str">
        <x:v>1819e09a788b605e148ccdbd7c8a981905828e25e3698046abfdfe00960f718c</x:v>
      </x:c>
      <x:c r="L4505" s="10" t="str">
        <x:v>historical_three</x:v>
      </x:c>
      <x:c r="M4505" s="10" t="n">
        <x:v>0</x:v>
      </x:c>
      <x:c r="N4505" s="10" t="n">
        <x:v>0</x:v>
      </x:c>
      <x:c r="O4505" s="10" t="n">
        <x:v>1</x:v>
      </x:c>
      <x:c r="P4505" s="9" t="str">
        <x:f>'CaseReview'!U133</x:f>
        <x:v>PASS</x:v>
      </x:c>
      <x:c r="Q4505" s="9" t="n">
        <x:f>IF(AND(T4505=1,G4505=P4505),1,0)</x:f>
        <x:v>0</x:v>
      </x:c>
      <x:c r="R4505" s="9" t="n">
        <x:f>IF(AND(T4505=1,G4505="PASS",P4505="FAIL"),1,0)</x:f>
        <x:v>0</x:v>
      </x:c>
      <x:c r="S4505" s="9" t="n">
        <x:f>IF(AND(T4505=1,G4505="FAIL",P4505="PASS"),1,0)</x:f>
        <x:v>1</x:v>
      </x:c>
      <x:c r="T4505" s="9" t="n">
        <x:v>1</x:v>
      </x:c>
      <x:c r="U4505" s="9" t="n">
        <x:v>8</x:v>
      </x:c>
      <x:c r="V4505" s="9" t="str">
        <x:v>MVP/SHACL_GENERATION_PIPELINE/experiments/LUNA_CONTEXTUAL_SINGLESHOT/RUN_01/runs/RUN-I2-023-20260831T143001101738Z/artifacts/attempt_01/extracted_shape.ttl</x:v>
      </x:c>
    </x:row>
    <x:row r="4506" ht="22" customHeight="1">
      <x:c r="A4506" s="10" t="str">
        <x:v>SINGLESHOT</x:v>
      </x:c>
      <x:c r="B4506" s="10" t="str">
        <x:v>I2-023</x:v>
      </x:c>
      <x:c r="C4506" s="10" t="str">
        <x:v>I2-023-P02</x:v>
      </x:c>
      <x:c r="D4506" s="10" t="str">
        <x:v>RUN_01</x:v>
      </x:c>
      <x:c r="E4506" s="10" t="str">
        <x:v>ORIGINAL_LEDGER</x:v>
      </x:c>
      <x:c r="F4506" s="10" t="str">
        <x:v>PASS</x:v>
      </x:c>
      <x:c r="G4506" s="10" t="str">
        <x:v>FAIL</x:v>
      </x:c>
      <x:c r="H4506" s="10" t="str">
        <x:v>EXECUTED</x:v>
      </x:c>
      <x:c r="I4506" s="10" t="str">
        <x:v>PARSED</x:v>
      </x:c>
      <x:c r="J4506" s="10" t="str">
        <x:v>SINGLESHOT_CAPTURED_DIAGNOSTIC_PASS</x:v>
      </x:c>
      <x:c r="K4506" s="10" t="str">
        <x:v>1819e09a788b605e148ccdbd7c8a981905828e25e3698046abfdfe00960f718c</x:v>
      </x:c>
      <x:c r="L4506" s="10" t="str">
        <x:v>historical_three</x:v>
      </x:c>
      <x:c r="M4506" s="10" t="n">
        <x:v>0</x:v>
      </x:c>
      <x:c r="N4506" s="10" t="n">
        <x:v>0</x:v>
      </x:c>
      <x:c r="O4506" s="10" t="n">
        <x:v>1</x:v>
      </x:c>
      <x:c r="P4506" s="9" t="str">
        <x:f>'CaseReview'!U134</x:f>
        <x:v>PASS</x:v>
      </x:c>
      <x:c r="Q4506" s="9" t="n">
        <x:f>IF(AND(T4506=1,G4506=P4506),1,0)</x:f>
        <x:v>0</x:v>
      </x:c>
      <x:c r="R4506" s="9" t="n">
        <x:f>IF(AND(T4506=1,G4506="PASS",P4506="FAIL"),1,0)</x:f>
        <x:v>0</x:v>
      </x:c>
      <x:c r="S4506" s="9" t="n">
        <x:f>IF(AND(T4506=1,G4506="FAIL",P4506="PASS"),1,0)</x:f>
        <x:v>1</x:v>
      </x:c>
      <x:c r="T4506" s="9" t="n">
        <x:v>1</x:v>
      </x:c>
      <x:c r="U4506" s="9" t="n">
        <x:v>8</x:v>
      </x:c>
      <x:c r="V4506" s="9" t="str">
        <x:v>MVP/SHACL_GENERATION_PIPELINE/experiments/LUNA_CONTEXTUAL_SINGLESHOT/RUN_01/runs/RUN-I2-023-20260831T143001101738Z/artifacts/attempt_01/extracted_shape.ttl</x:v>
      </x:c>
    </x:row>
    <x:row r="4507" ht="22" customHeight="1">
      <x:c r="A4507" s="10" t="str">
        <x:v>SINGLESHOT</x:v>
      </x:c>
      <x:c r="B4507" s="10" t="str">
        <x:v>I2-023</x:v>
      </x:c>
      <x:c r="C4507" s="10" t="str">
        <x:v>I2-023-P03</x:v>
      </x:c>
      <x:c r="D4507" s="10" t="str">
        <x:v>RUN_01</x:v>
      </x:c>
      <x:c r="E4507" s="10" t="str">
        <x:v>ORIGINAL_LEDGER</x:v>
      </x:c>
      <x:c r="F4507" s="10" t="str">
        <x:v>PASS</x:v>
      </x:c>
      <x:c r="G4507" s="10" t="str">
        <x:v>FAIL</x:v>
      </x:c>
      <x:c r="H4507" s="10" t="str">
        <x:v>EXECUTED</x:v>
      </x:c>
      <x:c r="I4507" s="10" t="str">
        <x:v>PARSED</x:v>
      </x:c>
      <x:c r="J4507" s="10" t="str">
        <x:v>SINGLESHOT_CAPTURED_DIAGNOSTIC_PASS</x:v>
      </x:c>
      <x:c r="K4507" s="10" t="str">
        <x:v>1819e09a788b605e148ccdbd7c8a981905828e25e3698046abfdfe00960f718c</x:v>
      </x:c>
      <x:c r="L4507" s="10" t="str">
        <x:v>historical_three</x:v>
      </x:c>
      <x:c r="M4507" s="10" t="n">
        <x:v>0</x:v>
      </x:c>
      <x:c r="N4507" s="10" t="n">
        <x:v>0</x:v>
      </x:c>
      <x:c r="O4507" s="10" t="n">
        <x:v>1</x:v>
      </x:c>
      <x:c r="P4507" s="9" t="str">
        <x:f>'CaseReview'!U135</x:f>
        <x:v>PASS</x:v>
      </x:c>
      <x:c r="Q4507" s="9" t="n">
        <x:f>IF(AND(T4507=1,G4507=P4507),1,0)</x:f>
        <x:v>0</x:v>
      </x:c>
      <x:c r="R4507" s="9" t="n">
        <x:f>IF(AND(T4507=1,G4507="PASS",P4507="FAIL"),1,0)</x:f>
        <x:v>0</x:v>
      </x:c>
      <x:c r="S4507" s="9" t="n">
        <x:f>IF(AND(T4507=1,G4507="FAIL",P4507="PASS"),1,0)</x:f>
        <x:v>1</x:v>
      </x:c>
      <x:c r="T4507" s="9" t="n">
        <x:v>1</x:v>
      </x:c>
      <x:c r="U4507" s="9" t="n">
        <x:v>8</x:v>
      </x:c>
      <x:c r="V4507" s="9" t="str">
        <x:v>MVP/SHACL_GENERATION_PIPELINE/experiments/LUNA_CONTEXTUAL_SINGLESHOT/RUN_01/runs/RUN-I2-023-20260831T143001101738Z/artifacts/attempt_01/extracted_shape.ttl</x:v>
      </x:c>
    </x:row>
    <x:row r="4508" ht="22" customHeight="1">
      <x:c r="A4508" s="10" t="str">
        <x:v>SINGLESHOT</x:v>
      </x:c>
      <x:c r="B4508" s="10" t="str">
        <x:v>I2-024</x:v>
      </x:c>
      <x:c r="C4508" s="10" t="str">
        <x:v>I2-024-F01</x:v>
      </x:c>
      <x:c r="D4508" s="10" t="str">
        <x:v>RUN_01</x:v>
      </x:c>
      <x:c r="E4508" s="10" t="str">
        <x:v>ORIGINAL_LEDGER</x:v>
      </x:c>
      <x:c r="F4508" s="10" t="str">
        <x:v>FAIL</x:v>
      </x:c>
      <x:c r="G4508" s="10" t="str">
        <x:v>FAIL</x:v>
      </x:c>
      <x:c r="H4508" s="10" t="str">
        <x:v>EXECUTED</x:v>
      </x:c>
      <x:c r="I4508" s="10" t="str">
        <x:v>PARSED</x:v>
      </x:c>
      <x:c r="J4508" s="10" t="str">
        <x:v>SINGLESHOT_CAPTURED_DIAGNOSTIC_PASS</x:v>
      </x:c>
      <x:c r="K4508" s="10" t="str">
        <x:v>350078aac89bc61207dbcdc4cdca4493063e9b424b3d064e171b15a97c485926</x:v>
      </x:c>
      <x:c r="L4508" s="10" t="str">
        <x:v>historical_three</x:v>
      </x:c>
      <x:c r="M4508" s="10" t="n">
        <x:v>1</x:v>
      </x:c>
      <x:c r="N4508" s="10" t="n">
        <x:v>0</x:v>
      </x:c>
      <x:c r="O4508" s="10" t="n">
        <x:v>0</x:v>
      </x:c>
      <x:c r="P4508" s="9" t="str">
        <x:f>'CaseReview'!U136</x:f>
        <x:v>FAIL</x:v>
      </x:c>
      <x:c r="Q4508" s="9" t="n">
        <x:f>IF(AND(T4508=1,G4508=P4508),1,0)</x:f>
        <x:v>1</x:v>
      </x:c>
      <x:c r="R4508" s="9" t="n">
        <x:f>IF(AND(T4508=1,G4508="PASS",P4508="FAIL"),1,0)</x:f>
        <x:v>0</x:v>
      </x:c>
      <x:c r="S4508" s="9" t="n">
        <x:f>IF(AND(T4508=1,G4508="FAIL",P4508="PASS"),1,0)</x:f>
        <x:v>0</x:v>
      </x:c>
      <x:c r="T4508" s="9" t="n">
        <x:v>1</x:v>
      </x:c>
      <x:c r="U4508" s="9" t="n">
        <x:v>9</x:v>
      </x:c>
      <x:c r="V4508" s="9" t="str">
        <x:v>MVP/SHACL_GENERATION_PIPELINE/experiments/LUNA_CONTEXTUAL_SINGLESHOT/RUN_01/runs/RUN-I2-024-20260831T143029243869Z/artifacts/attempt_01/extracted_shape.ttl</x:v>
      </x:c>
    </x:row>
    <x:row r="4509" ht="22" customHeight="1">
      <x:c r="A4509" s="10" t="str">
        <x:v>SINGLESHOT</x:v>
      </x:c>
      <x:c r="B4509" s="10" t="str">
        <x:v>I2-024</x:v>
      </x:c>
      <x:c r="C4509" s="10" t="str">
        <x:v>I2-024-F02</x:v>
      </x:c>
      <x:c r="D4509" s="10" t="str">
        <x:v>RUN_01</x:v>
      </x:c>
      <x:c r="E4509" s="10" t="str">
        <x:v>ORIGINAL_LEDGER</x:v>
      </x:c>
      <x:c r="F4509" s="10" t="str">
        <x:v>FAIL</x:v>
      </x:c>
      <x:c r="G4509" s="10" t="str">
        <x:v>FAIL</x:v>
      </x:c>
      <x:c r="H4509" s="10" t="str">
        <x:v>EXECUTED</x:v>
      </x:c>
      <x:c r="I4509" s="10" t="str">
        <x:v>PARSED</x:v>
      </x:c>
      <x:c r="J4509" s="10" t="str">
        <x:v>SINGLESHOT_CAPTURED_DIAGNOSTIC_PASS</x:v>
      </x:c>
      <x:c r="K4509" s="10" t="str">
        <x:v>350078aac89bc61207dbcdc4cdca4493063e9b424b3d064e171b15a97c485926</x:v>
      </x:c>
      <x:c r="L4509" s="10" t="str">
        <x:v>historical_three</x:v>
      </x:c>
      <x:c r="M4509" s="10" t="n">
        <x:v>1</x:v>
      </x:c>
      <x:c r="N4509" s="10" t="n">
        <x:v>0</x:v>
      </x:c>
      <x:c r="O4509" s="10" t="n">
        <x:v>0</x:v>
      </x:c>
      <x:c r="P4509" s="9" t="str">
        <x:f>'CaseReview'!U137</x:f>
        <x:v>FAIL</x:v>
      </x:c>
      <x:c r="Q4509" s="9" t="n">
        <x:f>IF(AND(T4509=1,G4509=P4509),1,0)</x:f>
        <x:v>1</x:v>
      </x:c>
      <x:c r="R4509" s="9" t="n">
        <x:f>IF(AND(T4509=1,G4509="PASS",P4509="FAIL"),1,0)</x:f>
        <x:v>0</x:v>
      </x:c>
      <x:c r="S4509" s="9" t="n">
        <x:f>IF(AND(T4509=1,G4509="FAIL",P4509="PASS"),1,0)</x:f>
        <x:v>0</x:v>
      </x:c>
      <x:c r="T4509" s="9" t="n">
        <x:v>1</x:v>
      </x:c>
      <x:c r="U4509" s="9" t="n">
        <x:v>9</x:v>
      </x:c>
      <x:c r="V4509" s="9" t="str">
        <x:v>MVP/SHACL_GENERATION_PIPELINE/experiments/LUNA_CONTEXTUAL_SINGLESHOT/RUN_01/runs/RUN-I2-024-20260831T143029243869Z/artifacts/attempt_01/extracted_shape.ttl</x:v>
      </x:c>
    </x:row>
    <x:row r="4510" ht="22" customHeight="1">
      <x:c r="A4510" s="10" t="str">
        <x:v>SINGLESHOT</x:v>
      </x:c>
      <x:c r="B4510" s="10" t="str">
        <x:v>I2-024</x:v>
      </x:c>
      <x:c r="C4510" s="10" t="str">
        <x:v>I2-024-F03</x:v>
      </x:c>
      <x:c r="D4510" s="10" t="str">
        <x:v>RUN_01</x:v>
      </x:c>
      <x:c r="E4510" s="10" t="str">
        <x:v>ORIGINAL_LEDGER</x:v>
      </x:c>
      <x:c r="F4510" s="10" t="str">
        <x:v>FAIL</x:v>
      </x:c>
      <x:c r="G4510" s="10" t="str">
        <x:v>FAIL</x:v>
      </x:c>
      <x:c r="H4510" s="10" t="str">
        <x:v>EXECUTED</x:v>
      </x:c>
      <x:c r="I4510" s="10" t="str">
        <x:v>PARSED</x:v>
      </x:c>
      <x:c r="J4510" s="10" t="str">
        <x:v>SINGLESHOT_CAPTURED_DIAGNOSTIC_PASS</x:v>
      </x:c>
      <x:c r="K4510" s="10" t="str">
        <x:v>350078aac89bc61207dbcdc4cdca4493063e9b424b3d064e171b15a97c485926</x:v>
      </x:c>
      <x:c r="L4510" s="10" t="str">
        <x:v>historical_three</x:v>
      </x:c>
      <x:c r="M4510" s="10" t="n">
        <x:v>1</x:v>
      </x:c>
      <x:c r="N4510" s="10" t="n">
        <x:v>0</x:v>
      </x:c>
      <x:c r="O4510" s="10" t="n">
        <x:v>0</x:v>
      </x:c>
      <x:c r="P4510" s="9" t="str">
        <x:f>'CaseReview'!U138</x:f>
        <x:v>FAIL</x:v>
      </x:c>
      <x:c r="Q4510" s="9" t="n">
        <x:f>IF(AND(T4510=1,G4510=P4510),1,0)</x:f>
        <x:v>1</x:v>
      </x:c>
      <x:c r="R4510" s="9" t="n">
        <x:f>IF(AND(T4510=1,G4510="PASS",P4510="FAIL"),1,0)</x:f>
        <x:v>0</x:v>
      </x:c>
      <x:c r="S4510" s="9" t="n">
        <x:f>IF(AND(T4510=1,G4510="FAIL",P4510="PASS"),1,0)</x:f>
        <x:v>0</x:v>
      </x:c>
      <x:c r="T4510" s="9" t="n">
        <x:v>1</x:v>
      </x:c>
      <x:c r="U4510" s="9" t="n">
        <x:v>9</x:v>
      </x:c>
      <x:c r="V4510" s="9" t="str">
        <x:v>MVP/SHACL_GENERATION_PIPELINE/experiments/LUNA_CONTEXTUAL_SINGLESHOT/RUN_01/runs/RUN-I2-024-20260831T143029243869Z/artifacts/attempt_01/extracted_shape.ttl</x:v>
      </x:c>
    </x:row>
    <x:row r="4511" ht="22" customHeight="1">
      <x:c r="A4511" s="10" t="str">
        <x:v>SINGLESHOT</x:v>
      </x:c>
      <x:c r="B4511" s="10" t="str">
        <x:v>I2-024</x:v>
      </x:c>
      <x:c r="C4511" s="10" t="str">
        <x:v>I2-024-F04</x:v>
      </x:c>
      <x:c r="D4511" s="10" t="str">
        <x:v>RUN_01</x:v>
      </x:c>
      <x:c r="E4511" s="10" t="str">
        <x:v>ORIGINAL_LEDGER</x:v>
      </x:c>
      <x:c r="F4511" s="10" t="str">
        <x:v>FAIL</x:v>
      </x:c>
      <x:c r="G4511" s="10" t="str">
        <x:v>FAIL</x:v>
      </x:c>
      <x:c r="H4511" s="10" t="str">
        <x:v>EXECUTED</x:v>
      </x:c>
      <x:c r="I4511" s="10" t="str">
        <x:v>PARSED</x:v>
      </x:c>
      <x:c r="J4511" s="10" t="str">
        <x:v>SINGLESHOT_CAPTURED_DIAGNOSTIC_PASS</x:v>
      </x:c>
      <x:c r="K4511" s="10" t="str">
        <x:v>350078aac89bc61207dbcdc4cdca4493063e9b424b3d064e171b15a97c485926</x:v>
      </x:c>
      <x:c r="L4511" s="10" t="str">
        <x:v>historical_three</x:v>
      </x:c>
      <x:c r="M4511" s="10" t="n">
        <x:v>1</x:v>
      </x:c>
      <x:c r="N4511" s="10" t="n">
        <x:v>0</x:v>
      </x:c>
      <x:c r="O4511" s="10" t="n">
        <x:v>0</x:v>
      </x:c>
      <x:c r="P4511" s="9" t="str">
        <x:f>'CaseReview'!U139</x:f>
        <x:v>FAIL</x:v>
      </x:c>
      <x:c r="Q4511" s="9" t="n">
        <x:f>IF(AND(T4511=1,G4511=P4511),1,0)</x:f>
        <x:v>1</x:v>
      </x:c>
      <x:c r="R4511" s="9" t="n">
        <x:f>IF(AND(T4511=1,G4511="PASS",P4511="FAIL"),1,0)</x:f>
        <x:v>0</x:v>
      </x:c>
      <x:c r="S4511" s="9" t="n">
        <x:f>IF(AND(T4511=1,G4511="FAIL",P4511="PASS"),1,0)</x:f>
        <x:v>0</x:v>
      </x:c>
      <x:c r="T4511" s="9" t="n">
        <x:v>1</x:v>
      </x:c>
      <x:c r="U4511" s="9" t="n">
        <x:v>9</x:v>
      </x:c>
      <x:c r="V4511" s="9" t="str">
        <x:v>MVP/SHACL_GENERATION_PIPELINE/experiments/LUNA_CONTEXTUAL_SINGLESHOT/RUN_01/runs/RUN-I2-024-20260831T143029243869Z/artifacts/attempt_01/extracted_shape.ttl</x:v>
      </x:c>
    </x:row>
    <x:row r="4512" ht="22" customHeight="1">
      <x:c r="A4512" s="10" t="str">
        <x:v>SINGLESHOT</x:v>
      </x:c>
      <x:c r="B4512" s="10" t="str">
        <x:v>I2-024</x:v>
      </x:c>
      <x:c r="C4512" s="10" t="str">
        <x:v>I2-024-F05</x:v>
      </x:c>
      <x:c r="D4512" s="10" t="str">
        <x:v>RUN_01</x:v>
      </x:c>
      <x:c r="E4512" s="10" t="str">
        <x:v>ORIGINAL_LEDGER</x:v>
      </x:c>
      <x:c r="F4512" s="10" t="str">
        <x:v>FAIL</x:v>
      </x:c>
      <x:c r="G4512" s="10" t="str">
        <x:v>FAIL</x:v>
      </x:c>
      <x:c r="H4512" s="10" t="str">
        <x:v>EXECUTED</x:v>
      </x:c>
      <x:c r="I4512" s="10" t="str">
        <x:v>PARSED</x:v>
      </x:c>
      <x:c r="J4512" s="10" t="str">
        <x:v>SINGLESHOT_CAPTURED_DIAGNOSTIC_PASS</x:v>
      </x:c>
      <x:c r="K4512" s="10" t="str">
        <x:v>350078aac89bc61207dbcdc4cdca4493063e9b424b3d064e171b15a97c485926</x:v>
      </x:c>
      <x:c r="L4512" s="10" t="str">
        <x:v>historical_three</x:v>
      </x:c>
      <x:c r="M4512" s="10" t="n">
        <x:v>1</x:v>
      </x:c>
      <x:c r="N4512" s="10" t="n">
        <x:v>0</x:v>
      </x:c>
      <x:c r="O4512" s="10" t="n">
        <x:v>0</x:v>
      </x:c>
      <x:c r="P4512" s="9" t="str">
        <x:f>'CaseReview'!U140</x:f>
        <x:v>FAIL</x:v>
      </x:c>
      <x:c r="Q4512" s="9" t="n">
        <x:f>IF(AND(T4512=1,G4512=P4512),1,0)</x:f>
        <x:v>1</x:v>
      </x:c>
      <x:c r="R4512" s="9" t="n">
        <x:f>IF(AND(T4512=1,G4512="PASS",P4512="FAIL"),1,0)</x:f>
        <x:v>0</x:v>
      </x:c>
      <x:c r="S4512" s="9" t="n">
        <x:f>IF(AND(T4512=1,G4512="FAIL",P4512="PASS"),1,0)</x:f>
        <x:v>0</x:v>
      </x:c>
      <x:c r="T4512" s="9" t="n">
        <x:v>1</x:v>
      </x:c>
      <x:c r="U4512" s="9" t="n">
        <x:v>9</x:v>
      </x:c>
      <x:c r="V4512" s="9" t="str">
        <x:v>MVP/SHACL_GENERATION_PIPELINE/experiments/LUNA_CONTEXTUAL_SINGLESHOT/RUN_01/runs/RUN-I2-024-20260831T143029243869Z/artifacts/attempt_01/extracted_shape.ttl</x:v>
      </x:c>
    </x:row>
    <x:row r="4513" ht="22" customHeight="1">
      <x:c r="A4513" s="10" t="str">
        <x:v>SINGLESHOT</x:v>
      </x:c>
      <x:c r="B4513" s="10" t="str">
        <x:v>I2-024</x:v>
      </x:c>
      <x:c r="C4513" s="10" t="str">
        <x:v>I2-024-P01</x:v>
      </x:c>
      <x:c r="D4513" s="10" t="str">
        <x:v>RUN_01</x:v>
      </x:c>
      <x:c r="E4513" s="10" t="str">
        <x:v>ORIGINAL_LEDGER</x:v>
      </x:c>
      <x:c r="F4513" s="10" t="str">
        <x:v>PASS</x:v>
      </x:c>
      <x:c r="G4513" s="10" t="str">
        <x:v>FAIL</x:v>
      </x:c>
      <x:c r="H4513" s="10" t="str">
        <x:v>EXECUTED</x:v>
      </x:c>
      <x:c r="I4513" s="10" t="str">
        <x:v>PARSED</x:v>
      </x:c>
      <x:c r="J4513" s="10" t="str">
        <x:v>SINGLESHOT_CAPTURED_DIAGNOSTIC_PASS</x:v>
      </x:c>
      <x:c r="K4513" s="10" t="str">
        <x:v>350078aac89bc61207dbcdc4cdca4493063e9b424b3d064e171b15a97c485926</x:v>
      </x:c>
      <x:c r="L4513" s="10" t="str">
        <x:v>historical_three</x:v>
      </x:c>
      <x:c r="M4513" s="10" t="n">
        <x:v>0</x:v>
      </x:c>
      <x:c r="N4513" s="10" t="n">
        <x:v>0</x:v>
      </x:c>
      <x:c r="O4513" s="10" t="n">
        <x:v>1</x:v>
      </x:c>
      <x:c r="P4513" s="9" t="str">
        <x:f>'CaseReview'!U141</x:f>
        <x:v>PASS</x:v>
      </x:c>
      <x:c r="Q4513" s="9" t="n">
        <x:f>IF(AND(T4513=1,G4513=P4513),1,0)</x:f>
        <x:v>0</x:v>
      </x:c>
      <x:c r="R4513" s="9" t="n">
        <x:f>IF(AND(T4513=1,G4513="PASS",P4513="FAIL"),1,0)</x:f>
        <x:v>0</x:v>
      </x:c>
      <x:c r="S4513" s="9" t="n">
        <x:f>IF(AND(T4513=1,G4513="FAIL",P4513="PASS"),1,0)</x:f>
        <x:v>1</x:v>
      </x:c>
      <x:c r="T4513" s="9" t="n">
        <x:v>1</x:v>
      </x:c>
      <x:c r="U4513" s="9" t="n">
        <x:v>9</x:v>
      </x:c>
      <x:c r="V4513" s="9" t="str">
        <x:v>MVP/SHACL_GENERATION_PIPELINE/experiments/LUNA_CONTEXTUAL_SINGLESHOT/RUN_01/runs/RUN-I2-024-20260831T143029243869Z/artifacts/attempt_01/extracted_shape.ttl</x:v>
      </x:c>
    </x:row>
    <x:row r="4514" ht="22" customHeight="1">
      <x:c r="A4514" s="10" t="str">
        <x:v>SINGLESHOT</x:v>
      </x:c>
      <x:c r="B4514" s="10" t="str">
        <x:v>I2-024</x:v>
      </x:c>
      <x:c r="C4514" s="10" t="str">
        <x:v>I2-024-P02</x:v>
      </x:c>
      <x:c r="D4514" s="10" t="str">
        <x:v>RUN_01</x:v>
      </x:c>
      <x:c r="E4514" s="10" t="str">
        <x:v>ORIGINAL_LEDGER</x:v>
      </x:c>
      <x:c r="F4514" s="10" t="str">
        <x:v>PASS</x:v>
      </x:c>
      <x:c r="G4514" s="10" t="str">
        <x:v>FAIL</x:v>
      </x:c>
      <x:c r="H4514" s="10" t="str">
        <x:v>EXECUTED</x:v>
      </x:c>
      <x:c r="I4514" s="10" t="str">
        <x:v>PARSED</x:v>
      </x:c>
      <x:c r="J4514" s="10" t="str">
        <x:v>SINGLESHOT_CAPTURED_DIAGNOSTIC_PASS</x:v>
      </x:c>
      <x:c r="K4514" s="10" t="str">
        <x:v>350078aac89bc61207dbcdc4cdca4493063e9b424b3d064e171b15a97c485926</x:v>
      </x:c>
      <x:c r="L4514" s="10" t="str">
        <x:v>historical_three</x:v>
      </x:c>
      <x:c r="M4514" s="10" t="n">
        <x:v>0</x:v>
      </x:c>
      <x:c r="N4514" s="10" t="n">
        <x:v>0</x:v>
      </x:c>
      <x:c r="O4514" s="10" t="n">
        <x:v>1</x:v>
      </x:c>
      <x:c r="P4514" s="9" t="str">
        <x:f>'CaseReview'!U142</x:f>
        <x:v>PASS</x:v>
      </x:c>
      <x:c r="Q4514" s="9" t="n">
        <x:f>IF(AND(T4514=1,G4514=P4514),1,0)</x:f>
        <x:v>0</x:v>
      </x:c>
      <x:c r="R4514" s="9" t="n">
        <x:f>IF(AND(T4514=1,G4514="PASS",P4514="FAIL"),1,0)</x:f>
        <x:v>0</x:v>
      </x:c>
      <x:c r="S4514" s="9" t="n">
        <x:f>IF(AND(T4514=1,G4514="FAIL",P4514="PASS"),1,0)</x:f>
        <x:v>1</x:v>
      </x:c>
      <x:c r="T4514" s="9" t="n">
        <x:v>1</x:v>
      </x:c>
      <x:c r="U4514" s="9" t="n">
        <x:v>9</x:v>
      </x:c>
      <x:c r="V4514" s="9" t="str">
        <x:v>MVP/SHACL_GENERATION_PIPELINE/experiments/LUNA_CONTEXTUAL_SINGLESHOT/RUN_01/runs/RUN-I2-024-20260831T143029243869Z/artifacts/attempt_01/extracted_shape.ttl</x:v>
      </x:c>
    </x:row>
    <x:row r="4515" ht="22" customHeight="1">
      <x:c r="A4515" s="10" t="str">
        <x:v>SINGLESHOT</x:v>
      </x:c>
      <x:c r="B4515" s="10" t="str">
        <x:v>I2-024</x:v>
      </x:c>
      <x:c r="C4515" s="10" t="str">
        <x:v>I2-024-P03</x:v>
      </x:c>
      <x:c r="D4515" s="10" t="str">
        <x:v>RUN_01</x:v>
      </x:c>
      <x:c r="E4515" s="10" t="str">
        <x:v>ORIGINAL_LEDGER</x:v>
      </x:c>
      <x:c r="F4515" s="10" t="str">
        <x:v>PASS</x:v>
      </x:c>
      <x:c r="G4515" s="10" t="str">
        <x:v>FAIL</x:v>
      </x:c>
      <x:c r="H4515" s="10" t="str">
        <x:v>EXECUTED</x:v>
      </x:c>
      <x:c r="I4515" s="10" t="str">
        <x:v>PARSED</x:v>
      </x:c>
      <x:c r="J4515" s="10" t="str">
        <x:v>SINGLESHOT_CAPTURED_DIAGNOSTIC_PASS</x:v>
      </x:c>
      <x:c r="K4515" s="10" t="str">
        <x:v>350078aac89bc61207dbcdc4cdca4493063e9b424b3d064e171b15a97c485926</x:v>
      </x:c>
      <x:c r="L4515" s="10" t="str">
        <x:v>historical_three</x:v>
      </x:c>
      <x:c r="M4515" s="10" t="n">
        <x:v>0</x:v>
      </x:c>
      <x:c r="N4515" s="10" t="n">
        <x:v>0</x:v>
      </x:c>
      <x:c r="O4515" s="10" t="n">
        <x:v>1</x:v>
      </x:c>
      <x:c r="P4515" s="9" t="str">
        <x:f>'CaseReview'!U143</x:f>
        <x:v>PASS</x:v>
      </x:c>
      <x:c r="Q4515" s="9" t="n">
        <x:f>IF(AND(T4515=1,G4515=P4515),1,0)</x:f>
        <x:v>0</x:v>
      </x:c>
      <x:c r="R4515" s="9" t="n">
        <x:f>IF(AND(T4515=1,G4515="PASS",P4515="FAIL"),1,0)</x:f>
        <x:v>0</x:v>
      </x:c>
      <x:c r="S4515" s="9" t="n">
        <x:f>IF(AND(T4515=1,G4515="FAIL",P4515="PASS"),1,0)</x:f>
        <x:v>1</x:v>
      </x:c>
      <x:c r="T4515" s="9" t="n">
        <x:v>1</x:v>
      </x:c>
      <x:c r="U4515" s="9" t="n">
        <x:v>9</x:v>
      </x:c>
      <x:c r="V4515" s="9" t="str">
        <x:v>MVP/SHACL_GENERATION_PIPELINE/experiments/LUNA_CONTEXTUAL_SINGLESHOT/RUN_01/runs/RUN-I2-024-20260831T143029243869Z/artifacts/attempt_01/extracted_shape.ttl</x:v>
      </x:c>
    </x:row>
    <x:row r="4516" ht="22" customHeight="1">
      <x:c r="A4516" s="10" t="str">
        <x:v>SINGLESHOT</x:v>
      </x:c>
      <x:c r="B4516" s="10" t="str">
        <x:v>I2-024</x:v>
      </x:c>
      <x:c r="C4516" s="10" t="str">
        <x:v>I2-024-P04</x:v>
      </x:c>
      <x:c r="D4516" s="10" t="str">
        <x:v>RUN_01</x:v>
      </x:c>
      <x:c r="E4516" s="10" t="str">
        <x:v>ORIGINAL_LEDGER</x:v>
      </x:c>
      <x:c r="F4516" s="10" t="str">
        <x:v>PASS</x:v>
      </x:c>
      <x:c r="G4516" s="10" t="str">
        <x:v>FAIL</x:v>
      </x:c>
      <x:c r="H4516" s="10" t="str">
        <x:v>EXECUTED</x:v>
      </x:c>
      <x:c r="I4516" s="10" t="str">
        <x:v>PARSED</x:v>
      </x:c>
      <x:c r="J4516" s="10" t="str">
        <x:v>SINGLESHOT_CAPTURED_DIAGNOSTIC_PASS</x:v>
      </x:c>
      <x:c r="K4516" s="10" t="str">
        <x:v>350078aac89bc61207dbcdc4cdca4493063e9b424b3d064e171b15a97c485926</x:v>
      </x:c>
      <x:c r="L4516" s="10" t="str">
        <x:v>historical_three</x:v>
      </x:c>
      <x:c r="M4516" s="10" t="n">
        <x:v>0</x:v>
      </x:c>
      <x:c r="N4516" s="10" t="n">
        <x:v>0</x:v>
      </x:c>
      <x:c r="O4516" s="10" t="n">
        <x:v>1</x:v>
      </x:c>
      <x:c r="P4516" s="9" t="str">
        <x:f>'CaseReview'!U144</x:f>
        <x:v>PASS</x:v>
      </x:c>
      <x:c r="Q4516" s="9" t="n">
        <x:f>IF(AND(T4516=1,G4516=P4516),1,0)</x:f>
        <x:v>0</x:v>
      </x:c>
      <x:c r="R4516" s="9" t="n">
        <x:f>IF(AND(T4516=1,G4516="PASS",P4516="FAIL"),1,0)</x:f>
        <x:v>0</x:v>
      </x:c>
      <x:c r="S4516" s="9" t="n">
        <x:f>IF(AND(T4516=1,G4516="FAIL",P4516="PASS"),1,0)</x:f>
        <x:v>1</x:v>
      </x:c>
      <x:c r="T4516" s="9" t="n">
        <x:v>1</x:v>
      </x:c>
      <x:c r="U4516" s="9" t="n">
        <x:v>9</x:v>
      </x:c>
      <x:c r="V4516" s="9" t="str">
        <x:v>MVP/SHACL_GENERATION_PIPELINE/experiments/LUNA_CONTEXTUAL_SINGLESHOT/RUN_01/runs/RUN-I2-024-20260831T143029243869Z/artifacts/attempt_01/extracted_shape.ttl</x:v>
      </x:c>
    </x:row>
    <x:row r="4517" ht="22" customHeight="1">
      <x:c r="A4517" s="10" t="str">
        <x:v>SINGLESHOT</x:v>
      </x:c>
      <x:c r="B4517" s="10" t="str">
        <x:v>I2-026</x:v>
      </x:c>
      <x:c r="C4517" s="10" t="str">
        <x:v>I2-026-F01</x:v>
      </x:c>
      <x:c r="D4517" s="10" t="str">
        <x:v>RUN_01</x:v>
      </x:c>
      <x:c r="E4517" s="10" t="str">
        <x:v>ORIGINAL_LEDGER</x:v>
      </x:c>
      <x:c r="F4517" s="10" t="str">
        <x:v>FAIL</x:v>
      </x:c>
      <x:c r="G4517" s="10" t="str">
        <x:v>FAIL</x:v>
      </x:c>
      <x:c r="H4517" s="10" t="str">
        <x:v>EXECUTED</x:v>
      </x:c>
      <x:c r="I4517" s="10" t="str">
        <x:v>PARSED</x:v>
      </x:c>
      <x:c r="J4517" s="10" t="str">
        <x:v>SINGLESHOT_CAPTURED_DIAGNOSTIC_PASS</x:v>
      </x:c>
      <x:c r="K4517" s="10" t="str">
        <x:v>a8dd05fa7f781c3078c06e94c5d01f0bf626e6a90b60d60e208ee1151df2b9ed</x:v>
      </x:c>
      <x:c r="L4517" s="10" t="str">
        <x:v>historical_three</x:v>
      </x:c>
      <x:c r="M4517" s="10" t="n">
        <x:v>1</x:v>
      </x:c>
      <x:c r="N4517" s="10" t="n">
        <x:v>0</x:v>
      </x:c>
      <x:c r="O4517" s="10" t="n">
        <x:v>0</x:v>
      </x:c>
      <x:c r="P4517" s="9" t="str">
        <x:f>'CaseReview'!U145</x:f>
        <x:v>FAIL</x:v>
      </x:c>
      <x:c r="Q4517" s="9" t="n">
        <x:f>IF(AND(T4517=1,G4517=P4517),1,0)</x:f>
        <x:v>1</x:v>
      </x:c>
      <x:c r="R4517" s="9" t="n">
        <x:f>IF(AND(T4517=1,G4517="PASS",P4517="FAIL"),1,0)</x:f>
        <x:v>0</x:v>
      </x:c>
      <x:c r="S4517" s="9" t="n">
        <x:f>IF(AND(T4517=1,G4517="FAIL",P4517="PASS"),1,0)</x:f>
        <x:v>0</x:v>
      </x:c>
      <x:c r="T4517" s="9" t="n">
        <x:v>1</x:v>
      </x:c>
      <x:c r="U4517" s="9" t="n">
        <x:v>8</x:v>
      </x:c>
      <x:c r="V4517" s="9" t="str">
        <x:v>MVP/SHACL_GENERATION_PIPELINE/experiments/LUNA_CONTEXTUAL_SINGLESHOT/RUN_01/runs/RUN-I2-026-20260831T143108545841Z/artifacts/attempt_01/extracted_shape.ttl</x:v>
      </x:c>
    </x:row>
    <x:row r="4518" ht="22" customHeight="1">
      <x:c r="A4518" s="10" t="str">
        <x:v>SINGLESHOT</x:v>
      </x:c>
      <x:c r="B4518" s="10" t="str">
        <x:v>I2-026</x:v>
      </x:c>
      <x:c r="C4518" s="10" t="str">
        <x:v>I2-026-F02</x:v>
      </x:c>
      <x:c r="D4518" s="10" t="str">
        <x:v>RUN_01</x:v>
      </x:c>
      <x:c r="E4518" s="10" t="str">
        <x:v>ORIGINAL_LEDGER</x:v>
      </x:c>
      <x:c r="F4518" s="10" t="str">
        <x:v>FAIL</x:v>
      </x:c>
      <x:c r="G4518" s="10" t="str">
        <x:v>FAIL</x:v>
      </x:c>
      <x:c r="H4518" s="10" t="str">
        <x:v>EXECUTED</x:v>
      </x:c>
      <x:c r="I4518" s="10" t="str">
        <x:v>PARSED</x:v>
      </x:c>
      <x:c r="J4518" s="10" t="str">
        <x:v>SINGLESHOT_CAPTURED_DIAGNOSTIC_PASS</x:v>
      </x:c>
      <x:c r="K4518" s="10" t="str">
        <x:v>a8dd05fa7f781c3078c06e94c5d01f0bf626e6a90b60d60e208ee1151df2b9ed</x:v>
      </x:c>
      <x:c r="L4518" s="10" t="str">
        <x:v>historical_three</x:v>
      </x:c>
      <x:c r="M4518" s="10" t="n">
        <x:v>1</x:v>
      </x:c>
      <x:c r="N4518" s="10" t="n">
        <x:v>0</x:v>
      </x:c>
      <x:c r="O4518" s="10" t="n">
        <x:v>0</x:v>
      </x:c>
      <x:c r="P4518" s="9" t="str">
        <x:f>'CaseReview'!U146</x:f>
        <x:v>FAIL</x:v>
      </x:c>
      <x:c r="Q4518" s="9" t="n">
        <x:f>IF(AND(T4518=1,G4518=P4518),1,0)</x:f>
        <x:v>1</x:v>
      </x:c>
      <x:c r="R4518" s="9" t="n">
        <x:f>IF(AND(T4518=1,G4518="PASS",P4518="FAIL"),1,0)</x:f>
        <x:v>0</x:v>
      </x:c>
      <x:c r="S4518" s="9" t="n">
        <x:f>IF(AND(T4518=1,G4518="FAIL",P4518="PASS"),1,0)</x:f>
        <x:v>0</x:v>
      </x:c>
      <x:c r="T4518" s="9" t="n">
        <x:v>1</x:v>
      </x:c>
      <x:c r="U4518" s="9" t="n">
        <x:v>8</x:v>
      </x:c>
      <x:c r="V4518" s="9" t="str">
        <x:v>MVP/SHACL_GENERATION_PIPELINE/experiments/LUNA_CONTEXTUAL_SINGLESHOT/RUN_01/runs/RUN-I2-026-20260831T143108545841Z/artifacts/attempt_01/extracted_shape.ttl</x:v>
      </x:c>
    </x:row>
    <x:row r="4519" ht="22" customHeight="1">
      <x:c r="A4519" s="10" t="str">
        <x:v>SINGLESHOT</x:v>
      </x:c>
      <x:c r="B4519" s="10" t="str">
        <x:v>I2-026</x:v>
      </x:c>
      <x:c r="C4519" s="10" t="str">
        <x:v>I2-026-F03</x:v>
      </x:c>
      <x:c r="D4519" s="10" t="str">
        <x:v>RUN_01</x:v>
      </x:c>
      <x:c r="E4519" s="10" t="str">
        <x:v>ORIGINAL_LEDGER</x:v>
      </x:c>
      <x:c r="F4519" s="10" t="str">
        <x:v>FAIL</x:v>
      </x:c>
      <x:c r="G4519" s="10" t="str">
        <x:v>FAIL</x:v>
      </x:c>
      <x:c r="H4519" s="10" t="str">
        <x:v>EXECUTED</x:v>
      </x:c>
      <x:c r="I4519" s="10" t="str">
        <x:v>PARSED</x:v>
      </x:c>
      <x:c r="J4519" s="10" t="str">
        <x:v>SINGLESHOT_CAPTURED_DIAGNOSTIC_PASS</x:v>
      </x:c>
      <x:c r="K4519" s="10" t="str">
        <x:v>a8dd05fa7f781c3078c06e94c5d01f0bf626e6a90b60d60e208ee1151df2b9ed</x:v>
      </x:c>
      <x:c r="L4519" s="10" t="str">
        <x:v>historical_three</x:v>
      </x:c>
      <x:c r="M4519" s="10" t="n">
        <x:v>1</x:v>
      </x:c>
      <x:c r="N4519" s="10" t="n">
        <x:v>0</x:v>
      </x:c>
      <x:c r="O4519" s="10" t="n">
        <x:v>0</x:v>
      </x:c>
      <x:c r="P4519" s="9" t="str">
        <x:f>'CaseReview'!U147</x:f>
        <x:v>FAIL</x:v>
      </x:c>
      <x:c r="Q4519" s="9" t="n">
        <x:f>IF(AND(T4519=1,G4519=P4519),1,0)</x:f>
        <x:v>1</x:v>
      </x:c>
      <x:c r="R4519" s="9" t="n">
        <x:f>IF(AND(T4519=1,G4519="PASS",P4519="FAIL"),1,0)</x:f>
        <x:v>0</x:v>
      </x:c>
      <x:c r="S4519" s="9" t="n">
        <x:f>IF(AND(T4519=1,G4519="FAIL",P4519="PASS"),1,0)</x:f>
        <x:v>0</x:v>
      </x:c>
      <x:c r="T4519" s="9" t="n">
        <x:v>1</x:v>
      </x:c>
      <x:c r="U4519" s="9" t="n">
        <x:v>8</x:v>
      </x:c>
      <x:c r="V4519" s="9" t="str">
        <x:v>MVP/SHACL_GENERATION_PIPELINE/experiments/LUNA_CONTEXTUAL_SINGLESHOT/RUN_01/runs/RUN-I2-026-20260831T143108545841Z/artifacts/attempt_01/extracted_shape.ttl</x:v>
      </x:c>
    </x:row>
    <x:row r="4520" ht="22" customHeight="1">
      <x:c r="A4520" s="10" t="str">
        <x:v>SINGLESHOT</x:v>
      </x:c>
      <x:c r="B4520" s="10" t="str">
        <x:v>I2-026</x:v>
      </x:c>
      <x:c r="C4520" s="10" t="str">
        <x:v>I2-026-F04</x:v>
      </x:c>
      <x:c r="D4520" s="10" t="str">
        <x:v>RUN_01</x:v>
      </x:c>
      <x:c r="E4520" s="10" t="str">
        <x:v>ORIGINAL_LEDGER</x:v>
      </x:c>
      <x:c r="F4520" s="10" t="str">
        <x:v>FAIL</x:v>
      </x:c>
      <x:c r="G4520" s="10" t="str">
        <x:v>FAIL</x:v>
      </x:c>
      <x:c r="H4520" s="10" t="str">
        <x:v>EXECUTED</x:v>
      </x:c>
      <x:c r="I4520" s="10" t="str">
        <x:v>PARSED</x:v>
      </x:c>
      <x:c r="J4520" s="10" t="str">
        <x:v>SINGLESHOT_CAPTURED_DIAGNOSTIC_PASS</x:v>
      </x:c>
      <x:c r="K4520" s="10" t="str">
        <x:v>a8dd05fa7f781c3078c06e94c5d01f0bf626e6a90b60d60e208ee1151df2b9ed</x:v>
      </x:c>
      <x:c r="L4520" s="10" t="str">
        <x:v>historical_three</x:v>
      </x:c>
      <x:c r="M4520" s="10" t="n">
        <x:v>1</x:v>
      </x:c>
      <x:c r="N4520" s="10" t="n">
        <x:v>0</x:v>
      </x:c>
      <x:c r="O4520" s="10" t="n">
        <x:v>0</x:v>
      </x:c>
      <x:c r="P4520" s="9" t="str">
        <x:f>'CaseReview'!U148</x:f>
        <x:v>FAIL</x:v>
      </x:c>
      <x:c r="Q4520" s="9" t="n">
        <x:f>IF(AND(T4520=1,G4520=P4520),1,0)</x:f>
        <x:v>1</x:v>
      </x:c>
      <x:c r="R4520" s="9" t="n">
        <x:f>IF(AND(T4520=1,G4520="PASS",P4520="FAIL"),1,0)</x:f>
        <x:v>0</x:v>
      </x:c>
      <x:c r="S4520" s="9" t="n">
        <x:f>IF(AND(T4520=1,G4520="FAIL",P4520="PASS"),1,0)</x:f>
        <x:v>0</x:v>
      </x:c>
      <x:c r="T4520" s="9" t="n">
        <x:v>1</x:v>
      </x:c>
      <x:c r="U4520" s="9" t="n">
        <x:v>8</x:v>
      </x:c>
      <x:c r="V4520" s="9" t="str">
        <x:v>MVP/SHACL_GENERATION_PIPELINE/experiments/LUNA_CONTEXTUAL_SINGLESHOT/RUN_01/runs/RUN-I2-026-20260831T143108545841Z/artifacts/attempt_01/extracted_shape.ttl</x:v>
      </x:c>
    </x:row>
    <x:row r="4521" ht="22" customHeight="1">
      <x:c r="A4521" s="10" t="str">
        <x:v>SINGLESHOT</x:v>
      </x:c>
      <x:c r="B4521" s="10" t="str">
        <x:v>I2-026</x:v>
      </x:c>
      <x:c r="C4521" s="10" t="str">
        <x:v>I2-026-P01</x:v>
      </x:c>
      <x:c r="D4521" s="10" t="str">
        <x:v>RUN_01</x:v>
      </x:c>
      <x:c r="E4521" s="10" t="str">
        <x:v>ORIGINAL_LEDGER</x:v>
      </x:c>
      <x:c r="F4521" s="10" t="str">
        <x:v>PASS</x:v>
      </x:c>
      <x:c r="G4521" s="10" t="str">
        <x:v>FAIL</x:v>
      </x:c>
      <x:c r="H4521" s="10" t="str">
        <x:v>EXECUTED</x:v>
      </x:c>
      <x:c r="I4521" s="10" t="str">
        <x:v>PARSED</x:v>
      </x:c>
      <x:c r="J4521" s="10" t="str">
        <x:v>SINGLESHOT_CAPTURED_DIAGNOSTIC_PASS</x:v>
      </x:c>
      <x:c r="K4521" s="10" t="str">
        <x:v>a8dd05fa7f781c3078c06e94c5d01f0bf626e6a90b60d60e208ee1151df2b9ed</x:v>
      </x:c>
      <x:c r="L4521" s="10" t="str">
        <x:v>historical_three</x:v>
      </x:c>
      <x:c r="M4521" s="10" t="n">
        <x:v>0</x:v>
      </x:c>
      <x:c r="N4521" s="10" t="n">
        <x:v>0</x:v>
      </x:c>
      <x:c r="O4521" s="10" t="n">
        <x:v>1</x:v>
      </x:c>
      <x:c r="P4521" s="9" t="str">
        <x:f>'CaseReview'!U149</x:f>
        <x:v>PASS</x:v>
      </x:c>
      <x:c r="Q4521" s="9" t="n">
        <x:f>IF(AND(T4521=1,G4521=P4521),1,0)</x:f>
        <x:v>0</x:v>
      </x:c>
      <x:c r="R4521" s="9" t="n">
        <x:f>IF(AND(T4521=1,G4521="PASS",P4521="FAIL"),1,0)</x:f>
        <x:v>0</x:v>
      </x:c>
      <x:c r="S4521" s="9" t="n">
        <x:f>IF(AND(T4521=1,G4521="FAIL",P4521="PASS"),1,0)</x:f>
        <x:v>1</x:v>
      </x:c>
      <x:c r="T4521" s="9" t="n">
        <x:v>1</x:v>
      </x:c>
      <x:c r="U4521" s="9" t="n">
        <x:v>8</x:v>
      </x:c>
      <x:c r="V4521" s="9" t="str">
        <x:v>MVP/SHACL_GENERATION_PIPELINE/experiments/LUNA_CONTEXTUAL_SINGLESHOT/RUN_01/runs/RUN-I2-026-20260831T143108545841Z/artifacts/attempt_01/extracted_shape.ttl</x:v>
      </x:c>
    </x:row>
    <x:row r="4522" ht="22" customHeight="1">
      <x:c r="A4522" s="10" t="str">
        <x:v>SINGLESHOT</x:v>
      </x:c>
      <x:c r="B4522" s="10" t="str">
        <x:v>I2-026</x:v>
      </x:c>
      <x:c r="C4522" s="10" t="str">
        <x:v>I2-026-P02</x:v>
      </x:c>
      <x:c r="D4522" s="10" t="str">
        <x:v>RUN_01</x:v>
      </x:c>
      <x:c r="E4522" s="10" t="str">
        <x:v>ORIGINAL_LEDGER</x:v>
      </x:c>
      <x:c r="F4522" s="10" t="str">
        <x:v>PASS</x:v>
      </x:c>
      <x:c r="G4522" s="10" t="str">
        <x:v>FAIL</x:v>
      </x:c>
      <x:c r="H4522" s="10" t="str">
        <x:v>EXECUTED</x:v>
      </x:c>
      <x:c r="I4522" s="10" t="str">
        <x:v>PARSED</x:v>
      </x:c>
      <x:c r="J4522" s="10" t="str">
        <x:v>SINGLESHOT_CAPTURED_DIAGNOSTIC_PASS</x:v>
      </x:c>
      <x:c r="K4522" s="10" t="str">
        <x:v>a8dd05fa7f781c3078c06e94c5d01f0bf626e6a90b60d60e208ee1151df2b9ed</x:v>
      </x:c>
      <x:c r="L4522" s="10" t="str">
        <x:v>historical_three</x:v>
      </x:c>
      <x:c r="M4522" s="10" t="n">
        <x:v>0</x:v>
      </x:c>
      <x:c r="N4522" s="10" t="n">
        <x:v>0</x:v>
      </x:c>
      <x:c r="O4522" s="10" t="n">
        <x:v>1</x:v>
      </x:c>
      <x:c r="P4522" s="9" t="str">
        <x:f>'CaseReview'!U150</x:f>
        <x:v>PASS</x:v>
      </x:c>
      <x:c r="Q4522" s="9" t="n">
        <x:f>IF(AND(T4522=1,G4522=P4522),1,0)</x:f>
        <x:v>0</x:v>
      </x:c>
      <x:c r="R4522" s="9" t="n">
        <x:f>IF(AND(T4522=1,G4522="PASS",P4522="FAIL"),1,0)</x:f>
        <x:v>0</x:v>
      </x:c>
      <x:c r="S4522" s="9" t="n">
        <x:f>IF(AND(T4522=1,G4522="FAIL",P4522="PASS"),1,0)</x:f>
        <x:v>1</x:v>
      </x:c>
      <x:c r="T4522" s="9" t="n">
        <x:v>1</x:v>
      </x:c>
      <x:c r="U4522" s="9" t="n">
        <x:v>8</x:v>
      </x:c>
      <x:c r="V4522" s="9" t="str">
        <x:v>MVP/SHACL_GENERATION_PIPELINE/experiments/LUNA_CONTEXTUAL_SINGLESHOT/RUN_01/runs/RUN-I2-026-20260831T143108545841Z/artifacts/attempt_01/extracted_shape.ttl</x:v>
      </x:c>
    </x:row>
    <x:row r="4523" ht="22" customHeight="1">
      <x:c r="A4523" s="10" t="str">
        <x:v>SINGLESHOT</x:v>
      </x:c>
      <x:c r="B4523" s="10" t="str">
        <x:v>I2-026</x:v>
      </x:c>
      <x:c r="C4523" s="10" t="str">
        <x:v>I2-026-P03</x:v>
      </x:c>
      <x:c r="D4523" s="10" t="str">
        <x:v>RUN_01</x:v>
      </x:c>
      <x:c r="E4523" s="10" t="str">
        <x:v>ORIGINAL_LEDGER</x:v>
      </x:c>
      <x:c r="F4523" s="10" t="str">
        <x:v>PASS</x:v>
      </x:c>
      <x:c r="G4523" s="10" t="str">
        <x:v>FAIL</x:v>
      </x:c>
      <x:c r="H4523" s="10" t="str">
        <x:v>EXECUTED</x:v>
      </x:c>
      <x:c r="I4523" s="10" t="str">
        <x:v>PARSED</x:v>
      </x:c>
      <x:c r="J4523" s="10" t="str">
        <x:v>SINGLESHOT_CAPTURED_DIAGNOSTIC_PASS</x:v>
      </x:c>
      <x:c r="K4523" s="10" t="str">
        <x:v>a8dd05fa7f781c3078c06e94c5d01f0bf626e6a90b60d60e208ee1151df2b9ed</x:v>
      </x:c>
      <x:c r="L4523" s="10" t="str">
        <x:v>historical_three</x:v>
      </x:c>
      <x:c r="M4523" s="10" t="n">
        <x:v>0</x:v>
      </x:c>
      <x:c r="N4523" s="10" t="n">
        <x:v>0</x:v>
      </x:c>
      <x:c r="O4523" s="10" t="n">
        <x:v>1</x:v>
      </x:c>
      <x:c r="P4523" s="9" t="str">
        <x:f>'CaseReview'!U151</x:f>
        <x:v>PASS</x:v>
      </x:c>
      <x:c r="Q4523" s="9" t="n">
        <x:f>IF(AND(T4523=1,G4523=P4523),1,0)</x:f>
        <x:v>0</x:v>
      </x:c>
      <x:c r="R4523" s="9" t="n">
        <x:f>IF(AND(T4523=1,G4523="PASS",P4523="FAIL"),1,0)</x:f>
        <x:v>0</x:v>
      </x:c>
      <x:c r="S4523" s="9" t="n">
        <x:f>IF(AND(T4523=1,G4523="FAIL",P4523="PASS"),1,0)</x:f>
        <x:v>1</x:v>
      </x:c>
      <x:c r="T4523" s="9" t="n">
        <x:v>1</x:v>
      </x:c>
      <x:c r="U4523" s="9" t="n">
        <x:v>8</x:v>
      </x:c>
      <x:c r="V4523" s="9" t="str">
        <x:v>MVP/SHACL_GENERATION_PIPELINE/experiments/LUNA_CONTEXTUAL_SINGLESHOT/RUN_01/runs/RUN-I2-026-20260831T143108545841Z/artifacts/attempt_01/extracted_shape.ttl</x:v>
      </x:c>
    </x:row>
    <x:row r="4524" ht="22" customHeight="1">
      <x:c r="A4524" s="10" t="str">
        <x:v>SINGLESHOT</x:v>
      </x:c>
      <x:c r="B4524" s="10" t="str">
        <x:v>I2-026</x:v>
      </x:c>
      <x:c r="C4524" s="10" t="str">
        <x:v>I2-026-P04</x:v>
      </x:c>
      <x:c r="D4524" s="10" t="str">
        <x:v>RUN_01</x:v>
      </x:c>
      <x:c r="E4524" s="10" t="str">
        <x:v>ORIGINAL_LEDGER</x:v>
      </x:c>
      <x:c r="F4524" s="10" t="str">
        <x:v>PASS</x:v>
      </x:c>
      <x:c r="G4524" s="10" t="str">
        <x:v>FAIL</x:v>
      </x:c>
      <x:c r="H4524" s="10" t="str">
        <x:v>EXECUTED</x:v>
      </x:c>
      <x:c r="I4524" s="10" t="str">
        <x:v>PARSED</x:v>
      </x:c>
      <x:c r="J4524" s="10" t="str">
        <x:v>SINGLESHOT_CAPTURED_DIAGNOSTIC_PASS</x:v>
      </x:c>
      <x:c r="K4524" s="10" t="str">
        <x:v>a8dd05fa7f781c3078c06e94c5d01f0bf626e6a90b60d60e208ee1151df2b9ed</x:v>
      </x:c>
      <x:c r="L4524" s="10" t="str">
        <x:v>historical_three</x:v>
      </x:c>
      <x:c r="M4524" s="10" t="n">
        <x:v>0</x:v>
      </x:c>
      <x:c r="N4524" s="10" t="n">
        <x:v>0</x:v>
      </x:c>
      <x:c r="O4524" s="10" t="n">
        <x:v>1</x:v>
      </x:c>
      <x:c r="P4524" s="9" t="str">
        <x:f>'CaseReview'!U152</x:f>
        <x:v>PASS</x:v>
      </x:c>
      <x:c r="Q4524" s="9" t="n">
        <x:f>IF(AND(T4524=1,G4524=P4524),1,0)</x:f>
        <x:v>0</x:v>
      </x:c>
      <x:c r="R4524" s="9" t="n">
        <x:f>IF(AND(T4524=1,G4524="PASS",P4524="FAIL"),1,0)</x:f>
        <x:v>0</x:v>
      </x:c>
      <x:c r="S4524" s="9" t="n">
        <x:f>IF(AND(T4524=1,G4524="FAIL",P4524="PASS"),1,0)</x:f>
        <x:v>1</x:v>
      </x:c>
      <x:c r="T4524" s="9" t="n">
        <x:v>1</x:v>
      </x:c>
      <x:c r="U4524" s="9" t="n">
        <x:v>8</x:v>
      </x:c>
      <x:c r="V4524" s="9" t="str">
        <x:v>MVP/SHACL_GENERATION_PIPELINE/experiments/LUNA_CONTEXTUAL_SINGLESHOT/RUN_01/runs/RUN-I2-026-20260831T143108545841Z/artifacts/attempt_01/extracted_shape.ttl</x:v>
      </x:c>
    </x:row>
    <x:row r="4525" ht="22" customHeight="1">
      <x:c r="A4525" s="10" t="str">
        <x:v>SINGLESHOT</x:v>
      </x:c>
      <x:c r="B4525" s="10" t="str">
        <x:v>I2-029</x:v>
      </x:c>
      <x:c r="C4525" s="10" t="str">
        <x:v>I2-029-F01</x:v>
      </x:c>
      <x:c r="D4525" s="10" t="str">
        <x:v>RUN_01</x:v>
      </x:c>
      <x:c r="E4525" s="10" t="str">
        <x:v>ORIGINAL_LEDGER</x:v>
      </x:c>
      <x:c r="F4525" s="10" t="str">
        <x:v>FAIL</x:v>
      </x:c>
      <x:c r="G4525" s="10" t="str">
        <x:v>FAIL</x:v>
      </x:c>
      <x:c r="H4525" s="10" t="str">
        <x:v>EXECUTED</x:v>
      </x:c>
      <x:c r="I4525" s="10" t="str">
        <x:v>PARSED</x:v>
      </x:c>
      <x:c r="J4525" s="10" t="str">
        <x:v>SINGLESHOT_CAPTURED_DIAGNOSTIC_PASS</x:v>
      </x:c>
      <x:c r="K4525" s="10" t="str">
        <x:v>6fa6621f8e4ad63a64ea307b75e33a50192a2f6f92c30768cd18c640f4f752dd</x:v>
      </x:c>
      <x:c r="L4525" s="10" t="str">
        <x:v>historical_three</x:v>
      </x:c>
      <x:c r="M4525" s="10" t="n">
        <x:v>1</x:v>
      </x:c>
      <x:c r="N4525" s="10" t="n">
        <x:v>0</x:v>
      </x:c>
      <x:c r="O4525" s="10" t="n">
        <x:v>0</x:v>
      </x:c>
      <x:c r="P4525" s="9" t="str">
        <x:f>'CaseReview'!U153</x:f>
        <x:v>FAIL</x:v>
      </x:c>
      <x:c r="Q4525" s="9" t="n">
        <x:f>IF(AND(T4525=1,G4525=P4525),1,0)</x:f>
        <x:v>1</x:v>
      </x:c>
      <x:c r="R4525" s="9" t="n">
        <x:f>IF(AND(T4525=1,G4525="PASS",P4525="FAIL"),1,0)</x:f>
        <x:v>0</x:v>
      </x:c>
      <x:c r="S4525" s="9" t="n">
        <x:f>IF(AND(T4525=1,G4525="FAIL",P4525="PASS"),1,0)</x:f>
        <x:v>0</x:v>
      </x:c>
      <x:c r="T4525" s="9" t="n">
        <x:v>1</x:v>
      </x:c>
      <x:c r="U4525" s="9" t="n">
        <x:v>6</x:v>
      </x:c>
      <x:c r="V4525" s="9" t="str">
        <x:v>MVP/SHACL_GENERATION_PIPELINE/experiments/LUNA_CONTEXTUAL_SINGLESHOT/RUN_01/runs/RUN-I2-029-20260831T143156461374Z/artifacts/attempt_01/extracted_shape.ttl</x:v>
      </x:c>
    </x:row>
    <x:row r="4526" ht="22" customHeight="1">
      <x:c r="A4526" s="10" t="str">
        <x:v>SINGLESHOT</x:v>
      </x:c>
      <x:c r="B4526" s="10" t="str">
        <x:v>I2-029</x:v>
      </x:c>
      <x:c r="C4526" s="10" t="str">
        <x:v>I2-029-F02</x:v>
      </x:c>
      <x:c r="D4526" s="10" t="str">
        <x:v>RUN_01</x:v>
      </x:c>
      <x:c r="E4526" s="10" t="str">
        <x:v>ORIGINAL_LEDGER</x:v>
      </x:c>
      <x:c r="F4526" s="10" t="str">
        <x:v>FAIL</x:v>
      </x:c>
      <x:c r="G4526" s="10" t="str">
        <x:v>FAIL</x:v>
      </x:c>
      <x:c r="H4526" s="10" t="str">
        <x:v>EXECUTED</x:v>
      </x:c>
      <x:c r="I4526" s="10" t="str">
        <x:v>PARSED</x:v>
      </x:c>
      <x:c r="J4526" s="10" t="str">
        <x:v>SINGLESHOT_CAPTURED_DIAGNOSTIC_PASS</x:v>
      </x:c>
      <x:c r="K4526" s="10" t="str">
        <x:v>6fa6621f8e4ad63a64ea307b75e33a50192a2f6f92c30768cd18c640f4f752dd</x:v>
      </x:c>
      <x:c r="L4526" s="10" t="str">
        <x:v>historical_three</x:v>
      </x:c>
      <x:c r="M4526" s="10" t="n">
        <x:v>1</x:v>
      </x:c>
      <x:c r="N4526" s="10" t="n">
        <x:v>0</x:v>
      </x:c>
      <x:c r="O4526" s="10" t="n">
        <x:v>0</x:v>
      </x:c>
      <x:c r="P4526" s="9" t="str">
        <x:f>'CaseReview'!U154</x:f>
        <x:v>FAIL</x:v>
      </x:c>
      <x:c r="Q4526" s="9" t="n">
        <x:f>IF(AND(T4526=1,G4526=P4526),1,0)</x:f>
        <x:v>1</x:v>
      </x:c>
      <x:c r="R4526" s="9" t="n">
        <x:f>IF(AND(T4526=1,G4526="PASS",P4526="FAIL"),1,0)</x:f>
        <x:v>0</x:v>
      </x:c>
      <x:c r="S4526" s="9" t="n">
        <x:f>IF(AND(T4526=1,G4526="FAIL",P4526="PASS"),1,0)</x:f>
        <x:v>0</x:v>
      </x:c>
      <x:c r="T4526" s="9" t="n">
        <x:v>1</x:v>
      </x:c>
      <x:c r="U4526" s="9" t="n">
        <x:v>6</x:v>
      </x:c>
      <x:c r="V4526" s="9" t="str">
        <x:v>MVP/SHACL_GENERATION_PIPELINE/experiments/LUNA_CONTEXTUAL_SINGLESHOT/RUN_01/runs/RUN-I2-029-20260831T143156461374Z/artifacts/attempt_01/extracted_shape.ttl</x:v>
      </x:c>
    </x:row>
    <x:row r="4527" ht="22" customHeight="1">
      <x:c r="A4527" s="10" t="str">
        <x:v>SINGLESHOT</x:v>
      </x:c>
      <x:c r="B4527" s="10" t="str">
        <x:v>I2-029</x:v>
      </x:c>
      <x:c r="C4527" s="10" t="str">
        <x:v>I2-029-F03</x:v>
      </x:c>
      <x:c r="D4527" s="10" t="str">
        <x:v>RUN_01</x:v>
      </x:c>
      <x:c r="E4527" s="10" t="str">
        <x:v>ORIGINAL_LEDGER</x:v>
      </x:c>
      <x:c r="F4527" s="10" t="str">
        <x:v>FAIL</x:v>
      </x:c>
      <x:c r="G4527" s="10" t="str">
        <x:v>FAIL</x:v>
      </x:c>
      <x:c r="H4527" s="10" t="str">
        <x:v>EXECUTED</x:v>
      </x:c>
      <x:c r="I4527" s="10" t="str">
        <x:v>PARSED</x:v>
      </x:c>
      <x:c r="J4527" s="10" t="str">
        <x:v>SINGLESHOT_CAPTURED_DIAGNOSTIC_PASS</x:v>
      </x:c>
      <x:c r="K4527" s="10" t="str">
        <x:v>6fa6621f8e4ad63a64ea307b75e33a50192a2f6f92c30768cd18c640f4f752dd</x:v>
      </x:c>
      <x:c r="L4527" s="10" t="str">
        <x:v>historical_three</x:v>
      </x:c>
      <x:c r="M4527" s="10" t="n">
        <x:v>1</x:v>
      </x:c>
      <x:c r="N4527" s="10" t="n">
        <x:v>0</x:v>
      </x:c>
      <x:c r="O4527" s="10" t="n">
        <x:v>0</x:v>
      </x:c>
      <x:c r="P4527" s="9" t="str">
        <x:f>'CaseReview'!U155</x:f>
        <x:v>FAIL</x:v>
      </x:c>
      <x:c r="Q4527" s="9" t="n">
        <x:f>IF(AND(T4527=1,G4527=P4527),1,0)</x:f>
        <x:v>1</x:v>
      </x:c>
      <x:c r="R4527" s="9" t="n">
        <x:f>IF(AND(T4527=1,G4527="PASS",P4527="FAIL"),1,0)</x:f>
        <x:v>0</x:v>
      </x:c>
      <x:c r="S4527" s="9" t="n">
        <x:f>IF(AND(T4527=1,G4527="FAIL",P4527="PASS"),1,0)</x:f>
        <x:v>0</x:v>
      </x:c>
      <x:c r="T4527" s="9" t="n">
        <x:v>1</x:v>
      </x:c>
      <x:c r="U4527" s="9" t="n">
        <x:v>6</x:v>
      </x:c>
      <x:c r="V4527" s="9" t="str">
        <x:v>MVP/SHACL_GENERATION_PIPELINE/experiments/LUNA_CONTEXTUAL_SINGLESHOT/RUN_01/runs/RUN-I2-029-20260831T143156461374Z/artifacts/attempt_01/extracted_shape.ttl</x:v>
      </x:c>
    </x:row>
    <x:row r="4528" ht="22" customHeight="1">
      <x:c r="A4528" s="10" t="str">
        <x:v>SINGLESHOT</x:v>
      </x:c>
      <x:c r="B4528" s="10" t="str">
        <x:v>I2-029</x:v>
      </x:c>
      <x:c r="C4528" s="10" t="str">
        <x:v>I2-029-F04</x:v>
      </x:c>
      <x:c r="D4528" s="10" t="str">
        <x:v>RUN_01</x:v>
      </x:c>
      <x:c r="E4528" s="10" t="str">
        <x:v>ORIGINAL_LEDGER</x:v>
      </x:c>
      <x:c r="F4528" s="10" t="str">
        <x:v>FAIL</x:v>
      </x:c>
      <x:c r="G4528" s="10" t="str">
        <x:v>FAIL</x:v>
      </x:c>
      <x:c r="H4528" s="10" t="str">
        <x:v>EXECUTED</x:v>
      </x:c>
      <x:c r="I4528" s="10" t="str">
        <x:v>PARSED</x:v>
      </x:c>
      <x:c r="J4528" s="10" t="str">
        <x:v>SINGLESHOT_CAPTURED_DIAGNOSTIC_PASS</x:v>
      </x:c>
      <x:c r="K4528" s="10" t="str">
        <x:v>6fa6621f8e4ad63a64ea307b75e33a50192a2f6f92c30768cd18c640f4f752dd</x:v>
      </x:c>
      <x:c r="L4528" s="10" t="str">
        <x:v>historical_three</x:v>
      </x:c>
      <x:c r="M4528" s="10" t="n">
        <x:v>1</x:v>
      </x:c>
      <x:c r="N4528" s="10" t="n">
        <x:v>0</x:v>
      </x:c>
      <x:c r="O4528" s="10" t="n">
        <x:v>0</x:v>
      </x:c>
      <x:c r="P4528" s="9" t="str">
        <x:f>'CaseReview'!U156</x:f>
        <x:v>FAIL</x:v>
      </x:c>
      <x:c r="Q4528" s="9" t="n">
        <x:f>IF(AND(T4528=1,G4528=P4528),1,0)</x:f>
        <x:v>1</x:v>
      </x:c>
      <x:c r="R4528" s="9" t="n">
        <x:f>IF(AND(T4528=1,G4528="PASS",P4528="FAIL"),1,0)</x:f>
        <x:v>0</x:v>
      </x:c>
      <x:c r="S4528" s="9" t="n">
        <x:f>IF(AND(T4528=1,G4528="FAIL",P4528="PASS"),1,0)</x:f>
        <x:v>0</x:v>
      </x:c>
      <x:c r="T4528" s="9" t="n">
        <x:v>1</x:v>
      </x:c>
      <x:c r="U4528" s="9" t="n">
        <x:v>6</x:v>
      </x:c>
      <x:c r="V4528" s="9" t="str">
        <x:v>MVP/SHACL_GENERATION_PIPELINE/experiments/LUNA_CONTEXTUAL_SINGLESHOT/RUN_01/runs/RUN-I2-029-20260831T143156461374Z/artifacts/attempt_01/extracted_shape.ttl</x:v>
      </x:c>
    </x:row>
    <x:row r="4529" ht="22" customHeight="1">
      <x:c r="A4529" s="10" t="str">
        <x:v>SINGLESHOT</x:v>
      </x:c>
      <x:c r="B4529" s="10" t="str">
        <x:v>I2-029</x:v>
      </x:c>
      <x:c r="C4529" s="10" t="str">
        <x:v>I2-029-P01</x:v>
      </x:c>
      <x:c r="D4529" s="10" t="str">
        <x:v>RUN_01</x:v>
      </x:c>
      <x:c r="E4529" s="10" t="str">
        <x:v>ORIGINAL_LEDGER</x:v>
      </x:c>
      <x:c r="F4529" s="10" t="str">
        <x:v>PASS</x:v>
      </x:c>
      <x:c r="G4529" s="10" t="str">
        <x:v>PASS</x:v>
      </x:c>
      <x:c r="H4529" s="10" t="str">
        <x:v>EXECUTED</x:v>
      </x:c>
      <x:c r="I4529" s="10" t="str">
        <x:v>PARSED</x:v>
      </x:c>
      <x:c r="J4529" s="10" t="str">
        <x:v>SINGLESHOT_CAPTURED_DIAGNOSTIC_PASS</x:v>
      </x:c>
      <x:c r="K4529" s="10" t="str">
        <x:v>6fa6621f8e4ad63a64ea307b75e33a50192a2f6f92c30768cd18c640f4f752dd</x:v>
      </x:c>
      <x:c r="L4529" s="10" t="str">
        <x:v>historical_three</x:v>
      </x:c>
      <x:c r="M4529" s="10" t="n">
        <x:v>1</x:v>
      </x:c>
      <x:c r="N4529" s="10" t="n">
        <x:v>0</x:v>
      </x:c>
      <x:c r="O4529" s="10" t="n">
        <x:v>0</x:v>
      </x:c>
      <x:c r="P4529" s="9" t="str">
        <x:f>'CaseReview'!U157</x:f>
        <x:v>PASS</x:v>
      </x:c>
      <x:c r="Q4529" s="9" t="n">
        <x:f>IF(AND(T4529=1,G4529=P4529),1,0)</x:f>
        <x:v>1</x:v>
      </x:c>
      <x:c r="R4529" s="9" t="n">
        <x:f>IF(AND(T4529=1,G4529="PASS",P4529="FAIL"),1,0)</x:f>
        <x:v>0</x:v>
      </x:c>
      <x:c r="S4529" s="9" t="n">
        <x:f>IF(AND(T4529=1,G4529="FAIL",P4529="PASS"),1,0)</x:f>
        <x:v>0</x:v>
      </x:c>
      <x:c r="T4529" s="9" t="n">
        <x:v>1</x:v>
      </x:c>
      <x:c r="U4529" s="9" t="n">
        <x:v>6</x:v>
      </x:c>
      <x:c r="V4529" s="9" t="str">
        <x:v>MVP/SHACL_GENERATION_PIPELINE/experiments/LUNA_CONTEXTUAL_SINGLESHOT/RUN_01/runs/RUN-I2-029-20260831T143156461374Z/artifacts/attempt_01/extracted_shape.ttl</x:v>
      </x:c>
    </x:row>
    <x:row r="4530" ht="22" customHeight="1">
      <x:c r="A4530" s="10" t="str">
        <x:v>SINGLESHOT</x:v>
      </x:c>
      <x:c r="B4530" s="10" t="str">
        <x:v>I2-029</x:v>
      </x:c>
      <x:c r="C4530" s="10" t="str">
        <x:v>I2-029-P02</x:v>
      </x:c>
      <x:c r="D4530" s="10" t="str">
        <x:v>RUN_01</x:v>
      </x:c>
      <x:c r="E4530" s="10" t="str">
        <x:v>ORIGINAL_LEDGER</x:v>
      </x:c>
      <x:c r="F4530" s="10" t="str">
        <x:v>PASS</x:v>
      </x:c>
      <x:c r="G4530" s="10" t="str">
        <x:v>PASS</x:v>
      </x:c>
      <x:c r="H4530" s="10" t="str">
        <x:v>EXECUTED</x:v>
      </x:c>
      <x:c r="I4530" s="10" t="str">
        <x:v>PARSED</x:v>
      </x:c>
      <x:c r="J4530" s="10" t="str">
        <x:v>SINGLESHOT_CAPTURED_DIAGNOSTIC_PASS</x:v>
      </x:c>
      <x:c r="K4530" s="10" t="str">
        <x:v>6fa6621f8e4ad63a64ea307b75e33a50192a2f6f92c30768cd18c640f4f752dd</x:v>
      </x:c>
      <x:c r="L4530" s="10" t="str">
        <x:v>historical_three</x:v>
      </x:c>
      <x:c r="M4530" s="10" t="n">
        <x:v>1</x:v>
      </x:c>
      <x:c r="N4530" s="10" t="n">
        <x:v>0</x:v>
      </x:c>
      <x:c r="O4530" s="10" t="n">
        <x:v>0</x:v>
      </x:c>
      <x:c r="P4530" s="9" t="str">
        <x:f>'CaseReview'!U158</x:f>
        <x:v>PASS</x:v>
      </x:c>
      <x:c r="Q4530" s="9" t="n">
        <x:f>IF(AND(T4530=1,G4530=P4530),1,0)</x:f>
        <x:v>1</x:v>
      </x:c>
      <x:c r="R4530" s="9" t="n">
        <x:f>IF(AND(T4530=1,G4530="PASS",P4530="FAIL"),1,0)</x:f>
        <x:v>0</x:v>
      </x:c>
      <x:c r="S4530" s="9" t="n">
        <x:f>IF(AND(T4530=1,G4530="FAIL",P4530="PASS"),1,0)</x:f>
        <x:v>0</x:v>
      </x:c>
      <x:c r="T4530" s="9" t="n">
        <x:v>1</x:v>
      </x:c>
      <x:c r="U4530" s="9" t="n">
        <x:v>6</x:v>
      </x:c>
      <x:c r="V4530" s="9" t="str">
        <x:v>MVP/SHACL_GENERATION_PIPELINE/experiments/LUNA_CONTEXTUAL_SINGLESHOT/RUN_01/runs/RUN-I2-029-20260831T143156461374Z/artifacts/attempt_01/extracted_shape.ttl</x:v>
      </x:c>
    </x:row>
    <x:row r="4531" ht="22" customHeight="1">
      <x:c r="A4531" s="10" t="str">
        <x:v>SINGLESHOT</x:v>
      </x:c>
      <x:c r="B4531" s="10" t="str">
        <x:v>I2-030</x:v>
      </x:c>
      <x:c r="C4531" s="10" t="str">
        <x:v>I2-030-F01</x:v>
      </x:c>
      <x:c r="D4531" s="10" t="str">
        <x:v>RUN_01</x:v>
      </x:c>
      <x:c r="E4531" s="10" t="str">
        <x:v>ORIGINAL_LEDGER</x:v>
      </x:c>
      <x:c r="F4531" s="10" t="str">
        <x:v>FAIL</x:v>
      </x:c>
      <x:c r="G4531" s="10" t="str">
        <x:v>FAIL</x:v>
      </x:c>
      <x:c r="H4531" s="10" t="str">
        <x:v>EXECUTED</x:v>
      </x:c>
      <x:c r="I4531" s="10" t="str">
        <x:v>PARSED</x:v>
      </x:c>
      <x:c r="J4531" s="10" t="str">
        <x:v>SINGLESHOT_CAPTURED_DIAGNOSTIC_PASS</x:v>
      </x:c>
      <x:c r="K4531" s="10" t="str">
        <x:v>a25c3dea2aedd5ccad7c86940ee11ccf80a86f4f6aa1c3dbe7302ce0410bae97</x:v>
      </x:c>
      <x:c r="L4531" s="10" t="str">
        <x:v>historical_three</x:v>
      </x:c>
      <x:c r="M4531" s="10" t="n">
        <x:v>1</x:v>
      </x:c>
      <x:c r="N4531" s="10" t="n">
        <x:v>0</x:v>
      </x:c>
      <x:c r="O4531" s="10" t="n">
        <x:v>0</x:v>
      </x:c>
      <x:c r="P4531" s="9" t="str">
        <x:f>'CaseReview'!U159</x:f>
        <x:v>FAIL</x:v>
      </x:c>
      <x:c r="Q4531" s="9" t="n">
        <x:f>IF(AND(T4531=1,G4531=P4531),1,0)</x:f>
        <x:v>1</x:v>
      </x:c>
      <x:c r="R4531" s="9" t="n">
        <x:f>IF(AND(T4531=1,G4531="PASS",P4531="FAIL"),1,0)</x:f>
        <x:v>0</x:v>
      </x:c>
      <x:c r="S4531" s="9" t="n">
        <x:f>IF(AND(T4531=1,G4531="FAIL",P4531="PASS"),1,0)</x:f>
        <x:v>0</x:v>
      </x:c>
      <x:c r="T4531" s="9" t="n">
        <x:v>1</x:v>
      </x:c>
      <x:c r="U4531" s="9" t="n">
        <x:v>9</x:v>
      </x:c>
      <x:c r="V4531" s="9" t="str">
        <x:v>MVP/SHACL_GENERATION_PIPELINE/experiments/LUNA_CONTEXTUAL_SINGLESHOT/RUN_01/runs/RUN-I2-030-20260831T143232186290Z/artifacts/attempt_01/extracted_shape.ttl</x:v>
      </x:c>
    </x:row>
    <x:row r="4532" ht="22" customHeight="1">
      <x:c r="A4532" s="10" t="str">
        <x:v>SINGLESHOT</x:v>
      </x:c>
      <x:c r="B4532" s="10" t="str">
        <x:v>I2-030</x:v>
      </x:c>
      <x:c r="C4532" s="10" t="str">
        <x:v>I2-030-F02</x:v>
      </x:c>
      <x:c r="D4532" s="10" t="str">
        <x:v>RUN_01</x:v>
      </x:c>
      <x:c r="E4532" s="10" t="str">
        <x:v>ORIGINAL_LEDGER</x:v>
      </x:c>
      <x:c r="F4532" s="10" t="str">
        <x:v>FAIL</x:v>
      </x:c>
      <x:c r="G4532" s="10" t="str">
        <x:v>FAIL</x:v>
      </x:c>
      <x:c r="H4532" s="10" t="str">
        <x:v>EXECUTED</x:v>
      </x:c>
      <x:c r="I4532" s="10" t="str">
        <x:v>PARSED</x:v>
      </x:c>
      <x:c r="J4532" s="10" t="str">
        <x:v>SINGLESHOT_CAPTURED_DIAGNOSTIC_PASS</x:v>
      </x:c>
      <x:c r="K4532" s="10" t="str">
        <x:v>a25c3dea2aedd5ccad7c86940ee11ccf80a86f4f6aa1c3dbe7302ce0410bae97</x:v>
      </x:c>
      <x:c r="L4532" s="10" t="str">
        <x:v>historical_three</x:v>
      </x:c>
      <x:c r="M4532" s="10" t="n">
        <x:v>1</x:v>
      </x:c>
      <x:c r="N4532" s="10" t="n">
        <x:v>0</x:v>
      </x:c>
      <x:c r="O4532" s="10" t="n">
        <x:v>0</x:v>
      </x:c>
      <x:c r="P4532" s="9" t="str">
        <x:f>'CaseReview'!U160</x:f>
        <x:v>FAIL</x:v>
      </x:c>
      <x:c r="Q4532" s="9" t="n">
        <x:f>IF(AND(T4532=1,G4532=P4532),1,0)</x:f>
        <x:v>1</x:v>
      </x:c>
      <x:c r="R4532" s="9" t="n">
        <x:f>IF(AND(T4532=1,G4532="PASS",P4532="FAIL"),1,0)</x:f>
        <x:v>0</x:v>
      </x:c>
      <x:c r="S4532" s="9" t="n">
        <x:f>IF(AND(T4532=1,G4532="FAIL",P4532="PASS"),1,0)</x:f>
        <x:v>0</x:v>
      </x:c>
      <x:c r="T4532" s="9" t="n">
        <x:v>1</x:v>
      </x:c>
      <x:c r="U4532" s="9" t="n">
        <x:v>9</x:v>
      </x:c>
      <x:c r="V4532" s="9" t="str">
        <x:v>MVP/SHACL_GENERATION_PIPELINE/experiments/LUNA_CONTEXTUAL_SINGLESHOT/RUN_01/runs/RUN-I2-030-20260831T143232186290Z/artifacts/attempt_01/extracted_shape.ttl</x:v>
      </x:c>
    </x:row>
    <x:row r="4533" ht="22" customHeight="1">
      <x:c r="A4533" s="10" t="str">
        <x:v>SINGLESHOT</x:v>
      </x:c>
      <x:c r="B4533" s="10" t="str">
        <x:v>I2-030</x:v>
      </x:c>
      <x:c r="C4533" s="10" t="str">
        <x:v>I2-030-F03</x:v>
      </x:c>
      <x:c r="D4533" s="10" t="str">
        <x:v>RUN_01</x:v>
      </x:c>
      <x:c r="E4533" s="10" t="str">
        <x:v>ORIGINAL_LEDGER</x:v>
      </x:c>
      <x:c r="F4533" s="10" t="str">
        <x:v>FAIL</x:v>
      </x:c>
      <x:c r="G4533" s="10" t="str">
        <x:v>FAIL</x:v>
      </x:c>
      <x:c r="H4533" s="10" t="str">
        <x:v>EXECUTED</x:v>
      </x:c>
      <x:c r="I4533" s="10" t="str">
        <x:v>PARSED</x:v>
      </x:c>
      <x:c r="J4533" s="10" t="str">
        <x:v>SINGLESHOT_CAPTURED_DIAGNOSTIC_PASS</x:v>
      </x:c>
      <x:c r="K4533" s="10" t="str">
        <x:v>a25c3dea2aedd5ccad7c86940ee11ccf80a86f4f6aa1c3dbe7302ce0410bae97</x:v>
      </x:c>
      <x:c r="L4533" s="10" t="str">
        <x:v>historical_three</x:v>
      </x:c>
      <x:c r="M4533" s="10" t="n">
        <x:v>1</x:v>
      </x:c>
      <x:c r="N4533" s="10" t="n">
        <x:v>0</x:v>
      </x:c>
      <x:c r="O4533" s="10" t="n">
        <x:v>0</x:v>
      </x:c>
      <x:c r="P4533" s="9" t="str">
        <x:f>'CaseReview'!U161</x:f>
        <x:v>FAIL</x:v>
      </x:c>
      <x:c r="Q4533" s="9" t="n">
        <x:f>IF(AND(T4533=1,G4533=P4533),1,0)</x:f>
        <x:v>1</x:v>
      </x:c>
      <x:c r="R4533" s="9" t="n">
        <x:f>IF(AND(T4533=1,G4533="PASS",P4533="FAIL"),1,0)</x:f>
        <x:v>0</x:v>
      </x:c>
      <x:c r="S4533" s="9" t="n">
        <x:f>IF(AND(T4533=1,G4533="FAIL",P4533="PASS"),1,0)</x:f>
        <x:v>0</x:v>
      </x:c>
      <x:c r="T4533" s="9" t="n">
        <x:v>1</x:v>
      </x:c>
      <x:c r="U4533" s="9" t="n">
        <x:v>9</x:v>
      </x:c>
      <x:c r="V4533" s="9" t="str">
        <x:v>MVP/SHACL_GENERATION_PIPELINE/experiments/LUNA_CONTEXTUAL_SINGLESHOT/RUN_01/runs/RUN-I2-030-20260831T143232186290Z/artifacts/attempt_01/extracted_shape.ttl</x:v>
      </x:c>
    </x:row>
    <x:row r="4534" ht="22" customHeight="1">
      <x:c r="A4534" s="10" t="str">
        <x:v>SINGLESHOT</x:v>
      </x:c>
      <x:c r="B4534" s="10" t="str">
        <x:v>I2-030</x:v>
      </x:c>
      <x:c r="C4534" s="10" t="str">
        <x:v>I2-030-F04</x:v>
      </x:c>
      <x:c r="D4534" s="10" t="str">
        <x:v>RUN_01</x:v>
      </x:c>
      <x:c r="E4534" s="10" t="str">
        <x:v>ORIGINAL_LEDGER</x:v>
      </x:c>
      <x:c r="F4534" s="10" t="str">
        <x:v>FAIL</x:v>
      </x:c>
      <x:c r="G4534" s="10" t="str">
        <x:v>FAIL</x:v>
      </x:c>
      <x:c r="H4534" s="10" t="str">
        <x:v>EXECUTED</x:v>
      </x:c>
      <x:c r="I4534" s="10" t="str">
        <x:v>PARSED</x:v>
      </x:c>
      <x:c r="J4534" s="10" t="str">
        <x:v>SINGLESHOT_CAPTURED_DIAGNOSTIC_PASS</x:v>
      </x:c>
      <x:c r="K4534" s="10" t="str">
        <x:v>a25c3dea2aedd5ccad7c86940ee11ccf80a86f4f6aa1c3dbe7302ce0410bae97</x:v>
      </x:c>
      <x:c r="L4534" s="10" t="str">
        <x:v>historical_three</x:v>
      </x:c>
      <x:c r="M4534" s="10" t="n">
        <x:v>1</x:v>
      </x:c>
      <x:c r="N4534" s="10" t="n">
        <x:v>0</x:v>
      </x:c>
      <x:c r="O4534" s="10" t="n">
        <x:v>0</x:v>
      </x:c>
      <x:c r="P4534" s="9" t="str">
        <x:f>'CaseReview'!U162</x:f>
        <x:v>FAIL</x:v>
      </x:c>
      <x:c r="Q4534" s="9" t="n">
        <x:f>IF(AND(T4534=1,G4534=P4534),1,0)</x:f>
        <x:v>1</x:v>
      </x:c>
      <x:c r="R4534" s="9" t="n">
        <x:f>IF(AND(T4534=1,G4534="PASS",P4534="FAIL"),1,0)</x:f>
        <x:v>0</x:v>
      </x:c>
      <x:c r="S4534" s="9" t="n">
        <x:f>IF(AND(T4534=1,G4534="FAIL",P4534="PASS"),1,0)</x:f>
        <x:v>0</x:v>
      </x:c>
      <x:c r="T4534" s="9" t="n">
        <x:v>1</x:v>
      </x:c>
      <x:c r="U4534" s="9" t="n">
        <x:v>9</x:v>
      </x:c>
      <x:c r="V4534" s="9" t="str">
        <x:v>MVP/SHACL_GENERATION_PIPELINE/experiments/LUNA_CONTEXTUAL_SINGLESHOT/RUN_01/runs/RUN-I2-030-20260831T143232186290Z/artifacts/attempt_01/extracted_shape.ttl</x:v>
      </x:c>
    </x:row>
    <x:row r="4535" ht="22" customHeight="1">
      <x:c r="A4535" s="10" t="str">
        <x:v>SINGLESHOT</x:v>
      </x:c>
      <x:c r="B4535" s="10" t="str">
        <x:v>I2-030</x:v>
      </x:c>
      <x:c r="C4535" s="10" t="str">
        <x:v>I2-030-F05</x:v>
      </x:c>
      <x:c r="D4535" s="10" t="str">
        <x:v>RUN_01</x:v>
      </x:c>
      <x:c r="E4535" s="10" t="str">
        <x:v>ORIGINAL_LEDGER</x:v>
      </x:c>
      <x:c r="F4535" s="10" t="str">
        <x:v>FAIL</x:v>
      </x:c>
      <x:c r="G4535" s="10" t="str">
        <x:v>FAIL</x:v>
      </x:c>
      <x:c r="H4535" s="10" t="str">
        <x:v>EXECUTED</x:v>
      </x:c>
      <x:c r="I4535" s="10" t="str">
        <x:v>PARSED</x:v>
      </x:c>
      <x:c r="J4535" s="10" t="str">
        <x:v>SINGLESHOT_CAPTURED_DIAGNOSTIC_PASS</x:v>
      </x:c>
      <x:c r="K4535" s="10" t="str">
        <x:v>a25c3dea2aedd5ccad7c86940ee11ccf80a86f4f6aa1c3dbe7302ce0410bae97</x:v>
      </x:c>
      <x:c r="L4535" s="10" t="str">
        <x:v>historical_three</x:v>
      </x:c>
      <x:c r="M4535" s="10" t="n">
        <x:v>1</x:v>
      </x:c>
      <x:c r="N4535" s="10" t="n">
        <x:v>0</x:v>
      </x:c>
      <x:c r="O4535" s="10" t="n">
        <x:v>0</x:v>
      </x:c>
      <x:c r="P4535" s="9" t="str">
        <x:f>'CaseReview'!U163</x:f>
        <x:v>FAIL</x:v>
      </x:c>
      <x:c r="Q4535" s="9" t="n">
        <x:f>IF(AND(T4535=1,G4535=P4535),1,0)</x:f>
        <x:v>1</x:v>
      </x:c>
      <x:c r="R4535" s="9" t="n">
        <x:f>IF(AND(T4535=1,G4535="PASS",P4535="FAIL"),1,0)</x:f>
        <x:v>0</x:v>
      </x:c>
      <x:c r="S4535" s="9" t="n">
        <x:f>IF(AND(T4535=1,G4535="FAIL",P4535="PASS"),1,0)</x:f>
        <x:v>0</x:v>
      </x:c>
      <x:c r="T4535" s="9" t="n">
        <x:v>1</x:v>
      </x:c>
      <x:c r="U4535" s="9" t="n">
        <x:v>9</x:v>
      </x:c>
      <x:c r="V4535" s="9" t="str">
        <x:v>MVP/SHACL_GENERATION_PIPELINE/experiments/LUNA_CONTEXTUAL_SINGLESHOT/RUN_01/runs/RUN-I2-030-20260831T143232186290Z/artifacts/attempt_01/extracted_shape.ttl</x:v>
      </x:c>
    </x:row>
    <x:row r="4536" ht="22" customHeight="1">
      <x:c r="A4536" s="10" t="str">
        <x:v>SINGLESHOT</x:v>
      </x:c>
      <x:c r="B4536" s="10" t="str">
        <x:v>I2-030</x:v>
      </x:c>
      <x:c r="C4536" s="10" t="str">
        <x:v>I2-030-F06</x:v>
      </x:c>
      <x:c r="D4536" s="10" t="str">
        <x:v>RUN_01</x:v>
      </x:c>
      <x:c r="E4536" s="10" t="str">
        <x:v>ORIGINAL_LEDGER</x:v>
      </x:c>
      <x:c r="F4536" s="10" t="str">
        <x:v>FAIL</x:v>
      </x:c>
      <x:c r="G4536" s="10" t="str">
        <x:v>FAIL</x:v>
      </x:c>
      <x:c r="H4536" s="10" t="str">
        <x:v>EXECUTED</x:v>
      </x:c>
      <x:c r="I4536" s="10" t="str">
        <x:v>PARSED</x:v>
      </x:c>
      <x:c r="J4536" s="10" t="str">
        <x:v>SINGLESHOT_CAPTURED_DIAGNOSTIC_PASS</x:v>
      </x:c>
      <x:c r="K4536" s="10" t="str">
        <x:v>a25c3dea2aedd5ccad7c86940ee11ccf80a86f4f6aa1c3dbe7302ce0410bae97</x:v>
      </x:c>
      <x:c r="L4536" s="10" t="str">
        <x:v>historical_three</x:v>
      </x:c>
      <x:c r="M4536" s="10" t="n">
        <x:v>1</x:v>
      </x:c>
      <x:c r="N4536" s="10" t="n">
        <x:v>0</x:v>
      </x:c>
      <x:c r="O4536" s="10" t="n">
        <x:v>0</x:v>
      </x:c>
      <x:c r="P4536" s="9" t="str">
        <x:f>'CaseReview'!U164</x:f>
        <x:v>FAIL</x:v>
      </x:c>
      <x:c r="Q4536" s="9" t="n">
        <x:f>IF(AND(T4536=1,G4536=P4536),1,0)</x:f>
        <x:v>1</x:v>
      </x:c>
      <x:c r="R4536" s="9" t="n">
        <x:f>IF(AND(T4536=1,G4536="PASS",P4536="FAIL"),1,0)</x:f>
        <x:v>0</x:v>
      </x:c>
      <x:c r="S4536" s="9" t="n">
        <x:f>IF(AND(T4536=1,G4536="FAIL",P4536="PASS"),1,0)</x:f>
        <x:v>0</x:v>
      </x:c>
      <x:c r="T4536" s="9" t="n">
        <x:v>1</x:v>
      </x:c>
      <x:c r="U4536" s="9" t="n">
        <x:v>9</x:v>
      </x:c>
      <x:c r="V4536" s="9" t="str">
        <x:v>MVP/SHACL_GENERATION_PIPELINE/experiments/LUNA_CONTEXTUAL_SINGLESHOT/RUN_01/runs/RUN-I2-030-20260831T143232186290Z/artifacts/attempt_01/extracted_shape.ttl</x:v>
      </x:c>
    </x:row>
    <x:row r="4537" ht="22" customHeight="1">
      <x:c r="A4537" s="10" t="str">
        <x:v>SINGLESHOT</x:v>
      </x:c>
      <x:c r="B4537" s="10" t="str">
        <x:v>I2-030</x:v>
      </x:c>
      <x:c r="C4537" s="10" t="str">
        <x:v>I2-030-F07</x:v>
      </x:c>
      <x:c r="D4537" s="10" t="str">
        <x:v>RUN_01</x:v>
      </x:c>
      <x:c r="E4537" s="10" t="str">
        <x:v>ORIGINAL_LEDGER</x:v>
      </x:c>
      <x:c r="F4537" s="10" t="str">
        <x:v>FAIL</x:v>
      </x:c>
      <x:c r="G4537" s="10" t="str">
        <x:v>FAIL</x:v>
      </x:c>
      <x:c r="H4537" s="10" t="str">
        <x:v>EXECUTED</x:v>
      </x:c>
      <x:c r="I4537" s="10" t="str">
        <x:v>PARSED</x:v>
      </x:c>
      <x:c r="J4537" s="10" t="str">
        <x:v>SINGLESHOT_CAPTURED_DIAGNOSTIC_PASS</x:v>
      </x:c>
      <x:c r="K4537" s="10" t="str">
        <x:v>a25c3dea2aedd5ccad7c86940ee11ccf80a86f4f6aa1c3dbe7302ce0410bae97</x:v>
      </x:c>
      <x:c r="L4537" s="10" t="str">
        <x:v>historical_three</x:v>
      </x:c>
      <x:c r="M4537" s="10" t="n">
        <x:v>1</x:v>
      </x:c>
      <x:c r="N4537" s="10" t="n">
        <x:v>0</x:v>
      </x:c>
      <x:c r="O4537" s="10" t="n">
        <x:v>0</x:v>
      </x:c>
      <x:c r="P4537" s="9" t="str">
        <x:f>'CaseReview'!U165</x:f>
        <x:v>FAIL</x:v>
      </x:c>
      <x:c r="Q4537" s="9" t="n">
        <x:f>IF(AND(T4537=1,G4537=P4537),1,0)</x:f>
        <x:v>1</x:v>
      </x:c>
      <x:c r="R4537" s="9" t="n">
        <x:f>IF(AND(T4537=1,G4537="PASS",P4537="FAIL"),1,0)</x:f>
        <x:v>0</x:v>
      </x:c>
      <x:c r="S4537" s="9" t="n">
        <x:f>IF(AND(T4537=1,G4537="FAIL",P4537="PASS"),1,0)</x:f>
        <x:v>0</x:v>
      </x:c>
      <x:c r="T4537" s="9" t="n">
        <x:v>1</x:v>
      </x:c>
      <x:c r="U4537" s="9" t="n">
        <x:v>9</x:v>
      </x:c>
      <x:c r="V4537" s="9" t="str">
        <x:v>MVP/SHACL_GENERATION_PIPELINE/experiments/LUNA_CONTEXTUAL_SINGLESHOT/RUN_01/runs/RUN-I2-030-20260831T143232186290Z/artifacts/attempt_01/extracted_shape.ttl</x:v>
      </x:c>
    </x:row>
    <x:row r="4538" ht="22" customHeight="1">
      <x:c r="A4538" s="10" t="str">
        <x:v>SINGLESHOT</x:v>
      </x:c>
      <x:c r="B4538" s="10" t="str">
        <x:v>I2-030</x:v>
      </x:c>
      <x:c r="C4538" s="10" t="str">
        <x:v>I2-030-P01</x:v>
      </x:c>
      <x:c r="D4538" s="10" t="str">
        <x:v>RUN_01</x:v>
      </x:c>
      <x:c r="E4538" s="10" t="str">
        <x:v>ORIGINAL_LEDGER</x:v>
      </x:c>
      <x:c r="F4538" s="10" t="str">
        <x:v>PASS</x:v>
      </x:c>
      <x:c r="G4538" s="10" t="str">
        <x:v>FAIL</x:v>
      </x:c>
      <x:c r="H4538" s="10" t="str">
        <x:v>EXECUTED</x:v>
      </x:c>
      <x:c r="I4538" s="10" t="str">
        <x:v>PARSED</x:v>
      </x:c>
      <x:c r="J4538" s="10" t="str">
        <x:v>SINGLESHOT_CAPTURED_DIAGNOSTIC_PASS</x:v>
      </x:c>
      <x:c r="K4538" s="10" t="str">
        <x:v>a25c3dea2aedd5ccad7c86940ee11ccf80a86f4f6aa1c3dbe7302ce0410bae97</x:v>
      </x:c>
      <x:c r="L4538" s="10" t="str">
        <x:v>historical_three</x:v>
      </x:c>
      <x:c r="M4538" s="10" t="n">
        <x:v>0</x:v>
      </x:c>
      <x:c r="N4538" s="10" t="n">
        <x:v>0</x:v>
      </x:c>
      <x:c r="O4538" s="10" t="n">
        <x:v>1</x:v>
      </x:c>
      <x:c r="P4538" s="9" t="str">
        <x:f>'CaseReview'!U166</x:f>
        <x:v>PASS</x:v>
      </x:c>
      <x:c r="Q4538" s="9" t="n">
        <x:f>IF(AND(T4538=1,G4538=P4538),1,0)</x:f>
        <x:v>0</x:v>
      </x:c>
      <x:c r="R4538" s="9" t="n">
        <x:f>IF(AND(T4538=1,G4538="PASS",P4538="FAIL"),1,0)</x:f>
        <x:v>0</x:v>
      </x:c>
      <x:c r="S4538" s="9" t="n">
        <x:f>IF(AND(T4538=1,G4538="FAIL",P4538="PASS"),1,0)</x:f>
        <x:v>1</x:v>
      </x:c>
      <x:c r="T4538" s="9" t="n">
        <x:v>1</x:v>
      </x:c>
      <x:c r="U4538" s="9" t="n">
        <x:v>9</x:v>
      </x:c>
      <x:c r="V4538" s="9" t="str">
        <x:v>MVP/SHACL_GENERATION_PIPELINE/experiments/LUNA_CONTEXTUAL_SINGLESHOT/RUN_01/runs/RUN-I2-030-20260831T143232186290Z/artifacts/attempt_01/extracted_shape.ttl</x:v>
      </x:c>
    </x:row>
    <x:row r="4539" ht="22" customHeight="1">
      <x:c r="A4539" s="10" t="str">
        <x:v>SINGLESHOT</x:v>
      </x:c>
      <x:c r="B4539" s="10" t="str">
        <x:v>I2-030</x:v>
      </x:c>
      <x:c r="C4539" s="10" t="str">
        <x:v>I2-030-P02</x:v>
      </x:c>
      <x:c r="D4539" s="10" t="str">
        <x:v>RUN_01</x:v>
      </x:c>
      <x:c r="E4539" s="10" t="str">
        <x:v>ORIGINAL_LEDGER</x:v>
      </x:c>
      <x:c r="F4539" s="10" t="str">
        <x:v>PASS</x:v>
      </x:c>
      <x:c r="G4539" s="10" t="str">
        <x:v>FAIL</x:v>
      </x:c>
      <x:c r="H4539" s="10" t="str">
        <x:v>EXECUTED</x:v>
      </x:c>
      <x:c r="I4539" s="10" t="str">
        <x:v>PARSED</x:v>
      </x:c>
      <x:c r="J4539" s="10" t="str">
        <x:v>SINGLESHOT_CAPTURED_DIAGNOSTIC_PASS</x:v>
      </x:c>
      <x:c r="K4539" s="10" t="str">
        <x:v>a25c3dea2aedd5ccad7c86940ee11ccf80a86f4f6aa1c3dbe7302ce0410bae97</x:v>
      </x:c>
      <x:c r="L4539" s="10" t="str">
        <x:v>historical_three</x:v>
      </x:c>
      <x:c r="M4539" s="10" t="n">
        <x:v>0</x:v>
      </x:c>
      <x:c r="N4539" s="10" t="n">
        <x:v>0</x:v>
      </x:c>
      <x:c r="O4539" s="10" t="n">
        <x:v>1</x:v>
      </x:c>
      <x:c r="P4539" s="9" t="str">
        <x:f>'CaseReview'!U167</x:f>
        <x:v>PASS</x:v>
      </x:c>
      <x:c r="Q4539" s="9" t="n">
        <x:f>IF(AND(T4539=1,G4539=P4539),1,0)</x:f>
        <x:v>0</x:v>
      </x:c>
      <x:c r="R4539" s="9" t="n">
        <x:f>IF(AND(T4539=1,G4539="PASS",P4539="FAIL"),1,0)</x:f>
        <x:v>0</x:v>
      </x:c>
      <x:c r="S4539" s="9" t="n">
        <x:f>IF(AND(T4539=1,G4539="FAIL",P4539="PASS"),1,0)</x:f>
        <x:v>1</x:v>
      </x:c>
      <x:c r="T4539" s="9" t="n">
        <x:v>1</x:v>
      </x:c>
      <x:c r="U4539" s="9" t="n">
        <x:v>9</x:v>
      </x:c>
      <x:c r="V4539" s="9" t="str">
        <x:v>MVP/SHACL_GENERATION_PIPELINE/experiments/LUNA_CONTEXTUAL_SINGLESHOT/RUN_01/runs/RUN-I2-030-20260831T143232186290Z/artifacts/attempt_01/extracted_shape.ttl</x:v>
      </x:c>
    </x:row>
    <x:row r="4540" ht="22" customHeight="1">
      <x:c r="A4540" s="10" t="str">
        <x:v>SINGLESHOT</x:v>
      </x:c>
      <x:c r="B4540" s="10" t="str">
        <x:v>I2-031</x:v>
      </x:c>
      <x:c r="C4540" s="10" t="str">
        <x:v>I2-031-F01</x:v>
      </x:c>
      <x:c r="D4540" s="10" t="str">
        <x:v>RUN_01</x:v>
      </x:c>
      <x:c r="E4540" s="10" t="str">
        <x:v>ORIGINAL_LEDGER</x:v>
      </x:c>
      <x:c r="F4540" s="10" t="str">
        <x:v>FAIL</x:v>
      </x:c>
      <x:c r="G4540" s="10" t="str">
        <x:v>FAIL</x:v>
      </x:c>
      <x:c r="H4540" s="10" t="str">
        <x:v>EXECUTED</x:v>
      </x:c>
      <x:c r="I4540" s="10" t="str">
        <x:v>PARSED</x:v>
      </x:c>
      <x:c r="J4540" s="10" t="str">
        <x:v>SINGLESHOT_CAPTURED_DIAGNOSTIC_PASS</x:v>
      </x:c>
      <x:c r="K4540" s="10" t="str">
        <x:v>c0eca14d00d0a548f2cb56f9c949083745814d9e8e9bb4ef36c099122e6b9ed5</x:v>
      </x:c>
      <x:c r="L4540" s="10" t="str">
        <x:v>historical_three</x:v>
      </x:c>
      <x:c r="M4540" s="10" t="n">
        <x:v>1</x:v>
      </x:c>
      <x:c r="N4540" s="10" t="n">
        <x:v>0</x:v>
      </x:c>
      <x:c r="O4540" s="10" t="n">
        <x:v>0</x:v>
      </x:c>
      <x:c r="P4540" s="9" t="str">
        <x:f>'CaseReview'!U168</x:f>
        <x:v>FAIL</x:v>
      </x:c>
      <x:c r="Q4540" s="9" t="n">
        <x:f>IF(AND(T4540=1,G4540=P4540),1,0)</x:f>
        <x:v>1</x:v>
      </x:c>
      <x:c r="R4540" s="9" t="n">
        <x:f>IF(AND(T4540=1,G4540="PASS",P4540="FAIL"),1,0)</x:f>
        <x:v>0</x:v>
      </x:c>
      <x:c r="S4540" s="9" t="n">
        <x:f>IF(AND(T4540=1,G4540="FAIL",P4540="PASS"),1,0)</x:f>
        <x:v>0</x:v>
      </x:c>
      <x:c r="T4540" s="9" t="n">
        <x:v>1</x:v>
      </x:c>
      <x:c r="U4540" s="9" t="n">
        <x:v>7</x:v>
      </x:c>
      <x:c r="V4540" s="9" t="str">
        <x:v>MVP/SHACL_GENERATION_PIPELINE/experiments/LUNA_CONTEXTUAL_SINGLESHOT/RUN_01/runs/RUN-I2-031-20260831T143318285077Z/artifacts/attempt_01/extracted_shape.ttl</x:v>
      </x:c>
    </x:row>
    <x:row r="4541" ht="22" customHeight="1">
      <x:c r="A4541" s="10" t="str">
        <x:v>SINGLESHOT</x:v>
      </x:c>
      <x:c r="B4541" s="10" t="str">
        <x:v>I2-031</x:v>
      </x:c>
      <x:c r="C4541" s="10" t="str">
        <x:v>I2-031-F02</x:v>
      </x:c>
      <x:c r="D4541" s="10" t="str">
        <x:v>RUN_01</x:v>
      </x:c>
      <x:c r="E4541" s="10" t="str">
        <x:v>ORIGINAL_LEDGER</x:v>
      </x:c>
      <x:c r="F4541" s="10" t="str">
        <x:v>FAIL</x:v>
      </x:c>
      <x:c r="G4541" s="10" t="str">
        <x:v>FAIL</x:v>
      </x:c>
      <x:c r="H4541" s="10" t="str">
        <x:v>EXECUTED</x:v>
      </x:c>
      <x:c r="I4541" s="10" t="str">
        <x:v>PARSED</x:v>
      </x:c>
      <x:c r="J4541" s="10" t="str">
        <x:v>SINGLESHOT_CAPTURED_DIAGNOSTIC_PASS</x:v>
      </x:c>
      <x:c r="K4541" s="10" t="str">
        <x:v>c0eca14d00d0a548f2cb56f9c949083745814d9e8e9bb4ef36c099122e6b9ed5</x:v>
      </x:c>
      <x:c r="L4541" s="10" t="str">
        <x:v>historical_three</x:v>
      </x:c>
      <x:c r="M4541" s="10" t="n">
        <x:v>1</x:v>
      </x:c>
      <x:c r="N4541" s="10" t="n">
        <x:v>0</x:v>
      </x:c>
      <x:c r="O4541" s="10" t="n">
        <x:v>0</x:v>
      </x:c>
      <x:c r="P4541" s="9" t="str">
        <x:f>'CaseReview'!U169</x:f>
        <x:v>FAIL</x:v>
      </x:c>
      <x:c r="Q4541" s="9" t="n">
        <x:f>IF(AND(T4541=1,G4541=P4541),1,0)</x:f>
        <x:v>1</x:v>
      </x:c>
      <x:c r="R4541" s="9" t="n">
        <x:f>IF(AND(T4541=1,G4541="PASS",P4541="FAIL"),1,0)</x:f>
        <x:v>0</x:v>
      </x:c>
      <x:c r="S4541" s="9" t="n">
        <x:f>IF(AND(T4541=1,G4541="FAIL",P4541="PASS"),1,0)</x:f>
        <x:v>0</x:v>
      </x:c>
      <x:c r="T4541" s="9" t="n">
        <x:v>1</x:v>
      </x:c>
      <x:c r="U4541" s="9" t="n">
        <x:v>7</x:v>
      </x:c>
      <x:c r="V4541" s="9" t="str">
        <x:v>MVP/SHACL_GENERATION_PIPELINE/experiments/LUNA_CONTEXTUAL_SINGLESHOT/RUN_01/runs/RUN-I2-031-20260831T143318285077Z/artifacts/attempt_01/extracted_shape.ttl</x:v>
      </x:c>
    </x:row>
    <x:row r="4542" ht="22" customHeight="1">
      <x:c r="A4542" s="10" t="str">
        <x:v>SINGLESHOT</x:v>
      </x:c>
      <x:c r="B4542" s="10" t="str">
        <x:v>I2-031</x:v>
      </x:c>
      <x:c r="C4542" s="10" t="str">
        <x:v>I2-031-F03</x:v>
      </x:c>
      <x:c r="D4542" s="10" t="str">
        <x:v>RUN_01</x:v>
      </x:c>
      <x:c r="E4542" s="10" t="str">
        <x:v>ORIGINAL_LEDGER</x:v>
      </x:c>
      <x:c r="F4542" s="10" t="str">
        <x:v>FAIL</x:v>
      </x:c>
      <x:c r="G4542" s="10" t="str">
        <x:v>FAIL</x:v>
      </x:c>
      <x:c r="H4542" s="10" t="str">
        <x:v>EXECUTED</x:v>
      </x:c>
      <x:c r="I4542" s="10" t="str">
        <x:v>PARSED</x:v>
      </x:c>
      <x:c r="J4542" s="10" t="str">
        <x:v>SINGLESHOT_CAPTURED_DIAGNOSTIC_PASS</x:v>
      </x:c>
      <x:c r="K4542" s="10" t="str">
        <x:v>c0eca14d00d0a548f2cb56f9c949083745814d9e8e9bb4ef36c099122e6b9ed5</x:v>
      </x:c>
      <x:c r="L4542" s="10" t="str">
        <x:v>historical_three</x:v>
      </x:c>
      <x:c r="M4542" s="10" t="n">
        <x:v>1</x:v>
      </x:c>
      <x:c r="N4542" s="10" t="n">
        <x:v>0</x:v>
      </x:c>
      <x:c r="O4542" s="10" t="n">
        <x:v>0</x:v>
      </x:c>
      <x:c r="P4542" s="9" t="str">
        <x:f>'CaseReview'!U170</x:f>
        <x:v>FAIL</x:v>
      </x:c>
      <x:c r="Q4542" s="9" t="n">
        <x:f>IF(AND(T4542=1,G4542=P4542),1,0)</x:f>
        <x:v>1</x:v>
      </x:c>
      <x:c r="R4542" s="9" t="n">
        <x:f>IF(AND(T4542=1,G4542="PASS",P4542="FAIL"),1,0)</x:f>
        <x:v>0</x:v>
      </x:c>
      <x:c r="S4542" s="9" t="n">
        <x:f>IF(AND(T4542=1,G4542="FAIL",P4542="PASS"),1,0)</x:f>
        <x:v>0</x:v>
      </x:c>
      <x:c r="T4542" s="9" t="n">
        <x:v>1</x:v>
      </x:c>
      <x:c r="U4542" s="9" t="n">
        <x:v>7</x:v>
      </x:c>
      <x:c r="V4542" s="9" t="str">
        <x:v>MVP/SHACL_GENERATION_PIPELINE/experiments/LUNA_CONTEXTUAL_SINGLESHOT/RUN_01/runs/RUN-I2-031-20260831T143318285077Z/artifacts/attempt_01/extracted_shape.ttl</x:v>
      </x:c>
    </x:row>
    <x:row r="4543" ht="22" customHeight="1">
      <x:c r="A4543" s="10" t="str">
        <x:v>SINGLESHOT</x:v>
      </x:c>
      <x:c r="B4543" s="10" t="str">
        <x:v>I2-031</x:v>
      </x:c>
      <x:c r="C4543" s="10" t="str">
        <x:v>I2-031-F04</x:v>
      </x:c>
      <x:c r="D4543" s="10" t="str">
        <x:v>RUN_01</x:v>
      </x:c>
      <x:c r="E4543" s="10" t="str">
        <x:v>ORIGINAL_LEDGER</x:v>
      </x:c>
      <x:c r="F4543" s="10" t="str">
        <x:v>FAIL</x:v>
      </x:c>
      <x:c r="G4543" s="10" t="str">
        <x:v>FAIL</x:v>
      </x:c>
      <x:c r="H4543" s="10" t="str">
        <x:v>EXECUTED</x:v>
      </x:c>
      <x:c r="I4543" s="10" t="str">
        <x:v>PARSED</x:v>
      </x:c>
      <x:c r="J4543" s="10" t="str">
        <x:v>SINGLESHOT_CAPTURED_DIAGNOSTIC_PASS</x:v>
      </x:c>
      <x:c r="K4543" s="10" t="str">
        <x:v>c0eca14d00d0a548f2cb56f9c949083745814d9e8e9bb4ef36c099122e6b9ed5</x:v>
      </x:c>
      <x:c r="L4543" s="10" t="str">
        <x:v>historical_three</x:v>
      </x:c>
      <x:c r="M4543" s="10" t="n">
        <x:v>1</x:v>
      </x:c>
      <x:c r="N4543" s="10" t="n">
        <x:v>0</x:v>
      </x:c>
      <x:c r="O4543" s="10" t="n">
        <x:v>0</x:v>
      </x:c>
      <x:c r="P4543" s="9" t="str">
        <x:f>'CaseReview'!U171</x:f>
        <x:v>FAIL</x:v>
      </x:c>
      <x:c r="Q4543" s="9" t="n">
        <x:f>IF(AND(T4543=1,G4543=P4543),1,0)</x:f>
        <x:v>1</x:v>
      </x:c>
      <x:c r="R4543" s="9" t="n">
        <x:f>IF(AND(T4543=1,G4543="PASS",P4543="FAIL"),1,0)</x:f>
        <x:v>0</x:v>
      </x:c>
      <x:c r="S4543" s="9" t="n">
        <x:f>IF(AND(T4543=1,G4543="FAIL",P4543="PASS"),1,0)</x:f>
        <x:v>0</x:v>
      </x:c>
      <x:c r="T4543" s="9" t="n">
        <x:v>1</x:v>
      </x:c>
      <x:c r="U4543" s="9" t="n">
        <x:v>7</x:v>
      </x:c>
      <x:c r="V4543" s="9" t="str">
        <x:v>MVP/SHACL_GENERATION_PIPELINE/experiments/LUNA_CONTEXTUAL_SINGLESHOT/RUN_01/runs/RUN-I2-031-20260831T143318285077Z/artifacts/attempt_01/extracted_shape.ttl</x:v>
      </x:c>
    </x:row>
    <x:row r="4544" ht="22" customHeight="1">
      <x:c r="A4544" s="10" t="str">
        <x:v>SINGLESHOT</x:v>
      </x:c>
      <x:c r="B4544" s="10" t="str">
        <x:v>I2-031</x:v>
      </x:c>
      <x:c r="C4544" s="10" t="str">
        <x:v>I2-031-P01</x:v>
      </x:c>
      <x:c r="D4544" s="10" t="str">
        <x:v>RUN_01</x:v>
      </x:c>
      <x:c r="E4544" s="10" t="str">
        <x:v>ORIGINAL_LEDGER</x:v>
      </x:c>
      <x:c r="F4544" s="10" t="str">
        <x:v>PASS</x:v>
      </x:c>
      <x:c r="G4544" s="10" t="str">
        <x:v>FAIL</x:v>
      </x:c>
      <x:c r="H4544" s="10" t="str">
        <x:v>EXECUTED</x:v>
      </x:c>
      <x:c r="I4544" s="10" t="str">
        <x:v>PARSED</x:v>
      </x:c>
      <x:c r="J4544" s="10" t="str">
        <x:v>SINGLESHOT_CAPTURED_DIAGNOSTIC_PASS</x:v>
      </x:c>
      <x:c r="K4544" s="10" t="str">
        <x:v>c0eca14d00d0a548f2cb56f9c949083745814d9e8e9bb4ef36c099122e6b9ed5</x:v>
      </x:c>
      <x:c r="L4544" s="10" t="str">
        <x:v>historical_three</x:v>
      </x:c>
      <x:c r="M4544" s="10" t="n">
        <x:v>0</x:v>
      </x:c>
      <x:c r="N4544" s="10" t="n">
        <x:v>0</x:v>
      </x:c>
      <x:c r="O4544" s="10" t="n">
        <x:v>1</x:v>
      </x:c>
      <x:c r="P4544" s="9" t="str">
        <x:f>'CaseReview'!U172</x:f>
        <x:v>PASS</x:v>
      </x:c>
      <x:c r="Q4544" s="9" t="n">
        <x:f>IF(AND(T4544=1,G4544=P4544),1,0)</x:f>
        <x:v>0</x:v>
      </x:c>
      <x:c r="R4544" s="9" t="n">
        <x:f>IF(AND(T4544=1,G4544="PASS",P4544="FAIL"),1,0)</x:f>
        <x:v>0</x:v>
      </x:c>
      <x:c r="S4544" s="9" t="n">
        <x:f>IF(AND(T4544=1,G4544="FAIL",P4544="PASS"),1,0)</x:f>
        <x:v>1</x:v>
      </x:c>
      <x:c r="T4544" s="9" t="n">
        <x:v>1</x:v>
      </x:c>
      <x:c r="U4544" s="9" t="n">
        <x:v>7</x:v>
      </x:c>
      <x:c r="V4544" s="9" t="str">
        <x:v>MVP/SHACL_GENERATION_PIPELINE/experiments/LUNA_CONTEXTUAL_SINGLESHOT/RUN_01/runs/RUN-I2-031-20260831T143318285077Z/artifacts/attempt_01/extracted_shape.ttl</x:v>
      </x:c>
    </x:row>
    <x:row r="4545" ht="22" customHeight="1">
      <x:c r="A4545" s="10" t="str">
        <x:v>SINGLESHOT</x:v>
      </x:c>
      <x:c r="B4545" s="10" t="str">
        <x:v>I2-031</x:v>
      </x:c>
      <x:c r="C4545" s="10" t="str">
        <x:v>I2-031-P02</x:v>
      </x:c>
      <x:c r="D4545" s="10" t="str">
        <x:v>RUN_01</x:v>
      </x:c>
      <x:c r="E4545" s="10" t="str">
        <x:v>ORIGINAL_LEDGER</x:v>
      </x:c>
      <x:c r="F4545" s="10" t="str">
        <x:v>PASS</x:v>
      </x:c>
      <x:c r="G4545" s="10" t="str">
        <x:v>FAIL</x:v>
      </x:c>
      <x:c r="H4545" s="10" t="str">
        <x:v>EXECUTED</x:v>
      </x:c>
      <x:c r="I4545" s="10" t="str">
        <x:v>PARSED</x:v>
      </x:c>
      <x:c r="J4545" s="10" t="str">
        <x:v>SINGLESHOT_CAPTURED_DIAGNOSTIC_PASS</x:v>
      </x:c>
      <x:c r="K4545" s="10" t="str">
        <x:v>c0eca14d00d0a548f2cb56f9c949083745814d9e8e9bb4ef36c099122e6b9ed5</x:v>
      </x:c>
      <x:c r="L4545" s="10" t="str">
        <x:v>historical_three</x:v>
      </x:c>
      <x:c r="M4545" s="10" t="n">
        <x:v>0</x:v>
      </x:c>
      <x:c r="N4545" s="10" t="n">
        <x:v>0</x:v>
      </x:c>
      <x:c r="O4545" s="10" t="n">
        <x:v>1</x:v>
      </x:c>
      <x:c r="P4545" s="9" t="str">
        <x:f>'CaseReview'!U173</x:f>
        <x:v>PASS</x:v>
      </x:c>
      <x:c r="Q4545" s="9" t="n">
        <x:f>IF(AND(T4545=1,G4545=P4545),1,0)</x:f>
        <x:v>0</x:v>
      </x:c>
      <x:c r="R4545" s="9" t="n">
        <x:f>IF(AND(T4545=1,G4545="PASS",P4545="FAIL"),1,0)</x:f>
        <x:v>0</x:v>
      </x:c>
      <x:c r="S4545" s="9" t="n">
        <x:f>IF(AND(T4545=1,G4545="FAIL",P4545="PASS"),1,0)</x:f>
        <x:v>1</x:v>
      </x:c>
      <x:c r="T4545" s="9" t="n">
        <x:v>1</x:v>
      </x:c>
      <x:c r="U4545" s="9" t="n">
        <x:v>7</x:v>
      </x:c>
      <x:c r="V4545" s="9" t="str">
        <x:v>MVP/SHACL_GENERATION_PIPELINE/experiments/LUNA_CONTEXTUAL_SINGLESHOT/RUN_01/runs/RUN-I2-031-20260831T143318285077Z/artifacts/attempt_01/extracted_shape.ttl</x:v>
      </x:c>
    </x:row>
    <x:row r="4546" ht="22" customHeight="1">
      <x:c r="A4546" s="10" t="str">
        <x:v>SINGLESHOT</x:v>
      </x:c>
      <x:c r="B4546" s="10" t="str">
        <x:v>I2-031</x:v>
      </x:c>
      <x:c r="C4546" s="10" t="str">
        <x:v>I2-031-P03</x:v>
      </x:c>
      <x:c r="D4546" s="10" t="str">
        <x:v>RUN_01</x:v>
      </x:c>
      <x:c r="E4546" s="10" t="str">
        <x:v>ORIGINAL_LEDGER</x:v>
      </x:c>
      <x:c r="F4546" s="10" t="str">
        <x:v>PASS</x:v>
      </x:c>
      <x:c r="G4546" s="10" t="str">
        <x:v>FAIL</x:v>
      </x:c>
      <x:c r="H4546" s="10" t="str">
        <x:v>EXECUTED</x:v>
      </x:c>
      <x:c r="I4546" s="10" t="str">
        <x:v>PARSED</x:v>
      </x:c>
      <x:c r="J4546" s="10" t="str">
        <x:v>SINGLESHOT_CAPTURED_DIAGNOSTIC_PASS</x:v>
      </x:c>
      <x:c r="K4546" s="10" t="str">
        <x:v>c0eca14d00d0a548f2cb56f9c949083745814d9e8e9bb4ef36c099122e6b9ed5</x:v>
      </x:c>
      <x:c r="L4546" s="10" t="str">
        <x:v>historical_three</x:v>
      </x:c>
      <x:c r="M4546" s="10" t="n">
        <x:v>0</x:v>
      </x:c>
      <x:c r="N4546" s="10" t="n">
        <x:v>0</x:v>
      </x:c>
      <x:c r="O4546" s="10" t="n">
        <x:v>1</x:v>
      </x:c>
      <x:c r="P4546" s="9" t="str">
        <x:f>'CaseReview'!U174</x:f>
        <x:v>PASS</x:v>
      </x:c>
      <x:c r="Q4546" s="9" t="n">
        <x:f>IF(AND(T4546=1,G4546=P4546),1,0)</x:f>
        <x:v>0</x:v>
      </x:c>
      <x:c r="R4546" s="9" t="n">
        <x:f>IF(AND(T4546=1,G4546="PASS",P4546="FAIL"),1,0)</x:f>
        <x:v>0</x:v>
      </x:c>
      <x:c r="S4546" s="9" t="n">
        <x:f>IF(AND(T4546=1,G4546="FAIL",P4546="PASS"),1,0)</x:f>
        <x:v>1</x:v>
      </x:c>
      <x:c r="T4546" s="9" t="n">
        <x:v>1</x:v>
      </x:c>
      <x:c r="U4546" s="9" t="n">
        <x:v>7</x:v>
      </x:c>
      <x:c r="V4546" s="9" t="str">
        <x:v>MVP/SHACL_GENERATION_PIPELINE/experiments/LUNA_CONTEXTUAL_SINGLESHOT/RUN_01/runs/RUN-I2-031-20260831T143318285077Z/artifacts/attempt_01/extracted_shape.ttl</x:v>
      </x:c>
    </x:row>
    <x:row r="4547" ht="22" customHeight="1">
      <x:c r="A4547" s="10" t="str">
        <x:v>SINGLESHOT</x:v>
      </x:c>
      <x:c r="B4547" s="10" t="str">
        <x:v>I2-032</x:v>
      </x:c>
      <x:c r="C4547" s="10" t="str">
        <x:v>I2-032-F01</x:v>
      </x:c>
      <x:c r="D4547" s="10" t="str">
        <x:v>RUN_01</x:v>
      </x:c>
      <x:c r="E4547" s="10" t="str">
        <x:v>ORIGINAL_LEDGER</x:v>
      </x:c>
      <x:c r="F4547" s="10" t="str">
        <x:v>FAIL</x:v>
      </x:c>
      <x:c r="G4547" s="10" t="str">
        <x:v>FAIL</x:v>
      </x:c>
      <x:c r="H4547" s="10" t="str">
        <x:v>EXECUTED</x:v>
      </x:c>
      <x:c r="I4547" s="10" t="str">
        <x:v>PARSED</x:v>
      </x:c>
      <x:c r="J4547" s="10" t="str">
        <x:v>SINGLESHOT_CAPTURED_DIAGNOSTIC_PASS</x:v>
      </x:c>
      <x:c r="K4547" s="10" t="str">
        <x:v>4ede0fa86a530bfca1fc07cdb6475e80d54c7821fb3cc3a32111bd44003e24b6</x:v>
      </x:c>
      <x:c r="L4547" s="10" t="str">
        <x:v>historical_three</x:v>
      </x:c>
      <x:c r="M4547" s="10" t="n">
        <x:v>1</x:v>
      </x:c>
      <x:c r="N4547" s="10" t="n">
        <x:v>0</x:v>
      </x:c>
      <x:c r="O4547" s="10" t="n">
        <x:v>0</x:v>
      </x:c>
      <x:c r="P4547" s="9" t="str">
        <x:f>'CaseReview'!U175</x:f>
        <x:v>FAIL</x:v>
      </x:c>
      <x:c r="Q4547" s="9" t="n">
        <x:f>IF(AND(T4547=1,G4547=P4547),1,0)</x:f>
        <x:v>1</x:v>
      </x:c>
      <x:c r="R4547" s="9" t="n">
        <x:f>IF(AND(T4547=1,G4547="PASS",P4547="FAIL"),1,0)</x:f>
        <x:v>0</x:v>
      </x:c>
      <x:c r="S4547" s="9" t="n">
        <x:f>IF(AND(T4547=1,G4547="FAIL",P4547="PASS"),1,0)</x:f>
        <x:v>0</x:v>
      </x:c>
      <x:c r="T4547" s="9" t="n">
        <x:v>1</x:v>
      </x:c>
      <x:c r="U4547" s="9" t="n">
        <x:v>6</x:v>
      </x:c>
      <x:c r="V4547" s="9" t="str">
        <x:v>MVP/SHACL_GENERATION_PIPELINE/experiments/LUNA_CONTEXTUAL_SINGLESHOT/RUN_01/runs/RUN-I2-032-20260831T143400112225Z/artifacts/attempt_01/extracted_shape.ttl</x:v>
      </x:c>
    </x:row>
    <x:row r="4548" ht="22" customHeight="1">
      <x:c r="A4548" s="10" t="str">
        <x:v>SINGLESHOT</x:v>
      </x:c>
      <x:c r="B4548" s="10" t="str">
        <x:v>I2-032</x:v>
      </x:c>
      <x:c r="C4548" s="10" t="str">
        <x:v>I2-032-F02</x:v>
      </x:c>
      <x:c r="D4548" s="10" t="str">
        <x:v>RUN_01</x:v>
      </x:c>
      <x:c r="E4548" s="10" t="str">
        <x:v>ORIGINAL_LEDGER</x:v>
      </x:c>
      <x:c r="F4548" s="10" t="str">
        <x:v>FAIL</x:v>
      </x:c>
      <x:c r="G4548" s="10" t="str">
        <x:v>FAIL</x:v>
      </x:c>
      <x:c r="H4548" s="10" t="str">
        <x:v>EXECUTED</x:v>
      </x:c>
      <x:c r="I4548" s="10" t="str">
        <x:v>PARSED</x:v>
      </x:c>
      <x:c r="J4548" s="10" t="str">
        <x:v>SINGLESHOT_CAPTURED_DIAGNOSTIC_PASS</x:v>
      </x:c>
      <x:c r="K4548" s="10" t="str">
        <x:v>4ede0fa86a530bfca1fc07cdb6475e80d54c7821fb3cc3a32111bd44003e24b6</x:v>
      </x:c>
      <x:c r="L4548" s="10" t="str">
        <x:v>historical_three</x:v>
      </x:c>
      <x:c r="M4548" s="10" t="n">
        <x:v>1</x:v>
      </x:c>
      <x:c r="N4548" s="10" t="n">
        <x:v>0</x:v>
      </x:c>
      <x:c r="O4548" s="10" t="n">
        <x:v>0</x:v>
      </x:c>
      <x:c r="P4548" s="9" t="str">
        <x:f>'CaseReview'!U176</x:f>
        <x:v>FAIL</x:v>
      </x:c>
      <x:c r="Q4548" s="9" t="n">
        <x:f>IF(AND(T4548=1,G4548=P4548),1,0)</x:f>
        <x:v>1</x:v>
      </x:c>
      <x:c r="R4548" s="9" t="n">
        <x:f>IF(AND(T4548=1,G4548="PASS",P4548="FAIL"),1,0)</x:f>
        <x:v>0</x:v>
      </x:c>
      <x:c r="S4548" s="9" t="n">
        <x:f>IF(AND(T4548=1,G4548="FAIL",P4548="PASS"),1,0)</x:f>
        <x:v>0</x:v>
      </x:c>
      <x:c r="T4548" s="9" t="n">
        <x:v>1</x:v>
      </x:c>
      <x:c r="U4548" s="9" t="n">
        <x:v>6</x:v>
      </x:c>
      <x:c r="V4548" s="9" t="str">
        <x:v>MVP/SHACL_GENERATION_PIPELINE/experiments/LUNA_CONTEXTUAL_SINGLESHOT/RUN_01/runs/RUN-I2-032-20260831T143400112225Z/artifacts/attempt_01/extracted_shape.ttl</x:v>
      </x:c>
    </x:row>
    <x:row r="4549" ht="22" customHeight="1">
      <x:c r="A4549" s="10" t="str">
        <x:v>SINGLESHOT</x:v>
      </x:c>
      <x:c r="B4549" s="10" t="str">
        <x:v>I2-032</x:v>
      </x:c>
      <x:c r="C4549" s="10" t="str">
        <x:v>I2-032-F03</x:v>
      </x:c>
      <x:c r="D4549" s="10" t="str">
        <x:v>RUN_01</x:v>
      </x:c>
      <x:c r="E4549" s="10" t="str">
        <x:v>ORIGINAL_LEDGER</x:v>
      </x:c>
      <x:c r="F4549" s="10" t="str">
        <x:v>FAIL</x:v>
      </x:c>
      <x:c r="G4549" s="10" t="str">
        <x:v>FAIL</x:v>
      </x:c>
      <x:c r="H4549" s="10" t="str">
        <x:v>EXECUTED</x:v>
      </x:c>
      <x:c r="I4549" s="10" t="str">
        <x:v>PARSED</x:v>
      </x:c>
      <x:c r="J4549" s="10" t="str">
        <x:v>SINGLESHOT_CAPTURED_DIAGNOSTIC_PASS</x:v>
      </x:c>
      <x:c r="K4549" s="10" t="str">
        <x:v>4ede0fa86a530bfca1fc07cdb6475e80d54c7821fb3cc3a32111bd44003e24b6</x:v>
      </x:c>
      <x:c r="L4549" s="10" t="str">
        <x:v>historical_three</x:v>
      </x:c>
      <x:c r="M4549" s="10" t="n">
        <x:v>1</x:v>
      </x:c>
      <x:c r="N4549" s="10" t="n">
        <x:v>0</x:v>
      </x:c>
      <x:c r="O4549" s="10" t="n">
        <x:v>0</x:v>
      </x:c>
      <x:c r="P4549" s="9" t="str">
        <x:f>'CaseReview'!U177</x:f>
        <x:v>FAIL</x:v>
      </x:c>
      <x:c r="Q4549" s="9" t="n">
        <x:f>IF(AND(T4549=1,G4549=P4549),1,0)</x:f>
        <x:v>1</x:v>
      </x:c>
      <x:c r="R4549" s="9" t="n">
        <x:f>IF(AND(T4549=1,G4549="PASS",P4549="FAIL"),1,0)</x:f>
        <x:v>0</x:v>
      </x:c>
      <x:c r="S4549" s="9" t="n">
        <x:f>IF(AND(T4549=1,G4549="FAIL",P4549="PASS"),1,0)</x:f>
        <x:v>0</x:v>
      </x:c>
      <x:c r="T4549" s="9" t="n">
        <x:v>1</x:v>
      </x:c>
      <x:c r="U4549" s="9" t="n">
        <x:v>6</x:v>
      </x:c>
      <x:c r="V4549" s="9" t="str">
        <x:v>MVP/SHACL_GENERATION_PIPELINE/experiments/LUNA_CONTEXTUAL_SINGLESHOT/RUN_01/runs/RUN-I2-032-20260831T143400112225Z/artifacts/attempt_01/extracted_shape.ttl</x:v>
      </x:c>
    </x:row>
    <x:row r="4550" ht="22" customHeight="1">
      <x:c r="A4550" s="10" t="str">
        <x:v>SINGLESHOT</x:v>
      </x:c>
      <x:c r="B4550" s="10" t="str">
        <x:v>I2-032</x:v>
      </x:c>
      <x:c r="C4550" s="10" t="str">
        <x:v>I2-032-F04</x:v>
      </x:c>
      <x:c r="D4550" s="10" t="str">
        <x:v>RUN_01</x:v>
      </x:c>
      <x:c r="E4550" s="10" t="str">
        <x:v>ORIGINAL_LEDGER</x:v>
      </x:c>
      <x:c r="F4550" s="10" t="str">
        <x:v>FAIL</x:v>
      </x:c>
      <x:c r="G4550" s="10" t="str">
        <x:v>FAIL</x:v>
      </x:c>
      <x:c r="H4550" s="10" t="str">
        <x:v>EXECUTED</x:v>
      </x:c>
      <x:c r="I4550" s="10" t="str">
        <x:v>PARSED</x:v>
      </x:c>
      <x:c r="J4550" s="10" t="str">
        <x:v>SINGLESHOT_CAPTURED_DIAGNOSTIC_PASS</x:v>
      </x:c>
      <x:c r="K4550" s="10" t="str">
        <x:v>4ede0fa86a530bfca1fc07cdb6475e80d54c7821fb3cc3a32111bd44003e24b6</x:v>
      </x:c>
      <x:c r="L4550" s="10" t="str">
        <x:v>historical_three</x:v>
      </x:c>
      <x:c r="M4550" s="10" t="n">
        <x:v>1</x:v>
      </x:c>
      <x:c r="N4550" s="10" t="n">
        <x:v>0</x:v>
      </x:c>
      <x:c r="O4550" s="10" t="n">
        <x:v>0</x:v>
      </x:c>
      <x:c r="P4550" s="9" t="str">
        <x:f>'CaseReview'!U178</x:f>
        <x:v>FAIL</x:v>
      </x:c>
      <x:c r="Q4550" s="9" t="n">
        <x:f>IF(AND(T4550=1,G4550=P4550),1,0)</x:f>
        <x:v>1</x:v>
      </x:c>
      <x:c r="R4550" s="9" t="n">
        <x:f>IF(AND(T4550=1,G4550="PASS",P4550="FAIL"),1,0)</x:f>
        <x:v>0</x:v>
      </x:c>
      <x:c r="S4550" s="9" t="n">
        <x:f>IF(AND(T4550=1,G4550="FAIL",P4550="PASS"),1,0)</x:f>
        <x:v>0</x:v>
      </x:c>
      <x:c r="T4550" s="9" t="n">
        <x:v>1</x:v>
      </x:c>
      <x:c r="U4550" s="9" t="n">
        <x:v>6</x:v>
      </x:c>
      <x:c r="V4550" s="9" t="str">
        <x:v>MVP/SHACL_GENERATION_PIPELINE/experiments/LUNA_CONTEXTUAL_SINGLESHOT/RUN_01/runs/RUN-I2-032-20260831T143400112225Z/artifacts/attempt_01/extracted_shape.ttl</x:v>
      </x:c>
    </x:row>
    <x:row r="4551" ht="22" customHeight="1">
      <x:c r="A4551" s="10" t="str">
        <x:v>SINGLESHOT</x:v>
      </x:c>
      <x:c r="B4551" s="10" t="str">
        <x:v>I2-032</x:v>
      </x:c>
      <x:c r="C4551" s="10" t="str">
        <x:v>I2-032-P01</x:v>
      </x:c>
      <x:c r="D4551" s="10" t="str">
        <x:v>RUN_01</x:v>
      </x:c>
      <x:c r="E4551" s="10" t="str">
        <x:v>ORIGINAL_LEDGER</x:v>
      </x:c>
      <x:c r="F4551" s="10" t="str">
        <x:v>PASS</x:v>
      </x:c>
      <x:c r="G4551" s="10" t="str">
        <x:v>FAIL</x:v>
      </x:c>
      <x:c r="H4551" s="10" t="str">
        <x:v>EXECUTED</x:v>
      </x:c>
      <x:c r="I4551" s="10" t="str">
        <x:v>PARSED</x:v>
      </x:c>
      <x:c r="J4551" s="10" t="str">
        <x:v>SINGLESHOT_CAPTURED_DIAGNOSTIC_PASS</x:v>
      </x:c>
      <x:c r="K4551" s="10" t="str">
        <x:v>4ede0fa86a530bfca1fc07cdb6475e80d54c7821fb3cc3a32111bd44003e24b6</x:v>
      </x:c>
      <x:c r="L4551" s="10" t="str">
        <x:v>historical_three</x:v>
      </x:c>
      <x:c r="M4551" s="10" t="n">
        <x:v>0</x:v>
      </x:c>
      <x:c r="N4551" s="10" t="n">
        <x:v>0</x:v>
      </x:c>
      <x:c r="O4551" s="10" t="n">
        <x:v>1</x:v>
      </x:c>
      <x:c r="P4551" s="9" t="str">
        <x:f>'CaseReview'!U179</x:f>
        <x:v>PASS</x:v>
      </x:c>
      <x:c r="Q4551" s="9" t="n">
        <x:f>IF(AND(T4551=1,G4551=P4551),1,0)</x:f>
        <x:v>0</x:v>
      </x:c>
      <x:c r="R4551" s="9" t="n">
        <x:f>IF(AND(T4551=1,G4551="PASS",P4551="FAIL"),1,0)</x:f>
        <x:v>0</x:v>
      </x:c>
      <x:c r="S4551" s="9" t="n">
        <x:f>IF(AND(T4551=1,G4551="FAIL",P4551="PASS"),1,0)</x:f>
        <x:v>1</x:v>
      </x:c>
      <x:c r="T4551" s="9" t="n">
        <x:v>1</x:v>
      </x:c>
      <x:c r="U4551" s="9" t="n">
        <x:v>6</x:v>
      </x:c>
      <x:c r="V4551" s="9" t="str">
        <x:v>MVP/SHACL_GENERATION_PIPELINE/experiments/LUNA_CONTEXTUAL_SINGLESHOT/RUN_01/runs/RUN-I2-032-20260831T143400112225Z/artifacts/attempt_01/extracted_shape.ttl</x:v>
      </x:c>
    </x:row>
    <x:row r="4552" ht="22" customHeight="1">
      <x:c r="A4552" s="10" t="str">
        <x:v>SINGLESHOT</x:v>
      </x:c>
      <x:c r="B4552" s="10" t="str">
        <x:v>I2-032</x:v>
      </x:c>
      <x:c r="C4552" s="10" t="str">
        <x:v>I2-032-P02</x:v>
      </x:c>
      <x:c r="D4552" s="10" t="str">
        <x:v>RUN_01</x:v>
      </x:c>
      <x:c r="E4552" s="10" t="str">
        <x:v>ORIGINAL_LEDGER</x:v>
      </x:c>
      <x:c r="F4552" s="10" t="str">
        <x:v>PASS</x:v>
      </x:c>
      <x:c r="G4552" s="10" t="str">
        <x:v>FAIL</x:v>
      </x:c>
      <x:c r="H4552" s="10" t="str">
        <x:v>EXECUTED</x:v>
      </x:c>
      <x:c r="I4552" s="10" t="str">
        <x:v>PARSED</x:v>
      </x:c>
      <x:c r="J4552" s="10" t="str">
        <x:v>SINGLESHOT_CAPTURED_DIAGNOSTIC_PASS</x:v>
      </x:c>
      <x:c r="K4552" s="10" t="str">
        <x:v>4ede0fa86a530bfca1fc07cdb6475e80d54c7821fb3cc3a32111bd44003e24b6</x:v>
      </x:c>
      <x:c r="L4552" s="10" t="str">
        <x:v>historical_three</x:v>
      </x:c>
      <x:c r="M4552" s="10" t="n">
        <x:v>0</x:v>
      </x:c>
      <x:c r="N4552" s="10" t="n">
        <x:v>0</x:v>
      </x:c>
      <x:c r="O4552" s="10" t="n">
        <x:v>1</x:v>
      </x:c>
      <x:c r="P4552" s="9" t="str">
        <x:f>'CaseReview'!U180</x:f>
        <x:v>PASS</x:v>
      </x:c>
      <x:c r="Q4552" s="9" t="n">
        <x:f>IF(AND(T4552=1,G4552=P4552),1,0)</x:f>
        <x:v>0</x:v>
      </x:c>
      <x:c r="R4552" s="9" t="n">
        <x:f>IF(AND(T4552=1,G4552="PASS",P4552="FAIL"),1,0)</x:f>
        <x:v>0</x:v>
      </x:c>
      <x:c r="S4552" s="9" t="n">
        <x:f>IF(AND(T4552=1,G4552="FAIL",P4552="PASS"),1,0)</x:f>
        <x:v>1</x:v>
      </x:c>
      <x:c r="T4552" s="9" t="n">
        <x:v>1</x:v>
      </x:c>
      <x:c r="U4552" s="9" t="n">
        <x:v>6</x:v>
      </x:c>
      <x:c r="V4552" s="9" t="str">
        <x:v>MVP/SHACL_GENERATION_PIPELINE/experiments/LUNA_CONTEXTUAL_SINGLESHOT/RUN_01/runs/RUN-I2-032-20260831T143400112225Z/artifacts/attempt_01/extracted_shape.ttl</x:v>
      </x:c>
    </x:row>
    <x:row r="4553" ht="22" customHeight="1">
      <x:c r="A4553" s="10" t="str">
        <x:v>SINGLESHOT</x:v>
      </x:c>
      <x:c r="B4553" s="10" t="str">
        <x:v>I2-034</x:v>
      </x:c>
      <x:c r="C4553" s="10" t="str">
        <x:v>I2-034-F01</x:v>
      </x:c>
      <x:c r="D4553" s="10" t="str">
        <x:v>RUN_01</x:v>
      </x:c>
      <x:c r="E4553" s="10" t="str">
        <x:v>ORIGINAL_LEDGER</x:v>
      </x:c>
      <x:c r="F4553" s="10" t="str">
        <x:v>FAIL</x:v>
      </x:c>
      <x:c r="G4553" s="10" t="str">
        <x:v>NO_VERDICT</x:v>
      </x:c>
      <x:c r="H4553" s="10" t="str">
        <x:v>INFRASTRUCTURE_FAILURE</x:v>
      </x:c>
      <x:c r="I4553" s="10" t="str">
        <x:v>NOT_PARSED</x:v>
      </x:c>
      <x:c r="J4553" s="10" t="str">
        <x:v>SINGLESHOT_CAPTURED_DIAGNOSTIC_FAIL</x:v>
      </x:c>
      <x:c r="K4553" s="10" t="str">
        <x:v>19e78090b7901ec224bcda53cf3278132b2072a60a9afdf52b85acaef4f63722</x:v>
      </x:c>
      <x:c r="L4553" s="10" t="str">
        <x:v>historical_three</x:v>
      </x:c>
      <x:c r="M4553" s="10" t="n">
        <x:v>0</x:v>
      </x:c>
      <x:c r="N4553" s="10" t="n">
        <x:v>0</x:v>
      </x:c>
      <x:c r="O4553" s="10" t="n">
        <x:v>0</x:v>
      </x:c>
      <x:c r="P4553" s="9" t="str">
        <x:f>'CaseReview'!U181</x:f>
        <x:v>FAIL</x:v>
      </x:c>
      <x:c r="Q4553" s="9" t="n">
        <x:f>IF(AND(T4553=1,G4553=P4553),1,0)</x:f>
        <x:v>0</x:v>
      </x:c>
      <x:c r="R4553" s="9" t="n">
        <x:f>IF(AND(T4553=1,G4553="PASS",P4553="FAIL"),1,0)</x:f>
        <x:v>0</x:v>
      </x:c>
      <x:c r="S4553" s="9" t="n">
        <x:f>IF(AND(T4553=1,G4553="FAIL",P4553="PASS"),1,0)</x:f>
        <x:v>0</x:v>
      </x:c>
      <x:c r="T4553" s="9" t="n">
        <x:v>0</x:v>
      </x:c>
      <x:c r="U4553" s="9" t="n">
        <x:v>6</x:v>
      </x:c>
      <x:c r="V4553" s="9" t="str">
        <x:v>MVP/SHACL_GENERATION_PIPELINE/experiments/LUNA_CONTEXTUAL_SINGLESHOT/RUN_01/runs/RUN-I2-034-20260831T143452310751Z/artifacts/attempt_01/extracted_shape.ttl</x:v>
      </x:c>
    </x:row>
    <x:row r="4554" ht="22" customHeight="1">
      <x:c r="A4554" s="10" t="str">
        <x:v>SINGLESHOT</x:v>
      </x:c>
      <x:c r="B4554" s="10" t="str">
        <x:v>I2-034</x:v>
      </x:c>
      <x:c r="C4554" s="10" t="str">
        <x:v>I2-034-F02</x:v>
      </x:c>
      <x:c r="D4554" s="10" t="str">
        <x:v>RUN_01</x:v>
      </x:c>
      <x:c r="E4554" s="10" t="str">
        <x:v>ORIGINAL_LEDGER</x:v>
      </x:c>
      <x:c r="F4554" s="10" t="str">
        <x:v>FAIL</x:v>
      </x:c>
      <x:c r="G4554" s="10" t="str">
        <x:v>NO_VERDICT</x:v>
      </x:c>
      <x:c r="H4554" s="10" t="str">
        <x:v>INFRASTRUCTURE_FAILURE</x:v>
      </x:c>
      <x:c r="I4554" s="10" t="str">
        <x:v>NOT_PARSED</x:v>
      </x:c>
      <x:c r="J4554" s="10" t="str">
        <x:v>SINGLESHOT_CAPTURED_DIAGNOSTIC_FAIL</x:v>
      </x:c>
      <x:c r="K4554" s="10" t="str">
        <x:v>19e78090b7901ec224bcda53cf3278132b2072a60a9afdf52b85acaef4f63722</x:v>
      </x:c>
      <x:c r="L4554" s="10" t="str">
        <x:v>historical_three</x:v>
      </x:c>
      <x:c r="M4554" s="10" t="n">
        <x:v>0</x:v>
      </x:c>
      <x:c r="N4554" s="10" t="n">
        <x:v>0</x:v>
      </x:c>
      <x:c r="O4554" s="10" t="n">
        <x:v>0</x:v>
      </x:c>
      <x:c r="P4554" s="9" t="str">
        <x:f>'CaseReview'!U182</x:f>
        <x:v>FAIL</x:v>
      </x:c>
      <x:c r="Q4554" s="9" t="n">
        <x:f>IF(AND(T4554=1,G4554=P4554),1,0)</x:f>
        <x:v>0</x:v>
      </x:c>
      <x:c r="R4554" s="9" t="n">
        <x:f>IF(AND(T4554=1,G4554="PASS",P4554="FAIL"),1,0)</x:f>
        <x:v>0</x:v>
      </x:c>
      <x:c r="S4554" s="9" t="n">
        <x:f>IF(AND(T4554=1,G4554="FAIL",P4554="PASS"),1,0)</x:f>
        <x:v>0</x:v>
      </x:c>
      <x:c r="T4554" s="9" t="n">
        <x:v>0</x:v>
      </x:c>
      <x:c r="U4554" s="9" t="n">
        <x:v>6</x:v>
      </x:c>
      <x:c r="V4554" s="9" t="str">
        <x:v>MVP/SHACL_GENERATION_PIPELINE/experiments/LUNA_CONTEXTUAL_SINGLESHOT/RUN_01/runs/RUN-I2-034-20260831T143452310751Z/artifacts/attempt_01/extracted_shape.ttl</x:v>
      </x:c>
    </x:row>
    <x:row r="4555" ht="22" customHeight="1">
      <x:c r="A4555" s="10" t="str">
        <x:v>SINGLESHOT</x:v>
      </x:c>
      <x:c r="B4555" s="10" t="str">
        <x:v>I2-034</x:v>
      </x:c>
      <x:c r="C4555" s="10" t="str">
        <x:v>I2-034-F03</x:v>
      </x:c>
      <x:c r="D4555" s="10" t="str">
        <x:v>RUN_01</x:v>
      </x:c>
      <x:c r="E4555" s="10" t="str">
        <x:v>ORIGINAL_LEDGER</x:v>
      </x:c>
      <x:c r="F4555" s="10" t="str">
        <x:v>FAIL</x:v>
      </x:c>
      <x:c r="G4555" s="10" t="str">
        <x:v>NO_VERDICT</x:v>
      </x:c>
      <x:c r="H4555" s="10" t="str">
        <x:v>INFRASTRUCTURE_FAILURE</x:v>
      </x:c>
      <x:c r="I4555" s="10" t="str">
        <x:v>NOT_PARSED</x:v>
      </x:c>
      <x:c r="J4555" s="10" t="str">
        <x:v>SINGLESHOT_CAPTURED_DIAGNOSTIC_FAIL</x:v>
      </x:c>
      <x:c r="K4555" s="10" t="str">
        <x:v>19e78090b7901ec224bcda53cf3278132b2072a60a9afdf52b85acaef4f63722</x:v>
      </x:c>
      <x:c r="L4555" s="10" t="str">
        <x:v>historical_three</x:v>
      </x:c>
      <x:c r="M4555" s="10" t="n">
        <x:v>0</x:v>
      </x:c>
      <x:c r="N4555" s="10" t="n">
        <x:v>0</x:v>
      </x:c>
      <x:c r="O4555" s="10" t="n">
        <x:v>0</x:v>
      </x:c>
      <x:c r="P4555" s="9" t="str">
        <x:f>'CaseReview'!U183</x:f>
        <x:v>FAIL</x:v>
      </x:c>
      <x:c r="Q4555" s="9" t="n">
        <x:f>IF(AND(T4555=1,G4555=P4555),1,0)</x:f>
        <x:v>0</x:v>
      </x:c>
      <x:c r="R4555" s="9" t="n">
        <x:f>IF(AND(T4555=1,G4555="PASS",P4555="FAIL"),1,0)</x:f>
        <x:v>0</x:v>
      </x:c>
      <x:c r="S4555" s="9" t="n">
        <x:f>IF(AND(T4555=1,G4555="FAIL",P4555="PASS"),1,0)</x:f>
        <x:v>0</x:v>
      </x:c>
      <x:c r="T4555" s="9" t="n">
        <x:v>0</x:v>
      </x:c>
      <x:c r="U4555" s="9" t="n">
        <x:v>6</x:v>
      </x:c>
      <x:c r="V4555" s="9" t="str">
        <x:v>MVP/SHACL_GENERATION_PIPELINE/experiments/LUNA_CONTEXTUAL_SINGLESHOT/RUN_01/runs/RUN-I2-034-20260831T143452310751Z/artifacts/attempt_01/extracted_shape.ttl</x:v>
      </x:c>
    </x:row>
    <x:row r="4556" ht="22" customHeight="1">
      <x:c r="A4556" s="10" t="str">
        <x:v>SINGLESHOT</x:v>
      </x:c>
      <x:c r="B4556" s="10" t="str">
        <x:v>I2-034</x:v>
      </x:c>
      <x:c r="C4556" s="10" t="str">
        <x:v>I2-034-P01</x:v>
      </x:c>
      <x:c r="D4556" s="10" t="str">
        <x:v>RUN_01</x:v>
      </x:c>
      <x:c r="E4556" s="10" t="str">
        <x:v>ORIGINAL_LEDGER</x:v>
      </x:c>
      <x:c r="F4556" s="10" t="str">
        <x:v>PASS</x:v>
      </x:c>
      <x:c r="G4556" s="10" t="str">
        <x:v>NO_VERDICT</x:v>
      </x:c>
      <x:c r="H4556" s="10" t="str">
        <x:v>INFRASTRUCTURE_FAILURE</x:v>
      </x:c>
      <x:c r="I4556" s="10" t="str">
        <x:v>NOT_PARSED</x:v>
      </x:c>
      <x:c r="J4556" s="10" t="str">
        <x:v>SINGLESHOT_CAPTURED_DIAGNOSTIC_FAIL</x:v>
      </x:c>
      <x:c r="K4556" s="10" t="str">
        <x:v>19e78090b7901ec224bcda53cf3278132b2072a60a9afdf52b85acaef4f63722</x:v>
      </x:c>
      <x:c r="L4556" s="10" t="str">
        <x:v>historical_three</x:v>
      </x:c>
      <x:c r="M4556" s="10" t="n">
        <x:v>0</x:v>
      </x:c>
      <x:c r="N4556" s="10" t="n">
        <x:v>0</x:v>
      </x:c>
      <x:c r="O4556" s="10" t="n">
        <x:v>0</x:v>
      </x:c>
      <x:c r="P4556" s="9" t="str">
        <x:f>'CaseReview'!U184</x:f>
        <x:v>PASS</x:v>
      </x:c>
      <x:c r="Q4556" s="9" t="n">
        <x:f>IF(AND(T4556=1,G4556=P4556),1,0)</x:f>
        <x:v>0</x:v>
      </x:c>
      <x:c r="R4556" s="9" t="n">
        <x:f>IF(AND(T4556=1,G4556="PASS",P4556="FAIL"),1,0)</x:f>
        <x:v>0</x:v>
      </x:c>
      <x:c r="S4556" s="9" t="n">
        <x:f>IF(AND(T4556=1,G4556="FAIL",P4556="PASS"),1,0)</x:f>
        <x:v>0</x:v>
      </x:c>
      <x:c r="T4556" s="9" t="n">
        <x:v>0</x:v>
      </x:c>
      <x:c r="U4556" s="9" t="n">
        <x:v>6</x:v>
      </x:c>
      <x:c r="V4556" s="9" t="str">
        <x:v>MVP/SHACL_GENERATION_PIPELINE/experiments/LUNA_CONTEXTUAL_SINGLESHOT/RUN_01/runs/RUN-I2-034-20260831T143452310751Z/artifacts/attempt_01/extracted_shape.ttl</x:v>
      </x:c>
    </x:row>
    <x:row r="4557" ht="22" customHeight="1">
      <x:c r="A4557" s="10" t="str">
        <x:v>SINGLESHOT</x:v>
      </x:c>
      <x:c r="B4557" s="10" t="str">
        <x:v>I2-034</x:v>
      </x:c>
      <x:c r="C4557" s="10" t="str">
        <x:v>I2-034-P02</x:v>
      </x:c>
      <x:c r="D4557" s="10" t="str">
        <x:v>RUN_01</x:v>
      </x:c>
      <x:c r="E4557" s="10" t="str">
        <x:v>ORIGINAL_LEDGER</x:v>
      </x:c>
      <x:c r="F4557" s="10" t="str">
        <x:v>PASS</x:v>
      </x:c>
      <x:c r="G4557" s="10" t="str">
        <x:v>NO_VERDICT</x:v>
      </x:c>
      <x:c r="H4557" s="10" t="str">
        <x:v>INFRASTRUCTURE_FAILURE</x:v>
      </x:c>
      <x:c r="I4557" s="10" t="str">
        <x:v>NOT_PARSED</x:v>
      </x:c>
      <x:c r="J4557" s="10" t="str">
        <x:v>SINGLESHOT_CAPTURED_DIAGNOSTIC_FAIL</x:v>
      </x:c>
      <x:c r="K4557" s="10" t="str">
        <x:v>19e78090b7901ec224bcda53cf3278132b2072a60a9afdf52b85acaef4f63722</x:v>
      </x:c>
      <x:c r="L4557" s="10" t="str">
        <x:v>historical_three</x:v>
      </x:c>
      <x:c r="M4557" s="10" t="n">
        <x:v>0</x:v>
      </x:c>
      <x:c r="N4557" s="10" t="n">
        <x:v>0</x:v>
      </x:c>
      <x:c r="O4557" s="10" t="n">
        <x:v>0</x:v>
      </x:c>
      <x:c r="P4557" s="9" t="str">
        <x:f>'CaseReview'!U185</x:f>
        <x:v>PASS</x:v>
      </x:c>
      <x:c r="Q4557" s="9" t="n">
        <x:f>IF(AND(T4557=1,G4557=P4557),1,0)</x:f>
        <x:v>0</x:v>
      </x:c>
      <x:c r="R4557" s="9" t="n">
        <x:f>IF(AND(T4557=1,G4557="PASS",P4557="FAIL"),1,0)</x:f>
        <x:v>0</x:v>
      </x:c>
      <x:c r="S4557" s="9" t="n">
        <x:f>IF(AND(T4557=1,G4557="FAIL",P4557="PASS"),1,0)</x:f>
        <x:v>0</x:v>
      </x:c>
      <x:c r="T4557" s="9" t="n">
        <x:v>0</x:v>
      </x:c>
      <x:c r="U4557" s="9" t="n">
        <x:v>6</x:v>
      </x:c>
      <x:c r="V4557" s="9" t="str">
        <x:v>MVP/SHACL_GENERATION_PIPELINE/experiments/LUNA_CONTEXTUAL_SINGLESHOT/RUN_01/runs/RUN-I2-034-20260831T143452310751Z/artifacts/attempt_01/extracted_shape.ttl</x:v>
      </x:c>
    </x:row>
    <x:row r="4558" ht="22" customHeight="1">
      <x:c r="A4558" s="10" t="str">
        <x:v>SINGLESHOT</x:v>
      </x:c>
      <x:c r="B4558" s="10" t="str">
        <x:v>I2-034</x:v>
      </x:c>
      <x:c r="C4558" s="10" t="str">
        <x:v>I2-034-P03</x:v>
      </x:c>
      <x:c r="D4558" s="10" t="str">
        <x:v>RUN_01</x:v>
      </x:c>
      <x:c r="E4558" s="10" t="str">
        <x:v>ORIGINAL_LEDGER</x:v>
      </x:c>
      <x:c r="F4558" s="10" t="str">
        <x:v>PASS</x:v>
      </x:c>
      <x:c r="G4558" s="10" t="str">
        <x:v>NO_VERDICT</x:v>
      </x:c>
      <x:c r="H4558" s="10" t="str">
        <x:v>INFRASTRUCTURE_FAILURE</x:v>
      </x:c>
      <x:c r="I4558" s="10" t="str">
        <x:v>NOT_PARSED</x:v>
      </x:c>
      <x:c r="J4558" s="10" t="str">
        <x:v>SINGLESHOT_CAPTURED_DIAGNOSTIC_FAIL</x:v>
      </x:c>
      <x:c r="K4558" s="10" t="str">
        <x:v>19e78090b7901ec224bcda53cf3278132b2072a60a9afdf52b85acaef4f63722</x:v>
      </x:c>
      <x:c r="L4558" s="10" t="str">
        <x:v>historical_three</x:v>
      </x:c>
      <x:c r="M4558" s="10" t="n">
        <x:v>0</x:v>
      </x:c>
      <x:c r="N4558" s="10" t="n">
        <x:v>0</x:v>
      </x:c>
      <x:c r="O4558" s="10" t="n">
        <x:v>0</x:v>
      </x:c>
      <x:c r="P4558" s="9" t="str">
        <x:f>'CaseReview'!U186</x:f>
        <x:v>PASS</x:v>
      </x:c>
      <x:c r="Q4558" s="9" t="n">
        <x:f>IF(AND(T4558=1,G4558=P4558),1,0)</x:f>
        <x:v>0</x:v>
      </x:c>
      <x:c r="R4558" s="9" t="n">
        <x:f>IF(AND(T4558=1,G4558="PASS",P4558="FAIL"),1,0)</x:f>
        <x:v>0</x:v>
      </x:c>
      <x:c r="S4558" s="9" t="n">
        <x:f>IF(AND(T4558=1,G4558="FAIL",P4558="PASS"),1,0)</x:f>
        <x:v>0</x:v>
      </x:c>
      <x:c r="T4558" s="9" t="n">
        <x:v>0</x:v>
      </x:c>
      <x:c r="U4558" s="9" t="n">
        <x:v>6</x:v>
      </x:c>
      <x:c r="V4558" s="9" t="str">
        <x:v>MVP/SHACL_GENERATION_PIPELINE/experiments/LUNA_CONTEXTUAL_SINGLESHOT/RUN_01/runs/RUN-I2-034-20260831T143452310751Z/artifacts/attempt_01/extracted_shape.ttl</x:v>
      </x:c>
    </x:row>
    <x:row r="4559" ht="22" customHeight="1">
      <x:c r="A4559" s="10" t="str">
        <x:v>SINGLESHOT</x:v>
      </x:c>
      <x:c r="B4559" s="10" t="str">
        <x:v>I2-035</x:v>
      </x:c>
      <x:c r="C4559" s="10" t="str">
        <x:v>I2-035-F01</x:v>
      </x:c>
      <x:c r="D4559" s="10" t="str">
        <x:v>RUN_01</x:v>
      </x:c>
      <x:c r="E4559" s="10" t="str">
        <x:v>ORIGINAL_LEDGER</x:v>
      </x:c>
      <x:c r="F4559" s="10" t="str">
        <x:v>FAIL</x:v>
      </x:c>
      <x:c r="G4559" s="10" t="str">
        <x:v>PASS</x:v>
      </x:c>
      <x:c r="H4559" s="10" t="str">
        <x:v>EXECUTED</x:v>
      </x:c>
      <x:c r="I4559" s="10" t="str">
        <x:v>PARSED</x:v>
      </x:c>
      <x:c r="J4559" s="10" t="str">
        <x:v>SINGLESHOT_CAPTURED_DIAGNOSTIC_PASS</x:v>
      </x:c>
      <x:c r="K4559" s="10" t="str">
        <x:v>8320a472cf4493ccee4adc998eb7e3c0c264716f7dd126b8621de9d75506267a</x:v>
      </x:c>
      <x:c r="L4559" s="10" t="str">
        <x:v>historical_three</x:v>
      </x:c>
      <x:c r="M4559" s="10" t="n">
        <x:v>0</x:v>
      </x:c>
      <x:c r="N4559" s="10" t="n">
        <x:v>1</x:v>
      </x:c>
      <x:c r="O4559" s="10" t="n">
        <x:v>0</x:v>
      </x:c>
      <x:c r="P4559" s="9" t="str">
        <x:f>'CaseReview'!U187</x:f>
        <x:v>FAIL</x:v>
      </x:c>
      <x:c r="Q4559" s="9" t="n">
        <x:f>IF(AND(T4559=1,G4559=P4559),1,0)</x:f>
        <x:v>0</x:v>
      </x:c>
      <x:c r="R4559" s="9" t="n">
        <x:f>IF(AND(T4559=1,G4559="PASS",P4559="FAIL"),1,0)</x:f>
        <x:v>1</x:v>
      </x:c>
      <x:c r="S4559" s="9" t="n">
        <x:f>IF(AND(T4559=1,G4559="FAIL",P4559="PASS"),1,0)</x:f>
        <x:v>0</x:v>
      </x:c>
      <x:c r="T4559" s="9" t="n">
        <x:v>1</x:v>
      </x:c>
      <x:c r="U4559" s="9" t="n">
        <x:v>6</x:v>
      </x:c>
      <x:c r="V4559" s="9" t="str">
        <x:v>MVP/SHACL_GENERATION_PIPELINE/experiments/LUNA_CONTEXTUAL_SINGLESHOT/RUN_01/runs/RUN-I2-035-20260831T143550521852Z/artifacts/attempt_01/extracted_shape.ttl</x:v>
      </x:c>
    </x:row>
    <x:row r="4560" ht="22" customHeight="1">
      <x:c r="A4560" s="10" t="str">
        <x:v>SINGLESHOT</x:v>
      </x:c>
      <x:c r="B4560" s="10" t="str">
        <x:v>I2-035</x:v>
      </x:c>
      <x:c r="C4560" s="10" t="str">
        <x:v>I2-035-F02</x:v>
      </x:c>
      <x:c r="D4560" s="10" t="str">
        <x:v>RUN_01</x:v>
      </x:c>
      <x:c r="E4560" s="10" t="str">
        <x:v>ORIGINAL_LEDGER</x:v>
      </x:c>
      <x:c r="F4560" s="10" t="str">
        <x:v>FAIL</x:v>
      </x:c>
      <x:c r="G4560" s="10" t="str">
        <x:v>PASS</x:v>
      </x:c>
      <x:c r="H4560" s="10" t="str">
        <x:v>EXECUTED</x:v>
      </x:c>
      <x:c r="I4560" s="10" t="str">
        <x:v>PARSED</x:v>
      </x:c>
      <x:c r="J4560" s="10" t="str">
        <x:v>SINGLESHOT_CAPTURED_DIAGNOSTIC_PASS</x:v>
      </x:c>
      <x:c r="K4560" s="10" t="str">
        <x:v>8320a472cf4493ccee4adc998eb7e3c0c264716f7dd126b8621de9d75506267a</x:v>
      </x:c>
      <x:c r="L4560" s="10" t="str">
        <x:v>historical_three</x:v>
      </x:c>
      <x:c r="M4560" s="10" t="n">
        <x:v>0</x:v>
      </x:c>
      <x:c r="N4560" s="10" t="n">
        <x:v>1</x:v>
      </x:c>
      <x:c r="O4560" s="10" t="n">
        <x:v>0</x:v>
      </x:c>
      <x:c r="P4560" s="9" t="str">
        <x:f>'CaseReview'!U188</x:f>
        <x:v>FAIL</x:v>
      </x:c>
      <x:c r="Q4560" s="9" t="n">
        <x:f>IF(AND(T4560=1,G4560=P4560),1,0)</x:f>
        <x:v>0</x:v>
      </x:c>
      <x:c r="R4560" s="9" t="n">
        <x:f>IF(AND(T4560=1,G4560="PASS",P4560="FAIL"),1,0)</x:f>
        <x:v>1</x:v>
      </x:c>
      <x:c r="S4560" s="9" t="n">
        <x:f>IF(AND(T4560=1,G4560="FAIL",P4560="PASS"),1,0)</x:f>
        <x:v>0</x:v>
      </x:c>
      <x:c r="T4560" s="9" t="n">
        <x:v>1</x:v>
      </x:c>
      <x:c r="U4560" s="9" t="n">
        <x:v>6</x:v>
      </x:c>
      <x:c r="V4560" s="9" t="str">
        <x:v>MVP/SHACL_GENERATION_PIPELINE/experiments/LUNA_CONTEXTUAL_SINGLESHOT/RUN_01/runs/RUN-I2-035-20260831T143550521852Z/artifacts/attempt_01/extracted_shape.ttl</x:v>
      </x:c>
    </x:row>
    <x:row r="4561" ht="22" customHeight="1">
      <x:c r="A4561" s="10" t="str">
        <x:v>SINGLESHOT</x:v>
      </x:c>
      <x:c r="B4561" s="10" t="str">
        <x:v>I2-035</x:v>
      </x:c>
      <x:c r="C4561" s="10" t="str">
        <x:v>I2-035-F03</x:v>
      </x:c>
      <x:c r="D4561" s="10" t="str">
        <x:v>RUN_01</x:v>
      </x:c>
      <x:c r="E4561" s="10" t="str">
        <x:v>ORIGINAL_LEDGER</x:v>
      </x:c>
      <x:c r="F4561" s="10" t="str">
        <x:v>FAIL</x:v>
      </x:c>
      <x:c r="G4561" s="10" t="str">
        <x:v>FAIL</x:v>
      </x:c>
      <x:c r="H4561" s="10" t="str">
        <x:v>EXECUTED</x:v>
      </x:c>
      <x:c r="I4561" s="10" t="str">
        <x:v>PARSED</x:v>
      </x:c>
      <x:c r="J4561" s="10" t="str">
        <x:v>SINGLESHOT_CAPTURED_DIAGNOSTIC_PASS</x:v>
      </x:c>
      <x:c r="K4561" s="10" t="str">
        <x:v>8320a472cf4493ccee4adc998eb7e3c0c264716f7dd126b8621de9d75506267a</x:v>
      </x:c>
      <x:c r="L4561" s="10" t="str">
        <x:v>historical_three</x:v>
      </x:c>
      <x:c r="M4561" s="10" t="n">
        <x:v>1</x:v>
      </x:c>
      <x:c r="N4561" s="10" t="n">
        <x:v>0</x:v>
      </x:c>
      <x:c r="O4561" s="10" t="n">
        <x:v>0</x:v>
      </x:c>
      <x:c r="P4561" s="9" t="str">
        <x:f>'CaseReview'!U189</x:f>
        <x:v>FAIL</x:v>
      </x:c>
      <x:c r="Q4561" s="9" t="n">
        <x:f>IF(AND(T4561=1,G4561=P4561),1,0)</x:f>
        <x:v>1</x:v>
      </x:c>
      <x:c r="R4561" s="9" t="n">
        <x:f>IF(AND(T4561=1,G4561="PASS",P4561="FAIL"),1,0)</x:f>
        <x:v>0</x:v>
      </x:c>
      <x:c r="S4561" s="9" t="n">
        <x:f>IF(AND(T4561=1,G4561="FAIL",P4561="PASS"),1,0)</x:f>
        <x:v>0</x:v>
      </x:c>
      <x:c r="T4561" s="9" t="n">
        <x:v>1</x:v>
      </x:c>
      <x:c r="U4561" s="9" t="n">
        <x:v>6</x:v>
      </x:c>
      <x:c r="V4561" s="9" t="str">
        <x:v>MVP/SHACL_GENERATION_PIPELINE/experiments/LUNA_CONTEXTUAL_SINGLESHOT/RUN_01/runs/RUN-I2-035-20260831T143550521852Z/artifacts/attempt_01/extracted_shape.ttl</x:v>
      </x:c>
    </x:row>
    <x:row r="4562" ht="22" customHeight="1">
      <x:c r="A4562" s="10" t="str">
        <x:v>SINGLESHOT</x:v>
      </x:c>
      <x:c r="B4562" s="10" t="str">
        <x:v>I2-035</x:v>
      </x:c>
      <x:c r="C4562" s="10" t="str">
        <x:v>I2-035-F04</x:v>
      </x:c>
      <x:c r="D4562" s="10" t="str">
        <x:v>RUN_01</x:v>
      </x:c>
      <x:c r="E4562" s="10" t="str">
        <x:v>ORIGINAL_LEDGER</x:v>
      </x:c>
      <x:c r="F4562" s="10" t="str">
        <x:v>FAIL</x:v>
      </x:c>
      <x:c r="G4562" s="10" t="str">
        <x:v>PASS</x:v>
      </x:c>
      <x:c r="H4562" s="10" t="str">
        <x:v>EXECUTED</x:v>
      </x:c>
      <x:c r="I4562" s="10" t="str">
        <x:v>PARSED</x:v>
      </x:c>
      <x:c r="J4562" s="10" t="str">
        <x:v>SINGLESHOT_CAPTURED_DIAGNOSTIC_PASS</x:v>
      </x:c>
      <x:c r="K4562" s="10" t="str">
        <x:v>8320a472cf4493ccee4adc998eb7e3c0c264716f7dd126b8621de9d75506267a</x:v>
      </x:c>
      <x:c r="L4562" s="10" t="str">
        <x:v>historical_three</x:v>
      </x:c>
      <x:c r="M4562" s="10" t="n">
        <x:v>0</x:v>
      </x:c>
      <x:c r="N4562" s="10" t="n">
        <x:v>1</x:v>
      </x:c>
      <x:c r="O4562" s="10" t="n">
        <x:v>0</x:v>
      </x:c>
      <x:c r="P4562" s="9" t="str">
        <x:f>'CaseReview'!U190</x:f>
        <x:v>FAIL</x:v>
      </x:c>
      <x:c r="Q4562" s="9" t="n">
        <x:f>IF(AND(T4562=1,G4562=P4562),1,0)</x:f>
        <x:v>0</x:v>
      </x:c>
      <x:c r="R4562" s="9" t="n">
        <x:f>IF(AND(T4562=1,G4562="PASS",P4562="FAIL"),1,0)</x:f>
        <x:v>1</x:v>
      </x:c>
      <x:c r="S4562" s="9" t="n">
        <x:f>IF(AND(T4562=1,G4562="FAIL",P4562="PASS"),1,0)</x:f>
        <x:v>0</x:v>
      </x:c>
      <x:c r="T4562" s="9" t="n">
        <x:v>1</x:v>
      </x:c>
      <x:c r="U4562" s="9" t="n">
        <x:v>6</x:v>
      </x:c>
      <x:c r="V4562" s="9" t="str">
        <x:v>MVP/SHACL_GENERATION_PIPELINE/experiments/LUNA_CONTEXTUAL_SINGLESHOT/RUN_01/runs/RUN-I2-035-20260831T143550521852Z/artifacts/attempt_01/extracted_shape.ttl</x:v>
      </x:c>
    </x:row>
    <x:row r="4563" ht="22" customHeight="1">
      <x:c r="A4563" s="10" t="str">
        <x:v>SINGLESHOT</x:v>
      </x:c>
      <x:c r="B4563" s="10" t="str">
        <x:v>I2-035</x:v>
      </x:c>
      <x:c r="C4563" s="10" t="str">
        <x:v>I2-035-P01</x:v>
      </x:c>
      <x:c r="D4563" s="10" t="str">
        <x:v>RUN_01</x:v>
      </x:c>
      <x:c r="E4563" s="10" t="str">
        <x:v>ORIGINAL_LEDGER</x:v>
      </x:c>
      <x:c r="F4563" s="10" t="str">
        <x:v>PASS</x:v>
      </x:c>
      <x:c r="G4563" s="10" t="str">
        <x:v>PASS</x:v>
      </x:c>
      <x:c r="H4563" s="10" t="str">
        <x:v>EXECUTED</x:v>
      </x:c>
      <x:c r="I4563" s="10" t="str">
        <x:v>PARSED</x:v>
      </x:c>
      <x:c r="J4563" s="10" t="str">
        <x:v>SINGLESHOT_CAPTURED_DIAGNOSTIC_PASS</x:v>
      </x:c>
      <x:c r="K4563" s="10" t="str">
        <x:v>8320a472cf4493ccee4adc998eb7e3c0c264716f7dd126b8621de9d75506267a</x:v>
      </x:c>
      <x:c r="L4563" s="10" t="str">
        <x:v>historical_three</x:v>
      </x:c>
      <x:c r="M4563" s="10" t="n">
        <x:v>1</x:v>
      </x:c>
      <x:c r="N4563" s="10" t="n">
        <x:v>0</x:v>
      </x:c>
      <x:c r="O4563" s="10" t="n">
        <x:v>0</x:v>
      </x:c>
      <x:c r="P4563" s="9" t="str">
        <x:f>'CaseReview'!U191</x:f>
        <x:v>PASS</x:v>
      </x:c>
      <x:c r="Q4563" s="9" t="n">
        <x:f>IF(AND(T4563=1,G4563=P4563),1,0)</x:f>
        <x:v>1</x:v>
      </x:c>
      <x:c r="R4563" s="9" t="n">
        <x:f>IF(AND(T4563=1,G4563="PASS",P4563="FAIL"),1,0)</x:f>
        <x:v>0</x:v>
      </x:c>
      <x:c r="S4563" s="9" t="n">
        <x:f>IF(AND(T4563=1,G4563="FAIL",P4563="PASS"),1,0)</x:f>
        <x:v>0</x:v>
      </x:c>
      <x:c r="T4563" s="9" t="n">
        <x:v>1</x:v>
      </x:c>
      <x:c r="U4563" s="9" t="n">
        <x:v>6</x:v>
      </x:c>
      <x:c r="V4563" s="9" t="str">
        <x:v>MVP/SHACL_GENERATION_PIPELINE/experiments/LUNA_CONTEXTUAL_SINGLESHOT/RUN_01/runs/RUN-I2-035-20260831T143550521852Z/artifacts/attempt_01/extracted_shape.ttl</x:v>
      </x:c>
    </x:row>
    <x:row r="4564" ht="22" customHeight="1">
      <x:c r="A4564" s="10" t="str">
        <x:v>SINGLESHOT</x:v>
      </x:c>
      <x:c r="B4564" s="10" t="str">
        <x:v>I2-035</x:v>
      </x:c>
      <x:c r="C4564" s="10" t="str">
        <x:v>I2-035-P02</x:v>
      </x:c>
      <x:c r="D4564" s="10" t="str">
        <x:v>RUN_01</x:v>
      </x:c>
      <x:c r="E4564" s="10" t="str">
        <x:v>ORIGINAL_LEDGER</x:v>
      </x:c>
      <x:c r="F4564" s="10" t="str">
        <x:v>PASS</x:v>
      </x:c>
      <x:c r="G4564" s="10" t="str">
        <x:v>PASS</x:v>
      </x:c>
      <x:c r="H4564" s="10" t="str">
        <x:v>EXECUTED</x:v>
      </x:c>
      <x:c r="I4564" s="10" t="str">
        <x:v>PARSED</x:v>
      </x:c>
      <x:c r="J4564" s="10" t="str">
        <x:v>SINGLESHOT_CAPTURED_DIAGNOSTIC_PASS</x:v>
      </x:c>
      <x:c r="K4564" s="10" t="str">
        <x:v>8320a472cf4493ccee4adc998eb7e3c0c264716f7dd126b8621de9d75506267a</x:v>
      </x:c>
      <x:c r="L4564" s="10" t="str">
        <x:v>historical_three</x:v>
      </x:c>
      <x:c r="M4564" s="10" t="n">
        <x:v>1</x:v>
      </x:c>
      <x:c r="N4564" s="10" t="n">
        <x:v>0</x:v>
      </x:c>
      <x:c r="O4564" s="10" t="n">
        <x:v>0</x:v>
      </x:c>
      <x:c r="P4564" s="9" t="str">
        <x:f>'CaseReview'!U192</x:f>
        <x:v>PASS</x:v>
      </x:c>
      <x:c r="Q4564" s="9" t="n">
        <x:f>IF(AND(T4564=1,G4564=P4564),1,0)</x:f>
        <x:v>1</x:v>
      </x:c>
      <x:c r="R4564" s="9" t="n">
        <x:f>IF(AND(T4564=1,G4564="PASS",P4564="FAIL"),1,0)</x:f>
        <x:v>0</x:v>
      </x:c>
      <x:c r="S4564" s="9" t="n">
        <x:f>IF(AND(T4564=1,G4564="FAIL",P4564="PASS"),1,0)</x:f>
        <x:v>0</x:v>
      </x:c>
      <x:c r="T4564" s="9" t="n">
        <x:v>1</x:v>
      </x:c>
      <x:c r="U4564" s="9" t="n">
        <x:v>6</x:v>
      </x:c>
      <x:c r="V4564" s="9" t="str">
        <x:v>MVP/SHACL_GENERATION_PIPELINE/experiments/LUNA_CONTEXTUAL_SINGLESHOT/RUN_01/runs/RUN-I2-035-20260831T143550521852Z/artifacts/attempt_01/extracted_shape.ttl</x:v>
      </x:c>
    </x:row>
    <x:row r="4565" ht="22" customHeight="1">
      <x:c r="A4565" s="10" t="str">
        <x:v>SINGLESHOT</x:v>
      </x:c>
      <x:c r="B4565" s="10" t="str">
        <x:v>I2-037</x:v>
      </x:c>
      <x:c r="C4565" s="10" t="str">
        <x:v>I2-037-F01</x:v>
      </x:c>
      <x:c r="D4565" s="10" t="str">
        <x:v>RUN_01</x:v>
      </x:c>
      <x:c r="E4565" s="10" t="str">
        <x:v>ORIGINAL_LEDGER</x:v>
      </x:c>
      <x:c r="F4565" s="10" t="str">
        <x:v>FAIL</x:v>
      </x:c>
      <x:c r="G4565" s="10" t="str">
        <x:v>NO_VERDICT</x:v>
      </x:c>
      <x:c r="H4565" s="10" t="str">
        <x:v>INFRASTRUCTURE_FAILURE</x:v>
      </x:c>
      <x:c r="I4565" s="10" t="str">
        <x:v>NOT_PARSED</x:v>
      </x:c>
      <x:c r="J4565" s="10" t="str">
        <x:v>SINGLESHOT_CAPTURED_DIAGNOSTIC_FAIL</x:v>
      </x:c>
      <x:c r="K4565" s="10" t="str">
        <x:v>b22cb5fa86d8de9b4447334e18bbb529091860327010500a56943a25b26ec63e</x:v>
      </x:c>
      <x:c r="L4565" s="10" t="str">
        <x:v>historical_three</x:v>
      </x:c>
      <x:c r="M4565" s="10" t="n">
        <x:v>0</x:v>
      </x:c>
      <x:c r="N4565" s="10" t="n">
        <x:v>0</x:v>
      </x:c>
      <x:c r="O4565" s="10" t="n">
        <x:v>0</x:v>
      </x:c>
      <x:c r="P4565" s="9" t="str">
        <x:f>'CaseReview'!U193</x:f>
        <x:v>FAIL</x:v>
      </x:c>
      <x:c r="Q4565" s="9" t="n">
        <x:f>IF(AND(T4565=1,G4565=P4565),1,0)</x:f>
        <x:v>0</x:v>
      </x:c>
      <x:c r="R4565" s="9" t="n">
        <x:f>IF(AND(T4565=1,G4565="PASS",P4565="FAIL"),1,0)</x:f>
        <x:v>0</x:v>
      </x:c>
      <x:c r="S4565" s="9" t="n">
        <x:f>IF(AND(T4565=1,G4565="FAIL",P4565="PASS"),1,0)</x:f>
        <x:v>0</x:v>
      </x:c>
      <x:c r="T4565" s="9" t="n">
        <x:v>0</x:v>
      </x:c>
      <x:c r="U4565" s="9" t="n">
        <x:v>5</x:v>
      </x:c>
      <x:c r="V4565" s="9" t="str">
        <x:v>MVP/SHACL_GENERATION_PIPELINE/experiments/LUNA_CONTEXTUAL_SINGLESHOT/RUN_01/runs/RUN-I2-037-20260831T143614100468Z/artifacts/attempt_01/extracted_shape.ttl</x:v>
      </x:c>
    </x:row>
    <x:row r="4566" ht="22" customHeight="1">
      <x:c r="A4566" s="10" t="str">
        <x:v>SINGLESHOT</x:v>
      </x:c>
      <x:c r="B4566" s="10" t="str">
        <x:v>I2-037</x:v>
      </x:c>
      <x:c r="C4566" s="10" t="str">
        <x:v>I2-037-F02</x:v>
      </x:c>
      <x:c r="D4566" s="10" t="str">
        <x:v>RUN_01</x:v>
      </x:c>
      <x:c r="E4566" s="10" t="str">
        <x:v>ORIGINAL_LEDGER</x:v>
      </x:c>
      <x:c r="F4566" s="10" t="str">
        <x:v>FAIL</x:v>
      </x:c>
      <x:c r="G4566" s="10" t="str">
        <x:v>NO_VERDICT</x:v>
      </x:c>
      <x:c r="H4566" s="10" t="str">
        <x:v>INFRASTRUCTURE_FAILURE</x:v>
      </x:c>
      <x:c r="I4566" s="10" t="str">
        <x:v>NOT_PARSED</x:v>
      </x:c>
      <x:c r="J4566" s="10" t="str">
        <x:v>SINGLESHOT_CAPTURED_DIAGNOSTIC_FAIL</x:v>
      </x:c>
      <x:c r="K4566" s="10" t="str">
        <x:v>b22cb5fa86d8de9b4447334e18bbb529091860327010500a56943a25b26ec63e</x:v>
      </x:c>
      <x:c r="L4566" s="10" t="str">
        <x:v>historical_three</x:v>
      </x:c>
      <x:c r="M4566" s="10" t="n">
        <x:v>0</x:v>
      </x:c>
      <x:c r="N4566" s="10" t="n">
        <x:v>0</x:v>
      </x:c>
      <x:c r="O4566" s="10" t="n">
        <x:v>0</x:v>
      </x:c>
      <x:c r="P4566" s="9" t="str">
        <x:f>'CaseReview'!U194</x:f>
        <x:v>FAIL</x:v>
      </x:c>
      <x:c r="Q4566" s="9" t="n">
        <x:f>IF(AND(T4566=1,G4566=P4566),1,0)</x:f>
        <x:v>0</x:v>
      </x:c>
      <x:c r="R4566" s="9" t="n">
        <x:f>IF(AND(T4566=1,G4566="PASS",P4566="FAIL"),1,0)</x:f>
        <x:v>0</x:v>
      </x:c>
      <x:c r="S4566" s="9" t="n">
        <x:f>IF(AND(T4566=1,G4566="FAIL",P4566="PASS"),1,0)</x:f>
        <x:v>0</x:v>
      </x:c>
      <x:c r="T4566" s="9" t="n">
        <x:v>0</x:v>
      </x:c>
      <x:c r="U4566" s="9" t="n">
        <x:v>5</x:v>
      </x:c>
      <x:c r="V4566" s="9" t="str">
        <x:v>MVP/SHACL_GENERATION_PIPELINE/experiments/LUNA_CONTEXTUAL_SINGLESHOT/RUN_01/runs/RUN-I2-037-20260831T143614100468Z/artifacts/attempt_01/extracted_shape.ttl</x:v>
      </x:c>
    </x:row>
    <x:row r="4567" ht="22" customHeight="1">
      <x:c r="A4567" s="10" t="str">
        <x:v>SINGLESHOT</x:v>
      </x:c>
      <x:c r="B4567" s="10" t="str">
        <x:v>I2-037</x:v>
      </x:c>
      <x:c r="C4567" s="10" t="str">
        <x:v>I2-037-F03</x:v>
      </x:c>
      <x:c r="D4567" s="10" t="str">
        <x:v>RUN_01</x:v>
      </x:c>
      <x:c r="E4567" s="10" t="str">
        <x:v>ORIGINAL_LEDGER</x:v>
      </x:c>
      <x:c r="F4567" s="10" t="str">
        <x:v>FAIL</x:v>
      </x:c>
      <x:c r="G4567" s="10" t="str">
        <x:v>NO_VERDICT</x:v>
      </x:c>
      <x:c r="H4567" s="10" t="str">
        <x:v>INFRASTRUCTURE_FAILURE</x:v>
      </x:c>
      <x:c r="I4567" s="10" t="str">
        <x:v>NOT_PARSED</x:v>
      </x:c>
      <x:c r="J4567" s="10" t="str">
        <x:v>SINGLESHOT_CAPTURED_DIAGNOSTIC_FAIL</x:v>
      </x:c>
      <x:c r="K4567" s="10" t="str">
        <x:v>b22cb5fa86d8de9b4447334e18bbb529091860327010500a56943a25b26ec63e</x:v>
      </x:c>
      <x:c r="L4567" s="10" t="str">
        <x:v>historical_three</x:v>
      </x:c>
      <x:c r="M4567" s="10" t="n">
        <x:v>0</x:v>
      </x:c>
      <x:c r="N4567" s="10" t="n">
        <x:v>0</x:v>
      </x:c>
      <x:c r="O4567" s="10" t="n">
        <x:v>0</x:v>
      </x:c>
      <x:c r="P4567" s="9" t="str">
        <x:f>'CaseReview'!U195</x:f>
        <x:v>FAIL</x:v>
      </x:c>
      <x:c r="Q4567" s="9" t="n">
        <x:f>IF(AND(T4567=1,G4567=P4567),1,0)</x:f>
        <x:v>0</x:v>
      </x:c>
      <x:c r="R4567" s="9" t="n">
        <x:f>IF(AND(T4567=1,G4567="PASS",P4567="FAIL"),1,0)</x:f>
        <x:v>0</x:v>
      </x:c>
      <x:c r="S4567" s="9" t="n">
        <x:f>IF(AND(T4567=1,G4567="FAIL",P4567="PASS"),1,0)</x:f>
        <x:v>0</x:v>
      </x:c>
      <x:c r="T4567" s="9" t="n">
        <x:v>0</x:v>
      </x:c>
      <x:c r="U4567" s="9" t="n">
        <x:v>5</x:v>
      </x:c>
      <x:c r="V4567" s="9" t="str">
        <x:v>MVP/SHACL_GENERATION_PIPELINE/experiments/LUNA_CONTEXTUAL_SINGLESHOT/RUN_01/runs/RUN-I2-037-20260831T143614100468Z/artifacts/attempt_01/extracted_shape.ttl</x:v>
      </x:c>
    </x:row>
    <x:row r="4568" ht="22" customHeight="1">
      <x:c r="A4568" s="10" t="str">
        <x:v>SINGLESHOT</x:v>
      </x:c>
      <x:c r="B4568" s="10" t="str">
        <x:v>I2-037</x:v>
      </x:c>
      <x:c r="C4568" s="10" t="str">
        <x:v>I2-037-P01</x:v>
      </x:c>
      <x:c r="D4568" s="10" t="str">
        <x:v>RUN_01</x:v>
      </x:c>
      <x:c r="E4568" s="10" t="str">
        <x:v>ORIGINAL_LEDGER</x:v>
      </x:c>
      <x:c r="F4568" s="10" t="str">
        <x:v>PASS</x:v>
      </x:c>
      <x:c r="G4568" s="10" t="str">
        <x:v>NO_VERDICT</x:v>
      </x:c>
      <x:c r="H4568" s="10" t="str">
        <x:v>INFRASTRUCTURE_FAILURE</x:v>
      </x:c>
      <x:c r="I4568" s="10" t="str">
        <x:v>NOT_PARSED</x:v>
      </x:c>
      <x:c r="J4568" s="10" t="str">
        <x:v>SINGLESHOT_CAPTURED_DIAGNOSTIC_FAIL</x:v>
      </x:c>
      <x:c r="K4568" s="10" t="str">
        <x:v>b22cb5fa86d8de9b4447334e18bbb529091860327010500a56943a25b26ec63e</x:v>
      </x:c>
      <x:c r="L4568" s="10" t="str">
        <x:v>historical_three</x:v>
      </x:c>
      <x:c r="M4568" s="10" t="n">
        <x:v>0</x:v>
      </x:c>
      <x:c r="N4568" s="10" t="n">
        <x:v>0</x:v>
      </x:c>
      <x:c r="O4568" s="10" t="n">
        <x:v>0</x:v>
      </x:c>
      <x:c r="P4568" s="9" t="str">
        <x:f>'CaseReview'!U196</x:f>
        <x:v>PASS</x:v>
      </x:c>
      <x:c r="Q4568" s="9" t="n">
        <x:f>IF(AND(T4568=1,G4568=P4568),1,0)</x:f>
        <x:v>0</x:v>
      </x:c>
      <x:c r="R4568" s="9" t="n">
        <x:f>IF(AND(T4568=1,G4568="PASS",P4568="FAIL"),1,0)</x:f>
        <x:v>0</x:v>
      </x:c>
      <x:c r="S4568" s="9" t="n">
        <x:f>IF(AND(T4568=1,G4568="FAIL",P4568="PASS"),1,0)</x:f>
        <x:v>0</x:v>
      </x:c>
      <x:c r="T4568" s="9" t="n">
        <x:v>0</x:v>
      </x:c>
      <x:c r="U4568" s="9" t="n">
        <x:v>5</x:v>
      </x:c>
      <x:c r="V4568" s="9" t="str">
        <x:v>MVP/SHACL_GENERATION_PIPELINE/experiments/LUNA_CONTEXTUAL_SINGLESHOT/RUN_01/runs/RUN-I2-037-20260831T143614100468Z/artifacts/attempt_01/extracted_shape.ttl</x:v>
      </x:c>
    </x:row>
    <x:row r="4569" ht="22" customHeight="1">
      <x:c r="A4569" s="10" t="str">
        <x:v>SINGLESHOT</x:v>
      </x:c>
      <x:c r="B4569" s="10" t="str">
        <x:v>I2-037</x:v>
      </x:c>
      <x:c r="C4569" s="10" t="str">
        <x:v>I2-037-P02</x:v>
      </x:c>
      <x:c r="D4569" s="10" t="str">
        <x:v>RUN_01</x:v>
      </x:c>
      <x:c r="E4569" s="10" t="str">
        <x:v>ORIGINAL_LEDGER</x:v>
      </x:c>
      <x:c r="F4569" s="10" t="str">
        <x:v>PASS</x:v>
      </x:c>
      <x:c r="G4569" s="10" t="str">
        <x:v>NO_VERDICT</x:v>
      </x:c>
      <x:c r="H4569" s="10" t="str">
        <x:v>INFRASTRUCTURE_FAILURE</x:v>
      </x:c>
      <x:c r="I4569" s="10" t="str">
        <x:v>NOT_PARSED</x:v>
      </x:c>
      <x:c r="J4569" s="10" t="str">
        <x:v>SINGLESHOT_CAPTURED_DIAGNOSTIC_FAIL</x:v>
      </x:c>
      <x:c r="K4569" s="10" t="str">
        <x:v>b22cb5fa86d8de9b4447334e18bbb529091860327010500a56943a25b26ec63e</x:v>
      </x:c>
      <x:c r="L4569" s="10" t="str">
        <x:v>historical_three</x:v>
      </x:c>
      <x:c r="M4569" s="10" t="n">
        <x:v>0</x:v>
      </x:c>
      <x:c r="N4569" s="10" t="n">
        <x:v>0</x:v>
      </x:c>
      <x:c r="O4569" s="10" t="n">
        <x:v>0</x:v>
      </x:c>
      <x:c r="P4569" s="9" t="str">
        <x:f>'CaseReview'!U197</x:f>
        <x:v>PASS</x:v>
      </x:c>
      <x:c r="Q4569" s="9" t="n">
        <x:f>IF(AND(T4569=1,G4569=P4569),1,0)</x:f>
        <x:v>0</x:v>
      </x:c>
      <x:c r="R4569" s="9" t="n">
        <x:f>IF(AND(T4569=1,G4569="PASS",P4569="FAIL"),1,0)</x:f>
        <x:v>0</x:v>
      </x:c>
      <x:c r="S4569" s="9" t="n">
        <x:f>IF(AND(T4569=1,G4569="FAIL",P4569="PASS"),1,0)</x:f>
        <x:v>0</x:v>
      </x:c>
      <x:c r="T4569" s="9" t="n">
        <x:v>0</x:v>
      </x:c>
      <x:c r="U4569" s="9" t="n">
        <x:v>5</x:v>
      </x:c>
      <x:c r="V4569" s="9" t="str">
        <x:v>MVP/SHACL_GENERATION_PIPELINE/experiments/LUNA_CONTEXTUAL_SINGLESHOT/RUN_01/runs/RUN-I2-037-20260831T143614100468Z/artifacts/attempt_01/extracted_shape.ttl</x:v>
      </x:c>
    </x:row>
    <x:row r="4570" ht="22" customHeight="1">
      <x:c r="A4570" s="10" t="str">
        <x:v>SINGLESHOT</x:v>
      </x:c>
      <x:c r="B4570" s="10" t="str">
        <x:v>I2-040</x:v>
      </x:c>
      <x:c r="C4570" s="10" t="str">
        <x:v>I2-040-F01</x:v>
      </x:c>
      <x:c r="D4570" s="10" t="str">
        <x:v>RUN_01</x:v>
      </x:c>
      <x:c r="E4570" s="10" t="str">
        <x:v>ORIGINAL_LEDGER</x:v>
      </x:c>
      <x:c r="F4570" s="10" t="str">
        <x:v>FAIL</x:v>
      </x:c>
      <x:c r="G4570" s="10" t="str">
        <x:v>FAIL</x:v>
      </x:c>
      <x:c r="H4570" s="10" t="str">
        <x:v>EXECUTED</x:v>
      </x:c>
      <x:c r="I4570" s="10" t="str">
        <x:v>PARSED</x:v>
      </x:c>
      <x:c r="J4570" s="10" t="str">
        <x:v>SINGLESHOT_CAPTURED_DIAGNOSTIC_PASS</x:v>
      </x:c>
      <x:c r="K4570" s="10" t="str">
        <x:v>b056c6744852dae504a216771a1402ec8994280451d4600f505dbe9f8861e62e</x:v>
      </x:c>
      <x:c r="L4570" s="10" t="str">
        <x:v>historical_three</x:v>
      </x:c>
      <x:c r="M4570" s="10" t="n">
        <x:v>1</x:v>
      </x:c>
      <x:c r="N4570" s="10" t="n">
        <x:v>0</x:v>
      </x:c>
      <x:c r="O4570" s="10" t="n">
        <x:v>0</x:v>
      </x:c>
      <x:c r="P4570" s="9" t="str">
        <x:f>'CaseReview'!U198</x:f>
        <x:v>FAIL</x:v>
      </x:c>
      <x:c r="Q4570" s="9" t="n">
        <x:f>IF(AND(T4570=1,G4570=P4570),1,0)</x:f>
        <x:v>1</x:v>
      </x:c>
      <x:c r="R4570" s="9" t="n">
        <x:f>IF(AND(T4570=1,G4570="PASS",P4570="FAIL"),1,0)</x:f>
        <x:v>0</x:v>
      </x:c>
      <x:c r="S4570" s="9" t="n">
        <x:f>IF(AND(T4570=1,G4570="FAIL",P4570="PASS"),1,0)</x:f>
        <x:v>0</x:v>
      </x:c>
      <x:c r="T4570" s="9" t="n">
        <x:v>1</x:v>
      </x:c>
      <x:c r="U4570" s="9" t="n">
        <x:v>8</x:v>
      </x:c>
      <x:c r="V4570" s="9" t="str">
        <x:v>MVP/SHACL_GENERATION_PIPELINE/experiments/LUNA_CONTEXTUAL_SINGLESHOT/RUN_01/runs/RUN-I2-040-20260831T143641360507Z/artifacts/attempt_01/extracted_shape.ttl</x:v>
      </x:c>
    </x:row>
    <x:row r="4571" ht="22" customHeight="1">
      <x:c r="A4571" s="10" t="str">
        <x:v>SINGLESHOT</x:v>
      </x:c>
      <x:c r="B4571" s="10" t="str">
        <x:v>I2-040</x:v>
      </x:c>
      <x:c r="C4571" s="10" t="str">
        <x:v>I2-040-F02</x:v>
      </x:c>
      <x:c r="D4571" s="10" t="str">
        <x:v>RUN_01</x:v>
      </x:c>
      <x:c r="E4571" s="10" t="str">
        <x:v>ORIGINAL_LEDGER</x:v>
      </x:c>
      <x:c r="F4571" s="10" t="str">
        <x:v>FAIL</x:v>
      </x:c>
      <x:c r="G4571" s="10" t="str">
        <x:v>FAIL</x:v>
      </x:c>
      <x:c r="H4571" s="10" t="str">
        <x:v>EXECUTED</x:v>
      </x:c>
      <x:c r="I4571" s="10" t="str">
        <x:v>PARSED</x:v>
      </x:c>
      <x:c r="J4571" s="10" t="str">
        <x:v>SINGLESHOT_CAPTURED_DIAGNOSTIC_PASS</x:v>
      </x:c>
      <x:c r="K4571" s="10" t="str">
        <x:v>b056c6744852dae504a216771a1402ec8994280451d4600f505dbe9f8861e62e</x:v>
      </x:c>
      <x:c r="L4571" s="10" t="str">
        <x:v>historical_three</x:v>
      </x:c>
      <x:c r="M4571" s="10" t="n">
        <x:v>1</x:v>
      </x:c>
      <x:c r="N4571" s="10" t="n">
        <x:v>0</x:v>
      </x:c>
      <x:c r="O4571" s="10" t="n">
        <x:v>0</x:v>
      </x:c>
      <x:c r="P4571" s="9" t="str">
        <x:f>'CaseReview'!U199</x:f>
        <x:v>FAIL</x:v>
      </x:c>
      <x:c r="Q4571" s="9" t="n">
        <x:f>IF(AND(T4571=1,G4571=P4571),1,0)</x:f>
        <x:v>1</x:v>
      </x:c>
      <x:c r="R4571" s="9" t="n">
        <x:f>IF(AND(T4571=1,G4571="PASS",P4571="FAIL"),1,0)</x:f>
        <x:v>0</x:v>
      </x:c>
      <x:c r="S4571" s="9" t="n">
        <x:f>IF(AND(T4571=1,G4571="FAIL",P4571="PASS"),1,0)</x:f>
        <x:v>0</x:v>
      </x:c>
      <x:c r="T4571" s="9" t="n">
        <x:v>1</x:v>
      </x:c>
      <x:c r="U4571" s="9" t="n">
        <x:v>8</x:v>
      </x:c>
      <x:c r="V4571" s="9" t="str">
        <x:v>MVP/SHACL_GENERATION_PIPELINE/experiments/LUNA_CONTEXTUAL_SINGLESHOT/RUN_01/runs/RUN-I2-040-20260831T143641360507Z/artifacts/attempt_01/extracted_shape.ttl</x:v>
      </x:c>
    </x:row>
    <x:row r="4572" ht="22" customHeight="1">
      <x:c r="A4572" s="10" t="str">
        <x:v>SINGLESHOT</x:v>
      </x:c>
      <x:c r="B4572" s="10" t="str">
        <x:v>I2-040</x:v>
      </x:c>
      <x:c r="C4572" s="10" t="str">
        <x:v>I2-040-F03</x:v>
      </x:c>
      <x:c r="D4572" s="10" t="str">
        <x:v>RUN_01</x:v>
      </x:c>
      <x:c r="E4572" s="10" t="str">
        <x:v>ORIGINAL_LEDGER</x:v>
      </x:c>
      <x:c r="F4572" s="10" t="str">
        <x:v>FAIL</x:v>
      </x:c>
      <x:c r="G4572" s="10" t="str">
        <x:v>FAIL</x:v>
      </x:c>
      <x:c r="H4572" s="10" t="str">
        <x:v>EXECUTED</x:v>
      </x:c>
      <x:c r="I4572" s="10" t="str">
        <x:v>PARSED</x:v>
      </x:c>
      <x:c r="J4572" s="10" t="str">
        <x:v>SINGLESHOT_CAPTURED_DIAGNOSTIC_PASS</x:v>
      </x:c>
      <x:c r="K4572" s="10" t="str">
        <x:v>b056c6744852dae504a216771a1402ec8994280451d4600f505dbe9f8861e62e</x:v>
      </x:c>
      <x:c r="L4572" s="10" t="str">
        <x:v>historical_three</x:v>
      </x:c>
      <x:c r="M4572" s="10" t="n">
        <x:v>1</x:v>
      </x:c>
      <x:c r="N4572" s="10" t="n">
        <x:v>0</x:v>
      </x:c>
      <x:c r="O4572" s="10" t="n">
        <x:v>0</x:v>
      </x:c>
      <x:c r="P4572" s="9" t="str">
        <x:f>'CaseReview'!U200</x:f>
        <x:v>FAIL</x:v>
      </x:c>
      <x:c r="Q4572" s="9" t="n">
        <x:f>IF(AND(T4572=1,G4572=P4572),1,0)</x:f>
        <x:v>1</x:v>
      </x:c>
      <x:c r="R4572" s="9" t="n">
        <x:f>IF(AND(T4572=1,G4572="PASS",P4572="FAIL"),1,0)</x:f>
        <x:v>0</x:v>
      </x:c>
      <x:c r="S4572" s="9" t="n">
        <x:f>IF(AND(T4572=1,G4572="FAIL",P4572="PASS"),1,0)</x:f>
        <x:v>0</x:v>
      </x:c>
      <x:c r="T4572" s="9" t="n">
        <x:v>1</x:v>
      </x:c>
      <x:c r="U4572" s="9" t="n">
        <x:v>8</x:v>
      </x:c>
      <x:c r="V4572" s="9" t="str">
        <x:v>MVP/SHACL_GENERATION_PIPELINE/experiments/LUNA_CONTEXTUAL_SINGLESHOT/RUN_01/runs/RUN-I2-040-20260831T143641360507Z/artifacts/attempt_01/extracted_shape.ttl</x:v>
      </x:c>
    </x:row>
    <x:row r="4573" ht="22" customHeight="1">
      <x:c r="A4573" s="10" t="str">
        <x:v>SINGLESHOT</x:v>
      </x:c>
      <x:c r="B4573" s="10" t="str">
        <x:v>I2-040</x:v>
      </x:c>
      <x:c r="C4573" s="10" t="str">
        <x:v>I2-040-F04</x:v>
      </x:c>
      <x:c r="D4573" s="10" t="str">
        <x:v>RUN_01</x:v>
      </x:c>
      <x:c r="E4573" s="10" t="str">
        <x:v>ORIGINAL_LEDGER</x:v>
      </x:c>
      <x:c r="F4573" s="10" t="str">
        <x:v>FAIL</x:v>
      </x:c>
      <x:c r="G4573" s="10" t="str">
        <x:v>FAIL</x:v>
      </x:c>
      <x:c r="H4573" s="10" t="str">
        <x:v>EXECUTED</x:v>
      </x:c>
      <x:c r="I4573" s="10" t="str">
        <x:v>PARSED</x:v>
      </x:c>
      <x:c r="J4573" s="10" t="str">
        <x:v>SINGLESHOT_CAPTURED_DIAGNOSTIC_PASS</x:v>
      </x:c>
      <x:c r="K4573" s="10" t="str">
        <x:v>b056c6744852dae504a216771a1402ec8994280451d4600f505dbe9f8861e62e</x:v>
      </x:c>
      <x:c r="L4573" s="10" t="str">
        <x:v>historical_three</x:v>
      </x:c>
      <x:c r="M4573" s="10" t="n">
        <x:v>1</x:v>
      </x:c>
      <x:c r="N4573" s="10" t="n">
        <x:v>0</x:v>
      </x:c>
      <x:c r="O4573" s="10" t="n">
        <x:v>0</x:v>
      </x:c>
      <x:c r="P4573" s="9" t="str">
        <x:f>'CaseReview'!U201</x:f>
        <x:v>FAIL</x:v>
      </x:c>
      <x:c r="Q4573" s="9" t="n">
        <x:f>IF(AND(T4573=1,G4573=P4573),1,0)</x:f>
        <x:v>1</x:v>
      </x:c>
      <x:c r="R4573" s="9" t="n">
        <x:f>IF(AND(T4573=1,G4573="PASS",P4573="FAIL"),1,0)</x:f>
        <x:v>0</x:v>
      </x:c>
      <x:c r="S4573" s="9" t="n">
        <x:f>IF(AND(T4573=1,G4573="FAIL",P4573="PASS"),1,0)</x:f>
        <x:v>0</x:v>
      </x:c>
      <x:c r="T4573" s="9" t="n">
        <x:v>1</x:v>
      </x:c>
      <x:c r="U4573" s="9" t="n">
        <x:v>8</x:v>
      </x:c>
      <x:c r="V4573" s="9" t="str">
        <x:v>MVP/SHACL_GENERATION_PIPELINE/experiments/LUNA_CONTEXTUAL_SINGLESHOT/RUN_01/runs/RUN-I2-040-20260831T143641360507Z/artifacts/attempt_01/extracted_shape.ttl</x:v>
      </x:c>
    </x:row>
    <x:row r="4574" ht="22" customHeight="1">
      <x:c r="A4574" s="10" t="str">
        <x:v>SINGLESHOT</x:v>
      </x:c>
      <x:c r="B4574" s="10" t="str">
        <x:v>I2-040</x:v>
      </x:c>
      <x:c r="C4574" s="10" t="str">
        <x:v>I2-040-P01</x:v>
      </x:c>
      <x:c r="D4574" s="10" t="str">
        <x:v>RUN_01</x:v>
      </x:c>
      <x:c r="E4574" s="10" t="str">
        <x:v>ORIGINAL_LEDGER</x:v>
      </x:c>
      <x:c r="F4574" s="10" t="str">
        <x:v>PASS</x:v>
      </x:c>
      <x:c r="G4574" s="10" t="str">
        <x:v>FAIL</x:v>
      </x:c>
      <x:c r="H4574" s="10" t="str">
        <x:v>EXECUTED</x:v>
      </x:c>
      <x:c r="I4574" s="10" t="str">
        <x:v>PARSED</x:v>
      </x:c>
      <x:c r="J4574" s="10" t="str">
        <x:v>SINGLESHOT_CAPTURED_DIAGNOSTIC_PASS</x:v>
      </x:c>
      <x:c r="K4574" s="10" t="str">
        <x:v>b056c6744852dae504a216771a1402ec8994280451d4600f505dbe9f8861e62e</x:v>
      </x:c>
      <x:c r="L4574" s="10" t="str">
        <x:v>historical_three</x:v>
      </x:c>
      <x:c r="M4574" s="10" t="n">
        <x:v>0</x:v>
      </x:c>
      <x:c r="N4574" s="10" t="n">
        <x:v>0</x:v>
      </x:c>
      <x:c r="O4574" s="10" t="n">
        <x:v>1</x:v>
      </x:c>
      <x:c r="P4574" s="9" t="str">
        <x:f>'CaseReview'!U202</x:f>
        <x:v>PASS</x:v>
      </x:c>
      <x:c r="Q4574" s="9" t="n">
        <x:f>IF(AND(T4574=1,G4574=P4574),1,0)</x:f>
        <x:v>0</x:v>
      </x:c>
      <x:c r="R4574" s="9" t="n">
        <x:f>IF(AND(T4574=1,G4574="PASS",P4574="FAIL"),1,0)</x:f>
        <x:v>0</x:v>
      </x:c>
      <x:c r="S4574" s="9" t="n">
        <x:f>IF(AND(T4574=1,G4574="FAIL",P4574="PASS"),1,0)</x:f>
        <x:v>1</x:v>
      </x:c>
      <x:c r="T4574" s="9" t="n">
        <x:v>1</x:v>
      </x:c>
      <x:c r="U4574" s="9" t="n">
        <x:v>8</x:v>
      </x:c>
      <x:c r="V4574" s="9" t="str">
        <x:v>MVP/SHACL_GENERATION_PIPELINE/experiments/LUNA_CONTEXTUAL_SINGLESHOT/RUN_01/runs/RUN-I2-040-20260831T143641360507Z/artifacts/attempt_01/extracted_shape.ttl</x:v>
      </x:c>
    </x:row>
    <x:row r="4575" ht="22" customHeight="1">
      <x:c r="A4575" s="10" t="str">
        <x:v>SINGLESHOT</x:v>
      </x:c>
      <x:c r="B4575" s="10" t="str">
        <x:v>I2-040</x:v>
      </x:c>
      <x:c r="C4575" s="10" t="str">
        <x:v>I2-040-P02</x:v>
      </x:c>
      <x:c r="D4575" s="10" t="str">
        <x:v>RUN_01</x:v>
      </x:c>
      <x:c r="E4575" s="10" t="str">
        <x:v>ORIGINAL_LEDGER</x:v>
      </x:c>
      <x:c r="F4575" s="10" t="str">
        <x:v>PASS</x:v>
      </x:c>
      <x:c r="G4575" s="10" t="str">
        <x:v>FAIL</x:v>
      </x:c>
      <x:c r="H4575" s="10" t="str">
        <x:v>EXECUTED</x:v>
      </x:c>
      <x:c r="I4575" s="10" t="str">
        <x:v>PARSED</x:v>
      </x:c>
      <x:c r="J4575" s="10" t="str">
        <x:v>SINGLESHOT_CAPTURED_DIAGNOSTIC_PASS</x:v>
      </x:c>
      <x:c r="K4575" s="10" t="str">
        <x:v>b056c6744852dae504a216771a1402ec8994280451d4600f505dbe9f8861e62e</x:v>
      </x:c>
      <x:c r="L4575" s="10" t="str">
        <x:v>historical_three</x:v>
      </x:c>
      <x:c r="M4575" s="10" t="n">
        <x:v>0</x:v>
      </x:c>
      <x:c r="N4575" s="10" t="n">
        <x:v>0</x:v>
      </x:c>
      <x:c r="O4575" s="10" t="n">
        <x:v>1</x:v>
      </x:c>
      <x:c r="P4575" s="9" t="str">
        <x:f>'CaseReview'!U203</x:f>
        <x:v>PASS</x:v>
      </x:c>
      <x:c r="Q4575" s="9" t="n">
        <x:f>IF(AND(T4575=1,G4575=P4575),1,0)</x:f>
        <x:v>0</x:v>
      </x:c>
      <x:c r="R4575" s="9" t="n">
        <x:f>IF(AND(T4575=1,G4575="PASS",P4575="FAIL"),1,0)</x:f>
        <x:v>0</x:v>
      </x:c>
      <x:c r="S4575" s="9" t="n">
        <x:f>IF(AND(T4575=1,G4575="FAIL",P4575="PASS"),1,0)</x:f>
        <x:v>1</x:v>
      </x:c>
      <x:c r="T4575" s="9" t="n">
        <x:v>1</x:v>
      </x:c>
      <x:c r="U4575" s="9" t="n">
        <x:v>8</x:v>
      </x:c>
      <x:c r="V4575" s="9" t="str">
        <x:v>MVP/SHACL_GENERATION_PIPELINE/experiments/LUNA_CONTEXTUAL_SINGLESHOT/RUN_01/runs/RUN-I2-040-20260831T143641360507Z/artifacts/attempt_01/extracted_shape.ttl</x:v>
      </x:c>
    </x:row>
    <x:row r="4576" ht="22" customHeight="1">
      <x:c r="A4576" s="10" t="str">
        <x:v>SINGLESHOT</x:v>
      </x:c>
      <x:c r="B4576" s="10" t="str">
        <x:v>I2-040</x:v>
      </x:c>
      <x:c r="C4576" s="10" t="str">
        <x:v>I2-040-P03</x:v>
      </x:c>
      <x:c r="D4576" s="10" t="str">
        <x:v>RUN_01</x:v>
      </x:c>
      <x:c r="E4576" s="10" t="str">
        <x:v>ORIGINAL_LEDGER</x:v>
      </x:c>
      <x:c r="F4576" s="10" t="str">
        <x:v>PASS</x:v>
      </x:c>
      <x:c r="G4576" s="10" t="str">
        <x:v>FAIL</x:v>
      </x:c>
      <x:c r="H4576" s="10" t="str">
        <x:v>EXECUTED</x:v>
      </x:c>
      <x:c r="I4576" s="10" t="str">
        <x:v>PARSED</x:v>
      </x:c>
      <x:c r="J4576" s="10" t="str">
        <x:v>SINGLESHOT_CAPTURED_DIAGNOSTIC_PASS</x:v>
      </x:c>
      <x:c r="K4576" s="10" t="str">
        <x:v>b056c6744852dae504a216771a1402ec8994280451d4600f505dbe9f8861e62e</x:v>
      </x:c>
      <x:c r="L4576" s="10" t="str">
        <x:v>historical_three</x:v>
      </x:c>
      <x:c r="M4576" s="10" t="n">
        <x:v>0</x:v>
      </x:c>
      <x:c r="N4576" s="10" t="n">
        <x:v>0</x:v>
      </x:c>
      <x:c r="O4576" s="10" t="n">
        <x:v>1</x:v>
      </x:c>
      <x:c r="P4576" s="9" t="str">
        <x:f>'CaseReview'!U204</x:f>
        <x:v>PASS</x:v>
      </x:c>
      <x:c r="Q4576" s="9" t="n">
        <x:f>IF(AND(T4576=1,G4576=P4576),1,0)</x:f>
        <x:v>0</x:v>
      </x:c>
      <x:c r="R4576" s="9" t="n">
        <x:f>IF(AND(T4576=1,G4576="PASS",P4576="FAIL"),1,0)</x:f>
        <x:v>0</x:v>
      </x:c>
      <x:c r="S4576" s="9" t="n">
        <x:f>IF(AND(T4576=1,G4576="FAIL",P4576="PASS"),1,0)</x:f>
        <x:v>1</x:v>
      </x:c>
      <x:c r="T4576" s="9" t="n">
        <x:v>1</x:v>
      </x:c>
      <x:c r="U4576" s="9" t="n">
        <x:v>8</x:v>
      </x:c>
      <x:c r="V4576" s="9" t="str">
        <x:v>MVP/SHACL_GENERATION_PIPELINE/experiments/LUNA_CONTEXTUAL_SINGLESHOT/RUN_01/runs/RUN-I2-040-20260831T143641360507Z/artifacts/attempt_01/extracted_shape.ttl</x:v>
      </x:c>
    </x:row>
    <x:row r="4577" ht="22" customHeight="1">
      <x:c r="A4577" s="10" t="str">
        <x:v>SINGLESHOT</x:v>
      </x:c>
      <x:c r="B4577" s="10" t="str">
        <x:v>I2-040</x:v>
      </x:c>
      <x:c r="C4577" s="10" t="str">
        <x:v>I2-040-P04</x:v>
      </x:c>
      <x:c r="D4577" s="10" t="str">
        <x:v>RUN_01</x:v>
      </x:c>
      <x:c r="E4577" s="10" t="str">
        <x:v>ORIGINAL_LEDGER</x:v>
      </x:c>
      <x:c r="F4577" s="10" t="str">
        <x:v>PASS</x:v>
      </x:c>
      <x:c r="G4577" s="10" t="str">
        <x:v>FAIL</x:v>
      </x:c>
      <x:c r="H4577" s="10" t="str">
        <x:v>EXECUTED</x:v>
      </x:c>
      <x:c r="I4577" s="10" t="str">
        <x:v>PARSED</x:v>
      </x:c>
      <x:c r="J4577" s="10" t="str">
        <x:v>SINGLESHOT_CAPTURED_DIAGNOSTIC_PASS</x:v>
      </x:c>
      <x:c r="K4577" s="10" t="str">
        <x:v>b056c6744852dae504a216771a1402ec8994280451d4600f505dbe9f8861e62e</x:v>
      </x:c>
      <x:c r="L4577" s="10" t="str">
        <x:v>historical_three</x:v>
      </x:c>
      <x:c r="M4577" s="10" t="n">
        <x:v>0</x:v>
      </x:c>
      <x:c r="N4577" s="10" t="n">
        <x:v>0</x:v>
      </x:c>
      <x:c r="O4577" s="10" t="n">
        <x:v>1</x:v>
      </x:c>
      <x:c r="P4577" s="9" t="str">
        <x:f>'CaseReview'!U205</x:f>
        <x:v>PASS</x:v>
      </x:c>
      <x:c r="Q4577" s="9" t="n">
        <x:f>IF(AND(T4577=1,G4577=P4577),1,0)</x:f>
        <x:v>0</x:v>
      </x:c>
      <x:c r="R4577" s="9" t="n">
        <x:f>IF(AND(T4577=1,G4577="PASS",P4577="FAIL"),1,0)</x:f>
        <x:v>0</x:v>
      </x:c>
      <x:c r="S4577" s="9" t="n">
        <x:f>IF(AND(T4577=1,G4577="FAIL",P4577="PASS"),1,0)</x:f>
        <x:v>1</x:v>
      </x:c>
      <x:c r="T4577" s="9" t="n">
        <x:v>1</x:v>
      </x:c>
      <x:c r="U4577" s="9" t="n">
        <x:v>8</x:v>
      </x:c>
      <x:c r="V4577" s="9" t="str">
        <x:v>MVP/SHACL_GENERATION_PIPELINE/experiments/LUNA_CONTEXTUAL_SINGLESHOT/RUN_01/runs/RUN-I2-040-20260831T143641360507Z/artifacts/attempt_01/extracted_shape.ttl</x:v>
      </x:c>
    </x:row>
    <x:row r="4578" ht="22" customHeight="1">
      <x:c r="A4578" s="10" t="str">
        <x:v>SINGLESHOT</x:v>
      </x:c>
      <x:c r="B4578" s="10" t="str">
        <x:v>I2-041</x:v>
      </x:c>
      <x:c r="C4578" s="10" t="str">
        <x:v>I2-041-G-F01</x:v>
      </x:c>
      <x:c r="D4578" s="10" t="str">
        <x:v>RUN_01</x:v>
      </x:c>
      <x:c r="E4578" s="10" t="str">
        <x:v>ORIGINAL_LEDGER</x:v>
      </x:c>
      <x:c r="F4578" s="10" t="str">
        <x:v>FAIL</x:v>
      </x:c>
      <x:c r="G4578" s="10" t="str">
        <x:v>FAIL</x:v>
      </x:c>
      <x:c r="H4578" s="10" t="str">
        <x:v>EXECUTED</x:v>
      </x:c>
      <x:c r="I4578" s="10" t="str">
        <x:v>PARSED</x:v>
      </x:c>
      <x:c r="J4578" s="10" t="str">
        <x:v>SINGLESHOT_CAPTURED_DIAGNOSTIC_PASS</x:v>
      </x:c>
      <x:c r="K4578" s="10" t="str">
        <x:v>052d98a47f7273a8f88a3bce26c3b7c858a4c4c12c1ddd6bddb1b94bd6f0a850</x:v>
      </x:c>
      <x:c r="L4578" s="10" t="str">
        <x:v>historical_three</x:v>
      </x:c>
      <x:c r="M4578" s="10" t="n">
        <x:v>1</x:v>
      </x:c>
      <x:c r="N4578" s="10" t="n">
        <x:v>0</x:v>
      </x:c>
      <x:c r="O4578" s="10" t="n">
        <x:v>0</x:v>
      </x:c>
      <x:c r="P4578" s="9" t="str">
        <x:f>'CaseReview'!U206</x:f>
        <x:v>FAIL</x:v>
      </x:c>
      <x:c r="Q4578" s="9" t="n">
        <x:f>IF(AND(T4578=1,G4578=P4578),1,0)</x:f>
        <x:v>1</x:v>
      </x:c>
      <x:c r="R4578" s="9" t="n">
        <x:f>IF(AND(T4578=1,G4578="PASS",P4578="FAIL"),1,0)</x:f>
        <x:v>0</x:v>
      </x:c>
      <x:c r="S4578" s="9" t="n">
        <x:f>IF(AND(T4578=1,G4578="FAIL",P4578="PASS"),1,0)</x:f>
        <x:v>0</x:v>
      </x:c>
      <x:c r="T4578" s="9" t="n">
        <x:v>1</x:v>
      </x:c>
      <x:c r="U4578" s="9" t="n">
        <x:v>7</x:v>
      </x:c>
      <x:c r="V4578" s="9" t="str">
        <x:v>MVP/SHACL_GENERATION_PIPELINE/experiments/LUNA_CONTEXTUAL_SINGLESHOT/RUN_01/runs/RUN-I2-041-20260831T143707699510Z/artifacts/attempt_01/extracted_shape.ttl</x:v>
      </x:c>
    </x:row>
    <x:row r="4579" ht="22" customHeight="1">
      <x:c r="A4579" s="10" t="str">
        <x:v>SINGLESHOT</x:v>
      </x:c>
      <x:c r="B4579" s="10" t="str">
        <x:v>I2-041</x:v>
      </x:c>
      <x:c r="C4579" s="10" t="str">
        <x:v>I2-041-G-F02</x:v>
      </x:c>
      <x:c r="D4579" s="10" t="str">
        <x:v>RUN_01</x:v>
      </x:c>
      <x:c r="E4579" s="10" t="str">
        <x:v>ORIGINAL_LEDGER</x:v>
      </x:c>
      <x:c r="F4579" s="10" t="str">
        <x:v>FAIL</x:v>
      </x:c>
      <x:c r="G4579" s="10" t="str">
        <x:v>FAIL</x:v>
      </x:c>
      <x:c r="H4579" s="10" t="str">
        <x:v>EXECUTED</x:v>
      </x:c>
      <x:c r="I4579" s="10" t="str">
        <x:v>PARSED</x:v>
      </x:c>
      <x:c r="J4579" s="10" t="str">
        <x:v>SINGLESHOT_CAPTURED_DIAGNOSTIC_PASS</x:v>
      </x:c>
      <x:c r="K4579" s="10" t="str">
        <x:v>052d98a47f7273a8f88a3bce26c3b7c858a4c4c12c1ddd6bddb1b94bd6f0a850</x:v>
      </x:c>
      <x:c r="L4579" s="10" t="str">
        <x:v>historical_three</x:v>
      </x:c>
      <x:c r="M4579" s="10" t="n">
        <x:v>1</x:v>
      </x:c>
      <x:c r="N4579" s="10" t="n">
        <x:v>0</x:v>
      </x:c>
      <x:c r="O4579" s="10" t="n">
        <x:v>0</x:v>
      </x:c>
      <x:c r="P4579" s="9" t="str">
        <x:f>'CaseReview'!U207</x:f>
        <x:v>FAIL</x:v>
      </x:c>
      <x:c r="Q4579" s="9" t="n">
        <x:f>IF(AND(T4579=1,G4579=P4579),1,0)</x:f>
        <x:v>1</x:v>
      </x:c>
      <x:c r="R4579" s="9" t="n">
        <x:f>IF(AND(T4579=1,G4579="PASS",P4579="FAIL"),1,0)</x:f>
        <x:v>0</x:v>
      </x:c>
      <x:c r="S4579" s="9" t="n">
        <x:f>IF(AND(T4579=1,G4579="FAIL",P4579="PASS"),1,0)</x:f>
        <x:v>0</x:v>
      </x:c>
      <x:c r="T4579" s="9" t="n">
        <x:v>1</x:v>
      </x:c>
      <x:c r="U4579" s="9" t="n">
        <x:v>7</x:v>
      </x:c>
      <x:c r="V4579" s="9" t="str">
        <x:v>MVP/SHACL_GENERATION_PIPELINE/experiments/LUNA_CONTEXTUAL_SINGLESHOT/RUN_01/runs/RUN-I2-041-20260831T143707699510Z/artifacts/attempt_01/extracted_shape.ttl</x:v>
      </x:c>
    </x:row>
    <x:row r="4580" ht="22" customHeight="1">
      <x:c r="A4580" s="10" t="str">
        <x:v>SINGLESHOT</x:v>
      </x:c>
      <x:c r="B4580" s="10" t="str">
        <x:v>I2-041</x:v>
      </x:c>
      <x:c r="C4580" s="10" t="str">
        <x:v>I2-041-G-F03</x:v>
      </x:c>
      <x:c r="D4580" s="10" t="str">
        <x:v>RUN_01</x:v>
      </x:c>
      <x:c r="E4580" s="10" t="str">
        <x:v>ORIGINAL_LEDGER</x:v>
      </x:c>
      <x:c r="F4580" s="10" t="str">
        <x:v>FAIL</x:v>
      </x:c>
      <x:c r="G4580" s="10" t="str">
        <x:v>FAIL</x:v>
      </x:c>
      <x:c r="H4580" s="10" t="str">
        <x:v>EXECUTED</x:v>
      </x:c>
      <x:c r="I4580" s="10" t="str">
        <x:v>PARSED</x:v>
      </x:c>
      <x:c r="J4580" s="10" t="str">
        <x:v>SINGLESHOT_CAPTURED_DIAGNOSTIC_PASS</x:v>
      </x:c>
      <x:c r="K4580" s="10" t="str">
        <x:v>052d98a47f7273a8f88a3bce26c3b7c858a4c4c12c1ddd6bddb1b94bd6f0a850</x:v>
      </x:c>
      <x:c r="L4580" s="10" t="str">
        <x:v>historical_three</x:v>
      </x:c>
      <x:c r="M4580" s="10" t="n">
        <x:v>1</x:v>
      </x:c>
      <x:c r="N4580" s="10" t="n">
        <x:v>0</x:v>
      </x:c>
      <x:c r="O4580" s="10" t="n">
        <x:v>0</x:v>
      </x:c>
      <x:c r="P4580" s="9" t="str">
        <x:f>'CaseReview'!U208</x:f>
        <x:v>FAIL</x:v>
      </x:c>
      <x:c r="Q4580" s="9" t="n">
        <x:f>IF(AND(T4580=1,G4580=P4580),1,0)</x:f>
        <x:v>1</x:v>
      </x:c>
      <x:c r="R4580" s="9" t="n">
        <x:f>IF(AND(T4580=1,G4580="PASS",P4580="FAIL"),1,0)</x:f>
        <x:v>0</x:v>
      </x:c>
      <x:c r="S4580" s="9" t="n">
        <x:f>IF(AND(T4580=1,G4580="FAIL",P4580="PASS"),1,0)</x:f>
        <x:v>0</x:v>
      </x:c>
      <x:c r="T4580" s="9" t="n">
        <x:v>1</x:v>
      </x:c>
      <x:c r="U4580" s="9" t="n">
        <x:v>7</x:v>
      </x:c>
      <x:c r="V4580" s="9" t="str">
        <x:v>MVP/SHACL_GENERATION_PIPELINE/experiments/LUNA_CONTEXTUAL_SINGLESHOT/RUN_01/runs/RUN-I2-041-20260831T143707699510Z/artifacts/attempt_01/extracted_shape.ttl</x:v>
      </x:c>
    </x:row>
    <x:row r="4581" ht="22" customHeight="1">
      <x:c r="A4581" s="10" t="str">
        <x:v>SINGLESHOT</x:v>
      </x:c>
      <x:c r="B4581" s="10" t="str">
        <x:v>I2-041</x:v>
      </x:c>
      <x:c r="C4581" s="10" t="str">
        <x:v>I2-041-G-F04</x:v>
      </x:c>
      <x:c r="D4581" s="10" t="str">
        <x:v>RUN_01</x:v>
      </x:c>
      <x:c r="E4581" s="10" t="str">
        <x:v>ORIGINAL_LEDGER</x:v>
      </x:c>
      <x:c r="F4581" s="10" t="str">
        <x:v>FAIL</x:v>
      </x:c>
      <x:c r="G4581" s="10" t="str">
        <x:v>FAIL</x:v>
      </x:c>
      <x:c r="H4581" s="10" t="str">
        <x:v>EXECUTED</x:v>
      </x:c>
      <x:c r="I4581" s="10" t="str">
        <x:v>PARSED</x:v>
      </x:c>
      <x:c r="J4581" s="10" t="str">
        <x:v>SINGLESHOT_CAPTURED_DIAGNOSTIC_PASS</x:v>
      </x:c>
      <x:c r="K4581" s="10" t="str">
        <x:v>052d98a47f7273a8f88a3bce26c3b7c858a4c4c12c1ddd6bddb1b94bd6f0a850</x:v>
      </x:c>
      <x:c r="L4581" s="10" t="str">
        <x:v>historical_three</x:v>
      </x:c>
      <x:c r="M4581" s="10" t="n">
        <x:v>1</x:v>
      </x:c>
      <x:c r="N4581" s="10" t="n">
        <x:v>0</x:v>
      </x:c>
      <x:c r="O4581" s="10" t="n">
        <x:v>0</x:v>
      </x:c>
      <x:c r="P4581" s="9" t="str">
        <x:f>'CaseReview'!U209</x:f>
        <x:v>FAIL</x:v>
      </x:c>
      <x:c r="Q4581" s="9" t="n">
        <x:f>IF(AND(T4581=1,G4581=P4581),1,0)</x:f>
        <x:v>1</x:v>
      </x:c>
      <x:c r="R4581" s="9" t="n">
        <x:f>IF(AND(T4581=1,G4581="PASS",P4581="FAIL"),1,0)</x:f>
        <x:v>0</x:v>
      </x:c>
      <x:c r="S4581" s="9" t="n">
        <x:f>IF(AND(T4581=1,G4581="FAIL",P4581="PASS"),1,0)</x:f>
        <x:v>0</x:v>
      </x:c>
      <x:c r="T4581" s="9" t="n">
        <x:v>1</x:v>
      </x:c>
      <x:c r="U4581" s="9" t="n">
        <x:v>7</x:v>
      </x:c>
      <x:c r="V4581" s="9" t="str">
        <x:v>MVP/SHACL_GENERATION_PIPELINE/experiments/LUNA_CONTEXTUAL_SINGLESHOT/RUN_01/runs/RUN-I2-041-20260831T143707699510Z/artifacts/attempt_01/extracted_shape.ttl</x:v>
      </x:c>
    </x:row>
    <x:row r="4582" ht="22" customHeight="1">
      <x:c r="A4582" s="10" t="str">
        <x:v>SINGLESHOT</x:v>
      </x:c>
      <x:c r="B4582" s="10" t="str">
        <x:v>I2-041</x:v>
      </x:c>
      <x:c r="C4582" s="10" t="str">
        <x:v>I2-041-G-P01</x:v>
      </x:c>
      <x:c r="D4582" s="10" t="str">
        <x:v>RUN_01</x:v>
      </x:c>
      <x:c r="E4582" s="10" t="str">
        <x:v>ORIGINAL_LEDGER</x:v>
      </x:c>
      <x:c r="F4582" s="10" t="str">
        <x:v>PASS</x:v>
      </x:c>
      <x:c r="G4582" s="10" t="str">
        <x:v>PASS</x:v>
      </x:c>
      <x:c r="H4582" s="10" t="str">
        <x:v>EXECUTED</x:v>
      </x:c>
      <x:c r="I4582" s="10" t="str">
        <x:v>PARSED</x:v>
      </x:c>
      <x:c r="J4582" s="10" t="str">
        <x:v>SINGLESHOT_CAPTURED_DIAGNOSTIC_PASS</x:v>
      </x:c>
      <x:c r="K4582" s="10" t="str">
        <x:v>052d98a47f7273a8f88a3bce26c3b7c858a4c4c12c1ddd6bddb1b94bd6f0a850</x:v>
      </x:c>
      <x:c r="L4582" s="10" t="str">
        <x:v>historical_three</x:v>
      </x:c>
      <x:c r="M4582" s="10" t="n">
        <x:v>1</x:v>
      </x:c>
      <x:c r="N4582" s="10" t="n">
        <x:v>0</x:v>
      </x:c>
      <x:c r="O4582" s="10" t="n">
        <x:v>0</x:v>
      </x:c>
      <x:c r="P4582" s="9" t="str">
        <x:f>'CaseReview'!U210</x:f>
        <x:v>PASS</x:v>
      </x:c>
      <x:c r="Q4582" s="9" t="n">
        <x:f>IF(AND(T4582=1,G4582=P4582),1,0)</x:f>
        <x:v>1</x:v>
      </x:c>
      <x:c r="R4582" s="9" t="n">
        <x:f>IF(AND(T4582=1,G4582="PASS",P4582="FAIL"),1,0)</x:f>
        <x:v>0</x:v>
      </x:c>
      <x:c r="S4582" s="9" t="n">
        <x:f>IF(AND(T4582=1,G4582="FAIL",P4582="PASS"),1,0)</x:f>
        <x:v>0</x:v>
      </x:c>
      <x:c r="T4582" s="9" t="n">
        <x:v>1</x:v>
      </x:c>
      <x:c r="U4582" s="9" t="n">
        <x:v>7</x:v>
      </x:c>
      <x:c r="V4582" s="9" t="str">
        <x:v>MVP/SHACL_GENERATION_PIPELINE/experiments/LUNA_CONTEXTUAL_SINGLESHOT/RUN_01/runs/RUN-I2-041-20260831T143707699510Z/artifacts/attempt_01/extracted_shape.ttl</x:v>
      </x:c>
    </x:row>
    <x:row r="4583" ht="22" customHeight="1">
      <x:c r="A4583" s="10" t="str">
        <x:v>SINGLESHOT</x:v>
      </x:c>
      <x:c r="B4583" s="10" t="str">
        <x:v>I2-041</x:v>
      </x:c>
      <x:c r="C4583" s="10" t="str">
        <x:v>I2-041-G-P02</x:v>
      </x:c>
      <x:c r="D4583" s="10" t="str">
        <x:v>RUN_01</x:v>
      </x:c>
      <x:c r="E4583" s="10" t="str">
        <x:v>ORIGINAL_LEDGER</x:v>
      </x:c>
      <x:c r="F4583" s="10" t="str">
        <x:v>PASS</x:v>
      </x:c>
      <x:c r="G4583" s="10" t="str">
        <x:v>PASS</x:v>
      </x:c>
      <x:c r="H4583" s="10" t="str">
        <x:v>EXECUTED</x:v>
      </x:c>
      <x:c r="I4583" s="10" t="str">
        <x:v>PARSED</x:v>
      </x:c>
      <x:c r="J4583" s="10" t="str">
        <x:v>SINGLESHOT_CAPTURED_DIAGNOSTIC_PASS</x:v>
      </x:c>
      <x:c r="K4583" s="10" t="str">
        <x:v>052d98a47f7273a8f88a3bce26c3b7c858a4c4c12c1ddd6bddb1b94bd6f0a850</x:v>
      </x:c>
      <x:c r="L4583" s="10" t="str">
        <x:v>historical_three</x:v>
      </x:c>
      <x:c r="M4583" s="10" t="n">
        <x:v>1</x:v>
      </x:c>
      <x:c r="N4583" s="10" t="n">
        <x:v>0</x:v>
      </x:c>
      <x:c r="O4583" s="10" t="n">
        <x:v>0</x:v>
      </x:c>
      <x:c r="P4583" s="9" t="str">
        <x:f>'CaseReview'!U211</x:f>
        <x:v>PASS</x:v>
      </x:c>
      <x:c r="Q4583" s="9" t="n">
        <x:f>IF(AND(T4583=1,G4583=P4583),1,0)</x:f>
        <x:v>1</x:v>
      </x:c>
      <x:c r="R4583" s="9" t="n">
        <x:f>IF(AND(T4583=1,G4583="PASS",P4583="FAIL"),1,0)</x:f>
        <x:v>0</x:v>
      </x:c>
      <x:c r="S4583" s="9" t="n">
        <x:f>IF(AND(T4583=1,G4583="FAIL",P4583="PASS"),1,0)</x:f>
        <x:v>0</x:v>
      </x:c>
      <x:c r="T4583" s="9" t="n">
        <x:v>1</x:v>
      </x:c>
      <x:c r="U4583" s="9" t="n">
        <x:v>7</x:v>
      </x:c>
      <x:c r="V4583" s="9" t="str">
        <x:v>MVP/SHACL_GENERATION_PIPELINE/experiments/LUNA_CONTEXTUAL_SINGLESHOT/RUN_01/runs/RUN-I2-041-20260831T143707699510Z/artifacts/attempt_01/extracted_shape.ttl</x:v>
      </x:c>
    </x:row>
    <x:row r="4584" ht="22" customHeight="1">
      <x:c r="A4584" s="10" t="str">
        <x:v>SINGLESHOT</x:v>
      </x:c>
      <x:c r="B4584" s="10" t="str">
        <x:v>I2-041</x:v>
      </x:c>
      <x:c r="C4584" s="10" t="str">
        <x:v>I2-041-G-P03</x:v>
      </x:c>
      <x:c r="D4584" s="10" t="str">
        <x:v>RUN_01</x:v>
      </x:c>
      <x:c r="E4584" s="10" t="str">
        <x:v>ORIGINAL_LEDGER</x:v>
      </x:c>
      <x:c r="F4584" s="10" t="str">
        <x:v>PASS</x:v>
      </x:c>
      <x:c r="G4584" s="10" t="str">
        <x:v>PASS</x:v>
      </x:c>
      <x:c r="H4584" s="10" t="str">
        <x:v>EXECUTED</x:v>
      </x:c>
      <x:c r="I4584" s="10" t="str">
        <x:v>PARSED</x:v>
      </x:c>
      <x:c r="J4584" s="10" t="str">
        <x:v>SINGLESHOT_CAPTURED_DIAGNOSTIC_PASS</x:v>
      </x:c>
      <x:c r="K4584" s="10" t="str">
        <x:v>052d98a47f7273a8f88a3bce26c3b7c858a4c4c12c1ddd6bddb1b94bd6f0a850</x:v>
      </x:c>
      <x:c r="L4584" s="10" t="str">
        <x:v>historical_three</x:v>
      </x:c>
      <x:c r="M4584" s="10" t="n">
        <x:v>1</x:v>
      </x:c>
      <x:c r="N4584" s="10" t="n">
        <x:v>0</x:v>
      </x:c>
      <x:c r="O4584" s="10" t="n">
        <x:v>0</x:v>
      </x:c>
      <x:c r="P4584" s="9" t="str">
        <x:f>'CaseReview'!U212</x:f>
        <x:v>PASS</x:v>
      </x:c>
      <x:c r="Q4584" s="9" t="n">
        <x:f>IF(AND(T4584=1,G4584=P4584),1,0)</x:f>
        <x:v>1</x:v>
      </x:c>
      <x:c r="R4584" s="9" t="n">
        <x:f>IF(AND(T4584=1,G4584="PASS",P4584="FAIL"),1,0)</x:f>
        <x:v>0</x:v>
      </x:c>
      <x:c r="S4584" s="9" t="n">
        <x:f>IF(AND(T4584=1,G4584="FAIL",P4584="PASS"),1,0)</x:f>
        <x:v>0</x:v>
      </x:c>
      <x:c r="T4584" s="9" t="n">
        <x:v>1</x:v>
      </x:c>
      <x:c r="U4584" s="9" t="n">
        <x:v>7</x:v>
      </x:c>
      <x:c r="V4584" s="9" t="str">
        <x:v>MVP/SHACL_GENERATION_PIPELINE/experiments/LUNA_CONTEXTUAL_SINGLESHOT/RUN_01/runs/RUN-I2-041-20260831T143707699510Z/artifacts/attempt_01/extracted_shape.ttl</x:v>
      </x:c>
    </x:row>
    <x:row r="4585" ht="22" customHeight="1">
      <x:c r="A4585" s="10" t="str">
        <x:v>SINGLESHOT</x:v>
      </x:c>
      <x:c r="B4585" s="10" t="str">
        <x:v>I2-042</x:v>
      </x:c>
      <x:c r="C4585" s="10" t="str">
        <x:v>I2-042-G-F01</x:v>
      </x:c>
      <x:c r="D4585" s="10" t="str">
        <x:v>RUN_01</x:v>
      </x:c>
      <x:c r="E4585" s="10" t="str">
        <x:v>ORIGINAL_LEDGER</x:v>
      </x:c>
      <x:c r="F4585" s="10" t="str">
        <x:v>FAIL</x:v>
      </x:c>
      <x:c r="G4585" s="10" t="str">
        <x:v>FAIL</x:v>
      </x:c>
      <x:c r="H4585" s="10" t="str">
        <x:v>EXECUTED</x:v>
      </x:c>
      <x:c r="I4585" s="10" t="str">
        <x:v>PARSED</x:v>
      </x:c>
      <x:c r="J4585" s="10" t="str">
        <x:v>SINGLESHOT_CAPTURED_DIAGNOSTIC_PASS</x:v>
      </x:c>
      <x:c r="K4585" s="10" t="str">
        <x:v>e94defbe5dff62383b4b4a928d6f10094fa88a0eb377d4c2bc3bca2745884064</x:v>
      </x:c>
      <x:c r="L4585" s="10" t="str">
        <x:v>historical_three</x:v>
      </x:c>
      <x:c r="M4585" s="10" t="n">
        <x:v>1</x:v>
      </x:c>
      <x:c r="N4585" s="10" t="n">
        <x:v>0</x:v>
      </x:c>
      <x:c r="O4585" s="10" t="n">
        <x:v>0</x:v>
      </x:c>
      <x:c r="P4585" s="9" t="str">
        <x:f>'CaseReview'!U213</x:f>
        <x:v>FAIL</x:v>
      </x:c>
      <x:c r="Q4585" s="9" t="n">
        <x:f>IF(AND(T4585=1,G4585=P4585),1,0)</x:f>
        <x:v>1</x:v>
      </x:c>
      <x:c r="R4585" s="9" t="n">
        <x:f>IF(AND(T4585=1,G4585="PASS",P4585="FAIL"),1,0)</x:f>
        <x:v>0</x:v>
      </x:c>
      <x:c r="S4585" s="9" t="n">
        <x:f>IF(AND(T4585=1,G4585="FAIL",P4585="PASS"),1,0)</x:f>
        <x:v>0</x:v>
      </x:c>
      <x:c r="T4585" s="9" t="n">
        <x:v>1</x:v>
      </x:c>
      <x:c r="U4585" s="9" t="n">
        <x:v>7</x:v>
      </x:c>
      <x:c r="V4585" s="9" t="str">
        <x:v>MVP/SHACL_GENERATION_PIPELINE/experiments/LUNA_CONTEXTUAL_SINGLESHOT/RUN_01/runs/RUN-I2-042-20260831T143726135897Z/artifacts/attempt_01/extracted_shape.ttl</x:v>
      </x:c>
    </x:row>
    <x:row r="4586" ht="22" customHeight="1">
      <x:c r="A4586" s="10" t="str">
        <x:v>SINGLESHOT</x:v>
      </x:c>
      <x:c r="B4586" s="10" t="str">
        <x:v>I2-042</x:v>
      </x:c>
      <x:c r="C4586" s="10" t="str">
        <x:v>I2-042-G-F02</x:v>
      </x:c>
      <x:c r="D4586" s="10" t="str">
        <x:v>RUN_01</x:v>
      </x:c>
      <x:c r="E4586" s="10" t="str">
        <x:v>ORIGINAL_LEDGER</x:v>
      </x:c>
      <x:c r="F4586" s="10" t="str">
        <x:v>FAIL</x:v>
      </x:c>
      <x:c r="G4586" s="10" t="str">
        <x:v>FAIL</x:v>
      </x:c>
      <x:c r="H4586" s="10" t="str">
        <x:v>EXECUTED</x:v>
      </x:c>
      <x:c r="I4586" s="10" t="str">
        <x:v>PARSED</x:v>
      </x:c>
      <x:c r="J4586" s="10" t="str">
        <x:v>SINGLESHOT_CAPTURED_DIAGNOSTIC_PASS</x:v>
      </x:c>
      <x:c r="K4586" s="10" t="str">
        <x:v>e94defbe5dff62383b4b4a928d6f10094fa88a0eb377d4c2bc3bca2745884064</x:v>
      </x:c>
      <x:c r="L4586" s="10" t="str">
        <x:v>historical_three</x:v>
      </x:c>
      <x:c r="M4586" s="10" t="n">
        <x:v>1</x:v>
      </x:c>
      <x:c r="N4586" s="10" t="n">
        <x:v>0</x:v>
      </x:c>
      <x:c r="O4586" s="10" t="n">
        <x:v>0</x:v>
      </x:c>
      <x:c r="P4586" s="9" t="str">
        <x:f>'CaseReview'!U214</x:f>
        <x:v>FAIL</x:v>
      </x:c>
      <x:c r="Q4586" s="9" t="n">
        <x:f>IF(AND(T4586=1,G4586=P4586),1,0)</x:f>
        <x:v>1</x:v>
      </x:c>
      <x:c r="R4586" s="9" t="n">
        <x:f>IF(AND(T4586=1,G4586="PASS",P4586="FAIL"),1,0)</x:f>
        <x:v>0</x:v>
      </x:c>
      <x:c r="S4586" s="9" t="n">
        <x:f>IF(AND(T4586=1,G4586="FAIL",P4586="PASS"),1,0)</x:f>
        <x:v>0</x:v>
      </x:c>
      <x:c r="T4586" s="9" t="n">
        <x:v>1</x:v>
      </x:c>
      <x:c r="U4586" s="9" t="n">
        <x:v>7</x:v>
      </x:c>
      <x:c r="V4586" s="9" t="str">
        <x:v>MVP/SHACL_GENERATION_PIPELINE/experiments/LUNA_CONTEXTUAL_SINGLESHOT/RUN_01/runs/RUN-I2-042-20260831T143726135897Z/artifacts/attempt_01/extracted_shape.ttl</x:v>
      </x:c>
    </x:row>
    <x:row r="4587" ht="22" customHeight="1">
      <x:c r="A4587" s="10" t="str">
        <x:v>SINGLESHOT</x:v>
      </x:c>
      <x:c r="B4587" s="10" t="str">
        <x:v>I2-042</x:v>
      </x:c>
      <x:c r="C4587" s="10" t="str">
        <x:v>I2-042-G-F03</x:v>
      </x:c>
      <x:c r="D4587" s="10" t="str">
        <x:v>RUN_01</x:v>
      </x:c>
      <x:c r="E4587" s="10" t="str">
        <x:v>ORIGINAL_LEDGER</x:v>
      </x:c>
      <x:c r="F4587" s="10" t="str">
        <x:v>FAIL</x:v>
      </x:c>
      <x:c r="G4587" s="10" t="str">
        <x:v>FAIL</x:v>
      </x:c>
      <x:c r="H4587" s="10" t="str">
        <x:v>EXECUTED</x:v>
      </x:c>
      <x:c r="I4587" s="10" t="str">
        <x:v>PARSED</x:v>
      </x:c>
      <x:c r="J4587" s="10" t="str">
        <x:v>SINGLESHOT_CAPTURED_DIAGNOSTIC_PASS</x:v>
      </x:c>
      <x:c r="K4587" s="10" t="str">
        <x:v>e94defbe5dff62383b4b4a928d6f10094fa88a0eb377d4c2bc3bca2745884064</x:v>
      </x:c>
      <x:c r="L4587" s="10" t="str">
        <x:v>historical_three</x:v>
      </x:c>
      <x:c r="M4587" s="10" t="n">
        <x:v>1</x:v>
      </x:c>
      <x:c r="N4587" s="10" t="n">
        <x:v>0</x:v>
      </x:c>
      <x:c r="O4587" s="10" t="n">
        <x:v>0</x:v>
      </x:c>
      <x:c r="P4587" s="9" t="str">
        <x:f>'CaseReview'!U215</x:f>
        <x:v>FAIL</x:v>
      </x:c>
      <x:c r="Q4587" s="9" t="n">
        <x:f>IF(AND(T4587=1,G4587=P4587),1,0)</x:f>
        <x:v>1</x:v>
      </x:c>
      <x:c r="R4587" s="9" t="n">
        <x:f>IF(AND(T4587=1,G4587="PASS",P4587="FAIL"),1,0)</x:f>
        <x:v>0</x:v>
      </x:c>
      <x:c r="S4587" s="9" t="n">
        <x:f>IF(AND(T4587=1,G4587="FAIL",P4587="PASS"),1,0)</x:f>
        <x:v>0</x:v>
      </x:c>
      <x:c r="T4587" s="9" t="n">
        <x:v>1</x:v>
      </x:c>
      <x:c r="U4587" s="9" t="n">
        <x:v>7</x:v>
      </x:c>
      <x:c r="V4587" s="9" t="str">
        <x:v>MVP/SHACL_GENERATION_PIPELINE/experiments/LUNA_CONTEXTUAL_SINGLESHOT/RUN_01/runs/RUN-I2-042-20260831T143726135897Z/artifacts/attempt_01/extracted_shape.ttl</x:v>
      </x:c>
    </x:row>
    <x:row r="4588" ht="22" customHeight="1">
      <x:c r="A4588" s="10" t="str">
        <x:v>SINGLESHOT</x:v>
      </x:c>
      <x:c r="B4588" s="10" t="str">
        <x:v>I2-042</x:v>
      </x:c>
      <x:c r="C4588" s="10" t="str">
        <x:v>I2-042-G-F04</x:v>
      </x:c>
      <x:c r="D4588" s="10" t="str">
        <x:v>RUN_01</x:v>
      </x:c>
      <x:c r="E4588" s="10" t="str">
        <x:v>ORIGINAL_LEDGER</x:v>
      </x:c>
      <x:c r="F4588" s="10" t="str">
        <x:v>FAIL</x:v>
      </x:c>
      <x:c r="G4588" s="10" t="str">
        <x:v>FAIL</x:v>
      </x:c>
      <x:c r="H4588" s="10" t="str">
        <x:v>EXECUTED</x:v>
      </x:c>
      <x:c r="I4588" s="10" t="str">
        <x:v>PARSED</x:v>
      </x:c>
      <x:c r="J4588" s="10" t="str">
        <x:v>SINGLESHOT_CAPTURED_DIAGNOSTIC_PASS</x:v>
      </x:c>
      <x:c r="K4588" s="10" t="str">
        <x:v>e94defbe5dff62383b4b4a928d6f10094fa88a0eb377d4c2bc3bca2745884064</x:v>
      </x:c>
      <x:c r="L4588" s="10" t="str">
        <x:v>historical_three</x:v>
      </x:c>
      <x:c r="M4588" s="10" t="n">
        <x:v>1</x:v>
      </x:c>
      <x:c r="N4588" s="10" t="n">
        <x:v>0</x:v>
      </x:c>
      <x:c r="O4588" s="10" t="n">
        <x:v>0</x:v>
      </x:c>
      <x:c r="P4588" s="9" t="str">
        <x:f>'CaseReview'!U216</x:f>
        <x:v>FAIL</x:v>
      </x:c>
      <x:c r="Q4588" s="9" t="n">
        <x:f>IF(AND(T4588=1,G4588=P4588),1,0)</x:f>
        <x:v>1</x:v>
      </x:c>
      <x:c r="R4588" s="9" t="n">
        <x:f>IF(AND(T4588=1,G4588="PASS",P4588="FAIL"),1,0)</x:f>
        <x:v>0</x:v>
      </x:c>
      <x:c r="S4588" s="9" t="n">
        <x:f>IF(AND(T4588=1,G4588="FAIL",P4588="PASS"),1,0)</x:f>
        <x:v>0</x:v>
      </x:c>
      <x:c r="T4588" s="9" t="n">
        <x:v>1</x:v>
      </x:c>
      <x:c r="U4588" s="9" t="n">
        <x:v>7</x:v>
      </x:c>
      <x:c r="V4588" s="9" t="str">
        <x:v>MVP/SHACL_GENERATION_PIPELINE/experiments/LUNA_CONTEXTUAL_SINGLESHOT/RUN_01/runs/RUN-I2-042-20260831T143726135897Z/artifacts/attempt_01/extracted_shape.ttl</x:v>
      </x:c>
    </x:row>
    <x:row r="4589" ht="22" customHeight="1">
      <x:c r="A4589" s="10" t="str">
        <x:v>SINGLESHOT</x:v>
      </x:c>
      <x:c r="B4589" s="10" t="str">
        <x:v>I2-042</x:v>
      </x:c>
      <x:c r="C4589" s="10" t="str">
        <x:v>I2-042-G-P01</x:v>
      </x:c>
      <x:c r="D4589" s="10" t="str">
        <x:v>RUN_01</x:v>
      </x:c>
      <x:c r="E4589" s="10" t="str">
        <x:v>ORIGINAL_LEDGER</x:v>
      </x:c>
      <x:c r="F4589" s="10" t="str">
        <x:v>PASS</x:v>
      </x:c>
      <x:c r="G4589" s="10" t="str">
        <x:v>PASS</x:v>
      </x:c>
      <x:c r="H4589" s="10" t="str">
        <x:v>EXECUTED</x:v>
      </x:c>
      <x:c r="I4589" s="10" t="str">
        <x:v>PARSED</x:v>
      </x:c>
      <x:c r="J4589" s="10" t="str">
        <x:v>SINGLESHOT_CAPTURED_DIAGNOSTIC_PASS</x:v>
      </x:c>
      <x:c r="K4589" s="10" t="str">
        <x:v>e94defbe5dff62383b4b4a928d6f10094fa88a0eb377d4c2bc3bca2745884064</x:v>
      </x:c>
      <x:c r="L4589" s="10" t="str">
        <x:v>historical_three</x:v>
      </x:c>
      <x:c r="M4589" s="10" t="n">
        <x:v>1</x:v>
      </x:c>
      <x:c r="N4589" s="10" t="n">
        <x:v>0</x:v>
      </x:c>
      <x:c r="O4589" s="10" t="n">
        <x:v>0</x:v>
      </x:c>
      <x:c r="P4589" s="9" t="str">
        <x:f>'CaseReview'!U217</x:f>
        <x:v>PASS</x:v>
      </x:c>
      <x:c r="Q4589" s="9" t="n">
        <x:f>IF(AND(T4589=1,G4589=P4589),1,0)</x:f>
        <x:v>1</x:v>
      </x:c>
      <x:c r="R4589" s="9" t="n">
        <x:f>IF(AND(T4589=1,G4589="PASS",P4589="FAIL"),1,0)</x:f>
        <x:v>0</x:v>
      </x:c>
      <x:c r="S4589" s="9" t="n">
        <x:f>IF(AND(T4589=1,G4589="FAIL",P4589="PASS"),1,0)</x:f>
        <x:v>0</x:v>
      </x:c>
      <x:c r="T4589" s="9" t="n">
        <x:v>1</x:v>
      </x:c>
      <x:c r="U4589" s="9" t="n">
        <x:v>7</x:v>
      </x:c>
      <x:c r="V4589" s="9" t="str">
        <x:v>MVP/SHACL_GENERATION_PIPELINE/experiments/LUNA_CONTEXTUAL_SINGLESHOT/RUN_01/runs/RUN-I2-042-20260831T143726135897Z/artifacts/attempt_01/extracted_shape.ttl</x:v>
      </x:c>
    </x:row>
    <x:row r="4590" ht="22" customHeight="1">
      <x:c r="A4590" s="10" t="str">
        <x:v>SINGLESHOT</x:v>
      </x:c>
      <x:c r="B4590" s="10" t="str">
        <x:v>I2-042</x:v>
      </x:c>
      <x:c r="C4590" s="10" t="str">
        <x:v>I2-042-G-P02</x:v>
      </x:c>
      <x:c r="D4590" s="10" t="str">
        <x:v>RUN_01</x:v>
      </x:c>
      <x:c r="E4590" s="10" t="str">
        <x:v>ORIGINAL_LEDGER</x:v>
      </x:c>
      <x:c r="F4590" s="10" t="str">
        <x:v>PASS</x:v>
      </x:c>
      <x:c r="G4590" s="10" t="str">
        <x:v>PASS</x:v>
      </x:c>
      <x:c r="H4590" s="10" t="str">
        <x:v>EXECUTED</x:v>
      </x:c>
      <x:c r="I4590" s="10" t="str">
        <x:v>PARSED</x:v>
      </x:c>
      <x:c r="J4590" s="10" t="str">
        <x:v>SINGLESHOT_CAPTURED_DIAGNOSTIC_PASS</x:v>
      </x:c>
      <x:c r="K4590" s="10" t="str">
        <x:v>e94defbe5dff62383b4b4a928d6f10094fa88a0eb377d4c2bc3bca2745884064</x:v>
      </x:c>
      <x:c r="L4590" s="10" t="str">
        <x:v>historical_three</x:v>
      </x:c>
      <x:c r="M4590" s="10" t="n">
        <x:v>1</x:v>
      </x:c>
      <x:c r="N4590" s="10" t="n">
        <x:v>0</x:v>
      </x:c>
      <x:c r="O4590" s="10" t="n">
        <x:v>0</x:v>
      </x:c>
      <x:c r="P4590" s="9" t="str">
        <x:f>'CaseReview'!U218</x:f>
        <x:v>PASS</x:v>
      </x:c>
      <x:c r="Q4590" s="9" t="n">
        <x:f>IF(AND(T4590=1,G4590=P4590),1,0)</x:f>
        <x:v>1</x:v>
      </x:c>
      <x:c r="R4590" s="9" t="n">
        <x:f>IF(AND(T4590=1,G4590="PASS",P4590="FAIL"),1,0)</x:f>
        <x:v>0</x:v>
      </x:c>
      <x:c r="S4590" s="9" t="n">
        <x:f>IF(AND(T4590=1,G4590="FAIL",P4590="PASS"),1,0)</x:f>
        <x:v>0</x:v>
      </x:c>
      <x:c r="T4590" s="9" t="n">
        <x:v>1</x:v>
      </x:c>
      <x:c r="U4590" s="9" t="n">
        <x:v>7</x:v>
      </x:c>
      <x:c r="V4590" s="9" t="str">
        <x:v>MVP/SHACL_GENERATION_PIPELINE/experiments/LUNA_CONTEXTUAL_SINGLESHOT/RUN_01/runs/RUN-I2-042-20260831T143726135897Z/artifacts/attempt_01/extracted_shape.ttl</x:v>
      </x:c>
    </x:row>
    <x:row r="4591" ht="22" customHeight="1">
      <x:c r="A4591" s="10" t="str">
        <x:v>SINGLESHOT</x:v>
      </x:c>
      <x:c r="B4591" s="10" t="str">
        <x:v>I2-042</x:v>
      </x:c>
      <x:c r="C4591" s="10" t="str">
        <x:v>I2-042-G-P03</x:v>
      </x:c>
      <x:c r="D4591" s="10" t="str">
        <x:v>RUN_01</x:v>
      </x:c>
      <x:c r="E4591" s="10" t="str">
        <x:v>ORIGINAL_LEDGER</x:v>
      </x:c>
      <x:c r="F4591" s="10" t="str">
        <x:v>PASS</x:v>
      </x:c>
      <x:c r="G4591" s="10" t="str">
        <x:v>PASS</x:v>
      </x:c>
      <x:c r="H4591" s="10" t="str">
        <x:v>EXECUTED</x:v>
      </x:c>
      <x:c r="I4591" s="10" t="str">
        <x:v>PARSED</x:v>
      </x:c>
      <x:c r="J4591" s="10" t="str">
        <x:v>SINGLESHOT_CAPTURED_DIAGNOSTIC_PASS</x:v>
      </x:c>
      <x:c r="K4591" s="10" t="str">
        <x:v>e94defbe5dff62383b4b4a928d6f10094fa88a0eb377d4c2bc3bca2745884064</x:v>
      </x:c>
      <x:c r="L4591" s="10" t="str">
        <x:v>historical_three</x:v>
      </x:c>
      <x:c r="M4591" s="10" t="n">
        <x:v>1</x:v>
      </x:c>
      <x:c r="N4591" s="10" t="n">
        <x:v>0</x:v>
      </x:c>
      <x:c r="O4591" s="10" t="n">
        <x:v>0</x:v>
      </x:c>
      <x:c r="P4591" s="9" t="str">
        <x:f>'CaseReview'!U219</x:f>
        <x:v>PASS</x:v>
      </x:c>
      <x:c r="Q4591" s="9" t="n">
        <x:f>IF(AND(T4591=1,G4591=P4591),1,0)</x:f>
        <x:v>1</x:v>
      </x:c>
      <x:c r="R4591" s="9" t="n">
        <x:f>IF(AND(T4591=1,G4591="PASS",P4591="FAIL"),1,0)</x:f>
        <x:v>0</x:v>
      </x:c>
      <x:c r="S4591" s="9" t="n">
        <x:f>IF(AND(T4591=1,G4591="FAIL",P4591="PASS"),1,0)</x:f>
        <x:v>0</x:v>
      </x:c>
      <x:c r="T4591" s="9" t="n">
        <x:v>1</x:v>
      </x:c>
      <x:c r="U4591" s="9" t="n">
        <x:v>7</x:v>
      </x:c>
      <x:c r="V4591" s="9" t="str">
        <x:v>MVP/SHACL_GENERATION_PIPELINE/experiments/LUNA_CONTEXTUAL_SINGLESHOT/RUN_01/runs/RUN-I2-042-20260831T143726135897Z/artifacts/attempt_01/extracted_shape.ttl</x:v>
      </x:c>
    </x:row>
    <x:row r="4592" ht="22" customHeight="1">
      <x:c r="A4592" s="10" t="str">
        <x:v>SINGLESHOT</x:v>
      </x:c>
      <x:c r="B4592" s="10" t="str">
        <x:v>I2-043</x:v>
      </x:c>
      <x:c r="C4592" s="10" t="str">
        <x:v>I2-043-F01</x:v>
      </x:c>
      <x:c r="D4592" s="10" t="str">
        <x:v>RUN_01</x:v>
      </x:c>
      <x:c r="E4592" s="10" t="str">
        <x:v>ORIGINAL_LEDGER</x:v>
      </x:c>
      <x:c r="F4592" s="10" t="str">
        <x:v>FAIL</x:v>
      </x:c>
      <x:c r="G4592" s="10" t="str">
        <x:v>FAIL</x:v>
      </x:c>
      <x:c r="H4592" s="10" t="str">
        <x:v>EXECUTED</x:v>
      </x:c>
      <x:c r="I4592" s="10" t="str">
        <x:v>PARSED</x:v>
      </x:c>
      <x:c r="J4592" s="10" t="str">
        <x:v>SINGLESHOT_CAPTURED_DIAGNOSTIC_PASS</x:v>
      </x:c>
      <x:c r="K4592" s="10" t="str">
        <x:v>e8a4e33cbd2bdab50bc7db85255c612e400d0c73fedeb143ed64dfdea1e7b267</x:v>
      </x:c>
      <x:c r="L4592" s="10" t="str">
        <x:v>historical_three</x:v>
      </x:c>
      <x:c r="M4592" s="10" t="n">
        <x:v>1</x:v>
      </x:c>
      <x:c r="N4592" s="10" t="n">
        <x:v>0</x:v>
      </x:c>
      <x:c r="O4592" s="10" t="n">
        <x:v>0</x:v>
      </x:c>
      <x:c r="P4592" s="9" t="str">
        <x:f>'CaseReview'!U220</x:f>
        <x:v>FAIL</x:v>
      </x:c>
      <x:c r="Q4592" s="9" t="n">
        <x:f>IF(AND(T4592=1,G4592=P4592),1,0)</x:f>
        <x:v>1</x:v>
      </x:c>
      <x:c r="R4592" s="9" t="n">
        <x:f>IF(AND(T4592=1,G4592="PASS",P4592="FAIL"),1,0)</x:f>
        <x:v>0</x:v>
      </x:c>
      <x:c r="S4592" s="9" t="n">
        <x:f>IF(AND(T4592=1,G4592="FAIL",P4592="PASS"),1,0)</x:f>
        <x:v>0</x:v>
      </x:c>
      <x:c r="T4592" s="9" t="n">
        <x:v>1</x:v>
      </x:c>
      <x:c r="U4592" s="9" t="n">
        <x:v>6</x:v>
      </x:c>
      <x:c r="V4592" s="9" t="str">
        <x:v>MVP/SHACL_GENERATION_PIPELINE/experiments/LUNA_CONTEXTUAL_SINGLESHOT/RUN_01/runs/RUN-I2-043-20260831T143742176920Z/artifacts/attempt_01/extracted_shape.ttl</x:v>
      </x:c>
    </x:row>
    <x:row r="4593" ht="22" customHeight="1">
      <x:c r="A4593" s="10" t="str">
        <x:v>SINGLESHOT</x:v>
      </x:c>
      <x:c r="B4593" s="10" t="str">
        <x:v>I2-043</x:v>
      </x:c>
      <x:c r="C4593" s="10" t="str">
        <x:v>I2-043-F02</x:v>
      </x:c>
      <x:c r="D4593" s="10" t="str">
        <x:v>RUN_01</x:v>
      </x:c>
      <x:c r="E4593" s="10" t="str">
        <x:v>ORIGINAL_LEDGER</x:v>
      </x:c>
      <x:c r="F4593" s="10" t="str">
        <x:v>FAIL</x:v>
      </x:c>
      <x:c r="G4593" s="10" t="str">
        <x:v>FAIL</x:v>
      </x:c>
      <x:c r="H4593" s="10" t="str">
        <x:v>EXECUTED</x:v>
      </x:c>
      <x:c r="I4593" s="10" t="str">
        <x:v>PARSED</x:v>
      </x:c>
      <x:c r="J4593" s="10" t="str">
        <x:v>SINGLESHOT_CAPTURED_DIAGNOSTIC_PASS</x:v>
      </x:c>
      <x:c r="K4593" s="10" t="str">
        <x:v>e8a4e33cbd2bdab50bc7db85255c612e400d0c73fedeb143ed64dfdea1e7b267</x:v>
      </x:c>
      <x:c r="L4593" s="10" t="str">
        <x:v>historical_three</x:v>
      </x:c>
      <x:c r="M4593" s="10" t="n">
        <x:v>1</x:v>
      </x:c>
      <x:c r="N4593" s="10" t="n">
        <x:v>0</x:v>
      </x:c>
      <x:c r="O4593" s="10" t="n">
        <x:v>0</x:v>
      </x:c>
      <x:c r="P4593" s="9" t="str">
        <x:f>'CaseReview'!U221</x:f>
        <x:v>FAIL</x:v>
      </x:c>
      <x:c r="Q4593" s="9" t="n">
        <x:f>IF(AND(T4593=1,G4593=P4593),1,0)</x:f>
        <x:v>1</x:v>
      </x:c>
      <x:c r="R4593" s="9" t="n">
        <x:f>IF(AND(T4593=1,G4593="PASS",P4593="FAIL"),1,0)</x:f>
        <x:v>0</x:v>
      </x:c>
      <x:c r="S4593" s="9" t="n">
        <x:f>IF(AND(T4593=1,G4593="FAIL",P4593="PASS"),1,0)</x:f>
        <x:v>0</x:v>
      </x:c>
      <x:c r="T4593" s="9" t="n">
        <x:v>1</x:v>
      </x:c>
      <x:c r="U4593" s="9" t="n">
        <x:v>6</x:v>
      </x:c>
      <x:c r="V4593" s="9" t="str">
        <x:v>MVP/SHACL_GENERATION_PIPELINE/experiments/LUNA_CONTEXTUAL_SINGLESHOT/RUN_01/runs/RUN-I2-043-20260831T143742176920Z/artifacts/attempt_01/extracted_shape.ttl</x:v>
      </x:c>
    </x:row>
    <x:row r="4594" ht="22" customHeight="1">
      <x:c r="A4594" s="10" t="str">
        <x:v>SINGLESHOT</x:v>
      </x:c>
      <x:c r="B4594" s="10" t="str">
        <x:v>I2-043</x:v>
      </x:c>
      <x:c r="C4594" s="10" t="str">
        <x:v>I2-043-F03</x:v>
      </x:c>
      <x:c r="D4594" s="10" t="str">
        <x:v>RUN_01</x:v>
      </x:c>
      <x:c r="E4594" s="10" t="str">
        <x:v>ORIGINAL_LEDGER</x:v>
      </x:c>
      <x:c r="F4594" s="10" t="str">
        <x:v>FAIL</x:v>
      </x:c>
      <x:c r="G4594" s="10" t="str">
        <x:v>FAIL</x:v>
      </x:c>
      <x:c r="H4594" s="10" t="str">
        <x:v>EXECUTED</x:v>
      </x:c>
      <x:c r="I4594" s="10" t="str">
        <x:v>PARSED</x:v>
      </x:c>
      <x:c r="J4594" s="10" t="str">
        <x:v>SINGLESHOT_CAPTURED_DIAGNOSTIC_PASS</x:v>
      </x:c>
      <x:c r="K4594" s="10" t="str">
        <x:v>e8a4e33cbd2bdab50bc7db85255c612e400d0c73fedeb143ed64dfdea1e7b267</x:v>
      </x:c>
      <x:c r="L4594" s="10" t="str">
        <x:v>historical_three</x:v>
      </x:c>
      <x:c r="M4594" s="10" t="n">
        <x:v>1</x:v>
      </x:c>
      <x:c r="N4594" s="10" t="n">
        <x:v>0</x:v>
      </x:c>
      <x:c r="O4594" s="10" t="n">
        <x:v>0</x:v>
      </x:c>
      <x:c r="P4594" s="9" t="str">
        <x:f>'CaseReview'!U222</x:f>
        <x:v>FAIL</x:v>
      </x:c>
      <x:c r="Q4594" s="9" t="n">
        <x:f>IF(AND(T4594=1,G4594=P4594),1,0)</x:f>
        <x:v>1</x:v>
      </x:c>
      <x:c r="R4594" s="9" t="n">
        <x:f>IF(AND(T4594=1,G4594="PASS",P4594="FAIL"),1,0)</x:f>
        <x:v>0</x:v>
      </x:c>
      <x:c r="S4594" s="9" t="n">
        <x:f>IF(AND(T4594=1,G4594="FAIL",P4594="PASS"),1,0)</x:f>
        <x:v>0</x:v>
      </x:c>
      <x:c r="T4594" s="9" t="n">
        <x:v>1</x:v>
      </x:c>
      <x:c r="U4594" s="9" t="n">
        <x:v>6</x:v>
      </x:c>
      <x:c r="V4594" s="9" t="str">
        <x:v>MVP/SHACL_GENERATION_PIPELINE/experiments/LUNA_CONTEXTUAL_SINGLESHOT/RUN_01/runs/RUN-I2-043-20260831T143742176920Z/artifacts/attempt_01/extracted_shape.ttl</x:v>
      </x:c>
    </x:row>
    <x:row r="4595" ht="22" customHeight="1">
      <x:c r="A4595" s="10" t="str">
        <x:v>SINGLESHOT</x:v>
      </x:c>
      <x:c r="B4595" s="10" t="str">
        <x:v>I2-043</x:v>
      </x:c>
      <x:c r="C4595" s="10" t="str">
        <x:v>I2-043-F04</x:v>
      </x:c>
      <x:c r="D4595" s="10" t="str">
        <x:v>RUN_01</x:v>
      </x:c>
      <x:c r="E4595" s="10" t="str">
        <x:v>ORIGINAL_LEDGER</x:v>
      </x:c>
      <x:c r="F4595" s="10" t="str">
        <x:v>FAIL</x:v>
      </x:c>
      <x:c r="G4595" s="10" t="str">
        <x:v>FAIL</x:v>
      </x:c>
      <x:c r="H4595" s="10" t="str">
        <x:v>EXECUTED</x:v>
      </x:c>
      <x:c r="I4595" s="10" t="str">
        <x:v>PARSED</x:v>
      </x:c>
      <x:c r="J4595" s="10" t="str">
        <x:v>SINGLESHOT_CAPTURED_DIAGNOSTIC_PASS</x:v>
      </x:c>
      <x:c r="K4595" s="10" t="str">
        <x:v>e8a4e33cbd2bdab50bc7db85255c612e400d0c73fedeb143ed64dfdea1e7b267</x:v>
      </x:c>
      <x:c r="L4595" s="10" t="str">
        <x:v>historical_three</x:v>
      </x:c>
      <x:c r="M4595" s="10" t="n">
        <x:v>1</x:v>
      </x:c>
      <x:c r="N4595" s="10" t="n">
        <x:v>0</x:v>
      </x:c>
      <x:c r="O4595" s="10" t="n">
        <x:v>0</x:v>
      </x:c>
      <x:c r="P4595" s="9" t="str">
        <x:f>'CaseReview'!U223</x:f>
        <x:v>FAIL</x:v>
      </x:c>
      <x:c r="Q4595" s="9" t="n">
        <x:f>IF(AND(T4595=1,G4595=P4595),1,0)</x:f>
        <x:v>1</x:v>
      </x:c>
      <x:c r="R4595" s="9" t="n">
        <x:f>IF(AND(T4595=1,G4595="PASS",P4595="FAIL"),1,0)</x:f>
        <x:v>0</x:v>
      </x:c>
      <x:c r="S4595" s="9" t="n">
        <x:f>IF(AND(T4595=1,G4595="FAIL",P4595="PASS"),1,0)</x:f>
        <x:v>0</x:v>
      </x:c>
      <x:c r="T4595" s="9" t="n">
        <x:v>1</x:v>
      </x:c>
      <x:c r="U4595" s="9" t="n">
        <x:v>6</x:v>
      </x:c>
      <x:c r="V4595" s="9" t="str">
        <x:v>MVP/SHACL_GENERATION_PIPELINE/experiments/LUNA_CONTEXTUAL_SINGLESHOT/RUN_01/runs/RUN-I2-043-20260831T143742176920Z/artifacts/attempt_01/extracted_shape.ttl</x:v>
      </x:c>
    </x:row>
    <x:row r="4596" ht="22" customHeight="1">
      <x:c r="A4596" s="10" t="str">
        <x:v>SINGLESHOT</x:v>
      </x:c>
      <x:c r="B4596" s="10" t="str">
        <x:v>I2-043</x:v>
      </x:c>
      <x:c r="C4596" s="10" t="str">
        <x:v>I2-043-F05</x:v>
      </x:c>
      <x:c r="D4596" s="10" t="str">
        <x:v>RUN_01</x:v>
      </x:c>
      <x:c r="E4596" s="10" t="str">
        <x:v>ORIGINAL_LEDGER</x:v>
      </x:c>
      <x:c r="F4596" s="10" t="str">
        <x:v>FAIL</x:v>
      </x:c>
      <x:c r="G4596" s="10" t="str">
        <x:v>FAIL</x:v>
      </x:c>
      <x:c r="H4596" s="10" t="str">
        <x:v>EXECUTED</x:v>
      </x:c>
      <x:c r="I4596" s="10" t="str">
        <x:v>PARSED</x:v>
      </x:c>
      <x:c r="J4596" s="10" t="str">
        <x:v>SINGLESHOT_CAPTURED_DIAGNOSTIC_PASS</x:v>
      </x:c>
      <x:c r="K4596" s="10" t="str">
        <x:v>e8a4e33cbd2bdab50bc7db85255c612e400d0c73fedeb143ed64dfdea1e7b267</x:v>
      </x:c>
      <x:c r="L4596" s="10" t="str">
        <x:v>historical_three</x:v>
      </x:c>
      <x:c r="M4596" s="10" t="n">
        <x:v>1</x:v>
      </x:c>
      <x:c r="N4596" s="10" t="n">
        <x:v>0</x:v>
      </x:c>
      <x:c r="O4596" s="10" t="n">
        <x:v>0</x:v>
      </x:c>
      <x:c r="P4596" s="9" t="str">
        <x:f>'CaseReview'!U224</x:f>
        <x:v>FAIL</x:v>
      </x:c>
      <x:c r="Q4596" s="9" t="n">
        <x:f>IF(AND(T4596=1,G4596=P4596),1,0)</x:f>
        <x:v>1</x:v>
      </x:c>
      <x:c r="R4596" s="9" t="n">
        <x:f>IF(AND(T4596=1,G4596="PASS",P4596="FAIL"),1,0)</x:f>
        <x:v>0</x:v>
      </x:c>
      <x:c r="S4596" s="9" t="n">
        <x:f>IF(AND(T4596=1,G4596="FAIL",P4596="PASS"),1,0)</x:f>
        <x:v>0</x:v>
      </x:c>
      <x:c r="T4596" s="9" t="n">
        <x:v>1</x:v>
      </x:c>
      <x:c r="U4596" s="9" t="n">
        <x:v>6</x:v>
      </x:c>
      <x:c r="V4596" s="9" t="str">
        <x:v>MVP/SHACL_GENERATION_PIPELINE/experiments/LUNA_CONTEXTUAL_SINGLESHOT/RUN_01/runs/RUN-I2-043-20260831T143742176920Z/artifacts/attempt_01/extracted_shape.ttl</x:v>
      </x:c>
    </x:row>
    <x:row r="4597" ht="22" customHeight="1">
      <x:c r="A4597" s="10" t="str">
        <x:v>SINGLESHOT</x:v>
      </x:c>
      <x:c r="B4597" s="10" t="str">
        <x:v>I2-043</x:v>
      </x:c>
      <x:c r="C4597" s="10" t="str">
        <x:v>I2-043-P01</x:v>
      </x:c>
      <x:c r="D4597" s="10" t="str">
        <x:v>RUN_01</x:v>
      </x:c>
      <x:c r="E4597" s="10" t="str">
        <x:v>ORIGINAL_LEDGER</x:v>
      </x:c>
      <x:c r="F4597" s="10" t="str">
        <x:v>PASS</x:v>
      </x:c>
      <x:c r="G4597" s="10" t="str">
        <x:v>PASS</x:v>
      </x:c>
      <x:c r="H4597" s="10" t="str">
        <x:v>EXECUTED</x:v>
      </x:c>
      <x:c r="I4597" s="10" t="str">
        <x:v>PARSED</x:v>
      </x:c>
      <x:c r="J4597" s="10" t="str">
        <x:v>SINGLESHOT_CAPTURED_DIAGNOSTIC_PASS</x:v>
      </x:c>
      <x:c r="K4597" s="10" t="str">
        <x:v>e8a4e33cbd2bdab50bc7db85255c612e400d0c73fedeb143ed64dfdea1e7b267</x:v>
      </x:c>
      <x:c r="L4597" s="10" t="str">
        <x:v>historical_three</x:v>
      </x:c>
      <x:c r="M4597" s="10" t="n">
        <x:v>1</x:v>
      </x:c>
      <x:c r="N4597" s="10" t="n">
        <x:v>0</x:v>
      </x:c>
      <x:c r="O4597" s="10" t="n">
        <x:v>0</x:v>
      </x:c>
      <x:c r="P4597" s="9" t="str">
        <x:f>'CaseReview'!U225</x:f>
        <x:v>PASS</x:v>
      </x:c>
      <x:c r="Q4597" s="9" t="n">
        <x:f>IF(AND(T4597=1,G4597=P4597),1,0)</x:f>
        <x:v>1</x:v>
      </x:c>
      <x:c r="R4597" s="9" t="n">
        <x:f>IF(AND(T4597=1,G4597="PASS",P4597="FAIL"),1,0)</x:f>
        <x:v>0</x:v>
      </x:c>
      <x:c r="S4597" s="9" t="n">
        <x:f>IF(AND(T4597=1,G4597="FAIL",P4597="PASS"),1,0)</x:f>
        <x:v>0</x:v>
      </x:c>
      <x:c r="T4597" s="9" t="n">
        <x:v>1</x:v>
      </x:c>
      <x:c r="U4597" s="9" t="n">
        <x:v>6</x:v>
      </x:c>
      <x:c r="V4597" s="9" t="str">
        <x:v>MVP/SHACL_GENERATION_PIPELINE/experiments/LUNA_CONTEXTUAL_SINGLESHOT/RUN_01/runs/RUN-I2-043-20260831T143742176920Z/artifacts/attempt_01/extracted_shape.ttl</x:v>
      </x:c>
    </x:row>
    <x:row r="4598" ht="22" customHeight="1">
      <x:c r="A4598" s="10" t="str">
        <x:v>SINGLESHOT</x:v>
      </x:c>
      <x:c r="B4598" s="10" t="str">
        <x:v>I2-046</x:v>
      </x:c>
      <x:c r="C4598" s="10" t="str">
        <x:v>I2-046-G-F01</x:v>
      </x:c>
      <x:c r="D4598" s="10" t="str">
        <x:v>RUN_01</x:v>
      </x:c>
      <x:c r="E4598" s="10" t="str">
        <x:v>ORIGINAL_LEDGER</x:v>
      </x:c>
      <x:c r="F4598" s="10" t="str">
        <x:v>FAIL</x:v>
      </x:c>
      <x:c r="G4598" s="10" t="str">
        <x:v>NO_VERDICT</x:v>
      </x:c>
      <x:c r="H4598" s="10" t="str">
        <x:v>INFRASTRUCTURE_FAILURE</x:v>
      </x:c>
      <x:c r="I4598" s="10" t="str">
        <x:v>NOT_PARSED</x:v>
      </x:c>
      <x:c r="J4598" s="10" t="str">
        <x:v>SINGLESHOT_CAPTURED_DIAGNOSTIC_FAIL</x:v>
      </x:c>
      <x:c r="K4598" s="10" t="str">
        <x:v>797cfaa7c446cf72b839fb7559b8d79380d6fca4c77166ce7a9b375782f056f7</x:v>
      </x:c>
      <x:c r="L4598" s="10" t="str">
        <x:v>historical_three</x:v>
      </x:c>
      <x:c r="M4598" s="10" t="n">
        <x:v>0</x:v>
      </x:c>
      <x:c r="N4598" s="10" t="n">
        <x:v>0</x:v>
      </x:c>
      <x:c r="O4598" s="10" t="n">
        <x:v>0</x:v>
      </x:c>
      <x:c r="P4598" s="9" t="str">
        <x:f>'CaseReview'!U226</x:f>
        <x:v>FAIL</x:v>
      </x:c>
      <x:c r="Q4598" s="9" t="n">
        <x:f>IF(AND(T4598=1,G4598=P4598),1,0)</x:f>
        <x:v>0</x:v>
      </x:c>
      <x:c r="R4598" s="9" t="n">
        <x:f>IF(AND(T4598=1,G4598="PASS",P4598="FAIL"),1,0)</x:f>
        <x:v>0</x:v>
      </x:c>
      <x:c r="S4598" s="9" t="n">
        <x:f>IF(AND(T4598=1,G4598="FAIL",P4598="PASS"),1,0)</x:f>
        <x:v>0</x:v>
      </x:c>
      <x:c r="T4598" s="9" t="n">
        <x:v>0</x:v>
      </x:c>
      <x:c r="U4598" s="9" t="n">
        <x:v>10</x:v>
      </x:c>
      <x:c r="V4598" s="9" t="str">
        <x:v>MVP/SHACL_GENERATION_PIPELINE/experiments/LUNA_CONTEXTUAL_SINGLESHOT/RUN_01/runs/RUN-I2-046-20260831T143756121558Z/artifacts/attempt_01/extracted_shape.ttl</x:v>
      </x:c>
    </x:row>
    <x:row r="4599" ht="22" customHeight="1">
      <x:c r="A4599" s="10" t="str">
        <x:v>SINGLESHOT</x:v>
      </x:c>
      <x:c r="B4599" s="10" t="str">
        <x:v>I2-046</x:v>
      </x:c>
      <x:c r="C4599" s="10" t="str">
        <x:v>I2-046-G-F02</x:v>
      </x:c>
      <x:c r="D4599" s="10" t="str">
        <x:v>RUN_01</x:v>
      </x:c>
      <x:c r="E4599" s="10" t="str">
        <x:v>ORIGINAL_LEDGER</x:v>
      </x:c>
      <x:c r="F4599" s="10" t="str">
        <x:v>FAIL</x:v>
      </x:c>
      <x:c r="G4599" s="10" t="str">
        <x:v>NO_VERDICT</x:v>
      </x:c>
      <x:c r="H4599" s="10" t="str">
        <x:v>INFRASTRUCTURE_FAILURE</x:v>
      </x:c>
      <x:c r="I4599" s="10" t="str">
        <x:v>NOT_PARSED</x:v>
      </x:c>
      <x:c r="J4599" s="10" t="str">
        <x:v>SINGLESHOT_CAPTURED_DIAGNOSTIC_FAIL</x:v>
      </x:c>
      <x:c r="K4599" s="10" t="str">
        <x:v>797cfaa7c446cf72b839fb7559b8d79380d6fca4c77166ce7a9b375782f056f7</x:v>
      </x:c>
      <x:c r="L4599" s="10" t="str">
        <x:v>historical_three</x:v>
      </x:c>
      <x:c r="M4599" s="10" t="n">
        <x:v>0</x:v>
      </x:c>
      <x:c r="N4599" s="10" t="n">
        <x:v>0</x:v>
      </x:c>
      <x:c r="O4599" s="10" t="n">
        <x:v>0</x:v>
      </x:c>
      <x:c r="P4599" s="9" t="str">
        <x:f>'CaseReview'!U227</x:f>
        <x:v>FAIL</x:v>
      </x:c>
      <x:c r="Q4599" s="9" t="n">
        <x:f>IF(AND(T4599=1,G4599=P4599),1,0)</x:f>
        <x:v>0</x:v>
      </x:c>
      <x:c r="R4599" s="9" t="n">
        <x:f>IF(AND(T4599=1,G4599="PASS",P4599="FAIL"),1,0)</x:f>
        <x:v>0</x:v>
      </x:c>
      <x:c r="S4599" s="9" t="n">
        <x:f>IF(AND(T4599=1,G4599="FAIL",P4599="PASS"),1,0)</x:f>
        <x:v>0</x:v>
      </x:c>
      <x:c r="T4599" s="9" t="n">
        <x:v>0</x:v>
      </x:c>
      <x:c r="U4599" s="9" t="n">
        <x:v>10</x:v>
      </x:c>
      <x:c r="V4599" s="9" t="str">
        <x:v>MVP/SHACL_GENERATION_PIPELINE/experiments/LUNA_CONTEXTUAL_SINGLESHOT/RUN_01/runs/RUN-I2-046-20260831T143756121558Z/artifacts/attempt_01/extracted_shape.ttl</x:v>
      </x:c>
    </x:row>
    <x:row r="4600" ht="22" customHeight="1">
      <x:c r="A4600" s="10" t="str">
        <x:v>SINGLESHOT</x:v>
      </x:c>
      <x:c r="B4600" s="10" t="str">
        <x:v>I2-046</x:v>
      </x:c>
      <x:c r="C4600" s="10" t="str">
        <x:v>I2-046-G-F03</x:v>
      </x:c>
      <x:c r="D4600" s="10" t="str">
        <x:v>RUN_01</x:v>
      </x:c>
      <x:c r="E4600" s="10" t="str">
        <x:v>ORIGINAL_LEDGER</x:v>
      </x:c>
      <x:c r="F4600" s="10" t="str">
        <x:v>FAIL</x:v>
      </x:c>
      <x:c r="G4600" s="10" t="str">
        <x:v>NO_VERDICT</x:v>
      </x:c>
      <x:c r="H4600" s="10" t="str">
        <x:v>INFRASTRUCTURE_FAILURE</x:v>
      </x:c>
      <x:c r="I4600" s="10" t="str">
        <x:v>NOT_PARSED</x:v>
      </x:c>
      <x:c r="J4600" s="10" t="str">
        <x:v>SINGLESHOT_CAPTURED_DIAGNOSTIC_FAIL</x:v>
      </x:c>
      <x:c r="K4600" s="10" t="str">
        <x:v>797cfaa7c446cf72b839fb7559b8d79380d6fca4c77166ce7a9b375782f056f7</x:v>
      </x:c>
      <x:c r="L4600" s="10" t="str">
        <x:v>historical_three</x:v>
      </x:c>
      <x:c r="M4600" s="10" t="n">
        <x:v>0</x:v>
      </x:c>
      <x:c r="N4600" s="10" t="n">
        <x:v>0</x:v>
      </x:c>
      <x:c r="O4600" s="10" t="n">
        <x:v>0</x:v>
      </x:c>
      <x:c r="P4600" s="9" t="str">
        <x:f>'CaseReview'!U228</x:f>
        <x:v>FAIL</x:v>
      </x:c>
      <x:c r="Q4600" s="9" t="n">
        <x:f>IF(AND(T4600=1,G4600=P4600),1,0)</x:f>
        <x:v>0</x:v>
      </x:c>
      <x:c r="R4600" s="9" t="n">
        <x:f>IF(AND(T4600=1,G4600="PASS",P4600="FAIL"),1,0)</x:f>
        <x:v>0</x:v>
      </x:c>
      <x:c r="S4600" s="9" t="n">
        <x:f>IF(AND(T4600=1,G4600="FAIL",P4600="PASS"),1,0)</x:f>
        <x:v>0</x:v>
      </x:c>
      <x:c r="T4600" s="9" t="n">
        <x:v>0</x:v>
      </x:c>
      <x:c r="U4600" s="9" t="n">
        <x:v>10</x:v>
      </x:c>
      <x:c r="V4600" s="9" t="str">
        <x:v>MVP/SHACL_GENERATION_PIPELINE/experiments/LUNA_CONTEXTUAL_SINGLESHOT/RUN_01/runs/RUN-I2-046-20260831T143756121558Z/artifacts/attempt_01/extracted_shape.ttl</x:v>
      </x:c>
    </x:row>
    <x:row r="4601" ht="22" customHeight="1">
      <x:c r="A4601" s="10" t="str">
        <x:v>SINGLESHOT</x:v>
      </x:c>
      <x:c r="B4601" s="10" t="str">
        <x:v>I2-046</x:v>
      </x:c>
      <x:c r="C4601" s="10" t="str">
        <x:v>I2-046-G-F04</x:v>
      </x:c>
      <x:c r="D4601" s="10" t="str">
        <x:v>RUN_01</x:v>
      </x:c>
      <x:c r="E4601" s="10" t="str">
        <x:v>ORIGINAL_LEDGER</x:v>
      </x:c>
      <x:c r="F4601" s="10" t="str">
        <x:v>FAIL</x:v>
      </x:c>
      <x:c r="G4601" s="10" t="str">
        <x:v>NO_VERDICT</x:v>
      </x:c>
      <x:c r="H4601" s="10" t="str">
        <x:v>INFRASTRUCTURE_FAILURE</x:v>
      </x:c>
      <x:c r="I4601" s="10" t="str">
        <x:v>NOT_PARSED</x:v>
      </x:c>
      <x:c r="J4601" s="10" t="str">
        <x:v>SINGLESHOT_CAPTURED_DIAGNOSTIC_FAIL</x:v>
      </x:c>
      <x:c r="K4601" s="10" t="str">
        <x:v>797cfaa7c446cf72b839fb7559b8d79380d6fca4c77166ce7a9b375782f056f7</x:v>
      </x:c>
      <x:c r="L4601" s="10" t="str">
        <x:v>historical_three</x:v>
      </x:c>
      <x:c r="M4601" s="10" t="n">
        <x:v>0</x:v>
      </x:c>
      <x:c r="N4601" s="10" t="n">
        <x:v>0</x:v>
      </x:c>
      <x:c r="O4601" s="10" t="n">
        <x:v>0</x:v>
      </x:c>
      <x:c r="P4601" s="9" t="str">
        <x:f>'CaseReview'!U229</x:f>
        <x:v>FAIL</x:v>
      </x:c>
      <x:c r="Q4601" s="9" t="n">
        <x:f>IF(AND(T4601=1,G4601=P4601),1,0)</x:f>
        <x:v>0</x:v>
      </x:c>
      <x:c r="R4601" s="9" t="n">
        <x:f>IF(AND(T4601=1,G4601="PASS",P4601="FAIL"),1,0)</x:f>
        <x:v>0</x:v>
      </x:c>
      <x:c r="S4601" s="9" t="n">
        <x:f>IF(AND(T4601=1,G4601="FAIL",P4601="PASS"),1,0)</x:f>
        <x:v>0</x:v>
      </x:c>
      <x:c r="T4601" s="9" t="n">
        <x:v>0</x:v>
      </x:c>
      <x:c r="U4601" s="9" t="n">
        <x:v>10</x:v>
      </x:c>
      <x:c r="V4601" s="9" t="str">
        <x:v>MVP/SHACL_GENERATION_PIPELINE/experiments/LUNA_CONTEXTUAL_SINGLESHOT/RUN_01/runs/RUN-I2-046-20260831T143756121558Z/artifacts/attempt_01/extracted_shape.ttl</x:v>
      </x:c>
    </x:row>
    <x:row r="4602" ht="22" customHeight="1">
      <x:c r="A4602" s="10" t="str">
        <x:v>SINGLESHOT</x:v>
      </x:c>
      <x:c r="B4602" s="10" t="str">
        <x:v>I2-046</x:v>
      </x:c>
      <x:c r="C4602" s="10" t="str">
        <x:v>I2-046-G-F05</x:v>
      </x:c>
      <x:c r="D4602" s="10" t="str">
        <x:v>RUN_01</x:v>
      </x:c>
      <x:c r="E4602" s="10" t="str">
        <x:v>ORIGINAL_LEDGER</x:v>
      </x:c>
      <x:c r="F4602" s="10" t="str">
        <x:v>FAIL</x:v>
      </x:c>
      <x:c r="G4602" s="10" t="str">
        <x:v>NO_VERDICT</x:v>
      </x:c>
      <x:c r="H4602" s="10" t="str">
        <x:v>INFRASTRUCTURE_FAILURE</x:v>
      </x:c>
      <x:c r="I4602" s="10" t="str">
        <x:v>NOT_PARSED</x:v>
      </x:c>
      <x:c r="J4602" s="10" t="str">
        <x:v>SINGLESHOT_CAPTURED_DIAGNOSTIC_FAIL</x:v>
      </x:c>
      <x:c r="K4602" s="10" t="str">
        <x:v>797cfaa7c446cf72b839fb7559b8d79380d6fca4c77166ce7a9b375782f056f7</x:v>
      </x:c>
      <x:c r="L4602" s="10" t="str">
        <x:v>historical_three</x:v>
      </x:c>
      <x:c r="M4602" s="10" t="n">
        <x:v>0</x:v>
      </x:c>
      <x:c r="N4602" s="10" t="n">
        <x:v>0</x:v>
      </x:c>
      <x:c r="O4602" s="10" t="n">
        <x:v>0</x:v>
      </x:c>
      <x:c r="P4602" s="9" t="str">
        <x:f>'CaseReview'!U230</x:f>
        <x:v>FAIL</x:v>
      </x:c>
      <x:c r="Q4602" s="9" t="n">
        <x:f>IF(AND(T4602=1,G4602=P4602),1,0)</x:f>
        <x:v>0</x:v>
      </x:c>
      <x:c r="R4602" s="9" t="n">
        <x:f>IF(AND(T4602=1,G4602="PASS",P4602="FAIL"),1,0)</x:f>
        <x:v>0</x:v>
      </x:c>
      <x:c r="S4602" s="9" t="n">
        <x:f>IF(AND(T4602=1,G4602="FAIL",P4602="PASS"),1,0)</x:f>
        <x:v>0</x:v>
      </x:c>
      <x:c r="T4602" s="9" t="n">
        <x:v>0</x:v>
      </x:c>
      <x:c r="U4602" s="9" t="n">
        <x:v>10</x:v>
      </x:c>
      <x:c r="V4602" s="9" t="str">
        <x:v>MVP/SHACL_GENERATION_PIPELINE/experiments/LUNA_CONTEXTUAL_SINGLESHOT/RUN_01/runs/RUN-I2-046-20260831T143756121558Z/artifacts/attempt_01/extracted_shape.ttl</x:v>
      </x:c>
    </x:row>
    <x:row r="4603" ht="22" customHeight="1">
      <x:c r="A4603" s="10" t="str">
        <x:v>SINGLESHOT</x:v>
      </x:c>
      <x:c r="B4603" s="10" t="str">
        <x:v>I2-046</x:v>
      </x:c>
      <x:c r="C4603" s="10" t="str">
        <x:v>I2-046-G-F06</x:v>
      </x:c>
      <x:c r="D4603" s="10" t="str">
        <x:v>RUN_01</x:v>
      </x:c>
      <x:c r="E4603" s="10" t="str">
        <x:v>ORIGINAL_LEDGER</x:v>
      </x:c>
      <x:c r="F4603" s="10" t="str">
        <x:v>FAIL</x:v>
      </x:c>
      <x:c r="G4603" s="10" t="str">
        <x:v>NO_VERDICT</x:v>
      </x:c>
      <x:c r="H4603" s="10" t="str">
        <x:v>INFRASTRUCTURE_FAILURE</x:v>
      </x:c>
      <x:c r="I4603" s="10" t="str">
        <x:v>NOT_PARSED</x:v>
      </x:c>
      <x:c r="J4603" s="10" t="str">
        <x:v>SINGLESHOT_CAPTURED_DIAGNOSTIC_FAIL</x:v>
      </x:c>
      <x:c r="K4603" s="10" t="str">
        <x:v>797cfaa7c446cf72b839fb7559b8d79380d6fca4c77166ce7a9b375782f056f7</x:v>
      </x:c>
      <x:c r="L4603" s="10" t="str">
        <x:v>historical_three</x:v>
      </x:c>
      <x:c r="M4603" s="10" t="n">
        <x:v>0</x:v>
      </x:c>
      <x:c r="N4603" s="10" t="n">
        <x:v>0</x:v>
      </x:c>
      <x:c r="O4603" s="10" t="n">
        <x:v>0</x:v>
      </x:c>
      <x:c r="P4603" s="9" t="str">
        <x:f>'CaseReview'!U231</x:f>
        <x:v>FAIL</x:v>
      </x:c>
      <x:c r="Q4603" s="9" t="n">
        <x:f>IF(AND(T4603=1,G4603=P4603),1,0)</x:f>
        <x:v>0</x:v>
      </x:c>
      <x:c r="R4603" s="9" t="n">
        <x:f>IF(AND(T4603=1,G4603="PASS",P4603="FAIL"),1,0)</x:f>
        <x:v>0</x:v>
      </x:c>
      <x:c r="S4603" s="9" t="n">
        <x:f>IF(AND(T4603=1,G4603="FAIL",P4603="PASS"),1,0)</x:f>
        <x:v>0</x:v>
      </x:c>
      <x:c r="T4603" s="9" t="n">
        <x:v>0</x:v>
      </x:c>
      <x:c r="U4603" s="9" t="n">
        <x:v>10</x:v>
      </x:c>
      <x:c r="V4603" s="9" t="str">
        <x:v>MVP/SHACL_GENERATION_PIPELINE/experiments/LUNA_CONTEXTUAL_SINGLESHOT/RUN_01/runs/RUN-I2-046-20260831T143756121558Z/artifacts/attempt_01/extracted_shape.ttl</x:v>
      </x:c>
    </x:row>
    <x:row r="4604" ht="22" customHeight="1">
      <x:c r="A4604" s="10" t="str">
        <x:v>SINGLESHOT</x:v>
      </x:c>
      <x:c r="B4604" s="10" t="str">
        <x:v>I2-046</x:v>
      </x:c>
      <x:c r="C4604" s="10" t="str">
        <x:v>I2-046-G-P01</x:v>
      </x:c>
      <x:c r="D4604" s="10" t="str">
        <x:v>RUN_01</x:v>
      </x:c>
      <x:c r="E4604" s="10" t="str">
        <x:v>ORIGINAL_LEDGER</x:v>
      </x:c>
      <x:c r="F4604" s="10" t="str">
        <x:v>PASS</x:v>
      </x:c>
      <x:c r="G4604" s="10" t="str">
        <x:v>NO_VERDICT</x:v>
      </x:c>
      <x:c r="H4604" s="10" t="str">
        <x:v>INFRASTRUCTURE_FAILURE</x:v>
      </x:c>
      <x:c r="I4604" s="10" t="str">
        <x:v>NOT_PARSED</x:v>
      </x:c>
      <x:c r="J4604" s="10" t="str">
        <x:v>SINGLESHOT_CAPTURED_DIAGNOSTIC_FAIL</x:v>
      </x:c>
      <x:c r="K4604" s="10" t="str">
        <x:v>797cfaa7c446cf72b839fb7559b8d79380d6fca4c77166ce7a9b375782f056f7</x:v>
      </x:c>
      <x:c r="L4604" s="10" t="str">
        <x:v>historical_three</x:v>
      </x:c>
      <x:c r="M4604" s="10" t="n">
        <x:v>0</x:v>
      </x:c>
      <x:c r="N4604" s="10" t="n">
        <x:v>0</x:v>
      </x:c>
      <x:c r="O4604" s="10" t="n">
        <x:v>0</x:v>
      </x:c>
      <x:c r="P4604" s="9" t="str">
        <x:f>'CaseReview'!U232</x:f>
        <x:v>PASS</x:v>
      </x:c>
      <x:c r="Q4604" s="9" t="n">
        <x:f>IF(AND(T4604=1,G4604=P4604),1,0)</x:f>
        <x:v>0</x:v>
      </x:c>
      <x:c r="R4604" s="9" t="n">
        <x:f>IF(AND(T4604=1,G4604="PASS",P4604="FAIL"),1,0)</x:f>
        <x:v>0</x:v>
      </x:c>
      <x:c r="S4604" s="9" t="n">
        <x:f>IF(AND(T4604=1,G4604="FAIL",P4604="PASS"),1,0)</x:f>
        <x:v>0</x:v>
      </x:c>
      <x:c r="T4604" s="9" t="n">
        <x:v>0</x:v>
      </x:c>
      <x:c r="U4604" s="9" t="n">
        <x:v>10</x:v>
      </x:c>
      <x:c r="V4604" s="9" t="str">
        <x:v>MVP/SHACL_GENERATION_PIPELINE/experiments/LUNA_CONTEXTUAL_SINGLESHOT/RUN_01/runs/RUN-I2-046-20260831T143756121558Z/artifacts/attempt_01/extracted_shape.ttl</x:v>
      </x:c>
    </x:row>
    <x:row r="4605" ht="22" customHeight="1">
      <x:c r="A4605" s="10" t="str">
        <x:v>SINGLESHOT</x:v>
      </x:c>
      <x:c r="B4605" s="10" t="str">
        <x:v>I2-046</x:v>
      </x:c>
      <x:c r="C4605" s="10" t="str">
        <x:v>I2-046-G-P02</x:v>
      </x:c>
      <x:c r="D4605" s="10" t="str">
        <x:v>RUN_01</x:v>
      </x:c>
      <x:c r="E4605" s="10" t="str">
        <x:v>ORIGINAL_LEDGER</x:v>
      </x:c>
      <x:c r="F4605" s="10" t="str">
        <x:v>PASS</x:v>
      </x:c>
      <x:c r="G4605" s="10" t="str">
        <x:v>NO_VERDICT</x:v>
      </x:c>
      <x:c r="H4605" s="10" t="str">
        <x:v>INFRASTRUCTURE_FAILURE</x:v>
      </x:c>
      <x:c r="I4605" s="10" t="str">
        <x:v>NOT_PARSED</x:v>
      </x:c>
      <x:c r="J4605" s="10" t="str">
        <x:v>SINGLESHOT_CAPTURED_DIAGNOSTIC_FAIL</x:v>
      </x:c>
      <x:c r="K4605" s="10" t="str">
        <x:v>797cfaa7c446cf72b839fb7559b8d79380d6fca4c77166ce7a9b375782f056f7</x:v>
      </x:c>
      <x:c r="L4605" s="10" t="str">
        <x:v>historical_three</x:v>
      </x:c>
      <x:c r="M4605" s="10" t="n">
        <x:v>0</x:v>
      </x:c>
      <x:c r="N4605" s="10" t="n">
        <x:v>0</x:v>
      </x:c>
      <x:c r="O4605" s="10" t="n">
        <x:v>0</x:v>
      </x:c>
      <x:c r="P4605" s="9" t="str">
        <x:f>'CaseReview'!U233</x:f>
        <x:v>PASS</x:v>
      </x:c>
      <x:c r="Q4605" s="9" t="n">
        <x:f>IF(AND(T4605=1,G4605=P4605),1,0)</x:f>
        <x:v>0</x:v>
      </x:c>
      <x:c r="R4605" s="9" t="n">
        <x:f>IF(AND(T4605=1,G4605="PASS",P4605="FAIL"),1,0)</x:f>
        <x:v>0</x:v>
      </x:c>
      <x:c r="S4605" s="9" t="n">
        <x:f>IF(AND(T4605=1,G4605="FAIL",P4605="PASS"),1,0)</x:f>
        <x:v>0</x:v>
      </x:c>
      <x:c r="T4605" s="9" t="n">
        <x:v>0</x:v>
      </x:c>
      <x:c r="U4605" s="9" t="n">
        <x:v>10</x:v>
      </x:c>
      <x:c r="V4605" s="9" t="str">
        <x:v>MVP/SHACL_GENERATION_PIPELINE/experiments/LUNA_CONTEXTUAL_SINGLESHOT/RUN_01/runs/RUN-I2-046-20260831T143756121558Z/artifacts/attempt_01/extracted_shape.ttl</x:v>
      </x:c>
    </x:row>
    <x:row r="4606" ht="22" customHeight="1">
      <x:c r="A4606" s="10" t="str">
        <x:v>SINGLESHOT</x:v>
      </x:c>
      <x:c r="B4606" s="10" t="str">
        <x:v>I2-046</x:v>
      </x:c>
      <x:c r="C4606" s="10" t="str">
        <x:v>I2-046-G-P03</x:v>
      </x:c>
      <x:c r="D4606" s="10" t="str">
        <x:v>RUN_01</x:v>
      </x:c>
      <x:c r="E4606" s="10" t="str">
        <x:v>ORIGINAL_LEDGER</x:v>
      </x:c>
      <x:c r="F4606" s="10" t="str">
        <x:v>PASS</x:v>
      </x:c>
      <x:c r="G4606" s="10" t="str">
        <x:v>NO_VERDICT</x:v>
      </x:c>
      <x:c r="H4606" s="10" t="str">
        <x:v>INFRASTRUCTURE_FAILURE</x:v>
      </x:c>
      <x:c r="I4606" s="10" t="str">
        <x:v>NOT_PARSED</x:v>
      </x:c>
      <x:c r="J4606" s="10" t="str">
        <x:v>SINGLESHOT_CAPTURED_DIAGNOSTIC_FAIL</x:v>
      </x:c>
      <x:c r="K4606" s="10" t="str">
        <x:v>797cfaa7c446cf72b839fb7559b8d79380d6fca4c77166ce7a9b375782f056f7</x:v>
      </x:c>
      <x:c r="L4606" s="10" t="str">
        <x:v>historical_three</x:v>
      </x:c>
      <x:c r="M4606" s="10" t="n">
        <x:v>0</x:v>
      </x:c>
      <x:c r="N4606" s="10" t="n">
        <x:v>0</x:v>
      </x:c>
      <x:c r="O4606" s="10" t="n">
        <x:v>0</x:v>
      </x:c>
      <x:c r="P4606" s="9" t="str">
        <x:f>'CaseReview'!U234</x:f>
        <x:v>PASS</x:v>
      </x:c>
      <x:c r="Q4606" s="9" t="n">
        <x:f>IF(AND(T4606=1,G4606=P4606),1,0)</x:f>
        <x:v>0</x:v>
      </x:c>
      <x:c r="R4606" s="9" t="n">
        <x:f>IF(AND(T4606=1,G4606="PASS",P4606="FAIL"),1,0)</x:f>
        <x:v>0</x:v>
      </x:c>
      <x:c r="S4606" s="9" t="n">
        <x:f>IF(AND(T4606=1,G4606="FAIL",P4606="PASS"),1,0)</x:f>
        <x:v>0</x:v>
      </x:c>
      <x:c r="T4606" s="9" t="n">
        <x:v>0</x:v>
      </x:c>
      <x:c r="U4606" s="9" t="n">
        <x:v>10</x:v>
      </x:c>
      <x:c r="V4606" s="9" t="str">
        <x:v>MVP/SHACL_GENERATION_PIPELINE/experiments/LUNA_CONTEXTUAL_SINGLESHOT/RUN_01/runs/RUN-I2-046-20260831T143756121558Z/artifacts/attempt_01/extracted_shape.ttl</x:v>
      </x:c>
    </x:row>
    <x:row r="4607" ht="22" customHeight="1">
      <x:c r="A4607" s="10" t="str">
        <x:v>SINGLESHOT</x:v>
      </x:c>
      <x:c r="B4607" s="10" t="str">
        <x:v>I2-046</x:v>
      </x:c>
      <x:c r="C4607" s="10" t="str">
        <x:v>I2-046-G-P04</x:v>
      </x:c>
      <x:c r="D4607" s="10" t="str">
        <x:v>RUN_01</x:v>
      </x:c>
      <x:c r="E4607" s="10" t="str">
        <x:v>ORIGINAL_LEDGER</x:v>
      </x:c>
      <x:c r="F4607" s="10" t="str">
        <x:v>PASS</x:v>
      </x:c>
      <x:c r="G4607" s="10" t="str">
        <x:v>NO_VERDICT</x:v>
      </x:c>
      <x:c r="H4607" s="10" t="str">
        <x:v>INFRASTRUCTURE_FAILURE</x:v>
      </x:c>
      <x:c r="I4607" s="10" t="str">
        <x:v>NOT_PARSED</x:v>
      </x:c>
      <x:c r="J4607" s="10" t="str">
        <x:v>SINGLESHOT_CAPTURED_DIAGNOSTIC_FAIL</x:v>
      </x:c>
      <x:c r="K4607" s="10" t="str">
        <x:v>797cfaa7c446cf72b839fb7559b8d79380d6fca4c77166ce7a9b375782f056f7</x:v>
      </x:c>
      <x:c r="L4607" s="10" t="str">
        <x:v>historical_three</x:v>
      </x:c>
      <x:c r="M4607" s="10" t="n">
        <x:v>0</x:v>
      </x:c>
      <x:c r="N4607" s="10" t="n">
        <x:v>0</x:v>
      </x:c>
      <x:c r="O4607" s="10" t="n">
        <x:v>0</x:v>
      </x:c>
      <x:c r="P4607" s="9" t="str">
        <x:f>'CaseReview'!U235</x:f>
        <x:v>PASS</x:v>
      </x:c>
      <x:c r="Q4607" s="9" t="n">
        <x:f>IF(AND(T4607=1,G4607=P4607),1,0)</x:f>
        <x:v>0</x:v>
      </x:c>
      <x:c r="R4607" s="9" t="n">
        <x:f>IF(AND(T4607=1,G4607="PASS",P4607="FAIL"),1,0)</x:f>
        <x:v>0</x:v>
      </x:c>
      <x:c r="S4607" s="9" t="n">
        <x:f>IF(AND(T4607=1,G4607="FAIL",P4607="PASS"),1,0)</x:f>
        <x:v>0</x:v>
      </x:c>
      <x:c r="T4607" s="9" t="n">
        <x:v>0</x:v>
      </x:c>
      <x:c r="U4607" s="9" t="n">
        <x:v>10</x:v>
      </x:c>
      <x:c r="V4607" s="9" t="str">
        <x:v>MVP/SHACL_GENERATION_PIPELINE/experiments/LUNA_CONTEXTUAL_SINGLESHOT/RUN_01/runs/RUN-I2-046-20260831T143756121558Z/artifacts/attempt_01/extracted_shape.ttl</x:v>
      </x:c>
    </x:row>
    <x:row r="4608" ht="22" customHeight="1">
      <x:c r="A4608" s="10" t="str">
        <x:v>SINGLESHOT</x:v>
      </x:c>
      <x:c r="B4608" s="10" t="str">
        <x:v>I2-047</x:v>
      </x:c>
      <x:c r="C4608" s="10" t="str">
        <x:v>I2-047-G-F01</x:v>
      </x:c>
      <x:c r="D4608" s="10" t="str">
        <x:v>RUN_01</x:v>
      </x:c>
      <x:c r="E4608" s="10" t="str">
        <x:v>ORIGINAL_LEDGER</x:v>
      </x:c>
      <x:c r="F4608" s="10" t="str">
        <x:v>FAIL</x:v>
      </x:c>
      <x:c r="G4608" s="10" t="str">
        <x:v>FAIL</x:v>
      </x:c>
      <x:c r="H4608" s="10" t="str">
        <x:v>EXECUTED</x:v>
      </x:c>
      <x:c r="I4608" s="10" t="str">
        <x:v>PARSED</x:v>
      </x:c>
      <x:c r="J4608" s="10" t="str">
        <x:v>SINGLESHOT_CAPTURED_DIAGNOSTIC_PASS</x:v>
      </x:c>
      <x:c r="K4608" s="10" t="str">
        <x:v>6a42fb939479bd0d546413c46eb64e60725a2f52c54b3fa0eabafaa6bd155b74</x:v>
      </x:c>
      <x:c r="L4608" s="10" t="str">
        <x:v>historical_three</x:v>
      </x:c>
      <x:c r="M4608" s="10" t="n">
        <x:v>1</x:v>
      </x:c>
      <x:c r="N4608" s="10" t="n">
        <x:v>0</x:v>
      </x:c>
      <x:c r="O4608" s="10" t="n">
        <x:v>0</x:v>
      </x:c>
      <x:c r="P4608" s="9" t="str">
        <x:f>'CaseReview'!U236</x:f>
        <x:v>FAIL</x:v>
      </x:c>
      <x:c r="Q4608" s="9" t="n">
        <x:f>IF(AND(T4608=1,G4608=P4608),1,0)</x:f>
        <x:v>1</x:v>
      </x:c>
      <x:c r="R4608" s="9" t="n">
        <x:f>IF(AND(T4608=1,G4608="PASS",P4608="FAIL"),1,0)</x:f>
        <x:v>0</x:v>
      </x:c>
      <x:c r="S4608" s="9" t="n">
        <x:f>IF(AND(T4608=1,G4608="FAIL",P4608="PASS"),1,0)</x:f>
        <x:v>0</x:v>
      </x:c>
      <x:c r="T4608" s="9" t="n">
        <x:v>1</x:v>
      </x:c>
      <x:c r="U4608" s="9" t="n">
        <x:v>8</x:v>
      </x:c>
      <x:c r="V4608" s="9" t="str">
        <x:v>MVP/SHACL_GENERATION_PIPELINE/experiments/LUNA_CONTEXTUAL_SINGLESHOT/RUN_01/runs/RUN-I2-047-20260831T143816530828Z/artifacts/attempt_01/extracted_shape.ttl</x:v>
      </x:c>
    </x:row>
    <x:row r="4609" ht="22" customHeight="1">
      <x:c r="A4609" s="10" t="str">
        <x:v>SINGLESHOT</x:v>
      </x:c>
      <x:c r="B4609" s="10" t="str">
        <x:v>I2-047</x:v>
      </x:c>
      <x:c r="C4609" s="10" t="str">
        <x:v>I2-047-G-F02</x:v>
      </x:c>
      <x:c r="D4609" s="10" t="str">
        <x:v>RUN_01</x:v>
      </x:c>
      <x:c r="E4609" s="10" t="str">
        <x:v>ORIGINAL_LEDGER</x:v>
      </x:c>
      <x:c r="F4609" s="10" t="str">
        <x:v>FAIL</x:v>
      </x:c>
      <x:c r="G4609" s="10" t="str">
        <x:v>FAIL</x:v>
      </x:c>
      <x:c r="H4609" s="10" t="str">
        <x:v>EXECUTED</x:v>
      </x:c>
      <x:c r="I4609" s="10" t="str">
        <x:v>PARSED</x:v>
      </x:c>
      <x:c r="J4609" s="10" t="str">
        <x:v>SINGLESHOT_CAPTURED_DIAGNOSTIC_PASS</x:v>
      </x:c>
      <x:c r="K4609" s="10" t="str">
        <x:v>6a42fb939479bd0d546413c46eb64e60725a2f52c54b3fa0eabafaa6bd155b74</x:v>
      </x:c>
      <x:c r="L4609" s="10" t="str">
        <x:v>historical_three</x:v>
      </x:c>
      <x:c r="M4609" s="10" t="n">
        <x:v>1</x:v>
      </x:c>
      <x:c r="N4609" s="10" t="n">
        <x:v>0</x:v>
      </x:c>
      <x:c r="O4609" s="10" t="n">
        <x:v>0</x:v>
      </x:c>
      <x:c r="P4609" s="9" t="str">
        <x:f>'CaseReview'!U237</x:f>
        <x:v>FAIL</x:v>
      </x:c>
      <x:c r="Q4609" s="9" t="n">
        <x:f>IF(AND(T4609=1,G4609=P4609),1,0)</x:f>
        <x:v>1</x:v>
      </x:c>
      <x:c r="R4609" s="9" t="n">
        <x:f>IF(AND(T4609=1,G4609="PASS",P4609="FAIL"),1,0)</x:f>
        <x:v>0</x:v>
      </x:c>
      <x:c r="S4609" s="9" t="n">
        <x:f>IF(AND(T4609=1,G4609="FAIL",P4609="PASS"),1,0)</x:f>
        <x:v>0</x:v>
      </x:c>
      <x:c r="T4609" s="9" t="n">
        <x:v>1</x:v>
      </x:c>
      <x:c r="U4609" s="9" t="n">
        <x:v>8</x:v>
      </x:c>
      <x:c r="V4609" s="9" t="str">
        <x:v>MVP/SHACL_GENERATION_PIPELINE/experiments/LUNA_CONTEXTUAL_SINGLESHOT/RUN_01/runs/RUN-I2-047-20260831T143816530828Z/artifacts/attempt_01/extracted_shape.ttl</x:v>
      </x:c>
    </x:row>
    <x:row r="4610" ht="22" customHeight="1">
      <x:c r="A4610" s="10" t="str">
        <x:v>SINGLESHOT</x:v>
      </x:c>
      <x:c r="B4610" s="10" t="str">
        <x:v>I2-047</x:v>
      </x:c>
      <x:c r="C4610" s="10" t="str">
        <x:v>I2-047-G-F03</x:v>
      </x:c>
      <x:c r="D4610" s="10" t="str">
        <x:v>RUN_01</x:v>
      </x:c>
      <x:c r="E4610" s="10" t="str">
        <x:v>ORIGINAL_LEDGER</x:v>
      </x:c>
      <x:c r="F4610" s="10" t="str">
        <x:v>FAIL</x:v>
      </x:c>
      <x:c r="G4610" s="10" t="str">
        <x:v>FAIL</x:v>
      </x:c>
      <x:c r="H4610" s="10" t="str">
        <x:v>EXECUTED</x:v>
      </x:c>
      <x:c r="I4610" s="10" t="str">
        <x:v>PARSED</x:v>
      </x:c>
      <x:c r="J4610" s="10" t="str">
        <x:v>SINGLESHOT_CAPTURED_DIAGNOSTIC_PASS</x:v>
      </x:c>
      <x:c r="K4610" s="10" t="str">
        <x:v>6a42fb939479bd0d546413c46eb64e60725a2f52c54b3fa0eabafaa6bd155b74</x:v>
      </x:c>
      <x:c r="L4610" s="10" t="str">
        <x:v>historical_three</x:v>
      </x:c>
      <x:c r="M4610" s="10" t="n">
        <x:v>1</x:v>
      </x:c>
      <x:c r="N4610" s="10" t="n">
        <x:v>0</x:v>
      </x:c>
      <x:c r="O4610" s="10" t="n">
        <x:v>0</x:v>
      </x:c>
      <x:c r="P4610" s="9" t="str">
        <x:f>'CaseReview'!U238</x:f>
        <x:v>FAIL</x:v>
      </x:c>
      <x:c r="Q4610" s="9" t="n">
        <x:f>IF(AND(T4610=1,G4610=P4610),1,0)</x:f>
        <x:v>1</x:v>
      </x:c>
      <x:c r="R4610" s="9" t="n">
        <x:f>IF(AND(T4610=1,G4610="PASS",P4610="FAIL"),1,0)</x:f>
        <x:v>0</x:v>
      </x:c>
      <x:c r="S4610" s="9" t="n">
        <x:f>IF(AND(T4610=1,G4610="FAIL",P4610="PASS"),1,0)</x:f>
        <x:v>0</x:v>
      </x:c>
      <x:c r="T4610" s="9" t="n">
        <x:v>1</x:v>
      </x:c>
      <x:c r="U4610" s="9" t="n">
        <x:v>8</x:v>
      </x:c>
      <x:c r="V4610" s="9" t="str">
        <x:v>MVP/SHACL_GENERATION_PIPELINE/experiments/LUNA_CONTEXTUAL_SINGLESHOT/RUN_01/runs/RUN-I2-047-20260831T143816530828Z/artifacts/attempt_01/extracted_shape.ttl</x:v>
      </x:c>
    </x:row>
    <x:row r="4611" ht="22" customHeight="1">
      <x:c r="A4611" s="10" t="str">
        <x:v>SINGLESHOT</x:v>
      </x:c>
      <x:c r="B4611" s="10" t="str">
        <x:v>I2-047</x:v>
      </x:c>
      <x:c r="C4611" s="10" t="str">
        <x:v>I2-047-G-F04</x:v>
      </x:c>
      <x:c r="D4611" s="10" t="str">
        <x:v>RUN_01</x:v>
      </x:c>
      <x:c r="E4611" s="10" t="str">
        <x:v>ORIGINAL_LEDGER</x:v>
      </x:c>
      <x:c r="F4611" s="10" t="str">
        <x:v>FAIL</x:v>
      </x:c>
      <x:c r="G4611" s="10" t="str">
        <x:v>FAIL</x:v>
      </x:c>
      <x:c r="H4611" s="10" t="str">
        <x:v>EXECUTED</x:v>
      </x:c>
      <x:c r="I4611" s="10" t="str">
        <x:v>PARSED</x:v>
      </x:c>
      <x:c r="J4611" s="10" t="str">
        <x:v>SINGLESHOT_CAPTURED_DIAGNOSTIC_PASS</x:v>
      </x:c>
      <x:c r="K4611" s="10" t="str">
        <x:v>6a42fb939479bd0d546413c46eb64e60725a2f52c54b3fa0eabafaa6bd155b74</x:v>
      </x:c>
      <x:c r="L4611" s="10" t="str">
        <x:v>historical_three</x:v>
      </x:c>
      <x:c r="M4611" s="10" t="n">
        <x:v>1</x:v>
      </x:c>
      <x:c r="N4611" s="10" t="n">
        <x:v>0</x:v>
      </x:c>
      <x:c r="O4611" s="10" t="n">
        <x:v>0</x:v>
      </x:c>
      <x:c r="P4611" s="9" t="str">
        <x:f>'CaseReview'!U239</x:f>
        <x:v>FAIL</x:v>
      </x:c>
      <x:c r="Q4611" s="9" t="n">
        <x:f>IF(AND(T4611=1,G4611=P4611),1,0)</x:f>
        <x:v>1</x:v>
      </x:c>
      <x:c r="R4611" s="9" t="n">
        <x:f>IF(AND(T4611=1,G4611="PASS",P4611="FAIL"),1,0)</x:f>
        <x:v>0</x:v>
      </x:c>
      <x:c r="S4611" s="9" t="n">
        <x:f>IF(AND(T4611=1,G4611="FAIL",P4611="PASS"),1,0)</x:f>
        <x:v>0</x:v>
      </x:c>
      <x:c r="T4611" s="9" t="n">
        <x:v>1</x:v>
      </x:c>
      <x:c r="U4611" s="9" t="n">
        <x:v>8</x:v>
      </x:c>
      <x:c r="V4611" s="9" t="str">
        <x:v>MVP/SHACL_GENERATION_PIPELINE/experiments/LUNA_CONTEXTUAL_SINGLESHOT/RUN_01/runs/RUN-I2-047-20260831T143816530828Z/artifacts/attempt_01/extracted_shape.ttl</x:v>
      </x:c>
    </x:row>
    <x:row r="4612" ht="22" customHeight="1">
      <x:c r="A4612" s="10" t="str">
        <x:v>SINGLESHOT</x:v>
      </x:c>
      <x:c r="B4612" s="10" t="str">
        <x:v>I2-047</x:v>
      </x:c>
      <x:c r="C4612" s="10" t="str">
        <x:v>I2-047-G-F05</x:v>
      </x:c>
      <x:c r="D4612" s="10" t="str">
        <x:v>RUN_01</x:v>
      </x:c>
      <x:c r="E4612" s="10" t="str">
        <x:v>ORIGINAL_LEDGER</x:v>
      </x:c>
      <x:c r="F4612" s="10" t="str">
        <x:v>FAIL</x:v>
      </x:c>
      <x:c r="G4612" s="10" t="str">
        <x:v>FAIL</x:v>
      </x:c>
      <x:c r="H4612" s="10" t="str">
        <x:v>EXECUTED</x:v>
      </x:c>
      <x:c r="I4612" s="10" t="str">
        <x:v>PARSED</x:v>
      </x:c>
      <x:c r="J4612" s="10" t="str">
        <x:v>SINGLESHOT_CAPTURED_DIAGNOSTIC_PASS</x:v>
      </x:c>
      <x:c r="K4612" s="10" t="str">
        <x:v>6a42fb939479bd0d546413c46eb64e60725a2f52c54b3fa0eabafaa6bd155b74</x:v>
      </x:c>
      <x:c r="L4612" s="10" t="str">
        <x:v>historical_three</x:v>
      </x:c>
      <x:c r="M4612" s="10" t="n">
        <x:v>1</x:v>
      </x:c>
      <x:c r="N4612" s="10" t="n">
        <x:v>0</x:v>
      </x:c>
      <x:c r="O4612" s="10" t="n">
        <x:v>0</x:v>
      </x:c>
      <x:c r="P4612" s="9" t="str">
        <x:f>'CaseReview'!U240</x:f>
        <x:v>FAIL</x:v>
      </x:c>
      <x:c r="Q4612" s="9" t="n">
        <x:f>IF(AND(T4612=1,G4612=P4612),1,0)</x:f>
        <x:v>1</x:v>
      </x:c>
      <x:c r="R4612" s="9" t="n">
        <x:f>IF(AND(T4612=1,G4612="PASS",P4612="FAIL"),1,0)</x:f>
        <x:v>0</x:v>
      </x:c>
      <x:c r="S4612" s="9" t="n">
        <x:f>IF(AND(T4612=1,G4612="FAIL",P4612="PASS"),1,0)</x:f>
        <x:v>0</x:v>
      </x:c>
      <x:c r="T4612" s="9" t="n">
        <x:v>1</x:v>
      </x:c>
      <x:c r="U4612" s="9" t="n">
        <x:v>8</x:v>
      </x:c>
      <x:c r="V4612" s="9" t="str">
        <x:v>MVP/SHACL_GENERATION_PIPELINE/experiments/LUNA_CONTEXTUAL_SINGLESHOT/RUN_01/runs/RUN-I2-047-20260831T143816530828Z/artifacts/attempt_01/extracted_shape.ttl</x:v>
      </x:c>
    </x:row>
    <x:row r="4613" ht="22" customHeight="1">
      <x:c r="A4613" s="10" t="str">
        <x:v>SINGLESHOT</x:v>
      </x:c>
      <x:c r="B4613" s="10" t="str">
        <x:v>I2-047</x:v>
      </x:c>
      <x:c r="C4613" s="10" t="str">
        <x:v>I2-047-G-P01</x:v>
      </x:c>
      <x:c r="D4613" s="10" t="str">
        <x:v>RUN_01</x:v>
      </x:c>
      <x:c r="E4613" s="10" t="str">
        <x:v>ORIGINAL_LEDGER</x:v>
      </x:c>
      <x:c r="F4613" s="10" t="str">
        <x:v>PASS</x:v>
      </x:c>
      <x:c r="G4613" s="10" t="str">
        <x:v>PASS</x:v>
      </x:c>
      <x:c r="H4613" s="10" t="str">
        <x:v>EXECUTED</x:v>
      </x:c>
      <x:c r="I4613" s="10" t="str">
        <x:v>PARSED</x:v>
      </x:c>
      <x:c r="J4613" s="10" t="str">
        <x:v>SINGLESHOT_CAPTURED_DIAGNOSTIC_PASS</x:v>
      </x:c>
      <x:c r="K4613" s="10" t="str">
        <x:v>6a42fb939479bd0d546413c46eb64e60725a2f52c54b3fa0eabafaa6bd155b74</x:v>
      </x:c>
      <x:c r="L4613" s="10" t="str">
        <x:v>historical_three</x:v>
      </x:c>
      <x:c r="M4613" s="10" t="n">
        <x:v>1</x:v>
      </x:c>
      <x:c r="N4613" s="10" t="n">
        <x:v>0</x:v>
      </x:c>
      <x:c r="O4613" s="10" t="n">
        <x:v>0</x:v>
      </x:c>
      <x:c r="P4613" s="9" t="str">
        <x:f>'CaseReview'!U241</x:f>
        <x:v>PASS</x:v>
      </x:c>
      <x:c r="Q4613" s="9" t="n">
        <x:f>IF(AND(T4613=1,G4613=P4613),1,0)</x:f>
        <x:v>1</x:v>
      </x:c>
      <x:c r="R4613" s="9" t="n">
        <x:f>IF(AND(T4613=1,G4613="PASS",P4613="FAIL"),1,0)</x:f>
        <x:v>0</x:v>
      </x:c>
      <x:c r="S4613" s="9" t="n">
        <x:f>IF(AND(T4613=1,G4613="FAIL",P4613="PASS"),1,0)</x:f>
        <x:v>0</x:v>
      </x:c>
      <x:c r="T4613" s="9" t="n">
        <x:v>1</x:v>
      </x:c>
      <x:c r="U4613" s="9" t="n">
        <x:v>8</x:v>
      </x:c>
      <x:c r="V4613" s="9" t="str">
        <x:v>MVP/SHACL_GENERATION_PIPELINE/experiments/LUNA_CONTEXTUAL_SINGLESHOT/RUN_01/runs/RUN-I2-047-20260831T143816530828Z/artifacts/attempt_01/extracted_shape.ttl</x:v>
      </x:c>
    </x:row>
    <x:row r="4614" ht="22" customHeight="1">
      <x:c r="A4614" s="10" t="str">
        <x:v>SINGLESHOT</x:v>
      </x:c>
      <x:c r="B4614" s="10" t="str">
        <x:v>I2-047</x:v>
      </x:c>
      <x:c r="C4614" s="10" t="str">
        <x:v>I2-047-G-P02</x:v>
      </x:c>
      <x:c r="D4614" s="10" t="str">
        <x:v>RUN_01</x:v>
      </x:c>
      <x:c r="E4614" s="10" t="str">
        <x:v>ORIGINAL_LEDGER</x:v>
      </x:c>
      <x:c r="F4614" s="10" t="str">
        <x:v>PASS</x:v>
      </x:c>
      <x:c r="G4614" s="10" t="str">
        <x:v>PASS</x:v>
      </x:c>
      <x:c r="H4614" s="10" t="str">
        <x:v>EXECUTED</x:v>
      </x:c>
      <x:c r="I4614" s="10" t="str">
        <x:v>PARSED</x:v>
      </x:c>
      <x:c r="J4614" s="10" t="str">
        <x:v>SINGLESHOT_CAPTURED_DIAGNOSTIC_PASS</x:v>
      </x:c>
      <x:c r="K4614" s="10" t="str">
        <x:v>6a42fb939479bd0d546413c46eb64e60725a2f52c54b3fa0eabafaa6bd155b74</x:v>
      </x:c>
      <x:c r="L4614" s="10" t="str">
        <x:v>historical_three</x:v>
      </x:c>
      <x:c r="M4614" s="10" t="n">
        <x:v>1</x:v>
      </x:c>
      <x:c r="N4614" s="10" t="n">
        <x:v>0</x:v>
      </x:c>
      <x:c r="O4614" s="10" t="n">
        <x:v>0</x:v>
      </x:c>
      <x:c r="P4614" s="9" t="str">
        <x:f>'CaseReview'!U242</x:f>
        <x:v>PASS</x:v>
      </x:c>
      <x:c r="Q4614" s="9" t="n">
        <x:f>IF(AND(T4614=1,G4614=P4614),1,0)</x:f>
        <x:v>1</x:v>
      </x:c>
      <x:c r="R4614" s="9" t="n">
        <x:f>IF(AND(T4614=1,G4614="PASS",P4614="FAIL"),1,0)</x:f>
        <x:v>0</x:v>
      </x:c>
      <x:c r="S4614" s="9" t="n">
        <x:f>IF(AND(T4614=1,G4614="FAIL",P4614="PASS"),1,0)</x:f>
        <x:v>0</x:v>
      </x:c>
      <x:c r="T4614" s="9" t="n">
        <x:v>1</x:v>
      </x:c>
      <x:c r="U4614" s="9" t="n">
        <x:v>8</x:v>
      </x:c>
      <x:c r="V4614" s="9" t="str">
        <x:v>MVP/SHACL_GENERATION_PIPELINE/experiments/LUNA_CONTEXTUAL_SINGLESHOT/RUN_01/runs/RUN-I2-047-20260831T143816530828Z/artifacts/attempt_01/extracted_shape.ttl</x:v>
      </x:c>
    </x:row>
    <x:row r="4615" ht="22" customHeight="1">
      <x:c r="A4615" s="10" t="str">
        <x:v>SINGLESHOT</x:v>
      </x:c>
      <x:c r="B4615" s="10" t="str">
        <x:v>I2-047</x:v>
      </x:c>
      <x:c r="C4615" s="10" t="str">
        <x:v>I2-047-G-P03</x:v>
      </x:c>
      <x:c r="D4615" s="10" t="str">
        <x:v>RUN_01</x:v>
      </x:c>
      <x:c r="E4615" s="10" t="str">
        <x:v>ORIGINAL_LEDGER</x:v>
      </x:c>
      <x:c r="F4615" s="10" t="str">
        <x:v>PASS</x:v>
      </x:c>
      <x:c r="G4615" s="10" t="str">
        <x:v>PASS</x:v>
      </x:c>
      <x:c r="H4615" s="10" t="str">
        <x:v>EXECUTED</x:v>
      </x:c>
      <x:c r="I4615" s="10" t="str">
        <x:v>PARSED</x:v>
      </x:c>
      <x:c r="J4615" s="10" t="str">
        <x:v>SINGLESHOT_CAPTURED_DIAGNOSTIC_PASS</x:v>
      </x:c>
      <x:c r="K4615" s="10" t="str">
        <x:v>6a42fb939479bd0d546413c46eb64e60725a2f52c54b3fa0eabafaa6bd155b74</x:v>
      </x:c>
      <x:c r="L4615" s="10" t="str">
        <x:v>historical_three</x:v>
      </x:c>
      <x:c r="M4615" s="10" t="n">
        <x:v>1</x:v>
      </x:c>
      <x:c r="N4615" s="10" t="n">
        <x:v>0</x:v>
      </x:c>
      <x:c r="O4615" s="10" t="n">
        <x:v>0</x:v>
      </x:c>
      <x:c r="P4615" s="9" t="str">
        <x:f>'CaseReview'!U243</x:f>
        <x:v>PASS</x:v>
      </x:c>
      <x:c r="Q4615" s="9" t="n">
        <x:f>IF(AND(T4615=1,G4615=P4615),1,0)</x:f>
        <x:v>1</x:v>
      </x:c>
      <x:c r="R4615" s="9" t="n">
        <x:f>IF(AND(T4615=1,G4615="PASS",P4615="FAIL"),1,0)</x:f>
        <x:v>0</x:v>
      </x:c>
      <x:c r="S4615" s="9" t="n">
        <x:f>IF(AND(T4615=1,G4615="FAIL",P4615="PASS"),1,0)</x:f>
        <x:v>0</x:v>
      </x:c>
      <x:c r="T4615" s="9" t="n">
        <x:v>1</x:v>
      </x:c>
      <x:c r="U4615" s="9" t="n">
        <x:v>8</x:v>
      </x:c>
      <x:c r="V4615" s="9" t="str">
        <x:v>MVP/SHACL_GENERATION_PIPELINE/experiments/LUNA_CONTEXTUAL_SINGLESHOT/RUN_01/runs/RUN-I2-047-20260831T143816530828Z/artifacts/attempt_01/extracted_shape.ttl</x:v>
      </x:c>
    </x:row>
    <x:row r="4616" ht="22" customHeight="1">
      <x:c r="A4616" s="10" t="str">
        <x:v>SINGLESHOT</x:v>
      </x:c>
      <x:c r="B4616" s="10" t="str">
        <x:v>I2-048</x:v>
      </x:c>
      <x:c r="C4616" s="10" t="str">
        <x:v>I2-048-H-B01</x:v>
      </x:c>
      <x:c r="D4616" s="10" t="str">
        <x:v>RUN_01</x:v>
      </x:c>
      <x:c r="E4616" s="10" t="str">
        <x:v>ORIGINAL_LEDGER</x:v>
      </x:c>
      <x:c r="F4616" s="10" t="str">
        <x:v>PASS</x:v>
      </x:c>
      <x:c r="G4616" s="10" t="str">
        <x:v>FAIL</x:v>
      </x:c>
      <x:c r="H4616" s="10" t="str">
        <x:v>EXECUTED</x:v>
      </x:c>
      <x:c r="I4616" s="10" t="str">
        <x:v>PARSED</x:v>
      </x:c>
      <x:c r="J4616" s="10" t="str">
        <x:v>SINGLESHOT_CAPTURED_DIAGNOSTIC_PASS</x:v>
      </x:c>
      <x:c r="K4616" s="10" t="str">
        <x:v>6d3b7e3d7b251ff708077393731317681d327da941d613eb4d06de8f912c75fe</x:v>
      </x:c>
      <x:c r="L4616" s="10" t="str">
        <x:v>historical_three</x:v>
      </x:c>
      <x:c r="M4616" s="10" t="n">
        <x:v>0</x:v>
      </x:c>
      <x:c r="N4616" s="10" t="n">
        <x:v>0</x:v>
      </x:c>
      <x:c r="O4616" s="10" t="n">
        <x:v>1</x:v>
      </x:c>
      <x:c r="P4616" s="9" t="str">
        <x:f>'CaseReview'!U244</x:f>
        <x:v>PASS</x:v>
      </x:c>
      <x:c r="Q4616" s="9" t="n">
        <x:f>IF(AND(T4616=1,G4616=P4616),1,0)</x:f>
        <x:v>0</x:v>
      </x:c>
      <x:c r="R4616" s="9" t="n">
        <x:f>IF(AND(T4616=1,G4616="PASS",P4616="FAIL"),1,0)</x:f>
        <x:v>0</x:v>
      </x:c>
      <x:c r="S4616" s="9" t="n">
        <x:f>IF(AND(T4616=1,G4616="FAIL",P4616="PASS"),1,0)</x:f>
        <x:v>1</x:v>
      </x:c>
      <x:c r="T4616" s="9" t="n">
        <x:v>1</x:v>
      </x:c>
      <x:c r="U4616" s="9" t="n">
        <x:v>152</x:v>
      </x:c>
      <x:c r="V4616" s="9" t="str">
        <x:v>MVP/SHACL_GENERATION_PIPELINE/experiments/LUNA_CONTEXTUAL_SINGLESHOT/RUN_01/runs/RUN-I2-048-20260831T143837982009Z/artifacts/attempt_01/extracted_shape.ttl</x:v>
      </x:c>
    </x:row>
    <x:row r="4617" ht="22" customHeight="1">
      <x:c r="A4617" s="10" t="str">
        <x:v>SINGLESHOT</x:v>
      </x:c>
      <x:c r="B4617" s="10" t="str">
        <x:v>I2-048</x:v>
      </x:c>
      <x:c r="C4617" s="10" t="str">
        <x:v>I2-048-H-B02</x:v>
      </x:c>
      <x:c r="D4617" s="10" t="str">
        <x:v>RUN_01</x:v>
      </x:c>
      <x:c r="E4617" s="10" t="str">
        <x:v>ORIGINAL_LEDGER</x:v>
      </x:c>
      <x:c r="F4617" s="10" t="str">
        <x:v>PASS</x:v>
      </x:c>
      <x:c r="G4617" s="10" t="str">
        <x:v>FAIL</x:v>
      </x:c>
      <x:c r="H4617" s="10" t="str">
        <x:v>EXECUTED</x:v>
      </x:c>
      <x:c r="I4617" s="10" t="str">
        <x:v>PARSED</x:v>
      </x:c>
      <x:c r="J4617" s="10" t="str">
        <x:v>SINGLESHOT_CAPTURED_DIAGNOSTIC_PASS</x:v>
      </x:c>
      <x:c r="K4617" s="10" t="str">
        <x:v>6d3b7e3d7b251ff708077393731317681d327da941d613eb4d06de8f912c75fe</x:v>
      </x:c>
      <x:c r="L4617" s="10" t="str">
        <x:v>historical_three</x:v>
      </x:c>
      <x:c r="M4617" s="10" t="n">
        <x:v>0</x:v>
      </x:c>
      <x:c r="N4617" s="10" t="n">
        <x:v>0</x:v>
      </x:c>
      <x:c r="O4617" s="10" t="n">
        <x:v>1</x:v>
      </x:c>
      <x:c r="P4617" s="9" t="str">
        <x:f>'CaseReview'!U245</x:f>
        <x:v>PASS</x:v>
      </x:c>
      <x:c r="Q4617" s="9" t="n">
        <x:f>IF(AND(T4617=1,G4617=P4617),1,0)</x:f>
        <x:v>0</x:v>
      </x:c>
      <x:c r="R4617" s="9" t="n">
        <x:f>IF(AND(T4617=1,G4617="PASS",P4617="FAIL"),1,0)</x:f>
        <x:v>0</x:v>
      </x:c>
      <x:c r="S4617" s="9" t="n">
        <x:f>IF(AND(T4617=1,G4617="FAIL",P4617="PASS"),1,0)</x:f>
        <x:v>1</x:v>
      </x:c>
      <x:c r="T4617" s="9" t="n">
        <x:v>1</x:v>
      </x:c>
      <x:c r="U4617" s="9" t="n">
        <x:v>152</x:v>
      </x:c>
      <x:c r="V4617" s="9" t="str">
        <x:v>MVP/SHACL_GENERATION_PIPELINE/experiments/LUNA_CONTEXTUAL_SINGLESHOT/RUN_01/runs/RUN-I2-048-20260831T143837982009Z/artifacts/attempt_01/extracted_shape.ttl</x:v>
      </x:c>
    </x:row>
    <x:row r="4618" ht="22" customHeight="1">
      <x:c r="A4618" s="10" t="str">
        <x:v>SINGLESHOT</x:v>
      </x:c>
      <x:c r="B4618" s="10" t="str">
        <x:v>I2-048</x:v>
      </x:c>
      <x:c r="C4618" s="10" t="str">
        <x:v>I2-048-H-B03</x:v>
      </x:c>
      <x:c r="D4618" s="10" t="str">
        <x:v>RUN_01</x:v>
      </x:c>
      <x:c r="E4618" s="10" t="str">
        <x:v>ORIGINAL_LEDGER</x:v>
      </x:c>
      <x:c r="F4618" s="10" t="str">
        <x:v>PASS</x:v>
      </x:c>
      <x:c r="G4618" s="10" t="str">
        <x:v>FAIL</x:v>
      </x:c>
      <x:c r="H4618" s="10" t="str">
        <x:v>EXECUTED</x:v>
      </x:c>
      <x:c r="I4618" s="10" t="str">
        <x:v>PARSED</x:v>
      </x:c>
      <x:c r="J4618" s="10" t="str">
        <x:v>SINGLESHOT_CAPTURED_DIAGNOSTIC_PASS</x:v>
      </x:c>
      <x:c r="K4618" s="10" t="str">
        <x:v>6d3b7e3d7b251ff708077393731317681d327da941d613eb4d06de8f912c75fe</x:v>
      </x:c>
      <x:c r="L4618" s="10" t="str">
        <x:v>historical_three</x:v>
      </x:c>
      <x:c r="M4618" s="10" t="n">
        <x:v>0</x:v>
      </x:c>
      <x:c r="N4618" s="10" t="n">
        <x:v>0</x:v>
      </x:c>
      <x:c r="O4618" s="10" t="n">
        <x:v>1</x:v>
      </x:c>
      <x:c r="P4618" s="9" t="str">
        <x:f>'CaseReview'!U246</x:f>
        <x:v>PASS</x:v>
      </x:c>
      <x:c r="Q4618" s="9" t="n">
        <x:f>IF(AND(T4618=1,G4618=P4618),1,0)</x:f>
        <x:v>0</x:v>
      </x:c>
      <x:c r="R4618" s="9" t="n">
        <x:f>IF(AND(T4618=1,G4618="PASS",P4618="FAIL"),1,0)</x:f>
        <x:v>0</x:v>
      </x:c>
      <x:c r="S4618" s="9" t="n">
        <x:f>IF(AND(T4618=1,G4618="FAIL",P4618="PASS"),1,0)</x:f>
        <x:v>1</x:v>
      </x:c>
      <x:c r="T4618" s="9" t="n">
        <x:v>1</x:v>
      </x:c>
      <x:c r="U4618" s="9" t="n">
        <x:v>152</x:v>
      </x:c>
      <x:c r="V4618" s="9" t="str">
        <x:v>MVP/SHACL_GENERATION_PIPELINE/experiments/LUNA_CONTEXTUAL_SINGLESHOT/RUN_01/runs/RUN-I2-048-20260831T143837982009Z/artifacts/attempt_01/extracted_shape.ttl</x:v>
      </x:c>
    </x:row>
    <x:row r="4619" ht="22" customHeight="1">
      <x:c r="A4619" s="10" t="str">
        <x:v>SINGLESHOT</x:v>
      </x:c>
      <x:c r="B4619" s="10" t="str">
        <x:v>I2-048</x:v>
      </x:c>
      <x:c r="C4619" s="10" t="str">
        <x:v>I2-048-H-B04</x:v>
      </x:c>
      <x:c r="D4619" s="10" t="str">
        <x:v>RUN_01</x:v>
      </x:c>
      <x:c r="E4619" s="10" t="str">
        <x:v>ORIGINAL_LEDGER</x:v>
      </x:c>
      <x:c r="F4619" s="10" t="str">
        <x:v>PASS</x:v>
      </x:c>
      <x:c r="G4619" s="10" t="str">
        <x:v>FAIL</x:v>
      </x:c>
      <x:c r="H4619" s="10" t="str">
        <x:v>EXECUTED</x:v>
      </x:c>
      <x:c r="I4619" s="10" t="str">
        <x:v>PARSED</x:v>
      </x:c>
      <x:c r="J4619" s="10" t="str">
        <x:v>SINGLESHOT_CAPTURED_DIAGNOSTIC_PASS</x:v>
      </x:c>
      <x:c r="K4619" s="10" t="str">
        <x:v>6d3b7e3d7b251ff708077393731317681d327da941d613eb4d06de8f912c75fe</x:v>
      </x:c>
      <x:c r="L4619" s="10" t="str">
        <x:v>historical_three</x:v>
      </x:c>
      <x:c r="M4619" s="10" t="n">
        <x:v>0</x:v>
      </x:c>
      <x:c r="N4619" s="10" t="n">
        <x:v>0</x:v>
      </x:c>
      <x:c r="O4619" s="10" t="n">
        <x:v>1</x:v>
      </x:c>
      <x:c r="P4619" s="9" t="str">
        <x:f>'CaseReview'!U247</x:f>
        <x:v>PASS</x:v>
      </x:c>
      <x:c r="Q4619" s="9" t="n">
        <x:f>IF(AND(T4619=1,G4619=P4619),1,0)</x:f>
        <x:v>0</x:v>
      </x:c>
      <x:c r="R4619" s="9" t="n">
        <x:f>IF(AND(T4619=1,G4619="PASS",P4619="FAIL"),1,0)</x:f>
        <x:v>0</x:v>
      </x:c>
      <x:c r="S4619" s="9" t="n">
        <x:f>IF(AND(T4619=1,G4619="FAIL",P4619="PASS"),1,0)</x:f>
        <x:v>1</x:v>
      </x:c>
      <x:c r="T4619" s="9" t="n">
        <x:v>1</x:v>
      </x:c>
      <x:c r="U4619" s="9" t="n">
        <x:v>152</x:v>
      </x:c>
      <x:c r="V4619" s="9" t="str">
        <x:v>MVP/SHACL_GENERATION_PIPELINE/experiments/LUNA_CONTEXTUAL_SINGLESHOT/RUN_01/runs/RUN-I2-048-20260831T143837982009Z/artifacts/attempt_01/extracted_shape.ttl</x:v>
      </x:c>
    </x:row>
    <x:row r="4620" ht="22" customHeight="1">
      <x:c r="A4620" s="10" t="str">
        <x:v>SINGLESHOT</x:v>
      </x:c>
      <x:c r="B4620" s="10" t="str">
        <x:v>I2-048</x:v>
      </x:c>
      <x:c r="C4620" s="10" t="str">
        <x:v>I2-048-H-B05</x:v>
      </x:c>
      <x:c r="D4620" s="10" t="str">
        <x:v>RUN_01</x:v>
      </x:c>
      <x:c r="E4620" s="10" t="str">
        <x:v>ORIGINAL_LEDGER</x:v>
      </x:c>
      <x:c r="F4620" s="10" t="str">
        <x:v>PASS</x:v>
      </x:c>
      <x:c r="G4620" s="10" t="str">
        <x:v>FAIL</x:v>
      </x:c>
      <x:c r="H4620" s="10" t="str">
        <x:v>EXECUTED</x:v>
      </x:c>
      <x:c r="I4620" s="10" t="str">
        <x:v>PARSED</x:v>
      </x:c>
      <x:c r="J4620" s="10" t="str">
        <x:v>SINGLESHOT_CAPTURED_DIAGNOSTIC_PASS</x:v>
      </x:c>
      <x:c r="K4620" s="10" t="str">
        <x:v>6d3b7e3d7b251ff708077393731317681d327da941d613eb4d06de8f912c75fe</x:v>
      </x:c>
      <x:c r="L4620" s="10" t="str">
        <x:v>historical_three</x:v>
      </x:c>
      <x:c r="M4620" s="10" t="n">
        <x:v>0</x:v>
      </x:c>
      <x:c r="N4620" s="10" t="n">
        <x:v>0</x:v>
      </x:c>
      <x:c r="O4620" s="10" t="n">
        <x:v>1</x:v>
      </x:c>
      <x:c r="P4620" s="9" t="str">
        <x:f>'CaseReview'!U248</x:f>
        <x:v>PASS</x:v>
      </x:c>
      <x:c r="Q4620" s="9" t="n">
        <x:f>IF(AND(T4620=1,G4620=P4620),1,0)</x:f>
        <x:v>0</x:v>
      </x:c>
      <x:c r="R4620" s="9" t="n">
        <x:f>IF(AND(T4620=1,G4620="PASS",P4620="FAIL"),1,0)</x:f>
        <x:v>0</x:v>
      </x:c>
      <x:c r="S4620" s="9" t="n">
        <x:f>IF(AND(T4620=1,G4620="FAIL",P4620="PASS"),1,0)</x:f>
        <x:v>1</x:v>
      </x:c>
      <x:c r="T4620" s="9" t="n">
        <x:v>1</x:v>
      </x:c>
      <x:c r="U4620" s="9" t="n">
        <x:v>152</x:v>
      </x:c>
      <x:c r="V4620" s="9" t="str">
        <x:v>MVP/SHACL_GENERATION_PIPELINE/experiments/LUNA_CONTEXTUAL_SINGLESHOT/RUN_01/runs/RUN-I2-048-20260831T143837982009Z/artifacts/attempt_01/extracted_shape.ttl</x:v>
      </x:c>
    </x:row>
    <x:row r="4621" ht="22" customHeight="1">
      <x:c r="A4621" s="10" t="str">
        <x:v>SINGLESHOT</x:v>
      </x:c>
      <x:c r="B4621" s="10" t="str">
        <x:v>I2-048</x:v>
      </x:c>
      <x:c r="C4621" s="10" t="str">
        <x:v>I2-048-H-B06</x:v>
      </x:c>
      <x:c r="D4621" s="10" t="str">
        <x:v>RUN_01</x:v>
      </x:c>
      <x:c r="E4621" s="10" t="str">
        <x:v>ORIGINAL_LEDGER</x:v>
      </x:c>
      <x:c r="F4621" s="10" t="str">
        <x:v>PASS</x:v>
      </x:c>
      <x:c r="G4621" s="10" t="str">
        <x:v>FAIL</x:v>
      </x:c>
      <x:c r="H4621" s="10" t="str">
        <x:v>EXECUTED</x:v>
      </x:c>
      <x:c r="I4621" s="10" t="str">
        <x:v>PARSED</x:v>
      </x:c>
      <x:c r="J4621" s="10" t="str">
        <x:v>SINGLESHOT_CAPTURED_DIAGNOSTIC_PASS</x:v>
      </x:c>
      <x:c r="K4621" s="10" t="str">
        <x:v>6d3b7e3d7b251ff708077393731317681d327da941d613eb4d06de8f912c75fe</x:v>
      </x:c>
      <x:c r="L4621" s="10" t="str">
        <x:v>historical_three</x:v>
      </x:c>
      <x:c r="M4621" s="10" t="n">
        <x:v>0</x:v>
      </x:c>
      <x:c r="N4621" s="10" t="n">
        <x:v>0</x:v>
      </x:c>
      <x:c r="O4621" s="10" t="n">
        <x:v>1</x:v>
      </x:c>
      <x:c r="P4621" s="9" t="str">
        <x:f>'CaseReview'!U249</x:f>
        <x:v>PASS</x:v>
      </x:c>
      <x:c r="Q4621" s="9" t="n">
        <x:f>IF(AND(T4621=1,G4621=P4621),1,0)</x:f>
        <x:v>0</x:v>
      </x:c>
      <x:c r="R4621" s="9" t="n">
        <x:f>IF(AND(T4621=1,G4621="PASS",P4621="FAIL"),1,0)</x:f>
        <x:v>0</x:v>
      </x:c>
      <x:c r="S4621" s="9" t="n">
        <x:f>IF(AND(T4621=1,G4621="FAIL",P4621="PASS"),1,0)</x:f>
        <x:v>1</x:v>
      </x:c>
      <x:c r="T4621" s="9" t="n">
        <x:v>1</x:v>
      </x:c>
      <x:c r="U4621" s="9" t="n">
        <x:v>152</x:v>
      </x:c>
      <x:c r="V4621" s="9" t="str">
        <x:v>MVP/SHACL_GENERATION_PIPELINE/experiments/LUNA_CONTEXTUAL_SINGLESHOT/RUN_01/runs/RUN-I2-048-20260831T143837982009Z/artifacts/attempt_01/extracted_shape.ttl</x:v>
      </x:c>
    </x:row>
    <x:row r="4622" ht="22" customHeight="1">
      <x:c r="A4622" s="10" t="str">
        <x:v>SINGLESHOT</x:v>
      </x:c>
      <x:c r="B4622" s="10" t="str">
        <x:v>I2-048</x:v>
      </x:c>
      <x:c r="C4622" s="10" t="str">
        <x:v>I2-048-H-B07</x:v>
      </x:c>
      <x:c r="D4622" s="10" t="str">
        <x:v>RUN_01</x:v>
      </x:c>
      <x:c r="E4622" s="10" t="str">
        <x:v>ORIGINAL_LEDGER</x:v>
      </x:c>
      <x:c r="F4622" s="10" t="str">
        <x:v>PASS</x:v>
      </x:c>
      <x:c r="G4622" s="10" t="str">
        <x:v>FAIL</x:v>
      </x:c>
      <x:c r="H4622" s="10" t="str">
        <x:v>EXECUTED</x:v>
      </x:c>
      <x:c r="I4622" s="10" t="str">
        <x:v>PARSED</x:v>
      </x:c>
      <x:c r="J4622" s="10" t="str">
        <x:v>SINGLESHOT_CAPTURED_DIAGNOSTIC_PASS</x:v>
      </x:c>
      <x:c r="K4622" s="10" t="str">
        <x:v>6d3b7e3d7b251ff708077393731317681d327da941d613eb4d06de8f912c75fe</x:v>
      </x:c>
      <x:c r="L4622" s="10" t="str">
        <x:v>historical_three</x:v>
      </x:c>
      <x:c r="M4622" s="10" t="n">
        <x:v>0</x:v>
      </x:c>
      <x:c r="N4622" s="10" t="n">
        <x:v>0</x:v>
      </x:c>
      <x:c r="O4622" s="10" t="n">
        <x:v>1</x:v>
      </x:c>
      <x:c r="P4622" s="9" t="str">
        <x:f>'CaseReview'!U250</x:f>
        <x:v>PASS</x:v>
      </x:c>
      <x:c r="Q4622" s="9" t="n">
        <x:f>IF(AND(T4622=1,G4622=P4622),1,0)</x:f>
        <x:v>0</x:v>
      </x:c>
      <x:c r="R4622" s="9" t="n">
        <x:f>IF(AND(T4622=1,G4622="PASS",P4622="FAIL"),1,0)</x:f>
        <x:v>0</x:v>
      </x:c>
      <x:c r="S4622" s="9" t="n">
        <x:f>IF(AND(T4622=1,G4622="FAIL",P4622="PASS"),1,0)</x:f>
        <x:v>1</x:v>
      </x:c>
      <x:c r="T4622" s="9" t="n">
        <x:v>1</x:v>
      </x:c>
      <x:c r="U4622" s="9" t="n">
        <x:v>152</x:v>
      </x:c>
      <x:c r="V4622" s="9" t="str">
        <x:v>MVP/SHACL_GENERATION_PIPELINE/experiments/LUNA_CONTEXTUAL_SINGLESHOT/RUN_01/runs/RUN-I2-048-20260831T143837982009Z/artifacts/attempt_01/extracted_shape.ttl</x:v>
      </x:c>
    </x:row>
    <x:row r="4623" ht="22" customHeight="1">
      <x:c r="A4623" s="10" t="str">
        <x:v>SINGLESHOT</x:v>
      </x:c>
      <x:c r="B4623" s="10" t="str">
        <x:v>I2-048</x:v>
      </x:c>
      <x:c r="C4623" s="10" t="str">
        <x:v>I2-048-H-B08</x:v>
      </x:c>
      <x:c r="D4623" s="10" t="str">
        <x:v>RUN_01</x:v>
      </x:c>
      <x:c r="E4623" s="10" t="str">
        <x:v>ORIGINAL_LEDGER</x:v>
      </x:c>
      <x:c r="F4623" s="10" t="str">
        <x:v>PASS</x:v>
      </x:c>
      <x:c r="G4623" s="10" t="str">
        <x:v>FAIL</x:v>
      </x:c>
      <x:c r="H4623" s="10" t="str">
        <x:v>EXECUTED</x:v>
      </x:c>
      <x:c r="I4623" s="10" t="str">
        <x:v>PARSED</x:v>
      </x:c>
      <x:c r="J4623" s="10" t="str">
        <x:v>SINGLESHOT_CAPTURED_DIAGNOSTIC_PASS</x:v>
      </x:c>
      <x:c r="K4623" s="10" t="str">
        <x:v>6d3b7e3d7b251ff708077393731317681d327da941d613eb4d06de8f912c75fe</x:v>
      </x:c>
      <x:c r="L4623" s="10" t="str">
        <x:v>historical_three</x:v>
      </x:c>
      <x:c r="M4623" s="10" t="n">
        <x:v>0</x:v>
      </x:c>
      <x:c r="N4623" s="10" t="n">
        <x:v>0</x:v>
      </x:c>
      <x:c r="O4623" s="10" t="n">
        <x:v>1</x:v>
      </x:c>
      <x:c r="P4623" s="9" t="str">
        <x:f>'CaseReview'!U251</x:f>
        <x:v>PASS</x:v>
      </x:c>
      <x:c r="Q4623" s="9" t="n">
        <x:f>IF(AND(T4623=1,G4623=P4623),1,0)</x:f>
        <x:v>0</x:v>
      </x:c>
      <x:c r="R4623" s="9" t="n">
        <x:f>IF(AND(T4623=1,G4623="PASS",P4623="FAIL"),1,0)</x:f>
        <x:v>0</x:v>
      </x:c>
      <x:c r="S4623" s="9" t="n">
        <x:f>IF(AND(T4623=1,G4623="FAIL",P4623="PASS"),1,0)</x:f>
        <x:v>1</x:v>
      </x:c>
      <x:c r="T4623" s="9" t="n">
        <x:v>1</x:v>
      </x:c>
      <x:c r="U4623" s="9" t="n">
        <x:v>152</x:v>
      </x:c>
      <x:c r="V4623" s="9" t="str">
        <x:v>MVP/SHACL_GENERATION_PIPELINE/experiments/LUNA_CONTEXTUAL_SINGLESHOT/RUN_01/runs/RUN-I2-048-20260831T143837982009Z/artifacts/attempt_01/extracted_shape.ttl</x:v>
      </x:c>
    </x:row>
    <x:row r="4624" ht="22" customHeight="1">
      <x:c r="A4624" s="10" t="str">
        <x:v>SINGLESHOT</x:v>
      </x:c>
      <x:c r="B4624" s="10" t="str">
        <x:v>I2-048</x:v>
      </x:c>
      <x:c r="C4624" s="10" t="str">
        <x:v>I2-048-H-F001</x:v>
      </x:c>
      <x:c r="D4624" s="10" t="str">
        <x:v>RUN_01</x:v>
      </x:c>
      <x:c r="E4624" s="10" t="str">
        <x:v>ORIGINAL_LEDGER</x:v>
      </x:c>
      <x:c r="F4624" s="10" t="str">
        <x:v>FAIL</x:v>
      </x:c>
      <x:c r="G4624" s="10" t="str">
        <x:v>FAIL</x:v>
      </x:c>
      <x:c r="H4624" s="10" t="str">
        <x:v>EXECUTED</x:v>
      </x:c>
      <x:c r="I4624" s="10" t="str">
        <x:v>PARSED</x:v>
      </x:c>
      <x:c r="J4624" s="10" t="str">
        <x:v>SINGLESHOT_CAPTURED_DIAGNOSTIC_PASS</x:v>
      </x:c>
      <x:c r="K4624" s="10" t="str">
        <x:v>6d3b7e3d7b251ff708077393731317681d327da941d613eb4d06de8f912c75fe</x:v>
      </x:c>
      <x:c r="L4624" s="10" t="str">
        <x:v>historical_three</x:v>
      </x:c>
      <x:c r="M4624" s="10" t="n">
        <x:v>1</x:v>
      </x:c>
      <x:c r="N4624" s="10" t="n">
        <x:v>0</x:v>
      </x:c>
      <x:c r="O4624" s="10" t="n">
        <x:v>0</x:v>
      </x:c>
      <x:c r="P4624" s="9" t="str">
        <x:f>'CaseReview'!U252</x:f>
        <x:v>FAIL</x:v>
      </x:c>
      <x:c r="Q4624" s="9" t="n">
        <x:f>IF(AND(T4624=1,G4624=P4624),1,0)</x:f>
        <x:v>1</x:v>
      </x:c>
      <x:c r="R4624" s="9" t="n">
        <x:f>IF(AND(T4624=1,G4624="PASS",P4624="FAIL"),1,0)</x:f>
        <x:v>0</x:v>
      </x:c>
      <x:c r="S4624" s="9" t="n">
        <x:f>IF(AND(T4624=1,G4624="FAIL",P4624="PASS"),1,0)</x:f>
        <x:v>0</x:v>
      </x:c>
      <x:c r="T4624" s="9" t="n">
        <x:v>1</x:v>
      </x:c>
      <x:c r="U4624" s="9" t="n">
        <x:v>152</x:v>
      </x:c>
      <x:c r="V4624" s="9" t="str">
        <x:v>MVP/SHACL_GENERATION_PIPELINE/experiments/LUNA_CONTEXTUAL_SINGLESHOT/RUN_01/runs/RUN-I2-048-20260831T143837982009Z/artifacts/attempt_01/extracted_shape.ttl</x:v>
      </x:c>
    </x:row>
    <x:row r="4625" ht="22" customHeight="1">
      <x:c r="A4625" s="10" t="str">
        <x:v>SINGLESHOT</x:v>
      </x:c>
      <x:c r="B4625" s="10" t="str">
        <x:v>I2-048</x:v>
      </x:c>
      <x:c r="C4625" s="10" t="str">
        <x:v>I2-048-H-F002</x:v>
      </x:c>
      <x:c r="D4625" s="10" t="str">
        <x:v>RUN_01</x:v>
      </x:c>
      <x:c r="E4625" s="10" t="str">
        <x:v>ORIGINAL_LEDGER</x:v>
      </x:c>
      <x:c r="F4625" s="10" t="str">
        <x:v>FAIL</x:v>
      </x:c>
      <x:c r="G4625" s="10" t="str">
        <x:v>FAIL</x:v>
      </x:c>
      <x:c r="H4625" s="10" t="str">
        <x:v>EXECUTED</x:v>
      </x:c>
      <x:c r="I4625" s="10" t="str">
        <x:v>PARSED</x:v>
      </x:c>
      <x:c r="J4625" s="10" t="str">
        <x:v>SINGLESHOT_CAPTURED_DIAGNOSTIC_PASS</x:v>
      </x:c>
      <x:c r="K4625" s="10" t="str">
        <x:v>6d3b7e3d7b251ff708077393731317681d327da941d613eb4d06de8f912c75fe</x:v>
      </x:c>
      <x:c r="L4625" s="10" t="str">
        <x:v>historical_three</x:v>
      </x:c>
      <x:c r="M4625" s="10" t="n">
        <x:v>1</x:v>
      </x:c>
      <x:c r="N4625" s="10" t="n">
        <x:v>0</x:v>
      </x:c>
      <x:c r="O4625" s="10" t="n">
        <x:v>0</x:v>
      </x:c>
      <x:c r="P4625" s="9" t="str">
        <x:f>'CaseReview'!U253</x:f>
        <x:v>FAIL</x:v>
      </x:c>
      <x:c r="Q4625" s="9" t="n">
        <x:f>IF(AND(T4625=1,G4625=P4625),1,0)</x:f>
        <x:v>1</x:v>
      </x:c>
      <x:c r="R4625" s="9" t="n">
        <x:f>IF(AND(T4625=1,G4625="PASS",P4625="FAIL"),1,0)</x:f>
        <x:v>0</x:v>
      </x:c>
      <x:c r="S4625" s="9" t="n">
        <x:f>IF(AND(T4625=1,G4625="FAIL",P4625="PASS"),1,0)</x:f>
        <x:v>0</x:v>
      </x:c>
      <x:c r="T4625" s="9" t="n">
        <x:v>1</x:v>
      </x:c>
      <x:c r="U4625" s="9" t="n">
        <x:v>152</x:v>
      </x:c>
      <x:c r="V4625" s="9" t="str">
        <x:v>MVP/SHACL_GENERATION_PIPELINE/experiments/LUNA_CONTEXTUAL_SINGLESHOT/RUN_01/runs/RUN-I2-048-20260831T143837982009Z/artifacts/attempt_01/extracted_shape.ttl</x:v>
      </x:c>
    </x:row>
    <x:row r="4626" ht="22" customHeight="1">
      <x:c r="A4626" s="10" t="str">
        <x:v>SINGLESHOT</x:v>
      </x:c>
      <x:c r="B4626" s="10" t="str">
        <x:v>I2-048</x:v>
      </x:c>
      <x:c r="C4626" s="10" t="str">
        <x:v>I2-048-H-F003</x:v>
      </x:c>
      <x:c r="D4626" s="10" t="str">
        <x:v>RUN_01</x:v>
      </x:c>
      <x:c r="E4626" s="10" t="str">
        <x:v>ORIGINAL_LEDGER</x:v>
      </x:c>
      <x:c r="F4626" s="10" t="str">
        <x:v>FAIL</x:v>
      </x:c>
      <x:c r="G4626" s="10" t="str">
        <x:v>FAIL</x:v>
      </x:c>
      <x:c r="H4626" s="10" t="str">
        <x:v>EXECUTED</x:v>
      </x:c>
      <x:c r="I4626" s="10" t="str">
        <x:v>PARSED</x:v>
      </x:c>
      <x:c r="J4626" s="10" t="str">
        <x:v>SINGLESHOT_CAPTURED_DIAGNOSTIC_PASS</x:v>
      </x:c>
      <x:c r="K4626" s="10" t="str">
        <x:v>6d3b7e3d7b251ff708077393731317681d327da941d613eb4d06de8f912c75fe</x:v>
      </x:c>
      <x:c r="L4626" s="10" t="str">
        <x:v>historical_three</x:v>
      </x:c>
      <x:c r="M4626" s="10" t="n">
        <x:v>1</x:v>
      </x:c>
      <x:c r="N4626" s="10" t="n">
        <x:v>0</x:v>
      </x:c>
      <x:c r="O4626" s="10" t="n">
        <x:v>0</x:v>
      </x:c>
      <x:c r="P4626" s="9" t="str">
        <x:f>'CaseReview'!U254</x:f>
        <x:v>FAIL</x:v>
      </x:c>
      <x:c r="Q4626" s="9" t="n">
        <x:f>IF(AND(T4626=1,G4626=P4626),1,0)</x:f>
        <x:v>1</x:v>
      </x:c>
      <x:c r="R4626" s="9" t="n">
        <x:f>IF(AND(T4626=1,G4626="PASS",P4626="FAIL"),1,0)</x:f>
        <x:v>0</x:v>
      </x:c>
      <x:c r="S4626" s="9" t="n">
        <x:f>IF(AND(T4626=1,G4626="FAIL",P4626="PASS"),1,0)</x:f>
        <x:v>0</x:v>
      </x:c>
      <x:c r="T4626" s="9" t="n">
        <x:v>1</x:v>
      </x:c>
      <x:c r="U4626" s="9" t="n">
        <x:v>152</x:v>
      </x:c>
      <x:c r="V4626" s="9" t="str">
        <x:v>MVP/SHACL_GENERATION_PIPELINE/experiments/LUNA_CONTEXTUAL_SINGLESHOT/RUN_01/runs/RUN-I2-048-20260831T143837982009Z/artifacts/attempt_01/extracted_shape.ttl</x:v>
      </x:c>
    </x:row>
    <x:row r="4627" ht="22" customHeight="1">
      <x:c r="A4627" s="10" t="str">
        <x:v>SINGLESHOT</x:v>
      </x:c>
      <x:c r="B4627" s="10" t="str">
        <x:v>I2-048</x:v>
      </x:c>
      <x:c r="C4627" s="10" t="str">
        <x:v>I2-048-H-F004</x:v>
      </x:c>
      <x:c r="D4627" s="10" t="str">
        <x:v>RUN_01</x:v>
      </x:c>
      <x:c r="E4627" s="10" t="str">
        <x:v>ORIGINAL_LEDGER</x:v>
      </x:c>
      <x:c r="F4627" s="10" t="str">
        <x:v>FAIL</x:v>
      </x:c>
      <x:c r="G4627" s="10" t="str">
        <x:v>FAIL</x:v>
      </x:c>
      <x:c r="H4627" s="10" t="str">
        <x:v>EXECUTED</x:v>
      </x:c>
      <x:c r="I4627" s="10" t="str">
        <x:v>PARSED</x:v>
      </x:c>
      <x:c r="J4627" s="10" t="str">
        <x:v>SINGLESHOT_CAPTURED_DIAGNOSTIC_PASS</x:v>
      </x:c>
      <x:c r="K4627" s="10" t="str">
        <x:v>6d3b7e3d7b251ff708077393731317681d327da941d613eb4d06de8f912c75fe</x:v>
      </x:c>
      <x:c r="L4627" s="10" t="str">
        <x:v>historical_three</x:v>
      </x:c>
      <x:c r="M4627" s="10" t="n">
        <x:v>1</x:v>
      </x:c>
      <x:c r="N4627" s="10" t="n">
        <x:v>0</x:v>
      </x:c>
      <x:c r="O4627" s="10" t="n">
        <x:v>0</x:v>
      </x:c>
      <x:c r="P4627" s="9" t="str">
        <x:f>'CaseReview'!U255</x:f>
        <x:v>FAIL</x:v>
      </x:c>
      <x:c r="Q4627" s="9" t="n">
        <x:f>IF(AND(T4627=1,G4627=P4627),1,0)</x:f>
        <x:v>1</x:v>
      </x:c>
      <x:c r="R4627" s="9" t="n">
        <x:f>IF(AND(T4627=1,G4627="PASS",P4627="FAIL"),1,0)</x:f>
        <x:v>0</x:v>
      </x:c>
      <x:c r="S4627" s="9" t="n">
        <x:f>IF(AND(T4627=1,G4627="FAIL",P4627="PASS"),1,0)</x:f>
        <x:v>0</x:v>
      </x:c>
      <x:c r="T4627" s="9" t="n">
        <x:v>1</x:v>
      </x:c>
      <x:c r="U4627" s="9" t="n">
        <x:v>152</x:v>
      </x:c>
      <x:c r="V4627" s="9" t="str">
        <x:v>MVP/SHACL_GENERATION_PIPELINE/experiments/LUNA_CONTEXTUAL_SINGLESHOT/RUN_01/runs/RUN-I2-048-20260831T143837982009Z/artifacts/attempt_01/extracted_shape.ttl</x:v>
      </x:c>
    </x:row>
    <x:row r="4628" ht="22" customHeight="1">
      <x:c r="A4628" s="10" t="str">
        <x:v>SINGLESHOT</x:v>
      </x:c>
      <x:c r="B4628" s="10" t="str">
        <x:v>I2-048</x:v>
      </x:c>
      <x:c r="C4628" s="10" t="str">
        <x:v>I2-048-H-F005</x:v>
      </x:c>
      <x:c r="D4628" s="10" t="str">
        <x:v>RUN_01</x:v>
      </x:c>
      <x:c r="E4628" s="10" t="str">
        <x:v>ORIGINAL_LEDGER</x:v>
      </x:c>
      <x:c r="F4628" s="10" t="str">
        <x:v>FAIL</x:v>
      </x:c>
      <x:c r="G4628" s="10" t="str">
        <x:v>FAIL</x:v>
      </x:c>
      <x:c r="H4628" s="10" t="str">
        <x:v>EXECUTED</x:v>
      </x:c>
      <x:c r="I4628" s="10" t="str">
        <x:v>PARSED</x:v>
      </x:c>
      <x:c r="J4628" s="10" t="str">
        <x:v>SINGLESHOT_CAPTURED_DIAGNOSTIC_PASS</x:v>
      </x:c>
      <x:c r="K4628" s="10" t="str">
        <x:v>6d3b7e3d7b251ff708077393731317681d327da941d613eb4d06de8f912c75fe</x:v>
      </x:c>
      <x:c r="L4628" s="10" t="str">
        <x:v>historical_three</x:v>
      </x:c>
      <x:c r="M4628" s="10" t="n">
        <x:v>1</x:v>
      </x:c>
      <x:c r="N4628" s="10" t="n">
        <x:v>0</x:v>
      </x:c>
      <x:c r="O4628" s="10" t="n">
        <x:v>0</x:v>
      </x:c>
      <x:c r="P4628" s="9" t="str">
        <x:f>'CaseReview'!U256</x:f>
        <x:v>FAIL</x:v>
      </x:c>
      <x:c r="Q4628" s="9" t="n">
        <x:f>IF(AND(T4628=1,G4628=P4628),1,0)</x:f>
        <x:v>1</x:v>
      </x:c>
      <x:c r="R4628" s="9" t="n">
        <x:f>IF(AND(T4628=1,G4628="PASS",P4628="FAIL"),1,0)</x:f>
        <x:v>0</x:v>
      </x:c>
      <x:c r="S4628" s="9" t="n">
        <x:f>IF(AND(T4628=1,G4628="FAIL",P4628="PASS"),1,0)</x:f>
        <x:v>0</x:v>
      </x:c>
      <x:c r="T4628" s="9" t="n">
        <x:v>1</x:v>
      </x:c>
      <x:c r="U4628" s="9" t="n">
        <x:v>152</x:v>
      </x:c>
      <x:c r="V4628" s="9" t="str">
        <x:v>MVP/SHACL_GENERATION_PIPELINE/experiments/LUNA_CONTEXTUAL_SINGLESHOT/RUN_01/runs/RUN-I2-048-20260831T143837982009Z/artifacts/attempt_01/extracted_shape.ttl</x:v>
      </x:c>
    </x:row>
    <x:row r="4629" ht="22" customHeight="1">
      <x:c r="A4629" s="10" t="str">
        <x:v>SINGLESHOT</x:v>
      </x:c>
      <x:c r="B4629" s="10" t="str">
        <x:v>I2-048</x:v>
      </x:c>
      <x:c r="C4629" s="10" t="str">
        <x:v>I2-048-H-F006</x:v>
      </x:c>
      <x:c r="D4629" s="10" t="str">
        <x:v>RUN_01</x:v>
      </x:c>
      <x:c r="E4629" s="10" t="str">
        <x:v>ORIGINAL_LEDGER</x:v>
      </x:c>
      <x:c r="F4629" s="10" t="str">
        <x:v>FAIL</x:v>
      </x:c>
      <x:c r="G4629" s="10" t="str">
        <x:v>FAIL</x:v>
      </x:c>
      <x:c r="H4629" s="10" t="str">
        <x:v>EXECUTED</x:v>
      </x:c>
      <x:c r="I4629" s="10" t="str">
        <x:v>PARSED</x:v>
      </x:c>
      <x:c r="J4629" s="10" t="str">
        <x:v>SINGLESHOT_CAPTURED_DIAGNOSTIC_PASS</x:v>
      </x:c>
      <x:c r="K4629" s="10" t="str">
        <x:v>6d3b7e3d7b251ff708077393731317681d327da941d613eb4d06de8f912c75fe</x:v>
      </x:c>
      <x:c r="L4629" s="10" t="str">
        <x:v>historical_three</x:v>
      </x:c>
      <x:c r="M4629" s="10" t="n">
        <x:v>1</x:v>
      </x:c>
      <x:c r="N4629" s="10" t="n">
        <x:v>0</x:v>
      </x:c>
      <x:c r="O4629" s="10" t="n">
        <x:v>0</x:v>
      </x:c>
      <x:c r="P4629" s="9" t="str">
        <x:f>'CaseReview'!U257</x:f>
        <x:v>FAIL</x:v>
      </x:c>
      <x:c r="Q4629" s="9" t="n">
        <x:f>IF(AND(T4629=1,G4629=P4629),1,0)</x:f>
        <x:v>1</x:v>
      </x:c>
      <x:c r="R4629" s="9" t="n">
        <x:f>IF(AND(T4629=1,G4629="PASS",P4629="FAIL"),1,0)</x:f>
        <x:v>0</x:v>
      </x:c>
      <x:c r="S4629" s="9" t="n">
        <x:f>IF(AND(T4629=1,G4629="FAIL",P4629="PASS"),1,0)</x:f>
        <x:v>0</x:v>
      </x:c>
      <x:c r="T4629" s="9" t="n">
        <x:v>1</x:v>
      </x:c>
      <x:c r="U4629" s="9" t="n">
        <x:v>152</x:v>
      </x:c>
      <x:c r="V4629" s="9" t="str">
        <x:v>MVP/SHACL_GENERATION_PIPELINE/experiments/LUNA_CONTEXTUAL_SINGLESHOT/RUN_01/runs/RUN-I2-048-20260831T143837982009Z/artifacts/attempt_01/extracted_shape.ttl</x:v>
      </x:c>
    </x:row>
    <x:row r="4630" ht="22" customHeight="1">
      <x:c r="A4630" s="10" t="str">
        <x:v>SINGLESHOT</x:v>
      </x:c>
      <x:c r="B4630" s="10" t="str">
        <x:v>I2-048</x:v>
      </x:c>
      <x:c r="C4630" s="10" t="str">
        <x:v>I2-048-H-F007</x:v>
      </x:c>
      <x:c r="D4630" s="10" t="str">
        <x:v>RUN_01</x:v>
      </x:c>
      <x:c r="E4630" s="10" t="str">
        <x:v>ORIGINAL_LEDGER</x:v>
      </x:c>
      <x:c r="F4630" s="10" t="str">
        <x:v>FAIL</x:v>
      </x:c>
      <x:c r="G4630" s="10" t="str">
        <x:v>FAIL</x:v>
      </x:c>
      <x:c r="H4630" s="10" t="str">
        <x:v>EXECUTED</x:v>
      </x:c>
      <x:c r="I4630" s="10" t="str">
        <x:v>PARSED</x:v>
      </x:c>
      <x:c r="J4630" s="10" t="str">
        <x:v>SINGLESHOT_CAPTURED_DIAGNOSTIC_PASS</x:v>
      </x:c>
      <x:c r="K4630" s="10" t="str">
        <x:v>6d3b7e3d7b251ff708077393731317681d327da941d613eb4d06de8f912c75fe</x:v>
      </x:c>
      <x:c r="L4630" s="10" t="str">
        <x:v>historical_three</x:v>
      </x:c>
      <x:c r="M4630" s="10" t="n">
        <x:v>1</x:v>
      </x:c>
      <x:c r="N4630" s="10" t="n">
        <x:v>0</x:v>
      </x:c>
      <x:c r="O4630" s="10" t="n">
        <x:v>0</x:v>
      </x:c>
      <x:c r="P4630" s="9" t="str">
        <x:f>'CaseReview'!U258</x:f>
        <x:v>FAIL</x:v>
      </x:c>
      <x:c r="Q4630" s="9" t="n">
        <x:f>IF(AND(T4630=1,G4630=P4630),1,0)</x:f>
        <x:v>1</x:v>
      </x:c>
      <x:c r="R4630" s="9" t="n">
        <x:f>IF(AND(T4630=1,G4630="PASS",P4630="FAIL"),1,0)</x:f>
        <x:v>0</x:v>
      </x:c>
      <x:c r="S4630" s="9" t="n">
        <x:f>IF(AND(T4630=1,G4630="FAIL",P4630="PASS"),1,0)</x:f>
        <x:v>0</x:v>
      </x:c>
      <x:c r="T4630" s="9" t="n">
        <x:v>1</x:v>
      </x:c>
      <x:c r="U4630" s="9" t="n">
        <x:v>152</x:v>
      </x:c>
      <x:c r="V4630" s="9" t="str">
        <x:v>MVP/SHACL_GENERATION_PIPELINE/experiments/LUNA_CONTEXTUAL_SINGLESHOT/RUN_01/runs/RUN-I2-048-20260831T143837982009Z/artifacts/attempt_01/extracted_shape.ttl</x:v>
      </x:c>
    </x:row>
    <x:row r="4631" ht="22" customHeight="1">
      <x:c r="A4631" s="10" t="str">
        <x:v>SINGLESHOT</x:v>
      </x:c>
      <x:c r="B4631" s="10" t="str">
        <x:v>I2-048</x:v>
      </x:c>
      <x:c r="C4631" s="10" t="str">
        <x:v>I2-048-H-F008</x:v>
      </x:c>
      <x:c r="D4631" s="10" t="str">
        <x:v>RUN_01</x:v>
      </x:c>
      <x:c r="E4631" s="10" t="str">
        <x:v>ORIGINAL_LEDGER</x:v>
      </x:c>
      <x:c r="F4631" s="10" t="str">
        <x:v>FAIL</x:v>
      </x:c>
      <x:c r="G4631" s="10" t="str">
        <x:v>FAIL</x:v>
      </x:c>
      <x:c r="H4631" s="10" t="str">
        <x:v>EXECUTED</x:v>
      </x:c>
      <x:c r="I4631" s="10" t="str">
        <x:v>PARSED</x:v>
      </x:c>
      <x:c r="J4631" s="10" t="str">
        <x:v>SINGLESHOT_CAPTURED_DIAGNOSTIC_PASS</x:v>
      </x:c>
      <x:c r="K4631" s="10" t="str">
        <x:v>6d3b7e3d7b251ff708077393731317681d327da941d613eb4d06de8f912c75fe</x:v>
      </x:c>
      <x:c r="L4631" s="10" t="str">
        <x:v>historical_three</x:v>
      </x:c>
      <x:c r="M4631" s="10" t="n">
        <x:v>1</x:v>
      </x:c>
      <x:c r="N4631" s="10" t="n">
        <x:v>0</x:v>
      </x:c>
      <x:c r="O4631" s="10" t="n">
        <x:v>0</x:v>
      </x:c>
      <x:c r="P4631" s="9" t="str">
        <x:f>'CaseReview'!U259</x:f>
        <x:v>FAIL</x:v>
      </x:c>
      <x:c r="Q4631" s="9" t="n">
        <x:f>IF(AND(T4631=1,G4631=P4631),1,0)</x:f>
        <x:v>1</x:v>
      </x:c>
      <x:c r="R4631" s="9" t="n">
        <x:f>IF(AND(T4631=1,G4631="PASS",P4631="FAIL"),1,0)</x:f>
        <x:v>0</x:v>
      </x:c>
      <x:c r="S4631" s="9" t="n">
        <x:f>IF(AND(T4631=1,G4631="FAIL",P4631="PASS"),1,0)</x:f>
        <x:v>0</x:v>
      </x:c>
      <x:c r="T4631" s="9" t="n">
        <x:v>1</x:v>
      </x:c>
      <x:c r="U4631" s="9" t="n">
        <x:v>152</x:v>
      </x:c>
      <x:c r="V4631" s="9" t="str">
        <x:v>MVP/SHACL_GENERATION_PIPELINE/experiments/LUNA_CONTEXTUAL_SINGLESHOT/RUN_01/runs/RUN-I2-048-20260831T143837982009Z/artifacts/attempt_01/extracted_shape.ttl</x:v>
      </x:c>
    </x:row>
    <x:row r="4632" ht="22" customHeight="1">
      <x:c r="A4632" s="10" t="str">
        <x:v>SINGLESHOT</x:v>
      </x:c>
      <x:c r="B4632" s="10" t="str">
        <x:v>I2-048</x:v>
      </x:c>
      <x:c r="C4632" s="10" t="str">
        <x:v>I2-048-H-F009</x:v>
      </x:c>
      <x:c r="D4632" s="10" t="str">
        <x:v>RUN_01</x:v>
      </x:c>
      <x:c r="E4632" s="10" t="str">
        <x:v>ORIGINAL_LEDGER</x:v>
      </x:c>
      <x:c r="F4632" s="10" t="str">
        <x:v>FAIL</x:v>
      </x:c>
      <x:c r="G4632" s="10" t="str">
        <x:v>FAIL</x:v>
      </x:c>
      <x:c r="H4632" s="10" t="str">
        <x:v>EXECUTED</x:v>
      </x:c>
      <x:c r="I4632" s="10" t="str">
        <x:v>PARSED</x:v>
      </x:c>
      <x:c r="J4632" s="10" t="str">
        <x:v>SINGLESHOT_CAPTURED_DIAGNOSTIC_PASS</x:v>
      </x:c>
      <x:c r="K4632" s="10" t="str">
        <x:v>6d3b7e3d7b251ff708077393731317681d327da941d613eb4d06de8f912c75fe</x:v>
      </x:c>
      <x:c r="L4632" s="10" t="str">
        <x:v>historical_three</x:v>
      </x:c>
      <x:c r="M4632" s="10" t="n">
        <x:v>1</x:v>
      </x:c>
      <x:c r="N4632" s="10" t="n">
        <x:v>0</x:v>
      </x:c>
      <x:c r="O4632" s="10" t="n">
        <x:v>0</x:v>
      </x:c>
      <x:c r="P4632" s="9" t="str">
        <x:f>'CaseReview'!U260</x:f>
        <x:v>FAIL</x:v>
      </x:c>
      <x:c r="Q4632" s="9" t="n">
        <x:f>IF(AND(T4632=1,G4632=P4632),1,0)</x:f>
        <x:v>1</x:v>
      </x:c>
      <x:c r="R4632" s="9" t="n">
        <x:f>IF(AND(T4632=1,G4632="PASS",P4632="FAIL"),1,0)</x:f>
        <x:v>0</x:v>
      </x:c>
      <x:c r="S4632" s="9" t="n">
        <x:f>IF(AND(T4632=1,G4632="FAIL",P4632="PASS"),1,0)</x:f>
        <x:v>0</x:v>
      </x:c>
      <x:c r="T4632" s="9" t="n">
        <x:v>1</x:v>
      </x:c>
      <x:c r="U4632" s="9" t="n">
        <x:v>152</x:v>
      </x:c>
      <x:c r="V4632" s="9" t="str">
        <x:v>MVP/SHACL_GENERATION_PIPELINE/experiments/LUNA_CONTEXTUAL_SINGLESHOT/RUN_01/runs/RUN-I2-048-20260831T143837982009Z/artifacts/attempt_01/extracted_shape.ttl</x:v>
      </x:c>
    </x:row>
    <x:row r="4633" ht="22" customHeight="1">
      <x:c r="A4633" s="10" t="str">
        <x:v>SINGLESHOT</x:v>
      </x:c>
      <x:c r="B4633" s="10" t="str">
        <x:v>I2-048</x:v>
      </x:c>
      <x:c r="C4633" s="10" t="str">
        <x:v>I2-048-H-F010</x:v>
      </x:c>
      <x:c r="D4633" s="10" t="str">
        <x:v>RUN_01</x:v>
      </x:c>
      <x:c r="E4633" s="10" t="str">
        <x:v>ORIGINAL_LEDGER</x:v>
      </x:c>
      <x:c r="F4633" s="10" t="str">
        <x:v>FAIL</x:v>
      </x:c>
      <x:c r="G4633" s="10" t="str">
        <x:v>FAIL</x:v>
      </x:c>
      <x:c r="H4633" s="10" t="str">
        <x:v>EXECUTED</x:v>
      </x:c>
      <x:c r="I4633" s="10" t="str">
        <x:v>PARSED</x:v>
      </x:c>
      <x:c r="J4633" s="10" t="str">
        <x:v>SINGLESHOT_CAPTURED_DIAGNOSTIC_PASS</x:v>
      </x:c>
      <x:c r="K4633" s="10" t="str">
        <x:v>6d3b7e3d7b251ff708077393731317681d327da941d613eb4d06de8f912c75fe</x:v>
      </x:c>
      <x:c r="L4633" s="10" t="str">
        <x:v>historical_three</x:v>
      </x:c>
      <x:c r="M4633" s="10" t="n">
        <x:v>1</x:v>
      </x:c>
      <x:c r="N4633" s="10" t="n">
        <x:v>0</x:v>
      </x:c>
      <x:c r="O4633" s="10" t="n">
        <x:v>0</x:v>
      </x:c>
      <x:c r="P4633" s="9" t="str">
        <x:f>'CaseReview'!U261</x:f>
        <x:v>FAIL</x:v>
      </x:c>
      <x:c r="Q4633" s="9" t="n">
        <x:f>IF(AND(T4633=1,G4633=P4633),1,0)</x:f>
        <x:v>1</x:v>
      </x:c>
      <x:c r="R4633" s="9" t="n">
        <x:f>IF(AND(T4633=1,G4633="PASS",P4633="FAIL"),1,0)</x:f>
        <x:v>0</x:v>
      </x:c>
      <x:c r="S4633" s="9" t="n">
        <x:f>IF(AND(T4633=1,G4633="FAIL",P4633="PASS"),1,0)</x:f>
        <x:v>0</x:v>
      </x:c>
      <x:c r="T4633" s="9" t="n">
        <x:v>1</x:v>
      </x:c>
      <x:c r="U4633" s="9" t="n">
        <x:v>152</x:v>
      </x:c>
      <x:c r="V4633" s="9" t="str">
        <x:v>MVP/SHACL_GENERATION_PIPELINE/experiments/LUNA_CONTEXTUAL_SINGLESHOT/RUN_01/runs/RUN-I2-048-20260831T143837982009Z/artifacts/attempt_01/extracted_shape.ttl</x:v>
      </x:c>
    </x:row>
    <x:row r="4634" ht="22" customHeight="1">
      <x:c r="A4634" s="10" t="str">
        <x:v>SINGLESHOT</x:v>
      </x:c>
      <x:c r="B4634" s="10" t="str">
        <x:v>I2-048</x:v>
      </x:c>
      <x:c r="C4634" s="10" t="str">
        <x:v>I2-048-H-F011</x:v>
      </x:c>
      <x:c r="D4634" s="10" t="str">
        <x:v>RUN_01</x:v>
      </x:c>
      <x:c r="E4634" s="10" t="str">
        <x:v>ORIGINAL_LEDGER</x:v>
      </x:c>
      <x:c r="F4634" s="10" t="str">
        <x:v>FAIL</x:v>
      </x:c>
      <x:c r="G4634" s="10" t="str">
        <x:v>FAIL</x:v>
      </x:c>
      <x:c r="H4634" s="10" t="str">
        <x:v>EXECUTED</x:v>
      </x:c>
      <x:c r="I4634" s="10" t="str">
        <x:v>PARSED</x:v>
      </x:c>
      <x:c r="J4634" s="10" t="str">
        <x:v>SINGLESHOT_CAPTURED_DIAGNOSTIC_PASS</x:v>
      </x:c>
      <x:c r="K4634" s="10" t="str">
        <x:v>6d3b7e3d7b251ff708077393731317681d327da941d613eb4d06de8f912c75fe</x:v>
      </x:c>
      <x:c r="L4634" s="10" t="str">
        <x:v>historical_three</x:v>
      </x:c>
      <x:c r="M4634" s="10" t="n">
        <x:v>1</x:v>
      </x:c>
      <x:c r="N4634" s="10" t="n">
        <x:v>0</x:v>
      </x:c>
      <x:c r="O4634" s="10" t="n">
        <x:v>0</x:v>
      </x:c>
      <x:c r="P4634" s="9" t="str">
        <x:f>'CaseReview'!U262</x:f>
        <x:v>FAIL</x:v>
      </x:c>
      <x:c r="Q4634" s="9" t="n">
        <x:f>IF(AND(T4634=1,G4634=P4634),1,0)</x:f>
        <x:v>1</x:v>
      </x:c>
      <x:c r="R4634" s="9" t="n">
        <x:f>IF(AND(T4634=1,G4634="PASS",P4634="FAIL"),1,0)</x:f>
        <x:v>0</x:v>
      </x:c>
      <x:c r="S4634" s="9" t="n">
        <x:f>IF(AND(T4634=1,G4634="FAIL",P4634="PASS"),1,0)</x:f>
        <x:v>0</x:v>
      </x:c>
      <x:c r="T4634" s="9" t="n">
        <x:v>1</x:v>
      </x:c>
      <x:c r="U4634" s="9" t="n">
        <x:v>152</x:v>
      </x:c>
      <x:c r="V4634" s="9" t="str">
        <x:v>MVP/SHACL_GENERATION_PIPELINE/experiments/LUNA_CONTEXTUAL_SINGLESHOT/RUN_01/runs/RUN-I2-048-20260831T143837982009Z/artifacts/attempt_01/extracted_shape.ttl</x:v>
      </x:c>
    </x:row>
    <x:row r="4635" ht="22" customHeight="1">
      <x:c r="A4635" s="10" t="str">
        <x:v>SINGLESHOT</x:v>
      </x:c>
      <x:c r="B4635" s="10" t="str">
        <x:v>I2-048</x:v>
      </x:c>
      <x:c r="C4635" s="10" t="str">
        <x:v>I2-048-H-F012</x:v>
      </x:c>
      <x:c r="D4635" s="10" t="str">
        <x:v>RUN_01</x:v>
      </x:c>
      <x:c r="E4635" s="10" t="str">
        <x:v>ORIGINAL_LEDGER</x:v>
      </x:c>
      <x:c r="F4635" s="10" t="str">
        <x:v>FAIL</x:v>
      </x:c>
      <x:c r="G4635" s="10" t="str">
        <x:v>FAIL</x:v>
      </x:c>
      <x:c r="H4635" s="10" t="str">
        <x:v>EXECUTED</x:v>
      </x:c>
      <x:c r="I4635" s="10" t="str">
        <x:v>PARSED</x:v>
      </x:c>
      <x:c r="J4635" s="10" t="str">
        <x:v>SINGLESHOT_CAPTURED_DIAGNOSTIC_PASS</x:v>
      </x:c>
      <x:c r="K4635" s="10" t="str">
        <x:v>6d3b7e3d7b251ff708077393731317681d327da941d613eb4d06de8f912c75fe</x:v>
      </x:c>
      <x:c r="L4635" s="10" t="str">
        <x:v>historical_three</x:v>
      </x:c>
      <x:c r="M4635" s="10" t="n">
        <x:v>1</x:v>
      </x:c>
      <x:c r="N4635" s="10" t="n">
        <x:v>0</x:v>
      </x:c>
      <x:c r="O4635" s="10" t="n">
        <x:v>0</x:v>
      </x:c>
      <x:c r="P4635" s="9" t="str">
        <x:f>'CaseReview'!U263</x:f>
        <x:v>FAIL</x:v>
      </x:c>
      <x:c r="Q4635" s="9" t="n">
        <x:f>IF(AND(T4635=1,G4635=P4635),1,0)</x:f>
        <x:v>1</x:v>
      </x:c>
      <x:c r="R4635" s="9" t="n">
        <x:f>IF(AND(T4635=1,G4635="PASS",P4635="FAIL"),1,0)</x:f>
        <x:v>0</x:v>
      </x:c>
      <x:c r="S4635" s="9" t="n">
        <x:f>IF(AND(T4635=1,G4635="FAIL",P4635="PASS"),1,0)</x:f>
        <x:v>0</x:v>
      </x:c>
      <x:c r="T4635" s="9" t="n">
        <x:v>1</x:v>
      </x:c>
      <x:c r="U4635" s="9" t="n">
        <x:v>152</x:v>
      </x:c>
      <x:c r="V4635" s="9" t="str">
        <x:v>MVP/SHACL_GENERATION_PIPELINE/experiments/LUNA_CONTEXTUAL_SINGLESHOT/RUN_01/runs/RUN-I2-048-20260831T143837982009Z/artifacts/attempt_01/extracted_shape.ttl</x:v>
      </x:c>
    </x:row>
    <x:row r="4636" ht="22" customHeight="1">
      <x:c r="A4636" s="10" t="str">
        <x:v>SINGLESHOT</x:v>
      </x:c>
      <x:c r="B4636" s="10" t="str">
        <x:v>I2-048</x:v>
      </x:c>
      <x:c r="C4636" s="10" t="str">
        <x:v>I2-048-H-F013</x:v>
      </x:c>
      <x:c r="D4636" s="10" t="str">
        <x:v>RUN_01</x:v>
      </x:c>
      <x:c r="E4636" s="10" t="str">
        <x:v>ORIGINAL_LEDGER</x:v>
      </x:c>
      <x:c r="F4636" s="10" t="str">
        <x:v>FAIL</x:v>
      </x:c>
      <x:c r="G4636" s="10" t="str">
        <x:v>FAIL</x:v>
      </x:c>
      <x:c r="H4636" s="10" t="str">
        <x:v>EXECUTED</x:v>
      </x:c>
      <x:c r="I4636" s="10" t="str">
        <x:v>PARSED</x:v>
      </x:c>
      <x:c r="J4636" s="10" t="str">
        <x:v>SINGLESHOT_CAPTURED_DIAGNOSTIC_PASS</x:v>
      </x:c>
      <x:c r="K4636" s="10" t="str">
        <x:v>6d3b7e3d7b251ff708077393731317681d327da941d613eb4d06de8f912c75fe</x:v>
      </x:c>
      <x:c r="L4636" s="10" t="str">
        <x:v>historical_three</x:v>
      </x:c>
      <x:c r="M4636" s="10" t="n">
        <x:v>1</x:v>
      </x:c>
      <x:c r="N4636" s="10" t="n">
        <x:v>0</x:v>
      </x:c>
      <x:c r="O4636" s="10" t="n">
        <x:v>0</x:v>
      </x:c>
      <x:c r="P4636" s="9" t="str">
        <x:f>'CaseReview'!U264</x:f>
        <x:v>FAIL</x:v>
      </x:c>
      <x:c r="Q4636" s="9" t="n">
        <x:f>IF(AND(T4636=1,G4636=P4636),1,0)</x:f>
        <x:v>1</x:v>
      </x:c>
      <x:c r="R4636" s="9" t="n">
        <x:f>IF(AND(T4636=1,G4636="PASS",P4636="FAIL"),1,0)</x:f>
        <x:v>0</x:v>
      </x:c>
      <x:c r="S4636" s="9" t="n">
        <x:f>IF(AND(T4636=1,G4636="FAIL",P4636="PASS"),1,0)</x:f>
        <x:v>0</x:v>
      </x:c>
      <x:c r="T4636" s="9" t="n">
        <x:v>1</x:v>
      </x:c>
      <x:c r="U4636" s="9" t="n">
        <x:v>152</x:v>
      </x:c>
      <x:c r="V4636" s="9" t="str">
        <x:v>MVP/SHACL_GENERATION_PIPELINE/experiments/LUNA_CONTEXTUAL_SINGLESHOT/RUN_01/runs/RUN-I2-048-20260831T143837982009Z/artifacts/attempt_01/extracted_shape.ttl</x:v>
      </x:c>
    </x:row>
    <x:row r="4637" ht="22" customHeight="1">
      <x:c r="A4637" s="10" t="str">
        <x:v>SINGLESHOT</x:v>
      </x:c>
      <x:c r="B4637" s="10" t="str">
        <x:v>I2-048</x:v>
      </x:c>
      <x:c r="C4637" s="10" t="str">
        <x:v>I2-048-H-F014</x:v>
      </x:c>
      <x:c r="D4637" s="10" t="str">
        <x:v>RUN_01</x:v>
      </x:c>
      <x:c r="E4637" s="10" t="str">
        <x:v>ORIGINAL_LEDGER</x:v>
      </x:c>
      <x:c r="F4637" s="10" t="str">
        <x:v>FAIL</x:v>
      </x:c>
      <x:c r="G4637" s="10" t="str">
        <x:v>FAIL</x:v>
      </x:c>
      <x:c r="H4637" s="10" t="str">
        <x:v>EXECUTED</x:v>
      </x:c>
      <x:c r="I4637" s="10" t="str">
        <x:v>PARSED</x:v>
      </x:c>
      <x:c r="J4637" s="10" t="str">
        <x:v>SINGLESHOT_CAPTURED_DIAGNOSTIC_PASS</x:v>
      </x:c>
      <x:c r="K4637" s="10" t="str">
        <x:v>6d3b7e3d7b251ff708077393731317681d327da941d613eb4d06de8f912c75fe</x:v>
      </x:c>
      <x:c r="L4637" s="10" t="str">
        <x:v>historical_three</x:v>
      </x:c>
      <x:c r="M4637" s="10" t="n">
        <x:v>1</x:v>
      </x:c>
      <x:c r="N4637" s="10" t="n">
        <x:v>0</x:v>
      </x:c>
      <x:c r="O4637" s="10" t="n">
        <x:v>0</x:v>
      </x:c>
      <x:c r="P4637" s="9" t="str">
        <x:f>'CaseReview'!U265</x:f>
        <x:v>FAIL</x:v>
      </x:c>
      <x:c r="Q4637" s="9" t="n">
        <x:f>IF(AND(T4637=1,G4637=P4637),1,0)</x:f>
        <x:v>1</x:v>
      </x:c>
      <x:c r="R4637" s="9" t="n">
        <x:f>IF(AND(T4637=1,G4637="PASS",P4637="FAIL"),1,0)</x:f>
        <x:v>0</x:v>
      </x:c>
      <x:c r="S4637" s="9" t="n">
        <x:f>IF(AND(T4637=1,G4637="FAIL",P4637="PASS"),1,0)</x:f>
        <x:v>0</x:v>
      </x:c>
      <x:c r="T4637" s="9" t="n">
        <x:v>1</x:v>
      </x:c>
      <x:c r="U4637" s="9" t="n">
        <x:v>152</x:v>
      </x:c>
      <x:c r="V4637" s="9" t="str">
        <x:v>MVP/SHACL_GENERATION_PIPELINE/experiments/LUNA_CONTEXTUAL_SINGLESHOT/RUN_01/runs/RUN-I2-048-20260831T143837982009Z/artifacts/attempt_01/extracted_shape.ttl</x:v>
      </x:c>
    </x:row>
    <x:row r="4638" ht="22" customHeight="1">
      <x:c r="A4638" s="10" t="str">
        <x:v>SINGLESHOT</x:v>
      </x:c>
      <x:c r="B4638" s="10" t="str">
        <x:v>I2-048</x:v>
      </x:c>
      <x:c r="C4638" s="10" t="str">
        <x:v>I2-048-H-F015</x:v>
      </x:c>
      <x:c r="D4638" s="10" t="str">
        <x:v>RUN_01</x:v>
      </x:c>
      <x:c r="E4638" s="10" t="str">
        <x:v>ORIGINAL_LEDGER</x:v>
      </x:c>
      <x:c r="F4638" s="10" t="str">
        <x:v>FAIL</x:v>
      </x:c>
      <x:c r="G4638" s="10" t="str">
        <x:v>FAIL</x:v>
      </x:c>
      <x:c r="H4638" s="10" t="str">
        <x:v>EXECUTED</x:v>
      </x:c>
      <x:c r="I4638" s="10" t="str">
        <x:v>PARSED</x:v>
      </x:c>
      <x:c r="J4638" s="10" t="str">
        <x:v>SINGLESHOT_CAPTURED_DIAGNOSTIC_PASS</x:v>
      </x:c>
      <x:c r="K4638" s="10" t="str">
        <x:v>6d3b7e3d7b251ff708077393731317681d327da941d613eb4d06de8f912c75fe</x:v>
      </x:c>
      <x:c r="L4638" s="10" t="str">
        <x:v>historical_three</x:v>
      </x:c>
      <x:c r="M4638" s="10" t="n">
        <x:v>1</x:v>
      </x:c>
      <x:c r="N4638" s="10" t="n">
        <x:v>0</x:v>
      </x:c>
      <x:c r="O4638" s="10" t="n">
        <x:v>0</x:v>
      </x:c>
      <x:c r="P4638" s="9" t="str">
        <x:f>'CaseReview'!U266</x:f>
        <x:v>FAIL</x:v>
      </x:c>
      <x:c r="Q4638" s="9" t="n">
        <x:f>IF(AND(T4638=1,G4638=P4638),1,0)</x:f>
        <x:v>1</x:v>
      </x:c>
      <x:c r="R4638" s="9" t="n">
        <x:f>IF(AND(T4638=1,G4638="PASS",P4638="FAIL"),1,0)</x:f>
        <x:v>0</x:v>
      </x:c>
      <x:c r="S4638" s="9" t="n">
        <x:f>IF(AND(T4638=1,G4638="FAIL",P4638="PASS"),1,0)</x:f>
        <x:v>0</x:v>
      </x:c>
      <x:c r="T4638" s="9" t="n">
        <x:v>1</x:v>
      </x:c>
      <x:c r="U4638" s="9" t="n">
        <x:v>152</x:v>
      </x:c>
      <x:c r="V4638" s="9" t="str">
        <x:v>MVP/SHACL_GENERATION_PIPELINE/experiments/LUNA_CONTEXTUAL_SINGLESHOT/RUN_01/runs/RUN-I2-048-20260831T143837982009Z/artifacts/attempt_01/extracted_shape.ttl</x:v>
      </x:c>
    </x:row>
    <x:row r="4639" ht="22" customHeight="1">
      <x:c r="A4639" s="10" t="str">
        <x:v>SINGLESHOT</x:v>
      </x:c>
      <x:c r="B4639" s="10" t="str">
        <x:v>I2-048</x:v>
      </x:c>
      <x:c r="C4639" s="10" t="str">
        <x:v>I2-048-H-PH01</x:v>
      </x:c>
      <x:c r="D4639" s="10" t="str">
        <x:v>RUN_01</x:v>
      </x:c>
      <x:c r="E4639" s="10" t="str">
        <x:v>ORIGINAL_LEDGER</x:v>
      </x:c>
      <x:c r="F4639" s="10" t="str">
        <x:v>PASS</x:v>
      </x:c>
      <x:c r="G4639" s="10" t="str">
        <x:v>FAIL</x:v>
      </x:c>
      <x:c r="H4639" s="10" t="str">
        <x:v>EXECUTED</x:v>
      </x:c>
      <x:c r="I4639" s="10" t="str">
        <x:v>PARSED</x:v>
      </x:c>
      <x:c r="J4639" s="10" t="str">
        <x:v>SINGLESHOT_CAPTURED_DIAGNOSTIC_PASS</x:v>
      </x:c>
      <x:c r="K4639" s="10" t="str">
        <x:v>6d3b7e3d7b251ff708077393731317681d327da941d613eb4d06de8f912c75fe</x:v>
      </x:c>
      <x:c r="L4639" s="10" t="str">
        <x:v>historical_three</x:v>
      </x:c>
      <x:c r="M4639" s="10" t="n">
        <x:v>0</x:v>
      </x:c>
      <x:c r="N4639" s="10" t="n">
        <x:v>0</x:v>
      </x:c>
      <x:c r="O4639" s="10" t="n">
        <x:v>1</x:v>
      </x:c>
      <x:c r="P4639" s="9" t="str">
        <x:f>'CaseReview'!U267</x:f>
        <x:v>PASS</x:v>
      </x:c>
      <x:c r="Q4639" s="9" t="n">
        <x:f>IF(AND(T4639=1,G4639=P4639),1,0)</x:f>
        <x:v>0</x:v>
      </x:c>
      <x:c r="R4639" s="9" t="n">
        <x:f>IF(AND(T4639=1,G4639="PASS",P4639="FAIL"),1,0)</x:f>
        <x:v>0</x:v>
      </x:c>
      <x:c r="S4639" s="9" t="n">
        <x:f>IF(AND(T4639=1,G4639="FAIL",P4639="PASS"),1,0)</x:f>
        <x:v>1</x:v>
      </x:c>
      <x:c r="T4639" s="9" t="n">
        <x:v>1</x:v>
      </x:c>
      <x:c r="U4639" s="9" t="n">
        <x:v>152</x:v>
      </x:c>
      <x:c r="V4639" s="9" t="str">
        <x:v>MVP/SHACL_GENERATION_PIPELINE/experiments/LUNA_CONTEXTUAL_SINGLESHOT/RUN_01/runs/RUN-I2-048-20260831T143837982009Z/artifacts/attempt_01/extracted_shape.ttl</x:v>
      </x:c>
    </x:row>
    <x:row r="4640" ht="22" customHeight="1">
      <x:c r="A4640" s="10" t="str">
        <x:v>SINGLESHOT</x:v>
      </x:c>
      <x:c r="B4640" s="10" t="str">
        <x:v>I2-048</x:v>
      </x:c>
      <x:c r="C4640" s="10" t="str">
        <x:v>I2-048-H-PH02</x:v>
      </x:c>
      <x:c r="D4640" s="10" t="str">
        <x:v>RUN_01</x:v>
      </x:c>
      <x:c r="E4640" s="10" t="str">
        <x:v>ORIGINAL_LEDGER</x:v>
      </x:c>
      <x:c r="F4640" s="10" t="str">
        <x:v>PASS</x:v>
      </x:c>
      <x:c r="G4640" s="10" t="str">
        <x:v>FAIL</x:v>
      </x:c>
      <x:c r="H4640" s="10" t="str">
        <x:v>EXECUTED</x:v>
      </x:c>
      <x:c r="I4640" s="10" t="str">
        <x:v>PARSED</x:v>
      </x:c>
      <x:c r="J4640" s="10" t="str">
        <x:v>SINGLESHOT_CAPTURED_DIAGNOSTIC_PASS</x:v>
      </x:c>
      <x:c r="K4640" s="10" t="str">
        <x:v>6d3b7e3d7b251ff708077393731317681d327da941d613eb4d06de8f912c75fe</x:v>
      </x:c>
      <x:c r="L4640" s="10" t="str">
        <x:v>historical_three</x:v>
      </x:c>
      <x:c r="M4640" s="10" t="n">
        <x:v>0</x:v>
      </x:c>
      <x:c r="N4640" s="10" t="n">
        <x:v>0</x:v>
      </x:c>
      <x:c r="O4640" s="10" t="n">
        <x:v>1</x:v>
      </x:c>
      <x:c r="P4640" s="9" t="str">
        <x:f>'CaseReview'!U268</x:f>
        <x:v>PASS</x:v>
      </x:c>
      <x:c r="Q4640" s="9" t="n">
        <x:f>IF(AND(T4640=1,G4640=P4640),1,0)</x:f>
        <x:v>0</x:v>
      </x:c>
      <x:c r="R4640" s="9" t="n">
        <x:f>IF(AND(T4640=1,G4640="PASS",P4640="FAIL"),1,0)</x:f>
        <x:v>0</x:v>
      </x:c>
      <x:c r="S4640" s="9" t="n">
        <x:f>IF(AND(T4640=1,G4640="FAIL",P4640="PASS"),1,0)</x:f>
        <x:v>1</x:v>
      </x:c>
      <x:c r="T4640" s="9" t="n">
        <x:v>1</x:v>
      </x:c>
      <x:c r="U4640" s="9" t="n">
        <x:v>152</x:v>
      </x:c>
      <x:c r="V4640" s="9" t="str">
        <x:v>MVP/SHACL_GENERATION_PIPELINE/experiments/LUNA_CONTEXTUAL_SINGLESHOT/RUN_01/runs/RUN-I2-048-20260831T143837982009Z/artifacts/attempt_01/extracted_shape.ttl</x:v>
      </x:c>
    </x:row>
    <x:row r="4641" ht="22" customHeight="1">
      <x:c r="A4641" s="10" t="str">
        <x:v>SINGLESHOT</x:v>
      </x:c>
      <x:c r="B4641" s="10" t="str">
        <x:v>I2-048</x:v>
      </x:c>
      <x:c r="C4641" s="10" t="str">
        <x:v>I2-048-H-PZERO</x:v>
      </x:c>
      <x:c r="D4641" s="10" t="str">
        <x:v>RUN_01</x:v>
      </x:c>
      <x:c r="E4641" s="10" t="str">
        <x:v>ORIGINAL_LEDGER</x:v>
      </x:c>
      <x:c r="F4641" s="10" t="str">
        <x:v>PASS</x:v>
      </x:c>
      <x:c r="G4641" s="10" t="str">
        <x:v>FAIL</x:v>
      </x:c>
      <x:c r="H4641" s="10" t="str">
        <x:v>EXECUTED</x:v>
      </x:c>
      <x:c r="I4641" s="10" t="str">
        <x:v>PARSED</x:v>
      </x:c>
      <x:c r="J4641" s="10" t="str">
        <x:v>SINGLESHOT_CAPTURED_DIAGNOSTIC_PASS</x:v>
      </x:c>
      <x:c r="K4641" s="10" t="str">
        <x:v>6d3b7e3d7b251ff708077393731317681d327da941d613eb4d06de8f912c75fe</x:v>
      </x:c>
      <x:c r="L4641" s="10" t="str">
        <x:v>historical_three</x:v>
      </x:c>
      <x:c r="M4641" s="10" t="n">
        <x:v>0</x:v>
      </x:c>
      <x:c r="N4641" s="10" t="n">
        <x:v>0</x:v>
      </x:c>
      <x:c r="O4641" s="10" t="n">
        <x:v>1</x:v>
      </x:c>
      <x:c r="P4641" s="9" t="str">
        <x:f>'CaseReview'!U269</x:f>
        <x:v>PASS</x:v>
      </x:c>
      <x:c r="Q4641" s="9" t="n">
        <x:f>IF(AND(T4641=1,G4641=P4641),1,0)</x:f>
        <x:v>0</x:v>
      </x:c>
      <x:c r="R4641" s="9" t="n">
        <x:f>IF(AND(T4641=1,G4641="PASS",P4641="FAIL"),1,0)</x:f>
        <x:v>0</x:v>
      </x:c>
      <x:c r="S4641" s="9" t="n">
        <x:f>IF(AND(T4641=1,G4641="FAIL",P4641="PASS"),1,0)</x:f>
        <x:v>1</x:v>
      </x:c>
      <x:c r="T4641" s="9" t="n">
        <x:v>1</x:v>
      </x:c>
      <x:c r="U4641" s="9" t="n">
        <x:v>152</x:v>
      </x:c>
      <x:c r="V4641" s="9" t="str">
        <x:v>MVP/SHACL_GENERATION_PIPELINE/experiments/LUNA_CONTEXTUAL_SINGLESHOT/RUN_01/runs/RUN-I2-048-20260831T143837982009Z/artifacts/attempt_01/extracted_shape.ttl</x:v>
      </x:c>
    </x:row>
    <x:row r="4642" ht="22" customHeight="1">
      <x:c r="A4642" s="10" t="str">
        <x:v>SINGLESHOT</x:v>
      </x:c>
      <x:c r="B4642" s="10" t="str">
        <x:v>I2-048</x:v>
      </x:c>
      <x:c r="C4642" s="10" t="str">
        <x:v>I2-048-H-T001</x:v>
      </x:c>
      <x:c r="D4642" s="10" t="str">
        <x:v>RUN_01</x:v>
      </x:c>
      <x:c r="E4642" s="10" t="str">
        <x:v>ORIGINAL_LEDGER</x:v>
      </x:c>
      <x:c r="F4642" s="10" t="str">
        <x:v>PASS</x:v>
      </x:c>
      <x:c r="G4642" s="10" t="str">
        <x:v>FAIL</x:v>
      </x:c>
      <x:c r="H4642" s="10" t="str">
        <x:v>EXECUTED</x:v>
      </x:c>
      <x:c r="I4642" s="10" t="str">
        <x:v>PARSED</x:v>
      </x:c>
      <x:c r="J4642" s="10" t="str">
        <x:v>SINGLESHOT_CAPTURED_DIAGNOSTIC_PASS</x:v>
      </x:c>
      <x:c r="K4642" s="10" t="str">
        <x:v>6d3b7e3d7b251ff708077393731317681d327da941d613eb4d06de8f912c75fe</x:v>
      </x:c>
      <x:c r="L4642" s="10" t="str">
        <x:v>historical_three</x:v>
      </x:c>
      <x:c r="M4642" s="10" t="n">
        <x:v>0</x:v>
      </x:c>
      <x:c r="N4642" s="10" t="n">
        <x:v>0</x:v>
      </x:c>
      <x:c r="O4642" s="10" t="n">
        <x:v>1</x:v>
      </x:c>
      <x:c r="P4642" s="9" t="str">
        <x:f>'CaseReview'!U270</x:f>
        <x:v>PASS</x:v>
      </x:c>
      <x:c r="Q4642" s="9" t="n">
        <x:f>IF(AND(T4642=1,G4642=P4642),1,0)</x:f>
        <x:v>0</x:v>
      </x:c>
      <x:c r="R4642" s="9" t="n">
        <x:f>IF(AND(T4642=1,G4642="PASS",P4642="FAIL"),1,0)</x:f>
        <x:v>0</x:v>
      </x:c>
      <x:c r="S4642" s="9" t="n">
        <x:f>IF(AND(T4642=1,G4642="FAIL",P4642="PASS"),1,0)</x:f>
        <x:v>1</x:v>
      </x:c>
      <x:c r="T4642" s="9" t="n">
        <x:v>1</x:v>
      </x:c>
      <x:c r="U4642" s="9" t="n">
        <x:v>152</x:v>
      </x:c>
      <x:c r="V4642" s="9" t="str">
        <x:v>MVP/SHACL_GENERATION_PIPELINE/experiments/LUNA_CONTEXTUAL_SINGLESHOT/RUN_01/runs/RUN-I2-048-20260831T143837982009Z/artifacts/attempt_01/extracted_shape.ttl</x:v>
      </x:c>
    </x:row>
    <x:row r="4643" ht="22" customHeight="1">
      <x:c r="A4643" s="10" t="str">
        <x:v>SINGLESHOT</x:v>
      </x:c>
      <x:c r="B4643" s="10" t="str">
        <x:v>I2-048</x:v>
      </x:c>
      <x:c r="C4643" s="10" t="str">
        <x:v>I2-048-H-T002</x:v>
      </x:c>
      <x:c r="D4643" s="10" t="str">
        <x:v>RUN_01</x:v>
      </x:c>
      <x:c r="E4643" s="10" t="str">
        <x:v>ORIGINAL_LEDGER</x:v>
      </x:c>
      <x:c r="F4643" s="10" t="str">
        <x:v>PASS</x:v>
      </x:c>
      <x:c r="G4643" s="10" t="str">
        <x:v>FAIL</x:v>
      </x:c>
      <x:c r="H4643" s="10" t="str">
        <x:v>EXECUTED</x:v>
      </x:c>
      <x:c r="I4643" s="10" t="str">
        <x:v>PARSED</x:v>
      </x:c>
      <x:c r="J4643" s="10" t="str">
        <x:v>SINGLESHOT_CAPTURED_DIAGNOSTIC_PASS</x:v>
      </x:c>
      <x:c r="K4643" s="10" t="str">
        <x:v>6d3b7e3d7b251ff708077393731317681d327da941d613eb4d06de8f912c75fe</x:v>
      </x:c>
      <x:c r="L4643" s="10" t="str">
        <x:v>historical_three</x:v>
      </x:c>
      <x:c r="M4643" s="10" t="n">
        <x:v>0</x:v>
      </x:c>
      <x:c r="N4643" s="10" t="n">
        <x:v>0</x:v>
      </x:c>
      <x:c r="O4643" s="10" t="n">
        <x:v>1</x:v>
      </x:c>
      <x:c r="P4643" s="9" t="str">
        <x:f>'CaseReview'!U271</x:f>
        <x:v>PASS</x:v>
      </x:c>
      <x:c r="Q4643" s="9" t="n">
        <x:f>IF(AND(T4643=1,G4643=P4643),1,0)</x:f>
        <x:v>0</x:v>
      </x:c>
      <x:c r="R4643" s="9" t="n">
        <x:f>IF(AND(T4643=1,G4643="PASS",P4643="FAIL"),1,0)</x:f>
        <x:v>0</x:v>
      </x:c>
      <x:c r="S4643" s="9" t="n">
        <x:f>IF(AND(T4643=1,G4643="FAIL",P4643="PASS"),1,0)</x:f>
        <x:v>1</x:v>
      </x:c>
      <x:c r="T4643" s="9" t="n">
        <x:v>1</x:v>
      </x:c>
      <x:c r="U4643" s="9" t="n">
        <x:v>152</x:v>
      </x:c>
      <x:c r="V4643" s="9" t="str">
        <x:v>MVP/SHACL_GENERATION_PIPELINE/experiments/LUNA_CONTEXTUAL_SINGLESHOT/RUN_01/runs/RUN-I2-048-20260831T143837982009Z/artifacts/attempt_01/extracted_shape.ttl</x:v>
      </x:c>
    </x:row>
    <x:row r="4644" ht="22" customHeight="1">
      <x:c r="A4644" s="10" t="str">
        <x:v>SINGLESHOT</x:v>
      </x:c>
      <x:c r="B4644" s="10" t="str">
        <x:v>I2-048</x:v>
      </x:c>
      <x:c r="C4644" s="10" t="str">
        <x:v>I2-048-H-T003</x:v>
      </x:c>
      <x:c r="D4644" s="10" t="str">
        <x:v>RUN_01</x:v>
      </x:c>
      <x:c r="E4644" s="10" t="str">
        <x:v>ORIGINAL_LEDGER</x:v>
      </x:c>
      <x:c r="F4644" s="10" t="str">
        <x:v>PASS</x:v>
      </x:c>
      <x:c r="G4644" s="10" t="str">
        <x:v>FAIL</x:v>
      </x:c>
      <x:c r="H4644" s="10" t="str">
        <x:v>EXECUTED</x:v>
      </x:c>
      <x:c r="I4644" s="10" t="str">
        <x:v>PARSED</x:v>
      </x:c>
      <x:c r="J4644" s="10" t="str">
        <x:v>SINGLESHOT_CAPTURED_DIAGNOSTIC_PASS</x:v>
      </x:c>
      <x:c r="K4644" s="10" t="str">
        <x:v>6d3b7e3d7b251ff708077393731317681d327da941d613eb4d06de8f912c75fe</x:v>
      </x:c>
      <x:c r="L4644" s="10" t="str">
        <x:v>historical_three</x:v>
      </x:c>
      <x:c r="M4644" s="10" t="n">
        <x:v>0</x:v>
      </x:c>
      <x:c r="N4644" s="10" t="n">
        <x:v>0</x:v>
      </x:c>
      <x:c r="O4644" s="10" t="n">
        <x:v>1</x:v>
      </x:c>
      <x:c r="P4644" s="9" t="str">
        <x:f>'CaseReview'!U272</x:f>
        <x:v>PASS</x:v>
      </x:c>
      <x:c r="Q4644" s="9" t="n">
        <x:f>IF(AND(T4644=1,G4644=P4644),1,0)</x:f>
        <x:v>0</x:v>
      </x:c>
      <x:c r="R4644" s="9" t="n">
        <x:f>IF(AND(T4644=1,G4644="PASS",P4644="FAIL"),1,0)</x:f>
        <x:v>0</x:v>
      </x:c>
      <x:c r="S4644" s="9" t="n">
        <x:f>IF(AND(T4644=1,G4644="FAIL",P4644="PASS"),1,0)</x:f>
        <x:v>1</x:v>
      </x:c>
      <x:c r="T4644" s="9" t="n">
        <x:v>1</x:v>
      </x:c>
      <x:c r="U4644" s="9" t="n">
        <x:v>152</x:v>
      </x:c>
      <x:c r="V4644" s="9" t="str">
        <x:v>MVP/SHACL_GENERATION_PIPELINE/experiments/LUNA_CONTEXTUAL_SINGLESHOT/RUN_01/runs/RUN-I2-048-20260831T143837982009Z/artifacts/attempt_01/extracted_shape.ttl</x:v>
      </x:c>
    </x:row>
    <x:row r="4645" ht="22" customHeight="1">
      <x:c r="A4645" s="10" t="str">
        <x:v>SINGLESHOT</x:v>
      </x:c>
      <x:c r="B4645" s="10" t="str">
        <x:v>I2-048</x:v>
      </x:c>
      <x:c r="C4645" s="10" t="str">
        <x:v>I2-048-H-T004</x:v>
      </x:c>
      <x:c r="D4645" s="10" t="str">
        <x:v>RUN_01</x:v>
      </x:c>
      <x:c r="E4645" s="10" t="str">
        <x:v>ORIGINAL_LEDGER</x:v>
      </x:c>
      <x:c r="F4645" s="10" t="str">
        <x:v>PASS</x:v>
      </x:c>
      <x:c r="G4645" s="10" t="str">
        <x:v>FAIL</x:v>
      </x:c>
      <x:c r="H4645" s="10" t="str">
        <x:v>EXECUTED</x:v>
      </x:c>
      <x:c r="I4645" s="10" t="str">
        <x:v>PARSED</x:v>
      </x:c>
      <x:c r="J4645" s="10" t="str">
        <x:v>SINGLESHOT_CAPTURED_DIAGNOSTIC_PASS</x:v>
      </x:c>
      <x:c r="K4645" s="10" t="str">
        <x:v>6d3b7e3d7b251ff708077393731317681d327da941d613eb4d06de8f912c75fe</x:v>
      </x:c>
      <x:c r="L4645" s="10" t="str">
        <x:v>historical_three</x:v>
      </x:c>
      <x:c r="M4645" s="10" t="n">
        <x:v>0</x:v>
      </x:c>
      <x:c r="N4645" s="10" t="n">
        <x:v>0</x:v>
      </x:c>
      <x:c r="O4645" s="10" t="n">
        <x:v>1</x:v>
      </x:c>
      <x:c r="P4645" s="9" t="str">
        <x:f>'CaseReview'!U273</x:f>
        <x:v>PASS</x:v>
      </x:c>
      <x:c r="Q4645" s="9" t="n">
        <x:f>IF(AND(T4645=1,G4645=P4645),1,0)</x:f>
        <x:v>0</x:v>
      </x:c>
      <x:c r="R4645" s="9" t="n">
        <x:f>IF(AND(T4645=1,G4645="PASS",P4645="FAIL"),1,0)</x:f>
        <x:v>0</x:v>
      </x:c>
      <x:c r="S4645" s="9" t="n">
        <x:f>IF(AND(T4645=1,G4645="FAIL",P4645="PASS"),1,0)</x:f>
        <x:v>1</x:v>
      </x:c>
      <x:c r="T4645" s="9" t="n">
        <x:v>1</x:v>
      </x:c>
      <x:c r="U4645" s="9" t="n">
        <x:v>152</x:v>
      </x:c>
      <x:c r="V4645" s="9" t="str">
        <x:v>MVP/SHACL_GENERATION_PIPELINE/experiments/LUNA_CONTEXTUAL_SINGLESHOT/RUN_01/runs/RUN-I2-048-20260831T143837982009Z/artifacts/attempt_01/extracted_shape.ttl</x:v>
      </x:c>
    </x:row>
    <x:row r="4646" ht="22" customHeight="1">
      <x:c r="A4646" s="10" t="str">
        <x:v>SINGLESHOT</x:v>
      </x:c>
      <x:c r="B4646" s="10" t="str">
        <x:v>I2-048</x:v>
      </x:c>
      <x:c r="C4646" s="10" t="str">
        <x:v>I2-048-H-T005</x:v>
      </x:c>
      <x:c r="D4646" s="10" t="str">
        <x:v>RUN_01</x:v>
      </x:c>
      <x:c r="E4646" s="10" t="str">
        <x:v>ORIGINAL_LEDGER</x:v>
      </x:c>
      <x:c r="F4646" s="10" t="str">
        <x:v>PASS</x:v>
      </x:c>
      <x:c r="G4646" s="10" t="str">
        <x:v>FAIL</x:v>
      </x:c>
      <x:c r="H4646" s="10" t="str">
        <x:v>EXECUTED</x:v>
      </x:c>
      <x:c r="I4646" s="10" t="str">
        <x:v>PARSED</x:v>
      </x:c>
      <x:c r="J4646" s="10" t="str">
        <x:v>SINGLESHOT_CAPTURED_DIAGNOSTIC_PASS</x:v>
      </x:c>
      <x:c r="K4646" s="10" t="str">
        <x:v>6d3b7e3d7b251ff708077393731317681d327da941d613eb4d06de8f912c75fe</x:v>
      </x:c>
      <x:c r="L4646" s="10" t="str">
        <x:v>historical_three</x:v>
      </x:c>
      <x:c r="M4646" s="10" t="n">
        <x:v>0</x:v>
      </x:c>
      <x:c r="N4646" s="10" t="n">
        <x:v>0</x:v>
      </x:c>
      <x:c r="O4646" s="10" t="n">
        <x:v>1</x:v>
      </x:c>
      <x:c r="P4646" s="9" t="str">
        <x:f>'CaseReview'!U274</x:f>
        <x:v>PASS</x:v>
      </x:c>
      <x:c r="Q4646" s="9" t="n">
        <x:f>IF(AND(T4646=1,G4646=P4646),1,0)</x:f>
        <x:v>0</x:v>
      </x:c>
      <x:c r="R4646" s="9" t="n">
        <x:f>IF(AND(T4646=1,G4646="PASS",P4646="FAIL"),1,0)</x:f>
        <x:v>0</x:v>
      </x:c>
      <x:c r="S4646" s="9" t="n">
        <x:f>IF(AND(T4646=1,G4646="FAIL",P4646="PASS"),1,0)</x:f>
        <x:v>1</x:v>
      </x:c>
      <x:c r="T4646" s="9" t="n">
        <x:v>1</x:v>
      </x:c>
      <x:c r="U4646" s="9" t="n">
        <x:v>152</x:v>
      </x:c>
      <x:c r="V4646" s="9" t="str">
        <x:v>MVP/SHACL_GENERATION_PIPELINE/experiments/LUNA_CONTEXTUAL_SINGLESHOT/RUN_01/runs/RUN-I2-048-20260831T143837982009Z/artifacts/attempt_01/extracted_shape.ttl</x:v>
      </x:c>
    </x:row>
    <x:row r="4647" ht="22" customHeight="1">
      <x:c r="A4647" s="10" t="str">
        <x:v>SINGLESHOT</x:v>
      </x:c>
      <x:c r="B4647" s="10" t="str">
        <x:v>I2-048</x:v>
      </x:c>
      <x:c r="C4647" s="10" t="str">
        <x:v>I2-048-H-T006</x:v>
      </x:c>
      <x:c r="D4647" s="10" t="str">
        <x:v>RUN_01</x:v>
      </x:c>
      <x:c r="E4647" s="10" t="str">
        <x:v>ORIGINAL_LEDGER</x:v>
      </x:c>
      <x:c r="F4647" s="10" t="str">
        <x:v>PASS</x:v>
      </x:c>
      <x:c r="G4647" s="10" t="str">
        <x:v>FAIL</x:v>
      </x:c>
      <x:c r="H4647" s="10" t="str">
        <x:v>EXECUTED</x:v>
      </x:c>
      <x:c r="I4647" s="10" t="str">
        <x:v>PARSED</x:v>
      </x:c>
      <x:c r="J4647" s="10" t="str">
        <x:v>SINGLESHOT_CAPTURED_DIAGNOSTIC_PASS</x:v>
      </x:c>
      <x:c r="K4647" s="10" t="str">
        <x:v>6d3b7e3d7b251ff708077393731317681d327da941d613eb4d06de8f912c75fe</x:v>
      </x:c>
      <x:c r="L4647" s="10" t="str">
        <x:v>historical_three</x:v>
      </x:c>
      <x:c r="M4647" s="10" t="n">
        <x:v>0</x:v>
      </x:c>
      <x:c r="N4647" s="10" t="n">
        <x:v>0</x:v>
      </x:c>
      <x:c r="O4647" s="10" t="n">
        <x:v>1</x:v>
      </x:c>
      <x:c r="P4647" s="9" t="str">
        <x:f>'CaseReview'!U275</x:f>
        <x:v>PASS</x:v>
      </x:c>
      <x:c r="Q4647" s="9" t="n">
        <x:f>IF(AND(T4647=1,G4647=P4647),1,0)</x:f>
        <x:v>0</x:v>
      </x:c>
      <x:c r="R4647" s="9" t="n">
        <x:f>IF(AND(T4647=1,G4647="PASS",P4647="FAIL"),1,0)</x:f>
        <x:v>0</x:v>
      </x:c>
      <x:c r="S4647" s="9" t="n">
        <x:f>IF(AND(T4647=1,G4647="FAIL",P4647="PASS"),1,0)</x:f>
        <x:v>1</x:v>
      </x:c>
      <x:c r="T4647" s="9" t="n">
        <x:v>1</x:v>
      </x:c>
      <x:c r="U4647" s="9" t="n">
        <x:v>152</x:v>
      </x:c>
      <x:c r="V4647" s="9" t="str">
        <x:v>MVP/SHACL_GENERATION_PIPELINE/experiments/LUNA_CONTEXTUAL_SINGLESHOT/RUN_01/runs/RUN-I2-048-20260831T143837982009Z/artifacts/attempt_01/extracted_shape.ttl</x:v>
      </x:c>
    </x:row>
    <x:row r="4648" ht="22" customHeight="1">
      <x:c r="A4648" s="10" t="str">
        <x:v>SINGLESHOT</x:v>
      </x:c>
      <x:c r="B4648" s="10" t="str">
        <x:v>I2-048</x:v>
      </x:c>
      <x:c r="C4648" s="10" t="str">
        <x:v>I2-048-H-T007</x:v>
      </x:c>
      <x:c r="D4648" s="10" t="str">
        <x:v>RUN_01</x:v>
      </x:c>
      <x:c r="E4648" s="10" t="str">
        <x:v>ORIGINAL_LEDGER</x:v>
      </x:c>
      <x:c r="F4648" s="10" t="str">
        <x:v>PASS</x:v>
      </x:c>
      <x:c r="G4648" s="10" t="str">
        <x:v>FAIL</x:v>
      </x:c>
      <x:c r="H4648" s="10" t="str">
        <x:v>EXECUTED</x:v>
      </x:c>
      <x:c r="I4648" s="10" t="str">
        <x:v>PARSED</x:v>
      </x:c>
      <x:c r="J4648" s="10" t="str">
        <x:v>SINGLESHOT_CAPTURED_DIAGNOSTIC_PASS</x:v>
      </x:c>
      <x:c r="K4648" s="10" t="str">
        <x:v>6d3b7e3d7b251ff708077393731317681d327da941d613eb4d06de8f912c75fe</x:v>
      </x:c>
      <x:c r="L4648" s="10" t="str">
        <x:v>historical_three</x:v>
      </x:c>
      <x:c r="M4648" s="10" t="n">
        <x:v>0</x:v>
      </x:c>
      <x:c r="N4648" s="10" t="n">
        <x:v>0</x:v>
      </x:c>
      <x:c r="O4648" s="10" t="n">
        <x:v>1</x:v>
      </x:c>
      <x:c r="P4648" s="9" t="str">
        <x:f>'CaseReview'!U276</x:f>
        <x:v>PASS</x:v>
      </x:c>
      <x:c r="Q4648" s="9" t="n">
        <x:f>IF(AND(T4648=1,G4648=P4648),1,0)</x:f>
        <x:v>0</x:v>
      </x:c>
      <x:c r="R4648" s="9" t="n">
        <x:f>IF(AND(T4648=1,G4648="PASS",P4648="FAIL"),1,0)</x:f>
        <x:v>0</x:v>
      </x:c>
      <x:c r="S4648" s="9" t="n">
        <x:f>IF(AND(T4648=1,G4648="FAIL",P4648="PASS"),1,0)</x:f>
        <x:v>1</x:v>
      </x:c>
      <x:c r="T4648" s="9" t="n">
        <x:v>1</x:v>
      </x:c>
      <x:c r="U4648" s="9" t="n">
        <x:v>152</x:v>
      </x:c>
      <x:c r="V4648" s="9" t="str">
        <x:v>MVP/SHACL_GENERATION_PIPELINE/experiments/LUNA_CONTEXTUAL_SINGLESHOT/RUN_01/runs/RUN-I2-048-20260831T143837982009Z/artifacts/attempt_01/extracted_shape.ttl</x:v>
      </x:c>
    </x:row>
    <x:row r="4649" ht="22" customHeight="1">
      <x:c r="A4649" s="10" t="str">
        <x:v>SINGLESHOT</x:v>
      </x:c>
      <x:c r="B4649" s="10" t="str">
        <x:v>I2-048</x:v>
      </x:c>
      <x:c r="C4649" s="10" t="str">
        <x:v>I2-048-H-T008</x:v>
      </x:c>
      <x:c r="D4649" s="10" t="str">
        <x:v>RUN_01</x:v>
      </x:c>
      <x:c r="E4649" s="10" t="str">
        <x:v>ORIGINAL_LEDGER</x:v>
      </x:c>
      <x:c r="F4649" s="10" t="str">
        <x:v>PASS</x:v>
      </x:c>
      <x:c r="G4649" s="10" t="str">
        <x:v>FAIL</x:v>
      </x:c>
      <x:c r="H4649" s="10" t="str">
        <x:v>EXECUTED</x:v>
      </x:c>
      <x:c r="I4649" s="10" t="str">
        <x:v>PARSED</x:v>
      </x:c>
      <x:c r="J4649" s="10" t="str">
        <x:v>SINGLESHOT_CAPTURED_DIAGNOSTIC_PASS</x:v>
      </x:c>
      <x:c r="K4649" s="10" t="str">
        <x:v>6d3b7e3d7b251ff708077393731317681d327da941d613eb4d06de8f912c75fe</x:v>
      </x:c>
      <x:c r="L4649" s="10" t="str">
        <x:v>historical_three</x:v>
      </x:c>
      <x:c r="M4649" s="10" t="n">
        <x:v>0</x:v>
      </x:c>
      <x:c r="N4649" s="10" t="n">
        <x:v>0</x:v>
      </x:c>
      <x:c r="O4649" s="10" t="n">
        <x:v>1</x:v>
      </x:c>
      <x:c r="P4649" s="9" t="str">
        <x:f>'CaseReview'!U277</x:f>
        <x:v>PASS</x:v>
      </x:c>
      <x:c r="Q4649" s="9" t="n">
        <x:f>IF(AND(T4649=1,G4649=P4649),1,0)</x:f>
        <x:v>0</x:v>
      </x:c>
      <x:c r="R4649" s="9" t="n">
        <x:f>IF(AND(T4649=1,G4649="PASS",P4649="FAIL"),1,0)</x:f>
        <x:v>0</x:v>
      </x:c>
      <x:c r="S4649" s="9" t="n">
        <x:f>IF(AND(T4649=1,G4649="FAIL",P4649="PASS"),1,0)</x:f>
        <x:v>1</x:v>
      </x:c>
      <x:c r="T4649" s="9" t="n">
        <x:v>1</x:v>
      </x:c>
      <x:c r="U4649" s="9" t="n">
        <x:v>152</x:v>
      </x:c>
      <x:c r="V4649" s="9" t="str">
        <x:v>MVP/SHACL_GENERATION_PIPELINE/experiments/LUNA_CONTEXTUAL_SINGLESHOT/RUN_01/runs/RUN-I2-048-20260831T143837982009Z/artifacts/attempt_01/extracted_shape.ttl</x:v>
      </x:c>
    </x:row>
    <x:row r="4650" ht="22" customHeight="1">
      <x:c r="A4650" s="10" t="str">
        <x:v>SINGLESHOT</x:v>
      </x:c>
      <x:c r="B4650" s="10" t="str">
        <x:v>I2-048</x:v>
      </x:c>
      <x:c r="C4650" s="10" t="str">
        <x:v>I2-048-H-T009</x:v>
      </x:c>
      <x:c r="D4650" s="10" t="str">
        <x:v>RUN_01</x:v>
      </x:c>
      <x:c r="E4650" s="10" t="str">
        <x:v>ORIGINAL_LEDGER</x:v>
      </x:c>
      <x:c r="F4650" s="10" t="str">
        <x:v>PASS</x:v>
      </x:c>
      <x:c r="G4650" s="10" t="str">
        <x:v>FAIL</x:v>
      </x:c>
      <x:c r="H4650" s="10" t="str">
        <x:v>EXECUTED</x:v>
      </x:c>
      <x:c r="I4650" s="10" t="str">
        <x:v>PARSED</x:v>
      </x:c>
      <x:c r="J4650" s="10" t="str">
        <x:v>SINGLESHOT_CAPTURED_DIAGNOSTIC_PASS</x:v>
      </x:c>
      <x:c r="K4650" s="10" t="str">
        <x:v>6d3b7e3d7b251ff708077393731317681d327da941d613eb4d06de8f912c75fe</x:v>
      </x:c>
      <x:c r="L4650" s="10" t="str">
        <x:v>historical_three</x:v>
      </x:c>
      <x:c r="M4650" s="10" t="n">
        <x:v>0</x:v>
      </x:c>
      <x:c r="N4650" s="10" t="n">
        <x:v>0</x:v>
      </x:c>
      <x:c r="O4650" s="10" t="n">
        <x:v>1</x:v>
      </x:c>
      <x:c r="P4650" s="9" t="str">
        <x:f>'CaseReview'!U278</x:f>
        <x:v>PASS</x:v>
      </x:c>
      <x:c r="Q4650" s="9" t="n">
        <x:f>IF(AND(T4650=1,G4650=P4650),1,0)</x:f>
        <x:v>0</x:v>
      </x:c>
      <x:c r="R4650" s="9" t="n">
        <x:f>IF(AND(T4650=1,G4650="PASS",P4650="FAIL"),1,0)</x:f>
        <x:v>0</x:v>
      </x:c>
      <x:c r="S4650" s="9" t="n">
        <x:f>IF(AND(T4650=1,G4650="FAIL",P4650="PASS"),1,0)</x:f>
        <x:v>1</x:v>
      </x:c>
      <x:c r="T4650" s="9" t="n">
        <x:v>1</x:v>
      </x:c>
      <x:c r="U4650" s="9" t="n">
        <x:v>152</x:v>
      </x:c>
      <x:c r="V4650" s="9" t="str">
        <x:v>MVP/SHACL_GENERATION_PIPELINE/experiments/LUNA_CONTEXTUAL_SINGLESHOT/RUN_01/runs/RUN-I2-048-20260831T143837982009Z/artifacts/attempt_01/extracted_shape.ttl</x:v>
      </x:c>
    </x:row>
    <x:row r="4651" ht="22" customHeight="1">
      <x:c r="A4651" s="10" t="str">
        <x:v>SINGLESHOT</x:v>
      </x:c>
      <x:c r="B4651" s="10" t="str">
        <x:v>I2-048</x:v>
      </x:c>
      <x:c r="C4651" s="10" t="str">
        <x:v>I2-048-H-T010</x:v>
      </x:c>
      <x:c r="D4651" s="10" t="str">
        <x:v>RUN_01</x:v>
      </x:c>
      <x:c r="E4651" s="10" t="str">
        <x:v>ORIGINAL_LEDGER</x:v>
      </x:c>
      <x:c r="F4651" s="10" t="str">
        <x:v>PASS</x:v>
      </x:c>
      <x:c r="G4651" s="10" t="str">
        <x:v>FAIL</x:v>
      </x:c>
      <x:c r="H4651" s="10" t="str">
        <x:v>EXECUTED</x:v>
      </x:c>
      <x:c r="I4651" s="10" t="str">
        <x:v>PARSED</x:v>
      </x:c>
      <x:c r="J4651" s="10" t="str">
        <x:v>SINGLESHOT_CAPTURED_DIAGNOSTIC_PASS</x:v>
      </x:c>
      <x:c r="K4651" s="10" t="str">
        <x:v>6d3b7e3d7b251ff708077393731317681d327da941d613eb4d06de8f912c75fe</x:v>
      </x:c>
      <x:c r="L4651" s="10" t="str">
        <x:v>historical_three</x:v>
      </x:c>
      <x:c r="M4651" s="10" t="n">
        <x:v>0</x:v>
      </x:c>
      <x:c r="N4651" s="10" t="n">
        <x:v>0</x:v>
      </x:c>
      <x:c r="O4651" s="10" t="n">
        <x:v>1</x:v>
      </x:c>
      <x:c r="P4651" s="9" t="str">
        <x:f>'CaseReview'!U279</x:f>
        <x:v>PASS</x:v>
      </x:c>
      <x:c r="Q4651" s="9" t="n">
        <x:f>IF(AND(T4651=1,G4651=P4651),1,0)</x:f>
        <x:v>0</x:v>
      </x:c>
      <x:c r="R4651" s="9" t="n">
        <x:f>IF(AND(T4651=1,G4651="PASS",P4651="FAIL"),1,0)</x:f>
        <x:v>0</x:v>
      </x:c>
      <x:c r="S4651" s="9" t="n">
        <x:f>IF(AND(T4651=1,G4651="FAIL",P4651="PASS"),1,0)</x:f>
        <x:v>1</x:v>
      </x:c>
      <x:c r="T4651" s="9" t="n">
        <x:v>1</x:v>
      </x:c>
      <x:c r="U4651" s="9" t="n">
        <x:v>152</x:v>
      </x:c>
      <x:c r="V4651" s="9" t="str">
        <x:v>MVP/SHACL_GENERATION_PIPELINE/experiments/LUNA_CONTEXTUAL_SINGLESHOT/RUN_01/runs/RUN-I2-048-20260831T143837982009Z/artifacts/attempt_01/extracted_shape.ttl</x:v>
      </x:c>
    </x:row>
    <x:row r="4652" ht="22" customHeight="1">
      <x:c r="A4652" s="10" t="str">
        <x:v>SINGLESHOT</x:v>
      </x:c>
      <x:c r="B4652" s="10" t="str">
        <x:v>I2-048</x:v>
      </x:c>
      <x:c r="C4652" s="10" t="str">
        <x:v>I2-048-H-T011</x:v>
      </x:c>
      <x:c r="D4652" s="10" t="str">
        <x:v>RUN_01</x:v>
      </x:c>
      <x:c r="E4652" s="10" t="str">
        <x:v>ORIGINAL_LEDGER</x:v>
      </x:c>
      <x:c r="F4652" s="10" t="str">
        <x:v>PASS</x:v>
      </x:c>
      <x:c r="G4652" s="10" t="str">
        <x:v>FAIL</x:v>
      </x:c>
      <x:c r="H4652" s="10" t="str">
        <x:v>EXECUTED</x:v>
      </x:c>
      <x:c r="I4652" s="10" t="str">
        <x:v>PARSED</x:v>
      </x:c>
      <x:c r="J4652" s="10" t="str">
        <x:v>SINGLESHOT_CAPTURED_DIAGNOSTIC_PASS</x:v>
      </x:c>
      <x:c r="K4652" s="10" t="str">
        <x:v>6d3b7e3d7b251ff708077393731317681d327da941d613eb4d06de8f912c75fe</x:v>
      </x:c>
      <x:c r="L4652" s="10" t="str">
        <x:v>historical_three</x:v>
      </x:c>
      <x:c r="M4652" s="10" t="n">
        <x:v>0</x:v>
      </x:c>
      <x:c r="N4652" s="10" t="n">
        <x:v>0</x:v>
      </x:c>
      <x:c r="O4652" s="10" t="n">
        <x:v>1</x:v>
      </x:c>
      <x:c r="P4652" s="9" t="str">
        <x:f>'CaseReview'!U280</x:f>
        <x:v>PASS</x:v>
      </x:c>
      <x:c r="Q4652" s="9" t="n">
        <x:f>IF(AND(T4652=1,G4652=P4652),1,0)</x:f>
        <x:v>0</x:v>
      </x:c>
      <x:c r="R4652" s="9" t="n">
        <x:f>IF(AND(T4652=1,G4652="PASS",P4652="FAIL"),1,0)</x:f>
        <x:v>0</x:v>
      </x:c>
      <x:c r="S4652" s="9" t="n">
        <x:f>IF(AND(T4652=1,G4652="FAIL",P4652="PASS"),1,0)</x:f>
        <x:v>1</x:v>
      </x:c>
      <x:c r="T4652" s="9" t="n">
        <x:v>1</x:v>
      </x:c>
      <x:c r="U4652" s="9" t="n">
        <x:v>152</x:v>
      </x:c>
      <x:c r="V4652" s="9" t="str">
        <x:v>MVP/SHACL_GENERATION_PIPELINE/experiments/LUNA_CONTEXTUAL_SINGLESHOT/RUN_01/runs/RUN-I2-048-20260831T143837982009Z/artifacts/attempt_01/extracted_shape.ttl</x:v>
      </x:c>
    </x:row>
    <x:row r="4653" ht="22" customHeight="1">
      <x:c r="A4653" s="10" t="str">
        <x:v>SINGLESHOT</x:v>
      </x:c>
      <x:c r="B4653" s="10" t="str">
        <x:v>I2-048</x:v>
      </x:c>
      <x:c r="C4653" s="10" t="str">
        <x:v>I2-048-H-T012</x:v>
      </x:c>
      <x:c r="D4653" s="10" t="str">
        <x:v>RUN_01</x:v>
      </x:c>
      <x:c r="E4653" s="10" t="str">
        <x:v>ORIGINAL_LEDGER</x:v>
      </x:c>
      <x:c r="F4653" s="10" t="str">
        <x:v>PASS</x:v>
      </x:c>
      <x:c r="G4653" s="10" t="str">
        <x:v>FAIL</x:v>
      </x:c>
      <x:c r="H4653" s="10" t="str">
        <x:v>EXECUTED</x:v>
      </x:c>
      <x:c r="I4653" s="10" t="str">
        <x:v>PARSED</x:v>
      </x:c>
      <x:c r="J4653" s="10" t="str">
        <x:v>SINGLESHOT_CAPTURED_DIAGNOSTIC_PASS</x:v>
      </x:c>
      <x:c r="K4653" s="10" t="str">
        <x:v>6d3b7e3d7b251ff708077393731317681d327da941d613eb4d06de8f912c75fe</x:v>
      </x:c>
      <x:c r="L4653" s="10" t="str">
        <x:v>historical_three</x:v>
      </x:c>
      <x:c r="M4653" s="10" t="n">
        <x:v>0</x:v>
      </x:c>
      <x:c r="N4653" s="10" t="n">
        <x:v>0</x:v>
      </x:c>
      <x:c r="O4653" s="10" t="n">
        <x:v>1</x:v>
      </x:c>
      <x:c r="P4653" s="9" t="str">
        <x:f>'CaseReview'!U281</x:f>
        <x:v>PASS</x:v>
      </x:c>
      <x:c r="Q4653" s="9" t="n">
        <x:f>IF(AND(T4653=1,G4653=P4653),1,0)</x:f>
        <x:v>0</x:v>
      </x:c>
      <x:c r="R4653" s="9" t="n">
        <x:f>IF(AND(T4653=1,G4653="PASS",P4653="FAIL"),1,0)</x:f>
        <x:v>0</x:v>
      </x:c>
      <x:c r="S4653" s="9" t="n">
        <x:f>IF(AND(T4653=1,G4653="FAIL",P4653="PASS"),1,0)</x:f>
        <x:v>1</x:v>
      </x:c>
      <x:c r="T4653" s="9" t="n">
        <x:v>1</x:v>
      </x:c>
      <x:c r="U4653" s="9" t="n">
        <x:v>152</x:v>
      </x:c>
      <x:c r="V4653" s="9" t="str">
        <x:v>MVP/SHACL_GENERATION_PIPELINE/experiments/LUNA_CONTEXTUAL_SINGLESHOT/RUN_01/runs/RUN-I2-048-20260831T143837982009Z/artifacts/attempt_01/extracted_shape.ttl</x:v>
      </x:c>
    </x:row>
    <x:row r="4654" ht="22" customHeight="1">
      <x:c r="A4654" s="10" t="str">
        <x:v>SINGLESHOT</x:v>
      </x:c>
      <x:c r="B4654" s="10" t="str">
        <x:v>I2-048</x:v>
      </x:c>
      <x:c r="C4654" s="10" t="str">
        <x:v>I2-048-H-T013</x:v>
      </x:c>
      <x:c r="D4654" s="10" t="str">
        <x:v>RUN_01</x:v>
      </x:c>
      <x:c r="E4654" s="10" t="str">
        <x:v>ORIGINAL_LEDGER</x:v>
      </x:c>
      <x:c r="F4654" s="10" t="str">
        <x:v>PASS</x:v>
      </x:c>
      <x:c r="G4654" s="10" t="str">
        <x:v>FAIL</x:v>
      </x:c>
      <x:c r="H4654" s="10" t="str">
        <x:v>EXECUTED</x:v>
      </x:c>
      <x:c r="I4654" s="10" t="str">
        <x:v>PARSED</x:v>
      </x:c>
      <x:c r="J4654" s="10" t="str">
        <x:v>SINGLESHOT_CAPTURED_DIAGNOSTIC_PASS</x:v>
      </x:c>
      <x:c r="K4654" s="10" t="str">
        <x:v>6d3b7e3d7b251ff708077393731317681d327da941d613eb4d06de8f912c75fe</x:v>
      </x:c>
      <x:c r="L4654" s="10" t="str">
        <x:v>historical_three</x:v>
      </x:c>
      <x:c r="M4654" s="10" t="n">
        <x:v>0</x:v>
      </x:c>
      <x:c r="N4654" s="10" t="n">
        <x:v>0</x:v>
      </x:c>
      <x:c r="O4654" s="10" t="n">
        <x:v>1</x:v>
      </x:c>
      <x:c r="P4654" s="9" t="str">
        <x:f>'CaseReview'!U282</x:f>
        <x:v>PASS</x:v>
      </x:c>
      <x:c r="Q4654" s="9" t="n">
        <x:f>IF(AND(T4654=1,G4654=P4654),1,0)</x:f>
        <x:v>0</x:v>
      </x:c>
      <x:c r="R4654" s="9" t="n">
        <x:f>IF(AND(T4654=1,G4654="PASS",P4654="FAIL"),1,0)</x:f>
        <x:v>0</x:v>
      </x:c>
      <x:c r="S4654" s="9" t="n">
        <x:f>IF(AND(T4654=1,G4654="FAIL",P4654="PASS"),1,0)</x:f>
        <x:v>1</x:v>
      </x:c>
      <x:c r="T4654" s="9" t="n">
        <x:v>1</x:v>
      </x:c>
      <x:c r="U4654" s="9" t="n">
        <x:v>152</x:v>
      </x:c>
      <x:c r="V4654" s="9" t="str">
        <x:v>MVP/SHACL_GENERATION_PIPELINE/experiments/LUNA_CONTEXTUAL_SINGLESHOT/RUN_01/runs/RUN-I2-048-20260831T143837982009Z/artifacts/attempt_01/extracted_shape.ttl</x:v>
      </x:c>
    </x:row>
    <x:row r="4655" ht="22" customHeight="1">
      <x:c r="A4655" s="10" t="str">
        <x:v>SINGLESHOT</x:v>
      </x:c>
      <x:c r="B4655" s="10" t="str">
        <x:v>I2-048</x:v>
      </x:c>
      <x:c r="C4655" s="10" t="str">
        <x:v>I2-048-H-T014</x:v>
      </x:c>
      <x:c r="D4655" s="10" t="str">
        <x:v>RUN_01</x:v>
      </x:c>
      <x:c r="E4655" s="10" t="str">
        <x:v>ORIGINAL_LEDGER</x:v>
      </x:c>
      <x:c r="F4655" s="10" t="str">
        <x:v>PASS</x:v>
      </x:c>
      <x:c r="G4655" s="10" t="str">
        <x:v>FAIL</x:v>
      </x:c>
      <x:c r="H4655" s="10" t="str">
        <x:v>EXECUTED</x:v>
      </x:c>
      <x:c r="I4655" s="10" t="str">
        <x:v>PARSED</x:v>
      </x:c>
      <x:c r="J4655" s="10" t="str">
        <x:v>SINGLESHOT_CAPTURED_DIAGNOSTIC_PASS</x:v>
      </x:c>
      <x:c r="K4655" s="10" t="str">
        <x:v>6d3b7e3d7b251ff708077393731317681d327da941d613eb4d06de8f912c75fe</x:v>
      </x:c>
      <x:c r="L4655" s="10" t="str">
        <x:v>historical_three</x:v>
      </x:c>
      <x:c r="M4655" s="10" t="n">
        <x:v>0</x:v>
      </x:c>
      <x:c r="N4655" s="10" t="n">
        <x:v>0</x:v>
      </x:c>
      <x:c r="O4655" s="10" t="n">
        <x:v>1</x:v>
      </x:c>
      <x:c r="P4655" s="9" t="str">
        <x:f>'CaseReview'!U283</x:f>
        <x:v>PASS</x:v>
      </x:c>
      <x:c r="Q4655" s="9" t="n">
        <x:f>IF(AND(T4655=1,G4655=P4655),1,0)</x:f>
        <x:v>0</x:v>
      </x:c>
      <x:c r="R4655" s="9" t="n">
        <x:f>IF(AND(T4655=1,G4655="PASS",P4655="FAIL"),1,0)</x:f>
        <x:v>0</x:v>
      </x:c>
      <x:c r="S4655" s="9" t="n">
        <x:f>IF(AND(T4655=1,G4655="FAIL",P4655="PASS"),1,0)</x:f>
        <x:v>1</x:v>
      </x:c>
      <x:c r="T4655" s="9" t="n">
        <x:v>1</x:v>
      </x:c>
      <x:c r="U4655" s="9" t="n">
        <x:v>152</x:v>
      </x:c>
      <x:c r="V4655" s="9" t="str">
        <x:v>MVP/SHACL_GENERATION_PIPELINE/experiments/LUNA_CONTEXTUAL_SINGLESHOT/RUN_01/runs/RUN-I2-048-20260831T143837982009Z/artifacts/attempt_01/extracted_shape.ttl</x:v>
      </x:c>
    </x:row>
    <x:row r="4656" ht="22" customHeight="1">
      <x:c r="A4656" s="10" t="str">
        <x:v>SINGLESHOT</x:v>
      </x:c>
      <x:c r="B4656" s="10" t="str">
        <x:v>I2-048</x:v>
      </x:c>
      <x:c r="C4656" s="10" t="str">
        <x:v>I2-048-H-T015</x:v>
      </x:c>
      <x:c r="D4656" s="10" t="str">
        <x:v>RUN_01</x:v>
      </x:c>
      <x:c r="E4656" s="10" t="str">
        <x:v>ORIGINAL_LEDGER</x:v>
      </x:c>
      <x:c r="F4656" s="10" t="str">
        <x:v>PASS</x:v>
      </x:c>
      <x:c r="G4656" s="10" t="str">
        <x:v>FAIL</x:v>
      </x:c>
      <x:c r="H4656" s="10" t="str">
        <x:v>EXECUTED</x:v>
      </x:c>
      <x:c r="I4656" s="10" t="str">
        <x:v>PARSED</x:v>
      </x:c>
      <x:c r="J4656" s="10" t="str">
        <x:v>SINGLESHOT_CAPTURED_DIAGNOSTIC_PASS</x:v>
      </x:c>
      <x:c r="K4656" s="10" t="str">
        <x:v>6d3b7e3d7b251ff708077393731317681d327da941d613eb4d06de8f912c75fe</x:v>
      </x:c>
      <x:c r="L4656" s="10" t="str">
        <x:v>historical_three</x:v>
      </x:c>
      <x:c r="M4656" s="10" t="n">
        <x:v>0</x:v>
      </x:c>
      <x:c r="N4656" s="10" t="n">
        <x:v>0</x:v>
      </x:c>
      <x:c r="O4656" s="10" t="n">
        <x:v>1</x:v>
      </x:c>
      <x:c r="P4656" s="9" t="str">
        <x:f>'CaseReview'!U284</x:f>
        <x:v>PASS</x:v>
      </x:c>
      <x:c r="Q4656" s="9" t="n">
        <x:f>IF(AND(T4656=1,G4656=P4656),1,0)</x:f>
        <x:v>0</x:v>
      </x:c>
      <x:c r="R4656" s="9" t="n">
        <x:f>IF(AND(T4656=1,G4656="PASS",P4656="FAIL"),1,0)</x:f>
        <x:v>0</x:v>
      </x:c>
      <x:c r="S4656" s="9" t="n">
        <x:f>IF(AND(T4656=1,G4656="FAIL",P4656="PASS"),1,0)</x:f>
        <x:v>1</x:v>
      </x:c>
      <x:c r="T4656" s="9" t="n">
        <x:v>1</x:v>
      </x:c>
      <x:c r="U4656" s="9" t="n">
        <x:v>152</x:v>
      </x:c>
      <x:c r="V4656" s="9" t="str">
        <x:v>MVP/SHACL_GENERATION_PIPELINE/experiments/LUNA_CONTEXTUAL_SINGLESHOT/RUN_01/runs/RUN-I2-048-20260831T143837982009Z/artifacts/attempt_01/extracted_shape.ttl</x:v>
      </x:c>
    </x:row>
    <x:row r="4657" ht="22" customHeight="1">
      <x:c r="A4657" s="10" t="str">
        <x:v>SINGLESHOT</x:v>
      </x:c>
      <x:c r="B4657" s="10" t="str">
        <x:v>I2-048</x:v>
      </x:c>
      <x:c r="C4657" s="10" t="str">
        <x:v>I2-048-H-T016</x:v>
      </x:c>
      <x:c r="D4657" s="10" t="str">
        <x:v>RUN_01</x:v>
      </x:c>
      <x:c r="E4657" s="10" t="str">
        <x:v>ORIGINAL_LEDGER</x:v>
      </x:c>
      <x:c r="F4657" s="10" t="str">
        <x:v>PASS</x:v>
      </x:c>
      <x:c r="G4657" s="10" t="str">
        <x:v>FAIL</x:v>
      </x:c>
      <x:c r="H4657" s="10" t="str">
        <x:v>EXECUTED</x:v>
      </x:c>
      <x:c r="I4657" s="10" t="str">
        <x:v>PARSED</x:v>
      </x:c>
      <x:c r="J4657" s="10" t="str">
        <x:v>SINGLESHOT_CAPTURED_DIAGNOSTIC_PASS</x:v>
      </x:c>
      <x:c r="K4657" s="10" t="str">
        <x:v>6d3b7e3d7b251ff708077393731317681d327da941d613eb4d06de8f912c75fe</x:v>
      </x:c>
      <x:c r="L4657" s="10" t="str">
        <x:v>historical_three</x:v>
      </x:c>
      <x:c r="M4657" s="10" t="n">
        <x:v>0</x:v>
      </x:c>
      <x:c r="N4657" s="10" t="n">
        <x:v>0</x:v>
      </x:c>
      <x:c r="O4657" s="10" t="n">
        <x:v>1</x:v>
      </x:c>
      <x:c r="P4657" s="9" t="str">
        <x:f>'CaseReview'!U285</x:f>
        <x:v>PASS</x:v>
      </x:c>
      <x:c r="Q4657" s="9" t="n">
        <x:f>IF(AND(T4657=1,G4657=P4657),1,0)</x:f>
        <x:v>0</x:v>
      </x:c>
      <x:c r="R4657" s="9" t="n">
        <x:f>IF(AND(T4657=1,G4657="PASS",P4657="FAIL"),1,0)</x:f>
        <x:v>0</x:v>
      </x:c>
      <x:c r="S4657" s="9" t="n">
        <x:f>IF(AND(T4657=1,G4657="FAIL",P4657="PASS"),1,0)</x:f>
        <x:v>1</x:v>
      </x:c>
      <x:c r="T4657" s="9" t="n">
        <x:v>1</x:v>
      </x:c>
      <x:c r="U4657" s="9" t="n">
        <x:v>152</x:v>
      </x:c>
      <x:c r="V4657" s="9" t="str">
        <x:v>MVP/SHACL_GENERATION_PIPELINE/experiments/LUNA_CONTEXTUAL_SINGLESHOT/RUN_01/runs/RUN-I2-048-20260831T143837982009Z/artifacts/attempt_01/extracted_shape.ttl</x:v>
      </x:c>
    </x:row>
    <x:row r="4658" ht="22" customHeight="1">
      <x:c r="A4658" s="10" t="str">
        <x:v>SINGLESHOT</x:v>
      </x:c>
      <x:c r="B4658" s="10" t="str">
        <x:v>I2-048</x:v>
      </x:c>
      <x:c r="C4658" s="10" t="str">
        <x:v>I2-048-H-T017</x:v>
      </x:c>
      <x:c r="D4658" s="10" t="str">
        <x:v>RUN_01</x:v>
      </x:c>
      <x:c r="E4658" s="10" t="str">
        <x:v>ORIGINAL_LEDGER</x:v>
      </x:c>
      <x:c r="F4658" s="10" t="str">
        <x:v>PASS</x:v>
      </x:c>
      <x:c r="G4658" s="10" t="str">
        <x:v>FAIL</x:v>
      </x:c>
      <x:c r="H4658" s="10" t="str">
        <x:v>EXECUTED</x:v>
      </x:c>
      <x:c r="I4658" s="10" t="str">
        <x:v>PARSED</x:v>
      </x:c>
      <x:c r="J4658" s="10" t="str">
        <x:v>SINGLESHOT_CAPTURED_DIAGNOSTIC_PASS</x:v>
      </x:c>
      <x:c r="K4658" s="10" t="str">
        <x:v>6d3b7e3d7b251ff708077393731317681d327da941d613eb4d06de8f912c75fe</x:v>
      </x:c>
      <x:c r="L4658" s="10" t="str">
        <x:v>historical_three</x:v>
      </x:c>
      <x:c r="M4658" s="10" t="n">
        <x:v>0</x:v>
      </x:c>
      <x:c r="N4658" s="10" t="n">
        <x:v>0</x:v>
      </x:c>
      <x:c r="O4658" s="10" t="n">
        <x:v>1</x:v>
      </x:c>
      <x:c r="P4658" s="9" t="str">
        <x:f>'CaseReview'!U286</x:f>
        <x:v>PASS</x:v>
      </x:c>
      <x:c r="Q4658" s="9" t="n">
        <x:f>IF(AND(T4658=1,G4658=P4658),1,0)</x:f>
        <x:v>0</x:v>
      </x:c>
      <x:c r="R4658" s="9" t="n">
        <x:f>IF(AND(T4658=1,G4658="PASS",P4658="FAIL"),1,0)</x:f>
        <x:v>0</x:v>
      </x:c>
      <x:c r="S4658" s="9" t="n">
        <x:f>IF(AND(T4658=1,G4658="FAIL",P4658="PASS"),1,0)</x:f>
        <x:v>1</x:v>
      </x:c>
      <x:c r="T4658" s="9" t="n">
        <x:v>1</x:v>
      </x:c>
      <x:c r="U4658" s="9" t="n">
        <x:v>152</x:v>
      </x:c>
      <x:c r="V4658" s="9" t="str">
        <x:v>MVP/SHACL_GENERATION_PIPELINE/experiments/LUNA_CONTEXTUAL_SINGLESHOT/RUN_01/runs/RUN-I2-048-20260831T143837982009Z/artifacts/attempt_01/extracted_shape.ttl</x:v>
      </x:c>
    </x:row>
    <x:row r="4659" ht="22" customHeight="1">
      <x:c r="A4659" s="10" t="str">
        <x:v>SINGLESHOT</x:v>
      </x:c>
      <x:c r="B4659" s="10" t="str">
        <x:v>I2-048</x:v>
      </x:c>
      <x:c r="C4659" s="10" t="str">
        <x:v>I2-048-H-T018</x:v>
      </x:c>
      <x:c r="D4659" s="10" t="str">
        <x:v>RUN_01</x:v>
      </x:c>
      <x:c r="E4659" s="10" t="str">
        <x:v>ORIGINAL_LEDGER</x:v>
      </x:c>
      <x:c r="F4659" s="10" t="str">
        <x:v>PASS</x:v>
      </x:c>
      <x:c r="G4659" s="10" t="str">
        <x:v>FAIL</x:v>
      </x:c>
      <x:c r="H4659" s="10" t="str">
        <x:v>EXECUTED</x:v>
      </x:c>
      <x:c r="I4659" s="10" t="str">
        <x:v>PARSED</x:v>
      </x:c>
      <x:c r="J4659" s="10" t="str">
        <x:v>SINGLESHOT_CAPTURED_DIAGNOSTIC_PASS</x:v>
      </x:c>
      <x:c r="K4659" s="10" t="str">
        <x:v>6d3b7e3d7b251ff708077393731317681d327da941d613eb4d06de8f912c75fe</x:v>
      </x:c>
      <x:c r="L4659" s="10" t="str">
        <x:v>historical_three</x:v>
      </x:c>
      <x:c r="M4659" s="10" t="n">
        <x:v>0</x:v>
      </x:c>
      <x:c r="N4659" s="10" t="n">
        <x:v>0</x:v>
      </x:c>
      <x:c r="O4659" s="10" t="n">
        <x:v>1</x:v>
      </x:c>
      <x:c r="P4659" s="9" t="str">
        <x:f>'CaseReview'!U287</x:f>
        <x:v>PASS</x:v>
      </x:c>
      <x:c r="Q4659" s="9" t="n">
        <x:f>IF(AND(T4659=1,G4659=P4659),1,0)</x:f>
        <x:v>0</x:v>
      </x:c>
      <x:c r="R4659" s="9" t="n">
        <x:f>IF(AND(T4659=1,G4659="PASS",P4659="FAIL"),1,0)</x:f>
        <x:v>0</x:v>
      </x:c>
      <x:c r="S4659" s="9" t="n">
        <x:f>IF(AND(T4659=1,G4659="FAIL",P4659="PASS"),1,0)</x:f>
        <x:v>1</x:v>
      </x:c>
      <x:c r="T4659" s="9" t="n">
        <x:v>1</x:v>
      </x:c>
      <x:c r="U4659" s="9" t="n">
        <x:v>152</x:v>
      </x:c>
      <x:c r="V4659" s="9" t="str">
        <x:v>MVP/SHACL_GENERATION_PIPELINE/experiments/LUNA_CONTEXTUAL_SINGLESHOT/RUN_01/runs/RUN-I2-048-20260831T143837982009Z/artifacts/attempt_01/extracted_shape.ttl</x:v>
      </x:c>
    </x:row>
    <x:row r="4660" ht="22" customHeight="1">
      <x:c r="A4660" s="10" t="str">
        <x:v>SINGLESHOT</x:v>
      </x:c>
      <x:c r="B4660" s="10" t="str">
        <x:v>I2-048</x:v>
      </x:c>
      <x:c r="C4660" s="10" t="str">
        <x:v>I2-048-H-T019</x:v>
      </x:c>
      <x:c r="D4660" s="10" t="str">
        <x:v>RUN_01</x:v>
      </x:c>
      <x:c r="E4660" s="10" t="str">
        <x:v>ORIGINAL_LEDGER</x:v>
      </x:c>
      <x:c r="F4660" s="10" t="str">
        <x:v>PASS</x:v>
      </x:c>
      <x:c r="G4660" s="10" t="str">
        <x:v>FAIL</x:v>
      </x:c>
      <x:c r="H4660" s="10" t="str">
        <x:v>EXECUTED</x:v>
      </x:c>
      <x:c r="I4660" s="10" t="str">
        <x:v>PARSED</x:v>
      </x:c>
      <x:c r="J4660" s="10" t="str">
        <x:v>SINGLESHOT_CAPTURED_DIAGNOSTIC_PASS</x:v>
      </x:c>
      <x:c r="K4660" s="10" t="str">
        <x:v>6d3b7e3d7b251ff708077393731317681d327da941d613eb4d06de8f912c75fe</x:v>
      </x:c>
      <x:c r="L4660" s="10" t="str">
        <x:v>historical_three</x:v>
      </x:c>
      <x:c r="M4660" s="10" t="n">
        <x:v>0</x:v>
      </x:c>
      <x:c r="N4660" s="10" t="n">
        <x:v>0</x:v>
      </x:c>
      <x:c r="O4660" s="10" t="n">
        <x:v>1</x:v>
      </x:c>
      <x:c r="P4660" s="9" t="str">
        <x:f>'CaseReview'!U288</x:f>
        <x:v>PASS</x:v>
      </x:c>
      <x:c r="Q4660" s="9" t="n">
        <x:f>IF(AND(T4660=1,G4660=P4660),1,0)</x:f>
        <x:v>0</x:v>
      </x:c>
      <x:c r="R4660" s="9" t="n">
        <x:f>IF(AND(T4660=1,G4660="PASS",P4660="FAIL"),1,0)</x:f>
        <x:v>0</x:v>
      </x:c>
      <x:c r="S4660" s="9" t="n">
        <x:f>IF(AND(T4660=1,G4660="FAIL",P4660="PASS"),1,0)</x:f>
        <x:v>1</x:v>
      </x:c>
      <x:c r="T4660" s="9" t="n">
        <x:v>1</x:v>
      </x:c>
      <x:c r="U4660" s="9" t="n">
        <x:v>152</x:v>
      </x:c>
      <x:c r="V4660" s="9" t="str">
        <x:v>MVP/SHACL_GENERATION_PIPELINE/experiments/LUNA_CONTEXTUAL_SINGLESHOT/RUN_01/runs/RUN-I2-048-20260831T143837982009Z/artifacts/attempt_01/extracted_shape.ttl</x:v>
      </x:c>
    </x:row>
    <x:row r="4661" ht="22" customHeight="1">
      <x:c r="A4661" s="10" t="str">
        <x:v>SINGLESHOT</x:v>
      </x:c>
      <x:c r="B4661" s="10" t="str">
        <x:v>I2-048</x:v>
      </x:c>
      <x:c r="C4661" s="10" t="str">
        <x:v>I2-048-H-T020</x:v>
      </x:c>
      <x:c r="D4661" s="10" t="str">
        <x:v>RUN_01</x:v>
      </x:c>
      <x:c r="E4661" s="10" t="str">
        <x:v>ORIGINAL_LEDGER</x:v>
      </x:c>
      <x:c r="F4661" s="10" t="str">
        <x:v>PASS</x:v>
      </x:c>
      <x:c r="G4661" s="10" t="str">
        <x:v>FAIL</x:v>
      </x:c>
      <x:c r="H4661" s="10" t="str">
        <x:v>EXECUTED</x:v>
      </x:c>
      <x:c r="I4661" s="10" t="str">
        <x:v>PARSED</x:v>
      </x:c>
      <x:c r="J4661" s="10" t="str">
        <x:v>SINGLESHOT_CAPTURED_DIAGNOSTIC_PASS</x:v>
      </x:c>
      <x:c r="K4661" s="10" t="str">
        <x:v>6d3b7e3d7b251ff708077393731317681d327da941d613eb4d06de8f912c75fe</x:v>
      </x:c>
      <x:c r="L4661" s="10" t="str">
        <x:v>historical_three</x:v>
      </x:c>
      <x:c r="M4661" s="10" t="n">
        <x:v>0</x:v>
      </x:c>
      <x:c r="N4661" s="10" t="n">
        <x:v>0</x:v>
      </x:c>
      <x:c r="O4661" s="10" t="n">
        <x:v>1</x:v>
      </x:c>
      <x:c r="P4661" s="9" t="str">
        <x:f>'CaseReview'!U289</x:f>
        <x:v>PASS</x:v>
      </x:c>
      <x:c r="Q4661" s="9" t="n">
        <x:f>IF(AND(T4661=1,G4661=P4661),1,0)</x:f>
        <x:v>0</x:v>
      </x:c>
      <x:c r="R4661" s="9" t="n">
        <x:f>IF(AND(T4661=1,G4661="PASS",P4661="FAIL"),1,0)</x:f>
        <x:v>0</x:v>
      </x:c>
      <x:c r="S4661" s="9" t="n">
        <x:f>IF(AND(T4661=1,G4661="FAIL",P4661="PASS"),1,0)</x:f>
        <x:v>1</x:v>
      </x:c>
      <x:c r="T4661" s="9" t="n">
        <x:v>1</x:v>
      </x:c>
      <x:c r="U4661" s="9" t="n">
        <x:v>152</x:v>
      </x:c>
      <x:c r="V4661" s="9" t="str">
        <x:v>MVP/SHACL_GENERATION_PIPELINE/experiments/LUNA_CONTEXTUAL_SINGLESHOT/RUN_01/runs/RUN-I2-048-20260831T143837982009Z/artifacts/attempt_01/extracted_shape.ttl</x:v>
      </x:c>
    </x:row>
    <x:row r="4662" ht="22" customHeight="1">
      <x:c r="A4662" s="10" t="str">
        <x:v>SINGLESHOT</x:v>
      </x:c>
      <x:c r="B4662" s="10" t="str">
        <x:v>I2-048</x:v>
      </x:c>
      <x:c r="C4662" s="10" t="str">
        <x:v>I2-048-H-T021</x:v>
      </x:c>
      <x:c r="D4662" s="10" t="str">
        <x:v>RUN_01</x:v>
      </x:c>
      <x:c r="E4662" s="10" t="str">
        <x:v>ORIGINAL_LEDGER</x:v>
      </x:c>
      <x:c r="F4662" s="10" t="str">
        <x:v>PASS</x:v>
      </x:c>
      <x:c r="G4662" s="10" t="str">
        <x:v>FAIL</x:v>
      </x:c>
      <x:c r="H4662" s="10" t="str">
        <x:v>EXECUTED</x:v>
      </x:c>
      <x:c r="I4662" s="10" t="str">
        <x:v>PARSED</x:v>
      </x:c>
      <x:c r="J4662" s="10" t="str">
        <x:v>SINGLESHOT_CAPTURED_DIAGNOSTIC_PASS</x:v>
      </x:c>
      <x:c r="K4662" s="10" t="str">
        <x:v>6d3b7e3d7b251ff708077393731317681d327da941d613eb4d06de8f912c75fe</x:v>
      </x:c>
      <x:c r="L4662" s="10" t="str">
        <x:v>historical_three</x:v>
      </x:c>
      <x:c r="M4662" s="10" t="n">
        <x:v>0</x:v>
      </x:c>
      <x:c r="N4662" s="10" t="n">
        <x:v>0</x:v>
      </x:c>
      <x:c r="O4662" s="10" t="n">
        <x:v>1</x:v>
      </x:c>
      <x:c r="P4662" s="9" t="str">
        <x:f>'CaseReview'!U290</x:f>
        <x:v>PASS</x:v>
      </x:c>
      <x:c r="Q4662" s="9" t="n">
        <x:f>IF(AND(T4662=1,G4662=P4662),1,0)</x:f>
        <x:v>0</x:v>
      </x:c>
      <x:c r="R4662" s="9" t="n">
        <x:f>IF(AND(T4662=1,G4662="PASS",P4662="FAIL"),1,0)</x:f>
        <x:v>0</x:v>
      </x:c>
      <x:c r="S4662" s="9" t="n">
        <x:f>IF(AND(T4662=1,G4662="FAIL",P4662="PASS"),1,0)</x:f>
        <x:v>1</x:v>
      </x:c>
      <x:c r="T4662" s="9" t="n">
        <x:v>1</x:v>
      </x:c>
      <x:c r="U4662" s="9" t="n">
        <x:v>152</x:v>
      </x:c>
      <x:c r="V4662" s="9" t="str">
        <x:v>MVP/SHACL_GENERATION_PIPELINE/experiments/LUNA_CONTEXTUAL_SINGLESHOT/RUN_01/runs/RUN-I2-048-20260831T143837982009Z/artifacts/attempt_01/extracted_shape.ttl</x:v>
      </x:c>
    </x:row>
    <x:row r="4663" ht="22" customHeight="1">
      <x:c r="A4663" s="10" t="str">
        <x:v>SINGLESHOT</x:v>
      </x:c>
      <x:c r="B4663" s="10" t="str">
        <x:v>I2-048</x:v>
      </x:c>
      <x:c r="C4663" s="10" t="str">
        <x:v>I2-048-H-T022</x:v>
      </x:c>
      <x:c r="D4663" s="10" t="str">
        <x:v>RUN_01</x:v>
      </x:c>
      <x:c r="E4663" s="10" t="str">
        <x:v>ORIGINAL_LEDGER</x:v>
      </x:c>
      <x:c r="F4663" s="10" t="str">
        <x:v>PASS</x:v>
      </x:c>
      <x:c r="G4663" s="10" t="str">
        <x:v>FAIL</x:v>
      </x:c>
      <x:c r="H4663" s="10" t="str">
        <x:v>EXECUTED</x:v>
      </x:c>
      <x:c r="I4663" s="10" t="str">
        <x:v>PARSED</x:v>
      </x:c>
      <x:c r="J4663" s="10" t="str">
        <x:v>SINGLESHOT_CAPTURED_DIAGNOSTIC_PASS</x:v>
      </x:c>
      <x:c r="K4663" s="10" t="str">
        <x:v>6d3b7e3d7b251ff708077393731317681d327da941d613eb4d06de8f912c75fe</x:v>
      </x:c>
      <x:c r="L4663" s="10" t="str">
        <x:v>historical_three</x:v>
      </x:c>
      <x:c r="M4663" s="10" t="n">
        <x:v>0</x:v>
      </x:c>
      <x:c r="N4663" s="10" t="n">
        <x:v>0</x:v>
      </x:c>
      <x:c r="O4663" s="10" t="n">
        <x:v>1</x:v>
      </x:c>
      <x:c r="P4663" s="9" t="str">
        <x:f>'CaseReview'!U291</x:f>
        <x:v>PASS</x:v>
      </x:c>
      <x:c r="Q4663" s="9" t="n">
        <x:f>IF(AND(T4663=1,G4663=P4663),1,0)</x:f>
        <x:v>0</x:v>
      </x:c>
      <x:c r="R4663" s="9" t="n">
        <x:f>IF(AND(T4663=1,G4663="PASS",P4663="FAIL"),1,0)</x:f>
        <x:v>0</x:v>
      </x:c>
      <x:c r="S4663" s="9" t="n">
        <x:f>IF(AND(T4663=1,G4663="FAIL",P4663="PASS"),1,0)</x:f>
        <x:v>1</x:v>
      </x:c>
      <x:c r="T4663" s="9" t="n">
        <x:v>1</x:v>
      </x:c>
      <x:c r="U4663" s="9" t="n">
        <x:v>152</x:v>
      </x:c>
      <x:c r="V4663" s="9" t="str">
        <x:v>MVP/SHACL_GENERATION_PIPELINE/experiments/LUNA_CONTEXTUAL_SINGLESHOT/RUN_01/runs/RUN-I2-048-20260831T143837982009Z/artifacts/attempt_01/extracted_shape.ttl</x:v>
      </x:c>
    </x:row>
    <x:row r="4664" ht="22" customHeight="1">
      <x:c r="A4664" s="10" t="str">
        <x:v>SINGLESHOT</x:v>
      </x:c>
      <x:c r="B4664" s="10" t="str">
        <x:v>I2-048</x:v>
      </x:c>
      <x:c r="C4664" s="10" t="str">
        <x:v>I2-048-H-T023</x:v>
      </x:c>
      <x:c r="D4664" s="10" t="str">
        <x:v>RUN_01</x:v>
      </x:c>
      <x:c r="E4664" s="10" t="str">
        <x:v>ORIGINAL_LEDGER</x:v>
      </x:c>
      <x:c r="F4664" s="10" t="str">
        <x:v>PASS</x:v>
      </x:c>
      <x:c r="G4664" s="10" t="str">
        <x:v>FAIL</x:v>
      </x:c>
      <x:c r="H4664" s="10" t="str">
        <x:v>EXECUTED</x:v>
      </x:c>
      <x:c r="I4664" s="10" t="str">
        <x:v>PARSED</x:v>
      </x:c>
      <x:c r="J4664" s="10" t="str">
        <x:v>SINGLESHOT_CAPTURED_DIAGNOSTIC_PASS</x:v>
      </x:c>
      <x:c r="K4664" s="10" t="str">
        <x:v>6d3b7e3d7b251ff708077393731317681d327da941d613eb4d06de8f912c75fe</x:v>
      </x:c>
      <x:c r="L4664" s="10" t="str">
        <x:v>historical_three</x:v>
      </x:c>
      <x:c r="M4664" s="10" t="n">
        <x:v>0</x:v>
      </x:c>
      <x:c r="N4664" s="10" t="n">
        <x:v>0</x:v>
      </x:c>
      <x:c r="O4664" s="10" t="n">
        <x:v>1</x:v>
      </x:c>
      <x:c r="P4664" s="9" t="str">
        <x:f>'CaseReview'!U292</x:f>
        <x:v>PASS</x:v>
      </x:c>
      <x:c r="Q4664" s="9" t="n">
        <x:f>IF(AND(T4664=1,G4664=P4664),1,0)</x:f>
        <x:v>0</x:v>
      </x:c>
      <x:c r="R4664" s="9" t="n">
        <x:f>IF(AND(T4664=1,G4664="PASS",P4664="FAIL"),1,0)</x:f>
        <x:v>0</x:v>
      </x:c>
      <x:c r="S4664" s="9" t="n">
        <x:f>IF(AND(T4664=1,G4664="FAIL",P4664="PASS"),1,0)</x:f>
        <x:v>1</x:v>
      </x:c>
      <x:c r="T4664" s="9" t="n">
        <x:v>1</x:v>
      </x:c>
      <x:c r="U4664" s="9" t="n">
        <x:v>152</x:v>
      </x:c>
      <x:c r="V4664" s="9" t="str">
        <x:v>MVP/SHACL_GENERATION_PIPELINE/experiments/LUNA_CONTEXTUAL_SINGLESHOT/RUN_01/runs/RUN-I2-048-20260831T143837982009Z/artifacts/attempt_01/extracted_shape.ttl</x:v>
      </x:c>
    </x:row>
    <x:row r="4665" ht="22" customHeight="1">
      <x:c r="A4665" s="10" t="str">
        <x:v>SINGLESHOT</x:v>
      </x:c>
      <x:c r="B4665" s="10" t="str">
        <x:v>I2-048</x:v>
      </x:c>
      <x:c r="C4665" s="10" t="str">
        <x:v>I2-048-H-T024</x:v>
      </x:c>
      <x:c r="D4665" s="10" t="str">
        <x:v>RUN_01</x:v>
      </x:c>
      <x:c r="E4665" s="10" t="str">
        <x:v>ORIGINAL_LEDGER</x:v>
      </x:c>
      <x:c r="F4665" s="10" t="str">
        <x:v>PASS</x:v>
      </x:c>
      <x:c r="G4665" s="10" t="str">
        <x:v>FAIL</x:v>
      </x:c>
      <x:c r="H4665" s="10" t="str">
        <x:v>EXECUTED</x:v>
      </x:c>
      <x:c r="I4665" s="10" t="str">
        <x:v>PARSED</x:v>
      </x:c>
      <x:c r="J4665" s="10" t="str">
        <x:v>SINGLESHOT_CAPTURED_DIAGNOSTIC_PASS</x:v>
      </x:c>
      <x:c r="K4665" s="10" t="str">
        <x:v>6d3b7e3d7b251ff708077393731317681d327da941d613eb4d06de8f912c75fe</x:v>
      </x:c>
      <x:c r="L4665" s="10" t="str">
        <x:v>historical_three</x:v>
      </x:c>
      <x:c r="M4665" s="10" t="n">
        <x:v>0</x:v>
      </x:c>
      <x:c r="N4665" s="10" t="n">
        <x:v>0</x:v>
      </x:c>
      <x:c r="O4665" s="10" t="n">
        <x:v>1</x:v>
      </x:c>
      <x:c r="P4665" s="9" t="str">
        <x:f>'CaseReview'!U293</x:f>
        <x:v>PASS</x:v>
      </x:c>
      <x:c r="Q4665" s="9" t="n">
        <x:f>IF(AND(T4665=1,G4665=P4665),1,0)</x:f>
        <x:v>0</x:v>
      </x:c>
      <x:c r="R4665" s="9" t="n">
        <x:f>IF(AND(T4665=1,G4665="PASS",P4665="FAIL"),1,0)</x:f>
        <x:v>0</x:v>
      </x:c>
      <x:c r="S4665" s="9" t="n">
        <x:f>IF(AND(T4665=1,G4665="FAIL",P4665="PASS"),1,0)</x:f>
        <x:v>1</x:v>
      </x:c>
      <x:c r="T4665" s="9" t="n">
        <x:v>1</x:v>
      </x:c>
      <x:c r="U4665" s="9" t="n">
        <x:v>152</x:v>
      </x:c>
      <x:c r="V4665" s="9" t="str">
        <x:v>MVP/SHACL_GENERATION_PIPELINE/experiments/LUNA_CONTEXTUAL_SINGLESHOT/RUN_01/runs/RUN-I2-048-20260831T143837982009Z/artifacts/attempt_01/extracted_shape.ttl</x:v>
      </x:c>
    </x:row>
    <x:row r="4666" ht="22" customHeight="1">
      <x:c r="A4666" s="10" t="str">
        <x:v>SINGLESHOT</x:v>
      </x:c>
      <x:c r="B4666" s="10" t="str">
        <x:v>I2-048</x:v>
      </x:c>
      <x:c r="C4666" s="10" t="str">
        <x:v>I2-048-H-T025</x:v>
      </x:c>
      <x:c r="D4666" s="10" t="str">
        <x:v>RUN_01</x:v>
      </x:c>
      <x:c r="E4666" s="10" t="str">
        <x:v>ORIGINAL_LEDGER</x:v>
      </x:c>
      <x:c r="F4666" s="10" t="str">
        <x:v>PASS</x:v>
      </x:c>
      <x:c r="G4666" s="10" t="str">
        <x:v>FAIL</x:v>
      </x:c>
      <x:c r="H4666" s="10" t="str">
        <x:v>EXECUTED</x:v>
      </x:c>
      <x:c r="I4666" s="10" t="str">
        <x:v>PARSED</x:v>
      </x:c>
      <x:c r="J4666" s="10" t="str">
        <x:v>SINGLESHOT_CAPTURED_DIAGNOSTIC_PASS</x:v>
      </x:c>
      <x:c r="K4666" s="10" t="str">
        <x:v>6d3b7e3d7b251ff708077393731317681d327da941d613eb4d06de8f912c75fe</x:v>
      </x:c>
      <x:c r="L4666" s="10" t="str">
        <x:v>historical_three</x:v>
      </x:c>
      <x:c r="M4666" s="10" t="n">
        <x:v>0</x:v>
      </x:c>
      <x:c r="N4666" s="10" t="n">
        <x:v>0</x:v>
      </x:c>
      <x:c r="O4666" s="10" t="n">
        <x:v>1</x:v>
      </x:c>
      <x:c r="P4666" s="9" t="str">
        <x:f>'CaseReview'!U294</x:f>
        <x:v>PASS</x:v>
      </x:c>
      <x:c r="Q4666" s="9" t="n">
        <x:f>IF(AND(T4666=1,G4666=P4666),1,0)</x:f>
        <x:v>0</x:v>
      </x:c>
      <x:c r="R4666" s="9" t="n">
        <x:f>IF(AND(T4666=1,G4666="PASS",P4666="FAIL"),1,0)</x:f>
        <x:v>0</x:v>
      </x:c>
      <x:c r="S4666" s="9" t="n">
        <x:f>IF(AND(T4666=1,G4666="FAIL",P4666="PASS"),1,0)</x:f>
        <x:v>1</x:v>
      </x:c>
      <x:c r="T4666" s="9" t="n">
        <x:v>1</x:v>
      </x:c>
      <x:c r="U4666" s="9" t="n">
        <x:v>152</x:v>
      </x:c>
      <x:c r="V4666" s="9" t="str">
        <x:v>MVP/SHACL_GENERATION_PIPELINE/experiments/LUNA_CONTEXTUAL_SINGLESHOT/RUN_01/runs/RUN-I2-048-20260831T143837982009Z/artifacts/attempt_01/extracted_shape.ttl</x:v>
      </x:c>
    </x:row>
    <x:row r="4667" ht="22" customHeight="1">
      <x:c r="A4667" s="10" t="str">
        <x:v>SINGLESHOT</x:v>
      </x:c>
      <x:c r="B4667" s="10" t="str">
        <x:v>I2-048</x:v>
      </x:c>
      <x:c r="C4667" s="10" t="str">
        <x:v>I2-048-H-T026</x:v>
      </x:c>
      <x:c r="D4667" s="10" t="str">
        <x:v>RUN_01</x:v>
      </x:c>
      <x:c r="E4667" s="10" t="str">
        <x:v>ORIGINAL_LEDGER</x:v>
      </x:c>
      <x:c r="F4667" s="10" t="str">
        <x:v>PASS</x:v>
      </x:c>
      <x:c r="G4667" s="10" t="str">
        <x:v>FAIL</x:v>
      </x:c>
      <x:c r="H4667" s="10" t="str">
        <x:v>EXECUTED</x:v>
      </x:c>
      <x:c r="I4667" s="10" t="str">
        <x:v>PARSED</x:v>
      </x:c>
      <x:c r="J4667" s="10" t="str">
        <x:v>SINGLESHOT_CAPTURED_DIAGNOSTIC_PASS</x:v>
      </x:c>
      <x:c r="K4667" s="10" t="str">
        <x:v>6d3b7e3d7b251ff708077393731317681d327da941d613eb4d06de8f912c75fe</x:v>
      </x:c>
      <x:c r="L4667" s="10" t="str">
        <x:v>historical_three</x:v>
      </x:c>
      <x:c r="M4667" s="10" t="n">
        <x:v>0</x:v>
      </x:c>
      <x:c r="N4667" s="10" t="n">
        <x:v>0</x:v>
      </x:c>
      <x:c r="O4667" s="10" t="n">
        <x:v>1</x:v>
      </x:c>
      <x:c r="P4667" s="9" t="str">
        <x:f>'CaseReview'!U295</x:f>
        <x:v>PASS</x:v>
      </x:c>
      <x:c r="Q4667" s="9" t="n">
        <x:f>IF(AND(T4667=1,G4667=P4667),1,0)</x:f>
        <x:v>0</x:v>
      </x:c>
      <x:c r="R4667" s="9" t="n">
        <x:f>IF(AND(T4667=1,G4667="PASS",P4667="FAIL"),1,0)</x:f>
        <x:v>0</x:v>
      </x:c>
      <x:c r="S4667" s="9" t="n">
        <x:f>IF(AND(T4667=1,G4667="FAIL",P4667="PASS"),1,0)</x:f>
        <x:v>1</x:v>
      </x:c>
      <x:c r="T4667" s="9" t="n">
        <x:v>1</x:v>
      </x:c>
      <x:c r="U4667" s="9" t="n">
        <x:v>152</x:v>
      </x:c>
      <x:c r="V4667" s="9" t="str">
        <x:v>MVP/SHACL_GENERATION_PIPELINE/experiments/LUNA_CONTEXTUAL_SINGLESHOT/RUN_01/runs/RUN-I2-048-20260831T143837982009Z/artifacts/attempt_01/extracted_shape.ttl</x:v>
      </x:c>
    </x:row>
    <x:row r="4668" ht="22" customHeight="1">
      <x:c r="A4668" s="10" t="str">
        <x:v>SINGLESHOT</x:v>
      </x:c>
      <x:c r="B4668" s="10" t="str">
        <x:v>I2-048</x:v>
      </x:c>
      <x:c r="C4668" s="10" t="str">
        <x:v>I2-048-H-T027</x:v>
      </x:c>
      <x:c r="D4668" s="10" t="str">
        <x:v>RUN_01</x:v>
      </x:c>
      <x:c r="E4668" s="10" t="str">
        <x:v>ORIGINAL_LEDGER</x:v>
      </x:c>
      <x:c r="F4668" s="10" t="str">
        <x:v>PASS</x:v>
      </x:c>
      <x:c r="G4668" s="10" t="str">
        <x:v>FAIL</x:v>
      </x:c>
      <x:c r="H4668" s="10" t="str">
        <x:v>EXECUTED</x:v>
      </x:c>
      <x:c r="I4668" s="10" t="str">
        <x:v>PARSED</x:v>
      </x:c>
      <x:c r="J4668" s="10" t="str">
        <x:v>SINGLESHOT_CAPTURED_DIAGNOSTIC_PASS</x:v>
      </x:c>
      <x:c r="K4668" s="10" t="str">
        <x:v>6d3b7e3d7b251ff708077393731317681d327da941d613eb4d06de8f912c75fe</x:v>
      </x:c>
      <x:c r="L4668" s="10" t="str">
        <x:v>historical_three</x:v>
      </x:c>
      <x:c r="M4668" s="10" t="n">
        <x:v>0</x:v>
      </x:c>
      <x:c r="N4668" s="10" t="n">
        <x:v>0</x:v>
      </x:c>
      <x:c r="O4668" s="10" t="n">
        <x:v>1</x:v>
      </x:c>
      <x:c r="P4668" s="9" t="str">
        <x:f>'CaseReview'!U296</x:f>
        <x:v>PASS</x:v>
      </x:c>
      <x:c r="Q4668" s="9" t="n">
        <x:f>IF(AND(T4668=1,G4668=P4668),1,0)</x:f>
        <x:v>0</x:v>
      </x:c>
      <x:c r="R4668" s="9" t="n">
        <x:f>IF(AND(T4668=1,G4668="PASS",P4668="FAIL"),1,0)</x:f>
        <x:v>0</x:v>
      </x:c>
      <x:c r="S4668" s="9" t="n">
        <x:f>IF(AND(T4668=1,G4668="FAIL",P4668="PASS"),1,0)</x:f>
        <x:v>1</x:v>
      </x:c>
      <x:c r="T4668" s="9" t="n">
        <x:v>1</x:v>
      </x:c>
      <x:c r="U4668" s="9" t="n">
        <x:v>152</x:v>
      </x:c>
      <x:c r="V4668" s="9" t="str">
        <x:v>MVP/SHACL_GENERATION_PIPELINE/experiments/LUNA_CONTEXTUAL_SINGLESHOT/RUN_01/runs/RUN-I2-048-20260831T143837982009Z/artifacts/attempt_01/extracted_shape.ttl</x:v>
      </x:c>
    </x:row>
    <x:row r="4669" ht="22" customHeight="1">
      <x:c r="A4669" s="10" t="str">
        <x:v>SINGLESHOT</x:v>
      </x:c>
      <x:c r="B4669" s="10" t="str">
        <x:v>I2-048</x:v>
      </x:c>
      <x:c r="C4669" s="10" t="str">
        <x:v>I2-048-H-T028</x:v>
      </x:c>
      <x:c r="D4669" s="10" t="str">
        <x:v>RUN_01</x:v>
      </x:c>
      <x:c r="E4669" s="10" t="str">
        <x:v>ORIGINAL_LEDGER</x:v>
      </x:c>
      <x:c r="F4669" s="10" t="str">
        <x:v>PASS</x:v>
      </x:c>
      <x:c r="G4669" s="10" t="str">
        <x:v>FAIL</x:v>
      </x:c>
      <x:c r="H4669" s="10" t="str">
        <x:v>EXECUTED</x:v>
      </x:c>
      <x:c r="I4669" s="10" t="str">
        <x:v>PARSED</x:v>
      </x:c>
      <x:c r="J4669" s="10" t="str">
        <x:v>SINGLESHOT_CAPTURED_DIAGNOSTIC_PASS</x:v>
      </x:c>
      <x:c r="K4669" s="10" t="str">
        <x:v>6d3b7e3d7b251ff708077393731317681d327da941d613eb4d06de8f912c75fe</x:v>
      </x:c>
      <x:c r="L4669" s="10" t="str">
        <x:v>historical_three</x:v>
      </x:c>
      <x:c r="M4669" s="10" t="n">
        <x:v>0</x:v>
      </x:c>
      <x:c r="N4669" s="10" t="n">
        <x:v>0</x:v>
      </x:c>
      <x:c r="O4669" s="10" t="n">
        <x:v>1</x:v>
      </x:c>
      <x:c r="P4669" s="9" t="str">
        <x:f>'CaseReview'!U297</x:f>
        <x:v>PASS</x:v>
      </x:c>
      <x:c r="Q4669" s="9" t="n">
        <x:f>IF(AND(T4669=1,G4669=P4669),1,0)</x:f>
        <x:v>0</x:v>
      </x:c>
      <x:c r="R4669" s="9" t="n">
        <x:f>IF(AND(T4669=1,G4669="PASS",P4669="FAIL"),1,0)</x:f>
        <x:v>0</x:v>
      </x:c>
      <x:c r="S4669" s="9" t="n">
        <x:f>IF(AND(T4669=1,G4669="FAIL",P4669="PASS"),1,0)</x:f>
        <x:v>1</x:v>
      </x:c>
      <x:c r="T4669" s="9" t="n">
        <x:v>1</x:v>
      </x:c>
      <x:c r="U4669" s="9" t="n">
        <x:v>152</x:v>
      </x:c>
      <x:c r="V4669" s="9" t="str">
        <x:v>MVP/SHACL_GENERATION_PIPELINE/experiments/LUNA_CONTEXTUAL_SINGLESHOT/RUN_01/runs/RUN-I2-048-20260831T143837982009Z/artifacts/attempt_01/extracted_shape.ttl</x:v>
      </x:c>
    </x:row>
    <x:row r="4670" ht="22" customHeight="1">
      <x:c r="A4670" s="10" t="str">
        <x:v>SINGLESHOT</x:v>
      </x:c>
      <x:c r="B4670" s="10" t="str">
        <x:v>I2-048</x:v>
      </x:c>
      <x:c r="C4670" s="10" t="str">
        <x:v>I2-048-H-T029</x:v>
      </x:c>
      <x:c r="D4670" s="10" t="str">
        <x:v>RUN_01</x:v>
      </x:c>
      <x:c r="E4670" s="10" t="str">
        <x:v>ORIGINAL_LEDGER</x:v>
      </x:c>
      <x:c r="F4670" s="10" t="str">
        <x:v>PASS</x:v>
      </x:c>
      <x:c r="G4670" s="10" t="str">
        <x:v>FAIL</x:v>
      </x:c>
      <x:c r="H4670" s="10" t="str">
        <x:v>EXECUTED</x:v>
      </x:c>
      <x:c r="I4670" s="10" t="str">
        <x:v>PARSED</x:v>
      </x:c>
      <x:c r="J4670" s="10" t="str">
        <x:v>SINGLESHOT_CAPTURED_DIAGNOSTIC_PASS</x:v>
      </x:c>
      <x:c r="K4670" s="10" t="str">
        <x:v>6d3b7e3d7b251ff708077393731317681d327da941d613eb4d06de8f912c75fe</x:v>
      </x:c>
      <x:c r="L4670" s="10" t="str">
        <x:v>historical_three</x:v>
      </x:c>
      <x:c r="M4670" s="10" t="n">
        <x:v>0</x:v>
      </x:c>
      <x:c r="N4670" s="10" t="n">
        <x:v>0</x:v>
      </x:c>
      <x:c r="O4670" s="10" t="n">
        <x:v>1</x:v>
      </x:c>
      <x:c r="P4670" s="9" t="str">
        <x:f>'CaseReview'!U298</x:f>
        <x:v>PASS</x:v>
      </x:c>
      <x:c r="Q4670" s="9" t="n">
        <x:f>IF(AND(T4670=1,G4670=P4670),1,0)</x:f>
        <x:v>0</x:v>
      </x:c>
      <x:c r="R4670" s="9" t="n">
        <x:f>IF(AND(T4670=1,G4670="PASS",P4670="FAIL"),1,0)</x:f>
        <x:v>0</x:v>
      </x:c>
      <x:c r="S4670" s="9" t="n">
        <x:f>IF(AND(T4670=1,G4670="FAIL",P4670="PASS"),1,0)</x:f>
        <x:v>1</x:v>
      </x:c>
      <x:c r="T4670" s="9" t="n">
        <x:v>1</x:v>
      </x:c>
      <x:c r="U4670" s="9" t="n">
        <x:v>152</x:v>
      </x:c>
      <x:c r="V4670" s="9" t="str">
        <x:v>MVP/SHACL_GENERATION_PIPELINE/experiments/LUNA_CONTEXTUAL_SINGLESHOT/RUN_01/runs/RUN-I2-048-20260831T143837982009Z/artifacts/attempt_01/extracted_shape.ttl</x:v>
      </x:c>
    </x:row>
    <x:row r="4671" ht="22" customHeight="1">
      <x:c r="A4671" s="10" t="str">
        <x:v>SINGLESHOT</x:v>
      </x:c>
      <x:c r="B4671" s="10" t="str">
        <x:v>I2-048</x:v>
      </x:c>
      <x:c r="C4671" s="10" t="str">
        <x:v>I2-048-H-T030</x:v>
      </x:c>
      <x:c r="D4671" s="10" t="str">
        <x:v>RUN_01</x:v>
      </x:c>
      <x:c r="E4671" s="10" t="str">
        <x:v>ORIGINAL_LEDGER</x:v>
      </x:c>
      <x:c r="F4671" s="10" t="str">
        <x:v>PASS</x:v>
      </x:c>
      <x:c r="G4671" s="10" t="str">
        <x:v>FAIL</x:v>
      </x:c>
      <x:c r="H4671" s="10" t="str">
        <x:v>EXECUTED</x:v>
      </x:c>
      <x:c r="I4671" s="10" t="str">
        <x:v>PARSED</x:v>
      </x:c>
      <x:c r="J4671" s="10" t="str">
        <x:v>SINGLESHOT_CAPTURED_DIAGNOSTIC_PASS</x:v>
      </x:c>
      <x:c r="K4671" s="10" t="str">
        <x:v>6d3b7e3d7b251ff708077393731317681d327da941d613eb4d06de8f912c75fe</x:v>
      </x:c>
      <x:c r="L4671" s="10" t="str">
        <x:v>historical_three</x:v>
      </x:c>
      <x:c r="M4671" s="10" t="n">
        <x:v>0</x:v>
      </x:c>
      <x:c r="N4671" s="10" t="n">
        <x:v>0</x:v>
      </x:c>
      <x:c r="O4671" s="10" t="n">
        <x:v>1</x:v>
      </x:c>
      <x:c r="P4671" s="9" t="str">
        <x:f>'CaseReview'!U299</x:f>
        <x:v>PASS</x:v>
      </x:c>
      <x:c r="Q4671" s="9" t="n">
        <x:f>IF(AND(T4671=1,G4671=P4671),1,0)</x:f>
        <x:v>0</x:v>
      </x:c>
      <x:c r="R4671" s="9" t="n">
        <x:f>IF(AND(T4671=1,G4671="PASS",P4671="FAIL"),1,0)</x:f>
        <x:v>0</x:v>
      </x:c>
      <x:c r="S4671" s="9" t="n">
        <x:f>IF(AND(T4671=1,G4671="FAIL",P4671="PASS"),1,0)</x:f>
        <x:v>1</x:v>
      </x:c>
      <x:c r="T4671" s="9" t="n">
        <x:v>1</x:v>
      </x:c>
      <x:c r="U4671" s="9" t="n">
        <x:v>152</x:v>
      </x:c>
      <x:c r="V4671" s="9" t="str">
        <x:v>MVP/SHACL_GENERATION_PIPELINE/experiments/LUNA_CONTEXTUAL_SINGLESHOT/RUN_01/runs/RUN-I2-048-20260831T143837982009Z/artifacts/attempt_01/extracted_shape.ttl</x:v>
      </x:c>
    </x:row>
    <x:row r="4672" ht="22" customHeight="1">
      <x:c r="A4672" s="10" t="str">
        <x:v>SINGLESHOT</x:v>
      </x:c>
      <x:c r="B4672" s="10" t="str">
        <x:v>I2-048</x:v>
      </x:c>
      <x:c r="C4672" s="10" t="str">
        <x:v>I2-048-H-T031</x:v>
      </x:c>
      <x:c r="D4672" s="10" t="str">
        <x:v>RUN_01</x:v>
      </x:c>
      <x:c r="E4672" s="10" t="str">
        <x:v>ORIGINAL_LEDGER</x:v>
      </x:c>
      <x:c r="F4672" s="10" t="str">
        <x:v>PASS</x:v>
      </x:c>
      <x:c r="G4672" s="10" t="str">
        <x:v>FAIL</x:v>
      </x:c>
      <x:c r="H4672" s="10" t="str">
        <x:v>EXECUTED</x:v>
      </x:c>
      <x:c r="I4672" s="10" t="str">
        <x:v>PARSED</x:v>
      </x:c>
      <x:c r="J4672" s="10" t="str">
        <x:v>SINGLESHOT_CAPTURED_DIAGNOSTIC_PASS</x:v>
      </x:c>
      <x:c r="K4672" s="10" t="str">
        <x:v>6d3b7e3d7b251ff708077393731317681d327da941d613eb4d06de8f912c75fe</x:v>
      </x:c>
      <x:c r="L4672" s="10" t="str">
        <x:v>historical_three</x:v>
      </x:c>
      <x:c r="M4672" s="10" t="n">
        <x:v>0</x:v>
      </x:c>
      <x:c r="N4672" s="10" t="n">
        <x:v>0</x:v>
      </x:c>
      <x:c r="O4672" s="10" t="n">
        <x:v>1</x:v>
      </x:c>
      <x:c r="P4672" s="9" t="str">
        <x:f>'CaseReview'!U300</x:f>
        <x:v>PASS</x:v>
      </x:c>
      <x:c r="Q4672" s="9" t="n">
        <x:f>IF(AND(T4672=1,G4672=P4672),1,0)</x:f>
        <x:v>0</x:v>
      </x:c>
      <x:c r="R4672" s="9" t="n">
        <x:f>IF(AND(T4672=1,G4672="PASS",P4672="FAIL"),1,0)</x:f>
        <x:v>0</x:v>
      </x:c>
      <x:c r="S4672" s="9" t="n">
        <x:f>IF(AND(T4672=1,G4672="FAIL",P4672="PASS"),1,0)</x:f>
        <x:v>1</x:v>
      </x:c>
      <x:c r="T4672" s="9" t="n">
        <x:v>1</x:v>
      </x:c>
      <x:c r="U4672" s="9" t="n">
        <x:v>152</x:v>
      </x:c>
      <x:c r="V4672" s="9" t="str">
        <x:v>MVP/SHACL_GENERATION_PIPELINE/experiments/LUNA_CONTEXTUAL_SINGLESHOT/RUN_01/runs/RUN-I2-048-20260831T143837982009Z/artifacts/attempt_01/extracted_shape.ttl</x:v>
      </x:c>
    </x:row>
    <x:row r="4673" ht="22" customHeight="1">
      <x:c r="A4673" s="10" t="str">
        <x:v>SINGLESHOT</x:v>
      </x:c>
      <x:c r="B4673" s="10" t="str">
        <x:v>I2-048</x:v>
      </x:c>
      <x:c r="C4673" s="10" t="str">
        <x:v>I2-048-H-T032</x:v>
      </x:c>
      <x:c r="D4673" s="10" t="str">
        <x:v>RUN_01</x:v>
      </x:c>
      <x:c r="E4673" s="10" t="str">
        <x:v>ORIGINAL_LEDGER</x:v>
      </x:c>
      <x:c r="F4673" s="10" t="str">
        <x:v>PASS</x:v>
      </x:c>
      <x:c r="G4673" s="10" t="str">
        <x:v>FAIL</x:v>
      </x:c>
      <x:c r="H4673" s="10" t="str">
        <x:v>EXECUTED</x:v>
      </x:c>
      <x:c r="I4673" s="10" t="str">
        <x:v>PARSED</x:v>
      </x:c>
      <x:c r="J4673" s="10" t="str">
        <x:v>SINGLESHOT_CAPTURED_DIAGNOSTIC_PASS</x:v>
      </x:c>
      <x:c r="K4673" s="10" t="str">
        <x:v>6d3b7e3d7b251ff708077393731317681d327da941d613eb4d06de8f912c75fe</x:v>
      </x:c>
      <x:c r="L4673" s="10" t="str">
        <x:v>historical_three</x:v>
      </x:c>
      <x:c r="M4673" s="10" t="n">
        <x:v>0</x:v>
      </x:c>
      <x:c r="N4673" s="10" t="n">
        <x:v>0</x:v>
      </x:c>
      <x:c r="O4673" s="10" t="n">
        <x:v>1</x:v>
      </x:c>
      <x:c r="P4673" s="9" t="str">
        <x:f>'CaseReview'!U301</x:f>
        <x:v>PASS</x:v>
      </x:c>
      <x:c r="Q4673" s="9" t="n">
        <x:f>IF(AND(T4673=1,G4673=P4673),1,0)</x:f>
        <x:v>0</x:v>
      </x:c>
      <x:c r="R4673" s="9" t="n">
        <x:f>IF(AND(T4673=1,G4673="PASS",P4673="FAIL"),1,0)</x:f>
        <x:v>0</x:v>
      </x:c>
      <x:c r="S4673" s="9" t="n">
        <x:f>IF(AND(T4673=1,G4673="FAIL",P4673="PASS"),1,0)</x:f>
        <x:v>1</x:v>
      </x:c>
      <x:c r="T4673" s="9" t="n">
        <x:v>1</x:v>
      </x:c>
      <x:c r="U4673" s="9" t="n">
        <x:v>152</x:v>
      </x:c>
      <x:c r="V4673" s="9" t="str">
        <x:v>MVP/SHACL_GENERATION_PIPELINE/experiments/LUNA_CONTEXTUAL_SINGLESHOT/RUN_01/runs/RUN-I2-048-20260831T143837982009Z/artifacts/attempt_01/extracted_shape.ttl</x:v>
      </x:c>
    </x:row>
    <x:row r="4674" ht="22" customHeight="1">
      <x:c r="A4674" s="10" t="str">
        <x:v>SINGLESHOT</x:v>
      </x:c>
      <x:c r="B4674" s="10" t="str">
        <x:v>I2-048</x:v>
      </x:c>
      <x:c r="C4674" s="10" t="str">
        <x:v>I2-048-H-T033</x:v>
      </x:c>
      <x:c r="D4674" s="10" t="str">
        <x:v>RUN_01</x:v>
      </x:c>
      <x:c r="E4674" s="10" t="str">
        <x:v>ORIGINAL_LEDGER</x:v>
      </x:c>
      <x:c r="F4674" s="10" t="str">
        <x:v>PASS</x:v>
      </x:c>
      <x:c r="G4674" s="10" t="str">
        <x:v>FAIL</x:v>
      </x:c>
      <x:c r="H4674" s="10" t="str">
        <x:v>EXECUTED</x:v>
      </x:c>
      <x:c r="I4674" s="10" t="str">
        <x:v>PARSED</x:v>
      </x:c>
      <x:c r="J4674" s="10" t="str">
        <x:v>SINGLESHOT_CAPTURED_DIAGNOSTIC_PASS</x:v>
      </x:c>
      <x:c r="K4674" s="10" t="str">
        <x:v>6d3b7e3d7b251ff708077393731317681d327da941d613eb4d06de8f912c75fe</x:v>
      </x:c>
      <x:c r="L4674" s="10" t="str">
        <x:v>historical_three</x:v>
      </x:c>
      <x:c r="M4674" s="10" t="n">
        <x:v>0</x:v>
      </x:c>
      <x:c r="N4674" s="10" t="n">
        <x:v>0</x:v>
      </x:c>
      <x:c r="O4674" s="10" t="n">
        <x:v>1</x:v>
      </x:c>
      <x:c r="P4674" s="9" t="str">
        <x:f>'CaseReview'!U302</x:f>
        <x:v>PASS</x:v>
      </x:c>
      <x:c r="Q4674" s="9" t="n">
        <x:f>IF(AND(T4674=1,G4674=P4674),1,0)</x:f>
        <x:v>0</x:v>
      </x:c>
      <x:c r="R4674" s="9" t="n">
        <x:f>IF(AND(T4674=1,G4674="PASS",P4674="FAIL"),1,0)</x:f>
        <x:v>0</x:v>
      </x:c>
      <x:c r="S4674" s="9" t="n">
        <x:f>IF(AND(T4674=1,G4674="FAIL",P4674="PASS"),1,0)</x:f>
        <x:v>1</x:v>
      </x:c>
      <x:c r="T4674" s="9" t="n">
        <x:v>1</x:v>
      </x:c>
      <x:c r="U4674" s="9" t="n">
        <x:v>152</x:v>
      </x:c>
      <x:c r="V4674" s="9" t="str">
        <x:v>MVP/SHACL_GENERATION_PIPELINE/experiments/LUNA_CONTEXTUAL_SINGLESHOT/RUN_01/runs/RUN-I2-048-20260831T143837982009Z/artifacts/attempt_01/extracted_shape.ttl</x:v>
      </x:c>
    </x:row>
    <x:row r="4675" ht="22" customHeight="1">
      <x:c r="A4675" s="10" t="str">
        <x:v>SINGLESHOT</x:v>
      </x:c>
      <x:c r="B4675" s="10" t="str">
        <x:v>I2-048</x:v>
      </x:c>
      <x:c r="C4675" s="10" t="str">
        <x:v>I2-048-H-T034</x:v>
      </x:c>
      <x:c r="D4675" s="10" t="str">
        <x:v>RUN_01</x:v>
      </x:c>
      <x:c r="E4675" s="10" t="str">
        <x:v>ORIGINAL_LEDGER</x:v>
      </x:c>
      <x:c r="F4675" s="10" t="str">
        <x:v>PASS</x:v>
      </x:c>
      <x:c r="G4675" s="10" t="str">
        <x:v>FAIL</x:v>
      </x:c>
      <x:c r="H4675" s="10" t="str">
        <x:v>EXECUTED</x:v>
      </x:c>
      <x:c r="I4675" s="10" t="str">
        <x:v>PARSED</x:v>
      </x:c>
      <x:c r="J4675" s="10" t="str">
        <x:v>SINGLESHOT_CAPTURED_DIAGNOSTIC_PASS</x:v>
      </x:c>
      <x:c r="K4675" s="10" t="str">
        <x:v>6d3b7e3d7b251ff708077393731317681d327da941d613eb4d06de8f912c75fe</x:v>
      </x:c>
      <x:c r="L4675" s="10" t="str">
        <x:v>historical_three</x:v>
      </x:c>
      <x:c r="M4675" s="10" t="n">
        <x:v>0</x:v>
      </x:c>
      <x:c r="N4675" s="10" t="n">
        <x:v>0</x:v>
      </x:c>
      <x:c r="O4675" s="10" t="n">
        <x:v>1</x:v>
      </x:c>
      <x:c r="P4675" s="9" t="str">
        <x:f>'CaseReview'!U303</x:f>
        <x:v>PASS</x:v>
      </x:c>
      <x:c r="Q4675" s="9" t="n">
        <x:f>IF(AND(T4675=1,G4675=P4675),1,0)</x:f>
        <x:v>0</x:v>
      </x:c>
      <x:c r="R4675" s="9" t="n">
        <x:f>IF(AND(T4675=1,G4675="PASS",P4675="FAIL"),1,0)</x:f>
        <x:v>0</x:v>
      </x:c>
      <x:c r="S4675" s="9" t="n">
        <x:f>IF(AND(T4675=1,G4675="FAIL",P4675="PASS"),1,0)</x:f>
        <x:v>1</x:v>
      </x:c>
      <x:c r="T4675" s="9" t="n">
        <x:v>1</x:v>
      </x:c>
      <x:c r="U4675" s="9" t="n">
        <x:v>152</x:v>
      </x:c>
      <x:c r="V4675" s="9" t="str">
        <x:v>MVP/SHACL_GENERATION_PIPELINE/experiments/LUNA_CONTEXTUAL_SINGLESHOT/RUN_01/runs/RUN-I2-048-20260831T143837982009Z/artifacts/attempt_01/extracted_shape.ttl</x:v>
      </x:c>
    </x:row>
    <x:row r="4676" ht="22" customHeight="1">
      <x:c r="A4676" s="10" t="str">
        <x:v>SINGLESHOT</x:v>
      </x:c>
      <x:c r="B4676" s="10" t="str">
        <x:v>I2-048</x:v>
      </x:c>
      <x:c r="C4676" s="10" t="str">
        <x:v>I2-048-H-T035</x:v>
      </x:c>
      <x:c r="D4676" s="10" t="str">
        <x:v>RUN_01</x:v>
      </x:c>
      <x:c r="E4676" s="10" t="str">
        <x:v>ORIGINAL_LEDGER</x:v>
      </x:c>
      <x:c r="F4676" s="10" t="str">
        <x:v>PASS</x:v>
      </x:c>
      <x:c r="G4676" s="10" t="str">
        <x:v>FAIL</x:v>
      </x:c>
      <x:c r="H4676" s="10" t="str">
        <x:v>EXECUTED</x:v>
      </x:c>
      <x:c r="I4676" s="10" t="str">
        <x:v>PARSED</x:v>
      </x:c>
      <x:c r="J4676" s="10" t="str">
        <x:v>SINGLESHOT_CAPTURED_DIAGNOSTIC_PASS</x:v>
      </x:c>
      <x:c r="K4676" s="10" t="str">
        <x:v>6d3b7e3d7b251ff708077393731317681d327da941d613eb4d06de8f912c75fe</x:v>
      </x:c>
      <x:c r="L4676" s="10" t="str">
        <x:v>historical_three</x:v>
      </x:c>
      <x:c r="M4676" s="10" t="n">
        <x:v>0</x:v>
      </x:c>
      <x:c r="N4676" s="10" t="n">
        <x:v>0</x:v>
      </x:c>
      <x:c r="O4676" s="10" t="n">
        <x:v>1</x:v>
      </x:c>
      <x:c r="P4676" s="9" t="str">
        <x:f>'CaseReview'!U304</x:f>
        <x:v>PASS</x:v>
      </x:c>
      <x:c r="Q4676" s="9" t="n">
        <x:f>IF(AND(T4676=1,G4676=P4676),1,0)</x:f>
        <x:v>0</x:v>
      </x:c>
      <x:c r="R4676" s="9" t="n">
        <x:f>IF(AND(T4676=1,G4676="PASS",P4676="FAIL"),1,0)</x:f>
        <x:v>0</x:v>
      </x:c>
      <x:c r="S4676" s="9" t="n">
        <x:f>IF(AND(T4676=1,G4676="FAIL",P4676="PASS"),1,0)</x:f>
        <x:v>1</x:v>
      </x:c>
      <x:c r="T4676" s="9" t="n">
        <x:v>1</x:v>
      </x:c>
      <x:c r="U4676" s="9" t="n">
        <x:v>152</x:v>
      </x:c>
      <x:c r="V4676" s="9" t="str">
        <x:v>MVP/SHACL_GENERATION_PIPELINE/experiments/LUNA_CONTEXTUAL_SINGLESHOT/RUN_01/runs/RUN-I2-048-20260831T143837982009Z/artifacts/attempt_01/extracted_shape.ttl</x:v>
      </x:c>
    </x:row>
    <x:row r="4677" ht="22" customHeight="1">
      <x:c r="A4677" s="10" t="str">
        <x:v>SINGLESHOT</x:v>
      </x:c>
      <x:c r="B4677" s="10" t="str">
        <x:v>I2-048</x:v>
      </x:c>
      <x:c r="C4677" s="10" t="str">
        <x:v>I2-048-H-T036</x:v>
      </x:c>
      <x:c r="D4677" s="10" t="str">
        <x:v>RUN_01</x:v>
      </x:c>
      <x:c r="E4677" s="10" t="str">
        <x:v>ORIGINAL_LEDGER</x:v>
      </x:c>
      <x:c r="F4677" s="10" t="str">
        <x:v>PASS</x:v>
      </x:c>
      <x:c r="G4677" s="10" t="str">
        <x:v>FAIL</x:v>
      </x:c>
      <x:c r="H4677" s="10" t="str">
        <x:v>EXECUTED</x:v>
      </x:c>
      <x:c r="I4677" s="10" t="str">
        <x:v>PARSED</x:v>
      </x:c>
      <x:c r="J4677" s="10" t="str">
        <x:v>SINGLESHOT_CAPTURED_DIAGNOSTIC_PASS</x:v>
      </x:c>
      <x:c r="K4677" s="10" t="str">
        <x:v>6d3b7e3d7b251ff708077393731317681d327da941d613eb4d06de8f912c75fe</x:v>
      </x:c>
      <x:c r="L4677" s="10" t="str">
        <x:v>historical_three</x:v>
      </x:c>
      <x:c r="M4677" s="10" t="n">
        <x:v>0</x:v>
      </x:c>
      <x:c r="N4677" s="10" t="n">
        <x:v>0</x:v>
      </x:c>
      <x:c r="O4677" s="10" t="n">
        <x:v>1</x:v>
      </x:c>
      <x:c r="P4677" s="9" t="str">
        <x:f>'CaseReview'!U305</x:f>
        <x:v>PASS</x:v>
      </x:c>
      <x:c r="Q4677" s="9" t="n">
        <x:f>IF(AND(T4677=1,G4677=P4677),1,0)</x:f>
        <x:v>0</x:v>
      </x:c>
      <x:c r="R4677" s="9" t="n">
        <x:f>IF(AND(T4677=1,G4677="PASS",P4677="FAIL"),1,0)</x:f>
        <x:v>0</x:v>
      </x:c>
      <x:c r="S4677" s="9" t="n">
        <x:f>IF(AND(T4677=1,G4677="FAIL",P4677="PASS"),1,0)</x:f>
        <x:v>1</x:v>
      </x:c>
      <x:c r="T4677" s="9" t="n">
        <x:v>1</x:v>
      </x:c>
      <x:c r="U4677" s="9" t="n">
        <x:v>152</x:v>
      </x:c>
      <x:c r="V4677" s="9" t="str">
        <x:v>MVP/SHACL_GENERATION_PIPELINE/experiments/LUNA_CONTEXTUAL_SINGLESHOT/RUN_01/runs/RUN-I2-048-20260831T143837982009Z/artifacts/attempt_01/extracted_shape.ttl</x:v>
      </x:c>
    </x:row>
    <x:row r="4678" ht="22" customHeight="1">
      <x:c r="A4678" s="10" t="str">
        <x:v>SINGLESHOT</x:v>
      </x:c>
      <x:c r="B4678" s="10" t="str">
        <x:v>I2-048</x:v>
      </x:c>
      <x:c r="C4678" s="10" t="str">
        <x:v>I2-048-H-T037</x:v>
      </x:c>
      <x:c r="D4678" s="10" t="str">
        <x:v>RUN_01</x:v>
      </x:c>
      <x:c r="E4678" s="10" t="str">
        <x:v>ORIGINAL_LEDGER</x:v>
      </x:c>
      <x:c r="F4678" s="10" t="str">
        <x:v>PASS</x:v>
      </x:c>
      <x:c r="G4678" s="10" t="str">
        <x:v>FAIL</x:v>
      </x:c>
      <x:c r="H4678" s="10" t="str">
        <x:v>EXECUTED</x:v>
      </x:c>
      <x:c r="I4678" s="10" t="str">
        <x:v>PARSED</x:v>
      </x:c>
      <x:c r="J4678" s="10" t="str">
        <x:v>SINGLESHOT_CAPTURED_DIAGNOSTIC_PASS</x:v>
      </x:c>
      <x:c r="K4678" s="10" t="str">
        <x:v>6d3b7e3d7b251ff708077393731317681d327da941d613eb4d06de8f912c75fe</x:v>
      </x:c>
      <x:c r="L4678" s="10" t="str">
        <x:v>historical_three</x:v>
      </x:c>
      <x:c r="M4678" s="10" t="n">
        <x:v>0</x:v>
      </x:c>
      <x:c r="N4678" s="10" t="n">
        <x:v>0</x:v>
      </x:c>
      <x:c r="O4678" s="10" t="n">
        <x:v>1</x:v>
      </x:c>
      <x:c r="P4678" s="9" t="str">
        <x:f>'CaseReview'!U306</x:f>
        <x:v>PASS</x:v>
      </x:c>
      <x:c r="Q4678" s="9" t="n">
        <x:f>IF(AND(T4678=1,G4678=P4678),1,0)</x:f>
        <x:v>0</x:v>
      </x:c>
      <x:c r="R4678" s="9" t="n">
        <x:f>IF(AND(T4678=1,G4678="PASS",P4678="FAIL"),1,0)</x:f>
        <x:v>0</x:v>
      </x:c>
      <x:c r="S4678" s="9" t="n">
        <x:f>IF(AND(T4678=1,G4678="FAIL",P4678="PASS"),1,0)</x:f>
        <x:v>1</x:v>
      </x:c>
      <x:c r="T4678" s="9" t="n">
        <x:v>1</x:v>
      </x:c>
      <x:c r="U4678" s="9" t="n">
        <x:v>152</x:v>
      </x:c>
      <x:c r="V4678" s="9" t="str">
        <x:v>MVP/SHACL_GENERATION_PIPELINE/experiments/LUNA_CONTEXTUAL_SINGLESHOT/RUN_01/runs/RUN-I2-048-20260831T143837982009Z/artifacts/attempt_01/extracted_shape.ttl</x:v>
      </x:c>
    </x:row>
    <x:row r="4679" ht="22" customHeight="1">
      <x:c r="A4679" s="10" t="str">
        <x:v>SINGLESHOT</x:v>
      </x:c>
      <x:c r="B4679" s="10" t="str">
        <x:v>I2-048</x:v>
      </x:c>
      <x:c r="C4679" s="10" t="str">
        <x:v>I2-048-H-T038</x:v>
      </x:c>
      <x:c r="D4679" s="10" t="str">
        <x:v>RUN_01</x:v>
      </x:c>
      <x:c r="E4679" s="10" t="str">
        <x:v>ORIGINAL_LEDGER</x:v>
      </x:c>
      <x:c r="F4679" s="10" t="str">
        <x:v>PASS</x:v>
      </x:c>
      <x:c r="G4679" s="10" t="str">
        <x:v>FAIL</x:v>
      </x:c>
      <x:c r="H4679" s="10" t="str">
        <x:v>EXECUTED</x:v>
      </x:c>
      <x:c r="I4679" s="10" t="str">
        <x:v>PARSED</x:v>
      </x:c>
      <x:c r="J4679" s="10" t="str">
        <x:v>SINGLESHOT_CAPTURED_DIAGNOSTIC_PASS</x:v>
      </x:c>
      <x:c r="K4679" s="10" t="str">
        <x:v>6d3b7e3d7b251ff708077393731317681d327da941d613eb4d06de8f912c75fe</x:v>
      </x:c>
      <x:c r="L4679" s="10" t="str">
        <x:v>historical_three</x:v>
      </x:c>
      <x:c r="M4679" s="10" t="n">
        <x:v>0</x:v>
      </x:c>
      <x:c r="N4679" s="10" t="n">
        <x:v>0</x:v>
      </x:c>
      <x:c r="O4679" s="10" t="n">
        <x:v>1</x:v>
      </x:c>
      <x:c r="P4679" s="9" t="str">
        <x:f>'CaseReview'!U307</x:f>
        <x:v>PASS</x:v>
      </x:c>
      <x:c r="Q4679" s="9" t="n">
        <x:f>IF(AND(T4679=1,G4679=P4679),1,0)</x:f>
        <x:v>0</x:v>
      </x:c>
      <x:c r="R4679" s="9" t="n">
        <x:f>IF(AND(T4679=1,G4679="PASS",P4679="FAIL"),1,0)</x:f>
        <x:v>0</x:v>
      </x:c>
      <x:c r="S4679" s="9" t="n">
        <x:f>IF(AND(T4679=1,G4679="FAIL",P4679="PASS"),1,0)</x:f>
        <x:v>1</x:v>
      </x:c>
      <x:c r="T4679" s="9" t="n">
        <x:v>1</x:v>
      </x:c>
      <x:c r="U4679" s="9" t="n">
        <x:v>152</x:v>
      </x:c>
      <x:c r="V4679" s="9" t="str">
        <x:v>MVP/SHACL_GENERATION_PIPELINE/experiments/LUNA_CONTEXTUAL_SINGLESHOT/RUN_01/runs/RUN-I2-048-20260831T143837982009Z/artifacts/attempt_01/extracted_shape.ttl</x:v>
      </x:c>
    </x:row>
    <x:row r="4680" ht="22" customHeight="1">
      <x:c r="A4680" s="10" t="str">
        <x:v>SINGLESHOT</x:v>
      </x:c>
      <x:c r="B4680" s="10" t="str">
        <x:v>I2-048</x:v>
      </x:c>
      <x:c r="C4680" s="10" t="str">
        <x:v>I2-048-H-T039</x:v>
      </x:c>
      <x:c r="D4680" s="10" t="str">
        <x:v>RUN_01</x:v>
      </x:c>
      <x:c r="E4680" s="10" t="str">
        <x:v>ORIGINAL_LEDGER</x:v>
      </x:c>
      <x:c r="F4680" s="10" t="str">
        <x:v>PASS</x:v>
      </x:c>
      <x:c r="G4680" s="10" t="str">
        <x:v>FAIL</x:v>
      </x:c>
      <x:c r="H4680" s="10" t="str">
        <x:v>EXECUTED</x:v>
      </x:c>
      <x:c r="I4680" s="10" t="str">
        <x:v>PARSED</x:v>
      </x:c>
      <x:c r="J4680" s="10" t="str">
        <x:v>SINGLESHOT_CAPTURED_DIAGNOSTIC_PASS</x:v>
      </x:c>
      <x:c r="K4680" s="10" t="str">
        <x:v>6d3b7e3d7b251ff708077393731317681d327da941d613eb4d06de8f912c75fe</x:v>
      </x:c>
      <x:c r="L4680" s="10" t="str">
        <x:v>historical_three</x:v>
      </x:c>
      <x:c r="M4680" s="10" t="n">
        <x:v>0</x:v>
      </x:c>
      <x:c r="N4680" s="10" t="n">
        <x:v>0</x:v>
      </x:c>
      <x:c r="O4680" s="10" t="n">
        <x:v>1</x:v>
      </x:c>
      <x:c r="P4680" s="9" t="str">
        <x:f>'CaseReview'!U308</x:f>
        <x:v>PASS</x:v>
      </x:c>
      <x:c r="Q4680" s="9" t="n">
        <x:f>IF(AND(T4680=1,G4680=P4680),1,0)</x:f>
        <x:v>0</x:v>
      </x:c>
      <x:c r="R4680" s="9" t="n">
        <x:f>IF(AND(T4680=1,G4680="PASS",P4680="FAIL"),1,0)</x:f>
        <x:v>0</x:v>
      </x:c>
      <x:c r="S4680" s="9" t="n">
        <x:f>IF(AND(T4680=1,G4680="FAIL",P4680="PASS"),1,0)</x:f>
        <x:v>1</x:v>
      </x:c>
      <x:c r="T4680" s="9" t="n">
        <x:v>1</x:v>
      </x:c>
      <x:c r="U4680" s="9" t="n">
        <x:v>152</x:v>
      </x:c>
      <x:c r="V4680" s="9" t="str">
        <x:v>MVP/SHACL_GENERATION_PIPELINE/experiments/LUNA_CONTEXTUAL_SINGLESHOT/RUN_01/runs/RUN-I2-048-20260831T143837982009Z/artifacts/attempt_01/extracted_shape.ttl</x:v>
      </x:c>
    </x:row>
    <x:row r="4681" ht="22" customHeight="1">
      <x:c r="A4681" s="10" t="str">
        <x:v>SINGLESHOT</x:v>
      </x:c>
      <x:c r="B4681" s="10" t="str">
        <x:v>I2-048</x:v>
      </x:c>
      <x:c r="C4681" s="10" t="str">
        <x:v>I2-048-H-T040</x:v>
      </x:c>
      <x:c r="D4681" s="10" t="str">
        <x:v>RUN_01</x:v>
      </x:c>
      <x:c r="E4681" s="10" t="str">
        <x:v>ORIGINAL_LEDGER</x:v>
      </x:c>
      <x:c r="F4681" s="10" t="str">
        <x:v>PASS</x:v>
      </x:c>
      <x:c r="G4681" s="10" t="str">
        <x:v>FAIL</x:v>
      </x:c>
      <x:c r="H4681" s="10" t="str">
        <x:v>EXECUTED</x:v>
      </x:c>
      <x:c r="I4681" s="10" t="str">
        <x:v>PARSED</x:v>
      </x:c>
      <x:c r="J4681" s="10" t="str">
        <x:v>SINGLESHOT_CAPTURED_DIAGNOSTIC_PASS</x:v>
      </x:c>
      <x:c r="K4681" s="10" t="str">
        <x:v>6d3b7e3d7b251ff708077393731317681d327da941d613eb4d06de8f912c75fe</x:v>
      </x:c>
      <x:c r="L4681" s="10" t="str">
        <x:v>historical_three</x:v>
      </x:c>
      <x:c r="M4681" s="10" t="n">
        <x:v>0</x:v>
      </x:c>
      <x:c r="N4681" s="10" t="n">
        <x:v>0</x:v>
      </x:c>
      <x:c r="O4681" s="10" t="n">
        <x:v>1</x:v>
      </x:c>
      <x:c r="P4681" s="9" t="str">
        <x:f>'CaseReview'!U309</x:f>
        <x:v>PASS</x:v>
      </x:c>
      <x:c r="Q4681" s="9" t="n">
        <x:f>IF(AND(T4681=1,G4681=P4681),1,0)</x:f>
        <x:v>0</x:v>
      </x:c>
      <x:c r="R4681" s="9" t="n">
        <x:f>IF(AND(T4681=1,G4681="PASS",P4681="FAIL"),1,0)</x:f>
        <x:v>0</x:v>
      </x:c>
      <x:c r="S4681" s="9" t="n">
        <x:f>IF(AND(T4681=1,G4681="FAIL",P4681="PASS"),1,0)</x:f>
        <x:v>1</x:v>
      </x:c>
      <x:c r="T4681" s="9" t="n">
        <x:v>1</x:v>
      </x:c>
      <x:c r="U4681" s="9" t="n">
        <x:v>152</x:v>
      </x:c>
      <x:c r="V4681" s="9" t="str">
        <x:v>MVP/SHACL_GENERATION_PIPELINE/experiments/LUNA_CONTEXTUAL_SINGLESHOT/RUN_01/runs/RUN-I2-048-20260831T143837982009Z/artifacts/attempt_01/extracted_shape.ttl</x:v>
      </x:c>
    </x:row>
    <x:row r="4682" ht="22" customHeight="1">
      <x:c r="A4682" s="10" t="str">
        <x:v>SINGLESHOT</x:v>
      </x:c>
      <x:c r="B4682" s="10" t="str">
        <x:v>I2-048</x:v>
      </x:c>
      <x:c r="C4682" s="10" t="str">
        <x:v>I2-048-H-T041</x:v>
      </x:c>
      <x:c r="D4682" s="10" t="str">
        <x:v>RUN_01</x:v>
      </x:c>
      <x:c r="E4682" s="10" t="str">
        <x:v>ORIGINAL_LEDGER</x:v>
      </x:c>
      <x:c r="F4682" s="10" t="str">
        <x:v>PASS</x:v>
      </x:c>
      <x:c r="G4682" s="10" t="str">
        <x:v>FAIL</x:v>
      </x:c>
      <x:c r="H4682" s="10" t="str">
        <x:v>EXECUTED</x:v>
      </x:c>
      <x:c r="I4682" s="10" t="str">
        <x:v>PARSED</x:v>
      </x:c>
      <x:c r="J4682" s="10" t="str">
        <x:v>SINGLESHOT_CAPTURED_DIAGNOSTIC_PASS</x:v>
      </x:c>
      <x:c r="K4682" s="10" t="str">
        <x:v>6d3b7e3d7b251ff708077393731317681d327da941d613eb4d06de8f912c75fe</x:v>
      </x:c>
      <x:c r="L4682" s="10" t="str">
        <x:v>historical_three</x:v>
      </x:c>
      <x:c r="M4682" s="10" t="n">
        <x:v>0</x:v>
      </x:c>
      <x:c r="N4682" s="10" t="n">
        <x:v>0</x:v>
      </x:c>
      <x:c r="O4682" s="10" t="n">
        <x:v>1</x:v>
      </x:c>
      <x:c r="P4682" s="9" t="str">
        <x:f>'CaseReview'!U310</x:f>
        <x:v>PASS</x:v>
      </x:c>
      <x:c r="Q4682" s="9" t="n">
        <x:f>IF(AND(T4682=1,G4682=P4682),1,0)</x:f>
        <x:v>0</x:v>
      </x:c>
      <x:c r="R4682" s="9" t="n">
        <x:f>IF(AND(T4682=1,G4682="PASS",P4682="FAIL"),1,0)</x:f>
        <x:v>0</x:v>
      </x:c>
      <x:c r="S4682" s="9" t="n">
        <x:f>IF(AND(T4682=1,G4682="FAIL",P4682="PASS"),1,0)</x:f>
        <x:v>1</x:v>
      </x:c>
      <x:c r="T4682" s="9" t="n">
        <x:v>1</x:v>
      </x:c>
      <x:c r="U4682" s="9" t="n">
        <x:v>152</x:v>
      </x:c>
      <x:c r="V4682" s="9" t="str">
        <x:v>MVP/SHACL_GENERATION_PIPELINE/experiments/LUNA_CONTEXTUAL_SINGLESHOT/RUN_01/runs/RUN-I2-048-20260831T143837982009Z/artifacts/attempt_01/extracted_shape.ttl</x:v>
      </x:c>
    </x:row>
    <x:row r="4683" ht="22" customHeight="1">
      <x:c r="A4683" s="10" t="str">
        <x:v>SINGLESHOT</x:v>
      </x:c>
      <x:c r="B4683" s="10" t="str">
        <x:v>I2-048</x:v>
      </x:c>
      <x:c r="C4683" s="10" t="str">
        <x:v>I2-048-H-T042</x:v>
      </x:c>
      <x:c r="D4683" s="10" t="str">
        <x:v>RUN_01</x:v>
      </x:c>
      <x:c r="E4683" s="10" t="str">
        <x:v>ORIGINAL_LEDGER</x:v>
      </x:c>
      <x:c r="F4683" s="10" t="str">
        <x:v>PASS</x:v>
      </x:c>
      <x:c r="G4683" s="10" t="str">
        <x:v>FAIL</x:v>
      </x:c>
      <x:c r="H4683" s="10" t="str">
        <x:v>EXECUTED</x:v>
      </x:c>
      <x:c r="I4683" s="10" t="str">
        <x:v>PARSED</x:v>
      </x:c>
      <x:c r="J4683" s="10" t="str">
        <x:v>SINGLESHOT_CAPTURED_DIAGNOSTIC_PASS</x:v>
      </x:c>
      <x:c r="K4683" s="10" t="str">
        <x:v>6d3b7e3d7b251ff708077393731317681d327da941d613eb4d06de8f912c75fe</x:v>
      </x:c>
      <x:c r="L4683" s="10" t="str">
        <x:v>historical_three</x:v>
      </x:c>
      <x:c r="M4683" s="10" t="n">
        <x:v>0</x:v>
      </x:c>
      <x:c r="N4683" s="10" t="n">
        <x:v>0</x:v>
      </x:c>
      <x:c r="O4683" s="10" t="n">
        <x:v>1</x:v>
      </x:c>
      <x:c r="P4683" s="9" t="str">
        <x:f>'CaseReview'!U311</x:f>
        <x:v>PASS</x:v>
      </x:c>
      <x:c r="Q4683" s="9" t="n">
        <x:f>IF(AND(T4683=1,G4683=P4683),1,0)</x:f>
        <x:v>0</x:v>
      </x:c>
      <x:c r="R4683" s="9" t="n">
        <x:f>IF(AND(T4683=1,G4683="PASS",P4683="FAIL"),1,0)</x:f>
        <x:v>0</x:v>
      </x:c>
      <x:c r="S4683" s="9" t="n">
        <x:f>IF(AND(T4683=1,G4683="FAIL",P4683="PASS"),1,0)</x:f>
        <x:v>1</x:v>
      </x:c>
      <x:c r="T4683" s="9" t="n">
        <x:v>1</x:v>
      </x:c>
      <x:c r="U4683" s="9" t="n">
        <x:v>152</x:v>
      </x:c>
      <x:c r="V4683" s="9" t="str">
        <x:v>MVP/SHACL_GENERATION_PIPELINE/experiments/LUNA_CONTEXTUAL_SINGLESHOT/RUN_01/runs/RUN-I2-048-20260831T143837982009Z/artifacts/attempt_01/extracted_shape.ttl</x:v>
      </x:c>
    </x:row>
    <x:row r="4684" ht="22" customHeight="1">
      <x:c r="A4684" s="10" t="str">
        <x:v>SINGLESHOT</x:v>
      </x:c>
      <x:c r="B4684" s="10" t="str">
        <x:v>I2-048</x:v>
      </x:c>
      <x:c r="C4684" s="10" t="str">
        <x:v>I2-048-H-T043</x:v>
      </x:c>
      <x:c r="D4684" s="10" t="str">
        <x:v>RUN_01</x:v>
      </x:c>
      <x:c r="E4684" s="10" t="str">
        <x:v>ORIGINAL_LEDGER</x:v>
      </x:c>
      <x:c r="F4684" s="10" t="str">
        <x:v>PASS</x:v>
      </x:c>
      <x:c r="G4684" s="10" t="str">
        <x:v>FAIL</x:v>
      </x:c>
      <x:c r="H4684" s="10" t="str">
        <x:v>EXECUTED</x:v>
      </x:c>
      <x:c r="I4684" s="10" t="str">
        <x:v>PARSED</x:v>
      </x:c>
      <x:c r="J4684" s="10" t="str">
        <x:v>SINGLESHOT_CAPTURED_DIAGNOSTIC_PASS</x:v>
      </x:c>
      <x:c r="K4684" s="10" t="str">
        <x:v>6d3b7e3d7b251ff708077393731317681d327da941d613eb4d06de8f912c75fe</x:v>
      </x:c>
      <x:c r="L4684" s="10" t="str">
        <x:v>historical_three</x:v>
      </x:c>
      <x:c r="M4684" s="10" t="n">
        <x:v>0</x:v>
      </x:c>
      <x:c r="N4684" s="10" t="n">
        <x:v>0</x:v>
      </x:c>
      <x:c r="O4684" s="10" t="n">
        <x:v>1</x:v>
      </x:c>
      <x:c r="P4684" s="9" t="str">
        <x:f>'CaseReview'!U312</x:f>
        <x:v>PASS</x:v>
      </x:c>
      <x:c r="Q4684" s="9" t="n">
        <x:f>IF(AND(T4684=1,G4684=P4684),1,0)</x:f>
        <x:v>0</x:v>
      </x:c>
      <x:c r="R4684" s="9" t="n">
        <x:f>IF(AND(T4684=1,G4684="PASS",P4684="FAIL"),1,0)</x:f>
        <x:v>0</x:v>
      </x:c>
      <x:c r="S4684" s="9" t="n">
        <x:f>IF(AND(T4684=1,G4684="FAIL",P4684="PASS"),1,0)</x:f>
        <x:v>1</x:v>
      </x:c>
      <x:c r="T4684" s="9" t="n">
        <x:v>1</x:v>
      </x:c>
      <x:c r="U4684" s="9" t="n">
        <x:v>152</x:v>
      </x:c>
      <x:c r="V4684" s="9" t="str">
        <x:v>MVP/SHACL_GENERATION_PIPELINE/experiments/LUNA_CONTEXTUAL_SINGLESHOT/RUN_01/runs/RUN-I2-048-20260831T143837982009Z/artifacts/attempt_01/extracted_shape.ttl</x:v>
      </x:c>
    </x:row>
    <x:row r="4685" ht="22" customHeight="1">
      <x:c r="A4685" s="10" t="str">
        <x:v>SINGLESHOT</x:v>
      </x:c>
      <x:c r="B4685" s="10" t="str">
        <x:v>I2-048</x:v>
      </x:c>
      <x:c r="C4685" s="10" t="str">
        <x:v>I2-048-H-T044</x:v>
      </x:c>
      <x:c r="D4685" s="10" t="str">
        <x:v>RUN_01</x:v>
      </x:c>
      <x:c r="E4685" s="10" t="str">
        <x:v>ORIGINAL_LEDGER</x:v>
      </x:c>
      <x:c r="F4685" s="10" t="str">
        <x:v>PASS</x:v>
      </x:c>
      <x:c r="G4685" s="10" t="str">
        <x:v>FAIL</x:v>
      </x:c>
      <x:c r="H4685" s="10" t="str">
        <x:v>EXECUTED</x:v>
      </x:c>
      <x:c r="I4685" s="10" t="str">
        <x:v>PARSED</x:v>
      </x:c>
      <x:c r="J4685" s="10" t="str">
        <x:v>SINGLESHOT_CAPTURED_DIAGNOSTIC_PASS</x:v>
      </x:c>
      <x:c r="K4685" s="10" t="str">
        <x:v>6d3b7e3d7b251ff708077393731317681d327da941d613eb4d06de8f912c75fe</x:v>
      </x:c>
      <x:c r="L4685" s="10" t="str">
        <x:v>historical_three</x:v>
      </x:c>
      <x:c r="M4685" s="10" t="n">
        <x:v>0</x:v>
      </x:c>
      <x:c r="N4685" s="10" t="n">
        <x:v>0</x:v>
      </x:c>
      <x:c r="O4685" s="10" t="n">
        <x:v>1</x:v>
      </x:c>
      <x:c r="P4685" s="9" t="str">
        <x:f>'CaseReview'!U313</x:f>
        <x:v>PASS</x:v>
      </x:c>
      <x:c r="Q4685" s="9" t="n">
        <x:f>IF(AND(T4685=1,G4685=P4685),1,0)</x:f>
        <x:v>0</x:v>
      </x:c>
      <x:c r="R4685" s="9" t="n">
        <x:f>IF(AND(T4685=1,G4685="PASS",P4685="FAIL"),1,0)</x:f>
        <x:v>0</x:v>
      </x:c>
      <x:c r="S4685" s="9" t="n">
        <x:f>IF(AND(T4685=1,G4685="FAIL",P4685="PASS"),1,0)</x:f>
        <x:v>1</x:v>
      </x:c>
      <x:c r="T4685" s="9" t="n">
        <x:v>1</x:v>
      </x:c>
      <x:c r="U4685" s="9" t="n">
        <x:v>152</x:v>
      </x:c>
      <x:c r="V4685" s="9" t="str">
        <x:v>MVP/SHACL_GENERATION_PIPELINE/experiments/LUNA_CONTEXTUAL_SINGLESHOT/RUN_01/runs/RUN-I2-048-20260831T143837982009Z/artifacts/attempt_01/extracted_shape.ttl</x:v>
      </x:c>
    </x:row>
    <x:row r="4686" ht="22" customHeight="1">
      <x:c r="A4686" s="10" t="str">
        <x:v>SINGLESHOT</x:v>
      </x:c>
      <x:c r="B4686" s="10" t="str">
        <x:v>I2-048</x:v>
      </x:c>
      <x:c r="C4686" s="10" t="str">
        <x:v>I2-048-H-T045</x:v>
      </x:c>
      <x:c r="D4686" s="10" t="str">
        <x:v>RUN_01</x:v>
      </x:c>
      <x:c r="E4686" s="10" t="str">
        <x:v>ORIGINAL_LEDGER</x:v>
      </x:c>
      <x:c r="F4686" s="10" t="str">
        <x:v>PASS</x:v>
      </x:c>
      <x:c r="G4686" s="10" t="str">
        <x:v>FAIL</x:v>
      </x:c>
      <x:c r="H4686" s="10" t="str">
        <x:v>EXECUTED</x:v>
      </x:c>
      <x:c r="I4686" s="10" t="str">
        <x:v>PARSED</x:v>
      </x:c>
      <x:c r="J4686" s="10" t="str">
        <x:v>SINGLESHOT_CAPTURED_DIAGNOSTIC_PASS</x:v>
      </x:c>
      <x:c r="K4686" s="10" t="str">
        <x:v>6d3b7e3d7b251ff708077393731317681d327da941d613eb4d06de8f912c75fe</x:v>
      </x:c>
      <x:c r="L4686" s="10" t="str">
        <x:v>historical_three</x:v>
      </x:c>
      <x:c r="M4686" s="10" t="n">
        <x:v>0</x:v>
      </x:c>
      <x:c r="N4686" s="10" t="n">
        <x:v>0</x:v>
      </x:c>
      <x:c r="O4686" s="10" t="n">
        <x:v>1</x:v>
      </x:c>
      <x:c r="P4686" s="9" t="str">
        <x:f>'CaseReview'!U314</x:f>
        <x:v>PASS</x:v>
      </x:c>
      <x:c r="Q4686" s="9" t="n">
        <x:f>IF(AND(T4686=1,G4686=P4686),1,0)</x:f>
        <x:v>0</x:v>
      </x:c>
      <x:c r="R4686" s="9" t="n">
        <x:f>IF(AND(T4686=1,G4686="PASS",P4686="FAIL"),1,0)</x:f>
        <x:v>0</x:v>
      </x:c>
      <x:c r="S4686" s="9" t="n">
        <x:f>IF(AND(T4686=1,G4686="FAIL",P4686="PASS"),1,0)</x:f>
        <x:v>1</x:v>
      </x:c>
      <x:c r="T4686" s="9" t="n">
        <x:v>1</x:v>
      </x:c>
      <x:c r="U4686" s="9" t="n">
        <x:v>152</x:v>
      </x:c>
      <x:c r="V4686" s="9" t="str">
        <x:v>MVP/SHACL_GENERATION_PIPELINE/experiments/LUNA_CONTEXTUAL_SINGLESHOT/RUN_01/runs/RUN-I2-048-20260831T143837982009Z/artifacts/attempt_01/extracted_shape.ttl</x:v>
      </x:c>
    </x:row>
    <x:row r="4687" ht="22" customHeight="1">
      <x:c r="A4687" s="10" t="str">
        <x:v>SINGLESHOT</x:v>
      </x:c>
      <x:c r="B4687" s="10" t="str">
        <x:v>I2-048</x:v>
      </x:c>
      <x:c r="C4687" s="10" t="str">
        <x:v>I2-048-H-T046</x:v>
      </x:c>
      <x:c r="D4687" s="10" t="str">
        <x:v>RUN_01</x:v>
      </x:c>
      <x:c r="E4687" s="10" t="str">
        <x:v>ORIGINAL_LEDGER</x:v>
      </x:c>
      <x:c r="F4687" s="10" t="str">
        <x:v>PASS</x:v>
      </x:c>
      <x:c r="G4687" s="10" t="str">
        <x:v>FAIL</x:v>
      </x:c>
      <x:c r="H4687" s="10" t="str">
        <x:v>EXECUTED</x:v>
      </x:c>
      <x:c r="I4687" s="10" t="str">
        <x:v>PARSED</x:v>
      </x:c>
      <x:c r="J4687" s="10" t="str">
        <x:v>SINGLESHOT_CAPTURED_DIAGNOSTIC_PASS</x:v>
      </x:c>
      <x:c r="K4687" s="10" t="str">
        <x:v>6d3b7e3d7b251ff708077393731317681d327da941d613eb4d06de8f912c75fe</x:v>
      </x:c>
      <x:c r="L4687" s="10" t="str">
        <x:v>historical_three</x:v>
      </x:c>
      <x:c r="M4687" s="10" t="n">
        <x:v>0</x:v>
      </x:c>
      <x:c r="N4687" s="10" t="n">
        <x:v>0</x:v>
      </x:c>
      <x:c r="O4687" s="10" t="n">
        <x:v>1</x:v>
      </x:c>
      <x:c r="P4687" s="9" t="str">
        <x:f>'CaseReview'!U315</x:f>
        <x:v>PASS</x:v>
      </x:c>
      <x:c r="Q4687" s="9" t="n">
        <x:f>IF(AND(T4687=1,G4687=P4687),1,0)</x:f>
        <x:v>0</x:v>
      </x:c>
      <x:c r="R4687" s="9" t="n">
        <x:f>IF(AND(T4687=1,G4687="PASS",P4687="FAIL"),1,0)</x:f>
        <x:v>0</x:v>
      </x:c>
      <x:c r="S4687" s="9" t="n">
        <x:f>IF(AND(T4687=1,G4687="FAIL",P4687="PASS"),1,0)</x:f>
        <x:v>1</x:v>
      </x:c>
      <x:c r="T4687" s="9" t="n">
        <x:v>1</x:v>
      </x:c>
      <x:c r="U4687" s="9" t="n">
        <x:v>152</x:v>
      </x:c>
      <x:c r="V4687" s="9" t="str">
        <x:v>MVP/SHACL_GENERATION_PIPELINE/experiments/LUNA_CONTEXTUAL_SINGLESHOT/RUN_01/runs/RUN-I2-048-20260831T143837982009Z/artifacts/attempt_01/extracted_shape.ttl</x:v>
      </x:c>
    </x:row>
    <x:row r="4688" ht="22" customHeight="1">
      <x:c r="A4688" s="10" t="str">
        <x:v>SINGLESHOT</x:v>
      </x:c>
      <x:c r="B4688" s="10" t="str">
        <x:v>I2-048</x:v>
      </x:c>
      <x:c r="C4688" s="10" t="str">
        <x:v>I2-048-H-T047</x:v>
      </x:c>
      <x:c r="D4688" s="10" t="str">
        <x:v>RUN_01</x:v>
      </x:c>
      <x:c r="E4688" s="10" t="str">
        <x:v>ORIGINAL_LEDGER</x:v>
      </x:c>
      <x:c r="F4688" s="10" t="str">
        <x:v>PASS</x:v>
      </x:c>
      <x:c r="G4688" s="10" t="str">
        <x:v>FAIL</x:v>
      </x:c>
      <x:c r="H4688" s="10" t="str">
        <x:v>EXECUTED</x:v>
      </x:c>
      <x:c r="I4688" s="10" t="str">
        <x:v>PARSED</x:v>
      </x:c>
      <x:c r="J4688" s="10" t="str">
        <x:v>SINGLESHOT_CAPTURED_DIAGNOSTIC_PASS</x:v>
      </x:c>
      <x:c r="K4688" s="10" t="str">
        <x:v>6d3b7e3d7b251ff708077393731317681d327da941d613eb4d06de8f912c75fe</x:v>
      </x:c>
      <x:c r="L4688" s="10" t="str">
        <x:v>historical_three</x:v>
      </x:c>
      <x:c r="M4688" s="10" t="n">
        <x:v>0</x:v>
      </x:c>
      <x:c r="N4688" s="10" t="n">
        <x:v>0</x:v>
      </x:c>
      <x:c r="O4688" s="10" t="n">
        <x:v>1</x:v>
      </x:c>
      <x:c r="P4688" s="9" t="str">
        <x:f>'CaseReview'!U316</x:f>
        <x:v>PASS</x:v>
      </x:c>
      <x:c r="Q4688" s="9" t="n">
        <x:f>IF(AND(T4688=1,G4688=P4688),1,0)</x:f>
        <x:v>0</x:v>
      </x:c>
      <x:c r="R4688" s="9" t="n">
        <x:f>IF(AND(T4688=1,G4688="PASS",P4688="FAIL"),1,0)</x:f>
        <x:v>0</x:v>
      </x:c>
      <x:c r="S4688" s="9" t="n">
        <x:f>IF(AND(T4688=1,G4688="FAIL",P4688="PASS"),1,0)</x:f>
        <x:v>1</x:v>
      </x:c>
      <x:c r="T4688" s="9" t="n">
        <x:v>1</x:v>
      </x:c>
      <x:c r="U4688" s="9" t="n">
        <x:v>152</x:v>
      </x:c>
      <x:c r="V4688" s="9" t="str">
        <x:v>MVP/SHACL_GENERATION_PIPELINE/experiments/LUNA_CONTEXTUAL_SINGLESHOT/RUN_01/runs/RUN-I2-048-20260831T143837982009Z/artifacts/attempt_01/extracted_shape.ttl</x:v>
      </x:c>
    </x:row>
    <x:row r="4689" ht="22" customHeight="1">
      <x:c r="A4689" s="10" t="str">
        <x:v>SINGLESHOT</x:v>
      </x:c>
      <x:c r="B4689" s="10" t="str">
        <x:v>I2-048</x:v>
      </x:c>
      <x:c r="C4689" s="10" t="str">
        <x:v>I2-048-H-T048</x:v>
      </x:c>
      <x:c r="D4689" s="10" t="str">
        <x:v>RUN_01</x:v>
      </x:c>
      <x:c r="E4689" s="10" t="str">
        <x:v>ORIGINAL_LEDGER</x:v>
      </x:c>
      <x:c r="F4689" s="10" t="str">
        <x:v>PASS</x:v>
      </x:c>
      <x:c r="G4689" s="10" t="str">
        <x:v>FAIL</x:v>
      </x:c>
      <x:c r="H4689" s="10" t="str">
        <x:v>EXECUTED</x:v>
      </x:c>
      <x:c r="I4689" s="10" t="str">
        <x:v>PARSED</x:v>
      </x:c>
      <x:c r="J4689" s="10" t="str">
        <x:v>SINGLESHOT_CAPTURED_DIAGNOSTIC_PASS</x:v>
      </x:c>
      <x:c r="K4689" s="10" t="str">
        <x:v>6d3b7e3d7b251ff708077393731317681d327da941d613eb4d06de8f912c75fe</x:v>
      </x:c>
      <x:c r="L4689" s="10" t="str">
        <x:v>historical_three</x:v>
      </x:c>
      <x:c r="M4689" s="10" t="n">
        <x:v>0</x:v>
      </x:c>
      <x:c r="N4689" s="10" t="n">
        <x:v>0</x:v>
      </x:c>
      <x:c r="O4689" s="10" t="n">
        <x:v>1</x:v>
      </x:c>
      <x:c r="P4689" s="9" t="str">
        <x:f>'CaseReview'!U317</x:f>
        <x:v>PASS</x:v>
      </x:c>
      <x:c r="Q4689" s="9" t="n">
        <x:f>IF(AND(T4689=1,G4689=P4689),1,0)</x:f>
        <x:v>0</x:v>
      </x:c>
      <x:c r="R4689" s="9" t="n">
        <x:f>IF(AND(T4689=1,G4689="PASS",P4689="FAIL"),1,0)</x:f>
        <x:v>0</x:v>
      </x:c>
      <x:c r="S4689" s="9" t="n">
        <x:f>IF(AND(T4689=1,G4689="FAIL",P4689="PASS"),1,0)</x:f>
        <x:v>1</x:v>
      </x:c>
      <x:c r="T4689" s="9" t="n">
        <x:v>1</x:v>
      </x:c>
      <x:c r="U4689" s="9" t="n">
        <x:v>152</x:v>
      </x:c>
      <x:c r="V4689" s="9" t="str">
        <x:v>MVP/SHACL_GENERATION_PIPELINE/experiments/LUNA_CONTEXTUAL_SINGLESHOT/RUN_01/runs/RUN-I2-048-20260831T143837982009Z/artifacts/attempt_01/extracted_shape.ttl</x:v>
      </x:c>
    </x:row>
    <x:row r="4690" ht="22" customHeight="1">
      <x:c r="A4690" s="10" t="str">
        <x:v>SINGLESHOT</x:v>
      </x:c>
      <x:c r="B4690" s="10" t="str">
        <x:v>I2-048</x:v>
      </x:c>
      <x:c r="C4690" s="10" t="str">
        <x:v>I2-048-H-T049</x:v>
      </x:c>
      <x:c r="D4690" s="10" t="str">
        <x:v>RUN_01</x:v>
      </x:c>
      <x:c r="E4690" s="10" t="str">
        <x:v>ORIGINAL_LEDGER</x:v>
      </x:c>
      <x:c r="F4690" s="10" t="str">
        <x:v>PASS</x:v>
      </x:c>
      <x:c r="G4690" s="10" t="str">
        <x:v>FAIL</x:v>
      </x:c>
      <x:c r="H4690" s="10" t="str">
        <x:v>EXECUTED</x:v>
      </x:c>
      <x:c r="I4690" s="10" t="str">
        <x:v>PARSED</x:v>
      </x:c>
      <x:c r="J4690" s="10" t="str">
        <x:v>SINGLESHOT_CAPTURED_DIAGNOSTIC_PASS</x:v>
      </x:c>
      <x:c r="K4690" s="10" t="str">
        <x:v>6d3b7e3d7b251ff708077393731317681d327da941d613eb4d06de8f912c75fe</x:v>
      </x:c>
      <x:c r="L4690" s="10" t="str">
        <x:v>historical_three</x:v>
      </x:c>
      <x:c r="M4690" s="10" t="n">
        <x:v>0</x:v>
      </x:c>
      <x:c r="N4690" s="10" t="n">
        <x:v>0</x:v>
      </x:c>
      <x:c r="O4690" s="10" t="n">
        <x:v>1</x:v>
      </x:c>
      <x:c r="P4690" s="9" t="str">
        <x:f>'CaseReview'!U318</x:f>
        <x:v>PASS</x:v>
      </x:c>
      <x:c r="Q4690" s="9" t="n">
        <x:f>IF(AND(T4690=1,G4690=P4690),1,0)</x:f>
        <x:v>0</x:v>
      </x:c>
      <x:c r="R4690" s="9" t="n">
        <x:f>IF(AND(T4690=1,G4690="PASS",P4690="FAIL"),1,0)</x:f>
        <x:v>0</x:v>
      </x:c>
      <x:c r="S4690" s="9" t="n">
        <x:f>IF(AND(T4690=1,G4690="FAIL",P4690="PASS"),1,0)</x:f>
        <x:v>1</x:v>
      </x:c>
      <x:c r="T4690" s="9" t="n">
        <x:v>1</x:v>
      </x:c>
      <x:c r="U4690" s="9" t="n">
        <x:v>152</x:v>
      </x:c>
      <x:c r="V4690" s="9" t="str">
        <x:v>MVP/SHACL_GENERATION_PIPELINE/experiments/LUNA_CONTEXTUAL_SINGLESHOT/RUN_01/runs/RUN-I2-048-20260831T143837982009Z/artifacts/attempt_01/extracted_shape.ttl</x:v>
      </x:c>
    </x:row>
    <x:row r="4691" ht="22" customHeight="1">
      <x:c r="A4691" s="10" t="str">
        <x:v>SINGLESHOT</x:v>
      </x:c>
      <x:c r="B4691" s="10" t="str">
        <x:v>I2-048</x:v>
      </x:c>
      <x:c r="C4691" s="10" t="str">
        <x:v>I2-048-H-T050</x:v>
      </x:c>
      <x:c r="D4691" s="10" t="str">
        <x:v>RUN_01</x:v>
      </x:c>
      <x:c r="E4691" s="10" t="str">
        <x:v>ORIGINAL_LEDGER</x:v>
      </x:c>
      <x:c r="F4691" s="10" t="str">
        <x:v>PASS</x:v>
      </x:c>
      <x:c r="G4691" s="10" t="str">
        <x:v>FAIL</x:v>
      </x:c>
      <x:c r="H4691" s="10" t="str">
        <x:v>EXECUTED</x:v>
      </x:c>
      <x:c r="I4691" s="10" t="str">
        <x:v>PARSED</x:v>
      </x:c>
      <x:c r="J4691" s="10" t="str">
        <x:v>SINGLESHOT_CAPTURED_DIAGNOSTIC_PASS</x:v>
      </x:c>
      <x:c r="K4691" s="10" t="str">
        <x:v>6d3b7e3d7b251ff708077393731317681d327da941d613eb4d06de8f912c75fe</x:v>
      </x:c>
      <x:c r="L4691" s="10" t="str">
        <x:v>historical_three</x:v>
      </x:c>
      <x:c r="M4691" s="10" t="n">
        <x:v>0</x:v>
      </x:c>
      <x:c r="N4691" s="10" t="n">
        <x:v>0</x:v>
      </x:c>
      <x:c r="O4691" s="10" t="n">
        <x:v>1</x:v>
      </x:c>
      <x:c r="P4691" s="9" t="str">
        <x:f>'CaseReview'!U319</x:f>
        <x:v>PASS</x:v>
      </x:c>
      <x:c r="Q4691" s="9" t="n">
        <x:f>IF(AND(T4691=1,G4691=P4691),1,0)</x:f>
        <x:v>0</x:v>
      </x:c>
      <x:c r="R4691" s="9" t="n">
        <x:f>IF(AND(T4691=1,G4691="PASS",P4691="FAIL"),1,0)</x:f>
        <x:v>0</x:v>
      </x:c>
      <x:c r="S4691" s="9" t="n">
        <x:f>IF(AND(T4691=1,G4691="FAIL",P4691="PASS"),1,0)</x:f>
        <x:v>1</x:v>
      </x:c>
      <x:c r="T4691" s="9" t="n">
        <x:v>1</x:v>
      </x:c>
      <x:c r="U4691" s="9" t="n">
        <x:v>152</x:v>
      </x:c>
      <x:c r="V4691" s="9" t="str">
        <x:v>MVP/SHACL_GENERATION_PIPELINE/experiments/LUNA_CONTEXTUAL_SINGLESHOT/RUN_01/runs/RUN-I2-048-20260831T143837982009Z/artifacts/attempt_01/extracted_shape.ttl</x:v>
      </x:c>
    </x:row>
    <x:row r="4692" ht="22" customHeight="1">
      <x:c r="A4692" s="10" t="str">
        <x:v>SINGLESHOT</x:v>
      </x:c>
      <x:c r="B4692" s="10" t="str">
        <x:v>I2-048</x:v>
      </x:c>
      <x:c r="C4692" s="10" t="str">
        <x:v>I2-048-H-T051</x:v>
      </x:c>
      <x:c r="D4692" s="10" t="str">
        <x:v>RUN_01</x:v>
      </x:c>
      <x:c r="E4692" s="10" t="str">
        <x:v>ORIGINAL_LEDGER</x:v>
      </x:c>
      <x:c r="F4692" s="10" t="str">
        <x:v>PASS</x:v>
      </x:c>
      <x:c r="G4692" s="10" t="str">
        <x:v>FAIL</x:v>
      </x:c>
      <x:c r="H4692" s="10" t="str">
        <x:v>EXECUTED</x:v>
      </x:c>
      <x:c r="I4692" s="10" t="str">
        <x:v>PARSED</x:v>
      </x:c>
      <x:c r="J4692" s="10" t="str">
        <x:v>SINGLESHOT_CAPTURED_DIAGNOSTIC_PASS</x:v>
      </x:c>
      <x:c r="K4692" s="10" t="str">
        <x:v>6d3b7e3d7b251ff708077393731317681d327da941d613eb4d06de8f912c75fe</x:v>
      </x:c>
      <x:c r="L4692" s="10" t="str">
        <x:v>historical_three</x:v>
      </x:c>
      <x:c r="M4692" s="10" t="n">
        <x:v>0</x:v>
      </x:c>
      <x:c r="N4692" s="10" t="n">
        <x:v>0</x:v>
      </x:c>
      <x:c r="O4692" s="10" t="n">
        <x:v>1</x:v>
      </x:c>
      <x:c r="P4692" s="9" t="str">
        <x:f>'CaseReview'!U320</x:f>
        <x:v>PASS</x:v>
      </x:c>
      <x:c r="Q4692" s="9" t="n">
        <x:f>IF(AND(T4692=1,G4692=P4692),1,0)</x:f>
        <x:v>0</x:v>
      </x:c>
      <x:c r="R4692" s="9" t="n">
        <x:f>IF(AND(T4692=1,G4692="PASS",P4692="FAIL"),1,0)</x:f>
        <x:v>0</x:v>
      </x:c>
      <x:c r="S4692" s="9" t="n">
        <x:f>IF(AND(T4692=1,G4692="FAIL",P4692="PASS"),1,0)</x:f>
        <x:v>1</x:v>
      </x:c>
      <x:c r="T4692" s="9" t="n">
        <x:v>1</x:v>
      </x:c>
      <x:c r="U4692" s="9" t="n">
        <x:v>152</x:v>
      </x:c>
      <x:c r="V4692" s="9" t="str">
        <x:v>MVP/SHACL_GENERATION_PIPELINE/experiments/LUNA_CONTEXTUAL_SINGLESHOT/RUN_01/runs/RUN-I2-048-20260831T143837982009Z/artifacts/attempt_01/extracted_shape.ttl</x:v>
      </x:c>
    </x:row>
    <x:row r="4693" ht="22" customHeight="1">
      <x:c r="A4693" s="10" t="str">
        <x:v>SINGLESHOT</x:v>
      </x:c>
      <x:c r="B4693" s="10" t="str">
        <x:v>I2-048</x:v>
      </x:c>
      <x:c r="C4693" s="10" t="str">
        <x:v>I2-048-H-T052</x:v>
      </x:c>
      <x:c r="D4693" s="10" t="str">
        <x:v>RUN_01</x:v>
      </x:c>
      <x:c r="E4693" s="10" t="str">
        <x:v>ORIGINAL_LEDGER</x:v>
      </x:c>
      <x:c r="F4693" s="10" t="str">
        <x:v>PASS</x:v>
      </x:c>
      <x:c r="G4693" s="10" t="str">
        <x:v>FAIL</x:v>
      </x:c>
      <x:c r="H4693" s="10" t="str">
        <x:v>EXECUTED</x:v>
      </x:c>
      <x:c r="I4693" s="10" t="str">
        <x:v>PARSED</x:v>
      </x:c>
      <x:c r="J4693" s="10" t="str">
        <x:v>SINGLESHOT_CAPTURED_DIAGNOSTIC_PASS</x:v>
      </x:c>
      <x:c r="K4693" s="10" t="str">
        <x:v>6d3b7e3d7b251ff708077393731317681d327da941d613eb4d06de8f912c75fe</x:v>
      </x:c>
      <x:c r="L4693" s="10" t="str">
        <x:v>historical_three</x:v>
      </x:c>
      <x:c r="M4693" s="10" t="n">
        <x:v>0</x:v>
      </x:c>
      <x:c r="N4693" s="10" t="n">
        <x:v>0</x:v>
      </x:c>
      <x:c r="O4693" s="10" t="n">
        <x:v>1</x:v>
      </x:c>
      <x:c r="P4693" s="9" t="str">
        <x:f>'CaseReview'!U321</x:f>
        <x:v>PASS</x:v>
      </x:c>
      <x:c r="Q4693" s="9" t="n">
        <x:f>IF(AND(T4693=1,G4693=P4693),1,0)</x:f>
        <x:v>0</x:v>
      </x:c>
      <x:c r="R4693" s="9" t="n">
        <x:f>IF(AND(T4693=1,G4693="PASS",P4693="FAIL"),1,0)</x:f>
        <x:v>0</x:v>
      </x:c>
      <x:c r="S4693" s="9" t="n">
        <x:f>IF(AND(T4693=1,G4693="FAIL",P4693="PASS"),1,0)</x:f>
        <x:v>1</x:v>
      </x:c>
      <x:c r="T4693" s="9" t="n">
        <x:v>1</x:v>
      </x:c>
      <x:c r="U4693" s="9" t="n">
        <x:v>152</x:v>
      </x:c>
      <x:c r="V4693" s="9" t="str">
        <x:v>MVP/SHACL_GENERATION_PIPELINE/experiments/LUNA_CONTEXTUAL_SINGLESHOT/RUN_01/runs/RUN-I2-048-20260831T143837982009Z/artifacts/attempt_01/extracted_shape.ttl</x:v>
      </x:c>
    </x:row>
    <x:row r="4694" ht="22" customHeight="1">
      <x:c r="A4694" s="10" t="str">
        <x:v>SINGLESHOT</x:v>
      </x:c>
      <x:c r="B4694" s="10" t="str">
        <x:v>I2-048</x:v>
      </x:c>
      <x:c r="C4694" s="10" t="str">
        <x:v>I2-048-H-T053</x:v>
      </x:c>
      <x:c r="D4694" s="10" t="str">
        <x:v>RUN_01</x:v>
      </x:c>
      <x:c r="E4694" s="10" t="str">
        <x:v>ORIGINAL_LEDGER</x:v>
      </x:c>
      <x:c r="F4694" s="10" t="str">
        <x:v>PASS</x:v>
      </x:c>
      <x:c r="G4694" s="10" t="str">
        <x:v>FAIL</x:v>
      </x:c>
      <x:c r="H4694" s="10" t="str">
        <x:v>EXECUTED</x:v>
      </x:c>
      <x:c r="I4694" s="10" t="str">
        <x:v>PARSED</x:v>
      </x:c>
      <x:c r="J4694" s="10" t="str">
        <x:v>SINGLESHOT_CAPTURED_DIAGNOSTIC_PASS</x:v>
      </x:c>
      <x:c r="K4694" s="10" t="str">
        <x:v>6d3b7e3d7b251ff708077393731317681d327da941d613eb4d06de8f912c75fe</x:v>
      </x:c>
      <x:c r="L4694" s="10" t="str">
        <x:v>historical_three</x:v>
      </x:c>
      <x:c r="M4694" s="10" t="n">
        <x:v>0</x:v>
      </x:c>
      <x:c r="N4694" s="10" t="n">
        <x:v>0</x:v>
      </x:c>
      <x:c r="O4694" s="10" t="n">
        <x:v>1</x:v>
      </x:c>
      <x:c r="P4694" s="9" t="str">
        <x:f>'CaseReview'!U322</x:f>
        <x:v>PASS</x:v>
      </x:c>
      <x:c r="Q4694" s="9" t="n">
        <x:f>IF(AND(T4694=1,G4694=P4694),1,0)</x:f>
        <x:v>0</x:v>
      </x:c>
      <x:c r="R4694" s="9" t="n">
        <x:f>IF(AND(T4694=1,G4694="PASS",P4694="FAIL"),1,0)</x:f>
        <x:v>0</x:v>
      </x:c>
      <x:c r="S4694" s="9" t="n">
        <x:f>IF(AND(T4694=1,G4694="FAIL",P4694="PASS"),1,0)</x:f>
        <x:v>1</x:v>
      </x:c>
      <x:c r="T4694" s="9" t="n">
        <x:v>1</x:v>
      </x:c>
      <x:c r="U4694" s="9" t="n">
        <x:v>152</x:v>
      </x:c>
      <x:c r="V4694" s="9" t="str">
        <x:v>MVP/SHACL_GENERATION_PIPELINE/experiments/LUNA_CONTEXTUAL_SINGLESHOT/RUN_01/runs/RUN-I2-048-20260831T143837982009Z/artifacts/attempt_01/extracted_shape.ttl</x:v>
      </x:c>
    </x:row>
    <x:row r="4695" ht="22" customHeight="1">
      <x:c r="A4695" s="10" t="str">
        <x:v>SINGLESHOT</x:v>
      </x:c>
      <x:c r="B4695" s="10" t="str">
        <x:v>I2-048</x:v>
      </x:c>
      <x:c r="C4695" s="10" t="str">
        <x:v>I2-048-H-T054</x:v>
      </x:c>
      <x:c r="D4695" s="10" t="str">
        <x:v>RUN_01</x:v>
      </x:c>
      <x:c r="E4695" s="10" t="str">
        <x:v>ORIGINAL_LEDGER</x:v>
      </x:c>
      <x:c r="F4695" s="10" t="str">
        <x:v>PASS</x:v>
      </x:c>
      <x:c r="G4695" s="10" t="str">
        <x:v>FAIL</x:v>
      </x:c>
      <x:c r="H4695" s="10" t="str">
        <x:v>EXECUTED</x:v>
      </x:c>
      <x:c r="I4695" s="10" t="str">
        <x:v>PARSED</x:v>
      </x:c>
      <x:c r="J4695" s="10" t="str">
        <x:v>SINGLESHOT_CAPTURED_DIAGNOSTIC_PASS</x:v>
      </x:c>
      <x:c r="K4695" s="10" t="str">
        <x:v>6d3b7e3d7b251ff708077393731317681d327da941d613eb4d06de8f912c75fe</x:v>
      </x:c>
      <x:c r="L4695" s="10" t="str">
        <x:v>historical_three</x:v>
      </x:c>
      <x:c r="M4695" s="10" t="n">
        <x:v>0</x:v>
      </x:c>
      <x:c r="N4695" s="10" t="n">
        <x:v>0</x:v>
      </x:c>
      <x:c r="O4695" s="10" t="n">
        <x:v>1</x:v>
      </x:c>
      <x:c r="P4695" s="9" t="str">
        <x:f>'CaseReview'!U323</x:f>
        <x:v>PASS</x:v>
      </x:c>
      <x:c r="Q4695" s="9" t="n">
        <x:f>IF(AND(T4695=1,G4695=P4695),1,0)</x:f>
        <x:v>0</x:v>
      </x:c>
      <x:c r="R4695" s="9" t="n">
        <x:f>IF(AND(T4695=1,G4695="PASS",P4695="FAIL"),1,0)</x:f>
        <x:v>0</x:v>
      </x:c>
      <x:c r="S4695" s="9" t="n">
        <x:f>IF(AND(T4695=1,G4695="FAIL",P4695="PASS"),1,0)</x:f>
        <x:v>1</x:v>
      </x:c>
      <x:c r="T4695" s="9" t="n">
        <x:v>1</x:v>
      </x:c>
      <x:c r="U4695" s="9" t="n">
        <x:v>152</x:v>
      </x:c>
      <x:c r="V4695" s="9" t="str">
        <x:v>MVP/SHACL_GENERATION_PIPELINE/experiments/LUNA_CONTEXTUAL_SINGLESHOT/RUN_01/runs/RUN-I2-048-20260831T143837982009Z/artifacts/attempt_01/extracted_shape.ttl</x:v>
      </x:c>
    </x:row>
    <x:row r="4696" ht="22" customHeight="1">
      <x:c r="A4696" s="10" t="str">
        <x:v>SINGLESHOT</x:v>
      </x:c>
      <x:c r="B4696" s="10" t="str">
        <x:v>I2-048</x:v>
      </x:c>
      <x:c r="C4696" s="10" t="str">
        <x:v>I2-048-H-T055</x:v>
      </x:c>
      <x:c r="D4696" s="10" t="str">
        <x:v>RUN_01</x:v>
      </x:c>
      <x:c r="E4696" s="10" t="str">
        <x:v>ORIGINAL_LEDGER</x:v>
      </x:c>
      <x:c r="F4696" s="10" t="str">
        <x:v>PASS</x:v>
      </x:c>
      <x:c r="G4696" s="10" t="str">
        <x:v>FAIL</x:v>
      </x:c>
      <x:c r="H4696" s="10" t="str">
        <x:v>EXECUTED</x:v>
      </x:c>
      <x:c r="I4696" s="10" t="str">
        <x:v>PARSED</x:v>
      </x:c>
      <x:c r="J4696" s="10" t="str">
        <x:v>SINGLESHOT_CAPTURED_DIAGNOSTIC_PASS</x:v>
      </x:c>
      <x:c r="K4696" s="10" t="str">
        <x:v>6d3b7e3d7b251ff708077393731317681d327da941d613eb4d06de8f912c75fe</x:v>
      </x:c>
      <x:c r="L4696" s="10" t="str">
        <x:v>historical_three</x:v>
      </x:c>
      <x:c r="M4696" s="10" t="n">
        <x:v>0</x:v>
      </x:c>
      <x:c r="N4696" s="10" t="n">
        <x:v>0</x:v>
      </x:c>
      <x:c r="O4696" s="10" t="n">
        <x:v>1</x:v>
      </x:c>
      <x:c r="P4696" s="9" t="str">
        <x:f>'CaseReview'!U324</x:f>
        <x:v>PASS</x:v>
      </x:c>
      <x:c r="Q4696" s="9" t="n">
        <x:f>IF(AND(T4696=1,G4696=P4696),1,0)</x:f>
        <x:v>0</x:v>
      </x:c>
      <x:c r="R4696" s="9" t="n">
        <x:f>IF(AND(T4696=1,G4696="PASS",P4696="FAIL"),1,0)</x:f>
        <x:v>0</x:v>
      </x:c>
      <x:c r="S4696" s="9" t="n">
        <x:f>IF(AND(T4696=1,G4696="FAIL",P4696="PASS"),1,0)</x:f>
        <x:v>1</x:v>
      </x:c>
      <x:c r="T4696" s="9" t="n">
        <x:v>1</x:v>
      </x:c>
      <x:c r="U4696" s="9" t="n">
        <x:v>152</x:v>
      </x:c>
      <x:c r="V4696" s="9" t="str">
        <x:v>MVP/SHACL_GENERATION_PIPELINE/experiments/LUNA_CONTEXTUAL_SINGLESHOT/RUN_01/runs/RUN-I2-048-20260831T143837982009Z/artifacts/attempt_01/extracted_shape.ttl</x:v>
      </x:c>
    </x:row>
    <x:row r="4697" ht="22" customHeight="1">
      <x:c r="A4697" s="10" t="str">
        <x:v>SINGLESHOT</x:v>
      </x:c>
      <x:c r="B4697" s="10" t="str">
        <x:v>I2-048</x:v>
      </x:c>
      <x:c r="C4697" s="10" t="str">
        <x:v>I2-048-H-T056</x:v>
      </x:c>
      <x:c r="D4697" s="10" t="str">
        <x:v>RUN_01</x:v>
      </x:c>
      <x:c r="E4697" s="10" t="str">
        <x:v>ORIGINAL_LEDGER</x:v>
      </x:c>
      <x:c r="F4697" s="10" t="str">
        <x:v>PASS</x:v>
      </x:c>
      <x:c r="G4697" s="10" t="str">
        <x:v>FAIL</x:v>
      </x:c>
      <x:c r="H4697" s="10" t="str">
        <x:v>EXECUTED</x:v>
      </x:c>
      <x:c r="I4697" s="10" t="str">
        <x:v>PARSED</x:v>
      </x:c>
      <x:c r="J4697" s="10" t="str">
        <x:v>SINGLESHOT_CAPTURED_DIAGNOSTIC_PASS</x:v>
      </x:c>
      <x:c r="K4697" s="10" t="str">
        <x:v>6d3b7e3d7b251ff708077393731317681d327da941d613eb4d06de8f912c75fe</x:v>
      </x:c>
      <x:c r="L4697" s="10" t="str">
        <x:v>historical_three</x:v>
      </x:c>
      <x:c r="M4697" s="10" t="n">
        <x:v>0</x:v>
      </x:c>
      <x:c r="N4697" s="10" t="n">
        <x:v>0</x:v>
      </x:c>
      <x:c r="O4697" s="10" t="n">
        <x:v>1</x:v>
      </x:c>
      <x:c r="P4697" s="9" t="str">
        <x:f>'CaseReview'!U325</x:f>
        <x:v>PASS</x:v>
      </x:c>
      <x:c r="Q4697" s="9" t="n">
        <x:f>IF(AND(T4697=1,G4697=P4697),1,0)</x:f>
        <x:v>0</x:v>
      </x:c>
      <x:c r="R4697" s="9" t="n">
        <x:f>IF(AND(T4697=1,G4697="PASS",P4697="FAIL"),1,0)</x:f>
        <x:v>0</x:v>
      </x:c>
      <x:c r="S4697" s="9" t="n">
        <x:f>IF(AND(T4697=1,G4697="FAIL",P4697="PASS"),1,0)</x:f>
        <x:v>1</x:v>
      </x:c>
      <x:c r="T4697" s="9" t="n">
        <x:v>1</x:v>
      </x:c>
      <x:c r="U4697" s="9" t="n">
        <x:v>152</x:v>
      </x:c>
      <x:c r="V4697" s="9" t="str">
        <x:v>MVP/SHACL_GENERATION_PIPELINE/experiments/LUNA_CONTEXTUAL_SINGLESHOT/RUN_01/runs/RUN-I2-048-20260831T143837982009Z/artifacts/attempt_01/extracted_shape.ttl</x:v>
      </x:c>
    </x:row>
    <x:row r="4698" ht="22" customHeight="1">
      <x:c r="A4698" s="10" t="str">
        <x:v>SINGLESHOT</x:v>
      </x:c>
      <x:c r="B4698" s="10" t="str">
        <x:v>I2-048</x:v>
      </x:c>
      <x:c r="C4698" s="10" t="str">
        <x:v>I2-048-H-T057</x:v>
      </x:c>
      <x:c r="D4698" s="10" t="str">
        <x:v>RUN_01</x:v>
      </x:c>
      <x:c r="E4698" s="10" t="str">
        <x:v>ORIGINAL_LEDGER</x:v>
      </x:c>
      <x:c r="F4698" s="10" t="str">
        <x:v>PASS</x:v>
      </x:c>
      <x:c r="G4698" s="10" t="str">
        <x:v>FAIL</x:v>
      </x:c>
      <x:c r="H4698" s="10" t="str">
        <x:v>EXECUTED</x:v>
      </x:c>
      <x:c r="I4698" s="10" t="str">
        <x:v>PARSED</x:v>
      </x:c>
      <x:c r="J4698" s="10" t="str">
        <x:v>SINGLESHOT_CAPTURED_DIAGNOSTIC_PASS</x:v>
      </x:c>
      <x:c r="K4698" s="10" t="str">
        <x:v>6d3b7e3d7b251ff708077393731317681d327da941d613eb4d06de8f912c75fe</x:v>
      </x:c>
      <x:c r="L4698" s="10" t="str">
        <x:v>historical_three</x:v>
      </x:c>
      <x:c r="M4698" s="10" t="n">
        <x:v>0</x:v>
      </x:c>
      <x:c r="N4698" s="10" t="n">
        <x:v>0</x:v>
      </x:c>
      <x:c r="O4698" s="10" t="n">
        <x:v>1</x:v>
      </x:c>
      <x:c r="P4698" s="9" t="str">
        <x:f>'CaseReview'!U326</x:f>
        <x:v>PASS</x:v>
      </x:c>
      <x:c r="Q4698" s="9" t="n">
        <x:f>IF(AND(T4698=1,G4698=P4698),1,0)</x:f>
        <x:v>0</x:v>
      </x:c>
      <x:c r="R4698" s="9" t="n">
        <x:f>IF(AND(T4698=1,G4698="PASS",P4698="FAIL"),1,0)</x:f>
        <x:v>0</x:v>
      </x:c>
      <x:c r="S4698" s="9" t="n">
        <x:f>IF(AND(T4698=1,G4698="FAIL",P4698="PASS"),1,0)</x:f>
        <x:v>1</x:v>
      </x:c>
      <x:c r="T4698" s="9" t="n">
        <x:v>1</x:v>
      </x:c>
      <x:c r="U4698" s="9" t="n">
        <x:v>152</x:v>
      </x:c>
      <x:c r="V4698" s="9" t="str">
        <x:v>MVP/SHACL_GENERATION_PIPELINE/experiments/LUNA_CONTEXTUAL_SINGLESHOT/RUN_01/runs/RUN-I2-048-20260831T143837982009Z/artifacts/attempt_01/extracted_shape.ttl</x:v>
      </x:c>
    </x:row>
    <x:row r="4699" ht="22" customHeight="1">
      <x:c r="A4699" s="10" t="str">
        <x:v>SINGLESHOT</x:v>
      </x:c>
      <x:c r="B4699" s="10" t="str">
        <x:v>I2-048</x:v>
      </x:c>
      <x:c r="C4699" s="10" t="str">
        <x:v>I2-048-H-T058</x:v>
      </x:c>
      <x:c r="D4699" s="10" t="str">
        <x:v>RUN_01</x:v>
      </x:c>
      <x:c r="E4699" s="10" t="str">
        <x:v>ORIGINAL_LEDGER</x:v>
      </x:c>
      <x:c r="F4699" s="10" t="str">
        <x:v>PASS</x:v>
      </x:c>
      <x:c r="G4699" s="10" t="str">
        <x:v>FAIL</x:v>
      </x:c>
      <x:c r="H4699" s="10" t="str">
        <x:v>EXECUTED</x:v>
      </x:c>
      <x:c r="I4699" s="10" t="str">
        <x:v>PARSED</x:v>
      </x:c>
      <x:c r="J4699" s="10" t="str">
        <x:v>SINGLESHOT_CAPTURED_DIAGNOSTIC_PASS</x:v>
      </x:c>
      <x:c r="K4699" s="10" t="str">
        <x:v>6d3b7e3d7b251ff708077393731317681d327da941d613eb4d06de8f912c75fe</x:v>
      </x:c>
      <x:c r="L4699" s="10" t="str">
        <x:v>historical_three</x:v>
      </x:c>
      <x:c r="M4699" s="10" t="n">
        <x:v>0</x:v>
      </x:c>
      <x:c r="N4699" s="10" t="n">
        <x:v>0</x:v>
      </x:c>
      <x:c r="O4699" s="10" t="n">
        <x:v>1</x:v>
      </x:c>
      <x:c r="P4699" s="9" t="str">
        <x:f>'CaseReview'!U327</x:f>
        <x:v>PASS</x:v>
      </x:c>
      <x:c r="Q4699" s="9" t="n">
        <x:f>IF(AND(T4699=1,G4699=P4699),1,0)</x:f>
        <x:v>0</x:v>
      </x:c>
      <x:c r="R4699" s="9" t="n">
        <x:f>IF(AND(T4699=1,G4699="PASS",P4699="FAIL"),1,0)</x:f>
        <x:v>0</x:v>
      </x:c>
      <x:c r="S4699" s="9" t="n">
        <x:f>IF(AND(T4699=1,G4699="FAIL",P4699="PASS"),1,0)</x:f>
        <x:v>1</x:v>
      </x:c>
      <x:c r="T4699" s="9" t="n">
        <x:v>1</x:v>
      </x:c>
      <x:c r="U4699" s="9" t="n">
        <x:v>152</x:v>
      </x:c>
      <x:c r="V4699" s="9" t="str">
        <x:v>MVP/SHACL_GENERATION_PIPELINE/experiments/LUNA_CONTEXTUAL_SINGLESHOT/RUN_01/runs/RUN-I2-048-20260831T143837982009Z/artifacts/attempt_01/extracted_shape.ttl</x:v>
      </x:c>
    </x:row>
    <x:row r="4700" ht="22" customHeight="1">
      <x:c r="A4700" s="10" t="str">
        <x:v>SINGLESHOT</x:v>
      </x:c>
      <x:c r="B4700" s="10" t="str">
        <x:v>I2-048</x:v>
      </x:c>
      <x:c r="C4700" s="10" t="str">
        <x:v>I2-048-H-T059</x:v>
      </x:c>
      <x:c r="D4700" s="10" t="str">
        <x:v>RUN_01</x:v>
      </x:c>
      <x:c r="E4700" s="10" t="str">
        <x:v>ORIGINAL_LEDGER</x:v>
      </x:c>
      <x:c r="F4700" s="10" t="str">
        <x:v>PASS</x:v>
      </x:c>
      <x:c r="G4700" s="10" t="str">
        <x:v>FAIL</x:v>
      </x:c>
      <x:c r="H4700" s="10" t="str">
        <x:v>EXECUTED</x:v>
      </x:c>
      <x:c r="I4700" s="10" t="str">
        <x:v>PARSED</x:v>
      </x:c>
      <x:c r="J4700" s="10" t="str">
        <x:v>SINGLESHOT_CAPTURED_DIAGNOSTIC_PASS</x:v>
      </x:c>
      <x:c r="K4700" s="10" t="str">
        <x:v>6d3b7e3d7b251ff708077393731317681d327da941d613eb4d06de8f912c75fe</x:v>
      </x:c>
      <x:c r="L4700" s="10" t="str">
        <x:v>historical_three</x:v>
      </x:c>
      <x:c r="M4700" s="10" t="n">
        <x:v>0</x:v>
      </x:c>
      <x:c r="N4700" s="10" t="n">
        <x:v>0</x:v>
      </x:c>
      <x:c r="O4700" s="10" t="n">
        <x:v>1</x:v>
      </x:c>
      <x:c r="P4700" s="9" t="str">
        <x:f>'CaseReview'!U328</x:f>
        <x:v>PASS</x:v>
      </x:c>
      <x:c r="Q4700" s="9" t="n">
        <x:f>IF(AND(T4700=1,G4700=P4700),1,0)</x:f>
        <x:v>0</x:v>
      </x:c>
      <x:c r="R4700" s="9" t="n">
        <x:f>IF(AND(T4700=1,G4700="PASS",P4700="FAIL"),1,0)</x:f>
        <x:v>0</x:v>
      </x:c>
      <x:c r="S4700" s="9" t="n">
        <x:f>IF(AND(T4700=1,G4700="FAIL",P4700="PASS"),1,0)</x:f>
        <x:v>1</x:v>
      </x:c>
      <x:c r="T4700" s="9" t="n">
        <x:v>1</x:v>
      </x:c>
      <x:c r="U4700" s="9" t="n">
        <x:v>152</x:v>
      </x:c>
      <x:c r="V4700" s="9" t="str">
        <x:v>MVP/SHACL_GENERATION_PIPELINE/experiments/LUNA_CONTEXTUAL_SINGLESHOT/RUN_01/runs/RUN-I2-048-20260831T143837982009Z/artifacts/attempt_01/extracted_shape.ttl</x:v>
      </x:c>
    </x:row>
    <x:row r="4701" ht="22" customHeight="1">
      <x:c r="A4701" s="10" t="str">
        <x:v>SINGLESHOT</x:v>
      </x:c>
      <x:c r="B4701" s="10" t="str">
        <x:v>I2-048</x:v>
      </x:c>
      <x:c r="C4701" s="10" t="str">
        <x:v>I2-048-H-T060</x:v>
      </x:c>
      <x:c r="D4701" s="10" t="str">
        <x:v>RUN_01</x:v>
      </x:c>
      <x:c r="E4701" s="10" t="str">
        <x:v>ORIGINAL_LEDGER</x:v>
      </x:c>
      <x:c r="F4701" s="10" t="str">
        <x:v>PASS</x:v>
      </x:c>
      <x:c r="G4701" s="10" t="str">
        <x:v>FAIL</x:v>
      </x:c>
      <x:c r="H4701" s="10" t="str">
        <x:v>EXECUTED</x:v>
      </x:c>
      <x:c r="I4701" s="10" t="str">
        <x:v>PARSED</x:v>
      </x:c>
      <x:c r="J4701" s="10" t="str">
        <x:v>SINGLESHOT_CAPTURED_DIAGNOSTIC_PASS</x:v>
      </x:c>
      <x:c r="K4701" s="10" t="str">
        <x:v>6d3b7e3d7b251ff708077393731317681d327da941d613eb4d06de8f912c75fe</x:v>
      </x:c>
      <x:c r="L4701" s="10" t="str">
        <x:v>historical_three</x:v>
      </x:c>
      <x:c r="M4701" s="10" t="n">
        <x:v>0</x:v>
      </x:c>
      <x:c r="N4701" s="10" t="n">
        <x:v>0</x:v>
      </x:c>
      <x:c r="O4701" s="10" t="n">
        <x:v>1</x:v>
      </x:c>
      <x:c r="P4701" s="9" t="str">
        <x:f>'CaseReview'!U329</x:f>
        <x:v>PASS</x:v>
      </x:c>
      <x:c r="Q4701" s="9" t="n">
        <x:f>IF(AND(T4701=1,G4701=P4701),1,0)</x:f>
        <x:v>0</x:v>
      </x:c>
      <x:c r="R4701" s="9" t="n">
        <x:f>IF(AND(T4701=1,G4701="PASS",P4701="FAIL"),1,0)</x:f>
        <x:v>0</x:v>
      </x:c>
      <x:c r="S4701" s="9" t="n">
        <x:f>IF(AND(T4701=1,G4701="FAIL",P4701="PASS"),1,0)</x:f>
        <x:v>1</x:v>
      </x:c>
      <x:c r="T4701" s="9" t="n">
        <x:v>1</x:v>
      </x:c>
      <x:c r="U4701" s="9" t="n">
        <x:v>152</x:v>
      </x:c>
      <x:c r="V4701" s="9" t="str">
        <x:v>MVP/SHACL_GENERATION_PIPELINE/experiments/LUNA_CONTEXTUAL_SINGLESHOT/RUN_01/runs/RUN-I2-048-20260831T143837982009Z/artifacts/attempt_01/extracted_shape.ttl</x:v>
      </x:c>
    </x:row>
    <x:row r="4702" ht="22" customHeight="1">
      <x:c r="A4702" s="10" t="str">
        <x:v>SINGLESHOT</x:v>
      </x:c>
      <x:c r="B4702" s="10" t="str">
        <x:v>I2-048</x:v>
      </x:c>
      <x:c r="C4702" s="10" t="str">
        <x:v>I2-048-H-T061</x:v>
      </x:c>
      <x:c r="D4702" s="10" t="str">
        <x:v>RUN_01</x:v>
      </x:c>
      <x:c r="E4702" s="10" t="str">
        <x:v>ORIGINAL_LEDGER</x:v>
      </x:c>
      <x:c r="F4702" s="10" t="str">
        <x:v>PASS</x:v>
      </x:c>
      <x:c r="G4702" s="10" t="str">
        <x:v>FAIL</x:v>
      </x:c>
      <x:c r="H4702" s="10" t="str">
        <x:v>EXECUTED</x:v>
      </x:c>
      <x:c r="I4702" s="10" t="str">
        <x:v>PARSED</x:v>
      </x:c>
      <x:c r="J4702" s="10" t="str">
        <x:v>SINGLESHOT_CAPTURED_DIAGNOSTIC_PASS</x:v>
      </x:c>
      <x:c r="K4702" s="10" t="str">
        <x:v>6d3b7e3d7b251ff708077393731317681d327da941d613eb4d06de8f912c75fe</x:v>
      </x:c>
      <x:c r="L4702" s="10" t="str">
        <x:v>historical_three</x:v>
      </x:c>
      <x:c r="M4702" s="10" t="n">
        <x:v>0</x:v>
      </x:c>
      <x:c r="N4702" s="10" t="n">
        <x:v>0</x:v>
      </x:c>
      <x:c r="O4702" s="10" t="n">
        <x:v>1</x:v>
      </x:c>
      <x:c r="P4702" s="9" t="str">
        <x:f>'CaseReview'!U330</x:f>
        <x:v>PASS</x:v>
      </x:c>
      <x:c r="Q4702" s="9" t="n">
        <x:f>IF(AND(T4702=1,G4702=P4702),1,0)</x:f>
        <x:v>0</x:v>
      </x:c>
      <x:c r="R4702" s="9" t="n">
        <x:f>IF(AND(T4702=1,G4702="PASS",P4702="FAIL"),1,0)</x:f>
        <x:v>0</x:v>
      </x:c>
      <x:c r="S4702" s="9" t="n">
        <x:f>IF(AND(T4702=1,G4702="FAIL",P4702="PASS"),1,0)</x:f>
        <x:v>1</x:v>
      </x:c>
      <x:c r="T4702" s="9" t="n">
        <x:v>1</x:v>
      </x:c>
      <x:c r="U4702" s="9" t="n">
        <x:v>152</x:v>
      </x:c>
      <x:c r="V4702" s="9" t="str">
        <x:v>MVP/SHACL_GENERATION_PIPELINE/experiments/LUNA_CONTEXTUAL_SINGLESHOT/RUN_01/runs/RUN-I2-048-20260831T143837982009Z/artifacts/attempt_01/extracted_shape.ttl</x:v>
      </x:c>
    </x:row>
    <x:row r="4703" ht="22" customHeight="1">
      <x:c r="A4703" s="10" t="str">
        <x:v>SINGLESHOT</x:v>
      </x:c>
      <x:c r="B4703" s="10" t="str">
        <x:v>I2-048</x:v>
      </x:c>
      <x:c r="C4703" s="10" t="str">
        <x:v>I2-048-H-T062</x:v>
      </x:c>
      <x:c r="D4703" s="10" t="str">
        <x:v>RUN_01</x:v>
      </x:c>
      <x:c r="E4703" s="10" t="str">
        <x:v>ORIGINAL_LEDGER</x:v>
      </x:c>
      <x:c r="F4703" s="10" t="str">
        <x:v>PASS</x:v>
      </x:c>
      <x:c r="G4703" s="10" t="str">
        <x:v>FAIL</x:v>
      </x:c>
      <x:c r="H4703" s="10" t="str">
        <x:v>EXECUTED</x:v>
      </x:c>
      <x:c r="I4703" s="10" t="str">
        <x:v>PARSED</x:v>
      </x:c>
      <x:c r="J4703" s="10" t="str">
        <x:v>SINGLESHOT_CAPTURED_DIAGNOSTIC_PASS</x:v>
      </x:c>
      <x:c r="K4703" s="10" t="str">
        <x:v>6d3b7e3d7b251ff708077393731317681d327da941d613eb4d06de8f912c75fe</x:v>
      </x:c>
      <x:c r="L4703" s="10" t="str">
        <x:v>historical_three</x:v>
      </x:c>
      <x:c r="M4703" s="10" t="n">
        <x:v>0</x:v>
      </x:c>
      <x:c r="N4703" s="10" t="n">
        <x:v>0</x:v>
      </x:c>
      <x:c r="O4703" s="10" t="n">
        <x:v>1</x:v>
      </x:c>
      <x:c r="P4703" s="9" t="str">
        <x:f>'CaseReview'!U331</x:f>
        <x:v>PASS</x:v>
      </x:c>
      <x:c r="Q4703" s="9" t="n">
        <x:f>IF(AND(T4703=1,G4703=P4703),1,0)</x:f>
        <x:v>0</x:v>
      </x:c>
      <x:c r="R4703" s="9" t="n">
        <x:f>IF(AND(T4703=1,G4703="PASS",P4703="FAIL"),1,0)</x:f>
        <x:v>0</x:v>
      </x:c>
      <x:c r="S4703" s="9" t="n">
        <x:f>IF(AND(T4703=1,G4703="FAIL",P4703="PASS"),1,0)</x:f>
        <x:v>1</x:v>
      </x:c>
      <x:c r="T4703" s="9" t="n">
        <x:v>1</x:v>
      </x:c>
      <x:c r="U4703" s="9" t="n">
        <x:v>152</x:v>
      </x:c>
      <x:c r="V4703" s="9" t="str">
        <x:v>MVP/SHACL_GENERATION_PIPELINE/experiments/LUNA_CONTEXTUAL_SINGLESHOT/RUN_01/runs/RUN-I2-048-20260831T143837982009Z/artifacts/attempt_01/extracted_shape.ttl</x:v>
      </x:c>
    </x:row>
    <x:row r="4704" ht="22" customHeight="1">
      <x:c r="A4704" s="10" t="str">
        <x:v>SINGLESHOT</x:v>
      </x:c>
      <x:c r="B4704" s="10" t="str">
        <x:v>I2-048</x:v>
      </x:c>
      <x:c r="C4704" s="10" t="str">
        <x:v>I2-048-H-T063</x:v>
      </x:c>
      <x:c r="D4704" s="10" t="str">
        <x:v>RUN_01</x:v>
      </x:c>
      <x:c r="E4704" s="10" t="str">
        <x:v>ORIGINAL_LEDGER</x:v>
      </x:c>
      <x:c r="F4704" s="10" t="str">
        <x:v>PASS</x:v>
      </x:c>
      <x:c r="G4704" s="10" t="str">
        <x:v>FAIL</x:v>
      </x:c>
      <x:c r="H4704" s="10" t="str">
        <x:v>EXECUTED</x:v>
      </x:c>
      <x:c r="I4704" s="10" t="str">
        <x:v>PARSED</x:v>
      </x:c>
      <x:c r="J4704" s="10" t="str">
        <x:v>SINGLESHOT_CAPTURED_DIAGNOSTIC_PASS</x:v>
      </x:c>
      <x:c r="K4704" s="10" t="str">
        <x:v>6d3b7e3d7b251ff708077393731317681d327da941d613eb4d06de8f912c75fe</x:v>
      </x:c>
      <x:c r="L4704" s="10" t="str">
        <x:v>historical_three</x:v>
      </x:c>
      <x:c r="M4704" s="10" t="n">
        <x:v>0</x:v>
      </x:c>
      <x:c r="N4704" s="10" t="n">
        <x:v>0</x:v>
      </x:c>
      <x:c r="O4704" s="10" t="n">
        <x:v>1</x:v>
      </x:c>
      <x:c r="P4704" s="9" t="str">
        <x:f>'CaseReview'!U332</x:f>
        <x:v>PASS</x:v>
      </x:c>
      <x:c r="Q4704" s="9" t="n">
        <x:f>IF(AND(T4704=1,G4704=P4704),1,0)</x:f>
        <x:v>0</x:v>
      </x:c>
      <x:c r="R4704" s="9" t="n">
        <x:f>IF(AND(T4704=1,G4704="PASS",P4704="FAIL"),1,0)</x:f>
        <x:v>0</x:v>
      </x:c>
      <x:c r="S4704" s="9" t="n">
        <x:f>IF(AND(T4704=1,G4704="FAIL",P4704="PASS"),1,0)</x:f>
        <x:v>1</x:v>
      </x:c>
      <x:c r="T4704" s="9" t="n">
        <x:v>1</x:v>
      </x:c>
      <x:c r="U4704" s="9" t="n">
        <x:v>152</x:v>
      </x:c>
      <x:c r="V4704" s="9" t="str">
        <x:v>MVP/SHACL_GENERATION_PIPELINE/experiments/LUNA_CONTEXTUAL_SINGLESHOT/RUN_01/runs/RUN-I2-048-20260831T143837982009Z/artifacts/attempt_01/extracted_shape.ttl</x:v>
      </x:c>
    </x:row>
    <x:row r="4705" ht="22" customHeight="1">
      <x:c r="A4705" s="10" t="str">
        <x:v>SINGLESHOT</x:v>
      </x:c>
      <x:c r="B4705" s="10" t="str">
        <x:v>I2-048</x:v>
      </x:c>
      <x:c r="C4705" s="10" t="str">
        <x:v>I2-048-H-T064</x:v>
      </x:c>
      <x:c r="D4705" s="10" t="str">
        <x:v>RUN_01</x:v>
      </x:c>
      <x:c r="E4705" s="10" t="str">
        <x:v>ORIGINAL_LEDGER</x:v>
      </x:c>
      <x:c r="F4705" s="10" t="str">
        <x:v>PASS</x:v>
      </x:c>
      <x:c r="G4705" s="10" t="str">
        <x:v>FAIL</x:v>
      </x:c>
      <x:c r="H4705" s="10" t="str">
        <x:v>EXECUTED</x:v>
      </x:c>
      <x:c r="I4705" s="10" t="str">
        <x:v>PARSED</x:v>
      </x:c>
      <x:c r="J4705" s="10" t="str">
        <x:v>SINGLESHOT_CAPTURED_DIAGNOSTIC_PASS</x:v>
      </x:c>
      <x:c r="K4705" s="10" t="str">
        <x:v>6d3b7e3d7b251ff708077393731317681d327da941d613eb4d06de8f912c75fe</x:v>
      </x:c>
      <x:c r="L4705" s="10" t="str">
        <x:v>historical_three</x:v>
      </x:c>
      <x:c r="M4705" s="10" t="n">
        <x:v>0</x:v>
      </x:c>
      <x:c r="N4705" s="10" t="n">
        <x:v>0</x:v>
      </x:c>
      <x:c r="O4705" s="10" t="n">
        <x:v>1</x:v>
      </x:c>
      <x:c r="P4705" s="9" t="str">
        <x:f>'CaseReview'!U333</x:f>
        <x:v>PASS</x:v>
      </x:c>
      <x:c r="Q4705" s="9" t="n">
        <x:f>IF(AND(T4705=1,G4705=P4705),1,0)</x:f>
        <x:v>0</x:v>
      </x:c>
      <x:c r="R4705" s="9" t="n">
        <x:f>IF(AND(T4705=1,G4705="PASS",P4705="FAIL"),1,0)</x:f>
        <x:v>0</x:v>
      </x:c>
      <x:c r="S4705" s="9" t="n">
        <x:f>IF(AND(T4705=1,G4705="FAIL",P4705="PASS"),1,0)</x:f>
        <x:v>1</x:v>
      </x:c>
      <x:c r="T4705" s="9" t="n">
        <x:v>1</x:v>
      </x:c>
      <x:c r="U4705" s="9" t="n">
        <x:v>152</x:v>
      </x:c>
      <x:c r="V4705" s="9" t="str">
        <x:v>MVP/SHACL_GENERATION_PIPELINE/experiments/LUNA_CONTEXTUAL_SINGLESHOT/RUN_01/runs/RUN-I2-048-20260831T143837982009Z/artifacts/attempt_01/extracted_shape.ttl</x:v>
      </x:c>
    </x:row>
    <x:row r="4706" ht="22" customHeight="1">
      <x:c r="A4706" s="10" t="str">
        <x:v>SINGLESHOT</x:v>
      </x:c>
      <x:c r="B4706" s="10" t="str">
        <x:v>I2-048</x:v>
      </x:c>
      <x:c r="C4706" s="10" t="str">
        <x:v>I2-048-H-T065</x:v>
      </x:c>
      <x:c r="D4706" s="10" t="str">
        <x:v>RUN_01</x:v>
      </x:c>
      <x:c r="E4706" s="10" t="str">
        <x:v>ORIGINAL_LEDGER</x:v>
      </x:c>
      <x:c r="F4706" s="10" t="str">
        <x:v>PASS</x:v>
      </x:c>
      <x:c r="G4706" s="10" t="str">
        <x:v>FAIL</x:v>
      </x:c>
      <x:c r="H4706" s="10" t="str">
        <x:v>EXECUTED</x:v>
      </x:c>
      <x:c r="I4706" s="10" t="str">
        <x:v>PARSED</x:v>
      </x:c>
      <x:c r="J4706" s="10" t="str">
        <x:v>SINGLESHOT_CAPTURED_DIAGNOSTIC_PASS</x:v>
      </x:c>
      <x:c r="K4706" s="10" t="str">
        <x:v>6d3b7e3d7b251ff708077393731317681d327da941d613eb4d06de8f912c75fe</x:v>
      </x:c>
      <x:c r="L4706" s="10" t="str">
        <x:v>historical_three</x:v>
      </x:c>
      <x:c r="M4706" s="10" t="n">
        <x:v>0</x:v>
      </x:c>
      <x:c r="N4706" s="10" t="n">
        <x:v>0</x:v>
      </x:c>
      <x:c r="O4706" s="10" t="n">
        <x:v>1</x:v>
      </x:c>
      <x:c r="P4706" s="9" t="str">
        <x:f>'CaseReview'!U334</x:f>
        <x:v>PASS</x:v>
      </x:c>
      <x:c r="Q4706" s="9" t="n">
        <x:f>IF(AND(T4706=1,G4706=P4706),1,0)</x:f>
        <x:v>0</x:v>
      </x:c>
      <x:c r="R4706" s="9" t="n">
        <x:f>IF(AND(T4706=1,G4706="PASS",P4706="FAIL"),1,0)</x:f>
        <x:v>0</x:v>
      </x:c>
      <x:c r="S4706" s="9" t="n">
        <x:f>IF(AND(T4706=1,G4706="FAIL",P4706="PASS"),1,0)</x:f>
        <x:v>1</x:v>
      </x:c>
      <x:c r="T4706" s="9" t="n">
        <x:v>1</x:v>
      </x:c>
      <x:c r="U4706" s="9" t="n">
        <x:v>152</x:v>
      </x:c>
      <x:c r="V4706" s="9" t="str">
        <x:v>MVP/SHACL_GENERATION_PIPELINE/experiments/LUNA_CONTEXTUAL_SINGLESHOT/RUN_01/runs/RUN-I2-048-20260831T143837982009Z/artifacts/attempt_01/extracted_shape.ttl</x:v>
      </x:c>
    </x:row>
    <x:row r="4707" ht="22" customHeight="1">
      <x:c r="A4707" s="10" t="str">
        <x:v>SINGLESHOT</x:v>
      </x:c>
      <x:c r="B4707" s="10" t="str">
        <x:v>I2-048</x:v>
      </x:c>
      <x:c r="C4707" s="10" t="str">
        <x:v>I2-048-H-T066</x:v>
      </x:c>
      <x:c r="D4707" s="10" t="str">
        <x:v>RUN_01</x:v>
      </x:c>
      <x:c r="E4707" s="10" t="str">
        <x:v>ORIGINAL_LEDGER</x:v>
      </x:c>
      <x:c r="F4707" s="10" t="str">
        <x:v>PASS</x:v>
      </x:c>
      <x:c r="G4707" s="10" t="str">
        <x:v>FAIL</x:v>
      </x:c>
      <x:c r="H4707" s="10" t="str">
        <x:v>EXECUTED</x:v>
      </x:c>
      <x:c r="I4707" s="10" t="str">
        <x:v>PARSED</x:v>
      </x:c>
      <x:c r="J4707" s="10" t="str">
        <x:v>SINGLESHOT_CAPTURED_DIAGNOSTIC_PASS</x:v>
      </x:c>
      <x:c r="K4707" s="10" t="str">
        <x:v>6d3b7e3d7b251ff708077393731317681d327da941d613eb4d06de8f912c75fe</x:v>
      </x:c>
      <x:c r="L4707" s="10" t="str">
        <x:v>historical_three</x:v>
      </x:c>
      <x:c r="M4707" s="10" t="n">
        <x:v>0</x:v>
      </x:c>
      <x:c r="N4707" s="10" t="n">
        <x:v>0</x:v>
      </x:c>
      <x:c r="O4707" s="10" t="n">
        <x:v>1</x:v>
      </x:c>
      <x:c r="P4707" s="9" t="str">
        <x:f>'CaseReview'!U335</x:f>
        <x:v>PASS</x:v>
      </x:c>
      <x:c r="Q4707" s="9" t="n">
        <x:f>IF(AND(T4707=1,G4707=P4707),1,0)</x:f>
        <x:v>0</x:v>
      </x:c>
      <x:c r="R4707" s="9" t="n">
        <x:f>IF(AND(T4707=1,G4707="PASS",P4707="FAIL"),1,0)</x:f>
        <x:v>0</x:v>
      </x:c>
      <x:c r="S4707" s="9" t="n">
        <x:f>IF(AND(T4707=1,G4707="FAIL",P4707="PASS"),1,0)</x:f>
        <x:v>1</x:v>
      </x:c>
      <x:c r="T4707" s="9" t="n">
        <x:v>1</x:v>
      </x:c>
      <x:c r="U4707" s="9" t="n">
        <x:v>152</x:v>
      </x:c>
      <x:c r="V4707" s="9" t="str">
        <x:v>MVP/SHACL_GENERATION_PIPELINE/experiments/LUNA_CONTEXTUAL_SINGLESHOT/RUN_01/runs/RUN-I2-048-20260831T143837982009Z/artifacts/attempt_01/extracted_shape.ttl</x:v>
      </x:c>
    </x:row>
    <x:row r="4708" ht="22" customHeight="1">
      <x:c r="A4708" s="10" t="str">
        <x:v>SINGLESHOT</x:v>
      </x:c>
      <x:c r="B4708" s="10" t="str">
        <x:v>I2-048</x:v>
      </x:c>
      <x:c r="C4708" s="10" t="str">
        <x:v>I2-048-H-T067</x:v>
      </x:c>
      <x:c r="D4708" s="10" t="str">
        <x:v>RUN_01</x:v>
      </x:c>
      <x:c r="E4708" s="10" t="str">
        <x:v>ORIGINAL_LEDGER</x:v>
      </x:c>
      <x:c r="F4708" s="10" t="str">
        <x:v>PASS</x:v>
      </x:c>
      <x:c r="G4708" s="10" t="str">
        <x:v>FAIL</x:v>
      </x:c>
      <x:c r="H4708" s="10" t="str">
        <x:v>EXECUTED</x:v>
      </x:c>
      <x:c r="I4708" s="10" t="str">
        <x:v>PARSED</x:v>
      </x:c>
      <x:c r="J4708" s="10" t="str">
        <x:v>SINGLESHOT_CAPTURED_DIAGNOSTIC_PASS</x:v>
      </x:c>
      <x:c r="K4708" s="10" t="str">
        <x:v>6d3b7e3d7b251ff708077393731317681d327da941d613eb4d06de8f912c75fe</x:v>
      </x:c>
      <x:c r="L4708" s="10" t="str">
        <x:v>historical_three</x:v>
      </x:c>
      <x:c r="M4708" s="10" t="n">
        <x:v>0</x:v>
      </x:c>
      <x:c r="N4708" s="10" t="n">
        <x:v>0</x:v>
      </x:c>
      <x:c r="O4708" s="10" t="n">
        <x:v>1</x:v>
      </x:c>
      <x:c r="P4708" s="9" t="str">
        <x:f>'CaseReview'!U336</x:f>
        <x:v>PASS</x:v>
      </x:c>
      <x:c r="Q4708" s="9" t="n">
        <x:f>IF(AND(T4708=1,G4708=P4708),1,0)</x:f>
        <x:v>0</x:v>
      </x:c>
      <x:c r="R4708" s="9" t="n">
        <x:f>IF(AND(T4708=1,G4708="PASS",P4708="FAIL"),1,0)</x:f>
        <x:v>0</x:v>
      </x:c>
      <x:c r="S4708" s="9" t="n">
        <x:f>IF(AND(T4708=1,G4708="FAIL",P4708="PASS"),1,0)</x:f>
        <x:v>1</x:v>
      </x:c>
      <x:c r="T4708" s="9" t="n">
        <x:v>1</x:v>
      </x:c>
      <x:c r="U4708" s="9" t="n">
        <x:v>152</x:v>
      </x:c>
      <x:c r="V4708" s="9" t="str">
        <x:v>MVP/SHACL_GENERATION_PIPELINE/experiments/LUNA_CONTEXTUAL_SINGLESHOT/RUN_01/runs/RUN-I2-048-20260831T143837982009Z/artifacts/attempt_01/extracted_shape.ttl</x:v>
      </x:c>
    </x:row>
    <x:row r="4709" ht="22" customHeight="1">
      <x:c r="A4709" s="10" t="str">
        <x:v>SINGLESHOT</x:v>
      </x:c>
      <x:c r="B4709" s="10" t="str">
        <x:v>I2-048</x:v>
      </x:c>
      <x:c r="C4709" s="10" t="str">
        <x:v>I2-048-H-T068</x:v>
      </x:c>
      <x:c r="D4709" s="10" t="str">
        <x:v>RUN_01</x:v>
      </x:c>
      <x:c r="E4709" s="10" t="str">
        <x:v>ORIGINAL_LEDGER</x:v>
      </x:c>
      <x:c r="F4709" s="10" t="str">
        <x:v>PASS</x:v>
      </x:c>
      <x:c r="G4709" s="10" t="str">
        <x:v>FAIL</x:v>
      </x:c>
      <x:c r="H4709" s="10" t="str">
        <x:v>EXECUTED</x:v>
      </x:c>
      <x:c r="I4709" s="10" t="str">
        <x:v>PARSED</x:v>
      </x:c>
      <x:c r="J4709" s="10" t="str">
        <x:v>SINGLESHOT_CAPTURED_DIAGNOSTIC_PASS</x:v>
      </x:c>
      <x:c r="K4709" s="10" t="str">
        <x:v>6d3b7e3d7b251ff708077393731317681d327da941d613eb4d06de8f912c75fe</x:v>
      </x:c>
      <x:c r="L4709" s="10" t="str">
        <x:v>historical_three</x:v>
      </x:c>
      <x:c r="M4709" s="10" t="n">
        <x:v>0</x:v>
      </x:c>
      <x:c r="N4709" s="10" t="n">
        <x:v>0</x:v>
      </x:c>
      <x:c r="O4709" s="10" t="n">
        <x:v>1</x:v>
      </x:c>
      <x:c r="P4709" s="9" t="str">
        <x:f>'CaseReview'!U337</x:f>
        <x:v>PASS</x:v>
      </x:c>
      <x:c r="Q4709" s="9" t="n">
        <x:f>IF(AND(T4709=1,G4709=P4709),1,0)</x:f>
        <x:v>0</x:v>
      </x:c>
      <x:c r="R4709" s="9" t="n">
        <x:f>IF(AND(T4709=1,G4709="PASS",P4709="FAIL"),1,0)</x:f>
        <x:v>0</x:v>
      </x:c>
      <x:c r="S4709" s="9" t="n">
        <x:f>IF(AND(T4709=1,G4709="FAIL",P4709="PASS"),1,0)</x:f>
        <x:v>1</x:v>
      </x:c>
      <x:c r="T4709" s="9" t="n">
        <x:v>1</x:v>
      </x:c>
      <x:c r="U4709" s="9" t="n">
        <x:v>152</x:v>
      </x:c>
      <x:c r="V4709" s="9" t="str">
        <x:v>MVP/SHACL_GENERATION_PIPELINE/experiments/LUNA_CONTEXTUAL_SINGLESHOT/RUN_01/runs/RUN-I2-048-20260831T143837982009Z/artifacts/attempt_01/extracted_shape.ttl</x:v>
      </x:c>
    </x:row>
    <x:row r="4710" ht="22" customHeight="1">
      <x:c r="A4710" s="10" t="str">
        <x:v>SINGLESHOT</x:v>
      </x:c>
      <x:c r="B4710" s="10" t="str">
        <x:v>I2-048</x:v>
      </x:c>
      <x:c r="C4710" s="10" t="str">
        <x:v>I2-048-H-T069</x:v>
      </x:c>
      <x:c r="D4710" s="10" t="str">
        <x:v>RUN_01</x:v>
      </x:c>
      <x:c r="E4710" s="10" t="str">
        <x:v>ORIGINAL_LEDGER</x:v>
      </x:c>
      <x:c r="F4710" s="10" t="str">
        <x:v>PASS</x:v>
      </x:c>
      <x:c r="G4710" s="10" t="str">
        <x:v>FAIL</x:v>
      </x:c>
      <x:c r="H4710" s="10" t="str">
        <x:v>EXECUTED</x:v>
      </x:c>
      <x:c r="I4710" s="10" t="str">
        <x:v>PARSED</x:v>
      </x:c>
      <x:c r="J4710" s="10" t="str">
        <x:v>SINGLESHOT_CAPTURED_DIAGNOSTIC_PASS</x:v>
      </x:c>
      <x:c r="K4710" s="10" t="str">
        <x:v>6d3b7e3d7b251ff708077393731317681d327da941d613eb4d06de8f912c75fe</x:v>
      </x:c>
      <x:c r="L4710" s="10" t="str">
        <x:v>historical_three</x:v>
      </x:c>
      <x:c r="M4710" s="10" t="n">
        <x:v>0</x:v>
      </x:c>
      <x:c r="N4710" s="10" t="n">
        <x:v>0</x:v>
      </x:c>
      <x:c r="O4710" s="10" t="n">
        <x:v>1</x:v>
      </x:c>
      <x:c r="P4710" s="9" t="str">
        <x:f>'CaseReview'!U338</x:f>
        <x:v>PASS</x:v>
      </x:c>
      <x:c r="Q4710" s="9" t="n">
        <x:f>IF(AND(T4710=1,G4710=P4710),1,0)</x:f>
        <x:v>0</x:v>
      </x:c>
      <x:c r="R4710" s="9" t="n">
        <x:f>IF(AND(T4710=1,G4710="PASS",P4710="FAIL"),1,0)</x:f>
        <x:v>0</x:v>
      </x:c>
      <x:c r="S4710" s="9" t="n">
        <x:f>IF(AND(T4710=1,G4710="FAIL",P4710="PASS"),1,0)</x:f>
        <x:v>1</x:v>
      </x:c>
      <x:c r="T4710" s="9" t="n">
        <x:v>1</x:v>
      </x:c>
      <x:c r="U4710" s="9" t="n">
        <x:v>152</x:v>
      </x:c>
      <x:c r="V4710" s="9" t="str">
        <x:v>MVP/SHACL_GENERATION_PIPELINE/experiments/LUNA_CONTEXTUAL_SINGLESHOT/RUN_01/runs/RUN-I2-048-20260831T143837982009Z/artifacts/attempt_01/extracted_shape.ttl</x:v>
      </x:c>
    </x:row>
    <x:row r="4711" ht="22" customHeight="1">
      <x:c r="A4711" s="10" t="str">
        <x:v>SINGLESHOT</x:v>
      </x:c>
      <x:c r="B4711" s="10" t="str">
        <x:v>I2-048</x:v>
      </x:c>
      <x:c r="C4711" s="10" t="str">
        <x:v>I2-048-H-T070</x:v>
      </x:c>
      <x:c r="D4711" s="10" t="str">
        <x:v>RUN_01</x:v>
      </x:c>
      <x:c r="E4711" s="10" t="str">
        <x:v>ORIGINAL_LEDGER</x:v>
      </x:c>
      <x:c r="F4711" s="10" t="str">
        <x:v>PASS</x:v>
      </x:c>
      <x:c r="G4711" s="10" t="str">
        <x:v>FAIL</x:v>
      </x:c>
      <x:c r="H4711" s="10" t="str">
        <x:v>EXECUTED</x:v>
      </x:c>
      <x:c r="I4711" s="10" t="str">
        <x:v>PARSED</x:v>
      </x:c>
      <x:c r="J4711" s="10" t="str">
        <x:v>SINGLESHOT_CAPTURED_DIAGNOSTIC_PASS</x:v>
      </x:c>
      <x:c r="K4711" s="10" t="str">
        <x:v>6d3b7e3d7b251ff708077393731317681d327da941d613eb4d06de8f912c75fe</x:v>
      </x:c>
      <x:c r="L4711" s="10" t="str">
        <x:v>historical_three</x:v>
      </x:c>
      <x:c r="M4711" s="10" t="n">
        <x:v>0</x:v>
      </x:c>
      <x:c r="N4711" s="10" t="n">
        <x:v>0</x:v>
      </x:c>
      <x:c r="O4711" s="10" t="n">
        <x:v>1</x:v>
      </x:c>
      <x:c r="P4711" s="9" t="str">
        <x:f>'CaseReview'!U339</x:f>
        <x:v>PASS</x:v>
      </x:c>
      <x:c r="Q4711" s="9" t="n">
        <x:f>IF(AND(T4711=1,G4711=P4711),1,0)</x:f>
        <x:v>0</x:v>
      </x:c>
      <x:c r="R4711" s="9" t="n">
        <x:f>IF(AND(T4711=1,G4711="PASS",P4711="FAIL"),1,0)</x:f>
        <x:v>0</x:v>
      </x:c>
      <x:c r="S4711" s="9" t="n">
        <x:f>IF(AND(T4711=1,G4711="FAIL",P4711="PASS"),1,0)</x:f>
        <x:v>1</x:v>
      </x:c>
      <x:c r="T4711" s="9" t="n">
        <x:v>1</x:v>
      </x:c>
      <x:c r="U4711" s="9" t="n">
        <x:v>152</x:v>
      </x:c>
      <x:c r="V4711" s="9" t="str">
        <x:v>MVP/SHACL_GENERATION_PIPELINE/experiments/LUNA_CONTEXTUAL_SINGLESHOT/RUN_01/runs/RUN-I2-048-20260831T143837982009Z/artifacts/attempt_01/extracted_shape.ttl</x:v>
      </x:c>
    </x:row>
    <x:row r="4712" ht="22" customHeight="1">
      <x:c r="A4712" s="10" t="str">
        <x:v>SINGLESHOT</x:v>
      </x:c>
      <x:c r="B4712" s="10" t="str">
        <x:v>I2-048</x:v>
      </x:c>
      <x:c r="C4712" s="10" t="str">
        <x:v>I2-048-H-T071</x:v>
      </x:c>
      <x:c r="D4712" s="10" t="str">
        <x:v>RUN_01</x:v>
      </x:c>
      <x:c r="E4712" s="10" t="str">
        <x:v>ORIGINAL_LEDGER</x:v>
      </x:c>
      <x:c r="F4712" s="10" t="str">
        <x:v>PASS</x:v>
      </x:c>
      <x:c r="G4712" s="10" t="str">
        <x:v>FAIL</x:v>
      </x:c>
      <x:c r="H4712" s="10" t="str">
        <x:v>EXECUTED</x:v>
      </x:c>
      <x:c r="I4712" s="10" t="str">
        <x:v>PARSED</x:v>
      </x:c>
      <x:c r="J4712" s="10" t="str">
        <x:v>SINGLESHOT_CAPTURED_DIAGNOSTIC_PASS</x:v>
      </x:c>
      <x:c r="K4712" s="10" t="str">
        <x:v>6d3b7e3d7b251ff708077393731317681d327da941d613eb4d06de8f912c75fe</x:v>
      </x:c>
      <x:c r="L4712" s="10" t="str">
        <x:v>historical_three</x:v>
      </x:c>
      <x:c r="M4712" s="10" t="n">
        <x:v>0</x:v>
      </x:c>
      <x:c r="N4712" s="10" t="n">
        <x:v>0</x:v>
      </x:c>
      <x:c r="O4712" s="10" t="n">
        <x:v>1</x:v>
      </x:c>
      <x:c r="P4712" s="9" t="str">
        <x:f>'CaseReview'!U340</x:f>
        <x:v>PASS</x:v>
      </x:c>
      <x:c r="Q4712" s="9" t="n">
        <x:f>IF(AND(T4712=1,G4712=P4712),1,0)</x:f>
        <x:v>0</x:v>
      </x:c>
      <x:c r="R4712" s="9" t="n">
        <x:f>IF(AND(T4712=1,G4712="PASS",P4712="FAIL"),1,0)</x:f>
        <x:v>0</x:v>
      </x:c>
      <x:c r="S4712" s="9" t="n">
        <x:f>IF(AND(T4712=1,G4712="FAIL",P4712="PASS"),1,0)</x:f>
        <x:v>1</x:v>
      </x:c>
      <x:c r="T4712" s="9" t="n">
        <x:v>1</x:v>
      </x:c>
      <x:c r="U4712" s="9" t="n">
        <x:v>152</x:v>
      </x:c>
      <x:c r="V4712" s="9" t="str">
        <x:v>MVP/SHACL_GENERATION_PIPELINE/experiments/LUNA_CONTEXTUAL_SINGLESHOT/RUN_01/runs/RUN-I2-048-20260831T143837982009Z/artifacts/attempt_01/extracted_shape.ttl</x:v>
      </x:c>
    </x:row>
    <x:row r="4713" ht="22" customHeight="1">
      <x:c r="A4713" s="10" t="str">
        <x:v>SINGLESHOT</x:v>
      </x:c>
      <x:c r="B4713" s="10" t="str">
        <x:v>I2-048</x:v>
      </x:c>
      <x:c r="C4713" s="10" t="str">
        <x:v>I2-048-H-T072</x:v>
      </x:c>
      <x:c r="D4713" s="10" t="str">
        <x:v>RUN_01</x:v>
      </x:c>
      <x:c r="E4713" s="10" t="str">
        <x:v>ORIGINAL_LEDGER</x:v>
      </x:c>
      <x:c r="F4713" s="10" t="str">
        <x:v>PASS</x:v>
      </x:c>
      <x:c r="G4713" s="10" t="str">
        <x:v>FAIL</x:v>
      </x:c>
      <x:c r="H4713" s="10" t="str">
        <x:v>EXECUTED</x:v>
      </x:c>
      <x:c r="I4713" s="10" t="str">
        <x:v>PARSED</x:v>
      </x:c>
      <x:c r="J4713" s="10" t="str">
        <x:v>SINGLESHOT_CAPTURED_DIAGNOSTIC_PASS</x:v>
      </x:c>
      <x:c r="K4713" s="10" t="str">
        <x:v>6d3b7e3d7b251ff708077393731317681d327da941d613eb4d06de8f912c75fe</x:v>
      </x:c>
      <x:c r="L4713" s="10" t="str">
        <x:v>historical_three</x:v>
      </x:c>
      <x:c r="M4713" s="10" t="n">
        <x:v>0</x:v>
      </x:c>
      <x:c r="N4713" s="10" t="n">
        <x:v>0</x:v>
      </x:c>
      <x:c r="O4713" s="10" t="n">
        <x:v>1</x:v>
      </x:c>
      <x:c r="P4713" s="9" t="str">
        <x:f>'CaseReview'!U341</x:f>
        <x:v>PASS</x:v>
      </x:c>
      <x:c r="Q4713" s="9" t="n">
        <x:f>IF(AND(T4713=1,G4713=P4713),1,0)</x:f>
        <x:v>0</x:v>
      </x:c>
      <x:c r="R4713" s="9" t="n">
        <x:f>IF(AND(T4713=1,G4713="PASS",P4713="FAIL"),1,0)</x:f>
        <x:v>0</x:v>
      </x:c>
      <x:c r="S4713" s="9" t="n">
        <x:f>IF(AND(T4713=1,G4713="FAIL",P4713="PASS"),1,0)</x:f>
        <x:v>1</x:v>
      </x:c>
      <x:c r="T4713" s="9" t="n">
        <x:v>1</x:v>
      </x:c>
      <x:c r="U4713" s="9" t="n">
        <x:v>152</x:v>
      </x:c>
      <x:c r="V4713" s="9" t="str">
        <x:v>MVP/SHACL_GENERATION_PIPELINE/experiments/LUNA_CONTEXTUAL_SINGLESHOT/RUN_01/runs/RUN-I2-048-20260831T143837982009Z/artifacts/attempt_01/extracted_shape.ttl</x:v>
      </x:c>
    </x:row>
    <x:row r="4714" ht="22" customHeight="1">
      <x:c r="A4714" s="10" t="str">
        <x:v>SINGLESHOT</x:v>
      </x:c>
      <x:c r="B4714" s="10" t="str">
        <x:v>I2-048</x:v>
      </x:c>
      <x:c r="C4714" s="10" t="str">
        <x:v>I2-048-H-T073</x:v>
      </x:c>
      <x:c r="D4714" s="10" t="str">
        <x:v>RUN_01</x:v>
      </x:c>
      <x:c r="E4714" s="10" t="str">
        <x:v>ORIGINAL_LEDGER</x:v>
      </x:c>
      <x:c r="F4714" s="10" t="str">
        <x:v>PASS</x:v>
      </x:c>
      <x:c r="G4714" s="10" t="str">
        <x:v>FAIL</x:v>
      </x:c>
      <x:c r="H4714" s="10" t="str">
        <x:v>EXECUTED</x:v>
      </x:c>
      <x:c r="I4714" s="10" t="str">
        <x:v>PARSED</x:v>
      </x:c>
      <x:c r="J4714" s="10" t="str">
        <x:v>SINGLESHOT_CAPTURED_DIAGNOSTIC_PASS</x:v>
      </x:c>
      <x:c r="K4714" s="10" t="str">
        <x:v>6d3b7e3d7b251ff708077393731317681d327da941d613eb4d06de8f912c75fe</x:v>
      </x:c>
      <x:c r="L4714" s="10" t="str">
        <x:v>historical_three</x:v>
      </x:c>
      <x:c r="M4714" s="10" t="n">
        <x:v>0</x:v>
      </x:c>
      <x:c r="N4714" s="10" t="n">
        <x:v>0</x:v>
      </x:c>
      <x:c r="O4714" s="10" t="n">
        <x:v>1</x:v>
      </x:c>
      <x:c r="P4714" s="9" t="str">
        <x:f>'CaseReview'!U342</x:f>
        <x:v>PASS</x:v>
      </x:c>
      <x:c r="Q4714" s="9" t="n">
        <x:f>IF(AND(T4714=1,G4714=P4714),1,0)</x:f>
        <x:v>0</x:v>
      </x:c>
      <x:c r="R4714" s="9" t="n">
        <x:f>IF(AND(T4714=1,G4714="PASS",P4714="FAIL"),1,0)</x:f>
        <x:v>0</x:v>
      </x:c>
      <x:c r="S4714" s="9" t="n">
        <x:f>IF(AND(T4714=1,G4714="FAIL",P4714="PASS"),1,0)</x:f>
        <x:v>1</x:v>
      </x:c>
      <x:c r="T4714" s="9" t="n">
        <x:v>1</x:v>
      </x:c>
      <x:c r="U4714" s="9" t="n">
        <x:v>152</x:v>
      </x:c>
      <x:c r="V4714" s="9" t="str">
        <x:v>MVP/SHACL_GENERATION_PIPELINE/experiments/LUNA_CONTEXTUAL_SINGLESHOT/RUN_01/runs/RUN-I2-048-20260831T143837982009Z/artifacts/attempt_01/extracted_shape.ttl</x:v>
      </x:c>
    </x:row>
    <x:row r="4715" ht="22" customHeight="1">
      <x:c r="A4715" s="10" t="str">
        <x:v>SINGLESHOT</x:v>
      </x:c>
      <x:c r="B4715" s="10" t="str">
        <x:v>I2-048</x:v>
      </x:c>
      <x:c r="C4715" s="10" t="str">
        <x:v>I2-048-H-T074</x:v>
      </x:c>
      <x:c r="D4715" s="10" t="str">
        <x:v>RUN_01</x:v>
      </x:c>
      <x:c r="E4715" s="10" t="str">
        <x:v>ORIGINAL_LEDGER</x:v>
      </x:c>
      <x:c r="F4715" s="10" t="str">
        <x:v>PASS</x:v>
      </x:c>
      <x:c r="G4715" s="10" t="str">
        <x:v>FAIL</x:v>
      </x:c>
      <x:c r="H4715" s="10" t="str">
        <x:v>EXECUTED</x:v>
      </x:c>
      <x:c r="I4715" s="10" t="str">
        <x:v>PARSED</x:v>
      </x:c>
      <x:c r="J4715" s="10" t="str">
        <x:v>SINGLESHOT_CAPTURED_DIAGNOSTIC_PASS</x:v>
      </x:c>
      <x:c r="K4715" s="10" t="str">
        <x:v>6d3b7e3d7b251ff708077393731317681d327da941d613eb4d06de8f912c75fe</x:v>
      </x:c>
      <x:c r="L4715" s="10" t="str">
        <x:v>historical_three</x:v>
      </x:c>
      <x:c r="M4715" s="10" t="n">
        <x:v>0</x:v>
      </x:c>
      <x:c r="N4715" s="10" t="n">
        <x:v>0</x:v>
      </x:c>
      <x:c r="O4715" s="10" t="n">
        <x:v>1</x:v>
      </x:c>
      <x:c r="P4715" s="9" t="str">
        <x:f>'CaseReview'!U343</x:f>
        <x:v>PASS</x:v>
      </x:c>
      <x:c r="Q4715" s="9" t="n">
        <x:f>IF(AND(T4715=1,G4715=P4715),1,0)</x:f>
        <x:v>0</x:v>
      </x:c>
      <x:c r="R4715" s="9" t="n">
        <x:f>IF(AND(T4715=1,G4715="PASS",P4715="FAIL"),1,0)</x:f>
        <x:v>0</x:v>
      </x:c>
      <x:c r="S4715" s="9" t="n">
        <x:f>IF(AND(T4715=1,G4715="FAIL",P4715="PASS"),1,0)</x:f>
        <x:v>1</x:v>
      </x:c>
      <x:c r="T4715" s="9" t="n">
        <x:v>1</x:v>
      </x:c>
      <x:c r="U4715" s="9" t="n">
        <x:v>152</x:v>
      </x:c>
      <x:c r="V4715" s="9" t="str">
        <x:v>MVP/SHACL_GENERATION_PIPELINE/experiments/LUNA_CONTEXTUAL_SINGLESHOT/RUN_01/runs/RUN-I2-048-20260831T143837982009Z/artifacts/attempt_01/extracted_shape.ttl</x:v>
      </x:c>
    </x:row>
    <x:row r="4716" ht="22" customHeight="1">
      <x:c r="A4716" s="10" t="str">
        <x:v>SINGLESHOT</x:v>
      </x:c>
      <x:c r="B4716" s="10" t="str">
        <x:v>I2-048</x:v>
      </x:c>
      <x:c r="C4716" s="10" t="str">
        <x:v>I2-048-H-T075</x:v>
      </x:c>
      <x:c r="D4716" s="10" t="str">
        <x:v>RUN_01</x:v>
      </x:c>
      <x:c r="E4716" s="10" t="str">
        <x:v>ORIGINAL_LEDGER</x:v>
      </x:c>
      <x:c r="F4716" s="10" t="str">
        <x:v>PASS</x:v>
      </x:c>
      <x:c r="G4716" s="10" t="str">
        <x:v>FAIL</x:v>
      </x:c>
      <x:c r="H4716" s="10" t="str">
        <x:v>EXECUTED</x:v>
      </x:c>
      <x:c r="I4716" s="10" t="str">
        <x:v>PARSED</x:v>
      </x:c>
      <x:c r="J4716" s="10" t="str">
        <x:v>SINGLESHOT_CAPTURED_DIAGNOSTIC_PASS</x:v>
      </x:c>
      <x:c r="K4716" s="10" t="str">
        <x:v>6d3b7e3d7b251ff708077393731317681d327da941d613eb4d06de8f912c75fe</x:v>
      </x:c>
      <x:c r="L4716" s="10" t="str">
        <x:v>historical_three</x:v>
      </x:c>
      <x:c r="M4716" s="10" t="n">
        <x:v>0</x:v>
      </x:c>
      <x:c r="N4716" s="10" t="n">
        <x:v>0</x:v>
      </x:c>
      <x:c r="O4716" s="10" t="n">
        <x:v>1</x:v>
      </x:c>
      <x:c r="P4716" s="9" t="str">
        <x:f>'CaseReview'!U344</x:f>
        <x:v>PASS</x:v>
      </x:c>
      <x:c r="Q4716" s="9" t="n">
        <x:f>IF(AND(T4716=1,G4716=P4716),1,0)</x:f>
        <x:v>0</x:v>
      </x:c>
      <x:c r="R4716" s="9" t="n">
        <x:f>IF(AND(T4716=1,G4716="PASS",P4716="FAIL"),1,0)</x:f>
        <x:v>0</x:v>
      </x:c>
      <x:c r="S4716" s="9" t="n">
        <x:f>IF(AND(T4716=1,G4716="FAIL",P4716="PASS"),1,0)</x:f>
        <x:v>1</x:v>
      </x:c>
      <x:c r="T4716" s="9" t="n">
        <x:v>1</x:v>
      </x:c>
      <x:c r="U4716" s="9" t="n">
        <x:v>152</x:v>
      </x:c>
      <x:c r="V4716" s="9" t="str">
        <x:v>MVP/SHACL_GENERATION_PIPELINE/experiments/LUNA_CONTEXTUAL_SINGLESHOT/RUN_01/runs/RUN-I2-048-20260831T143837982009Z/artifacts/attempt_01/extracted_shape.ttl</x:v>
      </x:c>
    </x:row>
    <x:row r="4717" ht="22" customHeight="1">
      <x:c r="A4717" s="10" t="str">
        <x:v>SINGLESHOT</x:v>
      </x:c>
      <x:c r="B4717" s="10" t="str">
        <x:v>I2-048</x:v>
      </x:c>
      <x:c r="C4717" s="10" t="str">
        <x:v>I2-048-H-T076</x:v>
      </x:c>
      <x:c r="D4717" s="10" t="str">
        <x:v>RUN_01</x:v>
      </x:c>
      <x:c r="E4717" s="10" t="str">
        <x:v>ORIGINAL_LEDGER</x:v>
      </x:c>
      <x:c r="F4717" s="10" t="str">
        <x:v>PASS</x:v>
      </x:c>
      <x:c r="G4717" s="10" t="str">
        <x:v>FAIL</x:v>
      </x:c>
      <x:c r="H4717" s="10" t="str">
        <x:v>EXECUTED</x:v>
      </x:c>
      <x:c r="I4717" s="10" t="str">
        <x:v>PARSED</x:v>
      </x:c>
      <x:c r="J4717" s="10" t="str">
        <x:v>SINGLESHOT_CAPTURED_DIAGNOSTIC_PASS</x:v>
      </x:c>
      <x:c r="K4717" s="10" t="str">
        <x:v>6d3b7e3d7b251ff708077393731317681d327da941d613eb4d06de8f912c75fe</x:v>
      </x:c>
      <x:c r="L4717" s="10" t="str">
        <x:v>historical_three</x:v>
      </x:c>
      <x:c r="M4717" s="10" t="n">
        <x:v>0</x:v>
      </x:c>
      <x:c r="N4717" s="10" t="n">
        <x:v>0</x:v>
      </x:c>
      <x:c r="O4717" s="10" t="n">
        <x:v>1</x:v>
      </x:c>
      <x:c r="P4717" s="9" t="str">
        <x:f>'CaseReview'!U345</x:f>
        <x:v>PASS</x:v>
      </x:c>
      <x:c r="Q4717" s="9" t="n">
        <x:f>IF(AND(T4717=1,G4717=P4717),1,0)</x:f>
        <x:v>0</x:v>
      </x:c>
      <x:c r="R4717" s="9" t="n">
        <x:f>IF(AND(T4717=1,G4717="PASS",P4717="FAIL"),1,0)</x:f>
        <x:v>0</x:v>
      </x:c>
      <x:c r="S4717" s="9" t="n">
        <x:f>IF(AND(T4717=1,G4717="FAIL",P4717="PASS"),1,0)</x:f>
        <x:v>1</x:v>
      </x:c>
      <x:c r="T4717" s="9" t="n">
        <x:v>1</x:v>
      </x:c>
      <x:c r="U4717" s="9" t="n">
        <x:v>152</x:v>
      </x:c>
      <x:c r="V4717" s="9" t="str">
        <x:v>MVP/SHACL_GENERATION_PIPELINE/experiments/LUNA_CONTEXTUAL_SINGLESHOT/RUN_01/runs/RUN-I2-048-20260831T143837982009Z/artifacts/attempt_01/extracted_shape.ttl</x:v>
      </x:c>
    </x:row>
    <x:row r="4718" ht="22" customHeight="1">
      <x:c r="A4718" s="10" t="str">
        <x:v>SINGLESHOT</x:v>
      </x:c>
      <x:c r="B4718" s="10" t="str">
        <x:v>I2-048</x:v>
      </x:c>
      <x:c r="C4718" s="10" t="str">
        <x:v>I2-048-H-T077</x:v>
      </x:c>
      <x:c r="D4718" s="10" t="str">
        <x:v>RUN_01</x:v>
      </x:c>
      <x:c r="E4718" s="10" t="str">
        <x:v>ORIGINAL_LEDGER</x:v>
      </x:c>
      <x:c r="F4718" s="10" t="str">
        <x:v>PASS</x:v>
      </x:c>
      <x:c r="G4718" s="10" t="str">
        <x:v>FAIL</x:v>
      </x:c>
      <x:c r="H4718" s="10" t="str">
        <x:v>EXECUTED</x:v>
      </x:c>
      <x:c r="I4718" s="10" t="str">
        <x:v>PARSED</x:v>
      </x:c>
      <x:c r="J4718" s="10" t="str">
        <x:v>SINGLESHOT_CAPTURED_DIAGNOSTIC_PASS</x:v>
      </x:c>
      <x:c r="K4718" s="10" t="str">
        <x:v>6d3b7e3d7b251ff708077393731317681d327da941d613eb4d06de8f912c75fe</x:v>
      </x:c>
      <x:c r="L4718" s="10" t="str">
        <x:v>historical_three</x:v>
      </x:c>
      <x:c r="M4718" s="10" t="n">
        <x:v>0</x:v>
      </x:c>
      <x:c r="N4718" s="10" t="n">
        <x:v>0</x:v>
      </x:c>
      <x:c r="O4718" s="10" t="n">
        <x:v>1</x:v>
      </x:c>
      <x:c r="P4718" s="9" t="str">
        <x:f>'CaseReview'!U346</x:f>
        <x:v>PASS</x:v>
      </x:c>
      <x:c r="Q4718" s="9" t="n">
        <x:f>IF(AND(T4718=1,G4718=P4718),1,0)</x:f>
        <x:v>0</x:v>
      </x:c>
      <x:c r="R4718" s="9" t="n">
        <x:f>IF(AND(T4718=1,G4718="PASS",P4718="FAIL"),1,0)</x:f>
        <x:v>0</x:v>
      </x:c>
      <x:c r="S4718" s="9" t="n">
        <x:f>IF(AND(T4718=1,G4718="FAIL",P4718="PASS"),1,0)</x:f>
        <x:v>1</x:v>
      </x:c>
      <x:c r="T4718" s="9" t="n">
        <x:v>1</x:v>
      </x:c>
      <x:c r="U4718" s="9" t="n">
        <x:v>152</x:v>
      </x:c>
      <x:c r="V4718" s="9" t="str">
        <x:v>MVP/SHACL_GENERATION_PIPELINE/experiments/LUNA_CONTEXTUAL_SINGLESHOT/RUN_01/runs/RUN-I2-048-20260831T143837982009Z/artifacts/attempt_01/extracted_shape.ttl</x:v>
      </x:c>
    </x:row>
    <x:row r="4719" ht="22" customHeight="1">
      <x:c r="A4719" s="10" t="str">
        <x:v>SINGLESHOT</x:v>
      </x:c>
      <x:c r="B4719" s="10" t="str">
        <x:v>I2-048</x:v>
      </x:c>
      <x:c r="C4719" s="10" t="str">
        <x:v>I2-048-H-T078</x:v>
      </x:c>
      <x:c r="D4719" s="10" t="str">
        <x:v>RUN_01</x:v>
      </x:c>
      <x:c r="E4719" s="10" t="str">
        <x:v>ORIGINAL_LEDGER</x:v>
      </x:c>
      <x:c r="F4719" s="10" t="str">
        <x:v>PASS</x:v>
      </x:c>
      <x:c r="G4719" s="10" t="str">
        <x:v>FAIL</x:v>
      </x:c>
      <x:c r="H4719" s="10" t="str">
        <x:v>EXECUTED</x:v>
      </x:c>
      <x:c r="I4719" s="10" t="str">
        <x:v>PARSED</x:v>
      </x:c>
      <x:c r="J4719" s="10" t="str">
        <x:v>SINGLESHOT_CAPTURED_DIAGNOSTIC_PASS</x:v>
      </x:c>
      <x:c r="K4719" s="10" t="str">
        <x:v>6d3b7e3d7b251ff708077393731317681d327da941d613eb4d06de8f912c75fe</x:v>
      </x:c>
      <x:c r="L4719" s="10" t="str">
        <x:v>historical_three</x:v>
      </x:c>
      <x:c r="M4719" s="10" t="n">
        <x:v>0</x:v>
      </x:c>
      <x:c r="N4719" s="10" t="n">
        <x:v>0</x:v>
      </x:c>
      <x:c r="O4719" s="10" t="n">
        <x:v>1</x:v>
      </x:c>
      <x:c r="P4719" s="9" t="str">
        <x:f>'CaseReview'!U347</x:f>
        <x:v>PASS</x:v>
      </x:c>
      <x:c r="Q4719" s="9" t="n">
        <x:f>IF(AND(T4719=1,G4719=P4719),1,0)</x:f>
        <x:v>0</x:v>
      </x:c>
      <x:c r="R4719" s="9" t="n">
        <x:f>IF(AND(T4719=1,G4719="PASS",P4719="FAIL"),1,0)</x:f>
        <x:v>0</x:v>
      </x:c>
      <x:c r="S4719" s="9" t="n">
        <x:f>IF(AND(T4719=1,G4719="FAIL",P4719="PASS"),1,0)</x:f>
        <x:v>1</x:v>
      </x:c>
      <x:c r="T4719" s="9" t="n">
        <x:v>1</x:v>
      </x:c>
      <x:c r="U4719" s="9" t="n">
        <x:v>152</x:v>
      </x:c>
      <x:c r="V4719" s="9" t="str">
        <x:v>MVP/SHACL_GENERATION_PIPELINE/experiments/LUNA_CONTEXTUAL_SINGLESHOT/RUN_01/runs/RUN-I2-048-20260831T143837982009Z/artifacts/attempt_01/extracted_shape.ttl</x:v>
      </x:c>
    </x:row>
    <x:row r="4720" ht="22" customHeight="1">
      <x:c r="A4720" s="10" t="str">
        <x:v>SINGLESHOT</x:v>
      </x:c>
      <x:c r="B4720" s="10" t="str">
        <x:v>I2-048</x:v>
      </x:c>
      <x:c r="C4720" s="10" t="str">
        <x:v>I2-048-H-T079</x:v>
      </x:c>
      <x:c r="D4720" s="10" t="str">
        <x:v>RUN_01</x:v>
      </x:c>
      <x:c r="E4720" s="10" t="str">
        <x:v>ORIGINAL_LEDGER</x:v>
      </x:c>
      <x:c r="F4720" s="10" t="str">
        <x:v>PASS</x:v>
      </x:c>
      <x:c r="G4720" s="10" t="str">
        <x:v>FAIL</x:v>
      </x:c>
      <x:c r="H4720" s="10" t="str">
        <x:v>EXECUTED</x:v>
      </x:c>
      <x:c r="I4720" s="10" t="str">
        <x:v>PARSED</x:v>
      </x:c>
      <x:c r="J4720" s="10" t="str">
        <x:v>SINGLESHOT_CAPTURED_DIAGNOSTIC_PASS</x:v>
      </x:c>
      <x:c r="K4720" s="10" t="str">
        <x:v>6d3b7e3d7b251ff708077393731317681d327da941d613eb4d06de8f912c75fe</x:v>
      </x:c>
      <x:c r="L4720" s="10" t="str">
        <x:v>historical_three</x:v>
      </x:c>
      <x:c r="M4720" s="10" t="n">
        <x:v>0</x:v>
      </x:c>
      <x:c r="N4720" s="10" t="n">
        <x:v>0</x:v>
      </x:c>
      <x:c r="O4720" s="10" t="n">
        <x:v>1</x:v>
      </x:c>
      <x:c r="P4720" s="9" t="str">
        <x:f>'CaseReview'!U348</x:f>
        <x:v>PASS</x:v>
      </x:c>
      <x:c r="Q4720" s="9" t="n">
        <x:f>IF(AND(T4720=1,G4720=P4720),1,0)</x:f>
        <x:v>0</x:v>
      </x:c>
      <x:c r="R4720" s="9" t="n">
        <x:f>IF(AND(T4720=1,G4720="PASS",P4720="FAIL"),1,0)</x:f>
        <x:v>0</x:v>
      </x:c>
      <x:c r="S4720" s="9" t="n">
        <x:f>IF(AND(T4720=1,G4720="FAIL",P4720="PASS"),1,0)</x:f>
        <x:v>1</x:v>
      </x:c>
      <x:c r="T4720" s="9" t="n">
        <x:v>1</x:v>
      </x:c>
      <x:c r="U4720" s="9" t="n">
        <x:v>152</x:v>
      </x:c>
      <x:c r="V4720" s="9" t="str">
        <x:v>MVP/SHACL_GENERATION_PIPELINE/experiments/LUNA_CONTEXTUAL_SINGLESHOT/RUN_01/runs/RUN-I2-048-20260831T143837982009Z/artifacts/attempt_01/extracted_shape.ttl</x:v>
      </x:c>
    </x:row>
    <x:row r="4721" ht="22" customHeight="1">
      <x:c r="A4721" s="10" t="str">
        <x:v>SINGLESHOT</x:v>
      </x:c>
      <x:c r="B4721" s="10" t="str">
        <x:v>I2-048</x:v>
      </x:c>
      <x:c r="C4721" s="10" t="str">
        <x:v>I2-048-H-T080</x:v>
      </x:c>
      <x:c r="D4721" s="10" t="str">
        <x:v>RUN_01</x:v>
      </x:c>
      <x:c r="E4721" s="10" t="str">
        <x:v>ORIGINAL_LEDGER</x:v>
      </x:c>
      <x:c r="F4721" s="10" t="str">
        <x:v>PASS</x:v>
      </x:c>
      <x:c r="G4721" s="10" t="str">
        <x:v>FAIL</x:v>
      </x:c>
      <x:c r="H4721" s="10" t="str">
        <x:v>EXECUTED</x:v>
      </x:c>
      <x:c r="I4721" s="10" t="str">
        <x:v>PARSED</x:v>
      </x:c>
      <x:c r="J4721" s="10" t="str">
        <x:v>SINGLESHOT_CAPTURED_DIAGNOSTIC_PASS</x:v>
      </x:c>
      <x:c r="K4721" s="10" t="str">
        <x:v>6d3b7e3d7b251ff708077393731317681d327da941d613eb4d06de8f912c75fe</x:v>
      </x:c>
      <x:c r="L4721" s="10" t="str">
        <x:v>historical_three</x:v>
      </x:c>
      <x:c r="M4721" s="10" t="n">
        <x:v>0</x:v>
      </x:c>
      <x:c r="N4721" s="10" t="n">
        <x:v>0</x:v>
      </x:c>
      <x:c r="O4721" s="10" t="n">
        <x:v>1</x:v>
      </x:c>
      <x:c r="P4721" s="9" t="str">
        <x:f>'CaseReview'!U349</x:f>
        <x:v>PASS</x:v>
      </x:c>
      <x:c r="Q4721" s="9" t="n">
        <x:f>IF(AND(T4721=1,G4721=P4721),1,0)</x:f>
        <x:v>0</x:v>
      </x:c>
      <x:c r="R4721" s="9" t="n">
        <x:f>IF(AND(T4721=1,G4721="PASS",P4721="FAIL"),1,0)</x:f>
        <x:v>0</x:v>
      </x:c>
      <x:c r="S4721" s="9" t="n">
        <x:f>IF(AND(T4721=1,G4721="FAIL",P4721="PASS"),1,0)</x:f>
        <x:v>1</x:v>
      </x:c>
      <x:c r="T4721" s="9" t="n">
        <x:v>1</x:v>
      </x:c>
      <x:c r="U4721" s="9" t="n">
        <x:v>152</x:v>
      </x:c>
      <x:c r="V4721" s="9" t="str">
        <x:v>MVP/SHACL_GENERATION_PIPELINE/experiments/LUNA_CONTEXTUAL_SINGLESHOT/RUN_01/runs/RUN-I2-048-20260831T143837982009Z/artifacts/attempt_01/extracted_shape.ttl</x:v>
      </x:c>
    </x:row>
    <x:row r="4722" ht="22" customHeight="1">
      <x:c r="A4722" s="10" t="str">
        <x:v>SINGLESHOT</x:v>
      </x:c>
      <x:c r="B4722" s="10" t="str">
        <x:v>I2-048</x:v>
      </x:c>
      <x:c r="C4722" s="10" t="str">
        <x:v>I2-048-H-T081</x:v>
      </x:c>
      <x:c r="D4722" s="10" t="str">
        <x:v>RUN_01</x:v>
      </x:c>
      <x:c r="E4722" s="10" t="str">
        <x:v>ORIGINAL_LEDGER</x:v>
      </x:c>
      <x:c r="F4722" s="10" t="str">
        <x:v>PASS</x:v>
      </x:c>
      <x:c r="G4722" s="10" t="str">
        <x:v>FAIL</x:v>
      </x:c>
      <x:c r="H4722" s="10" t="str">
        <x:v>EXECUTED</x:v>
      </x:c>
      <x:c r="I4722" s="10" t="str">
        <x:v>PARSED</x:v>
      </x:c>
      <x:c r="J4722" s="10" t="str">
        <x:v>SINGLESHOT_CAPTURED_DIAGNOSTIC_PASS</x:v>
      </x:c>
      <x:c r="K4722" s="10" t="str">
        <x:v>6d3b7e3d7b251ff708077393731317681d327da941d613eb4d06de8f912c75fe</x:v>
      </x:c>
      <x:c r="L4722" s="10" t="str">
        <x:v>historical_three</x:v>
      </x:c>
      <x:c r="M4722" s="10" t="n">
        <x:v>0</x:v>
      </x:c>
      <x:c r="N4722" s="10" t="n">
        <x:v>0</x:v>
      </x:c>
      <x:c r="O4722" s="10" t="n">
        <x:v>1</x:v>
      </x:c>
      <x:c r="P4722" s="9" t="str">
        <x:f>'CaseReview'!U350</x:f>
        <x:v>PASS</x:v>
      </x:c>
      <x:c r="Q4722" s="9" t="n">
        <x:f>IF(AND(T4722=1,G4722=P4722),1,0)</x:f>
        <x:v>0</x:v>
      </x:c>
      <x:c r="R4722" s="9" t="n">
        <x:f>IF(AND(T4722=1,G4722="PASS",P4722="FAIL"),1,0)</x:f>
        <x:v>0</x:v>
      </x:c>
      <x:c r="S4722" s="9" t="n">
        <x:f>IF(AND(T4722=1,G4722="FAIL",P4722="PASS"),1,0)</x:f>
        <x:v>1</x:v>
      </x:c>
      <x:c r="T4722" s="9" t="n">
        <x:v>1</x:v>
      </x:c>
      <x:c r="U4722" s="9" t="n">
        <x:v>152</x:v>
      </x:c>
      <x:c r="V4722" s="9" t="str">
        <x:v>MVP/SHACL_GENERATION_PIPELINE/experiments/LUNA_CONTEXTUAL_SINGLESHOT/RUN_01/runs/RUN-I2-048-20260831T143837982009Z/artifacts/attempt_01/extracted_shape.ttl</x:v>
      </x:c>
    </x:row>
    <x:row r="4723" ht="22" customHeight="1">
      <x:c r="A4723" s="10" t="str">
        <x:v>SINGLESHOT</x:v>
      </x:c>
      <x:c r="B4723" s="10" t="str">
        <x:v>I2-048</x:v>
      </x:c>
      <x:c r="C4723" s="10" t="str">
        <x:v>I2-048-H-T082</x:v>
      </x:c>
      <x:c r="D4723" s="10" t="str">
        <x:v>RUN_01</x:v>
      </x:c>
      <x:c r="E4723" s="10" t="str">
        <x:v>ORIGINAL_LEDGER</x:v>
      </x:c>
      <x:c r="F4723" s="10" t="str">
        <x:v>PASS</x:v>
      </x:c>
      <x:c r="G4723" s="10" t="str">
        <x:v>FAIL</x:v>
      </x:c>
      <x:c r="H4723" s="10" t="str">
        <x:v>EXECUTED</x:v>
      </x:c>
      <x:c r="I4723" s="10" t="str">
        <x:v>PARSED</x:v>
      </x:c>
      <x:c r="J4723" s="10" t="str">
        <x:v>SINGLESHOT_CAPTURED_DIAGNOSTIC_PASS</x:v>
      </x:c>
      <x:c r="K4723" s="10" t="str">
        <x:v>6d3b7e3d7b251ff708077393731317681d327da941d613eb4d06de8f912c75fe</x:v>
      </x:c>
      <x:c r="L4723" s="10" t="str">
        <x:v>historical_three</x:v>
      </x:c>
      <x:c r="M4723" s="10" t="n">
        <x:v>0</x:v>
      </x:c>
      <x:c r="N4723" s="10" t="n">
        <x:v>0</x:v>
      </x:c>
      <x:c r="O4723" s="10" t="n">
        <x:v>1</x:v>
      </x:c>
      <x:c r="P4723" s="9" t="str">
        <x:f>'CaseReview'!U351</x:f>
        <x:v>PASS</x:v>
      </x:c>
      <x:c r="Q4723" s="9" t="n">
        <x:f>IF(AND(T4723=1,G4723=P4723),1,0)</x:f>
        <x:v>0</x:v>
      </x:c>
      <x:c r="R4723" s="9" t="n">
        <x:f>IF(AND(T4723=1,G4723="PASS",P4723="FAIL"),1,0)</x:f>
        <x:v>0</x:v>
      </x:c>
      <x:c r="S4723" s="9" t="n">
        <x:f>IF(AND(T4723=1,G4723="FAIL",P4723="PASS"),1,0)</x:f>
        <x:v>1</x:v>
      </x:c>
      <x:c r="T4723" s="9" t="n">
        <x:v>1</x:v>
      </x:c>
      <x:c r="U4723" s="9" t="n">
        <x:v>152</x:v>
      </x:c>
      <x:c r="V4723" s="9" t="str">
        <x:v>MVP/SHACL_GENERATION_PIPELINE/experiments/LUNA_CONTEXTUAL_SINGLESHOT/RUN_01/runs/RUN-I2-048-20260831T143837982009Z/artifacts/attempt_01/extracted_shape.ttl</x:v>
      </x:c>
    </x:row>
    <x:row r="4724" ht="22" customHeight="1">
      <x:c r="A4724" s="10" t="str">
        <x:v>SINGLESHOT</x:v>
      </x:c>
      <x:c r="B4724" s="10" t="str">
        <x:v>I2-048</x:v>
      </x:c>
      <x:c r="C4724" s="10" t="str">
        <x:v>I2-048-H-T083</x:v>
      </x:c>
      <x:c r="D4724" s="10" t="str">
        <x:v>RUN_01</x:v>
      </x:c>
      <x:c r="E4724" s="10" t="str">
        <x:v>ORIGINAL_LEDGER</x:v>
      </x:c>
      <x:c r="F4724" s="10" t="str">
        <x:v>PASS</x:v>
      </x:c>
      <x:c r="G4724" s="10" t="str">
        <x:v>FAIL</x:v>
      </x:c>
      <x:c r="H4724" s="10" t="str">
        <x:v>EXECUTED</x:v>
      </x:c>
      <x:c r="I4724" s="10" t="str">
        <x:v>PARSED</x:v>
      </x:c>
      <x:c r="J4724" s="10" t="str">
        <x:v>SINGLESHOT_CAPTURED_DIAGNOSTIC_PASS</x:v>
      </x:c>
      <x:c r="K4724" s="10" t="str">
        <x:v>6d3b7e3d7b251ff708077393731317681d327da941d613eb4d06de8f912c75fe</x:v>
      </x:c>
      <x:c r="L4724" s="10" t="str">
        <x:v>historical_three</x:v>
      </x:c>
      <x:c r="M4724" s="10" t="n">
        <x:v>0</x:v>
      </x:c>
      <x:c r="N4724" s="10" t="n">
        <x:v>0</x:v>
      </x:c>
      <x:c r="O4724" s="10" t="n">
        <x:v>1</x:v>
      </x:c>
      <x:c r="P4724" s="9" t="str">
        <x:f>'CaseReview'!U352</x:f>
        <x:v>PASS</x:v>
      </x:c>
      <x:c r="Q4724" s="9" t="n">
        <x:f>IF(AND(T4724=1,G4724=P4724),1,0)</x:f>
        <x:v>0</x:v>
      </x:c>
      <x:c r="R4724" s="9" t="n">
        <x:f>IF(AND(T4724=1,G4724="PASS",P4724="FAIL"),1,0)</x:f>
        <x:v>0</x:v>
      </x:c>
      <x:c r="S4724" s="9" t="n">
        <x:f>IF(AND(T4724=1,G4724="FAIL",P4724="PASS"),1,0)</x:f>
        <x:v>1</x:v>
      </x:c>
      <x:c r="T4724" s="9" t="n">
        <x:v>1</x:v>
      </x:c>
      <x:c r="U4724" s="9" t="n">
        <x:v>152</x:v>
      </x:c>
      <x:c r="V4724" s="9" t="str">
        <x:v>MVP/SHACL_GENERATION_PIPELINE/experiments/LUNA_CONTEXTUAL_SINGLESHOT/RUN_01/runs/RUN-I2-048-20260831T143837982009Z/artifacts/attempt_01/extracted_shape.ttl</x:v>
      </x:c>
    </x:row>
    <x:row r="4725" ht="22" customHeight="1">
      <x:c r="A4725" s="10" t="str">
        <x:v>SINGLESHOT</x:v>
      </x:c>
      <x:c r="B4725" s="10" t="str">
        <x:v>I2-048</x:v>
      </x:c>
      <x:c r="C4725" s="10" t="str">
        <x:v>I2-048-H-T084</x:v>
      </x:c>
      <x:c r="D4725" s="10" t="str">
        <x:v>RUN_01</x:v>
      </x:c>
      <x:c r="E4725" s="10" t="str">
        <x:v>ORIGINAL_LEDGER</x:v>
      </x:c>
      <x:c r="F4725" s="10" t="str">
        <x:v>PASS</x:v>
      </x:c>
      <x:c r="G4725" s="10" t="str">
        <x:v>FAIL</x:v>
      </x:c>
      <x:c r="H4725" s="10" t="str">
        <x:v>EXECUTED</x:v>
      </x:c>
      <x:c r="I4725" s="10" t="str">
        <x:v>PARSED</x:v>
      </x:c>
      <x:c r="J4725" s="10" t="str">
        <x:v>SINGLESHOT_CAPTURED_DIAGNOSTIC_PASS</x:v>
      </x:c>
      <x:c r="K4725" s="10" t="str">
        <x:v>6d3b7e3d7b251ff708077393731317681d327da941d613eb4d06de8f912c75fe</x:v>
      </x:c>
      <x:c r="L4725" s="10" t="str">
        <x:v>historical_three</x:v>
      </x:c>
      <x:c r="M4725" s="10" t="n">
        <x:v>0</x:v>
      </x:c>
      <x:c r="N4725" s="10" t="n">
        <x:v>0</x:v>
      </x:c>
      <x:c r="O4725" s="10" t="n">
        <x:v>1</x:v>
      </x:c>
      <x:c r="P4725" s="9" t="str">
        <x:f>'CaseReview'!U353</x:f>
        <x:v>PASS</x:v>
      </x:c>
      <x:c r="Q4725" s="9" t="n">
        <x:f>IF(AND(T4725=1,G4725=P4725),1,0)</x:f>
        <x:v>0</x:v>
      </x:c>
      <x:c r="R4725" s="9" t="n">
        <x:f>IF(AND(T4725=1,G4725="PASS",P4725="FAIL"),1,0)</x:f>
        <x:v>0</x:v>
      </x:c>
      <x:c r="S4725" s="9" t="n">
        <x:f>IF(AND(T4725=1,G4725="FAIL",P4725="PASS"),1,0)</x:f>
        <x:v>1</x:v>
      </x:c>
      <x:c r="T4725" s="9" t="n">
        <x:v>1</x:v>
      </x:c>
      <x:c r="U4725" s="9" t="n">
        <x:v>152</x:v>
      </x:c>
      <x:c r="V4725" s="9" t="str">
        <x:v>MVP/SHACL_GENERATION_PIPELINE/experiments/LUNA_CONTEXTUAL_SINGLESHOT/RUN_01/runs/RUN-I2-048-20260831T143837982009Z/artifacts/attempt_01/extracted_shape.ttl</x:v>
      </x:c>
    </x:row>
    <x:row r="4726" ht="22" customHeight="1">
      <x:c r="A4726" s="10" t="str">
        <x:v>SINGLESHOT</x:v>
      </x:c>
      <x:c r="B4726" s="10" t="str">
        <x:v>I2-048</x:v>
      </x:c>
      <x:c r="C4726" s="10" t="str">
        <x:v>I2-048-H-T085</x:v>
      </x:c>
      <x:c r="D4726" s="10" t="str">
        <x:v>RUN_01</x:v>
      </x:c>
      <x:c r="E4726" s="10" t="str">
        <x:v>ORIGINAL_LEDGER</x:v>
      </x:c>
      <x:c r="F4726" s="10" t="str">
        <x:v>PASS</x:v>
      </x:c>
      <x:c r="G4726" s="10" t="str">
        <x:v>FAIL</x:v>
      </x:c>
      <x:c r="H4726" s="10" t="str">
        <x:v>EXECUTED</x:v>
      </x:c>
      <x:c r="I4726" s="10" t="str">
        <x:v>PARSED</x:v>
      </x:c>
      <x:c r="J4726" s="10" t="str">
        <x:v>SINGLESHOT_CAPTURED_DIAGNOSTIC_PASS</x:v>
      </x:c>
      <x:c r="K4726" s="10" t="str">
        <x:v>6d3b7e3d7b251ff708077393731317681d327da941d613eb4d06de8f912c75fe</x:v>
      </x:c>
      <x:c r="L4726" s="10" t="str">
        <x:v>historical_three</x:v>
      </x:c>
      <x:c r="M4726" s="10" t="n">
        <x:v>0</x:v>
      </x:c>
      <x:c r="N4726" s="10" t="n">
        <x:v>0</x:v>
      </x:c>
      <x:c r="O4726" s="10" t="n">
        <x:v>1</x:v>
      </x:c>
      <x:c r="P4726" s="9" t="str">
        <x:f>'CaseReview'!U354</x:f>
        <x:v>PASS</x:v>
      </x:c>
      <x:c r="Q4726" s="9" t="n">
        <x:f>IF(AND(T4726=1,G4726=P4726),1,0)</x:f>
        <x:v>0</x:v>
      </x:c>
      <x:c r="R4726" s="9" t="n">
        <x:f>IF(AND(T4726=1,G4726="PASS",P4726="FAIL"),1,0)</x:f>
        <x:v>0</x:v>
      </x:c>
      <x:c r="S4726" s="9" t="n">
        <x:f>IF(AND(T4726=1,G4726="FAIL",P4726="PASS"),1,0)</x:f>
        <x:v>1</x:v>
      </x:c>
      <x:c r="T4726" s="9" t="n">
        <x:v>1</x:v>
      </x:c>
      <x:c r="U4726" s="9" t="n">
        <x:v>152</x:v>
      </x:c>
      <x:c r="V4726" s="9" t="str">
        <x:v>MVP/SHACL_GENERATION_PIPELINE/experiments/LUNA_CONTEXTUAL_SINGLESHOT/RUN_01/runs/RUN-I2-048-20260831T143837982009Z/artifacts/attempt_01/extracted_shape.ttl</x:v>
      </x:c>
    </x:row>
    <x:row r="4727" ht="22" customHeight="1">
      <x:c r="A4727" s="10" t="str">
        <x:v>SINGLESHOT</x:v>
      </x:c>
      <x:c r="B4727" s="10" t="str">
        <x:v>I2-048</x:v>
      </x:c>
      <x:c r="C4727" s="10" t="str">
        <x:v>I2-048-H-T086</x:v>
      </x:c>
      <x:c r="D4727" s="10" t="str">
        <x:v>RUN_01</x:v>
      </x:c>
      <x:c r="E4727" s="10" t="str">
        <x:v>ORIGINAL_LEDGER</x:v>
      </x:c>
      <x:c r="F4727" s="10" t="str">
        <x:v>PASS</x:v>
      </x:c>
      <x:c r="G4727" s="10" t="str">
        <x:v>FAIL</x:v>
      </x:c>
      <x:c r="H4727" s="10" t="str">
        <x:v>EXECUTED</x:v>
      </x:c>
      <x:c r="I4727" s="10" t="str">
        <x:v>PARSED</x:v>
      </x:c>
      <x:c r="J4727" s="10" t="str">
        <x:v>SINGLESHOT_CAPTURED_DIAGNOSTIC_PASS</x:v>
      </x:c>
      <x:c r="K4727" s="10" t="str">
        <x:v>6d3b7e3d7b251ff708077393731317681d327da941d613eb4d06de8f912c75fe</x:v>
      </x:c>
      <x:c r="L4727" s="10" t="str">
        <x:v>historical_three</x:v>
      </x:c>
      <x:c r="M4727" s="10" t="n">
        <x:v>0</x:v>
      </x:c>
      <x:c r="N4727" s="10" t="n">
        <x:v>0</x:v>
      </x:c>
      <x:c r="O4727" s="10" t="n">
        <x:v>1</x:v>
      </x:c>
      <x:c r="P4727" s="9" t="str">
        <x:f>'CaseReview'!U355</x:f>
        <x:v>PASS</x:v>
      </x:c>
      <x:c r="Q4727" s="9" t="n">
        <x:f>IF(AND(T4727=1,G4727=P4727),1,0)</x:f>
        <x:v>0</x:v>
      </x:c>
      <x:c r="R4727" s="9" t="n">
        <x:f>IF(AND(T4727=1,G4727="PASS",P4727="FAIL"),1,0)</x:f>
        <x:v>0</x:v>
      </x:c>
      <x:c r="S4727" s="9" t="n">
        <x:f>IF(AND(T4727=1,G4727="FAIL",P4727="PASS"),1,0)</x:f>
        <x:v>1</x:v>
      </x:c>
      <x:c r="T4727" s="9" t="n">
        <x:v>1</x:v>
      </x:c>
      <x:c r="U4727" s="9" t="n">
        <x:v>152</x:v>
      </x:c>
      <x:c r="V4727" s="9" t="str">
        <x:v>MVP/SHACL_GENERATION_PIPELINE/experiments/LUNA_CONTEXTUAL_SINGLESHOT/RUN_01/runs/RUN-I2-048-20260831T143837982009Z/artifacts/attempt_01/extracted_shape.ttl</x:v>
      </x:c>
    </x:row>
    <x:row r="4728" ht="22" customHeight="1">
      <x:c r="A4728" s="10" t="str">
        <x:v>SINGLESHOT</x:v>
      </x:c>
      <x:c r="B4728" s="10" t="str">
        <x:v>I2-048</x:v>
      </x:c>
      <x:c r="C4728" s="10" t="str">
        <x:v>I2-048-H-T087</x:v>
      </x:c>
      <x:c r="D4728" s="10" t="str">
        <x:v>RUN_01</x:v>
      </x:c>
      <x:c r="E4728" s="10" t="str">
        <x:v>ORIGINAL_LEDGER</x:v>
      </x:c>
      <x:c r="F4728" s="10" t="str">
        <x:v>PASS</x:v>
      </x:c>
      <x:c r="G4728" s="10" t="str">
        <x:v>FAIL</x:v>
      </x:c>
      <x:c r="H4728" s="10" t="str">
        <x:v>EXECUTED</x:v>
      </x:c>
      <x:c r="I4728" s="10" t="str">
        <x:v>PARSED</x:v>
      </x:c>
      <x:c r="J4728" s="10" t="str">
        <x:v>SINGLESHOT_CAPTURED_DIAGNOSTIC_PASS</x:v>
      </x:c>
      <x:c r="K4728" s="10" t="str">
        <x:v>6d3b7e3d7b251ff708077393731317681d327da941d613eb4d06de8f912c75fe</x:v>
      </x:c>
      <x:c r="L4728" s="10" t="str">
        <x:v>historical_three</x:v>
      </x:c>
      <x:c r="M4728" s="10" t="n">
        <x:v>0</x:v>
      </x:c>
      <x:c r="N4728" s="10" t="n">
        <x:v>0</x:v>
      </x:c>
      <x:c r="O4728" s="10" t="n">
        <x:v>1</x:v>
      </x:c>
      <x:c r="P4728" s="9" t="str">
        <x:f>'CaseReview'!U356</x:f>
        <x:v>PASS</x:v>
      </x:c>
      <x:c r="Q4728" s="9" t="n">
        <x:f>IF(AND(T4728=1,G4728=P4728),1,0)</x:f>
        <x:v>0</x:v>
      </x:c>
      <x:c r="R4728" s="9" t="n">
        <x:f>IF(AND(T4728=1,G4728="PASS",P4728="FAIL"),1,0)</x:f>
        <x:v>0</x:v>
      </x:c>
      <x:c r="S4728" s="9" t="n">
        <x:f>IF(AND(T4728=1,G4728="FAIL",P4728="PASS"),1,0)</x:f>
        <x:v>1</x:v>
      </x:c>
      <x:c r="T4728" s="9" t="n">
        <x:v>1</x:v>
      </x:c>
      <x:c r="U4728" s="9" t="n">
        <x:v>152</x:v>
      </x:c>
      <x:c r="V4728" s="9" t="str">
        <x:v>MVP/SHACL_GENERATION_PIPELINE/experiments/LUNA_CONTEXTUAL_SINGLESHOT/RUN_01/runs/RUN-I2-048-20260831T143837982009Z/artifacts/attempt_01/extracted_shape.ttl</x:v>
      </x:c>
    </x:row>
    <x:row r="4729" ht="22" customHeight="1">
      <x:c r="A4729" s="10" t="str">
        <x:v>SINGLESHOT</x:v>
      </x:c>
      <x:c r="B4729" s="10" t="str">
        <x:v>I2-048</x:v>
      </x:c>
      <x:c r="C4729" s="10" t="str">
        <x:v>I2-048-H-T088</x:v>
      </x:c>
      <x:c r="D4729" s="10" t="str">
        <x:v>RUN_01</x:v>
      </x:c>
      <x:c r="E4729" s="10" t="str">
        <x:v>ORIGINAL_LEDGER</x:v>
      </x:c>
      <x:c r="F4729" s="10" t="str">
        <x:v>PASS</x:v>
      </x:c>
      <x:c r="G4729" s="10" t="str">
        <x:v>FAIL</x:v>
      </x:c>
      <x:c r="H4729" s="10" t="str">
        <x:v>EXECUTED</x:v>
      </x:c>
      <x:c r="I4729" s="10" t="str">
        <x:v>PARSED</x:v>
      </x:c>
      <x:c r="J4729" s="10" t="str">
        <x:v>SINGLESHOT_CAPTURED_DIAGNOSTIC_PASS</x:v>
      </x:c>
      <x:c r="K4729" s="10" t="str">
        <x:v>6d3b7e3d7b251ff708077393731317681d327da941d613eb4d06de8f912c75fe</x:v>
      </x:c>
      <x:c r="L4729" s="10" t="str">
        <x:v>historical_three</x:v>
      </x:c>
      <x:c r="M4729" s="10" t="n">
        <x:v>0</x:v>
      </x:c>
      <x:c r="N4729" s="10" t="n">
        <x:v>0</x:v>
      </x:c>
      <x:c r="O4729" s="10" t="n">
        <x:v>1</x:v>
      </x:c>
      <x:c r="P4729" s="9" t="str">
        <x:f>'CaseReview'!U357</x:f>
        <x:v>PASS</x:v>
      </x:c>
      <x:c r="Q4729" s="9" t="n">
        <x:f>IF(AND(T4729=1,G4729=P4729),1,0)</x:f>
        <x:v>0</x:v>
      </x:c>
      <x:c r="R4729" s="9" t="n">
        <x:f>IF(AND(T4729=1,G4729="PASS",P4729="FAIL"),1,0)</x:f>
        <x:v>0</x:v>
      </x:c>
      <x:c r="S4729" s="9" t="n">
        <x:f>IF(AND(T4729=1,G4729="FAIL",P4729="PASS"),1,0)</x:f>
        <x:v>1</x:v>
      </x:c>
      <x:c r="T4729" s="9" t="n">
        <x:v>1</x:v>
      </x:c>
      <x:c r="U4729" s="9" t="n">
        <x:v>152</x:v>
      </x:c>
      <x:c r="V4729" s="9" t="str">
        <x:v>MVP/SHACL_GENERATION_PIPELINE/experiments/LUNA_CONTEXTUAL_SINGLESHOT/RUN_01/runs/RUN-I2-048-20260831T143837982009Z/artifacts/attempt_01/extracted_shape.ttl</x:v>
      </x:c>
    </x:row>
    <x:row r="4730" ht="22" customHeight="1">
      <x:c r="A4730" s="10" t="str">
        <x:v>SINGLESHOT</x:v>
      </x:c>
      <x:c r="B4730" s="10" t="str">
        <x:v>I2-048</x:v>
      </x:c>
      <x:c r="C4730" s="10" t="str">
        <x:v>I2-048-H-T089</x:v>
      </x:c>
      <x:c r="D4730" s="10" t="str">
        <x:v>RUN_01</x:v>
      </x:c>
      <x:c r="E4730" s="10" t="str">
        <x:v>ORIGINAL_LEDGER</x:v>
      </x:c>
      <x:c r="F4730" s="10" t="str">
        <x:v>PASS</x:v>
      </x:c>
      <x:c r="G4730" s="10" t="str">
        <x:v>FAIL</x:v>
      </x:c>
      <x:c r="H4730" s="10" t="str">
        <x:v>EXECUTED</x:v>
      </x:c>
      <x:c r="I4730" s="10" t="str">
        <x:v>PARSED</x:v>
      </x:c>
      <x:c r="J4730" s="10" t="str">
        <x:v>SINGLESHOT_CAPTURED_DIAGNOSTIC_PASS</x:v>
      </x:c>
      <x:c r="K4730" s="10" t="str">
        <x:v>6d3b7e3d7b251ff708077393731317681d327da941d613eb4d06de8f912c75fe</x:v>
      </x:c>
      <x:c r="L4730" s="10" t="str">
        <x:v>historical_three</x:v>
      </x:c>
      <x:c r="M4730" s="10" t="n">
        <x:v>0</x:v>
      </x:c>
      <x:c r="N4730" s="10" t="n">
        <x:v>0</x:v>
      </x:c>
      <x:c r="O4730" s="10" t="n">
        <x:v>1</x:v>
      </x:c>
      <x:c r="P4730" s="9" t="str">
        <x:f>'CaseReview'!U358</x:f>
        <x:v>PASS</x:v>
      </x:c>
      <x:c r="Q4730" s="9" t="n">
        <x:f>IF(AND(T4730=1,G4730=P4730),1,0)</x:f>
        <x:v>0</x:v>
      </x:c>
      <x:c r="R4730" s="9" t="n">
        <x:f>IF(AND(T4730=1,G4730="PASS",P4730="FAIL"),1,0)</x:f>
        <x:v>0</x:v>
      </x:c>
      <x:c r="S4730" s="9" t="n">
        <x:f>IF(AND(T4730=1,G4730="FAIL",P4730="PASS"),1,0)</x:f>
        <x:v>1</x:v>
      </x:c>
      <x:c r="T4730" s="9" t="n">
        <x:v>1</x:v>
      </x:c>
      <x:c r="U4730" s="9" t="n">
        <x:v>152</x:v>
      </x:c>
      <x:c r="V4730" s="9" t="str">
        <x:v>MVP/SHACL_GENERATION_PIPELINE/experiments/LUNA_CONTEXTUAL_SINGLESHOT/RUN_01/runs/RUN-I2-048-20260831T143837982009Z/artifacts/attempt_01/extracted_shape.ttl</x:v>
      </x:c>
    </x:row>
    <x:row r="4731" ht="22" customHeight="1">
      <x:c r="A4731" s="10" t="str">
        <x:v>SINGLESHOT</x:v>
      </x:c>
      <x:c r="B4731" s="10" t="str">
        <x:v>I2-048</x:v>
      </x:c>
      <x:c r="C4731" s="10" t="str">
        <x:v>I2-048-H-T090</x:v>
      </x:c>
      <x:c r="D4731" s="10" t="str">
        <x:v>RUN_01</x:v>
      </x:c>
      <x:c r="E4731" s="10" t="str">
        <x:v>ORIGINAL_LEDGER</x:v>
      </x:c>
      <x:c r="F4731" s="10" t="str">
        <x:v>PASS</x:v>
      </x:c>
      <x:c r="G4731" s="10" t="str">
        <x:v>FAIL</x:v>
      </x:c>
      <x:c r="H4731" s="10" t="str">
        <x:v>EXECUTED</x:v>
      </x:c>
      <x:c r="I4731" s="10" t="str">
        <x:v>PARSED</x:v>
      </x:c>
      <x:c r="J4731" s="10" t="str">
        <x:v>SINGLESHOT_CAPTURED_DIAGNOSTIC_PASS</x:v>
      </x:c>
      <x:c r="K4731" s="10" t="str">
        <x:v>6d3b7e3d7b251ff708077393731317681d327da941d613eb4d06de8f912c75fe</x:v>
      </x:c>
      <x:c r="L4731" s="10" t="str">
        <x:v>historical_three</x:v>
      </x:c>
      <x:c r="M4731" s="10" t="n">
        <x:v>0</x:v>
      </x:c>
      <x:c r="N4731" s="10" t="n">
        <x:v>0</x:v>
      </x:c>
      <x:c r="O4731" s="10" t="n">
        <x:v>1</x:v>
      </x:c>
      <x:c r="P4731" s="9" t="str">
        <x:f>'CaseReview'!U359</x:f>
        <x:v>PASS</x:v>
      </x:c>
      <x:c r="Q4731" s="9" t="n">
        <x:f>IF(AND(T4731=1,G4731=P4731),1,0)</x:f>
        <x:v>0</x:v>
      </x:c>
      <x:c r="R4731" s="9" t="n">
        <x:f>IF(AND(T4731=1,G4731="PASS",P4731="FAIL"),1,0)</x:f>
        <x:v>0</x:v>
      </x:c>
      <x:c r="S4731" s="9" t="n">
        <x:f>IF(AND(T4731=1,G4731="FAIL",P4731="PASS"),1,0)</x:f>
        <x:v>1</x:v>
      </x:c>
      <x:c r="T4731" s="9" t="n">
        <x:v>1</x:v>
      </x:c>
      <x:c r="U4731" s="9" t="n">
        <x:v>152</x:v>
      </x:c>
      <x:c r="V4731" s="9" t="str">
        <x:v>MVP/SHACL_GENERATION_PIPELINE/experiments/LUNA_CONTEXTUAL_SINGLESHOT/RUN_01/runs/RUN-I2-048-20260831T143837982009Z/artifacts/attempt_01/extracted_shape.ttl</x:v>
      </x:c>
    </x:row>
    <x:row r="4732" ht="22" customHeight="1">
      <x:c r="A4732" s="10" t="str">
        <x:v>SINGLESHOT</x:v>
      </x:c>
      <x:c r="B4732" s="10" t="str">
        <x:v>I2-048</x:v>
      </x:c>
      <x:c r="C4732" s="10" t="str">
        <x:v>I2-048-H-T091</x:v>
      </x:c>
      <x:c r="D4732" s="10" t="str">
        <x:v>RUN_01</x:v>
      </x:c>
      <x:c r="E4732" s="10" t="str">
        <x:v>ORIGINAL_LEDGER</x:v>
      </x:c>
      <x:c r="F4732" s="10" t="str">
        <x:v>PASS</x:v>
      </x:c>
      <x:c r="G4732" s="10" t="str">
        <x:v>FAIL</x:v>
      </x:c>
      <x:c r="H4732" s="10" t="str">
        <x:v>EXECUTED</x:v>
      </x:c>
      <x:c r="I4732" s="10" t="str">
        <x:v>PARSED</x:v>
      </x:c>
      <x:c r="J4732" s="10" t="str">
        <x:v>SINGLESHOT_CAPTURED_DIAGNOSTIC_PASS</x:v>
      </x:c>
      <x:c r="K4732" s="10" t="str">
        <x:v>6d3b7e3d7b251ff708077393731317681d327da941d613eb4d06de8f912c75fe</x:v>
      </x:c>
      <x:c r="L4732" s="10" t="str">
        <x:v>historical_three</x:v>
      </x:c>
      <x:c r="M4732" s="10" t="n">
        <x:v>0</x:v>
      </x:c>
      <x:c r="N4732" s="10" t="n">
        <x:v>0</x:v>
      </x:c>
      <x:c r="O4732" s="10" t="n">
        <x:v>1</x:v>
      </x:c>
      <x:c r="P4732" s="9" t="str">
        <x:f>'CaseReview'!U360</x:f>
        <x:v>PASS</x:v>
      </x:c>
      <x:c r="Q4732" s="9" t="n">
        <x:f>IF(AND(T4732=1,G4732=P4732),1,0)</x:f>
        <x:v>0</x:v>
      </x:c>
      <x:c r="R4732" s="9" t="n">
        <x:f>IF(AND(T4732=1,G4732="PASS",P4732="FAIL"),1,0)</x:f>
        <x:v>0</x:v>
      </x:c>
      <x:c r="S4732" s="9" t="n">
        <x:f>IF(AND(T4732=1,G4732="FAIL",P4732="PASS"),1,0)</x:f>
        <x:v>1</x:v>
      </x:c>
      <x:c r="T4732" s="9" t="n">
        <x:v>1</x:v>
      </x:c>
      <x:c r="U4732" s="9" t="n">
        <x:v>152</x:v>
      </x:c>
      <x:c r="V4732" s="9" t="str">
        <x:v>MVP/SHACL_GENERATION_PIPELINE/experiments/LUNA_CONTEXTUAL_SINGLESHOT/RUN_01/runs/RUN-I2-048-20260831T143837982009Z/artifacts/attempt_01/extracted_shape.ttl</x:v>
      </x:c>
    </x:row>
    <x:row r="4733" ht="22" customHeight="1">
      <x:c r="A4733" s="10" t="str">
        <x:v>SINGLESHOT</x:v>
      </x:c>
      <x:c r="B4733" s="10" t="str">
        <x:v>I2-048</x:v>
      </x:c>
      <x:c r="C4733" s="10" t="str">
        <x:v>I2-048-H-T092</x:v>
      </x:c>
      <x:c r="D4733" s="10" t="str">
        <x:v>RUN_01</x:v>
      </x:c>
      <x:c r="E4733" s="10" t="str">
        <x:v>ORIGINAL_LEDGER</x:v>
      </x:c>
      <x:c r="F4733" s="10" t="str">
        <x:v>PASS</x:v>
      </x:c>
      <x:c r="G4733" s="10" t="str">
        <x:v>FAIL</x:v>
      </x:c>
      <x:c r="H4733" s="10" t="str">
        <x:v>EXECUTED</x:v>
      </x:c>
      <x:c r="I4733" s="10" t="str">
        <x:v>PARSED</x:v>
      </x:c>
      <x:c r="J4733" s="10" t="str">
        <x:v>SINGLESHOT_CAPTURED_DIAGNOSTIC_PASS</x:v>
      </x:c>
      <x:c r="K4733" s="10" t="str">
        <x:v>6d3b7e3d7b251ff708077393731317681d327da941d613eb4d06de8f912c75fe</x:v>
      </x:c>
      <x:c r="L4733" s="10" t="str">
        <x:v>historical_three</x:v>
      </x:c>
      <x:c r="M4733" s="10" t="n">
        <x:v>0</x:v>
      </x:c>
      <x:c r="N4733" s="10" t="n">
        <x:v>0</x:v>
      </x:c>
      <x:c r="O4733" s="10" t="n">
        <x:v>1</x:v>
      </x:c>
      <x:c r="P4733" s="9" t="str">
        <x:f>'CaseReview'!U361</x:f>
        <x:v>PASS</x:v>
      </x:c>
      <x:c r="Q4733" s="9" t="n">
        <x:f>IF(AND(T4733=1,G4733=P4733),1,0)</x:f>
        <x:v>0</x:v>
      </x:c>
      <x:c r="R4733" s="9" t="n">
        <x:f>IF(AND(T4733=1,G4733="PASS",P4733="FAIL"),1,0)</x:f>
        <x:v>0</x:v>
      </x:c>
      <x:c r="S4733" s="9" t="n">
        <x:f>IF(AND(T4733=1,G4733="FAIL",P4733="PASS"),1,0)</x:f>
        <x:v>1</x:v>
      </x:c>
      <x:c r="T4733" s="9" t="n">
        <x:v>1</x:v>
      </x:c>
      <x:c r="U4733" s="9" t="n">
        <x:v>152</x:v>
      </x:c>
      <x:c r="V4733" s="9" t="str">
        <x:v>MVP/SHACL_GENERATION_PIPELINE/experiments/LUNA_CONTEXTUAL_SINGLESHOT/RUN_01/runs/RUN-I2-048-20260831T143837982009Z/artifacts/attempt_01/extracted_shape.ttl</x:v>
      </x:c>
    </x:row>
    <x:row r="4734" ht="22" customHeight="1">
      <x:c r="A4734" s="10" t="str">
        <x:v>SINGLESHOT</x:v>
      </x:c>
      <x:c r="B4734" s="10" t="str">
        <x:v>I2-048</x:v>
      </x:c>
      <x:c r="C4734" s="10" t="str">
        <x:v>I2-048-H-T093</x:v>
      </x:c>
      <x:c r="D4734" s="10" t="str">
        <x:v>RUN_01</x:v>
      </x:c>
      <x:c r="E4734" s="10" t="str">
        <x:v>ORIGINAL_LEDGER</x:v>
      </x:c>
      <x:c r="F4734" s="10" t="str">
        <x:v>PASS</x:v>
      </x:c>
      <x:c r="G4734" s="10" t="str">
        <x:v>FAIL</x:v>
      </x:c>
      <x:c r="H4734" s="10" t="str">
        <x:v>EXECUTED</x:v>
      </x:c>
      <x:c r="I4734" s="10" t="str">
        <x:v>PARSED</x:v>
      </x:c>
      <x:c r="J4734" s="10" t="str">
        <x:v>SINGLESHOT_CAPTURED_DIAGNOSTIC_PASS</x:v>
      </x:c>
      <x:c r="K4734" s="10" t="str">
        <x:v>6d3b7e3d7b251ff708077393731317681d327da941d613eb4d06de8f912c75fe</x:v>
      </x:c>
      <x:c r="L4734" s="10" t="str">
        <x:v>historical_three</x:v>
      </x:c>
      <x:c r="M4734" s="10" t="n">
        <x:v>0</x:v>
      </x:c>
      <x:c r="N4734" s="10" t="n">
        <x:v>0</x:v>
      </x:c>
      <x:c r="O4734" s="10" t="n">
        <x:v>1</x:v>
      </x:c>
      <x:c r="P4734" s="9" t="str">
        <x:f>'CaseReview'!U362</x:f>
        <x:v>PASS</x:v>
      </x:c>
      <x:c r="Q4734" s="9" t="n">
        <x:f>IF(AND(T4734=1,G4734=P4734),1,0)</x:f>
        <x:v>0</x:v>
      </x:c>
      <x:c r="R4734" s="9" t="n">
        <x:f>IF(AND(T4734=1,G4734="PASS",P4734="FAIL"),1,0)</x:f>
        <x:v>0</x:v>
      </x:c>
      <x:c r="S4734" s="9" t="n">
        <x:f>IF(AND(T4734=1,G4734="FAIL",P4734="PASS"),1,0)</x:f>
        <x:v>1</x:v>
      </x:c>
      <x:c r="T4734" s="9" t="n">
        <x:v>1</x:v>
      </x:c>
      <x:c r="U4734" s="9" t="n">
        <x:v>152</x:v>
      </x:c>
      <x:c r="V4734" s="9" t="str">
        <x:v>MVP/SHACL_GENERATION_PIPELINE/experiments/LUNA_CONTEXTUAL_SINGLESHOT/RUN_01/runs/RUN-I2-048-20260831T143837982009Z/artifacts/attempt_01/extracted_shape.ttl</x:v>
      </x:c>
    </x:row>
    <x:row r="4735" ht="22" customHeight="1">
      <x:c r="A4735" s="10" t="str">
        <x:v>SINGLESHOT</x:v>
      </x:c>
      <x:c r="B4735" s="10" t="str">
        <x:v>I2-048</x:v>
      </x:c>
      <x:c r="C4735" s="10" t="str">
        <x:v>I2-048-H-T094</x:v>
      </x:c>
      <x:c r="D4735" s="10" t="str">
        <x:v>RUN_01</x:v>
      </x:c>
      <x:c r="E4735" s="10" t="str">
        <x:v>ORIGINAL_LEDGER</x:v>
      </x:c>
      <x:c r="F4735" s="10" t="str">
        <x:v>PASS</x:v>
      </x:c>
      <x:c r="G4735" s="10" t="str">
        <x:v>FAIL</x:v>
      </x:c>
      <x:c r="H4735" s="10" t="str">
        <x:v>EXECUTED</x:v>
      </x:c>
      <x:c r="I4735" s="10" t="str">
        <x:v>PARSED</x:v>
      </x:c>
      <x:c r="J4735" s="10" t="str">
        <x:v>SINGLESHOT_CAPTURED_DIAGNOSTIC_PASS</x:v>
      </x:c>
      <x:c r="K4735" s="10" t="str">
        <x:v>6d3b7e3d7b251ff708077393731317681d327da941d613eb4d06de8f912c75fe</x:v>
      </x:c>
      <x:c r="L4735" s="10" t="str">
        <x:v>historical_three</x:v>
      </x:c>
      <x:c r="M4735" s="10" t="n">
        <x:v>0</x:v>
      </x:c>
      <x:c r="N4735" s="10" t="n">
        <x:v>0</x:v>
      </x:c>
      <x:c r="O4735" s="10" t="n">
        <x:v>1</x:v>
      </x:c>
      <x:c r="P4735" s="9" t="str">
        <x:f>'CaseReview'!U363</x:f>
        <x:v>PASS</x:v>
      </x:c>
      <x:c r="Q4735" s="9" t="n">
        <x:f>IF(AND(T4735=1,G4735=P4735),1,0)</x:f>
        <x:v>0</x:v>
      </x:c>
      <x:c r="R4735" s="9" t="n">
        <x:f>IF(AND(T4735=1,G4735="PASS",P4735="FAIL"),1,0)</x:f>
        <x:v>0</x:v>
      </x:c>
      <x:c r="S4735" s="9" t="n">
        <x:f>IF(AND(T4735=1,G4735="FAIL",P4735="PASS"),1,0)</x:f>
        <x:v>1</x:v>
      </x:c>
      <x:c r="T4735" s="9" t="n">
        <x:v>1</x:v>
      </x:c>
      <x:c r="U4735" s="9" t="n">
        <x:v>152</x:v>
      </x:c>
      <x:c r="V4735" s="9" t="str">
        <x:v>MVP/SHACL_GENERATION_PIPELINE/experiments/LUNA_CONTEXTUAL_SINGLESHOT/RUN_01/runs/RUN-I2-048-20260831T143837982009Z/artifacts/attempt_01/extracted_shape.ttl</x:v>
      </x:c>
    </x:row>
    <x:row r="4736" ht="22" customHeight="1">
      <x:c r="A4736" s="10" t="str">
        <x:v>SINGLESHOT</x:v>
      </x:c>
      <x:c r="B4736" s="10" t="str">
        <x:v>I2-048</x:v>
      </x:c>
      <x:c r="C4736" s="10" t="str">
        <x:v>I2-048-H-T095</x:v>
      </x:c>
      <x:c r="D4736" s="10" t="str">
        <x:v>RUN_01</x:v>
      </x:c>
      <x:c r="E4736" s="10" t="str">
        <x:v>ORIGINAL_LEDGER</x:v>
      </x:c>
      <x:c r="F4736" s="10" t="str">
        <x:v>PASS</x:v>
      </x:c>
      <x:c r="G4736" s="10" t="str">
        <x:v>FAIL</x:v>
      </x:c>
      <x:c r="H4736" s="10" t="str">
        <x:v>EXECUTED</x:v>
      </x:c>
      <x:c r="I4736" s="10" t="str">
        <x:v>PARSED</x:v>
      </x:c>
      <x:c r="J4736" s="10" t="str">
        <x:v>SINGLESHOT_CAPTURED_DIAGNOSTIC_PASS</x:v>
      </x:c>
      <x:c r="K4736" s="10" t="str">
        <x:v>6d3b7e3d7b251ff708077393731317681d327da941d613eb4d06de8f912c75fe</x:v>
      </x:c>
      <x:c r="L4736" s="10" t="str">
        <x:v>historical_three</x:v>
      </x:c>
      <x:c r="M4736" s="10" t="n">
        <x:v>0</x:v>
      </x:c>
      <x:c r="N4736" s="10" t="n">
        <x:v>0</x:v>
      </x:c>
      <x:c r="O4736" s="10" t="n">
        <x:v>1</x:v>
      </x:c>
      <x:c r="P4736" s="9" t="str">
        <x:f>'CaseReview'!U364</x:f>
        <x:v>PASS</x:v>
      </x:c>
      <x:c r="Q4736" s="9" t="n">
        <x:f>IF(AND(T4736=1,G4736=P4736),1,0)</x:f>
        <x:v>0</x:v>
      </x:c>
      <x:c r="R4736" s="9" t="n">
        <x:f>IF(AND(T4736=1,G4736="PASS",P4736="FAIL"),1,0)</x:f>
        <x:v>0</x:v>
      </x:c>
      <x:c r="S4736" s="9" t="n">
        <x:f>IF(AND(T4736=1,G4736="FAIL",P4736="PASS"),1,0)</x:f>
        <x:v>1</x:v>
      </x:c>
      <x:c r="T4736" s="9" t="n">
        <x:v>1</x:v>
      </x:c>
      <x:c r="U4736" s="9" t="n">
        <x:v>152</x:v>
      </x:c>
      <x:c r="V4736" s="9" t="str">
        <x:v>MVP/SHACL_GENERATION_PIPELINE/experiments/LUNA_CONTEXTUAL_SINGLESHOT/RUN_01/runs/RUN-I2-048-20260831T143837982009Z/artifacts/attempt_01/extracted_shape.ttl</x:v>
      </x:c>
    </x:row>
    <x:row r="4737" ht="22" customHeight="1">
      <x:c r="A4737" s="10" t="str">
        <x:v>SINGLESHOT</x:v>
      </x:c>
      <x:c r="B4737" s="10" t="str">
        <x:v>I2-048</x:v>
      </x:c>
      <x:c r="C4737" s="10" t="str">
        <x:v>I2-048-H-T096</x:v>
      </x:c>
      <x:c r="D4737" s="10" t="str">
        <x:v>RUN_01</x:v>
      </x:c>
      <x:c r="E4737" s="10" t="str">
        <x:v>ORIGINAL_LEDGER</x:v>
      </x:c>
      <x:c r="F4737" s="10" t="str">
        <x:v>PASS</x:v>
      </x:c>
      <x:c r="G4737" s="10" t="str">
        <x:v>FAIL</x:v>
      </x:c>
      <x:c r="H4737" s="10" t="str">
        <x:v>EXECUTED</x:v>
      </x:c>
      <x:c r="I4737" s="10" t="str">
        <x:v>PARSED</x:v>
      </x:c>
      <x:c r="J4737" s="10" t="str">
        <x:v>SINGLESHOT_CAPTURED_DIAGNOSTIC_PASS</x:v>
      </x:c>
      <x:c r="K4737" s="10" t="str">
        <x:v>6d3b7e3d7b251ff708077393731317681d327da941d613eb4d06de8f912c75fe</x:v>
      </x:c>
      <x:c r="L4737" s="10" t="str">
        <x:v>historical_three</x:v>
      </x:c>
      <x:c r="M4737" s="10" t="n">
        <x:v>0</x:v>
      </x:c>
      <x:c r="N4737" s="10" t="n">
        <x:v>0</x:v>
      </x:c>
      <x:c r="O4737" s="10" t="n">
        <x:v>1</x:v>
      </x:c>
      <x:c r="P4737" s="9" t="str">
        <x:f>'CaseReview'!U365</x:f>
        <x:v>PASS</x:v>
      </x:c>
      <x:c r="Q4737" s="9" t="n">
        <x:f>IF(AND(T4737=1,G4737=P4737),1,0)</x:f>
        <x:v>0</x:v>
      </x:c>
      <x:c r="R4737" s="9" t="n">
        <x:f>IF(AND(T4737=1,G4737="PASS",P4737="FAIL"),1,0)</x:f>
        <x:v>0</x:v>
      </x:c>
      <x:c r="S4737" s="9" t="n">
        <x:f>IF(AND(T4737=1,G4737="FAIL",P4737="PASS"),1,0)</x:f>
        <x:v>1</x:v>
      </x:c>
      <x:c r="T4737" s="9" t="n">
        <x:v>1</x:v>
      </x:c>
      <x:c r="U4737" s="9" t="n">
        <x:v>152</x:v>
      </x:c>
      <x:c r="V4737" s="9" t="str">
        <x:v>MVP/SHACL_GENERATION_PIPELINE/experiments/LUNA_CONTEXTUAL_SINGLESHOT/RUN_01/runs/RUN-I2-048-20260831T143837982009Z/artifacts/attempt_01/extracted_shape.ttl</x:v>
      </x:c>
    </x:row>
    <x:row r="4738" ht="22" customHeight="1">
      <x:c r="A4738" s="10" t="str">
        <x:v>SINGLESHOT</x:v>
      </x:c>
      <x:c r="B4738" s="10" t="str">
        <x:v>I2-048</x:v>
      </x:c>
      <x:c r="C4738" s="10" t="str">
        <x:v>I2-048-H-T097</x:v>
      </x:c>
      <x:c r="D4738" s="10" t="str">
        <x:v>RUN_01</x:v>
      </x:c>
      <x:c r="E4738" s="10" t="str">
        <x:v>ORIGINAL_LEDGER</x:v>
      </x:c>
      <x:c r="F4738" s="10" t="str">
        <x:v>PASS</x:v>
      </x:c>
      <x:c r="G4738" s="10" t="str">
        <x:v>FAIL</x:v>
      </x:c>
      <x:c r="H4738" s="10" t="str">
        <x:v>EXECUTED</x:v>
      </x:c>
      <x:c r="I4738" s="10" t="str">
        <x:v>PARSED</x:v>
      </x:c>
      <x:c r="J4738" s="10" t="str">
        <x:v>SINGLESHOT_CAPTURED_DIAGNOSTIC_PASS</x:v>
      </x:c>
      <x:c r="K4738" s="10" t="str">
        <x:v>6d3b7e3d7b251ff708077393731317681d327da941d613eb4d06de8f912c75fe</x:v>
      </x:c>
      <x:c r="L4738" s="10" t="str">
        <x:v>historical_three</x:v>
      </x:c>
      <x:c r="M4738" s="10" t="n">
        <x:v>0</x:v>
      </x:c>
      <x:c r="N4738" s="10" t="n">
        <x:v>0</x:v>
      </x:c>
      <x:c r="O4738" s="10" t="n">
        <x:v>1</x:v>
      </x:c>
      <x:c r="P4738" s="9" t="str">
        <x:f>'CaseReview'!U366</x:f>
        <x:v>PASS</x:v>
      </x:c>
      <x:c r="Q4738" s="9" t="n">
        <x:f>IF(AND(T4738=1,G4738=P4738),1,0)</x:f>
        <x:v>0</x:v>
      </x:c>
      <x:c r="R4738" s="9" t="n">
        <x:f>IF(AND(T4738=1,G4738="PASS",P4738="FAIL"),1,0)</x:f>
        <x:v>0</x:v>
      </x:c>
      <x:c r="S4738" s="9" t="n">
        <x:f>IF(AND(T4738=1,G4738="FAIL",P4738="PASS"),1,0)</x:f>
        <x:v>1</x:v>
      </x:c>
      <x:c r="T4738" s="9" t="n">
        <x:v>1</x:v>
      </x:c>
      <x:c r="U4738" s="9" t="n">
        <x:v>152</x:v>
      </x:c>
      <x:c r="V4738" s="9" t="str">
        <x:v>MVP/SHACL_GENERATION_PIPELINE/experiments/LUNA_CONTEXTUAL_SINGLESHOT/RUN_01/runs/RUN-I2-048-20260831T143837982009Z/artifacts/attempt_01/extracted_shape.ttl</x:v>
      </x:c>
    </x:row>
    <x:row r="4739" ht="22" customHeight="1">
      <x:c r="A4739" s="10" t="str">
        <x:v>SINGLESHOT</x:v>
      </x:c>
      <x:c r="B4739" s="10" t="str">
        <x:v>I2-048</x:v>
      </x:c>
      <x:c r="C4739" s="10" t="str">
        <x:v>I2-048-H-T098</x:v>
      </x:c>
      <x:c r="D4739" s="10" t="str">
        <x:v>RUN_01</x:v>
      </x:c>
      <x:c r="E4739" s="10" t="str">
        <x:v>ORIGINAL_LEDGER</x:v>
      </x:c>
      <x:c r="F4739" s="10" t="str">
        <x:v>PASS</x:v>
      </x:c>
      <x:c r="G4739" s="10" t="str">
        <x:v>FAIL</x:v>
      </x:c>
      <x:c r="H4739" s="10" t="str">
        <x:v>EXECUTED</x:v>
      </x:c>
      <x:c r="I4739" s="10" t="str">
        <x:v>PARSED</x:v>
      </x:c>
      <x:c r="J4739" s="10" t="str">
        <x:v>SINGLESHOT_CAPTURED_DIAGNOSTIC_PASS</x:v>
      </x:c>
      <x:c r="K4739" s="10" t="str">
        <x:v>6d3b7e3d7b251ff708077393731317681d327da941d613eb4d06de8f912c75fe</x:v>
      </x:c>
      <x:c r="L4739" s="10" t="str">
        <x:v>historical_three</x:v>
      </x:c>
      <x:c r="M4739" s="10" t="n">
        <x:v>0</x:v>
      </x:c>
      <x:c r="N4739" s="10" t="n">
        <x:v>0</x:v>
      </x:c>
      <x:c r="O4739" s="10" t="n">
        <x:v>1</x:v>
      </x:c>
      <x:c r="P4739" s="9" t="str">
        <x:f>'CaseReview'!U367</x:f>
        <x:v>PASS</x:v>
      </x:c>
      <x:c r="Q4739" s="9" t="n">
        <x:f>IF(AND(T4739=1,G4739=P4739),1,0)</x:f>
        <x:v>0</x:v>
      </x:c>
      <x:c r="R4739" s="9" t="n">
        <x:f>IF(AND(T4739=1,G4739="PASS",P4739="FAIL"),1,0)</x:f>
        <x:v>0</x:v>
      </x:c>
      <x:c r="S4739" s="9" t="n">
        <x:f>IF(AND(T4739=1,G4739="FAIL",P4739="PASS"),1,0)</x:f>
        <x:v>1</x:v>
      </x:c>
      <x:c r="T4739" s="9" t="n">
        <x:v>1</x:v>
      </x:c>
      <x:c r="U4739" s="9" t="n">
        <x:v>152</x:v>
      </x:c>
      <x:c r="V4739" s="9" t="str">
        <x:v>MVP/SHACL_GENERATION_PIPELINE/experiments/LUNA_CONTEXTUAL_SINGLESHOT/RUN_01/runs/RUN-I2-048-20260831T143837982009Z/artifacts/attempt_01/extracted_shape.ttl</x:v>
      </x:c>
    </x:row>
    <x:row r="4740" ht="22" customHeight="1">
      <x:c r="A4740" s="10" t="str">
        <x:v>SINGLESHOT</x:v>
      </x:c>
      <x:c r="B4740" s="10" t="str">
        <x:v>I2-048</x:v>
      </x:c>
      <x:c r="C4740" s="10" t="str">
        <x:v>I2-048-H-T099</x:v>
      </x:c>
      <x:c r="D4740" s="10" t="str">
        <x:v>RUN_01</x:v>
      </x:c>
      <x:c r="E4740" s="10" t="str">
        <x:v>ORIGINAL_LEDGER</x:v>
      </x:c>
      <x:c r="F4740" s="10" t="str">
        <x:v>PASS</x:v>
      </x:c>
      <x:c r="G4740" s="10" t="str">
        <x:v>FAIL</x:v>
      </x:c>
      <x:c r="H4740" s="10" t="str">
        <x:v>EXECUTED</x:v>
      </x:c>
      <x:c r="I4740" s="10" t="str">
        <x:v>PARSED</x:v>
      </x:c>
      <x:c r="J4740" s="10" t="str">
        <x:v>SINGLESHOT_CAPTURED_DIAGNOSTIC_PASS</x:v>
      </x:c>
      <x:c r="K4740" s="10" t="str">
        <x:v>6d3b7e3d7b251ff708077393731317681d327da941d613eb4d06de8f912c75fe</x:v>
      </x:c>
      <x:c r="L4740" s="10" t="str">
        <x:v>historical_three</x:v>
      </x:c>
      <x:c r="M4740" s="10" t="n">
        <x:v>0</x:v>
      </x:c>
      <x:c r="N4740" s="10" t="n">
        <x:v>0</x:v>
      </x:c>
      <x:c r="O4740" s="10" t="n">
        <x:v>1</x:v>
      </x:c>
      <x:c r="P4740" s="9" t="str">
        <x:f>'CaseReview'!U368</x:f>
        <x:v>PASS</x:v>
      </x:c>
      <x:c r="Q4740" s="9" t="n">
        <x:f>IF(AND(T4740=1,G4740=P4740),1,0)</x:f>
        <x:v>0</x:v>
      </x:c>
      <x:c r="R4740" s="9" t="n">
        <x:f>IF(AND(T4740=1,G4740="PASS",P4740="FAIL"),1,0)</x:f>
        <x:v>0</x:v>
      </x:c>
      <x:c r="S4740" s="9" t="n">
        <x:f>IF(AND(T4740=1,G4740="FAIL",P4740="PASS"),1,0)</x:f>
        <x:v>1</x:v>
      </x:c>
      <x:c r="T4740" s="9" t="n">
        <x:v>1</x:v>
      </x:c>
      <x:c r="U4740" s="9" t="n">
        <x:v>152</x:v>
      </x:c>
      <x:c r="V4740" s="9" t="str">
        <x:v>MVP/SHACL_GENERATION_PIPELINE/experiments/LUNA_CONTEXTUAL_SINGLESHOT/RUN_01/runs/RUN-I2-048-20260831T143837982009Z/artifacts/attempt_01/extracted_shape.ttl</x:v>
      </x:c>
    </x:row>
    <x:row r="4741" ht="22" customHeight="1">
      <x:c r="A4741" s="10" t="str">
        <x:v>SINGLESHOT</x:v>
      </x:c>
      <x:c r="B4741" s="10" t="str">
        <x:v>I2-048</x:v>
      </x:c>
      <x:c r="C4741" s="10" t="str">
        <x:v>I2-048-H-T100</x:v>
      </x:c>
      <x:c r="D4741" s="10" t="str">
        <x:v>RUN_01</x:v>
      </x:c>
      <x:c r="E4741" s="10" t="str">
        <x:v>ORIGINAL_LEDGER</x:v>
      </x:c>
      <x:c r="F4741" s="10" t="str">
        <x:v>PASS</x:v>
      </x:c>
      <x:c r="G4741" s="10" t="str">
        <x:v>FAIL</x:v>
      </x:c>
      <x:c r="H4741" s="10" t="str">
        <x:v>EXECUTED</x:v>
      </x:c>
      <x:c r="I4741" s="10" t="str">
        <x:v>PARSED</x:v>
      </x:c>
      <x:c r="J4741" s="10" t="str">
        <x:v>SINGLESHOT_CAPTURED_DIAGNOSTIC_PASS</x:v>
      </x:c>
      <x:c r="K4741" s="10" t="str">
        <x:v>6d3b7e3d7b251ff708077393731317681d327da941d613eb4d06de8f912c75fe</x:v>
      </x:c>
      <x:c r="L4741" s="10" t="str">
        <x:v>historical_three</x:v>
      </x:c>
      <x:c r="M4741" s="10" t="n">
        <x:v>0</x:v>
      </x:c>
      <x:c r="N4741" s="10" t="n">
        <x:v>0</x:v>
      </x:c>
      <x:c r="O4741" s="10" t="n">
        <x:v>1</x:v>
      </x:c>
      <x:c r="P4741" s="9" t="str">
        <x:f>'CaseReview'!U369</x:f>
        <x:v>PASS</x:v>
      </x:c>
      <x:c r="Q4741" s="9" t="n">
        <x:f>IF(AND(T4741=1,G4741=P4741),1,0)</x:f>
        <x:v>0</x:v>
      </x:c>
      <x:c r="R4741" s="9" t="n">
        <x:f>IF(AND(T4741=1,G4741="PASS",P4741="FAIL"),1,0)</x:f>
        <x:v>0</x:v>
      </x:c>
      <x:c r="S4741" s="9" t="n">
        <x:f>IF(AND(T4741=1,G4741="FAIL",P4741="PASS"),1,0)</x:f>
        <x:v>1</x:v>
      </x:c>
      <x:c r="T4741" s="9" t="n">
        <x:v>1</x:v>
      </x:c>
      <x:c r="U4741" s="9" t="n">
        <x:v>152</x:v>
      </x:c>
      <x:c r="V4741" s="9" t="str">
        <x:v>MVP/SHACL_GENERATION_PIPELINE/experiments/LUNA_CONTEXTUAL_SINGLESHOT/RUN_01/runs/RUN-I2-048-20260831T143837982009Z/artifacts/attempt_01/extracted_shape.ttl</x:v>
      </x:c>
    </x:row>
    <x:row r="4742" ht="22" customHeight="1">
      <x:c r="A4742" s="10" t="str">
        <x:v>SINGLESHOT</x:v>
      </x:c>
      <x:c r="B4742" s="10" t="str">
        <x:v>I2-048</x:v>
      </x:c>
      <x:c r="C4742" s="10" t="str">
        <x:v>I2-048-H-T101</x:v>
      </x:c>
      <x:c r="D4742" s="10" t="str">
        <x:v>RUN_01</x:v>
      </x:c>
      <x:c r="E4742" s="10" t="str">
        <x:v>ORIGINAL_LEDGER</x:v>
      </x:c>
      <x:c r="F4742" s="10" t="str">
        <x:v>PASS</x:v>
      </x:c>
      <x:c r="G4742" s="10" t="str">
        <x:v>FAIL</x:v>
      </x:c>
      <x:c r="H4742" s="10" t="str">
        <x:v>EXECUTED</x:v>
      </x:c>
      <x:c r="I4742" s="10" t="str">
        <x:v>PARSED</x:v>
      </x:c>
      <x:c r="J4742" s="10" t="str">
        <x:v>SINGLESHOT_CAPTURED_DIAGNOSTIC_PASS</x:v>
      </x:c>
      <x:c r="K4742" s="10" t="str">
        <x:v>6d3b7e3d7b251ff708077393731317681d327da941d613eb4d06de8f912c75fe</x:v>
      </x:c>
      <x:c r="L4742" s="10" t="str">
        <x:v>historical_three</x:v>
      </x:c>
      <x:c r="M4742" s="10" t="n">
        <x:v>0</x:v>
      </x:c>
      <x:c r="N4742" s="10" t="n">
        <x:v>0</x:v>
      </x:c>
      <x:c r="O4742" s="10" t="n">
        <x:v>1</x:v>
      </x:c>
      <x:c r="P4742" s="9" t="str">
        <x:f>'CaseReview'!U370</x:f>
        <x:v>PASS</x:v>
      </x:c>
      <x:c r="Q4742" s="9" t="n">
        <x:f>IF(AND(T4742=1,G4742=P4742),1,0)</x:f>
        <x:v>0</x:v>
      </x:c>
      <x:c r="R4742" s="9" t="n">
        <x:f>IF(AND(T4742=1,G4742="PASS",P4742="FAIL"),1,0)</x:f>
        <x:v>0</x:v>
      </x:c>
      <x:c r="S4742" s="9" t="n">
        <x:f>IF(AND(T4742=1,G4742="FAIL",P4742="PASS"),1,0)</x:f>
        <x:v>1</x:v>
      </x:c>
      <x:c r="T4742" s="9" t="n">
        <x:v>1</x:v>
      </x:c>
      <x:c r="U4742" s="9" t="n">
        <x:v>152</x:v>
      </x:c>
      <x:c r="V4742" s="9" t="str">
        <x:v>MVP/SHACL_GENERATION_PIPELINE/experiments/LUNA_CONTEXTUAL_SINGLESHOT/RUN_01/runs/RUN-I2-048-20260831T143837982009Z/artifacts/attempt_01/extracted_shape.ttl</x:v>
      </x:c>
    </x:row>
    <x:row r="4743" ht="22" customHeight="1">
      <x:c r="A4743" s="10" t="str">
        <x:v>SINGLESHOT</x:v>
      </x:c>
      <x:c r="B4743" s="10" t="str">
        <x:v>I2-048</x:v>
      </x:c>
      <x:c r="C4743" s="10" t="str">
        <x:v>I2-048-H-T102</x:v>
      </x:c>
      <x:c r="D4743" s="10" t="str">
        <x:v>RUN_01</x:v>
      </x:c>
      <x:c r="E4743" s="10" t="str">
        <x:v>ORIGINAL_LEDGER</x:v>
      </x:c>
      <x:c r="F4743" s="10" t="str">
        <x:v>PASS</x:v>
      </x:c>
      <x:c r="G4743" s="10" t="str">
        <x:v>FAIL</x:v>
      </x:c>
      <x:c r="H4743" s="10" t="str">
        <x:v>EXECUTED</x:v>
      </x:c>
      <x:c r="I4743" s="10" t="str">
        <x:v>PARSED</x:v>
      </x:c>
      <x:c r="J4743" s="10" t="str">
        <x:v>SINGLESHOT_CAPTURED_DIAGNOSTIC_PASS</x:v>
      </x:c>
      <x:c r="K4743" s="10" t="str">
        <x:v>6d3b7e3d7b251ff708077393731317681d327da941d613eb4d06de8f912c75fe</x:v>
      </x:c>
      <x:c r="L4743" s="10" t="str">
        <x:v>historical_three</x:v>
      </x:c>
      <x:c r="M4743" s="10" t="n">
        <x:v>0</x:v>
      </x:c>
      <x:c r="N4743" s="10" t="n">
        <x:v>0</x:v>
      </x:c>
      <x:c r="O4743" s="10" t="n">
        <x:v>1</x:v>
      </x:c>
      <x:c r="P4743" s="9" t="str">
        <x:f>'CaseReview'!U371</x:f>
        <x:v>PASS</x:v>
      </x:c>
      <x:c r="Q4743" s="9" t="n">
        <x:f>IF(AND(T4743=1,G4743=P4743),1,0)</x:f>
        <x:v>0</x:v>
      </x:c>
      <x:c r="R4743" s="9" t="n">
        <x:f>IF(AND(T4743=1,G4743="PASS",P4743="FAIL"),1,0)</x:f>
        <x:v>0</x:v>
      </x:c>
      <x:c r="S4743" s="9" t="n">
        <x:f>IF(AND(T4743=1,G4743="FAIL",P4743="PASS"),1,0)</x:f>
        <x:v>1</x:v>
      </x:c>
      <x:c r="T4743" s="9" t="n">
        <x:v>1</x:v>
      </x:c>
      <x:c r="U4743" s="9" t="n">
        <x:v>152</x:v>
      </x:c>
      <x:c r="V4743" s="9" t="str">
        <x:v>MVP/SHACL_GENERATION_PIPELINE/experiments/LUNA_CONTEXTUAL_SINGLESHOT/RUN_01/runs/RUN-I2-048-20260831T143837982009Z/artifacts/attempt_01/extracted_shape.ttl</x:v>
      </x:c>
    </x:row>
    <x:row r="4744" ht="22" customHeight="1">
      <x:c r="A4744" s="10" t="str">
        <x:v>SINGLESHOT</x:v>
      </x:c>
      <x:c r="B4744" s="10" t="str">
        <x:v>I2-048</x:v>
      </x:c>
      <x:c r="C4744" s="10" t="str">
        <x:v>I2-048-H-T103</x:v>
      </x:c>
      <x:c r="D4744" s="10" t="str">
        <x:v>RUN_01</x:v>
      </x:c>
      <x:c r="E4744" s="10" t="str">
        <x:v>ORIGINAL_LEDGER</x:v>
      </x:c>
      <x:c r="F4744" s="10" t="str">
        <x:v>PASS</x:v>
      </x:c>
      <x:c r="G4744" s="10" t="str">
        <x:v>FAIL</x:v>
      </x:c>
      <x:c r="H4744" s="10" t="str">
        <x:v>EXECUTED</x:v>
      </x:c>
      <x:c r="I4744" s="10" t="str">
        <x:v>PARSED</x:v>
      </x:c>
      <x:c r="J4744" s="10" t="str">
        <x:v>SINGLESHOT_CAPTURED_DIAGNOSTIC_PASS</x:v>
      </x:c>
      <x:c r="K4744" s="10" t="str">
        <x:v>6d3b7e3d7b251ff708077393731317681d327da941d613eb4d06de8f912c75fe</x:v>
      </x:c>
      <x:c r="L4744" s="10" t="str">
        <x:v>historical_three</x:v>
      </x:c>
      <x:c r="M4744" s="10" t="n">
        <x:v>0</x:v>
      </x:c>
      <x:c r="N4744" s="10" t="n">
        <x:v>0</x:v>
      </x:c>
      <x:c r="O4744" s="10" t="n">
        <x:v>1</x:v>
      </x:c>
      <x:c r="P4744" s="9" t="str">
        <x:f>'CaseReview'!U372</x:f>
        <x:v>PASS</x:v>
      </x:c>
      <x:c r="Q4744" s="9" t="n">
        <x:f>IF(AND(T4744=1,G4744=P4744),1,0)</x:f>
        <x:v>0</x:v>
      </x:c>
      <x:c r="R4744" s="9" t="n">
        <x:f>IF(AND(T4744=1,G4744="PASS",P4744="FAIL"),1,0)</x:f>
        <x:v>0</x:v>
      </x:c>
      <x:c r="S4744" s="9" t="n">
        <x:f>IF(AND(T4744=1,G4744="FAIL",P4744="PASS"),1,0)</x:f>
        <x:v>1</x:v>
      </x:c>
      <x:c r="T4744" s="9" t="n">
        <x:v>1</x:v>
      </x:c>
      <x:c r="U4744" s="9" t="n">
        <x:v>152</x:v>
      </x:c>
      <x:c r="V4744" s="9" t="str">
        <x:v>MVP/SHACL_GENERATION_PIPELINE/experiments/LUNA_CONTEXTUAL_SINGLESHOT/RUN_01/runs/RUN-I2-048-20260831T143837982009Z/artifacts/attempt_01/extracted_shape.ttl</x:v>
      </x:c>
    </x:row>
    <x:row r="4745" ht="22" customHeight="1">
      <x:c r="A4745" s="10" t="str">
        <x:v>SINGLESHOT</x:v>
      </x:c>
      <x:c r="B4745" s="10" t="str">
        <x:v>I2-048</x:v>
      </x:c>
      <x:c r="C4745" s="10" t="str">
        <x:v>I2-048-H-T104</x:v>
      </x:c>
      <x:c r="D4745" s="10" t="str">
        <x:v>RUN_01</x:v>
      </x:c>
      <x:c r="E4745" s="10" t="str">
        <x:v>ORIGINAL_LEDGER</x:v>
      </x:c>
      <x:c r="F4745" s="10" t="str">
        <x:v>PASS</x:v>
      </x:c>
      <x:c r="G4745" s="10" t="str">
        <x:v>FAIL</x:v>
      </x:c>
      <x:c r="H4745" s="10" t="str">
        <x:v>EXECUTED</x:v>
      </x:c>
      <x:c r="I4745" s="10" t="str">
        <x:v>PARSED</x:v>
      </x:c>
      <x:c r="J4745" s="10" t="str">
        <x:v>SINGLESHOT_CAPTURED_DIAGNOSTIC_PASS</x:v>
      </x:c>
      <x:c r="K4745" s="10" t="str">
        <x:v>6d3b7e3d7b251ff708077393731317681d327da941d613eb4d06de8f912c75fe</x:v>
      </x:c>
      <x:c r="L4745" s="10" t="str">
        <x:v>historical_three</x:v>
      </x:c>
      <x:c r="M4745" s="10" t="n">
        <x:v>0</x:v>
      </x:c>
      <x:c r="N4745" s="10" t="n">
        <x:v>0</x:v>
      </x:c>
      <x:c r="O4745" s="10" t="n">
        <x:v>1</x:v>
      </x:c>
      <x:c r="P4745" s="9" t="str">
        <x:f>'CaseReview'!U373</x:f>
        <x:v>PASS</x:v>
      </x:c>
      <x:c r="Q4745" s="9" t="n">
        <x:f>IF(AND(T4745=1,G4745=P4745),1,0)</x:f>
        <x:v>0</x:v>
      </x:c>
      <x:c r="R4745" s="9" t="n">
        <x:f>IF(AND(T4745=1,G4745="PASS",P4745="FAIL"),1,0)</x:f>
        <x:v>0</x:v>
      </x:c>
      <x:c r="S4745" s="9" t="n">
        <x:f>IF(AND(T4745=1,G4745="FAIL",P4745="PASS"),1,0)</x:f>
        <x:v>1</x:v>
      </x:c>
      <x:c r="T4745" s="9" t="n">
        <x:v>1</x:v>
      </x:c>
      <x:c r="U4745" s="9" t="n">
        <x:v>152</x:v>
      </x:c>
      <x:c r="V4745" s="9" t="str">
        <x:v>MVP/SHACL_GENERATION_PIPELINE/experiments/LUNA_CONTEXTUAL_SINGLESHOT/RUN_01/runs/RUN-I2-048-20260831T143837982009Z/artifacts/attempt_01/extracted_shape.ttl</x:v>
      </x:c>
    </x:row>
    <x:row r="4746" ht="22" customHeight="1">
      <x:c r="A4746" s="10" t="str">
        <x:v>SINGLESHOT</x:v>
      </x:c>
      <x:c r="B4746" s="10" t="str">
        <x:v>I2-048</x:v>
      </x:c>
      <x:c r="C4746" s="10" t="str">
        <x:v>I2-048-H-T105</x:v>
      </x:c>
      <x:c r="D4746" s="10" t="str">
        <x:v>RUN_01</x:v>
      </x:c>
      <x:c r="E4746" s="10" t="str">
        <x:v>ORIGINAL_LEDGER</x:v>
      </x:c>
      <x:c r="F4746" s="10" t="str">
        <x:v>PASS</x:v>
      </x:c>
      <x:c r="G4746" s="10" t="str">
        <x:v>FAIL</x:v>
      </x:c>
      <x:c r="H4746" s="10" t="str">
        <x:v>EXECUTED</x:v>
      </x:c>
      <x:c r="I4746" s="10" t="str">
        <x:v>PARSED</x:v>
      </x:c>
      <x:c r="J4746" s="10" t="str">
        <x:v>SINGLESHOT_CAPTURED_DIAGNOSTIC_PASS</x:v>
      </x:c>
      <x:c r="K4746" s="10" t="str">
        <x:v>6d3b7e3d7b251ff708077393731317681d327da941d613eb4d06de8f912c75fe</x:v>
      </x:c>
      <x:c r="L4746" s="10" t="str">
        <x:v>historical_three</x:v>
      </x:c>
      <x:c r="M4746" s="10" t="n">
        <x:v>0</x:v>
      </x:c>
      <x:c r="N4746" s="10" t="n">
        <x:v>0</x:v>
      </x:c>
      <x:c r="O4746" s="10" t="n">
        <x:v>1</x:v>
      </x:c>
      <x:c r="P4746" s="9" t="str">
        <x:f>'CaseReview'!U374</x:f>
        <x:v>PASS</x:v>
      </x:c>
      <x:c r="Q4746" s="9" t="n">
        <x:f>IF(AND(T4746=1,G4746=P4746),1,0)</x:f>
        <x:v>0</x:v>
      </x:c>
      <x:c r="R4746" s="9" t="n">
        <x:f>IF(AND(T4746=1,G4746="PASS",P4746="FAIL"),1,0)</x:f>
        <x:v>0</x:v>
      </x:c>
      <x:c r="S4746" s="9" t="n">
        <x:f>IF(AND(T4746=1,G4746="FAIL",P4746="PASS"),1,0)</x:f>
        <x:v>1</x:v>
      </x:c>
      <x:c r="T4746" s="9" t="n">
        <x:v>1</x:v>
      </x:c>
      <x:c r="U4746" s="9" t="n">
        <x:v>152</x:v>
      </x:c>
      <x:c r="V4746" s="9" t="str">
        <x:v>MVP/SHACL_GENERATION_PIPELINE/experiments/LUNA_CONTEXTUAL_SINGLESHOT/RUN_01/runs/RUN-I2-048-20260831T143837982009Z/artifacts/attempt_01/extracted_shape.ttl</x:v>
      </x:c>
    </x:row>
    <x:row r="4747" ht="22" customHeight="1">
      <x:c r="A4747" s="10" t="str">
        <x:v>SINGLESHOT</x:v>
      </x:c>
      <x:c r="B4747" s="10" t="str">
        <x:v>I2-048</x:v>
      </x:c>
      <x:c r="C4747" s="10" t="str">
        <x:v>I2-048-H-T106</x:v>
      </x:c>
      <x:c r="D4747" s="10" t="str">
        <x:v>RUN_01</x:v>
      </x:c>
      <x:c r="E4747" s="10" t="str">
        <x:v>ORIGINAL_LEDGER</x:v>
      </x:c>
      <x:c r="F4747" s="10" t="str">
        <x:v>PASS</x:v>
      </x:c>
      <x:c r="G4747" s="10" t="str">
        <x:v>FAIL</x:v>
      </x:c>
      <x:c r="H4747" s="10" t="str">
        <x:v>EXECUTED</x:v>
      </x:c>
      <x:c r="I4747" s="10" t="str">
        <x:v>PARSED</x:v>
      </x:c>
      <x:c r="J4747" s="10" t="str">
        <x:v>SINGLESHOT_CAPTURED_DIAGNOSTIC_PASS</x:v>
      </x:c>
      <x:c r="K4747" s="10" t="str">
        <x:v>6d3b7e3d7b251ff708077393731317681d327da941d613eb4d06de8f912c75fe</x:v>
      </x:c>
      <x:c r="L4747" s="10" t="str">
        <x:v>historical_three</x:v>
      </x:c>
      <x:c r="M4747" s="10" t="n">
        <x:v>0</x:v>
      </x:c>
      <x:c r="N4747" s="10" t="n">
        <x:v>0</x:v>
      </x:c>
      <x:c r="O4747" s="10" t="n">
        <x:v>1</x:v>
      </x:c>
      <x:c r="P4747" s="9" t="str">
        <x:f>'CaseReview'!U375</x:f>
        <x:v>PASS</x:v>
      </x:c>
      <x:c r="Q4747" s="9" t="n">
        <x:f>IF(AND(T4747=1,G4747=P4747),1,0)</x:f>
        <x:v>0</x:v>
      </x:c>
      <x:c r="R4747" s="9" t="n">
        <x:f>IF(AND(T4747=1,G4747="PASS",P4747="FAIL"),1,0)</x:f>
        <x:v>0</x:v>
      </x:c>
      <x:c r="S4747" s="9" t="n">
        <x:f>IF(AND(T4747=1,G4747="FAIL",P4747="PASS"),1,0)</x:f>
        <x:v>1</x:v>
      </x:c>
      <x:c r="T4747" s="9" t="n">
        <x:v>1</x:v>
      </x:c>
      <x:c r="U4747" s="9" t="n">
        <x:v>152</x:v>
      </x:c>
      <x:c r="V4747" s="9" t="str">
        <x:v>MVP/SHACL_GENERATION_PIPELINE/experiments/LUNA_CONTEXTUAL_SINGLESHOT/RUN_01/runs/RUN-I2-048-20260831T143837982009Z/artifacts/attempt_01/extracted_shape.ttl</x:v>
      </x:c>
    </x:row>
    <x:row r="4748" ht="22" customHeight="1">
      <x:c r="A4748" s="10" t="str">
        <x:v>SINGLESHOT</x:v>
      </x:c>
      <x:c r="B4748" s="10" t="str">
        <x:v>I2-048</x:v>
      </x:c>
      <x:c r="C4748" s="10" t="str">
        <x:v>I2-048-H-T107</x:v>
      </x:c>
      <x:c r="D4748" s="10" t="str">
        <x:v>RUN_01</x:v>
      </x:c>
      <x:c r="E4748" s="10" t="str">
        <x:v>ORIGINAL_LEDGER</x:v>
      </x:c>
      <x:c r="F4748" s="10" t="str">
        <x:v>PASS</x:v>
      </x:c>
      <x:c r="G4748" s="10" t="str">
        <x:v>FAIL</x:v>
      </x:c>
      <x:c r="H4748" s="10" t="str">
        <x:v>EXECUTED</x:v>
      </x:c>
      <x:c r="I4748" s="10" t="str">
        <x:v>PARSED</x:v>
      </x:c>
      <x:c r="J4748" s="10" t="str">
        <x:v>SINGLESHOT_CAPTURED_DIAGNOSTIC_PASS</x:v>
      </x:c>
      <x:c r="K4748" s="10" t="str">
        <x:v>6d3b7e3d7b251ff708077393731317681d327da941d613eb4d06de8f912c75fe</x:v>
      </x:c>
      <x:c r="L4748" s="10" t="str">
        <x:v>historical_three</x:v>
      </x:c>
      <x:c r="M4748" s="10" t="n">
        <x:v>0</x:v>
      </x:c>
      <x:c r="N4748" s="10" t="n">
        <x:v>0</x:v>
      </x:c>
      <x:c r="O4748" s="10" t="n">
        <x:v>1</x:v>
      </x:c>
      <x:c r="P4748" s="9" t="str">
        <x:f>'CaseReview'!U376</x:f>
        <x:v>PASS</x:v>
      </x:c>
      <x:c r="Q4748" s="9" t="n">
        <x:f>IF(AND(T4748=1,G4748=P4748),1,0)</x:f>
        <x:v>0</x:v>
      </x:c>
      <x:c r="R4748" s="9" t="n">
        <x:f>IF(AND(T4748=1,G4748="PASS",P4748="FAIL"),1,0)</x:f>
        <x:v>0</x:v>
      </x:c>
      <x:c r="S4748" s="9" t="n">
        <x:f>IF(AND(T4748=1,G4748="FAIL",P4748="PASS"),1,0)</x:f>
        <x:v>1</x:v>
      </x:c>
      <x:c r="T4748" s="9" t="n">
        <x:v>1</x:v>
      </x:c>
      <x:c r="U4748" s="9" t="n">
        <x:v>152</x:v>
      </x:c>
      <x:c r="V4748" s="9" t="str">
        <x:v>MVP/SHACL_GENERATION_PIPELINE/experiments/LUNA_CONTEXTUAL_SINGLESHOT/RUN_01/runs/RUN-I2-048-20260831T143837982009Z/artifacts/attempt_01/extracted_shape.ttl</x:v>
      </x:c>
    </x:row>
    <x:row r="4749" ht="22" customHeight="1">
      <x:c r="A4749" s="10" t="str">
        <x:v>SINGLESHOT</x:v>
      </x:c>
      <x:c r="B4749" s="10" t="str">
        <x:v>I2-048</x:v>
      </x:c>
      <x:c r="C4749" s="10" t="str">
        <x:v>I2-048-H-T108</x:v>
      </x:c>
      <x:c r="D4749" s="10" t="str">
        <x:v>RUN_01</x:v>
      </x:c>
      <x:c r="E4749" s="10" t="str">
        <x:v>ORIGINAL_LEDGER</x:v>
      </x:c>
      <x:c r="F4749" s="10" t="str">
        <x:v>PASS</x:v>
      </x:c>
      <x:c r="G4749" s="10" t="str">
        <x:v>FAIL</x:v>
      </x:c>
      <x:c r="H4749" s="10" t="str">
        <x:v>EXECUTED</x:v>
      </x:c>
      <x:c r="I4749" s="10" t="str">
        <x:v>PARSED</x:v>
      </x:c>
      <x:c r="J4749" s="10" t="str">
        <x:v>SINGLESHOT_CAPTURED_DIAGNOSTIC_PASS</x:v>
      </x:c>
      <x:c r="K4749" s="10" t="str">
        <x:v>6d3b7e3d7b251ff708077393731317681d327da941d613eb4d06de8f912c75fe</x:v>
      </x:c>
      <x:c r="L4749" s="10" t="str">
        <x:v>historical_three</x:v>
      </x:c>
      <x:c r="M4749" s="10" t="n">
        <x:v>0</x:v>
      </x:c>
      <x:c r="N4749" s="10" t="n">
        <x:v>0</x:v>
      </x:c>
      <x:c r="O4749" s="10" t="n">
        <x:v>1</x:v>
      </x:c>
      <x:c r="P4749" s="9" t="str">
        <x:f>'CaseReview'!U377</x:f>
        <x:v>PASS</x:v>
      </x:c>
      <x:c r="Q4749" s="9" t="n">
        <x:f>IF(AND(T4749=1,G4749=P4749),1,0)</x:f>
        <x:v>0</x:v>
      </x:c>
      <x:c r="R4749" s="9" t="n">
        <x:f>IF(AND(T4749=1,G4749="PASS",P4749="FAIL"),1,0)</x:f>
        <x:v>0</x:v>
      </x:c>
      <x:c r="S4749" s="9" t="n">
        <x:f>IF(AND(T4749=1,G4749="FAIL",P4749="PASS"),1,0)</x:f>
        <x:v>1</x:v>
      </x:c>
      <x:c r="T4749" s="9" t="n">
        <x:v>1</x:v>
      </x:c>
      <x:c r="U4749" s="9" t="n">
        <x:v>152</x:v>
      </x:c>
      <x:c r="V4749" s="9" t="str">
        <x:v>MVP/SHACL_GENERATION_PIPELINE/experiments/LUNA_CONTEXTUAL_SINGLESHOT/RUN_01/runs/RUN-I2-048-20260831T143837982009Z/artifacts/attempt_01/extracted_shape.ttl</x:v>
      </x:c>
    </x:row>
    <x:row r="4750" ht="22" customHeight="1">
      <x:c r="A4750" s="10" t="str">
        <x:v>SINGLESHOT</x:v>
      </x:c>
      <x:c r="B4750" s="10" t="str">
        <x:v>I2-048</x:v>
      </x:c>
      <x:c r="C4750" s="10" t="str">
        <x:v>I2-048-H-T109</x:v>
      </x:c>
      <x:c r="D4750" s="10" t="str">
        <x:v>RUN_01</x:v>
      </x:c>
      <x:c r="E4750" s="10" t="str">
        <x:v>ORIGINAL_LEDGER</x:v>
      </x:c>
      <x:c r="F4750" s="10" t="str">
        <x:v>PASS</x:v>
      </x:c>
      <x:c r="G4750" s="10" t="str">
        <x:v>FAIL</x:v>
      </x:c>
      <x:c r="H4750" s="10" t="str">
        <x:v>EXECUTED</x:v>
      </x:c>
      <x:c r="I4750" s="10" t="str">
        <x:v>PARSED</x:v>
      </x:c>
      <x:c r="J4750" s="10" t="str">
        <x:v>SINGLESHOT_CAPTURED_DIAGNOSTIC_PASS</x:v>
      </x:c>
      <x:c r="K4750" s="10" t="str">
        <x:v>6d3b7e3d7b251ff708077393731317681d327da941d613eb4d06de8f912c75fe</x:v>
      </x:c>
      <x:c r="L4750" s="10" t="str">
        <x:v>historical_three</x:v>
      </x:c>
      <x:c r="M4750" s="10" t="n">
        <x:v>0</x:v>
      </x:c>
      <x:c r="N4750" s="10" t="n">
        <x:v>0</x:v>
      </x:c>
      <x:c r="O4750" s="10" t="n">
        <x:v>1</x:v>
      </x:c>
      <x:c r="P4750" s="9" t="str">
        <x:f>'CaseReview'!U378</x:f>
        <x:v>PASS</x:v>
      </x:c>
      <x:c r="Q4750" s="9" t="n">
        <x:f>IF(AND(T4750=1,G4750=P4750),1,0)</x:f>
        <x:v>0</x:v>
      </x:c>
      <x:c r="R4750" s="9" t="n">
        <x:f>IF(AND(T4750=1,G4750="PASS",P4750="FAIL"),1,0)</x:f>
        <x:v>0</x:v>
      </x:c>
      <x:c r="S4750" s="9" t="n">
        <x:f>IF(AND(T4750=1,G4750="FAIL",P4750="PASS"),1,0)</x:f>
        <x:v>1</x:v>
      </x:c>
      <x:c r="T4750" s="9" t="n">
        <x:v>1</x:v>
      </x:c>
      <x:c r="U4750" s="9" t="n">
        <x:v>152</x:v>
      </x:c>
      <x:c r="V4750" s="9" t="str">
        <x:v>MVP/SHACL_GENERATION_PIPELINE/experiments/LUNA_CONTEXTUAL_SINGLESHOT/RUN_01/runs/RUN-I2-048-20260831T143837982009Z/artifacts/attempt_01/extracted_shape.ttl</x:v>
      </x:c>
    </x:row>
    <x:row r="4751" ht="22" customHeight="1">
      <x:c r="A4751" s="10" t="str">
        <x:v>SINGLESHOT</x:v>
      </x:c>
      <x:c r="B4751" s="10" t="str">
        <x:v>I2-048</x:v>
      </x:c>
      <x:c r="C4751" s="10" t="str">
        <x:v>I2-048-H-T110</x:v>
      </x:c>
      <x:c r="D4751" s="10" t="str">
        <x:v>RUN_01</x:v>
      </x:c>
      <x:c r="E4751" s="10" t="str">
        <x:v>ORIGINAL_LEDGER</x:v>
      </x:c>
      <x:c r="F4751" s="10" t="str">
        <x:v>PASS</x:v>
      </x:c>
      <x:c r="G4751" s="10" t="str">
        <x:v>FAIL</x:v>
      </x:c>
      <x:c r="H4751" s="10" t="str">
        <x:v>EXECUTED</x:v>
      </x:c>
      <x:c r="I4751" s="10" t="str">
        <x:v>PARSED</x:v>
      </x:c>
      <x:c r="J4751" s="10" t="str">
        <x:v>SINGLESHOT_CAPTURED_DIAGNOSTIC_PASS</x:v>
      </x:c>
      <x:c r="K4751" s="10" t="str">
        <x:v>6d3b7e3d7b251ff708077393731317681d327da941d613eb4d06de8f912c75fe</x:v>
      </x:c>
      <x:c r="L4751" s="10" t="str">
        <x:v>historical_three</x:v>
      </x:c>
      <x:c r="M4751" s="10" t="n">
        <x:v>0</x:v>
      </x:c>
      <x:c r="N4751" s="10" t="n">
        <x:v>0</x:v>
      </x:c>
      <x:c r="O4751" s="10" t="n">
        <x:v>1</x:v>
      </x:c>
      <x:c r="P4751" s="9" t="str">
        <x:f>'CaseReview'!U379</x:f>
        <x:v>PASS</x:v>
      </x:c>
      <x:c r="Q4751" s="9" t="n">
        <x:f>IF(AND(T4751=1,G4751=P4751),1,0)</x:f>
        <x:v>0</x:v>
      </x:c>
      <x:c r="R4751" s="9" t="n">
        <x:f>IF(AND(T4751=1,G4751="PASS",P4751="FAIL"),1,0)</x:f>
        <x:v>0</x:v>
      </x:c>
      <x:c r="S4751" s="9" t="n">
        <x:f>IF(AND(T4751=1,G4751="FAIL",P4751="PASS"),1,0)</x:f>
        <x:v>1</x:v>
      </x:c>
      <x:c r="T4751" s="9" t="n">
        <x:v>1</x:v>
      </x:c>
      <x:c r="U4751" s="9" t="n">
        <x:v>152</x:v>
      </x:c>
      <x:c r="V4751" s="9" t="str">
        <x:v>MVP/SHACL_GENERATION_PIPELINE/experiments/LUNA_CONTEXTUAL_SINGLESHOT/RUN_01/runs/RUN-I2-048-20260831T143837982009Z/artifacts/attempt_01/extracted_shape.ttl</x:v>
      </x:c>
    </x:row>
    <x:row r="4752" ht="22" customHeight="1">
      <x:c r="A4752" s="10" t="str">
        <x:v>SINGLESHOT</x:v>
      </x:c>
      <x:c r="B4752" s="10" t="str">
        <x:v>I2-048</x:v>
      </x:c>
      <x:c r="C4752" s="10" t="str">
        <x:v>I2-048-H-T111</x:v>
      </x:c>
      <x:c r="D4752" s="10" t="str">
        <x:v>RUN_01</x:v>
      </x:c>
      <x:c r="E4752" s="10" t="str">
        <x:v>ORIGINAL_LEDGER</x:v>
      </x:c>
      <x:c r="F4752" s="10" t="str">
        <x:v>PASS</x:v>
      </x:c>
      <x:c r="G4752" s="10" t="str">
        <x:v>FAIL</x:v>
      </x:c>
      <x:c r="H4752" s="10" t="str">
        <x:v>EXECUTED</x:v>
      </x:c>
      <x:c r="I4752" s="10" t="str">
        <x:v>PARSED</x:v>
      </x:c>
      <x:c r="J4752" s="10" t="str">
        <x:v>SINGLESHOT_CAPTURED_DIAGNOSTIC_PASS</x:v>
      </x:c>
      <x:c r="K4752" s="10" t="str">
        <x:v>6d3b7e3d7b251ff708077393731317681d327da941d613eb4d06de8f912c75fe</x:v>
      </x:c>
      <x:c r="L4752" s="10" t="str">
        <x:v>historical_three</x:v>
      </x:c>
      <x:c r="M4752" s="10" t="n">
        <x:v>0</x:v>
      </x:c>
      <x:c r="N4752" s="10" t="n">
        <x:v>0</x:v>
      </x:c>
      <x:c r="O4752" s="10" t="n">
        <x:v>1</x:v>
      </x:c>
      <x:c r="P4752" s="9" t="str">
        <x:f>'CaseReview'!U380</x:f>
        <x:v>PASS</x:v>
      </x:c>
      <x:c r="Q4752" s="9" t="n">
        <x:f>IF(AND(T4752=1,G4752=P4752),1,0)</x:f>
        <x:v>0</x:v>
      </x:c>
      <x:c r="R4752" s="9" t="n">
        <x:f>IF(AND(T4752=1,G4752="PASS",P4752="FAIL"),1,0)</x:f>
        <x:v>0</x:v>
      </x:c>
      <x:c r="S4752" s="9" t="n">
        <x:f>IF(AND(T4752=1,G4752="FAIL",P4752="PASS"),1,0)</x:f>
        <x:v>1</x:v>
      </x:c>
      <x:c r="T4752" s="9" t="n">
        <x:v>1</x:v>
      </x:c>
      <x:c r="U4752" s="9" t="n">
        <x:v>152</x:v>
      </x:c>
      <x:c r="V4752" s="9" t="str">
        <x:v>MVP/SHACL_GENERATION_PIPELINE/experiments/LUNA_CONTEXTUAL_SINGLESHOT/RUN_01/runs/RUN-I2-048-20260831T143837982009Z/artifacts/attempt_01/extracted_shape.ttl</x:v>
      </x:c>
    </x:row>
    <x:row r="4753" ht="22" customHeight="1">
      <x:c r="A4753" s="10" t="str">
        <x:v>SINGLESHOT</x:v>
      </x:c>
      <x:c r="B4753" s="10" t="str">
        <x:v>I2-048</x:v>
      </x:c>
      <x:c r="C4753" s="10" t="str">
        <x:v>I2-048-H-T112</x:v>
      </x:c>
      <x:c r="D4753" s="10" t="str">
        <x:v>RUN_01</x:v>
      </x:c>
      <x:c r="E4753" s="10" t="str">
        <x:v>ORIGINAL_LEDGER</x:v>
      </x:c>
      <x:c r="F4753" s="10" t="str">
        <x:v>PASS</x:v>
      </x:c>
      <x:c r="G4753" s="10" t="str">
        <x:v>FAIL</x:v>
      </x:c>
      <x:c r="H4753" s="10" t="str">
        <x:v>EXECUTED</x:v>
      </x:c>
      <x:c r="I4753" s="10" t="str">
        <x:v>PARSED</x:v>
      </x:c>
      <x:c r="J4753" s="10" t="str">
        <x:v>SINGLESHOT_CAPTURED_DIAGNOSTIC_PASS</x:v>
      </x:c>
      <x:c r="K4753" s="10" t="str">
        <x:v>6d3b7e3d7b251ff708077393731317681d327da941d613eb4d06de8f912c75fe</x:v>
      </x:c>
      <x:c r="L4753" s="10" t="str">
        <x:v>historical_three</x:v>
      </x:c>
      <x:c r="M4753" s="10" t="n">
        <x:v>0</x:v>
      </x:c>
      <x:c r="N4753" s="10" t="n">
        <x:v>0</x:v>
      </x:c>
      <x:c r="O4753" s="10" t="n">
        <x:v>1</x:v>
      </x:c>
      <x:c r="P4753" s="9" t="str">
        <x:f>'CaseReview'!U381</x:f>
        <x:v>PASS</x:v>
      </x:c>
      <x:c r="Q4753" s="9" t="n">
        <x:f>IF(AND(T4753=1,G4753=P4753),1,0)</x:f>
        <x:v>0</x:v>
      </x:c>
      <x:c r="R4753" s="9" t="n">
        <x:f>IF(AND(T4753=1,G4753="PASS",P4753="FAIL"),1,0)</x:f>
        <x:v>0</x:v>
      </x:c>
      <x:c r="S4753" s="9" t="n">
        <x:f>IF(AND(T4753=1,G4753="FAIL",P4753="PASS"),1,0)</x:f>
        <x:v>1</x:v>
      </x:c>
      <x:c r="T4753" s="9" t="n">
        <x:v>1</x:v>
      </x:c>
      <x:c r="U4753" s="9" t="n">
        <x:v>152</x:v>
      </x:c>
      <x:c r="V4753" s="9" t="str">
        <x:v>MVP/SHACL_GENERATION_PIPELINE/experiments/LUNA_CONTEXTUAL_SINGLESHOT/RUN_01/runs/RUN-I2-048-20260831T143837982009Z/artifacts/attempt_01/extracted_shape.ttl</x:v>
      </x:c>
    </x:row>
    <x:row r="4754" ht="22" customHeight="1">
      <x:c r="A4754" s="10" t="str">
        <x:v>SINGLESHOT</x:v>
      </x:c>
      <x:c r="B4754" s="10" t="str">
        <x:v>I2-048</x:v>
      </x:c>
      <x:c r="C4754" s="10" t="str">
        <x:v>I2-048-H-T113</x:v>
      </x:c>
      <x:c r="D4754" s="10" t="str">
        <x:v>RUN_01</x:v>
      </x:c>
      <x:c r="E4754" s="10" t="str">
        <x:v>ORIGINAL_LEDGER</x:v>
      </x:c>
      <x:c r="F4754" s="10" t="str">
        <x:v>PASS</x:v>
      </x:c>
      <x:c r="G4754" s="10" t="str">
        <x:v>FAIL</x:v>
      </x:c>
      <x:c r="H4754" s="10" t="str">
        <x:v>EXECUTED</x:v>
      </x:c>
      <x:c r="I4754" s="10" t="str">
        <x:v>PARSED</x:v>
      </x:c>
      <x:c r="J4754" s="10" t="str">
        <x:v>SINGLESHOT_CAPTURED_DIAGNOSTIC_PASS</x:v>
      </x:c>
      <x:c r="K4754" s="10" t="str">
        <x:v>6d3b7e3d7b251ff708077393731317681d327da941d613eb4d06de8f912c75fe</x:v>
      </x:c>
      <x:c r="L4754" s="10" t="str">
        <x:v>historical_three</x:v>
      </x:c>
      <x:c r="M4754" s="10" t="n">
        <x:v>0</x:v>
      </x:c>
      <x:c r="N4754" s="10" t="n">
        <x:v>0</x:v>
      </x:c>
      <x:c r="O4754" s="10" t="n">
        <x:v>1</x:v>
      </x:c>
      <x:c r="P4754" s="9" t="str">
        <x:f>'CaseReview'!U382</x:f>
        <x:v>PASS</x:v>
      </x:c>
      <x:c r="Q4754" s="9" t="n">
        <x:f>IF(AND(T4754=1,G4754=P4754),1,0)</x:f>
        <x:v>0</x:v>
      </x:c>
      <x:c r="R4754" s="9" t="n">
        <x:f>IF(AND(T4754=1,G4754="PASS",P4754="FAIL"),1,0)</x:f>
        <x:v>0</x:v>
      </x:c>
      <x:c r="S4754" s="9" t="n">
        <x:f>IF(AND(T4754=1,G4754="FAIL",P4754="PASS"),1,0)</x:f>
        <x:v>1</x:v>
      </x:c>
      <x:c r="T4754" s="9" t="n">
        <x:v>1</x:v>
      </x:c>
      <x:c r="U4754" s="9" t="n">
        <x:v>152</x:v>
      </x:c>
      <x:c r="V4754" s="9" t="str">
        <x:v>MVP/SHACL_GENERATION_PIPELINE/experiments/LUNA_CONTEXTUAL_SINGLESHOT/RUN_01/runs/RUN-I2-048-20260831T143837982009Z/artifacts/attempt_01/extracted_shape.ttl</x:v>
      </x:c>
    </x:row>
    <x:row r="4755" ht="22" customHeight="1">
      <x:c r="A4755" s="10" t="str">
        <x:v>SINGLESHOT</x:v>
      </x:c>
      <x:c r="B4755" s="10" t="str">
        <x:v>I2-048</x:v>
      </x:c>
      <x:c r="C4755" s="10" t="str">
        <x:v>I2-048-H-T114</x:v>
      </x:c>
      <x:c r="D4755" s="10" t="str">
        <x:v>RUN_01</x:v>
      </x:c>
      <x:c r="E4755" s="10" t="str">
        <x:v>ORIGINAL_LEDGER</x:v>
      </x:c>
      <x:c r="F4755" s="10" t="str">
        <x:v>PASS</x:v>
      </x:c>
      <x:c r="G4755" s="10" t="str">
        <x:v>FAIL</x:v>
      </x:c>
      <x:c r="H4755" s="10" t="str">
        <x:v>EXECUTED</x:v>
      </x:c>
      <x:c r="I4755" s="10" t="str">
        <x:v>PARSED</x:v>
      </x:c>
      <x:c r="J4755" s="10" t="str">
        <x:v>SINGLESHOT_CAPTURED_DIAGNOSTIC_PASS</x:v>
      </x:c>
      <x:c r="K4755" s="10" t="str">
        <x:v>6d3b7e3d7b251ff708077393731317681d327da941d613eb4d06de8f912c75fe</x:v>
      </x:c>
      <x:c r="L4755" s="10" t="str">
        <x:v>historical_three</x:v>
      </x:c>
      <x:c r="M4755" s="10" t="n">
        <x:v>0</x:v>
      </x:c>
      <x:c r="N4755" s="10" t="n">
        <x:v>0</x:v>
      </x:c>
      <x:c r="O4755" s="10" t="n">
        <x:v>1</x:v>
      </x:c>
      <x:c r="P4755" s="9" t="str">
        <x:f>'CaseReview'!U383</x:f>
        <x:v>PASS</x:v>
      </x:c>
      <x:c r="Q4755" s="9" t="n">
        <x:f>IF(AND(T4755=1,G4755=P4755),1,0)</x:f>
        <x:v>0</x:v>
      </x:c>
      <x:c r="R4755" s="9" t="n">
        <x:f>IF(AND(T4755=1,G4755="PASS",P4755="FAIL"),1,0)</x:f>
        <x:v>0</x:v>
      </x:c>
      <x:c r="S4755" s="9" t="n">
        <x:f>IF(AND(T4755=1,G4755="FAIL",P4755="PASS"),1,0)</x:f>
        <x:v>1</x:v>
      </x:c>
      <x:c r="T4755" s="9" t="n">
        <x:v>1</x:v>
      </x:c>
      <x:c r="U4755" s="9" t="n">
        <x:v>152</x:v>
      </x:c>
      <x:c r="V4755" s="9" t="str">
        <x:v>MVP/SHACL_GENERATION_PIPELINE/experiments/LUNA_CONTEXTUAL_SINGLESHOT/RUN_01/runs/RUN-I2-048-20260831T143837982009Z/artifacts/attempt_01/extracted_shape.ttl</x:v>
      </x:c>
    </x:row>
    <x:row r="4756" ht="22" customHeight="1">
      <x:c r="A4756" s="10" t="str">
        <x:v>SINGLESHOT</x:v>
      </x:c>
      <x:c r="B4756" s="10" t="str">
        <x:v>I2-048</x:v>
      </x:c>
      <x:c r="C4756" s="10" t="str">
        <x:v>I2-048-H-T115</x:v>
      </x:c>
      <x:c r="D4756" s="10" t="str">
        <x:v>RUN_01</x:v>
      </x:c>
      <x:c r="E4756" s="10" t="str">
        <x:v>ORIGINAL_LEDGER</x:v>
      </x:c>
      <x:c r="F4756" s="10" t="str">
        <x:v>PASS</x:v>
      </x:c>
      <x:c r="G4756" s="10" t="str">
        <x:v>FAIL</x:v>
      </x:c>
      <x:c r="H4756" s="10" t="str">
        <x:v>EXECUTED</x:v>
      </x:c>
      <x:c r="I4756" s="10" t="str">
        <x:v>PARSED</x:v>
      </x:c>
      <x:c r="J4756" s="10" t="str">
        <x:v>SINGLESHOT_CAPTURED_DIAGNOSTIC_PASS</x:v>
      </x:c>
      <x:c r="K4756" s="10" t="str">
        <x:v>6d3b7e3d7b251ff708077393731317681d327da941d613eb4d06de8f912c75fe</x:v>
      </x:c>
      <x:c r="L4756" s="10" t="str">
        <x:v>historical_three</x:v>
      </x:c>
      <x:c r="M4756" s="10" t="n">
        <x:v>0</x:v>
      </x:c>
      <x:c r="N4756" s="10" t="n">
        <x:v>0</x:v>
      </x:c>
      <x:c r="O4756" s="10" t="n">
        <x:v>1</x:v>
      </x:c>
      <x:c r="P4756" s="9" t="str">
        <x:f>'CaseReview'!U384</x:f>
        <x:v>PASS</x:v>
      </x:c>
      <x:c r="Q4756" s="9" t="n">
        <x:f>IF(AND(T4756=1,G4756=P4756),1,0)</x:f>
        <x:v>0</x:v>
      </x:c>
      <x:c r="R4756" s="9" t="n">
        <x:f>IF(AND(T4756=1,G4756="PASS",P4756="FAIL"),1,0)</x:f>
        <x:v>0</x:v>
      </x:c>
      <x:c r="S4756" s="9" t="n">
        <x:f>IF(AND(T4756=1,G4756="FAIL",P4756="PASS"),1,0)</x:f>
        <x:v>1</x:v>
      </x:c>
      <x:c r="T4756" s="9" t="n">
        <x:v>1</x:v>
      </x:c>
      <x:c r="U4756" s="9" t="n">
        <x:v>152</x:v>
      </x:c>
      <x:c r="V4756" s="9" t="str">
        <x:v>MVP/SHACL_GENERATION_PIPELINE/experiments/LUNA_CONTEXTUAL_SINGLESHOT/RUN_01/runs/RUN-I2-048-20260831T143837982009Z/artifacts/attempt_01/extracted_shape.ttl</x:v>
      </x:c>
    </x:row>
    <x:row r="4757" ht="22" customHeight="1">
      <x:c r="A4757" s="10" t="str">
        <x:v>SINGLESHOT</x:v>
      </x:c>
      <x:c r="B4757" s="10" t="str">
        <x:v>I2-048</x:v>
      </x:c>
      <x:c r="C4757" s="10" t="str">
        <x:v>I2-048-H-T116</x:v>
      </x:c>
      <x:c r="D4757" s="10" t="str">
        <x:v>RUN_01</x:v>
      </x:c>
      <x:c r="E4757" s="10" t="str">
        <x:v>ORIGINAL_LEDGER</x:v>
      </x:c>
      <x:c r="F4757" s="10" t="str">
        <x:v>PASS</x:v>
      </x:c>
      <x:c r="G4757" s="10" t="str">
        <x:v>FAIL</x:v>
      </x:c>
      <x:c r="H4757" s="10" t="str">
        <x:v>EXECUTED</x:v>
      </x:c>
      <x:c r="I4757" s="10" t="str">
        <x:v>PARSED</x:v>
      </x:c>
      <x:c r="J4757" s="10" t="str">
        <x:v>SINGLESHOT_CAPTURED_DIAGNOSTIC_PASS</x:v>
      </x:c>
      <x:c r="K4757" s="10" t="str">
        <x:v>6d3b7e3d7b251ff708077393731317681d327da941d613eb4d06de8f912c75fe</x:v>
      </x:c>
      <x:c r="L4757" s="10" t="str">
        <x:v>historical_three</x:v>
      </x:c>
      <x:c r="M4757" s="10" t="n">
        <x:v>0</x:v>
      </x:c>
      <x:c r="N4757" s="10" t="n">
        <x:v>0</x:v>
      </x:c>
      <x:c r="O4757" s="10" t="n">
        <x:v>1</x:v>
      </x:c>
      <x:c r="P4757" s="9" t="str">
        <x:f>'CaseReview'!U385</x:f>
        <x:v>PASS</x:v>
      </x:c>
      <x:c r="Q4757" s="9" t="n">
        <x:f>IF(AND(T4757=1,G4757=P4757),1,0)</x:f>
        <x:v>0</x:v>
      </x:c>
      <x:c r="R4757" s="9" t="n">
        <x:f>IF(AND(T4757=1,G4757="PASS",P4757="FAIL"),1,0)</x:f>
        <x:v>0</x:v>
      </x:c>
      <x:c r="S4757" s="9" t="n">
        <x:f>IF(AND(T4757=1,G4757="FAIL",P4757="PASS"),1,0)</x:f>
        <x:v>1</x:v>
      </x:c>
      <x:c r="T4757" s="9" t="n">
        <x:v>1</x:v>
      </x:c>
      <x:c r="U4757" s="9" t="n">
        <x:v>152</x:v>
      </x:c>
      <x:c r="V4757" s="9" t="str">
        <x:v>MVP/SHACL_GENERATION_PIPELINE/experiments/LUNA_CONTEXTUAL_SINGLESHOT/RUN_01/runs/RUN-I2-048-20260831T143837982009Z/artifacts/attempt_01/extracted_shape.ttl</x:v>
      </x:c>
    </x:row>
    <x:row r="4758" ht="22" customHeight="1">
      <x:c r="A4758" s="10" t="str">
        <x:v>SINGLESHOT</x:v>
      </x:c>
      <x:c r="B4758" s="10" t="str">
        <x:v>I2-048</x:v>
      </x:c>
      <x:c r="C4758" s="10" t="str">
        <x:v>I2-048-H-T117</x:v>
      </x:c>
      <x:c r="D4758" s="10" t="str">
        <x:v>RUN_01</x:v>
      </x:c>
      <x:c r="E4758" s="10" t="str">
        <x:v>ORIGINAL_LEDGER</x:v>
      </x:c>
      <x:c r="F4758" s="10" t="str">
        <x:v>PASS</x:v>
      </x:c>
      <x:c r="G4758" s="10" t="str">
        <x:v>FAIL</x:v>
      </x:c>
      <x:c r="H4758" s="10" t="str">
        <x:v>EXECUTED</x:v>
      </x:c>
      <x:c r="I4758" s="10" t="str">
        <x:v>PARSED</x:v>
      </x:c>
      <x:c r="J4758" s="10" t="str">
        <x:v>SINGLESHOT_CAPTURED_DIAGNOSTIC_PASS</x:v>
      </x:c>
      <x:c r="K4758" s="10" t="str">
        <x:v>6d3b7e3d7b251ff708077393731317681d327da941d613eb4d06de8f912c75fe</x:v>
      </x:c>
      <x:c r="L4758" s="10" t="str">
        <x:v>historical_three</x:v>
      </x:c>
      <x:c r="M4758" s="10" t="n">
        <x:v>0</x:v>
      </x:c>
      <x:c r="N4758" s="10" t="n">
        <x:v>0</x:v>
      </x:c>
      <x:c r="O4758" s="10" t="n">
        <x:v>1</x:v>
      </x:c>
      <x:c r="P4758" s="9" t="str">
        <x:f>'CaseReview'!U386</x:f>
        <x:v>PASS</x:v>
      </x:c>
      <x:c r="Q4758" s="9" t="n">
        <x:f>IF(AND(T4758=1,G4758=P4758),1,0)</x:f>
        <x:v>0</x:v>
      </x:c>
      <x:c r="R4758" s="9" t="n">
        <x:f>IF(AND(T4758=1,G4758="PASS",P4758="FAIL"),1,0)</x:f>
        <x:v>0</x:v>
      </x:c>
      <x:c r="S4758" s="9" t="n">
        <x:f>IF(AND(T4758=1,G4758="FAIL",P4758="PASS"),1,0)</x:f>
        <x:v>1</x:v>
      </x:c>
      <x:c r="T4758" s="9" t="n">
        <x:v>1</x:v>
      </x:c>
      <x:c r="U4758" s="9" t="n">
        <x:v>152</x:v>
      </x:c>
      <x:c r="V4758" s="9" t="str">
        <x:v>MVP/SHACL_GENERATION_PIPELINE/experiments/LUNA_CONTEXTUAL_SINGLESHOT/RUN_01/runs/RUN-I2-048-20260831T143837982009Z/artifacts/attempt_01/extracted_shape.ttl</x:v>
      </x:c>
    </x:row>
    <x:row r="4759" ht="22" customHeight="1">
      <x:c r="A4759" s="10" t="str">
        <x:v>SINGLESHOT</x:v>
      </x:c>
      <x:c r="B4759" s="10" t="str">
        <x:v>I2-048</x:v>
      </x:c>
      <x:c r="C4759" s="10" t="str">
        <x:v>I2-048-H-T118</x:v>
      </x:c>
      <x:c r="D4759" s="10" t="str">
        <x:v>RUN_01</x:v>
      </x:c>
      <x:c r="E4759" s="10" t="str">
        <x:v>ORIGINAL_LEDGER</x:v>
      </x:c>
      <x:c r="F4759" s="10" t="str">
        <x:v>PASS</x:v>
      </x:c>
      <x:c r="G4759" s="10" t="str">
        <x:v>FAIL</x:v>
      </x:c>
      <x:c r="H4759" s="10" t="str">
        <x:v>EXECUTED</x:v>
      </x:c>
      <x:c r="I4759" s="10" t="str">
        <x:v>PARSED</x:v>
      </x:c>
      <x:c r="J4759" s="10" t="str">
        <x:v>SINGLESHOT_CAPTURED_DIAGNOSTIC_PASS</x:v>
      </x:c>
      <x:c r="K4759" s="10" t="str">
        <x:v>6d3b7e3d7b251ff708077393731317681d327da941d613eb4d06de8f912c75fe</x:v>
      </x:c>
      <x:c r="L4759" s="10" t="str">
        <x:v>historical_three</x:v>
      </x:c>
      <x:c r="M4759" s="10" t="n">
        <x:v>0</x:v>
      </x:c>
      <x:c r="N4759" s="10" t="n">
        <x:v>0</x:v>
      </x:c>
      <x:c r="O4759" s="10" t="n">
        <x:v>1</x:v>
      </x:c>
      <x:c r="P4759" s="9" t="str">
        <x:f>'CaseReview'!U387</x:f>
        <x:v>PASS</x:v>
      </x:c>
      <x:c r="Q4759" s="9" t="n">
        <x:f>IF(AND(T4759=1,G4759=P4759),1,0)</x:f>
        <x:v>0</x:v>
      </x:c>
      <x:c r="R4759" s="9" t="n">
        <x:f>IF(AND(T4759=1,G4759="PASS",P4759="FAIL"),1,0)</x:f>
        <x:v>0</x:v>
      </x:c>
      <x:c r="S4759" s="9" t="n">
        <x:f>IF(AND(T4759=1,G4759="FAIL",P4759="PASS"),1,0)</x:f>
        <x:v>1</x:v>
      </x:c>
      <x:c r="T4759" s="9" t="n">
        <x:v>1</x:v>
      </x:c>
      <x:c r="U4759" s="9" t="n">
        <x:v>152</x:v>
      </x:c>
      <x:c r="V4759" s="9" t="str">
        <x:v>MVP/SHACL_GENERATION_PIPELINE/experiments/LUNA_CONTEXTUAL_SINGLESHOT/RUN_01/runs/RUN-I2-048-20260831T143837982009Z/artifacts/attempt_01/extracted_shape.ttl</x:v>
      </x:c>
    </x:row>
    <x:row r="4760" ht="22" customHeight="1">
      <x:c r="A4760" s="10" t="str">
        <x:v>SINGLESHOT</x:v>
      </x:c>
      <x:c r="B4760" s="10" t="str">
        <x:v>I2-048</x:v>
      </x:c>
      <x:c r="C4760" s="10" t="str">
        <x:v>I2-048-H-T119</x:v>
      </x:c>
      <x:c r="D4760" s="10" t="str">
        <x:v>RUN_01</x:v>
      </x:c>
      <x:c r="E4760" s="10" t="str">
        <x:v>ORIGINAL_LEDGER</x:v>
      </x:c>
      <x:c r="F4760" s="10" t="str">
        <x:v>PASS</x:v>
      </x:c>
      <x:c r="G4760" s="10" t="str">
        <x:v>FAIL</x:v>
      </x:c>
      <x:c r="H4760" s="10" t="str">
        <x:v>EXECUTED</x:v>
      </x:c>
      <x:c r="I4760" s="10" t="str">
        <x:v>PARSED</x:v>
      </x:c>
      <x:c r="J4760" s="10" t="str">
        <x:v>SINGLESHOT_CAPTURED_DIAGNOSTIC_PASS</x:v>
      </x:c>
      <x:c r="K4760" s="10" t="str">
        <x:v>6d3b7e3d7b251ff708077393731317681d327da941d613eb4d06de8f912c75fe</x:v>
      </x:c>
      <x:c r="L4760" s="10" t="str">
        <x:v>historical_three</x:v>
      </x:c>
      <x:c r="M4760" s="10" t="n">
        <x:v>0</x:v>
      </x:c>
      <x:c r="N4760" s="10" t="n">
        <x:v>0</x:v>
      </x:c>
      <x:c r="O4760" s="10" t="n">
        <x:v>1</x:v>
      </x:c>
      <x:c r="P4760" s="9" t="str">
        <x:f>'CaseReview'!U388</x:f>
        <x:v>PASS</x:v>
      </x:c>
      <x:c r="Q4760" s="9" t="n">
        <x:f>IF(AND(T4760=1,G4760=P4760),1,0)</x:f>
        <x:v>0</x:v>
      </x:c>
      <x:c r="R4760" s="9" t="n">
        <x:f>IF(AND(T4760=1,G4760="PASS",P4760="FAIL"),1,0)</x:f>
        <x:v>0</x:v>
      </x:c>
      <x:c r="S4760" s="9" t="n">
        <x:f>IF(AND(T4760=1,G4760="FAIL",P4760="PASS"),1,0)</x:f>
        <x:v>1</x:v>
      </x:c>
      <x:c r="T4760" s="9" t="n">
        <x:v>1</x:v>
      </x:c>
      <x:c r="U4760" s="9" t="n">
        <x:v>152</x:v>
      </x:c>
      <x:c r="V4760" s="9" t="str">
        <x:v>MVP/SHACL_GENERATION_PIPELINE/experiments/LUNA_CONTEXTUAL_SINGLESHOT/RUN_01/runs/RUN-I2-048-20260831T143837982009Z/artifacts/attempt_01/extracted_shape.ttl</x:v>
      </x:c>
    </x:row>
    <x:row r="4761" ht="22" customHeight="1">
      <x:c r="A4761" s="10" t="str">
        <x:v>SINGLESHOT</x:v>
      </x:c>
      <x:c r="B4761" s="10" t="str">
        <x:v>I2-048</x:v>
      </x:c>
      <x:c r="C4761" s="10" t="str">
        <x:v>I2-048-H-T120</x:v>
      </x:c>
      <x:c r="D4761" s="10" t="str">
        <x:v>RUN_01</x:v>
      </x:c>
      <x:c r="E4761" s="10" t="str">
        <x:v>ORIGINAL_LEDGER</x:v>
      </x:c>
      <x:c r="F4761" s="10" t="str">
        <x:v>PASS</x:v>
      </x:c>
      <x:c r="G4761" s="10" t="str">
        <x:v>FAIL</x:v>
      </x:c>
      <x:c r="H4761" s="10" t="str">
        <x:v>EXECUTED</x:v>
      </x:c>
      <x:c r="I4761" s="10" t="str">
        <x:v>PARSED</x:v>
      </x:c>
      <x:c r="J4761" s="10" t="str">
        <x:v>SINGLESHOT_CAPTURED_DIAGNOSTIC_PASS</x:v>
      </x:c>
      <x:c r="K4761" s="10" t="str">
        <x:v>6d3b7e3d7b251ff708077393731317681d327da941d613eb4d06de8f912c75fe</x:v>
      </x:c>
      <x:c r="L4761" s="10" t="str">
        <x:v>historical_three</x:v>
      </x:c>
      <x:c r="M4761" s="10" t="n">
        <x:v>0</x:v>
      </x:c>
      <x:c r="N4761" s="10" t="n">
        <x:v>0</x:v>
      </x:c>
      <x:c r="O4761" s="10" t="n">
        <x:v>1</x:v>
      </x:c>
      <x:c r="P4761" s="9" t="str">
        <x:f>'CaseReview'!U389</x:f>
        <x:v>PASS</x:v>
      </x:c>
      <x:c r="Q4761" s="9" t="n">
        <x:f>IF(AND(T4761=1,G4761=P4761),1,0)</x:f>
        <x:v>0</x:v>
      </x:c>
      <x:c r="R4761" s="9" t="n">
        <x:f>IF(AND(T4761=1,G4761="PASS",P4761="FAIL"),1,0)</x:f>
        <x:v>0</x:v>
      </x:c>
      <x:c r="S4761" s="9" t="n">
        <x:f>IF(AND(T4761=1,G4761="FAIL",P4761="PASS"),1,0)</x:f>
        <x:v>1</x:v>
      </x:c>
      <x:c r="T4761" s="9" t="n">
        <x:v>1</x:v>
      </x:c>
      <x:c r="U4761" s="9" t="n">
        <x:v>152</x:v>
      </x:c>
      <x:c r="V4761" s="9" t="str">
        <x:v>MVP/SHACL_GENERATION_PIPELINE/experiments/LUNA_CONTEXTUAL_SINGLESHOT/RUN_01/runs/RUN-I2-048-20260831T143837982009Z/artifacts/attempt_01/extracted_shape.ttl</x:v>
      </x:c>
    </x:row>
    <x:row r="4762" ht="22" customHeight="1">
      <x:c r="A4762" s="10" t="str">
        <x:v>SINGLESHOT</x:v>
      </x:c>
      <x:c r="B4762" s="10" t="str">
        <x:v>I2-048</x:v>
      </x:c>
      <x:c r="C4762" s="10" t="str">
        <x:v>I2-048-H-T121</x:v>
      </x:c>
      <x:c r="D4762" s="10" t="str">
        <x:v>RUN_01</x:v>
      </x:c>
      <x:c r="E4762" s="10" t="str">
        <x:v>ORIGINAL_LEDGER</x:v>
      </x:c>
      <x:c r="F4762" s="10" t="str">
        <x:v>PASS</x:v>
      </x:c>
      <x:c r="G4762" s="10" t="str">
        <x:v>FAIL</x:v>
      </x:c>
      <x:c r="H4762" s="10" t="str">
        <x:v>EXECUTED</x:v>
      </x:c>
      <x:c r="I4762" s="10" t="str">
        <x:v>PARSED</x:v>
      </x:c>
      <x:c r="J4762" s="10" t="str">
        <x:v>SINGLESHOT_CAPTURED_DIAGNOSTIC_PASS</x:v>
      </x:c>
      <x:c r="K4762" s="10" t="str">
        <x:v>6d3b7e3d7b251ff708077393731317681d327da941d613eb4d06de8f912c75fe</x:v>
      </x:c>
      <x:c r="L4762" s="10" t="str">
        <x:v>historical_three</x:v>
      </x:c>
      <x:c r="M4762" s="10" t="n">
        <x:v>0</x:v>
      </x:c>
      <x:c r="N4762" s="10" t="n">
        <x:v>0</x:v>
      </x:c>
      <x:c r="O4762" s="10" t="n">
        <x:v>1</x:v>
      </x:c>
      <x:c r="P4762" s="9" t="str">
        <x:f>'CaseReview'!U390</x:f>
        <x:v>PASS</x:v>
      </x:c>
      <x:c r="Q4762" s="9" t="n">
        <x:f>IF(AND(T4762=1,G4762=P4762),1,0)</x:f>
        <x:v>0</x:v>
      </x:c>
      <x:c r="R4762" s="9" t="n">
        <x:f>IF(AND(T4762=1,G4762="PASS",P4762="FAIL"),1,0)</x:f>
        <x:v>0</x:v>
      </x:c>
      <x:c r="S4762" s="9" t="n">
        <x:f>IF(AND(T4762=1,G4762="FAIL",P4762="PASS"),1,0)</x:f>
        <x:v>1</x:v>
      </x:c>
      <x:c r="T4762" s="9" t="n">
        <x:v>1</x:v>
      </x:c>
      <x:c r="U4762" s="9" t="n">
        <x:v>152</x:v>
      </x:c>
      <x:c r="V4762" s="9" t="str">
        <x:v>MVP/SHACL_GENERATION_PIPELINE/experiments/LUNA_CONTEXTUAL_SINGLESHOT/RUN_01/runs/RUN-I2-048-20260831T143837982009Z/artifacts/attempt_01/extracted_shape.ttl</x:v>
      </x:c>
    </x:row>
    <x:row r="4763" ht="22" customHeight="1">
      <x:c r="A4763" s="10" t="str">
        <x:v>SINGLESHOT</x:v>
      </x:c>
      <x:c r="B4763" s="10" t="str">
        <x:v>I2-048</x:v>
      </x:c>
      <x:c r="C4763" s="10" t="str">
        <x:v>I2-048-H-T122</x:v>
      </x:c>
      <x:c r="D4763" s="10" t="str">
        <x:v>RUN_01</x:v>
      </x:c>
      <x:c r="E4763" s="10" t="str">
        <x:v>ORIGINAL_LEDGER</x:v>
      </x:c>
      <x:c r="F4763" s="10" t="str">
        <x:v>PASS</x:v>
      </x:c>
      <x:c r="G4763" s="10" t="str">
        <x:v>FAIL</x:v>
      </x:c>
      <x:c r="H4763" s="10" t="str">
        <x:v>EXECUTED</x:v>
      </x:c>
      <x:c r="I4763" s="10" t="str">
        <x:v>PARSED</x:v>
      </x:c>
      <x:c r="J4763" s="10" t="str">
        <x:v>SINGLESHOT_CAPTURED_DIAGNOSTIC_PASS</x:v>
      </x:c>
      <x:c r="K4763" s="10" t="str">
        <x:v>6d3b7e3d7b251ff708077393731317681d327da941d613eb4d06de8f912c75fe</x:v>
      </x:c>
      <x:c r="L4763" s="10" t="str">
        <x:v>historical_three</x:v>
      </x:c>
      <x:c r="M4763" s="10" t="n">
        <x:v>0</x:v>
      </x:c>
      <x:c r="N4763" s="10" t="n">
        <x:v>0</x:v>
      </x:c>
      <x:c r="O4763" s="10" t="n">
        <x:v>1</x:v>
      </x:c>
      <x:c r="P4763" s="9" t="str">
        <x:f>'CaseReview'!U391</x:f>
        <x:v>PASS</x:v>
      </x:c>
      <x:c r="Q4763" s="9" t="n">
        <x:f>IF(AND(T4763=1,G4763=P4763),1,0)</x:f>
        <x:v>0</x:v>
      </x:c>
      <x:c r="R4763" s="9" t="n">
        <x:f>IF(AND(T4763=1,G4763="PASS",P4763="FAIL"),1,0)</x:f>
        <x:v>0</x:v>
      </x:c>
      <x:c r="S4763" s="9" t="n">
        <x:f>IF(AND(T4763=1,G4763="FAIL",P4763="PASS"),1,0)</x:f>
        <x:v>1</x:v>
      </x:c>
      <x:c r="T4763" s="9" t="n">
        <x:v>1</x:v>
      </x:c>
      <x:c r="U4763" s="9" t="n">
        <x:v>152</x:v>
      </x:c>
      <x:c r="V4763" s="9" t="str">
        <x:v>MVP/SHACL_GENERATION_PIPELINE/experiments/LUNA_CONTEXTUAL_SINGLESHOT/RUN_01/runs/RUN-I2-048-20260831T143837982009Z/artifacts/attempt_01/extracted_shape.ttl</x:v>
      </x:c>
    </x:row>
    <x:row r="4764" ht="22" customHeight="1">
      <x:c r="A4764" s="10" t="str">
        <x:v>SINGLESHOT</x:v>
      </x:c>
      <x:c r="B4764" s="10" t="str">
        <x:v>I2-048</x:v>
      </x:c>
      <x:c r="C4764" s="10" t="str">
        <x:v>I2-048-H-T123</x:v>
      </x:c>
      <x:c r="D4764" s="10" t="str">
        <x:v>RUN_01</x:v>
      </x:c>
      <x:c r="E4764" s="10" t="str">
        <x:v>ORIGINAL_LEDGER</x:v>
      </x:c>
      <x:c r="F4764" s="10" t="str">
        <x:v>PASS</x:v>
      </x:c>
      <x:c r="G4764" s="10" t="str">
        <x:v>FAIL</x:v>
      </x:c>
      <x:c r="H4764" s="10" t="str">
        <x:v>EXECUTED</x:v>
      </x:c>
      <x:c r="I4764" s="10" t="str">
        <x:v>PARSED</x:v>
      </x:c>
      <x:c r="J4764" s="10" t="str">
        <x:v>SINGLESHOT_CAPTURED_DIAGNOSTIC_PASS</x:v>
      </x:c>
      <x:c r="K4764" s="10" t="str">
        <x:v>6d3b7e3d7b251ff708077393731317681d327da941d613eb4d06de8f912c75fe</x:v>
      </x:c>
      <x:c r="L4764" s="10" t="str">
        <x:v>historical_three</x:v>
      </x:c>
      <x:c r="M4764" s="10" t="n">
        <x:v>0</x:v>
      </x:c>
      <x:c r="N4764" s="10" t="n">
        <x:v>0</x:v>
      </x:c>
      <x:c r="O4764" s="10" t="n">
        <x:v>1</x:v>
      </x:c>
      <x:c r="P4764" s="9" t="str">
        <x:f>'CaseReview'!U392</x:f>
        <x:v>PASS</x:v>
      </x:c>
      <x:c r="Q4764" s="9" t="n">
        <x:f>IF(AND(T4764=1,G4764=P4764),1,0)</x:f>
        <x:v>0</x:v>
      </x:c>
      <x:c r="R4764" s="9" t="n">
        <x:f>IF(AND(T4764=1,G4764="PASS",P4764="FAIL"),1,0)</x:f>
        <x:v>0</x:v>
      </x:c>
      <x:c r="S4764" s="9" t="n">
        <x:f>IF(AND(T4764=1,G4764="FAIL",P4764="PASS"),1,0)</x:f>
        <x:v>1</x:v>
      </x:c>
      <x:c r="T4764" s="9" t="n">
        <x:v>1</x:v>
      </x:c>
      <x:c r="U4764" s="9" t="n">
        <x:v>152</x:v>
      </x:c>
      <x:c r="V4764" s="9" t="str">
        <x:v>MVP/SHACL_GENERATION_PIPELINE/experiments/LUNA_CONTEXTUAL_SINGLESHOT/RUN_01/runs/RUN-I2-048-20260831T143837982009Z/artifacts/attempt_01/extracted_shape.ttl</x:v>
      </x:c>
    </x:row>
    <x:row r="4765" ht="22" customHeight="1">
      <x:c r="A4765" s="10" t="str">
        <x:v>SINGLESHOT</x:v>
      </x:c>
      <x:c r="B4765" s="10" t="str">
        <x:v>I2-048</x:v>
      </x:c>
      <x:c r="C4765" s="10" t="str">
        <x:v>I2-048-H-T124</x:v>
      </x:c>
      <x:c r="D4765" s="10" t="str">
        <x:v>RUN_01</x:v>
      </x:c>
      <x:c r="E4765" s="10" t="str">
        <x:v>ORIGINAL_LEDGER</x:v>
      </x:c>
      <x:c r="F4765" s="10" t="str">
        <x:v>PASS</x:v>
      </x:c>
      <x:c r="G4765" s="10" t="str">
        <x:v>FAIL</x:v>
      </x:c>
      <x:c r="H4765" s="10" t="str">
        <x:v>EXECUTED</x:v>
      </x:c>
      <x:c r="I4765" s="10" t="str">
        <x:v>PARSED</x:v>
      </x:c>
      <x:c r="J4765" s="10" t="str">
        <x:v>SINGLESHOT_CAPTURED_DIAGNOSTIC_PASS</x:v>
      </x:c>
      <x:c r="K4765" s="10" t="str">
        <x:v>6d3b7e3d7b251ff708077393731317681d327da941d613eb4d06de8f912c75fe</x:v>
      </x:c>
      <x:c r="L4765" s="10" t="str">
        <x:v>historical_three</x:v>
      </x:c>
      <x:c r="M4765" s="10" t="n">
        <x:v>0</x:v>
      </x:c>
      <x:c r="N4765" s="10" t="n">
        <x:v>0</x:v>
      </x:c>
      <x:c r="O4765" s="10" t="n">
        <x:v>1</x:v>
      </x:c>
      <x:c r="P4765" s="9" t="str">
        <x:f>'CaseReview'!U393</x:f>
        <x:v>PASS</x:v>
      </x:c>
      <x:c r="Q4765" s="9" t="n">
        <x:f>IF(AND(T4765=1,G4765=P4765),1,0)</x:f>
        <x:v>0</x:v>
      </x:c>
      <x:c r="R4765" s="9" t="n">
        <x:f>IF(AND(T4765=1,G4765="PASS",P4765="FAIL"),1,0)</x:f>
        <x:v>0</x:v>
      </x:c>
      <x:c r="S4765" s="9" t="n">
        <x:f>IF(AND(T4765=1,G4765="FAIL",P4765="PASS"),1,0)</x:f>
        <x:v>1</x:v>
      </x:c>
      <x:c r="T4765" s="9" t="n">
        <x:v>1</x:v>
      </x:c>
      <x:c r="U4765" s="9" t="n">
        <x:v>152</x:v>
      </x:c>
      <x:c r="V4765" s="9" t="str">
        <x:v>MVP/SHACL_GENERATION_PIPELINE/experiments/LUNA_CONTEXTUAL_SINGLESHOT/RUN_01/runs/RUN-I2-048-20260831T143837982009Z/artifacts/attempt_01/extracted_shape.ttl</x:v>
      </x:c>
    </x:row>
    <x:row r="4766" ht="22" customHeight="1">
      <x:c r="A4766" s="10" t="str">
        <x:v>SINGLESHOT</x:v>
      </x:c>
      <x:c r="B4766" s="10" t="str">
        <x:v>I2-048</x:v>
      </x:c>
      <x:c r="C4766" s="10" t="str">
        <x:v>I2-048-H-T125</x:v>
      </x:c>
      <x:c r="D4766" s="10" t="str">
        <x:v>RUN_01</x:v>
      </x:c>
      <x:c r="E4766" s="10" t="str">
        <x:v>ORIGINAL_LEDGER</x:v>
      </x:c>
      <x:c r="F4766" s="10" t="str">
        <x:v>PASS</x:v>
      </x:c>
      <x:c r="G4766" s="10" t="str">
        <x:v>FAIL</x:v>
      </x:c>
      <x:c r="H4766" s="10" t="str">
        <x:v>EXECUTED</x:v>
      </x:c>
      <x:c r="I4766" s="10" t="str">
        <x:v>PARSED</x:v>
      </x:c>
      <x:c r="J4766" s="10" t="str">
        <x:v>SINGLESHOT_CAPTURED_DIAGNOSTIC_PASS</x:v>
      </x:c>
      <x:c r="K4766" s="10" t="str">
        <x:v>6d3b7e3d7b251ff708077393731317681d327da941d613eb4d06de8f912c75fe</x:v>
      </x:c>
      <x:c r="L4766" s="10" t="str">
        <x:v>historical_three</x:v>
      </x:c>
      <x:c r="M4766" s="10" t="n">
        <x:v>0</x:v>
      </x:c>
      <x:c r="N4766" s="10" t="n">
        <x:v>0</x:v>
      </x:c>
      <x:c r="O4766" s="10" t="n">
        <x:v>1</x:v>
      </x:c>
      <x:c r="P4766" s="9" t="str">
        <x:f>'CaseReview'!U394</x:f>
        <x:v>PASS</x:v>
      </x:c>
      <x:c r="Q4766" s="9" t="n">
        <x:f>IF(AND(T4766=1,G4766=P4766),1,0)</x:f>
        <x:v>0</x:v>
      </x:c>
      <x:c r="R4766" s="9" t="n">
        <x:f>IF(AND(T4766=1,G4766="PASS",P4766="FAIL"),1,0)</x:f>
        <x:v>0</x:v>
      </x:c>
      <x:c r="S4766" s="9" t="n">
        <x:f>IF(AND(T4766=1,G4766="FAIL",P4766="PASS"),1,0)</x:f>
        <x:v>1</x:v>
      </x:c>
      <x:c r="T4766" s="9" t="n">
        <x:v>1</x:v>
      </x:c>
      <x:c r="U4766" s="9" t="n">
        <x:v>152</x:v>
      </x:c>
      <x:c r="V4766" s="9" t="str">
        <x:v>MVP/SHACL_GENERATION_PIPELINE/experiments/LUNA_CONTEXTUAL_SINGLESHOT/RUN_01/runs/RUN-I2-048-20260831T143837982009Z/artifacts/attempt_01/extracted_shape.ttl</x:v>
      </x:c>
    </x:row>
    <x:row r="4767" ht="22" customHeight="1">
      <x:c r="A4767" s="10" t="str">
        <x:v>SINGLESHOT</x:v>
      </x:c>
      <x:c r="B4767" s="10" t="str">
        <x:v>I2-048</x:v>
      </x:c>
      <x:c r="C4767" s="10" t="str">
        <x:v>I2-048-H-T126</x:v>
      </x:c>
      <x:c r="D4767" s="10" t="str">
        <x:v>RUN_01</x:v>
      </x:c>
      <x:c r="E4767" s="10" t="str">
        <x:v>ORIGINAL_LEDGER</x:v>
      </x:c>
      <x:c r="F4767" s="10" t="str">
        <x:v>PASS</x:v>
      </x:c>
      <x:c r="G4767" s="10" t="str">
        <x:v>FAIL</x:v>
      </x:c>
      <x:c r="H4767" s="10" t="str">
        <x:v>EXECUTED</x:v>
      </x:c>
      <x:c r="I4767" s="10" t="str">
        <x:v>PARSED</x:v>
      </x:c>
      <x:c r="J4767" s="10" t="str">
        <x:v>SINGLESHOT_CAPTURED_DIAGNOSTIC_PASS</x:v>
      </x:c>
      <x:c r="K4767" s="10" t="str">
        <x:v>6d3b7e3d7b251ff708077393731317681d327da941d613eb4d06de8f912c75fe</x:v>
      </x:c>
      <x:c r="L4767" s="10" t="str">
        <x:v>historical_three</x:v>
      </x:c>
      <x:c r="M4767" s="10" t="n">
        <x:v>0</x:v>
      </x:c>
      <x:c r="N4767" s="10" t="n">
        <x:v>0</x:v>
      </x:c>
      <x:c r="O4767" s="10" t="n">
        <x:v>1</x:v>
      </x:c>
      <x:c r="P4767" s="9" t="str">
        <x:f>'CaseReview'!U395</x:f>
        <x:v>PASS</x:v>
      </x:c>
      <x:c r="Q4767" s="9" t="n">
        <x:f>IF(AND(T4767=1,G4767=P4767),1,0)</x:f>
        <x:v>0</x:v>
      </x:c>
      <x:c r="R4767" s="9" t="n">
        <x:f>IF(AND(T4767=1,G4767="PASS",P4767="FAIL"),1,0)</x:f>
        <x:v>0</x:v>
      </x:c>
      <x:c r="S4767" s="9" t="n">
        <x:f>IF(AND(T4767=1,G4767="FAIL",P4767="PASS"),1,0)</x:f>
        <x:v>1</x:v>
      </x:c>
      <x:c r="T4767" s="9" t="n">
        <x:v>1</x:v>
      </x:c>
      <x:c r="U4767" s="9" t="n">
        <x:v>152</x:v>
      </x:c>
      <x:c r="V4767" s="9" t="str">
        <x:v>MVP/SHACL_GENERATION_PIPELINE/experiments/LUNA_CONTEXTUAL_SINGLESHOT/RUN_01/runs/RUN-I2-048-20260831T143837982009Z/artifacts/attempt_01/extracted_shape.ttl</x:v>
      </x:c>
    </x:row>
    <x:row r="4768" ht="22" customHeight="1">
      <x:c r="A4768" s="10" t="str">
        <x:v>SINGLESHOT</x:v>
      </x:c>
      <x:c r="B4768" s="10" t="str">
        <x:v>I2-050</x:v>
      </x:c>
      <x:c r="C4768" s="10" t="str">
        <x:v>I2-050-I-F01</x:v>
      </x:c>
      <x:c r="D4768" s="10" t="str">
        <x:v>RUN_01</x:v>
      </x:c>
      <x:c r="E4768" s="10" t="str">
        <x:v>ORIGINAL_LEDGER</x:v>
      </x:c>
      <x:c r="F4768" s="10" t="str">
        <x:v>FAIL</x:v>
      </x:c>
      <x:c r="G4768" s="10" t="str">
        <x:v>FAIL</x:v>
      </x:c>
      <x:c r="H4768" s="10" t="str">
        <x:v>EXECUTED</x:v>
      </x:c>
      <x:c r="I4768" s="10" t="str">
        <x:v>PARSED</x:v>
      </x:c>
      <x:c r="J4768" s="10" t="str">
        <x:v>SINGLESHOT_CAPTURED_DIAGNOSTIC_PASS</x:v>
      </x:c>
      <x:c r="K4768" s="10" t="str">
        <x:v>c884cd7645890de24883769382d600a060aa670af514c9de281c6f0d32e387ea</x:v>
      </x:c>
      <x:c r="L4768" s="10" t="str">
        <x:v>historical_three</x:v>
      </x:c>
      <x:c r="M4768" s="10" t="n">
        <x:v>1</x:v>
      </x:c>
      <x:c r="N4768" s="10" t="n">
        <x:v>0</x:v>
      </x:c>
      <x:c r="O4768" s="10" t="n">
        <x:v>0</x:v>
      </x:c>
      <x:c r="P4768" s="9" t="str">
        <x:f>'CaseReview'!U396</x:f>
        <x:v>FAIL</x:v>
      </x:c>
      <x:c r="Q4768" s="9" t="n">
        <x:f>IF(AND(T4768=1,G4768=P4768),1,0)</x:f>
        <x:v>1</x:v>
      </x:c>
      <x:c r="R4768" s="9" t="n">
        <x:f>IF(AND(T4768=1,G4768="PASS",P4768="FAIL"),1,0)</x:f>
        <x:v>0</x:v>
      </x:c>
      <x:c r="S4768" s="9" t="n">
        <x:f>IF(AND(T4768=1,G4768="FAIL",P4768="PASS"),1,0)</x:f>
        <x:v>0</x:v>
      </x:c>
      <x:c r="T4768" s="9" t="n">
        <x:v>1</x:v>
      </x:c>
      <x:c r="U4768" s="9" t="n">
        <x:v>14</x:v>
      </x:c>
      <x:c r="V4768" s="9" t="str">
        <x:v>MVP/SHACL_GENERATION_PIPELINE/experiments/LUNA_CONTEXTUAL_SINGLESHOT/RUN_01/runs/RUN-I2-050-20260831T143926300782Z/artifacts/attempt_01/extracted_shape.ttl</x:v>
      </x:c>
    </x:row>
    <x:row r="4769" ht="22" customHeight="1">
      <x:c r="A4769" s="10" t="str">
        <x:v>SINGLESHOT</x:v>
      </x:c>
      <x:c r="B4769" s="10" t="str">
        <x:v>I2-050</x:v>
      </x:c>
      <x:c r="C4769" s="10" t="str">
        <x:v>I2-050-I-F02</x:v>
      </x:c>
      <x:c r="D4769" s="10" t="str">
        <x:v>RUN_01</x:v>
      </x:c>
      <x:c r="E4769" s="10" t="str">
        <x:v>ORIGINAL_LEDGER</x:v>
      </x:c>
      <x:c r="F4769" s="10" t="str">
        <x:v>FAIL</x:v>
      </x:c>
      <x:c r="G4769" s="10" t="str">
        <x:v>FAIL</x:v>
      </x:c>
      <x:c r="H4769" s="10" t="str">
        <x:v>EXECUTED</x:v>
      </x:c>
      <x:c r="I4769" s="10" t="str">
        <x:v>PARSED</x:v>
      </x:c>
      <x:c r="J4769" s="10" t="str">
        <x:v>SINGLESHOT_CAPTURED_DIAGNOSTIC_PASS</x:v>
      </x:c>
      <x:c r="K4769" s="10" t="str">
        <x:v>c884cd7645890de24883769382d600a060aa670af514c9de281c6f0d32e387ea</x:v>
      </x:c>
      <x:c r="L4769" s="10" t="str">
        <x:v>historical_three</x:v>
      </x:c>
      <x:c r="M4769" s="10" t="n">
        <x:v>1</x:v>
      </x:c>
      <x:c r="N4769" s="10" t="n">
        <x:v>0</x:v>
      </x:c>
      <x:c r="O4769" s="10" t="n">
        <x:v>0</x:v>
      </x:c>
      <x:c r="P4769" s="9" t="str">
        <x:f>'CaseReview'!U397</x:f>
        <x:v>FAIL</x:v>
      </x:c>
      <x:c r="Q4769" s="9" t="n">
        <x:f>IF(AND(T4769=1,G4769=P4769),1,0)</x:f>
        <x:v>1</x:v>
      </x:c>
      <x:c r="R4769" s="9" t="n">
        <x:f>IF(AND(T4769=1,G4769="PASS",P4769="FAIL"),1,0)</x:f>
        <x:v>0</x:v>
      </x:c>
      <x:c r="S4769" s="9" t="n">
        <x:f>IF(AND(T4769=1,G4769="FAIL",P4769="PASS"),1,0)</x:f>
        <x:v>0</x:v>
      </x:c>
      <x:c r="T4769" s="9" t="n">
        <x:v>1</x:v>
      </x:c>
      <x:c r="U4769" s="9" t="n">
        <x:v>14</x:v>
      </x:c>
      <x:c r="V4769" s="9" t="str">
        <x:v>MVP/SHACL_GENERATION_PIPELINE/experiments/LUNA_CONTEXTUAL_SINGLESHOT/RUN_01/runs/RUN-I2-050-20260831T143926300782Z/artifacts/attempt_01/extracted_shape.ttl</x:v>
      </x:c>
    </x:row>
    <x:row r="4770" ht="22" customHeight="1">
      <x:c r="A4770" s="10" t="str">
        <x:v>SINGLESHOT</x:v>
      </x:c>
      <x:c r="B4770" s="10" t="str">
        <x:v>I2-050</x:v>
      </x:c>
      <x:c r="C4770" s="10" t="str">
        <x:v>I2-050-I-F03</x:v>
      </x:c>
      <x:c r="D4770" s="10" t="str">
        <x:v>RUN_01</x:v>
      </x:c>
      <x:c r="E4770" s="10" t="str">
        <x:v>ORIGINAL_LEDGER</x:v>
      </x:c>
      <x:c r="F4770" s="10" t="str">
        <x:v>FAIL</x:v>
      </x:c>
      <x:c r="G4770" s="10" t="str">
        <x:v>FAIL</x:v>
      </x:c>
      <x:c r="H4770" s="10" t="str">
        <x:v>EXECUTED</x:v>
      </x:c>
      <x:c r="I4770" s="10" t="str">
        <x:v>PARSED</x:v>
      </x:c>
      <x:c r="J4770" s="10" t="str">
        <x:v>SINGLESHOT_CAPTURED_DIAGNOSTIC_PASS</x:v>
      </x:c>
      <x:c r="K4770" s="10" t="str">
        <x:v>c884cd7645890de24883769382d600a060aa670af514c9de281c6f0d32e387ea</x:v>
      </x:c>
      <x:c r="L4770" s="10" t="str">
        <x:v>historical_three</x:v>
      </x:c>
      <x:c r="M4770" s="10" t="n">
        <x:v>1</x:v>
      </x:c>
      <x:c r="N4770" s="10" t="n">
        <x:v>0</x:v>
      </x:c>
      <x:c r="O4770" s="10" t="n">
        <x:v>0</x:v>
      </x:c>
      <x:c r="P4770" s="9" t="str">
        <x:f>'CaseReview'!U398</x:f>
        <x:v>FAIL</x:v>
      </x:c>
      <x:c r="Q4770" s="9" t="n">
        <x:f>IF(AND(T4770=1,G4770=P4770),1,0)</x:f>
        <x:v>1</x:v>
      </x:c>
      <x:c r="R4770" s="9" t="n">
        <x:f>IF(AND(T4770=1,G4770="PASS",P4770="FAIL"),1,0)</x:f>
        <x:v>0</x:v>
      </x:c>
      <x:c r="S4770" s="9" t="n">
        <x:f>IF(AND(T4770=1,G4770="FAIL",P4770="PASS"),1,0)</x:f>
        <x:v>0</x:v>
      </x:c>
      <x:c r="T4770" s="9" t="n">
        <x:v>1</x:v>
      </x:c>
      <x:c r="U4770" s="9" t="n">
        <x:v>14</x:v>
      </x:c>
      <x:c r="V4770" s="9" t="str">
        <x:v>MVP/SHACL_GENERATION_PIPELINE/experiments/LUNA_CONTEXTUAL_SINGLESHOT/RUN_01/runs/RUN-I2-050-20260831T143926300782Z/artifacts/attempt_01/extracted_shape.ttl</x:v>
      </x:c>
    </x:row>
    <x:row r="4771" ht="22" customHeight="1">
      <x:c r="A4771" s="10" t="str">
        <x:v>SINGLESHOT</x:v>
      </x:c>
      <x:c r="B4771" s="10" t="str">
        <x:v>I2-050</x:v>
      </x:c>
      <x:c r="C4771" s="10" t="str">
        <x:v>I2-050-I-F04</x:v>
      </x:c>
      <x:c r="D4771" s="10" t="str">
        <x:v>RUN_01</x:v>
      </x:c>
      <x:c r="E4771" s="10" t="str">
        <x:v>ORIGINAL_LEDGER</x:v>
      </x:c>
      <x:c r="F4771" s="10" t="str">
        <x:v>FAIL</x:v>
      </x:c>
      <x:c r="G4771" s="10" t="str">
        <x:v>FAIL</x:v>
      </x:c>
      <x:c r="H4771" s="10" t="str">
        <x:v>EXECUTED</x:v>
      </x:c>
      <x:c r="I4771" s="10" t="str">
        <x:v>PARSED</x:v>
      </x:c>
      <x:c r="J4771" s="10" t="str">
        <x:v>SINGLESHOT_CAPTURED_DIAGNOSTIC_PASS</x:v>
      </x:c>
      <x:c r="K4771" s="10" t="str">
        <x:v>c884cd7645890de24883769382d600a060aa670af514c9de281c6f0d32e387ea</x:v>
      </x:c>
      <x:c r="L4771" s="10" t="str">
        <x:v>historical_three</x:v>
      </x:c>
      <x:c r="M4771" s="10" t="n">
        <x:v>1</x:v>
      </x:c>
      <x:c r="N4771" s="10" t="n">
        <x:v>0</x:v>
      </x:c>
      <x:c r="O4771" s="10" t="n">
        <x:v>0</x:v>
      </x:c>
      <x:c r="P4771" s="9" t="str">
        <x:f>'CaseReview'!U399</x:f>
        <x:v>FAIL</x:v>
      </x:c>
      <x:c r="Q4771" s="9" t="n">
        <x:f>IF(AND(T4771=1,G4771=P4771),1,0)</x:f>
        <x:v>1</x:v>
      </x:c>
      <x:c r="R4771" s="9" t="n">
        <x:f>IF(AND(T4771=1,G4771="PASS",P4771="FAIL"),1,0)</x:f>
        <x:v>0</x:v>
      </x:c>
      <x:c r="S4771" s="9" t="n">
        <x:f>IF(AND(T4771=1,G4771="FAIL",P4771="PASS"),1,0)</x:f>
        <x:v>0</x:v>
      </x:c>
      <x:c r="T4771" s="9" t="n">
        <x:v>1</x:v>
      </x:c>
      <x:c r="U4771" s="9" t="n">
        <x:v>14</x:v>
      </x:c>
      <x:c r="V4771" s="9" t="str">
        <x:v>MVP/SHACL_GENERATION_PIPELINE/experiments/LUNA_CONTEXTUAL_SINGLESHOT/RUN_01/runs/RUN-I2-050-20260831T143926300782Z/artifacts/attempt_01/extracted_shape.ttl</x:v>
      </x:c>
    </x:row>
    <x:row r="4772" ht="22" customHeight="1">
      <x:c r="A4772" s="10" t="str">
        <x:v>SINGLESHOT</x:v>
      </x:c>
      <x:c r="B4772" s="10" t="str">
        <x:v>I2-050</x:v>
      </x:c>
      <x:c r="C4772" s="10" t="str">
        <x:v>I2-050-I-F05</x:v>
      </x:c>
      <x:c r="D4772" s="10" t="str">
        <x:v>RUN_01</x:v>
      </x:c>
      <x:c r="E4772" s="10" t="str">
        <x:v>ORIGINAL_LEDGER</x:v>
      </x:c>
      <x:c r="F4772" s="10" t="str">
        <x:v>FAIL</x:v>
      </x:c>
      <x:c r="G4772" s="10" t="str">
        <x:v>FAIL</x:v>
      </x:c>
      <x:c r="H4772" s="10" t="str">
        <x:v>EXECUTED</x:v>
      </x:c>
      <x:c r="I4772" s="10" t="str">
        <x:v>PARSED</x:v>
      </x:c>
      <x:c r="J4772" s="10" t="str">
        <x:v>SINGLESHOT_CAPTURED_DIAGNOSTIC_PASS</x:v>
      </x:c>
      <x:c r="K4772" s="10" t="str">
        <x:v>c884cd7645890de24883769382d600a060aa670af514c9de281c6f0d32e387ea</x:v>
      </x:c>
      <x:c r="L4772" s="10" t="str">
        <x:v>historical_three</x:v>
      </x:c>
      <x:c r="M4772" s="10" t="n">
        <x:v>1</x:v>
      </x:c>
      <x:c r="N4772" s="10" t="n">
        <x:v>0</x:v>
      </x:c>
      <x:c r="O4772" s="10" t="n">
        <x:v>0</x:v>
      </x:c>
      <x:c r="P4772" s="9" t="str">
        <x:f>'CaseReview'!U400</x:f>
        <x:v>FAIL</x:v>
      </x:c>
      <x:c r="Q4772" s="9" t="n">
        <x:f>IF(AND(T4772=1,G4772=P4772),1,0)</x:f>
        <x:v>1</x:v>
      </x:c>
      <x:c r="R4772" s="9" t="n">
        <x:f>IF(AND(T4772=1,G4772="PASS",P4772="FAIL"),1,0)</x:f>
        <x:v>0</x:v>
      </x:c>
      <x:c r="S4772" s="9" t="n">
        <x:f>IF(AND(T4772=1,G4772="FAIL",P4772="PASS"),1,0)</x:f>
        <x:v>0</x:v>
      </x:c>
      <x:c r="T4772" s="9" t="n">
        <x:v>1</x:v>
      </x:c>
      <x:c r="U4772" s="9" t="n">
        <x:v>14</x:v>
      </x:c>
      <x:c r="V4772" s="9" t="str">
        <x:v>MVP/SHACL_GENERATION_PIPELINE/experiments/LUNA_CONTEXTUAL_SINGLESHOT/RUN_01/runs/RUN-I2-050-20260831T143926300782Z/artifacts/attempt_01/extracted_shape.ttl</x:v>
      </x:c>
    </x:row>
    <x:row r="4773" ht="22" customHeight="1">
      <x:c r="A4773" s="10" t="str">
        <x:v>SINGLESHOT</x:v>
      </x:c>
      <x:c r="B4773" s="10" t="str">
        <x:v>I2-050</x:v>
      </x:c>
      <x:c r="C4773" s="10" t="str">
        <x:v>I2-050-I-F06</x:v>
      </x:c>
      <x:c r="D4773" s="10" t="str">
        <x:v>RUN_01</x:v>
      </x:c>
      <x:c r="E4773" s="10" t="str">
        <x:v>ORIGINAL_LEDGER</x:v>
      </x:c>
      <x:c r="F4773" s="10" t="str">
        <x:v>FAIL</x:v>
      </x:c>
      <x:c r="G4773" s="10" t="str">
        <x:v>FAIL</x:v>
      </x:c>
      <x:c r="H4773" s="10" t="str">
        <x:v>EXECUTED</x:v>
      </x:c>
      <x:c r="I4773" s="10" t="str">
        <x:v>PARSED</x:v>
      </x:c>
      <x:c r="J4773" s="10" t="str">
        <x:v>SINGLESHOT_CAPTURED_DIAGNOSTIC_PASS</x:v>
      </x:c>
      <x:c r="K4773" s="10" t="str">
        <x:v>c884cd7645890de24883769382d600a060aa670af514c9de281c6f0d32e387ea</x:v>
      </x:c>
      <x:c r="L4773" s="10" t="str">
        <x:v>historical_three</x:v>
      </x:c>
      <x:c r="M4773" s="10" t="n">
        <x:v>1</x:v>
      </x:c>
      <x:c r="N4773" s="10" t="n">
        <x:v>0</x:v>
      </x:c>
      <x:c r="O4773" s="10" t="n">
        <x:v>0</x:v>
      </x:c>
      <x:c r="P4773" s="9" t="str">
        <x:f>'CaseReview'!U401</x:f>
        <x:v>FAIL</x:v>
      </x:c>
      <x:c r="Q4773" s="9" t="n">
        <x:f>IF(AND(T4773=1,G4773=P4773),1,0)</x:f>
        <x:v>1</x:v>
      </x:c>
      <x:c r="R4773" s="9" t="n">
        <x:f>IF(AND(T4773=1,G4773="PASS",P4773="FAIL"),1,0)</x:f>
        <x:v>0</x:v>
      </x:c>
      <x:c r="S4773" s="9" t="n">
        <x:f>IF(AND(T4773=1,G4773="FAIL",P4773="PASS"),1,0)</x:f>
        <x:v>0</x:v>
      </x:c>
      <x:c r="T4773" s="9" t="n">
        <x:v>1</x:v>
      </x:c>
      <x:c r="U4773" s="9" t="n">
        <x:v>14</x:v>
      </x:c>
      <x:c r="V4773" s="9" t="str">
        <x:v>MVP/SHACL_GENERATION_PIPELINE/experiments/LUNA_CONTEXTUAL_SINGLESHOT/RUN_01/runs/RUN-I2-050-20260831T143926300782Z/artifacts/attempt_01/extracted_shape.ttl</x:v>
      </x:c>
    </x:row>
    <x:row r="4774" ht="22" customHeight="1">
      <x:c r="A4774" s="10" t="str">
        <x:v>SINGLESHOT</x:v>
      </x:c>
      <x:c r="B4774" s="10" t="str">
        <x:v>I2-050</x:v>
      </x:c>
      <x:c r="C4774" s="10" t="str">
        <x:v>I2-050-I-F07</x:v>
      </x:c>
      <x:c r="D4774" s="10" t="str">
        <x:v>RUN_01</x:v>
      </x:c>
      <x:c r="E4774" s="10" t="str">
        <x:v>ORIGINAL_LEDGER</x:v>
      </x:c>
      <x:c r="F4774" s="10" t="str">
        <x:v>FAIL</x:v>
      </x:c>
      <x:c r="G4774" s="10" t="str">
        <x:v>FAIL</x:v>
      </x:c>
      <x:c r="H4774" s="10" t="str">
        <x:v>EXECUTED</x:v>
      </x:c>
      <x:c r="I4774" s="10" t="str">
        <x:v>PARSED</x:v>
      </x:c>
      <x:c r="J4774" s="10" t="str">
        <x:v>SINGLESHOT_CAPTURED_DIAGNOSTIC_PASS</x:v>
      </x:c>
      <x:c r="K4774" s="10" t="str">
        <x:v>c884cd7645890de24883769382d600a060aa670af514c9de281c6f0d32e387ea</x:v>
      </x:c>
      <x:c r="L4774" s="10" t="str">
        <x:v>historical_three</x:v>
      </x:c>
      <x:c r="M4774" s="10" t="n">
        <x:v>1</x:v>
      </x:c>
      <x:c r="N4774" s="10" t="n">
        <x:v>0</x:v>
      </x:c>
      <x:c r="O4774" s="10" t="n">
        <x:v>0</x:v>
      </x:c>
      <x:c r="P4774" s="9" t="str">
        <x:f>'CaseReview'!U402</x:f>
        <x:v>FAIL</x:v>
      </x:c>
      <x:c r="Q4774" s="9" t="n">
        <x:f>IF(AND(T4774=1,G4774=P4774),1,0)</x:f>
        <x:v>1</x:v>
      </x:c>
      <x:c r="R4774" s="9" t="n">
        <x:f>IF(AND(T4774=1,G4774="PASS",P4774="FAIL"),1,0)</x:f>
        <x:v>0</x:v>
      </x:c>
      <x:c r="S4774" s="9" t="n">
        <x:f>IF(AND(T4774=1,G4774="FAIL",P4774="PASS"),1,0)</x:f>
        <x:v>0</x:v>
      </x:c>
      <x:c r="T4774" s="9" t="n">
        <x:v>1</x:v>
      </x:c>
      <x:c r="U4774" s="9" t="n">
        <x:v>14</x:v>
      </x:c>
      <x:c r="V4774" s="9" t="str">
        <x:v>MVP/SHACL_GENERATION_PIPELINE/experiments/LUNA_CONTEXTUAL_SINGLESHOT/RUN_01/runs/RUN-I2-050-20260831T143926300782Z/artifacts/attempt_01/extracted_shape.ttl</x:v>
      </x:c>
    </x:row>
    <x:row r="4775" ht="22" customHeight="1">
      <x:c r="A4775" s="10" t="str">
        <x:v>SINGLESHOT</x:v>
      </x:c>
      <x:c r="B4775" s="10" t="str">
        <x:v>I2-050</x:v>
      </x:c>
      <x:c r="C4775" s="10" t="str">
        <x:v>I2-050-I-F08</x:v>
      </x:c>
      <x:c r="D4775" s="10" t="str">
        <x:v>RUN_01</x:v>
      </x:c>
      <x:c r="E4775" s="10" t="str">
        <x:v>ORIGINAL_LEDGER</x:v>
      </x:c>
      <x:c r="F4775" s="10" t="str">
        <x:v>FAIL</x:v>
      </x:c>
      <x:c r="G4775" s="10" t="str">
        <x:v>FAIL</x:v>
      </x:c>
      <x:c r="H4775" s="10" t="str">
        <x:v>EXECUTED</x:v>
      </x:c>
      <x:c r="I4775" s="10" t="str">
        <x:v>PARSED</x:v>
      </x:c>
      <x:c r="J4775" s="10" t="str">
        <x:v>SINGLESHOT_CAPTURED_DIAGNOSTIC_PASS</x:v>
      </x:c>
      <x:c r="K4775" s="10" t="str">
        <x:v>c884cd7645890de24883769382d600a060aa670af514c9de281c6f0d32e387ea</x:v>
      </x:c>
      <x:c r="L4775" s="10" t="str">
        <x:v>historical_three</x:v>
      </x:c>
      <x:c r="M4775" s="10" t="n">
        <x:v>1</x:v>
      </x:c>
      <x:c r="N4775" s="10" t="n">
        <x:v>0</x:v>
      </x:c>
      <x:c r="O4775" s="10" t="n">
        <x:v>0</x:v>
      </x:c>
      <x:c r="P4775" s="9" t="str">
        <x:f>'CaseReview'!U403</x:f>
        <x:v>FAIL</x:v>
      </x:c>
      <x:c r="Q4775" s="9" t="n">
        <x:f>IF(AND(T4775=1,G4775=P4775),1,0)</x:f>
        <x:v>1</x:v>
      </x:c>
      <x:c r="R4775" s="9" t="n">
        <x:f>IF(AND(T4775=1,G4775="PASS",P4775="FAIL"),1,0)</x:f>
        <x:v>0</x:v>
      </x:c>
      <x:c r="S4775" s="9" t="n">
        <x:f>IF(AND(T4775=1,G4775="FAIL",P4775="PASS"),1,0)</x:f>
        <x:v>0</x:v>
      </x:c>
      <x:c r="T4775" s="9" t="n">
        <x:v>1</x:v>
      </x:c>
      <x:c r="U4775" s="9" t="n">
        <x:v>14</x:v>
      </x:c>
      <x:c r="V4775" s="9" t="str">
        <x:v>MVP/SHACL_GENERATION_PIPELINE/experiments/LUNA_CONTEXTUAL_SINGLESHOT/RUN_01/runs/RUN-I2-050-20260831T143926300782Z/artifacts/attempt_01/extracted_shape.ttl</x:v>
      </x:c>
    </x:row>
    <x:row r="4776" ht="22" customHeight="1">
      <x:c r="A4776" s="10" t="str">
        <x:v>SINGLESHOT</x:v>
      </x:c>
      <x:c r="B4776" s="10" t="str">
        <x:v>I2-050</x:v>
      </x:c>
      <x:c r="C4776" s="10" t="str">
        <x:v>I2-050-I-F09</x:v>
      </x:c>
      <x:c r="D4776" s="10" t="str">
        <x:v>RUN_01</x:v>
      </x:c>
      <x:c r="E4776" s="10" t="str">
        <x:v>ORIGINAL_LEDGER</x:v>
      </x:c>
      <x:c r="F4776" s="10" t="str">
        <x:v>FAIL</x:v>
      </x:c>
      <x:c r="G4776" s="10" t="str">
        <x:v>FAIL</x:v>
      </x:c>
      <x:c r="H4776" s="10" t="str">
        <x:v>EXECUTED</x:v>
      </x:c>
      <x:c r="I4776" s="10" t="str">
        <x:v>PARSED</x:v>
      </x:c>
      <x:c r="J4776" s="10" t="str">
        <x:v>SINGLESHOT_CAPTURED_DIAGNOSTIC_PASS</x:v>
      </x:c>
      <x:c r="K4776" s="10" t="str">
        <x:v>c884cd7645890de24883769382d600a060aa670af514c9de281c6f0d32e387ea</x:v>
      </x:c>
      <x:c r="L4776" s="10" t="str">
        <x:v>historical_three</x:v>
      </x:c>
      <x:c r="M4776" s="10" t="n">
        <x:v>1</x:v>
      </x:c>
      <x:c r="N4776" s="10" t="n">
        <x:v>0</x:v>
      </x:c>
      <x:c r="O4776" s="10" t="n">
        <x:v>0</x:v>
      </x:c>
      <x:c r="P4776" s="9" t="str">
        <x:f>'CaseReview'!U404</x:f>
        <x:v>FAIL</x:v>
      </x:c>
      <x:c r="Q4776" s="9" t="n">
        <x:f>IF(AND(T4776=1,G4776=P4776),1,0)</x:f>
        <x:v>1</x:v>
      </x:c>
      <x:c r="R4776" s="9" t="n">
        <x:f>IF(AND(T4776=1,G4776="PASS",P4776="FAIL"),1,0)</x:f>
        <x:v>0</x:v>
      </x:c>
      <x:c r="S4776" s="9" t="n">
        <x:f>IF(AND(T4776=1,G4776="FAIL",P4776="PASS"),1,0)</x:f>
        <x:v>0</x:v>
      </x:c>
      <x:c r="T4776" s="9" t="n">
        <x:v>1</x:v>
      </x:c>
      <x:c r="U4776" s="9" t="n">
        <x:v>14</x:v>
      </x:c>
      <x:c r="V4776" s="9" t="str">
        <x:v>MVP/SHACL_GENERATION_PIPELINE/experiments/LUNA_CONTEXTUAL_SINGLESHOT/RUN_01/runs/RUN-I2-050-20260831T143926300782Z/artifacts/attempt_01/extracted_shape.ttl</x:v>
      </x:c>
    </x:row>
    <x:row r="4777" ht="22" customHeight="1">
      <x:c r="A4777" s="10" t="str">
        <x:v>SINGLESHOT</x:v>
      </x:c>
      <x:c r="B4777" s="10" t="str">
        <x:v>I2-050</x:v>
      </x:c>
      <x:c r="C4777" s="10" t="str">
        <x:v>I2-050-I-F10</x:v>
      </x:c>
      <x:c r="D4777" s="10" t="str">
        <x:v>RUN_01</x:v>
      </x:c>
      <x:c r="E4777" s="10" t="str">
        <x:v>ORIGINAL_LEDGER</x:v>
      </x:c>
      <x:c r="F4777" s="10" t="str">
        <x:v>FAIL</x:v>
      </x:c>
      <x:c r="G4777" s="10" t="str">
        <x:v>FAIL</x:v>
      </x:c>
      <x:c r="H4777" s="10" t="str">
        <x:v>EXECUTED</x:v>
      </x:c>
      <x:c r="I4777" s="10" t="str">
        <x:v>PARSED</x:v>
      </x:c>
      <x:c r="J4777" s="10" t="str">
        <x:v>SINGLESHOT_CAPTURED_DIAGNOSTIC_PASS</x:v>
      </x:c>
      <x:c r="K4777" s="10" t="str">
        <x:v>c884cd7645890de24883769382d600a060aa670af514c9de281c6f0d32e387ea</x:v>
      </x:c>
      <x:c r="L4777" s="10" t="str">
        <x:v>historical_three</x:v>
      </x:c>
      <x:c r="M4777" s="10" t="n">
        <x:v>1</x:v>
      </x:c>
      <x:c r="N4777" s="10" t="n">
        <x:v>0</x:v>
      </x:c>
      <x:c r="O4777" s="10" t="n">
        <x:v>0</x:v>
      </x:c>
      <x:c r="P4777" s="9" t="str">
        <x:f>'CaseReview'!U405</x:f>
        <x:v>FAIL</x:v>
      </x:c>
      <x:c r="Q4777" s="9" t="n">
        <x:f>IF(AND(T4777=1,G4777=P4777),1,0)</x:f>
        <x:v>1</x:v>
      </x:c>
      <x:c r="R4777" s="9" t="n">
        <x:f>IF(AND(T4777=1,G4777="PASS",P4777="FAIL"),1,0)</x:f>
        <x:v>0</x:v>
      </x:c>
      <x:c r="S4777" s="9" t="n">
        <x:f>IF(AND(T4777=1,G4777="FAIL",P4777="PASS"),1,0)</x:f>
        <x:v>0</x:v>
      </x:c>
      <x:c r="T4777" s="9" t="n">
        <x:v>1</x:v>
      </x:c>
      <x:c r="U4777" s="9" t="n">
        <x:v>14</x:v>
      </x:c>
      <x:c r="V4777" s="9" t="str">
        <x:v>MVP/SHACL_GENERATION_PIPELINE/experiments/LUNA_CONTEXTUAL_SINGLESHOT/RUN_01/runs/RUN-I2-050-20260831T143926300782Z/artifacts/attempt_01/extracted_shape.ttl</x:v>
      </x:c>
    </x:row>
    <x:row r="4778" ht="22" customHeight="1">
      <x:c r="A4778" s="10" t="str">
        <x:v>SINGLESHOT</x:v>
      </x:c>
      <x:c r="B4778" s="10" t="str">
        <x:v>I2-050</x:v>
      </x:c>
      <x:c r="C4778" s="10" t="str">
        <x:v>I2-050-I-F11</x:v>
      </x:c>
      <x:c r="D4778" s="10" t="str">
        <x:v>RUN_01</x:v>
      </x:c>
      <x:c r="E4778" s="10" t="str">
        <x:v>ORIGINAL_LEDGER</x:v>
      </x:c>
      <x:c r="F4778" s="10" t="str">
        <x:v>FAIL</x:v>
      </x:c>
      <x:c r="G4778" s="10" t="str">
        <x:v>FAIL</x:v>
      </x:c>
      <x:c r="H4778" s="10" t="str">
        <x:v>EXECUTED</x:v>
      </x:c>
      <x:c r="I4778" s="10" t="str">
        <x:v>PARSED</x:v>
      </x:c>
      <x:c r="J4778" s="10" t="str">
        <x:v>SINGLESHOT_CAPTURED_DIAGNOSTIC_PASS</x:v>
      </x:c>
      <x:c r="K4778" s="10" t="str">
        <x:v>c884cd7645890de24883769382d600a060aa670af514c9de281c6f0d32e387ea</x:v>
      </x:c>
      <x:c r="L4778" s="10" t="str">
        <x:v>historical_three</x:v>
      </x:c>
      <x:c r="M4778" s="10" t="n">
        <x:v>1</x:v>
      </x:c>
      <x:c r="N4778" s="10" t="n">
        <x:v>0</x:v>
      </x:c>
      <x:c r="O4778" s="10" t="n">
        <x:v>0</x:v>
      </x:c>
      <x:c r="P4778" s="9" t="str">
        <x:f>'CaseReview'!U406</x:f>
        <x:v>FAIL</x:v>
      </x:c>
      <x:c r="Q4778" s="9" t="n">
        <x:f>IF(AND(T4778=1,G4778=P4778),1,0)</x:f>
        <x:v>1</x:v>
      </x:c>
      <x:c r="R4778" s="9" t="n">
        <x:f>IF(AND(T4778=1,G4778="PASS",P4778="FAIL"),1,0)</x:f>
        <x:v>0</x:v>
      </x:c>
      <x:c r="S4778" s="9" t="n">
        <x:f>IF(AND(T4778=1,G4778="FAIL",P4778="PASS"),1,0)</x:f>
        <x:v>0</x:v>
      </x:c>
      <x:c r="T4778" s="9" t="n">
        <x:v>1</x:v>
      </x:c>
      <x:c r="U4778" s="9" t="n">
        <x:v>14</x:v>
      </x:c>
      <x:c r="V4778" s="9" t="str">
        <x:v>MVP/SHACL_GENERATION_PIPELINE/experiments/LUNA_CONTEXTUAL_SINGLESHOT/RUN_01/runs/RUN-I2-050-20260831T143926300782Z/artifacts/attempt_01/extracted_shape.ttl</x:v>
      </x:c>
    </x:row>
    <x:row r="4779" ht="22" customHeight="1">
      <x:c r="A4779" s="10" t="str">
        <x:v>SINGLESHOT</x:v>
      </x:c>
      <x:c r="B4779" s="10" t="str">
        <x:v>I2-050</x:v>
      </x:c>
      <x:c r="C4779" s="10" t="str">
        <x:v>I2-050-I-F12</x:v>
      </x:c>
      <x:c r="D4779" s="10" t="str">
        <x:v>RUN_01</x:v>
      </x:c>
      <x:c r="E4779" s="10" t="str">
        <x:v>ORIGINAL_LEDGER</x:v>
      </x:c>
      <x:c r="F4779" s="10" t="str">
        <x:v>FAIL</x:v>
      </x:c>
      <x:c r="G4779" s="10" t="str">
        <x:v>FAIL</x:v>
      </x:c>
      <x:c r="H4779" s="10" t="str">
        <x:v>EXECUTED</x:v>
      </x:c>
      <x:c r="I4779" s="10" t="str">
        <x:v>PARSED</x:v>
      </x:c>
      <x:c r="J4779" s="10" t="str">
        <x:v>SINGLESHOT_CAPTURED_DIAGNOSTIC_PASS</x:v>
      </x:c>
      <x:c r="K4779" s="10" t="str">
        <x:v>c884cd7645890de24883769382d600a060aa670af514c9de281c6f0d32e387ea</x:v>
      </x:c>
      <x:c r="L4779" s="10" t="str">
        <x:v>historical_three</x:v>
      </x:c>
      <x:c r="M4779" s="10" t="n">
        <x:v>1</x:v>
      </x:c>
      <x:c r="N4779" s="10" t="n">
        <x:v>0</x:v>
      </x:c>
      <x:c r="O4779" s="10" t="n">
        <x:v>0</x:v>
      </x:c>
      <x:c r="P4779" s="9" t="str">
        <x:f>'CaseReview'!U407</x:f>
        <x:v>FAIL</x:v>
      </x:c>
      <x:c r="Q4779" s="9" t="n">
        <x:f>IF(AND(T4779=1,G4779=P4779),1,0)</x:f>
        <x:v>1</x:v>
      </x:c>
      <x:c r="R4779" s="9" t="n">
        <x:f>IF(AND(T4779=1,G4779="PASS",P4779="FAIL"),1,0)</x:f>
        <x:v>0</x:v>
      </x:c>
      <x:c r="S4779" s="9" t="n">
        <x:f>IF(AND(T4779=1,G4779="FAIL",P4779="PASS"),1,0)</x:f>
        <x:v>0</x:v>
      </x:c>
      <x:c r="T4779" s="9" t="n">
        <x:v>1</x:v>
      </x:c>
      <x:c r="U4779" s="9" t="n">
        <x:v>14</x:v>
      </x:c>
      <x:c r="V4779" s="9" t="str">
        <x:v>MVP/SHACL_GENERATION_PIPELINE/experiments/LUNA_CONTEXTUAL_SINGLESHOT/RUN_01/runs/RUN-I2-050-20260831T143926300782Z/artifacts/attempt_01/extracted_shape.ttl</x:v>
      </x:c>
    </x:row>
    <x:row r="4780" ht="22" customHeight="1">
      <x:c r="A4780" s="10" t="str">
        <x:v>SINGLESHOT</x:v>
      </x:c>
      <x:c r="B4780" s="10" t="str">
        <x:v>I2-050</x:v>
      </x:c>
      <x:c r="C4780" s="10" t="str">
        <x:v>I2-050-I-P01</x:v>
      </x:c>
      <x:c r="D4780" s="10" t="str">
        <x:v>RUN_01</x:v>
      </x:c>
      <x:c r="E4780" s="10" t="str">
        <x:v>ORIGINAL_LEDGER</x:v>
      </x:c>
      <x:c r="F4780" s="10" t="str">
        <x:v>PASS</x:v>
      </x:c>
      <x:c r="G4780" s="10" t="str">
        <x:v>FAIL</x:v>
      </x:c>
      <x:c r="H4780" s="10" t="str">
        <x:v>EXECUTED</x:v>
      </x:c>
      <x:c r="I4780" s="10" t="str">
        <x:v>PARSED</x:v>
      </x:c>
      <x:c r="J4780" s="10" t="str">
        <x:v>SINGLESHOT_CAPTURED_DIAGNOSTIC_PASS</x:v>
      </x:c>
      <x:c r="K4780" s="10" t="str">
        <x:v>c884cd7645890de24883769382d600a060aa670af514c9de281c6f0d32e387ea</x:v>
      </x:c>
      <x:c r="L4780" s="10" t="str">
        <x:v>historical_three</x:v>
      </x:c>
      <x:c r="M4780" s="10" t="n">
        <x:v>0</x:v>
      </x:c>
      <x:c r="N4780" s="10" t="n">
        <x:v>0</x:v>
      </x:c>
      <x:c r="O4780" s="10" t="n">
        <x:v>1</x:v>
      </x:c>
      <x:c r="P4780" s="9" t="str">
        <x:f>'CaseReview'!U408</x:f>
        <x:v>PASS</x:v>
      </x:c>
      <x:c r="Q4780" s="9" t="n">
        <x:f>IF(AND(T4780=1,G4780=P4780),1,0)</x:f>
        <x:v>0</x:v>
      </x:c>
      <x:c r="R4780" s="9" t="n">
        <x:f>IF(AND(T4780=1,G4780="PASS",P4780="FAIL"),1,0)</x:f>
        <x:v>0</x:v>
      </x:c>
      <x:c r="S4780" s="9" t="n">
        <x:f>IF(AND(T4780=1,G4780="FAIL",P4780="PASS"),1,0)</x:f>
        <x:v>1</x:v>
      </x:c>
      <x:c r="T4780" s="9" t="n">
        <x:v>1</x:v>
      </x:c>
      <x:c r="U4780" s="9" t="n">
        <x:v>14</x:v>
      </x:c>
      <x:c r="V4780" s="9" t="str">
        <x:v>MVP/SHACL_GENERATION_PIPELINE/experiments/LUNA_CONTEXTUAL_SINGLESHOT/RUN_01/runs/RUN-I2-050-20260831T143926300782Z/artifacts/attempt_01/extracted_shape.ttl</x:v>
      </x:c>
    </x:row>
    <x:row r="4781" ht="22" customHeight="1">
      <x:c r="A4781" s="10" t="str">
        <x:v>SINGLESHOT</x:v>
      </x:c>
      <x:c r="B4781" s="10" t="str">
        <x:v>I2-050</x:v>
      </x:c>
      <x:c r="C4781" s="10" t="str">
        <x:v>I2-050-I-P02</x:v>
      </x:c>
      <x:c r="D4781" s="10" t="str">
        <x:v>RUN_01</x:v>
      </x:c>
      <x:c r="E4781" s="10" t="str">
        <x:v>ORIGINAL_LEDGER</x:v>
      </x:c>
      <x:c r="F4781" s="10" t="str">
        <x:v>PASS</x:v>
      </x:c>
      <x:c r="G4781" s="10" t="str">
        <x:v>FAIL</x:v>
      </x:c>
      <x:c r="H4781" s="10" t="str">
        <x:v>EXECUTED</x:v>
      </x:c>
      <x:c r="I4781" s="10" t="str">
        <x:v>PARSED</x:v>
      </x:c>
      <x:c r="J4781" s="10" t="str">
        <x:v>SINGLESHOT_CAPTURED_DIAGNOSTIC_PASS</x:v>
      </x:c>
      <x:c r="K4781" s="10" t="str">
        <x:v>c884cd7645890de24883769382d600a060aa670af514c9de281c6f0d32e387ea</x:v>
      </x:c>
      <x:c r="L4781" s="10" t="str">
        <x:v>historical_three</x:v>
      </x:c>
      <x:c r="M4781" s="10" t="n">
        <x:v>0</x:v>
      </x:c>
      <x:c r="N4781" s="10" t="n">
        <x:v>0</x:v>
      </x:c>
      <x:c r="O4781" s="10" t="n">
        <x:v>1</x:v>
      </x:c>
      <x:c r="P4781" s="9" t="str">
        <x:f>'CaseReview'!U409</x:f>
        <x:v>PASS</x:v>
      </x:c>
      <x:c r="Q4781" s="9" t="n">
        <x:f>IF(AND(T4781=1,G4781=P4781),1,0)</x:f>
        <x:v>0</x:v>
      </x:c>
      <x:c r="R4781" s="9" t="n">
        <x:f>IF(AND(T4781=1,G4781="PASS",P4781="FAIL"),1,0)</x:f>
        <x:v>0</x:v>
      </x:c>
      <x:c r="S4781" s="9" t="n">
        <x:f>IF(AND(T4781=1,G4781="FAIL",P4781="PASS"),1,0)</x:f>
        <x:v>1</x:v>
      </x:c>
      <x:c r="T4781" s="9" t="n">
        <x:v>1</x:v>
      </x:c>
      <x:c r="U4781" s="9" t="n">
        <x:v>14</x:v>
      </x:c>
      <x:c r="V4781" s="9" t="str">
        <x:v>MVP/SHACL_GENERATION_PIPELINE/experiments/LUNA_CONTEXTUAL_SINGLESHOT/RUN_01/runs/RUN-I2-050-20260831T143926300782Z/artifacts/attempt_01/extracted_shape.ttl</x:v>
      </x:c>
    </x:row>
    <x:row r="4782" ht="22" customHeight="1">
      <x:c r="A4782" s="10" t="str">
        <x:v>SINGLESHOT</x:v>
      </x:c>
      <x:c r="B4782" s="10" t="str">
        <x:v>I2-051</x:v>
      </x:c>
      <x:c r="C4782" s="10" t="str">
        <x:v>I2-051-I-F01</x:v>
      </x:c>
      <x:c r="D4782" s="10" t="str">
        <x:v>RUN_01</x:v>
      </x:c>
      <x:c r="E4782" s="10" t="str">
        <x:v>ORIGINAL_LEDGER</x:v>
      </x:c>
      <x:c r="F4782" s="10" t="str">
        <x:v>FAIL</x:v>
      </x:c>
      <x:c r="G4782" s="10" t="str">
        <x:v>FAIL</x:v>
      </x:c>
      <x:c r="H4782" s="10" t="str">
        <x:v>EXECUTED</x:v>
      </x:c>
      <x:c r="I4782" s="10" t="str">
        <x:v>PARSED</x:v>
      </x:c>
      <x:c r="J4782" s="10" t="str">
        <x:v>SINGLESHOT_CAPTURED_DIAGNOSTIC_PASS</x:v>
      </x:c>
      <x:c r="K4782" s="10" t="str">
        <x:v>1ef3421ec897c5fec6892e7d61d443e81fa3e436045fb8ab32550ae9ca0f30cb</x:v>
      </x:c>
      <x:c r="L4782" s="10" t="str">
        <x:v>historical_three</x:v>
      </x:c>
      <x:c r="M4782" s="10" t="n">
        <x:v>1</x:v>
      </x:c>
      <x:c r="N4782" s="10" t="n">
        <x:v>0</x:v>
      </x:c>
      <x:c r="O4782" s="10" t="n">
        <x:v>0</x:v>
      </x:c>
      <x:c r="P4782" s="9" t="str">
        <x:f>'CaseReview'!U410</x:f>
        <x:v>FAIL</x:v>
      </x:c>
      <x:c r="Q4782" s="9" t="n">
        <x:f>IF(AND(T4782=1,G4782=P4782),1,0)</x:f>
        <x:v>1</x:v>
      </x:c>
      <x:c r="R4782" s="9" t="n">
        <x:f>IF(AND(T4782=1,G4782="PASS",P4782="FAIL"),1,0)</x:f>
        <x:v>0</x:v>
      </x:c>
      <x:c r="S4782" s="9" t="n">
        <x:f>IF(AND(T4782=1,G4782="FAIL",P4782="PASS"),1,0)</x:f>
        <x:v>0</x:v>
      </x:c>
      <x:c r="T4782" s="9" t="n">
        <x:v>1</x:v>
      </x:c>
      <x:c r="U4782" s="9" t="n">
        <x:v>14</x:v>
      </x:c>
      <x:c r="V4782" s="9" t="str">
        <x:v>MVP/SHACL_GENERATION_PIPELINE/experiments/LUNA_CONTEXTUAL_SINGLESHOT/RUN_01/runs/RUN-I2-051-20260831T143943696842Z/artifacts/attempt_01/extracted_shape.ttl</x:v>
      </x:c>
    </x:row>
    <x:row r="4783" ht="22" customHeight="1">
      <x:c r="A4783" s="10" t="str">
        <x:v>SINGLESHOT</x:v>
      </x:c>
      <x:c r="B4783" s="10" t="str">
        <x:v>I2-051</x:v>
      </x:c>
      <x:c r="C4783" s="10" t="str">
        <x:v>I2-051-I-F02</x:v>
      </x:c>
      <x:c r="D4783" s="10" t="str">
        <x:v>RUN_01</x:v>
      </x:c>
      <x:c r="E4783" s="10" t="str">
        <x:v>ORIGINAL_LEDGER</x:v>
      </x:c>
      <x:c r="F4783" s="10" t="str">
        <x:v>FAIL</x:v>
      </x:c>
      <x:c r="G4783" s="10" t="str">
        <x:v>FAIL</x:v>
      </x:c>
      <x:c r="H4783" s="10" t="str">
        <x:v>EXECUTED</x:v>
      </x:c>
      <x:c r="I4783" s="10" t="str">
        <x:v>PARSED</x:v>
      </x:c>
      <x:c r="J4783" s="10" t="str">
        <x:v>SINGLESHOT_CAPTURED_DIAGNOSTIC_PASS</x:v>
      </x:c>
      <x:c r="K4783" s="10" t="str">
        <x:v>1ef3421ec897c5fec6892e7d61d443e81fa3e436045fb8ab32550ae9ca0f30cb</x:v>
      </x:c>
      <x:c r="L4783" s="10" t="str">
        <x:v>historical_three</x:v>
      </x:c>
      <x:c r="M4783" s="10" t="n">
        <x:v>1</x:v>
      </x:c>
      <x:c r="N4783" s="10" t="n">
        <x:v>0</x:v>
      </x:c>
      <x:c r="O4783" s="10" t="n">
        <x:v>0</x:v>
      </x:c>
      <x:c r="P4783" s="9" t="str">
        <x:f>'CaseReview'!U411</x:f>
        <x:v>FAIL</x:v>
      </x:c>
      <x:c r="Q4783" s="9" t="n">
        <x:f>IF(AND(T4783=1,G4783=P4783),1,0)</x:f>
        <x:v>1</x:v>
      </x:c>
      <x:c r="R4783" s="9" t="n">
        <x:f>IF(AND(T4783=1,G4783="PASS",P4783="FAIL"),1,0)</x:f>
        <x:v>0</x:v>
      </x:c>
      <x:c r="S4783" s="9" t="n">
        <x:f>IF(AND(T4783=1,G4783="FAIL",P4783="PASS"),1,0)</x:f>
        <x:v>0</x:v>
      </x:c>
      <x:c r="T4783" s="9" t="n">
        <x:v>1</x:v>
      </x:c>
      <x:c r="U4783" s="9" t="n">
        <x:v>14</x:v>
      </x:c>
      <x:c r="V4783" s="9" t="str">
        <x:v>MVP/SHACL_GENERATION_PIPELINE/experiments/LUNA_CONTEXTUAL_SINGLESHOT/RUN_01/runs/RUN-I2-051-20260831T143943696842Z/artifacts/attempt_01/extracted_shape.ttl</x:v>
      </x:c>
    </x:row>
    <x:row r="4784" ht="22" customHeight="1">
      <x:c r="A4784" s="10" t="str">
        <x:v>SINGLESHOT</x:v>
      </x:c>
      <x:c r="B4784" s="10" t="str">
        <x:v>I2-051</x:v>
      </x:c>
      <x:c r="C4784" s="10" t="str">
        <x:v>I2-051-I-F03</x:v>
      </x:c>
      <x:c r="D4784" s="10" t="str">
        <x:v>RUN_01</x:v>
      </x:c>
      <x:c r="E4784" s="10" t="str">
        <x:v>ORIGINAL_LEDGER</x:v>
      </x:c>
      <x:c r="F4784" s="10" t="str">
        <x:v>FAIL</x:v>
      </x:c>
      <x:c r="G4784" s="10" t="str">
        <x:v>FAIL</x:v>
      </x:c>
      <x:c r="H4784" s="10" t="str">
        <x:v>EXECUTED</x:v>
      </x:c>
      <x:c r="I4784" s="10" t="str">
        <x:v>PARSED</x:v>
      </x:c>
      <x:c r="J4784" s="10" t="str">
        <x:v>SINGLESHOT_CAPTURED_DIAGNOSTIC_PASS</x:v>
      </x:c>
      <x:c r="K4784" s="10" t="str">
        <x:v>1ef3421ec897c5fec6892e7d61d443e81fa3e436045fb8ab32550ae9ca0f30cb</x:v>
      </x:c>
      <x:c r="L4784" s="10" t="str">
        <x:v>historical_three</x:v>
      </x:c>
      <x:c r="M4784" s="10" t="n">
        <x:v>1</x:v>
      </x:c>
      <x:c r="N4784" s="10" t="n">
        <x:v>0</x:v>
      </x:c>
      <x:c r="O4784" s="10" t="n">
        <x:v>0</x:v>
      </x:c>
      <x:c r="P4784" s="9" t="str">
        <x:f>'CaseReview'!U412</x:f>
        <x:v>FAIL</x:v>
      </x:c>
      <x:c r="Q4784" s="9" t="n">
        <x:f>IF(AND(T4784=1,G4784=P4784),1,0)</x:f>
        <x:v>1</x:v>
      </x:c>
      <x:c r="R4784" s="9" t="n">
        <x:f>IF(AND(T4784=1,G4784="PASS",P4784="FAIL"),1,0)</x:f>
        <x:v>0</x:v>
      </x:c>
      <x:c r="S4784" s="9" t="n">
        <x:f>IF(AND(T4784=1,G4784="FAIL",P4784="PASS"),1,0)</x:f>
        <x:v>0</x:v>
      </x:c>
      <x:c r="T4784" s="9" t="n">
        <x:v>1</x:v>
      </x:c>
      <x:c r="U4784" s="9" t="n">
        <x:v>14</x:v>
      </x:c>
      <x:c r="V4784" s="9" t="str">
        <x:v>MVP/SHACL_GENERATION_PIPELINE/experiments/LUNA_CONTEXTUAL_SINGLESHOT/RUN_01/runs/RUN-I2-051-20260831T143943696842Z/artifacts/attempt_01/extracted_shape.ttl</x:v>
      </x:c>
    </x:row>
    <x:row r="4785" ht="22" customHeight="1">
      <x:c r="A4785" s="10" t="str">
        <x:v>SINGLESHOT</x:v>
      </x:c>
      <x:c r="B4785" s="10" t="str">
        <x:v>I2-051</x:v>
      </x:c>
      <x:c r="C4785" s="10" t="str">
        <x:v>I2-051-I-F04</x:v>
      </x:c>
      <x:c r="D4785" s="10" t="str">
        <x:v>RUN_01</x:v>
      </x:c>
      <x:c r="E4785" s="10" t="str">
        <x:v>ORIGINAL_LEDGER</x:v>
      </x:c>
      <x:c r="F4785" s="10" t="str">
        <x:v>FAIL</x:v>
      </x:c>
      <x:c r="G4785" s="10" t="str">
        <x:v>FAIL</x:v>
      </x:c>
      <x:c r="H4785" s="10" t="str">
        <x:v>EXECUTED</x:v>
      </x:c>
      <x:c r="I4785" s="10" t="str">
        <x:v>PARSED</x:v>
      </x:c>
      <x:c r="J4785" s="10" t="str">
        <x:v>SINGLESHOT_CAPTURED_DIAGNOSTIC_PASS</x:v>
      </x:c>
      <x:c r="K4785" s="10" t="str">
        <x:v>1ef3421ec897c5fec6892e7d61d443e81fa3e436045fb8ab32550ae9ca0f30cb</x:v>
      </x:c>
      <x:c r="L4785" s="10" t="str">
        <x:v>historical_three</x:v>
      </x:c>
      <x:c r="M4785" s="10" t="n">
        <x:v>1</x:v>
      </x:c>
      <x:c r="N4785" s="10" t="n">
        <x:v>0</x:v>
      </x:c>
      <x:c r="O4785" s="10" t="n">
        <x:v>0</x:v>
      </x:c>
      <x:c r="P4785" s="9" t="str">
        <x:f>'CaseReview'!U413</x:f>
        <x:v>FAIL</x:v>
      </x:c>
      <x:c r="Q4785" s="9" t="n">
        <x:f>IF(AND(T4785=1,G4785=P4785),1,0)</x:f>
        <x:v>1</x:v>
      </x:c>
      <x:c r="R4785" s="9" t="n">
        <x:f>IF(AND(T4785=1,G4785="PASS",P4785="FAIL"),1,0)</x:f>
        <x:v>0</x:v>
      </x:c>
      <x:c r="S4785" s="9" t="n">
        <x:f>IF(AND(T4785=1,G4785="FAIL",P4785="PASS"),1,0)</x:f>
        <x:v>0</x:v>
      </x:c>
      <x:c r="T4785" s="9" t="n">
        <x:v>1</x:v>
      </x:c>
      <x:c r="U4785" s="9" t="n">
        <x:v>14</x:v>
      </x:c>
      <x:c r="V4785" s="9" t="str">
        <x:v>MVP/SHACL_GENERATION_PIPELINE/experiments/LUNA_CONTEXTUAL_SINGLESHOT/RUN_01/runs/RUN-I2-051-20260831T143943696842Z/artifacts/attempt_01/extracted_shape.ttl</x:v>
      </x:c>
    </x:row>
    <x:row r="4786" ht="22" customHeight="1">
      <x:c r="A4786" s="10" t="str">
        <x:v>SINGLESHOT</x:v>
      </x:c>
      <x:c r="B4786" s="10" t="str">
        <x:v>I2-051</x:v>
      </x:c>
      <x:c r="C4786" s="10" t="str">
        <x:v>I2-051-I-F05</x:v>
      </x:c>
      <x:c r="D4786" s="10" t="str">
        <x:v>RUN_01</x:v>
      </x:c>
      <x:c r="E4786" s="10" t="str">
        <x:v>ORIGINAL_LEDGER</x:v>
      </x:c>
      <x:c r="F4786" s="10" t="str">
        <x:v>FAIL</x:v>
      </x:c>
      <x:c r="G4786" s="10" t="str">
        <x:v>FAIL</x:v>
      </x:c>
      <x:c r="H4786" s="10" t="str">
        <x:v>EXECUTED</x:v>
      </x:c>
      <x:c r="I4786" s="10" t="str">
        <x:v>PARSED</x:v>
      </x:c>
      <x:c r="J4786" s="10" t="str">
        <x:v>SINGLESHOT_CAPTURED_DIAGNOSTIC_PASS</x:v>
      </x:c>
      <x:c r="K4786" s="10" t="str">
        <x:v>1ef3421ec897c5fec6892e7d61d443e81fa3e436045fb8ab32550ae9ca0f30cb</x:v>
      </x:c>
      <x:c r="L4786" s="10" t="str">
        <x:v>historical_three</x:v>
      </x:c>
      <x:c r="M4786" s="10" t="n">
        <x:v>1</x:v>
      </x:c>
      <x:c r="N4786" s="10" t="n">
        <x:v>0</x:v>
      </x:c>
      <x:c r="O4786" s="10" t="n">
        <x:v>0</x:v>
      </x:c>
      <x:c r="P4786" s="9" t="str">
        <x:f>'CaseReview'!U414</x:f>
        <x:v>FAIL</x:v>
      </x:c>
      <x:c r="Q4786" s="9" t="n">
        <x:f>IF(AND(T4786=1,G4786=P4786),1,0)</x:f>
        <x:v>1</x:v>
      </x:c>
      <x:c r="R4786" s="9" t="n">
        <x:f>IF(AND(T4786=1,G4786="PASS",P4786="FAIL"),1,0)</x:f>
        <x:v>0</x:v>
      </x:c>
      <x:c r="S4786" s="9" t="n">
        <x:f>IF(AND(T4786=1,G4786="FAIL",P4786="PASS"),1,0)</x:f>
        <x:v>0</x:v>
      </x:c>
      <x:c r="T4786" s="9" t="n">
        <x:v>1</x:v>
      </x:c>
      <x:c r="U4786" s="9" t="n">
        <x:v>14</x:v>
      </x:c>
      <x:c r="V4786" s="9" t="str">
        <x:v>MVP/SHACL_GENERATION_PIPELINE/experiments/LUNA_CONTEXTUAL_SINGLESHOT/RUN_01/runs/RUN-I2-051-20260831T143943696842Z/artifacts/attempt_01/extracted_shape.ttl</x:v>
      </x:c>
    </x:row>
    <x:row r="4787" ht="22" customHeight="1">
      <x:c r="A4787" s="10" t="str">
        <x:v>SINGLESHOT</x:v>
      </x:c>
      <x:c r="B4787" s="10" t="str">
        <x:v>I2-051</x:v>
      </x:c>
      <x:c r="C4787" s="10" t="str">
        <x:v>I2-051-I-F06</x:v>
      </x:c>
      <x:c r="D4787" s="10" t="str">
        <x:v>RUN_01</x:v>
      </x:c>
      <x:c r="E4787" s="10" t="str">
        <x:v>ORIGINAL_LEDGER</x:v>
      </x:c>
      <x:c r="F4787" s="10" t="str">
        <x:v>FAIL</x:v>
      </x:c>
      <x:c r="G4787" s="10" t="str">
        <x:v>FAIL</x:v>
      </x:c>
      <x:c r="H4787" s="10" t="str">
        <x:v>EXECUTED</x:v>
      </x:c>
      <x:c r="I4787" s="10" t="str">
        <x:v>PARSED</x:v>
      </x:c>
      <x:c r="J4787" s="10" t="str">
        <x:v>SINGLESHOT_CAPTURED_DIAGNOSTIC_PASS</x:v>
      </x:c>
      <x:c r="K4787" s="10" t="str">
        <x:v>1ef3421ec897c5fec6892e7d61d443e81fa3e436045fb8ab32550ae9ca0f30cb</x:v>
      </x:c>
      <x:c r="L4787" s="10" t="str">
        <x:v>historical_three</x:v>
      </x:c>
      <x:c r="M4787" s="10" t="n">
        <x:v>1</x:v>
      </x:c>
      <x:c r="N4787" s="10" t="n">
        <x:v>0</x:v>
      </x:c>
      <x:c r="O4787" s="10" t="n">
        <x:v>0</x:v>
      </x:c>
      <x:c r="P4787" s="9" t="str">
        <x:f>'CaseReview'!U415</x:f>
        <x:v>FAIL</x:v>
      </x:c>
      <x:c r="Q4787" s="9" t="n">
        <x:f>IF(AND(T4787=1,G4787=P4787),1,0)</x:f>
        <x:v>1</x:v>
      </x:c>
      <x:c r="R4787" s="9" t="n">
        <x:f>IF(AND(T4787=1,G4787="PASS",P4787="FAIL"),1,0)</x:f>
        <x:v>0</x:v>
      </x:c>
      <x:c r="S4787" s="9" t="n">
        <x:f>IF(AND(T4787=1,G4787="FAIL",P4787="PASS"),1,0)</x:f>
        <x:v>0</x:v>
      </x:c>
      <x:c r="T4787" s="9" t="n">
        <x:v>1</x:v>
      </x:c>
      <x:c r="U4787" s="9" t="n">
        <x:v>14</x:v>
      </x:c>
      <x:c r="V4787" s="9" t="str">
        <x:v>MVP/SHACL_GENERATION_PIPELINE/experiments/LUNA_CONTEXTUAL_SINGLESHOT/RUN_01/runs/RUN-I2-051-20260831T143943696842Z/artifacts/attempt_01/extracted_shape.ttl</x:v>
      </x:c>
    </x:row>
    <x:row r="4788" ht="22" customHeight="1">
      <x:c r="A4788" s="10" t="str">
        <x:v>SINGLESHOT</x:v>
      </x:c>
      <x:c r="B4788" s="10" t="str">
        <x:v>I2-051</x:v>
      </x:c>
      <x:c r="C4788" s="10" t="str">
        <x:v>I2-051-I-F07</x:v>
      </x:c>
      <x:c r="D4788" s="10" t="str">
        <x:v>RUN_01</x:v>
      </x:c>
      <x:c r="E4788" s="10" t="str">
        <x:v>ORIGINAL_LEDGER</x:v>
      </x:c>
      <x:c r="F4788" s="10" t="str">
        <x:v>FAIL</x:v>
      </x:c>
      <x:c r="G4788" s="10" t="str">
        <x:v>FAIL</x:v>
      </x:c>
      <x:c r="H4788" s="10" t="str">
        <x:v>EXECUTED</x:v>
      </x:c>
      <x:c r="I4788" s="10" t="str">
        <x:v>PARSED</x:v>
      </x:c>
      <x:c r="J4788" s="10" t="str">
        <x:v>SINGLESHOT_CAPTURED_DIAGNOSTIC_PASS</x:v>
      </x:c>
      <x:c r="K4788" s="10" t="str">
        <x:v>1ef3421ec897c5fec6892e7d61d443e81fa3e436045fb8ab32550ae9ca0f30cb</x:v>
      </x:c>
      <x:c r="L4788" s="10" t="str">
        <x:v>historical_three</x:v>
      </x:c>
      <x:c r="M4788" s="10" t="n">
        <x:v>1</x:v>
      </x:c>
      <x:c r="N4788" s="10" t="n">
        <x:v>0</x:v>
      </x:c>
      <x:c r="O4788" s="10" t="n">
        <x:v>0</x:v>
      </x:c>
      <x:c r="P4788" s="9" t="str">
        <x:f>'CaseReview'!U416</x:f>
        <x:v>FAIL</x:v>
      </x:c>
      <x:c r="Q4788" s="9" t="n">
        <x:f>IF(AND(T4788=1,G4788=P4788),1,0)</x:f>
        <x:v>1</x:v>
      </x:c>
      <x:c r="R4788" s="9" t="n">
        <x:f>IF(AND(T4788=1,G4788="PASS",P4788="FAIL"),1,0)</x:f>
        <x:v>0</x:v>
      </x:c>
      <x:c r="S4788" s="9" t="n">
        <x:f>IF(AND(T4788=1,G4788="FAIL",P4788="PASS"),1,0)</x:f>
        <x:v>0</x:v>
      </x:c>
      <x:c r="T4788" s="9" t="n">
        <x:v>1</x:v>
      </x:c>
      <x:c r="U4788" s="9" t="n">
        <x:v>14</x:v>
      </x:c>
      <x:c r="V4788" s="9" t="str">
        <x:v>MVP/SHACL_GENERATION_PIPELINE/experiments/LUNA_CONTEXTUAL_SINGLESHOT/RUN_01/runs/RUN-I2-051-20260831T143943696842Z/artifacts/attempt_01/extracted_shape.ttl</x:v>
      </x:c>
    </x:row>
    <x:row r="4789" ht="22" customHeight="1">
      <x:c r="A4789" s="10" t="str">
        <x:v>SINGLESHOT</x:v>
      </x:c>
      <x:c r="B4789" s="10" t="str">
        <x:v>I2-051</x:v>
      </x:c>
      <x:c r="C4789" s="10" t="str">
        <x:v>I2-051-I-F08</x:v>
      </x:c>
      <x:c r="D4789" s="10" t="str">
        <x:v>RUN_01</x:v>
      </x:c>
      <x:c r="E4789" s="10" t="str">
        <x:v>ORIGINAL_LEDGER</x:v>
      </x:c>
      <x:c r="F4789" s="10" t="str">
        <x:v>FAIL</x:v>
      </x:c>
      <x:c r="G4789" s="10" t="str">
        <x:v>FAIL</x:v>
      </x:c>
      <x:c r="H4789" s="10" t="str">
        <x:v>EXECUTED</x:v>
      </x:c>
      <x:c r="I4789" s="10" t="str">
        <x:v>PARSED</x:v>
      </x:c>
      <x:c r="J4789" s="10" t="str">
        <x:v>SINGLESHOT_CAPTURED_DIAGNOSTIC_PASS</x:v>
      </x:c>
      <x:c r="K4789" s="10" t="str">
        <x:v>1ef3421ec897c5fec6892e7d61d443e81fa3e436045fb8ab32550ae9ca0f30cb</x:v>
      </x:c>
      <x:c r="L4789" s="10" t="str">
        <x:v>historical_three</x:v>
      </x:c>
      <x:c r="M4789" s="10" t="n">
        <x:v>1</x:v>
      </x:c>
      <x:c r="N4789" s="10" t="n">
        <x:v>0</x:v>
      </x:c>
      <x:c r="O4789" s="10" t="n">
        <x:v>0</x:v>
      </x:c>
      <x:c r="P4789" s="9" t="str">
        <x:f>'CaseReview'!U417</x:f>
        <x:v>FAIL</x:v>
      </x:c>
      <x:c r="Q4789" s="9" t="n">
        <x:f>IF(AND(T4789=1,G4789=P4789),1,0)</x:f>
        <x:v>1</x:v>
      </x:c>
      <x:c r="R4789" s="9" t="n">
        <x:f>IF(AND(T4789=1,G4789="PASS",P4789="FAIL"),1,0)</x:f>
        <x:v>0</x:v>
      </x:c>
      <x:c r="S4789" s="9" t="n">
        <x:f>IF(AND(T4789=1,G4789="FAIL",P4789="PASS"),1,0)</x:f>
        <x:v>0</x:v>
      </x:c>
      <x:c r="T4789" s="9" t="n">
        <x:v>1</x:v>
      </x:c>
      <x:c r="U4789" s="9" t="n">
        <x:v>14</x:v>
      </x:c>
      <x:c r="V4789" s="9" t="str">
        <x:v>MVP/SHACL_GENERATION_PIPELINE/experiments/LUNA_CONTEXTUAL_SINGLESHOT/RUN_01/runs/RUN-I2-051-20260831T143943696842Z/artifacts/attempt_01/extracted_shape.ttl</x:v>
      </x:c>
    </x:row>
    <x:row r="4790" ht="22" customHeight="1">
      <x:c r="A4790" s="10" t="str">
        <x:v>SINGLESHOT</x:v>
      </x:c>
      <x:c r="B4790" s="10" t="str">
        <x:v>I2-051</x:v>
      </x:c>
      <x:c r="C4790" s="10" t="str">
        <x:v>I2-051-I-F09</x:v>
      </x:c>
      <x:c r="D4790" s="10" t="str">
        <x:v>RUN_01</x:v>
      </x:c>
      <x:c r="E4790" s="10" t="str">
        <x:v>ORIGINAL_LEDGER</x:v>
      </x:c>
      <x:c r="F4790" s="10" t="str">
        <x:v>FAIL</x:v>
      </x:c>
      <x:c r="G4790" s="10" t="str">
        <x:v>FAIL</x:v>
      </x:c>
      <x:c r="H4790" s="10" t="str">
        <x:v>EXECUTED</x:v>
      </x:c>
      <x:c r="I4790" s="10" t="str">
        <x:v>PARSED</x:v>
      </x:c>
      <x:c r="J4790" s="10" t="str">
        <x:v>SINGLESHOT_CAPTURED_DIAGNOSTIC_PASS</x:v>
      </x:c>
      <x:c r="K4790" s="10" t="str">
        <x:v>1ef3421ec897c5fec6892e7d61d443e81fa3e436045fb8ab32550ae9ca0f30cb</x:v>
      </x:c>
      <x:c r="L4790" s="10" t="str">
        <x:v>historical_three</x:v>
      </x:c>
      <x:c r="M4790" s="10" t="n">
        <x:v>1</x:v>
      </x:c>
      <x:c r="N4790" s="10" t="n">
        <x:v>0</x:v>
      </x:c>
      <x:c r="O4790" s="10" t="n">
        <x:v>0</x:v>
      </x:c>
      <x:c r="P4790" s="9" t="str">
        <x:f>'CaseReview'!U418</x:f>
        <x:v>FAIL</x:v>
      </x:c>
      <x:c r="Q4790" s="9" t="n">
        <x:f>IF(AND(T4790=1,G4790=P4790),1,0)</x:f>
        <x:v>1</x:v>
      </x:c>
      <x:c r="R4790" s="9" t="n">
        <x:f>IF(AND(T4790=1,G4790="PASS",P4790="FAIL"),1,0)</x:f>
        <x:v>0</x:v>
      </x:c>
      <x:c r="S4790" s="9" t="n">
        <x:f>IF(AND(T4790=1,G4790="FAIL",P4790="PASS"),1,0)</x:f>
        <x:v>0</x:v>
      </x:c>
      <x:c r="T4790" s="9" t="n">
        <x:v>1</x:v>
      </x:c>
      <x:c r="U4790" s="9" t="n">
        <x:v>14</x:v>
      </x:c>
      <x:c r="V4790" s="9" t="str">
        <x:v>MVP/SHACL_GENERATION_PIPELINE/experiments/LUNA_CONTEXTUAL_SINGLESHOT/RUN_01/runs/RUN-I2-051-20260831T143943696842Z/artifacts/attempt_01/extracted_shape.ttl</x:v>
      </x:c>
    </x:row>
    <x:row r="4791" ht="22" customHeight="1">
      <x:c r="A4791" s="10" t="str">
        <x:v>SINGLESHOT</x:v>
      </x:c>
      <x:c r="B4791" s="10" t="str">
        <x:v>I2-051</x:v>
      </x:c>
      <x:c r="C4791" s="10" t="str">
        <x:v>I2-051-I-P01</x:v>
      </x:c>
      <x:c r="D4791" s="10" t="str">
        <x:v>RUN_01</x:v>
      </x:c>
      <x:c r="E4791" s="10" t="str">
        <x:v>ORIGINAL_LEDGER</x:v>
      </x:c>
      <x:c r="F4791" s="10" t="str">
        <x:v>PASS</x:v>
      </x:c>
      <x:c r="G4791" s="10" t="str">
        <x:v>FAIL</x:v>
      </x:c>
      <x:c r="H4791" s="10" t="str">
        <x:v>EXECUTED</x:v>
      </x:c>
      <x:c r="I4791" s="10" t="str">
        <x:v>PARSED</x:v>
      </x:c>
      <x:c r="J4791" s="10" t="str">
        <x:v>SINGLESHOT_CAPTURED_DIAGNOSTIC_PASS</x:v>
      </x:c>
      <x:c r="K4791" s="10" t="str">
        <x:v>1ef3421ec897c5fec6892e7d61d443e81fa3e436045fb8ab32550ae9ca0f30cb</x:v>
      </x:c>
      <x:c r="L4791" s="10" t="str">
        <x:v>historical_three</x:v>
      </x:c>
      <x:c r="M4791" s="10" t="n">
        <x:v>0</x:v>
      </x:c>
      <x:c r="N4791" s="10" t="n">
        <x:v>0</x:v>
      </x:c>
      <x:c r="O4791" s="10" t="n">
        <x:v>1</x:v>
      </x:c>
      <x:c r="P4791" s="9" t="str">
        <x:f>'CaseReview'!U419</x:f>
        <x:v>PASS</x:v>
      </x:c>
      <x:c r="Q4791" s="9" t="n">
        <x:f>IF(AND(T4791=1,G4791=P4791),1,0)</x:f>
        <x:v>0</x:v>
      </x:c>
      <x:c r="R4791" s="9" t="n">
        <x:f>IF(AND(T4791=1,G4791="PASS",P4791="FAIL"),1,0)</x:f>
        <x:v>0</x:v>
      </x:c>
      <x:c r="S4791" s="9" t="n">
        <x:f>IF(AND(T4791=1,G4791="FAIL",P4791="PASS"),1,0)</x:f>
        <x:v>1</x:v>
      </x:c>
      <x:c r="T4791" s="9" t="n">
        <x:v>1</x:v>
      </x:c>
      <x:c r="U4791" s="9" t="n">
        <x:v>14</x:v>
      </x:c>
      <x:c r="V4791" s="9" t="str">
        <x:v>MVP/SHACL_GENERATION_PIPELINE/experiments/LUNA_CONTEXTUAL_SINGLESHOT/RUN_01/runs/RUN-I2-051-20260831T143943696842Z/artifacts/attempt_01/extracted_shape.ttl</x:v>
      </x:c>
    </x:row>
    <x:row r="4792" ht="22" customHeight="1">
      <x:c r="A4792" s="10" t="str">
        <x:v>SINGLESHOT</x:v>
      </x:c>
      <x:c r="B4792" s="10" t="str">
        <x:v>I2-051</x:v>
      </x:c>
      <x:c r="C4792" s="10" t="str">
        <x:v>I2-051-I-P02</x:v>
      </x:c>
      <x:c r="D4792" s="10" t="str">
        <x:v>RUN_01</x:v>
      </x:c>
      <x:c r="E4792" s="10" t="str">
        <x:v>ORIGINAL_LEDGER</x:v>
      </x:c>
      <x:c r="F4792" s="10" t="str">
        <x:v>PASS</x:v>
      </x:c>
      <x:c r="G4792" s="10" t="str">
        <x:v>FAIL</x:v>
      </x:c>
      <x:c r="H4792" s="10" t="str">
        <x:v>EXECUTED</x:v>
      </x:c>
      <x:c r="I4792" s="10" t="str">
        <x:v>PARSED</x:v>
      </x:c>
      <x:c r="J4792" s="10" t="str">
        <x:v>SINGLESHOT_CAPTURED_DIAGNOSTIC_PASS</x:v>
      </x:c>
      <x:c r="K4792" s="10" t="str">
        <x:v>1ef3421ec897c5fec6892e7d61d443e81fa3e436045fb8ab32550ae9ca0f30cb</x:v>
      </x:c>
      <x:c r="L4792" s="10" t="str">
        <x:v>historical_three</x:v>
      </x:c>
      <x:c r="M4792" s="10" t="n">
        <x:v>0</x:v>
      </x:c>
      <x:c r="N4792" s="10" t="n">
        <x:v>0</x:v>
      </x:c>
      <x:c r="O4792" s="10" t="n">
        <x:v>1</x:v>
      </x:c>
      <x:c r="P4792" s="9" t="str">
        <x:f>'CaseReview'!U420</x:f>
        <x:v>PASS</x:v>
      </x:c>
      <x:c r="Q4792" s="9" t="n">
        <x:f>IF(AND(T4792=1,G4792=P4792),1,0)</x:f>
        <x:v>0</x:v>
      </x:c>
      <x:c r="R4792" s="9" t="n">
        <x:f>IF(AND(T4792=1,G4792="PASS",P4792="FAIL"),1,0)</x:f>
        <x:v>0</x:v>
      </x:c>
      <x:c r="S4792" s="9" t="n">
        <x:f>IF(AND(T4792=1,G4792="FAIL",P4792="PASS"),1,0)</x:f>
        <x:v>1</x:v>
      </x:c>
      <x:c r="T4792" s="9" t="n">
        <x:v>1</x:v>
      </x:c>
      <x:c r="U4792" s="9" t="n">
        <x:v>14</x:v>
      </x:c>
      <x:c r="V4792" s="9" t="str">
        <x:v>MVP/SHACL_GENERATION_PIPELINE/experiments/LUNA_CONTEXTUAL_SINGLESHOT/RUN_01/runs/RUN-I2-051-20260831T143943696842Z/artifacts/attempt_01/extracted_shape.ttl</x:v>
      </x:c>
    </x:row>
    <x:row r="4793" ht="22" customHeight="1">
      <x:c r="A4793" s="10" t="str">
        <x:v>SINGLESHOT</x:v>
      </x:c>
      <x:c r="B4793" s="10" t="str">
        <x:v>I2-051</x:v>
      </x:c>
      <x:c r="C4793" s="10" t="str">
        <x:v>I2-051-I-P03</x:v>
      </x:c>
      <x:c r="D4793" s="10" t="str">
        <x:v>RUN_01</x:v>
      </x:c>
      <x:c r="E4793" s="10" t="str">
        <x:v>ORIGINAL_LEDGER</x:v>
      </x:c>
      <x:c r="F4793" s="10" t="str">
        <x:v>PASS</x:v>
      </x:c>
      <x:c r="G4793" s="10" t="str">
        <x:v>FAIL</x:v>
      </x:c>
      <x:c r="H4793" s="10" t="str">
        <x:v>EXECUTED</x:v>
      </x:c>
      <x:c r="I4793" s="10" t="str">
        <x:v>PARSED</x:v>
      </x:c>
      <x:c r="J4793" s="10" t="str">
        <x:v>SINGLESHOT_CAPTURED_DIAGNOSTIC_PASS</x:v>
      </x:c>
      <x:c r="K4793" s="10" t="str">
        <x:v>1ef3421ec897c5fec6892e7d61d443e81fa3e436045fb8ab32550ae9ca0f30cb</x:v>
      </x:c>
      <x:c r="L4793" s="10" t="str">
        <x:v>historical_three</x:v>
      </x:c>
      <x:c r="M4793" s="10" t="n">
        <x:v>0</x:v>
      </x:c>
      <x:c r="N4793" s="10" t="n">
        <x:v>0</x:v>
      </x:c>
      <x:c r="O4793" s="10" t="n">
        <x:v>1</x:v>
      </x:c>
      <x:c r="P4793" s="9" t="str">
        <x:f>'CaseReview'!U421</x:f>
        <x:v>PASS</x:v>
      </x:c>
      <x:c r="Q4793" s="9" t="n">
        <x:f>IF(AND(T4793=1,G4793=P4793),1,0)</x:f>
        <x:v>0</x:v>
      </x:c>
      <x:c r="R4793" s="9" t="n">
        <x:f>IF(AND(T4793=1,G4793="PASS",P4793="FAIL"),1,0)</x:f>
        <x:v>0</x:v>
      </x:c>
      <x:c r="S4793" s="9" t="n">
        <x:f>IF(AND(T4793=1,G4793="FAIL",P4793="PASS"),1,0)</x:f>
        <x:v>1</x:v>
      </x:c>
      <x:c r="T4793" s="9" t="n">
        <x:v>1</x:v>
      </x:c>
      <x:c r="U4793" s="9" t="n">
        <x:v>14</x:v>
      </x:c>
      <x:c r="V4793" s="9" t="str">
        <x:v>MVP/SHACL_GENERATION_PIPELINE/experiments/LUNA_CONTEXTUAL_SINGLESHOT/RUN_01/runs/RUN-I2-051-20260831T143943696842Z/artifacts/attempt_01/extracted_shape.ttl</x:v>
      </x:c>
    </x:row>
    <x:row r="4794" ht="22" customHeight="1">
      <x:c r="A4794" s="10" t="str">
        <x:v>SINGLESHOT</x:v>
      </x:c>
      <x:c r="B4794" s="10" t="str">
        <x:v>I2-051</x:v>
      </x:c>
      <x:c r="C4794" s="10" t="str">
        <x:v>I2-051-I-P04</x:v>
      </x:c>
      <x:c r="D4794" s="10" t="str">
        <x:v>RUN_01</x:v>
      </x:c>
      <x:c r="E4794" s="10" t="str">
        <x:v>ORIGINAL_LEDGER</x:v>
      </x:c>
      <x:c r="F4794" s="10" t="str">
        <x:v>PASS</x:v>
      </x:c>
      <x:c r="G4794" s="10" t="str">
        <x:v>FAIL</x:v>
      </x:c>
      <x:c r="H4794" s="10" t="str">
        <x:v>EXECUTED</x:v>
      </x:c>
      <x:c r="I4794" s="10" t="str">
        <x:v>PARSED</x:v>
      </x:c>
      <x:c r="J4794" s="10" t="str">
        <x:v>SINGLESHOT_CAPTURED_DIAGNOSTIC_PASS</x:v>
      </x:c>
      <x:c r="K4794" s="10" t="str">
        <x:v>1ef3421ec897c5fec6892e7d61d443e81fa3e436045fb8ab32550ae9ca0f30cb</x:v>
      </x:c>
      <x:c r="L4794" s="10" t="str">
        <x:v>historical_three</x:v>
      </x:c>
      <x:c r="M4794" s="10" t="n">
        <x:v>0</x:v>
      </x:c>
      <x:c r="N4794" s="10" t="n">
        <x:v>0</x:v>
      </x:c>
      <x:c r="O4794" s="10" t="n">
        <x:v>1</x:v>
      </x:c>
      <x:c r="P4794" s="9" t="str">
        <x:f>'CaseReview'!U422</x:f>
        <x:v>PASS</x:v>
      </x:c>
      <x:c r="Q4794" s="9" t="n">
        <x:f>IF(AND(T4794=1,G4794=P4794),1,0)</x:f>
        <x:v>0</x:v>
      </x:c>
      <x:c r="R4794" s="9" t="n">
        <x:f>IF(AND(T4794=1,G4794="PASS",P4794="FAIL"),1,0)</x:f>
        <x:v>0</x:v>
      </x:c>
      <x:c r="S4794" s="9" t="n">
        <x:f>IF(AND(T4794=1,G4794="FAIL",P4794="PASS"),1,0)</x:f>
        <x:v>1</x:v>
      </x:c>
      <x:c r="T4794" s="9" t="n">
        <x:v>1</x:v>
      </x:c>
      <x:c r="U4794" s="9" t="n">
        <x:v>14</x:v>
      </x:c>
      <x:c r="V4794" s="9" t="str">
        <x:v>MVP/SHACL_GENERATION_PIPELINE/experiments/LUNA_CONTEXTUAL_SINGLESHOT/RUN_01/runs/RUN-I2-051-20260831T143943696842Z/artifacts/attempt_01/extracted_shape.ttl</x:v>
      </x:c>
    </x:row>
    <x:row r="4795" ht="22" customHeight="1">
      <x:c r="A4795" s="10" t="str">
        <x:v>SINGLESHOT</x:v>
      </x:c>
      <x:c r="B4795" s="10" t="str">
        <x:v>I2-051</x:v>
      </x:c>
      <x:c r="C4795" s="10" t="str">
        <x:v>I2-051-I-P05</x:v>
      </x:c>
      <x:c r="D4795" s="10" t="str">
        <x:v>RUN_01</x:v>
      </x:c>
      <x:c r="E4795" s="10" t="str">
        <x:v>ORIGINAL_LEDGER</x:v>
      </x:c>
      <x:c r="F4795" s="10" t="str">
        <x:v>PASS</x:v>
      </x:c>
      <x:c r="G4795" s="10" t="str">
        <x:v>FAIL</x:v>
      </x:c>
      <x:c r="H4795" s="10" t="str">
        <x:v>EXECUTED</x:v>
      </x:c>
      <x:c r="I4795" s="10" t="str">
        <x:v>PARSED</x:v>
      </x:c>
      <x:c r="J4795" s="10" t="str">
        <x:v>SINGLESHOT_CAPTURED_DIAGNOSTIC_PASS</x:v>
      </x:c>
      <x:c r="K4795" s="10" t="str">
        <x:v>1ef3421ec897c5fec6892e7d61d443e81fa3e436045fb8ab32550ae9ca0f30cb</x:v>
      </x:c>
      <x:c r="L4795" s="10" t="str">
        <x:v>historical_three</x:v>
      </x:c>
      <x:c r="M4795" s="10" t="n">
        <x:v>0</x:v>
      </x:c>
      <x:c r="N4795" s="10" t="n">
        <x:v>0</x:v>
      </x:c>
      <x:c r="O4795" s="10" t="n">
        <x:v>1</x:v>
      </x:c>
      <x:c r="P4795" s="9" t="str">
        <x:f>'CaseReview'!U423</x:f>
        <x:v>PASS</x:v>
      </x:c>
      <x:c r="Q4795" s="9" t="n">
        <x:f>IF(AND(T4795=1,G4795=P4795),1,0)</x:f>
        <x:v>0</x:v>
      </x:c>
      <x:c r="R4795" s="9" t="n">
        <x:f>IF(AND(T4795=1,G4795="PASS",P4795="FAIL"),1,0)</x:f>
        <x:v>0</x:v>
      </x:c>
      <x:c r="S4795" s="9" t="n">
        <x:f>IF(AND(T4795=1,G4795="FAIL",P4795="PASS"),1,0)</x:f>
        <x:v>1</x:v>
      </x:c>
      <x:c r="T4795" s="9" t="n">
        <x:v>1</x:v>
      </x:c>
      <x:c r="U4795" s="9" t="n">
        <x:v>14</x:v>
      </x:c>
      <x:c r="V4795" s="9" t="str">
        <x:v>MVP/SHACL_GENERATION_PIPELINE/experiments/LUNA_CONTEXTUAL_SINGLESHOT/RUN_01/runs/RUN-I2-051-20260831T143943696842Z/artifacts/attempt_01/extracted_shape.ttl</x:v>
      </x:c>
    </x:row>
    <x:row r="4796" ht="22" customHeight="1">
      <x:c r="A4796" s="10" t="str">
        <x:v>SINGLESHOT</x:v>
      </x:c>
      <x:c r="B4796" s="10" t="str">
        <x:v>I2-052</x:v>
      </x:c>
      <x:c r="C4796" s="10" t="str">
        <x:v>I2-052-I-F01</x:v>
      </x:c>
      <x:c r="D4796" s="10" t="str">
        <x:v>RUN_01</x:v>
      </x:c>
      <x:c r="E4796" s="10" t="str">
        <x:v>ORIGINAL_LEDGER</x:v>
      </x:c>
      <x:c r="F4796" s="10" t="str">
        <x:v>FAIL</x:v>
      </x:c>
      <x:c r="G4796" s="10" t="str">
        <x:v>FAIL</x:v>
      </x:c>
      <x:c r="H4796" s="10" t="str">
        <x:v>EXECUTED</x:v>
      </x:c>
      <x:c r="I4796" s="10" t="str">
        <x:v>PARSED</x:v>
      </x:c>
      <x:c r="J4796" s="10" t="str">
        <x:v>SINGLESHOT_CAPTURED_DIAGNOSTIC_PASS</x:v>
      </x:c>
      <x:c r="K4796" s="10" t="str">
        <x:v>0b19aa71dfb7da1f4a490ff63c4fb6dd292b6fd0f7075199a38ef38a6d3065a4</x:v>
      </x:c>
      <x:c r="L4796" s="10" t="str">
        <x:v>historical_three</x:v>
      </x:c>
      <x:c r="M4796" s="10" t="n">
        <x:v>1</x:v>
      </x:c>
      <x:c r="N4796" s="10" t="n">
        <x:v>0</x:v>
      </x:c>
      <x:c r="O4796" s="10" t="n">
        <x:v>0</x:v>
      </x:c>
      <x:c r="P4796" s="9" t="str">
        <x:f>'CaseReview'!U424</x:f>
        <x:v>FAIL</x:v>
      </x:c>
      <x:c r="Q4796" s="9" t="n">
        <x:f>IF(AND(T4796=1,G4796=P4796),1,0)</x:f>
        <x:v>1</x:v>
      </x:c>
      <x:c r="R4796" s="9" t="n">
        <x:f>IF(AND(T4796=1,G4796="PASS",P4796="FAIL"),1,0)</x:f>
        <x:v>0</x:v>
      </x:c>
      <x:c r="S4796" s="9" t="n">
        <x:f>IF(AND(T4796=1,G4796="FAIL",P4796="PASS"),1,0)</x:f>
        <x:v>0</x:v>
      </x:c>
      <x:c r="T4796" s="9" t="n">
        <x:v>1</x:v>
      </x:c>
      <x:c r="U4796" s="9" t="n">
        <x:v>12</x:v>
      </x:c>
      <x:c r="V4796" s="9" t="str">
        <x:v>MVP/SHACL_GENERATION_PIPELINE/experiments/LUNA_CONTEXTUAL_SINGLESHOT/RUN_01/runs/RUN-I2-052-20260831T144034017752Z/artifacts/attempt_01/extracted_shape.ttl</x:v>
      </x:c>
    </x:row>
    <x:row r="4797" ht="22" customHeight="1">
      <x:c r="A4797" s="10" t="str">
        <x:v>SINGLESHOT</x:v>
      </x:c>
      <x:c r="B4797" s="10" t="str">
        <x:v>I2-052</x:v>
      </x:c>
      <x:c r="C4797" s="10" t="str">
        <x:v>I2-052-I-F02</x:v>
      </x:c>
      <x:c r="D4797" s="10" t="str">
        <x:v>RUN_01</x:v>
      </x:c>
      <x:c r="E4797" s="10" t="str">
        <x:v>ORIGINAL_LEDGER</x:v>
      </x:c>
      <x:c r="F4797" s="10" t="str">
        <x:v>FAIL</x:v>
      </x:c>
      <x:c r="G4797" s="10" t="str">
        <x:v>FAIL</x:v>
      </x:c>
      <x:c r="H4797" s="10" t="str">
        <x:v>EXECUTED</x:v>
      </x:c>
      <x:c r="I4797" s="10" t="str">
        <x:v>PARSED</x:v>
      </x:c>
      <x:c r="J4797" s="10" t="str">
        <x:v>SINGLESHOT_CAPTURED_DIAGNOSTIC_PASS</x:v>
      </x:c>
      <x:c r="K4797" s="10" t="str">
        <x:v>0b19aa71dfb7da1f4a490ff63c4fb6dd292b6fd0f7075199a38ef38a6d3065a4</x:v>
      </x:c>
      <x:c r="L4797" s="10" t="str">
        <x:v>historical_three</x:v>
      </x:c>
      <x:c r="M4797" s="10" t="n">
        <x:v>1</x:v>
      </x:c>
      <x:c r="N4797" s="10" t="n">
        <x:v>0</x:v>
      </x:c>
      <x:c r="O4797" s="10" t="n">
        <x:v>0</x:v>
      </x:c>
      <x:c r="P4797" s="9" t="str">
        <x:f>'CaseReview'!U425</x:f>
        <x:v>FAIL</x:v>
      </x:c>
      <x:c r="Q4797" s="9" t="n">
        <x:f>IF(AND(T4797=1,G4797=P4797),1,0)</x:f>
        <x:v>1</x:v>
      </x:c>
      <x:c r="R4797" s="9" t="n">
        <x:f>IF(AND(T4797=1,G4797="PASS",P4797="FAIL"),1,0)</x:f>
        <x:v>0</x:v>
      </x:c>
      <x:c r="S4797" s="9" t="n">
        <x:f>IF(AND(T4797=1,G4797="FAIL",P4797="PASS"),1,0)</x:f>
        <x:v>0</x:v>
      </x:c>
      <x:c r="T4797" s="9" t="n">
        <x:v>1</x:v>
      </x:c>
      <x:c r="U4797" s="9" t="n">
        <x:v>12</x:v>
      </x:c>
      <x:c r="V4797" s="9" t="str">
        <x:v>MVP/SHACL_GENERATION_PIPELINE/experiments/LUNA_CONTEXTUAL_SINGLESHOT/RUN_01/runs/RUN-I2-052-20260831T144034017752Z/artifacts/attempt_01/extracted_shape.ttl</x:v>
      </x:c>
    </x:row>
    <x:row r="4798" ht="22" customHeight="1">
      <x:c r="A4798" s="10" t="str">
        <x:v>SINGLESHOT</x:v>
      </x:c>
      <x:c r="B4798" s="10" t="str">
        <x:v>I2-052</x:v>
      </x:c>
      <x:c r="C4798" s="10" t="str">
        <x:v>I2-052-I-F03</x:v>
      </x:c>
      <x:c r="D4798" s="10" t="str">
        <x:v>RUN_01</x:v>
      </x:c>
      <x:c r="E4798" s="10" t="str">
        <x:v>ORIGINAL_LEDGER</x:v>
      </x:c>
      <x:c r="F4798" s="10" t="str">
        <x:v>FAIL</x:v>
      </x:c>
      <x:c r="G4798" s="10" t="str">
        <x:v>FAIL</x:v>
      </x:c>
      <x:c r="H4798" s="10" t="str">
        <x:v>EXECUTED</x:v>
      </x:c>
      <x:c r="I4798" s="10" t="str">
        <x:v>PARSED</x:v>
      </x:c>
      <x:c r="J4798" s="10" t="str">
        <x:v>SINGLESHOT_CAPTURED_DIAGNOSTIC_PASS</x:v>
      </x:c>
      <x:c r="K4798" s="10" t="str">
        <x:v>0b19aa71dfb7da1f4a490ff63c4fb6dd292b6fd0f7075199a38ef38a6d3065a4</x:v>
      </x:c>
      <x:c r="L4798" s="10" t="str">
        <x:v>historical_three</x:v>
      </x:c>
      <x:c r="M4798" s="10" t="n">
        <x:v>1</x:v>
      </x:c>
      <x:c r="N4798" s="10" t="n">
        <x:v>0</x:v>
      </x:c>
      <x:c r="O4798" s="10" t="n">
        <x:v>0</x:v>
      </x:c>
      <x:c r="P4798" s="9" t="str">
        <x:f>'CaseReview'!U426</x:f>
        <x:v>FAIL</x:v>
      </x:c>
      <x:c r="Q4798" s="9" t="n">
        <x:f>IF(AND(T4798=1,G4798=P4798),1,0)</x:f>
        <x:v>1</x:v>
      </x:c>
      <x:c r="R4798" s="9" t="n">
        <x:f>IF(AND(T4798=1,G4798="PASS",P4798="FAIL"),1,0)</x:f>
        <x:v>0</x:v>
      </x:c>
      <x:c r="S4798" s="9" t="n">
        <x:f>IF(AND(T4798=1,G4798="FAIL",P4798="PASS"),1,0)</x:f>
        <x:v>0</x:v>
      </x:c>
      <x:c r="T4798" s="9" t="n">
        <x:v>1</x:v>
      </x:c>
      <x:c r="U4798" s="9" t="n">
        <x:v>12</x:v>
      </x:c>
      <x:c r="V4798" s="9" t="str">
        <x:v>MVP/SHACL_GENERATION_PIPELINE/experiments/LUNA_CONTEXTUAL_SINGLESHOT/RUN_01/runs/RUN-I2-052-20260831T144034017752Z/artifacts/attempt_01/extracted_shape.ttl</x:v>
      </x:c>
    </x:row>
    <x:row r="4799" ht="22" customHeight="1">
      <x:c r="A4799" s="10" t="str">
        <x:v>SINGLESHOT</x:v>
      </x:c>
      <x:c r="B4799" s="10" t="str">
        <x:v>I2-052</x:v>
      </x:c>
      <x:c r="C4799" s="10" t="str">
        <x:v>I2-052-I-F04</x:v>
      </x:c>
      <x:c r="D4799" s="10" t="str">
        <x:v>RUN_01</x:v>
      </x:c>
      <x:c r="E4799" s="10" t="str">
        <x:v>ORIGINAL_LEDGER</x:v>
      </x:c>
      <x:c r="F4799" s="10" t="str">
        <x:v>FAIL</x:v>
      </x:c>
      <x:c r="G4799" s="10" t="str">
        <x:v>FAIL</x:v>
      </x:c>
      <x:c r="H4799" s="10" t="str">
        <x:v>EXECUTED</x:v>
      </x:c>
      <x:c r="I4799" s="10" t="str">
        <x:v>PARSED</x:v>
      </x:c>
      <x:c r="J4799" s="10" t="str">
        <x:v>SINGLESHOT_CAPTURED_DIAGNOSTIC_PASS</x:v>
      </x:c>
      <x:c r="K4799" s="10" t="str">
        <x:v>0b19aa71dfb7da1f4a490ff63c4fb6dd292b6fd0f7075199a38ef38a6d3065a4</x:v>
      </x:c>
      <x:c r="L4799" s="10" t="str">
        <x:v>historical_three</x:v>
      </x:c>
      <x:c r="M4799" s="10" t="n">
        <x:v>1</x:v>
      </x:c>
      <x:c r="N4799" s="10" t="n">
        <x:v>0</x:v>
      </x:c>
      <x:c r="O4799" s="10" t="n">
        <x:v>0</x:v>
      </x:c>
      <x:c r="P4799" s="9" t="str">
        <x:f>'CaseReview'!U427</x:f>
        <x:v>FAIL</x:v>
      </x:c>
      <x:c r="Q4799" s="9" t="n">
        <x:f>IF(AND(T4799=1,G4799=P4799),1,0)</x:f>
        <x:v>1</x:v>
      </x:c>
      <x:c r="R4799" s="9" t="n">
        <x:f>IF(AND(T4799=1,G4799="PASS",P4799="FAIL"),1,0)</x:f>
        <x:v>0</x:v>
      </x:c>
      <x:c r="S4799" s="9" t="n">
        <x:f>IF(AND(T4799=1,G4799="FAIL",P4799="PASS"),1,0)</x:f>
        <x:v>0</x:v>
      </x:c>
      <x:c r="T4799" s="9" t="n">
        <x:v>1</x:v>
      </x:c>
      <x:c r="U4799" s="9" t="n">
        <x:v>12</x:v>
      </x:c>
      <x:c r="V4799" s="9" t="str">
        <x:v>MVP/SHACL_GENERATION_PIPELINE/experiments/LUNA_CONTEXTUAL_SINGLESHOT/RUN_01/runs/RUN-I2-052-20260831T144034017752Z/artifacts/attempt_01/extracted_shape.ttl</x:v>
      </x:c>
    </x:row>
    <x:row r="4800" ht="22" customHeight="1">
      <x:c r="A4800" s="10" t="str">
        <x:v>SINGLESHOT</x:v>
      </x:c>
      <x:c r="B4800" s="10" t="str">
        <x:v>I2-052</x:v>
      </x:c>
      <x:c r="C4800" s="10" t="str">
        <x:v>I2-052-I-F05</x:v>
      </x:c>
      <x:c r="D4800" s="10" t="str">
        <x:v>RUN_01</x:v>
      </x:c>
      <x:c r="E4800" s="10" t="str">
        <x:v>ORIGINAL_LEDGER</x:v>
      </x:c>
      <x:c r="F4800" s="10" t="str">
        <x:v>FAIL</x:v>
      </x:c>
      <x:c r="G4800" s="10" t="str">
        <x:v>FAIL</x:v>
      </x:c>
      <x:c r="H4800" s="10" t="str">
        <x:v>EXECUTED</x:v>
      </x:c>
      <x:c r="I4800" s="10" t="str">
        <x:v>PARSED</x:v>
      </x:c>
      <x:c r="J4800" s="10" t="str">
        <x:v>SINGLESHOT_CAPTURED_DIAGNOSTIC_PASS</x:v>
      </x:c>
      <x:c r="K4800" s="10" t="str">
        <x:v>0b19aa71dfb7da1f4a490ff63c4fb6dd292b6fd0f7075199a38ef38a6d3065a4</x:v>
      </x:c>
      <x:c r="L4800" s="10" t="str">
        <x:v>historical_three</x:v>
      </x:c>
      <x:c r="M4800" s="10" t="n">
        <x:v>1</x:v>
      </x:c>
      <x:c r="N4800" s="10" t="n">
        <x:v>0</x:v>
      </x:c>
      <x:c r="O4800" s="10" t="n">
        <x:v>0</x:v>
      </x:c>
      <x:c r="P4800" s="9" t="str">
        <x:f>'CaseReview'!U428</x:f>
        <x:v>FAIL</x:v>
      </x:c>
      <x:c r="Q4800" s="9" t="n">
        <x:f>IF(AND(T4800=1,G4800=P4800),1,0)</x:f>
        <x:v>1</x:v>
      </x:c>
      <x:c r="R4800" s="9" t="n">
        <x:f>IF(AND(T4800=1,G4800="PASS",P4800="FAIL"),1,0)</x:f>
        <x:v>0</x:v>
      </x:c>
      <x:c r="S4800" s="9" t="n">
        <x:f>IF(AND(T4800=1,G4800="FAIL",P4800="PASS"),1,0)</x:f>
        <x:v>0</x:v>
      </x:c>
      <x:c r="T4800" s="9" t="n">
        <x:v>1</x:v>
      </x:c>
      <x:c r="U4800" s="9" t="n">
        <x:v>12</x:v>
      </x:c>
      <x:c r="V4800" s="9" t="str">
        <x:v>MVP/SHACL_GENERATION_PIPELINE/experiments/LUNA_CONTEXTUAL_SINGLESHOT/RUN_01/runs/RUN-I2-052-20260831T144034017752Z/artifacts/attempt_01/extracted_shape.ttl</x:v>
      </x:c>
    </x:row>
    <x:row r="4801" ht="22" customHeight="1">
      <x:c r="A4801" s="10" t="str">
        <x:v>SINGLESHOT</x:v>
      </x:c>
      <x:c r="B4801" s="10" t="str">
        <x:v>I2-052</x:v>
      </x:c>
      <x:c r="C4801" s="10" t="str">
        <x:v>I2-052-I-F06</x:v>
      </x:c>
      <x:c r="D4801" s="10" t="str">
        <x:v>RUN_01</x:v>
      </x:c>
      <x:c r="E4801" s="10" t="str">
        <x:v>ORIGINAL_LEDGER</x:v>
      </x:c>
      <x:c r="F4801" s="10" t="str">
        <x:v>FAIL</x:v>
      </x:c>
      <x:c r="G4801" s="10" t="str">
        <x:v>FAIL</x:v>
      </x:c>
      <x:c r="H4801" s="10" t="str">
        <x:v>EXECUTED</x:v>
      </x:c>
      <x:c r="I4801" s="10" t="str">
        <x:v>PARSED</x:v>
      </x:c>
      <x:c r="J4801" s="10" t="str">
        <x:v>SINGLESHOT_CAPTURED_DIAGNOSTIC_PASS</x:v>
      </x:c>
      <x:c r="K4801" s="10" t="str">
        <x:v>0b19aa71dfb7da1f4a490ff63c4fb6dd292b6fd0f7075199a38ef38a6d3065a4</x:v>
      </x:c>
      <x:c r="L4801" s="10" t="str">
        <x:v>historical_three</x:v>
      </x:c>
      <x:c r="M4801" s="10" t="n">
        <x:v>1</x:v>
      </x:c>
      <x:c r="N4801" s="10" t="n">
        <x:v>0</x:v>
      </x:c>
      <x:c r="O4801" s="10" t="n">
        <x:v>0</x:v>
      </x:c>
      <x:c r="P4801" s="9" t="str">
        <x:f>'CaseReview'!U429</x:f>
        <x:v>FAIL</x:v>
      </x:c>
      <x:c r="Q4801" s="9" t="n">
        <x:f>IF(AND(T4801=1,G4801=P4801),1,0)</x:f>
        <x:v>1</x:v>
      </x:c>
      <x:c r="R4801" s="9" t="n">
        <x:f>IF(AND(T4801=1,G4801="PASS",P4801="FAIL"),1,0)</x:f>
        <x:v>0</x:v>
      </x:c>
      <x:c r="S4801" s="9" t="n">
        <x:f>IF(AND(T4801=1,G4801="FAIL",P4801="PASS"),1,0)</x:f>
        <x:v>0</x:v>
      </x:c>
      <x:c r="T4801" s="9" t="n">
        <x:v>1</x:v>
      </x:c>
      <x:c r="U4801" s="9" t="n">
        <x:v>12</x:v>
      </x:c>
      <x:c r="V4801" s="9" t="str">
        <x:v>MVP/SHACL_GENERATION_PIPELINE/experiments/LUNA_CONTEXTUAL_SINGLESHOT/RUN_01/runs/RUN-I2-052-20260831T144034017752Z/artifacts/attempt_01/extracted_shape.ttl</x:v>
      </x:c>
    </x:row>
    <x:row r="4802" ht="22" customHeight="1">
      <x:c r="A4802" s="10" t="str">
        <x:v>SINGLESHOT</x:v>
      </x:c>
      <x:c r="B4802" s="10" t="str">
        <x:v>I2-052</x:v>
      </x:c>
      <x:c r="C4802" s="10" t="str">
        <x:v>I2-052-I-F07</x:v>
      </x:c>
      <x:c r="D4802" s="10" t="str">
        <x:v>RUN_01</x:v>
      </x:c>
      <x:c r="E4802" s="10" t="str">
        <x:v>ORIGINAL_LEDGER</x:v>
      </x:c>
      <x:c r="F4802" s="10" t="str">
        <x:v>FAIL</x:v>
      </x:c>
      <x:c r="G4802" s="10" t="str">
        <x:v>FAIL</x:v>
      </x:c>
      <x:c r="H4802" s="10" t="str">
        <x:v>EXECUTED</x:v>
      </x:c>
      <x:c r="I4802" s="10" t="str">
        <x:v>PARSED</x:v>
      </x:c>
      <x:c r="J4802" s="10" t="str">
        <x:v>SINGLESHOT_CAPTURED_DIAGNOSTIC_PASS</x:v>
      </x:c>
      <x:c r="K4802" s="10" t="str">
        <x:v>0b19aa71dfb7da1f4a490ff63c4fb6dd292b6fd0f7075199a38ef38a6d3065a4</x:v>
      </x:c>
      <x:c r="L4802" s="10" t="str">
        <x:v>historical_three</x:v>
      </x:c>
      <x:c r="M4802" s="10" t="n">
        <x:v>1</x:v>
      </x:c>
      <x:c r="N4802" s="10" t="n">
        <x:v>0</x:v>
      </x:c>
      <x:c r="O4802" s="10" t="n">
        <x:v>0</x:v>
      </x:c>
      <x:c r="P4802" s="9" t="str">
        <x:f>'CaseReview'!U430</x:f>
        <x:v>FAIL</x:v>
      </x:c>
      <x:c r="Q4802" s="9" t="n">
        <x:f>IF(AND(T4802=1,G4802=P4802),1,0)</x:f>
        <x:v>1</x:v>
      </x:c>
      <x:c r="R4802" s="9" t="n">
        <x:f>IF(AND(T4802=1,G4802="PASS",P4802="FAIL"),1,0)</x:f>
        <x:v>0</x:v>
      </x:c>
      <x:c r="S4802" s="9" t="n">
        <x:f>IF(AND(T4802=1,G4802="FAIL",P4802="PASS"),1,0)</x:f>
        <x:v>0</x:v>
      </x:c>
      <x:c r="T4802" s="9" t="n">
        <x:v>1</x:v>
      </x:c>
      <x:c r="U4802" s="9" t="n">
        <x:v>12</x:v>
      </x:c>
      <x:c r="V4802" s="9" t="str">
        <x:v>MVP/SHACL_GENERATION_PIPELINE/experiments/LUNA_CONTEXTUAL_SINGLESHOT/RUN_01/runs/RUN-I2-052-20260831T144034017752Z/artifacts/attempt_01/extracted_shape.ttl</x:v>
      </x:c>
    </x:row>
    <x:row r="4803" ht="22" customHeight="1">
      <x:c r="A4803" s="10" t="str">
        <x:v>SINGLESHOT</x:v>
      </x:c>
      <x:c r="B4803" s="10" t="str">
        <x:v>I2-052</x:v>
      </x:c>
      <x:c r="C4803" s="10" t="str">
        <x:v>I2-052-I-F08</x:v>
      </x:c>
      <x:c r="D4803" s="10" t="str">
        <x:v>RUN_01</x:v>
      </x:c>
      <x:c r="E4803" s="10" t="str">
        <x:v>ORIGINAL_LEDGER</x:v>
      </x:c>
      <x:c r="F4803" s="10" t="str">
        <x:v>FAIL</x:v>
      </x:c>
      <x:c r="G4803" s="10" t="str">
        <x:v>FAIL</x:v>
      </x:c>
      <x:c r="H4803" s="10" t="str">
        <x:v>EXECUTED</x:v>
      </x:c>
      <x:c r="I4803" s="10" t="str">
        <x:v>PARSED</x:v>
      </x:c>
      <x:c r="J4803" s="10" t="str">
        <x:v>SINGLESHOT_CAPTURED_DIAGNOSTIC_PASS</x:v>
      </x:c>
      <x:c r="K4803" s="10" t="str">
        <x:v>0b19aa71dfb7da1f4a490ff63c4fb6dd292b6fd0f7075199a38ef38a6d3065a4</x:v>
      </x:c>
      <x:c r="L4803" s="10" t="str">
        <x:v>historical_three</x:v>
      </x:c>
      <x:c r="M4803" s="10" t="n">
        <x:v>1</x:v>
      </x:c>
      <x:c r="N4803" s="10" t="n">
        <x:v>0</x:v>
      </x:c>
      <x:c r="O4803" s="10" t="n">
        <x:v>0</x:v>
      </x:c>
      <x:c r="P4803" s="9" t="str">
        <x:f>'CaseReview'!U431</x:f>
        <x:v>FAIL</x:v>
      </x:c>
      <x:c r="Q4803" s="9" t="n">
        <x:f>IF(AND(T4803=1,G4803=P4803),1,0)</x:f>
        <x:v>1</x:v>
      </x:c>
      <x:c r="R4803" s="9" t="n">
        <x:f>IF(AND(T4803=1,G4803="PASS",P4803="FAIL"),1,0)</x:f>
        <x:v>0</x:v>
      </x:c>
      <x:c r="S4803" s="9" t="n">
        <x:f>IF(AND(T4803=1,G4803="FAIL",P4803="PASS"),1,0)</x:f>
        <x:v>0</x:v>
      </x:c>
      <x:c r="T4803" s="9" t="n">
        <x:v>1</x:v>
      </x:c>
      <x:c r="U4803" s="9" t="n">
        <x:v>12</x:v>
      </x:c>
      <x:c r="V4803" s="9" t="str">
        <x:v>MVP/SHACL_GENERATION_PIPELINE/experiments/LUNA_CONTEXTUAL_SINGLESHOT/RUN_01/runs/RUN-I2-052-20260831T144034017752Z/artifacts/attempt_01/extracted_shape.ttl</x:v>
      </x:c>
    </x:row>
    <x:row r="4804" ht="22" customHeight="1">
      <x:c r="A4804" s="10" t="str">
        <x:v>SINGLESHOT</x:v>
      </x:c>
      <x:c r="B4804" s="10" t="str">
        <x:v>I2-052</x:v>
      </x:c>
      <x:c r="C4804" s="10" t="str">
        <x:v>I2-052-I-F09</x:v>
      </x:c>
      <x:c r="D4804" s="10" t="str">
        <x:v>RUN_01</x:v>
      </x:c>
      <x:c r="E4804" s="10" t="str">
        <x:v>ORIGINAL_LEDGER</x:v>
      </x:c>
      <x:c r="F4804" s="10" t="str">
        <x:v>FAIL</x:v>
      </x:c>
      <x:c r="G4804" s="10" t="str">
        <x:v>FAIL</x:v>
      </x:c>
      <x:c r="H4804" s="10" t="str">
        <x:v>EXECUTED</x:v>
      </x:c>
      <x:c r="I4804" s="10" t="str">
        <x:v>PARSED</x:v>
      </x:c>
      <x:c r="J4804" s="10" t="str">
        <x:v>SINGLESHOT_CAPTURED_DIAGNOSTIC_PASS</x:v>
      </x:c>
      <x:c r="K4804" s="10" t="str">
        <x:v>0b19aa71dfb7da1f4a490ff63c4fb6dd292b6fd0f7075199a38ef38a6d3065a4</x:v>
      </x:c>
      <x:c r="L4804" s="10" t="str">
        <x:v>historical_three</x:v>
      </x:c>
      <x:c r="M4804" s="10" t="n">
        <x:v>1</x:v>
      </x:c>
      <x:c r="N4804" s="10" t="n">
        <x:v>0</x:v>
      </x:c>
      <x:c r="O4804" s="10" t="n">
        <x:v>0</x:v>
      </x:c>
      <x:c r="P4804" s="9" t="str">
        <x:f>'CaseReview'!U432</x:f>
        <x:v>FAIL</x:v>
      </x:c>
      <x:c r="Q4804" s="9" t="n">
        <x:f>IF(AND(T4804=1,G4804=P4804),1,0)</x:f>
        <x:v>1</x:v>
      </x:c>
      <x:c r="R4804" s="9" t="n">
        <x:f>IF(AND(T4804=1,G4804="PASS",P4804="FAIL"),1,0)</x:f>
        <x:v>0</x:v>
      </x:c>
      <x:c r="S4804" s="9" t="n">
        <x:f>IF(AND(T4804=1,G4804="FAIL",P4804="PASS"),1,0)</x:f>
        <x:v>0</x:v>
      </x:c>
      <x:c r="T4804" s="9" t="n">
        <x:v>1</x:v>
      </x:c>
      <x:c r="U4804" s="9" t="n">
        <x:v>12</x:v>
      </x:c>
      <x:c r="V4804" s="9" t="str">
        <x:v>MVP/SHACL_GENERATION_PIPELINE/experiments/LUNA_CONTEXTUAL_SINGLESHOT/RUN_01/runs/RUN-I2-052-20260831T144034017752Z/artifacts/attempt_01/extracted_shape.ttl</x:v>
      </x:c>
    </x:row>
    <x:row r="4805" ht="22" customHeight="1">
      <x:c r="A4805" s="10" t="str">
        <x:v>SINGLESHOT</x:v>
      </x:c>
      <x:c r="B4805" s="10" t="str">
        <x:v>I2-052</x:v>
      </x:c>
      <x:c r="C4805" s="10" t="str">
        <x:v>I2-052-I-P01</x:v>
      </x:c>
      <x:c r="D4805" s="10" t="str">
        <x:v>RUN_01</x:v>
      </x:c>
      <x:c r="E4805" s="10" t="str">
        <x:v>ORIGINAL_LEDGER</x:v>
      </x:c>
      <x:c r="F4805" s="10" t="str">
        <x:v>PASS</x:v>
      </x:c>
      <x:c r="G4805" s="10" t="str">
        <x:v>FAIL</x:v>
      </x:c>
      <x:c r="H4805" s="10" t="str">
        <x:v>EXECUTED</x:v>
      </x:c>
      <x:c r="I4805" s="10" t="str">
        <x:v>PARSED</x:v>
      </x:c>
      <x:c r="J4805" s="10" t="str">
        <x:v>SINGLESHOT_CAPTURED_DIAGNOSTIC_PASS</x:v>
      </x:c>
      <x:c r="K4805" s="10" t="str">
        <x:v>0b19aa71dfb7da1f4a490ff63c4fb6dd292b6fd0f7075199a38ef38a6d3065a4</x:v>
      </x:c>
      <x:c r="L4805" s="10" t="str">
        <x:v>historical_three</x:v>
      </x:c>
      <x:c r="M4805" s="10" t="n">
        <x:v>0</x:v>
      </x:c>
      <x:c r="N4805" s="10" t="n">
        <x:v>0</x:v>
      </x:c>
      <x:c r="O4805" s="10" t="n">
        <x:v>1</x:v>
      </x:c>
      <x:c r="P4805" s="9" t="str">
        <x:f>'CaseReview'!U433</x:f>
        <x:v>PASS</x:v>
      </x:c>
      <x:c r="Q4805" s="9" t="n">
        <x:f>IF(AND(T4805=1,G4805=P4805),1,0)</x:f>
        <x:v>0</x:v>
      </x:c>
      <x:c r="R4805" s="9" t="n">
        <x:f>IF(AND(T4805=1,G4805="PASS",P4805="FAIL"),1,0)</x:f>
        <x:v>0</x:v>
      </x:c>
      <x:c r="S4805" s="9" t="n">
        <x:f>IF(AND(T4805=1,G4805="FAIL",P4805="PASS"),1,0)</x:f>
        <x:v>1</x:v>
      </x:c>
      <x:c r="T4805" s="9" t="n">
        <x:v>1</x:v>
      </x:c>
      <x:c r="U4805" s="9" t="n">
        <x:v>12</x:v>
      </x:c>
      <x:c r="V4805" s="9" t="str">
        <x:v>MVP/SHACL_GENERATION_PIPELINE/experiments/LUNA_CONTEXTUAL_SINGLESHOT/RUN_01/runs/RUN-I2-052-20260831T144034017752Z/artifacts/attempt_01/extracted_shape.ttl</x:v>
      </x:c>
    </x:row>
    <x:row r="4806" ht="22" customHeight="1">
      <x:c r="A4806" s="10" t="str">
        <x:v>SINGLESHOT</x:v>
      </x:c>
      <x:c r="B4806" s="10" t="str">
        <x:v>I2-052</x:v>
      </x:c>
      <x:c r="C4806" s="10" t="str">
        <x:v>I2-052-I-P02</x:v>
      </x:c>
      <x:c r="D4806" s="10" t="str">
        <x:v>RUN_01</x:v>
      </x:c>
      <x:c r="E4806" s="10" t="str">
        <x:v>ORIGINAL_LEDGER</x:v>
      </x:c>
      <x:c r="F4806" s="10" t="str">
        <x:v>PASS</x:v>
      </x:c>
      <x:c r="G4806" s="10" t="str">
        <x:v>FAIL</x:v>
      </x:c>
      <x:c r="H4806" s="10" t="str">
        <x:v>EXECUTED</x:v>
      </x:c>
      <x:c r="I4806" s="10" t="str">
        <x:v>PARSED</x:v>
      </x:c>
      <x:c r="J4806" s="10" t="str">
        <x:v>SINGLESHOT_CAPTURED_DIAGNOSTIC_PASS</x:v>
      </x:c>
      <x:c r="K4806" s="10" t="str">
        <x:v>0b19aa71dfb7da1f4a490ff63c4fb6dd292b6fd0f7075199a38ef38a6d3065a4</x:v>
      </x:c>
      <x:c r="L4806" s="10" t="str">
        <x:v>historical_three</x:v>
      </x:c>
      <x:c r="M4806" s="10" t="n">
        <x:v>0</x:v>
      </x:c>
      <x:c r="N4806" s="10" t="n">
        <x:v>0</x:v>
      </x:c>
      <x:c r="O4806" s="10" t="n">
        <x:v>1</x:v>
      </x:c>
      <x:c r="P4806" s="9" t="str">
        <x:f>'CaseReview'!U434</x:f>
        <x:v>PASS</x:v>
      </x:c>
      <x:c r="Q4806" s="9" t="n">
        <x:f>IF(AND(T4806=1,G4806=P4806),1,0)</x:f>
        <x:v>0</x:v>
      </x:c>
      <x:c r="R4806" s="9" t="n">
        <x:f>IF(AND(T4806=1,G4806="PASS",P4806="FAIL"),1,0)</x:f>
        <x:v>0</x:v>
      </x:c>
      <x:c r="S4806" s="9" t="n">
        <x:f>IF(AND(T4806=1,G4806="FAIL",P4806="PASS"),1,0)</x:f>
        <x:v>1</x:v>
      </x:c>
      <x:c r="T4806" s="9" t="n">
        <x:v>1</x:v>
      </x:c>
      <x:c r="U4806" s="9" t="n">
        <x:v>12</x:v>
      </x:c>
      <x:c r="V4806" s="9" t="str">
        <x:v>MVP/SHACL_GENERATION_PIPELINE/experiments/LUNA_CONTEXTUAL_SINGLESHOT/RUN_01/runs/RUN-I2-052-20260831T144034017752Z/artifacts/attempt_01/extracted_shape.ttl</x:v>
      </x:c>
    </x:row>
    <x:row r="4807" ht="22" customHeight="1">
      <x:c r="A4807" s="10" t="str">
        <x:v>SINGLESHOT</x:v>
      </x:c>
      <x:c r="B4807" s="10" t="str">
        <x:v>I2-052</x:v>
      </x:c>
      <x:c r="C4807" s="10" t="str">
        <x:v>I2-052-I-P03</x:v>
      </x:c>
      <x:c r="D4807" s="10" t="str">
        <x:v>RUN_01</x:v>
      </x:c>
      <x:c r="E4807" s="10" t="str">
        <x:v>ORIGINAL_LEDGER</x:v>
      </x:c>
      <x:c r="F4807" s="10" t="str">
        <x:v>PASS</x:v>
      </x:c>
      <x:c r="G4807" s="10" t="str">
        <x:v>FAIL</x:v>
      </x:c>
      <x:c r="H4807" s="10" t="str">
        <x:v>EXECUTED</x:v>
      </x:c>
      <x:c r="I4807" s="10" t="str">
        <x:v>PARSED</x:v>
      </x:c>
      <x:c r="J4807" s="10" t="str">
        <x:v>SINGLESHOT_CAPTURED_DIAGNOSTIC_PASS</x:v>
      </x:c>
      <x:c r="K4807" s="10" t="str">
        <x:v>0b19aa71dfb7da1f4a490ff63c4fb6dd292b6fd0f7075199a38ef38a6d3065a4</x:v>
      </x:c>
      <x:c r="L4807" s="10" t="str">
        <x:v>historical_three</x:v>
      </x:c>
      <x:c r="M4807" s="10" t="n">
        <x:v>0</x:v>
      </x:c>
      <x:c r="N4807" s="10" t="n">
        <x:v>0</x:v>
      </x:c>
      <x:c r="O4807" s="10" t="n">
        <x:v>1</x:v>
      </x:c>
      <x:c r="P4807" s="9" t="str">
        <x:f>'CaseReview'!U435</x:f>
        <x:v>PASS</x:v>
      </x:c>
      <x:c r="Q4807" s="9" t="n">
        <x:f>IF(AND(T4807=1,G4807=P4807),1,0)</x:f>
        <x:v>0</x:v>
      </x:c>
      <x:c r="R4807" s="9" t="n">
        <x:f>IF(AND(T4807=1,G4807="PASS",P4807="FAIL"),1,0)</x:f>
        <x:v>0</x:v>
      </x:c>
      <x:c r="S4807" s="9" t="n">
        <x:f>IF(AND(T4807=1,G4807="FAIL",P4807="PASS"),1,0)</x:f>
        <x:v>1</x:v>
      </x:c>
      <x:c r="T4807" s="9" t="n">
        <x:v>1</x:v>
      </x:c>
      <x:c r="U4807" s="9" t="n">
        <x:v>12</x:v>
      </x:c>
      <x:c r="V4807" s="9" t="str">
        <x:v>MVP/SHACL_GENERATION_PIPELINE/experiments/LUNA_CONTEXTUAL_SINGLESHOT/RUN_01/runs/RUN-I2-052-20260831T144034017752Z/artifacts/attempt_01/extracted_shape.ttl</x:v>
      </x:c>
    </x:row>
    <x:row r="4808" ht="22" customHeight="1">
      <x:c r="A4808" s="10" t="str">
        <x:v>SINGLESHOT</x:v>
      </x:c>
      <x:c r="B4808" s="10" t="str">
        <x:v>I2-054</x:v>
      </x:c>
      <x:c r="C4808" s="10" t="str">
        <x:v>I2-054-I-F01</x:v>
      </x:c>
      <x:c r="D4808" s="10" t="str">
        <x:v>RUN_01</x:v>
      </x:c>
      <x:c r="E4808" s="10" t="str">
        <x:v>ORIGINAL_LEDGER</x:v>
      </x:c>
      <x:c r="F4808" s="10" t="str">
        <x:v>FAIL</x:v>
      </x:c>
      <x:c r="G4808" s="10" t="str">
        <x:v>FAIL</x:v>
      </x:c>
      <x:c r="H4808" s="10" t="str">
        <x:v>EXECUTED</x:v>
      </x:c>
      <x:c r="I4808" s="10" t="str">
        <x:v>PARSED</x:v>
      </x:c>
      <x:c r="J4808" s="10" t="str">
        <x:v>SINGLESHOT_CAPTURED_DIAGNOSTIC_PASS</x:v>
      </x:c>
      <x:c r="K4808" s="10" t="str">
        <x:v>3473ffc04cd85e1655d070a1a359a0f9dd2e4e1212c2ecda345dd843b46ef1fd</x:v>
      </x:c>
      <x:c r="L4808" s="10" t="str">
        <x:v>historical_three</x:v>
      </x:c>
      <x:c r="M4808" s="10" t="n">
        <x:v>1</x:v>
      </x:c>
      <x:c r="N4808" s="10" t="n">
        <x:v>0</x:v>
      </x:c>
      <x:c r="O4808" s="10" t="n">
        <x:v>0</x:v>
      </x:c>
      <x:c r="P4808" s="9" t="str">
        <x:f>'CaseReview'!U436</x:f>
        <x:v>FAIL</x:v>
      </x:c>
      <x:c r="Q4808" s="9" t="n">
        <x:f>IF(AND(T4808=1,G4808=P4808),1,0)</x:f>
        <x:v>1</x:v>
      </x:c>
      <x:c r="R4808" s="9" t="n">
        <x:f>IF(AND(T4808=1,G4808="PASS",P4808="FAIL"),1,0)</x:f>
        <x:v>0</x:v>
      </x:c>
      <x:c r="S4808" s="9" t="n">
        <x:f>IF(AND(T4808=1,G4808="FAIL",P4808="PASS"),1,0)</x:f>
        <x:v>0</x:v>
      </x:c>
      <x:c r="T4808" s="9" t="n">
        <x:v>1</x:v>
      </x:c>
      <x:c r="U4808" s="9" t="n">
        <x:v>12</x:v>
      </x:c>
      <x:c r="V4808" s="9" t="str">
        <x:v>MVP/SHACL_GENERATION_PIPELINE/experiments/LUNA_CONTEXTUAL_SINGLESHOT/RUN_01/runs/RUN-I2-054-20260831T144533843680Z/artifacts/attempt_01/extracted_shape.ttl</x:v>
      </x:c>
    </x:row>
    <x:row r="4809" ht="22" customHeight="1">
      <x:c r="A4809" s="10" t="str">
        <x:v>SINGLESHOT</x:v>
      </x:c>
      <x:c r="B4809" s="10" t="str">
        <x:v>I2-054</x:v>
      </x:c>
      <x:c r="C4809" s="10" t="str">
        <x:v>I2-054-I-F02</x:v>
      </x:c>
      <x:c r="D4809" s="10" t="str">
        <x:v>RUN_01</x:v>
      </x:c>
      <x:c r="E4809" s="10" t="str">
        <x:v>ORIGINAL_LEDGER</x:v>
      </x:c>
      <x:c r="F4809" s="10" t="str">
        <x:v>FAIL</x:v>
      </x:c>
      <x:c r="G4809" s="10" t="str">
        <x:v>FAIL</x:v>
      </x:c>
      <x:c r="H4809" s="10" t="str">
        <x:v>EXECUTED</x:v>
      </x:c>
      <x:c r="I4809" s="10" t="str">
        <x:v>PARSED</x:v>
      </x:c>
      <x:c r="J4809" s="10" t="str">
        <x:v>SINGLESHOT_CAPTURED_DIAGNOSTIC_PASS</x:v>
      </x:c>
      <x:c r="K4809" s="10" t="str">
        <x:v>3473ffc04cd85e1655d070a1a359a0f9dd2e4e1212c2ecda345dd843b46ef1fd</x:v>
      </x:c>
      <x:c r="L4809" s="10" t="str">
        <x:v>historical_three</x:v>
      </x:c>
      <x:c r="M4809" s="10" t="n">
        <x:v>1</x:v>
      </x:c>
      <x:c r="N4809" s="10" t="n">
        <x:v>0</x:v>
      </x:c>
      <x:c r="O4809" s="10" t="n">
        <x:v>0</x:v>
      </x:c>
      <x:c r="P4809" s="9" t="str">
        <x:f>'CaseReview'!U437</x:f>
        <x:v>FAIL</x:v>
      </x:c>
      <x:c r="Q4809" s="9" t="n">
        <x:f>IF(AND(T4809=1,G4809=P4809),1,0)</x:f>
        <x:v>1</x:v>
      </x:c>
      <x:c r="R4809" s="9" t="n">
        <x:f>IF(AND(T4809=1,G4809="PASS",P4809="FAIL"),1,0)</x:f>
        <x:v>0</x:v>
      </x:c>
      <x:c r="S4809" s="9" t="n">
        <x:f>IF(AND(T4809=1,G4809="FAIL",P4809="PASS"),1,0)</x:f>
        <x:v>0</x:v>
      </x:c>
      <x:c r="T4809" s="9" t="n">
        <x:v>1</x:v>
      </x:c>
      <x:c r="U4809" s="9" t="n">
        <x:v>12</x:v>
      </x:c>
      <x:c r="V4809" s="9" t="str">
        <x:v>MVP/SHACL_GENERATION_PIPELINE/experiments/LUNA_CONTEXTUAL_SINGLESHOT/RUN_01/runs/RUN-I2-054-20260831T144533843680Z/artifacts/attempt_01/extracted_shape.ttl</x:v>
      </x:c>
    </x:row>
    <x:row r="4810" ht="22" customHeight="1">
      <x:c r="A4810" s="10" t="str">
        <x:v>SINGLESHOT</x:v>
      </x:c>
      <x:c r="B4810" s="10" t="str">
        <x:v>I2-054</x:v>
      </x:c>
      <x:c r="C4810" s="10" t="str">
        <x:v>I2-054-I-F03</x:v>
      </x:c>
      <x:c r="D4810" s="10" t="str">
        <x:v>RUN_01</x:v>
      </x:c>
      <x:c r="E4810" s="10" t="str">
        <x:v>ORIGINAL_LEDGER</x:v>
      </x:c>
      <x:c r="F4810" s="10" t="str">
        <x:v>FAIL</x:v>
      </x:c>
      <x:c r="G4810" s="10" t="str">
        <x:v>FAIL</x:v>
      </x:c>
      <x:c r="H4810" s="10" t="str">
        <x:v>EXECUTED</x:v>
      </x:c>
      <x:c r="I4810" s="10" t="str">
        <x:v>PARSED</x:v>
      </x:c>
      <x:c r="J4810" s="10" t="str">
        <x:v>SINGLESHOT_CAPTURED_DIAGNOSTIC_PASS</x:v>
      </x:c>
      <x:c r="K4810" s="10" t="str">
        <x:v>3473ffc04cd85e1655d070a1a359a0f9dd2e4e1212c2ecda345dd843b46ef1fd</x:v>
      </x:c>
      <x:c r="L4810" s="10" t="str">
        <x:v>historical_three</x:v>
      </x:c>
      <x:c r="M4810" s="10" t="n">
        <x:v>1</x:v>
      </x:c>
      <x:c r="N4810" s="10" t="n">
        <x:v>0</x:v>
      </x:c>
      <x:c r="O4810" s="10" t="n">
        <x:v>0</x:v>
      </x:c>
      <x:c r="P4810" s="9" t="str">
        <x:f>'CaseReview'!U438</x:f>
        <x:v>FAIL</x:v>
      </x:c>
      <x:c r="Q4810" s="9" t="n">
        <x:f>IF(AND(T4810=1,G4810=P4810),1,0)</x:f>
        <x:v>1</x:v>
      </x:c>
      <x:c r="R4810" s="9" t="n">
        <x:f>IF(AND(T4810=1,G4810="PASS",P4810="FAIL"),1,0)</x:f>
        <x:v>0</x:v>
      </x:c>
      <x:c r="S4810" s="9" t="n">
        <x:f>IF(AND(T4810=1,G4810="FAIL",P4810="PASS"),1,0)</x:f>
        <x:v>0</x:v>
      </x:c>
      <x:c r="T4810" s="9" t="n">
        <x:v>1</x:v>
      </x:c>
      <x:c r="U4810" s="9" t="n">
        <x:v>12</x:v>
      </x:c>
      <x:c r="V4810" s="9" t="str">
        <x:v>MVP/SHACL_GENERATION_PIPELINE/experiments/LUNA_CONTEXTUAL_SINGLESHOT/RUN_01/runs/RUN-I2-054-20260831T144533843680Z/artifacts/attempt_01/extracted_shape.ttl</x:v>
      </x:c>
    </x:row>
    <x:row r="4811" ht="22" customHeight="1">
      <x:c r="A4811" s="10" t="str">
        <x:v>SINGLESHOT</x:v>
      </x:c>
      <x:c r="B4811" s="10" t="str">
        <x:v>I2-054</x:v>
      </x:c>
      <x:c r="C4811" s="10" t="str">
        <x:v>I2-054-I-F04</x:v>
      </x:c>
      <x:c r="D4811" s="10" t="str">
        <x:v>RUN_01</x:v>
      </x:c>
      <x:c r="E4811" s="10" t="str">
        <x:v>ORIGINAL_LEDGER</x:v>
      </x:c>
      <x:c r="F4811" s="10" t="str">
        <x:v>FAIL</x:v>
      </x:c>
      <x:c r="G4811" s="10" t="str">
        <x:v>FAIL</x:v>
      </x:c>
      <x:c r="H4811" s="10" t="str">
        <x:v>EXECUTED</x:v>
      </x:c>
      <x:c r="I4811" s="10" t="str">
        <x:v>PARSED</x:v>
      </x:c>
      <x:c r="J4811" s="10" t="str">
        <x:v>SINGLESHOT_CAPTURED_DIAGNOSTIC_PASS</x:v>
      </x:c>
      <x:c r="K4811" s="10" t="str">
        <x:v>3473ffc04cd85e1655d070a1a359a0f9dd2e4e1212c2ecda345dd843b46ef1fd</x:v>
      </x:c>
      <x:c r="L4811" s="10" t="str">
        <x:v>historical_three</x:v>
      </x:c>
      <x:c r="M4811" s="10" t="n">
        <x:v>1</x:v>
      </x:c>
      <x:c r="N4811" s="10" t="n">
        <x:v>0</x:v>
      </x:c>
      <x:c r="O4811" s="10" t="n">
        <x:v>0</x:v>
      </x:c>
      <x:c r="P4811" s="9" t="str">
        <x:f>'CaseReview'!U439</x:f>
        <x:v>FAIL</x:v>
      </x:c>
      <x:c r="Q4811" s="9" t="n">
        <x:f>IF(AND(T4811=1,G4811=P4811),1,0)</x:f>
        <x:v>1</x:v>
      </x:c>
      <x:c r="R4811" s="9" t="n">
        <x:f>IF(AND(T4811=1,G4811="PASS",P4811="FAIL"),1,0)</x:f>
        <x:v>0</x:v>
      </x:c>
      <x:c r="S4811" s="9" t="n">
        <x:f>IF(AND(T4811=1,G4811="FAIL",P4811="PASS"),1,0)</x:f>
        <x:v>0</x:v>
      </x:c>
      <x:c r="T4811" s="9" t="n">
        <x:v>1</x:v>
      </x:c>
      <x:c r="U4811" s="9" t="n">
        <x:v>12</x:v>
      </x:c>
      <x:c r="V4811" s="9" t="str">
        <x:v>MVP/SHACL_GENERATION_PIPELINE/experiments/LUNA_CONTEXTUAL_SINGLESHOT/RUN_01/runs/RUN-I2-054-20260831T144533843680Z/artifacts/attempt_01/extracted_shape.ttl</x:v>
      </x:c>
    </x:row>
    <x:row r="4812" ht="22" customHeight="1">
      <x:c r="A4812" s="10" t="str">
        <x:v>SINGLESHOT</x:v>
      </x:c>
      <x:c r="B4812" s="10" t="str">
        <x:v>I2-054</x:v>
      </x:c>
      <x:c r="C4812" s="10" t="str">
        <x:v>I2-054-I-F05</x:v>
      </x:c>
      <x:c r="D4812" s="10" t="str">
        <x:v>RUN_01</x:v>
      </x:c>
      <x:c r="E4812" s="10" t="str">
        <x:v>ORIGINAL_LEDGER</x:v>
      </x:c>
      <x:c r="F4812" s="10" t="str">
        <x:v>FAIL</x:v>
      </x:c>
      <x:c r="G4812" s="10" t="str">
        <x:v>FAIL</x:v>
      </x:c>
      <x:c r="H4812" s="10" t="str">
        <x:v>EXECUTED</x:v>
      </x:c>
      <x:c r="I4812" s="10" t="str">
        <x:v>PARSED</x:v>
      </x:c>
      <x:c r="J4812" s="10" t="str">
        <x:v>SINGLESHOT_CAPTURED_DIAGNOSTIC_PASS</x:v>
      </x:c>
      <x:c r="K4812" s="10" t="str">
        <x:v>3473ffc04cd85e1655d070a1a359a0f9dd2e4e1212c2ecda345dd843b46ef1fd</x:v>
      </x:c>
      <x:c r="L4812" s="10" t="str">
        <x:v>historical_three</x:v>
      </x:c>
      <x:c r="M4812" s="10" t="n">
        <x:v>1</x:v>
      </x:c>
      <x:c r="N4812" s="10" t="n">
        <x:v>0</x:v>
      </x:c>
      <x:c r="O4812" s="10" t="n">
        <x:v>0</x:v>
      </x:c>
      <x:c r="P4812" s="9" t="str">
        <x:f>'CaseReview'!U440</x:f>
        <x:v>FAIL</x:v>
      </x:c>
      <x:c r="Q4812" s="9" t="n">
        <x:f>IF(AND(T4812=1,G4812=P4812),1,0)</x:f>
        <x:v>1</x:v>
      </x:c>
      <x:c r="R4812" s="9" t="n">
        <x:f>IF(AND(T4812=1,G4812="PASS",P4812="FAIL"),1,0)</x:f>
        <x:v>0</x:v>
      </x:c>
      <x:c r="S4812" s="9" t="n">
        <x:f>IF(AND(T4812=1,G4812="FAIL",P4812="PASS"),1,0)</x:f>
        <x:v>0</x:v>
      </x:c>
      <x:c r="T4812" s="9" t="n">
        <x:v>1</x:v>
      </x:c>
      <x:c r="U4812" s="9" t="n">
        <x:v>12</x:v>
      </x:c>
      <x:c r="V4812" s="9" t="str">
        <x:v>MVP/SHACL_GENERATION_PIPELINE/experiments/LUNA_CONTEXTUAL_SINGLESHOT/RUN_01/runs/RUN-I2-054-20260831T144533843680Z/artifacts/attempt_01/extracted_shape.ttl</x:v>
      </x:c>
    </x:row>
    <x:row r="4813" ht="22" customHeight="1">
      <x:c r="A4813" s="10" t="str">
        <x:v>SINGLESHOT</x:v>
      </x:c>
      <x:c r="B4813" s="10" t="str">
        <x:v>I2-054</x:v>
      </x:c>
      <x:c r="C4813" s="10" t="str">
        <x:v>I2-054-I-F06</x:v>
      </x:c>
      <x:c r="D4813" s="10" t="str">
        <x:v>RUN_01</x:v>
      </x:c>
      <x:c r="E4813" s="10" t="str">
        <x:v>ORIGINAL_LEDGER</x:v>
      </x:c>
      <x:c r="F4813" s="10" t="str">
        <x:v>FAIL</x:v>
      </x:c>
      <x:c r="G4813" s="10" t="str">
        <x:v>FAIL</x:v>
      </x:c>
      <x:c r="H4813" s="10" t="str">
        <x:v>EXECUTED</x:v>
      </x:c>
      <x:c r="I4813" s="10" t="str">
        <x:v>PARSED</x:v>
      </x:c>
      <x:c r="J4813" s="10" t="str">
        <x:v>SINGLESHOT_CAPTURED_DIAGNOSTIC_PASS</x:v>
      </x:c>
      <x:c r="K4813" s="10" t="str">
        <x:v>3473ffc04cd85e1655d070a1a359a0f9dd2e4e1212c2ecda345dd843b46ef1fd</x:v>
      </x:c>
      <x:c r="L4813" s="10" t="str">
        <x:v>historical_three</x:v>
      </x:c>
      <x:c r="M4813" s="10" t="n">
        <x:v>1</x:v>
      </x:c>
      <x:c r="N4813" s="10" t="n">
        <x:v>0</x:v>
      </x:c>
      <x:c r="O4813" s="10" t="n">
        <x:v>0</x:v>
      </x:c>
      <x:c r="P4813" s="9" t="str">
        <x:f>'CaseReview'!U441</x:f>
        <x:v>FAIL</x:v>
      </x:c>
      <x:c r="Q4813" s="9" t="n">
        <x:f>IF(AND(T4813=1,G4813=P4813),1,0)</x:f>
        <x:v>1</x:v>
      </x:c>
      <x:c r="R4813" s="9" t="n">
        <x:f>IF(AND(T4813=1,G4813="PASS",P4813="FAIL"),1,0)</x:f>
        <x:v>0</x:v>
      </x:c>
      <x:c r="S4813" s="9" t="n">
        <x:f>IF(AND(T4813=1,G4813="FAIL",P4813="PASS"),1,0)</x:f>
        <x:v>0</x:v>
      </x:c>
      <x:c r="T4813" s="9" t="n">
        <x:v>1</x:v>
      </x:c>
      <x:c r="U4813" s="9" t="n">
        <x:v>12</x:v>
      </x:c>
      <x:c r="V4813" s="9" t="str">
        <x:v>MVP/SHACL_GENERATION_PIPELINE/experiments/LUNA_CONTEXTUAL_SINGLESHOT/RUN_01/runs/RUN-I2-054-20260831T144533843680Z/artifacts/attempt_01/extracted_shape.ttl</x:v>
      </x:c>
    </x:row>
    <x:row r="4814" ht="22" customHeight="1">
      <x:c r="A4814" s="10" t="str">
        <x:v>SINGLESHOT</x:v>
      </x:c>
      <x:c r="B4814" s="10" t="str">
        <x:v>I2-054</x:v>
      </x:c>
      <x:c r="C4814" s="10" t="str">
        <x:v>I2-054-I-F07</x:v>
      </x:c>
      <x:c r="D4814" s="10" t="str">
        <x:v>RUN_01</x:v>
      </x:c>
      <x:c r="E4814" s="10" t="str">
        <x:v>ORIGINAL_LEDGER</x:v>
      </x:c>
      <x:c r="F4814" s="10" t="str">
        <x:v>FAIL</x:v>
      </x:c>
      <x:c r="G4814" s="10" t="str">
        <x:v>FAIL</x:v>
      </x:c>
      <x:c r="H4814" s="10" t="str">
        <x:v>EXECUTED</x:v>
      </x:c>
      <x:c r="I4814" s="10" t="str">
        <x:v>PARSED</x:v>
      </x:c>
      <x:c r="J4814" s="10" t="str">
        <x:v>SINGLESHOT_CAPTURED_DIAGNOSTIC_PASS</x:v>
      </x:c>
      <x:c r="K4814" s="10" t="str">
        <x:v>3473ffc04cd85e1655d070a1a359a0f9dd2e4e1212c2ecda345dd843b46ef1fd</x:v>
      </x:c>
      <x:c r="L4814" s="10" t="str">
        <x:v>historical_three</x:v>
      </x:c>
      <x:c r="M4814" s="10" t="n">
        <x:v>1</x:v>
      </x:c>
      <x:c r="N4814" s="10" t="n">
        <x:v>0</x:v>
      </x:c>
      <x:c r="O4814" s="10" t="n">
        <x:v>0</x:v>
      </x:c>
      <x:c r="P4814" s="9" t="str">
        <x:f>'CaseReview'!U442</x:f>
        <x:v>FAIL</x:v>
      </x:c>
      <x:c r="Q4814" s="9" t="n">
        <x:f>IF(AND(T4814=1,G4814=P4814),1,0)</x:f>
        <x:v>1</x:v>
      </x:c>
      <x:c r="R4814" s="9" t="n">
        <x:f>IF(AND(T4814=1,G4814="PASS",P4814="FAIL"),1,0)</x:f>
        <x:v>0</x:v>
      </x:c>
      <x:c r="S4814" s="9" t="n">
        <x:f>IF(AND(T4814=1,G4814="FAIL",P4814="PASS"),1,0)</x:f>
        <x:v>0</x:v>
      </x:c>
      <x:c r="T4814" s="9" t="n">
        <x:v>1</x:v>
      </x:c>
      <x:c r="U4814" s="9" t="n">
        <x:v>12</x:v>
      </x:c>
      <x:c r="V4814" s="9" t="str">
        <x:v>MVP/SHACL_GENERATION_PIPELINE/experiments/LUNA_CONTEXTUAL_SINGLESHOT/RUN_01/runs/RUN-I2-054-20260831T144533843680Z/artifacts/attempt_01/extracted_shape.ttl</x:v>
      </x:c>
    </x:row>
    <x:row r="4815" ht="22" customHeight="1">
      <x:c r="A4815" s="10" t="str">
        <x:v>SINGLESHOT</x:v>
      </x:c>
      <x:c r="B4815" s="10" t="str">
        <x:v>I2-054</x:v>
      </x:c>
      <x:c r="C4815" s="10" t="str">
        <x:v>I2-054-I-F08</x:v>
      </x:c>
      <x:c r="D4815" s="10" t="str">
        <x:v>RUN_01</x:v>
      </x:c>
      <x:c r="E4815" s="10" t="str">
        <x:v>ORIGINAL_LEDGER</x:v>
      </x:c>
      <x:c r="F4815" s="10" t="str">
        <x:v>FAIL</x:v>
      </x:c>
      <x:c r="G4815" s="10" t="str">
        <x:v>FAIL</x:v>
      </x:c>
      <x:c r="H4815" s="10" t="str">
        <x:v>EXECUTED</x:v>
      </x:c>
      <x:c r="I4815" s="10" t="str">
        <x:v>PARSED</x:v>
      </x:c>
      <x:c r="J4815" s="10" t="str">
        <x:v>SINGLESHOT_CAPTURED_DIAGNOSTIC_PASS</x:v>
      </x:c>
      <x:c r="K4815" s="10" t="str">
        <x:v>3473ffc04cd85e1655d070a1a359a0f9dd2e4e1212c2ecda345dd843b46ef1fd</x:v>
      </x:c>
      <x:c r="L4815" s="10" t="str">
        <x:v>historical_three</x:v>
      </x:c>
      <x:c r="M4815" s="10" t="n">
        <x:v>1</x:v>
      </x:c>
      <x:c r="N4815" s="10" t="n">
        <x:v>0</x:v>
      </x:c>
      <x:c r="O4815" s="10" t="n">
        <x:v>0</x:v>
      </x:c>
      <x:c r="P4815" s="9" t="str">
        <x:f>'CaseReview'!U443</x:f>
        <x:v>FAIL</x:v>
      </x:c>
      <x:c r="Q4815" s="9" t="n">
        <x:f>IF(AND(T4815=1,G4815=P4815),1,0)</x:f>
        <x:v>1</x:v>
      </x:c>
      <x:c r="R4815" s="9" t="n">
        <x:f>IF(AND(T4815=1,G4815="PASS",P4815="FAIL"),1,0)</x:f>
        <x:v>0</x:v>
      </x:c>
      <x:c r="S4815" s="9" t="n">
        <x:f>IF(AND(T4815=1,G4815="FAIL",P4815="PASS"),1,0)</x:f>
        <x:v>0</x:v>
      </x:c>
      <x:c r="T4815" s="9" t="n">
        <x:v>1</x:v>
      </x:c>
      <x:c r="U4815" s="9" t="n">
        <x:v>12</x:v>
      </x:c>
      <x:c r="V4815" s="9" t="str">
        <x:v>MVP/SHACL_GENERATION_PIPELINE/experiments/LUNA_CONTEXTUAL_SINGLESHOT/RUN_01/runs/RUN-I2-054-20260831T144533843680Z/artifacts/attempt_01/extracted_shape.ttl</x:v>
      </x:c>
    </x:row>
    <x:row r="4816" ht="22" customHeight="1">
      <x:c r="A4816" s="10" t="str">
        <x:v>SINGLESHOT</x:v>
      </x:c>
      <x:c r="B4816" s="10" t="str">
        <x:v>I2-054</x:v>
      </x:c>
      <x:c r="C4816" s="10" t="str">
        <x:v>I2-054-I-F09</x:v>
      </x:c>
      <x:c r="D4816" s="10" t="str">
        <x:v>RUN_01</x:v>
      </x:c>
      <x:c r="E4816" s="10" t="str">
        <x:v>ORIGINAL_LEDGER</x:v>
      </x:c>
      <x:c r="F4816" s="10" t="str">
        <x:v>FAIL</x:v>
      </x:c>
      <x:c r="G4816" s="10" t="str">
        <x:v>FAIL</x:v>
      </x:c>
      <x:c r="H4816" s="10" t="str">
        <x:v>EXECUTED</x:v>
      </x:c>
      <x:c r="I4816" s="10" t="str">
        <x:v>PARSED</x:v>
      </x:c>
      <x:c r="J4816" s="10" t="str">
        <x:v>SINGLESHOT_CAPTURED_DIAGNOSTIC_PASS</x:v>
      </x:c>
      <x:c r="K4816" s="10" t="str">
        <x:v>3473ffc04cd85e1655d070a1a359a0f9dd2e4e1212c2ecda345dd843b46ef1fd</x:v>
      </x:c>
      <x:c r="L4816" s="10" t="str">
        <x:v>historical_three</x:v>
      </x:c>
      <x:c r="M4816" s="10" t="n">
        <x:v>1</x:v>
      </x:c>
      <x:c r="N4816" s="10" t="n">
        <x:v>0</x:v>
      </x:c>
      <x:c r="O4816" s="10" t="n">
        <x:v>0</x:v>
      </x:c>
      <x:c r="P4816" s="9" t="str">
        <x:f>'CaseReview'!U444</x:f>
        <x:v>FAIL</x:v>
      </x:c>
      <x:c r="Q4816" s="9" t="n">
        <x:f>IF(AND(T4816=1,G4816=P4816),1,0)</x:f>
        <x:v>1</x:v>
      </x:c>
      <x:c r="R4816" s="9" t="n">
        <x:f>IF(AND(T4816=1,G4816="PASS",P4816="FAIL"),1,0)</x:f>
        <x:v>0</x:v>
      </x:c>
      <x:c r="S4816" s="9" t="n">
        <x:f>IF(AND(T4816=1,G4816="FAIL",P4816="PASS"),1,0)</x:f>
        <x:v>0</x:v>
      </x:c>
      <x:c r="T4816" s="9" t="n">
        <x:v>1</x:v>
      </x:c>
      <x:c r="U4816" s="9" t="n">
        <x:v>12</x:v>
      </x:c>
      <x:c r="V4816" s="9" t="str">
        <x:v>MVP/SHACL_GENERATION_PIPELINE/experiments/LUNA_CONTEXTUAL_SINGLESHOT/RUN_01/runs/RUN-I2-054-20260831T144533843680Z/artifacts/attempt_01/extracted_shape.ttl</x:v>
      </x:c>
    </x:row>
    <x:row r="4817" ht="22" customHeight="1">
      <x:c r="A4817" s="10" t="str">
        <x:v>SINGLESHOT</x:v>
      </x:c>
      <x:c r="B4817" s="10" t="str">
        <x:v>I2-054</x:v>
      </x:c>
      <x:c r="C4817" s="10" t="str">
        <x:v>I2-054-I-P01</x:v>
      </x:c>
      <x:c r="D4817" s="10" t="str">
        <x:v>RUN_01</x:v>
      </x:c>
      <x:c r="E4817" s="10" t="str">
        <x:v>ORIGINAL_LEDGER</x:v>
      </x:c>
      <x:c r="F4817" s="10" t="str">
        <x:v>PASS</x:v>
      </x:c>
      <x:c r="G4817" s="10" t="str">
        <x:v>FAIL</x:v>
      </x:c>
      <x:c r="H4817" s="10" t="str">
        <x:v>EXECUTED</x:v>
      </x:c>
      <x:c r="I4817" s="10" t="str">
        <x:v>PARSED</x:v>
      </x:c>
      <x:c r="J4817" s="10" t="str">
        <x:v>SINGLESHOT_CAPTURED_DIAGNOSTIC_PASS</x:v>
      </x:c>
      <x:c r="K4817" s="10" t="str">
        <x:v>3473ffc04cd85e1655d070a1a359a0f9dd2e4e1212c2ecda345dd843b46ef1fd</x:v>
      </x:c>
      <x:c r="L4817" s="10" t="str">
        <x:v>historical_three</x:v>
      </x:c>
      <x:c r="M4817" s="10" t="n">
        <x:v>0</x:v>
      </x:c>
      <x:c r="N4817" s="10" t="n">
        <x:v>0</x:v>
      </x:c>
      <x:c r="O4817" s="10" t="n">
        <x:v>1</x:v>
      </x:c>
      <x:c r="P4817" s="9" t="str">
        <x:f>'CaseReview'!U445</x:f>
        <x:v>PASS</x:v>
      </x:c>
      <x:c r="Q4817" s="9" t="n">
        <x:f>IF(AND(T4817=1,G4817=P4817),1,0)</x:f>
        <x:v>0</x:v>
      </x:c>
      <x:c r="R4817" s="9" t="n">
        <x:f>IF(AND(T4817=1,G4817="PASS",P4817="FAIL"),1,0)</x:f>
        <x:v>0</x:v>
      </x:c>
      <x:c r="S4817" s="9" t="n">
        <x:f>IF(AND(T4817=1,G4817="FAIL",P4817="PASS"),1,0)</x:f>
        <x:v>1</x:v>
      </x:c>
      <x:c r="T4817" s="9" t="n">
        <x:v>1</x:v>
      </x:c>
      <x:c r="U4817" s="9" t="n">
        <x:v>12</x:v>
      </x:c>
      <x:c r="V4817" s="9" t="str">
        <x:v>MVP/SHACL_GENERATION_PIPELINE/experiments/LUNA_CONTEXTUAL_SINGLESHOT/RUN_01/runs/RUN-I2-054-20260831T144533843680Z/artifacts/attempt_01/extracted_shape.ttl</x:v>
      </x:c>
    </x:row>
    <x:row r="4818" ht="22" customHeight="1">
      <x:c r="A4818" s="10" t="str">
        <x:v>SINGLESHOT</x:v>
      </x:c>
      <x:c r="B4818" s="10" t="str">
        <x:v>I2-054</x:v>
      </x:c>
      <x:c r="C4818" s="10" t="str">
        <x:v>I2-054-I-P02</x:v>
      </x:c>
      <x:c r="D4818" s="10" t="str">
        <x:v>RUN_01</x:v>
      </x:c>
      <x:c r="E4818" s="10" t="str">
        <x:v>ORIGINAL_LEDGER</x:v>
      </x:c>
      <x:c r="F4818" s="10" t="str">
        <x:v>PASS</x:v>
      </x:c>
      <x:c r="G4818" s="10" t="str">
        <x:v>FAIL</x:v>
      </x:c>
      <x:c r="H4818" s="10" t="str">
        <x:v>EXECUTED</x:v>
      </x:c>
      <x:c r="I4818" s="10" t="str">
        <x:v>PARSED</x:v>
      </x:c>
      <x:c r="J4818" s="10" t="str">
        <x:v>SINGLESHOT_CAPTURED_DIAGNOSTIC_PASS</x:v>
      </x:c>
      <x:c r="K4818" s="10" t="str">
        <x:v>3473ffc04cd85e1655d070a1a359a0f9dd2e4e1212c2ecda345dd843b46ef1fd</x:v>
      </x:c>
      <x:c r="L4818" s="10" t="str">
        <x:v>historical_three</x:v>
      </x:c>
      <x:c r="M4818" s="10" t="n">
        <x:v>0</x:v>
      </x:c>
      <x:c r="N4818" s="10" t="n">
        <x:v>0</x:v>
      </x:c>
      <x:c r="O4818" s="10" t="n">
        <x:v>1</x:v>
      </x:c>
      <x:c r="P4818" s="9" t="str">
        <x:f>'CaseReview'!U446</x:f>
        <x:v>PASS</x:v>
      </x:c>
      <x:c r="Q4818" s="9" t="n">
        <x:f>IF(AND(T4818=1,G4818=P4818),1,0)</x:f>
        <x:v>0</x:v>
      </x:c>
      <x:c r="R4818" s="9" t="n">
        <x:f>IF(AND(T4818=1,G4818="PASS",P4818="FAIL"),1,0)</x:f>
        <x:v>0</x:v>
      </x:c>
      <x:c r="S4818" s="9" t="n">
        <x:f>IF(AND(T4818=1,G4818="FAIL",P4818="PASS"),1,0)</x:f>
        <x:v>1</x:v>
      </x:c>
      <x:c r="T4818" s="9" t="n">
        <x:v>1</x:v>
      </x:c>
      <x:c r="U4818" s="9" t="n">
        <x:v>12</x:v>
      </x:c>
      <x:c r="V4818" s="9" t="str">
        <x:v>MVP/SHACL_GENERATION_PIPELINE/experiments/LUNA_CONTEXTUAL_SINGLESHOT/RUN_01/runs/RUN-I2-054-20260831T144533843680Z/artifacts/attempt_01/extracted_shape.ttl</x:v>
      </x:c>
    </x:row>
    <x:row r="4819" ht="22" customHeight="1">
      <x:c r="A4819" s="10" t="str">
        <x:v>SINGLESHOT</x:v>
      </x:c>
      <x:c r="B4819" s="10" t="str">
        <x:v>I2-054</x:v>
      </x:c>
      <x:c r="C4819" s="10" t="str">
        <x:v>I2-054-I-P03</x:v>
      </x:c>
      <x:c r="D4819" s="10" t="str">
        <x:v>RUN_01</x:v>
      </x:c>
      <x:c r="E4819" s="10" t="str">
        <x:v>ORIGINAL_LEDGER</x:v>
      </x:c>
      <x:c r="F4819" s="10" t="str">
        <x:v>PASS</x:v>
      </x:c>
      <x:c r="G4819" s="10" t="str">
        <x:v>FAIL</x:v>
      </x:c>
      <x:c r="H4819" s="10" t="str">
        <x:v>EXECUTED</x:v>
      </x:c>
      <x:c r="I4819" s="10" t="str">
        <x:v>PARSED</x:v>
      </x:c>
      <x:c r="J4819" s="10" t="str">
        <x:v>SINGLESHOT_CAPTURED_DIAGNOSTIC_PASS</x:v>
      </x:c>
      <x:c r="K4819" s="10" t="str">
        <x:v>3473ffc04cd85e1655d070a1a359a0f9dd2e4e1212c2ecda345dd843b46ef1fd</x:v>
      </x:c>
      <x:c r="L4819" s="10" t="str">
        <x:v>historical_three</x:v>
      </x:c>
      <x:c r="M4819" s="10" t="n">
        <x:v>0</x:v>
      </x:c>
      <x:c r="N4819" s="10" t="n">
        <x:v>0</x:v>
      </x:c>
      <x:c r="O4819" s="10" t="n">
        <x:v>1</x:v>
      </x:c>
      <x:c r="P4819" s="9" t="str">
        <x:f>'CaseReview'!U447</x:f>
        <x:v>PASS</x:v>
      </x:c>
      <x:c r="Q4819" s="9" t="n">
        <x:f>IF(AND(T4819=1,G4819=P4819),1,0)</x:f>
        <x:v>0</x:v>
      </x:c>
      <x:c r="R4819" s="9" t="n">
        <x:f>IF(AND(T4819=1,G4819="PASS",P4819="FAIL"),1,0)</x:f>
        <x:v>0</x:v>
      </x:c>
      <x:c r="S4819" s="9" t="n">
        <x:f>IF(AND(T4819=1,G4819="FAIL",P4819="PASS"),1,0)</x:f>
        <x:v>1</x:v>
      </x:c>
      <x:c r="T4819" s="9" t="n">
        <x:v>1</x:v>
      </x:c>
      <x:c r="U4819" s="9" t="n">
        <x:v>12</x:v>
      </x:c>
      <x:c r="V4819" s="9" t="str">
        <x:v>MVP/SHACL_GENERATION_PIPELINE/experiments/LUNA_CONTEXTUAL_SINGLESHOT/RUN_01/runs/RUN-I2-054-20260831T144533843680Z/artifacts/attempt_01/extracted_shape.ttl</x:v>
      </x:c>
    </x:row>
    <x:row r="4820" ht="22" customHeight="1">
      <x:c r="A4820" s="10" t="str">
        <x:v>SINGLESHOT</x:v>
      </x:c>
      <x:c r="B4820" s="10" t="str">
        <x:v>I2-055</x:v>
      </x:c>
      <x:c r="C4820" s="10" t="str">
        <x:v>I2-055-I-F01</x:v>
      </x:c>
      <x:c r="D4820" s="10" t="str">
        <x:v>RUN_01</x:v>
      </x:c>
      <x:c r="E4820" s="10" t="str">
        <x:v>ORIGINAL_LEDGER</x:v>
      </x:c>
      <x:c r="F4820" s="10" t="str">
        <x:v>FAIL</x:v>
      </x:c>
      <x:c r="G4820" s="10" t="str">
        <x:v>FAIL</x:v>
      </x:c>
      <x:c r="H4820" s="10" t="str">
        <x:v>EXECUTED</x:v>
      </x:c>
      <x:c r="I4820" s="10" t="str">
        <x:v>PARSED</x:v>
      </x:c>
      <x:c r="J4820" s="10" t="str">
        <x:v>SINGLESHOT_CAPTURED_DIAGNOSTIC_PASS</x:v>
      </x:c>
      <x:c r="K4820" s="10" t="str">
        <x:v>82515804ecc9475a30b41b01af7f6e855e6e4a1d1096ada8d8bc8f5d901cb30b</x:v>
      </x:c>
      <x:c r="L4820" s="10" t="str">
        <x:v>historical_three</x:v>
      </x:c>
      <x:c r="M4820" s="10" t="n">
        <x:v>1</x:v>
      </x:c>
      <x:c r="N4820" s="10" t="n">
        <x:v>0</x:v>
      </x:c>
      <x:c r="O4820" s="10" t="n">
        <x:v>0</x:v>
      </x:c>
      <x:c r="P4820" s="9" t="str">
        <x:f>'CaseReview'!U448</x:f>
        <x:v>FAIL</x:v>
      </x:c>
      <x:c r="Q4820" s="9" t="n">
        <x:f>IF(AND(T4820=1,G4820=P4820),1,0)</x:f>
        <x:v>1</x:v>
      </x:c>
      <x:c r="R4820" s="9" t="n">
        <x:f>IF(AND(T4820=1,G4820="PASS",P4820="FAIL"),1,0)</x:f>
        <x:v>0</x:v>
      </x:c>
      <x:c r="S4820" s="9" t="n">
        <x:f>IF(AND(T4820=1,G4820="FAIL",P4820="PASS"),1,0)</x:f>
        <x:v>0</x:v>
      </x:c>
      <x:c r="T4820" s="9" t="n">
        <x:v>1</x:v>
      </x:c>
      <x:c r="U4820" s="9" t="n">
        <x:v>9</x:v>
      </x:c>
      <x:c r="V4820" s="9" t="str">
        <x:v>MVP/SHACL_GENERATION_PIPELINE/experiments/LUNA_CONTEXTUAL_SINGLESHOT/RUN_01/runs/RUN-I2-055-20260831T144604841226Z/artifacts/attempt_01/extracted_shape.ttl</x:v>
      </x:c>
    </x:row>
    <x:row r="4821" ht="22" customHeight="1">
      <x:c r="A4821" s="10" t="str">
        <x:v>SINGLESHOT</x:v>
      </x:c>
      <x:c r="B4821" s="10" t="str">
        <x:v>I2-055</x:v>
      </x:c>
      <x:c r="C4821" s="10" t="str">
        <x:v>I2-055-I-F02</x:v>
      </x:c>
      <x:c r="D4821" s="10" t="str">
        <x:v>RUN_01</x:v>
      </x:c>
      <x:c r="E4821" s="10" t="str">
        <x:v>ORIGINAL_LEDGER</x:v>
      </x:c>
      <x:c r="F4821" s="10" t="str">
        <x:v>FAIL</x:v>
      </x:c>
      <x:c r="G4821" s="10" t="str">
        <x:v>FAIL</x:v>
      </x:c>
      <x:c r="H4821" s="10" t="str">
        <x:v>EXECUTED</x:v>
      </x:c>
      <x:c r="I4821" s="10" t="str">
        <x:v>PARSED</x:v>
      </x:c>
      <x:c r="J4821" s="10" t="str">
        <x:v>SINGLESHOT_CAPTURED_DIAGNOSTIC_PASS</x:v>
      </x:c>
      <x:c r="K4821" s="10" t="str">
        <x:v>82515804ecc9475a30b41b01af7f6e855e6e4a1d1096ada8d8bc8f5d901cb30b</x:v>
      </x:c>
      <x:c r="L4821" s="10" t="str">
        <x:v>historical_three</x:v>
      </x:c>
      <x:c r="M4821" s="10" t="n">
        <x:v>1</x:v>
      </x:c>
      <x:c r="N4821" s="10" t="n">
        <x:v>0</x:v>
      </x:c>
      <x:c r="O4821" s="10" t="n">
        <x:v>0</x:v>
      </x:c>
      <x:c r="P4821" s="9" t="str">
        <x:f>'CaseReview'!U449</x:f>
        <x:v>FAIL</x:v>
      </x:c>
      <x:c r="Q4821" s="9" t="n">
        <x:f>IF(AND(T4821=1,G4821=P4821),1,0)</x:f>
        <x:v>1</x:v>
      </x:c>
      <x:c r="R4821" s="9" t="n">
        <x:f>IF(AND(T4821=1,G4821="PASS",P4821="FAIL"),1,0)</x:f>
        <x:v>0</x:v>
      </x:c>
      <x:c r="S4821" s="9" t="n">
        <x:f>IF(AND(T4821=1,G4821="FAIL",P4821="PASS"),1,0)</x:f>
        <x:v>0</x:v>
      </x:c>
      <x:c r="T4821" s="9" t="n">
        <x:v>1</x:v>
      </x:c>
      <x:c r="U4821" s="9" t="n">
        <x:v>9</x:v>
      </x:c>
      <x:c r="V4821" s="9" t="str">
        <x:v>MVP/SHACL_GENERATION_PIPELINE/experiments/LUNA_CONTEXTUAL_SINGLESHOT/RUN_01/runs/RUN-I2-055-20260831T144604841226Z/artifacts/attempt_01/extracted_shape.ttl</x:v>
      </x:c>
    </x:row>
    <x:row r="4822" ht="22" customHeight="1">
      <x:c r="A4822" s="10" t="str">
        <x:v>SINGLESHOT</x:v>
      </x:c>
      <x:c r="B4822" s="10" t="str">
        <x:v>I2-055</x:v>
      </x:c>
      <x:c r="C4822" s="10" t="str">
        <x:v>I2-055-I-F03</x:v>
      </x:c>
      <x:c r="D4822" s="10" t="str">
        <x:v>RUN_01</x:v>
      </x:c>
      <x:c r="E4822" s="10" t="str">
        <x:v>ORIGINAL_LEDGER</x:v>
      </x:c>
      <x:c r="F4822" s="10" t="str">
        <x:v>FAIL</x:v>
      </x:c>
      <x:c r="G4822" s="10" t="str">
        <x:v>FAIL</x:v>
      </x:c>
      <x:c r="H4822" s="10" t="str">
        <x:v>EXECUTED</x:v>
      </x:c>
      <x:c r="I4822" s="10" t="str">
        <x:v>PARSED</x:v>
      </x:c>
      <x:c r="J4822" s="10" t="str">
        <x:v>SINGLESHOT_CAPTURED_DIAGNOSTIC_PASS</x:v>
      </x:c>
      <x:c r="K4822" s="10" t="str">
        <x:v>82515804ecc9475a30b41b01af7f6e855e6e4a1d1096ada8d8bc8f5d901cb30b</x:v>
      </x:c>
      <x:c r="L4822" s="10" t="str">
        <x:v>historical_three</x:v>
      </x:c>
      <x:c r="M4822" s="10" t="n">
        <x:v>1</x:v>
      </x:c>
      <x:c r="N4822" s="10" t="n">
        <x:v>0</x:v>
      </x:c>
      <x:c r="O4822" s="10" t="n">
        <x:v>0</x:v>
      </x:c>
      <x:c r="P4822" s="9" t="str">
        <x:f>'CaseReview'!U450</x:f>
        <x:v>FAIL</x:v>
      </x:c>
      <x:c r="Q4822" s="9" t="n">
        <x:f>IF(AND(T4822=1,G4822=P4822),1,0)</x:f>
        <x:v>1</x:v>
      </x:c>
      <x:c r="R4822" s="9" t="n">
        <x:f>IF(AND(T4822=1,G4822="PASS",P4822="FAIL"),1,0)</x:f>
        <x:v>0</x:v>
      </x:c>
      <x:c r="S4822" s="9" t="n">
        <x:f>IF(AND(T4822=1,G4822="FAIL",P4822="PASS"),1,0)</x:f>
        <x:v>0</x:v>
      </x:c>
      <x:c r="T4822" s="9" t="n">
        <x:v>1</x:v>
      </x:c>
      <x:c r="U4822" s="9" t="n">
        <x:v>9</x:v>
      </x:c>
      <x:c r="V4822" s="9" t="str">
        <x:v>MVP/SHACL_GENERATION_PIPELINE/experiments/LUNA_CONTEXTUAL_SINGLESHOT/RUN_01/runs/RUN-I2-055-20260831T144604841226Z/artifacts/attempt_01/extracted_shape.ttl</x:v>
      </x:c>
    </x:row>
    <x:row r="4823" ht="22" customHeight="1">
      <x:c r="A4823" s="10" t="str">
        <x:v>SINGLESHOT</x:v>
      </x:c>
      <x:c r="B4823" s="10" t="str">
        <x:v>I2-055</x:v>
      </x:c>
      <x:c r="C4823" s="10" t="str">
        <x:v>I2-055-I-F04</x:v>
      </x:c>
      <x:c r="D4823" s="10" t="str">
        <x:v>RUN_01</x:v>
      </x:c>
      <x:c r="E4823" s="10" t="str">
        <x:v>ORIGINAL_LEDGER</x:v>
      </x:c>
      <x:c r="F4823" s="10" t="str">
        <x:v>FAIL</x:v>
      </x:c>
      <x:c r="G4823" s="10" t="str">
        <x:v>FAIL</x:v>
      </x:c>
      <x:c r="H4823" s="10" t="str">
        <x:v>EXECUTED</x:v>
      </x:c>
      <x:c r="I4823" s="10" t="str">
        <x:v>PARSED</x:v>
      </x:c>
      <x:c r="J4823" s="10" t="str">
        <x:v>SINGLESHOT_CAPTURED_DIAGNOSTIC_PASS</x:v>
      </x:c>
      <x:c r="K4823" s="10" t="str">
        <x:v>82515804ecc9475a30b41b01af7f6e855e6e4a1d1096ada8d8bc8f5d901cb30b</x:v>
      </x:c>
      <x:c r="L4823" s="10" t="str">
        <x:v>historical_three</x:v>
      </x:c>
      <x:c r="M4823" s="10" t="n">
        <x:v>1</x:v>
      </x:c>
      <x:c r="N4823" s="10" t="n">
        <x:v>0</x:v>
      </x:c>
      <x:c r="O4823" s="10" t="n">
        <x:v>0</x:v>
      </x:c>
      <x:c r="P4823" s="9" t="str">
        <x:f>'CaseReview'!U451</x:f>
        <x:v>FAIL</x:v>
      </x:c>
      <x:c r="Q4823" s="9" t="n">
        <x:f>IF(AND(T4823=1,G4823=P4823),1,0)</x:f>
        <x:v>1</x:v>
      </x:c>
      <x:c r="R4823" s="9" t="n">
        <x:f>IF(AND(T4823=1,G4823="PASS",P4823="FAIL"),1,0)</x:f>
        <x:v>0</x:v>
      </x:c>
      <x:c r="S4823" s="9" t="n">
        <x:f>IF(AND(T4823=1,G4823="FAIL",P4823="PASS"),1,0)</x:f>
        <x:v>0</x:v>
      </x:c>
      <x:c r="T4823" s="9" t="n">
        <x:v>1</x:v>
      </x:c>
      <x:c r="U4823" s="9" t="n">
        <x:v>9</x:v>
      </x:c>
      <x:c r="V4823" s="9" t="str">
        <x:v>MVP/SHACL_GENERATION_PIPELINE/experiments/LUNA_CONTEXTUAL_SINGLESHOT/RUN_01/runs/RUN-I2-055-20260831T144604841226Z/artifacts/attempt_01/extracted_shape.ttl</x:v>
      </x:c>
    </x:row>
    <x:row r="4824" ht="22" customHeight="1">
      <x:c r="A4824" s="10" t="str">
        <x:v>SINGLESHOT</x:v>
      </x:c>
      <x:c r="B4824" s="10" t="str">
        <x:v>I2-055</x:v>
      </x:c>
      <x:c r="C4824" s="10" t="str">
        <x:v>I2-055-I-F05</x:v>
      </x:c>
      <x:c r="D4824" s="10" t="str">
        <x:v>RUN_01</x:v>
      </x:c>
      <x:c r="E4824" s="10" t="str">
        <x:v>ORIGINAL_LEDGER</x:v>
      </x:c>
      <x:c r="F4824" s="10" t="str">
        <x:v>FAIL</x:v>
      </x:c>
      <x:c r="G4824" s="10" t="str">
        <x:v>FAIL</x:v>
      </x:c>
      <x:c r="H4824" s="10" t="str">
        <x:v>EXECUTED</x:v>
      </x:c>
      <x:c r="I4824" s="10" t="str">
        <x:v>PARSED</x:v>
      </x:c>
      <x:c r="J4824" s="10" t="str">
        <x:v>SINGLESHOT_CAPTURED_DIAGNOSTIC_PASS</x:v>
      </x:c>
      <x:c r="K4824" s="10" t="str">
        <x:v>82515804ecc9475a30b41b01af7f6e855e6e4a1d1096ada8d8bc8f5d901cb30b</x:v>
      </x:c>
      <x:c r="L4824" s="10" t="str">
        <x:v>historical_three</x:v>
      </x:c>
      <x:c r="M4824" s="10" t="n">
        <x:v>1</x:v>
      </x:c>
      <x:c r="N4824" s="10" t="n">
        <x:v>0</x:v>
      </x:c>
      <x:c r="O4824" s="10" t="n">
        <x:v>0</x:v>
      </x:c>
      <x:c r="P4824" s="9" t="str">
        <x:f>'CaseReview'!U452</x:f>
        <x:v>FAIL</x:v>
      </x:c>
      <x:c r="Q4824" s="9" t="n">
        <x:f>IF(AND(T4824=1,G4824=P4824),1,0)</x:f>
        <x:v>1</x:v>
      </x:c>
      <x:c r="R4824" s="9" t="n">
        <x:f>IF(AND(T4824=1,G4824="PASS",P4824="FAIL"),1,0)</x:f>
        <x:v>0</x:v>
      </x:c>
      <x:c r="S4824" s="9" t="n">
        <x:f>IF(AND(T4824=1,G4824="FAIL",P4824="PASS"),1,0)</x:f>
        <x:v>0</x:v>
      </x:c>
      <x:c r="T4824" s="9" t="n">
        <x:v>1</x:v>
      </x:c>
      <x:c r="U4824" s="9" t="n">
        <x:v>9</x:v>
      </x:c>
      <x:c r="V4824" s="9" t="str">
        <x:v>MVP/SHACL_GENERATION_PIPELINE/experiments/LUNA_CONTEXTUAL_SINGLESHOT/RUN_01/runs/RUN-I2-055-20260831T144604841226Z/artifacts/attempt_01/extracted_shape.ttl</x:v>
      </x:c>
    </x:row>
    <x:row r="4825" ht="22" customHeight="1">
      <x:c r="A4825" s="10" t="str">
        <x:v>SINGLESHOT</x:v>
      </x:c>
      <x:c r="B4825" s="10" t="str">
        <x:v>I2-055</x:v>
      </x:c>
      <x:c r="C4825" s="10" t="str">
        <x:v>I2-055-I-F06</x:v>
      </x:c>
      <x:c r="D4825" s="10" t="str">
        <x:v>RUN_01</x:v>
      </x:c>
      <x:c r="E4825" s="10" t="str">
        <x:v>ORIGINAL_LEDGER</x:v>
      </x:c>
      <x:c r="F4825" s="10" t="str">
        <x:v>FAIL</x:v>
      </x:c>
      <x:c r="G4825" s="10" t="str">
        <x:v>FAIL</x:v>
      </x:c>
      <x:c r="H4825" s="10" t="str">
        <x:v>EXECUTED</x:v>
      </x:c>
      <x:c r="I4825" s="10" t="str">
        <x:v>PARSED</x:v>
      </x:c>
      <x:c r="J4825" s="10" t="str">
        <x:v>SINGLESHOT_CAPTURED_DIAGNOSTIC_PASS</x:v>
      </x:c>
      <x:c r="K4825" s="10" t="str">
        <x:v>82515804ecc9475a30b41b01af7f6e855e6e4a1d1096ada8d8bc8f5d901cb30b</x:v>
      </x:c>
      <x:c r="L4825" s="10" t="str">
        <x:v>historical_three</x:v>
      </x:c>
      <x:c r="M4825" s="10" t="n">
        <x:v>1</x:v>
      </x:c>
      <x:c r="N4825" s="10" t="n">
        <x:v>0</x:v>
      </x:c>
      <x:c r="O4825" s="10" t="n">
        <x:v>0</x:v>
      </x:c>
      <x:c r="P4825" s="9" t="str">
        <x:f>'CaseReview'!U453</x:f>
        <x:v>FAIL</x:v>
      </x:c>
      <x:c r="Q4825" s="9" t="n">
        <x:f>IF(AND(T4825=1,G4825=P4825),1,0)</x:f>
        <x:v>1</x:v>
      </x:c>
      <x:c r="R4825" s="9" t="n">
        <x:f>IF(AND(T4825=1,G4825="PASS",P4825="FAIL"),1,0)</x:f>
        <x:v>0</x:v>
      </x:c>
      <x:c r="S4825" s="9" t="n">
        <x:f>IF(AND(T4825=1,G4825="FAIL",P4825="PASS"),1,0)</x:f>
        <x:v>0</x:v>
      </x:c>
      <x:c r="T4825" s="9" t="n">
        <x:v>1</x:v>
      </x:c>
      <x:c r="U4825" s="9" t="n">
        <x:v>9</x:v>
      </x:c>
      <x:c r="V4825" s="9" t="str">
        <x:v>MVP/SHACL_GENERATION_PIPELINE/experiments/LUNA_CONTEXTUAL_SINGLESHOT/RUN_01/runs/RUN-I2-055-20260831T144604841226Z/artifacts/attempt_01/extracted_shape.ttl</x:v>
      </x:c>
    </x:row>
    <x:row r="4826" ht="22" customHeight="1">
      <x:c r="A4826" s="10" t="str">
        <x:v>SINGLESHOT</x:v>
      </x:c>
      <x:c r="B4826" s="10" t="str">
        <x:v>I2-055</x:v>
      </x:c>
      <x:c r="C4826" s="10" t="str">
        <x:v>I2-055-I-F07</x:v>
      </x:c>
      <x:c r="D4826" s="10" t="str">
        <x:v>RUN_01</x:v>
      </x:c>
      <x:c r="E4826" s="10" t="str">
        <x:v>ORIGINAL_LEDGER</x:v>
      </x:c>
      <x:c r="F4826" s="10" t="str">
        <x:v>FAIL</x:v>
      </x:c>
      <x:c r="G4826" s="10" t="str">
        <x:v>FAIL</x:v>
      </x:c>
      <x:c r="H4826" s="10" t="str">
        <x:v>EXECUTED</x:v>
      </x:c>
      <x:c r="I4826" s="10" t="str">
        <x:v>PARSED</x:v>
      </x:c>
      <x:c r="J4826" s="10" t="str">
        <x:v>SINGLESHOT_CAPTURED_DIAGNOSTIC_PASS</x:v>
      </x:c>
      <x:c r="K4826" s="10" t="str">
        <x:v>82515804ecc9475a30b41b01af7f6e855e6e4a1d1096ada8d8bc8f5d901cb30b</x:v>
      </x:c>
      <x:c r="L4826" s="10" t="str">
        <x:v>historical_three</x:v>
      </x:c>
      <x:c r="M4826" s="10" t="n">
        <x:v>1</x:v>
      </x:c>
      <x:c r="N4826" s="10" t="n">
        <x:v>0</x:v>
      </x:c>
      <x:c r="O4826" s="10" t="n">
        <x:v>0</x:v>
      </x:c>
      <x:c r="P4826" s="9" t="str">
        <x:f>'CaseReview'!U454</x:f>
        <x:v>FAIL</x:v>
      </x:c>
      <x:c r="Q4826" s="9" t="n">
        <x:f>IF(AND(T4826=1,G4826=P4826),1,0)</x:f>
        <x:v>1</x:v>
      </x:c>
      <x:c r="R4826" s="9" t="n">
        <x:f>IF(AND(T4826=1,G4826="PASS",P4826="FAIL"),1,0)</x:f>
        <x:v>0</x:v>
      </x:c>
      <x:c r="S4826" s="9" t="n">
        <x:f>IF(AND(T4826=1,G4826="FAIL",P4826="PASS"),1,0)</x:f>
        <x:v>0</x:v>
      </x:c>
      <x:c r="T4826" s="9" t="n">
        <x:v>1</x:v>
      </x:c>
      <x:c r="U4826" s="9" t="n">
        <x:v>9</x:v>
      </x:c>
      <x:c r="V4826" s="9" t="str">
        <x:v>MVP/SHACL_GENERATION_PIPELINE/experiments/LUNA_CONTEXTUAL_SINGLESHOT/RUN_01/runs/RUN-I2-055-20260831T144604841226Z/artifacts/attempt_01/extracted_shape.ttl</x:v>
      </x:c>
    </x:row>
    <x:row r="4827" ht="22" customHeight="1">
      <x:c r="A4827" s="10" t="str">
        <x:v>SINGLESHOT</x:v>
      </x:c>
      <x:c r="B4827" s="10" t="str">
        <x:v>I2-055</x:v>
      </x:c>
      <x:c r="C4827" s="10" t="str">
        <x:v>I2-055-I-P01</x:v>
      </x:c>
      <x:c r="D4827" s="10" t="str">
        <x:v>RUN_01</x:v>
      </x:c>
      <x:c r="E4827" s="10" t="str">
        <x:v>ORIGINAL_LEDGER</x:v>
      </x:c>
      <x:c r="F4827" s="10" t="str">
        <x:v>PASS</x:v>
      </x:c>
      <x:c r="G4827" s="10" t="str">
        <x:v>FAIL</x:v>
      </x:c>
      <x:c r="H4827" s="10" t="str">
        <x:v>EXECUTED</x:v>
      </x:c>
      <x:c r="I4827" s="10" t="str">
        <x:v>PARSED</x:v>
      </x:c>
      <x:c r="J4827" s="10" t="str">
        <x:v>SINGLESHOT_CAPTURED_DIAGNOSTIC_PASS</x:v>
      </x:c>
      <x:c r="K4827" s="10" t="str">
        <x:v>82515804ecc9475a30b41b01af7f6e855e6e4a1d1096ada8d8bc8f5d901cb30b</x:v>
      </x:c>
      <x:c r="L4827" s="10" t="str">
        <x:v>historical_three</x:v>
      </x:c>
      <x:c r="M4827" s="10" t="n">
        <x:v>0</x:v>
      </x:c>
      <x:c r="N4827" s="10" t="n">
        <x:v>0</x:v>
      </x:c>
      <x:c r="O4827" s="10" t="n">
        <x:v>1</x:v>
      </x:c>
      <x:c r="P4827" s="9" t="str">
        <x:f>'CaseReview'!U455</x:f>
        <x:v>PASS</x:v>
      </x:c>
      <x:c r="Q4827" s="9" t="n">
        <x:f>IF(AND(T4827=1,G4827=P4827),1,0)</x:f>
        <x:v>0</x:v>
      </x:c>
      <x:c r="R4827" s="9" t="n">
        <x:f>IF(AND(T4827=1,G4827="PASS",P4827="FAIL"),1,0)</x:f>
        <x:v>0</x:v>
      </x:c>
      <x:c r="S4827" s="9" t="n">
        <x:f>IF(AND(T4827=1,G4827="FAIL",P4827="PASS"),1,0)</x:f>
        <x:v>1</x:v>
      </x:c>
      <x:c r="T4827" s="9" t="n">
        <x:v>1</x:v>
      </x:c>
      <x:c r="U4827" s="9" t="n">
        <x:v>9</x:v>
      </x:c>
      <x:c r="V4827" s="9" t="str">
        <x:v>MVP/SHACL_GENERATION_PIPELINE/experiments/LUNA_CONTEXTUAL_SINGLESHOT/RUN_01/runs/RUN-I2-055-20260831T144604841226Z/artifacts/attempt_01/extracted_shape.ttl</x:v>
      </x:c>
    </x:row>
    <x:row r="4828" ht="22" customHeight="1">
      <x:c r="A4828" s="10" t="str">
        <x:v>SINGLESHOT</x:v>
      </x:c>
      <x:c r="B4828" s="10" t="str">
        <x:v>I2-055</x:v>
      </x:c>
      <x:c r="C4828" s="10" t="str">
        <x:v>I2-055-I-P02</x:v>
      </x:c>
      <x:c r="D4828" s="10" t="str">
        <x:v>RUN_01</x:v>
      </x:c>
      <x:c r="E4828" s="10" t="str">
        <x:v>ORIGINAL_LEDGER</x:v>
      </x:c>
      <x:c r="F4828" s="10" t="str">
        <x:v>PASS</x:v>
      </x:c>
      <x:c r="G4828" s="10" t="str">
        <x:v>FAIL</x:v>
      </x:c>
      <x:c r="H4828" s="10" t="str">
        <x:v>EXECUTED</x:v>
      </x:c>
      <x:c r="I4828" s="10" t="str">
        <x:v>PARSED</x:v>
      </x:c>
      <x:c r="J4828" s="10" t="str">
        <x:v>SINGLESHOT_CAPTURED_DIAGNOSTIC_PASS</x:v>
      </x:c>
      <x:c r="K4828" s="10" t="str">
        <x:v>82515804ecc9475a30b41b01af7f6e855e6e4a1d1096ada8d8bc8f5d901cb30b</x:v>
      </x:c>
      <x:c r="L4828" s="10" t="str">
        <x:v>historical_three</x:v>
      </x:c>
      <x:c r="M4828" s="10" t="n">
        <x:v>0</x:v>
      </x:c>
      <x:c r="N4828" s="10" t="n">
        <x:v>0</x:v>
      </x:c>
      <x:c r="O4828" s="10" t="n">
        <x:v>1</x:v>
      </x:c>
      <x:c r="P4828" s="9" t="str">
        <x:f>'CaseReview'!U456</x:f>
        <x:v>PASS</x:v>
      </x:c>
      <x:c r="Q4828" s="9" t="n">
        <x:f>IF(AND(T4828=1,G4828=P4828),1,0)</x:f>
        <x:v>0</x:v>
      </x:c>
      <x:c r="R4828" s="9" t="n">
        <x:f>IF(AND(T4828=1,G4828="PASS",P4828="FAIL"),1,0)</x:f>
        <x:v>0</x:v>
      </x:c>
      <x:c r="S4828" s="9" t="n">
        <x:f>IF(AND(T4828=1,G4828="FAIL",P4828="PASS"),1,0)</x:f>
        <x:v>1</x:v>
      </x:c>
      <x:c r="T4828" s="9" t="n">
        <x:v>1</x:v>
      </x:c>
      <x:c r="U4828" s="9" t="n">
        <x:v>9</x:v>
      </x:c>
      <x:c r="V4828" s="9" t="str">
        <x:v>MVP/SHACL_GENERATION_PIPELINE/experiments/LUNA_CONTEXTUAL_SINGLESHOT/RUN_01/runs/RUN-I2-055-20260831T144604841226Z/artifacts/attempt_01/extracted_shape.ttl</x:v>
      </x:c>
    </x:row>
    <x:row r="4829" ht="22" customHeight="1">
      <x:c r="A4829" s="10" t="str">
        <x:v>SINGLESHOT</x:v>
      </x:c>
      <x:c r="B4829" s="10" t="str">
        <x:v>I2-060</x:v>
      </x:c>
      <x:c r="C4829" s="10" t="str">
        <x:v>I2-060-F01</x:v>
      </x:c>
      <x:c r="D4829" s="10" t="str">
        <x:v>RUN_01</x:v>
      </x:c>
      <x:c r="E4829" s="10" t="str">
        <x:v>ORIGINAL_LEDGER</x:v>
      </x:c>
      <x:c r="F4829" s="10" t="str">
        <x:v>FAIL</x:v>
      </x:c>
      <x:c r="G4829" s="10" t="str">
        <x:v>NO_VERDICT</x:v>
      </x:c>
      <x:c r="H4829" s="10" t="str">
        <x:v>INFRASTRUCTURE_FAILURE</x:v>
      </x:c>
      <x:c r="I4829" s="10" t="str">
        <x:v>NOT_PARSED</x:v>
      </x:c>
      <x:c r="J4829" s="10" t="str">
        <x:v>SINGLESHOT_CAPTURED_DIAGNOSTIC_FAIL</x:v>
      </x:c>
      <x:c r="K4829" s="10" t="str">
        <x:v>c3972771d3637e4b4e142750854c2a9cd25fb508cc40ea5341da14c4c64ffdb1</x:v>
      </x:c>
      <x:c r="L4829" s="10" t="str">
        <x:v>historical_three</x:v>
      </x:c>
      <x:c r="M4829" s="10" t="n">
        <x:v>0</x:v>
      </x:c>
      <x:c r="N4829" s="10" t="n">
        <x:v>0</x:v>
      </x:c>
      <x:c r="O4829" s="10" t="n">
        <x:v>0</x:v>
      </x:c>
      <x:c r="P4829" s="9" t="str">
        <x:f>'CaseReview'!U457</x:f>
        <x:v>FAIL</x:v>
      </x:c>
      <x:c r="Q4829" s="9" t="n">
        <x:f>IF(AND(T4829=1,G4829=P4829),1,0)</x:f>
        <x:v>0</x:v>
      </x:c>
      <x:c r="R4829" s="9" t="n">
        <x:f>IF(AND(T4829=1,G4829="PASS",P4829="FAIL"),1,0)</x:f>
        <x:v>0</x:v>
      </x:c>
      <x:c r="S4829" s="9" t="n">
        <x:f>IF(AND(T4829=1,G4829="FAIL",P4829="PASS"),1,0)</x:f>
        <x:v>0</x:v>
      </x:c>
      <x:c r="T4829" s="9" t="n">
        <x:v>0</x:v>
      </x:c>
      <x:c r="U4829" s="9" t="n">
        <x:v>6</x:v>
      </x:c>
      <x:c r="V4829" s="9" t="str">
        <x:v>MVP/SHACL_GENERATION_PIPELINE/experiments/LUNA_CONTEXTUAL_SINGLESHOT/RUN_01/runs/RUN-I2-060-20260831T144627605983Z/artifacts/attempt_01/extracted_shape.ttl</x:v>
      </x:c>
    </x:row>
    <x:row r="4830" ht="22" customHeight="1">
      <x:c r="A4830" s="10" t="str">
        <x:v>SINGLESHOT</x:v>
      </x:c>
      <x:c r="B4830" s="10" t="str">
        <x:v>I2-060</x:v>
      </x:c>
      <x:c r="C4830" s="10" t="str">
        <x:v>I2-060-F02</x:v>
      </x:c>
      <x:c r="D4830" s="10" t="str">
        <x:v>RUN_01</x:v>
      </x:c>
      <x:c r="E4830" s="10" t="str">
        <x:v>ORIGINAL_LEDGER</x:v>
      </x:c>
      <x:c r="F4830" s="10" t="str">
        <x:v>FAIL</x:v>
      </x:c>
      <x:c r="G4830" s="10" t="str">
        <x:v>NO_VERDICT</x:v>
      </x:c>
      <x:c r="H4830" s="10" t="str">
        <x:v>INFRASTRUCTURE_FAILURE</x:v>
      </x:c>
      <x:c r="I4830" s="10" t="str">
        <x:v>NOT_PARSED</x:v>
      </x:c>
      <x:c r="J4830" s="10" t="str">
        <x:v>SINGLESHOT_CAPTURED_DIAGNOSTIC_FAIL</x:v>
      </x:c>
      <x:c r="K4830" s="10" t="str">
        <x:v>c3972771d3637e4b4e142750854c2a9cd25fb508cc40ea5341da14c4c64ffdb1</x:v>
      </x:c>
      <x:c r="L4830" s="10" t="str">
        <x:v>historical_three</x:v>
      </x:c>
      <x:c r="M4830" s="10" t="n">
        <x:v>0</x:v>
      </x:c>
      <x:c r="N4830" s="10" t="n">
        <x:v>0</x:v>
      </x:c>
      <x:c r="O4830" s="10" t="n">
        <x:v>0</x:v>
      </x:c>
      <x:c r="P4830" s="9" t="str">
        <x:f>'CaseReview'!U458</x:f>
        <x:v>FAIL</x:v>
      </x:c>
      <x:c r="Q4830" s="9" t="n">
        <x:f>IF(AND(T4830=1,G4830=P4830),1,0)</x:f>
        <x:v>0</x:v>
      </x:c>
      <x:c r="R4830" s="9" t="n">
        <x:f>IF(AND(T4830=1,G4830="PASS",P4830="FAIL"),1,0)</x:f>
        <x:v>0</x:v>
      </x:c>
      <x:c r="S4830" s="9" t="n">
        <x:f>IF(AND(T4830=1,G4830="FAIL",P4830="PASS"),1,0)</x:f>
        <x:v>0</x:v>
      </x:c>
      <x:c r="T4830" s="9" t="n">
        <x:v>0</x:v>
      </x:c>
      <x:c r="U4830" s="9" t="n">
        <x:v>6</x:v>
      </x:c>
      <x:c r="V4830" s="9" t="str">
        <x:v>MVP/SHACL_GENERATION_PIPELINE/experiments/LUNA_CONTEXTUAL_SINGLESHOT/RUN_01/runs/RUN-I2-060-20260831T144627605983Z/artifacts/attempt_01/extracted_shape.ttl</x:v>
      </x:c>
    </x:row>
    <x:row r="4831" ht="22" customHeight="1">
      <x:c r="A4831" s="10" t="str">
        <x:v>SINGLESHOT</x:v>
      </x:c>
      <x:c r="B4831" s="10" t="str">
        <x:v>I2-060</x:v>
      </x:c>
      <x:c r="C4831" s="10" t="str">
        <x:v>I2-060-F03</x:v>
      </x:c>
      <x:c r="D4831" s="10" t="str">
        <x:v>RUN_01</x:v>
      </x:c>
      <x:c r="E4831" s="10" t="str">
        <x:v>ORIGINAL_LEDGER</x:v>
      </x:c>
      <x:c r="F4831" s="10" t="str">
        <x:v>FAIL</x:v>
      </x:c>
      <x:c r="G4831" s="10" t="str">
        <x:v>NO_VERDICT</x:v>
      </x:c>
      <x:c r="H4831" s="10" t="str">
        <x:v>INFRASTRUCTURE_FAILURE</x:v>
      </x:c>
      <x:c r="I4831" s="10" t="str">
        <x:v>NOT_PARSED</x:v>
      </x:c>
      <x:c r="J4831" s="10" t="str">
        <x:v>SINGLESHOT_CAPTURED_DIAGNOSTIC_FAIL</x:v>
      </x:c>
      <x:c r="K4831" s="10" t="str">
        <x:v>c3972771d3637e4b4e142750854c2a9cd25fb508cc40ea5341da14c4c64ffdb1</x:v>
      </x:c>
      <x:c r="L4831" s="10" t="str">
        <x:v>historical_three</x:v>
      </x:c>
      <x:c r="M4831" s="10" t="n">
        <x:v>0</x:v>
      </x:c>
      <x:c r="N4831" s="10" t="n">
        <x:v>0</x:v>
      </x:c>
      <x:c r="O4831" s="10" t="n">
        <x:v>0</x:v>
      </x:c>
      <x:c r="P4831" s="9" t="str">
        <x:f>'CaseReview'!U459</x:f>
        <x:v>FAIL</x:v>
      </x:c>
      <x:c r="Q4831" s="9" t="n">
        <x:f>IF(AND(T4831=1,G4831=P4831),1,0)</x:f>
        <x:v>0</x:v>
      </x:c>
      <x:c r="R4831" s="9" t="n">
        <x:f>IF(AND(T4831=1,G4831="PASS",P4831="FAIL"),1,0)</x:f>
        <x:v>0</x:v>
      </x:c>
      <x:c r="S4831" s="9" t="n">
        <x:f>IF(AND(T4831=1,G4831="FAIL",P4831="PASS"),1,0)</x:f>
        <x:v>0</x:v>
      </x:c>
      <x:c r="T4831" s="9" t="n">
        <x:v>0</x:v>
      </x:c>
      <x:c r="U4831" s="9" t="n">
        <x:v>6</x:v>
      </x:c>
      <x:c r="V4831" s="9" t="str">
        <x:v>MVP/SHACL_GENERATION_PIPELINE/experiments/LUNA_CONTEXTUAL_SINGLESHOT/RUN_01/runs/RUN-I2-060-20260831T144627605983Z/artifacts/attempt_01/extracted_shape.ttl</x:v>
      </x:c>
    </x:row>
    <x:row r="4832" ht="22" customHeight="1">
      <x:c r="A4832" s="10" t="str">
        <x:v>SINGLESHOT</x:v>
      </x:c>
      <x:c r="B4832" s="10" t="str">
        <x:v>I2-060</x:v>
      </x:c>
      <x:c r="C4832" s="10" t="str">
        <x:v>I2-060-F04</x:v>
      </x:c>
      <x:c r="D4832" s="10" t="str">
        <x:v>RUN_01</x:v>
      </x:c>
      <x:c r="E4832" s="10" t="str">
        <x:v>ORIGINAL_LEDGER</x:v>
      </x:c>
      <x:c r="F4832" s="10" t="str">
        <x:v>FAIL</x:v>
      </x:c>
      <x:c r="G4832" s="10" t="str">
        <x:v>NO_VERDICT</x:v>
      </x:c>
      <x:c r="H4832" s="10" t="str">
        <x:v>INFRASTRUCTURE_FAILURE</x:v>
      </x:c>
      <x:c r="I4832" s="10" t="str">
        <x:v>NOT_PARSED</x:v>
      </x:c>
      <x:c r="J4832" s="10" t="str">
        <x:v>SINGLESHOT_CAPTURED_DIAGNOSTIC_FAIL</x:v>
      </x:c>
      <x:c r="K4832" s="10" t="str">
        <x:v>c3972771d3637e4b4e142750854c2a9cd25fb508cc40ea5341da14c4c64ffdb1</x:v>
      </x:c>
      <x:c r="L4832" s="10" t="str">
        <x:v>historical_three</x:v>
      </x:c>
      <x:c r="M4832" s="10" t="n">
        <x:v>0</x:v>
      </x:c>
      <x:c r="N4832" s="10" t="n">
        <x:v>0</x:v>
      </x:c>
      <x:c r="O4832" s="10" t="n">
        <x:v>0</x:v>
      </x:c>
      <x:c r="P4832" s="9" t="str">
        <x:f>'CaseReview'!U460</x:f>
        <x:v>FAIL</x:v>
      </x:c>
      <x:c r="Q4832" s="9" t="n">
        <x:f>IF(AND(T4832=1,G4832=P4832),1,0)</x:f>
        <x:v>0</x:v>
      </x:c>
      <x:c r="R4832" s="9" t="n">
        <x:f>IF(AND(T4832=1,G4832="PASS",P4832="FAIL"),1,0)</x:f>
        <x:v>0</x:v>
      </x:c>
      <x:c r="S4832" s="9" t="n">
        <x:f>IF(AND(T4832=1,G4832="FAIL",P4832="PASS"),1,0)</x:f>
        <x:v>0</x:v>
      </x:c>
      <x:c r="T4832" s="9" t="n">
        <x:v>0</x:v>
      </x:c>
      <x:c r="U4832" s="9" t="n">
        <x:v>6</x:v>
      </x:c>
      <x:c r="V4832" s="9" t="str">
        <x:v>MVP/SHACL_GENERATION_PIPELINE/experiments/LUNA_CONTEXTUAL_SINGLESHOT/RUN_01/runs/RUN-I2-060-20260831T144627605983Z/artifacts/attempt_01/extracted_shape.ttl</x:v>
      </x:c>
    </x:row>
    <x:row r="4833" ht="22" customHeight="1">
      <x:c r="A4833" s="10" t="str">
        <x:v>SINGLESHOT</x:v>
      </x:c>
      <x:c r="B4833" s="10" t="str">
        <x:v>I2-060</x:v>
      </x:c>
      <x:c r="C4833" s="10" t="str">
        <x:v>I2-060-P01</x:v>
      </x:c>
      <x:c r="D4833" s="10" t="str">
        <x:v>RUN_01</x:v>
      </x:c>
      <x:c r="E4833" s="10" t="str">
        <x:v>ORIGINAL_LEDGER</x:v>
      </x:c>
      <x:c r="F4833" s="10" t="str">
        <x:v>PASS</x:v>
      </x:c>
      <x:c r="G4833" s="10" t="str">
        <x:v>NO_VERDICT</x:v>
      </x:c>
      <x:c r="H4833" s="10" t="str">
        <x:v>INFRASTRUCTURE_FAILURE</x:v>
      </x:c>
      <x:c r="I4833" s="10" t="str">
        <x:v>NOT_PARSED</x:v>
      </x:c>
      <x:c r="J4833" s="10" t="str">
        <x:v>SINGLESHOT_CAPTURED_DIAGNOSTIC_FAIL</x:v>
      </x:c>
      <x:c r="K4833" s="10" t="str">
        <x:v>c3972771d3637e4b4e142750854c2a9cd25fb508cc40ea5341da14c4c64ffdb1</x:v>
      </x:c>
      <x:c r="L4833" s="10" t="str">
        <x:v>historical_three</x:v>
      </x:c>
      <x:c r="M4833" s="10" t="n">
        <x:v>0</x:v>
      </x:c>
      <x:c r="N4833" s="10" t="n">
        <x:v>0</x:v>
      </x:c>
      <x:c r="O4833" s="10" t="n">
        <x:v>0</x:v>
      </x:c>
      <x:c r="P4833" s="9" t="str">
        <x:f>'CaseReview'!U461</x:f>
        <x:v>PASS</x:v>
      </x:c>
      <x:c r="Q4833" s="9" t="n">
        <x:f>IF(AND(T4833=1,G4833=P4833),1,0)</x:f>
        <x:v>0</x:v>
      </x:c>
      <x:c r="R4833" s="9" t="n">
        <x:f>IF(AND(T4833=1,G4833="PASS",P4833="FAIL"),1,0)</x:f>
        <x:v>0</x:v>
      </x:c>
      <x:c r="S4833" s="9" t="n">
        <x:f>IF(AND(T4833=1,G4833="FAIL",P4833="PASS"),1,0)</x:f>
        <x:v>0</x:v>
      </x:c>
      <x:c r="T4833" s="9" t="n">
        <x:v>0</x:v>
      </x:c>
      <x:c r="U4833" s="9" t="n">
        <x:v>6</x:v>
      </x:c>
      <x:c r="V4833" s="9" t="str">
        <x:v>MVP/SHACL_GENERATION_PIPELINE/experiments/LUNA_CONTEXTUAL_SINGLESHOT/RUN_01/runs/RUN-I2-060-20260831T144627605983Z/artifacts/attempt_01/extracted_shape.ttl</x:v>
      </x:c>
    </x:row>
    <x:row r="4834" ht="22" customHeight="1">
      <x:c r="A4834" s="10" t="str">
        <x:v>SINGLESHOT</x:v>
      </x:c>
      <x:c r="B4834" s="10" t="str">
        <x:v>I2-060</x:v>
      </x:c>
      <x:c r="C4834" s="10" t="str">
        <x:v>I2-060-P02</x:v>
      </x:c>
      <x:c r="D4834" s="10" t="str">
        <x:v>RUN_01</x:v>
      </x:c>
      <x:c r="E4834" s="10" t="str">
        <x:v>ORIGINAL_LEDGER</x:v>
      </x:c>
      <x:c r="F4834" s="10" t="str">
        <x:v>PASS</x:v>
      </x:c>
      <x:c r="G4834" s="10" t="str">
        <x:v>NO_VERDICT</x:v>
      </x:c>
      <x:c r="H4834" s="10" t="str">
        <x:v>INFRASTRUCTURE_FAILURE</x:v>
      </x:c>
      <x:c r="I4834" s="10" t="str">
        <x:v>NOT_PARSED</x:v>
      </x:c>
      <x:c r="J4834" s="10" t="str">
        <x:v>SINGLESHOT_CAPTURED_DIAGNOSTIC_FAIL</x:v>
      </x:c>
      <x:c r="K4834" s="10" t="str">
        <x:v>c3972771d3637e4b4e142750854c2a9cd25fb508cc40ea5341da14c4c64ffdb1</x:v>
      </x:c>
      <x:c r="L4834" s="10" t="str">
        <x:v>historical_three</x:v>
      </x:c>
      <x:c r="M4834" s="10" t="n">
        <x:v>0</x:v>
      </x:c>
      <x:c r="N4834" s="10" t="n">
        <x:v>0</x:v>
      </x:c>
      <x:c r="O4834" s="10" t="n">
        <x:v>0</x:v>
      </x:c>
      <x:c r="P4834" s="9" t="str">
        <x:f>'CaseReview'!U462</x:f>
        <x:v>PASS</x:v>
      </x:c>
      <x:c r="Q4834" s="9" t="n">
        <x:f>IF(AND(T4834=1,G4834=P4834),1,0)</x:f>
        <x:v>0</x:v>
      </x:c>
      <x:c r="R4834" s="9" t="n">
        <x:f>IF(AND(T4834=1,G4834="PASS",P4834="FAIL"),1,0)</x:f>
        <x:v>0</x:v>
      </x:c>
      <x:c r="S4834" s="9" t="n">
        <x:f>IF(AND(T4834=1,G4834="FAIL",P4834="PASS"),1,0)</x:f>
        <x:v>0</x:v>
      </x:c>
      <x:c r="T4834" s="9" t="n">
        <x:v>0</x:v>
      </x:c>
      <x:c r="U4834" s="9" t="n">
        <x:v>6</x:v>
      </x:c>
      <x:c r="V4834" s="9" t="str">
        <x:v>MVP/SHACL_GENERATION_PIPELINE/experiments/LUNA_CONTEXTUAL_SINGLESHOT/RUN_01/runs/RUN-I2-060-20260831T144627605983Z/artifacts/attempt_01/extracted_shape.ttl</x:v>
      </x:c>
    </x:row>
    <x:row r="4835" ht="22" customHeight="1">
      <x:c r="A4835" s="10" t="str">
        <x:v>SINGLESHOT</x:v>
      </x:c>
      <x:c r="B4835" s="10" t="str">
        <x:v>I2-061</x:v>
      </x:c>
      <x:c r="C4835" s="10" t="str">
        <x:v>I2-061-F01</x:v>
      </x:c>
      <x:c r="D4835" s="10" t="str">
        <x:v>RUN_01</x:v>
      </x:c>
      <x:c r="E4835" s="10" t="str">
        <x:v>ORIGINAL_LEDGER</x:v>
      </x:c>
      <x:c r="F4835" s="10" t="str">
        <x:v>FAIL</x:v>
      </x:c>
      <x:c r="G4835" s="10" t="str">
        <x:v>FAIL</x:v>
      </x:c>
      <x:c r="H4835" s="10" t="str">
        <x:v>EXECUTED</x:v>
      </x:c>
      <x:c r="I4835" s="10" t="str">
        <x:v>PARSED</x:v>
      </x:c>
      <x:c r="J4835" s="10" t="str">
        <x:v>SINGLESHOT_CAPTURED_DIAGNOSTIC_PASS</x:v>
      </x:c>
      <x:c r="K4835" s="10" t="str">
        <x:v>e0cd66199505a942b42a6ab8ea5dfe00272c11705a2dc3e114bb8ddaa1a2fe97</x:v>
      </x:c>
      <x:c r="L4835" s="10" t="str">
        <x:v>historical_three</x:v>
      </x:c>
      <x:c r="M4835" s="10" t="n">
        <x:v>1</x:v>
      </x:c>
      <x:c r="N4835" s="10" t="n">
        <x:v>0</x:v>
      </x:c>
      <x:c r="O4835" s="10" t="n">
        <x:v>0</x:v>
      </x:c>
      <x:c r="P4835" s="9" t="str">
        <x:f>'CaseReview'!U463</x:f>
        <x:v>FAIL</x:v>
      </x:c>
      <x:c r="Q4835" s="9" t="n">
        <x:f>IF(AND(T4835=1,G4835=P4835),1,0)</x:f>
        <x:v>1</x:v>
      </x:c>
      <x:c r="R4835" s="9" t="n">
        <x:f>IF(AND(T4835=1,G4835="PASS",P4835="FAIL"),1,0)</x:f>
        <x:v>0</x:v>
      </x:c>
      <x:c r="S4835" s="9" t="n">
        <x:f>IF(AND(T4835=1,G4835="FAIL",P4835="PASS"),1,0)</x:f>
        <x:v>0</x:v>
      </x:c>
      <x:c r="T4835" s="9" t="n">
        <x:v>1</x:v>
      </x:c>
      <x:c r="U4835" s="9" t="n">
        <x:v>6</x:v>
      </x:c>
      <x:c r="V4835" s="9" t="str">
        <x:v>MVP/SHACL_GENERATION_PIPELINE/experiments/LUNA_CONTEXTUAL_SINGLESHOT/RUN_01/runs/RUN-I2-061-20260831T144726172423Z/artifacts/attempt_01/extracted_shape.ttl</x:v>
      </x:c>
    </x:row>
    <x:row r="4836" ht="22" customHeight="1">
      <x:c r="A4836" s="10" t="str">
        <x:v>SINGLESHOT</x:v>
      </x:c>
      <x:c r="B4836" s="10" t="str">
        <x:v>I2-061</x:v>
      </x:c>
      <x:c r="C4836" s="10" t="str">
        <x:v>I2-061-F02</x:v>
      </x:c>
      <x:c r="D4836" s="10" t="str">
        <x:v>RUN_01</x:v>
      </x:c>
      <x:c r="E4836" s="10" t="str">
        <x:v>ORIGINAL_LEDGER</x:v>
      </x:c>
      <x:c r="F4836" s="10" t="str">
        <x:v>FAIL</x:v>
      </x:c>
      <x:c r="G4836" s="10" t="str">
        <x:v>FAIL</x:v>
      </x:c>
      <x:c r="H4836" s="10" t="str">
        <x:v>EXECUTED</x:v>
      </x:c>
      <x:c r="I4836" s="10" t="str">
        <x:v>PARSED</x:v>
      </x:c>
      <x:c r="J4836" s="10" t="str">
        <x:v>SINGLESHOT_CAPTURED_DIAGNOSTIC_PASS</x:v>
      </x:c>
      <x:c r="K4836" s="10" t="str">
        <x:v>e0cd66199505a942b42a6ab8ea5dfe00272c11705a2dc3e114bb8ddaa1a2fe97</x:v>
      </x:c>
      <x:c r="L4836" s="10" t="str">
        <x:v>historical_three</x:v>
      </x:c>
      <x:c r="M4836" s="10" t="n">
        <x:v>1</x:v>
      </x:c>
      <x:c r="N4836" s="10" t="n">
        <x:v>0</x:v>
      </x:c>
      <x:c r="O4836" s="10" t="n">
        <x:v>0</x:v>
      </x:c>
      <x:c r="P4836" s="9" t="str">
        <x:f>'CaseReview'!U464</x:f>
        <x:v>FAIL</x:v>
      </x:c>
      <x:c r="Q4836" s="9" t="n">
        <x:f>IF(AND(T4836=1,G4836=P4836),1,0)</x:f>
        <x:v>1</x:v>
      </x:c>
      <x:c r="R4836" s="9" t="n">
        <x:f>IF(AND(T4836=1,G4836="PASS",P4836="FAIL"),1,0)</x:f>
        <x:v>0</x:v>
      </x:c>
      <x:c r="S4836" s="9" t="n">
        <x:f>IF(AND(T4836=1,G4836="FAIL",P4836="PASS"),1,0)</x:f>
        <x:v>0</x:v>
      </x:c>
      <x:c r="T4836" s="9" t="n">
        <x:v>1</x:v>
      </x:c>
      <x:c r="U4836" s="9" t="n">
        <x:v>6</x:v>
      </x:c>
      <x:c r="V4836" s="9" t="str">
        <x:v>MVP/SHACL_GENERATION_PIPELINE/experiments/LUNA_CONTEXTUAL_SINGLESHOT/RUN_01/runs/RUN-I2-061-20260831T144726172423Z/artifacts/attempt_01/extracted_shape.ttl</x:v>
      </x:c>
    </x:row>
    <x:row r="4837" ht="22" customHeight="1">
      <x:c r="A4837" s="10" t="str">
        <x:v>SINGLESHOT</x:v>
      </x:c>
      <x:c r="B4837" s="10" t="str">
        <x:v>I2-061</x:v>
      </x:c>
      <x:c r="C4837" s="10" t="str">
        <x:v>I2-061-F03</x:v>
      </x:c>
      <x:c r="D4837" s="10" t="str">
        <x:v>RUN_01</x:v>
      </x:c>
      <x:c r="E4837" s="10" t="str">
        <x:v>ORIGINAL_LEDGER</x:v>
      </x:c>
      <x:c r="F4837" s="10" t="str">
        <x:v>FAIL</x:v>
      </x:c>
      <x:c r="G4837" s="10" t="str">
        <x:v>FAIL</x:v>
      </x:c>
      <x:c r="H4837" s="10" t="str">
        <x:v>EXECUTED</x:v>
      </x:c>
      <x:c r="I4837" s="10" t="str">
        <x:v>PARSED</x:v>
      </x:c>
      <x:c r="J4837" s="10" t="str">
        <x:v>SINGLESHOT_CAPTURED_DIAGNOSTIC_PASS</x:v>
      </x:c>
      <x:c r="K4837" s="10" t="str">
        <x:v>e0cd66199505a942b42a6ab8ea5dfe00272c11705a2dc3e114bb8ddaa1a2fe97</x:v>
      </x:c>
      <x:c r="L4837" s="10" t="str">
        <x:v>historical_three</x:v>
      </x:c>
      <x:c r="M4837" s="10" t="n">
        <x:v>1</x:v>
      </x:c>
      <x:c r="N4837" s="10" t="n">
        <x:v>0</x:v>
      </x:c>
      <x:c r="O4837" s="10" t="n">
        <x:v>0</x:v>
      </x:c>
      <x:c r="P4837" s="9" t="str">
        <x:f>'CaseReview'!U465</x:f>
        <x:v>FAIL</x:v>
      </x:c>
      <x:c r="Q4837" s="9" t="n">
        <x:f>IF(AND(T4837=1,G4837=P4837),1,0)</x:f>
        <x:v>1</x:v>
      </x:c>
      <x:c r="R4837" s="9" t="n">
        <x:f>IF(AND(T4837=1,G4837="PASS",P4837="FAIL"),1,0)</x:f>
        <x:v>0</x:v>
      </x:c>
      <x:c r="S4837" s="9" t="n">
        <x:f>IF(AND(T4837=1,G4837="FAIL",P4837="PASS"),1,0)</x:f>
        <x:v>0</x:v>
      </x:c>
      <x:c r="T4837" s="9" t="n">
        <x:v>1</x:v>
      </x:c>
      <x:c r="U4837" s="9" t="n">
        <x:v>6</x:v>
      </x:c>
      <x:c r="V4837" s="9" t="str">
        <x:v>MVP/SHACL_GENERATION_PIPELINE/experiments/LUNA_CONTEXTUAL_SINGLESHOT/RUN_01/runs/RUN-I2-061-20260831T144726172423Z/artifacts/attempt_01/extracted_shape.ttl</x:v>
      </x:c>
    </x:row>
    <x:row r="4838" ht="22" customHeight="1">
      <x:c r="A4838" s="10" t="str">
        <x:v>SINGLESHOT</x:v>
      </x:c>
      <x:c r="B4838" s="10" t="str">
        <x:v>I2-061</x:v>
      </x:c>
      <x:c r="C4838" s="10" t="str">
        <x:v>I2-061-P01</x:v>
      </x:c>
      <x:c r="D4838" s="10" t="str">
        <x:v>RUN_01</x:v>
      </x:c>
      <x:c r="E4838" s="10" t="str">
        <x:v>ORIGINAL_LEDGER</x:v>
      </x:c>
      <x:c r="F4838" s="10" t="str">
        <x:v>PASS</x:v>
      </x:c>
      <x:c r="G4838" s="10" t="str">
        <x:v>FAIL</x:v>
      </x:c>
      <x:c r="H4838" s="10" t="str">
        <x:v>EXECUTED</x:v>
      </x:c>
      <x:c r="I4838" s="10" t="str">
        <x:v>PARSED</x:v>
      </x:c>
      <x:c r="J4838" s="10" t="str">
        <x:v>SINGLESHOT_CAPTURED_DIAGNOSTIC_PASS</x:v>
      </x:c>
      <x:c r="K4838" s="10" t="str">
        <x:v>e0cd66199505a942b42a6ab8ea5dfe00272c11705a2dc3e114bb8ddaa1a2fe97</x:v>
      </x:c>
      <x:c r="L4838" s="10" t="str">
        <x:v>historical_three</x:v>
      </x:c>
      <x:c r="M4838" s="10" t="n">
        <x:v>0</x:v>
      </x:c>
      <x:c r="N4838" s="10" t="n">
        <x:v>0</x:v>
      </x:c>
      <x:c r="O4838" s="10" t="n">
        <x:v>1</x:v>
      </x:c>
      <x:c r="P4838" s="9" t="str">
        <x:f>'CaseReview'!U466</x:f>
        <x:v>PASS</x:v>
      </x:c>
      <x:c r="Q4838" s="9" t="n">
        <x:f>IF(AND(T4838=1,G4838=P4838),1,0)</x:f>
        <x:v>0</x:v>
      </x:c>
      <x:c r="R4838" s="9" t="n">
        <x:f>IF(AND(T4838=1,G4838="PASS",P4838="FAIL"),1,0)</x:f>
        <x:v>0</x:v>
      </x:c>
      <x:c r="S4838" s="9" t="n">
        <x:f>IF(AND(T4838=1,G4838="FAIL",P4838="PASS"),1,0)</x:f>
        <x:v>1</x:v>
      </x:c>
      <x:c r="T4838" s="9" t="n">
        <x:v>1</x:v>
      </x:c>
      <x:c r="U4838" s="9" t="n">
        <x:v>6</x:v>
      </x:c>
      <x:c r="V4838" s="9" t="str">
        <x:v>MVP/SHACL_GENERATION_PIPELINE/experiments/LUNA_CONTEXTUAL_SINGLESHOT/RUN_01/runs/RUN-I2-061-20260831T144726172423Z/artifacts/attempt_01/extracted_shape.ttl</x:v>
      </x:c>
    </x:row>
    <x:row r="4839" ht="22" customHeight="1">
      <x:c r="A4839" s="10" t="str">
        <x:v>SINGLESHOT</x:v>
      </x:c>
      <x:c r="B4839" s="10" t="str">
        <x:v>I2-061</x:v>
      </x:c>
      <x:c r="C4839" s="10" t="str">
        <x:v>I2-061-P02</x:v>
      </x:c>
      <x:c r="D4839" s="10" t="str">
        <x:v>RUN_01</x:v>
      </x:c>
      <x:c r="E4839" s="10" t="str">
        <x:v>ORIGINAL_LEDGER</x:v>
      </x:c>
      <x:c r="F4839" s="10" t="str">
        <x:v>PASS</x:v>
      </x:c>
      <x:c r="G4839" s="10" t="str">
        <x:v>FAIL</x:v>
      </x:c>
      <x:c r="H4839" s="10" t="str">
        <x:v>EXECUTED</x:v>
      </x:c>
      <x:c r="I4839" s="10" t="str">
        <x:v>PARSED</x:v>
      </x:c>
      <x:c r="J4839" s="10" t="str">
        <x:v>SINGLESHOT_CAPTURED_DIAGNOSTIC_PASS</x:v>
      </x:c>
      <x:c r="K4839" s="10" t="str">
        <x:v>e0cd66199505a942b42a6ab8ea5dfe00272c11705a2dc3e114bb8ddaa1a2fe97</x:v>
      </x:c>
      <x:c r="L4839" s="10" t="str">
        <x:v>historical_three</x:v>
      </x:c>
      <x:c r="M4839" s="10" t="n">
        <x:v>0</x:v>
      </x:c>
      <x:c r="N4839" s="10" t="n">
        <x:v>0</x:v>
      </x:c>
      <x:c r="O4839" s="10" t="n">
        <x:v>1</x:v>
      </x:c>
      <x:c r="P4839" s="9" t="str">
        <x:f>'CaseReview'!U467</x:f>
        <x:v>PASS</x:v>
      </x:c>
      <x:c r="Q4839" s="9" t="n">
        <x:f>IF(AND(T4839=1,G4839=P4839),1,0)</x:f>
        <x:v>0</x:v>
      </x:c>
      <x:c r="R4839" s="9" t="n">
        <x:f>IF(AND(T4839=1,G4839="PASS",P4839="FAIL"),1,0)</x:f>
        <x:v>0</x:v>
      </x:c>
      <x:c r="S4839" s="9" t="n">
        <x:f>IF(AND(T4839=1,G4839="FAIL",P4839="PASS"),1,0)</x:f>
        <x:v>1</x:v>
      </x:c>
      <x:c r="T4839" s="9" t="n">
        <x:v>1</x:v>
      </x:c>
      <x:c r="U4839" s="9" t="n">
        <x:v>6</x:v>
      </x:c>
      <x:c r="V4839" s="9" t="str">
        <x:v>MVP/SHACL_GENERATION_PIPELINE/experiments/LUNA_CONTEXTUAL_SINGLESHOT/RUN_01/runs/RUN-I2-061-20260831T144726172423Z/artifacts/attempt_01/extracted_shape.ttl</x:v>
      </x:c>
    </x:row>
    <x:row r="4840" ht="22" customHeight="1">
      <x:c r="A4840" s="10" t="str">
        <x:v>SINGLESHOT</x:v>
      </x:c>
      <x:c r="B4840" s="10" t="str">
        <x:v>I2-061</x:v>
      </x:c>
      <x:c r="C4840" s="10" t="str">
        <x:v>I2-061-P03</x:v>
      </x:c>
      <x:c r="D4840" s="10" t="str">
        <x:v>RUN_01</x:v>
      </x:c>
      <x:c r="E4840" s="10" t="str">
        <x:v>ORIGINAL_LEDGER</x:v>
      </x:c>
      <x:c r="F4840" s="10" t="str">
        <x:v>PASS</x:v>
      </x:c>
      <x:c r="G4840" s="10" t="str">
        <x:v>FAIL</x:v>
      </x:c>
      <x:c r="H4840" s="10" t="str">
        <x:v>EXECUTED</x:v>
      </x:c>
      <x:c r="I4840" s="10" t="str">
        <x:v>PARSED</x:v>
      </x:c>
      <x:c r="J4840" s="10" t="str">
        <x:v>SINGLESHOT_CAPTURED_DIAGNOSTIC_PASS</x:v>
      </x:c>
      <x:c r="K4840" s="10" t="str">
        <x:v>e0cd66199505a942b42a6ab8ea5dfe00272c11705a2dc3e114bb8ddaa1a2fe97</x:v>
      </x:c>
      <x:c r="L4840" s="10" t="str">
        <x:v>historical_three</x:v>
      </x:c>
      <x:c r="M4840" s="10" t="n">
        <x:v>0</x:v>
      </x:c>
      <x:c r="N4840" s="10" t="n">
        <x:v>0</x:v>
      </x:c>
      <x:c r="O4840" s="10" t="n">
        <x:v>1</x:v>
      </x:c>
      <x:c r="P4840" s="9" t="str">
        <x:f>'CaseReview'!U468</x:f>
        <x:v>PASS</x:v>
      </x:c>
      <x:c r="Q4840" s="9" t="n">
        <x:f>IF(AND(T4840=1,G4840=P4840),1,0)</x:f>
        <x:v>0</x:v>
      </x:c>
      <x:c r="R4840" s="9" t="n">
        <x:f>IF(AND(T4840=1,G4840="PASS",P4840="FAIL"),1,0)</x:f>
        <x:v>0</x:v>
      </x:c>
      <x:c r="S4840" s="9" t="n">
        <x:f>IF(AND(T4840=1,G4840="FAIL",P4840="PASS"),1,0)</x:f>
        <x:v>1</x:v>
      </x:c>
      <x:c r="T4840" s="9" t="n">
        <x:v>1</x:v>
      </x:c>
      <x:c r="U4840" s="9" t="n">
        <x:v>6</x:v>
      </x:c>
      <x:c r="V4840" s="9" t="str">
        <x:v>MVP/SHACL_GENERATION_PIPELINE/experiments/LUNA_CONTEXTUAL_SINGLESHOT/RUN_01/runs/RUN-I2-061-20260831T144726172423Z/artifacts/attempt_01/extracted_shape.ttl</x:v>
      </x:c>
    </x:row>
    <x:row r="4841" ht="22" customHeight="1">
      <x:c r="A4841" s="10" t="str">
        <x:v>SINGLESHOT</x:v>
      </x:c>
      <x:c r="B4841" s="10" t="str">
        <x:v>I2-062</x:v>
      </x:c>
      <x:c r="C4841" s="10" t="str">
        <x:v>I2-062-F01</x:v>
      </x:c>
      <x:c r="D4841" s="10" t="str">
        <x:v>RUN_01</x:v>
      </x:c>
      <x:c r="E4841" s="10" t="str">
        <x:v>ORIGINAL_LEDGER</x:v>
      </x:c>
      <x:c r="F4841" s="10" t="str">
        <x:v>FAIL</x:v>
      </x:c>
      <x:c r="G4841" s="10" t="str">
        <x:v>FAIL</x:v>
      </x:c>
      <x:c r="H4841" s="10" t="str">
        <x:v>EXECUTED</x:v>
      </x:c>
      <x:c r="I4841" s="10" t="str">
        <x:v>PARSED</x:v>
      </x:c>
      <x:c r="J4841" s="10" t="str">
        <x:v>SINGLESHOT_CAPTURED_DIAGNOSTIC_PASS</x:v>
      </x:c>
      <x:c r="K4841" s="10" t="str">
        <x:v>a44f4b85e483ba296b018301438ac04d0526c28ae9be518164c321688492192d</x:v>
      </x:c>
      <x:c r="L4841" s="10" t="str">
        <x:v>historical_three</x:v>
      </x:c>
      <x:c r="M4841" s="10" t="n">
        <x:v>1</x:v>
      </x:c>
      <x:c r="N4841" s="10" t="n">
        <x:v>0</x:v>
      </x:c>
      <x:c r="O4841" s="10" t="n">
        <x:v>0</x:v>
      </x:c>
      <x:c r="P4841" s="9" t="str">
        <x:f>'CaseReview'!U469</x:f>
        <x:v>FAIL</x:v>
      </x:c>
      <x:c r="Q4841" s="9" t="n">
        <x:f>IF(AND(T4841=1,G4841=P4841),1,0)</x:f>
        <x:v>1</x:v>
      </x:c>
      <x:c r="R4841" s="9" t="n">
        <x:f>IF(AND(T4841=1,G4841="PASS",P4841="FAIL"),1,0)</x:f>
        <x:v>0</x:v>
      </x:c>
      <x:c r="S4841" s="9" t="n">
        <x:f>IF(AND(T4841=1,G4841="FAIL",P4841="PASS"),1,0)</x:f>
        <x:v>0</x:v>
      </x:c>
      <x:c r="T4841" s="9" t="n">
        <x:v>1</x:v>
      </x:c>
      <x:c r="U4841" s="9" t="n">
        <x:v>6</x:v>
      </x:c>
      <x:c r="V4841" s="9" t="str">
        <x:v>MVP/SHACL_GENERATION_PIPELINE/experiments/LUNA_CONTEXTUAL_SINGLESHOT/RUN_01/runs/RUN-I2-062-20260831T144807229585Z/artifacts/attempt_01/extracted_shape.ttl</x:v>
      </x:c>
    </x:row>
    <x:row r="4842" ht="22" customHeight="1">
      <x:c r="A4842" s="10" t="str">
        <x:v>SINGLESHOT</x:v>
      </x:c>
      <x:c r="B4842" s="10" t="str">
        <x:v>I2-062</x:v>
      </x:c>
      <x:c r="C4842" s="10" t="str">
        <x:v>I2-062-F02</x:v>
      </x:c>
      <x:c r="D4842" s="10" t="str">
        <x:v>RUN_01</x:v>
      </x:c>
      <x:c r="E4842" s="10" t="str">
        <x:v>ORIGINAL_LEDGER</x:v>
      </x:c>
      <x:c r="F4842" s="10" t="str">
        <x:v>FAIL</x:v>
      </x:c>
      <x:c r="G4842" s="10" t="str">
        <x:v>FAIL</x:v>
      </x:c>
      <x:c r="H4842" s="10" t="str">
        <x:v>EXECUTED</x:v>
      </x:c>
      <x:c r="I4842" s="10" t="str">
        <x:v>PARSED</x:v>
      </x:c>
      <x:c r="J4842" s="10" t="str">
        <x:v>SINGLESHOT_CAPTURED_DIAGNOSTIC_PASS</x:v>
      </x:c>
      <x:c r="K4842" s="10" t="str">
        <x:v>a44f4b85e483ba296b018301438ac04d0526c28ae9be518164c321688492192d</x:v>
      </x:c>
      <x:c r="L4842" s="10" t="str">
        <x:v>historical_three</x:v>
      </x:c>
      <x:c r="M4842" s="10" t="n">
        <x:v>1</x:v>
      </x:c>
      <x:c r="N4842" s="10" t="n">
        <x:v>0</x:v>
      </x:c>
      <x:c r="O4842" s="10" t="n">
        <x:v>0</x:v>
      </x:c>
      <x:c r="P4842" s="9" t="str">
        <x:f>'CaseReview'!U470</x:f>
        <x:v>FAIL</x:v>
      </x:c>
      <x:c r="Q4842" s="9" t="n">
        <x:f>IF(AND(T4842=1,G4842=P4842),1,0)</x:f>
        <x:v>1</x:v>
      </x:c>
      <x:c r="R4842" s="9" t="n">
        <x:f>IF(AND(T4842=1,G4842="PASS",P4842="FAIL"),1,0)</x:f>
        <x:v>0</x:v>
      </x:c>
      <x:c r="S4842" s="9" t="n">
        <x:f>IF(AND(T4842=1,G4842="FAIL",P4842="PASS"),1,0)</x:f>
        <x:v>0</x:v>
      </x:c>
      <x:c r="T4842" s="9" t="n">
        <x:v>1</x:v>
      </x:c>
      <x:c r="U4842" s="9" t="n">
        <x:v>6</x:v>
      </x:c>
      <x:c r="V4842" s="9" t="str">
        <x:v>MVP/SHACL_GENERATION_PIPELINE/experiments/LUNA_CONTEXTUAL_SINGLESHOT/RUN_01/runs/RUN-I2-062-20260831T144807229585Z/artifacts/attempt_01/extracted_shape.ttl</x:v>
      </x:c>
    </x:row>
    <x:row r="4843" ht="22" customHeight="1">
      <x:c r="A4843" s="10" t="str">
        <x:v>SINGLESHOT</x:v>
      </x:c>
      <x:c r="B4843" s="10" t="str">
        <x:v>I2-062</x:v>
      </x:c>
      <x:c r="C4843" s="10" t="str">
        <x:v>I2-062-F03</x:v>
      </x:c>
      <x:c r="D4843" s="10" t="str">
        <x:v>RUN_01</x:v>
      </x:c>
      <x:c r="E4843" s="10" t="str">
        <x:v>ORIGINAL_LEDGER</x:v>
      </x:c>
      <x:c r="F4843" s="10" t="str">
        <x:v>FAIL</x:v>
      </x:c>
      <x:c r="G4843" s="10" t="str">
        <x:v>PASS</x:v>
      </x:c>
      <x:c r="H4843" s="10" t="str">
        <x:v>EXECUTED</x:v>
      </x:c>
      <x:c r="I4843" s="10" t="str">
        <x:v>PARSED</x:v>
      </x:c>
      <x:c r="J4843" s="10" t="str">
        <x:v>SINGLESHOT_CAPTURED_DIAGNOSTIC_PASS</x:v>
      </x:c>
      <x:c r="K4843" s="10" t="str">
        <x:v>a44f4b85e483ba296b018301438ac04d0526c28ae9be518164c321688492192d</x:v>
      </x:c>
      <x:c r="L4843" s="10" t="str">
        <x:v>historical_three</x:v>
      </x:c>
      <x:c r="M4843" s="10" t="n">
        <x:v>0</x:v>
      </x:c>
      <x:c r="N4843" s="10" t="n">
        <x:v>1</x:v>
      </x:c>
      <x:c r="O4843" s="10" t="n">
        <x:v>0</x:v>
      </x:c>
      <x:c r="P4843" s="9" t="str">
        <x:f>'CaseReview'!U471</x:f>
        <x:v>FAIL</x:v>
      </x:c>
      <x:c r="Q4843" s="9" t="n">
        <x:f>IF(AND(T4843=1,G4843=P4843),1,0)</x:f>
        <x:v>0</x:v>
      </x:c>
      <x:c r="R4843" s="9" t="n">
        <x:f>IF(AND(T4843=1,G4843="PASS",P4843="FAIL"),1,0)</x:f>
        <x:v>1</x:v>
      </x:c>
      <x:c r="S4843" s="9" t="n">
        <x:f>IF(AND(T4843=1,G4843="FAIL",P4843="PASS"),1,0)</x:f>
        <x:v>0</x:v>
      </x:c>
      <x:c r="T4843" s="9" t="n">
        <x:v>1</x:v>
      </x:c>
      <x:c r="U4843" s="9" t="n">
        <x:v>6</x:v>
      </x:c>
      <x:c r="V4843" s="9" t="str">
        <x:v>MVP/SHACL_GENERATION_PIPELINE/experiments/LUNA_CONTEXTUAL_SINGLESHOT/RUN_01/runs/RUN-I2-062-20260831T144807229585Z/artifacts/attempt_01/extracted_shape.ttl</x:v>
      </x:c>
    </x:row>
    <x:row r="4844" ht="22" customHeight="1">
      <x:c r="A4844" s="10" t="str">
        <x:v>SINGLESHOT</x:v>
      </x:c>
      <x:c r="B4844" s="10" t="str">
        <x:v>I2-062</x:v>
      </x:c>
      <x:c r="C4844" s="10" t="str">
        <x:v>I2-062-P01</x:v>
      </x:c>
      <x:c r="D4844" s="10" t="str">
        <x:v>RUN_01</x:v>
      </x:c>
      <x:c r="E4844" s="10" t="str">
        <x:v>ORIGINAL_LEDGER</x:v>
      </x:c>
      <x:c r="F4844" s="10" t="str">
        <x:v>PASS</x:v>
      </x:c>
      <x:c r="G4844" s="10" t="str">
        <x:v>FAIL</x:v>
      </x:c>
      <x:c r="H4844" s="10" t="str">
        <x:v>EXECUTED</x:v>
      </x:c>
      <x:c r="I4844" s="10" t="str">
        <x:v>PARSED</x:v>
      </x:c>
      <x:c r="J4844" s="10" t="str">
        <x:v>SINGLESHOT_CAPTURED_DIAGNOSTIC_PASS</x:v>
      </x:c>
      <x:c r="K4844" s="10" t="str">
        <x:v>a44f4b85e483ba296b018301438ac04d0526c28ae9be518164c321688492192d</x:v>
      </x:c>
      <x:c r="L4844" s="10" t="str">
        <x:v>historical_three</x:v>
      </x:c>
      <x:c r="M4844" s="10" t="n">
        <x:v>0</x:v>
      </x:c>
      <x:c r="N4844" s="10" t="n">
        <x:v>0</x:v>
      </x:c>
      <x:c r="O4844" s="10" t="n">
        <x:v>1</x:v>
      </x:c>
      <x:c r="P4844" s="9" t="str">
        <x:f>'CaseReview'!U472</x:f>
        <x:v>PASS</x:v>
      </x:c>
      <x:c r="Q4844" s="9" t="n">
        <x:f>IF(AND(T4844=1,G4844=P4844),1,0)</x:f>
        <x:v>0</x:v>
      </x:c>
      <x:c r="R4844" s="9" t="n">
        <x:f>IF(AND(T4844=1,G4844="PASS",P4844="FAIL"),1,0)</x:f>
        <x:v>0</x:v>
      </x:c>
      <x:c r="S4844" s="9" t="n">
        <x:f>IF(AND(T4844=1,G4844="FAIL",P4844="PASS"),1,0)</x:f>
        <x:v>1</x:v>
      </x:c>
      <x:c r="T4844" s="9" t="n">
        <x:v>1</x:v>
      </x:c>
      <x:c r="U4844" s="9" t="n">
        <x:v>6</x:v>
      </x:c>
      <x:c r="V4844" s="9" t="str">
        <x:v>MVP/SHACL_GENERATION_PIPELINE/experiments/LUNA_CONTEXTUAL_SINGLESHOT/RUN_01/runs/RUN-I2-062-20260831T144807229585Z/artifacts/attempt_01/extracted_shape.ttl</x:v>
      </x:c>
    </x:row>
    <x:row r="4845" ht="22" customHeight="1">
      <x:c r="A4845" s="10" t="str">
        <x:v>SINGLESHOT</x:v>
      </x:c>
      <x:c r="B4845" s="10" t="str">
        <x:v>I2-062</x:v>
      </x:c>
      <x:c r="C4845" s="10" t="str">
        <x:v>I2-062-P02</x:v>
      </x:c>
      <x:c r="D4845" s="10" t="str">
        <x:v>RUN_01</x:v>
      </x:c>
      <x:c r="E4845" s="10" t="str">
        <x:v>ORIGINAL_LEDGER</x:v>
      </x:c>
      <x:c r="F4845" s="10" t="str">
        <x:v>PASS</x:v>
      </x:c>
      <x:c r="G4845" s="10" t="str">
        <x:v>FAIL</x:v>
      </x:c>
      <x:c r="H4845" s="10" t="str">
        <x:v>EXECUTED</x:v>
      </x:c>
      <x:c r="I4845" s="10" t="str">
        <x:v>PARSED</x:v>
      </x:c>
      <x:c r="J4845" s="10" t="str">
        <x:v>SINGLESHOT_CAPTURED_DIAGNOSTIC_PASS</x:v>
      </x:c>
      <x:c r="K4845" s="10" t="str">
        <x:v>a44f4b85e483ba296b018301438ac04d0526c28ae9be518164c321688492192d</x:v>
      </x:c>
      <x:c r="L4845" s="10" t="str">
        <x:v>historical_three</x:v>
      </x:c>
      <x:c r="M4845" s="10" t="n">
        <x:v>0</x:v>
      </x:c>
      <x:c r="N4845" s="10" t="n">
        <x:v>0</x:v>
      </x:c>
      <x:c r="O4845" s="10" t="n">
        <x:v>1</x:v>
      </x:c>
      <x:c r="P4845" s="9" t="str">
        <x:f>'CaseReview'!U473</x:f>
        <x:v>PASS</x:v>
      </x:c>
      <x:c r="Q4845" s="9" t="n">
        <x:f>IF(AND(T4845=1,G4845=P4845),1,0)</x:f>
        <x:v>0</x:v>
      </x:c>
      <x:c r="R4845" s="9" t="n">
        <x:f>IF(AND(T4845=1,G4845="PASS",P4845="FAIL"),1,0)</x:f>
        <x:v>0</x:v>
      </x:c>
      <x:c r="S4845" s="9" t="n">
        <x:f>IF(AND(T4845=1,G4845="FAIL",P4845="PASS"),1,0)</x:f>
        <x:v>1</x:v>
      </x:c>
      <x:c r="T4845" s="9" t="n">
        <x:v>1</x:v>
      </x:c>
      <x:c r="U4845" s="9" t="n">
        <x:v>6</x:v>
      </x:c>
      <x:c r="V4845" s="9" t="str">
        <x:v>MVP/SHACL_GENERATION_PIPELINE/experiments/LUNA_CONTEXTUAL_SINGLESHOT/RUN_01/runs/RUN-I2-062-20260831T144807229585Z/artifacts/attempt_01/extracted_shape.ttl</x:v>
      </x:c>
    </x:row>
    <x:row r="4846" ht="22" customHeight="1">
      <x:c r="A4846" s="10" t="str">
        <x:v>SINGLESHOT</x:v>
      </x:c>
      <x:c r="B4846" s="10" t="str">
        <x:v>I2-062</x:v>
      </x:c>
      <x:c r="C4846" s="10" t="str">
        <x:v>I2-062-P03</x:v>
      </x:c>
      <x:c r="D4846" s="10" t="str">
        <x:v>RUN_01</x:v>
      </x:c>
      <x:c r="E4846" s="10" t="str">
        <x:v>ORIGINAL_LEDGER</x:v>
      </x:c>
      <x:c r="F4846" s="10" t="str">
        <x:v>PASS</x:v>
      </x:c>
      <x:c r="G4846" s="10" t="str">
        <x:v>FAIL</x:v>
      </x:c>
      <x:c r="H4846" s="10" t="str">
        <x:v>EXECUTED</x:v>
      </x:c>
      <x:c r="I4846" s="10" t="str">
        <x:v>PARSED</x:v>
      </x:c>
      <x:c r="J4846" s="10" t="str">
        <x:v>SINGLESHOT_CAPTURED_DIAGNOSTIC_PASS</x:v>
      </x:c>
      <x:c r="K4846" s="10" t="str">
        <x:v>a44f4b85e483ba296b018301438ac04d0526c28ae9be518164c321688492192d</x:v>
      </x:c>
      <x:c r="L4846" s="10" t="str">
        <x:v>historical_three</x:v>
      </x:c>
      <x:c r="M4846" s="10" t="n">
        <x:v>0</x:v>
      </x:c>
      <x:c r="N4846" s="10" t="n">
        <x:v>0</x:v>
      </x:c>
      <x:c r="O4846" s="10" t="n">
        <x:v>1</x:v>
      </x:c>
      <x:c r="P4846" s="9" t="str">
        <x:f>'CaseReview'!U474</x:f>
        <x:v>PASS</x:v>
      </x:c>
      <x:c r="Q4846" s="9" t="n">
        <x:f>IF(AND(T4846=1,G4846=P4846),1,0)</x:f>
        <x:v>0</x:v>
      </x:c>
      <x:c r="R4846" s="9" t="n">
        <x:f>IF(AND(T4846=1,G4846="PASS",P4846="FAIL"),1,0)</x:f>
        <x:v>0</x:v>
      </x:c>
      <x:c r="S4846" s="9" t="n">
        <x:f>IF(AND(T4846=1,G4846="FAIL",P4846="PASS"),1,0)</x:f>
        <x:v>1</x:v>
      </x:c>
      <x:c r="T4846" s="9" t="n">
        <x:v>1</x:v>
      </x:c>
      <x:c r="U4846" s="9" t="n">
        <x:v>6</x:v>
      </x:c>
      <x:c r="V4846" s="9" t="str">
        <x:v>MVP/SHACL_GENERATION_PIPELINE/experiments/LUNA_CONTEXTUAL_SINGLESHOT/RUN_01/runs/RUN-I2-062-20260831T144807229585Z/artifacts/attempt_01/extracted_shape.ttl</x:v>
      </x:c>
    </x:row>
    <x:row r="4847" ht="22" customHeight="1">
      <x:c r="A4847" s="10" t="str">
        <x:v>SINGLESHOT</x:v>
      </x:c>
      <x:c r="B4847" s="10" t="str">
        <x:v>I2-064</x:v>
      </x:c>
      <x:c r="C4847" s="10" t="str">
        <x:v>I2-064-F01</x:v>
      </x:c>
      <x:c r="D4847" s="10" t="str">
        <x:v>RUN_01</x:v>
      </x:c>
      <x:c r="E4847" s="10" t="str">
        <x:v>ORIGINAL_LEDGER</x:v>
      </x:c>
      <x:c r="F4847" s="10" t="str">
        <x:v>FAIL</x:v>
      </x:c>
      <x:c r="G4847" s="10" t="str">
        <x:v>FAIL</x:v>
      </x:c>
      <x:c r="H4847" s="10" t="str">
        <x:v>EXECUTED</x:v>
      </x:c>
      <x:c r="I4847" s="10" t="str">
        <x:v>PARSED</x:v>
      </x:c>
      <x:c r="J4847" s="10" t="str">
        <x:v>SINGLESHOT_CAPTURED_DIAGNOSTIC_PASS</x:v>
      </x:c>
      <x:c r="K4847" s="10" t="str">
        <x:v>a251f1e2c1d1df82c1f6dba59d4860af0254806b71a16c0bce2290ca261edd6a</x:v>
      </x:c>
      <x:c r="L4847" s="10" t="str">
        <x:v>historical_three</x:v>
      </x:c>
      <x:c r="M4847" s="10" t="n">
        <x:v>1</x:v>
      </x:c>
      <x:c r="N4847" s="10" t="n">
        <x:v>0</x:v>
      </x:c>
      <x:c r="O4847" s="10" t="n">
        <x:v>0</x:v>
      </x:c>
      <x:c r="P4847" s="9" t="str">
        <x:f>'CaseReview'!U475</x:f>
        <x:v>FAIL</x:v>
      </x:c>
      <x:c r="Q4847" s="9" t="n">
        <x:f>IF(AND(T4847=1,G4847=P4847),1,0)</x:f>
        <x:v>1</x:v>
      </x:c>
      <x:c r="R4847" s="9" t="n">
        <x:f>IF(AND(T4847=1,G4847="PASS",P4847="FAIL"),1,0)</x:f>
        <x:v>0</x:v>
      </x:c>
      <x:c r="S4847" s="9" t="n">
        <x:f>IF(AND(T4847=1,G4847="FAIL",P4847="PASS"),1,0)</x:f>
        <x:v>0</x:v>
      </x:c>
      <x:c r="T4847" s="9" t="n">
        <x:v>1</x:v>
      </x:c>
      <x:c r="U4847" s="9" t="n">
        <x:v>9</x:v>
      </x:c>
      <x:c r="V4847" s="9" t="str">
        <x:v>MVP/SHACL_GENERATION_PIPELINE/experiments/LUNA_CONTEXTUAL_SINGLESHOT/RUN_01/runs/RUN-I2-064-20260831T144902716858Z/artifacts/attempt_01/extracted_shape.ttl</x:v>
      </x:c>
    </x:row>
    <x:row r="4848" ht="22" customHeight="1">
      <x:c r="A4848" s="10" t="str">
        <x:v>SINGLESHOT</x:v>
      </x:c>
      <x:c r="B4848" s="10" t="str">
        <x:v>I2-064</x:v>
      </x:c>
      <x:c r="C4848" s="10" t="str">
        <x:v>I2-064-F02</x:v>
      </x:c>
      <x:c r="D4848" s="10" t="str">
        <x:v>RUN_01</x:v>
      </x:c>
      <x:c r="E4848" s="10" t="str">
        <x:v>ORIGINAL_LEDGER</x:v>
      </x:c>
      <x:c r="F4848" s="10" t="str">
        <x:v>FAIL</x:v>
      </x:c>
      <x:c r="G4848" s="10" t="str">
        <x:v>FAIL</x:v>
      </x:c>
      <x:c r="H4848" s="10" t="str">
        <x:v>EXECUTED</x:v>
      </x:c>
      <x:c r="I4848" s="10" t="str">
        <x:v>PARSED</x:v>
      </x:c>
      <x:c r="J4848" s="10" t="str">
        <x:v>SINGLESHOT_CAPTURED_DIAGNOSTIC_PASS</x:v>
      </x:c>
      <x:c r="K4848" s="10" t="str">
        <x:v>a251f1e2c1d1df82c1f6dba59d4860af0254806b71a16c0bce2290ca261edd6a</x:v>
      </x:c>
      <x:c r="L4848" s="10" t="str">
        <x:v>historical_three</x:v>
      </x:c>
      <x:c r="M4848" s="10" t="n">
        <x:v>1</x:v>
      </x:c>
      <x:c r="N4848" s="10" t="n">
        <x:v>0</x:v>
      </x:c>
      <x:c r="O4848" s="10" t="n">
        <x:v>0</x:v>
      </x:c>
      <x:c r="P4848" s="9" t="str">
        <x:f>'CaseReview'!U476</x:f>
        <x:v>FAIL</x:v>
      </x:c>
      <x:c r="Q4848" s="9" t="n">
        <x:f>IF(AND(T4848=1,G4848=P4848),1,0)</x:f>
        <x:v>1</x:v>
      </x:c>
      <x:c r="R4848" s="9" t="n">
        <x:f>IF(AND(T4848=1,G4848="PASS",P4848="FAIL"),1,0)</x:f>
        <x:v>0</x:v>
      </x:c>
      <x:c r="S4848" s="9" t="n">
        <x:f>IF(AND(T4848=1,G4848="FAIL",P4848="PASS"),1,0)</x:f>
        <x:v>0</x:v>
      </x:c>
      <x:c r="T4848" s="9" t="n">
        <x:v>1</x:v>
      </x:c>
      <x:c r="U4848" s="9" t="n">
        <x:v>9</x:v>
      </x:c>
      <x:c r="V4848" s="9" t="str">
        <x:v>MVP/SHACL_GENERATION_PIPELINE/experiments/LUNA_CONTEXTUAL_SINGLESHOT/RUN_01/runs/RUN-I2-064-20260831T144902716858Z/artifacts/attempt_01/extracted_shape.ttl</x:v>
      </x:c>
    </x:row>
    <x:row r="4849" ht="22" customHeight="1">
      <x:c r="A4849" s="10" t="str">
        <x:v>SINGLESHOT</x:v>
      </x:c>
      <x:c r="B4849" s="10" t="str">
        <x:v>I2-064</x:v>
      </x:c>
      <x:c r="C4849" s="10" t="str">
        <x:v>I2-064-F03</x:v>
      </x:c>
      <x:c r="D4849" s="10" t="str">
        <x:v>RUN_01</x:v>
      </x:c>
      <x:c r="E4849" s="10" t="str">
        <x:v>ORIGINAL_LEDGER</x:v>
      </x:c>
      <x:c r="F4849" s="10" t="str">
        <x:v>FAIL</x:v>
      </x:c>
      <x:c r="G4849" s="10" t="str">
        <x:v>FAIL</x:v>
      </x:c>
      <x:c r="H4849" s="10" t="str">
        <x:v>EXECUTED</x:v>
      </x:c>
      <x:c r="I4849" s="10" t="str">
        <x:v>PARSED</x:v>
      </x:c>
      <x:c r="J4849" s="10" t="str">
        <x:v>SINGLESHOT_CAPTURED_DIAGNOSTIC_PASS</x:v>
      </x:c>
      <x:c r="K4849" s="10" t="str">
        <x:v>a251f1e2c1d1df82c1f6dba59d4860af0254806b71a16c0bce2290ca261edd6a</x:v>
      </x:c>
      <x:c r="L4849" s="10" t="str">
        <x:v>historical_three</x:v>
      </x:c>
      <x:c r="M4849" s="10" t="n">
        <x:v>1</x:v>
      </x:c>
      <x:c r="N4849" s="10" t="n">
        <x:v>0</x:v>
      </x:c>
      <x:c r="O4849" s="10" t="n">
        <x:v>0</x:v>
      </x:c>
      <x:c r="P4849" s="9" t="str">
        <x:f>'CaseReview'!U477</x:f>
        <x:v>FAIL</x:v>
      </x:c>
      <x:c r="Q4849" s="9" t="n">
        <x:f>IF(AND(T4849=1,G4849=P4849),1,0)</x:f>
        <x:v>1</x:v>
      </x:c>
      <x:c r="R4849" s="9" t="n">
        <x:f>IF(AND(T4849=1,G4849="PASS",P4849="FAIL"),1,0)</x:f>
        <x:v>0</x:v>
      </x:c>
      <x:c r="S4849" s="9" t="n">
        <x:f>IF(AND(T4849=1,G4849="FAIL",P4849="PASS"),1,0)</x:f>
        <x:v>0</x:v>
      </x:c>
      <x:c r="T4849" s="9" t="n">
        <x:v>1</x:v>
      </x:c>
      <x:c r="U4849" s="9" t="n">
        <x:v>9</x:v>
      </x:c>
      <x:c r="V4849" s="9" t="str">
        <x:v>MVP/SHACL_GENERATION_PIPELINE/experiments/LUNA_CONTEXTUAL_SINGLESHOT/RUN_01/runs/RUN-I2-064-20260831T144902716858Z/artifacts/attempt_01/extracted_shape.ttl</x:v>
      </x:c>
    </x:row>
    <x:row r="4850" ht="22" customHeight="1">
      <x:c r="A4850" s="10" t="str">
        <x:v>SINGLESHOT</x:v>
      </x:c>
      <x:c r="B4850" s="10" t="str">
        <x:v>I2-064</x:v>
      </x:c>
      <x:c r="C4850" s="10" t="str">
        <x:v>I2-064-F04</x:v>
      </x:c>
      <x:c r="D4850" s="10" t="str">
        <x:v>RUN_01</x:v>
      </x:c>
      <x:c r="E4850" s="10" t="str">
        <x:v>ORIGINAL_LEDGER</x:v>
      </x:c>
      <x:c r="F4850" s="10" t="str">
        <x:v>FAIL</x:v>
      </x:c>
      <x:c r="G4850" s="10" t="str">
        <x:v>FAIL</x:v>
      </x:c>
      <x:c r="H4850" s="10" t="str">
        <x:v>EXECUTED</x:v>
      </x:c>
      <x:c r="I4850" s="10" t="str">
        <x:v>PARSED</x:v>
      </x:c>
      <x:c r="J4850" s="10" t="str">
        <x:v>SINGLESHOT_CAPTURED_DIAGNOSTIC_PASS</x:v>
      </x:c>
      <x:c r="K4850" s="10" t="str">
        <x:v>a251f1e2c1d1df82c1f6dba59d4860af0254806b71a16c0bce2290ca261edd6a</x:v>
      </x:c>
      <x:c r="L4850" s="10" t="str">
        <x:v>historical_three</x:v>
      </x:c>
      <x:c r="M4850" s="10" t="n">
        <x:v>1</x:v>
      </x:c>
      <x:c r="N4850" s="10" t="n">
        <x:v>0</x:v>
      </x:c>
      <x:c r="O4850" s="10" t="n">
        <x:v>0</x:v>
      </x:c>
      <x:c r="P4850" s="9" t="str">
        <x:f>'CaseReview'!U478</x:f>
        <x:v>FAIL</x:v>
      </x:c>
      <x:c r="Q4850" s="9" t="n">
        <x:f>IF(AND(T4850=1,G4850=P4850),1,0)</x:f>
        <x:v>1</x:v>
      </x:c>
      <x:c r="R4850" s="9" t="n">
        <x:f>IF(AND(T4850=1,G4850="PASS",P4850="FAIL"),1,0)</x:f>
        <x:v>0</x:v>
      </x:c>
      <x:c r="S4850" s="9" t="n">
        <x:f>IF(AND(T4850=1,G4850="FAIL",P4850="PASS"),1,0)</x:f>
        <x:v>0</x:v>
      </x:c>
      <x:c r="T4850" s="9" t="n">
        <x:v>1</x:v>
      </x:c>
      <x:c r="U4850" s="9" t="n">
        <x:v>9</x:v>
      </x:c>
      <x:c r="V4850" s="9" t="str">
        <x:v>MVP/SHACL_GENERATION_PIPELINE/experiments/LUNA_CONTEXTUAL_SINGLESHOT/RUN_01/runs/RUN-I2-064-20260831T144902716858Z/artifacts/attempt_01/extracted_shape.ttl</x:v>
      </x:c>
    </x:row>
    <x:row r="4851" ht="22" customHeight="1">
      <x:c r="A4851" s="10" t="str">
        <x:v>SINGLESHOT</x:v>
      </x:c>
      <x:c r="B4851" s="10" t="str">
        <x:v>I2-064</x:v>
      </x:c>
      <x:c r="C4851" s="10" t="str">
        <x:v>I2-064-F05</x:v>
      </x:c>
      <x:c r="D4851" s="10" t="str">
        <x:v>RUN_01</x:v>
      </x:c>
      <x:c r="E4851" s="10" t="str">
        <x:v>ORIGINAL_LEDGER</x:v>
      </x:c>
      <x:c r="F4851" s="10" t="str">
        <x:v>FAIL</x:v>
      </x:c>
      <x:c r="G4851" s="10" t="str">
        <x:v>FAIL</x:v>
      </x:c>
      <x:c r="H4851" s="10" t="str">
        <x:v>EXECUTED</x:v>
      </x:c>
      <x:c r="I4851" s="10" t="str">
        <x:v>PARSED</x:v>
      </x:c>
      <x:c r="J4851" s="10" t="str">
        <x:v>SINGLESHOT_CAPTURED_DIAGNOSTIC_PASS</x:v>
      </x:c>
      <x:c r="K4851" s="10" t="str">
        <x:v>a251f1e2c1d1df82c1f6dba59d4860af0254806b71a16c0bce2290ca261edd6a</x:v>
      </x:c>
      <x:c r="L4851" s="10" t="str">
        <x:v>historical_three</x:v>
      </x:c>
      <x:c r="M4851" s="10" t="n">
        <x:v>1</x:v>
      </x:c>
      <x:c r="N4851" s="10" t="n">
        <x:v>0</x:v>
      </x:c>
      <x:c r="O4851" s="10" t="n">
        <x:v>0</x:v>
      </x:c>
      <x:c r="P4851" s="9" t="str">
        <x:f>'CaseReview'!U479</x:f>
        <x:v>FAIL</x:v>
      </x:c>
      <x:c r="Q4851" s="9" t="n">
        <x:f>IF(AND(T4851=1,G4851=P4851),1,0)</x:f>
        <x:v>1</x:v>
      </x:c>
      <x:c r="R4851" s="9" t="n">
        <x:f>IF(AND(T4851=1,G4851="PASS",P4851="FAIL"),1,0)</x:f>
        <x:v>0</x:v>
      </x:c>
      <x:c r="S4851" s="9" t="n">
        <x:f>IF(AND(T4851=1,G4851="FAIL",P4851="PASS"),1,0)</x:f>
        <x:v>0</x:v>
      </x:c>
      <x:c r="T4851" s="9" t="n">
        <x:v>1</x:v>
      </x:c>
      <x:c r="U4851" s="9" t="n">
        <x:v>9</x:v>
      </x:c>
      <x:c r="V4851" s="9" t="str">
        <x:v>MVP/SHACL_GENERATION_PIPELINE/experiments/LUNA_CONTEXTUAL_SINGLESHOT/RUN_01/runs/RUN-I2-064-20260831T144902716858Z/artifacts/attempt_01/extracted_shape.ttl</x:v>
      </x:c>
    </x:row>
    <x:row r="4852" ht="22" customHeight="1">
      <x:c r="A4852" s="10" t="str">
        <x:v>SINGLESHOT</x:v>
      </x:c>
      <x:c r="B4852" s="10" t="str">
        <x:v>I2-064</x:v>
      </x:c>
      <x:c r="C4852" s="10" t="str">
        <x:v>I2-064-F06</x:v>
      </x:c>
      <x:c r="D4852" s="10" t="str">
        <x:v>RUN_01</x:v>
      </x:c>
      <x:c r="E4852" s="10" t="str">
        <x:v>ORIGINAL_LEDGER</x:v>
      </x:c>
      <x:c r="F4852" s="10" t="str">
        <x:v>FAIL</x:v>
      </x:c>
      <x:c r="G4852" s="10" t="str">
        <x:v>FAIL</x:v>
      </x:c>
      <x:c r="H4852" s="10" t="str">
        <x:v>EXECUTED</x:v>
      </x:c>
      <x:c r="I4852" s="10" t="str">
        <x:v>PARSED</x:v>
      </x:c>
      <x:c r="J4852" s="10" t="str">
        <x:v>SINGLESHOT_CAPTURED_DIAGNOSTIC_PASS</x:v>
      </x:c>
      <x:c r="K4852" s="10" t="str">
        <x:v>a251f1e2c1d1df82c1f6dba59d4860af0254806b71a16c0bce2290ca261edd6a</x:v>
      </x:c>
      <x:c r="L4852" s="10" t="str">
        <x:v>historical_three</x:v>
      </x:c>
      <x:c r="M4852" s="10" t="n">
        <x:v>1</x:v>
      </x:c>
      <x:c r="N4852" s="10" t="n">
        <x:v>0</x:v>
      </x:c>
      <x:c r="O4852" s="10" t="n">
        <x:v>0</x:v>
      </x:c>
      <x:c r="P4852" s="9" t="str">
        <x:f>'CaseReview'!U480</x:f>
        <x:v>FAIL</x:v>
      </x:c>
      <x:c r="Q4852" s="9" t="n">
        <x:f>IF(AND(T4852=1,G4852=P4852),1,0)</x:f>
        <x:v>1</x:v>
      </x:c>
      <x:c r="R4852" s="9" t="n">
        <x:f>IF(AND(T4852=1,G4852="PASS",P4852="FAIL"),1,0)</x:f>
        <x:v>0</x:v>
      </x:c>
      <x:c r="S4852" s="9" t="n">
        <x:f>IF(AND(T4852=1,G4852="FAIL",P4852="PASS"),1,0)</x:f>
        <x:v>0</x:v>
      </x:c>
      <x:c r="T4852" s="9" t="n">
        <x:v>1</x:v>
      </x:c>
      <x:c r="U4852" s="9" t="n">
        <x:v>9</x:v>
      </x:c>
      <x:c r="V4852" s="9" t="str">
        <x:v>MVP/SHACL_GENERATION_PIPELINE/experiments/LUNA_CONTEXTUAL_SINGLESHOT/RUN_01/runs/RUN-I2-064-20260831T144902716858Z/artifacts/attempt_01/extracted_shape.ttl</x:v>
      </x:c>
    </x:row>
    <x:row r="4853" ht="22" customHeight="1">
      <x:c r="A4853" s="10" t="str">
        <x:v>SINGLESHOT</x:v>
      </x:c>
      <x:c r="B4853" s="10" t="str">
        <x:v>I2-064</x:v>
      </x:c>
      <x:c r="C4853" s="10" t="str">
        <x:v>I2-064-F07</x:v>
      </x:c>
      <x:c r="D4853" s="10" t="str">
        <x:v>RUN_01</x:v>
      </x:c>
      <x:c r="E4853" s="10" t="str">
        <x:v>ORIGINAL_LEDGER</x:v>
      </x:c>
      <x:c r="F4853" s="10" t="str">
        <x:v>FAIL</x:v>
      </x:c>
      <x:c r="G4853" s="10" t="str">
        <x:v>FAIL</x:v>
      </x:c>
      <x:c r="H4853" s="10" t="str">
        <x:v>EXECUTED</x:v>
      </x:c>
      <x:c r="I4853" s="10" t="str">
        <x:v>PARSED</x:v>
      </x:c>
      <x:c r="J4853" s="10" t="str">
        <x:v>SINGLESHOT_CAPTURED_DIAGNOSTIC_PASS</x:v>
      </x:c>
      <x:c r="K4853" s="10" t="str">
        <x:v>a251f1e2c1d1df82c1f6dba59d4860af0254806b71a16c0bce2290ca261edd6a</x:v>
      </x:c>
      <x:c r="L4853" s="10" t="str">
        <x:v>historical_three</x:v>
      </x:c>
      <x:c r="M4853" s="10" t="n">
        <x:v>1</x:v>
      </x:c>
      <x:c r="N4853" s="10" t="n">
        <x:v>0</x:v>
      </x:c>
      <x:c r="O4853" s="10" t="n">
        <x:v>0</x:v>
      </x:c>
      <x:c r="P4853" s="9" t="str">
        <x:f>'CaseReview'!U481</x:f>
        <x:v>FAIL</x:v>
      </x:c>
      <x:c r="Q4853" s="9" t="n">
        <x:f>IF(AND(T4853=1,G4853=P4853),1,0)</x:f>
        <x:v>1</x:v>
      </x:c>
      <x:c r="R4853" s="9" t="n">
        <x:f>IF(AND(T4853=1,G4853="PASS",P4853="FAIL"),1,0)</x:f>
        <x:v>0</x:v>
      </x:c>
      <x:c r="S4853" s="9" t="n">
        <x:f>IF(AND(T4853=1,G4853="FAIL",P4853="PASS"),1,0)</x:f>
        <x:v>0</x:v>
      </x:c>
      <x:c r="T4853" s="9" t="n">
        <x:v>1</x:v>
      </x:c>
      <x:c r="U4853" s="9" t="n">
        <x:v>9</x:v>
      </x:c>
      <x:c r="V4853" s="9" t="str">
        <x:v>MVP/SHACL_GENERATION_PIPELINE/experiments/LUNA_CONTEXTUAL_SINGLESHOT/RUN_01/runs/RUN-I2-064-20260831T144902716858Z/artifacts/attempt_01/extracted_shape.ttl</x:v>
      </x:c>
    </x:row>
    <x:row r="4854" ht="22" customHeight="1">
      <x:c r="A4854" s="10" t="str">
        <x:v>SINGLESHOT</x:v>
      </x:c>
      <x:c r="B4854" s="10" t="str">
        <x:v>I2-064</x:v>
      </x:c>
      <x:c r="C4854" s="10" t="str">
        <x:v>I2-064-P01</x:v>
      </x:c>
      <x:c r="D4854" s="10" t="str">
        <x:v>RUN_01</x:v>
      </x:c>
      <x:c r="E4854" s="10" t="str">
        <x:v>ORIGINAL_LEDGER</x:v>
      </x:c>
      <x:c r="F4854" s="10" t="str">
        <x:v>PASS</x:v>
      </x:c>
      <x:c r="G4854" s="10" t="str">
        <x:v>FAIL</x:v>
      </x:c>
      <x:c r="H4854" s="10" t="str">
        <x:v>EXECUTED</x:v>
      </x:c>
      <x:c r="I4854" s="10" t="str">
        <x:v>PARSED</x:v>
      </x:c>
      <x:c r="J4854" s="10" t="str">
        <x:v>SINGLESHOT_CAPTURED_DIAGNOSTIC_PASS</x:v>
      </x:c>
      <x:c r="K4854" s="10" t="str">
        <x:v>a251f1e2c1d1df82c1f6dba59d4860af0254806b71a16c0bce2290ca261edd6a</x:v>
      </x:c>
      <x:c r="L4854" s="10" t="str">
        <x:v>historical_three</x:v>
      </x:c>
      <x:c r="M4854" s="10" t="n">
        <x:v>0</x:v>
      </x:c>
      <x:c r="N4854" s="10" t="n">
        <x:v>0</x:v>
      </x:c>
      <x:c r="O4854" s="10" t="n">
        <x:v>1</x:v>
      </x:c>
      <x:c r="P4854" s="9" t="str">
        <x:f>'CaseReview'!U482</x:f>
        <x:v>PASS</x:v>
      </x:c>
      <x:c r="Q4854" s="9" t="n">
        <x:f>IF(AND(T4854=1,G4854=P4854),1,0)</x:f>
        <x:v>0</x:v>
      </x:c>
      <x:c r="R4854" s="9" t="n">
        <x:f>IF(AND(T4854=1,G4854="PASS",P4854="FAIL"),1,0)</x:f>
        <x:v>0</x:v>
      </x:c>
      <x:c r="S4854" s="9" t="n">
        <x:f>IF(AND(T4854=1,G4854="FAIL",P4854="PASS"),1,0)</x:f>
        <x:v>1</x:v>
      </x:c>
      <x:c r="T4854" s="9" t="n">
        <x:v>1</x:v>
      </x:c>
      <x:c r="U4854" s="9" t="n">
        <x:v>9</x:v>
      </x:c>
      <x:c r="V4854" s="9" t="str">
        <x:v>MVP/SHACL_GENERATION_PIPELINE/experiments/LUNA_CONTEXTUAL_SINGLESHOT/RUN_01/runs/RUN-I2-064-20260831T144902716858Z/artifacts/attempt_01/extracted_shape.ttl</x:v>
      </x:c>
    </x:row>
    <x:row r="4855" ht="22" customHeight="1">
      <x:c r="A4855" s="10" t="str">
        <x:v>SINGLESHOT</x:v>
      </x:c>
      <x:c r="B4855" s="10" t="str">
        <x:v>I2-064</x:v>
      </x:c>
      <x:c r="C4855" s="10" t="str">
        <x:v>I2-064-P02</x:v>
      </x:c>
      <x:c r="D4855" s="10" t="str">
        <x:v>RUN_01</x:v>
      </x:c>
      <x:c r="E4855" s="10" t="str">
        <x:v>ORIGINAL_LEDGER</x:v>
      </x:c>
      <x:c r="F4855" s="10" t="str">
        <x:v>PASS</x:v>
      </x:c>
      <x:c r="G4855" s="10" t="str">
        <x:v>FAIL</x:v>
      </x:c>
      <x:c r="H4855" s="10" t="str">
        <x:v>EXECUTED</x:v>
      </x:c>
      <x:c r="I4855" s="10" t="str">
        <x:v>PARSED</x:v>
      </x:c>
      <x:c r="J4855" s="10" t="str">
        <x:v>SINGLESHOT_CAPTURED_DIAGNOSTIC_PASS</x:v>
      </x:c>
      <x:c r="K4855" s="10" t="str">
        <x:v>a251f1e2c1d1df82c1f6dba59d4860af0254806b71a16c0bce2290ca261edd6a</x:v>
      </x:c>
      <x:c r="L4855" s="10" t="str">
        <x:v>historical_three</x:v>
      </x:c>
      <x:c r="M4855" s="10" t="n">
        <x:v>0</x:v>
      </x:c>
      <x:c r="N4855" s="10" t="n">
        <x:v>0</x:v>
      </x:c>
      <x:c r="O4855" s="10" t="n">
        <x:v>1</x:v>
      </x:c>
      <x:c r="P4855" s="9" t="str">
        <x:f>'CaseReview'!U483</x:f>
        <x:v>PASS</x:v>
      </x:c>
      <x:c r="Q4855" s="9" t="n">
        <x:f>IF(AND(T4855=1,G4855=P4855),1,0)</x:f>
        <x:v>0</x:v>
      </x:c>
      <x:c r="R4855" s="9" t="n">
        <x:f>IF(AND(T4855=1,G4855="PASS",P4855="FAIL"),1,0)</x:f>
        <x:v>0</x:v>
      </x:c>
      <x:c r="S4855" s="9" t="n">
        <x:f>IF(AND(T4855=1,G4855="FAIL",P4855="PASS"),1,0)</x:f>
        <x:v>1</x:v>
      </x:c>
      <x:c r="T4855" s="9" t="n">
        <x:v>1</x:v>
      </x:c>
      <x:c r="U4855" s="9" t="n">
        <x:v>9</x:v>
      </x:c>
      <x:c r="V4855" s="9" t="str">
        <x:v>MVP/SHACL_GENERATION_PIPELINE/experiments/LUNA_CONTEXTUAL_SINGLESHOT/RUN_01/runs/RUN-I2-064-20260831T144902716858Z/artifacts/attempt_01/extracted_shape.ttl</x:v>
      </x:c>
    </x:row>
    <x:row r="4856" ht="22" customHeight="1">
      <x:c r="A4856" s="10" t="str">
        <x:v>SINGLESHOT</x:v>
      </x:c>
      <x:c r="B4856" s="10" t="str">
        <x:v>I2-065</x:v>
      </x:c>
      <x:c r="C4856" s="10" t="str">
        <x:v>I2-065-F01</x:v>
      </x:c>
      <x:c r="D4856" s="10" t="str">
        <x:v>RUN_01</x:v>
      </x:c>
      <x:c r="E4856" s="10" t="str">
        <x:v>ORIGINAL_LEDGER</x:v>
      </x:c>
      <x:c r="F4856" s="10" t="str">
        <x:v>FAIL</x:v>
      </x:c>
      <x:c r="G4856" s="10" t="str">
        <x:v>FAIL</x:v>
      </x:c>
      <x:c r="H4856" s="10" t="str">
        <x:v>EXECUTED</x:v>
      </x:c>
      <x:c r="I4856" s="10" t="str">
        <x:v>PARSED</x:v>
      </x:c>
      <x:c r="J4856" s="10" t="str">
        <x:v>SINGLESHOT_CAPTURED_DIAGNOSTIC_PASS</x:v>
      </x:c>
      <x:c r="K4856" s="10" t="str">
        <x:v>8f8045822c92fe8027d34802b8acb17c4dcf56bee98dcfed2919c88e21ea6ac8</x:v>
      </x:c>
      <x:c r="L4856" s="10" t="str">
        <x:v>historical_three</x:v>
      </x:c>
      <x:c r="M4856" s="10" t="n">
        <x:v>1</x:v>
      </x:c>
      <x:c r="N4856" s="10" t="n">
        <x:v>0</x:v>
      </x:c>
      <x:c r="O4856" s="10" t="n">
        <x:v>0</x:v>
      </x:c>
      <x:c r="P4856" s="9" t="str">
        <x:f>'CaseReview'!U484</x:f>
        <x:v>FAIL</x:v>
      </x:c>
      <x:c r="Q4856" s="9" t="n">
        <x:f>IF(AND(T4856=1,G4856=P4856),1,0)</x:f>
        <x:v>1</x:v>
      </x:c>
      <x:c r="R4856" s="9" t="n">
        <x:f>IF(AND(T4856=1,G4856="PASS",P4856="FAIL"),1,0)</x:f>
        <x:v>0</x:v>
      </x:c>
      <x:c r="S4856" s="9" t="n">
        <x:f>IF(AND(T4856=1,G4856="FAIL",P4856="PASS"),1,0)</x:f>
        <x:v>0</x:v>
      </x:c>
      <x:c r="T4856" s="9" t="n">
        <x:v>1</x:v>
      </x:c>
      <x:c r="U4856" s="9" t="n">
        <x:v>9</x:v>
      </x:c>
      <x:c r="V4856" s="9" t="str">
        <x:v>MVP/SHACL_GENERATION_PIPELINE/experiments/LUNA_CONTEXTUAL_SINGLESHOT/RUN_01/runs/RUN-I2-065-20260831T144953713368Z/artifacts/attempt_01/extracted_shape.ttl</x:v>
      </x:c>
    </x:row>
    <x:row r="4857" ht="22" customHeight="1">
      <x:c r="A4857" s="10" t="str">
        <x:v>SINGLESHOT</x:v>
      </x:c>
      <x:c r="B4857" s="10" t="str">
        <x:v>I2-065</x:v>
      </x:c>
      <x:c r="C4857" s="10" t="str">
        <x:v>I2-065-F02</x:v>
      </x:c>
      <x:c r="D4857" s="10" t="str">
        <x:v>RUN_01</x:v>
      </x:c>
      <x:c r="E4857" s="10" t="str">
        <x:v>ORIGINAL_LEDGER</x:v>
      </x:c>
      <x:c r="F4857" s="10" t="str">
        <x:v>FAIL</x:v>
      </x:c>
      <x:c r="G4857" s="10" t="str">
        <x:v>FAIL</x:v>
      </x:c>
      <x:c r="H4857" s="10" t="str">
        <x:v>EXECUTED</x:v>
      </x:c>
      <x:c r="I4857" s="10" t="str">
        <x:v>PARSED</x:v>
      </x:c>
      <x:c r="J4857" s="10" t="str">
        <x:v>SINGLESHOT_CAPTURED_DIAGNOSTIC_PASS</x:v>
      </x:c>
      <x:c r="K4857" s="10" t="str">
        <x:v>8f8045822c92fe8027d34802b8acb17c4dcf56bee98dcfed2919c88e21ea6ac8</x:v>
      </x:c>
      <x:c r="L4857" s="10" t="str">
        <x:v>historical_three</x:v>
      </x:c>
      <x:c r="M4857" s="10" t="n">
        <x:v>1</x:v>
      </x:c>
      <x:c r="N4857" s="10" t="n">
        <x:v>0</x:v>
      </x:c>
      <x:c r="O4857" s="10" t="n">
        <x:v>0</x:v>
      </x:c>
      <x:c r="P4857" s="9" t="str">
        <x:f>'CaseReview'!U485</x:f>
        <x:v>FAIL</x:v>
      </x:c>
      <x:c r="Q4857" s="9" t="n">
        <x:f>IF(AND(T4857=1,G4857=P4857),1,0)</x:f>
        <x:v>1</x:v>
      </x:c>
      <x:c r="R4857" s="9" t="n">
        <x:f>IF(AND(T4857=1,G4857="PASS",P4857="FAIL"),1,0)</x:f>
        <x:v>0</x:v>
      </x:c>
      <x:c r="S4857" s="9" t="n">
        <x:f>IF(AND(T4857=1,G4857="FAIL",P4857="PASS"),1,0)</x:f>
        <x:v>0</x:v>
      </x:c>
      <x:c r="T4857" s="9" t="n">
        <x:v>1</x:v>
      </x:c>
      <x:c r="U4857" s="9" t="n">
        <x:v>9</x:v>
      </x:c>
      <x:c r="V4857" s="9" t="str">
        <x:v>MVP/SHACL_GENERATION_PIPELINE/experiments/LUNA_CONTEXTUAL_SINGLESHOT/RUN_01/runs/RUN-I2-065-20260831T144953713368Z/artifacts/attempt_01/extracted_shape.ttl</x:v>
      </x:c>
    </x:row>
    <x:row r="4858" ht="22" customHeight="1">
      <x:c r="A4858" s="10" t="str">
        <x:v>SINGLESHOT</x:v>
      </x:c>
      <x:c r="B4858" s="10" t="str">
        <x:v>I2-065</x:v>
      </x:c>
      <x:c r="C4858" s="10" t="str">
        <x:v>I2-065-F03</x:v>
      </x:c>
      <x:c r="D4858" s="10" t="str">
        <x:v>RUN_01</x:v>
      </x:c>
      <x:c r="E4858" s="10" t="str">
        <x:v>ORIGINAL_LEDGER</x:v>
      </x:c>
      <x:c r="F4858" s="10" t="str">
        <x:v>FAIL</x:v>
      </x:c>
      <x:c r="G4858" s="10" t="str">
        <x:v>FAIL</x:v>
      </x:c>
      <x:c r="H4858" s="10" t="str">
        <x:v>EXECUTED</x:v>
      </x:c>
      <x:c r="I4858" s="10" t="str">
        <x:v>PARSED</x:v>
      </x:c>
      <x:c r="J4858" s="10" t="str">
        <x:v>SINGLESHOT_CAPTURED_DIAGNOSTIC_PASS</x:v>
      </x:c>
      <x:c r="K4858" s="10" t="str">
        <x:v>8f8045822c92fe8027d34802b8acb17c4dcf56bee98dcfed2919c88e21ea6ac8</x:v>
      </x:c>
      <x:c r="L4858" s="10" t="str">
        <x:v>historical_three</x:v>
      </x:c>
      <x:c r="M4858" s="10" t="n">
        <x:v>1</x:v>
      </x:c>
      <x:c r="N4858" s="10" t="n">
        <x:v>0</x:v>
      </x:c>
      <x:c r="O4858" s="10" t="n">
        <x:v>0</x:v>
      </x:c>
      <x:c r="P4858" s="9" t="str">
        <x:f>'CaseReview'!U486</x:f>
        <x:v>FAIL</x:v>
      </x:c>
      <x:c r="Q4858" s="9" t="n">
        <x:f>IF(AND(T4858=1,G4858=P4858),1,0)</x:f>
        <x:v>1</x:v>
      </x:c>
      <x:c r="R4858" s="9" t="n">
        <x:f>IF(AND(T4858=1,G4858="PASS",P4858="FAIL"),1,0)</x:f>
        <x:v>0</x:v>
      </x:c>
      <x:c r="S4858" s="9" t="n">
        <x:f>IF(AND(T4858=1,G4858="FAIL",P4858="PASS"),1,0)</x:f>
        <x:v>0</x:v>
      </x:c>
      <x:c r="T4858" s="9" t="n">
        <x:v>1</x:v>
      </x:c>
      <x:c r="U4858" s="9" t="n">
        <x:v>9</x:v>
      </x:c>
      <x:c r="V4858" s="9" t="str">
        <x:v>MVP/SHACL_GENERATION_PIPELINE/experiments/LUNA_CONTEXTUAL_SINGLESHOT/RUN_01/runs/RUN-I2-065-20260831T144953713368Z/artifacts/attempt_01/extracted_shape.ttl</x:v>
      </x:c>
    </x:row>
    <x:row r="4859" ht="22" customHeight="1">
      <x:c r="A4859" s="10" t="str">
        <x:v>SINGLESHOT</x:v>
      </x:c>
      <x:c r="B4859" s="10" t="str">
        <x:v>I2-065</x:v>
      </x:c>
      <x:c r="C4859" s="10" t="str">
        <x:v>I2-065-F04</x:v>
      </x:c>
      <x:c r="D4859" s="10" t="str">
        <x:v>RUN_01</x:v>
      </x:c>
      <x:c r="E4859" s="10" t="str">
        <x:v>ORIGINAL_LEDGER</x:v>
      </x:c>
      <x:c r="F4859" s="10" t="str">
        <x:v>FAIL</x:v>
      </x:c>
      <x:c r="G4859" s="10" t="str">
        <x:v>FAIL</x:v>
      </x:c>
      <x:c r="H4859" s="10" t="str">
        <x:v>EXECUTED</x:v>
      </x:c>
      <x:c r="I4859" s="10" t="str">
        <x:v>PARSED</x:v>
      </x:c>
      <x:c r="J4859" s="10" t="str">
        <x:v>SINGLESHOT_CAPTURED_DIAGNOSTIC_PASS</x:v>
      </x:c>
      <x:c r="K4859" s="10" t="str">
        <x:v>8f8045822c92fe8027d34802b8acb17c4dcf56bee98dcfed2919c88e21ea6ac8</x:v>
      </x:c>
      <x:c r="L4859" s="10" t="str">
        <x:v>historical_three</x:v>
      </x:c>
      <x:c r="M4859" s="10" t="n">
        <x:v>1</x:v>
      </x:c>
      <x:c r="N4859" s="10" t="n">
        <x:v>0</x:v>
      </x:c>
      <x:c r="O4859" s="10" t="n">
        <x:v>0</x:v>
      </x:c>
      <x:c r="P4859" s="9" t="str">
        <x:f>'CaseReview'!U487</x:f>
        <x:v>FAIL</x:v>
      </x:c>
      <x:c r="Q4859" s="9" t="n">
        <x:f>IF(AND(T4859=1,G4859=P4859),1,0)</x:f>
        <x:v>1</x:v>
      </x:c>
      <x:c r="R4859" s="9" t="n">
        <x:f>IF(AND(T4859=1,G4859="PASS",P4859="FAIL"),1,0)</x:f>
        <x:v>0</x:v>
      </x:c>
      <x:c r="S4859" s="9" t="n">
        <x:f>IF(AND(T4859=1,G4859="FAIL",P4859="PASS"),1,0)</x:f>
        <x:v>0</x:v>
      </x:c>
      <x:c r="T4859" s="9" t="n">
        <x:v>1</x:v>
      </x:c>
      <x:c r="U4859" s="9" t="n">
        <x:v>9</x:v>
      </x:c>
      <x:c r="V4859" s="9" t="str">
        <x:v>MVP/SHACL_GENERATION_PIPELINE/experiments/LUNA_CONTEXTUAL_SINGLESHOT/RUN_01/runs/RUN-I2-065-20260831T144953713368Z/artifacts/attempt_01/extracted_shape.ttl</x:v>
      </x:c>
    </x:row>
    <x:row r="4860" ht="22" customHeight="1">
      <x:c r="A4860" s="10" t="str">
        <x:v>SINGLESHOT</x:v>
      </x:c>
      <x:c r="B4860" s="10" t="str">
        <x:v>I2-065</x:v>
      </x:c>
      <x:c r="C4860" s="10" t="str">
        <x:v>I2-065-F05</x:v>
      </x:c>
      <x:c r="D4860" s="10" t="str">
        <x:v>RUN_01</x:v>
      </x:c>
      <x:c r="E4860" s="10" t="str">
        <x:v>ORIGINAL_LEDGER</x:v>
      </x:c>
      <x:c r="F4860" s="10" t="str">
        <x:v>FAIL</x:v>
      </x:c>
      <x:c r="G4860" s="10" t="str">
        <x:v>FAIL</x:v>
      </x:c>
      <x:c r="H4860" s="10" t="str">
        <x:v>EXECUTED</x:v>
      </x:c>
      <x:c r="I4860" s="10" t="str">
        <x:v>PARSED</x:v>
      </x:c>
      <x:c r="J4860" s="10" t="str">
        <x:v>SINGLESHOT_CAPTURED_DIAGNOSTIC_PASS</x:v>
      </x:c>
      <x:c r="K4860" s="10" t="str">
        <x:v>8f8045822c92fe8027d34802b8acb17c4dcf56bee98dcfed2919c88e21ea6ac8</x:v>
      </x:c>
      <x:c r="L4860" s="10" t="str">
        <x:v>historical_three</x:v>
      </x:c>
      <x:c r="M4860" s="10" t="n">
        <x:v>1</x:v>
      </x:c>
      <x:c r="N4860" s="10" t="n">
        <x:v>0</x:v>
      </x:c>
      <x:c r="O4860" s="10" t="n">
        <x:v>0</x:v>
      </x:c>
      <x:c r="P4860" s="9" t="str">
        <x:f>'CaseReview'!U488</x:f>
        <x:v>FAIL</x:v>
      </x:c>
      <x:c r="Q4860" s="9" t="n">
        <x:f>IF(AND(T4860=1,G4860=P4860),1,0)</x:f>
        <x:v>1</x:v>
      </x:c>
      <x:c r="R4860" s="9" t="n">
        <x:f>IF(AND(T4860=1,G4860="PASS",P4860="FAIL"),1,0)</x:f>
        <x:v>0</x:v>
      </x:c>
      <x:c r="S4860" s="9" t="n">
        <x:f>IF(AND(T4860=1,G4860="FAIL",P4860="PASS"),1,0)</x:f>
        <x:v>0</x:v>
      </x:c>
      <x:c r="T4860" s="9" t="n">
        <x:v>1</x:v>
      </x:c>
      <x:c r="U4860" s="9" t="n">
        <x:v>9</x:v>
      </x:c>
      <x:c r="V4860" s="9" t="str">
        <x:v>MVP/SHACL_GENERATION_PIPELINE/experiments/LUNA_CONTEXTUAL_SINGLESHOT/RUN_01/runs/RUN-I2-065-20260831T144953713368Z/artifacts/attempt_01/extracted_shape.ttl</x:v>
      </x:c>
    </x:row>
    <x:row r="4861" ht="22" customHeight="1">
      <x:c r="A4861" s="10" t="str">
        <x:v>SINGLESHOT</x:v>
      </x:c>
      <x:c r="B4861" s="10" t="str">
        <x:v>I2-065</x:v>
      </x:c>
      <x:c r="C4861" s="10" t="str">
        <x:v>I2-065-F06</x:v>
      </x:c>
      <x:c r="D4861" s="10" t="str">
        <x:v>RUN_01</x:v>
      </x:c>
      <x:c r="E4861" s="10" t="str">
        <x:v>ORIGINAL_LEDGER</x:v>
      </x:c>
      <x:c r="F4861" s="10" t="str">
        <x:v>FAIL</x:v>
      </x:c>
      <x:c r="G4861" s="10" t="str">
        <x:v>FAIL</x:v>
      </x:c>
      <x:c r="H4861" s="10" t="str">
        <x:v>EXECUTED</x:v>
      </x:c>
      <x:c r="I4861" s="10" t="str">
        <x:v>PARSED</x:v>
      </x:c>
      <x:c r="J4861" s="10" t="str">
        <x:v>SINGLESHOT_CAPTURED_DIAGNOSTIC_PASS</x:v>
      </x:c>
      <x:c r="K4861" s="10" t="str">
        <x:v>8f8045822c92fe8027d34802b8acb17c4dcf56bee98dcfed2919c88e21ea6ac8</x:v>
      </x:c>
      <x:c r="L4861" s="10" t="str">
        <x:v>historical_three</x:v>
      </x:c>
      <x:c r="M4861" s="10" t="n">
        <x:v>1</x:v>
      </x:c>
      <x:c r="N4861" s="10" t="n">
        <x:v>0</x:v>
      </x:c>
      <x:c r="O4861" s="10" t="n">
        <x:v>0</x:v>
      </x:c>
      <x:c r="P4861" s="9" t="str">
        <x:f>'CaseReview'!U489</x:f>
        <x:v>FAIL</x:v>
      </x:c>
      <x:c r="Q4861" s="9" t="n">
        <x:f>IF(AND(T4861=1,G4861=P4861),1,0)</x:f>
        <x:v>1</x:v>
      </x:c>
      <x:c r="R4861" s="9" t="n">
        <x:f>IF(AND(T4861=1,G4861="PASS",P4861="FAIL"),1,0)</x:f>
        <x:v>0</x:v>
      </x:c>
      <x:c r="S4861" s="9" t="n">
        <x:f>IF(AND(T4861=1,G4861="FAIL",P4861="PASS"),1,0)</x:f>
        <x:v>0</x:v>
      </x:c>
      <x:c r="T4861" s="9" t="n">
        <x:v>1</x:v>
      </x:c>
      <x:c r="U4861" s="9" t="n">
        <x:v>9</x:v>
      </x:c>
      <x:c r="V4861" s="9" t="str">
        <x:v>MVP/SHACL_GENERATION_PIPELINE/experiments/LUNA_CONTEXTUAL_SINGLESHOT/RUN_01/runs/RUN-I2-065-20260831T144953713368Z/artifacts/attempt_01/extracted_shape.ttl</x:v>
      </x:c>
    </x:row>
    <x:row r="4862" ht="22" customHeight="1">
      <x:c r="A4862" s="10" t="str">
        <x:v>SINGLESHOT</x:v>
      </x:c>
      <x:c r="B4862" s="10" t="str">
        <x:v>I2-065</x:v>
      </x:c>
      <x:c r="C4862" s="10" t="str">
        <x:v>I2-065-F07</x:v>
      </x:c>
      <x:c r="D4862" s="10" t="str">
        <x:v>RUN_01</x:v>
      </x:c>
      <x:c r="E4862" s="10" t="str">
        <x:v>ORIGINAL_LEDGER</x:v>
      </x:c>
      <x:c r="F4862" s="10" t="str">
        <x:v>FAIL</x:v>
      </x:c>
      <x:c r="G4862" s="10" t="str">
        <x:v>FAIL</x:v>
      </x:c>
      <x:c r="H4862" s="10" t="str">
        <x:v>EXECUTED</x:v>
      </x:c>
      <x:c r="I4862" s="10" t="str">
        <x:v>PARSED</x:v>
      </x:c>
      <x:c r="J4862" s="10" t="str">
        <x:v>SINGLESHOT_CAPTURED_DIAGNOSTIC_PASS</x:v>
      </x:c>
      <x:c r="K4862" s="10" t="str">
        <x:v>8f8045822c92fe8027d34802b8acb17c4dcf56bee98dcfed2919c88e21ea6ac8</x:v>
      </x:c>
      <x:c r="L4862" s="10" t="str">
        <x:v>historical_three</x:v>
      </x:c>
      <x:c r="M4862" s="10" t="n">
        <x:v>1</x:v>
      </x:c>
      <x:c r="N4862" s="10" t="n">
        <x:v>0</x:v>
      </x:c>
      <x:c r="O4862" s="10" t="n">
        <x:v>0</x:v>
      </x:c>
      <x:c r="P4862" s="9" t="str">
        <x:f>'CaseReview'!U490</x:f>
        <x:v>FAIL</x:v>
      </x:c>
      <x:c r="Q4862" s="9" t="n">
        <x:f>IF(AND(T4862=1,G4862=P4862),1,0)</x:f>
        <x:v>1</x:v>
      </x:c>
      <x:c r="R4862" s="9" t="n">
        <x:f>IF(AND(T4862=1,G4862="PASS",P4862="FAIL"),1,0)</x:f>
        <x:v>0</x:v>
      </x:c>
      <x:c r="S4862" s="9" t="n">
        <x:f>IF(AND(T4862=1,G4862="FAIL",P4862="PASS"),1,0)</x:f>
        <x:v>0</x:v>
      </x:c>
      <x:c r="T4862" s="9" t="n">
        <x:v>1</x:v>
      </x:c>
      <x:c r="U4862" s="9" t="n">
        <x:v>9</x:v>
      </x:c>
      <x:c r="V4862" s="9" t="str">
        <x:v>MVP/SHACL_GENERATION_PIPELINE/experiments/LUNA_CONTEXTUAL_SINGLESHOT/RUN_01/runs/RUN-I2-065-20260831T144953713368Z/artifacts/attempt_01/extracted_shape.ttl</x:v>
      </x:c>
    </x:row>
    <x:row r="4863" ht="22" customHeight="1">
      <x:c r="A4863" s="10" t="str">
        <x:v>SINGLESHOT</x:v>
      </x:c>
      <x:c r="B4863" s="10" t="str">
        <x:v>I2-065</x:v>
      </x:c>
      <x:c r="C4863" s="10" t="str">
        <x:v>I2-065-P01</x:v>
      </x:c>
      <x:c r="D4863" s="10" t="str">
        <x:v>RUN_01</x:v>
      </x:c>
      <x:c r="E4863" s="10" t="str">
        <x:v>ORIGINAL_LEDGER</x:v>
      </x:c>
      <x:c r="F4863" s="10" t="str">
        <x:v>PASS</x:v>
      </x:c>
      <x:c r="G4863" s="10" t="str">
        <x:v>FAIL</x:v>
      </x:c>
      <x:c r="H4863" s="10" t="str">
        <x:v>EXECUTED</x:v>
      </x:c>
      <x:c r="I4863" s="10" t="str">
        <x:v>PARSED</x:v>
      </x:c>
      <x:c r="J4863" s="10" t="str">
        <x:v>SINGLESHOT_CAPTURED_DIAGNOSTIC_PASS</x:v>
      </x:c>
      <x:c r="K4863" s="10" t="str">
        <x:v>8f8045822c92fe8027d34802b8acb17c4dcf56bee98dcfed2919c88e21ea6ac8</x:v>
      </x:c>
      <x:c r="L4863" s="10" t="str">
        <x:v>historical_three</x:v>
      </x:c>
      <x:c r="M4863" s="10" t="n">
        <x:v>0</x:v>
      </x:c>
      <x:c r="N4863" s="10" t="n">
        <x:v>0</x:v>
      </x:c>
      <x:c r="O4863" s="10" t="n">
        <x:v>1</x:v>
      </x:c>
      <x:c r="P4863" s="9" t="str">
        <x:f>'CaseReview'!U491</x:f>
        <x:v>PASS</x:v>
      </x:c>
      <x:c r="Q4863" s="9" t="n">
        <x:f>IF(AND(T4863=1,G4863=P4863),1,0)</x:f>
        <x:v>0</x:v>
      </x:c>
      <x:c r="R4863" s="9" t="n">
        <x:f>IF(AND(T4863=1,G4863="PASS",P4863="FAIL"),1,0)</x:f>
        <x:v>0</x:v>
      </x:c>
      <x:c r="S4863" s="9" t="n">
        <x:f>IF(AND(T4863=1,G4863="FAIL",P4863="PASS"),1,0)</x:f>
        <x:v>1</x:v>
      </x:c>
      <x:c r="T4863" s="9" t="n">
        <x:v>1</x:v>
      </x:c>
      <x:c r="U4863" s="9" t="n">
        <x:v>9</x:v>
      </x:c>
      <x:c r="V4863" s="9" t="str">
        <x:v>MVP/SHACL_GENERATION_PIPELINE/experiments/LUNA_CONTEXTUAL_SINGLESHOT/RUN_01/runs/RUN-I2-065-20260831T144953713368Z/artifacts/attempt_01/extracted_shape.ttl</x:v>
      </x:c>
    </x:row>
    <x:row r="4864" ht="22" customHeight="1">
      <x:c r="A4864" s="10" t="str">
        <x:v>SINGLESHOT</x:v>
      </x:c>
      <x:c r="B4864" s="10" t="str">
        <x:v>I2-065</x:v>
      </x:c>
      <x:c r="C4864" s="10" t="str">
        <x:v>I2-065-P02</x:v>
      </x:c>
      <x:c r="D4864" s="10" t="str">
        <x:v>RUN_01</x:v>
      </x:c>
      <x:c r="E4864" s="10" t="str">
        <x:v>ORIGINAL_LEDGER</x:v>
      </x:c>
      <x:c r="F4864" s="10" t="str">
        <x:v>PASS</x:v>
      </x:c>
      <x:c r="G4864" s="10" t="str">
        <x:v>PASS</x:v>
      </x:c>
      <x:c r="H4864" s="10" t="str">
        <x:v>EXECUTED</x:v>
      </x:c>
      <x:c r="I4864" s="10" t="str">
        <x:v>PARSED</x:v>
      </x:c>
      <x:c r="J4864" s="10" t="str">
        <x:v>SINGLESHOT_CAPTURED_DIAGNOSTIC_PASS</x:v>
      </x:c>
      <x:c r="K4864" s="10" t="str">
        <x:v>8f8045822c92fe8027d34802b8acb17c4dcf56bee98dcfed2919c88e21ea6ac8</x:v>
      </x:c>
      <x:c r="L4864" s="10" t="str">
        <x:v>historical_three</x:v>
      </x:c>
      <x:c r="M4864" s="10" t="n">
        <x:v>1</x:v>
      </x:c>
      <x:c r="N4864" s="10" t="n">
        <x:v>0</x:v>
      </x:c>
      <x:c r="O4864" s="10" t="n">
        <x:v>0</x:v>
      </x:c>
      <x:c r="P4864" s="9" t="str">
        <x:f>'CaseReview'!U492</x:f>
        <x:v>PASS</x:v>
      </x:c>
      <x:c r="Q4864" s="9" t="n">
        <x:f>IF(AND(T4864=1,G4864=P4864),1,0)</x:f>
        <x:v>1</x:v>
      </x:c>
      <x:c r="R4864" s="9" t="n">
        <x:f>IF(AND(T4864=1,G4864="PASS",P4864="FAIL"),1,0)</x:f>
        <x:v>0</x:v>
      </x:c>
      <x:c r="S4864" s="9" t="n">
        <x:f>IF(AND(T4864=1,G4864="FAIL",P4864="PASS"),1,0)</x:f>
        <x:v>0</x:v>
      </x:c>
      <x:c r="T4864" s="9" t="n">
        <x:v>1</x:v>
      </x:c>
      <x:c r="U4864" s="9" t="n">
        <x:v>9</x:v>
      </x:c>
      <x:c r="V4864" s="9" t="str">
        <x:v>MVP/SHACL_GENERATION_PIPELINE/experiments/LUNA_CONTEXTUAL_SINGLESHOT/RUN_01/runs/RUN-I2-065-20260831T144953713368Z/artifacts/attempt_01/extracted_shape.ttl</x:v>
      </x:c>
    </x:row>
    <x:row r="4865" ht="22" customHeight="1">
      <x:c r="A4865" s="10" t="str">
        <x:v>SINGLESHOT</x:v>
      </x:c>
      <x:c r="B4865" s="10" t="str">
        <x:v>I2-066</x:v>
      </x:c>
      <x:c r="C4865" s="10" t="str">
        <x:v>I2-066-G-F01</x:v>
      </x:c>
      <x:c r="D4865" s="10" t="str">
        <x:v>RUN_01</x:v>
      </x:c>
      <x:c r="E4865" s="10" t="str">
        <x:v>ORIGINAL_LEDGER</x:v>
      </x:c>
      <x:c r="F4865" s="10" t="str">
        <x:v>FAIL</x:v>
      </x:c>
      <x:c r="G4865" s="10" t="str">
        <x:v>FAIL</x:v>
      </x:c>
      <x:c r="H4865" s="10" t="str">
        <x:v>EXECUTED</x:v>
      </x:c>
      <x:c r="I4865" s="10" t="str">
        <x:v>PARSED</x:v>
      </x:c>
      <x:c r="J4865" s="10" t="str">
        <x:v>SINGLESHOT_CAPTURED_DIAGNOSTIC_PASS</x:v>
      </x:c>
      <x:c r="K4865" s="10" t="str">
        <x:v>a46ad60582ce1b6ac30e1c9a762a5e11bed1007470e39a9dc3f4d9026efc3a16</x:v>
      </x:c>
      <x:c r="L4865" s="10" t="str">
        <x:v>historical_three</x:v>
      </x:c>
      <x:c r="M4865" s="10" t="n">
        <x:v>1</x:v>
      </x:c>
      <x:c r="N4865" s="10" t="n">
        <x:v>0</x:v>
      </x:c>
      <x:c r="O4865" s="10" t="n">
        <x:v>0</x:v>
      </x:c>
      <x:c r="P4865" s="9" t="str">
        <x:f>'CaseReview'!U493</x:f>
        <x:v>FAIL</x:v>
      </x:c>
      <x:c r="Q4865" s="9" t="n">
        <x:f>IF(AND(T4865=1,G4865=P4865),1,0)</x:f>
        <x:v>1</x:v>
      </x:c>
      <x:c r="R4865" s="9" t="n">
        <x:f>IF(AND(T4865=1,G4865="PASS",P4865="FAIL"),1,0)</x:f>
        <x:v>0</x:v>
      </x:c>
      <x:c r="S4865" s="9" t="n">
        <x:f>IF(AND(T4865=1,G4865="FAIL",P4865="PASS"),1,0)</x:f>
        <x:v>0</x:v>
      </x:c>
      <x:c r="T4865" s="9" t="n">
        <x:v>1</x:v>
      </x:c>
      <x:c r="U4865" s="9" t="n">
        <x:v>7</x:v>
      </x:c>
      <x:c r="V4865" s="9" t="str">
        <x:v>MVP/SHACL_GENERATION_PIPELINE/experiments/LUNA_CONTEXTUAL_SINGLESHOT/RUN_01/runs/RUN-I2-066-20260831T145059092237Z/artifacts/attempt_01/extracted_shape.ttl</x:v>
      </x:c>
    </x:row>
    <x:row r="4866" ht="22" customHeight="1">
      <x:c r="A4866" s="10" t="str">
        <x:v>SINGLESHOT</x:v>
      </x:c>
      <x:c r="B4866" s="10" t="str">
        <x:v>I2-066</x:v>
      </x:c>
      <x:c r="C4866" s="10" t="str">
        <x:v>I2-066-G-F02</x:v>
      </x:c>
      <x:c r="D4866" s="10" t="str">
        <x:v>RUN_01</x:v>
      </x:c>
      <x:c r="E4866" s="10" t="str">
        <x:v>ORIGINAL_LEDGER</x:v>
      </x:c>
      <x:c r="F4866" s="10" t="str">
        <x:v>FAIL</x:v>
      </x:c>
      <x:c r="G4866" s="10" t="str">
        <x:v>FAIL</x:v>
      </x:c>
      <x:c r="H4866" s="10" t="str">
        <x:v>EXECUTED</x:v>
      </x:c>
      <x:c r="I4866" s="10" t="str">
        <x:v>PARSED</x:v>
      </x:c>
      <x:c r="J4866" s="10" t="str">
        <x:v>SINGLESHOT_CAPTURED_DIAGNOSTIC_PASS</x:v>
      </x:c>
      <x:c r="K4866" s="10" t="str">
        <x:v>a46ad60582ce1b6ac30e1c9a762a5e11bed1007470e39a9dc3f4d9026efc3a16</x:v>
      </x:c>
      <x:c r="L4866" s="10" t="str">
        <x:v>historical_three</x:v>
      </x:c>
      <x:c r="M4866" s="10" t="n">
        <x:v>1</x:v>
      </x:c>
      <x:c r="N4866" s="10" t="n">
        <x:v>0</x:v>
      </x:c>
      <x:c r="O4866" s="10" t="n">
        <x:v>0</x:v>
      </x:c>
      <x:c r="P4866" s="9" t="str">
        <x:f>'CaseReview'!U494</x:f>
        <x:v>FAIL</x:v>
      </x:c>
      <x:c r="Q4866" s="9" t="n">
        <x:f>IF(AND(T4866=1,G4866=P4866),1,0)</x:f>
        <x:v>1</x:v>
      </x:c>
      <x:c r="R4866" s="9" t="n">
        <x:f>IF(AND(T4866=1,G4866="PASS",P4866="FAIL"),1,0)</x:f>
        <x:v>0</x:v>
      </x:c>
      <x:c r="S4866" s="9" t="n">
        <x:f>IF(AND(T4866=1,G4866="FAIL",P4866="PASS"),1,0)</x:f>
        <x:v>0</x:v>
      </x:c>
      <x:c r="T4866" s="9" t="n">
        <x:v>1</x:v>
      </x:c>
      <x:c r="U4866" s="9" t="n">
        <x:v>7</x:v>
      </x:c>
      <x:c r="V4866" s="9" t="str">
        <x:v>MVP/SHACL_GENERATION_PIPELINE/experiments/LUNA_CONTEXTUAL_SINGLESHOT/RUN_01/runs/RUN-I2-066-20260831T145059092237Z/artifacts/attempt_01/extracted_shape.ttl</x:v>
      </x:c>
    </x:row>
    <x:row r="4867" ht="22" customHeight="1">
      <x:c r="A4867" s="10" t="str">
        <x:v>SINGLESHOT</x:v>
      </x:c>
      <x:c r="B4867" s="10" t="str">
        <x:v>I2-066</x:v>
      </x:c>
      <x:c r="C4867" s="10" t="str">
        <x:v>I2-066-G-F03</x:v>
      </x:c>
      <x:c r="D4867" s="10" t="str">
        <x:v>RUN_01</x:v>
      </x:c>
      <x:c r="E4867" s="10" t="str">
        <x:v>ORIGINAL_LEDGER</x:v>
      </x:c>
      <x:c r="F4867" s="10" t="str">
        <x:v>FAIL</x:v>
      </x:c>
      <x:c r="G4867" s="10" t="str">
        <x:v>FAIL</x:v>
      </x:c>
      <x:c r="H4867" s="10" t="str">
        <x:v>EXECUTED</x:v>
      </x:c>
      <x:c r="I4867" s="10" t="str">
        <x:v>PARSED</x:v>
      </x:c>
      <x:c r="J4867" s="10" t="str">
        <x:v>SINGLESHOT_CAPTURED_DIAGNOSTIC_PASS</x:v>
      </x:c>
      <x:c r="K4867" s="10" t="str">
        <x:v>a46ad60582ce1b6ac30e1c9a762a5e11bed1007470e39a9dc3f4d9026efc3a16</x:v>
      </x:c>
      <x:c r="L4867" s="10" t="str">
        <x:v>historical_three</x:v>
      </x:c>
      <x:c r="M4867" s="10" t="n">
        <x:v>1</x:v>
      </x:c>
      <x:c r="N4867" s="10" t="n">
        <x:v>0</x:v>
      </x:c>
      <x:c r="O4867" s="10" t="n">
        <x:v>0</x:v>
      </x:c>
      <x:c r="P4867" s="9" t="str">
        <x:f>'CaseReview'!U495</x:f>
        <x:v>FAIL</x:v>
      </x:c>
      <x:c r="Q4867" s="9" t="n">
        <x:f>IF(AND(T4867=1,G4867=P4867),1,0)</x:f>
        <x:v>1</x:v>
      </x:c>
      <x:c r="R4867" s="9" t="n">
        <x:f>IF(AND(T4867=1,G4867="PASS",P4867="FAIL"),1,0)</x:f>
        <x:v>0</x:v>
      </x:c>
      <x:c r="S4867" s="9" t="n">
        <x:f>IF(AND(T4867=1,G4867="FAIL",P4867="PASS"),1,0)</x:f>
        <x:v>0</x:v>
      </x:c>
      <x:c r="T4867" s="9" t="n">
        <x:v>1</x:v>
      </x:c>
      <x:c r="U4867" s="9" t="n">
        <x:v>7</x:v>
      </x:c>
      <x:c r="V4867" s="9" t="str">
        <x:v>MVP/SHACL_GENERATION_PIPELINE/experiments/LUNA_CONTEXTUAL_SINGLESHOT/RUN_01/runs/RUN-I2-066-20260831T145059092237Z/artifacts/attempt_01/extracted_shape.ttl</x:v>
      </x:c>
    </x:row>
    <x:row r="4868" ht="22" customHeight="1">
      <x:c r="A4868" s="10" t="str">
        <x:v>SINGLESHOT</x:v>
      </x:c>
      <x:c r="B4868" s="10" t="str">
        <x:v>I2-066</x:v>
      </x:c>
      <x:c r="C4868" s="10" t="str">
        <x:v>I2-066-G-F04</x:v>
      </x:c>
      <x:c r="D4868" s="10" t="str">
        <x:v>RUN_01</x:v>
      </x:c>
      <x:c r="E4868" s="10" t="str">
        <x:v>ORIGINAL_LEDGER</x:v>
      </x:c>
      <x:c r="F4868" s="10" t="str">
        <x:v>FAIL</x:v>
      </x:c>
      <x:c r="G4868" s="10" t="str">
        <x:v>FAIL</x:v>
      </x:c>
      <x:c r="H4868" s="10" t="str">
        <x:v>EXECUTED</x:v>
      </x:c>
      <x:c r="I4868" s="10" t="str">
        <x:v>PARSED</x:v>
      </x:c>
      <x:c r="J4868" s="10" t="str">
        <x:v>SINGLESHOT_CAPTURED_DIAGNOSTIC_PASS</x:v>
      </x:c>
      <x:c r="K4868" s="10" t="str">
        <x:v>a46ad60582ce1b6ac30e1c9a762a5e11bed1007470e39a9dc3f4d9026efc3a16</x:v>
      </x:c>
      <x:c r="L4868" s="10" t="str">
        <x:v>historical_three</x:v>
      </x:c>
      <x:c r="M4868" s="10" t="n">
        <x:v>1</x:v>
      </x:c>
      <x:c r="N4868" s="10" t="n">
        <x:v>0</x:v>
      </x:c>
      <x:c r="O4868" s="10" t="n">
        <x:v>0</x:v>
      </x:c>
      <x:c r="P4868" s="9" t="str">
        <x:f>'CaseReview'!U496</x:f>
        <x:v>FAIL</x:v>
      </x:c>
      <x:c r="Q4868" s="9" t="n">
        <x:f>IF(AND(T4868=1,G4868=P4868),1,0)</x:f>
        <x:v>1</x:v>
      </x:c>
      <x:c r="R4868" s="9" t="n">
        <x:f>IF(AND(T4868=1,G4868="PASS",P4868="FAIL"),1,0)</x:f>
        <x:v>0</x:v>
      </x:c>
      <x:c r="S4868" s="9" t="n">
        <x:f>IF(AND(T4868=1,G4868="FAIL",P4868="PASS"),1,0)</x:f>
        <x:v>0</x:v>
      </x:c>
      <x:c r="T4868" s="9" t="n">
        <x:v>1</x:v>
      </x:c>
      <x:c r="U4868" s="9" t="n">
        <x:v>7</x:v>
      </x:c>
      <x:c r="V4868" s="9" t="str">
        <x:v>MVP/SHACL_GENERATION_PIPELINE/experiments/LUNA_CONTEXTUAL_SINGLESHOT/RUN_01/runs/RUN-I2-066-20260831T145059092237Z/artifacts/attempt_01/extracted_shape.ttl</x:v>
      </x:c>
    </x:row>
    <x:row r="4869" ht="22" customHeight="1">
      <x:c r="A4869" s="10" t="str">
        <x:v>SINGLESHOT</x:v>
      </x:c>
      <x:c r="B4869" s="10" t="str">
        <x:v>I2-066</x:v>
      </x:c>
      <x:c r="C4869" s="10" t="str">
        <x:v>I2-066-G-P01</x:v>
      </x:c>
      <x:c r="D4869" s="10" t="str">
        <x:v>RUN_01</x:v>
      </x:c>
      <x:c r="E4869" s="10" t="str">
        <x:v>ORIGINAL_LEDGER</x:v>
      </x:c>
      <x:c r="F4869" s="10" t="str">
        <x:v>PASS</x:v>
      </x:c>
      <x:c r="G4869" s="10" t="str">
        <x:v>PASS</x:v>
      </x:c>
      <x:c r="H4869" s="10" t="str">
        <x:v>EXECUTED</x:v>
      </x:c>
      <x:c r="I4869" s="10" t="str">
        <x:v>PARSED</x:v>
      </x:c>
      <x:c r="J4869" s="10" t="str">
        <x:v>SINGLESHOT_CAPTURED_DIAGNOSTIC_PASS</x:v>
      </x:c>
      <x:c r="K4869" s="10" t="str">
        <x:v>a46ad60582ce1b6ac30e1c9a762a5e11bed1007470e39a9dc3f4d9026efc3a16</x:v>
      </x:c>
      <x:c r="L4869" s="10" t="str">
        <x:v>historical_three</x:v>
      </x:c>
      <x:c r="M4869" s="10" t="n">
        <x:v>1</x:v>
      </x:c>
      <x:c r="N4869" s="10" t="n">
        <x:v>0</x:v>
      </x:c>
      <x:c r="O4869" s="10" t="n">
        <x:v>0</x:v>
      </x:c>
      <x:c r="P4869" s="9" t="str">
        <x:f>'CaseReview'!U497</x:f>
        <x:v>PASS</x:v>
      </x:c>
      <x:c r="Q4869" s="9" t="n">
        <x:f>IF(AND(T4869=1,G4869=P4869),1,0)</x:f>
        <x:v>1</x:v>
      </x:c>
      <x:c r="R4869" s="9" t="n">
        <x:f>IF(AND(T4869=1,G4869="PASS",P4869="FAIL"),1,0)</x:f>
        <x:v>0</x:v>
      </x:c>
      <x:c r="S4869" s="9" t="n">
        <x:f>IF(AND(T4869=1,G4869="FAIL",P4869="PASS"),1,0)</x:f>
        <x:v>0</x:v>
      </x:c>
      <x:c r="T4869" s="9" t="n">
        <x:v>1</x:v>
      </x:c>
      <x:c r="U4869" s="9" t="n">
        <x:v>7</x:v>
      </x:c>
      <x:c r="V4869" s="9" t="str">
        <x:v>MVP/SHACL_GENERATION_PIPELINE/experiments/LUNA_CONTEXTUAL_SINGLESHOT/RUN_01/runs/RUN-I2-066-20260831T145059092237Z/artifacts/attempt_01/extracted_shape.ttl</x:v>
      </x:c>
    </x:row>
    <x:row r="4870" ht="22" customHeight="1">
      <x:c r="A4870" s="10" t="str">
        <x:v>SINGLESHOT</x:v>
      </x:c>
      <x:c r="B4870" s="10" t="str">
        <x:v>I2-066</x:v>
      </x:c>
      <x:c r="C4870" s="10" t="str">
        <x:v>I2-066-G-P02</x:v>
      </x:c>
      <x:c r="D4870" s="10" t="str">
        <x:v>RUN_01</x:v>
      </x:c>
      <x:c r="E4870" s="10" t="str">
        <x:v>ORIGINAL_LEDGER</x:v>
      </x:c>
      <x:c r="F4870" s="10" t="str">
        <x:v>PASS</x:v>
      </x:c>
      <x:c r="G4870" s="10" t="str">
        <x:v>PASS</x:v>
      </x:c>
      <x:c r="H4870" s="10" t="str">
        <x:v>EXECUTED</x:v>
      </x:c>
      <x:c r="I4870" s="10" t="str">
        <x:v>PARSED</x:v>
      </x:c>
      <x:c r="J4870" s="10" t="str">
        <x:v>SINGLESHOT_CAPTURED_DIAGNOSTIC_PASS</x:v>
      </x:c>
      <x:c r="K4870" s="10" t="str">
        <x:v>a46ad60582ce1b6ac30e1c9a762a5e11bed1007470e39a9dc3f4d9026efc3a16</x:v>
      </x:c>
      <x:c r="L4870" s="10" t="str">
        <x:v>historical_three</x:v>
      </x:c>
      <x:c r="M4870" s="10" t="n">
        <x:v>1</x:v>
      </x:c>
      <x:c r="N4870" s="10" t="n">
        <x:v>0</x:v>
      </x:c>
      <x:c r="O4870" s="10" t="n">
        <x:v>0</x:v>
      </x:c>
      <x:c r="P4870" s="9" t="str">
        <x:f>'CaseReview'!U498</x:f>
        <x:v>PASS</x:v>
      </x:c>
      <x:c r="Q4870" s="9" t="n">
        <x:f>IF(AND(T4870=1,G4870=P4870),1,0)</x:f>
        <x:v>1</x:v>
      </x:c>
      <x:c r="R4870" s="9" t="n">
        <x:f>IF(AND(T4870=1,G4870="PASS",P4870="FAIL"),1,0)</x:f>
        <x:v>0</x:v>
      </x:c>
      <x:c r="S4870" s="9" t="n">
        <x:f>IF(AND(T4870=1,G4870="FAIL",P4870="PASS"),1,0)</x:f>
        <x:v>0</x:v>
      </x:c>
      <x:c r="T4870" s="9" t="n">
        <x:v>1</x:v>
      </x:c>
      <x:c r="U4870" s="9" t="n">
        <x:v>7</x:v>
      </x:c>
      <x:c r="V4870" s="9" t="str">
        <x:v>MVP/SHACL_GENERATION_PIPELINE/experiments/LUNA_CONTEXTUAL_SINGLESHOT/RUN_01/runs/RUN-I2-066-20260831T145059092237Z/artifacts/attempt_01/extracted_shape.ttl</x:v>
      </x:c>
    </x:row>
    <x:row r="4871" ht="22" customHeight="1">
      <x:c r="A4871" s="10" t="str">
        <x:v>SINGLESHOT</x:v>
      </x:c>
      <x:c r="B4871" s="10" t="str">
        <x:v>I2-066</x:v>
      </x:c>
      <x:c r="C4871" s="10" t="str">
        <x:v>I2-066-G-P03</x:v>
      </x:c>
      <x:c r="D4871" s="10" t="str">
        <x:v>RUN_01</x:v>
      </x:c>
      <x:c r="E4871" s="10" t="str">
        <x:v>ORIGINAL_LEDGER</x:v>
      </x:c>
      <x:c r="F4871" s="10" t="str">
        <x:v>PASS</x:v>
      </x:c>
      <x:c r="G4871" s="10" t="str">
        <x:v>PASS</x:v>
      </x:c>
      <x:c r="H4871" s="10" t="str">
        <x:v>EXECUTED</x:v>
      </x:c>
      <x:c r="I4871" s="10" t="str">
        <x:v>PARSED</x:v>
      </x:c>
      <x:c r="J4871" s="10" t="str">
        <x:v>SINGLESHOT_CAPTURED_DIAGNOSTIC_PASS</x:v>
      </x:c>
      <x:c r="K4871" s="10" t="str">
        <x:v>a46ad60582ce1b6ac30e1c9a762a5e11bed1007470e39a9dc3f4d9026efc3a16</x:v>
      </x:c>
      <x:c r="L4871" s="10" t="str">
        <x:v>historical_three</x:v>
      </x:c>
      <x:c r="M4871" s="10" t="n">
        <x:v>1</x:v>
      </x:c>
      <x:c r="N4871" s="10" t="n">
        <x:v>0</x:v>
      </x:c>
      <x:c r="O4871" s="10" t="n">
        <x:v>0</x:v>
      </x:c>
      <x:c r="P4871" s="9" t="str">
        <x:f>'CaseReview'!U499</x:f>
        <x:v>PASS</x:v>
      </x:c>
      <x:c r="Q4871" s="9" t="n">
        <x:f>IF(AND(T4871=1,G4871=P4871),1,0)</x:f>
        <x:v>1</x:v>
      </x:c>
      <x:c r="R4871" s="9" t="n">
        <x:f>IF(AND(T4871=1,G4871="PASS",P4871="FAIL"),1,0)</x:f>
        <x:v>0</x:v>
      </x:c>
      <x:c r="S4871" s="9" t="n">
        <x:f>IF(AND(T4871=1,G4871="FAIL",P4871="PASS"),1,0)</x:f>
        <x:v>0</x:v>
      </x:c>
      <x:c r="T4871" s="9" t="n">
        <x:v>1</x:v>
      </x:c>
      <x:c r="U4871" s="9" t="n">
        <x:v>7</x:v>
      </x:c>
      <x:c r="V4871" s="9" t="str">
        <x:v>MVP/SHACL_GENERATION_PIPELINE/experiments/LUNA_CONTEXTUAL_SINGLESHOT/RUN_01/runs/RUN-I2-066-20260831T145059092237Z/artifacts/attempt_01/extracted_shape.ttl</x:v>
      </x:c>
    </x:row>
    <x:row r="4872" ht="22" customHeight="1">
      <x:c r="A4872" s="10" t="str">
        <x:v>SINGLESHOT</x:v>
      </x:c>
      <x:c r="B4872" s="10" t="str">
        <x:v>I2-067</x:v>
      </x:c>
      <x:c r="C4872" s="10" t="str">
        <x:v>I2-067-G-F01</x:v>
      </x:c>
      <x:c r="D4872" s="10" t="str">
        <x:v>RUN_01</x:v>
      </x:c>
      <x:c r="E4872" s="10" t="str">
        <x:v>ORIGINAL_LEDGER</x:v>
      </x:c>
      <x:c r="F4872" s="10" t="str">
        <x:v>FAIL</x:v>
      </x:c>
      <x:c r="G4872" s="10" t="str">
        <x:v>FAIL</x:v>
      </x:c>
      <x:c r="H4872" s="10" t="str">
        <x:v>EXECUTED</x:v>
      </x:c>
      <x:c r="I4872" s="10" t="str">
        <x:v>PARSED</x:v>
      </x:c>
      <x:c r="J4872" s="10" t="str">
        <x:v>SINGLESHOT_CAPTURED_DIAGNOSTIC_PASS</x:v>
      </x:c>
      <x:c r="K4872" s="10" t="str">
        <x:v>38003c568e4b5a6aa63fd9b3c33523216d3065f33236c920b43a633728b6cbb7</x:v>
      </x:c>
      <x:c r="L4872" s="10" t="str">
        <x:v>historical_three</x:v>
      </x:c>
      <x:c r="M4872" s="10" t="n">
        <x:v>1</x:v>
      </x:c>
      <x:c r="N4872" s="10" t="n">
        <x:v>0</x:v>
      </x:c>
      <x:c r="O4872" s="10" t="n">
        <x:v>0</x:v>
      </x:c>
      <x:c r="P4872" s="9" t="str">
        <x:f>'CaseReview'!U500</x:f>
        <x:v>FAIL</x:v>
      </x:c>
      <x:c r="Q4872" s="9" t="n">
        <x:f>IF(AND(T4872=1,G4872=P4872),1,0)</x:f>
        <x:v>1</x:v>
      </x:c>
      <x:c r="R4872" s="9" t="n">
        <x:f>IF(AND(T4872=1,G4872="PASS",P4872="FAIL"),1,0)</x:f>
        <x:v>0</x:v>
      </x:c>
      <x:c r="S4872" s="9" t="n">
        <x:f>IF(AND(T4872=1,G4872="FAIL",P4872="PASS"),1,0)</x:f>
        <x:v>0</x:v>
      </x:c>
      <x:c r="T4872" s="9" t="n">
        <x:v>1</x:v>
      </x:c>
      <x:c r="U4872" s="9" t="n">
        <x:v>6</x:v>
      </x:c>
      <x:c r="V4872" s="9" t="str">
        <x:v>MVP/SHACL_GENERATION_PIPELINE/experiments/LUNA_CONTEXTUAL_SINGLESHOT/RUN_01/runs/RUN-I2-067-20260831T145115595446Z/artifacts/attempt_01/extracted_shape.ttl</x:v>
      </x:c>
    </x:row>
    <x:row r="4873" ht="22" customHeight="1">
      <x:c r="A4873" s="10" t="str">
        <x:v>SINGLESHOT</x:v>
      </x:c>
      <x:c r="B4873" s="10" t="str">
        <x:v>I2-067</x:v>
      </x:c>
      <x:c r="C4873" s="10" t="str">
        <x:v>I2-067-G-F02</x:v>
      </x:c>
      <x:c r="D4873" s="10" t="str">
        <x:v>RUN_01</x:v>
      </x:c>
      <x:c r="E4873" s="10" t="str">
        <x:v>ORIGINAL_LEDGER</x:v>
      </x:c>
      <x:c r="F4873" s="10" t="str">
        <x:v>FAIL</x:v>
      </x:c>
      <x:c r="G4873" s="10" t="str">
        <x:v>FAIL</x:v>
      </x:c>
      <x:c r="H4873" s="10" t="str">
        <x:v>EXECUTED</x:v>
      </x:c>
      <x:c r="I4873" s="10" t="str">
        <x:v>PARSED</x:v>
      </x:c>
      <x:c r="J4873" s="10" t="str">
        <x:v>SINGLESHOT_CAPTURED_DIAGNOSTIC_PASS</x:v>
      </x:c>
      <x:c r="K4873" s="10" t="str">
        <x:v>38003c568e4b5a6aa63fd9b3c33523216d3065f33236c920b43a633728b6cbb7</x:v>
      </x:c>
      <x:c r="L4873" s="10" t="str">
        <x:v>historical_three</x:v>
      </x:c>
      <x:c r="M4873" s="10" t="n">
        <x:v>1</x:v>
      </x:c>
      <x:c r="N4873" s="10" t="n">
        <x:v>0</x:v>
      </x:c>
      <x:c r="O4873" s="10" t="n">
        <x:v>0</x:v>
      </x:c>
      <x:c r="P4873" s="9" t="str">
        <x:f>'CaseReview'!U501</x:f>
        <x:v>FAIL</x:v>
      </x:c>
      <x:c r="Q4873" s="9" t="n">
        <x:f>IF(AND(T4873=1,G4873=P4873),1,0)</x:f>
        <x:v>1</x:v>
      </x:c>
      <x:c r="R4873" s="9" t="n">
        <x:f>IF(AND(T4873=1,G4873="PASS",P4873="FAIL"),1,0)</x:f>
        <x:v>0</x:v>
      </x:c>
      <x:c r="S4873" s="9" t="n">
        <x:f>IF(AND(T4873=1,G4873="FAIL",P4873="PASS"),1,0)</x:f>
        <x:v>0</x:v>
      </x:c>
      <x:c r="T4873" s="9" t="n">
        <x:v>1</x:v>
      </x:c>
      <x:c r="U4873" s="9" t="n">
        <x:v>6</x:v>
      </x:c>
      <x:c r="V4873" s="9" t="str">
        <x:v>MVP/SHACL_GENERATION_PIPELINE/experiments/LUNA_CONTEXTUAL_SINGLESHOT/RUN_01/runs/RUN-I2-067-20260831T145115595446Z/artifacts/attempt_01/extracted_shape.ttl</x:v>
      </x:c>
    </x:row>
    <x:row r="4874" ht="22" customHeight="1">
      <x:c r="A4874" s="10" t="str">
        <x:v>SINGLESHOT</x:v>
      </x:c>
      <x:c r="B4874" s="10" t="str">
        <x:v>I2-067</x:v>
      </x:c>
      <x:c r="C4874" s="10" t="str">
        <x:v>I2-067-G-F03</x:v>
      </x:c>
      <x:c r="D4874" s="10" t="str">
        <x:v>RUN_01</x:v>
      </x:c>
      <x:c r="E4874" s="10" t="str">
        <x:v>ORIGINAL_LEDGER</x:v>
      </x:c>
      <x:c r="F4874" s="10" t="str">
        <x:v>FAIL</x:v>
      </x:c>
      <x:c r="G4874" s="10" t="str">
        <x:v>FAIL</x:v>
      </x:c>
      <x:c r="H4874" s="10" t="str">
        <x:v>EXECUTED</x:v>
      </x:c>
      <x:c r="I4874" s="10" t="str">
        <x:v>PARSED</x:v>
      </x:c>
      <x:c r="J4874" s="10" t="str">
        <x:v>SINGLESHOT_CAPTURED_DIAGNOSTIC_PASS</x:v>
      </x:c>
      <x:c r="K4874" s="10" t="str">
        <x:v>38003c568e4b5a6aa63fd9b3c33523216d3065f33236c920b43a633728b6cbb7</x:v>
      </x:c>
      <x:c r="L4874" s="10" t="str">
        <x:v>historical_three</x:v>
      </x:c>
      <x:c r="M4874" s="10" t="n">
        <x:v>1</x:v>
      </x:c>
      <x:c r="N4874" s="10" t="n">
        <x:v>0</x:v>
      </x:c>
      <x:c r="O4874" s="10" t="n">
        <x:v>0</x:v>
      </x:c>
      <x:c r="P4874" s="9" t="str">
        <x:f>'CaseReview'!U502</x:f>
        <x:v>FAIL</x:v>
      </x:c>
      <x:c r="Q4874" s="9" t="n">
        <x:f>IF(AND(T4874=1,G4874=P4874),1,0)</x:f>
        <x:v>1</x:v>
      </x:c>
      <x:c r="R4874" s="9" t="n">
        <x:f>IF(AND(T4874=1,G4874="PASS",P4874="FAIL"),1,0)</x:f>
        <x:v>0</x:v>
      </x:c>
      <x:c r="S4874" s="9" t="n">
        <x:f>IF(AND(T4874=1,G4874="FAIL",P4874="PASS"),1,0)</x:f>
        <x:v>0</x:v>
      </x:c>
      <x:c r="T4874" s="9" t="n">
        <x:v>1</x:v>
      </x:c>
      <x:c r="U4874" s="9" t="n">
        <x:v>6</x:v>
      </x:c>
      <x:c r="V4874" s="9" t="str">
        <x:v>MVP/SHACL_GENERATION_PIPELINE/experiments/LUNA_CONTEXTUAL_SINGLESHOT/RUN_01/runs/RUN-I2-067-20260831T145115595446Z/artifacts/attempt_01/extracted_shape.ttl</x:v>
      </x:c>
    </x:row>
    <x:row r="4875" ht="22" customHeight="1">
      <x:c r="A4875" s="10" t="str">
        <x:v>SINGLESHOT</x:v>
      </x:c>
      <x:c r="B4875" s="10" t="str">
        <x:v>I2-067</x:v>
      </x:c>
      <x:c r="C4875" s="10" t="str">
        <x:v>I2-067-G-P01</x:v>
      </x:c>
      <x:c r="D4875" s="10" t="str">
        <x:v>RUN_01</x:v>
      </x:c>
      <x:c r="E4875" s="10" t="str">
        <x:v>ORIGINAL_LEDGER</x:v>
      </x:c>
      <x:c r="F4875" s="10" t="str">
        <x:v>PASS</x:v>
      </x:c>
      <x:c r="G4875" s="10" t="str">
        <x:v>PASS</x:v>
      </x:c>
      <x:c r="H4875" s="10" t="str">
        <x:v>EXECUTED</x:v>
      </x:c>
      <x:c r="I4875" s="10" t="str">
        <x:v>PARSED</x:v>
      </x:c>
      <x:c r="J4875" s="10" t="str">
        <x:v>SINGLESHOT_CAPTURED_DIAGNOSTIC_PASS</x:v>
      </x:c>
      <x:c r="K4875" s="10" t="str">
        <x:v>38003c568e4b5a6aa63fd9b3c33523216d3065f33236c920b43a633728b6cbb7</x:v>
      </x:c>
      <x:c r="L4875" s="10" t="str">
        <x:v>historical_three</x:v>
      </x:c>
      <x:c r="M4875" s="10" t="n">
        <x:v>1</x:v>
      </x:c>
      <x:c r="N4875" s="10" t="n">
        <x:v>0</x:v>
      </x:c>
      <x:c r="O4875" s="10" t="n">
        <x:v>0</x:v>
      </x:c>
      <x:c r="P4875" s="9" t="str">
        <x:f>'CaseReview'!U503</x:f>
        <x:v>PASS</x:v>
      </x:c>
      <x:c r="Q4875" s="9" t="n">
        <x:f>IF(AND(T4875=1,G4875=P4875),1,0)</x:f>
        <x:v>1</x:v>
      </x:c>
      <x:c r="R4875" s="9" t="n">
        <x:f>IF(AND(T4875=1,G4875="PASS",P4875="FAIL"),1,0)</x:f>
        <x:v>0</x:v>
      </x:c>
      <x:c r="S4875" s="9" t="n">
        <x:f>IF(AND(T4875=1,G4875="FAIL",P4875="PASS"),1,0)</x:f>
        <x:v>0</x:v>
      </x:c>
      <x:c r="T4875" s="9" t="n">
        <x:v>1</x:v>
      </x:c>
      <x:c r="U4875" s="9" t="n">
        <x:v>6</x:v>
      </x:c>
      <x:c r="V4875" s="9" t="str">
        <x:v>MVP/SHACL_GENERATION_PIPELINE/experiments/LUNA_CONTEXTUAL_SINGLESHOT/RUN_01/runs/RUN-I2-067-20260831T145115595446Z/artifacts/attempt_01/extracted_shape.ttl</x:v>
      </x:c>
    </x:row>
    <x:row r="4876" ht="22" customHeight="1">
      <x:c r="A4876" s="10" t="str">
        <x:v>SINGLESHOT</x:v>
      </x:c>
      <x:c r="B4876" s="10" t="str">
        <x:v>I2-067</x:v>
      </x:c>
      <x:c r="C4876" s="10" t="str">
        <x:v>I2-067-G-P02</x:v>
      </x:c>
      <x:c r="D4876" s="10" t="str">
        <x:v>RUN_01</x:v>
      </x:c>
      <x:c r="E4876" s="10" t="str">
        <x:v>ORIGINAL_LEDGER</x:v>
      </x:c>
      <x:c r="F4876" s="10" t="str">
        <x:v>PASS</x:v>
      </x:c>
      <x:c r="G4876" s="10" t="str">
        <x:v>PASS</x:v>
      </x:c>
      <x:c r="H4876" s="10" t="str">
        <x:v>EXECUTED</x:v>
      </x:c>
      <x:c r="I4876" s="10" t="str">
        <x:v>PARSED</x:v>
      </x:c>
      <x:c r="J4876" s="10" t="str">
        <x:v>SINGLESHOT_CAPTURED_DIAGNOSTIC_PASS</x:v>
      </x:c>
      <x:c r="K4876" s="10" t="str">
        <x:v>38003c568e4b5a6aa63fd9b3c33523216d3065f33236c920b43a633728b6cbb7</x:v>
      </x:c>
      <x:c r="L4876" s="10" t="str">
        <x:v>historical_three</x:v>
      </x:c>
      <x:c r="M4876" s="10" t="n">
        <x:v>1</x:v>
      </x:c>
      <x:c r="N4876" s="10" t="n">
        <x:v>0</x:v>
      </x:c>
      <x:c r="O4876" s="10" t="n">
        <x:v>0</x:v>
      </x:c>
      <x:c r="P4876" s="9" t="str">
        <x:f>'CaseReview'!U504</x:f>
        <x:v>PASS</x:v>
      </x:c>
      <x:c r="Q4876" s="9" t="n">
        <x:f>IF(AND(T4876=1,G4876=P4876),1,0)</x:f>
        <x:v>1</x:v>
      </x:c>
      <x:c r="R4876" s="9" t="n">
        <x:f>IF(AND(T4876=1,G4876="PASS",P4876="FAIL"),1,0)</x:f>
        <x:v>0</x:v>
      </x:c>
      <x:c r="S4876" s="9" t="n">
        <x:f>IF(AND(T4876=1,G4876="FAIL",P4876="PASS"),1,0)</x:f>
        <x:v>0</x:v>
      </x:c>
      <x:c r="T4876" s="9" t="n">
        <x:v>1</x:v>
      </x:c>
      <x:c r="U4876" s="9" t="n">
        <x:v>6</x:v>
      </x:c>
      <x:c r="V4876" s="9" t="str">
        <x:v>MVP/SHACL_GENERATION_PIPELINE/experiments/LUNA_CONTEXTUAL_SINGLESHOT/RUN_01/runs/RUN-I2-067-20260831T145115595446Z/artifacts/attempt_01/extracted_shape.ttl</x:v>
      </x:c>
    </x:row>
    <x:row r="4877" ht="22" customHeight="1">
      <x:c r="A4877" s="10" t="str">
        <x:v>SINGLESHOT</x:v>
      </x:c>
      <x:c r="B4877" s="10" t="str">
        <x:v>I2-067</x:v>
      </x:c>
      <x:c r="C4877" s="10" t="str">
        <x:v>I2-067-G-P03</x:v>
      </x:c>
      <x:c r="D4877" s="10" t="str">
        <x:v>RUN_01</x:v>
      </x:c>
      <x:c r="E4877" s="10" t="str">
        <x:v>ORIGINAL_LEDGER</x:v>
      </x:c>
      <x:c r="F4877" s="10" t="str">
        <x:v>PASS</x:v>
      </x:c>
      <x:c r="G4877" s="10" t="str">
        <x:v>PASS</x:v>
      </x:c>
      <x:c r="H4877" s="10" t="str">
        <x:v>EXECUTED</x:v>
      </x:c>
      <x:c r="I4877" s="10" t="str">
        <x:v>PARSED</x:v>
      </x:c>
      <x:c r="J4877" s="10" t="str">
        <x:v>SINGLESHOT_CAPTURED_DIAGNOSTIC_PASS</x:v>
      </x:c>
      <x:c r="K4877" s="10" t="str">
        <x:v>38003c568e4b5a6aa63fd9b3c33523216d3065f33236c920b43a633728b6cbb7</x:v>
      </x:c>
      <x:c r="L4877" s="10" t="str">
        <x:v>historical_three</x:v>
      </x:c>
      <x:c r="M4877" s="10" t="n">
        <x:v>1</x:v>
      </x:c>
      <x:c r="N4877" s="10" t="n">
        <x:v>0</x:v>
      </x:c>
      <x:c r="O4877" s="10" t="n">
        <x:v>0</x:v>
      </x:c>
      <x:c r="P4877" s="9" t="str">
        <x:f>'CaseReview'!U505</x:f>
        <x:v>PASS</x:v>
      </x:c>
      <x:c r="Q4877" s="9" t="n">
        <x:f>IF(AND(T4877=1,G4877=P4877),1,0)</x:f>
        <x:v>1</x:v>
      </x:c>
      <x:c r="R4877" s="9" t="n">
        <x:f>IF(AND(T4877=1,G4877="PASS",P4877="FAIL"),1,0)</x:f>
        <x:v>0</x:v>
      </x:c>
      <x:c r="S4877" s="9" t="n">
        <x:f>IF(AND(T4877=1,G4877="FAIL",P4877="PASS"),1,0)</x:f>
        <x:v>0</x:v>
      </x:c>
      <x:c r="T4877" s="9" t="n">
        <x:v>1</x:v>
      </x:c>
      <x:c r="U4877" s="9" t="n">
        <x:v>6</x:v>
      </x:c>
      <x:c r="V4877" s="9" t="str">
        <x:v>MVP/SHACL_GENERATION_PIPELINE/experiments/LUNA_CONTEXTUAL_SINGLESHOT/RUN_01/runs/RUN-I2-067-20260831T145115595446Z/artifacts/attempt_01/extracted_shape.ttl</x:v>
      </x:c>
    </x:row>
    <x:row r="4878" ht="22" customHeight="1">
      <x:c r="A4878" s="10" t="str">
        <x:v>SINGLESHOT</x:v>
      </x:c>
      <x:c r="B4878" s="10" t="str">
        <x:v>IMO-001</x:v>
      </x:c>
      <x:c r="C4878" s="10" t="str">
        <x:v>IMO-001-F01</x:v>
      </x:c>
      <x:c r="D4878" s="10" t="str">
        <x:v>RUN_01</x:v>
      </x:c>
      <x:c r="E4878" s="10" t="str">
        <x:v>ORIGINAL_LEDGER</x:v>
      </x:c>
      <x:c r="F4878" s="10" t="str">
        <x:v>FAIL</x:v>
      </x:c>
      <x:c r="G4878" s="10" t="str">
        <x:v>FAIL</x:v>
      </x:c>
      <x:c r="H4878" s="10" t="str">
        <x:v>EXECUTED</x:v>
      </x:c>
      <x:c r="I4878" s="10" t="str">
        <x:v>PARSED</x:v>
      </x:c>
      <x:c r="J4878" s="10" t="str">
        <x:v>SINGLESHOT_CAPTURED_DIAGNOSTIC_PASS</x:v>
      </x:c>
      <x:c r="K4878" s="10" t="str">
        <x:v>bd186978cf02a0443f10772af2b931b8ebb7dc9d52af064c0aaa1ac27f1b0723</x:v>
      </x:c>
      <x:c r="L4878" s="10" t="str">
        <x:v>historical_three</x:v>
      </x:c>
      <x:c r="M4878" s="10" t="n">
        <x:v>1</x:v>
      </x:c>
      <x:c r="N4878" s="10" t="n">
        <x:v>0</x:v>
      </x:c>
      <x:c r="O4878" s="10" t="n">
        <x:v>0</x:v>
      </x:c>
      <x:c r="P4878" s="9" t="str">
        <x:f>'CaseReview'!U506</x:f>
        <x:v>FAIL</x:v>
      </x:c>
      <x:c r="Q4878" s="9" t="n">
        <x:f>IF(AND(T4878=1,G4878=P4878),1,0)</x:f>
        <x:v>1</x:v>
      </x:c>
      <x:c r="R4878" s="9" t="n">
        <x:f>IF(AND(T4878=1,G4878="PASS",P4878="FAIL"),1,0)</x:f>
        <x:v>0</x:v>
      </x:c>
      <x:c r="S4878" s="9" t="n">
        <x:f>IF(AND(T4878=1,G4878="FAIL",P4878="PASS"),1,0)</x:f>
        <x:v>0</x:v>
      </x:c>
      <x:c r="T4878" s="9" t="n">
        <x:v>1</x:v>
      </x:c>
      <x:c r="U4878" s="9" t="n">
        <x:v>5</x:v>
      </x:c>
      <x:c r="V4878" s="9" t="str">
        <x:v>MVP/SHACL_GENERATION_PIPELINE/experiments/LUNA_CONTEXTUAL_SINGLESHOT/RUN_01/runs/RUN-IMO-001-20260831T145135916321Z/artifacts/attempt_01/extracted_shape.ttl</x:v>
      </x:c>
    </x:row>
    <x:row r="4879" ht="22" customHeight="1">
      <x:c r="A4879" s="10" t="str">
        <x:v>SINGLESHOT</x:v>
      </x:c>
      <x:c r="B4879" s="10" t="str">
        <x:v>IMO-001</x:v>
      </x:c>
      <x:c r="C4879" s="10" t="str">
        <x:v>IMO-001-F02</x:v>
      </x:c>
      <x:c r="D4879" s="10" t="str">
        <x:v>RUN_01</x:v>
      </x:c>
      <x:c r="E4879" s="10" t="str">
        <x:v>ORIGINAL_LEDGER</x:v>
      </x:c>
      <x:c r="F4879" s="10" t="str">
        <x:v>FAIL</x:v>
      </x:c>
      <x:c r="G4879" s="10" t="str">
        <x:v>FAIL</x:v>
      </x:c>
      <x:c r="H4879" s="10" t="str">
        <x:v>EXECUTED</x:v>
      </x:c>
      <x:c r="I4879" s="10" t="str">
        <x:v>PARSED</x:v>
      </x:c>
      <x:c r="J4879" s="10" t="str">
        <x:v>SINGLESHOT_CAPTURED_DIAGNOSTIC_PASS</x:v>
      </x:c>
      <x:c r="K4879" s="10" t="str">
        <x:v>bd186978cf02a0443f10772af2b931b8ebb7dc9d52af064c0aaa1ac27f1b0723</x:v>
      </x:c>
      <x:c r="L4879" s="10" t="str">
        <x:v>historical_three</x:v>
      </x:c>
      <x:c r="M4879" s="10" t="n">
        <x:v>1</x:v>
      </x:c>
      <x:c r="N4879" s="10" t="n">
        <x:v>0</x:v>
      </x:c>
      <x:c r="O4879" s="10" t="n">
        <x:v>0</x:v>
      </x:c>
      <x:c r="P4879" s="9" t="str">
        <x:f>'CaseReview'!U507</x:f>
        <x:v>FAIL</x:v>
      </x:c>
      <x:c r="Q4879" s="9" t="n">
        <x:f>IF(AND(T4879=1,G4879=P4879),1,0)</x:f>
        <x:v>1</x:v>
      </x:c>
      <x:c r="R4879" s="9" t="n">
        <x:f>IF(AND(T4879=1,G4879="PASS",P4879="FAIL"),1,0)</x:f>
        <x:v>0</x:v>
      </x:c>
      <x:c r="S4879" s="9" t="n">
        <x:f>IF(AND(T4879=1,G4879="FAIL",P4879="PASS"),1,0)</x:f>
        <x:v>0</x:v>
      </x:c>
      <x:c r="T4879" s="9" t="n">
        <x:v>1</x:v>
      </x:c>
      <x:c r="U4879" s="9" t="n">
        <x:v>5</x:v>
      </x:c>
      <x:c r="V4879" s="9" t="str">
        <x:v>MVP/SHACL_GENERATION_PIPELINE/experiments/LUNA_CONTEXTUAL_SINGLESHOT/RUN_01/runs/RUN-IMO-001-20260831T145135916321Z/artifacts/attempt_01/extracted_shape.ttl</x:v>
      </x:c>
    </x:row>
    <x:row r="4880" ht="22" customHeight="1">
      <x:c r="A4880" s="10" t="str">
        <x:v>SINGLESHOT</x:v>
      </x:c>
      <x:c r="B4880" s="10" t="str">
        <x:v>IMO-001</x:v>
      </x:c>
      <x:c r="C4880" s="10" t="str">
        <x:v>IMO-001-F03</x:v>
      </x:c>
      <x:c r="D4880" s="10" t="str">
        <x:v>RUN_01</x:v>
      </x:c>
      <x:c r="E4880" s="10" t="str">
        <x:v>ORIGINAL_LEDGER</x:v>
      </x:c>
      <x:c r="F4880" s="10" t="str">
        <x:v>FAIL</x:v>
      </x:c>
      <x:c r="G4880" s="10" t="str">
        <x:v>FAIL</x:v>
      </x:c>
      <x:c r="H4880" s="10" t="str">
        <x:v>EXECUTED</x:v>
      </x:c>
      <x:c r="I4880" s="10" t="str">
        <x:v>PARSED</x:v>
      </x:c>
      <x:c r="J4880" s="10" t="str">
        <x:v>SINGLESHOT_CAPTURED_DIAGNOSTIC_PASS</x:v>
      </x:c>
      <x:c r="K4880" s="10" t="str">
        <x:v>bd186978cf02a0443f10772af2b931b8ebb7dc9d52af064c0aaa1ac27f1b0723</x:v>
      </x:c>
      <x:c r="L4880" s="10" t="str">
        <x:v>historical_three</x:v>
      </x:c>
      <x:c r="M4880" s="10" t="n">
        <x:v>1</x:v>
      </x:c>
      <x:c r="N4880" s="10" t="n">
        <x:v>0</x:v>
      </x:c>
      <x:c r="O4880" s="10" t="n">
        <x:v>0</x:v>
      </x:c>
      <x:c r="P4880" s="9" t="str">
        <x:f>'CaseReview'!U508</x:f>
        <x:v>FAIL</x:v>
      </x:c>
      <x:c r="Q4880" s="9" t="n">
        <x:f>IF(AND(T4880=1,G4880=P4880),1,0)</x:f>
        <x:v>1</x:v>
      </x:c>
      <x:c r="R4880" s="9" t="n">
        <x:f>IF(AND(T4880=1,G4880="PASS",P4880="FAIL"),1,0)</x:f>
        <x:v>0</x:v>
      </x:c>
      <x:c r="S4880" s="9" t="n">
        <x:f>IF(AND(T4880=1,G4880="FAIL",P4880="PASS"),1,0)</x:f>
        <x:v>0</x:v>
      </x:c>
      <x:c r="T4880" s="9" t="n">
        <x:v>1</x:v>
      </x:c>
      <x:c r="U4880" s="9" t="n">
        <x:v>5</x:v>
      </x:c>
      <x:c r="V4880" s="9" t="str">
        <x:v>MVP/SHACL_GENERATION_PIPELINE/experiments/LUNA_CONTEXTUAL_SINGLESHOT/RUN_01/runs/RUN-IMO-001-20260831T145135916321Z/artifacts/attempt_01/extracted_shape.ttl</x:v>
      </x:c>
    </x:row>
    <x:row r="4881" ht="22" customHeight="1">
      <x:c r="A4881" s="10" t="str">
        <x:v>SINGLESHOT</x:v>
      </x:c>
      <x:c r="B4881" s="10" t="str">
        <x:v>IMO-001</x:v>
      </x:c>
      <x:c r="C4881" s="10" t="str">
        <x:v>IMO-001-P01</x:v>
      </x:c>
      <x:c r="D4881" s="10" t="str">
        <x:v>RUN_01</x:v>
      </x:c>
      <x:c r="E4881" s="10" t="str">
        <x:v>ORIGINAL_LEDGER</x:v>
      </x:c>
      <x:c r="F4881" s="10" t="str">
        <x:v>PASS</x:v>
      </x:c>
      <x:c r="G4881" s="10" t="str">
        <x:v>PASS</x:v>
      </x:c>
      <x:c r="H4881" s="10" t="str">
        <x:v>EXECUTED</x:v>
      </x:c>
      <x:c r="I4881" s="10" t="str">
        <x:v>PARSED</x:v>
      </x:c>
      <x:c r="J4881" s="10" t="str">
        <x:v>SINGLESHOT_CAPTURED_DIAGNOSTIC_PASS</x:v>
      </x:c>
      <x:c r="K4881" s="10" t="str">
        <x:v>bd186978cf02a0443f10772af2b931b8ebb7dc9d52af064c0aaa1ac27f1b0723</x:v>
      </x:c>
      <x:c r="L4881" s="10" t="str">
        <x:v>historical_three</x:v>
      </x:c>
      <x:c r="M4881" s="10" t="n">
        <x:v>1</x:v>
      </x:c>
      <x:c r="N4881" s="10" t="n">
        <x:v>0</x:v>
      </x:c>
      <x:c r="O4881" s="10" t="n">
        <x:v>0</x:v>
      </x:c>
      <x:c r="P4881" s="9" t="str">
        <x:f>'CaseReview'!U509</x:f>
        <x:v>PASS</x:v>
      </x:c>
      <x:c r="Q4881" s="9" t="n">
        <x:f>IF(AND(T4881=1,G4881=P4881),1,0)</x:f>
        <x:v>1</x:v>
      </x:c>
      <x:c r="R4881" s="9" t="n">
        <x:f>IF(AND(T4881=1,G4881="PASS",P4881="FAIL"),1,0)</x:f>
        <x:v>0</x:v>
      </x:c>
      <x:c r="S4881" s="9" t="n">
        <x:f>IF(AND(T4881=1,G4881="FAIL",P4881="PASS"),1,0)</x:f>
        <x:v>0</x:v>
      </x:c>
      <x:c r="T4881" s="9" t="n">
        <x:v>1</x:v>
      </x:c>
      <x:c r="U4881" s="9" t="n">
        <x:v>5</x:v>
      </x:c>
      <x:c r="V4881" s="9" t="str">
        <x:v>MVP/SHACL_GENERATION_PIPELINE/experiments/LUNA_CONTEXTUAL_SINGLESHOT/RUN_01/runs/RUN-IMO-001-20260831T145135916321Z/artifacts/attempt_01/extracted_shape.ttl</x:v>
      </x:c>
    </x:row>
    <x:row r="4882" ht="22" customHeight="1">
      <x:c r="A4882" s="10" t="str">
        <x:v>SINGLESHOT</x:v>
      </x:c>
      <x:c r="B4882" s="10" t="str">
        <x:v>IMO-001</x:v>
      </x:c>
      <x:c r="C4882" s="10" t="str">
        <x:v>IMO-001-P02</x:v>
      </x:c>
      <x:c r="D4882" s="10" t="str">
        <x:v>RUN_01</x:v>
      </x:c>
      <x:c r="E4882" s="10" t="str">
        <x:v>ORIGINAL_LEDGER</x:v>
      </x:c>
      <x:c r="F4882" s="10" t="str">
        <x:v>PASS</x:v>
      </x:c>
      <x:c r="G4882" s="10" t="str">
        <x:v>PASS</x:v>
      </x:c>
      <x:c r="H4882" s="10" t="str">
        <x:v>EXECUTED</x:v>
      </x:c>
      <x:c r="I4882" s="10" t="str">
        <x:v>PARSED</x:v>
      </x:c>
      <x:c r="J4882" s="10" t="str">
        <x:v>SINGLESHOT_CAPTURED_DIAGNOSTIC_PASS</x:v>
      </x:c>
      <x:c r="K4882" s="10" t="str">
        <x:v>bd186978cf02a0443f10772af2b931b8ebb7dc9d52af064c0aaa1ac27f1b0723</x:v>
      </x:c>
      <x:c r="L4882" s="10" t="str">
        <x:v>historical_three</x:v>
      </x:c>
      <x:c r="M4882" s="10" t="n">
        <x:v>1</x:v>
      </x:c>
      <x:c r="N4882" s="10" t="n">
        <x:v>0</x:v>
      </x:c>
      <x:c r="O4882" s="10" t="n">
        <x:v>0</x:v>
      </x:c>
      <x:c r="P4882" s="9" t="str">
        <x:f>'CaseReview'!U510</x:f>
        <x:v>PASS</x:v>
      </x:c>
      <x:c r="Q4882" s="9" t="n">
        <x:f>IF(AND(T4882=1,G4882=P4882),1,0)</x:f>
        <x:v>1</x:v>
      </x:c>
      <x:c r="R4882" s="9" t="n">
        <x:f>IF(AND(T4882=1,G4882="PASS",P4882="FAIL"),1,0)</x:f>
        <x:v>0</x:v>
      </x:c>
      <x:c r="S4882" s="9" t="n">
        <x:f>IF(AND(T4882=1,G4882="FAIL",P4882="PASS"),1,0)</x:f>
        <x:v>0</x:v>
      </x:c>
      <x:c r="T4882" s="9" t="n">
        <x:v>1</x:v>
      </x:c>
      <x:c r="U4882" s="9" t="n">
        <x:v>5</x:v>
      </x:c>
      <x:c r="V4882" s="9" t="str">
        <x:v>MVP/SHACL_GENERATION_PIPELINE/experiments/LUNA_CONTEXTUAL_SINGLESHOT/RUN_01/runs/RUN-IMO-001-20260831T145135916321Z/artifacts/attempt_01/extracted_shape.ttl</x:v>
      </x:c>
    </x:row>
    <x:row r="4883" ht="22" customHeight="1">
      <x:c r="A4883" s="10" t="str">
        <x:v>SINGLESHOT</x:v>
      </x:c>
      <x:c r="B4883" s="10" t="str">
        <x:v>IMO-002</x:v>
      </x:c>
      <x:c r="C4883" s="10" t="str">
        <x:v>IMO-002-F01</x:v>
      </x:c>
      <x:c r="D4883" s="10" t="str">
        <x:v>RUN_01</x:v>
      </x:c>
      <x:c r="E4883" s="10" t="str">
        <x:v>ORIGINAL_LEDGER</x:v>
      </x:c>
      <x:c r="F4883" s="10" t="str">
        <x:v>FAIL</x:v>
      </x:c>
      <x:c r="G4883" s="10" t="str">
        <x:v>FAIL</x:v>
      </x:c>
      <x:c r="H4883" s="10" t="str">
        <x:v>EXECUTED</x:v>
      </x:c>
      <x:c r="I4883" s="10" t="str">
        <x:v>PARSED</x:v>
      </x:c>
      <x:c r="J4883" s="10" t="str">
        <x:v>SINGLESHOT_CAPTURED_DIAGNOSTIC_PASS</x:v>
      </x:c>
      <x:c r="K4883" s="10" t="str">
        <x:v>55889ce79ceafc56c01323a4d5333a5ac7428944e8c941b7d0e0c8f5f85685ef</x:v>
      </x:c>
      <x:c r="L4883" s="10" t="str">
        <x:v>historical_three</x:v>
      </x:c>
      <x:c r="M4883" s="10" t="n">
        <x:v>1</x:v>
      </x:c>
      <x:c r="N4883" s="10" t="n">
        <x:v>0</x:v>
      </x:c>
      <x:c r="O4883" s="10" t="n">
        <x:v>0</x:v>
      </x:c>
      <x:c r="P4883" s="9" t="str">
        <x:f>'CaseReview'!U511</x:f>
        <x:v>FAIL</x:v>
      </x:c>
      <x:c r="Q4883" s="9" t="n">
        <x:f>IF(AND(T4883=1,G4883=P4883),1,0)</x:f>
        <x:v>1</x:v>
      </x:c>
      <x:c r="R4883" s="9" t="n">
        <x:f>IF(AND(T4883=1,G4883="PASS",P4883="FAIL"),1,0)</x:f>
        <x:v>0</x:v>
      </x:c>
      <x:c r="S4883" s="9" t="n">
        <x:f>IF(AND(T4883=1,G4883="FAIL",P4883="PASS"),1,0)</x:f>
        <x:v>0</x:v>
      </x:c>
      <x:c r="T4883" s="9" t="n">
        <x:v>1</x:v>
      </x:c>
      <x:c r="U4883" s="9" t="n">
        <x:v>5</x:v>
      </x:c>
      <x:c r="V4883" s="9" t="str">
        <x:v>MVP/SHACL_GENERATION_PIPELINE/experiments/LUNA_CONTEXTUAL_SINGLESHOT/RUN_01/runs/RUN-IMO-002-20260831T145233117282Z/artifacts/attempt_01/extracted_shape.ttl</x:v>
      </x:c>
    </x:row>
    <x:row r="4884" ht="22" customHeight="1">
      <x:c r="A4884" s="10" t="str">
        <x:v>SINGLESHOT</x:v>
      </x:c>
      <x:c r="B4884" s="10" t="str">
        <x:v>IMO-002</x:v>
      </x:c>
      <x:c r="C4884" s="10" t="str">
        <x:v>IMO-002-F02</x:v>
      </x:c>
      <x:c r="D4884" s="10" t="str">
        <x:v>RUN_01</x:v>
      </x:c>
      <x:c r="E4884" s="10" t="str">
        <x:v>ORIGINAL_LEDGER</x:v>
      </x:c>
      <x:c r="F4884" s="10" t="str">
        <x:v>FAIL</x:v>
      </x:c>
      <x:c r="G4884" s="10" t="str">
        <x:v>FAIL</x:v>
      </x:c>
      <x:c r="H4884" s="10" t="str">
        <x:v>EXECUTED</x:v>
      </x:c>
      <x:c r="I4884" s="10" t="str">
        <x:v>PARSED</x:v>
      </x:c>
      <x:c r="J4884" s="10" t="str">
        <x:v>SINGLESHOT_CAPTURED_DIAGNOSTIC_PASS</x:v>
      </x:c>
      <x:c r="K4884" s="10" t="str">
        <x:v>55889ce79ceafc56c01323a4d5333a5ac7428944e8c941b7d0e0c8f5f85685ef</x:v>
      </x:c>
      <x:c r="L4884" s="10" t="str">
        <x:v>historical_three</x:v>
      </x:c>
      <x:c r="M4884" s="10" t="n">
        <x:v>1</x:v>
      </x:c>
      <x:c r="N4884" s="10" t="n">
        <x:v>0</x:v>
      </x:c>
      <x:c r="O4884" s="10" t="n">
        <x:v>0</x:v>
      </x:c>
      <x:c r="P4884" s="9" t="str">
        <x:f>'CaseReview'!U512</x:f>
        <x:v>FAIL</x:v>
      </x:c>
      <x:c r="Q4884" s="9" t="n">
        <x:f>IF(AND(T4884=1,G4884=P4884),1,0)</x:f>
        <x:v>1</x:v>
      </x:c>
      <x:c r="R4884" s="9" t="n">
        <x:f>IF(AND(T4884=1,G4884="PASS",P4884="FAIL"),1,0)</x:f>
        <x:v>0</x:v>
      </x:c>
      <x:c r="S4884" s="9" t="n">
        <x:f>IF(AND(T4884=1,G4884="FAIL",P4884="PASS"),1,0)</x:f>
        <x:v>0</x:v>
      </x:c>
      <x:c r="T4884" s="9" t="n">
        <x:v>1</x:v>
      </x:c>
      <x:c r="U4884" s="9" t="n">
        <x:v>5</x:v>
      </x:c>
      <x:c r="V4884" s="9" t="str">
        <x:v>MVP/SHACL_GENERATION_PIPELINE/experiments/LUNA_CONTEXTUAL_SINGLESHOT/RUN_01/runs/RUN-IMO-002-20260831T145233117282Z/artifacts/attempt_01/extracted_shape.ttl</x:v>
      </x:c>
    </x:row>
    <x:row r="4885" ht="22" customHeight="1">
      <x:c r="A4885" s="10" t="str">
        <x:v>SINGLESHOT</x:v>
      </x:c>
      <x:c r="B4885" s="10" t="str">
        <x:v>IMO-002</x:v>
      </x:c>
      <x:c r="C4885" s="10" t="str">
        <x:v>IMO-002-P01</x:v>
      </x:c>
      <x:c r="D4885" s="10" t="str">
        <x:v>RUN_01</x:v>
      </x:c>
      <x:c r="E4885" s="10" t="str">
        <x:v>ORIGINAL_LEDGER</x:v>
      </x:c>
      <x:c r="F4885" s="10" t="str">
        <x:v>PASS</x:v>
      </x:c>
      <x:c r="G4885" s="10" t="str">
        <x:v>PASS</x:v>
      </x:c>
      <x:c r="H4885" s="10" t="str">
        <x:v>EXECUTED</x:v>
      </x:c>
      <x:c r="I4885" s="10" t="str">
        <x:v>PARSED</x:v>
      </x:c>
      <x:c r="J4885" s="10" t="str">
        <x:v>SINGLESHOT_CAPTURED_DIAGNOSTIC_PASS</x:v>
      </x:c>
      <x:c r="K4885" s="10" t="str">
        <x:v>55889ce79ceafc56c01323a4d5333a5ac7428944e8c941b7d0e0c8f5f85685ef</x:v>
      </x:c>
      <x:c r="L4885" s="10" t="str">
        <x:v>historical_three</x:v>
      </x:c>
      <x:c r="M4885" s="10" t="n">
        <x:v>1</x:v>
      </x:c>
      <x:c r="N4885" s="10" t="n">
        <x:v>0</x:v>
      </x:c>
      <x:c r="O4885" s="10" t="n">
        <x:v>0</x:v>
      </x:c>
      <x:c r="P4885" s="9" t="str">
        <x:f>'CaseReview'!U513</x:f>
        <x:v>PASS</x:v>
      </x:c>
      <x:c r="Q4885" s="9" t="n">
        <x:f>IF(AND(T4885=1,G4885=P4885),1,0)</x:f>
        <x:v>1</x:v>
      </x:c>
      <x:c r="R4885" s="9" t="n">
        <x:f>IF(AND(T4885=1,G4885="PASS",P4885="FAIL"),1,0)</x:f>
        <x:v>0</x:v>
      </x:c>
      <x:c r="S4885" s="9" t="n">
        <x:f>IF(AND(T4885=1,G4885="FAIL",P4885="PASS"),1,0)</x:f>
        <x:v>0</x:v>
      </x:c>
      <x:c r="T4885" s="9" t="n">
        <x:v>1</x:v>
      </x:c>
      <x:c r="U4885" s="9" t="n">
        <x:v>5</x:v>
      </x:c>
      <x:c r="V4885" s="9" t="str">
        <x:v>MVP/SHACL_GENERATION_PIPELINE/experiments/LUNA_CONTEXTUAL_SINGLESHOT/RUN_01/runs/RUN-IMO-002-20260831T145233117282Z/artifacts/attempt_01/extracted_shape.ttl</x:v>
      </x:c>
    </x:row>
    <x:row r="4886" ht="22" customHeight="1">
      <x:c r="A4886" s="10" t="str">
        <x:v>SINGLESHOT</x:v>
      </x:c>
      <x:c r="B4886" s="10" t="str">
        <x:v>IMO-002</x:v>
      </x:c>
      <x:c r="C4886" s="10" t="str">
        <x:v>IMO-002-P02</x:v>
      </x:c>
      <x:c r="D4886" s="10" t="str">
        <x:v>RUN_01</x:v>
      </x:c>
      <x:c r="E4886" s="10" t="str">
        <x:v>ORIGINAL_LEDGER</x:v>
      </x:c>
      <x:c r="F4886" s="10" t="str">
        <x:v>PASS</x:v>
      </x:c>
      <x:c r="G4886" s="10" t="str">
        <x:v>PASS</x:v>
      </x:c>
      <x:c r="H4886" s="10" t="str">
        <x:v>EXECUTED</x:v>
      </x:c>
      <x:c r="I4886" s="10" t="str">
        <x:v>PARSED</x:v>
      </x:c>
      <x:c r="J4886" s="10" t="str">
        <x:v>SINGLESHOT_CAPTURED_DIAGNOSTIC_PASS</x:v>
      </x:c>
      <x:c r="K4886" s="10" t="str">
        <x:v>55889ce79ceafc56c01323a4d5333a5ac7428944e8c941b7d0e0c8f5f85685ef</x:v>
      </x:c>
      <x:c r="L4886" s="10" t="str">
        <x:v>historical_three</x:v>
      </x:c>
      <x:c r="M4886" s="10" t="n">
        <x:v>1</x:v>
      </x:c>
      <x:c r="N4886" s="10" t="n">
        <x:v>0</x:v>
      </x:c>
      <x:c r="O4886" s="10" t="n">
        <x:v>0</x:v>
      </x:c>
      <x:c r="P4886" s="9" t="str">
        <x:f>'CaseReview'!U514</x:f>
        <x:v>PASS</x:v>
      </x:c>
      <x:c r="Q4886" s="9" t="n">
        <x:f>IF(AND(T4886=1,G4886=P4886),1,0)</x:f>
        <x:v>1</x:v>
      </x:c>
      <x:c r="R4886" s="9" t="n">
        <x:f>IF(AND(T4886=1,G4886="PASS",P4886="FAIL"),1,0)</x:f>
        <x:v>0</x:v>
      </x:c>
      <x:c r="S4886" s="9" t="n">
        <x:f>IF(AND(T4886=1,G4886="FAIL",P4886="PASS"),1,0)</x:f>
        <x:v>0</x:v>
      </x:c>
      <x:c r="T4886" s="9" t="n">
        <x:v>1</x:v>
      </x:c>
      <x:c r="U4886" s="9" t="n">
        <x:v>5</x:v>
      </x:c>
      <x:c r="V4886" s="9" t="str">
        <x:v>MVP/SHACL_GENERATION_PIPELINE/experiments/LUNA_CONTEXTUAL_SINGLESHOT/RUN_01/runs/RUN-IMO-002-20260831T145233117282Z/artifacts/attempt_01/extracted_shape.ttl</x:v>
      </x:c>
    </x:row>
    <x:row r="4887" ht="22" customHeight="1">
      <x:c r="A4887" s="10" t="str">
        <x:v>SINGLESHOT</x:v>
      </x:c>
      <x:c r="B4887" s="10" t="str">
        <x:v>IMO-002</x:v>
      </x:c>
      <x:c r="C4887" s="10" t="str">
        <x:v>IMO-002-P03</x:v>
      </x:c>
      <x:c r="D4887" s="10" t="str">
        <x:v>RUN_01</x:v>
      </x:c>
      <x:c r="E4887" s="10" t="str">
        <x:v>ORIGINAL_LEDGER</x:v>
      </x:c>
      <x:c r="F4887" s="10" t="str">
        <x:v>PASS</x:v>
      </x:c>
      <x:c r="G4887" s="10" t="str">
        <x:v>PASS</x:v>
      </x:c>
      <x:c r="H4887" s="10" t="str">
        <x:v>EXECUTED</x:v>
      </x:c>
      <x:c r="I4887" s="10" t="str">
        <x:v>PARSED</x:v>
      </x:c>
      <x:c r="J4887" s="10" t="str">
        <x:v>SINGLESHOT_CAPTURED_DIAGNOSTIC_PASS</x:v>
      </x:c>
      <x:c r="K4887" s="10" t="str">
        <x:v>55889ce79ceafc56c01323a4d5333a5ac7428944e8c941b7d0e0c8f5f85685ef</x:v>
      </x:c>
      <x:c r="L4887" s="10" t="str">
        <x:v>historical_three</x:v>
      </x:c>
      <x:c r="M4887" s="10" t="n">
        <x:v>1</x:v>
      </x:c>
      <x:c r="N4887" s="10" t="n">
        <x:v>0</x:v>
      </x:c>
      <x:c r="O4887" s="10" t="n">
        <x:v>0</x:v>
      </x:c>
      <x:c r="P4887" s="9" t="str">
        <x:f>'CaseReview'!U515</x:f>
        <x:v>PASS</x:v>
      </x:c>
      <x:c r="Q4887" s="9" t="n">
        <x:f>IF(AND(T4887=1,G4887=P4887),1,0)</x:f>
        <x:v>1</x:v>
      </x:c>
      <x:c r="R4887" s="9" t="n">
        <x:f>IF(AND(T4887=1,G4887="PASS",P4887="FAIL"),1,0)</x:f>
        <x:v>0</x:v>
      </x:c>
      <x:c r="S4887" s="9" t="n">
        <x:f>IF(AND(T4887=1,G4887="FAIL",P4887="PASS"),1,0)</x:f>
        <x:v>0</x:v>
      </x:c>
      <x:c r="T4887" s="9" t="n">
        <x:v>1</x:v>
      </x:c>
      <x:c r="U4887" s="9" t="n">
        <x:v>5</x:v>
      </x:c>
      <x:c r="V4887" s="9" t="str">
        <x:v>MVP/SHACL_GENERATION_PIPELINE/experiments/LUNA_CONTEXTUAL_SINGLESHOT/RUN_01/runs/RUN-IMO-002-20260831T145233117282Z/artifacts/attempt_01/extracted_shape.ttl</x:v>
      </x:c>
    </x:row>
    <x:row r="4888" ht="22" customHeight="1">
      <x:c r="A4888" s="10" t="str">
        <x:v>SINGLESHOT</x:v>
      </x:c>
      <x:c r="B4888" s="10" t="str">
        <x:v>IMO-003</x:v>
      </x:c>
      <x:c r="C4888" s="10" t="str">
        <x:v>IMO-003-F01</x:v>
      </x:c>
      <x:c r="D4888" s="10" t="str">
        <x:v>RUN_01</x:v>
      </x:c>
      <x:c r="E4888" s="10" t="str">
        <x:v>ORIGINAL_LEDGER</x:v>
      </x:c>
      <x:c r="F4888" s="10" t="str">
        <x:v>FAIL</x:v>
      </x:c>
      <x:c r="G4888" s="10" t="str">
        <x:v>FAIL</x:v>
      </x:c>
      <x:c r="H4888" s="10" t="str">
        <x:v>EXECUTED</x:v>
      </x:c>
      <x:c r="I4888" s="10" t="str">
        <x:v>PARSED</x:v>
      </x:c>
      <x:c r="J4888" s="10" t="str">
        <x:v>SINGLESHOT_CAPTURED_DIAGNOSTIC_PASS</x:v>
      </x:c>
      <x:c r="K4888" s="10" t="str">
        <x:v>6ab5fc338fd0274066af65d9e080b93ecbc3a36b4f6ad5d62707dd7c4f0014bc</x:v>
      </x:c>
      <x:c r="L4888" s="10" t="str">
        <x:v>historical_three</x:v>
      </x:c>
      <x:c r="M4888" s="10" t="n">
        <x:v>1</x:v>
      </x:c>
      <x:c r="N4888" s="10" t="n">
        <x:v>0</x:v>
      </x:c>
      <x:c r="O4888" s="10" t="n">
        <x:v>0</x:v>
      </x:c>
      <x:c r="P4888" s="9" t="str">
        <x:f>'CaseReview'!U516</x:f>
        <x:v>FAIL</x:v>
      </x:c>
      <x:c r="Q4888" s="9" t="n">
        <x:f>IF(AND(T4888=1,G4888=P4888),1,0)</x:f>
        <x:v>1</x:v>
      </x:c>
      <x:c r="R4888" s="9" t="n">
        <x:f>IF(AND(T4888=1,G4888="PASS",P4888="FAIL"),1,0)</x:f>
        <x:v>0</x:v>
      </x:c>
      <x:c r="S4888" s="9" t="n">
        <x:f>IF(AND(T4888=1,G4888="FAIL",P4888="PASS"),1,0)</x:f>
        <x:v>0</x:v>
      </x:c>
      <x:c r="T4888" s="9" t="n">
        <x:v>1</x:v>
      </x:c>
      <x:c r="U4888" s="9" t="n">
        <x:v>6</x:v>
      </x:c>
      <x:c r="V4888" s="9" t="str">
        <x:v>MVP/SHACL_GENERATION_PIPELINE/experiments/LUNA_CONTEXTUAL_SINGLESHOT/RUN_01/runs/RUN-IMO-003-20260831T145322906890Z/artifacts/attempt_01/extracted_shape.ttl</x:v>
      </x:c>
    </x:row>
    <x:row r="4889" ht="22" customHeight="1">
      <x:c r="A4889" s="10" t="str">
        <x:v>SINGLESHOT</x:v>
      </x:c>
      <x:c r="B4889" s="10" t="str">
        <x:v>IMO-003</x:v>
      </x:c>
      <x:c r="C4889" s="10" t="str">
        <x:v>IMO-003-F02</x:v>
      </x:c>
      <x:c r="D4889" s="10" t="str">
        <x:v>RUN_01</x:v>
      </x:c>
      <x:c r="E4889" s="10" t="str">
        <x:v>ORIGINAL_LEDGER</x:v>
      </x:c>
      <x:c r="F4889" s="10" t="str">
        <x:v>FAIL</x:v>
      </x:c>
      <x:c r="G4889" s="10" t="str">
        <x:v>FAIL</x:v>
      </x:c>
      <x:c r="H4889" s="10" t="str">
        <x:v>EXECUTED</x:v>
      </x:c>
      <x:c r="I4889" s="10" t="str">
        <x:v>PARSED</x:v>
      </x:c>
      <x:c r="J4889" s="10" t="str">
        <x:v>SINGLESHOT_CAPTURED_DIAGNOSTIC_PASS</x:v>
      </x:c>
      <x:c r="K4889" s="10" t="str">
        <x:v>6ab5fc338fd0274066af65d9e080b93ecbc3a36b4f6ad5d62707dd7c4f0014bc</x:v>
      </x:c>
      <x:c r="L4889" s="10" t="str">
        <x:v>historical_three</x:v>
      </x:c>
      <x:c r="M4889" s="10" t="n">
        <x:v>1</x:v>
      </x:c>
      <x:c r="N4889" s="10" t="n">
        <x:v>0</x:v>
      </x:c>
      <x:c r="O4889" s="10" t="n">
        <x:v>0</x:v>
      </x:c>
      <x:c r="P4889" s="9" t="str">
        <x:f>'CaseReview'!U517</x:f>
        <x:v>FAIL</x:v>
      </x:c>
      <x:c r="Q4889" s="9" t="n">
        <x:f>IF(AND(T4889=1,G4889=P4889),1,0)</x:f>
        <x:v>1</x:v>
      </x:c>
      <x:c r="R4889" s="9" t="n">
        <x:f>IF(AND(T4889=1,G4889="PASS",P4889="FAIL"),1,0)</x:f>
        <x:v>0</x:v>
      </x:c>
      <x:c r="S4889" s="9" t="n">
        <x:f>IF(AND(T4889=1,G4889="FAIL",P4889="PASS"),1,0)</x:f>
        <x:v>0</x:v>
      </x:c>
      <x:c r="T4889" s="9" t="n">
        <x:v>1</x:v>
      </x:c>
      <x:c r="U4889" s="9" t="n">
        <x:v>6</x:v>
      </x:c>
      <x:c r="V4889" s="9" t="str">
        <x:v>MVP/SHACL_GENERATION_PIPELINE/experiments/LUNA_CONTEXTUAL_SINGLESHOT/RUN_01/runs/RUN-IMO-003-20260831T145322906890Z/artifacts/attempt_01/extracted_shape.ttl</x:v>
      </x:c>
    </x:row>
    <x:row r="4890" ht="22" customHeight="1">
      <x:c r="A4890" s="10" t="str">
        <x:v>SINGLESHOT</x:v>
      </x:c>
      <x:c r="B4890" s="10" t="str">
        <x:v>IMO-003</x:v>
      </x:c>
      <x:c r="C4890" s="10" t="str">
        <x:v>IMO-003-F03</x:v>
      </x:c>
      <x:c r="D4890" s="10" t="str">
        <x:v>RUN_01</x:v>
      </x:c>
      <x:c r="E4890" s="10" t="str">
        <x:v>ORIGINAL_LEDGER</x:v>
      </x:c>
      <x:c r="F4890" s="10" t="str">
        <x:v>FAIL</x:v>
      </x:c>
      <x:c r="G4890" s="10" t="str">
        <x:v>FAIL</x:v>
      </x:c>
      <x:c r="H4890" s="10" t="str">
        <x:v>EXECUTED</x:v>
      </x:c>
      <x:c r="I4890" s="10" t="str">
        <x:v>PARSED</x:v>
      </x:c>
      <x:c r="J4890" s="10" t="str">
        <x:v>SINGLESHOT_CAPTURED_DIAGNOSTIC_PASS</x:v>
      </x:c>
      <x:c r="K4890" s="10" t="str">
        <x:v>6ab5fc338fd0274066af65d9e080b93ecbc3a36b4f6ad5d62707dd7c4f0014bc</x:v>
      </x:c>
      <x:c r="L4890" s="10" t="str">
        <x:v>historical_three</x:v>
      </x:c>
      <x:c r="M4890" s="10" t="n">
        <x:v>1</x:v>
      </x:c>
      <x:c r="N4890" s="10" t="n">
        <x:v>0</x:v>
      </x:c>
      <x:c r="O4890" s="10" t="n">
        <x:v>0</x:v>
      </x:c>
      <x:c r="P4890" s="9" t="str">
        <x:f>'CaseReview'!U518</x:f>
        <x:v>FAIL</x:v>
      </x:c>
      <x:c r="Q4890" s="9" t="n">
        <x:f>IF(AND(T4890=1,G4890=P4890),1,0)</x:f>
        <x:v>1</x:v>
      </x:c>
      <x:c r="R4890" s="9" t="n">
        <x:f>IF(AND(T4890=1,G4890="PASS",P4890="FAIL"),1,0)</x:f>
        <x:v>0</x:v>
      </x:c>
      <x:c r="S4890" s="9" t="n">
        <x:f>IF(AND(T4890=1,G4890="FAIL",P4890="PASS"),1,0)</x:f>
        <x:v>0</x:v>
      </x:c>
      <x:c r="T4890" s="9" t="n">
        <x:v>1</x:v>
      </x:c>
      <x:c r="U4890" s="9" t="n">
        <x:v>6</x:v>
      </x:c>
      <x:c r="V4890" s="9" t="str">
        <x:v>MVP/SHACL_GENERATION_PIPELINE/experiments/LUNA_CONTEXTUAL_SINGLESHOT/RUN_01/runs/RUN-IMO-003-20260831T145322906890Z/artifacts/attempt_01/extracted_shape.ttl</x:v>
      </x:c>
    </x:row>
    <x:row r="4891" ht="22" customHeight="1">
      <x:c r="A4891" s="10" t="str">
        <x:v>SINGLESHOT</x:v>
      </x:c>
      <x:c r="B4891" s="10" t="str">
        <x:v>IMO-003</x:v>
      </x:c>
      <x:c r="C4891" s="10" t="str">
        <x:v>IMO-003-P01</x:v>
      </x:c>
      <x:c r="D4891" s="10" t="str">
        <x:v>RUN_01</x:v>
      </x:c>
      <x:c r="E4891" s="10" t="str">
        <x:v>ORIGINAL_LEDGER</x:v>
      </x:c>
      <x:c r="F4891" s="10" t="str">
        <x:v>PASS</x:v>
      </x:c>
      <x:c r="G4891" s="10" t="str">
        <x:v>PASS</x:v>
      </x:c>
      <x:c r="H4891" s="10" t="str">
        <x:v>EXECUTED</x:v>
      </x:c>
      <x:c r="I4891" s="10" t="str">
        <x:v>PARSED</x:v>
      </x:c>
      <x:c r="J4891" s="10" t="str">
        <x:v>SINGLESHOT_CAPTURED_DIAGNOSTIC_PASS</x:v>
      </x:c>
      <x:c r="K4891" s="10" t="str">
        <x:v>6ab5fc338fd0274066af65d9e080b93ecbc3a36b4f6ad5d62707dd7c4f0014bc</x:v>
      </x:c>
      <x:c r="L4891" s="10" t="str">
        <x:v>historical_three</x:v>
      </x:c>
      <x:c r="M4891" s="10" t="n">
        <x:v>1</x:v>
      </x:c>
      <x:c r="N4891" s="10" t="n">
        <x:v>0</x:v>
      </x:c>
      <x:c r="O4891" s="10" t="n">
        <x:v>0</x:v>
      </x:c>
      <x:c r="P4891" s="9" t="str">
        <x:f>'CaseReview'!U519</x:f>
        <x:v>PASS</x:v>
      </x:c>
      <x:c r="Q4891" s="9" t="n">
        <x:f>IF(AND(T4891=1,G4891=P4891),1,0)</x:f>
        <x:v>1</x:v>
      </x:c>
      <x:c r="R4891" s="9" t="n">
        <x:f>IF(AND(T4891=1,G4891="PASS",P4891="FAIL"),1,0)</x:f>
        <x:v>0</x:v>
      </x:c>
      <x:c r="S4891" s="9" t="n">
        <x:f>IF(AND(T4891=1,G4891="FAIL",P4891="PASS"),1,0)</x:f>
        <x:v>0</x:v>
      </x:c>
      <x:c r="T4891" s="9" t="n">
        <x:v>1</x:v>
      </x:c>
      <x:c r="U4891" s="9" t="n">
        <x:v>6</x:v>
      </x:c>
      <x:c r="V4891" s="9" t="str">
        <x:v>MVP/SHACL_GENERATION_PIPELINE/experiments/LUNA_CONTEXTUAL_SINGLESHOT/RUN_01/runs/RUN-IMO-003-20260831T145322906890Z/artifacts/attempt_01/extracted_shape.ttl</x:v>
      </x:c>
    </x:row>
    <x:row r="4892" ht="22" customHeight="1">
      <x:c r="A4892" s="10" t="str">
        <x:v>SINGLESHOT</x:v>
      </x:c>
      <x:c r="B4892" s="10" t="str">
        <x:v>IMO-003</x:v>
      </x:c>
      <x:c r="C4892" s="10" t="str">
        <x:v>IMO-003-P02</x:v>
      </x:c>
      <x:c r="D4892" s="10" t="str">
        <x:v>RUN_01</x:v>
      </x:c>
      <x:c r="E4892" s="10" t="str">
        <x:v>ORIGINAL_LEDGER</x:v>
      </x:c>
      <x:c r="F4892" s="10" t="str">
        <x:v>PASS</x:v>
      </x:c>
      <x:c r="G4892" s="10" t="str">
        <x:v>PASS</x:v>
      </x:c>
      <x:c r="H4892" s="10" t="str">
        <x:v>EXECUTED</x:v>
      </x:c>
      <x:c r="I4892" s="10" t="str">
        <x:v>PARSED</x:v>
      </x:c>
      <x:c r="J4892" s="10" t="str">
        <x:v>SINGLESHOT_CAPTURED_DIAGNOSTIC_PASS</x:v>
      </x:c>
      <x:c r="K4892" s="10" t="str">
        <x:v>6ab5fc338fd0274066af65d9e080b93ecbc3a36b4f6ad5d62707dd7c4f0014bc</x:v>
      </x:c>
      <x:c r="L4892" s="10" t="str">
        <x:v>historical_three</x:v>
      </x:c>
      <x:c r="M4892" s="10" t="n">
        <x:v>1</x:v>
      </x:c>
      <x:c r="N4892" s="10" t="n">
        <x:v>0</x:v>
      </x:c>
      <x:c r="O4892" s="10" t="n">
        <x:v>0</x:v>
      </x:c>
      <x:c r="P4892" s="9" t="str">
        <x:f>'CaseReview'!U520</x:f>
        <x:v>PASS</x:v>
      </x:c>
      <x:c r="Q4892" s="9" t="n">
        <x:f>IF(AND(T4892=1,G4892=P4892),1,0)</x:f>
        <x:v>1</x:v>
      </x:c>
      <x:c r="R4892" s="9" t="n">
        <x:f>IF(AND(T4892=1,G4892="PASS",P4892="FAIL"),1,0)</x:f>
        <x:v>0</x:v>
      </x:c>
      <x:c r="S4892" s="9" t="n">
        <x:f>IF(AND(T4892=1,G4892="FAIL",P4892="PASS"),1,0)</x:f>
        <x:v>0</x:v>
      </x:c>
      <x:c r="T4892" s="9" t="n">
        <x:v>1</x:v>
      </x:c>
      <x:c r="U4892" s="9" t="n">
        <x:v>6</x:v>
      </x:c>
      <x:c r="V4892" s="9" t="str">
        <x:v>MVP/SHACL_GENERATION_PIPELINE/experiments/LUNA_CONTEXTUAL_SINGLESHOT/RUN_01/runs/RUN-IMO-003-20260831T145322906890Z/artifacts/attempt_01/extracted_shape.ttl</x:v>
      </x:c>
    </x:row>
    <x:row r="4893" ht="22" customHeight="1">
      <x:c r="A4893" s="10" t="str">
        <x:v>SINGLESHOT</x:v>
      </x:c>
      <x:c r="B4893" s="10" t="str">
        <x:v>IMO-003</x:v>
      </x:c>
      <x:c r="C4893" s="10" t="str">
        <x:v>IMO-003-P03</x:v>
      </x:c>
      <x:c r="D4893" s="10" t="str">
        <x:v>RUN_01</x:v>
      </x:c>
      <x:c r="E4893" s="10" t="str">
        <x:v>ORIGINAL_LEDGER</x:v>
      </x:c>
      <x:c r="F4893" s="10" t="str">
        <x:v>PASS</x:v>
      </x:c>
      <x:c r="G4893" s="10" t="str">
        <x:v>FAIL</x:v>
      </x:c>
      <x:c r="H4893" s="10" t="str">
        <x:v>EXECUTED</x:v>
      </x:c>
      <x:c r="I4893" s="10" t="str">
        <x:v>PARSED</x:v>
      </x:c>
      <x:c r="J4893" s="10" t="str">
        <x:v>SINGLESHOT_CAPTURED_DIAGNOSTIC_PASS</x:v>
      </x:c>
      <x:c r="K4893" s="10" t="str">
        <x:v>6ab5fc338fd0274066af65d9e080b93ecbc3a36b4f6ad5d62707dd7c4f0014bc</x:v>
      </x:c>
      <x:c r="L4893" s="10" t="str">
        <x:v>historical_three</x:v>
      </x:c>
      <x:c r="M4893" s="10" t="n">
        <x:v>0</x:v>
      </x:c>
      <x:c r="N4893" s="10" t="n">
        <x:v>0</x:v>
      </x:c>
      <x:c r="O4893" s="10" t="n">
        <x:v>1</x:v>
      </x:c>
      <x:c r="P4893" s="9" t="str">
        <x:f>'CaseReview'!U521</x:f>
        <x:v>PASS</x:v>
      </x:c>
      <x:c r="Q4893" s="9" t="n">
        <x:f>IF(AND(T4893=1,G4893=P4893),1,0)</x:f>
        <x:v>0</x:v>
      </x:c>
      <x:c r="R4893" s="9" t="n">
        <x:f>IF(AND(T4893=1,G4893="PASS",P4893="FAIL"),1,0)</x:f>
        <x:v>0</x:v>
      </x:c>
      <x:c r="S4893" s="9" t="n">
        <x:f>IF(AND(T4893=1,G4893="FAIL",P4893="PASS"),1,0)</x:f>
        <x:v>1</x:v>
      </x:c>
      <x:c r="T4893" s="9" t="n">
        <x:v>1</x:v>
      </x:c>
      <x:c r="U4893" s="9" t="n">
        <x:v>6</x:v>
      </x:c>
      <x:c r="V4893" s="9" t="str">
        <x:v>MVP/SHACL_GENERATION_PIPELINE/experiments/LUNA_CONTEXTUAL_SINGLESHOT/RUN_01/runs/RUN-IMO-003-20260831T145322906890Z/artifacts/attempt_01/extracted_shape.ttl</x:v>
      </x:c>
    </x:row>
    <x:row r="4894" ht="22" customHeight="1">
      <x:c r="A4894" s="10" t="str">
        <x:v>SINGLESHOT</x:v>
      </x:c>
      <x:c r="B4894" s="10" t="str">
        <x:v>IMO-004</x:v>
      </x:c>
      <x:c r="C4894" s="10" t="str">
        <x:v>IMO-004-F01</x:v>
      </x:c>
      <x:c r="D4894" s="10" t="str">
        <x:v>RUN_01</x:v>
      </x:c>
      <x:c r="E4894" s="10" t="str">
        <x:v>ORIGINAL_LEDGER</x:v>
      </x:c>
      <x:c r="F4894" s="10" t="str">
        <x:v>FAIL</x:v>
      </x:c>
      <x:c r="G4894" s="10" t="str">
        <x:v>FAIL</x:v>
      </x:c>
      <x:c r="H4894" s="10" t="str">
        <x:v>EXECUTED</x:v>
      </x:c>
      <x:c r="I4894" s="10" t="str">
        <x:v>PARSED</x:v>
      </x:c>
      <x:c r="J4894" s="10" t="str">
        <x:v>SINGLESHOT_CAPTURED_DIAGNOSTIC_PASS</x:v>
      </x:c>
      <x:c r="K4894" s="10" t="str">
        <x:v>bdff34338c744d975a910e7e2d6c607672771a9b8c472308890dc2163a651642</x:v>
      </x:c>
      <x:c r="L4894" s="10" t="str">
        <x:v>historical_three</x:v>
      </x:c>
      <x:c r="M4894" s="10" t="n">
        <x:v>1</x:v>
      </x:c>
      <x:c r="N4894" s="10" t="n">
        <x:v>0</x:v>
      </x:c>
      <x:c r="O4894" s="10" t="n">
        <x:v>0</x:v>
      </x:c>
      <x:c r="P4894" s="9" t="str">
        <x:f>'CaseReview'!U522</x:f>
        <x:v>FAIL</x:v>
      </x:c>
      <x:c r="Q4894" s="9" t="n">
        <x:f>IF(AND(T4894=1,G4894=P4894),1,0)</x:f>
        <x:v>1</x:v>
      </x:c>
      <x:c r="R4894" s="9" t="n">
        <x:f>IF(AND(T4894=1,G4894="PASS",P4894="FAIL"),1,0)</x:f>
        <x:v>0</x:v>
      </x:c>
      <x:c r="S4894" s="9" t="n">
        <x:f>IF(AND(T4894=1,G4894="FAIL",P4894="PASS"),1,0)</x:f>
        <x:v>0</x:v>
      </x:c>
      <x:c r="T4894" s="9" t="n">
        <x:v>1</x:v>
      </x:c>
      <x:c r="U4894" s="9" t="n">
        <x:v>7</x:v>
      </x:c>
      <x:c r="V4894" s="9" t="str">
        <x:v>MVP/SHACL_GENERATION_PIPELINE/experiments/LUNA_CONTEXTUAL_SINGLESHOT/RUN_01/runs/RUN-IMO-004-20260831T145349778321Z/artifacts/attempt_01/extracted_shape.ttl</x:v>
      </x:c>
    </x:row>
    <x:row r="4895" ht="22" customHeight="1">
      <x:c r="A4895" s="10" t="str">
        <x:v>SINGLESHOT</x:v>
      </x:c>
      <x:c r="B4895" s="10" t="str">
        <x:v>IMO-004</x:v>
      </x:c>
      <x:c r="C4895" s="10" t="str">
        <x:v>IMO-004-F02</x:v>
      </x:c>
      <x:c r="D4895" s="10" t="str">
        <x:v>RUN_01</x:v>
      </x:c>
      <x:c r="E4895" s="10" t="str">
        <x:v>ORIGINAL_LEDGER</x:v>
      </x:c>
      <x:c r="F4895" s="10" t="str">
        <x:v>FAIL</x:v>
      </x:c>
      <x:c r="G4895" s="10" t="str">
        <x:v>FAIL</x:v>
      </x:c>
      <x:c r="H4895" s="10" t="str">
        <x:v>EXECUTED</x:v>
      </x:c>
      <x:c r="I4895" s="10" t="str">
        <x:v>PARSED</x:v>
      </x:c>
      <x:c r="J4895" s="10" t="str">
        <x:v>SINGLESHOT_CAPTURED_DIAGNOSTIC_PASS</x:v>
      </x:c>
      <x:c r="K4895" s="10" t="str">
        <x:v>bdff34338c744d975a910e7e2d6c607672771a9b8c472308890dc2163a651642</x:v>
      </x:c>
      <x:c r="L4895" s="10" t="str">
        <x:v>historical_three</x:v>
      </x:c>
      <x:c r="M4895" s="10" t="n">
        <x:v>1</x:v>
      </x:c>
      <x:c r="N4895" s="10" t="n">
        <x:v>0</x:v>
      </x:c>
      <x:c r="O4895" s="10" t="n">
        <x:v>0</x:v>
      </x:c>
      <x:c r="P4895" s="9" t="str">
        <x:f>'CaseReview'!U523</x:f>
        <x:v>FAIL</x:v>
      </x:c>
      <x:c r="Q4895" s="9" t="n">
        <x:f>IF(AND(T4895=1,G4895=P4895),1,0)</x:f>
        <x:v>1</x:v>
      </x:c>
      <x:c r="R4895" s="9" t="n">
        <x:f>IF(AND(T4895=1,G4895="PASS",P4895="FAIL"),1,0)</x:f>
        <x:v>0</x:v>
      </x:c>
      <x:c r="S4895" s="9" t="n">
        <x:f>IF(AND(T4895=1,G4895="FAIL",P4895="PASS"),1,0)</x:f>
        <x:v>0</x:v>
      </x:c>
      <x:c r="T4895" s="9" t="n">
        <x:v>1</x:v>
      </x:c>
      <x:c r="U4895" s="9" t="n">
        <x:v>7</x:v>
      </x:c>
      <x:c r="V4895" s="9" t="str">
        <x:v>MVP/SHACL_GENERATION_PIPELINE/experiments/LUNA_CONTEXTUAL_SINGLESHOT/RUN_01/runs/RUN-IMO-004-20260831T145349778321Z/artifacts/attempt_01/extracted_shape.ttl</x:v>
      </x:c>
    </x:row>
    <x:row r="4896" ht="22" customHeight="1">
      <x:c r="A4896" s="10" t="str">
        <x:v>SINGLESHOT</x:v>
      </x:c>
      <x:c r="B4896" s="10" t="str">
        <x:v>IMO-004</x:v>
      </x:c>
      <x:c r="C4896" s="10" t="str">
        <x:v>IMO-004-F03</x:v>
      </x:c>
      <x:c r="D4896" s="10" t="str">
        <x:v>RUN_01</x:v>
      </x:c>
      <x:c r="E4896" s="10" t="str">
        <x:v>ORIGINAL_LEDGER</x:v>
      </x:c>
      <x:c r="F4896" s="10" t="str">
        <x:v>FAIL</x:v>
      </x:c>
      <x:c r="G4896" s="10" t="str">
        <x:v>FAIL</x:v>
      </x:c>
      <x:c r="H4896" s="10" t="str">
        <x:v>EXECUTED</x:v>
      </x:c>
      <x:c r="I4896" s="10" t="str">
        <x:v>PARSED</x:v>
      </x:c>
      <x:c r="J4896" s="10" t="str">
        <x:v>SINGLESHOT_CAPTURED_DIAGNOSTIC_PASS</x:v>
      </x:c>
      <x:c r="K4896" s="10" t="str">
        <x:v>bdff34338c744d975a910e7e2d6c607672771a9b8c472308890dc2163a651642</x:v>
      </x:c>
      <x:c r="L4896" s="10" t="str">
        <x:v>historical_three</x:v>
      </x:c>
      <x:c r="M4896" s="10" t="n">
        <x:v>1</x:v>
      </x:c>
      <x:c r="N4896" s="10" t="n">
        <x:v>0</x:v>
      </x:c>
      <x:c r="O4896" s="10" t="n">
        <x:v>0</x:v>
      </x:c>
      <x:c r="P4896" s="9" t="str">
        <x:f>'CaseReview'!U524</x:f>
        <x:v>FAIL</x:v>
      </x:c>
      <x:c r="Q4896" s="9" t="n">
        <x:f>IF(AND(T4896=1,G4896=P4896),1,0)</x:f>
        <x:v>1</x:v>
      </x:c>
      <x:c r="R4896" s="9" t="n">
        <x:f>IF(AND(T4896=1,G4896="PASS",P4896="FAIL"),1,0)</x:f>
        <x:v>0</x:v>
      </x:c>
      <x:c r="S4896" s="9" t="n">
        <x:f>IF(AND(T4896=1,G4896="FAIL",P4896="PASS"),1,0)</x:f>
        <x:v>0</x:v>
      </x:c>
      <x:c r="T4896" s="9" t="n">
        <x:v>1</x:v>
      </x:c>
      <x:c r="U4896" s="9" t="n">
        <x:v>7</x:v>
      </x:c>
      <x:c r="V4896" s="9" t="str">
        <x:v>MVP/SHACL_GENERATION_PIPELINE/experiments/LUNA_CONTEXTUAL_SINGLESHOT/RUN_01/runs/RUN-IMO-004-20260831T145349778321Z/artifacts/attempt_01/extracted_shape.ttl</x:v>
      </x:c>
    </x:row>
    <x:row r="4897" ht="22" customHeight="1">
      <x:c r="A4897" s="10" t="str">
        <x:v>SINGLESHOT</x:v>
      </x:c>
      <x:c r="B4897" s="10" t="str">
        <x:v>IMO-004</x:v>
      </x:c>
      <x:c r="C4897" s="10" t="str">
        <x:v>IMO-004-P01</x:v>
      </x:c>
      <x:c r="D4897" s="10" t="str">
        <x:v>RUN_01</x:v>
      </x:c>
      <x:c r="E4897" s="10" t="str">
        <x:v>ORIGINAL_LEDGER</x:v>
      </x:c>
      <x:c r="F4897" s="10" t="str">
        <x:v>PASS</x:v>
      </x:c>
      <x:c r="G4897" s="10" t="str">
        <x:v>PASS</x:v>
      </x:c>
      <x:c r="H4897" s="10" t="str">
        <x:v>EXECUTED</x:v>
      </x:c>
      <x:c r="I4897" s="10" t="str">
        <x:v>PARSED</x:v>
      </x:c>
      <x:c r="J4897" s="10" t="str">
        <x:v>SINGLESHOT_CAPTURED_DIAGNOSTIC_PASS</x:v>
      </x:c>
      <x:c r="K4897" s="10" t="str">
        <x:v>bdff34338c744d975a910e7e2d6c607672771a9b8c472308890dc2163a651642</x:v>
      </x:c>
      <x:c r="L4897" s="10" t="str">
        <x:v>historical_three</x:v>
      </x:c>
      <x:c r="M4897" s="10" t="n">
        <x:v>1</x:v>
      </x:c>
      <x:c r="N4897" s="10" t="n">
        <x:v>0</x:v>
      </x:c>
      <x:c r="O4897" s="10" t="n">
        <x:v>0</x:v>
      </x:c>
      <x:c r="P4897" s="9" t="str">
        <x:f>'CaseReview'!U525</x:f>
        <x:v>PASS</x:v>
      </x:c>
      <x:c r="Q4897" s="9" t="n">
        <x:f>IF(AND(T4897=1,G4897=P4897),1,0)</x:f>
        <x:v>1</x:v>
      </x:c>
      <x:c r="R4897" s="9" t="n">
        <x:f>IF(AND(T4897=1,G4897="PASS",P4897="FAIL"),1,0)</x:f>
        <x:v>0</x:v>
      </x:c>
      <x:c r="S4897" s="9" t="n">
        <x:f>IF(AND(T4897=1,G4897="FAIL",P4897="PASS"),1,0)</x:f>
        <x:v>0</x:v>
      </x:c>
      <x:c r="T4897" s="9" t="n">
        <x:v>1</x:v>
      </x:c>
      <x:c r="U4897" s="9" t="n">
        <x:v>7</x:v>
      </x:c>
      <x:c r="V4897" s="9" t="str">
        <x:v>MVP/SHACL_GENERATION_PIPELINE/experiments/LUNA_CONTEXTUAL_SINGLESHOT/RUN_01/runs/RUN-IMO-004-20260831T145349778321Z/artifacts/attempt_01/extracted_shape.ttl</x:v>
      </x:c>
    </x:row>
    <x:row r="4898" ht="22" customHeight="1">
      <x:c r="A4898" s="10" t="str">
        <x:v>SINGLESHOT</x:v>
      </x:c>
      <x:c r="B4898" s="10" t="str">
        <x:v>IMO-004</x:v>
      </x:c>
      <x:c r="C4898" s="10" t="str">
        <x:v>IMO-004-P02</x:v>
      </x:c>
      <x:c r="D4898" s="10" t="str">
        <x:v>RUN_01</x:v>
      </x:c>
      <x:c r="E4898" s="10" t="str">
        <x:v>ORIGINAL_LEDGER</x:v>
      </x:c>
      <x:c r="F4898" s="10" t="str">
        <x:v>PASS</x:v>
      </x:c>
      <x:c r="G4898" s="10" t="str">
        <x:v>PASS</x:v>
      </x:c>
      <x:c r="H4898" s="10" t="str">
        <x:v>EXECUTED</x:v>
      </x:c>
      <x:c r="I4898" s="10" t="str">
        <x:v>PARSED</x:v>
      </x:c>
      <x:c r="J4898" s="10" t="str">
        <x:v>SINGLESHOT_CAPTURED_DIAGNOSTIC_PASS</x:v>
      </x:c>
      <x:c r="K4898" s="10" t="str">
        <x:v>bdff34338c744d975a910e7e2d6c607672771a9b8c472308890dc2163a651642</x:v>
      </x:c>
      <x:c r="L4898" s="10" t="str">
        <x:v>historical_three</x:v>
      </x:c>
      <x:c r="M4898" s="10" t="n">
        <x:v>1</x:v>
      </x:c>
      <x:c r="N4898" s="10" t="n">
        <x:v>0</x:v>
      </x:c>
      <x:c r="O4898" s="10" t="n">
        <x:v>0</x:v>
      </x:c>
      <x:c r="P4898" s="9" t="str">
        <x:f>'CaseReview'!U526</x:f>
        <x:v>PASS</x:v>
      </x:c>
      <x:c r="Q4898" s="9" t="n">
        <x:f>IF(AND(T4898=1,G4898=P4898),1,0)</x:f>
        <x:v>1</x:v>
      </x:c>
      <x:c r="R4898" s="9" t="n">
        <x:f>IF(AND(T4898=1,G4898="PASS",P4898="FAIL"),1,0)</x:f>
        <x:v>0</x:v>
      </x:c>
      <x:c r="S4898" s="9" t="n">
        <x:f>IF(AND(T4898=1,G4898="FAIL",P4898="PASS"),1,0)</x:f>
        <x:v>0</x:v>
      </x:c>
      <x:c r="T4898" s="9" t="n">
        <x:v>1</x:v>
      </x:c>
      <x:c r="U4898" s="9" t="n">
        <x:v>7</x:v>
      </x:c>
      <x:c r="V4898" s="9" t="str">
        <x:v>MVP/SHACL_GENERATION_PIPELINE/experiments/LUNA_CONTEXTUAL_SINGLESHOT/RUN_01/runs/RUN-IMO-004-20260831T145349778321Z/artifacts/attempt_01/extracted_shape.ttl</x:v>
      </x:c>
    </x:row>
    <x:row r="4899" ht="22" customHeight="1">
      <x:c r="A4899" s="10" t="str">
        <x:v>SINGLESHOT</x:v>
      </x:c>
      <x:c r="B4899" s="10" t="str">
        <x:v>IMO-004</x:v>
      </x:c>
      <x:c r="C4899" s="10" t="str">
        <x:v>IMO-004-P03</x:v>
      </x:c>
      <x:c r="D4899" s="10" t="str">
        <x:v>RUN_01</x:v>
      </x:c>
      <x:c r="E4899" s="10" t="str">
        <x:v>ORIGINAL_LEDGER</x:v>
      </x:c>
      <x:c r="F4899" s="10" t="str">
        <x:v>PASS</x:v>
      </x:c>
      <x:c r="G4899" s="10" t="str">
        <x:v>PASS</x:v>
      </x:c>
      <x:c r="H4899" s="10" t="str">
        <x:v>EXECUTED</x:v>
      </x:c>
      <x:c r="I4899" s="10" t="str">
        <x:v>PARSED</x:v>
      </x:c>
      <x:c r="J4899" s="10" t="str">
        <x:v>SINGLESHOT_CAPTURED_DIAGNOSTIC_PASS</x:v>
      </x:c>
      <x:c r="K4899" s="10" t="str">
        <x:v>bdff34338c744d975a910e7e2d6c607672771a9b8c472308890dc2163a651642</x:v>
      </x:c>
      <x:c r="L4899" s="10" t="str">
        <x:v>historical_three</x:v>
      </x:c>
      <x:c r="M4899" s="10" t="n">
        <x:v>1</x:v>
      </x:c>
      <x:c r="N4899" s="10" t="n">
        <x:v>0</x:v>
      </x:c>
      <x:c r="O4899" s="10" t="n">
        <x:v>0</x:v>
      </x:c>
      <x:c r="P4899" s="9" t="str">
        <x:f>'CaseReview'!U527</x:f>
        <x:v>PASS</x:v>
      </x:c>
      <x:c r="Q4899" s="9" t="n">
        <x:f>IF(AND(T4899=1,G4899=P4899),1,0)</x:f>
        <x:v>1</x:v>
      </x:c>
      <x:c r="R4899" s="9" t="n">
        <x:f>IF(AND(T4899=1,G4899="PASS",P4899="FAIL"),1,0)</x:f>
        <x:v>0</x:v>
      </x:c>
      <x:c r="S4899" s="9" t="n">
        <x:f>IF(AND(T4899=1,G4899="FAIL",P4899="PASS"),1,0)</x:f>
        <x:v>0</x:v>
      </x:c>
      <x:c r="T4899" s="9" t="n">
        <x:v>1</x:v>
      </x:c>
      <x:c r="U4899" s="9" t="n">
        <x:v>7</x:v>
      </x:c>
      <x:c r="V4899" s="9" t="str">
        <x:v>MVP/SHACL_GENERATION_PIPELINE/experiments/LUNA_CONTEXTUAL_SINGLESHOT/RUN_01/runs/RUN-IMO-004-20260831T145349778321Z/artifacts/attempt_01/extracted_shape.ttl</x:v>
      </x:c>
    </x:row>
    <x:row r="4900" ht="22" customHeight="1">
      <x:c r="A4900" s="10" t="str">
        <x:v>SINGLESHOT</x:v>
      </x:c>
      <x:c r="B4900" s="10" t="str">
        <x:v>IMO-004</x:v>
      </x:c>
      <x:c r="C4900" s="10" t="str">
        <x:v>IMO-004-P04</x:v>
      </x:c>
      <x:c r="D4900" s="10" t="str">
        <x:v>RUN_01</x:v>
      </x:c>
      <x:c r="E4900" s="10" t="str">
        <x:v>ORIGINAL_LEDGER</x:v>
      </x:c>
      <x:c r="F4900" s="10" t="str">
        <x:v>PASS</x:v>
      </x:c>
      <x:c r="G4900" s="10" t="str">
        <x:v>PASS</x:v>
      </x:c>
      <x:c r="H4900" s="10" t="str">
        <x:v>EXECUTED</x:v>
      </x:c>
      <x:c r="I4900" s="10" t="str">
        <x:v>PARSED</x:v>
      </x:c>
      <x:c r="J4900" s="10" t="str">
        <x:v>SINGLESHOT_CAPTURED_DIAGNOSTIC_PASS</x:v>
      </x:c>
      <x:c r="K4900" s="10" t="str">
        <x:v>bdff34338c744d975a910e7e2d6c607672771a9b8c472308890dc2163a651642</x:v>
      </x:c>
      <x:c r="L4900" s="10" t="str">
        <x:v>historical_three</x:v>
      </x:c>
      <x:c r="M4900" s="10" t="n">
        <x:v>1</x:v>
      </x:c>
      <x:c r="N4900" s="10" t="n">
        <x:v>0</x:v>
      </x:c>
      <x:c r="O4900" s="10" t="n">
        <x:v>0</x:v>
      </x:c>
      <x:c r="P4900" s="9" t="str">
        <x:f>'CaseReview'!U528</x:f>
        <x:v>PASS</x:v>
      </x:c>
      <x:c r="Q4900" s="9" t="n">
        <x:f>IF(AND(T4900=1,G4900=P4900),1,0)</x:f>
        <x:v>1</x:v>
      </x:c>
      <x:c r="R4900" s="9" t="n">
        <x:f>IF(AND(T4900=1,G4900="PASS",P4900="FAIL"),1,0)</x:f>
        <x:v>0</x:v>
      </x:c>
      <x:c r="S4900" s="9" t="n">
        <x:f>IF(AND(T4900=1,G4900="FAIL",P4900="PASS"),1,0)</x:f>
        <x:v>0</x:v>
      </x:c>
      <x:c r="T4900" s="9" t="n">
        <x:v>1</x:v>
      </x:c>
      <x:c r="U4900" s="9" t="n">
        <x:v>7</x:v>
      </x:c>
      <x:c r="V4900" s="9" t="str">
        <x:v>MVP/SHACL_GENERATION_PIPELINE/experiments/LUNA_CONTEXTUAL_SINGLESHOT/RUN_01/runs/RUN-IMO-004-20260831T145349778321Z/artifacts/attempt_01/extracted_shape.ttl</x:v>
      </x:c>
    </x:row>
    <x:row r="4901" ht="22" customHeight="1">
      <x:c r="A4901" s="10" t="str">
        <x:v>SINGLESHOT</x:v>
      </x:c>
      <x:c r="B4901" s="10" t="str">
        <x:v>IMO-005</x:v>
      </x:c>
      <x:c r="C4901" s="10" t="str">
        <x:v>IMO-005-F01</x:v>
      </x:c>
      <x:c r="D4901" s="10" t="str">
        <x:v>RUN_01</x:v>
      </x:c>
      <x:c r="E4901" s="10" t="str">
        <x:v>ORIGINAL_LEDGER</x:v>
      </x:c>
      <x:c r="F4901" s="10" t="str">
        <x:v>FAIL</x:v>
      </x:c>
      <x:c r="G4901" s="10" t="str">
        <x:v>FAIL</x:v>
      </x:c>
      <x:c r="H4901" s="10" t="str">
        <x:v>EXECUTED</x:v>
      </x:c>
      <x:c r="I4901" s="10" t="str">
        <x:v>PARSED</x:v>
      </x:c>
      <x:c r="J4901" s="10" t="str">
        <x:v>SINGLESHOT_CAPTURED_DIAGNOSTIC_PASS</x:v>
      </x:c>
      <x:c r="K4901" s="10" t="str">
        <x:v>862c42b57ed63d415a34a10f7763c9dc4a73088821baf65748c3ec142fd74316</x:v>
      </x:c>
      <x:c r="L4901" s="10" t="str">
        <x:v>historical_three</x:v>
      </x:c>
      <x:c r="M4901" s="10" t="n">
        <x:v>1</x:v>
      </x:c>
      <x:c r="N4901" s="10" t="n">
        <x:v>0</x:v>
      </x:c>
      <x:c r="O4901" s="10" t="n">
        <x:v>0</x:v>
      </x:c>
      <x:c r="P4901" s="9" t="str">
        <x:f>'CaseReview'!U529</x:f>
        <x:v>FAIL</x:v>
      </x:c>
      <x:c r="Q4901" s="9" t="n">
        <x:f>IF(AND(T4901=1,G4901=P4901),1,0)</x:f>
        <x:v>1</x:v>
      </x:c>
      <x:c r="R4901" s="9" t="n">
        <x:f>IF(AND(T4901=1,G4901="PASS",P4901="FAIL"),1,0)</x:f>
        <x:v>0</x:v>
      </x:c>
      <x:c r="S4901" s="9" t="n">
        <x:f>IF(AND(T4901=1,G4901="FAIL",P4901="PASS"),1,0)</x:f>
        <x:v>0</x:v>
      </x:c>
      <x:c r="T4901" s="9" t="n">
        <x:v>1</x:v>
      </x:c>
      <x:c r="U4901" s="9" t="n">
        <x:v>5</x:v>
      </x:c>
      <x:c r="V4901" s="9" t="str">
        <x:v>MVP/SHACL_GENERATION_PIPELINE/experiments/LUNA_CONTEXTUAL_SINGLESHOT/RUN_01/runs/RUN-IMO-005-20260831T145500323108Z/artifacts/attempt_01/extracted_shape.ttl</x:v>
      </x:c>
    </x:row>
    <x:row r="4902" ht="22" customHeight="1">
      <x:c r="A4902" s="10" t="str">
        <x:v>SINGLESHOT</x:v>
      </x:c>
      <x:c r="B4902" s="10" t="str">
        <x:v>IMO-005</x:v>
      </x:c>
      <x:c r="C4902" s="10" t="str">
        <x:v>IMO-005-F02</x:v>
      </x:c>
      <x:c r="D4902" s="10" t="str">
        <x:v>RUN_01</x:v>
      </x:c>
      <x:c r="E4902" s="10" t="str">
        <x:v>ORIGINAL_LEDGER</x:v>
      </x:c>
      <x:c r="F4902" s="10" t="str">
        <x:v>FAIL</x:v>
      </x:c>
      <x:c r="G4902" s="10" t="str">
        <x:v>FAIL</x:v>
      </x:c>
      <x:c r="H4902" s="10" t="str">
        <x:v>EXECUTED</x:v>
      </x:c>
      <x:c r="I4902" s="10" t="str">
        <x:v>PARSED</x:v>
      </x:c>
      <x:c r="J4902" s="10" t="str">
        <x:v>SINGLESHOT_CAPTURED_DIAGNOSTIC_PASS</x:v>
      </x:c>
      <x:c r="K4902" s="10" t="str">
        <x:v>862c42b57ed63d415a34a10f7763c9dc4a73088821baf65748c3ec142fd74316</x:v>
      </x:c>
      <x:c r="L4902" s="10" t="str">
        <x:v>historical_three</x:v>
      </x:c>
      <x:c r="M4902" s="10" t="n">
        <x:v>1</x:v>
      </x:c>
      <x:c r="N4902" s="10" t="n">
        <x:v>0</x:v>
      </x:c>
      <x:c r="O4902" s="10" t="n">
        <x:v>0</x:v>
      </x:c>
      <x:c r="P4902" s="9" t="str">
        <x:f>'CaseReview'!U530</x:f>
        <x:v>FAIL</x:v>
      </x:c>
      <x:c r="Q4902" s="9" t="n">
        <x:f>IF(AND(T4902=1,G4902=P4902),1,0)</x:f>
        <x:v>1</x:v>
      </x:c>
      <x:c r="R4902" s="9" t="n">
        <x:f>IF(AND(T4902=1,G4902="PASS",P4902="FAIL"),1,0)</x:f>
        <x:v>0</x:v>
      </x:c>
      <x:c r="S4902" s="9" t="n">
        <x:f>IF(AND(T4902=1,G4902="FAIL",P4902="PASS"),1,0)</x:f>
        <x:v>0</x:v>
      </x:c>
      <x:c r="T4902" s="9" t="n">
        <x:v>1</x:v>
      </x:c>
      <x:c r="U4902" s="9" t="n">
        <x:v>5</x:v>
      </x:c>
      <x:c r="V4902" s="9" t="str">
        <x:v>MVP/SHACL_GENERATION_PIPELINE/experiments/LUNA_CONTEXTUAL_SINGLESHOT/RUN_01/runs/RUN-IMO-005-20260831T145500323108Z/artifacts/attempt_01/extracted_shape.ttl</x:v>
      </x:c>
    </x:row>
    <x:row r="4903" ht="22" customHeight="1">
      <x:c r="A4903" s="10" t="str">
        <x:v>SINGLESHOT</x:v>
      </x:c>
      <x:c r="B4903" s="10" t="str">
        <x:v>IMO-005</x:v>
      </x:c>
      <x:c r="C4903" s="10" t="str">
        <x:v>IMO-005-F03</x:v>
      </x:c>
      <x:c r="D4903" s="10" t="str">
        <x:v>RUN_01</x:v>
      </x:c>
      <x:c r="E4903" s="10" t="str">
        <x:v>ORIGINAL_LEDGER</x:v>
      </x:c>
      <x:c r="F4903" s="10" t="str">
        <x:v>FAIL</x:v>
      </x:c>
      <x:c r="G4903" s="10" t="str">
        <x:v>PASS</x:v>
      </x:c>
      <x:c r="H4903" s="10" t="str">
        <x:v>EXECUTED</x:v>
      </x:c>
      <x:c r="I4903" s="10" t="str">
        <x:v>PARSED</x:v>
      </x:c>
      <x:c r="J4903" s="10" t="str">
        <x:v>SINGLESHOT_CAPTURED_DIAGNOSTIC_PASS</x:v>
      </x:c>
      <x:c r="K4903" s="10" t="str">
        <x:v>862c42b57ed63d415a34a10f7763c9dc4a73088821baf65748c3ec142fd74316</x:v>
      </x:c>
      <x:c r="L4903" s="10" t="str">
        <x:v>historical_three</x:v>
      </x:c>
      <x:c r="M4903" s="10" t="n">
        <x:v>0</x:v>
      </x:c>
      <x:c r="N4903" s="10" t="n">
        <x:v>1</x:v>
      </x:c>
      <x:c r="O4903" s="10" t="n">
        <x:v>0</x:v>
      </x:c>
      <x:c r="P4903" s="9" t="str">
        <x:f>'CaseReview'!U531</x:f>
        <x:v>FAIL</x:v>
      </x:c>
      <x:c r="Q4903" s="9" t="n">
        <x:f>IF(AND(T4903=1,G4903=P4903),1,0)</x:f>
        <x:v>0</x:v>
      </x:c>
      <x:c r="R4903" s="9" t="n">
        <x:f>IF(AND(T4903=1,G4903="PASS",P4903="FAIL"),1,0)</x:f>
        <x:v>1</x:v>
      </x:c>
      <x:c r="S4903" s="9" t="n">
        <x:f>IF(AND(T4903=1,G4903="FAIL",P4903="PASS"),1,0)</x:f>
        <x:v>0</x:v>
      </x:c>
      <x:c r="T4903" s="9" t="n">
        <x:v>1</x:v>
      </x:c>
      <x:c r="U4903" s="9" t="n">
        <x:v>5</x:v>
      </x:c>
      <x:c r="V4903" s="9" t="str">
        <x:v>MVP/SHACL_GENERATION_PIPELINE/experiments/LUNA_CONTEXTUAL_SINGLESHOT/RUN_01/runs/RUN-IMO-005-20260831T145500323108Z/artifacts/attempt_01/extracted_shape.ttl</x:v>
      </x:c>
    </x:row>
    <x:row r="4904" ht="22" customHeight="1">
      <x:c r="A4904" s="10" t="str">
        <x:v>SINGLESHOT</x:v>
      </x:c>
      <x:c r="B4904" s="10" t="str">
        <x:v>IMO-005</x:v>
      </x:c>
      <x:c r="C4904" s="10" t="str">
        <x:v>IMO-005-P01</x:v>
      </x:c>
      <x:c r="D4904" s="10" t="str">
        <x:v>RUN_01</x:v>
      </x:c>
      <x:c r="E4904" s="10" t="str">
        <x:v>ORIGINAL_LEDGER</x:v>
      </x:c>
      <x:c r="F4904" s="10" t="str">
        <x:v>PASS</x:v>
      </x:c>
      <x:c r="G4904" s="10" t="str">
        <x:v>PASS</x:v>
      </x:c>
      <x:c r="H4904" s="10" t="str">
        <x:v>EXECUTED</x:v>
      </x:c>
      <x:c r="I4904" s="10" t="str">
        <x:v>PARSED</x:v>
      </x:c>
      <x:c r="J4904" s="10" t="str">
        <x:v>SINGLESHOT_CAPTURED_DIAGNOSTIC_PASS</x:v>
      </x:c>
      <x:c r="K4904" s="10" t="str">
        <x:v>862c42b57ed63d415a34a10f7763c9dc4a73088821baf65748c3ec142fd74316</x:v>
      </x:c>
      <x:c r="L4904" s="10" t="str">
        <x:v>historical_three</x:v>
      </x:c>
      <x:c r="M4904" s="10" t="n">
        <x:v>1</x:v>
      </x:c>
      <x:c r="N4904" s="10" t="n">
        <x:v>0</x:v>
      </x:c>
      <x:c r="O4904" s="10" t="n">
        <x:v>0</x:v>
      </x:c>
      <x:c r="P4904" s="9" t="str">
        <x:f>'CaseReview'!U532</x:f>
        <x:v>PASS</x:v>
      </x:c>
      <x:c r="Q4904" s="9" t="n">
        <x:f>IF(AND(T4904=1,G4904=P4904),1,0)</x:f>
        <x:v>1</x:v>
      </x:c>
      <x:c r="R4904" s="9" t="n">
        <x:f>IF(AND(T4904=1,G4904="PASS",P4904="FAIL"),1,0)</x:f>
        <x:v>0</x:v>
      </x:c>
      <x:c r="S4904" s="9" t="n">
        <x:f>IF(AND(T4904=1,G4904="FAIL",P4904="PASS"),1,0)</x:f>
        <x:v>0</x:v>
      </x:c>
      <x:c r="T4904" s="9" t="n">
        <x:v>1</x:v>
      </x:c>
      <x:c r="U4904" s="9" t="n">
        <x:v>5</x:v>
      </x:c>
      <x:c r="V4904" s="9" t="str">
        <x:v>MVP/SHACL_GENERATION_PIPELINE/experiments/LUNA_CONTEXTUAL_SINGLESHOT/RUN_01/runs/RUN-IMO-005-20260831T145500323108Z/artifacts/attempt_01/extracted_shape.ttl</x:v>
      </x:c>
    </x:row>
    <x:row r="4905" ht="22" customHeight="1">
      <x:c r="A4905" s="10" t="str">
        <x:v>SINGLESHOT</x:v>
      </x:c>
      <x:c r="B4905" s="10" t="str">
        <x:v>IMO-005</x:v>
      </x:c>
      <x:c r="C4905" s="10" t="str">
        <x:v>IMO-005-P02</x:v>
      </x:c>
      <x:c r="D4905" s="10" t="str">
        <x:v>RUN_01</x:v>
      </x:c>
      <x:c r="E4905" s="10" t="str">
        <x:v>ORIGINAL_LEDGER</x:v>
      </x:c>
      <x:c r="F4905" s="10" t="str">
        <x:v>PASS</x:v>
      </x:c>
      <x:c r="G4905" s="10" t="str">
        <x:v>PASS</x:v>
      </x:c>
      <x:c r="H4905" s="10" t="str">
        <x:v>EXECUTED</x:v>
      </x:c>
      <x:c r="I4905" s="10" t="str">
        <x:v>PARSED</x:v>
      </x:c>
      <x:c r="J4905" s="10" t="str">
        <x:v>SINGLESHOT_CAPTURED_DIAGNOSTIC_PASS</x:v>
      </x:c>
      <x:c r="K4905" s="10" t="str">
        <x:v>862c42b57ed63d415a34a10f7763c9dc4a73088821baf65748c3ec142fd74316</x:v>
      </x:c>
      <x:c r="L4905" s="10" t="str">
        <x:v>historical_three</x:v>
      </x:c>
      <x:c r="M4905" s="10" t="n">
        <x:v>1</x:v>
      </x:c>
      <x:c r="N4905" s="10" t="n">
        <x:v>0</x:v>
      </x:c>
      <x:c r="O4905" s="10" t="n">
        <x:v>0</x:v>
      </x:c>
      <x:c r="P4905" s="9" t="str">
        <x:f>'CaseReview'!U533</x:f>
        <x:v>PASS</x:v>
      </x:c>
      <x:c r="Q4905" s="9" t="n">
        <x:f>IF(AND(T4905=1,G4905=P4905),1,0)</x:f>
        <x:v>1</x:v>
      </x:c>
      <x:c r="R4905" s="9" t="n">
        <x:f>IF(AND(T4905=1,G4905="PASS",P4905="FAIL"),1,0)</x:f>
        <x:v>0</x:v>
      </x:c>
      <x:c r="S4905" s="9" t="n">
        <x:f>IF(AND(T4905=1,G4905="FAIL",P4905="PASS"),1,0)</x:f>
        <x:v>0</x:v>
      </x:c>
      <x:c r="T4905" s="9" t="n">
        <x:v>1</x:v>
      </x:c>
      <x:c r="U4905" s="9" t="n">
        <x:v>5</x:v>
      </x:c>
      <x:c r="V4905" s="9" t="str">
        <x:v>MVP/SHACL_GENERATION_PIPELINE/experiments/LUNA_CONTEXTUAL_SINGLESHOT/RUN_01/runs/RUN-IMO-005-20260831T145500323108Z/artifacts/attempt_01/extracted_shape.ttl</x:v>
      </x:c>
    </x:row>
    <x:row r="4906" ht="22" customHeight="1">
      <x:c r="A4906" s="10" t="str">
        <x:v>SINGLESHOT</x:v>
      </x:c>
      <x:c r="B4906" s="10" t="str">
        <x:v>IMO-006</x:v>
      </x:c>
      <x:c r="C4906" s="10" t="str">
        <x:v>IMO-006-F01</x:v>
      </x:c>
      <x:c r="D4906" s="10" t="str">
        <x:v>RUN_01</x:v>
      </x:c>
      <x:c r="E4906" s="10" t="str">
        <x:v>ORIGINAL_LEDGER</x:v>
      </x:c>
      <x:c r="F4906" s="10" t="str">
        <x:v>FAIL</x:v>
      </x:c>
      <x:c r="G4906" s="10" t="str">
        <x:v>FAIL</x:v>
      </x:c>
      <x:c r="H4906" s="10" t="str">
        <x:v>EXECUTED</x:v>
      </x:c>
      <x:c r="I4906" s="10" t="str">
        <x:v>PARSED</x:v>
      </x:c>
      <x:c r="J4906" s="10" t="str">
        <x:v>SINGLESHOT_CAPTURED_DIAGNOSTIC_PASS</x:v>
      </x:c>
      <x:c r="K4906" s="10" t="str">
        <x:v>4abe52e5600463f287dff00ac894c2c7186b16636668a09cbc09ee7bbf13eb4e</x:v>
      </x:c>
      <x:c r="L4906" s="10" t="str">
        <x:v>historical_three</x:v>
      </x:c>
      <x:c r="M4906" s="10" t="n">
        <x:v>1</x:v>
      </x:c>
      <x:c r="N4906" s="10" t="n">
        <x:v>0</x:v>
      </x:c>
      <x:c r="O4906" s="10" t="n">
        <x:v>0</x:v>
      </x:c>
      <x:c r="P4906" s="9" t="str">
        <x:f>'CaseReview'!U534</x:f>
        <x:v>FAIL</x:v>
      </x:c>
      <x:c r="Q4906" s="9" t="n">
        <x:f>IF(AND(T4906=1,G4906=P4906),1,0)</x:f>
        <x:v>1</x:v>
      </x:c>
      <x:c r="R4906" s="9" t="n">
        <x:f>IF(AND(T4906=1,G4906="PASS",P4906="FAIL"),1,0)</x:f>
        <x:v>0</x:v>
      </x:c>
      <x:c r="S4906" s="9" t="n">
        <x:f>IF(AND(T4906=1,G4906="FAIL",P4906="PASS"),1,0)</x:f>
        <x:v>0</x:v>
      </x:c>
      <x:c r="T4906" s="9" t="n">
        <x:v>1</x:v>
      </x:c>
      <x:c r="U4906" s="9" t="n">
        <x:v>7</x:v>
      </x:c>
      <x:c r="V4906" s="9" t="str">
        <x:v>MVP/SHACL_GENERATION_PIPELINE/experiments/LUNA_CONTEXTUAL_SINGLESHOT/RUN_01/runs/RUN-IMO-006-20260831T145525412280Z/artifacts/attempt_01/extracted_shape.ttl</x:v>
      </x:c>
    </x:row>
    <x:row r="4907" ht="22" customHeight="1">
      <x:c r="A4907" s="10" t="str">
        <x:v>SINGLESHOT</x:v>
      </x:c>
      <x:c r="B4907" s="10" t="str">
        <x:v>IMO-006</x:v>
      </x:c>
      <x:c r="C4907" s="10" t="str">
        <x:v>IMO-006-F02</x:v>
      </x:c>
      <x:c r="D4907" s="10" t="str">
        <x:v>RUN_01</x:v>
      </x:c>
      <x:c r="E4907" s="10" t="str">
        <x:v>ORIGINAL_LEDGER</x:v>
      </x:c>
      <x:c r="F4907" s="10" t="str">
        <x:v>FAIL</x:v>
      </x:c>
      <x:c r="G4907" s="10" t="str">
        <x:v>FAIL</x:v>
      </x:c>
      <x:c r="H4907" s="10" t="str">
        <x:v>EXECUTED</x:v>
      </x:c>
      <x:c r="I4907" s="10" t="str">
        <x:v>PARSED</x:v>
      </x:c>
      <x:c r="J4907" s="10" t="str">
        <x:v>SINGLESHOT_CAPTURED_DIAGNOSTIC_PASS</x:v>
      </x:c>
      <x:c r="K4907" s="10" t="str">
        <x:v>4abe52e5600463f287dff00ac894c2c7186b16636668a09cbc09ee7bbf13eb4e</x:v>
      </x:c>
      <x:c r="L4907" s="10" t="str">
        <x:v>historical_three</x:v>
      </x:c>
      <x:c r="M4907" s="10" t="n">
        <x:v>1</x:v>
      </x:c>
      <x:c r="N4907" s="10" t="n">
        <x:v>0</x:v>
      </x:c>
      <x:c r="O4907" s="10" t="n">
        <x:v>0</x:v>
      </x:c>
      <x:c r="P4907" s="9" t="str">
        <x:f>'CaseReview'!U535</x:f>
        <x:v>FAIL</x:v>
      </x:c>
      <x:c r="Q4907" s="9" t="n">
        <x:f>IF(AND(T4907=1,G4907=P4907),1,0)</x:f>
        <x:v>1</x:v>
      </x:c>
      <x:c r="R4907" s="9" t="n">
        <x:f>IF(AND(T4907=1,G4907="PASS",P4907="FAIL"),1,0)</x:f>
        <x:v>0</x:v>
      </x:c>
      <x:c r="S4907" s="9" t="n">
        <x:f>IF(AND(T4907=1,G4907="FAIL",P4907="PASS"),1,0)</x:f>
        <x:v>0</x:v>
      </x:c>
      <x:c r="T4907" s="9" t="n">
        <x:v>1</x:v>
      </x:c>
      <x:c r="U4907" s="9" t="n">
        <x:v>7</x:v>
      </x:c>
      <x:c r="V4907" s="9" t="str">
        <x:v>MVP/SHACL_GENERATION_PIPELINE/experiments/LUNA_CONTEXTUAL_SINGLESHOT/RUN_01/runs/RUN-IMO-006-20260831T145525412280Z/artifacts/attempt_01/extracted_shape.ttl</x:v>
      </x:c>
    </x:row>
    <x:row r="4908" ht="22" customHeight="1">
      <x:c r="A4908" s="10" t="str">
        <x:v>SINGLESHOT</x:v>
      </x:c>
      <x:c r="B4908" s="10" t="str">
        <x:v>IMO-006</x:v>
      </x:c>
      <x:c r="C4908" s="10" t="str">
        <x:v>IMO-006-F03</x:v>
      </x:c>
      <x:c r="D4908" s="10" t="str">
        <x:v>RUN_01</x:v>
      </x:c>
      <x:c r="E4908" s="10" t="str">
        <x:v>ORIGINAL_LEDGER</x:v>
      </x:c>
      <x:c r="F4908" s="10" t="str">
        <x:v>FAIL</x:v>
      </x:c>
      <x:c r="G4908" s="10" t="str">
        <x:v>FAIL</x:v>
      </x:c>
      <x:c r="H4908" s="10" t="str">
        <x:v>EXECUTED</x:v>
      </x:c>
      <x:c r="I4908" s="10" t="str">
        <x:v>PARSED</x:v>
      </x:c>
      <x:c r="J4908" s="10" t="str">
        <x:v>SINGLESHOT_CAPTURED_DIAGNOSTIC_PASS</x:v>
      </x:c>
      <x:c r="K4908" s="10" t="str">
        <x:v>4abe52e5600463f287dff00ac894c2c7186b16636668a09cbc09ee7bbf13eb4e</x:v>
      </x:c>
      <x:c r="L4908" s="10" t="str">
        <x:v>historical_three</x:v>
      </x:c>
      <x:c r="M4908" s="10" t="n">
        <x:v>1</x:v>
      </x:c>
      <x:c r="N4908" s="10" t="n">
        <x:v>0</x:v>
      </x:c>
      <x:c r="O4908" s="10" t="n">
        <x:v>0</x:v>
      </x:c>
      <x:c r="P4908" s="9" t="str">
        <x:f>'CaseReview'!U536</x:f>
        <x:v>FAIL</x:v>
      </x:c>
      <x:c r="Q4908" s="9" t="n">
        <x:f>IF(AND(T4908=1,G4908=P4908),1,0)</x:f>
        <x:v>1</x:v>
      </x:c>
      <x:c r="R4908" s="9" t="n">
        <x:f>IF(AND(T4908=1,G4908="PASS",P4908="FAIL"),1,0)</x:f>
        <x:v>0</x:v>
      </x:c>
      <x:c r="S4908" s="9" t="n">
        <x:f>IF(AND(T4908=1,G4908="FAIL",P4908="PASS"),1,0)</x:f>
        <x:v>0</x:v>
      </x:c>
      <x:c r="T4908" s="9" t="n">
        <x:v>1</x:v>
      </x:c>
      <x:c r="U4908" s="9" t="n">
        <x:v>7</x:v>
      </x:c>
      <x:c r="V4908" s="9" t="str">
        <x:v>MVP/SHACL_GENERATION_PIPELINE/experiments/LUNA_CONTEXTUAL_SINGLESHOT/RUN_01/runs/RUN-IMO-006-20260831T145525412280Z/artifacts/attempt_01/extracted_shape.ttl</x:v>
      </x:c>
    </x:row>
    <x:row r="4909" ht="22" customHeight="1">
      <x:c r="A4909" s="10" t="str">
        <x:v>SINGLESHOT</x:v>
      </x:c>
      <x:c r="B4909" s="10" t="str">
        <x:v>IMO-006</x:v>
      </x:c>
      <x:c r="C4909" s="10" t="str">
        <x:v>IMO-006-P01</x:v>
      </x:c>
      <x:c r="D4909" s="10" t="str">
        <x:v>RUN_01</x:v>
      </x:c>
      <x:c r="E4909" s="10" t="str">
        <x:v>ORIGINAL_LEDGER</x:v>
      </x:c>
      <x:c r="F4909" s="10" t="str">
        <x:v>PASS</x:v>
      </x:c>
      <x:c r="G4909" s="10" t="str">
        <x:v>PASS</x:v>
      </x:c>
      <x:c r="H4909" s="10" t="str">
        <x:v>EXECUTED</x:v>
      </x:c>
      <x:c r="I4909" s="10" t="str">
        <x:v>PARSED</x:v>
      </x:c>
      <x:c r="J4909" s="10" t="str">
        <x:v>SINGLESHOT_CAPTURED_DIAGNOSTIC_PASS</x:v>
      </x:c>
      <x:c r="K4909" s="10" t="str">
        <x:v>4abe52e5600463f287dff00ac894c2c7186b16636668a09cbc09ee7bbf13eb4e</x:v>
      </x:c>
      <x:c r="L4909" s="10" t="str">
        <x:v>historical_three</x:v>
      </x:c>
      <x:c r="M4909" s="10" t="n">
        <x:v>1</x:v>
      </x:c>
      <x:c r="N4909" s="10" t="n">
        <x:v>0</x:v>
      </x:c>
      <x:c r="O4909" s="10" t="n">
        <x:v>0</x:v>
      </x:c>
      <x:c r="P4909" s="9" t="str">
        <x:f>'CaseReview'!U537</x:f>
        <x:v>PASS</x:v>
      </x:c>
      <x:c r="Q4909" s="9" t="n">
        <x:f>IF(AND(T4909=1,G4909=P4909),1,0)</x:f>
        <x:v>1</x:v>
      </x:c>
      <x:c r="R4909" s="9" t="n">
        <x:f>IF(AND(T4909=1,G4909="PASS",P4909="FAIL"),1,0)</x:f>
        <x:v>0</x:v>
      </x:c>
      <x:c r="S4909" s="9" t="n">
        <x:f>IF(AND(T4909=1,G4909="FAIL",P4909="PASS"),1,0)</x:f>
        <x:v>0</x:v>
      </x:c>
      <x:c r="T4909" s="9" t="n">
        <x:v>1</x:v>
      </x:c>
      <x:c r="U4909" s="9" t="n">
        <x:v>7</x:v>
      </x:c>
      <x:c r="V4909" s="9" t="str">
        <x:v>MVP/SHACL_GENERATION_PIPELINE/experiments/LUNA_CONTEXTUAL_SINGLESHOT/RUN_01/runs/RUN-IMO-006-20260831T145525412280Z/artifacts/attempt_01/extracted_shape.ttl</x:v>
      </x:c>
    </x:row>
    <x:row r="4910" ht="22" customHeight="1">
      <x:c r="A4910" s="10" t="str">
        <x:v>SINGLESHOT</x:v>
      </x:c>
      <x:c r="B4910" s="10" t="str">
        <x:v>IMO-006</x:v>
      </x:c>
      <x:c r="C4910" s="10" t="str">
        <x:v>IMO-006-P02</x:v>
      </x:c>
      <x:c r="D4910" s="10" t="str">
        <x:v>RUN_01</x:v>
      </x:c>
      <x:c r="E4910" s="10" t="str">
        <x:v>ORIGINAL_LEDGER</x:v>
      </x:c>
      <x:c r="F4910" s="10" t="str">
        <x:v>PASS</x:v>
      </x:c>
      <x:c r="G4910" s="10" t="str">
        <x:v>PASS</x:v>
      </x:c>
      <x:c r="H4910" s="10" t="str">
        <x:v>EXECUTED</x:v>
      </x:c>
      <x:c r="I4910" s="10" t="str">
        <x:v>PARSED</x:v>
      </x:c>
      <x:c r="J4910" s="10" t="str">
        <x:v>SINGLESHOT_CAPTURED_DIAGNOSTIC_PASS</x:v>
      </x:c>
      <x:c r="K4910" s="10" t="str">
        <x:v>4abe52e5600463f287dff00ac894c2c7186b16636668a09cbc09ee7bbf13eb4e</x:v>
      </x:c>
      <x:c r="L4910" s="10" t="str">
        <x:v>historical_three</x:v>
      </x:c>
      <x:c r="M4910" s="10" t="n">
        <x:v>1</x:v>
      </x:c>
      <x:c r="N4910" s="10" t="n">
        <x:v>0</x:v>
      </x:c>
      <x:c r="O4910" s="10" t="n">
        <x:v>0</x:v>
      </x:c>
      <x:c r="P4910" s="9" t="str">
        <x:f>'CaseReview'!U538</x:f>
        <x:v>PASS</x:v>
      </x:c>
      <x:c r="Q4910" s="9" t="n">
        <x:f>IF(AND(T4910=1,G4910=P4910),1,0)</x:f>
        <x:v>1</x:v>
      </x:c>
      <x:c r="R4910" s="9" t="n">
        <x:f>IF(AND(T4910=1,G4910="PASS",P4910="FAIL"),1,0)</x:f>
        <x:v>0</x:v>
      </x:c>
      <x:c r="S4910" s="9" t="n">
        <x:f>IF(AND(T4910=1,G4910="FAIL",P4910="PASS"),1,0)</x:f>
        <x:v>0</x:v>
      </x:c>
      <x:c r="T4910" s="9" t="n">
        <x:v>1</x:v>
      </x:c>
      <x:c r="U4910" s="9" t="n">
        <x:v>7</x:v>
      </x:c>
      <x:c r="V4910" s="9" t="str">
        <x:v>MVP/SHACL_GENERATION_PIPELINE/experiments/LUNA_CONTEXTUAL_SINGLESHOT/RUN_01/runs/RUN-IMO-006-20260831T145525412280Z/artifacts/attempt_01/extracted_shape.ttl</x:v>
      </x:c>
    </x:row>
    <x:row r="4911" ht="22" customHeight="1">
      <x:c r="A4911" s="10" t="str">
        <x:v>SINGLESHOT</x:v>
      </x:c>
      <x:c r="B4911" s="10" t="str">
        <x:v>IMO-006</x:v>
      </x:c>
      <x:c r="C4911" s="10" t="str">
        <x:v>IMO-006-P03</x:v>
      </x:c>
      <x:c r="D4911" s="10" t="str">
        <x:v>RUN_01</x:v>
      </x:c>
      <x:c r="E4911" s="10" t="str">
        <x:v>ORIGINAL_LEDGER</x:v>
      </x:c>
      <x:c r="F4911" s="10" t="str">
        <x:v>PASS</x:v>
      </x:c>
      <x:c r="G4911" s="10" t="str">
        <x:v>PASS</x:v>
      </x:c>
      <x:c r="H4911" s="10" t="str">
        <x:v>EXECUTED</x:v>
      </x:c>
      <x:c r="I4911" s="10" t="str">
        <x:v>PARSED</x:v>
      </x:c>
      <x:c r="J4911" s="10" t="str">
        <x:v>SINGLESHOT_CAPTURED_DIAGNOSTIC_PASS</x:v>
      </x:c>
      <x:c r="K4911" s="10" t="str">
        <x:v>4abe52e5600463f287dff00ac894c2c7186b16636668a09cbc09ee7bbf13eb4e</x:v>
      </x:c>
      <x:c r="L4911" s="10" t="str">
        <x:v>historical_three</x:v>
      </x:c>
      <x:c r="M4911" s="10" t="n">
        <x:v>1</x:v>
      </x:c>
      <x:c r="N4911" s="10" t="n">
        <x:v>0</x:v>
      </x:c>
      <x:c r="O4911" s="10" t="n">
        <x:v>0</x:v>
      </x:c>
      <x:c r="P4911" s="9" t="str">
        <x:f>'CaseReview'!U539</x:f>
        <x:v>PASS</x:v>
      </x:c>
      <x:c r="Q4911" s="9" t="n">
        <x:f>IF(AND(T4911=1,G4911=P4911),1,0)</x:f>
        <x:v>1</x:v>
      </x:c>
      <x:c r="R4911" s="9" t="n">
        <x:f>IF(AND(T4911=1,G4911="PASS",P4911="FAIL"),1,0)</x:f>
        <x:v>0</x:v>
      </x:c>
      <x:c r="S4911" s="9" t="n">
        <x:f>IF(AND(T4911=1,G4911="FAIL",P4911="PASS"),1,0)</x:f>
        <x:v>0</x:v>
      </x:c>
      <x:c r="T4911" s="9" t="n">
        <x:v>1</x:v>
      </x:c>
      <x:c r="U4911" s="9" t="n">
        <x:v>7</x:v>
      </x:c>
      <x:c r="V4911" s="9" t="str">
        <x:v>MVP/SHACL_GENERATION_PIPELINE/experiments/LUNA_CONTEXTUAL_SINGLESHOT/RUN_01/runs/RUN-IMO-006-20260831T145525412280Z/artifacts/attempt_01/extracted_shape.ttl</x:v>
      </x:c>
    </x:row>
    <x:row r="4912" ht="22" customHeight="1">
      <x:c r="A4912" s="10" t="str">
        <x:v>SINGLESHOT</x:v>
      </x:c>
      <x:c r="B4912" s="10" t="str">
        <x:v>IMO-006</x:v>
      </x:c>
      <x:c r="C4912" s="10" t="str">
        <x:v>IMO-006-P04</x:v>
      </x:c>
      <x:c r="D4912" s="10" t="str">
        <x:v>RUN_01</x:v>
      </x:c>
      <x:c r="E4912" s="10" t="str">
        <x:v>ORIGINAL_LEDGER</x:v>
      </x:c>
      <x:c r="F4912" s="10" t="str">
        <x:v>PASS</x:v>
      </x:c>
      <x:c r="G4912" s="10" t="str">
        <x:v>PASS</x:v>
      </x:c>
      <x:c r="H4912" s="10" t="str">
        <x:v>EXECUTED</x:v>
      </x:c>
      <x:c r="I4912" s="10" t="str">
        <x:v>PARSED</x:v>
      </x:c>
      <x:c r="J4912" s="10" t="str">
        <x:v>SINGLESHOT_CAPTURED_DIAGNOSTIC_PASS</x:v>
      </x:c>
      <x:c r="K4912" s="10" t="str">
        <x:v>4abe52e5600463f287dff00ac894c2c7186b16636668a09cbc09ee7bbf13eb4e</x:v>
      </x:c>
      <x:c r="L4912" s="10" t="str">
        <x:v>historical_three</x:v>
      </x:c>
      <x:c r="M4912" s="10" t="n">
        <x:v>1</x:v>
      </x:c>
      <x:c r="N4912" s="10" t="n">
        <x:v>0</x:v>
      </x:c>
      <x:c r="O4912" s="10" t="n">
        <x:v>0</x:v>
      </x:c>
      <x:c r="P4912" s="9" t="str">
        <x:f>'CaseReview'!U540</x:f>
        <x:v>PASS</x:v>
      </x:c>
      <x:c r="Q4912" s="9" t="n">
        <x:f>IF(AND(T4912=1,G4912=P4912),1,0)</x:f>
        <x:v>1</x:v>
      </x:c>
      <x:c r="R4912" s="9" t="n">
        <x:f>IF(AND(T4912=1,G4912="PASS",P4912="FAIL"),1,0)</x:f>
        <x:v>0</x:v>
      </x:c>
      <x:c r="S4912" s="9" t="n">
        <x:f>IF(AND(T4912=1,G4912="FAIL",P4912="PASS"),1,0)</x:f>
        <x:v>0</x:v>
      </x:c>
      <x:c r="T4912" s="9" t="n">
        <x:v>1</x:v>
      </x:c>
      <x:c r="U4912" s="9" t="n">
        <x:v>7</x:v>
      </x:c>
      <x:c r="V4912" s="9" t="str">
        <x:v>MVP/SHACL_GENERATION_PIPELINE/experiments/LUNA_CONTEXTUAL_SINGLESHOT/RUN_01/runs/RUN-IMO-006-20260831T145525412280Z/artifacts/attempt_01/extracted_shape.ttl</x:v>
      </x:c>
    </x:row>
    <x:row r="4913" ht="22" customHeight="1">
      <x:c r="A4913" s="10" t="str">
        <x:v>SINGLESHOT</x:v>
      </x:c>
      <x:c r="B4913" s="10" t="str">
        <x:v>IMO-007</x:v>
      </x:c>
      <x:c r="C4913" s="10" t="str">
        <x:v>IMO-007-F01</x:v>
      </x:c>
      <x:c r="D4913" s="10" t="str">
        <x:v>RUN_01</x:v>
      </x:c>
      <x:c r="E4913" s="10" t="str">
        <x:v>ORIGINAL_LEDGER</x:v>
      </x:c>
      <x:c r="F4913" s="10" t="str">
        <x:v>FAIL</x:v>
      </x:c>
      <x:c r="G4913" s="10" t="str">
        <x:v>FAIL</x:v>
      </x:c>
      <x:c r="H4913" s="10" t="str">
        <x:v>EXECUTED</x:v>
      </x:c>
      <x:c r="I4913" s="10" t="str">
        <x:v>PARSED</x:v>
      </x:c>
      <x:c r="J4913" s="10" t="str">
        <x:v>SINGLESHOT_CAPTURED_DIAGNOSTIC_PASS</x:v>
      </x:c>
      <x:c r="K4913" s="10" t="str">
        <x:v>a0ed40e7856fdd421e668067518b3d76324fb64636db5c0d90639080face23b8</x:v>
      </x:c>
      <x:c r="L4913" s="10" t="str">
        <x:v>historical_three</x:v>
      </x:c>
      <x:c r="M4913" s="10" t="n">
        <x:v>1</x:v>
      </x:c>
      <x:c r="N4913" s="10" t="n">
        <x:v>0</x:v>
      </x:c>
      <x:c r="O4913" s="10" t="n">
        <x:v>0</x:v>
      </x:c>
      <x:c r="P4913" s="9" t="str">
        <x:f>'CaseReview'!U541</x:f>
        <x:v>FAIL</x:v>
      </x:c>
      <x:c r="Q4913" s="9" t="n">
        <x:f>IF(AND(T4913=1,G4913=P4913),1,0)</x:f>
        <x:v>1</x:v>
      </x:c>
      <x:c r="R4913" s="9" t="n">
        <x:f>IF(AND(T4913=1,G4913="PASS",P4913="FAIL"),1,0)</x:f>
        <x:v>0</x:v>
      </x:c>
      <x:c r="S4913" s="9" t="n">
        <x:f>IF(AND(T4913=1,G4913="FAIL",P4913="PASS"),1,0)</x:f>
        <x:v>0</x:v>
      </x:c>
      <x:c r="T4913" s="9" t="n">
        <x:v>1</x:v>
      </x:c>
      <x:c r="U4913" s="9" t="n">
        <x:v>7</x:v>
      </x:c>
      <x:c r="V4913" s="9" t="str">
        <x:v>MVP/SHACL_GENERATION_PIPELINE/experiments/LUNA_CONTEXTUAL_SINGLESHOT/RUN_01/runs/RUN-IMO-007-20260831T145600110644Z/artifacts/attempt_01/extracted_shape.ttl</x:v>
      </x:c>
    </x:row>
    <x:row r="4914" ht="22" customHeight="1">
      <x:c r="A4914" s="10" t="str">
        <x:v>SINGLESHOT</x:v>
      </x:c>
      <x:c r="B4914" s="10" t="str">
        <x:v>IMO-007</x:v>
      </x:c>
      <x:c r="C4914" s="10" t="str">
        <x:v>IMO-007-F02</x:v>
      </x:c>
      <x:c r="D4914" s="10" t="str">
        <x:v>RUN_01</x:v>
      </x:c>
      <x:c r="E4914" s="10" t="str">
        <x:v>ORIGINAL_LEDGER</x:v>
      </x:c>
      <x:c r="F4914" s="10" t="str">
        <x:v>FAIL</x:v>
      </x:c>
      <x:c r="G4914" s="10" t="str">
        <x:v>FAIL</x:v>
      </x:c>
      <x:c r="H4914" s="10" t="str">
        <x:v>EXECUTED</x:v>
      </x:c>
      <x:c r="I4914" s="10" t="str">
        <x:v>PARSED</x:v>
      </x:c>
      <x:c r="J4914" s="10" t="str">
        <x:v>SINGLESHOT_CAPTURED_DIAGNOSTIC_PASS</x:v>
      </x:c>
      <x:c r="K4914" s="10" t="str">
        <x:v>a0ed40e7856fdd421e668067518b3d76324fb64636db5c0d90639080face23b8</x:v>
      </x:c>
      <x:c r="L4914" s="10" t="str">
        <x:v>historical_three</x:v>
      </x:c>
      <x:c r="M4914" s="10" t="n">
        <x:v>1</x:v>
      </x:c>
      <x:c r="N4914" s="10" t="n">
        <x:v>0</x:v>
      </x:c>
      <x:c r="O4914" s="10" t="n">
        <x:v>0</x:v>
      </x:c>
      <x:c r="P4914" s="9" t="str">
        <x:f>'CaseReview'!U542</x:f>
        <x:v>FAIL</x:v>
      </x:c>
      <x:c r="Q4914" s="9" t="n">
        <x:f>IF(AND(T4914=1,G4914=P4914),1,0)</x:f>
        <x:v>1</x:v>
      </x:c>
      <x:c r="R4914" s="9" t="n">
        <x:f>IF(AND(T4914=1,G4914="PASS",P4914="FAIL"),1,0)</x:f>
        <x:v>0</x:v>
      </x:c>
      <x:c r="S4914" s="9" t="n">
        <x:f>IF(AND(T4914=1,G4914="FAIL",P4914="PASS"),1,0)</x:f>
        <x:v>0</x:v>
      </x:c>
      <x:c r="T4914" s="9" t="n">
        <x:v>1</x:v>
      </x:c>
      <x:c r="U4914" s="9" t="n">
        <x:v>7</x:v>
      </x:c>
      <x:c r="V4914" s="9" t="str">
        <x:v>MVP/SHACL_GENERATION_PIPELINE/experiments/LUNA_CONTEXTUAL_SINGLESHOT/RUN_01/runs/RUN-IMO-007-20260831T145600110644Z/artifacts/attempt_01/extracted_shape.ttl</x:v>
      </x:c>
    </x:row>
    <x:row r="4915" ht="22" customHeight="1">
      <x:c r="A4915" s="10" t="str">
        <x:v>SINGLESHOT</x:v>
      </x:c>
      <x:c r="B4915" s="10" t="str">
        <x:v>IMO-007</x:v>
      </x:c>
      <x:c r="C4915" s="10" t="str">
        <x:v>IMO-007-F03</x:v>
      </x:c>
      <x:c r="D4915" s="10" t="str">
        <x:v>RUN_01</x:v>
      </x:c>
      <x:c r="E4915" s="10" t="str">
        <x:v>ORIGINAL_LEDGER</x:v>
      </x:c>
      <x:c r="F4915" s="10" t="str">
        <x:v>FAIL</x:v>
      </x:c>
      <x:c r="G4915" s="10" t="str">
        <x:v>FAIL</x:v>
      </x:c>
      <x:c r="H4915" s="10" t="str">
        <x:v>EXECUTED</x:v>
      </x:c>
      <x:c r="I4915" s="10" t="str">
        <x:v>PARSED</x:v>
      </x:c>
      <x:c r="J4915" s="10" t="str">
        <x:v>SINGLESHOT_CAPTURED_DIAGNOSTIC_PASS</x:v>
      </x:c>
      <x:c r="K4915" s="10" t="str">
        <x:v>a0ed40e7856fdd421e668067518b3d76324fb64636db5c0d90639080face23b8</x:v>
      </x:c>
      <x:c r="L4915" s="10" t="str">
        <x:v>historical_three</x:v>
      </x:c>
      <x:c r="M4915" s="10" t="n">
        <x:v>1</x:v>
      </x:c>
      <x:c r="N4915" s="10" t="n">
        <x:v>0</x:v>
      </x:c>
      <x:c r="O4915" s="10" t="n">
        <x:v>0</x:v>
      </x:c>
      <x:c r="P4915" s="9" t="str">
        <x:f>'CaseReview'!U543</x:f>
        <x:v>FAIL</x:v>
      </x:c>
      <x:c r="Q4915" s="9" t="n">
        <x:f>IF(AND(T4915=1,G4915=P4915),1,0)</x:f>
        <x:v>1</x:v>
      </x:c>
      <x:c r="R4915" s="9" t="n">
        <x:f>IF(AND(T4915=1,G4915="PASS",P4915="FAIL"),1,0)</x:f>
        <x:v>0</x:v>
      </x:c>
      <x:c r="S4915" s="9" t="n">
        <x:f>IF(AND(T4915=1,G4915="FAIL",P4915="PASS"),1,0)</x:f>
        <x:v>0</x:v>
      </x:c>
      <x:c r="T4915" s="9" t="n">
        <x:v>1</x:v>
      </x:c>
      <x:c r="U4915" s="9" t="n">
        <x:v>7</x:v>
      </x:c>
      <x:c r="V4915" s="9" t="str">
        <x:v>MVP/SHACL_GENERATION_PIPELINE/experiments/LUNA_CONTEXTUAL_SINGLESHOT/RUN_01/runs/RUN-IMO-007-20260831T145600110644Z/artifacts/attempt_01/extracted_shape.ttl</x:v>
      </x:c>
    </x:row>
    <x:row r="4916" ht="22" customHeight="1">
      <x:c r="A4916" s="10" t="str">
        <x:v>SINGLESHOT</x:v>
      </x:c>
      <x:c r="B4916" s="10" t="str">
        <x:v>IMO-007</x:v>
      </x:c>
      <x:c r="C4916" s="10" t="str">
        <x:v>IMO-007-F04</x:v>
      </x:c>
      <x:c r="D4916" s="10" t="str">
        <x:v>RUN_01</x:v>
      </x:c>
      <x:c r="E4916" s="10" t="str">
        <x:v>ORIGINAL_LEDGER</x:v>
      </x:c>
      <x:c r="F4916" s="10" t="str">
        <x:v>FAIL</x:v>
      </x:c>
      <x:c r="G4916" s="10" t="str">
        <x:v>FAIL</x:v>
      </x:c>
      <x:c r="H4916" s="10" t="str">
        <x:v>EXECUTED</x:v>
      </x:c>
      <x:c r="I4916" s="10" t="str">
        <x:v>PARSED</x:v>
      </x:c>
      <x:c r="J4916" s="10" t="str">
        <x:v>SINGLESHOT_CAPTURED_DIAGNOSTIC_PASS</x:v>
      </x:c>
      <x:c r="K4916" s="10" t="str">
        <x:v>a0ed40e7856fdd421e668067518b3d76324fb64636db5c0d90639080face23b8</x:v>
      </x:c>
      <x:c r="L4916" s="10" t="str">
        <x:v>historical_three</x:v>
      </x:c>
      <x:c r="M4916" s="10" t="n">
        <x:v>1</x:v>
      </x:c>
      <x:c r="N4916" s="10" t="n">
        <x:v>0</x:v>
      </x:c>
      <x:c r="O4916" s="10" t="n">
        <x:v>0</x:v>
      </x:c>
      <x:c r="P4916" s="9" t="str">
        <x:f>'CaseReview'!U544</x:f>
        <x:v>FAIL</x:v>
      </x:c>
      <x:c r="Q4916" s="9" t="n">
        <x:f>IF(AND(T4916=1,G4916=P4916),1,0)</x:f>
        <x:v>1</x:v>
      </x:c>
      <x:c r="R4916" s="9" t="n">
        <x:f>IF(AND(T4916=1,G4916="PASS",P4916="FAIL"),1,0)</x:f>
        <x:v>0</x:v>
      </x:c>
      <x:c r="S4916" s="9" t="n">
        <x:f>IF(AND(T4916=1,G4916="FAIL",P4916="PASS"),1,0)</x:f>
        <x:v>0</x:v>
      </x:c>
      <x:c r="T4916" s="9" t="n">
        <x:v>1</x:v>
      </x:c>
      <x:c r="U4916" s="9" t="n">
        <x:v>7</x:v>
      </x:c>
      <x:c r="V4916" s="9" t="str">
        <x:v>MVP/SHACL_GENERATION_PIPELINE/experiments/LUNA_CONTEXTUAL_SINGLESHOT/RUN_01/runs/RUN-IMO-007-20260831T145600110644Z/artifacts/attempt_01/extracted_shape.ttl</x:v>
      </x:c>
    </x:row>
    <x:row r="4917" ht="22" customHeight="1">
      <x:c r="A4917" s="10" t="str">
        <x:v>SINGLESHOT</x:v>
      </x:c>
      <x:c r="B4917" s="10" t="str">
        <x:v>IMO-007</x:v>
      </x:c>
      <x:c r="C4917" s="10" t="str">
        <x:v>IMO-007-P01</x:v>
      </x:c>
      <x:c r="D4917" s="10" t="str">
        <x:v>RUN_01</x:v>
      </x:c>
      <x:c r="E4917" s="10" t="str">
        <x:v>ORIGINAL_LEDGER</x:v>
      </x:c>
      <x:c r="F4917" s="10" t="str">
        <x:v>PASS</x:v>
      </x:c>
      <x:c r="G4917" s="10" t="str">
        <x:v>FAIL</x:v>
      </x:c>
      <x:c r="H4917" s="10" t="str">
        <x:v>EXECUTED</x:v>
      </x:c>
      <x:c r="I4917" s="10" t="str">
        <x:v>PARSED</x:v>
      </x:c>
      <x:c r="J4917" s="10" t="str">
        <x:v>SINGLESHOT_CAPTURED_DIAGNOSTIC_PASS</x:v>
      </x:c>
      <x:c r="K4917" s="10" t="str">
        <x:v>a0ed40e7856fdd421e668067518b3d76324fb64636db5c0d90639080face23b8</x:v>
      </x:c>
      <x:c r="L4917" s="10" t="str">
        <x:v>historical_three</x:v>
      </x:c>
      <x:c r="M4917" s="10" t="n">
        <x:v>0</x:v>
      </x:c>
      <x:c r="N4917" s="10" t="n">
        <x:v>0</x:v>
      </x:c>
      <x:c r="O4917" s="10" t="n">
        <x:v>1</x:v>
      </x:c>
      <x:c r="P4917" s="9" t="str">
        <x:f>'CaseReview'!U545</x:f>
        <x:v>PASS</x:v>
      </x:c>
      <x:c r="Q4917" s="9" t="n">
        <x:f>IF(AND(T4917=1,G4917=P4917),1,0)</x:f>
        <x:v>0</x:v>
      </x:c>
      <x:c r="R4917" s="9" t="n">
        <x:f>IF(AND(T4917=1,G4917="PASS",P4917="FAIL"),1,0)</x:f>
        <x:v>0</x:v>
      </x:c>
      <x:c r="S4917" s="9" t="n">
        <x:f>IF(AND(T4917=1,G4917="FAIL",P4917="PASS"),1,0)</x:f>
        <x:v>1</x:v>
      </x:c>
      <x:c r="T4917" s="9" t="n">
        <x:v>1</x:v>
      </x:c>
      <x:c r="U4917" s="9" t="n">
        <x:v>7</x:v>
      </x:c>
      <x:c r="V4917" s="9" t="str">
        <x:v>MVP/SHACL_GENERATION_PIPELINE/experiments/LUNA_CONTEXTUAL_SINGLESHOT/RUN_01/runs/RUN-IMO-007-20260831T145600110644Z/artifacts/attempt_01/extracted_shape.ttl</x:v>
      </x:c>
    </x:row>
    <x:row r="4918" ht="22" customHeight="1">
      <x:c r="A4918" s="10" t="str">
        <x:v>SINGLESHOT</x:v>
      </x:c>
      <x:c r="B4918" s="10" t="str">
        <x:v>IMO-007</x:v>
      </x:c>
      <x:c r="C4918" s="10" t="str">
        <x:v>IMO-007-P02</x:v>
      </x:c>
      <x:c r="D4918" s="10" t="str">
        <x:v>RUN_01</x:v>
      </x:c>
      <x:c r="E4918" s="10" t="str">
        <x:v>ORIGINAL_LEDGER</x:v>
      </x:c>
      <x:c r="F4918" s="10" t="str">
        <x:v>PASS</x:v>
      </x:c>
      <x:c r="G4918" s="10" t="str">
        <x:v>FAIL</x:v>
      </x:c>
      <x:c r="H4918" s="10" t="str">
        <x:v>EXECUTED</x:v>
      </x:c>
      <x:c r="I4918" s="10" t="str">
        <x:v>PARSED</x:v>
      </x:c>
      <x:c r="J4918" s="10" t="str">
        <x:v>SINGLESHOT_CAPTURED_DIAGNOSTIC_PASS</x:v>
      </x:c>
      <x:c r="K4918" s="10" t="str">
        <x:v>a0ed40e7856fdd421e668067518b3d76324fb64636db5c0d90639080face23b8</x:v>
      </x:c>
      <x:c r="L4918" s="10" t="str">
        <x:v>historical_three</x:v>
      </x:c>
      <x:c r="M4918" s="10" t="n">
        <x:v>0</x:v>
      </x:c>
      <x:c r="N4918" s="10" t="n">
        <x:v>0</x:v>
      </x:c>
      <x:c r="O4918" s="10" t="n">
        <x:v>1</x:v>
      </x:c>
      <x:c r="P4918" s="9" t="str">
        <x:f>'CaseReview'!U546</x:f>
        <x:v>PASS</x:v>
      </x:c>
      <x:c r="Q4918" s="9" t="n">
        <x:f>IF(AND(T4918=1,G4918=P4918),1,0)</x:f>
        <x:v>0</x:v>
      </x:c>
      <x:c r="R4918" s="9" t="n">
        <x:f>IF(AND(T4918=1,G4918="PASS",P4918="FAIL"),1,0)</x:f>
        <x:v>0</x:v>
      </x:c>
      <x:c r="S4918" s="9" t="n">
        <x:f>IF(AND(T4918=1,G4918="FAIL",P4918="PASS"),1,0)</x:f>
        <x:v>1</x:v>
      </x:c>
      <x:c r="T4918" s="9" t="n">
        <x:v>1</x:v>
      </x:c>
      <x:c r="U4918" s="9" t="n">
        <x:v>7</x:v>
      </x:c>
      <x:c r="V4918" s="9" t="str">
        <x:v>MVP/SHACL_GENERATION_PIPELINE/experiments/LUNA_CONTEXTUAL_SINGLESHOT/RUN_01/runs/RUN-IMO-007-20260831T145600110644Z/artifacts/attempt_01/extracted_shape.ttl</x:v>
      </x:c>
    </x:row>
    <x:row r="4919" ht="22" customHeight="1">
      <x:c r="A4919" s="10" t="str">
        <x:v>SINGLESHOT</x:v>
      </x:c>
      <x:c r="B4919" s="10" t="str">
        <x:v>IMO-007</x:v>
      </x:c>
      <x:c r="C4919" s="10" t="str">
        <x:v>IMO-007-P03</x:v>
      </x:c>
      <x:c r="D4919" s="10" t="str">
        <x:v>RUN_01</x:v>
      </x:c>
      <x:c r="E4919" s="10" t="str">
        <x:v>ORIGINAL_LEDGER</x:v>
      </x:c>
      <x:c r="F4919" s="10" t="str">
        <x:v>PASS</x:v>
      </x:c>
      <x:c r="G4919" s="10" t="str">
        <x:v>PASS</x:v>
      </x:c>
      <x:c r="H4919" s="10" t="str">
        <x:v>EXECUTED</x:v>
      </x:c>
      <x:c r="I4919" s="10" t="str">
        <x:v>PARSED</x:v>
      </x:c>
      <x:c r="J4919" s="10" t="str">
        <x:v>SINGLESHOT_CAPTURED_DIAGNOSTIC_PASS</x:v>
      </x:c>
      <x:c r="K4919" s="10" t="str">
        <x:v>a0ed40e7856fdd421e668067518b3d76324fb64636db5c0d90639080face23b8</x:v>
      </x:c>
      <x:c r="L4919" s="10" t="str">
        <x:v>historical_three</x:v>
      </x:c>
      <x:c r="M4919" s="10" t="n">
        <x:v>1</x:v>
      </x:c>
      <x:c r="N4919" s="10" t="n">
        <x:v>0</x:v>
      </x:c>
      <x:c r="O4919" s="10" t="n">
        <x:v>0</x:v>
      </x:c>
      <x:c r="P4919" s="9" t="str">
        <x:f>'CaseReview'!U547</x:f>
        <x:v>PASS</x:v>
      </x:c>
      <x:c r="Q4919" s="9" t="n">
        <x:f>IF(AND(T4919=1,G4919=P4919),1,0)</x:f>
        <x:v>1</x:v>
      </x:c>
      <x:c r="R4919" s="9" t="n">
        <x:f>IF(AND(T4919=1,G4919="PASS",P4919="FAIL"),1,0)</x:f>
        <x:v>0</x:v>
      </x:c>
      <x:c r="S4919" s="9" t="n">
        <x:f>IF(AND(T4919=1,G4919="FAIL",P4919="PASS"),1,0)</x:f>
        <x:v>0</x:v>
      </x:c>
      <x:c r="T4919" s="9" t="n">
        <x:v>1</x:v>
      </x:c>
      <x:c r="U4919" s="9" t="n">
        <x:v>7</x:v>
      </x:c>
      <x:c r="V4919" s="9" t="str">
        <x:v>MVP/SHACL_GENERATION_PIPELINE/experiments/LUNA_CONTEXTUAL_SINGLESHOT/RUN_01/runs/RUN-IMO-007-20260831T145600110644Z/artifacts/attempt_01/extracted_shape.ttl</x:v>
      </x:c>
    </x:row>
    <x:row r="4920" ht="22" customHeight="1">
      <x:c r="A4920" s="10" t="str">
        <x:v>SINGLESHOT</x:v>
      </x:c>
      <x:c r="B4920" s="10" t="str">
        <x:v>IMO-008</x:v>
      </x:c>
      <x:c r="C4920" s="10" t="str">
        <x:v>IMO-008-F01</x:v>
      </x:c>
      <x:c r="D4920" s="10" t="str">
        <x:v>RUN_01</x:v>
      </x:c>
      <x:c r="E4920" s="10" t="str">
        <x:v>ORIGINAL_LEDGER</x:v>
      </x:c>
      <x:c r="F4920" s="10" t="str">
        <x:v>FAIL</x:v>
      </x:c>
      <x:c r="G4920" s="10" t="str">
        <x:v>FAIL</x:v>
      </x:c>
      <x:c r="H4920" s="10" t="str">
        <x:v>EXECUTED</x:v>
      </x:c>
      <x:c r="I4920" s="10" t="str">
        <x:v>PARSED</x:v>
      </x:c>
      <x:c r="J4920" s="10" t="str">
        <x:v>SINGLESHOT_CAPTURED_DIAGNOSTIC_PASS</x:v>
      </x:c>
      <x:c r="K4920" s="10" t="str">
        <x:v>b04d78ec6b0f77f0f2ea7ca257d2791c50879a4596bf31e6b20df233a6e6d85c</x:v>
      </x:c>
      <x:c r="L4920" s="10" t="str">
        <x:v>historical_three</x:v>
      </x:c>
      <x:c r="M4920" s="10" t="n">
        <x:v>1</x:v>
      </x:c>
      <x:c r="N4920" s="10" t="n">
        <x:v>0</x:v>
      </x:c>
      <x:c r="O4920" s="10" t="n">
        <x:v>0</x:v>
      </x:c>
      <x:c r="P4920" s="9" t="str">
        <x:f>'CaseReview'!U548</x:f>
        <x:v>FAIL</x:v>
      </x:c>
      <x:c r="Q4920" s="9" t="n">
        <x:f>IF(AND(T4920=1,G4920=P4920),1,0)</x:f>
        <x:v>1</x:v>
      </x:c>
      <x:c r="R4920" s="9" t="n">
        <x:f>IF(AND(T4920=1,G4920="PASS",P4920="FAIL"),1,0)</x:f>
        <x:v>0</x:v>
      </x:c>
      <x:c r="S4920" s="9" t="n">
        <x:f>IF(AND(T4920=1,G4920="FAIL",P4920="PASS"),1,0)</x:f>
        <x:v>0</x:v>
      </x:c>
      <x:c r="T4920" s="9" t="n">
        <x:v>1</x:v>
      </x:c>
      <x:c r="U4920" s="9" t="n">
        <x:v>7</x:v>
      </x:c>
      <x:c r="V4920" s="9" t="str">
        <x:v>MVP/SHACL_GENERATION_PIPELINE/experiments/LUNA_CONTEXTUAL_SINGLESHOT/RUN_01/runs/RUN-IMO-008-20260831T145636331099Z/artifacts/attempt_01/extracted_shape.ttl</x:v>
      </x:c>
    </x:row>
    <x:row r="4921" ht="22" customHeight="1">
      <x:c r="A4921" s="10" t="str">
        <x:v>SINGLESHOT</x:v>
      </x:c>
      <x:c r="B4921" s="10" t="str">
        <x:v>IMO-008</x:v>
      </x:c>
      <x:c r="C4921" s="10" t="str">
        <x:v>IMO-008-F02</x:v>
      </x:c>
      <x:c r="D4921" s="10" t="str">
        <x:v>RUN_01</x:v>
      </x:c>
      <x:c r="E4921" s="10" t="str">
        <x:v>ORIGINAL_LEDGER</x:v>
      </x:c>
      <x:c r="F4921" s="10" t="str">
        <x:v>FAIL</x:v>
      </x:c>
      <x:c r="G4921" s="10" t="str">
        <x:v>FAIL</x:v>
      </x:c>
      <x:c r="H4921" s="10" t="str">
        <x:v>EXECUTED</x:v>
      </x:c>
      <x:c r="I4921" s="10" t="str">
        <x:v>PARSED</x:v>
      </x:c>
      <x:c r="J4921" s="10" t="str">
        <x:v>SINGLESHOT_CAPTURED_DIAGNOSTIC_PASS</x:v>
      </x:c>
      <x:c r="K4921" s="10" t="str">
        <x:v>b04d78ec6b0f77f0f2ea7ca257d2791c50879a4596bf31e6b20df233a6e6d85c</x:v>
      </x:c>
      <x:c r="L4921" s="10" t="str">
        <x:v>historical_three</x:v>
      </x:c>
      <x:c r="M4921" s="10" t="n">
        <x:v>1</x:v>
      </x:c>
      <x:c r="N4921" s="10" t="n">
        <x:v>0</x:v>
      </x:c>
      <x:c r="O4921" s="10" t="n">
        <x:v>0</x:v>
      </x:c>
      <x:c r="P4921" s="9" t="str">
        <x:f>'CaseReview'!U549</x:f>
        <x:v>FAIL</x:v>
      </x:c>
      <x:c r="Q4921" s="9" t="n">
        <x:f>IF(AND(T4921=1,G4921=P4921),1,0)</x:f>
        <x:v>1</x:v>
      </x:c>
      <x:c r="R4921" s="9" t="n">
        <x:f>IF(AND(T4921=1,G4921="PASS",P4921="FAIL"),1,0)</x:f>
        <x:v>0</x:v>
      </x:c>
      <x:c r="S4921" s="9" t="n">
        <x:f>IF(AND(T4921=1,G4921="FAIL",P4921="PASS"),1,0)</x:f>
        <x:v>0</x:v>
      </x:c>
      <x:c r="T4921" s="9" t="n">
        <x:v>1</x:v>
      </x:c>
      <x:c r="U4921" s="9" t="n">
        <x:v>7</x:v>
      </x:c>
      <x:c r="V4921" s="9" t="str">
        <x:v>MVP/SHACL_GENERATION_PIPELINE/experiments/LUNA_CONTEXTUAL_SINGLESHOT/RUN_01/runs/RUN-IMO-008-20260831T145636331099Z/artifacts/attempt_01/extracted_shape.ttl</x:v>
      </x:c>
    </x:row>
    <x:row r="4922" ht="22" customHeight="1">
      <x:c r="A4922" s="10" t="str">
        <x:v>SINGLESHOT</x:v>
      </x:c>
      <x:c r="B4922" s="10" t="str">
        <x:v>IMO-008</x:v>
      </x:c>
      <x:c r="C4922" s="10" t="str">
        <x:v>IMO-008-F03</x:v>
      </x:c>
      <x:c r="D4922" s="10" t="str">
        <x:v>RUN_01</x:v>
      </x:c>
      <x:c r="E4922" s="10" t="str">
        <x:v>ORIGINAL_LEDGER</x:v>
      </x:c>
      <x:c r="F4922" s="10" t="str">
        <x:v>FAIL</x:v>
      </x:c>
      <x:c r="G4922" s="10" t="str">
        <x:v>FAIL</x:v>
      </x:c>
      <x:c r="H4922" s="10" t="str">
        <x:v>EXECUTED</x:v>
      </x:c>
      <x:c r="I4922" s="10" t="str">
        <x:v>PARSED</x:v>
      </x:c>
      <x:c r="J4922" s="10" t="str">
        <x:v>SINGLESHOT_CAPTURED_DIAGNOSTIC_PASS</x:v>
      </x:c>
      <x:c r="K4922" s="10" t="str">
        <x:v>b04d78ec6b0f77f0f2ea7ca257d2791c50879a4596bf31e6b20df233a6e6d85c</x:v>
      </x:c>
      <x:c r="L4922" s="10" t="str">
        <x:v>historical_three</x:v>
      </x:c>
      <x:c r="M4922" s="10" t="n">
        <x:v>1</x:v>
      </x:c>
      <x:c r="N4922" s="10" t="n">
        <x:v>0</x:v>
      </x:c>
      <x:c r="O4922" s="10" t="n">
        <x:v>0</x:v>
      </x:c>
      <x:c r="P4922" s="9" t="str">
        <x:f>'CaseReview'!U550</x:f>
        <x:v>FAIL</x:v>
      </x:c>
      <x:c r="Q4922" s="9" t="n">
        <x:f>IF(AND(T4922=1,G4922=P4922),1,0)</x:f>
        <x:v>1</x:v>
      </x:c>
      <x:c r="R4922" s="9" t="n">
        <x:f>IF(AND(T4922=1,G4922="PASS",P4922="FAIL"),1,0)</x:f>
        <x:v>0</x:v>
      </x:c>
      <x:c r="S4922" s="9" t="n">
        <x:f>IF(AND(T4922=1,G4922="FAIL",P4922="PASS"),1,0)</x:f>
        <x:v>0</x:v>
      </x:c>
      <x:c r="T4922" s="9" t="n">
        <x:v>1</x:v>
      </x:c>
      <x:c r="U4922" s="9" t="n">
        <x:v>7</x:v>
      </x:c>
      <x:c r="V4922" s="9" t="str">
        <x:v>MVP/SHACL_GENERATION_PIPELINE/experiments/LUNA_CONTEXTUAL_SINGLESHOT/RUN_01/runs/RUN-IMO-008-20260831T145636331099Z/artifacts/attempt_01/extracted_shape.ttl</x:v>
      </x:c>
    </x:row>
    <x:row r="4923" ht="22" customHeight="1">
      <x:c r="A4923" s="10" t="str">
        <x:v>SINGLESHOT</x:v>
      </x:c>
      <x:c r="B4923" s="10" t="str">
        <x:v>IMO-008</x:v>
      </x:c>
      <x:c r="C4923" s="10" t="str">
        <x:v>IMO-008-P01</x:v>
      </x:c>
      <x:c r="D4923" s="10" t="str">
        <x:v>RUN_01</x:v>
      </x:c>
      <x:c r="E4923" s="10" t="str">
        <x:v>ORIGINAL_LEDGER</x:v>
      </x:c>
      <x:c r="F4923" s="10" t="str">
        <x:v>PASS</x:v>
      </x:c>
      <x:c r="G4923" s="10" t="str">
        <x:v>PASS</x:v>
      </x:c>
      <x:c r="H4923" s="10" t="str">
        <x:v>EXECUTED</x:v>
      </x:c>
      <x:c r="I4923" s="10" t="str">
        <x:v>PARSED</x:v>
      </x:c>
      <x:c r="J4923" s="10" t="str">
        <x:v>SINGLESHOT_CAPTURED_DIAGNOSTIC_PASS</x:v>
      </x:c>
      <x:c r="K4923" s="10" t="str">
        <x:v>b04d78ec6b0f77f0f2ea7ca257d2791c50879a4596bf31e6b20df233a6e6d85c</x:v>
      </x:c>
      <x:c r="L4923" s="10" t="str">
        <x:v>historical_three</x:v>
      </x:c>
      <x:c r="M4923" s="10" t="n">
        <x:v>1</x:v>
      </x:c>
      <x:c r="N4923" s="10" t="n">
        <x:v>0</x:v>
      </x:c>
      <x:c r="O4923" s="10" t="n">
        <x:v>0</x:v>
      </x:c>
      <x:c r="P4923" s="9" t="str">
        <x:f>'CaseReview'!U551</x:f>
        <x:v>PASS</x:v>
      </x:c>
      <x:c r="Q4923" s="9" t="n">
        <x:f>IF(AND(T4923=1,G4923=P4923),1,0)</x:f>
        <x:v>1</x:v>
      </x:c>
      <x:c r="R4923" s="9" t="n">
        <x:f>IF(AND(T4923=1,G4923="PASS",P4923="FAIL"),1,0)</x:f>
        <x:v>0</x:v>
      </x:c>
      <x:c r="S4923" s="9" t="n">
        <x:f>IF(AND(T4923=1,G4923="FAIL",P4923="PASS"),1,0)</x:f>
        <x:v>0</x:v>
      </x:c>
      <x:c r="T4923" s="9" t="n">
        <x:v>1</x:v>
      </x:c>
      <x:c r="U4923" s="9" t="n">
        <x:v>7</x:v>
      </x:c>
      <x:c r="V4923" s="9" t="str">
        <x:v>MVP/SHACL_GENERATION_PIPELINE/experiments/LUNA_CONTEXTUAL_SINGLESHOT/RUN_01/runs/RUN-IMO-008-20260831T145636331099Z/artifacts/attempt_01/extracted_shape.ttl</x:v>
      </x:c>
    </x:row>
    <x:row r="4924" ht="22" customHeight="1">
      <x:c r="A4924" s="10" t="str">
        <x:v>SINGLESHOT</x:v>
      </x:c>
      <x:c r="B4924" s="10" t="str">
        <x:v>IMO-008</x:v>
      </x:c>
      <x:c r="C4924" s="10" t="str">
        <x:v>IMO-008-P02</x:v>
      </x:c>
      <x:c r="D4924" s="10" t="str">
        <x:v>RUN_01</x:v>
      </x:c>
      <x:c r="E4924" s="10" t="str">
        <x:v>ORIGINAL_LEDGER</x:v>
      </x:c>
      <x:c r="F4924" s="10" t="str">
        <x:v>PASS</x:v>
      </x:c>
      <x:c r="G4924" s="10" t="str">
        <x:v>PASS</x:v>
      </x:c>
      <x:c r="H4924" s="10" t="str">
        <x:v>EXECUTED</x:v>
      </x:c>
      <x:c r="I4924" s="10" t="str">
        <x:v>PARSED</x:v>
      </x:c>
      <x:c r="J4924" s="10" t="str">
        <x:v>SINGLESHOT_CAPTURED_DIAGNOSTIC_PASS</x:v>
      </x:c>
      <x:c r="K4924" s="10" t="str">
        <x:v>b04d78ec6b0f77f0f2ea7ca257d2791c50879a4596bf31e6b20df233a6e6d85c</x:v>
      </x:c>
      <x:c r="L4924" s="10" t="str">
        <x:v>historical_three</x:v>
      </x:c>
      <x:c r="M4924" s="10" t="n">
        <x:v>1</x:v>
      </x:c>
      <x:c r="N4924" s="10" t="n">
        <x:v>0</x:v>
      </x:c>
      <x:c r="O4924" s="10" t="n">
        <x:v>0</x:v>
      </x:c>
      <x:c r="P4924" s="9" t="str">
        <x:f>'CaseReview'!U552</x:f>
        <x:v>PASS</x:v>
      </x:c>
      <x:c r="Q4924" s="9" t="n">
        <x:f>IF(AND(T4924=1,G4924=P4924),1,0)</x:f>
        <x:v>1</x:v>
      </x:c>
      <x:c r="R4924" s="9" t="n">
        <x:f>IF(AND(T4924=1,G4924="PASS",P4924="FAIL"),1,0)</x:f>
        <x:v>0</x:v>
      </x:c>
      <x:c r="S4924" s="9" t="n">
        <x:f>IF(AND(T4924=1,G4924="FAIL",P4924="PASS"),1,0)</x:f>
        <x:v>0</x:v>
      </x:c>
      <x:c r="T4924" s="9" t="n">
        <x:v>1</x:v>
      </x:c>
      <x:c r="U4924" s="9" t="n">
        <x:v>7</x:v>
      </x:c>
      <x:c r="V4924" s="9" t="str">
        <x:v>MVP/SHACL_GENERATION_PIPELINE/experiments/LUNA_CONTEXTUAL_SINGLESHOT/RUN_01/runs/RUN-IMO-008-20260831T145636331099Z/artifacts/attempt_01/extracted_shape.ttl</x:v>
      </x:c>
    </x:row>
    <x:row r="4925" ht="22" customHeight="1">
      <x:c r="A4925" s="10" t="str">
        <x:v>SINGLESHOT</x:v>
      </x:c>
      <x:c r="B4925" s="10" t="str">
        <x:v>IMO-008</x:v>
      </x:c>
      <x:c r="C4925" s="10" t="str">
        <x:v>IMO-008-P03</x:v>
      </x:c>
      <x:c r="D4925" s="10" t="str">
        <x:v>RUN_01</x:v>
      </x:c>
      <x:c r="E4925" s="10" t="str">
        <x:v>ORIGINAL_LEDGER</x:v>
      </x:c>
      <x:c r="F4925" s="10" t="str">
        <x:v>PASS</x:v>
      </x:c>
      <x:c r="G4925" s="10" t="str">
        <x:v>PASS</x:v>
      </x:c>
      <x:c r="H4925" s="10" t="str">
        <x:v>EXECUTED</x:v>
      </x:c>
      <x:c r="I4925" s="10" t="str">
        <x:v>PARSED</x:v>
      </x:c>
      <x:c r="J4925" s="10" t="str">
        <x:v>SINGLESHOT_CAPTURED_DIAGNOSTIC_PASS</x:v>
      </x:c>
      <x:c r="K4925" s="10" t="str">
        <x:v>b04d78ec6b0f77f0f2ea7ca257d2791c50879a4596bf31e6b20df233a6e6d85c</x:v>
      </x:c>
      <x:c r="L4925" s="10" t="str">
        <x:v>historical_three</x:v>
      </x:c>
      <x:c r="M4925" s="10" t="n">
        <x:v>1</x:v>
      </x:c>
      <x:c r="N4925" s="10" t="n">
        <x:v>0</x:v>
      </x:c>
      <x:c r="O4925" s="10" t="n">
        <x:v>0</x:v>
      </x:c>
      <x:c r="P4925" s="9" t="str">
        <x:f>'CaseReview'!U553</x:f>
        <x:v>PASS</x:v>
      </x:c>
      <x:c r="Q4925" s="9" t="n">
        <x:f>IF(AND(T4925=1,G4925=P4925),1,0)</x:f>
        <x:v>1</x:v>
      </x:c>
      <x:c r="R4925" s="9" t="n">
        <x:f>IF(AND(T4925=1,G4925="PASS",P4925="FAIL"),1,0)</x:f>
        <x:v>0</x:v>
      </x:c>
      <x:c r="S4925" s="9" t="n">
        <x:f>IF(AND(T4925=1,G4925="FAIL",P4925="PASS"),1,0)</x:f>
        <x:v>0</x:v>
      </x:c>
      <x:c r="T4925" s="9" t="n">
        <x:v>1</x:v>
      </x:c>
      <x:c r="U4925" s="9" t="n">
        <x:v>7</x:v>
      </x:c>
      <x:c r="V4925" s="9" t="str">
        <x:v>MVP/SHACL_GENERATION_PIPELINE/experiments/LUNA_CONTEXTUAL_SINGLESHOT/RUN_01/runs/RUN-IMO-008-20260831T145636331099Z/artifacts/attempt_01/extracted_shape.ttl</x:v>
      </x:c>
    </x:row>
    <x:row r="4926" ht="22" customHeight="1">
      <x:c r="A4926" s="10" t="str">
        <x:v>SINGLESHOT</x:v>
      </x:c>
      <x:c r="B4926" s="10" t="str">
        <x:v>IMO-008</x:v>
      </x:c>
      <x:c r="C4926" s="10" t="str">
        <x:v>IMO-008-P04</x:v>
      </x:c>
      <x:c r="D4926" s="10" t="str">
        <x:v>RUN_01</x:v>
      </x:c>
      <x:c r="E4926" s="10" t="str">
        <x:v>ORIGINAL_LEDGER</x:v>
      </x:c>
      <x:c r="F4926" s="10" t="str">
        <x:v>PASS</x:v>
      </x:c>
      <x:c r="G4926" s="10" t="str">
        <x:v>PASS</x:v>
      </x:c>
      <x:c r="H4926" s="10" t="str">
        <x:v>EXECUTED</x:v>
      </x:c>
      <x:c r="I4926" s="10" t="str">
        <x:v>PARSED</x:v>
      </x:c>
      <x:c r="J4926" s="10" t="str">
        <x:v>SINGLESHOT_CAPTURED_DIAGNOSTIC_PASS</x:v>
      </x:c>
      <x:c r="K4926" s="10" t="str">
        <x:v>b04d78ec6b0f77f0f2ea7ca257d2791c50879a4596bf31e6b20df233a6e6d85c</x:v>
      </x:c>
      <x:c r="L4926" s="10" t="str">
        <x:v>historical_three</x:v>
      </x:c>
      <x:c r="M4926" s="10" t="n">
        <x:v>1</x:v>
      </x:c>
      <x:c r="N4926" s="10" t="n">
        <x:v>0</x:v>
      </x:c>
      <x:c r="O4926" s="10" t="n">
        <x:v>0</x:v>
      </x:c>
      <x:c r="P4926" s="9" t="str">
        <x:f>'CaseReview'!U554</x:f>
        <x:v>PASS</x:v>
      </x:c>
      <x:c r="Q4926" s="9" t="n">
        <x:f>IF(AND(T4926=1,G4926=P4926),1,0)</x:f>
        <x:v>1</x:v>
      </x:c>
      <x:c r="R4926" s="9" t="n">
        <x:f>IF(AND(T4926=1,G4926="PASS",P4926="FAIL"),1,0)</x:f>
        <x:v>0</x:v>
      </x:c>
      <x:c r="S4926" s="9" t="n">
        <x:f>IF(AND(T4926=1,G4926="FAIL",P4926="PASS"),1,0)</x:f>
        <x:v>0</x:v>
      </x:c>
      <x:c r="T4926" s="9" t="n">
        <x:v>1</x:v>
      </x:c>
      <x:c r="U4926" s="9" t="n">
        <x:v>7</x:v>
      </x:c>
      <x:c r="V4926" s="9" t="str">
        <x:v>MVP/SHACL_GENERATION_PIPELINE/experiments/LUNA_CONTEXTUAL_SINGLESHOT/RUN_01/runs/RUN-IMO-008-20260831T145636331099Z/artifacts/attempt_01/extracted_shape.ttl</x:v>
      </x:c>
    </x:row>
    <x:row r="4927" ht="22" customHeight="1">
      <x:c r="A4927" s="10" t="str">
        <x:v>SINGLESHOT</x:v>
      </x:c>
      <x:c r="B4927" s="10" t="str">
        <x:v>IMO-009</x:v>
      </x:c>
      <x:c r="C4927" s="10" t="str">
        <x:v>IMO-009-F01</x:v>
      </x:c>
      <x:c r="D4927" s="10" t="str">
        <x:v>RUN_01</x:v>
      </x:c>
      <x:c r="E4927" s="10" t="str">
        <x:v>ORIGINAL_LEDGER</x:v>
      </x:c>
      <x:c r="F4927" s="10" t="str">
        <x:v>FAIL</x:v>
      </x:c>
      <x:c r="G4927" s="10" t="str">
        <x:v>FAIL</x:v>
      </x:c>
      <x:c r="H4927" s="10" t="str">
        <x:v>EXECUTED</x:v>
      </x:c>
      <x:c r="I4927" s="10" t="str">
        <x:v>PARSED</x:v>
      </x:c>
      <x:c r="J4927" s="10" t="str">
        <x:v>SINGLESHOT_CAPTURED_DIAGNOSTIC_PASS</x:v>
      </x:c>
      <x:c r="K4927" s="10" t="str">
        <x:v>5de2a51e14cbc070ac847fee34f30286c4ae8b6dc7bc55d5fc6eec1dc1099c9a</x:v>
      </x:c>
      <x:c r="L4927" s="10" t="str">
        <x:v>historical_three</x:v>
      </x:c>
      <x:c r="M4927" s="10" t="n">
        <x:v>1</x:v>
      </x:c>
      <x:c r="N4927" s="10" t="n">
        <x:v>0</x:v>
      </x:c>
      <x:c r="O4927" s="10" t="n">
        <x:v>0</x:v>
      </x:c>
      <x:c r="P4927" s="9" t="str">
        <x:f>'CaseReview'!U555</x:f>
        <x:v>FAIL</x:v>
      </x:c>
      <x:c r="Q4927" s="9" t="n">
        <x:f>IF(AND(T4927=1,G4927=P4927),1,0)</x:f>
        <x:v>1</x:v>
      </x:c>
      <x:c r="R4927" s="9" t="n">
        <x:f>IF(AND(T4927=1,G4927="PASS",P4927="FAIL"),1,0)</x:f>
        <x:v>0</x:v>
      </x:c>
      <x:c r="S4927" s="9" t="n">
        <x:f>IF(AND(T4927=1,G4927="FAIL",P4927="PASS"),1,0)</x:f>
        <x:v>0</x:v>
      </x:c>
      <x:c r="T4927" s="9" t="n">
        <x:v>1</x:v>
      </x:c>
      <x:c r="U4927" s="9" t="n">
        <x:v>7</x:v>
      </x:c>
      <x:c r="V4927" s="9" t="str">
        <x:v>MVP/SHACL_GENERATION_PIPELINE/experiments/LUNA_CONTEXTUAL_SINGLESHOT/RUN_01/runs/RUN-IMO-009-20260831T145738092135Z/artifacts/attempt_01/extracted_shape.ttl</x:v>
      </x:c>
    </x:row>
    <x:row r="4928" ht="22" customHeight="1">
      <x:c r="A4928" s="10" t="str">
        <x:v>SINGLESHOT</x:v>
      </x:c>
      <x:c r="B4928" s="10" t="str">
        <x:v>IMO-009</x:v>
      </x:c>
      <x:c r="C4928" s="10" t="str">
        <x:v>IMO-009-F02</x:v>
      </x:c>
      <x:c r="D4928" s="10" t="str">
        <x:v>RUN_01</x:v>
      </x:c>
      <x:c r="E4928" s="10" t="str">
        <x:v>ORIGINAL_LEDGER</x:v>
      </x:c>
      <x:c r="F4928" s="10" t="str">
        <x:v>FAIL</x:v>
      </x:c>
      <x:c r="G4928" s="10" t="str">
        <x:v>FAIL</x:v>
      </x:c>
      <x:c r="H4928" s="10" t="str">
        <x:v>EXECUTED</x:v>
      </x:c>
      <x:c r="I4928" s="10" t="str">
        <x:v>PARSED</x:v>
      </x:c>
      <x:c r="J4928" s="10" t="str">
        <x:v>SINGLESHOT_CAPTURED_DIAGNOSTIC_PASS</x:v>
      </x:c>
      <x:c r="K4928" s="10" t="str">
        <x:v>5de2a51e14cbc070ac847fee34f30286c4ae8b6dc7bc55d5fc6eec1dc1099c9a</x:v>
      </x:c>
      <x:c r="L4928" s="10" t="str">
        <x:v>historical_three</x:v>
      </x:c>
      <x:c r="M4928" s="10" t="n">
        <x:v>1</x:v>
      </x:c>
      <x:c r="N4928" s="10" t="n">
        <x:v>0</x:v>
      </x:c>
      <x:c r="O4928" s="10" t="n">
        <x:v>0</x:v>
      </x:c>
      <x:c r="P4928" s="9" t="str">
        <x:f>'CaseReview'!U556</x:f>
        <x:v>FAIL</x:v>
      </x:c>
      <x:c r="Q4928" s="9" t="n">
        <x:f>IF(AND(T4928=1,G4928=P4928),1,0)</x:f>
        <x:v>1</x:v>
      </x:c>
      <x:c r="R4928" s="9" t="n">
        <x:f>IF(AND(T4928=1,G4928="PASS",P4928="FAIL"),1,0)</x:f>
        <x:v>0</x:v>
      </x:c>
      <x:c r="S4928" s="9" t="n">
        <x:f>IF(AND(T4928=1,G4928="FAIL",P4928="PASS"),1,0)</x:f>
        <x:v>0</x:v>
      </x:c>
      <x:c r="T4928" s="9" t="n">
        <x:v>1</x:v>
      </x:c>
      <x:c r="U4928" s="9" t="n">
        <x:v>7</x:v>
      </x:c>
      <x:c r="V4928" s="9" t="str">
        <x:v>MVP/SHACL_GENERATION_PIPELINE/experiments/LUNA_CONTEXTUAL_SINGLESHOT/RUN_01/runs/RUN-IMO-009-20260831T145738092135Z/artifacts/attempt_01/extracted_shape.ttl</x:v>
      </x:c>
    </x:row>
    <x:row r="4929" ht="22" customHeight="1">
      <x:c r="A4929" s="10" t="str">
        <x:v>SINGLESHOT</x:v>
      </x:c>
      <x:c r="B4929" s="10" t="str">
        <x:v>IMO-009</x:v>
      </x:c>
      <x:c r="C4929" s="10" t="str">
        <x:v>IMO-009-F03</x:v>
      </x:c>
      <x:c r="D4929" s="10" t="str">
        <x:v>RUN_01</x:v>
      </x:c>
      <x:c r="E4929" s="10" t="str">
        <x:v>ORIGINAL_LEDGER</x:v>
      </x:c>
      <x:c r="F4929" s="10" t="str">
        <x:v>FAIL</x:v>
      </x:c>
      <x:c r="G4929" s="10" t="str">
        <x:v>FAIL</x:v>
      </x:c>
      <x:c r="H4929" s="10" t="str">
        <x:v>EXECUTED</x:v>
      </x:c>
      <x:c r="I4929" s="10" t="str">
        <x:v>PARSED</x:v>
      </x:c>
      <x:c r="J4929" s="10" t="str">
        <x:v>SINGLESHOT_CAPTURED_DIAGNOSTIC_PASS</x:v>
      </x:c>
      <x:c r="K4929" s="10" t="str">
        <x:v>5de2a51e14cbc070ac847fee34f30286c4ae8b6dc7bc55d5fc6eec1dc1099c9a</x:v>
      </x:c>
      <x:c r="L4929" s="10" t="str">
        <x:v>historical_three</x:v>
      </x:c>
      <x:c r="M4929" s="10" t="n">
        <x:v>1</x:v>
      </x:c>
      <x:c r="N4929" s="10" t="n">
        <x:v>0</x:v>
      </x:c>
      <x:c r="O4929" s="10" t="n">
        <x:v>0</x:v>
      </x:c>
      <x:c r="P4929" s="9" t="str">
        <x:f>'CaseReview'!U557</x:f>
        <x:v>FAIL</x:v>
      </x:c>
      <x:c r="Q4929" s="9" t="n">
        <x:f>IF(AND(T4929=1,G4929=P4929),1,0)</x:f>
        <x:v>1</x:v>
      </x:c>
      <x:c r="R4929" s="9" t="n">
        <x:f>IF(AND(T4929=1,G4929="PASS",P4929="FAIL"),1,0)</x:f>
        <x:v>0</x:v>
      </x:c>
      <x:c r="S4929" s="9" t="n">
        <x:f>IF(AND(T4929=1,G4929="FAIL",P4929="PASS"),1,0)</x:f>
        <x:v>0</x:v>
      </x:c>
      <x:c r="T4929" s="9" t="n">
        <x:v>1</x:v>
      </x:c>
      <x:c r="U4929" s="9" t="n">
        <x:v>7</x:v>
      </x:c>
      <x:c r="V4929" s="9" t="str">
        <x:v>MVP/SHACL_GENERATION_PIPELINE/experiments/LUNA_CONTEXTUAL_SINGLESHOT/RUN_01/runs/RUN-IMO-009-20260831T145738092135Z/artifacts/attempt_01/extracted_shape.ttl</x:v>
      </x:c>
    </x:row>
    <x:row r="4930" ht="22" customHeight="1">
      <x:c r="A4930" s="10" t="str">
        <x:v>SINGLESHOT</x:v>
      </x:c>
      <x:c r="B4930" s="10" t="str">
        <x:v>IMO-009</x:v>
      </x:c>
      <x:c r="C4930" s="10" t="str">
        <x:v>IMO-009-F04</x:v>
      </x:c>
      <x:c r="D4930" s="10" t="str">
        <x:v>RUN_01</x:v>
      </x:c>
      <x:c r="E4930" s="10" t="str">
        <x:v>ORIGINAL_LEDGER</x:v>
      </x:c>
      <x:c r="F4930" s="10" t="str">
        <x:v>FAIL</x:v>
      </x:c>
      <x:c r="G4930" s="10" t="str">
        <x:v>FAIL</x:v>
      </x:c>
      <x:c r="H4930" s="10" t="str">
        <x:v>EXECUTED</x:v>
      </x:c>
      <x:c r="I4930" s="10" t="str">
        <x:v>PARSED</x:v>
      </x:c>
      <x:c r="J4930" s="10" t="str">
        <x:v>SINGLESHOT_CAPTURED_DIAGNOSTIC_PASS</x:v>
      </x:c>
      <x:c r="K4930" s="10" t="str">
        <x:v>5de2a51e14cbc070ac847fee34f30286c4ae8b6dc7bc55d5fc6eec1dc1099c9a</x:v>
      </x:c>
      <x:c r="L4930" s="10" t="str">
        <x:v>historical_three</x:v>
      </x:c>
      <x:c r="M4930" s="10" t="n">
        <x:v>1</x:v>
      </x:c>
      <x:c r="N4930" s="10" t="n">
        <x:v>0</x:v>
      </x:c>
      <x:c r="O4930" s="10" t="n">
        <x:v>0</x:v>
      </x:c>
      <x:c r="P4930" s="9" t="str">
        <x:f>'CaseReview'!U558</x:f>
        <x:v>FAIL</x:v>
      </x:c>
      <x:c r="Q4930" s="9" t="n">
        <x:f>IF(AND(T4930=1,G4930=P4930),1,0)</x:f>
        <x:v>1</x:v>
      </x:c>
      <x:c r="R4930" s="9" t="n">
        <x:f>IF(AND(T4930=1,G4930="PASS",P4930="FAIL"),1,0)</x:f>
        <x:v>0</x:v>
      </x:c>
      <x:c r="S4930" s="9" t="n">
        <x:f>IF(AND(T4930=1,G4930="FAIL",P4930="PASS"),1,0)</x:f>
        <x:v>0</x:v>
      </x:c>
      <x:c r="T4930" s="9" t="n">
        <x:v>1</x:v>
      </x:c>
      <x:c r="U4930" s="9" t="n">
        <x:v>7</x:v>
      </x:c>
      <x:c r="V4930" s="9" t="str">
        <x:v>MVP/SHACL_GENERATION_PIPELINE/experiments/LUNA_CONTEXTUAL_SINGLESHOT/RUN_01/runs/RUN-IMO-009-20260831T145738092135Z/artifacts/attempt_01/extracted_shape.ttl</x:v>
      </x:c>
    </x:row>
    <x:row r="4931" ht="22" customHeight="1">
      <x:c r="A4931" s="10" t="str">
        <x:v>SINGLESHOT</x:v>
      </x:c>
      <x:c r="B4931" s="10" t="str">
        <x:v>IMO-009</x:v>
      </x:c>
      <x:c r="C4931" s="10" t="str">
        <x:v>IMO-009-P01</x:v>
      </x:c>
      <x:c r="D4931" s="10" t="str">
        <x:v>RUN_01</x:v>
      </x:c>
      <x:c r="E4931" s="10" t="str">
        <x:v>ORIGINAL_LEDGER</x:v>
      </x:c>
      <x:c r="F4931" s="10" t="str">
        <x:v>PASS</x:v>
      </x:c>
      <x:c r="G4931" s="10" t="str">
        <x:v>PASS</x:v>
      </x:c>
      <x:c r="H4931" s="10" t="str">
        <x:v>EXECUTED</x:v>
      </x:c>
      <x:c r="I4931" s="10" t="str">
        <x:v>PARSED</x:v>
      </x:c>
      <x:c r="J4931" s="10" t="str">
        <x:v>SINGLESHOT_CAPTURED_DIAGNOSTIC_PASS</x:v>
      </x:c>
      <x:c r="K4931" s="10" t="str">
        <x:v>5de2a51e14cbc070ac847fee34f30286c4ae8b6dc7bc55d5fc6eec1dc1099c9a</x:v>
      </x:c>
      <x:c r="L4931" s="10" t="str">
        <x:v>historical_three</x:v>
      </x:c>
      <x:c r="M4931" s="10" t="n">
        <x:v>1</x:v>
      </x:c>
      <x:c r="N4931" s="10" t="n">
        <x:v>0</x:v>
      </x:c>
      <x:c r="O4931" s="10" t="n">
        <x:v>0</x:v>
      </x:c>
      <x:c r="P4931" s="9" t="str">
        <x:f>'CaseReview'!U559</x:f>
        <x:v>PASS</x:v>
      </x:c>
      <x:c r="Q4931" s="9" t="n">
        <x:f>IF(AND(T4931=1,G4931=P4931),1,0)</x:f>
        <x:v>1</x:v>
      </x:c>
      <x:c r="R4931" s="9" t="n">
        <x:f>IF(AND(T4931=1,G4931="PASS",P4931="FAIL"),1,0)</x:f>
        <x:v>0</x:v>
      </x:c>
      <x:c r="S4931" s="9" t="n">
        <x:f>IF(AND(T4931=1,G4931="FAIL",P4931="PASS"),1,0)</x:f>
        <x:v>0</x:v>
      </x:c>
      <x:c r="T4931" s="9" t="n">
        <x:v>1</x:v>
      </x:c>
      <x:c r="U4931" s="9" t="n">
        <x:v>7</x:v>
      </x:c>
      <x:c r="V4931" s="9" t="str">
        <x:v>MVP/SHACL_GENERATION_PIPELINE/experiments/LUNA_CONTEXTUAL_SINGLESHOT/RUN_01/runs/RUN-IMO-009-20260831T145738092135Z/artifacts/attempt_01/extracted_shape.ttl</x:v>
      </x:c>
    </x:row>
    <x:row r="4932" ht="22" customHeight="1">
      <x:c r="A4932" s="10" t="str">
        <x:v>SINGLESHOT</x:v>
      </x:c>
      <x:c r="B4932" s="10" t="str">
        <x:v>IMO-009</x:v>
      </x:c>
      <x:c r="C4932" s="10" t="str">
        <x:v>IMO-009-P02</x:v>
      </x:c>
      <x:c r="D4932" s="10" t="str">
        <x:v>RUN_01</x:v>
      </x:c>
      <x:c r="E4932" s="10" t="str">
        <x:v>ORIGINAL_LEDGER</x:v>
      </x:c>
      <x:c r="F4932" s="10" t="str">
        <x:v>PASS</x:v>
      </x:c>
      <x:c r="G4932" s="10" t="str">
        <x:v>PASS</x:v>
      </x:c>
      <x:c r="H4932" s="10" t="str">
        <x:v>EXECUTED</x:v>
      </x:c>
      <x:c r="I4932" s="10" t="str">
        <x:v>PARSED</x:v>
      </x:c>
      <x:c r="J4932" s="10" t="str">
        <x:v>SINGLESHOT_CAPTURED_DIAGNOSTIC_PASS</x:v>
      </x:c>
      <x:c r="K4932" s="10" t="str">
        <x:v>5de2a51e14cbc070ac847fee34f30286c4ae8b6dc7bc55d5fc6eec1dc1099c9a</x:v>
      </x:c>
      <x:c r="L4932" s="10" t="str">
        <x:v>historical_three</x:v>
      </x:c>
      <x:c r="M4932" s="10" t="n">
        <x:v>1</x:v>
      </x:c>
      <x:c r="N4932" s="10" t="n">
        <x:v>0</x:v>
      </x:c>
      <x:c r="O4932" s="10" t="n">
        <x:v>0</x:v>
      </x:c>
      <x:c r="P4932" s="9" t="str">
        <x:f>'CaseReview'!U560</x:f>
        <x:v>PASS</x:v>
      </x:c>
      <x:c r="Q4932" s="9" t="n">
        <x:f>IF(AND(T4932=1,G4932=P4932),1,0)</x:f>
        <x:v>1</x:v>
      </x:c>
      <x:c r="R4932" s="9" t="n">
        <x:f>IF(AND(T4932=1,G4932="PASS",P4932="FAIL"),1,0)</x:f>
        <x:v>0</x:v>
      </x:c>
      <x:c r="S4932" s="9" t="n">
        <x:f>IF(AND(T4932=1,G4932="FAIL",P4932="PASS"),1,0)</x:f>
        <x:v>0</x:v>
      </x:c>
      <x:c r="T4932" s="9" t="n">
        <x:v>1</x:v>
      </x:c>
      <x:c r="U4932" s="9" t="n">
        <x:v>7</x:v>
      </x:c>
      <x:c r="V4932" s="9" t="str">
        <x:v>MVP/SHACL_GENERATION_PIPELINE/experiments/LUNA_CONTEXTUAL_SINGLESHOT/RUN_01/runs/RUN-IMO-009-20260831T145738092135Z/artifacts/attempt_01/extracted_shape.ttl</x:v>
      </x:c>
    </x:row>
    <x:row r="4933" ht="22" customHeight="1">
      <x:c r="A4933" s="10" t="str">
        <x:v>SINGLESHOT</x:v>
      </x:c>
      <x:c r="B4933" s="10" t="str">
        <x:v>IMO-009</x:v>
      </x:c>
      <x:c r="C4933" s="10" t="str">
        <x:v>IMO-009-P03</x:v>
      </x:c>
      <x:c r="D4933" s="10" t="str">
        <x:v>RUN_01</x:v>
      </x:c>
      <x:c r="E4933" s="10" t="str">
        <x:v>ORIGINAL_LEDGER</x:v>
      </x:c>
      <x:c r="F4933" s="10" t="str">
        <x:v>PASS</x:v>
      </x:c>
      <x:c r="G4933" s="10" t="str">
        <x:v>PASS</x:v>
      </x:c>
      <x:c r="H4933" s="10" t="str">
        <x:v>EXECUTED</x:v>
      </x:c>
      <x:c r="I4933" s="10" t="str">
        <x:v>PARSED</x:v>
      </x:c>
      <x:c r="J4933" s="10" t="str">
        <x:v>SINGLESHOT_CAPTURED_DIAGNOSTIC_PASS</x:v>
      </x:c>
      <x:c r="K4933" s="10" t="str">
        <x:v>5de2a51e14cbc070ac847fee34f30286c4ae8b6dc7bc55d5fc6eec1dc1099c9a</x:v>
      </x:c>
      <x:c r="L4933" s="10" t="str">
        <x:v>historical_three</x:v>
      </x:c>
      <x:c r="M4933" s="10" t="n">
        <x:v>1</x:v>
      </x:c>
      <x:c r="N4933" s="10" t="n">
        <x:v>0</x:v>
      </x:c>
      <x:c r="O4933" s="10" t="n">
        <x:v>0</x:v>
      </x:c>
      <x:c r="P4933" s="9" t="str">
        <x:f>'CaseReview'!U561</x:f>
        <x:v>PASS</x:v>
      </x:c>
      <x:c r="Q4933" s="9" t="n">
        <x:f>IF(AND(T4933=1,G4933=P4933),1,0)</x:f>
        <x:v>1</x:v>
      </x:c>
      <x:c r="R4933" s="9" t="n">
        <x:f>IF(AND(T4933=1,G4933="PASS",P4933="FAIL"),1,0)</x:f>
        <x:v>0</x:v>
      </x:c>
      <x:c r="S4933" s="9" t="n">
        <x:f>IF(AND(T4933=1,G4933="FAIL",P4933="PASS"),1,0)</x:f>
        <x:v>0</x:v>
      </x:c>
      <x:c r="T4933" s="9" t="n">
        <x:v>1</x:v>
      </x:c>
      <x:c r="U4933" s="9" t="n">
        <x:v>7</x:v>
      </x:c>
      <x:c r="V4933" s="9" t="str">
        <x:v>MVP/SHACL_GENERATION_PIPELINE/experiments/LUNA_CONTEXTUAL_SINGLESHOT/RUN_01/runs/RUN-IMO-009-20260831T145738092135Z/artifacts/attempt_01/extracted_shape.ttl</x:v>
      </x:c>
    </x:row>
    <x:row r="4934" ht="22" customHeight="1">
      <x:c r="A4934" s="10" t="str">
        <x:v>SINGLESHOT</x:v>
      </x:c>
      <x:c r="B4934" s="10" t="str">
        <x:v>IMO-010</x:v>
      </x:c>
      <x:c r="C4934" s="10" t="str">
        <x:v>IMO-010-F01</x:v>
      </x:c>
      <x:c r="D4934" s="10" t="str">
        <x:v>RUN_01</x:v>
      </x:c>
      <x:c r="E4934" s="10" t="str">
        <x:v>ORIGINAL_LEDGER</x:v>
      </x:c>
      <x:c r="F4934" s="10" t="str">
        <x:v>FAIL</x:v>
      </x:c>
      <x:c r="G4934" s="10" t="str">
        <x:v>FAIL</x:v>
      </x:c>
      <x:c r="H4934" s="10" t="str">
        <x:v>EXECUTED</x:v>
      </x:c>
      <x:c r="I4934" s="10" t="str">
        <x:v>PARSED</x:v>
      </x:c>
      <x:c r="J4934" s="10" t="str">
        <x:v>SINGLESHOT_CAPTURED_DIAGNOSTIC_PASS</x:v>
      </x:c>
      <x:c r="K4934" s="10" t="str">
        <x:v>8caf7f00eb8de3369548f4aee9d87c27d8470d947af85eb739cc81a9b71dfbc7</x:v>
      </x:c>
      <x:c r="L4934" s="10" t="str">
        <x:v>historical_three</x:v>
      </x:c>
      <x:c r="M4934" s="10" t="n">
        <x:v>1</x:v>
      </x:c>
      <x:c r="N4934" s="10" t="n">
        <x:v>0</x:v>
      </x:c>
      <x:c r="O4934" s="10" t="n">
        <x:v>0</x:v>
      </x:c>
      <x:c r="P4934" s="9" t="str">
        <x:f>'CaseReview'!U562</x:f>
        <x:v>FAIL</x:v>
      </x:c>
      <x:c r="Q4934" s="9" t="n">
        <x:f>IF(AND(T4934=1,G4934=P4934),1,0)</x:f>
        <x:v>1</x:v>
      </x:c>
      <x:c r="R4934" s="9" t="n">
        <x:f>IF(AND(T4934=1,G4934="PASS",P4934="FAIL"),1,0)</x:f>
        <x:v>0</x:v>
      </x:c>
      <x:c r="S4934" s="9" t="n">
        <x:f>IF(AND(T4934=1,G4934="FAIL",P4934="PASS"),1,0)</x:f>
        <x:v>0</x:v>
      </x:c>
      <x:c r="T4934" s="9" t="n">
        <x:v>1</x:v>
      </x:c>
      <x:c r="U4934" s="9" t="n">
        <x:v>4</x:v>
      </x:c>
      <x:c r="V4934" s="9" t="str">
        <x:v>MVP/SHACL_GENERATION_PIPELINE/experiments/LUNA_CONTEXTUAL_SINGLESHOT/RUN_01/runs/RUN-IMO-010-20260831T145921302603Z/artifacts/attempt_01/extracted_shape.ttl</x:v>
      </x:c>
    </x:row>
    <x:row r="4935" ht="22" customHeight="1">
      <x:c r="A4935" s="10" t="str">
        <x:v>SINGLESHOT</x:v>
      </x:c>
      <x:c r="B4935" s="10" t="str">
        <x:v>IMO-010</x:v>
      </x:c>
      <x:c r="C4935" s="10" t="str">
        <x:v>IMO-010-F02</x:v>
      </x:c>
      <x:c r="D4935" s="10" t="str">
        <x:v>RUN_01</x:v>
      </x:c>
      <x:c r="E4935" s="10" t="str">
        <x:v>ORIGINAL_LEDGER</x:v>
      </x:c>
      <x:c r="F4935" s="10" t="str">
        <x:v>FAIL</x:v>
      </x:c>
      <x:c r="G4935" s="10" t="str">
        <x:v>FAIL</x:v>
      </x:c>
      <x:c r="H4935" s="10" t="str">
        <x:v>EXECUTED</x:v>
      </x:c>
      <x:c r="I4935" s="10" t="str">
        <x:v>PARSED</x:v>
      </x:c>
      <x:c r="J4935" s="10" t="str">
        <x:v>SINGLESHOT_CAPTURED_DIAGNOSTIC_PASS</x:v>
      </x:c>
      <x:c r="K4935" s="10" t="str">
        <x:v>8caf7f00eb8de3369548f4aee9d87c27d8470d947af85eb739cc81a9b71dfbc7</x:v>
      </x:c>
      <x:c r="L4935" s="10" t="str">
        <x:v>historical_three</x:v>
      </x:c>
      <x:c r="M4935" s="10" t="n">
        <x:v>1</x:v>
      </x:c>
      <x:c r="N4935" s="10" t="n">
        <x:v>0</x:v>
      </x:c>
      <x:c r="O4935" s="10" t="n">
        <x:v>0</x:v>
      </x:c>
      <x:c r="P4935" s="9" t="str">
        <x:f>'CaseReview'!U563</x:f>
        <x:v>FAIL</x:v>
      </x:c>
      <x:c r="Q4935" s="9" t="n">
        <x:f>IF(AND(T4935=1,G4935=P4935),1,0)</x:f>
        <x:v>1</x:v>
      </x:c>
      <x:c r="R4935" s="9" t="n">
        <x:f>IF(AND(T4935=1,G4935="PASS",P4935="FAIL"),1,0)</x:f>
        <x:v>0</x:v>
      </x:c>
      <x:c r="S4935" s="9" t="n">
        <x:f>IF(AND(T4935=1,G4935="FAIL",P4935="PASS"),1,0)</x:f>
        <x:v>0</x:v>
      </x:c>
      <x:c r="T4935" s="9" t="n">
        <x:v>1</x:v>
      </x:c>
      <x:c r="U4935" s="9" t="n">
        <x:v>4</x:v>
      </x:c>
      <x:c r="V4935" s="9" t="str">
        <x:v>MVP/SHACL_GENERATION_PIPELINE/experiments/LUNA_CONTEXTUAL_SINGLESHOT/RUN_01/runs/RUN-IMO-010-20260831T145921302603Z/artifacts/attempt_01/extracted_shape.ttl</x:v>
      </x:c>
    </x:row>
    <x:row r="4936" ht="22" customHeight="1">
      <x:c r="A4936" s="10" t="str">
        <x:v>SINGLESHOT</x:v>
      </x:c>
      <x:c r="B4936" s="10" t="str">
        <x:v>IMO-010</x:v>
      </x:c>
      <x:c r="C4936" s="10" t="str">
        <x:v>IMO-010-P01</x:v>
      </x:c>
      <x:c r="D4936" s="10" t="str">
        <x:v>RUN_01</x:v>
      </x:c>
      <x:c r="E4936" s="10" t="str">
        <x:v>ORIGINAL_LEDGER</x:v>
      </x:c>
      <x:c r="F4936" s="10" t="str">
        <x:v>PASS</x:v>
      </x:c>
      <x:c r="G4936" s="10" t="str">
        <x:v>PASS</x:v>
      </x:c>
      <x:c r="H4936" s="10" t="str">
        <x:v>EXECUTED</x:v>
      </x:c>
      <x:c r="I4936" s="10" t="str">
        <x:v>PARSED</x:v>
      </x:c>
      <x:c r="J4936" s="10" t="str">
        <x:v>SINGLESHOT_CAPTURED_DIAGNOSTIC_PASS</x:v>
      </x:c>
      <x:c r="K4936" s="10" t="str">
        <x:v>8caf7f00eb8de3369548f4aee9d87c27d8470d947af85eb739cc81a9b71dfbc7</x:v>
      </x:c>
      <x:c r="L4936" s="10" t="str">
        <x:v>historical_three</x:v>
      </x:c>
      <x:c r="M4936" s="10" t="n">
        <x:v>1</x:v>
      </x:c>
      <x:c r="N4936" s="10" t="n">
        <x:v>0</x:v>
      </x:c>
      <x:c r="O4936" s="10" t="n">
        <x:v>0</x:v>
      </x:c>
      <x:c r="P4936" s="9" t="str">
        <x:f>'CaseReview'!U564</x:f>
        <x:v>PASS</x:v>
      </x:c>
      <x:c r="Q4936" s="9" t="n">
        <x:f>IF(AND(T4936=1,G4936=P4936),1,0)</x:f>
        <x:v>1</x:v>
      </x:c>
      <x:c r="R4936" s="9" t="n">
        <x:f>IF(AND(T4936=1,G4936="PASS",P4936="FAIL"),1,0)</x:f>
        <x:v>0</x:v>
      </x:c>
      <x:c r="S4936" s="9" t="n">
        <x:f>IF(AND(T4936=1,G4936="FAIL",P4936="PASS"),1,0)</x:f>
        <x:v>0</x:v>
      </x:c>
      <x:c r="T4936" s="9" t="n">
        <x:v>1</x:v>
      </x:c>
      <x:c r="U4936" s="9" t="n">
        <x:v>4</x:v>
      </x:c>
      <x:c r="V4936" s="9" t="str">
        <x:v>MVP/SHACL_GENERATION_PIPELINE/experiments/LUNA_CONTEXTUAL_SINGLESHOT/RUN_01/runs/RUN-IMO-010-20260831T145921302603Z/artifacts/attempt_01/extracted_shape.ttl</x:v>
      </x:c>
    </x:row>
    <x:row r="4937" ht="22" customHeight="1">
      <x:c r="A4937" s="10" t="str">
        <x:v>SINGLESHOT</x:v>
      </x:c>
      <x:c r="B4937" s="10" t="str">
        <x:v>IMO-010</x:v>
      </x:c>
      <x:c r="C4937" s="10" t="str">
        <x:v>IMO-010-P02</x:v>
      </x:c>
      <x:c r="D4937" s="10" t="str">
        <x:v>RUN_01</x:v>
      </x:c>
      <x:c r="E4937" s="10" t="str">
        <x:v>ORIGINAL_LEDGER</x:v>
      </x:c>
      <x:c r="F4937" s="10" t="str">
        <x:v>PASS</x:v>
      </x:c>
      <x:c r="G4937" s="10" t="str">
        <x:v>PASS</x:v>
      </x:c>
      <x:c r="H4937" s="10" t="str">
        <x:v>EXECUTED</x:v>
      </x:c>
      <x:c r="I4937" s="10" t="str">
        <x:v>PARSED</x:v>
      </x:c>
      <x:c r="J4937" s="10" t="str">
        <x:v>SINGLESHOT_CAPTURED_DIAGNOSTIC_PASS</x:v>
      </x:c>
      <x:c r="K4937" s="10" t="str">
        <x:v>8caf7f00eb8de3369548f4aee9d87c27d8470d947af85eb739cc81a9b71dfbc7</x:v>
      </x:c>
      <x:c r="L4937" s="10" t="str">
        <x:v>historical_three</x:v>
      </x:c>
      <x:c r="M4937" s="10" t="n">
        <x:v>1</x:v>
      </x:c>
      <x:c r="N4937" s="10" t="n">
        <x:v>0</x:v>
      </x:c>
      <x:c r="O4937" s="10" t="n">
        <x:v>0</x:v>
      </x:c>
      <x:c r="P4937" s="9" t="str">
        <x:f>'CaseReview'!U565</x:f>
        <x:v>PASS</x:v>
      </x:c>
      <x:c r="Q4937" s="9" t="n">
        <x:f>IF(AND(T4937=1,G4937=P4937),1,0)</x:f>
        <x:v>1</x:v>
      </x:c>
      <x:c r="R4937" s="9" t="n">
        <x:f>IF(AND(T4937=1,G4937="PASS",P4937="FAIL"),1,0)</x:f>
        <x:v>0</x:v>
      </x:c>
      <x:c r="S4937" s="9" t="n">
        <x:f>IF(AND(T4937=1,G4937="FAIL",P4937="PASS"),1,0)</x:f>
        <x:v>0</x:v>
      </x:c>
      <x:c r="T4937" s="9" t="n">
        <x:v>1</x:v>
      </x:c>
      <x:c r="U4937" s="9" t="n">
        <x:v>4</x:v>
      </x:c>
      <x:c r="V4937" s="9" t="str">
        <x:v>MVP/SHACL_GENERATION_PIPELINE/experiments/LUNA_CONTEXTUAL_SINGLESHOT/RUN_01/runs/RUN-IMO-010-20260831T145921302603Z/artifacts/attempt_01/extracted_shape.ttl</x:v>
      </x:c>
    </x:row>
    <x:row r="4938" ht="22" customHeight="1">
      <x:c r="A4938" s="10" t="str">
        <x:v>SINGLESHOT</x:v>
      </x:c>
      <x:c r="B4938" s="10" t="str">
        <x:v>IMO-011</x:v>
      </x:c>
      <x:c r="C4938" s="10" t="str">
        <x:v>IMO-011-F01</x:v>
      </x:c>
      <x:c r="D4938" s="10" t="str">
        <x:v>RUN_01</x:v>
      </x:c>
      <x:c r="E4938" s="10" t="str">
        <x:v>ORIGINAL_LEDGER</x:v>
      </x:c>
      <x:c r="F4938" s="10" t="str">
        <x:v>FAIL</x:v>
      </x:c>
      <x:c r="G4938" s="10" t="str">
        <x:v>FAIL</x:v>
      </x:c>
      <x:c r="H4938" s="10" t="str">
        <x:v>EXECUTED</x:v>
      </x:c>
      <x:c r="I4938" s="10" t="str">
        <x:v>PARSED</x:v>
      </x:c>
      <x:c r="J4938" s="10" t="str">
        <x:v>SINGLESHOT_CAPTURED_DIAGNOSTIC_PASS</x:v>
      </x:c>
      <x:c r="K4938" s="10" t="str">
        <x:v>728c85e399d6fdb2efbe5a5d29848147740952d50e284b8fa7447d8e4fc87d42</x:v>
      </x:c>
      <x:c r="L4938" s="10" t="str">
        <x:v>historical_three</x:v>
      </x:c>
      <x:c r="M4938" s="10" t="n">
        <x:v>1</x:v>
      </x:c>
      <x:c r="N4938" s="10" t="n">
        <x:v>0</x:v>
      </x:c>
      <x:c r="O4938" s="10" t="n">
        <x:v>0</x:v>
      </x:c>
      <x:c r="P4938" s="9" t="str">
        <x:f>'CaseReview'!U566</x:f>
        <x:v>FAIL</x:v>
      </x:c>
      <x:c r="Q4938" s="9" t="n">
        <x:f>IF(AND(T4938=1,G4938=P4938),1,0)</x:f>
        <x:v>1</x:v>
      </x:c>
      <x:c r="R4938" s="9" t="n">
        <x:f>IF(AND(T4938=1,G4938="PASS",P4938="FAIL"),1,0)</x:f>
        <x:v>0</x:v>
      </x:c>
      <x:c r="S4938" s="9" t="n">
        <x:f>IF(AND(T4938=1,G4938="FAIL",P4938="PASS"),1,0)</x:f>
        <x:v>0</x:v>
      </x:c>
      <x:c r="T4938" s="9" t="n">
        <x:v>1</x:v>
      </x:c>
      <x:c r="U4938" s="9" t="n">
        <x:v>10</x:v>
      </x:c>
      <x:c r="V4938" s="9" t="str">
        <x:v>MVP/SHACL_GENERATION_PIPELINE/experiments/LUNA_CONTEXTUAL_SINGLESHOT/RUN_01/runs/RUN-IMO-011-20260831T145930165942Z/artifacts/attempt_01/extracted_shape.ttl</x:v>
      </x:c>
    </x:row>
    <x:row r="4939" ht="22" customHeight="1">
      <x:c r="A4939" s="10" t="str">
        <x:v>SINGLESHOT</x:v>
      </x:c>
      <x:c r="B4939" s="10" t="str">
        <x:v>IMO-011</x:v>
      </x:c>
      <x:c r="C4939" s="10" t="str">
        <x:v>IMO-011-F02</x:v>
      </x:c>
      <x:c r="D4939" s="10" t="str">
        <x:v>RUN_01</x:v>
      </x:c>
      <x:c r="E4939" s="10" t="str">
        <x:v>ORIGINAL_LEDGER</x:v>
      </x:c>
      <x:c r="F4939" s="10" t="str">
        <x:v>FAIL</x:v>
      </x:c>
      <x:c r="G4939" s="10" t="str">
        <x:v>FAIL</x:v>
      </x:c>
      <x:c r="H4939" s="10" t="str">
        <x:v>EXECUTED</x:v>
      </x:c>
      <x:c r="I4939" s="10" t="str">
        <x:v>PARSED</x:v>
      </x:c>
      <x:c r="J4939" s="10" t="str">
        <x:v>SINGLESHOT_CAPTURED_DIAGNOSTIC_PASS</x:v>
      </x:c>
      <x:c r="K4939" s="10" t="str">
        <x:v>728c85e399d6fdb2efbe5a5d29848147740952d50e284b8fa7447d8e4fc87d42</x:v>
      </x:c>
      <x:c r="L4939" s="10" t="str">
        <x:v>historical_three</x:v>
      </x:c>
      <x:c r="M4939" s="10" t="n">
        <x:v>1</x:v>
      </x:c>
      <x:c r="N4939" s="10" t="n">
        <x:v>0</x:v>
      </x:c>
      <x:c r="O4939" s="10" t="n">
        <x:v>0</x:v>
      </x:c>
      <x:c r="P4939" s="9" t="str">
        <x:f>'CaseReview'!U567</x:f>
        <x:v>FAIL</x:v>
      </x:c>
      <x:c r="Q4939" s="9" t="n">
        <x:f>IF(AND(T4939=1,G4939=P4939),1,0)</x:f>
        <x:v>1</x:v>
      </x:c>
      <x:c r="R4939" s="9" t="n">
        <x:f>IF(AND(T4939=1,G4939="PASS",P4939="FAIL"),1,0)</x:f>
        <x:v>0</x:v>
      </x:c>
      <x:c r="S4939" s="9" t="n">
        <x:f>IF(AND(T4939=1,G4939="FAIL",P4939="PASS"),1,0)</x:f>
        <x:v>0</x:v>
      </x:c>
      <x:c r="T4939" s="9" t="n">
        <x:v>1</x:v>
      </x:c>
      <x:c r="U4939" s="9" t="n">
        <x:v>10</x:v>
      </x:c>
      <x:c r="V4939" s="9" t="str">
        <x:v>MVP/SHACL_GENERATION_PIPELINE/experiments/LUNA_CONTEXTUAL_SINGLESHOT/RUN_01/runs/RUN-IMO-011-20260831T145930165942Z/artifacts/attempt_01/extracted_shape.ttl</x:v>
      </x:c>
    </x:row>
    <x:row r="4940" ht="22" customHeight="1">
      <x:c r="A4940" s="10" t="str">
        <x:v>SINGLESHOT</x:v>
      </x:c>
      <x:c r="B4940" s="10" t="str">
        <x:v>IMO-011</x:v>
      </x:c>
      <x:c r="C4940" s="10" t="str">
        <x:v>IMO-011-F03</x:v>
      </x:c>
      <x:c r="D4940" s="10" t="str">
        <x:v>RUN_01</x:v>
      </x:c>
      <x:c r="E4940" s="10" t="str">
        <x:v>ORIGINAL_LEDGER</x:v>
      </x:c>
      <x:c r="F4940" s="10" t="str">
        <x:v>FAIL</x:v>
      </x:c>
      <x:c r="G4940" s="10" t="str">
        <x:v>FAIL</x:v>
      </x:c>
      <x:c r="H4940" s="10" t="str">
        <x:v>EXECUTED</x:v>
      </x:c>
      <x:c r="I4940" s="10" t="str">
        <x:v>PARSED</x:v>
      </x:c>
      <x:c r="J4940" s="10" t="str">
        <x:v>SINGLESHOT_CAPTURED_DIAGNOSTIC_PASS</x:v>
      </x:c>
      <x:c r="K4940" s="10" t="str">
        <x:v>728c85e399d6fdb2efbe5a5d29848147740952d50e284b8fa7447d8e4fc87d42</x:v>
      </x:c>
      <x:c r="L4940" s="10" t="str">
        <x:v>historical_three</x:v>
      </x:c>
      <x:c r="M4940" s="10" t="n">
        <x:v>1</x:v>
      </x:c>
      <x:c r="N4940" s="10" t="n">
        <x:v>0</x:v>
      </x:c>
      <x:c r="O4940" s="10" t="n">
        <x:v>0</x:v>
      </x:c>
      <x:c r="P4940" s="9" t="str">
        <x:f>'CaseReview'!U568</x:f>
        <x:v>FAIL</x:v>
      </x:c>
      <x:c r="Q4940" s="9" t="n">
        <x:f>IF(AND(T4940=1,G4940=P4940),1,0)</x:f>
        <x:v>1</x:v>
      </x:c>
      <x:c r="R4940" s="9" t="n">
        <x:f>IF(AND(T4940=1,G4940="PASS",P4940="FAIL"),1,0)</x:f>
        <x:v>0</x:v>
      </x:c>
      <x:c r="S4940" s="9" t="n">
        <x:f>IF(AND(T4940=1,G4940="FAIL",P4940="PASS"),1,0)</x:f>
        <x:v>0</x:v>
      </x:c>
      <x:c r="T4940" s="9" t="n">
        <x:v>1</x:v>
      </x:c>
      <x:c r="U4940" s="9" t="n">
        <x:v>10</x:v>
      </x:c>
      <x:c r="V4940" s="9" t="str">
        <x:v>MVP/SHACL_GENERATION_PIPELINE/experiments/LUNA_CONTEXTUAL_SINGLESHOT/RUN_01/runs/RUN-IMO-011-20260831T145930165942Z/artifacts/attempt_01/extracted_shape.ttl</x:v>
      </x:c>
    </x:row>
    <x:row r="4941" ht="22" customHeight="1">
      <x:c r="A4941" s="10" t="str">
        <x:v>SINGLESHOT</x:v>
      </x:c>
      <x:c r="B4941" s="10" t="str">
        <x:v>IMO-011</x:v>
      </x:c>
      <x:c r="C4941" s="10" t="str">
        <x:v>IMO-011-F04</x:v>
      </x:c>
      <x:c r="D4941" s="10" t="str">
        <x:v>RUN_01</x:v>
      </x:c>
      <x:c r="E4941" s="10" t="str">
        <x:v>ORIGINAL_LEDGER</x:v>
      </x:c>
      <x:c r="F4941" s="10" t="str">
        <x:v>FAIL</x:v>
      </x:c>
      <x:c r="G4941" s="10" t="str">
        <x:v>FAIL</x:v>
      </x:c>
      <x:c r="H4941" s="10" t="str">
        <x:v>EXECUTED</x:v>
      </x:c>
      <x:c r="I4941" s="10" t="str">
        <x:v>PARSED</x:v>
      </x:c>
      <x:c r="J4941" s="10" t="str">
        <x:v>SINGLESHOT_CAPTURED_DIAGNOSTIC_PASS</x:v>
      </x:c>
      <x:c r="K4941" s="10" t="str">
        <x:v>728c85e399d6fdb2efbe5a5d29848147740952d50e284b8fa7447d8e4fc87d42</x:v>
      </x:c>
      <x:c r="L4941" s="10" t="str">
        <x:v>historical_three</x:v>
      </x:c>
      <x:c r="M4941" s="10" t="n">
        <x:v>1</x:v>
      </x:c>
      <x:c r="N4941" s="10" t="n">
        <x:v>0</x:v>
      </x:c>
      <x:c r="O4941" s="10" t="n">
        <x:v>0</x:v>
      </x:c>
      <x:c r="P4941" s="9" t="str">
        <x:f>'CaseReview'!U569</x:f>
        <x:v>FAIL</x:v>
      </x:c>
      <x:c r="Q4941" s="9" t="n">
        <x:f>IF(AND(T4941=1,G4941=P4941),1,0)</x:f>
        <x:v>1</x:v>
      </x:c>
      <x:c r="R4941" s="9" t="n">
        <x:f>IF(AND(T4941=1,G4941="PASS",P4941="FAIL"),1,0)</x:f>
        <x:v>0</x:v>
      </x:c>
      <x:c r="S4941" s="9" t="n">
        <x:f>IF(AND(T4941=1,G4941="FAIL",P4941="PASS"),1,0)</x:f>
        <x:v>0</x:v>
      </x:c>
      <x:c r="T4941" s="9" t="n">
        <x:v>1</x:v>
      </x:c>
      <x:c r="U4941" s="9" t="n">
        <x:v>10</x:v>
      </x:c>
      <x:c r="V4941" s="9" t="str">
        <x:v>MVP/SHACL_GENERATION_PIPELINE/experiments/LUNA_CONTEXTUAL_SINGLESHOT/RUN_01/runs/RUN-IMO-011-20260831T145930165942Z/artifacts/attempt_01/extracted_shape.ttl</x:v>
      </x:c>
    </x:row>
    <x:row r="4942" ht="22" customHeight="1">
      <x:c r="A4942" s="10" t="str">
        <x:v>SINGLESHOT</x:v>
      </x:c>
      <x:c r="B4942" s="10" t="str">
        <x:v>IMO-011</x:v>
      </x:c>
      <x:c r="C4942" s="10" t="str">
        <x:v>IMO-011-F05</x:v>
      </x:c>
      <x:c r="D4942" s="10" t="str">
        <x:v>RUN_01</x:v>
      </x:c>
      <x:c r="E4942" s="10" t="str">
        <x:v>ORIGINAL_LEDGER</x:v>
      </x:c>
      <x:c r="F4942" s="10" t="str">
        <x:v>FAIL</x:v>
      </x:c>
      <x:c r="G4942" s="10" t="str">
        <x:v>FAIL</x:v>
      </x:c>
      <x:c r="H4942" s="10" t="str">
        <x:v>EXECUTED</x:v>
      </x:c>
      <x:c r="I4942" s="10" t="str">
        <x:v>PARSED</x:v>
      </x:c>
      <x:c r="J4942" s="10" t="str">
        <x:v>SINGLESHOT_CAPTURED_DIAGNOSTIC_PASS</x:v>
      </x:c>
      <x:c r="K4942" s="10" t="str">
        <x:v>728c85e399d6fdb2efbe5a5d29848147740952d50e284b8fa7447d8e4fc87d42</x:v>
      </x:c>
      <x:c r="L4942" s="10" t="str">
        <x:v>historical_three</x:v>
      </x:c>
      <x:c r="M4942" s="10" t="n">
        <x:v>1</x:v>
      </x:c>
      <x:c r="N4942" s="10" t="n">
        <x:v>0</x:v>
      </x:c>
      <x:c r="O4942" s="10" t="n">
        <x:v>0</x:v>
      </x:c>
      <x:c r="P4942" s="9" t="str">
        <x:f>'CaseReview'!U570</x:f>
        <x:v>FAIL</x:v>
      </x:c>
      <x:c r="Q4942" s="9" t="n">
        <x:f>IF(AND(T4942=1,G4942=P4942),1,0)</x:f>
        <x:v>1</x:v>
      </x:c>
      <x:c r="R4942" s="9" t="n">
        <x:f>IF(AND(T4942=1,G4942="PASS",P4942="FAIL"),1,0)</x:f>
        <x:v>0</x:v>
      </x:c>
      <x:c r="S4942" s="9" t="n">
        <x:f>IF(AND(T4942=1,G4942="FAIL",P4942="PASS"),1,0)</x:f>
        <x:v>0</x:v>
      </x:c>
      <x:c r="T4942" s="9" t="n">
        <x:v>1</x:v>
      </x:c>
      <x:c r="U4942" s="9" t="n">
        <x:v>10</x:v>
      </x:c>
      <x:c r="V4942" s="9" t="str">
        <x:v>MVP/SHACL_GENERATION_PIPELINE/experiments/LUNA_CONTEXTUAL_SINGLESHOT/RUN_01/runs/RUN-IMO-011-20260831T145930165942Z/artifacts/attempt_01/extracted_shape.ttl</x:v>
      </x:c>
    </x:row>
    <x:row r="4943" ht="22" customHeight="1">
      <x:c r="A4943" s="10" t="str">
        <x:v>SINGLESHOT</x:v>
      </x:c>
      <x:c r="B4943" s="10" t="str">
        <x:v>IMO-011</x:v>
      </x:c>
      <x:c r="C4943" s="10" t="str">
        <x:v>IMO-011-F06</x:v>
      </x:c>
      <x:c r="D4943" s="10" t="str">
        <x:v>RUN_01</x:v>
      </x:c>
      <x:c r="E4943" s="10" t="str">
        <x:v>ORIGINAL_LEDGER</x:v>
      </x:c>
      <x:c r="F4943" s="10" t="str">
        <x:v>FAIL</x:v>
      </x:c>
      <x:c r="G4943" s="10" t="str">
        <x:v>FAIL</x:v>
      </x:c>
      <x:c r="H4943" s="10" t="str">
        <x:v>EXECUTED</x:v>
      </x:c>
      <x:c r="I4943" s="10" t="str">
        <x:v>PARSED</x:v>
      </x:c>
      <x:c r="J4943" s="10" t="str">
        <x:v>SINGLESHOT_CAPTURED_DIAGNOSTIC_PASS</x:v>
      </x:c>
      <x:c r="K4943" s="10" t="str">
        <x:v>728c85e399d6fdb2efbe5a5d29848147740952d50e284b8fa7447d8e4fc87d42</x:v>
      </x:c>
      <x:c r="L4943" s="10" t="str">
        <x:v>historical_three</x:v>
      </x:c>
      <x:c r="M4943" s="10" t="n">
        <x:v>1</x:v>
      </x:c>
      <x:c r="N4943" s="10" t="n">
        <x:v>0</x:v>
      </x:c>
      <x:c r="O4943" s="10" t="n">
        <x:v>0</x:v>
      </x:c>
      <x:c r="P4943" s="9" t="str">
        <x:f>'CaseReview'!U571</x:f>
        <x:v>FAIL</x:v>
      </x:c>
      <x:c r="Q4943" s="9" t="n">
        <x:f>IF(AND(T4943=1,G4943=P4943),1,0)</x:f>
        <x:v>1</x:v>
      </x:c>
      <x:c r="R4943" s="9" t="n">
        <x:f>IF(AND(T4943=1,G4943="PASS",P4943="FAIL"),1,0)</x:f>
        <x:v>0</x:v>
      </x:c>
      <x:c r="S4943" s="9" t="n">
        <x:f>IF(AND(T4943=1,G4943="FAIL",P4943="PASS"),1,0)</x:f>
        <x:v>0</x:v>
      </x:c>
      <x:c r="T4943" s="9" t="n">
        <x:v>1</x:v>
      </x:c>
      <x:c r="U4943" s="9" t="n">
        <x:v>10</x:v>
      </x:c>
      <x:c r="V4943" s="9" t="str">
        <x:v>MVP/SHACL_GENERATION_PIPELINE/experiments/LUNA_CONTEXTUAL_SINGLESHOT/RUN_01/runs/RUN-IMO-011-20260831T145930165942Z/artifacts/attempt_01/extracted_shape.ttl</x:v>
      </x:c>
    </x:row>
    <x:row r="4944" ht="22" customHeight="1">
      <x:c r="A4944" s="10" t="str">
        <x:v>SINGLESHOT</x:v>
      </x:c>
      <x:c r="B4944" s="10" t="str">
        <x:v>IMO-011</x:v>
      </x:c>
      <x:c r="C4944" s="10" t="str">
        <x:v>IMO-011-F07</x:v>
      </x:c>
      <x:c r="D4944" s="10" t="str">
        <x:v>RUN_01</x:v>
      </x:c>
      <x:c r="E4944" s="10" t="str">
        <x:v>ORIGINAL_LEDGER</x:v>
      </x:c>
      <x:c r="F4944" s="10" t="str">
        <x:v>FAIL</x:v>
      </x:c>
      <x:c r="G4944" s="10" t="str">
        <x:v>PASS</x:v>
      </x:c>
      <x:c r="H4944" s="10" t="str">
        <x:v>EXECUTED</x:v>
      </x:c>
      <x:c r="I4944" s="10" t="str">
        <x:v>PARSED</x:v>
      </x:c>
      <x:c r="J4944" s="10" t="str">
        <x:v>SINGLESHOT_CAPTURED_DIAGNOSTIC_PASS</x:v>
      </x:c>
      <x:c r="K4944" s="10" t="str">
        <x:v>728c85e399d6fdb2efbe5a5d29848147740952d50e284b8fa7447d8e4fc87d42</x:v>
      </x:c>
      <x:c r="L4944" s="10" t="str">
        <x:v>historical_three</x:v>
      </x:c>
      <x:c r="M4944" s="10" t="n">
        <x:v>0</x:v>
      </x:c>
      <x:c r="N4944" s="10" t="n">
        <x:v>1</x:v>
      </x:c>
      <x:c r="O4944" s="10" t="n">
        <x:v>0</x:v>
      </x:c>
      <x:c r="P4944" s="9" t="str">
        <x:f>'CaseReview'!U572</x:f>
        <x:v>FAIL</x:v>
      </x:c>
      <x:c r="Q4944" s="9" t="n">
        <x:f>IF(AND(T4944=1,G4944=P4944),1,0)</x:f>
        <x:v>0</x:v>
      </x:c>
      <x:c r="R4944" s="9" t="n">
        <x:f>IF(AND(T4944=1,G4944="PASS",P4944="FAIL"),1,0)</x:f>
        <x:v>1</x:v>
      </x:c>
      <x:c r="S4944" s="9" t="n">
        <x:f>IF(AND(T4944=1,G4944="FAIL",P4944="PASS"),1,0)</x:f>
        <x:v>0</x:v>
      </x:c>
      <x:c r="T4944" s="9" t="n">
        <x:v>1</x:v>
      </x:c>
      <x:c r="U4944" s="9" t="n">
        <x:v>10</x:v>
      </x:c>
      <x:c r="V4944" s="9" t="str">
        <x:v>MVP/SHACL_GENERATION_PIPELINE/experiments/LUNA_CONTEXTUAL_SINGLESHOT/RUN_01/runs/RUN-IMO-011-20260831T145930165942Z/artifacts/attempt_01/extracted_shape.ttl</x:v>
      </x:c>
    </x:row>
    <x:row r="4945" ht="22" customHeight="1">
      <x:c r="A4945" s="10" t="str">
        <x:v>SINGLESHOT</x:v>
      </x:c>
      <x:c r="B4945" s="10" t="str">
        <x:v>IMO-011</x:v>
      </x:c>
      <x:c r="C4945" s="10" t="str">
        <x:v>IMO-011-P01</x:v>
      </x:c>
      <x:c r="D4945" s="10" t="str">
        <x:v>RUN_01</x:v>
      </x:c>
      <x:c r="E4945" s="10" t="str">
        <x:v>ORIGINAL_LEDGER</x:v>
      </x:c>
      <x:c r="F4945" s="10" t="str">
        <x:v>PASS</x:v>
      </x:c>
      <x:c r="G4945" s="10" t="str">
        <x:v>PASS</x:v>
      </x:c>
      <x:c r="H4945" s="10" t="str">
        <x:v>EXECUTED</x:v>
      </x:c>
      <x:c r="I4945" s="10" t="str">
        <x:v>PARSED</x:v>
      </x:c>
      <x:c r="J4945" s="10" t="str">
        <x:v>SINGLESHOT_CAPTURED_DIAGNOSTIC_PASS</x:v>
      </x:c>
      <x:c r="K4945" s="10" t="str">
        <x:v>728c85e399d6fdb2efbe5a5d29848147740952d50e284b8fa7447d8e4fc87d42</x:v>
      </x:c>
      <x:c r="L4945" s="10" t="str">
        <x:v>historical_three</x:v>
      </x:c>
      <x:c r="M4945" s="10" t="n">
        <x:v>1</x:v>
      </x:c>
      <x:c r="N4945" s="10" t="n">
        <x:v>0</x:v>
      </x:c>
      <x:c r="O4945" s="10" t="n">
        <x:v>0</x:v>
      </x:c>
      <x:c r="P4945" s="9" t="str">
        <x:f>'CaseReview'!U573</x:f>
        <x:v>PASS</x:v>
      </x:c>
      <x:c r="Q4945" s="9" t="n">
        <x:f>IF(AND(T4945=1,G4945=P4945),1,0)</x:f>
        <x:v>1</x:v>
      </x:c>
      <x:c r="R4945" s="9" t="n">
        <x:f>IF(AND(T4945=1,G4945="PASS",P4945="FAIL"),1,0)</x:f>
        <x:v>0</x:v>
      </x:c>
      <x:c r="S4945" s="9" t="n">
        <x:f>IF(AND(T4945=1,G4945="FAIL",P4945="PASS"),1,0)</x:f>
        <x:v>0</x:v>
      </x:c>
      <x:c r="T4945" s="9" t="n">
        <x:v>1</x:v>
      </x:c>
      <x:c r="U4945" s="9" t="n">
        <x:v>10</x:v>
      </x:c>
      <x:c r="V4945" s="9" t="str">
        <x:v>MVP/SHACL_GENERATION_PIPELINE/experiments/LUNA_CONTEXTUAL_SINGLESHOT/RUN_01/runs/RUN-IMO-011-20260831T145930165942Z/artifacts/attempt_01/extracted_shape.ttl</x:v>
      </x:c>
    </x:row>
    <x:row r="4946" ht="22" customHeight="1">
      <x:c r="A4946" s="10" t="str">
        <x:v>SINGLESHOT</x:v>
      </x:c>
      <x:c r="B4946" s="10" t="str">
        <x:v>IMO-011</x:v>
      </x:c>
      <x:c r="C4946" s="10" t="str">
        <x:v>IMO-011-P02</x:v>
      </x:c>
      <x:c r="D4946" s="10" t="str">
        <x:v>RUN_01</x:v>
      </x:c>
      <x:c r="E4946" s="10" t="str">
        <x:v>ORIGINAL_LEDGER</x:v>
      </x:c>
      <x:c r="F4946" s="10" t="str">
        <x:v>PASS</x:v>
      </x:c>
      <x:c r="G4946" s="10" t="str">
        <x:v>PASS</x:v>
      </x:c>
      <x:c r="H4946" s="10" t="str">
        <x:v>EXECUTED</x:v>
      </x:c>
      <x:c r="I4946" s="10" t="str">
        <x:v>PARSED</x:v>
      </x:c>
      <x:c r="J4946" s="10" t="str">
        <x:v>SINGLESHOT_CAPTURED_DIAGNOSTIC_PASS</x:v>
      </x:c>
      <x:c r="K4946" s="10" t="str">
        <x:v>728c85e399d6fdb2efbe5a5d29848147740952d50e284b8fa7447d8e4fc87d42</x:v>
      </x:c>
      <x:c r="L4946" s="10" t="str">
        <x:v>historical_three</x:v>
      </x:c>
      <x:c r="M4946" s="10" t="n">
        <x:v>1</x:v>
      </x:c>
      <x:c r="N4946" s="10" t="n">
        <x:v>0</x:v>
      </x:c>
      <x:c r="O4946" s="10" t="n">
        <x:v>0</x:v>
      </x:c>
      <x:c r="P4946" s="9" t="str">
        <x:f>'CaseReview'!U574</x:f>
        <x:v>PASS</x:v>
      </x:c>
      <x:c r="Q4946" s="9" t="n">
        <x:f>IF(AND(T4946=1,G4946=P4946),1,0)</x:f>
        <x:v>1</x:v>
      </x:c>
      <x:c r="R4946" s="9" t="n">
        <x:f>IF(AND(T4946=1,G4946="PASS",P4946="FAIL"),1,0)</x:f>
        <x:v>0</x:v>
      </x:c>
      <x:c r="S4946" s="9" t="n">
        <x:f>IF(AND(T4946=1,G4946="FAIL",P4946="PASS"),1,0)</x:f>
        <x:v>0</x:v>
      </x:c>
      <x:c r="T4946" s="9" t="n">
        <x:v>1</x:v>
      </x:c>
      <x:c r="U4946" s="9" t="n">
        <x:v>10</x:v>
      </x:c>
      <x:c r="V4946" s="9" t="str">
        <x:v>MVP/SHACL_GENERATION_PIPELINE/experiments/LUNA_CONTEXTUAL_SINGLESHOT/RUN_01/runs/RUN-IMO-011-20260831T145930165942Z/artifacts/attempt_01/extracted_shape.ttl</x:v>
      </x:c>
    </x:row>
    <x:row r="4947" ht="22" customHeight="1">
      <x:c r="A4947" s="10" t="str">
        <x:v>SINGLESHOT</x:v>
      </x:c>
      <x:c r="B4947" s="10" t="str">
        <x:v>IMO-011</x:v>
      </x:c>
      <x:c r="C4947" s="10" t="str">
        <x:v>IMO-011-P03</x:v>
      </x:c>
      <x:c r="D4947" s="10" t="str">
        <x:v>RUN_01</x:v>
      </x:c>
      <x:c r="E4947" s="10" t="str">
        <x:v>ORIGINAL_LEDGER</x:v>
      </x:c>
      <x:c r="F4947" s="10" t="str">
        <x:v>PASS</x:v>
      </x:c>
      <x:c r="G4947" s="10" t="str">
        <x:v>PASS</x:v>
      </x:c>
      <x:c r="H4947" s="10" t="str">
        <x:v>EXECUTED</x:v>
      </x:c>
      <x:c r="I4947" s="10" t="str">
        <x:v>PARSED</x:v>
      </x:c>
      <x:c r="J4947" s="10" t="str">
        <x:v>SINGLESHOT_CAPTURED_DIAGNOSTIC_PASS</x:v>
      </x:c>
      <x:c r="K4947" s="10" t="str">
        <x:v>728c85e399d6fdb2efbe5a5d29848147740952d50e284b8fa7447d8e4fc87d42</x:v>
      </x:c>
      <x:c r="L4947" s="10" t="str">
        <x:v>historical_three</x:v>
      </x:c>
      <x:c r="M4947" s="10" t="n">
        <x:v>1</x:v>
      </x:c>
      <x:c r="N4947" s="10" t="n">
        <x:v>0</x:v>
      </x:c>
      <x:c r="O4947" s="10" t="n">
        <x:v>0</x:v>
      </x:c>
      <x:c r="P4947" s="9" t="str">
        <x:f>'CaseReview'!U575</x:f>
        <x:v>PASS</x:v>
      </x:c>
      <x:c r="Q4947" s="9" t="n">
        <x:f>IF(AND(T4947=1,G4947=P4947),1,0)</x:f>
        <x:v>1</x:v>
      </x:c>
      <x:c r="R4947" s="9" t="n">
        <x:f>IF(AND(T4947=1,G4947="PASS",P4947="FAIL"),1,0)</x:f>
        <x:v>0</x:v>
      </x:c>
      <x:c r="S4947" s="9" t="n">
        <x:f>IF(AND(T4947=1,G4947="FAIL",P4947="PASS"),1,0)</x:f>
        <x:v>0</x:v>
      </x:c>
      <x:c r="T4947" s="9" t="n">
        <x:v>1</x:v>
      </x:c>
      <x:c r="U4947" s="9" t="n">
        <x:v>10</x:v>
      </x:c>
      <x:c r="V4947" s="9" t="str">
        <x:v>MVP/SHACL_GENERATION_PIPELINE/experiments/LUNA_CONTEXTUAL_SINGLESHOT/RUN_01/runs/RUN-IMO-011-20260831T145930165942Z/artifacts/attempt_01/extracted_shape.ttl</x:v>
      </x:c>
    </x:row>
    <x:row r="4948" ht="22" customHeight="1">
      <x:c r="A4948" s="10" t="str">
        <x:v>SINGLESHOT</x:v>
      </x:c>
      <x:c r="B4948" s="10" t="str">
        <x:v>IMO-012</x:v>
      </x:c>
      <x:c r="C4948" s="10" t="str">
        <x:v>IMO-012-F01</x:v>
      </x:c>
      <x:c r="D4948" s="10" t="str">
        <x:v>RUN_01</x:v>
      </x:c>
      <x:c r="E4948" s="10" t="str">
        <x:v>ORIGINAL_LEDGER</x:v>
      </x:c>
      <x:c r="F4948" s="10" t="str">
        <x:v>FAIL</x:v>
      </x:c>
      <x:c r="G4948" s="10" t="str">
        <x:v>FAIL</x:v>
      </x:c>
      <x:c r="H4948" s="10" t="str">
        <x:v>EXECUTED</x:v>
      </x:c>
      <x:c r="I4948" s="10" t="str">
        <x:v>PARSED</x:v>
      </x:c>
      <x:c r="J4948" s="10" t="str">
        <x:v>SINGLESHOT_CAPTURED_DIAGNOSTIC_PASS</x:v>
      </x:c>
      <x:c r="K4948" s="10" t="str">
        <x:v>f3e4d639d42792bdb274aaef760def76c5298536d3ead4b400b037f482eed41d</x:v>
      </x:c>
      <x:c r="L4948" s="10" t="str">
        <x:v>historical_three</x:v>
      </x:c>
      <x:c r="M4948" s="10" t="n">
        <x:v>1</x:v>
      </x:c>
      <x:c r="N4948" s="10" t="n">
        <x:v>0</x:v>
      </x:c>
      <x:c r="O4948" s="10" t="n">
        <x:v>0</x:v>
      </x:c>
      <x:c r="P4948" s="9" t="str">
        <x:f>'CaseReview'!U576</x:f>
        <x:v>FAIL</x:v>
      </x:c>
      <x:c r="Q4948" s="9" t="n">
        <x:f>IF(AND(T4948=1,G4948=P4948),1,0)</x:f>
        <x:v>1</x:v>
      </x:c>
      <x:c r="R4948" s="9" t="n">
        <x:f>IF(AND(T4948=1,G4948="PASS",P4948="FAIL"),1,0)</x:f>
        <x:v>0</x:v>
      </x:c>
      <x:c r="S4948" s="9" t="n">
        <x:f>IF(AND(T4948=1,G4948="FAIL",P4948="PASS"),1,0)</x:f>
        <x:v>0</x:v>
      </x:c>
      <x:c r="T4948" s="9" t="n">
        <x:v>1</x:v>
      </x:c>
      <x:c r="U4948" s="9" t="n">
        <x:v>6</x:v>
      </x:c>
      <x:c r="V4948" s="9" t="str">
        <x:v>MVP/SHACL_GENERATION_PIPELINE/experiments/LUNA_CONTEXTUAL_SINGLESHOT/RUN_01/runs/RUN-IMO-012-20260831T145952760791Z/artifacts/attempt_01/extracted_shape.ttl</x:v>
      </x:c>
    </x:row>
    <x:row r="4949" ht="22" customHeight="1">
      <x:c r="A4949" s="10" t="str">
        <x:v>SINGLESHOT</x:v>
      </x:c>
      <x:c r="B4949" s="10" t="str">
        <x:v>IMO-012</x:v>
      </x:c>
      <x:c r="C4949" s="10" t="str">
        <x:v>IMO-012-F02</x:v>
      </x:c>
      <x:c r="D4949" s="10" t="str">
        <x:v>RUN_01</x:v>
      </x:c>
      <x:c r="E4949" s="10" t="str">
        <x:v>ORIGINAL_LEDGER</x:v>
      </x:c>
      <x:c r="F4949" s="10" t="str">
        <x:v>FAIL</x:v>
      </x:c>
      <x:c r="G4949" s="10" t="str">
        <x:v>FAIL</x:v>
      </x:c>
      <x:c r="H4949" s="10" t="str">
        <x:v>EXECUTED</x:v>
      </x:c>
      <x:c r="I4949" s="10" t="str">
        <x:v>PARSED</x:v>
      </x:c>
      <x:c r="J4949" s="10" t="str">
        <x:v>SINGLESHOT_CAPTURED_DIAGNOSTIC_PASS</x:v>
      </x:c>
      <x:c r="K4949" s="10" t="str">
        <x:v>f3e4d639d42792bdb274aaef760def76c5298536d3ead4b400b037f482eed41d</x:v>
      </x:c>
      <x:c r="L4949" s="10" t="str">
        <x:v>historical_three</x:v>
      </x:c>
      <x:c r="M4949" s="10" t="n">
        <x:v>1</x:v>
      </x:c>
      <x:c r="N4949" s="10" t="n">
        <x:v>0</x:v>
      </x:c>
      <x:c r="O4949" s="10" t="n">
        <x:v>0</x:v>
      </x:c>
      <x:c r="P4949" s="9" t="str">
        <x:f>'CaseReview'!U577</x:f>
        <x:v>FAIL</x:v>
      </x:c>
      <x:c r="Q4949" s="9" t="n">
        <x:f>IF(AND(T4949=1,G4949=P4949),1,0)</x:f>
        <x:v>1</x:v>
      </x:c>
      <x:c r="R4949" s="9" t="n">
        <x:f>IF(AND(T4949=1,G4949="PASS",P4949="FAIL"),1,0)</x:f>
        <x:v>0</x:v>
      </x:c>
      <x:c r="S4949" s="9" t="n">
        <x:f>IF(AND(T4949=1,G4949="FAIL",P4949="PASS"),1,0)</x:f>
        <x:v>0</x:v>
      </x:c>
      <x:c r="T4949" s="9" t="n">
        <x:v>1</x:v>
      </x:c>
      <x:c r="U4949" s="9" t="n">
        <x:v>6</x:v>
      </x:c>
      <x:c r="V4949" s="9" t="str">
        <x:v>MVP/SHACL_GENERATION_PIPELINE/experiments/LUNA_CONTEXTUAL_SINGLESHOT/RUN_01/runs/RUN-IMO-012-20260831T145952760791Z/artifacts/attempt_01/extracted_shape.ttl</x:v>
      </x:c>
    </x:row>
    <x:row r="4950" ht="22" customHeight="1">
      <x:c r="A4950" s="10" t="str">
        <x:v>SINGLESHOT</x:v>
      </x:c>
      <x:c r="B4950" s="10" t="str">
        <x:v>IMO-012</x:v>
      </x:c>
      <x:c r="C4950" s="10" t="str">
        <x:v>IMO-012-F03</x:v>
      </x:c>
      <x:c r="D4950" s="10" t="str">
        <x:v>RUN_01</x:v>
      </x:c>
      <x:c r="E4950" s="10" t="str">
        <x:v>ORIGINAL_LEDGER</x:v>
      </x:c>
      <x:c r="F4950" s="10" t="str">
        <x:v>FAIL</x:v>
      </x:c>
      <x:c r="G4950" s="10" t="str">
        <x:v>FAIL</x:v>
      </x:c>
      <x:c r="H4950" s="10" t="str">
        <x:v>EXECUTED</x:v>
      </x:c>
      <x:c r="I4950" s="10" t="str">
        <x:v>PARSED</x:v>
      </x:c>
      <x:c r="J4950" s="10" t="str">
        <x:v>SINGLESHOT_CAPTURED_DIAGNOSTIC_PASS</x:v>
      </x:c>
      <x:c r="K4950" s="10" t="str">
        <x:v>f3e4d639d42792bdb274aaef760def76c5298536d3ead4b400b037f482eed41d</x:v>
      </x:c>
      <x:c r="L4950" s="10" t="str">
        <x:v>historical_three</x:v>
      </x:c>
      <x:c r="M4950" s="10" t="n">
        <x:v>1</x:v>
      </x:c>
      <x:c r="N4950" s="10" t="n">
        <x:v>0</x:v>
      </x:c>
      <x:c r="O4950" s="10" t="n">
        <x:v>0</x:v>
      </x:c>
      <x:c r="P4950" s="9" t="str">
        <x:f>'CaseReview'!U578</x:f>
        <x:v>FAIL</x:v>
      </x:c>
      <x:c r="Q4950" s="9" t="n">
        <x:f>IF(AND(T4950=1,G4950=P4950),1,0)</x:f>
        <x:v>1</x:v>
      </x:c>
      <x:c r="R4950" s="9" t="n">
        <x:f>IF(AND(T4950=1,G4950="PASS",P4950="FAIL"),1,0)</x:f>
        <x:v>0</x:v>
      </x:c>
      <x:c r="S4950" s="9" t="n">
        <x:f>IF(AND(T4950=1,G4950="FAIL",P4950="PASS"),1,0)</x:f>
        <x:v>0</x:v>
      </x:c>
      <x:c r="T4950" s="9" t="n">
        <x:v>1</x:v>
      </x:c>
      <x:c r="U4950" s="9" t="n">
        <x:v>6</x:v>
      </x:c>
      <x:c r="V4950" s="9" t="str">
        <x:v>MVP/SHACL_GENERATION_PIPELINE/experiments/LUNA_CONTEXTUAL_SINGLESHOT/RUN_01/runs/RUN-IMO-012-20260831T145952760791Z/artifacts/attempt_01/extracted_shape.ttl</x:v>
      </x:c>
    </x:row>
    <x:row r="4951" ht="22" customHeight="1">
      <x:c r="A4951" s="10" t="str">
        <x:v>SINGLESHOT</x:v>
      </x:c>
      <x:c r="B4951" s="10" t="str">
        <x:v>IMO-012</x:v>
      </x:c>
      <x:c r="C4951" s="10" t="str">
        <x:v>IMO-012-F04</x:v>
      </x:c>
      <x:c r="D4951" s="10" t="str">
        <x:v>RUN_01</x:v>
      </x:c>
      <x:c r="E4951" s="10" t="str">
        <x:v>ORIGINAL_LEDGER</x:v>
      </x:c>
      <x:c r="F4951" s="10" t="str">
        <x:v>FAIL</x:v>
      </x:c>
      <x:c r="G4951" s="10" t="str">
        <x:v>FAIL</x:v>
      </x:c>
      <x:c r="H4951" s="10" t="str">
        <x:v>EXECUTED</x:v>
      </x:c>
      <x:c r="I4951" s="10" t="str">
        <x:v>PARSED</x:v>
      </x:c>
      <x:c r="J4951" s="10" t="str">
        <x:v>SINGLESHOT_CAPTURED_DIAGNOSTIC_PASS</x:v>
      </x:c>
      <x:c r="K4951" s="10" t="str">
        <x:v>f3e4d639d42792bdb274aaef760def76c5298536d3ead4b400b037f482eed41d</x:v>
      </x:c>
      <x:c r="L4951" s="10" t="str">
        <x:v>historical_three</x:v>
      </x:c>
      <x:c r="M4951" s="10" t="n">
        <x:v>1</x:v>
      </x:c>
      <x:c r="N4951" s="10" t="n">
        <x:v>0</x:v>
      </x:c>
      <x:c r="O4951" s="10" t="n">
        <x:v>0</x:v>
      </x:c>
      <x:c r="P4951" s="9" t="str">
        <x:f>'CaseReview'!U579</x:f>
        <x:v>FAIL</x:v>
      </x:c>
      <x:c r="Q4951" s="9" t="n">
        <x:f>IF(AND(T4951=1,G4951=P4951),1,0)</x:f>
        <x:v>1</x:v>
      </x:c>
      <x:c r="R4951" s="9" t="n">
        <x:f>IF(AND(T4951=1,G4951="PASS",P4951="FAIL"),1,0)</x:f>
        <x:v>0</x:v>
      </x:c>
      <x:c r="S4951" s="9" t="n">
        <x:f>IF(AND(T4951=1,G4951="FAIL",P4951="PASS"),1,0)</x:f>
        <x:v>0</x:v>
      </x:c>
      <x:c r="T4951" s="9" t="n">
        <x:v>1</x:v>
      </x:c>
      <x:c r="U4951" s="9" t="n">
        <x:v>6</x:v>
      </x:c>
      <x:c r="V4951" s="9" t="str">
        <x:v>MVP/SHACL_GENERATION_PIPELINE/experiments/LUNA_CONTEXTUAL_SINGLESHOT/RUN_01/runs/RUN-IMO-012-20260831T145952760791Z/artifacts/attempt_01/extracted_shape.ttl</x:v>
      </x:c>
    </x:row>
    <x:row r="4952" ht="22" customHeight="1">
      <x:c r="A4952" s="10" t="str">
        <x:v>SINGLESHOT</x:v>
      </x:c>
      <x:c r="B4952" s="10" t="str">
        <x:v>IMO-012</x:v>
      </x:c>
      <x:c r="C4952" s="10" t="str">
        <x:v>IMO-012-P01</x:v>
      </x:c>
      <x:c r="D4952" s="10" t="str">
        <x:v>RUN_01</x:v>
      </x:c>
      <x:c r="E4952" s="10" t="str">
        <x:v>ORIGINAL_LEDGER</x:v>
      </x:c>
      <x:c r="F4952" s="10" t="str">
        <x:v>PASS</x:v>
      </x:c>
      <x:c r="G4952" s="10" t="str">
        <x:v>PASS</x:v>
      </x:c>
      <x:c r="H4952" s="10" t="str">
        <x:v>EXECUTED</x:v>
      </x:c>
      <x:c r="I4952" s="10" t="str">
        <x:v>PARSED</x:v>
      </x:c>
      <x:c r="J4952" s="10" t="str">
        <x:v>SINGLESHOT_CAPTURED_DIAGNOSTIC_PASS</x:v>
      </x:c>
      <x:c r="K4952" s="10" t="str">
        <x:v>f3e4d639d42792bdb274aaef760def76c5298536d3ead4b400b037f482eed41d</x:v>
      </x:c>
      <x:c r="L4952" s="10" t="str">
        <x:v>historical_three</x:v>
      </x:c>
      <x:c r="M4952" s="10" t="n">
        <x:v>1</x:v>
      </x:c>
      <x:c r="N4952" s="10" t="n">
        <x:v>0</x:v>
      </x:c>
      <x:c r="O4952" s="10" t="n">
        <x:v>0</x:v>
      </x:c>
      <x:c r="P4952" s="9" t="str">
        <x:f>'CaseReview'!U580</x:f>
        <x:v>PASS</x:v>
      </x:c>
      <x:c r="Q4952" s="9" t="n">
        <x:f>IF(AND(T4952=1,G4952=P4952),1,0)</x:f>
        <x:v>1</x:v>
      </x:c>
      <x:c r="R4952" s="9" t="n">
        <x:f>IF(AND(T4952=1,G4952="PASS",P4952="FAIL"),1,0)</x:f>
        <x:v>0</x:v>
      </x:c>
      <x:c r="S4952" s="9" t="n">
        <x:f>IF(AND(T4952=1,G4952="FAIL",P4952="PASS"),1,0)</x:f>
        <x:v>0</x:v>
      </x:c>
      <x:c r="T4952" s="9" t="n">
        <x:v>1</x:v>
      </x:c>
      <x:c r="U4952" s="9" t="n">
        <x:v>6</x:v>
      </x:c>
      <x:c r="V4952" s="9" t="str">
        <x:v>MVP/SHACL_GENERATION_PIPELINE/experiments/LUNA_CONTEXTUAL_SINGLESHOT/RUN_01/runs/RUN-IMO-012-20260831T145952760791Z/artifacts/attempt_01/extracted_shape.ttl</x:v>
      </x:c>
    </x:row>
    <x:row r="4953" ht="22" customHeight="1">
      <x:c r="A4953" s="10" t="str">
        <x:v>SINGLESHOT</x:v>
      </x:c>
      <x:c r="B4953" s="10" t="str">
        <x:v>IMO-012</x:v>
      </x:c>
      <x:c r="C4953" s="10" t="str">
        <x:v>IMO-012-P02</x:v>
      </x:c>
      <x:c r="D4953" s="10" t="str">
        <x:v>RUN_01</x:v>
      </x:c>
      <x:c r="E4953" s="10" t="str">
        <x:v>ORIGINAL_LEDGER</x:v>
      </x:c>
      <x:c r="F4953" s="10" t="str">
        <x:v>PASS</x:v>
      </x:c>
      <x:c r="G4953" s="10" t="str">
        <x:v>PASS</x:v>
      </x:c>
      <x:c r="H4953" s="10" t="str">
        <x:v>EXECUTED</x:v>
      </x:c>
      <x:c r="I4953" s="10" t="str">
        <x:v>PARSED</x:v>
      </x:c>
      <x:c r="J4953" s="10" t="str">
        <x:v>SINGLESHOT_CAPTURED_DIAGNOSTIC_PASS</x:v>
      </x:c>
      <x:c r="K4953" s="10" t="str">
        <x:v>f3e4d639d42792bdb274aaef760def76c5298536d3ead4b400b037f482eed41d</x:v>
      </x:c>
      <x:c r="L4953" s="10" t="str">
        <x:v>historical_three</x:v>
      </x:c>
      <x:c r="M4953" s="10" t="n">
        <x:v>1</x:v>
      </x:c>
      <x:c r="N4953" s="10" t="n">
        <x:v>0</x:v>
      </x:c>
      <x:c r="O4953" s="10" t="n">
        <x:v>0</x:v>
      </x:c>
      <x:c r="P4953" s="9" t="str">
        <x:f>'CaseReview'!U581</x:f>
        <x:v>PASS</x:v>
      </x:c>
      <x:c r="Q4953" s="9" t="n">
        <x:f>IF(AND(T4953=1,G4953=P4953),1,0)</x:f>
        <x:v>1</x:v>
      </x:c>
      <x:c r="R4953" s="9" t="n">
        <x:f>IF(AND(T4953=1,G4953="PASS",P4953="FAIL"),1,0)</x:f>
        <x:v>0</x:v>
      </x:c>
      <x:c r="S4953" s="9" t="n">
        <x:f>IF(AND(T4953=1,G4953="FAIL",P4953="PASS"),1,0)</x:f>
        <x:v>0</x:v>
      </x:c>
      <x:c r="T4953" s="9" t="n">
        <x:v>1</x:v>
      </x:c>
      <x:c r="U4953" s="9" t="n">
        <x:v>6</x:v>
      </x:c>
      <x:c r="V4953" s="9" t="str">
        <x:v>MVP/SHACL_GENERATION_PIPELINE/experiments/LUNA_CONTEXTUAL_SINGLESHOT/RUN_01/runs/RUN-IMO-012-20260831T145952760791Z/artifacts/attempt_01/extracted_shape.ttl</x:v>
      </x:c>
    </x:row>
    <x:row r="4954" ht="22" customHeight="1">
      <x:c r="A4954" s="10" t="str">
        <x:v>SINGLESHOT</x:v>
      </x:c>
      <x:c r="B4954" s="10" t="str">
        <x:v>IMO-013</x:v>
      </x:c>
      <x:c r="C4954" s="10" t="str">
        <x:v>IMO-013-F01</x:v>
      </x:c>
      <x:c r="D4954" s="10" t="str">
        <x:v>RUN_01</x:v>
      </x:c>
      <x:c r="E4954" s="10" t="str">
        <x:v>ORIGINAL_LEDGER</x:v>
      </x:c>
      <x:c r="F4954" s="10" t="str">
        <x:v>FAIL</x:v>
      </x:c>
      <x:c r="G4954" s="10" t="str">
        <x:v>FAIL</x:v>
      </x:c>
      <x:c r="H4954" s="10" t="str">
        <x:v>EXECUTED</x:v>
      </x:c>
      <x:c r="I4954" s="10" t="str">
        <x:v>PARSED</x:v>
      </x:c>
      <x:c r="J4954" s="10" t="str">
        <x:v>SINGLESHOT_CAPTURED_DIAGNOSTIC_PASS</x:v>
      </x:c>
      <x:c r="K4954" s="10" t="str">
        <x:v>2ac0f7b7c037b587a83a2eefc5593a5f6ef1311bd07552e5c3ffbd3976e0e6c7</x:v>
      </x:c>
      <x:c r="L4954" s="10" t="str">
        <x:v>historical_three</x:v>
      </x:c>
      <x:c r="M4954" s="10" t="n">
        <x:v>1</x:v>
      </x:c>
      <x:c r="N4954" s="10" t="n">
        <x:v>0</x:v>
      </x:c>
      <x:c r="O4954" s="10" t="n">
        <x:v>0</x:v>
      </x:c>
      <x:c r="P4954" s="9" t="str">
        <x:f>'CaseReview'!U582</x:f>
        <x:v>FAIL</x:v>
      </x:c>
      <x:c r="Q4954" s="9" t="n">
        <x:f>IF(AND(T4954=1,G4954=P4954),1,0)</x:f>
        <x:v>1</x:v>
      </x:c>
      <x:c r="R4954" s="9" t="n">
        <x:f>IF(AND(T4954=1,G4954="PASS",P4954="FAIL"),1,0)</x:f>
        <x:v>0</x:v>
      </x:c>
      <x:c r="S4954" s="9" t="n">
        <x:f>IF(AND(T4954=1,G4954="FAIL",P4954="PASS"),1,0)</x:f>
        <x:v>0</x:v>
      </x:c>
      <x:c r="T4954" s="9" t="n">
        <x:v>1</x:v>
      </x:c>
      <x:c r="U4954" s="9" t="n">
        <x:v>7</x:v>
      </x:c>
      <x:c r="V4954" s="9" t="str">
        <x:v>MVP/SHACL_GENERATION_PIPELINE/experiments/LUNA_CONTEXTUAL_SINGLESHOT/RUN_01/runs/RUN-IMO-013-20260831T150009306566Z/artifacts/attempt_01/extracted_shape.ttl</x:v>
      </x:c>
    </x:row>
    <x:row r="4955" ht="22" customHeight="1">
      <x:c r="A4955" s="10" t="str">
        <x:v>SINGLESHOT</x:v>
      </x:c>
      <x:c r="B4955" s="10" t="str">
        <x:v>IMO-013</x:v>
      </x:c>
      <x:c r="C4955" s="10" t="str">
        <x:v>IMO-013-F02</x:v>
      </x:c>
      <x:c r="D4955" s="10" t="str">
        <x:v>RUN_01</x:v>
      </x:c>
      <x:c r="E4955" s="10" t="str">
        <x:v>ORIGINAL_LEDGER</x:v>
      </x:c>
      <x:c r="F4955" s="10" t="str">
        <x:v>FAIL</x:v>
      </x:c>
      <x:c r="G4955" s="10" t="str">
        <x:v>FAIL</x:v>
      </x:c>
      <x:c r="H4955" s="10" t="str">
        <x:v>EXECUTED</x:v>
      </x:c>
      <x:c r="I4955" s="10" t="str">
        <x:v>PARSED</x:v>
      </x:c>
      <x:c r="J4955" s="10" t="str">
        <x:v>SINGLESHOT_CAPTURED_DIAGNOSTIC_PASS</x:v>
      </x:c>
      <x:c r="K4955" s="10" t="str">
        <x:v>2ac0f7b7c037b587a83a2eefc5593a5f6ef1311bd07552e5c3ffbd3976e0e6c7</x:v>
      </x:c>
      <x:c r="L4955" s="10" t="str">
        <x:v>historical_three</x:v>
      </x:c>
      <x:c r="M4955" s="10" t="n">
        <x:v>1</x:v>
      </x:c>
      <x:c r="N4955" s="10" t="n">
        <x:v>0</x:v>
      </x:c>
      <x:c r="O4955" s="10" t="n">
        <x:v>0</x:v>
      </x:c>
      <x:c r="P4955" s="9" t="str">
        <x:f>'CaseReview'!U583</x:f>
        <x:v>FAIL</x:v>
      </x:c>
      <x:c r="Q4955" s="9" t="n">
        <x:f>IF(AND(T4955=1,G4955=P4955),1,0)</x:f>
        <x:v>1</x:v>
      </x:c>
      <x:c r="R4955" s="9" t="n">
        <x:f>IF(AND(T4955=1,G4955="PASS",P4955="FAIL"),1,0)</x:f>
        <x:v>0</x:v>
      </x:c>
      <x:c r="S4955" s="9" t="n">
        <x:f>IF(AND(T4955=1,G4955="FAIL",P4955="PASS"),1,0)</x:f>
        <x:v>0</x:v>
      </x:c>
      <x:c r="T4955" s="9" t="n">
        <x:v>1</x:v>
      </x:c>
      <x:c r="U4955" s="9" t="n">
        <x:v>7</x:v>
      </x:c>
      <x:c r="V4955" s="9" t="str">
        <x:v>MVP/SHACL_GENERATION_PIPELINE/experiments/LUNA_CONTEXTUAL_SINGLESHOT/RUN_01/runs/RUN-IMO-013-20260831T150009306566Z/artifacts/attempt_01/extracted_shape.ttl</x:v>
      </x:c>
    </x:row>
    <x:row r="4956" ht="22" customHeight="1">
      <x:c r="A4956" s="10" t="str">
        <x:v>SINGLESHOT</x:v>
      </x:c>
      <x:c r="B4956" s="10" t="str">
        <x:v>IMO-013</x:v>
      </x:c>
      <x:c r="C4956" s="10" t="str">
        <x:v>IMO-013-F03</x:v>
      </x:c>
      <x:c r="D4956" s="10" t="str">
        <x:v>RUN_01</x:v>
      </x:c>
      <x:c r="E4956" s="10" t="str">
        <x:v>ORIGINAL_LEDGER</x:v>
      </x:c>
      <x:c r="F4956" s="10" t="str">
        <x:v>FAIL</x:v>
      </x:c>
      <x:c r="G4956" s="10" t="str">
        <x:v>FAIL</x:v>
      </x:c>
      <x:c r="H4956" s="10" t="str">
        <x:v>EXECUTED</x:v>
      </x:c>
      <x:c r="I4956" s="10" t="str">
        <x:v>PARSED</x:v>
      </x:c>
      <x:c r="J4956" s="10" t="str">
        <x:v>SINGLESHOT_CAPTURED_DIAGNOSTIC_PASS</x:v>
      </x:c>
      <x:c r="K4956" s="10" t="str">
        <x:v>2ac0f7b7c037b587a83a2eefc5593a5f6ef1311bd07552e5c3ffbd3976e0e6c7</x:v>
      </x:c>
      <x:c r="L4956" s="10" t="str">
        <x:v>historical_three</x:v>
      </x:c>
      <x:c r="M4956" s="10" t="n">
        <x:v>1</x:v>
      </x:c>
      <x:c r="N4956" s="10" t="n">
        <x:v>0</x:v>
      </x:c>
      <x:c r="O4956" s="10" t="n">
        <x:v>0</x:v>
      </x:c>
      <x:c r="P4956" s="9" t="str">
        <x:f>'CaseReview'!U584</x:f>
        <x:v>FAIL</x:v>
      </x:c>
      <x:c r="Q4956" s="9" t="n">
        <x:f>IF(AND(T4956=1,G4956=P4956),1,0)</x:f>
        <x:v>1</x:v>
      </x:c>
      <x:c r="R4956" s="9" t="n">
        <x:f>IF(AND(T4956=1,G4956="PASS",P4956="FAIL"),1,0)</x:f>
        <x:v>0</x:v>
      </x:c>
      <x:c r="S4956" s="9" t="n">
        <x:f>IF(AND(T4956=1,G4956="FAIL",P4956="PASS"),1,0)</x:f>
        <x:v>0</x:v>
      </x:c>
      <x:c r="T4956" s="9" t="n">
        <x:v>1</x:v>
      </x:c>
      <x:c r="U4956" s="9" t="n">
        <x:v>7</x:v>
      </x:c>
      <x:c r="V4956" s="9" t="str">
        <x:v>MVP/SHACL_GENERATION_PIPELINE/experiments/LUNA_CONTEXTUAL_SINGLESHOT/RUN_01/runs/RUN-IMO-013-20260831T150009306566Z/artifacts/attempt_01/extracted_shape.ttl</x:v>
      </x:c>
    </x:row>
    <x:row r="4957" ht="22" customHeight="1">
      <x:c r="A4957" s="10" t="str">
        <x:v>SINGLESHOT</x:v>
      </x:c>
      <x:c r="B4957" s="10" t="str">
        <x:v>IMO-013</x:v>
      </x:c>
      <x:c r="C4957" s="10" t="str">
        <x:v>IMO-013-P01</x:v>
      </x:c>
      <x:c r="D4957" s="10" t="str">
        <x:v>RUN_01</x:v>
      </x:c>
      <x:c r="E4957" s="10" t="str">
        <x:v>ORIGINAL_LEDGER</x:v>
      </x:c>
      <x:c r="F4957" s="10" t="str">
        <x:v>PASS</x:v>
      </x:c>
      <x:c r="G4957" s="10" t="str">
        <x:v>PASS</x:v>
      </x:c>
      <x:c r="H4957" s="10" t="str">
        <x:v>EXECUTED</x:v>
      </x:c>
      <x:c r="I4957" s="10" t="str">
        <x:v>PARSED</x:v>
      </x:c>
      <x:c r="J4957" s="10" t="str">
        <x:v>SINGLESHOT_CAPTURED_DIAGNOSTIC_PASS</x:v>
      </x:c>
      <x:c r="K4957" s="10" t="str">
        <x:v>2ac0f7b7c037b587a83a2eefc5593a5f6ef1311bd07552e5c3ffbd3976e0e6c7</x:v>
      </x:c>
      <x:c r="L4957" s="10" t="str">
        <x:v>historical_three</x:v>
      </x:c>
      <x:c r="M4957" s="10" t="n">
        <x:v>1</x:v>
      </x:c>
      <x:c r="N4957" s="10" t="n">
        <x:v>0</x:v>
      </x:c>
      <x:c r="O4957" s="10" t="n">
        <x:v>0</x:v>
      </x:c>
      <x:c r="P4957" s="9" t="str">
        <x:f>'CaseReview'!U585</x:f>
        <x:v>PASS</x:v>
      </x:c>
      <x:c r="Q4957" s="9" t="n">
        <x:f>IF(AND(T4957=1,G4957=P4957),1,0)</x:f>
        <x:v>1</x:v>
      </x:c>
      <x:c r="R4957" s="9" t="n">
        <x:f>IF(AND(T4957=1,G4957="PASS",P4957="FAIL"),1,0)</x:f>
        <x:v>0</x:v>
      </x:c>
      <x:c r="S4957" s="9" t="n">
        <x:f>IF(AND(T4957=1,G4957="FAIL",P4957="PASS"),1,0)</x:f>
        <x:v>0</x:v>
      </x:c>
      <x:c r="T4957" s="9" t="n">
        <x:v>1</x:v>
      </x:c>
      <x:c r="U4957" s="9" t="n">
        <x:v>7</x:v>
      </x:c>
      <x:c r="V4957" s="9" t="str">
        <x:v>MVP/SHACL_GENERATION_PIPELINE/experiments/LUNA_CONTEXTUAL_SINGLESHOT/RUN_01/runs/RUN-IMO-013-20260831T150009306566Z/artifacts/attempt_01/extracted_shape.ttl</x:v>
      </x:c>
    </x:row>
    <x:row r="4958" ht="22" customHeight="1">
      <x:c r="A4958" s="10" t="str">
        <x:v>SINGLESHOT</x:v>
      </x:c>
      <x:c r="B4958" s="10" t="str">
        <x:v>IMO-013</x:v>
      </x:c>
      <x:c r="C4958" s="10" t="str">
        <x:v>IMO-013-P02</x:v>
      </x:c>
      <x:c r="D4958" s="10" t="str">
        <x:v>RUN_01</x:v>
      </x:c>
      <x:c r="E4958" s="10" t="str">
        <x:v>ORIGINAL_LEDGER</x:v>
      </x:c>
      <x:c r="F4958" s="10" t="str">
        <x:v>PASS</x:v>
      </x:c>
      <x:c r="G4958" s="10" t="str">
        <x:v>PASS</x:v>
      </x:c>
      <x:c r="H4958" s="10" t="str">
        <x:v>EXECUTED</x:v>
      </x:c>
      <x:c r="I4958" s="10" t="str">
        <x:v>PARSED</x:v>
      </x:c>
      <x:c r="J4958" s="10" t="str">
        <x:v>SINGLESHOT_CAPTURED_DIAGNOSTIC_PASS</x:v>
      </x:c>
      <x:c r="K4958" s="10" t="str">
        <x:v>2ac0f7b7c037b587a83a2eefc5593a5f6ef1311bd07552e5c3ffbd3976e0e6c7</x:v>
      </x:c>
      <x:c r="L4958" s="10" t="str">
        <x:v>historical_three</x:v>
      </x:c>
      <x:c r="M4958" s="10" t="n">
        <x:v>1</x:v>
      </x:c>
      <x:c r="N4958" s="10" t="n">
        <x:v>0</x:v>
      </x:c>
      <x:c r="O4958" s="10" t="n">
        <x:v>0</x:v>
      </x:c>
      <x:c r="P4958" s="9" t="str">
        <x:f>'CaseReview'!U586</x:f>
        <x:v>PASS</x:v>
      </x:c>
      <x:c r="Q4958" s="9" t="n">
        <x:f>IF(AND(T4958=1,G4958=P4958),1,0)</x:f>
        <x:v>1</x:v>
      </x:c>
      <x:c r="R4958" s="9" t="n">
        <x:f>IF(AND(T4958=1,G4958="PASS",P4958="FAIL"),1,0)</x:f>
        <x:v>0</x:v>
      </x:c>
      <x:c r="S4958" s="9" t="n">
        <x:f>IF(AND(T4958=1,G4958="FAIL",P4958="PASS"),1,0)</x:f>
        <x:v>0</x:v>
      </x:c>
      <x:c r="T4958" s="9" t="n">
        <x:v>1</x:v>
      </x:c>
      <x:c r="U4958" s="9" t="n">
        <x:v>7</x:v>
      </x:c>
      <x:c r="V4958" s="9" t="str">
        <x:v>MVP/SHACL_GENERATION_PIPELINE/experiments/LUNA_CONTEXTUAL_SINGLESHOT/RUN_01/runs/RUN-IMO-013-20260831T150009306566Z/artifacts/attempt_01/extracted_shape.ttl</x:v>
      </x:c>
    </x:row>
    <x:row r="4959" ht="22" customHeight="1">
      <x:c r="A4959" s="10" t="str">
        <x:v>SINGLESHOT</x:v>
      </x:c>
      <x:c r="B4959" s="10" t="str">
        <x:v>IMO-013</x:v>
      </x:c>
      <x:c r="C4959" s="10" t="str">
        <x:v>IMO-013-P03</x:v>
      </x:c>
      <x:c r="D4959" s="10" t="str">
        <x:v>RUN_01</x:v>
      </x:c>
      <x:c r="E4959" s="10" t="str">
        <x:v>ORIGINAL_LEDGER</x:v>
      </x:c>
      <x:c r="F4959" s="10" t="str">
        <x:v>PASS</x:v>
      </x:c>
      <x:c r="G4959" s="10" t="str">
        <x:v>PASS</x:v>
      </x:c>
      <x:c r="H4959" s="10" t="str">
        <x:v>EXECUTED</x:v>
      </x:c>
      <x:c r="I4959" s="10" t="str">
        <x:v>PARSED</x:v>
      </x:c>
      <x:c r="J4959" s="10" t="str">
        <x:v>SINGLESHOT_CAPTURED_DIAGNOSTIC_PASS</x:v>
      </x:c>
      <x:c r="K4959" s="10" t="str">
        <x:v>2ac0f7b7c037b587a83a2eefc5593a5f6ef1311bd07552e5c3ffbd3976e0e6c7</x:v>
      </x:c>
      <x:c r="L4959" s="10" t="str">
        <x:v>historical_three</x:v>
      </x:c>
      <x:c r="M4959" s="10" t="n">
        <x:v>1</x:v>
      </x:c>
      <x:c r="N4959" s="10" t="n">
        <x:v>0</x:v>
      </x:c>
      <x:c r="O4959" s="10" t="n">
        <x:v>0</x:v>
      </x:c>
      <x:c r="P4959" s="9" t="str">
        <x:f>'CaseReview'!U587</x:f>
        <x:v>PASS</x:v>
      </x:c>
      <x:c r="Q4959" s="9" t="n">
        <x:f>IF(AND(T4959=1,G4959=P4959),1,0)</x:f>
        <x:v>1</x:v>
      </x:c>
      <x:c r="R4959" s="9" t="n">
        <x:f>IF(AND(T4959=1,G4959="PASS",P4959="FAIL"),1,0)</x:f>
        <x:v>0</x:v>
      </x:c>
      <x:c r="S4959" s="9" t="n">
        <x:f>IF(AND(T4959=1,G4959="FAIL",P4959="PASS"),1,0)</x:f>
        <x:v>0</x:v>
      </x:c>
      <x:c r="T4959" s="9" t="n">
        <x:v>1</x:v>
      </x:c>
      <x:c r="U4959" s="9" t="n">
        <x:v>7</x:v>
      </x:c>
      <x:c r="V4959" s="9" t="str">
        <x:v>MVP/SHACL_GENERATION_PIPELINE/experiments/LUNA_CONTEXTUAL_SINGLESHOT/RUN_01/runs/RUN-IMO-013-20260831T150009306566Z/artifacts/attempt_01/extracted_shape.ttl</x:v>
      </x:c>
    </x:row>
    <x:row r="4960" ht="22" customHeight="1">
      <x:c r="A4960" s="10" t="str">
        <x:v>SINGLESHOT</x:v>
      </x:c>
      <x:c r="B4960" s="10" t="str">
        <x:v>IMO-013</x:v>
      </x:c>
      <x:c r="C4960" s="10" t="str">
        <x:v>IMO-013-P04</x:v>
      </x:c>
      <x:c r="D4960" s="10" t="str">
        <x:v>RUN_01</x:v>
      </x:c>
      <x:c r="E4960" s="10" t="str">
        <x:v>ORIGINAL_LEDGER</x:v>
      </x:c>
      <x:c r="F4960" s="10" t="str">
        <x:v>PASS</x:v>
      </x:c>
      <x:c r="G4960" s="10" t="str">
        <x:v>PASS</x:v>
      </x:c>
      <x:c r="H4960" s="10" t="str">
        <x:v>EXECUTED</x:v>
      </x:c>
      <x:c r="I4960" s="10" t="str">
        <x:v>PARSED</x:v>
      </x:c>
      <x:c r="J4960" s="10" t="str">
        <x:v>SINGLESHOT_CAPTURED_DIAGNOSTIC_PASS</x:v>
      </x:c>
      <x:c r="K4960" s="10" t="str">
        <x:v>2ac0f7b7c037b587a83a2eefc5593a5f6ef1311bd07552e5c3ffbd3976e0e6c7</x:v>
      </x:c>
      <x:c r="L4960" s="10" t="str">
        <x:v>historical_three</x:v>
      </x:c>
      <x:c r="M4960" s="10" t="n">
        <x:v>1</x:v>
      </x:c>
      <x:c r="N4960" s="10" t="n">
        <x:v>0</x:v>
      </x:c>
      <x:c r="O4960" s="10" t="n">
        <x:v>0</x:v>
      </x:c>
      <x:c r="P4960" s="9" t="str">
        <x:f>'CaseReview'!U588</x:f>
        <x:v>PASS</x:v>
      </x:c>
      <x:c r="Q4960" s="9" t="n">
        <x:f>IF(AND(T4960=1,G4960=P4960),1,0)</x:f>
        <x:v>1</x:v>
      </x:c>
      <x:c r="R4960" s="9" t="n">
        <x:f>IF(AND(T4960=1,G4960="PASS",P4960="FAIL"),1,0)</x:f>
        <x:v>0</x:v>
      </x:c>
      <x:c r="S4960" s="9" t="n">
        <x:f>IF(AND(T4960=1,G4960="FAIL",P4960="PASS"),1,0)</x:f>
        <x:v>0</x:v>
      </x:c>
      <x:c r="T4960" s="9" t="n">
        <x:v>1</x:v>
      </x:c>
      <x:c r="U4960" s="9" t="n">
        <x:v>7</x:v>
      </x:c>
      <x:c r="V4960" s="9" t="str">
        <x:v>MVP/SHACL_GENERATION_PIPELINE/experiments/LUNA_CONTEXTUAL_SINGLESHOT/RUN_01/runs/RUN-IMO-013-20260831T150009306566Z/artifacts/attempt_01/extracted_shape.ttl</x:v>
      </x:c>
    </x:row>
    <x:row r="4961" ht="22" customHeight="1">
      <x:c r="A4961" s="10" t="str">
        <x:v>SINGLESHOT</x:v>
      </x:c>
      <x:c r="B4961" s="10" t="str">
        <x:v>IMO-014</x:v>
      </x:c>
      <x:c r="C4961" s="10" t="str">
        <x:v>IMO-014-F01</x:v>
      </x:c>
      <x:c r="D4961" s="10" t="str">
        <x:v>RUN_01</x:v>
      </x:c>
      <x:c r="E4961" s="10" t="str">
        <x:v>ORIGINAL_LEDGER</x:v>
      </x:c>
      <x:c r="F4961" s="10" t="str">
        <x:v>FAIL</x:v>
      </x:c>
      <x:c r="G4961" s="10" t="str">
        <x:v>FAIL</x:v>
      </x:c>
      <x:c r="H4961" s="10" t="str">
        <x:v>EXECUTED</x:v>
      </x:c>
      <x:c r="I4961" s="10" t="str">
        <x:v>PARSED</x:v>
      </x:c>
      <x:c r="J4961" s="10" t="str">
        <x:v>SINGLESHOT_CAPTURED_DIAGNOSTIC_PASS</x:v>
      </x:c>
      <x:c r="K4961" s="10" t="str">
        <x:v>2654ab985d874cbdeb13cc62d828c628cf47425a6dcb6f55dad09026234f8499</x:v>
      </x:c>
      <x:c r="L4961" s="10" t="str">
        <x:v>historical_three</x:v>
      </x:c>
      <x:c r="M4961" s="10" t="n">
        <x:v>1</x:v>
      </x:c>
      <x:c r="N4961" s="10" t="n">
        <x:v>0</x:v>
      </x:c>
      <x:c r="O4961" s="10" t="n">
        <x:v>0</x:v>
      </x:c>
      <x:c r="P4961" s="9" t="str">
        <x:f>'CaseReview'!U589</x:f>
        <x:v>FAIL</x:v>
      </x:c>
      <x:c r="Q4961" s="9" t="n">
        <x:f>IF(AND(T4961=1,G4961=P4961),1,0)</x:f>
        <x:v>1</x:v>
      </x:c>
      <x:c r="R4961" s="9" t="n">
        <x:f>IF(AND(T4961=1,G4961="PASS",P4961="FAIL"),1,0)</x:f>
        <x:v>0</x:v>
      </x:c>
      <x:c r="S4961" s="9" t="n">
        <x:f>IF(AND(T4961=1,G4961="FAIL",P4961="PASS"),1,0)</x:f>
        <x:v>0</x:v>
      </x:c>
      <x:c r="T4961" s="9" t="n">
        <x:v>1</x:v>
      </x:c>
      <x:c r="U4961" s="9" t="n">
        <x:v>5</x:v>
      </x:c>
      <x:c r="V4961" s="9" t="str">
        <x:v>MVP/SHACL_GENERATION_PIPELINE/experiments/LUNA_CONTEXTUAL_SINGLESHOT/RUN_01/runs/RUN-IMO-014-20260831T150027105442Z/artifacts/attempt_01/extracted_shape.ttl</x:v>
      </x:c>
    </x:row>
    <x:row r="4962" ht="22" customHeight="1">
      <x:c r="A4962" s="10" t="str">
        <x:v>SINGLESHOT</x:v>
      </x:c>
      <x:c r="B4962" s="10" t="str">
        <x:v>IMO-014</x:v>
      </x:c>
      <x:c r="C4962" s="10" t="str">
        <x:v>IMO-014-F02</x:v>
      </x:c>
      <x:c r="D4962" s="10" t="str">
        <x:v>RUN_01</x:v>
      </x:c>
      <x:c r="E4962" s="10" t="str">
        <x:v>ORIGINAL_LEDGER</x:v>
      </x:c>
      <x:c r="F4962" s="10" t="str">
        <x:v>FAIL</x:v>
      </x:c>
      <x:c r="G4962" s="10" t="str">
        <x:v>FAIL</x:v>
      </x:c>
      <x:c r="H4962" s="10" t="str">
        <x:v>EXECUTED</x:v>
      </x:c>
      <x:c r="I4962" s="10" t="str">
        <x:v>PARSED</x:v>
      </x:c>
      <x:c r="J4962" s="10" t="str">
        <x:v>SINGLESHOT_CAPTURED_DIAGNOSTIC_PASS</x:v>
      </x:c>
      <x:c r="K4962" s="10" t="str">
        <x:v>2654ab985d874cbdeb13cc62d828c628cf47425a6dcb6f55dad09026234f8499</x:v>
      </x:c>
      <x:c r="L4962" s="10" t="str">
        <x:v>historical_three</x:v>
      </x:c>
      <x:c r="M4962" s="10" t="n">
        <x:v>1</x:v>
      </x:c>
      <x:c r="N4962" s="10" t="n">
        <x:v>0</x:v>
      </x:c>
      <x:c r="O4962" s="10" t="n">
        <x:v>0</x:v>
      </x:c>
      <x:c r="P4962" s="9" t="str">
        <x:f>'CaseReview'!U590</x:f>
        <x:v>FAIL</x:v>
      </x:c>
      <x:c r="Q4962" s="9" t="n">
        <x:f>IF(AND(T4962=1,G4962=P4962),1,0)</x:f>
        <x:v>1</x:v>
      </x:c>
      <x:c r="R4962" s="9" t="n">
        <x:f>IF(AND(T4962=1,G4962="PASS",P4962="FAIL"),1,0)</x:f>
        <x:v>0</x:v>
      </x:c>
      <x:c r="S4962" s="9" t="n">
        <x:f>IF(AND(T4962=1,G4962="FAIL",P4962="PASS"),1,0)</x:f>
        <x:v>0</x:v>
      </x:c>
      <x:c r="T4962" s="9" t="n">
        <x:v>1</x:v>
      </x:c>
      <x:c r="U4962" s="9" t="n">
        <x:v>5</x:v>
      </x:c>
      <x:c r="V4962" s="9" t="str">
        <x:v>MVP/SHACL_GENERATION_PIPELINE/experiments/LUNA_CONTEXTUAL_SINGLESHOT/RUN_01/runs/RUN-IMO-014-20260831T150027105442Z/artifacts/attempt_01/extracted_shape.ttl</x:v>
      </x:c>
    </x:row>
    <x:row r="4963" ht="22" customHeight="1">
      <x:c r="A4963" s="10" t="str">
        <x:v>SINGLESHOT</x:v>
      </x:c>
      <x:c r="B4963" s="10" t="str">
        <x:v>IMO-014</x:v>
      </x:c>
      <x:c r="C4963" s="10" t="str">
        <x:v>IMO-014-F03</x:v>
      </x:c>
      <x:c r="D4963" s="10" t="str">
        <x:v>RUN_01</x:v>
      </x:c>
      <x:c r="E4963" s="10" t="str">
        <x:v>ORIGINAL_LEDGER</x:v>
      </x:c>
      <x:c r="F4963" s="10" t="str">
        <x:v>FAIL</x:v>
      </x:c>
      <x:c r="G4963" s="10" t="str">
        <x:v>FAIL</x:v>
      </x:c>
      <x:c r="H4963" s="10" t="str">
        <x:v>EXECUTED</x:v>
      </x:c>
      <x:c r="I4963" s="10" t="str">
        <x:v>PARSED</x:v>
      </x:c>
      <x:c r="J4963" s="10" t="str">
        <x:v>SINGLESHOT_CAPTURED_DIAGNOSTIC_PASS</x:v>
      </x:c>
      <x:c r="K4963" s="10" t="str">
        <x:v>2654ab985d874cbdeb13cc62d828c628cf47425a6dcb6f55dad09026234f8499</x:v>
      </x:c>
      <x:c r="L4963" s="10" t="str">
        <x:v>historical_three</x:v>
      </x:c>
      <x:c r="M4963" s="10" t="n">
        <x:v>1</x:v>
      </x:c>
      <x:c r="N4963" s="10" t="n">
        <x:v>0</x:v>
      </x:c>
      <x:c r="O4963" s="10" t="n">
        <x:v>0</x:v>
      </x:c>
      <x:c r="P4963" s="9" t="str">
        <x:f>'CaseReview'!U591</x:f>
        <x:v>FAIL</x:v>
      </x:c>
      <x:c r="Q4963" s="9" t="n">
        <x:f>IF(AND(T4963=1,G4963=P4963),1,0)</x:f>
        <x:v>1</x:v>
      </x:c>
      <x:c r="R4963" s="9" t="n">
        <x:f>IF(AND(T4963=1,G4963="PASS",P4963="FAIL"),1,0)</x:f>
        <x:v>0</x:v>
      </x:c>
      <x:c r="S4963" s="9" t="n">
        <x:f>IF(AND(T4963=1,G4963="FAIL",P4963="PASS"),1,0)</x:f>
        <x:v>0</x:v>
      </x:c>
      <x:c r="T4963" s="9" t="n">
        <x:v>1</x:v>
      </x:c>
      <x:c r="U4963" s="9" t="n">
        <x:v>5</x:v>
      </x:c>
      <x:c r="V4963" s="9" t="str">
        <x:v>MVP/SHACL_GENERATION_PIPELINE/experiments/LUNA_CONTEXTUAL_SINGLESHOT/RUN_01/runs/RUN-IMO-014-20260831T150027105442Z/artifacts/attempt_01/extracted_shape.ttl</x:v>
      </x:c>
    </x:row>
    <x:row r="4964" ht="22" customHeight="1">
      <x:c r="A4964" s="10" t="str">
        <x:v>SINGLESHOT</x:v>
      </x:c>
      <x:c r="B4964" s="10" t="str">
        <x:v>IMO-014</x:v>
      </x:c>
      <x:c r="C4964" s="10" t="str">
        <x:v>IMO-014-P01</x:v>
      </x:c>
      <x:c r="D4964" s="10" t="str">
        <x:v>RUN_01</x:v>
      </x:c>
      <x:c r="E4964" s="10" t="str">
        <x:v>ORIGINAL_LEDGER</x:v>
      </x:c>
      <x:c r="F4964" s="10" t="str">
        <x:v>PASS</x:v>
      </x:c>
      <x:c r="G4964" s="10" t="str">
        <x:v>PASS</x:v>
      </x:c>
      <x:c r="H4964" s="10" t="str">
        <x:v>EXECUTED</x:v>
      </x:c>
      <x:c r="I4964" s="10" t="str">
        <x:v>PARSED</x:v>
      </x:c>
      <x:c r="J4964" s="10" t="str">
        <x:v>SINGLESHOT_CAPTURED_DIAGNOSTIC_PASS</x:v>
      </x:c>
      <x:c r="K4964" s="10" t="str">
        <x:v>2654ab985d874cbdeb13cc62d828c628cf47425a6dcb6f55dad09026234f8499</x:v>
      </x:c>
      <x:c r="L4964" s="10" t="str">
        <x:v>historical_three</x:v>
      </x:c>
      <x:c r="M4964" s="10" t="n">
        <x:v>1</x:v>
      </x:c>
      <x:c r="N4964" s="10" t="n">
        <x:v>0</x:v>
      </x:c>
      <x:c r="O4964" s="10" t="n">
        <x:v>0</x:v>
      </x:c>
      <x:c r="P4964" s="9" t="str">
        <x:f>'CaseReview'!U592</x:f>
        <x:v>PASS</x:v>
      </x:c>
      <x:c r="Q4964" s="9" t="n">
        <x:f>IF(AND(T4964=1,G4964=P4964),1,0)</x:f>
        <x:v>1</x:v>
      </x:c>
      <x:c r="R4964" s="9" t="n">
        <x:f>IF(AND(T4964=1,G4964="PASS",P4964="FAIL"),1,0)</x:f>
        <x:v>0</x:v>
      </x:c>
      <x:c r="S4964" s="9" t="n">
        <x:f>IF(AND(T4964=1,G4964="FAIL",P4964="PASS"),1,0)</x:f>
        <x:v>0</x:v>
      </x:c>
      <x:c r="T4964" s="9" t="n">
        <x:v>1</x:v>
      </x:c>
      <x:c r="U4964" s="9" t="n">
        <x:v>5</x:v>
      </x:c>
      <x:c r="V4964" s="9" t="str">
        <x:v>MVP/SHACL_GENERATION_PIPELINE/experiments/LUNA_CONTEXTUAL_SINGLESHOT/RUN_01/runs/RUN-IMO-014-20260831T150027105442Z/artifacts/attempt_01/extracted_shape.ttl</x:v>
      </x:c>
    </x:row>
    <x:row r="4965" ht="22" customHeight="1">
      <x:c r="A4965" s="10" t="str">
        <x:v>SINGLESHOT</x:v>
      </x:c>
      <x:c r="B4965" s="10" t="str">
        <x:v>IMO-014</x:v>
      </x:c>
      <x:c r="C4965" s="10" t="str">
        <x:v>IMO-014-P02</x:v>
      </x:c>
      <x:c r="D4965" s="10" t="str">
        <x:v>RUN_01</x:v>
      </x:c>
      <x:c r="E4965" s="10" t="str">
        <x:v>ORIGINAL_LEDGER</x:v>
      </x:c>
      <x:c r="F4965" s="10" t="str">
        <x:v>PASS</x:v>
      </x:c>
      <x:c r="G4965" s="10" t="str">
        <x:v>PASS</x:v>
      </x:c>
      <x:c r="H4965" s="10" t="str">
        <x:v>EXECUTED</x:v>
      </x:c>
      <x:c r="I4965" s="10" t="str">
        <x:v>PARSED</x:v>
      </x:c>
      <x:c r="J4965" s="10" t="str">
        <x:v>SINGLESHOT_CAPTURED_DIAGNOSTIC_PASS</x:v>
      </x:c>
      <x:c r="K4965" s="10" t="str">
        <x:v>2654ab985d874cbdeb13cc62d828c628cf47425a6dcb6f55dad09026234f8499</x:v>
      </x:c>
      <x:c r="L4965" s="10" t="str">
        <x:v>historical_three</x:v>
      </x:c>
      <x:c r="M4965" s="10" t="n">
        <x:v>1</x:v>
      </x:c>
      <x:c r="N4965" s="10" t="n">
        <x:v>0</x:v>
      </x:c>
      <x:c r="O4965" s="10" t="n">
        <x:v>0</x:v>
      </x:c>
      <x:c r="P4965" s="9" t="str">
        <x:f>'CaseReview'!U593</x:f>
        <x:v>PASS</x:v>
      </x:c>
      <x:c r="Q4965" s="9" t="n">
        <x:f>IF(AND(T4965=1,G4965=P4965),1,0)</x:f>
        <x:v>1</x:v>
      </x:c>
      <x:c r="R4965" s="9" t="n">
        <x:f>IF(AND(T4965=1,G4965="PASS",P4965="FAIL"),1,0)</x:f>
        <x:v>0</x:v>
      </x:c>
      <x:c r="S4965" s="9" t="n">
        <x:f>IF(AND(T4965=1,G4965="FAIL",P4965="PASS"),1,0)</x:f>
        <x:v>0</x:v>
      </x:c>
      <x:c r="T4965" s="9" t="n">
        <x:v>1</x:v>
      </x:c>
      <x:c r="U4965" s="9" t="n">
        <x:v>5</x:v>
      </x:c>
      <x:c r="V4965" s="9" t="str">
        <x:v>MVP/SHACL_GENERATION_PIPELINE/experiments/LUNA_CONTEXTUAL_SINGLESHOT/RUN_01/runs/RUN-IMO-014-20260831T150027105442Z/artifacts/attempt_01/extracted_shape.ttl</x:v>
      </x:c>
    </x:row>
    <x:row r="4966" ht="22" customHeight="1">
      <x:c r="A4966" s="10" t="str">
        <x:v>SINGLESHOT</x:v>
      </x:c>
      <x:c r="B4966" s="10" t="str">
        <x:v>IMO-016</x:v>
      </x:c>
      <x:c r="C4966" s="10" t="str">
        <x:v>IMO-016-F01</x:v>
      </x:c>
      <x:c r="D4966" s="10" t="str">
        <x:v>RUN_01</x:v>
      </x:c>
      <x:c r="E4966" s="10" t="str">
        <x:v>ORIGINAL_LEDGER</x:v>
      </x:c>
      <x:c r="F4966" s="10" t="str">
        <x:v>FAIL</x:v>
      </x:c>
      <x:c r="G4966" s="10" t="str">
        <x:v>FAIL</x:v>
      </x:c>
      <x:c r="H4966" s="10" t="str">
        <x:v>EXECUTED</x:v>
      </x:c>
      <x:c r="I4966" s="10" t="str">
        <x:v>PARSED</x:v>
      </x:c>
      <x:c r="J4966" s="10" t="str">
        <x:v>SINGLESHOT_CAPTURED_DIAGNOSTIC_PASS</x:v>
      </x:c>
      <x:c r="K4966" s="10" t="str">
        <x:v>91fe546176f76c640591b60e337a9660a1525cc622e6ea6e30aabea17fc33e12</x:v>
      </x:c>
      <x:c r="L4966" s="10" t="str">
        <x:v>historical_three</x:v>
      </x:c>
      <x:c r="M4966" s="10" t="n">
        <x:v>1</x:v>
      </x:c>
      <x:c r="N4966" s="10" t="n">
        <x:v>0</x:v>
      </x:c>
      <x:c r="O4966" s="10" t="n">
        <x:v>0</x:v>
      </x:c>
      <x:c r="P4966" s="9" t="str">
        <x:f>'CaseReview'!U594</x:f>
        <x:v>FAIL</x:v>
      </x:c>
      <x:c r="Q4966" s="9" t="n">
        <x:f>IF(AND(T4966=1,G4966=P4966),1,0)</x:f>
        <x:v>1</x:v>
      </x:c>
      <x:c r="R4966" s="9" t="n">
        <x:f>IF(AND(T4966=1,G4966="PASS",P4966="FAIL"),1,0)</x:f>
        <x:v>0</x:v>
      </x:c>
      <x:c r="S4966" s="9" t="n">
        <x:f>IF(AND(T4966=1,G4966="FAIL",P4966="PASS"),1,0)</x:f>
        <x:v>0</x:v>
      </x:c>
      <x:c r="T4966" s="9" t="n">
        <x:v>1</x:v>
      </x:c>
      <x:c r="U4966" s="9" t="n">
        <x:v>7</x:v>
      </x:c>
      <x:c r="V4966" s="9" t="str">
        <x:v>MVP/SHACL_GENERATION_PIPELINE/experiments/LUNA_CONTEXTUAL_SINGLESHOT/RUN_01/runs/RUN-IMO-016-20260831T150045105832Z/artifacts/attempt_01/extracted_shape.ttl</x:v>
      </x:c>
    </x:row>
    <x:row r="4967" ht="22" customHeight="1">
      <x:c r="A4967" s="10" t="str">
        <x:v>SINGLESHOT</x:v>
      </x:c>
      <x:c r="B4967" s="10" t="str">
        <x:v>IMO-016</x:v>
      </x:c>
      <x:c r="C4967" s="10" t="str">
        <x:v>IMO-016-F02</x:v>
      </x:c>
      <x:c r="D4967" s="10" t="str">
        <x:v>RUN_01</x:v>
      </x:c>
      <x:c r="E4967" s="10" t="str">
        <x:v>ORIGINAL_LEDGER</x:v>
      </x:c>
      <x:c r="F4967" s="10" t="str">
        <x:v>FAIL</x:v>
      </x:c>
      <x:c r="G4967" s="10" t="str">
        <x:v>FAIL</x:v>
      </x:c>
      <x:c r="H4967" s="10" t="str">
        <x:v>EXECUTED</x:v>
      </x:c>
      <x:c r="I4967" s="10" t="str">
        <x:v>PARSED</x:v>
      </x:c>
      <x:c r="J4967" s="10" t="str">
        <x:v>SINGLESHOT_CAPTURED_DIAGNOSTIC_PASS</x:v>
      </x:c>
      <x:c r="K4967" s="10" t="str">
        <x:v>91fe546176f76c640591b60e337a9660a1525cc622e6ea6e30aabea17fc33e12</x:v>
      </x:c>
      <x:c r="L4967" s="10" t="str">
        <x:v>historical_three</x:v>
      </x:c>
      <x:c r="M4967" s="10" t="n">
        <x:v>1</x:v>
      </x:c>
      <x:c r="N4967" s="10" t="n">
        <x:v>0</x:v>
      </x:c>
      <x:c r="O4967" s="10" t="n">
        <x:v>0</x:v>
      </x:c>
      <x:c r="P4967" s="9" t="str">
        <x:f>'CaseReview'!U595</x:f>
        <x:v>FAIL</x:v>
      </x:c>
      <x:c r="Q4967" s="9" t="n">
        <x:f>IF(AND(T4967=1,G4967=P4967),1,0)</x:f>
        <x:v>1</x:v>
      </x:c>
      <x:c r="R4967" s="9" t="n">
        <x:f>IF(AND(T4967=1,G4967="PASS",P4967="FAIL"),1,0)</x:f>
        <x:v>0</x:v>
      </x:c>
      <x:c r="S4967" s="9" t="n">
        <x:f>IF(AND(T4967=1,G4967="FAIL",P4967="PASS"),1,0)</x:f>
        <x:v>0</x:v>
      </x:c>
      <x:c r="T4967" s="9" t="n">
        <x:v>1</x:v>
      </x:c>
      <x:c r="U4967" s="9" t="n">
        <x:v>7</x:v>
      </x:c>
      <x:c r="V4967" s="9" t="str">
        <x:v>MVP/SHACL_GENERATION_PIPELINE/experiments/LUNA_CONTEXTUAL_SINGLESHOT/RUN_01/runs/RUN-IMO-016-20260831T150045105832Z/artifacts/attempt_01/extracted_shape.ttl</x:v>
      </x:c>
    </x:row>
    <x:row r="4968" ht="22" customHeight="1">
      <x:c r="A4968" s="10" t="str">
        <x:v>SINGLESHOT</x:v>
      </x:c>
      <x:c r="B4968" s="10" t="str">
        <x:v>IMO-016</x:v>
      </x:c>
      <x:c r="C4968" s="10" t="str">
        <x:v>IMO-016-F03</x:v>
      </x:c>
      <x:c r="D4968" s="10" t="str">
        <x:v>RUN_01</x:v>
      </x:c>
      <x:c r="E4968" s="10" t="str">
        <x:v>ORIGINAL_LEDGER</x:v>
      </x:c>
      <x:c r="F4968" s="10" t="str">
        <x:v>FAIL</x:v>
      </x:c>
      <x:c r="G4968" s="10" t="str">
        <x:v>FAIL</x:v>
      </x:c>
      <x:c r="H4968" s="10" t="str">
        <x:v>EXECUTED</x:v>
      </x:c>
      <x:c r="I4968" s="10" t="str">
        <x:v>PARSED</x:v>
      </x:c>
      <x:c r="J4968" s="10" t="str">
        <x:v>SINGLESHOT_CAPTURED_DIAGNOSTIC_PASS</x:v>
      </x:c>
      <x:c r="K4968" s="10" t="str">
        <x:v>91fe546176f76c640591b60e337a9660a1525cc622e6ea6e30aabea17fc33e12</x:v>
      </x:c>
      <x:c r="L4968" s="10" t="str">
        <x:v>historical_three</x:v>
      </x:c>
      <x:c r="M4968" s="10" t="n">
        <x:v>1</x:v>
      </x:c>
      <x:c r="N4968" s="10" t="n">
        <x:v>0</x:v>
      </x:c>
      <x:c r="O4968" s="10" t="n">
        <x:v>0</x:v>
      </x:c>
      <x:c r="P4968" s="9" t="str">
        <x:f>'CaseReview'!U596</x:f>
        <x:v>FAIL</x:v>
      </x:c>
      <x:c r="Q4968" s="9" t="n">
        <x:f>IF(AND(T4968=1,G4968=P4968),1,0)</x:f>
        <x:v>1</x:v>
      </x:c>
      <x:c r="R4968" s="9" t="n">
        <x:f>IF(AND(T4968=1,G4968="PASS",P4968="FAIL"),1,0)</x:f>
        <x:v>0</x:v>
      </x:c>
      <x:c r="S4968" s="9" t="n">
        <x:f>IF(AND(T4968=1,G4968="FAIL",P4968="PASS"),1,0)</x:f>
        <x:v>0</x:v>
      </x:c>
      <x:c r="T4968" s="9" t="n">
        <x:v>1</x:v>
      </x:c>
      <x:c r="U4968" s="9" t="n">
        <x:v>7</x:v>
      </x:c>
      <x:c r="V4968" s="9" t="str">
        <x:v>MVP/SHACL_GENERATION_PIPELINE/experiments/LUNA_CONTEXTUAL_SINGLESHOT/RUN_01/runs/RUN-IMO-016-20260831T150045105832Z/artifacts/attempt_01/extracted_shape.ttl</x:v>
      </x:c>
    </x:row>
    <x:row r="4969" ht="22" customHeight="1">
      <x:c r="A4969" s="10" t="str">
        <x:v>SINGLESHOT</x:v>
      </x:c>
      <x:c r="B4969" s="10" t="str">
        <x:v>IMO-016</x:v>
      </x:c>
      <x:c r="C4969" s="10" t="str">
        <x:v>IMO-016-F04</x:v>
      </x:c>
      <x:c r="D4969" s="10" t="str">
        <x:v>RUN_01</x:v>
      </x:c>
      <x:c r="E4969" s="10" t="str">
        <x:v>ORIGINAL_LEDGER</x:v>
      </x:c>
      <x:c r="F4969" s="10" t="str">
        <x:v>FAIL</x:v>
      </x:c>
      <x:c r="G4969" s="10" t="str">
        <x:v>FAIL</x:v>
      </x:c>
      <x:c r="H4969" s="10" t="str">
        <x:v>EXECUTED</x:v>
      </x:c>
      <x:c r="I4969" s="10" t="str">
        <x:v>PARSED</x:v>
      </x:c>
      <x:c r="J4969" s="10" t="str">
        <x:v>SINGLESHOT_CAPTURED_DIAGNOSTIC_PASS</x:v>
      </x:c>
      <x:c r="K4969" s="10" t="str">
        <x:v>91fe546176f76c640591b60e337a9660a1525cc622e6ea6e30aabea17fc33e12</x:v>
      </x:c>
      <x:c r="L4969" s="10" t="str">
        <x:v>historical_three</x:v>
      </x:c>
      <x:c r="M4969" s="10" t="n">
        <x:v>1</x:v>
      </x:c>
      <x:c r="N4969" s="10" t="n">
        <x:v>0</x:v>
      </x:c>
      <x:c r="O4969" s="10" t="n">
        <x:v>0</x:v>
      </x:c>
      <x:c r="P4969" s="9" t="str">
        <x:f>'CaseReview'!U597</x:f>
        <x:v>FAIL</x:v>
      </x:c>
      <x:c r="Q4969" s="9" t="n">
        <x:f>IF(AND(T4969=1,G4969=P4969),1,0)</x:f>
        <x:v>1</x:v>
      </x:c>
      <x:c r="R4969" s="9" t="n">
        <x:f>IF(AND(T4969=1,G4969="PASS",P4969="FAIL"),1,0)</x:f>
        <x:v>0</x:v>
      </x:c>
      <x:c r="S4969" s="9" t="n">
        <x:f>IF(AND(T4969=1,G4969="FAIL",P4969="PASS"),1,0)</x:f>
        <x:v>0</x:v>
      </x:c>
      <x:c r="T4969" s="9" t="n">
        <x:v>1</x:v>
      </x:c>
      <x:c r="U4969" s="9" t="n">
        <x:v>7</x:v>
      </x:c>
      <x:c r="V4969" s="9" t="str">
        <x:v>MVP/SHACL_GENERATION_PIPELINE/experiments/LUNA_CONTEXTUAL_SINGLESHOT/RUN_01/runs/RUN-IMO-016-20260831T150045105832Z/artifacts/attempt_01/extracted_shape.ttl</x:v>
      </x:c>
    </x:row>
    <x:row r="4970" ht="22" customHeight="1">
      <x:c r="A4970" s="10" t="str">
        <x:v>SINGLESHOT</x:v>
      </x:c>
      <x:c r="B4970" s="10" t="str">
        <x:v>IMO-016</x:v>
      </x:c>
      <x:c r="C4970" s="10" t="str">
        <x:v>IMO-016-P01</x:v>
      </x:c>
      <x:c r="D4970" s="10" t="str">
        <x:v>RUN_01</x:v>
      </x:c>
      <x:c r="E4970" s="10" t="str">
        <x:v>ORIGINAL_LEDGER</x:v>
      </x:c>
      <x:c r="F4970" s="10" t="str">
        <x:v>PASS</x:v>
      </x:c>
      <x:c r="G4970" s="10" t="str">
        <x:v>FAIL</x:v>
      </x:c>
      <x:c r="H4970" s="10" t="str">
        <x:v>EXECUTED</x:v>
      </x:c>
      <x:c r="I4970" s="10" t="str">
        <x:v>PARSED</x:v>
      </x:c>
      <x:c r="J4970" s="10" t="str">
        <x:v>SINGLESHOT_CAPTURED_DIAGNOSTIC_PASS</x:v>
      </x:c>
      <x:c r="K4970" s="10" t="str">
        <x:v>91fe546176f76c640591b60e337a9660a1525cc622e6ea6e30aabea17fc33e12</x:v>
      </x:c>
      <x:c r="L4970" s="10" t="str">
        <x:v>historical_three</x:v>
      </x:c>
      <x:c r="M4970" s="10" t="n">
        <x:v>0</x:v>
      </x:c>
      <x:c r="N4970" s="10" t="n">
        <x:v>0</x:v>
      </x:c>
      <x:c r="O4970" s="10" t="n">
        <x:v>1</x:v>
      </x:c>
      <x:c r="P4970" s="9" t="str">
        <x:f>'CaseReview'!U598</x:f>
        <x:v>PASS</x:v>
      </x:c>
      <x:c r="Q4970" s="9" t="n">
        <x:f>IF(AND(T4970=1,G4970=P4970),1,0)</x:f>
        <x:v>0</x:v>
      </x:c>
      <x:c r="R4970" s="9" t="n">
        <x:f>IF(AND(T4970=1,G4970="PASS",P4970="FAIL"),1,0)</x:f>
        <x:v>0</x:v>
      </x:c>
      <x:c r="S4970" s="9" t="n">
        <x:f>IF(AND(T4970=1,G4970="FAIL",P4970="PASS"),1,0)</x:f>
        <x:v>1</x:v>
      </x:c>
      <x:c r="T4970" s="9" t="n">
        <x:v>1</x:v>
      </x:c>
      <x:c r="U4970" s="9" t="n">
        <x:v>7</x:v>
      </x:c>
      <x:c r="V4970" s="9" t="str">
        <x:v>MVP/SHACL_GENERATION_PIPELINE/experiments/LUNA_CONTEXTUAL_SINGLESHOT/RUN_01/runs/RUN-IMO-016-20260831T150045105832Z/artifacts/attempt_01/extracted_shape.ttl</x:v>
      </x:c>
    </x:row>
    <x:row r="4971" ht="22" customHeight="1">
      <x:c r="A4971" s="10" t="str">
        <x:v>SINGLESHOT</x:v>
      </x:c>
      <x:c r="B4971" s="10" t="str">
        <x:v>IMO-016</x:v>
      </x:c>
      <x:c r="C4971" s="10" t="str">
        <x:v>IMO-016-P02</x:v>
      </x:c>
      <x:c r="D4971" s="10" t="str">
        <x:v>RUN_01</x:v>
      </x:c>
      <x:c r="E4971" s="10" t="str">
        <x:v>ORIGINAL_LEDGER</x:v>
      </x:c>
      <x:c r="F4971" s="10" t="str">
        <x:v>PASS</x:v>
      </x:c>
      <x:c r="G4971" s="10" t="str">
        <x:v>FAIL</x:v>
      </x:c>
      <x:c r="H4971" s="10" t="str">
        <x:v>EXECUTED</x:v>
      </x:c>
      <x:c r="I4971" s="10" t="str">
        <x:v>PARSED</x:v>
      </x:c>
      <x:c r="J4971" s="10" t="str">
        <x:v>SINGLESHOT_CAPTURED_DIAGNOSTIC_PASS</x:v>
      </x:c>
      <x:c r="K4971" s="10" t="str">
        <x:v>91fe546176f76c640591b60e337a9660a1525cc622e6ea6e30aabea17fc33e12</x:v>
      </x:c>
      <x:c r="L4971" s="10" t="str">
        <x:v>historical_three</x:v>
      </x:c>
      <x:c r="M4971" s="10" t="n">
        <x:v>0</x:v>
      </x:c>
      <x:c r="N4971" s="10" t="n">
        <x:v>0</x:v>
      </x:c>
      <x:c r="O4971" s="10" t="n">
        <x:v>1</x:v>
      </x:c>
      <x:c r="P4971" s="9" t="str">
        <x:f>'CaseReview'!U599</x:f>
        <x:v>PASS</x:v>
      </x:c>
      <x:c r="Q4971" s="9" t="n">
        <x:f>IF(AND(T4971=1,G4971=P4971),1,0)</x:f>
        <x:v>0</x:v>
      </x:c>
      <x:c r="R4971" s="9" t="n">
        <x:f>IF(AND(T4971=1,G4971="PASS",P4971="FAIL"),1,0)</x:f>
        <x:v>0</x:v>
      </x:c>
      <x:c r="S4971" s="9" t="n">
        <x:f>IF(AND(T4971=1,G4971="FAIL",P4971="PASS"),1,0)</x:f>
        <x:v>1</x:v>
      </x:c>
      <x:c r="T4971" s="9" t="n">
        <x:v>1</x:v>
      </x:c>
      <x:c r="U4971" s="9" t="n">
        <x:v>7</x:v>
      </x:c>
      <x:c r="V4971" s="9" t="str">
        <x:v>MVP/SHACL_GENERATION_PIPELINE/experiments/LUNA_CONTEXTUAL_SINGLESHOT/RUN_01/runs/RUN-IMO-016-20260831T150045105832Z/artifacts/attempt_01/extracted_shape.ttl</x:v>
      </x:c>
    </x:row>
    <x:row r="4972" ht="22" customHeight="1">
      <x:c r="A4972" s="10" t="str">
        <x:v>SINGLESHOT</x:v>
      </x:c>
      <x:c r="B4972" s="10" t="str">
        <x:v>IMO-016</x:v>
      </x:c>
      <x:c r="C4972" s="10" t="str">
        <x:v>IMO-016-P03</x:v>
      </x:c>
      <x:c r="D4972" s="10" t="str">
        <x:v>RUN_01</x:v>
      </x:c>
      <x:c r="E4972" s="10" t="str">
        <x:v>ORIGINAL_LEDGER</x:v>
      </x:c>
      <x:c r="F4972" s="10" t="str">
        <x:v>PASS</x:v>
      </x:c>
      <x:c r="G4972" s="10" t="str">
        <x:v>FAIL</x:v>
      </x:c>
      <x:c r="H4972" s="10" t="str">
        <x:v>EXECUTED</x:v>
      </x:c>
      <x:c r="I4972" s="10" t="str">
        <x:v>PARSED</x:v>
      </x:c>
      <x:c r="J4972" s="10" t="str">
        <x:v>SINGLESHOT_CAPTURED_DIAGNOSTIC_PASS</x:v>
      </x:c>
      <x:c r="K4972" s="10" t="str">
        <x:v>91fe546176f76c640591b60e337a9660a1525cc622e6ea6e30aabea17fc33e12</x:v>
      </x:c>
      <x:c r="L4972" s="10" t="str">
        <x:v>historical_three</x:v>
      </x:c>
      <x:c r="M4972" s="10" t="n">
        <x:v>0</x:v>
      </x:c>
      <x:c r="N4972" s="10" t="n">
        <x:v>0</x:v>
      </x:c>
      <x:c r="O4972" s="10" t="n">
        <x:v>1</x:v>
      </x:c>
      <x:c r="P4972" s="9" t="str">
        <x:f>'CaseReview'!U600</x:f>
        <x:v>PASS</x:v>
      </x:c>
      <x:c r="Q4972" s="9" t="n">
        <x:f>IF(AND(T4972=1,G4972=P4972),1,0)</x:f>
        <x:v>0</x:v>
      </x:c>
      <x:c r="R4972" s="9" t="n">
        <x:f>IF(AND(T4972=1,G4972="PASS",P4972="FAIL"),1,0)</x:f>
        <x:v>0</x:v>
      </x:c>
      <x:c r="S4972" s="9" t="n">
        <x:f>IF(AND(T4972=1,G4972="FAIL",P4972="PASS"),1,0)</x:f>
        <x:v>1</x:v>
      </x:c>
      <x:c r="T4972" s="9" t="n">
        <x:v>1</x:v>
      </x:c>
      <x:c r="U4972" s="9" t="n">
        <x:v>7</x:v>
      </x:c>
      <x:c r="V4972" s="9" t="str">
        <x:v>MVP/SHACL_GENERATION_PIPELINE/experiments/LUNA_CONTEXTUAL_SINGLESHOT/RUN_01/runs/RUN-IMO-016-20260831T150045105832Z/artifacts/attempt_01/extracted_shape.ttl</x:v>
      </x:c>
    </x:row>
    <x:row r="4973" ht="22" customHeight="1">
      <x:c r="A4973" s="10" t="str">
        <x:v>SINGLESHOT</x:v>
      </x:c>
      <x:c r="B4973" s="10" t="str">
        <x:v>IMO-017</x:v>
      </x:c>
      <x:c r="C4973" s="10" t="str">
        <x:v>IMO-017-F01</x:v>
      </x:c>
      <x:c r="D4973" s="10" t="str">
        <x:v>RUN_01</x:v>
      </x:c>
      <x:c r="E4973" s="10" t="str">
        <x:v>ORIGINAL_LEDGER</x:v>
      </x:c>
      <x:c r="F4973" s="10" t="str">
        <x:v>FAIL</x:v>
      </x:c>
      <x:c r="G4973" s="10" t="str">
        <x:v>FAIL</x:v>
      </x:c>
      <x:c r="H4973" s="10" t="str">
        <x:v>EXECUTED</x:v>
      </x:c>
      <x:c r="I4973" s="10" t="str">
        <x:v>PARSED</x:v>
      </x:c>
      <x:c r="J4973" s="10" t="str">
        <x:v>SINGLESHOT_CAPTURED_DIAGNOSTIC_PASS</x:v>
      </x:c>
      <x:c r="K4973" s="10" t="str">
        <x:v>90e71325f26f10e8a3780e32de9b14ef52a2017d1430310621df261fd1b36d1f</x:v>
      </x:c>
      <x:c r="L4973" s="10" t="str">
        <x:v>historical_three</x:v>
      </x:c>
      <x:c r="M4973" s="10" t="n">
        <x:v>1</x:v>
      </x:c>
      <x:c r="N4973" s="10" t="n">
        <x:v>0</x:v>
      </x:c>
      <x:c r="O4973" s="10" t="n">
        <x:v>0</x:v>
      </x:c>
      <x:c r="P4973" s="9" t="str">
        <x:f>'CaseReview'!U601</x:f>
        <x:v>FAIL</x:v>
      </x:c>
      <x:c r="Q4973" s="9" t="n">
        <x:f>IF(AND(T4973=1,G4973=P4973),1,0)</x:f>
        <x:v>1</x:v>
      </x:c>
      <x:c r="R4973" s="9" t="n">
        <x:f>IF(AND(T4973=1,G4973="PASS",P4973="FAIL"),1,0)</x:f>
        <x:v>0</x:v>
      </x:c>
      <x:c r="S4973" s="9" t="n">
        <x:f>IF(AND(T4973=1,G4973="FAIL",P4973="PASS"),1,0)</x:f>
        <x:v>0</x:v>
      </x:c>
      <x:c r="T4973" s="9" t="n">
        <x:v>1</x:v>
      </x:c>
      <x:c r="U4973" s="9" t="n">
        <x:v>7</x:v>
      </x:c>
      <x:c r="V4973" s="9" t="str">
        <x:v>MVP/SHACL_GENERATION_PIPELINE/experiments/LUNA_CONTEXTUAL_SINGLESHOT/RUN_01/runs/RUN-IMO-017-20260831T150115542248Z/artifacts/attempt_01/extracted_shape.ttl</x:v>
      </x:c>
    </x:row>
    <x:row r="4974" ht="22" customHeight="1">
      <x:c r="A4974" s="10" t="str">
        <x:v>SINGLESHOT</x:v>
      </x:c>
      <x:c r="B4974" s="10" t="str">
        <x:v>IMO-017</x:v>
      </x:c>
      <x:c r="C4974" s="10" t="str">
        <x:v>IMO-017-F02</x:v>
      </x:c>
      <x:c r="D4974" s="10" t="str">
        <x:v>RUN_01</x:v>
      </x:c>
      <x:c r="E4974" s="10" t="str">
        <x:v>ORIGINAL_LEDGER</x:v>
      </x:c>
      <x:c r="F4974" s="10" t="str">
        <x:v>FAIL</x:v>
      </x:c>
      <x:c r="G4974" s="10" t="str">
        <x:v>FAIL</x:v>
      </x:c>
      <x:c r="H4974" s="10" t="str">
        <x:v>EXECUTED</x:v>
      </x:c>
      <x:c r="I4974" s="10" t="str">
        <x:v>PARSED</x:v>
      </x:c>
      <x:c r="J4974" s="10" t="str">
        <x:v>SINGLESHOT_CAPTURED_DIAGNOSTIC_PASS</x:v>
      </x:c>
      <x:c r="K4974" s="10" t="str">
        <x:v>90e71325f26f10e8a3780e32de9b14ef52a2017d1430310621df261fd1b36d1f</x:v>
      </x:c>
      <x:c r="L4974" s="10" t="str">
        <x:v>historical_three</x:v>
      </x:c>
      <x:c r="M4974" s="10" t="n">
        <x:v>1</x:v>
      </x:c>
      <x:c r="N4974" s="10" t="n">
        <x:v>0</x:v>
      </x:c>
      <x:c r="O4974" s="10" t="n">
        <x:v>0</x:v>
      </x:c>
      <x:c r="P4974" s="9" t="str">
        <x:f>'CaseReview'!U602</x:f>
        <x:v>FAIL</x:v>
      </x:c>
      <x:c r="Q4974" s="9" t="n">
        <x:f>IF(AND(T4974=1,G4974=P4974),1,0)</x:f>
        <x:v>1</x:v>
      </x:c>
      <x:c r="R4974" s="9" t="n">
        <x:f>IF(AND(T4974=1,G4974="PASS",P4974="FAIL"),1,0)</x:f>
        <x:v>0</x:v>
      </x:c>
      <x:c r="S4974" s="9" t="n">
        <x:f>IF(AND(T4974=1,G4974="FAIL",P4974="PASS"),1,0)</x:f>
        <x:v>0</x:v>
      </x:c>
      <x:c r="T4974" s="9" t="n">
        <x:v>1</x:v>
      </x:c>
      <x:c r="U4974" s="9" t="n">
        <x:v>7</x:v>
      </x:c>
      <x:c r="V4974" s="9" t="str">
        <x:v>MVP/SHACL_GENERATION_PIPELINE/experiments/LUNA_CONTEXTUAL_SINGLESHOT/RUN_01/runs/RUN-IMO-017-20260831T150115542248Z/artifacts/attempt_01/extracted_shape.ttl</x:v>
      </x:c>
    </x:row>
    <x:row r="4975" ht="22" customHeight="1">
      <x:c r="A4975" s="10" t="str">
        <x:v>SINGLESHOT</x:v>
      </x:c>
      <x:c r="B4975" s="10" t="str">
        <x:v>IMO-017</x:v>
      </x:c>
      <x:c r="C4975" s="10" t="str">
        <x:v>IMO-017-F03</x:v>
      </x:c>
      <x:c r="D4975" s="10" t="str">
        <x:v>RUN_01</x:v>
      </x:c>
      <x:c r="E4975" s="10" t="str">
        <x:v>ORIGINAL_LEDGER</x:v>
      </x:c>
      <x:c r="F4975" s="10" t="str">
        <x:v>FAIL</x:v>
      </x:c>
      <x:c r="G4975" s="10" t="str">
        <x:v>FAIL</x:v>
      </x:c>
      <x:c r="H4975" s="10" t="str">
        <x:v>EXECUTED</x:v>
      </x:c>
      <x:c r="I4975" s="10" t="str">
        <x:v>PARSED</x:v>
      </x:c>
      <x:c r="J4975" s="10" t="str">
        <x:v>SINGLESHOT_CAPTURED_DIAGNOSTIC_PASS</x:v>
      </x:c>
      <x:c r="K4975" s="10" t="str">
        <x:v>90e71325f26f10e8a3780e32de9b14ef52a2017d1430310621df261fd1b36d1f</x:v>
      </x:c>
      <x:c r="L4975" s="10" t="str">
        <x:v>historical_three</x:v>
      </x:c>
      <x:c r="M4975" s="10" t="n">
        <x:v>1</x:v>
      </x:c>
      <x:c r="N4975" s="10" t="n">
        <x:v>0</x:v>
      </x:c>
      <x:c r="O4975" s="10" t="n">
        <x:v>0</x:v>
      </x:c>
      <x:c r="P4975" s="9" t="str">
        <x:f>'CaseReview'!U603</x:f>
        <x:v>FAIL</x:v>
      </x:c>
      <x:c r="Q4975" s="9" t="n">
        <x:f>IF(AND(T4975=1,G4975=P4975),1,0)</x:f>
        <x:v>1</x:v>
      </x:c>
      <x:c r="R4975" s="9" t="n">
        <x:f>IF(AND(T4975=1,G4975="PASS",P4975="FAIL"),1,0)</x:f>
        <x:v>0</x:v>
      </x:c>
      <x:c r="S4975" s="9" t="n">
        <x:f>IF(AND(T4975=1,G4975="FAIL",P4975="PASS"),1,0)</x:f>
        <x:v>0</x:v>
      </x:c>
      <x:c r="T4975" s="9" t="n">
        <x:v>1</x:v>
      </x:c>
      <x:c r="U4975" s="9" t="n">
        <x:v>7</x:v>
      </x:c>
      <x:c r="V4975" s="9" t="str">
        <x:v>MVP/SHACL_GENERATION_PIPELINE/experiments/LUNA_CONTEXTUAL_SINGLESHOT/RUN_01/runs/RUN-IMO-017-20260831T150115542248Z/artifacts/attempt_01/extracted_shape.ttl</x:v>
      </x:c>
    </x:row>
    <x:row r="4976" ht="22" customHeight="1">
      <x:c r="A4976" s="10" t="str">
        <x:v>SINGLESHOT</x:v>
      </x:c>
      <x:c r="B4976" s="10" t="str">
        <x:v>IMO-017</x:v>
      </x:c>
      <x:c r="C4976" s="10" t="str">
        <x:v>IMO-017-F04</x:v>
      </x:c>
      <x:c r="D4976" s="10" t="str">
        <x:v>RUN_01</x:v>
      </x:c>
      <x:c r="E4976" s="10" t="str">
        <x:v>ORIGINAL_LEDGER</x:v>
      </x:c>
      <x:c r="F4976" s="10" t="str">
        <x:v>FAIL</x:v>
      </x:c>
      <x:c r="G4976" s="10" t="str">
        <x:v>FAIL</x:v>
      </x:c>
      <x:c r="H4976" s="10" t="str">
        <x:v>EXECUTED</x:v>
      </x:c>
      <x:c r="I4976" s="10" t="str">
        <x:v>PARSED</x:v>
      </x:c>
      <x:c r="J4976" s="10" t="str">
        <x:v>SINGLESHOT_CAPTURED_DIAGNOSTIC_PASS</x:v>
      </x:c>
      <x:c r="K4976" s="10" t="str">
        <x:v>90e71325f26f10e8a3780e32de9b14ef52a2017d1430310621df261fd1b36d1f</x:v>
      </x:c>
      <x:c r="L4976" s="10" t="str">
        <x:v>historical_three</x:v>
      </x:c>
      <x:c r="M4976" s="10" t="n">
        <x:v>1</x:v>
      </x:c>
      <x:c r="N4976" s="10" t="n">
        <x:v>0</x:v>
      </x:c>
      <x:c r="O4976" s="10" t="n">
        <x:v>0</x:v>
      </x:c>
      <x:c r="P4976" s="9" t="str">
        <x:f>'CaseReview'!U604</x:f>
        <x:v>FAIL</x:v>
      </x:c>
      <x:c r="Q4976" s="9" t="n">
        <x:f>IF(AND(T4976=1,G4976=P4976),1,0)</x:f>
        <x:v>1</x:v>
      </x:c>
      <x:c r="R4976" s="9" t="n">
        <x:f>IF(AND(T4976=1,G4976="PASS",P4976="FAIL"),1,0)</x:f>
        <x:v>0</x:v>
      </x:c>
      <x:c r="S4976" s="9" t="n">
        <x:f>IF(AND(T4976=1,G4976="FAIL",P4976="PASS"),1,0)</x:f>
        <x:v>0</x:v>
      </x:c>
      <x:c r="T4976" s="9" t="n">
        <x:v>1</x:v>
      </x:c>
      <x:c r="U4976" s="9" t="n">
        <x:v>7</x:v>
      </x:c>
      <x:c r="V4976" s="9" t="str">
        <x:v>MVP/SHACL_GENERATION_PIPELINE/experiments/LUNA_CONTEXTUAL_SINGLESHOT/RUN_01/runs/RUN-IMO-017-20260831T150115542248Z/artifacts/attempt_01/extracted_shape.ttl</x:v>
      </x:c>
    </x:row>
    <x:row r="4977" ht="22" customHeight="1">
      <x:c r="A4977" s="10" t="str">
        <x:v>SINGLESHOT</x:v>
      </x:c>
      <x:c r="B4977" s="10" t="str">
        <x:v>IMO-017</x:v>
      </x:c>
      <x:c r="C4977" s="10" t="str">
        <x:v>IMO-017-F05</x:v>
      </x:c>
      <x:c r="D4977" s="10" t="str">
        <x:v>RUN_01</x:v>
      </x:c>
      <x:c r="E4977" s="10" t="str">
        <x:v>ORIGINAL_LEDGER</x:v>
      </x:c>
      <x:c r="F4977" s="10" t="str">
        <x:v>FAIL</x:v>
      </x:c>
      <x:c r="G4977" s="10" t="str">
        <x:v>PASS</x:v>
      </x:c>
      <x:c r="H4977" s="10" t="str">
        <x:v>EXECUTED</x:v>
      </x:c>
      <x:c r="I4977" s="10" t="str">
        <x:v>PARSED</x:v>
      </x:c>
      <x:c r="J4977" s="10" t="str">
        <x:v>SINGLESHOT_CAPTURED_DIAGNOSTIC_PASS</x:v>
      </x:c>
      <x:c r="K4977" s="10" t="str">
        <x:v>90e71325f26f10e8a3780e32de9b14ef52a2017d1430310621df261fd1b36d1f</x:v>
      </x:c>
      <x:c r="L4977" s="10" t="str">
        <x:v>historical_three</x:v>
      </x:c>
      <x:c r="M4977" s="10" t="n">
        <x:v>0</x:v>
      </x:c>
      <x:c r="N4977" s="10" t="n">
        <x:v>1</x:v>
      </x:c>
      <x:c r="O4977" s="10" t="n">
        <x:v>0</x:v>
      </x:c>
      <x:c r="P4977" s="9" t="str">
        <x:f>'CaseReview'!U605</x:f>
        <x:v>FAIL</x:v>
      </x:c>
      <x:c r="Q4977" s="9" t="n">
        <x:f>IF(AND(T4977=1,G4977=P4977),1,0)</x:f>
        <x:v>0</x:v>
      </x:c>
      <x:c r="R4977" s="9" t="n">
        <x:f>IF(AND(T4977=1,G4977="PASS",P4977="FAIL"),1,0)</x:f>
        <x:v>1</x:v>
      </x:c>
      <x:c r="S4977" s="9" t="n">
        <x:f>IF(AND(T4977=1,G4977="FAIL",P4977="PASS"),1,0)</x:f>
        <x:v>0</x:v>
      </x:c>
      <x:c r="T4977" s="9" t="n">
        <x:v>1</x:v>
      </x:c>
      <x:c r="U4977" s="9" t="n">
        <x:v>7</x:v>
      </x:c>
      <x:c r="V4977" s="9" t="str">
        <x:v>MVP/SHACL_GENERATION_PIPELINE/experiments/LUNA_CONTEXTUAL_SINGLESHOT/RUN_01/runs/RUN-IMO-017-20260831T150115542248Z/artifacts/attempt_01/extracted_shape.ttl</x:v>
      </x:c>
    </x:row>
    <x:row r="4978" ht="22" customHeight="1">
      <x:c r="A4978" s="10" t="str">
        <x:v>SINGLESHOT</x:v>
      </x:c>
      <x:c r="B4978" s="10" t="str">
        <x:v>IMO-017</x:v>
      </x:c>
      <x:c r="C4978" s="10" t="str">
        <x:v>IMO-017-F06</x:v>
      </x:c>
      <x:c r="D4978" s="10" t="str">
        <x:v>RUN_01</x:v>
      </x:c>
      <x:c r="E4978" s="10" t="str">
        <x:v>ORIGINAL_LEDGER</x:v>
      </x:c>
      <x:c r="F4978" s="10" t="str">
        <x:v>FAIL</x:v>
      </x:c>
      <x:c r="G4978" s="10" t="str">
        <x:v>FAIL</x:v>
      </x:c>
      <x:c r="H4978" s="10" t="str">
        <x:v>EXECUTED</x:v>
      </x:c>
      <x:c r="I4978" s="10" t="str">
        <x:v>PARSED</x:v>
      </x:c>
      <x:c r="J4978" s="10" t="str">
        <x:v>SINGLESHOT_CAPTURED_DIAGNOSTIC_PASS</x:v>
      </x:c>
      <x:c r="K4978" s="10" t="str">
        <x:v>90e71325f26f10e8a3780e32de9b14ef52a2017d1430310621df261fd1b36d1f</x:v>
      </x:c>
      <x:c r="L4978" s="10" t="str">
        <x:v>historical_three</x:v>
      </x:c>
      <x:c r="M4978" s="10" t="n">
        <x:v>1</x:v>
      </x:c>
      <x:c r="N4978" s="10" t="n">
        <x:v>0</x:v>
      </x:c>
      <x:c r="O4978" s="10" t="n">
        <x:v>0</x:v>
      </x:c>
      <x:c r="P4978" s="9" t="str">
        <x:f>'CaseReview'!U606</x:f>
        <x:v>FAIL</x:v>
      </x:c>
      <x:c r="Q4978" s="9" t="n">
        <x:f>IF(AND(T4978=1,G4978=P4978),1,0)</x:f>
        <x:v>1</x:v>
      </x:c>
      <x:c r="R4978" s="9" t="n">
        <x:f>IF(AND(T4978=1,G4978="PASS",P4978="FAIL"),1,0)</x:f>
        <x:v>0</x:v>
      </x:c>
      <x:c r="S4978" s="9" t="n">
        <x:f>IF(AND(T4978=1,G4978="FAIL",P4978="PASS"),1,0)</x:f>
        <x:v>0</x:v>
      </x:c>
      <x:c r="T4978" s="9" t="n">
        <x:v>1</x:v>
      </x:c>
      <x:c r="U4978" s="9" t="n">
        <x:v>7</x:v>
      </x:c>
      <x:c r="V4978" s="9" t="str">
        <x:v>MVP/SHACL_GENERATION_PIPELINE/experiments/LUNA_CONTEXTUAL_SINGLESHOT/RUN_01/runs/RUN-IMO-017-20260831T150115542248Z/artifacts/attempt_01/extracted_shape.ttl</x:v>
      </x:c>
    </x:row>
    <x:row r="4979" ht="22" customHeight="1">
      <x:c r="A4979" s="10" t="str">
        <x:v>SINGLESHOT</x:v>
      </x:c>
      <x:c r="B4979" s="10" t="str">
        <x:v>IMO-017</x:v>
      </x:c>
      <x:c r="C4979" s="10" t="str">
        <x:v>IMO-017-P01</x:v>
      </x:c>
      <x:c r="D4979" s="10" t="str">
        <x:v>RUN_01</x:v>
      </x:c>
      <x:c r="E4979" s="10" t="str">
        <x:v>ORIGINAL_LEDGER</x:v>
      </x:c>
      <x:c r="F4979" s="10" t="str">
        <x:v>PASS</x:v>
      </x:c>
      <x:c r="G4979" s="10" t="str">
        <x:v>PASS</x:v>
      </x:c>
      <x:c r="H4979" s="10" t="str">
        <x:v>EXECUTED</x:v>
      </x:c>
      <x:c r="I4979" s="10" t="str">
        <x:v>PARSED</x:v>
      </x:c>
      <x:c r="J4979" s="10" t="str">
        <x:v>SINGLESHOT_CAPTURED_DIAGNOSTIC_PASS</x:v>
      </x:c>
      <x:c r="K4979" s="10" t="str">
        <x:v>90e71325f26f10e8a3780e32de9b14ef52a2017d1430310621df261fd1b36d1f</x:v>
      </x:c>
      <x:c r="L4979" s="10" t="str">
        <x:v>historical_three</x:v>
      </x:c>
      <x:c r="M4979" s="10" t="n">
        <x:v>1</x:v>
      </x:c>
      <x:c r="N4979" s="10" t="n">
        <x:v>0</x:v>
      </x:c>
      <x:c r="O4979" s="10" t="n">
        <x:v>0</x:v>
      </x:c>
      <x:c r="P4979" s="9" t="str">
        <x:f>'CaseReview'!U607</x:f>
        <x:v>PASS</x:v>
      </x:c>
      <x:c r="Q4979" s="9" t="n">
        <x:f>IF(AND(T4979=1,G4979=P4979),1,0)</x:f>
        <x:v>1</x:v>
      </x:c>
      <x:c r="R4979" s="9" t="n">
        <x:f>IF(AND(T4979=1,G4979="PASS",P4979="FAIL"),1,0)</x:f>
        <x:v>0</x:v>
      </x:c>
      <x:c r="S4979" s="9" t="n">
        <x:f>IF(AND(T4979=1,G4979="FAIL",P4979="PASS"),1,0)</x:f>
        <x:v>0</x:v>
      </x:c>
      <x:c r="T4979" s="9" t="n">
        <x:v>1</x:v>
      </x:c>
      <x:c r="U4979" s="9" t="n">
        <x:v>7</x:v>
      </x:c>
      <x:c r="V4979" s="9" t="str">
        <x:v>MVP/SHACL_GENERATION_PIPELINE/experiments/LUNA_CONTEXTUAL_SINGLESHOT/RUN_01/runs/RUN-IMO-017-20260831T150115542248Z/artifacts/attempt_01/extracted_shape.ttl</x:v>
      </x:c>
    </x:row>
    <x:row r="4980" ht="22" customHeight="1">
      <x:c r="A4980" s="10" t="str">
        <x:v>SINGLESHOT</x:v>
      </x:c>
      <x:c r="B4980" s="10" t="str">
        <x:v>IMO-018</x:v>
      </x:c>
      <x:c r="C4980" s="10" t="str">
        <x:v>IMO-018-F01</x:v>
      </x:c>
      <x:c r="D4980" s="10" t="str">
        <x:v>RUN_01</x:v>
      </x:c>
      <x:c r="E4980" s="10" t="str">
        <x:v>ORIGINAL_LEDGER</x:v>
      </x:c>
      <x:c r="F4980" s="10" t="str">
        <x:v>FAIL</x:v>
      </x:c>
      <x:c r="G4980" s="10" t="str">
        <x:v>FAIL</x:v>
      </x:c>
      <x:c r="H4980" s="10" t="str">
        <x:v>EXECUTED</x:v>
      </x:c>
      <x:c r="I4980" s="10" t="str">
        <x:v>PARSED</x:v>
      </x:c>
      <x:c r="J4980" s="10" t="str">
        <x:v>SINGLESHOT_CAPTURED_DIAGNOSTIC_PASS</x:v>
      </x:c>
      <x:c r="K4980" s="10" t="str">
        <x:v>8de00ca383c0912cbcaf4a76dd3d486ce633a3f4ce55a3f2d5a02d847ffd9374</x:v>
      </x:c>
      <x:c r="L4980" s="10" t="str">
        <x:v>historical_three</x:v>
      </x:c>
      <x:c r="M4980" s="10" t="n">
        <x:v>1</x:v>
      </x:c>
      <x:c r="N4980" s="10" t="n">
        <x:v>0</x:v>
      </x:c>
      <x:c r="O4980" s="10" t="n">
        <x:v>0</x:v>
      </x:c>
      <x:c r="P4980" s="9" t="str">
        <x:f>'CaseReview'!U608</x:f>
        <x:v>FAIL</x:v>
      </x:c>
      <x:c r="Q4980" s="9" t="n">
        <x:f>IF(AND(T4980=1,G4980=P4980),1,0)</x:f>
        <x:v>1</x:v>
      </x:c>
      <x:c r="R4980" s="9" t="n">
        <x:f>IF(AND(T4980=1,G4980="PASS",P4980="FAIL"),1,0)</x:f>
        <x:v>0</x:v>
      </x:c>
      <x:c r="S4980" s="9" t="n">
        <x:f>IF(AND(T4980=1,G4980="FAIL",P4980="PASS"),1,0)</x:f>
        <x:v>0</x:v>
      </x:c>
      <x:c r="T4980" s="9" t="n">
        <x:v>1</x:v>
      </x:c>
      <x:c r="U4980" s="9" t="n">
        <x:v>5</x:v>
      </x:c>
      <x:c r="V4980" s="9" t="str">
        <x:v>MVP/SHACL_GENERATION_PIPELINE/experiments/LUNA_CONTEXTUAL_SINGLESHOT/RUN_01/runs/RUN-IMO-018-20260831T150211387732Z/artifacts/attempt_01/extracted_shape.ttl</x:v>
      </x:c>
    </x:row>
    <x:row r="4981" ht="22" customHeight="1">
      <x:c r="A4981" s="10" t="str">
        <x:v>SINGLESHOT</x:v>
      </x:c>
      <x:c r="B4981" s="10" t="str">
        <x:v>IMO-018</x:v>
      </x:c>
      <x:c r="C4981" s="10" t="str">
        <x:v>IMO-018-F02</x:v>
      </x:c>
      <x:c r="D4981" s="10" t="str">
        <x:v>RUN_01</x:v>
      </x:c>
      <x:c r="E4981" s="10" t="str">
        <x:v>ORIGINAL_LEDGER</x:v>
      </x:c>
      <x:c r="F4981" s="10" t="str">
        <x:v>FAIL</x:v>
      </x:c>
      <x:c r="G4981" s="10" t="str">
        <x:v>FAIL</x:v>
      </x:c>
      <x:c r="H4981" s="10" t="str">
        <x:v>EXECUTED</x:v>
      </x:c>
      <x:c r="I4981" s="10" t="str">
        <x:v>PARSED</x:v>
      </x:c>
      <x:c r="J4981" s="10" t="str">
        <x:v>SINGLESHOT_CAPTURED_DIAGNOSTIC_PASS</x:v>
      </x:c>
      <x:c r="K4981" s="10" t="str">
        <x:v>8de00ca383c0912cbcaf4a76dd3d486ce633a3f4ce55a3f2d5a02d847ffd9374</x:v>
      </x:c>
      <x:c r="L4981" s="10" t="str">
        <x:v>historical_three</x:v>
      </x:c>
      <x:c r="M4981" s="10" t="n">
        <x:v>1</x:v>
      </x:c>
      <x:c r="N4981" s="10" t="n">
        <x:v>0</x:v>
      </x:c>
      <x:c r="O4981" s="10" t="n">
        <x:v>0</x:v>
      </x:c>
      <x:c r="P4981" s="9" t="str">
        <x:f>'CaseReview'!U609</x:f>
        <x:v>FAIL</x:v>
      </x:c>
      <x:c r="Q4981" s="9" t="n">
        <x:f>IF(AND(T4981=1,G4981=P4981),1,0)</x:f>
        <x:v>1</x:v>
      </x:c>
      <x:c r="R4981" s="9" t="n">
        <x:f>IF(AND(T4981=1,G4981="PASS",P4981="FAIL"),1,0)</x:f>
        <x:v>0</x:v>
      </x:c>
      <x:c r="S4981" s="9" t="n">
        <x:f>IF(AND(T4981=1,G4981="FAIL",P4981="PASS"),1,0)</x:f>
        <x:v>0</x:v>
      </x:c>
      <x:c r="T4981" s="9" t="n">
        <x:v>1</x:v>
      </x:c>
      <x:c r="U4981" s="9" t="n">
        <x:v>5</x:v>
      </x:c>
      <x:c r="V4981" s="9" t="str">
        <x:v>MVP/SHACL_GENERATION_PIPELINE/experiments/LUNA_CONTEXTUAL_SINGLESHOT/RUN_01/runs/RUN-IMO-018-20260831T150211387732Z/artifacts/attempt_01/extracted_shape.ttl</x:v>
      </x:c>
    </x:row>
    <x:row r="4982" ht="22" customHeight="1">
      <x:c r="A4982" s="10" t="str">
        <x:v>SINGLESHOT</x:v>
      </x:c>
      <x:c r="B4982" s="10" t="str">
        <x:v>IMO-018</x:v>
      </x:c>
      <x:c r="C4982" s="10" t="str">
        <x:v>IMO-018-F03</x:v>
      </x:c>
      <x:c r="D4982" s="10" t="str">
        <x:v>RUN_01</x:v>
      </x:c>
      <x:c r="E4982" s="10" t="str">
        <x:v>ORIGINAL_LEDGER</x:v>
      </x:c>
      <x:c r="F4982" s="10" t="str">
        <x:v>FAIL</x:v>
      </x:c>
      <x:c r="G4982" s="10" t="str">
        <x:v>FAIL</x:v>
      </x:c>
      <x:c r="H4982" s="10" t="str">
        <x:v>EXECUTED</x:v>
      </x:c>
      <x:c r="I4982" s="10" t="str">
        <x:v>PARSED</x:v>
      </x:c>
      <x:c r="J4982" s="10" t="str">
        <x:v>SINGLESHOT_CAPTURED_DIAGNOSTIC_PASS</x:v>
      </x:c>
      <x:c r="K4982" s="10" t="str">
        <x:v>8de00ca383c0912cbcaf4a76dd3d486ce633a3f4ce55a3f2d5a02d847ffd9374</x:v>
      </x:c>
      <x:c r="L4982" s="10" t="str">
        <x:v>historical_three</x:v>
      </x:c>
      <x:c r="M4982" s="10" t="n">
        <x:v>1</x:v>
      </x:c>
      <x:c r="N4982" s="10" t="n">
        <x:v>0</x:v>
      </x:c>
      <x:c r="O4982" s="10" t="n">
        <x:v>0</x:v>
      </x:c>
      <x:c r="P4982" s="9" t="str">
        <x:f>'CaseReview'!U610</x:f>
        <x:v>FAIL</x:v>
      </x:c>
      <x:c r="Q4982" s="9" t="n">
        <x:f>IF(AND(T4982=1,G4982=P4982),1,0)</x:f>
        <x:v>1</x:v>
      </x:c>
      <x:c r="R4982" s="9" t="n">
        <x:f>IF(AND(T4982=1,G4982="PASS",P4982="FAIL"),1,0)</x:f>
        <x:v>0</x:v>
      </x:c>
      <x:c r="S4982" s="9" t="n">
        <x:f>IF(AND(T4982=1,G4982="FAIL",P4982="PASS"),1,0)</x:f>
        <x:v>0</x:v>
      </x:c>
      <x:c r="T4982" s="9" t="n">
        <x:v>1</x:v>
      </x:c>
      <x:c r="U4982" s="9" t="n">
        <x:v>5</x:v>
      </x:c>
      <x:c r="V4982" s="9" t="str">
        <x:v>MVP/SHACL_GENERATION_PIPELINE/experiments/LUNA_CONTEXTUAL_SINGLESHOT/RUN_01/runs/RUN-IMO-018-20260831T150211387732Z/artifacts/attempt_01/extracted_shape.ttl</x:v>
      </x:c>
    </x:row>
    <x:row r="4983" ht="22" customHeight="1">
      <x:c r="A4983" s="10" t="str">
        <x:v>SINGLESHOT</x:v>
      </x:c>
      <x:c r="B4983" s="10" t="str">
        <x:v>IMO-018</x:v>
      </x:c>
      <x:c r="C4983" s="10" t="str">
        <x:v>IMO-018-P01</x:v>
      </x:c>
      <x:c r="D4983" s="10" t="str">
        <x:v>RUN_01</x:v>
      </x:c>
      <x:c r="E4983" s="10" t="str">
        <x:v>ORIGINAL_LEDGER</x:v>
      </x:c>
      <x:c r="F4983" s="10" t="str">
        <x:v>PASS</x:v>
      </x:c>
      <x:c r="G4983" s="10" t="str">
        <x:v>PASS</x:v>
      </x:c>
      <x:c r="H4983" s="10" t="str">
        <x:v>EXECUTED</x:v>
      </x:c>
      <x:c r="I4983" s="10" t="str">
        <x:v>PARSED</x:v>
      </x:c>
      <x:c r="J4983" s="10" t="str">
        <x:v>SINGLESHOT_CAPTURED_DIAGNOSTIC_PASS</x:v>
      </x:c>
      <x:c r="K4983" s="10" t="str">
        <x:v>8de00ca383c0912cbcaf4a76dd3d486ce633a3f4ce55a3f2d5a02d847ffd9374</x:v>
      </x:c>
      <x:c r="L4983" s="10" t="str">
        <x:v>historical_three</x:v>
      </x:c>
      <x:c r="M4983" s="10" t="n">
        <x:v>1</x:v>
      </x:c>
      <x:c r="N4983" s="10" t="n">
        <x:v>0</x:v>
      </x:c>
      <x:c r="O4983" s="10" t="n">
        <x:v>0</x:v>
      </x:c>
      <x:c r="P4983" s="9" t="str">
        <x:f>'CaseReview'!U611</x:f>
        <x:v>PASS</x:v>
      </x:c>
      <x:c r="Q4983" s="9" t="n">
        <x:f>IF(AND(T4983=1,G4983=P4983),1,0)</x:f>
        <x:v>1</x:v>
      </x:c>
      <x:c r="R4983" s="9" t="n">
        <x:f>IF(AND(T4983=1,G4983="PASS",P4983="FAIL"),1,0)</x:f>
        <x:v>0</x:v>
      </x:c>
      <x:c r="S4983" s="9" t="n">
        <x:f>IF(AND(T4983=1,G4983="FAIL",P4983="PASS"),1,0)</x:f>
        <x:v>0</x:v>
      </x:c>
      <x:c r="T4983" s="9" t="n">
        <x:v>1</x:v>
      </x:c>
      <x:c r="U4983" s="9" t="n">
        <x:v>5</x:v>
      </x:c>
      <x:c r="V4983" s="9" t="str">
        <x:v>MVP/SHACL_GENERATION_PIPELINE/experiments/LUNA_CONTEXTUAL_SINGLESHOT/RUN_01/runs/RUN-IMO-018-20260831T150211387732Z/artifacts/attempt_01/extracted_shape.ttl</x:v>
      </x:c>
    </x:row>
    <x:row r="4984" ht="22" customHeight="1">
      <x:c r="A4984" s="10" t="str">
        <x:v>SINGLESHOT</x:v>
      </x:c>
      <x:c r="B4984" s="10" t="str">
        <x:v>IMO-018</x:v>
      </x:c>
      <x:c r="C4984" s="10" t="str">
        <x:v>IMO-018-P02</x:v>
      </x:c>
      <x:c r="D4984" s="10" t="str">
        <x:v>RUN_01</x:v>
      </x:c>
      <x:c r="E4984" s="10" t="str">
        <x:v>ORIGINAL_LEDGER</x:v>
      </x:c>
      <x:c r="F4984" s="10" t="str">
        <x:v>PASS</x:v>
      </x:c>
      <x:c r="G4984" s="10" t="str">
        <x:v>PASS</x:v>
      </x:c>
      <x:c r="H4984" s="10" t="str">
        <x:v>EXECUTED</x:v>
      </x:c>
      <x:c r="I4984" s="10" t="str">
        <x:v>PARSED</x:v>
      </x:c>
      <x:c r="J4984" s="10" t="str">
        <x:v>SINGLESHOT_CAPTURED_DIAGNOSTIC_PASS</x:v>
      </x:c>
      <x:c r="K4984" s="10" t="str">
        <x:v>8de00ca383c0912cbcaf4a76dd3d486ce633a3f4ce55a3f2d5a02d847ffd9374</x:v>
      </x:c>
      <x:c r="L4984" s="10" t="str">
        <x:v>historical_three</x:v>
      </x:c>
      <x:c r="M4984" s="10" t="n">
        <x:v>1</x:v>
      </x:c>
      <x:c r="N4984" s="10" t="n">
        <x:v>0</x:v>
      </x:c>
      <x:c r="O4984" s="10" t="n">
        <x:v>0</x:v>
      </x:c>
      <x:c r="P4984" s="9" t="str">
        <x:f>'CaseReview'!U612</x:f>
        <x:v>PASS</x:v>
      </x:c>
      <x:c r="Q4984" s="9" t="n">
        <x:f>IF(AND(T4984=1,G4984=P4984),1,0)</x:f>
        <x:v>1</x:v>
      </x:c>
      <x:c r="R4984" s="9" t="n">
        <x:f>IF(AND(T4984=1,G4984="PASS",P4984="FAIL"),1,0)</x:f>
        <x:v>0</x:v>
      </x:c>
      <x:c r="S4984" s="9" t="n">
        <x:f>IF(AND(T4984=1,G4984="FAIL",P4984="PASS"),1,0)</x:f>
        <x:v>0</x:v>
      </x:c>
      <x:c r="T4984" s="9" t="n">
        <x:v>1</x:v>
      </x:c>
      <x:c r="U4984" s="9" t="n">
        <x:v>5</x:v>
      </x:c>
      <x:c r="V4984" s="9" t="str">
        <x:v>MVP/SHACL_GENERATION_PIPELINE/experiments/LUNA_CONTEXTUAL_SINGLESHOT/RUN_01/runs/RUN-IMO-018-20260831T150211387732Z/artifacts/attempt_01/extracted_shape.ttl</x:v>
      </x:c>
    </x:row>
    <x:row r="4985" ht="22" customHeight="1">
      <x:c r="A4985" s="10" t="str">
        <x:v>SINGLESHOT</x:v>
      </x:c>
      <x:c r="B4985" s="10" t="str">
        <x:v>IMO-019</x:v>
      </x:c>
      <x:c r="C4985" s="10" t="str">
        <x:v>IMO-019-F01</x:v>
      </x:c>
      <x:c r="D4985" s="10" t="str">
        <x:v>RUN_01</x:v>
      </x:c>
      <x:c r="E4985" s="10" t="str">
        <x:v>ORIGINAL_LEDGER</x:v>
      </x:c>
      <x:c r="F4985" s="10" t="str">
        <x:v>FAIL</x:v>
      </x:c>
      <x:c r="G4985" s="10" t="str">
        <x:v>FAIL</x:v>
      </x:c>
      <x:c r="H4985" s="10" t="str">
        <x:v>EXECUTED</x:v>
      </x:c>
      <x:c r="I4985" s="10" t="str">
        <x:v>PARSED</x:v>
      </x:c>
      <x:c r="J4985" s="10" t="str">
        <x:v>SINGLESHOT_CAPTURED_DIAGNOSTIC_PASS</x:v>
      </x:c>
      <x:c r="K4985" s="10" t="str">
        <x:v>7a2b63298b02e1693c07ea445caad8a542d93f5d118b6b0eead94d5117fde682</x:v>
      </x:c>
      <x:c r="L4985" s="10" t="str">
        <x:v>historical_three</x:v>
      </x:c>
      <x:c r="M4985" s="10" t="n">
        <x:v>1</x:v>
      </x:c>
      <x:c r="N4985" s="10" t="n">
        <x:v>0</x:v>
      </x:c>
      <x:c r="O4985" s="10" t="n">
        <x:v>0</x:v>
      </x:c>
      <x:c r="P4985" s="9" t="str">
        <x:f>'CaseReview'!U613</x:f>
        <x:v>FAIL</x:v>
      </x:c>
      <x:c r="Q4985" s="9" t="n">
        <x:f>IF(AND(T4985=1,G4985=P4985),1,0)</x:f>
        <x:v>1</x:v>
      </x:c>
      <x:c r="R4985" s="9" t="n">
        <x:f>IF(AND(T4985=1,G4985="PASS",P4985="FAIL"),1,0)</x:f>
        <x:v>0</x:v>
      </x:c>
      <x:c r="S4985" s="9" t="n">
        <x:f>IF(AND(T4985=1,G4985="FAIL",P4985="PASS"),1,0)</x:f>
        <x:v>0</x:v>
      </x:c>
      <x:c r="T4985" s="9" t="n">
        <x:v>1</x:v>
      </x:c>
      <x:c r="U4985" s="9" t="n">
        <x:v>7</x:v>
      </x:c>
      <x:c r="V4985" s="9" t="str">
        <x:v>MVP/SHACL_GENERATION_PIPELINE/experiments/LUNA_CONTEXTUAL_SINGLESHOT/RUN_01/runs/RUN-IMO-019-20260831T150228331579Z/artifacts/attempt_01/extracted_shape.ttl</x:v>
      </x:c>
    </x:row>
    <x:row r="4986" ht="22" customHeight="1">
      <x:c r="A4986" s="10" t="str">
        <x:v>SINGLESHOT</x:v>
      </x:c>
      <x:c r="B4986" s="10" t="str">
        <x:v>IMO-019</x:v>
      </x:c>
      <x:c r="C4986" s="10" t="str">
        <x:v>IMO-019-F02</x:v>
      </x:c>
      <x:c r="D4986" s="10" t="str">
        <x:v>RUN_01</x:v>
      </x:c>
      <x:c r="E4986" s="10" t="str">
        <x:v>ORIGINAL_LEDGER</x:v>
      </x:c>
      <x:c r="F4986" s="10" t="str">
        <x:v>FAIL</x:v>
      </x:c>
      <x:c r="G4986" s="10" t="str">
        <x:v>FAIL</x:v>
      </x:c>
      <x:c r="H4986" s="10" t="str">
        <x:v>EXECUTED</x:v>
      </x:c>
      <x:c r="I4986" s="10" t="str">
        <x:v>PARSED</x:v>
      </x:c>
      <x:c r="J4986" s="10" t="str">
        <x:v>SINGLESHOT_CAPTURED_DIAGNOSTIC_PASS</x:v>
      </x:c>
      <x:c r="K4986" s="10" t="str">
        <x:v>7a2b63298b02e1693c07ea445caad8a542d93f5d118b6b0eead94d5117fde682</x:v>
      </x:c>
      <x:c r="L4986" s="10" t="str">
        <x:v>historical_three</x:v>
      </x:c>
      <x:c r="M4986" s="10" t="n">
        <x:v>1</x:v>
      </x:c>
      <x:c r="N4986" s="10" t="n">
        <x:v>0</x:v>
      </x:c>
      <x:c r="O4986" s="10" t="n">
        <x:v>0</x:v>
      </x:c>
      <x:c r="P4986" s="9" t="str">
        <x:f>'CaseReview'!U614</x:f>
        <x:v>FAIL</x:v>
      </x:c>
      <x:c r="Q4986" s="9" t="n">
        <x:f>IF(AND(T4986=1,G4986=P4986),1,0)</x:f>
        <x:v>1</x:v>
      </x:c>
      <x:c r="R4986" s="9" t="n">
        <x:f>IF(AND(T4986=1,G4986="PASS",P4986="FAIL"),1,0)</x:f>
        <x:v>0</x:v>
      </x:c>
      <x:c r="S4986" s="9" t="n">
        <x:f>IF(AND(T4986=1,G4986="FAIL",P4986="PASS"),1,0)</x:f>
        <x:v>0</x:v>
      </x:c>
      <x:c r="T4986" s="9" t="n">
        <x:v>1</x:v>
      </x:c>
      <x:c r="U4986" s="9" t="n">
        <x:v>7</x:v>
      </x:c>
      <x:c r="V4986" s="9" t="str">
        <x:v>MVP/SHACL_GENERATION_PIPELINE/experiments/LUNA_CONTEXTUAL_SINGLESHOT/RUN_01/runs/RUN-IMO-019-20260831T150228331579Z/artifacts/attempt_01/extracted_shape.ttl</x:v>
      </x:c>
    </x:row>
    <x:row r="4987" ht="22" customHeight="1">
      <x:c r="A4987" s="10" t="str">
        <x:v>SINGLESHOT</x:v>
      </x:c>
      <x:c r="B4987" s="10" t="str">
        <x:v>IMO-019</x:v>
      </x:c>
      <x:c r="C4987" s="10" t="str">
        <x:v>IMO-019-F03</x:v>
      </x:c>
      <x:c r="D4987" s="10" t="str">
        <x:v>RUN_01</x:v>
      </x:c>
      <x:c r="E4987" s="10" t="str">
        <x:v>ORIGINAL_LEDGER</x:v>
      </x:c>
      <x:c r="F4987" s="10" t="str">
        <x:v>FAIL</x:v>
      </x:c>
      <x:c r="G4987" s="10" t="str">
        <x:v>FAIL</x:v>
      </x:c>
      <x:c r="H4987" s="10" t="str">
        <x:v>EXECUTED</x:v>
      </x:c>
      <x:c r="I4987" s="10" t="str">
        <x:v>PARSED</x:v>
      </x:c>
      <x:c r="J4987" s="10" t="str">
        <x:v>SINGLESHOT_CAPTURED_DIAGNOSTIC_PASS</x:v>
      </x:c>
      <x:c r="K4987" s="10" t="str">
        <x:v>7a2b63298b02e1693c07ea445caad8a542d93f5d118b6b0eead94d5117fde682</x:v>
      </x:c>
      <x:c r="L4987" s="10" t="str">
        <x:v>historical_three</x:v>
      </x:c>
      <x:c r="M4987" s="10" t="n">
        <x:v>1</x:v>
      </x:c>
      <x:c r="N4987" s="10" t="n">
        <x:v>0</x:v>
      </x:c>
      <x:c r="O4987" s="10" t="n">
        <x:v>0</x:v>
      </x:c>
      <x:c r="P4987" s="9" t="str">
        <x:f>'CaseReview'!U615</x:f>
        <x:v>FAIL</x:v>
      </x:c>
      <x:c r="Q4987" s="9" t="n">
        <x:f>IF(AND(T4987=1,G4987=P4987),1,0)</x:f>
        <x:v>1</x:v>
      </x:c>
      <x:c r="R4987" s="9" t="n">
        <x:f>IF(AND(T4987=1,G4987="PASS",P4987="FAIL"),1,0)</x:f>
        <x:v>0</x:v>
      </x:c>
      <x:c r="S4987" s="9" t="n">
        <x:f>IF(AND(T4987=1,G4987="FAIL",P4987="PASS"),1,0)</x:f>
        <x:v>0</x:v>
      </x:c>
      <x:c r="T4987" s="9" t="n">
        <x:v>1</x:v>
      </x:c>
      <x:c r="U4987" s="9" t="n">
        <x:v>7</x:v>
      </x:c>
      <x:c r="V4987" s="9" t="str">
        <x:v>MVP/SHACL_GENERATION_PIPELINE/experiments/LUNA_CONTEXTUAL_SINGLESHOT/RUN_01/runs/RUN-IMO-019-20260831T150228331579Z/artifacts/attempt_01/extracted_shape.ttl</x:v>
      </x:c>
    </x:row>
    <x:row r="4988" ht="22" customHeight="1">
      <x:c r="A4988" s="10" t="str">
        <x:v>SINGLESHOT</x:v>
      </x:c>
      <x:c r="B4988" s="10" t="str">
        <x:v>IMO-019</x:v>
      </x:c>
      <x:c r="C4988" s="10" t="str">
        <x:v>IMO-019-F04</x:v>
      </x:c>
      <x:c r="D4988" s="10" t="str">
        <x:v>RUN_01</x:v>
      </x:c>
      <x:c r="E4988" s="10" t="str">
        <x:v>ORIGINAL_LEDGER</x:v>
      </x:c>
      <x:c r="F4988" s="10" t="str">
        <x:v>FAIL</x:v>
      </x:c>
      <x:c r="G4988" s="10" t="str">
        <x:v>FAIL</x:v>
      </x:c>
      <x:c r="H4988" s="10" t="str">
        <x:v>EXECUTED</x:v>
      </x:c>
      <x:c r="I4988" s="10" t="str">
        <x:v>PARSED</x:v>
      </x:c>
      <x:c r="J4988" s="10" t="str">
        <x:v>SINGLESHOT_CAPTURED_DIAGNOSTIC_PASS</x:v>
      </x:c>
      <x:c r="K4988" s="10" t="str">
        <x:v>7a2b63298b02e1693c07ea445caad8a542d93f5d118b6b0eead94d5117fde682</x:v>
      </x:c>
      <x:c r="L4988" s="10" t="str">
        <x:v>historical_three</x:v>
      </x:c>
      <x:c r="M4988" s="10" t="n">
        <x:v>1</x:v>
      </x:c>
      <x:c r="N4988" s="10" t="n">
        <x:v>0</x:v>
      </x:c>
      <x:c r="O4988" s="10" t="n">
        <x:v>0</x:v>
      </x:c>
      <x:c r="P4988" s="9" t="str">
        <x:f>'CaseReview'!U616</x:f>
        <x:v>FAIL</x:v>
      </x:c>
      <x:c r="Q4988" s="9" t="n">
        <x:f>IF(AND(T4988=1,G4988=P4988),1,0)</x:f>
        <x:v>1</x:v>
      </x:c>
      <x:c r="R4988" s="9" t="n">
        <x:f>IF(AND(T4988=1,G4988="PASS",P4988="FAIL"),1,0)</x:f>
        <x:v>0</x:v>
      </x:c>
      <x:c r="S4988" s="9" t="n">
        <x:f>IF(AND(T4988=1,G4988="FAIL",P4988="PASS"),1,0)</x:f>
        <x:v>0</x:v>
      </x:c>
      <x:c r="T4988" s="9" t="n">
        <x:v>1</x:v>
      </x:c>
      <x:c r="U4988" s="9" t="n">
        <x:v>7</x:v>
      </x:c>
      <x:c r="V4988" s="9" t="str">
        <x:v>MVP/SHACL_GENERATION_PIPELINE/experiments/LUNA_CONTEXTUAL_SINGLESHOT/RUN_01/runs/RUN-IMO-019-20260831T150228331579Z/artifacts/attempt_01/extracted_shape.ttl</x:v>
      </x:c>
    </x:row>
    <x:row r="4989" ht="22" customHeight="1">
      <x:c r="A4989" s="10" t="str">
        <x:v>SINGLESHOT</x:v>
      </x:c>
      <x:c r="B4989" s="10" t="str">
        <x:v>IMO-019</x:v>
      </x:c>
      <x:c r="C4989" s="10" t="str">
        <x:v>IMO-019-P01</x:v>
      </x:c>
      <x:c r="D4989" s="10" t="str">
        <x:v>RUN_01</x:v>
      </x:c>
      <x:c r="E4989" s="10" t="str">
        <x:v>ORIGINAL_LEDGER</x:v>
      </x:c>
      <x:c r="F4989" s="10" t="str">
        <x:v>PASS</x:v>
      </x:c>
      <x:c r="G4989" s="10" t="str">
        <x:v>PASS</x:v>
      </x:c>
      <x:c r="H4989" s="10" t="str">
        <x:v>EXECUTED</x:v>
      </x:c>
      <x:c r="I4989" s="10" t="str">
        <x:v>PARSED</x:v>
      </x:c>
      <x:c r="J4989" s="10" t="str">
        <x:v>SINGLESHOT_CAPTURED_DIAGNOSTIC_PASS</x:v>
      </x:c>
      <x:c r="K4989" s="10" t="str">
        <x:v>7a2b63298b02e1693c07ea445caad8a542d93f5d118b6b0eead94d5117fde682</x:v>
      </x:c>
      <x:c r="L4989" s="10" t="str">
        <x:v>historical_three</x:v>
      </x:c>
      <x:c r="M4989" s="10" t="n">
        <x:v>1</x:v>
      </x:c>
      <x:c r="N4989" s="10" t="n">
        <x:v>0</x:v>
      </x:c>
      <x:c r="O4989" s="10" t="n">
        <x:v>0</x:v>
      </x:c>
      <x:c r="P4989" s="9" t="str">
        <x:f>'CaseReview'!U617</x:f>
        <x:v>PASS</x:v>
      </x:c>
      <x:c r="Q4989" s="9" t="n">
        <x:f>IF(AND(T4989=1,G4989=P4989),1,0)</x:f>
        <x:v>1</x:v>
      </x:c>
      <x:c r="R4989" s="9" t="n">
        <x:f>IF(AND(T4989=1,G4989="PASS",P4989="FAIL"),1,0)</x:f>
        <x:v>0</x:v>
      </x:c>
      <x:c r="S4989" s="9" t="n">
        <x:f>IF(AND(T4989=1,G4989="FAIL",P4989="PASS"),1,0)</x:f>
        <x:v>0</x:v>
      </x:c>
      <x:c r="T4989" s="9" t="n">
        <x:v>1</x:v>
      </x:c>
      <x:c r="U4989" s="9" t="n">
        <x:v>7</x:v>
      </x:c>
      <x:c r="V4989" s="9" t="str">
        <x:v>MVP/SHACL_GENERATION_PIPELINE/experiments/LUNA_CONTEXTUAL_SINGLESHOT/RUN_01/runs/RUN-IMO-019-20260831T150228331579Z/artifacts/attempt_01/extracted_shape.ttl</x:v>
      </x:c>
    </x:row>
    <x:row r="4990" ht="22" customHeight="1">
      <x:c r="A4990" s="10" t="str">
        <x:v>SINGLESHOT</x:v>
      </x:c>
      <x:c r="B4990" s="10" t="str">
        <x:v>IMO-019</x:v>
      </x:c>
      <x:c r="C4990" s="10" t="str">
        <x:v>IMO-019-P02</x:v>
      </x:c>
      <x:c r="D4990" s="10" t="str">
        <x:v>RUN_01</x:v>
      </x:c>
      <x:c r="E4990" s="10" t="str">
        <x:v>ORIGINAL_LEDGER</x:v>
      </x:c>
      <x:c r="F4990" s="10" t="str">
        <x:v>PASS</x:v>
      </x:c>
      <x:c r="G4990" s="10" t="str">
        <x:v>PASS</x:v>
      </x:c>
      <x:c r="H4990" s="10" t="str">
        <x:v>EXECUTED</x:v>
      </x:c>
      <x:c r="I4990" s="10" t="str">
        <x:v>PARSED</x:v>
      </x:c>
      <x:c r="J4990" s="10" t="str">
        <x:v>SINGLESHOT_CAPTURED_DIAGNOSTIC_PASS</x:v>
      </x:c>
      <x:c r="K4990" s="10" t="str">
        <x:v>7a2b63298b02e1693c07ea445caad8a542d93f5d118b6b0eead94d5117fde682</x:v>
      </x:c>
      <x:c r="L4990" s="10" t="str">
        <x:v>historical_three</x:v>
      </x:c>
      <x:c r="M4990" s="10" t="n">
        <x:v>1</x:v>
      </x:c>
      <x:c r="N4990" s="10" t="n">
        <x:v>0</x:v>
      </x:c>
      <x:c r="O4990" s="10" t="n">
        <x:v>0</x:v>
      </x:c>
      <x:c r="P4990" s="9" t="str">
        <x:f>'CaseReview'!U618</x:f>
        <x:v>PASS</x:v>
      </x:c>
      <x:c r="Q4990" s="9" t="n">
        <x:f>IF(AND(T4990=1,G4990=P4990),1,0)</x:f>
        <x:v>1</x:v>
      </x:c>
      <x:c r="R4990" s="9" t="n">
        <x:f>IF(AND(T4990=1,G4990="PASS",P4990="FAIL"),1,0)</x:f>
        <x:v>0</x:v>
      </x:c>
      <x:c r="S4990" s="9" t="n">
        <x:f>IF(AND(T4990=1,G4990="FAIL",P4990="PASS"),1,0)</x:f>
        <x:v>0</x:v>
      </x:c>
      <x:c r="T4990" s="9" t="n">
        <x:v>1</x:v>
      </x:c>
      <x:c r="U4990" s="9" t="n">
        <x:v>7</x:v>
      </x:c>
      <x:c r="V4990" s="9" t="str">
        <x:v>MVP/SHACL_GENERATION_PIPELINE/experiments/LUNA_CONTEXTUAL_SINGLESHOT/RUN_01/runs/RUN-IMO-019-20260831T150228331579Z/artifacts/attempt_01/extracted_shape.ttl</x:v>
      </x:c>
    </x:row>
    <x:row r="4991" ht="22" customHeight="1">
      <x:c r="A4991" s="10" t="str">
        <x:v>SINGLESHOT</x:v>
      </x:c>
      <x:c r="B4991" s="10" t="str">
        <x:v>IMO-019</x:v>
      </x:c>
      <x:c r="C4991" s="10" t="str">
        <x:v>IMO-019-P03</x:v>
      </x:c>
      <x:c r="D4991" s="10" t="str">
        <x:v>RUN_01</x:v>
      </x:c>
      <x:c r="E4991" s="10" t="str">
        <x:v>ORIGINAL_LEDGER</x:v>
      </x:c>
      <x:c r="F4991" s="10" t="str">
        <x:v>PASS</x:v>
      </x:c>
      <x:c r="G4991" s="10" t="str">
        <x:v>PASS</x:v>
      </x:c>
      <x:c r="H4991" s="10" t="str">
        <x:v>EXECUTED</x:v>
      </x:c>
      <x:c r="I4991" s="10" t="str">
        <x:v>PARSED</x:v>
      </x:c>
      <x:c r="J4991" s="10" t="str">
        <x:v>SINGLESHOT_CAPTURED_DIAGNOSTIC_PASS</x:v>
      </x:c>
      <x:c r="K4991" s="10" t="str">
        <x:v>7a2b63298b02e1693c07ea445caad8a542d93f5d118b6b0eead94d5117fde682</x:v>
      </x:c>
      <x:c r="L4991" s="10" t="str">
        <x:v>historical_three</x:v>
      </x:c>
      <x:c r="M4991" s="10" t="n">
        <x:v>1</x:v>
      </x:c>
      <x:c r="N4991" s="10" t="n">
        <x:v>0</x:v>
      </x:c>
      <x:c r="O4991" s="10" t="n">
        <x:v>0</x:v>
      </x:c>
      <x:c r="P4991" s="9" t="str">
        <x:f>'CaseReview'!U619</x:f>
        <x:v>PASS</x:v>
      </x:c>
      <x:c r="Q4991" s="9" t="n">
        <x:f>IF(AND(T4991=1,G4991=P4991),1,0)</x:f>
        <x:v>1</x:v>
      </x:c>
      <x:c r="R4991" s="9" t="n">
        <x:f>IF(AND(T4991=1,G4991="PASS",P4991="FAIL"),1,0)</x:f>
        <x:v>0</x:v>
      </x:c>
      <x:c r="S4991" s="9" t="n">
        <x:f>IF(AND(T4991=1,G4991="FAIL",P4991="PASS"),1,0)</x:f>
        <x:v>0</x:v>
      </x:c>
      <x:c r="T4991" s="9" t="n">
        <x:v>1</x:v>
      </x:c>
      <x:c r="U4991" s="9" t="n">
        <x:v>7</x:v>
      </x:c>
      <x:c r="V4991" s="9" t="str">
        <x:v>MVP/SHACL_GENERATION_PIPELINE/experiments/LUNA_CONTEXTUAL_SINGLESHOT/RUN_01/runs/RUN-IMO-019-20260831T150228331579Z/artifacts/attempt_01/extracted_shape.ttl</x:v>
      </x:c>
    </x:row>
    <x:row r="4992" ht="22" customHeight="1">
      <x:c r="A4992" s="10" t="str">
        <x:v>SINGLESHOT</x:v>
      </x:c>
      <x:c r="B4992" s="10" t="str">
        <x:v>IMO-021</x:v>
      </x:c>
      <x:c r="C4992" s="10" t="str">
        <x:v>IMO-021-F01</x:v>
      </x:c>
      <x:c r="D4992" s="10" t="str">
        <x:v>RUN_01</x:v>
      </x:c>
      <x:c r="E4992" s="10" t="str">
        <x:v>ORIGINAL_LEDGER</x:v>
      </x:c>
      <x:c r="F4992" s="10" t="str">
        <x:v>FAIL</x:v>
      </x:c>
      <x:c r="G4992" s="10" t="str">
        <x:v>FAIL</x:v>
      </x:c>
      <x:c r="H4992" s="10" t="str">
        <x:v>EXECUTED</x:v>
      </x:c>
      <x:c r="I4992" s="10" t="str">
        <x:v>PARSED</x:v>
      </x:c>
      <x:c r="J4992" s="10" t="str">
        <x:v>SINGLESHOT_CAPTURED_DIAGNOSTIC_PASS</x:v>
      </x:c>
      <x:c r="K4992" s="10" t="str">
        <x:v>e2e500dde6b95a01035d24cc01e5df444e60c25c3638a381177e543a3164c380</x:v>
      </x:c>
      <x:c r="L4992" s="10" t="str">
        <x:v>historical_three</x:v>
      </x:c>
      <x:c r="M4992" s="10" t="n">
        <x:v>1</x:v>
      </x:c>
      <x:c r="N4992" s="10" t="n">
        <x:v>0</x:v>
      </x:c>
      <x:c r="O4992" s="10" t="n">
        <x:v>0</x:v>
      </x:c>
      <x:c r="P4992" s="9" t="str">
        <x:f>'CaseReview'!U620</x:f>
        <x:v>FAIL</x:v>
      </x:c>
      <x:c r="Q4992" s="9" t="n">
        <x:f>IF(AND(T4992=1,G4992=P4992),1,0)</x:f>
        <x:v>1</x:v>
      </x:c>
      <x:c r="R4992" s="9" t="n">
        <x:f>IF(AND(T4992=1,G4992="PASS",P4992="FAIL"),1,0)</x:f>
        <x:v>0</x:v>
      </x:c>
      <x:c r="S4992" s="9" t="n">
        <x:f>IF(AND(T4992=1,G4992="FAIL",P4992="PASS"),1,0)</x:f>
        <x:v>0</x:v>
      </x:c>
      <x:c r="T4992" s="9" t="n">
        <x:v>1</x:v>
      </x:c>
      <x:c r="U4992" s="9" t="n">
        <x:v>8</x:v>
      </x:c>
      <x:c r="V4992" s="9" t="str">
        <x:v>MVP/SHACL_GENERATION_PIPELINE/experiments/LUNA_CONTEXTUAL_SINGLESHOT/RUN_01/runs/RUN-IMO-021-20260831T150303098621Z/artifacts/attempt_01/extracted_shape.ttl</x:v>
      </x:c>
    </x:row>
    <x:row r="4993" ht="22" customHeight="1">
      <x:c r="A4993" s="10" t="str">
        <x:v>SINGLESHOT</x:v>
      </x:c>
      <x:c r="B4993" s="10" t="str">
        <x:v>IMO-021</x:v>
      </x:c>
      <x:c r="C4993" s="10" t="str">
        <x:v>IMO-021-F02</x:v>
      </x:c>
      <x:c r="D4993" s="10" t="str">
        <x:v>RUN_01</x:v>
      </x:c>
      <x:c r="E4993" s="10" t="str">
        <x:v>ORIGINAL_LEDGER</x:v>
      </x:c>
      <x:c r="F4993" s="10" t="str">
        <x:v>FAIL</x:v>
      </x:c>
      <x:c r="G4993" s="10" t="str">
        <x:v>FAIL</x:v>
      </x:c>
      <x:c r="H4993" s="10" t="str">
        <x:v>EXECUTED</x:v>
      </x:c>
      <x:c r="I4993" s="10" t="str">
        <x:v>PARSED</x:v>
      </x:c>
      <x:c r="J4993" s="10" t="str">
        <x:v>SINGLESHOT_CAPTURED_DIAGNOSTIC_PASS</x:v>
      </x:c>
      <x:c r="K4993" s="10" t="str">
        <x:v>e2e500dde6b95a01035d24cc01e5df444e60c25c3638a381177e543a3164c380</x:v>
      </x:c>
      <x:c r="L4993" s="10" t="str">
        <x:v>historical_three</x:v>
      </x:c>
      <x:c r="M4993" s="10" t="n">
        <x:v>1</x:v>
      </x:c>
      <x:c r="N4993" s="10" t="n">
        <x:v>0</x:v>
      </x:c>
      <x:c r="O4993" s="10" t="n">
        <x:v>0</x:v>
      </x:c>
      <x:c r="P4993" s="9" t="str">
        <x:f>'CaseReview'!U621</x:f>
        <x:v>FAIL</x:v>
      </x:c>
      <x:c r="Q4993" s="9" t="n">
        <x:f>IF(AND(T4993=1,G4993=P4993),1,0)</x:f>
        <x:v>1</x:v>
      </x:c>
      <x:c r="R4993" s="9" t="n">
        <x:f>IF(AND(T4993=1,G4993="PASS",P4993="FAIL"),1,0)</x:f>
        <x:v>0</x:v>
      </x:c>
      <x:c r="S4993" s="9" t="n">
        <x:f>IF(AND(T4993=1,G4993="FAIL",P4993="PASS"),1,0)</x:f>
        <x:v>0</x:v>
      </x:c>
      <x:c r="T4993" s="9" t="n">
        <x:v>1</x:v>
      </x:c>
      <x:c r="U4993" s="9" t="n">
        <x:v>8</x:v>
      </x:c>
      <x:c r="V4993" s="9" t="str">
        <x:v>MVP/SHACL_GENERATION_PIPELINE/experiments/LUNA_CONTEXTUAL_SINGLESHOT/RUN_01/runs/RUN-IMO-021-20260831T150303098621Z/artifacts/attempt_01/extracted_shape.ttl</x:v>
      </x:c>
    </x:row>
    <x:row r="4994" ht="22" customHeight="1">
      <x:c r="A4994" s="10" t="str">
        <x:v>SINGLESHOT</x:v>
      </x:c>
      <x:c r="B4994" s="10" t="str">
        <x:v>IMO-021</x:v>
      </x:c>
      <x:c r="C4994" s="10" t="str">
        <x:v>IMO-021-F03</x:v>
      </x:c>
      <x:c r="D4994" s="10" t="str">
        <x:v>RUN_01</x:v>
      </x:c>
      <x:c r="E4994" s="10" t="str">
        <x:v>ORIGINAL_LEDGER</x:v>
      </x:c>
      <x:c r="F4994" s="10" t="str">
        <x:v>FAIL</x:v>
      </x:c>
      <x:c r="G4994" s="10" t="str">
        <x:v>FAIL</x:v>
      </x:c>
      <x:c r="H4994" s="10" t="str">
        <x:v>EXECUTED</x:v>
      </x:c>
      <x:c r="I4994" s="10" t="str">
        <x:v>PARSED</x:v>
      </x:c>
      <x:c r="J4994" s="10" t="str">
        <x:v>SINGLESHOT_CAPTURED_DIAGNOSTIC_PASS</x:v>
      </x:c>
      <x:c r="K4994" s="10" t="str">
        <x:v>e2e500dde6b95a01035d24cc01e5df444e60c25c3638a381177e543a3164c380</x:v>
      </x:c>
      <x:c r="L4994" s="10" t="str">
        <x:v>historical_three</x:v>
      </x:c>
      <x:c r="M4994" s="10" t="n">
        <x:v>1</x:v>
      </x:c>
      <x:c r="N4994" s="10" t="n">
        <x:v>0</x:v>
      </x:c>
      <x:c r="O4994" s="10" t="n">
        <x:v>0</x:v>
      </x:c>
      <x:c r="P4994" s="9" t="str">
        <x:f>'CaseReview'!U622</x:f>
        <x:v>FAIL</x:v>
      </x:c>
      <x:c r="Q4994" s="9" t="n">
        <x:f>IF(AND(T4994=1,G4994=P4994),1,0)</x:f>
        <x:v>1</x:v>
      </x:c>
      <x:c r="R4994" s="9" t="n">
        <x:f>IF(AND(T4994=1,G4994="PASS",P4994="FAIL"),1,0)</x:f>
        <x:v>0</x:v>
      </x:c>
      <x:c r="S4994" s="9" t="n">
        <x:f>IF(AND(T4994=1,G4994="FAIL",P4994="PASS"),1,0)</x:f>
        <x:v>0</x:v>
      </x:c>
      <x:c r="T4994" s="9" t="n">
        <x:v>1</x:v>
      </x:c>
      <x:c r="U4994" s="9" t="n">
        <x:v>8</x:v>
      </x:c>
      <x:c r="V4994" s="9" t="str">
        <x:v>MVP/SHACL_GENERATION_PIPELINE/experiments/LUNA_CONTEXTUAL_SINGLESHOT/RUN_01/runs/RUN-IMO-021-20260831T150303098621Z/artifacts/attempt_01/extracted_shape.ttl</x:v>
      </x:c>
    </x:row>
    <x:row r="4995" ht="22" customHeight="1">
      <x:c r="A4995" s="10" t="str">
        <x:v>SINGLESHOT</x:v>
      </x:c>
      <x:c r="B4995" s="10" t="str">
        <x:v>IMO-021</x:v>
      </x:c>
      <x:c r="C4995" s="10" t="str">
        <x:v>IMO-021-F04</x:v>
      </x:c>
      <x:c r="D4995" s="10" t="str">
        <x:v>RUN_01</x:v>
      </x:c>
      <x:c r="E4995" s="10" t="str">
        <x:v>ORIGINAL_LEDGER</x:v>
      </x:c>
      <x:c r="F4995" s="10" t="str">
        <x:v>FAIL</x:v>
      </x:c>
      <x:c r="G4995" s="10" t="str">
        <x:v>FAIL</x:v>
      </x:c>
      <x:c r="H4995" s="10" t="str">
        <x:v>EXECUTED</x:v>
      </x:c>
      <x:c r="I4995" s="10" t="str">
        <x:v>PARSED</x:v>
      </x:c>
      <x:c r="J4995" s="10" t="str">
        <x:v>SINGLESHOT_CAPTURED_DIAGNOSTIC_PASS</x:v>
      </x:c>
      <x:c r="K4995" s="10" t="str">
        <x:v>e2e500dde6b95a01035d24cc01e5df444e60c25c3638a381177e543a3164c380</x:v>
      </x:c>
      <x:c r="L4995" s="10" t="str">
        <x:v>historical_three</x:v>
      </x:c>
      <x:c r="M4995" s="10" t="n">
        <x:v>1</x:v>
      </x:c>
      <x:c r="N4995" s="10" t="n">
        <x:v>0</x:v>
      </x:c>
      <x:c r="O4995" s="10" t="n">
        <x:v>0</x:v>
      </x:c>
      <x:c r="P4995" s="9" t="str">
        <x:f>'CaseReview'!U623</x:f>
        <x:v>FAIL</x:v>
      </x:c>
      <x:c r="Q4995" s="9" t="n">
        <x:f>IF(AND(T4995=1,G4995=P4995),1,0)</x:f>
        <x:v>1</x:v>
      </x:c>
      <x:c r="R4995" s="9" t="n">
        <x:f>IF(AND(T4995=1,G4995="PASS",P4995="FAIL"),1,0)</x:f>
        <x:v>0</x:v>
      </x:c>
      <x:c r="S4995" s="9" t="n">
        <x:f>IF(AND(T4995=1,G4995="FAIL",P4995="PASS"),1,0)</x:f>
        <x:v>0</x:v>
      </x:c>
      <x:c r="T4995" s="9" t="n">
        <x:v>1</x:v>
      </x:c>
      <x:c r="U4995" s="9" t="n">
        <x:v>8</x:v>
      </x:c>
      <x:c r="V4995" s="9" t="str">
        <x:v>MVP/SHACL_GENERATION_PIPELINE/experiments/LUNA_CONTEXTUAL_SINGLESHOT/RUN_01/runs/RUN-IMO-021-20260831T150303098621Z/artifacts/attempt_01/extracted_shape.ttl</x:v>
      </x:c>
    </x:row>
    <x:row r="4996" ht="22" customHeight="1">
      <x:c r="A4996" s="10" t="str">
        <x:v>SINGLESHOT</x:v>
      </x:c>
      <x:c r="B4996" s="10" t="str">
        <x:v>IMO-021</x:v>
      </x:c>
      <x:c r="C4996" s="10" t="str">
        <x:v>IMO-021-F05</x:v>
      </x:c>
      <x:c r="D4996" s="10" t="str">
        <x:v>RUN_01</x:v>
      </x:c>
      <x:c r="E4996" s="10" t="str">
        <x:v>ORIGINAL_LEDGER</x:v>
      </x:c>
      <x:c r="F4996" s="10" t="str">
        <x:v>FAIL</x:v>
      </x:c>
      <x:c r="G4996" s="10" t="str">
        <x:v>FAIL</x:v>
      </x:c>
      <x:c r="H4996" s="10" t="str">
        <x:v>EXECUTED</x:v>
      </x:c>
      <x:c r="I4996" s="10" t="str">
        <x:v>PARSED</x:v>
      </x:c>
      <x:c r="J4996" s="10" t="str">
        <x:v>SINGLESHOT_CAPTURED_DIAGNOSTIC_PASS</x:v>
      </x:c>
      <x:c r="K4996" s="10" t="str">
        <x:v>e2e500dde6b95a01035d24cc01e5df444e60c25c3638a381177e543a3164c380</x:v>
      </x:c>
      <x:c r="L4996" s="10" t="str">
        <x:v>historical_three</x:v>
      </x:c>
      <x:c r="M4996" s="10" t="n">
        <x:v>1</x:v>
      </x:c>
      <x:c r="N4996" s="10" t="n">
        <x:v>0</x:v>
      </x:c>
      <x:c r="O4996" s="10" t="n">
        <x:v>0</x:v>
      </x:c>
      <x:c r="P4996" s="9" t="str">
        <x:f>'CaseReview'!U624</x:f>
        <x:v>FAIL</x:v>
      </x:c>
      <x:c r="Q4996" s="9" t="n">
        <x:f>IF(AND(T4996=1,G4996=P4996),1,0)</x:f>
        <x:v>1</x:v>
      </x:c>
      <x:c r="R4996" s="9" t="n">
        <x:f>IF(AND(T4996=1,G4996="PASS",P4996="FAIL"),1,0)</x:f>
        <x:v>0</x:v>
      </x:c>
      <x:c r="S4996" s="9" t="n">
        <x:f>IF(AND(T4996=1,G4996="FAIL",P4996="PASS"),1,0)</x:f>
        <x:v>0</x:v>
      </x:c>
      <x:c r="T4996" s="9" t="n">
        <x:v>1</x:v>
      </x:c>
      <x:c r="U4996" s="9" t="n">
        <x:v>8</x:v>
      </x:c>
      <x:c r="V4996" s="9" t="str">
        <x:v>MVP/SHACL_GENERATION_PIPELINE/experiments/LUNA_CONTEXTUAL_SINGLESHOT/RUN_01/runs/RUN-IMO-021-20260831T150303098621Z/artifacts/attempt_01/extracted_shape.ttl</x:v>
      </x:c>
    </x:row>
    <x:row r="4997" ht="22" customHeight="1">
      <x:c r="A4997" s="10" t="str">
        <x:v>SINGLESHOT</x:v>
      </x:c>
      <x:c r="B4997" s="10" t="str">
        <x:v>IMO-021</x:v>
      </x:c>
      <x:c r="C4997" s="10" t="str">
        <x:v>IMO-021-F06</x:v>
      </x:c>
      <x:c r="D4997" s="10" t="str">
        <x:v>RUN_01</x:v>
      </x:c>
      <x:c r="E4997" s="10" t="str">
        <x:v>ORIGINAL_LEDGER</x:v>
      </x:c>
      <x:c r="F4997" s="10" t="str">
        <x:v>FAIL</x:v>
      </x:c>
      <x:c r="G4997" s="10" t="str">
        <x:v>FAIL</x:v>
      </x:c>
      <x:c r="H4997" s="10" t="str">
        <x:v>EXECUTED</x:v>
      </x:c>
      <x:c r="I4997" s="10" t="str">
        <x:v>PARSED</x:v>
      </x:c>
      <x:c r="J4997" s="10" t="str">
        <x:v>SINGLESHOT_CAPTURED_DIAGNOSTIC_PASS</x:v>
      </x:c>
      <x:c r="K4997" s="10" t="str">
        <x:v>e2e500dde6b95a01035d24cc01e5df444e60c25c3638a381177e543a3164c380</x:v>
      </x:c>
      <x:c r="L4997" s="10" t="str">
        <x:v>historical_three</x:v>
      </x:c>
      <x:c r="M4997" s="10" t="n">
        <x:v>1</x:v>
      </x:c>
      <x:c r="N4997" s="10" t="n">
        <x:v>0</x:v>
      </x:c>
      <x:c r="O4997" s="10" t="n">
        <x:v>0</x:v>
      </x:c>
      <x:c r="P4997" s="9" t="str">
        <x:f>'CaseReview'!U625</x:f>
        <x:v>FAIL</x:v>
      </x:c>
      <x:c r="Q4997" s="9" t="n">
        <x:f>IF(AND(T4997=1,G4997=P4997),1,0)</x:f>
        <x:v>1</x:v>
      </x:c>
      <x:c r="R4997" s="9" t="n">
        <x:f>IF(AND(T4997=1,G4997="PASS",P4997="FAIL"),1,0)</x:f>
        <x:v>0</x:v>
      </x:c>
      <x:c r="S4997" s="9" t="n">
        <x:f>IF(AND(T4997=1,G4997="FAIL",P4997="PASS"),1,0)</x:f>
        <x:v>0</x:v>
      </x:c>
      <x:c r="T4997" s="9" t="n">
        <x:v>1</x:v>
      </x:c>
      <x:c r="U4997" s="9" t="n">
        <x:v>8</x:v>
      </x:c>
      <x:c r="V4997" s="9" t="str">
        <x:v>MVP/SHACL_GENERATION_PIPELINE/experiments/LUNA_CONTEXTUAL_SINGLESHOT/RUN_01/runs/RUN-IMO-021-20260831T150303098621Z/artifacts/attempt_01/extracted_shape.ttl</x:v>
      </x:c>
    </x:row>
    <x:row r="4998" ht="22" customHeight="1">
      <x:c r="A4998" s="10" t="str">
        <x:v>SINGLESHOT</x:v>
      </x:c>
      <x:c r="B4998" s="10" t="str">
        <x:v>IMO-021</x:v>
      </x:c>
      <x:c r="C4998" s="10" t="str">
        <x:v>IMO-021-F07</x:v>
      </x:c>
      <x:c r="D4998" s="10" t="str">
        <x:v>RUN_01</x:v>
      </x:c>
      <x:c r="E4998" s="10" t="str">
        <x:v>ORIGINAL_LEDGER</x:v>
      </x:c>
      <x:c r="F4998" s="10" t="str">
        <x:v>FAIL</x:v>
      </x:c>
      <x:c r="G4998" s="10" t="str">
        <x:v>FAIL</x:v>
      </x:c>
      <x:c r="H4998" s="10" t="str">
        <x:v>EXECUTED</x:v>
      </x:c>
      <x:c r="I4998" s="10" t="str">
        <x:v>PARSED</x:v>
      </x:c>
      <x:c r="J4998" s="10" t="str">
        <x:v>SINGLESHOT_CAPTURED_DIAGNOSTIC_PASS</x:v>
      </x:c>
      <x:c r="K4998" s="10" t="str">
        <x:v>e2e500dde6b95a01035d24cc01e5df444e60c25c3638a381177e543a3164c380</x:v>
      </x:c>
      <x:c r="L4998" s="10" t="str">
        <x:v>historical_three</x:v>
      </x:c>
      <x:c r="M4998" s="10" t="n">
        <x:v>1</x:v>
      </x:c>
      <x:c r="N4998" s="10" t="n">
        <x:v>0</x:v>
      </x:c>
      <x:c r="O4998" s="10" t="n">
        <x:v>0</x:v>
      </x:c>
      <x:c r="P4998" s="9" t="str">
        <x:f>'CaseReview'!U626</x:f>
        <x:v>FAIL</x:v>
      </x:c>
      <x:c r="Q4998" s="9" t="n">
        <x:f>IF(AND(T4998=1,G4998=P4998),1,0)</x:f>
        <x:v>1</x:v>
      </x:c>
      <x:c r="R4998" s="9" t="n">
        <x:f>IF(AND(T4998=1,G4998="PASS",P4998="FAIL"),1,0)</x:f>
        <x:v>0</x:v>
      </x:c>
      <x:c r="S4998" s="9" t="n">
        <x:f>IF(AND(T4998=1,G4998="FAIL",P4998="PASS"),1,0)</x:f>
        <x:v>0</x:v>
      </x:c>
      <x:c r="T4998" s="9" t="n">
        <x:v>1</x:v>
      </x:c>
      <x:c r="U4998" s="9" t="n">
        <x:v>8</x:v>
      </x:c>
      <x:c r="V4998" s="9" t="str">
        <x:v>MVP/SHACL_GENERATION_PIPELINE/experiments/LUNA_CONTEXTUAL_SINGLESHOT/RUN_01/runs/RUN-IMO-021-20260831T150303098621Z/artifacts/attempt_01/extracted_shape.ttl</x:v>
      </x:c>
    </x:row>
    <x:row r="4999" ht="22" customHeight="1">
      <x:c r="A4999" s="10" t="str">
        <x:v>SINGLESHOT</x:v>
      </x:c>
      <x:c r="B4999" s="10" t="str">
        <x:v>IMO-021</x:v>
      </x:c>
      <x:c r="C4999" s="10" t="str">
        <x:v>IMO-021-P01</x:v>
      </x:c>
      <x:c r="D4999" s="10" t="str">
        <x:v>RUN_01</x:v>
      </x:c>
      <x:c r="E4999" s="10" t="str">
        <x:v>ORIGINAL_LEDGER</x:v>
      </x:c>
      <x:c r="F4999" s="10" t="str">
        <x:v>PASS</x:v>
      </x:c>
      <x:c r="G4999" s="10" t="str">
        <x:v>PASS</x:v>
      </x:c>
      <x:c r="H4999" s="10" t="str">
        <x:v>EXECUTED</x:v>
      </x:c>
      <x:c r="I4999" s="10" t="str">
        <x:v>PARSED</x:v>
      </x:c>
      <x:c r="J4999" s="10" t="str">
        <x:v>SINGLESHOT_CAPTURED_DIAGNOSTIC_PASS</x:v>
      </x:c>
      <x:c r="K4999" s="10" t="str">
        <x:v>e2e500dde6b95a01035d24cc01e5df444e60c25c3638a381177e543a3164c380</x:v>
      </x:c>
      <x:c r="L4999" s="10" t="str">
        <x:v>historical_three</x:v>
      </x:c>
      <x:c r="M4999" s="10" t="n">
        <x:v>1</x:v>
      </x:c>
      <x:c r="N4999" s="10" t="n">
        <x:v>0</x:v>
      </x:c>
      <x:c r="O4999" s="10" t="n">
        <x:v>0</x:v>
      </x:c>
      <x:c r="P4999" s="9" t="str">
        <x:f>'CaseReview'!U627</x:f>
        <x:v>PASS</x:v>
      </x:c>
      <x:c r="Q4999" s="9" t="n">
        <x:f>IF(AND(T4999=1,G4999=P4999),1,0)</x:f>
        <x:v>1</x:v>
      </x:c>
      <x:c r="R4999" s="9" t="n">
        <x:f>IF(AND(T4999=1,G4999="PASS",P4999="FAIL"),1,0)</x:f>
        <x:v>0</x:v>
      </x:c>
      <x:c r="S4999" s="9" t="n">
        <x:f>IF(AND(T4999=1,G4999="FAIL",P4999="PASS"),1,0)</x:f>
        <x:v>0</x:v>
      </x:c>
      <x:c r="T4999" s="9" t="n">
        <x:v>1</x:v>
      </x:c>
      <x:c r="U4999" s="9" t="n">
        <x:v>8</x:v>
      </x:c>
      <x:c r="V4999" s="9" t="str">
        <x:v>MVP/SHACL_GENERATION_PIPELINE/experiments/LUNA_CONTEXTUAL_SINGLESHOT/RUN_01/runs/RUN-IMO-021-20260831T150303098621Z/artifacts/attempt_01/extracted_shape.ttl</x:v>
      </x:c>
    </x:row>
    <x:row r="5000" ht="22" customHeight="1">
      <x:c r="A5000" s="10" t="str">
        <x:v>SINGLESHOT</x:v>
      </x:c>
      <x:c r="B5000" s="10" t="str">
        <x:v>IMO-022</x:v>
      </x:c>
      <x:c r="C5000" s="10" t="str">
        <x:v>IMO-022-F01</x:v>
      </x:c>
      <x:c r="D5000" s="10" t="str">
        <x:v>RUN_01</x:v>
      </x:c>
      <x:c r="E5000" s="10" t="str">
        <x:v>ORIGINAL_LEDGER</x:v>
      </x:c>
      <x:c r="F5000" s="10" t="str">
        <x:v>FAIL</x:v>
      </x:c>
      <x:c r="G5000" s="10" t="str">
        <x:v>FAIL</x:v>
      </x:c>
      <x:c r="H5000" s="10" t="str">
        <x:v>EXECUTED</x:v>
      </x:c>
      <x:c r="I5000" s="10" t="str">
        <x:v>PARSED</x:v>
      </x:c>
      <x:c r="J5000" s="10" t="str">
        <x:v>SINGLESHOT_CAPTURED_DIAGNOSTIC_PASS</x:v>
      </x:c>
      <x:c r="K5000" s="10" t="str">
        <x:v>93274f37324eede9ef98550a4ba7a991d2efd447211c709f2d91979ec7e8c080</x:v>
      </x:c>
      <x:c r="L5000" s="10" t="str">
        <x:v>historical_three</x:v>
      </x:c>
      <x:c r="M5000" s="10" t="n">
        <x:v>1</x:v>
      </x:c>
      <x:c r="N5000" s="10" t="n">
        <x:v>0</x:v>
      </x:c>
      <x:c r="O5000" s="10" t="n">
        <x:v>0</x:v>
      </x:c>
      <x:c r="P5000" s="9" t="str">
        <x:f>'CaseReview'!U628</x:f>
        <x:v>FAIL</x:v>
      </x:c>
      <x:c r="Q5000" s="9" t="n">
        <x:f>IF(AND(T5000=1,G5000=P5000),1,0)</x:f>
        <x:v>1</x:v>
      </x:c>
      <x:c r="R5000" s="9" t="n">
        <x:f>IF(AND(T5000=1,G5000="PASS",P5000="FAIL"),1,0)</x:f>
        <x:v>0</x:v>
      </x:c>
      <x:c r="S5000" s="9" t="n">
        <x:f>IF(AND(T5000=1,G5000="FAIL",P5000="PASS"),1,0)</x:f>
        <x:v>0</x:v>
      </x:c>
      <x:c r="T5000" s="9" t="n">
        <x:v>1</x:v>
      </x:c>
      <x:c r="U5000" s="9" t="n">
        <x:v>5</x:v>
      </x:c>
      <x:c r="V5000" s="9" t="str">
        <x:v>MVP/SHACL_GENERATION_PIPELINE/experiments/LUNA_CONTEXTUAL_SINGLESHOT/RUN_01/runs/RUN-IMO-022-20260831T150323310723Z/artifacts/attempt_01/extracted_shape.ttl</x:v>
      </x:c>
    </x:row>
    <x:row r="5001" ht="22" customHeight="1">
      <x:c r="A5001" s="10" t="str">
        <x:v>SINGLESHOT</x:v>
      </x:c>
      <x:c r="B5001" s="10" t="str">
        <x:v>IMO-022</x:v>
      </x:c>
      <x:c r="C5001" s="10" t="str">
        <x:v>IMO-022-F02</x:v>
      </x:c>
      <x:c r="D5001" s="10" t="str">
        <x:v>RUN_01</x:v>
      </x:c>
      <x:c r="E5001" s="10" t="str">
        <x:v>ORIGINAL_LEDGER</x:v>
      </x:c>
      <x:c r="F5001" s="10" t="str">
        <x:v>FAIL</x:v>
      </x:c>
      <x:c r="G5001" s="10" t="str">
        <x:v>FAIL</x:v>
      </x:c>
      <x:c r="H5001" s="10" t="str">
        <x:v>EXECUTED</x:v>
      </x:c>
      <x:c r="I5001" s="10" t="str">
        <x:v>PARSED</x:v>
      </x:c>
      <x:c r="J5001" s="10" t="str">
        <x:v>SINGLESHOT_CAPTURED_DIAGNOSTIC_PASS</x:v>
      </x:c>
      <x:c r="K5001" s="10" t="str">
        <x:v>93274f37324eede9ef98550a4ba7a991d2efd447211c709f2d91979ec7e8c080</x:v>
      </x:c>
      <x:c r="L5001" s="10" t="str">
        <x:v>historical_three</x:v>
      </x:c>
      <x:c r="M5001" s="10" t="n">
        <x:v>1</x:v>
      </x:c>
      <x:c r="N5001" s="10" t="n">
        <x:v>0</x:v>
      </x:c>
      <x:c r="O5001" s="10" t="n">
        <x:v>0</x:v>
      </x:c>
      <x:c r="P5001" s="9" t="str">
        <x:f>'CaseReview'!U629</x:f>
        <x:v>FAIL</x:v>
      </x:c>
      <x:c r="Q5001" s="9" t="n">
        <x:f>IF(AND(T5001=1,G5001=P5001),1,0)</x:f>
        <x:v>1</x:v>
      </x:c>
      <x:c r="R5001" s="9" t="n">
        <x:f>IF(AND(T5001=1,G5001="PASS",P5001="FAIL"),1,0)</x:f>
        <x:v>0</x:v>
      </x:c>
      <x:c r="S5001" s="9" t="n">
        <x:f>IF(AND(T5001=1,G5001="FAIL",P5001="PASS"),1,0)</x:f>
        <x:v>0</x:v>
      </x:c>
      <x:c r="T5001" s="9" t="n">
        <x:v>1</x:v>
      </x:c>
      <x:c r="U5001" s="9" t="n">
        <x:v>5</x:v>
      </x:c>
      <x:c r="V5001" s="9" t="str">
        <x:v>MVP/SHACL_GENERATION_PIPELINE/experiments/LUNA_CONTEXTUAL_SINGLESHOT/RUN_01/runs/RUN-IMO-022-20260831T150323310723Z/artifacts/attempt_01/extracted_shape.ttl</x:v>
      </x:c>
    </x:row>
    <x:row r="5002" ht="22" customHeight="1">
      <x:c r="A5002" s="10" t="str">
        <x:v>SINGLESHOT</x:v>
      </x:c>
      <x:c r="B5002" s="10" t="str">
        <x:v>IMO-022</x:v>
      </x:c>
      <x:c r="C5002" s="10" t="str">
        <x:v>IMO-022-F03</x:v>
      </x:c>
      <x:c r="D5002" s="10" t="str">
        <x:v>RUN_01</x:v>
      </x:c>
      <x:c r="E5002" s="10" t="str">
        <x:v>ORIGINAL_LEDGER</x:v>
      </x:c>
      <x:c r="F5002" s="10" t="str">
        <x:v>FAIL</x:v>
      </x:c>
      <x:c r="G5002" s="10" t="str">
        <x:v>FAIL</x:v>
      </x:c>
      <x:c r="H5002" s="10" t="str">
        <x:v>EXECUTED</x:v>
      </x:c>
      <x:c r="I5002" s="10" t="str">
        <x:v>PARSED</x:v>
      </x:c>
      <x:c r="J5002" s="10" t="str">
        <x:v>SINGLESHOT_CAPTURED_DIAGNOSTIC_PASS</x:v>
      </x:c>
      <x:c r="K5002" s="10" t="str">
        <x:v>93274f37324eede9ef98550a4ba7a991d2efd447211c709f2d91979ec7e8c080</x:v>
      </x:c>
      <x:c r="L5002" s="10" t="str">
        <x:v>historical_three</x:v>
      </x:c>
      <x:c r="M5002" s="10" t="n">
        <x:v>1</x:v>
      </x:c>
      <x:c r="N5002" s="10" t="n">
        <x:v>0</x:v>
      </x:c>
      <x:c r="O5002" s="10" t="n">
        <x:v>0</x:v>
      </x:c>
      <x:c r="P5002" s="9" t="str">
        <x:f>'CaseReview'!U630</x:f>
        <x:v>FAIL</x:v>
      </x:c>
      <x:c r="Q5002" s="9" t="n">
        <x:f>IF(AND(T5002=1,G5002=P5002),1,0)</x:f>
        <x:v>1</x:v>
      </x:c>
      <x:c r="R5002" s="9" t="n">
        <x:f>IF(AND(T5002=1,G5002="PASS",P5002="FAIL"),1,0)</x:f>
        <x:v>0</x:v>
      </x:c>
      <x:c r="S5002" s="9" t="n">
        <x:f>IF(AND(T5002=1,G5002="FAIL",P5002="PASS"),1,0)</x:f>
        <x:v>0</x:v>
      </x:c>
      <x:c r="T5002" s="9" t="n">
        <x:v>1</x:v>
      </x:c>
      <x:c r="U5002" s="9" t="n">
        <x:v>5</x:v>
      </x:c>
      <x:c r="V5002" s="9" t="str">
        <x:v>MVP/SHACL_GENERATION_PIPELINE/experiments/LUNA_CONTEXTUAL_SINGLESHOT/RUN_01/runs/RUN-IMO-022-20260831T150323310723Z/artifacts/attempt_01/extracted_shape.ttl</x:v>
      </x:c>
    </x:row>
    <x:row r="5003" ht="22" customHeight="1">
      <x:c r="A5003" s="10" t="str">
        <x:v>SINGLESHOT</x:v>
      </x:c>
      <x:c r="B5003" s="10" t="str">
        <x:v>IMO-022</x:v>
      </x:c>
      <x:c r="C5003" s="10" t="str">
        <x:v>IMO-022-F04</x:v>
      </x:c>
      <x:c r="D5003" s="10" t="str">
        <x:v>RUN_01</x:v>
      </x:c>
      <x:c r="E5003" s="10" t="str">
        <x:v>ORIGINAL_LEDGER</x:v>
      </x:c>
      <x:c r="F5003" s="10" t="str">
        <x:v>FAIL</x:v>
      </x:c>
      <x:c r="G5003" s="10" t="str">
        <x:v>FAIL</x:v>
      </x:c>
      <x:c r="H5003" s="10" t="str">
        <x:v>EXECUTED</x:v>
      </x:c>
      <x:c r="I5003" s="10" t="str">
        <x:v>PARSED</x:v>
      </x:c>
      <x:c r="J5003" s="10" t="str">
        <x:v>SINGLESHOT_CAPTURED_DIAGNOSTIC_PASS</x:v>
      </x:c>
      <x:c r="K5003" s="10" t="str">
        <x:v>93274f37324eede9ef98550a4ba7a991d2efd447211c709f2d91979ec7e8c080</x:v>
      </x:c>
      <x:c r="L5003" s="10" t="str">
        <x:v>historical_three</x:v>
      </x:c>
      <x:c r="M5003" s="10" t="n">
        <x:v>1</x:v>
      </x:c>
      <x:c r="N5003" s="10" t="n">
        <x:v>0</x:v>
      </x:c>
      <x:c r="O5003" s="10" t="n">
        <x:v>0</x:v>
      </x:c>
      <x:c r="P5003" s="9" t="str">
        <x:f>'CaseReview'!U631</x:f>
        <x:v>FAIL</x:v>
      </x:c>
      <x:c r="Q5003" s="9" t="n">
        <x:f>IF(AND(T5003=1,G5003=P5003),1,0)</x:f>
        <x:v>1</x:v>
      </x:c>
      <x:c r="R5003" s="9" t="n">
        <x:f>IF(AND(T5003=1,G5003="PASS",P5003="FAIL"),1,0)</x:f>
        <x:v>0</x:v>
      </x:c>
      <x:c r="S5003" s="9" t="n">
        <x:f>IF(AND(T5003=1,G5003="FAIL",P5003="PASS"),1,0)</x:f>
        <x:v>0</x:v>
      </x:c>
      <x:c r="T5003" s="9" t="n">
        <x:v>1</x:v>
      </x:c>
      <x:c r="U5003" s="9" t="n">
        <x:v>5</x:v>
      </x:c>
      <x:c r="V5003" s="9" t="str">
        <x:v>MVP/SHACL_GENERATION_PIPELINE/experiments/LUNA_CONTEXTUAL_SINGLESHOT/RUN_01/runs/RUN-IMO-022-20260831T150323310723Z/artifacts/attempt_01/extracted_shape.ttl</x:v>
      </x:c>
    </x:row>
    <x:row r="5004" ht="22" customHeight="1">
      <x:c r="A5004" s="10" t="str">
        <x:v>SINGLESHOT</x:v>
      </x:c>
      <x:c r="B5004" s="10" t="str">
        <x:v>IMO-022</x:v>
      </x:c>
      <x:c r="C5004" s="10" t="str">
        <x:v>IMO-022-P01</x:v>
      </x:c>
      <x:c r="D5004" s="10" t="str">
        <x:v>RUN_01</x:v>
      </x:c>
      <x:c r="E5004" s="10" t="str">
        <x:v>ORIGINAL_LEDGER</x:v>
      </x:c>
      <x:c r="F5004" s="10" t="str">
        <x:v>PASS</x:v>
      </x:c>
      <x:c r="G5004" s="10" t="str">
        <x:v>PASS</x:v>
      </x:c>
      <x:c r="H5004" s="10" t="str">
        <x:v>EXECUTED</x:v>
      </x:c>
      <x:c r="I5004" s="10" t="str">
        <x:v>PARSED</x:v>
      </x:c>
      <x:c r="J5004" s="10" t="str">
        <x:v>SINGLESHOT_CAPTURED_DIAGNOSTIC_PASS</x:v>
      </x:c>
      <x:c r="K5004" s="10" t="str">
        <x:v>93274f37324eede9ef98550a4ba7a991d2efd447211c709f2d91979ec7e8c080</x:v>
      </x:c>
      <x:c r="L5004" s="10" t="str">
        <x:v>historical_three</x:v>
      </x:c>
      <x:c r="M5004" s="10" t="n">
        <x:v>1</x:v>
      </x:c>
      <x:c r="N5004" s="10" t="n">
        <x:v>0</x:v>
      </x:c>
      <x:c r="O5004" s="10" t="n">
        <x:v>0</x:v>
      </x:c>
      <x:c r="P5004" s="9" t="str">
        <x:f>'CaseReview'!U632</x:f>
        <x:v>PASS</x:v>
      </x:c>
      <x:c r="Q5004" s="9" t="n">
        <x:f>IF(AND(T5004=1,G5004=P5004),1,0)</x:f>
        <x:v>1</x:v>
      </x:c>
      <x:c r="R5004" s="9" t="n">
        <x:f>IF(AND(T5004=1,G5004="PASS",P5004="FAIL"),1,0)</x:f>
        <x:v>0</x:v>
      </x:c>
      <x:c r="S5004" s="9" t="n">
        <x:f>IF(AND(T5004=1,G5004="FAIL",P5004="PASS"),1,0)</x:f>
        <x:v>0</x:v>
      </x:c>
      <x:c r="T5004" s="9" t="n">
        <x:v>1</x:v>
      </x:c>
      <x:c r="U5004" s="9" t="n">
        <x:v>5</x:v>
      </x:c>
      <x:c r="V5004" s="9" t="str">
        <x:v>MVP/SHACL_GENERATION_PIPELINE/experiments/LUNA_CONTEXTUAL_SINGLESHOT/RUN_01/runs/RUN-IMO-022-20260831T150323310723Z/artifacts/attempt_01/extracted_shape.ttl</x:v>
      </x:c>
    </x:row>
    <x:row r="5005" ht="22" customHeight="1">
      <x:c r="A5005" s="10" t="str">
        <x:v>SINGLESHOT</x:v>
      </x:c>
      <x:c r="B5005" s="10" t="str">
        <x:v>IMO-023</x:v>
      </x:c>
      <x:c r="C5005" s="10" t="str">
        <x:v>IMO-023-F01</x:v>
      </x:c>
      <x:c r="D5005" s="10" t="str">
        <x:v>RUN_01</x:v>
      </x:c>
      <x:c r="E5005" s="10" t="str">
        <x:v>ORIGINAL_LEDGER</x:v>
      </x:c>
      <x:c r="F5005" s="10" t="str">
        <x:v>FAIL</x:v>
      </x:c>
      <x:c r="G5005" s="10" t="str">
        <x:v>FAIL</x:v>
      </x:c>
      <x:c r="H5005" s="10" t="str">
        <x:v>EXECUTED</x:v>
      </x:c>
      <x:c r="I5005" s="10" t="str">
        <x:v>PARSED</x:v>
      </x:c>
      <x:c r="J5005" s="10" t="str">
        <x:v>SINGLESHOT_CAPTURED_DIAGNOSTIC_PASS</x:v>
      </x:c>
      <x:c r="K5005" s="10" t="str">
        <x:v>a719c0b3aa2aaf0b686626cca9d0e8c7d598884428a98376c04f49d926cac65f</x:v>
      </x:c>
      <x:c r="L5005" s="10" t="str">
        <x:v>historical_three</x:v>
      </x:c>
      <x:c r="M5005" s="10" t="n">
        <x:v>1</x:v>
      </x:c>
      <x:c r="N5005" s="10" t="n">
        <x:v>0</x:v>
      </x:c>
      <x:c r="O5005" s="10" t="n">
        <x:v>0</x:v>
      </x:c>
      <x:c r="P5005" s="9" t="str">
        <x:f>'CaseReview'!U633</x:f>
        <x:v>FAIL</x:v>
      </x:c>
      <x:c r="Q5005" s="9" t="n">
        <x:f>IF(AND(T5005=1,G5005=P5005),1,0)</x:f>
        <x:v>1</x:v>
      </x:c>
      <x:c r="R5005" s="9" t="n">
        <x:f>IF(AND(T5005=1,G5005="PASS",P5005="FAIL"),1,0)</x:f>
        <x:v>0</x:v>
      </x:c>
      <x:c r="S5005" s="9" t="n">
        <x:f>IF(AND(T5005=1,G5005="FAIL",P5005="PASS"),1,0)</x:f>
        <x:v>0</x:v>
      </x:c>
      <x:c r="T5005" s="9" t="n">
        <x:v>1</x:v>
      </x:c>
      <x:c r="U5005" s="9" t="n">
        <x:v>4</x:v>
      </x:c>
      <x:c r="V5005" s="9" t="str">
        <x:v>MVP/SHACL_GENERATION_PIPELINE/experiments/LUNA_CONTEXTUAL_SINGLESHOT/RUN_01/runs/RUN-IMO-023-20260831T150333543618Z/artifacts/attempt_01/extracted_shape.ttl</x:v>
      </x:c>
    </x:row>
    <x:row r="5006" ht="22" customHeight="1">
      <x:c r="A5006" s="10" t="str">
        <x:v>SINGLESHOT</x:v>
      </x:c>
      <x:c r="B5006" s="10" t="str">
        <x:v>IMO-023</x:v>
      </x:c>
      <x:c r="C5006" s="10" t="str">
        <x:v>IMO-023-F02</x:v>
      </x:c>
      <x:c r="D5006" s="10" t="str">
        <x:v>RUN_01</x:v>
      </x:c>
      <x:c r="E5006" s="10" t="str">
        <x:v>ORIGINAL_LEDGER</x:v>
      </x:c>
      <x:c r="F5006" s="10" t="str">
        <x:v>FAIL</x:v>
      </x:c>
      <x:c r="G5006" s="10" t="str">
        <x:v>FAIL</x:v>
      </x:c>
      <x:c r="H5006" s="10" t="str">
        <x:v>EXECUTED</x:v>
      </x:c>
      <x:c r="I5006" s="10" t="str">
        <x:v>PARSED</x:v>
      </x:c>
      <x:c r="J5006" s="10" t="str">
        <x:v>SINGLESHOT_CAPTURED_DIAGNOSTIC_PASS</x:v>
      </x:c>
      <x:c r="K5006" s="10" t="str">
        <x:v>a719c0b3aa2aaf0b686626cca9d0e8c7d598884428a98376c04f49d926cac65f</x:v>
      </x:c>
      <x:c r="L5006" s="10" t="str">
        <x:v>historical_three</x:v>
      </x:c>
      <x:c r="M5006" s="10" t="n">
        <x:v>1</x:v>
      </x:c>
      <x:c r="N5006" s="10" t="n">
        <x:v>0</x:v>
      </x:c>
      <x:c r="O5006" s="10" t="n">
        <x:v>0</x:v>
      </x:c>
      <x:c r="P5006" s="9" t="str">
        <x:f>'CaseReview'!U634</x:f>
        <x:v>FAIL</x:v>
      </x:c>
      <x:c r="Q5006" s="9" t="n">
        <x:f>IF(AND(T5006=1,G5006=P5006),1,0)</x:f>
        <x:v>1</x:v>
      </x:c>
      <x:c r="R5006" s="9" t="n">
        <x:f>IF(AND(T5006=1,G5006="PASS",P5006="FAIL"),1,0)</x:f>
        <x:v>0</x:v>
      </x:c>
      <x:c r="S5006" s="9" t="n">
        <x:f>IF(AND(T5006=1,G5006="FAIL",P5006="PASS"),1,0)</x:f>
        <x:v>0</x:v>
      </x:c>
      <x:c r="T5006" s="9" t="n">
        <x:v>1</x:v>
      </x:c>
      <x:c r="U5006" s="9" t="n">
        <x:v>4</x:v>
      </x:c>
      <x:c r="V5006" s="9" t="str">
        <x:v>MVP/SHACL_GENERATION_PIPELINE/experiments/LUNA_CONTEXTUAL_SINGLESHOT/RUN_01/runs/RUN-IMO-023-20260831T150333543618Z/artifacts/attempt_01/extracted_shape.ttl</x:v>
      </x:c>
    </x:row>
    <x:row r="5007" ht="22" customHeight="1">
      <x:c r="A5007" s="10" t="str">
        <x:v>SINGLESHOT</x:v>
      </x:c>
      <x:c r="B5007" s="10" t="str">
        <x:v>IMO-023</x:v>
      </x:c>
      <x:c r="C5007" s="10" t="str">
        <x:v>IMO-023-F03</x:v>
      </x:c>
      <x:c r="D5007" s="10" t="str">
        <x:v>RUN_01</x:v>
      </x:c>
      <x:c r="E5007" s="10" t="str">
        <x:v>ORIGINAL_LEDGER</x:v>
      </x:c>
      <x:c r="F5007" s="10" t="str">
        <x:v>FAIL</x:v>
      </x:c>
      <x:c r="G5007" s="10" t="str">
        <x:v>FAIL</x:v>
      </x:c>
      <x:c r="H5007" s="10" t="str">
        <x:v>EXECUTED</x:v>
      </x:c>
      <x:c r="I5007" s="10" t="str">
        <x:v>PARSED</x:v>
      </x:c>
      <x:c r="J5007" s="10" t="str">
        <x:v>SINGLESHOT_CAPTURED_DIAGNOSTIC_PASS</x:v>
      </x:c>
      <x:c r="K5007" s="10" t="str">
        <x:v>a719c0b3aa2aaf0b686626cca9d0e8c7d598884428a98376c04f49d926cac65f</x:v>
      </x:c>
      <x:c r="L5007" s="10" t="str">
        <x:v>historical_three</x:v>
      </x:c>
      <x:c r="M5007" s="10" t="n">
        <x:v>1</x:v>
      </x:c>
      <x:c r="N5007" s="10" t="n">
        <x:v>0</x:v>
      </x:c>
      <x:c r="O5007" s="10" t="n">
        <x:v>0</x:v>
      </x:c>
      <x:c r="P5007" s="9" t="str">
        <x:f>'CaseReview'!U635</x:f>
        <x:v>FAIL</x:v>
      </x:c>
      <x:c r="Q5007" s="9" t="n">
        <x:f>IF(AND(T5007=1,G5007=P5007),1,0)</x:f>
        <x:v>1</x:v>
      </x:c>
      <x:c r="R5007" s="9" t="n">
        <x:f>IF(AND(T5007=1,G5007="PASS",P5007="FAIL"),1,0)</x:f>
        <x:v>0</x:v>
      </x:c>
      <x:c r="S5007" s="9" t="n">
        <x:f>IF(AND(T5007=1,G5007="FAIL",P5007="PASS"),1,0)</x:f>
        <x:v>0</x:v>
      </x:c>
      <x:c r="T5007" s="9" t="n">
        <x:v>1</x:v>
      </x:c>
      <x:c r="U5007" s="9" t="n">
        <x:v>4</x:v>
      </x:c>
      <x:c r="V5007" s="9" t="str">
        <x:v>MVP/SHACL_GENERATION_PIPELINE/experiments/LUNA_CONTEXTUAL_SINGLESHOT/RUN_01/runs/RUN-IMO-023-20260831T150333543618Z/artifacts/attempt_01/extracted_shape.ttl</x:v>
      </x:c>
    </x:row>
    <x:row r="5008" ht="22" customHeight="1">
      <x:c r="A5008" s="10" t="str">
        <x:v>SINGLESHOT</x:v>
      </x:c>
      <x:c r="B5008" s="10" t="str">
        <x:v>IMO-023</x:v>
      </x:c>
      <x:c r="C5008" s="10" t="str">
        <x:v>IMO-023-P01</x:v>
      </x:c>
      <x:c r="D5008" s="10" t="str">
        <x:v>RUN_01</x:v>
      </x:c>
      <x:c r="E5008" s="10" t="str">
        <x:v>ORIGINAL_LEDGER</x:v>
      </x:c>
      <x:c r="F5008" s="10" t="str">
        <x:v>PASS</x:v>
      </x:c>
      <x:c r="G5008" s="10" t="str">
        <x:v>PASS</x:v>
      </x:c>
      <x:c r="H5008" s="10" t="str">
        <x:v>EXECUTED</x:v>
      </x:c>
      <x:c r="I5008" s="10" t="str">
        <x:v>PARSED</x:v>
      </x:c>
      <x:c r="J5008" s="10" t="str">
        <x:v>SINGLESHOT_CAPTURED_DIAGNOSTIC_PASS</x:v>
      </x:c>
      <x:c r="K5008" s="10" t="str">
        <x:v>a719c0b3aa2aaf0b686626cca9d0e8c7d598884428a98376c04f49d926cac65f</x:v>
      </x:c>
      <x:c r="L5008" s="10" t="str">
        <x:v>historical_three</x:v>
      </x:c>
      <x:c r="M5008" s="10" t="n">
        <x:v>1</x:v>
      </x:c>
      <x:c r="N5008" s="10" t="n">
        <x:v>0</x:v>
      </x:c>
      <x:c r="O5008" s="10" t="n">
        <x:v>0</x:v>
      </x:c>
      <x:c r="P5008" s="9" t="str">
        <x:f>'CaseReview'!U636</x:f>
        <x:v>PASS</x:v>
      </x:c>
      <x:c r="Q5008" s="9" t="n">
        <x:f>IF(AND(T5008=1,G5008=P5008),1,0)</x:f>
        <x:v>1</x:v>
      </x:c>
      <x:c r="R5008" s="9" t="n">
        <x:f>IF(AND(T5008=1,G5008="PASS",P5008="FAIL"),1,0)</x:f>
        <x:v>0</x:v>
      </x:c>
      <x:c r="S5008" s="9" t="n">
        <x:f>IF(AND(T5008=1,G5008="FAIL",P5008="PASS"),1,0)</x:f>
        <x:v>0</x:v>
      </x:c>
      <x:c r="T5008" s="9" t="n">
        <x:v>1</x:v>
      </x:c>
      <x:c r="U5008" s="9" t="n">
        <x:v>4</x:v>
      </x:c>
      <x:c r="V5008" s="9" t="str">
        <x:v>MVP/SHACL_GENERATION_PIPELINE/experiments/LUNA_CONTEXTUAL_SINGLESHOT/RUN_01/runs/RUN-IMO-023-20260831T150333543618Z/artifacts/attempt_01/extracted_shape.ttl</x:v>
      </x:c>
    </x:row>
    <x:row r="5009" ht="22" customHeight="1">
      <x:c r="A5009" s="10" t="str">
        <x:v>SINGLESHOT</x:v>
      </x:c>
      <x:c r="B5009" s="10" t="str">
        <x:v>IMO-024</x:v>
      </x:c>
      <x:c r="C5009" s="10" t="str">
        <x:v>IMO-024-F01</x:v>
      </x:c>
      <x:c r="D5009" s="10" t="str">
        <x:v>RUN_01</x:v>
      </x:c>
      <x:c r="E5009" s="10" t="str">
        <x:v>ORIGINAL_LEDGER</x:v>
      </x:c>
      <x:c r="F5009" s="10" t="str">
        <x:v>FAIL</x:v>
      </x:c>
      <x:c r="G5009" s="10" t="str">
        <x:v>FAIL</x:v>
      </x:c>
      <x:c r="H5009" s="10" t="str">
        <x:v>EXECUTED</x:v>
      </x:c>
      <x:c r="I5009" s="10" t="str">
        <x:v>PARSED</x:v>
      </x:c>
      <x:c r="J5009" s="10" t="str">
        <x:v>SINGLESHOT_CAPTURED_DIAGNOSTIC_PASS</x:v>
      </x:c>
      <x:c r="K5009" s="10" t="str">
        <x:v>7f56fd6b00d510d64f009499151bb23d7306a38704a9ad8ba2645366c5faf6bb</x:v>
      </x:c>
      <x:c r="L5009" s="10" t="str">
        <x:v>historical_three</x:v>
      </x:c>
      <x:c r="M5009" s="10" t="n">
        <x:v>1</x:v>
      </x:c>
      <x:c r="N5009" s="10" t="n">
        <x:v>0</x:v>
      </x:c>
      <x:c r="O5009" s="10" t="n">
        <x:v>0</x:v>
      </x:c>
      <x:c r="P5009" s="9" t="str">
        <x:f>'CaseReview'!U637</x:f>
        <x:v>FAIL</x:v>
      </x:c>
      <x:c r="Q5009" s="9" t="n">
        <x:f>IF(AND(T5009=1,G5009=P5009),1,0)</x:f>
        <x:v>1</x:v>
      </x:c>
      <x:c r="R5009" s="9" t="n">
        <x:f>IF(AND(T5009=1,G5009="PASS",P5009="FAIL"),1,0)</x:f>
        <x:v>0</x:v>
      </x:c>
      <x:c r="S5009" s="9" t="n">
        <x:f>IF(AND(T5009=1,G5009="FAIL",P5009="PASS"),1,0)</x:f>
        <x:v>0</x:v>
      </x:c>
      <x:c r="T5009" s="9" t="n">
        <x:v>1</x:v>
      </x:c>
      <x:c r="U5009" s="9" t="n">
        <x:v>3</x:v>
      </x:c>
      <x:c r="V5009" s="9" t="str">
        <x:v>MVP/SHACL_GENERATION_PIPELINE/experiments/LUNA_CONTEXTUAL_SINGLESHOT/RUN_01/runs/RUN-IMO-024-20260831T150342306239Z/artifacts/attempt_01/extracted_shape.ttl</x:v>
      </x:c>
    </x:row>
    <x:row r="5010" ht="22" customHeight="1">
      <x:c r="A5010" s="10" t="str">
        <x:v>SINGLESHOT</x:v>
      </x:c>
      <x:c r="B5010" s="10" t="str">
        <x:v>IMO-024</x:v>
      </x:c>
      <x:c r="C5010" s="10" t="str">
        <x:v>IMO-024-F02</x:v>
      </x:c>
      <x:c r="D5010" s="10" t="str">
        <x:v>RUN_01</x:v>
      </x:c>
      <x:c r="E5010" s="10" t="str">
        <x:v>ORIGINAL_LEDGER</x:v>
      </x:c>
      <x:c r="F5010" s="10" t="str">
        <x:v>FAIL</x:v>
      </x:c>
      <x:c r="G5010" s="10" t="str">
        <x:v>FAIL</x:v>
      </x:c>
      <x:c r="H5010" s="10" t="str">
        <x:v>EXECUTED</x:v>
      </x:c>
      <x:c r="I5010" s="10" t="str">
        <x:v>PARSED</x:v>
      </x:c>
      <x:c r="J5010" s="10" t="str">
        <x:v>SINGLESHOT_CAPTURED_DIAGNOSTIC_PASS</x:v>
      </x:c>
      <x:c r="K5010" s="10" t="str">
        <x:v>7f56fd6b00d510d64f009499151bb23d7306a38704a9ad8ba2645366c5faf6bb</x:v>
      </x:c>
      <x:c r="L5010" s="10" t="str">
        <x:v>historical_three</x:v>
      </x:c>
      <x:c r="M5010" s="10" t="n">
        <x:v>1</x:v>
      </x:c>
      <x:c r="N5010" s="10" t="n">
        <x:v>0</x:v>
      </x:c>
      <x:c r="O5010" s="10" t="n">
        <x:v>0</x:v>
      </x:c>
      <x:c r="P5010" s="9" t="str">
        <x:f>'CaseReview'!U638</x:f>
        <x:v>FAIL</x:v>
      </x:c>
      <x:c r="Q5010" s="9" t="n">
        <x:f>IF(AND(T5010=1,G5010=P5010),1,0)</x:f>
        <x:v>1</x:v>
      </x:c>
      <x:c r="R5010" s="9" t="n">
        <x:f>IF(AND(T5010=1,G5010="PASS",P5010="FAIL"),1,0)</x:f>
        <x:v>0</x:v>
      </x:c>
      <x:c r="S5010" s="9" t="n">
        <x:f>IF(AND(T5010=1,G5010="FAIL",P5010="PASS"),1,0)</x:f>
        <x:v>0</x:v>
      </x:c>
      <x:c r="T5010" s="9" t="n">
        <x:v>1</x:v>
      </x:c>
      <x:c r="U5010" s="9" t="n">
        <x:v>3</x:v>
      </x:c>
      <x:c r="V5010" s="9" t="str">
        <x:v>MVP/SHACL_GENERATION_PIPELINE/experiments/LUNA_CONTEXTUAL_SINGLESHOT/RUN_01/runs/RUN-IMO-024-20260831T150342306239Z/artifacts/attempt_01/extracted_shape.ttl</x:v>
      </x:c>
    </x:row>
    <x:row r="5011" ht="22" customHeight="1">
      <x:c r="A5011" s="10" t="str">
        <x:v>SINGLESHOT</x:v>
      </x:c>
      <x:c r="B5011" s="10" t="str">
        <x:v>IMO-024</x:v>
      </x:c>
      <x:c r="C5011" s="10" t="str">
        <x:v>IMO-024-P01</x:v>
      </x:c>
      <x:c r="D5011" s="10" t="str">
        <x:v>RUN_01</x:v>
      </x:c>
      <x:c r="E5011" s="10" t="str">
        <x:v>ORIGINAL_LEDGER</x:v>
      </x:c>
      <x:c r="F5011" s="10" t="str">
        <x:v>PASS</x:v>
      </x:c>
      <x:c r="G5011" s="10" t="str">
        <x:v>PASS</x:v>
      </x:c>
      <x:c r="H5011" s="10" t="str">
        <x:v>EXECUTED</x:v>
      </x:c>
      <x:c r="I5011" s="10" t="str">
        <x:v>PARSED</x:v>
      </x:c>
      <x:c r="J5011" s="10" t="str">
        <x:v>SINGLESHOT_CAPTURED_DIAGNOSTIC_PASS</x:v>
      </x:c>
      <x:c r="K5011" s="10" t="str">
        <x:v>7f56fd6b00d510d64f009499151bb23d7306a38704a9ad8ba2645366c5faf6bb</x:v>
      </x:c>
      <x:c r="L5011" s="10" t="str">
        <x:v>historical_three</x:v>
      </x:c>
      <x:c r="M5011" s="10" t="n">
        <x:v>1</x:v>
      </x:c>
      <x:c r="N5011" s="10" t="n">
        <x:v>0</x:v>
      </x:c>
      <x:c r="O5011" s="10" t="n">
        <x:v>0</x:v>
      </x:c>
      <x:c r="P5011" s="9" t="str">
        <x:f>'CaseReview'!U639</x:f>
        <x:v>PASS</x:v>
      </x:c>
      <x:c r="Q5011" s="9" t="n">
        <x:f>IF(AND(T5011=1,G5011=P5011),1,0)</x:f>
        <x:v>1</x:v>
      </x:c>
      <x:c r="R5011" s="9" t="n">
        <x:f>IF(AND(T5011=1,G5011="PASS",P5011="FAIL"),1,0)</x:f>
        <x:v>0</x:v>
      </x:c>
      <x:c r="S5011" s="9" t="n">
        <x:f>IF(AND(T5011=1,G5011="FAIL",P5011="PASS"),1,0)</x:f>
        <x:v>0</x:v>
      </x:c>
      <x:c r="T5011" s="9" t="n">
        <x:v>1</x:v>
      </x:c>
      <x:c r="U5011" s="9" t="n">
        <x:v>3</x:v>
      </x:c>
      <x:c r="V5011" s="9" t="str">
        <x:v>MVP/SHACL_GENERATION_PIPELINE/experiments/LUNA_CONTEXTUAL_SINGLESHOT/RUN_01/runs/RUN-IMO-024-20260831T150342306239Z/artifacts/attempt_01/extracted_shape.ttl</x:v>
      </x:c>
    </x:row>
    <x:row r="5012" ht="22" customHeight="1">
      <x:c r="A5012" s="10" t="str">
        <x:v>SINGLESHOT</x:v>
      </x:c>
      <x:c r="B5012" s="10" t="str">
        <x:v>IMO-025</x:v>
      </x:c>
      <x:c r="C5012" s="10" t="str">
        <x:v>IMO-025-F01</x:v>
      </x:c>
      <x:c r="D5012" s="10" t="str">
        <x:v>RUN_01</x:v>
      </x:c>
      <x:c r="E5012" s="10" t="str">
        <x:v>ORIGINAL_LEDGER</x:v>
      </x:c>
      <x:c r="F5012" s="10" t="str">
        <x:v>FAIL</x:v>
      </x:c>
      <x:c r="G5012" s="10" t="str">
        <x:v>FAIL</x:v>
      </x:c>
      <x:c r="H5012" s="10" t="str">
        <x:v>EXECUTED</x:v>
      </x:c>
      <x:c r="I5012" s="10" t="str">
        <x:v>PARSED</x:v>
      </x:c>
      <x:c r="J5012" s="10" t="str">
        <x:v>SINGLESHOT_CAPTURED_DIAGNOSTIC_PASS</x:v>
      </x:c>
      <x:c r="K5012" s="10" t="str">
        <x:v>ca70f9fffd2bf2293ea116e3281cf466ae55f96f55f72c882bd700333aa0d925</x:v>
      </x:c>
      <x:c r="L5012" s="10" t="str">
        <x:v>historical_three</x:v>
      </x:c>
      <x:c r="M5012" s="10" t="n">
        <x:v>1</x:v>
      </x:c>
      <x:c r="N5012" s="10" t="n">
        <x:v>0</x:v>
      </x:c>
      <x:c r="O5012" s="10" t="n">
        <x:v>0</x:v>
      </x:c>
      <x:c r="P5012" s="9" t="str">
        <x:f>'CaseReview'!U640</x:f>
        <x:v>FAIL</x:v>
      </x:c>
      <x:c r="Q5012" s="9" t="n">
        <x:f>IF(AND(T5012=1,G5012=P5012),1,0)</x:f>
        <x:v>1</x:v>
      </x:c>
      <x:c r="R5012" s="9" t="n">
        <x:f>IF(AND(T5012=1,G5012="PASS",P5012="FAIL"),1,0)</x:f>
        <x:v>0</x:v>
      </x:c>
      <x:c r="S5012" s="9" t="n">
        <x:f>IF(AND(T5012=1,G5012="FAIL",P5012="PASS"),1,0)</x:f>
        <x:v>0</x:v>
      </x:c>
      <x:c r="T5012" s="9" t="n">
        <x:v>1</x:v>
      </x:c>
      <x:c r="U5012" s="9" t="n">
        <x:v>3</x:v>
      </x:c>
      <x:c r="V5012" s="9" t="str">
        <x:v>MVP/SHACL_GENERATION_PIPELINE/experiments/LUNA_CONTEXTUAL_SINGLESHOT/RUN_01/runs/RUN-IMO-025-20260831T150350511714Z/artifacts/attempt_01/extracted_shape.ttl</x:v>
      </x:c>
    </x:row>
    <x:row r="5013" ht="22" customHeight="1">
      <x:c r="A5013" s="10" t="str">
        <x:v>SINGLESHOT</x:v>
      </x:c>
      <x:c r="B5013" s="10" t="str">
        <x:v>IMO-025</x:v>
      </x:c>
      <x:c r="C5013" s="10" t="str">
        <x:v>IMO-025-F02</x:v>
      </x:c>
      <x:c r="D5013" s="10" t="str">
        <x:v>RUN_01</x:v>
      </x:c>
      <x:c r="E5013" s="10" t="str">
        <x:v>ORIGINAL_LEDGER</x:v>
      </x:c>
      <x:c r="F5013" s="10" t="str">
        <x:v>FAIL</x:v>
      </x:c>
      <x:c r="G5013" s="10" t="str">
        <x:v>FAIL</x:v>
      </x:c>
      <x:c r="H5013" s="10" t="str">
        <x:v>EXECUTED</x:v>
      </x:c>
      <x:c r="I5013" s="10" t="str">
        <x:v>PARSED</x:v>
      </x:c>
      <x:c r="J5013" s="10" t="str">
        <x:v>SINGLESHOT_CAPTURED_DIAGNOSTIC_PASS</x:v>
      </x:c>
      <x:c r="K5013" s="10" t="str">
        <x:v>ca70f9fffd2bf2293ea116e3281cf466ae55f96f55f72c882bd700333aa0d925</x:v>
      </x:c>
      <x:c r="L5013" s="10" t="str">
        <x:v>historical_three</x:v>
      </x:c>
      <x:c r="M5013" s="10" t="n">
        <x:v>1</x:v>
      </x:c>
      <x:c r="N5013" s="10" t="n">
        <x:v>0</x:v>
      </x:c>
      <x:c r="O5013" s="10" t="n">
        <x:v>0</x:v>
      </x:c>
      <x:c r="P5013" s="9" t="str">
        <x:f>'CaseReview'!U641</x:f>
        <x:v>FAIL</x:v>
      </x:c>
      <x:c r="Q5013" s="9" t="n">
        <x:f>IF(AND(T5013=1,G5013=P5013),1,0)</x:f>
        <x:v>1</x:v>
      </x:c>
      <x:c r="R5013" s="9" t="n">
        <x:f>IF(AND(T5013=1,G5013="PASS",P5013="FAIL"),1,0)</x:f>
        <x:v>0</x:v>
      </x:c>
      <x:c r="S5013" s="9" t="n">
        <x:f>IF(AND(T5013=1,G5013="FAIL",P5013="PASS"),1,0)</x:f>
        <x:v>0</x:v>
      </x:c>
      <x:c r="T5013" s="9" t="n">
        <x:v>1</x:v>
      </x:c>
      <x:c r="U5013" s="9" t="n">
        <x:v>3</x:v>
      </x:c>
      <x:c r="V5013" s="9" t="str">
        <x:v>MVP/SHACL_GENERATION_PIPELINE/experiments/LUNA_CONTEXTUAL_SINGLESHOT/RUN_01/runs/RUN-IMO-025-20260831T150350511714Z/artifacts/attempt_01/extracted_shape.ttl</x:v>
      </x:c>
    </x:row>
    <x:row r="5014" ht="22" customHeight="1">
      <x:c r="A5014" s="10" t="str">
        <x:v>SINGLESHOT</x:v>
      </x:c>
      <x:c r="B5014" s="10" t="str">
        <x:v>IMO-025</x:v>
      </x:c>
      <x:c r="C5014" s="10" t="str">
        <x:v>IMO-025-P01</x:v>
      </x:c>
      <x:c r="D5014" s="10" t="str">
        <x:v>RUN_01</x:v>
      </x:c>
      <x:c r="E5014" s="10" t="str">
        <x:v>ORIGINAL_LEDGER</x:v>
      </x:c>
      <x:c r="F5014" s="10" t="str">
        <x:v>PASS</x:v>
      </x:c>
      <x:c r="G5014" s="10" t="str">
        <x:v>PASS</x:v>
      </x:c>
      <x:c r="H5014" s="10" t="str">
        <x:v>EXECUTED</x:v>
      </x:c>
      <x:c r="I5014" s="10" t="str">
        <x:v>PARSED</x:v>
      </x:c>
      <x:c r="J5014" s="10" t="str">
        <x:v>SINGLESHOT_CAPTURED_DIAGNOSTIC_PASS</x:v>
      </x:c>
      <x:c r="K5014" s="10" t="str">
        <x:v>ca70f9fffd2bf2293ea116e3281cf466ae55f96f55f72c882bd700333aa0d925</x:v>
      </x:c>
      <x:c r="L5014" s="10" t="str">
        <x:v>historical_three</x:v>
      </x:c>
      <x:c r="M5014" s="10" t="n">
        <x:v>1</x:v>
      </x:c>
      <x:c r="N5014" s="10" t="n">
        <x:v>0</x:v>
      </x:c>
      <x:c r="O5014" s="10" t="n">
        <x:v>0</x:v>
      </x:c>
      <x:c r="P5014" s="9" t="str">
        <x:f>'CaseReview'!U642</x:f>
        <x:v>PASS</x:v>
      </x:c>
      <x:c r="Q5014" s="9" t="n">
        <x:f>IF(AND(T5014=1,G5014=P5014),1,0)</x:f>
        <x:v>1</x:v>
      </x:c>
      <x:c r="R5014" s="9" t="n">
        <x:f>IF(AND(T5014=1,G5014="PASS",P5014="FAIL"),1,0)</x:f>
        <x:v>0</x:v>
      </x:c>
      <x:c r="S5014" s="9" t="n">
        <x:f>IF(AND(T5014=1,G5014="FAIL",P5014="PASS"),1,0)</x:f>
        <x:v>0</x:v>
      </x:c>
      <x:c r="T5014" s="9" t="n">
        <x:v>1</x:v>
      </x:c>
      <x:c r="U5014" s="9" t="n">
        <x:v>3</x:v>
      </x:c>
      <x:c r="V5014" s="9" t="str">
        <x:v>MVP/SHACL_GENERATION_PIPELINE/experiments/LUNA_CONTEXTUAL_SINGLESHOT/RUN_01/runs/RUN-IMO-025-20260831T150350511714Z/artifacts/attempt_01/extracted_shape.ttl</x:v>
      </x:c>
    </x:row>
    <x:row r="5015" ht="22" customHeight="1">
      <x:c r="A5015" s="10" t="str">
        <x:v>SINGLESHOT</x:v>
      </x:c>
      <x:c r="B5015" s="10" t="str">
        <x:v>IMO-026</x:v>
      </x:c>
      <x:c r="C5015" s="10" t="str">
        <x:v>IMO-026-F01</x:v>
      </x:c>
      <x:c r="D5015" s="10" t="str">
        <x:v>RUN_01</x:v>
      </x:c>
      <x:c r="E5015" s="10" t="str">
        <x:v>ORIGINAL_LEDGER</x:v>
      </x:c>
      <x:c r="F5015" s="10" t="str">
        <x:v>FAIL</x:v>
      </x:c>
      <x:c r="G5015" s="10" t="str">
        <x:v>FAIL</x:v>
      </x:c>
      <x:c r="H5015" s="10" t="str">
        <x:v>EXECUTED</x:v>
      </x:c>
      <x:c r="I5015" s="10" t="str">
        <x:v>PARSED</x:v>
      </x:c>
      <x:c r="J5015" s="10" t="str">
        <x:v>SINGLESHOT_CAPTURED_DIAGNOSTIC_PASS</x:v>
      </x:c>
      <x:c r="K5015" s="10" t="str">
        <x:v>728168ffab5aa498129842f9002cb08ff5d30f43a15d8dfcac3b6c8fd8e326ab</x:v>
      </x:c>
      <x:c r="L5015" s="10" t="str">
        <x:v>historical_three</x:v>
      </x:c>
      <x:c r="M5015" s="10" t="n">
        <x:v>1</x:v>
      </x:c>
      <x:c r="N5015" s="10" t="n">
        <x:v>0</x:v>
      </x:c>
      <x:c r="O5015" s="10" t="n">
        <x:v>0</x:v>
      </x:c>
      <x:c r="P5015" s="9" t="str">
        <x:f>'CaseReview'!U643</x:f>
        <x:v>FAIL</x:v>
      </x:c>
      <x:c r="Q5015" s="9" t="n">
        <x:f>IF(AND(T5015=1,G5015=P5015),1,0)</x:f>
        <x:v>1</x:v>
      </x:c>
      <x:c r="R5015" s="9" t="n">
        <x:f>IF(AND(T5015=1,G5015="PASS",P5015="FAIL"),1,0)</x:f>
        <x:v>0</x:v>
      </x:c>
      <x:c r="S5015" s="9" t="n">
        <x:f>IF(AND(T5015=1,G5015="FAIL",P5015="PASS"),1,0)</x:f>
        <x:v>0</x:v>
      </x:c>
      <x:c r="T5015" s="9" t="n">
        <x:v>1</x:v>
      </x:c>
      <x:c r="U5015" s="9" t="n">
        <x:v>4</x:v>
      </x:c>
      <x:c r="V5015" s="9" t="str">
        <x:v>MVP/SHACL_GENERATION_PIPELINE/experiments/LUNA_CONTEXTUAL_SINGLESHOT/RUN_01/runs/RUN-IMO-026-20260831T150358335145Z/artifacts/attempt_01/extracted_shape.ttl</x:v>
      </x:c>
    </x:row>
    <x:row r="5016" ht="22" customHeight="1">
      <x:c r="A5016" s="10" t="str">
        <x:v>SINGLESHOT</x:v>
      </x:c>
      <x:c r="B5016" s="10" t="str">
        <x:v>IMO-026</x:v>
      </x:c>
      <x:c r="C5016" s="10" t="str">
        <x:v>IMO-026-F02</x:v>
      </x:c>
      <x:c r="D5016" s="10" t="str">
        <x:v>RUN_01</x:v>
      </x:c>
      <x:c r="E5016" s="10" t="str">
        <x:v>ORIGINAL_LEDGER</x:v>
      </x:c>
      <x:c r="F5016" s="10" t="str">
        <x:v>FAIL</x:v>
      </x:c>
      <x:c r="G5016" s="10" t="str">
        <x:v>FAIL</x:v>
      </x:c>
      <x:c r="H5016" s="10" t="str">
        <x:v>EXECUTED</x:v>
      </x:c>
      <x:c r="I5016" s="10" t="str">
        <x:v>PARSED</x:v>
      </x:c>
      <x:c r="J5016" s="10" t="str">
        <x:v>SINGLESHOT_CAPTURED_DIAGNOSTIC_PASS</x:v>
      </x:c>
      <x:c r="K5016" s="10" t="str">
        <x:v>728168ffab5aa498129842f9002cb08ff5d30f43a15d8dfcac3b6c8fd8e326ab</x:v>
      </x:c>
      <x:c r="L5016" s="10" t="str">
        <x:v>historical_three</x:v>
      </x:c>
      <x:c r="M5016" s="10" t="n">
        <x:v>1</x:v>
      </x:c>
      <x:c r="N5016" s="10" t="n">
        <x:v>0</x:v>
      </x:c>
      <x:c r="O5016" s="10" t="n">
        <x:v>0</x:v>
      </x:c>
      <x:c r="P5016" s="9" t="str">
        <x:f>'CaseReview'!U644</x:f>
        <x:v>FAIL</x:v>
      </x:c>
      <x:c r="Q5016" s="9" t="n">
        <x:f>IF(AND(T5016=1,G5016=P5016),1,0)</x:f>
        <x:v>1</x:v>
      </x:c>
      <x:c r="R5016" s="9" t="n">
        <x:f>IF(AND(T5016=1,G5016="PASS",P5016="FAIL"),1,0)</x:f>
        <x:v>0</x:v>
      </x:c>
      <x:c r="S5016" s="9" t="n">
        <x:f>IF(AND(T5016=1,G5016="FAIL",P5016="PASS"),1,0)</x:f>
        <x:v>0</x:v>
      </x:c>
      <x:c r="T5016" s="9" t="n">
        <x:v>1</x:v>
      </x:c>
      <x:c r="U5016" s="9" t="n">
        <x:v>4</x:v>
      </x:c>
      <x:c r="V5016" s="9" t="str">
        <x:v>MVP/SHACL_GENERATION_PIPELINE/experiments/LUNA_CONTEXTUAL_SINGLESHOT/RUN_01/runs/RUN-IMO-026-20260831T150358335145Z/artifacts/attempt_01/extracted_shape.ttl</x:v>
      </x:c>
    </x:row>
    <x:row r="5017" ht="22" customHeight="1">
      <x:c r="A5017" s="10" t="str">
        <x:v>SINGLESHOT</x:v>
      </x:c>
      <x:c r="B5017" s="10" t="str">
        <x:v>IMO-026</x:v>
      </x:c>
      <x:c r="C5017" s="10" t="str">
        <x:v>IMO-026-P01</x:v>
      </x:c>
      <x:c r="D5017" s="10" t="str">
        <x:v>RUN_01</x:v>
      </x:c>
      <x:c r="E5017" s="10" t="str">
        <x:v>ORIGINAL_LEDGER</x:v>
      </x:c>
      <x:c r="F5017" s="10" t="str">
        <x:v>PASS</x:v>
      </x:c>
      <x:c r="G5017" s="10" t="str">
        <x:v>PASS</x:v>
      </x:c>
      <x:c r="H5017" s="10" t="str">
        <x:v>EXECUTED</x:v>
      </x:c>
      <x:c r="I5017" s="10" t="str">
        <x:v>PARSED</x:v>
      </x:c>
      <x:c r="J5017" s="10" t="str">
        <x:v>SINGLESHOT_CAPTURED_DIAGNOSTIC_PASS</x:v>
      </x:c>
      <x:c r="K5017" s="10" t="str">
        <x:v>728168ffab5aa498129842f9002cb08ff5d30f43a15d8dfcac3b6c8fd8e326ab</x:v>
      </x:c>
      <x:c r="L5017" s="10" t="str">
        <x:v>historical_three</x:v>
      </x:c>
      <x:c r="M5017" s="10" t="n">
        <x:v>1</x:v>
      </x:c>
      <x:c r="N5017" s="10" t="n">
        <x:v>0</x:v>
      </x:c>
      <x:c r="O5017" s="10" t="n">
        <x:v>0</x:v>
      </x:c>
      <x:c r="P5017" s="9" t="str">
        <x:f>'CaseReview'!U645</x:f>
        <x:v>PASS</x:v>
      </x:c>
      <x:c r="Q5017" s="9" t="n">
        <x:f>IF(AND(T5017=1,G5017=P5017),1,0)</x:f>
        <x:v>1</x:v>
      </x:c>
      <x:c r="R5017" s="9" t="n">
        <x:f>IF(AND(T5017=1,G5017="PASS",P5017="FAIL"),1,0)</x:f>
        <x:v>0</x:v>
      </x:c>
      <x:c r="S5017" s="9" t="n">
        <x:f>IF(AND(T5017=1,G5017="FAIL",P5017="PASS"),1,0)</x:f>
        <x:v>0</x:v>
      </x:c>
      <x:c r="T5017" s="9" t="n">
        <x:v>1</x:v>
      </x:c>
      <x:c r="U5017" s="9" t="n">
        <x:v>4</x:v>
      </x:c>
      <x:c r="V5017" s="9" t="str">
        <x:v>MVP/SHACL_GENERATION_PIPELINE/experiments/LUNA_CONTEXTUAL_SINGLESHOT/RUN_01/runs/RUN-IMO-026-20260831T150358335145Z/artifacts/attempt_01/extracted_shape.ttl</x:v>
      </x:c>
    </x:row>
    <x:row r="5018" ht="22" customHeight="1">
      <x:c r="A5018" s="10" t="str">
        <x:v>SINGLESHOT</x:v>
      </x:c>
      <x:c r="B5018" s="10" t="str">
        <x:v>IMO-026</x:v>
      </x:c>
      <x:c r="C5018" s="10" t="str">
        <x:v>IMO-026-P02</x:v>
      </x:c>
      <x:c r="D5018" s="10" t="str">
        <x:v>RUN_01</x:v>
      </x:c>
      <x:c r="E5018" s="10" t="str">
        <x:v>ORIGINAL_LEDGER</x:v>
      </x:c>
      <x:c r="F5018" s="10" t="str">
        <x:v>PASS</x:v>
      </x:c>
      <x:c r="G5018" s="10" t="str">
        <x:v>PASS</x:v>
      </x:c>
      <x:c r="H5018" s="10" t="str">
        <x:v>EXECUTED</x:v>
      </x:c>
      <x:c r="I5018" s="10" t="str">
        <x:v>PARSED</x:v>
      </x:c>
      <x:c r="J5018" s="10" t="str">
        <x:v>SINGLESHOT_CAPTURED_DIAGNOSTIC_PASS</x:v>
      </x:c>
      <x:c r="K5018" s="10" t="str">
        <x:v>728168ffab5aa498129842f9002cb08ff5d30f43a15d8dfcac3b6c8fd8e326ab</x:v>
      </x:c>
      <x:c r="L5018" s="10" t="str">
        <x:v>historical_three</x:v>
      </x:c>
      <x:c r="M5018" s="10" t="n">
        <x:v>1</x:v>
      </x:c>
      <x:c r="N5018" s="10" t="n">
        <x:v>0</x:v>
      </x:c>
      <x:c r="O5018" s="10" t="n">
        <x:v>0</x:v>
      </x:c>
      <x:c r="P5018" s="9" t="str">
        <x:f>'CaseReview'!U646</x:f>
        <x:v>PASS</x:v>
      </x:c>
      <x:c r="Q5018" s="9" t="n">
        <x:f>IF(AND(T5018=1,G5018=P5018),1,0)</x:f>
        <x:v>1</x:v>
      </x:c>
      <x:c r="R5018" s="9" t="n">
        <x:f>IF(AND(T5018=1,G5018="PASS",P5018="FAIL"),1,0)</x:f>
        <x:v>0</x:v>
      </x:c>
      <x:c r="S5018" s="9" t="n">
        <x:f>IF(AND(T5018=1,G5018="FAIL",P5018="PASS"),1,0)</x:f>
        <x:v>0</x:v>
      </x:c>
      <x:c r="T5018" s="9" t="n">
        <x:v>1</x:v>
      </x:c>
      <x:c r="U5018" s="9" t="n">
        <x:v>4</x:v>
      </x:c>
      <x:c r="V5018" s="9" t="str">
        <x:v>MVP/SHACL_GENERATION_PIPELINE/experiments/LUNA_CONTEXTUAL_SINGLESHOT/RUN_01/runs/RUN-IMO-026-20260831T150358335145Z/artifacts/attempt_01/extracted_shape.ttl</x:v>
      </x:c>
    </x:row>
    <x:row r="5019" ht="22" customHeight="1">
      <x:c r="A5019" s="10" t="str">
        <x:v>SINGLESHOT</x:v>
      </x:c>
      <x:c r="B5019" s="10" t="str">
        <x:v>IMO-027</x:v>
      </x:c>
      <x:c r="C5019" s="10" t="str">
        <x:v>IMO-027-F01</x:v>
      </x:c>
      <x:c r="D5019" s="10" t="str">
        <x:v>RUN_01</x:v>
      </x:c>
      <x:c r="E5019" s="10" t="str">
        <x:v>ORIGINAL_LEDGER</x:v>
      </x:c>
      <x:c r="F5019" s="10" t="str">
        <x:v>FAIL</x:v>
      </x:c>
      <x:c r="G5019" s="10" t="str">
        <x:v>PASS</x:v>
      </x:c>
      <x:c r="H5019" s="10" t="str">
        <x:v>EXECUTED</x:v>
      </x:c>
      <x:c r="I5019" s="10" t="str">
        <x:v>PARSED</x:v>
      </x:c>
      <x:c r="J5019" s="10" t="str">
        <x:v>SINGLESHOT_CAPTURED_DIAGNOSTIC_PASS</x:v>
      </x:c>
      <x:c r="K5019" s="10" t="str">
        <x:v>1ecdbca8c8b826a61e56d63b0bbbd85cdd26e2a4cb142d51370040b81051360b</x:v>
      </x:c>
      <x:c r="L5019" s="10" t="str">
        <x:v>historical_three</x:v>
      </x:c>
      <x:c r="M5019" s="10" t="n">
        <x:v>0</x:v>
      </x:c>
      <x:c r="N5019" s="10" t="n">
        <x:v>1</x:v>
      </x:c>
      <x:c r="O5019" s="10" t="n">
        <x:v>0</x:v>
      </x:c>
      <x:c r="P5019" s="9" t="str">
        <x:f>'CaseReview'!U647</x:f>
        <x:v>FAIL</x:v>
      </x:c>
      <x:c r="Q5019" s="9" t="n">
        <x:f>IF(AND(T5019=1,G5019=P5019),1,0)</x:f>
        <x:v>0</x:v>
      </x:c>
      <x:c r="R5019" s="9" t="n">
        <x:f>IF(AND(T5019=1,G5019="PASS",P5019="FAIL"),1,0)</x:f>
        <x:v>1</x:v>
      </x:c>
      <x:c r="S5019" s="9" t="n">
        <x:f>IF(AND(T5019=1,G5019="FAIL",P5019="PASS"),1,0)</x:f>
        <x:v>0</x:v>
      </x:c>
      <x:c r="T5019" s="9" t="n">
        <x:v>1</x:v>
      </x:c>
      <x:c r="U5019" s="9" t="n">
        <x:v>7</x:v>
      </x:c>
      <x:c r="V5019" s="9" t="str">
        <x:v>MVP/SHACL_GENERATION_PIPELINE/experiments/LUNA_CONTEXTUAL_SINGLESHOT/RUN_01/runs/RUN-IMO-027-20260831T150412971319Z/artifacts/attempt_01/extracted_shape.ttl</x:v>
      </x:c>
    </x:row>
    <x:row r="5020" ht="22" customHeight="1">
      <x:c r="A5020" s="10" t="str">
        <x:v>SINGLESHOT</x:v>
      </x:c>
      <x:c r="B5020" s="10" t="str">
        <x:v>IMO-027</x:v>
      </x:c>
      <x:c r="C5020" s="10" t="str">
        <x:v>IMO-027-F02</x:v>
      </x:c>
      <x:c r="D5020" s="10" t="str">
        <x:v>RUN_01</x:v>
      </x:c>
      <x:c r="E5020" s="10" t="str">
        <x:v>ORIGINAL_LEDGER</x:v>
      </x:c>
      <x:c r="F5020" s="10" t="str">
        <x:v>FAIL</x:v>
      </x:c>
      <x:c r="G5020" s="10" t="str">
        <x:v>PASS</x:v>
      </x:c>
      <x:c r="H5020" s="10" t="str">
        <x:v>EXECUTED</x:v>
      </x:c>
      <x:c r="I5020" s="10" t="str">
        <x:v>PARSED</x:v>
      </x:c>
      <x:c r="J5020" s="10" t="str">
        <x:v>SINGLESHOT_CAPTURED_DIAGNOSTIC_PASS</x:v>
      </x:c>
      <x:c r="K5020" s="10" t="str">
        <x:v>1ecdbca8c8b826a61e56d63b0bbbd85cdd26e2a4cb142d51370040b81051360b</x:v>
      </x:c>
      <x:c r="L5020" s="10" t="str">
        <x:v>historical_three</x:v>
      </x:c>
      <x:c r="M5020" s="10" t="n">
        <x:v>0</x:v>
      </x:c>
      <x:c r="N5020" s="10" t="n">
        <x:v>1</x:v>
      </x:c>
      <x:c r="O5020" s="10" t="n">
        <x:v>0</x:v>
      </x:c>
      <x:c r="P5020" s="9" t="str">
        <x:f>'CaseReview'!U648</x:f>
        <x:v>FAIL</x:v>
      </x:c>
      <x:c r="Q5020" s="9" t="n">
        <x:f>IF(AND(T5020=1,G5020=P5020),1,0)</x:f>
        <x:v>0</x:v>
      </x:c>
      <x:c r="R5020" s="9" t="n">
        <x:f>IF(AND(T5020=1,G5020="PASS",P5020="FAIL"),1,0)</x:f>
        <x:v>1</x:v>
      </x:c>
      <x:c r="S5020" s="9" t="n">
        <x:f>IF(AND(T5020=1,G5020="FAIL",P5020="PASS"),1,0)</x:f>
        <x:v>0</x:v>
      </x:c>
      <x:c r="T5020" s="9" t="n">
        <x:v>1</x:v>
      </x:c>
      <x:c r="U5020" s="9" t="n">
        <x:v>7</x:v>
      </x:c>
      <x:c r="V5020" s="9" t="str">
        <x:v>MVP/SHACL_GENERATION_PIPELINE/experiments/LUNA_CONTEXTUAL_SINGLESHOT/RUN_01/runs/RUN-IMO-027-20260831T150412971319Z/artifacts/attempt_01/extracted_shape.ttl</x:v>
      </x:c>
    </x:row>
    <x:row r="5021" ht="22" customHeight="1">
      <x:c r="A5021" s="10" t="str">
        <x:v>SINGLESHOT</x:v>
      </x:c>
      <x:c r="B5021" s="10" t="str">
        <x:v>IMO-027</x:v>
      </x:c>
      <x:c r="C5021" s="10" t="str">
        <x:v>IMO-027-F03</x:v>
      </x:c>
      <x:c r="D5021" s="10" t="str">
        <x:v>RUN_01</x:v>
      </x:c>
      <x:c r="E5021" s="10" t="str">
        <x:v>ORIGINAL_LEDGER</x:v>
      </x:c>
      <x:c r="F5021" s="10" t="str">
        <x:v>FAIL</x:v>
      </x:c>
      <x:c r="G5021" s="10" t="str">
        <x:v>PASS</x:v>
      </x:c>
      <x:c r="H5021" s="10" t="str">
        <x:v>EXECUTED</x:v>
      </x:c>
      <x:c r="I5021" s="10" t="str">
        <x:v>PARSED</x:v>
      </x:c>
      <x:c r="J5021" s="10" t="str">
        <x:v>SINGLESHOT_CAPTURED_DIAGNOSTIC_PASS</x:v>
      </x:c>
      <x:c r="K5021" s="10" t="str">
        <x:v>1ecdbca8c8b826a61e56d63b0bbbd85cdd26e2a4cb142d51370040b81051360b</x:v>
      </x:c>
      <x:c r="L5021" s="10" t="str">
        <x:v>historical_three</x:v>
      </x:c>
      <x:c r="M5021" s="10" t="n">
        <x:v>0</x:v>
      </x:c>
      <x:c r="N5021" s="10" t="n">
        <x:v>1</x:v>
      </x:c>
      <x:c r="O5021" s="10" t="n">
        <x:v>0</x:v>
      </x:c>
      <x:c r="P5021" s="9" t="str">
        <x:f>'CaseReview'!U649</x:f>
        <x:v>FAIL</x:v>
      </x:c>
      <x:c r="Q5021" s="9" t="n">
        <x:f>IF(AND(T5021=1,G5021=P5021),1,0)</x:f>
        <x:v>0</x:v>
      </x:c>
      <x:c r="R5021" s="9" t="n">
        <x:f>IF(AND(T5021=1,G5021="PASS",P5021="FAIL"),1,0)</x:f>
        <x:v>1</x:v>
      </x:c>
      <x:c r="S5021" s="9" t="n">
        <x:f>IF(AND(T5021=1,G5021="FAIL",P5021="PASS"),1,0)</x:f>
        <x:v>0</x:v>
      </x:c>
      <x:c r="T5021" s="9" t="n">
        <x:v>1</x:v>
      </x:c>
      <x:c r="U5021" s="9" t="n">
        <x:v>7</x:v>
      </x:c>
      <x:c r="V5021" s="9" t="str">
        <x:v>MVP/SHACL_GENERATION_PIPELINE/experiments/LUNA_CONTEXTUAL_SINGLESHOT/RUN_01/runs/RUN-IMO-027-20260831T150412971319Z/artifacts/attempt_01/extracted_shape.ttl</x:v>
      </x:c>
    </x:row>
    <x:row r="5022" ht="22" customHeight="1">
      <x:c r="A5022" s="10" t="str">
        <x:v>SINGLESHOT</x:v>
      </x:c>
      <x:c r="B5022" s="10" t="str">
        <x:v>IMO-027</x:v>
      </x:c>
      <x:c r="C5022" s="10" t="str">
        <x:v>IMO-027-F04</x:v>
      </x:c>
      <x:c r="D5022" s="10" t="str">
        <x:v>RUN_01</x:v>
      </x:c>
      <x:c r="E5022" s="10" t="str">
        <x:v>ORIGINAL_LEDGER</x:v>
      </x:c>
      <x:c r="F5022" s="10" t="str">
        <x:v>FAIL</x:v>
      </x:c>
      <x:c r="G5022" s="10" t="str">
        <x:v>PASS</x:v>
      </x:c>
      <x:c r="H5022" s="10" t="str">
        <x:v>EXECUTED</x:v>
      </x:c>
      <x:c r="I5022" s="10" t="str">
        <x:v>PARSED</x:v>
      </x:c>
      <x:c r="J5022" s="10" t="str">
        <x:v>SINGLESHOT_CAPTURED_DIAGNOSTIC_PASS</x:v>
      </x:c>
      <x:c r="K5022" s="10" t="str">
        <x:v>1ecdbca8c8b826a61e56d63b0bbbd85cdd26e2a4cb142d51370040b81051360b</x:v>
      </x:c>
      <x:c r="L5022" s="10" t="str">
        <x:v>historical_three</x:v>
      </x:c>
      <x:c r="M5022" s="10" t="n">
        <x:v>0</x:v>
      </x:c>
      <x:c r="N5022" s="10" t="n">
        <x:v>1</x:v>
      </x:c>
      <x:c r="O5022" s="10" t="n">
        <x:v>0</x:v>
      </x:c>
      <x:c r="P5022" s="9" t="str">
        <x:f>'CaseReview'!U650</x:f>
        <x:v>FAIL</x:v>
      </x:c>
      <x:c r="Q5022" s="9" t="n">
        <x:f>IF(AND(T5022=1,G5022=P5022),1,0)</x:f>
        <x:v>0</x:v>
      </x:c>
      <x:c r="R5022" s="9" t="n">
        <x:f>IF(AND(T5022=1,G5022="PASS",P5022="FAIL"),1,0)</x:f>
        <x:v>1</x:v>
      </x:c>
      <x:c r="S5022" s="9" t="n">
        <x:f>IF(AND(T5022=1,G5022="FAIL",P5022="PASS"),1,0)</x:f>
        <x:v>0</x:v>
      </x:c>
      <x:c r="T5022" s="9" t="n">
        <x:v>1</x:v>
      </x:c>
      <x:c r="U5022" s="9" t="n">
        <x:v>7</x:v>
      </x:c>
      <x:c r="V5022" s="9" t="str">
        <x:v>MVP/SHACL_GENERATION_PIPELINE/experiments/LUNA_CONTEXTUAL_SINGLESHOT/RUN_01/runs/RUN-IMO-027-20260831T150412971319Z/artifacts/attempt_01/extracted_shape.ttl</x:v>
      </x:c>
    </x:row>
    <x:row r="5023" ht="22" customHeight="1">
      <x:c r="A5023" s="10" t="str">
        <x:v>SINGLESHOT</x:v>
      </x:c>
      <x:c r="B5023" s="10" t="str">
        <x:v>IMO-027</x:v>
      </x:c>
      <x:c r="C5023" s="10" t="str">
        <x:v>IMO-027-F05</x:v>
      </x:c>
      <x:c r="D5023" s="10" t="str">
        <x:v>RUN_01</x:v>
      </x:c>
      <x:c r="E5023" s="10" t="str">
        <x:v>ORIGINAL_LEDGER</x:v>
      </x:c>
      <x:c r="F5023" s="10" t="str">
        <x:v>FAIL</x:v>
      </x:c>
      <x:c r="G5023" s="10" t="str">
        <x:v>PASS</x:v>
      </x:c>
      <x:c r="H5023" s="10" t="str">
        <x:v>EXECUTED</x:v>
      </x:c>
      <x:c r="I5023" s="10" t="str">
        <x:v>PARSED</x:v>
      </x:c>
      <x:c r="J5023" s="10" t="str">
        <x:v>SINGLESHOT_CAPTURED_DIAGNOSTIC_PASS</x:v>
      </x:c>
      <x:c r="K5023" s="10" t="str">
        <x:v>1ecdbca8c8b826a61e56d63b0bbbd85cdd26e2a4cb142d51370040b81051360b</x:v>
      </x:c>
      <x:c r="L5023" s="10" t="str">
        <x:v>historical_three</x:v>
      </x:c>
      <x:c r="M5023" s="10" t="n">
        <x:v>0</x:v>
      </x:c>
      <x:c r="N5023" s="10" t="n">
        <x:v>1</x:v>
      </x:c>
      <x:c r="O5023" s="10" t="n">
        <x:v>0</x:v>
      </x:c>
      <x:c r="P5023" s="9" t="str">
        <x:f>'CaseReview'!U651</x:f>
        <x:v>FAIL</x:v>
      </x:c>
      <x:c r="Q5023" s="9" t="n">
        <x:f>IF(AND(T5023=1,G5023=P5023),1,0)</x:f>
        <x:v>0</x:v>
      </x:c>
      <x:c r="R5023" s="9" t="n">
        <x:f>IF(AND(T5023=1,G5023="PASS",P5023="FAIL"),1,0)</x:f>
        <x:v>1</x:v>
      </x:c>
      <x:c r="S5023" s="9" t="n">
        <x:f>IF(AND(T5023=1,G5023="FAIL",P5023="PASS"),1,0)</x:f>
        <x:v>0</x:v>
      </x:c>
      <x:c r="T5023" s="9" t="n">
        <x:v>1</x:v>
      </x:c>
      <x:c r="U5023" s="9" t="n">
        <x:v>7</x:v>
      </x:c>
      <x:c r="V5023" s="9" t="str">
        <x:v>MVP/SHACL_GENERATION_PIPELINE/experiments/LUNA_CONTEXTUAL_SINGLESHOT/RUN_01/runs/RUN-IMO-027-20260831T150412971319Z/artifacts/attempt_01/extracted_shape.ttl</x:v>
      </x:c>
    </x:row>
    <x:row r="5024" ht="22" customHeight="1">
      <x:c r="A5024" s="10" t="str">
        <x:v>SINGLESHOT</x:v>
      </x:c>
      <x:c r="B5024" s="10" t="str">
        <x:v>IMO-027</x:v>
      </x:c>
      <x:c r="C5024" s="10" t="str">
        <x:v>IMO-027-F06</x:v>
      </x:c>
      <x:c r="D5024" s="10" t="str">
        <x:v>RUN_01</x:v>
      </x:c>
      <x:c r="E5024" s="10" t="str">
        <x:v>ORIGINAL_LEDGER</x:v>
      </x:c>
      <x:c r="F5024" s="10" t="str">
        <x:v>FAIL</x:v>
      </x:c>
      <x:c r="G5024" s="10" t="str">
        <x:v>FAIL</x:v>
      </x:c>
      <x:c r="H5024" s="10" t="str">
        <x:v>EXECUTED</x:v>
      </x:c>
      <x:c r="I5024" s="10" t="str">
        <x:v>PARSED</x:v>
      </x:c>
      <x:c r="J5024" s="10" t="str">
        <x:v>SINGLESHOT_CAPTURED_DIAGNOSTIC_PASS</x:v>
      </x:c>
      <x:c r="K5024" s="10" t="str">
        <x:v>1ecdbca8c8b826a61e56d63b0bbbd85cdd26e2a4cb142d51370040b81051360b</x:v>
      </x:c>
      <x:c r="L5024" s="10" t="str">
        <x:v>historical_three</x:v>
      </x:c>
      <x:c r="M5024" s="10" t="n">
        <x:v>1</x:v>
      </x:c>
      <x:c r="N5024" s="10" t="n">
        <x:v>0</x:v>
      </x:c>
      <x:c r="O5024" s="10" t="n">
        <x:v>0</x:v>
      </x:c>
      <x:c r="P5024" s="9" t="str">
        <x:f>'CaseReview'!U652</x:f>
        <x:v>FAIL</x:v>
      </x:c>
      <x:c r="Q5024" s="9" t="n">
        <x:f>IF(AND(T5024=1,G5024=P5024),1,0)</x:f>
        <x:v>1</x:v>
      </x:c>
      <x:c r="R5024" s="9" t="n">
        <x:f>IF(AND(T5024=1,G5024="PASS",P5024="FAIL"),1,0)</x:f>
        <x:v>0</x:v>
      </x:c>
      <x:c r="S5024" s="9" t="n">
        <x:f>IF(AND(T5024=1,G5024="FAIL",P5024="PASS"),1,0)</x:f>
        <x:v>0</x:v>
      </x:c>
      <x:c r="T5024" s="9" t="n">
        <x:v>1</x:v>
      </x:c>
      <x:c r="U5024" s="9" t="n">
        <x:v>7</x:v>
      </x:c>
      <x:c r="V5024" s="9" t="str">
        <x:v>MVP/SHACL_GENERATION_PIPELINE/experiments/LUNA_CONTEXTUAL_SINGLESHOT/RUN_01/runs/RUN-IMO-027-20260831T150412971319Z/artifacts/attempt_01/extracted_shape.ttl</x:v>
      </x:c>
    </x:row>
    <x:row r="5025" ht="22" customHeight="1">
      <x:c r="A5025" s="10" t="str">
        <x:v>SINGLESHOT</x:v>
      </x:c>
      <x:c r="B5025" s="10" t="str">
        <x:v>IMO-027</x:v>
      </x:c>
      <x:c r="C5025" s="10" t="str">
        <x:v>IMO-027-P01</x:v>
      </x:c>
      <x:c r="D5025" s="10" t="str">
        <x:v>RUN_01</x:v>
      </x:c>
      <x:c r="E5025" s="10" t="str">
        <x:v>ORIGINAL_LEDGER</x:v>
      </x:c>
      <x:c r="F5025" s="10" t="str">
        <x:v>PASS</x:v>
      </x:c>
      <x:c r="G5025" s="10" t="str">
        <x:v>PASS</x:v>
      </x:c>
      <x:c r="H5025" s="10" t="str">
        <x:v>EXECUTED</x:v>
      </x:c>
      <x:c r="I5025" s="10" t="str">
        <x:v>PARSED</x:v>
      </x:c>
      <x:c r="J5025" s="10" t="str">
        <x:v>SINGLESHOT_CAPTURED_DIAGNOSTIC_PASS</x:v>
      </x:c>
      <x:c r="K5025" s="10" t="str">
        <x:v>1ecdbca8c8b826a61e56d63b0bbbd85cdd26e2a4cb142d51370040b81051360b</x:v>
      </x:c>
      <x:c r="L5025" s="10" t="str">
        <x:v>historical_three</x:v>
      </x:c>
      <x:c r="M5025" s="10" t="n">
        <x:v>1</x:v>
      </x:c>
      <x:c r="N5025" s="10" t="n">
        <x:v>0</x:v>
      </x:c>
      <x:c r="O5025" s="10" t="n">
        <x:v>0</x:v>
      </x:c>
      <x:c r="P5025" s="9" t="str">
        <x:f>'CaseReview'!U653</x:f>
        <x:v>PASS</x:v>
      </x:c>
      <x:c r="Q5025" s="9" t="n">
        <x:f>IF(AND(T5025=1,G5025=P5025),1,0)</x:f>
        <x:v>1</x:v>
      </x:c>
      <x:c r="R5025" s="9" t="n">
        <x:f>IF(AND(T5025=1,G5025="PASS",P5025="FAIL"),1,0)</x:f>
        <x:v>0</x:v>
      </x:c>
      <x:c r="S5025" s="9" t="n">
        <x:f>IF(AND(T5025=1,G5025="FAIL",P5025="PASS"),1,0)</x:f>
        <x:v>0</x:v>
      </x:c>
      <x:c r="T5025" s="9" t="n">
        <x:v>1</x:v>
      </x:c>
      <x:c r="U5025" s="9" t="n">
        <x:v>7</x:v>
      </x:c>
      <x:c r="V5025" s="9" t="str">
        <x:v>MVP/SHACL_GENERATION_PIPELINE/experiments/LUNA_CONTEXTUAL_SINGLESHOT/RUN_01/runs/RUN-IMO-027-20260831T150412971319Z/artifacts/attempt_01/extracted_shape.ttl</x:v>
      </x:c>
    </x:row>
    <x:row r="5026" ht="22" customHeight="1">
      <x:c r="A5026" s="10" t="str">
        <x:v>SINGLESHOT</x:v>
      </x:c>
      <x:c r="B5026" s="10" t="str">
        <x:v>IMO-028</x:v>
      </x:c>
      <x:c r="C5026" s="10" t="str">
        <x:v>IMO-028-F01</x:v>
      </x:c>
      <x:c r="D5026" s="10" t="str">
        <x:v>RUN_01</x:v>
      </x:c>
      <x:c r="E5026" s="10" t="str">
        <x:v>ORIGINAL_LEDGER</x:v>
      </x:c>
      <x:c r="F5026" s="10" t="str">
        <x:v>FAIL</x:v>
      </x:c>
      <x:c r="G5026" s="10" t="str">
        <x:v>FAIL</x:v>
      </x:c>
      <x:c r="H5026" s="10" t="str">
        <x:v>EXECUTED</x:v>
      </x:c>
      <x:c r="I5026" s="10" t="str">
        <x:v>PARSED</x:v>
      </x:c>
      <x:c r="J5026" s="10" t="str">
        <x:v>SINGLESHOT_CAPTURED_DIAGNOSTIC_PASS</x:v>
      </x:c>
      <x:c r="K5026" s="10" t="str">
        <x:v>2aa3f77c7cf0b5bf5039b4378ec238e40141aaab1b8f053894ce085e65282d50</x:v>
      </x:c>
      <x:c r="L5026" s="10" t="str">
        <x:v>historical_three</x:v>
      </x:c>
      <x:c r="M5026" s="10" t="n">
        <x:v>1</x:v>
      </x:c>
      <x:c r="N5026" s="10" t="n">
        <x:v>0</x:v>
      </x:c>
      <x:c r="O5026" s="10" t="n">
        <x:v>0</x:v>
      </x:c>
      <x:c r="P5026" s="9" t="str">
        <x:f>'CaseReview'!U654</x:f>
        <x:v>FAIL</x:v>
      </x:c>
      <x:c r="Q5026" s="9" t="n">
        <x:f>IF(AND(T5026=1,G5026=P5026),1,0)</x:f>
        <x:v>1</x:v>
      </x:c>
      <x:c r="R5026" s="9" t="n">
        <x:f>IF(AND(T5026=1,G5026="PASS",P5026="FAIL"),1,0)</x:f>
        <x:v>0</x:v>
      </x:c>
      <x:c r="S5026" s="9" t="n">
        <x:f>IF(AND(T5026=1,G5026="FAIL",P5026="PASS"),1,0)</x:f>
        <x:v>0</x:v>
      </x:c>
      <x:c r="T5026" s="9" t="n">
        <x:v>1</x:v>
      </x:c>
      <x:c r="U5026" s="9" t="n">
        <x:v>5</x:v>
      </x:c>
      <x:c r="V5026" s="9" t="str">
        <x:v>MVP/SHACL_GENERATION_PIPELINE/experiments/LUNA_CONTEXTUAL_SINGLESHOT/RUN_01/runs/RUN-IMO-028-20260831T150433657998Z/artifacts/attempt_01/extracted_shape.ttl</x:v>
      </x:c>
    </x:row>
    <x:row r="5027" ht="22" customHeight="1">
      <x:c r="A5027" s="10" t="str">
        <x:v>SINGLESHOT</x:v>
      </x:c>
      <x:c r="B5027" s="10" t="str">
        <x:v>IMO-028</x:v>
      </x:c>
      <x:c r="C5027" s="10" t="str">
        <x:v>IMO-028-F02</x:v>
      </x:c>
      <x:c r="D5027" s="10" t="str">
        <x:v>RUN_01</x:v>
      </x:c>
      <x:c r="E5027" s="10" t="str">
        <x:v>ORIGINAL_LEDGER</x:v>
      </x:c>
      <x:c r="F5027" s="10" t="str">
        <x:v>FAIL</x:v>
      </x:c>
      <x:c r="G5027" s="10" t="str">
        <x:v>FAIL</x:v>
      </x:c>
      <x:c r="H5027" s="10" t="str">
        <x:v>EXECUTED</x:v>
      </x:c>
      <x:c r="I5027" s="10" t="str">
        <x:v>PARSED</x:v>
      </x:c>
      <x:c r="J5027" s="10" t="str">
        <x:v>SINGLESHOT_CAPTURED_DIAGNOSTIC_PASS</x:v>
      </x:c>
      <x:c r="K5027" s="10" t="str">
        <x:v>2aa3f77c7cf0b5bf5039b4378ec238e40141aaab1b8f053894ce085e65282d50</x:v>
      </x:c>
      <x:c r="L5027" s="10" t="str">
        <x:v>historical_three</x:v>
      </x:c>
      <x:c r="M5027" s="10" t="n">
        <x:v>1</x:v>
      </x:c>
      <x:c r="N5027" s="10" t="n">
        <x:v>0</x:v>
      </x:c>
      <x:c r="O5027" s="10" t="n">
        <x:v>0</x:v>
      </x:c>
      <x:c r="P5027" s="9" t="str">
        <x:f>'CaseReview'!U655</x:f>
        <x:v>FAIL</x:v>
      </x:c>
      <x:c r="Q5027" s="9" t="n">
        <x:f>IF(AND(T5027=1,G5027=P5027),1,0)</x:f>
        <x:v>1</x:v>
      </x:c>
      <x:c r="R5027" s="9" t="n">
        <x:f>IF(AND(T5027=1,G5027="PASS",P5027="FAIL"),1,0)</x:f>
        <x:v>0</x:v>
      </x:c>
      <x:c r="S5027" s="9" t="n">
        <x:f>IF(AND(T5027=1,G5027="FAIL",P5027="PASS"),1,0)</x:f>
        <x:v>0</x:v>
      </x:c>
      <x:c r="T5027" s="9" t="n">
        <x:v>1</x:v>
      </x:c>
      <x:c r="U5027" s="9" t="n">
        <x:v>5</x:v>
      </x:c>
      <x:c r="V5027" s="9" t="str">
        <x:v>MVP/SHACL_GENERATION_PIPELINE/experiments/LUNA_CONTEXTUAL_SINGLESHOT/RUN_01/runs/RUN-IMO-028-20260831T150433657998Z/artifacts/attempt_01/extracted_shape.ttl</x:v>
      </x:c>
    </x:row>
    <x:row r="5028" ht="22" customHeight="1">
      <x:c r="A5028" s="10" t="str">
        <x:v>SINGLESHOT</x:v>
      </x:c>
      <x:c r="B5028" s="10" t="str">
        <x:v>IMO-028</x:v>
      </x:c>
      <x:c r="C5028" s="10" t="str">
        <x:v>IMO-028-F03</x:v>
      </x:c>
      <x:c r="D5028" s="10" t="str">
        <x:v>RUN_01</x:v>
      </x:c>
      <x:c r="E5028" s="10" t="str">
        <x:v>ORIGINAL_LEDGER</x:v>
      </x:c>
      <x:c r="F5028" s="10" t="str">
        <x:v>FAIL</x:v>
      </x:c>
      <x:c r="G5028" s="10" t="str">
        <x:v>FAIL</x:v>
      </x:c>
      <x:c r="H5028" s="10" t="str">
        <x:v>EXECUTED</x:v>
      </x:c>
      <x:c r="I5028" s="10" t="str">
        <x:v>PARSED</x:v>
      </x:c>
      <x:c r="J5028" s="10" t="str">
        <x:v>SINGLESHOT_CAPTURED_DIAGNOSTIC_PASS</x:v>
      </x:c>
      <x:c r="K5028" s="10" t="str">
        <x:v>2aa3f77c7cf0b5bf5039b4378ec238e40141aaab1b8f053894ce085e65282d50</x:v>
      </x:c>
      <x:c r="L5028" s="10" t="str">
        <x:v>historical_three</x:v>
      </x:c>
      <x:c r="M5028" s="10" t="n">
        <x:v>1</x:v>
      </x:c>
      <x:c r="N5028" s="10" t="n">
        <x:v>0</x:v>
      </x:c>
      <x:c r="O5028" s="10" t="n">
        <x:v>0</x:v>
      </x:c>
      <x:c r="P5028" s="9" t="str">
        <x:f>'CaseReview'!U656</x:f>
        <x:v>FAIL</x:v>
      </x:c>
      <x:c r="Q5028" s="9" t="n">
        <x:f>IF(AND(T5028=1,G5028=P5028),1,0)</x:f>
        <x:v>1</x:v>
      </x:c>
      <x:c r="R5028" s="9" t="n">
        <x:f>IF(AND(T5028=1,G5028="PASS",P5028="FAIL"),1,0)</x:f>
        <x:v>0</x:v>
      </x:c>
      <x:c r="S5028" s="9" t="n">
        <x:f>IF(AND(T5028=1,G5028="FAIL",P5028="PASS"),1,0)</x:f>
        <x:v>0</x:v>
      </x:c>
      <x:c r="T5028" s="9" t="n">
        <x:v>1</x:v>
      </x:c>
      <x:c r="U5028" s="9" t="n">
        <x:v>5</x:v>
      </x:c>
      <x:c r="V5028" s="9" t="str">
        <x:v>MVP/SHACL_GENERATION_PIPELINE/experiments/LUNA_CONTEXTUAL_SINGLESHOT/RUN_01/runs/RUN-IMO-028-20260831T150433657998Z/artifacts/attempt_01/extracted_shape.ttl</x:v>
      </x:c>
    </x:row>
    <x:row r="5029" ht="22" customHeight="1">
      <x:c r="A5029" s="10" t="str">
        <x:v>SINGLESHOT</x:v>
      </x:c>
      <x:c r="B5029" s="10" t="str">
        <x:v>IMO-028</x:v>
      </x:c>
      <x:c r="C5029" s="10" t="str">
        <x:v>IMO-028-P01</x:v>
      </x:c>
      <x:c r="D5029" s="10" t="str">
        <x:v>RUN_01</x:v>
      </x:c>
      <x:c r="E5029" s="10" t="str">
        <x:v>ORIGINAL_LEDGER</x:v>
      </x:c>
      <x:c r="F5029" s="10" t="str">
        <x:v>PASS</x:v>
      </x:c>
      <x:c r="G5029" s="10" t="str">
        <x:v>PASS</x:v>
      </x:c>
      <x:c r="H5029" s="10" t="str">
        <x:v>EXECUTED</x:v>
      </x:c>
      <x:c r="I5029" s="10" t="str">
        <x:v>PARSED</x:v>
      </x:c>
      <x:c r="J5029" s="10" t="str">
        <x:v>SINGLESHOT_CAPTURED_DIAGNOSTIC_PASS</x:v>
      </x:c>
      <x:c r="K5029" s="10" t="str">
        <x:v>2aa3f77c7cf0b5bf5039b4378ec238e40141aaab1b8f053894ce085e65282d50</x:v>
      </x:c>
      <x:c r="L5029" s="10" t="str">
        <x:v>historical_three</x:v>
      </x:c>
      <x:c r="M5029" s="10" t="n">
        <x:v>1</x:v>
      </x:c>
      <x:c r="N5029" s="10" t="n">
        <x:v>0</x:v>
      </x:c>
      <x:c r="O5029" s="10" t="n">
        <x:v>0</x:v>
      </x:c>
      <x:c r="P5029" s="9" t="str">
        <x:f>'CaseReview'!U657</x:f>
        <x:v>PASS</x:v>
      </x:c>
      <x:c r="Q5029" s="9" t="n">
        <x:f>IF(AND(T5029=1,G5029=P5029),1,0)</x:f>
        <x:v>1</x:v>
      </x:c>
      <x:c r="R5029" s="9" t="n">
        <x:f>IF(AND(T5029=1,G5029="PASS",P5029="FAIL"),1,0)</x:f>
        <x:v>0</x:v>
      </x:c>
      <x:c r="S5029" s="9" t="n">
        <x:f>IF(AND(T5029=1,G5029="FAIL",P5029="PASS"),1,0)</x:f>
        <x:v>0</x:v>
      </x:c>
      <x:c r="T5029" s="9" t="n">
        <x:v>1</x:v>
      </x:c>
      <x:c r="U5029" s="9" t="n">
        <x:v>5</x:v>
      </x:c>
      <x:c r="V5029" s="9" t="str">
        <x:v>MVP/SHACL_GENERATION_PIPELINE/experiments/LUNA_CONTEXTUAL_SINGLESHOT/RUN_01/runs/RUN-IMO-028-20260831T150433657998Z/artifacts/attempt_01/extracted_shape.ttl</x:v>
      </x:c>
    </x:row>
    <x:row r="5030" ht="22" customHeight="1">
      <x:c r="A5030" s="10" t="str">
        <x:v>SINGLESHOT</x:v>
      </x:c>
      <x:c r="B5030" s="10" t="str">
        <x:v>IMO-028</x:v>
      </x:c>
      <x:c r="C5030" s="10" t="str">
        <x:v>IMO-028-P02</x:v>
      </x:c>
      <x:c r="D5030" s="10" t="str">
        <x:v>RUN_01</x:v>
      </x:c>
      <x:c r="E5030" s="10" t="str">
        <x:v>ORIGINAL_LEDGER</x:v>
      </x:c>
      <x:c r="F5030" s="10" t="str">
        <x:v>PASS</x:v>
      </x:c>
      <x:c r="G5030" s="10" t="str">
        <x:v>PASS</x:v>
      </x:c>
      <x:c r="H5030" s="10" t="str">
        <x:v>EXECUTED</x:v>
      </x:c>
      <x:c r="I5030" s="10" t="str">
        <x:v>PARSED</x:v>
      </x:c>
      <x:c r="J5030" s="10" t="str">
        <x:v>SINGLESHOT_CAPTURED_DIAGNOSTIC_PASS</x:v>
      </x:c>
      <x:c r="K5030" s="10" t="str">
        <x:v>2aa3f77c7cf0b5bf5039b4378ec238e40141aaab1b8f053894ce085e65282d50</x:v>
      </x:c>
      <x:c r="L5030" s="10" t="str">
        <x:v>historical_three</x:v>
      </x:c>
      <x:c r="M5030" s="10" t="n">
        <x:v>1</x:v>
      </x:c>
      <x:c r="N5030" s="10" t="n">
        <x:v>0</x:v>
      </x:c>
      <x:c r="O5030" s="10" t="n">
        <x:v>0</x:v>
      </x:c>
      <x:c r="P5030" s="9" t="str">
        <x:f>'CaseReview'!U658</x:f>
        <x:v>PASS</x:v>
      </x:c>
      <x:c r="Q5030" s="9" t="n">
        <x:f>IF(AND(T5030=1,G5030=P5030),1,0)</x:f>
        <x:v>1</x:v>
      </x:c>
      <x:c r="R5030" s="9" t="n">
        <x:f>IF(AND(T5030=1,G5030="PASS",P5030="FAIL"),1,0)</x:f>
        <x:v>0</x:v>
      </x:c>
      <x:c r="S5030" s="9" t="n">
        <x:f>IF(AND(T5030=1,G5030="FAIL",P5030="PASS"),1,0)</x:f>
        <x:v>0</x:v>
      </x:c>
      <x:c r="T5030" s="9" t="n">
        <x:v>1</x:v>
      </x:c>
      <x:c r="U5030" s="9" t="n">
        <x:v>5</x:v>
      </x:c>
      <x:c r="V5030" s="9" t="str">
        <x:v>MVP/SHACL_GENERATION_PIPELINE/experiments/LUNA_CONTEXTUAL_SINGLESHOT/RUN_01/runs/RUN-IMO-028-20260831T150433657998Z/artifacts/attempt_01/extracted_shape.ttl</x:v>
      </x:c>
    </x:row>
    <x:row r="5031" ht="22" customHeight="1">
      <x:c r="A5031" s="10" t="str">
        <x:v>SINGLESHOT</x:v>
      </x:c>
      <x:c r="B5031" s="10" t="str">
        <x:v>IMO-029</x:v>
      </x:c>
      <x:c r="C5031" s="10" t="str">
        <x:v>IMO-029-F01</x:v>
      </x:c>
      <x:c r="D5031" s="10" t="str">
        <x:v>RUN_01</x:v>
      </x:c>
      <x:c r="E5031" s="10" t="str">
        <x:v>ORIGINAL_LEDGER</x:v>
      </x:c>
      <x:c r="F5031" s="10" t="str">
        <x:v>FAIL</x:v>
      </x:c>
      <x:c r="G5031" s="10" t="str">
        <x:v>FAIL</x:v>
      </x:c>
      <x:c r="H5031" s="10" t="str">
        <x:v>EXECUTED</x:v>
      </x:c>
      <x:c r="I5031" s="10" t="str">
        <x:v>PARSED</x:v>
      </x:c>
      <x:c r="J5031" s="10" t="str">
        <x:v>SINGLESHOT_CAPTURED_DIAGNOSTIC_PASS</x:v>
      </x:c>
      <x:c r="K5031" s="10" t="str">
        <x:v>825eaa40057063579d8deb00b6b742b2e88700e8838f9803dfb47c1fa8498a6f</x:v>
      </x:c>
      <x:c r="L5031" s="10" t="str">
        <x:v>historical_three</x:v>
      </x:c>
      <x:c r="M5031" s="10" t="n">
        <x:v>1</x:v>
      </x:c>
      <x:c r="N5031" s="10" t="n">
        <x:v>0</x:v>
      </x:c>
      <x:c r="O5031" s="10" t="n">
        <x:v>0</x:v>
      </x:c>
      <x:c r="P5031" s="9" t="str">
        <x:f>'CaseReview'!U659</x:f>
        <x:v>FAIL</x:v>
      </x:c>
      <x:c r="Q5031" s="9" t="n">
        <x:f>IF(AND(T5031=1,G5031=P5031),1,0)</x:f>
        <x:v>1</x:v>
      </x:c>
      <x:c r="R5031" s="9" t="n">
        <x:f>IF(AND(T5031=1,G5031="PASS",P5031="FAIL"),1,0)</x:f>
        <x:v>0</x:v>
      </x:c>
      <x:c r="S5031" s="9" t="n">
        <x:f>IF(AND(T5031=1,G5031="FAIL",P5031="PASS"),1,0)</x:f>
        <x:v>0</x:v>
      </x:c>
      <x:c r="T5031" s="9" t="n">
        <x:v>1</x:v>
      </x:c>
      <x:c r="U5031" s="9" t="n">
        <x:v>3</x:v>
      </x:c>
      <x:c r="V5031" s="9" t="str">
        <x:v>MVP/SHACL_GENERATION_PIPELINE/experiments/LUNA_CONTEXTUAL_SINGLESHOT/RUN_01/runs/RUN-IMO-029-20260831T150505614576Z/artifacts/attempt_01/extracted_shape.ttl</x:v>
      </x:c>
    </x:row>
    <x:row r="5032" ht="22" customHeight="1">
      <x:c r="A5032" s="10" t="str">
        <x:v>SINGLESHOT</x:v>
      </x:c>
      <x:c r="B5032" s="10" t="str">
        <x:v>IMO-029</x:v>
      </x:c>
      <x:c r="C5032" s="10" t="str">
        <x:v>IMO-029-F02</x:v>
      </x:c>
      <x:c r="D5032" s="10" t="str">
        <x:v>RUN_01</x:v>
      </x:c>
      <x:c r="E5032" s="10" t="str">
        <x:v>ORIGINAL_LEDGER</x:v>
      </x:c>
      <x:c r="F5032" s="10" t="str">
        <x:v>FAIL</x:v>
      </x:c>
      <x:c r="G5032" s="10" t="str">
        <x:v>FAIL</x:v>
      </x:c>
      <x:c r="H5032" s="10" t="str">
        <x:v>EXECUTED</x:v>
      </x:c>
      <x:c r="I5032" s="10" t="str">
        <x:v>PARSED</x:v>
      </x:c>
      <x:c r="J5032" s="10" t="str">
        <x:v>SINGLESHOT_CAPTURED_DIAGNOSTIC_PASS</x:v>
      </x:c>
      <x:c r="K5032" s="10" t="str">
        <x:v>825eaa40057063579d8deb00b6b742b2e88700e8838f9803dfb47c1fa8498a6f</x:v>
      </x:c>
      <x:c r="L5032" s="10" t="str">
        <x:v>historical_three</x:v>
      </x:c>
      <x:c r="M5032" s="10" t="n">
        <x:v>1</x:v>
      </x:c>
      <x:c r="N5032" s="10" t="n">
        <x:v>0</x:v>
      </x:c>
      <x:c r="O5032" s="10" t="n">
        <x:v>0</x:v>
      </x:c>
      <x:c r="P5032" s="9" t="str">
        <x:f>'CaseReview'!U660</x:f>
        <x:v>FAIL</x:v>
      </x:c>
      <x:c r="Q5032" s="9" t="n">
        <x:f>IF(AND(T5032=1,G5032=P5032),1,0)</x:f>
        <x:v>1</x:v>
      </x:c>
      <x:c r="R5032" s="9" t="n">
        <x:f>IF(AND(T5032=1,G5032="PASS",P5032="FAIL"),1,0)</x:f>
        <x:v>0</x:v>
      </x:c>
      <x:c r="S5032" s="9" t="n">
        <x:f>IF(AND(T5032=1,G5032="FAIL",P5032="PASS"),1,0)</x:f>
        <x:v>0</x:v>
      </x:c>
      <x:c r="T5032" s="9" t="n">
        <x:v>1</x:v>
      </x:c>
      <x:c r="U5032" s="9" t="n">
        <x:v>3</x:v>
      </x:c>
      <x:c r="V5032" s="9" t="str">
        <x:v>MVP/SHACL_GENERATION_PIPELINE/experiments/LUNA_CONTEXTUAL_SINGLESHOT/RUN_01/runs/RUN-IMO-029-20260831T150505614576Z/artifacts/attempt_01/extracted_shape.ttl</x:v>
      </x:c>
    </x:row>
    <x:row r="5033" ht="22" customHeight="1">
      <x:c r="A5033" s="10" t="str">
        <x:v>SINGLESHOT</x:v>
      </x:c>
      <x:c r="B5033" s="10" t="str">
        <x:v>IMO-029</x:v>
      </x:c>
      <x:c r="C5033" s="10" t="str">
        <x:v>IMO-029-P01</x:v>
      </x:c>
      <x:c r="D5033" s="10" t="str">
        <x:v>RUN_01</x:v>
      </x:c>
      <x:c r="E5033" s="10" t="str">
        <x:v>ORIGINAL_LEDGER</x:v>
      </x:c>
      <x:c r="F5033" s="10" t="str">
        <x:v>PASS</x:v>
      </x:c>
      <x:c r="G5033" s="10" t="str">
        <x:v>PASS</x:v>
      </x:c>
      <x:c r="H5033" s="10" t="str">
        <x:v>EXECUTED</x:v>
      </x:c>
      <x:c r="I5033" s="10" t="str">
        <x:v>PARSED</x:v>
      </x:c>
      <x:c r="J5033" s="10" t="str">
        <x:v>SINGLESHOT_CAPTURED_DIAGNOSTIC_PASS</x:v>
      </x:c>
      <x:c r="K5033" s="10" t="str">
        <x:v>825eaa40057063579d8deb00b6b742b2e88700e8838f9803dfb47c1fa8498a6f</x:v>
      </x:c>
      <x:c r="L5033" s="10" t="str">
        <x:v>historical_three</x:v>
      </x:c>
      <x:c r="M5033" s="10" t="n">
        <x:v>1</x:v>
      </x:c>
      <x:c r="N5033" s="10" t="n">
        <x:v>0</x:v>
      </x:c>
      <x:c r="O5033" s="10" t="n">
        <x:v>0</x:v>
      </x:c>
      <x:c r="P5033" s="9" t="str">
        <x:f>'CaseReview'!U661</x:f>
        <x:v>PASS</x:v>
      </x:c>
      <x:c r="Q5033" s="9" t="n">
        <x:f>IF(AND(T5033=1,G5033=P5033),1,0)</x:f>
        <x:v>1</x:v>
      </x:c>
      <x:c r="R5033" s="9" t="n">
        <x:f>IF(AND(T5033=1,G5033="PASS",P5033="FAIL"),1,0)</x:f>
        <x:v>0</x:v>
      </x:c>
      <x:c r="S5033" s="9" t="n">
        <x:f>IF(AND(T5033=1,G5033="FAIL",P5033="PASS"),1,0)</x:f>
        <x:v>0</x:v>
      </x:c>
      <x:c r="T5033" s="9" t="n">
        <x:v>1</x:v>
      </x:c>
      <x:c r="U5033" s="9" t="n">
        <x:v>3</x:v>
      </x:c>
      <x:c r="V5033" s="9" t="str">
        <x:v>MVP/SHACL_GENERATION_PIPELINE/experiments/LUNA_CONTEXTUAL_SINGLESHOT/RUN_01/runs/RUN-IMO-029-20260831T150505614576Z/artifacts/attempt_01/extracted_shape.ttl</x:v>
      </x:c>
    </x:row>
    <x:row r="5034" ht="22" customHeight="1">
      <x:c r="A5034" s="10" t="str">
        <x:v>SINGLESHOT</x:v>
      </x:c>
      <x:c r="B5034" s="10" t="str">
        <x:v>IMO-030</x:v>
      </x:c>
      <x:c r="C5034" s="10" t="str">
        <x:v>IMO-030-F01</x:v>
      </x:c>
      <x:c r="D5034" s="10" t="str">
        <x:v>RUN_01</x:v>
      </x:c>
      <x:c r="E5034" s="10" t="str">
        <x:v>ORIGINAL_LEDGER</x:v>
      </x:c>
      <x:c r="F5034" s="10" t="str">
        <x:v>FAIL</x:v>
      </x:c>
      <x:c r="G5034" s="10" t="str">
        <x:v>FAIL</x:v>
      </x:c>
      <x:c r="H5034" s="10" t="str">
        <x:v>EXECUTED</x:v>
      </x:c>
      <x:c r="I5034" s="10" t="str">
        <x:v>PARSED</x:v>
      </x:c>
      <x:c r="J5034" s="10" t="str">
        <x:v>SINGLESHOT_CAPTURED_DIAGNOSTIC_PASS</x:v>
      </x:c>
      <x:c r="K5034" s="10" t="str">
        <x:v>7ba925adba7088e7f2fc7dde8cbbca66c0dd47b6cab2a9bf17a6d1f746679237</x:v>
      </x:c>
      <x:c r="L5034" s="10" t="str">
        <x:v>historical_three</x:v>
      </x:c>
      <x:c r="M5034" s="10" t="n">
        <x:v>1</x:v>
      </x:c>
      <x:c r="N5034" s="10" t="n">
        <x:v>0</x:v>
      </x:c>
      <x:c r="O5034" s="10" t="n">
        <x:v>0</x:v>
      </x:c>
      <x:c r="P5034" s="9" t="str">
        <x:f>'CaseReview'!U662</x:f>
        <x:v>FAIL</x:v>
      </x:c>
      <x:c r="Q5034" s="9" t="n">
        <x:f>IF(AND(T5034=1,G5034=P5034),1,0)</x:f>
        <x:v>1</x:v>
      </x:c>
      <x:c r="R5034" s="9" t="n">
        <x:f>IF(AND(T5034=1,G5034="PASS",P5034="FAIL"),1,0)</x:f>
        <x:v>0</x:v>
      </x:c>
      <x:c r="S5034" s="9" t="n">
        <x:f>IF(AND(T5034=1,G5034="FAIL",P5034="PASS"),1,0)</x:f>
        <x:v>0</x:v>
      </x:c>
      <x:c r="T5034" s="9" t="n">
        <x:v>1</x:v>
      </x:c>
      <x:c r="U5034" s="9" t="n">
        <x:v>7</x:v>
      </x:c>
      <x:c r="V5034" s="9" t="str">
        <x:v>MVP/SHACL_GENERATION_PIPELINE/experiments/LUNA_CONTEXTUAL_SINGLESHOT/RUN_01/runs/RUN-IMO-030-20260831T150513357209Z/artifacts/attempt_01/extracted_shape.ttl</x:v>
      </x:c>
    </x:row>
    <x:row r="5035" ht="22" customHeight="1">
      <x:c r="A5035" s="10" t="str">
        <x:v>SINGLESHOT</x:v>
      </x:c>
      <x:c r="B5035" s="10" t="str">
        <x:v>IMO-030</x:v>
      </x:c>
      <x:c r="C5035" s="10" t="str">
        <x:v>IMO-030-F02</x:v>
      </x:c>
      <x:c r="D5035" s="10" t="str">
        <x:v>RUN_01</x:v>
      </x:c>
      <x:c r="E5035" s="10" t="str">
        <x:v>ORIGINAL_LEDGER</x:v>
      </x:c>
      <x:c r="F5035" s="10" t="str">
        <x:v>FAIL</x:v>
      </x:c>
      <x:c r="G5035" s="10" t="str">
        <x:v>FAIL</x:v>
      </x:c>
      <x:c r="H5035" s="10" t="str">
        <x:v>EXECUTED</x:v>
      </x:c>
      <x:c r="I5035" s="10" t="str">
        <x:v>PARSED</x:v>
      </x:c>
      <x:c r="J5035" s="10" t="str">
        <x:v>SINGLESHOT_CAPTURED_DIAGNOSTIC_PASS</x:v>
      </x:c>
      <x:c r="K5035" s="10" t="str">
        <x:v>7ba925adba7088e7f2fc7dde8cbbca66c0dd47b6cab2a9bf17a6d1f746679237</x:v>
      </x:c>
      <x:c r="L5035" s="10" t="str">
        <x:v>historical_three</x:v>
      </x:c>
      <x:c r="M5035" s="10" t="n">
        <x:v>1</x:v>
      </x:c>
      <x:c r="N5035" s="10" t="n">
        <x:v>0</x:v>
      </x:c>
      <x:c r="O5035" s="10" t="n">
        <x:v>0</x:v>
      </x:c>
      <x:c r="P5035" s="9" t="str">
        <x:f>'CaseReview'!U663</x:f>
        <x:v>FAIL</x:v>
      </x:c>
      <x:c r="Q5035" s="9" t="n">
        <x:f>IF(AND(T5035=1,G5035=P5035),1,0)</x:f>
        <x:v>1</x:v>
      </x:c>
      <x:c r="R5035" s="9" t="n">
        <x:f>IF(AND(T5035=1,G5035="PASS",P5035="FAIL"),1,0)</x:f>
        <x:v>0</x:v>
      </x:c>
      <x:c r="S5035" s="9" t="n">
        <x:f>IF(AND(T5035=1,G5035="FAIL",P5035="PASS"),1,0)</x:f>
        <x:v>0</x:v>
      </x:c>
      <x:c r="T5035" s="9" t="n">
        <x:v>1</x:v>
      </x:c>
      <x:c r="U5035" s="9" t="n">
        <x:v>7</x:v>
      </x:c>
      <x:c r="V5035" s="9" t="str">
        <x:v>MVP/SHACL_GENERATION_PIPELINE/experiments/LUNA_CONTEXTUAL_SINGLESHOT/RUN_01/runs/RUN-IMO-030-20260831T150513357209Z/artifacts/attempt_01/extracted_shape.ttl</x:v>
      </x:c>
    </x:row>
    <x:row r="5036" ht="22" customHeight="1">
      <x:c r="A5036" s="10" t="str">
        <x:v>SINGLESHOT</x:v>
      </x:c>
      <x:c r="B5036" s="10" t="str">
        <x:v>IMO-030</x:v>
      </x:c>
      <x:c r="C5036" s="10" t="str">
        <x:v>IMO-030-F03</x:v>
      </x:c>
      <x:c r="D5036" s="10" t="str">
        <x:v>RUN_01</x:v>
      </x:c>
      <x:c r="E5036" s="10" t="str">
        <x:v>ORIGINAL_LEDGER</x:v>
      </x:c>
      <x:c r="F5036" s="10" t="str">
        <x:v>FAIL</x:v>
      </x:c>
      <x:c r="G5036" s="10" t="str">
        <x:v>FAIL</x:v>
      </x:c>
      <x:c r="H5036" s="10" t="str">
        <x:v>EXECUTED</x:v>
      </x:c>
      <x:c r="I5036" s="10" t="str">
        <x:v>PARSED</x:v>
      </x:c>
      <x:c r="J5036" s="10" t="str">
        <x:v>SINGLESHOT_CAPTURED_DIAGNOSTIC_PASS</x:v>
      </x:c>
      <x:c r="K5036" s="10" t="str">
        <x:v>7ba925adba7088e7f2fc7dde8cbbca66c0dd47b6cab2a9bf17a6d1f746679237</x:v>
      </x:c>
      <x:c r="L5036" s="10" t="str">
        <x:v>historical_three</x:v>
      </x:c>
      <x:c r="M5036" s="10" t="n">
        <x:v>1</x:v>
      </x:c>
      <x:c r="N5036" s="10" t="n">
        <x:v>0</x:v>
      </x:c>
      <x:c r="O5036" s="10" t="n">
        <x:v>0</x:v>
      </x:c>
      <x:c r="P5036" s="9" t="str">
        <x:f>'CaseReview'!U664</x:f>
        <x:v>FAIL</x:v>
      </x:c>
      <x:c r="Q5036" s="9" t="n">
        <x:f>IF(AND(T5036=1,G5036=P5036),1,0)</x:f>
        <x:v>1</x:v>
      </x:c>
      <x:c r="R5036" s="9" t="n">
        <x:f>IF(AND(T5036=1,G5036="PASS",P5036="FAIL"),1,0)</x:f>
        <x:v>0</x:v>
      </x:c>
      <x:c r="S5036" s="9" t="n">
        <x:f>IF(AND(T5036=1,G5036="FAIL",P5036="PASS"),1,0)</x:f>
        <x:v>0</x:v>
      </x:c>
      <x:c r="T5036" s="9" t="n">
        <x:v>1</x:v>
      </x:c>
      <x:c r="U5036" s="9" t="n">
        <x:v>7</x:v>
      </x:c>
      <x:c r="V5036" s="9" t="str">
        <x:v>MVP/SHACL_GENERATION_PIPELINE/experiments/LUNA_CONTEXTUAL_SINGLESHOT/RUN_01/runs/RUN-IMO-030-20260831T150513357209Z/artifacts/attempt_01/extracted_shape.ttl</x:v>
      </x:c>
    </x:row>
    <x:row r="5037" ht="22" customHeight="1">
      <x:c r="A5037" s="10" t="str">
        <x:v>SINGLESHOT</x:v>
      </x:c>
      <x:c r="B5037" s="10" t="str">
        <x:v>IMO-030</x:v>
      </x:c>
      <x:c r="C5037" s="10" t="str">
        <x:v>IMO-030-F04</x:v>
      </x:c>
      <x:c r="D5037" s="10" t="str">
        <x:v>RUN_01</x:v>
      </x:c>
      <x:c r="E5037" s="10" t="str">
        <x:v>ORIGINAL_LEDGER</x:v>
      </x:c>
      <x:c r="F5037" s="10" t="str">
        <x:v>FAIL</x:v>
      </x:c>
      <x:c r="G5037" s="10" t="str">
        <x:v>FAIL</x:v>
      </x:c>
      <x:c r="H5037" s="10" t="str">
        <x:v>EXECUTED</x:v>
      </x:c>
      <x:c r="I5037" s="10" t="str">
        <x:v>PARSED</x:v>
      </x:c>
      <x:c r="J5037" s="10" t="str">
        <x:v>SINGLESHOT_CAPTURED_DIAGNOSTIC_PASS</x:v>
      </x:c>
      <x:c r="K5037" s="10" t="str">
        <x:v>7ba925adba7088e7f2fc7dde8cbbca66c0dd47b6cab2a9bf17a6d1f746679237</x:v>
      </x:c>
      <x:c r="L5037" s="10" t="str">
        <x:v>historical_three</x:v>
      </x:c>
      <x:c r="M5037" s="10" t="n">
        <x:v>1</x:v>
      </x:c>
      <x:c r="N5037" s="10" t="n">
        <x:v>0</x:v>
      </x:c>
      <x:c r="O5037" s="10" t="n">
        <x:v>0</x:v>
      </x:c>
      <x:c r="P5037" s="9" t="str">
        <x:f>'CaseReview'!U665</x:f>
        <x:v>FAIL</x:v>
      </x:c>
      <x:c r="Q5037" s="9" t="n">
        <x:f>IF(AND(T5037=1,G5037=P5037),1,0)</x:f>
        <x:v>1</x:v>
      </x:c>
      <x:c r="R5037" s="9" t="n">
        <x:f>IF(AND(T5037=1,G5037="PASS",P5037="FAIL"),1,0)</x:f>
        <x:v>0</x:v>
      </x:c>
      <x:c r="S5037" s="9" t="n">
        <x:f>IF(AND(T5037=1,G5037="FAIL",P5037="PASS"),1,0)</x:f>
        <x:v>0</x:v>
      </x:c>
      <x:c r="T5037" s="9" t="n">
        <x:v>1</x:v>
      </x:c>
      <x:c r="U5037" s="9" t="n">
        <x:v>7</x:v>
      </x:c>
      <x:c r="V5037" s="9" t="str">
        <x:v>MVP/SHACL_GENERATION_PIPELINE/experiments/LUNA_CONTEXTUAL_SINGLESHOT/RUN_01/runs/RUN-IMO-030-20260831T150513357209Z/artifacts/attempt_01/extracted_shape.ttl</x:v>
      </x:c>
    </x:row>
    <x:row r="5038" ht="22" customHeight="1">
      <x:c r="A5038" s="10" t="str">
        <x:v>SINGLESHOT</x:v>
      </x:c>
      <x:c r="B5038" s="10" t="str">
        <x:v>IMO-030</x:v>
      </x:c>
      <x:c r="C5038" s="10" t="str">
        <x:v>IMO-030-F05</x:v>
      </x:c>
      <x:c r="D5038" s="10" t="str">
        <x:v>RUN_01</x:v>
      </x:c>
      <x:c r="E5038" s="10" t="str">
        <x:v>ORIGINAL_LEDGER</x:v>
      </x:c>
      <x:c r="F5038" s="10" t="str">
        <x:v>FAIL</x:v>
      </x:c>
      <x:c r="G5038" s="10" t="str">
        <x:v>FAIL</x:v>
      </x:c>
      <x:c r="H5038" s="10" t="str">
        <x:v>EXECUTED</x:v>
      </x:c>
      <x:c r="I5038" s="10" t="str">
        <x:v>PARSED</x:v>
      </x:c>
      <x:c r="J5038" s="10" t="str">
        <x:v>SINGLESHOT_CAPTURED_DIAGNOSTIC_PASS</x:v>
      </x:c>
      <x:c r="K5038" s="10" t="str">
        <x:v>7ba925adba7088e7f2fc7dde8cbbca66c0dd47b6cab2a9bf17a6d1f746679237</x:v>
      </x:c>
      <x:c r="L5038" s="10" t="str">
        <x:v>historical_three</x:v>
      </x:c>
      <x:c r="M5038" s="10" t="n">
        <x:v>1</x:v>
      </x:c>
      <x:c r="N5038" s="10" t="n">
        <x:v>0</x:v>
      </x:c>
      <x:c r="O5038" s="10" t="n">
        <x:v>0</x:v>
      </x:c>
      <x:c r="P5038" s="9" t="str">
        <x:f>'CaseReview'!U666</x:f>
        <x:v>FAIL</x:v>
      </x:c>
      <x:c r="Q5038" s="9" t="n">
        <x:f>IF(AND(T5038=1,G5038=P5038),1,0)</x:f>
        <x:v>1</x:v>
      </x:c>
      <x:c r="R5038" s="9" t="n">
        <x:f>IF(AND(T5038=1,G5038="PASS",P5038="FAIL"),1,0)</x:f>
        <x:v>0</x:v>
      </x:c>
      <x:c r="S5038" s="9" t="n">
        <x:f>IF(AND(T5038=1,G5038="FAIL",P5038="PASS"),1,0)</x:f>
        <x:v>0</x:v>
      </x:c>
      <x:c r="T5038" s="9" t="n">
        <x:v>1</x:v>
      </x:c>
      <x:c r="U5038" s="9" t="n">
        <x:v>7</x:v>
      </x:c>
      <x:c r="V5038" s="9" t="str">
        <x:v>MVP/SHACL_GENERATION_PIPELINE/experiments/LUNA_CONTEXTUAL_SINGLESHOT/RUN_01/runs/RUN-IMO-030-20260831T150513357209Z/artifacts/attempt_01/extracted_shape.ttl</x:v>
      </x:c>
    </x:row>
    <x:row r="5039" ht="22" customHeight="1">
      <x:c r="A5039" s="10" t="str">
        <x:v>SINGLESHOT</x:v>
      </x:c>
      <x:c r="B5039" s="10" t="str">
        <x:v>IMO-030</x:v>
      </x:c>
      <x:c r="C5039" s="10" t="str">
        <x:v>IMO-030-P01</x:v>
      </x:c>
      <x:c r="D5039" s="10" t="str">
        <x:v>RUN_01</x:v>
      </x:c>
      <x:c r="E5039" s="10" t="str">
        <x:v>ORIGINAL_LEDGER</x:v>
      </x:c>
      <x:c r="F5039" s="10" t="str">
        <x:v>PASS</x:v>
      </x:c>
      <x:c r="G5039" s="10" t="str">
        <x:v>PASS</x:v>
      </x:c>
      <x:c r="H5039" s="10" t="str">
        <x:v>EXECUTED</x:v>
      </x:c>
      <x:c r="I5039" s="10" t="str">
        <x:v>PARSED</x:v>
      </x:c>
      <x:c r="J5039" s="10" t="str">
        <x:v>SINGLESHOT_CAPTURED_DIAGNOSTIC_PASS</x:v>
      </x:c>
      <x:c r="K5039" s="10" t="str">
        <x:v>7ba925adba7088e7f2fc7dde8cbbca66c0dd47b6cab2a9bf17a6d1f746679237</x:v>
      </x:c>
      <x:c r="L5039" s="10" t="str">
        <x:v>historical_three</x:v>
      </x:c>
      <x:c r="M5039" s="10" t="n">
        <x:v>1</x:v>
      </x:c>
      <x:c r="N5039" s="10" t="n">
        <x:v>0</x:v>
      </x:c>
      <x:c r="O5039" s="10" t="n">
        <x:v>0</x:v>
      </x:c>
      <x:c r="P5039" s="9" t="str">
        <x:f>'CaseReview'!U667</x:f>
        <x:v>PASS</x:v>
      </x:c>
      <x:c r="Q5039" s="9" t="n">
        <x:f>IF(AND(T5039=1,G5039=P5039),1,0)</x:f>
        <x:v>1</x:v>
      </x:c>
      <x:c r="R5039" s="9" t="n">
        <x:f>IF(AND(T5039=1,G5039="PASS",P5039="FAIL"),1,0)</x:f>
        <x:v>0</x:v>
      </x:c>
      <x:c r="S5039" s="9" t="n">
        <x:f>IF(AND(T5039=1,G5039="FAIL",P5039="PASS"),1,0)</x:f>
        <x:v>0</x:v>
      </x:c>
      <x:c r="T5039" s="9" t="n">
        <x:v>1</x:v>
      </x:c>
      <x:c r="U5039" s="9" t="n">
        <x:v>7</x:v>
      </x:c>
      <x:c r="V5039" s="9" t="str">
        <x:v>MVP/SHACL_GENERATION_PIPELINE/experiments/LUNA_CONTEXTUAL_SINGLESHOT/RUN_01/runs/RUN-IMO-030-20260831T150513357209Z/artifacts/attempt_01/extracted_shape.ttl</x:v>
      </x:c>
    </x:row>
    <x:row r="5040" ht="22" customHeight="1">
      <x:c r="A5040" s="10" t="str">
        <x:v>SINGLESHOT</x:v>
      </x:c>
      <x:c r="B5040" s="10" t="str">
        <x:v>IMO-030</x:v>
      </x:c>
      <x:c r="C5040" s="10" t="str">
        <x:v>IMO-030-P02</x:v>
      </x:c>
      <x:c r="D5040" s="10" t="str">
        <x:v>RUN_01</x:v>
      </x:c>
      <x:c r="E5040" s="10" t="str">
        <x:v>ORIGINAL_LEDGER</x:v>
      </x:c>
      <x:c r="F5040" s="10" t="str">
        <x:v>PASS</x:v>
      </x:c>
      <x:c r="G5040" s="10" t="str">
        <x:v>PASS</x:v>
      </x:c>
      <x:c r="H5040" s="10" t="str">
        <x:v>EXECUTED</x:v>
      </x:c>
      <x:c r="I5040" s="10" t="str">
        <x:v>PARSED</x:v>
      </x:c>
      <x:c r="J5040" s="10" t="str">
        <x:v>SINGLESHOT_CAPTURED_DIAGNOSTIC_PASS</x:v>
      </x:c>
      <x:c r="K5040" s="10" t="str">
        <x:v>7ba925adba7088e7f2fc7dde8cbbca66c0dd47b6cab2a9bf17a6d1f746679237</x:v>
      </x:c>
      <x:c r="L5040" s="10" t="str">
        <x:v>historical_three</x:v>
      </x:c>
      <x:c r="M5040" s="10" t="n">
        <x:v>1</x:v>
      </x:c>
      <x:c r="N5040" s="10" t="n">
        <x:v>0</x:v>
      </x:c>
      <x:c r="O5040" s="10" t="n">
        <x:v>0</x:v>
      </x:c>
      <x:c r="P5040" s="9" t="str">
        <x:f>'CaseReview'!U668</x:f>
        <x:v>PASS</x:v>
      </x:c>
      <x:c r="Q5040" s="9" t="n">
        <x:f>IF(AND(T5040=1,G5040=P5040),1,0)</x:f>
        <x:v>1</x:v>
      </x:c>
      <x:c r="R5040" s="9" t="n">
        <x:f>IF(AND(T5040=1,G5040="PASS",P5040="FAIL"),1,0)</x:f>
        <x:v>0</x:v>
      </x:c>
      <x:c r="S5040" s="9" t="n">
        <x:f>IF(AND(T5040=1,G5040="FAIL",P5040="PASS"),1,0)</x:f>
        <x:v>0</x:v>
      </x:c>
      <x:c r="T5040" s="9" t="n">
        <x:v>1</x:v>
      </x:c>
      <x:c r="U5040" s="9" t="n">
        <x:v>7</x:v>
      </x:c>
      <x:c r="V5040" s="9" t="str">
        <x:v>MVP/SHACL_GENERATION_PIPELINE/experiments/LUNA_CONTEXTUAL_SINGLESHOT/RUN_01/runs/RUN-IMO-030-20260831T150513357209Z/artifacts/attempt_01/extracted_shape.ttl</x:v>
      </x:c>
    </x:row>
    <x:row r="5041" ht="22" customHeight="1">
      <x:c r="A5041" s="10" t="str">
        <x:v>SINGLESHOT</x:v>
      </x:c>
      <x:c r="B5041" s="10" t="str">
        <x:v>IMO-031</x:v>
      </x:c>
      <x:c r="C5041" s="10" t="str">
        <x:v>IMO-031-F01</x:v>
      </x:c>
      <x:c r="D5041" s="10" t="str">
        <x:v>RUN_01</x:v>
      </x:c>
      <x:c r="E5041" s="10" t="str">
        <x:v>ORIGINAL_LEDGER</x:v>
      </x:c>
      <x:c r="F5041" s="10" t="str">
        <x:v>FAIL</x:v>
      </x:c>
      <x:c r="G5041" s="10" t="str">
        <x:v>FAIL</x:v>
      </x:c>
      <x:c r="H5041" s="10" t="str">
        <x:v>EXECUTED</x:v>
      </x:c>
      <x:c r="I5041" s="10" t="str">
        <x:v>PARSED</x:v>
      </x:c>
      <x:c r="J5041" s="10" t="str">
        <x:v>SINGLESHOT_CAPTURED_DIAGNOSTIC_PASS</x:v>
      </x:c>
      <x:c r="K5041" s="10" t="str">
        <x:v>205b247769c8e990c29fd03178feebade4aa9229b951868d0318be5e77329aa7</x:v>
      </x:c>
      <x:c r="L5041" s="10" t="str">
        <x:v>historical_three</x:v>
      </x:c>
      <x:c r="M5041" s="10" t="n">
        <x:v>1</x:v>
      </x:c>
      <x:c r="N5041" s="10" t="n">
        <x:v>0</x:v>
      </x:c>
      <x:c r="O5041" s="10" t="n">
        <x:v>0</x:v>
      </x:c>
      <x:c r="P5041" s="9" t="str">
        <x:f>'CaseReview'!U669</x:f>
        <x:v>FAIL</x:v>
      </x:c>
      <x:c r="Q5041" s="9" t="n">
        <x:f>IF(AND(T5041=1,G5041=P5041),1,0)</x:f>
        <x:v>1</x:v>
      </x:c>
      <x:c r="R5041" s="9" t="n">
        <x:f>IF(AND(T5041=1,G5041="PASS",P5041="FAIL"),1,0)</x:f>
        <x:v>0</x:v>
      </x:c>
      <x:c r="S5041" s="9" t="n">
        <x:f>IF(AND(T5041=1,G5041="FAIL",P5041="PASS"),1,0)</x:f>
        <x:v>0</x:v>
      </x:c>
      <x:c r="T5041" s="9" t="n">
        <x:v>1</x:v>
      </x:c>
      <x:c r="U5041" s="9" t="n">
        <x:v>7</x:v>
      </x:c>
      <x:c r="V5041" s="9" t="str">
        <x:v>MVP/SHACL_GENERATION_PIPELINE/experiments/LUNA_CONTEXTUAL_SINGLESHOT/RUN_01/runs/RUN-IMO-031-20260831T150529112321Z/artifacts/attempt_01/extracted_shape.ttl</x:v>
      </x:c>
    </x:row>
    <x:row r="5042" ht="22" customHeight="1">
      <x:c r="A5042" s="10" t="str">
        <x:v>SINGLESHOT</x:v>
      </x:c>
      <x:c r="B5042" s="10" t="str">
        <x:v>IMO-031</x:v>
      </x:c>
      <x:c r="C5042" s="10" t="str">
        <x:v>IMO-031-F02</x:v>
      </x:c>
      <x:c r="D5042" s="10" t="str">
        <x:v>RUN_01</x:v>
      </x:c>
      <x:c r="E5042" s="10" t="str">
        <x:v>ORIGINAL_LEDGER</x:v>
      </x:c>
      <x:c r="F5042" s="10" t="str">
        <x:v>FAIL</x:v>
      </x:c>
      <x:c r="G5042" s="10" t="str">
        <x:v>FAIL</x:v>
      </x:c>
      <x:c r="H5042" s="10" t="str">
        <x:v>EXECUTED</x:v>
      </x:c>
      <x:c r="I5042" s="10" t="str">
        <x:v>PARSED</x:v>
      </x:c>
      <x:c r="J5042" s="10" t="str">
        <x:v>SINGLESHOT_CAPTURED_DIAGNOSTIC_PASS</x:v>
      </x:c>
      <x:c r="K5042" s="10" t="str">
        <x:v>205b247769c8e990c29fd03178feebade4aa9229b951868d0318be5e77329aa7</x:v>
      </x:c>
      <x:c r="L5042" s="10" t="str">
        <x:v>historical_three</x:v>
      </x:c>
      <x:c r="M5042" s="10" t="n">
        <x:v>1</x:v>
      </x:c>
      <x:c r="N5042" s="10" t="n">
        <x:v>0</x:v>
      </x:c>
      <x:c r="O5042" s="10" t="n">
        <x:v>0</x:v>
      </x:c>
      <x:c r="P5042" s="9" t="str">
        <x:f>'CaseReview'!U670</x:f>
        <x:v>FAIL</x:v>
      </x:c>
      <x:c r="Q5042" s="9" t="n">
        <x:f>IF(AND(T5042=1,G5042=P5042),1,0)</x:f>
        <x:v>1</x:v>
      </x:c>
      <x:c r="R5042" s="9" t="n">
        <x:f>IF(AND(T5042=1,G5042="PASS",P5042="FAIL"),1,0)</x:f>
        <x:v>0</x:v>
      </x:c>
      <x:c r="S5042" s="9" t="n">
        <x:f>IF(AND(T5042=1,G5042="FAIL",P5042="PASS"),1,0)</x:f>
        <x:v>0</x:v>
      </x:c>
      <x:c r="T5042" s="9" t="n">
        <x:v>1</x:v>
      </x:c>
      <x:c r="U5042" s="9" t="n">
        <x:v>7</x:v>
      </x:c>
      <x:c r="V5042" s="9" t="str">
        <x:v>MVP/SHACL_GENERATION_PIPELINE/experiments/LUNA_CONTEXTUAL_SINGLESHOT/RUN_01/runs/RUN-IMO-031-20260831T150529112321Z/artifacts/attempt_01/extracted_shape.ttl</x:v>
      </x:c>
    </x:row>
    <x:row r="5043" ht="22" customHeight="1">
      <x:c r="A5043" s="10" t="str">
        <x:v>SINGLESHOT</x:v>
      </x:c>
      <x:c r="B5043" s="10" t="str">
        <x:v>IMO-031</x:v>
      </x:c>
      <x:c r="C5043" s="10" t="str">
        <x:v>IMO-031-F03</x:v>
      </x:c>
      <x:c r="D5043" s="10" t="str">
        <x:v>RUN_01</x:v>
      </x:c>
      <x:c r="E5043" s="10" t="str">
        <x:v>ORIGINAL_LEDGER</x:v>
      </x:c>
      <x:c r="F5043" s="10" t="str">
        <x:v>FAIL</x:v>
      </x:c>
      <x:c r="G5043" s="10" t="str">
        <x:v>FAIL</x:v>
      </x:c>
      <x:c r="H5043" s="10" t="str">
        <x:v>EXECUTED</x:v>
      </x:c>
      <x:c r="I5043" s="10" t="str">
        <x:v>PARSED</x:v>
      </x:c>
      <x:c r="J5043" s="10" t="str">
        <x:v>SINGLESHOT_CAPTURED_DIAGNOSTIC_PASS</x:v>
      </x:c>
      <x:c r="K5043" s="10" t="str">
        <x:v>205b247769c8e990c29fd03178feebade4aa9229b951868d0318be5e77329aa7</x:v>
      </x:c>
      <x:c r="L5043" s="10" t="str">
        <x:v>historical_three</x:v>
      </x:c>
      <x:c r="M5043" s="10" t="n">
        <x:v>1</x:v>
      </x:c>
      <x:c r="N5043" s="10" t="n">
        <x:v>0</x:v>
      </x:c>
      <x:c r="O5043" s="10" t="n">
        <x:v>0</x:v>
      </x:c>
      <x:c r="P5043" s="9" t="str">
        <x:f>'CaseReview'!U671</x:f>
        <x:v>FAIL</x:v>
      </x:c>
      <x:c r="Q5043" s="9" t="n">
        <x:f>IF(AND(T5043=1,G5043=P5043),1,0)</x:f>
        <x:v>1</x:v>
      </x:c>
      <x:c r="R5043" s="9" t="n">
        <x:f>IF(AND(T5043=1,G5043="PASS",P5043="FAIL"),1,0)</x:f>
        <x:v>0</x:v>
      </x:c>
      <x:c r="S5043" s="9" t="n">
        <x:f>IF(AND(T5043=1,G5043="FAIL",P5043="PASS"),1,0)</x:f>
        <x:v>0</x:v>
      </x:c>
      <x:c r="T5043" s="9" t="n">
        <x:v>1</x:v>
      </x:c>
      <x:c r="U5043" s="9" t="n">
        <x:v>7</x:v>
      </x:c>
      <x:c r="V5043" s="9" t="str">
        <x:v>MVP/SHACL_GENERATION_PIPELINE/experiments/LUNA_CONTEXTUAL_SINGLESHOT/RUN_01/runs/RUN-IMO-031-20260831T150529112321Z/artifacts/attempt_01/extracted_shape.ttl</x:v>
      </x:c>
    </x:row>
    <x:row r="5044" ht="22" customHeight="1">
      <x:c r="A5044" s="10" t="str">
        <x:v>SINGLESHOT</x:v>
      </x:c>
      <x:c r="B5044" s="10" t="str">
        <x:v>IMO-031</x:v>
      </x:c>
      <x:c r="C5044" s="10" t="str">
        <x:v>IMO-031-F04</x:v>
      </x:c>
      <x:c r="D5044" s="10" t="str">
        <x:v>RUN_01</x:v>
      </x:c>
      <x:c r="E5044" s="10" t="str">
        <x:v>ORIGINAL_LEDGER</x:v>
      </x:c>
      <x:c r="F5044" s="10" t="str">
        <x:v>FAIL</x:v>
      </x:c>
      <x:c r="G5044" s="10" t="str">
        <x:v>FAIL</x:v>
      </x:c>
      <x:c r="H5044" s="10" t="str">
        <x:v>EXECUTED</x:v>
      </x:c>
      <x:c r="I5044" s="10" t="str">
        <x:v>PARSED</x:v>
      </x:c>
      <x:c r="J5044" s="10" t="str">
        <x:v>SINGLESHOT_CAPTURED_DIAGNOSTIC_PASS</x:v>
      </x:c>
      <x:c r="K5044" s="10" t="str">
        <x:v>205b247769c8e990c29fd03178feebade4aa9229b951868d0318be5e77329aa7</x:v>
      </x:c>
      <x:c r="L5044" s="10" t="str">
        <x:v>historical_three</x:v>
      </x:c>
      <x:c r="M5044" s="10" t="n">
        <x:v>1</x:v>
      </x:c>
      <x:c r="N5044" s="10" t="n">
        <x:v>0</x:v>
      </x:c>
      <x:c r="O5044" s="10" t="n">
        <x:v>0</x:v>
      </x:c>
      <x:c r="P5044" s="9" t="str">
        <x:f>'CaseReview'!U672</x:f>
        <x:v>FAIL</x:v>
      </x:c>
      <x:c r="Q5044" s="9" t="n">
        <x:f>IF(AND(T5044=1,G5044=P5044),1,0)</x:f>
        <x:v>1</x:v>
      </x:c>
      <x:c r="R5044" s="9" t="n">
        <x:f>IF(AND(T5044=1,G5044="PASS",P5044="FAIL"),1,0)</x:f>
        <x:v>0</x:v>
      </x:c>
      <x:c r="S5044" s="9" t="n">
        <x:f>IF(AND(T5044=1,G5044="FAIL",P5044="PASS"),1,0)</x:f>
        <x:v>0</x:v>
      </x:c>
      <x:c r="T5044" s="9" t="n">
        <x:v>1</x:v>
      </x:c>
      <x:c r="U5044" s="9" t="n">
        <x:v>7</x:v>
      </x:c>
      <x:c r="V5044" s="9" t="str">
        <x:v>MVP/SHACL_GENERATION_PIPELINE/experiments/LUNA_CONTEXTUAL_SINGLESHOT/RUN_01/runs/RUN-IMO-031-20260831T150529112321Z/artifacts/attempt_01/extracted_shape.ttl</x:v>
      </x:c>
    </x:row>
    <x:row r="5045" ht="22" customHeight="1">
      <x:c r="A5045" s="10" t="str">
        <x:v>SINGLESHOT</x:v>
      </x:c>
      <x:c r="B5045" s="10" t="str">
        <x:v>IMO-031</x:v>
      </x:c>
      <x:c r="C5045" s="10" t="str">
        <x:v>IMO-031-F05</x:v>
      </x:c>
      <x:c r="D5045" s="10" t="str">
        <x:v>RUN_01</x:v>
      </x:c>
      <x:c r="E5045" s="10" t="str">
        <x:v>ORIGINAL_LEDGER</x:v>
      </x:c>
      <x:c r="F5045" s="10" t="str">
        <x:v>FAIL</x:v>
      </x:c>
      <x:c r="G5045" s="10" t="str">
        <x:v>FAIL</x:v>
      </x:c>
      <x:c r="H5045" s="10" t="str">
        <x:v>EXECUTED</x:v>
      </x:c>
      <x:c r="I5045" s="10" t="str">
        <x:v>PARSED</x:v>
      </x:c>
      <x:c r="J5045" s="10" t="str">
        <x:v>SINGLESHOT_CAPTURED_DIAGNOSTIC_PASS</x:v>
      </x:c>
      <x:c r="K5045" s="10" t="str">
        <x:v>205b247769c8e990c29fd03178feebade4aa9229b951868d0318be5e77329aa7</x:v>
      </x:c>
      <x:c r="L5045" s="10" t="str">
        <x:v>historical_three</x:v>
      </x:c>
      <x:c r="M5045" s="10" t="n">
        <x:v>1</x:v>
      </x:c>
      <x:c r="N5045" s="10" t="n">
        <x:v>0</x:v>
      </x:c>
      <x:c r="O5045" s="10" t="n">
        <x:v>0</x:v>
      </x:c>
      <x:c r="P5045" s="9" t="str">
        <x:f>'CaseReview'!U673</x:f>
        <x:v>FAIL</x:v>
      </x:c>
      <x:c r="Q5045" s="9" t="n">
        <x:f>IF(AND(T5045=1,G5045=P5045),1,0)</x:f>
        <x:v>1</x:v>
      </x:c>
      <x:c r="R5045" s="9" t="n">
        <x:f>IF(AND(T5045=1,G5045="PASS",P5045="FAIL"),1,0)</x:f>
        <x:v>0</x:v>
      </x:c>
      <x:c r="S5045" s="9" t="n">
        <x:f>IF(AND(T5045=1,G5045="FAIL",P5045="PASS"),1,0)</x:f>
        <x:v>0</x:v>
      </x:c>
      <x:c r="T5045" s="9" t="n">
        <x:v>1</x:v>
      </x:c>
      <x:c r="U5045" s="9" t="n">
        <x:v>7</x:v>
      </x:c>
      <x:c r="V5045" s="9" t="str">
        <x:v>MVP/SHACL_GENERATION_PIPELINE/experiments/LUNA_CONTEXTUAL_SINGLESHOT/RUN_01/runs/RUN-IMO-031-20260831T150529112321Z/artifacts/attempt_01/extracted_shape.ttl</x:v>
      </x:c>
    </x:row>
    <x:row r="5046" ht="22" customHeight="1">
      <x:c r="A5046" s="10" t="str">
        <x:v>SINGLESHOT</x:v>
      </x:c>
      <x:c r="B5046" s="10" t="str">
        <x:v>IMO-031</x:v>
      </x:c>
      <x:c r="C5046" s="10" t="str">
        <x:v>IMO-031-P01</x:v>
      </x:c>
      <x:c r="D5046" s="10" t="str">
        <x:v>RUN_01</x:v>
      </x:c>
      <x:c r="E5046" s="10" t="str">
        <x:v>ORIGINAL_LEDGER</x:v>
      </x:c>
      <x:c r="F5046" s="10" t="str">
        <x:v>PASS</x:v>
      </x:c>
      <x:c r="G5046" s="10" t="str">
        <x:v>FAIL</x:v>
      </x:c>
      <x:c r="H5046" s="10" t="str">
        <x:v>EXECUTED</x:v>
      </x:c>
      <x:c r="I5046" s="10" t="str">
        <x:v>PARSED</x:v>
      </x:c>
      <x:c r="J5046" s="10" t="str">
        <x:v>SINGLESHOT_CAPTURED_DIAGNOSTIC_PASS</x:v>
      </x:c>
      <x:c r="K5046" s="10" t="str">
        <x:v>205b247769c8e990c29fd03178feebade4aa9229b951868d0318be5e77329aa7</x:v>
      </x:c>
      <x:c r="L5046" s="10" t="str">
        <x:v>historical_three</x:v>
      </x:c>
      <x:c r="M5046" s="10" t="n">
        <x:v>0</x:v>
      </x:c>
      <x:c r="N5046" s="10" t="n">
        <x:v>0</x:v>
      </x:c>
      <x:c r="O5046" s="10" t="n">
        <x:v>1</x:v>
      </x:c>
      <x:c r="P5046" s="9" t="str">
        <x:f>'CaseReview'!U674</x:f>
        <x:v>PASS</x:v>
      </x:c>
      <x:c r="Q5046" s="9" t="n">
        <x:f>IF(AND(T5046=1,G5046=P5046),1,0)</x:f>
        <x:v>0</x:v>
      </x:c>
      <x:c r="R5046" s="9" t="n">
        <x:f>IF(AND(T5046=1,G5046="PASS",P5046="FAIL"),1,0)</x:f>
        <x:v>0</x:v>
      </x:c>
      <x:c r="S5046" s="9" t="n">
        <x:f>IF(AND(T5046=1,G5046="FAIL",P5046="PASS"),1,0)</x:f>
        <x:v>1</x:v>
      </x:c>
      <x:c r="T5046" s="9" t="n">
        <x:v>1</x:v>
      </x:c>
      <x:c r="U5046" s="9" t="n">
        <x:v>7</x:v>
      </x:c>
      <x:c r="V5046" s="9" t="str">
        <x:v>MVP/SHACL_GENERATION_PIPELINE/experiments/LUNA_CONTEXTUAL_SINGLESHOT/RUN_01/runs/RUN-IMO-031-20260831T150529112321Z/artifacts/attempt_01/extracted_shape.ttl</x:v>
      </x:c>
    </x:row>
    <x:row r="5047" ht="22" customHeight="1">
      <x:c r="A5047" s="10" t="str">
        <x:v>SINGLESHOT</x:v>
      </x:c>
      <x:c r="B5047" s="10" t="str">
        <x:v>IMO-031</x:v>
      </x:c>
      <x:c r="C5047" s="10" t="str">
        <x:v>IMO-031-P02</x:v>
      </x:c>
      <x:c r="D5047" s="10" t="str">
        <x:v>RUN_01</x:v>
      </x:c>
      <x:c r="E5047" s="10" t="str">
        <x:v>ORIGINAL_LEDGER</x:v>
      </x:c>
      <x:c r="F5047" s="10" t="str">
        <x:v>PASS</x:v>
      </x:c>
      <x:c r="G5047" s="10" t="str">
        <x:v>FAIL</x:v>
      </x:c>
      <x:c r="H5047" s="10" t="str">
        <x:v>EXECUTED</x:v>
      </x:c>
      <x:c r="I5047" s="10" t="str">
        <x:v>PARSED</x:v>
      </x:c>
      <x:c r="J5047" s="10" t="str">
        <x:v>SINGLESHOT_CAPTURED_DIAGNOSTIC_PASS</x:v>
      </x:c>
      <x:c r="K5047" s="10" t="str">
        <x:v>205b247769c8e990c29fd03178feebade4aa9229b951868d0318be5e77329aa7</x:v>
      </x:c>
      <x:c r="L5047" s="10" t="str">
        <x:v>historical_three</x:v>
      </x:c>
      <x:c r="M5047" s="10" t="n">
        <x:v>0</x:v>
      </x:c>
      <x:c r="N5047" s="10" t="n">
        <x:v>0</x:v>
      </x:c>
      <x:c r="O5047" s="10" t="n">
        <x:v>1</x:v>
      </x:c>
      <x:c r="P5047" s="9" t="str">
        <x:f>'CaseReview'!U675</x:f>
        <x:v>PASS</x:v>
      </x:c>
      <x:c r="Q5047" s="9" t="n">
        <x:f>IF(AND(T5047=1,G5047=P5047),1,0)</x:f>
        <x:v>0</x:v>
      </x:c>
      <x:c r="R5047" s="9" t="n">
        <x:f>IF(AND(T5047=1,G5047="PASS",P5047="FAIL"),1,0)</x:f>
        <x:v>0</x:v>
      </x:c>
      <x:c r="S5047" s="9" t="n">
        <x:f>IF(AND(T5047=1,G5047="FAIL",P5047="PASS"),1,0)</x:f>
        <x:v>1</x:v>
      </x:c>
      <x:c r="T5047" s="9" t="n">
        <x:v>1</x:v>
      </x:c>
      <x:c r="U5047" s="9" t="n">
        <x:v>7</x:v>
      </x:c>
      <x:c r="V5047" s="9" t="str">
        <x:v>MVP/SHACL_GENERATION_PIPELINE/experiments/LUNA_CONTEXTUAL_SINGLESHOT/RUN_01/runs/RUN-IMO-031-20260831T150529112321Z/artifacts/attempt_01/extracted_shape.ttl</x:v>
      </x:c>
    </x:row>
    <x:row r="5048" ht="22" customHeight="1">
      <x:c r="A5048" s="10" t="str">
        <x:v>SINGLESHOT</x:v>
      </x:c>
      <x:c r="B5048" s="10" t="str">
        <x:v>IMO-032</x:v>
      </x:c>
      <x:c r="C5048" s="10" t="str">
        <x:v>IMO-032-F01</x:v>
      </x:c>
      <x:c r="D5048" s="10" t="str">
        <x:v>RUN_01</x:v>
      </x:c>
      <x:c r="E5048" s="10" t="str">
        <x:v>ORIGINAL_LEDGER</x:v>
      </x:c>
      <x:c r="F5048" s="10" t="str">
        <x:v>FAIL</x:v>
      </x:c>
      <x:c r="G5048" s="10" t="str">
        <x:v>FAIL</x:v>
      </x:c>
      <x:c r="H5048" s="10" t="str">
        <x:v>EXECUTED</x:v>
      </x:c>
      <x:c r="I5048" s="10" t="str">
        <x:v>PARSED</x:v>
      </x:c>
      <x:c r="J5048" s="10" t="str">
        <x:v>SINGLESHOT_CAPTURED_DIAGNOSTIC_PASS</x:v>
      </x:c>
      <x:c r="K5048" s="10" t="str">
        <x:v>40056a837359696d9ebca97fe4590412bde82dee896d6bcfaa0aea38cc12427a</x:v>
      </x:c>
      <x:c r="L5048" s="10" t="str">
        <x:v>historical_three</x:v>
      </x:c>
      <x:c r="M5048" s="10" t="n">
        <x:v>1</x:v>
      </x:c>
      <x:c r="N5048" s="10" t="n">
        <x:v>0</x:v>
      </x:c>
      <x:c r="O5048" s="10" t="n">
        <x:v>0</x:v>
      </x:c>
      <x:c r="P5048" s="9" t="str">
        <x:f>'CaseReview'!U676</x:f>
        <x:v>FAIL</x:v>
      </x:c>
      <x:c r="Q5048" s="9" t="n">
        <x:f>IF(AND(T5048=1,G5048=P5048),1,0)</x:f>
        <x:v>1</x:v>
      </x:c>
      <x:c r="R5048" s="9" t="n">
        <x:f>IF(AND(T5048=1,G5048="PASS",P5048="FAIL"),1,0)</x:f>
        <x:v>0</x:v>
      </x:c>
      <x:c r="S5048" s="9" t="n">
        <x:f>IF(AND(T5048=1,G5048="FAIL",P5048="PASS"),1,0)</x:f>
        <x:v>0</x:v>
      </x:c>
      <x:c r="T5048" s="9" t="n">
        <x:v>1</x:v>
      </x:c>
      <x:c r="U5048" s="9" t="n">
        <x:v>9</x:v>
      </x:c>
      <x:c r="V5048" s="9" t="str">
        <x:v>MVP/SHACL_GENERATION_PIPELINE/experiments/LUNA_CONTEXTUAL_SINGLESHOT/RUN_01/runs/RUN-IMO-032-20260831T150557261715Z/artifacts/attempt_01/extracted_shape.ttl</x:v>
      </x:c>
    </x:row>
    <x:row r="5049" ht="22" customHeight="1">
      <x:c r="A5049" s="10" t="str">
        <x:v>SINGLESHOT</x:v>
      </x:c>
      <x:c r="B5049" s="10" t="str">
        <x:v>IMO-032</x:v>
      </x:c>
      <x:c r="C5049" s="10" t="str">
        <x:v>IMO-032-F02</x:v>
      </x:c>
      <x:c r="D5049" s="10" t="str">
        <x:v>RUN_01</x:v>
      </x:c>
      <x:c r="E5049" s="10" t="str">
        <x:v>ORIGINAL_LEDGER</x:v>
      </x:c>
      <x:c r="F5049" s="10" t="str">
        <x:v>FAIL</x:v>
      </x:c>
      <x:c r="G5049" s="10" t="str">
        <x:v>FAIL</x:v>
      </x:c>
      <x:c r="H5049" s="10" t="str">
        <x:v>EXECUTED</x:v>
      </x:c>
      <x:c r="I5049" s="10" t="str">
        <x:v>PARSED</x:v>
      </x:c>
      <x:c r="J5049" s="10" t="str">
        <x:v>SINGLESHOT_CAPTURED_DIAGNOSTIC_PASS</x:v>
      </x:c>
      <x:c r="K5049" s="10" t="str">
        <x:v>40056a837359696d9ebca97fe4590412bde82dee896d6bcfaa0aea38cc12427a</x:v>
      </x:c>
      <x:c r="L5049" s="10" t="str">
        <x:v>historical_three</x:v>
      </x:c>
      <x:c r="M5049" s="10" t="n">
        <x:v>1</x:v>
      </x:c>
      <x:c r="N5049" s="10" t="n">
        <x:v>0</x:v>
      </x:c>
      <x:c r="O5049" s="10" t="n">
        <x:v>0</x:v>
      </x:c>
      <x:c r="P5049" s="9" t="str">
        <x:f>'CaseReview'!U677</x:f>
        <x:v>FAIL</x:v>
      </x:c>
      <x:c r="Q5049" s="9" t="n">
        <x:f>IF(AND(T5049=1,G5049=P5049),1,0)</x:f>
        <x:v>1</x:v>
      </x:c>
      <x:c r="R5049" s="9" t="n">
        <x:f>IF(AND(T5049=1,G5049="PASS",P5049="FAIL"),1,0)</x:f>
        <x:v>0</x:v>
      </x:c>
      <x:c r="S5049" s="9" t="n">
        <x:f>IF(AND(T5049=1,G5049="FAIL",P5049="PASS"),1,0)</x:f>
        <x:v>0</x:v>
      </x:c>
      <x:c r="T5049" s="9" t="n">
        <x:v>1</x:v>
      </x:c>
      <x:c r="U5049" s="9" t="n">
        <x:v>9</x:v>
      </x:c>
      <x:c r="V5049" s="9" t="str">
        <x:v>MVP/SHACL_GENERATION_PIPELINE/experiments/LUNA_CONTEXTUAL_SINGLESHOT/RUN_01/runs/RUN-IMO-032-20260831T150557261715Z/artifacts/attempt_01/extracted_shape.ttl</x:v>
      </x:c>
    </x:row>
    <x:row r="5050" ht="22" customHeight="1">
      <x:c r="A5050" s="10" t="str">
        <x:v>SINGLESHOT</x:v>
      </x:c>
      <x:c r="B5050" s="10" t="str">
        <x:v>IMO-032</x:v>
      </x:c>
      <x:c r="C5050" s="10" t="str">
        <x:v>IMO-032-F03</x:v>
      </x:c>
      <x:c r="D5050" s="10" t="str">
        <x:v>RUN_01</x:v>
      </x:c>
      <x:c r="E5050" s="10" t="str">
        <x:v>ORIGINAL_LEDGER</x:v>
      </x:c>
      <x:c r="F5050" s="10" t="str">
        <x:v>FAIL</x:v>
      </x:c>
      <x:c r="G5050" s="10" t="str">
        <x:v>FAIL</x:v>
      </x:c>
      <x:c r="H5050" s="10" t="str">
        <x:v>EXECUTED</x:v>
      </x:c>
      <x:c r="I5050" s="10" t="str">
        <x:v>PARSED</x:v>
      </x:c>
      <x:c r="J5050" s="10" t="str">
        <x:v>SINGLESHOT_CAPTURED_DIAGNOSTIC_PASS</x:v>
      </x:c>
      <x:c r="K5050" s="10" t="str">
        <x:v>40056a837359696d9ebca97fe4590412bde82dee896d6bcfaa0aea38cc12427a</x:v>
      </x:c>
      <x:c r="L5050" s="10" t="str">
        <x:v>historical_three</x:v>
      </x:c>
      <x:c r="M5050" s="10" t="n">
        <x:v>1</x:v>
      </x:c>
      <x:c r="N5050" s="10" t="n">
        <x:v>0</x:v>
      </x:c>
      <x:c r="O5050" s="10" t="n">
        <x:v>0</x:v>
      </x:c>
      <x:c r="P5050" s="9" t="str">
        <x:f>'CaseReview'!U678</x:f>
        <x:v>FAIL</x:v>
      </x:c>
      <x:c r="Q5050" s="9" t="n">
        <x:f>IF(AND(T5050=1,G5050=P5050),1,0)</x:f>
        <x:v>1</x:v>
      </x:c>
      <x:c r="R5050" s="9" t="n">
        <x:f>IF(AND(T5050=1,G5050="PASS",P5050="FAIL"),1,0)</x:f>
        <x:v>0</x:v>
      </x:c>
      <x:c r="S5050" s="9" t="n">
        <x:f>IF(AND(T5050=1,G5050="FAIL",P5050="PASS"),1,0)</x:f>
        <x:v>0</x:v>
      </x:c>
      <x:c r="T5050" s="9" t="n">
        <x:v>1</x:v>
      </x:c>
      <x:c r="U5050" s="9" t="n">
        <x:v>9</x:v>
      </x:c>
      <x:c r="V5050" s="9" t="str">
        <x:v>MVP/SHACL_GENERATION_PIPELINE/experiments/LUNA_CONTEXTUAL_SINGLESHOT/RUN_01/runs/RUN-IMO-032-20260831T150557261715Z/artifacts/attempt_01/extracted_shape.ttl</x:v>
      </x:c>
    </x:row>
    <x:row r="5051" ht="22" customHeight="1">
      <x:c r="A5051" s="10" t="str">
        <x:v>SINGLESHOT</x:v>
      </x:c>
      <x:c r="B5051" s="10" t="str">
        <x:v>IMO-032</x:v>
      </x:c>
      <x:c r="C5051" s="10" t="str">
        <x:v>IMO-032-F04</x:v>
      </x:c>
      <x:c r="D5051" s="10" t="str">
        <x:v>RUN_01</x:v>
      </x:c>
      <x:c r="E5051" s="10" t="str">
        <x:v>ORIGINAL_LEDGER</x:v>
      </x:c>
      <x:c r="F5051" s="10" t="str">
        <x:v>FAIL</x:v>
      </x:c>
      <x:c r="G5051" s="10" t="str">
        <x:v>FAIL</x:v>
      </x:c>
      <x:c r="H5051" s="10" t="str">
        <x:v>EXECUTED</x:v>
      </x:c>
      <x:c r="I5051" s="10" t="str">
        <x:v>PARSED</x:v>
      </x:c>
      <x:c r="J5051" s="10" t="str">
        <x:v>SINGLESHOT_CAPTURED_DIAGNOSTIC_PASS</x:v>
      </x:c>
      <x:c r="K5051" s="10" t="str">
        <x:v>40056a837359696d9ebca97fe4590412bde82dee896d6bcfaa0aea38cc12427a</x:v>
      </x:c>
      <x:c r="L5051" s="10" t="str">
        <x:v>historical_three</x:v>
      </x:c>
      <x:c r="M5051" s="10" t="n">
        <x:v>1</x:v>
      </x:c>
      <x:c r="N5051" s="10" t="n">
        <x:v>0</x:v>
      </x:c>
      <x:c r="O5051" s="10" t="n">
        <x:v>0</x:v>
      </x:c>
      <x:c r="P5051" s="9" t="str">
        <x:f>'CaseReview'!U679</x:f>
        <x:v>FAIL</x:v>
      </x:c>
      <x:c r="Q5051" s="9" t="n">
        <x:f>IF(AND(T5051=1,G5051=P5051),1,0)</x:f>
        <x:v>1</x:v>
      </x:c>
      <x:c r="R5051" s="9" t="n">
        <x:f>IF(AND(T5051=1,G5051="PASS",P5051="FAIL"),1,0)</x:f>
        <x:v>0</x:v>
      </x:c>
      <x:c r="S5051" s="9" t="n">
        <x:f>IF(AND(T5051=1,G5051="FAIL",P5051="PASS"),1,0)</x:f>
        <x:v>0</x:v>
      </x:c>
      <x:c r="T5051" s="9" t="n">
        <x:v>1</x:v>
      </x:c>
      <x:c r="U5051" s="9" t="n">
        <x:v>9</x:v>
      </x:c>
      <x:c r="V5051" s="9" t="str">
        <x:v>MVP/SHACL_GENERATION_PIPELINE/experiments/LUNA_CONTEXTUAL_SINGLESHOT/RUN_01/runs/RUN-IMO-032-20260831T150557261715Z/artifacts/attempt_01/extracted_shape.ttl</x:v>
      </x:c>
    </x:row>
    <x:row r="5052" ht="22" customHeight="1">
      <x:c r="A5052" s="10" t="str">
        <x:v>SINGLESHOT</x:v>
      </x:c>
      <x:c r="B5052" s="10" t="str">
        <x:v>IMO-032</x:v>
      </x:c>
      <x:c r="C5052" s="10" t="str">
        <x:v>IMO-032-F05</x:v>
      </x:c>
      <x:c r="D5052" s="10" t="str">
        <x:v>RUN_01</x:v>
      </x:c>
      <x:c r="E5052" s="10" t="str">
        <x:v>ORIGINAL_LEDGER</x:v>
      </x:c>
      <x:c r="F5052" s="10" t="str">
        <x:v>FAIL</x:v>
      </x:c>
      <x:c r="G5052" s="10" t="str">
        <x:v>FAIL</x:v>
      </x:c>
      <x:c r="H5052" s="10" t="str">
        <x:v>EXECUTED</x:v>
      </x:c>
      <x:c r="I5052" s="10" t="str">
        <x:v>PARSED</x:v>
      </x:c>
      <x:c r="J5052" s="10" t="str">
        <x:v>SINGLESHOT_CAPTURED_DIAGNOSTIC_PASS</x:v>
      </x:c>
      <x:c r="K5052" s="10" t="str">
        <x:v>40056a837359696d9ebca97fe4590412bde82dee896d6bcfaa0aea38cc12427a</x:v>
      </x:c>
      <x:c r="L5052" s="10" t="str">
        <x:v>historical_three</x:v>
      </x:c>
      <x:c r="M5052" s="10" t="n">
        <x:v>1</x:v>
      </x:c>
      <x:c r="N5052" s="10" t="n">
        <x:v>0</x:v>
      </x:c>
      <x:c r="O5052" s="10" t="n">
        <x:v>0</x:v>
      </x:c>
      <x:c r="P5052" s="9" t="str">
        <x:f>'CaseReview'!U680</x:f>
        <x:v>FAIL</x:v>
      </x:c>
      <x:c r="Q5052" s="9" t="n">
        <x:f>IF(AND(T5052=1,G5052=P5052),1,0)</x:f>
        <x:v>1</x:v>
      </x:c>
      <x:c r="R5052" s="9" t="n">
        <x:f>IF(AND(T5052=1,G5052="PASS",P5052="FAIL"),1,0)</x:f>
        <x:v>0</x:v>
      </x:c>
      <x:c r="S5052" s="9" t="n">
        <x:f>IF(AND(T5052=1,G5052="FAIL",P5052="PASS"),1,0)</x:f>
        <x:v>0</x:v>
      </x:c>
      <x:c r="T5052" s="9" t="n">
        <x:v>1</x:v>
      </x:c>
      <x:c r="U5052" s="9" t="n">
        <x:v>9</x:v>
      </x:c>
      <x:c r="V5052" s="9" t="str">
        <x:v>MVP/SHACL_GENERATION_PIPELINE/experiments/LUNA_CONTEXTUAL_SINGLESHOT/RUN_01/runs/RUN-IMO-032-20260831T150557261715Z/artifacts/attempt_01/extracted_shape.ttl</x:v>
      </x:c>
    </x:row>
    <x:row r="5053" ht="22" customHeight="1">
      <x:c r="A5053" s="10" t="str">
        <x:v>SINGLESHOT</x:v>
      </x:c>
      <x:c r="B5053" s="10" t="str">
        <x:v>IMO-032</x:v>
      </x:c>
      <x:c r="C5053" s="10" t="str">
        <x:v>IMO-032-P01</x:v>
      </x:c>
      <x:c r="D5053" s="10" t="str">
        <x:v>RUN_01</x:v>
      </x:c>
      <x:c r="E5053" s="10" t="str">
        <x:v>ORIGINAL_LEDGER</x:v>
      </x:c>
      <x:c r="F5053" s="10" t="str">
        <x:v>PASS</x:v>
      </x:c>
      <x:c r="G5053" s="10" t="str">
        <x:v>FAIL</x:v>
      </x:c>
      <x:c r="H5053" s="10" t="str">
        <x:v>EXECUTED</x:v>
      </x:c>
      <x:c r="I5053" s="10" t="str">
        <x:v>PARSED</x:v>
      </x:c>
      <x:c r="J5053" s="10" t="str">
        <x:v>SINGLESHOT_CAPTURED_DIAGNOSTIC_PASS</x:v>
      </x:c>
      <x:c r="K5053" s="10" t="str">
        <x:v>40056a837359696d9ebca97fe4590412bde82dee896d6bcfaa0aea38cc12427a</x:v>
      </x:c>
      <x:c r="L5053" s="10" t="str">
        <x:v>historical_three</x:v>
      </x:c>
      <x:c r="M5053" s="10" t="n">
        <x:v>0</x:v>
      </x:c>
      <x:c r="N5053" s="10" t="n">
        <x:v>0</x:v>
      </x:c>
      <x:c r="O5053" s="10" t="n">
        <x:v>1</x:v>
      </x:c>
      <x:c r="P5053" s="9" t="str">
        <x:f>'CaseReview'!U681</x:f>
        <x:v>PASS</x:v>
      </x:c>
      <x:c r="Q5053" s="9" t="n">
        <x:f>IF(AND(T5053=1,G5053=P5053),1,0)</x:f>
        <x:v>0</x:v>
      </x:c>
      <x:c r="R5053" s="9" t="n">
        <x:f>IF(AND(T5053=1,G5053="PASS",P5053="FAIL"),1,0)</x:f>
        <x:v>0</x:v>
      </x:c>
      <x:c r="S5053" s="9" t="n">
        <x:f>IF(AND(T5053=1,G5053="FAIL",P5053="PASS"),1,0)</x:f>
        <x:v>1</x:v>
      </x:c>
      <x:c r="T5053" s="9" t="n">
        <x:v>1</x:v>
      </x:c>
      <x:c r="U5053" s="9" t="n">
        <x:v>9</x:v>
      </x:c>
      <x:c r="V5053" s="9" t="str">
        <x:v>MVP/SHACL_GENERATION_PIPELINE/experiments/LUNA_CONTEXTUAL_SINGLESHOT/RUN_01/runs/RUN-IMO-032-20260831T150557261715Z/artifacts/attempt_01/extracted_shape.ttl</x:v>
      </x:c>
    </x:row>
    <x:row r="5054" ht="22" customHeight="1">
      <x:c r="A5054" s="10" t="str">
        <x:v>SINGLESHOT</x:v>
      </x:c>
      <x:c r="B5054" s="10" t="str">
        <x:v>IMO-032</x:v>
      </x:c>
      <x:c r="C5054" s="10" t="str">
        <x:v>IMO-032-P02</x:v>
      </x:c>
      <x:c r="D5054" s="10" t="str">
        <x:v>RUN_01</x:v>
      </x:c>
      <x:c r="E5054" s="10" t="str">
        <x:v>ORIGINAL_LEDGER</x:v>
      </x:c>
      <x:c r="F5054" s="10" t="str">
        <x:v>PASS</x:v>
      </x:c>
      <x:c r="G5054" s="10" t="str">
        <x:v>FAIL</x:v>
      </x:c>
      <x:c r="H5054" s="10" t="str">
        <x:v>EXECUTED</x:v>
      </x:c>
      <x:c r="I5054" s="10" t="str">
        <x:v>PARSED</x:v>
      </x:c>
      <x:c r="J5054" s="10" t="str">
        <x:v>SINGLESHOT_CAPTURED_DIAGNOSTIC_PASS</x:v>
      </x:c>
      <x:c r="K5054" s="10" t="str">
        <x:v>40056a837359696d9ebca97fe4590412bde82dee896d6bcfaa0aea38cc12427a</x:v>
      </x:c>
      <x:c r="L5054" s="10" t="str">
        <x:v>historical_three</x:v>
      </x:c>
      <x:c r="M5054" s="10" t="n">
        <x:v>0</x:v>
      </x:c>
      <x:c r="N5054" s="10" t="n">
        <x:v>0</x:v>
      </x:c>
      <x:c r="O5054" s="10" t="n">
        <x:v>1</x:v>
      </x:c>
      <x:c r="P5054" s="9" t="str">
        <x:f>'CaseReview'!U682</x:f>
        <x:v>PASS</x:v>
      </x:c>
      <x:c r="Q5054" s="9" t="n">
        <x:f>IF(AND(T5054=1,G5054=P5054),1,0)</x:f>
        <x:v>0</x:v>
      </x:c>
      <x:c r="R5054" s="9" t="n">
        <x:f>IF(AND(T5054=1,G5054="PASS",P5054="FAIL"),1,0)</x:f>
        <x:v>0</x:v>
      </x:c>
      <x:c r="S5054" s="9" t="n">
        <x:f>IF(AND(T5054=1,G5054="FAIL",P5054="PASS"),1,0)</x:f>
        <x:v>1</x:v>
      </x:c>
      <x:c r="T5054" s="9" t="n">
        <x:v>1</x:v>
      </x:c>
      <x:c r="U5054" s="9" t="n">
        <x:v>9</x:v>
      </x:c>
      <x:c r="V5054" s="9" t="str">
        <x:v>MVP/SHACL_GENERATION_PIPELINE/experiments/LUNA_CONTEXTUAL_SINGLESHOT/RUN_01/runs/RUN-IMO-032-20260831T150557261715Z/artifacts/attempt_01/extracted_shape.ttl</x:v>
      </x:c>
    </x:row>
    <x:row r="5055" ht="22" customHeight="1">
      <x:c r="A5055" s="10" t="str">
        <x:v>SINGLESHOT</x:v>
      </x:c>
      <x:c r="B5055" s="10" t="str">
        <x:v>IMO-032</x:v>
      </x:c>
      <x:c r="C5055" s="10" t="str">
        <x:v>IMO-032-P03</x:v>
      </x:c>
      <x:c r="D5055" s="10" t="str">
        <x:v>RUN_01</x:v>
      </x:c>
      <x:c r="E5055" s="10" t="str">
        <x:v>ORIGINAL_LEDGER</x:v>
      </x:c>
      <x:c r="F5055" s="10" t="str">
        <x:v>PASS</x:v>
      </x:c>
      <x:c r="G5055" s="10" t="str">
        <x:v>FAIL</x:v>
      </x:c>
      <x:c r="H5055" s="10" t="str">
        <x:v>EXECUTED</x:v>
      </x:c>
      <x:c r="I5055" s="10" t="str">
        <x:v>PARSED</x:v>
      </x:c>
      <x:c r="J5055" s="10" t="str">
        <x:v>SINGLESHOT_CAPTURED_DIAGNOSTIC_PASS</x:v>
      </x:c>
      <x:c r="K5055" s="10" t="str">
        <x:v>40056a837359696d9ebca97fe4590412bde82dee896d6bcfaa0aea38cc12427a</x:v>
      </x:c>
      <x:c r="L5055" s="10" t="str">
        <x:v>historical_three</x:v>
      </x:c>
      <x:c r="M5055" s="10" t="n">
        <x:v>0</x:v>
      </x:c>
      <x:c r="N5055" s="10" t="n">
        <x:v>0</x:v>
      </x:c>
      <x:c r="O5055" s="10" t="n">
        <x:v>1</x:v>
      </x:c>
      <x:c r="P5055" s="9" t="str">
        <x:f>'CaseReview'!U683</x:f>
        <x:v>PASS</x:v>
      </x:c>
      <x:c r="Q5055" s="9" t="n">
        <x:f>IF(AND(T5055=1,G5055=P5055),1,0)</x:f>
        <x:v>0</x:v>
      </x:c>
      <x:c r="R5055" s="9" t="n">
        <x:f>IF(AND(T5055=1,G5055="PASS",P5055="FAIL"),1,0)</x:f>
        <x:v>0</x:v>
      </x:c>
      <x:c r="S5055" s="9" t="n">
        <x:f>IF(AND(T5055=1,G5055="FAIL",P5055="PASS"),1,0)</x:f>
        <x:v>1</x:v>
      </x:c>
      <x:c r="T5055" s="9" t="n">
        <x:v>1</x:v>
      </x:c>
      <x:c r="U5055" s="9" t="n">
        <x:v>9</x:v>
      </x:c>
      <x:c r="V5055" s="9" t="str">
        <x:v>MVP/SHACL_GENERATION_PIPELINE/experiments/LUNA_CONTEXTUAL_SINGLESHOT/RUN_01/runs/RUN-IMO-032-20260831T150557261715Z/artifacts/attempt_01/extracted_shape.ttl</x:v>
      </x:c>
    </x:row>
    <x:row r="5056" ht="22" customHeight="1">
      <x:c r="A5056" s="10" t="str">
        <x:v>SINGLESHOT</x:v>
      </x:c>
      <x:c r="B5056" s="10" t="str">
        <x:v>IMO-032</x:v>
      </x:c>
      <x:c r="C5056" s="10" t="str">
        <x:v>IMO-032-P04</x:v>
      </x:c>
      <x:c r="D5056" s="10" t="str">
        <x:v>RUN_01</x:v>
      </x:c>
      <x:c r="E5056" s="10" t="str">
        <x:v>ORIGINAL_LEDGER</x:v>
      </x:c>
      <x:c r="F5056" s="10" t="str">
        <x:v>PASS</x:v>
      </x:c>
      <x:c r="G5056" s="10" t="str">
        <x:v>PASS</x:v>
      </x:c>
      <x:c r="H5056" s="10" t="str">
        <x:v>EXECUTED</x:v>
      </x:c>
      <x:c r="I5056" s="10" t="str">
        <x:v>PARSED</x:v>
      </x:c>
      <x:c r="J5056" s="10" t="str">
        <x:v>SINGLESHOT_CAPTURED_DIAGNOSTIC_PASS</x:v>
      </x:c>
      <x:c r="K5056" s="10" t="str">
        <x:v>40056a837359696d9ebca97fe4590412bde82dee896d6bcfaa0aea38cc12427a</x:v>
      </x:c>
      <x:c r="L5056" s="10" t="str">
        <x:v>historical_three</x:v>
      </x:c>
      <x:c r="M5056" s="10" t="n">
        <x:v>1</x:v>
      </x:c>
      <x:c r="N5056" s="10" t="n">
        <x:v>0</x:v>
      </x:c>
      <x:c r="O5056" s="10" t="n">
        <x:v>0</x:v>
      </x:c>
      <x:c r="P5056" s="9" t="str">
        <x:f>'CaseReview'!U684</x:f>
        <x:v>PASS</x:v>
      </x:c>
      <x:c r="Q5056" s="9" t="n">
        <x:f>IF(AND(T5056=1,G5056=P5056),1,0)</x:f>
        <x:v>1</x:v>
      </x:c>
      <x:c r="R5056" s="9" t="n">
        <x:f>IF(AND(T5056=1,G5056="PASS",P5056="FAIL"),1,0)</x:f>
        <x:v>0</x:v>
      </x:c>
      <x:c r="S5056" s="9" t="n">
        <x:f>IF(AND(T5056=1,G5056="FAIL",P5056="PASS"),1,0)</x:f>
        <x:v>0</x:v>
      </x:c>
      <x:c r="T5056" s="9" t="n">
        <x:v>1</x:v>
      </x:c>
      <x:c r="U5056" s="9" t="n">
        <x:v>9</x:v>
      </x:c>
      <x:c r="V5056" s="9" t="str">
        <x:v>MVP/SHACL_GENERATION_PIPELINE/experiments/LUNA_CONTEXTUAL_SINGLESHOT/RUN_01/runs/RUN-IMO-032-20260831T150557261715Z/artifacts/attempt_01/extracted_shape.ttl</x:v>
      </x:c>
    </x:row>
    <x:row r="5057" ht="22" customHeight="1">
      <x:c r="A5057" s="10" t="str">
        <x:v>SINGLESHOT</x:v>
      </x:c>
      <x:c r="B5057" s="10" t="str">
        <x:v>IMO-033</x:v>
      </x:c>
      <x:c r="C5057" s="10" t="str">
        <x:v>IMO-033-F01</x:v>
      </x:c>
      <x:c r="D5057" s="10" t="str">
        <x:v>RUN_01</x:v>
      </x:c>
      <x:c r="E5057" s="10" t="str">
        <x:v>ORIGINAL_LEDGER</x:v>
      </x:c>
      <x:c r="F5057" s="10" t="str">
        <x:v>FAIL</x:v>
      </x:c>
      <x:c r="G5057" s="10" t="str">
        <x:v>FAIL</x:v>
      </x:c>
      <x:c r="H5057" s="10" t="str">
        <x:v>EXECUTED</x:v>
      </x:c>
      <x:c r="I5057" s="10" t="str">
        <x:v>PARSED</x:v>
      </x:c>
      <x:c r="J5057" s="10" t="str">
        <x:v>SINGLESHOT_CAPTURED_DIAGNOSTIC_PASS</x:v>
      </x:c>
      <x:c r="K5057" s="10" t="str">
        <x:v>8e658de5d19e11401dd0ffea6d29c5f8df91bf59d2af35ee732ea2ede0812358</x:v>
      </x:c>
      <x:c r="L5057" s="10" t="str">
        <x:v>historical_three</x:v>
      </x:c>
      <x:c r="M5057" s="10" t="n">
        <x:v>1</x:v>
      </x:c>
      <x:c r="N5057" s="10" t="n">
        <x:v>0</x:v>
      </x:c>
      <x:c r="O5057" s="10" t="n">
        <x:v>0</x:v>
      </x:c>
      <x:c r="P5057" s="9" t="str">
        <x:f>'CaseReview'!U685</x:f>
        <x:v>FAIL</x:v>
      </x:c>
      <x:c r="Q5057" s="9" t="n">
        <x:f>IF(AND(T5057=1,G5057=P5057),1,0)</x:f>
        <x:v>1</x:v>
      </x:c>
      <x:c r="R5057" s="9" t="n">
        <x:f>IF(AND(T5057=1,G5057="PASS",P5057="FAIL"),1,0)</x:f>
        <x:v>0</x:v>
      </x:c>
      <x:c r="S5057" s="9" t="n">
        <x:f>IF(AND(T5057=1,G5057="FAIL",P5057="PASS"),1,0)</x:f>
        <x:v>0</x:v>
      </x:c>
      <x:c r="T5057" s="9" t="n">
        <x:v>1</x:v>
      </x:c>
      <x:c r="U5057" s="9" t="n">
        <x:v>10</x:v>
      </x:c>
      <x:c r="V5057" s="9" t="str">
        <x:v>MVP/SHACL_GENERATION_PIPELINE/experiments/LUNA_CONTEXTUAL_SINGLESHOT/RUN_01/runs/RUN-IMO-033-20260831T150632060820Z/artifacts/attempt_01/extracted_shape.ttl</x:v>
      </x:c>
    </x:row>
    <x:row r="5058" ht="22" customHeight="1">
      <x:c r="A5058" s="10" t="str">
        <x:v>SINGLESHOT</x:v>
      </x:c>
      <x:c r="B5058" s="10" t="str">
        <x:v>IMO-033</x:v>
      </x:c>
      <x:c r="C5058" s="10" t="str">
        <x:v>IMO-033-F02</x:v>
      </x:c>
      <x:c r="D5058" s="10" t="str">
        <x:v>RUN_01</x:v>
      </x:c>
      <x:c r="E5058" s="10" t="str">
        <x:v>ORIGINAL_LEDGER</x:v>
      </x:c>
      <x:c r="F5058" s="10" t="str">
        <x:v>FAIL</x:v>
      </x:c>
      <x:c r="G5058" s="10" t="str">
        <x:v>FAIL</x:v>
      </x:c>
      <x:c r="H5058" s="10" t="str">
        <x:v>EXECUTED</x:v>
      </x:c>
      <x:c r="I5058" s="10" t="str">
        <x:v>PARSED</x:v>
      </x:c>
      <x:c r="J5058" s="10" t="str">
        <x:v>SINGLESHOT_CAPTURED_DIAGNOSTIC_PASS</x:v>
      </x:c>
      <x:c r="K5058" s="10" t="str">
        <x:v>8e658de5d19e11401dd0ffea6d29c5f8df91bf59d2af35ee732ea2ede0812358</x:v>
      </x:c>
      <x:c r="L5058" s="10" t="str">
        <x:v>historical_three</x:v>
      </x:c>
      <x:c r="M5058" s="10" t="n">
        <x:v>1</x:v>
      </x:c>
      <x:c r="N5058" s="10" t="n">
        <x:v>0</x:v>
      </x:c>
      <x:c r="O5058" s="10" t="n">
        <x:v>0</x:v>
      </x:c>
      <x:c r="P5058" s="9" t="str">
        <x:f>'CaseReview'!U686</x:f>
        <x:v>FAIL</x:v>
      </x:c>
      <x:c r="Q5058" s="9" t="n">
        <x:f>IF(AND(T5058=1,G5058=P5058),1,0)</x:f>
        <x:v>1</x:v>
      </x:c>
      <x:c r="R5058" s="9" t="n">
        <x:f>IF(AND(T5058=1,G5058="PASS",P5058="FAIL"),1,0)</x:f>
        <x:v>0</x:v>
      </x:c>
      <x:c r="S5058" s="9" t="n">
        <x:f>IF(AND(T5058=1,G5058="FAIL",P5058="PASS"),1,0)</x:f>
        <x:v>0</x:v>
      </x:c>
      <x:c r="T5058" s="9" t="n">
        <x:v>1</x:v>
      </x:c>
      <x:c r="U5058" s="9" t="n">
        <x:v>10</x:v>
      </x:c>
      <x:c r="V5058" s="9" t="str">
        <x:v>MVP/SHACL_GENERATION_PIPELINE/experiments/LUNA_CONTEXTUAL_SINGLESHOT/RUN_01/runs/RUN-IMO-033-20260831T150632060820Z/artifacts/attempt_01/extracted_shape.ttl</x:v>
      </x:c>
    </x:row>
    <x:row r="5059" ht="22" customHeight="1">
      <x:c r="A5059" s="10" t="str">
        <x:v>SINGLESHOT</x:v>
      </x:c>
      <x:c r="B5059" s="10" t="str">
        <x:v>IMO-033</x:v>
      </x:c>
      <x:c r="C5059" s="10" t="str">
        <x:v>IMO-033-F03</x:v>
      </x:c>
      <x:c r="D5059" s="10" t="str">
        <x:v>RUN_01</x:v>
      </x:c>
      <x:c r="E5059" s="10" t="str">
        <x:v>ORIGINAL_LEDGER</x:v>
      </x:c>
      <x:c r="F5059" s="10" t="str">
        <x:v>FAIL</x:v>
      </x:c>
      <x:c r="G5059" s="10" t="str">
        <x:v>FAIL</x:v>
      </x:c>
      <x:c r="H5059" s="10" t="str">
        <x:v>EXECUTED</x:v>
      </x:c>
      <x:c r="I5059" s="10" t="str">
        <x:v>PARSED</x:v>
      </x:c>
      <x:c r="J5059" s="10" t="str">
        <x:v>SINGLESHOT_CAPTURED_DIAGNOSTIC_PASS</x:v>
      </x:c>
      <x:c r="K5059" s="10" t="str">
        <x:v>8e658de5d19e11401dd0ffea6d29c5f8df91bf59d2af35ee732ea2ede0812358</x:v>
      </x:c>
      <x:c r="L5059" s="10" t="str">
        <x:v>historical_three</x:v>
      </x:c>
      <x:c r="M5059" s="10" t="n">
        <x:v>1</x:v>
      </x:c>
      <x:c r="N5059" s="10" t="n">
        <x:v>0</x:v>
      </x:c>
      <x:c r="O5059" s="10" t="n">
        <x:v>0</x:v>
      </x:c>
      <x:c r="P5059" s="9" t="str">
        <x:f>'CaseReview'!U687</x:f>
        <x:v>FAIL</x:v>
      </x:c>
      <x:c r="Q5059" s="9" t="n">
        <x:f>IF(AND(T5059=1,G5059=P5059),1,0)</x:f>
        <x:v>1</x:v>
      </x:c>
      <x:c r="R5059" s="9" t="n">
        <x:f>IF(AND(T5059=1,G5059="PASS",P5059="FAIL"),1,0)</x:f>
        <x:v>0</x:v>
      </x:c>
      <x:c r="S5059" s="9" t="n">
        <x:f>IF(AND(T5059=1,G5059="FAIL",P5059="PASS"),1,0)</x:f>
        <x:v>0</x:v>
      </x:c>
      <x:c r="T5059" s="9" t="n">
        <x:v>1</x:v>
      </x:c>
      <x:c r="U5059" s="9" t="n">
        <x:v>10</x:v>
      </x:c>
      <x:c r="V5059" s="9" t="str">
        <x:v>MVP/SHACL_GENERATION_PIPELINE/experiments/LUNA_CONTEXTUAL_SINGLESHOT/RUN_01/runs/RUN-IMO-033-20260831T150632060820Z/artifacts/attempt_01/extracted_shape.ttl</x:v>
      </x:c>
    </x:row>
    <x:row r="5060" ht="22" customHeight="1">
      <x:c r="A5060" s="10" t="str">
        <x:v>SINGLESHOT</x:v>
      </x:c>
      <x:c r="B5060" s="10" t="str">
        <x:v>IMO-033</x:v>
      </x:c>
      <x:c r="C5060" s="10" t="str">
        <x:v>IMO-033-F04</x:v>
      </x:c>
      <x:c r="D5060" s="10" t="str">
        <x:v>RUN_01</x:v>
      </x:c>
      <x:c r="E5060" s="10" t="str">
        <x:v>ORIGINAL_LEDGER</x:v>
      </x:c>
      <x:c r="F5060" s="10" t="str">
        <x:v>FAIL</x:v>
      </x:c>
      <x:c r="G5060" s="10" t="str">
        <x:v>FAIL</x:v>
      </x:c>
      <x:c r="H5060" s="10" t="str">
        <x:v>EXECUTED</x:v>
      </x:c>
      <x:c r="I5060" s="10" t="str">
        <x:v>PARSED</x:v>
      </x:c>
      <x:c r="J5060" s="10" t="str">
        <x:v>SINGLESHOT_CAPTURED_DIAGNOSTIC_PASS</x:v>
      </x:c>
      <x:c r="K5060" s="10" t="str">
        <x:v>8e658de5d19e11401dd0ffea6d29c5f8df91bf59d2af35ee732ea2ede0812358</x:v>
      </x:c>
      <x:c r="L5060" s="10" t="str">
        <x:v>historical_three</x:v>
      </x:c>
      <x:c r="M5060" s="10" t="n">
        <x:v>1</x:v>
      </x:c>
      <x:c r="N5060" s="10" t="n">
        <x:v>0</x:v>
      </x:c>
      <x:c r="O5060" s="10" t="n">
        <x:v>0</x:v>
      </x:c>
      <x:c r="P5060" s="9" t="str">
        <x:f>'CaseReview'!U688</x:f>
        <x:v>FAIL</x:v>
      </x:c>
      <x:c r="Q5060" s="9" t="n">
        <x:f>IF(AND(T5060=1,G5060=P5060),1,0)</x:f>
        <x:v>1</x:v>
      </x:c>
      <x:c r="R5060" s="9" t="n">
        <x:f>IF(AND(T5060=1,G5060="PASS",P5060="FAIL"),1,0)</x:f>
        <x:v>0</x:v>
      </x:c>
      <x:c r="S5060" s="9" t="n">
        <x:f>IF(AND(T5060=1,G5060="FAIL",P5060="PASS"),1,0)</x:f>
        <x:v>0</x:v>
      </x:c>
      <x:c r="T5060" s="9" t="n">
        <x:v>1</x:v>
      </x:c>
      <x:c r="U5060" s="9" t="n">
        <x:v>10</x:v>
      </x:c>
      <x:c r="V5060" s="9" t="str">
        <x:v>MVP/SHACL_GENERATION_PIPELINE/experiments/LUNA_CONTEXTUAL_SINGLESHOT/RUN_01/runs/RUN-IMO-033-20260831T150632060820Z/artifacts/attempt_01/extracted_shape.ttl</x:v>
      </x:c>
    </x:row>
    <x:row r="5061" ht="22" customHeight="1">
      <x:c r="A5061" s="10" t="str">
        <x:v>SINGLESHOT</x:v>
      </x:c>
      <x:c r="B5061" s="10" t="str">
        <x:v>IMO-033</x:v>
      </x:c>
      <x:c r="C5061" s="10" t="str">
        <x:v>IMO-033-F05</x:v>
      </x:c>
      <x:c r="D5061" s="10" t="str">
        <x:v>RUN_01</x:v>
      </x:c>
      <x:c r="E5061" s="10" t="str">
        <x:v>ORIGINAL_LEDGER</x:v>
      </x:c>
      <x:c r="F5061" s="10" t="str">
        <x:v>FAIL</x:v>
      </x:c>
      <x:c r="G5061" s="10" t="str">
        <x:v>FAIL</x:v>
      </x:c>
      <x:c r="H5061" s="10" t="str">
        <x:v>EXECUTED</x:v>
      </x:c>
      <x:c r="I5061" s="10" t="str">
        <x:v>PARSED</x:v>
      </x:c>
      <x:c r="J5061" s="10" t="str">
        <x:v>SINGLESHOT_CAPTURED_DIAGNOSTIC_PASS</x:v>
      </x:c>
      <x:c r="K5061" s="10" t="str">
        <x:v>8e658de5d19e11401dd0ffea6d29c5f8df91bf59d2af35ee732ea2ede0812358</x:v>
      </x:c>
      <x:c r="L5061" s="10" t="str">
        <x:v>historical_three</x:v>
      </x:c>
      <x:c r="M5061" s="10" t="n">
        <x:v>1</x:v>
      </x:c>
      <x:c r="N5061" s="10" t="n">
        <x:v>0</x:v>
      </x:c>
      <x:c r="O5061" s="10" t="n">
        <x:v>0</x:v>
      </x:c>
      <x:c r="P5061" s="9" t="str">
        <x:f>'CaseReview'!U689</x:f>
        <x:v>FAIL</x:v>
      </x:c>
      <x:c r="Q5061" s="9" t="n">
        <x:f>IF(AND(T5061=1,G5061=P5061),1,0)</x:f>
        <x:v>1</x:v>
      </x:c>
      <x:c r="R5061" s="9" t="n">
        <x:f>IF(AND(T5061=1,G5061="PASS",P5061="FAIL"),1,0)</x:f>
        <x:v>0</x:v>
      </x:c>
      <x:c r="S5061" s="9" t="n">
        <x:f>IF(AND(T5061=1,G5061="FAIL",P5061="PASS"),1,0)</x:f>
        <x:v>0</x:v>
      </x:c>
      <x:c r="T5061" s="9" t="n">
        <x:v>1</x:v>
      </x:c>
      <x:c r="U5061" s="9" t="n">
        <x:v>10</x:v>
      </x:c>
      <x:c r="V5061" s="9" t="str">
        <x:v>MVP/SHACL_GENERATION_PIPELINE/experiments/LUNA_CONTEXTUAL_SINGLESHOT/RUN_01/runs/RUN-IMO-033-20260831T150632060820Z/artifacts/attempt_01/extracted_shape.ttl</x:v>
      </x:c>
    </x:row>
    <x:row r="5062" ht="22" customHeight="1">
      <x:c r="A5062" s="10" t="str">
        <x:v>SINGLESHOT</x:v>
      </x:c>
      <x:c r="B5062" s="10" t="str">
        <x:v>IMO-033</x:v>
      </x:c>
      <x:c r="C5062" s="10" t="str">
        <x:v>IMO-033-F06</x:v>
      </x:c>
      <x:c r="D5062" s="10" t="str">
        <x:v>RUN_01</x:v>
      </x:c>
      <x:c r="E5062" s="10" t="str">
        <x:v>ORIGINAL_LEDGER</x:v>
      </x:c>
      <x:c r="F5062" s="10" t="str">
        <x:v>FAIL</x:v>
      </x:c>
      <x:c r="G5062" s="10" t="str">
        <x:v>FAIL</x:v>
      </x:c>
      <x:c r="H5062" s="10" t="str">
        <x:v>EXECUTED</x:v>
      </x:c>
      <x:c r="I5062" s="10" t="str">
        <x:v>PARSED</x:v>
      </x:c>
      <x:c r="J5062" s="10" t="str">
        <x:v>SINGLESHOT_CAPTURED_DIAGNOSTIC_PASS</x:v>
      </x:c>
      <x:c r="K5062" s="10" t="str">
        <x:v>8e658de5d19e11401dd0ffea6d29c5f8df91bf59d2af35ee732ea2ede0812358</x:v>
      </x:c>
      <x:c r="L5062" s="10" t="str">
        <x:v>historical_three</x:v>
      </x:c>
      <x:c r="M5062" s="10" t="n">
        <x:v>1</x:v>
      </x:c>
      <x:c r="N5062" s="10" t="n">
        <x:v>0</x:v>
      </x:c>
      <x:c r="O5062" s="10" t="n">
        <x:v>0</x:v>
      </x:c>
      <x:c r="P5062" s="9" t="str">
        <x:f>'CaseReview'!U690</x:f>
        <x:v>FAIL</x:v>
      </x:c>
      <x:c r="Q5062" s="9" t="n">
        <x:f>IF(AND(T5062=1,G5062=P5062),1,0)</x:f>
        <x:v>1</x:v>
      </x:c>
      <x:c r="R5062" s="9" t="n">
        <x:f>IF(AND(T5062=1,G5062="PASS",P5062="FAIL"),1,0)</x:f>
        <x:v>0</x:v>
      </x:c>
      <x:c r="S5062" s="9" t="n">
        <x:f>IF(AND(T5062=1,G5062="FAIL",P5062="PASS"),1,0)</x:f>
        <x:v>0</x:v>
      </x:c>
      <x:c r="T5062" s="9" t="n">
        <x:v>1</x:v>
      </x:c>
      <x:c r="U5062" s="9" t="n">
        <x:v>10</x:v>
      </x:c>
      <x:c r="V5062" s="9" t="str">
        <x:v>MVP/SHACL_GENERATION_PIPELINE/experiments/LUNA_CONTEXTUAL_SINGLESHOT/RUN_01/runs/RUN-IMO-033-20260831T150632060820Z/artifacts/attempt_01/extracted_shape.ttl</x:v>
      </x:c>
    </x:row>
    <x:row r="5063" ht="22" customHeight="1">
      <x:c r="A5063" s="10" t="str">
        <x:v>SINGLESHOT</x:v>
      </x:c>
      <x:c r="B5063" s="10" t="str">
        <x:v>IMO-033</x:v>
      </x:c>
      <x:c r="C5063" s="10" t="str">
        <x:v>IMO-033-F07</x:v>
      </x:c>
      <x:c r="D5063" s="10" t="str">
        <x:v>RUN_01</x:v>
      </x:c>
      <x:c r="E5063" s="10" t="str">
        <x:v>ORIGINAL_LEDGER</x:v>
      </x:c>
      <x:c r="F5063" s="10" t="str">
        <x:v>FAIL</x:v>
      </x:c>
      <x:c r="G5063" s="10" t="str">
        <x:v>FAIL</x:v>
      </x:c>
      <x:c r="H5063" s="10" t="str">
        <x:v>EXECUTED</x:v>
      </x:c>
      <x:c r="I5063" s="10" t="str">
        <x:v>PARSED</x:v>
      </x:c>
      <x:c r="J5063" s="10" t="str">
        <x:v>SINGLESHOT_CAPTURED_DIAGNOSTIC_PASS</x:v>
      </x:c>
      <x:c r="K5063" s="10" t="str">
        <x:v>8e658de5d19e11401dd0ffea6d29c5f8df91bf59d2af35ee732ea2ede0812358</x:v>
      </x:c>
      <x:c r="L5063" s="10" t="str">
        <x:v>historical_three</x:v>
      </x:c>
      <x:c r="M5063" s="10" t="n">
        <x:v>1</x:v>
      </x:c>
      <x:c r="N5063" s="10" t="n">
        <x:v>0</x:v>
      </x:c>
      <x:c r="O5063" s="10" t="n">
        <x:v>0</x:v>
      </x:c>
      <x:c r="P5063" s="9" t="str">
        <x:f>'CaseReview'!U691</x:f>
        <x:v>FAIL</x:v>
      </x:c>
      <x:c r="Q5063" s="9" t="n">
        <x:f>IF(AND(T5063=1,G5063=P5063),1,0)</x:f>
        <x:v>1</x:v>
      </x:c>
      <x:c r="R5063" s="9" t="n">
        <x:f>IF(AND(T5063=1,G5063="PASS",P5063="FAIL"),1,0)</x:f>
        <x:v>0</x:v>
      </x:c>
      <x:c r="S5063" s="9" t="n">
        <x:f>IF(AND(T5063=1,G5063="FAIL",P5063="PASS"),1,0)</x:f>
        <x:v>0</x:v>
      </x:c>
      <x:c r="T5063" s="9" t="n">
        <x:v>1</x:v>
      </x:c>
      <x:c r="U5063" s="9" t="n">
        <x:v>10</x:v>
      </x:c>
      <x:c r="V5063" s="9" t="str">
        <x:v>MVP/SHACL_GENERATION_PIPELINE/experiments/LUNA_CONTEXTUAL_SINGLESHOT/RUN_01/runs/RUN-IMO-033-20260831T150632060820Z/artifacts/attempt_01/extracted_shape.ttl</x:v>
      </x:c>
    </x:row>
    <x:row r="5064" ht="22" customHeight="1">
      <x:c r="A5064" s="10" t="str">
        <x:v>SINGLESHOT</x:v>
      </x:c>
      <x:c r="B5064" s="10" t="str">
        <x:v>IMO-033</x:v>
      </x:c>
      <x:c r="C5064" s="10" t="str">
        <x:v>IMO-033-P01</x:v>
      </x:c>
      <x:c r="D5064" s="10" t="str">
        <x:v>RUN_01</x:v>
      </x:c>
      <x:c r="E5064" s="10" t="str">
        <x:v>ORIGINAL_LEDGER</x:v>
      </x:c>
      <x:c r="F5064" s="10" t="str">
        <x:v>PASS</x:v>
      </x:c>
      <x:c r="G5064" s="10" t="str">
        <x:v>PASS</x:v>
      </x:c>
      <x:c r="H5064" s="10" t="str">
        <x:v>EXECUTED</x:v>
      </x:c>
      <x:c r="I5064" s="10" t="str">
        <x:v>PARSED</x:v>
      </x:c>
      <x:c r="J5064" s="10" t="str">
        <x:v>SINGLESHOT_CAPTURED_DIAGNOSTIC_PASS</x:v>
      </x:c>
      <x:c r="K5064" s="10" t="str">
        <x:v>8e658de5d19e11401dd0ffea6d29c5f8df91bf59d2af35ee732ea2ede0812358</x:v>
      </x:c>
      <x:c r="L5064" s="10" t="str">
        <x:v>historical_three</x:v>
      </x:c>
      <x:c r="M5064" s="10" t="n">
        <x:v>1</x:v>
      </x:c>
      <x:c r="N5064" s="10" t="n">
        <x:v>0</x:v>
      </x:c>
      <x:c r="O5064" s="10" t="n">
        <x:v>0</x:v>
      </x:c>
      <x:c r="P5064" s="9" t="str">
        <x:f>'CaseReview'!U692</x:f>
        <x:v>PASS</x:v>
      </x:c>
      <x:c r="Q5064" s="9" t="n">
        <x:f>IF(AND(T5064=1,G5064=P5064),1,0)</x:f>
        <x:v>1</x:v>
      </x:c>
      <x:c r="R5064" s="9" t="n">
        <x:f>IF(AND(T5064=1,G5064="PASS",P5064="FAIL"),1,0)</x:f>
        <x:v>0</x:v>
      </x:c>
      <x:c r="S5064" s="9" t="n">
        <x:f>IF(AND(T5064=1,G5064="FAIL",P5064="PASS"),1,0)</x:f>
        <x:v>0</x:v>
      </x:c>
      <x:c r="T5064" s="9" t="n">
        <x:v>1</x:v>
      </x:c>
      <x:c r="U5064" s="9" t="n">
        <x:v>10</x:v>
      </x:c>
      <x:c r="V5064" s="9" t="str">
        <x:v>MVP/SHACL_GENERATION_PIPELINE/experiments/LUNA_CONTEXTUAL_SINGLESHOT/RUN_01/runs/RUN-IMO-033-20260831T150632060820Z/artifacts/attempt_01/extracted_shape.ttl</x:v>
      </x:c>
    </x:row>
    <x:row r="5065" ht="22" customHeight="1">
      <x:c r="A5065" s="10" t="str">
        <x:v>SINGLESHOT</x:v>
      </x:c>
      <x:c r="B5065" s="10" t="str">
        <x:v>IMO-033</x:v>
      </x:c>
      <x:c r="C5065" s="10" t="str">
        <x:v>IMO-033-P02</x:v>
      </x:c>
      <x:c r="D5065" s="10" t="str">
        <x:v>RUN_01</x:v>
      </x:c>
      <x:c r="E5065" s="10" t="str">
        <x:v>ORIGINAL_LEDGER</x:v>
      </x:c>
      <x:c r="F5065" s="10" t="str">
        <x:v>PASS</x:v>
      </x:c>
      <x:c r="G5065" s="10" t="str">
        <x:v>PASS</x:v>
      </x:c>
      <x:c r="H5065" s="10" t="str">
        <x:v>EXECUTED</x:v>
      </x:c>
      <x:c r="I5065" s="10" t="str">
        <x:v>PARSED</x:v>
      </x:c>
      <x:c r="J5065" s="10" t="str">
        <x:v>SINGLESHOT_CAPTURED_DIAGNOSTIC_PASS</x:v>
      </x:c>
      <x:c r="K5065" s="10" t="str">
        <x:v>8e658de5d19e11401dd0ffea6d29c5f8df91bf59d2af35ee732ea2ede0812358</x:v>
      </x:c>
      <x:c r="L5065" s="10" t="str">
        <x:v>historical_three</x:v>
      </x:c>
      <x:c r="M5065" s="10" t="n">
        <x:v>1</x:v>
      </x:c>
      <x:c r="N5065" s="10" t="n">
        <x:v>0</x:v>
      </x:c>
      <x:c r="O5065" s="10" t="n">
        <x:v>0</x:v>
      </x:c>
      <x:c r="P5065" s="9" t="str">
        <x:f>'CaseReview'!U693</x:f>
        <x:v>PASS</x:v>
      </x:c>
      <x:c r="Q5065" s="9" t="n">
        <x:f>IF(AND(T5065=1,G5065=P5065),1,0)</x:f>
        <x:v>1</x:v>
      </x:c>
      <x:c r="R5065" s="9" t="n">
        <x:f>IF(AND(T5065=1,G5065="PASS",P5065="FAIL"),1,0)</x:f>
        <x:v>0</x:v>
      </x:c>
      <x:c r="S5065" s="9" t="n">
        <x:f>IF(AND(T5065=1,G5065="FAIL",P5065="PASS"),1,0)</x:f>
        <x:v>0</x:v>
      </x:c>
      <x:c r="T5065" s="9" t="n">
        <x:v>1</x:v>
      </x:c>
      <x:c r="U5065" s="9" t="n">
        <x:v>10</x:v>
      </x:c>
      <x:c r="V5065" s="9" t="str">
        <x:v>MVP/SHACL_GENERATION_PIPELINE/experiments/LUNA_CONTEXTUAL_SINGLESHOT/RUN_01/runs/RUN-IMO-033-20260831T150632060820Z/artifacts/attempt_01/extracted_shape.ttl</x:v>
      </x:c>
    </x:row>
    <x:row r="5066" ht="22" customHeight="1">
      <x:c r="A5066" s="10" t="str">
        <x:v>SINGLESHOT</x:v>
      </x:c>
      <x:c r="B5066" s="10" t="str">
        <x:v>IMO-033</x:v>
      </x:c>
      <x:c r="C5066" s="10" t="str">
        <x:v>IMO-033-P03</x:v>
      </x:c>
      <x:c r="D5066" s="10" t="str">
        <x:v>RUN_01</x:v>
      </x:c>
      <x:c r="E5066" s="10" t="str">
        <x:v>ORIGINAL_LEDGER</x:v>
      </x:c>
      <x:c r="F5066" s="10" t="str">
        <x:v>PASS</x:v>
      </x:c>
      <x:c r="G5066" s="10" t="str">
        <x:v>PASS</x:v>
      </x:c>
      <x:c r="H5066" s="10" t="str">
        <x:v>EXECUTED</x:v>
      </x:c>
      <x:c r="I5066" s="10" t="str">
        <x:v>PARSED</x:v>
      </x:c>
      <x:c r="J5066" s="10" t="str">
        <x:v>SINGLESHOT_CAPTURED_DIAGNOSTIC_PASS</x:v>
      </x:c>
      <x:c r="K5066" s="10" t="str">
        <x:v>8e658de5d19e11401dd0ffea6d29c5f8df91bf59d2af35ee732ea2ede0812358</x:v>
      </x:c>
      <x:c r="L5066" s="10" t="str">
        <x:v>historical_three</x:v>
      </x:c>
      <x:c r="M5066" s="10" t="n">
        <x:v>1</x:v>
      </x:c>
      <x:c r="N5066" s="10" t="n">
        <x:v>0</x:v>
      </x:c>
      <x:c r="O5066" s="10" t="n">
        <x:v>0</x:v>
      </x:c>
      <x:c r="P5066" s="9" t="str">
        <x:f>'CaseReview'!U694</x:f>
        <x:v>PASS</x:v>
      </x:c>
      <x:c r="Q5066" s="9" t="n">
        <x:f>IF(AND(T5066=1,G5066=P5066),1,0)</x:f>
        <x:v>1</x:v>
      </x:c>
      <x:c r="R5066" s="9" t="n">
        <x:f>IF(AND(T5066=1,G5066="PASS",P5066="FAIL"),1,0)</x:f>
        <x:v>0</x:v>
      </x:c>
      <x:c r="S5066" s="9" t="n">
        <x:f>IF(AND(T5066=1,G5066="FAIL",P5066="PASS"),1,0)</x:f>
        <x:v>0</x:v>
      </x:c>
      <x:c r="T5066" s="9" t="n">
        <x:v>1</x:v>
      </x:c>
      <x:c r="U5066" s="9" t="n">
        <x:v>10</x:v>
      </x:c>
      <x:c r="V5066" s="9" t="str">
        <x:v>MVP/SHACL_GENERATION_PIPELINE/experiments/LUNA_CONTEXTUAL_SINGLESHOT/RUN_01/runs/RUN-IMO-033-20260831T150632060820Z/artifacts/attempt_01/extracted_shape.ttl</x:v>
      </x:c>
    </x:row>
    <x:row r="5067" ht="22" customHeight="1">
      <x:c r="A5067" s="10" t="str">
        <x:v>SINGLESHOT</x:v>
      </x:c>
      <x:c r="B5067" s="10" t="str">
        <x:v>IMO-034</x:v>
      </x:c>
      <x:c r="C5067" s="10" t="str">
        <x:v>IMO-034-F01</x:v>
      </x:c>
      <x:c r="D5067" s="10" t="str">
        <x:v>RUN_01</x:v>
      </x:c>
      <x:c r="E5067" s="10" t="str">
        <x:v>ORIGINAL_LEDGER</x:v>
      </x:c>
      <x:c r="F5067" s="10" t="str">
        <x:v>FAIL</x:v>
      </x:c>
      <x:c r="G5067" s="10" t="str">
        <x:v>FAIL</x:v>
      </x:c>
      <x:c r="H5067" s="10" t="str">
        <x:v>EXECUTED</x:v>
      </x:c>
      <x:c r="I5067" s="10" t="str">
        <x:v>PARSED</x:v>
      </x:c>
      <x:c r="J5067" s="10" t="str">
        <x:v>SINGLESHOT_CAPTURED_DIAGNOSTIC_PASS</x:v>
      </x:c>
      <x:c r="K5067" s="10" t="str">
        <x:v>05bec50e1e83f2b00fdfdd48d4ffaf308477286e582584802479ccb79215bd75</x:v>
      </x:c>
      <x:c r="L5067" s="10" t="str">
        <x:v>historical_three</x:v>
      </x:c>
      <x:c r="M5067" s="10" t="n">
        <x:v>1</x:v>
      </x:c>
      <x:c r="N5067" s="10" t="n">
        <x:v>0</x:v>
      </x:c>
      <x:c r="O5067" s="10" t="n">
        <x:v>0</x:v>
      </x:c>
      <x:c r="P5067" s="9" t="str">
        <x:f>'CaseReview'!U695</x:f>
        <x:v>FAIL</x:v>
      </x:c>
      <x:c r="Q5067" s="9" t="n">
        <x:f>IF(AND(T5067=1,G5067=P5067),1,0)</x:f>
        <x:v>1</x:v>
      </x:c>
      <x:c r="R5067" s="9" t="n">
        <x:f>IF(AND(T5067=1,G5067="PASS",P5067="FAIL"),1,0)</x:f>
        <x:v>0</x:v>
      </x:c>
      <x:c r="S5067" s="9" t="n">
        <x:f>IF(AND(T5067=1,G5067="FAIL",P5067="PASS"),1,0)</x:f>
        <x:v>0</x:v>
      </x:c>
      <x:c r="T5067" s="9" t="n">
        <x:v>1</x:v>
      </x:c>
      <x:c r="U5067" s="9" t="n">
        <x:v>5</x:v>
      </x:c>
      <x:c r="V5067" s="9" t="str">
        <x:v>MVP/SHACL_GENERATION_PIPELINE/experiments/LUNA_CONTEXTUAL_SINGLESHOT/RUN_01/runs/RUN-IMO-034-20260831T150714874708Z/artifacts/attempt_01/extracted_shape.ttl</x:v>
      </x:c>
    </x:row>
    <x:row r="5068" ht="22" customHeight="1">
      <x:c r="A5068" s="10" t="str">
        <x:v>SINGLESHOT</x:v>
      </x:c>
      <x:c r="B5068" s="10" t="str">
        <x:v>IMO-034</x:v>
      </x:c>
      <x:c r="C5068" s="10" t="str">
        <x:v>IMO-034-F02</x:v>
      </x:c>
      <x:c r="D5068" s="10" t="str">
        <x:v>RUN_01</x:v>
      </x:c>
      <x:c r="E5068" s="10" t="str">
        <x:v>ORIGINAL_LEDGER</x:v>
      </x:c>
      <x:c r="F5068" s="10" t="str">
        <x:v>FAIL</x:v>
      </x:c>
      <x:c r="G5068" s="10" t="str">
        <x:v>FAIL</x:v>
      </x:c>
      <x:c r="H5068" s="10" t="str">
        <x:v>EXECUTED</x:v>
      </x:c>
      <x:c r="I5068" s="10" t="str">
        <x:v>PARSED</x:v>
      </x:c>
      <x:c r="J5068" s="10" t="str">
        <x:v>SINGLESHOT_CAPTURED_DIAGNOSTIC_PASS</x:v>
      </x:c>
      <x:c r="K5068" s="10" t="str">
        <x:v>05bec50e1e83f2b00fdfdd48d4ffaf308477286e582584802479ccb79215bd75</x:v>
      </x:c>
      <x:c r="L5068" s="10" t="str">
        <x:v>historical_three</x:v>
      </x:c>
      <x:c r="M5068" s="10" t="n">
        <x:v>1</x:v>
      </x:c>
      <x:c r="N5068" s="10" t="n">
        <x:v>0</x:v>
      </x:c>
      <x:c r="O5068" s="10" t="n">
        <x:v>0</x:v>
      </x:c>
      <x:c r="P5068" s="9" t="str">
        <x:f>'CaseReview'!U696</x:f>
        <x:v>FAIL</x:v>
      </x:c>
      <x:c r="Q5068" s="9" t="n">
        <x:f>IF(AND(T5068=1,G5068=P5068),1,0)</x:f>
        <x:v>1</x:v>
      </x:c>
      <x:c r="R5068" s="9" t="n">
        <x:f>IF(AND(T5068=1,G5068="PASS",P5068="FAIL"),1,0)</x:f>
        <x:v>0</x:v>
      </x:c>
      <x:c r="S5068" s="9" t="n">
        <x:f>IF(AND(T5068=1,G5068="FAIL",P5068="PASS"),1,0)</x:f>
        <x:v>0</x:v>
      </x:c>
      <x:c r="T5068" s="9" t="n">
        <x:v>1</x:v>
      </x:c>
      <x:c r="U5068" s="9" t="n">
        <x:v>5</x:v>
      </x:c>
      <x:c r="V5068" s="9" t="str">
        <x:v>MVP/SHACL_GENERATION_PIPELINE/experiments/LUNA_CONTEXTUAL_SINGLESHOT/RUN_01/runs/RUN-IMO-034-20260831T150714874708Z/artifacts/attempt_01/extracted_shape.ttl</x:v>
      </x:c>
    </x:row>
    <x:row r="5069" ht="22" customHeight="1">
      <x:c r="A5069" s="10" t="str">
        <x:v>SINGLESHOT</x:v>
      </x:c>
      <x:c r="B5069" s="10" t="str">
        <x:v>IMO-034</x:v>
      </x:c>
      <x:c r="C5069" s="10" t="str">
        <x:v>IMO-034-F03</x:v>
      </x:c>
      <x:c r="D5069" s="10" t="str">
        <x:v>RUN_01</x:v>
      </x:c>
      <x:c r="E5069" s="10" t="str">
        <x:v>ORIGINAL_LEDGER</x:v>
      </x:c>
      <x:c r="F5069" s="10" t="str">
        <x:v>FAIL</x:v>
      </x:c>
      <x:c r="G5069" s="10" t="str">
        <x:v>FAIL</x:v>
      </x:c>
      <x:c r="H5069" s="10" t="str">
        <x:v>EXECUTED</x:v>
      </x:c>
      <x:c r="I5069" s="10" t="str">
        <x:v>PARSED</x:v>
      </x:c>
      <x:c r="J5069" s="10" t="str">
        <x:v>SINGLESHOT_CAPTURED_DIAGNOSTIC_PASS</x:v>
      </x:c>
      <x:c r="K5069" s="10" t="str">
        <x:v>05bec50e1e83f2b00fdfdd48d4ffaf308477286e582584802479ccb79215bd75</x:v>
      </x:c>
      <x:c r="L5069" s="10" t="str">
        <x:v>historical_three</x:v>
      </x:c>
      <x:c r="M5069" s="10" t="n">
        <x:v>1</x:v>
      </x:c>
      <x:c r="N5069" s="10" t="n">
        <x:v>0</x:v>
      </x:c>
      <x:c r="O5069" s="10" t="n">
        <x:v>0</x:v>
      </x:c>
      <x:c r="P5069" s="9" t="str">
        <x:f>'CaseReview'!U697</x:f>
        <x:v>FAIL</x:v>
      </x:c>
      <x:c r="Q5069" s="9" t="n">
        <x:f>IF(AND(T5069=1,G5069=P5069),1,0)</x:f>
        <x:v>1</x:v>
      </x:c>
      <x:c r="R5069" s="9" t="n">
        <x:f>IF(AND(T5069=1,G5069="PASS",P5069="FAIL"),1,0)</x:f>
        <x:v>0</x:v>
      </x:c>
      <x:c r="S5069" s="9" t="n">
        <x:f>IF(AND(T5069=1,G5069="FAIL",P5069="PASS"),1,0)</x:f>
        <x:v>0</x:v>
      </x:c>
      <x:c r="T5069" s="9" t="n">
        <x:v>1</x:v>
      </x:c>
      <x:c r="U5069" s="9" t="n">
        <x:v>5</x:v>
      </x:c>
      <x:c r="V5069" s="9" t="str">
        <x:v>MVP/SHACL_GENERATION_PIPELINE/experiments/LUNA_CONTEXTUAL_SINGLESHOT/RUN_01/runs/RUN-IMO-034-20260831T150714874708Z/artifacts/attempt_01/extracted_shape.ttl</x:v>
      </x:c>
    </x:row>
    <x:row r="5070" ht="22" customHeight="1">
      <x:c r="A5070" s="10" t="str">
        <x:v>SINGLESHOT</x:v>
      </x:c>
      <x:c r="B5070" s="10" t="str">
        <x:v>IMO-034</x:v>
      </x:c>
      <x:c r="C5070" s="10" t="str">
        <x:v>IMO-034-P01</x:v>
      </x:c>
      <x:c r="D5070" s="10" t="str">
        <x:v>RUN_01</x:v>
      </x:c>
      <x:c r="E5070" s="10" t="str">
        <x:v>ORIGINAL_LEDGER</x:v>
      </x:c>
      <x:c r="F5070" s="10" t="str">
        <x:v>PASS</x:v>
      </x:c>
      <x:c r="G5070" s="10" t="str">
        <x:v>PASS</x:v>
      </x:c>
      <x:c r="H5070" s="10" t="str">
        <x:v>EXECUTED</x:v>
      </x:c>
      <x:c r="I5070" s="10" t="str">
        <x:v>PARSED</x:v>
      </x:c>
      <x:c r="J5070" s="10" t="str">
        <x:v>SINGLESHOT_CAPTURED_DIAGNOSTIC_PASS</x:v>
      </x:c>
      <x:c r="K5070" s="10" t="str">
        <x:v>05bec50e1e83f2b00fdfdd48d4ffaf308477286e582584802479ccb79215bd75</x:v>
      </x:c>
      <x:c r="L5070" s="10" t="str">
        <x:v>historical_three</x:v>
      </x:c>
      <x:c r="M5070" s="10" t="n">
        <x:v>1</x:v>
      </x:c>
      <x:c r="N5070" s="10" t="n">
        <x:v>0</x:v>
      </x:c>
      <x:c r="O5070" s="10" t="n">
        <x:v>0</x:v>
      </x:c>
      <x:c r="P5070" s="9" t="str">
        <x:f>'CaseReview'!U698</x:f>
        <x:v>PASS</x:v>
      </x:c>
      <x:c r="Q5070" s="9" t="n">
        <x:f>IF(AND(T5070=1,G5070=P5070),1,0)</x:f>
        <x:v>1</x:v>
      </x:c>
      <x:c r="R5070" s="9" t="n">
        <x:f>IF(AND(T5070=1,G5070="PASS",P5070="FAIL"),1,0)</x:f>
        <x:v>0</x:v>
      </x:c>
      <x:c r="S5070" s="9" t="n">
        <x:f>IF(AND(T5070=1,G5070="FAIL",P5070="PASS"),1,0)</x:f>
        <x:v>0</x:v>
      </x:c>
      <x:c r="T5070" s="9" t="n">
        <x:v>1</x:v>
      </x:c>
      <x:c r="U5070" s="9" t="n">
        <x:v>5</x:v>
      </x:c>
      <x:c r="V5070" s="9" t="str">
        <x:v>MVP/SHACL_GENERATION_PIPELINE/experiments/LUNA_CONTEXTUAL_SINGLESHOT/RUN_01/runs/RUN-IMO-034-20260831T150714874708Z/artifacts/attempt_01/extracted_shape.ttl</x:v>
      </x:c>
    </x:row>
    <x:row r="5071" ht="22" customHeight="1">
      <x:c r="A5071" s="10" t="str">
        <x:v>SINGLESHOT</x:v>
      </x:c>
      <x:c r="B5071" s="10" t="str">
        <x:v>IMO-034</x:v>
      </x:c>
      <x:c r="C5071" s="10" t="str">
        <x:v>IMO-034-P02</x:v>
      </x:c>
      <x:c r="D5071" s="10" t="str">
        <x:v>RUN_01</x:v>
      </x:c>
      <x:c r="E5071" s="10" t="str">
        <x:v>ORIGINAL_LEDGER</x:v>
      </x:c>
      <x:c r="F5071" s="10" t="str">
        <x:v>PASS</x:v>
      </x:c>
      <x:c r="G5071" s="10" t="str">
        <x:v>PASS</x:v>
      </x:c>
      <x:c r="H5071" s="10" t="str">
        <x:v>EXECUTED</x:v>
      </x:c>
      <x:c r="I5071" s="10" t="str">
        <x:v>PARSED</x:v>
      </x:c>
      <x:c r="J5071" s="10" t="str">
        <x:v>SINGLESHOT_CAPTURED_DIAGNOSTIC_PASS</x:v>
      </x:c>
      <x:c r="K5071" s="10" t="str">
        <x:v>05bec50e1e83f2b00fdfdd48d4ffaf308477286e582584802479ccb79215bd75</x:v>
      </x:c>
      <x:c r="L5071" s="10" t="str">
        <x:v>historical_three</x:v>
      </x:c>
      <x:c r="M5071" s="10" t="n">
        <x:v>1</x:v>
      </x:c>
      <x:c r="N5071" s="10" t="n">
        <x:v>0</x:v>
      </x:c>
      <x:c r="O5071" s="10" t="n">
        <x:v>0</x:v>
      </x:c>
      <x:c r="P5071" s="9" t="str">
        <x:f>'CaseReview'!U699</x:f>
        <x:v>PASS</x:v>
      </x:c>
      <x:c r="Q5071" s="9" t="n">
        <x:f>IF(AND(T5071=1,G5071=P5071),1,0)</x:f>
        <x:v>1</x:v>
      </x:c>
      <x:c r="R5071" s="9" t="n">
        <x:f>IF(AND(T5071=1,G5071="PASS",P5071="FAIL"),1,0)</x:f>
        <x:v>0</x:v>
      </x:c>
      <x:c r="S5071" s="9" t="n">
        <x:f>IF(AND(T5071=1,G5071="FAIL",P5071="PASS"),1,0)</x:f>
        <x:v>0</x:v>
      </x:c>
      <x:c r="T5071" s="9" t="n">
        <x:v>1</x:v>
      </x:c>
      <x:c r="U5071" s="9" t="n">
        <x:v>5</x:v>
      </x:c>
      <x:c r="V5071" s="9" t="str">
        <x:v>MVP/SHACL_GENERATION_PIPELINE/experiments/LUNA_CONTEXTUAL_SINGLESHOT/RUN_01/runs/RUN-IMO-034-20260831T150714874708Z/artifacts/attempt_01/extracted_shape.ttl</x:v>
      </x:c>
    </x:row>
    <x:row r="5072" ht="22" customHeight="1">
      <x:c r="A5072" s="10" t="str">
        <x:v>SINGLESHOT</x:v>
      </x:c>
      <x:c r="B5072" s="10" t="str">
        <x:v>IMO-035</x:v>
      </x:c>
      <x:c r="C5072" s="10" t="str">
        <x:v>IMO-035-F01</x:v>
      </x:c>
      <x:c r="D5072" s="10" t="str">
        <x:v>RUN_01</x:v>
      </x:c>
      <x:c r="E5072" s="10" t="str">
        <x:v>ORIGINAL_LEDGER</x:v>
      </x:c>
      <x:c r="F5072" s="10" t="str">
        <x:v>FAIL</x:v>
      </x:c>
      <x:c r="G5072" s="10" t="str">
        <x:v>NO_VERDICT</x:v>
      </x:c>
      <x:c r="H5072" s="10" t="str">
        <x:v>INFRASTRUCTURE_FAILURE</x:v>
      </x:c>
      <x:c r="I5072" s="10" t="str">
        <x:v>NOT_PARSED</x:v>
      </x:c>
      <x:c r="J5072" s="10" t="str">
        <x:v>SINGLESHOT_CAPTURED_DIAGNOSTIC_FAIL</x:v>
      </x:c>
      <x:c r="K5072" s="10" t="str">
        <x:v>9b51a9b3125f6f9dc973ffc458688a1c568b5447f3edfb227f858d66698d81b7</x:v>
      </x:c>
      <x:c r="L5072" s="10" t="str">
        <x:v>historical_three</x:v>
      </x:c>
      <x:c r="M5072" s="10" t="n">
        <x:v>0</x:v>
      </x:c>
      <x:c r="N5072" s="10" t="n">
        <x:v>0</x:v>
      </x:c>
      <x:c r="O5072" s="10" t="n">
        <x:v>0</x:v>
      </x:c>
      <x:c r="P5072" s="9" t="str">
        <x:f>'CaseReview'!U700</x:f>
        <x:v>FAIL</x:v>
      </x:c>
      <x:c r="Q5072" s="9" t="n">
        <x:f>IF(AND(T5072=1,G5072=P5072),1,0)</x:f>
        <x:v>0</x:v>
      </x:c>
      <x:c r="R5072" s="9" t="n">
        <x:f>IF(AND(T5072=1,G5072="PASS",P5072="FAIL"),1,0)</x:f>
        <x:v>0</x:v>
      </x:c>
      <x:c r="S5072" s="9" t="n">
        <x:f>IF(AND(T5072=1,G5072="FAIL",P5072="PASS"),1,0)</x:f>
        <x:v>0</x:v>
      </x:c>
      <x:c r="T5072" s="9" t="n">
        <x:v>0</x:v>
      </x:c>
      <x:c r="U5072" s="9" t="n">
        <x:v>7</x:v>
      </x:c>
      <x:c r="V5072" s="9" t="str">
        <x:v>MVP/SHACL_GENERATION_PIPELINE/experiments/LUNA_CONTEXTUAL_SINGLESHOT/RUN_01/runs/RUN-IMO-035-20260831T150740653284Z/artifacts/attempt_01/extracted_shape.ttl</x:v>
      </x:c>
    </x:row>
    <x:row r="5073" ht="22" customHeight="1">
      <x:c r="A5073" s="10" t="str">
        <x:v>SINGLESHOT</x:v>
      </x:c>
      <x:c r="B5073" s="10" t="str">
        <x:v>IMO-035</x:v>
      </x:c>
      <x:c r="C5073" s="10" t="str">
        <x:v>IMO-035-F02</x:v>
      </x:c>
      <x:c r="D5073" s="10" t="str">
        <x:v>RUN_01</x:v>
      </x:c>
      <x:c r="E5073" s="10" t="str">
        <x:v>ORIGINAL_LEDGER</x:v>
      </x:c>
      <x:c r="F5073" s="10" t="str">
        <x:v>FAIL</x:v>
      </x:c>
      <x:c r="G5073" s="10" t="str">
        <x:v>NO_VERDICT</x:v>
      </x:c>
      <x:c r="H5073" s="10" t="str">
        <x:v>INFRASTRUCTURE_FAILURE</x:v>
      </x:c>
      <x:c r="I5073" s="10" t="str">
        <x:v>NOT_PARSED</x:v>
      </x:c>
      <x:c r="J5073" s="10" t="str">
        <x:v>SINGLESHOT_CAPTURED_DIAGNOSTIC_FAIL</x:v>
      </x:c>
      <x:c r="K5073" s="10" t="str">
        <x:v>9b51a9b3125f6f9dc973ffc458688a1c568b5447f3edfb227f858d66698d81b7</x:v>
      </x:c>
      <x:c r="L5073" s="10" t="str">
        <x:v>historical_three</x:v>
      </x:c>
      <x:c r="M5073" s="10" t="n">
        <x:v>0</x:v>
      </x:c>
      <x:c r="N5073" s="10" t="n">
        <x:v>0</x:v>
      </x:c>
      <x:c r="O5073" s="10" t="n">
        <x:v>0</x:v>
      </x:c>
      <x:c r="P5073" s="9" t="str">
        <x:f>'CaseReview'!U701</x:f>
        <x:v>FAIL</x:v>
      </x:c>
      <x:c r="Q5073" s="9" t="n">
        <x:f>IF(AND(T5073=1,G5073=P5073),1,0)</x:f>
        <x:v>0</x:v>
      </x:c>
      <x:c r="R5073" s="9" t="n">
        <x:f>IF(AND(T5073=1,G5073="PASS",P5073="FAIL"),1,0)</x:f>
        <x:v>0</x:v>
      </x:c>
      <x:c r="S5073" s="9" t="n">
        <x:f>IF(AND(T5073=1,G5073="FAIL",P5073="PASS"),1,0)</x:f>
        <x:v>0</x:v>
      </x:c>
      <x:c r="T5073" s="9" t="n">
        <x:v>0</x:v>
      </x:c>
      <x:c r="U5073" s="9" t="n">
        <x:v>7</x:v>
      </x:c>
      <x:c r="V5073" s="9" t="str">
        <x:v>MVP/SHACL_GENERATION_PIPELINE/experiments/LUNA_CONTEXTUAL_SINGLESHOT/RUN_01/runs/RUN-IMO-035-20260831T150740653284Z/artifacts/attempt_01/extracted_shape.ttl</x:v>
      </x:c>
    </x:row>
    <x:row r="5074" ht="22" customHeight="1">
      <x:c r="A5074" s="10" t="str">
        <x:v>SINGLESHOT</x:v>
      </x:c>
      <x:c r="B5074" s="10" t="str">
        <x:v>IMO-035</x:v>
      </x:c>
      <x:c r="C5074" s="10" t="str">
        <x:v>IMO-035-F03</x:v>
      </x:c>
      <x:c r="D5074" s="10" t="str">
        <x:v>RUN_01</x:v>
      </x:c>
      <x:c r="E5074" s="10" t="str">
        <x:v>ORIGINAL_LEDGER</x:v>
      </x:c>
      <x:c r="F5074" s="10" t="str">
        <x:v>FAIL</x:v>
      </x:c>
      <x:c r="G5074" s="10" t="str">
        <x:v>NO_VERDICT</x:v>
      </x:c>
      <x:c r="H5074" s="10" t="str">
        <x:v>INFRASTRUCTURE_FAILURE</x:v>
      </x:c>
      <x:c r="I5074" s="10" t="str">
        <x:v>NOT_PARSED</x:v>
      </x:c>
      <x:c r="J5074" s="10" t="str">
        <x:v>SINGLESHOT_CAPTURED_DIAGNOSTIC_FAIL</x:v>
      </x:c>
      <x:c r="K5074" s="10" t="str">
        <x:v>9b51a9b3125f6f9dc973ffc458688a1c568b5447f3edfb227f858d66698d81b7</x:v>
      </x:c>
      <x:c r="L5074" s="10" t="str">
        <x:v>historical_three</x:v>
      </x:c>
      <x:c r="M5074" s="10" t="n">
        <x:v>0</x:v>
      </x:c>
      <x:c r="N5074" s="10" t="n">
        <x:v>0</x:v>
      </x:c>
      <x:c r="O5074" s="10" t="n">
        <x:v>0</x:v>
      </x:c>
      <x:c r="P5074" s="9" t="str">
        <x:f>'CaseReview'!U702</x:f>
        <x:v>FAIL</x:v>
      </x:c>
      <x:c r="Q5074" s="9" t="n">
        <x:f>IF(AND(T5074=1,G5074=P5074),1,0)</x:f>
        <x:v>0</x:v>
      </x:c>
      <x:c r="R5074" s="9" t="n">
        <x:f>IF(AND(T5074=1,G5074="PASS",P5074="FAIL"),1,0)</x:f>
        <x:v>0</x:v>
      </x:c>
      <x:c r="S5074" s="9" t="n">
        <x:f>IF(AND(T5074=1,G5074="FAIL",P5074="PASS"),1,0)</x:f>
        <x:v>0</x:v>
      </x:c>
      <x:c r="T5074" s="9" t="n">
        <x:v>0</x:v>
      </x:c>
      <x:c r="U5074" s="9" t="n">
        <x:v>7</x:v>
      </x:c>
      <x:c r="V5074" s="9" t="str">
        <x:v>MVP/SHACL_GENERATION_PIPELINE/experiments/LUNA_CONTEXTUAL_SINGLESHOT/RUN_01/runs/RUN-IMO-035-20260831T150740653284Z/artifacts/attempt_01/extracted_shape.ttl</x:v>
      </x:c>
    </x:row>
    <x:row r="5075" ht="22" customHeight="1">
      <x:c r="A5075" s="10" t="str">
        <x:v>SINGLESHOT</x:v>
      </x:c>
      <x:c r="B5075" s="10" t="str">
        <x:v>IMO-035</x:v>
      </x:c>
      <x:c r="C5075" s="10" t="str">
        <x:v>IMO-035-F04</x:v>
      </x:c>
      <x:c r="D5075" s="10" t="str">
        <x:v>RUN_01</x:v>
      </x:c>
      <x:c r="E5075" s="10" t="str">
        <x:v>ORIGINAL_LEDGER</x:v>
      </x:c>
      <x:c r="F5075" s="10" t="str">
        <x:v>FAIL</x:v>
      </x:c>
      <x:c r="G5075" s="10" t="str">
        <x:v>NO_VERDICT</x:v>
      </x:c>
      <x:c r="H5075" s="10" t="str">
        <x:v>INFRASTRUCTURE_FAILURE</x:v>
      </x:c>
      <x:c r="I5075" s="10" t="str">
        <x:v>NOT_PARSED</x:v>
      </x:c>
      <x:c r="J5075" s="10" t="str">
        <x:v>SINGLESHOT_CAPTURED_DIAGNOSTIC_FAIL</x:v>
      </x:c>
      <x:c r="K5075" s="10" t="str">
        <x:v>9b51a9b3125f6f9dc973ffc458688a1c568b5447f3edfb227f858d66698d81b7</x:v>
      </x:c>
      <x:c r="L5075" s="10" t="str">
        <x:v>historical_three</x:v>
      </x:c>
      <x:c r="M5075" s="10" t="n">
        <x:v>0</x:v>
      </x:c>
      <x:c r="N5075" s="10" t="n">
        <x:v>0</x:v>
      </x:c>
      <x:c r="O5075" s="10" t="n">
        <x:v>0</x:v>
      </x:c>
      <x:c r="P5075" s="9" t="str">
        <x:f>'CaseReview'!U703</x:f>
        <x:v>FAIL</x:v>
      </x:c>
      <x:c r="Q5075" s="9" t="n">
        <x:f>IF(AND(T5075=1,G5075=P5075),1,0)</x:f>
        <x:v>0</x:v>
      </x:c>
      <x:c r="R5075" s="9" t="n">
        <x:f>IF(AND(T5075=1,G5075="PASS",P5075="FAIL"),1,0)</x:f>
        <x:v>0</x:v>
      </x:c>
      <x:c r="S5075" s="9" t="n">
        <x:f>IF(AND(T5075=1,G5075="FAIL",P5075="PASS"),1,0)</x:f>
        <x:v>0</x:v>
      </x:c>
      <x:c r="T5075" s="9" t="n">
        <x:v>0</x:v>
      </x:c>
      <x:c r="U5075" s="9" t="n">
        <x:v>7</x:v>
      </x:c>
      <x:c r="V5075" s="9" t="str">
        <x:v>MVP/SHACL_GENERATION_PIPELINE/experiments/LUNA_CONTEXTUAL_SINGLESHOT/RUN_01/runs/RUN-IMO-035-20260831T150740653284Z/artifacts/attempt_01/extracted_shape.ttl</x:v>
      </x:c>
    </x:row>
    <x:row r="5076" ht="22" customHeight="1">
      <x:c r="A5076" s="10" t="str">
        <x:v>SINGLESHOT</x:v>
      </x:c>
      <x:c r="B5076" s="10" t="str">
        <x:v>IMO-035</x:v>
      </x:c>
      <x:c r="C5076" s="10" t="str">
        <x:v>IMO-035-F05</x:v>
      </x:c>
      <x:c r="D5076" s="10" t="str">
        <x:v>RUN_01</x:v>
      </x:c>
      <x:c r="E5076" s="10" t="str">
        <x:v>ORIGINAL_LEDGER</x:v>
      </x:c>
      <x:c r="F5076" s="10" t="str">
        <x:v>FAIL</x:v>
      </x:c>
      <x:c r="G5076" s="10" t="str">
        <x:v>NO_VERDICT</x:v>
      </x:c>
      <x:c r="H5076" s="10" t="str">
        <x:v>INFRASTRUCTURE_FAILURE</x:v>
      </x:c>
      <x:c r="I5076" s="10" t="str">
        <x:v>NOT_PARSED</x:v>
      </x:c>
      <x:c r="J5076" s="10" t="str">
        <x:v>SINGLESHOT_CAPTURED_DIAGNOSTIC_FAIL</x:v>
      </x:c>
      <x:c r="K5076" s="10" t="str">
        <x:v>9b51a9b3125f6f9dc973ffc458688a1c568b5447f3edfb227f858d66698d81b7</x:v>
      </x:c>
      <x:c r="L5076" s="10" t="str">
        <x:v>historical_three</x:v>
      </x:c>
      <x:c r="M5076" s="10" t="n">
        <x:v>0</x:v>
      </x:c>
      <x:c r="N5076" s="10" t="n">
        <x:v>0</x:v>
      </x:c>
      <x:c r="O5076" s="10" t="n">
        <x:v>0</x:v>
      </x:c>
      <x:c r="P5076" s="9" t="str">
        <x:f>'CaseReview'!U704</x:f>
        <x:v>FAIL</x:v>
      </x:c>
      <x:c r="Q5076" s="9" t="n">
        <x:f>IF(AND(T5076=1,G5076=P5076),1,0)</x:f>
        <x:v>0</x:v>
      </x:c>
      <x:c r="R5076" s="9" t="n">
        <x:f>IF(AND(T5076=1,G5076="PASS",P5076="FAIL"),1,0)</x:f>
        <x:v>0</x:v>
      </x:c>
      <x:c r="S5076" s="9" t="n">
        <x:f>IF(AND(T5076=1,G5076="FAIL",P5076="PASS"),1,0)</x:f>
        <x:v>0</x:v>
      </x:c>
      <x:c r="T5076" s="9" t="n">
        <x:v>0</x:v>
      </x:c>
      <x:c r="U5076" s="9" t="n">
        <x:v>7</x:v>
      </x:c>
      <x:c r="V5076" s="9" t="str">
        <x:v>MVP/SHACL_GENERATION_PIPELINE/experiments/LUNA_CONTEXTUAL_SINGLESHOT/RUN_01/runs/RUN-IMO-035-20260831T150740653284Z/artifacts/attempt_01/extracted_shape.ttl</x:v>
      </x:c>
    </x:row>
    <x:row r="5077" ht="22" customHeight="1">
      <x:c r="A5077" s="10" t="str">
        <x:v>SINGLESHOT</x:v>
      </x:c>
      <x:c r="B5077" s="10" t="str">
        <x:v>IMO-035</x:v>
      </x:c>
      <x:c r="C5077" s="10" t="str">
        <x:v>IMO-035-P01</x:v>
      </x:c>
      <x:c r="D5077" s="10" t="str">
        <x:v>RUN_01</x:v>
      </x:c>
      <x:c r="E5077" s="10" t="str">
        <x:v>ORIGINAL_LEDGER</x:v>
      </x:c>
      <x:c r="F5077" s="10" t="str">
        <x:v>PASS</x:v>
      </x:c>
      <x:c r="G5077" s="10" t="str">
        <x:v>NO_VERDICT</x:v>
      </x:c>
      <x:c r="H5077" s="10" t="str">
        <x:v>INFRASTRUCTURE_FAILURE</x:v>
      </x:c>
      <x:c r="I5077" s="10" t="str">
        <x:v>NOT_PARSED</x:v>
      </x:c>
      <x:c r="J5077" s="10" t="str">
        <x:v>SINGLESHOT_CAPTURED_DIAGNOSTIC_FAIL</x:v>
      </x:c>
      <x:c r="K5077" s="10" t="str">
        <x:v>9b51a9b3125f6f9dc973ffc458688a1c568b5447f3edfb227f858d66698d81b7</x:v>
      </x:c>
      <x:c r="L5077" s="10" t="str">
        <x:v>historical_three</x:v>
      </x:c>
      <x:c r="M5077" s="10" t="n">
        <x:v>0</x:v>
      </x:c>
      <x:c r="N5077" s="10" t="n">
        <x:v>0</x:v>
      </x:c>
      <x:c r="O5077" s="10" t="n">
        <x:v>0</x:v>
      </x:c>
      <x:c r="P5077" s="9" t="str">
        <x:f>'CaseReview'!U705</x:f>
        <x:v>PASS</x:v>
      </x:c>
      <x:c r="Q5077" s="9" t="n">
        <x:f>IF(AND(T5077=1,G5077=P5077),1,0)</x:f>
        <x:v>0</x:v>
      </x:c>
      <x:c r="R5077" s="9" t="n">
        <x:f>IF(AND(T5077=1,G5077="PASS",P5077="FAIL"),1,0)</x:f>
        <x:v>0</x:v>
      </x:c>
      <x:c r="S5077" s="9" t="n">
        <x:f>IF(AND(T5077=1,G5077="FAIL",P5077="PASS"),1,0)</x:f>
        <x:v>0</x:v>
      </x:c>
      <x:c r="T5077" s="9" t="n">
        <x:v>0</x:v>
      </x:c>
      <x:c r="U5077" s="9" t="n">
        <x:v>7</x:v>
      </x:c>
      <x:c r="V5077" s="9" t="str">
        <x:v>MVP/SHACL_GENERATION_PIPELINE/experiments/LUNA_CONTEXTUAL_SINGLESHOT/RUN_01/runs/RUN-IMO-035-20260831T150740653284Z/artifacts/attempt_01/extracted_shape.ttl</x:v>
      </x:c>
    </x:row>
    <x:row r="5078" ht="22" customHeight="1">
      <x:c r="A5078" s="10" t="str">
        <x:v>SINGLESHOT</x:v>
      </x:c>
      <x:c r="B5078" s="10" t="str">
        <x:v>IMO-035</x:v>
      </x:c>
      <x:c r="C5078" s="10" t="str">
        <x:v>IMO-035-P02</x:v>
      </x:c>
      <x:c r="D5078" s="10" t="str">
        <x:v>RUN_01</x:v>
      </x:c>
      <x:c r="E5078" s="10" t="str">
        <x:v>ORIGINAL_LEDGER</x:v>
      </x:c>
      <x:c r="F5078" s="10" t="str">
        <x:v>PASS</x:v>
      </x:c>
      <x:c r="G5078" s="10" t="str">
        <x:v>NO_VERDICT</x:v>
      </x:c>
      <x:c r="H5078" s="10" t="str">
        <x:v>INFRASTRUCTURE_FAILURE</x:v>
      </x:c>
      <x:c r="I5078" s="10" t="str">
        <x:v>NOT_PARSED</x:v>
      </x:c>
      <x:c r="J5078" s="10" t="str">
        <x:v>SINGLESHOT_CAPTURED_DIAGNOSTIC_FAIL</x:v>
      </x:c>
      <x:c r="K5078" s="10" t="str">
        <x:v>9b51a9b3125f6f9dc973ffc458688a1c568b5447f3edfb227f858d66698d81b7</x:v>
      </x:c>
      <x:c r="L5078" s="10" t="str">
        <x:v>historical_three</x:v>
      </x:c>
      <x:c r="M5078" s="10" t="n">
        <x:v>0</x:v>
      </x:c>
      <x:c r="N5078" s="10" t="n">
        <x:v>0</x:v>
      </x:c>
      <x:c r="O5078" s="10" t="n">
        <x:v>0</x:v>
      </x:c>
      <x:c r="P5078" s="9" t="str">
        <x:f>'CaseReview'!U706</x:f>
        <x:v>PASS</x:v>
      </x:c>
      <x:c r="Q5078" s="9" t="n">
        <x:f>IF(AND(T5078=1,G5078=P5078),1,0)</x:f>
        <x:v>0</x:v>
      </x:c>
      <x:c r="R5078" s="9" t="n">
        <x:f>IF(AND(T5078=1,G5078="PASS",P5078="FAIL"),1,0)</x:f>
        <x:v>0</x:v>
      </x:c>
      <x:c r="S5078" s="9" t="n">
        <x:f>IF(AND(T5078=1,G5078="FAIL",P5078="PASS"),1,0)</x:f>
        <x:v>0</x:v>
      </x:c>
      <x:c r="T5078" s="9" t="n">
        <x:v>0</x:v>
      </x:c>
      <x:c r="U5078" s="9" t="n">
        <x:v>7</x:v>
      </x:c>
      <x:c r="V5078" s="9" t="str">
        <x:v>MVP/SHACL_GENERATION_PIPELINE/experiments/LUNA_CONTEXTUAL_SINGLESHOT/RUN_01/runs/RUN-IMO-035-20260831T150740653284Z/artifacts/attempt_01/extracted_shape.ttl</x:v>
      </x:c>
    </x:row>
    <x:row r="5079" ht="22" customHeight="1">
      <x:c r="A5079" s="10" t="str">
        <x:v>SINGLESHOT</x:v>
      </x:c>
      <x:c r="B5079" s="10" t="str">
        <x:v>IMO-037</x:v>
      </x:c>
      <x:c r="C5079" s="10" t="str">
        <x:v>IMO-037-F01</x:v>
      </x:c>
      <x:c r="D5079" s="10" t="str">
        <x:v>RUN_01</x:v>
      </x:c>
      <x:c r="E5079" s="10" t="str">
        <x:v>ORIGINAL_LEDGER</x:v>
      </x:c>
      <x:c r="F5079" s="10" t="str">
        <x:v>FAIL</x:v>
      </x:c>
      <x:c r="G5079" s="10" t="str">
        <x:v>PASS</x:v>
      </x:c>
      <x:c r="H5079" s="10" t="str">
        <x:v>EXECUTED</x:v>
      </x:c>
      <x:c r="I5079" s="10" t="str">
        <x:v>PARSED</x:v>
      </x:c>
      <x:c r="J5079" s="10" t="str">
        <x:v>SINGLESHOT_CAPTURED_DIAGNOSTIC_PASS</x:v>
      </x:c>
      <x:c r="K5079" s="10" t="str">
        <x:v>46efb6050458110e6fc523350e7479f2e6e38e69a0e7f932924fa1a6a39cdd94</x:v>
      </x:c>
      <x:c r="L5079" s="10" t="str">
        <x:v>historical_three</x:v>
      </x:c>
      <x:c r="M5079" s="10" t="n">
        <x:v>0</x:v>
      </x:c>
      <x:c r="N5079" s="10" t="n">
        <x:v>1</x:v>
      </x:c>
      <x:c r="O5079" s="10" t="n">
        <x:v>0</x:v>
      </x:c>
      <x:c r="P5079" s="9" t="str">
        <x:f>'CaseReview'!U707</x:f>
        <x:v>FAIL</x:v>
      </x:c>
      <x:c r="Q5079" s="9" t="n">
        <x:f>IF(AND(T5079=1,G5079=P5079),1,0)</x:f>
        <x:v>0</x:v>
      </x:c>
      <x:c r="R5079" s="9" t="n">
        <x:f>IF(AND(T5079=1,G5079="PASS",P5079="FAIL"),1,0)</x:f>
        <x:v>1</x:v>
      </x:c>
      <x:c r="S5079" s="9" t="n">
        <x:f>IF(AND(T5079=1,G5079="FAIL",P5079="PASS"),1,0)</x:f>
        <x:v>0</x:v>
      </x:c>
      <x:c r="T5079" s="9" t="n">
        <x:v>1</x:v>
      </x:c>
      <x:c r="U5079" s="9" t="n">
        <x:v>12</x:v>
      </x:c>
      <x:c r="V5079" s="9" t="str">
        <x:v>MVP/SHACL_GENERATION_PIPELINE/experiments/LUNA_CONTEXTUAL_SINGLESHOT/RUN_01/runs/RUN-IMO-037-20260831T150800091015Z/artifacts/attempt_01/extracted_shape.ttl</x:v>
      </x:c>
    </x:row>
    <x:row r="5080" ht="22" customHeight="1">
      <x:c r="A5080" s="10" t="str">
        <x:v>SINGLESHOT</x:v>
      </x:c>
      <x:c r="B5080" s="10" t="str">
        <x:v>IMO-037</x:v>
      </x:c>
      <x:c r="C5080" s="10" t="str">
        <x:v>IMO-037-F02</x:v>
      </x:c>
      <x:c r="D5080" s="10" t="str">
        <x:v>RUN_01</x:v>
      </x:c>
      <x:c r="E5080" s="10" t="str">
        <x:v>ORIGINAL_LEDGER</x:v>
      </x:c>
      <x:c r="F5080" s="10" t="str">
        <x:v>FAIL</x:v>
      </x:c>
      <x:c r="G5080" s="10" t="str">
        <x:v>FAIL</x:v>
      </x:c>
      <x:c r="H5080" s="10" t="str">
        <x:v>EXECUTED</x:v>
      </x:c>
      <x:c r="I5080" s="10" t="str">
        <x:v>PARSED</x:v>
      </x:c>
      <x:c r="J5080" s="10" t="str">
        <x:v>SINGLESHOT_CAPTURED_DIAGNOSTIC_PASS</x:v>
      </x:c>
      <x:c r="K5080" s="10" t="str">
        <x:v>46efb6050458110e6fc523350e7479f2e6e38e69a0e7f932924fa1a6a39cdd94</x:v>
      </x:c>
      <x:c r="L5080" s="10" t="str">
        <x:v>historical_three</x:v>
      </x:c>
      <x:c r="M5080" s="10" t="n">
        <x:v>1</x:v>
      </x:c>
      <x:c r="N5080" s="10" t="n">
        <x:v>0</x:v>
      </x:c>
      <x:c r="O5080" s="10" t="n">
        <x:v>0</x:v>
      </x:c>
      <x:c r="P5080" s="9" t="str">
        <x:f>'CaseReview'!U708</x:f>
        <x:v>FAIL</x:v>
      </x:c>
      <x:c r="Q5080" s="9" t="n">
        <x:f>IF(AND(T5080=1,G5080=P5080),1,0)</x:f>
        <x:v>1</x:v>
      </x:c>
      <x:c r="R5080" s="9" t="n">
        <x:f>IF(AND(T5080=1,G5080="PASS",P5080="FAIL"),1,0)</x:f>
        <x:v>0</x:v>
      </x:c>
      <x:c r="S5080" s="9" t="n">
        <x:f>IF(AND(T5080=1,G5080="FAIL",P5080="PASS"),1,0)</x:f>
        <x:v>0</x:v>
      </x:c>
      <x:c r="T5080" s="9" t="n">
        <x:v>1</x:v>
      </x:c>
      <x:c r="U5080" s="9" t="n">
        <x:v>12</x:v>
      </x:c>
      <x:c r="V5080" s="9" t="str">
        <x:v>MVP/SHACL_GENERATION_PIPELINE/experiments/LUNA_CONTEXTUAL_SINGLESHOT/RUN_01/runs/RUN-IMO-037-20260831T150800091015Z/artifacts/attempt_01/extracted_shape.ttl</x:v>
      </x:c>
    </x:row>
    <x:row r="5081" ht="22" customHeight="1">
      <x:c r="A5081" s="10" t="str">
        <x:v>SINGLESHOT</x:v>
      </x:c>
      <x:c r="B5081" s="10" t="str">
        <x:v>IMO-037</x:v>
      </x:c>
      <x:c r="C5081" s="10" t="str">
        <x:v>IMO-037-F03</x:v>
      </x:c>
      <x:c r="D5081" s="10" t="str">
        <x:v>RUN_01</x:v>
      </x:c>
      <x:c r="E5081" s="10" t="str">
        <x:v>ORIGINAL_LEDGER</x:v>
      </x:c>
      <x:c r="F5081" s="10" t="str">
        <x:v>FAIL</x:v>
      </x:c>
      <x:c r="G5081" s="10" t="str">
        <x:v>FAIL</x:v>
      </x:c>
      <x:c r="H5081" s="10" t="str">
        <x:v>EXECUTED</x:v>
      </x:c>
      <x:c r="I5081" s="10" t="str">
        <x:v>PARSED</x:v>
      </x:c>
      <x:c r="J5081" s="10" t="str">
        <x:v>SINGLESHOT_CAPTURED_DIAGNOSTIC_PASS</x:v>
      </x:c>
      <x:c r="K5081" s="10" t="str">
        <x:v>46efb6050458110e6fc523350e7479f2e6e38e69a0e7f932924fa1a6a39cdd94</x:v>
      </x:c>
      <x:c r="L5081" s="10" t="str">
        <x:v>historical_three</x:v>
      </x:c>
      <x:c r="M5081" s="10" t="n">
        <x:v>1</x:v>
      </x:c>
      <x:c r="N5081" s="10" t="n">
        <x:v>0</x:v>
      </x:c>
      <x:c r="O5081" s="10" t="n">
        <x:v>0</x:v>
      </x:c>
      <x:c r="P5081" s="9" t="str">
        <x:f>'CaseReview'!U709</x:f>
        <x:v>FAIL</x:v>
      </x:c>
      <x:c r="Q5081" s="9" t="n">
        <x:f>IF(AND(T5081=1,G5081=P5081),1,0)</x:f>
        <x:v>1</x:v>
      </x:c>
      <x:c r="R5081" s="9" t="n">
        <x:f>IF(AND(T5081=1,G5081="PASS",P5081="FAIL"),1,0)</x:f>
        <x:v>0</x:v>
      </x:c>
      <x:c r="S5081" s="9" t="n">
        <x:f>IF(AND(T5081=1,G5081="FAIL",P5081="PASS"),1,0)</x:f>
        <x:v>0</x:v>
      </x:c>
      <x:c r="T5081" s="9" t="n">
        <x:v>1</x:v>
      </x:c>
      <x:c r="U5081" s="9" t="n">
        <x:v>12</x:v>
      </x:c>
      <x:c r="V5081" s="9" t="str">
        <x:v>MVP/SHACL_GENERATION_PIPELINE/experiments/LUNA_CONTEXTUAL_SINGLESHOT/RUN_01/runs/RUN-IMO-037-20260831T150800091015Z/artifacts/attempt_01/extracted_shape.ttl</x:v>
      </x:c>
    </x:row>
    <x:row r="5082" ht="22" customHeight="1">
      <x:c r="A5082" s="10" t="str">
        <x:v>SINGLESHOT</x:v>
      </x:c>
      <x:c r="B5082" s="10" t="str">
        <x:v>IMO-037</x:v>
      </x:c>
      <x:c r="C5082" s="10" t="str">
        <x:v>IMO-037-F04</x:v>
      </x:c>
      <x:c r="D5082" s="10" t="str">
        <x:v>RUN_01</x:v>
      </x:c>
      <x:c r="E5082" s="10" t="str">
        <x:v>ORIGINAL_LEDGER</x:v>
      </x:c>
      <x:c r="F5082" s="10" t="str">
        <x:v>FAIL</x:v>
      </x:c>
      <x:c r="G5082" s="10" t="str">
        <x:v>FAIL</x:v>
      </x:c>
      <x:c r="H5082" s="10" t="str">
        <x:v>EXECUTED</x:v>
      </x:c>
      <x:c r="I5082" s="10" t="str">
        <x:v>PARSED</x:v>
      </x:c>
      <x:c r="J5082" s="10" t="str">
        <x:v>SINGLESHOT_CAPTURED_DIAGNOSTIC_PASS</x:v>
      </x:c>
      <x:c r="K5082" s="10" t="str">
        <x:v>46efb6050458110e6fc523350e7479f2e6e38e69a0e7f932924fa1a6a39cdd94</x:v>
      </x:c>
      <x:c r="L5082" s="10" t="str">
        <x:v>historical_three</x:v>
      </x:c>
      <x:c r="M5082" s="10" t="n">
        <x:v>1</x:v>
      </x:c>
      <x:c r="N5082" s="10" t="n">
        <x:v>0</x:v>
      </x:c>
      <x:c r="O5082" s="10" t="n">
        <x:v>0</x:v>
      </x:c>
      <x:c r="P5082" s="9" t="str">
        <x:f>'CaseReview'!U710</x:f>
        <x:v>FAIL</x:v>
      </x:c>
      <x:c r="Q5082" s="9" t="n">
        <x:f>IF(AND(T5082=1,G5082=P5082),1,0)</x:f>
        <x:v>1</x:v>
      </x:c>
      <x:c r="R5082" s="9" t="n">
        <x:f>IF(AND(T5082=1,G5082="PASS",P5082="FAIL"),1,0)</x:f>
        <x:v>0</x:v>
      </x:c>
      <x:c r="S5082" s="9" t="n">
        <x:f>IF(AND(T5082=1,G5082="FAIL",P5082="PASS"),1,0)</x:f>
        <x:v>0</x:v>
      </x:c>
      <x:c r="T5082" s="9" t="n">
        <x:v>1</x:v>
      </x:c>
      <x:c r="U5082" s="9" t="n">
        <x:v>12</x:v>
      </x:c>
      <x:c r="V5082" s="9" t="str">
        <x:v>MVP/SHACL_GENERATION_PIPELINE/experiments/LUNA_CONTEXTUAL_SINGLESHOT/RUN_01/runs/RUN-IMO-037-20260831T150800091015Z/artifacts/attempt_01/extracted_shape.ttl</x:v>
      </x:c>
    </x:row>
    <x:row r="5083" ht="22" customHeight="1">
      <x:c r="A5083" s="10" t="str">
        <x:v>SINGLESHOT</x:v>
      </x:c>
      <x:c r="B5083" s="10" t="str">
        <x:v>IMO-037</x:v>
      </x:c>
      <x:c r="C5083" s="10" t="str">
        <x:v>IMO-037-F05</x:v>
      </x:c>
      <x:c r="D5083" s="10" t="str">
        <x:v>RUN_01</x:v>
      </x:c>
      <x:c r="E5083" s="10" t="str">
        <x:v>ORIGINAL_LEDGER</x:v>
      </x:c>
      <x:c r="F5083" s="10" t="str">
        <x:v>FAIL</x:v>
      </x:c>
      <x:c r="G5083" s="10" t="str">
        <x:v>FAIL</x:v>
      </x:c>
      <x:c r="H5083" s="10" t="str">
        <x:v>EXECUTED</x:v>
      </x:c>
      <x:c r="I5083" s="10" t="str">
        <x:v>PARSED</x:v>
      </x:c>
      <x:c r="J5083" s="10" t="str">
        <x:v>SINGLESHOT_CAPTURED_DIAGNOSTIC_PASS</x:v>
      </x:c>
      <x:c r="K5083" s="10" t="str">
        <x:v>46efb6050458110e6fc523350e7479f2e6e38e69a0e7f932924fa1a6a39cdd94</x:v>
      </x:c>
      <x:c r="L5083" s="10" t="str">
        <x:v>historical_three</x:v>
      </x:c>
      <x:c r="M5083" s="10" t="n">
        <x:v>1</x:v>
      </x:c>
      <x:c r="N5083" s="10" t="n">
        <x:v>0</x:v>
      </x:c>
      <x:c r="O5083" s="10" t="n">
        <x:v>0</x:v>
      </x:c>
      <x:c r="P5083" s="9" t="str">
        <x:f>'CaseReview'!U711</x:f>
        <x:v>FAIL</x:v>
      </x:c>
      <x:c r="Q5083" s="9" t="n">
        <x:f>IF(AND(T5083=1,G5083=P5083),1,0)</x:f>
        <x:v>1</x:v>
      </x:c>
      <x:c r="R5083" s="9" t="n">
        <x:f>IF(AND(T5083=1,G5083="PASS",P5083="FAIL"),1,0)</x:f>
        <x:v>0</x:v>
      </x:c>
      <x:c r="S5083" s="9" t="n">
        <x:f>IF(AND(T5083=1,G5083="FAIL",P5083="PASS"),1,0)</x:f>
        <x:v>0</x:v>
      </x:c>
      <x:c r="T5083" s="9" t="n">
        <x:v>1</x:v>
      </x:c>
      <x:c r="U5083" s="9" t="n">
        <x:v>12</x:v>
      </x:c>
      <x:c r="V5083" s="9" t="str">
        <x:v>MVP/SHACL_GENERATION_PIPELINE/experiments/LUNA_CONTEXTUAL_SINGLESHOT/RUN_01/runs/RUN-IMO-037-20260831T150800091015Z/artifacts/attempt_01/extracted_shape.ttl</x:v>
      </x:c>
    </x:row>
    <x:row r="5084" ht="22" customHeight="1">
      <x:c r="A5084" s="10" t="str">
        <x:v>SINGLESHOT</x:v>
      </x:c>
      <x:c r="B5084" s="10" t="str">
        <x:v>IMO-037</x:v>
      </x:c>
      <x:c r="C5084" s="10" t="str">
        <x:v>IMO-037-F06</x:v>
      </x:c>
      <x:c r="D5084" s="10" t="str">
        <x:v>RUN_01</x:v>
      </x:c>
      <x:c r="E5084" s="10" t="str">
        <x:v>ORIGINAL_LEDGER</x:v>
      </x:c>
      <x:c r="F5084" s="10" t="str">
        <x:v>FAIL</x:v>
      </x:c>
      <x:c r="G5084" s="10" t="str">
        <x:v>FAIL</x:v>
      </x:c>
      <x:c r="H5084" s="10" t="str">
        <x:v>EXECUTED</x:v>
      </x:c>
      <x:c r="I5084" s="10" t="str">
        <x:v>PARSED</x:v>
      </x:c>
      <x:c r="J5084" s="10" t="str">
        <x:v>SINGLESHOT_CAPTURED_DIAGNOSTIC_PASS</x:v>
      </x:c>
      <x:c r="K5084" s="10" t="str">
        <x:v>46efb6050458110e6fc523350e7479f2e6e38e69a0e7f932924fa1a6a39cdd94</x:v>
      </x:c>
      <x:c r="L5084" s="10" t="str">
        <x:v>historical_three</x:v>
      </x:c>
      <x:c r="M5084" s="10" t="n">
        <x:v>1</x:v>
      </x:c>
      <x:c r="N5084" s="10" t="n">
        <x:v>0</x:v>
      </x:c>
      <x:c r="O5084" s="10" t="n">
        <x:v>0</x:v>
      </x:c>
      <x:c r="P5084" s="9" t="str">
        <x:f>'CaseReview'!U712</x:f>
        <x:v>FAIL</x:v>
      </x:c>
      <x:c r="Q5084" s="9" t="n">
        <x:f>IF(AND(T5084=1,G5084=P5084),1,0)</x:f>
        <x:v>1</x:v>
      </x:c>
      <x:c r="R5084" s="9" t="n">
        <x:f>IF(AND(T5084=1,G5084="PASS",P5084="FAIL"),1,0)</x:f>
        <x:v>0</x:v>
      </x:c>
      <x:c r="S5084" s="9" t="n">
        <x:f>IF(AND(T5084=1,G5084="FAIL",P5084="PASS"),1,0)</x:f>
        <x:v>0</x:v>
      </x:c>
      <x:c r="T5084" s="9" t="n">
        <x:v>1</x:v>
      </x:c>
      <x:c r="U5084" s="9" t="n">
        <x:v>12</x:v>
      </x:c>
      <x:c r="V5084" s="9" t="str">
        <x:v>MVP/SHACL_GENERATION_PIPELINE/experiments/LUNA_CONTEXTUAL_SINGLESHOT/RUN_01/runs/RUN-IMO-037-20260831T150800091015Z/artifacts/attempt_01/extracted_shape.ttl</x:v>
      </x:c>
    </x:row>
    <x:row r="5085" ht="22" customHeight="1">
      <x:c r="A5085" s="10" t="str">
        <x:v>SINGLESHOT</x:v>
      </x:c>
      <x:c r="B5085" s="10" t="str">
        <x:v>IMO-037</x:v>
      </x:c>
      <x:c r="C5085" s="10" t="str">
        <x:v>IMO-037-F07</x:v>
      </x:c>
      <x:c r="D5085" s="10" t="str">
        <x:v>RUN_01</x:v>
      </x:c>
      <x:c r="E5085" s="10" t="str">
        <x:v>ORIGINAL_LEDGER</x:v>
      </x:c>
      <x:c r="F5085" s="10" t="str">
        <x:v>FAIL</x:v>
      </x:c>
      <x:c r="G5085" s="10" t="str">
        <x:v>FAIL</x:v>
      </x:c>
      <x:c r="H5085" s="10" t="str">
        <x:v>EXECUTED</x:v>
      </x:c>
      <x:c r="I5085" s="10" t="str">
        <x:v>PARSED</x:v>
      </x:c>
      <x:c r="J5085" s="10" t="str">
        <x:v>SINGLESHOT_CAPTURED_DIAGNOSTIC_PASS</x:v>
      </x:c>
      <x:c r="K5085" s="10" t="str">
        <x:v>46efb6050458110e6fc523350e7479f2e6e38e69a0e7f932924fa1a6a39cdd94</x:v>
      </x:c>
      <x:c r="L5085" s="10" t="str">
        <x:v>historical_three</x:v>
      </x:c>
      <x:c r="M5085" s="10" t="n">
        <x:v>1</x:v>
      </x:c>
      <x:c r="N5085" s="10" t="n">
        <x:v>0</x:v>
      </x:c>
      <x:c r="O5085" s="10" t="n">
        <x:v>0</x:v>
      </x:c>
      <x:c r="P5085" s="9" t="str">
        <x:f>'CaseReview'!U713</x:f>
        <x:v>FAIL</x:v>
      </x:c>
      <x:c r="Q5085" s="9" t="n">
        <x:f>IF(AND(T5085=1,G5085=P5085),1,0)</x:f>
        <x:v>1</x:v>
      </x:c>
      <x:c r="R5085" s="9" t="n">
        <x:f>IF(AND(T5085=1,G5085="PASS",P5085="FAIL"),1,0)</x:f>
        <x:v>0</x:v>
      </x:c>
      <x:c r="S5085" s="9" t="n">
        <x:f>IF(AND(T5085=1,G5085="FAIL",P5085="PASS"),1,0)</x:f>
        <x:v>0</x:v>
      </x:c>
      <x:c r="T5085" s="9" t="n">
        <x:v>1</x:v>
      </x:c>
      <x:c r="U5085" s="9" t="n">
        <x:v>12</x:v>
      </x:c>
      <x:c r="V5085" s="9" t="str">
        <x:v>MVP/SHACL_GENERATION_PIPELINE/experiments/LUNA_CONTEXTUAL_SINGLESHOT/RUN_01/runs/RUN-IMO-037-20260831T150800091015Z/artifacts/attempt_01/extracted_shape.ttl</x:v>
      </x:c>
    </x:row>
    <x:row r="5086" ht="22" customHeight="1">
      <x:c r="A5086" s="10" t="str">
        <x:v>SINGLESHOT</x:v>
      </x:c>
      <x:c r="B5086" s="10" t="str">
        <x:v>IMO-037</x:v>
      </x:c>
      <x:c r="C5086" s="10" t="str">
        <x:v>IMO-037-P01</x:v>
      </x:c>
      <x:c r="D5086" s="10" t="str">
        <x:v>RUN_01</x:v>
      </x:c>
      <x:c r="E5086" s="10" t="str">
        <x:v>ORIGINAL_LEDGER</x:v>
      </x:c>
      <x:c r="F5086" s="10" t="str">
        <x:v>PASS</x:v>
      </x:c>
      <x:c r="G5086" s="10" t="str">
        <x:v>FAIL</x:v>
      </x:c>
      <x:c r="H5086" s="10" t="str">
        <x:v>EXECUTED</x:v>
      </x:c>
      <x:c r="I5086" s="10" t="str">
        <x:v>PARSED</x:v>
      </x:c>
      <x:c r="J5086" s="10" t="str">
        <x:v>SINGLESHOT_CAPTURED_DIAGNOSTIC_PASS</x:v>
      </x:c>
      <x:c r="K5086" s="10" t="str">
        <x:v>46efb6050458110e6fc523350e7479f2e6e38e69a0e7f932924fa1a6a39cdd94</x:v>
      </x:c>
      <x:c r="L5086" s="10" t="str">
        <x:v>historical_three</x:v>
      </x:c>
      <x:c r="M5086" s="10" t="n">
        <x:v>0</x:v>
      </x:c>
      <x:c r="N5086" s="10" t="n">
        <x:v>0</x:v>
      </x:c>
      <x:c r="O5086" s="10" t="n">
        <x:v>1</x:v>
      </x:c>
      <x:c r="P5086" s="9" t="str">
        <x:f>'CaseReview'!U714</x:f>
        <x:v>PASS</x:v>
      </x:c>
      <x:c r="Q5086" s="9" t="n">
        <x:f>IF(AND(T5086=1,G5086=P5086),1,0)</x:f>
        <x:v>0</x:v>
      </x:c>
      <x:c r="R5086" s="9" t="n">
        <x:f>IF(AND(T5086=1,G5086="PASS",P5086="FAIL"),1,0)</x:f>
        <x:v>0</x:v>
      </x:c>
      <x:c r="S5086" s="9" t="n">
        <x:f>IF(AND(T5086=1,G5086="FAIL",P5086="PASS"),1,0)</x:f>
        <x:v>1</x:v>
      </x:c>
      <x:c r="T5086" s="9" t="n">
        <x:v>1</x:v>
      </x:c>
      <x:c r="U5086" s="9" t="n">
        <x:v>12</x:v>
      </x:c>
      <x:c r="V5086" s="9" t="str">
        <x:v>MVP/SHACL_GENERATION_PIPELINE/experiments/LUNA_CONTEXTUAL_SINGLESHOT/RUN_01/runs/RUN-IMO-037-20260831T150800091015Z/artifacts/attempt_01/extracted_shape.ttl</x:v>
      </x:c>
    </x:row>
    <x:row r="5087" ht="22" customHeight="1">
      <x:c r="A5087" s="10" t="str">
        <x:v>SINGLESHOT</x:v>
      </x:c>
      <x:c r="B5087" s="10" t="str">
        <x:v>IMO-037</x:v>
      </x:c>
      <x:c r="C5087" s="10" t="str">
        <x:v>IMO-037-P02</x:v>
      </x:c>
      <x:c r="D5087" s="10" t="str">
        <x:v>RUN_01</x:v>
      </x:c>
      <x:c r="E5087" s="10" t="str">
        <x:v>ORIGINAL_LEDGER</x:v>
      </x:c>
      <x:c r="F5087" s="10" t="str">
        <x:v>PASS</x:v>
      </x:c>
      <x:c r="G5087" s="10" t="str">
        <x:v>PASS</x:v>
      </x:c>
      <x:c r="H5087" s="10" t="str">
        <x:v>EXECUTED</x:v>
      </x:c>
      <x:c r="I5087" s="10" t="str">
        <x:v>PARSED</x:v>
      </x:c>
      <x:c r="J5087" s="10" t="str">
        <x:v>SINGLESHOT_CAPTURED_DIAGNOSTIC_PASS</x:v>
      </x:c>
      <x:c r="K5087" s="10" t="str">
        <x:v>46efb6050458110e6fc523350e7479f2e6e38e69a0e7f932924fa1a6a39cdd94</x:v>
      </x:c>
      <x:c r="L5087" s="10" t="str">
        <x:v>historical_three</x:v>
      </x:c>
      <x:c r="M5087" s="10" t="n">
        <x:v>1</x:v>
      </x:c>
      <x:c r="N5087" s="10" t="n">
        <x:v>0</x:v>
      </x:c>
      <x:c r="O5087" s="10" t="n">
        <x:v>0</x:v>
      </x:c>
      <x:c r="P5087" s="9" t="str">
        <x:f>'CaseReview'!U715</x:f>
        <x:v>PASS</x:v>
      </x:c>
      <x:c r="Q5087" s="9" t="n">
        <x:f>IF(AND(T5087=1,G5087=P5087),1,0)</x:f>
        <x:v>1</x:v>
      </x:c>
      <x:c r="R5087" s="9" t="n">
        <x:f>IF(AND(T5087=1,G5087="PASS",P5087="FAIL"),1,0)</x:f>
        <x:v>0</x:v>
      </x:c>
      <x:c r="S5087" s="9" t="n">
        <x:f>IF(AND(T5087=1,G5087="FAIL",P5087="PASS"),1,0)</x:f>
        <x:v>0</x:v>
      </x:c>
      <x:c r="T5087" s="9" t="n">
        <x:v>1</x:v>
      </x:c>
      <x:c r="U5087" s="9" t="n">
        <x:v>12</x:v>
      </x:c>
      <x:c r="V5087" s="9" t="str">
        <x:v>MVP/SHACL_GENERATION_PIPELINE/experiments/LUNA_CONTEXTUAL_SINGLESHOT/RUN_01/runs/RUN-IMO-037-20260831T150800091015Z/artifacts/attempt_01/extracted_shape.ttl</x:v>
      </x:c>
    </x:row>
    <x:row r="5088" ht="22" customHeight="1">
      <x:c r="A5088" s="10" t="str">
        <x:v>SINGLESHOT</x:v>
      </x:c>
      <x:c r="B5088" s="10" t="str">
        <x:v>IMO-037</x:v>
      </x:c>
      <x:c r="C5088" s="10" t="str">
        <x:v>IMO-037-P03</x:v>
      </x:c>
      <x:c r="D5088" s="10" t="str">
        <x:v>RUN_01</x:v>
      </x:c>
      <x:c r="E5088" s="10" t="str">
        <x:v>ORIGINAL_LEDGER</x:v>
      </x:c>
      <x:c r="F5088" s="10" t="str">
        <x:v>PASS</x:v>
      </x:c>
      <x:c r="G5088" s="10" t="str">
        <x:v>FAIL</x:v>
      </x:c>
      <x:c r="H5088" s="10" t="str">
        <x:v>EXECUTED</x:v>
      </x:c>
      <x:c r="I5088" s="10" t="str">
        <x:v>PARSED</x:v>
      </x:c>
      <x:c r="J5088" s="10" t="str">
        <x:v>SINGLESHOT_CAPTURED_DIAGNOSTIC_PASS</x:v>
      </x:c>
      <x:c r="K5088" s="10" t="str">
        <x:v>46efb6050458110e6fc523350e7479f2e6e38e69a0e7f932924fa1a6a39cdd94</x:v>
      </x:c>
      <x:c r="L5088" s="10" t="str">
        <x:v>historical_three</x:v>
      </x:c>
      <x:c r="M5088" s="10" t="n">
        <x:v>0</x:v>
      </x:c>
      <x:c r="N5088" s="10" t="n">
        <x:v>0</x:v>
      </x:c>
      <x:c r="O5088" s="10" t="n">
        <x:v>1</x:v>
      </x:c>
      <x:c r="P5088" s="9" t="str">
        <x:f>'CaseReview'!U716</x:f>
        <x:v>PASS</x:v>
      </x:c>
      <x:c r="Q5088" s="9" t="n">
        <x:f>IF(AND(T5088=1,G5088=P5088),1,0)</x:f>
        <x:v>0</x:v>
      </x:c>
      <x:c r="R5088" s="9" t="n">
        <x:f>IF(AND(T5088=1,G5088="PASS",P5088="FAIL"),1,0)</x:f>
        <x:v>0</x:v>
      </x:c>
      <x:c r="S5088" s="9" t="n">
        <x:f>IF(AND(T5088=1,G5088="FAIL",P5088="PASS"),1,0)</x:f>
        <x:v>1</x:v>
      </x:c>
      <x:c r="T5088" s="9" t="n">
        <x:v>1</x:v>
      </x:c>
      <x:c r="U5088" s="9" t="n">
        <x:v>12</x:v>
      </x:c>
      <x:c r="V5088" s="9" t="str">
        <x:v>MVP/SHACL_GENERATION_PIPELINE/experiments/LUNA_CONTEXTUAL_SINGLESHOT/RUN_01/runs/RUN-IMO-037-20260831T150800091015Z/artifacts/attempt_01/extracted_shape.ttl</x:v>
      </x:c>
    </x:row>
    <x:row r="5089" ht="22" customHeight="1">
      <x:c r="A5089" s="10" t="str">
        <x:v>SINGLESHOT</x:v>
      </x:c>
      <x:c r="B5089" s="10" t="str">
        <x:v>IMO-037</x:v>
      </x:c>
      <x:c r="C5089" s="10" t="str">
        <x:v>IMO-037-P04</x:v>
      </x:c>
      <x:c r="D5089" s="10" t="str">
        <x:v>RUN_01</x:v>
      </x:c>
      <x:c r="E5089" s="10" t="str">
        <x:v>ORIGINAL_LEDGER</x:v>
      </x:c>
      <x:c r="F5089" s="10" t="str">
        <x:v>PASS</x:v>
      </x:c>
      <x:c r="G5089" s="10" t="str">
        <x:v>FAIL</x:v>
      </x:c>
      <x:c r="H5089" s="10" t="str">
        <x:v>EXECUTED</x:v>
      </x:c>
      <x:c r="I5089" s="10" t="str">
        <x:v>PARSED</x:v>
      </x:c>
      <x:c r="J5089" s="10" t="str">
        <x:v>SINGLESHOT_CAPTURED_DIAGNOSTIC_PASS</x:v>
      </x:c>
      <x:c r="K5089" s="10" t="str">
        <x:v>46efb6050458110e6fc523350e7479f2e6e38e69a0e7f932924fa1a6a39cdd94</x:v>
      </x:c>
      <x:c r="L5089" s="10" t="str">
        <x:v>historical_three</x:v>
      </x:c>
      <x:c r="M5089" s="10" t="n">
        <x:v>0</x:v>
      </x:c>
      <x:c r="N5089" s="10" t="n">
        <x:v>0</x:v>
      </x:c>
      <x:c r="O5089" s="10" t="n">
        <x:v>1</x:v>
      </x:c>
      <x:c r="P5089" s="9" t="str">
        <x:f>'CaseReview'!U717</x:f>
        <x:v>PASS</x:v>
      </x:c>
      <x:c r="Q5089" s="9" t="n">
        <x:f>IF(AND(T5089=1,G5089=P5089),1,0)</x:f>
        <x:v>0</x:v>
      </x:c>
      <x:c r="R5089" s="9" t="n">
        <x:f>IF(AND(T5089=1,G5089="PASS",P5089="FAIL"),1,0)</x:f>
        <x:v>0</x:v>
      </x:c>
      <x:c r="S5089" s="9" t="n">
        <x:f>IF(AND(T5089=1,G5089="FAIL",P5089="PASS"),1,0)</x:f>
        <x:v>1</x:v>
      </x:c>
      <x:c r="T5089" s="9" t="n">
        <x:v>1</x:v>
      </x:c>
      <x:c r="U5089" s="9" t="n">
        <x:v>12</x:v>
      </x:c>
      <x:c r="V5089" s="9" t="str">
        <x:v>MVP/SHACL_GENERATION_PIPELINE/experiments/LUNA_CONTEXTUAL_SINGLESHOT/RUN_01/runs/RUN-IMO-037-20260831T150800091015Z/artifacts/attempt_01/extracted_shape.ttl</x:v>
      </x:c>
    </x:row>
    <x:row r="5090" ht="22" customHeight="1">
      <x:c r="A5090" s="10" t="str">
        <x:v>SINGLESHOT</x:v>
      </x:c>
      <x:c r="B5090" s="10" t="str">
        <x:v>IMO-037</x:v>
      </x:c>
      <x:c r="C5090" s="10" t="str">
        <x:v>IMO-037-P05</x:v>
      </x:c>
      <x:c r="D5090" s="10" t="str">
        <x:v>RUN_01</x:v>
      </x:c>
      <x:c r="E5090" s="10" t="str">
        <x:v>ORIGINAL_LEDGER</x:v>
      </x:c>
      <x:c r="F5090" s="10" t="str">
        <x:v>PASS</x:v>
      </x:c>
      <x:c r="G5090" s="10" t="str">
        <x:v>PASS</x:v>
      </x:c>
      <x:c r="H5090" s="10" t="str">
        <x:v>EXECUTED</x:v>
      </x:c>
      <x:c r="I5090" s="10" t="str">
        <x:v>PARSED</x:v>
      </x:c>
      <x:c r="J5090" s="10" t="str">
        <x:v>SINGLESHOT_CAPTURED_DIAGNOSTIC_PASS</x:v>
      </x:c>
      <x:c r="K5090" s="10" t="str">
        <x:v>46efb6050458110e6fc523350e7479f2e6e38e69a0e7f932924fa1a6a39cdd94</x:v>
      </x:c>
      <x:c r="L5090" s="10" t="str">
        <x:v>historical_three</x:v>
      </x:c>
      <x:c r="M5090" s="10" t="n">
        <x:v>1</x:v>
      </x:c>
      <x:c r="N5090" s="10" t="n">
        <x:v>0</x:v>
      </x:c>
      <x:c r="O5090" s="10" t="n">
        <x:v>0</x:v>
      </x:c>
      <x:c r="P5090" s="9" t="str">
        <x:f>'CaseReview'!U718</x:f>
        <x:v>PASS</x:v>
      </x:c>
      <x:c r="Q5090" s="9" t="n">
        <x:f>IF(AND(T5090=1,G5090=P5090),1,0)</x:f>
        <x:v>1</x:v>
      </x:c>
      <x:c r="R5090" s="9" t="n">
        <x:f>IF(AND(T5090=1,G5090="PASS",P5090="FAIL"),1,0)</x:f>
        <x:v>0</x:v>
      </x:c>
      <x:c r="S5090" s="9" t="n">
        <x:f>IF(AND(T5090=1,G5090="FAIL",P5090="PASS"),1,0)</x:f>
        <x:v>0</x:v>
      </x:c>
      <x:c r="T5090" s="9" t="n">
        <x:v>1</x:v>
      </x:c>
      <x:c r="U5090" s="9" t="n">
        <x:v>12</x:v>
      </x:c>
      <x:c r="V5090" s="9" t="str">
        <x:v>MVP/SHACL_GENERATION_PIPELINE/experiments/LUNA_CONTEXTUAL_SINGLESHOT/RUN_01/runs/RUN-IMO-037-20260831T150800091015Z/artifacts/attempt_01/extracted_shape.ttl</x:v>
      </x:c>
    </x:row>
    <x:row r="5091" ht="22" customHeight="1">
      <x:c r="A5091" s="10" t="str">
        <x:v>SINGLESHOT</x:v>
      </x:c>
      <x:c r="B5091" s="10" t="str">
        <x:v>IMO-038</x:v>
      </x:c>
      <x:c r="C5091" s="10" t="str">
        <x:v>IMO-038-F01</x:v>
      </x:c>
      <x:c r="D5091" s="10" t="str">
        <x:v>RUN_01</x:v>
      </x:c>
      <x:c r="E5091" s="10" t="str">
        <x:v>ORIGINAL_LEDGER</x:v>
      </x:c>
      <x:c r="F5091" s="10" t="str">
        <x:v>FAIL</x:v>
      </x:c>
      <x:c r="G5091" s="10" t="str">
        <x:v>FAIL</x:v>
      </x:c>
      <x:c r="H5091" s="10" t="str">
        <x:v>EXECUTED</x:v>
      </x:c>
      <x:c r="I5091" s="10" t="str">
        <x:v>PARSED</x:v>
      </x:c>
      <x:c r="J5091" s="10" t="str">
        <x:v>SINGLESHOT_CAPTURED_DIAGNOSTIC_PASS</x:v>
      </x:c>
      <x:c r="K5091" s="10" t="str">
        <x:v>7df70f786f19fdfb5f4ca929675c112bc60bed03388b81e3cc650e00bc8861e8</x:v>
      </x:c>
      <x:c r="L5091" s="10" t="str">
        <x:v>historical_three</x:v>
      </x:c>
      <x:c r="M5091" s="10" t="n">
        <x:v>1</x:v>
      </x:c>
      <x:c r="N5091" s="10" t="n">
        <x:v>0</x:v>
      </x:c>
      <x:c r="O5091" s="10" t="n">
        <x:v>0</x:v>
      </x:c>
      <x:c r="P5091" s="9" t="str">
        <x:f>'CaseReview'!U719</x:f>
        <x:v>FAIL</x:v>
      </x:c>
      <x:c r="Q5091" s="9" t="n">
        <x:f>IF(AND(T5091=1,G5091=P5091),1,0)</x:f>
        <x:v>1</x:v>
      </x:c>
      <x:c r="R5091" s="9" t="n">
        <x:f>IF(AND(T5091=1,G5091="PASS",P5091="FAIL"),1,0)</x:f>
        <x:v>0</x:v>
      </x:c>
      <x:c r="S5091" s="9" t="n">
        <x:f>IF(AND(T5091=1,G5091="FAIL",P5091="PASS"),1,0)</x:f>
        <x:v>0</x:v>
      </x:c>
      <x:c r="T5091" s="9" t="n">
        <x:v>1</x:v>
      </x:c>
      <x:c r="U5091" s="9" t="n">
        <x:v>12</x:v>
      </x:c>
      <x:c r="V5091" s="9" t="str">
        <x:v>MVP/SHACL_GENERATION_PIPELINE/experiments/LUNA_CONTEXTUAL_SINGLESHOT/RUN_01/runs/RUN-IMO-038-20260831T150903621200Z/artifacts/attempt_01/extracted_shape.ttl</x:v>
      </x:c>
    </x:row>
    <x:row r="5092" ht="22" customHeight="1">
      <x:c r="A5092" s="10" t="str">
        <x:v>SINGLESHOT</x:v>
      </x:c>
      <x:c r="B5092" s="10" t="str">
        <x:v>IMO-038</x:v>
      </x:c>
      <x:c r="C5092" s="10" t="str">
        <x:v>IMO-038-F02</x:v>
      </x:c>
      <x:c r="D5092" s="10" t="str">
        <x:v>RUN_01</x:v>
      </x:c>
      <x:c r="E5092" s="10" t="str">
        <x:v>ORIGINAL_LEDGER</x:v>
      </x:c>
      <x:c r="F5092" s="10" t="str">
        <x:v>FAIL</x:v>
      </x:c>
      <x:c r="G5092" s="10" t="str">
        <x:v>FAIL</x:v>
      </x:c>
      <x:c r="H5092" s="10" t="str">
        <x:v>EXECUTED</x:v>
      </x:c>
      <x:c r="I5092" s="10" t="str">
        <x:v>PARSED</x:v>
      </x:c>
      <x:c r="J5092" s="10" t="str">
        <x:v>SINGLESHOT_CAPTURED_DIAGNOSTIC_PASS</x:v>
      </x:c>
      <x:c r="K5092" s="10" t="str">
        <x:v>7df70f786f19fdfb5f4ca929675c112bc60bed03388b81e3cc650e00bc8861e8</x:v>
      </x:c>
      <x:c r="L5092" s="10" t="str">
        <x:v>historical_three</x:v>
      </x:c>
      <x:c r="M5092" s="10" t="n">
        <x:v>1</x:v>
      </x:c>
      <x:c r="N5092" s="10" t="n">
        <x:v>0</x:v>
      </x:c>
      <x:c r="O5092" s="10" t="n">
        <x:v>0</x:v>
      </x:c>
      <x:c r="P5092" s="9" t="str">
        <x:f>'CaseReview'!U720</x:f>
        <x:v>FAIL</x:v>
      </x:c>
      <x:c r="Q5092" s="9" t="n">
        <x:f>IF(AND(T5092=1,G5092=P5092),1,0)</x:f>
        <x:v>1</x:v>
      </x:c>
      <x:c r="R5092" s="9" t="n">
        <x:f>IF(AND(T5092=1,G5092="PASS",P5092="FAIL"),1,0)</x:f>
        <x:v>0</x:v>
      </x:c>
      <x:c r="S5092" s="9" t="n">
        <x:f>IF(AND(T5092=1,G5092="FAIL",P5092="PASS"),1,0)</x:f>
        <x:v>0</x:v>
      </x:c>
      <x:c r="T5092" s="9" t="n">
        <x:v>1</x:v>
      </x:c>
      <x:c r="U5092" s="9" t="n">
        <x:v>12</x:v>
      </x:c>
      <x:c r="V5092" s="9" t="str">
        <x:v>MVP/SHACL_GENERATION_PIPELINE/experiments/LUNA_CONTEXTUAL_SINGLESHOT/RUN_01/runs/RUN-IMO-038-20260831T150903621200Z/artifacts/attempt_01/extracted_shape.ttl</x:v>
      </x:c>
    </x:row>
    <x:row r="5093" ht="22" customHeight="1">
      <x:c r="A5093" s="10" t="str">
        <x:v>SINGLESHOT</x:v>
      </x:c>
      <x:c r="B5093" s="10" t="str">
        <x:v>IMO-038</x:v>
      </x:c>
      <x:c r="C5093" s="10" t="str">
        <x:v>IMO-038-F03</x:v>
      </x:c>
      <x:c r="D5093" s="10" t="str">
        <x:v>RUN_01</x:v>
      </x:c>
      <x:c r="E5093" s="10" t="str">
        <x:v>ORIGINAL_LEDGER</x:v>
      </x:c>
      <x:c r="F5093" s="10" t="str">
        <x:v>FAIL</x:v>
      </x:c>
      <x:c r="G5093" s="10" t="str">
        <x:v>FAIL</x:v>
      </x:c>
      <x:c r="H5093" s="10" t="str">
        <x:v>EXECUTED</x:v>
      </x:c>
      <x:c r="I5093" s="10" t="str">
        <x:v>PARSED</x:v>
      </x:c>
      <x:c r="J5093" s="10" t="str">
        <x:v>SINGLESHOT_CAPTURED_DIAGNOSTIC_PASS</x:v>
      </x:c>
      <x:c r="K5093" s="10" t="str">
        <x:v>7df70f786f19fdfb5f4ca929675c112bc60bed03388b81e3cc650e00bc8861e8</x:v>
      </x:c>
      <x:c r="L5093" s="10" t="str">
        <x:v>historical_three</x:v>
      </x:c>
      <x:c r="M5093" s="10" t="n">
        <x:v>1</x:v>
      </x:c>
      <x:c r="N5093" s="10" t="n">
        <x:v>0</x:v>
      </x:c>
      <x:c r="O5093" s="10" t="n">
        <x:v>0</x:v>
      </x:c>
      <x:c r="P5093" s="9" t="str">
        <x:f>'CaseReview'!U721</x:f>
        <x:v>FAIL</x:v>
      </x:c>
      <x:c r="Q5093" s="9" t="n">
        <x:f>IF(AND(T5093=1,G5093=P5093),1,0)</x:f>
        <x:v>1</x:v>
      </x:c>
      <x:c r="R5093" s="9" t="n">
        <x:f>IF(AND(T5093=1,G5093="PASS",P5093="FAIL"),1,0)</x:f>
        <x:v>0</x:v>
      </x:c>
      <x:c r="S5093" s="9" t="n">
        <x:f>IF(AND(T5093=1,G5093="FAIL",P5093="PASS"),1,0)</x:f>
        <x:v>0</x:v>
      </x:c>
      <x:c r="T5093" s="9" t="n">
        <x:v>1</x:v>
      </x:c>
      <x:c r="U5093" s="9" t="n">
        <x:v>12</x:v>
      </x:c>
      <x:c r="V5093" s="9" t="str">
        <x:v>MVP/SHACL_GENERATION_PIPELINE/experiments/LUNA_CONTEXTUAL_SINGLESHOT/RUN_01/runs/RUN-IMO-038-20260831T150903621200Z/artifacts/attempt_01/extracted_shape.ttl</x:v>
      </x:c>
    </x:row>
    <x:row r="5094" ht="22" customHeight="1">
      <x:c r="A5094" s="10" t="str">
        <x:v>SINGLESHOT</x:v>
      </x:c>
      <x:c r="B5094" s="10" t="str">
        <x:v>IMO-038</x:v>
      </x:c>
      <x:c r="C5094" s="10" t="str">
        <x:v>IMO-038-F04</x:v>
      </x:c>
      <x:c r="D5094" s="10" t="str">
        <x:v>RUN_01</x:v>
      </x:c>
      <x:c r="E5094" s="10" t="str">
        <x:v>ORIGINAL_LEDGER</x:v>
      </x:c>
      <x:c r="F5094" s="10" t="str">
        <x:v>FAIL</x:v>
      </x:c>
      <x:c r="G5094" s="10" t="str">
        <x:v>FAIL</x:v>
      </x:c>
      <x:c r="H5094" s="10" t="str">
        <x:v>EXECUTED</x:v>
      </x:c>
      <x:c r="I5094" s="10" t="str">
        <x:v>PARSED</x:v>
      </x:c>
      <x:c r="J5094" s="10" t="str">
        <x:v>SINGLESHOT_CAPTURED_DIAGNOSTIC_PASS</x:v>
      </x:c>
      <x:c r="K5094" s="10" t="str">
        <x:v>7df70f786f19fdfb5f4ca929675c112bc60bed03388b81e3cc650e00bc8861e8</x:v>
      </x:c>
      <x:c r="L5094" s="10" t="str">
        <x:v>historical_three</x:v>
      </x:c>
      <x:c r="M5094" s="10" t="n">
        <x:v>1</x:v>
      </x:c>
      <x:c r="N5094" s="10" t="n">
        <x:v>0</x:v>
      </x:c>
      <x:c r="O5094" s="10" t="n">
        <x:v>0</x:v>
      </x:c>
      <x:c r="P5094" s="9" t="str">
        <x:f>'CaseReview'!U722</x:f>
        <x:v>FAIL</x:v>
      </x:c>
      <x:c r="Q5094" s="9" t="n">
        <x:f>IF(AND(T5094=1,G5094=P5094),1,0)</x:f>
        <x:v>1</x:v>
      </x:c>
      <x:c r="R5094" s="9" t="n">
        <x:f>IF(AND(T5094=1,G5094="PASS",P5094="FAIL"),1,0)</x:f>
        <x:v>0</x:v>
      </x:c>
      <x:c r="S5094" s="9" t="n">
        <x:f>IF(AND(T5094=1,G5094="FAIL",P5094="PASS"),1,0)</x:f>
        <x:v>0</x:v>
      </x:c>
      <x:c r="T5094" s="9" t="n">
        <x:v>1</x:v>
      </x:c>
      <x:c r="U5094" s="9" t="n">
        <x:v>12</x:v>
      </x:c>
      <x:c r="V5094" s="9" t="str">
        <x:v>MVP/SHACL_GENERATION_PIPELINE/experiments/LUNA_CONTEXTUAL_SINGLESHOT/RUN_01/runs/RUN-IMO-038-20260831T150903621200Z/artifacts/attempt_01/extracted_shape.ttl</x:v>
      </x:c>
    </x:row>
    <x:row r="5095" ht="22" customHeight="1">
      <x:c r="A5095" s="10" t="str">
        <x:v>SINGLESHOT</x:v>
      </x:c>
      <x:c r="B5095" s="10" t="str">
        <x:v>IMO-038</x:v>
      </x:c>
      <x:c r="C5095" s="10" t="str">
        <x:v>IMO-038-F05</x:v>
      </x:c>
      <x:c r="D5095" s="10" t="str">
        <x:v>RUN_01</x:v>
      </x:c>
      <x:c r="E5095" s="10" t="str">
        <x:v>ORIGINAL_LEDGER</x:v>
      </x:c>
      <x:c r="F5095" s="10" t="str">
        <x:v>FAIL</x:v>
      </x:c>
      <x:c r="G5095" s="10" t="str">
        <x:v>FAIL</x:v>
      </x:c>
      <x:c r="H5095" s="10" t="str">
        <x:v>EXECUTED</x:v>
      </x:c>
      <x:c r="I5095" s="10" t="str">
        <x:v>PARSED</x:v>
      </x:c>
      <x:c r="J5095" s="10" t="str">
        <x:v>SINGLESHOT_CAPTURED_DIAGNOSTIC_PASS</x:v>
      </x:c>
      <x:c r="K5095" s="10" t="str">
        <x:v>7df70f786f19fdfb5f4ca929675c112bc60bed03388b81e3cc650e00bc8861e8</x:v>
      </x:c>
      <x:c r="L5095" s="10" t="str">
        <x:v>historical_three</x:v>
      </x:c>
      <x:c r="M5095" s="10" t="n">
        <x:v>1</x:v>
      </x:c>
      <x:c r="N5095" s="10" t="n">
        <x:v>0</x:v>
      </x:c>
      <x:c r="O5095" s="10" t="n">
        <x:v>0</x:v>
      </x:c>
      <x:c r="P5095" s="9" t="str">
        <x:f>'CaseReview'!U723</x:f>
        <x:v>FAIL</x:v>
      </x:c>
      <x:c r="Q5095" s="9" t="n">
        <x:f>IF(AND(T5095=1,G5095=P5095),1,0)</x:f>
        <x:v>1</x:v>
      </x:c>
      <x:c r="R5095" s="9" t="n">
        <x:f>IF(AND(T5095=1,G5095="PASS",P5095="FAIL"),1,0)</x:f>
        <x:v>0</x:v>
      </x:c>
      <x:c r="S5095" s="9" t="n">
        <x:f>IF(AND(T5095=1,G5095="FAIL",P5095="PASS"),1,0)</x:f>
        <x:v>0</x:v>
      </x:c>
      <x:c r="T5095" s="9" t="n">
        <x:v>1</x:v>
      </x:c>
      <x:c r="U5095" s="9" t="n">
        <x:v>12</x:v>
      </x:c>
      <x:c r="V5095" s="9" t="str">
        <x:v>MVP/SHACL_GENERATION_PIPELINE/experiments/LUNA_CONTEXTUAL_SINGLESHOT/RUN_01/runs/RUN-IMO-038-20260831T150903621200Z/artifacts/attempt_01/extracted_shape.ttl</x:v>
      </x:c>
    </x:row>
    <x:row r="5096" ht="22" customHeight="1">
      <x:c r="A5096" s="10" t="str">
        <x:v>SINGLESHOT</x:v>
      </x:c>
      <x:c r="B5096" s="10" t="str">
        <x:v>IMO-038</x:v>
      </x:c>
      <x:c r="C5096" s="10" t="str">
        <x:v>IMO-038-F06</x:v>
      </x:c>
      <x:c r="D5096" s="10" t="str">
        <x:v>RUN_01</x:v>
      </x:c>
      <x:c r="E5096" s="10" t="str">
        <x:v>ORIGINAL_LEDGER</x:v>
      </x:c>
      <x:c r="F5096" s="10" t="str">
        <x:v>FAIL</x:v>
      </x:c>
      <x:c r="G5096" s="10" t="str">
        <x:v>FAIL</x:v>
      </x:c>
      <x:c r="H5096" s="10" t="str">
        <x:v>EXECUTED</x:v>
      </x:c>
      <x:c r="I5096" s="10" t="str">
        <x:v>PARSED</x:v>
      </x:c>
      <x:c r="J5096" s="10" t="str">
        <x:v>SINGLESHOT_CAPTURED_DIAGNOSTIC_PASS</x:v>
      </x:c>
      <x:c r="K5096" s="10" t="str">
        <x:v>7df70f786f19fdfb5f4ca929675c112bc60bed03388b81e3cc650e00bc8861e8</x:v>
      </x:c>
      <x:c r="L5096" s="10" t="str">
        <x:v>historical_three</x:v>
      </x:c>
      <x:c r="M5096" s="10" t="n">
        <x:v>1</x:v>
      </x:c>
      <x:c r="N5096" s="10" t="n">
        <x:v>0</x:v>
      </x:c>
      <x:c r="O5096" s="10" t="n">
        <x:v>0</x:v>
      </x:c>
      <x:c r="P5096" s="9" t="str">
        <x:f>'CaseReview'!U724</x:f>
        <x:v>FAIL</x:v>
      </x:c>
      <x:c r="Q5096" s="9" t="n">
        <x:f>IF(AND(T5096=1,G5096=P5096),1,0)</x:f>
        <x:v>1</x:v>
      </x:c>
      <x:c r="R5096" s="9" t="n">
        <x:f>IF(AND(T5096=1,G5096="PASS",P5096="FAIL"),1,0)</x:f>
        <x:v>0</x:v>
      </x:c>
      <x:c r="S5096" s="9" t="n">
        <x:f>IF(AND(T5096=1,G5096="FAIL",P5096="PASS"),1,0)</x:f>
        <x:v>0</x:v>
      </x:c>
      <x:c r="T5096" s="9" t="n">
        <x:v>1</x:v>
      </x:c>
      <x:c r="U5096" s="9" t="n">
        <x:v>12</x:v>
      </x:c>
      <x:c r="V5096" s="9" t="str">
        <x:v>MVP/SHACL_GENERATION_PIPELINE/experiments/LUNA_CONTEXTUAL_SINGLESHOT/RUN_01/runs/RUN-IMO-038-20260831T150903621200Z/artifacts/attempt_01/extracted_shape.ttl</x:v>
      </x:c>
    </x:row>
    <x:row r="5097" ht="22" customHeight="1">
      <x:c r="A5097" s="10" t="str">
        <x:v>SINGLESHOT</x:v>
      </x:c>
      <x:c r="B5097" s="10" t="str">
        <x:v>IMO-038</x:v>
      </x:c>
      <x:c r="C5097" s="10" t="str">
        <x:v>IMO-038-F07</x:v>
      </x:c>
      <x:c r="D5097" s="10" t="str">
        <x:v>RUN_01</x:v>
      </x:c>
      <x:c r="E5097" s="10" t="str">
        <x:v>ORIGINAL_LEDGER</x:v>
      </x:c>
      <x:c r="F5097" s="10" t="str">
        <x:v>FAIL</x:v>
      </x:c>
      <x:c r="G5097" s="10" t="str">
        <x:v>FAIL</x:v>
      </x:c>
      <x:c r="H5097" s="10" t="str">
        <x:v>EXECUTED</x:v>
      </x:c>
      <x:c r="I5097" s="10" t="str">
        <x:v>PARSED</x:v>
      </x:c>
      <x:c r="J5097" s="10" t="str">
        <x:v>SINGLESHOT_CAPTURED_DIAGNOSTIC_PASS</x:v>
      </x:c>
      <x:c r="K5097" s="10" t="str">
        <x:v>7df70f786f19fdfb5f4ca929675c112bc60bed03388b81e3cc650e00bc8861e8</x:v>
      </x:c>
      <x:c r="L5097" s="10" t="str">
        <x:v>historical_three</x:v>
      </x:c>
      <x:c r="M5097" s="10" t="n">
        <x:v>1</x:v>
      </x:c>
      <x:c r="N5097" s="10" t="n">
        <x:v>0</x:v>
      </x:c>
      <x:c r="O5097" s="10" t="n">
        <x:v>0</x:v>
      </x:c>
      <x:c r="P5097" s="9" t="str">
        <x:f>'CaseReview'!U725</x:f>
        <x:v>FAIL</x:v>
      </x:c>
      <x:c r="Q5097" s="9" t="n">
        <x:f>IF(AND(T5097=1,G5097=P5097),1,0)</x:f>
        <x:v>1</x:v>
      </x:c>
      <x:c r="R5097" s="9" t="n">
        <x:f>IF(AND(T5097=1,G5097="PASS",P5097="FAIL"),1,0)</x:f>
        <x:v>0</x:v>
      </x:c>
      <x:c r="S5097" s="9" t="n">
        <x:f>IF(AND(T5097=1,G5097="FAIL",P5097="PASS"),1,0)</x:f>
        <x:v>0</x:v>
      </x:c>
      <x:c r="T5097" s="9" t="n">
        <x:v>1</x:v>
      </x:c>
      <x:c r="U5097" s="9" t="n">
        <x:v>12</x:v>
      </x:c>
      <x:c r="V5097" s="9" t="str">
        <x:v>MVP/SHACL_GENERATION_PIPELINE/experiments/LUNA_CONTEXTUAL_SINGLESHOT/RUN_01/runs/RUN-IMO-038-20260831T150903621200Z/artifacts/attempt_01/extracted_shape.ttl</x:v>
      </x:c>
    </x:row>
    <x:row r="5098" ht="22" customHeight="1">
      <x:c r="A5098" s="10" t="str">
        <x:v>SINGLESHOT</x:v>
      </x:c>
      <x:c r="B5098" s="10" t="str">
        <x:v>IMO-038</x:v>
      </x:c>
      <x:c r="C5098" s="10" t="str">
        <x:v>IMO-038-F08</x:v>
      </x:c>
      <x:c r="D5098" s="10" t="str">
        <x:v>RUN_01</x:v>
      </x:c>
      <x:c r="E5098" s="10" t="str">
        <x:v>ORIGINAL_LEDGER</x:v>
      </x:c>
      <x:c r="F5098" s="10" t="str">
        <x:v>FAIL</x:v>
      </x:c>
      <x:c r="G5098" s="10" t="str">
        <x:v>FAIL</x:v>
      </x:c>
      <x:c r="H5098" s="10" t="str">
        <x:v>EXECUTED</x:v>
      </x:c>
      <x:c r="I5098" s="10" t="str">
        <x:v>PARSED</x:v>
      </x:c>
      <x:c r="J5098" s="10" t="str">
        <x:v>SINGLESHOT_CAPTURED_DIAGNOSTIC_PASS</x:v>
      </x:c>
      <x:c r="K5098" s="10" t="str">
        <x:v>7df70f786f19fdfb5f4ca929675c112bc60bed03388b81e3cc650e00bc8861e8</x:v>
      </x:c>
      <x:c r="L5098" s="10" t="str">
        <x:v>historical_three</x:v>
      </x:c>
      <x:c r="M5098" s="10" t="n">
        <x:v>1</x:v>
      </x:c>
      <x:c r="N5098" s="10" t="n">
        <x:v>0</x:v>
      </x:c>
      <x:c r="O5098" s="10" t="n">
        <x:v>0</x:v>
      </x:c>
      <x:c r="P5098" s="9" t="str">
        <x:f>'CaseReview'!U726</x:f>
        <x:v>FAIL</x:v>
      </x:c>
      <x:c r="Q5098" s="9" t="n">
        <x:f>IF(AND(T5098=1,G5098=P5098),1,0)</x:f>
        <x:v>1</x:v>
      </x:c>
      <x:c r="R5098" s="9" t="n">
        <x:f>IF(AND(T5098=1,G5098="PASS",P5098="FAIL"),1,0)</x:f>
        <x:v>0</x:v>
      </x:c>
      <x:c r="S5098" s="9" t="n">
        <x:f>IF(AND(T5098=1,G5098="FAIL",P5098="PASS"),1,0)</x:f>
        <x:v>0</x:v>
      </x:c>
      <x:c r="T5098" s="9" t="n">
        <x:v>1</x:v>
      </x:c>
      <x:c r="U5098" s="9" t="n">
        <x:v>12</x:v>
      </x:c>
      <x:c r="V5098" s="9" t="str">
        <x:v>MVP/SHACL_GENERATION_PIPELINE/experiments/LUNA_CONTEXTUAL_SINGLESHOT/RUN_01/runs/RUN-IMO-038-20260831T150903621200Z/artifacts/attempt_01/extracted_shape.ttl</x:v>
      </x:c>
    </x:row>
    <x:row r="5099" ht="22" customHeight="1">
      <x:c r="A5099" s="10" t="str">
        <x:v>SINGLESHOT</x:v>
      </x:c>
      <x:c r="B5099" s="10" t="str">
        <x:v>IMO-038</x:v>
      </x:c>
      <x:c r="C5099" s="10" t="str">
        <x:v>IMO-038-P01</x:v>
      </x:c>
      <x:c r="D5099" s="10" t="str">
        <x:v>RUN_01</x:v>
      </x:c>
      <x:c r="E5099" s="10" t="str">
        <x:v>ORIGINAL_LEDGER</x:v>
      </x:c>
      <x:c r="F5099" s="10" t="str">
        <x:v>PASS</x:v>
      </x:c>
      <x:c r="G5099" s="10" t="str">
        <x:v>PASS</x:v>
      </x:c>
      <x:c r="H5099" s="10" t="str">
        <x:v>EXECUTED</x:v>
      </x:c>
      <x:c r="I5099" s="10" t="str">
        <x:v>PARSED</x:v>
      </x:c>
      <x:c r="J5099" s="10" t="str">
        <x:v>SINGLESHOT_CAPTURED_DIAGNOSTIC_PASS</x:v>
      </x:c>
      <x:c r="K5099" s="10" t="str">
        <x:v>7df70f786f19fdfb5f4ca929675c112bc60bed03388b81e3cc650e00bc8861e8</x:v>
      </x:c>
      <x:c r="L5099" s="10" t="str">
        <x:v>historical_three</x:v>
      </x:c>
      <x:c r="M5099" s="10" t="n">
        <x:v>1</x:v>
      </x:c>
      <x:c r="N5099" s="10" t="n">
        <x:v>0</x:v>
      </x:c>
      <x:c r="O5099" s="10" t="n">
        <x:v>0</x:v>
      </x:c>
      <x:c r="P5099" s="9" t="str">
        <x:f>'CaseReview'!U727</x:f>
        <x:v>PASS</x:v>
      </x:c>
      <x:c r="Q5099" s="9" t="n">
        <x:f>IF(AND(T5099=1,G5099=P5099),1,0)</x:f>
        <x:v>1</x:v>
      </x:c>
      <x:c r="R5099" s="9" t="n">
        <x:f>IF(AND(T5099=1,G5099="PASS",P5099="FAIL"),1,0)</x:f>
        <x:v>0</x:v>
      </x:c>
      <x:c r="S5099" s="9" t="n">
        <x:f>IF(AND(T5099=1,G5099="FAIL",P5099="PASS"),1,0)</x:f>
        <x:v>0</x:v>
      </x:c>
      <x:c r="T5099" s="9" t="n">
        <x:v>1</x:v>
      </x:c>
      <x:c r="U5099" s="9" t="n">
        <x:v>12</x:v>
      </x:c>
      <x:c r="V5099" s="9" t="str">
        <x:v>MVP/SHACL_GENERATION_PIPELINE/experiments/LUNA_CONTEXTUAL_SINGLESHOT/RUN_01/runs/RUN-IMO-038-20260831T150903621200Z/artifacts/attempt_01/extracted_shape.ttl</x:v>
      </x:c>
    </x:row>
    <x:row r="5100" ht="22" customHeight="1">
      <x:c r="A5100" s="10" t="str">
        <x:v>SINGLESHOT</x:v>
      </x:c>
      <x:c r="B5100" s="10" t="str">
        <x:v>IMO-038</x:v>
      </x:c>
      <x:c r="C5100" s="10" t="str">
        <x:v>IMO-038-P02</x:v>
      </x:c>
      <x:c r="D5100" s="10" t="str">
        <x:v>RUN_01</x:v>
      </x:c>
      <x:c r="E5100" s="10" t="str">
        <x:v>ORIGINAL_LEDGER</x:v>
      </x:c>
      <x:c r="F5100" s="10" t="str">
        <x:v>PASS</x:v>
      </x:c>
      <x:c r="G5100" s="10" t="str">
        <x:v>PASS</x:v>
      </x:c>
      <x:c r="H5100" s="10" t="str">
        <x:v>EXECUTED</x:v>
      </x:c>
      <x:c r="I5100" s="10" t="str">
        <x:v>PARSED</x:v>
      </x:c>
      <x:c r="J5100" s="10" t="str">
        <x:v>SINGLESHOT_CAPTURED_DIAGNOSTIC_PASS</x:v>
      </x:c>
      <x:c r="K5100" s="10" t="str">
        <x:v>7df70f786f19fdfb5f4ca929675c112bc60bed03388b81e3cc650e00bc8861e8</x:v>
      </x:c>
      <x:c r="L5100" s="10" t="str">
        <x:v>historical_three</x:v>
      </x:c>
      <x:c r="M5100" s="10" t="n">
        <x:v>1</x:v>
      </x:c>
      <x:c r="N5100" s="10" t="n">
        <x:v>0</x:v>
      </x:c>
      <x:c r="O5100" s="10" t="n">
        <x:v>0</x:v>
      </x:c>
      <x:c r="P5100" s="9" t="str">
        <x:f>'CaseReview'!U728</x:f>
        <x:v>PASS</x:v>
      </x:c>
      <x:c r="Q5100" s="9" t="n">
        <x:f>IF(AND(T5100=1,G5100=P5100),1,0)</x:f>
        <x:v>1</x:v>
      </x:c>
      <x:c r="R5100" s="9" t="n">
        <x:f>IF(AND(T5100=1,G5100="PASS",P5100="FAIL"),1,0)</x:f>
        <x:v>0</x:v>
      </x:c>
      <x:c r="S5100" s="9" t="n">
        <x:f>IF(AND(T5100=1,G5100="FAIL",P5100="PASS"),1,0)</x:f>
        <x:v>0</x:v>
      </x:c>
      <x:c r="T5100" s="9" t="n">
        <x:v>1</x:v>
      </x:c>
      <x:c r="U5100" s="9" t="n">
        <x:v>12</x:v>
      </x:c>
      <x:c r="V5100" s="9" t="str">
        <x:v>MVP/SHACL_GENERATION_PIPELINE/experiments/LUNA_CONTEXTUAL_SINGLESHOT/RUN_01/runs/RUN-IMO-038-20260831T150903621200Z/artifacts/attempt_01/extracted_shape.ttl</x:v>
      </x:c>
    </x:row>
    <x:row r="5101" ht="22" customHeight="1">
      <x:c r="A5101" s="10" t="str">
        <x:v>SINGLESHOT</x:v>
      </x:c>
      <x:c r="B5101" s="10" t="str">
        <x:v>IMO-038</x:v>
      </x:c>
      <x:c r="C5101" s="10" t="str">
        <x:v>IMO-038-P03</x:v>
      </x:c>
      <x:c r="D5101" s="10" t="str">
        <x:v>RUN_01</x:v>
      </x:c>
      <x:c r="E5101" s="10" t="str">
        <x:v>ORIGINAL_LEDGER</x:v>
      </x:c>
      <x:c r="F5101" s="10" t="str">
        <x:v>PASS</x:v>
      </x:c>
      <x:c r="G5101" s="10" t="str">
        <x:v>PASS</x:v>
      </x:c>
      <x:c r="H5101" s="10" t="str">
        <x:v>EXECUTED</x:v>
      </x:c>
      <x:c r="I5101" s="10" t="str">
        <x:v>PARSED</x:v>
      </x:c>
      <x:c r="J5101" s="10" t="str">
        <x:v>SINGLESHOT_CAPTURED_DIAGNOSTIC_PASS</x:v>
      </x:c>
      <x:c r="K5101" s="10" t="str">
        <x:v>7df70f786f19fdfb5f4ca929675c112bc60bed03388b81e3cc650e00bc8861e8</x:v>
      </x:c>
      <x:c r="L5101" s="10" t="str">
        <x:v>historical_three</x:v>
      </x:c>
      <x:c r="M5101" s="10" t="n">
        <x:v>1</x:v>
      </x:c>
      <x:c r="N5101" s="10" t="n">
        <x:v>0</x:v>
      </x:c>
      <x:c r="O5101" s="10" t="n">
        <x:v>0</x:v>
      </x:c>
      <x:c r="P5101" s="9" t="str">
        <x:f>'CaseReview'!U729</x:f>
        <x:v>PASS</x:v>
      </x:c>
      <x:c r="Q5101" s="9" t="n">
        <x:f>IF(AND(T5101=1,G5101=P5101),1,0)</x:f>
        <x:v>1</x:v>
      </x:c>
      <x:c r="R5101" s="9" t="n">
        <x:f>IF(AND(T5101=1,G5101="PASS",P5101="FAIL"),1,0)</x:f>
        <x:v>0</x:v>
      </x:c>
      <x:c r="S5101" s="9" t="n">
        <x:f>IF(AND(T5101=1,G5101="FAIL",P5101="PASS"),1,0)</x:f>
        <x:v>0</x:v>
      </x:c>
      <x:c r="T5101" s="9" t="n">
        <x:v>1</x:v>
      </x:c>
      <x:c r="U5101" s="9" t="n">
        <x:v>12</x:v>
      </x:c>
      <x:c r="V5101" s="9" t="str">
        <x:v>MVP/SHACL_GENERATION_PIPELINE/experiments/LUNA_CONTEXTUAL_SINGLESHOT/RUN_01/runs/RUN-IMO-038-20260831T150903621200Z/artifacts/attempt_01/extracted_shape.ttl</x:v>
      </x:c>
    </x:row>
    <x:row r="5102" ht="22" customHeight="1">
      <x:c r="A5102" s="10" t="str">
        <x:v>SINGLESHOT</x:v>
      </x:c>
      <x:c r="B5102" s="10" t="str">
        <x:v>IMO-038</x:v>
      </x:c>
      <x:c r="C5102" s="10" t="str">
        <x:v>IMO-038-P04</x:v>
      </x:c>
      <x:c r="D5102" s="10" t="str">
        <x:v>RUN_01</x:v>
      </x:c>
      <x:c r="E5102" s="10" t="str">
        <x:v>ORIGINAL_LEDGER</x:v>
      </x:c>
      <x:c r="F5102" s="10" t="str">
        <x:v>PASS</x:v>
      </x:c>
      <x:c r="G5102" s="10" t="str">
        <x:v>PASS</x:v>
      </x:c>
      <x:c r="H5102" s="10" t="str">
        <x:v>EXECUTED</x:v>
      </x:c>
      <x:c r="I5102" s="10" t="str">
        <x:v>PARSED</x:v>
      </x:c>
      <x:c r="J5102" s="10" t="str">
        <x:v>SINGLESHOT_CAPTURED_DIAGNOSTIC_PASS</x:v>
      </x:c>
      <x:c r="K5102" s="10" t="str">
        <x:v>7df70f786f19fdfb5f4ca929675c112bc60bed03388b81e3cc650e00bc8861e8</x:v>
      </x:c>
      <x:c r="L5102" s="10" t="str">
        <x:v>historical_three</x:v>
      </x:c>
      <x:c r="M5102" s="10" t="n">
        <x:v>1</x:v>
      </x:c>
      <x:c r="N5102" s="10" t="n">
        <x:v>0</x:v>
      </x:c>
      <x:c r="O5102" s="10" t="n">
        <x:v>0</x:v>
      </x:c>
      <x:c r="P5102" s="9" t="str">
        <x:f>'CaseReview'!U730</x:f>
        <x:v>PASS</x:v>
      </x:c>
      <x:c r="Q5102" s="9" t="n">
        <x:f>IF(AND(T5102=1,G5102=P5102),1,0)</x:f>
        <x:v>1</x:v>
      </x:c>
      <x:c r="R5102" s="9" t="n">
        <x:f>IF(AND(T5102=1,G5102="PASS",P5102="FAIL"),1,0)</x:f>
        <x:v>0</x:v>
      </x:c>
      <x:c r="S5102" s="9" t="n">
        <x:f>IF(AND(T5102=1,G5102="FAIL",P5102="PASS"),1,0)</x:f>
        <x:v>0</x:v>
      </x:c>
      <x:c r="T5102" s="9" t="n">
        <x:v>1</x:v>
      </x:c>
      <x:c r="U5102" s="9" t="n">
        <x:v>12</x:v>
      </x:c>
      <x:c r="V5102" s="9" t="str">
        <x:v>MVP/SHACL_GENERATION_PIPELINE/experiments/LUNA_CONTEXTUAL_SINGLESHOT/RUN_01/runs/RUN-IMO-038-20260831T150903621200Z/artifacts/attempt_01/extracted_shape.ttl</x:v>
      </x:c>
    </x:row>
    <x:row r="5103" ht="22" customHeight="1">
      <x:c r="A5103" s="10" t="str">
        <x:v>SINGLESHOT</x:v>
      </x:c>
      <x:c r="B5103" s="10" t="str">
        <x:v>IMO-040</x:v>
      </x:c>
      <x:c r="C5103" s="10" t="str">
        <x:v>IMO-040-F01</x:v>
      </x:c>
      <x:c r="D5103" s="10" t="str">
        <x:v>RUN_01</x:v>
      </x:c>
      <x:c r="E5103" s="10" t="str">
        <x:v>ORIGINAL_LEDGER</x:v>
      </x:c>
      <x:c r="F5103" s="10" t="str">
        <x:v>FAIL</x:v>
      </x:c>
      <x:c r="G5103" s="10" t="str">
        <x:v>NO_VERDICT</x:v>
      </x:c>
      <x:c r="H5103" s="10" t="str">
        <x:v>INFRASTRUCTURE_FAILURE</x:v>
      </x:c>
      <x:c r="I5103" s="10" t="str">
        <x:v>NOT_PARSED</x:v>
      </x:c>
      <x:c r="J5103" s="10" t="str">
        <x:v>SINGLESHOT_CAPTURED_DIAGNOSTIC_FAIL</x:v>
      </x:c>
      <x:c r="K5103" s="10" t="str">
        <x:v>6269e4e9ce51316b6ba796f67ee27a617476428518c6efb08de582d2c1c53e32</x:v>
      </x:c>
      <x:c r="L5103" s="10" t="str">
        <x:v>historical_three</x:v>
      </x:c>
      <x:c r="M5103" s="10" t="n">
        <x:v>0</x:v>
      </x:c>
      <x:c r="N5103" s="10" t="n">
        <x:v>0</x:v>
      </x:c>
      <x:c r="O5103" s="10" t="n">
        <x:v>0</x:v>
      </x:c>
      <x:c r="P5103" s="9" t="str">
        <x:f>'CaseReview'!U731</x:f>
        <x:v>FAIL</x:v>
      </x:c>
      <x:c r="Q5103" s="9" t="n">
        <x:f>IF(AND(T5103=1,G5103=P5103),1,0)</x:f>
        <x:v>0</x:v>
      </x:c>
      <x:c r="R5103" s="9" t="n">
        <x:f>IF(AND(T5103=1,G5103="PASS",P5103="FAIL"),1,0)</x:f>
        <x:v>0</x:v>
      </x:c>
      <x:c r="S5103" s="9" t="n">
        <x:f>IF(AND(T5103=1,G5103="FAIL",P5103="PASS"),1,0)</x:f>
        <x:v>0</x:v>
      </x:c>
      <x:c r="T5103" s="9" t="n">
        <x:v>0</x:v>
      </x:c>
      <x:c r="U5103" s="9" t="n">
        <x:v>7</x:v>
      </x:c>
      <x:c r="V5103" s="9" t="str">
        <x:v>MVP/SHACL_GENERATION_PIPELINE/experiments/LUNA_CONTEXTUAL_SINGLESHOT/RUN_01/runs/RUN-IMO-040-20260831T150939705464Z/artifacts/attempt_01/extracted_shape.ttl</x:v>
      </x:c>
    </x:row>
    <x:row r="5104" ht="22" customHeight="1">
      <x:c r="A5104" s="10" t="str">
        <x:v>SINGLESHOT</x:v>
      </x:c>
      <x:c r="B5104" s="10" t="str">
        <x:v>IMO-040</x:v>
      </x:c>
      <x:c r="C5104" s="10" t="str">
        <x:v>IMO-040-F02</x:v>
      </x:c>
      <x:c r="D5104" s="10" t="str">
        <x:v>RUN_01</x:v>
      </x:c>
      <x:c r="E5104" s="10" t="str">
        <x:v>ORIGINAL_LEDGER</x:v>
      </x:c>
      <x:c r="F5104" s="10" t="str">
        <x:v>FAIL</x:v>
      </x:c>
      <x:c r="G5104" s="10" t="str">
        <x:v>NO_VERDICT</x:v>
      </x:c>
      <x:c r="H5104" s="10" t="str">
        <x:v>INFRASTRUCTURE_FAILURE</x:v>
      </x:c>
      <x:c r="I5104" s="10" t="str">
        <x:v>NOT_PARSED</x:v>
      </x:c>
      <x:c r="J5104" s="10" t="str">
        <x:v>SINGLESHOT_CAPTURED_DIAGNOSTIC_FAIL</x:v>
      </x:c>
      <x:c r="K5104" s="10" t="str">
        <x:v>6269e4e9ce51316b6ba796f67ee27a617476428518c6efb08de582d2c1c53e32</x:v>
      </x:c>
      <x:c r="L5104" s="10" t="str">
        <x:v>historical_three</x:v>
      </x:c>
      <x:c r="M5104" s="10" t="n">
        <x:v>0</x:v>
      </x:c>
      <x:c r="N5104" s="10" t="n">
        <x:v>0</x:v>
      </x:c>
      <x:c r="O5104" s="10" t="n">
        <x:v>0</x:v>
      </x:c>
      <x:c r="P5104" s="9" t="str">
        <x:f>'CaseReview'!U732</x:f>
        <x:v>FAIL</x:v>
      </x:c>
      <x:c r="Q5104" s="9" t="n">
        <x:f>IF(AND(T5104=1,G5104=P5104),1,0)</x:f>
        <x:v>0</x:v>
      </x:c>
      <x:c r="R5104" s="9" t="n">
        <x:f>IF(AND(T5104=1,G5104="PASS",P5104="FAIL"),1,0)</x:f>
        <x:v>0</x:v>
      </x:c>
      <x:c r="S5104" s="9" t="n">
        <x:f>IF(AND(T5104=1,G5104="FAIL",P5104="PASS"),1,0)</x:f>
        <x:v>0</x:v>
      </x:c>
      <x:c r="T5104" s="9" t="n">
        <x:v>0</x:v>
      </x:c>
      <x:c r="U5104" s="9" t="n">
        <x:v>7</x:v>
      </x:c>
      <x:c r="V5104" s="9" t="str">
        <x:v>MVP/SHACL_GENERATION_PIPELINE/experiments/LUNA_CONTEXTUAL_SINGLESHOT/RUN_01/runs/RUN-IMO-040-20260831T150939705464Z/artifacts/attempt_01/extracted_shape.ttl</x:v>
      </x:c>
    </x:row>
    <x:row r="5105" ht="22" customHeight="1">
      <x:c r="A5105" s="10" t="str">
        <x:v>SINGLESHOT</x:v>
      </x:c>
      <x:c r="B5105" s="10" t="str">
        <x:v>IMO-040</x:v>
      </x:c>
      <x:c r="C5105" s="10" t="str">
        <x:v>IMO-040-F03</x:v>
      </x:c>
      <x:c r="D5105" s="10" t="str">
        <x:v>RUN_01</x:v>
      </x:c>
      <x:c r="E5105" s="10" t="str">
        <x:v>ORIGINAL_LEDGER</x:v>
      </x:c>
      <x:c r="F5105" s="10" t="str">
        <x:v>FAIL</x:v>
      </x:c>
      <x:c r="G5105" s="10" t="str">
        <x:v>NO_VERDICT</x:v>
      </x:c>
      <x:c r="H5105" s="10" t="str">
        <x:v>INFRASTRUCTURE_FAILURE</x:v>
      </x:c>
      <x:c r="I5105" s="10" t="str">
        <x:v>NOT_PARSED</x:v>
      </x:c>
      <x:c r="J5105" s="10" t="str">
        <x:v>SINGLESHOT_CAPTURED_DIAGNOSTIC_FAIL</x:v>
      </x:c>
      <x:c r="K5105" s="10" t="str">
        <x:v>6269e4e9ce51316b6ba796f67ee27a617476428518c6efb08de582d2c1c53e32</x:v>
      </x:c>
      <x:c r="L5105" s="10" t="str">
        <x:v>historical_three</x:v>
      </x:c>
      <x:c r="M5105" s="10" t="n">
        <x:v>0</x:v>
      </x:c>
      <x:c r="N5105" s="10" t="n">
        <x:v>0</x:v>
      </x:c>
      <x:c r="O5105" s="10" t="n">
        <x:v>0</x:v>
      </x:c>
      <x:c r="P5105" s="9" t="str">
        <x:f>'CaseReview'!U733</x:f>
        <x:v>FAIL</x:v>
      </x:c>
      <x:c r="Q5105" s="9" t="n">
        <x:f>IF(AND(T5105=1,G5105=P5105),1,0)</x:f>
        <x:v>0</x:v>
      </x:c>
      <x:c r="R5105" s="9" t="n">
        <x:f>IF(AND(T5105=1,G5105="PASS",P5105="FAIL"),1,0)</x:f>
        <x:v>0</x:v>
      </x:c>
      <x:c r="S5105" s="9" t="n">
        <x:f>IF(AND(T5105=1,G5105="FAIL",P5105="PASS"),1,0)</x:f>
        <x:v>0</x:v>
      </x:c>
      <x:c r="T5105" s="9" t="n">
        <x:v>0</x:v>
      </x:c>
      <x:c r="U5105" s="9" t="n">
        <x:v>7</x:v>
      </x:c>
      <x:c r="V5105" s="9" t="str">
        <x:v>MVP/SHACL_GENERATION_PIPELINE/experiments/LUNA_CONTEXTUAL_SINGLESHOT/RUN_01/runs/RUN-IMO-040-20260831T150939705464Z/artifacts/attempt_01/extracted_shape.ttl</x:v>
      </x:c>
    </x:row>
    <x:row r="5106" ht="22" customHeight="1">
      <x:c r="A5106" s="10" t="str">
        <x:v>SINGLESHOT</x:v>
      </x:c>
      <x:c r="B5106" s="10" t="str">
        <x:v>IMO-040</x:v>
      </x:c>
      <x:c r="C5106" s="10" t="str">
        <x:v>IMO-040-P01</x:v>
      </x:c>
      <x:c r="D5106" s="10" t="str">
        <x:v>RUN_01</x:v>
      </x:c>
      <x:c r="E5106" s="10" t="str">
        <x:v>ORIGINAL_LEDGER</x:v>
      </x:c>
      <x:c r="F5106" s="10" t="str">
        <x:v>PASS</x:v>
      </x:c>
      <x:c r="G5106" s="10" t="str">
        <x:v>NO_VERDICT</x:v>
      </x:c>
      <x:c r="H5106" s="10" t="str">
        <x:v>INFRASTRUCTURE_FAILURE</x:v>
      </x:c>
      <x:c r="I5106" s="10" t="str">
        <x:v>NOT_PARSED</x:v>
      </x:c>
      <x:c r="J5106" s="10" t="str">
        <x:v>SINGLESHOT_CAPTURED_DIAGNOSTIC_FAIL</x:v>
      </x:c>
      <x:c r="K5106" s="10" t="str">
        <x:v>6269e4e9ce51316b6ba796f67ee27a617476428518c6efb08de582d2c1c53e32</x:v>
      </x:c>
      <x:c r="L5106" s="10" t="str">
        <x:v>historical_three</x:v>
      </x:c>
      <x:c r="M5106" s="10" t="n">
        <x:v>0</x:v>
      </x:c>
      <x:c r="N5106" s="10" t="n">
        <x:v>0</x:v>
      </x:c>
      <x:c r="O5106" s="10" t="n">
        <x:v>0</x:v>
      </x:c>
      <x:c r="P5106" s="9" t="str">
        <x:f>'CaseReview'!U734</x:f>
        <x:v>PASS</x:v>
      </x:c>
      <x:c r="Q5106" s="9" t="n">
        <x:f>IF(AND(T5106=1,G5106=P5106),1,0)</x:f>
        <x:v>0</x:v>
      </x:c>
      <x:c r="R5106" s="9" t="n">
        <x:f>IF(AND(T5106=1,G5106="PASS",P5106="FAIL"),1,0)</x:f>
        <x:v>0</x:v>
      </x:c>
      <x:c r="S5106" s="9" t="n">
        <x:f>IF(AND(T5106=1,G5106="FAIL",P5106="PASS"),1,0)</x:f>
        <x:v>0</x:v>
      </x:c>
      <x:c r="T5106" s="9" t="n">
        <x:v>0</x:v>
      </x:c>
      <x:c r="U5106" s="9" t="n">
        <x:v>7</x:v>
      </x:c>
      <x:c r="V5106" s="9" t="str">
        <x:v>MVP/SHACL_GENERATION_PIPELINE/experiments/LUNA_CONTEXTUAL_SINGLESHOT/RUN_01/runs/RUN-IMO-040-20260831T150939705464Z/artifacts/attempt_01/extracted_shape.ttl</x:v>
      </x:c>
    </x:row>
    <x:row r="5107" ht="22" customHeight="1">
      <x:c r="A5107" s="10" t="str">
        <x:v>SINGLESHOT</x:v>
      </x:c>
      <x:c r="B5107" s="10" t="str">
        <x:v>IMO-040</x:v>
      </x:c>
      <x:c r="C5107" s="10" t="str">
        <x:v>IMO-040-P02</x:v>
      </x:c>
      <x:c r="D5107" s="10" t="str">
        <x:v>RUN_01</x:v>
      </x:c>
      <x:c r="E5107" s="10" t="str">
        <x:v>ORIGINAL_LEDGER</x:v>
      </x:c>
      <x:c r="F5107" s="10" t="str">
        <x:v>PASS</x:v>
      </x:c>
      <x:c r="G5107" s="10" t="str">
        <x:v>NO_VERDICT</x:v>
      </x:c>
      <x:c r="H5107" s="10" t="str">
        <x:v>INFRASTRUCTURE_FAILURE</x:v>
      </x:c>
      <x:c r="I5107" s="10" t="str">
        <x:v>NOT_PARSED</x:v>
      </x:c>
      <x:c r="J5107" s="10" t="str">
        <x:v>SINGLESHOT_CAPTURED_DIAGNOSTIC_FAIL</x:v>
      </x:c>
      <x:c r="K5107" s="10" t="str">
        <x:v>6269e4e9ce51316b6ba796f67ee27a617476428518c6efb08de582d2c1c53e32</x:v>
      </x:c>
      <x:c r="L5107" s="10" t="str">
        <x:v>historical_three</x:v>
      </x:c>
      <x:c r="M5107" s="10" t="n">
        <x:v>0</x:v>
      </x:c>
      <x:c r="N5107" s="10" t="n">
        <x:v>0</x:v>
      </x:c>
      <x:c r="O5107" s="10" t="n">
        <x:v>0</x:v>
      </x:c>
      <x:c r="P5107" s="9" t="str">
        <x:f>'CaseReview'!U735</x:f>
        <x:v>PASS</x:v>
      </x:c>
      <x:c r="Q5107" s="9" t="n">
        <x:f>IF(AND(T5107=1,G5107=P5107),1,0)</x:f>
        <x:v>0</x:v>
      </x:c>
      <x:c r="R5107" s="9" t="n">
        <x:f>IF(AND(T5107=1,G5107="PASS",P5107="FAIL"),1,0)</x:f>
        <x:v>0</x:v>
      </x:c>
      <x:c r="S5107" s="9" t="n">
        <x:f>IF(AND(T5107=1,G5107="FAIL",P5107="PASS"),1,0)</x:f>
        <x:v>0</x:v>
      </x:c>
      <x:c r="T5107" s="9" t="n">
        <x:v>0</x:v>
      </x:c>
      <x:c r="U5107" s="9" t="n">
        <x:v>7</x:v>
      </x:c>
      <x:c r="V5107" s="9" t="str">
        <x:v>MVP/SHACL_GENERATION_PIPELINE/experiments/LUNA_CONTEXTUAL_SINGLESHOT/RUN_01/runs/RUN-IMO-040-20260831T150939705464Z/artifacts/attempt_01/extracted_shape.ttl</x:v>
      </x:c>
    </x:row>
    <x:row r="5108" ht="22" customHeight="1">
      <x:c r="A5108" s="10" t="str">
        <x:v>SINGLESHOT</x:v>
      </x:c>
      <x:c r="B5108" s="10" t="str">
        <x:v>IMO-040</x:v>
      </x:c>
      <x:c r="C5108" s="10" t="str">
        <x:v>IMO-040-P03</x:v>
      </x:c>
      <x:c r="D5108" s="10" t="str">
        <x:v>RUN_01</x:v>
      </x:c>
      <x:c r="E5108" s="10" t="str">
        <x:v>ORIGINAL_LEDGER</x:v>
      </x:c>
      <x:c r="F5108" s="10" t="str">
        <x:v>PASS</x:v>
      </x:c>
      <x:c r="G5108" s="10" t="str">
        <x:v>NO_VERDICT</x:v>
      </x:c>
      <x:c r="H5108" s="10" t="str">
        <x:v>INFRASTRUCTURE_FAILURE</x:v>
      </x:c>
      <x:c r="I5108" s="10" t="str">
        <x:v>NOT_PARSED</x:v>
      </x:c>
      <x:c r="J5108" s="10" t="str">
        <x:v>SINGLESHOT_CAPTURED_DIAGNOSTIC_FAIL</x:v>
      </x:c>
      <x:c r="K5108" s="10" t="str">
        <x:v>6269e4e9ce51316b6ba796f67ee27a617476428518c6efb08de582d2c1c53e32</x:v>
      </x:c>
      <x:c r="L5108" s="10" t="str">
        <x:v>historical_three</x:v>
      </x:c>
      <x:c r="M5108" s="10" t="n">
        <x:v>0</x:v>
      </x:c>
      <x:c r="N5108" s="10" t="n">
        <x:v>0</x:v>
      </x:c>
      <x:c r="O5108" s="10" t="n">
        <x:v>0</x:v>
      </x:c>
      <x:c r="P5108" s="9" t="str">
        <x:f>'CaseReview'!U736</x:f>
        <x:v>PASS</x:v>
      </x:c>
      <x:c r="Q5108" s="9" t="n">
        <x:f>IF(AND(T5108=1,G5108=P5108),1,0)</x:f>
        <x:v>0</x:v>
      </x:c>
      <x:c r="R5108" s="9" t="n">
        <x:f>IF(AND(T5108=1,G5108="PASS",P5108="FAIL"),1,0)</x:f>
        <x:v>0</x:v>
      </x:c>
      <x:c r="S5108" s="9" t="n">
        <x:f>IF(AND(T5108=1,G5108="FAIL",P5108="PASS"),1,0)</x:f>
        <x:v>0</x:v>
      </x:c>
      <x:c r="T5108" s="9" t="n">
        <x:v>0</x:v>
      </x:c>
      <x:c r="U5108" s="9" t="n">
        <x:v>7</x:v>
      </x:c>
      <x:c r="V5108" s="9" t="str">
        <x:v>MVP/SHACL_GENERATION_PIPELINE/experiments/LUNA_CONTEXTUAL_SINGLESHOT/RUN_01/runs/RUN-IMO-040-20260831T150939705464Z/artifacts/attempt_01/extracted_shape.ttl</x:v>
      </x:c>
    </x:row>
    <x:row r="5109" ht="22" customHeight="1">
      <x:c r="A5109" s="10" t="str">
        <x:v>SINGLESHOT</x:v>
      </x:c>
      <x:c r="B5109" s="10" t="str">
        <x:v>IMO-040</x:v>
      </x:c>
      <x:c r="C5109" s="10" t="str">
        <x:v>IMO-040-P04</x:v>
      </x:c>
      <x:c r="D5109" s="10" t="str">
        <x:v>RUN_01</x:v>
      </x:c>
      <x:c r="E5109" s="10" t="str">
        <x:v>ORIGINAL_LEDGER</x:v>
      </x:c>
      <x:c r="F5109" s="10" t="str">
        <x:v>PASS</x:v>
      </x:c>
      <x:c r="G5109" s="10" t="str">
        <x:v>NO_VERDICT</x:v>
      </x:c>
      <x:c r="H5109" s="10" t="str">
        <x:v>INFRASTRUCTURE_FAILURE</x:v>
      </x:c>
      <x:c r="I5109" s="10" t="str">
        <x:v>NOT_PARSED</x:v>
      </x:c>
      <x:c r="J5109" s="10" t="str">
        <x:v>SINGLESHOT_CAPTURED_DIAGNOSTIC_FAIL</x:v>
      </x:c>
      <x:c r="K5109" s="10" t="str">
        <x:v>6269e4e9ce51316b6ba796f67ee27a617476428518c6efb08de582d2c1c53e32</x:v>
      </x:c>
      <x:c r="L5109" s="10" t="str">
        <x:v>historical_three</x:v>
      </x:c>
      <x:c r="M5109" s="10" t="n">
        <x:v>0</x:v>
      </x:c>
      <x:c r="N5109" s="10" t="n">
        <x:v>0</x:v>
      </x:c>
      <x:c r="O5109" s="10" t="n">
        <x:v>0</x:v>
      </x:c>
      <x:c r="P5109" s="9" t="str">
        <x:f>'CaseReview'!U737</x:f>
        <x:v>PASS</x:v>
      </x:c>
      <x:c r="Q5109" s="9" t="n">
        <x:f>IF(AND(T5109=1,G5109=P5109),1,0)</x:f>
        <x:v>0</x:v>
      </x:c>
      <x:c r="R5109" s="9" t="n">
        <x:f>IF(AND(T5109=1,G5109="PASS",P5109="FAIL"),1,0)</x:f>
        <x:v>0</x:v>
      </x:c>
      <x:c r="S5109" s="9" t="n">
        <x:f>IF(AND(T5109=1,G5109="FAIL",P5109="PASS"),1,0)</x:f>
        <x:v>0</x:v>
      </x:c>
      <x:c r="T5109" s="9" t="n">
        <x:v>0</x:v>
      </x:c>
      <x:c r="U5109" s="9" t="n">
        <x:v>7</x:v>
      </x:c>
      <x:c r="V5109" s="9" t="str">
        <x:v>MVP/SHACL_GENERATION_PIPELINE/experiments/LUNA_CONTEXTUAL_SINGLESHOT/RUN_01/runs/RUN-IMO-040-20260831T150939705464Z/artifacts/attempt_01/extracted_shape.ttl</x:v>
      </x:c>
    </x:row>
    <x:row r="5110" ht="22" customHeight="1">
      <x:c r="A5110" s="10" t="str">
        <x:v>SINGLESHOT</x:v>
      </x:c>
      <x:c r="B5110" s="10" t="str">
        <x:v>IMO-041</x:v>
      </x:c>
      <x:c r="C5110" s="10" t="str">
        <x:v>IMO-041-F01</x:v>
      </x:c>
      <x:c r="D5110" s="10" t="str">
        <x:v>RUN_01</x:v>
      </x:c>
      <x:c r="E5110" s="10" t="str">
        <x:v>ORIGINAL_LEDGER</x:v>
      </x:c>
      <x:c r="F5110" s="10" t="str">
        <x:v>FAIL</x:v>
      </x:c>
      <x:c r="G5110" s="10" t="str">
        <x:v>FAIL</x:v>
      </x:c>
      <x:c r="H5110" s="10" t="str">
        <x:v>EXECUTED</x:v>
      </x:c>
      <x:c r="I5110" s="10" t="str">
        <x:v>PARSED</x:v>
      </x:c>
      <x:c r="J5110" s="10" t="str">
        <x:v>SINGLESHOT_CAPTURED_DIAGNOSTIC_PASS</x:v>
      </x:c>
      <x:c r="K5110" s="10" t="str">
        <x:v>8f007c3f27439debbcca786f0205234b33e42384179fdbe95a90ebfd4923714e</x:v>
      </x:c>
      <x:c r="L5110" s="10" t="str">
        <x:v>historical_three</x:v>
      </x:c>
      <x:c r="M5110" s="10" t="n">
        <x:v>1</x:v>
      </x:c>
      <x:c r="N5110" s="10" t="n">
        <x:v>0</x:v>
      </x:c>
      <x:c r="O5110" s="10" t="n">
        <x:v>0</x:v>
      </x:c>
      <x:c r="P5110" s="9" t="str">
        <x:f>'CaseReview'!U738</x:f>
        <x:v>FAIL</x:v>
      </x:c>
      <x:c r="Q5110" s="9" t="n">
        <x:f>IF(AND(T5110=1,G5110=P5110),1,0)</x:f>
        <x:v>1</x:v>
      </x:c>
      <x:c r="R5110" s="9" t="n">
        <x:f>IF(AND(T5110=1,G5110="PASS",P5110="FAIL"),1,0)</x:f>
        <x:v>0</x:v>
      </x:c>
      <x:c r="S5110" s="9" t="n">
        <x:f>IF(AND(T5110=1,G5110="FAIL",P5110="PASS"),1,0)</x:f>
        <x:v>0</x:v>
      </x:c>
      <x:c r="T5110" s="9" t="n">
        <x:v>1</x:v>
      </x:c>
      <x:c r="U5110" s="9" t="n">
        <x:v>6</x:v>
      </x:c>
      <x:c r="V5110" s="9" t="str">
        <x:v>MVP/SHACL_GENERATION_PIPELINE/experiments/LUNA_CONTEXTUAL_SINGLESHOT/RUN_01/runs/RUN-IMO-041-20260831T151019005646Z/artifacts/attempt_01/extracted_shape.ttl</x:v>
      </x:c>
    </x:row>
    <x:row r="5111" ht="22" customHeight="1">
      <x:c r="A5111" s="10" t="str">
        <x:v>SINGLESHOT</x:v>
      </x:c>
      <x:c r="B5111" s="10" t="str">
        <x:v>IMO-041</x:v>
      </x:c>
      <x:c r="C5111" s="10" t="str">
        <x:v>IMO-041-F02</x:v>
      </x:c>
      <x:c r="D5111" s="10" t="str">
        <x:v>RUN_01</x:v>
      </x:c>
      <x:c r="E5111" s="10" t="str">
        <x:v>ORIGINAL_LEDGER</x:v>
      </x:c>
      <x:c r="F5111" s="10" t="str">
        <x:v>FAIL</x:v>
      </x:c>
      <x:c r="G5111" s="10" t="str">
        <x:v>FAIL</x:v>
      </x:c>
      <x:c r="H5111" s="10" t="str">
        <x:v>EXECUTED</x:v>
      </x:c>
      <x:c r="I5111" s="10" t="str">
        <x:v>PARSED</x:v>
      </x:c>
      <x:c r="J5111" s="10" t="str">
        <x:v>SINGLESHOT_CAPTURED_DIAGNOSTIC_PASS</x:v>
      </x:c>
      <x:c r="K5111" s="10" t="str">
        <x:v>8f007c3f27439debbcca786f0205234b33e42384179fdbe95a90ebfd4923714e</x:v>
      </x:c>
      <x:c r="L5111" s="10" t="str">
        <x:v>historical_three</x:v>
      </x:c>
      <x:c r="M5111" s="10" t="n">
        <x:v>1</x:v>
      </x:c>
      <x:c r="N5111" s="10" t="n">
        <x:v>0</x:v>
      </x:c>
      <x:c r="O5111" s="10" t="n">
        <x:v>0</x:v>
      </x:c>
      <x:c r="P5111" s="9" t="str">
        <x:f>'CaseReview'!U739</x:f>
        <x:v>FAIL</x:v>
      </x:c>
      <x:c r="Q5111" s="9" t="n">
        <x:f>IF(AND(T5111=1,G5111=P5111),1,0)</x:f>
        <x:v>1</x:v>
      </x:c>
      <x:c r="R5111" s="9" t="n">
        <x:f>IF(AND(T5111=1,G5111="PASS",P5111="FAIL"),1,0)</x:f>
        <x:v>0</x:v>
      </x:c>
      <x:c r="S5111" s="9" t="n">
        <x:f>IF(AND(T5111=1,G5111="FAIL",P5111="PASS"),1,0)</x:f>
        <x:v>0</x:v>
      </x:c>
      <x:c r="T5111" s="9" t="n">
        <x:v>1</x:v>
      </x:c>
      <x:c r="U5111" s="9" t="n">
        <x:v>6</x:v>
      </x:c>
      <x:c r="V5111" s="9" t="str">
        <x:v>MVP/SHACL_GENERATION_PIPELINE/experiments/LUNA_CONTEXTUAL_SINGLESHOT/RUN_01/runs/RUN-IMO-041-20260831T151019005646Z/artifacts/attempt_01/extracted_shape.ttl</x:v>
      </x:c>
    </x:row>
    <x:row r="5112" ht="22" customHeight="1">
      <x:c r="A5112" s="10" t="str">
        <x:v>SINGLESHOT</x:v>
      </x:c>
      <x:c r="B5112" s="10" t="str">
        <x:v>IMO-041</x:v>
      </x:c>
      <x:c r="C5112" s="10" t="str">
        <x:v>IMO-041-F03</x:v>
      </x:c>
      <x:c r="D5112" s="10" t="str">
        <x:v>RUN_01</x:v>
      </x:c>
      <x:c r="E5112" s="10" t="str">
        <x:v>ORIGINAL_LEDGER</x:v>
      </x:c>
      <x:c r="F5112" s="10" t="str">
        <x:v>FAIL</x:v>
      </x:c>
      <x:c r="G5112" s="10" t="str">
        <x:v>FAIL</x:v>
      </x:c>
      <x:c r="H5112" s="10" t="str">
        <x:v>EXECUTED</x:v>
      </x:c>
      <x:c r="I5112" s="10" t="str">
        <x:v>PARSED</x:v>
      </x:c>
      <x:c r="J5112" s="10" t="str">
        <x:v>SINGLESHOT_CAPTURED_DIAGNOSTIC_PASS</x:v>
      </x:c>
      <x:c r="K5112" s="10" t="str">
        <x:v>8f007c3f27439debbcca786f0205234b33e42384179fdbe95a90ebfd4923714e</x:v>
      </x:c>
      <x:c r="L5112" s="10" t="str">
        <x:v>historical_three</x:v>
      </x:c>
      <x:c r="M5112" s="10" t="n">
        <x:v>1</x:v>
      </x:c>
      <x:c r="N5112" s="10" t="n">
        <x:v>0</x:v>
      </x:c>
      <x:c r="O5112" s="10" t="n">
        <x:v>0</x:v>
      </x:c>
      <x:c r="P5112" s="9" t="str">
        <x:f>'CaseReview'!U740</x:f>
        <x:v>FAIL</x:v>
      </x:c>
      <x:c r="Q5112" s="9" t="n">
        <x:f>IF(AND(T5112=1,G5112=P5112),1,0)</x:f>
        <x:v>1</x:v>
      </x:c>
      <x:c r="R5112" s="9" t="n">
        <x:f>IF(AND(T5112=1,G5112="PASS",P5112="FAIL"),1,0)</x:f>
        <x:v>0</x:v>
      </x:c>
      <x:c r="S5112" s="9" t="n">
        <x:f>IF(AND(T5112=1,G5112="FAIL",P5112="PASS"),1,0)</x:f>
        <x:v>0</x:v>
      </x:c>
      <x:c r="T5112" s="9" t="n">
        <x:v>1</x:v>
      </x:c>
      <x:c r="U5112" s="9" t="n">
        <x:v>6</x:v>
      </x:c>
      <x:c r="V5112" s="9" t="str">
        <x:v>MVP/SHACL_GENERATION_PIPELINE/experiments/LUNA_CONTEXTUAL_SINGLESHOT/RUN_01/runs/RUN-IMO-041-20260831T151019005646Z/artifacts/attempt_01/extracted_shape.ttl</x:v>
      </x:c>
    </x:row>
    <x:row r="5113" ht="22" customHeight="1">
      <x:c r="A5113" s="10" t="str">
        <x:v>SINGLESHOT</x:v>
      </x:c>
      <x:c r="B5113" s="10" t="str">
        <x:v>IMO-041</x:v>
      </x:c>
      <x:c r="C5113" s="10" t="str">
        <x:v>IMO-041-P01</x:v>
      </x:c>
      <x:c r="D5113" s="10" t="str">
        <x:v>RUN_01</x:v>
      </x:c>
      <x:c r="E5113" s="10" t="str">
        <x:v>ORIGINAL_LEDGER</x:v>
      </x:c>
      <x:c r="F5113" s="10" t="str">
        <x:v>PASS</x:v>
      </x:c>
      <x:c r="G5113" s="10" t="str">
        <x:v>FAIL</x:v>
      </x:c>
      <x:c r="H5113" s="10" t="str">
        <x:v>EXECUTED</x:v>
      </x:c>
      <x:c r="I5113" s="10" t="str">
        <x:v>PARSED</x:v>
      </x:c>
      <x:c r="J5113" s="10" t="str">
        <x:v>SINGLESHOT_CAPTURED_DIAGNOSTIC_PASS</x:v>
      </x:c>
      <x:c r="K5113" s="10" t="str">
        <x:v>8f007c3f27439debbcca786f0205234b33e42384179fdbe95a90ebfd4923714e</x:v>
      </x:c>
      <x:c r="L5113" s="10" t="str">
        <x:v>historical_three</x:v>
      </x:c>
      <x:c r="M5113" s="10" t="n">
        <x:v>0</x:v>
      </x:c>
      <x:c r="N5113" s="10" t="n">
        <x:v>0</x:v>
      </x:c>
      <x:c r="O5113" s="10" t="n">
        <x:v>1</x:v>
      </x:c>
      <x:c r="P5113" s="9" t="str">
        <x:f>'CaseReview'!U741</x:f>
        <x:v>PASS</x:v>
      </x:c>
      <x:c r="Q5113" s="9" t="n">
        <x:f>IF(AND(T5113=1,G5113=P5113),1,0)</x:f>
        <x:v>0</x:v>
      </x:c>
      <x:c r="R5113" s="9" t="n">
        <x:f>IF(AND(T5113=1,G5113="PASS",P5113="FAIL"),1,0)</x:f>
        <x:v>0</x:v>
      </x:c>
      <x:c r="S5113" s="9" t="n">
        <x:f>IF(AND(T5113=1,G5113="FAIL",P5113="PASS"),1,0)</x:f>
        <x:v>1</x:v>
      </x:c>
      <x:c r="T5113" s="9" t="n">
        <x:v>1</x:v>
      </x:c>
      <x:c r="U5113" s="9" t="n">
        <x:v>6</x:v>
      </x:c>
      <x:c r="V5113" s="9" t="str">
        <x:v>MVP/SHACL_GENERATION_PIPELINE/experiments/LUNA_CONTEXTUAL_SINGLESHOT/RUN_01/runs/RUN-IMO-041-20260831T151019005646Z/artifacts/attempt_01/extracted_shape.ttl</x:v>
      </x:c>
    </x:row>
    <x:row r="5114" ht="22" customHeight="1">
      <x:c r="A5114" s="10" t="str">
        <x:v>SINGLESHOT</x:v>
      </x:c>
      <x:c r="B5114" s="10" t="str">
        <x:v>IMO-041</x:v>
      </x:c>
      <x:c r="C5114" s="10" t="str">
        <x:v>IMO-041-P02</x:v>
      </x:c>
      <x:c r="D5114" s="10" t="str">
        <x:v>RUN_01</x:v>
      </x:c>
      <x:c r="E5114" s="10" t="str">
        <x:v>ORIGINAL_LEDGER</x:v>
      </x:c>
      <x:c r="F5114" s="10" t="str">
        <x:v>PASS</x:v>
      </x:c>
      <x:c r="G5114" s="10" t="str">
        <x:v>PASS</x:v>
      </x:c>
      <x:c r="H5114" s="10" t="str">
        <x:v>EXECUTED</x:v>
      </x:c>
      <x:c r="I5114" s="10" t="str">
        <x:v>PARSED</x:v>
      </x:c>
      <x:c r="J5114" s="10" t="str">
        <x:v>SINGLESHOT_CAPTURED_DIAGNOSTIC_PASS</x:v>
      </x:c>
      <x:c r="K5114" s="10" t="str">
        <x:v>8f007c3f27439debbcca786f0205234b33e42384179fdbe95a90ebfd4923714e</x:v>
      </x:c>
      <x:c r="L5114" s="10" t="str">
        <x:v>historical_three</x:v>
      </x:c>
      <x:c r="M5114" s="10" t="n">
        <x:v>1</x:v>
      </x:c>
      <x:c r="N5114" s="10" t="n">
        <x:v>0</x:v>
      </x:c>
      <x:c r="O5114" s="10" t="n">
        <x:v>0</x:v>
      </x:c>
      <x:c r="P5114" s="9" t="str">
        <x:f>'CaseReview'!U742</x:f>
        <x:v>PASS</x:v>
      </x:c>
      <x:c r="Q5114" s="9" t="n">
        <x:f>IF(AND(T5114=1,G5114=P5114),1,0)</x:f>
        <x:v>1</x:v>
      </x:c>
      <x:c r="R5114" s="9" t="n">
        <x:f>IF(AND(T5114=1,G5114="PASS",P5114="FAIL"),1,0)</x:f>
        <x:v>0</x:v>
      </x:c>
      <x:c r="S5114" s="9" t="n">
        <x:f>IF(AND(T5114=1,G5114="FAIL",P5114="PASS"),1,0)</x:f>
        <x:v>0</x:v>
      </x:c>
      <x:c r="T5114" s="9" t="n">
        <x:v>1</x:v>
      </x:c>
      <x:c r="U5114" s="9" t="n">
        <x:v>6</x:v>
      </x:c>
      <x:c r="V5114" s="9" t="str">
        <x:v>MVP/SHACL_GENERATION_PIPELINE/experiments/LUNA_CONTEXTUAL_SINGLESHOT/RUN_01/runs/RUN-IMO-041-20260831T151019005646Z/artifacts/attempt_01/extracted_shape.ttl</x:v>
      </x:c>
    </x:row>
    <x:row r="5115" ht="22" customHeight="1">
      <x:c r="A5115" s="10" t="str">
        <x:v>SINGLESHOT</x:v>
      </x:c>
      <x:c r="B5115" s="10" t="str">
        <x:v>IMO-041</x:v>
      </x:c>
      <x:c r="C5115" s="10" t="str">
        <x:v>IMO-041-P03</x:v>
      </x:c>
      <x:c r="D5115" s="10" t="str">
        <x:v>RUN_01</x:v>
      </x:c>
      <x:c r="E5115" s="10" t="str">
        <x:v>ORIGINAL_LEDGER</x:v>
      </x:c>
      <x:c r="F5115" s="10" t="str">
        <x:v>PASS</x:v>
      </x:c>
      <x:c r="G5115" s="10" t="str">
        <x:v>PASS</x:v>
      </x:c>
      <x:c r="H5115" s="10" t="str">
        <x:v>EXECUTED</x:v>
      </x:c>
      <x:c r="I5115" s="10" t="str">
        <x:v>PARSED</x:v>
      </x:c>
      <x:c r="J5115" s="10" t="str">
        <x:v>SINGLESHOT_CAPTURED_DIAGNOSTIC_PASS</x:v>
      </x:c>
      <x:c r="K5115" s="10" t="str">
        <x:v>8f007c3f27439debbcca786f0205234b33e42384179fdbe95a90ebfd4923714e</x:v>
      </x:c>
      <x:c r="L5115" s="10" t="str">
        <x:v>historical_three</x:v>
      </x:c>
      <x:c r="M5115" s="10" t="n">
        <x:v>1</x:v>
      </x:c>
      <x:c r="N5115" s="10" t="n">
        <x:v>0</x:v>
      </x:c>
      <x:c r="O5115" s="10" t="n">
        <x:v>0</x:v>
      </x:c>
      <x:c r="P5115" s="9" t="str">
        <x:f>'CaseReview'!U743</x:f>
        <x:v>PASS</x:v>
      </x:c>
      <x:c r="Q5115" s="9" t="n">
        <x:f>IF(AND(T5115=1,G5115=P5115),1,0)</x:f>
        <x:v>1</x:v>
      </x:c>
      <x:c r="R5115" s="9" t="n">
        <x:f>IF(AND(T5115=1,G5115="PASS",P5115="FAIL"),1,0)</x:f>
        <x:v>0</x:v>
      </x:c>
      <x:c r="S5115" s="9" t="n">
        <x:f>IF(AND(T5115=1,G5115="FAIL",P5115="PASS"),1,0)</x:f>
        <x:v>0</x:v>
      </x:c>
      <x:c r="T5115" s="9" t="n">
        <x:v>1</x:v>
      </x:c>
      <x:c r="U5115" s="9" t="n">
        <x:v>6</x:v>
      </x:c>
      <x:c r="V5115" s="9" t="str">
        <x:v>MVP/SHACL_GENERATION_PIPELINE/experiments/LUNA_CONTEXTUAL_SINGLESHOT/RUN_01/runs/RUN-IMO-041-20260831T151019005646Z/artifacts/attempt_01/extracted_shape.ttl</x:v>
      </x:c>
    </x:row>
    <x:row r="5116" ht="22" customHeight="1">
      <x:c r="A5116" s="10" t="str">
        <x:v>SINGLESHOT</x:v>
      </x:c>
      <x:c r="B5116" s="10" t="str">
        <x:v>IMO-043</x:v>
      </x:c>
      <x:c r="C5116" s="10" t="str">
        <x:v>IMO-043-F01</x:v>
      </x:c>
      <x:c r="D5116" s="10" t="str">
        <x:v>RUN_01</x:v>
      </x:c>
      <x:c r="E5116" s="10" t="str">
        <x:v>ORIGINAL_LEDGER</x:v>
      </x:c>
      <x:c r="F5116" s="10" t="str">
        <x:v>FAIL</x:v>
      </x:c>
      <x:c r="G5116" s="10" t="str">
        <x:v>FAIL</x:v>
      </x:c>
      <x:c r="H5116" s="10" t="str">
        <x:v>EXECUTED</x:v>
      </x:c>
      <x:c r="I5116" s="10" t="str">
        <x:v>PARSED</x:v>
      </x:c>
      <x:c r="J5116" s="10" t="str">
        <x:v>SINGLESHOT_CAPTURED_DIAGNOSTIC_PASS</x:v>
      </x:c>
      <x:c r="K5116" s="10" t="str">
        <x:v>2312c921668fecdcedbe55f6c36b3139d518d68dfcd335eab9bdbaba64f6b6a0</x:v>
      </x:c>
      <x:c r="L5116" s="10" t="str">
        <x:v>historical_three</x:v>
      </x:c>
      <x:c r="M5116" s="10" t="n">
        <x:v>1</x:v>
      </x:c>
      <x:c r="N5116" s="10" t="n">
        <x:v>0</x:v>
      </x:c>
      <x:c r="O5116" s="10" t="n">
        <x:v>0</x:v>
      </x:c>
      <x:c r="P5116" s="9" t="str">
        <x:f>'CaseReview'!U744</x:f>
        <x:v>FAIL</x:v>
      </x:c>
      <x:c r="Q5116" s="9" t="n">
        <x:f>IF(AND(T5116=1,G5116=P5116),1,0)</x:f>
        <x:v>1</x:v>
      </x:c>
      <x:c r="R5116" s="9" t="n">
        <x:f>IF(AND(T5116=1,G5116="PASS",P5116="FAIL"),1,0)</x:f>
        <x:v>0</x:v>
      </x:c>
      <x:c r="S5116" s="9" t="n">
        <x:f>IF(AND(T5116=1,G5116="FAIL",P5116="PASS"),1,0)</x:f>
        <x:v>0</x:v>
      </x:c>
      <x:c r="T5116" s="9" t="n">
        <x:v>1</x:v>
      </x:c>
      <x:c r="U5116" s="9" t="n">
        <x:v>9</x:v>
      </x:c>
      <x:c r="V5116" s="9" t="str">
        <x:v>MVP/SHACL_GENERATION_PIPELINE/experiments/LUNA_CONTEXTUAL_SINGLESHOT/RUN_01/runs/RUN-IMO-043-20260831T151055253461Z/artifacts/attempt_01/extracted_shape.ttl</x:v>
      </x:c>
    </x:row>
    <x:row r="5117" ht="22" customHeight="1">
      <x:c r="A5117" s="10" t="str">
        <x:v>SINGLESHOT</x:v>
      </x:c>
      <x:c r="B5117" s="10" t="str">
        <x:v>IMO-043</x:v>
      </x:c>
      <x:c r="C5117" s="10" t="str">
        <x:v>IMO-043-F02</x:v>
      </x:c>
      <x:c r="D5117" s="10" t="str">
        <x:v>RUN_01</x:v>
      </x:c>
      <x:c r="E5117" s="10" t="str">
        <x:v>ORIGINAL_LEDGER</x:v>
      </x:c>
      <x:c r="F5117" s="10" t="str">
        <x:v>FAIL</x:v>
      </x:c>
      <x:c r="G5117" s="10" t="str">
        <x:v>FAIL</x:v>
      </x:c>
      <x:c r="H5117" s="10" t="str">
        <x:v>EXECUTED</x:v>
      </x:c>
      <x:c r="I5117" s="10" t="str">
        <x:v>PARSED</x:v>
      </x:c>
      <x:c r="J5117" s="10" t="str">
        <x:v>SINGLESHOT_CAPTURED_DIAGNOSTIC_PASS</x:v>
      </x:c>
      <x:c r="K5117" s="10" t="str">
        <x:v>2312c921668fecdcedbe55f6c36b3139d518d68dfcd335eab9bdbaba64f6b6a0</x:v>
      </x:c>
      <x:c r="L5117" s="10" t="str">
        <x:v>historical_three</x:v>
      </x:c>
      <x:c r="M5117" s="10" t="n">
        <x:v>1</x:v>
      </x:c>
      <x:c r="N5117" s="10" t="n">
        <x:v>0</x:v>
      </x:c>
      <x:c r="O5117" s="10" t="n">
        <x:v>0</x:v>
      </x:c>
      <x:c r="P5117" s="9" t="str">
        <x:f>'CaseReview'!U745</x:f>
        <x:v>FAIL</x:v>
      </x:c>
      <x:c r="Q5117" s="9" t="n">
        <x:f>IF(AND(T5117=1,G5117=P5117),1,0)</x:f>
        <x:v>1</x:v>
      </x:c>
      <x:c r="R5117" s="9" t="n">
        <x:f>IF(AND(T5117=1,G5117="PASS",P5117="FAIL"),1,0)</x:f>
        <x:v>0</x:v>
      </x:c>
      <x:c r="S5117" s="9" t="n">
        <x:f>IF(AND(T5117=1,G5117="FAIL",P5117="PASS"),1,0)</x:f>
        <x:v>0</x:v>
      </x:c>
      <x:c r="T5117" s="9" t="n">
        <x:v>1</x:v>
      </x:c>
      <x:c r="U5117" s="9" t="n">
        <x:v>9</x:v>
      </x:c>
      <x:c r="V5117" s="9" t="str">
        <x:v>MVP/SHACL_GENERATION_PIPELINE/experiments/LUNA_CONTEXTUAL_SINGLESHOT/RUN_01/runs/RUN-IMO-043-20260831T151055253461Z/artifacts/attempt_01/extracted_shape.ttl</x:v>
      </x:c>
    </x:row>
    <x:row r="5118" ht="22" customHeight="1">
      <x:c r="A5118" s="10" t="str">
        <x:v>SINGLESHOT</x:v>
      </x:c>
      <x:c r="B5118" s="10" t="str">
        <x:v>IMO-043</x:v>
      </x:c>
      <x:c r="C5118" s="10" t="str">
        <x:v>IMO-043-F03</x:v>
      </x:c>
      <x:c r="D5118" s="10" t="str">
        <x:v>RUN_01</x:v>
      </x:c>
      <x:c r="E5118" s="10" t="str">
        <x:v>ORIGINAL_LEDGER</x:v>
      </x:c>
      <x:c r="F5118" s="10" t="str">
        <x:v>FAIL</x:v>
      </x:c>
      <x:c r="G5118" s="10" t="str">
        <x:v>FAIL</x:v>
      </x:c>
      <x:c r="H5118" s="10" t="str">
        <x:v>EXECUTED</x:v>
      </x:c>
      <x:c r="I5118" s="10" t="str">
        <x:v>PARSED</x:v>
      </x:c>
      <x:c r="J5118" s="10" t="str">
        <x:v>SINGLESHOT_CAPTURED_DIAGNOSTIC_PASS</x:v>
      </x:c>
      <x:c r="K5118" s="10" t="str">
        <x:v>2312c921668fecdcedbe55f6c36b3139d518d68dfcd335eab9bdbaba64f6b6a0</x:v>
      </x:c>
      <x:c r="L5118" s="10" t="str">
        <x:v>historical_three</x:v>
      </x:c>
      <x:c r="M5118" s="10" t="n">
        <x:v>1</x:v>
      </x:c>
      <x:c r="N5118" s="10" t="n">
        <x:v>0</x:v>
      </x:c>
      <x:c r="O5118" s="10" t="n">
        <x:v>0</x:v>
      </x:c>
      <x:c r="P5118" s="9" t="str">
        <x:f>'CaseReview'!U746</x:f>
        <x:v>FAIL</x:v>
      </x:c>
      <x:c r="Q5118" s="9" t="n">
        <x:f>IF(AND(T5118=1,G5118=P5118),1,0)</x:f>
        <x:v>1</x:v>
      </x:c>
      <x:c r="R5118" s="9" t="n">
        <x:f>IF(AND(T5118=1,G5118="PASS",P5118="FAIL"),1,0)</x:f>
        <x:v>0</x:v>
      </x:c>
      <x:c r="S5118" s="9" t="n">
        <x:f>IF(AND(T5118=1,G5118="FAIL",P5118="PASS"),1,0)</x:f>
        <x:v>0</x:v>
      </x:c>
      <x:c r="T5118" s="9" t="n">
        <x:v>1</x:v>
      </x:c>
      <x:c r="U5118" s="9" t="n">
        <x:v>9</x:v>
      </x:c>
      <x:c r="V5118" s="9" t="str">
        <x:v>MVP/SHACL_GENERATION_PIPELINE/experiments/LUNA_CONTEXTUAL_SINGLESHOT/RUN_01/runs/RUN-IMO-043-20260831T151055253461Z/artifacts/attempt_01/extracted_shape.ttl</x:v>
      </x:c>
    </x:row>
    <x:row r="5119" ht="22" customHeight="1">
      <x:c r="A5119" s="10" t="str">
        <x:v>SINGLESHOT</x:v>
      </x:c>
      <x:c r="B5119" s="10" t="str">
        <x:v>IMO-043</x:v>
      </x:c>
      <x:c r="C5119" s="10" t="str">
        <x:v>IMO-043-F04</x:v>
      </x:c>
      <x:c r="D5119" s="10" t="str">
        <x:v>RUN_01</x:v>
      </x:c>
      <x:c r="E5119" s="10" t="str">
        <x:v>ORIGINAL_LEDGER</x:v>
      </x:c>
      <x:c r="F5119" s="10" t="str">
        <x:v>FAIL</x:v>
      </x:c>
      <x:c r="G5119" s="10" t="str">
        <x:v>FAIL</x:v>
      </x:c>
      <x:c r="H5119" s="10" t="str">
        <x:v>EXECUTED</x:v>
      </x:c>
      <x:c r="I5119" s="10" t="str">
        <x:v>PARSED</x:v>
      </x:c>
      <x:c r="J5119" s="10" t="str">
        <x:v>SINGLESHOT_CAPTURED_DIAGNOSTIC_PASS</x:v>
      </x:c>
      <x:c r="K5119" s="10" t="str">
        <x:v>2312c921668fecdcedbe55f6c36b3139d518d68dfcd335eab9bdbaba64f6b6a0</x:v>
      </x:c>
      <x:c r="L5119" s="10" t="str">
        <x:v>historical_three</x:v>
      </x:c>
      <x:c r="M5119" s="10" t="n">
        <x:v>1</x:v>
      </x:c>
      <x:c r="N5119" s="10" t="n">
        <x:v>0</x:v>
      </x:c>
      <x:c r="O5119" s="10" t="n">
        <x:v>0</x:v>
      </x:c>
      <x:c r="P5119" s="9" t="str">
        <x:f>'CaseReview'!U747</x:f>
        <x:v>FAIL</x:v>
      </x:c>
      <x:c r="Q5119" s="9" t="n">
        <x:f>IF(AND(T5119=1,G5119=P5119),1,0)</x:f>
        <x:v>1</x:v>
      </x:c>
      <x:c r="R5119" s="9" t="n">
        <x:f>IF(AND(T5119=1,G5119="PASS",P5119="FAIL"),1,0)</x:f>
        <x:v>0</x:v>
      </x:c>
      <x:c r="S5119" s="9" t="n">
        <x:f>IF(AND(T5119=1,G5119="FAIL",P5119="PASS"),1,0)</x:f>
        <x:v>0</x:v>
      </x:c>
      <x:c r="T5119" s="9" t="n">
        <x:v>1</x:v>
      </x:c>
      <x:c r="U5119" s="9" t="n">
        <x:v>9</x:v>
      </x:c>
      <x:c r="V5119" s="9" t="str">
        <x:v>MVP/SHACL_GENERATION_PIPELINE/experiments/LUNA_CONTEXTUAL_SINGLESHOT/RUN_01/runs/RUN-IMO-043-20260831T151055253461Z/artifacts/attempt_01/extracted_shape.ttl</x:v>
      </x:c>
    </x:row>
    <x:row r="5120" ht="22" customHeight="1">
      <x:c r="A5120" s="10" t="str">
        <x:v>SINGLESHOT</x:v>
      </x:c>
      <x:c r="B5120" s="10" t="str">
        <x:v>IMO-043</x:v>
      </x:c>
      <x:c r="C5120" s="10" t="str">
        <x:v>IMO-043-F05</x:v>
      </x:c>
      <x:c r="D5120" s="10" t="str">
        <x:v>RUN_01</x:v>
      </x:c>
      <x:c r="E5120" s="10" t="str">
        <x:v>ORIGINAL_LEDGER</x:v>
      </x:c>
      <x:c r="F5120" s="10" t="str">
        <x:v>FAIL</x:v>
      </x:c>
      <x:c r="G5120" s="10" t="str">
        <x:v>FAIL</x:v>
      </x:c>
      <x:c r="H5120" s="10" t="str">
        <x:v>EXECUTED</x:v>
      </x:c>
      <x:c r="I5120" s="10" t="str">
        <x:v>PARSED</x:v>
      </x:c>
      <x:c r="J5120" s="10" t="str">
        <x:v>SINGLESHOT_CAPTURED_DIAGNOSTIC_PASS</x:v>
      </x:c>
      <x:c r="K5120" s="10" t="str">
        <x:v>2312c921668fecdcedbe55f6c36b3139d518d68dfcd335eab9bdbaba64f6b6a0</x:v>
      </x:c>
      <x:c r="L5120" s="10" t="str">
        <x:v>historical_three</x:v>
      </x:c>
      <x:c r="M5120" s="10" t="n">
        <x:v>1</x:v>
      </x:c>
      <x:c r="N5120" s="10" t="n">
        <x:v>0</x:v>
      </x:c>
      <x:c r="O5120" s="10" t="n">
        <x:v>0</x:v>
      </x:c>
      <x:c r="P5120" s="9" t="str">
        <x:f>'CaseReview'!U748</x:f>
        <x:v>FAIL</x:v>
      </x:c>
      <x:c r="Q5120" s="9" t="n">
        <x:f>IF(AND(T5120=1,G5120=P5120),1,0)</x:f>
        <x:v>1</x:v>
      </x:c>
      <x:c r="R5120" s="9" t="n">
        <x:f>IF(AND(T5120=1,G5120="PASS",P5120="FAIL"),1,0)</x:f>
        <x:v>0</x:v>
      </x:c>
      <x:c r="S5120" s="9" t="n">
        <x:f>IF(AND(T5120=1,G5120="FAIL",P5120="PASS"),1,0)</x:f>
        <x:v>0</x:v>
      </x:c>
      <x:c r="T5120" s="9" t="n">
        <x:v>1</x:v>
      </x:c>
      <x:c r="U5120" s="9" t="n">
        <x:v>9</x:v>
      </x:c>
      <x:c r="V5120" s="9" t="str">
        <x:v>MVP/SHACL_GENERATION_PIPELINE/experiments/LUNA_CONTEXTUAL_SINGLESHOT/RUN_01/runs/RUN-IMO-043-20260831T151055253461Z/artifacts/attempt_01/extracted_shape.ttl</x:v>
      </x:c>
    </x:row>
    <x:row r="5121" ht="22" customHeight="1">
      <x:c r="A5121" s="10" t="str">
        <x:v>SINGLESHOT</x:v>
      </x:c>
      <x:c r="B5121" s="10" t="str">
        <x:v>IMO-043</x:v>
      </x:c>
      <x:c r="C5121" s="10" t="str">
        <x:v>IMO-043-F06</x:v>
      </x:c>
      <x:c r="D5121" s="10" t="str">
        <x:v>RUN_01</x:v>
      </x:c>
      <x:c r="E5121" s="10" t="str">
        <x:v>ORIGINAL_LEDGER</x:v>
      </x:c>
      <x:c r="F5121" s="10" t="str">
        <x:v>FAIL</x:v>
      </x:c>
      <x:c r="G5121" s="10" t="str">
        <x:v>FAIL</x:v>
      </x:c>
      <x:c r="H5121" s="10" t="str">
        <x:v>EXECUTED</x:v>
      </x:c>
      <x:c r="I5121" s="10" t="str">
        <x:v>PARSED</x:v>
      </x:c>
      <x:c r="J5121" s="10" t="str">
        <x:v>SINGLESHOT_CAPTURED_DIAGNOSTIC_PASS</x:v>
      </x:c>
      <x:c r="K5121" s="10" t="str">
        <x:v>2312c921668fecdcedbe55f6c36b3139d518d68dfcd335eab9bdbaba64f6b6a0</x:v>
      </x:c>
      <x:c r="L5121" s="10" t="str">
        <x:v>historical_three</x:v>
      </x:c>
      <x:c r="M5121" s="10" t="n">
        <x:v>1</x:v>
      </x:c>
      <x:c r="N5121" s="10" t="n">
        <x:v>0</x:v>
      </x:c>
      <x:c r="O5121" s="10" t="n">
        <x:v>0</x:v>
      </x:c>
      <x:c r="P5121" s="9" t="str">
        <x:f>'CaseReview'!U749</x:f>
        <x:v>FAIL</x:v>
      </x:c>
      <x:c r="Q5121" s="9" t="n">
        <x:f>IF(AND(T5121=1,G5121=P5121),1,0)</x:f>
        <x:v>1</x:v>
      </x:c>
      <x:c r="R5121" s="9" t="n">
        <x:f>IF(AND(T5121=1,G5121="PASS",P5121="FAIL"),1,0)</x:f>
        <x:v>0</x:v>
      </x:c>
      <x:c r="S5121" s="9" t="n">
        <x:f>IF(AND(T5121=1,G5121="FAIL",P5121="PASS"),1,0)</x:f>
        <x:v>0</x:v>
      </x:c>
      <x:c r="T5121" s="9" t="n">
        <x:v>1</x:v>
      </x:c>
      <x:c r="U5121" s="9" t="n">
        <x:v>9</x:v>
      </x:c>
      <x:c r="V5121" s="9" t="str">
        <x:v>MVP/SHACL_GENERATION_PIPELINE/experiments/LUNA_CONTEXTUAL_SINGLESHOT/RUN_01/runs/RUN-IMO-043-20260831T151055253461Z/artifacts/attempt_01/extracted_shape.ttl</x:v>
      </x:c>
    </x:row>
    <x:row r="5122" ht="22" customHeight="1">
      <x:c r="A5122" s="10" t="str">
        <x:v>SINGLESHOT</x:v>
      </x:c>
      <x:c r="B5122" s="10" t="str">
        <x:v>IMO-043</x:v>
      </x:c>
      <x:c r="C5122" s="10" t="str">
        <x:v>IMO-043-P01</x:v>
      </x:c>
      <x:c r="D5122" s="10" t="str">
        <x:v>RUN_01</x:v>
      </x:c>
      <x:c r="E5122" s="10" t="str">
        <x:v>ORIGINAL_LEDGER</x:v>
      </x:c>
      <x:c r="F5122" s="10" t="str">
        <x:v>PASS</x:v>
      </x:c>
      <x:c r="G5122" s="10" t="str">
        <x:v>FAIL</x:v>
      </x:c>
      <x:c r="H5122" s="10" t="str">
        <x:v>EXECUTED</x:v>
      </x:c>
      <x:c r="I5122" s="10" t="str">
        <x:v>PARSED</x:v>
      </x:c>
      <x:c r="J5122" s="10" t="str">
        <x:v>SINGLESHOT_CAPTURED_DIAGNOSTIC_PASS</x:v>
      </x:c>
      <x:c r="K5122" s="10" t="str">
        <x:v>2312c921668fecdcedbe55f6c36b3139d518d68dfcd335eab9bdbaba64f6b6a0</x:v>
      </x:c>
      <x:c r="L5122" s="10" t="str">
        <x:v>historical_three</x:v>
      </x:c>
      <x:c r="M5122" s="10" t="n">
        <x:v>0</x:v>
      </x:c>
      <x:c r="N5122" s="10" t="n">
        <x:v>0</x:v>
      </x:c>
      <x:c r="O5122" s="10" t="n">
        <x:v>1</x:v>
      </x:c>
      <x:c r="P5122" s="9" t="str">
        <x:f>'CaseReview'!U750</x:f>
        <x:v>PASS</x:v>
      </x:c>
      <x:c r="Q5122" s="9" t="n">
        <x:f>IF(AND(T5122=1,G5122=P5122),1,0)</x:f>
        <x:v>0</x:v>
      </x:c>
      <x:c r="R5122" s="9" t="n">
        <x:f>IF(AND(T5122=1,G5122="PASS",P5122="FAIL"),1,0)</x:f>
        <x:v>0</x:v>
      </x:c>
      <x:c r="S5122" s="9" t="n">
        <x:f>IF(AND(T5122=1,G5122="FAIL",P5122="PASS"),1,0)</x:f>
        <x:v>1</x:v>
      </x:c>
      <x:c r="T5122" s="9" t="n">
        <x:v>1</x:v>
      </x:c>
      <x:c r="U5122" s="9" t="n">
        <x:v>9</x:v>
      </x:c>
      <x:c r="V5122" s="9" t="str">
        <x:v>MVP/SHACL_GENERATION_PIPELINE/experiments/LUNA_CONTEXTUAL_SINGLESHOT/RUN_01/runs/RUN-IMO-043-20260831T151055253461Z/artifacts/attempt_01/extracted_shape.ttl</x:v>
      </x:c>
    </x:row>
    <x:row r="5123" ht="22" customHeight="1">
      <x:c r="A5123" s="10" t="str">
        <x:v>SINGLESHOT</x:v>
      </x:c>
      <x:c r="B5123" s="10" t="str">
        <x:v>IMO-043</x:v>
      </x:c>
      <x:c r="C5123" s="10" t="str">
        <x:v>IMO-043-P02</x:v>
      </x:c>
      <x:c r="D5123" s="10" t="str">
        <x:v>RUN_01</x:v>
      </x:c>
      <x:c r="E5123" s="10" t="str">
        <x:v>ORIGINAL_LEDGER</x:v>
      </x:c>
      <x:c r="F5123" s="10" t="str">
        <x:v>PASS</x:v>
      </x:c>
      <x:c r="G5123" s="10" t="str">
        <x:v>FAIL</x:v>
      </x:c>
      <x:c r="H5123" s="10" t="str">
        <x:v>EXECUTED</x:v>
      </x:c>
      <x:c r="I5123" s="10" t="str">
        <x:v>PARSED</x:v>
      </x:c>
      <x:c r="J5123" s="10" t="str">
        <x:v>SINGLESHOT_CAPTURED_DIAGNOSTIC_PASS</x:v>
      </x:c>
      <x:c r="K5123" s="10" t="str">
        <x:v>2312c921668fecdcedbe55f6c36b3139d518d68dfcd335eab9bdbaba64f6b6a0</x:v>
      </x:c>
      <x:c r="L5123" s="10" t="str">
        <x:v>historical_three</x:v>
      </x:c>
      <x:c r="M5123" s="10" t="n">
        <x:v>0</x:v>
      </x:c>
      <x:c r="N5123" s="10" t="n">
        <x:v>0</x:v>
      </x:c>
      <x:c r="O5123" s="10" t="n">
        <x:v>1</x:v>
      </x:c>
      <x:c r="P5123" s="9" t="str">
        <x:f>'CaseReview'!U751</x:f>
        <x:v>PASS</x:v>
      </x:c>
      <x:c r="Q5123" s="9" t="n">
        <x:f>IF(AND(T5123=1,G5123=P5123),1,0)</x:f>
        <x:v>0</x:v>
      </x:c>
      <x:c r="R5123" s="9" t="n">
        <x:f>IF(AND(T5123=1,G5123="PASS",P5123="FAIL"),1,0)</x:f>
        <x:v>0</x:v>
      </x:c>
      <x:c r="S5123" s="9" t="n">
        <x:f>IF(AND(T5123=1,G5123="FAIL",P5123="PASS"),1,0)</x:f>
        <x:v>1</x:v>
      </x:c>
      <x:c r="T5123" s="9" t="n">
        <x:v>1</x:v>
      </x:c>
      <x:c r="U5123" s="9" t="n">
        <x:v>9</x:v>
      </x:c>
      <x:c r="V5123" s="9" t="str">
        <x:v>MVP/SHACL_GENERATION_PIPELINE/experiments/LUNA_CONTEXTUAL_SINGLESHOT/RUN_01/runs/RUN-IMO-043-20260831T151055253461Z/artifacts/attempt_01/extracted_shape.ttl</x:v>
      </x:c>
    </x:row>
    <x:row r="5124" ht="22" customHeight="1">
      <x:c r="A5124" s="10" t="str">
        <x:v>SINGLESHOT</x:v>
      </x:c>
      <x:c r="B5124" s="10" t="str">
        <x:v>IMO-043</x:v>
      </x:c>
      <x:c r="C5124" s="10" t="str">
        <x:v>IMO-043-P03</x:v>
      </x:c>
      <x:c r="D5124" s="10" t="str">
        <x:v>RUN_01</x:v>
      </x:c>
      <x:c r="E5124" s="10" t="str">
        <x:v>ORIGINAL_LEDGER</x:v>
      </x:c>
      <x:c r="F5124" s="10" t="str">
        <x:v>PASS</x:v>
      </x:c>
      <x:c r="G5124" s="10" t="str">
        <x:v>FAIL</x:v>
      </x:c>
      <x:c r="H5124" s="10" t="str">
        <x:v>EXECUTED</x:v>
      </x:c>
      <x:c r="I5124" s="10" t="str">
        <x:v>PARSED</x:v>
      </x:c>
      <x:c r="J5124" s="10" t="str">
        <x:v>SINGLESHOT_CAPTURED_DIAGNOSTIC_PASS</x:v>
      </x:c>
      <x:c r="K5124" s="10" t="str">
        <x:v>2312c921668fecdcedbe55f6c36b3139d518d68dfcd335eab9bdbaba64f6b6a0</x:v>
      </x:c>
      <x:c r="L5124" s="10" t="str">
        <x:v>historical_three</x:v>
      </x:c>
      <x:c r="M5124" s="10" t="n">
        <x:v>0</x:v>
      </x:c>
      <x:c r="N5124" s="10" t="n">
        <x:v>0</x:v>
      </x:c>
      <x:c r="O5124" s="10" t="n">
        <x:v>1</x:v>
      </x:c>
      <x:c r="P5124" s="9" t="str">
        <x:f>'CaseReview'!U752</x:f>
        <x:v>PASS</x:v>
      </x:c>
      <x:c r="Q5124" s="9" t="n">
        <x:f>IF(AND(T5124=1,G5124=P5124),1,0)</x:f>
        <x:v>0</x:v>
      </x:c>
      <x:c r="R5124" s="9" t="n">
        <x:f>IF(AND(T5124=1,G5124="PASS",P5124="FAIL"),1,0)</x:f>
        <x:v>0</x:v>
      </x:c>
      <x:c r="S5124" s="9" t="n">
        <x:f>IF(AND(T5124=1,G5124="FAIL",P5124="PASS"),1,0)</x:f>
        <x:v>1</x:v>
      </x:c>
      <x:c r="T5124" s="9" t="n">
        <x:v>1</x:v>
      </x:c>
      <x:c r="U5124" s="9" t="n">
        <x:v>9</x:v>
      </x:c>
      <x:c r="V5124" s="9" t="str">
        <x:v>MVP/SHACL_GENERATION_PIPELINE/experiments/LUNA_CONTEXTUAL_SINGLESHOT/RUN_01/runs/RUN-IMO-043-20260831T151055253461Z/artifacts/attempt_01/extracted_shape.ttl</x:v>
      </x:c>
    </x:row>
    <x:row r="5125" ht="22" customHeight="1">
      <x:c r="A5125" s="10" t="str">
        <x:v>SINGLESHOT</x:v>
      </x:c>
      <x:c r="B5125" s="10" t="str">
        <x:v>IMO-045</x:v>
      </x:c>
      <x:c r="C5125" s="10" t="str">
        <x:v>IMO-045-F01</x:v>
      </x:c>
      <x:c r="D5125" s="10" t="str">
        <x:v>RUN_01</x:v>
      </x:c>
      <x:c r="E5125" s="10" t="str">
        <x:v>ORIGINAL_LEDGER</x:v>
      </x:c>
      <x:c r="F5125" s="10" t="str">
        <x:v>FAIL</x:v>
      </x:c>
      <x:c r="G5125" s="10" t="str">
        <x:v>NO_VERDICT</x:v>
      </x:c>
      <x:c r="H5125" s="10" t="str">
        <x:v>INFRASTRUCTURE_FAILURE</x:v>
      </x:c>
      <x:c r="I5125" s="10" t="str">
        <x:v>NOT_PARSED</x:v>
      </x:c>
      <x:c r="J5125" s="10" t="str">
        <x:v>SINGLESHOT_CAPTURED_DIAGNOSTIC_FAIL</x:v>
      </x:c>
      <x:c r="K5125" s="10" t="str"/>
      <x:c r="L5125" s="10" t="str">
        <x:v>historical_three</x:v>
      </x:c>
      <x:c r="M5125" s="10" t="n">
        <x:v>0</x:v>
      </x:c>
      <x:c r="N5125" s="10" t="n">
        <x:v>0</x:v>
      </x:c>
      <x:c r="O5125" s="10" t="n">
        <x:v>0</x:v>
      </x:c>
      <x:c r="P5125" s="9" t="str">
        <x:f>'CaseReview'!U753</x:f>
        <x:v>FAIL</x:v>
      </x:c>
      <x:c r="Q5125" s="9" t="n">
        <x:f>IF(AND(T5125=1,G5125=P5125),1,0)</x:f>
        <x:v>0</x:v>
      </x:c>
      <x:c r="R5125" s="9" t="n">
        <x:f>IF(AND(T5125=1,G5125="PASS",P5125="FAIL"),1,0)</x:f>
        <x:v>0</x:v>
      </x:c>
      <x:c r="S5125" s="9" t="n">
        <x:f>IF(AND(T5125=1,G5125="FAIL",P5125="PASS"),1,0)</x:f>
        <x:v>0</x:v>
      </x:c>
      <x:c r="T5125" s="9" t="n">
        <x:v>0</x:v>
      </x:c>
      <x:c r="U5125" s="9" t="n">
        <x:v>8</x:v>
      </x:c>
      <x:c r="V5125" s="9" t="str"/>
    </x:row>
    <x:row r="5126" ht="22" customHeight="1">
      <x:c r="A5126" s="10" t="str">
        <x:v>SINGLESHOT</x:v>
      </x:c>
      <x:c r="B5126" s="10" t="str">
        <x:v>IMO-045</x:v>
      </x:c>
      <x:c r="C5126" s="10" t="str">
        <x:v>IMO-045-F02</x:v>
      </x:c>
      <x:c r="D5126" s="10" t="str">
        <x:v>RUN_01</x:v>
      </x:c>
      <x:c r="E5126" s="10" t="str">
        <x:v>ORIGINAL_LEDGER</x:v>
      </x:c>
      <x:c r="F5126" s="10" t="str">
        <x:v>FAIL</x:v>
      </x:c>
      <x:c r="G5126" s="10" t="str">
        <x:v>NO_VERDICT</x:v>
      </x:c>
      <x:c r="H5126" s="10" t="str">
        <x:v>INFRASTRUCTURE_FAILURE</x:v>
      </x:c>
      <x:c r="I5126" s="10" t="str">
        <x:v>NOT_PARSED</x:v>
      </x:c>
      <x:c r="J5126" s="10" t="str">
        <x:v>SINGLESHOT_CAPTURED_DIAGNOSTIC_FAIL</x:v>
      </x:c>
      <x:c r="K5126" s="10" t="str"/>
      <x:c r="L5126" s="10" t="str">
        <x:v>historical_three</x:v>
      </x:c>
      <x:c r="M5126" s="10" t="n">
        <x:v>0</x:v>
      </x:c>
      <x:c r="N5126" s="10" t="n">
        <x:v>0</x:v>
      </x:c>
      <x:c r="O5126" s="10" t="n">
        <x:v>0</x:v>
      </x:c>
      <x:c r="P5126" s="9" t="str">
        <x:f>'CaseReview'!U754</x:f>
        <x:v>FAIL</x:v>
      </x:c>
      <x:c r="Q5126" s="9" t="n">
        <x:f>IF(AND(T5126=1,G5126=P5126),1,0)</x:f>
        <x:v>0</x:v>
      </x:c>
      <x:c r="R5126" s="9" t="n">
        <x:f>IF(AND(T5126=1,G5126="PASS",P5126="FAIL"),1,0)</x:f>
        <x:v>0</x:v>
      </x:c>
      <x:c r="S5126" s="9" t="n">
        <x:f>IF(AND(T5126=1,G5126="FAIL",P5126="PASS"),1,0)</x:f>
        <x:v>0</x:v>
      </x:c>
      <x:c r="T5126" s="9" t="n">
        <x:v>0</x:v>
      </x:c>
      <x:c r="U5126" s="9" t="n">
        <x:v>8</x:v>
      </x:c>
      <x:c r="V5126" s="9" t="str"/>
    </x:row>
    <x:row r="5127" ht="22" customHeight="1">
      <x:c r="A5127" s="10" t="str">
        <x:v>SINGLESHOT</x:v>
      </x:c>
      <x:c r="B5127" s="10" t="str">
        <x:v>IMO-045</x:v>
      </x:c>
      <x:c r="C5127" s="10" t="str">
        <x:v>IMO-045-F03</x:v>
      </x:c>
      <x:c r="D5127" s="10" t="str">
        <x:v>RUN_01</x:v>
      </x:c>
      <x:c r="E5127" s="10" t="str">
        <x:v>ORIGINAL_LEDGER</x:v>
      </x:c>
      <x:c r="F5127" s="10" t="str">
        <x:v>FAIL</x:v>
      </x:c>
      <x:c r="G5127" s="10" t="str">
        <x:v>NO_VERDICT</x:v>
      </x:c>
      <x:c r="H5127" s="10" t="str">
        <x:v>INFRASTRUCTURE_FAILURE</x:v>
      </x:c>
      <x:c r="I5127" s="10" t="str">
        <x:v>NOT_PARSED</x:v>
      </x:c>
      <x:c r="J5127" s="10" t="str">
        <x:v>SINGLESHOT_CAPTURED_DIAGNOSTIC_FAIL</x:v>
      </x:c>
      <x:c r="K5127" s="10" t="str"/>
      <x:c r="L5127" s="10" t="str">
        <x:v>historical_three</x:v>
      </x:c>
      <x:c r="M5127" s="10" t="n">
        <x:v>0</x:v>
      </x:c>
      <x:c r="N5127" s="10" t="n">
        <x:v>0</x:v>
      </x:c>
      <x:c r="O5127" s="10" t="n">
        <x:v>0</x:v>
      </x:c>
      <x:c r="P5127" s="9" t="str">
        <x:f>'CaseReview'!U755</x:f>
        <x:v>FAIL</x:v>
      </x:c>
      <x:c r="Q5127" s="9" t="n">
        <x:f>IF(AND(T5127=1,G5127=P5127),1,0)</x:f>
        <x:v>0</x:v>
      </x:c>
      <x:c r="R5127" s="9" t="n">
        <x:f>IF(AND(T5127=1,G5127="PASS",P5127="FAIL"),1,0)</x:f>
        <x:v>0</x:v>
      </x:c>
      <x:c r="S5127" s="9" t="n">
        <x:f>IF(AND(T5127=1,G5127="FAIL",P5127="PASS"),1,0)</x:f>
        <x:v>0</x:v>
      </x:c>
      <x:c r="T5127" s="9" t="n">
        <x:v>0</x:v>
      </x:c>
      <x:c r="U5127" s="9" t="n">
        <x:v>8</x:v>
      </x:c>
      <x:c r="V5127" s="9" t="str"/>
    </x:row>
    <x:row r="5128" ht="22" customHeight="1">
      <x:c r="A5128" s="10" t="str">
        <x:v>SINGLESHOT</x:v>
      </x:c>
      <x:c r="B5128" s="10" t="str">
        <x:v>IMO-045</x:v>
      </x:c>
      <x:c r="C5128" s="10" t="str">
        <x:v>IMO-045-F04</x:v>
      </x:c>
      <x:c r="D5128" s="10" t="str">
        <x:v>RUN_01</x:v>
      </x:c>
      <x:c r="E5128" s="10" t="str">
        <x:v>ORIGINAL_LEDGER</x:v>
      </x:c>
      <x:c r="F5128" s="10" t="str">
        <x:v>FAIL</x:v>
      </x:c>
      <x:c r="G5128" s="10" t="str">
        <x:v>NO_VERDICT</x:v>
      </x:c>
      <x:c r="H5128" s="10" t="str">
        <x:v>INFRASTRUCTURE_FAILURE</x:v>
      </x:c>
      <x:c r="I5128" s="10" t="str">
        <x:v>NOT_PARSED</x:v>
      </x:c>
      <x:c r="J5128" s="10" t="str">
        <x:v>SINGLESHOT_CAPTURED_DIAGNOSTIC_FAIL</x:v>
      </x:c>
      <x:c r="K5128" s="10" t="str"/>
      <x:c r="L5128" s="10" t="str">
        <x:v>historical_three</x:v>
      </x:c>
      <x:c r="M5128" s="10" t="n">
        <x:v>0</x:v>
      </x:c>
      <x:c r="N5128" s="10" t="n">
        <x:v>0</x:v>
      </x:c>
      <x:c r="O5128" s="10" t="n">
        <x:v>0</x:v>
      </x:c>
      <x:c r="P5128" s="9" t="str">
        <x:f>'CaseReview'!U756</x:f>
        <x:v>FAIL</x:v>
      </x:c>
      <x:c r="Q5128" s="9" t="n">
        <x:f>IF(AND(T5128=1,G5128=P5128),1,0)</x:f>
        <x:v>0</x:v>
      </x:c>
      <x:c r="R5128" s="9" t="n">
        <x:f>IF(AND(T5128=1,G5128="PASS",P5128="FAIL"),1,0)</x:f>
        <x:v>0</x:v>
      </x:c>
      <x:c r="S5128" s="9" t="n">
        <x:f>IF(AND(T5128=1,G5128="FAIL",P5128="PASS"),1,0)</x:f>
        <x:v>0</x:v>
      </x:c>
      <x:c r="T5128" s="9" t="n">
        <x:v>0</x:v>
      </x:c>
      <x:c r="U5128" s="9" t="n">
        <x:v>8</x:v>
      </x:c>
      <x:c r="V5128" s="9" t="str"/>
    </x:row>
    <x:row r="5129" ht="22" customHeight="1">
      <x:c r="A5129" s="10" t="str">
        <x:v>SINGLESHOT</x:v>
      </x:c>
      <x:c r="B5129" s="10" t="str">
        <x:v>IMO-045</x:v>
      </x:c>
      <x:c r="C5129" s="10" t="str">
        <x:v>IMO-045-P01</x:v>
      </x:c>
      <x:c r="D5129" s="10" t="str">
        <x:v>RUN_01</x:v>
      </x:c>
      <x:c r="E5129" s="10" t="str">
        <x:v>ORIGINAL_LEDGER</x:v>
      </x:c>
      <x:c r="F5129" s="10" t="str">
        <x:v>PASS</x:v>
      </x:c>
      <x:c r="G5129" s="10" t="str">
        <x:v>NO_VERDICT</x:v>
      </x:c>
      <x:c r="H5129" s="10" t="str">
        <x:v>INFRASTRUCTURE_FAILURE</x:v>
      </x:c>
      <x:c r="I5129" s="10" t="str">
        <x:v>NOT_PARSED</x:v>
      </x:c>
      <x:c r="J5129" s="10" t="str">
        <x:v>SINGLESHOT_CAPTURED_DIAGNOSTIC_FAIL</x:v>
      </x:c>
      <x:c r="K5129" s="10" t="str"/>
      <x:c r="L5129" s="10" t="str">
        <x:v>historical_three</x:v>
      </x:c>
      <x:c r="M5129" s="10" t="n">
        <x:v>0</x:v>
      </x:c>
      <x:c r="N5129" s="10" t="n">
        <x:v>0</x:v>
      </x:c>
      <x:c r="O5129" s="10" t="n">
        <x:v>0</x:v>
      </x:c>
      <x:c r="P5129" s="9" t="str">
        <x:f>'CaseReview'!U757</x:f>
        <x:v>PASS</x:v>
      </x:c>
      <x:c r="Q5129" s="9" t="n">
        <x:f>IF(AND(T5129=1,G5129=P5129),1,0)</x:f>
        <x:v>0</x:v>
      </x:c>
      <x:c r="R5129" s="9" t="n">
        <x:f>IF(AND(T5129=1,G5129="PASS",P5129="FAIL"),1,0)</x:f>
        <x:v>0</x:v>
      </x:c>
      <x:c r="S5129" s="9" t="n">
        <x:f>IF(AND(T5129=1,G5129="FAIL",P5129="PASS"),1,0)</x:f>
        <x:v>0</x:v>
      </x:c>
      <x:c r="T5129" s="9" t="n">
        <x:v>0</x:v>
      </x:c>
      <x:c r="U5129" s="9" t="n">
        <x:v>8</x:v>
      </x:c>
      <x:c r="V5129" s="9" t="str"/>
    </x:row>
    <x:row r="5130" ht="22" customHeight="1">
      <x:c r="A5130" s="10" t="str">
        <x:v>SINGLESHOT</x:v>
      </x:c>
      <x:c r="B5130" s="10" t="str">
        <x:v>IMO-045</x:v>
      </x:c>
      <x:c r="C5130" s="10" t="str">
        <x:v>IMO-045-P02</x:v>
      </x:c>
      <x:c r="D5130" s="10" t="str">
        <x:v>RUN_01</x:v>
      </x:c>
      <x:c r="E5130" s="10" t="str">
        <x:v>ORIGINAL_LEDGER</x:v>
      </x:c>
      <x:c r="F5130" s="10" t="str">
        <x:v>PASS</x:v>
      </x:c>
      <x:c r="G5130" s="10" t="str">
        <x:v>NO_VERDICT</x:v>
      </x:c>
      <x:c r="H5130" s="10" t="str">
        <x:v>INFRASTRUCTURE_FAILURE</x:v>
      </x:c>
      <x:c r="I5130" s="10" t="str">
        <x:v>NOT_PARSED</x:v>
      </x:c>
      <x:c r="J5130" s="10" t="str">
        <x:v>SINGLESHOT_CAPTURED_DIAGNOSTIC_FAIL</x:v>
      </x:c>
      <x:c r="K5130" s="10" t="str"/>
      <x:c r="L5130" s="10" t="str">
        <x:v>historical_three</x:v>
      </x:c>
      <x:c r="M5130" s="10" t="n">
        <x:v>0</x:v>
      </x:c>
      <x:c r="N5130" s="10" t="n">
        <x:v>0</x:v>
      </x:c>
      <x:c r="O5130" s="10" t="n">
        <x:v>0</x:v>
      </x:c>
      <x:c r="P5130" s="9" t="str">
        <x:f>'CaseReview'!U758</x:f>
        <x:v>PASS</x:v>
      </x:c>
      <x:c r="Q5130" s="9" t="n">
        <x:f>IF(AND(T5130=1,G5130=P5130),1,0)</x:f>
        <x:v>0</x:v>
      </x:c>
      <x:c r="R5130" s="9" t="n">
        <x:f>IF(AND(T5130=1,G5130="PASS",P5130="FAIL"),1,0)</x:f>
        <x:v>0</x:v>
      </x:c>
      <x:c r="S5130" s="9" t="n">
        <x:f>IF(AND(T5130=1,G5130="FAIL",P5130="PASS"),1,0)</x:f>
        <x:v>0</x:v>
      </x:c>
      <x:c r="T5130" s="9" t="n">
        <x:v>0</x:v>
      </x:c>
      <x:c r="U5130" s="9" t="n">
        <x:v>8</x:v>
      </x:c>
      <x:c r="V5130" s="9" t="str"/>
    </x:row>
    <x:row r="5131" ht="22" customHeight="1">
      <x:c r="A5131" s="10" t="str">
        <x:v>SINGLESHOT</x:v>
      </x:c>
      <x:c r="B5131" s="10" t="str">
        <x:v>IMO-045</x:v>
      </x:c>
      <x:c r="C5131" s="10" t="str">
        <x:v>IMO-045-P03</x:v>
      </x:c>
      <x:c r="D5131" s="10" t="str">
        <x:v>RUN_01</x:v>
      </x:c>
      <x:c r="E5131" s="10" t="str">
        <x:v>ORIGINAL_LEDGER</x:v>
      </x:c>
      <x:c r="F5131" s="10" t="str">
        <x:v>PASS</x:v>
      </x:c>
      <x:c r="G5131" s="10" t="str">
        <x:v>NO_VERDICT</x:v>
      </x:c>
      <x:c r="H5131" s="10" t="str">
        <x:v>INFRASTRUCTURE_FAILURE</x:v>
      </x:c>
      <x:c r="I5131" s="10" t="str">
        <x:v>NOT_PARSED</x:v>
      </x:c>
      <x:c r="J5131" s="10" t="str">
        <x:v>SINGLESHOT_CAPTURED_DIAGNOSTIC_FAIL</x:v>
      </x:c>
      <x:c r="K5131" s="10" t="str"/>
      <x:c r="L5131" s="10" t="str">
        <x:v>historical_three</x:v>
      </x:c>
      <x:c r="M5131" s="10" t="n">
        <x:v>0</x:v>
      </x:c>
      <x:c r="N5131" s="10" t="n">
        <x:v>0</x:v>
      </x:c>
      <x:c r="O5131" s="10" t="n">
        <x:v>0</x:v>
      </x:c>
      <x:c r="P5131" s="9" t="str">
        <x:f>'CaseReview'!U759</x:f>
        <x:v>PASS</x:v>
      </x:c>
      <x:c r="Q5131" s="9" t="n">
        <x:f>IF(AND(T5131=1,G5131=P5131),1,0)</x:f>
        <x:v>0</x:v>
      </x:c>
      <x:c r="R5131" s="9" t="n">
        <x:f>IF(AND(T5131=1,G5131="PASS",P5131="FAIL"),1,0)</x:f>
        <x:v>0</x:v>
      </x:c>
      <x:c r="S5131" s="9" t="n">
        <x:f>IF(AND(T5131=1,G5131="FAIL",P5131="PASS"),1,0)</x:f>
        <x:v>0</x:v>
      </x:c>
      <x:c r="T5131" s="9" t="n">
        <x:v>0</x:v>
      </x:c>
      <x:c r="U5131" s="9" t="n">
        <x:v>8</x:v>
      </x:c>
      <x:c r="V5131" s="9" t="str"/>
    </x:row>
    <x:row r="5132" ht="22" customHeight="1">
      <x:c r="A5132" s="10" t="str">
        <x:v>SINGLESHOT</x:v>
      </x:c>
      <x:c r="B5132" s="10" t="str">
        <x:v>IMO-045</x:v>
      </x:c>
      <x:c r="C5132" s="10" t="str">
        <x:v>IMO-045-P04</x:v>
      </x:c>
      <x:c r="D5132" s="10" t="str">
        <x:v>RUN_01</x:v>
      </x:c>
      <x:c r="E5132" s="10" t="str">
        <x:v>ORIGINAL_LEDGER</x:v>
      </x:c>
      <x:c r="F5132" s="10" t="str">
        <x:v>PASS</x:v>
      </x:c>
      <x:c r="G5132" s="10" t="str">
        <x:v>NO_VERDICT</x:v>
      </x:c>
      <x:c r="H5132" s="10" t="str">
        <x:v>INFRASTRUCTURE_FAILURE</x:v>
      </x:c>
      <x:c r="I5132" s="10" t="str">
        <x:v>NOT_PARSED</x:v>
      </x:c>
      <x:c r="J5132" s="10" t="str">
        <x:v>SINGLESHOT_CAPTURED_DIAGNOSTIC_FAIL</x:v>
      </x:c>
      <x:c r="K5132" s="10" t="str"/>
      <x:c r="L5132" s="10" t="str">
        <x:v>historical_three</x:v>
      </x:c>
      <x:c r="M5132" s="10" t="n">
        <x:v>0</x:v>
      </x:c>
      <x:c r="N5132" s="10" t="n">
        <x:v>0</x:v>
      </x:c>
      <x:c r="O5132" s="10" t="n">
        <x:v>0</x:v>
      </x:c>
      <x:c r="P5132" s="9" t="str">
        <x:f>'CaseReview'!U760</x:f>
        <x:v>PASS</x:v>
      </x:c>
      <x:c r="Q5132" s="9" t="n">
        <x:f>IF(AND(T5132=1,G5132=P5132),1,0)</x:f>
        <x:v>0</x:v>
      </x:c>
      <x:c r="R5132" s="9" t="n">
        <x:f>IF(AND(T5132=1,G5132="PASS",P5132="FAIL"),1,0)</x:f>
        <x:v>0</x:v>
      </x:c>
      <x:c r="S5132" s="9" t="n">
        <x:f>IF(AND(T5132=1,G5132="FAIL",P5132="PASS"),1,0)</x:f>
        <x:v>0</x:v>
      </x:c>
      <x:c r="T5132" s="9" t="n">
        <x:v>0</x:v>
      </x:c>
      <x:c r="U5132" s="9" t="n">
        <x:v>8</x:v>
      </x:c>
      <x:c r="V5132" s="9" t="str"/>
    </x:row>
    <x:row r="5133" ht="22" customHeight="1">
      <x:c r="A5133" s="10" t="str">
        <x:v>SINGLESHOT</x:v>
      </x:c>
      <x:c r="B5133" s="10" t="str">
        <x:v>IMO-047</x:v>
      </x:c>
      <x:c r="C5133" s="10" t="str">
        <x:v>IMO-047-F01</x:v>
      </x:c>
      <x:c r="D5133" s="10" t="str">
        <x:v>RUN_01</x:v>
      </x:c>
      <x:c r="E5133" s="10" t="str">
        <x:v>ORIGINAL_LEDGER</x:v>
      </x:c>
      <x:c r="F5133" s="10" t="str">
        <x:v>FAIL</x:v>
      </x:c>
      <x:c r="G5133" s="10" t="str">
        <x:v>FAIL</x:v>
      </x:c>
      <x:c r="H5133" s="10" t="str">
        <x:v>EXECUTED</x:v>
      </x:c>
      <x:c r="I5133" s="10" t="str">
        <x:v>PARSED</x:v>
      </x:c>
      <x:c r="J5133" s="10" t="str">
        <x:v>SINGLESHOT_CAPTURED_DIAGNOSTIC_PASS</x:v>
      </x:c>
      <x:c r="K5133" s="10" t="str">
        <x:v>d225e9f13c6d0f8b063fc5257f1b72654e4a79ea8aa257847aa956eba43944b7</x:v>
      </x:c>
      <x:c r="L5133" s="10" t="str">
        <x:v>historical_three</x:v>
      </x:c>
      <x:c r="M5133" s="10" t="n">
        <x:v>1</x:v>
      </x:c>
      <x:c r="N5133" s="10" t="n">
        <x:v>0</x:v>
      </x:c>
      <x:c r="O5133" s="10" t="n">
        <x:v>0</x:v>
      </x:c>
      <x:c r="P5133" s="9" t="str">
        <x:f>'CaseReview'!U761</x:f>
        <x:v>FAIL</x:v>
      </x:c>
      <x:c r="Q5133" s="9" t="n">
        <x:f>IF(AND(T5133=1,G5133=P5133),1,0)</x:f>
        <x:v>1</x:v>
      </x:c>
      <x:c r="R5133" s="9" t="n">
        <x:f>IF(AND(T5133=1,G5133="PASS",P5133="FAIL"),1,0)</x:f>
        <x:v>0</x:v>
      </x:c>
      <x:c r="S5133" s="9" t="n">
        <x:f>IF(AND(T5133=1,G5133="FAIL",P5133="PASS"),1,0)</x:f>
        <x:v>0</x:v>
      </x:c>
      <x:c r="T5133" s="9" t="n">
        <x:v>1</x:v>
      </x:c>
      <x:c r="U5133" s="9" t="n">
        <x:v>11</x:v>
      </x:c>
      <x:c r="V5133" s="9" t="str">
        <x:v>MVP/SHACL_GENERATION_PIPELINE/experiments/LUNA_CONTEXTUAL_SINGLESHOT/RUN_01/runs/RUN-IMO-047-20260831T151155664552Z/artifacts/attempt_01/extracted_shape.ttl</x:v>
      </x:c>
    </x:row>
    <x:row r="5134" ht="22" customHeight="1">
      <x:c r="A5134" s="10" t="str">
        <x:v>SINGLESHOT</x:v>
      </x:c>
      <x:c r="B5134" s="10" t="str">
        <x:v>IMO-047</x:v>
      </x:c>
      <x:c r="C5134" s="10" t="str">
        <x:v>IMO-047-F02</x:v>
      </x:c>
      <x:c r="D5134" s="10" t="str">
        <x:v>RUN_01</x:v>
      </x:c>
      <x:c r="E5134" s="10" t="str">
        <x:v>ORIGINAL_LEDGER</x:v>
      </x:c>
      <x:c r="F5134" s="10" t="str">
        <x:v>FAIL</x:v>
      </x:c>
      <x:c r="G5134" s="10" t="str">
        <x:v>FAIL</x:v>
      </x:c>
      <x:c r="H5134" s="10" t="str">
        <x:v>EXECUTED</x:v>
      </x:c>
      <x:c r="I5134" s="10" t="str">
        <x:v>PARSED</x:v>
      </x:c>
      <x:c r="J5134" s="10" t="str">
        <x:v>SINGLESHOT_CAPTURED_DIAGNOSTIC_PASS</x:v>
      </x:c>
      <x:c r="K5134" s="10" t="str">
        <x:v>d225e9f13c6d0f8b063fc5257f1b72654e4a79ea8aa257847aa956eba43944b7</x:v>
      </x:c>
      <x:c r="L5134" s="10" t="str">
        <x:v>historical_three</x:v>
      </x:c>
      <x:c r="M5134" s="10" t="n">
        <x:v>1</x:v>
      </x:c>
      <x:c r="N5134" s="10" t="n">
        <x:v>0</x:v>
      </x:c>
      <x:c r="O5134" s="10" t="n">
        <x:v>0</x:v>
      </x:c>
      <x:c r="P5134" s="9" t="str">
        <x:f>'CaseReview'!U762</x:f>
        <x:v>FAIL</x:v>
      </x:c>
      <x:c r="Q5134" s="9" t="n">
        <x:f>IF(AND(T5134=1,G5134=P5134),1,0)</x:f>
        <x:v>1</x:v>
      </x:c>
      <x:c r="R5134" s="9" t="n">
        <x:f>IF(AND(T5134=1,G5134="PASS",P5134="FAIL"),1,0)</x:f>
        <x:v>0</x:v>
      </x:c>
      <x:c r="S5134" s="9" t="n">
        <x:f>IF(AND(T5134=1,G5134="FAIL",P5134="PASS"),1,0)</x:f>
        <x:v>0</x:v>
      </x:c>
      <x:c r="T5134" s="9" t="n">
        <x:v>1</x:v>
      </x:c>
      <x:c r="U5134" s="9" t="n">
        <x:v>11</x:v>
      </x:c>
      <x:c r="V5134" s="9" t="str">
        <x:v>MVP/SHACL_GENERATION_PIPELINE/experiments/LUNA_CONTEXTUAL_SINGLESHOT/RUN_01/runs/RUN-IMO-047-20260831T151155664552Z/artifacts/attempt_01/extracted_shape.ttl</x:v>
      </x:c>
    </x:row>
    <x:row r="5135" ht="22" customHeight="1">
      <x:c r="A5135" s="10" t="str">
        <x:v>SINGLESHOT</x:v>
      </x:c>
      <x:c r="B5135" s="10" t="str">
        <x:v>IMO-047</x:v>
      </x:c>
      <x:c r="C5135" s="10" t="str">
        <x:v>IMO-047-F03</x:v>
      </x:c>
      <x:c r="D5135" s="10" t="str">
        <x:v>RUN_01</x:v>
      </x:c>
      <x:c r="E5135" s="10" t="str">
        <x:v>ORIGINAL_LEDGER</x:v>
      </x:c>
      <x:c r="F5135" s="10" t="str">
        <x:v>FAIL</x:v>
      </x:c>
      <x:c r="G5135" s="10" t="str">
        <x:v>FAIL</x:v>
      </x:c>
      <x:c r="H5135" s="10" t="str">
        <x:v>EXECUTED</x:v>
      </x:c>
      <x:c r="I5135" s="10" t="str">
        <x:v>PARSED</x:v>
      </x:c>
      <x:c r="J5135" s="10" t="str">
        <x:v>SINGLESHOT_CAPTURED_DIAGNOSTIC_PASS</x:v>
      </x:c>
      <x:c r="K5135" s="10" t="str">
        <x:v>d225e9f13c6d0f8b063fc5257f1b72654e4a79ea8aa257847aa956eba43944b7</x:v>
      </x:c>
      <x:c r="L5135" s="10" t="str">
        <x:v>historical_three</x:v>
      </x:c>
      <x:c r="M5135" s="10" t="n">
        <x:v>1</x:v>
      </x:c>
      <x:c r="N5135" s="10" t="n">
        <x:v>0</x:v>
      </x:c>
      <x:c r="O5135" s="10" t="n">
        <x:v>0</x:v>
      </x:c>
      <x:c r="P5135" s="9" t="str">
        <x:f>'CaseReview'!U763</x:f>
        <x:v>FAIL</x:v>
      </x:c>
      <x:c r="Q5135" s="9" t="n">
        <x:f>IF(AND(T5135=1,G5135=P5135),1,0)</x:f>
        <x:v>1</x:v>
      </x:c>
      <x:c r="R5135" s="9" t="n">
        <x:f>IF(AND(T5135=1,G5135="PASS",P5135="FAIL"),1,0)</x:f>
        <x:v>0</x:v>
      </x:c>
      <x:c r="S5135" s="9" t="n">
        <x:f>IF(AND(T5135=1,G5135="FAIL",P5135="PASS"),1,0)</x:f>
        <x:v>0</x:v>
      </x:c>
      <x:c r="T5135" s="9" t="n">
        <x:v>1</x:v>
      </x:c>
      <x:c r="U5135" s="9" t="n">
        <x:v>11</x:v>
      </x:c>
      <x:c r="V5135" s="9" t="str">
        <x:v>MVP/SHACL_GENERATION_PIPELINE/experiments/LUNA_CONTEXTUAL_SINGLESHOT/RUN_01/runs/RUN-IMO-047-20260831T151155664552Z/artifacts/attempt_01/extracted_shape.ttl</x:v>
      </x:c>
    </x:row>
    <x:row r="5136" ht="22" customHeight="1">
      <x:c r="A5136" s="10" t="str">
        <x:v>SINGLESHOT</x:v>
      </x:c>
      <x:c r="B5136" s="10" t="str">
        <x:v>IMO-047</x:v>
      </x:c>
      <x:c r="C5136" s="10" t="str">
        <x:v>IMO-047-F04</x:v>
      </x:c>
      <x:c r="D5136" s="10" t="str">
        <x:v>RUN_01</x:v>
      </x:c>
      <x:c r="E5136" s="10" t="str">
        <x:v>ORIGINAL_LEDGER</x:v>
      </x:c>
      <x:c r="F5136" s="10" t="str">
        <x:v>FAIL</x:v>
      </x:c>
      <x:c r="G5136" s="10" t="str">
        <x:v>FAIL</x:v>
      </x:c>
      <x:c r="H5136" s="10" t="str">
        <x:v>EXECUTED</x:v>
      </x:c>
      <x:c r="I5136" s="10" t="str">
        <x:v>PARSED</x:v>
      </x:c>
      <x:c r="J5136" s="10" t="str">
        <x:v>SINGLESHOT_CAPTURED_DIAGNOSTIC_PASS</x:v>
      </x:c>
      <x:c r="K5136" s="10" t="str">
        <x:v>d225e9f13c6d0f8b063fc5257f1b72654e4a79ea8aa257847aa956eba43944b7</x:v>
      </x:c>
      <x:c r="L5136" s="10" t="str">
        <x:v>historical_three</x:v>
      </x:c>
      <x:c r="M5136" s="10" t="n">
        <x:v>1</x:v>
      </x:c>
      <x:c r="N5136" s="10" t="n">
        <x:v>0</x:v>
      </x:c>
      <x:c r="O5136" s="10" t="n">
        <x:v>0</x:v>
      </x:c>
      <x:c r="P5136" s="9" t="str">
        <x:f>'CaseReview'!U764</x:f>
        <x:v>FAIL</x:v>
      </x:c>
      <x:c r="Q5136" s="9" t="n">
        <x:f>IF(AND(T5136=1,G5136=P5136),1,0)</x:f>
        <x:v>1</x:v>
      </x:c>
      <x:c r="R5136" s="9" t="n">
        <x:f>IF(AND(T5136=1,G5136="PASS",P5136="FAIL"),1,0)</x:f>
        <x:v>0</x:v>
      </x:c>
      <x:c r="S5136" s="9" t="n">
        <x:f>IF(AND(T5136=1,G5136="FAIL",P5136="PASS"),1,0)</x:f>
        <x:v>0</x:v>
      </x:c>
      <x:c r="T5136" s="9" t="n">
        <x:v>1</x:v>
      </x:c>
      <x:c r="U5136" s="9" t="n">
        <x:v>11</x:v>
      </x:c>
      <x:c r="V5136" s="9" t="str">
        <x:v>MVP/SHACL_GENERATION_PIPELINE/experiments/LUNA_CONTEXTUAL_SINGLESHOT/RUN_01/runs/RUN-IMO-047-20260831T151155664552Z/artifacts/attempt_01/extracted_shape.ttl</x:v>
      </x:c>
    </x:row>
    <x:row r="5137" ht="22" customHeight="1">
      <x:c r="A5137" s="10" t="str">
        <x:v>SINGLESHOT</x:v>
      </x:c>
      <x:c r="B5137" s="10" t="str">
        <x:v>IMO-047</x:v>
      </x:c>
      <x:c r="C5137" s="10" t="str">
        <x:v>IMO-047-F05</x:v>
      </x:c>
      <x:c r="D5137" s="10" t="str">
        <x:v>RUN_01</x:v>
      </x:c>
      <x:c r="E5137" s="10" t="str">
        <x:v>ORIGINAL_LEDGER</x:v>
      </x:c>
      <x:c r="F5137" s="10" t="str">
        <x:v>FAIL</x:v>
      </x:c>
      <x:c r="G5137" s="10" t="str">
        <x:v>FAIL</x:v>
      </x:c>
      <x:c r="H5137" s="10" t="str">
        <x:v>EXECUTED</x:v>
      </x:c>
      <x:c r="I5137" s="10" t="str">
        <x:v>PARSED</x:v>
      </x:c>
      <x:c r="J5137" s="10" t="str">
        <x:v>SINGLESHOT_CAPTURED_DIAGNOSTIC_PASS</x:v>
      </x:c>
      <x:c r="K5137" s="10" t="str">
        <x:v>d225e9f13c6d0f8b063fc5257f1b72654e4a79ea8aa257847aa956eba43944b7</x:v>
      </x:c>
      <x:c r="L5137" s="10" t="str">
        <x:v>historical_three</x:v>
      </x:c>
      <x:c r="M5137" s="10" t="n">
        <x:v>1</x:v>
      </x:c>
      <x:c r="N5137" s="10" t="n">
        <x:v>0</x:v>
      </x:c>
      <x:c r="O5137" s="10" t="n">
        <x:v>0</x:v>
      </x:c>
      <x:c r="P5137" s="9" t="str">
        <x:f>'CaseReview'!U765</x:f>
        <x:v>FAIL</x:v>
      </x:c>
      <x:c r="Q5137" s="9" t="n">
        <x:f>IF(AND(T5137=1,G5137=P5137),1,0)</x:f>
        <x:v>1</x:v>
      </x:c>
      <x:c r="R5137" s="9" t="n">
        <x:f>IF(AND(T5137=1,G5137="PASS",P5137="FAIL"),1,0)</x:f>
        <x:v>0</x:v>
      </x:c>
      <x:c r="S5137" s="9" t="n">
        <x:f>IF(AND(T5137=1,G5137="FAIL",P5137="PASS"),1,0)</x:f>
        <x:v>0</x:v>
      </x:c>
      <x:c r="T5137" s="9" t="n">
        <x:v>1</x:v>
      </x:c>
      <x:c r="U5137" s="9" t="n">
        <x:v>11</x:v>
      </x:c>
      <x:c r="V5137" s="9" t="str">
        <x:v>MVP/SHACL_GENERATION_PIPELINE/experiments/LUNA_CONTEXTUAL_SINGLESHOT/RUN_01/runs/RUN-IMO-047-20260831T151155664552Z/artifacts/attempt_01/extracted_shape.ttl</x:v>
      </x:c>
    </x:row>
    <x:row r="5138" ht="22" customHeight="1">
      <x:c r="A5138" s="10" t="str">
        <x:v>SINGLESHOT</x:v>
      </x:c>
      <x:c r="B5138" s="10" t="str">
        <x:v>IMO-047</x:v>
      </x:c>
      <x:c r="C5138" s="10" t="str">
        <x:v>IMO-047-F06</x:v>
      </x:c>
      <x:c r="D5138" s="10" t="str">
        <x:v>RUN_01</x:v>
      </x:c>
      <x:c r="E5138" s="10" t="str">
        <x:v>ORIGINAL_LEDGER</x:v>
      </x:c>
      <x:c r="F5138" s="10" t="str">
        <x:v>FAIL</x:v>
      </x:c>
      <x:c r="G5138" s="10" t="str">
        <x:v>FAIL</x:v>
      </x:c>
      <x:c r="H5138" s="10" t="str">
        <x:v>EXECUTED</x:v>
      </x:c>
      <x:c r="I5138" s="10" t="str">
        <x:v>PARSED</x:v>
      </x:c>
      <x:c r="J5138" s="10" t="str">
        <x:v>SINGLESHOT_CAPTURED_DIAGNOSTIC_PASS</x:v>
      </x:c>
      <x:c r="K5138" s="10" t="str">
        <x:v>d225e9f13c6d0f8b063fc5257f1b72654e4a79ea8aa257847aa956eba43944b7</x:v>
      </x:c>
      <x:c r="L5138" s="10" t="str">
        <x:v>historical_three</x:v>
      </x:c>
      <x:c r="M5138" s="10" t="n">
        <x:v>1</x:v>
      </x:c>
      <x:c r="N5138" s="10" t="n">
        <x:v>0</x:v>
      </x:c>
      <x:c r="O5138" s="10" t="n">
        <x:v>0</x:v>
      </x:c>
      <x:c r="P5138" s="9" t="str">
        <x:f>'CaseReview'!U766</x:f>
        <x:v>FAIL</x:v>
      </x:c>
      <x:c r="Q5138" s="9" t="n">
        <x:f>IF(AND(T5138=1,G5138=P5138),1,0)</x:f>
        <x:v>1</x:v>
      </x:c>
      <x:c r="R5138" s="9" t="n">
        <x:f>IF(AND(T5138=1,G5138="PASS",P5138="FAIL"),1,0)</x:f>
        <x:v>0</x:v>
      </x:c>
      <x:c r="S5138" s="9" t="n">
        <x:f>IF(AND(T5138=1,G5138="FAIL",P5138="PASS"),1,0)</x:f>
        <x:v>0</x:v>
      </x:c>
      <x:c r="T5138" s="9" t="n">
        <x:v>1</x:v>
      </x:c>
      <x:c r="U5138" s="9" t="n">
        <x:v>11</x:v>
      </x:c>
      <x:c r="V5138" s="9" t="str">
        <x:v>MVP/SHACL_GENERATION_PIPELINE/experiments/LUNA_CONTEXTUAL_SINGLESHOT/RUN_01/runs/RUN-IMO-047-20260831T151155664552Z/artifacts/attempt_01/extracted_shape.ttl</x:v>
      </x:c>
    </x:row>
    <x:row r="5139" ht="22" customHeight="1">
      <x:c r="A5139" s="10" t="str">
        <x:v>SINGLESHOT</x:v>
      </x:c>
      <x:c r="B5139" s="10" t="str">
        <x:v>IMO-047</x:v>
      </x:c>
      <x:c r="C5139" s="10" t="str">
        <x:v>IMO-047-P01</x:v>
      </x:c>
      <x:c r="D5139" s="10" t="str">
        <x:v>RUN_01</x:v>
      </x:c>
      <x:c r="E5139" s="10" t="str">
        <x:v>ORIGINAL_LEDGER</x:v>
      </x:c>
      <x:c r="F5139" s="10" t="str">
        <x:v>PASS</x:v>
      </x:c>
      <x:c r="G5139" s="10" t="str">
        <x:v>FAIL</x:v>
      </x:c>
      <x:c r="H5139" s="10" t="str">
        <x:v>EXECUTED</x:v>
      </x:c>
      <x:c r="I5139" s="10" t="str">
        <x:v>PARSED</x:v>
      </x:c>
      <x:c r="J5139" s="10" t="str">
        <x:v>SINGLESHOT_CAPTURED_DIAGNOSTIC_PASS</x:v>
      </x:c>
      <x:c r="K5139" s="10" t="str">
        <x:v>d225e9f13c6d0f8b063fc5257f1b72654e4a79ea8aa257847aa956eba43944b7</x:v>
      </x:c>
      <x:c r="L5139" s="10" t="str">
        <x:v>historical_three</x:v>
      </x:c>
      <x:c r="M5139" s="10" t="n">
        <x:v>0</x:v>
      </x:c>
      <x:c r="N5139" s="10" t="n">
        <x:v>0</x:v>
      </x:c>
      <x:c r="O5139" s="10" t="n">
        <x:v>1</x:v>
      </x:c>
      <x:c r="P5139" s="9" t="str">
        <x:f>'CaseReview'!U767</x:f>
        <x:v>PASS</x:v>
      </x:c>
      <x:c r="Q5139" s="9" t="n">
        <x:f>IF(AND(T5139=1,G5139=P5139),1,0)</x:f>
        <x:v>0</x:v>
      </x:c>
      <x:c r="R5139" s="9" t="n">
        <x:f>IF(AND(T5139=1,G5139="PASS",P5139="FAIL"),1,0)</x:f>
        <x:v>0</x:v>
      </x:c>
      <x:c r="S5139" s="9" t="n">
        <x:f>IF(AND(T5139=1,G5139="FAIL",P5139="PASS"),1,0)</x:f>
        <x:v>1</x:v>
      </x:c>
      <x:c r="T5139" s="9" t="n">
        <x:v>1</x:v>
      </x:c>
      <x:c r="U5139" s="9" t="n">
        <x:v>11</x:v>
      </x:c>
      <x:c r="V5139" s="9" t="str">
        <x:v>MVP/SHACL_GENERATION_PIPELINE/experiments/LUNA_CONTEXTUAL_SINGLESHOT/RUN_01/runs/RUN-IMO-047-20260831T151155664552Z/artifacts/attempt_01/extracted_shape.ttl</x:v>
      </x:c>
    </x:row>
    <x:row r="5140" ht="22" customHeight="1">
      <x:c r="A5140" s="10" t="str">
        <x:v>SINGLESHOT</x:v>
      </x:c>
      <x:c r="B5140" s="10" t="str">
        <x:v>IMO-047</x:v>
      </x:c>
      <x:c r="C5140" s="10" t="str">
        <x:v>IMO-047-P02</x:v>
      </x:c>
      <x:c r="D5140" s="10" t="str">
        <x:v>RUN_01</x:v>
      </x:c>
      <x:c r="E5140" s="10" t="str">
        <x:v>ORIGINAL_LEDGER</x:v>
      </x:c>
      <x:c r="F5140" s="10" t="str">
        <x:v>PASS</x:v>
      </x:c>
      <x:c r="G5140" s="10" t="str">
        <x:v>FAIL</x:v>
      </x:c>
      <x:c r="H5140" s="10" t="str">
        <x:v>EXECUTED</x:v>
      </x:c>
      <x:c r="I5140" s="10" t="str">
        <x:v>PARSED</x:v>
      </x:c>
      <x:c r="J5140" s="10" t="str">
        <x:v>SINGLESHOT_CAPTURED_DIAGNOSTIC_PASS</x:v>
      </x:c>
      <x:c r="K5140" s="10" t="str">
        <x:v>d225e9f13c6d0f8b063fc5257f1b72654e4a79ea8aa257847aa956eba43944b7</x:v>
      </x:c>
      <x:c r="L5140" s="10" t="str">
        <x:v>historical_three</x:v>
      </x:c>
      <x:c r="M5140" s="10" t="n">
        <x:v>0</x:v>
      </x:c>
      <x:c r="N5140" s="10" t="n">
        <x:v>0</x:v>
      </x:c>
      <x:c r="O5140" s="10" t="n">
        <x:v>1</x:v>
      </x:c>
      <x:c r="P5140" s="9" t="str">
        <x:f>'CaseReview'!U768</x:f>
        <x:v>PASS</x:v>
      </x:c>
      <x:c r="Q5140" s="9" t="n">
        <x:f>IF(AND(T5140=1,G5140=P5140),1,0)</x:f>
        <x:v>0</x:v>
      </x:c>
      <x:c r="R5140" s="9" t="n">
        <x:f>IF(AND(T5140=1,G5140="PASS",P5140="FAIL"),1,0)</x:f>
        <x:v>0</x:v>
      </x:c>
      <x:c r="S5140" s="9" t="n">
        <x:f>IF(AND(T5140=1,G5140="FAIL",P5140="PASS"),1,0)</x:f>
        <x:v>1</x:v>
      </x:c>
      <x:c r="T5140" s="9" t="n">
        <x:v>1</x:v>
      </x:c>
      <x:c r="U5140" s="9" t="n">
        <x:v>11</x:v>
      </x:c>
      <x:c r="V5140" s="9" t="str">
        <x:v>MVP/SHACL_GENERATION_PIPELINE/experiments/LUNA_CONTEXTUAL_SINGLESHOT/RUN_01/runs/RUN-IMO-047-20260831T151155664552Z/artifacts/attempt_01/extracted_shape.ttl</x:v>
      </x:c>
    </x:row>
    <x:row r="5141" ht="22" customHeight="1">
      <x:c r="A5141" s="10" t="str">
        <x:v>SINGLESHOT</x:v>
      </x:c>
      <x:c r="B5141" s="10" t="str">
        <x:v>IMO-047</x:v>
      </x:c>
      <x:c r="C5141" s="10" t="str">
        <x:v>IMO-047-P03</x:v>
      </x:c>
      <x:c r="D5141" s="10" t="str">
        <x:v>RUN_01</x:v>
      </x:c>
      <x:c r="E5141" s="10" t="str">
        <x:v>ORIGINAL_LEDGER</x:v>
      </x:c>
      <x:c r="F5141" s="10" t="str">
        <x:v>PASS</x:v>
      </x:c>
      <x:c r="G5141" s="10" t="str">
        <x:v>FAIL</x:v>
      </x:c>
      <x:c r="H5141" s="10" t="str">
        <x:v>EXECUTED</x:v>
      </x:c>
      <x:c r="I5141" s="10" t="str">
        <x:v>PARSED</x:v>
      </x:c>
      <x:c r="J5141" s="10" t="str">
        <x:v>SINGLESHOT_CAPTURED_DIAGNOSTIC_PASS</x:v>
      </x:c>
      <x:c r="K5141" s="10" t="str">
        <x:v>d225e9f13c6d0f8b063fc5257f1b72654e4a79ea8aa257847aa956eba43944b7</x:v>
      </x:c>
      <x:c r="L5141" s="10" t="str">
        <x:v>historical_three</x:v>
      </x:c>
      <x:c r="M5141" s="10" t="n">
        <x:v>0</x:v>
      </x:c>
      <x:c r="N5141" s="10" t="n">
        <x:v>0</x:v>
      </x:c>
      <x:c r="O5141" s="10" t="n">
        <x:v>1</x:v>
      </x:c>
      <x:c r="P5141" s="9" t="str">
        <x:f>'CaseReview'!U769</x:f>
        <x:v>PASS</x:v>
      </x:c>
      <x:c r="Q5141" s="9" t="n">
        <x:f>IF(AND(T5141=1,G5141=P5141),1,0)</x:f>
        <x:v>0</x:v>
      </x:c>
      <x:c r="R5141" s="9" t="n">
        <x:f>IF(AND(T5141=1,G5141="PASS",P5141="FAIL"),1,0)</x:f>
        <x:v>0</x:v>
      </x:c>
      <x:c r="S5141" s="9" t="n">
        <x:f>IF(AND(T5141=1,G5141="FAIL",P5141="PASS"),1,0)</x:f>
        <x:v>1</x:v>
      </x:c>
      <x:c r="T5141" s="9" t="n">
        <x:v>1</x:v>
      </x:c>
      <x:c r="U5141" s="9" t="n">
        <x:v>11</x:v>
      </x:c>
      <x:c r="V5141" s="9" t="str">
        <x:v>MVP/SHACL_GENERATION_PIPELINE/experiments/LUNA_CONTEXTUAL_SINGLESHOT/RUN_01/runs/RUN-IMO-047-20260831T151155664552Z/artifacts/attempt_01/extracted_shape.ttl</x:v>
      </x:c>
    </x:row>
    <x:row r="5142" ht="22" customHeight="1">
      <x:c r="A5142" s="10" t="str">
        <x:v>SINGLESHOT</x:v>
      </x:c>
      <x:c r="B5142" s="10" t="str">
        <x:v>IMO-047</x:v>
      </x:c>
      <x:c r="C5142" s="10" t="str">
        <x:v>IMO-047-P04</x:v>
      </x:c>
      <x:c r="D5142" s="10" t="str">
        <x:v>RUN_01</x:v>
      </x:c>
      <x:c r="E5142" s="10" t="str">
        <x:v>ORIGINAL_LEDGER</x:v>
      </x:c>
      <x:c r="F5142" s="10" t="str">
        <x:v>PASS</x:v>
      </x:c>
      <x:c r="G5142" s="10" t="str">
        <x:v>FAIL</x:v>
      </x:c>
      <x:c r="H5142" s="10" t="str">
        <x:v>EXECUTED</x:v>
      </x:c>
      <x:c r="I5142" s="10" t="str">
        <x:v>PARSED</x:v>
      </x:c>
      <x:c r="J5142" s="10" t="str">
        <x:v>SINGLESHOT_CAPTURED_DIAGNOSTIC_PASS</x:v>
      </x:c>
      <x:c r="K5142" s="10" t="str">
        <x:v>d225e9f13c6d0f8b063fc5257f1b72654e4a79ea8aa257847aa956eba43944b7</x:v>
      </x:c>
      <x:c r="L5142" s="10" t="str">
        <x:v>historical_three</x:v>
      </x:c>
      <x:c r="M5142" s="10" t="n">
        <x:v>0</x:v>
      </x:c>
      <x:c r="N5142" s="10" t="n">
        <x:v>0</x:v>
      </x:c>
      <x:c r="O5142" s="10" t="n">
        <x:v>1</x:v>
      </x:c>
      <x:c r="P5142" s="9" t="str">
        <x:f>'CaseReview'!U770</x:f>
        <x:v>PASS</x:v>
      </x:c>
      <x:c r="Q5142" s="9" t="n">
        <x:f>IF(AND(T5142=1,G5142=P5142),1,0)</x:f>
        <x:v>0</x:v>
      </x:c>
      <x:c r="R5142" s="9" t="n">
        <x:f>IF(AND(T5142=1,G5142="PASS",P5142="FAIL"),1,0)</x:f>
        <x:v>0</x:v>
      </x:c>
      <x:c r="S5142" s="9" t="n">
        <x:f>IF(AND(T5142=1,G5142="FAIL",P5142="PASS"),1,0)</x:f>
        <x:v>1</x:v>
      </x:c>
      <x:c r="T5142" s="9" t="n">
        <x:v>1</x:v>
      </x:c>
      <x:c r="U5142" s="9" t="n">
        <x:v>11</x:v>
      </x:c>
      <x:c r="V5142" s="9" t="str">
        <x:v>MVP/SHACL_GENERATION_PIPELINE/experiments/LUNA_CONTEXTUAL_SINGLESHOT/RUN_01/runs/RUN-IMO-047-20260831T151155664552Z/artifacts/attempt_01/extracted_shape.ttl</x:v>
      </x:c>
    </x:row>
    <x:row r="5143" ht="22" customHeight="1">
      <x:c r="A5143" s="10" t="str">
        <x:v>SINGLESHOT</x:v>
      </x:c>
      <x:c r="B5143" s="10" t="str">
        <x:v>IMO-047</x:v>
      </x:c>
      <x:c r="C5143" s="10" t="str">
        <x:v>IMO-047-P05</x:v>
      </x:c>
      <x:c r="D5143" s="10" t="str">
        <x:v>RUN_01</x:v>
      </x:c>
      <x:c r="E5143" s="10" t="str">
        <x:v>ORIGINAL_LEDGER</x:v>
      </x:c>
      <x:c r="F5143" s="10" t="str">
        <x:v>PASS</x:v>
      </x:c>
      <x:c r="G5143" s="10" t="str">
        <x:v>FAIL</x:v>
      </x:c>
      <x:c r="H5143" s="10" t="str">
        <x:v>EXECUTED</x:v>
      </x:c>
      <x:c r="I5143" s="10" t="str">
        <x:v>PARSED</x:v>
      </x:c>
      <x:c r="J5143" s="10" t="str">
        <x:v>SINGLESHOT_CAPTURED_DIAGNOSTIC_PASS</x:v>
      </x:c>
      <x:c r="K5143" s="10" t="str">
        <x:v>d225e9f13c6d0f8b063fc5257f1b72654e4a79ea8aa257847aa956eba43944b7</x:v>
      </x:c>
      <x:c r="L5143" s="10" t="str">
        <x:v>historical_three</x:v>
      </x:c>
      <x:c r="M5143" s="10" t="n">
        <x:v>0</x:v>
      </x:c>
      <x:c r="N5143" s="10" t="n">
        <x:v>0</x:v>
      </x:c>
      <x:c r="O5143" s="10" t="n">
        <x:v>1</x:v>
      </x:c>
      <x:c r="P5143" s="9" t="str">
        <x:f>'CaseReview'!U771</x:f>
        <x:v>PASS</x:v>
      </x:c>
      <x:c r="Q5143" s="9" t="n">
        <x:f>IF(AND(T5143=1,G5143=P5143),1,0)</x:f>
        <x:v>0</x:v>
      </x:c>
      <x:c r="R5143" s="9" t="n">
        <x:f>IF(AND(T5143=1,G5143="PASS",P5143="FAIL"),1,0)</x:f>
        <x:v>0</x:v>
      </x:c>
      <x:c r="S5143" s="9" t="n">
        <x:f>IF(AND(T5143=1,G5143="FAIL",P5143="PASS"),1,0)</x:f>
        <x:v>1</x:v>
      </x:c>
      <x:c r="T5143" s="9" t="n">
        <x:v>1</x:v>
      </x:c>
      <x:c r="U5143" s="9" t="n">
        <x:v>11</x:v>
      </x:c>
      <x:c r="V5143" s="9" t="str">
        <x:v>MVP/SHACL_GENERATION_PIPELINE/experiments/LUNA_CONTEXTUAL_SINGLESHOT/RUN_01/runs/RUN-IMO-047-20260831T151155664552Z/artifacts/attempt_01/extracted_shape.ttl</x:v>
      </x:c>
    </x:row>
    <x:row r="5144" ht="22" customHeight="1">
      <x:c r="A5144" s="10" t="str">
        <x:v>SINGLESHOT</x:v>
      </x:c>
      <x:c r="B5144" s="10" t="str">
        <x:v>IMO-048</x:v>
      </x:c>
      <x:c r="C5144" s="10" t="str">
        <x:v>IMO-048-F01</x:v>
      </x:c>
      <x:c r="D5144" s="10" t="str">
        <x:v>RUN_01</x:v>
      </x:c>
      <x:c r="E5144" s="10" t="str">
        <x:v>ORIGINAL_LEDGER</x:v>
      </x:c>
      <x:c r="F5144" s="10" t="str">
        <x:v>FAIL</x:v>
      </x:c>
      <x:c r="G5144" s="10" t="str">
        <x:v>FAIL</x:v>
      </x:c>
      <x:c r="H5144" s="10" t="str">
        <x:v>EXECUTED</x:v>
      </x:c>
      <x:c r="I5144" s="10" t="str">
        <x:v>PARSED</x:v>
      </x:c>
      <x:c r="J5144" s="10" t="str">
        <x:v>SINGLESHOT_CAPTURED_DIAGNOSTIC_PASS</x:v>
      </x:c>
      <x:c r="K5144" s="10" t="str">
        <x:v>abac3190d7bcc25157d8375b7621a187af4e0c00e6f7de7b45d7c189c85e9c64</x:v>
      </x:c>
      <x:c r="L5144" s="10" t="str">
        <x:v>historical_three</x:v>
      </x:c>
      <x:c r="M5144" s="10" t="n">
        <x:v>1</x:v>
      </x:c>
      <x:c r="N5144" s="10" t="n">
        <x:v>0</x:v>
      </x:c>
      <x:c r="O5144" s="10" t="n">
        <x:v>0</x:v>
      </x:c>
      <x:c r="P5144" s="9" t="str">
        <x:f>'CaseReview'!U772</x:f>
        <x:v>FAIL</x:v>
      </x:c>
      <x:c r="Q5144" s="9" t="n">
        <x:f>IF(AND(T5144=1,G5144=P5144),1,0)</x:f>
        <x:v>1</x:v>
      </x:c>
      <x:c r="R5144" s="9" t="n">
        <x:f>IF(AND(T5144=1,G5144="PASS",P5144="FAIL"),1,0)</x:f>
        <x:v>0</x:v>
      </x:c>
      <x:c r="S5144" s="9" t="n">
        <x:f>IF(AND(T5144=1,G5144="FAIL",P5144="PASS"),1,0)</x:f>
        <x:v>0</x:v>
      </x:c>
      <x:c r="T5144" s="9" t="n">
        <x:v>1</x:v>
      </x:c>
      <x:c r="U5144" s="9" t="n">
        <x:v>7</x:v>
      </x:c>
      <x:c r="V5144" s="9" t="str">
        <x:v>MVP/SHACL_GENERATION_PIPELINE/experiments/LUNA_CONTEXTUAL_SINGLESHOT/RUN_01/runs/RUN-IMO-048-20260831T151236143223Z/artifacts/attempt_01/extracted_shape.ttl</x:v>
      </x:c>
    </x:row>
    <x:row r="5145" ht="22" customHeight="1">
      <x:c r="A5145" s="10" t="str">
        <x:v>SINGLESHOT</x:v>
      </x:c>
      <x:c r="B5145" s="10" t="str">
        <x:v>IMO-048</x:v>
      </x:c>
      <x:c r="C5145" s="10" t="str">
        <x:v>IMO-048-F02</x:v>
      </x:c>
      <x:c r="D5145" s="10" t="str">
        <x:v>RUN_01</x:v>
      </x:c>
      <x:c r="E5145" s="10" t="str">
        <x:v>ORIGINAL_LEDGER</x:v>
      </x:c>
      <x:c r="F5145" s="10" t="str">
        <x:v>FAIL</x:v>
      </x:c>
      <x:c r="G5145" s="10" t="str">
        <x:v>FAIL</x:v>
      </x:c>
      <x:c r="H5145" s="10" t="str">
        <x:v>EXECUTED</x:v>
      </x:c>
      <x:c r="I5145" s="10" t="str">
        <x:v>PARSED</x:v>
      </x:c>
      <x:c r="J5145" s="10" t="str">
        <x:v>SINGLESHOT_CAPTURED_DIAGNOSTIC_PASS</x:v>
      </x:c>
      <x:c r="K5145" s="10" t="str">
        <x:v>abac3190d7bcc25157d8375b7621a187af4e0c00e6f7de7b45d7c189c85e9c64</x:v>
      </x:c>
      <x:c r="L5145" s="10" t="str">
        <x:v>historical_three</x:v>
      </x:c>
      <x:c r="M5145" s="10" t="n">
        <x:v>1</x:v>
      </x:c>
      <x:c r="N5145" s="10" t="n">
        <x:v>0</x:v>
      </x:c>
      <x:c r="O5145" s="10" t="n">
        <x:v>0</x:v>
      </x:c>
      <x:c r="P5145" s="9" t="str">
        <x:f>'CaseReview'!U773</x:f>
        <x:v>FAIL</x:v>
      </x:c>
      <x:c r="Q5145" s="9" t="n">
        <x:f>IF(AND(T5145=1,G5145=P5145),1,0)</x:f>
        <x:v>1</x:v>
      </x:c>
      <x:c r="R5145" s="9" t="n">
        <x:f>IF(AND(T5145=1,G5145="PASS",P5145="FAIL"),1,0)</x:f>
        <x:v>0</x:v>
      </x:c>
      <x:c r="S5145" s="9" t="n">
        <x:f>IF(AND(T5145=1,G5145="FAIL",P5145="PASS"),1,0)</x:f>
        <x:v>0</x:v>
      </x:c>
      <x:c r="T5145" s="9" t="n">
        <x:v>1</x:v>
      </x:c>
      <x:c r="U5145" s="9" t="n">
        <x:v>7</x:v>
      </x:c>
      <x:c r="V5145" s="9" t="str">
        <x:v>MVP/SHACL_GENERATION_PIPELINE/experiments/LUNA_CONTEXTUAL_SINGLESHOT/RUN_01/runs/RUN-IMO-048-20260831T151236143223Z/artifacts/attempt_01/extracted_shape.ttl</x:v>
      </x:c>
    </x:row>
    <x:row r="5146" ht="22" customHeight="1">
      <x:c r="A5146" s="10" t="str">
        <x:v>SINGLESHOT</x:v>
      </x:c>
      <x:c r="B5146" s="10" t="str">
        <x:v>IMO-048</x:v>
      </x:c>
      <x:c r="C5146" s="10" t="str">
        <x:v>IMO-048-F03</x:v>
      </x:c>
      <x:c r="D5146" s="10" t="str">
        <x:v>RUN_01</x:v>
      </x:c>
      <x:c r="E5146" s="10" t="str">
        <x:v>ORIGINAL_LEDGER</x:v>
      </x:c>
      <x:c r="F5146" s="10" t="str">
        <x:v>FAIL</x:v>
      </x:c>
      <x:c r="G5146" s="10" t="str">
        <x:v>FAIL</x:v>
      </x:c>
      <x:c r="H5146" s="10" t="str">
        <x:v>EXECUTED</x:v>
      </x:c>
      <x:c r="I5146" s="10" t="str">
        <x:v>PARSED</x:v>
      </x:c>
      <x:c r="J5146" s="10" t="str">
        <x:v>SINGLESHOT_CAPTURED_DIAGNOSTIC_PASS</x:v>
      </x:c>
      <x:c r="K5146" s="10" t="str">
        <x:v>abac3190d7bcc25157d8375b7621a187af4e0c00e6f7de7b45d7c189c85e9c64</x:v>
      </x:c>
      <x:c r="L5146" s="10" t="str">
        <x:v>historical_three</x:v>
      </x:c>
      <x:c r="M5146" s="10" t="n">
        <x:v>1</x:v>
      </x:c>
      <x:c r="N5146" s="10" t="n">
        <x:v>0</x:v>
      </x:c>
      <x:c r="O5146" s="10" t="n">
        <x:v>0</x:v>
      </x:c>
      <x:c r="P5146" s="9" t="str">
        <x:f>'CaseReview'!U774</x:f>
        <x:v>FAIL</x:v>
      </x:c>
      <x:c r="Q5146" s="9" t="n">
        <x:f>IF(AND(T5146=1,G5146=P5146),1,0)</x:f>
        <x:v>1</x:v>
      </x:c>
      <x:c r="R5146" s="9" t="n">
        <x:f>IF(AND(T5146=1,G5146="PASS",P5146="FAIL"),1,0)</x:f>
        <x:v>0</x:v>
      </x:c>
      <x:c r="S5146" s="9" t="n">
        <x:f>IF(AND(T5146=1,G5146="FAIL",P5146="PASS"),1,0)</x:f>
        <x:v>0</x:v>
      </x:c>
      <x:c r="T5146" s="9" t="n">
        <x:v>1</x:v>
      </x:c>
      <x:c r="U5146" s="9" t="n">
        <x:v>7</x:v>
      </x:c>
      <x:c r="V5146" s="9" t="str">
        <x:v>MVP/SHACL_GENERATION_PIPELINE/experiments/LUNA_CONTEXTUAL_SINGLESHOT/RUN_01/runs/RUN-IMO-048-20260831T151236143223Z/artifacts/attempt_01/extracted_shape.ttl</x:v>
      </x:c>
    </x:row>
    <x:row r="5147" ht="22" customHeight="1">
      <x:c r="A5147" s="10" t="str">
        <x:v>SINGLESHOT</x:v>
      </x:c>
      <x:c r="B5147" s="10" t="str">
        <x:v>IMO-048</x:v>
      </x:c>
      <x:c r="C5147" s="10" t="str">
        <x:v>IMO-048-F04</x:v>
      </x:c>
      <x:c r="D5147" s="10" t="str">
        <x:v>RUN_01</x:v>
      </x:c>
      <x:c r="E5147" s="10" t="str">
        <x:v>ORIGINAL_LEDGER</x:v>
      </x:c>
      <x:c r="F5147" s="10" t="str">
        <x:v>FAIL</x:v>
      </x:c>
      <x:c r="G5147" s="10" t="str">
        <x:v>FAIL</x:v>
      </x:c>
      <x:c r="H5147" s="10" t="str">
        <x:v>EXECUTED</x:v>
      </x:c>
      <x:c r="I5147" s="10" t="str">
        <x:v>PARSED</x:v>
      </x:c>
      <x:c r="J5147" s="10" t="str">
        <x:v>SINGLESHOT_CAPTURED_DIAGNOSTIC_PASS</x:v>
      </x:c>
      <x:c r="K5147" s="10" t="str">
        <x:v>abac3190d7bcc25157d8375b7621a187af4e0c00e6f7de7b45d7c189c85e9c64</x:v>
      </x:c>
      <x:c r="L5147" s="10" t="str">
        <x:v>historical_three</x:v>
      </x:c>
      <x:c r="M5147" s="10" t="n">
        <x:v>1</x:v>
      </x:c>
      <x:c r="N5147" s="10" t="n">
        <x:v>0</x:v>
      </x:c>
      <x:c r="O5147" s="10" t="n">
        <x:v>0</x:v>
      </x:c>
      <x:c r="P5147" s="9" t="str">
        <x:f>'CaseReview'!U775</x:f>
        <x:v>FAIL</x:v>
      </x:c>
      <x:c r="Q5147" s="9" t="n">
        <x:f>IF(AND(T5147=1,G5147=P5147),1,0)</x:f>
        <x:v>1</x:v>
      </x:c>
      <x:c r="R5147" s="9" t="n">
        <x:f>IF(AND(T5147=1,G5147="PASS",P5147="FAIL"),1,0)</x:f>
        <x:v>0</x:v>
      </x:c>
      <x:c r="S5147" s="9" t="n">
        <x:f>IF(AND(T5147=1,G5147="FAIL",P5147="PASS"),1,0)</x:f>
        <x:v>0</x:v>
      </x:c>
      <x:c r="T5147" s="9" t="n">
        <x:v>1</x:v>
      </x:c>
      <x:c r="U5147" s="9" t="n">
        <x:v>7</x:v>
      </x:c>
      <x:c r="V5147" s="9" t="str">
        <x:v>MVP/SHACL_GENERATION_PIPELINE/experiments/LUNA_CONTEXTUAL_SINGLESHOT/RUN_01/runs/RUN-IMO-048-20260831T151236143223Z/artifacts/attempt_01/extracted_shape.ttl</x:v>
      </x:c>
    </x:row>
    <x:row r="5148" ht="22" customHeight="1">
      <x:c r="A5148" s="10" t="str">
        <x:v>SINGLESHOT</x:v>
      </x:c>
      <x:c r="B5148" s="10" t="str">
        <x:v>IMO-048</x:v>
      </x:c>
      <x:c r="C5148" s="10" t="str">
        <x:v>IMO-048-F05</x:v>
      </x:c>
      <x:c r="D5148" s="10" t="str">
        <x:v>RUN_01</x:v>
      </x:c>
      <x:c r="E5148" s="10" t="str">
        <x:v>ORIGINAL_LEDGER</x:v>
      </x:c>
      <x:c r="F5148" s="10" t="str">
        <x:v>FAIL</x:v>
      </x:c>
      <x:c r="G5148" s="10" t="str">
        <x:v>FAIL</x:v>
      </x:c>
      <x:c r="H5148" s="10" t="str">
        <x:v>EXECUTED</x:v>
      </x:c>
      <x:c r="I5148" s="10" t="str">
        <x:v>PARSED</x:v>
      </x:c>
      <x:c r="J5148" s="10" t="str">
        <x:v>SINGLESHOT_CAPTURED_DIAGNOSTIC_PASS</x:v>
      </x:c>
      <x:c r="K5148" s="10" t="str">
        <x:v>abac3190d7bcc25157d8375b7621a187af4e0c00e6f7de7b45d7c189c85e9c64</x:v>
      </x:c>
      <x:c r="L5148" s="10" t="str">
        <x:v>historical_three</x:v>
      </x:c>
      <x:c r="M5148" s="10" t="n">
        <x:v>1</x:v>
      </x:c>
      <x:c r="N5148" s="10" t="n">
        <x:v>0</x:v>
      </x:c>
      <x:c r="O5148" s="10" t="n">
        <x:v>0</x:v>
      </x:c>
      <x:c r="P5148" s="9" t="str">
        <x:f>'CaseReview'!U776</x:f>
        <x:v>FAIL</x:v>
      </x:c>
      <x:c r="Q5148" s="9" t="n">
        <x:f>IF(AND(T5148=1,G5148=P5148),1,0)</x:f>
        <x:v>1</x:v>
      </x:c>
      <x:c r="R5148" s="9" t="n">
        <x:f>IF(AND(T5148=1,G5148="PASS",P5148="FAIL"),1,0)</x:f>
        <x:v>0</x:v>
      </x:c>
      <x:c r="S5148" s="9" t="n">
        <x:f>IF(AND(T5148=1,G5148="FAIL",P5148="PASS"),1,0)</x:f>
        <x:v>0</x:v>
      </x:c>
      <x:c r="T5148" s="9" t="n">
        <x:v>1</x:v>
      </x:c>
      <x:c r="U5148" s="9" t="n">
        <x:v>7</x:v>
      </x:c>
      <x:c r="V5148" s="9" t="str">
        <x:v>MVP/SHACL_GENERATION_PIPELINE/experiments/LUNA_CONTEXTUAL_SINGLESHOT/RUN_01/runs/RUN-IMO-048-20260831T151236143223Z/artifacts/attempt_01/extracted_shape.ttl</x:v>
      </x:c>
    </x:row>
    <x:row r="5149" ht="22" customHeight="1">
      <x:c r="A5149" s="10" t="str">
        <x:v>SINGLESHOT</x:v>
      </x:c>
      <x:c r="B5149" s="10" t="str">
        <x:v>IMO-048</x:v>
      </x:c>
      <x:c r="C5149" s="10" t="str">
        <x:v>IMO-048-P01</x:v>
      </x:c>
      <x:c r="D5149" s="10" t="str">
        <x:v>RUN_01</x:v>
      </x:c>
      <x:c r="E5149" s="10" t="str">
        <x:v>ORIGINAL_LEDGER</x:v>
      </x:c>
      <x:c r="F5149" s="10" t="str">
        <x:v>PASS</x:v>
      </x:c>
      <x:c r="G5149" s="10" t="str">
        <x:v>PASS</x:v>
      </x:c>
      <x:c r="H5149" s="10" t="str">
        <x:v>EXECUTED</x:v>
      </x:c>
      <x:c r="I5149" s="10" t="str">
        <x:v>PARSED</x:v>
      </x:c>
      <x:c r="J5149" s="10" t="str">
        <x:v>SINGLESHOT_CAPTURED_DIAGNOSTIC_PASS</x:v>
      </x:c>
      <x:c r="K5149" s="10" t="str">
        <x:v>abac3190d7bcc25157d8375b7621a187af4e0c00e6f7de7b45d7c189c85e9c64</x:v>
      </x:c>
      <x:c r="L5149" s="10" t="str">
        <x:v>historical_three</x:v>
      </x:c>
      <x:c r="M5149" s="10" t="n">
        <x:v>1</x:v>
      </x:c>
      <x:c r="N5149" s="10" t="n">
        <x:v>0</x:v>
      </x:c>
      <x:c r="O5149" s="10" t="n">
        <x:v>0</x:v>
      </x:c>
      <x:c r="P5149" s="9" t="str">
        <x:f>'CaseReview'!U777</x:f>
        <x:v>PASS</x:v>
      </x:c>
      <x:c r="Q5149" s="9" t="n">
        <x:f>IF(AND(T5149=1,G5149=P5149),1,0)</x:f>
        <x:v>1</x:v>
      </x:c>
      <x:c r="R5149" s="9" t="n">
        <x:f>IF(AND(T5149=1,G5149="PASS",P5149="FAIL"),1,0)</x:f>
        <x:v>0</x:v>
      </x:c>
      <x:c r="S5149" s="9" t="n">
        <x:f>IF(AND(T5149=1,G5149="FAIL",P5149="PASS"),1,0)</x:f>
        <x:v>0</x:v>
      </x:c>
      <x:c r="T5149" s="9" t="n">
        <x:v>1</x:v>
      </x:c>
      <x:c r="U5149" s="9" t="n">
        <x:v>7</x:v>
      </x:c>
      <x:c r="V5149" s="9" t="str">
        <x:v>MVP/SHACL_GENERATION_PIPELINE/experiments/LUNA_CONTEXTUAL_SINGLESHOT/RUN_01/runs/RUN-IMO-048-20260831T151236143223Z/artifacts/attempt_01/extracted_shape.ttl</x:v>
      </x:c>
    </x:row>
    <x:row r="5150" ht="22" customHeight="1">
      <x:c r="A5150" s="10" t="str">
        <x:v>SINGLESHOT</x:v>
      </x:c>
      <x:c r="B5150" s="10" t="str">
        <x:v>IMO-048</x:v>
      </x:c>
      <x:c r="C5150" s="10" t="str">
        <x:v>IMO-048-P02</x:v>
      </x:c>
      <x:c r="D5150" s="10" t="str">
        <x:v>RUN_01</x:v>
      </x:c>
      <x:c r="E5150" s="10" t="str">
        <x:v>ORIGINAL_LEDGER</x:v>
      </x:c>
      <x:c r="F5150" s="10" t="str">
        <x:v>PASS</x:v>
      </x:c>
      <x:c r="G5150" s="10" t="str">
        <x:v>PASS</x:v>
      </x:c>
      <x:c r="H5150" s="10" t="str">
        <x:v>EXECUTED</x:v>
      </x:c>
      <x:c r="I5150" s="10" t="str">
        <x:v>PARSED</x:v>
      </x:c>
      <x:c r="J5150" s="10" t="str">
        <x:v>SINGLESHOT_CAPTURED_DIAGNOSTIC_PASS</x:v>
      </x:c>
      <x:c r="K5150" s="10" t="str">
        <x:v>abac3190d7bcc25157d8375b7621a187af4e0c00e6f7de7b45d7c189c85e9c64</x:v>
      </x:c>
      <x:c r="L5150" s="10" t="str">
        <x:v>historical_three</x:v>
      </x:c>
      <x:c r="M5150" s="10" t="n">
        <x:v>1</x:v>
      </x:c>
      <x:c r="N5150" s="10" t="n">
        <x:v>0</x:v>
      </x:c>
      <x:c r="O5150" s="10" t="n">
        <x:v>0</x:v>
      </x:c>
      <x:c r="P5150" s="9" t="str">
        <x:f>'CaseReview'!U778</x:f>
        <x:v>PASS</x:v>
      </x:c>
      <x:c r="Q5150" s="9" t="n">
        <x:f>IF(AND(T5150=1,G5150=P5150),1,0)</x:f>
        <x:v>1</x:v>
      </x:c>
      <x:c r="R5150" s="9" t="n">
        <x:f>IF(AND(T5150=1,G5150="PASS",P5150="FAIL"),1,0)</x:f>
        <x:v>0</x:v>
      </x:c>
      <x:c r="S5150" s="9" t="n">
        <x:f>IF(AND(T5150=1,G5150="FAIL",P5150="PASS"),1,0)</x:f>
        <x:v>0</x:v>
      </x:c>
      <x:c r="T5150" s="9" t="n">
        <x:v>1</x:v>
      </x:c>
      <x:c r="U5150" s="9" t="n">
        <x:v>7</x:v>
      </x:c>
      <x:c r="V5150" s="9" t="str">
        <x:v>MVP/SHACL_GENERATION_PIPELINE/experiments/LUNA_CONTEXTUAL_SINGLESHOT/RUN_01/runs/RUN-IMO-048-20260831T151236143223Z/artifacts/attempt_01/extracted_shape.ttl</x:v>
      </x:c>
    </x:row>
    <x:row r="5151" ht="22" customHeight="1">
      <x:c r="A5151" s="10" t="str">
        <x:v>SINGLESHOT</x:v>
      </x:c>
      <x:c r="B5151" s="10" t="str">
        <x:v>IMO-049</x:v>
      </x:c>
      <x:c r="C5151" s="10" t="str">
        <x:v>IMO-049-F01</x:v>
      </x:c>
      <x:c r="D5151" s="10" t="str">
        <x:v>RUN_01</x:v>
      </x:c>
      <x:c r="E5151" s="10" t="str">
        <x:v>ORIGINAL_LEDGER</x:v>
      </x:c>
      <x:c r="F5151" s="10" t="str">
        <x:v>FAIL</x:v>
      </x:c>
      <x:c r="G5151" s="10" t="str">
        <x:v>NO_VERDICT</x:v>
      </x:c>
      <x:c r="H5151" s="10" t="str">
        <x:v>INFRASTRUCTURE_FAILURE</x:v>
      </x:c>
      <x:c r="I5151" s="10" t="str">
        <x:v>NOT_PARSED</x:v>
      </x:c>
      <x:c r="J5151" s="10" t="str">
        <x:v>SINGLESHOT_CAPTURED_DIAGNOSTIC_FAIL</x:v>
      </x:c>
      <x:c r="K5151" s="10" t="str">
        <x:v>acfd732107e912fed6159bb4e7587f6c531beb6389cc770530f6fe0a173bfb04</x:v>
      </x:c>
      <x:c r="L5151" s="10" t="str">
        <x:v>historical_three</x:v>
      </x:c>
      <x:c r="M5151" s="10" t="n">
        <x:v>0</x:v>
      </x:c>
      <x:c r="N5151" s="10" t="n">
        <x:v>0</x:v>
      </x:c>
      <x:c r="O5151" s="10" t="n">
        <x:v>0</x:v>
      </x:c>
      <x:c r="P5151" s="9" t="str">
        <x:f>'CaseReview'!U779</x:f>
        <x:v>FAIL</x:v>
      </x:c>
      <x:c r="Q5151" s="9" t="n">
        <x:f>IF(AND(T5151=1,G5151=P5151),1,0)</x:f>
        <x:v>0</x:v>
      </x:c>
      <x:c r="R5151" s="9" t="n">
        <x:f>IF(AND(T5151=1,G5151="PASS",P5151="FAIL"),1,0)</x:f>
        <x:v>0</x:v>
      </x:c>
      <x:c r="S5151" s="9" t="n">
        <x:f>IF(AND(T5151=1,G5151="FAIL",P5151="PASS"),1,0)</x:f>
        <x:v>0</x:v>
      </x:c>
      <x:c r="T5151" s="9" t="n">
        <x:v>0</x:v>
      </x:c>
      <x:c r="U5151" s="9" t="n">
        <x:v>12</x:v>
      </x:c>
      <x:c r="V5151" s="9" t="str">
        <x:v>MVP/SHACL_GENERATION_PIPELINE/experiments/LUNA_CONTEXTUAL_SINGLESHOT/RUN_01/runs/RUN-IMO-049-20260831T151301898348Z/artifacts/attempt_01/extracted_shape.ttl</x:v>
      </x:c>
    </x:row>
    <x:row r="5152" ht="22" customHeight="1">
      <x:c r="A5152" s="10" t="str">
        <x:v>SINGLESHOT</x:v>
      </x:c>
      <x:c r="B5152" s="10" t="str">
        <x:v>IMO-049</x:v>
      </x:c>
      <x:c r="C5152" s="10" t="str">
        <x:v>IMO-049-F02</x:v>
      </x:c>
      <x:c r="D5152" s="10" t="str">
        <x:v>RUN_01</x:v>
      </x:c>
      <x:c r="E5152" s="10" t="str">
        <x:v>ORIGINAL_LEDGER</x:v>
      </x:c>
      <x:c r="F5152" s="10" t="str">
        <x:v>FAIL</x:v>
      </x:c>
      <x:c r="G5152" s="10" t="str">
        <x:v>NO_VERDICT</x:v>
      </x:c>
      <x:c r="H5152" s="10" t="str">
        <x:v>INFRASTRUCTURE_FAILURE</x:v>
      </x:c>
      <x:c r="I5152" s="10" t="str">
        <x:v>NOT_PARSED</x:v>
      </x:c>
      <x:c r="J5152" s="10" t="str">
        <x:v>SINGLESHOT_CAPTURED_DIAGNOSTIC_FAIL</x:v>
      </x:c>
      <x:c r="K5152" s="10" t="str">
        <x:v>acfd732107e912fed6159bb4e7587f6c531beb6389cc770530f6fe0a173bfb04</x:v>
      </x:c>
      <x:c r="L5152" s="10" t="str">
        <x:v>historical_three</x:v>
      </x:c>
      <x:c r="M5152" s="10" t="n">
        <x:v>0</x:v>
      </x:c>
      <x:c r="N5152" s="10" t="n">
        <x:v>0</x:v>
      </x:c>
      <x:c r="O5152" s="10" t="n">
        <x:v>0</x:v>
      </x:c>
      <x:c r="P5152" s="9" t="str">
        <x:f>'CaseReview'!U780</x:f>
        <x:v>FAIL</x:v>
      </x:c>
      <x:c r="Q5152" s="9" t="n">
        <x:f>IF(AND(T5152=1,G5152=P5152),1,0)</x:f>
        <x:v>0</x:v>
      </x:c>
      <x:c r="R5152" s="9" t="n">
        <x:f>IF(AND(T5152=1,G5152="PASS",P5152="FAIL"),1,0)</x:f>
        <x:v>0</x:v>
      </x:c>
      <x:c r="S5152" s="9" t="n">
        <x:f>IF(AND(T5152=1,G5152="FAIL",P5152="PASS"),1,0)</x:f>
        <x:v>0</x:v>
      </x:c>
      <x:c r="T5152" s="9" t="n">
        <x:v>0</x:v>
      </x:c>
      <x:c r="U5152" s="9" t="n">
        <x:v>12</x:v>
      </x:c>
      <x:c r="V5152" s="9" t="str">
        <x:v>MVP/SHACL_GENERATION_PIPELINE/experiments/LUNA_CONTEXTUAL_SINGLESHOT/RUN_01/runs/RUN-IMO-049-20260831T151301898348Z/artifacts/attempt_01/extracted_shape.ttl</x:v>
      </x:c>
    </x:row>
    <x:row r="5153" ht="22" customHeight="1">
      <x:c r="A5153" s="10" t="str">
        <x:v>SINGLESHOT</x:v>
      </x:c>
      <x:c r="B5153" s="10" t="str">
        <x:v>IMO-049</x:v>
      </x:c>
      <x:c r="C5153" s="10" t="str">
        <x:v>IMO-049-F03</x:v>
      </x:c>
      <x:c r="D5153" s="10" t="str">
        <x:v>RUN_01</x:v>
      </x:c>
      <x:c r="E5153" s="10" t="str">
        <x:v>ORIGINAL_LEDGER</x:v>
      </x:c>
      <x:c r="F5153" s="10" t="str">
        <x:v>FAIL</x:v>
      </x:c>
      <x:c r="G5153" s="10" t="str">
        <x:v>NO_VERDICT</x:v>
      </x:c>
      <x:c r="H5153" s="10" t="str">
        <x:v>INFRASTRUCTURE_FAILURE</x:v>
      </x:c>
      <x:c r="I5153" s="10" t="str">
        <x:v>NOT_PARSED</x:v>
      </x:c>
      <x:c r="J5153" s="10" t="str">
        <x:v>SINGLESHOT_CAPTURED_DIAGNOSTIC_FAIL</x:v>
      </x:c>
      <x:c r="K5153" s="10" t="str">
        <x:v>acfd732107e912fed6159bb4e7587f6c531beb6389cc770530f6fe0a173bfb04</x:v>
      </x:c>
      <x:c r="L5153" s="10" t="str">
        <x:v>historical_three</x:v>
      </x:c>
      <x:c r="M5153" s="10" t="n">
        <x:v>0</x:v>
      </x:c>
      <x:c r="N5153" s="10" t="n">
        <x:v>0</x:v>
      </x:c>
      <x:c r="O5153" s="10" t="n">
        <x:v>0</x:v>
      </x:c>
      <x:c r="P5153" s="9" t="str">
        <x:f>'CaseReview'!U781</x:f>
        <x:v>FAIL</x:v>
      </x:c>
      <x:c r="Q5153" s="9" t="n">
        <x:f>IF(AND(T5153=1,G5153=P5153),1,0)</x:f>
        <x:v>0</x:v>
      </x:c>
      <x:c r="R5153" s="9" t="n">
        <x:f>IF(AND(T5153=1,G5153="PASS",P5153="FAIL"),1,0)</x:f>
        <x:v>0</x:v>
      </x:c>
      <x:c r="S5153" s="9" t="n">
        <x:f>IF(AND(T5153=1,G5153="FAIL",P5153="PASS"),1,0)</x:f>
        <x:v>0</x:v>
      </x:c>
      <x:c r="T5153" s="9" t="n">
        <x:v>0</x:v>
      </x:c>
      <x:c r="U5153" s="9" t="n">
        <x:v>12</x:v>
      </x:c>
      <x:c r="V5153" s="9" t="str">
        <x:v>MVP/SHACL_GENERATION_PIPELINE/experiments/LUNA_CONTEXTUAL_SINGLESHOT/RUN_01/runs/RUN-IMO-049-20260831T151301898348Z/artifacts/attempt_01/extracted_shape.ttl</x:v>
      </x:c>
    </x:row>
    <x:row r="5154" ht="22" customHeight="1">
      <x:c r="A5154" s="10" t="str">
        <x:v>SINGLESHOT</x:v>
      </x:c>
      <x:c r="B5154" s="10" t="str">
        <x:v>IMO-049</x:v>
      </x:c>
      <x:c r="C5154" s="10" t="str">
        <x:v>IMO-049-F04</x:v>
      </x:c>
      <x:c r="D5154" s="10" t="str">
        <x:v>RUN_01</x:v>
      </x:c>
      <x:c r="E5154" s="10" t="str">
        <x:v>ORIGINAL_LEDGER</x:v>
      </x:c>
      <x:c r="F5154" s="10" t="str">
        <x:v>FAIL</x:v>
      </x:c>
      <x:c r="G5154" s="10" t="str">
        <x:v>NO_VERDICT</x:v>
      </x:c>
      <x:c r="H5154" s="10" t="str">
        <x:v>INFRASTRUCTURE_FAILURE</x:v>
      </x:c>
      <x:c r="I5154" s="10" t="str">
        <x:v>NOT_PARSED</x:v>
      </x:c>
      <x:c r="J5154" s="10" t="str">
        <x:v>SINGLESHOT_CAPTURED_DIAGNOSTIC_FAIL</x:v>
      </x:c>
      <x:c r="K5154" s="10" t="str">
        <x:v>acfd732107e912fed6159bb4e7587f6c531beb6389cc770530f6fe0a173bfb04</x:v>
      </x:c>
      <x:c r="L5154" s="10" t="str">
        <x:v>historical_three</x:v>
      </x:c>
      <x:c r="M5154" s="10" t="n">
        <x:v>0</x:v>
      </x:c>
      <x:c r="N5154" s="10" t="n">
        <x:v>0</x:v>
      </x:c>
      <x:c r="O5154" s="10" t="n">
        <x:v>0</x:v>
      </x:c>
      <x:c r="P5154" s="9" t="str">
        <x:f>'CaseReview'!U782</x:f>
        <x:v>FAIL</x:v>
      </x:c>
      <x:c r="Q5154" s="9" t="n">
        <x:f>IF(AND(T5154=1,G5154=P5154),1,0)</x:f>
        <x:v>0</x:v>
      </x:c>
      <x:c r="R5154" s="9" t="n">
        <x:f>IF(AND(T5154=1,G5154="PASS",P5154="FAIL"),1,0)</x:f>
        <x:v>0</x:v>
      </x:c>
      <x:c r="S5154" s="9" t="n">
        <x:f>IF(AND(T5154=1,G5154="FAIL",P5154="PASS"),1,0)</x:f>
        <x:v>0</x:v>
      </x:c>
      <x:c r="T5154" s="9" t="n">
        <x:v>0</x:v>
      </x:c>
      <x:c r="U5154" s="9" t="n">
        <x:v>12</x:v>
      </x:c>
      <x:c r="V5154" s="9" t="str">
        <x:v>MVP/SHACL_GENERATION_PIPELINE/experiments/LUNA_CONTEXTUAL_SINGLESHOT/RUN_01/runs/RUN-IMO-049-20260831T151301898348Z/artifacts/attempt_01/extracted_shape.ttl</x:v>
      </x:c>
    </x:row>
    <x:row r="5155" ht="22" customHeight="1">
      <x:c r="A5155" s="10" t="str">
        <x:v>SINGLESHOT</x:v>
      </x:c>
      <x:c r="B5155" s="10" t="str">
        <x:v>IMO-049</x:v>
      </x:c>
      <x:c r="C5155" s="10" t="str">
        <x:v>IMO-049-F05</x:v>
      </x:c>
      <x:c r="D5155" s="10" t="str">
        <x:v>RUN_01</x:v>
      </x:c>
      <x:c r="E5155" s="10" t="str">
        <x:v>ORIGINAL_LEDGER</x:v>
      </x:c>
      <x:c r="F5155" s="10" t="str">
        <x:v>FAIL</x:v>
      </x:c>
      <x:c r="G5155" s="10" t="str">
        <x:v>NO_VERDICT</x:v>
      </x:c>
      <x:c r="H5155" s="10" t="str">
        <x:v>INFRASTRUCTURE_FAILURE</x:v>
      </x:c>
      <x:c r="I5155" s="10" t="str">
        <x:v>NOT_PARSED</x:v>
      </x:c>
      <x:c r="J5155" s="10" t="str">
        <x:v>SINGLESHOT_CAPTURED_DIAGNOSTIC_FAIL</x:v>
      </x:c>
      <x:c r="K5155" s="10" t="str">
        <x:v>acfd732107e912fed6159bb4e7587f6c531beb6389cc770530f6fe0a173bfb04</x:v>
      </x:c>
      <x:c r="L5155" s="10" t="str">
        <x:v>historical_three</x:v>
      </x:c>
      <x:c r="M5155" s="10" t="n">
        <x:v>0</x:v>
      </x:c>
      <x:c r="N5155" s="10" t="n">
        <x:v>0</x:v>
      </x:c>
      <x:c r="O5155" s="10" t="n">
        <x:v>0</x:v>
      </x:c>
      <x:c r="P5155" s="9" t="str">
        <x:f>'CaseReview'!U783</x:f>
        <x:v>FAIL</x:v>
      </x:c>
      <x:c r="Q5155" s="9" t="n">
        <x:f>IF(AND(T5155=1,G5155=P5155),1,0)</x:f>
        <x:v>0</x:v>
      </x:c>
      <x:c r="R5155" s="9" t="n">
        <x:f>IF(AND(T5155=1,G5155="PASS",P5155="FAIL"),1,0)</x:f>
        <x:v>0</x:v>
      </x:c>
      <x:c r="S5155" s="9" t="n">
        <x:f>IF(AND(T5155=1,G5155="FAIL",P5155="PASS"),1,0)</x:f>
        <x:v>0</x:v>
      </x:c>
      <x:c r="T5155" s="9" t="n">
        <x:v>0</x:v>
      </x:c>
      <x:c r="U5155" s="9" t="n">
        <x:v>12</x:v>
      </x:c>
      <x:c r="V5155" s="9" t="str">
        <x:v>MVP/SHACL_GENERATION_PIPELINE/experiments/LUNA_CONTEXTUAL_SINGLESHOT/RUN_01/runs/RUN-IMO-049-20260831T151301898348Z/artifacts/attempt_01/extracted_shape.ttl</x:v>
      </x:c>
    </x:row>
    <x:row r="5156" ht="22" customHeight="1">
      <x:c r="A5156" s="10" t="str">
        <x:v>SINGLESHOT</x:v>
      </x:c>
      <x:c r="B5156" s="10" t="str">
        <x:v>IMO-049</x:v>
      </x:c>
      <x:c r="C5156" s="10" t="str">
        <x:v>IMO-049-F06</x:v>
      </x:c>
      <x:c r="D5156" s="10" t="str">
        <x:v>RUN_01</x:v>
      </x:c>
      <x:c r="E5156" s="10" t="str">
        <x:v>ORIGINAL_LEDGER</x:v>
      </x:c>
      <x:c r="F5156" s="10" t="str">
        <x:v>FAIL</x:v>
      </x:c>
      <x:c r="G5156" s="10" t="str">
        <x:v>NO_VERDICT</x:v>
      </x:c>
      <x:c r="H5156" s="10" t="str">
        <x:v>INFRASTRUCTURE_FAILURE</x:v>
      </x:c>
      <x:c r="I5156" s="10" t="str">
        <x:v>NOT_PARSED</x:v>
      </x:c>
      <x:c r="J5156" s="10" t="str">
        <x:v>SINGLESHOT_CAPTURED_DIAGNOSTIC_FAIL</x:v>
      </x:c>
      <x:c r="K5156" s="10" t="str">
        <x:v>acfd732107e912fed6159bb4e7587f6c531beb6389cc770530f6fe0a173bfb04</x:v>
      </x:c>
      <x:c r="L5156" s="10" t="str">
        <x:v>historical_three</x:v>
      </x:c>
      <x:c r="M5156" s="10" t="n">
        <x:v>0</x:v>
      </x:c>
      <x:c r="N5156" s="10" t="n">
        <x:v>0</x:v>
      </x:c>
      <x:c r="O5156" s="10" t="n">
        <x:v>0</x:v>
      </x:c>
      <x:c r="P5156" s="9" t="str">
        <x:f>'CaseReview'!U784</x:f>
        <x:v>FAIL</x:v>
      </x:c>
      <x:c r="Q5156" s="9" t="n">
        <x:f>IF(AND(T5156=1,G5156=P5156),1,0)</x:f>
        <x:v>0</x:v>
      </x:c>
      <x:c r="R5156" s="9" t="n">
        <x:f>IF(AND(T5156=1,G5156="PASS",P5156="FAIL"),1,0)</x:f>
        <x:v>0</x:v>
      </x:c>
      <x:c r="S5156" s="9" t="n">
        <x:f>IF(AND(T5156=1,G5156="FAIL",P5156="PASS"),1,0)</x:f>
        <x:v>0</x:v>
      </x:c>
      <x:c r="T5156" s="9" t="n">
        <x:v>0</x:v>
      </x:c>
      <x:c r="U5156" s="9" t="n">
        <x:v>12</x:v>
      </x:c>
      <x:c r="V5156" s="9" t="str">
        <x:v>MVP/SHACL_GENERATION_PIPELINE/experiments/LUNA_CONTEXTUAL_SINGLESHOT/RUN_01/runs/RUN-IMO-049-20260831T151301898348Z/artifacts/attempt_01/extracted_shape.ttl</x:v>
      </x:c>
    </x:row>
    <x:row r="5157" ht="22" customHeight="1">
      <x:c r="A5157" s="10" t="str">
        <x:v>SINGLESHOT</x:v>
      </x:c>
      <x:c r="B5157" s="10" t="str">
        <x:v>IMO-049</x:v>
      </x:c>
      <x:c r="C5157" s="10" t="str">
        <x:v>IMO-049-P01</x:v>
      </x:c>
      <x:c r="D5157" s="10" t="str">
        <x:v>RUN_01</x:v>
      </x:c>
      <x:c r="E5157" s="10" t="str">
        <x:v>ORIGINAL_LEDGER</x:v>
      </x:c>
      <x:c r="F5157" s="10" t="str">
        <x:v>PASS</x:v>
      </x:c>
      <x:c r="G5157" s="10" t="str">
        <x:v>NO_VERDICT</x:v>
      </x:c>
      <x:c r="H5157" s="10" t="str">
        <x:v>INFRASTRUCTURE_FAILURE</x:v>
      </x:c>
      <x:c r="I5157" s="10" t="str">
        <x:v>NOT_PARSED</x:v>
      </x:c>
      <x:c r="J5157" s="10" t="str">
        <x:v>SINGLESHOT_CAPTURED_DIAGNOSTIC_FAIL</x:v>
      </x:c>
      <x:c r="K5157" s="10" t="str">
        <x:v>acfd732107e912fed6159bb4e7587f6c531beb6389cc770530f6fe0a173bfb04</x:v>
      </x:c>
      <x:c r="L5157" s="10" t="str">
        <x:v>historical_three</x:v>
      </x:c>
      <x:c r="M5157" s="10" t="n">
        <x:v>0</x:v>
      </x:c>
      <x:c r="N5157" s="10" t="n">
        <x:v>0</x:v>
      </x:c>
      <x:c r="O5157" s="10" t="n">
        <x:v>0</x:v>
      </x:c>
      <x:c r="P5157" s="9" t="str">
        <x:f>'CaseReview'!U785</x:f>
        <x:v>PASS</x:v>
      </x:c>
      <x:c r="Q5157" s="9" t="n">
        <x:f>IF(AND(T5157=1,G5157=P5157),1,0)</x:f>
        <x:v>0</x:v>
      </x:c>
      <x:c r="R5157" s="9" t="n">
        <x:f>IF(AND(T5157=1,G5157="PASS",P5157="FAIL"),1,0)</x:f>
        <x:v>0</x:v>
      </x:c>
      <x:c r="S5157" s="9" t="n">
        <x:f>IF(AND(T5157=1,G5157="FAIL",P5157="PASS"),1,0)</x:f>
        <x:v>0</x:v>
      </x:c>
      <x:c r="T5157" s="9" t="n">
        <x:v>0</x:v>
      </x:c>
      <x:c r="U5157" s="9" t="n">
        <x:v>12</x:v>
      </x:c>
      <x:c r="V5157" s="9" t="str">
        <x:v>MVP/SHACL_GENERATION_PIPELINE/experiments/LUNA_CONTEXTUAL_SINGLESHOT/RUN_01/runs/RUN-IMO-049-20260831T151301898348Z/artifacts/attempt_01/extracted_shape.ttl</x:v>
      </x:c>
    </x:row>
    <x:row r="5158" ht="22" customHeight="1">
      <x:c r="A5158" s="10" t="str">
        <x:v>SINGLESHOT</x:v>
      </x:c>
      <x:c r="B5158" s="10" t="str">
        <x:v>IMO-049</x:v>
      </x:c>
      <x:c r="C5158" s="10" t="str">
        <x:v>IMO-049-P02</x:v>
      </x:c>
      <x:c r="D5158" s="10" t="str">
        <x:v>RUN_01</x:v>
      </x:c>
      <x:c r="E5158" s="10" t="str">
        <x:v>ORIGINAL_LEDGER</x:v>
      </x:c>
      <x:c r="F5158" s="10" t="str">
        <x:v>PASS</x:v>
      </x:c>
      <x:c r="G5158" s="10" t="str">
        <x:v>NO_VERDICT</x:v>
      </x:c>
      <x:c r="H5158" s="10" t="str">
        <x:v>INFRASTRUCTURE_FAILURE</x:v>
      </x:c>
      <x:c r="I5158" s="10" t="str">
        <x:v>NOT_PARSED</x:v>
      </x:c>
      <x:c r="J5158" s="10" t="str">
        <x:v>SINGLESHOT_CAPTURED_DIAGNOSTIC_FAIL</x:v>
      </x:c>
      <x:c r="K5158" s="10" t="str">
        <x:v>acfd732107e912fed6159bb4e7587f6c531beb6389cc770530f6fe0a173bfb04</x:v>
      </x:c>
      <x:c r="L5158" s="10" t="str">
        <x:v>historical_three</x:v>
      </x:c>
      <x:c r="M5158" s="10" t="n">
        <x:v>0</x:v>
      </x:c>
      <x:c r="N5158" s="10" t="n">
        <x:v>0</x:v>
      </x:c>
      <x:c r="O5158" s="10" t="n">
        <x:v>0</x:v>
      </x:c>
      <x:c r="P5158" s="9" t="str">
        <x:f>'CaseReview'!U786</x:f>
        <x:v>PASS</x:v>
      </x:c>
      <x:c r="Q5158" s="9" t="n">
        <x:f>IF(AND(T5158=1,G5158=P5158),1,0)</x:f>
        <x:v>0</x:v>
      </x:c>
      <x:c r="R5158" s="9" t="n">
        <x:f>IF(AND(T5158=1,G5158="PASS",P5158="FAIL"),1,0)</x:f>
        <x:v>0</x:v>
      </x:c>
      <x:c r="S5158" s="9" t="n">
        <x:f>IF(AND(T5158=1,G5158="FAIL",P5158="PASS"),1,0)</x:f>
        <x:v>0</x:v>
      </x:c>
      <x:c r="T5158" s="9" t="n">
        <x:v>0</x:v>
      </x:c>
      <x:c r="U5158" s="9" t="n">
        <x:v>12</x:v>
      </x:c>
      <x:c r="V5158" s="9" t="str">
        <x:v>MVP/SHACL_GENERATION_PIPELINE/experiments/LUNA_CONTEXTUAL_SINGLESHOT/RUN_01/runs/RUN-IMO-049-20260831T151301898348Z/artifacts/attempt_01/extracted_shape.ttl</x:v>
      </x:c>
    </x:row>
    <x:row r="5159" ht="22" customHeight="1">
      <x:c r="A5159" s="10" t="str">
        <x:v>SINGLESHOT</x:v>
      </x:c>
      <x:c r="B5159" s="10" t="str">
        <x:v>IMO-049</x:v>
      </x:c>
      <x:c r="C5159" s="10" t="str">
        <x:v>IMO-049-P03</x:v>
      </x:c>
      <x:c r="D5159" s="10" t="str">
        <x:v>RUN_01</x:v>
      </x:c>
      <x:c r="E5159" s="10" t="str">
        <x:v>ORIGINAL_LEDGER</x:v>
      </x:c>
      <x:c r="F5159" s="10" t="str">
        <x:v>PASS</x:v>
      </x:c>
      <x:c r="G5159" s="10" t="str">
        <x:v>NO_VERDICT</x:v>
      </x:c>
      <x:c r="H5159" s="10" t="str">
        <x:v>INFRASTRUCTURE_FAILURE</x:v>
      </x:c>
      <x:c r="I5159" s="10" t="str">
        <x:v>NOT_PARSED</x:v>
      </x:c>
      <x:c r="J5159" s="10" t="str">
        <x:v>SINGLESHOT_CAPTURED_DIAGNOSTIC_FAIL</x:v>
      </x:c>
      <x:c r="K5159" s="10" t="str">
        <x:v>acfd732107e912fed6159bb4e7587f6c531beb6389cc770530f6fe0a173bfb04</x:v>
      </x:c>
      <x:c r="L5159" s="10" t="str">
        <x:v>historical_three</x:v>
      </x:c>
      <x:c r="M5159" s="10" t="n">
        <x:v>0</x:v>
      </x:c>
      <x:c r="N5159" s="10" t="n">
        <x:v>0</x:v>
      </x:c>
      <x:c r="O5159" s="10" t="n">
        <x:v>0</x:v>
      </x:c>
      <x:c r="P5159" s="9" t="str">
        <x:f>'CaseReview'!U787</x:f>
        <x:v>PASS</x:v>
      </x:c>
      <x:c r="Q5159" s="9" t="n">
        <x:f>IF(AND(T5159=1,G5159=P5159),1,0)</x:f>
        <x:v>0</x:v>
      </x:c>
      <x:c r="R5159" s="9" t="n">
        <x:f>IF(AND(T5159=1,G5159="PASS",P5159="FAIL"),1,0)</x:f>
        <x:v>0</x:v>
      </x:c>
      <x:c r="S5159" s="9" t="n">
        <x:f>IF(AND(T5159=1,G5159="FAIL",P5159="PASS"),1,0)</x:f>
        <x:v>0</x:v>
      </x:c>
      <x:c r="T5159" s="9" t="n">
        <x:v>0</x:v>
      </x:c>
      <x:c r="U5159" s="9" t="n">
        <x:v>12</x:v>
      </x:c>
      <x:c r="V5159" s="9" t="str">
        <x:v>MVP/SHACL_GENERATION_PIPELINE/experiments/LUNA_CONTEXTUAL_SINGLESHOT/RUN_01/runs/RUN-IMO-049-20260831T151301898348Z/artifacts/attempt_01/extracted_shape.ttl</x:v>
      </x:c>
    </x:row>
    <x:row r="5160" ht="22" customHeight="1">
      <x:c r="A5160" s="10" t="str">
        <x:v>SINGLESHOT</x:v>
      </x:c>
      <x:c r="B5160" s="10" t="str">
        <x:v>IMO-049</x:v>
      </x:c>
      <x:c r="C5160" s="10" t="str">
        <x:v>IMO-049-P04</x:v>
      </x:c>
      <x:c r="D5160" s="10" t="str">
        <x:v>RUN_01</x:v>
      </x:c>
      <x:c r="E5160" s="10" t="str">
        <x:v>ORIGINAL_LEDGER</x:v>
      </x:c>
      <x:c r="F5160" s="10" t="str">
        <x:v>PASS</x:v>
      </x:c>
      <x:c r="G5160" s="10" t="str">
        <x:v>NO_VERDICT</x:v>
      </x:c>
      <x:c r="H5160" s="10" t="str">
        <x:v>INFRASTRUCTURE_FAILURE</x:v>
      </x:c>
      <x:c r="I5160" s="10" t="str">
        <x:v>NOT_PARSED</x:v>
      </x:c>
      <x:c r="J5160" s="10" t="str">
        <x:v>SINGLESHOT_CAPTURED_DIAGNOSTIC_FAIL</x:v>
      </x:c>
      <x:c r="K5160" s="10" t="str">
        <x:v>acfd732107e912fed6159bb4e7587f6c531beb6389cc770530f6fe0a173bfb04</x:v>
      </x:c>
      <x:c r="L5160" s="10" t="str">
        <x:v>historical_three</x:v>
      </x:c>
      <x:c r="M5160" s="10" t="n">
        <x:v>0</x:v>
      </x:c>
      <x:c r="N5160" s="10" t="n">
        <x:v>0</x:v>
      </x:c>
      <x:c r="O5160" s="10" t="n">
        <x:v>0</x:v>
      </x:c>
      <x:c r="P5160" s="9" t="str">
        <x:f>'CaseReview'!U788</x:f>
        <x:v>PASS</x:v>
      </x:c>
      <x:c r="Q5160" s="9" t="n">
        <x:f>IF(AND(T5160=1,G5160=P5160),1,0)</x:f>
        <x:v>0</x:v>
      </x:c>
      <x:c r="R5160" s="9" t="n">
        <x:f>IF(AND(T5160=1,G5160="PASS",P5160="FAIL"),1,0)</x:f>
        <x:v>0</x:v>
      </x:c>
      <x:c r="S5160" s="9" t="n">
        <x:f>IF(AND(T5160=1,G5160="FAIL",P5160="PASS"),1,0)</x:f>
        <x:v>0</x:v>
      </x:c>
      <x:c r="T5160" s="9" t="n">
        <x:v>0</x:v>
      </x:c>
      <x:c r="U5160" s="9" t="n">
        <x:v>12</x:v>
      </x:c>
      <x:c r="V5160" s="9" t="str">
        <x:v>MVP/SHACL_GENERATION_PIPELINE/experiments/LUNA_CONTEXTUAL_SINGLESHOT/RUN_01/runs/RUN-IMO-049-20260831T151301898348Z/artifacts/attempt_01/extracted_shape.ttl</x:v>
      </x:c>
    </x:row>
    <x:row r="5161" ht="22" customHeight="1">
      <x:c r="A5161" s="10" t="str">
        <x:v>SINGLESHOT</x:v>
      </x:c>
      <x:c r="B5161" s="10" t="str">
        <x:v>IMO-049</x:v>
      </x:c>
      <x:c r="C5161" s="10" t="str">
        <x:v>IMO-049-P05</x:v>
      </x:c>
      <x:c r="D5161" s="10" t="str">
        <x:v>RUN_01</x:v>
      </x:c>
      <x:c r="E5161" s="10" t="str">
        <x:v>ORIGINAL_LEDGER</x:v>
      </x:c>
      <x:c r="F5161" s="10" t="str">
        <x:v>PASS</x:v>
      </x:c>
      <x:c r="G5161" s="10" t="str">
        <x:v>NO_VERDICT</x:v>
      </x:c>
      <x:c r="H5161" s="10" t="str">
        <x:v>INFRASTRUCTURE_FAILURE</x:v>
      </x:c>
      <x:c r="I5161" s="10" t="str">
        <x:v>NOT_PARSED</x:v>
      </x:c>
      <x:c r="J5161" s="10" t="str">
        <x:v>SINGLESHOT_CAPTURED_DIAGNOSTIC_FAIL</x:v>
      </x:c>
      <x:c r="K5161" s="10" t="str">
        <x:v>acfd732107e912fed6159bb4e7587f6c531beb6389cc770530f6fe0a173bfb04</x:v>
      </x:c>
      <x:c r="L5161" s="10" t="str">
        <x:v>historical_three</x:v>
      </x:c>
      <x:c r="M5161" s="10" t="n">
        <x:v>0</x:v>
      </x:c>
      <x:c r="N5161" s="10" t="n">
        <x:v>0</x:v>
      </x:c>
      <x:c r="O5161" s="10" t="n">
        <x:v>0</x:v>
      </x:c>
      <x:c r="P5161" s="9" t="str">
        <x:f>'CaseReview'!U789</x:f>
        <x:v>PASS</x:v>
      </x:c>
      <x:c r="Q5161" s="9" t="n">
        <x:f>IF(AND(T5161=1,G5161=P5161),1,0)</x:f>
        <x:v>0</x:v>
      </x:c>
      <x:c r="R5161" s="9" t="n">
        <x:f>IF(AND(T5161=1,G5161="PASS",P5161="FAIL"),1,0)</x:f>
        <x:v>0</x:v>
      </x:c>
      <x:c r="S5161" s="9" t="n">
        <x:f>IF(AND(T5161=1,G5161="FAIL",P5161="PASS"),1,0)</x:f>
        <x:v>0</x:v>
      </x:c>
      <x:c r="T5161" s="9" t="n">
        <x:v>0</x:v>
      </x:c>
      <x:c r="U5161" s="9" t="n">
        <x:v>12</x:v>
      </x:c>
      <x:c r="V5161" s="9" t="str">
        <x:v>MVP/SHACL_GENERATION_PIPELINE/experiments/LUNA_CONTEXTUAL_SINGLESHOT/RUN_01/runs/RUN-IMO-049-20260831T151301898348Z/artifacts/attempt_01/extracted_shape.ttl</x:v>
      </x:c>
    </x:row>
    <x:row r="5162" ht="22" customHeight="1">
      <x:c r="A5162" s="10" t="str">
        <x:v>SINGLESHOT</x:v>
      </x:c>
      <x:c r="B5162" s="10" t="str">
        <x:v>IMO-049</x:v>
      </x:c>
      <x:c r="C5162" s="10" t="str">
        <x:v>IMO-049-P06</x:v>
      </x:c>
      <x:c r="D5162" s="10" t="str">
        <x:v>RUN_01</x:v>
      </x:c>
      <x:c r="E5162" s="10" t="str">
        <x:v>ORIGINAL_LEDGER</x:v>
      </x:c>
      <x:c r="F5162" s="10" t="str">
        <x:v>PASS</x:v>
      </x:c>
      <x:c r="G5162" s="10" t="str">
        <x:v>NO_VERDICT</x:v>
      </x:c>
      <x:c r="H5162" s="10" t="str">
        <x:v>INFRASTRUCTURE_FAILURE</x:v>
      </x:c>
      <x:c r="I5162" s="10" t="str">
        <x:v>NOT_PARSED</x:v>
      </x:c>
      <x:c r="J5162" s="10" t="str">
        <x:v>SINGLESHOT_CAPTURED_DIAGNOSTIC_FAIL</x:v>
      </x:c>
      <x:c r="K5162" s="10" t="str">
        <x:v>acfd732107e912fed6159bb4e7587f6c531beb6389cc770530f6fe0a173bfb04</x:v>
      </x:c>
      <x:c r="L5162" s="10" t="str">
        <x:v>historical_three</x:v>
      </x:c>
      <x:c r="M5162" s="10" t="n">
        <x:v>0</x:v>
      </x:c>
      <x:c r="N5162" s="10" t="n">
        <x:v>0</x:v>
      </x:c>
      <x:c r="O5162" s="10" t="n">
        <x:v>0</x:v>
      </x:c>
      <x:c r="P5162" s="9" t="str">
        <x:f>'CaseReview'!U790</x:f>
        <x:v>PASS</x:v>
      </x:c>
      <x:c r="Q5162" s="9" t="n">
        <x:f>IF(AND(T5162=1,G5162=P5162),1,0)</x:f>
        <x:v>0</x:v>
      </x:c>
      <x:c r="R5162" s="9" t="n">
        <x:f>IF(AND(T5162=1,G5162="PASS",P5162="FAIL"),1,0)</x:f>
        <x:v>0</x:v>
      </x:c>
      <x:c r="S5162" s="9" t="n">
        <x:f>IF(AND(T5162=1,G5162="FAIL",P5162="PASS"),1,0)</x:f>
        <x:v>0</x:v>
      </x:c>
      <x:c r="T5162" s="9" t="n">
        <x:v>0</x:v>
      </x:c>
      <x:c r="U5162" s="9" t="n">
        <x:v>12</x:v>
      </x:c>
      <x:c r="V5162" s="9" t="str">
        <x:v>MVP/SHACL_GENERATION_PIPELINE/experiments/LUNA_CONTEXTUAL_SINGLESHOT/RUN_01/runs/RUN-IMO-049-20260831T151301898348Z/artifacts/attempt_01/extracted_shape.ttl</x:v>
      </x:c>
    </x:row>
    <x:row r="5163" ht="22" customHeight="1">
      <x:c r="A5163" s="10" t="str">
        <x:v>SINGLESHOT</x:v>
      </x:c>
      <x:c r="B5163" s="10" t="str">
        <x:v>IMO-050</x:v>
      </x:c>
      <x:c r="C5163" s="10" t="str">
        <x:v>IMO-050-F01</x:v>
      </x:c>
      <x:c r="D5163" s="10" t="str">
        <x:v>RUN_01</x:v>
      </x:c>
      <x:c r="E5163" s="10" t="str">
        <x:v>ORIGINAL_LEDGER</x:v>
      </x:c>
      <x:c r="F5163" s="10" t="str">
        <x:v>FAIL</x:v>
      </x:c>
      <x:c r="G5163" s="10" t="str">
        <x:v>FAIL</x:v>
      </x:c>
      <x:c r="H5163" s="10" t="str">
        <x:v>EXECUTED</x:v>
      </x:c>
      <x:c r="I5163" s="10" t="str">
        <x:v>PARSED</x:v>
      </x:c>
      <x:c r="J5163" s="10" t="str">
        <x:v>SINGLESHOT_CAPTURED_DIAGNOSTIC_PASS</x:v>
      </x:c>
      <x:c r="K5163" s="10" t="str">
        <x:v>0ac8676c2d5518577c4936f55e5f0f6496557ac10b3c02c136f6b8c939d0f2ef</x:v>
      </x:c>
      <x:c r="L5163" s="10" t="str">
        <x:v>historical_three</x:v>
      </x:c>
      <x:c r="M5163" s="10" t="n">
        <x:v>1</x:v>
      </x:c>
      <x:c r="N5163" s="10" t="n">
        <x:v>0</x:v>
      </x:c>
      <x:c r="O5163" s="10" t="n">
        <x:v>0</x:v>
      </x:c>
      <x:c r="P5163" s="9" t="str">
        <x:f>'CaseReview'!U791</x:f>
        <x:v>FAIL</x:v>
      </x:c>
      <x:c r="Q5163" s="9" t="n">
        <x:f>IF(AND(T5163=1,G5163=P5163),1,0)</x:f>
        <x:v>1</x:v>
      </x:c>
      <x:c r="R5163" s="9" t="n">
        <x:f>IF(AND(T5163=1,G5163="PASS",P5163="FAIL"),1,0)</x:f>
        <x:v>0</x:v>
      </x:c>
      <x:c r="S5163" s="9" t="n">
        <x:f>IF(AND(T5163=1,G5163="FAIL",P5163="PASS"),1,0)</x:f>
        <x:v>0</x:v>
      </x:c>
      <x:c r="T5163" s="9" t="n">
        <x:v>1</x:v>
      </x:c>
      <x:c r="U5163" s="9" t="n">
        <x:v>6</x:v>
      </x:c>
      <x:c r="V5163" s="9" t="str">
        <x:v>MVP/SHACL_GENERATION_PIPELINE/experiments/LUNA_CONTEXTUAL_SINGLESHOT/RUN_01/runs/RUN-IMO-050-20260831T151346927666Z/artifacts/attempt_01/extracted_shape.ttl</x:v>
      </x:c>
    </x:row>
    <x:row r="5164" ht="22" customHeight="1">
      <x:c r="A5164" s="10" t="str">
        <x:v>SINGLESHOT</x:v>
      </x:c>
      <x:c r="B5164" s="10" t="str">
        <x:v>IMO-050</x:v>
      </x:c>
      <x:c r="C5164" s="10" t="str">
        <x:v>IMO-050-F02</x:v>
      </x:c>
      <x:c r="D5164" s="10" t="str">
        <x:v>RUN_01</x:v>
      </x:c>
      <x:c r="E5164" s="10" t="str">
        <x:v>ORIGINAL_LEDGER</x:v>
      </x:c>
      <x:c r="F5164" s="10" t="str">
        <x:v>FAIL</x:v>
      </x:c>
      <x:c r="G5164" s="10" t="str">
        <x:v>FAIL</x:v>
      </x:c>
      <x:c r="H5164" s="10" t="str">
        <x:v>EXECUTED</x:v>
      </x:c>
      <x:c r="I5164" s="10" t="str">
        <x:v>PARSED</x:v>
      </x:c>
      <x:c r="J5164" s="10" t="str">
        <x:v>SINGLESHOT_CAPTURED_DIAGNOSTIC_PASS</x:v>
      </x:c>
      <x:c r="K5164" s="10" t="str">
        <x:v>0ac8676c2d5518577c4936f55e5f0f6496557ac10b3c02c136f6b8c939d0f2ef</x:v>
      </x:c>
      <x:c r="L5164" s="10" t="str">
        <x:v>historical_three</x:v>
      </x:c>
      <x:c r="M5164" s="10" t="n">
        <x:v>1</x:v>
      </x:c>
      <x:c r="N5164" s="10" t="n">
        <x:v>0</x:v>
      </x:c>
      <x:c r="O5164" s="10" t="n">
        <x:v>0</x:v>
      </x:c>
      <x:c r="P5164" s="9" t="str">
        <x:f>'CaseReview'!U792</x:f>
        <x:v>FAIL</x:v>
      </x:c>
      <x:c r="Q5164" s="9" t="n">
        <x:f>IF(AND(T5164=1,G5164=P5164),1,0)</x:f>
        <x:v>1</x:v>
      </x:c>
      <x:c r="R5164" s="9" t="n">
        <x:f>IF(AND(T5164=1,G5164="PASS",P5164="FAIL"),1,0)</x:f>
        <x:v>0</x:v>
      </x:c>
      <x:c r="S5164" s="9" t="n">
        <x:f>IF(AND(T5164=1,G5164="FAIL",P5164="PASS"),1,0)</x:f>
        <x:v>0</x:v>
      </x:c>
      <x:c r="T5164" s="9" t="n">
        <x:v>1</x:v>
      </x:c>
      <x:c r="U5164" s="9" t="n">
        <x:v>6</x:v>
      </x:c>
      <x:c r="V5164" s="9" t="str">
        <x:v>MVP/SHACL_GENERATION_PIPELINE/experiments/LUNA_CONTEXTUAL_SINGLESHOT/RUN_01/runs/RUN-IMO-050-20260831T151346927666Z/artifacts/attempt_01/extracted_shape.ttl</x:v>
      </x:c>
    </x:row>
    <x:row r="5165" ht="22" customHeight="1">
      <x:c r="A5165" s="10" t="str">
        <x:v>SINGLESHOT</x:v>
      </x:c>
      <x:c r="B5165" s="10" t="str">
        <x:v>IMO-050</x:v>
      </x:c>
      <x:c r="C5165" s="10" t="str">
        <x:v>IMO-050-F03</x:v>
      </x:c>
      <x:c r="D5165" s="10" t="str">
        <x:v>RUN_01</x:v>
      </x:c>
      <x:c r="E5165" s="10" t="str">
        <x:v>ORIGINAL_LEDGER</x:v>
      </x:c>
      <x:c r="F5165" s="10" t="str">
        <x:v>FAIL</x:v>
      </x:c>
      <x:c r="G5165" s="10" t="str">
        <x:v>FAIL</x:v>
      </x:c>
      <x:c r="H5165" s="10" t="str">
        <x:v>EXECUTED</x:v>
      </x:c>
      <x:c r="I5165" s="10" t="str">
        <x:v>PARSED</x:v>
      </x:c>
      <x:c r="J5165" s="10" t="str">
        <x:v>SINGLESHOT_CAPTURED_DIAGNOSTIC_PASS</x:v>
      </x:c>
      <x:c r="K5165" s="10" t="str">
        <x:v>0ac8676c2d5518577c4936f55e5f0f6496557ac10b3c02c136f6b8c939d0f2ef</x:v>
      </x:c>
      <x:c r="L5165" s="10" t="str">
        <x:v>historical_three</x:v>
      </x:c>
      <x:c r="M5165" s="10" t="n">
        <x:v>1</x:v>
      </x:c>
      <x:c r="N5165" s="10" t="n">
        <x:v>0</x:v>
      </x:c>
      <x:c r="O5165" s="10" t="n">
        <x:v>0</x:v>
      </x:c>
      <x:c r="P5165" s="9" t="str">
        <x:f>'CaseReview'!U793</x:f>
        <x:v>FAIL</x:v>
      </x:c>
      <x:c r="Q5165" s="9" t="n">
        <x:f>IF(AND(T5165=1,G5165=P5165),1,0)</x:f>
        <x:v>1</x:v>
      </x:c>
      <x:c r="R5165" s="9" t="n">
        <x:f>IF(AND(T5165=1,G5165="PASS",P5165="FAIL"),1,0)</x:f>
        <x:v>0</x:v>
      </x:c>
      <x:c r="S5165" s="9" t="n">
        <x:f>IF(AND(T5165=1,G5165="FAIL",P5165="PASS"),1,0)</x:f>
        <x:v>0</x:v>
      </x:c>
      <x:c r="T5165" s="9" t="n">
        <x:v>1</x:v>
      </x:c>
      <x:c r="U5165" s="9" t="n">
        <x:v>6</x:v>
      </x:c>
      <x:c r="V5165" s="9" t="str">
        <x:v>MVP/SHACL_GENERATION_PIPELINE/experiments/LUNA_CONTEXTUAL_SINGLESHOT/RUN_01/runs/RUN-IMO-050-20260831T151346927666Z/artifacts/attempt_01/extracted_shape.ttl</x:v>
      </x:c>
    </x:row>
    <x:row r="5166" ht="22" customHeight="1">
      <x:c r="A5166" s="10" t="str">
        <x:v>SINGLESHOT</x:v>
      </x:c>
      <x:c r="B5166" s="10" t="str">
        <x:v>IMO-050</x:v>
      </x:c>
      <x:c r="C5166" s="10" t="str">
        <x:v>IMO-050-F04</x:v>
      </x:c>
      <x:c r="D5166" s="10" t="str">
        <x:v>RUN_01</x:v>
      </x:c>
      <x:c r="E5166" s="10" t="str">
        <x:v>ORIGINAL_LEDGER</x:v>
      </x:c>
      <x:c r="F5166" s="10" t="str">
        <x:v>FAIL</x:v>
      </x:c>
      <x:c r="G5166" s="10" t="str">
        <x:v>FAIL</x:v>
      </x:c>
      <x:c r="H5166" s="10" t="str">
        <x:v>EXECUTED</x:v>
      </x:c>
      <x:c r="I5166" s="10" t="str">
        <x:v>PARSED</x:v>
      </x:c>
      <x:c r="J5166" s="10" t="str">
        <x:v>SINGLESHOT_CAPTURED_DIAGNOSTIC_PASS</x:v>
      </x:c>
      <x:c r="K5166" s="10" t="str">
        <x:v>0ac8676c2d5518577c4936f55e5f0f6496557ac10b3c02c136f6b8c939d0f2ef</x:v>
      </x:c>
      <x:c r="L5166" s="10" t="str">
        <x:v>historical_three</x:v>
      </x:c>
      <x:c r="M5166" s="10" t="n">
        <x:v>1</x:v>
      </x:c>
      <x:c r="N5166" s="10" t="n">
        <x:v>0</x:v>
      </x:c>
      <x:c r="O5166" s="10" t="n">
        <x:v>0</x:v>
      </x:c>
      <x:c r="P5166" s="9" t="str">
        <x:f>'CaseReview'!U794</x:f>
        <x:v>FAIL</x:v>
      </x:c>
      <x:c r="Q5166" s="9" t="n">
        <x:f>IF(AND(T5166=1,G5166=P5166),1,0)</x:f>
        <x:v>1</x:v>
      </x:c>
      <x:c r="R5166" s="9" t="n">
        <x:f>IF(AND(T5166=1,G5166="PASS",P5166="FAIL"),1,0)</x:f>
        <x:v>0</x:v>
      </x:c>
      <x:c r="S5166" s="9" t="n">
        <x:f>IF(AND(T5166=1,G5166="FAIL",P5166="PASS"),1,0)</x:f>
        <x:v>0</x:v>
      </x:c>
      <x:c r="T5166" s="9" t="n">
        <x:v>1</x:v>
      </x:c>
      <x:c r="U5166" s="9" t="n">
        <x:v>6</x:v>
      </x:c>
      <x:c r="V5166" s="9" t="str">
        <x:v>MVP/SHACL_GENERATION_PIPELINE/experiments/LUNA_CONTEXTUAL_SINGLESHOT/RUN_01/runs/RUN-IMO-050-20260831T151346927666Z/artifacts/attempt_01/extracted_shape.ttl</x:v>
      </x:c>
    </x:row>
    <x:row r="5167" ht="22" customHeight="1">
      <x:c r="A5167" s="10" t="str">
        <x:v>SINGLESHOT</x:v>
      </x:c>
      <x:c r="B5167" s="10" t="str">
        <x:v>IMO-050</x:v>
      </x:c>
      <x:c r="C5167" s="10" t="str">
        <x:v>IMO-050-P01</x:v>
      </x:c>
      <x:c r="D5167" s="10" t="str">
        <x:v>RUN_01</x:v>
      </x:c>
      <x:c r="E5167" s="10" t="str">
        <x:v>ORIGINAL_LEDGER</x:v>
      </x:c>
      <x:c r="F5167" s="10" t="str">
        <x:v>PASS</x:v>
      </x:c>
      <x:c r="G5167" s="10" t="str">
        <x:v>PASS</x:v>
      </x:c>
      <x:c r="H5167" s="10" t="str">
        <x:v>EXECUTED</x:v>
      </x:c>
      <x:c r="I5167" s="10" t="str">
        <x:v>PARSED</x:v>
      </x:c>
      <x:c r="J5167" s="10" t="str">
        <x:v>SINGLESHOT_CAPTURED_DIAGNOSTIC_PASS</x:v>
      </x:c>
      <x:c r="K5167" s="10" t="str">
        <x:v>0ac8676c2d5518577c4936f55e5f0f6496557ac10b3c02c136f6b8c939d0f2ef</x:v>
      </x:c>
      <x:c r="L5167" s="10" t="str">
        <x:v>historical_three</x:v>
      </x:c>
      <x:c r="M5167" s="10" t="n">
        <x:v>1</x:v>
      </x:c>
      <x:c r="N5167" s="10" t="n">
        <x:v>0</x:v>
      </x:c>
      <x:c r="O5167" s="10" t="n">
        <x:v>0</x:v>
      </x:c>
      <x:c r="P5167" s="9" t="str">
        <x:f>'CaseReview'!U795</x:f>
        <x:v>PASS</x:v>
      </x:c>
      <x:c r="Q5167" s="9" t="n">
        <x:f>IF(AND(T5167=1,G5167=P5167),1,0)</x:f>
        <x:v>1</x:v>
      </x:c>
      <x:c r="R5167" s="9" t="n">
        <x:f>IF(AND(T5167=1,G5167="PASS",P5167="FAIL"),1,0)</x:f>
        <x:v>0</x:v>
      </x:c>
      <x:c r="S5167" s="9" t="n">
        <x:f>IF(AND(T5167=1,G5167="FAIL",P5167="PASS"),1,0)</x:f>
        <x:v>0</x:v>
      </x:c>
      <x:c r="T5167" s="9" t="n">
        <x:v>1</x:v>
      </x:c>
      <x:c r="U5167" s="9" t="n">
        <x:v>6</x:v>
      </x:c>
      <x:c r="V5167" s="9" t="str">
        <x:v>MVP/SHACL_GENERATION_PIPELINE/experiments/LUNA_CONTEXTUAL_SINGLESHOT/RUN_01/runs/RUN-IMO-050-20260831T151346927666Z/artifacts/attempt_01/extracted_shape.ttl</x:v>
      </x:c>
    </x:row>
    <x:row r="5168" ht="22" customHeight="1">
      <x:c r="A5168" s="10" t="str">
        <x:v>SINGLESHOT</x:v>
      </x:c>
      <x:c r="B5168" s="10" t="str">
        <x:v>IMO-050</x:v>
      </x:c>
      <x:c r="C5168" s="10" t="str">
        <x:v>IMO-050-P02</x:v>
      </x:c>
      <x:c r="D5168" s="10" t="str">
        <x:v>RUN_01</x:v>
      </x:c>
      <x:c r="E5168" s="10" t="str">
        <x:v>ORIGINAL_LEDGER</x:v>
      </x:c>
      <x:c r="F5168" s="10" t="str">
        <x:v>PASS</x:v>
      </x:c>
      <x:c r="G5168" s="10" t="str">
        <x:v>PASS</x:v>
      </x:c>
      <x:c r="H5168" s="10" t="str">
        <x:v>EXECUTED</x:v>
      </x:c>
      <x:c r="I5168" s="10" t="str">
        <x:v>PARSED</x:v>
      </x:c>
      <x:c r="J5168" s="10" t="str">
        <x:v>SINGLESHOT_CAPTURED_DIAGNOSTIC_PASS</x:v>
      </x:c>
      <x:c r="K5168" s="10" t="str">
        <x:v>0ac8676c2d5518577c4936f55e5f0f6496557ac10b3c02c136f6b8c939d0f2ef</x:v>
      </x:c>
      <x:c r="L5168" s="10" t="str">
        <x:v>historical_three</x:v>
      </x:c>
      <x:c r="M5168" s="10" t="n">
        <x:v>1</x:v>
      </x:c>
      <x:c r="N5168" s="10" t="n">
        <x:v>0</x:v>
      </x:c>
      <x:c r="O5168" s="10" t="n">
        <x:v>0</x:v>
      </x:c>
      <x:c r="P5168" s="9" t="str">
        <x:f>'CaseReview'!U796</x:f>
        <x:v>PASS</x:v>
      </x:c>
      <x:c r="Q5168" s="9" t="n">
        <x:f>IF(AND(T5168=1,G5168=P5168),1,0)</x:f>
        <x:v>1</x:v>
      </x:c>
      <x:c r="R5168" s="9" t="n">
        <x:f>IF(AND(T5168=1,G5168="PASS",P5168="FAIL"),1,0)</x:f>
        <x:v>0</x:v>
      </x:c>
      <x:c r="S5168" s="9" t="n">
        <x:f>IF(AND(T5168=1,G5168="FAIL",P5168="PASS"),1,0)</x:f>
        <x:v>0</x:v>
      </x:c>
      <x:c r="T5168" s="9" t="n">
        <x:v>1</x:v>
      </x:c>
      <x:c r="U5168" s="9" t="n">
        <x:v>6</x:v>
      </x:c>
      <x:c r="V5168" s="9" t="str">
        <x:v>MVP/SHACL_GENERATION_PIPELINE/experiments/LUNA_CONTEXTUAL_SINGLESHOT/RUN_01/runs/RUN-IMO-050-20260831T151346927666Z/artifacts/attempt_01/extracted_shape.ttl</x:v>
      </x:c>
    </x:row>
    <x:row r="5169" ht="22" customHeight="1">
      <x:c r="A5169" s="10" t="str">
        <x:v>SINGLESHOT</x:v>
      </x:c>
      <x:c r="B5169" s="10" t="str">
        <x:v>IMO-051</x:v>
      </x:c>
      <x:c r="C5169" s="10" t="str">
        <x:v>IMO-051-F01</x:v>
      </x:c>
      <x:c r="D5169" s="10" t="str">
        <x:v>RUN_01</x:v>
      </x:c>
      <x:c r="E5169" s="10" t="str">
        <x:v>ORIGINAL_LEDGER</x:v>
      </x:c>
      <x:c r="F5169" s="10" t="str">
        <x:v>FAIL</x:v>
      </x:c>
      <x:c r="G5169" s="10" t="str">
        <x:v>FAIL</x:v>
      </x:c>
      <x:c r="H5169" s="10" t="str">
        <x:v>EXECUTED</x:v>
      </x:c>
      <x:c r="I5169" s="10" t="str">
        <x:v>PARSED</x:v>
      </x:c>
      <x:c r="J5169" s="10" t="str">
        <x:v>SINGLESHOT_CAPTURED_DIAGNOSTIC_PASS</x:v>
      </x:c>
      <x:c r="K5169" s="10" t="str">
        <x:v>4c2293c41b9ab2584f3f80cb049b7391055437dc1c1984090d273c7721127b09</x:v>
      </x:c>
      <x:c r="L5169" s="10" t="str">
        <x:v>historical_three</x:v>
      </x:c>
      <x:c r="M5169" s="10" t="n">
        <x:v>1</x:v>
      </x:c>
      <x:c r="N5169" s="10" t="n">
        <x:v>0</x:v>
      </x:c>
      <x:c r="O5169" s="10" t="n">
        <x:v>0</x:v>
      </x:c>
      <x:c r="P5169" s="9" t="str">
        <x:f>'CaseReview'!U797</x:f>
        <x:v>FAIL</x:v>
      </x:c>
      <x:c r="Q5169" s="9" t="n">
        <x:f>IF(AND(T5169=1,G5169=P5169),1,0)</x:f>
        <x:v>1</x:v>
      </x:c>
      <x:c r="R5169" s="9" t="n">
        <x:f>IF(AND(T5169=1,G5169="PASS",P5169="FAIL"),1,0)</x:f>
        <x:v>0</x:v>
      </x:c>
      <x:c r="S5169" s="9" t="n">
        <x:f>IF(AND(T5169=1,G5169="FAIL",P5169="PASS"),1,0)</x:f>
        <x:v>0</x:v>
      </x:c>
      <x:c r="T5169" s="9" t="n">
        <x:v>1</x:v>
      </x:c>
      <x:c r="U5169" s="9" t="n">
        <x:v>7</x:v>
      </x:c>
      <x:c r="V5169" s="9" t="str">
        <x:v>MVP/SHACL_GENERATION_PIPELINE/experiments/LUNA_CONTEXTUAL_SINGLESHOT/RUN_01/runs/RUN-IMO-051-20260831T151400199549Z/artifacts/attempt_01/extracted_shape.ttl</x:v>
      </x:c>
    </x:row>
    <x:row r="5170" ht="22" customHeight="1">
      <x:c r="A5170" s="10" t="str">
        <x:v>SINGLESHOT</x:v>
      </x:c>
      <x:c r="B5170" s="10" t="str">
        <x:v>IMO-051</x:v>
      </x:c>
      <x:c r="C5170" s="10" t="str">
        <x:v>IMO-051-F02</x:v>
      </x:c>
      <x:c r="D5170" s="10" t="str">
        <x:v>RUN_01</x:v>
      </x:c>
      <x:c r="E5170" s="10" t="str">
        <x:v>ORIGINAL_LEDGER</x:v>
      </x:c>
      <x:c r="F5170" s="10" t="str">
        <x:v>FAIL</x:v>
      </x:c>
      <x:c r="G5170" s="10" t="str">
        <x:v>FAIL</x:v>
      </x:c>
      <x:c r="H5170" s="10" t="str">
        <x:v>EXECUTED</x:v>
      </x:c>
      <x:c r="I5170" s="10" t="str">
        <x:v>PARSED</x:v>
      </x:c>
      <x:c r="J5170" s="10" t="str">
        <x:v>SINGLESHOT_CAPTURED_DIAGNOSTIC_PASS</x:v>
      </x:c>
      <x:c r="K5170" s="10" t="str">
        <x:v>4c2293c41b9ab2584f3f80cb049b7391055437dc1c1984090d273c7721127b09</x:v>
      </x:c>
      <x:c r="L5170" s="10" t="str">
        <x:v>historical_three</x:v>
      </x:c>
      <x:c r="M5170" s="10" t="n">
        <x:v>1</x:v>
      </x:c>
      <x:c r="N5170" s="10" t="n">
        <x:v>0</x:v>
      </x:c>
      <x:c r="O5170" s="10" t="n">
        <x:v>0</x:v>
      </x:c>
      <x:c r="P5170" s="9" t="str">
        <x:f>'CaseReview'!U798</x:f>
        <x:v>FAIL</x:v>
      </x:c>
      <x:c r="Q5170" s="9" t="n">
        <x:f>IF(AND(T5170=1,G5170=P5170),1,0)</x:f>
        <x:v>1</x:v>
      </x:c>
      <x:c r="R5170" s="9" t="n">
        <x:f>IF(AND(T5170=1,G5170="PASS",P5170="FAIL"),1,0)</x:f>
        <x:v>0</x:v>
      </x:c>
      <x:c r="S5170" s="9" t="n">
        <x:f>IF(AND(T5170=1,G5170="FAIL",P5170="PASS"),1,0)</x:f>
        <x:v>0</x:v>
      </x:c>
      <x:c r="T5170" s="9" t="n">
        <x:v>1</x:v>
      </x:c>
      <x:c r="U5170" s="9" t="n">
        <x:v>7</x:v>
      </x:c>
      <x:c r="V5170" s="9" t="str">
        <x:v>MVP/SHACL_GENERATION_PIPELINE/experiments/LUNA_CONTEXTUAL_SINGLESHOT/RUN_01/runs/RUN-IMO-051-20260831T151400199549Z/artifacts/attempt_01/extracted_shape.ttl</x:v>
      </x:c>
    </x:row>
    <x:row r="5171" ht="22" customHeight="1">
      <x:c r="A5171" s="10" t="str">
        <x:v>SINGLESHOT</x:v>
      </x:c>
      <x:c r="B5171" s="10" t="str">
        <x:v>IMO-051</x:v>
      </x:c>
      <x:c r="C5171" s="10" t="str">
        <x:v>IMO-051-F03</x:v>
      </x:c>
      <x:c r="D5171" s="10" t="str">
        <x:v>RUN_01</x:v>
      </x:c>
      <x:c r="E5171" s="10" t="str">
        <x:v>ORIGINAL_LEDGER</x:v>
      </x:c>
      <x:c r="F5171" s="10" t="str">
        <x:v>FAIL</x:v>
      </x:c>
      <x:c r="G5171" s="10" t="str">
        <x:v>FAIL</x:v>
      </x:c>
      <x:c r="H5171" s="10" t="str">
        <x:v>EXECUTED</x:v>
      </x:c>
      <x:c r="I5171" s="10" t="str">
        <x:v>PARSED</x:v>
      </x:c>
      <x:c r="J5171" s="10" t="str">
        <x:v>SINGLESHOT_CAPTURED_DIAGNOSTIC_PASS</x:v>
      </x:c>
      <x:c r="K5171" s="10" t="str">
        <x:v>4c2293c41b9ab2584f3f80cb049b7391055437dc1c1984090d273c7721127b09</x:v>
      </x:c>
      <x:c r="L5171" s="10" t="str">
        <x:v>historical_three</x:v>
      </x:c>
      <x:c r="M5171" s="10" t="n">
        <x:v>1</x:v>
      </x:c>
      <x:c r="N5171" s="10" t="n">
        <x:v>0</x:v>
      </x:c>
      <x:c r="O5171" s="10" t="n">
        <x:v>0</x:v>
      </x:c>
      <x:c r="P5171" s="9" t="str">
        <x:f>'CaseReview'!U799</x:f>
        <x:v>FAIL</x:v>
      </x:c>
      <x:c r="Q5171" s="9" t="n">
        <x:f>IF(AND(T5171=1,G5171=P5171),1,0)</x:f>
        <x:v>1</x:v>
      </x:c>
      <x:c r="R5171" s="9" t="n">
        <x:f>IF(AND(T5171=1,G5171="PASS",P5171="FAIL"),1,0)</x:f>
        <x:v>0</x:v>
      </x:c>
      <x:c r="S5171" s="9" t="n">
        <x:f>IF(AND(T5171=1,G5171="FAIL",P5171="PASS"),1,0)</x:f>
        <x:v>0</x:v>
      </x:c>
      <x:c r="T5171" s="9" t="n">
        <x:v>1</x:v>
      </x:c>
      <x:c r="U5171" s="9" t="n">
        <x:v>7</x:v>
      </x:c>
      <x:c r="V5171" s="9" t="str">
        <x:v>MVP/SHACL_GENERATION_PIPELINE/experiments/LUNA_CONTEXTUAL_SINGLESHOT/RUN_01/runs/RUN-IMO-051-20260831T151400199549Z/artifacts/attempt_01/extracted_shape.ttl</x:v>
      </x:c>
    </x:row>
    <x:row r="5172" ht="22" customHeight="1">
      <x:c r="A5172" s="10" t="str">
        <x:v>SINGLESHOT</x:v>
      </x:c>
      <x:c r="B5172" s="10" t="str">
        <x:v>IMO-051</x:v>
      </x:c>
      <x:c r="C5172" s="10" t="str">
        <x:v>IMO-051-F04</x:v>
      </x:c>
      <x:c r="D5172" s="10" t="str">
        <x:v>RUN_01</x:v>
      </x:c>
      <x:c r="E5172" s="10" t="str">
        <x:v>ORIGINAL_LEDGER</x:v>
      </x:c>
      <x:c r="F5172" s="10" t="str">
        <x:v>FAIL</x:v>
      </x:c>
      <x:c r="G5172" s="10" t="str">
        <x:v>FAIL</x:v>
      </x:c>
      <x:c r="H5172" s="10" t="str">
        <x:v>EXECUTED</x:v>
      </x:c>
      <x:c r="I5172" s="10" t="str">
        <x:v>PARSED</x:v>
      </x:c>
      <x:c r="J5172" s="10" t="str">
        <x:v>SINGLESHOT_CAPTURED_DIAGNOSTIC_PASS</x:v>
      </x:c>
      <x:c r="K5172" s="10" t="str">
        <x:v>4c2293c41b9ab2584f3f80cb049b7391055437dc1c1984090d273c7721127b09</x:v>
      </x:c>
      <x:c r="L5172" s="10" t="str">
        <x:v>historical_three</x:v>
      </x:c>
      <x:c r="M5172" s="10" t="n">
        <x:v>1</x:v>
      </x:c>
      <x:c r="N5172" s="10" t="n">
        <x:v>0</x:v>
      </x:c>
      <x:c r="O5172" s="10" t="n">
        <x:v>0</x:v>
      </x:c>
      <x:c r="P5172" s="9" t="str">
        <x:f>'CaseReview'!U800</x:f>
        <x:v>FAIL</x:v>
      </x:c>
      <x:c r="Q5172" s="9" t="n">
        <x:f>IF(AND(T5172=1,G5172=P5172),1,0)</x:f>
        <x:v>1</x:v>
      </x:c>
      <x:c r="R5172" s="9" t="n">
        <x:f>IF(AND(T5172=1,G5172="PASS",P5172="FAIL"),1,0)</x:f>
        <x:v>0</x:v>
      </x:c>
      <x:c r="S5172" s="9" t="n">
        <x:f>IF(AND(T5172=1,G5172="FAIL",P5172="PASS"),1,0)</x:f>
        <x:v>0</x:v>
      </x:c>
      <x:c r="T5172" s="9" t="n">
        <x:v>1</x:v>
      </x:c>
      <x:c r="U5172" s="9" t="n">
        <x:v>7</x:v>
      </x:c>
      <x:c r="V5172" s="9" t="str">
        <x:v>MVP/SHACL_GENERATION_PIPELINE/experiments/LUNA_CONTEXTUAL_SINGLESHOT/RUN_01/runs/RUN-IMO-051-20260831T151400199549Z/artifacts/attempt_01/extracted_shape.ttl</x:v>
      </x:c>
    </x:row>
    <x:row r="5173" ht="22" customHeight="1">
      <x:c r="A5173" s="10" t="str">
        <x:v>SINGLESHOT</x:v>
      </x:c>
      <x:c r="B5173" s="10" t="str">
        <x:v>IMO-051</x:v>
      </x:c>
      <x:c r="C5173" s="10" t="str">
        <x:v>IMO-051-P01</x:v>
      </x:c>
      <x:c r="D5173" s="10" t="str">
        <x:v>RUN_01</x:v>
      </x:c>
      <x:c r="E5173" s="10" t="str">
        <x:v>ORIGINAL_LEDGER</x:v>
      </x:c>
      <x:c r="F5173" s="10" t="str">
        <x:v>PASS</x:v>
      </x:c>
      <x:c r="G5173" s="10" t="str">
        <x:v>FAIL</x:v>
      </x:c>
      <x:c r="H5173" s="10" t="str">
        <x:v>EXECUTED</x:v>
      </x:c>
      <x:c r="I5173" s="10" t="str">
        <x:v>PARSED</x:v>
      </x:c>
      <x:c r="J5173" s="10" t="str">
        <x:v>SINGLESHOT_CAPTURED_DIAGNOSTIC_PASS</x:v>
      </x:c>
      <x:c r="K5173" s="10" t="str">
        <x:v>4c2293c41b9ab2584f3f80cb049b7391055437dc1c1984090d273c7721127b09</x:v>
      </x:c>
      <x:c r="L5173" s="10" t="str">
        <x:v>historical_three</x:v>
      </x:c>
      <x:c r="M5173" s="10" t="n">
        <x:v>0</x:v>
      </x:c>
      <x:c r="N5173" s="10" t="n">
        <x:v>0</x:v>
      </x:c>
      <x:c r="O5173" s="10" t="n">
        <x:v>1</x:v>
      </x:c>
      <x:c r="P5173" s="9" t="str">
        <x:f>'CaseReview'!U801</x:f>
        <x:v>PASS</x:v>
      </x:c>
      <x:c r="Q5173" s="9" t="n">
        <x:f>IF(AND(T5173=1,G5173=P5173),1,0)</x:f>
        <x:v>0</x:v>
      </x:c>
      <x:c r="R5173" s="9" t="n">
        <x:f>IF(AND(T5173=1,G5173="PASS",P5173="FAIL"),1,0)</x:f>
        <x:v>0</x:v>
      </x:c>
      <x:c r="S5173" s="9" t="n">
        <x:f>IF(AND(T5173=1,G5173="FAIL",P5173="PASS"),1,0)</x:f>
        <x:v>1</x:v>
      </x:c>
      <x:c r="T5173" s="9" t="n">
        <x:v>1</x:v>
      </x:c>
      <x:c r="U5173" s="9" t="n">
        <x:v>7</x:v>
      </x:c>
      <x:c r="V5173" s="9" t="str">
        <x:v>MVP/SHACL_GENERATION_PIPELINE/experiments/LUNA_CONTEXTUAL_SINGLESHOT/RUN_01/runs/RUN-IMO-051-20260831T151400199549Z/artifacts/attempt_01/extracted_shape.ttl</x:v>
      </x:c>
    </x:row>
    <x:row r="5174" ht="22" customHeight="1">
      <x:c r="A5174" s="10" t="str">
        <x:v>SINGLESHOT</x:v>
      </x:c>
      <x:c r="B5174" s="10" t="str">
        <x:v>IMO-051</x:v>
      </x:c>
      <x:c r="C5174" s="10" t="str">
        <x:v>IMO-051-P02</x:v>
      </x:c>
      <x:c r="D5174" s="10" t="str">
        <x:v>RUN_01</x:v>
      </x:c>
      <x:c r="E5174" s="10" t="str">
        <x:v>ORIGINAL_LEDGER</x:v>
      </x:c>
      <x:c r="F5174" s="10" t="str">
        <x:v>PASS</x:v>
      </x:c>
      <x:c r="G5174" s="10" t="str">
        <x:v>FAIL</x:v>
      </x:c>
      <x:c r="H5174" s="10" t="str">
        <x:v>EXECUTED</x:v>
      </x:c>
      <x:c r="I5174" s="10" t="str">
        <x:v>PARSED</x:v>
      </x:c>
      <x:c r="J5174" s="10" t="str">
        <x:v>SINGLESHOT_CAPTURED_DIAGNOSTIC_PASS</x:v>
      </x:c>
      <x:c r="K5174" s="10" t="str">
        <x:v>4c2293c41b9ab2584f3f80cb049b7391055437dc1c1984090d273c7721127b09</x:v>
      </x:c>
      <x:c r="L5174" s="10" t="str">
        <x:v>historical_three</x:v>
      </x:c>
      <x:c r="M5174" s="10" t="n">
        <x:v>0</x:v>
      </x:c>
      <x:c r="N5174" s="10" t="n">
        <x:v>0</x:v>
      </x:c>
      <x:c r="O5174" s="10" t="n">
        <x:v>1</x:v>
      </x:c>
      <x:c r="P5174" s="9" t="str">
        <x:f>'CaseReview'!U802</x:f>
        <x:v>PASS</x:v>
      </x:c>
      <x:c r="Q5174" s="9" t="n">
        <x:f>IF(AND(T5174=1,G5174=P5174),1,0)</x:f>
        <x:v>0</x:v>
      </x:c>
      <x:c r="R5174" s="9" t="n">
        <x:f>IF(AND(T5174=1,G5174="PASS",P5174="FAIL"),1,0)</x:f>
        <x:v>0</x:v>
      </x:c>
      <x:c r="S5174" s="9" t="n">
        <x:f>IF(AND(T5174=1,G5174="FAIL",P5174="PASS"),1,0)</x:f>
        <x:v>1</x:v>
      </x:c>
      <x:c r="T5174" s="9" t="n">
        <x:v>1</x:v>
      </x:c>
      <x:c r="U5174" s="9" t="n">
        <x:v>7</x:v>
      </x:c>
      <x:c r="V5174" s="9" t="str">
        <x:v>MVP/SHACL_GENERATION_PIPELINE/experiments/LUNA_CONTEXTUAL_SINGLESHOT/RUN_01/runs/RUN-IMO-051-20260831T151400199549Z/artifacts/attempt_01/extracted_shape.ttl</x:v>
      </x:c>
    </x:row>
    <x:row r="5175" ht="22" customHeight="1">
      <x:c r="A5175" s="10" t="str">
        <x:v>SINGLESHOT</x:v>
      </x:c>
      <x:c r="B5175" s="10" t="str">
        <x:v>IMO-051</x:v>
      </x:c>
      <x:c r="C5175" s="10" t="str">
        <x:v>IMO-051-P03</x:v>
      </x:c>
      <x:c r="D5175" s="10" t="str">
        <x:v>RUN_01</x:v>
      </x:c>
      <x:c r="E5175" s="10" t="str">
        <x:v>ORIGINAL_LEDGER</x:v>
      </x:c>
      <x:c r="F5175" s="10" t="str">
        <x:v>PASS</x:v>
      </x:c>
      <x:c r="G5175" s="10" t="str">
        <x:v>PASS</x:v>
      </x:c>
      <x:c r="H5175" s="10" t="str">
        <x:v>EXECUTED</x:v>
      </x:c>
      <x:c r="I5175" s="10" t="str">
        <x:v>PARSED</x:v>
      </x:c>
      <x:c r="J5175" s="10" t="str">
        <x:v>SINGLESHOT_CAPTURED_DIAGNOSTIC_PASS</x:v>
      </x:c>
      <x:c r="K5175" s="10" t="str">
        <x:v>4c2293c41b9ab2584f3f80cb049b7391055437dc1c1984090d273c7721127b09</x:v>
      </x:c>
      <x:c r="L5175" s="10" t="str">
        <x:v>historical_three</x:v>
      </x:c>
      <x:c r="M5175" s="10" t="n">
        <x:v>1</x:v>
      </x:c>
      <x:c r="N5175" s="10" t="n">
        <x:v>0</x:v>
      </x:c>
      <x:c r="O5175" s="10" t="n">
        <x:v>0</x:v>
      </x:c>
      <x:c r="P5175" s="9" t="str">
        <x:f>'CaseReview'!U803</x:f>
        <x:v>PASS</x:v>
      </x:c>
      <x:c r="Q5175" s="9" t="n">
        <x:f>IF(AND(T5175=1,G5175=P5175),1,0)</x:f>
        <x:v>1</x:v>
      </x:c>
      <x:c r="R5175" s="9" t="n">
        <x:f>IF(AND(T5175=1,G5175="PASS",P5175="FAIL"),1,0)</x:f>
        <x:v>0</x:v>
      </x:c>
      <x:c r="S5175" s="9" t="n">
        <x:f>IF(AND(T5175=1,G5175="FAIL",P5175="PASS"),1,0)</x:f>
        <x:v>0</x:v>
      </x:c>
      <x:c r="T5175" s="9" t="n">
        <x:v>1</x:v>
      </x:c>
      <x:c r="U5175" s="9" t="n">
        <x:v>7</x:v>
      </x:c>
      <x:c r="V5175" s="9" t="str">
        <x:v>MVP/SHACL_GENERATION_PIPELINE/experiments/LUNA_CONTEXTUAL_SINGLESHOT/RUN_01/runs/RUN-IMO-051-20260831T151400199549Z/artifacts/attempt_01/extracted_shape.ttl</x:v>
      </x:c>
    </x:row>
    <x:row r="5176" ht="22" customHeight="1">
      <x:c r="A5176" s="10" t="str">
        <x:v>SINGLESHOT</x:v>
      </x:c>
      <x:c r="B5176" s="10" t="str">
        <x:v>IMO-052</x:v>
      </x:c>
      <x:c r="C5176" s="10" t="str">
        <x:v>IMO-052-F01</x:v>
      </x:c>
      <x:c r="D5176" s="10" t="str">
        <x:v>RUN_01</x:v>
      </x:c>
      <x:c r="E5176" s="10" t="str">
        <x:v>ORIGINAL_LEDGER</x:v>
      </x:c>
      <x:c r="F5176" s="10" t="str">
        <x:v>FAIL</x:v>
      </x:c>
      <x:c r="G5176" s="10" t="str">
        <x:v>FAIL</x:v>
      </x:c>
      <x:c r="H5176" s="10" t="str">
        <x:v>EXECUTED</x:v>
      </x:c>
      <x:c r="I5176" s="10" t="str">
        <x:v>PARSED</x:v>
      </x:c>
      <x:c r="J5176" s="10" t="str">
        <x:v>SINGLESHOT_CAPTURED_DIAGNOSTIC_PASS</x:v>
      </x:c>
      <x:c r="K5176" s="10" t="str">
        <x:v>62fab9416a0d4b8b66ac1a8dde695a30422df07f2c10e372b1b6169530889bc6</x:v>
      </x:c>
      <x:c r="L5176" s="10" t="str">
        <x:v>historical_three</x:v>
      </x:c>
      <x:c r="M5176" s="10" t="n">
        <x:v>1</x:v>
      </x:c>
      <x:c r="N5176" s="10" t="n">
        <x:v>0</x:v>
      </x:c>
      <x:c r="O5176" s="10" t="n">
        <x:v>0</x:v>
      </x:c>
      <x:c r="P5176" s="9" t="str">
        <x:f>'CaseReview'!U804</x:f>
        <x:v>FAIL</x:v>
      </x:c>
      <x:c r="Q5176" s="9" t="n">
        <x:f>IF(AND(T5176=1,G5176=P5176),1,0)</x:f>
        <x:v>1</x:v>
      </x:c>
      <x:c r="R5176" s="9" t="n">
        <x:f>IF(AND(T5176=1,G5176="PASS",P5176="FAIL"),1,0)</x:f>
        <x:v>0</x:v>
      </x:c>
      <x:c r="S5176" s="9" t="n">
        <x:f>IF(AND(T5176=1,G5176="FAIL",P5176="PASS"),1,0)</x:f>
        <x:v>0</x:v>
      </x:c>
      <x:c r="T5176" s="9" t="n">
        <x:v>1</x:v>
      </x:c>
      <x:c r="U5176" s="9" t="n">
        <x:v>7</x:v>
      </x:c>
      <x:c r="V5176" s="9" t="str">
        <x:v>MVP/SHACL_GENERATION_PIPELINE/experiments/LUNA_CONTEXTUAL_SINGLESHOT/RUN_01/runs/RUN-IMO-052-20260831T151416415019Z/artifacts/attempt_01/extracted_shape.ttl</x:v>
      </x:c>
    </x:row>
    <x:row r="5177" ht="22" customHeight="1">
      <x:c r="A5177" s="10" t="str">
        <x:v>SINGLESHOT</x:v>
      </x:c>
      <x:c r="B5177" s="10" t="str">
        <x:v>IMO-052</x:v>
      </x:c>
      <x:c r="C5177" s="10" t="str">
        <x:v>IMO-052-F02</x:v>
      </x:c>
      <x:c r="D5177" s="10" t="str">
        <x:v>RUN_01</x:v>
      </x:c>
      <x:c r="E5177" s="10" t="str">
        <x:v>ORIGINAL_LEDGER</x:v>
      </x:c>
      <x:c r="F5177" s="10" t="str">
        <x:v>FAIL</x:v>
      </x:c>
      <x:c r="G5177" s="10" t="str">
        <x:v>FAIL</x:v>
      </x:c>
      <x:c r="H5177" s="10" t="str">
        <x:v>EXECUTED</x:v>
      </x:c>
      <x:c r="I5177" s="10" t="str">
        <x:v>PARSED</x:v>
      </x:c>
      <x:c r="J5177" s="10" t="str">
        <x:v>SINGLESHOT_CAPTURED_DIAGNOSTIC_PASS</x:v>
      </x:c>
      <x:c r="K5177" s="10" t="str">
        <x:v>62fab9416a0d4b8b66ac1a8dde695a30422df07f2c10e372b1b6169530889bc6</x:v>
      </x:c>
      <x:c r="L5177" s="10" t="str">
        <x:v>historical_three</x:v>
      </x:c>
      <x:c r="M5177" s="10" t="n">
        <x:v>1</x:v>
      </x:c>
      <x:c r="N5177" s="10" t="n">
        <x:v>0</x:v>
      </x:c>
      <x:c r="O5177" s="10" t="n">
        <x:v>0</x:v>
      </x:c>
      <x:c r="P5177" s="9" t="str">
        <x:f>'CaseReview'!U805</x:f>
        <x:v>FAIL</x:v>
      </x:c>
      <x:c r="Q5177" s="9" t="n">
        <x:f>IF(AND(T5177=1,G5177=P5177),1,0)</x:f>
        <x:v>1</x:v>
      </x:c>
      <x:c r="R5177" s="9" t="n">
        <x:f>IF(AND(T5177=1,G5177="PASS",P5177="FAIL"),1,0)</x:f>
        <x:v>0</x:v>
      </x:c>
      <x:c r="S5177" s="9" t="n">
        <x:f>IF(AND(T5177=1,G5177="FAIL",P5177="PASS"),1,0)</x:f>
        <x:v>0</x:v>
      </x:c>
      <x:c r="T5177" s="9" t="n">
        <x:v>1</x:v>
      </x:c>
      <x:c r="U5177" s="9" t="n">
        <x:v>7</x:v>
      </x:c>
      <x:c r="V5177" s="9" t="str">
        <x:v>MVP/SHACL_GENERATION_PIPELINE/experiments/LUNA_CONTEXTUAL_SINGLESHOT/RUN_01/runs/RUN-IMO-052-20260831T151416415019Z/artifacts/attempt_01/extracted_shape.ttl</x:v>
      </x:c>
    </x:row>
    <x:row r="5178" ht="22" customHeight="1">
      <x:c r="A5178" s="10" t="str">
        <x:v>SINGLESHOT</x:v>
      </x:c>
      <x:c r="B5178" s="10" t="str">
        <x:v>IMO-052</x:v>
      </x:c>
      <x:c r="C5178" s="10" t="str">
        <x:v>IMO-052-F03</x:v>
      </x:c>
      <x:c r="D5178" s="10" t="str">
        <x:v>RUN_01</x:v>
      </x:c>
      <x:c r="E5178" s="10" t="str">
        <x:v>ORIGINAL_LEDGER</x:v>
      </x:c>
      <x:c r="F5178" s="10" t="str">
        <x:v>FAIL</x:v>
      </x:c>
      <x:c r="G5178" s="10" t="str">
        <x:v>FAIL</x:v>
      </x:c>
      <x:c r="H5178" s="10" t="str">
        <x:v>EXECUTED</x:v>
      </x:c>
      <x:c r="I5178" s="10" t="str">
        <x:v>PARSED</x:v>
      </x:c>
      <x:c r="J5178" s="10" t="str">
        <x:v>SINGLESHOT_CAPTURED_DIAGNOSTIC_PASS</x:v>
      </x:c>
      <x:c r="K5178" s="10" t="str">
        <x:v>62fab9416a0d4b8b66ac1a8dde695a30422df07f2c10e372b1b6169530889bc6</x:v>
      </x:c>
      <x:c r="L5178" s="10" t="str">
        <x:v>historical_three</x:v>
      </x:c>
      <x:c r="M5178" s="10" t="n">
        <x:v>1</x:v>
      </x:c>
      <x:c r="N5178" s="10" t="n">
        <x:v>0</x:v>
      </x:c>
      <x:c r="O5178" s="10" t="n">
        <x:v>0</x:v>
      </x:c>
      <x:c r="P5178" s="9" t="str">
        <x:f>'CaseReview'!U806</x:f>
        <x:v>FAIL</x:v>
      </x:c>
      <x:c r="Q5178" s="9" t="n">
        <x:f>IF(AND(T5178=1,G5178=P5178),1,0)</x:f>
        <x:v>1</x:v>
      </x:c>
      <x:c r="R5178" s="9" t="n">
        <x:f>IF(AND(T5178=1,G5178="PASS",P5178="FAIL"),1,0)</x:f>
        <x:v>0</x:v>
      </x:c>
      <x:c r="S5178" s="9" t="n">
        <x:f>IF(AND(T5178=1,G5178="FAIL",P5178="PASS"),1,0)</x:f>
        <x:v>0</x:v>
      </x:c>
      <x:c r="T5178" s="9" t="n">
        <x:v>1</x:v>
      </x:c>
      <x:c r="U5178" s="9" t="n">
        <x:v>7</x:v>
      </x:c>
      <x:c r="V5178" s="9" t="str">
        <x:v>MVP/SHACL_GENERATION_PIPELINE/experiments/LUNA_CONTEXTUAL_SINGLESHOT/RUN_01/runs/RUN-IMO-052-20260831T151416415019Z/artifacts/attempt_01/extracted_shape.ttl</x:v>
      </x:c>
    </x:row>
    <x:row r="5179" ht="22" customHeight="1">
      <x:c r="A5179" s="10" t="str">
        <x:v>SINGLESHOT</x:v>
      </x:c>
      <x:c r="B5179" s="10" t="str">
        <x:v>IMO-052</x:v>
      </x:c>
      <x:c r="C5179" s="10" t="str">
        <x:v>IMO-052-F04</x:v>
      </x:c>
      <x:c r="D5179" s="10" t="str">
        <x:v>RUN_01</x:v>
      </x:c>
      <x:c r="E5179" s="10" t="str">
        <x:v>ORIGINAL_LEDGER</x:v>
      </x:c>
      <x:c r="F5179" s="10" t="str">
        <x:v>FAIL</x:v>
      </x:c>
      <x:c r="G5179" s="10" t="str">
        <x:v>FAIL</x:v>
      </x:c>
      <x:c r="H5179" s="10" t="str">
        <x:v>EXECUTED</x:v>
      </x:c>
      <x:c r="I5179" s="10" t="str">
        <x:v>PARSED</x:v>
      </x:c>
      <x:c r="J5179" s="10" t="str">
        <x:v>SINGLESHOT_CAPTURED_DIAGNOSTIC_PASS</x:v>
      </x:c>
      <x:c r="K5179" s="10" t="str">
        <x:v>62fab9416a0d4b8b66ac1a8dde695a30422df07f2c10e372b1b6169530889bc6</x:v>
      </x:c>
      <x:c r="L5179" s="10" t="str">
        <x:v>historical_three</x:v>
      </x:c>
      <x:c r="M5179" s="10" t="n">
        <x:v>1</x:v>
      </x:c>
      <x:c r="N5179" s="10" t="n">
        <x:v>0</x:v>
      </x:c>
      <x:c r="O5179" s="10" t="n">
        <x:v>0</x:v>
      </x:c>
      <x:c r="P5179" s="9" t="str">
        <x:f>'CaseReview'!U807</x:f>
        <x:v>FAIL</x:v>
      </x:c>
      <x:c r="Q5179" s="9" t="n">
        <x:f>IF(AND(T5179=1,G5179=P5179),1,0)</x:f>
        <x:v>1</x:v>
      </x:c>
      <x:c r="R5179" s="9" t="n">
        <x:f>IF(AND(T5179=1,G5179="PASS",P5179="FAIL"),1,0)</x:f>
        <x:v>0</x:v>
      </x:c>
      <x:c r="S5179" s="9" t="n">
        <x:f>IF(AND(T5179=1,G5179="FAIL",P5179="PASS"),1,0)</x:f>
        <x:v>0</x:v>
      </x:c>
      <x:c r="T5179" s="9" t="n">
        <x:v>1</x:v>
      </x:c>
      <x:c r="U5179" s="9" t="n">
        <x:v>7</x:v>
      </x:c>
      <x:c r="V5179" s="9" t="str">
        <x:v>MVP/SHACL_GENERATION_PIPELINE/experiments/LUNA_CONTEXTUAL_SINGLESHOT/RUN_01/runs/RUN-IMO-052-20260831T151416415019Z/artifacts/attempt_01/extracted_shape.ttl</x:v>
      </x:c>
    </x:row>
    <x:row r="5180" ht="22" customHeight="1">
      <x:c r="A5180" s="10" t="str">
        <x:v>SINGLESHOT</x:v>
      </x:c>
      <x:c r="B5180" s="10" t="str">
        <x:v>IMO-052</x:v>
      </x:c>
      <x:c r="C5180" s="10" t="str">
        <x:v>IMO-052-P01</x:v>
      </x:c>
      <x:c r="D5180" s="10" t="str">
        <x:v>RUN_01</x:v>
      </x:c>
      <x:c r="E5180" s="10" t="str">
        <x:v>ORIGINAL_LEDGER</x:v>
      </x:c>
      <x:c r="F5180" s="10" t="str">
        <x:v>PASS</x:v>
      </x:c>
      <x:c r="G5180" s="10" t="str">
        <x:v>PASS</x:v>
      </x:c>
      <x:c r="H5180" s="10" t="str">
        <x:v>EXECUTED</x:v>
      </x:c>
      <x:c r="I5180" s="10" t="str">
        <x:v>PARSED</x:v>
      </x:c>
      <x:c r="J5180" s="10" t="str">
        <x:v>SINGLESHOT_CAPTURED_DIAGNOSTIC_PASS</x:v>
      </x:c>
      <x:c r="K5180" s="10" t="str">
        <x:v>62fab9416a0d4b8b66ac1a8dde695a30422df07f2c10e372b1b6169530889bc6</x:v>
      </x:c>
      <x:c r="L5180" s="10" t="str">
        <x:v>historical_three</x:v>
      </x:c>
      <x:c r="M5180" s="10" t="n">
        <x:v>1</x:v>
      </x:c>
      <x:c r="N5180" s="10" t="n">
        <x:v>0</x:v>
      </x:c>
      <x:c r="O5180" s="10" t="n">
        <x:v>0</x:v>
      </x:c>
      <x:c r="P5180" s="9" t="str">
        <x:f>'CaseReview'!U808</x:f>
        <x:v>PASS</x:v>
      </x:c>
      <x:c r="Q5180" s="9" t="n">
        <x:f>IF(AND(T5180=1,G5180=P5180),1,0)</x:f>
        <x:v>1</x:v>
      </x:c>
      <x:c r="R5180" s="9" t="n">
        <x:f>IF(AND(T5180=1,G5180="PASS",P5180="FAIL"),1,0)</x:f>
        <x:v>0</x:v>
      </x:c>
      <x:c r="S5180" s="9" t="n">
        <x:f>IF(AND(T5180=1,G5180="FAIL",P5180="PASS"),1,0)</x:f>
        <x:v>0</x:v>
      </x:c>
      <x:c r="T5180" s="9" t="n">
        <x:v>1</x:v>
      </x:c>
      <x:c r="U5180" s="9" t="n">
        <x:v>7</x:v>
      </x:c>
      <x:c r="V5180" s="9" t="str">
        <x:v>MVP/SHACL_GENERATION_PIPELINE/experiments/LUNA_CONTEXTUAL_SINGLESHOT/RUN_01/runs/RUN-IMO-052-20260831T151416415019Z/artifacts/attempt_01/extracted_shape.ttl</x:v>
      </x:c>
    </x:row>
    <x:row r="5181" ht="22" customHeight="1">
      <x:c r="A5181" s="10" t="str">
        <x:v>SINGLESHOT</x:v>
      </x:c>
      <x:c r="B5181" s="10" t="str">
        <x:v>IMO-052</x:v>
      </x:c>
      <x:c r="C5181" s="10" t="str">
        <x:v>IMO-052-P02</x:v>
      </x:c>
      <x:c r="D5181" s="10" t="str">
        <x:v>RUN_01</x:v>
      </x:c>
      <x:c r="E5181" s="10" t="str">
        <x:v>ORIGINAL_LEDGER</x:v>
      </x:c>
      <x:c r="F5181" s="10" t="str">
        <x:v>PASS</x:v>
      </x:c>
      <x:c r="G5181" s="10" t="str">
        <x:v>PASS</x:v>
      </x:c>
      <x:c r="H5181" s="10" t="str">
        <x:v>EXECUTED</x:v>
      </x:c>
      <x:c r="I5181" s="10" t="str">
        <x:v>PARSED</x:v>
      </x:c>
      <x:c r="J5181" s="10" t="str">
        <x:v>SINGLESHOT_CAPTURED_DIAGNOSTIC_PASS</x:v>
      </x:c>
      <x:c r="K5181" s="10" t="str">
        <x:v>62fab9416a0d4b8b66ac1a8dde695a30422df07f2c10e372b1b6169530889bc6</x:v>
      </x:c>
      <x:c r="L5181" s="10" t="str">
        <x:v>historical_three</x:v>
      </x:c>
      <x:c r="M5181" s="10" t="n">
        <x:v>1</x:v>
      </x:c>
      <x:c r="N5181" s="10" t="n">
        <x:v>0</x:v>
      </x:c>
      <x:c r="O5181" s="10" t="n">
        <x:v>0</x:v>
      </x:c>
      <x:c r="P5181" s="9" t="str">
        <x:f>'CaseReview'!U809</x:f>
        <x:v>PASS</x:v>
      </x:c>
      <x:c r="Q5181" s="9" t="n">
        <x:f>IF(AND(T5181=1,G5181=P5181),1,0)</x:f>
        <x:v>1</x:v>
      </x:c>
      <x:c r="R5181" s="9" t="n">
        <x:f>IF(AND(T5181=1,G5181="PASS",P5181="FAIL"),1,0)</x:f>
        <x:v>0</x:v>
      </x:c>
      <x:c r="S5181" s="9" t="n">
        <x:f>IF(AND(T5181=1,G5181="FAIL",P5181="PASS"),1,0)</x:f>
        <x:v>0</x:v>
      </x:c>
      <x:c r="T5181" s="9" t="n">
        <x:v>1</x:v>
      </x:c>
      <x:c r="U5181" s="9" t="n">
        <x:v>7</x:v>
      </x:c>
      <x:c r="V5181" s="9" t="str">
        <x:v>MVP/SHACL_GENERATION_PIPELINE/experiments/LUNA_CONTEXTUAL_SINGLESHOT/RUN_01/runs/RUN-IMO-052-20260831T151416415019Z/artifacts/attempt_01/extracted_shape.ttl</x:v>
      </x:c>
    </x:row>
    <x:row r="5182" ht="22" customHeight="1">
      <x:c r="A5182" s="10" t="str">
        <x:v>SINGLESHOT</x:v>
      </x:c>
      <x:c r="B5182" s="10" t="str">
        <x:v>IMO-052</x:v>
      </x:c>
      <x:c r="C5182" s="10" t="str">
        <x:v>IMO-052-P03</x:v>
      </x:c>
      <x:c r="D5182" s="10" t="str">
        <x:v>RUN_01</x:v>
      </x:c>
      <x:c r="E5182" s="10" t="str">
        <x:v>ORIGINAL_LEDGER</x:v>
      </x:c>
      <x:c r="F5182" s="10" t="str">
        <x:v>PASS</x:v>
      </x:c>
      <x:c r="G5182" s="10" t="str">
        <x:v>PASS</x:v>
      </x:c>
      <x:c r="H5182" s="10" t="str">
        <x:v>EXECUTED</x:v>
      </x:c>
      <x:c r="I5182" s="10" t="str">
        <x:v>PARSED</x:v>
      </x:c>
      <x:c r="J5182" s="10" t="str">
        <x:v>SINGLESHOT_CAPTURED_DIAGNOSTIC_PASS</x:v>
      </x:c>
      <x:c r="K5182" s="10" t="str">
        <x:v>62fab9416a0d4b8b66ac1a8dde695a30422df07f2c10e372b1b6169530889bc6</x:v>
      </x:c>
      <x:c r="L5182" s="10" t="str">
        <x:v>historical_three</x:v>
      </x:c>
      <x:c r="M5182" s="10" t="n">
        <x:v>1</x:v>
      </x:c>
      <x:c r="N5182" s="10" t="n">
        <x:v>0</x:v>
      </x:c>
      <x:c r="O5182" s="10" t="n">
        <x:v>0</x:v>
      </x:c>
      <x:c r="P5182" s="9" t="str">
        <x:f>'CaseReview'!U810</x:f>
        <x:v>PASS</x:v>
      </x:c>
      <x:c r="Q5182" s="9" t="n">
        <x:f>IF(AND(T5182=1,G5182=P5182),1,0)</x:f>
        <x:v>1</x:v>
      </x:c>
      <x:c r="R5182" s="9" t="n">
        <x:f>IF(AND(T5182=1,G5182="PASS",P5182="FAIL"),1,0)</x:f>
        <x:v>0</x:v>
      </x:c>
      <x:c r="S5182" s="9" t="n">
        <x:f>IF(AND(T5182=1,G5182="FAIL",P5182="PASS"),1,0)</x:f>
        <x:v>0</x:v>
      </x:c>
      <x:c r="T5182" s="9" t="n">
        <x:v>1</x:v>
      </x:c>
      <x:c r="U5182" s="9" t="n">
        <x:v>7</x:v>
      </x:c>
      <x:c r="V5182" s="9" t="str">
        <x:v>MVP/SHACL_GENERATION_PIPELINE/experiments/LUNA_CONTEXTUAL_SINGLESHOT/RUN_01/runs/RUN-IMO-052-20260831T151416415019Z/artifacts/attempt_01/extracted_shape.ttl</x:v>
      </x:c>
    </x:row>
    <x:row r="5183" ht="22" customHeight="1">
      <x:c r="A5183" s="10" t="str">
        <x:v>SINGLESHOT</x:v>
      </x:c>
      <x:c r="B5183" s="10" t="str">
        <x:v>IMO-053</x:v>
      </x:c>
      <x:c r="C5183" s="10" t="str">
        <x:v>IMO-053-F01</x:v>
      </x:c>
      <x:c r="D5183" s="10" t="str">
        <x:v>RUN_01</x:v>
      </x:c>
      <x:c r="E5183" s="10" t="str">
        <x:v>ORIGINAL_LEDGER</x:v>
      </x:c>
      <x:c r="F5183" s="10" t="str">
        <x:v>FAIL</x:v>
      </x:c>
      <x:c r="G5183" s="10" t="str">
        <x:v>FAIL</x:v>
      </x:c>
      <x:c r="H5183" s="10" t="str">
        <x:v>EXECUTED</x:v>
      </x:c>
      <x:c r="I5183" s="10" t="str">
        <x:v>PARSED</x:v>
      </x:c>
      <x:c r="J5183" s="10" t="str">
        <x:v>SINGLESHOT_CAPTURED_DIAGNOSTIC_PASS</x:v>
      </x:c>
      <x:c r="K5183" s="10" t="str">
        <x:v>ef6dd696228b592acd951f92739de48a70edaaf46e6116beee0ef515fdf3d96c</x:v>
      </x:c>
      <x:c r="L5183" s="10" t="str">
        <x:v>historical_three</x:v>
      </x:c>
      <x:c r="M5183" s="10" t="n">
        <x:v>1</x:v>
      </x:c>
      <x:c r="N5183" s="10" t="n">
        <x:v>0</x:v>
      </x:c>
      <x:c r="O5183" s="10" t="n">
        <x:v>0</x:v>
      </x:c>
      <x:c r="P5183" s="9" t="str">
        <x:f>'CaseReview'!U811</x:f>
        <x:v>FAIL</x:v>
      </x:c>
      <x:c r="Q5183" s="9" t="n">
        <x:f>IF(AND(T5183=1,G5183=P5183),1,0)</x:f>
        <x:v>1</x:v>
      </x:c>
      <x:c r="R5183" s="9" t="n">
        <x:f>IF(AND(T5183=1,G5183="PASS",P5183="FAIL"),1,0)</x:f>
        <x:v>0</x:v>
      </x:c>
      <x:c r="S5183" s="9" t="n">
        <x:f>IF(AND(T5183=1,G5183="FAIL",P5183="PASS"),1,0)</x:f>
        <x:v>0</x:v>
      </x:c>
      <x:c r="T5183" s="9" t="n">
        <x:v>1</x:v>
      </x:c>
      <x:c r="U5183" s="9" t="n">
        <x:v>6</x:v>
      </x:c>
      <x:c r="V5183" s="9" t="str">
        <x:v>MVP/SHACL_GENERATION_PIPELINE/experiments/LUNA_CONTEXTUAL_SINGLESHOT/RUN_01/runs/RUN-IMO-053-20260831T151442505302Z/artifacts/attempt_01/extracted_shape.ttl</x:v>
      </x:c>
    </x:row>
    <x:row r="5184" ht="22" customHeight="1">
      <x:c r="A5184" s="10" t="str">
        <x:v>SINGLESHOT</x:v>
      </x:c>
      <x:c r="B5184" s="10" t="str">
        <x:v>IMO-053</x:v>
      </x:c>
      <x:c r="C5184" s="10" t="str">
        <x:v>IMO-053-F02</x:v>
      </x:c>
      <x:c r="D5184" s="10" t="str">
        <x:v>RUN_01</x:v>
      </x:c>
      <x:c r="E5184" s="10" t="str">
        <x:v>ORIGINAL_LEDGER</x:v>
      </x:c>
      <x:c r="F5184" s="10" t="str">
        <x:v>FAIL</x:v>
      </x:c>
      <x:c r="G5184" s="10" t="str">
        <x:v>FAIL</x:v>
      </x:c>
      <x:c r="H5184" s="10" t="str">
        <x:v>EXECUTED</x:v>
      </x:c>
      <x:c r="I5184" s="10" t="str">
        <x:v>PARSED</x:v>
      </x:c>
      <x:c r="J5184" s="10" t="str">
        <x:v>SINGLESHOT_CAPTURED_DIAGNOSTIC_PASS</x:v>
      </x:c>
      <x:c r="K5184" s="10" t="str">
        <x:v>ef6dd696228b592acd951f92739de48a70edaaf46e6116beee0ef515fdf3d96c</x:v>
      </x:c>
      <x:c r="L5184" s="10" t="str">
        <x:v>historical_three</x:v>
      </x:c>
      <x:c r="M5184" s="10" t="n">
        <x:v>1</x:v>
      </x:c>
      <x:c r="N5184" s="10" t="n">
        <x:v>0</x:v>
      </x:c>
      <x:c r="O5184" s="10" t="n">
        <x:v>0</x:v>
      </x:c>
      <x:c r="P5184" s="9" t="str">
        <x:f>'CaseReview'!U812</x:f>
        <x:v>FAIL</x:v>
      </x:c>
      <x:c r="Q5184" s="9" t="n">
        <x:f>IF(AND(T5184=1,G5184=P5184),1,0)</x:f>
        <x:v>1</x:v>
      </x:c>
      <x:c r="R5184" s="9" t="n">
        <x:f>IF(AND(T5184=1,G5184="PASS",P5184="FAIL"),1,0)</x:f>
        <x:v>0</x:v>
      </x:c>
      <x:c r="S5184" s="9" t="n">
        <x:f>IF(AND(T5184=1,G5184="FAIL",P5184="PASS"),1,0)</x:f>
        <x:v>0</x:v>
      </x:c>
      <x:c r="T5184" s="9" t="n">
        <x:v>1</x:v>
      </x:c>
      <x:c r="U5184" s="9" t="n">
        <x:v>6</x:v>
      </x:c>
      <x:c r="V5184" s="9" t="str">
        <x:v>MVP/SHACL_GENERATION_PIPELINE/experiments/LUNA_CONTEXTUAL_SINGLESHOT/RUN_01/runs/RUN-IMO-053-20260831T151442505302Z/artifacts/attempt_01/extracted_shape.ttl</x:v>
      </x:c>
    </x:row>
    <x:row r="5185" ht="22" customHeight="1">
      <x:c r="A5185" s="10" t="str">
        <x:v>SINGLESHOT</x:v>
      </x:c>
      <x:c r="B5185" s="10" t="str">
        <x:v>IMO-053</x:v>
      </x:c>
      <x:c r="C5185" s="10" t="str">
        <x:v>IMO-053-F03</x:v>
      </x:c>
      <x:c r="D5185" s="10" t="str">
        <x:v>RUN_01</x:v>
      </x:c>
      <x:c r="E5185" s="10" t="str">
        <x:v>ORIGINAL_LEDGER</x:v>
      </x:c>
      <x:c r="F5185" s="10" t="str">
        <x:v>FAIL</x:v>
      </x:c>
      <x:c r="G5185" s="10" t="str">
        <x:v>FAIL</x:v>
      </x:c>
      <x:c r="H5185" s="10" t="str">
        <x:v>EXECUTED</x:v>
      </x:c>
      <x:c r="I5185" s="10" t="str">
        <x:v>PARSED</x:v>
      </x:c>
      <x:c r="J5185" s="10" t="str">
        <x:v>SINGLESHOT_CAPTURED_DIAGNOSTIC_PASS</x:v>
      </x:c>
      <x:c r="K5185" s="10" t="str">
        <x:v>ef6dd696228b592acd951f92739de48a70edaaf46e6116beee0ef515fdf3d96c</x:v>
      </x:c>
      <x:c r="L5185" s="10" t="str">
        <x:v>historical_three</x:v>
      </x:c>
      <x:c r="M5185" s="10" t="n">
        <x:v>1</x:v>
      </x:c>
      <x:c r="N5185" s="10" t="n">
        <x:v>0</x:v>
      </x:c>
      <x:c r="O5185" s="10" t="n">
        <x:v>0</x:v>
      </x:c>
      <x:c r="P5185" s="9" t="str">
        <x:f>'CaseReview'!U813</x:f>
        <x:v>FAIL</x:v>
      </x:c>
      <x:c r="Q5185" s="9" t="n">
        <x:f>IF(AND(T5185=1,G5185=P5185),1,0)</x:f>
        <x:v>1</x:v>
      </x:c>
      <x:c r="R5185" s="9" t="n">
        <x:f>IF(AND(T5185=1,G5185="PASS",P5185="FAIL"),1,0)</x:f>
        <x:v>0</x:v>
      </x:c>
      <x:c r="S5185" s="9" t="n">
        <x:f>IF(AND(T5185=1,G5185="FAIL",P5185="PASS"),1,0)</x:f>
        <x:v>0</x:v>
      </x:c>
      <x:c r="T5185" s="9" t="n">
        <x:v>1</x:v>
      </x:c>
      <x:c r="U5185" s="9" t="n">
        <x:v>6</x:v>
      </x:c>
      <x:c r="V5185" s="9" t="str">
        <x:v>MVP/SHACL_GENERATION_PIPELINE/experiments/LUNA_CONTEXTUAL_SINGLESHOT/RUN_01/runs/RUN-IMO-053-20260831T151442505302Z/artifacts/attempt_01/extracted_shape.ttl</x:v>
      </x:c>
    </x:row>
    <x:row r="5186" ht="22" customHeight="1">
      <x:c r="A5186" s="10" t="str">
        <x:v>SINGLESHOT</x:v>
      </x:c>
      <x:c r="B5186" s="10" t="str">
        <x:v>IMO-053</x:v>
      </x:c>
      <x:c r="C5186" s="10" t="str">
        <x:v>IMO-053-P01</x:v>
      </x:c>
      <x:c r="D5186" s="10" t="str">
        <x:v>RUN_01</x:v>
      </x:c>
      <x:c r="E5186" s="10" t="str">
        <x:v>ORIGINAL_LEDGER</x:v>
      </x:c>
      <x:c r="F5186" s="10" t="str">
        <x:v>PASS</x:v>
      </x:c>
      <x:c r="G5186" s="10" t="str">
        <x:v>FAIL</x:v>
      </x:c>
      <x:c r="H5186" s="10" t="str">
        <x:v>EXECUTED</x:v>
      </x:c>
      <x:c r="I5186" s="10" t="str">
        <x:v>PARSED</x:v>
      </x:c>
      <x:c r="J5186" s="10" t="str">
        <x:v>SINGLESHOT_CAPTURED_DIAGNOSTIC_PASS</x:v>
      </x:c>
      <x:c r="K5186" s="10" t="str">
        <x:v>ef6dd696228b592acd951f92739de48a70edaaf46e6116beee0ef515fdf3d96c</x:v>
      </x:c>
      <x:c r="L5186" s="10" t="str">
        <x:v>historical_three</x:v>
      </x:c>
      <x:c r="M5186" s="10" t="n">
        <x:v>0</x:v>
      </x:c>
      <x:c r="N5186" s="10" t="n">
        <x:v>0</x:v>
      </x:c>
      <x:c r="O5186" s="10" t="n">
        <x:v>1</x:v>
      </x:c>
      <x:c r="P5186" s="9" t="str">
        <x:f>'CaseReview'!U814</x:f>
        <x:v>PASS</x:v>
      </x:c>
      <x:c r="Q5186" s="9" t="n">
        <x:f>IF(AND(T5186=1,G5186=P5186),1,0)</x:f>
        <x:v>0</x:v>
      </x:c>
      <x:c r="R5186" s="9" t="n">
        <x:f>IF(AND(T5186=1,G5186="PASS",P5186="FAIL"),1,0)</x:f>
        <x:v>0</x:v>
      </x:c>
      <x:c r="S5186" s="9" t="n">
        <x:f>IF(AND(T5186=1,G5186="FAIL",P5186="PASS"),1,0)</x:f>
        <x:v>1</x:v>
      </x:c>
      <x:c r="T5186" s="9" t="n">
        <x:v>1</x:v>
      </x:c>
      <x:c r="U5186" s="9" t="n">
        <x:v>6</x:v>
      </x:c>
      <x:c r="V5186" s="9" t="str">
        <x:v>MVP/SHACL_GENERATION_PIPELINE/experiments/LUNA_CONTEXTUAL_SINGLESHOT/RUN_01/runs/RUN-IMO-053-20260831T151442505302Z/artifacts/attempt_01/extracted_shape.ttl</x:v>
      </x:c>
    </x:row>
    <x:row r="5187" ht="22" customHeight="1">
      <x:c r="A5187" s="10" t="str">
        <x:v>SINGLESHOT</x:v>
      </x:c>
      <x:c r="B5187" s="10" t="str">
        <x:v>IMO-053</x:v>
      </x:c>
      <x:c r="C5187" s="10" t="str">
        <x:v>IMO-053-P02</x:v>
      </x:c>
      <x:c r="D5187" s="10" t="str">
        <x:v>RUN_01</x:v>
      </x:c>
      <x:c r="E5187" s="10" t="str">
        <x:v>ORIGINAL_LEDGER</x:v>
      </x:c>
      <x:c r="F5187" s="10" t="str">
        <x:v>PASS</x:v>
      </x:c>
      <x:c r="G5187" s="10" t="str">
        <x:v>FAIL</x:v>
      </x:c>
      <x:c r="H5187" s="10" t="str">
        <x:v>EXECUTED</x:v>
      </x:c>
      <x:c r="I5187" s="10" t="str">
        <x:v>PARSED</x:v>
      </x:c>
      <x:c r="J5187" s="10" t="str">
        <x:v>SINGLESHOT_CAPTURED_DIAGNOSTIC_PASS</x:v>
      </x:c>
      <x:c r="K5187" s="10" t="str">
        <x:v>ef6dd696228b592acd951f92739de48a70edaaf46e6116beee0ef515fdf3d96c</x:v>
      </x:c>
      <x:c r="L5187" s="10" t="str">
        <x:v>historical_three</x:v>
      </x:c>
      <x:c r="M5187" s="10" t="n">
        <x:v>0</x:v>
      </x:c>
      <x:c r="N5187" s="10" t="n">
        <x:v>0</x:v>
      </x:c>
      <x:c r="O5187" s="10" t="n">
        <x:v>1</x:v>
      </x:c>
      <x:c r="P5187" s="9" t="str">
        <x:f>'CaseReview'!U815</x:f>
        <x:v>PASS</x:v>
      </x:c>
      <x:c r="Q5187" s="9" t="n">
        <x:f>IF(AND(T5187=1,G5187=P5187),1,0)</x:f>
        <x:v>0</x:v>
      </x:c>
      <x:c r="R5187" s="9" t="n">
        <x:f>IF(AND(T5187=1,G5187="PASS",P5187="FAIL"),1,0)</x:f>
        <x:v>0</x:v>
      </x:c>
      <x:c r="S5187" s="9" t="n">
        <x:f>IF(AND(T5187=1,G5187="FAIL",P5187="PASS"),1,0)</x:f>
        <x:v>1</x:v>
      </x:c>
      <x:c r="T5187" s="9" t="n">
        <x:v>1</x:v>
      </x:c>
      <x:c r="U5187" s="9" t="n">
        <x:v>6</x:v>
      </x:c>
      <x:c r="V5187" s="9" t="str">
        <x:v>MVP/SHACL_GENERATION_PIPELINE/experiments/LUNA_CONTEXTUAL_SINGLESHOT/RUN_01/runs/RUN-IMO-053-20260831T151442505302Z/artifacts/attempt_01/extracted_shape.ttl</x:v>
      </x:c>
    </x:row>
    <x:row r="5188" ht="22" customHeight="1">
      <x:c r="A5188" s="10" t="str">
        <x:v>SINGLESHOT</x:v>
      </x:c>
      <x:c r="B5188" s="10" t="str">
        <x:v>IMO-053</x:v>
      </x:c>
      <x:c r="C5188" s="10" t="str">
        <x:v>IMO-053-P03</x:v>
      </x:c>
      <x:c r="D5188" s="10" t="str">
        <x:v>RUN_01</x:v>
      </x:c>
      <x:c r="E5188" s="10" t="str">
        <x:v>ORIGINAL_LEDGER</x:v>
      </x:c>
      <x:c r="F5188" s="10" t="str">
        <x:v>PASS</x:v>
      </x:c>
      <x:c r="G5188" s="10" t="str">
        <x:v>PASS</x:v>
      </x:c>
      <x:c r="H5188" s="10" t="str">
        <x:v>EXECUTED</x:v>
      </x:c>
      <x:c r="I5188" s="10" t="str">
        <x:v>PARSED</x:v>
      </x:c>
      <x:c r="J5188" s="10" t="str">
        <x:v>SINGLESHOT_CAPTURED_DIAGNOSTIC_PASS</x:v>
      </x:c>
      <x:c r="K5188" s="10" t="str">
        <x:v>ef6dd696228b592acd951f92739de48a70edaaf46e6116beee0ef515fdf3d96c</x:v>
      </x:c>
      <x:c r="L5188" s="10" t="str">
        <x:v>historical_three</x:v>
      </x:c>
      <x:c r="M5188" s="10" t="n">
        <x:v>1</x:v>
      </x:c>
      <x:c r="N5188" s="10" t="n">
        <x:v>0</x:v>
      </x:c>
      <x:c r="O5188" s="10" t="n">
        <x:v>0</x:v>
      </x:c>
      <x:c r="P5188" s="9" t="str">
        <x:f>'CaseReview'!U816</x:f>
        <x:v>PASS</x:v>
      </x:c>
      <x:c r="Q5188" s="9" t="n">
        <x:f>IF(AND(T5188=1,G5188=P5188),1,0)</x:f>
        <x:v>1</x:v>
      </x:c>
      <x:c r="R5188" s="9" t="n">
        <x:f>IF(AND(T5188=1,G5188="PASS",P5188="FAIL"),1,0)</x:f>
        <x:v>0</x:v>
      </x:c>
      <x:c r="S5188" s="9" t="n">
        <x:f>IF(AND(T5188=1,G5188="FAIL",P5188="PASS"),1,0)</x:f>
        <x:v>0</x:v>
      </x:c>
      <x:c r="T5188" s="9" t="n">
        <x:v>1</x:v>
      </x:c>
      <x:c r="U5188" s="9" t="n">
        <x:v>6</x:v>
      </x:c>
      <x:c r="V5188" s="9" t="str">
        <x:v>MVP/SHACL_GENERATION_PIPELINE/experiments/LUNA_CONTEXTUAL_SINGLESHOT/RUN_01/runs/RUN-IMO-053-20260831T151442505302Z/artifacts/attempt_01/extracted_shape.ttl</x:v>
      </x:c>
    </x:row>
    <x:row r="5189" ht="22" customHeight="1">
      <x:c r="A5189" s="10" t="str">
        <x:v>SINGLESHOT</x:v>
      </x:c>
      <x:c r="B5189" s="10" t="str">
        <x:v>IMO-055</x:v>
      </x:c>
      <x:c r="C5189" s="10" t="str">
        <x:v>IMO-055-F01</x:v>
      </x:c>
      <x:c r="D5189" s="10" t="str">
        <x:v>RUN_01</x:v>
      </x:c>
      <x:c r="E5189" s="10" t="str">
        <x:v>ORIGINAL_LEDGER</x:v>
      </x:c>
      <x:c r="F5189" s="10" t="str">
        <x:v>FAIL</x:v>
      </x:c>
      <x:c r="G5189" s="10" t="str">
        <x:v>FAIL</x:v>
      </x:c>
      <x:c r="H5189" s="10" t="str">
        <x:v>EXECUTED</x:v>
      </x:c>
      <x:c r="I5189" s="10" t="str">
        <x:v>PARSED</x:v>
      </x:c>
      <x:c r="J5189" s="10" t="str">
        <x:v>SINGLESHOT_CAPTURED_DIAGNOSTIC_PASS</x:v>
      </x:c>
      <x:c r="K5189" s="10" t="str">
        <x:v>9486d749ceae5161f8617d1de74b55b337c937b304bd06fce91e0651430589f4</x:v>
      </x:c>
      <x:c r="L5189" s="10" t="str">
        <x:v>historical_three</x:v>
      </x:c>
      <x:c r="M5189" s="10" t="n">
        <x:v>1</x:v>
      </x:c>
      <x:c r="N5189" s="10" t="n">
        <x:v>0</x:v>
      </x:c>
      <x:c r="O5189" s="10" t="n">
        <x:v>0</x:v>
      </x:c>
      <x:c r="P5189" s="9" t="str">
        <x:f>'CaseReview'!U817</x:f>
        <x:v>FAIL</x:v>
      </x:c>
      <x:c r="Q5189" s="9" t="n">
        <x:f>IF(AND(T5189=1,G5189=P5189),1,0)</x:f>
        <x:v>1</x:v>
      </x:c>
      <x:c r="R5189" s="9" t="n">
        <x:f>IF(AND(T5189=1,G5189="PASS",P5189="FAIL"),1,0)</x:f>
        <x:v>0</x:v>
      </x:c>
      <x:c r="S5189" s="9" t="n">
        <x:f>IF(AND(T5189=1,G5189="FAIL",P5189="PASS"),1,0)</x:f>
        <x:v>0</x:v>
      </x:c>
      <x:c r="T5189" s="9" t="n">
        <x:v>1</x:v>
      </x:c>
      <x:c r="U5189" s="9" t="n">
        <x:v>9</x:v>
      </x:c>
      <x:c r="V5189" s="9" t="str">
        <x:v>MVP/SHACL_GENERATION_PIPELINE/experiments/LUNA_CONTEXTUAL_SINGLESHOT/RUN_01/runs/RUN-IMO-055-20260831T151458176733Z/artifacts/attempt_01/extracted_shape.ttl</x:v>
      </x:c>
    </x:row>
    <x:row r="5190" ht="22" customHeight="1">
      <x:c r="A5190" s="10" t="str">
        <x:v>SINGLESHOT</x:v>
      </x:c>
      <x:c r="B5190" s="10" t="str">
        <x:v>IMO-055</x:v>
      </x:c>
      <x:c r="C5190" s="10" t="str">
        <x:v>IMO-055-F02</x:v>
      </x:c>
      <x:c r="D5190" s="10" t="str">
        <x:v>RUN_01</x:v>
      </x:c>
      <x:c r="E5190" s="10" t="str">
        <x:v>ORIGINAL_LEDGER</x:v>
      </x:c>
      <x:c r="F5190" s="10" t="str">
        <x:v>FAIL</x:v>
      </x:c>
      <x:c r="G5190" s="10" t="str">
        <x:v>FAIL</x:v>
      </x:c>
      <x:c r="H5190" s="10" t="str">
        <x:v>EXECUTED</x:v>
      </x:c>
      <x:c r="I5190" s="10" t="str">
        <x:v>PARSED</x:v>
      </x:c>
      <x:c r="J5190" s="10" t="str">
        <x:v>SINGLESHOT_CAPTURED_DIAGNOSTIC_PASS</x:v>
      </x:c>
      <x:c r="K5190" s="10" t="str">
        <x:v>9486d749ceae5161f8617d1de74b55b337c937b304bd06fce91e0651430589f4</x:v>
      </x:c>
      <x:c r="L5190" s="10" t="str">
        <x:v>historical_three</x:v>
      </x:c>
      <x:c r="M5190" s="10" t="n">
        <x:v>1</x:v>
      </x:c>
      <x:c r="N5190" s="10" t="n">
        <x:v>0</x:v>
      </x:c>
      <x:c r="O5190" s="10" t="n">
        <x:v>0</x:v>
      </x:c>
      <x:c r="P5190" s="9" t="str">
        <x:f>'CaseReview'!U818</x:f>
        <x:v>FAIL</x:v>
      </x:c>
      <x:c r="Q5190" s="9" t="n">
        <x:f>IF(AND(T5190=1,G5190=P5190),1,0)</x:f>
        <x:v>1</x:v>
      </x:c>
      <x:c r="R5190" s="9" t="n">
        <x:f>IF(AND(T5190=1,G5190="PASS",P5190="FAIL"),1,0)</x:f>
        <x:v>0</x:v>
      </x:c>
      <x:c r="S5190" s="9" t="n">
        <x:f>IF(AND(T5190=1,G5190="FAIL",P5190="PASS"),1,0)</x:f>
        <x:v>0</x:v>
      </x:c>
      <x:c r="T5190" s="9" t="n">
        <x:v>1</x:v>
      </x:c>
      <x:c r="U5190" s="9" t="n">
        <x:v>9</x:v>
      </x:c>
      <x:c r="V5190" s="9" t="str">
        <x:v>MVP/SHACL_GENERATION_PIPELINE/experiments/LUNA_CONTEXTUAL_SINGLESHOT/RUN_01/runs/RUN-IMO-055-20260831T151458176733Z/artifacts/attempt_01/extracted_shape.ttl</x:v>
      </x:c>
    </x:row>
    <x:row r="5191" ht="22" customHeight="1">
      <x:c r="A5191" s="10" t="str">
        <x:v>SINGLESHOT</x:v>
      </x:c>
      <x:c r="B5191" s="10" t="str">
        <x:v>IMO-055</x:v>
      </x:c>
      <x:c r="C5191" s="10" t="str">
        <x:v>IMO-055-F03</x:v>
      </x:c>
      <x:c r="D5191" s="10" t="str">
        <x:v>RUN_01</x:v>
      </x:c>
      <x:c r="E5191" s="10" t="str">
        <x:v>ORIGINAL_LEDGER</x:v>
      </x:c>
      <x:c r="F5191" s="10" t="str">
        <x:v>FAIL</x:v>
      </x:c>
      <x:c r="G5191" s="10" t="str">
        <x:v>FAIL</x:v>
      </x:c>
      <x:c r="H5191" s="10" t="str">
        <x:v>EXECUTED</x:v>
      </x:c>
      <x:c r="I5191" s="10" t="str">
        <x:v>PARSED</x:v>
      </x:c>
      <x:c r="J5191" s="10" t="str">
        <x:v>SINGLESHOT_CAPTURED_DIAGNOSTIC_PASS</x:v>
      </x:c>
      <x:c r="K5191" s="10" t="str">
        <x:v>9486d749ceae5161f8617d1de74b55b337c937b304bd06fce91e0651430589f4</x:v>
      </x:c>
      <x:c r="L5191" s="10" t="str">
        <x:v>historical_three</x:v>
      </x:c>
      <x:c r="M5191" s="10" t="n">
        <x:v>1</x:v>
      </x:c>
      <x:c r="N5191" s="10" t="n">
        <x:v>0</x:v>
      </x:c>
      <x:c r="O5191" s="10" t="n">
        <x:v>0</x:v>
      </x:c>
      <x:c r="P5191" s="9" t="str">
        <x:f>'CaseReview'!U819</x:f>
        <x:v>FAIL</x:v>
      </x:c>
      <x:c r="Q5191" s="9" t="n">
        <x:f>IF(AND(T5191=1,G5191=P5191),1,0)</x:f>
        <x:v>1</x:v>
      </x:c>
      <x:c r="R5191" s="9" t="n">
        <x:f>IF(AND(T5191=1,G5191="PASS",P5191="FAIL"),1,0)</x:f>
        <x:v>0</x:v>
      </x:c>
      <x:c r="S5191" s="9" t="n">
        <x:f>IF(AND(T5191=1,G5191="FAIL",P5191="PASS"),1,0)</x:f>
        <x:v>0</x:v>
      </x:c>
      <x:c r="T5191" s="9" t="n">
        <x:v>1</x:v>
      </x:c>
      <x:c r="U5191" s="9" t="n">
        <x:v>9</x:v>
      </x:c>
      <x:c r="V5191" s="9" t="str">
        <x:v>MVP/SHACL_GENERATION_PIPELINE/experiments/LUNA_CONTEXTUAL_SINGLESHOT/RUN_01/runs/RUN-IMO-055-20260831T151458176733Z/artifacts/attempt_01/extracted_shape.ttl</x:v>
      </x:c>
    </x:row>
    <x:row r="5192" ht="22" customHeight="1">
      <x:c r="A5192" s="10" t="str">
        <x:v>SINGLESHOT</x:v>
      </x:c>
      <x:c r="B5192" s="10" t="str">
        <x:v>IMO-055</x:v>
      </x:c>
      <x:c r="C5192" s="10" t="str">
        <x:v>IMO-055-F04</x:v>
      </x:c>
      <x:c r="D5192" s="10" t="str">
        <x:v>RUN_01</x:v>
      </x:c>
      <x:c r="E5192" s="10" t="str">
        <x:v>ORIGINAL_LEDGER</x:v>
      </x:c>
      <x:c r="F5192" s="10" t="str">
        <x:v>FAIL</x:v>
      </x:c>
      <x:c r="G5192" s="10" t="str">
        <x:v>FAIL</x:v>
      </x:c>
      <x:c r="H5192" s="10" t="str">
        <x:v>EXECUTED</x:v>
      </x:c>
      <x:c r="I5192" s="10" t="str">
        <x:v>PARSED</x:v>
      </x:c>
      <x:c r="J5192" s="10" t="str">
        <x:v>SINGLESHOT_CAPTURED_DIAGNOSTIC_PASS</x:v>
      </x:c>
      <x:c r="K5192" s="10" t="str">
        <x:v>9486d749ceae5161f8617d1de74b55b337c937b304bd06fce91e0651430589f4</x:v>
      </x:c>
      <x:c r="L5192" s="10" t="str">
        <x:v>historical_three</x:v>
      </x:c>
      <x:c r="M5192" s="10" t="n">
        <x:v>1</x:v>
      </x:c>
      <x:c r="N5192" s="10" t="n">
        <x:v>0</x:v>
      </x:c>
      <x:c r="O5192" s="10" t="n">
        <x:v>0</x:v>
      </x:c>
      <x:c r="P5192" s="9" t="str">
        <x:f>'CaseReview'!U820</x:f>
        <x:v>FAIL</x:v>
      </x:c>
      <x:c r="Q5192" s="9" t="n">
        <x:f>IF(AND(T5192=1,G5192=P5192),1,0)</x:f>
        <x:v>1</x:v>
      </x:c>
      <x:c r="R5192" s="9" t="n">
        <x:f>IF(AND(T5192=1,G5192="PASS",P5192="FAIL"),1,0)</x:f>
        <x:v>0</x:v>
      </x:c>
      <x:c r="S5192" s="9" t="n">
        <x:f>IF(AND(T5192=1,G5192="FAIL",P5192="PASS"),1,0)</x:f>
        <x:v>0</x:v>
      </x:c>
      <x:c r="T5192" s="9" t="n">
        <x:v>1</x:v>
      </x:c>
      <x:c r="U5192" s="9" t="n">
        <x:v>9</x:v>
      </x:c>
      <x:c r="V5192" s="9" t="str">
        <x:v>MVP/SHACL_GENERATION_PIPELINE/experiments/LUNA_CONTEXTUAL_SINGLESHOT/RUN_01/runs/RUN-IMO-055-20260831T151458176733Z/artifacts/attempt_01/extracted_shape.ttl</x:v>
      </x:c>
    </x:row>
    <x:row r="5193" ht="22" customHeight="1">
      <x:c r="A5193" s="10" t="str">
        <x:v>SINGLESHOT</x:v>
      </x:c>
      <x:c r="B5193" s="10" t="str">
        <x:v>IMO-055</x:v>
      </x:c>
      <x:c r="C5193" s="10" t="str">
        <x:v>IMO-055-P01</x:v>
      </x:c>
      <x:c r="D5193" s="10" t="str">
        <x:v>RUN_01</x:v>
      </x:c>
      <x:c r="E5193" s="10" t="str">
        <x:v>ORIGINAL_LEDGER</x:v>
      </x:c>
      <x:c r="F5193" s="10" t="str">
        <x:v>PASS</x:v>
      </x:c>
      <x:c r="G5193" s="10" t="str">
        <x:v>FAIL</x:v>
      </x:c>
      <x:c r="H5193" s="10" t="str">
        <x:v>EXECUTED</x:v>
      </x:c>
      <x:c r="I5193" s="10" t="str">
        <x:v>PARSED</x:v>
      </x:c>
      <x:c r="J5193" s="10" t="str">
        <x:v>SINGLESHOT_CAPTURED_DIAGNOSTIC_PASS</x:v>
      </x:c>
      <x:c r="K5193" s="10" t="str">
        <x:v>9486d749ceae5161f8617d1de74b55b337c937b304bd06fce91e0651430589f4</x:v>
      </x:c>
      <x:c r="L5193" s="10" t="str">
        <x:v>historical_three</x:v>
      </x:c>
      <x:c r="M5193" s="10" t="n">
        <x:v>0</x:v>
      </x:c>
      <x:c r="N5193" s="10" t="n">
        <x:v>0</x:v>
      </x:c>
      <x:c r="O5193" s="10" t="n">
        <x:v>1</x:v>
      </x:c>
      <x:c r="P5193" s="9" t="str">
        <x:f>'CaseReview'!U821</x:f>
        <x:v>PASS</x:v>
      </x:c>
      <x:c r="Q5193" s="9" t="n">
        <x:f>IF(AND(T5193=1,G5193=P5193),1,0)</x:f>
        <x:v>0</x:v>
      </x:c>
      <x:c r="R5193" s="9" t="n">
        <x:f>IF(AND(T5193=1,G5193="PASS",P5193="FAIL"),1,0)</x:f>
        <x:v>0</x:v>
      </x:c>
      <x:c r="S5193" s="9" t="n">
        <x:f>IF(AND(T5193=1,G5193="FAIL",P5193="PASS"),1,0)</x:f>
        <x:v>1</x:v>
      </x:c>
      <x:c r="T5193" s="9" t="n">
        <x:v>1</x:v>
      </x:c>
      <x:c r="U5193" s="9" t="n">
        <x:v>9</x:v>
      </x:c>
      <x:c r="V5193" s="9" t="str">
        <x:v>MVP/SHACL_GENERATION_PIPELINE/experiments/LUNA_CONTEXTUAL_SINGLESHOT/RUN_01/runs/RUN-IMO-055-20260831T151458176733Z/artifacts/attempt_01/extracted_shape.ttl</x:v>
      </x:c>
    </x:row>
    <x:row r="5194" ht="22" customHeight="1">
      <x:c r="A5194" s="10" t="str">
        <x:v>SINGLESHOT</x:v>
      </x:c>
      <x:c r="B5194" s="10" t="str">
        <x:v>IMO-055</x:v>
      </x:c>
      <x:c r="C5194" s="10" t="str">
        <x:v>IMO-055-P02</x:v>
      </x:c>
      <x:c r="D5194" s="10" t="str">
        <x:v>RUN_01</x:v>
      </x:c>
      <x:c r="E5194" s="10" t="str">
        <x:v>ORIGINAL_LEDGER</x:v>
      </x:c>
      <x:c r="F5194" s="10" t="str">
        <x:v>PASS</x:v>
      </x:c>
      <x:c r="G5194" s="10" t="str">
        <x:v>FAIL</x:v>
      </x:c>
      <x:c r="H5194" s="10" t="str">
        <x:v>EXECUTED</x:v>
      </x:c>
      <x:c r="I5194" s="10" t="str">
        <x:v>PARSED</x:v>
      </x:c>
      <x:c r="J5194" s="10" t="str">
        <x:v>SINGLESHOT_CAPTURED_DIAGNOSTIC_PASS</x:v>
      </x:c>
      <x:c r="K5194" s="10" t="str">
        <x:v>9486d749ceae5161f8617d1de74b55b337c937b304bd06fce91e0651430589f4</x:v>
      </x:c>
      <x:c r="L5194" s="10" t="str">
        <x:v>historical_three</x:v>
      </x:c>
      <x:c r="M5194" s="10" t="n">
        <x:v>0</x:v>
      </x:c>
      <x:c r="N5194" s="10" t="n">
        <x:v>0</x:v>
      </x:c>
      <x:c r="O5194" s="10" t="n">
        <x:v>1</x:v>
      </x:c>
      <x:c r="P5194" s="9" t="str">
        <x:f>'CaseReview'!U822</x:f>
        <x:v>PASS</x:v>
      </x:c>
      <x:c r="Q5194" s="9" t="n">
        <x:f>IF(AND(T5194=1,G5194=P5194),1,0)</x:f>
        <x:v>0</x:v>
      </x:c>
      <x:c r="R5194" s="9" t="n">
        <x:f>IF(AND(T5194=1,G5194="PASS",P5194="FAIL"),1,0)</x:f>
        <x:v>0</x:v>
      </x:c>
      <x:c r="S5194" s="9" t="n">
        <x:f>IF(AND(T5194=1,G5194="FAIL",P5194="PASS"),1,0)</x:f>
        <x:v>1</x:v>
      </x:c>
      <x:c r="T5194" s="9" t="n">
        <x:v>1</x:v>
      </x:c>
      <x:c r="U5194" s="9" t="n">
        <x:v>9</x:v>
      </x:c>
      <x:c r="V5194" s="9" t="str">
        <x:v>MVP/SHACL_GENERATION_PIPELINE/experiments/LUNA_CONTEXTUAL_SINGLESHOT/RUN_01/runs/RUN-IMO-055-20260831T151458176733Z/artifacts/attempt_01/extracted_shape.ttl</x:v>
      </x:c>
    </x:row>
    <x:row r="5195" ht="22" customHeight="1">
      <x:c r="A5195" s="10" t="str">
        <x:v>SINGLESHOT</x:v>
      </x:c>
      <x:c r="B5195" s="10" t="str">
        <x:v>IMO-055</x:v>
      </x:c>
      <x:c r="C5195" s="10" t="str">
        <x:v>IMO-055-P03</x:v>
      </x:c>
      <x:c r="D5195" s="10" t="str">
        <x:v>RUN_01</x:v>
      </x:c>
      <x:c r="E5195" s="10" t="str">
        <x:v>ORIGINAL_LEDGER</x:v>
      </x:c>
      <x:c r="F5195" s="10" t="str">
        <x:v>PASS</x:v>
      </x:c>
      <x:c r="G5195" s="10" t="str">
        <x:v>FAIL</x:v>
      </x:c>
      <x:c r="H5195" s="10" t="str">
        <x:v>EXECUTED</x:v>
      </x:c>
      <x:c r="I5195" s="10" t="str">
        <x:v>PARSED</x:v>
      </x:c>
      <x:c r="J5195" s="10" t="str">
        <x:v>SINGLESHOT_CAPTURED_DIAGNOSTIC_PASS</x:v>
      </x:c>
      <x:c r="K5195" s="10" t="str">
        <x:v>9486d749ceae5161f8617d1de74b55b337c937b304bd06fce91e0651430589f4</x:v>
      </x:c>
      <x:c r="L5195" s="10" t="str">
        <x:v>historical_three</x:v>
      </x:c>
      <x:c r="M5195" s="10" t="n">
        <x:v>0</x:v>
      </x:c>
      <x:c r="N5195" s="10" t="n">
        <x:v>0</x:v>
      </x:c>
      <x:c r="O5195" s="10" t="n">
        <x:v>1</x:v>
      </x:c>
      <x:c r="P5195" s="9" t="str">
        <x:f>'CaseReview'!U823</x:f>
        <x:v>PASS</x:v>
      </x:c>
      <x:c r="Q5195" s="9" t="n">
        <x:f>IF(AND(T5195=1,G5195=P5195),1,0)</x:f>
        <x:v>0</x:v>
      </x:c>
      <x:c r="R5195" s="9" t="n">
        <x:f>IF(AND(T5195=1,G5195="PASS",P5195="FAIL"),1,0)</x:f>
        <x:v>0</x:v>
      </x:c>
      <x:c r="S5195" s="9" t="n">
        <x:f>IF(AND(T5195=1,G5195="FAIL",P5195="PASS"),1,0)</x:f>
        <x:v>1</x:v>
      </x:c>
      <x:c r="T5195" s="9" t="n">
        <x:v>1</x:v>
      </x:c>
      <x:c r="U5195" s="9" t="n">
        <x:v>9</x:v>
      </x:c>
      <x:c r="V5195" s="9" t="str">
        <x:v>MVP/SHACL_GENERATION_PIPELINE/experiments/LUNA_CONTEXTUAL_SINGLESHOT/RUN_01/runs/RUN-IMO-055-20260831T151458176733Z/artifacts/attempt_01/extracted_shape.ttl</x:v>
      </x:c>
    </x:row>
    <x:row r="5196" ht="22" customHeight="1">
      <x:c r="A5196" s="10" t="str">
        <x:v>SINGLESHOT</x:v>
      </x:c>
      <x:c r="B5196" s="10" t="str">
        <x:v>IMO-055</x:v>
      </x:c>
      <x:c r="C5196" s="10" t="str">
        <x:v>IMO-055-P04</x:v>
      </x:c>
      <x:c r="D5196" s="10" t="str">
        <x:v>RUN_01</x:v>
      </x:c>
      <x:c r="E5196" s="10" t="str">
        <x:v>ORIGINAL_LEDGER</x:v>
      </x:c>
      <x:c r="F5196" s="10" t="str">
        <x:v>PASS</x:v>
      </x:c>
      <x:c r="G5196" s="10" t="str">
        <x:v>PASS</x:v>
      </x:c>
      <x:c r="H5196" s="10" t="str">
        <x:v>EXECUTED</x:v>
      </x:c>
      <x:c r="I5196" s="10" t="str">
        <x:v>PARSED</x:v>
      </x:c>
      <x:c r="J5196" s="10" t="str">
        <x:v>SINGLESHOT_CAPTURED_DIAGNOSTIC_PASS</x:v>
      </x:c>
      <x:c r="K5196" s="10" t="str">
        <x:v>9486d749ceae5161f8617d1de74b55b337c937b304bd06fce91e0651430589f4</x:v>
      </x:c>
      <x:c r="L5196" s="10" t="str">
        <x:v>historical_three</x:v>
      </x:c>
      <x:c r="M5196" s="10" t="n">
        <x:v>1</x:v>
      </x:c>
      <x:c r="N5196" s="10" t="n">
        <x:v>0</x:v>
      </x:c>
      <x:c r="O5196" s="10" t="n">
        <x:v>0</x:v>
      </x:c>
      <x:c r="P5196" s="9" t="str">
        <x:f>'CaseReview'!U824</x:f>
        <x:v>PASS</x:v>
      </x:c>
      <x:c r="Q5196" s="9" t="n">
        <x:f>IF(AND(T5196=1,G5196=P5196),1,0)</x:f>
        <x:v>1</x:v>
      </x:c>
      <x:c r="R5196" s="9" t="n">
        <x:f>IF(AND(T5196=1,G5196="PASS",P5196="FAIL"),1,0)</x:f>
        <x:v>0</x:v>
      </x:c>
      <x:c r="S5196" s="9" t="n">
        <x:f>IF(AND(T5196=1,G5196="FAIL",P5196="PASS"),1,0)</x:f>
        <x:v>0</x:v>
      </x:c>
      <x:c r="T5196" s="9" t="n">
        <x:v>1</x:v>
      </x:c>
      <x:c r="U5196" s="9" t="n">
        <x:v>9</x:v>
      </x:c>
      <x:c r="V5196" s="9" t="str">
        <x:v>MVP/SHACL_GENERATION_PIPELINE/experiments/LUNA_CONTEXTUAL_SINGLESHOT/RUN_01/runs/RUN-IMO-055-20260831T151458176733Z/artifacts/attempt_01/extracted_shape.ttl</x:v>
      </x:c>
    </x:row>
    <x:row r="5197" ht="22" customHeight="1">
      <x:c r="A5197" s="10" t="str">
        <x:v>SINGLESHOT</x:v>
      </x:c>
      <x:c r="B5197" s="10" t="str">
        <x:v>IMO-055</x:v>
      </x:c>
      <x:c r="C5197" s="10" t="str">
        <x:v>IMO-055-P05</x:v>
      </x:c>
      <x:c r="D5197" s="10" t="str">
        <x:v>RUN_01</x:v>
      </x:c>
      <x:c r="E5197" s="10" t="str">
        <x:v>ORIGINAL_LEDGER</x:v>
      </x:c>
      <x:c r="F5197" s="10" t="str">
        <x:v>PASS</x:v>
      </x:c>
      <x:c r="G5197" s="10" t="str">
        <x:v>FAIL</x:v>
      </x:c>
      <x:c r="H5197" s="10" t="str">
        <x:v>EXECUTED</x:v>
      </x:c>
      <x:c r="I5197" s="10" t="str">
        <x:v>PARSED</x:v>
      </x:c>
      <x:c r="J5197" s="10" t="str">
        <x:v>SINGLESHOT_CAPTURED_DIAGNOSTIC_PASS</x:v>
      </x:c>
      <x:c r="K5197" s="10" t="str">
        <x:v>9486d749ceae5161f8617d1de74b55b337c937b304bd06fce91e0651430589f4</x:v>
      </x:c>
      <x:c r="L5197" s="10" t="str">
        <x:v>historical_three</x:v>
      </x:c>
      <x:c r="M5197" s="10" t="n">
        <x:v>0</x:v>
      </x:c>
      <x:c r="N5197" s="10" t="n">
        <x:v>0</x:v>
      </x:c>
      <x:c r="O5197" s="10" t="n">
        <x:v>1</x:v>
      </x:c>
      <x:c r="P5197" s="9" t="str">
        <x:f>'CaseReview'!U825</x:f>
        <x:v>PASS</x:v>
      </x:c>
      <x:c r="Q5197" s="9" t="n">
        <x:f>IF(AND(T5197=1,G5197=P5197),1,0)</x:f>
        <x:v>0</x:v>
      </x:c>
      <x:c r="R5197" s="9" t="n">
        <x:f>IF(AND(T5197=1,G5197="PASS",P5197="FAIL"),1,0)</x:f>
        <x:v>0</x:v>
      </x:c>
      <x:c r="S5197" s="9" t="n">
        <x:f>IF(AND(T5197=1,G5197="FAIL",P5197="PASS"),1,0)</x:f>
        <x:v>1</x:v>
      </x:c>
      <x:c r="T5197" s="9" t="n">
        <x:v>1</x:v>
      </x:c>
      <x:c r="U5197" s="9" t="n">
        <x:v>9</x:v>
      </x:c>
      <x:c r="V5197" s="9" t="str">
        <x:v>MVP/SHACL_GENERATION_PIPELINE/experiments/LUNA_CONTEXTUAL_SINGLESHOT/RUN_01/runs/RUN-IMO-055-20260831T151458176733Z/artifacts/attempt_01/extracted_shape.ttl</x:v>
      </x:c>
    </x:row>
    <x:row r="5198" ht="22" customHeight="1">
      <x:c r="A5198" s="10" t="str">
        <x:v>SINGLESHOT</x:v>
      </x:c>
      <x:c r="B5198" s="10" t="str">
        <x:v>IMO-057</x:v>
      </x:c>
      <x:c r="C5198" s="10" t="str">
        <x:v>IMO-057-F01</x:v>
      </x:c>
      <x:c r="D5198" s="10" t="str">
        <x:v>RUN_01</x:v>
      </x:c>
      <x:c r="E5198" s="10" t="str">
        <x:v>ORIGINAL_LEDGER</x:v>
      </x:c>
      <x:c r="F5198" s="10" t="str">
        <x:v>FAIL</x:v>
      </x:c>
      <x:c r="G5198" s="10" t="str">
        <x:v>FAIL</x:v>
      </x:c>
      <x:c r="H5198" s="10" t="str">
        <x:v>EXECUTED</x:v>
      </x:c>
      <x:c r="I5198" s="10" t="str">
        <x:v>PARSED</x:v>
      </x:c>
      <x:c r="J5198" s="10" t="str">
        <x:v>SINGLESHOT_CAPTURED_DIAGNOSTIC_PASS</x:v>
      </x:c>
      <x:c r="K5198" s="10" t="str">
        <x:v>c2cecfd94b1692850e61f991b3a91057ff38142fc4874e9cc7e09b90f756db62</x:v>
      </x:c>
      <x:c r="L5198" s="10" t="str">
        <x:v>historical_three</x:v>
      </x:c>
      <x:c r="M5198" s="10" t="n">
        <x:v>1</x:v>
      </x:c>
      <x:c r="N5198" s="10" t="n">
        <x:v>0</x:v>
      </x:c>
      <x:c r="O5198" s="10" t="n">
        <x:v>0</x:v>
      </x:c>
      <x:c r="P5198" s="9" t="str">
        <x:f>'CaseReview'!U826</x:f>
        <x:v>FAIL</x:v>
      </x:c>
      <x:c r="Q5198" s="9" t="n">
        <x:f>IF(AND(T5198=1,G5198=P5198),1,0)</x:f>
        <x:v>1</x:v>
      </x:c>
      <x:c r="R5198" s="9" t="n">
        <x:f>IF(AND(T5198=1,G5198="PASS",P5198="FAIL"),1,0)</x:f>
        <x:v>0</x:v>
      </x:c>
      <x:c r="S5198" s="9" t="n">
        <x:f>IF(AND(T5198=1,G5198="FAIL",P5198="PASS"),1,0)</x:f>
        <x:v>0</x:v>
      </x:c>
      <x:c r="T5198" s="9" t="n">
        <x:v>1</x:v>
      </x:c>
      <x:c r="U5198" s="9" t="n">
        <x:v>12</x:v>
      </x:c>
      <x:c r="V5198" s="9" t="str">
        <x:v>MVP/SHACL_GENERATION_PIPELINE/experiments/LUNA_CONTEXTUAL_SINGLESHOT/RUN_01/runs/RUN-IMO-057-20260831T151515332722Z/artifacts/attempt_01/extracted_shape.ttl</x:v>
      </x:c>
    </x:row>
    <x:row r="5199" ht="22" customHeight="1">
      <x:c r="A5199" s="10" t="str">
        <x:v>SINGLESHOT</x:v>
      </x:c>
      <x:c r="B5199" s="10" t="str">
        <x:v>IMO-057</x:v>
      </x:c>
      <x:c r="C5199" s="10" t="str">
        <x:v>IMO-057-F02</x:v>
      </x:c>
      <x:c r="D5199" s="10" t="str">
        <x:v>RUN_01</x:v>
      </x:c>
      <x:c r="E5199" s="10" t="str">
        <x:v>ORIGINAL_LEDGER</x:v>
      </x:c>
      <x:c r="F5199" s="10" t="str">
        <x:v>FAIL</x:v>
      </x:c>
      <x:c r="G5199" s="10" t="str">
        <x:v>FAIL</x:v>
      </x:c>
      <x:c r="H5199" s="10" t="str">
        <x:v>EXECUTED</x:v>
      </x:c>
      <x:c r="I5199" s="10" t="str">
        <x:v>PARSED</x:v>
      </x:c>
      <x:c r="J5199" s="10" t="str">
        <x:v>SINGLESHOT_CAPTURED_DIAGNOSTIC_PASS</x:v>
      </x:c>
      <x:c r="K5199" s="10" t="str">
        <x:v>c2cecfd94b1692850e61f991b3a91057ff38142fc4874e9cc7e09b90f756db62</x:v>
      </x:c>
      <x:c r="L5199" s="10" t="str">
        <x:v>historical_three</x:v>
      </x:c>
      <x:c r="M5199" s="10" t="n">
        <x:v>1</x:v>
      </x:c>
      <x:c r="N5199" s="10" t="n">
        <x:v>0</x:v>
      </x:c>
      <x:c r="O5199" s="10" t="n">
        <x:v>0</x:v>
      </x:c>
      <x:c r="P5199" s="9" t="str">
        <x:f>'CaseReview'!U827</x:f>
        <x:v>FAIL</x:v>
      </x:c>
      <x:c r="Q5199" s="9" t="n">
        <x:f>IF(AND(T5199=1,G5199=P5199),1,0)</x:f>
        <x:v>1</x:v>
      </x:c>
      <x:c r="R5199" s="9" t="n">
        <x:f>IF(AND(T5199=1,G5199="PASS",P5199="FAIL"),1,0)</x:f>
        <x:v>0</x:v>
      </x:c>
      <x:c r="S5199" s="9" t="n">
        <x:f>IF(AND(T5199=1,G5199="FAIL",P5199="PASS"),1,0)</x:f>
        <x:v>0</x:v>
      </x:c>
      <x:c r="T5199" s="9" t="n">
        <x:v>1</x:v>
      </x:c>
      <x:c r="U5199" s="9" t="n">
        <x:v>12</x:v>
      </x:c>
      <x:c r="V5199" s="9" t="str">
        <x:v>MVP/SHACL_GENERATION_PIPELINE/experiments/LUNA_CONTEXTUAL_SINGLESHOT/RUN_01/runs/RUN-IMO-057-20260831T151515332722Z/artifacts/attempt_01/extracted_shape.ttl</x:v>
      </x:c>
    </x:row>
    <x:row r="5200" ht="22" customHeight="1">
      <x:c r="A5200" s="10" t="str">
        <x:v>SINGLESHOT</x:v>
      </x:c>
      <x:c r="B5200" s="10" t="str">
        <x:v>IMO-057</x:v>
      </x:c>
      <x:c r="C5200" s="10" t="str">
        <x:v>IMO-057-F03</x:v>
      </x:c>
      <x:c r="D5200" s="10" t="str">
        <x:v>RUN_01</x:v>
      </x:c>
      <x:c r="E5200" s="10" t="str">
        <x:v>ORIGINAL_LEDGER</x:v>
      </x:c>
      <x:c r="F5200" s="10" t="str">
        <x:v>FAIL</x:v>
      </x:c>
      <x:c r="G5200" s="10" t="str">
        <x:v>FAIL</x:v>
      </x:c>
      <x:c r="H5200" s="10" t="str">
        <x:v>EXECUTED</x:v>
      </x:c>
      <x:c r="I5200" s="10" t="str">
        <x:v>PARSED</x:v>
      </x:c>
      <x:c r="J5200" s="10" t="str">
        <x:v>SINGLESHOT_CAPTURED_DIAGNOSTIC_PASS</x:v>
      </x:c>
      <x:c r="K5200" s="10" t="str">
        <x:v>c2cecfd94b1692850e61f991b3a91057ff38142fc4874e9cc7e09b90f756db62</x:v>
      </x:c>
      <x:c r="L5200" s="10" t="str">
        <x:v>historical_three</x:v>
      </x:c>
      <x:c r="M5200" s="10" t="n">
        <x:v>1</x:v>
      </x:c>
      <x:c r="N5200" s="10" t="n">
        <x:v>0</x:v>
      </x:c>
      <x:c r="O5200" s="10" t="n">
        <x:v>0</x:v>
      </x:c>
      <x:c r="P5200" s="9" t="str">
        <x:f>'CaseReview'!U828</x:f>
        <x:v>FAIL</x:v>
      </x:c>
      <x:c r="Q5200" s="9" t="n">
        <x:f>IF(AND(T5200=1,G5200=P5200),1,0)</x:f>
        <x:v>1</x:v>
      </x:c>
      <x:c r="R5200" s="9" t="n">
        <x:f>IF(AND(T5200=1,G5200="PASS",P5200="FAIL"),1,0)</x:f>
        <x:v>0</x:v>
      </x:c>
      <x:c r="S5200" s="9" t="n">
        <x:f>IF(AND(T5200=1,G5200="FAIL",P5200="PASS"),1,0)</x:f>
        <x:v>0</x:v>
      </x:c>
      <x:c r="T5200" s="9" t="n">
        <x:v>1</x:v>
      </x:c>
      <x:c r="U5200" s="9" t="n">
        <x:v>12</x:v>
      </x:c>
      <x:c r="V5200" s="9" t="str">
        <x:v>MVP/SHACL_GENERATION_PIPELINE/experiments/LUNA_CONTEXTUAL_SINGLESHOT/RUN_01/runs/RUN-IMO-057-20260831T151515332722Z/artifacts/attempt_01/extracted_shape.ttl</x:v>
      </x:c>
    </x:row>
    <x:row r="5201" ht="22" customHeight="1">
      <x:c r="A5201" s="10" t="str">
        <x:v>SINGLESHOT</x:v>
      </x:c>
      <x:c r="B5201" s="10" t="str">
        <x:v>IMO-057</x:v>
      </x:c>
      <x:c r="C5201" s="10" t="str">
        <x:v>IMO-057-F04</x:v>
      </x:c>
      <x:c r="D5201" s="10" t="str">
        <x:v>RUN_01</x:v>
      </x:c>
      <x:c r="E5201" s="10" t="str">
        <x:v>ORIGINAL_LEDGER</x:v>
      </x:c>
      <x:c r="F5201" s="10" t="str">
        <x:v>FAIL</x:v>
      </x:c>
      <x:c r="G5201" s="10" t="str">
        <x:v>FAIL</x:v>
      </x:c>
      <x:c r="H5201" s="10" t="str">
        <x:v>EXECUTED</x:v>
      </x:c>
      <x:c r="I5201" s="10" t="str">
        <x:v>PARSED</x:v>
      </x:c>
      <x:c r="J5201" s="10" t="str">
        <x:v>SINGLESHOT_CAPTURED_DIAGNOSTIC_PASS</x:v>
      </x:c>
      <x:c r="K5201" s="10" t="str">
        <x:v>c2cecfd94b1692850e61f991b3a91057ff38142fc4874e9cc7e09b90f756db62</x:v>
      </x:c>
      <x:c r="L5201" s="10" t="str">
        <x:v>historical_three</x:v>
      </x:c>
      <x:c r="M5201" s="10" t="n">
        <x:v>1</x:v>
      </x:c>
      <x:c r="N5201" s="10" t="n">
        <x:v>0</x:v>
      </x:c>
      <x:c r="O5201" s="10" t="n">
        <x:v>0</x:v>
      </x:c>
      <x:c r="P5201" s="9" t="str">
        <x:f>'CaseReview'!U829</x:f>
        <x:v>FAIL</x:v>
      </x:c>
      <x:c r="Q5201" s="9" t="n">
        <x:f>IF(AND(T5201=1,G5201=P5201),1,0)</x:f>
        <x:v>1</x:v>
      </x:c>
      <x:c r="R5201" s="9" t="n">
        <x:f>IF(AND(T5201=1,G5201="PASS",P5201="FAIL"),1,0)</x:f>
        <x:v>0</x:v>
      </x:c>
      <x:c r="S5201" s="9" t="n">
        <x:f>IF(AND(T5201=1,G5201="FAIL",P5201="PASS"),1,0)</x:f>
        <x:v>0</x:v>
      </x:c>
      <x:c r="T5201" s="9" t="n">
        <x:v>1</x:v>
      </x:c>
      <x:c r="U5201" s="9" t="n">
        <x:v>12</x:v>
      </x:c>
      <x:c r="V5201" s="9" t="str">
        <x:v>MVP/SHACL_GENERATION_PIPELINE/experiments/LUNA_CONTEXTUAL_SINGLESHOT/RUN_01/runs/RUN-IMO-057-20260831T151515332722Z/artifacts/attempt_01/extracted_shape.ttl</x:v>
      </x:c>
    </x:row>
    <x:row r="5202" ht="22" customHeight="1">
      <x:c r="A5202" s="10" t="str">
        <x:v>SINGLESHOT</x:v>
      </x:c>
      <x:c r="B5202" s="10" t="str">
        <x:v>IMO-057</x:v>
      </x:c>
      <x:c r="C5202" s="10" t="str">
        <x:v>IMO-057-F05</x:v>
      </x:c>
      <x:c r="D5202" s="10" t="str">
        <x:v>RUN_01</x:v>
      </x:c>
      <x:c r="E5202" s="10" t="str">
        <x:v>ORIGINAL_LEDGER</x:v>
      </x:c>
      <x:c r="F5202" s="10" t="str">
        <x:v>FAIL</x:v>
      </x:c>
      <x:c r="G5202" s="10" t="str">
        <x:v>FAIL</x:v>
      </x:c>
      <x:c r="H5202" s="10" t="str">
        <x:v>EXECUTED</x:v>
      </x:c>
      <x:c r="I5202" s="10" t="str">
        <x:v>PARSED</x:v>
      </x:c>
      <x:c r="J5202" s="10" t="str">
        <x:v>SINGLESHOT_CAPTURED_DIAGNOSTIC_PASS</x:v>
      </x:c>
      <x:c r="K5202" s="10" t="str">
        <x:v>c2cecfd94b1692850e61f991b3a91057ff38142fc4874e9cc7e09b90f756db62</x:v>
      </x:c>
      <x:c r="L5202" s="10" t="str">
        <x:v>historical_three</x:v>
      </x:c>
      <x:c r="M5202" s="10" t="n">
        <x:v>1</x:v>
      </x:c>
      <x:c r="N5202" s="10" t="n">
        <x:v>0</x:v>
      </x:c>
      <x:c r="O5202" s="10" t="n">
        <x:v>0</x:v>
      </x:c>
      <x:c r="P5202" s="9" t="str">
        <x:f>'CaseReview'!U830</x:f>
        <x:v>FAIL</x:v>
      </x:c>
      <x:c r="Q5202" s="9" t="n">
        <x:f>IF(AND(T5202=1,G5202=P5202),1,0)</x:f>
        <x:v>1</x:v>
      </x:c>
      <x:c r="R5202" s="9" t="n">
        <x:f>IF(AND(T5202=1,G5202="PASS",P5202="FAIL"),1,0)</x:f>
        <x:v>0</x:v>
      </x:c>
      <x:c r="S5202" s="9" t="n">
        <x:f>IF(AND(T5202=1,G5202="FAIL",P5202="PASS"),1,0)</x:f>
        <x:v>0</x:v>
      </x:c>
      <x:c r="T5202" s="9" t="n">
        <x:v>1</x:v>
      </x:c>
      <x:c r="U5202" s="9" t="n">
        <x:v>12</x:v>
      </x:c>
      <x:c r="V5202" s="9" t="str">
        <x:v>MVP/SHACL_GENERATION_PIPELINE/experiments/LUNA_CONTEXTUAL_SINGLESHOT/RUN_01/runs/RUN-IMO-057-20260831T151515332722Z/artifacts/attempt_01/extracted_shape.ttl</x:v>
      </x:c>
    </x:row>
    <x:row r="5203" ht="22" customHeight="1">
      <x:c r="A5203" s="10" t="str">
        <x:v>SINGLESHOT</x:v>
      </x:c>
      <x:c r="B5203" s="10" t="str">
        <x:v>IMO-057</x:v>
      </x:c>
      <x:c r="C5203" s="10" t="str">
        <x:v>IMO-057-F06</x:v>
      </x:c>
      <x:c r="D5203" s="10" t="str">
        <x:v>RUN_01</x:v>
      </x:c>
      <x:c r="E5203" s="10" t="str">
        <x:v>ORIGINAL_LEDGER</x:v>
      </x:c>
      <x:c r="F5203" s="10" t="str">
        <x:v>FAIL</x:v>
      </x:c>
      <x:c r="G5203" s="10" t="str">
        <x:v>FAIL</x:v>
      </x:c>
      <x:c r="H5203" s="10" t="str">
        <x:v>EXECUTED</x:v>
      </x:c>
      <x:c r="I5203" s="10" t="str">
        <x:v>PARSED</x:v>
      </x:c>
      <x:c r="J5203" s="10" t="str">
        <x:v>SINGLESHOT_CAPTURED_DIAGNOSTIC_PASS</x:v>
      </x:c>
      <x:c r="K5203" s="10" t="str">
        <x:v>c2cecfd94b1692850e61f991b3a91057ff38142fc4874e9cc7e09b90f756db62</x:v>
      </x:c>
      <x:c r="L5203" s="10" t="str">
        <x:v>historical_three</x:v>
      </x:c>
      <x:c r="M5203" s="10" t="n">
        <x:v>1</x:v>
      </x:c>
      <x:c r="N5203" s="10" t="n">
        <x:v>0</x:v>
      </x:c>
      <x:c r="O5203" s="10" t="n">
        <x:v>0</x:v>
      </x:c>
      <x:c r="P5203" s="9" t="str">
        <x:f>'CaseReview'!U831</x:f>
        <x:v>FAIL</x:v>
      </x:c>
      <x:c r="Q5203" s="9" t="n">
        <x:f>IF(AND(T5203=1,G5203=P5203),1,0)</x:f>
        <x:v>1</x:v>
      </x:c>
      <x:c r="R5203" s="9" t="n">
        <x:f>IF(AND(T5203=1,G5203="PASS",P5203="FAIL"),1,0)</x:f>
        <x:v>0</x:v>
      </x:c>
      <x:c r="S5203" s="9" t="n">
        <x:f>IF(AND(T5203=1,G5203="FAIL",P5203="PASS"),1,0)</x:f>
        <x:v>0</x:v>
      </x:c>
      <x:c r="T5203" s="9" t="n">
        <x:v>1</x:v>
      </x:c>
      <x:c r="U5203" s="9" t="n">
        <x:v>12</x:v>
      </x:c>
      <x:c r="V5203" s="9" t="str">
        <x:v>MVP/SHACL_GENERATION_PIPELINE/experiments/LUNA_CONTEXTUAL_SINGLESHOT/RUN_01/runs/RUN-IMO-057-20260831T151515332722Z/artifacts/attempt_01/extracted_shape.ttl</x:v>
      </x:c>
    </x:row>
    <x:row r="5204" ht="22" customHeight="1">
      <x:c r="A5204" s="10" t="str">
        <x:v>SINGLESHOT</x:v>
      </x:c>
      <x:c r="B5204" s="10" t="str">
        <x:v>IMO-057</x:v>
      </x:c>
      <x:c r="C5204" s="10" t="str">
        <x:v>IMO-057-P01</x:v>
      </x:c>
      <x:c r="D5204" s="10" t="str">
        <x:v>RUN_01</x:v>
      </x:c>
      <x:c r="E5204" s="10" t="str">
        <x:v>ORIGINAL_LEDGER</x:v>
      </x:c>
      <x:c r="F5204" s="10" t="str">
        <x:v>PASS</x:v>
      </x:c>
      <x:c r="G5204" s="10" t="str">
        <x:v>PASS</x:v>
      </x:c>
      <x:c r="H5204" s="10" t="str">
        <x:v>EXECUTED</x:v>
      </x:c>
      <x:c r="I5204" s="10" t="str">
        <x:v>PARSED</x:v>
      </x:c>
      <x:c r="J5204" s="10" t="str">
        <x:v>SINGLESHOT_CAPTURED_DIAGNOSTIC_PASS</x:v>
      </x:c>
      <x:c r="K5204" s="10" t="str">
        <x:v>c2cecfd94b1692850e61f991b3a91057ff38142fc4874e9cc7e09b90f756db62</x:v>
      </x:c>
      <x:c r="L5204" s="10" t="str">
        <x:v>historical_three</x:v>
      </x:c>
      <x:c r="M5204" s="10" t="n">
        <x:v>1</x:v>
      </x:c>
      <x:c r="N5204" s="10" t="n">
        <x:v>0</x:v>
      </x:c>
      <x:c r="O5204" s="10" t="n">
        <x:v>0</x:v>
      </x:c>
      <x:c r="P5204" s="9" t="str">
        <x:f>'CaseReview'!U832</x:f>
        <x:v>PASS</x:v>
      </x:c>
      <x:c r="Q5204" s="9" t="n">
        <x:f>IF(AND(T5204=1,G5204=P5204),1,0)</x:f>
        <x:v>1</x:v>
      </x:c>
      <x:c r="R5204" s="9" t="n">
        <x:f>IF(AND(T5204=1,G5204="PASS",P5204="FAIL"),1,0)</x:f>
        <x:v>0</x:v>
      </x:c>
      <x:c r="S5204" s="9" t="n">
        <x:f>IF(AND(T5204=1,G5204="FAIL",P5204="PASS"),1,0)</x:f>
        <x:v>0</x:v>
      </x:c>
      <x:c r="T5204" s="9" t="n">
        <x:v>1</x:v>
      </x:c>
      <x:c r="U5204" s="9" t="n">
        <x:v>12</x:v>
      </x:c>
      <x:c r="V5204" s="9" t="str">
        <x:v>MVP/SHACL_GENERATION_PIPELINE/experiments/LUNA_CONTEXTUAL_SINGLESHOT/RUN_01/runs/RUN-IMO-057-20260831T151515332722Z/artifacts/attempt_01/extracted_shape.ttl</x:v>
      </x:c>
    </x:row>
    <x:row r="5205" ht="22" customHeight="1">
      <x:c r="A5205" s="10" t="str">
        <x:v>SINGLESHOT</x:v>
      </x:c>
      <x:c r="B5205" s="10" t="str">
        <x:v>IMO-057</x:v>
      </x:c>
      <x:c r="C5205" s="10" t="str">
        <x:v>IMO-057-P02</x:v>
      </x:c>
      <x:c r="D5205" s="10" t="str">
        <x:v>RUN_01</x:v>
      </x:c>
      <x:c r="E5205" s="10" t="str">
        <x:v>ORIGINAL_LEDGER</x:v>
      </x:c>
      <x:c r="F5205" s="10" t="str">
        <x:v>PASS</x:v>
      </x:c>
      <x:c r="G5205" s="10" t="str">
        <x:v>PASS</x:v>
      </x:c>
      <x:c r="H5205" s="10" t="str">
        <x:v>EXECUTED</x:v>
      </x:c>
      <x:c r="I5205" s="10" t="str">
        <x:v>PARSED</x:v>
      </x:c>
      <x:c r="J5205" s="10" t="str">
        <x:v>SINGLESHOT_CAPTURED_DIAGNOSTIC_PASS</x:v>
      </x:c>
      <x:c r="K5205" s="10" t="str">
        <x:v>c2cecfd94b1692850e61f991b3a91057ff38142fc4874e9cc7e09b90f756db62</x:v>
      </x:c>
      <x:c r="L5205" s="10" t="str">
        <x:v>historical_three</x:v>
      </x:c>
      <x:c r="M5205" s="10" t="n">
        <x:v>1</x:v>
      </x:c>
      <x:c r="N5205" s="10" t="n">
        <x:v>0</x:v>
      </x:c>
      <x:c r="O5205" s="10" t="n">
        <x:v>0</x:v>
      </x:c>
      <x:c r="P5205" s="9" t="str">
        <x:f>'CaseReview'!U833</x:f>
        <x:v>PASS</x:v>
      </x:c>
      <x:c r="Q5205" s="9" t="n">
        <x:f>IF(AND(T5205=1,G5205=P5205),1,0)</x:f>
        <x:v>1</x:v>
      </x:c>
      <x:c r="R5205" s="9" t="n">
        <x:f>IF(AND(T5205=1,G5205="PASS",P5205="FAIL"),1,0)</x:f>
        <x:v>0</x:v>
      </x:c>
      <x:c r="S5205" s="9" t="n">
        <x:f>IF(AND(T5205=1,G5205="FAIL",P5205="PASS"),1,0)</x:f>
        <x:v>0</x:v>
      </x:c>
      <x:c r="T5205" s="9" t="n">
        <x:v>1</x:v>
      </x:c>
      <x:c r="U5205" s="9" t="n">
        <x:v>12</x:v>
      </x:c>
      <x:c r="V5205" s="9" t="str">
        <x:v>MVP/SHACL_GENERATION_PIPELINE/experiments/LUNA_CONTEXTUAL_SINGLESHOT/RUN_01/runs/RUN-IMO-057-20260831T151515332722Z/artifacts/attempt_01/extracted_shape.ttl</x:v>
      </x:c>
    </x:row>
    <x:row r="5206" ht="22" customHeight="1">
      <x:c r="A5206" s="10" t="str">
        <x:v>SINGLESHOT</x:v>
      </x:c>
      <x:c r="B5206" s="10" t="str">
        <x:v>IMO-057</x:v>
      </x:c>
      <x:c r="C5206" s="10" t="str">
        <x:v>IMO-057-P03</x:v>
      </x:c>
      <x:c r="D5206" s="10" t="str">
        <x:v>RUN_01</x:v>
      </x:c>
      <x:c r="E5206" s="10" t="str">
        <x:v>ORIGINAL_LEDGER</x:v>
      </x:c>
      <x:c r="F5206" s="10" t="str">
        <x:v>PASS</x:v>
      </x:c>
      <x:c r="G5206" s="10" t="str">
        <x:v>PASS</x:v>
      </x:c>
      <x:c r="H5206" s="10" t="str">
        <x:v>EXECUTED</x:v>
      </x:c>
      <x:c r="I5206" s="10" t="str">
        <x:v>PARSED</x:v>
      </x:c>
      <x:c r="J5206" s="10" t="str">
        <x:v>SINGLESHOT_CAPTURED_DIAGNOSTIC_PASS</x:v>
      </x:c>
      <x:c r="K5206" s="10" t="str">
        <x:v>c2cecfd94b1692850e61f991b3a91057ff38142fc4874e9cc7e09b90f756db62</x:v>
      </x:c>
      <x:c r="L5206" s="10" t="str">
        <x:v>historical_three</x:v>
      </x:c>
      <x:c r="M5206" s="10" t="n">
        <x:v>1</x:v>
      </x:c>
      <x:c r="N5206" s="10" t="n">
        <x:v>0</x:v>
      </x:c>
      <x:c r="O5206" s="10" t="n">
        <x:v>0</x:v>
      </x:c>
      <x:c r="P5206" s="9" t="str">
        <x:f>'CaseReview'!U834</x:f>
        <x:v>PASS</x:v>
      </x:c>
      <x:c r="Q5206" s="9" t="n">
        <x:f>IF(AND(T5206=1,G5206=P5206),1,0)</x:f>
        <x:v>1</x:v>
      </x:c>
      <x:c r="R5206" s="9" t="n">
        <x:f>IF(AND(T5206=1,G5206="PASS",P5206="FAIL"),1,0)</x:f>
        <x:v>0</x:v>
      </x:c>
      <x:c r="S5206" s="9" t="n">
        <x:f>IF(AND(T5206=1,G5206="FAIL",P5206="PASS"),1,0)</x:f>
        <x:v>0</x:v>
      </x:c>
      <x:c r="T5206" s="9" t="n">
        <x:v>1</x:v>
      </x:c>
      <x:c r="U5206" s="9" t="n">
        <x:v>12</x:v>
      </x:c>
      <x:c r="V5206" s="9" t="str">
        <x:v>MVP/SHACL_GENERATION_PIPELINE/experiments/LUNA_CONTEXTUAL_SINGLESHOT/RUN_01/runs/RUN-IMO-057-20260831T151515332722Z/artifacts/attempt_01/extracted_shape.ttl</x:v>
      </x:c>
    </x:row>
    <x:row r="5207" ht="22" customHeight="1">
      <x:c r="A5207" s="10" t="str">
        <x:v>SINGLESHOT</x:v>
      </x:c>
      <x:c r="B5207" s="10" t="str">
        <x:v>IMO-057</x:v>
      </x:c>
      <x:c r="C5207" s="10" t="str">
        <x:v>IMO-057-P04</x:v>
      </x:c>
      <x:c r="D5207" s="10" t="str">
        <x:v>RUN_01</x:v>
      </x:c>
      <x:c r="E5207" s="10" t="str">
        <x:v>ORIGINAL_LEDGER</x:v>
      </x:c>
      <x:c r="F5207" s="10" t="str">
        <x:v>PASS</x:v>
      </x:c>
      <x:c r="G5207" s="10" t="str">
        <x:v>PASS</x:v>
      </x:c>
      <x:c r="H5207" s="10" t="str">
        <x:v>EXECUTED</x:v>
      </x:c>
      <x:c r="I5207" s="10" t="str">
        <x:v>PARSED</x:v>
      </x:c>
      <x:c r="J5207" s="10" t="str">
        <x:v>SINGLESHOT_CAPTURED_DIAGNOSTIC_PASS</x:v>
      </x:c>
      <x:c r="K5207" s="10" t="str">
        <x:v>c2cecfd94b1692850e61f991b3a91057ff38142fc4874e9cc7e09b90f756db62</x:v>
      </x:c>
      <x:c r="L5207" s="10" t="str">
        <x:v>historical_three</x:v>
      </x:c>
      <x:c r="M5207" s="10" t="n">
        <x:v>1</x:v>
      </x:c>
      <x:c r="N5207" s="10" t="n">
        <x:v>0</x:v>
      </x:c>
      <x:c r="O5207" s="10" t="n">
        <x:v>0</x:v>
      </x:c>
      <x:c r="P5207" s="9" t="str">
        <x:f>'CaseReview'!U835</x:f>
        <x:v>PASS</x:v>
      </x:c>
      <x:c r="Q5207" s="9" t="n">
        <x:f>IF(AND(T5207=1,G5207=P5207),1,0)</x:f>
        <x:v>1</x:v>
      </x:c>
      <x:c r="R5207" s="9" t="n">
        <x:f>IF(AND(T5207=1,G5207="PASS",P5207="FAIL"),1,0)</x:f>
        <x:v>0</x:v>
      </x:c>
      <x:c r="S5207" s="9" t="n">
        <x:f>IF(AND(T5207=1,G5207="FAIL",P5207="PASS"),1,0)</x:f>
        <x:v>0</x:v>
      </x:c>
      <x:c r="T5207" s="9" t="n">
        <x:v>1</x:v>
      </x:c>
      <x:c r="U5207" s="9" t="n">
        <x:v>12</x:v>
      </x:c>
      <x:c r="V5207" s="9" t="str">
        <x:v>MVP/SHACL_GENERATION_PIPELINE/experiments/LUNA_CONTEXTUAL_SINGLESHOT/RUN_01/runs/RUN-IMO-057-20260831T151515332722Z/artifacts/attempt_01/extracted_shape.ttl</x:v>
      </x:c>
    </x:row>
    <x:row r="5208" ht="22" customHeight="1">
      <x:c r="A5208" s="10" t="str">
        <x:v>SINGLESHOT</x:v>
      </x:c>
      <x:c r="B5208" s="10" t="str">
        <x:v>IMO-057</x:v>
      </x:c>
      <x:c r="C5208" s="10" t="str">
        <x:v>IMO-057-P05</x:v>
      </x:c>
      <x:c r="D5208" s="10" t="str">
        <x:v>RUN_01</x:v>
      </x:c>
      <x:c r="E5208" s="10" t="str">
        <x:v>ORIGINAL_LEDGER</x:v>
      </x:c>
      <x:c r="F5208" s="10" t="str">
        <x:v>PASS</x:v>
      </x:c>
      <x:c r="G5208" s="10" t="str">
        <x:v>PASS</x:v>
      </x:c>
      <x:c r="H5208" s="10" t="str">
        <x:v>EXECUTED</x:v>
      </x:c>
      <x:c r="I5208" s="10" t="str">
        <x:v>PARSED</x:v>
      </x:c>
      <x:c r="J5208" s="10" t="str">
        <x:v>SINGLESHOT_CAPTURED_DIAGNOSTIC_PASS</x:v>
      </x:c>
      <x:c r="K5208" s="10" t="str">
        <x:v>c2cecfd94b1692850e61f991b3a91057ff38142fc4874e9cc7e09b90f756db62</x:v>
      </x:c>
      <x:c r="L5208" s="10" t="str">
        <x:v>historical_three</x:v>
      </x:c>
      <x:c r="M5208" s="10" t="n">
        <x:v>1</x:v>
      </x:c>
      <x:c r="N5208" s="10" t="n">
        <x:v>0</x:v>
      </x:c>
      <x:c r="O5208" s="10" t="n">
        <x:v>0</x:v>
      </x:c>
      <x:c r="P5208" s="9" t="str">
        <x:f>'CaseReview'!U836</x:f>
        <x:v>PASS</x:v>
      </x:c>
      <x:c r="Q5208" s="9" t="n">
        <x:f>IF(AND(T5208=1,G5208=P5208),1,0)</x:f>
        <x:v>1</x:v>
      </x:c>
      <x:c r="R5208" s="9" t="n">
        <x:f>IF(AND(T5208=1,G5208="PASS",P5208="FAIL"),1,0)</x:f>
        <x:v>0</x:v>
      </x:c>
      <x:c r="S5208" s="9" t="n">
        <x:f>IF(AND(T5208=1,G5208="FAIL",P5208="PASS"),1,0)</x:f>
        <x:v>0</x:v>
      </x:c>
      <x:c r="T5208" s="9" t="n">
        <x:v>1</x:v>
      </x:c>
      <x:c r="U5208" s="9" t="n">
        <x:v>12</x:v>
      </x:c>
      <x:c r="V5208" s="9" t="str">
        <x:v>MVP/SHACL_GENERATION_PIPELINE/experiments/LUNA_CONTEXTUAL_SINGLESHOT/RUN_01/runs/RUN-IMO-057-20260831T151515332722Z/artifacts/attempt_01/extracted_shape.ttl</x:v>
      </x:c>
    </x:row>
    <x:row r="5209" ht="22" customHeight="1">
      <x:c r="A5209" s="10" t="str">
        <x:v>SINGLESHOT</x:v>
      </x:c>
      <x:c r="B5209" s="10" t="str">
        <x:v>IMO-057</x:v>
      </x:c>
      <x:c r="C5209" s="10" t="str">
        <x:v>IMO-057-P06</x:v>
      </x:c>
      <x:c r="D5209" s="10" t="str">
        <x:v>RUN_01</x:v>
      </x:c>
      <x:c r="E5209" s="10" t="str">
        <x:v>ORIGINAL_LEDGER</x:v>
      </x:c>
      <x:c r="F5209" s="10" t="str">
        <x:v>PASS</x:v>
      </x:c>
      <x:c r="G5209" s="10" t="str">
        <x:v>PASS</x:v>
      </x:c>
      <x:c r="H5209" s="10" t="str">
        <x:v>EXECUTED</x:v>
      </x:c>
      <x:c r="I5209" s="10" t="str">
        <x:v>PARSED</x:v>
      </x:c>
      <x:c r="J5209" s="10" t="str">
        <x:v>SINGLESHOT_CAPTURED_DIAGNOSTIC_PASS</x:v>
      </x:c>
      <x:c r="K5209" s="10" t="str">
        <x:v>c2cecfd94b1692850e61f991b3a91057ff38142fc4874e9cc7e09b90f756db62</x:v>
      </x:c>
      <x:c r="L5209" s="10" t="str">
        <x:v>historical_three</x:v>
      </x:c>
      <x:c r="M5209" s="10" t="n">
        <x:v>1</x:v>
      </x:c>
      <x:c r="N5209" s="10" t="n">
        <x:v>0</x:v>
      </x:c>
      <x:c r="O5209" s="10" t="n">
        <x:v>0</x:v>
      </x:c>
      <x:c r="P5209" s="9" t="str">
        <x:f>'CaseReview'!U837</x:f>
        <x:v>PASS</x:v>
      </x:c>
      <x:c r="Q5209" s="9" t="n">
        <x:f>IF(AND(T5209=1,G5209=P5209),1,0)</x:f>
        <x:v>1</x:v>
      </x:c>
      <x:c r="R5209" s="9" t="n">
        <x:f>IF(AND(T5209=1,G5209="PASS",P5209="FAIL"),1,0)</x:f>
        <x:v>0</x:v>
      </x:c>
      <x:c r="S5209" s="9" t="n">
        <x:f>IF(AND(T5209=1,G5209="FAIL",P5209="PASS"),1,0)</x:f>
        <x:v>0</x:v>
      </x:c>
      <x:c r="T5209" s="9" t="n">
        <x:v>1</x:v>
      </x:c>
      <x:c r="U5209" s="9" t="n">
        <x:v>12</x:v>
      </x:c>
      <x:c r="V5209" s="9" t="str">
        <x:v>MVP/SHACL_GENERATION_PIPELINE/experiments/LUNA_CONTEXTUAL_SINGLESHOT/RUN_01/runs/RUN-IMO-057-20260831T151515332722Z/artifacts/attempt_01/extracted_shape.ttl</x:v>
      </x:c>
    </x:row>
    <x:row r="5210" ht="22" customHeight="1">
      <x:c r="A5210" s="10" t="str">
        <x:v>SINGLESHOT</x:v>
      </x:c>
      <x:c r="B5210" s="10" t="str">
        <x:v>IMO-058</x:v>
      </x:c>
      <x:c r="C5210" s="10" t="str">
        <x:v>IMO-058-F01</x:v>
      </x:c>
      <x:c r="D5210" s="10" t="str">
        <x:v>RUN_01</x:v>
      </x:c>
      <x:c r="E5210" s="10" t="str">
        <x:v>ORIGINAL_LEDGER</x:v>
      </x:c>
      <x:c r="F5210" s="10" t="str">
        <x:v>FAIL</x:v>
      </x:c>
      <x:c r="G5210" s="10" t="str">
        <x:v>FAIL</x:v>
      </x:c>
      <x:c r="H5210" s="10" t="str">
        <x:v>EXECUTED</x:v>
      </x:c>
      <x:c r="I5210" s="10" t="str">
        <x:v>PARSED</x:v>
      </x:c>
      <x:c r="J5210" s="10" t="str">
        <x:v>SINGLESHOT_CAPTURED_DIAGNOSTIC_PASS</x:v>
      </x:c>
      <x:c r="K5210" s="10" t="str">
        <x:v>d74f40e744a05237420ea24d80446faffdb22c73af5cbd7fd16ae3e7c1698665</x:v>
      </x:c>
      <x:c r="L5210" s="10" t="str">
        <x:v>historical_three</x:v>
      </x:c>
      <x:c r="M5210" s="10" t="n">
        <x:v>1</x:v>
      </x:c>
      <x:c r="N5210" s="10" t="n">
        <x:v>0</x:v>
      </x:c>
      <x:c r="O5210" s="10" t="n">
        <x:v>0</x:v>
      </x:c>
      <x:c r="P5210" s="9" t="str">
        <x:f>'CaseReview'!U838</x:f>
        <x:v>FAIL</x:v>
      </x:c>
      <x:c r="Q5210" s="9" t="n">
        <x:f>IF(AND(T5210=1,G5210=P5210),1,0)</x:f>
        <x:v>1</x:v>
      </x:c>
      <x:c r="R5210" s="9" t="n">
        <x:f>IF(AND(T5210=1,G5210="PASS",P5210="FAIL"),1,0)</x:f>
        <x:v>0</x:v>
      </x:c>
      <x:c r="S5210" s="9" t="n">
        <x:f>IF(AND(T5210=1,G5210="FAIL",P5210="PASS"),1,0)</x:f>
        <x:v>0</x:v>
      </x:c>
      <x:c r="T5210" s="9" t="n">
        <x:v>1</x:v>
      </x:c>
      <x:c r="U5210" s="9" t="n">
        <x:v>7</x:v>
      </x:c>
      <x:c r="V5210" s="9" t="str">
        <x:v>MVP/SHACL_GENERATION_PIPELINE/experiments/LUNA_CONTEXTUAL_SINGLESHOT/RUN_01/runs/RUN-IMO-058-20260831T151539605642Z/artifacts/attempt_01/extracted_shape.ttl</x:v>
      </x:c>
    </x:row>
    <x:row r="5211" ht="22" customHeight="1">
      <x:c r="A5211" s="10" t="str">
        <x:v>SINGLESHOT</x:v>
      </x:c>
      <x:c r="B5211" s="10" t="str">
        <x:v>IMO-058</x:v>
      </x:c>
      <x:c r="C5211" s="10" t="str">
        <x:v>IMO-058-F02</x:v>
      </x:c>
      <x:c r="D5211" s="10" t="str">
        <x:v>RUN_01</x:v>
      </x:c>
      <x:c r="E5211" s="10" t="str">
        <x:v>ORIGINAL_LEDGER</x:v>
      </x:c>
      <x:c r="F5211" s="10" t="str">
        <x:v>FAIL</x:v>
      </x:c>
      <x:c r="G5211" s="10" t="str">
        <x:v>FAIL</x:v>
      </x:c>
      <x:c r="H5211" s="10" t="str">
        <x:v>EXECUTED</x:v>
      </x:c>
      <x:c r="I5211" s="10" t="str">
        <x:v>PARSED</x:v>
      </x:c>
      <x:c r="J5211" s="10" t="str">
        <x:v>SINGLESHOT_CAPTURED_DIAGNOSTIC_PASS</x:v>
      </x:c>
      <x:c r="K5211" s="10" t="str">
        <x:v>d74f40e744a05237420ea24d80446faffdb22c73af5cbd7fd16ae3e7c1698665</x:v>
      </x:c>
      <x:c r="L5211" s="10" t="str">
        <x:v>historical_three</x:v>
      </x:c>
      <x:c r="M5211" s="10" t="n">
        <x:v>1</x:v>
      </x:c>
      <x:c r="N5211" s="10" t="n">
        <x:v>0</x:v>
      </x:c>
      <x:c r="O5211" s="10" t="n">
        <x:v>0</x:v>
      </x:c>
      <x:c r="P5211" s="9" t="str">
        <x:f>'CaseReview'!U839</x:f>
        <x:v>FAIL</x:v>
      </x:c>
      <x:c r="Q5211" s="9" t="n">
        <x:f>IF(AND(T5211=1,G5211=P5211),1,0)</x:f>
        <x:v>1</x:v>
      </x:c>
      <x:c r="R5211" s="9" t="n">
        <x:f>IF(AND(T5211=1,G5211="PASS",P5211="FAIL"),1,0)</x:f>
        <x:v>0</x:v>
      </x:c>
      <x:c r="S5211" s="9" t="n">
        <x:f>IF(AND(T5211=1,G5211="FAIL",P5211="PASS"),1,0)</x:f>
        <x:v>0</x:v>
      </x:c>
      <x:c r="T5211" s="9" t="n">
        <x:v>1</x:v>
      </x:c>
      <x:c r="U5211" s="9" t="n">
        <x:v>7</x:v>
      </x:c>
      <x:c r="V5211" s="9" t="str">
        <x:v>MVP/SHACL_GENERATION_PIPELINE/experiments/LUNA_CONTEXTUAL_SINGLESHOT/RUN_01/runs/RUN-IMO-058-20260831T151539605642Z/artifacts/attempt_01/extracted_shape.ttl</x:v>
      </x:c>
    </x:row>
    <x:row r="5212" ht="22" customHeight="1">
      <x:c r="A5212" s="10" t="str">
        <x:v>SINGLESHOT</x:v>
      </x:c>
      <x:c r="B5212" s="10" t="str">
        <x:v>IMO-058</x:v>
      </x:c>
      <x:c r="C5212" s="10" t="str">
        <x:v>IMO-058-F03</x:v>
      </x:c>
      <x:c r="D5212" s="10" t="str">
        <x:v>RUN_01</x:v>
      </x:c>
      <x:c r="E5212" s="10" t="str">
        <x:v>ORIGINAL_LEDGER</x:v>
      </x:c>
      <x:c r="F5212" s="10" t="str">
        <x:v>FAIL</x:v>
      </x:c>
      <x:c r="G5212" s="10" t="str">
        <x:v>FAIL</x:v>
      </x:c>
      <x:c r="H5212" s="10" t="str">
        <x:v>EXECUTED</x:v>
      </x:c>
      <x:c r="I5212" s="10" t="str">
        <x:v>PARSED</x:v>
      </x:c>
      <x:c r="J5212" s="10" t="str">
        <x:v>SINGLESHOT_CAPTURED_DIAGNOSTIC_PASS</x:v>
      </x:c>
      <x:c r="K5212" s="10" t="str">
        <x:v>d74f40e744a05237420ea24d80446faffdb22c73af5cbd7fd16ae3e7c1698665</x:v>
      </x:c>
      <x:c r="L5212" s="10" t="str">
        <x:v>historical_three</x:v>
      </x:c>
      <x:c r="M5212" s="10" t="n">
        <x:v>1</x:v>
      </x:c>
      <x:c r="N5212" s="10" t="n">
        <x:v>0</x:v>
      </x:c>
      <x:c r="O5212" s="10" t="n">
        <x:v>0</x:v>
      </x:c>
      <x:c r="P5212" s="9" t="str">
        <x:f>'CaseReview'!U840</x:f>
        <x:v>FAIL</x:v>
      </x:c>
      <x:c r="Q5212" s="9" t="n">
        <x:f>IF(AND(T5212=1,G5212=P5212),1,0)</x:f>
        <x:v>1</x:v>
      </x:c>
      <x:c r="R5212" s="9" t="n">
        <x:f>IF(AND(T5212=1,G5212="PASS",P5212="FAIL"),1,0)</x:f>
        <x:v>0</x:v>
      </x:c>
      <x:c r="S5212" s="9" t="n">
        <x:f>IF(AND(T5212=1,G5212="FAIL",P5212="PASS"),1,0)</x:f>
        <x:v>0</x:v>
      </x:c>
      <x:c r="T5212" s="9" t="n">
        <x:v>1</x:v>
      </x:c>
      <x:c r="U5212" s="9" t="n">
        <x:v>7</x:v>
      </x:c>
      <x:c r="V5212" s="9" t="str">
        <x:v>MVP/SHACL_GENERATION_PIPELINE/experiments/LUNA_CONTEXTUAL_SINGLESHOT/RUN_01/runs/RUN-IMO-058-20260831T151539605642Z/artifacts/attempt_01/extracted_shape.ttl</x:v>
      </x:c>
    </x:row>
    <x:row r="5213" ht="22" customHeight="1">
      <x:c r="A5213" s="10" t="str">
        <x:v>SINGLESHOT</x:v>
      </x:c>
      <x:c r="B5213" s="10" t="str">
        <x:v>IMO-058</x:v>
      </x:c>
      <x:c r="C5213" s="10" t="str">
        <x:v>IMO-058-F04</x:v>
      </x:c>
      <x:c r="D5213" s="10" t="str">
        <x:v>RUN_01</x:v>
      </x:c>
      <x:c r="E5213" s="10" t="str">
        <x:v>ORIGINAL_LEDGER</x:v>
      </x:c>
      <x:c r="F5213" s="10" t="str">
        <x:v>FAIL</x:v>
      </x:c>
      <x:c r="G5213" s="10" t="str">
        <x:v>FAIL</x:v>
      </x:c>
      <x:c r="H5213" s="10" t="str">
        <x:v>EXECUTED</x:v>
      </x:c>
      <x:c r="I5213" s="10" t="str">
        <x:v>PARSED</x:v>
      </x:c>
      <x:c r="J5213" s="10" t="str">
        <x:v>SINGLESHOT_CAPTURED_DIAGNOSTIC_PASS</x:v>
      </x:c>
      <x:c r="K5213" s="10" t="str">
        <x:v>d74f40e744a05237420ea24d80446faffdb22c73af5cbd7fd16ae3e7c1698665</x:v>
      </x:c>
      <x:c r="L5213" s="10" t="str">
        <x:v>historical_three</x:v>
      </x:c>
      <x:c r="M5213" s="10" t="n">
        <x:v>1</x:v>
      </x:c>
      <x:c r="N5213" s="10" t="n">
        <x:v>0</x:v>
      </x:c>
      <x:c r="O5213" s="10" t="n">
        <x:v>0</x:v>
      </x:c>
      <x:c r="P5213" s="9" t="str">
        <x:f>'CaseReview'!U841</x:f>
        <x:v>FAIL</x:v>
      </x:c>
      <x:c r="Q5213" s="9" t="n">
        <x:f>IF(AND(T5213=1,G5213=P5213),1,0)</x:f>
        <x:v>1</x:v>
      </x:c>
      <x:c r="R5213" s="9" t="n">
        <x:f>IF(AND(T5213=1,G5213="PASS",P5213="FAIL"),1,0)</x:f>
        <x:v>0</x:v>
      </x:c>
      <x:c r="S5213" s="9" t="n">
        <x:f>IF(AND(T5213=1,G5213="FAIL",P5213="PASS"),1,0)</x:f>
        <x:v>0</x:v>
      </x:c>
      <x:c r="T5213" s="9" t="n">
        <x:v>1</x:v>
      </x:c>
      <x:c r="U5213" s="9" t="n">
        <x:v>7</x:v>
      </x:c>
      <x:c r="V5213" s="9" t="str">
        <x:v>MVP/SHACL_GENERATION_PIPELINE/experiments/LUNA_CONTEXTUAL_SINGLESHOT/RUN_01/runs/RUN-IMO-058-20260831T151539605642Z/artifacts/attempt_01/extracted_shape.ttl</x:v>
      </x:c>
    </x:row>
    <x:row r="5214" ht="22" customHeight="1">
      <x:c r="A5214" s="10" t="str">
        <x:v>SINGLESHOT</x:v>
      </x:c>
      <x:c r="B5214" s="10" t="str">
        <x:v>IMO-058</x:v>
      </x:c>
      <x:c r="C5214" s="10" t="str">
        <x:v>IMO-058-P01</x:v>
      </x:c>
      <x:c r="D5214" s="10" t="str">
        <x:v>RUN_01</x:v>
      </x:c>
      <x:c r="E5214" s="10" t="str">
        <x:v>ORIGINAL_LEDGER</x:v>
      </x:c>
      <x:c r="F5214" s="10" t="str">
        <x:v>PASS</x:v>
      </x:c>
      <x:c r="G5214" s="10" t="str">
        <x:v>FAIL</x:v>
      </x:c>
      <x:c r="H5214" s="10" t="str">
        <x:v>EXECUTED</x:v>
      </x:c>
      <x:c r="I5214" s="10" t="str">
        <x:v>PARSED</x:v>
      </x:c>
      <x:c r="J5214" s="10" t="str">
        <x:v>SINGLESHOT_CAPTURED_DIAGNOSTIC_PASS</x:v>
      </x:c>
      <x:c r="K5214" s="10" t="str">
        <x:v>d74f40e744a05237420ea24d80446faffdb22c73af5cbd7fd16ae3e7c1698665</x:v>
      </x:c>
      <x:c r="L5214" s="10" t="str">
        <x:v>historical_three</x:v>
      </x:c>
      <x:c r="M5214" s="10" t="n">
        <x:v>0</x:v>
      </x:c>
      <x:c r="N5214" s="10" t="n">
        <x:v>0</x:v>
      </x:c>
      <x:c r="O5214" s="10" t="n">
        <x:v>1</x:v>
      </x:c>
      <x:c r="P5214" s="9" t="str">
        <x:f>'CaseReview'!U842</x:f>
        <x:v>PASS</x:v>
      </x:c>
      <x:c r="Q5214" s="9" t="n">
        <x:f>IF(AND(T5214=1,G5214=P5214),1,0)</x:f>
        <x:v>0</x:v>
      </x:c>
      <x:c r="R5214" s="9" t="n">
        <x:f>IF(AND(T5214=1,G5214="PASS",P5214="FAIL"),1,0)</x:f>
        <x:v>0</x:v>
      </x:c>
      <x:c r="S5214" s="9" t="n">
        <x:f>IF(AND(T5214=1,G5214="FAIL",P5214="PASS"),1,0)</x:f>
        <x:v>1</x:v>
      </x:c>
      <x:c r="T5214" s="9" t="n">
        <x:v>1</x:v>
      </x:c>
      <x:c r="U5214" s="9" t="n">
        <x:v>7</x:v>
      </x:c>
      <x:c r="V5214" s="9" t="str">
        <x:v>MVP/SHACL_GENERATION_PIPELINE/experiments/LUNA_CONTEXTUAL_SINGLESHOT/RUN_01/runs/RUN-IMO-058-20260831T151539605642Z/artifacts/attempt_01/extracted_shape.ttl</x:v>
      </x:c>
    </x:row>
    <x:row r="5215" ht="22" customHeight="1">
      <x:c r="A5215" s="10" t="str">
        <x:v>SINGLESHOT</x:v>
      </x:c>
      <x:c r="B5215" s="10" t="str">
        <x:v>IMO-058</x:v>
      </x:c>
      <x:c r="C5215" s="10" t="str">
        <x:v>IMO-058-P02</x:v>
      </x:c>
      <x:c r="D5215" s="10" t="str">
        <x:v>RUN_01</x:v>
      </x:c>
      <x:c r="E5215" s="10" t="str">
        <x:v>ORIGINAL_LEDGER</x:v>
      </x:c>
      <x:c r="F5215" s="10" t="str">
        <x:v>PASS</x:v>
      </x:c>
      <x:c r="G5215" s="10" t="str">
        <x:v>FAIL</x:v>
      </x:c>
      <x:c r="H5215" s="10" t="str">
        <x:v>EXECUTED</x:v>
      </x:c>
      <x:c r="I5215" s="10" t="str">
        <x:v>PARSED</x:v>
      </x:c>
      <x:c r="J5215" s="10" t="str">
        <x:v>SINGLESHOT_CAPTURED_DIAGNOSTIC_PASS</x:v>
      </x:c>
      <x:c r="K5215" s="10" t="str">
        <x:v>d74f40e744a05237420ea24d80446faffdb22c73af5cbd7fd16ae3e7c1698665</x:v>
      </x:c>
      <x:c r="L5215" s="10" t="str">
        <x:v>historical_three</x:v>
      </x:c>
      <x:c r="M5215" s="10" t="n">
        <x:v>0</x:v>
      </x:c>
      <x:c r="N5215" s="10" t="n">
        <x:v>0</x:v>
      </x:c>
      <x:c r="O5215" s="10" t="n">
        <x:v>1</x:v>
      </x:c>
      <x:c r="P5215" s="9" t="str">
        <x:f>'CaseReview'!U843</x:f>
        <x:v>PASS</x:v>
      </x:c>
      <x:c r="Q5215" s="9" t="n">
        <x:f>IF(AND(T5215=1,G5215=P5215),1,0)</x:f>
        <x:v>0</x:v>
      </x:c>
      <x:c r="R5215" s="9" t="n">
        <x:f>IF(AND(T5215=1,G5215="PASS",P5215="FAIL"),1,0)</x:f>
        <x:v>0</x:v>
      </x:c>
      <x:c r="S5215" s="9" t="n">
        <x:f>IF(AND(T5215=1,G5215="FAIL",P5215="PASS"),1,0)</x:f>
        <x:v>1</x:v>
      </x:c>
      <x:c r="T5215" s="9" t="n">
        <x:v>1</x:v>
      </x:c>
      <x:c r="U5215" s="9" t="n">
        <x:v>7</x:v>
      </x:c>
      <x:c r="V5215" s="9" t="str">
        <x:v>MVP/SHACL_GENERATION_PIPELINE/experiments/LUNA_CONTEXTUAL_SINGLESHOT/RUN_01/runs/RUN-IMO-058-20260831T151539605642Z/artifacts/attempt_01/extracted_shape.ttl</x:v>
      </x:c>
    </x:row>
    <x:row r="5216" ht="22" customHeight="1">
      <x:c r="A5216" s="10" t="str">
        <x:v>SINGLESHOT</x:v>
      </x:c>
      <x:c r="B5216" s="10" t="str">
        <x:v>IMO-058</x:v>
      </x:c>
      <x:c r="C5216" s="10" t="str">
        <x:v>IMO-058-P03</x:v>
      </x:c>
      <x:c r="D5216" s="10" t="str">
        <x:v>RUN_01</x:v>
      </x:c>
      <x:c r="E5216" s="10" t="str">
        <x:v>ORIGINAL_LEDGER</x:v>
      </x:c>
      <x:c r="F5216" s="10" t="str">
        <x:v>PASS</x:v>
      </x:c>
      <x:c r="G5216" s="10" t="str">
        <x:v>PASS</x:v>
      </x:c>
      <x:c r="H5216" s="10" t="str">
        <x:v>EXECUTED</x:v>
      </x:c>
      <x:c r="I5216" s="10" t="str">
        <x:v>PARSED</x:v>
      </x:c>
      <x:c r="J5216" s="10" t="str">
        <x:v>SINGLESHOT_CAPTURED_DIAGNOSTIC_PASS</x:v>
      </x:c>
      <x:c r="K5216" s="10" t="str">
        <x:v>d74f40e744a05237420ea24d80446faffdb22c73af5cbd7fd16ae3e7c1698665</x:v>
      </x:c>
      <x:c r="L5216" s="10" t="str">
        <x:v>historical_three</x:v>
      </x:c>
      <x:c r="M5216" s="10" t="n">
        <x:v>1</x:v>
      </x:c>
      <x:c r="N5216" s="10" t="n">
        <x:v>0</x:v>
      </x:c>
      <x:c r="O5216" s="10" t="n">
        <x:v>0</x:v>
      </x:c>
      <x:c r="P5216" s="9" t="str">
        <x:f>'CaseReview'!U844</x:f>
        <x:v>PASS</x:v>
      </x:c>
      <x:c r="Q5216" s="9" t="n">
        <x:f>IF(AND(T5216=1,G5216=P5216),1,0)</x:f>
        <x:v>1</x:v>
      </x:c>
      <x:c r="R5216" s="9" t="n">
        <x:f>IF(AND(T5216=1,G5216="PASS",P5216="FAIL"),1,0)</x:f>
        <x:v>0</x:v>
      </x:c>
      <x:c r="S5216" s="9" t="n">
        <x:f>IF(AND(T5216=1,G5216="FAIL",P5216="PASS"),1,0)</x:f>
        <x:v>0</x:v>
      </x:c>
      <x:c r="T5216" s="9" t="n">
        <x:v>1</x:v>
      </x:c>
      <x:c r="U5216" s="9" t="n">
        <x:v>7</x:v>
      </x:c>
      <x:c r="V5216" s="9" t="str">
        <x:v>MVP/SHACL_GENERATION_PIPELINE/experiments/LUNA_CONTEXTUAL_SINGLESHOT/RUN_01/runs/RUN-IMO-058-20260831T151539605642Z/artifacts/attempt_01/extracted_shape.ttl</x:v>
      </x:c>
    </x:row>
    <x:row r="5217" ht="22" customHeight="1">
      <x:c r="A5217" s="10" t="str">
        <x:v>SINGLESHOT</x:v>
      </x:c>
      <x:c r="B5217" s="10" t="str">
        <x:v>IMO-059</x:v>
      </x:c>
      <x:c r="C5217" s="10" t="str">
        <x:v>IMO-059-F01</x:v>
      </x:c>
      <x:c r="D5217" s="10" t="str">
        <x:v>RUN_01</x:v>
      </x:c>
      <x:c r="E5217" s="10" t="str">
        <x:v>ORIGINAL_LEDGER</x:v>
      </x:c>
      <x:c r="F5217" s="10" t="str">
        <x:v>FAIL</x:v>
      </x:c>
      <x:c r="G5217" s="10" t="str">
        <x:v>FAIL</x:v>
      </x:c>
      <x:c r="H5217" s="10" t="str">
        <x:v>EXECUTED</x:v>
      </x:c>
      <x:c r="I5217" s="10" t="str">
        <x:v>PARSED</x:v>
      </x:c>
      <x:c r="J5217" s="10" t="str">
        <x:v>SINGLESHOT_CAPTURED_DIAGNOSTIC_PASS</x:v>
      </x:c>
      <x:c r="K5217" s="10" t="str">
        <x:v>c9d687904a8b1ee77414268ac834bec6ed6284db1262c192e6dc451547db5b85</x:v>
      </x:c>
      <x:c r="L5217" s="10" t="str">
        <x:v>historical_three</x:v>
      </x:c>
      <x:c r="M5217" s="10" t="n">
        <x:v>1</x:v>
      </x:c>
      <x:c r="N5217" s="10" t="n">
        <x:v>0</x:v>
      </x:c>
      <x:c r="O5217" s="10" t="n">
        <x:v>0</x:v>
      </x:c>
      <x:c r="P5217" s="9" t="str">
        <x:f>'CaseReview'!U845</x:f>
        <x:v>FAIL</x:v>
      </x:c>
      <x:c r="Q5217" s="9" t="n">
        <x:f>IF(AND(T5217=1,G5217=P5217),1,0)</x:f>
        <x:v>1</x:v>
      </x:c>
      <x:c r="R5217" s="9" t="n">
        <x:f>IF(AND(T5217=1,G5217="PASS",P5217="FAIL"),1,0)</x:f>
        <x:v>0</x:v>
      </x:c>
      <x:c r="S5217" s="9" t="n">
        <x:f>IF(AND(T5217=1,G5217="FAIL",P5217="PASS"),1,0)</x:f>
        <x:v>0</x:v>
      </x:c>
      <x:c r="T5217" s="9" t="n">
        <x:v>1</x:v>
      </x:c>
      <x:c r="U5217" s="9" t="n">
        <x:v>7</x:v>
      </x:c>
      <x:c r="V5217" s="9" t="str">
        <x:v>MVP/SHACL_GENERATION_PIPELINE/experiments/LUNA_CONTEXTUAL_SINGLESHOT/RUN_01/runs/RUN-IMO-059-20260831T151554237787Z/artifacts/attempt_01/extracted_shape.ttl</x:v>
      </x:c>
    </x:row>
    <x:row r="5218" ht="22" customHeight="1">
      <x:c r="A5218" s="10" t="str">
        <x:v>SINGLESHOT</x:v>
      </x:c>
      <x:c r="B5218" s="10" t="str">
        <x:v>IMO-059</x:v>
      </x:c>
      <x:c r="C5218" s="10" t="str">
        <x:v>IMO-059-F02</x:v>
      </x:c>
      <x:c r="D5218" s="10" t="str">
        <x:v>RUN_01</x:v>
      </x:c>
      <x:c r="E5218" s="10" t="str">
        <x:v>ORIGINAL_LEDGER</x:v>
      </x:c>
      <x:c r="F5218" s="10" t="str">
        <x:v>FAIL</x:v>
      </x:c>
      <x:c r="G5218" s="10" t="str">
        <x:v>FAIL</x:v>
      </x:c>
      <x:c r="H5218" s="10" t="str">
        <x:v>EXECUTED</x:v>
      </x:c>
      <x:c r="I5218" s="10" t="str">
        <x:v>PARSED</x:v>
      </x:c>
      <x:c r="J5218" s="10" t="str">
        <x:v>SINGLESHOT_CAPTURED_DIAGNOSTIC_PASS</x:v>
      </x:c>
      <x:c r="K5218" s="10" t="str">
        <x:v>c9d687904a8b1ee77414268ac834bec6ed6284db1262c192e6dc451547db5b85</x:v>
      </x:c>
      <x:c r="L5218" s="10" t="str">
        <x:v>historical_three</x:v>
      </x:c>
      <x:c r="M5218" s="10" t="n">
        <x:v>1</x:v>
      </x:c>
      <x:c r="N5218" s="10" t="n">
        <x:v>0</x:v>
      </x:c>
      <x:c r="O5218" s="10" t="n">
        <x:v>0</x:v>
      </x:c>
      <x:c r="P5218" s="9" t="str">
        <x:f>'CaseReview'!U846</x:f>
        <x:v>FAIL</x:v>
      </x:c>
      <x:c r="Q5218" s="9" t="n">
        <x:f>IF(AND(T5218=1,G5218=P5218),1,0)</x:f>
        <x:v>1</x:v>
      </x:c>
      <x:c r="R5218" s="9" t="n">
        <x:f>IF(AND(T5218=1,G5218="PASS",P5218="FAIL"),1,0)</x:f>
        <x:v>0</x:v>
      </x:c>
      <x:c r="S5218" s="9" t="n">
        <x:f>IF(AND(T5218=1,G5218="FAIL",P5218="PASS"),1,0)</x:f>
        <x:v>0</x:v>
      </x:c>
      <x:c r="T5218" s="9" t="n">
        <x:v>1</x:v>
      </x:c>
      <x:c r="U5218" s="9" t="n">
        <x:v>7</x:v>
      </x:c>
      <x:c r="V5218" s="9" t="str">
        <x:v>MVP/SHACL_GENERATION_PIPELINE/experiments/LUNA_CONTEXTUAL_SINGLESHOT/RUN_01/runs/RUN-IMO-059-20260831T151554237787Z/artifacts/attempt_01/extracted_shape.ttl</x:v>
      </x:c>
    </x:row>
    <x:row r="5219" ht="22" customHeight="1">
      <x:c r="A5219" s="10" t="str">
        <x:v>SINGLESHOT</x:v>
      </x:c>
      <x:c r="B5219" s="10" t="str">
        <x:v>IMO-059</x:v>
      </x:c>
      <x:c r="C5219" s="10" t="str">
        <x:v>IMO-059-F03</x:v>
      </x:c>
      <x:c r="D5219" s="10" t="str">
        <x:v>RUN_01</x:v>
      </x:c>
      <x:c r="E5219" s="10" t="str">
        <x:v>ORIGINAL_LEDGER</x:v>
      </x:c>
      <x:c r="F5219" s="10" t="str">
        <x:v>FAIL</x:v>
      </x:c>
      <x:c r="G5219" s="10" t="str">
        <x:v>FAIL</x:v>
      </x:c>
      <x:c r="H5219" s="10" t="str">
        <x:v>EXECUTED</x:v>
      </x:c>
      <x:c r="I5219" s="10" t="str">
        <x:v>PARSED</x:v>
      </x:c>
      <x:c r="J5219" s="10" t="str">
        <x:v>SINGLESHOT_CAPTURED_DIAGNOSTIC_PASS</x:v>
      </x:c>
      <x:c r="K5219" s="10" t="str">
        <x:v>c9d687904a8b1ee77414268ac834bec6ed6284db1262c192e6dc451547db5b85</x:v>
      </x:c>
      <x:c r="L5219" s="10" t="str">
        <x:v>historical_three</x:v>
      </x:c>
      <x:c r="M5219" s="10" t="n">
        <x:v>1</x:v>
      </x:c>
      <x:c r="N5219" s="10" t="n">
        <x:v>0</x:v>
      </x:c>
      <x:c r="O5219" s="10" t="n">
        <x:v>0</x:v>
      </x:c>
      <x:c r="P5219" s="9" t="str">
        <x:f>'CaseReview'!U847</x:f>
        <x:v>FAIL</x:v>
      </x:c>
      <x:c r="Q5219" s="9" t="n">
        <x:f>IF(AND(T5219=1,G5219=P5219),1,0)</x:f>
        <x:v>1</x:v>
      </x:c>
      <x:c r="R5219" s="9" t="n">
        <x:f>IF(AND(T5219=1,G5219="PASS",P5219="FAIL"),1,0)</x:f>
        <x:v>0</x:v>
      </x:c>
      <x:c r="S5219" s="9" t="n">
        <x:f>IF(AND(T5219=1,G5219="FAIL",P5219="PASS"),1,0)</x:f>
        <x:v>0</x:v>
      </x:c>
      <x:c r="T5219" s="9" t="n">
        <x:v>1</x:v>
      </x:c>
      <x:c r="U5219" s="9" t="n">
        <x:v>7</x:v>
      </x:c>
      <x:c r="V5219" s="9" t="str">
        <x:v>MVP/SHACL_GENERATION_PIPELINE/experiments/LUNA_CONTEXTUAL_SINGLESHOT/RUN_01/runs/RUN-IMO-059-20260831T151554237787Z/artifacts/attempt_01/extracted_shape.ttl</x:v>
      </x:c>
    </x:row>
    <x:row r="5220" ht="22" customHeight="1">
      <x:c r="A5220" s="10" t="str">
        <x:v>SINGLESHOT</x:v>
      </x:c>
      <x:c r="B5220" s="10" t="str">
        <x:v>IMO-059</x:v>
      </x:c>
      <x:c r="C5220" s="10" t="str">
        <x:v>IMO-059-F04</x:v>
      </x:c>
      <x:c r="D5220" s="10" t="str">
        <x:v>RUN_01</x:v>
      </x:c>
      <x:c r="E5220" s="10" t="str">
        <x:v>ORIGINAL_LEDGER</x:v>
      </x:c>
      <x:c r="F5220" s="10" t="str">
        <x:v>FAIL</x:v>
      </x:c>
      <x:c r="G5220" s="10" t="str">
        <x:v>FAIL</x:v>
      </x:c>
      <x:c r="H5220" s="10" t="str">
        <x:v>EXECUTED</x:v>
      </x:c>
      <x:c r="I5220" s="10" t="str">
        <x:v>PARSED</x:v>
      </x:c>
      <x:c r="J5220" s="10" t="str">
        <x:v>SINGLESHOT_CAPTURED_DIAGNOSTIC_PASS</x:v>
      </x:c>
      <x:c r="K5220" s="10" t="str">
        <x:v>c9d687904a8b1ee77414268ac834bec6ed6284db1262c192e6dc451547db5b85</x:v>
      </x:c>
      <x:c r="L5220" s="10" t="str">
        <x:v>historical_three</x:v>
      </x:c>
      <x:c r="M5220" s="10" t="n">
        <x:v>1</x:v>
      </x:c>
      <x:c r="N5220" s="10" t="n">
        <x:v>0</x:v>
      </x:c>
      <x:c r="O5220" s="10" t="n">
        <x:v>0</x:v>
      </x:c>
      <x:c r="P5220" s="9" t="str">
        <x:f>'CaseReview'!U848</x:f>
        <x:v>FAIL</x:v>
      </x:c>
      <x:c r="Q5220" s="9" t="n">
        <x:f>IF(AND(T5220=1,G5220=P5220),1,0)</x:f>
        <x:v>1</x:v>
      </x:c>
      <x:c r="R5220" s="9" t="n">
        <x:f>IF(AND(T5220=1,G5220="PASS",P5220="FAIL"),1,0)</x:f>
        <x:v>0</x:v>
      </x:c>
      <x:c r="S5220" s="9" t="n">
        <x:f>IF(AND(T5220=1,G5220="FAIL",P5220="PASS"),1,0)</x:f>
        <x:v>0</x:v>
      </x:c>
      <x:c r="T5220" s="9" t="n">
        <x:v>1</x:v>
      </x:c>
      <x:c r="U5220" s="9" t="n">
        <x:v>7</x:v>
      </x:c>
      <x:c r="V5220" s="9" t="str">
        <x:v>MVP/SHACL_GENERATION_PIPELINE/experiments/LUNA_CONTEXTUAL_SINGLESHOT/RUN_01/runs/RUN-IMO-059-20260831T151554237787Z/artifacts/attempt_01/extracted_shape.ttl</x:v>
      </x:c>
    </x:row>
    <x:row r="5221" ht="22" customHeight="1">
      <x:c r="A5221" s="10" t="str">
        <x:v>SINGLESHOT</x:v>
      </x:c>
      <x:c r="B5221" s="10" t="str">
        <x:v>IMO-059</x:v>
      </x:c>
      <x:c r="C5221" s="10" t="str">
        <x:v>IMO-059-P01</x:v>
      </x:c>
      <x:c r="D5221" s="10" t="str">
        <x:v>RUN_01</x:v>
      </x:c>
      <x:c r="E5221" s="10" t="str">
        <x:v>ORIGINAL_LEDGER</x:v>
      </x:c>
      <x:c r="F5221" s="10" t="str">
        <x:v>PASS</x:v>
      </x:c>
      <x:c r="G5221" s="10" t="str">
        <x:v>PASS</x:v>
      </x:c>
      <x:c r="H5221" s="10" t="str">
        <x:v>EXECUTED</x:v>
      </x:c>
      <x:c r="I5221" s="10" t="str">
        <x:v>PARSED</x:v>
      </x:c>
      <x:c r="J5221" s="10" t="str">
        <x:v>SINGLESHOT_CAPTURED_DIAGNOSTIC_PASS</x:v>
      </x:c>
      <x:c r="K5221" s="10" t="str">
        <x:v>c9d687904a8b1ee77414268ac834bec6ed6284db1262c192e6dc451547db5b85</x:v>
      </x:c>
      <x:c r="L5221" s="10" t="str">
        <x:v>historical_three</x:v>
      </x:c>
      <x:c r="M5221" s="10" t="n">
        <x:v>1</x:v>
      </x:c>
      <x:c r="N5221" s="10" t="n">
        <x:v>0</x:v>
      </x:c>
      <x:c r="O5221" s="10" t="n">
        <x:v>0</x:v>
      </x:c>
      <x:c r="P5221" s="9" t="str">
        <x:f>'CaseReview'!U849</x:f>
        <x:v>PASS</x:v>
      </x:c>
      <x:c r="Q5221" s="9" t="n">
        <x:f>IF(AND(T5221=1,G5221=P5221),1,0)</x:f>
        <x:v>1</x:v>
      </x:c>
      <x:c r="R5221" s="9" t="n">
        <x:f>IF(AND(T5221=1,G5221="PASS",P5221="FAIL"),1,0)</x:f>
        <x:v>0</x:v>
      </x:c>
      <x:c r="S5221" s="9" t="n">
        <x:f>IF(AND(T5221=1,G5221="FAIL",P5221="PASS"),1,0)</x:f>
        <x:v>0</x:v>
      </x:c>
      <x:c r="T5221" s="9" t="n">
        <x:v>1</x:v>
      </x:c>
      <x:c r="U5221" s="9" t="n">
        <x:v>7</x:v>
      </x:c>
      <x:c r="V5221" s="9" t="str">
        <x:v>MVP/SHACL_GENERATION_PIPELINE/experiments/LUNA_CONTEXTUAL_SINGLESHOT/RUN_01/runs/RUN-IMO-059-20260831T151554237787Z/artifacts/attempt_01/extracted_shape.ttl</x:v>
      </x:c>
    </x:row>
    <x:row r="5222" ht="22" customHeight="1">
      <x:c r="A5222" s="10" t="str">
        <x:v>SINGLESHOT</x:v>
      </x:c>
      <x:c r="B5222" s="10" t="str">
        <x:v>IMO-059</x:v>
      </x:c>
      <x:c r="C5222" s="10" t="str">
        <x:v>IMO-059-P02</x:v>
      </x:c>
      <x:c r="D5222" s="10" t="str">
        <x:v>RUN_01</x:v>
      </x:c>
      <x:c r="E5222" s="10" t="str">
        <x:v>ORIGINAL_LEDGER</x:v>
      </x:c>
      <x:c r="F5222" s="10" t="str">
        <x:v>PASS</x:v>
      </x:c>
      <x:c r="G5222" s="10" t="str">
        <x:v>PASS</x:v>
      </x:c>
      <x:c r="H5222" s="10" t="str">
        <x:v>EXECUTED</x:v>
      </x:c>
      <x:c r="I5222" s="10" t="str">
        <x:v>PARSED</x:v>
      </x:c>
      <x:c r="J5222" s="10" t="str">
        <x:v>SINGLESHOT_CAPTURED_DIAGNOSTIC_PASS</x:v>
      </x:c>
      <x:c r="K5222" s="10" t="str">
        <x:v>c9d687904a8b1ee77414268ac834bec6ed6284db1262c192e6dc451547db5b85</x:v>
      </x:c>
      <x:c r="L5222" s="10" t="str">
        <x:v>historical_three</x:v>
      </x:c>
      <x:c r="M5222" s="10" t="n">
        <x:v>1</x:v>
      </x:c>
      <x:c r="N5222" s="10" t="n">
        <x:v>0</x:v>
      </x:c>
      <x:c r="O5222" s="10" t="n">
        <x:v>0</x:v>
      </x:c>
      <x:c r="P5222" s="9" t="str">
        <x:f>'CaseReview'!U850</x:f>
        <x:v>PASS</x:v>
      </x:c>
      <x:c r="Q5222" s="9" t="n">
        <x:f>IF(AND(T5222=1,G5222=P5222),1,0)</x:f>
        <x:v>1</x:v>
      </x:c>
      <x:c r="R5222" s="9" t="n">
        <x:f>IF(AND(T5222=1,G5222="PASS",P5222="FAIL"),1,0)</x:f>
        <x:v>0</x:v>
      </x:c>
      <x:c r="S5222" s="9" t="n">
        <x:f>IF(AND(T5222=1,G5222="FAIL",P5222="PASS"),1,0)</x:f>
        <x:v>0</x:v>
      </x:c>
      <x:c r="T5222" s="9" t="n">
        <x:v>1</x:v>
      </x:c>
      <x:c r="U5222" s="9" t="n">
        <x:v>7</x:v>
      </x:c>
      <x:c r="V5222" s="9" t="str">
        <x:v>MVP/SHACL_GENERATION_PIPELINE/experiments/LUNA_CONTEXTUAL_SINGLESHOT/RUN_01/runs/RUN-IMO-059-20260831T151554237787Z/artifacts/attempt_01/extracted_shape.ttl</x:v>
      </x:c>
    </x:row>
    <x:row r="5223" ht="22" customHeight="1">
      <x:c r="A5223" s="10" t="str">
        <x:v>SINGLESHOT</x:v>
      </x:c>
      <x:c r="B5223" s="10" t="str">
        <x:v>IMO-059</x:v>
      </x:c>
      <x:c r="C5223" s="10" t="str">
        <x:v>IMO-059-P03</x:v>
      </x:c>
      <x:c r="D5223" s="10" t="str">
        <x:v>RUN_01</x:v>
      </x:c>
      <x:c r="E5223" s="10" t="str">
        <x:v>ORIGINAL_LEDGER</x:v>
      </x:c>
      <x:c r="F5223" s="10" t="str">
        <x:v>PASS</x:v>
      </x:c>
      <x:c r="G5223" s="10" t="str">
        <x:v>PASS</x:v>
      </x:c>
      <x:c r="H5223" s="10" t="str">
        <x:v>EXECUTED</x:v>
      </x:c>
      <x:c r="I5223" s="10" t="str">
        <x:v>PARSED</x:v>
      </x:c>
      <x:c r="J5223" s="10" t="str">
        <x:v>SINGLESHOT_CAPTURED_DIAGNOSTIC_PASS</x:v>
      </x:c>
      <x:c r="K5223" s="10" t="str">
        <x:v>c9d687904a8b1ee77414268ac834bec6ed6284db1262c192e6dc451547db5b85</x:v>
      </x:c>
      <x:c r="L5223" s="10" t="str">
        <x:v>historical_three</x:v>
      </x:c>
      <x:c r="M5223" s="10" t="n">
        <x:v>1</x:v>
      </x:c>
      <x:c r="N5223" s="10" t="n">
        <x:v>0</x:v>
      </x:c>
      <x:c r="O5223" s="10" t="n">
        <x:v>0</x:v>
      </x:c>
      <x:c r="P5223" s="9" t="str">
        <x:f>'CaseReview'!U851</x:f>
        <x:v>PASS</x:v>
      </x:c>
      <x:c r="Q5223" s="9" t="n">
        <x:f>IF(AND(T5223=1,G5223=P5223),1,0)</x:f>
        <x:v>1</x:v>
      </x:c>
      <x:c r="R5223" s="9" t="n">
        <x:f>IF(AND(T5223=1,G5223="PASS",P5223="FAIL"),1,0)</x:f>
        <x:v>0</x:v>
      </x:c>
      <x:c r="S5223" s="9" t="n">
        <x:f>IF(AND(T5223=1,G5223="FAIL",P5223="PASS"),1,0)</x:f>
        <x:v>0</x:v>
      </x:c>
      <x:c r="T5223" s="9" t="n">
        <x:v>1</x:v>
      </x:c>
      <x:c r="U5223" s="9" t="n">
        <x:v>7</x:v>
      </x:c>
      <x:c r="V5223" s="9" t="str">
        <x:v>MVP/SHACL_GENERATION_PIPELINE/experiments/LUNA_CONTEXTUAL_SINGLESHOT/RUN_01/runs/RUN-IMO-059-20260831T151554237787Z/artifacts/attempt_01/extracted_shape.ttl</x:v>
      </x:c>
    </x:row>
    <x:row r="5224" ht="22" customHeight="1">
      <x:c r="A5224" s="10" t="str">
        <x:v>SINGLESHOT</x:v>
      </x:c>
      <x:c r="B5224" s="10" t="str">
        <x:v>IMO-060</x:v>
      </x:c>
      <x:c r="C5224" s="10" t="str">
        <x:v>IMO-060-F01</x:v>
      </x:c>
      <x:c r="D5224" s="10" t="str">
        <x:v>RUN_01</x:v>
      </x:c>
      <x:c r="E5224" s="10" t="str">
        <x:v>ORIGINAL_LEDGER</x:v>
      </x:c>
      <x:c r="F5224" s="10" t="str">
        <x:v>FAIL</x:v>
      </x:c>
      <x:c r="G5224" s="10" t="str">
        <x:v>FAIL</x:v>
      </x:c>
      <x:c r="H5224" s="10" t="str">
        <x:v>EXECUTED</x:v>
      </x:c>
      <x:c r="I5224" s="10" t="str">
        <x:v>PARSED</x:v>
      </x:c>
      <x:c r="J5224" s="10" t="str">
        <x:v>SINGLESHOT_CAPTURED_DIAGNOSTIC_PASS</x:v>
      </x:c>
      <x:c r="K5224" s="10" t="str">
        <x:v>902c08bc082e30783edcebff3e6423a90619acbd09d4dade7185e32915133fb3</x:v>
      </x:c>
      <x:c r="L5224" s="10" t="str">
        <x:v>historical_three</x:v>
      </x:c>
      <x:c r="M5224" s="10" t="n">
        <x:v>1</x:v>
      </x:c>
      <x:c r="N5224" s="10" t="n">
        <x:v>0</x:v>
      </x:c>
      <x:c r="O5224" s="10" t="n">
        <x:v>0</x:v>
      </x:c>
      <x:c r="P5224" s="9" t="str">
        <x:f>'CaseReview'!U852</x:f>
        <x:v>FAIL</x:v>
      </x:c>
      <x:c r="Q5224" s="9" t="n">
        <x:f>IF(AND(T5224=1,G5224=P5224),1,0)</x:f>
        <x:v>1</x:v>
      </x:c>
      <x:c r="R5224" s="9" t="n">
        <x:f>IF(AND(T5224=1,G5224="PASS",P5224="FAIL"),1,0)</x:f>
        <x:v>0</x:v>
      </x:c>
      <x:c r="S5224" s="9" t="n">
        <x:f>IF(AND(T5224=1,G5224="FAIL",P5224="PASS"),1,0)</x:f>
        <x:v>0</x:v>
      </x:c>
      <x:c r="T5224" s="9" t="n">
        <x:v>1</x:v>
      </x:c>
      <x:c r="U5224" s="9" t="n">
        <x:v>7</x:v>
      </x:c>
      <x:c r="V5224" s="9" t="str">
        <x:v>MVP/SHACL_GENERATION_PIPELINE/experiments/LUNA_CONTEXTUAL_SINGLESHOT/RUN_01/runs/RUN-IMO-060-20260831T151616115314Z/artifacts/attempt_01/extracted_shape.ttl</x:v>
      </x:c>
    </x:row>
    <x:row r="5225" ht="22" customHeight="1">
      <x:c r="A5225" s="10" t="str">
        <x:v>SINGLESHOT</x:v>
      </x:c>
      <x:c r="B5225" s="10" t="str">
        <x:v>IMO-060</x:v>
      </x:c>
      <x:c r="C5225" s="10" t="str">
        <x:v>IMO-060-F02</x:v>
      </x:c>
      <x:c r="D5225" s="10" t="str">
        <x:v>RUN_01</x:v>
      </x:c>
      <x:c r="E5225" s="10" t="str">
        <x:v>ORIGINAL_LEDGER</x:v>
      </x:c>
      <x:c r="F5225" s="10" t="str">
        <x:v>FAIL</x:v>
      </x:c>
      <x:c r="G5225" s="10" t="str">
        <x:v>FAIL</x:v>
      </x:c>
      <x:c r="H5225" s="10" t="str">
        <x:v>EXECUTED</x:v>
      </x:c>
      <x:c r="I5225" s="10" t="str">
        <x:v>PARSED</x:v>
      </x:c>
      <x:c r="J5225" s="10" t="str">
        <x:v>SINGLESHOT_CAPTURED_DIAGNOSTIC_PASS</x:v>
      </x:c>
      <x:c r="K5225" s="10" t="str">
        <x:v>902c08bc082e30783edcebff3e6423a90619acbd09d4dade7185e32915133fb3</x:v>
      </x:c>
      <x:c r="L5225" s="10" t="str">
        <x:v>historical_three</x:v>
      </x:c>
      <x:c r="M5225" s="10" t="n">
        <x:v>1</x:v>
      </x:c>
      <x:c r="N5225" s="10" t="n">
        <x:v>0</x:v>
      </x:c>
      <x:c r="O5225" s="10" t="n">
        <x:v>0</x:v>
      </x:c>
      <x:c r="P5225" s="9" t="str">
        <x:f>'CaseReview'!U853</x:f>
        <x:v>FAIL</x:v>
      </x:c>
      <x:c r="Q5225" s="9" t="n">
        <x:f>IF(AND(T5225=1,G5225=P5225),1,0)</x:f>
        <x:v>1</x:v>
      </x:c>
      <x:c r="R5225" s="9" t="n">
        <x:f>IF(AND(T5225=1,G5225="PASS",P5225="FAIL"),1,0)</x:f>
        <x:v>0</x:v>
      </x:c>
      <x:c r="S5225" s="9" t="n">
        <x:f>IF(AND(T5225=1,G5225="FAIL",P5225="PASS"),1,0)</x:f>
        <x:v>0</x:v>
      </x:c>
      <x:c r="T5225" s="9" t="n">
        <x:v>1</x:v>
      </x:c>
      <x:c r="U5225" s="9" t="n">
        <x:v>7</x:v>
      </x:c>
      <x:c r="V5225" s="9" t="str">
        <x:v>MVP/SHACL_GENERATION_PIPELINE/experiments/LUNA_CONTEXTUAL_SINGLESHOT/RUN_01/runs/RUN-IMO-060-20260831T151616115314Z/artifacts/attempt_01/extracted_shape.ttl</x:v>
      </x:c>
    </x:row>
    <x:row r="5226" ht="22" customHeight="1">
      <x:c r="A5226" s="10" t="str">
        <x:v>SINGLESHOT</x:v>
      </x:c>
      <x:c r="B5226" s="10" t="str">
        <x:v>IMO-060</x:v>
      </x:c>
      <x:c r="C5226" s="10" t="str">
        <x:v>IMO-060-F03</x:v>
      </x:c>
      <x:c r="D5226" s="10" t="str">
        <x:v>RUN_01</x:v>
      </x:c>
      <x:c r="E5226" s="10" t="str">
        <x:v>ORIGINAL_LEDGER</x:v>
      </x:c>
      <x:c r="F5226" s="10" t="str">
        <x:v>FAIL</x:v>
      </x:c>
      <x:c r="G5226" s="10" t="str">
        <x:v>FAIL</x:v>
      </x:c>
      <x:c r="H5226" s="10" t="str">
        <x:v>EXECUTED</x:v>
      </x:c>
      <x:c r="I5226" s="10" t="str">
        <x:v>PARSED</x:v>
      </x:c>
      <x:c r="J5226" s="10" t="str">
        <x:v>SINGLESHOT_CAPTURED_DIAGNOSTIC_PASS</x:v>
      </x:c>
      <x:c r="K5226" s="10" t="str">
        <x:v>902c08bc082e30783edcebff3e6423a90619acbd09d4dade7185e32915133fb3</x:v>
      </x:c>
      <x:c r="L5226" s="10" t="str">
        <x:v>historical_three</x:v>
      </x:c>
      <x:c r="M5226" s="10" t="n">
        <x:v>1</x:v>
      </x:c>
      <x:c r="N5226" s="10" t="n">
        <x:v>0</x:v>
      </x:c>
      <x:c r="O5226" s="10" t="n">
        <x:v>0</x:v>
      </x:c>
      <x:c r="P5226" s="9" t="str">
        <x:f>'CaseReview'!U854</x:f>
        <x:v>FAIL</x:v>
      </x:c>
      <x:c r="Q5226" s="9" t="n">
        <x:f>IF(AND(T5226=1,G5226=P5226),1,0)</x:f>
        <x:v>1</x:v>
      </x:c>
      <x:c r="R5226" s="9" t="n">
        <x:f>IF(AND(T5226=1,G5226="PASS",P5226="FAIL"),1,0)</x:f>
        <x:v>0</x:v>
      </x:c>
      <x:c r="S5226" s="9" t="n">
        <x:f>IF(AND(T5226=1,G5226="FAIL",P5226="PASS"),1,0)</x:f>
        <x:v>0</x:v>
      </x:c>
      <x:c r="T5226" s="9" t="n">
        <x:v>1</x:v>
      </x:c>
      <x:c r="U5226" s="9" t="n">
        <x:v>7</x:v>
      </x:c>
      <x:c r="V5226" s="9" t="str">
        <x:v>MVP/SHACL_GENERATION_PIPELINE/experiments/LUNA_CONTEXTUAL_SINGLESHOT/RUN_01/runs/RUN-IMO-060-20260831T151616115314Z/artifacts/attempt_01/extracted_shape.ttl</x:v>
      </x:c>
    </x:row>
    <x:row r="5227" ht="22" customHeight="1">
      <x:c r="A5227" s="10" t="str">
        <x:v>SINGLESHOT</x:v>
      </x:c>
      <x:c r="B5227" s="10" t="str">
        <x:v>IMO-060</x:v>
      </x:c>
      <x:c r="C5227" s="10" t="str">
        <x:v>IMO-060-P01</x:v>
      </x:c>
      <x:c r="D5227" s="10" t="str">
        <x:v>RUN_01</x:v>
      </x:c>
      <x:c r="E5227" s="10" t="str">
        <x:v>ORIGINAL_LEDGER</x:v>
      </x:c>
      <x:c r="F5227" s="10" t="str">
        <x:v>PASS</x:v>
      </x:c>
      <x:c r="G5227" s="10" t="str">
        <x:v>PASS</x:v>
      </x:c>
      <x:c r="H5227" s="10" t="str">
        <x:v>EXECUTED</x:v>
      </x:c>
      <x:c r="I5227" s="10" t="str">
        <x:v>PARSED</x:v>
      </x:c>
      <x:c r="J5227" s="10" t="str">
        <x:v>SINGLESHOT_CAPTURED_DIAGNOSTIC_PASS</x:v>
      </x:c>
      <x:c r="K5227" s="10" t="str">
        <x:v>902c08bc082e30783edcebff3e6423a90619acbd09d4dade7185e32915133fb3</x:v>
      </x:c>
      <x:c r="L5227" s="10" t="str">
        <x:v>historical_three</x:v>
      </x:c>
      <x:c r="M5227" s="10" t="n">
        <x:v>1</x:v>
      </x:c>
      <x:c r="N5227" s="10" t="n">
        <x:v>0</x:v>
      </x:c>
      <x:c r="O5227" s="10" t="n">
        <x:v>0</x:v>
      </x:c>
      <x:c r="P5227" s="9" t="str">
        <x:f>'CaseReview'!U855</x:f>
        <x:v>PASS</x:v>
      </x:c>
      <x:c r="Q5227" s="9" t="n">
        <x:f>IF(AND(T5227=1,G5227=P5227),1,0)</x:f>
        <x:v>1</x:v>
      </x:c>
      <x:c r="R5227" s="9" t="n">
        <x:f>IF(AND(T5227=1,G5227="PASS",P5227="FAIL"),1,0)</x:f>
        <x:v>0</x:v>
      </x:c>
      <x:c r="S5227" s="9" t="n">
        <x:f>IF(AND(T5227=1,G5227="FAIL",P5227="PASS"),1,0)</x:f>
        <x:v>0</x:v>
      </x:c>
      <x:c r="T5227" s="9" t="n">
        <x:v>1</x:v>
      </x:c>
      <x:c r="U5227" s="9" t="n">
        <x:v>7</x:v>
      </x:c>
      <x:c r="V5227" s="9" t="str">
        <x:v>MVP/SHACL_GENERATION_PIPELINE/experiments/LUNA_CONTEXTUAL_SINGLESHOT/RUN_01/runs/RUN-IMO-060-20260831T151616115314Z/artifacts/attempt_01/extracted_shape.ttl</x:v>
      </x:c>
    </x:row>
    <x:row r="5228" ht="22" customHeight="1">
      <x:c r="A5228" s="10" t="str">
        <x:v>SINGLESHOT</x:v>
      </x:c>
      <x:c r="B5228" s="10" t="str">
        <x:v>IMO-060</x:v>
      </x:c>
      <x:c r="C5228" s="10" t="str">
        <x:v>IMO-060-P02</x:v>
      </x:c>
      <x:c r="D5228" s="10" t="str">
        <x:v>RUN_01</x:v>
      </x:c>
      <x:c r="E5228" s="10" t="str">
        <x:v>ORIGINAL_LEDGER</x:v>
      </x:c>
      <x:c r="F5228" s="10" t="str">
        <x:v>PASS</x:v>
      </x:c>
      <x:c r="G5228" s="10" t="str">
        <x:v>PASS</x:v>
      </x:c>
      <x:c r="H5228" s="10" t="str">
        <x:v>EXECUTED</x:v>
      </x:c>
      <x:c r="I5228" s="10" t="str">
        <x:v>PARSED</x:v>
      </x:c>
      <x:c r="J5228" s="10" t="str">
        <x:v>SINGLESHOT_CAPTURED_DIAGNOSTIC_PASS</x:v>
      </x:c>
      <x:c r="K5228" s="10" t="str">
        <x:v>902c08bc082e30783edcebff3e6423a90619acbd09d4dade7185e32915133fb3</x:v>
      </x:c>
      <x:c r="L5228" s="10" t="str">
        <x:v>historical_three</x:v>
      </x:c>
      <x:c r="M5228" s="10" t="n">
        <x:v>1</x:v>
      </x:c>
      <x:c r="N5228" s="10" t="n">
        <x:v>0</x:v>
      </x:c>
      <x:c r="O5228" s="10" t="n">
        <x:v>0</x:v>
      </x:c>
      <x:c r="P5228" s="9" t="str">
        <x:f>'CaseReview'!U856</x:f>
        <x:v>PASS</x:v>
      </x:c>
      <x:c r="Q5228" s="9" t="n">
        <x:f>IF(AND(T5228=1,G5228=P5228),1,0)</x:f>
        <x:v>1</x:v>
      </x:c>
      <x:c r="R5228" s="9" t="n">
        <x:f>IF(AND(T5228=1,G5228="PASS",P5228="FAIL"),1,0)</x:f>
        <x:v>0</x:v>
      </x:c>
      <x:c r="S5228" s="9" t="n">
        <x:f>IF(AND(T5228=1,G5228="FAIL",P5228="PASS"),1,0)</x:f>
        <x:v>0</x:v>
      </x:c>
      <x:c r="T5228" s="9" t="n">
        <x:v>1</x:v>
      </x:c>
      <x:c r="U5228" s="9" t="n">
        <x:v>7</x:v>
      </x:c>
      <x:c r="V5228" s="9" t="str">
        <x:v>MVP/SHACL_GENERATION_PIPELINE/experiments/LUNA_CONTEXTUAL_SINGLESHOT/RUN_01/runs/RUN-IMO-060-20260831T151616115314Z/artifacts/attempt_01/extracted_shape.ttl</x:v>
      </x:c>
    </x:row>
    <x:row r="5229" ht="22" customHeight="1">
      <x:c r="A5229" s="10" t="str">
        <x:v>SINGLESHOT</x:v>
      </x:c>
      <x:c r="B5229" s="10" t="str">
        <x:v>IMO-060</x:v>
      </x:c>
      <x:c r="C5229" s="10" t="str">
        <x:v>IMO-060-P03</x:v>
      </x:c>
      <x:c r="D5229" s="10" t="str">
        <x:v>RUN_01</x:v>
      </x:c>
      <x:c r="E5229" s="10" t="str">
        <x:v>ORIGINAL_LEDGER</x:v>
      </x:c>
      <x:c r="F5229" s="10" t="str">
        <x:v>PASS</x:v>
      </x:c>
      <x:c r="G5229" s="10" t="str">
        <x:v>PASS</x:v>
      </x:c>
      <x:c r="H5229" s="10" t="str">
        <x:v>EXECUTED</x:v>
      </x:c>
      <x:c r="I5229" s="10" t="str">
        <x:v>PARSED</x:v>
      </x:c>
      <x:c r="J5229" s="10" t="str">
        <x:v>SINGLESHOT_CAPTURED_DIAGNOSTIC_PASS</x:v>
      </x:c>
      <x:c r="K5229" s="10" t="str">
        <x:v>902c08bc082e30783edcebff3e6423a90619acbd09d4dade7185e32915133fb3</x:v>
      </x:c>
      <x:c r="L5229" s="10" t="str">
        <x:v>historical_three</x:v>
      </x:c>
      <x:c r="M5229" s="10" t="n">
        <x:v>1</x:v>
      </x:c>
      <x:c r="N5229" s="10" t="n">
        <x:v>0</x:v>
      </x:c>
      <x:c r="O5229" s="10" t="n">
        <x:v>0</x:v>
      </x:c>
      <x:c r="P5229" s="9" t="str">
        <x:f>'CaseReview'!U857</x:f>
        <x:v>PASS</x:v>
      </x:c>
      <x:c r="Q5229" s="9" t="n">
        <x:f>IF(AND(T5229=1,G5229=P5229),1,0)</x:f>
        <x:v>1</x:v>
      </x:c>
      <x:c r="R5229" s="9" t="n">
        <x:f>IF(AND(T5229=1,G5229="PASS",P5229="FAIL"),1,0)</x:f>
        <x:v>0</x:v>
      </x:c>
      <x:c r="S5229" s="9" t="n">
        <x:f>IF(AND(T5229=1,G5229="FAIL",P5229="PASS"),1,0)</x:f>
        <x:v>0</x:v>
      </x:c>
      <x:c r="T5229" s="9" t="n">
        <x:v>1</x:v>
      </x:c>
      <x:c r="U5229" s="9" t="n">
        <x:v>7</x:v>
      </x:c>
      <x:c r="V5229" s="9" t="str">
        <x:v>MVP/SHACL_GENERATION_PIPELINE/experiments/LUNA_CONTEXTUAL_SINGLESHOT/RUN_01/runs/RUN-IMO-060-20260831T151616115314Z/artifacts/attempt_01/extracted_shape.ttl</x:v>
      </x:c>
    </x:row>
    <x:row r="5230" ht="22" customHeight="1">
      <x:c r="A5230" s="10" t="str">
        <x:v>SINGLESHOT</x:v>
      </x:c>
      <x:c r="B5230" s="10" t="str">
        <x:v>IMO-060</x:v>
      </x:c>
      <x:c r="C5230" s="10" t="str">
        <x:v>IMO-060-P04</x:v>
      </x:c>
      <x:c r="D5230" s="10" t="str">
        <x:v>RUN_01</x:v>
      </x:c>
      <x:c r="E5230" s="10" t="str">
        <x:v>ORIGINAL_LEDGER</x:v>
      </x:c>
      <x:c r="F5230" s="10" t="str">
        <x:v>PASS</x:v>
      </x:c>
      <x:c r="G5230" s="10" t="str">
        <x:v>PASS</x:v>
      </x:c>
      <x:c r="H5230" s="10" t="str">
        <x:v>EXECUTED</x:v>
      </x:c>
      <x:c r="I5230" s="10" t="str">
        <x:v>PARSED</x:v>
      </x:c>
      <x:c r="J5230" s="10" t="str">
        <x:v>SINGLESHOT_CAPTURED_DIAGNOSTIC_PASS</x:v>
      </x:c>
      <x:c r="K5230" s="10" t="str">
        <x:v>902c08bc082e30783edcebff3e6423a90619acbd09d4dade7185e32915133fb3</x:v>
      </x:c>
      <x:c r="L5230" s="10" t="str">
        <x:v>historical_three</x:v>
      </x:c>
      <x:c r="M5230" s="10" t="n">
        <x:v>1</x:v>
      </x:c>
      <x:c r="N5230" s="10" t="n">
        <x:v>0</x:v>
      </x:c>
      <x:c r="O5230" s="10" t="n">
        <x:v>0</x:v>
      </x:c>
      <x:c r="P5230" s="9" t="str">
        <x:f>'CaseReview'!U858</x:f>
        <x:v>PASS</x:v>
      </x:c>
      <x:c r="Q5230" s="9" t="n">
        <x:f>IF(AND(T5230=1,G5230=P5230),1,0)</x:f>
        <x:v>1</x:v>
      </x:c>
      <x:c r="R5230" s="9" t="n">
        <x:f>IF(AND(T5230=1,G5230="PASS",P5230="FAIL"),1,0)</x:f>
        <x:v>0</x:v>
      </x:c>
      <x:c r="S5230" s="9" t="n">
        <x:f>IF(AND(T5230=1,G5230="FAIL",P5230="PASS"),1,0)</x:f>
        <x:v>0</x:v>
      </x:c>
      <x:c r="T5230" s="9" t="n">
        <x:v>1</x:v>
      </x:c>
      <x:c r="U5230" s="9" t="n">
        <x:v>7</x:v>
      </x:c>
      <x:c r="V5230" s="9" t="str">
        <x:v>MVP/SHACL_GENERATION_PIPELINE/experiments/LUNA_CONTEXTUAL_SINGLESHOT/RUN_01/runs/RUN-IMO-060-20260831T151616115314Z/artifacts/attempt_01/extracted_shape.ttl</x:v>
      </x:c>
    </x:row>
    <x:row r="5231" ht="22" customHeight="1">
      <x:c r="A5231" s="10" t="str">
        <x:v>SINGLESHOT</x:v>
      </x:c>
      <x:c r="B5231" s="10" t="str">
        <x:v>IMO-062</x:v>
      </x:c>
      <x:c r="C5231" s="10" t="str">
        <x:v>IMO-062-F01</x:v>
      </x:c>
      <x:c r="D5231" s="10" t="str">
        <x:v>RUN_01</x:v>
      </x:c>
      <x:c r="E5231" s="10" t="str">
        <x:v>ORIGINAL_LEDGER</x:v>
      </x:c>
      <x:c r="F5231" s="10" t="str">
        <x:v>FAIL</x:v>
      </x:c>
      <x:c r="G5231" s="10" t="str">
        <x:v>FAIL</x:v>
      </x:c>
      <x:c r="H5231" s="10" t="str">
        <x:v>EXECUTED</x:v>
      </x:c>
      <x:c r="I5231" s="10" t="str">
        <x:v>PARSED</x:v>
      </x:c>
      <x:c r="J5231" s="10" t="str">
        <x:v>SINGLESHOT_CAPTURED_DIAGNOSTIC_PASS</x:v>
      </x:c>
      <x:c r="K5231" s="10" t="str">
        <x:v>83d3bbdb24283b817bbbc556fd4bc23ef4a877539a5b30da854e3487480b70aa</x:v>
      </x:c>
      <x:c r="L5231" s="10" t="str">
        <x:v>historical_three</x:v>
      </x:c>
      <x:c r="M5231" s="10" t="n">
        <x:v>1</x:v>
      </x:c>
      <x:c r="N5231" s="10" t="n">
        <x:v>0</x:v>
      </x:c>
      <x:c r="O5231" s="10" t="n">
        <x:v>0</x:v>
      </x:c>
      <x:c r="P5231" s="9" t="str">
        <x:f>'CaseReview'!U859</x:f>
        <x:v>FAIL</x:v>
      </x:c>
      <x:c r="Q5231" s="9" t="n">
        <x:f>IF(AND(T5231=1,G5231=P5231),1,0)</x:f>
        <x:v>1</x:v>
      </x:c>
      <x:c r="R5231" s="9" t="n">
        <x:f>IF(AND(T5231=1,G5231="PASS",P5231="FAIL"),1,0)</x:f>
        <x:v>0</x:v>
      </x:c>
      <x:c r="S5231" s="9" t="n">
        <x:f>IF(AND(T5231=1,G5231="FAIL",P5231="PASS"),1,0)</x:f>
        <x:v>0</x:v>
      </x:c>
      <x:c r="T5231" s="9" t="n">
        <x:v>1</x:v>
      </x:c>
      <x:c r="U5231" s="9" t="n">
        <x:v>9</x:v>
      </x:c>
      <x:c r="V5231" s="9" t="str">
        <x:v>MVP/SHACL_GENERATION_PIPELINE/experiments/LUNA_CONTEXTUAL_SINGLESHOT/RUN_01/runs/RUN-IMO-062-20260831T151650886668Z/artifacts/attempt_01/extracted_shape.ttl</x:v>
      </x:c>
    </x:row>
    <x:row r="5232" ht="22" customHeight="1">
      <x:c r="A5232" s="10" t="str">
        <x:v>SINGLESHOT</x:v>
      </x:c>
      <x:c r="B5232" s="10" t="str">
        <x:v>IMO-062</x:v>
      </x:c>
      <x:c r="C5232" s="10" t="str">
        <x:v>IMO-062-F02</x:v>
      </x:c>
      <x:c r="D5232" s="10" t="str">
        <x:v>RUN_01</x:v>
      </x:c>
      <x:c r="E5232" s="10" t="str">
        <x:v>ORIGINAL_LEDGER</x:v>
      </x:c>
      <x:c r="F5232" s="10" t="str">
        <x:v>FAIL</x:v>
      </x:c>
      <x:c r="G5232" s="10" t="str">
        <x:v>FAIL</x:v>
      </x:c>
      <x:c r="H5232" s="10" t="str">
        <x:v>EXECUTED</x:v>
      </x:c>
      <x:c r="I5232" s="10" t="str">
        <x:v>PARSED</x:v>
      </x:c>
      <x:c r="J5232" s="10" t="str">
        <x:v>SINGLESHOT_CAPTURED_DIAGNOSTIC_PASS</x:v>
      </x:c>
      <x:c r="K5232" s="10" t="str">
        <x:v>83d3bbdb24283b817bbbc556fd4bc23ef4a877539a5b30da854e3487480b70aa</x:v>
      </x:c>
      <x:c r="L5232" s="10" t="str">
        <x:v>historical_three</x:v>
      </x:c>
      <x:c r="M5232" s="10" t="n">
        <x:v>1</x:v>
      </x:c>
      <x:c r="N5232" s="10" t="n">
        <x:v>0</x:v>
      </x:c>
      <x:c r="O5232" s="10" t="n">
        <x:v>0</x:v>
      </x:c>
      <x:c r="P5232" s="9" t="str">
        <x:f>'CaseReview'!U860</x:f>
        <x:v>FAIL</x:v>
      </x:c>
      <x:c r="Q5232" s="9" t="n">
        <x:f>IF(AND(T5232=1,G5232=P5232),1,0)</x:f>
        <x:v>1</x:v>
      </x:c>
      <x:c r="R5232" s="9" t="n">
        <x:f>IF(AND(T5232=1,G5232="PASS",P5232="FAIL"),1,0)</x:f>
        <x:v>0</x:v>
      </x:c>
      <x:c r="S5232" s="9" t="n">
        <x:f>IF(AND(T5232=1,G5232="FAIL",P5232="PASS"),1,0)</x:f>
        <x:v>0</x:v>
      </x:c>
      <x:c r="T5232" s="9" t="n">
        <x:v>1</x:v>
      </x:c>
      <x:c r="U5232" s="9" t="n">
        <x:v>9</x:v>
      </x:c>
      <x:c r="V5232" s="9" t="str">
        <x:v>MVP/SHACL_GENERATION_PIPELINE/experiments/LUNA_CONTEXTUAL_SINGLESHOT/RUN_01/runs/RUN-IMO-062-20260831T151650886668Z/artifacts/attempt_01/extracted_shape.ttl</x:v>
      </x:c>
    </x:row>
    <x:row r="5233" ht="22" customHeight="1">
      <x:c r="A5233" s="10" t="str">
        <x:v>SINGLESHOT</x:v>
      </x:c>
      <x:c r="B5233" s="10" t="str">
        <x:v>IMO-062</x:v>
      </x:c>
      <x:c r="C5233" s="10" t="str">
        <x:v>IMO-062-F03</x:v>
      </x:c>
      <x:c r="D5233" s="10" t="str">
        <x:v>RUN_01</x:v>
      </x:c>
      <x:c r="E5233" s="10" t="str">
        <x:v>ORIGINAL_LEDGER</x:v>
      </x:c>
      <x:c r="F5233" s="10" t="str">
        <x:v>FAIL</x:v>
      </x:c>
      <x:c r="G5233" s="10" t="str">
        <x:v>FAIL</x:v>
      </x:c>
      <x:c r="H5233" s="10" t="str">
        <x:v>EXECUTED</x:v>
      </x:c>
      <x:c r="I5233" s="10" t="str">
        <x:v>PARSED</x:v>
      </x:c>
      <x:c r="J5233" s="10" t="str">
        <x:v>SINGLESHOT_CAPTURED_DIAGNOSTIC_PASS</x:v>
      </x:c>
      <x:c r="K5233" s="10" t="str">
        <x:v>83d3bbdb24283b817bbbc556fd4bc23ef4a877539a5b30da854e3487480b70aa</x:v>
      </x:c>
      <x:c r="L5233" s="10" t="str">
        <x:v>historical_three</x:v>
      </x:c>
      <x:c r="M5233" s="10" t="n">
        <x:v>1</x:v>
      </x:c>
      <x:c r="N5233" s="10" t="n">
        <x:v>0</x:v>
      </x:c>
      <x:c r="O5233" s="10" t="n">
        <x:v>0</x:v>
      </x:c>
      <x:c r="P5233" s="9" t="str">
        <x:f>'CaseReview'!U861</x:f>
        <x:v>FAIL</x:v>
      </x:c>
      <x:c r="Q5233" s="9" t="n">
        <x:f>IF(AND(T5233=1,G5233=P5233),1,0)</x:f>
        <x:v>1</x:v>
      </x:c>
      <x:c r="R5233" s="9" t="n">
        <x:f>IF(AND(T5233=1,G5233="PASS",P5233="FAIL"),1,0)</x:f>
        <x:v>0</x:v>
      </x:c>
      <x:c r="S5233" s="9" t="n">
        <x:f>IF(AND(T5233=1,G5233="FAIL",P5233="PASS"),1,0)</x:f>
        <x:v>0</x:v>
      </x:c>
      <x:c r="T5233" s="9" t="n">
        <x:v>1</x:v>
      </x:c>
      <x:c r="U5233" s="9" t="n">
        <x:v>9</x:v>
      </x:c>
      <x:c r="V5233" s="9" t="str">
        <x:v>MVP/SHACL_GENERATION_PIPELINE/experiments/LUNA_CONTEXTUAL_SINGLESHOT/RUN_01/runs/RUN-IMO-062-20260831T151650886668Z/artifacts/attempt_01/extracted_shape.ttl</x:v>
      </x:c>
    </x:row>
    <x:row r="5234" ht="22" customHeight="1">
      <x:c r="A5234" s="10" t="str">
        <x:v>SINGLESHOT</x:v>
      </x:c>
      <x:c r="B5234" s="10" t="str">
        <x:v>IMO-062</x:v>
      </x:c>
      <x:c r="C5234" s="10" t="str">
        <x:v>IMO-062-F04</x:v>
      </x:c>
      <x:c r="D5234" s="10" t="str">
        <x:v>RUN_01</x:v>
      </x:c>
      <x:c r="E5234" s="10" t="str">
        <x:v>ORIGINAL_LEDGER</x:v>
      </x:c>
      <x:c r="F5234" s="10" t="str">
        <x:v>FAIL</x:v>
      </x:c>
      <x:c r="G5234" s="10" t="str">
        <x:v>FAIL</x:v>
      </x:c>
      <x:c r="H5234" s="10" t="str">
        <x:v>EXECUTED</x:v>
      </x:c>
      <x:c r="I5234" s="10" t="str">
        <x:v>PARSED</x:v>
      </x:c>
      <x:c r="J5234" s="10" t="str">
        <x:v>SINGLESHOT_CAPTURED_DIAGNOSTIC_PASS</x:v>
      </x:c>
      <x:c r="K5234" s="10" t="str">
        <x:v>83d3bbdb24283b817bbbc556fd4bc23ef4a877539a5b30da854e3487480b70aa</x:v>
      </x:c>
      <x:c r="L5234" s="10" t="str">
        <x:v>historical_three</x:v>
      </x:c>
      <x:c r="M5234" s="10" t="n">
        <x:v>1</x:v>
      </x:c>
      <x:c r="N5234" s="10" t="n">
        <x:v>0</x:v>
      </x:c>
      <x:c r="O5234" s="10" t="n">
        <x:v>0</x:v>
      </x:c>
      <x:c r="P5234" s="9" t="str">
        <x:f>'CaseReview'!U862</x:f>
        <x:v>FAIL</x:v>
      </x:c>
      <x:c r="Q5234" s="9" t="n">
        <x:f>IF(AND(T5234=1,G5234=P5234),1,0)</x:f>
        <x:v>1</x:v>
      </x:c>
      <x:c r="R5234" s="9" t="n">
        <x:f>IF(AND(T5234=1,G5234="PASS",P5234="FAIL"),1,0)</x:f>
        <x:v>0</x:v>
      </x:c>
      <x:c r="S5234" s="9" t="n">
        <x:f>IF(AND(T5234=1,G5234="FAIL",P5234="PASS"),1,0)</x:f>
        <x:v>0</x:v>
      </x:c>
      <x:c r="T5234" s="9" t="n">
        <x:v>1</x:v>
      </x:c>
      <x:c r="U5234" s="9" t="n">
        <x:v>9</x:v>
      </x:c>
      <x:c r="V5234" s="9" t="str">
        <x:v>MVP/SHACL_GENERATION_PIPELINE/experiments/LUNA_CONTEXTUAL_SINGLESHOT/RUN_01/runs/RUN-IMO-062-20260831T151650886668Z/artifacts/attempt_01/extracted_shape.ttl</x:v>
      </x:c>
    </x:row>
    <x:row r="5235" ht="22" customHeight="1">
      <x:c r="A5235" s="10" t="str">
        <x:v>SINGLESHOT</x:v>
      </x:c>
      <x:c r="B5235" s="10" t="str">
        <x:v>IMO-062</x:v>
      </x:c>
      <x:c r="C5235" s="10" t="str">
        <x:v>IMO-062-F05</x:v>
      </x:c>
      <x:c r="D5235" s="10" t="str">
        <x:v>RUN_01</x:v>
      </x:c>
      <x:c r="E5235" s="10" t="str">
        <x:v>ORIGINAL_LEDGER</x:v>
      </x:c>
      <x:c r="F5235" s="10" t="str">
        <x:v>FAIL</x:v>
      </x:c>
      <x:c r="G5235" s="10" t="str">
        <x:v>FAIL</x:v>
      </x:c>
      <x:c r="H5235" s="10" t="str">
        <x:v>EXECUTED</x:v>
      </x:c>
      <x:c r="I5235" s="10" t="str">
        <x:v>PARSED</x:v>
      </x:c>
      <x:c r="J5235" s="10" t="str">
        <x:v>SINGLESHOT_CAPTURED_DIAGNOSTIC_PASS</x:v>
      </x:c>
      <x:c r="K5235" s="10" t="str">
        <x:v>83d3bbdb24283b817bbbc556fd4bc23ef4a877539a5b30da854e3487480b70aa</x:v>
      </x:c>
      <x:c r="L5235" s="10" t="str">
        <x:v>historical_three</x:v>
      </x:c>
      <x:c r="M5235" s="10" t="n">
        <x:v>1</x:v>
      </x:c>
      <x:c r="N5235" s="10" t="n">
        <x:v>0</x:v>
      </x:c>
      <x:c r="O5235" s="10" t="n">
        <x:v>0</x:v>
      </x:c>
      <x:c r="P5235" s="9" t="str">
        <x:f>'CaseReview'!U863</x:f>
        <x:v>FAIL</x:v>
      </x:c>
      <x:c r="Q5235" s="9" t="n">
        <x:f>IF(AND(T5235=1,G5235=P5235),1,0)</x:f>
        <x:v>1</x:v>
      </x:c>
      <x:c r="R5235" s="9" t="n">
        <x:f>IF(AND(T5235=1,G5235="PASS",P5235="FAIL"),1,0)</x:f>
        <x:v>0</x:v>
      </x:c>
      <x:c r="S5235" s="9" t="n">
        <x:f>IF(AND(T5235=1,G5235="FAIL",P5235="PASS"),1,0)</x:f>
        <x:v>0</x:v>
      </x:c>
      <x:c r="T5235" s="9" t="n">
        <x:v>1</x:v>
      </x:c>
      <x:c r="U5235" s="9" t="n">
        <x:v>9</x:v>
      </x:c>
      <x:c r="V5235" s="9" t="str">
        <x:v>MVP/SHACL_GENERATION_PIPELINE/experiments/LUNA_CONTEXTUAL_SINGLESHOT/RUN_01/runs/RUN-IMO-062-20260831T151650886668Z/artifacts/attempt_01/extracted_shape.ttl</x:v>
      </x:c>
    </x:row>
    <x:row r="5236" ht="22" customHeight="1">
      <x:c r="A5236" s="10" t="str">
        <x:v>SINGLESHOT</x:v>
      </x:c>
      <x:c r="B5236" s="10" t="str">
        <x:v>IMO-062</x:v>
      </x:c>
      <x:c r="C5236" s="10" t="str">
        <x:v>IMO-062-F06</x:v>
      </x:c>
      <x:c r="D5236" s="10" t="str">
        <x:v>RUN_01</x:v>
      </x:c>
      <x:c r="E5236" s="10" t="str">
        <x:v>ORIGINAL_LEDGER</x:v>
      </x:c>
      <x:c r="F5236" s="10" t="str">
        <x:v>FAIL</x:v>
      </x:c>
      <x:c r="G5236" s="10" t="str">
        <x:v>FAIL</x:v>
      </x:c>
      <x:c r="H5236" s="10" t="str">
        <x:v>EXECUTED</x:v>
      </x:c>
      <x:c r="I5236" s="10" t="str">
        <x:v>PARSED</x:v>
      </x:c>
      <x:c r="J5236" s="10" t="str">
        <x:v>SINGLESHOT_CAPTURED_DIAGNOSTIC_PASS</x:v>
      </x:c>
      <x:c r="K5236" s="10" t="str">
        <x:v>83d3bbdb24283b817bbbc556fd4bc23ef4a877539a5b30da854e3487480b70aa</x:v>
      </x:c>
      <x:c r="L5236" s="10" t="str">
        <x:v>historical_three</x:v>
      </x:c>
      <x:c r="M5236" s="10" t="n">
        <x:v>1</x:v>
      </x:c>
      <x:c r="N5236" s="10" t="n">
        <x:v>0</x:v>
      </x:c>
      <x:c r="O5236" s="10" t="n">
        <x:v>0</x:v>
      </x:c>
      <x:c r="P5236" s="9" t="str">
        <x:f>'CaseReview'!U864</x:f>
        <x:v>FAIL</x:v>
      </x:c>
      <x:c r="Q5236" s="9" t="n">
        <x:f>IF(AND(T5236=1,G5236=P5236),1,0)</x:f>
        <x:v>1</x:v>
      </x:c>
      <x:c r="R5236" s="9" t="n">
        <x:f>IF(AND(T5236=1,G5236="PASS",P5236="FAIL"),1,0)</x:f>
        <x:v>0</x:v>
      </x:c>
      <x:c r="S5236" s="9" t="n">
        <x:f>IF(AND(T5236=1,G5236="FAIL",P5236="PASS"),1,0)</x:f>
        <x:v>0</x:v>
      </x:c>
      <x:c r="T5236" s="9" t="n">
        <x:v>1</x:v>
      </x:c>
      <x:c r="U5236" s="9" t="n">
        <x:v>9</x:v>
      </x:c>
      <x:c r="V5236" s="9" t="str">
        <x:v>MVP/SHACL_GENERATION_PIPELINE/experiments/LUNA_CONTEXTUAL_SINGLESHOT/RUN_01/runs/RUN-IMO-062-20260831T151650886668Z/artifacts/attempt_01/extracted_shape.ttl</x:v>
      </x:c>
    </x:row>
    <x:row r="5237" ht="22" customHeight="1">
      <x:c r="A5237" s="10" t="str">
        <x:v>SINGLESHOT</x:v>
      </x:c>
      <x:c r="B5237" s="10" t="str">
        <x:v>IMO-062</x:v>
      </x:c>
      <x:c r="C5237" s="10" t="str">
        <x:v>IMO-062-P01</x:v>
      </x:c>
      <x:c r="D5237" s="10" t="str">
        <x:v>RUN_01</x:v>
      </x:c>
      <x:c r="E5237" s="10" t="str">
        <x:v>ORIGINAL_LEDGER</x:v>
      </x:c>
      <x:c r="F5237" s="10" t="str">
        <x:v>PASS</x:v>
      </x:c>
      <x:c r="G5237" s="10" t="str">
        <x:v>FAIL</x:v>
      </x:c>
      <x:c r="H5237" s="10" t="str">
        <x:v>EXECUTED</x:v>
      </x:c>
      <x:c r="I5237" s="10" t="str">
        <x:v>PARSED</x:v>
      </x:c>
      <x:c r="J5237" s="10" t="str">
        <x:v>SINGLESHOT_CAPTURED_DIAGNOSTIC_PASS</x:v>
      </x:c>
      <x:c r="K5237" s="10" t="str">
        <x:v>83d3bbdb24283b817bbbc556fd4bc23ef4a877539a5b30da854e3487480b70aa</x:v>
      </x:c>
      <x:c r="L5237" s="10" t="str">
        <x:v>historical_three</x:v>
      </x:c>
      <x:c r="M5237" s="10" t="n">
        <x:v>0</x:v>
      </x:c>
      <x:c r="N5237" s="10" t="n">
        <x:v>0</x:v>
      </x:c>
      <x:c r="O5237" s="10" t="n">
        <x:v>1</x:v>
      </x:c>
      <x:c r="P5237" s="9" t="str">
        <x:f>'CaseReview'!U865</x:f>
        <x:v>PASS</x:v>
      </x:c>
      <x:c r="Q5237" s="9" t="n">
        <x:f>IF(AND(T5237=1,G5237=P5237),1,0)</x:f>
        <x:v>0</x:v>
      </x:c>
      <x:c r="R5237" s="9" t="n">
        <x:f>IF(AND(T5237=1,G5237="PASS",P5237="FAIL"),1,0)</x:f>
        <x:v>0</x:v>
      </x:c>
      <x:c r="S5237" s="9" t="n">
        <x:f>IF(AND(T5237=1,G5237="FAIL",P5237="PASS"),1,0)</x:f>
        <x:v>1</x:v>
      </x:c>
      <x:c r="T5237" s="9" t="n">
        <x:v>1</x:v>
      </x:c>
      <x:c r="U5237" s="9" t="n">
        <x:v>9</x:v>
      </x:c>
      <x:c r="V5237" s="9" t="str">
        <x:v>MVP/SHACL_GENERATION_PIPELINE/experiments/LUNA_CONTEXTUAL_SINGLESHOT/RUN_01/runs/RUN-IMO-062-20260831T151650886668Z/artifacts/attempt_01/extracted_shape.ttl</x:v>
      </x:c>
    </x:row>
    <x:row r="5238" ht="22" customHeight="1">
      <x:c r="A5238" s="10" t="str">
        <x:v>SINGLESHOT</x:v>
      </x:c>
      <x:c r="B5238" s="10" t="str">
        <x:v>IMO-062</x:v>
      </x:c>
      <x:c r="C5238" s="10" t="str">
        <x:v>IMO-062-P02</x:v>
      </x:c>
      <x:c r="D5238" s="10" t="str">
        <x:v>RUN_01</x:v>
      </x:c>
      <x:c r="E5238" s="10" t="str">
        <x:v>ORIGINAL_LEDGER</x:v>
      </x:c>
      <x:c r="F5238" s="10" t="str">
        <x:v>PASS</x:v>
      </x:c>
      <x:c r="G5238" s="10" t="str">
        <x:v>FAIL</x:v>
      </x:c>
      <x:c r="H5238" s="10" t="str">
        <x:v>EXECUTED</x:v>
      </x:c>
      <x:c r="I5238" s="10" t="str">
        <x:v>PARSED</x:v>
      </x:c>
      <x:c r="J5238" s="10" t="str">
        <x:v>SINGLESHOT_CAPTURED_DIAGNOSTIC_PASS</x:v>
      </x:c>
      <x:c r="K5238" s="10" t="str">
        <x:v>83d3bbdb24283b817bbbc556fd4bc23ef4a877539a5b30da854e3487480b70aa</x:v>
      </x:c>
      <x:c r="L5238" s="10" t="str">
        <x:v>historical_three</x:v>
      </x:c>
      <x:c r="M5238" s="10" t="n">
        <x:v>0</x:v>
      </x:c>
      <x:c r="N5238" s="10" t="n">
        <x:v>0</x:v>
      </x:c>
      <x:c r="O5238" s="10" t="n">
        <x:v>1</x:v>
      </x:c>
      <x:c r="P5238" s="9" t="str">
        <x:f>'CaseReview'!U866</x:f>
        <x:v>PASS</x:v>
      </x:c>
      <x:c r="Q5238" s="9" t="n">
        <x:f>IF(AND(T5238=1,G5238=P5238),1,0)</x:f>
        <x:v>0</x:v>
      </x:c>
      <x:c r="R5238" s="9" t="n">
        <x:f>IF(AND(T5238=1,G5238="PASS",P5238="FAIL"),1,0)</x:f>
        <x:v>0</x:v>
      </x:c>
      <x:c r="S5238" s="9" t="n">
        <x:f>IF(AND(T5238=1,G5238="FAIL",P5238="PASS"),1,0)</x:f>
        <x:v>1</x:v>
      </x:c>
      <x:c r="T5238" s="9" t="n">
        <x:v>1</x:v>
      </x:c>
      <x:c r="U5238" s="9" t="n">
        <x:v>9</x:v>
      </x:c>
      <x:c r="V5238" s="9" t="str">
        <x:v>MVP/SHACL_GENERATION_PIPELINE/experiments/LUNA_CONTEXTUAL_SINGLESHOT/RUN_01/runs/RUN-IMO-062-20260831T151650886668Z/artifacts/attempt_01/extracted_shape.ttl</x:v>
      </x:c>
    </x:row>
    <x:row r="5239" ht="22" customHeight="1">
      <x:c r="A5239" s="10" t="str">
        <x:v>SINGLESHOT</x:v>
      </x:c>
      <x:c r="B5239" s="10" t="str">
        <x:v>IMO-062</x:v>
      </x:c>
      <x:c r="C5239" s="10" t="str">
        <x:v>IMO-062-P03</x:v>
      </x:c>
      <x:c r="D5239" s="10" t="str">
        <x:v>RUN_01</x:v>
      </x:c>
      <x:c r="E5239" s="10" t="str">
        <x:v>ORIGINAL_LEDGER</x:v>
      </x:c>
      <x:c r="F5239" s="10" t="str">
        <x:v>PASS</x:v>
      </x:c>
      <x:c r="G5239" s="10" t="str">
        <x:v>FAIL</x:v>
      </x:c>
      <x:c r="H5239" s="10" t="str">
        <x:v>EXECUTED</x:v>
      </x:c>
      <x:c r="I5239" s="10" t="str">
        <x:v>PARSED</x:v>
      </x:c>
      <x:c r="J5239" s="10" t="str">
        <x:v>SINGLESHOT_CAPTURED_DIAGNOSTIC_PASS</x:v>
      </x:c>
      <x:c r="K5239" s="10" t="str">
        <x:v>83d3bbdb24283b817bbbc556fd4bc23ef4a877539a5b30da854e3487480b70aa</x:v>
      </x:c>
      <x:c r="L5239" s="10" t="str">
        <x:v>historical_three</x:v>
      </x:c>
      <x:c r="M5239" s="10" t="n">
        <x:v>0</x:v>
      </x:c>
      <x:c r="N5239" s="10" t="n">
        <x:v>0</x:v>
      </x:c>
      <x:c r="O5239" s="10" t="n">
        <x:v>1</x:v>
      </x:c>
      <x:c r="P5239" s="9" t="str">
        <x:f>'CaseReview'!U867</x:f>
        <x:v>PASS</x:v>
      </x:c>
      <x:c r="Q5239" s="9" t="n">
        <x:f>IF(AND(T5239=1,G5239=P5239),1,0)</x:f>
        <x:v>0</x:v>
      </x:c>
      <x:c r="R5239" s="9" t="n">
        <x:f>IF(AND(T5239=1,G5239="PASS",P5239="FAIL"),1,0)</x:f>
        <x:v>0</x:v>
      </x:c>
      <x:c r="S5239" s="9" t="n">
        <x:f>IF(AND(T5239=1,G5239="FAIL",P5239="PASS"),1,0)</x:f>
        <x:v>1</x:v>
      </x:c>
      <x:c r="T5239" s="9" t="n">
        <x:v>1</x:v>
      </x:c>
      <x:c r="U5239" s="9" t="n">
        <x:v>9</x:v>
      </x:c>
      <x:c r="V5239" s="9" t="str">
        <x:v>MVP/SHACL_GENERATION_PIPELINE/experiments/LUNA_CONTEXTUAL_SINGLESHOT/RUN_01/runs/RUN-IMO-062-20260831T151650886668Z/artifacts/attempt_01/extracted_shape.ttl</x:v>
      </x:c>
    </x:row>
    <x:row r="5240" ht="22" customHeight="1">
      <x:c r="A5240" s="10" t="str">
        <x:v>SINGLESHOT</x:v>
      </x:c>
      <x:c r="B5240" s="10" t="str">
        <x:v>IMO-064</x:v>
      </x:c>
      <x:c r="C5240" s="10" t="str">
        <x:v>IMO-064-F01</x:v>
      </x:c>
      <x:c r="D5240" s="10" t="str">
        <x:v>RUN_01</x:v>
      </x:c>
      <x:c r="E5240" s="10" t="str">
        <x:v>ORIGINAL_LEDGER</x:v>
      </x:c>
      <x:c r="F5240" s="10" t="str">
        <x:v>FAIL</x:v>
      </x:c>
      <x:c r="G5240" s="10" t="str">
        <x:v>FAIL</x:v>
      </x:c>
      <x:c r="H5240" s="10" t="str">
        <x:v>EXECUTED</x:v>
      </x:c>
      <x:c r="I5240" s="10" t="str">
        <x:v>PARSED</x:v>
      </x:c>
      <x:c r="J5240" s="10" t="str">
        <x:v>SINGLESHOT_CAPTURED_DIAGNOSTIC_PASS</x:v>
      </x:c>
      <x:c r="K5240" s="10" t="str">
        <x:v>fa37bf80e6a58dcaeede83794796fe3030f6091d5c338a84b894564b407e9308</x:v>
      </x:c>
      <x:c r="L5240" s="10" t="str">
        <x:v>historical_three</x:v>
      </x:c>
      <x:c r="M5240" s="10" t="n">
        <x:v>1</x:v>
      </x:c>
      <x:c r="N5240" s="10" t="n">
        <x:v>0</x:v>
      </x:c>
      <x:c r="O5240" s="10" t="n">
        <x:v>0</x:v>
      </x:c>
      <x:c r="P5240" s="9" t="str">
        <x:f>'CaseReview'!U868</x:f>
        <x:v>FAIL</x:v>
      </x:c>
      <x:c r="Q5240" s="9" t="n">
        <x:f>IF(AND(T5240=1,G5240=P5240),1,0)</x:f>
        <x:v>1</x:v>
      </x:c>
      <x:c r="R5240" s="9" t="n">
        <x:f>IF(AND(T5240=1,G5240="PASS",P5240="FAIL"),1,0)</x:f>
        <x:v>0</x:v>
      </x:c>
      <x:c r="S5240" s="9" t="n">
        <x:f>IF(AND(T5240=1,G5240="FAIL",P5240="PASS"),1,0)</x:f>
        <x:v>0</x:v>
      </x:c>
      <x:c r="T5240" s="9" t="n">
        <x:v>1</x:v>
      </x:c>
      <x:c r="U5240" s="9" t="n">
        <x:v>8</x:v>
      </x:c>
      <x:c r="V5240" s="9" t="str">
        <x:v>MVP/SHACL_GENERATION_PIPELINE/experiments/LUNA_CONTEXTUAL_SINGLESHOT/RUN_01/runs/RUN-IMO-064-20260831T151715628545Z/artifacts/attempt_01/extracted_shape.ttl</x:v>
      </x:c>
    </x:row>
    <x:row r="5241" ht="22" customHeight="1">
      <x:c r="A5241" s="10" t="str">
        <x:v>SINGLESHOT</x:v>
      </x:c>
      <x:c r="B5241" s="10" t="str">
        <x:v>IMO-064</x:v>
      </x:c>
      <x:c r="C5241" s="10" t="str">
        <x:v>IMO-064-F02</x:v>
      </x:c>
      <x:c r="D5241" s="10" t="str">
        <x:v>RUN_01</x:v>
      </x:c>
      <x:c r="E5241" s="10" t="str">
        <x:v>ORIGINAL_LEDGER</x:v>
      </x:c>
      <x:c r="F5241" s="10" t="str">
        <x:v>FAIL</x:v>
      </x:c>
      <x:c r="G5241" s="10" t="str">
        <x:v>FAIL</x:v>
      </x:c>
      <x:c r="H5241" s="10" t="str">
        <x:v>EXECUTED</x:v>
      </x:c>
      <x:c r="I5241" s="10" t="str">
        <x:v>PARSED</x:v>
      </x:c>
      <x:c r="J5241" s="10" t="str">
        <x:v>SINGLESHOT_CAPTURED_DIAGNOSTIC_PASS</x:v>
      </x:c>
      <x:c r="K5241" s="10" t="str">
        <x:v>fa37bf80e6a58dcaeede83794796fe3030f6091d5c338a84b894564b407e9308</x:v>
      </x:c>
      <x:c r="L5241" s="10" t="str">
        <x:v>historical_three</x:v>
      </x:c>
      <x:c r="M5241" s="10" t="n">
        <x:v>1</x:v>
      </x:c>
      <x:c r="N5241" s="10" t="n">
        <x:v>0</x:v>
      </x:c>
      <x:c r="O5241" s="10" t="n">
        <x:v>0</x:v>
      </x:c>
      <x:c r="P5241" s="9" t="str">
        <x:f>'CaseReview'!U869</x:f>
        <x:v>FAIL</x:v>
      </x:c>
      <x:c r="Q5241" s="9" t="n">
        <x:f>IF(AND(T5241=1,G5241=P5241),1,0)</x:f>
        <x:v>1</x:v>
      </x:c>
      <x:c r="R5241" s="9" t="n">
        <x:f>IF(AND(T5241=1,G5241="PASS",P5241="FAIL"),1,0)</x:f>
        <x:v>0</x:v>
      </x:c>
      <x:c r="S5241" s="9" t="n">
        <x:f>IF(AND(T5241=1,G5241="FAIL",P5241="PASS"),1,0)</x:f>
        <x:v>0</x:v>
      </x:c>
      <x:c r="T5241" s="9" t="n">
        <x:v>1</x:v>
      </x:c>
      <x:c r="U5241" s="9" t="n">
        <x:v>8</x:v>
      </x:c>
      <x:c r="V5241" s="9" t="str">
        <x:v>MVP/SHACL_GENERATION_PIPELINE/experiments/LUNA_CONTEXTUAL_SINGLESHOT/RUN_01/runs/RUN-IMO-064-20260831T151715628545Z/artifacts/attempt_01/extracted_shape.ttl</x:v>
      </x:c>
    </x:row>
    <x:row r="5242" ht="22" customHeight="1">
      <x:c r="A5242" s="10" t="str">
        <x:v>SINGLESHOT</x:v>
      </x:c>
      <x:c r="B5242" s="10" t="str">
        <x:v>IMO-064</x:v>
      </x:c>
      <x:c r="C5242" s="10" t="str">
        <x:v>IMO-064-F03</x:v>
      </x:c>
      <x:c r="D5242" s="10" t="str">
        <x:v>RUN_01</x:v>
      </x:c>
      <x:c r="E5242" s="10" t="str">
        <x:v>ORIGINAL_LEDGER</x:v>
      </x:c>
      <x:c r="F5242" s="10" t="str">
        <x:v>FAIL</x:v>
      </x:c>
      <x:c r="G5242" s="10" t="str">
        <x:v>FAIL</x:v>
      </x:c>
      <x:c r="H5242" s="10" t="str">
        <x:v>EXECUTED</x:v>
      </x:c>
      <x:c r="I5242" s="10" t="str">
        <x:v>PARSED</x:v>
      </x:c>
      <x:c r="J5242" s="10" t="str">
        <x:v>SINGLESHOT_CAPTURED_DIAGNOSTIC_PASS</x:v>
      </x:c>
      <x:c r="K5242" s="10" t="str">
        <x:v>fa37bf80e6a58dcaeede83794796fe3030f6091d5c338a84b894564b407e9308</x:v>
      </x:c>
      <x:c r="L5242" s="10" t="str">
        <x:v>historical_three</x:v>
      </x:c>
      <x:c r="M5242" s="10" t="n">
        <x:v>1</x:v>
      </x:c>
      <x:c r="N5242" s="10" t="n">
        <x:v>0</x:v>
      </x:c>
      <x:c r="O5242" s="10" t="n">
        <x:v>0</x:v>
      </x:c>
      <x:c r="P5242" s="9" t="str">
        <x:f>'CaseReview'!U870</x:f>
        <x:v>FAIL</x:v>
      </x:c>
      <x:c r="Q5242" s="9" t="n">
        <x:f>IF(AND(T5242=1,G5242=P5242),1,0)</x:f>
        <x:v>1</x:v>
      </x:c>
      <x:c r="R5242" s="9" t="n">
        <x:f>IF(AND(T5242=1,G5242="PASS",P5242="FAIL"),1,0)</x:f>
        <x:v>0</x:v>
      </x:c>
      <x:c r="S5242" s="9" t="n">
        <x:f>IF(AND(T5242=1,G5242="FAIL",P5242="PASS"),1,0)</x:f>
        <x:v>0</x:v>
      </x:c>
      <x:c r="T5242" s="9" t="n">
        <x:v>1</x:v>
      </x:c>
      <x:c r="U5242" s="9" t="n">
        <x:v>8</x:v>
      </x:c>
      <x:c r="V5242" s="9" t="str">
        <x:v>MVP/SHACL_GENERATION_PIPELINE/experiments/LUNA_CONTEXTUAL_SINGLESHOT/RUN_01/runs/RUN-IMO-064-20260831T151715628545Z/artifacts/attempt_01/extracted_shape.ttl</x:v>
      </x:c>
    </x:row>
    <x:row r="5243" ht="22" customHeight="1">
      <x:c r="A5243" s="10" t="str">
        <x:v>SINGLESHOT</x:v>
      </x:c>
      <x:c r="B5243" s="10" t="str">
        <x:v>IMO-064</x:v>
      </x:c>
      <x:c r="C5243" s="10" t="str">
        <x:v>IMO-064-F04</x:v>
      </x:c>
      <x:c r="D5243" s="10" t="str">
        <x:v>RUN_01</x:v>
      </x:c>
      <x:c r="E5243" s="10" t="str">
        <x:v>ORIGINAL_LEDGER</x:v>
      </x:c>
      <x:c r="F5243" s="10" t="str">
        <x:v>FAIL</x:v>
      </x:c>
      <x:c r="G5243" s="10" t="str">
        <x:v>FAIL</x:v>
      </x:c>
      <x:c r="H5243" s="10" t="str">
        <x:v>EXECUTED</x:v>
      </x:c>
      <x:c r="I5243" s="10" t="str">
        <x:v>PARSED</x:v>
      </x:c>
      <x:c r="J5243" s="10" t="str">
        <x:v>SINGLESHOT_CAPTURED_DIAGNOSTIC_PASS</x:v>
      </x:c>
      <x:c r="K5243" s="10" t="str">
        <x:v>fa37bf80e6a58dcaeede83794796fe3030f6091d5c338a84b894564b407e9308</x:v>
      </x:c>
      <x:c r="L5243" s="10" t="str">
        <x:v>historical_three</x:v>
      </x:c>
      <x:c r="M5243" s="10" t="n">
        <x:v>1</x:v>
      </x:c>
      <x:c r="N5243" s="10" t="n">
        <x:v>0</x:v>
      </x:c>
      <x:c r="O5243" s="10" t="n">
        <x:v>0</x:v>
      </x:c>
      <x:c r="P5243" s="9" t="str">
        <x:f>'CaseReview'!U871</x:f>
        <x:v>FAIL</x:v>
      </x:c>
      <x:c r="Q5243" s="9" t="n">
        <x:f>IF(AND(T5243=1,G5243=P5243),1,0)</x:f>
        <x:v>1</x:v>
      </x:c>
      <x:c r="R5243" s="9" t="n">
        <x:f>IF(AND(T5243=1,G5243="PASS",P5243="FAIL"),1,0)</x:f>
        <x:v>0</x:v>
      </x:c>
      <x:c r="S5243" s="9" t="n">
        <x:f>IF(AND(T5243=1,G5243="FAIL",P5243="PASS"),1,0)</x:f>
        <x:v>0</x:v>
      </x:c>
      <x:c r="T5243" s="9" t="n">
        <x:v>1</x:v>
      </x:c>
      <x:c r="U5243" s="9" t="n">
        <x:v>8</x:v>
      </x:c>
      <x:c r="V5243" s="9" t="str">
        <x:v>MVP/SHACL_GENERATION_PIPELINE/experiments/LUNA_CONTEXTUAL_SINGLESHOT/RUN_01/runs/RUN-IMO-064-20260831T151715628545Z/artifacts/attempt_01/extracted_shape.ttl</x:v>
      </x:c>
    </x:row>
    <x:row r="5244" ht="22" customHeight="1">
      <x:c r="A5244" s="10" t="str">
        <x:v>SINGLESHOT</x:v>
      </x:c>
      <x:c r="B5244" s="10" t="str">
        <x:v>IMO-064</x:v>
      </x:c>
      <x:c r="C5244" s="10" t="str">
        <x:v>IMO-064-F05</x:v>
      </x:c>
      <x:c r="D5244" s="10" t="str">
        <x:v>RUN_01</x:v>
      </x:c>
      <x:c r="E5244" s="10" t="str">
        <x:v>ORIGINAL_LEDGER</x:v>
      </x:c>
      <x:c r="F5244" s="10" t="str">
        <x:v>FAIL</x:v>
      </x:c>
      <x:c r="G5244" s="10" t="str">
        <x:v>FAIL</x:v>
      </x:c>
      <x:c r="H5244" s="10" t="str">
        <x:v>EXECUTED</x:v>
      </x:c>
      <x:c r="I5244" s="10" t="str">
        <x:v>PARSED</x:v>
      </x:c>
      <x:c r="J5244" s="10" t="str">
        <x:v>SINGLESHOT_CAPTURED_DIAGNOSTIC_PASS</x:v>
      </x:c>
      <x:c r="K5244" s="10" t="str">
        <x:v>fa37bf80e6a58dcaeede83794796fe3030f6091d5c338a84b894564b407e9308</x:v>
      </x:c>
      <x:c r="L5244" s="10" t="str">
        <x:v>historical_three</x:v>
      </x:c>
      <x:c r="M5244" s="10" t="n">
        <x:v>1</x:v>
      </x:c>
      <x:c r="N5244" s="10" t="n">
        <x:v>0</x:v>
      </x:c>
      <x:c r="O5244" s="10" t="n">
        <x:v>0</x:v>
      </x:c>
      <x:c r="P5244" s="9" t="str">
        <x:f>'CaseReview'!U872</x:f>
        <x:v>FAIL</x:v>
      </x:c>
      <x:c r="Q5244" s="9" t="n">
        <x:f>IF(AND(T5244=1,G5244=P5244),1,0)</x:f>
        <x:v>1</x:v>
      </x:c>
      <x:c r="R5244" s="9" t="n">
        <x:f>IF(AND(T5244=1,G5244="PASS",P5244="FAIL"),1,0)</x:f>
        <x:v>0</x:v>
      </x:c>
      <x:c r="S5244" s="9" t="n">
        <x:f>IF(AND(T5244=1,G5244="FAIL",P5244="PASS"),1,0)</x:f>
        <x:v>0</x:v>
      </x:c>
      <x:c r="T5244" s="9" t="n">
        <x:v>1</x:v>
      </x:c>
      <x:c r="U5244" s="9" t="n">
        <x:v>8</x:v>
      </x:c>
      <x:c r="V5244" s="9" t="str">
        <x:v>MVP/SHACL_GENERATION_PIPELINE/experiments/LUNA_CONTEXTUAL_SINGLESHOT/RUN_01/runs/RUN-IMO-064-20260831T151715628545Z/artifacts/attempt_01/extracted_shape.ttl</x:v>
      </x:c>
    </x:row>
    <x:row r="5245" ht="22" customHeight="1">
      <x:c r="A5245" s="10" t="str">
        <x:v>SINGLESHOT</x:v>
      </x:c>
      <x:c r="B5245" s="10" t="str">
        <x:v>IMO-064</x:v>
      </x:c>
      <x:c r="C5245" s="10" t="str">
        <x:v>IMO-064-F06</x:v>
      </x:c>
      <x:c r="D5245" s="10" t="str">
        <x:v>RUN_01</x:v>
      </x:c>
      <x:c r="E5245" s="10" t="str">
        <x:v>ORIGINAL_LEDGER</x:v>
      </x:c>
      <x:c r="F5245" s="10" t="str">
        <x:v>FAIL</x:v>
      </x:c>
      <x:c r="G5245" s="10" t="str">
        <x:v>FAIL</x:v>
      </x:c>
      <x:c r="H5245" s="10" t="str">
        <x:v>EXECUTED</x:v>
      </x:c>
      <x:c r="I5245" s="10" t="str">
        <x:v>PARSED</x:v>
      </x:c>
      <x:c r="J5245" s="10" t="str">
        <x:v>SINGLESHOT_CAPTURED_DIAGNOSTIC_PASS</x:v>
      </x:c>
      <x:c r="K5245" s="10" t="str">
        <x:v>fa37bf80e6a58dcaeede83794796fe3030f6091d5c338a84b894564b407e9308</x:v>
      </x:c>
      <x:c r="L5245" s="10" t="str">
        <x:v>historical_three</x:v>
      </x:c>
      <x:c r="M5245" s="10" t="n">
        <x:v>1</x:v>
      </x:c>
      <x:c r="N5245" s="10" t="n">
        <x:v>0</x:v>
      </x:c>
      <x:c r="O5245" s="10" t="n">
        <x:v>0</x:v>
      </x:c>
      <x:c r="P5245" s="9" t="str">
        <x:f>'CaseReview'!U873</x:f>
        <x:v>FAIL</x:v>
      </x:c>
      <x:c r="Q5245" s="9" t="n">
        <x:f>IF(AND(T5245=1,G5245=P5245),1,0)</x:f>
        <x:v>1</x:v>
      </x:c>
      <x:c r="R5245" s="9" t="n">
        <x:f>IF(AND(T5245=1,G5245="PASS",P5245="FAIL"),1,0)</x:f>
        <x:v>0</x:v>
      </x:c>
      <x:c r="S5245" s="9" t="n">
        <x:f>IF(AND(T5245=1,G5245="FAIL",P5245="PASS"),1,0)</x:f>
        <x:v>0</x:v>
      </x:c>
      <x:c r="T5245" s="9" t="n">
        <x:v>1</x:v>
      </x:c>
      <x:c r="U5245" s="9" t="n">
        <x:v>8</x:v>
      </x:c>
      <x:c r="V5245" s="9" t="str">
        <x:v>MVP/SHACL_GENERATION_PIPELINE/experiments/LUNA_CONTEXTUAL_SINGLESHOT/RUN_01/runs/RUN-IMO-064-20260831T151715628545Z/artifacts/attempt_01/extracted_shape.ttl</x:v>
      </x:c>
    </x:row>
    <x:row r="5246" ht="22" customHeight="1">
      <x:c r="A5246" s="10" t="str">
        <x:v>SINGLESHOT</x:v>
      </x:c>
      <x:c r="B5246" s="10" t="str">
        <x:v>IMO-064</x:v>
      </x:c>
      <x:c r="C5246" s="10" t="str">
        <x:v>IMO-064-P01</x:v>
      </x:c>
      <x:c r="D5246" s="10" t="str">
        <x:v>RUN_01</x:v>
      </x:c>
      <x:c r="E5246" s="10" t="str">
        <x:v>ORIGINAL_LEDGER</x:v>
      </x:c>
      <x:c r="F5246" s="10" t="str">
        <x:v>PASS</x:v>
      </x:c>
      <x:c r="G5246" s="10" t="str">
        <x:v>PASS</x:v>
      </x:c>
      <x:c r="H5246" s="10" t="str">
        <x:v>EXECUTED</x:v>
      </x:c>
      <x:c r="I5246" s="10" t="str">
        <x:v>PARSED</x:v>
      </x:c>
      <x:c r="J5246" s="10" t="str">
        <x:v>SINGLESHOT_CAPTURED_DIAGNOSTIC_PASS</x:v>
      </x:c>
      <x:c r="K5246" s="10" t="str">
        <x:v>fa37bf80e6a58dcaeede83794796fe3030f6091d5c338a84b894564b407e9308</x:v>
      </x:c>
      <x:c r="L5246" s="10" t="str">
        <x:v>historical_three</x:v>
      </x:c>
      <x:c r="M5246" s="10" t="n">
        <x:v>1</x:v>
      </x:c>
      <x:c r="N5246" s="10" t="n">
        <x:v>0</x:v>
      </x:c>
      <x:c r="O5246" s="10" t="n">
        <x:v>0</x:v>
      </x:c>
      <x:c r="P5246" s="9" t="str">
        <x:f>'CaseReview'!U874</x:f>
        <x:v>PASS</x:v>
      </x:c>
      <x:c r="Q5246" s="9" t="n">
        <x:f>IF(AND(T5246=1,G5246=P5246),1,0)</x:f>
        <x:v>1</x:v>
      </x:c>
      <x:c r="R5246" s="9" t="n">
        <x:f>IF(AND(T5246=1,G5246="PASS",P5246="FAIL"),1,0)</x:f>
        <x:v>0</x:v>
      </x:c>
      <x:c r="S5246" s="9" t="n">
        <x:f>IF(AND(T5246=1,G5246="FAIL",P5246="PASS"),1,0)</x:f>
        <x:v>0</x:v>
      </x:c>
      <x:c r="T5246" s="9" t="n">
        <x:v>1</x:v>
      </x:c>
      <x:c r="U5246" s="9" t="n">
        <x:v>8</x:v>
      </x:c>
      <x:c r="V5246" s="9" t="str">
        <x:v>MVP/SHACL_GENERATION_PIPELINE/experiments/LUNA_CONTEXTUAL_SINGLESHOT/RUN_01/runs/RUN-IMO-064-20260831T151715628545Z/artifacts/attempt_01/extracted_shape.ttl</x:v>
      </x:c>
    </x:row>
    <x:row r="5247" ht="22" customHeight="1">
      <x:c r="A5247" s="10" t="str">
        <x:v>SINGLESHOT</x:v>
      </x:c>
      <x:c r="B5247" s="10" t="str">
        <x:v>IMO-064</x:v>
      </x:c>
      <x:c r="C5247" s="10" t="str">
        <x:v>IMO-064-P02</x:v>
      </x:c>
      <x:c r="D5247" s="10" t="str">
        <x:v>RUN_01</x:v>
      </x:c>
      <x:c r="E5247" s="10" t="str">
        <x:v>ORIGINAL_LEDGER</x:v>
      </x:c>
      <x:c r="F5247" s="10" t="str">
        <x:v>PASS</x:v>
      </x:c>
      <x:c r="G5247" s="10" t="str">
        <x:v>PASS</x:v>
      </x:c>
      <x:c r="H5247" s="10" t="str">
        <x:v>EXECUTED</x:v>
      </x:c>
      <x:c r="I5247" s="10" t="str">
        <x:v>PARSED</x:v>
      </x:c>
      <x:c r="J5247" s="10" t="str">
        <x:v>SINGLESHOT_CAPTURED_DIAGNOSTIC_PASS</x:v>
      </x:c>
      <x:c r="K5247" s="10" t="str">
        <x:v>fa37bf80e6a58dcaeede83794796fe3030f6091d5c338a84b894564b407e9308</x:v>
      </x:c>
      <x:c r="L5247" s="10" t="str">
        <x:v>historical_three</x:v>
      </x:c>
      <x:c r="M5247" s="10" t="n">
        <x:v>1</x:v>
      </x:c>
      <x:c r="N5247" s="10" t="n">
        <x:v>0</x:v>
      </x:c>
      <x:c r="O5247" s="10" t="n">
        <x:v>0</x:v>
      </x:c>
      <x:c r="P5247" s="9" t="str">
        <x:f>'CaseReview'!U875</x:f>
        <x:v>PASS</x:v>
      </x:c>
      <x:c r="Q5247" s="9" t="n">
        <x:f>IF(AND(T5247=1,G5247=P5247),1,0)</x:f>
        <x:v>1</x:v>
      </x:c>
      <x:c r="R5247" s="9" t="n">
        <x:f>IF(AND(T5247=1,G5247="PASS",P5247="FAIL"),1,0)</x:f>
        <x:v>0</x:v>
      </x:c>
      <x:c r="S5247" s="9" t="n">
        <x:f>IF(AND(T5247=1,G5247="FAIL",P5247="PASS"),1,0)</x:f>
        <x:v>0</x:v>
      </x:c>
      <x:c r="T5247" s="9" t="n">
        <x:v>1</x:v>
      </x:c>
      <x:c r="U5247" s="9" t="n">
        <x:v>8</x:v>
      </x:c>
      <x:c r="V5247" s="9" t="str">
        <x:v>MVP/SHACL_GENERATION_PIPELINE/experiments/LUNA_CONTEXTUAL_SINGLESHOT/RUN_01/runs/RUN-IMO-064-20260831T151715628545Z/artifacts/attempt_01/extracted_shape.ttl</x:v>
      </x:c>
    </x:row>
    <x:row r="5248" ht="22" customHeight="1">
      <x:c r="A5248" s="10" t="str">
        <x:v>SINGLESHOT</x:v>
      </x:c>
      <x:c r="B5248" s="10" t="str">
        <x:v>IMO-065</x:v>
      </x:c>
      <x:c r="C5248" s="10" t="str">
        <x:v>IMO-065-F01</x:v>
      </x:c>
      <x:c r="D5248" s="10" t="str">
        <x:v>RUN_01</x:v>
      </x:c>
      <x:c r="E5248" s="10" t="str">
        <x:v>ORIGINAL_LEDGER</x:v>
      </x:c>
      <x:c r="F5248" s="10" t="str">
        <x:v>FAIL</x:v>
      </x:c>
      <x:c r="G5248" s="10" t="str">
        <x:v>FAIL</x:v>
      </x:c>
      <x:c r="H5248" s="10" t="str">
        <x:v>EXECUTED</x:v>
      </x:c>
      <x:c r="I5248" s="10" t="str">
        <x:v>PARSED</x:v>
      </x:c>
      <x:c r="J5248" s="10" t="str">
        <x:v>SINGLESHOT_CAPTURED_DIAGNOSTIC_PASS</x:v>
      </x:c>
      <x:c r="K5248" s="10" t="str">
        <x:v>1642ecae3fa07fc11f8d0a0ea653a9aa9b96c5232c7864ba378c98aa2f8f6199</x:v>
      </x:c>
      <x:c r="L5248" s="10" t="str">
        <x:v>historical_three</x:v>
      </x:c>
      <x:c r="M5248" s="10" t="n">
        <x:v>1</x:v>
      </x:c>
      <x:c r="N5248" s="10" t="n">
        <x:v>0</x:v>
      </x:c>
      <x:c r="O5248" s="10" t="n">
        <x:v>0</x:v>
      </x:c>
      <x:c r="P5248" s="9" t="str">
        <x:f>'CaseReview'!U876</x:f>
        <x:v>FAIL</x:v>
      </x:c>
      <x:c r="Q5248" s="9" t="n">
        <x:f>IF(AND(T5248=1,G5248=P5248),1,0)</x:f>
        <x:v>1</x:v>
      </x:c>
      <x:c r="R5248" s="9" t="n">
        <x:f>IF(AND(T5248=1,G5248="PASS",P5248="FAIL"),1,0)</x:f>
        <x:v>0</x:v>
      </x:c>
      <x:c r="S5248" s="9" t="n">
        <x:f>IF(AND(T5248=1,G5248="FAIL",P5248="PASS"),1,0)</x:f>
        <x:v>0</x:v>
      </x:c>
      <x:c r="T5248" s="9" t="n">
        <x:v>1</x:v>
      </x:c>
      <x:c r="U5248" s="9" t="n">
        <x:v>12</x:v>
      </x:c>
      <x:c r="V5248" s="9" t="str">
        <x:v>MVP/SHACL_GENERATION_PIPELINE/experiments/LUNA_CONTEXTUAL_SINGLESHOT/RUN_01/runs/RUN-IMO-065-20260831T151738268964Z/artifacts/attempt_01/extracted_shape.ttl</x:v>
      </x:c>
    </x:row>
    <x:row r="5249" ht="22" customHeight="1">
      <x:c r="A5249" s="10" t="str">
        <x:v>SINGLESHOT</x:v>
      </x:c>
      <x:c r="B5249" s="10" t="str">
        <x:v>IMO-065</x:v>
      </x:c>
      <x:c r="C5249" s="10" t="str">
        <x:v>IMO-065-F02</x:v>
      </x:c>
      <x:c r="D5249" s="10" t="str">
        <x:v>RUN_01</x:v>
      </x:c>
      <x:c r="E5249" s="10" t="str">
        <x:v>ORIGINAL_LEDGER</x:v>
      </x:c>
      <x:c r="F5249" s="10" t="str">
        <x:v>FAIL</x:v>
      </x:c>
      <x:c r="G5249" s="10" t="str">
        <x:v>FAIL</x:v>
      </x:c>
      <x:c r="H5249" s="10" t="str">
        <x:v>EXECUTED</x:v>
      </x:c>
      <x:c r="I5249" s="10" t="str">
        <x:v>PARSED</x:v>
      </x:c>
      <x:c r="J5249" s="10" t="str">
        <x:v>SINGLESHOT_CAPTURED_DIAGNOSTIC_PASS</x:v>
      </x:c>
      <x:c r="K5249" s="10" t="str">
        <x:v>1642ecae3fa07fc11f8d0a0ea653a9aa9b96c5232c7864ba378c98aa2f8f6199</x:v>
      </x:c>
      <x:c r="L5249" s="10" t="str">
        <x:v>historical_three</x:v>
      </x:c>
      <x:c r="M5249" s="10" t="n">
        <x:v>1</x:v>
      </x:c>
      <x:c r="N5249" s="10" t="n">
        <x:v>0</x:v>
      </x:c>
      <x:c r="O5249" s="10" t="n">
        <x:v>0</x:v>
      </x:c>
      <x:c r="P5249" s="9" t="str">
        <x:f>'CaseReview'!U877</x:f>
        <x:v>FAIL</x:v>
      </x:c>
      <x:c r="Q5249" s="9" t="n">
        <x:f>IF(AND(T5249=1,G5249=P5249),1,0)</x:f>
        <x:v>1</x:v>
      </x:c>
      <x:c r="R5249" s="9" t="n">
        <x:f>IF(AND(T5249=1,G5249="PASS",P5249="FAIL"),1,0)</x:f>
        <x:v>0</x:v>
      </x:c>
      <x:c r="S5249" s="9" t="n">
        <x:f>IF(AND(T5249=1,G5249="FAIL",P5249="PASS"),1,0)</x:f>
        <x:v>0</x:v>
      </x:c>
      <x:c r="T5249" s="9" t="n">
        <x:v>1</x:v>
      </x:c>
      <x:c r="U5249" s="9" t="n">
        <x:v>12</x:v>
      </x:c>
      <x:c r="V5249" s="9" t="str">
        <x:v>MVP/SHACL_GENERATION_PIPELINE/experiments/LUNA_CONTEXTUAL_SINGLESHOT/RUN_01/runs/RUN-IMO-065-20260831T151738268964Z/artifacts/attempt_01/extracted_shape.ttl</x:v>
      </x:c>
    </x:row>
    <x:row r="5250" ht="22" customHeight="1">
      <x:c r="A5250" s="10" t="str">
        <x:v>SINGLESHOT</x:v>
      </x:c>
      <x:c r="B5250" s="10" t="str">
        <x:v>IMO-065</x:v>
      </x:c>
      <x:c r="C5250" s="10" t="str">
        <x:v>IMO-065-F03</x:v>
      </x:c>
      <x:c r="D5250" s="10" t="str">
        <x:v>RUN_01</x:v>
      </x:c>
      <x:c r="E5250" s="10" t="str">
        <x:v>ORIGINAL_LEDGER</x:v>
      </x:c>
      <x:c r="F5250" s="10" t="str">
        <x:v>FAIL</x:v>
      </x:c>
      <x:c r="G5250" s="10" t="str">
        <x:v>FAIL</x:v>
      </x:c>
      <x:c r="H5250" s="10" t="str">
        <x:v>EXECUTED</x:v>
      </x:c>
      <x:c r="I5250" s="10" t="str">
        <x:v>PARSED</x:v>
      </x:c>
      <x:c r="J5250" s="10" t="str">
        <x:v>SINGLESHOT_CAPTURED_DIAGNOSTIC_PASS</x:v>
      </x:c>
      <x:c r="K5250" s="10" t="str">
        <x:v>1642ecae3fa07fc11f8d0a0ea653a9aa9b96c5232c7864ba378c98aa2f8f6199</x:v>
      </x:c>
      <x:c r="L5250" s="10" t="str">
        <x:v>historical_three</x:v>
      </x:c>
      <x:c r="M5250" s="10" t="n">
        <x:v>1</x:v>
      </x:c>
      <x:c r="N5250" s="10" t="n">
        <x:v>0</x:v>
      </x:c>
      <x:c r="O5250" s="10" t="n">
        <x:v>0</x:v>
      </x:c>
      <x:c r="P5250" s="9" t="str">
        <x:f>'CaseReview'!U878</x:f>
        <x:v>FAIL</x:v>
      </x:c>
      <x:c r="Q5250" s="9" t="n">
        <x:f>IF(AND(T5250=1,G5250=P5250),1,0)</x:f>
        <x:v>1</x:v>
      </x:c>
      <x:c r="R5250" s="9" t="n">
        <x:f>IF(AND(T5250=1,G5250="PASS",P5250="FAIL"),1,0)</x:f>
        <x:v>0</x:v>
      </x:c>
      <x:c r="S5250" s="9" t="n">
        <x:f>IF(AND(T5250=1,G5250="FAIL",P5250="PASS"),1,0)</x:f>
        <x:v>0</x:v>
      </x:c>
      <x:c r="T5250" s="9" t="n">
        <x:v>1</x:v>
      </x:c>
      <x:c r="U5250" s="9" t="n">
        <x:v>12</x:v>
      </x:c>
      <x:c r="V5250" s="9" t="str">
        <x:v>MVP/SHACL_GENERATION_PIPELINE/experiments/LUNA_CONTEXTUAL_SINGLESHOT/RUN_01/runs/RUN-IMO-065-20260831T151738268964Z/artifacts/attempt_01/extracted_shape.ttl</x:v>
      </x:c>
    </x:row>
    <x:row r="5251" ht="22" customHeight="1">
      <x:c r="A5251" s="10" t="str">
        <x:v>SINGLESHOT</x:v>
      </x:c>
      <x:c r="B5251" s="10" t="str">
        <x:v>IMO-065</x:v>
      </x:c>
      <x:c r="C5251" s="10" t="str">
        <x:v>IMO-065-F04</x:v>
      </x:c>
      <x:c r="D5251" s="10" t="str">
        <x:v>RUN_01</x:v>
      </x:c>
      <x:c r="E5251" s="10" t="str">
        <x:v>ORIGINAL_LEDGER</x:v>
      </x:c>
      <x:c r="F5251" s="10" t="str">
        <x:v>FAIL</x:v>
      </x:c>
      <x:c r="G5251" s="10" t="str">
        <x:v>FAIL</x:v>
      </x:c>
      <x:c r="H5251" s="10" t="str">
        <x:v>EXECUTED</x:v>
      </x:c>
      <x:c r="I5251" s="10" t="str">
        <x:v>PARSED</x:v>
      </x:c>
      <x:c r="J5251" s="10" t="str">
        <x:v>SINGLESHOT_CAPTURED_DIAGNOSTIC_PASS</x:v>
      </x:c>
      <x:c r="K5251" s="10" t="str">
        <x:v>1642ecae3fa07fc11f8d0a0ea653a9aa9b96c5232c7864ba378c98aa2f8f6199</x:v>
      </x:c>
      <x:c r="L5251" s="10" t="str">
        <x:v>historical_three</x:v>
      </x:c>
      <x:c r="M5251" s="10" t="n">
        <x:v>1</x:v>
      </x:c>
      <x:c r="N5251" s="10" t="n">
        <x:v>0</x:v>
      </x:c>
      <x:c r="O5251" s="10" t="n">
        <x:v>0</x:v>
      </x:c>
      <x:c r="P5251" s="9" t="str">
        <x:f>'CaseReview'!U879</x:f>
        <x:v>FAIL</x:v>
      </x:c>
      <x:c r="Q5251" s="9" t="n">
        <x:f>IF(AND(T5251=1,G5251=P5251),1,0)</x:f>
        <x:v>1</x:v>
      </x:c>
      <x:c r="R5251" s="9" t="n">
        <x:f>IF(AND(T5251=1,G5251="PASS",P5251="FAIL"),1,0)</x:f>
        <x:v>0</x:v>
      </x:c>
      <x:c r="S5251" s="9" t="n">
        <x:f>IF(AND(T5251=1,G5251="FAIL",P5251="PASS"),1,0)</x:f>
        <x:v>0</x:v>
      </x:c>
      <x:c r="T5251" s="9" t="n">
        <x:v>1</x:v>
      </x:c>
      <x:c r="U5251" s="9" t="n">
        <x:v>12</x:v>
      </x:c>
      <x:c r="V5251" s="9" t="str">
        <x:v>MVP/SHACL_GENERATION_PIPELINE/experiments/LUNA_CONTEXTUAL_SINGLESHOT/RUN_01/runs/RUN-IMO-065-20260831T151738268964Z/artifacts/attempt_01/extracted_shape.ttl</x:v>
      </x:c>
    </x:row>
    <x:row r="5252" ht="22" customHeight="1">
      <x:c r="A5252" s="10" t="str">
        <x:v>SINGLESHOT</x:v>
      </x:c>
      <x:c r="B5252" s="10" t="str">
        <x:v>IMO-065</x:v>
      </x:c>
      <x:c r="C5252" s="10" t="str">
        <x:v>IMO-065-F05</x:v>
      </x:c>
      <x:c r="D5252" s="10" t="str">
        <x:v>RUN_01</x:v>
      </x:c>
      <x:c r="E5252" s="10" t="str">
        <x:v>ORIGINAL_LEDGER</x:v>
      </x:c>
      <x:c r="F5252" s="10" t="str">
        <x:v>FAIL</x:v>
      </x:c>
      <x:c r="G5252" s="10" t="str">
        <x:v>FAIL</x:v>
      </x:c>
      <x:c r="H5252" s="10" t="str">
        <x:v>EXECUTED</x:v>
      </x:c>
      <x:c r="I5252" s="10" t="str">
        <x:v>PARSED</x:v>
      </x:c>
      <x:c r="J5252" s="10" t="str">
        <x:v>SINGLESHOT_CAPTURED_DIAGNOSTIC_PASS</x:v>
      </x:c>
      <x:c r="K5252" s="10" t="str">
        <x:v>1642ecae3fa07fc11f8d0a0ea653a9aa9b96c5232c7864ba378c98aa2f8f6199</x:v>
      </x:c>
      <x:c r="L5252" s="10" t="str">
        <x:v>historical_three</x:v>
      </x:c>
      <x:c r="M5252" s="10" t="n">
        <x:v>1</x:v>
      </x:c>
      <x:c r="N5252" s="10" t="n">
        <x:v>0</x:v>
      </x:c>
      <x:c r="O5252" s="10" t="n">
        <x:v>0</x:v>
      </x:c>
      <x:c r="P5252" s="9" t="str">
        <x:f>'CaseReview'!U880</x:f>
        <x:v>FAIL</x:v>
      </x:c>
      <x:c r="Q5252" s="9" t="n">
        <x:f>IF(AND(T5252=1,G5252=P5252),1,0)</x:f>
        <x:v>1</x:v>
      </x:c>
      <x:c r="R5252" s="9" t="n">
        <x:f>IF(AND(T5252=1,G5252="PASS",P5252="FAIL"),1,0)</x:f>
        <x:v>0</x:v>
      </x:c>
      <x:c r="S5252" s="9" t="n">
        <x:f>IF(AND(T5252=1,G5252="FAIL",P5252="PASS"),1,0)</x:f>
        <x:v>0</x:v>
      </x:c>
      <x:c r="T5252" s="9" t="n">
        <x:v>1</x:v>
      </x:c>
      <x:c r="U5252" s="9" t="n">
        <x:v>12</x:v>
      </x:c>
      <x:c r="V5252" s="9" t="str">
        <x:v>MVP/SHACL_GENERATION_PIPELINE/experiments/LUNA_CONTEXTUAL_SINGLESHOT/RUN_01/runs/RUN-IMO-065-20260831T151738268964Z/artifacts/attempt_01/extracted_shape.ttl</x:v>
      </x:c>
    </x:row>
    <x:row r="5253" ht="22" customHeight="1">
      <x:c r="A5253" s="10" t="str">
        <x:v>SINGLESHOT</x:v>
      </x:c>
      <x:c r="B5253" s="10" t="str">
        <x:v>IMO-065</x:v>
      </x:c>
      <x:c r="C5253" s="10" t="str">
        <x:v>IMO-065-F06</x:v>
      </x:c>
      <x:c r="D5253" s="10" t="str">
        <x:v>RUN_01</x:v>
      </x:c>
      <x:c r="E5253" s="10" t="str">
        <x:v>ORIGINAL_LEDGER</x:v>
      </x:c>
      <x:c r="F5253" s="10" t="str">
        <x:v>FAIL</x:v>
      </x:c>
      <x:c r="G5253" s="10" t="str">
        <x:v>FAIL</x:v>
      </x:c>
      <x:c r="H5253" s="10" t="str">
        <x:v>EXECUTED</x:v>
      </x:c>
      <x:c r="I5253" s="10" t="str">
        <x:v>PARSED</x:v>
      </x:c>
      <x:c r="J5253" s="10" t="str">
        <x:v>SINGLESHOT_CAPTURED_DIAGNOSTIC_PASS</x:v>
      </x:c>
      <x:c r="K5253" s="10" t="str">
        <x:v>1642ecae3fa07fc11f8d0a0ea653a9aa9b96c5232c7864ba378c98aa2f8f6199</x:v>
      </x:c>
      <x:c r="L5253" s="10" t="str">
        <x:v>historical_three</x:v>
      </x:c>
      <x:c r="M5253" s="10" t="n">
        <x:v>1</x:v>
      </x:c>
      <x:c r="N5253" s="10" t="n">
        <x:v>0</x:v>
      </x:c>
      <x:c r="O5253" s="10" t="n">
        <x:v>0</x:v>
      </x:c>
      <x:c r="P5253" s="9" t="str">
        <x:f>'CaseReview'!U881</x:f>
        <x:v>FAIL</x:v>
      </x:c>
      <x:c r="Q5253" s="9" t="n">
        <x:f>IF(AND(T5253=1,G5253=P5253),1,0)</x:f>
        <x:v>1</x:v>
      </x:c>
      <x:c r="R5253" s="9" t="n">
        <x:f>IF(AND(T5253=1,G5253="PASS",P5253="FAIL"),1,0)</x:f>
        <x:v>0</x:v>
      </x:c>
      <x:c r="S5253" s="9" t="n">
        <x:f>IF(AND(T5253=1,G5253="FAIL",P5253="PASS"),1,0)</x:f>
        <x:v>0</x:v>
      </x:c>
      <x:c r="T5253" s="9" t="n">
        <x:v>1</x:v>
      </x:c>
      <x:c r="U5253" s="9" t="n">
        <x:v>12</x:v>
      </x:c>
      <x:c r="V5253" s="9" t="str">
        <x:v>MVP/SHACL_GENERATION_PIPELINE/experiments/LUNA_CONTEXTUAL_SINGLESHOT/RUN_01/runs/RUN-IMO-065-20260831T151738268964Z/artifacts/attempt_01/extracted_shape.ttl</x:v>
      </x:c>
    </x:row>
    <x:row r="5254" ht="22" customHeight="1">
      <x:c r="A5254" s="10" t="str">
        <x:v>SINGLESHOT</x:v>
      </x:c>
      <x:c r="B5254" s="10" t="str">
        <x:v>IMO-065</x:v>
      </x:c>
      <x:c r="C5254" s="10" t="str">
        <x:v>IMO-065-F07</x:v>
      </x:c>
      <x:c r="D5254" s="10" t="str">
        <x:v>RUN_01</x:v>
      </x:c>
      <x:c r="E5254" s="10" t="str">
        <x:v>ORIGINAL_LEDGER</x:v>
      </x:c>
      <x:c r="F5254" s="10" t="str">
        <x:v>FAIL</x:v>
      </x:c>
      <x:c r="G5254" s="10" t="str">
        <x:v>FAIL</x:v>
      </x:c>
      <x:c r="H5254" s="10" t="str">
        <x:v>EXECUTED</x:v>
      </x:c>
      <x:c r="I5254" s="10" t="str">
        <x:v>PARSED</x:v>
      </x:c>
      <x:c r="J5254" s="10" t="str">
        <x:v>SINGLESHOT_CAPTURED_DIAGNOSTIC_PASS</x:v>
      </x:c>
      <x:c r="K5254" s="10" t="str">
        <x:v>1642ecae3fa07fc11f8d0a0ea653a9aa9b96c5232c7864ba378c98aa2f8f6199</x:v>
      </x:c>
      <x:c r="L5254" s="10" t="str">
        <x:v>historical_three</x:v>
      </x:c>
      <x:c r="M5254" s="10" t="n">
        <x:v>1</x:v>
      </x:c>
      <x:c r="N5254" s="10" t="n">
        <x:v>0</x:v>
      </x:c>
      <x:c r="O5254" s="10" t="n">
        <x:v>0</x:v>
      </x:c>
      <x:c r="P5254" s="9" t="str">
        <x:f>'CaseReview'!U882</x:f>
        <x:v>FAIL</x:v>
      </x:c>
      <x:c r="Q5254" s="9" t="n">
        <x:f>IF(AND(T5254=1,G5254=P5254),1,0)</x:f>
        <x:v>1</x:v>
      </x:c>
      <x:c r="R5254" s="9" t="n">
        <x:f>IF(AND(T5254=1,G5254="PASS",P5254="FAIL"),1,0)</x:f>
        <x:v>0</x:v>
      </x:c>
      <x:c r="S5254" s="9" t="n">
        <x:f>IF(AND(T5254=1,G5254="FAIL",P5254="PASS"),1,0)</x:f>
        <x:v>0</x:v>
      </x:c>
      <x:c r="T5254" s="9" t="n">
        <x:v>1</x:v>
      </x:c>
      <x:c r="U5254" s="9" t="n">
        <x:v>12</x:v>
      </x:c>
      <x:c r="V5254" s="9" t="str">
        <x:v>MVP/SHACL_GENERATION_PIPELINE/experiments/LUNA_CONTEXTUAL_SINGLESHOT/RUN_01/runs/RUN-IMO-065-20260831T151738268964Z/artifacts/attempt_01/extracted_shape.ttl</x:v>
      </x:c>
    </x:row>
    <x:row r="5255" ht="22" customHeight="1">
      <x:c r="A5255" s="10" t="str">
        <x:v>SINGLESHOT</x:v>
      </x:c>
      <x:c r="B5255" s="10" t="str">
        <x:v>IMO-065</x:v>
      </x:c>
      <x:c r="C5255" s="10" t="str">
        <x:v>IMO-065-F08</x:v>
      </x:c>
      <x:c r="D5255" s="10" t="str">
        <x:v>RUN_01</x:v>
      </x:c>
      <x:c r="E5255" s="10" t="str">
        <x:v>ORIGINAL_LEDGER</x:v>
      </x:c>
      <x:c r="F5255" s="10" t="str">
        <x:v>FAIL</x:v>
      </x:c>
      <x:c r="G5255" s="10" t="str">
        <x:v>FAIL</x:v>
      </x:c>
      <x:c r="H5255" s="10" t="str">
        <x:v>EXECUTED</x:v>
      </x:c>
      <x:c r="I5255" s="10" t="str">
        <x:v>PARSED</x:v>
      </x:c>
      <x:c r="J5255" s="10" t="str">
        <x:v>SINGLESHOT_CAPTURED_DIAGNOSTIC_PASS</x:v>
      </x:c>
      <x:c r="K5255" s="10" t="str">
        <x:v>1642ecae3fa07fc11f8d0a0ea653a9aa9b96c5232c7864ba378c98aa2f8f6199</x:v>
      </x:c>
      <x:c r="L5255" s="10" t="str">
        <x:v>historical_three</x:v>
      </x:c>
      <x:c r="M5255" s="10" t="n">
        <x:v>1</x:v>
      </x:c>
      <x:c r="N5255" s="10" t="n">
        <x:v>0</x:v>
      </x:c>
      <x:c r="O5255" s="10" t="n">
        <x:v>0</x:v>
      </x:c>
      <x:c r="P5255" s="9" t="str">
        <x:f>'CaseReview'!U883</x:f>
        <x:v>FAIL</x:v>
      </x:c>
      <x:c r="Q5255" s="9" t="n">
        <x:f>IF(AND(T5255=1,G5255=P5255),1,0)</x:f>
        <x:v>1</x:v>
      </x:c>
      <x:c r="R5255" s="9" t="n">
        <x:f>IF(AND(T5255=1,G5255="PASS",P5255="FAIL"),1,0)</x:f>
        <x:v>0</x:v>
      </x:c>
      <x:c r="S5255" s="9" t="n">
        <x:f>IF(AND(T5255=1,G5255="FAIL",P5255="PASS"),1,0)</x:f>
        <x:v>0</x:v>
      </x:c>
      <x:c r="T5255" s="9" t="n">
        <x:v>1</x:v>
      </x:c>
      <x:c r="U5255" s="9" t="n">
        <x:v>12</x:v>
      </x:c>
      <x:c r="V5255" s="9" t="str">
        <x:v>MVP/SHACL_GENERATION_PIPELINE/experiments/LUNA_CONTEXTUAL_SINGLESHOT/RUN_01/runs/RUN-IMO-065-20260831T151738268964Z/artifacts/attempt_01/extracted_shape.ttl</x:v>
      </x:c>
    </x:row>
    <x:row r="5256" ht="22" customHeight="1">
      <x:c r="A5256" s="10" t="str">
        <x:v>SINGLESHOT</x:v>
      </x:c>
      <x:c r="B5256" s="10" t="str">
        <x:v>IMO-065</x:v>
      </x:c>
      <x:c r="C5256" s="10" t="str">
        <x:v>IMO-065-F09</x:v>
      </x:c>
      <x:c r="D5256" s="10" t="str">
        <x:v>RUN_01</x:v>
      </x:c>
      <x:c r="E5256" s="10" t="str">
        <x:v>ORIGINAL_LEDGER</x:v>
      </x:c>
      <x:c r="F5256" s="10" t="str">
        <x:v>FAIL</x:v>
      </x:c>
      <x:c r="G5256" s="10" t="str">
        <x:v>FAIL</x:v>
      </x:c>
      <x:c r="H5256" s="10" t="str">
        <x:v>EXECUTED</x:v>
      </x:c>
      <x:c r="I5256" s="10" t="str">
        <x:v>PARSED</x:v>
      </x:c>
      <x:c r="J5256" s="10" t="str">
        <x:v>SINGLESHOT_CAPTURED_DIAGNOSTIC_PASS</x:v>
      </x:c>
      <x:c r="K5256" s="10" t="str">
        <x:v>1642ecae3fa07fc11f8d0a0ea653a9aa9b96c5232c7864ba378c98aa2f8f6199</x:v>
      </x:c>
      <x:c r="L5256" s="10" t="str">
        <x:v>historical_three</x:v>
      </x:c>
      <x:c r="M5256" s="10" t="n">
        <x:v>1</x:v>
      </x:c>
      <x:c r="N5256" s="10" t="n">
        <x:v>0</x:v>
      </x:c>
      <x:c r="O5256" s="10" t="n">
        <x:v>0</x:v>
      </x:c>
      <x:c r="P5256" s="9" t="str">
        <x:f>'CaseReview'!U884</x:f>
        <x:v>FAIL</x:v>
      </x:c>
      <x:c r="Q5256" s="9" t="n">
        <x:f>IF(AND(T5256=1,G5256=P5256),1,0)</x:f>
        <x:v>1</x:v>
      </x:c>
      <x:c r="R5256" s="9" t="n">
        <x:f>IF(AND(T5256=1,G5256="PASS",P5256="FAIL"),1,0)</x:f>
        <x:v>0</x:v>
      </x:c>
      <x:c r="S5256" s="9" t="n">
        <x:f>IF(AND(T5256=1,G5256="FAIL",P5256="PASS"),1,0)</x:f>
        <x:v>0</x:v>
      </x:c>
      <x:c r="T5256" s="9" t="n">
        <x:v>1</x:v>
      </x:c>
      <x:c r="U5256" s="9" t="n">
        <x:v>12</x:v>
      </x:c>
      <x:c r="V5256" s="9" t="str">
        <x:v>MVP/SHACL_GENERATION_PIPELINE/experiments/LUNA_CONTEXTUAL_SINGLESHOT/RUN_01/runs/RUN-IMO-065-20260831T151738268964Z/artifacts/attempt_01/extracted_shape.ttl</x:v>
      </x:c>
    </x:row>
    <x:row r="5257" ht="22" customHeight="1">
      <x:c r="A5257" s="10" t="str">
        <x:v>SINGLESHOT</x:v>
      </x:c>
      <x:c r="B5257" s="10" t="str">
        <x:v>IMO-065</x:v>
      </x:c>
      <x:c r="C5257" s="10" t="str">
        <x:v>IMO-065-P01</x:v>
      </x:c>
      <x:c r="D5257" s="10" t="str">
        <x:v>RUN_01</x:v>
      </x:c>
      <x:c r="E5257" s="10" t="str">
        <x:v>ORIGINAL_LEDGER</x:v>
      </x:c>
      <x:c r="F5257" s="10" t="str">
        <x:v>PASS</x:v>
      </x:c>
      <x:c r="G5257" s="10" t="str">
        <x:v>PASS</x:v>
      </x:c>
      <x:c r="H5257" s="10" t="str">
        <x:v>EXECUTED</x:v>
      </x:c>
      <x:c r="I5257" s="10" t="str">
        <x:v>PARSED</x:v>
      </x:c>
      <x:c r="J5257" s="10" t="str">
        <x:v>SINGLESHOT_CAPTURED_DIAGNOSTIC_PASS</x:v>
      </x:c>
      <x:c r="K5257" s="10" t="str">
        <x:v>1642ecae3fa07fc11f8d0a0ea653a9aa9b96c5232c7864ba378c98aa2f8f6199</x:v>
      </x:c>
      <x:c r="L5257" s="10" t="str">
        <x:v>historical_three</x:v>
      </x:c>
      <x:c r="M5257" s="10" t="n">
        <x:v>1</x:v>
      </x:c>
      <x:c r="N5257" s="10" t="n">
        <x:v>0</x:v>
      </x:c>
      <x:c r="O5257" s="10" t="n">
        <x:v>0</x:v>
      </x:c>
      <x:c r="P5257" s="9" t="str">
        <x:f>'CaseReview'!U885</x:f>
        <x:v>PASS</x:v>
      </x:c>
      <x:c r="Q5257" s="9" t="n">
        <x:f>IF(AND(T5257=1,G5257=P5257),1,0)</x:f>
        <x:v>1</x:v>
      </x:c>
      <x:c r="R5257" s="9" t="n">
        <x:f>IF(AND(T5257=1,G5257="PASS",P5257="FAIL"),1,0)</x:f>
        <x:v>0</x:v>
      </x:c>
      <x:c r="S5257" s="9" t="n">
        <x:f>IF(AND(T5257=1,G5257="FAIL",P5257="PASS"),1,0)</x:f>
        <x:v>0</x:v>
      </x:c>
      <x:c r="T5257" s="9" t="n">
        <x:v>1</x:v>
      </x:c>
      <x:c r="U5257" s="9" t="n">
        <x:v>12</x:v>
      </x:c>
      <x:c r="V5257" s="9" t="str">
        <x:v>MVP/SHACL_GENERATION_PIPELINE/experiments/LUNA_CONTEXTUAL_SINGLESHOT/RUN_01/runs/RUN-IMO-065-20260831T151738268964Z/artifacts/attempt_01/extracted_shape.ttl</x:v>
      </x:c>
    </x:row>
    <x:row r="5258" ht="22" customHeight="1">
      <x:c r="A5258" s="10" t="str">
        <x:v>SINGLESHOT</x:v>
      </x:c>
      <x:c r="B5258" s="10" t="str">
        <x:v>IMO-065</x:v>
      </x:c>
      <x:c r="C5258" s="10" t="str">
        <x:v>IMO-065-P02</x:v>
      </x:c>
      <x:c r="D5258" s="10" t="str">
        <x:v>RUN_01</x:v>
      </x:c>
      <x:c r="E5258" s="10" t="str">
        <x:v>ORIGINAL_LEDGER</x:v>
      </x:c>
      <x:c r="F5258" s="10" t="str">
        <x:v>PASS</x:v>
      </x:c>
      <x:c r="G5258" s="10" t="str">
        <x:v>PASS</x:v>
      </x:c>
      <x:c r="H5258" s="10" t="str">
        <x:v>EXECUTED</x:v>
      </x:c>
      <x:c r="I5258" s="10" t="str">
        <x:v>PARSED</x:v>
      </x:c>
      <x:c r="J5258" s="10" t="str">
        <x:v>SINGLESHOT_CAPTURED_DIAGNOSTIC_PASS</x:v>
      </x:c>
      <x:c r="K5258" s="10" t="str">
        <x:v>1642ecae3fa07fc11f8d0a0ea653a9aa9b96c5232c7864ba378c98aa2f8f6199</x:v>
      </x:c>
      <x:c r="L5258" s="10" t="str">
        <x:v>historical_three</x:v>
      </x:c>
      <x:c r="M5258" s="10" t="n">
        <x:v>1</x:v>
      </x:c>
      <x:c r="N5258" s="10" t="n">
        <x:v>0</x:v>
      </x:c>
      <x:c r="O5258" s="10" t="n">
        <x:v>0</x:v>
      </x:c>
      <x:c r="P5258" s="9" t="str">
        <x:f>'CaseReview'!U886</x:f>
        <x:v>PASS</x:v>
      </x:c>
      <x:c r="Q5258" s="9" t="n">
        <x:f>IF(AND(T5258=1,G5258=P5258),1,0)</x:f>
        <x:v>1</x:v>
      </x:c>
      <x:c r="R5258" s="9" t="n">
        <x:f>IF(AND(T5258=1,G5258="PASS",P5258="FAIL"),1,0)</x:f>
        <x:v>0</x:v>
      </x:c>
      <x:c r="S5258" s="9" t="n">
        <x:f>IF(AND(T5258=1,G5258="FAIL",P5258="PASS"),1,0)</x:f>
        <x:v>0</x:v>
      </x:c>
      <x:c r="T5258" s="9" t="n">
        <x:v>1</x:v>
      </x:c>
      <x:c r="U5258" s="9" t="n">
        <x:v>12</x:v>
      </x:c>
      <x:c r="V5258" s="9" t="str">
        <x:v>MVP/SHACL_GENERATION_PIPELINE/experiments/LUNA_CONTEXTUAL_SINGLESHOT/RUN_01/runs/RUN-IMO-065-20260831T151738268964Z/artifacts/attempt_01/extracted_shape.ttl</x:v>
      </x:c>
    </x:row>
    <x:row r="5259" ht="22" customHeight="1">
      <x:c r="A5259" s="10" t="str">
        <x:v>SINGLESHOT</x:v>
      </x:c>
      <x:c r="B5259" s="10" t="str">
        <x:v>IMO-065</x:v>
      </x:c>
      <x:c r="C5259" s="10" t="str">
        <x:v>IMO-065-P03</x:v>
      </x:c>
      <x:c r="D5259" s="10" t="str">
        <x:v>RUN_01</x:v>
      </x:c>
      <x:c r="E5259" s="10" t="str">
        <x:v>ORIGINAL_LEDGER</x:v>
      </x:c>
      <x:c r="F5259" s="10" t="str">
        <x:v>PASS</x:v>
      </x:c>
      <x:c r="G5259" s="10" t="str">
        <x:v>PASS</x:v>
      </x:c>
      <x:c r="H5259" s="10" t="str">
        <x:v>EXECUTED</x:v>
      </x:c>
      <x:c r="I5259" s="10" t="str">
        <x:v>PARSED</x:v>
      </x:c>
      <x:c r="J5259" s="10" t="str">
        <x:v>SINGLESHOT_CAPTURED_DIAGNOSTIC_PASS</x:v>
      </x:c>
      <x:c r="K5259" s="10" t="str">
        <x:v>1642ecae3fa07fc11f8d0a0ea653a9aa9b96c5232c7864ba378c98aa2f8f6199</x:v>
      </x:c>
      <x:c r="L5259" s="10" t="str">
        <x:v>historical_three</x:v>
      </x:c>
      <x:c r="M5259" s="10" t="n">
        <x:v>1</x:v>
      </x:c>
      <x:c r="N5259" s="10" t="n">
        <x:v>0</x:v>
      </x:c>
      <x:c r="O5259" s="10" t="n">
        <x:v>0</x:v>
      </x:c>
      <x:c r="P5259" s="9" t="str">
        <x:f>'CaseReview'!U887</x:f>
        <x:v>PASS</x:v>
      </x:c>
      <x:c r="Q5259" s="9" t="n">
        <x:f>IF(AND(T5259=1,G5259=P5259),1,0)</x:f>
        <x:v>1</x:v>
      </x:c>
      <x:c r="R5259" s="9" t="n">
        <x:f>IF(AND(T5259=1,G5259="PASS",P5259="FAIL"),1,0)</x:f>
        <x:v>0</x:v>
      </x:c>
      <x:c r="S5259" s="9" t="n">
        <x:f>IF(AND(T5259=1,G5259="FAIL",P5259="PASS"),1,0)</x:f>
        <x:v>0</x:v>
      </x:c>
      <x:c r="T5259" s="9" t="n">
        <x:v>1</x:v>
      </x:c>
      <x:c r="U5259" s="9" t="n">
        <x:v>12</x:v>
      </x:c>
      <x:c r="V5259" s="9" t="str">
        <x:v>MVP/SHACL_GENERATION_PIPELINE/experiments/LUNA_CONTEXTUAL_SINGLESHOT/RUN_01/runs/RUN-IMO-065-20260831T151738268964Z/artifacts/attempt_01/extracted_shape.ttl</x:v>
      </x:c>
    </x:row>
    <x:row r="5260" ht="22" customHeight="1">
      <x:c r="A5260" s="10" t="str">
        <x:v>SINGLESHOT</x:v>
      </x:c>
      <x:c r="B5260" s="10" t="str">
        <x:v>IMO-066</x:v>
      </x:c>
      <x:c r="C5260" s="10" t="str">
        <x:v>IMO-066-F01</x:v>
      </x:c>
      <x:c r="D5260" s="10" t="str">
        <x:v>RUN_01</x:v>
      </x:c>
      <x:c r="E5260" s="10" t="str">
        <x:v>ORIGINAL_LEDGER</x:v>
      </x:c>
      <x:c r="F5260" s="10" t="str">
        <x:v>FAIL</x:v>
      </x:c>
      <x:c r="G5260" s="10" t="str">
        <x:v>PASS</x:v>
      </x:c>
      <x:c r="H5260" s="10" t="str">
        <x:v>EXECUTED</x:v>
      </x:c>
      <x:c r="I5260" s="10" t="str">
        <x:v>PARSED</x:v>
      </x:c>
      <x:c r="J5260" s="10" t="str">
        <x:v>SINGLESHOT_CAPTURED_DIAGNOSTIC_PASS</x:v>
      </x:c>
      <x:c r="K5260" s="10" t="str">
        <x:v>5fdadb9db142ae8e4bb786eadbbbe8b6db662daf16519f2bd42016a2e8df3982</x:v>
      </x:c>
      <x:c r="L5260" s="10" t="str">
        <x:v>historical_three</x:v>
      </x:c>
      <x:c r="M5260" s="10" t="n">
        <x:v>0</x:v>
      </x:c>
      <x:c r="N5260" s="10" t="n">
        <x:v>1</x:v>
      </x:c>
      <x:c r="O5260" s="10" t="n">
        <x:v>0</x:v>
      </x:c>
      <x:c r="P5260" s="9" t="str">
        <x:f>'CaseReview'!U888</x:f>
        <x:v>FAIL</x:v>
      </x:c>
      <x:c r="Q5260" s="9" t="n">
        <x:f>IF(AND(T5260=1,G5260=P5260),1,0)</x:f>
        <x:v>0</x:v>
      </x:c>
      <x:c r="R5260" s="9" t="n">
        <x:f>IF(AND(T5260=1,G5260="PASS",P5260="FAIL"),1,0)</x:f>
        <x:v>1</x:v>
      </x:c>
      <x:c r="S5260" s="9" t="n">
        <x:f>IF(AND(T5260=1,G5260="FAIL",P5260="PASS"),1,0)</x:f>
        <x:v>0</x:v>
      </x:c>
      <x:c r="T5260" s="9" t="n">
        <x:v>1</x:v>
      </x:c>
      <x:c r="U5260" s="9" t="n">
        <x:v>10</x:v>
      </x:c>
      <x:c r="V5260" s="9" t="str">
        <x:v>MVP/SHACL_GENERATION_PIPELINE/experiments/LUNA_CONTEXTUAL_SINGLESHOT/RUN_01/runs/RUN-IMO-066-20260831T151803279615Z/artifacts/attempt_01/extracted_shape.ttl</x:v>
      </x:c>
    </x:row>
    <x:row r="5261" ht="22" customHeight="1">
      <x:c r="A5261" s="10" t="str">
        <x:v>SINGLESHOT</x:v>
      </x:c>
      <x:c r="B5261" s="10" t="str">
        <x:v>IMO-066</x:v>
      </x:c>
      <x:c r="C5261" s="10" t="str">
        <x:v>IMO-066-F02</x:v>
      </x:c>
      <x:c r="D5261" s="10" t="str">
        <x:v>RUN_01</x:v>
      </x:c>
      <x:c r="E5261" s="10" t="str">
        <x:v>ORIGINAL_LEDGER</x:v>
      </x:c>
      <x:c r="F5261" s="10" t="str">
        <x:v>FAIL</x:v>
      </x:c>
      <x:c r="G5261" s="10" t="str">
        <x:v>FAIL</x:v>
      </x:c>
      <x:c r="H5261" s="10" t="str">
        <x:v>EXECUTED</x:v>
      </x:c>
      <x:c r="I5261" s="10" t="str">
        <x:v>PARSED</x:v>
      </x:c>
      <x:c r="J5261" s="10" t="str">
        <x:v>SINGLESHOT_CAPTURED_DIAGNOSTIC_PASS</x:v>
      </x:c>
      <x:c r="K5261" s="10" t="str">
        <x:v>5fdadb9db142ae8e4bb786eadbbbe8b6db662daf16519f2bd42016a2e8df3982</x:v>
      </x:c>
      <x:c r="L5261" s="10" t="str">
        <x:v>historical_three</x:v>
      </x:c>
      <x:c r="M5261" s="10" t="n">
        <x:v>1</x:v>
      </x:c>
      <x:c r="N5261" s="10" t="n">
        <x:v>0</x:v>
      </x:c>
      <x:c r="O5261" s="10" t="n">
        <x:v>0</x:v>
      </x:c>
      <x:c r="P5261" s="9" t="str">
        <x:f>'CaseReview'!U889</x:f>
        <x:v>FAIL</x:v>
      </x:c>
      <x:c r="Q5261" s="9" t="n">
        <x:f>IF(AND(T5261=1,G5261=P5261),1,0)</x:f>
        <x:v>1</x:v>
      </x:c>
      <x:c r="R5261" s="9" t="n">
        <x:f>IF(AND(T5261=1,G5261="PASS",P5261="FAIL"),1,0)</x:f>
        <x:v>0</x:v>
      </x:c>
      <x:c r="S5261" s="9" t="n">
        <x:f>IF(AND(T5261=1,G5261="FAIL",P5261="PASS"),1,0)</x:f>
        <x:v>0</x:v>
      </x:c>
      <x:c r="T5261" s="9" t="n">
        <x:v>1</x:v>
      </x:c>
      <x:c r="U5261" s="9" t="n">
        <x:v>10</x:v>
      </x:c>
      <x:c r="V5261" s="9" t="str">
        <x:v>MVP/SHACL_GENERATION_PIPELINE/experiments/LUNA_CONTEXTUAL_SINGLESHOT/RUN_01/runs/RUN-IMO-066-20260831T151803279615Z/artifacts/attempt_01/extracted_shape.ttl</x:v>
      </x:c>
    </x:row>
    <x:row r="5262" ht="22" customHeight="1">
      <x:c r="A5262" s="10" t="str">
        <x:v>SINGLESHOT</x:v>
      </x:c>
      <x:c r="B5262" s="10" t="str">
        <x:v>IMO-066</x:v>
      </x:c>
      <x:c r="C5262" s="10" t="str">
        <x:v>IMO-066-F03</x:v>
      </x:c>
      <x:c r="D5262" s="10" t="str">
        <x:v>RUN_01</x:v>
      </x:c>
      <x:c r="E5262" s="10" t="str">
        <x:v>ORIGINAL_LEDGER</x:v>
      </x:c>
      <x:c r="F5262" s="10" t="str">
        <x:v>FAIL</x:v>
      </x:c>
      <x:c r="G5262" s="10" t="str">
        <x:v>FAIL</x:v>
      </x:c>
      <x:c r="H5262" s="10" t="str">
        <x:v>EXECUTED</x:v>
      </x:c>
      <x:c r="I5262" s="10" t="str">
        <x:v>PARSED</x:v>
      </x:c>
      <x:c r="J5262" s="10" t="str">
        <x:v>SINGLESHOT_CAPTURED_DIAGNOSTIC_PASS</x:v>
      </x:c>
      <x:c r="K5262" s="10" t="str">
        <x:v>5fdadb9db142ae8e4bb786eadbbbe8b6db662daf16519f2bd42016a2e8df3982</x:v>
      </x:c>
      <x:c r="L5262" s="10" t="str">
        <x:v>historical_three</x:v>
      </x:c>
      <x:c r="M5262" s="10" t="n">
        <x:v>1</x:v>
      </x:c>
      <x:c r="N5262" s="10" t="n">
        <x:v>0</x:v>
      </x:c>
      <x:c r="O5262" s="10" t="n">
        <x:v>0</x:v>
      </x:c>
      <x:c r="P5262" s="9" t="str">
        <x:f>'CaseReview'!U890</x:f>
        <x:v>FAIL</x:v>
      </x:c>
      <x:c r="Q5262" s="9" t="n">
        <x:f>IF(AND(T5262=1,G5262=P5262),1,0)</x:f>
        <x:v>1</x:v>
      </x:c>
      <x:c r="R5262" s="9" t="n">
        <x:f>IF(AND(T5262=1,G5262="PASS",P5262="FAIL"),1,0)</x:f>
        <x:v>0</x:v>
      </x:c>
      <x:c r="S5262" s="9" t="n">
        <x:f>IF(AND(T5262=1,G5262="FAIL",P5262="PASS"),1,0)</x:f>
        <x:v>0</x:v>
      </x:c>
      <x:c r="T5262" s="9" t="n">
        <x:v>1</x:v>
      </x:c>
      <x:c r="U5262" s="9" t="n">
        <x:v>10</x:v>
      </x:c>
      <x:c r="V5262" s="9" t="str">
        <x:v>MVP/SHACL_GENERATION_PIPELINE/experiments/LUNA_CONTEXTUAL_SINGLESHOT/RUN_01/runs/RUN-IMO-066-20260831T151803279615Z/artifacts/attempt_01/extracted_shape.ttl</x:v>
      </x:c>
    </x:row>
    <x:row r="5263" ht="22" customHeight="1">
      <x:c r="A5263" s="10" t="str">
        <x:v>SINGLESHOT</x:v>
      </x:c>
      <x:c r="B5263" s="10" t="str">
        <x:v>IMO-066</x:v>
      </x:c>
      <x:c r="C5263" s="10" t="str">
        <x:v>IMO-066-F04</x:v>
      </x:c>
      <x:c r="D5263" s="10" t="str">
        <x:v>RUN_01</x:v>
      </x:c>
      <x:c r="E5263" s="10" t="str">
        <x:v>ORIGINAL_LEDGER</x:v>
      </x:c>
      <x:c r="F5263" s="10" t="str">
        <x:v>FAIL</x:v>
      </x:c>
      <x:c r="G5263" s="10" t="str">
        <x:v>FAIL</x:v>
      </x:c>
      <x:c r="H5263" s="10" t="str">
        <x:v>EXECUTED</x:v>
      </x:c>
      <x:c r="I5263" s="10" t="str">
        <x:v>PARSED</x:v>
      </x:c>
      <x:c r="J5263" s="10" t="str">
        <x:v>SINGLESHOT_CAPTURED_DIAGNOSTIC_PASS</x:v>
      </x:c>
      <x:c r="K5263" s="10" t="str">
        <x:v>5fdadb9db142ae8e4bb786eadbbbe8b6db662daf16519f2bd42016a2e8df3982</x:v>
      </x:c>
      <x:c r="L5263" s="10" t="str">
        <x:v>historical_three</x:v>
      </x:c>
      <x:c r="M5263" s="10" t="n">
        <x:v>1</x:v>
      </x:c>
      <x:c r="N5263" s="10" t="n">
        <x:v>0</x:v>
      </x:c>
      <x:c r="O5263" s="10" t="n">
        <x:v>0</x:v>
      </x:c>
      <x:c r="P5263" s="9" t="str">
        <x:f>'CaseReview'!U891</x:f>
        <x:v>FAIL</x:v>
      </x:c>
      <x:c r="Q5263" s="9" t="n">
        <x:f>IF(AND(T5263=1,G5263=P5263),1,0)</x:f>
        <x:v>1</x:v>
      </x:c>
      <x:c r="R5263" s="9" t="n">
        <x:f>IF(AND(T5263=1,G5263="PASS",P5263="FAIL"),1,0)</x:f>
        <x:v>0</x:v>
      </x:c>
      <x:c r="S5263" s="9" t="n">
        <x:f>IF(AND(T5263=1,G5263="FAIL",P5263="PASS"),1,0)</x:f>
        <x:v>0</x:v>
      </x:c>
      <x:c r="T5263" s="9" t="n">
        <x:v>1</x:v>
      </x:c>
      <x:c r="U5263" s="9" t="n">
        <x:v>10</x:v>
      </x:c>
      <x:c r="V5263" s="9" t="str">
        <x:v>MVP/SHACL_GENERATION_PIPELINE/experiments/LUNA_CONTEXTUAL_SINGLESHOT/RUN_01/runs/RUN-IMO-066-20260831T151803279615Z/artifacts/attempt_01/extracted_shape.ttl</x:v>
      </x:c>
    </x:row>
    <x:row r="5264" ht="22" customHeight="1">
      <x:c r="A5264" s="10" t="str">
        <x:v>SINGLESHOT</x:v>
      </x:c>
      <x:c r="B5264" s="10" t="str">
        <x:v>IMO-066</x:v>
      </x:c>
      <x:c r="C5264" s="10" t="str">
        <x:v>IMO-066-F05</x:v>
      </x:c>
      <x:c r="D5264" s="10" t="str">
        <x:v>RUN_01</x:v>
      </x:c>
      <x:c r="E5264" s="10" t="str">
        <x:v>ORIGINAL_LEDGER</x:v>
      </x:c>
      <x:c r="F5264" s="10" t="str">
        <x:v>FAIL</x:v>
      </x:c>
      <x:c r="G5264" s="10" t="str">
        <x:v>FAIL</x:v>
      </x:c>
      <x:c r="H5264" s="10" t="str">
        <x:v>EXECUTED</x:v>
      </x:c>
      <x:c r="I5264" s="10" t="str">
        <x:v>PARSED</x:v>
      </x:c>
      <x:c r="J5264" s="10" t="str">
        <x:v>SINGLESHOT_CAPTURED_DIAGNOSTIC_PASS</x:v>
      </x:c>
      <x:c r="K5264" s="10" t="str">
        <x:v>5fdadb9db142ae8e4bb786eadbbbe8b6db662daf16519f2bd42016a2e8df3982</x:v>
      </x:c>
      <x:c r="L5264" s="10" t="str">
        <x:v>historical_three</x:v>
      </x:c>
      <x:c r="M5264" s="10" t="n">
        <x:v>1</x:v>
      </x:c>
      <x:c r="N5264" s="10" t="n">
        <x:v>0</x:v>
      </x:c>
      <x:c r="O5264" s="10" t="n">
        <x:v>0</x:v>
      </x:c>
      <x:c r="P5264" s="9" t="str">
        <x:f>'CaseReview'!U892</x:f>
        <x:v>FAIL</x:v>
      </x:c>
      <x:c r="Q5264" s="9" t="n">
        <x:f>IF(AND(T5264=1,G5264=P5264),1,0)</x:f>
        <x:v>1</x:v>
      </x:c>
      <x:c r="R5264" s="9" t="n">
        <x:f>IF(AND(T5264=1,G5264="PASS",P5264="FAIL"),1,0)</x:f>
        <x:v>0</x:v>
      </x:c>
      <x:c r="S5264" s="9" t="n">
        <x:f>IF(AND(T5264=1,G5264="FAIL",P5264="PASS"),1,0)</x:f>
        <x:v>0</x:v>
      </x:c>
      <x:c r="T5264" s="9" t="n">
        <x:v>1</x:v>
      </x:c>
      <x:c r="U5264" s="9" t="n">
        <x:v>10</x:v>
      </x:c>
      <x:c r="V5264" s="9" t="str">
        <x:v>MVP/SHACL_GENERATION_PIPELINE/experiments/LUNA_CONTEXTUAL_SINGLESHOT/RUN_01/runs/RUN-IMO-066-20260831T151803279615Z/artifacts/attempt_01/extracted_shape.ttl</x:v>
      </x:c>
    </x:row>
    <x:row r="5265" ht="22" customHeight="1">
      <x:c r="A5265" s="10" t="str">
        <x:v>SINGLESHOT</x:v>
      </x:c>
      <x:c r="B5265" s="10" t="str">
        <x:v>IMO-066</x:v>
      </x:c>
      <x:c r="C5265" s="10" t="str">
        <x:v>IMO-066-F06</x:v>
      </x:c>
      <x:c r="D5265" s="10" t="str">
        <x:v>RUN_01</x:v>
      </x:c>
      <x:c r="E5265" s="10" t="str">
        <x:v>ORIGINAL_LEDGER</x:v>
      </x:c>
      <x:c r="F5265" s="10" t="str">
        <x:v>FAIL</x:v>
      </x:c>
      <x:c r="G5265" s="10" t="str">
        <x:v>FAIL</x:v>
      </x:c>
      <x:c r="H5265" s="10" t="str">
        <x:v>EXECUTED</x:v>
      </x:c>
      <x:c r="I5265" s="10" t="str">
        <x:v>PARSED</x:v>
      </x:c>
      <x:c r="J5265" s="10" t="str">
        <x:v>SINGLESHOT_CAPTURED_DIAGNOSTIC_PASS</x:v>
      </x:c>
      <x:c r="K5265" s="10" t="str">
        <x:v>5fdadb9db142ae8e4bb786eadbbbe8b6db662daf16519f2bd42016a2e8df3982</x:v>
      </x:c>
      <x:c r="L5265" s="10" t="str">
        <x:v>historical_three</x:v>
      </x:c>
      <x:c r="M5265" s="10" t="n">
        <x:v>1</x:v>
      </x:c>
      <x:c r="N5265" s="10" t="n">
        <x:v>0</x:v>
      </x:c>
      <x:c r="O5265" s="10" t="n">
        <x:v>0</x:v>
      </x:c>
      <x:c r="P5265" s="9" t="str">
        <x:f>'CaseReview'!U893</x:f>
        <x:v>FAIL</x:v>
      </x:c>
      <x:c r="Q5265" s="9" t="n">
        <x:f>IF(AND(T5265=1,G5265=P5265),1,0)</x:f>
        <x:v>1</x:v>
      </x:c>
      <x:c r="R5265" s="9" t="n">
        <x:f>IF(AND(T5265=1,G5265="PASS",P5265="FAIL"),1,0)</x:f>
        <x:v>0</x:v>
      </x:c>
      <x:c r="S5265" s="9" t="n">
        <x:f>IF(AND(T5265=1,G5265="FAIL",P5265="PASS"),1,0)</x:f>
        <x:v>0</x:v>
      </x:c>
      <x:c r="T5265" s="9" t="n">
        <x:v>1</x:v>
      </x:c>
      <x:c r="U5265" s="9" t="n">
        <x:v>10</x:v>
      </x:c>
      <x:c r="V5265" s="9" t="str">
        <x:v>MVP/SHACL_GENERATION_PIPELINE/experiments/LUNA_CONTEXTUAL_SINGLESHOT/RUN_01/runs/RUN-IMO-066-20260831T151803279615Z/artifacts/attempt_01/extracted_shape.ttl</x:v>
      </x:c>
    </x:row>
    <x:row r="5266" ht="22" customHeight="1">
      <x:c r="A5266" s="10" t="str">
        <x:v>SINGLESHOT</x:v>
      </x:c>
      <x:c r="B5266" s="10" t="str">
        <x:v>IMO-066</x:v>
      </x:c>
      <x:c r="C5266" s="10" t="str">
        <x:v>IMO-066-F07</x:v>
      </x:c>
      <x:c r="D5266" s="10" t="str">
        <x:v>RUN_01</x:v>
      </x:c>
      <x:c r="E5266" s="10" t="str">
        <x:v>ORIGINAL_LEDGER</x:v>
      </x:c>
      <x:c r="F5266" s="10" t="str">
        <x:v>FAIL</x:v>
      </x:c>
      <x:c r="G5266" s="10" t="str">
        <x:v>FAIL</x:v>
      </x:c>
      <x:c r="H5266" s="10" t="str">
        <x:v>EXECUTED</x:v>
      </x:c>
      <x:c r="I5266" s="10" t="str">
        <x:v>PARSED</x:v>
      </x:c>
      <x:c r="J5266" s="10" t="str">
        <x:v>SINGLESHOT_CAPTURED_DIAGNOSTIC_PASS</x:v>
      </x:c>
      <x:c r="K5266" s="10" t="str">
        <x:v>5fdadb9db142ae8e4bb786eadbbbe8b6db662daf16519f2bd42016a2e8df3982</x:v>
      </x:c>
      <x:c r="L5266" s="10" t="str">
        <x:v>historical_three</x:v>
      </x:c>
      <x:c r="M5266" s="10" t="n">
        <x:v>1</x:v>
      </x:c>
      <x:c r="N5266" s="10" t="n">
        <x:v>0</x:v>
      </x:c>
      <x:c r="O5266" s="10" t="n">
        <x:v>0</x:v>
      </x:c>
      <x:c r="P5266" s="9" t="str">
        <x:f>'CaseReview'!U894</x:f>
        <x:v>FAIL</x:v>
      </x:c>
      <x:c r="Q5266" s="9" t="n">
        <x:f>IF(AND(T5266=1,G5266=P5266),1,0)</x:f>
        <x:v>1</x:v>
      </x:c>
      <x:c r="R5266" s="9" t="n">
        <x:f>IF(AND(T5266=1,G5266="PASS",P5266="FAIL"),1,0)</x:f>
        <x:v>0</x:v>
      </x:c>
      <x:c r="S5266" s="9" t="n">
        <x:f>IF(AND(T5266=1,G5266="FAIL",P5266="PASS"),1,0)</x:f>
        <x:v>0</x:v>
      </x:c>
      <x:c r="T5266" s="9" t="n">
        <x:v>1</x:v>
      </x:c>
      <x:c r="U5266" s="9" t="n">
        <x:v>10</x:v>
      </x:c>
      <x:c r="V5266" s="9" t="str">
        <x:v>MVP/SHACL_GENERATION_PIPELINE/experiments/LUNA_CONTEXTUAL_SINGLESHOT/RUN_01/runs/RUN-IMO-066-20260831T151803279615Z/artifacts/attempt_01/extracted_shape.ttl</x:v>
      </x:c>
    </x:row>
    <x:row r="5267" ht="22" customHeight="1">
      <x:c r="A5267" s="10" t="str">
        <x:v>SINGLESHOT</x:v>
      </x:c>
      <x:c r="B5267" s="10" t="str">
        <x:v>IMO-066</x:v>
      </x:c>
      <x:c r="C5267" s="10" t="str">
        <x:v>IMO-066-F08</x:v>
      </x:c>
      <x:c r="D5267" s="10" t="str">
        <x:v>RUN_01</x:v>
      </x:c>
      <x:c r="E5267" s="10" t="str">
        <x:v>ORIGINAL_LEDGER</x:v>
      </x:c>
      <x:c r="F5267" s="10" t="str">
        <x:v>FAIL</x:v>
      </x:c>
      <x:c r="G5267" s="10" t="str">
        <x:v>FAIL</x:v>
      </x:c>
      <x:c r="H5267" s="10" t="str">
        <x:v>EXECUTED</x:v>
      </x:c>
      <x:c r="I5267" s="10" t="str">
        <x:v>PARSED</x:v>
      </x:c>
      <x:c r="J5267" s="10" t="str">
        <x:v>SINGLESHOT_CAPTURED_DIAGNOSTIC_PASS</x:v>
      </x:c>
      <x:c r="K5267" s="10" t="str">
        <x:v>5fdadb9db142ae8e4bb786eadbbbe8b6db662daf16519f2bd42016a2e8df3982</x:v>
      </x:c>
      <x:c r="L5267" s="10" t="str">
        <x:v>historical_three</x:v>
      </x:c>
      <x:c r="M5267" s="10" t="n">
        <x:v>1</x:v>
      </x:c>
      <x:c r="N5267" s="10" t="n">
        <x:v>0</x:v>
      </x:c>
      <x:c r="O5267" s="10" t="n">
        <x:v>0</x:v>
      </x:c>
      <x:c r="P5267" s="9" t="str">
        <x:f>'CaseReview'!U895</x:f>
        <x:v>FAIL</x:v>
      </x:c>
      <x:c r="Q5267" s="9" t="n">
        <x:f>IF(AND(T5267=1,G5267=P5267),1,0)</x:f>
        <x:v>1</x:v>
      </x:c>
      <x:c r="R5267" s="9" t="n">
        <x:f>IF(AND(T5267=1,G5267="PASS",P5267="FAIL"),1,0)</x:f>
        <x:v>0</x:v>
      </x:c>
      <x:c r="S5267" s="9" t="n">
        <x:f>IF(AND(T5267=1,G5267="FAIL",P5267="PASS"),1,0)</x:f>
        <x:v>0</x:v>
      </x:c>
      <x:c r="T5267" s="9" t="n">
        <x:v>1</x:v>
      </x:c>
      <x:c r="U5267" s="9" t="n">
        <x:v>10</x:v>
      </x:c>
      <x:c r="V5267" s="9" t="str">
        <x:v>MVP/SHACL_GENERATION_PIPELINE/experiments/LUNA_CONTEXTUAL_SINGLESHOT/RUN_01/runs/RUN-IMO-066-20260831T151803279615Z/artifacts/attempt_01/extracted_shape.ttl</x:v>
      </x:c>
    </x:row>
    <x:row r="5268" ht="22" customHeight="1">
      <x:c r="A5268" s="10" t="str">
        <x:v>SINGLESHOT</x:v>
      </x:c>
      <x:c r="B5268" s="10" t="str">
        <x:v>IMO-066</x:v>
      </x:c>
      <x:c r="C5268" s="10" t="str">
        <x:v>IMO-066-P01</x:v>
      </x:c>
      <x:c r="D5268" s="10" t="str">
        <x:v>RUN_01</x:v>
      </x:c>
      <x:c r="E5268" s="10" t="str">
        <x:v>ORIGINAL_LEDGER</x:v>
      </x:c>
      <x:c r="F5268" s="10" t="str">
        <x:v>PASS</x:v>
      </x:c>
      <x:c r="G5268" s="10" t="str">
        <x:v>PASS</x:v>
      </x:c>
      <x:c r="H5268" s="10" t="str">
        <x:v>EXECUTED</x:v>
      </x:c>
      <x:c r="I5268" s="10" t="str">
        <x:v>PARSED</x:v>
      </x:c>
      <x:c r="J5268" s="10" t="str">
        <x:v>SINGLESHOT_CAPTURED_DIAGNOSTIC_PASS</x:v>
      </x:c>
      <x:c r="K5268" s="10" t="str">
        <x:v>5fdadb9db142ae8e4bb786eadbbbe8b6db662daf16519f2bd42016a2e8df3982</x:v>
      </x:c>
      <x:c r="L5268" s="10" t="str">
        <x:v>historical_three</x:v>
      </x:c>
      <x:c r="M5268" s="10" t="n">
        <x:v>1</x:v>
      </x:c>
      <x:c r="N5268" s="10" t="n">
        <x:v>0</x:v>
      </x:c>
      <x:c r="O5268" s="10" t="n">
        <x:v>0</x:v>
      </x:c>
      <x:c r="P5268" s="9" t="str">
        <x:f>'CaseReview'!U896</x:f>
        <x:v>PASS</x:v>
      </x:c>
      <x:c r="Q5268" s="9" t="n">
        <x:f>IF(AND(T5268=1,G5268=P5268),1,0)</x:f>
        <x:v>1</x:v>
      </x:c>
      <x:c r="R5268" s="9" t="n">
        <x:f>IF(AND(T5268=1,G5268="PASS",P5268="FAIL"),1,0)</x:f>
        <x:v>0</x:v>
      </x:c>
      <x:c r="S5268" s="9" t="n">
        <x:f>IF(AND(T5268=1,G5268="FAIL",P5268="PASS"),1,0)</x:f>
        <x:v>0</x:v>
      </x:c>
      <x:c r="T5268" s="9" t="n">
        <x:v>1</x:v>
      </x:c>
      <x:c r="U5268" s="9" t="n">
        <x:v>10</x:v>
      </x:c>
      <x:c r="V5268" s="9" t="str">
        <x:v>MVP/SHACL_GENERATION_PIPELINE/experiments/LUNA_CONTEXTUAL_SINGLESHOT/RUN_01/runs/RUN-IMO-066-20260831T151803279615Z/artifacts/attempt_01/extracted_shape.ttl</x:v>
      </x:c>
    </x:row>
    <x:row r="5269" ht="22" customHeight="1">
      <x:c r="A5269" s="10" t="str">
        <x:v>SINGLESHOT</x:v>
      </x:c>
      <x:c r="B5269" s="10" t="str">
        <x:v>IMO-066</x:v>
      </x:c>
      <x:c r="C5269" s="10" t="str">
        <x:v>IMO-066-P02</x:v>
      </x:c>
      <x:c r="D5269" s="10" t="str">
        <x:v>RUN_01</x:v>
      </x:c>
      <x:c r="E5269" s="10" t="str">
        <x:v>ORIGINAL_LEDGER</x:v>
      </x:c>
      <x:c r="F5269" s="10" t="str">
        <x:v>PASS</x:v>
      </x:c>
      <x:c r="G5269" s="10" t="str">
        <x:v>PASS</x:v>
      </x:c>
      <x:c r="H5269" s="10" t="str">
        <x:v>EXECUTED</x:v>
      </x:c>
      <x:c r="I5269" s="10" t="str">
        <x:v>PARSED</x:v>
      </x:c>
      <x:c r="J5269" s="10" t="str">
        <x:v>SINGLESHOT_CAPTURED_DIAGNOSTIC_PASS</x:v>
      </x:c>
      <x:c r="K5269" s="10" t="str">
        <x:v>5fdadb9db142ae8e4bb786eadbbbe8b6db662daf16519f2bd42016a2e8df3982</x:v>
      </x:c>
      <x:c r="L5269" s="10" t="str">
        <x:v>historical_three</x:v>
      </x:c>
      <x:c r="M5269" s="10" t="n">
        <x:v>1</x:v>
      </x:c>
      <x:c r="N5269" s="10" t="n">
        <x:v>0</x:v>
      </x:c>
      <x:c r="O5269" s="10" t="n">
        <x:v>0</x:v>
      </x:c>
      <x:c r="P5269" s="9" t="str">
        <x:f>'CaseReview'!U897</x:f>
        <x:v>PASS</x:v>
      </x:c>
      <x:c r="Q5269" s="9" t="n">
        <x:f>IF(AND(T5269=1,G5269=P5269),1,0)</x:f>
        <x:v>1</x:v>
      </x:c>
      <x:c r="R5269" s="9" t="n">
        <x:f>IF(AND(T5269=1,G5269="PASS",P5269="FAIL"),1,0)</x:f>
        <x:v>0</x:v>
      </x:c>
      <x:c r="S5269" s="9" t="n">
        <x:f>IF(AND(T5269=1,G5269="FAIL",P5269="PASS"),1,0)</x:f>
        <x:v>0</x:v>
      </x:c>
      <x:c r="T5269" s="9" t="n">
        <x:v>1</x:v>
      </x:c>
      <x:c r="U5269" s="9" t="n">
        <x:v>10</x:v>
      </x:c>
      <x:c r="V5269" s="9" t="str">
        <x:v>MVP/SHACL_GENERATION_PIPELINE/experiments/LUNA_CONTEXTUAL_SINGLESHOT/RUN_01/runs/RUN-IMO-066-20260831T151803279615Z/artifacts/attempt_01/extracted_shape.ttl</x:v>
      </x:c>
    </x:row>
    <x:row r="5270" ht="22" customHeight="1">
      <x:c r="A5270" s="10" t="str">
        <x:v>SINGLESHOT</x:v>
      </x:c>
      <x:c r="B5270" s="10" t="str">
        <x:v>IMO-068</x:v>
      </x:c>
      <x:c r="C5270" s="10" t="str">
        <x:v>IMO-068-F01</x:v>
      </x:c>
      <x:c r="D5270" s="10" t="str">
        <x:v>RUN_01</x:v>
      </x:c>
      <x:c r="E5270" s="10" t="str">
        <x:v>ORIGINAL_LEDGER</x:v>
      </x:c>
      <x:c r="F5270" s="10" t="str">
        <x:v>FAIL</x:v>
      </x:c>
      <x:c r="G5270" s="10" t="str">
        <x:v>FAIL</x:v>
      </x:c>
      <x:c r="H5270" s="10" t="str">
        <x:v>EXECUTED</x:v>
      </x:c>
      <x:c r="I5270" s="10" t="str">
        <x:v>PARSED</x:v>
      </x:c>
      <x:c r="J5270" s="10" t="str">
        <x:v>SINGLESHOT_CAPTURED_DIAGNOSTIC_PASS</x:v>
      </x:c>
      <x:c r="K5270" s="10" t="str">
        <x:v>01be318138b427c41c2b274376465722852e876009931829db3a6d4181e75120</x:v>
      </x:c>
      <x:c r="L5270" s="10" t="str">
        <x:v>historical_three</x:v>
      </x:c>
      <x:c r="M5270" s="10" t="n">
        <x:v>1</x:v>
      </x:c>
      <x:c r="N5270" s="10" t="n">
        <x:v>0</x:v>
      </x:c>
      <x:c r="O5270" s="10" t="n">
        <x:v>0</x:v>
      </x:c>
      <x:c r="P5270" s="9" t="str">
        <x:f>'CaseReview'!U898</x:f>
        <x:v>FAIL</x:v>
      </x:c>
      <x:c r="Q5270" s="9" t="n">
        <x:f>IF(AND(T5270=1,G5270=P5270),1,0)</x:f>
        <x:v>1</x:v>
      </x:c>
      <x:c r="R5270" s="9" t="n">
        <x:f>IF(AND(T5270=1,G5270="PASS",P5270="FAIL"),1,0)</x:f>
        <x:v>0</x:v>
      </x:c>
      <x:c r="S5270" s="9" t="n">
        <x:f>IF(AND(T5270=1,G5270="FAIL",P5270="PASS"),1,0)</x:f>
        <x:v>0</x:v>
      </x:c>
      <x:c r="T5270" s="9" t="n">
        <x:v>1</x:v>
      </x:c>
      <x:c r="U5270" s="9" t="n">
        <x:v>8</x:v>
      </x:c>
      <x:c r="V5270" s="9" t="str">
        <x:v>MVP/SHACL_GENERATION_PIPELINE/experiments/LUNA_CONTEXTUAL_SINGLESHOT/RUN_01/runs/RUN-IMO-068-20260831T151838283453Z/artifacts/attempt_01/extracted_shape.ttl</x:v>
      </x:c>
    </x:row>
    <x:row r="5271" ht="22" customHeight="1">
      <x:c r="A5271" s="10" t="str">
        <x:v>SINGLESHOT</x:v>
      </x:c>
      <x:c r="B5271" s="10" t="str">
        <x:v>IMO-068</x:v>
      </x:c>
      <x:c r="C5271" s="10" t="str">
        <x:v>IMO-068-F02</x:v>
      </x:c>
      <x:c r="D5271" s="10" t="str">
        <x:v>RUN_01</x:v>
      </x:c>
      <x:c r="E5271" s="10" t="str">
        <x:v>ORIGINAL_LEDGER</x:v>
      </x:c>
      <x:c r="F5271" s="10" t="str">
        <x:v>FAIL</x:v>
      </x:c>
      <x:c r="G5271" s="10" t="str">
        <x:v>FAIL</x:v>
      </x:c>
      <x:c r="H5271" s="10" t="str">
        <x:v>EXECUTED</x:v>
      </x:c>
      <x:c r="I5271" s="10" t="str">
        <x:v>PARSED</x:v>
      </x:c>
      <x:c r="J5271" s="10" t="str">
        <x:v>SINGLESHOT_CAPTURED_DIAGNOSTIC_PASS</x:v>
      </x:c>
      <x:c r="K5271" s="10" t="str">
        <x:v>01be318138b427c41c2b274376465722852e876009931829db3a6d4181e75120</x:v>
      </x:c>
      <x:c r="L5271" s="10" t="str">
        <x:v>historical_three</x:v>
      </x:c>
      <x:c r="M5271" s="10" t="n">
        <x:v>1</x:v>
      </x:c>
      <x:c r="N5271" s="10" t="n">
        <x:v>0</x:v>
      </x:c>
      <x:c r="O5271" s="10" t="n">
        <x:v>0</x:v>
      </x:c>
      <x:c r="P5271" s="9" t="str">
        <x:f>'CaseReview'!U899</x:f>
        <x:v>FAIL</x:v>
      </x:c>
      <x:c r="Q5271" s="9" t="n">
        <x:f>IF(AND(T5271=1,G5271=P5271),1,0)</x:f>
        <x:v>1</x:v>
      </x:c>
      <x:c r="R5271" s="9" t="n">
        <x:f>IF(AND(T5271=1,G5271="PASS",P5271="FAIL"),1,0)</x:f>
        <x:v>0</x:v>
      </x:c>
      <x:c r="S5271" s="9" t="n">
        <x:f>IF(AND(T5271=1,G5271="FAIL",P5271="PASS"),1,0)</x:f>
        <x:v>0</x:v>
      </x:c>
      <x:c r="T5271" s="9" t="n">
        <x:v>1</x:v>
      </x:c>
      <x:c r="U5271" s="9" t="n">
        <x:v>8</x:v>
      </x:c>
      <x:c r="V5271" s="9" t="str">
        <x:v>MVP/SHACL_GENERATION_PIPELINE/experiments/LUNA_CONTEXTUAL_SINGLESHOT/RUN_01/runs/RUN-IMO-068-20260831T151838283453Z/artifacts/attempt_01/extracted_shape.ttl</x:v>
      </x:c>
    </x:row>
    <x:row r="5272" ht="22" customHeight="1">
      <x:c r="A5272" s="10" t="str">
        <x:v>SINGLESHOT</x:v>
      </x:c>
      <x:c r="B5272" s="10" t="str">
        <x:v>IMO-068</x:v>
      </x:c>
      <x:c r="C5272" s="10" t="str">
        <x:v>IMO-068-F03</x:v>
      </x:c>
      <x:c r="D5272" s="10" t="str">
        <x:v>RUN_01</x:v>
      </x:c>
      <x:c r="E5272" s="10" t="str">
        <x:v>ORIGINAL_LEDGER</x:v>
      </x:c>
      <x:c r="F5272" s="10" t="str">
        <x:v>FAIL</x:v>
      </x:c>
      <x:c r="G5272" s="10" t="str">
        <x:v>FAIL</x:v>
      </x:c>
      <x:c r="H5272" s="10" t="str">
        <x:v>EXECUTED</x:v>
      </x:c>
      <x:c r="I5272" s="10" t="str">
        <x:v>PARSED</x:v>
      </x:c>
      <x:c r="J5272" s="10" t="str">
        <x:v>SINGLESHOT_CAPTURED_DIAGNOSTIC_PASS</x:v>
      </x:c>
      <x:c r="K5272" s="10" t="str">
        <x:v>01be318138b427c41c2b274376465722852e876009931829db3a6d4181e75120</x:v>
      </x:c>
      <x:c r="L5272" s="10" t="str">
        <x:v>historical_three</x:v>
      </x:c>
      <x:c r="M5272" s="10" t="n">
        <x:v>1</x:v>
      </x:c>
      <x:c r="N5272" s="10" t="n">
        <x:v>0</x:v>
      </x:c>
      <x:c r="O5272" s="10" t="n">
        <x:v>0</x:v>
      </x:c>
      <x:c r="P5272" s="9" t="str">
        <x:f>'CaseReview'!U900</x:f>
        <x:v>FAIL</x:v>
      </x:c>
      <x:c r="Q5272" s="9" t="n">
        <x:f>IF(AND(T5272=1,G5272=P5272),1,0)</x:f>
        <x:v>1</x:v>
      </x:c>
      <x:c r="R5272" s="9" t="n">
        <x:f>IF(AND(T5272=1,G5272="PASS",P5272="FAIL"),1,0)</x:f>
        <x:v>0</x:v>
      </x:c>
      <x:c r="S5272" s="9" t="n">
        <x:f>IF(AND(T5272=1,G5272="FAIL",P5272="PASS"),1,0)</x:f>
        <x:v>0</x:v>
      </x:c>
      <x:c r="T5272" s="9" t="n">
        <x:v>1</x:v>
      </x:c>
      <x:c r="U5272" s="9" t="n">
        <x:v>8</x:v>
      </x:c>
      <x:c r="V5272" s="9" t="str">
        <x:v>MVP/SHACL_GENERATION_PIPELINE/experiments/LUNA_CONTEXTUAL_SINGLESHOT/RUN_01/runs/RUN-IMO-068-20260831T151838283453Z/artifacts/attempt_01/extracted_shape.ttl</x:v>
      </x:c>
    </x:row>
    <x:row r="5273" ht="22" customHeight="1">
      <x:c r="A5273" s="10" t="str">
        <x:v>SINGLESHOT</x:v>
      </x:c>
      <x:c r="B5273" s="10" t="str">
        <x:v>IMO-068</x:v>
      </x:c>
      <x:c r="C5273" s="10" t="str">
        <x:v>IMO-068-F04</x:v>
      </x:c>
      <x:c r="D5273" s="10" t="str">
        <x:v>RUN_01</x:v>
      </x:c>
      <x:c r="E5273" s="10" t="str">
        <x:v>ORIGINAL_LEDGER</x:v>
      </x:c>
      <x:c r="F5273" s="10" t="str">
        <x:v>FAIL</x:v>
      </x:c>
      <x:c r="G5273" s="10" t="str">
        <x:v>FAIL</x:v>
      </x:c>
      <x:c r="H5273" s="10" t="str">
        <x:v>EXECUTED</x:v>
      </x:c>
      <x:c r="I5273" s="10" t="str">
        <x:v>PARSED</x:v>
      </x:c>
      <x:c r="J5273" s="10" t="str">
        <x:v>SINGLESHOT_CAPTURED_DIAGNOSTIC_PASS</x:v>
      </x:c>
      <x:c r="K5273" s="10" t="str">
        <x:v>01be318138b427c41c2b274376465722852e876009931829db3a6d4181e75120</x:v>
      </x:c>
      <x:c r="L5273" s="10" t="str">
        <x:v>historical_three</x:v>
      </x:c>
      <x:c r="M5273" s="10" t="n">
        <x:v>1</x:v>
      </x:c>
      <x:c r="N5273" s="10" t="n">
        <x:v>0</x:v>
      </x:c>
      <x:c r="O5273" s="10" t="n">
        <x:v>0</x:v>
      </x:c>
      <x:c r="P5273" s="9" t="str">
        <x:f>'CaseReview'!U901</x:f>
        <x:v>FAIL</x:v>
      </x:c>
      <x:c r="Q5273" s="9" t="n">
        <x:f>IF(AND(T5273=1,G5273=P5273),1,0)</x:f>
        <x:v>1</x:v>
      </x:c>
      <x:c r="R5273" s="9" t="n">
        <x:f>IF(AND(T5273=1,G5273="PASS",P5273="FAIL"),1,0)</x:f>
        <x:v>0</x:v>
      </x:c>
      <x:c r="S5273" s="9" t="n">
        <x:f>IF(AND(T5273=1,G5273="FAIL",P5273="PASS"),1,0)</x:f>
        <x:v>0</x:v>
      </x:c>
      <x:c r="T5273" s="9" t="n">
        <x:v>1</x:v>
      </x:c>
      <x:c r="U5273" s="9" t="n">
        <x:v>8</x:v>
      </x:c>
      <x:c r="V5273" s="9" t="str">
        <x:v>MVP/SHACL_GENERATION_PIPELINE/experiments/LUNA_CONTEXTUAL_SINGLESHOT/RUN_01/runs/RUN-IMO-068-20260831T151838283453Z/artifacts/attempt_01/extracted_shape.ttl</x:v>
      </x:c>
    </x:row>
    <x:row r="5274" ht="22" customHeight="1">
      <x:c r="A5274" s="10" t="str">
        <x:v>SINGLESHOT</x:v>
      </x:c>
      <x:c r="B5274" s="10" t="str">
        <x:v>IMO-068</x:v>
      </x:c>
      <x:c r="C5274" s="10" t="str">
        <x:v>IMO-068-P01</x:v>
      </x:c>
      <x:c r="D5274" s="10" t="str">
        <x:v>RUN_01</x:v>
      </x:c>
      <x:c r="E5274" s="10" t="str">
        <x:v>ORIGINAL_LEDGER</x:v>
      </x:c>
      <x:c r="F5274" s="10" t="str">
        <x:v>PASS</x:v>
      </x:c>
      <x:c r="G5274" s="10" t="str">
        <x:v>PASS</x:v>
      </x:c>
      <x:c r="H5274" s="10" t="str">
        <x:v>EXECUTED</x:v>
      </x:c>
      <x:c r="I5274" s="10" t="str">
        <x:v>PARSED</x:v>
      </x:c>
      <x:c r="J5274" s="10" t="str">
        <x:v>SINGLESHOT_CAPTURED_DIAGNOSTIC_PASS</x:v>
      </x:c>
      <x:c r="K5274" s="10" t="str">
        <x:v>01be318138b427c41c2b274376465722852e876009931829db3a6d4181e75120</x:v>
      </x:c>
      <x:c r="L5274" s="10" t="str">
        <x:v>historical_three</x:v>
      </x:c>
      <x:c r="M5274" s="10" t="n">
        <x:v>1</x:v>
      </x:c>
      <x:c r="N5274" s="10" t="n">
        <x:v>0</x:v>
      </x:c>
      <x:c r="O5274" s="10" t="n">
        <x:v>0</x:v>
      </x:c>
      <x:c r="P5274" s="9" t="str">
        <x:f>'CaseReview'!U902</x:f>
        <x:v>PASS</x:v>
      </x:c>
      <x:c r="Q5274" s="9" t="n">
        <x:f>IF(AND(T5274=1,G5274=P5274),1,0)</x:f>
        <x:v>1</x:v>
      </x:c>
      <x:c r="R5274" s="9" t="n">
        <x:f>IF(AND(T5274=1,G5274="PASS",P5274="FAIL"),1,0)</x:f>
        <x:v>0</x:v>
      </x:c>
      <x:c r="S5274" s="9" t="n">
        <x:f>IF(AND(T5274=1,G5274="FAIL",P5274="PASS"),1,0)</x:f>
        <x:v>0</x:v>
      </x:c>
      <x:c r="T5274" s="9" t="n">
        <x:v>1</x:v>
      </x:c>
      <x:c r="U5274" s="9" t="n">
        <x:v>8</x:v>
      </x:c>
      <x:c r="V5274" s="9" t="str">
        <x:v>MVP/SHACL_GENERATION_PIPELINE/experiments/LUNA_CONTEXTUAL_SINGLESHOT/RUN_01/runs/RUN-IMO-068-20260831T151838283453Z/artifacts/attempt_01/extracted_shape.ttl</x:v>
      </x:c>
    </x:row>
    <x:row r="5275" ht="22" customHeight="1">
      <x:c r="A5275" s="10" t="str">
        <x:v>SINGLESHOT</x:v>
      </x:c>
      <x:c r="B5275" s="10" t="str">
        <x:v>IMO-068</x:v>
      </x:c>
      <x:c r="C5275" s="10" t="str">
        <x:v>IMO-068-P02</x:v>
      </x:c>
      <x:c r="D5275" s="10" t="str">
        <x:v>RUN_01</x:v>
      </x:c>
      <x:c r="E5275" s="10" t="str">
        <x:v>ORIGINAL_LEDGER</x:v>
      </x:c>
      <x:c r="F5275" s="10" t="str">
        <x:v>PASS</x:v>
      </x:c>
      <x:c r="G5275" s="10" t="str">
        <x:v>PASS</x:v>
      </x:c>
      <x:c r="H5275" s="10" t="str">
        <x:v>EXECUTED</x:v>
      </x:c>
      <x:c r="I5275" s="10" t="str">
        <x:v>PARSED</x:v>
      </x:c>
      <x:c r="J5275" s="10" t="str">
        <x:v>SINGLESHOT_CAPTURED_DIAGNOSTIC_PASS</x:v>
      </x:c>
      <x:c r="K5275" s="10" t="str">
        <x:v>01be318138b427c41c2b274376465722852e876009931829db3a6d4181e75120</x:v>
      </x:c>
      <x:c r="L5275" s="10" t="str">
        <x:v>historical_three</x:v>
      </x:c>
      <x:c r="M5275" s="10" t="n">
        <x:v>1</x:v>
      </x:c>
      <x:c r="N5275" s="10" t="n">
        <x:v>0</x:v>
      </x:c>
      <x:c r="O5275" s="10" t="n">
        <x:v>0</x:v>
      </x:c>
      <x:c r="P5275" s="9" t="str">
        <x:f>'CaseReview'!U903</x:f>
        <x:v>PASS</x:v>
      </x:c>
      <x:c r="Q5275" s="9" t="n">
        <x:f>IF(AND(T5275=1,G5275=P5275),1,0)</x:f>
        <x:v>1</x:v>
      </x:c>
      <x:c r="R5275" s="9" t="n">
        <x:f>IF(AND(T5275=1,G5275="PASS",P5275="FAIL"),1,0)</x:f>
        <x:v>0</x:v>
      </x:c>
      <x:c r="S5275" s="9" t="n">
        <x:f>IF(AND(T5275=1,G5275="FAIL",P5275="PASS"),1,0)</x:f>
        <x:v>0</x:v>
      </x:c>
      <x:c r="T5275" s="9" t="n">
        <x:v>1</x:v>
      </x:c>
      <x:c r="U5275" s="9" t="n">
        <x:v>8</x:v>
      </x:c>
      <x:c r="V5275" s="9" t="str">
        <x:v>MVP/SHACL_GENERATION_PIPELINE/experiments/LUNA_CONTEXTUAL_SINGLESHOT/RUN_01/runs/RUN-IMO-068-20260831T151838283453Z/artifacts/attempt_01/extracted_shape.ttl</x:v>
      </x:c>
    </x:row>
    <x:row r="5276" ht="22" customHeight="1">
      <x:c r="A5276" s="10" t="str">
        <x:v>SINGLESHOT</x:v>
      </x:c>
      <x:c r="B5276" s="10" t="str">
        <x:v>IMO-068</x:v>
      </x:c>
      <x:c r="C5276" s="10" t="str">
        <x:v>IMO-068-P03</x:v>
      </x:c>
      <x:c r="D5276" s="10" t="str">
        <x:v>RUN_01</x:v>
      </x:c>
      <x:c r="E5276" s="10" t="str">
        <x:v>ORIGINAL_LEDGER</x:v>
      </x:c>
      <x:c r="F5276" s="10" t="str">
        <x:v>PASS</x:v>
      </x:c>
      <x:c r="G5276" s="10" t="str">
        <x:v>PASS</x:v>
      </x:c>
      <x:c r="H5276" s="10" t="str">
        <x:v>EXECUTED</x:v>
      </x:c>
      <x:c r="I5276" s="10" t="str">
        <x:v>PARSED</x:v>
      </x:c>
      <x:c r="J5276" s="10" t="str">
        <x:v>SINGLESHOT_CAPTURED_DIAGNOSTIC_PASS</x:v>
      </x:c>
      <x:c r="K5276" s="10" t="str">
        <x:v>01be318138b427c41c2b274376465722852e876009931829db3a6d4181e75120</x:v>
      </x:c>
      <x:c r="L5276" s="10" t="str">
        <x:v>historical_three</x:v>
      </x:c>
      <x:c r="M5276" s="10" t="n">
        <x:v>1</x:v>
      </x:c>
      <x:c r="N5276" s="10" t="n">
        <x:v>0</x:v>
      </x:c>
      <x:c r="O5276" s="10" t="n">
        <x:v>0</x:v>
      </x:c>
      <x:c r="P5276" s="9" t="str">
        <x:f>'CaseReview'!U904</x:f>
        <x:v>PASS</x:v>
      </x:c>
      <x:c r="Q5276" s="9" t="n">
        <x:f>IF(AND(T5276=1,G5276=P5276),1,0)</x:f>
        <x:v>1</x:v>
      </x:c>
      <x:c r="R5276" s="9" t="n">
        <x:f>IF(AND(T5276=1,G5276="PASS",P5276="FAIL"),1,0)</x:f>
        <x:v>0</x:v>
      </x:c>
      <x:c r="S5276" s="9" t="n">
        <x:f>IF(AND(T5276=1,G5276="FAIL",P5276="PASS"),1,0)</x:f>
        <x:v>0</x:v>
      </x:c>
      <x:c r="T5276" s="9" t="n">
        <x:v>1</x:v>
      </x:c>
      <x:c r="U5276" s="9" t="n">
        <x:v>8</x:v>
      </x:c>
      <x:c r="V5276" s="9" t="str">
        <x:v>MVP/SHACL_GENERATION_PIPELINE/experiments/LUNA_CONTEXTUAL_SINGLESHOT/RUN_01/runs/RUN-IMO-068-20260831T151838283453Z/artifacts/attempt_01/extracted_shape.ttl</x:v>
      </x:c>
    </x:row>
    <x:row r="5277" ht="22" customHeight="1">
      <x:c r="A5277" s="10" t="str">
        <x:v>SINGLESHOT</x:v>
      </x:c>
      <x:c r="B5277" s="10" t="str">
        <x:v>IMO-068</x:v>
      </x:c>
      <x:c r="C5277" s="10" t="str">
        <x:v>IMO-068-P04</x:v>
      </x:c>
      <x:c r="D5277" s="10" t="str">
        <x:v>RUN_01</x:v>
      </x:c>
      <x:c r="E5277" s="10" t="str">
        <x:v>ORIGINAL_LEDGER</x:v>
      </x:c>
      <x:c r="F5277" s="10" t="str">
        <x:v>PASS</x:v>
      </x:c>
      <x:c r="G5277" s="10" t="str">
        <x:v>FAIL</x:v>
      </x:c>
      <x:c r="H5277" s="10" t="str">
        <x:v>EXECUTED</x:v>
      </x:c>
      <x:c r="I5277" s="10" t="str">
        <x:v>PARSED</x:v>
      </x:c>
      <x:c r="J5277" s="10" t="str">
        <x:v>SINGLESHOT_CAPTURED_DIAGNOSTIC_PASS</x:v>
      </x:c>
      <x:c r="K5277" s="10" t="str">
        <x:v>01be318138b427c41c2b274376465722852e876009931829db3a6d4181e75120</x:v>
      </x:c>
      <x:c r="L5277" s="10" t="str">
        <x:v>historical_three</x:v>
      </x:c>
      <x:c r="M5277" s="10" t="n">
        <x:v>0</x:v>
      </x:c>
      <x:c r="N5277" s="10" t="n">
        <x:v>0</x:v>
      </x:c>
      <x:c r="O5277" s="10" t="n">
        <x:v>1</x:v>
      </x:c>
      <x:c r="P5277" s="9" t="str">
        <x:f>'CaseReview'!U905</x:f>
        <x:v>PASS</x:v>
      </x:c>
      <x:c r="Q5277" s="9" t="n">
        <x:f>IF(AND(T5277=1,G5277=P5277),1,0)</x:f>
        <x:v>0</x:v>
      </x:c>
      <x:c r="R5277" s="9" t="n">
        <x:f>IF(AND(T5277=1,G5277="PASS",P5277="FAIL"),1,0)</x:f>
        <x:v>0</x:v>
      </x:c>
      <x:c r="S5277" s="9" t="n">
        <x:f>IF(AND(T5277=1,G5277="FAIL",P5277="PASS"),1,0)</x:f>
        <x:v>1</x:v>
      </x:c>
      <x:c r="T5277" s="9" t="n">
        <x:v>1</x:v>
      </x:c>
      <x:c r="U5277" s="9" t="n">
        <x:v>8</x:v>
      </x:c>
      <x:c r="V5277" s="9" t="str">
        <x:v>MVP/SHACL_GENERATION_PIPELINE/experiments/LUNA_CONTEXTUAL_SINGLESHOT/RUN_01/runs/RUN-IMO-068-20260831T151838283453Z/artifacts/attempt_01/extracted_shape.ttl</x:v>
      </x:c>
    </x:row>
    <x:row r="5278" ht="22" customHeight="1">
      <x:c r="A5278" s="10" t="str">
        <x:v>SINGLESHOT</x:v>
      </x:c>
      <x:c r="B5278" s="10" t="str">
        <x:v>IMO-069</x:v>
      </x:c>
      <x:c r="C5278" s="10" t="str">
        <x:v>IMO-069-F01</x:v>
      </x:c>
      <x:c r="D5278" s="10" t="str">
        <x:v>RUN_01</x:v>
      </x:c>
      <x:c r="E5278" s="10" t="str">
        <x:v>ORIGINAL_LEDGER</x:v>
      </x:c>
      <x:c r="F5278" s="10" t="str">
        <x:v>FAIL</x:v>
      </x:c>
      <x:c r="G5278" s="10" t="str">
        <x:v>FAIL</x:v>
      </x:c>
      <x:c r="H5278" s="10" t="str">
        <x:v>EXECUTED</x:v>
      </x:c>
      <x:c r="I5278" s="10" t="str">
        <x:v>PARSED</x:v>
      </x:c>
      <x:c r="J5278" s="10" t="str">
        <x:v>SINGLESHOT_CAPTURED_DIAGNOSTIC_PASS</x:v>
      </x:c>
      <x:c r="K5278" s="10" t="str">
        <x:v>6a20f9ae086b04cab23fad878ea618bb3cf903324b3a43547253f8a5fa859106</x:v>
      </x:c>
      <x:c r="L5278" s="10" t="str">
        <x:v>historical_three</x:v>
      </x:c>
      <x:c r="M5278" s="10" t="n">
        <x:v>1</x:v>
      </x:c>
      <x:c r="N5278" s="10" t="n">
        <x:v>0</x:v>
      </x:c>
      <x:c r="O5278" s="10" t="n">
        <x:v>0</x:v>
      </x:c>
      <x:c r="P5278" s="9" t="str">
        <x:f>'CaseReview'!U906</x:f>
        <x:v>FAIL</x:v>
      </x:c>
      <x:c r="Q5278" s="9" t="n">
        <x:f>IF(AND(T5278=1,G5278=P5278),1,0)</x:f>
        <x:v>1</x:v>
      </x:c>
      <x:c r="R5278" s="9" t="n">
        <x:f>IF(AND(T5278=1,G5278="PASS",P5278="FAIL"),1,0)</x:f>
        <x:v>0</x:v>
      </x:c>
      <x:c r="S5278" s="9" t="n">
        <x:f>IF(AND(T5278=1,G5278="FAIL",P5278="PASS"),1,0)</x:f>
        <x:v>0</x:v>
      </x:c>
      <x:c r="T5278" s="9" t="n">
        <x:v>1</x:v>
      </x:c>
      <x:c r="U5278" s="9" t="n">
        <x:v>5</x:v>
      </x:c>
      <x:c r="V5278" s="9" t="str">
        <x:v>MVP/SHACL_GENERATION_PIPELINE/experiments/LUNA_CONTEXTUAL_SINGLESHOT/RUN_01/runs/RUN-IMO-069-20260831T151856094848Z/artifacts/attempt_01/extracted_shape.ttl</x:v>
      </x:c>
    </x:row>
    <x:row r="5279" ht="22" customHeight="1">
      <x:c r="A5279" s="10" t="str">
        <x:v>SINGLESHOT</x:v>
      </x:c>
      <x:c r="B5279" s="10" t="str">
        <x:v>IMO-069</x:v>
      </x:c>
      <x:c r="C5279" s="10" t="str">
        <x:v>IMO-069-F02</x:v>
      </x:c>
      <x:c r="D5279" s="10" t="str">
        <x:v>RUN_01</x:v>
      </x:c>
      <x:c r="E5279" s="10" t="str">
        <x:v>ORIGINAL_LEDGER</x:v>
      </x:c>
      <x:c r="F5279" s="10" t="str">
        <x:v>FAIL</x:v>
      </x:c>
      <x:c r="G5279" s="10" t="str">
        <x:v>FAIL</x:v>
      </x:c>
      <x:c r="H5279" s="10" t="str">
        <x:v>EXECUTED</x:v>
      </x:c>
      <x:c r="I5279" s="10" t="str">
        <x:v>PARSED</x:v>
      </x:c>
      <x:c r="J5279" s="10" t="str">
        <x:v>SINGLESHOT_CAPTURED_DIAGNOSTIC_PASS</x:v>
      </x:c>
      <x:c r="K5279" s="10" t="str">
        <x:v>6a20f9ae086b04cab23fad878ea618bb3cf903324b3a43547253f8a5fa859106</x:v>
      </x:c>
      <x:c r="L5279" s="10" t="str">
        <x:v>historical_three</x:v>
      </x:c>
      <x:c r="M5279" s="10" t="n">
        <x:v>1</x:v>
      </x:c>
      <x:c r="N5279" s="10" t="n">
        <x:v>0</x:v>
      </x:c>
      <x:c r="O5279" s="10" t="n">
        <x:v>0</x:v>
      </x:c>
      <x:c r="P5279" s="9" t="str">
        <x:f>'CaseReview'!U907</x:f>
        <x:v>FAIL</x:v>
      </x:c>
      <x:c r="Q5279" s="9" t="n">
        <x:f>IF(AND(T5279=1,G5279=P5279),1,0)</x:f>
        <x:v>1</x:v>
      </x:c>
      <x:c r="R5279" s="9" t="n">
        <x:f>IF(AND(T5279=1,G5279="PASS",P5279="FAIL"),1,0)</x:f>
        <x:v>0</x:v>
      </x:c>
      <x:c r="S5279" s="9" t="n">
        <x:f>IF(AND(T5279=1,G5279="FAIL",P5279="PASS"),1,0)</x:f>
        <x:v>0</x:v>
      </x:c>
      <x:c r="T5279" s="9" t="n">
        <x:v>1</x:v>
      </x:c>
      <x:c r="U5279" s="9" t="n">
        <x:v>5</x:v>
      </x:c>
      <x:c r="V5279" s="9" t="str">
        <x:v>MVP/SHACL_GENERATION_PIPELINE/experiments/LUNA_CONTEXTUAL_SINGLESHOT/RUN_01/runs/RUN-IMO-069-20260831T151856094848Z/artifacts/attempt_01/extracted_shape.ttl</x:v>
      </x:c>
    </x:row>
    <x:row r="5280" ht="22" customHeight="1">
      <x:c r="A5280" s="10" t="str">
        <x:v>SINGLESHOT</x:v>
      </x:c>
      <x:c r="B5280" s="10" t="str">
        <x:v>IMO-069</x:v>
      </x:c>
      <x:c r="C5280" s="10" t="str">
        <x:v>IMO-069-F03</x:v>
      </x:c>
      <x:c r="D5280" s="10" t="str">
        <x:v>RUN_01</x:v>
      </x:c>
      <x:c r="E5280" s="10" t="str">
        <x:v>ORIGINAL_LEDGER</x:v>
      </x:c>
      <x:c r="F5280" s="10" t="str">
        <x:v>FAIL</x:v>
      </x:c>
      <x:c r="G5280" s="10" t="str">
        <x:v>FAIL</x:v>
      </x:c>
      <x:c r="H5280" s="10" t="str">
        <x:v>EXECUTED</x:v>
      </x:c>
      <x:c r="I5280" s="10" t="str">
        <x:v>PARSED</x:v>
      </x:c>
      <x:c r="J5280" s="10" t="str">
        <x:v>SINGLESHOT_CAPTURED_DIAGNOSTIC_PASS</x:v>
      </x:c>
      <x:c r="K5280" s="10" t="str">
        <x:v>6a20f9ae086b04cab23fad878ea618bb3cf903324b3a43547253f8a5fa859106</x:v>
      </x:c>
      <x:c r="L5280" s="10" t="str">
        <x:v>historical_three</x:v>
      </x:c>
      <x:c r="M5280" s="10" t="n">
        <x:v>1</x:v>
      </x:c>
      <x:c r="N5280" s="10" t="n">
        <x:v>0</x:v>
      </x:c>
      <x:c r="O5280" s="10" t="n">
        <x:v>0</x:v>
      </x:c>
      <x:c r="P5280" s="9" t="str">
        <x:f>'CaseReview'!U908</x:f>
        <x:v>FAIL</x:v>
      </x:c>
      <x:c r="Q5280" s="9" t="n">
        <x:f>IF(AND(T5280=1,G5280=P5280),1,0)</x:f>
        <x:v>1</x:v>
      </x:c>
      <x:c r="R5280" s="9" t="n">
        <x:f>IF(AND(T5280=1,G5280="PASS",P5280="FAIL"),1,0)</x:f>
        <x:v>0</x:v>
      </x:c>
      <x:c r="S5280" s="9" t="n">
        <x:f>IF(AND(T5280=1,G5280="FAIL",P5280="PASS"),1,0)</x:f>
        <x:v>0</x:v>
      </x:c>
      <x:c r="T5280" s="9" t="n">
        <x:v>1</x:v>
      </x:c>
      <x:c r="U5280" s="9" t="n">
        <x:v>5</x:v>
      </x:c>
      <x:c r="V5280" s="9" t="str">
        <x:v>MVP/SHACL_GENERATION_PIPELINE/experiments/LUNA_CONTEXTUAL_SINGLESHOT/RUN_01/runs/RUN-IMO-069-20260831T151856094848Z/artifacts/attempt_01/extracted_shape.ttl</x:v>
      </x:c>
    </x:row>
    <x:row r="5281" ht="22" customHeight="1">
      <x:c r="A5281" s="10" t="str">
        <x:v>SINGLESHOT</x:v>
      </x:c>
      <x:c r="B5281" s="10" t="str">
        <x:v>IMO-069</x:v>
      </x:c>
      <x:c r="C5281" s="10" t="str">
        <x:v>IMO-069-P01</x:v>
      </x:c>
      <x:c r="D5281" s="10" t="str">
        <x:v>RUN_01</x:v>
      </x:c>
      <x:c r="E5281" s="10" t="str">
        <x:v>ORIGINAL_LEDGER</x:v>
      </x:c>
      <x:c r="F5281" s="10" t="str">
        <x:v>PASS</x:v>
      </x:c>
      <x:c r="G5281" s="10" t="str">
        <x:v>PASS</x:v>
      </x:c>
      <x:c r="H5281" s="10" t="str">
        <x:v>EXECUTED</x:v>
      </x:c>
      <x:c r="I5281" s="10" t="str">
        <x:v>PARSED</x:v>
      </x:c>
      <x:c r="J5281" s="10" t="str">
        <x:v>SINGLESHOT_CAPTURED_DIAGNOSTIC_PASS</x:v>
      </x:c>
      <x:c r="K5281" s="10" t="str">
        <x:v>6a20f9ae086b04cab23fad878ea618bb3cf903324b3a43547253f8a5fa859106</x:v>
      </x:c>
      <x:c r="L5281" s="10" t="str">
        <x:v>historical_three</x:v>
      </x:c>
      <x:c r="M5281" s="10" t="n">
        <x:v>1</x:v>
      </x:c>
      <x:c r="N5281" s="10" t="n">
        <x:v>0</x:v>
      </x:c>
      <x:c r="O5281" s="10" t="n">
        <x:v>0</x:v>
      </x:c>
      <x:c r="P5281" s="9" t="str">
        <x:f>'CaseReview'!U909</x:f>
        <x:v>PASS</x:v>
      </x:c>
      <x:c r="Q5281" s="9" t="n">
        <x:f>IF(AND(T5281=1,G5281=P5281),1,0)</x:f>
        <x:v>1</x:v>
      </x:c>
      <x:c r="R5281" s="9" t="n">
        <x:f>IF(AND(T5281=1,G5281="PASS",P5281="FAIL"),1,0)</x:f>
        <x:v>0</x:v>
      </x:c>
      <x:c r="S5281" s="9" t="n">
        <x:f>IF(AND(T5281=1,G5281="FAIL",P5281="PASS"),1,0)</x:f>
        <x:v>0</x:v>
      </x:c>
      <x:c r="T5281" s="9" t="n">
        <x:v>1</x:v>
      </x:c>
      <x:c r="U5281" s="9" t="n">
        <x:v>5</x:v>
      </x:c>
      <x:c r="V5281" s="9" t="str">
        <x:v>MVP/SHACL_GENERATION_PIPELINE/experiments/LUNA_CONTEXTUAL_SINGLESHOT/RUN_01/runs/RUN-IMO-069-20260831T151856094848Z/artifacts/attempt_01/extracted_shape.ttl</x:v>
      </x:c>
    </x:row>
    <x:row r="5282" ht="22" customHeight="1">
      <x:c r="A5282" s="10" t="str">
        <x:v>SINGLESHOT</x:v>
      </x:c>
      <x:c r="B5282" s="10" t="str">
        <x:v>IMO-069</x:v>
      </x:c>
      <x:c r="C5282" s="10" t="str">
        <x:v>IMO-069-P02</x:v>
      </x:c>
      <x:c r="D5282" s="10" t="str">
        <x:v>RUN_01</x:v>
      </x:c>
      <x:c r="E5282" s="10" t="str">
        <x:v>ORIGINAL_LEDGER</x:v>
      </x:c>
      <x:c r="F5282" s="10" t="str">
        <x:v>PASS</x:v>
      </x:c>
      <x:c r="G5282" s="10" t="str">
        <x:v>PASS</x:v>
      </x:c>
      <x:c r="H5282" s="10" t="str">
        <x:v>EXECUTED</x:v>
      </x:c>
      <x:c r="I5282" s="10" t="str">
        <x:v>PARSED</x:v>
      </x:c>
      <x:c r="J5282" s="10" t="str">
        <x:v>SINGLESHOT_CAPTURED_DIAGNOSTIC_PASS</x:v>
      </x:c>
      <x:c r="K5282" s="10" t="str">
        <x:v>6a20f9ae086b04cab23fad878ea618bb3cf903324b3a43547253f8a5fa859106</x:v>
      </x:c>
      <x:c r="L5282" s="10" t="str">
        <x:v>historical_three</x:v>
      </x:c>
      <x:c r="M5282" s="10" t="n">
        <x:v>1</x:v>
      </x:c>
      <x:c r="N5282" s="10" t="n">
        <x:v>0</x:v>
      </x:c>
      <x:c r="O5282" s="10" t="n">
        <x:v>0</x:v>
      </x:c>
      <x:c r="P5282" s="9" t="str">
        <x:f>'CaseReview'!U910</x:f>
        <x:v>PASS</x:v>
      </x:c>
      <x:c r="Q5282" s="9" t="n">
        <x:f>IF(AND(T5282=1,G5282=P5282),1,0)</x:f>
        <x:v>1</x:v>
      </x:c>
      <x:c r="R5282" s="9" t="n">
        <x:f>IF(AND(T5282=1,G5282="PASS",P5282="FAIL"),1,0)</x:f>
        <x:v>0</x:v>
      </x:c>
      <x:c r="S5282" s="9" t="n">
        <x:f>IF(AND(T5282=1,G5282="FAIL",P5282="PASS"),1,0)</x:f>
        <x:v>0</x:v>
      </x:c>
      <x:c r="T5282" s="9" t="n">
        <x:v>1</x:v>
      </x:c>
      <x:c r="U5282" s="9" t="n">
        <x:v>5</x:v>
      </x:c>
      <x:c r="V5282" s="9" t="str">
        <x:v>MVP/SHACL_GENERATION_PIPELINE/experiments/LUNA_CONTEXTUAL_SINGLESHOT/RUN_01/runs/RUN-IMO-069-20260831T151856094848Z/artifacts/attempt_01/extracted_shape.ttl</x:v>
      </x:c>
    </x:row>
    <x:row r="5283" ht="22" customHeight="1">
      <x:c r="A5283" s="10" t="str">
        <x:v>SINGLESHOT</x:v>
      </x:c>
      <x:c r="B5283" s="10" t="str">
        <x:v>IMO-070</x:v>
      </x:c>
      <x:c r="C5283" s="10" t="str">
        <x:v>IMO-070-F01</x:v>
      </x:c>
      <x:c r="D5283" s="10" t="str">
        <x:v>RUN_01</x:v>
      </x:c>
      <x:c r="E5283" s="10" t="str">
        <x:v>ORIGINAL_LEDGER</x:v>
      </x:c>
      <x:c r="F5283" s="10" t="str">
        <x:v>FAIL</x:v>
      </x:c>
      <x:c r="G5283" s="10" t="str">
        <x:v>FAIL</x:v>
      </x:c>
      <x:c r="H5283" s="10" t="str">
        <x:v>EXECUTED</x:v>
      </x:c>
      <x:c r="I5283" s="10" t="str">
        <x:v>PARSED</x:v>
      </x:c>
      <x:c r="J5283" s="10" t="str">
        <x:v>SINGLESHOT_CAPTURED_DIAGNOSTIC_PASS</x:v>
      </x:c>
      <x:c r="K5283" s="10" t="str">
        <x:v>aba33938bb9ffe12f5f76a59ae8ee369c628c23b22b1208c41c24de0c552a37e</x:v>
      </x:c>
      <x:c r="L5283" s="10" t="str">
        <x:v>historical_three</x:v>
      </x:c>
      <x:c r="M5283" s="10" t="n">
        <x:v>1</x:v>
      </x:c>
      <x:c r="N5283" s="10" t="n">
        <x:v>0</x:v>
      </x:c>
      <x:c r="O5283" s="10" t="n">
        <x:v>0</x:v>
      </x:c>
      <x:c r="P5283" s="9" t="str">
        <x:f>'CaseReview'!U911</x:f>
        <x:v>FAIL</x:v>
      </x:c>
      <x:c r="Q5283" s="9" t="n">
        <x:f>IF(AND(T5283=1,G5283=P5283),1,0)</x:f>
        <x:v>1</x:v>
      </x:c>
      <x:c r="R5283" s="9" t="n">
        <x:f>IF(AND(T5283=1,G5283="PASS",P5283="FAIL"),1,0)</x:f>
        <x:v>0</x:v>
      </x:c>
      <x:c r="S5283" s="9" t="n">
        <x:f>IF(AND(T5283=1,G5283="FAIL",P5283="PASS"),1,0)</x:f>
        <x:v>0</x:v>
      </x:c>
      <x:c r="T5283" s="9" t="n">
        <x:v>1</x:v>
      </x:c>
      <x:c r="U5283" s="9" t="n">
        <x:v>9</x:v>
      </x:c>
      <x:c r="V5283" s="9" t="str">
        <x:v>MVP/SHACL_GENERATION_PIPELINE/experiments/LUNA_CONTEXTUAL_SINGLESHOT/RUN_01/runs/RUN-IMO-070-20260831T151916980832Z/artifacts/attempt_01/extracted_shape.ttl</x:v>
      </x:c>
    </x:row>
    <x:row r="5284" ht="22" customHeight="1">
      <x:c r="A5284" s="10" t="str">
        <x:v>SINGLESHOT</x:v>
      </x:c>
      <x:c r="B5284" s="10" t="str">
        <x:v>IMO-070</x:v>
      </x:c>
      <x:c r="C5284" s="10" t="str">
        <x:v>IMO-070-F02</x:v>
      </x:c>
      <x:c r="D5284" s="10" t="str">
        <x:v>RUN_01</x:v>
      </x:c>
      <x:c r="E5284" s="10" t="str">
        <x:v>ORIGINAL_LEDGER</x:v>
      </x:c>
      <x:c r="F5284" s="10" t="str">
        <x:v>FAIL</x:v>
      </x:c>
      <x:c r="G5284" s="10" t="str">
        <x:v>FAIL</x:v>
      </x:c>
      <x:c r="H5284" s="10" t="str">
        <x:v>EXECUTED</x:v>
      </x:c>
      <x:c r="I5284" s="10" t="str">
        <x:v>PARSED</x:v>
      </x:c>
      <x:c r="J5284" s="10" t="str">
        <x:v>SINGLESHOT_CAPTURED_DIAGNOSTIC_PASS</x:v>
      </x:c>
      <x:c r="K5284" s="10" t="str">
        <x:v>aba33938bb9ffe12f5f76a59ae8ee369c628c23b22b1208c41c24de0c552a37e</x:v>
      </x:c>
      <x:c r="L5284" s="10" t="str">
        <x:v>historical_three</x:v>
      </x:c>
      <x:c r="M5284" s="10" t="n">
        <x:v>1</x:v>
      </x:c>
      <x:c r="N5284" s="10" t="n">
        <x:v>0</x:v>
      </x:c>
      <x:c r="O5284" s="10" t="n">
        <x:v>0</x:v>
      </x:c>
      <x:c r="P5284" s="9" t="str">
        <x:f>'CaseReview'!U912</x:f>
        <x:v>FAIL</x:v>
      </x:c>
      <x:c r="Q5284" s="9" t="n">
        <x:f>IF(AND(T5284=1,G5284=P5284),1,0)</x:f>
        <x:v>1</x:v>
      </x:c>
      <x:c r="R5284" s="9" t="n">
        <x:f>IF(AND(T5284=1,G5284="PASS",P5284="FAIL"),1,0)</x:f>
        <x:v>0</x:v>
      </x:c>
      <x:c r="S5284" s="9" t="n">
        <x:f>IF(AND(T5284=1,G5284="FAIL",P5284="PASS"),1,0)</x:f>
        <x:v>0</x:v>
      </x:c>
      <x:c r="T5284" s="9" t="n">
        <x:v>1</x:v>
      </x:c>
      <x:c r="U5284" s="9" t="n">
        <x:v>9</x:v>
      </x:c>
      <x:c r="V5284" s="9" t="str">
        <x:v>MVP/SHACL_GENERATION_PIPELINE/experiments/LUNA_CONTEXTUAL_SINGLESHOT/RUN_01/runs/RUN-IMO-070-20260831T151916980832Z/artifacts/attempt_01/extracted_shape.ttl</x:v>
      </x:c>
    </x:row>
    <x:row r="5285" ht="22" customHeight="1">
      <x:c r="A5285" s="10" t="str">
        <x:v>SINGLESHOT</x:v>
      </x:c>
      <x:c r="B5285" s="10" t="str">
        <x:v>IMO-070</x:v>
      </x:c>
      <x:c r="C5285" s="10" t="str">
        <x:v>IMO-070-F03</x:v>
      </x:c>
      <x:c r="D5285" s="10" t="str">
        <x:v>RUN_01</x:v>
      </x:c>
      <x:c r="E5285" s="10" t="str">
        <x:v>ORIGINAL_LEDGER</x:v>
      </x:c>
      <x:c r="F5285" s="10" t="str">
        <x:v>FAIL</x:v>
      </x:c>
      <x:c r="G5285" s="10" t="str">
        <x:v>FAIL</x:v>
      </x:c>
      <x:c r="H5285" s="10" t="str">
        <x:v>EXECUTED</x:v>
      </x:c>
      <x:c r="I5285" s="10" t="str">
        <x:v>PARSED</x:v>
      </x:c>
      <x:c r="J5285" s="10" t="str">
        <x:v>SINGLESHOT_CAPTURED_DIAGNOSTIC_PASS</x:v>
      </x:c>
      <x:c r="K5285" s="10" t="str">
        <x:v>aba33938bb9ffe12f5f76a59ae8ee369c628c23b22b1208c41c24de0c552a37e</x:v>
      </x:c>
      <x:c r="L5285" s="10" t="str">
        <x:v>historical_three</x:v>
      </x:c>
      <x:c r="M5285" s="10" t="n">
        <x:v>1</x:v>
      </x:c>
      <x:c r="N5285" s="10" t="n">
        <x:v>0</x:v>
      </x:c>
      <x:c r="O5285" s="10" t="n">
        <x:v>0</x:v>
      </x:c>
      <x:c r="P5285" s="9" t="str">
        <x:f>'CaseReview'!U913</x:f>
        <x:v>FAIL</x:v>
      </x:c>
      <x:c r="Q5285" s="9" t="n">
        <x:f>IF(AND(T5285=1,G5285=P5285),1,0)</x:f>
        <x:v>1</x:v>
      </x:c>
      <x:c r="R5285" s="9" t="n">
        <x:f>IF(AND(T5285=1,G5285="PASS",P5285="FAIL"),1,0)</x:f>
        <x:v>0</x:v>
      </x:c>
      <x:c r="S5285" s="9" t="n">
        <x:f>IF(AND(T5285=1,G5285="FAIL",P5285="PASS"),1,0)</x:f>
        <x:v>0</x:v>
      </x:c>
      <x:c r="T5285" s="9" t="n">
        <x:v>1</x:v>
      </x:c>
      <x:c r="U5285" s="9" t="n">
        <x:v>9</x:v>
      </x:c>
      <x:c r="V5285" s="9" t="str">
        <x:v>MVP/SHACL_GENERATION_PIPELINE/experiments/LUNA_CONTEXTUAL_SINGLESHOT/RUN_01/runs/RUN-IMO-070-20260831T151916980832Z/artifacts/attempt_01/extracted_shape.ttl</x:v>
      </x:c>
    </x:row>
    <x:row r="5286" ht="22" customHeight="1">
      <x:c r="A5286" s="10" t="str">
        <x:v>SINGLESHOT</x:v>
      </x:c>
      <x:c r="B5286" s="10" t="str">
        <x:v>IMO-070</x:v>
      </x:c>
      <x:c r="C5286" s="10" t="str">
        <x:v>IMO-070-F04</x:v>
      </x:c>
      <x:c r="D5286" s="10" t="str">
        <x:v>RUN_01</x:v>
      </x:c>
      <x:c r="E5286" s="10" t="str">
        <x:v>ORIGINAL_LEDGER</x:v>
      </x:c>
      <x:c r="F5286" s="10" t="str">
        <x:v>FAIL</x:v>
      </x:c>
      <x:c r="G5286" s="10" t="str">
        <x:v>FAIL</x:v>
      </x:c>
      <x:c r="H5286" s="10" t="str">
        <x:v>EXECUTED</x:v>
      </x:c>
      <x:c r="I5286" s="10" t="str">
        <x:v>PARSED</x:v>
      </x:c>
      <x:c r="J5286" s="10" t="str">
        <x:v>SINGLESHOT_CAPTURED_DIAGNOSTIC_PASS</x:v>
      </x:c>
      <x:c r="K5286" s="10" t="str">
        <x:v>aba33938bb9ffe12f5f76a59ae8ee369c628c23b22b1208c41c24de0c552a37e</x:v>
      </x:c>
      <x:c r="L5286" s="10" t="str">
        <x:v>historical_three</x:v>
      </x:c>
      <x:c r="M5286" s="10" t="n">
        <x:v>1</x:v>
      </x:c>
      <x:c r="N5286" s="10" t="n">
        <x:v>0</x:v>
      </x:c>
      <x:c r="O5286" s="10" t="n">
        <x:v>0</x:v>
      </x:c>
      <x:c r="P5286" s="9" t="str">
        <x:f>'CaseReview'!U914</x:f>
        <x:v>FAIL</x:v>
      </x:c>
      <x:c r="Q5286" s="9" t="n">
        <x:f>IF(AND(T5286=1,G5286=P5286),1,0)</x:f>
        <x:v>1</x:v>
      </x:c>
      <x:c r="R5286" s="9" t="n">
        <x:f>IF(AND(T5286=1,G5286="PASS",P5286="FAIL"),1,0)</x:f>
        <x:v>0</x:v>
      </x:c>
      <x:c r="S5286" s="9" t="n">
        <x:f>IF(AND(T5286=1,G5286="FAIL",P5286="PASS"),1,0)</x:f>
        <x:v>0</x:v>
      </x:c>
      <x:c r="T5286" s="9" t="n">
        <x:v>1</x:v>
      </x:c>
      <x:c r="U5286" s="9" t="n">
        <x:v>9</x:v>
      </x:c>
      <x:c r="V5286" s="9" t="str">
        <x:v>MVP/SHACL_GENERATION_PIPELINE/experiments/LUNA_CONTEXTUAL_SINGLESHOT/RUN_01/runs/RUN-IMO-070-20260831T151916980832Z/artifacts/attempt_01/extracted_shape.ttl</x:v>
      </x:c>
    </x:row>
    <x:row r="5287" ht="22" customHeight="1">
      <x:c r="A5287" s="10" t="str">
        <x:v>SINGLESHOT</x:v>
      </x:c>
      <x:c r="B5287" s="10" t="str">
        <x:v>IMO-070</x:v>
      </x:c>
      <x:c r="C5287" s="10" t="str">
        <x:v>IMO-070-P01</x:v>
      </x:c>
      <x:c r="D5287" s="10" t="str">
        <x:v>RUN_01</x:v>
      </x:c>
      <x:c r="E5287" s="10" t="str">
        <x:v>ORIGINAL_LEDGER</x:v>
      </x:c>
      <x:c r="F5287" s="10" t="str">
        <x:v>PASS</x:v>
      </x:c>
      <x:c r="G5287" s="10" t="str">
        <x:v>FAIL</x:v>
      </x:c>
      <x:c r="H5287" s="10" t="str">
        <x:v>EXECUTED</x:v>
      </x:c>
      <x:c r="I5287" s="10" t="str">
        <x:v>PARSED</x:v>
      </x:c>
      <x:c r="J5287" s="10" t="str">
        <x:v>SINGLESHOT_CAPTURED_DIAGNOSTIC_PASS</x:v>
      </x:c>
      <x:c r="K5287" s="10" t="str">
        <x:v>aba33938bb9ffe12f5f76a59ae8ee369c628c23b22b1208c41c24de0c552a37e</x:v>
      </x:c>
      <x:c r="L5287" s="10" t="str">
        <x:v>historical_three</x:v>
      </x:c>
      <x:c r="M5287" s="10" t="n">
        <x:v>0</x:v>
      </x:c>
      <x:c r="N5287" s="10" t="n">
        <x:v>0</x:v>
      </x:c>
      <x:c r="O5287" s="10" t="n">
        <x:v>1</x:v>
      </x:c>
      <x:c r="P5287" s="9" t="str">
        <x:f>'CaseReview'!U915</x:f>
        <x:v>PASS</x:v>
      </x:c>
      <x:c r="Q5287" s="9" t="n">
        <x:f>IF(AND(T5287=1,G5287=P5287),1,0)</x:f>
        <x:v>0</x:v>
      </x:c>
      <x:c r="R5287" s="9" t="n">
        <x:f>IF(AND(T5287=1,G5287="PASS",P5287="FAIL"),1,0)</x:f>
        <x:v>0</x:v>
      </x:c>
      <x:c r="S5287" s="9" t="n">
        <x:f>IF(AND(T5287=1,G5287="FAIL",P5287="PASS"),1,0)</x:f>
        <x:v>1</x:v>
      </x:c>
      <x:c r="T5287" s="9" t="n">
        <x:v>1</x:v>
      </x:c>
      <x:c r="U5287" s="9" t="n">
        <x:v>9</x:v>
      </x:c>
      <x:c r="V5287" s="9" t="str">
        <x:v>MVP/SHACL_GENERATION_PIPELINE/experiments/LUNA_CONTEXTUAL_SINGLESHOT/RUN_01/runs/RUN-IMO-070-20260831T151916980832Z/artifacts/attempt_01/extracted_shape.ttl</x:v>
      </x:c>
    </x:row>
    <x:row r="5288" ht="22" customHeight="1">
      <x:c r="A5288" s="10" t="str">
        <x:v>SINGLESHOT</x:v>
      </x:c>
      <x:c r="B5288" s="10" t="str">
        <x:v>IMO-070</x:v>
      </x:c>
      <x:c r="C5288" s="10" t="str">
        <x:v>IMO-070-P02</x:v>
      </x:c>
      <x:c r="D5288" s="10" t="str">
        <x:v>RUN_01</x:v>
      </x:c>
      <x:c r="E5288" s="10" t="str">
        <x:v>ORIGINAL_LEDGER</x:v>
      </x:c>
      <x:c r="F5288" s="10" t="str">
        <x:v>PASS</x:v>
      </x:c>
      <x:c r="G5288" s="10" t="str">
        <x:v>FAIL</x:v>
      </x:c>
      <x:c r="H5288" s="10" t="str">
        <x:v>EXECUTED</x:v>
      </x:c>
      <x:c r="I5288" s="10" t="str">
        <x:v>PARSED</x:v>
      </x:c>
      <x:c r="J5288" s="10" t="str">
        <x:v>SINGLESHOT_CAPTURED_DIAGNOSTIC_PASS</x:v>
      </x:c>
      <x:c r="K5288" s="10" t="str">
        <x:v>aba33938bb9ffe12f5f76a59ae8ee369c628c23b22b1208c41c24de0c552a37e</x:v>
      </x:c>
      <x:c r="L5288" s="10" t="str">
        <x:v>historical_three</x:v>
      </x:c>
      <x:c r="M5288" s="10" t="n">
        <x:v>0</x:v>
      </x:c>
      <x:c r="N5288" s="10" t="n">
        <x:v>0</x:v>
      </x:c>
      <x:c r="O5288" s="10" t="n">
        <x:v>1</x:v>
      </x:c>
      <x:c r="P5288" s="9" t="str">
        <x:f>'CaseReview'!U916</x:f>
        <x:v>PASS</x:v>
      </x:c>
      <x:c r="Q5288" s="9" t="n">
        <x:f>IF(AND(T5288=1,G5288=P5288),1,0)</x:f>
        <x:v>0</x:v>
      </x:c>
      <x:c r="R5288" s="9" t="n">
        <x:f>IF(AND(T5288=1,G5288="PASS",P5288="FAIL"),1,0)</x:f>
        <x:v>0</x:v>
      </x:c>
      <x:c r="S5288" s="9" t="n">
        <x:f>IF(AND(T5288=1,G5288="FAIL",P5288="PASS"),1,0)</x:f>
        <x:v>1</x:v>
      </x:c>
      <x:c r="T5288" s="9" t="n">
        <x:v>1</x:v>
      </x:c>
      <x:c r="U5288" s="9" t="n">
        <x:v>9</x:v>
      </x:c>
      <x:c r="V5288" s="9" t="str">
        <x:v>MVP/SHACL_GENERATION_PIPELINE/experiments/LUNA_CONTEXTUAL_SINGLESHOT/RUN_01/runs/RUN-IMO-070-20260831T151916980832Z/artifacts/attempt_01/extracted_shape.ttl</x:v>
      </x:c>
    </x:row>
    <x:row r="5289" ht="22" customHeight="1">
      <x:c r="A5289" s="10" t="str">
        <x:v>SINGLESHOT</x:v>
      </x:c>
      <x:c r="B5289" s="10" t="str">
        <x:v>IMO-070</x:v>
      </x:c>
      <x:c r="C5289" s="10" t="str">
        <x:v>IMO-070-P03</x:v>
      </x:c>
      <x:c r="D5289" s="10" t="str">
        <x:v>RUN_01</x:v>
      </x:c>
      <x:c r="E5289" s="10" t="str">
        <x:v>ORIGINAL_LEDGER</x:v>
      </x:c>
      <x:c r="F5289" s="10" t="str">
        <x:v>PASS</x:v>
      </x:c>
      <x:c r="G5289" s="10" t="str">
        <x:v>FAIL</x:v>
      </x:c>
      <x:c r="H5289" s="10" t="str">
        <x:v>EXECUTED</x:v>
      </x:c>
      <x:c r="I5289" s="10" t="str">
        <x:v>PARSED</x:v>
      </x:c>
      <x:c r="J5289" s="10" t="str">
        <x:v>SINGLESHOT_CAPTURED_DIAGNOSTIC_PASS</x:v>
      </x:c>
      <x:c r="K5289" s="10" t="str">
        <x:v>aba33938bb9ffe12f5f76a59ae8ee369c628c23b22b1208c41c24de0c552a37e</x:v>
      </x:c>
      <x:c r="L5289" s="10" t="str">
        <x:v>historical_three</x:v>
      </x:c>
      <x:c r="M5289" s="10" t="n">
        <x:v>0</x:v>
      </x:c>
      <x:c r="N5289" s="10" t="n">
        <x:v>0</x:v>
      </x:c>
      <x:c r="O5289" s="10" t="n">
        <x:v>1</x:v>
      </x:c>
      <x:c r="P5289" s="9" t="str">
        <x:f>'CaseReview'!U917</x:f>
        <x:v>PASS</x:v>
      </x:c>
      <x:c r="Q5289" s="9" t="n">
        <x:f>IF(AND(T5289=1,G5289=P5289),1,0)</x:f>
        <x:v>0</x:v>
      </x:c>
      <x:c r="R5289" s="9" t="n">
        <x:f>IF(AND(T5289=1,G5289="PASS",P5289="FAIL"),1,0)</x:f>
        <x:v>0</x:v>
      </x:c>
      <x:c r="S5289" s="9" t="n">
        <x:f>IF(AND(T5289=1,G5289="FAIL",P5289="PASS"),1,0)</x:f>
        <x:v>1</x:v>
      </x:c>
      <x:c r="T5289" s="9" t="n">
        <x:v>1</x:v>
      </x:c>
      <x:c r="U5289" s="9" t="n">
        <x:v>9</x:v>
      </x:c>
      <x:c r="V5289" s="9" t="str">
        <x:v>MVP/SHACL_GENERATION_PIPELINE/experiments/LUNA_CONTEXTUAL_SINGLESHOT/RUN_01/runs/RUN-IMO-070-20260831T151916980832Z/artifacts/attempt_01/extracted_shape.ttl</x:v>
      </x:c>
    </x:row>
    <x:row r="5290" ht="22" customHeight="1">
      <x:c r="A5290" s="10" t="str">
        <x:v>SINGLESHOT</x:v>
      </x:c>
      <x:c r="B5290" s="10" t="str">
        <x:v>IMO-070</x:v>
      </x:c>
      <x:c r="C5290" s="10" t="str">
        <x:v>IMO-070-P04</x:v>
      </x:c>
      <x:c r="D5290" s="10" t="str">
        <x:v>RUN_01</x:v>
      </x:c>
      <x:c r="E5290" s="10" t="str">
        <x:v>ORIGINAL_LEDGER</x:v>
      </x:c>
      <x:c r="F5290" s="10" t="str">
        <x:v>PASS</x:v>
      </x:c>
      <x:c r="G5290" s="10" t="str">
        <x:v>FAIL</x:v>
      </x:c>
      <x:c r="H5290" s="10" t="str">
        <x:v>EXECUTED</x:v>
      </x:c>
      <x:c r="I5290" s="10" t="str">
        <x:v>PARSED</x:v>
      </x:c>
      <x:c r="J5290" s="10" t="str">
        <x:v>SINGLESHOT_CAPTURED_DIAGNOSTIC_PASS</x:v>
      </x:c>
      <x:c r="K5290" s="10" t="str">
        <x:v>aba33938bb9ffe12f5f76a59ae8ee369c628c23b22b1208c41c24de0c552a37e</x:v>
      </x:c>
      <x:c r="L5290" s="10" t="str">
        <x:v>historical_three</x:v>
      </x:c>
      <x:c r="M5290" s="10" t="n">
        <x:v>0</x:v>
      </x:c>
      <x:c r="N5290" s="10" t="n">
        <x:v>0</x:v>
      </x:c>
      <x:c r="O5290" s="10" t="n">
        <x:v>1</x:v>
      </x:c>
      <x:c r="P5290" s="9" t="str">
        <x:f>'CaseReview'!U918</x:f>
        <x:v>PASS</x:v>
      </x:c>
      <x:c r="Q5290" s="9" t="n">
        <x:f>IF(AND(T5290=1,G5290=P5290),1,0)</x:f>
        <x:v>0</x:v>
      </x:c>
      <x:c r="R5290" s="9" t="n">
        <x:f>IF(AND(T5290=1,G5290="PASS",P5290="FAIL"),1,0)</x:f>
        <x:v>0</x:v>
      </x:c>
      <x:c r="S5290" s="9" t="n">
        <x:f>IF(AND(T5290=1,G5290="FAIL",P5290="PASS"),1,0)</x:f>
        <x:v>1</x:v>
      </x:c>
      <x:c r="T5290" s="9" t="n">
        <x:v>1</x:v>
      </x:c>
      <x:c r="U5290" s="9" t="n">
        <x:v>9</x:v>
      </x:c>
      <x:c r="V5290" s="9" t="str">
        <x:v>MVP/SHACL_GENERATION_PIPELINE/experiments/LUNA_CONTEXTUAL_SINGLESHOT/RUN_01/runs/RUN-IMO-070-20260831T151916980832Z/artifacts/attempt_01/extracted_shape.ttl</x:v>
      </x:c>
    </x:row>
    <x:row r="5291" ht="22" customHeight="1">
      <x:c r="A5291" s="10" t="str">
        <x:v>SINGLESHOT</x:v>
      </x:c>
      <x:c r="B5291" s="10" t="str">
        <x:v>IMO-070</x:v>
      </x:c>
      <x:c r="C5291" s="10" t="str">
        <x:v>IMO-070-P05</x:v>
      </x:c>
      <x:c r="D5291" s="10" t="str">
        <x:v>RUN_01</x:v>
      </x:c>
      <x:c r="E5291" s="10" t="str">
        <x:v>ORIGINAL_LEDGER</x:v>
      </x:c>
      <x:c r="F5291" s="10" t="str">
        <x:v>PASS</x:v>
      </x:c>
      <x:c r="G5291" s="10" t="str">
        <x:v>PASS</x:v>
      </x:c>
      <x:c r="H5291" s="10" t="str">
        <x:v>EXECUTED</x:v>
      </x:c>
      <x:c r="I5291" s="10" t="str">
        <x:v>PARSED</x:v>
      </x:c>
      <x:c r="J5291" s="10" t="str">
        <x:v>SINGLESHOT_CAPTURED_DIAGNOSTIC_PASS</x:v>
      </x:c>
      <x:c r="K5291" s="10" t="str">
        <x:v>aba33938bb9ffe12f5f76a59ae8ee369c628c23b22b1208c41c24de0c552a37e</x:v>
      </x:c>
      <x:c r="L5291" s="10" t="str">
        <x:v>historical_three</x:v>
      </x:c>
      <x:c r="M5291" s="10" t="n">
        <x:v>1</x:v>
      </x:c>
      <x:c r="N5291" s="10" t="n">
        <x:v>0</x:v>
      </x:c>
      <x:c r="O5291" s="10" t="n">
        <x:v>0</x:v>
      </x:c>
      <x:c r="P5291" s="9" t="str">
        <x:f>'CaseReview'!U919</x:f>
        <x:v>PASS</x:v>
      </x:c>
      <x:c r="Q5291" s="9" t="n">
        <x:f>IF(AND(T5291=1,G5291=P5291),1,0)</x:f>
        <x:v>1</x:v>
      </x:c>
      <x:c r="R5291" s="9" t="n">
        <x:f>IF(AND(T5291=1,G5291="PASS",P5291="FAIL"),1,0)</x:f>
        <x:v>0</x:v>
      </x:c>
      <x:c r="S5291" s="9" t="n">
        <x:f>IF(AND(T5291=1,G5291="FAIL",P5291="PASS"),1,0)</x:f>
        <x:v>0</x:v>
      </x:c>
      <x:c r="T5291" s="9" t="n">
        <x:v>1</x:v>
      </x:c>
      <x:c r="U5291" s="9" t="n">
        <x:v>9</x:v>
      </x:c>
      <x:c r="V5291" s="9" t="str">
        <x:v>MVP/SHACL_GENERATION_PIPELINE/experiments/LUNA_CONTEXTUAL_SINGLESHOT/RUN_01/runs/RUN-IMO-070-20260831T151916980832Z/artifacts/attempt_01/extracted_shape.ttl</x:v>
      </x:c>
    </x:row>
    <x:row r="5292" ht="22" customHeight="1">
      <x:c r="A5292" s="10" t="str">
        <x:v>SINGLESHOT</x:v>
      </x:c>
      <x:c r="B5292" s="10" t="str">
        <x:v>IMO-071</x:v>
      </x:c>
      <x:c r="C5292" s="10" t="str">
        <x:v>IMO-071-F01</x:v>
      </x:c>
      <x:c r="D5292" s="10" t="str">
        <x:v>RUN_01</x:v>
      </x:c>
      <x:c r="E5292" s="10" t="str">
        <x:v>ORIGINAL_LEDGER</x:v>
      </x:c>
      <x:c r="F5292" s="10" t="str">
        <x:v>FAIL</x:v>
      </x:c>
      <x:c r="G5292" s="10" t="str">
        <x:v>FAIL</x:v>
      </x:c>
      <x:c r="H5292" s="10" t="str">
        <x:v>EXECUTED</x:v>
      </x:c>
      <x:c r="I5292" s="10" t="str">
        <x:v>PARSED</x:v>
      </x:c>
      <x:c r="J5292" s="10" t="str">
        <x:v>SINGLESHOT_CAPTURED_DIAGNOSTIC_PASS</x:v>
      </x:c>
      <x:c r="K5292" s="10" t="str">
        <x:v>2e277fc331250484cf149a5adb02d14f1bab3f71686ddef7f1b4512f81a773a3</x:v>
      </x:c>
      <x:c r="L5292" s="10" t="str">
        <x:v>historical_three</x:v>
      </x:c>
      <x:c r="M5292" s="10" t="n">
        <x:v>1</x:v>
      </x:c>
      <x:c r="N5292" s="10" t="n">
        <x:v>0</x:v>
      </x:c>
      <x:c r="O5292" s="10" t="n">
        <x:v>0</x:v>
      </x:c>
      <x:c r="P5292" s="9" t="str">
        <x:f>'CaseReview'!U920</x:f>
        <x:v>FAIL</x:v>
      </x:c>
      <x:c r="Q5292" s="9" t="n">
        <x:f>IF(AND(T5292=1,G5292=P5292),1,0)</x:f>
        <x:v>1</x:v>
      </x:c>
      <x:c r="R5292" s="9" t="n">
        <x:f>IF(AND(T5292=1,G5292="PASS",P5292="FAIL"),1,0)</x:f>
        <x:v>0</x:v>
      </x:c>
      <x:c r="S5292" s="9" t="n">
        <x:f>IF(AND(T5292=1,G5292="FAIL",P5292="PASS"),1,0)</x:f>
        <x:v>0</x:v>
      </x:c>
      <x:c r="T5292" s="9" t="n">
        <x:v>1</x:v>
      </x:c>
      <x:c r="U5292" s="9" t="n">
        <x:v>6</x:v>
      </x:c>
      <x:c r="V5292" s="9" t="str">
        <x:v>MVP/SHACL_GENERATION_PIPELINE/experiments/LUNA_CONTEXTUAL_SINGLESHOT/RUN_01/runs/RUN-IMO-071-20260831T151956484835Z/artifacts/attempt_01/extracted_shape.ttl</x:v>
      </x:c>
    </x:row>
    <x:row r="5293" ht="22" customHeight="1">
      <x:c r="A5293" s="10" t="str">
        <x:v>SINGLESHOT</x:v>
      </x:c>
      <x:c r="B5293" s="10" t="str">
        <x:v>IMO-071</x:v>
      </x:c>
      <x:c r="C5293" s="10" t="str">
        <x:v>IMO-071-F02</x:v>
      </x:c>
      <x:c r="D5293" s="10" t="str">
        <x:v>RUN_01</x:v>
      </x:c>
      <x:c r="E5293" s="10" t="str">
        <x:v>ORIGINAL_LEDGER</x:v>
      </x:c>
      <x:c r="F5293" s="10" t="str">
        <x:v>FAIL</x:v>
      </x:c>
      <x:c r="G5293" s="10" t="str">
        <x:v>FAIL</x:v>
      </x:c>
      <x:c r="H5293" s="10" t="str">
        <x:v>EXECUTED</x:v>
      </x:c>
      <x:c r="I5293" s="10" t="str">
        <x:v>PARSED</x:v>
      </x:c>
      <x:c r="J5293" s="10" t="str">
        <x:v>SINGLESHOT_CAPTURED_DIAGNOSTIC_PASS</x:v>
      </x:c>
      <x:c r="K5293" s="10" t="str">
        <x:v>2e277fc331250484cf149a5adb02d14f1bab3f71686ddef7f1b4512f81a773a3</x:v>
      </x:c>
      <x:c r="L5293" s="10" t="str">
        <x:v>historical_three</x:v>
      </x:c>
      <x:c r="M5293" s="10" t="n">
        <x:v>1</x:v>
      </x:c>
      <x:c r="N5293" s="10" t="n">
        <x:v>0</x:v>
      </x:c>
      <x:c r="O5293" s="10" t="n">
        <x:v>0</x:v>
      </x:c>
      <x:c r="P5293" s="9" t="str">
        <x:f>'CaseReview'!U921</x:f>
        <x:v>FAIL</x:v>
      </x:c>
      <x:c r="Q5293" s="9" t="n">
        <x:f>IF(AND(T5293=1,G5293=P5293),1,0)</x:f>
        <x:v>1</x:v>
      </x:c>
      <x:c r="R5293" s="9" t="n">
        <x:f>IF(AND(T5293=1,G5293="PASS",P5293="FAIL"),1,0)</x:f>
        <x:v>0</x:v>
      </x:c>
      <x:c r="S5293" s="9" t="n">
        <x:f>IF(AND(T5293=1,G5293="FAIL",P5293="PASS"),1,0)</x:f>
        <x:v>0</x:v>
      </x:c>
      <x:c r="T5293" s="9" t="n">
        <x:v>1</x:v>
      </x:c>
      <x:c r="U5293" s="9" t="n">
        <x:v>6</x:v>
      </x:c>
      <x:c r="V5293" s="9" t="str">
        <x:v>MVP/SHACL_GENERATION_PIPELINE/experiments/LUNA_CONTEXTUAL_SINGLESHOT/RUN_01/runs/RUN-IMO-071-20260831T151956484835Z/artifacts/attempt_01/extracted_shape.ttl</x:v>
      </x:c>
    </x:row>
    <x:row r="5294" ht="22" customHeight="1">
      <x:c r="A5294" s="10" t="str">
        <x:v>SINGLESHOT</x:v>
      </x:c>
      <x:c r="B5294" s="10" t="str">
        <x:v>IMO-071</x:v>
      </x:c>
      <x:c r="C5294" s="10" t="str">
        <x:v>IMO-071-F03</x:v>
      </x:c>
      <x:c r="D5294" s="10" t="str">
        <x:v>RUN_01</x:v>
      </x:c>
      <x:c r="E5294" s="10" t="str">
        <x:v>ORIGINAL_LEDGER</x:v>
      </x:c>
      <x:c r="F5294" s="10" t="str">
        <x:v>FAIL</x:v>
      </x:c>
      <x:c r="G5294" s="10" t="str">
        <x:v>FAIL</x:v>
      </x:c>
      <x:c r="H5294" s="10" t="str">
        <x:v>EXECUTED</x:v>
      </x:c>
      <x:c r="I5294" s="10" t="str">
        <x:v>PARSED</x:v>
      </x:c>
      <x:c r="J5294" s="10" t="str">
        <x:v>SINGLESHOT_CAPTURED_DIAGNOSTIC_PASS</x:v>
      </x:c>
      <x:c r="K5294" s="10" t="str">
        <x:v>2e277fc331250484cf149a5adb02d14f1bab3f71686ddef7f1b4512f81a773a3</x:v>
      </x:c>
      <x:c r="L5294" s="10" t="str">
        <x:v>historical_three</x:v>
      </x:c>
      <x:c r="M5294" s="10" t="n">
        <x:v>1</x:v>
      </x:c>
      <x:c r="N5294" s="10" t="n">
        <x:v>0</x:v>
      </x:c>
      <x:c r="O5294" s="10" t="n">
        <x:v>0</x:v>
      </x:c>
      <x:c r="P5294" s="9" t="str">
        <x:f>'CaseReview'!U922</x:f>
        <x:v>FAIL</x:v>
      </x:c>
      <x:c r="Q5294" s="9" t="n">
        <x:f>IF(AND(T5294=1,G5294=P5294),1,0)</x:f>
        <x:v>1</x:v>
      </x:c>
      <x:c r="R5294" s="9" t="n">
        <x:f>IF(AND(T5294=1,G5294="PASS",P5294="FAIL"),1,0)</x:f>
        <x:v>0</x:v>
      </x:c>
      <x:c r="S5294" s="9" t="n">
        <x:f>IF(AND(T5294=1,G5294="FAIL",P5294="PASS"),1,0)</x:f>
        <x:v>0</x:v>
      </x:c>
      <x:c r="T5294" s="9" t="n">
        <x:v>1</x:v>
      </x:c>
      <x:c r="U5294" s="9" t="n">
        <x:v>6</x:v>
      </x:c>
      <x:c r="V5294" s="9" t="str">
        <x:v>MVP/SHACL_GENERATION_PIPELINE/experiments/LUNA_CONTEXTUAL_SINGLESHOT/RUN_01/runs/RUN-IMO-071-20260831T151956484835Z/artifacts/attempt_01/extracted_shape.ttl</x:v>
      </x:c>
    </x:row>
    <x:row r="5295" ht="22" customHeight="1">
      <x:c r="A5295" s="10" t="str">
        <x:v>SINGLESHOT</x:v>
      </x:c>
      <x:c r="B5295" s="10" t="str">
        <x:v>IMO-071</x:v>
      </x:c>
      <x:c r="C5295" s="10" t="str">
        <x:v>IMO-071-F04</x:v>
      </x:c>
      <x:c r="D5295" s="10" t="str">
        <x:v>RUN_01</x:v>
      </x:c>
      <x:c r="E5295" s="10" t="str">
        <x:v>ORIGINAL_LEDGER</x:v>
      </x:c>
      <x:c r="F5295" s="10" t="str">
        <x:v>FAIL</x:v>
      </x:c>
      <x:c r="G5295" s="10" t="str">
        <x:v>FAIL</x:v>
      </x:c>
      <x:c r="H5295" s="10" t="str">
        <x:v>EXECUTED</x:v>
      </x:c>
      <x:c r="I5295" s="10" t="str">
        <x:v>PARSED</x:v>
      </x:c>
      <x:c r="J5295" s="10" t="str">
        <x:v>SINGLESHOT_CAPTURED_DIAGNOSTIC_PASS</x:v>
      </x:c>
      <x:c r="K5295" s="10" t="str">
        <x:v>2e277fc331250484cf149a5adb02d14f1bab3f71686ddef7f1b4512f81a773a3</x:v>
      </x:c>
      <x:c r="L5295" s="10" t="str">
        <x:v>historical_three</x:v>
      </x:c>
      <x:c r="M5295" s="10" t="n">
        <x:v>1</x:v>
      </x:c>
      <x:c r="N5295" s="10" t="n">
        <x:v>0</x:v>
      </x:c>
      <x:c r="O5295" s="10" t="n">
        <x:v>0</x:v>
      </x:c>
      <x:c r="P5295" s="9" t="str">
        <x:f>'CaseReview'!U923</x:f>
        <x:v>FAIL</x:v>
      </x:c>
      <x:c r="Q5295" s="9" t="n">
        <x:f>IF(AND(T5295=1,G5295=P5295),1,0)</x:f>
        <x:v>1</x:v>
      </x:c>
      <x:c r="R5295" s="9" t="n">
        <x:f>IF(AND(T5295=1,G5295="PASS",P5295="FAIL"),1,0)</x:f>
        <x:v>0</x:v>
      </x:c>
      <x:c r="S5295" s="9" t="n">
        <x:f>IF(AND(T5295=1,G5295="FAIL",P5295="PASS"),1,0)</x:f>
        <x:v>0</x:v>
      </x:c>
      <x:c r="T5295" s="9" t="n">
        <x:v>1</x:v>
      </x:c>
      <x:c r="U5295" s="9" t="n">
        <x:v>6</x:v>
      </x:c>
      <x:c r="V5295" s="9" t="str">
        <x:v>MVP/SHACL_GENERATION_PIPELINE/experiments/LUNA_CONTEXTUAL_SINGLESHOT/RUN_01/runs/RUN-IMO-071-20260831T151956484835Z/artifacts/attempt_01/extracted_shape.ttl</x:v>
      </x:c>
    </x:row>
    <x:row r="5296" ht="22" customHeight="1">
      <x:c r="A5296" s="10" t="str">
        <x:v>SINGLESHOT</x:v>
      </x:c>
      <x:c r="B5296" s="10" t="str">
        <x:v>IMO-071</x:v>
      </x:c>
      <x:c r="C5296" s="10" t="str">
        <x:v>IMO-071-P01</x:v>
      </x:c>
      <x:c r="D5296" s="10" t="str">
        <x:v>RUN_01</x:v>
      </x:c>
      <x:c r="E5296" s="10" t="str">
        <x:v>ORIGINAL_LEDGER</x:v>
      </x:c>
      <x:c r="F5296" s="10" t="str">
        <x:v>PASS</x:v>
      </x:c>
      <x:c r="G5296" s="10" t="str">
        <x:v>PASS</x:v>
      </x:c>
      <x:c r="H5296" s="10" t="str">
        <x:v>EXECUTED</x:v>
      </x:c>
      <x:c r="I5296" s="10" t="str">
        <x:v>PARSED</x:v>
      </x:c>
      <x:c r="J5296" s="10" t="str">
        <x:v>SINGLESHOT_CAPTURED_DIAGNOSTIC_PASS</x:v>
      </x:c>
      <x:c r="K5296" s="10" t="str">
        <x:v>2e277fc331250484cf149a5adb02d14f1bab3f71686ddef7f1b4512f81a773a3</x:v>
      </x:c>
      <x:c r="L5296" s="10" t="str">
        <x:v>historical_three</x:v>
      </x:c>
      <x:c r="M5296" s="10" t="n">
        <x:v>1</x:v>
      </x:c>
      <x:c r="N5296" s="10" t="n">
        <x:v>0</x:v>
      </x:c>
      <x:c r="O5296" s="10" t="n">
        <x:v>0</x:v>
      </x:c>
      <x:c r="P5296" s="9" t="str">
        <x:f>'CaseReview'!U924</x:f>
        <x:v>PASS</x:v>
      </x:c>
      <x:c r="Q5296" s="9" t="n">
        <x:f>IF(AND(T5296=1,G5296=P5296),1,0)</x:f>
        <x:v>1</x:v>
      </x:c>
      <x:c r="R5296" s="9" t="n">
        <x:f>IF(AND(T5296=1,G5296="PASS",P5296="FAIL"),1,0)</x:f>
        <x:v>0</x:v>
      </x:c>
      <x:c r="S5296" s="9" t="n">
        <x:f>IF(AND(T5296=1,G5296="FAIL",P5296="PASS"),1,0)</x:f>
        <x:v>0</x:v>
      </x:c>
      <x:c r="T5296" s="9" t="n">
        <x:v>1</x:v>
      </x:c>
      <x:c r="U5296" s="9" t="n">
        <x:v>6</x:v>
      </x:c>
      <x:c r="V5296" s="9" t="str">
        <x:v>MVP/SHACL_GENERATION_PIPELINE/experiments/LUNA_CONTEXTUAL_SINGLESHOT/RUN_01/runs/RUN-IMO-071-20260831T151956484835Z/artifacts/attempt_01/extracted_shape.ttl</x:v>
      </x:c>
    </x:row>
    <x:row r="5297" ht="22" customHeight="1">
      <x:c r="A5297" s="10" t="str">
        <x:v>SINGLESHOT</x:v>
      </x:c>
      <x:c r="B5297" s="10" t="str">
        <x:v>IMO-071</x:v>
      </x:c>
      <x:c r="C5297" s="10" t="str">
        <x:v>IMO-071-P02</x:v>
      </x:c>
      <x:c r="D5297" s="10" t="str">
        <x:v>RUN_01</x:v>
      </x:c>
      <x:c r="E5297" s="10" t="str">
        <x:v>ORIGINAL_LEDGER</x:v>
      </x:c>
      <x:c r="F5297" s="10" t="str">
        <x:v>PASS</x:v>
      </x:c>
      <x:c r="G5297" s="10" t="str">
        <x:v>PASS</x:v>
      </x:c>
      <x:c r="H5297" s="10" t="str">
        <x:v>EXECUTED</x:v>
      </x:c>
      <x:c r="I5297" s="10" t="str">
        <x:v>PARSED</x:v>
      </x:c>
      <x:c r="J5297" s="10" t="str">
        <x:v>SINGLESHOT_CAPTURED_DIAGNOSTIC_PASS</x:v>
      </x:c>
      <x:c r="K5297" s="10" t="str">
        <x:v>2e277fc331250484cf149a5adb02d14f1bab3f71686ddef7f1b4512f81a773a3</x:v>
      </x:c>
      <x:c r="L5297" s="10" t="str">
        <x:v>historical_three</x:v>
      </x:c>
      <x:c r="M5297" s="10" t="n">
        <x:v>1</x:v>
      </x:c>
      <x:c r="N5297" s="10" t="n">
        <x:v>0</x:v>
      </x:c>
      <x:c r="O5297" s="10" t="n">
        <x:v>0</x:v>
      </x:c>
      <x:c r="P5297" s="9" t="str">
        <x:f>'CaseReview'!U925</x:f>
        <x:v>PASS</x:v>
      </x:c>
      <x:c r="Q5297" s="9" t="n">
        <x:f>IF(AND(T5297=1,G5297=P5297),1,0)</x:f>
        <x:v>1</x:v>
      </x:c>
      <x:c r="R5297" s="9" t="n">
        <x:f>IF(AND(T5297=1,G5297="PASS",P5297="FAIL"),1,0)</x:f>
        <x:v>0</x:v>
      </x:c>
      <x:c r="S5297" s="9" t="n">
        <x:f>IF(AND(T5297=1,G5297="FAIL",P5297="PASS"),1,0)</x:f>
        <x:v>0</x:v>
      </x:c>
      <x:c r="T5297" s="9" t="n">
        <x:v>1</x:v>
      </x:c>
      <x:c r="U5297" s="9" t="n">
        <x:v>6</x:v>
      </x:c>
      <x:c r="V5297" s="9" t="str">
        <x:v>MVP/SHACL_GENERATION_PIPELINE/experiments/LUNA_CONTEXTUAL_SINGLESHOT/RUN_01/runs/RUN-IMO-071-20260831T151956484835Z/artifacts/attempt_01/extracted_shape.ttl</x:v>
      </x:c>
    </x:row>
    <x:row r="5298" ht="22" customHeight="1">
      <x:c r="A5298" s="10" t="str">
        <x:v>SINGLESHOT</x:v>
      </x:c>
      <x:c r="B5298" s="10" t="str">
        <x:v>IMO-072</x:v>
      </x:c>
      <x:c r="C5298" s="10" t="str">
        <x:v>IMO-072-F01</x:v>
      </x:c>
      <x:c r="D5298" s="10" t="str">
        <x:v>RUN_01</x:v>
      </x:c>
      <x:c r="E5298" s="10" t="str">
        <x:v>ORIGINAL_LEDGER</x:v>
      </x:c>
      <x:c r="F5298" s="10" t="str">
        <x:v>FAIL</x:v>
      </x:c>
      <x:c r="G5298" s="10" t="str">
        <x:v>FAIL</x:v>
      </x:c>
      <x:c r="H5298" s="10" t="str">
        <x:v>EXECUTED</x:v>
      </x:c>
      <x:c r="I5298" s="10" t="str">
        <x:v>PARSED</x:v>
      </x:c>
      <x:c r="J5298" s="10" t="str">
        <x:v>SINGLESHOT_CAPTURED_DIAGNOSTIC_PASS</x:v>
      </x:c>
      <x:c r="K5298" s="10" t="str">
        <x:v>6d8309d082db9dd85a27e3d89ff6cbe9893250bd8b8776759038556478038226</x:v>
      </x:c>
      <x:c r="L5298" s="10" t="str">
        <x:v>historical_three</x:v>
      </x:c>
      <x:c r="M5298" s="10" t="n">
        <x:v>1</x:v>
      </x:c>
      <x:c r="N5298" s="10" t="n">
        <x:v>0</x:v>
      </x:c>
      <x:c r="O5298" s="10" t="n">
        <x:v>0</x:v>
      </x:c>
      <x:c r="P5298" s="9" t="str">
        <x:f>'CaseReview'!U926</x:f>
        <x:v>FAIL</x:v>
      </x:c>
      <x:c r="Q5298" s="9" t="n">
        <x:f>IF(AND(T5298=1,G5298=P5298),1,0)</x:f>
        <x:v>1</x:v>
      </x:c>
      <x:c r="R5298" s="9" t="n">
        <x:f>IF(AND(T5298=1,G5298="PASS",P5298="FAIL"),1,0)</x:f>
        <x:v>0</x:v>
      </x:c>
      <x:c r="S5298" s="9" t="n">
        <x:f>IF(AND(T5298=1,G5298="FAIL",P5298="PASS"),1,0)</x:f>
        <x:v>0</x:v>
      </x:c>
      <x:c r="T5298" s="9" t="n">
        <x:v>1</x:v>
      </x:c>
      <x:c r="U5298" s="9" t="n">
        <x:v>8</x:v>
      </x:c>
      <x:c r="V5298" s="9" t="str">
        <x:v>MVP/SHACL_GENERATION_PIPELINE/experiments/LUNA_CONTEXTUAL_SINGLESHOT/RUN_01/runs/RUN-IMO-072-20260831T152016311817Z/artifacts/attempt_01/extracted_shape.ttl</x:v>
      </x:c>
    </x:row>
    <x:row r="5299" ht="22" customHeight="1">
      <x:c r="A5299" s="10" t="str">
        <x:v>SINGLESHOT</x:v>
      </x:c>
      <x:c r="B5299" s="10" t="str">
        <x:v>IMO-072</x:v>
      </x:c>
      <x:c r="C5299" s="10" t="str">
        <x:v>IMO-072-F02</x:v>
      </x:c>
      <x:c r="D5299" s="10" t="str">
        <x:v>RUN_01</x:v>
      </x:c>
      <x:c r="E5299" s="10" t="str">
        <x:v>ORIGINAL_LEDGER</x:v>
      </x:c>
      <x:c r="F5299" s="10" t="str">
        <x:v>FAIL</x:v>
      </x:c>
      <x:c r="G5299" s="10" t="str">
        <x:v>FAIL</x:v>
      </x:c>
      <x:c r="H5299" s="10" t="str">
        <x:v>EXECUTED</x:v>
      </x:c>
      <x:c r="I5299" s="10" t="str">
        <x:v>PARSED</x:v>
      </x:c>
      <x:c r="J5299" s="10" t="str">
        <x:v>SINGLESHOT_CAPTURED_DIAGNOSTIC_PASS</x:v>
      </x:c>
      <x:c r="K5299" s="10" t="str">
        <x:v>6d8309d082db9dd85a27e3d89ff6cbe9893250bd8b8776759038556478038226</x:v>
      </x:c>
      <x:c r="L5299" s="10" t="str">
        <x:v>historical_three</x:v>
      </x:c>
      <x:c r="M5299" s="10" t="n">
        <x:v>1</x:v>
      </x:c>
      <x:c r="N5299" s="10" t="n">
        <x:v>0</x:v>
      </x:c>
      <x:c r="O5299" s="10" t="n">
        <x:v>0</x:v>
      </x:c>
      <x:c r="P5299" s="9" t="str">
        <x:f>'CaseReview'!U927</x:f>
        <x:v>FAIL</x:v>
      </x:c>
      <x:c r="Q5299" s="9" t="n">
        <x:f>IF(AND(T5299=1,G5299=P5299),1,0)</x:f>
        <x:v>1</x:v>
      </x:c>
      <x:c r="R5299" s="9" t="n">
        <x:f>IF(AND(T5299=1,G5299="PASS",P5299="FAIL"),1,0)</x:f>
        <x:v>0</x:v>
      </x:c>
      <x:c r="S5299" s="9" t="n">
        <x:f>IF(AND(T5299=1,G5299="FAIL",P5299="PASS"),1,0)</x:f>
        <x:v>0</x:v>
      </x:c>
      <x:c r="T5299" s="9" t="n">
        <x:v>1</x:v>
      </x:c>
      <x:c r="U5299" s="9" t="n">
        <x:v>8</x:v>
      </x:c>
      <x:c r="V5299" s="9" t="str">
        <x:v>MVP/SHACL_GENERATION_PIPELINE/experiments/LUNA_CONTEXTUAL_SINGLESHOT/RUN_01/runs/RUN-IMO-072-20260831T152016311817Z/artifacts/attempt_01/extracted_shape.ttl</x:v>
      </x:c>
    </x:row>
    <x:row r="5300" ht="22" customHeight="1">
      <x:c r="A5300" s="10" t="str">
        <x:v>SINGLESHOT</x:v>
      </x:c>
      <x:c r="B5300" s="10" t="str">
        <x:v>IMO-072</x:v>
      </x:c>
      <x:c r="C5300" s="10" t="str">
        <x:v>IMO-072-F03</x:v>
      </x:c>
      <x:c r="D5300" s="10" t="str">
        <x:v>RUN_01</x:v>
      </x:c>
      <x:c r="E5300" s="10" t="str">
        <x:v>ORIGINAL_LEDGER</x:v>
      </x:c>
      <x:c r="F5300" s="10" t="str">
        <x:v>FAIL</x:v>
      </x:c>
      <x:c r="G5300" s="10" t="str">
        <x:v>FAIL</x:v>
      </x:c>
      <x:c r="H5300" s="10" t="str">
        <x:v>EXECUTED</x:v>
      </x:c>
      <x:c r="I5300" s="10" t="str">
        <x:v>PARSED</x:v>
      </x:c>
      <x:c r="J5300" s="10" t="str">
        <x:v>SINGLESHOT_CAPTURED_DIAGNOSTIC_PASS</x:v>
      </x:c>
      <x:c r="K5300" s="10" t="str">
        <x:v>6d8309d082db9dd85a27e3d89ff6cbe9893250bd8b8776759038556478038226</x:v>
      </x:c>
      <x:c r="L5300" s="10" t="str">
        <x:v>historical_three</x:v>
      </x:c>
      <x:c r="M5300" s="10" t="n">
        <x:v>1</x:v>
      </x:c>
      <x:c r="N5300" s="10" t="n">
        <x:v>0</x:v>
      </x:c>
      <x:c r="O5300" s="10" t="n">
        <x:v>0</x:v>
      </x:c>
      <x:c r="P5300" s="9" t="str">
        <x:f>'CaseReview'!U928</x:f>
        <x:v>FAIL</x:v>
      </x:c>
      <x:c r="Q5300" s="9" t="n">
        <x:f>IF(AND(T5300=1,G5300=P5300),1,0)</x:f>
        <x:v>1</x:v>
      </x:c>
      <x:c r="R5300" s="9" t="n">
        <x:f>IF(AND(T5300=1,G5300="PASS",P5300="FAIL"),1,0)</x:f>
        <x:v>0</x:v>
      </x:c>
      <x:c r="S5300" s="9" t="n">
        <x:f>IF(AND(T5300=1,G5300="FAIL",P5300="PASS"),1,0)</x:f>
        <x:v>0</x:v>
      </x:c>
      <x:c r="T5300" s="9" t="n">
        <x:v>1</x:v>
      </x:c>
      <x:c r="U5300" s="9" t="n">
        <x:v>8</x:v>
      </x:c>
      <x:c r="V5300" s="9" t="str">
        <x:v>MVP/SHACL_GENERATION_PIPELINE/experiments/LUNA_CONTEXTUAL_SINGLESHOT/RUN_01/runs/RUN-IMO-072-20260831T152016311817Z/artifacts/attempt_01/extracted_shape.ttl</x:v>
      </x:c>
    </x:row>
    <x:row r="5301" ht="22" customHeight="1">
      <x:c r="A5301" s="10" t="str">
        <x:v>SINGLESHOT</x:v>
      </x:c>
      <x:c r="B5301" s="10" t="str">
        <x:v>IMO-072</x:v>
      </x:c>
      <x:c r="C5301" s="10" t="str">
        <x:v>IMO-072-F04</x:v>
      </x:c>
      <x:c r="D5301" s="10" t="str">
        <x:v>RUN_01</x:v>
      </x:c>
      <x:c r="E5301" s="10" t="str">
        <x:v>ORIGINAL_LEDGER</x:v>
      </x:c>
      <x:c r="F5301" s="10" t="str">
        <x:v>FAIL</x:v>
      </x:c>
      <x:c r="G5301" s="10" t="str">
        <x:v>FAIL</x:v>
      </x:c>
      <x:c r="H5301" s="10" t="str">
        <x:v>EXECUTED</x:v>
      </x:c>
      <x:c r="I5301" s="10" t="str">
        <x:v>PARSED</x:v>
      </x:c>
      <x:c r="J5301" s="10" t="str">
        <x:v>SINGLESHOT_CAPTURED_DIAGNOSTIC_PASS</x:v>
      </x:c>
      <x:c r="K5301" s="10" t="str">
        <x:v>6d8309d082db9dd85a27e3d89ff6cbe9893250bd8b8776759038556478038226</x:v>
      </x:c>
      <x:c r="L5301" s="10" t="str">
        <x:v>historical_three</x:v>
      </x:c>
      <x:c r="M5301" s="10" t="n">
        <x:v>1</x:v>
      </x:c>
      <x:c r="N5301" s="10" t="n">
        <x:v>0</x:v>
      </x:c>
      <x:c r="O5301" s="10" t="n">
        <x:v>0</x:v>
      </x:c>
      <x:c r="P5301" s="9" t="str">
        <x:f>'CaseReview'!U929</x:f>
        <x:v>FAIL</x:v>
      </x:c>
      <x:c r="Q5301" s="9" t="n">
        <x:f>IF(AND(T5301=1,G5301=P5301),1,0)</x:f>
        <x:v>1</x:v>
      </x:c>
      <x:c r="R5301" s="9" t="n">
        <x:f>IF(AND(T5301=1,G5301="PASS",P5301="FAIL"),1,0)</x:f>
        <x:v>0</x:v>
      </x:c>
      <x:c r="S5301" s="9" t="n">
        <x:f>IF(AND(T5301=1,G5301="FAIL",P5301="PASS"),1,0)</x:f>
        <x:v>0</x:v>
      </x:c>
      <x:c r="T5301" s="9" t="n">
        <x:v>1</x:v>
      </x:c>
      <x:c r="U5301" s="9" t="n">
        <x:v>8</x:v>
      </x:c>
      <x:c r="V5301" s="9" t="str">
        <x:v>MVP/SHACL_GENERATION_PIPELINE/experiments/LUNA_CONTEXTUAL_SINGLESHOT/RUN_01/runs/RUN-IMO-072-20260831T152016311817Z/artifacts/attempt_01/extracted_shape.ttl</x:v>
      </x:c>
    </x:row>
    <x:row r="5302" ht="22" customHeight="1">
      <x:c r="A5302" s="10" t="str">
        <x:v>SINGLESHOT</x:v>
      </x:c>
      <x:c r="B5302" s="10" t="str">
        <x:v>IMO-072</x:v>
      </x:c>
      <x:c r="C5302" s="10" t="str">
        <x:v>IMO-072-F05</x:v>
      </x:c>
      <x:c r="D5302" s="10" t="str">
        <x:v>RUN_01</x:v>
      </x:c>
      <x:c r="E5302" s="10" t="str">
        <x:v>ORIGINAL_LEDGER</x:v>
      </x:c>
      <x:c r="F5302" s="10" t="str">
        <x:v>FAIL</x:v>
      </x:c>
      <x:c r="G5302" s="10" t="str">
        <x:v>FAIL</x:v>
      </x:c>
      <x:c r="H5302" s="10" t="str">
        <x:v>EXECUTED</x:v>
      </x:c>
      <x:c r="I5302" s="10" t="str">
        <x:v>PARSED</x:v>
      </x:c>
      <x:c r="J5302" s="10" t="str">
        <x:v>SINGLESHOT_CAPTURED_DIAGNOSTIC_PASS</x:v>
      </x:c>
      <x:c r="K5302" s="10" t="str">
        <x:v>6d8309d082db9dd85a27e3d89ff6cbe9893250bd8b8776759038556478038226</x:v>
      </x:c>
      <x:c r="L5302" s="10" t="str">
        <x:v>historical_three</x:v>
      </x:c>
      <x:c r="M5302" s="10" t="n">
        <x:v>1</x:v>
      </x:c>
      <x:c r="N5302" s="10" t="n">
        <x:v>0</x:v>
      </x:c>
      <x:c r="O5302" s="10" t="n">
        <x:v>0</x:v>
      </x:c>
      <x:c r="P5302" s="9" t="str">
        <x:f>'CaseReview'!U930</x:f>
        <x:v>FAIL</x:v>
      </x:c>
      <x:c r="Q5302" s="9" t="n">
        <x:f>IF(AND(T5302=1,G5302=P5302),1,0)</x:f>
        <x:v>1</x:v>
      </x:c>
      <x:c r="R5302" s="9" t="n">
        <x:f>IF(AND(T5302=1,G5302="PASS",P5302="FAIL"),1,0)</x:f>
        <x:v>0</x:v>
      </x:c>
      <x:c r="S5302" s="9" t="n">
        <x:f>IF(AND(T5302=1,G5302="FAIL",P5302="PASS"),1,0)</x:f>
        <x:v>0</x:v>
      </x:c>
      <x:c r="T5302" s="9" t="n">
        <x:v>1</x:v>
      </x:c>
      <x:c r="U5302" s="9" t="n">
        <x:v>8</x:v>
      </x:c>
      <x:c r="V5302" s="9" t="str">
        <x:v>MVP/SHACL_GENERATION_PIPELINE/experiments/LUNA_CONTEXTUAL_SINGLESHOT/RUN_01/runs/RUN-IMO-072-20260831T152016311817Z/artifacts/attempt_01/extracted_shape.ttl</x:v>
      </x:c>
    </x:row>
    <x:row r="5303" ht="22" customHeight="1">
      <x:c r="A5303" s="10" t="str">
        <x:v>SINGLESHOT</x:v>
      </x:c>
      <x:c r="B5303" s="10" t="str">
        <x:v>IMO-072</x:v>
      </x:c>
      <x:c r="C5303" s="10" t="str">
        <x:v>IMO-072-P01</x:v>
      </x:c>
      <x:c r="D5303" s="10" t="str">
        <x:v>RUN_01</x:v>
      </x:c>
      <x:c r="E5303" s="10" t="str">
        <x:v>ORIGINAL_LEDGER</x:v>
      </x:c>
      <x:c r="F5303" s="10" t="str">
        <x:v>PASS</x:v>
      </x:c>
      <x:c r="G5303" s="10" t="str">
        <x:v>PASS</x:v>
      </x:c>
      <x:c r="H5303" s="10" t="str">
        <x:v>EXECUTED</x:v>
      </x:c>
      <x:c r="I5303" s="10" t="str">
        <x:v>PARSED</x:v>
      </x:c>
      <x:c r="J5303" s="10" t="str">
        <x:v>SINGLESHOT_CAPTURED_DIAGNOSTIC_PASS</x:v>
      </x:c>
      <x:c r="K5303" s="10" t="str">
        <x:v>6d8309d082db9dd85a27e3d89ff6cbe9893250bd8b8776759038556478038226</x:v>
      </x:c>
      <x:c r="L5303" s="10" t="str">
        <x:v>historical_three</x:v>
      </x:c>
      <x:c r="M5303" s="10" t="n">
        <x:v>1</x:v>
      </x:c>
      <x:c r="N5303" s="10" t="n">
        <x:v>0</x:v>
      </x:c>
      <x:c r="O5303" s="10" t="n">
        <x:v>0</x:v>
      </x:c>
      <x:c r="P5303" s="9" t="str">
        <x:f>'CaseReview'!U931</x:f>
        <x:v>PASS</x:v>
      </x:c>
      <x:c r="Q5303" s="9" t="n">
        <x:f>IF(AND(T5303=1,G5303=P5303),1,0)</x:f>
        <x:v>1</x:v>
      </x:c>
      <x:c r="R5303" s="9" t="n">
        <x:f>IF(AND(T5303=1,G5303="PASS",P5303="FAIL"),1,0)</x:f>
        <x:v>0</x:v>
      </x:c>
      <x:c r="S5303" s="9" t="n">
        <x:f>IF(AND(T5303=1,G5303="FAIL",P5303="PASS"),1,0)</x:f>
        <x:v>0</x:v>
      </x:c>
      <x:c r="T5303" s="9" t="n">
        <x:v>1</x:v>
      </x:c>
      <x:c r="U5303" s="9" t="n">
        <x:v>8</x:v>
      </x:c>
      <x:c r="V5303" s="9" t="str">
        <x:v>MVP/SHACL_GENERATION_PIPELINE/experiments/LUNA_CONTEXTUAL_SINGLESHOT/RUN_01/runs/RUN-IMO-072-20260831T152016311817Z/artifacts/attempt_01/extracted_shape.ttl</x:v>
      </x:c>
    </x:row>
    <x:row r="5304" ht="22" customHeight="1">
      <x:c r="A5304" s="10" t="str">
        <x:v>SINGLESHOT</x:v>
      </x:c>
      <x:c r="B5304" s="10" t="str">
        <x:v>IMO-072</x:v>
      </x:c>
      <x:c r="C5304" s="10" t="str">
        <x:v>IMO-072-P02</x:v>
      </x:c>
      <x:c r="D5304" s="10" t="str">
        <x:v>RUN_01</x:v>
      </x:c>
      <x:c r="E5304" s="10" t="str">
        <x:v>ORIGINAL_LEDGER</x:v>
      </x:c>
      <x:c r="F5304" s="10" t="str">
        <x:v>PASS</x:v>
      </x:c>
      <x:c r="G5304" s="10" t="str">
        <x:v>PASS</x:v>
      </x:c>
      <x:c r="H5304" s="10" t="str">
        <x:v>EXECUTED</x:v>
      </x:c>
      <x:c r="I5304" s="10" t="str">
        <x:v>PARSED</x:v>
      </x:c>
      <x:c r="J5304" s="10" t="str">
        <x:v>SINGLESHOT_CAPTURED_DIAGNOSTIC_PASS</x:v>
      </x:c>
      <x:c r="K5304" s="10" t="str">
        <x:v>6d8309d082db9dd85a27e3d89ff6cbe9893250bd8b8776759038556478038226</x:v>
      </x:c>
      <x:c r="L5304" s="10" t="str">
        <x:v>historical_three</x:v>
      </x:c>
      <x:c r="M5304" s="10" t="n">
        <x:v>1</x:v>
      </x:c>
      <x:c r="N5304" s="10" t="n">
        <x:v>0</x:v>
      </x:c>
      <x:c r="O5304" s="10" t="n">
        <x:v>0</x:v>
      </x:c>
      <x:c r="P5304" s="9" t="str">
        <x:f>'CaseReview'!U932</x:f>
        <x:v>PASS</x:v>
      </x:c>
      <x:c r="Q5304" s="9" t="n">
        <x:f>IF(AND(T5304=1,G5304=P5304),1,0)</x:f>
        <x:v>1</x:v>
      </x:c>
      <x:c r="R5304" s="9" t="n">
        <x:f>IF(AND(T5304=1,G5304="PASS",P5304="FAIL"),1,0)</x:f>
        <x:v>0</x:v>
      </x:c>
      <x:c r="S5304" s="9" t="n">
        <x:f>IF(AND(T5304=1,G5304="FAIL",P5304="PASS"),1,0)</x:f>
        <x:v>0</x:v>
      </x:c>
      <x:c r="T5304" s="9" t="n">
        <x:v>1</x:v>
      </x:c>
      <x:c r="U5304" s="9" t="n">
        <x:v>8</x:v>
      </x:c>
      <x:c r="V5304" s="9" t="str">
        <x:v>MVP/SHACL_GENERATION_PIPELINE/experiments/LUNA_CONTEXTUAL_SINGLESHOT/RUN_01/runs/RUN-IMO-072-20260831T152016311817Z/artifacts/attempt_01/extracted_shape.ttl</x:v>
      </x:c>
    </x:row>
    <x:row r="5305" ht="22" customHeight="1">
      <x:c r="A5305" s="10" t="str">
        <x:v>SINGLESHOT</x:v>
      </x:c>
      <x:c r="B5305" s="10" t="str">
        <x:v>IMO-072</x:v>
      </x:c>
      <x:c r="C5305" s="10" t="str">
        <x:v>IMO-072-P03</x:v>
      </x:c>
      <x:c r="D5305" s="10" t="str">
        <x:v>RUN_01</x:v>
      </x:c>
      <x:c r="E5305" s="10" t="str">
        <x:v>ORIGINAL_LEDGER</x:v>
      </x:c>
      <x:c r="F5305" s="10" t="str">
        <x:v>PASS</x:v>
      </x:c>
      <x:c r="G5305" s="10" t="str">
        <x:v>PASS</x:v>
      </x:c>
      <x:c r="H5305" s="10" t="str">
        <x:v>EXECUTED</x:v>
      </x:c>
      <x:c r="I5305" s="10" t="str">
        <x:v>PARSED</x:v>
      </x:c>
      <x:c r="J5305" s="10" t="str">
        <x:v>SINGLESHOT_CAPTURED_DIAGNOSTIC_PASS</x:v>
      </x:c>
      <x:c r="K5305" s="10" t="str">
        <x:v>6d8309d082db9dd85a27e3d89ff6cbe9893250bd8b8776759038556478038226</x:v>
      </x:c>
      <x:c r="L5305" s="10" t="str">
        <x:v>historical_three</x:v>
      </x:c>
      <x:c r="M5305" s="10" t="n">
        <x:v>1</x:v>
      </x:c>
      <x:c r="N5305" s="10" t="n">
        <x:v>0</x:v>
      </x:c>
      <x:c r="O5305" s="10" t="n">
        <x:v>0</x:v>
      </x:c>
      <x:c r="P5305" s="9" t="str">
        <x:f>'CaseReview'!U933</x:f>
        <x:v>PASS</x:v>
      </x:c>
      <x:c r="Q5305" s="9" t="n">
        <x:f>IF(AND(T5305=1,G5305=P5305),1,0)</x:f>
        <x:v>1</x:v>
      </x:c>
      <x:c r="R5305" s="9" t="n">
        <x:f>IF(AND(T5305=1,G5305="PASS",P5305="FAIL"),1,0)</x:f>
        <x:v>0</x:v>
      </x:c>
      <x:c r="S5305" s="9" t="n">
        <x:f>IF(AND(T5305=1,G5305="FAIL",P5305="PASS"),1,0)</x:f>
        <x:v>0</x:v>
      </x:c>
      <x:c r="T5305" s="9" t="n">
        <x:v>1</x:v>
      </x:c>
      <x:c r="U5305" s="9" t="n">
        <x:v>8</x:v>
      </x:c>
      <x:c r="V5305" s="9" t="str">
        <x:v>MVP/SHACL_GENERATION_PIPELINE/experiments/LUNA_CONTEXTUAL_SINGLESHOT/RUN_01/runs/RUN-IMO-072-20260831T152016311817Z/artifacts/attempt_01/extracted_shape.ttl</x:v>
      </x:c>
    </x:row>
    <x:row r="5306" ht="22" customHeight="1">
      <x:c r="A5306" s="10" t="str">
        <x:v>SINGLESHOT</x:v>
      </x:c>
      <x:c r="B5306" s="10" t="str">
        <x:v>IMO-073</x:v>
      </x:c>
      <x:c r="C5306" s="10" t="str">
        <x:v>IMO-073-F01</x:v>
      </x:c>
      <x:c r="D5306" s="10" t="str">
        <x:v>RUN_01</x:v>
      </x:c>
      <x:c r="E5306" s="10" t="str">
        <x:v>ORIGINAL_LEDGER</x:v>
      </x:c>
      <x:c r="F5306" s="10" t="str">
        <x:v>FAIL</x:v>
      </x:c>
      <x:c r="G5306" s="10" t="str">
        <x:v>FAIL</x:v>
      </x:c>
      <x:c r="H5306" s="10" t="str">
        <x:v>EXECUTED</x:v>
      </x:c>
      <x:c r="I5306" s="10" t="str">
        <x:v>PARSED</x:v>
      </x:c>
      <x:c r="J5306" s="10" t="str">
        <x:v>SINGLESHOT_CAPTURED_DIAGNOSTIC_PASS</x:v>
      </x:c>
      <x:c r="K5306" s="10" t="str">
        <x:v>04e8984858f471589ea291327b17851508f5093b1da1bb696c7f5730005104fa</x:v>
      </x:c>
      <x:c r="L5306" s="10" t="str">
        <x:v>historical_three</x:v>
      </x:c>
      <x:c r="M5306" s="10" t="n">
        <x:v>1</x:v>
      </x:c>
      <x:c r="N5306" s="10" t="n">
        <x:v>0</x:v>
      </x:c>
      <x:c r="O5306" s="10" t="n">
        <x:v>0</x:v>
      </x:c>
      <x:c r="P5306" s="9" t="str">
        <x:f>'CaseReview'!U934</x:f>
        <x:v>FAIL</x:v>
      </x:c>
      <x:c r="Q5306" s="9" t="n">
        <x:f>IF(AND(T5306=1,G5306=P5306),1,0)</x:f>
        <x:v>1</x:v>
      </x:c>
      <x:c r="R5306" s="9" t="n">
        <x:f>IF(AND(T5306=1,G5306="PASS",P5306="FAIL"),1,0)</x:f>
        <x:v>0</x:v>
      </x:c>
      <x:c r="S5306" s="9" t="n">
        <x:f>IF(AND(T5306=1,G5306="FAIL",P5306="PASS"),1,0)</x:f>
        <x:v>0</x:v>
      </x:c>
      <x:c r="T5306" s="9" t="n">
        <x:v>1</x:v>
      </x:c>
      <x:c r="U5306" s="9" t="n">
        <x:v>7</x:v>
      </x:c>
      <x:c r="V5306" s="9" t="str">
        <x:v>MVP/SHACL_GENERATION_PIPELINE/experiments/LUNA_CONTEXTUAL_SINGLESHOT/RUN_01/runs/RUN-IMO-073-20260831T152035795383Z/artifacts/attempt_01/extracted_shape.ttl</x:v>
      </x:c>
    </x:row>
    <x:row r="5307" ht="22" customHeight="1">
      <x:c r="A5307" s="10" t="str">
        <x:v>SINGLESHOT</x:v>
      </x:c>
      <x:c r="B5307" s="10" t="str">
        <x:v>IMO-073</x:v>
      </x:c>
      <x:c r="C5307" s="10" t="str">
        <x:v>IMO-073-F02</x:v>
      </x:c>
      <x:c r="D5307" s="10" t="str">
        <x:v>RUN_01</x:v>
      </x:c>
      <x:c r="E5307" s="10" t="str">
        <x:v>ORIGINAL_LEDGER</x:v>
      </x:c>
      <x:c r="F5307" s="10" t="str">
        <x:v>FAIL</x:v>
      </x:c>
      <x:c r="G5307" s="10" t="str">
        <x:v>FAIL</x:v>
      </x:c>
      <x:c r="H5307" s="10" t="str">
        <x:v>EXECUTED</x:v>
      </x:c>
      <x:c r="I5307" s="10" t="str">
        <x:v>PARSED</x:v>
      </x:c>
      <x:c r="J5307" s="10" t="str">
        <x:v>SINGLESHOT_CAPTURED_DIAGNOSTIC_PASS</x:v>
      </x:c>
      <x:c r="K5307" s="10" t="str">
        <x:v>04e8984858f471589ea291327b17851508f5093b1da1bb696c7f5730005104fa</x:v>
      </x:c>
      <x:c r="L5307" s="10" t="str">
        <x:v>historical_three</x:v>
      </x:c>
      <x:c r="M5307" s="10" t="n">
        <x:v>1</x:v>
      </x:c>
      <x:c r="N5307" s="10" t="n">
        <x:v>0</x:v>
      </x:c>
      <x:c r="O5307" s="10" t="n">
        <x:v>0</x:v>
      </x:c>
      <x:c r="P5307" s="9" t="str">
        <x:f>'CaseReview'!U935</x:f>
        <x:v>FAIL</x:v>
      </x:c>
      <x:c r="Q5307" s="9" t="n">
        <x:f>IF(AND(T5307=1,G5307=P5307),1,0)</x:f>
        <x:v>1</x:v>
      </x:c>
      <x:c r="R5307" s="9" t="n">
        <x:f>IF(AND(T5307=1,G5307="PASS",P5307="FAIL"),1,0)</x:f>
        <x:v>0</x:v>
      </x:c>
      <x:c r="S5307" s="9" t="n">
        <x:f>IF(AND(T5307=1,G5307="FAIL",P5307="PASS"),1,0)</x:f>
        <x:v>0</x:v>
      </x:c>
      <x:c r="T5307" s="9" t="n">
        <x:v>1</x:v>
      </x:c>
      <x:c r="U5307" s="9" t="n">
        <x:v>7</x:v>
      </x:c>
      <x:c r="V5307" s="9" t="str">
        <x:v>MVP/SHACL_GENERATION_PIPELINE/experiments/LUNA_CONTEXTUAL_SINGLESHOT/RUN_01/runs/RUN-IMO-073-20260831T152035795383Z/artifacts/attempt_01/extracted_shape.ttl</x:v>
      </x:c>
    </x:row>
    <x:row r="5308" ht="22" customHeight="1">
      <x:c r="A5308" s="10" t="str">
        <x:v>SINGLESHOT</x:v>
      </x:c>
      <x:c r="B5308" s="10" t="str">
        <x:v>IMO-073</x:v>
      </x:c>
      <x:c r="C5308" s="10" t="str">
        <x:v>IMO-073-F03</x:v>
      </x:c>
      <x:c r="D5308" s="10" t="str">
        <x:v>RUN_01</x:v>
      </x:c>
      <x:c r="E5308" s="10" t="str">
        <x:v>ORIGINAL_LEDGER</x:v>
      </x:c>
      <x:c r="F5308" s="10" t="str">
        <x:v>FAIL</x:v>
      </x:c>
      <x:c r="G5308" s="10" t="str">
        <x:v>FAIL</x:v>
      </x:c>
      <x:c r="H5308" s="10" t="str">
        <x:v>EXECUTED</x:v>
      </x:c>
      <x:c r="I5308" s="10" t="str">
        <x:v>PARSED</x:v>
      </x:c>
      <x:c r="J5308" s="10" t="str">
        <x:v>SINGLESHOT_CAPTURED_DIAGNOSTIC_PASS</x:v>
      </x:c>
      <x:c r="K5308" s="10" t="str">
        <x:v>04e8984858f471589ea291327b17851508f5093b1da1bb696c7f5730005104fa</x:v>
      </x:c>
      <x:c r="L5308" s="10" t="str">
        <x:v>historical_three</x:v>
      </x:c>
      <x:c r="M5308" s="10" t="n">
        <x:v>1</x:v>
      </x:c>
      <x:c r="N5308" s="10" t="n">
        <x:v>0</x:v>
      </x:c>
      <x:c r="O5308" s="10" t="n">
        <x:v>0</x:v>
      </x:c>
      <x:c r="P5308" s="9" t="str">
        <x:f>'CaseReview'!U936</x:f>
        <x:v>FAIL</x:v>
      </x:c>
      <x:c r="Q5308" s="9" t="n">
        <x:f>IF(AND(T5308=1,G5308=P5308),1,0)</x:f>
        <x:v>1</x:v>
      </x:c>
      <x:c r="R5308" s="9" t="n">
        <x:f>IF(AND(T5308=1,G5308="PASS",P5308="FAIL"),1,0)</x:f>
        <x:v>0</x:v>
      </x:c>
      <x:c r="S5308" s="9" t="n">
        <x:f>IF(AND(T5308=1,G5308="FAIL",P5308="PASS"),1,0)</x:f>
        <x:v>0</x:v>
      </x:c>
      <x:c r="T5308" s="9" t="n">
        <x:v>1</x:v>
      </x:c>
      <x:c r="U5308" s="9" t="n">
        <x:v>7</x:v>
      </x:c>
      <x:c r="V5308" s="9" t="str">
        <x:v>MVP/SHACL_GENERATION_PIPELINE/experiments/LUNA_CONTEXTUAL_SINGLESHOT/RUN_01/runs/RUN-IMO-073-20260831T152035795383Z/artifacts/attempt_01/extracted_shape.ttl</x:v>
      </x:c>
    </x:row>
    <x:row r="5309" ht="22" customHeight="1">
      <x:c r="A5309" s="10" t="str">
        <x:v>SINGLESHOT</x:v>
      </x:c>
      <x:c r="B5309" s="10" t="str">
        <x:v>IMO-073</x:v>
      </x:c>
      <x:c r="C5309" s="10" t="str">
        <x:v>IMO-073-P01</x:v>
      </x:c>
      <x:c r="D5309" s="10" t="str">
        <x:v>RUN_01</x:v>
      </x:c>
      <x:c r="E5309" s="10" t="str">
        <x:v>ORIGINAL_LEDGER</x:v>
      </x:c>
      <x:c r="F5309" s="10" t="str">
        <x:v>PASS</x:v>
      </x:c>
      <x:c r="G5309" s="10" t="str">
        <x:v>PASS</x:v>
      </x:c>
      <x:c r="H5309" s="10" t="str">
        <x:v>EXECUTED</x:v>
      </x:c>
      <x:c r="I5309" s="10" t="str">
        <x:v>PARSED</x:v>
      </x:c>
      <x:c r="J5309" s="10" t="str">
        <x:v>SINGLESHOT_CAPTURED_DIAGNOSTIC_PASS</x:v>
      </x:c>
      <x:c r="K5309" s="10" t="str">
        <x:v>04e8984858f471589ea291327b17851508f5093b1da1bb696c7f5730005104fa</x:v>
      </x:c>
      <x:c r="L5309" s="10" t="str">
        <x:v>historical_three</x:v>
      </x:c>
      <x:c r="M5309" s="10" t="n">
        <x:v>1</x:v>
      </x:c>
      <x:c r="N5309" s="10" t="n">
        <x:v>0</x:v>
      </x:c>
      <x:c r="O5309" s="10" t="n">
        <x:v>0</x:v>
      </x:c>
      <x:c r="P5309" s="9" t="str">
        <x:f>'CaseReview'!U937</x:f>
        <x:v>PASS</x:v>
      </x:c>
      <x:c r="Q5309" s="9" t="n">
        <x:f>IF(AND(T5309=1,G5309=P5309),1,0)</x:f>
        <x:v>1</x:v>
      </x:c>
      <x:c r="R5309" s="9" t="n">
        <x:f>IF(AND(T5309=1,G5309="PASS",P5309="FAIL"),1,0)</x:f>
        <x:v>0</x:v>
      </x:c>
      <x:c r="S5309" s="9" t="n">
        <x:f>IF(AND(T5309=1,G5309="FAIL",P5309="PASS"),1,0)</x:f>
        <x:v>0</x:v>
      </x:c>
      <x:c r="T5309" s="9" t="n">
        <x:v>1</x:v>
      </x:c>
      <x:c r="U5309" s="9" t="n">
        <x:v>7</x:v>
      </x:c>
      <x:c r="V5309" s="9" t="str">
        <x:v>MVP/SHACL_GENERATION_PIPELINE/experiments/LUNA_CONTEXTUAL_SINGLESHOT/RUN_01/runs/RUN-IMO-073-20260831T152035795383Z/artifacts/attempt_01/extracted_shape.ttl</x:v>
      </x:c>
    </x:row>
    <x:row r="5310" ht="22" customHeight="1">
      <x:c r="A5310" s="10" t="str">
        <x:v>SINGLESHOT</x:v>
      </x:c>
      <x:c r="B5310" s="10" t="str">
        <x:v>IMO-073</x:v>
      </x:c>
      <x:c r="C5310" s="10" t="str">
        <x:v>IMO-073-P02</x:v>
      </x:c>
      <x:c r="D5310" s="10" t="str">
        <x:v>RUN_01</x:v>
      </x:c>
      <x:c r="E5310" s="10" t="str">
        <x:v>ORIGINAL_LEDGER</x:v>
      </x:c>
      <x:c r="F5310" s="10" t="str">
        <x:v>PASS</x:v>
      </x:c>
      <x:c r="G5310" s="10" t="str">
        <x:v>PASS</x:v>
      </x:c>
      <x:c r="H5310" s="10" t="str">
        <x:v>EXECUTED</x:v>
      </x:c>
      <x:c r="I5310" s="10" t="str">
        <x:v>PARSED</x:v>
      </x:c>
      <x:c r="J5310" s="10" t="str">
        <x:v>SINGLESHOT_CAPTURED_DIAGNOSTIC_PASS</x:v>
      </x:c>
      <x:c r="K5310" s="10" t="str">
        <x:v>04e8984858f471589ea291327b17851508f5093b1da1bb696c7f5730005104fa</x:v>
      </x:c>
      <x:c r="L5310" s="10" t="str">
        <x:v>historical_three</x:v>
      </x:c>
      <x:c r="M5310" s="10" t="n">
        <x:v>1</x:v>
      </x:c>
      <x:c r="N5310" s="10" t="n">
        <x:v>0</x:v>
      </x:c>
      <x:c r="O5310" s="10" t="n">
        <x:v>0</x:v>
      </x:c>
      <x:c r="P5310" s="9" t="str">
        <x:f>'CaseReview'!U938</x:f>
        <x:v>PASS</x:v>
      </x:c>
      <x:c r="Q5310" s="9" t="n">
        <x:f>IF(AND(T5310=1,G5310=P5310),1,0)</x:f>
        <x:v>1</x:v>
      </x:c>
      <x:c r="R5310" s="9" t="n">
        <x:f>IF(AND(T5310=1,G5310="PASS",P5310="FAIL"),1,0)</x:f>
        <x:v>0</x:v>
      </x:c>
      <x:c r="S5310" s="9" t="n">
        <x:f>IF(AND(T5310=1,G5310="FAIL",P5310="PASS"),1,0)</x:f>
        <x:v>0</x:v>
      </x:c>
      <x:c r="T5310" s="9" t="n">
        <x:v>1</x:v>
      </x:c>
      <x:c r="U5310" s="9" t="n">
        <x:v>7</x:v>
      </x:c>
      <x:c r="V5310" s="9" t="str">
        <x:v>MVP/SHACL_GENERATION_PIPELINE/experiments/LUNA_CONTEXTUAL_SINGLESHOT/RUN_01/runs/RUN-IMO-073-20260831T152035795383Z/artifacts/attempt_01/extracted_shape.ttl</x:v>
      </x:c>
    </x:row>
    <x:row r="5311" ht="22" customHeight="1">
      <x:c r="A5311" s="10" t="str">
        <x:v>SINGLESHOT</x:v>
      </x:c>
      <x:c r="B5311" s="10" t="str">
        <x:v>IMO-073</x:v>
      </x:c>
      <x:c r="C5311" s="10" t="str">
        <x:v>IMO-073-P03</x:v>
      </x:c>
      <x:c r="D5311" s="10" t="str">
        <x:v>RUN_01</x:v>
      </x:c>
      <x:c r="E5311" s="10" t="str">
        <x:v>ORIGINAL_LEDGER</x:v>
      </x:c>
      <x:c r="F5311" s="10" t="str">
        <x:v>PASS</x:v>
      </x:c>
      <x:c r="G5311" s="10" t="str">
        <x:v>PASS</x:v>
      </x:c>
      <x:c r="H5311" s="10" t="str">
        <x:v>EXECUTED</x:v>
      </x:c>
      <x:c r="I5311" s="10" t="str">
        <x:v>PARSED</x:v>
      </x:c>
      <x:c r="J5311" s="10" t="str">
        <x:v>SINGLESHOT_CAPTURED_DIAGNOSTIC_PASS</x:v>
      </x:c>
      <x:c r="K5311" s="10" t="str">
        <x:v>04e8984858f471589ea291327b17851508f5093b1da1bb696c7f5730005104fa</x:v>
      </x:c>
      <x:c r="L5311" s="10" t="str">
        <x:v>historical_three</x:v>
      </x:c>
      <x:c r="M5311" s="10" t="n">
        <x:v>1</x:v>
      </x:c>
      <x:c r="N5311" s="10" t="n">
        <x:v>0</x:v>
      </x:c>
      <x:c r="O5311" s="10" t="n">
        <x:v>0</x:v>
      </x:c>
      <x:c r="P5311" s="9" t="str">
        <x:f>'CaseReview'!U939</x:f>
        <x:v>PASS</x:v>
      </x:c>
      <x:c r="Q5311" s="9" t="n">
        <x:f>IF(AND(T5311=1,G5311=P5311),1,0)</x:f>
        <x:v>1</x:v>
      </x:c>
      <x:c r="R5311" s="9" t="n">
        <x:f>IF(AND(T5311=1,G5311="PASS",P5311="FAIL"),1,0)</x:f>
        <x:v>0</x:v>
      </x:c>
      <x:c r="S5311" s="9" t="n">
        <x:f>IF(AND(T5311=1,G5311="FAIL",P5311="PASS"),1,0)</x:f>
        <x:v>0</x:v>
      </x:c>
      <x:c r="T5311" s="9" t="n">
        <x:v>1</x:v>
      </x:c>
      <x:c r="U5311" s="9" t="n">
        <x:v>7</x:v>
      </x:c>
      <x:c r="V5311" s="9" t="str">
        <x:v>MVP/SHACL_GENERATION_PIPELINE/experiments/LUNA_CONTEXTUAL_SINGLESHOT/RUN_01/runs/RUN-IMO-073-20260831T152035795383Z/artifacts/attempt_01/extracted_shape.ttl</x:v>
      </x:c>
    </x:row>
    <x:row r="5312" ht="22" customHeight="1">
      <x:c r="A5312" s="10" t="str">
        <x:v>SINGLESHOT</x:v>
      </x:c>
      <x:c r="B5312" s="10" t="str">
        <x:v>IMO-073</x:v>
      </x:c>
      <x:c r="C5312" s="10" t="str">
        <x:v>IMO-073-P04</x:v>
      </x:c>
      <x:c r="D5312" s="10" t="str">
        <x:v>RUN_01</x:v>
      </x:c>
      <x:c r="E5312" s="10" t="str">
        <x:v>ORIGINAL_LEDGER</x:v>
      </x:c>
      <x:c r="F5312" s="10" t="str">
        <x:v>PASS</x:v>
      </x:c>
      <x:c r="G5312" s="10" t="str">
        <x:v>PASS</x:v>
      </x:c>
      <x:c r="H5312" s="10" t="str">
        <x:v>EXECUTED</x:v>
      </x:c>
      <x:c r="I5312" s="10" t="str">
        <x:v>PARSED</x:v>
      </x:c>
      <x:c r="J5312" s="10" t="str">
        <x:v>SINGLESHOT_CAPTURED_DIAGNOSTIC_PASS</x:v>
      </x:c>
      <x:c r="K5312" s="10" t="str">
        <x:v>04e8984858f471589ea291327b17851508f5093b1da1bb696c7f5730005104fa</x:v>
      </x:c>
      <x:c r="L5312" s="10" t="str">
        <x:v>historical_three</x:v>
      </x:c>
      <x:c r="M5312" s="10" t="n">
        <x:v>1</x:v>
      </x:c>
      <x:c r="N5312" s="10" t="n">
        <x:v>0</x:v>
      </x:c>
      <x:c r="O5312" s="10" t="n">
        <x:v>0</x:v>
      </x:c>
      <x:c r="P5312" s="9" t="str">
        <x:f>'CaseReview'!U940</x:f>
        <x:v>PASS</x:v>
      </x:c>
      <x:c r="Q5312" s="9" t="n">
        <x:f>IF(AND(T5312=1,G5312=P5312),1,0)</x:f>
        <x:v>1</x:v>
      </x:c>
      <x:c r="R5312" s="9" t="n">
        <x:f>IF(AND(T5312=1,G5312="PASS",P5312="FAIL"),1,0)</x:f>
        <x:v>0</x:v>
      </x:c>
      <x:c r="S5312" s="9" t="n">
        <x:f>IF(AND(T5312=1,G5312="FAIL",P5312="PASS"),1,0)</x:f>
        <x:v>0</x:v>
      </x:c>
      <x:c r="T5312" s="9" t="n">
        <x:v>1</x:v>
      </x:c>
      <x:c r="U5312" s="9" t="n">
        <x:v>7</x:v>
      </x:c>
      <x:c r="V5312" s="9" t="str">
        <x:v>MVP/SHACL_GENERATION_PIPELINE/experiments/LUNA_CONTEXTUAL_SINGLESHOT/RUN_01/runs/RUN-IMO-073-20260831T152035795383Z/artifacts/attempt_01/extracted_shape.ttl</x:v>
      </x:c>
    </x:row>
    <x:row r="5313" ht="22" customHeight="1">
      <x:c r="A5313" s="10" t="str">
        <x:v>SINGLESHOT</x:v>
      </x:c>
      <x:c r="B5313" s="10" t="str">
        <x:v>IMO-074</x:v>
      </x:c>
      <x:c r="C5313" s="10" t="str">
        <x:v>IMO-074-K-F01</x:v>
      </x:c>
      <x:c r="D5313" s="10" t="str">
        <x:v>RUN_01</x:v>
      </x:c>
      <x:c r="E5313" s="10" t="str">
        <x:v>ORIGINAL_LEDGER</x:v>
      </x:c>
      <x:c r="F5313" s="10" t="str">
        <x:v>FAIL</x:v>
      </x:c>
      <x:c r="G5313" s="10" t="str">
        <x:v>FAIL</x:v>
      </x:c>
      <x:c r="H5313" s="10" t="str">
        <x:v>EXECUTED</x:v>
      </x:c>
      <x:c r="I5313" s="10" t="str">
        <x:v>PARSED</x:v>
      </x:c>
      <x:c r="J5313" s="10" t="str">
        <x:v>SINGLESHOT_CAPTURED_DIAGNOSTIC_PASS</x:v>
      </x:c>
      <x:c r="K5313" s="10" t="str">
        <x:v>d1a0b5c1b42f344816edd850eb541c23a924b40114e84a04690e1b5d16e4fd0e</x:v>
      </x:c>
      <x:c r="L5313" s="10" t="str">
        <x:v>historical_three</x:v>
      </x:c>
      <x:c r="M5313" s="10" t="n">
        <x:v>1</x:v>
      </x:c>
      <x:c r="N5313" s="10" t="n">
        <x:v>0</x:v>
      </x:c>
      <x:c r="O5313" s="10" t="n">
        <x:v>0</x:v>
      </x:c>
      <x:c r="P5313" s="9" t="str">
        <x:f>'CaseReview'!U941</x:f>
        <x:v>FAIL</x:v>
      </x:c>
      <x:c r="Q5313" s="9" t="n">
        <x:f>IF(AND(T5313=1,G5313=P5313),1,0)</x:f>
        <x:v>1</x:v>
      </x:c>
      <x:c r="R5313" s="9" t="n">
        <x:f>IF(AND(T5313=1,G5313="PASS",P5313="FAIL"),1,0)</x:f>
        <x:v>0</x:v>
      </x:c>
      <x:c r="S5313" s="9" t="n">
        <x:f>IF(AND(T5313=1,G5313="FAIL",P5313="PASS"),1,0)</x:f>
        <x:v>0</x:v>
      </x:c>
      <x:c r="T5313" s="9" t="n">
        <x:v>1</x:v>
      </x:c>
      <x:c r="U5313" s="9" t="n">
        <x:v>6</x:v>
      </x:c>
      <x:c r="V5313" s="9" t="str">
        <x:v>MVP/SHACL_GENERATION_PIPELINE/experiments/LUNA_CONTEXTUAL_SINGLESHOT/RUN_01/runs/RUN-IMO-074-20260831T152046858160Z/artifacts/attempt_01/extracted_shape.ttl</x:v>
      </x:c>
    </x:row>
    <x:row r="5314" ht="22" customHeight="1">
      <x:c r="A5314" s="10" t="str">
        <x:v>SINGLESHOT</x:v>
      </x:c>
      <x:c r="B5314" s="10" t="str">
        <x:v>IMO-074</x:v>
      </x:c>
      <x:c r="C5314" s="10" t="str">
        <x:v>IMO-074-K-F02</x:v>
      </x:c>
      <x:c r="D5314" s="10" t="str">
        <x:v>RUN_01</x:v>
      </x:c>
      <x:c r="E5314" s="10" t="str">
        <x:v>ORIGINAL_LEDGER</x:v>
      </x:c>
      <x:c r="F5314" s="10" t="str">
        <x:v>FAIL</x:v>
      </x:c>
      <x:c r="G5314" s="10" t="str">
        <x:v>FAIL</x:v>
      </x:c>
      <x:c r="H5314" s="10" t="str">
        <x:v>EXECUTED</x:v>
      </x:c>
      <x:c r="I5314" s="10" t="str">
        <x:v>PARSED</x:v>
      </x:c>
      <x:c r="J5314" s="10" t="str">
        <x:v>SINGLESHOT_CAPTURED_DIAGNOSTIC_PASS</x:v>
      </x:c>
      <x:c r="K5314" s="10" t="str">
        <x:v>d1a0b5c1b42f344816edd850eb541c23a924b40114e84a04690e1b5d16e4fd0e</x:v>
      </x:c>
      <x:c r="L5314" s="10" t="str">
        <x:v>historical_three</x:v>
      </x:c>
      <x:c r="M5314" s="10" t="n">
        <x:v>1</x:v>
      </x:c>
      <x:c r="N5314" s="10" t="n">
        <x:v>0</x:v>
      </x:c>
      <x:c r="O5314" s="10" t="n">
        <x:v>0</x:v>
      </x:c>
      <x:c r="P5314" s="9" t="str">
        <x:f>'CaseReview'!U942</x:f>
        <x:v>FAIL</x:v>
      </x:c>
      <x:c r="Q5314" s="9" t="n">
        <x:f>IF(AND(T5314=1,G5314=P5314),1,0)</x:f>
        <x:v>1</x:v>
      </x:c>
      <x:c r="R5314" s="9" t="n">
        <x:f>IF(AND(T5314=1,G5314="PASS",P5314="FAIL"),1,0)</x:f>
        <x:v>0</x:v>
      </x:c>
      <x:c r="S5314" s="9" t="n">
        <x:f>IF(AND(T5314=1,G5314="FAIL",P5314="PASS"),1,0)</x:f>
        <x:v>0</x:v>
      </x:c>
      <x:c r="T5314" s="9" t="n">
        <x:v>1</x:v>
      </x:c>
      <x:c r="U5314" s="9" t="n">
        <x:v>6</x:v>
      </x:c>
      <x:c r="V5314" s="9" t="str">
        <x:v>MVP/SHACL_GENERATION_PIPELINE/experiments/LUNA_CONTEXTUAL_SINGLESHOT/RUN_01/runs/RUN-IMO-074-20260831T152046858160Z/artifacts/attempt_01/extracted_shape.ttl</x:v>
      </x:c>
    </x:row>
    <x:row r="5315" ht="22" customHeight="1">
      <x:c r="A5315" s="10" t="str">
        <x:v>SINGLESHOT</x:v>
      </x:c>
      <x:c r="B5315" s="10" t="str">
        <x:v>IMO-074</x:v>
      </x:c>
      <x:c r="C5315" s="10" t="str">
        <x:v>IMO-074-K-P01</x:v>
      </x:c>
      <x:c r="D5315" s="10" t="str">
        <x:v>RUN_01</x:v>
      </x:c>
      <x:c r="E5315" s="10" t="str">
        <x:v>ORIGINAL_LEDGER</x:v>
      </x:c>
      <x:c r="F5315" s="10" t="str">
        <x:v>PASS</x:v>
      </x:c>
      <x:c r="G5315" s="10" t="str">
        <x:v>PASS</x:v>
      </x:c>
      <x:c r="H5315" s="10" t="str">
        <x:v>EXECUTED</x:v>
      </x:c>
      <x:c r="I5315" s="10" t="str">
        <x:v>PARSED</x:v>
      </x:c>
      <x:c r="J5315" s="10" t="str">
        <x:v>SINGLESHOT_CAPTURED_DIAGNOSTIC_PASS</x:v>
      </x:c>
      <x:c r="K5315" s="10" t="str">
        <x:v>d1a0b5c1b42f344816edd850eb541c23a924b40114e84a04690e1b5d16e4fd0e</x:v>
      </x:c>
      <x:c r="L5315" s="10" t="str">
        <x:v>historical_three</x:v>
      </x:c>
      <x:c r="M5315" s="10" t="n">
        <x:v>1</x:v>
      </x:c>
      <x:c r="N5315" s="10" t="n">
        <x:v>0</x:v>
      </x:c>
      <x:c r="O5315" s="10" t="n">
        <x:v>0</x:v>
      </x:c>
      <x:c r="P5315" s="9" t="str">
        <x:f>'CaseReview'!U943</x:f>
        <x:v>PASS</x:v>
      </x:c>
      <x:c r="Q5315" s="9" t="n">
        <x:f>IF(AND(T5315=1,G5315=P5315),1,0)</x:f>
        <x:v>1</x:v>
      </x:c>
      <x:c r="R5315" s="9" t="n">
        <x:f>IF(AND(T5315=1,G5315="PASS",P5315="FAIL"),1,0)</x:f>
        <x:v>0</x:v>
      </x:c>
      <x:c r="S5315" s="9" t="n">
        <x:f>IF(AND(T5315=1,G5315="FAIL",P5315="PASS"),1,0)</x:f>
        <x:v>0</x:v>
      </x:c>
      <x:c r="T5315" s="9" t="n">
        <x:v>1</x:v>
      </x:c>
      <x:c r="U5315" s="9" t="n">
        <x:v>6</x:v>
      </x:c>
      <x:c r="V5315" s="9" t="str">
        <x:v>MVP/SHACL_GENERATION_PIPELINE/experiments/LUNA_CONTEXTUAL_SINGLESHOT/RUN_01/runs/RUN-IMO-074-20260831T152046858160Z/artifacts/attempt_01/extracted_shape.ttl</x:v>
      </x:c>
    </x:row>
    <x:row r="5316" ht="22" customHeight="1">
      <x:c r="A5316" s="10" t="str">
        <x:v>SINGLESHOT</x:v>
      </x:c>
      <x:c r="B5316" s="10" t="str">
        <x:v>IMO-074</x:v>
      </x:c>
      <x:c r="C5316" s="10" t="str">
        <x:v>IMO-074-K-P02</x:v>
      </x:c>
      <x:c r="D5316" s="10" t="str">
        <x:v>RUN_01</x:v>
      </x:c>
      <x:c r="E5316" s="10" t="str">
        <x:v>ORIGINAL_LEDGER</x:v>
      </x:c>
      <x:c r="F5316" s="10" t="str">
        <x:v>PASS</x:v>
      </x:c>
      <x:c r="G5316" s="10" t="str">
        <x:v>PASS</x:v>
      </x:c>
      <x:c r="H5316" s="10" t="str">
        <x:v>EXECUTED</x:v>
      </x:c>
      <x:c r="I5316" s="10" t="str">
        <x:v>PARSED</x:v>
      </x:c>
      <x:c r="J5316" s="10" t="str">
        <x:v>SINGLESHOT_CAPTURED_DIAGNOSTIC_PASS</x:v>
      </x:c>
      <x:c r="K5316" s="10" t="str">
        <x:v>d1a0b5c1b42f344816edd850eb541c23a924b40114e84a04690e1b5d16e4fd0e</x:v>
      </x:c>
      <x:c r="L5316" s="10" t="str">
        <x:v>historical_three</x:v>
      </x:c>
      <x:c r="M5316" s="10" t="n">
        <x:v>1</x:v>
      </x:c>
      <x:c r="N5316" s="10" t="n">
        <x:v>0</x:v>
      </x:c>
      <x:c r="O5316" s="10" t="n">
        <x:v>0</x:v>
      </x:c>
      <x:c r="P5316" s="9" t="str">
        <x:f>'CaseReview'!U944</x:f>
        <x:v>PASS</x:v>
      </x:c>
      <x:c r="Q5316" s="9" t="n">
        <x:f>IF(AND(T5316=1,G5316=P5316),1,0)</x:f>
        <x:v>1</x:v>
      </x:c>
      <x:c r="R5316" s="9" t="n">
        <x:f>IF(AND(T5316=1,G5316="PASS",P5316="FAIL"),1,0)</x:f>
        <x:v>0</x:v>
      </x:c>
      <x:c r="S5316" s="9" t="n">
        <x:f>IF(AND(T5316=1,G5316="FAIL",P5316="PASS"),1,0)</x:f>
        <x:v>0</x:v>
      </x:c>
      <x:c r="T5316" s="9" t="n">
        <x:v>1</x:v>
      </x:c>
      <x:c r="U5316" s="9" t="n">
        <x:v>6</x:v>
      </x:c>
      <x:c r="V5316" s="9" t="str">
        <x:v>MVP/SHACL_GENERATION_PIPELINE/experiments/LUNA_CONTEXTUAL_SINGLESHOT/RUN_01/runs/RUN-IMO-074-20260831T152046858160Z/artifacts/attempt_01/extracted_shape.ttl</x:v>
      </x:c>
    </x:row>
    <x:row r="5317" ht="22" customHeight="1">
      <x:c r="A5317" s="10" t="str">
        <x:v>SINGLESHOT</x:v>
      </x:c>
      <x:c r="B5317" s="10" t="str">
        <x:v>IMO-074</x:v>
      </x:c>
      <x:c r="C5317" s="10" t="str">
        <x:v>IMO-074-K-P03</x:v>
      </x:c>
      <x:c r="D5317" s="10" t="str">
        <x:v>RUN_01</x:v>
      </x:c>
      <x:c r="E5317" s="10" t="str">
        <x:v>ORIGINAL_LEDGER</x:v>
      </x:c>
      <x:c r="F5317" s="10" t="str">
        <x:v>PASS</x:v>
      </x:c>
      <x:c r="G5317" s="10" t="str">
        <x:v>PASS</x:v>
      </x:c>
      <x:c r="H5317" s="10" t="str">
        <x:v>EXECUTED</x:v>
      </x:c>
      <x:c r="I5317" s="10" t="str">
        <x:v>PARSED</x:v>
      </x:c>
      <x:c r="J5317" s="10" t="str">
        <x:v>SINGLESHOT_CAPTURED_DIAGNOSTIC_PASS</x:v>
      </x:c>
      <x:c r="K5317" s="10" t="str">
        <x:v>d1a0b5c1b42f344816edd850eb541c23a924b40114e84a04690e1b5d16e4fd0e</x:v>
      </x:c>
      <x:c r="L5317" s="10" t="str">
        <x:v>historical_three</x:v>
      </x:c>
      <x:c r="M5317" s="10" t="n">
        <x:v>1</x:v>
      </x:c>
      <x:c r="N5317" s="10" t="n">
        <x:v>0</x:v>
      </x:c>
      <x:c r="O5317" s="10" t="n">
        <x:v>0</x:v>
      </x:c>
      <x:c r="P5317" s="9" t="str">
        <x:f>'CaseReview'!U945</x:f>
        <x:v>PASS</x:v>
      </x:c>
      <x:c r="Q5317" s="9" t="n">
        <x:f>IF(AND(T5317=1,G5317=P5317),1,0)</x:f>
        <x:v>1</x:v>
      </x:c>
      <x:c r="R5317" s="9" t="n">
        <x:f>IF(AND(T5317=1,G5317="PASS",P5317="FAIL"),1,0)</x:f>
        <x:v>0</x:v>
      </x:c>
      <x:c r="S5317" s="9" t="n">
        <x:f>IF(AND(T5317=1,G5317="FAIL",P5317="PASS"),1,0)</x:f>
        <x:v>0</x:v>
      </x:c>
      <x:c r="T5317" s="9" t="n">
        <x:v>1</x:v>
      </x:c>
      <x:c r="U5317" s="9" t="n">
        <x:v>6</x:v>
      </x:c>
      <x:c r="V5317" s="9" t="str">
        <x:v>MVP/SHACL_GENERATION_PIPELINE/experiments/LUNA_CONTEXTUAL_SINGLESHOT/RUN_01/runs/RUN-IMO-074-20260831T152046858160Z/artifacts/attempt_01/extracted_shape.ttl</x:v>
      </x:c>
    </x:row>
    <x:row r="5318" ht="22" customHeight="1">
      <x:c r="A5318" s="10" t="str">
        <x:v>SINGLESHOT</x:v>
      </x:c>
      <x:c r="B5318" s="10" t="str">
        <x:v>IMO-074</x:v>
      </x:c>
      <x:c r="C5318" s="10" t="str">
        <x:v>IMO-074-K-P04</x:v>
      </x:c>
      <x:c r="D5318" s="10" t="str">
        <x:v>RUN_01</x:v>
      </x:c>
      <x:c r="E5318" s="10" t="str">
        <x:v>ORIGINAL_LEDGER</x:v>
      </x:c>
      <x:c r="F5318" s="10" t="str">
        <x:v>PASS</x:v>
      </x:c>
      <x:c r="G5318" s="10" t="str">
        <x:v>PASS</x:v>
      </x:c>
      <x:c r="H5318" s="10" t="str">
        <x:v>EXECUTED</x:v>
      </x:c>
      <x:c r="I5318" s="10" t="str">
        <x:v>PARSED</x:v>
      </x:c>
      <x:c r="J5318" s="10" t="str">
        <x:v>SINGLESHOT_CAPTURED_DIAGNOSTIC_PASS</x:v>
      </x:c>
      <x:c r="K5318" s="10" t="str">
        <x:v>d1a0b5c1b42f344816edd850eb541c23a924b40114e84a04690e1b5d16e4fd0e</x:v>
      </x:c>
      <x:c r="L5318" s="10" t="str">
        <x:v>historical_three</x:v>
      </x:c>
      <x:c r="M5318" s="10" t="n">
        <x:v>1</x:v>
      </x:c>
      <x:c r="N5318" s="10" t="n">
        <x:v>0</x:v>
      </x:c>
      <x:c r="O5318" s="10" t="n">
        <x:v>0</x:v>
      </x:c>
      <x:c r="P5318" s="9" t="str">
        <x:f>'CaseReview'!U946</x:f>
        <x:v>PASS</x:v>
      </x:c>
      <x:c r="Q5318" s="9" t="n">
        <x:f>IF(AND(T5318=1,G5318=P5318),1,0)</x:f>
        <x:v>1</x:v>
      </x:c>
      <x:c r="R5318" s="9" t="n">
        <x:f>IF(AND(T5318=1,G5318="PASS",P5318="FAIL"),1,0)</x:f>
        <x:v>0</x:v>
      </x:c>
      <x:c r="S5318" s="9" t="n">
        <x:f>IF(AND(T5318=1,G5318="FAIL",P5318="PASS"),1,0)</x:f>
        <x:v>0</x:v>
      </x:c>
      <x:c r="T5318" s="9" t="n">
        <x:v>1</x:v>
      </x:c>
      <x:c r="U5318" s="9" t="n">
        <x:v>6</x:v>
      </x:c>
      <x:c r="V5318" s="9" t="str">
        <x:v>MVP/SHACL_GENERATION_PIPELINE/experiments/LUNA_CONTEXTUAL_SINGLESHOT/RUN_01/runs/RUN-IMO-074-20260831T152046858160Z/artifacts/attempt_01/extracted_shape.ttl</x:v>
      </x:c>
    </x:row>
    <x:row r="5319" ht="22" customHeight="1">
      <x:c r="A5319" s="10" t="str">
        <x:v>SINGLESHOT</x:v>
      </x:c>
      <x:c r="B5319" s="10" t="str">
        <x:v>IMO-075</x:v>
      </x:c>
      <x:c r="C5319" s="10" t="str">
        <x:v>IMO-075-H-F01</x:v>
      </x:c>
      <x:c r="D5319" s="10" t="str">
        <x:v>RUN_01</x:v>
      </x:c>
      <x:c r="E5319" s="10" t="str">
        <x:v>ORIGINAL_LEDGER</x:v>
      </x:c>
      <x:c r="F5319" s="10" t="str">
        <x:v>FAIL</x:v>
      </x:c>
      <x:c r="G5319" s="10" t="str">
        <x:v>FAIL</x:v>
      </x:c>
      <x:c r="H5319" s="10" t="str">
        <x:v>EXECUTED</x:v>
      </x:c>
      <x:c r="I5319" s="10" t="str">
        <x:v>PARSED</x:v>
      </x:c>
      <x:c r="J5319" s="10" t="str">
        <x:v>SINGLESHOT_CAPTURED_DIAGNOSTIC_PASS</x:v>
      </x:c>
      <x:c r="K5319" s="10" t="str">
        <x:v>ff6e905c576f67585be41e93a1f0d28c3f67fd9039984a56da6777f581798c52</x:v>
      </x:c>
      <x:c r="L5319" s="10" t="str">
        <x:v>historical_three</x:v>
      </x:c>
      <x:c r="M5319" s="10" t="n">
        <x:v>1</x:v>
      </x:c>
      <x:c r="N5319" s="10" t="n">
        <x:v>0</x:v>
      </x:c>
      <x:c r="O5319" s="10" t="n">
        <x:v>0</x:v>
      </x:c>
      <x:c r="P5319" s="9" t="str">
        <x:f>'CaseReview'!U947</x:f>
        <x:v>FAIL</x:v>
      </x:c>
      <x:c r="Q5319" s="9" t="n">
        <x:f>IF(AND(T5319=1,G5319=P5319),1,0)</x:f>
        <x:v>1</x:v>
      </x:c>
      <x:c r="R5319" s="9" t="n">
        <x:f>IF(AND(T5319=1,G5319="PASS",P5319="FAIL"),1,0)</x:f>
        <x:v>0</x:v>
      </x:c>
      <x:c r="S5319" s="9" t="n">
        <x:f>IF(AND(T5319=1,G5319="FAIL",P5319="PASS"),1,0)</x:f>
        <x:v>0</x:v>
      </x:c>
      <x:c r="T5319" s="9" t="n">
        <x:v>1</x:v>
      </x:c>
      <x:c r="U5319" s="9" t="n">
        <x:v>9</x:v>
      </x:c>
      <x:c r="V5319" s="9" t="str">
        <x:v>MVP/SHACL_GENERATION_PIPELINE/experiments/LUNA_CONTEXTUAL_SINGLESHOT/RUN_01/runs/RUN-IMO-075-20260831T152059141863Z/artifacts/attempt_01/extracted_shape.ttl</x:v>
      </x:c>
    </x:row>
    <x:row r="5320" ht="22" customHeight="1">
      <x:c r="A5320" s="10" t="str">
        <x:v>SINGLESHOT</x:v>
      </x:c>
      <x:c r="B5320" s="10" t="str">
        <x:v>IMO-075</x:v>
      </x:c>
      <x:c r="C5320" s="10" t="str">
        <x:v>IMO-075-H-F02</x:v>
      </x:c>
      <x:c r="D5320" s="10" t="str">
        <x:v>RUN_01</x:v>
      </x:c>
      <x:c r="E5320" s="10" t="str">
        <x:v>ORIGINAL_LEDGER</x:v>
      </x:c>
      <x:c r="F5320" s="10" t="str">
        <x:v>FAIL</x:v>
      </x:c>
      <x:c r="G5320" s="10" t="str">
        <x:v>FAIL</x:v>
      </x:c>
      <x:c r="H5320" s="10" t="str">
        <x:v>EXECUTED</x:v>
      </x:c>
      <x:c r="I5320" s="10" t="str">
        <x:v>PARSED</x:v>
      </x:c>
      <x:c r="J5320" s="10" t="str">
        <x:v>SINGLESHOT_CAPTURED_DIAGNOSTIC_PASS</x:v>
      </x:c>
      <x:c r="K5320" s="10" t="str">
        <x:v>ff6e905c576f67585be41e93a1f0d28c3f67fd9039984a56da6777f581798c52</x:v>
      </x:c>
      <x:c r="L5320" s="10" t="str">
        <x:v>historical_three</x:v>
      </x:c>
      <x:c r="M5320" s="10" t="n">
        <x:v>1</x:v>
      </x:c>
      <x:c r="N5320" s="10" t="n">
        <x:v>0</x:v>
      </x:c>
      <x:c r="O5320" s="10" t="n">
        <x:v>0</x:v>
      </x:c>
      <x:c r="P5320" s="9" t="str">
        <x:f>'CaseReview'!U948</x:f>
        <x:v>FAIL</x:v>
      </x:c>
      <x:c r="Q5320" s="9" t="n">
        <x:f>IF(AND(T5320=1,G5320=P5320),1,0)</x:f>
        <x:v>1</x:v>
      </x:c>
      <x:c r="R5320" s="9" t="n">
        <x:f>IF(AND(T5320=1,G5320="PASS",P5320="FAIL"),1,0)</x:f>
        <x:v>0</x:v>
      </x:c>
      <x:c r="S5320" s="9" t="n">
        <x:f>IF(AND(T5320=1,G5320="FAIL",P5320="PASS"),1,0)</x:f>
        <x:v>0</x:v>
      </x:c>
      <x:c r="T5320" s="9" t="n">
        <x:v>1</x:v>
      </x:c>
      <x:c r="U5320" s="9" t="n">
        <x:v>9</x:v>
      </x:c>
      <x:c r="V5320" s="9" t="str">
        <x:v>MVP/SHACL_GENERATION_PIPELINE/experiments/LUNA_CONTEXTUAL_SINGLESHOT/RUN_01/runs/RUN-IMO-075-20260831T152059141863Z/artifacts/attempt_01/extracted_shape.ttl</x:v>
      </x:c>
    </x:row>
    <x:row r="5321" ht="22" customHeight="1">
      <x:c r="A5321" s="10" t="str">
        <x:v>SINGLESHOT</x:v>
      </x:c>
      <x:c r="B5321" s="10" t="str">
        <x:v>IMO-075</x:v>
      </x:c>
      <x:c r="C5321" s="10" t="str">
        <x:v>IMO-075-H-F03</x:v>
      </x:c>
      <x:c r="D5321" s="10" t="str">
        <x:v>RUN_01</x:v>
      </x:c>
      <x:c r="E5321" s="10" t="str">
        <x:v>ORIGINAL_LEDGER</x:v>
      </x:c>
      <x:c r="F5321" s="10" t="str">
        <x:v>FAIL</x:v>
      </x:c>
      <x:c r="G5321" s="10" t="str">
        <x:v>FAIL</x:v>
      </x:c>
      <x:c r="H5321" s="10" t="str">
        <x:v>EXECUTED</x:v>
      </x:c>
      <x:c r="I5321" s="10" t="str">
        <x:v>PARSED</x:v>
      </x:c>
      <x:c r="J5321" s="10" t="str">
        <x:v>SINGLESHOT_CAPTURED_DIAGNOSTIC_PASS</x:v>
      </x:c>
      <x:c r="K5321" s="10" t="str">
        <x:v>ff6e905c576f67585be41e93a1f0d28c3f67fd9039984a56da6777f581798c52</x:v>
      </x:c>
      <x:c r="L5321" s="10" t="str">
        <x:v>historical_three</x:v>
      </x:c>
      <x:c r="M5321" s="10" t="n">
        <x:v>1</x:v>
      </x:c>
      <x:c r="N5321" s="10" t="n">
        <x:v>0</x:v>
      </x:c>
      <x:c r="O5321" s="10" t="n">
        <x:v>0</x:v>
      </x:c>
      <x:c r="P5321" s="9" t="str">
        <x:f>'CaseReview'!U949</x:f>
        <x:v>FAIL</x:v>
      </x:c>
      <x:c r="Q5321" s="9" t="n">
        <x:f>IF(AND(T5321=1,G5321=P5321),1,0)</x:f>
        <x:v>1</x:v>
      </x:c>
      <x:c r="R5321" s="9" t="n">
        <x:f>IF(AND(T5321=1,G5321="PASS",P5321="FAIL"),1,0)</x:f>
        <x:v>0</x:v>
      </x:c>
      <x:c r="S5321" s="9" t="n">
        <x:f>IF(AND(T5321=1,G5321="FAIL",P5321="PASS"),1,0)</x:f>
        <x:v>0</x:v>
      </x:c>
      <x:c r="T5321" s="9" t="n">
        <x:v>1</x:v>
      </x:c>
      <x:c r="U5321" s="9" t="n">
        <x:v>9</x:v>
      </x:c>
      <x:c r="V5321" s="9" t="str">
        <x:v>MVP/SHACL_GENERATION_PIPELINE/experiments/LUNA_CONTEXTUAL_SINGLESHOT/RUN_01/runs/RUN-IMO-075-20260831T152059141863Z/artifacts/attempt_01/extracted_shape.ttl</x:v>
      </x:c>
    </x:row>
    <x:row r="5322" ht="22" customHeight="1">
      <x:c r="A5322" s="10" t="str">
        <x:v>SINGLESHOT</x:v>
      </x:c>
      <x:c r="B5322" s="10" t="str">
        <x:v>IMO-075</x:v>
      </x:c>
      <x:c r="C5322" s="10" t="str">
        <x:v>IMO-075-H-F04</x:v>
      </x:c>
      <x:c r="D5322" s="10" t="str">
        <x:v>RUN_01</x:v>
      </x:c>
      <x:c r="E5322" s="10" t="str">
        <x:v>ORIGINAL_LEDGER</x:v>
      </x:c>
      <x:c r="F5322" s="10" t="str">
        <x:v>FAIL</x:v>
      </x:c>
      <x:c r="G5322" s="10" t="str">
        <x:v>FAIL</x:v>
      </x:c>
      <x:c r="H5322" s="10" t="str">
        <x:v>EXECUTED</x:v>
      </x:c>
      <x:c r="I5322" s="10" t="str">
        <x:v>PARSED</x:v>
      </x:c>
      <x:c r="J5322" s="10" t="str">
        <x:v>SINGLESHOT_CAPTURED_DIAGNOSTIC_PASS</x:v>
      </x:c>
      <x:c r="K5322" s="10" t="str">
        <x:v>ff6e905c576f67585be41e93a1f0d28c3f67fd9039984a56da6777f581798c52</x:v>
      </x:c>
      <x:c r="L5322" s="10" t="str">
        <x:v>historical_three</x:v>
      </x:c>
      <x:c r="M5322" s="10" t="n">
        <x:v>1</x:v>
      </x:c>
      <x:c r="N5322" s="10" t="n">
        <x:v>0</x:v>
      </x:c>
      <x:c r="O5322" s="10" t="n">
        <x:v>0</x:v>
      </x:c>
      <x:c r="P5322" s="9" t="str">
        <x:f>'CaseReview'!U950</x:f>
        <x:v>FAIL</x:v>
      </x:c>
      <x:c r="Q5322" s="9" t="n">
        <x:f>IF(AND(T5322=1,G5322=P5322),1,0)</x:f>
        <x:v>1</x:v>
      </x:c>
      <x:c r="R5322" s="9" t="n">
        <x:f>IF(AND(T5322=1,G5322="PASS",P5322="FAIL"),1,0)</x:f>
        <x:v>0</x:v>
      </x:c>
      <x:c r="S5322" s="9" t="n">
        <x:f>IF(AND(T5322=1,G5322="FAIL",P5322="PASS"),1,0)</x:f>
        <x:v>0</x:v>
      </x:c>
      <x:c r="T5322" s="9" t="n">
        <x:v>1</x:v>
      </x:c>
      <x:c r="U5322" s="9" t="n">
        <x:v>9</x:v>
      </x:c>
      <x:c r="V5322" s="9" t="str">
        <x:v>MVP/SHACL_GENERATION_PIPELINE/experiments/LUNA_CONTEXTUAL_SINGLESHOT/RUN_01/runs/RUN-IMO-075-20260831T152059141863Z/artifacts/attempt_01/extracted_shape.ttl</x:v>
      </x:c>
    </x:row>
    <x:row r="5323" ht="22" customHeight="1">
      <x:c r="A5323" s="10" t="str">
        <x:v>SINGLESHOT</x:v>
      </x:c>
      <x:c r="B5323" s="10" t="str">
        <x:v>IMO-075</x:v>
      </x:c>
      <x:c r="C5323" s="10" t="str">
        <x:v>IMO-075-H-F05</x:v>
      </x:c>
      <x:c r="D5323" s="10" t="str">
        <x:v>RUN_01</x:v>
      </x:c>
      <x:c r="E5323" s="10" t="str">
        <x:v>ORIGINAL_LEDGER</x:v>
      </x:c>
      <x:c r="F5323" s="10" t="str">
        <x:v>FAIL</x:v>
      </x:c>
      <x:c r="G5323" s="10" t="str">
        <x:v>FAIL</x:v>
      </x:c>
      <x:c r="H5323" s="10" t="str">
        <x:v>EXECUTED</x:v>
      </x:c>
      <x:c r="I5323" s="10" t="str">
        <x:v>PARSED</x:v>
      </x:c>
      <x:c r="J5323" s="10" t="str">
        <x:v>SINGLESHOT_CAPTURED_DIAGNOSTIC_PASS</x:v>
      </x:c>
      <x:c r="K5323" s="10" t="str">
        <x:v>ff6e905c576f67585be41e93a1f0d28c3f67fd9039984a56da6777f581798c52</x:v>
      </x:c>
      <x:c r="L5323" s="10" t="str">
        <x:v>historical_three</x:v>
      </x:c>
      <x:c r="M5323" s="10" t="n">
        <x:v>1</x:v>
      </x:c>
      <x:c r="N5323" s="10" t="n">
        <x:v>0</x:v>
      </x:c>
      <x:c r="O5323" s="10" t="n">
        <x:v>0</x:v>
      </x:c>
      <x:c r="P5323" s="9" t="str">
        <x:f>'CaseReview'!U951</x:f>
        <x:v>FAIL</x:v>
      </x:c>
      <x:c r="Q5323" s="9" t="n">
        <x:f>IF(AND(T5323=1,G5323=P5323),1,0)</x:f>
        <x:v>1</x:v>
      </x:c>
      <x:c r="R5323" s="9" t="n">
        <x:f>IF(AND(T5323=1,G5323="PASS",P5323="FAIL"),1,0)</x:f>
        <x:v>0</x:v>
      </x:c>
      <x:c r="S5323" s="9" t="n">
        <x:f>IF(AND(T5323=1,G5323="FAIL",P5323="PASS"),1,0)</x:f>
        <x:v>0</x:v>
      </x:c>
      <x:c r="T5323" s="9" t="n">
        <x:v>1</x:v>
      </x:c>
      <x:c r="U5323" s="9" t="n">
        <x:v>9</x:v>
      </x:c>
      <x:c r="V5323" s="9" t="str">
        <x:v>MVP/SHACL_GENERATION_PIPELINE/experiments/LUNA_CONTEXTUAL_SINGLESHOT/RUN_01/runs/RUN-IMO-075-20260831T152059141863Z/artifacts/attempt_01/extracted_shape.ttl</x:v>
      </x:c>
    </x:row>
    <x:row r="5324" ht="22" customHeight="1">
      <x:c r="A5324" s="10" t="str">
        <x:v>SINGLESHOT</x:v>
      </x:c>
      <x:c r="B5324" s="10" t="str">
        <x:v>IMO-075</x:v>
      </x:c>
      <x:c r="C5324" s="10" t="str">
        <x:v>IMO-075-H-P01</x:v>
      </x:c>
      <x:c r="D5324" s="10" t="str">
        <x:v>RUN_01</x:v>
      </x:c>
      <x:c r="E5324" s="10" t="str">
        <x:v>ORIGINAL_LEDGER</x:v>
      </x:c>
      <x:c r="F5324" s="10" t="str">
        <x:v>PASS</x:v>
      </x:c>
      <x:c r="G5324" s="10" t="str">
        <x:v>PASS</x:v>
      </x:c>
      <x:c r="H5324" s="10" t="str">
        <x:v>EXECUTED</x:v>
      </x:c>
      <x:c r="I5324" s="10" t="str">
        <x:v>PARSED</x:v>
      </x:c>
      <x:c r="J5324" s="10" t="str">
        <x:v>SINGLESHOT_CAPTURED_DIAGNOSTIC_PASS</x:v>
      </x:c>
      <x:c r="K5324" s="10" t="str">
        <x:v>ff6e905c576f67585be41e93a1f0d28c3f67fd9039984a56da6777f581798c52</x:v>
      </x:c>
      <x:c r="L5324" s="10" t="str">
        <x:v>historical_three</x:v>
      </x:c>
      <x:c r="M5324" s="10" t="n">
        <x:v>1</x:v>
      </x:c>
      <x:c r="N5324" s="10" t="n">
        <x:v>0</x:v>
      </x:c>
      <x:c r="O5324" s="10" t="n">
        <x:v>0</x:v>
      </x:c>
      <x:c r="P5324" s="9" t="str">
        <x:f>'CaseReview'!U952</x:f>
        <x:v>PASS</x:v>
      </x:c>
      <x:c r="Q5324" s="9" t="n">
        <x:f>IF(AND(T5324=1,G5324=P5324),1,0)</x:f>
        <x:v>1</x:v>
      </x:c>
      <x:c r="R5324" s="9" t="n">
        <x:f>IF(AND(T5324=1,G5324="PASS",P5324="FAIL"),1,0)</x:f>
        <x:v>0</x:v>
      </x:c>
      <x:c r="S5324" s="9" t="n">
        <x:f>IF(AND(T5324=1,G5324="FAIL",P5324="PASS"),1,0)</x:f>
        <x:v>0</x:v>
      </x:c>
      <x:c r="T5324" s="9" t="n">
        <x:v>1</x:v>
      </x:c>
      <x:c r="U5324" s="9" t="n">
        <x:v>9</x:v>
      </x:c>
      <x:c r="V5324" s="9" t="str">
        <x:v>MVP/SHACL_GENERATION_PIPELINE/experiments/LUNA_CONTEXTUAL_SINGLESHOT/RUN_01/runs/RUN-IMO-075-20260831T152059141863Z/artifacts/attempt_01/extracted_shape.ttl</x:v>
      </x:c>
    </x:row>
    <x:row r="5325" ht="22" customHeight="1">
      <x:c r="A5325" s="10" t="str">
        <x:v>SINGLESHOT</x:v>
      </x:c>
      <x:c r="B5325" s="10" t="str">
        <x:v>IMO-075</x:v>
      </x:c>
      <x:c r="C5325" s="10" t="str">
        <x:v>IMO-075-H-P02</x:v>
      </x:c>
      <x:c r="D5325" s="10" t="str">
        <x:v>RUN_01</x:v>
      </x:c>
      <x:c r="E5325" s="10" t="str">
        <x:v>ORIGINAL_LEDGER</x:v>
      </x:c>
      <x:c r="F5325" s="10" t="str">
        <x:v>PASS</x:v>
      </x:c>
      <x:c r="G5325" s="10" t="str">
        <x:v>PASS</x:v>
      </x:c>
      <x:c r="H5325" s="10" t="str">
        <x:v>EXECUTED</x:v>
      </x:c>
      <x:c r="I5325" s="10" t="str">
        <x:v>PARSED</x:v>
      </x:c>
      <x:c r="J5325" s="10" t="str">
        <x:v>SINGLESHOT_CAPTURED_DIAGNOSTIC_PASS</x:v>
      </x:c>
      <x:c r="K5325" s="10" t="str">
        <x:v>ff6e905c576f67585be41e93a1f0d28c3f67fd9039984a56da6777f581798c52</x:v>
      </x:c>
      <x:c r="L5325" s="10" t="str">
        <x:v>historical_three</x:v>
      </x:c>
      <x:c r="M5325" s="10" t="n">
        <x:v>1</x:v>
      </x:c>
      <x:c r="N5325" s="10" t="n">
        <x:v>0</x:v>
      </x:c>
      <x:c r="O5325" s="10" t="n">
        <x:v>0</x:v>
      </x:c>
      <x:c r="P5325" s="9" t="str">
        <x:f>'CaseReview'!U953</x:f>
        <x:v>PASS</x:v>
      </x:c>
      <x:c r="Q5325" s="9" t="n">
        <x:f>IF(AND(T5325=1,G5325=P5325),1,0)</x:f>
        <x:v>1</x:v>
      </x:c>
      <x:c r="R5325" s="9" t="n">
        <x:f>IF(AND(T5325=1,G5325="PASS",P5325="FAIL"),1,0)</x:f>
        <x:v>0</x:v>
      </x:c>
      <x:c r="S5325" s="9" t="n">
        <x:f>IF(AND(T5325=1,G5325="FAIL",P5325="PASS"),1,0)</x:f>
        <x:v>0</x:v>
      </x:c>
      <x:c r="T5325" s="9" t="n">
        <x:v>1</x:v>
      </x:c>
      <x:c r="U5325" s="9" t="n">
        <x:v>9</x:v>
      </x:c>
      <x:c r="V5325" s="9" t="str">
        <x:v>MVP/SHACL_GENERATION_PIPELINE/experiments/LUNA_CONTEXTUAL_SINGLESHOT/RUN_01/runs/RUN-IMO-075-20260831T152059141863Z/artifacts/attempt_01/extracted_shape.ttl</x:v>
      </x:c>
    </x:row>
    <x:row r="5326" ht="22" customHeight="1">
      <x:c r="A5326" s="10" t="str">
        <x:v>SINGLESHOT</x:v>
      </x:c>
      <x:c r="B5326" s="10" t="str">
        <x:v>IMO-075</x:v>
      </x:c>
      <x:c r="C5326" s="10" t="str">
        <x:v>IMO-075-H-P03</x:v>
      </x:c>
      <x:c r="D5326" s="10" t="str">
        <x:v>RUN_01</x:v>
      </x:c>
      <x:c r="E5326" s="10" t="str">
        <x:v>ORIGINAL_LEDGER</x:v>
      </x:c>
      <x:c r="F5326" s="10" t="str">
        <x:v>PASS</x:v>
      </x:c>
      <x:c r="G5326" s="10" t="str">
        <x:v>PASS</x:v>
      </x:c>
      <x:c r="H5326" s="10" t="str">
        <x:v>EXECUTED</x:v>
      </x:c>
      <x:c r="I5326" s="10" t="str">
        <x:v>PARSED</x:v>
      </x:c>
      <x:c r="J5326" s="10" t="str">
        <x:v>SINGLESHOT_CAPTURED_DIAGNOSTIC_PASS</x:v>
      </x:c>
      <x:c r="K5326" s="10" t="str">
        <x:v>ff6e905c576f67585be41e93a1f0d28c3f67fd9039984a56da6777f581798c52</x:v>
      </x:c>
      <x:c r="L5326" s="10" t="str">
        <x:v>historical_three</x:v>
      </x:c>
      <x:c r="M5326" s="10" t="n">
        <x:v>1</x:v>
      </x:c>
      <x:c r="N5326" s="10" t="n">
        <x:v>0</x:v>
      </x:c>
      <x:c r="O5326" s="10" t="n">
        <x:v>0</x:v>
      </x:c>
      <x:c r="P5326" s="9" t="str">
        <x:f>'CaseReview'!U954</x:f>
        <x:v>PASS</x:v>
      </x:c>
      <x:c r="Q5326" s="9" t="n">
        <x:f>IF(AND(T5326=1,G5326=P5326),1,0)</x:f>
        <x:v>1</x:v>
      </x:c>
      <x:c r="R5326" s="9" t="n">
        <x:f>IF(AND(T5326=1,G5326="PASS",P5326="FAIL"),1,0)</x:f>
        <x:v>0</x:v>
      </x:c>
      <x:c r="S5326" s="9" t="n">
        <x:f>IF(AND(T5326=1,G5326="FAIL",P5326="PASS"),1,0)</x:f>
        <x:v>0</x:v>
      </x:c>
      <x:c r="T5326" s="9" t="n">
        <x:v>1</x:v>
      </x:c>
      <x:c r="U5326" s="9" t="n">
        <x:v>9</x:v>
      </x:c>
      <x:c r="V5326" s="9" t="str">
        <x:v>MVP/SHACL_GENERATION_PIPELINE/experiments/LUNA_CONTEXTUAL_SINGLESHOT/RUN_01/runs/RUN-IMO-075-20260831T152059141863Z/artifacts/attempt_01/extracted_shape.ttl</x:v>
      </x:c>
    </x:row>
    <x:row r="5327" ht="22" customHeight="1">
      <x:c r="A5327" s="10" t="str">
        <x:v>SINGLESHOT</x:v>
      </x:c>
      <x:c r="B5327" s="10" t="str">
        <x:v>IMO-075</x:v>
      </x:c>
      <x:c r="C5327" s="10" t="str">
        <x:v>IMO-075-H-P04</x:v>
      </x:c>
      <x:c r="D5327" s="10" t="str">
        <x:v>RUN_01</x:v>
      </x:c>
      <x:c r="E5327" s="10" t="str">
        <x:v>ORIGINAL_LEDGER</x:v>
      </x:c>
      <x:c r="F5327" s="10" t="str">
        <x:v>PASS</x:v>
      </x:c>
      <x:c r="G5327" s="10" t="str">
        <x:v>PASS</x:v>
      </x:c>
      <x:c r="H5327" s="10" t="str">
        <x:v>EXECUTED</x:v>
      </x:c>
      <x:c r="I5327" s="10" t="str">
        <x:v>PARSED</x:v>
      </x:c>
      <x:c r="J5327" s="10" t="str">
        <x:v>SINGLESHOT_CAPTURED_DIAGNOSTIC_PASS</x:v>
      </x:c>
      <x:c r="K5327" s="10" t="str">
        <x:v>ff6e905c576f67585be41e93a1f0d28c3f67fd9039984a56da6777f581798c52</x:v>
      </x:c>
      <x:c r="L5327" s="10" t="str">
        <x:v>historical_three</x:v>
      </x:c>
      <x:c r="M5327" s="10" t="n">
        <x:v>1</x:v>
      </x:c>
      <x:c r="N5327" s="10" t="n">
        <x:v>0</x:v>
      </x:c>
      <x:c r="O5327" s="10" t="n">
        <x:v>0</x:v>
      </x:c>
      <x:c r="P5327" s="9" t="str">
        <x:f>'CaseReview'!U955</x:f>
        <x:v>PASS</x:v>
      </x:c>
      <x:c r="Q5327" s="9" t="n">
        <x:f>IF(AND(T5327=1,G5327=P5327),1,0)</x:f>
        <x:v>1</x:v>
      </x:c>
      <x:c r="R5327" s="9" t="n">
        <x:f>IF(AND(T5327=1,G5327="PASS",P5327="FAIL"),1,0)</x:f>
        <x:v>0</x:v>
      </x:c>
      <x:c r="S5327" s="9" t="n">
        <x:f>IF(AND(T5327=1,G5327="FAIL",P5327="PASS"),1,0)</x:f>
        <x:v>0</x:v>
      </x:c>
      <x:c r="T5327" s="9" t="n">
        <x:v>1</x:v>
      </x:c>
      <x:c r="U5327" s="9" t="n">
        <x:v>9</x:v>
      </x:c>
      <x:c r="V5327" s="9" t="str">
        <x:v>MVP/SHACL_GENERATION_PIPELINE/experiments/LUNA_CONTEXTUAL_SINGLESHOT/RUN_01/runs/RUN-IMO-075-20260831T152059141863Z/artifacts/attempt_01/extracted_shape.ttl</x:v>
      </x:c>
    </x:row>
    <x:row r="5328" ht="22" customHeight="1">
      <x:c r="A5328" s="10" t="str">
        <x:v>SINGLESHOT</x:v>
      </x:c>
      <x:c r="B5328" s="10" t="str">
        <x:v>IMO-077</x:v>
      </x:c>
      <x:c r="C5328" s="10" t="str">
        <x:v>IMO-077-H-F01</x:v>
      </x:c>
      <x:c r="D5328" s="10" t="str">
        <x:v>RUN_01</x:v>
      </x:c>
      <x:c r="E5328" s="10" t="str">
        <x:v>ORIGINAL_LEDGER</x:v>
      </x:c>
      <x:c r="F5328" s="10" t="str">
        <x:v>FAIL</x:v>
      </x:c>
      <x:c r="G5328" s="10" t="str">
        <x:v>NO_VERDICT</x:v>
      </x:c>
      <x:c r="H5328" s="10" t="str">
        <x:v>INFRASTRUCTURE_FAILURE</x:v>
      </x:c>
      <x:c r="I5328" s="10" t="str">
        <x:v>NOT_PARSED</x:v>
      </x:c>
      <x:c r="J5328" s="10" t="str">
        <x:v>SINGLESHOT_CAPTURED_DIAGNOSTIC_FAIL</x:v>
      </x:c>
      <x:c r="K5328" s="10" t="str">
        <x:v>919ef4761f0caabb126aef10ea61daf121cf281c641bf9f69f047ed08fd94519</x:v>
      </x:c>
      <x:c r="L5328" s="10" t="str">
        <x:v>historical_three</x:v>
      </x:c>
      <x:c r="M5328" s="10" t="n">
        <x:v>0</x:v>
      </x:c>
      <x:c r="N5328" s="10" t="n">
        <x:v>0</x:v>
      </x:c>
      <x:c r="O5328" s="10" t="n">
        <x:v>0</x:v>
      </x:c>
      <x:c r="P5328" s="9" t="str">
        <x:f>'CaseReview'!U956</x:f>
        <x:v>FAIL</x:v>
      </x:c>
      <x:c r="Q5328" s="9" t="n">
        <x:f>IF(AND(T5328=1,G5328=P5328),1,0)</x:f>
        <x:v>0</x:v>
      </x:c>
      <x:c r="R5328" s="9" t="n">
        <x:f>IF(AND(T5328=1,G5328="PASS",P5328="FAIL"),1,0)</x:f>
        <x:v>0</x:v>
      </x:c>
      <x:c r="S5328" s="9" t="n">
        <x:f>IF(AND(T5328=1,G5328="FAIL",P5328="PASS"),1,0)</x:f>
        <x:v>0</x:v>
      </x:c>
      <x:c r="T5328" s="9" t="n">
        <x:v>0</x:v>
      </x:c>
      <x:c r="U5328" s="9" t="n">
        <x:v>8</x:v>
      </x:c>
      <x:c r="V5328" s="9" t="str">
        <x:v>MVP/SHACL_GENERATION_PIPELINE/experiments/LUNA_CONTEXTUAL_SINGLESHOT/RUN_01/runs/RUN-IMO-077-20260831T152120359209Z/artifacts/attempt_01/extracted_shape.ttl</x:v>
      </x:c>
    </x:row>
    <x:row r="5329" ht="22" customHeight="1">
      <x:c r="A5329" s="10" t="str">
        <x:v>SINGLESHOT</x:v>
      </x:c>
      <x:c r="B5329" s="10" t="str">
        <x:v>IMO-077</x:v>
      </x:c>
      <x:c r="C5329" s="10" t="str">
        <x:v>IMO-077-H-F02</x:v>
      </x:c>
      <x:c r="D5329" s="10" t="str">
        <x:v>RUN_01</x:v>
      </x:c>
      <x:c r="E5329" s="10" t="str">
        <x:v>ORIGINAL_LEDGER</x:v>
      </x:c>
      <x:c r="F5329" s="10" t="str">
        <x:v>FAIL</x:v>
      </x:c>
      <x:c r="G5329" s="10" t="str">
        <x:v>NO_VERDICT</x:v>
      </x:c>
      <x:c r="H5329" s="10" t="str">
        <x:v>INFRASTRUCTURE_FAILURE</x:v>
      </x:c>
      <x:c r="I5329" s="10" t="str">
        <x:v>NOT_PARSED</x:v>
      </x:c>
      <x:c r="J5329" s="10" t="str">
        <x:v>SINGLESHOT_CAPTURED_DIAGNOSTIC_FAIL</x:v>
      </x:c>
      <x:c r="K5329" s="10" t="str">
        <x:v>919ef4761f0caabb126aef10ea61daf121cf281c641bf9f69f047ed08fd94519</x:v>
      </x:c>
      <x:c r="L5329" s="10" t="str">
        <x:v>historical_three</x:v>
      </x:c>
      <x:c r="M5329" s="10" t="n">
        <x:v>0</x:v>
      </x:c>
      <x:c r="N5329" s="10" t="n">
        <x:v>0</x:v>
      </x:c>
      <x:c r="O5329" s="10" t="n">
        <x:v>0</x:v>
      </x:c>
      <x:c r="P5329" s="9" t="str">
        <x:f>'CaseReview'!U957</x:f>
        <x:v>FAIL</x:v>
      </x:c>
      <x:c r="Q5329" s="9" t="n">
        <x:f>IF(AND(T5329=1,G5329=P5329),1,0)</x:f>
        <x:v>0</x:v>
      </x:c>
      <x:c r="R5329" s="9" t="n">
        <x:f>IF(AND(T5329=1,G5329="PASS",P5329="FAIL"),1,0)</x:f>
        <x:v>0</x:v>
      </x:c>
      <x:c r="S5329" s="9" t="n">
        <x:f>IF(AND(T5329=1,G5329="FAIL",P5329="PASS"),1,0)</x:f>
        <x:v>0</x:v>
      </x:c>
      <x:c r="T5329" s="9" t="n">
        <x:v>0</x:v>
      </x:c>
      <x:c r="U5329" s="9" t="n">
        <x:v>8</x:v>
      </x:c>
      <x:c r="V5329" s="9" t="str">
        <x:v>MVP/SHACL_GENERATION_PIPELINE/experiments/LUNA_CONTEXTUAL_SINGLESHOT/RUN_01/runs/RUN-IMO-077-20260831T152120359209Z/artifacts/attempt_01/extracted_shape.ttl</x:v>
      </x:c>
    </x:row>
    <x:row r="5330" ht="22" customHeight="1">
      <x:c r="A5330" s="10" t="str">
        <x:v>SINGLESHOT</x:v>
      </x:c>
      <x:c r="B5330" s="10" t="str">
        <x:v>IMO-077</x:v>
      </x:c>
      <x:c r="C5330" s="10" t="str">
        <x:v>IMO-077-H-F03</x:v>
      </x:c>
      <x:c r="D5330" s="10" t="str">
        <x:v>RUN_01</x:v>
      </x:c>
      <x:c r="E5330" s="10" t="str">
        <x:v>ORIGINAL_LEDGER</x:v>
      </x:c>
      <x:c r="F5330" s="10" t="str">
        <x:v>FAIL</x:v>
      </x:c>
      <x:c r="G5330" s="10" t="str">
        <x:v>NO_VERDICT</x:v>
      </x:c>
      <x:c r="H5330" s="10" t="str">
        <x:v>INFRASTRUCTURE_FAILURE</x:v>
      </x:c>
      <x:c r="I5330" s="10" t="str">
        <x:v>NOT_PARSED</x:v>
      </x:c>
      <x:c r="J5330" s="10" t="str">
        <x:v>SINGLESHOT_CAPTURED_DIAGNOSTIC_FAIL</x:v>
      </x:c>
      <x:c r="K5330" s="10" t="str">
        <x:v>919ef4761f0caabb126aef10ea61daf121cf281c641bf9f69f047ed08fd94519</x:v>
      </x:c>
      <x:c r="L5330" s="10" t="str">
        <x:v>historical_three</x:v>
      </x:c>
      <x:c r="M5330" s="10" t="n">
        <x:v>0</x:v>
      </x:c>
      <x:c r="N5330" s="10" t="n">
        <x:v>0</x:v>
      </x:c>
      <x:c r="O5330" s="10" t="n">
        <x:v>0</x:v>
      </x:c>
      <x:c r="P5330" s="9" t="str">
        <x:f>'CaseReview'!U958</x:f>
        <x:v>FAIL</x:v>
      </x:c>
      <x:c r="Q5330" s="9" t="n">
        <x:f>IF(AND(T5330=1,G5330=P5330),1,0)</x:f>
        <x:v>0</x:v>
      </x:c>
      <x:c r="R5330" s="9" t="n">
        <x:f>IF(AND(T5330=1,G5330="PASS",P5330="FAIL"),1,0)</x:f>
        <x:v>0</x:v>
      </x:c>
      <x:c r="S5330" s="9" t="n">
        <x:f>IF(AND(T5330=1,G5330="FAIL",P5330="PASS"),1,0)</x:f>
        <x:v>0</x:v>
      </x:c>
      <x:c r="T5330" s="9" t="n">
        <x:v>0</x:v>
      </x:c>
      <x:c r="U5330" s="9" t="n">
        <x:v>8</x:v>
      </x:c>
      <x:c r="V5330" s="9" t="str">
        <x:v>MVP/SHACL_GENERATION_PIPELINE/experiments/LUNA_CONTEXTUAL_SINGLESHOT/RUN_01/runs/RUN-IMO-077-20260831T152120359209Z/artifacts/attempt_01/extracted_shape.ttl</x:v>
      </x:c>
    </x:row>
    <x:row r="5331" ht="22" customHeight="1">
      <x:c r="A5331" s="10" t="str">
        <x:v>SINGLESHOT</x:v>
      </x:c>
      <x:c r="B5331" s="10" t="str">
        <x:v>IMO-077</x:v>
      </x:c>
      <x:c r="C5331" s="10" t="str">
        <x:v>IMO-077-H-F04</x:v>
      </x:c>
      <x:c r="D5331" s="10" t="str">
        <x:v>RUN_01</x:v>
      </x:c>
      <x:c r="E5331" s="10" t="str">
        <x:v>ORIGINAL_LEDGER</x:v>
      </x:c>
      <x:c r="F5331" s="10" t="str">
        <x:v>FAIL</x:v>
      </x:c>
      <x:c r="G5331" s="10" t="str">
        <x:v>NO_VERDICT</x:v>
      </x:c>
      <x:c r="H5331" s="10" t="str">
        <x:v>INFRASTRUCTURE_FAILURE</x:v>
      </x:c>
      <x:c r="I5331" s="10" t="str">
        <x:v>NOT_PARSED</x:v>
      </x:c>
      <x:c r="J5331" s="10" t="str">
        <x:v>SINGLESHOT_CAPTURED_DIAGNOSTIC_FAIL</x:v>
      </x:c>
      <x:c r="K5331" s="10" t="str">
        <x:v>919ef4761f0caabb126aef10ea61daf121cf281c641bf9f69f047ed08fd94519</x:v>
      </x:c>
      <x:c r="L5331" s="10" t="str">
        <x:v>historical_three</x:v>
      </x:c>
      <x:c r="M5331" s="10" t="n">
        <x:v>0</x:v>
      </x:c>
      <x:c r="N5331" s="10" t="n">
        <x:v>0</x:v>
      </x:c>
      <x:c r="O5331" s="10" t="n">
        <x:v>0</x:v>
      </x:c>
      <x:c r="P5331" s="9" t="str">
        <x:f>'CaseReview'!U959</x:f>
        <x:v>FAIL</x:v>
      </x:c>
      <x:c r="Q5331" s="9" t="n">
        <x:f>IF(AND(T5331=1,G5331=P5331),1,0)</x:f>
        <x:v>0</x:v>
      </x:c>
      <x:c r="R5331" s="9" t="n">
        <x:f>IF(AND(T5331=1,G5331="PASS",P5331="FAIL"),1,0)</x:f>
        <x:v>0</x:v>
      </x:c>
      <x:c r="S5331" s="9" t="n">
        <x:f>IF(AND(T5331=1,G5331="FAIL",P5331="PASS"),1,0)</x:f>
        <x:v>0</x:v>
      </x:c>
      <x:c r="T5331" s="9" t="n">
        <x:v>0</x:v>
      </x:c>
      <x:c r="U5331" s="9" t="n">
        <x:v>8</x:v>
      </x:c>
      <x:c r="V5331" s="9" t="str">
        <x:v>MVP/SHACL_GENERATION_PIPELINE/experiments/LUNA_CONTEXTUAL_SINGLESHOT/RUN_01/runs/RUN-IMO-077-20260831T152120359209Z/artifacts/attempt_01/extracted_shape.ttl</x:v>
      </x:c>
    </x:row>
    <x:row r="5332" ht="22" customHeight="1">
      <x:c r="A5332" s="10" t="str">
        <x:v>SINGLESHOT</x:v>
      </x:c>
      <x:c r="B5332" s="10" t="str">
        <x:v>IMO-077</x:v>
      </x:c>
      <x:c r="C5332" s="10" t="str">
        <x:v>IMO-077-H-F05</x:v>
      </x:c>
      <x:c r="D5332" s="10" t="str">
        <x:v>RUN_01</x:v>
      </x:c>
      <x:c r="E5332" s="10" t="str">
        <x:v>ORIGINAL_LEDGER</x:v>
      </x:c>
      <x:c r="F5332" s="10" t="str">
        <x:v>FAIL</x:v>
      </x:c>
      <x:c r="G5332" s="10" t="str">
        <x:v>NO_VERDICT</x:v>
      </x:c>
      <x:c r="H5332" s="10" t="str">
        <x:v>INFRASTRUCTURE_FAILURE</x:v>
      </x:c>
      <x:c r="I5332" s="10" t="str">
        <x:v>NOT_PARSED</x:v>
      </x:c>
      <x:c r="J5332" s="10" t="str">
        <x:v>SINGLESHOT_CAPTURED_DIAGNOSTIC_FAIL</x:v>
      </x:c>
      <x:c r="K5332" s="10" t="str">
        <x:v>919ef4761f0caabb126aef10ea61daf121cf281c641bf9f69f047ed08fd94519</x:v>
      </x:c>
      <x:c r="L5332" s="10" t="str">
        <x:v>historical_three</x:v>
      </x:c>
      <x:c r="M5332" s="10" t="n">
        <x:v>0</x:v>
      </x:c>
      <x:c r="N5332" s="10" t="n">
        <x:v>0</x:v>
      </x:c>
      <x:c r="O5332" s="10" t="n">
        <x:v>0</x:v>
      </x:c>
      <x:c r="P5332" s="9" t="str">
        <x:f>'CaseReview'!U960</x:f>
        <x:v>FAIL</x:v>
      </x:c>
      <x:c r="Q5332" s="9" t="n">
        <x:f>IF(AND(T5332=1,G5332=P5332),1,0)</x:f>
        <x:v>0</x:v>
      </x:c>
      <x:c r="R5332" s="9" t="n">
        <x:f>IF(AND(T5332=1,G5332="PASS",P5332="FAIL"),1,0)</x:f>
        <x:v>0</x:v>
      </x:c>
      <x:c r="S5332" s="9" t="n">
        <x:f>IF(AND(T5332=1,G5332="FAIL",P5332="PASS"),1,0)</x:f>
        <x:v>0</x:v>
      </x:c>
      <x:c r="T5332" s="9" t="n">
        <x:v>0</x:v>
      </x:c>
      <x:c r="U5332" s="9" t="n">
        <x:v>8</x:v>
      </x:c>
      <x:c r="V5332" s="9" t="str">
        <x:v>MVP/SHACL_GENERATION_PIPELINE/experiments/LUNA_CONTEXTUAL_SINGLESHOT/RUN_01/runs/RUN-IMO-077-20260831T152120359209Z/artifacts/attempt_01/extracted_shape.ttl</x:v>
      </x:c>
    </x:row>
    <x:row r="5333" ht="22" customHeight="1">
      <x:c r="A5333" s="10" t="str">
        <x:v>SINGLESHOT</x:v>
      </x:c>
      <x:c r="B5333" s="10" t="str">
        <x:v>IMO-077</x:v>
      </x:c>
      <x:c r="C5333" s="10" t="str">
        <x:v>IMO-077-H-P01</x:v>
      </x:c>
      <x:c r="D5333" s="10" t="str">
        <x:v>RUN_01</x:v>
      </x:c>
      <x:c r="E5333" s="10" t="str">
        <x:v>ORIGINAL_LEDGER</x:v>
      </x:c>
      <x:c r="F5333" s="10" t="str">
        <x:v>PASS</x:v>
      </x:c>
      <x:c r="G5333" s="10" t="str">
        <x:v>NO_VERDICT</x:v>
      </x:c>
      <x:c r="H5333" s="10" t="str">
        <x:v>INFRASTRUCTURE_FAILURE</x:v>
      </x:c>
      <x:c r="I5333" s="10" t="str">
        <x:v>NOT_PARSED</x:v>
      </x:c>
      <x:c r="J5333" s="10" t="str">
        <x:v>SINGLESHOT_CAPTURED_DIAGNOSTIC_FAIL</x:v>
      </x:c>
      <x:c r="K5333" s="10" t="str">
        <x:v>919ef4761f0caabb126aef10ea61daf121cf281c641bf9f69f047ed08fd94519</x:v>
      </x:c>
      <x:c r="L5333" s="10" t="str">
        <x:v>historical_three</x:v>
      </x:c>
      <x:c r="M5333" s="10" t="n">
        <x:v>0</x:v>
      </x:c>
      <x:c r="N5333" s="10" t="n">
        <x:v>0</x:v>
      </x:c>
      <x:c r="O5333" s="10" t="n">
        <x:v>0</x:v>
      </x:c>
      <x:c r="P5333" s="9" t="str">
        <x:f>'CaseReview'!U961</x:f>
        <x:v>PASS</x:v>
      </x:c>
      <x:c r="Q5333" s="9" t="n">
        <x:f>IF(AND(T5333=1,G5333=P5333),1,0)</x:f>
        <x:v>0</x:v>
      </x:c>
      <x:c r="R5333" s="9" t="n">
        <x:f>IF(AND(T5333=1,G5333="PASS",P5333="FAIL"),1,0)</x:f>
        <x:v>0</x:v>
      </x:c>
      <x:c r="S5333" s="9" t="n">
        <x:f>IF(AND(T5333=1,G5333="FAIL",P5333="PASS"),1,0)</x:f>
        <x:v>0</x:v>
      </x:c>
      <x:c r="T5333" s="9" t="n">
        <x:v>0</x:v>
      </x:c>
      <x:c r="U5333" s="9" t="n">
        <x:v>8</x:v>
      </x:c>
      <x:c r="V5333" s="9" t="str">
        <x:v>MVP/SHACL_GENERATION_PIPELINE/experiments/LUNA_CONTEXTUAL_SINGLESHOT/RUN_01/runs/RUN-IMO-077-20260831T152120359209Z/artifacts/attempt_01/extracted_shape.ttl</x:v>
      </x:c>
    </x:row>
    <x:row r="5334" ht="22" customHeight="1">
      <x:c r="A5334" s="10" t="str">
        <x:v>SINGLESHOT</x:v>
      </x:c>
      <x:c r="B5334" s="10" t="str">
        <x:v>IMO-077</x:v>
      </x:c>
      <x:c r="C5334" s="10" t="str">
        <x:v>IMO-077-H-P02</x:v>
      </x:c>
      <x:c r="D5334" s="10" t="str">
        <x:v>RUN_01</x:v>
      </x:c>
      <x:c r="E5334" s="10" t="str">
        <x:v>ORIGINAL_LEDGER</x:v>
      </x:c>
      <x:c r="F5334" s="10" t="str">
        <x:v>PASS</x:v>
      </x:c>
      <x:c r="G5334" s="10" t="str">
        <x:v>NO_VERDICT</x:v>
      </x:c>
      <x:c r="H5334" s="10" t="str">
        <x:v>INFRASTRUCTURE_FAILURE</x:v>
      </x:c>
      <x:c r="I5334" s="10" t="str">
        <x:v>NOT_PARSED</x:v>
      </x:c>
      <x:c r="J5334" s="10" t="str">
        <x:v>SINGLESHOT_CAPTURED_DIAGNOSTIC_FAIL</x:v>
      </x:c>
      <x:c r="K5334" s="10" t="str">
        <x:v>919ef4761f0caabb126aef10ea61daf121cf281c641bf9f69f047ed08fd94519</x:v>
      </x:c>
      <x:c r="L5334" s="10" t="str">
        <x:v>historical_three</x:v>
      </x:c>
      <x:c r="M5334" s="10" t="n">
        <x:v>0</x:v>
      </x:c>
      <x:c r="N5334" s="10" t="n">
        <x:v>0</x:v>
      </x:c>
      <x:c r="O5334" s="10" t="n">
        <x:v>0</x:v>
      </x:c>
      <x:c r="P5334" s="9" t="str">
        <x:f>'CaseReview'!U962</x:f>
        <x:v>PASS</x:v>
      </x:c>
      <x:c r="Q5334" s="9" t="n">
        <x:f>IF(AND(T5334=1,G5334=P5334),1,0)</x:f>
        <x:v>0</x:v>
      </x:c>
      <x:c r="R5334" s="9" t="n">
        <x:f>IF(AND(T5334=1,G5334="PASS",P5334="FAIL"),1,0)</x:f>
        <x:v>0</x:v>
      </x:c>
      <x:c r="S5334" s="9" t="n">
        <x:f>IF(AND(T5334=1,G5334="FAIL",P5334="PASS"),1,0)</x:f>
        <x:v>0</x:v>
      </x:c>
      <x:c r="T5334" s="9" t="n">
        <x:v>0</x:v>
      </x:c>
      <x:c r="U5334" s="9" t="n">
        <x:v>8</x:v>
      </x:c>
      <x:c r="V5334" s="9" t="str">
        <x:v>MVP/SHACL_GENERATION_PIPELINE/experiments/LUNA_CONTEXTUAL_SINGLESHOT/RUN_01/runs/RUN-IMO-077-20260831T152120359209Z/artifacts/attempt_01/extracted_shape.ttl</x:v>
      </x:c>
    </x:row>
    <x:row r="5335" ht="22" customHeight="1">
      <x:c r="A5335" s="10" t="str">
        <x:v>SINGLESHOT</x:v>
      </x:c>
      <x:c r="B5335" s="10" t="str">
        <x:v>IMO-077</x:v>
      </x:c>
      <x:c r="C5335" s="10" t="str">
        <x:v>IMO-077-H-P03</x:v>
      </x:c>
      <x:c r="D5335" s="10" t="str">
        <x:v>RUN_01</x:v>
      </x:c>
      <x:c r="E5335" s="10" t="str">
        <x:v>ORIGINAL_LEDGER</x:v>
      </x:c>
      <x:c r="F5335" s="10" t="str">
        <x:v>PASS</x:v>
      </x:c>
      <x:c r="G5335" s="10" t="str">
        <x:v>NO_VERDICT</x:v>
      </x:c>
      <x:c r="H5335" s="10" t="str">
        <x:v>INFRASTRUCTURE_FAILURE</x:v>
      </x:c>
      <x:c r="I5335" s="10" t="str">
        <x:v>NOT_PARSED</x:v>
      </x:c>
      <x:c r="J5335" s="10" t="str">
        <x:v>SINGLESHOT_CAPTURED_DIAGNOSTIC_FAIL</x:v>
      </x:c>
      <x:c r="K5335" s="10" t="str">
        <x:v>919ef4761f0caabb126aef10ea61daf121cf281c641bf9f69f047ed08fd94519</x:v>
      </x:c>
      <x:c r="L5335" s="10" t="str">
        <x:v>historical_three</x:v>
      </x:c>
      <x:c r="M5335" s="10" t="n">
        <x:v>0</x:v>
      </x:c>
      <x:c r="N5335" s="10" t="n">
        <x:v>0</x:v>
      </x:c>
      <x:c r="O5335" s="10" t="n">
        <x:v>0</x:v>
      </x:c>
      <x:c r="P5335" s="9" t="str">
        <x:f>'CaseReview'!U963</x:f>
        <x:v>PASS</x:v>
      </x:c>
      <x:c r="Q5335" s="9" t="n">
        <x:f>IF(AND(T5335=1,G5335=P5335),1,0)</x:f>
        <x:v>0</x:v>
      </x:c>
      <x:c r="R5335" s="9" t="n">
        <x:f>IF(AND(T5335=1,G5335="PASS",P5335="FAIL"),1,0)</x:f>
        <x:v>0</x:v>
      </x:c>
      <x:c r="S5335" s="9" t="n">
        <x:f>IF(AND(T5335=1,G5335="FAIL",P5335="PASS"),1,0)</x:f>
        <x:v>0</x:v>
      </x:c>
      <x:c r="T5335" s="9" t="n">
        <x:v>0</x:v>
      </x:c>
      <x:c r="U5335" s="9" t="n">
        <x:v>8</x:v>
      </x:c>
      <x:c r="V5335" s="9" t="str">
        <x:v>MVP/SHACL_GENERATION_PIPELINE/experiments/LUNA_CONTEXTUAL_SINGLESHOT/RUN_01/runs/RUN-IMO-077-20260831T152120359209Z/artifacts/attempt_01/extracted_shape.ttl</x:v>
      </x:c>
    </x:row>
    <x:row r="5336" ht="22" customHeight="1">
      <x:c r="A5336" s="10" t="str">
        <x:v>SINGLESHOT</x:v>
      </x:c>
      <x:c r="B5336" s="10" t="str">
        <x:v>IMO-078</x:v>
      </x:c>
      <x:c r="C5336" s="10" t="str">
        <x:v>IMO-078-H-F01</x:v>
      </x:c>
      <x:c r="D5336" s="10" t="str">
        <x:v>RUN_01</x:v>
      </x:c>
      <x:c r="E5336" s="10" t="str">
        <x:v>ORIGINAL_LEDGER</x:v>
      </x:c>
      <x:c r="F5336" s="10" t="str">
        <x:v>FAIL</x:v>
      </x:c>
      <x:c r="G5336" s="10" t="str">
        <x:v>FAIL</x:v>
      </x:c>
      <x:c r="H5336" s="10" t="str">
        <x:v>EXECUTED</x:v>
      </x:c>
      <x:c r="I5336" s="10" t="str">
        <x:v>PARSED</x:v>
      </x:c>
      <x:c r="J5336" s="10" t="str">
        <x:v>SINGLESHOT_CAPTURED_DIAGNOSTIC_PASS</x:v>
      </x:c>
      <x:c r="K5336" s="10" t="str">
        <x:v>da50fb31c327220fb03371b90d9ec8c8644a271d36359a71045b86dad669ccc2</x:v>
      </x:c>
      <x:c r="L5336" s="10" t="str">
        <x:v>historical_three</x:v>
      </x:c>
      <x:c r="M5336" s="10" t="n">
        <x:v>1</x:v>
      </x:c>
      <x:c r="N5336" s="10" t="n">
        <x:v>0</x:v>
      </x:c>
      <x:c r="O5336" s="10" t="n">
        <x:v>0</x:v>
      </x:c>
      <x:c r="P5336" s="9" t="str">
        <x:f>'CaseReview'!U964</x:f>
        <x:v>FAIL</x:v>
      </x:c>
      <x:c r="Q5336" s="9" t="n">
        <x:f>IF(AND(T5336=1,G5336=P5336),1,0)</x:f>
        <x:v>1</x:v>
      </x:c>
      <x:c r="R5336" s="9" t="n">
        <x:f>IF(AND(T5336=1,G5336="PASS",P5336="FAIL"),1,0)</x:f>
        <x:v>0</x:v>
      </x:c>
      <x:c r="S5336" s="9" t="n">
        <x:f>IF(AND(T5336=1,G5336="FAIL",P5336="PASS"),1,0)</x:f>
        <x:v>0</x:v>
      </x:c>
      <x:c r="T5336" s="9" t="n">
        <x:v>1</x:v>
      </x:c>
      <x:c r="U5336" s="9" t="n">
        <x:v>8</x:v>
      </x:c>
      <x:c r="V5336" s="9" t="str">
        <x:v>MVP/SHACL_GENERATION_PIPELINE/experiments/LUNA_CONTEXTUAL_SINGLESHOT/RUN_01/runs/RUN-IMO-078-20260831T152144985982Z/artifacts/attempt_01/extracted_shape.ttl</x:v>
      </x:c>
    </x:row>
    <x:row r="5337" ht="22" customHeight="1">
      <x:c r="A5337" s="10" t="str">
        <x:v>SINGLESHOT</x:v>
      </x:c>
      <x:c r="B5337" s="10" t="str">
        <x:v>IMO-078</x:v>
      </x:c>
      <x:c r="C5337" s="10" t="str">
        <x:v>IMO-078-H-F02</x:v>
      </x:c>
      <x:c r="D5337" s="10" t="str">
        <x:v>RUN_01</x:v>
      </x:c>
      <x:c r="E5337" s="10" t="str">
        <x:v>ORIGINAL_LEDGER</x:v>
      </x:c>
      <x:c r="F5337" s="10" t="str">
        <x:v>FAIL</x:v>
      </x:c>
      <x:c r="G5337" s="10" t="str">
        <x:v>FAIL</x:v>
      </x:c>
      <x:c r="H5337" s="10" t="str">
        <x:v>EXECUTED</x:v>
      </x:c>
      <x:c r="I5337" s="10" t="str">
        <x:v>PARSED</x:v>
      </x:c>
      <x:c r="J5337" s="10" t="str">
        <x:v>SINGLESHOT_CAPTURED_DIAGNOSTIC_PASS</x:v>
      </x:c>
      <x:c r="K5337" s="10" t="str">
        <x:v>da50fb31c327220fb03371b90d9ec8c8644a271d36359a71045b86dad669ccc2</x:v>
      </x:c>
      <x:c r="L5337" s="10" t="str">
        <x:v>historical_three</x:v>
      </x:c>
      <x:c r="M5337" s="10" t="n">
        <x:v>1</x:v>
      </x:c>
      <x:c r="N5337" s="10" t="n">
        <x:v>0</x:v>
      </x:c>
      <x:c r="O5337" s="10" t="n">
        <x:v>0</x:v>
      </x:c>
      <x:c r="P5337" s="9" t="str">
        <x:f>'CaseReview'!U965</x:f>
        <x:v>FAIL</x:v>
      </x:c>
      <x:c r="Q5337" s="9" t="n">
        <x:f>IF(AND(T5337=1,G5337=P5337),1,0)</x:f>
        <x:v>1</x:v>
      </x:c>
      <x:c r="R5337" s="9" t="n">
        <x:f>IF(AND(T5337=1,G5337="PASS",P5337="FAIL"),1,0)</x:f>
        <x:v>0</x:v>
      </x:c>
      <x:c r="S5337" s="9" t="n">
        <x:f>IF(AND(T5337=1,G5337="FAIL",P5337="PASS"),1,0)</x:f>
        <x:v>0</x:v>
      </x:c>
      <x:c r="T5337" s="9" t="n">
        <x:v>1</x:v>
      </x:c>
      <x:c r="U5337" s="9" t="n">
        <x:v>8</x:v>
      </x:c>
      <x:c r="V5337" s="9" t="str">
        <x:v>MVP/SHACL_GENERATION_PIPELINE/experiments/LUNA_CONTEXTUAL_SINGLESHOT/RUN_01/runs/RUN-IMO-078-20260831T152144985982Z/artifacts/attempt_01/extracted_shape.ttl</x:v>
      </x:c>
    </x:row>
    <x:row r="5338" ht="22" customHeight="1">
      <x:c r="A5338" s="10" t="str">
        <x:v>SINGLESHOT</x:v>
      </x:c>
      <x:c r="B5338" s="10" t="str">
        <x:v>IMO-078</x:v>
      </x:c>
      <x:c r="C5338" s="10" t="str">
        <x:v>IMO-078-H-F03</x:v>
      </x:c>
      <x:c r="D5338" s="10" t="str">
        <x:v>RUN_01</x:v>
      </x:c>
      <x:c r="E5338" s="10" t="str">
        <x:v>ORIGINAL_LEDGER</x:v>
      </x:c>
      <x:c r="F5338" s="10" t="str">
        <x:v>FAIL</x:v>
      </x:c>
      <x:c r="G5338" s="10" t="str">
        <x:v>FAIL</x:v>
      </x:c>
      <x:c r="H5338" s="10" t="str">
        <x:v>EXECUTED</x:v>
      </x:c>
      <x:c r="I5338" s="10" t="str">
        <x:v>PARSED</x:v>
      </x:c>
      <x:c r="J5338" s="10" t="str">
        <x:v>SINGLESHOT_CAPTURED_DIAGNOSTIC_PASS</x:v>
      </x:c>
      <x:c r="K5338" s="10" t="str">
        <x:v>da50fb31c327220fb03371b90d9ec8c8644a271d36359a71045b86dad669ccc2</x:v>
      </x:c>
      <x:c r="L5338" s="10" t="str">
        <x:v>historical_three</x:v>
      </x:c>
      <x:c r="M5338" s="10" t="n">
        <x:v>1</x:v>
      </x:c>
      <x:c r="N5338" s="10" t="n">
        <x:v>0</x:v>
      </x:c>
      <x:c r="O5338" s="10" t="n">
        <x:v>0</x:v>
      </x:c>
      <x:c r="P5338" s="9" t="str">
        <x:f>'CaseReview'!U966</x:f>
        <x:v>FAIL</x:v>
      </x:c>
      <x:c r="Q5338" s="9" t="n">
        <x:f>IF(AND(T5338=1,G5338=P5338),1,0)</x:f>
        <x:v>1</x:v>
      </x:c>
      <x:c r="R5338" s="9" t="n">
        <x:f>IF(AND(T5338=1,G5338="PASS",P5338="FAIL"),1,0)</x:f>
        <x:v>0</x:v>
      </x:c>
      <x:c r="S5338" s="9" t="n">
        <x:f>IF(AND(T5338=1,G5338="FAIL",P5338="PASS"),1,0)</x:f>
        <x:v>0</x:v>
      </x:c>
      <x:c r="T5338" s="9" t="n">
        <x:v>1</x:v>
      </x:c>
      <x:c r="U5338" s="9" t="n">
        <x:v>8</x:v>
      </x:c>
      <x:c r="V5338" s="9" t="str">
        <x:v>MVP/SHACL_GENERATION_PIPELINE/experiments/LUNA_CONTEXTUAL_SINGLESHOT/RUN_01/runs/RUN-IMO-078-20260831T152144985982Z/artifacts/attempt_01/extracted_shape.ttl</x:v>
      </x:c>
    </x:row>
    <x:row r="5339" ht="22" customHeight="1">
      <x:c r="A5339" s="10" t="str">
        <x:v>SINGLESHOT</x:v>
      </x:c>
      <x:c r="B5339" s="10" t="str">
        <x:v>IMO-078</x:v>
      </x:c>
      <x:c r="C5339" s="10" t="str">
        <x:v>IMO-078-H-F04</x:v>
      </x:c>
      <x:c r="D5339" s="10" t="str">
        <x:v>RUN_01</x:v>
      </x:c>
      <x:c r="E5339" s="10" t="str">
        <x:v>ORIGINAL_LEDGER</x:v>
      </x:c>
      <x:c r="F5339" s="10" t="str">
        <x:v>FAIL</x:v>
      </x:c>
      <x:c r="G5339" s="10" t="str">
        <x:v>FAIL</x:v>
      </x:c>
      <x:c r="H5339" s="10" t="str">
        <x:v>EXECUTED</x:v>
      </x:c>
      <x:c r="I5339" s="10" t="str">
        <x:v>PARSED</x:v>
      </x:c>
      <x:c r="J5339" s="10" t="str">
        <x:v>SINGLESHOT_CAPTURED_DIAGNOSTIC_PASS</x:v>
      </x:c>
      <x:c r="K5339" s="10" t="str">
        <x:v>da50fb31c327220fb03371b90d9ec8c8644a271d36359a71045b86dad669ccc2</x:v>
      </x:c>
      <x:c r="L5339" s="10" t="str">
        <x:v>historical_three</x:v>
      </x:c>
      <x:c r="M5339" s="10" t="n">
        <x:v>1</x:v>
      </x:c>
      <x:c r="N5339" s="10" t="n">
        <x:v>0</x:v>
      </x:c>
      <x:c r="O5339" s="10" t="n">
        <x:v>0</x:v>
      </x:c>
      <x:c r="P5339" s="9" t="str">
        <x:f>'CaseReview'!U967</x:f>
        <x:v>FAIL</x:v>
      </x:c>
      <x:c r="Q5339" s="9" t="n">
        <x:f>IF(AND(T5339=1,G5339=P5339),1,0)</x:f>
        <x:v>1</x:v>
      </x:c>
      <x:c r="R5339" s="9" t="n">
        <x:f>IF(AND(T5339=1,G5339="PASS",P5339="FAIL"),1,0)</x:f>
        <x:v>0</x:v>
      </x:c>
      <x:c r="S5339" s="9" t="n">
        <x:f>IF(AND(T5339=1,G5339="FAIL",P5339="PASS"),1,0)</x:f>
        <x:v>0</x:v>
      </x:c>
      <x:c r="T5339" s="9" t="n">
        <x:v>1</x:v>
      </x:c>
      <x:c r="U5339" s="9" t="n">
        <x:v>8</x:v>
      </x:c>
      <x:c r="V5339" s="9" t="str">
        <x:v>MVP/SHACL_GENERATION_PIPELINE/experiments/LUNA_CONTEXTUAL_SINGLESHOT/RUN_01/runs/RUN-IMO-078-20260831T152144985982Z/artifacts/attempt_01/extracted_shape.ttl</x:v>
      </x:c>
    </x:row>
    <x:row r="5340" ht="22" customHeight="1">
      <x:c r="A5340" s="10" t="str">
        <x:v>SINGLESHOT</x:v>
      </x:c>
      <x:c r="B5340" s="10" t="str">
        <x:v>IMO-078</x:v>
      </x:c>
      <x:c r="C5340" s="10" t="str">
        <x:v>IMO-078-H-F05</x:v>
      </x:c>
      <x:c r="D5340" s="10" t="str">
        <x:v>RUN_01</x:v>
      </x:c>
      <x:c r="E5340" s="10" t="str">
        <x:v>ORIGINAL_LEDGER</x:v>
      </x:c>
      <x:c r="F5340" s="10" t="str">
        <x:v>FAIL</x:v>
      </x:c>
      <x:c r="G5340" s="10" t="str">
        <x:v>FAIL</x:v>
      </x:c>
      <x:c r="H5340" s="10" t="str">
        <x:v>EXECUTED</x:v>
      </x:c>
      <x:c r="I5340" s="10" t="str">
        <x:v>PARSED</x:v>
      </x:c>
      <x:c r="J5340" s="10" t="str">
        <x:v>SINGLESHOT_CAPTURED_DIAGNOSTIC_PASS</x:v>
      </x:c>
      <x:c r="K5340" s="10" t="str">
        <x:v>da50fb31c327220fb03371b90d9ec8c8644a271d36359a71045b86dad669ccc2</x:v>
      </x:c>
      <x:c r="L5340" s="10" t="str">
        <x:v>historical_three</x:v>
      </x:c>
      <x:c r="M5340" s="10" t="n">
        <x:v>1</x:v>
      </x:c>
      <x:c r="N5340" s="10" t="n">
        <x:v>0</x:v>
      </x:c>
      <x:c r="O5340" s="10" t="n">
        <x:v>0</x:v>
      </x:c>
      <x:c r="P5340" s="9" t="str">
        <x:f>'CaseReview'!U968</x:f>
        <x:v>FAIL</x:v>
      </x:c>
      <x:c r="Q5340" s="9" t="n">
        <x:f>IF(AND(T5340=1,G5340=P5340),1,0)</x:f>
        <x:v>1</x:v>
      </x:c>
      <x:c r="R5340" s="9" t="n">
        <x:f>IF(AND(T5340=1,G5340="PASS",P5340="FAIL"),1,0)</x:f>
        <x:v>0</x:v>
      </x:c>
      <x:c r="S5340" s="9" t="n">
        <x:f>IF(AND(T5340=1,G5340="FAIL",P5340="PASS"),1,0)</x:f>
        <x:v>0</x:v>
      </x:c>
      <x:c r="T5340" s="9" t="n">
        <x:v>1</x:v>
      </x:c>
      <x:c r="U5340" s="9" t="n">
        <x:v>8</x:v>
      </x:c>
      <x:c r="V5340" s="9" t="str">
        <x:v>MVP/SHACL_GENERATION_PIPELINE/experiments/LUNA_CONTEXTUAL_SINGLESHOT/RUN_01/runs/RUN-IMO-078-20260831T152144985982Z/artifacts/attempt_01/extracted_shape.ttl</x:v>
      </x:c>
    </x:row>
    <x:row r="5341" ht="22" customHeight="1">
      <x:c r="A5341" s="10" t="str">
        <x:v>SINGLESHOT</x:v>
      </x:c>
      <x:c r="B5341" s="10" t="str">
        <x:v>IMO-078</x:v>
      </x:c>
      <x:c r="C5341" s="10" t="str">
        <x:v>IMO-078-H-P01</x:v>
      </x:c>
      <x:c r="D5341" s="10" t="str">
        <x:v>RUN_01</x:v>
      </x:c>
      <x:c r="E5341" s="10" t="str">
        <x:v>ORIGINAL_LEDGER</x:v>
      </x:c>
      <x:c r="F5341" s="10" t="str">
        <x:v>PASS</x:v>
      </x:c>
      <x:c r="G5341" s="10" t="str">
        <x:v>PASS</x:v>
      </x:c>
      <x:c r="H5341" s="10" t="str">
        <x:v>EXECUTED</x:v>
      </x:c>
      <x:c r="I5341" s="10" t="str">
        <x:v>PARSED</x:v>
      </x:c>
      <x:c r="J5341" s="10" t="str">
        <x:v>SINGLESHOT_CAPTURED_DIAGNOSTIC_PASS</x:v>
      </x:c>
      <x:c r="K5341" s="10" t="str">
        <x:v>da50fb31c327220fb03371b90d9ec8c8644a271d36359a71045b86dad669ccc2</x:v>
      </x:c>
      <x:c r="L5341" s="10" t="str">
        <x:v>historical_three</x:v>
      </x:c>
      <x:c r="M5341" s="10" t="n">
        <x:v>1</x:v>
      </x:c>
      <x:c r="N5341" s="10" t="n">
        <x:v>0</x:v>
      </x:c>
      <x:c r="O5341" s="10" t="n">
        <x:v>0</x:v>
      </x:c>
      <x:c r="P5341" s="9" t="str">
        <x:f>'CaseReview'!U969</x:f>
        <x:v>PASS</x:v>
      </x:c>
      <x:c r="Q5341" s="9" t="n">
        <x:f>IF(AND(T5341=1,G5341=P5341),1,0)</x:f>
        <x:v>1</x:v>
      </x:c>
      <x:c r="R5341" s="9" t="n">
        <x:f>IF(AND(T5341=1,G5341="PASS",P5341="FAIL"),1,0)</x:f>
        <x:v>0</x:v>
      </x:c>
      <x:c r="S5341" s="9" t="n">
        <x:f>IF(AND(T5341=1,G5341="FAIL",P5341="PASS"),1,0)</x:f>
        <x:v>0</x:v>
      </x:c>
      <x:c r="T5341" s="9" t="n">
        <x:v>1</x:v>
      </x:c>
      <x:c r="U5341" s="9" t="n">
        <x:v>8</x:v>
      </x:c>
      <x:c r="V5341" s="9" t="str">
        <x:v>MVP/SHACL_GENERATION_PIPELINE/experiments/LUNA_CONTEXTUAL_SINGLESHOT/RUN_01/runs/RUN-IMO-078-20260831T152144985982Z/artifacts/attempt_01/extracted_shape.ttl</x:v>
      </x:c>
    </x:row>
    <x:row r="5342" ht="22" customHeight="1">
      <x:c r="A5342" s="10" t="str">
        <x:v>SINGLESHOT</x:v>
      </x:c>
      <x:c r="B5342" s="10" t="str">
        <x:v>IMO-078</x:v>
      </x:c>
      <x:c r="C5342" s="10" t="str">
        <x:v>IMO-078-H-P02</x:v>
      </x:c>
      <x:c r="D5342" s="10" t="str">
        <x:v>RUN_01</x:v>
      </x:c>
      <x:c r="E5342" s="10" t="str">
        <x:v>ORIGINAL_LEDGER</x:v>
      </x:c>
      <x:c r="F5342" s="10" t="str">
        <x:v>PASS</x:v>
      </x:c>
      <x:c r="G5342" s="10" t="str">
        <x:v>PASS</x:v>
      </x:c>
      <x:c r="H5342" s="10" t="str">
        <x:v>EXECUTED</x:v>
      </x:c>
      <x:c r="I5342" s="10" t="str">
        <x:v>PARSED</x:v>
      </x:c>
      <x:c r="J5342" s="10" t="str">
        <x:v>SINGLESHOT_CAPTURED_DIAGNOSTIC_PASS</x:v>
      </x:c>
      <x:c r="K5342" s="10" t="str">
        <x:v>da50fb31c327220fb03371b90d9ec8c8644a271d36359a71045b86dad669ccc2</x:v>
      </x:c>
      <x:c r="L5342" s="10" t="str">
        <x:v>historical_three</x:v>
      </x:c>
      <x:c r="M5342" s="10" t="n">
        <x:v>1</x:v>
      </x:c>
      <x:c r="N5342" s="10" t="n">
        <x:v>0</x:v>
      </x:c>
      <x:c r="O5342" s="10" t="n">
        <x:v>0</x:v>
      </x:c>
      <x:c r="P5342" s="9" t="str">
        <x:f>'CaseReview'!U970</x:f>
        <x:v>PASS</x:v>
      </x:c>
      <x:c r="Q5342" s="9" t="n">
        <x:f>IF(AND(T5342=1,G5342=P5342),1,0)</x:f>
        <x:v>1</x:v>
      </x:c>
      <x:c r="R5342" s="9" t="n">
        <x:f>IF(AND(T5342=1,G5342="PASS",P5342="FAIL"),1,0)</x:f>
        <x:v>0</x:v>
      </x:c>
      <x:c r="S5342" s="9" t="n">
        <x:f>IF(AND(T5342=1,G5342="FAIL",P5342="PASS"),1,0)</x:f>
        <x:v>0</x:v>
      </x:c>
      <x:c r="T5342" s="9" t="n">
        <x:v>1</x:v>
      </x:c>
      <x:c r="U5342" s="9" t="n">
        <x:v>8</x:v>
      </x:c>
      <x:c r="V5342" s="9" t="str">
        <x:v>MVP/SHACL_GENERATION_PIPELINE/experiments/LUNA_CONTEXTUAL_SINGLESHOT/RUN_01/runs/RUN-IMO-078-20260831T152144985982Z/artifacts/attempt_01/extracted_shape.ttl</x:v>
      </x:c>
    </x:row>
    <x:row r="5343" ht="22" customHeight="1">
      <x:c r="A5343" s="10" t="str">
        <x:v>SINGLESHOT</x:v>
      </x:c>
      <x:c r="B5343" s="10" t="str">
        <x:v>IMO-078</x:v>
      </x:c>
      <x:c r="C5343" s="10" t="str">
        <x:v>IMO-078-H-P03</x:v>
      </x:c>
      <x:c r="D5343" s="10" t="str">
        <x:v>RUN_01</x:v>
      </x:c>
      <x:c r="E5343" s="10" t="str">
        <x:v>ORIGINAL_LEDGER</x:v>
      </x:c>
      <x:c r="F5343" s="10" t="str">
        <x:v>PASS</x:v>
      </x:c>
      <x:c r="G5343" s="10" t="str">
        <x:v>PASS</x:v>
      </x:c>
      <x:c r="H5343" s="10" t="str">
        <x:v>EXECUTED</x:v>
      </x:c>
      <x:c r="I5343" s="10" t="str">
        <x:v>PARSED</x:v>
      </x:c>
      <x:c r="J5343" s="10" t="str">
        <x:v>SINGLESHOT_CAPTURED_DIAGNOSTIC_PASS</x:v>
      </x:c>
      <x:c r="K5343" s="10" t="str">
        <x:v>da50fb31c327220fb03371b90d9ec8c8644a271d36359a71045b86dad669ccc2</x:v>
      </x:c>
      <x:c r="L5343" s="10" t="str">
        <x:v>historical_three</x:v>
      </x:c>
      <x:c r="M5343" s="10" t="n">
        <x:v>1</x:v>
      </x:c>
      <x:c r="N5343" s="10" t="n">
        <x:v>0</x:v>
      </x:c>
      <x:c r="O5343" s="10" t="n">
        <x:v>0</x:v>
      </x:c>
      <x:c r="P5343" s="9" t="str">
        <x:f>'CaseReview'!U971</x:f>
        <x:v>PASS</x:v>
      </x:c>
      <x:c r="Q5343" s="9" t="n">
        <x:f>IF(AND(T5343=1,G5343=P5343),1,0)</x:f>
        <x:v>1</x:v>
      </x:c>
      <x:c r="R5343" s="9" t="n">
        <x:f>IF(AND(T5343=1,G5343="PASS",P5343="FAIL"),1,0)</x:f>
        <x:v>0</x:v>
      </x:c>
      <x:c r="S5343" s="9" t="n">
        <x:f>IF(AND(T5343=1,G5343="FAIL",P5343="PASS"),1,0)</x:f>
        <x:v>0</x:v>
      </x:c>
      <x:c r="T5343" s="9" t="n">
        <x:v>1</x:v>
      </x:c>
      <x:c r="U5343" s="9" t="n">
        <x:v>8</x:v>
      </x:c>
      <x:c r="V5343" s="9" t="str">
        <x:v>MVP/SHACL_GENERATION_PIPELINE/experiments/LUNA_CONTEXTUAL_SINGLESHOT/RUN_01/runs/RUN-IMO-078-20260831T152144985982Z/artifacts/attempt_01/extracted_shape.ttl</x:v>
      </x:c>
    </x:row>
    <x:row r="5344" ht="22" customHeight="1">
      <x:c r="A5344" s="10" t="str">
        <x:v>SINGLESHOT</x:v>
      </x:c>
      <x:c r="B5344" s="10" t="str">
        <x:v>IMO-079</x:v>
      </x:c>
      <x:c r="C5344" s="10" t="str">
        <x:v>IMO-079-H-F01</x:v>
      </x:c>
      <x:c r="D5344" s="10" t="str">
        <x:v>RUN_01</x:v>
      </x:c>
      <x:c r="E5344" s="10" t="str">
        <x:v>ORIGINAL_LEDGER</x:v>
      </x:c>
      <x:c r="F5344" s="10" t="str">
        <x:v>FAIL</x:v>
      </x:c>
      <x:c r="G5344" s="10" t="str">
        <x:v>FAIL</x:v>
      </x:c>
      <x:c r="H5344" s="10" t="str">
        <x:v>EXECUTED</x:v>
      </x:c>
      <x:c r="I5344" s="10" t="str">
        <x:v>PARSED</x:v>
      </x:c>
      <x:c r="J5344" s="10" t="str">
        <x:v>SINGLESHOT_CAPTURED_DIAGNOSTIC_PASS</x:v>
      </x:c>
      <x:c r="K5344" s="10" t="str">
        <x:v>9a4fcc328dd50741092a4da4c0a27ba9b94eebc50f969156d9d3ab275ccda286</x:v>
      </x:c>
      <x:c r="L5344" s="10" t="str">
        <x:v>historical_three</x:v>
      </x:c>
      <x:c r="M5344" s="10" t="n">
        <x:v>1</x:v>
      </x:c>
      <x:c r="N5344" s="10" t="n">
        <x:v>0</x:v>
      </x:c>
      <x:c r="O5344" s="10" t="n">
        <x:v>0</x:v>
      </x:c>
      <x:c r="P5344" s="9" t="str">
        <x:f>'CaseReview'!U972</x:f>
        <x:v>FAIL</x:v>
      </x:c>
      <x:c r="Q5344" s="9" t="n">
        <x:f>IF(AND(T5344=1,G5344=P5344),1,0)</x:f>
        <x:v>1</x:v>
      </x:c>
      <x:c r="R5344" s="9" t="n">
        <x:f>IF(AND(T5344=1,G5344="PASS",P5344="FAIL"),1,0)</x:f>
        <x:v>0</x:v>
      </x:c>
      <x:c r="S5344" s="9" t="n">
        <x:f>IF(AND(T5344=1,G5344="FAIL",P5344="PASS"),1,0)</x:f>
        <x:v>0</x:v>
      </x:c>
      <x:c r="T5344" s="9" t="n">
        <x:v>1</x:v>
      </x:c>
      <x:c r="U5344" s="9" t="n">
        <x:v>8</x:v>
      </x:c>
      <x:c r="V5344" s="9" t="str">
        <x:v>MVP/SHACL_GENERATION_PIPELINE/experiments/LUNA_CONTEXTUAL_SINGLESHOT/RUN_01/runs/RUN-IMO-079-20260831T152159891580Z/artifacts/attempt_01/extracted_shape.ttl</x:v>
      </x:c>
    </x:row>
    <x:row r="5345" ht="22" customHeight="1">
      <x:c r="A5345" s="10" t="str">
        <x:v>SINGLESHOT</x:v>
      </x:c>
      <x:c r="B5345" s="10" t="str">
        <x:v>IMO-079</x:v>
      </x:c>
      <x:c r="C5345" s="10" t="str">
        <x:v>IMO-079-H-F02</x:v>
      </x:c>
      <x:c r="D5345" s="10" t="str">
        <x:v>RUN_01</x:v>
      </x:c>
      <x:c r="E5345" s="10" t="str">
        <x:v>ORIGINAL_LEDGER</x:v>
      </x:c>
      <x:c r="F5345" s="10" t="str">
        <x:v>FAIL</x:v>
      </x:c>
      <x:c r="G5345" s="10" t="str">
        <x:v>FAIL</x:v>
      </x:c>
      <x:c r="H5345" s="10" t="str">
        <x:v>EXECUTED</x:v>
      </x:c>
      <x:c r="I5345" s="10" t="str">
        <x:v>PARSED</x:v>
      </x:c>
      <x:c r="J5345" s="10" t="str">
        <x:v>SINGLESHOT_CAPTURED_DIAGNOSTIC_PASS</x:v>
      </x:c>
      <x:c r="K5345" s="10" t="str">
        <x:v>9a4fcc328dd50741092a4da4c0a27ba9b94eebc50f969156d9d3ab275ccda286</x:v>
      </x:c>
      <x:c r="L5345" s="10" t="str">
        <x:v>historical_three</x:v>
      </x:c>
      <x:c r="M5345" s="10" t="n">
        <x:v>1</x:v>
      </x:c>
      <x:c r="N5345" s="10" t="n">
        <x:v>0</x:v>
      </x:c>
      <x:c r="O5345" s="10" t="n">
        <x:v>0</x:v>
      </x:c>
      <x:c r="P5345" s="9" t="str">
        <x:f>'CaseReview'!U973</x:f>
        <x:v>FAIL</x:v>
      </x:c>
      <x:c r="Q5345" s="9" t="n">
        <x:f>IF(AND(T5345=1,G5345=P5345),1,0)</x:f>
        <x:v>1</x:v>
      </x:c>
      <x:c r="R5345" s="9" t="n">
        <x:f>IF(AND(T5345=1,G5345="PASS",P5345="FAIL"),1,0)</x:f>
        <x:v>0</x:v>
      </x:c>
      <x:c r="S5345" s="9" t="n">
        <x:f>IF(AND(T5345=1,G5345="FAIL",P5345="PASS"),1,0)</x:f>
        <x:v>0</x:v>
      </x:c>
      <x:c r="T5345" s="9" t="n">
        <x:v>1</x:v>
      </x:c>
      <x:c r="U5345" s="9" t="n">
        <x:v>8</x:v>
      </x:c>
      <x:c r="V5345" s="9" t="str">
        <x:v>MVP/SHACL_GENERATION_PIPELINE/experiments/LUNA_CONTEXTUAL_SINGLESHOT/RUN_01/runs/RUN-IMO-079-20260831T152159891580Z/artifacts/attempt_01/extracted_shape.ttl</x:v>
      </x:c>
    </x:row>
    <x:row r="5346" ht="22" customHeight="1">
      <x:c r="A5346" s="10" t="str">
        <x:v>SINGLESHOT</x:v>
      </x:c>
      <x:c r="B5346" s="10" t="str">
        <x:v>IMO-079</x:v>
      </x:c>
      <x:c r="C5346" s="10" t="str">
        <x:v>IMO-079-H-F03</x:v>
      </x:c>
      <x:c r="D5346" s="10" t="str">
        <x:v>RUN_01</x:v>
      </x:c>
      <x:c r="E5346" s="10" t="str">
        <x:v>ORIGINAL_LEDGER</x:v>
      </x:c>
      <x:c r="F5346" s="10" t="str">
        <x:v>FAIL</x:v>
      </x:c>
      <x:c r="G5346" s="10" t="str">
        <x:v>FAIL</x:v>
      </x:c>
      <x:c r="H5346" s="10" t="str">
        <x:v>EXECUTED</x:v>
      </x:c>
      <x:c r="I5346" s="10" t="str">
        <x:v>PARSED</x:v>
      </x:c>
      <x:c r="J5346" s="10" t="str">
        <x:v>SINGLESHOT_CAPTURED_DIAGNOSTIC_PASS</x:v>
      </x:c>
      <x:c r="K5346" s="10" t="str">
        <x:v>9a4fcc328dd50741092a4da4c0a27ba9b94eebc50f969156d9d3ab275ccda286</x:v>
      </x:c>
      <x:c r="L5346" s="10" t="str">
        <x:v>historical_three</x:v>
      </x:c>
      <x:c r="M5346" s="10" t="n">
        <x:v>1</x:v>
      </x:c>
      <x:c r="N5346" s="10" t="n">
        <x:v>0</x:v>
      </x:c>
      <x:c r="O5346" s="10" t="n">
        <x:v>0</x:v>
      </x:c>
      <x:c r="P5346" s="9" t="str">
        <x:f>'CaseReview'!U974</x:f>
        <x:v>FAIL</x:v>
      </x:c>
      <x:c r="Q5346" s="9" t="n">
        <x:f>IF(AND(T5346=1,G5346=P5346),1,0)</x:f>
        <x:v>1</x:v>
      </x:c>
      <x:c r="R5346" s="9" t="n">
        <x:f>IF(AND(T5346=1,G5346="PASS",P5346="FAIL"),1,0)</x:f>
        <x:v>0</x:v>
      </x:c>
      <x:c r="S5346" s="9" t="n">
        <x:f>IF(AND(T5346=1,G5346="FAIL",P5346="PASS"),1,0)</x:f>
        <x:v>0</x:v>
      </x:c>
      <x:c r="T5346" s="9" t="n">
        <x:v>1</x:v>
      </x:c>
      <x:c r="U5346" s="9" t="n">
        <x:v>8</x:v>
      </x:c>
      <x:c r="V5346" s="9" t="str">
        <x:v>MVP/SHACL_GENERATION_PIPELINE/experiments/LUNA_CONTEXTUAL_SINGLESHOT/RUN_01/runs/RUN-IMO-079-20260831T152159891580Z/artifacts/attempt_01/extracted_shape.ttl</x:v>
      </x:c>
    </x:row>
    <x:row r="5347" ht="22" customHeight="1">
      <x:c r="A5347" s="10" t="str">
        <x:v>SINGLESHOT</x:v>
      </x:c>
      <x:c r="B5347" s="10" t="str">
        <x:v>IMO-079</x:v>
      </x:c>
      <x:c r="C5347" s="10" t="str">
        <x:v>IMO-079-H-F04</x:v>
      </x:c>
      <x:c r="D5347" s="10" t="str">
        <x:v>RUN_01</x:v>
      </x:c>
      <x:c r="E5347" s="10" t="str">
        <x:v>ORIGINAL_LEDGER</x:v>
      </x:c>
      <x:c r="F5347" s="10" t="str">
        <x:v>FAIL</x:v>
      </x:c>
      <x:c r="G5347" s="10" t="str">
        <x:v>FAIL</x:v>
      </x:c>
      <x:c r="H5347" s="10" t="str">
        <x:v>EXECUTED</x:v>
      </x:c>
      <x:c r="I5347" s="10" t="str">
        <x:v>PARSED</x:v>
      </x:c>
      <x:c r="J5347" s="10" t="str">
        <x:v>SINGLESHOT_CAPTURED_DIAGNOSTIC_PASS</x:v>
      </x:c>
      <x:c r="K5347" s="10" t="str">
        <x:v>9a4fcc328dd50741092a4da4c0a27ba9b94eebc50f969156d9d3ab275ccda286</x:v>
      </x:c>
      <x:c r="L5347" s="10" t="str">
        <x:v>historical_three</x:v>
      </x:c>
      <x:c r="M5347" s="10" t="n">
        <x:v>1</x:v>
      </x:c>
      <x:c r="N5347" s="10" t="n">
        <x:v>0</x:v>
      </x:c>
      <x:c r="O5347" s="10" t="n">
        <x:v>0</x:v>
      </x:c>
      <x:c r="P5347" s="9" t="str">
        <x:f>'CaseReview'!U975</x:f>
        <x:v>FAIL</x:v>
      </x:c>
      <x:c r="Q5347" s="9" t="n">
        <x:f>IF(AND(T5347=1,G5347=P5347),1,0)</x:f>
        <x:v>1</x:v>
      </x:c>
      <x:c r="R5347" s="9" t="n">
        <x:f>IF(AND(T5347=1,G5347="PASS",P5347="FAIL"),1,0)</x:f>
        <x:v>0</x:v>
      </x:c>
      <x:c r="S5347" s="9" t="n">
        <x:f>IF(AND(T5347=1,G5347="FAIL",P5347="PASS"),1,0)</x:f>
        <x:v>0</x:v>
      </x:c>
      <x:c r="T5347" s="9" t="n">
        <x:v>1</x:v>
      </x:c>
      <x:c r="U5347" s="9" t="n">
        <x:v>8</x:v>
      </x:c>
      <x:c r="V5347" s="9" t="str">
        <x:v>MVP/SHACL_GENERATION_PIPELINE/experiments/LUNA_CONTEXTUAL_SINGLESHOT/RUN_01/runs/RUN-IMO-079-20260831T152159891580Z/artifacts/attempt_01/extracted_shape.ttl</x:v>
      </x:c>
    </x:row>
    <x:row r="5348" ht="22" customHeight="1">
      <x:c r="A5348" s="10" t="str">
        <x:v>SINGLESHOT</x:v>
      </x:c>
      <x:c r="B5348" s="10" t="str">
        <x:v>IMO-079</x:v>
      </x:c>
      <x:c r="C5348" s="10" t="str">
        <x:v>IMO-079-H-F05</x:v>
      </x:c>
      <x:c r="D5348" s="10" t="str">
        <x:v>RUN_01</x:v>
      </x:c>
      <x:c r="E5348" s="10" t="str">
        <x:v>ORIGINAL_LEDGER</x:v>
      </x:c>
      <x:c r="F5348" s="10" t="str">
        <x:v>FAIL</x:v>
      </x:c>
      <x:c r="G5348" s="10" t="str">
        <x:v>FAIL</x:v>
      </x:c>
      <x:c r="H5348" s="10" t="str">
        <x:v>EXECUTED</x:v>
      </x:c>
      <x:c r="I5348" s="10" t="str">
        <x:v>PARSED</x:v>
      </x:c>
      <x:c r="J5348" s="10" t="str">
        <x:v>SINGLESHOT_CAPTURED_DIAGNOSTIC_PASS</x:v>
      </x:c>
      <x:c r="K5348" s="10" t="str">
        <x:v>9a4fcc328dd50741092a4da4c0a27ba9b94eebc50f969156d9d3ab275ccda286</x:v>
      </x:c>
      <x:c r="L5348" s="10" t="str">
        <x:v>historical_three</x:v>
      </x:c>
      <x:c r="M5348" s="10" t="n">
        <x:v>1</x:v>
      </x:c>
      <x:c r="N5348" s="10" t="n">
        <x:v>0</x:v>
      </x:c>
      <x:c r="O5348" s="10" t="n">
        <x:v>0</x:v>
      </x:c>
      <x:c r="P5348" s="9" t="str">
        <x:f>'CaseReview'!U976</x:f>
        <x:v>FAIL</x:v>
      </x:c>
      <x:c r="Q5348" s="9" t="n">
        <x:f>IF(AND(T5348=1,G5348=P5348),1,0)</x:f>
        <x:v>1</x:v>
      </x:c>
      <x:c r="R5348" s="9" t="n">
        <x:f>IF(AND(T5348=1,G5348="PASS",P5348="FAIL"),1,0)</x:f>
        <x:v>0</x:v>
      </x:c>
      <x:c r="S5348" s="9" t="n">
        <x:f>IF(AND(T5348=1,G5348="FAIL",P5348="PASS"),1,0)</x:f>
        <x:v>0</x:v>
      </x:c>
      <x:c r="T5348" s="9" t="n">
        <x:v>1</x:v>
      </x:c>
      <x:c r="U5348" s="9" t="n">
        <x:v>8</x:v>
      </x:c>
      <x:c r="V5348" s="9" t="str">
        <x:v>MVP/SHACL_GENERATION_PIPELINE/experiments/LUNA_CONTEXTUAL_SINGLESHOT/RUN_01/runs/RUN-IMO-079-20260831T152159891580Z/artifacts/attempt_01/extracted_shape.ttl</x:v>
      </x:c>
    </x:row>
    <x:row r="5349" ht="22" customHeight="1">
      <x:c r="A5349" s="10" t="str">
        <x:v>SINGLESHOT</x:v>
      </x:c>
      <x:c r="B5349" s="10" t="str">
        <x:v>IMO-079</x:v>
      </x:c>
      <x:c r="C5349" s="10" t="str">
        <x:v>IMO-079-H-P01</x:v>
      </x:c>
      <x:c r="D5349" s="10" t="str">
        <x:v>RUN_01</x:v>
      </x:c>
      <x:c r="E5349" s="10" t="str">
        <x:v>ORIGINAL_LEDGER</x:v>
      </x:c>
      <x:c r="F5349" s="10" t="str">
        <x:v>PASS</x:v>
      </x:c>
      <x:c r="G5349" s="10" t="str">
        <x:v>PASS</x:v>
      </x:c>
      <x:c r="H5349" s="10" t="str">
        <x:v>EXECUTED</x:v>
      </x:c>
      <x:c r="I5349" s="10" t="str">
        <x:v>PARSED</x:v>
      </x:c>
      <x:c r="J5349" s="10" t="str">
        <x:v>SINGLESHOT_CAPTURED_DIAGNOSTIC_PASS</x:v>
      </x:c>
      <x:c r="K5349" s="10" t="str">
        <x:v>9a4fcc328dd50741092a4da4c0a27ba9b94eebc50f969156d9d3ab275ccda286</x:v>
      </x:c>
      <x:c r="L5349" s="10" t="str">
        <x:v>historical_three</x:v>
      </x:c>
      <x:c r="M5349" s="10" t="n">
        <x:v>1</x:v>
      </x:c>
      <x:c r="N5349" s="10" t="n">
        <x:v>0</x:v>
      </x:c>
      <x:c r="O5349" s="10" t="n">
        <x:v>0</x:v>
      </x:c>
      <x:c r="P5349" s="9" t="str">
        <x:f>'CaseReview'!U977</x:f>
        <x:v>PASS</x:v>
      </x:c>
      <x:c r="Q5349" s="9" t="n">
        <x:f>IF(AND(T5349=1,G5349=P5349),1,0)</x:f>
        <x:v>1</x:v>
      </x:c>
      <x:c r="R5349" s="9" t="n">
        <x:f>IF(AND(T5349=1,G5349="PASS",P5349="FAIL"),1,0)</x:f>
        <x:v>0</x:v>
      </x:c>
      <x:c r="S5349" s="9" t="n">
        <x:f>IF(AND(T5349=1,G5349="FAIL",P5349="PASS"),1,0)</x:f>
        <x:v>0</x:v>
      </x:c>
      <x:c r="T5349" s="9" t="n">
        <x:v>1</x:v>
      </x:c>
      <x:c r="U5349" s="9" t="n">
        <x:v>8</x:v>
      </x:c>
      <x:c r="V5349" s="9" t="str">
        <x:v>MVP/SHACL_GENERATION_PIPELINE/experiments/LUNA_CONTEXTUAL_SINGLESHOT/RUN_01/runs/RUN-IMO-079-20260831T152159891580Z/artifacts/attempt_01/extracted_shape.ttl</x:v>
      </x:c>
    </x:row>
    <x:row r="5350" ht="22" customHeight="1">
      <x:c r="A5350" s="10" t="str">
        <x:v>SINGLESHOT</x:v>
      </x:c>
      <x:c r="B5350" s="10" t="str">
        <x:v>IMO-079</x:v>
      </x:c>
      <x:c r="C5350" s="10" t="str">
        <x:v>IMO-079-H-P02</x:v>
      </x:c>
      <x:c r="D5350" s="10" t="str">
        <x:v>RUN_01</x:v>
      </x:c>
      <x:c r="E5350" s="10" t="str">
        <x:v>ORIGINAL_LEDGER</x:v>
      </x:c>
      <x:c r="F5350" s="10" t="str">
        <x:v>PASS</x:v>
      </x:c>
      <x:c r="G5350" s="10" t="str">
        <x:v>PASS</x:v>
      </x:c>
      <x:c r="H5350" s="10" t="str">
        <x:v>EXECUTED</x:v>
      </x:c>
      <x:c r="I5350" s="10" t="str">
        <x:v>PARSED</x:v>
      </x:c>
      <x:c r="J5350" s="10" t="str">
        <x:v>SINGLESHOT_CAPTURED_DIAGNOSTIC_PASS</x:v>
      </x:c>
      <x:c r="K5350" s="10" t="str">
        <x:v>9a4fcc328dd50741092a4da4c0a27ba9b94eebc50f969156d9d3ab275ccda286</x:v>
      </x:c>
      <x:c r="L5350" s="10" t="str">
        <x:v>historical_three</x:v>
      </x:c>
      <x:c r="M5350" s="10" t="n">
        <x:v>1</x:v>
      </x:c>
      <x:c r="N5350" s="10" t="n">
        <x:v>0</x:v>
      </x:c>
      <x:c r="O5350" s="10" t="n">
        <x:v>0</x:v>
      </x:c>
      <x:c r="P5350" s="9" t="str">
        <x:f>'CaseReview'!U978</x:f>
        <x:v>PASS</x:v>
      </x:c>
      <x:c r="Q5350" s="9" t="n">
        <x:f>IF(AND(T5350=1,G5350=P5350),1,0)</x:f>
        <x:v>1</x:v>
      </x:c>
      <x:c r="R5350" s="9" t="n">
        <x:f>IF(AND(T5350=1,G5350="PASS",P5350="FAIL"),1,0)</x:f>
        <x:v>0</x:v>
      </x:c>
      <x:c r="S5350" s="9" t="n">
        <x:f>IF(AND(T5350=1,G5350="FAIL",P5350="PASS"),1,0)</x:f>
        <x:v>0</x:v>
      </x:c>
      <x:c r="T5350" s="9" t="n">
        <x:v>1</x:v>
      </x:c>
      <x:c r="U5350" s="9" t="n">
        <x:v>8</x:v>
      </x:c>
      <x:c r="V5350" s="9" t="str">
        <x:v>MVP/SHACL_GENERATION_PIPELINE/experiments/LUNA_CONTEXTUAL_SINGLESHOT/RUN_01/runs/RUN-IMO-079-20260831T152159891580Z/artifacts/attempt_01/extracted_shape.ttl</x:v>
      </x:c>
    </x:row>
    <x:row r="5351" ht="22" customHeight="1">
      <x:c r="A5351" s="10" t="str">
        <x:v>SINGLESHOT</x:v>
      </x:c>
      <x:c r="B5351" s="10" t="str">
        <x:v>IMO-079</x:v>
      </x:c>
      <x:c r="C5351" s="10" t="str">
        <x:v>IMO-079-H-P03</x:v>
      </x:c>
      <x:c r="D5351" s="10" t="str">
        <x:v>RUN_01</x:v>
      </x:c>
      <x:c r="E5351" s="10" t="str">
        <x:v>ORIGINAL_LEDGER</x:v>
      </x:c>
      <x:c r="F5351" s="10" t="str">
        <x:v>PASS</x:v>
      </x:c>
      <x:c r="G5351" s="10" t="str">
        <x:v>PASS</x:v>
      </x:c>
      <x:c r="H5351" s="10" t="str">
        <x:v>EXECUTED</x:v>
      </x:c>
      <x:c r="I5351" s="10" t="str">
        <x:v>PARSED</x:v>
      </x:c>
      <x:c r="J5351" s="10" t="str">
        <x:v>SINGLESHOT_CAPTURED_DIAGNOSTIC_PASS</x:v>
      </x:c>
      <x:c r="K5351" s="10" t="str">
        <x:v>9a4fcc328dd50741092a4da4c0a27ba9b94eebc50f969156d9d3ab275ccda286</x:v>
      </x:c>
      <x:c r="L5351" s="10" t="str">
        <x:v>historical_three</x:v>
      </x:c>
      <x:c r="M5351" s="10" t="n">
        <x:v>1</x:v>
      </x:c>
      <x:c r="N5351" s="10" t="n">
        <x:v>0</x:v>
      </x:c>
      <x:c r="O5351" s="10" t="n">
        <x:v>0</x:v>
      </x:c>
      <x:c r="P5351" s="9" t="str">
        <x:f>'CaseReview'!U979</x:f>
        <x:v>PASS</x:v>
      </x:c>
      <x:c r="Q5351" s="9" t="n">
        <x:f>IF(AND(T5351=1,G5351=P5351),1,0)</x:f>
        <x:v>1</x:v>
      </x:c>
      <x:c r="R5351" s="9" t="n">
        <x:f>IF(AND(T5351=1,G5351="PASS",P5351="FAIL"),1,0)</x:f>
        <x:v>0</x:v>
      </x:c>
      <x:c r="S5351" s="9" t="n">
        <x:f>IF(AND(T5351=1,G5351="FAIL",P5351="PASS"),1,0)</x:f>
        <x:v>0</x:v>
      </x:c>
      <x:c r="T5351" s="9" t="n">
        <x:v>1</x:v>
      </x:c>
      <x:c r="U5351" s="9" t="n">
        <x:v>8</x:v>
      </x:c>
      <x:c r="V5351" s="9" t="str">
        <x:v>MVP/SHACL_GENERATION_PIPELINE/experiments/LUNA_CONTEXTUAL_SINGLESHOT/RUN_01/runs/RUN-IMO-079-20260831T152159891580Z/artifacts/attempt_01/extracted_shape.ttl</x:v>
      </x:c>
    </x:row>
    <x:row r="5352" ht="22" customHeight="1">
      <x:c r="A5352" s="10" t="str">
        <x:v>SINGLESHOT</x:v>
      </x:c>
      <x:c r="B5352" s="10" t="str">
        <x:v>IMO-081</x:v>
      </x:c>
      <x:c r="C5352" s="10" t="str">
        <x:v>IMO-081-I-F01</x:v>
      </x:c>
      <x:c r="D5352" s="10" t="str">
        <x:v>RUN_01</x:v>
      </x:c>
      <x:c r="E5352" s="10" t="str">
        <x:v>ORIGINAL_LEDGER</x:v>
      </x:c>
      <x:c r="F5352" s="10" t="str">
        <x:v>FAIL</x:v>
      </x:c>
      <x:c r="G5352" s="10" t="str">
        <x:v>FAIL</x:v>
      </x:c>
      <x:c r="H5352" s="10" t="str">
        <x:v>EXECUTED</x:v>
      </x:c>
      <x:c r="I5352" s="10" t="str">
        <x:v>PARSED</x:v>
      </x:c>
      <x:c r="J5352" s="10" t="str">
        <x:v>SINGLESHOT_CAPTURED_DIAGNOSTIC_PASS</x:v>
      </x:c>
      <x:c r="K5352" s="10" t="str">
        <x:v>de5f353a61a9cbd5e7112f3f0c0d7f09302126dc30f4eedcc03b76487cbf33e7</x:v>
      </x:c>
      <x:c r="L5352" s="10" t="str">
        <x:v>historical_three</x:v>
      </x:c>
      <x:c r="M5352" s="10" t="n">
        <x:v>1</x:v>
      </x:c>
      <x:c r="N5352" s="10" t="n">
        <x:v>0</x:v>
      </x:c>
      <x:c r="O5352" s="10" t="n">
        <x:v>0</x:v>
      </x:c>
      <x:c r="P5352" s="9" t="str">
        <x:f>'CaseReview'!U980</x:f>
        <x:v>FAIL</x:v>
      </x:c>
      <x:c r="Q5352" s="9" t="n">
        <x:f>IF(AND(T5352=1,G5352=P5352),1,0)</x:f>
        <x:v>1</x:v>
      </x:c>
      <x:c r="R5352" s="9" t="n">
        <x:f>IF(AND(T5352=1,G5352="PASS",P5352="FAIL"),1,0)</x:f>
        <x:v>0</x:v>
      </x:c>
      <x:c r="S5352" s="9" t="n">
        <x:f>IF(AND(T5352=1,G5352="FAIL",P5352="PASS"),1,0)</x:f>
        <x:v>0</x:v>
      </x:c>
      <x:c r="T5352" s="9" t="n">
        <x:v>1</x:v>
      </x:c>
      <x:c r="U5352" s="9" t="n">
        <x:v>8</x:v>
      </x:c>
      <x:c r="V5352" s="9" t="str">
        <x:v>MVP/SHACL_GENERATION_PIPELINE/experiments/LUNA_CONTEXTUAL_SINGLESHOT/RUN_01/runs/RUN-IMO-081-20260831T152212157085Z/artifacts/attempt_01/extracted_shape.ttl</x:v>
      </x:c>
    </x:row>
    <x:row r="5353" ht="22" customHeight="1">
      <x:c r="A5353" s="10" t="str">
        <x:v>SINGLESHOT</x:v>
      </x:c>
      <x:c r="B5353" s="10" t="str">
        <x:v>IMO-081</x:v>
      </x:c>
      <x:c r="C5353" s="10" t="str">
        <x:v>IMO-081-I-F02</x:v>
      </x:c>
      <x:c r="D5353" s="10" t="str">
        <x:v>RUN_01</x:v>
      </x:c>
      <x:c r="E5353" s="10" t="str">
        <x:v>ORIGINAL_LEDGER</x:v>
      </x:c>
      <x:c r="F5353" s="10" t="str">
        <x:v>FAIL</x:v>
      </x:c>
      <x:c r="G5353" s="10" t="str">
        <x:v>FAIL</x:v>
      </x:c>
      <x:c r="H5353" s="10" t="str">
        <x:v>EXECUTED</x:v>
      </x:c>
      <x:c r="I5353" s="10" t="str">
        <x:v>PARSED</x:v>
      </x:c>
      <x:c r="J5353" s="10" t="str">
        <x:v>SINGLESHOT_CAPTURED_DIAGNOSTIC_PASS</x:v>
      </x:c>
      <x:c r="K5353" s="10" t="str">
        <x:v>de5f353a61a9cbd5e7112f3f0c0d7f09302126dc30f4eedcc03b76487cbf33e7</x:v>
      </x:c>
      <x:c r="L5353" s="10" t="str">
        <x:v>historical_three</x:v>
      </x:c>
      <x:c r="M5353" s="10" t="n">
        <x:v>1</x:v>
      </x:c>
      <x:c r="N5353" s="10" t="n">
        <x:v>0</x:v>
      </x:c>
      <x:c r="O5353" s="10" t="n">
        <x:v>0</x:v>
      </x:c>
      <x:c r="P5353" s="9" t="str">
        <x:f>'CaseReview'!U981</x:f>
        <x:v>FAIL</x:v>
      </x:c>
      <x:c r="Q5353" s="9" t="n">
        <x:f>IF(AND(T5353=1,G5353=P5353),1,0)</x:f>
        <x:v>1</x:v>
      </x:c>
      <x:c r="R5353" s="9" t="n">
        <x:f>IF(AND(T5353=1,G5353="PASS",P5353="FAIL"),1,0)</x:f>
        <x:v>0</x:v>
      </x:c>
      <x:c r="S5353" s="9" t="n">
        <x:f>IF(AND(T5353=1,G5353="FAIL",P5353="PASS"),1,0)</x:f>
        <x:v>0</x:v>
      </x:c>
      <x:c r="T5353" s="9" t="n">
        <x:v>1</x:v>
      </x:c>
      <x:c r="U5353" s="9" t="n">
        <x:v>8</x:v>
      </x:c>
      <x:c r="V5353" s="9" t="str">
        <x:v>MVP/SHACL_GENERATION_PIPELINE/experiments/LUNA_CONTEXTUAL_SINGLESHOT/RUN_01/runs/RUN-IMO-081-20260831T152212157085Z/artifacts/attempt_01/extracted_shape.ttl</x:v>
      </x:c>
    </x:row>
    <x:row r="5354" ht="22" customHeight="1">
      <x:c r="A5354" s="10" t="str">
        <x:v>SINGLESHOT</x:v>
      </x:c>
      <x:c r="B5354" s="10" t="str">
        <x:v>IMO-081</x:v>
      </x:c>
      <x:c r="C5354" s="10" t="str">
        <x:v>IMO-081-I-F03</x:v>
      </x:c>
      <x:c r="D5354" s="10" t="str">
        <x:v>RUN_01</x:v>
      </x:c>
      <x:c r="E5354" s="10" t="str">
        <x:v>ORIGINAL_LEDGER</x:v>
      </x:c>
      <x:c r="F5354" s="10" t="str">
        <x:v>FAIL</x:v>
      </x:c>
      <x:c r="G5354" s="10" t="str">
        <x:v>FAIL</x:v>
      </x:c>
      <x:c r="H5354" s="10" t="str">
        <x:v>EXECUTED</x:v>
      </x:c>
      <x:c r="I5354" s="10" t="str">
        <x:v>PARSED</x:v>
      </x:c>
      <x:c r="J5354" s="10" t="str">
        <x:v>SINGLESHOT_CAPTURED_DIAGNOSTIC_PASS</x:v>
      </x:c>
      <x:c r="K5354" s="10" t="str">
        <x:v>de5f353a61a9cbd5e7112f3f0c0d7f09302126dc30f4eedcc03b76487cbf33e7</x:v>
      </x:c>
      <x:c r="L5354" s="10" t="str">
        <x:v>historical_three</x:v>
      </x:c>
      <x:c r="M5354" s="10" t="n">
        <x:v>1</x:v>
      </x:c>
      <x:c r="N5354" s="10" t="n">
        <x:v>0</x:v>
      </x:c>
      <x:c r="O5354" s="10" t="n">
        <x:v>0</x:v>
      </x:c>
      <x:c r="P5354" s="9" t="str">
        <x:f>'CaseReview'!U982</x:f>
        <x:v>FAIL</x:v>
      </x:c>
      <x:c r="Q5354" s="9" t="n">
        <x:f>IF(AND(T5354=1,G5354=P5354),1,0)</x:f>
        <x:v>1</x:v>
      </x:c>
      <x:c r="R5354" s="9" t="n">
        <x:f>IF(AND(T5354=1,G5354="PASS",P5354="FAIL"),1,0)</x:f>
        <x:v>0</x:v>
      </x:c>
      <x:c r="S5354" s="9" t="n">
        <x:f>IF(AND(T5354=1,G5354="FAIL",P5354="PASS"),1,0)</x:f>
        <x:v>0</x:v>
      </x:c>
      <x:c r="T5354" s="9" t="n">
        <x:v>1</x:v>
      </x:c>
      <x:c r="U5354" s="9" t="n">
        <x:v>8</x:v>
      </x:c>
      <x:c r="V5354" s="9" t="str">
        <x:v>MVP/SHACL_GENERATION_PIPELINE/experiments/LUNA_CONTEXTUAL_SINGLESHOT/RUN_01/runs/RUN-IMO-081-20260831T152212157085Z/artifacts/attempt_01/extracted_shape.ttl</x:v>
      </x:c>
    </x:row>
    <x:row r="5355" ht="22" customHeight="1">
      <x:c r="A5355" s="10" t="str">
        <x:v>SINGLESHOT</x:v>
      </x:c>
      <x:c r="B5355" s="10" t="str">
        <x:v>IMO-081</x:v>
      </x:c>
      <x:c r="C5355" s="10" t="str">
        <x:v>IMO-081-I-F04</x:v>
      </x:c>
      <x:c r="D5355" s="10" t="str">
        <x:v>RUN_01</x:v>
      </x:c>
      <x:c r="E5355" s="10" t="str">
        <x:v>ORIGINAL_LEDGER</x:v>
      </x:c>
      <x:c r="F5355" s="10" t="str">
        <x:v>FAIL</x:v>
      </x:c>
      <x:c r="G5355" s="10" t="str">
        <x:v>FAIL</x:v>
      </x:c>
      <x:c r="H5355" s="10" t="str">
        <x:v>EXECUTED</x:v>
      </x:c>
      <x:c r="I5355" s="10" t="str">
        <x:v>PARSED</x:v>
      </x:c>
      <x:c r="J5355" s="10" t="str">
        <x:v>SINGLESHOT_CAPTURED_DIAGNOSTIC_PASS</x:v>
      </x:c>
      <x:c r="K5355" s="10" t="str">
        <x:v>de5f353a61a9cbd5e7112f3f0c0d7f09302126dc30f4eedcc03b76487cbf33e7</x:v>
      </x:c>
      <x:c r="L5355" s="10" t="str">
        <x:v>historical_three</x:v>
      </x:c>
      <x:c r="M5355" s="10" t="n">
        <x:v>1</x:v>
      </x:c>
      <x:c r="N5355" s="10" t="n">
        <x:v>0</x:v>
      </x:c>
      <x:c r="O5355" s="10" t="n">
        <x:v>0</x:v>
      </x:c>
      <x:c r="P5355" s="9" t="str">
        <x:f>'CaseReview'!U983</x:f>
        <x:v>FAIL</x:v>
      </x:c>
      <x:c r="Q5355" s="9" t="n">
        <x:f>IF(AND(T5355=1,G5355=P5355),1,0)</x:f>
        <x:v>1</x:v>
      </x:c>
      <x:c r="R5355" s="9" t="n">
        <x:f>IF(AND(T5355=1,G5355="PASS",P5355="FAIL"),1,0)</x:f>
        <x:v>0</x:v>
      </x:c>
      <x:c r="S5355" s="9" t="n">
        <x:f>IF(AND(T5355=1,G5355="FAIL",P5355="PASS"),1,0)</x:f>
        <x:v>0</x:v>
      </x:c>
      <x:c r="T5355" s="9" t="n">
        <x:v>1</x:v>
      </x:c>
      <x:c r="U5355" s="9" t="n">
        <x:v>8</x:v>
      </x:c>
      <x:c r="V5355" s="9" t="str">
        <x:v>MVP/SHACL_GENERATION_PIPELINE/experiments/LUNA_CONTEXTUAL_SINGLESHOT/RUN_01/runs/RUN-IMO-081-20260831T152212157085Z/artifacts/attempt_01/extracted_shape.ttl</x:v>
      </x:c>
    </x:row>
    <x:row r="5356" ht="22" customHeight="1">
      <x:c r="A5356" s="10" t="str">
        <x:v>SINGLESHOT</x:v>
      </x:c>
      <x:c r="B5356" s="10" t="str">
        <x:v>IMO-081</x:v>
      </x:c>
      <x:c r="C5356" s="10" t="str">
        <x:v>IMO-081-I-P01</x:v>
      </x:c>
      <x:c r="D5356" s="10" t="str">
        <x:v>RUN_01</x:v>
      </x:c>
      <x:c r="E5356" s="10" t="str">
        <x:v>ORIGINAL_LEDGER</x:v>
      </x:c>
      <x:c r="F5356" s="10" t="str">
        <x:v>PASS</x:v>
      </x:c>
      <x:c r="G5356" s="10" t="str">
        <x:v>PASS</x:v>
      </x:c>
      <x:c r="H5356" s="10" t="str">
        <x:v>EXECUTED</x:v>
      </x:c>
      <x:c r="I5356" s="10" t="str">
        <x:v>PARSED</x:v>
      </x:c>
      <x:c r="J5356" s="10" t="str">
        <x:v>SINGLESHOT_CAPTURED_DIAGNOSTIC_PASS</x:v>
      </x:c>
      <x:c r="K5356" s="10" t="str">
        <x:v>de5f353a61a9cbd5e7112f3f0c0d7f09302126dc30f4eedcc03b76487cbf33e7</x:v>
      </x:c>
      <x:c r="L5356" s="10" t="str">
        <x:v>historical_three</x:v>
      </x:c>
      <x:c r="M5356" s="10" t="n">
        <x:v>1</x:v>
      </x:c>
      <x:c r="N5356" s="10" t="n">
        <x:v>0</x:v>
      </x:c>
      <x:c r="O5356" s="10" t="n">
        <x:v>0</x:v>
      </x:c>
      <x:c r="P5356" s="9" t="str">
        <x:f>'CaseReview'!U984</x:f>
        <x:v>PASS</x:v>
      </x:c>
      <x:c r="Q5356" s="9" t="n">
        <x:f>IF(AND(T5356=1,G5356=P5356),1,0)</x:f>
        <x:v>1</x:v>
      </x:c>
      <x:c r="R5356" s="9" t="n">
        <x:f>IF(AND(T5356=1,G5356="PASS",P5356="FAIL"),1,0)</x:f>
        <x:v>0</x:v>
      </x:c>
      <x:c r="S5356" s="9" t="n">
        <x:f>IF(AND(T5356=1,G5356="FAIL",P5356="PASS"),1,0)</x:f>
        <x:v>0</x:v>
      </x:c>
      <x:c r="T5356" s="9" t="n">
        <x:v>1</x:v>
      </x:c>
      <x:c r="U5356" s="9" t="n">
        <x:v>8</x:v>
      </x:c>
      <x:c r="V5356" s="9" t="str">
        <x:v>MVP/SHACL_GENERATION_PIPELINE/experiments/LUNA_CONTEXTUAL_SINGLESHOT/RUN_01/runs/RUN-IMO-081-20260831T152212157085Z/artifacts/attempt_01/extracted_shape.ttl</x:v>
      </x:c>
    </x:row>
    <x:row r="5357" ht="22" customHeight="1">
      <x:c r="A5357" s="10" t="str">
        <x:v>SINGLESHOT</x:v>
      </x:c>
      <x:c r="B5357" s="10" t="str">
        <x:v>IMO-081</x:v>
      </x:c>
      <x:c r="C5357" s="10" t="str">
        <x:v>IMO-081-I-P02</x:v>
      </x:c>
      <x:c r="D5357" s="10" t="str">
        <x:v>RUN_01</x:v>
      </x:c>
      <x:c r="E5357" s="10" t="str">
        <x:v>ORIGINAL_LEDGER</x:v>
      </x:c>
      <x:c r="F5357" s="10" t="str">
        <x:v>PASS</x:v>
      </x:c>
      <x:c r="G5357" s="10" t="str">
        <x:v>PASS</x:v>
      </x:c>
      <x:c r="H5357" s="10" t="str">
        <x:v>EXECUTED</x:v>
      </x:c>
      <x:c r="I5357" s="10" t="str">
        <x:v>PARSED</x:v>
      </x:c>
      <x:c r="J5357" s="10" t="str">
        <x:v>SINGLESHOT_CAPTURED_DIAGNOSTIC_PASS</x:v>
      </x:c>
      <x:c r="K5357" s="10" t="str">
        <x:v>de5f353a61a9cbd5e7112f3f0c0d7f09302126dc30f4eedcc03b76487cbf33e7</x:v>
      </x:c>
      <x:c r="L5357" s="10" t="str">
        <x:v>historical_three</x:v>
      </x:c>
      <x:c r="M5357" s="10" t="n">
        <x:v>1</x:v>
      </x:c>
      <x:c r="N5357" s="10" t="n">
        <x:v>0</x:v>
      </x:c>
      <x:c r="O5357" s="10" t="n">
        <x:v>0</x:v>
      </x:c>
      <x:c r="P5357" s="9" t="str">
        <x:f>'CaseReview'!U985</x:f>
        <x:v>PASS</x:v>
      </x:c>
      <x:c r="Q5357" s="9" t="n">
        <x:f>IF(AND(T5357=1,G5357=P5357),1,0)</x:f>
        <x:v>1</x:v>
      </x:c>
      <x:c r="R5357" s="9" t="n">
        <x:f>IF(AND(T5357=1,G5357="PASS",P5357="FAIL"),1,0)</x:f>
        <x:v>0</x:v>
      </x:c>
      <x:c r="S5357" s="9" t="n">
        <x:f>IF(AND(T5357=1,G5357="FAIL",P5357="PASS"),1,0)</x:f>
        <x:v>0</x:v>
      </x:c>
      <x:c r="T5357" s="9" t="n">
        <x:v>1</x:v>
      </x:c>
      <x:c r="U5357" s="9" t="n">
        <x:v>8</x:v>
      </x:c>
      <x:c r="V5357" s="9" t="str">
        <x:v>MVP/SHACL_GENERATION_PIPELINE/experiments/LUNA_CONTEXTUAL_SINGLESHOT/RUN_01/runs/RUN-IMO-081-20260831T152212157085Z/artifacts/attempt_01/extracted_shape.ttl</x:v>
      </x:c>
    </x:row>
    <x:row r="5358" ht="22" customHeight="1">
      <x:c r="A5358" s="10" t="str">
        <x:v>SINGLESHOT</x:v>
      </x:c>
      <x:c r="B5358" s="10" t="str">
        <x:v>IMO-081</x:v>
      </x:c>
      <x:c r="C5358" s="10" t="str">
        <x:v>IMO-081-I-P03</x:v>
      </x:c>
      <x:c r="D5358" s="10" t="str">
        <x:v>RUN_01</x:v>
      </x:c>
      <x:c r="E5358" s="10" t="str">
        <x:v>ORIGINAL_LEDGER</x:v>
      </x:c>
      <x:c r="F5358" s="10" t="str">
        <x:v>PASS</x:v>
      </x:c>
      <x:c r="G5358" s="10" t="str">
        <x:v>PASS</x:v>
      </x:c>
      <x:c r="H5358" s="10" t="str">
        <x:v>EXECUTED</x:v>
      </x:c>
      <x:c r="I5358" s="10" t="str">
        <x:v>PARSED</x:v>
      </x:c>
      <x:c r="J5358" s="10" t="str">
        <x:v>SINGLESHOT_CAPTURED_DIAGNOSTIC_PASS</x:v>
      </x:c>
      <x:c r="K5358" s="10" t="str">
        <x:v>de5f353a61a9cbd5e7112f3f0c0d7f09302126dc30f4eedcc03b76487cbf33e7</x:v>
      </x:c>
      <x:c r="L5358" s="10" t="str">
        <x:v>historical_three</x:v>
      </x:c>
      <x:c r="M5358" s="10" t="n">
        <x:v>1</x:v>
      </x:c>
      <x:c r="N5358" s="10" t="n">
        <x:v>0</x:v>
      </x:c>
      <x:c r="O5358" s="10" t="n">
        <x:v>0</x:v>
      </x:c>
      <x:c r="P5358" s="9" t="str">
        <x:f>'CaseReview'!U986</x:f>
        <x:v>PASS</x:v>
      </x:c>
      <x:c r="Q5358" s="9" t="n">
        <x:f>IF(AND(T5358=1,G5358=P5358),1,0)</x:f>
        <x:v>1</x:v>
      </x:c>
      <x:c r="R5358" s="9" t="n">
        <x:f>IF(AND(T5358=1,G5358="PASS",P5358="FAIL"),1,0)</x:f>
        <x:v>0</x:v>
      </x:c>
      <x:c r="S5358" s="9" t="n">
        <x:f>IF(AND(T5358=1,G5358="FAIL",P5358="PASS"),1,0)</x:f>
        <x:v>0</x:v>
      </x:c>
      <x:c r="T5358" s="9" t="n">
        <x:v>1</x:v>
      </x:c>
      <x:c r="U5358" s="9" t="n">
        <x:v>8</x:v>
      </x:c>
      <x:c r="V5358" s="9" t="str">
        <x:v>MVP/SHACL_GENERATION_PIPELINE/experiments/LUNA_CONTEXTUAL_SINGLESHOT/RUN_01/runs/RUN-IMO-081-20260831T152212157085Z/artifacts/attempt_01/extracted_shape.ttl</x:v>
      </x:c>
    </x:row>
    <x:row r="5359" ht="22" customHeight="1">
      <x:c r="A5359" s="10" t="str">
        <x:v>SINGLESHOT</x:v>
      </x:c>
      <x:c r="B5359" s="10" t="str">
        <x:v>IMO-081</x:v>
      </x:c>
      <x:c r="C5359" s="10" t="str">
        <x:v>IMO-081-I-P04</x:v>
      </x:c>
      <x:c r="D5359" s="10" t="str">
        <x:v>RUN_01</x:v>
      </x:c>
      <x:c r="E5359" s="10" t="str">
        <x:v>ORIGINAL_LEDGER</x:v>
      </x:c>
      <x:c r="F5359" s="10" t="str">
        <x:v>PASS</x:v>
      </x:c>
      <x:c r="G5359" s="10" t="str">
        <x:v>PASS</x:v>
      </x:c>
      <x:c r="H5359" s="10" t="str">
        <x:v>EXECUTED</x:v>
      </x:c>
      <x:c r="I5359" s="10" t="str">
        <x:v>PARSED</x:v>
      </x:c>
      <x:c r="J5359" s="10" t="str">
        <x:v>SINGLESHOT_CAPTURED_DIAGNOSTIC_PASS</x:v>
      </x:c>
      <x:c r="K5359" s="10" t="str">
        <x:v>de5f353a61a9cbd5e7112f3f0c0d7f09302126dc30f4eedcc03b76487cbf33e7</x:v>
      </x:c>
      <x:c r="L5359" s="10" t="str">
        <x:v>historical_three</x:v>
      </x:c>
      <x:c r="M5359" s="10" t="n">
        <x:v>1</x:v>
      </x:c>
      <x:c r="N5359" s="10" t="n">
        <x:v>0</x:v>
      </x:c>
      <x:c r="O5359" s="10" t="n">
        <x:v>0</x:v>
      </x:c>
      <x:c r="P5359" s="9" t="str">
        <x:f>'CaseReview'!U987</x:f>
        <x:v>PASS</x:v>
      </x:c>
      <x:c r="Q5359" s="9" t="n">
        <x:f>IF(AND(T5359=1,G5359=P5359),1,0)</x:f>
        <x:v>1</x:v>
      </x:c>
      <x:c r="R5359" s="9" t="n">
        <x:f>IF(AND(T5359=1,G5359="PASS",P5359="FAIL"),1,0)</x:f>
        <x:v>0</x:v>
      </x:c>
      <x:c r="S5359" s="9" t="n">
        <x:f>IF(AND(T5359=1,G5359="FAIL",P5359="PASS"),1,0)</x:f>
        <x:v>0</x:v>
      </x:c>
      <x:c r="T5359" s="9" t="n">
        <x:v>1</x:v>
      </x:c>
      <x:c r="U5359" s="9" t="n">
        <x:v>8</x:v>
      </x:c>
      <x:c r="V5359" s="9" t="str">
        <x:v>MVP/SHACL_GENERATION_PIPELINE/experiments/LUNA_CONTEXTUAL_SINGLESHOT/RUN_01/runs/RUN-IMO-081-20260831T152212157085Z/artifacts/attempt_01/extracted_shape.ttl</x:v>
      </x:c>
    </x:row>
    <x:row r="5360" ht="22" customHeight="1">
      <x:c r="A5360" s="10" t="str">
        <x:v>SINGLESHOT</x:v>
      </x:c>
      <x:c r="B5360" s="10" t="str">
        <x:v>IMO-082</x:v>
      </x:c>
      <x:c r="C5360" s="10" t="str">
        <x:v>IMO-082-I-F01</x:v>
      </x:c>
      <x:c r="D5360" s="10" t="str">
        <x:v>RUN_01</x:v>
      </x:c>
      <x:c r="E5360" s="10" t="str">
        <x:v>ORIGINAL_LEDGER</x:v>
      </x:c>
      <x:c r="F5360" s="10" t="str">
        <x:v>FAIL</x:v>
      </x:c>
      <x:c r="G5360" s="10" t="str">
        <x:v>FAIL</x:v>
      </x:c>
      <x:c r="H5360" s="10" t="str">
        <x:v>EXECUTED</x:v>
      </x:c>
      <x:c r="I5360" s="10" t="str">
        <x:v>PARSED</x:v>
      </x:c>
      <x:c r="J5360" s="10" t="str">
        <x:v>SINGLESHOT_CAPTURED_DIAGNOSTIC_PASS</x:v>
      </x:c>
      <x:c r="K5360" s="10" t="str">
        <x:v>17b8117c962307f77dd6c03a7576bfeacfdd6d7186ceea86ed2b1a3f45c96b72</x:v>
      </x:c>
      <x:c r="L5360" s="10" t="str">
        <x:v>historical_three</x:v>
      </x:c>
      <x:c r="M5360" s="10" t="n">
        <x:v>1</x:v>
      </x:c>
      <x:c r="N5360" s="10" t="n">
        <x:v>0</x:v>
      </x:c>
      <x:c r="O5360" s="10" t="n">
        <x:v>0</x:v>
      </x:c>
      <x:c r="P5360" s="9" t="str">
        <x:f>'CaseReview'!U988</x:f>
        <x:v>FAIL</x:v>
      </x:c>
      <x:c r="Q5360" s="9" t="n">
        <x:f>IF(AND(T5360=1,G5360=P5360),1,0)</x:f>
        <x:v>1</x:v>
      </x:c>
      <x:c r="R5360" s="9" t="n">
        <x:f>IF(AND(T5360=1,G5360="PASS",P5360="FAIL"),1,0)</x:f>
        <x:v>0</x:v>
      </x:c>
      <x:c r="S5360" s="9" t="n">
        <x:f>IF(AND(T5360=1,G5360="FAIL",P5360="PASS"),1,0)</x:f>
        <x:v>0</x:v>
      </x:c>
      <x:c r="T5360" s="9" t="n">
        <x:v>1</x:v>
      </x:c>
      <x:c r="U5360" s="9" t="n">
        <x:v>7</x:v>
      </x:c>
      <x:c r="V5360" s="9" t="str">
        <x:v>MVP/SHACL_GENERATION_PIPELINE/experiments/LUNA_CONTEXTUAL_SINGLESHOT/RUN_01/runs/RUN-IMO-082-20260831T152236617345Z/artifacts/attempt_01/extracted_shape.ttl</x:v>
      </x:c>
    </x:row>
    <x:row r="5361" ht="22" customHeight="1">
      <x:c r="A5361" s="10" t="str">
        <x:v>SINGLESHOT</x:v>
      </x:c>
      <x:c r="B5361" s="10" t="str">
        <x:v>IMO-082</x:v>
      </x:c>
      <x:c r="C5361" s="10" t="str">
        <x:v>IMO-082-I-F02</x:v>
      </x:c>
      <x:c r="D5361" s="10" t="str">
        <x:v>RUN_01</x:v>
      </x:c>
      <x:c r="E5361" s="10" t="str">
        <x:v>ORIGINAL_LEDGER</x:v>
      </x:c>
      <x:c r="F5361" s="10" t="str">
        <x:v>FAIL</x:v>
      </x:c>
      <x:c r="G5361" s="10" t="str">
        <x:v>FAIL</x:v>
      </x:c>
      <x:c r="H5361" s="10" t="str">
        <x:v>EXECUTED</x:v>
      </x:c>
      <x:c r="I5361" s="10" t="str">
        <x:v>PARSED</x:v>
      </x:c>
      <x:c r="J5361" s="10" t="str">
        <x:v>SINGLESHOT_CAPTURED_DIAGNOSTIC_PASS</x:v>
      </x:c>
      <x:c r="K5361" s="10" t="str">
        <x:v>17b8117c962307f77dd6c03a7576bfeacfdd6d7186ceea86ed2b1a3f45c96b72</x:v>
      </x:c>
      <x:c r="L5361" s="10" t="str">
        <x:v>historical_three</x:v>
      </x:c>
      <x:c r="M5361" s="10" t="n">
        <x:v>1</x:v>
      </x:c>
      <x:c r="N5361" s="10" t="n">
        <x:v>0</x:v>
      </x:c>
      <x:c r="O5361" s="10" t="n">
        <x:v>0</x:v>
      </x:c>
      <x:c r="P5361" s="9" t="str">
        <x:f>'CaseReview'!U989</x:f>
        <x:v>FAIL</x:v>
      </x:c>
      <x:c r="Q5361" s="9" t="n">
        <x:f>IF(AND(T5361=1,G5361=P5361),1,0)</x:f>
        <x:v>1</x:v>
      </x:c>
      <x:c r="R5361" s="9" t="n">
        <x:f>IF(AND(T5361=1,G5361="PASS",P5361="FAIL"),1,0)</x:f>
        <x:v>0</x:v>
      </x:c>
      <x:c r="S5361" s="9" t="n">
        <x:f>IF(AND(T5361=1,G5361="FAIL",P5361="PASS"),1,0)</x:f>
        <x:v>0</x:v>
      </x:c>
      <x:c r="T5361" s="9" t="n">
        <x:v>1</x:v>
      </x:c>
      <x:c r="U5361" s="9" t="n">
        <x:v>7</x:v>
      </x:c>
      <x:c r="V5361" s="9" t="str">
        <x:v>MVP/SHACL_GENERATION_PIPELINE/experiments/LUNA_CONTEXTUAL_SINGLESHOT/RUN_01/runs/RUN-IMO-082-20260831T152236617345Z/artifacts/attempt_01/extracted_shape.ttl</x:v>
      </x:c>
    </x:row>
    <x:row r="5362" ht="22" customHeight="1">
      <x:c r="A5362" s="10" t="str">
        <x:v>SINGLESHOT</x:v>
      </x:c>
      <x:c r="B5362" s="10" t="str">
        <x:v>IMO-082</x:v>
      </x:c>
      <x:c r="C5362" s="10" t="str">
        <x:v>IMO-082-I-F03</x:v>
      </x:c>
      <x:c r="D5362" s="10" t="str">
        <x:v>RUN_01</x:v>
      </x:c>
      <x:c r="E5362" s="10" t="str">
        <x:v>ORIGINAL_LEDGER</x:v>
      </x:c>
      <x:c r="F5362" s="10" t="str">
        <x:v>FAIL</x:v>
      </x:c>
      <x:c r="G5362" s="10" t="str">
        <x:v>FAIL</x:v>
      </x:c>
      <x:c r="H5362" s="10" t="str">
        <x:v>EXECUTED</x:v>
      </x:c>
      <x:c r="I5362" s="10" t="str">
        <x:v>PARSED</x:v>
      </x:c>
      <x:c r="J5362" s="10" t="str">
        <x:v>SINGLESHOT_CAPTURED_DIAGNOSTIC_PASS</x:v>
      </x:c>
      <x:c r="K5362" s="10" t="str">
        <x:v>17b8117c962307f77dd6c03a7576bfeacfdd6d7186ceea86ed2b1a3f45c96b72</x:v>
      </x:c>
      <x:c r="L5362" s="10" t="str">
        <x:v>historical_three</x:v>
      </x:c>
      <x:c r="M5362" s="10" t="n">
        <x:v>1</x:v>
      </x:c>
      <x:c r="N5362" s="10" t="n">
        <x:v>0</x:v>
      </x:c>
      <x:c r="O5362" s="10" t="n">
        <x:v>0</x:v>
      </x:c>
      <x:c r="P5362" s="9" t="str">
        <x:f>'CaseReview'!U990</x:f>
        <x:v>FAIL</x:v>
      </x:c>
      <x:c r="Q5362" s="9" t="n">
        <x:f>IF(AND(T5362=1,G5362=P5362),1,0)</x:f>
        <x:v>1</x:v>
      </x:c>
      <x:c r="R5362" s="9" t="n">
        <x:f>IF(AND(T5362=1,G5362="PASS",P5362="FAIL"),1,0)</x:f>
        <x:v>0</x:v>
      </x:c>
      <x:c r="S5362" s="9" t="n">
        <x:f>IF(AND(T5362=1,G5362="FAIL",P5362="PASS"),1,0)</x:f>
        <x:v>0</x:v>
      </x:c>
      <x:c r="T5362" s="9" t="n">
        <x:v>1</x:v>
      </x:c>
      <x:c r="U5362" s="9" t="n">
        <x:v>7</x:v>
      </x:c>
      <x:c r="V5362" s="9" t="str">
        <x:v>MVP/SHACL_GENERATION_PIPELINE/experiments/LUNA_CONTEXTUAL_SINGLESHOT/RUN_01/runs/RUN-IMO-082-20260831T152236617345Z/artifacts/attempt_01/extracted_shape.ttl</x:v>
      </x:c>
    </x:row>
    <x:row r="5363" ht="22" customHeight="1">
      <x:c r="A5363" s="10" t="str">
        <x:v>SINGLESHOT</x:v>
      </x:c>
      <x:c r="B5363" s="10" t="str">
        <x:v>IMO-082</x:v>
      </x:c>
      <x:c r="C5363" s="10" t="str">
        <x:v>IMO-082-I-F04</x:v>
      </x:c>
      <x:c r="D5363" s="10" t="str">
        <x:v>RUN_01</x:v>
      </x:c>
      <x:c r="E5363" s="10" t="str">
        <x:v>ORIGINAL_LEDGER</x:v>
      </x:c>
      <x:c r="F5363" s="10" t="str">
        <x:v>FAIL</x:v>
      </x:c>
      <x:c r="G5363" s="10" t="str">
        <x:v>FAIL</x:v>
      </x:c>
      <x:c r="H5363" s="10" t="str">
        <x:v>EXECUTED</x:v>
      </x:c>
      <x:c r="I5363" s="10" t="str">
        <x:v>PARSED</x:v>
      </x:c>
      <x:c r="J5363" s="10" t="str">
        <x:v>SINGLESHOT_CAPTURED_DIAGNOSTIC_PASS</x:v>
      </x:c>
      <x:c r="K5363" s="10" t="str">
        <x:v>17b8117c962307f77dd6c03a7576bfeacfdd6d7186ceea86ed2b1a3f45c96b72</x:v>
      </x:c>
      <x:c r="L5363" s="10" t="str">
        <x:v>historical_three</x:v>
      </x:c>
      <x:c r="M5363" s="10" t="n">
        <x:v>1</x:v>
      </x:c>
      <x:c r="N5363" s="10" t="n">
        <x:v>0</x:v>
      </x:c>
      <x:c r="O5363" s="10" t="n">
        <x:v>0</x:v>
      </x:c>
      <x:c r="P5363" s="9" t="str">
        <x:f>'CaseReview'!U991</x:f>
        <x:v>FAIL</x:v>
      </x:c>
      <x:c r="Q5363" s="9" t="n">
        <x:f>IF(AND(T5363=1,G5363=P5363),1,0)</x:f>
        <x:v>1</x:v>
      </x:c>
      <x:c r="R5363" s="9" t="n">
        <x:f>IF(AND(T5363=1,G5363="PASS",P5363="FAIL"),1,0)</x:f>
        <x:v>0</x:v>
      </x:c>
      <x:c r="S5363" s="9" t="n">
        <x:f>IF(AND(T5363=1,G5363="FAIL",P5363="PASS"),1,0)</x:f>
        <x:v>0</x:v>
      </x:c>
      <x:c r="T5363" s="9" t="n">
        <x:v>1</x:v>
      </x:c>
      <x:c r="U5363" s="9" t="n">
        <x:v>7</x:v>
      </x:c>
      <x:c r="V5363" s="9" t="str">
        <x:v>MVP/SHACL_GENERATION_PIPELINE/experiments/LUNA_CONTEXTUAL_SINGLESHOT/RUN_01/runs/RUN-IMO-082-20260831T152236617345Z/artifacts/attempt_01/extracted_shape.ttl</x:v>
      </x:c>
    </x:row>
    <x:row r="5364" ht="22" customHeight="1">
      <x:c r="A5364" s="10" t="str">
        <x:v>SINGLESHOT</x:v>
      </x:c>
      <x:c r="B5364" s="10" t="str">
        <x:v>IMO-082</x:v>
      </x:c>
      <x:c r="C5364" s="10" t="str">
        <x:v>IMO-082-I-F05</x:v>
      </x:c>
      <x:c r="D5364" s="10" t="str">
        <x:v>RUN_01</x:v>
      </x:c>
      <x:c r="E5364" s="10" t="str">
        <x:v>ORIGINAL_LEDGER</x:v>
      </x:c>
      <x:c r="F5364" s="10" t="str">
        <x:v>FAIL</x:v>
      </x:c>
      <x:c r="G5364" s="10" t="str">
        <x:v>FAIL</x:v>
      </x:c>
      <x:c r="H5364" s="10" t="str">
        <x:v>EXECUTED</x:v>
      </x:c>
      <x:c r="I5364" s="10" t="str">
        <x:v>PARSED</x:v>
      </x:c>
      <x:c r="J5364" s="10" t="str">
        <x:v>SINGLESHOT_CAPTURED_DIAGNOSTIC_PASS</x:v>
      </x:c>
      <x:c r="K5364" s="10" t="str">
        <x:v>17b8117c962307f77dd6c03a7576bfeacfdd6d7186ceea86ed2b1a3f45c96b72</x:v>
      </x:c>
      <x:c r="L5364" s="10" t="str">
        <x:v>historical_three</x:v>
      </x:c>
      <x:c r="M5364" s="10" t="n">
        <x:v>1</x:v>
      </x:c>
      <x:c r="N5364" s="10" t="n">
        <x:v>0</x:v>
      </x:c>
      <x:c r="O5364" s="10" t="n">
        <x:v>0</x:v>
      </x:c>
      <x:c r="P5364" s="9" t="str">
        <x:f>'CaseReview'!U992</x:f>
        <x:v>FAIL</x:v>
      </x:c>
      <x:c r="Q5364" s="9" t="n">
        <x:f>IF(AND(T5364=1,G5364=P5364),1,0)</x:f>
        <x:v>1</x:v>
      </x:c>
      <x:c r="R5364" s="9" t="n">
        <x:f>IF(AND(T5364=1,G5364="PASS",P5364="FAIL"),1,0)</x:f>
        <x:v>0</x:v>
      </x:c>
      <x:c r="S5364" s="9" t="n">
        <x:f>IF(AND(T5364=1,G5364="FAIL",P5364="PASS"),1,0)</x:f>
        <x:v>0</x:v>
      </x:c>
      <x:c r="T5364" s="9" t="n">
        <x:v>1</x:v>
      </x:c>
      <x:c r="U5364" s="9" t="n">
        <x:v>7</x:v>
      </x:c>
      <x:c r="V5364" s="9" t="str">
        <x:v>MVP/SHACL_GENERATION_PIPELINE/experiments/LUNA_CONTEXTUAL_SINGLESHOT/RUN_01/runs/RUN-IMO-082-20260831T152236617345Z/artifacts/attempt_01/extracted_shape.ttl</x:v>
      </x:c>
    </x:row>
    <x:row r="5365" ht="22" customHeight="1">
      <x:c r="A5365" s="10" t="str">
        <x:v>SINGLESHOT</x:v>
      </x:c>
      <x:c r="B5365" s="10" t="str">
        <x:v>IMO-082</x:v>
      </x:c>
      <x:c r="C5365" s="10" t="str">
        <x:v>IMO-082-I-P01</x:v>
      </x:c>
      <x:c r="D5365" s="10" t="str">
        <x:v>RUN_01</x:v>
      </x:c>
      <x:c r="E5365" s="10" t="str">
        <x:v>ORIGINAL_LEDGER</x:v>
      </x:c>
      <x:c r="F5365" s="10" t="str">
        <x:v>PASS</x:v>
      </x:c>
      <x:c r="G5365" s="10" t="str">
        <x:v>PASS</x:v>
      </x:c>
      <x:c r="H5365" s="10" t="str">
        <x:v>EXECUTED</x:v>
      </x:c>
      <x:c r="I5365" s="10" t="str">
        <x:v>PARSED</x:v>
      </x:c>
      <x:c r="J5365" s="10" t="str">
        <x:v>SINGLESHOT_CAPTURED_DIAGNOSTIC_PASS</x:v>
      </x:c>
      <x:c r="K5365" s="10" t="str">
        <x:v>17b8117c962307f77dd6c03a7576bfeacfdd6d7186ceea86ed2b1a3f45c96b72</x:v>
      </x:c>
      <x:c r="L5365" s="10" t="str">
        <x:v>historical_three</x:v>
      </x:c>
      <x:c r="M5365" s="10" t="n">
        <x:v>1</x:v>
      </x:c>
      <x:c r="N5365" s="10" t="n">
        <x:v>0</x:v>
      </x:c>
      <x:c r="O5365" s="10" t="n">
        <x:v>0</x:v>
      </x:c>
      <x:c r="P5365" s="9" t="str">
        <x:f>'CaseReview'!U993</x:f>
        <x:v>PASS</x:v>
      </x:c>
      <x:c r="Q5365" s="9" t="n">
        <x:f>IF(AND(T5365=1,G5365=P5365),1,0)</x:f>
        <x:v>1</x:v>
      </x:c>
      <x:c r="R5365" s="9" t="n">
        <x:f>IF(AND(T5365=1,G5365="PASS",P5365="FAIL"),1,0)</x:f>
        <x:v>0</x:v>
      </x:c>
      <x:c r="S5365" s="9" t="n">
        <x:f>IF(AND(T5365=1,G5365="FAIL",P5365="PASS"),1,0)</x:f>
        <x:v>0</x:v>
      </x:c>
      <x:c r="T5365" s="9" t="n">
        <x:v>1</x:v>
      </x:c>
      <x:c r="U5365" s="9" t="n">
        <x:v>7</x:v>
      </x:c>
      <x:c r="V5365" s="9" t="str">
        <x:v>MVP/SHACL_GENERATION_PIPELINE/experiments/LUNA_CONTEXTUAL_SINGLESHOT/RUN_01/runs/RUN-IMO-082-20260831T152236617345Z/artifacts/attempt_01/extracted_shape.ttl</x:v>
      </x:c>
    </x:row>
    <x:row r="5366" ht="22" customHeight="1">
      <x:c r="A5366" s="10" t="str">
        <x:v>SINGLESHOT</x:v>
      </x:c>
      <x:c r="B5366" s="10" t="str">
        <x:v>IMO-082</x:v>
      </x:c>
      <x:c r="C5366" s="10" t="str">
        <x:v>IMO-082-I-P02</x:v>
      </x:c>
      <x:c r="D5366" s="10" t="str">
        <x:v>RUN_01</x:v>
      </x:c>
      <x:c r="E5366" s="10" t="str">
        <x:v>ORIGINAL_LEDGER</x:v>
      </x:c>
      <x:c r="F5366" s="10" t="str">
        <x:v>PASS</x:v>
      </x:c>
      <x:c r="G5366" s="10" t="str">
        <x:v>PASS</x:v>
      </x:c>
      <x:c r="H5366" s="10" t="str">
        <x:v>EXECUTED</x:v>
      </x:c>
      <x:c r="I5366" s="10" t="str">
        <x:v>PARSED</x:v>
      </x:c>
      <x:c r="J5366" s="10" t="str">
        <x:v>SINGLESHOT_CAPTURED_DIAGNOSTIC_PASS</x:v>
      </x:c>
      <x:c r="K5366" s="10" t="str">
        <x:v>17b8117c962307f77dd6c03a7576bfeacfdd6d7186ceea86ed2b1a3f45c96b72</x:v>
      </x:c>
      <x:c r="L5366" s="10" t="str">
        <x:v>historical_three</x:v>
      </x:c>
      <x:c r="M5366" s="10" t="n">
        <x:v>1</x:v>
      </x:c>
      <x:c r="N5366" s="10" t="n">
        <x:v>0</x:v>
      </x:c>
      <x:c r="O5366" s="10" t="n">
        <x:v>0</x:v>
      </x:c>
      <x:c r="P5366" s="9" t="str">
        <x:f>'CaseReview'!U994</x:f>
        <x:v>PASS</x:v>
      </x:c>
      <x:c r="Q5366" s="9" t="n">
        <x:f>IF(AND(T5366=1,G5366=P5366),1,0)</x:f>
        <x:v>1</x:v>
      </x:c>
      <x:c r="R5366" s="9" t="n">
        <x:f>IF(AND(T5366=1,G5366="PASS",P5366="FAIL"),1,0)</x:f>
        <x:v>0</x:v>
      </x:c>
      <x:c r="S5366" s="9" t="n">
        <x:f>IF(AND(T5366=1,G5366="FAIL",P5366="PASS"),1,0)</x:f>
        <x:v>0</x:v>
      </x:c>
      <x:c r="T5366" s="9" t="n">
        <x:v>1</x:v>
      </x:c>
      <x:c r="U5366" s="9" t="n">
        <x:v>7</x:v>
      </x:c>
      <x:c r="V5366" s="9" t="str">
        <x:v>MVP/SHACL_GENERATION_PIPELINE/experiments/LUNA_CONTEXTUAL_SINGLESHOT/RUN_01/runs/RUN-IMO-082-20260831T152236617345Z/artifacts/attempt_01/extracted_shape.ttl</x:v>
      </x:c>
    </x:row>
    <x:row r="5367" ht="22" customHeight="1">
      <x:c r="A5367" s="10" t="str">
        <x:v>SINGLESHOT</x:v>
      </x:c>
      <x:c r="B5367" s="10" t="str">
        <x:v>IMO-083</x:v>
      </x:c>
      <x:c r="C5367" s="10" t="str">
        <x:v>IMO-083-I-F01</x:v>
      </x:c>
      <x:c r="D5367" s="10" t="str">
        <x:v>RUN_01</x:v>
      </x:c>
      <x:c r="E5367" s="10" t="str">
        <x:v>ORIGINAL_LEDGER</x:v>
      </x:c>
      <x:c r="F5367" s="10" t="str">
        <x:v>FAIL</x:v>
      </x:c>
      <x:c r="G5367" s="10" t="str">
        <x:v>FAIL</x:v>
      </x:c>
      <x:c r="H5367" s="10" t="str">
        <x:v>EXECUTED</x:v>
      </x:c>
      <x:c r="I5367" s="10" t="str">
        <x:v>PARSED</x:v>
      </x:c>
      <x:c r="J5367" s="10" t="str">
        <x:v>SINGLESHOT_CAPTURED_DIAGNOSTIC_PASS</x:v>
      </x:c>
      <x:c r="K5367" s="10" t="str">
        <x:v>6b623537a237b4e936d9dd639f609cfea51eca672db50f2fba48d1b941cdfcc6</x:v>
      </x:c>
      <x:c r="L5367" s="10" t="str">
        <x:v>historical_three</x:v>
      </x:c>
      <x:c r="M5367" s="10" t="n">
        <x:v>1</x:v>
      </x:c>
      <x:c r="N5367" s="10" t="n">
        <x:v>0</x:v>
      </x:c>
      <x:c r="O5367" s="10" t="n">
        <x:v>0</x:v>
      </x:c>
      <x:c r="P5367" s="9" t="str">
        <x:f>'CaseReview'!U995</x:f>
        <x:v>FAIL</x:v>
      </x:c>
      <x:c r="Q5367" s="9" t="n">
        <x:f>IF(AND(T5367=1,G5367=P5367),1,0)</x:f>
        <x:v>1</x:v>
      </x:c>
      <x:c r="R5367" s="9" t="n">
        <x:f>IF(AND(T5367=1,G5367="PASS",P5367="FAIL"),1,0)</x:f>
        <x:v>0</x:v>
      </x:c>
      <x:c r="S5367" s="9" t="n">
        <x:f>IF(AND(T5367=1,G5367="FAIL",P5367="PASS"),1,0)</x:f>
        <x:v>0</x:v>
      </x:c>
      <x:c r="T5367" s="9" t="n">
        <x:v>1</x:v>
      </x:c>
      <x:c r="U5367" s="9" t="n">
        <x:v>7</x:v>
      </x:c>
      <x:c r="V5367" s="9" t="str">
        <x:v>MVP/SHACL_GENERATION_PIPELINE/experiments/LUNA_CONTEXTUAL_SINGLESHOT/RUN_01/runs/RUN-IMO-083-20260831T152318910501Z/artifacts/attempt_01/extracted_shape.ttl</x:v>
      </x:c>
    </x:row>
    <x:row r="5368" ht="22" customHeight="1">
      <x:c r="A5368" s="10" t="str">
        <x:v>SINGLESHOT</x:v>
      </x:c>
      <x:c r="B5368" s="10" t="str">
        <x:v>IMO-083</x:v>
      </x:c>
      <x:c r="C5368" s="10" t="str">
        <x:v>IMO-083-I-F02</x:v>
      </x:c>
      <x:c r="D5368" s="10" t="str">
        <x:v>RUN_01</x:v>
      </x:c>
      <x:c r="E5368" s="10" t="str">
        <x:v>ORIGINAL_LEDGER</x:v>
      </x:c>
      <x:c r="F5368" s="10" t="str">
        <x:v>FAIL</x:v>
      </x:c>
      <x:c r="G5368" s="10" t="str">
        <x:v>FAIL</x:v>
      </x:c>
      <x:c r="H5368" s="10" t="str">
        <x:v>EXECUTED</x:v>
      </x:c>
      <x:c r="I5368" s="10" t="str">
        <x:v>PARSED</x:v>
      </x:c>
      <x:c r="J5368" s="10" t="str">
        <x:v>SINGLESHOT_CAPTURED_DIAGNOSTIC_PASS</x:v>
      </x:c>
      <x:c r="K5368" s="10" t="str">
        <x:v>6b623537a237b4e936d9dd639f609cfea51eca672db50f2fba48d1b941cdfcc6</x:v>
      </x:c>
      <x:c r="L5368" s="10" t="str">
        <x:v>historical_three</x:v>
      </x:c>
      <x:c r="M5368" s="10" t="n">
        <x:v>1</x:v>
      </x:c>
      <x:c r="N5368" s="10" t="n">
        <x:v>0</x:v>
      </x:c>
      <x:c r="O5368" s="10" t="n">
        <x:v>0</x:v>
      </x:c>
      <x:c r="P5368" s="9" t="str">
        <x:f>'CaseReview'!U996</x:f>
        <x:v>FAIL</x:v>
      </x:c>
      <x:c r="Q5368" s="9" t="n">
        <x:f>IF(AND(T5368=1,G5368=P5368),1,0)</x:f>
        <x:v>1</x:v>
      </x:c>
      <x:c r="R5368" s="9" t="n">
        <x:f>IF(AND(T5368=1,G5368="PASS",P5368="FAIL"),1,0)</x:f>
        <x:v>0</x:v>
      </x:c>
      <x:c r="S5368" s="9" t="n">
        <x:f>IF(AND(T5368=1,G5368="FAIL",P5368="PASS"),1,0)</x:f>
        <x:v>0</x:v>
      </x:c>
      <x:c r="T5368" s="9" t="n">
        <x:v>1</x:v>
      </x:c>
      <x:c r="U5368" s="9" t="n">
        <x:v>7</x:v>
      </x:c>
      <x:c r="V5368" s="9" t="str">
        <x:v>MVP/SHACL_GENERATION_PIPELINE/experiments/LUNA_CONTEXTUAL_SINGLESHOT/RUN_01/runs/RUN-IMO-083-20260831T152318910501Z/artifacts/attempt_01/extracted_shape.ttl</x:v>
      </x:c>
    </x:row>
    <x:row r="5369" ht="22" customHeight="1">
      <x:c r="A5369" s="10" t="str">
        <x:v>SINGLESHOT</x:v>
      </x:c>
      <x:c r="B5369" s="10" t="str">
        <x:v>IMO-083</x:v>
      </x:c>
      <x:c r="C5369" s="10" t="str">
        <x:v>IMO-083-I-F03</x:v>
      </x:c>
      <x:c r="D5369" s="10" t="str">
        <x:v>RUN_01</x:v>
      </x:c>
      <x:c r="E5369" s="10" t="str">
        <x:v>ORIGINAL_LEDGER</x:v>
      </x:c>
      <x:c r="F5369" s="10" t="str">
        <x:v>FAIL</x:v>
      </x:c>
      <x:c r="G5369" s="10" t="str">
        <x:v>FAIL</x:v>
      </x:c>
      <x:c r="H5369" s="10" t="str">
        <x:v>EXECUTED</x:v>
      </x:c>
      <x:c r="I5369" s="10" t="str">
        <x:v>PARSED</x:v>
      </x:c>
      <x:c r="J5369" s="10" t="str">
        <x:v>SINGLESHOT_CAPTURED_DIAGNOSTIC_PASS</x:v>
      </x:c>
      <x:c r="K5369" s="10" t="str">
        <x:v>6b623537a237b4e936d9dd639f609cfea51eca672db50f2fba48d1b941cdfcc6</x:v>
      </x:c>
      <x:c r="L5369" s="10" t="str">
        <x:v>historical_three</x:v>
      </x:c>
      <x:c r="M5369" s="10" t="n">
        <x:v>1</x:v>
      </x:c>
      <x:c r="N5369" s="10" t="n">
        <x:v>0</x:v>
      </x:c>
      <x:c r="O5369" s="10" t="n">
        <x:v>0</x:v>
      </x:c>
      <x:c r="P5369" s="9" t="str">
        <x:f>'CaseReview'!U997</x:f>
        <x:v>FAIL</x:v>
      </x:c>
      <x:c r="Q5369" s="9" t="n">
        <x:f>IF(AND(T5369=1,G5369=P5369),1,0)</x:f>
        <x:v>1</x:v>
      </x:c>
      <x:c r="R5369" s="9" t="n">
        <x:f>IF(AND(T5369=1,G5369="PASS",P5369="FAIL"),1,0)</x:f>
        <x:v>0</x:v>
      </x:c>
      <x:c r="S5369" s="9" t="n">
        <x:f>IF(AND(T5369=1,G5369="FAIL",P5369="PASS"),1,0)</x:f>
        <x:v>0</x:v>
      </x:c>
      <x:c r="T5369" s="9" t="n">
        <x:v>1</x:v>
      </x:c>
      <x:c r="U5369" s="9" t="n">
        <x:v>7</x:v>
      </x:c>
      <x:c r="V5369" s="9" t="str">
        <x:v>MVP/SHACL_GENERATION_PIPELINE/experiments/LUNA_CONTEXTUAL_SINGLESHOT/RUN_01/runs/RUN-IMO-083-20260831T152318910501Z/artifacts/attempt_01/extracted_shape.ttl</x:v>
      </x:c>
    </x:row>
    <x:row r="5370" ht="22" customHeight="1">
      <x:c r="A5370" s="10" t="str">
        <x:v>SINGLESHOT</x:v>
      </x:c>
      <x:c r="B5370" s="10" t="str">
        <x:v>IMO-083</x:v>
      </x:c>
      <x:c r="C5370" s="10" t="str">
        <x:v>IMO-083-I-F04</x:v>
      </x:c>
      <x:c r="D5370" s="10" t="str">
        <x:v>RUN_01</x:v>
      </x:c>
      <x:c r="E5370" s="10" t="str">
        <x:v>ORIGINAL_LEDGER</x:v>
      </x:c>
      <x:c r="F5370" s="10" t="str">
        <x:v>FAIL</x:v>
      </x:c>
      <x:c r="G5370" s="10" t="str">
        <x:v>FAIL</x:v>
      </x:c>
      <x:c r="H5370" s="10" t="str">
        <x:v>EXECUTED</x:v>
      </x:c>
      <x:c r="I5370" s="10" t="str">
        <x:v>PARSED</x:v>
      </x:c>
      <x:c r="J5370" s="10" t="str">
        <x:v>SINGLESHOT_CAPTURED_DIAGNOSTIC_PASS</x:v>
      </x:c>
      <x:c r="K5370" s="10" t="str">
        <x:v>6b623537a237b4e936d9dd639f609cfea51eca672db50f2fba48d1b941cdfcc6</x:v>
      </x:c>
      <x:c r="L5370" s="10" t="str">
        <x:v>historical_three</x:v>
      </x:c>
      <x:c r="M5370" s="10" t="n">
        <x:v>1</x:v>
      </x:c>
      <x:c r="N5370" s="10" t="n">
        <x:v>0</x:v>
      </x:c>
      <x:c r="O5370" s="10" t="n">
        <x:v>0</x:v>
      </x:c>
      <x:c r="P5370" s="9" t="str">
        <x:f>'CaseReview'!U998</x:f>
        <x:v>FAIL</x:v>
      </x:c>
      <x:c r="Q5370" s="9" t="n">
        <x:f>IF(AND(T5370=1,G5370=P5370),1,0)</x:f>
        <x:v>1</x:v>
      </x:c>
      <x:c r="R5370" s="9" t="n">
        <x:f>IF(AND(T5370=1,G5370="PASS",P5370="FAIL"),1,0)</x:f>
        <x:v>0</x:v>
      </x:c>
      <x:c r="S5370" s="9" t="n">
        <x:f>IF(AND(T5370=1,G5370="FAIL",P5370="PASS"),1,0)</x:f>
        <x:v>0</x:v>
      </x:c>
      <x:c r="T5370" s="9" t="n">
        <x:v>1</x:v>
      </x:c>
      <x:c r="U5370" s="9" t="n">
        <x:v>7</x:v>
      </x:c>
      <x:c r="V5370" s="9" t="str">
        <x:v>MVP/SHACL_GENERATION_PIPELINE/experiments/LUNA_CONTEXTUAL_SINGLESHOT/RUN_01/runs/RUN-IMO-083-20260831T152318910501Z/artifacts/attempt_01/extracted_shape.ttl</x:v>
      </x:c>
    </x:row>
    <x:row r="5371" ht="22" customHeight="1">
      <x:c r="A5371" s="10" t="str">
        <x:v>SINGLESHOT</x:v>
      </x:c>
      <x:c r="B5371" s="10" t="str">
        <x:v>IMO-083</x:v>
      </x:c>
      <x:c r="C5371" s="10" t="str">
        <x:v>IMO-083-I-P01</x:v>
      </x:c>
      <x:c r="D5371" s="10" t="str">
        <x:v>RUN_01</x:v>
      </x:c>
      <x:c r="E5371" s="10" t="str">
        <x:v>ORIGINAL_LEDGER</x:v>
      </x:c>
      <x:c r="F5371" s="10" t="str">
        <x:v>PASS</x:v>
      </x:c>
      <x:c r="G5371" s="10" t="str">
        <x:v>PASS</x:v>
      </x:c>
      <x:c r="H5371" s="10" t="str">
        <x:v>EXECUTED</x:v>
      </x:c>
      <x:c r="I5371" s="10" t="str">
        <x:v>PARSED</x:v>
      </x:c>
      <x:c r="J5371" s="10" t="str">
        <x:v>SINGLESHOT_CAPTURED_DIAGNOSTIC_PASS</x:v>
      </x:c>
      <x:c r="K5371" s="10" t="str">
        <x:v>6b623537a237b4e936d9dd639f609cfea51eca672db50f2fba48d1b941cdfcc6</x:v>
      </x:c>
      <x:c r="L5371" s="10" t="str">
        <x:v>historical_three</x:v>
      </x:c>
      <x:c r="M5371" s="10" t="n">
        <x:v>1</x:v>
      </x:c>
      <x:c r="N5371" s="10" t="n">
        <x:v>0</x:v>
      </x:c>
      <x:c r="O5371" s="10" t="n">
        <x:v>0</x:v>
      </x:c>
      <x:c r="P5371" s="9" t="str">
        <x:f>'CaseReview'!U999</x:f>
        <x:v>PASS</x:v>
      </x:c>
      <x:c r="Q5371" s="9" t="n">
        <x:f>IF(AND(T5371=1,G5371=P5371),1,0)</x:f>
        <x:v>1</x:v>
      </x:c>
      <x:c r="R5371" s="9" t="n">
        <x:f>IF(AND(T5371=1,G5371="PASS",P5371="FAIL"),1,0)</x:f>
        <x:v>0</x:v>
      </x:c>
      <x:c r="S5371" s="9" t="n">
        <x:f>IF(AND(T5371=1,G5371="FAIL",P5371="PASS"),1,0)</x:f>
        <x:v>0</x:v>
      </x:c>
      <x:c r="T5371" s="9" t="n">
        <x:v>1</x:v>
      </x:c>
      <x:c r="U5371" s="9" t="n">
        <x:v>7</x:v>
      </x:c>
      <x:c r="V5371" s="9" t="str">
        <x:v>MVP/SHACL_GENERATION_PIPELINE/experiments/LUNA_CONTEXTUAL_SINGLESHOT/RUN_01/runs/RUN-IMO-083-20260831T152318910501Z/artifacts/attempt_01/extracted_shape.ttl</x:v>
      </x:c>
    </x:row>
    <x:row r="5372" ht="22" customHeight="1">
      <x:c r="A5372" s="10" t="str">
        <x:v>SINGLESHOT</x:v>
      </x:c>
      <x:c r="B5372" s="10" t="str">
        <x:v>IMO-083</x:v>
      </x:c>
      <x:c r="C5372" s="10" t="str">
        <x:v>IMO-083-I-P02</x:v>
      </x:c>
      <x:c r="D5372" s="10" t="str">
        <x:v>RUN_01</x:v>
      </x:c>
      <x:c r="E5372" s="10" t="str">
        <x:v>ORIGINAL_LEDGER</x:v>
      </x:c>
      <x:c r="F5372" s="10" t="str">
        <x:v>PASS</x:v>
      </x:c>
      <x:c r="G5372" s="10" t="str">
        <x:v>PASS</x:v>
      </x:c>
      <x:c r="H5372" s="10" t="str">
        <x:v>EXECUTED</x:v>
      </x:c>
      <x:c r="I5372" s="10" t="str">
        <x:v>PARSED</x:v>
      </x:c>
      <x:c r="J5372" s="10" t="str">
        <x:v>SINGLESHOT_CAPTURED_DIAGNOSTIC_PASS</x:v>
      </x:c>
      <x:c r="K5372" s="10" t="str">
        <x:v>6b623537a237b4e936d9dd639f609cfea51eca672db50f2fba48d1b941cdfcc6</x:v>
      </x:c>
      <x:c r="L5372" s="10" t="str">
        <x:v>historical_three</x:v>
      </x:c>
      <x:c r="M5372" s="10" t="n">
        <x:v>1</x:v>
      </x:c>
      <x:c r="N5372" s="10" t="n">
        <x:v>0</x:v>
      </x:c>
      <x:c r="O5372" s="10" t="n">
        <x:v>0</x:v>
      </x:c>
      <x:c r="P5372" s="9" t="str">
        <x:f>'CaseReview'!U1000</x:f>
        <x:v>PASS</x:v>
      </x:c>
      <x:c r="Q5372" s="9" t="n">
        <x:f>IF(AND(T5372=1,G5372=P5372),1,0)</x:f>
        <x:v>1</x:v>
      </x:c>
      <x:c r="R5372" s="9" t="n">
        <x:f>IF(AND(T5372=1,G5372="PASS",P5372="FAIL"),1,0)</x:f>
        <x:v>0</x:v>
      </x:c>
      <x:c r="S5372" s="9" t="n">
        <x:f>IF(AND(T5372=1,G5372="FAIL",P5372="PASS"),1,0)</x:f>
        <x:v>0</x:v>
      </x:c>
      <x:c r="T5372" s="9" t="n">
        <x:v>1</x:v>
      </x:c>
      <x:c r="U5372" s="9" t="n">
        <x:v>7</x:v>
      </x:c>
      <x:c r="V5372" s="9" t="str">
        <x:v>MVP/SHACL_GENERATION_PIPELINE/experiments/LUNA_CONTEXTUAL_SINGLESHOT/RUN_01/runs/RUN-IMO-083-20260831T152318910501Z/artifacts/attempt_01/extracted_shape.ttl</x:v>
      </x:c>
    </x:row>
    <x:row r="5373" ht="22" customHeight="1">
      <x:c r="A5373" s="10" t="str">
        <x:v>SINGLESHOT</x:v>
      </x:c>
      <x:c r="B5373" s="10" t="str">
        <x:v>IMO-083</x:v>
      </x:c>
      <x:c r="C5373" s="10" t="str">
        <x:v>IMO-083-I-P03</x:v>
      </x:c>
      <x:c r="D5373" s="10" t="str">
        <x:v>RUN_01</x:v>
      </x:c>
      <x:c r="E5373" s="10" t="str">
        <x:v>ORIGINAL_LEDGER</x:v>
      </x:c>
      <x:c r="F5373" s="10" t="str">
        <x:v>PASS</x:v>
      </x:c>
      <x:c r="G5373" s="10" t="str">
        <x:v>PASS</x:v>
      </x:c>
      <x:c r="H5373" s="10" t="str">
        <x:v>EXECUTED</x:v>
      </x:c>
      <x:c r="I5373" s="10" t="str">
        <x:v>PARSED</x:v>
      </x:c>
      <x:c r="J5373" s="10" t="str">
        <x:v>SINGLESHOT_CAPTURED_DIAGNOSTIC_PASS</x:v>
      </x:c>
      <x:c r="K5373" s="10" t="str">
        <x:v>6b623537a237b4e936d9dd639f609cfea51eca672db50f2fba48d1b941cdfcc6</x:v>
      </x:c>
      <x:c r="L5373" s="10" t="str">
        <x:v>historical_three</x:v>
      </x:c>
      <x:c r="M5373" s="10" t="n">
        <x:v>1</x:v>
      </x:c>
      <x:c r="N5373" s="10" t="n">
        <x:v>0</x:v>
      </x:c>
      <x:c r="O5373" s="10" t="n">
        <x:v>0</x:v>
      </x:c>
      <x:c r="P5373" s="9" t="str">
        <x:f>'CaseReview'!U1001</x:f>
        <x:v>PASS</x:v>
      </x:c>
      <x:c r="Q5373" s="9" t="n">
        <x:f>IF(AND(T5373=1,G5373=P5373),1,0)</x:f>
        <x:v>1</x:v>
      </x:c>
      <x:c r="R5373" s="9" t="n">
        <x:f>IF(AND(T5373=1,G5373="PASS",P5373="FAIL"),1,0)</x:f>
        <x:v>0</x:v>
      </x:c>
      <x:c r="S5373" s="9" t="n">
        <x:f>IF(AND(T5373=1,G5373="FAIL",P5373="PASS"),1,0)</x:f>
        <x:v>0</x:v>
      </x:c>
      <x:c r="T5373" s="9" t="n">
        <x:v>1</x:v>
      </x:c>
      <x:c r="U5373" s="9" t="n">
        <x:v>7</x:v>
      </x:c>
      <x:c r="V5373" s="9" t="str">
        <x:v>MVP/SHACL_GENERATION_PIPELINE/experiments/LUNA_CONTEXTUAL_SINGLESHOT/RUN_01/runs/RUN-IMO-083-20260831T152318910501Z/artifacts/attempt_01/extracted_shape.ttl</x:v>
      </x:c>
    </x:row>
    <x:row r="5374" ht="22" customHeight="1">
      <x:c r="A5374" s="10" t="str">
        <x:v>SINGLESHOT</x:v>
      </x:c>
      <x:c r="B5374" s="10" t="str">
        <x:v>IMO-084</x:v>
      </x:c>
      <x:c r="C5374" s="10" t="str">
        <x:v>IMO-084-I-F01</x:v>
      </x:c>
      <x:c r="D5374" s="10" t="str">
        <x:v>RUN_01</x:v>
      </x:c>
      <x:c r="E5374" s="10" t="str">
        <x:v>ORIGINAL_LEDGER</x:v>
      </x:c>
      <x:c r="F5374" s="10" t="str">
        <x:v>FAIL</x:v>
      </x:c>
      <x:c r="G5374" s="10" t="str">
        <x:v>FAIL</x:v>
      </x:c>
      <x:c r="H5374" s="10" t="str">
        <x:v>EXECUTED</x:v>
      </x:c>
      <x:c r="I5374" s="10" t="str">
        <x:v>PARSED</x:v>
      </x:c>
      <x:c r="J5374" s="10" t="str">
        <x:v>SINGLESHOT_CAPTURED_DIAGNOSTIC_PASS</x:v>
      </x:c>
      <x:c r="K5374" s="10" t="str">
        <x:v>d39a53d80134edba52b58c0255a77df9085347329c370d248a26e240a36c1372</x:v>
      </x:c>
      <x:c r="L5374" s="10" t="str">
        <x:v>historical_three</x:v>
      </x:c>
      <x:c r="M5374" s="10" t="n">
        <x:v>1</x:v>
      </x:c>
      <x:c r="N5374" s="10" t="n">
        <x:v>0</x:v>
      </x:c>
      <x:c r="O5374" s="10" t="n">
        <x:v>0</x:v>
      </x:c>
      <x:c r="P5374" s="9" t="str">
        <x:f>'CaseReview'!U1002</x:f>
        <x:v>FAIL</x:v>
      </x:c>
      <x:c r="Q5374" s="9" t="n">
        <x:f>IF(AND(T5374=1,G5374=P5374),1,0)</x:f>
        <x:v>1</x:v>
      </x:c>
      <x:c r="R5374" s="9" t="n">
        <x:f>IF(AND(T5374=1,G5374="PASS",P5374="FAIL"),1,0)</x:f>
        <x:v>0</x:v>
      </x:c>
      <x:c r="S5374" s="9" t="n">
        <x:f>IF(AND(T5374=1,G5374="FAIL",P5374="PASS"),1,0)</x:f>
        <x:v>0</x:v>
      </x:c>
      <x:c r="T5374" s="9" t="n">
        <x:v>1</x:v>
      </x:c>
      <x:c r="U5374" s="9" t="n">
        <x:v>5</x:v>
      </x:c>
      <x:c r="V5374" s="9" t="str">
        <x:v>MVP/SHACL_GENERATION_PIPELINE/experiments/LUNA_CONTEXTUAL_SINGLESHOT/RUN_01/runs/RUN-IMO-084-20260831T152338087853Z/artifacts/attempt_01/extracted_shape.ttl</x:v>
      </x:c>
    </x:row>
    <x:row r="5375" ht="22" customHeight="1">
      <x:c r="A5375" s="10" t="str">
        <x:v>SINGLESHOT</x:v>
      </x:c>
      <x:c r="B5375" s="10" t="str">
        <x:v>IMO-084</x:v>
      </x:c>
      <x:c r="C5375" s="10" t="str">
        <x:v>IMO-084-I-F02</x:v>
      </x:c>
      <x:c r="D5375" s="10" t="str">
        <x:v>RUN_01</x:v>
      </x:c>
      <x:c r="E5375" s="10" t="str">
        <x:v>ORIGINAL_LEDGER</x:v>
      </x:c>
      <x:c r="F5375" s="10" t="str">
        <x:v>FAIL</x:v>
      </x:c>
      <x:c r="G5375" s="10" t="str">
        <x:v>FAIL</x:v>
      </x:c>
      <x:c r="H5375" s="10" t="str">
        <x:v>EXECUTED</x:v>
      </x:c>
      <x:c r="I5375" s="10" t="str">
        <x:v>PARSED</x:v>
      </x:c>
      <x:c r="J5375" s="10" t="str">
        <x:v>SINGLESHOT_CAPTURED_DIAGNOSTIC_PASS</x:v>
      </x:c>
      <x:c r="K5375" s="10" t="str">
        <x:v>d39a53d80134edba52b58c0255a77df9085347329c370d248a26e240a36c1372</x:v>
      </x:c>
      <x:c r="L5375" s="10" t="str">
        <x:v>historical_three</x:v>
      </x:c>
      <x:c r="M5375" s="10" t="n">
        <x:v>1</x:v>
      </x:c>
      <x:c r="N5375" s="10" t="n">
        <x:v>0</x:v>
      </x:c>
      <x:c r="O5375" s="10" t="n">
        <x:v>0</x:v>
      </x:c>
      <x:c r="P5375" s="9" t="str">
        <x:f>'CaseReview'!U1003</x:f>
        <x:v>FAIL</x:v>
      </x:c>
      <x:c r="Q5375" s="9" t="n">
        <x:f>IF(AND(T5375=1,G5375=P5375),1,0)</x:f>
        <x:v>1</x:v>
      </x:c>
      <x:c r="R5375" s="9" t="n">
        <x:f>IF(AND(T5375=1,G5375="PASS",P5375="FAIL"),1,0)</x:f>
        <x:v>0</x:v>
      </x:c>
      <x:c r="S5375" s="9" t="n">
        <x:f>IF(AND(T5375=1,G5375="FAIL",P5375="PASS"),1,0)</x:f>
        <x:v>0</x:v>
      </x:c>
      <x:c r="T5375" s="9" t="n">
        <x:v>1</x:v>
      </x:c>
      <x:c r="U5375" s="9" t="n">
        <x:v>5</x:v>
      </x:c>
      <x:c r="V5375" s="9" t="str">
        <x:v>MVP/SHACL_GENERATION_PIPELINE/experiments/LUNA_CONTEXTUAL_SINGLESHOT/RUN_01/runs/RUN-IMO-084-20260831T152338087853Z/artifacts/attempt_01/extracted_shape.ttl</x:v>
      </x:c>
    </x:row>
    <x:row r="5376" ht="22" customHeight="1">
      <x:c r="A5376" s="10" t="str">
        <x:v>SINGLESHOT</x:v>
      </x:c>
      <x:c r="B5376" s="10" t="str">
        <x:v>IMO-084</x:v>
      </x:c>
      <x:c r="C5376" s="10" t="str">
        <x:v>IMO-084-I-F03</x:v>
      </x:c>
      <x:c r="D5376" s="10" t="str">
        <x:v>RUN_01</x:v>
      </x:c>
      <x:c r="E5376" s="10" t="str">
        <x:v>ORIGINAL_LEDGER</x:v>
      </x:c>
      <x:c r="F5376" s="10" t="str">
        <x:v>FAIL</x:v>
      </x:c>
      <x:c r="G5376" s="10" t="str">
        <x:v>FAIL</x:v>
      </x:c>
      <x:c r="H5376" s="10" t="str">
        <x:v>EXECUTED</x:v>
      </x:c>
      <x:c r="I5376" s="10" t="str">
        <x:v>PARSED</x:v>
      </x:c>
      <x:c r="J5376" s="10" t="str">
        <x:v>SINGLESHOT_CAPTURED_DIAGNOSTIC_PASS</x:v>
      </x:c>
      <x:c r="K5376" s="10" t="str">
        <x:v>d39a53d80134edba52b58c0255a77df9085347329c370d248a26e240a36c1372</x:v>
      </x:c>
      <x:c r="L5376" s="10" t="str">
        <x:v>historical_three</x:v>
      </x:c>
      <x:c r="M5376" s="10" t="n">
        <x:v>1</x:v>
      </x:c>
      <x:c r="N5376" s="10" t="n">
        <x:v>0</x:v>
      </x:c>
      <x:c r="O5376" s="10" t="n">
        <x:v>0</x:v>
      </x:c>
      <x:c r="P5376" s="9" t="str">
        <x:f>'CaseReview'!U1004</x:f>
        <x:v>FAIL</x:v>
      </x:c>
      <x:c r="Q5376" s="9" t="n">
        <x:f>IF(AND(T5376=1,G5376=P5376),1,0)</x:f>
        <x:v>1</x:v>
      </x:c>
      <x:c r="R5376" s="9" t="n">
        <x:f>IF(AND(T5376=1,G5376="PASS",P5376="FAIL"),1,0)</x:f>
        <x:v>0</x:v>
      </x:c>
      <x:c r="S5376" s="9" t="n">
        <x:f>IF(AND(T5376=1,G5376="FAIL",P5376="PASS"),1,0)</x:f>
        <x:v>0</x:v>
      </x:c>
      <x:c r="T5376" s="9" t="n">
        <x:v>1</x:v>
      </x:c>
      <x:c r="U5376" s="9" t="n">
        <x:v>5</x:v>
      </x:c>
      <x:c r="V5376" s="9" t="str">
        <x:v>MVP/SHACL_GENERATION_PIPELINE/experiments/LUNA_CONTEXTUAL_SINGLESHOT/RUN_01/runs/RUN-IMO-084-20260831T152338087853Z/artifacts/attempt_01/extracted_shape.ttl</x:v>
      </x:c>
    </x:row>
    <x:row r="5377" ht="22" customHeight="1">
      <x:c r="A5377" s="10" t="str">
        <x:v>SINGLESHOT</x:v>
      </x:c>
      <x:c r="B5377" s="10" t="str">
        <x:v>IMO-084</x:v>
      </x:c>
      <x:c r="C5377" s="10" t="str">
        <x:v>IMO-084-I-P01</x:v>
      </x:c>
      <x:c r="D5377" s="10" t="str">
        <x:v>RUN_01</x:v>
      </x:c>
      <x:c r="E5377" s="10" t="str">
        <x:v>ORIGINAL_LEDGER</x:v>
      </x:c>
      <x:c r="F5377" s="10" t="str">
        <x:v>PASS</x:v>
      </x:c>
      <x:c r="G5377" s="10" t="str">
        <x:v>PASS</x:v>
      </x:c>
      <x:c r="H5377" s="10" t="str">
        <x:v>EXECUTED</x:v>
      </x:c>
      <x:c r="I5377" s="10" t="str">
        <x:v>PARSED</x:v>
      </x:c>
      <x:c r="J5377" s="10" t="str">
        <x:v>SINGLESHOT_CAPTURED_DIAGNOSTIC_PASS</x:v>
      </x:c>
      <x:c r="K5377" s="10" t="str">
        <x:v>d39a53d80134edba52b58c0255a77df9085347329c370d248a26e240a36c1372</x:v>
      </x:c>
      <x:c r="L5377" s="10" t="str">
        <x:v>historical_three</x:v>
      </x:c>
      <x:c r="M5377" s="10" t="n">
        <x:v>1</x:v>
      </x:c>
      <x:c r="N5377" s="10" t="n">
        <x:v>0</x:v>
      </x:c>
      <x:c r="O5377" s="10" t="n">
        <x:v>0</x:v>
      </x:c>
      <x:c r="P5377" s="9" t="str">
        <x:f>'CaseReview'!U1005</x:f>
        <x:v>PASS</x:v>
      </x:c>
      <x:c r="Q5377" s="9" t="n">
        <x:f>IF(AND(T5377=1,G5377=P5377),1,0)</x:f>
        <x:v>1</x:v>
      </x:c>
      <x:c r="R5377" s="9" t="n">
        <x:f>IF(AND(T5377=1,G5377="PASS",P5377="FAIL"),1,0)</x:f>
        <x:v>0</x:v>
      </x:c>
      <x:c r="S5377" s="9" t="n">
        <x:f>IF(AND(T5377=1,G5377="FAIL",P5377="PASS"),1,0)</x:f>
        <x:v>0</x:v>
      </x:c>
      <x:c r="T5377" s="9" t="n">
        <x:v>1</x:v>
      </x:c>
      <x:c r="U5377" s="9" t="n">
        <x:v>5</x:v>
      </x:c>
      <x:c r="V5377" s="9" t="str">
        <x:v>MVP/SHACL_GENERATION_PIPELINE/experiments/LUNA_CONTEXTUAL_SINGLESHOT/RUN_01/runs/RUN-IMO-084-20260831T152338087853Z/artifacts/attempt_01/extracted_shape.ttl</x:v>
      </x:c>
    </x:row>
    <x:row r="5378" ht="22" customHeight="1">
      <x:c r="A5378" s="10" t="str">
        <x:v>SINGLESHOT</x:v>
      </x:c>
      <x:c r="B5378" s="10" t="str">
        <x:v>IMO-084</x:v>
      </x:c>
      <x:c r="C5378" s="10" t="str">
        <x:v>IMO-084-I-P02</x:v>
      </x:c>
      <x:c r="D5378" s="10" t="str">
        <x:v>RUN_01</x:v>
      </x:c>
      <x:c r="E5378" s="10" t="str">
        <x:v>ORIGINAL_LEDGER</x:v>
      </x:c>
      <x:c r="F5378" s="10" t="str">
        <x:v>PASS</x:v>
      </x:c>
      <x:c r="G5378" s="10" t="str">
        <x:v>PASS</x:v>
      </x:c>
      <x:c r="H5378" s="10" t="str">
        <x:v>EXECUTED</x:v>
      </x:c>
      <x:c r="I5378" s="10" t="str">
        <x:v>PARSED</x:v>
      </x:c>
      <x:c r="J5378" s="10" t="str">
        <x:v>SINGLESHOT_CAPTURED_DIAGNOSTIC_PASS</x:v>
      </x:c>
      <x:c r="K5378" s="10" t="str">
        <x:v>d39a53d80134edba52b58c0255a77df9085347329c370d248a26e240a36c1372</x:v>
      </x:c>
      <x:c r="L5378" s="10" t="str">
        <x:v>historical_three</x:v>
      </x:c>
      <x:c r="M5378" s="10" t="n">
        <x:v>1</x:v>
      </x:c>
      <x:c r="N5378" s="10" t="n">
        <x:v>0</x:v>
      </x:c>
      <x:c r="O5378" s="10" t="n">
        <x:v>0</x:v>
      </x:c>
      <x:c r="P5378" s="9" t="str">
        <x:f>'CaseReview'!U1006</x:f>
        <x:v>PASS</x:v>
      </x:c>
      <x:c r="Q5378" s="9" t="n">
        <x:f>IF(AND(T5378=1,G5378=P5378),1,0)</x:f>
        <x:v>1</x:v>
      </x:c>
      <x:c r="R5378" s="9" t="n">
        <x:f>IF(AND(T5378=1,G5378="PASS",P5378="FAIL"),1,0)</x:f>
        <x:v>0</x:v>
      </x:c>
      <x:c r="S5378" s="9" t="n">
        <x:f>IF(AND(T5378=1,G5378="FAIL",P5378="PASS"),1,0)</x:f>
        <x:v>0</x:v>
      </x:c>
      <x:c r="T5378" s="9" t="n">
        <x:v>1</x:v>
      </x:c>
      <x:c r="U5378" s="9" t="n">
        <x:v>5</x:v>
      </x:c>
      <x:c r="V5378" s="9" t="str">
        <x:v>MVP/SHACL_GENERATION_PIPELINE/experiments/LUNA_CONTEXTUAL_SINGLESHOT/RUN_01/runs/RUN-IMO-084-20260831T152338087853Z/artifacts/attempt_01/extracted_shape.ttl</x:v>
      </x:c>
    </x:row>
    <x:row r="5379" ht="22" customHeight="1">
      <x:c r="A5379" s="10" t="str">
        <x:v>SINGLESHOT</x:v>
      </x:c>
      <x:c r="B5379" s="10" t="str">
        <x:v>IMO-085</x:v>
      </x:c>
      <x:c r="C5379" s="10" t="str">
        <x:v>IMO-085-I-F01</x:v>
      </x:c>
      <x:c r="D5379" s="10" t="str">
        <x:v>RUN_01</x:v>
      </x:c>
      <x:c r="E5379" s="10" t="str">
        <x:v>ORIGINAL_LEDGER</x:v>
      </x:c>
      <x:c r="F5379" s="10" t="str">
        <x:v>FAIL</x:v>
      </x:c>
      <x:c r="G5379" s="10" t="str">
        <x:v>FAIL</x:v>
      </x:c>
      <x:c r="H5379" s="10" t="str">
        <x:v>EXECUTED</x:v>
      </x:c>
      <x:c r="I5379" s="10" t="str">
        <x:v>PARSED</x:v>
      </x:c>
      <x:c r="J5379" s="10" t="str">
        <x:v>SINGLESHOT_CAPTURED_DIAGNOSTIC_PASS</x:v>
      </x:c>
      <x:c r="K5379" s="10" t="str">
        <x:v>ddea889d144518a3e473d978a00b0f6cff59099b374864c67149927aaaae6a32</x:v>
      </x:c>
      <x:c r="L5379" s="10" t="str">
        <x:v>historical_three</x:v>
      </x:c>
      <x:c r="M5379" s="10" t="n">
        <x:v>1</x:v>
      </x:c>
      <x:c r="N5379" s="10" t="n">
        <x:v>0</x:v>
      </x:c>
      <x:c r="O5379" s="10" t="n">
        <x:v>0</x:v>
      </x:c>
      <x:c r="P5379" s="9" t="str">
        <x:f>'CaseReview'!U1007</x:f>
        <x:v>FAIL</x:v>
      </x:c>
      <x:c r="Q5379" s="9" t="n">
        <x:f>IF(AND(T5379=1,G5379=P5379),1,0)</x:f>
        <x:v>1</x:v>
      </x:c>
      <x:c r="R5379" s="9" t="n">
        <x:f>IF(AND(T5379=1,G5379="PASS",P5379="FAIL"),1,0)</x:f>
        <x:v>0</x:v>
      </x:c>
      <x:c r="S5379" s="9" t="n">
        <x:f>IF(AND(T5379=1,G5379="FAIL",P5379="PASS"),1,0)</x:f>
        <x:v>0</x:v>
      </x:c>
      <x:c r="T5379" s="9" t="n">
        <x:v>1</x:v>
      </x:c>
      <x:c r="U5379" s="9" t="n">
        <x:v>8</x:v>
      </x:c>
      <x:c r="V5379" s="9" t="str">
        <x:v>MVP/SHACL_GENERATION_PIPELINE/experiments/LUNA_CONTEXTUAL_SINGLESHOT/RUN_01/runs/RUN-IMO-085-20260831T152356321852Z/artifacts/attempt_01/extracted_shape.ttl</x:v>
      </x:c>
    </x:row>
    <x:row r="5380" ht="22" customHeight="1">
      <x:c r="A5380" s="10" t="str">
        <x:v>SINGLESHOT</x:v>
      </x:c>
      <x:c r="B5380" s="10" t="str">
        <x:v>IMO-085</x:v>
      </x:c>
      <x:c r="C5380" s="10" t="str">
        <x:v>IMO-085-I-F02</x:v>
      </x:c>
      <x:c r="D5380" s="10" t="str">
        <x:v>RUN_01</x:v>
      </x:c>
      <x:c r="E5380" s="10" t="str">
        <x:v>ORIGINAL_LEDGER</x:v>
      </x:c>
      <x:c r="F5380" s="10" t="str">
        <x:v>FAIL</x:v>
      </x:c>
      <x:c r="G5380" s="10" t="str">
        <x:v>FAIL</x:v>
      </x:c>
      <x:c r="H5380" s="10" t="str">
        <x:v>EXECUTED</x:v>
      </x:c>
      <x:c r="I5380" s="10" t="str">
        <x:v>PARSED</x:v>
      </x:c>
      <x:c r="J5380" s="10" t="str">
        <x:v>SINGLESHOT_CAPTURED_DIAGNOSTIC_PASS</x:v>
      </x:c>
      <x:c r="K5380" s="10" t="str">
        <x:v>ddea889d144518a3e473d978a00b0f6cff59099b374864c67149927aaaae6a32</x:v>
      </x:c>
      <x:c r="L5380" s="10" t="str">
        <x:v>historical_three</x:v>
      </x:c>
      <x:c r="M5380" s="10" t="n">
        <x:v>1</x:v>
      </x:c>
      <x:c r="N5380" s="10" t="n">
        <x:v>0</x:v>
      </x:c>
      <x:c r="O5380" s="10" t="n">
        <x:v>0</x:v>
      </x:c>
      <x:c r="P5380" s="9" t="str">
        <x:f>'CaseReview'!U1008</x:f>
        <x:v>FAIL</x:v>
      </x:c>
      <x:c r="Q5380" s="9" t="n">
        <x:f>IF(AND(T5380=1,G5380=P5380),1,0)</x:f>
        <x:v>1</x:v>
      </x:c>
      <x:c r="R5380" s="9" t="n">
        <x:f>IF(AND(T5380=1,G5380="PASS",P5380="FAIL"),1,0)</x:f>
        <x:v>0</x:v>
      </x:c>
      <x:c r="S5380" s="9" t="n">
        <x:f>IF(AND(T5380=1,G5380="FAIL",P5380="PASS"),1,0)</x:f>
        <x:v>0</x:v>
      </x:c>
      <x:c r="T5380" s="9" t="n">
        <x:v>1</x:v>
      </x:c>
      <x:c r="U5380" s="9" t="n">
        <x:v>8</x:v>
      </x:c>
      <x:c r="V5380" s="9" t="str">
        <x:v>MVP/SHACL_GENERATION_PIPELINE/experiments/LUNA_CONTEXTUAL_SINGLESHOT/RUN_01/runs/RUN-IMO-085-20260831T152356321852Z/artifacts/attempt_01/extracted_shape.ttl</x:v>
      </x:c>
    </x:row>
    <x:row r="5381" ht="22" customHeight="1">
      <x:c r="A5381" s="10" t="str">
        <x:v>SINGLESHOT</x:v>
      </x:c>
      <x:c r="B5381" s="10" t="str">
        <x:v>IMO-085</x:v>
      </x:c>
      <x:c r="C5381" s="10" t="str">
        <x:v>IMO-085-I-F03</x:v>
      </x:c>
      <x:c r="D5381" s="10" t="str">
        <x:v>RUN_01</x:v>
      </x:c>
      <x:c r="E5381" s="10" t="str">
        <x:v>ORIGINAL_LEDGER</x:v>
      </x:c>
      <x:c r="F5381" s="10" t="str">
        <x:v>FAIL</x:v>
      </x:c>
      <x:c r="G5381" s="10" t="str">
        <x:v>FAIL</x:v>
      </x:c>
      <x:c r="H5381" s="10" t="str">
        <x:v>EXECUTED</x:v>
      </x:c>
      <x:c r="I5381" s="10" t="str">
        <x:v>PARSED</x:v>
      </x:c>
      <x:c r="J5381" s="10" t="str">
        <x:v>SINGLESHOT_CAPTURED_DIAGNOSTIC_PASS</x:v>
      </x:c>
      <x:c r="K5381" s="10" t="str">
        <x:v>ddea889d144518a3e473d978a00b0f6cff59099b374864c67149927aaaae6a32</x:v>
      </x:c>
      <x:c r="L5381" s="10" t="str">
        <x:v>historical_three</x:v>
      </x:c>
      <x:c r="M5381" s="10" t="n">
        <x:v>1</x:v>
      </x:c>
      <x:c r="N5381" s="10" t="n">
        <x:v>0</x:v>
      </x:c>
      <x:c r="O5381" s="10" t="n">
        <x:v>0</x:v>
      </x:c>
      <x:c r="P5381" s="9" t="str">
        <x:f>'CaseReview'!U1009</x:f>
        <x:v>FAIL</x:v>
      </x:c>
      <x:c r="Q5381" s="9" t="n">
        <x:f>IF(AND(T5381=1,G5381=P5381),1,0)</x:f>
        <x:v>1</x:v>
      </x:c>
      <x:c r="R5381" s="9" t="n">
        <x:f>IF(AND(T5381=1,G5381="PASS",P5381="FAIL"),1,0)</x:f>
        <x:v>0</x:v>
      </x:c>
      <x:c r="S5381" s="9" t="n">
        <x:f>IF(AND(T5381=1,G5381="FAIL",P5381="PASS"),1,0)</x:f>
        <x:v>0</x:v>
      </x:c>
      <x:c r="T5381" s="9" t="n">
        <x:v>1</x:v>
      </x:c>
      <x:c r="U5381" s="9" t="n">
        <x:v>8</x:v>
      </x:c>
      <x:c r="V5381" s="9" t="str">
        <x:v>MVP/SHACL_GENERATION_PIPELINE/experiments/LUNA_CONTEXTUAL_SINGLESHOT/RUN_01/runs/RUN-IMO-085-20260831T152356321852Z/artifacts/attempt_01/extracted_shape.ttl</x:v>
      </x:c>
    </x:row>
    <x:row r="5382" ht="22" customHeight="1">
      <x:c r="A5382" s="10" t="str">
        <x:v>SINGLESHOT</x:v>
      </x:c>
      <x:c r="B5382" s="10" t="str">
        <x:v>IMO-085</x:v>
      </x:c>
      <x:c r="C5382" s="10" t="str">
        <x:v>IMO-085-I-F04</x:v>
      </x:c>
      <x:c r="D5382" s="10" t="str">
        <x:v>RUN_01</x:v>
      </x:c>
      <x:c r="E5382" s="10" t="str">
        <x:v>ORIGINAL_LEDGER</x:v>
      </x:c>
      <x:c r="F5382" s="10" t="str">
        <x:v>FAIL</x:v>
      </x:c>
      <x:c r="G5382" s="10" t="str">
        <x:v>FAIL</x:v>
      </x:c>
      <x:c r="H5382" s="10" t="str">
        <x:v>EXECUTED</x:v>
      </x:c>
      <x:c r="I5382" s="10" t="str">
        <x:v>PARSED</x:v>
      </x:c>
      <x:c r="J5382" s="10" t="str">
        <x:v>SINGLESHOT_CAPTURED_DIAGNOSTIC_PASS</x:v>
      </x:c>
      <x:c r="K5382" s="10" t="str">
        <x:v>ddea889d144518a3e473d978a00b0f6cff59099b374864c67149927aaaae6a32</x:v>
      </x:c>
      <x:c r="L5382" s="10" t="str">
        <x:v>historical_three</x:v>
      </x:c>
      <x:c r="M5382" s="10" t="n">
        <x:v>1</x:v>
      </x:c>
      <x:c r="N5382" s="10" t="n">
        <x:v>0</x:v>
      </x:c>
      <x:c r="O5382" s="10" t="n">
        <x:v>0</x:v>
      </x:c>
      <x:c r="P5382" s="9" t="str">
        <x:f>'CaseReview'!U1010</x:f>
        <x:v>FAIL</x:v>
      </x:c>
      <x:c r="Q5382" s="9" t="n">
        <x:f>IF(AND(T5382=1,G5382=P5382),1,0)</x:f>
        <x:v>1</x:v>
      </x:c>
      <x:c r="R5382" s="9" t="n">
        <x:f>IF(AND(T5382=1,G5382="PASS",P5382="FAIL"),1,0)</x:f>
        <x:v>0</x:v>
      </x:c>
      <x:c r="S5382" s="9" t="n">
        <x:f>IF(AND(T5382=1,G5382="FAIL",P5382="PASS"),1,0)</x:f>
        <x:v>0</x:v>
      </x:c>
      <x:c r="T5382" s="9" t="n">
        <x:v>1</x:v>
      </x:c>
      <x:c r="U5382" s="9" t="n">
        <x:v>8</x:v>
      </x:c>
      <x:c r="V5382" s="9" t="str">
        <x:v>MVP/SHACL_GENERATION_PIPELINE/experiments/LUNA_CONTEXTUAL_SINGLESHOT/RUN_01/runs/RUN-IMO-085-20260831T152356321852Z/artifacts/attempt_01/extracted_shape.ttl</x:v>
      </x:c>
    </x:row>
    <x:row r="5383" ht="22" customHeight="1">
      <x:c r="A5383" s="10" t="str">
        <x:v>SINGLESHOT</x:v>
      </x:c>
      <x:c r="B5383" s="10" t="str">
        <x:v>IMO-085</x:v>
      </x:c>
      <x:c r="C5383" s="10" t="str">
        <x:v>IMO-085-I-P01</x:v>
      </x:c>
      <x:c r="D5383" s="10" t="str">
        <x:v>RUN_01</x:v>
      </x:c>
      <x:c r="E5383" s="10" t="str">
        <x:v>ORIGINAL_LEDGER</x:v>
      </x:c>
      <x:c r="F5383" s="10" t="str">
        <x:v>PASS</x:v>
      </x:c>
      <x:c r="G5383" s="10" t="str">
        <x:v>PASS</x:v>
      </x:c>
      <x:c r="H5383" s="10" t="str">
        <x:v>EXECUTED</x:v>
      </x:c>
      <x:c r="I5383" s="10" t="str">
        <x:v>PARSED</x:v>
      </x:c>
      <x:c r="J5383" s="10" t="str">
        <x:v>SINGLESHOT_CAPTURED_DIAGNOSTIC_PASS</x:v>
      </x:c>
      <x:c r="K5383" s="10" t="str">
        <x:v>ddea889d144518a3e473d978a00b0f6cff59099b374864c67149927aaaae6a32</x:v>
      </x:c>
      <x:c r="L5383" s="10" t="str">
        <x:v>historical_three</x:v>
      </x:c>
      <x:c r="M5383" s="10" t="n">
        <x:v>1</x:v>
      </x:c>
      <x:c r="N5383" s="10" t="n">
        <x:v>0</x:v>
      </x:c>
      <x:c r="O5383" s="10" t="n">
        <x:v>0</x:v>
      </x:c>
      <x:c r="P5383" s="9" t="str">
        <x:f>'CaseReview'!U1011</x:f>
        <x:v>PASS</x:v>
      </x:c>
      <x:c r="Q5383" s="9" t="n">
        <x:f>IF(AND(T5383=1,G5383=P5383),1,0)</x:f>
        <x:v>1</x:v>
      </x:c>
      <x:c r="R5383" s="9" t="n">
        <x:f>IF(AND(T5383=1,G5383="PASS",P5383="FAIL"),1,0)</x:f>
        <x:v>0</x:v>
      </x:c>
      <x:c r="S5383" s="9" t="n">
        <x:f>IF(AND(T5383=1,G5383="FAIL",P5383="PASS"),1,0)</x:f>
        <x:v>0</x:v>
      </x:c>
      <x:c r="T5383" s="9" t="n">
        <x:v>1</x:v>
      </x:c>
      <x:c r="U5383" s="9" t="n">
        <x:v>8</x:v>
      </x:c>
      <x:c r="V5383" s="9" t="str">
        <x:v>MVP/SHACL_GENERATION_PIPELINE/experiments/LUNA_CONTEXTUAL_SINGLESHOT/RUN_01/runs/RUN-IMO-085-20260831T152356321852Z/artifacts/attempt_01/extracted_shape.ttl</x:v>
      </x:c>
    </x:row>
    <x:row r="5384" ht="22" customHeight="1">
      <x:c r="A5384" s="10" t="str">
        <x:v>SINGLESHOT</x:v>
      </x:c>
      <x:c r="B5384" s="10" t="str">
        <x:v>IMO-085</x:v>
      </x:c>
      <x:c r="C5384" s="10" t="str">
        <x:v>IMO-085-I-P02</x:v>
      </x:c>
      <x:c r="D5384" s="10" t="str">
        <x:v>RUN_01</x:v>
      </x:c>
      <x:c r="E5384" s="10" t="str">
        <x:v>ORIGINAL_LEDGER</x:v>
      </x:c>
      <x:c r="F5384" s="10" t="str">
        <x:v>PASS</x:v>
      </x:c>
      <x:c r="G5384" s="10" t="str">
        <x:v>PASS</x:v>
      </x:c>
      <x:c r="H5384" s="10" t="str">
        <x:v>EXECUTED</x:v>
      </x:c>
      <x:c r="I5384" s="10" t="str">
        <x:v>PARSED</x:v>
      </x:c>
      <x:c r="J5384" s="10" t="str">
        <x:v>SINGLESHOT_CAPTURED_DIAGNOSTIC_PASS</x:v>
      </x:c>
      <x:c r="K5384" s="10" t="str">
        <x:v>ddea889d144518a3e473d978a00b0f6cff59099b374864c67149927aaaae6a32</x:v>
      </x:c>
      <x:c r="L5384" s="10" t="str">
        <x:v>historical_three</x:v>
      </x:c>
      <x:c r="M5384" s="10" t="n">
        <x:v>1</x:v>
      </x:c>
      <x:c r="N5384" s="10" t="n">
        <x:v>0</x:v>
      </x:c>
      <x:c r="O5384" s="10" t="n">
        <x:v>0</x:v>
      </x:c>
      <x:c r="P5384" s="9" t="str">
        <x:f>'CaseReview'!U1012</x:f>
        <x:v>PASS</x:v>
      </x:c>
      <x:c r="Q5384" s="9" t="n">
        <x:f>IF(AND(T5384=1,G5384=P5384),1,0)</x:f>
        <x:v>1</x:v>
      </x:c>
      <x:c r="R5384" s="9" t="n">
        <x:f>IF(AND(T5384=1,G5384="PASS",P5384="FAIL"),1,0)</x:f>
        <x:v>0</x:v>
      </x:c>
      <x:c r="S5384" s="9" t="n">
        <x:f>IF(AND(T5384=1,G5384="FAIL",P5384="PASS"),1,0)</x:f>
        <x:v>0</x:v>
      </x:c>
      <x:c r="T5384" s="9" t="n">
        <x:v>1</x:v>
      </x:c>
      <x:c r="U5384" s="9" t="n">
        <x:v>8</x:v>
      </x:c>
      <x:c r="V5384" s="9" t="str">
        <x:v>MVP/SHACL_GENERATION_PIPELINE/experiments/LUNA_CONTEXTUAL_SINGLESHOT/RUN_01/runs/RUN-IMO-085-20260831T152356321852Z/artifacts/attempt_01/extracted_shape.ttl</x:v>
      </x:c>
    </x:row>
    <x:row r="5385" ht="22" customHeight="1">
      <x:c r="A5385" s="10" t="str">
        <x:v>SINGLESHOT</x:v>
      </x:c>
      <x:c r="B5385" s="10" t="str">
        <x:v>IMO-085</x:v>
      </x:c>
      <x:c r="C5385" s="10" t="str">
        <x:v>IMO-085-I-P03</x:v>
      </x:c>
      <x:c r="D5385" s="10" t="str">
        <x:v>RUN_01</x:v>
      </x:c>
      <x:c r="E5385" s="10" t="str">
        <x:v>ORIGINAL_LEDGER</x:v>
      </x:c>
      <x:c r="F5385" s="10" t="str">
        <x:v>PASS</x:v>
      </x:c>
      <x:c r="G5385" s="10" t="str">
        <x:v>PASS</x:v>
      </x:c>
      <x:c r="H5385" s="10" t="str">
        <x:v>EXECUTED</x:v>
      </x:c>
      <x:c r="I5385" s="10" t="str">
        <x:v>PARSED</x:v>
      </x:c>
      <x:c r="J5385" s="10" t="str">
        <x:v>SINGLESHOT_CAPTURED_DIAGNOSTIC_PASS</x:v>
      </x:c>
      <x:c r="K5385" s="10" t="str">
        <x:v>ddea889d144518a3e473d978a00b0f6cff59099b374864c67149927aaaae6a32</x:v>
      </x:c>
      <x:c r="L5385" s="10" t="str">
        <x:v>historical_three</x:v>
      </x:c>
      <x:c r="M5385" s="10" t="n">
        <x:v>1</x:v>
      </x:c>
      <x:c r="N5385" s="10" t="n">
        <x:v>0</x:v>
      </x:c>
      <x:c r="O5385" s="10" t="n">
        <x:v>0</x:v>
      </x:c>
      <x:c r="P5385" s="9" t="str">
        <x:f>'CaseReview'!U1013</x:f>
        <x:v>PASS</x:v>
      </x:c>
      <x:c r="Q5385" s="9" t="n">
        <x:f>IF(AND(T5385=1,G5385=P5385),1,0)</x:f>
        <x:v>1</x:v>
      </x:c>
      <x:c r="R5385" s="9" t="n">
        <x:f>IF(AND(T5385=1,G5385="PASS",P5385="FAIL"),1,0)</x:f>
        <x:v>0</x:v>
      </x:c>
      <x:c r="S5385" s="9" t="n">
        <x:f>IF(AND(T5385=1,G5385="FAIL",P5385="PASS"),1,0)</x:f>
        <x:v>0</x:v>
      </x:c>
      <x:c r="T5385" s="9" t="n">
        <x:v>1</x:v>
      </x:c>
      <x:c r="U5385" s="9" t="n">
        <x:v>8</x:v>
      </x:c>
      <x:c r="V5385" s="9" t="str">
        <x:v>MVP/SHACL_GENERATION_PIPELINE/experiments/LUNA_CONTEXTUAL_SINGLESHOT/RUN_01/runs/RUN-IMO-085-20260831T152356321852Z/artifacts/attempt_01/extracted_shape.ttl</x:v>
      </x:c>
    </x:row>
    <x:row r="5386" ht="22" customHeight="1">
      <x:c r="A5386" s="10" t="str">
        <x:v>SINGLESHOT</x:v>
      </x:c>
      <x:c r="B5386" s="10" t="str">
        <x:v>IMO-085</x:v>
      </x:c>
      <x:c r="C5386" s="10" t="str">
        <x:v>IMO-085-I-P04</x:v>
      </x:c>
      <x:c r="D5386" s="10" t="str">
        <x:v>RUN_01</x:v>
      </x:c>
      <x:c r="E5386" s="10" t="str">
        <x:v>ORIGINAL_LEDGER</x:v>
      </x:c>
      <x:c r="F5386" s="10" t="str">
        <x:v>PASS</x:v>
      </x:c>
      <x:c r="G5386" s="10" t="str">
        <x:v>PASS</x:v>
      </x:c>
      <x:c r="H5386" s="10" t="str">
        <x:v>EXECUTED</x:v>
      </x:c>
      <x:c r="I5386" s="10" t="str">
        <x:v>PARSED</x:v>
      </x:c>
      <x:c r="J5386" s="10" t="str">
        <x:v>SINGLESHOT_CAPTURED_DIAGNOSTIC_PASS</x:v>
      </x:c>
      <x:c r="K5386" s="10" t="str">
        <x:v>ddea889d144518a3e473d978a00b0f6cff59099b374864c67149927aaaae6a32</x:v>
      </x:c>
      <x:c r="L5386" s="10" t="str">
        <x:v>historical_three</x:v>
      </x:c>
      <x:c r="M5386" s="10" t="n">
        <x:v>1</x:v>
      </x:c>
      <x:c r="N5386" s="10" t="n">
        <x:v>0</x:v>
      </x:c>
      <x:c r="O5386" s="10" t="n">
        <x:v>0</x:v>
      </x:c>
      <x:c r="P5386" s="9" t="str">
        <x:f>'CaseReview'!U1014</x:f>
        <x:v>PASS</x:v>
      </x:c>
      <x:c r="Q5386" s="9" t="n">
        <x:f>IF(AND(T5386=1,G5386=P5386),1,0)</x:f>
        <x:v>1</x:v>
      </x:c>
      <x:c r="R5386" s="9" t="n">
        <x:f>IF(AND(T5386=1,G5386="PASS",P5386="FAIL"),1,0)</x:f>
        <x:v>0</x:v>
      </x:c>
      <x:c r="S5386" s="9" t="n">
        <x:f>IF(AND(T5386=1,G5386="FAIL",P5386="PASS"),1,0)</x:f>
        <x:v>0</x:v>
      </x:c>
      <x:c r="T5386" s="9" t="n">
        <x:v>1</x:v>
      </x:c>
      <x:c r="U5386" s="9" t="n">
        <x:v>8</x:v>
      </x:c>
      <x:c r="V5386" s="9" t="str">
        <x:v>MVP/SHACL_GENERATION_PIPELINE/experiments/LUNA_CONTEXTUAL_SINGLESHOT/RUN_01/runs/RUN-IMO-085-20260831T152356321852Z/artifacts/attempt_01/extracted_shape.ttl</x:v>
      </x:c>
    </x:row>
    <x:row r="5387" ht="22" customHeight="1">
      <x:c r="A5387" s="10" t="str">
        <x:v>SINGLESHOT</x:v>
      </x:c>
      <x:c r="B5387" s="10" t="str">
        <x:v>IMO-086</x:v>
      </x:c>
      <x:c r="C5387" s="10" t="str">
        <x:v>IMO-086-I-F01</x:v>
      </x:c>
      <x:c r="D5387" s="10" t="str">
        <x:v>RUN_01</x:v>
      </x:c>
      <x:c r="E5387" s="10" t="str">
        <x:v>ORIGINAL_LEDGER</x:v>
      </x:c>
      <x:c r="F5387" s="10" t="str">
        <x:v>FAIL</x:v>
      </x:c>
      <x:c r="G5387" s="10" t="str">
        <x:v>FAIL</x:v>
      </x:c>
      <x:c r="H5387" s="10" t="str">
        <x:v>EXECUTED</x:v>
      </x:c>
      <x:c r="I5387" s="10" t="str">
        <x:v>PARSED</x:v>
      </x:c>
      <x:c r="J5387" s="10" t="str">
        <x:v>SINGLESHOT_CAPTURED_DIAGNOSTIC_PASS</x:v>
      </x:c>
      <x:c r="K5387" s="10" t="str">
        <x:v>a31dad0673d8f3b019a6eb6b3f901ee843252e13aef3ec425a3be4849341307a</x:v>
      </x:c>
      <x:c r="L5387" s="10" t="str">
        <x:v>historical_three</x:v>
      </x:c>
      <x:c r="M5387" s="10" t="n">
        <x:v>1</x:v>
      </x:c>
      <x:c r="N5387" s="10" t="n">
        <x:v>0</x:v>
      </x:c>
      <x:c r="O5387" s="10" t="n">
        <x:v>0</x:v>
      </x:c>
      <x:c r="P5387" s="9" t="str">
        <x:f>'CaseReview'!U1015</x:f>
        <x:v>FAIL</x:v>
      </x:c>
      <x:c r="Q5387" s="9" t="n">
        <x:f>IF(AND(T5387=1,G5387=P5387),1,0)</x:f>
        <x:v>1</x:v>
      </x:c>
      <x:c r="R5387" s="9" t="n">
        <x:f>IF(AND(T5387=1,G5387="PASS",P5387="FAIL"),1,0)</x:f>
        <x:v>0</x:v>
      </x:c>
      <x:c r="S5387" s="9" t="n">
        <x:f>IF(AND(T5387=1,G5387="FAIL",P5387="PASS"),1,0)</x:f>
        <x:v>0</x:v>
      </x:c>
      <x:c r="T5387" s="9" t="n">
        <x:v>1</x:v>
      </x:c>
      <x:c r="U5387" s="9" t="n">
        <x:v>7</x:v>
      </x:c>
      <x:c r="V5387" s="9" t="str">
        <x:v>MVP/SHACL_GENERATION_PIPELINE/experiments/LUNA_CONTEXTUAL_SINGLESHOT/RUN_01/runs/RUN-IMO-086-20260831T152419691854Z/artifacts/attempt_01/extracted_shape.ttl</x:v>
      </x:c>
    </x:row>
    <x:row r="5388" ht="22" customHeight="1">
      <x:c r="A5388" s="10" t="str">
        <x:v>SINGLESHOT</x:v>
      </x:c>
      <x:c r="B5388" s="10" t="str">
        <x:v>IMO-086</x:v>
      </x:c>
      <x:c r="C5388" s="10" t="str">
        <x:v>IMO-086-I-F02</x:v>
      </x:c>
      <x:c r="D5388" s="10" t="str">
        <x:v>RUN_01</x:v>
      </x:c>
      <x:c r="E5388" s="10" t="str">
        <x:v>ORIGINAL_LEDGER</x:v>
      </x:c>
      <x:c r="F5388" s="10" t="str">
        <x:v>FAIL</x:v>
      </x:c>
      <x:c r="G5388" s="10" t="str">
        <x:v>FAIL</x:v>
      </x:c>
      <x:c r="H5388" s="10" t="str">
        <x:v>EXECUTED</x:v>
      </x:c>
      <x:c r="I5388" s="10" t="str">
        <x:v>PARSED</x:v>
      </x:c>
      <x:c r="J5388" s="10" t="str">
        <x:v>SINGLESHOT_CAPTURED_DIAGNOSTIC_PASS</x:v>
      </x:c>
      <x:c r="K5388" s="10" t="str">
        <x:v>a31dad0673d8f3b019a6eb6b3f901ee843252e13aef3ec425a3be4849341307a</x:v>
      </x:c>
      <x:c r="L5388" s="10" t="str">
        <x:v>historical_three</x:v>
      </x:c>
      <x:c r="M5388" s="10" t="n">
        <x:v>1</x:v>
      </x:c>
      <x:c r="N5388" s="10" t="n">
        <x:v>0</x:v>
      </x:c>
      <x:c r="O5388" s="10" t="n">
        <x:v>0</x:v>
      </x:c>
      <x:c r="P5388" s="9" t="str">
        <x:f>'CaseReview'!U1016</x:f>
        <x:v>FAIL</x:v>
      </x:c>
      <x:c r="Q5388" s="9" t="n">
        <x:f>IF(AND(T5388=1,G5388=P5388),1,0)</x:f>
        <x:v>1</x:v>
      </x:c>
      <x:c r="R5388" s="9" t="n">
        <x:f>IF(AND(T5388=1,G5388="PASS",P5388="FAIL"),1,0)</x:f>
        <x:v>0</x:v>
      </x:c>
      <x:c r="S5388" s="9" t="n">
        <x:f>IF(AND(T5388=1,G5388="FAIL",P5388="PASS"),1,0)</x:f>
        <x:v>0</x:v>
      </x:c>
      <x:c r="T5388" s="9" t="n">
        <x:v>1</x:v>
      </x:c>
      <x:c r="U5388" s="9" t="n">
        <x:v>7</x:v>
      </x:c>
      <x:c r="V5388" s="9" t="str">
        <x:v>MVP/SHACL_GENERATION_PIPELINE/experiments/LUNA_CONTEXTUAL_SINGLESHOT/RUN_01/runs/RUN-IMO-086-20260831T152419691854Z/artifacts/attempt_01/extracted_shape.ttl</x:v>
      </x:c>
    </x:row>
    <x:row r="5389" ht="22" customHeight="1">
      <x:c r="A5389" s="10" t="str">
        <x:v>SINGLESHOT</x:v>
      </x:c>
      <x:c r="B5389" s="10" t="str">
        <x:v>IMO-086</x:v>
      </x:c>
      <x:c r="C5389" s="10" t="str">
        <x:v>IMO-086-I-F03</x:v>
      </x:c>
      <x:c r="D5389" s="10" t="str">
        <x:v>RUN_01</x:v>
      </x:c>
      <x:c r="E5389" s="10" t="str">
        <x:v>ORIGINAL_LEDGER</x:v>
      </x:c>
      <x:c r="F5389" s="10" t="str">
        <x:v>FAIL</x:v>
      </x:c>
      <x:c r="G5389" s="10" t="str">
        <x:v>FAIL</x:v>
      </x:c>
      <x:c r="H5389" s="10" t="str">
        <x:v>EXECUTED</x:v>
      </x:c>
      <x:c r="I5389" s="10" t="str">
        <x:v>PARSED</x:v>
      </x:c>
      <x:c r="J5389" s="10" t="str">
        <x:v>SINGLESHOT_CAPTURED_DIAGNOSTIC_PASS</x:v>
      </x:c>
      <x:c r="K5389" s="10" t="str">
        <x:v>a31dad0673d8f3b019a6eb6b3f901ee843252e13aef3ec425a3be4849341307a</x:v>
      </x:c>
      <x:c r="L5389" s="10" t="str">
        <x:v>historical_three</x:v>
      </x:c>
      <x:c r="M5389" s="10" t="n">
        <x:v>1</x:v>
      </x:c>
      <x:c r="N5389" s="10" t="n">
        <x:v>0</x:v>
      </x:c>
      <x:c r="O5389" s="10" t="n">
        <x:v>0</x:v>
      </x:c>
      <x:c r="P5389" s="9" t="str">
        <x:f>'CaseReview'!U1017</x:f>
        <x:v>FAIL</x:v>
      </x:c>
      <x:c r="Q5389" s="9" t="n">
        <x:f>IF(AND(T5389=1,G5389=P5389),1,0)</x:f>
        <x:v>1</x:v>
      </x:c>
      <x:c r="R5389" s="9" t="n">
        <x:f>IF(AND(T5389=1,G5389="PASS",P5389="FAIL"),1,0)</x:f>
        <x:v>0</x:v>
      </x:c>
      <x:c r="S5389" s="9" t="n">
        <x:f>IF(AND(T5389=1,G5389="FAIL",P5389="PASS"),1,0)</x:f>
        <x:v>0</x:v>
      </x:c>
      <x:c r="T5389" s="9" t="n">
        <x:v>1</x:v>
      </x:c>
      <x:c r="U5389" s="9" t="n">
        <x:v>7</x:v>
      </x:c>
      <x:c r="V5389" s="9" t="str">
        <x:v>MVP/SHACL_GENERATION_PIPELINE/experiments/LUNA_CONTEXTUAL_SINGLESHOT/RUN_01/runs/RUN-IMO-086-20260831T152419691854Z/artifacts/attempt_01/extracted_shape.ttl</x:v>
      </x:c>
    </x:row>
    <x:row r="5390" ht="22" customHeight="1">
      <x:c r="A5390" s="10" t="str">
        <x:v>SINGLESHOT</x:v>
      </x:c>
      <x:c r="B5390" s="10" t="str">
        <x:v>IMO-086</x:v>
      </x:c>
      <x:c r="C5390" s="10" t="str">
        <x:v>IMO-086-I-F04</x:v>
      </x:c>
      <x:c r="D5390" s="10" t="str">
        <x:v>RUN_01</x:v>
      </x:c>
      <x:c r="E5390" s="10" t="str">
        <x:v>ORIGINAL_LEDGER</x:v>
      </x:c>
      <x:c r="F5390" s="10" t="str">
        <x:v>FAIL</x:v>
      </x:c>
      <x:c r="G5390" s="10" t="str">
        <x:v>FAIL</x:v>
      </x:c>
      <x:c r="H5390" s="10" t="str">
        <x:v>EXECUTED</x:v>
      </x:c>
      <x:c r="I5390" s="10" t="str">
        <x:v>PARSED</x:v>
      </x:c>
      <x:c r="J5390" s="10" t="str">
        <x:v>SINGLESHOT_CAPTURED_DIAGNOSTIC_PASS</x:v>
      </x:c>
      <x:c r="K5390" s="10" t="str">
        <x:v>a31dad0673d8f3b019a6eb6b3f901ee843252e13aef3ec425a3be4849341307a</x:v>
      </x:c>
      <x:c r="L5390" s="10" t="str">
        <x:v>historical_three</x:v>
      </x:c>
      <x:c r="M5390" s="10" t="n">
        <x:v>1</x:v>
      </x:c>
      <x:c r="N5390" s="10" t="n">
        <x:v>0</x:v>
      </x:c>
      <x:c r="O5390" s="10" t="n">
        <x:v>0</x:v>
      </x:c>
      <x:c r="P5390" s="9" t="str">
        <x:f>'CaseReview'!U1018</x:f>
        <x:v>FAIL</x:v>
      </x:c>
      <x:c r="Q5390" s="9" t="n">
        <x:f>IF(AND(T5390=1,G5390=P5390),1,0)</x:f>
        <x:v>1</x:v>
      </x:c>
      <x:c r="R5390" s="9" t="n">
        <x:f>IF(AND(T5390=1,G5390="PASS",P5390="FAIL"),1,0)</x:f>
        <x:v>0</x:v>
      </x:c>
      <x:c r="S5390" s="9" t="n">
        <x:f>IF(AND(T5390=1,G5390="FAIL",P5390="PASS"),1,0)</x:f>
        <x:v>0</x:v>
      </x:c>
      <x:c r="T5390" s="9" t="n">
        <x:v>1</x:v>
      </x:c>
      <x:c r="U5390" s="9" t="n">
        <x:v>7</x:v>
      </x:c>
      <x:c r="V5390" s="9" t="str">
        <x:v>MVP/SHACL_GENERATION_PIPELINE/experiments/LUNA_CONTEXTUAL_SINGLESHOT/RUN_01/runs/RUN-IMO-086-20260831T152419691854Z/artifacts/attempt_01/extracted_shape.ttl</x:v>
      </x:c>
    </x:row>
    <x:row r="5391" ht="22" customHeight="1">
      <x:c r="A5391" s="10" t="str">
        <x:v>SINGLESHOT</x:v>
      </x:c>
      <x:c r="B5391" s="10" t="str">
        <x:v>IMO-086</x:v>
      </x:c>
      <x:c r="C5391" s="10" t="str">
        <x:v>IMO-086-I-F05</x:v>
      </x:c>
      <x:c r="D5391" s="10" t="str">
        <x:v>RUN_01</x:v>
      </x:c>
      <x:c r="E5391" s="10" t="str">
        <x:v>ORIGINAL_LEDGER</x:v>
      </x:c>
      <x:c r="F5391" s="10" t="str">
        <x:v>FAIL</x:v>
      </x:c>
      <x:c r="G5391" s="10" t="str">
        <x:v>FAIL</x:v>
      </x:c>
      <x:c r="H5391" s="10" t="str">
        <x:v>EXECUTED</x:v>
      </x:c>
      <x:c r="I5391" s="10" t="str">
        <x:v>PARSED</x:v>
      </x:c>
      <x:c r="J5391" s="10" t="str">
        <x:v>SINGLESHOT_CAPTURED_DIAGNOSTIC_PASS</x:v>
      </x:c>
      <x:c r="K5391" s="10" t="str">
        <x:v>a31dad0673d8f3b019a6eb6b3f901ee843252e13aef3ec425a3be4849341307a</x:v>
      </x:c>
      <x:c r="L5391" s="10" t="str">
        <x:v>historical_three</x:v>
      </x:c>
      <x:c r="M5391" s="10" t="n">
        <x:v>1</x:v>
      </x:c>
      <x:c r="N5391" s="10" t="n">
        <x:v>0</x:v>
      </x:c>
      <x:c r="O5391" s="10" t="n">
        <x:v>0</x:v>
      </x:c>
      <x:c r="P5391" s="9" t="str">
        <x:f>'CaseReview'!U1019</x:f>
        <x:v>FAIL</x:v>
      </x:c>
      <x:c r="Q5391" s="9" t="n">
        <x:f>IF(AND(T5391=1,G5391=P5391),1,0)</x:f>
        <x:v>1</x:v>
      </x:c>
      <x:c r="R5391" s="9" t="n">
        <x:f>IF(AND(T5391=1,G5391="PASS",P5391="FAIL"),1,0)</x:f>
        <x:v>0</x:v>
      </x:c>
      <x:c r="S5391" s="9" t="n">
        <x:f>IF(AND(T5391=1,G5391="FAIL",P5391="PASS"),1,0)</x:f>
        <x:v>0</x:v>
      </x:c>
      <x:c r="T5391" s="9" t="n">
        <x:v>1</x:v>
      </x:c>
      <x:c r="U5391" s="9" t="n">
        <x:v>7</x:v>
      </x:c>
      <x:c r="V5391" s="9" t="str">
        <x:v>MVP/SHACL_GENERATION_PIPELINE/experiments/LUNA_CONTEXTUAL_SINGLESHOT/RUN_01/runs/RUN-IMO-086-20260831T152419691854Z/artifacts/attempt_01/extracted_shape.ttl</x:v>
      </x:c>
    </x:row>
    <x:row r="5392" ht="22" customHeight="1">
      <x:c r="A5392" s="10" t="str">
        <x:v>SINGLESHOT</x:v>
      </x:c>
      <x:c r="B5392" s="10" t="str">
        <x:v>IMO-086</x:v>
      </x:c>
      <x:c r="C5392" s="10" t="str">
        <x:v>IMO-086-I-P01</x:v>
      </x:c>
      <x:c r="D5392" s="10" t="str">
        <x:v>RUN_01</x:v>
      </x:c>
      <x:c r="E5392" s="10" t="str">
        <x:v>ORIGINAL_LEDGER</x:v>
      </x:c>
      <x:c r="F5392" s="10" t="str">
        <x:v>PASS</x:v>
      </x:c>
      <x:c r="G5392" s="10" t="str">
        <x:v>PASS</x:v>
      </x:c>
      <x:c r="H5392" s="10" t="str">
        <x:v>EXECUTED</x:v>
      </x:c>
      <x:c r="I5392" s="10" t="str">
        <x:v>PARSED</x:v>
      </x:c>
      <x:c r="J5392" s="10" t="str">
        <x:v>SINGLESHOT_CAPTURED_DIAGNOSTIC_PASS</x:v>
      </x:c>
      <x:c r="K5392" s="10" t="str">
        <x:v>a31dad0673d8f3b019a6eb6b3f901ee843252e13aef3ec425a3be4849341307a</x:v>
      </x:c>
      <x:c r="L5392" s="10" t="str">
        <x:v>historical_three</x:v>
      </x:c>
      <x:c r="M5392" s="10" t="n">
        <x:v>1</x:v>
      </x:c>
      <x:c r="N5392" s="10" t="n">
        <x:v>0</x:v>
      </x:c>
      <x:c r="O5392" s="10" t="n">
        <x:v>0</x:v>
      </x:c>
      <x:c r="P5392" s="9" t="str">
        <x:f>'CaseReview'!U1020</x:f>
        <x:v>PASS</x:v>
      </x:c>
      <x:c r="Q5392" s="9" t="n">
        <x:f>IF(AND(T5392=1,G5392=P5392),1,0)</x:f>
        <x:v>1</x:v>
      </x:c>
      <x:c r="R5392" s="9" t="n">
        <x:f>IF(AND(T5392=1,G5392="PASS",P5392="FAIL"),1,0)</x:f>
        <x:v>0</x:v>
      </x:c>
      <x:c r="S5392" s="9" t="n">
        <x:f>IF(AND(T5392=1,G5392="FAIL",P5392="PASS"),1,0)</x:f>
        <x:v>0</x:v>
      </x:c>
      <x:c r="T5392" s="9" t="n">
        <x:v>1</x:v>
      </x:c>
      <x:c r="U5392" s="9" t="n">
        <x:v>7</x:v>
      </x:c>
      <x:c r="V5392" s="9" t="str">
        <x:v>MVP/SHACL_GENERATION_PIPELINE/experiments/LUNA_CONTEXTUAL_SINGLESHOT/RUN_01/runs/RUN-IMO-086-20260831T152419691854Z/artifacts/attempt_01/extracted_shape.ttl</x:v>
      </x:c>
    </x:row>
    <x:row r="5393" ht="22" customHeight="1">
      <x:c r="A5393" s="10" t="str">
        <x:v>SINGLESHOT</x:v>
      </x:c>
      <x:c r="B5393" s="10" t="str">
        <x:v>IMO-086</x:v>
      </x:c>
      <x:c r="C5393" s="10" t="str">
        <x:v>IMO-086-I-P02</x:v>
      </x:c>
      <x:c r="D5393" s="10" t="str">
        <x:v>RUN_01</x:v>
      </x:c>
      <x:c r="E5393" s="10" t="str">
        <x:v>ORIGINAL_LEDGER</x:v>
      </x:c>
      <x:c r="F5393" s="10" t="str">
        <x:v>PASS</x:v>
      </x:c>
      <x:c r="G5393" s="10" t="str">
        <x:v>PASS</x:v>
      </x:c>
      <x:c r="H5393" s="10" t="str">
        <x:v>EXECUTED</x:v>
      </x:c>
      <x:c r="I5393" s="10" t="str">
        <x:v>PARSED</x:v>
      </x:c>
      <x:c r="J5393" s="10" t="str">
        <x:v>SINGLESHOT_CAPTURED_DIAGNOSTIC_PASS</x:v>
      </x:c>
      <x:c r="K5393" s="10" t="str">
        <x:v>a31dad0673d8f3b019a6eb6b3f901ee843252e13aef3ec425a3be4849341307a</x:v>
      </x:c>
      <x:c r="L5393" s="10" t="str">
        <x:v>historical_three</x:v>
      </x:c>
      <x:c r="M5393" s="10" t="n">
        <x:v>1</x:v>
      </x:c>
      <x:c r="N5393" s="10" t="n">
        <x:v>0</x:v>
      </x:c>
      <x:c r="O5393" s="10" t="n">
        <x:v>0</x:v>
      </x:c>
      <x:c r="P5393" s="9" t="str">
        <x:f>'CaseReview'!U1021</x:f>
        <x:v>PASS</x:v>
      </x:c>
      <x:c r="Q5393" s="9" t="n">
        <x:f>IF(AND(T5393=1,G5393=P5393),1,0)</x:f>
        <x:v>1</x:v>
      </x:c>
      <x:c r="R5393" s="9" t="n">
        <x:f>IF(AND(T5393=1,G5393="PASS",P5393="FAIL"),1,0)</x:f>
        <x:v>0</x:v>
      </x:c>
      <x:c r="S5393" s="9" t="n">
        <x:f>IF(AND(T5393=1,G5393="FAIL",P5393="PASS"),1,0)</x:f>
        <x:v>0</x:v>
      </x:c>
      <x:c r="T5393" s="9" t="n">
        <x:v>1</x:v>
      </x:c>
      <x:c r="U5393" s="9" t="n">
        <x:v>7</x:v>
      </x:c>
      <x:c r="V5393" s="9" t="str">
        <x:v>MVP/SHACL_GENERATION_PIPELINE/experiments/LUNA_CONTEXTUAL_SINGLESHOT/RUN_01/runs/RUN-IMO-086-20260831T152419691854Z/artifacts/attempt_01/extracted_shape.ttl</x:v>
      </x:c>
    </x:row>
    <x:row r="5394" ht="22" customHeight="1">
      <x:c r="A5394" s="10" t="str">
        <x:v>SINGLESHOT</x:v>
      </x:c>
      <x:c r="B5394" s="10" t="str">
        <x:v>IMO-087</x:v>
      </x:c>
      <x:c r="C5394" s="10" t="str">
        <x:v>IMO-087-I-F01</x:v>
      </x:c>
      <x:c r="D5394" s="10" t="str">
        <x:v>RUN_01</x:v>
      </x:c>
      <x:c r="E5394" s="10" t="str">
        <x:v>ORIGINAL_LEDGER</x:v>
      </x:c>
      <x:c r="F5394" s="10" t="str">
        <x:v>FAIL</x:v>
      </x:c>
      <x:c r="G5394" s="10" t="str">
        <x:v>FAIL</x:v>
      </x:c>
      <x:c r="H5394" s="10" t="str">
        <x:v>EXECUTED</x:v>
      </x:c>
      <x:c r="I5394" s="10" t="str">
        <x:v>PARSED</x:v>
      </x:c>
      <x:c r="J5394" s="10" t="str">
        <x:v>SINGLESHOT_CAPTURED_DIAGNOSTIC_PASS</x:v>
      </x:c>
      <x:c r="K5394" s="10" t="str">
        <x:v>cd9d820ac8e551dc3872cc30e48c897ff82027a7cdbca43ce7aeab0a5a9b2392</x:v>
      </x:c>
      <x:c r="L5394" s="10" t="str">
        <x:v>historical_three</x:v>
      </x:c>
      <x:c r="M5394" s="10" t="n">
        <x:v>1</x:v>
      </x:c>
      <x:c r="N5394" s="10" t="n">
        <x:v>0</x:v>
      </x:c>
      <x:c r="O5394" s="10" t="n">
        <x:v>0</x:v>
      </x:c>
      <x:c r="P5394" s="9" t="str">
        <x:f>'CaseReview'!U1022</x:f>
        <x:v>FAIL</x:v>
      </x:c>
      <x:c r="Q5394" s="9" t="n">
        <x:f>IF(AND(T5394=1,G5394=P5394),1,0)</x:f>
        <x:v>1</x:v>
      </x:c>
      <x:c r="R5394" s="9" t="n">
        <x:f>IF(AND(T5394=1,G5394="PASS",P5394="FAIL"),1,0)</x:f>
        <x:v>0</x:v>
      </x:c>
      <x:c r="S5394" s="9" t="n">
        <x:f>IF(AND(T5394=1,G5394="FAIL",P5394="PASS"),1,0)</x:f>
        <x:v>0</x:v>
      </x:c>
      <x:c r="T5394" s="9" t="n">
        <x:v>1</x:v>
      </x:c>
      <x:c r="U5394" s="9" t="n">
        <x:v>7</x:v>
      </x:c>
      <x:c r="V5394" s="9" t="str">
        <x:v>MVP/SHACL_GENERATION_PIPELINE/experiments/LUNA_CONTEXTUAL_SINGLESHOT/RUN_01/runs/RUN-IMO-087-20260831T152439632453Z/artifacts/attempt_01/extracted_shape.ttl</x:v>
      </x:c>
    </x:row>
    <x:row r="5395" ht="22" customHeight="1">
      <x:c r="A5395" s="10" t="str">
        <x:v>SINGLESHOT</x:v>
      </x:c>
      <x:c r="B5395" s="10" t="str">
        <x:v>IMO-087</x:v>
      </x:c>
      <x:c r="C5395" s="10" t="str">
        <x:v>IMO-087-I-F02</x:v>
      </x:c>
      <x:c r="D5395" s="10" t="str">
        <x:v>RUN_01</x:v>
      </x:c>
      <x:c r="E5395" s="10" t="str">
        <x:v>ORIGINAL_LEDGER</x:v>
      </x:c>
      <x:c r="F5395" s="10" t="str">
        <x:v>FAIL</x:v>
      </x:c>
      <x:c r="G5395" s="10" t="str">
        <x:v>FAIL</x:v>
      </x:c>
      <x:c r="H5395" s="10" t="str">
        <x:v>EXECUTED</x:v>
      </x:c>
      <x:c r="I5395" s="10" t="str">
        <x:v>PARSED</x:v>
      </x:c>
      <x:c r="J5395" s="10" t="str">
        <x:v>SINGLESHOT_CAPTURED_DIAGNOSTIC_PASS</x:v>
      </x:c>
      <x:c r="K5395" s="10" t="str">
        <x:v>cd9d820ac8e551dc3872cc30e48c897ff82027a7cdbca43ce7aeab0a5a9b2392</x:v>
      </x:c>
      <x:c r="L5395" s="10" t="str">
        <x:v>historical_three</x:v>
      </x:c>
      <x:c r="M5395" s="10" t="n">
        <x:v>1</x:v>
      </x:c>
      <x:c r="N5395" s="10" t="n">
        <x:v>0</x:v>
      </x:c>
      <x:c r="O5395" s="10" t="n">
        <x:v>0</x:v>
      </x:c>
      <x:c r="P5395" s="9" t="str">
        <x:f>'CaseReview'!U1023</x:f>
        <x:v>FAIL</x:v>
      </x:c>
      <x:c r="Q5395" s="9" t="n">
        <x:f>IF(AND(T5395=1,G5395=P5395),1,0)</x:f>
        <x:v>1</x:v>
      </x:c>
      <x:c r="R5395" s="9" t="n">
        <x:f>IF(AND(T5395=1,G5395="PASS",P5395="FAIL"),1,0)</x:f>
        <x:v>0</x:v>
      </x:c>
      <x:c r="S5395" s="9" t="n">
        <x:f>IF(AND(T5395=1,G5395="FAIL",P5395="PASS"),1,0)</x:f>
        <x:v>0</x:v>
      </x:c>
      <x:c r="T5395" s="9" t="n">
        <x:v>1</x:v>
      </x:c>
      <x:c r="U5395" s="9" t="n">
        <x:v>7</x:v>
      </x:c>
      <x:c r="V5395" s="9" t="str">
        <x:v>MVP/SHACL_GENERATION_PIPELINE/experiments/LUNA_CONTEXTUAL_SINGLESHOT/RUN_01/runs/RUN-IMO-087-20260831T152439632453Z/artifacts/attempt_01/extracted_shape.ttl</x:v>
      </x:c>
    </x:row>
    <x:row r="5396" ht="22" customHeight="1">
      <x:c r="A5396" s="10" t="str">
        <x:v>SINGLESHOT</x:v>
      </x:c>
      <x:c r="B5396" s="10" t="str">
        <x:v>IMO-087</x:v>
      </x:c>
      <x:c r="C5396" s="10" t="str">
        <x:v>IMO-087-I-F03</x:v>
      </x:c>
      <x:c r="D5396" s="10" t="str">
        <x:v>RUN_01</x:v>
      </x:c>
      <x:c r="E5396" s="10" t="str">
        <x:v>ORIGINAL_LEDGER</x:v>
      </x:c>
      <x:c r="F5396" s="10" t="str">
        <x:v>FAIL</x:v>
      </x:c>
      <x:c r="G5396" s="10" t="str">
        <x:v>FAIL</x:v>
      </x:c>
      <x:c r="H5396" s="10" t="str">
        <x:v>EXECUTED</x:v>
      </x:c>
      <x:c r="I5396" s="10" t="str">
        <x:v>PARSED</x:v>
      </x:c>
      <x:c r="J5396" s="10" t="str">
        <x:v>SINGLESHOT_CAPTURED_DIAGNOSTIC_PASS</x:v>
      </x:c>
      <x:c r="K5396" s="10" t="str">
        <x:v>cd9d820ac8e551dc3872cc30e48c897ff82027a7cdbca43ce7aeab0a5a9b2392</x:v>
      </x:c>
      <x:c r="L5396" s="10" t="str">
        <x:v>historical_three</x:v>
      </x:c>
      <x:c r="M5396" s="10" t="n">
        <x:v>1</x:v>
      </x:c>
      <x:c r="N5396" s="10" t="n">
        <x:v>0</x:v>
      </x:c>
      <x:c r="O5396" s="10" t="n">
        <x:v>0</x:v>
      </x:c>
      <x:c r="P5396" s="9" t="str">
        <x:f>'CaseReview'!U1024</x:f>
        <x:v>FAIL</x:v>
      </x:c>
      <x:c r="Q5396" s="9" t="n">
        <x:f>IF(AND(T5396=1,G5396=P5396),1,0)</x:f>
        <x:v>1</x:v>
      </x:c>
      <x:c r="R5396" s="9" t="n">
        <x:f>IF(AND(T5396=1,G5396="PASS",P5396="FAIL"),1,0)</x:f>
        <x:v>0</x:v>
      </x:c>
      <x:c r="S5396" s="9" t="n">
        <x:f>IF(AND(T5396=1,G5396="FAIL",P5396="PASS"),1,0)</x:f>
        <x:v>0</x:v>
      </x:c>
      <x:c r="T5396" s="9" t="n">
        <x:v>1</x:v>
      </x:c>
      <x:c r="U5396" s="9" t="n">
        <x:v>7</x:v>
      </x:c>
      <x:c r="V5396" s="9" t="str">
        <x:v>MVP/SHACL_GENERATION_PIPELINE/experiments/LUNA_CONTEXTUAL_SINGLESHOT/RUN_01/runs/RUN-IMO-087-20260831T152439632453Z/artifacts/attempt_01/extracted_shape.ttl</x:v>
      </x:c>
    </x:row>
    <x:row r="5397" ht="22" customHeight="1">
      <x:c r="A5397" s="10" t="str">
        <x:v>SINGLESHOT</x:v>
      </x:c>
      <x:c r="B5397" s="10" t="str">
        <x:v>IMO-087</x:v>
      </x:c>
      <x:c r="C5397" s="10" t="str">
        <x:v>IMO-087-I-F04</x:v>
      </x:c>
      <x:c r="D5397" s="10" t="str">
        <x:v>RUN_01</x:v>
      </x:c>
      <x:c r="E5397" s="10" t="str">
        <x:v>ORIGINAL_LEDGER</x:v>
      </x:c>
      <x:c r="F5397" s="10" t="str">
        <x:v>FAIL</x:v>
      </x:c>
      <x:c r="G5397" s="10" t="str">
        <x:v>FAIL</x:v>
      </x:c>
      <x:c r="H5397" s="10" t="str">
        <x:v>EXECUTED</x:v>
      </x:c>
      <x:c r="I5397" s="10" t="str">
        <x:v>PARSED</x:v>
      </x:c>
      <x:c r="J5397" s="10" t="str">
        <x:v>SINGLESHOT_CAPTURED_DIAGNOSTIC_PASS</x:v>
      </x:c>
      <x:c r="K5397" s="10" t="str">
        <x:v>cd9d820ac8e551dc3872cc30e48c897ff82027a7cdbca43ce7aeab0a5a9b2392</x:v>
      </x:c>
      <x:c r="L5397" s="10" t="str">
        <x:v>historical_three</x:v>
      </x:c>
      <x:c r="M5397" s="10" t="n">
        <x:v>1</x:v>
      </x:c>
      <x:c r="N5397" s="10" t="n">
        <x:v>0</x:v>
      </x:c>
      <x:c r="O5397" s="10" t="n">
        <x:v>0</x:v>
      </x:c>
      <x:c r="P5397" s="9" t="str">
        <x:f>'CaseReview'!U1025</x:f>
        <x:v>FAIL</x:v>
      </x:c>
      <x:c r="Q5397" s="9" t="n">
        <x:f>IF(AND(T5397=1,G5397=P5397),1,0)</x:f>
        <x:v>1</x:v>
      </x:c>
      <x:c r="R5397" s="9" t="n">
        <x:f>IF(AND(T5397=1,G5397="PASS",P5397="FAIL"),1,0)</x:f>
        <x:v>0</x:v>
      </x:c>
      <x:c r="S5397" s="9" t="n">
        <x:f>IF(AND(T5397=1,G5397="FAIL",P5397="PASS"),1,0)</x:f>
        <x:v>0</x:v>
      </x:c>
      <x:c r="T5397" s="9" t="n">
        <x:v>1</x:v>
      </x:c>
      <x:c r="U5397" s="9" t="n">
        <x:v>7</x:v>
      </x:c>
      <x:c r="V5397" s="9" t="str">
        <x:v>MVP/SHACL_GENERATION_PIPELINE/experiments/LUNA_CONTEXTUAL_SINGLESHOT/RUN_01/runs/RUN-IMO-087-20260831T152439632453Z/artifacts/attempt_01/extracted_shape.ttl</x:v>
      </x:c>
    </x:row>
    <x:row r="5398" ht="22" customHeight="1">
      <x:c r="A5398" s="10" t="str">
        <x:v>SINGLESHOT</x:v>
      </x:c>
      <x:c r="B5398" s="10" t="str">
        <x:v>IMO-087</x:v>
      </x:c>
      <x:c r="C5398" s="10" t="str">
        <x:v>IMO-087-I-P01</x:v>
      </x:c>
      <x:c r="D5398" s="10" t="str">
        <x:v>RUN_01</x:v>
      </x:c>
      <x:c r="E5398" s="10" t="str">
        <x:v>ORIGINAL_LEDGER</x:v>
      </x:c>
      <x:c r="F5398" s="10" t="str">
        <x:v>PASS</x:v>
      </x:c>
      <x:c r="G5398" s="10" t="str">
        <x:v>PASS</x:v>
      </x:c>
      <x:c r="H5398" s="10" t="str">
        <x:v>EXECUTED</x:v>
      </x:c>
      <x:c r="I5398" s="10" t="str">
        <x:v>PARSED</x:v>
      </x:c>
      <x:c r="J5398" s="10" t="str">
        <x:v>SINGLESHOT_CAPTURED_DIAGNOSTIC_PASS</x:v>
      </x:c>
      <x:c r="K5398" s="10" t="str">
        <x:v>cd9d820ac8e551dc3872cc30e48c897ff82027a7cdbca43ce7aeab0a5a9b2392</x:v>
      </x:c>
      <x:c r="L5398" s="10" t="str">
        <x:v>historical_three</x:v>
      </x:c>
      <x:c r="M5398" s="10" t="n">
        <x:v>1</x:v>
      </x:c>
      <x:c r="N5398" s="10" t="n">
        <x:v>0</x:v>
      </x:c>
      <x:c r="O5398" s="10" t="n">
        <x:v>0</x:v>
      </x:c>
      <x:c r="P5398" s="9" t="str">
        <x:f>'CaseReview'!U1026</x:f>
        <x:v>PASS</x:v>
      </x:c>
      <x:c r="Q5398" s="9" t="n">
        <x:f>IF(AND(T5398=1,G5398=P5398),1,0)</x:f>
        <x:v>1</x:v>
      </x:c>
      <x:c r="R5398" s="9" t="n">
        <x:f>IF(AND(T5398=1,G5398="PASS",P5398="FAIL"),1,0)</x:f>
        <x:v>0</x:v>
      </x:c>
      <x:c r="S5398" s="9" t="n">
        <x:f>IF(AND(T5398=1,G5398="FAIL",P5398="PASS"),1,0)</x:f>
        <x:v>0</x:v>
      </x:c>
      <x:c r="T5398" s="9" t="n">
        <x:v>1</x:v>
      </x:c>
      <x:c r="U5398" s="9" t="n">
        <x:v>7</x:v>
      </x:c>
      <x:c r="V5398" s="9" t="str">
        <x:v>MVP/SHACL_GENERATION_PIPELINE/experiments/LUNA_CONTEXTUAL_SINGLESHOT/RUN_01/runs/RUN-IMO-087-20260831T152439632453Z/artifacts/attempt_01/extracted_shape.ttl</x:v>
      </x:c>
    </x:row>
    <x:row r="5399" ht="22" customHeight="1">
      <x:c r="A5399" s="10" t="str">
        <x:v>SINGLESHOT</x:v>
      </x:c>
      <x:c r="B5399" s="10" t="str">
        <x:v>IMO-087</x:v>
      </x:c>
      <x:c r="C5399" s="10" t="str">
        <x:v>IMO-087-I-P02</x:v>
      </x:c>
      <x:c r="D5399" s="10" t="str">
        <x:v>RUN_01</x:v>
      </x:c>
      <x:c r="E5399" s="10" t="str">
        <x:v>ORIGINAL_LEDGER</x:v>
      </x:c>
      <x:c r="F5399" s="10" t="str">
        <x:v>PASS</x:v>
      </x:c>
      <x:c r="G5399" s="10" t="str">
        <x:v>PASS</x:v>
      </x:c>
      <x:c r="H5399" s="10" t="str">
        <x:v>EXECUTED</x:v>
      </x:c>
      <x:c r="I5399" s="10" t="str">
        <x:v>PARSED</x:v>
      </x:c>
      <x:c r="J5399" s="10" t="str">
        <x:v>SINGLESHOT_CAPTURED_DIAGNOSTIC_PASS</x:v>
      </x:c>
      <x:c r="K5399" s="10" t="str">
        <x:v>cd9d820ac8e551dc3872cc30e48c897ff82027a7cdbca43ce7aeab0a5a9b2392</x:v>
      </x:c>
      <x:c r="L5399" s="10" t="str">
        <x:v>historical_three</x:v>
      </x:c>
      <x:c r="M5399" s="10" t="n">
        <x:v>1</x:v>
      </x:c>
      <x:c r="N5399" s="10" t="n">
        <x:v>0</x:v>
      </x:c>
      <x:c r="O5399" s="10" t="n">
        <x:v>0</x:v>
      </x:c>
      <x:c r="P5399" s="9" t="str">
        <x:f>'CaseReview'!U1027</x:f>
        <x:v>PASS</x:v>
      </x:c>
      <x:c r="Q5399" s="9" t="n">
        <x:f>IF(AND(T5399=1,G5399=P5399),1,0)</x:f>
        <x:v>1</x:v>
      </x:c>
      <x:c r="R5399" s="9" t="n">
        <x:f>IF(AND(T5399=1,G5399="PASS",P5399="FAIL"),1,0)</x:f>
        <x:v>0</x:v>
      </x:c>
      <x:c r="S5399" s="9" t="n">
        <x:f>IF(AND(T5399=1,G5399="FAIL",P5399="PASS"),1,0)</x:f>
        <x:v>0</x:v>
      </x:c>
      <x:c r="T5399" s="9" t="n">
        <x:v>1</x:v>
      </x:c>
      <x:c r="U5399" s="9" t="n">
        <x:v>7</x:v>
      </x:c>
      <x:c r="V5399" s="9" t="str">
        <x:v>MVP/SHACL_GENERATION_PIPELINE/experiments/LUNA_CONTEXTUAL_SINGLESHOT/RUN_01/runs/RUN-IMO-087-20260831T152439632453Z/artifacts/attempt_01/extracted_shape.ttl</x:v>
      </x:c>
    </x:row>
    <x:row r="5400" ht="22" customHeight="1">
      <x:c r="A5400" s="10" t="str">
        <x:v>SINGLESHOT</x:v>
      </x:c>
      <x:c r="B5400" s="10" t="str">
        <x:v>IMO-087</x:v>
      </x:c>
      <x:c r="C5400" s="10" t="str">
        <x:v>IMO-087-I-P03</x:v>
      </x:c>
      <x:c r="D5400" s="10" t="str">
        <x:v>RUN_01</x:v>
      </x:c>
      <x:c r="E5400" s="10" t="str">
        <x:v>ORIGINAL_LEDGER</x:v>
      </x:c>
      <x:c r="F5400" s="10" t="str">
        <x:v>PASS</x:v>
      </x:c>
      <x:c r="G5400" s="10" t="str">
        <x:v>PASS</x:v>
      </x:c>
      <x:c r="H5400" s="10" t="str">
        <x:v>EXECUTED</x:v>
      </x:c>
      <x:c r="I5400" s="10" t="str">
        <x:v>PARSED</x:v>
      </x:c>
      <x:c r="J5400" s="10" t="str">
        <x:v>SINGLESHOT_CAPTURED_DIAGNOSTIC_PASS</x:v>
      </x:c>
      <x:c r="K5400" s="10" t="str">
        <x:v>cd9d820ac8e551dc3872cc30e48c897ff82027a7cdbca43ce7aeab0a5a9b2392</x:v>
      </x:c>
      <x:c r="L5400" s="10" t="str">
        <x:v>historical_three</x:v>
      </x:c>
      <x:c r="M5400" s="10" t="n">
        <x:v>1</x:v>
      </x:c>
      <x:c r="N5400" s="10" t="n">
        <x:v>0</x:v>
      </x:c>
      <x:c r="O5400" s="10" t="n">
        <x:v>0</x:v>
      </x:c>
      <x:c r="P5400" s="9" t="str">
        <x:f>'CaseReview'!U1028</x:f>
        <x:v>PASS</x:v>
      </x:c>
      <x:c r="Q5400" s="9" t="n">
        <x:f>IF(AND(T5400=1,G5400=P5400),1,0)</x:f>
        <x:v>1</x:v>
      </x:c>
      <x:c r="R5400" s="9" t="n">
        <x:f>IF(AND(T5400=1,G5400="PASS",P5400="FAIL"),1,0)</x:f>
        <x:v>0</x:v>
      </x:c>
      <x:c r="S5400" s="9" t="n">
        <x:f>IF(AND(T5400=1,G5400="FAIL",P5400="PASS"),1,0)</x:f>
        <x:v>0</x:v>
      </x:c>
      <x:c r="T5400" s="9" t="n">
        <x:v>1</x:v>
      </x:c>
      <x:c r="U5400" s="9" t="n">
        <x:v>7</x:v>
      </x:c>
      <x:c r="V5400" s="9" t="str">
        <x:v>MVP/SHACL_GENERATION_PIPELINE/experiments/LUNA_CONTEXTUAL_SINGLESHOT/RUN_01/runs/RUN-IMO-087-20260831T152439632453Z/artifacts/attempt_01/extracted_shape.ttl</x:v>
      </x:c>
    </x:row>
    <x:row r="5401" ht="22" customHeight="1">
      <x:c r="A5401" s="10" t="str">
        <x:v>SINGLESHOT</x:v>
      </x:c>
      <x:c r="B5401" s="10" t="str">
        <x:v>IMO-088</x:v>
      </x:c>
      <x:c r="C5401" s="10" t="str">
        <x:v>IMO-088-I-F01</x:v>
      </x:c>
      <x:c r="D5401" s="10" t="str">
        <x:v>RUN_01</x:v>
      </x:c>
      <x:c r="E5401" s="10" t="str">
        <x:v>ORIGINAL_LEDGER</x:v>
      </x:c>
      <x:c r="F5401" s="10" t="str">
        <x:v>FAIL</x:v>
      </x:c>
      <x:c r="G5401" s="10" t="str">
        <x:v>FAIL</x:v>
      </x:c>
      <x:c r="H5401" s="10" t="str">
        <x:v>EXECUTED</x:v>
      </x:c>
      <x:c r="I5401" s="10" t="str">
        <x:v>PARSED</x:v>
      </x:c>
      <x:c r="J5401" s="10" t="str">
        <x:v>SINGLESHOT_CAPTURED_DIAGNOSTIC_PASS</x:v>
      </x:c>
      <x:c r="K5401" s="10" t="str">
        <x:v>53295a555e610ec59cab36e4b4f8acffa79c6c4b584efa1fe75331545d9efe0f</x:v>
      </x:c>
      <x:c r="L5401" s="10" t="str">
        <x:v>historical_three</x:v>
      </x:c>
      <x:c r="M5401" s="10" t="n">
        <x:v>1</x:v>
      </x:c>
      <x:c r="N5401" s="10" t="n">
        <x:v>0</x:v>
      </x:c>
      <x:c r="O5401" s="10" t="n">
        <x:v>0</x:v>
      </x:c>
      <x:c r="P5401" s="9" t="str">
        <x:f>'CaseReview'!U1029</x:f>
        <x:v>FAIL</x:v>
      </x:c>
      <x:c r="Q5401" s="9" t="n">
        <x:f>IF(AND(T5401=1,G5401=P5401),1,0)</x:f>
        <x:v>1</x:v>
      </x:c>
      <x:c r="R5401" s="9" t="n">
        <x:f>IF(AND(T5401=1,G5401="PASS",P5401="FAIL"),1,0)</x:f>
        <x:v>0</x:v>
      </x:c>
      <x:c r="S5401" s="9" t="n">
        <x:f>IF(AND(T5401=1,G5401="FAIL",P5401="PASS"),1,0)</x:f>
        <x:v>0</x:v>
      </x:c>
      <x:c r="T5401" s="9" t="n">
        <x:v>1</x:v>
      </x:c>
      <x:c r="U5401" s="9" t="n">
        <x:v>8</x:v>
      </x:c>
      <x:c r="V5401" s="9" t="str">
        <x:v>MVP/SHACL_GENERATION_PIPELINE/experiments/LUNA_CONTEXTUAL_SINGLESHOT/RUN_01/runs/RUN-IMO-088-20260831T152505593878Z/artifacts/attempt_01/extracted_shape.ttl</x:v>
      </x:c>
    </x:row>
    <x:row r="5402" ht="22" customHeight="1">
      <x:c r="A5402" s="10" t="str">
        <x:v>SINGLESHOT</x:v>
      </x:c>
      <x:c r="B5402" s="10" t="str">
        <x:v>IMO-088</x:v>
      </x:c>
      <x:c r="C5402" s="10" t="str">
        <x:v>IMO-088-I-F02</x:v>
      </x:c>
      <x:c r="D5402" s="10" t="str">
        <x:v>RUN_01</x:v>
      </x:c>
      <x:c r="E5402" s="10" t="str">
        <x:v>ORIGINAL_LEDGER</x:v>
      </x:c>
      <x:c r="F5402" s="10" t="str">
        <x:v>FAIL</x:v>
      </x:c>
      <x:c r="G5402" s="10" t="str">
        <x:v>FAIL</x:v>
      </x:c>
      <x:c r="H5402" s="10" t="str">
        <x:v>EXECUTED</x:v>
      </x:c>
      <x:c r="I5402" s="10" t="str">
        <x:v>PARSED</x:v>
      </x:c>
      <x:c r="J5402" s="10" t="str">
        <x:v>SINGLESHOT_CAPTURED_DIAGNOSTIC_PASS</x:v>
      </x:c>
      <x:c r="K5402" s="10" t="str">
        <x:v>53295a555e610ec59cab36e4b4f8acffa79c6c4b584efa1fe75331545d9efe0f</x:v>
      </x:c>
      <x:c r="L5402" s="10" t="str">
        <x:v>historical_three</x:v>
      </x:c>
      <x:c r="M5402" s="10" t="n">
        <x:v>1</x:v>
      </x:c>
      <x:c r="N5402" s="10" t="n">
        <x:v>0</x:v>
      </x:c>
      <x:c r="O5402" s="10" t="n">
        <x:v>0</x:v>
      </x:c>
      <x:c r="P5402" s="9" t="str">
        <x:f>'CaseReview'!U1030</x:f>
        <x:v>FAIL</x:v>
      </x:c>
      <x:c r="Q5402" s="9" t="n">
        <x:f>IF(AND(T5402=1,G5402=P5402),1,0)</x:f>
        <x:v>1</x:v>
      </x:c>
      <x:c r="R5402" s="9" t="n">
        <x:f>IF(AND(T5402=1,G5402="PASS",P5402="FAIL"),1,0)</x:f>
        <x:v>0</x:v>
      </x:c>
      <x:c r="S5402" s="9" t="n">
        <x:f>IF(AND(T5402=1,G5402="FAIL",P5402="PASS"),1,0)</x:f>
        <x:v>0</x:v>
      </x:c>
      <x:c r="T5402" s="9" t="n">
        <x:v>1</x:v>
      </x:c>
      <x:c r="U5402" s="9" t="n">
        <x:v>8</x:v>
      </x:c>
      <x:c r="V5402" s="9" t="str">
        <x:v>MVP/SHACL_GENERATION_PIPELINE/experiments/LUNA_CONTEXTUAL_SINGLESHOT/RUN_01/runs/RUN-IMO-088-20260831T152505593878Z/artifacts/attempt_01/extracted_shape.ttl</x:v>
      </x:c>
    </x:row>
    <x:row r="5403" ht="22" customHeight="1">
      <x:c r="A5403" s="10" t="str">
        <x:v>SINGLESHOT</x:v>
      </x:c>
      <x:c r="B5403" s="10" t="str">
        <x:v>IMO-088</x:v>
      </x:c>
      <x:c r="C5403" s="10" t="str">
        <x:v>IMO-088-I-F03</x:v>
      </x:c>
      <x:c r="D5403" s="10" t="str">
        <x:v>RUN_01</x:v>
      </x:c>
      <x:c r="E5403" s="10" t="str">
        <x:v>ORIGINAL_LEDGER</x:v>
      </x:c>
      <x:c r="F5403" s="10" t="str">
        <x:v>FAIL</x:v>
      </x:c>
      <x:c r="G5403" s="10" t="str">
        <x:v>FAIL</x:v>
      </x:c>
      <x:c r="H5403" s="10" t="str">
        <x:v>EXECUTED</x:v>
      </x:c>
      <x:c r="I5403" s="10" t="str">
        <x:v>PARSED</x:v>
      </x:c>
      <x:c r="J5403" s="10" t="str">
        <x:v>SINGLESHOT_CAPTURED_DIAGNOSTIC_PASS</x:v>
      </x:c>
      <x:c r="K5403" s="10" t="str">
        <x:v>53295a555e610ec59cab36e4b4f8acffa79c6c4b584efa1fe75331545d9efe0f</x:v>
      </x:c>
      <x:c r="L5403" s="10" t="str">
        <x:v>historical_three</x:v>
      </x:c>
      <x:c r="M5403" s="10" t="n">
        <x:v>1</x:v>
      </x:c>
      <x:c r="N5403" s="10" t="n">
        <x:v>0</x:v>
      </x:c>
      <x:c r="O5403" s="10" t="n">
        <x:v>0</x:v>
      </x:c>
      <x:c r="P5403" s="9" t="str">
        <x:f>'CaseReview'!U1031</x:f>
        <x:v>FAIL</x:v>
      </x:c>
      <x:c r="Q5403" s="9" t="n">
        <x:f>IF(AND(T5403=1,G5403=P5403),1,0)</x:f>
        <x:v>1</x:v>
      </x:c>
      <x:c r="R5403" s="9" t="n">
        <x:f>IF(AND(T5403=1,G5403="PASS",P5403="FAIL"),1,0)</x:f>
        <x:v>0</x:v>
      </x:c>
      <x:c r="S5403" s="9" t="n">
        <x:f>IF(AND(T5403=1,G5403="FAIL",P5403="PASS"),1,0)</x:f>
        <x:v>0</x:v>
      </x:c>
      <x:c r="T5403" s="9" t="n">
        <x:v>1</x:v>
      </x:c>
      <x:c r="U5403" s="9" t="n">
        <x:v>8</x:v>
      </x:c>
      <x:c r="V5403" s="9" t="str">
        <x:v>MVP/SHACL_GENERATION_PIPELINE/experiments/LUNA_CONTEXTUAL_SINGLESHOT/RUN_01/runs/RUN-IMO-088-20260831T152505593878Z/artifacts/attempt_01/extracted_shape.ttl</x:v>
      </x:c>
    </x:row>
    <x:row r="5404" ht="22" customHeight="1">
      <x:c r="A5404" s="10" t="str">
        <x:v>SINGLESHOT</x:v>
      </x:c>
      <x:c r="B5404" s="10" t="str">
        <x:v>IMO-088</x:v>
      </x:c>
      <x:c r="C5404" s="10" t="str">
        <x:v>IMO-088-I-F04</x:v>
      </x:c>
      <x:c r="D5404" s="10" t="str">
        <x:v>RUN_01</x:v>
      </x:c>
      <x:c r="E5404" s="10" t="str">
        <x:v>ORIGINAL_LEDGER</x:v>
      </x:c>
      <x:c r="F5404" s="10" t="str">
        <x:v>FAIL</x:v>
      </x:c>
      <x:c r="G5404" s="10" t="str">
        <x:v>FAIL</x:v>
      </x:c>
      <x:c r="H5404" s="10" t="str">
        <x:v>EXECUTED</x:v>
      </x:c>
      <x:c r="I5404" s="10" t="str">
        <x:v>PARSED</x:v>
      </x:c>
      <x:c r="J5404" s="10" t="str">
        <x:v>SINGLESHOT_CAPTURED_DIAGNOSTIC_PASS</x:v>
      </x:c>
      <x:c r="K5404" s="10" t="str">
        <x:v>53295a555e610ec59cab36e4b4f8acffa79c6c4b584efa1fe75331545d9efe0f</x:v>
      </x:c>
      <x:c r="L5404" s="10" t="str">
        <x:v>historical_three</x:v>
      </x:c>
      <x:c r="M5404" s="10" t="n">
        <x:v>1</x:v>
      </x:c>
      <x:c r="N5404" s="10" t="n">
        <x:v>0</x:v>
      </x:c>
      <x:c r="O5404" s="10" t="n">
        <x:v>0</x:v>
      </x:c>
      <x:c r="P5404" s="9" t="str">
        <x:f>'CaseReview'!U1032</x:f>
        <x:v>FAIL</x:v>
      </x:c>
      <x:c r="Q5404" s="9" t="n">
        <x:f>IF(AND(T5404=1,G5404=P5404),1,0)</x:f>
        <x:v>1</x:v>
      </x:c>
      <x:c r="R5404" s="9" t="n">
        <x:f>IF(AND(T5404=1,G5404="PASS",P5404="FAIL"),1,0)</x:f>
        <x:v>0</x:v>
      </x:c>
      <x:c r="S5404" s="9" t="n">
        <x:f>IF(AND(T5404=1,G5404="FAIL",P5404="PASS"),1,0)</x:f>
        <x:v>0</x:v>
      </x:c>
      <x:c r="T5404" s="9" t="n">
        <x:v>1</x:v>
      </x:c>
      <x:c r="U5404" s="9" t="n">
        <x:v>8</x:v>
      </x:c>
      <x:c r="V5404" s="9" t="str">
        <x:v>MVP/SHACL_GENERATION_PIPELINE/experiments/LUNA_CONTEXTUAL_SINGLESHOT/RUN_01/runs/RUN-IMO-088-20260831T152505593878Z/artifacts/attempt_01/extracted_shape.ttl</x:v>
      </x:c>
    </x:row>
    <x:row r="5405" ht="22" customHeight="1">
      <x:c r="A5405" s="10" t="str">
        <x:v>SINGLESHOT</x:v>
      </x:c>
      <x:c r="B5405" s="10" t="str">
        <x:v>IMO-088</x:v>
      </x:c>
      <x:c r="C5405" s="10" t="str">
        <x:v>IMO-088-I-P01</x:v>
      </x:c>
      <x:c r="D5405" s="10" t="str">
        <x:v>RUN_01</x:v>
      </x:c>
      <x:c r="E5405" s="10" t="str">
        <x:v>ORIGINAL_LEDGER</x:v>
      </x:c>
      <x:c r="F5405" s="10" t="str">
        <x:v>PASS</x:v>
      </x:c>
      <x:c r="G5405" s="10" t="str">
        <x:v>PASS</x:v>
      </x:c>
      <x:c r="H5405" s="10" t="str">
        <x:v>EXECUTED</x:v>
      </x:c>
      <x:c r="I5405" s="10" t="str">
        <x:v>PARSED</x:v>
      </x:c>
      <x:c r="J5405" s="10" t="str">
        <x:v>SINGLESHOT_CAPTURED_DIAGNOSTIC_PASS</x:v>
      </x:c>
      <x:c r="K5405" s="10" t="str">
        <x:v>53295a555e610ec59cab36e4b4f8acffa79c6c4b584efa1fe75331545d9efe0f</x:v>
      </x:c>
      <x:c r="L5405" s="10" t="str">
        <x:v>historical_three</x:v>
      </x:c>
      <x:c r="M5405" s="10" t="n">
        <x:v>1</x:v>
      </x:c>
      <x:c r="N5405" s="10" t="n">
        <x:v>0</x:v>
      </x:c>
      <x:c r="O5405" s="10" t="n">
        <x:v>0</x:v>
      </x:c>
      <x:c r="P5405" s="9" t="str">
        <x:f>'CaseReview'!U1033</x:f>
        <x:v>PASS</x:v>
      </x:c>
      <x:c r="Q5405" s="9" t="n">
        <x:f>IF(AND(T5405=1,G5405=P5405),1,0)</x:f>
        <x:v>1</x:v>
      </x:c>
      <x:c r="R5405" s="9" t="n">
        <x:f>IF(AND(T5405=1,G5405="PASS",P5405="FAIL"),1,0)</x:f>
        <x:v>0</x:v>
      </x:c>
      <x:c r="S5405" s="9" t="n">
        <x:f>IF(AND(T5405=1,G5405="FAIL",P5405="PASS"),1,0)</x:f>
        <x:v>0</x:v>
      </x:c>
      <x:c r="T5405" s="9" t="n">
        <x:v>1</x:v>
      </x:c>
      <x:c r="U5405" s="9" t="n">
        <x:v>8</x:v>
      </x:c>
      <x:c r="V5405" s="9" t="str">
        <x:v>MVP/SHACL_GENERATION_PIPELINE/experiments/LUNA_CONTEXTUAL_SINGLESHOT/RUN_01/runs/RUN-IMO-088-20260831T152505593878Z/artifacts/attempt_01/extracted_shape.ttl</x:v>
      </x:c>
    </x:row>
    <x:row r="5406" ht="22" customHeight="1">
      <x:c r="A5406" s="10" t="str">
        <x:v>SINGLESHOT</x:v>
      </x:c>
      <x:c r="B5406" s="10" t="str">
        <x:v>IMO-088</x:v>
      </x:c>
      <x:c r="C5406" s="10" t="str">
        <x:v>IMO-088-I-P02</x:v>
      </x:c>
      <x:c r="D5406" s="10" t="str">
        <x:v>RUN_01</x:v>
      </x:c>
      <x:c r="E5406" s="10" t="str">
        <x:v>ORIGINAL_LEDGER</x:v>
      </x:c>
      <x:c r="F5406" s="10" t="str">
        <x:v>PASS</x:v>
      </x:c>
      <x:c r="G5406" s="10" t="str">
        <x:v>PASS</x:v>
      </x:c>
      <x:c r="H5406" s="10" t="str">
        <x:v>EXECUTED</x:v>
      </x:c>
      <x:c r="I5406" s="10" t="str">
        <x:v>PARSED</x:v>
      </x:c>
      <x:c r="J5406" s="10" t="str">
        <x:v>SINGLESHOT_CAPTURED_DIAGNOSTIC_PASS</x:v>
      </x:c>
      <x:c r="K5406" s="10" t="str">
        <x:v>53295a555e610ec59cab36e4b4f8acffa79c6c4b584efa1fe75331545d9efe0f</x:v>
      </x:c>
      <x:c r="L5406" s="10" t="str">
        <x:v>historical_three</x:v>
      </x:c>
      <x:c r="M5406" s="10" t="n">
        <x:v>1</x:v>
      </x:c>
      <x:c r="N5406" s="10" t="n">
        <x:v>0</x:v>
      </x:c>
      <x:c r="O5406" s="10" t="n">
        <x:v>0</x:v>
      </x:c>
      <x:c r="P5406" s="9" t="str">
        <x:f>'CaseReview'!U1034</x:f>
        <x:v>PASS</x:v>
      </x:c>
      <x:c r="Q5406" s="9" t="n">
        <x:f>IF(AND(T5406=1,G5406=P5406),1,0)</x:f>
        <x:v>1</x:v>
      </x:c>
      <x:c r="R5406" s="9" t="n">
        <x:f>IF(AND(T5406=1,G5406="PASS",P5406="FAIL"),1,0)</x:f>
        <x:v>0</x:v>
      </x:c>
      <x:c r="S5406" s="9" t="n">
        <x:f>IF(AND(T5406=1,G5406="FAIL",P5406="PASS"),1,0)</x:f>
        <x:v>0</x:v>
      </x:c>
      <x:c r="T5406" s="9" t="n">
        <x:v>1</x:v>
      </x:c>
      <x:c r="U5406" s="9" t="n">
        <x:v>8</x:v>
      </x:c>
      <x:c r="V5406" s="9" t="str">
        <x:v>MVP/SHACL_GENERATION_PIPELINE/experiments/LUNA_CONTEXTUAL_SINGLESHOT/RUN_01/runs/RUN-IMO-088-20260831T152505593878Z/artifacts/attempt_01/extracted_shape.ttl</x:v>
      </x:c>
    </x:row>
    <x:row r="5407" ht="22" customHeight="1">
      <x:c r="A5407" s="10" t="str">
        <x:v>SINGLESHOT</x:v>
      </x:c>
      <x:c r="B5407" s="10" t="str">
        <x:v>IMO-088</x:v>
      </x:c>
      <x:c r="C5407" s="10" t="str">
        <x:v>IMO-088-I-P03</x:v>
      </x:c>
      <x:c r="D5407" s="10" t="str">
        <x:v>RUN_01</x:v>
      </x:c>
      <x:c r="E5407" s="10" t="str">
        <x:v>ORIGINAL_LEDGER</x:v>
      </x:c>
      <x:c r="F5407" s="10" t="str">
        <x:v>PASS</x:v>
      </x:c>
      <x:c r="G5407" s="10" t="str">
        <x:v>PASS</x:v>
      </x:c>
      <x:c r="H5407" s="10" t="str">
        <x:v>EXECUTED</x:v>
      </x:c>
      <x:c r="I5407" s="10" t="str">
        <x:v>PARSED</x:v>
      </x:c>
      <x:c r="J5407" s="10" t="str">
        <x:v>SINGLESHOT_CAPTURED_DIAGNOSTIC_PASS</x:v>
      </x:c>
      <x:c r="K5407" s="10" t="str">
        <x:v>53295a555e610ec59cab36e4b4f8acffa79c6c4b584efa1fe75331545d9efe0f</x:v>
      </x:c>
      <x:c r="L5407" s="10" t="str">
        <x:v>historical_three</x:v>
      </x:c>
      <x:c r="M5407" s="10" t="n">
        <x:v>1</x:v>
      </x:c>
      <x:c r="N5407" s="10" t="n">
        <x:v>0</x:v>
      </x:c>
      <x:c r="O5407" s="10" t="n">
        <x:v>0</x:v>
      </x:c>
      <x:c r="P5407" s="9" t="str">
        <x:f>'CaseReview'!U1035</x:f>
        <x:v>PASS</x:v>
      </x:c>
      <x:c r="Q5407" s="9" t="n">
        <x:f>IF(AND(T5407=1,G5407=P5407),1,0)</x:f>
        <x:v>1</x:v>
      </x:c>
      <x:c r="R5407" s="9" t="n">
        <x:f>IF(AND(T5407=1,G5407="PASS",P5407="FAIL"),1,0)</x:f>
        <x:v>0</x:v>
      </x:c>
      <x:c r="S5407" s="9" t="n">
        <x:f>IF(AND(T5407=1,G5407="FAIL",P5407="PASS"),1,0)</x:f>
        <x:v>0</x:v>
      </x:c>
      <x:c r="T5407" s="9" t="n">
        <x:v>1</x:v>
      </x:c>
      <x:c r="U5407" s="9" t="n">
        <x:v>8</x:v>
      </x:c>
      <x:c r="V5407" s="9" t="str">
        <x:v>MVP/SHACL_GENERATION_PIPELINE/experiments/LUNA_CONTEXTUAL_SINGLESHOT/RUN_01/runs/RUN-IMO-088-20260831T152505593878Z/artifacts/attempt_01/extracted_shape.ttl</x:v>
      </x:c>
    </x:row>
    <x:row r="5408" ht="22" customHeight="1">
      <x:c r="A5408" s="10" t="str">
        <x:v>SINGLESHOT</x:v>
      </x:c>
      <x:c r="B5408" s="10" t="str">
        <x:v>IMO-088</x:v>
      </x:c>
      <x:c r="C5408" s="10" t="str">
        <x:v>IMO-088-I-P04</x:v>
      </x:c>
      <x:c r="D5408" s="10" t="str">
        <x:v>RUN_01</x:v>
      </x:c>
      <x:c r="E5408" s="10" t="str">
        <x:v>ORIGINAL_LEDGER</x:v>
      </x:c>
      <x:c r="F5408" s="10" t="str">
        <x:v>PASS</x:v>
      </x:c>
      <x:c r="G5408" s="10" t="str">
        <x:v>PASS</x:v>
      </x:c>
      <x:c r="H5408" s="10" t="str">
        <x:v>EXECUTED</x:v>
      </x:c>
      <x:c r="I5408" s="10" t="str">
        <x:v>PARSED</x:v>
      </x:c>
      <x:c r="J5408" s="10" t="str">
        <x:v>SINGLESHOT_CAPTURED_DIAGNOSTIC_PASS</x:v>
      </x:c>
      <x:c r="K5408" s="10" t="str">
        <x:v>53295a555e610ec59cab36e4b4f8acffa79c6c4b584efa1fe75331545d9efe0f</x:v>
      </x:c>
      <x:c r="L5408" s="10" t="str">
        <x:v>historical_three</x:v>
      </x:c>
      <x:c r="M5408" s="10" t="n">
        <x:v>1</x:v>
      </x:c>
      <x:c r="N5408" s="10" t="n">
        <x:v>0</x:v>
      </x:c>
      <x:c r="O5408" s="10" t="n">
        <x:v>0</x:v>
      </x:c>
      <x:c r="P5408" s="9" t="str">
        <x:f>'CaseReview'!U1036</x:f>
        <x:v>PASS</x:v>
      </x:c>
      <x:c r="Q5408" s="9" t="n">
        <x:f>IF(AND(T5408=1,G5408=P5408),1,0)</x:f>
        <x:v>1</x:v>
      </x:c>
      <x:c r="R5408" s="9" t="n">
        <x:f>IF(AND(T5408=1,G5408="PASS",P5408="FAIL"),1,0)</x:f>
        <x:v>0</x:v>
      </x:c>
      <x:c r="S5408" s="9" t="n">
        <x:f>IF(AND(T5408=1,G5408="FAIL",P5408="PASS"),1,0)</x:f>
        <x:v>0</x:v>
      </x:c>
      <x:c r="T5408" s="9" t="n">
        <x:v>1</x:v>
      </x:c>
      <x:c r="U5408" s="9" t="n">
        <x:v>8</x:v>
      </x:c>
      <x:c r="V5408" s="9" t="str">
        <x:v>MVP/SHACL_GENERATION_PIPELINE/experiments/LUNA_CONTEXTUAL_SINGLESHOT/RUN_01/runs/RUN-IMO-088-20260831T152505593878Z/artifacts/attempt_01/extracted_shape.ttl</x:v>
      </x:c>
    </x:row>
    <x:row r="5409" ht="22" customHeight="1">
      <x:c r="A5409" s="10" t="str">
        <x:v>SINGLESHOT</x:v>
      </x:c>
      <x:c r="B5409" s="10" t="str">
        <x:v>IMO-089</x:v>
      </x:c>
      <x:c r="C5409" s="10" t="str">
        <x:v>IMO-089-I-F01</x:v>
      </x:c>
      <x:c r="D5409" s="10" t="str">
        <x:v>RUN_01</x:v>
      </x:c>
      <x:c r="E5409" s="10" t="str">
        <x:v>ORIGINAL_LEDGER</x:v>
      </x:c>
      <x:c r="F5409" s="10" t="str">
        <x:v>FAIL</x:v>
      </x:c>
      <x:c r="G5409" s="10" t="str">
        <x:v>FAIL</x:v>
      </x:c>
      <x:c r="H5409" s="10" t="str">
        <x:v>EXECUTED</x:v>
      </x:c>
      <x:c r="I5409" s="10" t="str">
        <x:v>PARSED</x:v>
      </x:c>
      <x:c r="J5409" s="10" t="str">
        <x:v>SINGLESHOT_CAPTURED_DIAGNOSTIC_PASS</x:v>
      </x:c>
      <x:c r="K5409" s="10" t="str">
        <x:v>f1ad3735187fff802b8eec70c101e24cf3eb9d31d8540a49f88067fb3c256f76</x:v>
      </x:c>
      <x:c r="L5409" s="10" t="str">
        <x:v>historical_three</x:v>
      </x:c>
      <x:c r="M5409" s="10" t="n">
        <x:v>1</x:v>
      </x:c>
      <x:c r="N5409" s="10" t="n">
        <x:v>0</x:v>
      </x:c>
      <x:c r="O5409" s="10" t="n">
        <x:v>0</x:v>
      </x:c>
      <x:c r="P5409" s="9" t="str">
        <x:f>'CaseReview'!U1037</x:f>
        <x:v>FAIL</x:v>
      </x:c>
      <x:c r="Q5409" s="9" t="n">
        <x:f>IF(AND(T5409=1,G5409=P5409),1,0)</x:f>
        <x:v>1</x:v>
      </x:c>
      <x:c r="R5409" s="9" t="n">
        <x:f>IF(AND(T5409=1,G5409="PASS",P5409="FAIL"),1,0)</x:f>
        <x:v>0</x:v>
      </x:c>
      <x:c r="S5409" s="9" t="n">
        <x:f>IF(AND(T5409=1,G5409="FAIL",P5409="PASS"),1,0)</x:f>
        <x:v>0</x:v>
      </x:c>
      <x:c r="T5409" s="9" t="n">
        <x:v>1</x:v>
      </x:c>
      <x:c r="U5409" s="9" t="n">
        <x:v>8</x:v>
      </x:c>
      <x:c r="V5409" s="9" t="str">
        <x:v>MVP/SHACL_GENERATION_PIPELINE/experiments/LUNA_CONTEXTUAL_SINGLESHOT/RUN_01/runs/RUN-IMO-089-20260831T152518892884Z/artifacts/attempt_01/extracted_shape.ttl</x:v>
      </x:c>
    </x:row>
    <x:row r="5410" ht="22" customHeight="1">
      <x:c r="A5410" s="10" t="str">
        <x:v>SINGLESHOT</x:v>
      </x:c>
      <x:c r="B5410" s="10" t="str">
        <x:v>IMO-089</x:v>
      </x:c>
      <x:c r="C5410" s="10" t="str">
        <x:v>IMO-089-I-F02</x:v>
      </x:c>
      <x:c r="D5410" s="10" t="str">
        <x:v>RUN_01</x:v>
      </x:c>
      <x:c r="E5410" s="10" t="str">
        <x:v>ORIGINAL_LEDGER</x:v>
      </x:c>
      <x:c r="F5410" s="10" t="str">
        <x:v>FAIL</x:v>
      </x:c>
      <x:c r="G5410" s="10" t="str">
        <x:v>FAIL</x:v>
      </x:c>
      <x:c r="H5410" s="10" t="str">
        <x:v>EXECUTED</x:v>
      </x:c>
      <x:c r="I5410" s="10" t="str">
        <x:v>PARSED</x:v>
      </x:c>
      <x:c r="J5410" s="10" t="str">
        <x:v>SINGLESHOT_CAPTURED_DIAGNOSTIC_PASS</x:v>
      </x:c>
      <x:c r="K5410" s="10" t="str">
        <x:v>f1ad3735187fff802b8eec70c101e24cf3eb9d31d8540a49f88067fb3c256f76</x:v>
      </x:c>
      <x:c r="L5410" s="10" t="str">
        <x:v>historical_three</x:v>
      </x:c>
      <x:c r="M5410" s="10" t="n">
        <x:v>1</x:v>
      </x:c>
      <x:c r="N5410" s="10" t="n">
        <x:v>0</x:v>
      </x:c>
      <x:c r="O5410" s="10" t="n">
        <x:v>0</x:v>
      </x:c>
      <x:c r="P5410" s="9" t="str">
        <x:f>'CaseReview'!U1038</x:f>
        <x:v>FAIL</x:v>
      </x:c>
      <x:c r="Q5410" s="9" t="n">
        <x:f>IF(AND(T5410=1,G5410=P5410),1,0)</x:f>
        <x:v>1</x:v>
      </x:c>
      <x:c r="R5410" s="9" t="n">
        <x:f>IF(AND(T5410=1,G5410="PASS",P5410="FAIL"),1,0)</x:f>
        <x:v>0</x:v>
      </x:c>
      <x:c r="S5410" s="9" t="n">
        <x:f>IF(AND(T5410=1,G5410="FAIL",P5410="PASS"),1,0)</x:f>
        <x:v>0</x:v>
      </x:c>
      <x:c r="T5410" s="9" t="n">
        <x:v>1</x:v>
      </x:c>
      <x:c r="U5410" s="9" t="n">
        <x:v>8</x:v>
      </x:c>
      <x:c r="V5410" s="9" t="str">
        <x:v>MVP/SHACL_GENERATION_PIPELINE/experiments/LUNA_CONTEXTUAL_SINGLESHOT/RUN_01/runs/RUN-IMO-089-20260831T152518892884Z/artifacts/attempt_01/extracted_shape.ttl</x:v>
      </x:c>
    </x:row>
    <x:row r="5411" ht="22" customHeight="1">
      <x:c r="A5411" s="10" t="str">
        <x:v>SINGLESHOT</x:v>
      </x:c>
      <x:c r="B5411" s="10" t="str">
        <x:v>IMO-089</x:v>
      </x:c>
      <x:c r="C5411" s="10" t="str">
        <x:v>IMO-089-I-F03</x:v>
      </x:c>
      <x:c r="D5411" s="10" t="str">
        <x:v>RUN_01</x:v>
      </x:c>
      <x:c r="E5411" s="10" t="str">
        <x:v>ORIGINAL_LEDGER</x:v>
      </x:c>
      <x:c r="F5411" s="10" t="str">
        <x:v>FAIL</x:v>
      </x:c>
      <x:c r="G5411" s="10" t="str">
        <x:v>FAIL</x:v>
      </x:c>
      <x:c r="H5411" s="10" t="str">
        <x:v>EXECUTED</x:v>
      </x:c>
      <x:c r="I5411" s="10" t="str">
        <x:v>PARSED</x:v>
      </x:c>
      <x:c r="J5411" s="10" t="str">
        <x:v>SINGLESHOT_CAPTURED_DIAGNOSTIC_PASS</x:v>
      </x:c>
      <x:c r="K5411" s="10" t="str">
        <x:v>f1ad3735187fff802b8eec70c101e24cf3eb9d31d8540a49f88067fb3c256f76</x:v>
      </x:c>
      <x:c r="L5411" s="10" t="str">
        <x:v>historical_three</x:v>
      </x:c>
      <x:c r="M5411" s="10" t="n">
        <x:v>1</x:v>
      </x:c>
      <x:c r="N5411" s="10" t="n">
        <x:v>0</x:v>
      </x:c>
      <x:c r="O5411" s="10" t="n">
        <x:v>0</x:v>
      </x:c>
      <x:c r="P5411" s="9" t="str">
        <x:f>'CaseReview'!U1039</x:f>
        <x:v>FAIL</x:v>
      </x:c>
      <x:c r="Q5411" s="9" t="n">
        <x:f>IF(AND(T5411=1,G5411=P5411),1,0)</x:f>
        <x:v>1</x:v>
      </x:c>
      <x:c r="R5411" s="9" t="n">
        <x:f>IF(AND(T5411=1,G5411="PASS",P5411="FAIL"),1,0)</x:f>
        <x:v>0</x:v>
      </x:c>
      <x:c r="S5411" s="9" t="n">
        <x:f>IF(AND(T5411=1,G5411="FAIL",P5411="PASS"),1,0)</x:f>
        <x:v>0</x:v>
      </x:c>
      <x:c r="T5411" s="9" t="n">
        <x:v>1</x:v>
      </x:c>
      <x:c r="U5411" s="9" t="n">
        <x:v>8</x:v>
      </x:c>
      <x:c r="V5411" s="9" t="str">
        <x:v>MVP/SHACL_GENERATION_PIPELINE/experiments/LUNA_CONTEXTUAL_SINGLESHOT/RUN_01/runs/RUN-IMO-089-20260831T152518892884Z/artifacts/attempt_01/extracted_shape.ttl</x:v>
      </x:c>
    </x:row>
    <x:row r="5412" ht="22" customHeight="1">
      <x:c r="A5412" s="10" t="str">
        <x:v>SINGLESHOT</x:v>
      </x:c>
      <x:c r="B5412" s="10" t="str">
        <x:v>IMO-089</x:v>
      </x:c>
      <x:c r="C5412" s="10" t="str">
        <x:v>IMO-089-I-F04</x:v>
      </x:c>
      <x:c r="D5412" s="10" t="str">
        <x:v>RUN_01</x:v>
      </x:c>
      <x:c r="E5412" s="10" t="str">
        <x:v>ORIGINAL_LEDGER</x:v>
      </x:c>
      <x:c r="F5412" s="10" t="str">
        <x:v>FAIL</x:v>
      </x:c>
      <x:c r="G5412" s="10" t="str">
        <x:v>FAIL</x:v>
      </x:c>
      <x:c r="H5412" s="10" t="str">
        <x:v>EXECUTED</x:v>
      </x:c>
      <x:c r="I5412" s="10" t="str">
        <x:v>PARSED</x:v>
      </x:c>
      <x:c r="J5412" s="10" t="str">
        <x:v>SINGLESHOT_CAPTURED_DIAGNOSTIC_PASS</x:v>
      </x:c>
      <x:c r="K5412" s="10" t="str">
        <x:v>f1ad3735187fff802b8eec70c101e24cf3eb9d31d8540a49f88067fb3c256f76</x:v>
      </x:c>
      <x:c r="L5412" s="10" t="str">
        <x:v>historical_three</x:v>
      </x:c>
      <x:c r="M5412" s="10" t="n">
        <x:v>1</x:v>
      </x:c>
      <x:c r="N5412" s="10" t="n">
        <x:v>0</x:v>
      </x:c>
      <x:c r="O5412" s="10" t="n">
        <x:v>0</x:v>
      </x:c>
      <x:c r="P5412" s="9" t="str">
        <x:f>'CaseReview'!U1040</x:f>
        <x:v>FAIL</x:v>
      </x:c>
      <x:c r="Q5412" s="9" t="n">
        <x:f>IF(AND(T5412=1,G5412=P5412),1,0)</x:f>
        <x:v>1</x:v>
      </x:c>
      <x:c r="R5412" s="9" t="n">
        <x:f>IF(AND(T5412=1,G5412="PASS",P5412="FAIL"),1,0)</x:f>
        <x:v>0</x:v>
      </x:c>
      <x:c r="S5412" s="9" t="n">
        <x:f>IF(AND(T5412=1,G5412="FAIL",P5412="PASS"),1,0)</x:f>
        <x:v>0</x:v>
      </x:c>
      <x:c r="T5412" s="9" t="n">
        <x:v>1</x:v>
      </x:c>
      <x:c r="U5412" s="9" t="n">
        <x:v>8</x:v>
      </x:c>
      <x:c r="V5412" s="9" t="str">
        <x:v>MVP/SHACL_GENERATION_PIPELINE/experiments/LUNA_CONTEXTUAL_SINGLESHOT/RUN_01/runs/RUN-IMO-089-20260831T152518892884Z/artifacts/attempt_01/extracted_shape.ttl</x:v>
      </x:c>
    </x:row>
    <x:row r="5413" ht="22" customHeight="1">
      <x:c r="A5413" s="10" t="str">
        <x:v>SINGLESHOT</x:v>
      </x:c>
      <x:c r="B5413" s="10" t="str">
        <x:v>IMO-089</x:v>
      </x:c>
      <x:c r="C5413" s="10" t="str">
        <x:v>IMO-089-I-F05</x:v>
      </x:c>
      <x:c r="D5413" s="10" t="str">
        <x:v>RUN_01</x:v>
      </x:c>
      <x:c r="E5413" s="10" t="str">
        <x:v>ORIGINAL_LEDGER</x:v>
      </x:c>
      <x:c r="F5413" s="10" t="str">
        <x:v>FAIL</x:v>
      </x:c>
      <x:c r="G5413" s="10" t="str">
        <x:v>FAIL</x:v>
      </x:c>
      <x:c r="H5413" s="10" t="str">
        <x:v>EXECUTED</x:v>
      </x:c>
      <x:c r="I5413" s="10" t="str">
        <x:v>PARSED</x:v>
      </x:c>
      <x:c r="J5413" s="10" t="str">
        <x:v>SINGLESHOT_CAPTURED_DIAGNOSTIC_PASS</x:v>
      </x:c>
      <x:c r="K5413" s="10" t="str">
        <x:v>f1ad3735187fff802b8eec70c101e24cf3eb9d31d8540a49f88067fb3c256f76</x:v>
      </x:c>
      <x:c r="L5413" s="10" t="str">
        <x:v>historical_three</x:v>
      </x:c>
      <x:c r="M5413" s="10" t="n">
        <x:v>1</x:v>
      </x:c>
      <x:c r="N5413" s="10" t="n">
        <x:v>0</x:v>
      </x:c>
      <x:c r="O5413" s="10" t="n">
        <x:v>0</x:v>
      </x:c>
      <x:c r="P5413" s="9" t="str">
        <x:f>'CaseReview'!U1041</x:f>
        <x:v>FAIL</x:v>
      </x:c>
      <x:c r="Q5413" s="9" t="n">
        <x:f>IF(AND(T5413=1,G5413=P5413),1,0)</x:f>
        <x:v>1</x:v>
      </x:c>
      <x:c r="R5413" s="9" t="n">
        <x:f>IF(AND(T5413=1,G5413="PASS",P5413="FAIL"),1,0)</x:f>
        <x:v>0</x:v>
      </x:c>
      <x:c r="S5413" s="9" t="n">
        <x:f>IF(AND(T5413=1,G5413="FAIL",P5413="PASS"),1,0)</x:f>
        <x:v>0</x:v>
      </x:c>
      <x:c r="T5413" s="9" t="n">
        <x:v>1</x:v>
      </x:c>
      <x:c r="U5413" s="9" t="n">
        <x:v>8</x:v>
      </x:c>
      <x:c r="V5413" s="9" t="str">
        <x:v>MVP/SHACL_GENERATION_PIPELINE/experiments/LUNA_CONTEXTUAL_SINGLESHOT/RUN_01/runs/RUN-IMO-089-20260831T152518892884Z/artifacts/attempt_01/extracted_shape.ttl</x:v>
      </x:c>
    </x:row>
    <x:row r="5414" ht="22" customHeight="1">
      <x:c r="A5414" s="10" t="str">
        <x:v>SINGLESHOT</x:v>
      </x:c>
      <x:c r="B5414" s="10" t="str">
        <x:v>IMO-089</x:v>
      </x:c>
      <x:c r="C5414" s="10" t="str">
        <x:v>IMO-089-I-F06</x:v>
      </x:c>
      <x:c r="D5414" s="10" t="str">
        <x:v>RUN_01</x:v>
      </x:c>
      <x:c r="E5414" s="10" t="str">
        <x:v>ORIGINAL_LEDGER</x:v>
      </x:c>
      <x:c r="F5414" s="10" t="str">
        <x:v>FAIL</x:v>
      </x:c>
      <x:c r="G5414" s="10" t="str">
        <x:v>FAIL</x:v>
      </x:c>
      <x:c r="H5414" s="10" t="str">
        <x:v>EXECUTED</x:v>
      </x:c>
      <x:c r="I5414" s="10" t="str">
        <x:v>PARSED</x:v>
      </x:c>
      <x:c r="J5414" s="10" t="str">
        <x:v>SINGLESHOT_CAPTURED_DIAGNOSTIC_PASS</x:v>
      </x:c>
      <x:c r="K5414" s="10" t="str">
        <x:v>f1ad3735187fff802b8eec70c101e24cf3eb9d31d8540a49f88067fb3c256f76</x:v>
      </x:c>
      <x:c r="L5414" s="10" t="str">
        <x:v>historical_three</x:v>
      </x:c>
      <x:c r="M5414" s="10" t="n">
        <x:v>1</x:v>
      </x:c>
      <x:c r="N5414" s="10" t="n">
        <x:v>0</x:v>
      </x:c>
      <x:c r="O5414" s="10" t="n">
        <x:v>0</x:v>
      </x:c>
      <x:c r="P5414" s="9" t="str">
        <x:f>'CaseReview'!U1042</x:f>
        <x:v>FAIL</x:v>
      </x:c>
      <x:c r="Q5414" s="9" t="n">
        <x:f>IF(AND(T5414=1,G5414=P5414),1,0)</x:f>
        <x:v>1</x:v>
      </x:c>
      <x:c r="R5414" s="9" t="n">
        <x:f>IF(AND(T5414=1,G5414="PASS",P5414="FAIL"),1,0)</x:f>
        <x:v>0</x:v>
      </x:c>
      <x:c r="S5414" s="9" t="n">
        <x:f>IF(AND(T5414=1,G5414="FAIL",P5414="PASS"),1,0)</x:f>
        <x:v>0</x:v>
      </x:c>
      <x:c r="T5414" s="9" t="n">
        <x:v>1</x:v>
      </x:c>
      <x:c r="U5414" s="9" t="n">
        <x:v>8</x:v>
      </x:c>
      <x:c r="V5414" s="9" t="str">
        <x:v>MVP/SHACL_GENERATION_PIPELINE/experiments/LUNA_CONTEXTUAL_SINGLESHOT/RUN_01/runs/RUN-IMO-089-20260831T152518892884Z/artifacts/attempt_01/extracted_shape.ttl</x:v>
      </x:c>
    </x:row>
    <x:row r="5415" ht="22" customHeight="1">
      <x:c r="A5415" s="10" t="str">
        <x:v>SINGLESHOT</x:v>
      </x:c>
      <x:c r="B5415" s="10" t="str">
        <x:v>IMO-089</x:v>
      </x:c>
      <x:c r="C5415" s="10" t="str">
        <x:v>IMO-089-I-P01</x:v>
      </x:c>
      <x:c r="D5415" s="10" t="str">
        <x:v>RUN_01</x:v>
      </x:c>
      <x:c r="E5415" s="10" t="str">
        <x:v>ORIGINAL_LEDGER</x:v>
      </x:c>
      <x:c r="F5415" s="10" t="str">
        <x:v>PASS</x:v>
      </x:c>
      <x:c r="G5415" s="10" t="str">
        <x:v>PASS</x:v>
      </x:c>
      <x:c r="H5415" s="10" t="str">
        <x:v>EXECUTED</x:v>
      </x:c>
      <x:c r="I5415" s="10" t="str">
        <x:v>PARSED</x:v>
      </x:c>
      <x:c r="J5415" s="10" t="str">
        <x:v>SINGLESHOT_CAPTURED_DIAGNOSTIC_PASS</x:v>
      </x:c>
      <x:c r="K5415" s="10" t="str">
        <x:v>f1ad3735187fff802b8eec70c101e24cf3eb9d31d8540a49f88067fb3c256f76</x:v>
      </x:c>
      <x:c r="L5415" s="10" t="str">
        <x:v>historical_three</x:v>
      </x:c>
      <x:c r="M5415" s="10" t="n">
        <x:v>1</x:v>
      </x:c>
      <x:c r="N5415" s="10" t="n">
        <x:v>0</x:v>
      </x:c>
      <x:c r="O5415" s="10" t="n">
        <x:v>0</x:v>
      </x:c>
      <x:c r="P5415" s="9" t="str">
        <x:f>'CaseReview'!U1043</x:f>
        <x:v>PASS</x:v>
      </x:c>
      <x:c r="Q5415" s="9" t="n">
        <x:f>IF(AND(T5415=1,G5415=P5415),1,0)</x:f>
        <x:v>1</x:v>
      </x:c>
      <x:c r="R5415" s="9" t="n">
        <x:f>IF(AND(T5415=1,G5415="PASS",P5415="FAIL"),1,0)</x:f>
        <x:v>0</x:v>
      </x:c>
      <x:c r="S5415" s="9" t="n">
        <x:f>IF(AND(T5415=1,G5415="FAIL",P5415="PASS"),1,0)</x:f>
        <x:v>0</x:v>
      </x:c>
      <x:c r="T5415" s="9" t="n">
        <x:v>1</x:v>
      </x:c>
      <x:c r="U5415" s="9" t="n">
        <x:v>8</x:v>
      </x:c>
      <x:c r="V5415" s="9" t="str">
        <x:v>MVP/SHACL_GENERATION_PIPELINE/experiments/LUNA_CONTEXTUAL_SINGLESHOT/RUN_01/runs/RUN-IMO-089-20260831T152518892884Z/artifacts/attempt_01/extracted_shape.ttl</x:v>
      </x:c>
    </x:row>
    <x:row r="5416" ht="22" customHeight="1">
      <x:c r="A5416" s="10" t="str">
        <x:v>SINGLESHOT</x:v>
      </x:c>
      <x:c r="B5416" s="10" t="str">
        <x:v>IMO-089</x:v>
      </x:c>
      <x:c r="C5416" s="10" t="str">
        <x:v>IMO-089-I-P02</x:v>
      </x:c>
      <x:c r="D5416" s="10" t="str">
        <x:v>RUN_01</x:v>
      </x:c>
      <x:c r="E5416" s="10" t="str">
        <x:v>ORIGINAL_LEDGER</x:v>
      </x:c>
      <x:c r="F5416" s="10" t="str">
        <x:v>PASS</x:v>
      </x:c>
      <x:c r="G5416" s="10" t="str">
        <x:v>PASS</x:v>
      </x:c>
      <x:c r="H5416" s="10" t="str">
        <x:v>EXECUTED</x:v>
      </x:c>
      <x:c r="I5416" s="10" t="str">
        <x:v>PARSED</x:v>
      </x:c>
      <x:c r="J5416" s="10" t="str">
        <x:v>SINGLESHOT_CAPTURED_DIAGNOSTIC_PASS</x:v>
      </x:c>
      <x:c r="K5416" s="10" t="str">
        <x:v>f1ad3735187fff802b8eec70c101e24cf3eb9d31d8540a49f88067fb3c256f76</x:v>
      </x:c>
      <x:c r="L5416" s="10" t="str">
        <x:v>historical_three</x:v>
      </x:c>
      <x:c r="M5416" s="10" t="n">
        <x:v>1</x:v>
      </x:c>
      <x:c r="N5416" s="10" t="n">
        <x:v>0</x:v>
      </x:c>
      <x:c r="O5416" s="10" t="n">
        <x:v>0</x:v>
      </x:c>
      <x:c r="P5416" s="9" t="str">
        <x:f>'CaseReview'!U1044</x:f>
        <x:v>PASS</x:v>
      </x:c>
      <x:c r="Q5416" s="9" t="n">
        <x:f>IF(AND(T5416=1,G5416=P5416),1,0)</x:f>
        <x:v>1</x:v>
      </x:c>
      <x:c r="R5416" s="9" t="n">
        <x:f>IF(AND(T5416=1,G5416="PASS",P5416="FAIL"),1,0)</x:f>
        <x:v>0</x:v>
      </x:c>
      <x:c r="S5416" s="9" t="n">
        <x:f>IF(AND(T5416=1,G5416="FAIL",P5416="PASS"),1,0)</x:f>
        <x:v>0</x:v>
      </x:c>
      <x:c r="T5416" s="9" t="n">
        <x:v>1</x:v>
      </x:c>
      <x:c r="U5416" s="9" t="n">
        <x:v>8</x:v>
      </x:c>
      <x:c r="V5416" s="9" t="str">
        <x:v>MVP/SHACL_GENERATION_PIPELINE/experiments/LUNA_CONTEXTUAL_SINGLESHOT/RUN_01/runs/RUN-IMO-089-20260831T152518892884Z/artifacts/attempt_01/extracted_shape.ttl</x:v>
      </x:c>
    </x:row>
    <x:row r="5417" ht="22" customHeight="1">
      <x:c r="A5417" s="10" t="str">
        <x:v>SINGLESHOT</x:v>
      </x:c>
      <x:c r="B5417" s="10" t="str">
        <x:v>IMO-091</x:v>
      </x:c>
      <x:c r="C5417" s="10" t="str">
        <x:v>IMO-091-J-F01</x:v>
      </x:c>
      <x:c r="D5417" s="10" t="str">
        <x:v>RUN_01</x:v>
      </x:c>
      <x:c r="E5417" s="10" t="str">
        <x:v>ORIGINAL_LEDGER</x:v>
      </x:c>
      <x:c r="F5417" s="10" t="str">
        <x:v>FAIL</x:v>
      </x:c>
      <x:c r="G5417" s="10" t="str">
        <x:v>FAIL</x:v>
      </x:c>
      <x:c r="H5417" s="10" t="str">
        <x:v>EXECUTED</x:v>
      </x:c>
      <x:c r="I5417" s="10" t="str">
        <x:v>PARSED</x:v>
      </x:c>
      <x:c r="J5417" s="10" t="str">
        <x:v>SINGLESHOT_CAPTURED_DIAGNOSTIC_PASS</x:v>
      </x:c>
      <x:c r="K5417" s="10" t="str">
        <x:v>2ea992cea53bb26dce680f1a3d7101d21df74dd41182fdd7c94b6f35030a3656</x:v>
      </x:c>
      <x:c r="L5417" s="10" t="str">
        <x:v>historical_three</x:v>
      </x:c>
      <x:c r="M5417" s="10" t="n">
        <x:v>1</x:v>
      </x:c>
      <x:c r="N5417" s="10" t="n">
        <x:v>0</x:v>
      </x:c>
      <x:c r="O5417" s="10" t="n">
        <x:v>0</x:v>
      </x:c>
      <x:c r="P5417" s="9" t="str">
        <x:f>'CaseReview'!U1045</x:f>
        <x:v>FAIL</x:v>
      </x:c>
      <x:c r="Q5417" s="9" t="n">
        <x:f>IF(AND(T5417=1,G5417=P5417),1,0)</x:f>
        <x:v>1</x:v>
      </x:c>
      <x:c r="R5417" s="9" t="n">
        <x:f>IF(AND(T5417=1,G5417="PASS",P5417="FAIL"),1,0)</x:f>
        <x:v>0</x:v>
      </x:c>
      <x:c r="S5417" s="9" t="n">
        <x:f>IF(AND(T5417=1,G5417="FAIL",P5417="PASS"),1,0)</x:f>
        <x:v>0</x:v>
      </x:c>
      <x:c r="T5417" s="9" t="n">
        <x:v>1</x:v>
      </x:c>
      <x:c r="U5417" s="9" t="n">
        <x:v>4</x:v>
      </x:c>
      <x:c r="V5417" s="9" t="str">
        <x:v>MVP/SHACL_GENERATION_PIPELINE/experiments/LUNA_CONTEXTUAL_SINGLESHOT/RUN_01/runs/RUN-IMO-091-20260831T152533199754Z/artifacts/attempt_01/extracted_shape.ttl</x:v>
      </x:c>
    </x:row>
    <x:row r="5418" ht="22" customHeight="1">
      <x:c r="A5418" s="10" t="str">
        <x:v>SINGLESHOT</x:v>
      </x:c>
      <x:c r="B5418" s="10" t="str">
        <x:v>IMO-091</x:v>
      </x:c>
      <x:c r="C5418" s="10" t="str">
        <x:v>IMO-091-J-F02</x:v>
      </x:c>
      <x:c r="D5418" s="10" t="str">
        <x:v>RUN_01</x:v>
      </x:c>
      <x:c r="E5418" s="10" t="str">
        <x:v>ORIGINAL_LEDGER</x:v>
      </x:c>
      <x:c r="F5418" s="10" t="str">
        <x:v>FAIL</x:v>
      </x:c>
      <x:c r="G5418" s="10" t="str">
        <x:v>FAIL</x:v>
      </x:c>
      <x:c r="H5418" s="10" t="str">
        <x:v>EXECUTED</x:v>
      </x:c>
      <x:c r="I5418" s="10" t="str">
        <x:v>PARSED</x:v>
      </x:c>
      <x:c r="J5418" s="10" t="str">
        <x:v>SINGLESHOT_CAPTURED_DIAGNOSTIC_PASS</x:v>
      </x:c>
      <x:c r="K5418" s="10" t="str">
        <x:v>2ea992cea53bb26dce680f1a3d7101d21df74dd41182fdd7c94b6f35030a3656</x:v>
      </x:c>
      <x:c r="L5418" s="10" t="str">
        <x:v>historical_three</x:v>
      </x:c>
      <x:c r="M5418" s="10" t="n">
        <x:v>1</x:v>
      </x:c>
      <x:c r="N5418" s="10" t="n">
        <x:v>0</x:v>
      </x:c>
      <x:c r="O5418" s="10" t="n">
        <x:v>0</x:v>
      </x:c>
      <x:c r="P5418" s="9" t="str">
        <x:f>'CaseReview'!U1046</x:f>
        <x:v>FAIL</x:v>
      </x:c>
      <x:c r="Q5418" s="9" t="n">
        <x:f>IF(AND(T5418=1,G5418=P5418),1,0)</x:f>
        <x:v>1</x:v>
      </x:c>
      <x:c r="R5418" s="9" t="n">
        <x:f>IF(AND(T5418=1,G5418="PASS",P5418="FAIL"),1,0)</x:f>
        <x:v>0</x:v>
      </x:c>
      <x:c r="S5418" s="9" t="n">
        <x:f>IF(AND(T5418=1,G5418="FAIL",P5418="PASS"),1,0)</x:f>
        <x:v>0</x:v>
      </x:c>
      <x:c r="T5418" s="9" t="n">
        <x:v>1</x:v>
      </x:c>
      <x:c r="U5418" s="9" t="n">
        <x:v>4</x:v>
      </x:c>
      <x:c r="V5418" s="9" t="str">
        <x:v>MVP/SHACL_GENERATION_PIPELINE/experiments/LUNA_CONTEXTUAL_SINGLESHOT/RUN_01/runs/RUN-IMO-091-20260831T152533199754Z/artifacts/attempt_01/extracted_shape.ttl</x:v>
      </x:c>
    </x:row>
    <x:row r="5419" ht="22" customHeight="1">
      <x:c r="A5419" s="10" t="str">
        <x:v>SINGLESHOT</x:v>
      </x:c>
      <x:c r="B5419" s="10" t="str">
        <x:v>IMO-091</x:v>
      </x:c>
      <x:c r="C5419" s="10" t="str">
        <x:v>IMO-091-J-F03</x:v>
      </x:c>
      <x:c r="D5419" s="10" t="str">
        <x:v>RUN_01</x:v>
      </x:c>
      <x:c r="E5419" s="10" t="str">
        <x:v>ORIGINAL_LEDGER</x:v>
      </x:c>
      <x:c r="F5419" s="10" t="str">
        <x:v>FAIL</x:v>
      </x:c>
      <x:c r="G5419" s="10" t="str">
        <x:v>FAIL</x:v>
      </x:c>
      <x:c r="H5419" s="10" t="str">
        <x:v>EXECUTED</x:v>
      </x:c>
      <x:c r="I5419" s="10" t="str">
        <x:v>PARSED</x:v>
      </x:c>
      <x:c r="J5419" s="10" t="str">
        <x:v>SINGLESHOT_CAPTURED_DIAGNOSTIC_PASS</x:v>
      </x:c>
      <x:c r="K5419" s="10" t="str">
        <x:v>2ea992cea53bb26dce680f1a3d7101d21df74dd41182fdd7c94b6f35030a3656</x:v>
      </x:c>
      <x:c r="L5419" s="10" t="str">
        <x:v>historical_three</x:v>
      </x:c>
      <x:c r="M5419" s="10" t="n">
        <x:v>1</x:v>
      </x:c>
      <x:c r="N5419" s="10" t="n">
        <x:v>0</x:v>
      </x:c>
      <x:c r="O5419" s="10" t="n">
        <x:v>0</x:v>
      </x:c>
      <x:c r="P5419" s="9" t="str">
        <x:f>'CaseReview'!U1047</x:f>
        <x:v>FAIL</x:v>
      </x:c>
      <x:c r="Q5419" s="9" t="n">
        <x:f>IF(AND(T5419=1,G5419=P5419),1,0)</x:f>
        <x:v>1</x:v>
      </x:c>
      <x:c r="R5419" s="9" t="n">
        <x:f>IF(AND(T5419=1,G5419="PASS",P5419="FAIL"),1,0)</x:f>
        <x:v>0</x:v>
      </x:c>
      <x:c r="S5419" s="9" t="n">
        <x:f>IF(AND(T5419=1,G5419="FAIL",P5419="PASS"),1,0)</x:f>
        <x:v>0</x:v>
      </x:c>
      <x:c r="T5419" s="9" t="n">
        <x:v>1</x:v>
      </x:c>
      <x:c r="U5419" s="9" t="n">
        <x:v>4</x:v>
      </x:c>
      <x:c r="V5419" s="9" t="str">
        <x:v>MVP/SHACL_GENERATION_PIPELINE/experiments/LUNA_CONTEXTUAL_SINGLESHOT/RUN_01/runs/RUN-IMO-091-20260831T152533199754Z/artifacts/attempt_01/extracted_shape.ttl</x:v>
      </x:c>
    </x:row>
    <x:row r="5420" ht="22" customHeight="1">
      <x:c r="A5420" s="10" t="str">
        <x:v>SINGLESHOT</x:v>
      </x:c>
      <x:c r="B5420" s="10" t="str">
        <x:v>IMO-091</x:v>
      </x:c>
      <x:c r="C5420" s="10" t="str">
        <x:v>IMO-091-J-P01</x:v>
      </x:c>
      <x:c r="D5420" s="10" t="str">
        <x:v>RUN_01</x:v>
      </x:c>
      <x:c r="E5420" s="10" t="str">
        <x:v>ORIGINAL_LEDGER</x:v>
      </x:c>
      <x:c r="F5420" s="10" t="str">
        <x:v>PASS</x:v>
      </x:c>
      <x:c r="G5420" s="10" t="str">
        <x:v>PASS</x:v>
      </x:c>
      <x:c r="H5420" s="10" t="str">
        <x:v>EXECUTED</x:v>
      </x:c>
      <x:c r="I5420" s="10" t="str">
        <x:v>PARSED</x:v>
      </x:c>
      <x:c r="J5420" s="10" t="str">
        <x:v>SINGLESHOT_CAPTURED_DIAGNOSTIC_PASS</x:v>
      </x:c>
      <x:c r="K5420" s="10" t="str">
        <x:v>2ea992cea53bb26dce680f1a3d7101d21df74dd41182fdd7c94b6f35030a3656</x:v>
      </x:c>
      <x:c r="L5420" s="10" t="str">
        <x:v>historical_three</x:v>
      </x:c>
      <x:c r="M5420" s="10" t="n">
        <x:v>1</x:v>
      </x:c>
      <x:c r="N5420" s="10" t="n">
        <x:v>0</x:v>
      </x:c>
      <x:c r="O5420" s="10" t="n">
        <x:v>0</x:v>
      </x:c>
      <x:c r="P5420" s="9" t="str">
        <x:f>'CaseReview'!U1048</x:f>
        <x:v>PASS</x:v>
      </x:c>
      <x:c r="Q5420" s="9" t="n">
        <x:f>IF(AND(T5420=1,G5420=P5420),1,0)</x:f>
        <x:v>1</x:v>
      </x:c>
      <x:c r="R5420" s="9" t="n">
        <x:f>IF(AND(T5420=1,G5420="PASS",P5420="FAIL"),1,0)</x:f>
        <x:v>0</x:v>
      </x:c>
      <x:c r="S5420" s="9" t="n">
        <x:f>IF(AND(T5420=1,G5420="FAIL",P5420="PASS"),1,0)</x:f>
        <x:v>0</x:v>
      </x:c>
      <x:c r="T5420" s="9" t="n">
        <x:v>1</x:v>
      </x:c>
      <x:c r="U5420" s="9" t="n">
        <x:v>4</x:v>
      </x:c>
      <x:c r="V5420" s="9" t="str">
        <x:v>MVP/SHACL_GENERATION_PIPELINE/experiments/LUNA_CONTEXTUAL_SINGLESHOT/RUN_01/runs/RUN-IMO-091-20260831T152533199754Z/artifacts/attempt_01/extracted_shape.ttl</x:v>
      </x:c>
    </x:row>
    <x:row r="5421" ht="22" customHeight="1">
      <x:c r="A5421" s="10" t="str">
        <x:v>SINGLESHOT</x:v>
      </x:c>
      <x:c r="B5421" s="10" t="str">
        <x:v>IMO-092</x:v>
      </x:c>
      <x:c r="C5421" s="10" t="str">
        <x:v>IMO-092-J-F01</x:v>
      </x:c>
      <x:c r="D5421" s="10" t="str">
        <x:v>RUN_01</x:v>
      </x:c>
      <x:c r="E5421" s="10" t="str">
        <x:v>ORIGINAL_LEDGER</x:v>
      </x:c>
      <x:c r="F5421" s="10" t="str">
        <x:v>FAIL</x:v>
      </x:c>
      <x:c r="G5421" s="10" t="str">
        <x:v>FAIL</x:v>
      </x:c>
      <x:c r="H5421" s="10" t="str">
        <x:v>EXECUTED</x:v>
      </x:c>
      <x:c r="I5421" s="10" t="str">
        <x:v>PARSED</x:v>
      </x:c>
      <x:c r="J5421" s="10" t="str">
        <x:v>SINGLESHOT_CAPTURED_DIAGNOSTIC_PASS</x:v>
      </x:c>
      <x:c r="K5421" s="10" t="str">
        <x:v>2cb41502f92819a08d09721dba3e944bc276cc3e5ced22f2fda55f3df7fd4c61</x:v>
      </x:c>
      <x:c r="L5421" s="10" t="str">
        <x:v>historical_three</x:v>
      </x:c>
      <x:c r="M5421" s="10" t="n">
        <x:v>1</x:v>
      </x:c>
      <x:c r="N5421" s="10" t="n">
        <x:v>0</x:v>
      </x:c>
      <x:c r="O5421" s="10" t="n">
        <x:v>0</x:v>
      </x:c>
      <x:c r="P5421" s="9" t="str">
        <x:f>'CaseReview'!U1049</x:f>
        <x:v>FAIL</x:v>
      </x:c>
      <x:c r="Q5421" s="9" t="n">
        <x:f>IF(AND(T5421=1,G5421=P5421),1,0)</x:f>
        <x:v>1</x:v>
      </x:c>
      <x:c r="R5421" s="9" t="n">
        <x:f>IF(AND(T5421=1,G5421="PASS",P5421="FAIL"),1,0)</x:f>
        <x:v>0</x:v>
      </x:c>
      <x:c r="S5421" s="9" t="n">
        <x:f>IF(AND(T5421=1,G5421="FAIL",P5421="PASS"),1,0)</x:f>
        <x:v>0</x:v>
      </x:c>
      <x:c r="T5421" s="9" t="n">
        <x:v>1</x:v>
      </x:c>
      <x:c r="U5421" s="9" t="n">
        <x:v>3</x:v>
      </x:c>
      <x:c r="V5421" s="9" t="str">
        <x:v>MVP/SHACL_GENERATION_PIPELINE/experiments/LUNA_CONTEXTUAL_SINGLESHOT/RUN_01/runs/RUN-IMO-092-20260831T152544118846Z/artifacts/attempt_01/extracted_shape.ttl</x:v>
      </x:c>
    </x:row>
    <x:row r="5422" ht="22" customHeight="1">
      <x:c r="A5422" s="10" t="str">
        <x:v>SINGLESHOT</x:v>
      </x:c>
      <x:c r="B5422" s="10" t="str">
        <x:v>IMO-092</x:v>
      </x:c>
      <x:c r="C5422" s="10" t="str">
        <x:v>IMO-092-J-F02</x:v>
      </x:c>
      <x:c r="D5422" s="10" t="str">
        <x:v>RUN_01</x:v>
      </x:c>
      <x:c r="E5422" s="10" t="str">
        <x:v>ORIGINAL_LEDGER</x:v>
      </x:c>
      <x:c r="F5422" s="10" t="str">
        <x:v>FAIL</x:v>
      </x:c>
      <x:c r="G5422" s="10" t="str">
        <x:v>FAIL</x:v>
      </x:c>
      <x:c r="H5422" s="10" t="str">
        <x:v>EXECUTED</x:v>
      </x:c>
      <x:c r="I5422" s="10" t="str">
        <x:v>PARSED</x:v>
      </x:c>
      <x:c r="J5422" s="10" t="str">
        <x:v>SINGLESHOT_CAPTURED_DIAGNOSTIC_PASS</x:v>
      </x:c>
      <x:c r="K5422" s="10" t="str">
        <x:v>2cb41502f92819a08d09721dba3e944bc276cc3e5ced22f2fda55f3df7fd4c61</x:v>
      </x:c>
      <x:c r="L5422" s="10" t="str">
        <x:v>historical_three</x:v>
      </x:c>
      <x:c r="M5422" s="10" t="n">
        <x:v>1</x:v>
      </x:c>
      <x:c r="N5422" s="10" t="n">
        <x:v>0</x:v>
      </x:c>
      <x:c r="O5422" s="10" t="n">
        <x:v>0</x:v>
      </x:c>
      <x:c r="P5422" s="9" t="str">
        <x:f>'CaseReview'!U1050</x:f>
        <x:v>FAIL</x:v>
      </x:c>
      <x:c r="Q5422" s="9" t="n">
        <x:f>IF(AND(T5422=1,G5422=P5422),1,0)</x:f>
        <x:v>1</x:v>
      </x:c>
      <x:c r="R5422" s="9" t="n">
        <x:f>IF(AND(T5422=1,G5422="PASS",P5422="FAIL"),1,0)</x:f>
        <x:v>0</x:v>
      </x:c>
      <x:c r="S5422" s="9" t="n">
        <x:f>IF(AND(T5422=1,G5422="FAIL",P5422="PASS"),1,0)</x:f>
        <x:v>0</x:v>
      </x:c>
      <x:c r="T5422" s="9" t="n">
        <x:v>1</x:v>
      </x:c>
      <x:c r="U5422" s="9" t="n">
        <x:v>3</x:v>
      </x:c>
      <x:c r="V5422" s="9" t="str">
        <x:v>MVP/SHACL_GENERATION_PIPELINE/experiments/LUNA_CONTEXTUAL_SINGLESHOT/RUN_01/runs/RUN-IMO-092-20260831T152544118846Z/artifacts/attempt_01/extracted_shape.ttl</x:v>
      </x:c>
    </x:row>
    <x:row r="5423" ht="22" customHeight="1">
      <x:c r="A5423" s="10" t="str">
        <x:v>SINGLESHOT</x:v>
      </x:c>
      <x:c r="B5423" s="10" t="str">
        <x:v>IMO-092</x:v>
      </x:c>
      <x:c r="C5423" s="10" t="str">
        <x:v>IMO-092-J-P01</x:v>
      </x:c>
      <x:c r="D5423" s="10" t="str">
        <x:v>RUN_01</x:v>
      </x:c>
      <x:c r="E5423" s="10" t="str">
        <x:v>ORIGINAL_LEDGER</x:v>
      </x:c>
      <x:c r="F5423" s="10" t="str">
        <x:v>PASS</x:v>
      </x:c>
      <x:c r="G5423" s="10" t="str">
        <x:v>PASS</x:v>
      </x:c>
      <x:c r="H5423" s="10" t="str">
        <x:v>EXECUTED</x:v>
      </x:c>
      <x:c r="I5423" s="10" t="str">
        <x:v>PARSED</x:v>
      </x:c>
      <x:c r="J5423" s="10" t="str">
        <x:v>SINGLESHOT_CAPTURED_DIAGNOSTIC_PASS</x:v>
      </x:c>
      <x:c r="K5423" s="10" t="str">
        <x:v>2cb41502f92819a08d09721dba3e944bc276cc3e5ced22f2fda55f3df7fd4c61</x:v>
      </x:c>
      <x:c r="L5423" s="10" t="str">
        <x:v>historical_three</x:v>
      </x:c>
      <x:c r="M5423" s="10" t="n">
        <x:v>1</x:v>
      </x:c>
      <x:c r="N5423" s="10" t="n">
        <x:v>0</x:v>
      </x:c>
      <x:c r="O5423" s="10" t="n">
        <x:v>0</x:v>
      </x:c>
      <x:c r="P5423" s="9" t="str">
        <x:f>'CaseReview'!U1051</x:f>
        <x:v>PASS</x:v>
      </x:c>
      <x:c r="Q5423" s="9" t="n">
        <x:f>IF(AND(T5423=1,G5423=P5423),1,0)</x:f>
        <x:v>1</x:v>
      </x:c>
      <x:c r="R5423" s="9" t="n">
        <x:f>IF(AND(T5423=1,G5423="PASS",P5423="FAIL"),1,0)</x:f>
        <x:v>0</x:v>
      </x:c>
      <x:c r="S5423" s="9" t="n">
        <x:f>IF(AND(T5423=1,G5423="FAIL",P5423="PASS"),1,0)</x:f>
        <x:v>0</x:v>
      </x:c>
      <x:c r="T5423" s="9" t="n">
        <x:v>1</x:v>
      </x:c>
      <x:c r="U5423" s="9" t="n">
        <x:v>3</x:v>
      </x:c>
      <x:c r="V5423" s="9" t="str">
        <x:v>MVP/SHACL_GENERATION_PIPELINE/experiments/LUNA_CONTEXTUAL_SINGLESHOT/RUN_01/runs/RUN-IMO-092-20260831T152544118846Z/artifacts/attempt_01/extracted_shape.ttl</x:v>
      </x:c>
    </x:row>
    <x:row r="5424" ht="22" customHeight="1">
      <x:c r="A5424" s="10" t="str">
        <x:v>SINGLESHOT</x:v>
      </x:c>
      <x:c r="B5424" s="10" t="str">
        <x:v>IMO-094</x:v>
      </x:c>
      <x:c r="C5424" s="10" t="str">
        <x:v>IMO-094-J-F01</x:v>
      </x:c>
      <x:c r="D5424" s="10" t="str">
        <x:v>RUN_01</x:v>
      </x:c>
      <x:c r="E5424" s="10" t="str">
        <x:v>ORIGINAL_LEDGER</x:v>
      </x:c>
      <x:c r="F5424" s="10" t="str">
        <x:v>FAIL</x:v>
      </x:c>
      <x:c r="G5424" s="10" t="str">
        <x:v>FAIL</x:v>
      </x:c>
      <x:c r="H5424" s="10" t="str">
        <x:v>EXECUTED</x:v>
      </x:c>
      <x:c r="I5424" s="10" t="str">
        <x:v>PARSED</x:v>
      </x:c>
      <x:c r="J5424" s="10" t="str">
        <x:v>SINGLESHOT_CAPTURED_DIAGNOSTIC_PASS</x:v>
      </x:c>
      <x:c r="K5424" s="10" t="str">
        <x:v>51d4768ad8917870d7600b29cf82b3bb53c2fbfe6453a9af96e89fd998c31343</x:v>
      </x:c>
      <x:c r="L5424" s="10" t="str">
        <x:v>historical_three</x:v>
      </x:c>
      <x:c r="M5424" s="10" t="n">
        <x:v>1</x:v>
      </x:c>
      <x:c r="N5424" s="10" t="n">
        <x:v>0</x:v>
      </x:c>
      <x:c r="O5424" s="10" t="n">
        <x:v>0</x:v>
      </x:c>
      <x:c r="P5424" s="9" t="str">
        <x:f>'CaseReview'!U1052</x:f>
        <x:v>FAIL</x:v>
      </x:c>
      <x:c r="Q5424" s="9" t="n">
        <x:f>IF(AND(T5424=1,G5424=P5424),1,0)</x:f>
        <x:v>1</x:v>
      </x:c>
      <x:c r="R5424" s="9" t="n">
        <x:f>IF(AND(T5424=1,G5424="PASS",P5424="FAIL"),1,0)</x:f>
        <x:v>0</x:v>
      </x:c>
      <x:c r="S5424" s="9" t="n">
        <x:f>IF(AND(T5424=1,G5424="FAIL",P5424="PASS"),1,0)</x:f>
        <x:v>0</x:v>
      </x:c>
      <x:c r="T5424" s="9" t="n">
        <x:v>1</x:v>
      </x:c>
      <x:c r="U5424" s="9" t="n">
        <x:v>4</x:v>
      </x:c>
      <x:c r="V5424" s="9" t="str">
        <x:v>MVP/SHACL_GENERATION_PIPELINE/experiments/LUNA_CONTEXTUAL_SINGLESHOT/RUN_01/runs/RUN-IMO-094-20260831T152549942763Z/artifacts/attempt_01/extracted_shape.ttl</x:v>
      </x:c>
    </x:row>
    <x:row r="5425" ht="22" customHeight="1">
      <x:c r="A5425" s="10" t="str">
        <x:v>SINGLESHOT</x:v>
      </x:c>
      <x:c r="B5425" s="10" t="str">
        <x:v>IMO-094</x:v>
      </x:c>
      <x:c r="C5425" s="10" t="str">
        <x:v>IMO-094-J-F02</x:v>
      </x:c>
      <x:c r="D5425" s="10" t="str">
        <x:v>RUN_01</x:v>
      </x:c>
      <x:c r="E5425" s="10" t="str">
        <x:v>ORIGINAL_LEDGER</x:v>
      </x:c>
      <x:c r="F5425" s="10" t="str">
        <x:v>FAIL</x:v>
      </x:c>
      <x:c r="G5425" s="10" t="str">
        <x:v>FAIL</x:v>
      </x:c>
      <x:c r="H5425" s="10" t="str">
        <x:v>EXECUTED</x:v>
      </x:c>
      <x:c r="I5425" s="10" t="str">
        <x:v>PARSED</x:v>
      </x:c>
      <x:c r="J5425" s="10" t="str">
        <x:v>SINGLESHOT_CAPTURED_DIAGNOSTIC_PASS</x:v>
      </x:c>
      <x:c r="K5425" s="10" t="str">
        <x:v>51d4768ad8917870d7600b29cf82b3bb53c2fbfe6453a9af96e89fd998c31343</x:v>
      </x:c>
      <x:c r="L5425" s="10" t="str">
        <x:v>historical_three</x:v>
      </x:c>
      <x:c r="M5425" s="10" t="n">
        <x:v>1</x:v>
      </x:c>
      <x:c r="N5425" s="10" t="n">
        <x:v>0</x:v>
      </x:c>
      <x:c r="O5425" s="10" t="n">
        <x:v>0</x:v>
      </x:c>
      <x:c r="P5425" s="9" t="str">
        <x:f>'CaseReview'!U1053</x:f>
        <x:v>FAIL</x:v>
      </x:c>
      <x:c r="Q5425" s="9" t="n">
        <x:f>IF(AND(T5425=1,G5425=P5425),1,0)</x:f>
        <x:v>1</x:v>
      </x:c>
      <x:c r="R5425" s="9" t="n">
        <x:f>IF(AND(T5425=1,G5425="PASS",P5425="FAIL"),1,0)</x:f>
        <x:v>0</x:v>
      </x:c>
      <x:c r="S5425" s="9" t="n">
        <x:f>IF(AND(T5425=1,G5425="FAIL",P5425="PASS"),1,0)</x:f>
        <x:v>0</x:v>
      </x:c>
      <x:c r="T5425" s="9" t="n">
        <x:v>1</x:v>
      </x:c>
      <x:c r="U5425" s="9" t="n">
        <x:v>4</x:v>
      </x:c>
      <x:c r="V5425" s="9" t="str">
        <x:v>MVP/SHACL_GENERATION_PIPELINE/experiments/LUNA_CONTEXTUAL_SINGLESHOT/RUN_01/runs/RUN-IMO-094-20260831T152549942763Z/artifacts/attempt_01/extracted_shape.ttl</x:v>
      </x:c>
    </x:row>
    <x:row r="5426" ht="22" customHeight="1">
      <x:c r="A5426" s="10" t="str">
        <x:v>SINGLESHOT</x:v>
      </x:c>
      <x:c r="B5426" s="10" t="str">
        <x:v>IMO-094</x:v>
      </x:c>
      <x:c r="C5426" s="10" t="str">
        <x:v>IMO-094-J-P01</x:v>
      </x:c>
      <x:c r="D5426" s="10" t="str">
        <x:v>RUN_01</x:v>
      </x:c>
      <x:c r="E5426" s="10" t="str">
        <x:v>ORIGINAL_LEDGER</x:v>
      </x:c>
      <x:c r="F5426" s="10" t="str">
        <x:v>PASS</x:v>
      </x:c>
      <x:c r="G5426" s="10" t="str">
        <x:v>PASS</x:v>
      </x:c>
      <x:c r="H5426" s="10" t="str">
        <x:v>EXECUTED</x:v>
      </x:c>
      <x:c r="I5426" s="10" t="str">
        <x:v>PARSED</x:v>
      </x:c>
      <x:c r="J5426" s="10" t="str">
        <x:v>SINGLESHOT_CAPTURED_DIAGNOSTIC_PASS</x:v>
      </x:c>
      <x:c r="K5426" s="10" t="str">
        <x:v>51d4768ad8917870d7600b29cf82b3bb53c2fbfe6453a9af96e89fd998c31343</x:v>
      </x:c>
      <x:c r="L5426" s="10" t="str">
        <x:v>historical_three</x:v>
      </x:c>
      <x:c r="M5426" s="10" t="n">
        <x:v>1</x:v>
      </x:c>
      <x:c r="N5426" s="10" t="n">
        <x:v>0</x:v>
      </x:c>
      <x:c r="O5426" s="10" t="n">
        <x:v>0</x:v>
      </x:c>
      <x:c r="P5426" s="9" t="str">
        <x:f>'CaseReview'!U1054</x:f>
        <x:v>PASS</x:v>
      </x:c>
      <x:c r="Q5426" s="9" t="n">
        <x:f>IF(AND(T5426=1,G5426=P5426),1,0)</x:f>
        <x:v>1</x:v>
      </x:c>
      <x:c r="R5426" s="9" t="n">
        <x:f>IF(AND(T5426=1,G5426="PASS",P5426="FAIL"),1,0)</x:f>
        <x:v>0</x:v>
      </x:c>
      <x:c r="S5426" s="9" t="n">
        <x:f>IF(AND(T5426=1,G5426="FAIL",P5426="PASS"),1,0)</x:f>
        <x:v>0</x:v>
      </x:c>
      <x:c r="T5426" s="9" t="n">
        <x:v>1</x:v>
      </x:c>
      <x:c r="U5426" s="9" t="n">
        <x:v>4</x:v>
      </x:c>
      <x:c r="V5426" s="9" t="str">
        <x:v>MVP/SHACL_GENERATION_PIPELINE/experiments/LUNA_CONTEXTUAL_SINGLESHOT/RUN_01/runs/RUN-IMO-094-20260831T152549942763Z/artifacts/attempt_01/extracted_shape.ttl</x:v>
      </x:c>
    </x:row>
    <x:row r="5427" ht="22" customHeight="1">
      <x:c r="A5427" s="10" t="str">
        <x:v>SINGLESHOT</x:v>
      </x:c>
      <x:c r="B5427" s="10" t="str">
        <x:v>IMO-094</x:v>
      </x:c>
      <x:c r="C5427" s="10" t="str">
        <x:v>IMO-094-J-P02</x:v>
      </x:c>
      <x:c r="D5427" s="10" t="str">
        <x:v>RUN_01</x:v>
      </x:c>
      <x:c r="E5427" s="10" t="str">
        <x:v>ORIGINAL_LEDGER</x:v>
      </x:c>
      <x:c r="F5427" s="10" t="str">
        <x:v>PASS</x:v>
      </x:c>
      <x:c r="G5427" s="10" t="str">
        <x:v>PASS</x:v>
      </x:c>
      <x:c r="H5427" s="10" t="str">
        <x:v>EXECUTED</x:v>
      </x:c>
      <x:c r="I5427" s="10" t="str">
        <x:v>PARSED</x:v>
      </x:c>
      <x:c r="J5427" s="10" t="str">
        <x:v>SINGLESHOT_CAPTURED_DIAGNOSTIC_PASS</x:v>
      </x:c>
      <x:c r="K5427" s="10" t="str">
        <x:v>51d4768ad8917870d7600b29cf82b3bb53c2fbfe6453a9af96e89fd998c31343</x:v>
      </x:c>
      <x:c r="L5427" s="10" t="str">
        <x:v>historical_three</x:v>
      </x:c>
      <x:c r="M5427" s="10" t="n">
        <x:v>1</x:v>
      </x:c>
      <x:c r="N5427" s="10" t="n">
        <x:v>0</x:v>
      </x:c>
      <x:c r="O5427" s="10" t="n">
        <x:v>0</x:v>
      </x:c>
      <x:c r="P5427" s="9" t="str">
        <x:f>'CaseReview'!U1055</x:f>
        <x:v>PASS</x:v>
      </x:c>
      <x:c r="Q5427" s="9" t="n">
        <x:f>IF(AND(T5427=1,G5427=P5427),1,0)</x:f>
        <x:v>1</x:v>
      </x:c>
      <x:c r="R5427" s="9" t="n">
        <x:f>IF(AND(T5427=1,G5427="PASS",P5427="FAIL"),1,0)</x:f>
        <x:v>0</x:v>
      </x:c>
      <x:c r="S5427" s="9" t="n">
        <x:f>IF(AND(T5427=1,G5427="FAIL",P5427="PASS"),1,0)</x:f>
        <x:v>0</x:v>
      </x:c>
      <x:c r="T5427" s="9" t="n">
        <x:v>1</x:v>
      </x:c>
      <x:c r="U5427" s="9" t="n">
        <x:v>4</x:v>
      </x:c>
      <x:c r="V5427" s="9" t="str">
        <x:v>MVP/SHACL_GENERATION_PIPELINE/experiments/LUNA_CONTEXTUAL_SINGLESHOT/RUN_01/runs/RUN-IMO-094-20260831T152549942763Z/artifacts/attempt_01/extracted_shape.ttl</x:v>
      </x:c>
    </x:row>
    <x:row r="5428" ht="22" customHeight="1">
      <x:c r="A5428" s="10" t="str">
        <x:v>SINGLESHOT</x:v>
      </x:c>
      <x:c r="B5428" s="10" t="str">
        <x:v>IMO-095</x:v>
      </x:c>
      <x:c r="C5428" s="10" t="str">
        <x:v>IMO-095-J-F01</x:v>
      </x:c>
      <x:c r="D5428" s="10" t="str">
        <x:v>RUN_01</x:v>
      </x:c>
      <x:c r="E5428" s="10" t="str">
        <x:v>ORIGINAL_LEDGER</x:v>
      </x:c>
      <x:c r="F5428" s="10" t="str">
        <x:v>FAIL</x:v>
      </x:c>
      <x:c r="G5428" s="10" t="str">
        <x:v>FAIL</x:v>
      </x:c>
      <x:c r="H5428" s="10" t="str">
        <x:v>EXECUTED</x:v>
      </x:c>
      <x:c r="I5428" s="10" t="str">
        <x:v>PARSED</x:v>
      </x:c>
      <x:c r="J5428" s="10" t="str">
        <x:v>SINGLESHOT_CAPTURED_DIAGNOSTIC_PASS</x:v>
      </x:c>
      <x:c r="K5428" s="10" t="str">
        <x:v>e5c2b10f505fef153ec9d44f97b2b21ecb5d3d8b0d6f7b2def4726a50aa14fa0</x:v>
      </x:c>
      <x:c r="L5428" s="10" t="str">
        <x:v>historical_three</x:v>
      </x:c>
      <x:c r="M5428" s="10" t="n">
        <x:v>1</x:v>
      </x:c>
      <x:c r="N5428" s="10" t="n">
        <x:v>0</x:v>
      </x:c>
      <x:c r="O5428" s="10" t="n">
        <x:v>0</x:v>
      </x:c>
      <x:c r="P5428" s="9" t="str">
        <x:f>'CaseReview'!U1056</x:f>
        <x:v>FAIL</x:v>
      </x:c>
      <x:c r="Q5428" s="9" t="n">
        <x:f>IF(AND(T5428=1,G5428=P5428),1,0)</x:f>
        <x:v>1</x:v>
      </x:c>
      <x:c r="R5428" s="9" t="n">
        <x:f>IF(AND(T5428=1,G5428="PASS",P5428="FAIL"),1,0)</x:f>
        <x:v>0</x:v>
      </x:c>
      <x:c r="S5428" s="9" t="n">
        <x:f>IF(AND(T5428=1,G5428="FAIL",P5428="PASS"),1,0)</x:f>
        <x:v>0</x:v>
      </x:c>
      <x:c r="T5428" s="9" t="n">
        <x:v>1</x:v>
      </x:c>
      <x:c r="U5428" s="9" t="n">
        <x:v>6</x:v>
      </x:c>
      <x:c r="V5428" s="9" t="str">
        <x:v>MVP/SHACL_GENERATION_PIPELINE/experiments/LUNA_CONTEXTUAL_SINGLESHOT/RUN_01/runs/RUN-IMO-095-20260831T152600904537Z/artifacts/attempt_01/extracted_shape.ttl</x:v>
      </x:c>
    </x:row>
    <x:row r="5429" ht="22" customHeight="1">
      <x:c r="A5429" s="10" t="str">
        <x:v>SINGLESHOT</x:v>
      </x:c>
      <x:c r="B5429" s="10" t="str">
        <x:v>IMO-095</x:v>
      </x:c>
      <x:c r="C5429" s="10" t="str">
        <x:v>IMO-095-J-F02</x:v>
      </x:c>
      <x:c r="D5429" s="10" t="str">
        <x:v>RUN_01</x:v>
      </x:c>
      <x:c r="E5429" s="10" t="str">
        <x:v>ORIGINAL_LEDGER</x:v>
      </x:c>
      <x:c r="F5429" s="10" t="str">
        <x:v>FAIL</x:v>
      </x:c>
      <x:c r="G5429" s="10" t="str">
        <x:v>FAIL</x:v>
      </x:c>
      <x:c r="H5429" s="10" t="str">
        <x:v>EXECUTED</x:v>
      </x:c>
      <x:c r="I5429" s="10" t="str">
        <x:v>PARSED</x:v>
      </x:c>
      <x:c r="J5429" s="10" t="str">
        <x:v>SINGLESHOT_CAPTURED_DIAGNOSTIC_PASS</x:v>
      </x:c>
      <x:c r="K5429" s="10" t="str">
        <x:v>e5c2b10f505fef153ec9d44f97b2b21ecb5d3d8b0d6f7b2def4726a50aa14fa0</x:v>
      </x:c>
      <x:c r="L5429" s="10" t="str">
        <x:v>historical_three</x:v>
      </x:c>
      <x:c r="M5429" s="10" t="n">
        <x:v>1</x:v>
      </x:c>
      <x:c r="N5429" s="10" t="n">
        <x:v>0</x:v>
      </x:c>
      <x:c r="O5429" s="10" t="n">
        <x:v>0</x:v>
      </x:c>
      <x:c r="P5429" s="9" t="str">
        <x:f>'CaseReview'!U1057</x:f>
        <x:v>FAIL</x:v>
      </x:c>
      <x:c r="Q5429" s="9" t="n">
        <x:f>IF(AND(T5429=1,G5429=P5429),1,0)</x:f>
        <x:v>1</x:v>
      </x:c>
      <x:c r="R5429" s="9" t="n">
        <x:f>IF(AND(T5429=1,G5429="PASS",P5429="FAIL"),1,0)</x:f>
        <x:v>0</x:v>
      </x:c>
      <x:c r="S5429" s="9" t="n">
        <x:f>IF(AND(T5429=1,G5429="FAIL",P5429="PASS"),1,0)</x:f>
        <x:v>0</x:v>
      </x:c>
      <x:c r="T5429" s="9" t="n">
        <x:v>1</x:v>
      </x:c>
      <x:c r="U5429" s="9" t="n">
        <x:v>6</x:v>
      </x:c>
      <x:c r="V5429" s="9" t="str">
        <x:v>MVP/SHACL_GENERATION_PIPELINE/experiments/LUNA_CONTEXTUAL_SINGLESHOT/RUN_01/runs/RUN-IMO-095-20260831T152600904537Z/artifacts/attempt_01/extracted_shape.ttl</x:v>
      </x:c>
    </x:row>
    <x:row r="5430" ht="22" customHeight="1">
      <x:c r="A5430" s="10" t="str">
        <x:v>SINGLESHOT</x:v>
      </x:c>
      <x:c r="B5430" s="10" t="str">
        <x:v>IMO-095</x:v>
      </x:c>
      <x:c r="C5430" s="10" t="str">
        <x:v>IMO-095-J-F03</x:v>
      </x:c>
      <x:c r="D5430" s="10" t="str">
        <x:v>RUN_01</x:v>
      </x:c>
      <x:c r="E5430" s="10" t="str">
        <x:v>ORIGINAL_LEDGER</x:v>
      </x:c>
      <x:c r="F5430" s="10" t="str">
        <x:v>FAIL</x:v>
      </x:c>
      <x:c r="G5430" s="10" t="str">
        <x:v>FAIL</x:v>
      </x:c>
      <x:c r="H5430" s="10" t="str">
        <x:v>EXECUTED</x:v>
      </x:c>
      <x:c r="I5430" s="10" t="str">
        <x:v>PARSED</x:v>
      </x:c>
      <x:c r="J5430" s="10" t="str">
        <x:v>SINGLESHOT_CAPTURED_DIAGNOSTIC_PASS</x:v>
      </x:c>
      <x:c r="K5430" s="10" t="str">
        <x:v>e5c2b10f505fef153ec9d44f97b2b21ecb5d3d8b0d6f7b2def4726a50aa14fa0</x:v>
      </x:c>
      <x:c r="L5430" s="10" t="str">
        <x:v>historical_three</x:v>
      </x:c>
      <x:c r="M5430" s="10" t="n">
        <x:v>1</x:v>
      </x:c>
      <x:c r="N5430" s="10" t="n">
        <x:v>0</x:v>
      </x:c>
      <x:c r="O5430" s="10" t="n">
        <x:v>0</x:v>
      </x:c>
      <x:c r="P5430" s="9" t="str">
        <x:f>'CaseReview'!U1058</x:f>
        <x:v>FAIL</x:v>
      </x:c>
      <x:c r="Q5430" s="9" t="n">
        <x:f>IF(AND(T5430=1,G5430=P5430),1,0)</x:f>
        <x:v>1</x:v>
      </x:c>
      <x:c r="R5430" s="9" t="n">
        <x:f>IF(AND(T5430=1,G5430="PASS",P5430="FAIL"),1,0)</x:f>
        <x:v>0</x:v>
      </x:c>
      <x:c r="S5430" s="9" t="n">
        <x:f>IF(AND(T5430=1,G5430="FAIL",P5430="PASS"),1,0)</x:f>
        <x:v>0</x:v>
      </x:c>
      <x:c r="T5430" s="9" t="n">
        <x:v>1</x:v>
      </x:c>
      <x:c r="U5430" s="9" t="n">
        <x:v>6</x:v>
      </x:c>
      <x:c r="V5430" s="9" t="str">
        <x:v>MVP/SHACL_GENERATION_PIPELINE/experiments/LUNA_CONTEXTUAL_SINGLESHOT/RUN_01/runs/RUN-IMO-095-20260831T152600904537Z/artifacts/attempt_01/extracted_shape.ttl</x:v>
      </x:c>
    </x:row>
    <x:row r="5431" ht="22" customHeight="1">
      <x:c r="A5431" s="10" t="str">
        <x:v>SINGLESHOT</x:v>
      </x:c>
      <x:c r="B5431" s="10" t="str">
        <x:v>IMO-095</x:v>
      </x:c>
      <x:c r="C5431" s="10" t="str">
        <x:v>IMO-095-J-F04</x:v>
      </x:c>
      <x:c r="D5431" s="10" t="str">
        <x:v>RUN_01</x:v>
      </x:c>
      <x:c r="E5431" s="10" t="str">
        <x:v>ORIGINAL_LEDGER</x:v>
      </x:c>
      <x:c r="F5431" s="10" t="str">
        <x:v>FAIL</x:v>
      </x:c>
      <x:c r="G5431" s="10" t="str">
        <x:v>FAIL</x:v>
      </x:c>
      <x:c r="H5431" s="10" t="str">
        <x:v>EXECUTED</x:v>
      </x:c>
      <x:c r="I5431" s="10" t="str">
        <x:v>PARSED</x:v>
      </x:c>
      <x:c r="J5431" s="10" t="str">
        <x:v>SINGLESHOT_CAPTURED_DIAGNOSTIC_PASS</x:v>
      </x:c>
      <x:c r="K5431" s="10" t="str">
        <x:v>e5c2b10f505fef153ec9d44f97b2b21ecb5d3d8b0d6f7b2def4726a50aa14fa0</x:v>
      </x:c>
      <x:c r="L5431" s="10" t="str">
        <x:v>historical_three</x:v>
      </x:c>
      <x:c r="M5431" s="10" t="n">
        <x:v>1</x:v>
      </x:c>
      <x:c r="N5431" s="10" t="n">
        <x:v>0</x:v>
      </x:c>
      <x:c r="O5431" s="10" t="n">
        <x:v>0</x:v>
      </x:c>
      <x:c r="P5431" s="9" t="str">
        <x:f>'CaseReview'!U1059</x:f>
        <x:v>FAIL</x:v>
      </x:c>
      <x:c r="Q5431" s="9" t="n">
        <x:f>IF(AND(T5431=1,G5431=P5431),1,0)</x:f>
        <x:v>1</x:v>
      </x:c>
      <x:c r="R5431" s="9" t="n">
        <x:f>IF(AND(T5431=1,G5431="PASS",P5431="FAIL"),1,0)</x:f>
        <x:v>0</x:v>
      </x:c>
      <x:c r="S5431" s="9" t="n">
        <x:f>IF(AND(T5431=1,G5431="FAIL",P5431="PASS"),1,0)</x:f>
        <x:v>0</x:v>
      </x:c>
      <x:c r="T5431" s="9" t="n">
        <x:v>1</x:v>
      </x:c>
      <x:c r="U5431" s="9" t="n">
        <x:v>6</x:v>
      </x:c>
      <x:c r="V5431" s="9" t="str">
        <x:v>MVP/SHACL_GENERATION_PIPELINE/experiments/LUNA_CONTEXTUAL_SINGLESHOT/RUN_01/runs/RUN-IMO-095-20260831T152600904537Z/artifacts/attempt_01/extracted_shape.ttl</x:v>
      </x:c>
    </x:row>
    <x:row r="5432" ht="22" customHeight="1">
      <x:c r="A5432" s="10" t="str">
        <x:v>SINGLESHOT</x:v>
      </x:c>
      <x:c r="B5432" s="10" t="str">
        <x:v>IMO-095</x:v>
      </x:c>
      <x:c r="C5432" s="10" t="str">
        <x:v>IMO-095-J-P01</x:v>
      </x:c>
      <x:c r="D5432" s="10" t="str">
        <x:v>RUN_01</x:v>
      </x:c>
      <x:c r="E5432" s="10" t="str">
        <x:v>ORIGINAL_LEDGER</x:v>
      </x:c>
      <x:c r="F5432" s="10" t="str">
        <x:v>PASS</x:v>
      </x:c>
      <x:c r="G5432" s="10" t="str">
        <x:v>FAIL</x:v>
      </x:c>
      <x:c r="H5432" s="10" t="str">
        <x:v>EXECUTED</x:v>
      </x:c>
      <x:c r="I5432" s="10" t="str">
        <x:v>PARSED</x:v>
      </x:c>
      <x:c r="J5432" s="10" t="str">
        <x:v>SINGLESHOT_CAPTURED_DIAGNOSTIC_PASS</x:v>
      </x:c>
      <x:c r="K5432" s="10" t="str">
        <x:v>e5c2b10f505fef153ec9d44f97b2b21ecb5d3d8b0d6f7b2def4726a50aa14fa0</x:v>
      </x:c>
      <x:c r="L5432" s="10" t="str">
        <x:v>historical_three</x:v>
      </x:c>
      <x:c r="M5432" s="10" t="n">
        <x:v>0</x:v>
      </x:c>
      <x:c r="N5432" s="10" t="n">
        <x:v>0</x:v>
      </x:c>
      <x:c r="O5432" s="10" t="n">
        <x:v>1</x:v>
      </x:c>
      <x:c r="P5432" s="9" t="str">
        <x:f>'CaseReview'!U1060</x:f>
        <x:v>PASS</x:v>
      </x:c>
      <x:c r="Q5432" s="9" t="n">
        <x:f>IF(AND(T5432=1,G5432=P5432),1,0)</x:f>
        <x:v>0</x:v>
      </x:c>
      <x:c r="R5432" s="9" t="n">
        <x:f>IF(AND(T5432=1,G5432="PASS",P5432="FAIL"),1,0)</x:f>
        <x:v>0</x:v>
      </x:c>
      <x:c r="S5432" s="9" t="n">
        <x:f>IF(AND(T5432=1,G5432="FAIL",P5432="PASS"),1,0)</x:f>
        <x:v>1</x:v>
      </x:c>
      <x:c r="T5432" s="9" t="n">
        <x:v>1</x:v>
      </x:c>
      <x:c r="U5432" s="9" t="n">
        <x:v>6</x:v>
      </x:c>
      <x:c r="V5432" s="9" t="str">
        <x:v>MVP/SHACL_GENERATION_PIPELINE/experiments/LUNA_CONTEXTUAL_SINGLESHOT/RUN_01/runs/RUN-IMO-095-20260831T152600904537Z/artifacts/attempt_01/extracted_shape.ttl</x:v>
      </x:c>
    </x:row>
    <x:row r="5433" ht="22" customHeight="1">
      <x:c r="A5433" s="10" t="str">
        <x:v>SINGLESHOT</x:v>
      </x:c>
      <x:c r="B5433" s="10" t="str">
        <x:v>IMO-095</x:v>
      </x:c>
      <x:c r="C5433" s="10" t="str">
        <x:v>IMO-095-J-P02</x:v>
      </x:c>
      <x:c r="D5433" s="10" t="str">
        <x:v>RUN_01</x:v>
      </x:c>
      <x:c r="E5433" s="10" t="str">
        <x:v>ORIGINAL_LEDGER</x:v>
      </x:c>
      <x:c r="F5433" s="10" t="str">
        <x:v>PASS</x:v>
      </x:c>
      <x:c r="G5433" s="10" t="str">
        <x:v>FAIL</x:v>
      </x:c>
      <x:c r="H5433" s="10" t="str">
        <x:v>EXECUTED</x:v>
      </x:c>
      <x:c r="I5433" s="10" t="str">
        <x:v>PARSED</x:v>
      </x:c>
      <x:c r="J5433" s="10" t="str">
        <x:v>SINGLESHOT_CAPTURED_DIAGNOSTIC_PASS</x:v>
      </x:c>
      <x:c r="K5433" s="10" t="str">
        <x:v>e5c2b10f505fef153ec9d44f97b2b21ecb5d3d8b0d6f7b2def4726a50aa14fa0</x:v>
      </x:c>
      <x:c r="L5433" s="10" t="str">
        <x:v>historical_three</x:v>
      </x:c>
      <x:c r="M5433" s="10" t="n">
        <x:v>0</x:v>
      </x:c>
      <x:c r="N5433" s="10" t="n">
        <x:v>0</x:v>
      </x:c>
      <x:c r="O5433" s="10" t="n">
        <x:v>1</x:v>
      </x:c>
      <x:c r="P5433" s="9" t="str">
        <x:f>'CaseReview'!U1061</x:f>
        <x:v>PASS</x:v>
      </x:c>
      <x:c r="Q5433" s="9" t="n">
        <x:f>IF(AND(T5433=1,G5433=P5433),1,0)</x:f>
        <x:v>0</x:v>
      </x:c>
      <x:c r="R5433" s="9" t="n">
        <x:f>IF(AND(T5433=1,G5433="PASS",P5433="FAIL"),1,0)</x:f>
        <x:v>0</x:v>
      </x:c>
      <x:c r="S5433" s="9" t="n">
        <x:f>IF(AND(T5433=1,G5433="FAIL",P5433="PASS"),1,0)</x:f>
        <x:v>1</x:v>
      </x:c>
      <x:c r="T5433" s="9" t="n">
        <x:v>1</x:v>
      </x:c>
      <x:c r="U5433" s="9" t="n">
        <x:v>6</x:v>
      </x:c>
      <x:c r="V5433" s="9" t="str">
        <x:v>MVP/SHACL_GENERATION_PIPELINE/experiments/LUNA_CONTEXTUAL_SINGLESHOT/RUN_01/runs/RUN-IMO-095-20260831T152600904537Z/artifacts/attempt_01/extracted_shape.ttl</x:v>
      </x:c>
    </x:row>
    <x:row r="5434" ht="22" customHeight="1">
      <x:c r="A5434" s="10" t="str">
        <x:v>SINGLESHOT</x:v>
      </x:c>
      <x:c r="B5434" s="10" t="str">
        <x:v>IMO-096</x:v>
      </x:c>
      <x:c r="C5434" s="10" t="str">
        <x:v>IMO-096-K-F01</x:v>
      </x:c>
      <x:c r="D5434" s="10" t="str">
        <x:v>RUN_01</x:v>
      </x:c>
      <x:c r="E5434" s="10" t="str">
        <x:v>ORIGINAL_LEDGER</x:v>
      </x:c>
      <x:c r="F5434" s="10" t="str">
        <x:v>FAIL</x:v>
      </x:c>
      <x:c r="G5434" s="10" t="str">
        <x:v>FAIL</x:v>
      </x:c>
      <x:c r="H5434" s="10" t="str">
        <x:v>EXECUTED</x:v>
      </x:c>
      <x:c r="I5434" s="10" t="str">
        <x:v>PARSED</x:v>
      </x:c>
      <x:c r="J5434" s="10" t="str">
        <x:v>SINGLESHOT_CAPTURED_DIAGNOSTIC_PASS</x:v>
      </x:c>
      <x:c r="K5434" s="10" t="str">
        <x:v>ba42960bc3f6cc020f795800750393bd7dfd00ef5694ab2e6b62b663db6f35f6</x:v>
      </x:c>
      <x:c r="L5434" s="10" t="str">
        <x:v>historical_three</x:v>
      </x:c>
      <x:c r="M5434" s="10" t="n">
        <x:v>1</x:v>
      </x:c>
      <x:c r="N5434" s="10" t="n">
        <x:v>0</x:v>
      </x:c>
      <x:c r="O5434" s="10" t="n">
        <x:v>0</x:v>
      </x:c>
      <x:c r="P5434" s="9" t="str">
        <x:f>'CaseReview'!U1062</x:f>
        <x:v>FAIL</x:v>
      </x:c>
      <x:c r="Q5434" s="9" t="n">
        <x:f>IF(AND(T5434=1,G5434=P5434),1,0)</x:f>
        <x:v>1</x:v>
      </x:c>
      <x:c r="R5434" s="9" t="n">
        <x:f>IF(AND(T5434=1,G5434="PASS",P5434="FAIL"),1,0)</x:f>
        <x:v>0</x:v>
      </x:c>
      <x:c r="S5434" s="9" t="n">
        <x:f>IF(AND(T5434=1,G5434="FAIL",P5434="PASS"),1,0)</x:f>
        <x:v>0</x:v>
      </x:c>
      <x:c r="T5434" s="9" t="n">
        <x:v>1</x:v>
      </x:c>
      <x:c r="U5434" s="9" t="n">
        <x:v>5</x:v>
      </x:c>
      <x:c r="V5434" s="9" t="str">
        <x:v>MVP/SHACL_GENERATION_PIPELINE/experiments/LUNA_CONTEXTUAL_SINGLESHOT/RUN_01/runs/RUN-IMO-096-20260831T152627890598Z/artifacts/attempt_01/extracted_shape.ttl</x:v>
      </x:c>
    </x:row>
    <x:row r="5435" ht="22" customHeight="1">
      <x:c r="A5435" s="10" t="str">
        <x:v>SINGLESHOT</x:v>
      </x:c>
      <x:c r="B5435" s="10" t="str">
        <x:v>IMO-096</x:v>
      </x:c>
      <x:c r="C5435" s="10" t="str">
        <x:v>IMO-096-K-F02</x:v>
      </x:c>
      <x:c r="D5435" s="10" t="str">
        <x:v>RUN_01</x:v>
      </x:c>
      <x:c r="E5435" s="10" t="str">
        <x:v>ORIGINAL_LEDGER</x:v>
      </x:c>
      <x:c r="F5435" s="10" t="str">
        <x:v>FAIL</x:v>
      </x:c>
      <x:c r="G5435" s="10" t="str">
        <x:v>FAIL</x:v>
      </x:c>
      <x:c r="H5435" s="10" t="str">
        <x:v>EXECUTED</x:v>
      </x:c>
      <x:c r="I5435" s="10" t="str">
        <x:v>PARSED</x:v>
      </x:c>
      <x:c r="J5435" s="10" t="str">
        <x:v>SINGLESHOT_CAPTURED_DIAGNOSTIC_PASS</x:v>
      </x:c>
      <x:c r="K5435" s="10" t="str">
        <x:v>ba42960bc3f6cc020f795800750393bd7dfd00ef5694ab2e6b62b663db6f35f6</x:v>
      </x:c>
      <x:c r="L5435" s="10" t="str">
        <x:v>historical_three</x:v>
      </x:c>
      <x:c r="M5435" s="10" t="n">
        <x:v>1</x:v>
      </x:c>
      <x:c r="N5435" s="10" t="n">
        <x:v>0</x:v>
      </x:c>
      <x:c r="O5435" s="10" t="n">
        <x:v>0</x:v>
      </x:c>
      <x:c r="P5435" s="9" t="str">
        <x:f>'CaseReview'!U1063</x:f>
        <x:v>FAIL</x:v>
      </x:c>
      <x:c r="Q5435" s="9" t="n">
        <x:f>IF(AND(T5435=1,G5435=P5435),1,0)</x:f>
        <x:v>1</x:v>
      </x:c>
      <x:c r="R5435" s="9" t="n">
        <x:f>IF(AND(T5435=1,G5435="PASS",P5435="FAIL"),1,0)</x:f>
        <x:v>0</x:v>
      </x:c>
      <x:c r="S5435" s="9" t="n">
        <x:f>IF(AND(T5435=1,G5435="FAIL",P5435="PASS"),1,0)</x:f>
        <x:v>0</x:v>
      </x:c>
      <x:c r="T5435" s="9" t="n">
        <x:v>1</x:v>
      </x:c>
      <x:c r="U5435" s="9" t="n">
        <x:v>5</x:v>
      </x:c>
      <x:c r="V5435" s="9" t="str">
        <x:v>MVP/SHACL_GENERATION_PIPELINE/experiments/LUNA_CONTEXTUAL_SINGLESHOT/RUN_01/runs/RUN-IMO-096-20260831T152627890598Z/artifacts/attempt_01/extracted_shape.ttl</x:v>
      </x:c>
    </x:row>
    <x:row r="5436" ht="22" customHeight="1">
      <x:c r="A5436" s="10" t="str">
        <x:v>SINGLESHOT</x:v>
      </x:c>
      <x:c r="B5436" s="10" t="str">
        <x:v>IMO-096</x:v>
      </x:c>
      <x:c r="C5436" s="10" t="str">
        <x:v>IMO-096-K-F03</x:v>
      </x:c>
      <x:c r="D5436" s="10" t="str">
        <x:v>RUN_01</x:v>
      </x:c>
      <x:c r="E5436" s="10" t="str">
        <x:v>ORIGINAL_LEDGER</x:v>
      </x:c>
      <x:c r="F5436" s="10" t="str">
        <x:v>FAIL</x:v>
      </x:c>
      <x:c r="G5436" s="10" t="str">
        <x:v>FAIL</x:v>
      </x:c>
      <x:c r="H5436" s="10" t="str">
        <x:v>EXECUTED</x:v>
      </x:c>
      <x:c r="I5436" s="10" t="str">
        <x:v>PARSED</x:v>
      </x:c>
      <x:c r="J5436" s="10" t="str">
        <x:v>SINGLESHOT_CAPTURED_DIAGNOSTIC_PASS</x:v>
      </x:c>
      <x:c r="K5436" s="10" t="str">
        <x:v>ba42960bc3f6cc020f795800750393bd7dfd00ef5694ab2e6b62b663db6f35f6</x:v>
      </x:c>
      <x:c r="L5436" s="10" t="str">
        <x:v>historical_three</x:v>
      </x:c>
      <x:c r="M5436" s="10" t="n">
        <x:v>1</x:v>
      </x:c>
      <x:c r="N5436" s="10" t="n">
        <x:v>0</x:v>
      </x:c>
      <x:c r="O5436" s="10" t="n">
        <x:v>0</x:v>
      </x:c>
      <x:c r="P5436" s="9" t="str">
        <x:f>'CaseReview'!U1064</x:f>
        <x:v>FAIL</x:v>
      </x:c>
      <x:c r="Q5436" s="9" t="n">
        <x:f>IF(AND(T5436=1,G5436=P5436),1,0)</x:f>
        <x:v>1</x:v>
      </x:c>
      <x:c r="R5436" s="9" t="n">
        <x:f>IF(AND(T5436=1,G5436="PASS",P5436="FAIL"),1,0)</x:f>
        <x:v>0</x:v>
      </x:c>
      <x:c r="S5436" s="9" t="n">
        <x:f>IF(AND(T5436=1,G5436="FAIL",P5436="PASS"),1,0)</x:f>
        <x:v>0</x:v>
      </x:c>
      <x:c r="T5436" s="9" t="n">
        <x:v>1</x:v>
      </x:c>
      <x:c r="U5436" s="9" t="n">
        <x:v>5</x:v>
      </x:c>
      <x:c r="V5436" s="9" t="str">
        <x:v>MVP/SHACL_GENERATION_PIPELINE/experiments/LUNA_CONTEXTUAL_SINGLESHOT/RUN_01/runs/RUN-IMO-096-20260831T152627890598Z/artifacts/attempt_01/extracted_shape.ttl</x:v>
      </x:c>
    </x:row>
    <x:row r="5437" ht="22" customHeight="1">
      <x:c r="A5437" s="10" t="str">
        <x:v>SINGLESHOT</x:v>
      </x:c>
      <x:c r="B5437" s="10" t="str">
        <x:v>IMO-096</x:v>
      </x:c>
      <x:c r="C5437" s="10" t="str">
        <x:v>IMO-096-K-F04</x:v>
      </x:c>
      <x:c r="D5437" s="10" t="str">
        <x:v>RUN_01</x:v>
      </x:c>
      <x:c r="E5437" s="10" t="str">
        <x:v>ORIGINAL_LEDGER</x:v>
      </x:c>
      <x:c r="F5437" s="10" t="str">
        <x:v>FAIL</x:v>
      </x:c>
      <x:c r="G5437" s="10" t="str">
        <x:v>FAIL</x:v>
      </x:c>
      <x:c r="H5437" s="10" t="str">
        <x:v>EXECUTED</x:v>
      </x:c>
      <x:c r="I5437" s="10" t="str">
        <x:v>PARSED</x:v>
      </x:c>
      <x:c r="J5437" s="10" t="str">
        <x:v>SINGLESHOT_CAPTURED_DIAGNOSTIC_PASS</x:v>
      </x:c>
      <x:c r="K5437" s="10" t="str">
        <x:v>ba42960bc3f6cc020f795800750393bd7dfd00ef5694ab2e6b62b663db6f35f6</x:v>
      </x:c>
      <x:c r="L5437" s="10" t="str">
        <x:v>historical_three</x:v>
      </x:c>
      <x:c r="M5437" s="10" t="n">
        <x:v>1</x:v>
      </x:c>
      <x:c r="N5437" s="10" t="n">
        <x:v>0</x:v>
      </x:c>
      <x:c r="O5437" s="10" t="n">
        <x:v>0</x:v>
      </x:c>
      <x:c r="P5437" s="9" t="str">
        <x:f>'CaseReview'!U1065</x:f>
        <x:v>FAIL</x:v>
      </x:c>
      <x:c r="Q5437" s="9" t="n">
        <x:f>IF(AND(T5437=1,G5437=P5437),1,0)</x:f>
        <x:v>1</x:v>
      </x:c>
      <x:c r="R5437" s="9" t="n">
        <x:f>IF(AND(T5437=1,G5437="PASS",P5437="FAIL"),1,0)</x:f>
        <x:v>0</x:v>
      </x:c>
      <x:c r="S5437" s="9" t="n">
        <x:f>IF(AND(T5437=1,G5437="FAIL",P5437="PASS"),1,0)</x:f>
        <x:v>0</x:v>
      </x:c>
      <x:c r="T5437" s="9" t="n">
        <x:v>1</x:v>
      </x:c>
      <x:c r="U5437" s="9" t="n">
        <x:v>5</x:v>
      </x:c>
      <x:c r="V5437" s="9" t="str">
        <x:v>MVP/SHACL_GENERATION_PIPELINE/experiments/LUNA_CONTEXTUAL_SINGLESHOT/RUN_01/runs/RUN-IMO-096-20260831T152627890598Z/artifacts/attempt_01/extracted_shape.ttl</x:v>
      </x:c>
    </x:row>
    <x:row r="5438" ht="22" customHeight="1">
      <x:c r="A5438" s="10" t="str">
        <x:v>SINGLESHOT</x:v>
      </x:c>
      <x:c r="B5438" s="10" t="str">
        <x:v>IMO-096</x:v>
      </x:c>
      <x:c r="C5438" s="10" t="str">
        <x:v>IMO-096-K-P01</x:v>
      </x:c>
      <x:c r="D5438" s="10" t="str">
        <x:v>RUN_01</x:v>
      </x:c>
      <x:c r="E5438" s="10" t="str">
        <x:v>ORIGINAL_LEDGER</x:v>
      </x:c>
      <x:c r="F5438" s="10" t="str">
        <x:v>PASS</x:v>
      </x:c>
      <x:c r="G5438" s="10" t="str">
        <x:v>PASS</x:v>
      </x:c>
      <x:c r="H5438" s="10" t="str">
        <x:v>EXECUTED</x:v>
      </x:c>
      <x:c r="I5438" s="10" t="str">
        <x:v>PARSED</x:v>
      </x:c>
      <x:c r="J5438" s="10" t="str">
        <x:v>SINGLESHOT_CAPTURED_DIAGNOSTIC_PASS</x:v>
      </x:c>
      <x:c r="K5438" s="10" t="str">
        <x:v>ba42960bc3f6cc020f795800750393bd7dfd00ef5694ab2e6b62b663db6f35f6</x:v>
      </x:c>
      <x:c r="L5438" s="10" t="str">
        <x:v>historical_three</x:v>
      </x:c>
      <x:c r="M5438" s="10" t="n">
        <x:v>1</x:v>
      </x:c>
      <x:c r="N5438" s="10" t="n">
        <x:v>0</x:v>
      </x:c>
      <x:c r="O5438" s="10" t="n">
        <x:v>0</x:v>
      </x:c>
      <x:c r="P5438" s="9" t="str">
        <x:f>'CaseReview'!U1066</x:f>
        <x:v>PASS</x:v>
      </x:c>
      <x:c r="Q5438" s="9" t="n">
        <x:f>IF(AND(T5438=1,G5438=P5438),1,0)</x:f>
        <x:v>1</x:v>
      </x:c>
      <x:c r="R5438" s="9" t="n">
        <x:f>IF(AND(T5438=1,G5438="PASS",P5438="FAIL"),1,0)</x:f>
        <x:v>0</x:v>
      </x:c>
      <x:c r="S5438" s="9" t="n">
        <x:f>IF(AND(T5438=1,G5438="FAIL",P5438="PASS"),1,0)</x:f>
        <x:v>0</x:v>
      </x:c>
      <x:c r="T5438" s="9" t="n">
        <x:v>1</x:v>
      </x:c>
      <x:c r="U5438" s="9" t="n">
        <x:v>5</x:v>
      </x:c>
      <x:c r="V5438" s="9" t="str">
        <x:v>MVP/SHACL_GENERATION_PIPELINE/experiments/LUNA_CONTEXTUAL_SINGLESHOT/RUN_01/runs/RUN-IMO-096-20260831T152627890598Z/artifacts/attempt_01/extracted_shape.ttl</x:v>
      </x:c>
    </x:row>
    <x:row r="5439" ht="22" customHeight="1">
      <x:c r="A5439" s="10" t="str">
        <x:v>SINGLESHOT</x:v>
      </x:c>
      <x:c r="B5439" s="10" t="str">
        <x:v>IMO-097</x:v>
      </x:c>
      <x:c r="C5439" s="10" t="str">
        <x:v>IMO-097-J-F01</x:v>
      </x:c>
      <x:c r="D5439" s="10" t="str">
        <x:v>RUN_01</x:v>
      </x:c>
      <x:c r="E5439" s="10" t="str">
        <x:v>ORIGINAL_LEDGER</x:v>
      </x:c>
      <x:c r="F5439" s="10" t="str">
        <x:v>FAIL</x:v>
      </x:c>
      <x:c r="G5439" s="10" t="str">
        <x:v>NO_VERDICT</x:v>
      </x:c>
      <x:c r="H5439" s="10" t="str">
        <x:v>INFRASTRUCTURE_FAILURE</x:v>
      </x:c>
      <x:c r="I5439" s="10" t="str">
        <x:v>NOT_PARSED</x:v>
      </x:c>
      <x:c r="J5439" s="10" t="str">
        <x:v>SINGLESHOT_CAPTURED_DIAGNOSTIC_FAIL</x:v>
      </x:c>
      <x:c r="K5439" s="10" t="str">
        <x:v>aa105460a217c9b1e75bbe0b7b3c5ae81f7e1aef599cde6d983745ce5e59a874</x:v>
      </x:c>
      <x:c r="L5439" s="10" t="str">
        <x:v>historical_three</x:v>
      </x:c>
      <x:c r="M5439" s="10" t="n">
        <x:v>0</x:v>
      </x:c>
      <x:c r="N5439" s="10" t="n">
        <x:v>0</x:v>
      </x:c>
      <x:c r="O5439" s="10" t="n">
        <x:v>0</x:v>
      </x:c>
      <x:c r="P5439" s="9" t="str">
        <x:f>'CaseReview'!U1067</x:f>
        <x:v>FAIL</x:v>
      </x:c>
      <x:c r="Q5439" s="9" t="n">
        <x:f>IF(AND(T5439=1,G5439=P5439),1,0)</x:f>
        <x:v>0</x:v>
      </x:c>
      <x:c r="R5439" s="9" t="n">
        <x:f>IF(AND(T5439=1,G5439="PASS",P5439="FAIL"),1,0)</x:f>
        <x:v>0</x:v>
      </x:c>
      <x:c r="S5439" s="9" t="n">
        <x:f>IF(AND(T5439=1,G5439="FAIL",P5439="PASS"),1,0)</x:f>
        <x:v>0</x:v>
      </x:c>
      <x:c r="T5439" s="9" t="n">
        <x:v>0</x:v>
      </x:c>
      <x:c r="U5439" s="9" t="n">
        <x:v>7</x:v>
      </x:c>
      <x:c r="V5439" s="9" t="str">
        <x:v>MVP/SHACL_GENERATION_PIPELINE/experiments/LUNA_CONTEXTUAL_SINGLESHOT/RUN_01/runs/RUN-IMO-097-20260831T152633809752Z/artifacts/attempt_01/extracted_shape.ttl</x:v>
      </x:c>
    </x:row>
    <x:row r="5440" ht="22" customHeight="1">
      <x:c r="A5440" s="10" t="str">
        <x:v>SINGLESHOT</x:v>
      </x:c>
      <x:c r="B5440" s="10" t="str">
        <x:v>IMO-097</x:v>
      </x:c>
      <x:c r="C5440" s="10" t="str">
        <x:v>IMO-097-J-F02</x:v>
      </x:c>
      <x:c r="D5440" s="10" t="str">
        <x:v>RUN_01</x:v>
      </x:c>
      <x:c r="E5440" s="10" t="str">
        <x:v>ORIGINAL_LEDGER</x:v>
      </x:c>
      <x:c r="F5440" s="10" t="str">
        <x:v>FAIL</x:v>
      </x:c>
      <x:c r="G5440" s="10" t="str">
        <x:v>NO_VERDICT</x:v>
      </x:c>
      <x:c r="H5440" s="10" t="str">
        <x:v>INFRASTRUCTURE_FAILURE</x:v>
      </x:c>
      <x:c r="I5440" s="10" t="str">
        <x:v>NOT_PARSED</x:v>
      </x:c>
      <x:c r="J5440" s="10" t="str">
        <x:v>SINGLESHOT_CAPTURED_DIAGNOSTIC_FAIL</x:v>
      </x:c>
      <x:c r="K5440" s="10" t="str">
        <x:v>aa105460a217c9b1e75bbe0b7b3c5ae81f7e1aef599cde6d983745ce5e59a874</x:v>
      </x:c>
      <x:c r="L5440" s="10" t="str">
        <x:v>historical_three</x:v>
      </x:c>
      <x:c r="M5440" s="10" t="n">
        <x:v>0</x:v>
      </x:c>
      <x:c r="N5440" s="10" t="n">
        <x:v>0</x:v>
      </x:c>
      <x:c r="O5440" s="10" t="n">
        <x:v>0</x:v>
      </x:c>
      <x:c r="P5440" s="9" t="str">
        <x:f>'CaseReview'!U1068</x:f>
        <x:v>FAIL</x:v>
      </x:c>
      <x:c r="Q5440" s="9" t="n">
        <x:f>IF(AND(T5440=1,G5440=P5440),1,0)</x:f>
        <x:v>0</x:v>
      </x:c>
      <x:c r="R5440" s="9" t="n">
        <x:f>IF(AND(T5440=1,G5440="PASS",P5440="FAIL"),1,0)</x:f>
        <x:v>0</x:v>
      </x:c>
      <x:c r="S5440" s="9" t="n">
        <x:f>IF(AND(T5440=1,G5440="FAIL",P5440="PASS"),1,0)</x:f>
        <x:v>0</x:v>
      </x:c>
      <x:c r="T5440" s="9" t="n">
        <x:v>0</x:v>
      </x:c>
      <x:c r="U5440" s="9" t="n">
        <x:v>7</x:v>
      </x:c>
      <x:c r="V5440" s="9" t="str">
        <x:v>MVP/SHACL_GENERATION_PIPELINE/experiments/LUNA_CONTEXTUAL_SINGLESHOT/RUN_01/runs/RUN-IMO-097-20260831T152633809752Z/artifacts/attempt_01/extracted_shape.ttl</x:v>
      </x:c>
    </x:row>
    <x:row r="5441" ht="22" customHeight="1">
      <x:c r="A5441" s="10" t="str">
        <x:v>SINGLESHOT</x:v>
      </x:c>
      <x:c r="B5441" s="10" t="str">
        <x:v>IMO-097</x:v>
      </x:c>
      <x:c r="C5441" s="10" t="str">
        <x:v>IMO-097-J-F03</x:v>
      </x:c>
      <x:c r="D5441" s="10" t="str">
        <x:v>RUN_01</x:v>
      </x:c>
      <x:c r="E5441" s="10" t="str">
        <x:v>ORIGINAL_LEDGER</x:v>
      </x:c>
      <x:c r="F5441" s="10" t="str">
        <x:v>FAIL</x:v>
      </x:c>
      <x:c r="G5441" s="10" t="str">
        <x:v>NO_VERDICT</x:v>
      </x:c>
      <x:c r="H5441" s="10" t="str">
        <x:v>INFRASTRUCTURE_FAILURE</x:v>
      </x:c>
      <x:c r="I5441" s="10" t="str">
        <x:v>NOT_PARSED</x:v>
      </x:c>
      <x:c r="J5441" s="10" t="str">
        <x:v>SINGLESHOT_CAPTURED_DIAGNOSTIC_FAIL</x:v>
      </x:c>
      <x:c r="K5441" s="10" t="str">
        <x:v>aa105460a217c9b1e75bbe0b7b3c5ae81f7e1aef599cde6d983745ce5e59a874</x:v>
      </x:c>
      <x:c r="L5441" s="10" t="str">
        <x:v>historical_three</x:v>
      </x:c>
      <x:c r="M5441" s="10" t="n">
        <x:v>0</x:v>
      </x:c>
      <x:c r="N5441" s="10" t="n">
        <x:v>0</x:v>
      </x:c>
      <x:c r="O5441" s="10" t="n">
        <x:v>0</x:v>
      </x:c>
      <x:c r="P5441" s="9" t="str">
        <x:f>'CaseReview'!U1069</x:f>
        <x:v>FAIL</x:v>
      </x:c>
      <x:c r="Q5441" s="9" t="n">
        <x:f>IF(AND(T5441=1,G5441=P5441),1,0)</x:f>
        <x:v>0</x:v>
      </x:c>
      <x:c r="R5441" s="9" t="n">
        <x:f>IF(AND(T5441=1,G5441="PASS",P5441="FAIL"),1,0)</x:f>
        <x:v>0</x:v>
      </x:c>
      <x:c r="S5441" s="9" t="n">
        <x:f>IF(AND(T5441=1,G5441="FAIL",P5441="PASS"),1,0)</x:f>
        <x:v>0</x:v>
      </x:c>
      <x:c r="T5441" s="9" t="n">
        <x:v>0</x:v>
      </x:c>
      <x:c r="U5441" s="9" t="n">
        <x:v>7</x:v>
      </x:c>
      <x:c r="V5441" s="9" t="str">
        <x:v>MVP/SHACL_GENERATION_PIPELINE/experiments/LUNA_CONTEXTUAL_SINGLESHOT/RUN_01/runs/RUN-IMO-097-20260831T152633809752Z/artifacts/attempt_01/extracted_shape.ttl</x:v>
      </x:c>
    </x:row>
    <x:row r="5442" ht="22" customHeight="1">
      <x:c r="A5442" s="10" t="str">
        <x:v>SINGLESHOT</x:v>
      </x:c>
      <x:c r="B5442" s="10" t="str">
        <x:v>IMO-097</x:v>
      </x:c>
      <x:c r="C5442" s="10" t="str">
        <x:v>IMO-097-J-F04</x:v>
      </x:c>
      <x:c r="D5442" s="10" t="str">
        <x:v>RUN_01</x:v>
      </x:c>
      <x:c r="E5442" s="10" t="str">
        <x:v>ORIGINAL_LEDGER</x:v>
      </x:c>
      <x:c r="F5442" s="10" t="str">
        <x:v>FAIL</x:v>
      </x:c>
      <x:c r="G5442" s="10" t="str">
        <x:v>NO_VERDICT</x:v>
      </x:c>
      <x:c r="H5442" s="10" t="str">
        <x:v>INFRASTRUCTURE_FAILURE</x:v>
      </x:c>
      <x:c r="I5442" s="10" t="str">
        <x:v>NOT_PARSED</x:v>
      </x:c>
      <x:c r="J5442" s="10" t="str">
        <x:v>SINGLESHOT_CAPTURED_DIAGNOSTIC_FAIL</x:v>
      </x:c>
      <x:c r="K5442" s="10" t="str">
        <x:v>aa105460a217c9b1e75bbe0b7b3c5ae81f7e1aef599cde6d983745ce5e59a874</x:v>
      </x:c>
      <x:c r="L5442" s="10" t="str">
        <x:v>historical_three</x:v>
      </x:c>
      <x:c r="M5442" s="10" t="n">
        <x:v>0</x:v>
      </x:c>
      <x:c r="N5442" s="10" t="n">
        <x:v>0</x:v>
      </x:c>
      <x:c r="O5442" s="10" t="n">
        <x:v>0</x:v>
      </x:c>
      <x:c r="P5442" s="9" t="str">
        <x:f>'CaseReview'!U1070</x:f>
        <x:v>FAIL</x:v>
      </x:c>
      <x:c r="Q5442" s="9" t="n">
        <x:f>IF(AND(T5442=1,G5442=P5442),1,0)</x:f>
        <x:v>0</x:v>
      </x:c>
      <x:c r="R5442" s="9" t="n">
        <x:f>IF(AND(T5442=1,G5442="PASS",P5442="FAIL"),1,0)</x:f>
        <x:v>0</x:v>
      </x:c>
      <x:c r="S5442" s="9" t="n">
        <x:f>IF(AND(T5442=1,G5442="FAIL",P5442="PASS"),1,0)</x:f>
        <x:v>0</x:v>
      </x:c>
      <x:c r="T5442" s="9" t="n">
        <x:v>0</x:v>
      </x:c>
      <x:c r="U5442" s="9" t="n">
        <x:v>7</x:v>
      </x:c>
      <x:c r="V5442" s="9" t="str">
        <x:v>MVP/SHACL_GENERATION_PIPELINE/experiments/LUNA_CONTEXTUAL_SINGLESHOT/RUN_01/runs/RUN-IMO-097-20260831T152633809752Z/artifacts/attempt_01/extracted_shape.ttl</x:v>
      </x:c>
    </x:row>
    <x:row r="5443" ht="22" customHeight="1">
      <x:c r="A5443" s="10" t="str">
        <x:v>SINGLESHOT</x:v>
      </x:c>
      <x:c r="B5443" s="10" t="str">
        <x:v>IMO-097</x:v>
      </x:c>
      <x:c r="C5443" s="10" t="str">
        <x:v>IMO-097-J-P01</x:v>
      </x:c>
      <x:c r="D5443" s="10" t="str">
        <x:v>RUN_01</x:v>
      </x:c>
      <x:c r="E5443" s="10" t="str">
        <x:v>ORIGINAL_LEDGER</x:v>
      </x:c>
      <x:c r="F5443" s="10" t="str">
        <x:v>PASS</x:v>
      </x:c>
      <x:c r="G5443" s="10" t="str">
        <x:v>NO_VERDICT</x:v>
      </x:c>
      <x:c r="H5443" s="10" t="str">
        <x:v>INFRASTRUCTURE_FAILURE</x:v>
      </x:c>
      <x:c r="I5443" s="10" t="str">
        <x:v>NOT_PARSED</x:v>
      </x:c>
      <x:c r="J5443" s="10" t="str">
        <x:v>SINGLESHOT_CAPTURED_DIAGNOSTIC_FAIL</x:v>
      </x:c>
      <x:c r="K5443" s="10" t="str">
        <x:v>aa105460a217c9b1e75bbe0b7b3c5ae81f7e1aef599cde6d983745ce5e59a874</x:v>
      </x:c>
      <x:c r="L5443" s="10" t="str">
        <x:v>historical_three</x:v>
      </x:c>
      <x:c r="M5443" s="10" t="n">
        <x:v>0</x:v>
      </x:c>
      <x:c r="N5443" s="10" t="n">
        <x:v>0</x:v>
      </x:c>
      <x:c r="O5443" s="10" t="n">
        <x:v>0</x:v>
      </x:c>
      <x:c r="P5443" s="9" t="str">
        <x:f>'CaseReview'!U1071</x:f>
        <x:v>PASS</x:v>
      </x:c>
      <x:c r="Q5443" s="9" t="n">
        <x:f>IF(AND(T5443=1,G5443=P5443),1,0)</x:f>
        <x:v>0</x:v>
      </x:c>
      <x:c r="R5443" s="9" t="n">
        <x:f>IF(AND(T5443=1,G5443="PASS",P5443="FAIL"),1,0)</x:f>
        <x:v>0</x:v>
      </x:c>
      <x:c r="S5443" s="9" t="n">
        <x:f>IF(AND(T5443=1,G5443="FAIL",P5443="PASS"),1,0)</x:f>
        <x:v>0</x:v>
      </x:c>
      <x:c r="T5443" s="9" t="n">
        <x:v>0</x:v>
      </x:c>
      <x:c r="U5443" s="9" t="n">
        <x:v>7</x:v>
      </x:c>
      <x:c r="V5443" s="9" t="str">
        <x:v>MVP/SHACL_GENERATION_PIPELINE/experiments/LUNA_CONTEXTUAL_SINGLESHOT/RUN_01/runs/RUN-IMO-097-20260831T152633809752Z/artifacts/attempt_01/extracted_shape.ttl</x:v>
      </x:c>
    </x:row>
    <x:row r="5444" ht="22" customHeight="1">
      <x:c r="A5444" s="10" t="str">
        <x:v>SINGLESHOT</x:v>
      </x:c>
      <x:c r="B5444" s="10" t="str">
        <x:v>IMO-097</x:v>
      </x:c>
      <x:c r="C5444" s="10" t="str">
        <x:v>IMO-097-J-P02</x:v>
      </x:c>
      <x:c r="D5444" s="10" t="str">
        <x:v>RUN_01</x:v>
      </x:c>
      <x:c r="E5444" s="10" t="str">
        <x:v>ORIGINAL_LEDGER</x:v>
      </x:c>
      <x:c r="F5444" s="10" t="str">
        <x:v>PASS</x:v>
      </x:c>
      <x:c r="G5444" s="10" t="str">
        <x:v>NO_VERDICT</x:v>
      </x:c>
      <x:c r="H5444" s="10" t="str">
        <x:v>INFRASTRUCTURE_FAILURE</x:v>
      </x:c>
      <x:c r="I5444" s="10" t="str">
        <x:v>NOT_PARSED</x:v>
      </x:c>
      <x:c r="J5444" s="10" t="str">
        <x:v>SINGLESHOT_CAPTURED_DIAGNOSTIC_FAIL</x:v>
      </x:c>
      <x:c r="K5444" s="10" t="str">
        <x:v>aa105460a217c9b1e75bbe0b7b3c5ae81f7e1aef599cde6d983745ce5e59a874</x:v>
      </x:c>
      <x:c r="L5444" s="10" t="str">
        <x:v>historical_three</x:v>
      </x:c>
      <x:c r="M5444" s="10" t="n">
        <x:v>0</x:v>
      </x:c>
      <x:c r="N5444" s="10" t="n">
        <x:v>0</x:v>
      </x:c>
      <x:c r="O5444" s="10" t="n">
        <x:v>0</x:v>
      </x:c>
      <x:c r="P5444" s="9" t="str">
        <x:f>'CaseReview'!U1072</x:f>
        <x:v>PASS</x:v>
      </x:c>
      <x:c r="Q5444" s="9" t="n">
        <x:f>IF(AND(T5444=1,G5444=P5444),1,0)</x:f>
        <x:v>0</x:v>
      </x:c>
      <x:c r="R5444" s="9" t="n">
        <x:f>IF(AND(T5444=1,G5444="PASS",P5444="FAIL"),1,0)</x:f>
        <x:v>0</x:v>
      </x:c>
      <x:c r="S5444" s="9" t="n">
        <x:f>IF(AND(T5444=1,G5444="FAIL",P5444="PASS"),1,0)</x:f>
        <x:v>0</x:v>
      </x:c>
      <x:c r="T5444" s="9" t="n">
        <x:v>0</x:v>
      </x:c>
      <x:c r="U5444" s="9" t="n">
        <x:v>7</x:v>
      </x:c>
      <x:c r="V5444" s="9" t="str">
        <x:v>MVP/SHACL_GENERATION_PIPELINE/experiments/LUNA_CONTEXTUAL_SINGLESHOT/RUN_01/runs/RUN-IMO-097-20260831T152633809752Z/artifacts/attempt_01/extracted_shape.ttl</x:v>
      </x:c>
    </x:row>
    <x:row r="5445" ht="22" customHeight="1">
      <x:c r="A5445" s="10" t="str">
        <x:v>SINGLESHOT</x:v>
      </x:c>
      <x:c r="B5445" s="10" t="str">
        <x:v>IMO-097</x:v>
      </x:c>
      <x:c r="C5445" s="10" t="str">
        <x:v>IMO-097-J-P03</x:v>
      </x:c>
      <x:c r="D5445" s="10" t="str">
        <x:v>RUN_01</x:v>
      </x:c>
      <x:c r="E5445" s="10" t="str">
        <x:v>ORIGINAL_LEDGER</x:v>
      </x:c>
      <x:c r="F5445" s="10" t="str">
        <x:v>PASS</x:v>
      </x:c>
      <x:c r="G5445" s="10" t="str">
        <x:v>NO_VERDICT</x:v>
      </x:c>
      <x:c r="H5445" s="10" t="str">
        <x:v>INFRASTRUCTURE_FAILURE</x:v>
      </x:c>
      <x:c r="I5445" s="10" t="str">
        <x:v>NOT_PARSED</x:v>
      </x:c>
      <x:c r="J5445" s="10" t="str">
        <x:v>SINGLESHOT_CAPTURED_DIAGNOSTIC_FAIL</x:v>
      </x:c>
      <x:c r="K5445" s="10" t="str">
        <x:v>aa105460a217c9b1e75bbe0b7b3c5ae81f7e1aef599cde6d983745ce5e59a874</x:v>
      </x:c>
      <x:c r="L5445" s="10" t="str">
        <x:v>historical_three</x:v>
      </x:c>
      <x:c r="M5445" s="10" t="n">
        <x:v>0</x:v>
      </x:c>
      <x:c r="N5445" s="10" t="n">
        <x:v>0</x:v>
      </x:c>
      <x:c r="O5445" s="10" t="n">
        <x:v>0</x:v>
      </x:c>
      <x:c r="P5445" s="9" t="str">
        <x:f>'CaseReview'!U1073</x:f>
        <x:v>PASS</x:v>
      </x:c>
      <x:c r="Q5445" s="9" t="n">
        <x:f>IF(AND(T5445=1,G5445=P5445),1,0)</x:f>
        <x:v>0</x:v>
      </x:c>
      <x:c r="R5445" s="9" t="n">
        <x:f>IF(AND(T5445=1,G5445="PASS",P5445="FAIL"),1,0)</x:f>
        <x:v>0</x:v>
      </x:c>
      <x:c r="S5445" s="9" t="n">
        <x:f>IF(AND(T5445=1,G5445="FAIL",P5445="PASS"),1,0)</x:f>
        <x:v>0</x:v>
      </x:c>
      <x:c r="T5445" s="9" t="n">
        <x:v>0</x:v>
      </x:c>
      <x:c r="U5445" s="9" t="n">
        <x:v>7</x:v>
      </x:c>
      <x:c r="V5445" s="9" t="str">
        <x:v>MVP/SHACL_GENERATION_PIPELINE/experiments/LUNA_CONTEXTUAL_SINGLESHOT/RUN_01/runs/RUN-IMO-097-20260831T152633809752Z/artifacts/attempt_01/extracted_shape.ttl</x:v>
      </x:c>
    </x:row>
    <x:row r="5446" ht="22" customHeight="1">
      <x:c r="A5446" s="10" t="str">
        <x:v>SINGLESHOT</x:v>
      </x:c>
      <x:c r="B5446" s="10" t="str">
        <x:v>IMO-098</x:v>
      </x:c>
      <x:c r="C5446" s="10" t="str">
        <x:v>IMO-098-J-F01</x:v>
      </x:c>
      <x:c r="D5446" s="10" t="str">
        <x:v>RUN_01</x:v>
      </x:c>
      <x:c r="E5446" s="10" t="str">
        <x:v>ORIGINAL_LEDGER</x:v>
      </x:c>
      <x:c r="F5446" s="10" t="str">
        <x:v>FAIL</x:v>
      </x:c>
      <x:c r="G5446" s="10" t="str">
        <x:v>FAIL</x:v>
      </x:c>
      <x:c r="H5446" s="10" t="str">
        <x:v>EXECUTED</x:v>
      </x:c>
      <x:c r="I5446" s="10" t="str">
        <x:v>PARSED</x:v>
      </x:c>
      <x:c r="J5446" s="10" t="str">
        <x:v>SINGLESHOT_CAPTURED_DIAGNOSTIC_PASS</x:v>
      </x:c>
      <x:c r="K5446" s="10" t="str">
        <x:v>5f1775f3ce7b5a81e25d2f86411ba8d8762059a5740d08af6bbb19a7ebcb7806</x:v>
      </x:c>
      <x:c r="L5446" s="10" t="str">
        <x:v>historical_three</x:v>
      </x:c>
      <x:c r="M5446" s="10" t="n">
        <x:v>1</x:v>
      </x:c>
      <x:c r="N5446" s="10" t="n">
        <x:v>0</x:v>
      </x:c>
      <x:c r="O5446" s="10" t="n">
        <x:v>0</x:v>
      </x:c>
      <x:c r="P5446" s="9" t="str">
        <x:f>'CaseReview'!U1074</x:f>
        <x:v>FAIL</x:v>
      </x:c>
      <x:c r="Q5446" s="9" t="n">
        <x:f>IF(AND(T5446=1,G5446=P5446),1,0)</x:f>
        <x:v>1</x:v>
      </x:c>
      <x:c r="R5446" s="9" t="n">
        <x:f>IF(AND(T5446=1,G5446="PASS",P5446="FAIL"),1,0)</x:f>
        <x:v>0</x:v>
      </x:c>
      <x:c r="S5446" s="9" t="n">
        <x:f>IF(AND(T5446=1,G5446="FAIL",P5446="PASS"),1,0)</x:f>
        <x:v>0</x:v>
      </x:c>
      <x:c r="T5446" s="9" t="n">
        <x:v>1</x:v>
      </x:c>
      <x:c r="U5446" s="9" t="n">
        <x:v>6</x:v>
      </x:c>
      <x:c r="V5446" s="9" t="str">
        <x:v>MVP/SHACL_GENERATION_PIPELINE/experiments/LUNA_CONTEXTUAL_SINGLESHOT/RUN_01/runs/RUN-IMO-098-20260831T152703688370Z/artifacts/attempt_01/extracted_shape.ttl</x:v>
      </x:c>
    </x:row>
    <x:row r="5447" ht="22" customHeight="1">
      <x:c r="A5447" s="10" t="str">
        <x:v>SINGLESHOT</x:v>
      </x:c>
      <x:c r="B5447" s="10" t="str">
        <x:v>IMO-098</x:v>
      </x:c>
      <x:c r="C5447" s="10" t="str">
        <x:v>IMO-098-J-F02</x:v>
      </x:c>
      <x:c r="D5447" s="10" t="str">
        <x:v>RUN_01</x:v>
      </x:c>
      <x:c r="E5447" s="10" t="str">
        <x:v>ORIGINAL_LEDGER</x:v>
      </x:c>
      <x:c r="F5447" s="10" t="str">
        <x:v>FAIL</x:v>
      </x:c>
      <x:c r="G5447" s="10" t="str">
        <x:v>FAIL</x:v>
      </x:c>
      <x:c r="H5447" s="10" t="str">
        <x:v>EXECUTED</x:v>
      </x:c>
      <x:c r="I5447" s="10" t="str">
        <x:v>PARSED</x:v>
      </x:c>
      <x:c r="J5447" s="10" t="str">
        <x:v>SINGLESHOT_CAPTURED_DIAGNOSTIC_PASS</x:v>
      </x:c>
      <x:c r="K5447" s="10" t="str">
        <x:v>5f1775f3ce7b5a81e25d2f86411ba8d8762059a5740d08af6bbb19a7ebcb7806</x:v>
      </x:c>
      <x:c r="L5447" s="10" t="str">
        <x:v>historical_three</x:v>
      </x:c>
      <x:c r="M5447" s="10" t="n">
        <x:v>1</x:v>
      </x:c>
      <x:c r="N5447" s="10" t="n">
        <x:v>0</x:v>
      </x:c>
      <x:c r="O5447" s="10" t="n">
        <x:v>0</x:v>
      </x:c>
      <x:c r="P5447" s="9" t="str">
        <x:f>'CaseReview'!U1075</x:f>
        <x:v>FAIL</x:v>
      </x:c>
      <x:c r="Q5447" s="9" t="n">
        <x:f>IF(AND(T5447=1,G5447=P5447),1,0)</x:f>
        <x:v>1</x:v>
      </x:c>
      <x:c r="R5447" s="9" t="n">
        <x:f>IF(AND(T5447=1,G5447="PASS",P5447="FAIL"),1,0)</x:f>
        <x:v>0</x:v>
      </x:c>
      <x:c r="S5447" s="9" t="n">
        <x:f>IF(AND(T5447=1,G5447="FAIL",P5447="PASS"),1,0)</x:f>
        <x:v>0</x:v>
      </x:c>
      <x:c r="T5447" s="9" t="n">
        <x:v>1</x:v>
      </x:c>
      <x:c r="U5447" s="9" t="n">
        <x:v>6</x:v>
      </x:c>
      <x:c r="V5447" s="9" t="str">
        <x:v>MVP/SHACL_GENERATION_PIPELINE/experiments/LUNA_CONTEXTUAL_SINGLESHOT/RUN_01/runs/RUN-IMO-098-20260831T152703688370Z/artifacts/attempt_01/extracted_shape.ttl</x:v>
      </x:c>
    </x:row>
    <x:row r="5448" ht="22" customHeight="1">
      <x:c r="A5448" s="10" t="str">
        <x:v>SINGLESHOT</x:v>
      </x:c>
      <x:c r="B5448" s="10" t="str">
        <x:v>IMO-098</x:v>
      </x:c>
      <x:c r="C5448" s="10" t="str">
        <x:v>IMO-098-J-F03</x:v>
      </x:c>
      <x:c r="D5448" s="10" t="str">
        <x:v>RUN_01</x:v>
      </x:c>
      <x:c r="E5448" s="10" t="str">
        <x:v>ORIGINAL_LEDGER</x:v>
      </x:c>
      <x:c r="F5448" s="10" t="str">
        <x:v>FAIL</x:v>
      </x:c>
      <x:c r="G5448" s="10" t="str">
        <x:v>FAIL</x:v>
      </x:c>
      <x:c r="H5448" s="10" t="str">
        <x:v>EXECUTED</x:v>
      </x:c>
      <x:c r="I5448" s="10" t="str">
        <x:v>PARSED</x:v>
      </x:c>
      <x:c r="J5448" s="10" t="str">
        <x:v>SINGLESHOT_CAPTURED_DIAGNOSTIC_PASS</x:v>
      </x:c>
      <x:c r="K5448" s="10" t="str">
        <x:v>5f1775f3ce7b5a81e25d2f86411ba8d8762059a5740d08af6bbb19a7ebcb7806</x:v>
      </x:c>
      <x:c r="L5448" s="10" t="str">
        <x:v>historical_three</x:v>
      </x:c>
      <x:c r="M5448" s="10" t="n">
        <x:v>1</x:v>
      </x:c>
      <x:c r="N5448" s="10" t="n">
        <x:v>0</x:v>
      </x:c>
      <x:c r="O5448" s="10" t="n">
        <x:v>0</x:v>
      </x:c>
      <x:c r="P5448" s="9" t="str">
        <x:f>'CaseReview'!U1076</x:f>
        <x:v>FAIL</x:v>
      </x:c>
      <x:c r="Q5448" s="9" t="n">
        <x:f>IF(AND(T5448=1,G5448=P5448),1,0)</x:f>
        <x:v>1</x:v>
      </x:c>
      <x:c r="R5448" s="9" t="n">
        <x:f>IF(AND(T5448=1,G5448="PASS",P5448="FAIL"),1,0)</x:f>
        <x:v>0</x:v>
      </x:c>
      <x:c r="S5448" s="9" t="n">
        <x:f>IF(AND(T5448=1,G5448="FAIL",P5448="PASS"),1,0)</x:f>
        <x:v>0</x:v>
      </x:c>
      <x:c r="T5448" s="9" t="n">
        <x:v>1</x:v>
      </x:c>
      <x:c r="U5448" s="9" t="n">
        <x:v>6</x:v>
      </x:c>
      <x:c r="V5448" s="9" t="str">
        <x:v>MVP/SHACL_GENERATION_PIPELINE/experiments/LUNA_CONTEXTUAL_SINGLESHOT/RUN_01/runs/RUN-IMO-098-20260831T152703688370Z/artifacts/attempt_01/extracted_shape.ttl</x:v>
      </x:c>
    </x:row>
    <x:row r="5449" ht="22" customHeight="1">
      <x:c r="A5449" s="10" t="str">
        <x:v>SINGLESHOT</x:v>
      </x:c>
      <x:c r="B5449" s="10" t="str">
        <x:v>IMO-098</x:v>
      </x:c>
      <x:c r="C5449" s="10" t="str">
        <x:v>IMO-098-J-P01</x:v>
      </x:c>
      <x:c r="D5449" s="10" t="str">
        <x:v>RUN_01</x:v>
      </x:c>
      <x:c r="E5449" s="10" t="str">
        <x:v>ORIGINAL_LEDGER</x:v>
      </x:c>
      <x:c r="F5449" s="10" t="str">
        <x:v>PASS</x:v>
      </x:c>
      <x:c r="G5449" s="10" t="str">
        <x:v>PASS</x:v>
      </x:c>
      <x:c r="H5449" s="10" t="str">
        <x:v>EXECUTED</x:v>
      </x:c>
      <x:c r="I5449" s="10" t="str">
        <x:v>PARSED</x:v>
      </x:c>
      <x:c r="J5449" s="10" t="str">
        <x:v>SINGLESHOT_CAPTURED_DIAGNOSTIC_PASS</x:v>
      </x:c>
      <x:c r="K5449" s="10" t="str">
        <x:v>5f1775f3ce7b5a81e25d2f86411ba8d8762059a5740d08af6bbb19a7ebcb7806</x:v>
      </x:c>
      <x:c r="L5449" s="10" t="str">
        <x:v>historical_three</x:v>
      </x:c>
      <x:c r="M5449" s="10" t="n">
        <x:v>1</x:v>
      </x:c>
      <x:c r="N5449" s="10" t="n">
        <x:v>0</x:v>
      </x:c>
      <x:c r="O5449" s="10" t="n">
        <x:v>0</x:v>
      </x:c>
      <x:c r="P5449" s="9" t="str">
        <x:f>'CaseReview'!U1077</x:f>
        <x:v>PASS</x:v>
      </x:c>
      <x:c r="Q5449" s="9" t="n">
        <x:f>IF(AND(T5449=1,G5449=P5449),1,0)</x:f>
        <x:v>1</x:v>
      </x:c>
      <x:c r="R5449" s="9" t="n">
        <x:f>IF(AND(T5449=1,G5449="PASS",P5449="FAIL"),1,0)</x:f>
        <x:v>0</x:v>
      </x:c>
      <x:c r="S5449" s="9" t="n">
        <x:f>IF(AND(T5449=1,G5449="FAIL",P5449="PASS"),1,0)</x:f>
        <x:v>0</x:v>
      </x:c>
      <x:c r="T5449" s="9" t="n">
        <x:v>1</x:v>
      </x:c>
      <x:c r="U5449" s="9" t="n">
        <x:v>6</x:v>
      </x:c>
      <x:c r="V5449" s="9" t="str">
        <x:v>MVP/SHACL_GENERATION_PIPELINE/experiments/LUNA_CONTEXTUAL_SINGLESHOT/RUN_01/runs/RUN-IMO-098-20260831T152703688370Z/artifacts/attempt_01/extracted_shape.ttl</x:v>
      </x:c>
    </x:row>
    <x:row r="5450" ht="22" customHeight="1">
      <x:c r="A5450" s="10" t="str">
        <x:v>SINGLESHOT</x:v>
      </x:c>
      <x:c r="B5450" s="10" t="str">
        <x:v>IMO-098</x:v>
      </x:c>
      <x:c r="C5450" s="10" t="str">
        <x:v>IMO-098-J-P02</x:v>
      </x:c>
      <x:c r="D5450" s="10" t="str">
        <x:v>RUN_01</x:v>
      </x:c>
      <x:c r="E5450" s="10" t="str">
        <x:v>ORIGINAL_LEDGER</x:v>
      </x:c>
      <x:c r="F5450" s="10" t="str">
        <x:v>PASS</x:v>
      </x:c>
      <x:c r="G5450" s="10" t="str">
        <x:v>PASS</x:v>
      </x:c>
      <x:c r="H5450" s="10" t="str">
        <x:v>EXECUTED</x:v>
      </x:c>
      <x:c r="I5450" s="10" t="str">
        <x:v>PARSED</x:v>
      </x:c>
      <x:c r="J5450" s="10" t="str">
        <x:v>SINGLESHOT_CAPTURED_DIAGNOSTIC_PASS</x:v>
      </x:c>
      <x:c r="K5450" s="10" t="str">
        <x:v>5f1775f3ce7b5a81e25d2f86411ba8d8762059a5740d08af6bbb19a7ebcb7806</x:v>
      </x:c>
      <x:c r="L5450" s="10" t="str">
        <x:v>historical_three</x:v>
      </x:c>
      <x:c r="M5450" s="10" t="n">
        <x:v>1</x:v>
      </x:c>
      <x:c r="N5450" s="10" t="n">
        <x:v>0</x:v>
      </x:c>
      <x:c r="O5450" s="10" t="n">
        <x:v>0</x:v>
      </x:c>
      <x:c r="P5450" s="9" t="str">
        <x:f>'CaseReview'!U1078</x:f>
        <x:v>PASS</x:v>
      </x:c>
      <x:c r="Q5450" s="9" t="n">
        <x:f>IF(AND(T5450=1,G5450=P5450),1,0)</x:f>
        <x:v>1</x:v>
      </x:c>
      <x:c r="R5450" s="9" t="n">
        <x:f>IF(AND(T5450=1,G5450="PASS",P5450="FAIL"),1,0)</x:f>
        <x:v>0</x:v>
      </x:c>
      <x:c r="S5450" s="9" t="n">
        <x:f>IF(AND(T5450=1,G5450="FAIL",P5450="PASS"),1,0)</x:f>
        <x:v>0</x:v>
      </x:c>
      <x:c r="T5450" s="9" t="n">
        <x:v>1</x:v>
      </x:c>
      <x:c r="U5450" s="9" t="n">
        <x:v>6</x:v>
      </x:c>
      <x:c r="V5450" s="9" t="str">
        <x:v>MVP/SHACL_GENERATION_PIPELINE/experiments/LUNA_CONTEXTUAL_SINGLESHOT/RUN_01/runs/RUN-IMO-098-20260831T152703688370Z/artifacts/attempt_01/extracted_shape.ttl</x:v>
      </x:c>
    </x:row>
    <x:row r="5451" ht="22" customHeight="1">
      <x:c r="A5451" s="10" t="str">
        <x:v>SINGLESHOT</x:v>
      </x:c>
      <x:c r="B5451" s="10" t="str">
        <x:v>IMO-098</x:v>
      </x:c>
      <x:c r="C5451" s="10" t="str">
        <x:v>IMO-098-J-P03</x:v>
      </x:c>
      <x:c r="D5451" s="10" t="str">
        <x:v>RUN_01</x:v>
      </x:c>
      <x:c r="E5451" s="10" t="str">
        <x:v>ORIGINAL_LEDGER</x:v>
      </x:c>
      <x:c r="F5451" s="10" t="str">
        <x:v>PASS</x:v>
      </x:c>
      <x:c r="G5451" s="10" t="str">
        <x:v>PASS</x:v>
      </x:c>
      <x:c r="H5451" s="10" t="str">
        <x:v>EXECUTED</x:v>
      </x:c>
      <x:c r="I5451" s="10" t="str">
        <x:v>PARSED</x:v>
      </x:c>
      <x:c r="J5451" s="10" t="str">
        <x:v>SINGLESHOT_CAPTURED_DIAGNOSTIC_PASS</x:v>
      </x:c>
      <x:c r="K5451" s="10" t="str">
        <x:v>5f1775f3ce7b5a81e25d2f86411ba8d8762059a5740d08af6bbb19a7ebcb7806</x:v>
      </x:c>
      <x:c r="L5451" s="10" t="str">
        <x:v>historical_three</x:v>
      </x:c>
      <x:c r="M5451" s="10" t="n">
        <x:v>1</x:v>
      </x:c>
      <x:c r="N5451" s="10" t="n">
        <x:v>0</x:v>
      </x:c>
      <x:c r="O5451" s="10" t="n">
        <x:v>0</x:v>
      </x:c>
      <x:c r="P5451" s="9" t="str">
        <x:f>'CaseReview'!U1079</x:f>
        <x:v>PASS</x:v>
      </x:c>
      <x:c r="Q5451" s="9" t="n">
        <x:f>IF(AND(T5451=1,G5451=P5451),1,0)</x:f>
        <x:v>1</x:v>
      </x:c>
      <x:c r="R5451" s="9" t="n">
        <x:f>IF(AND(T5451=1,G5451="PASS",P5451="FAIL"),1,0)</x:f>
        <x:v>0</x:v>
      </x:c>
      <x:c r="S5451" s="9" t="n">
        <x:f>IF(AND(T5451=1,G5451="FAIL",P5451="PASS"),1,0)</x:f>
        <x:v>0</x:v>
      </x:c>
      <x:c r="T5451" s="9" t="n">
        <x:v>1</x:v>
      </x:c>
      <x:c r="U5451" s="9" t="n">
        <x:v>6</x:v>
      </x:c>
      <x:c r="V5451" s="9" t="str">
        <x:v>MVP/SHACL_GENERATION_PIPELINE/experiments/LUNA_CONTEXTUAL_SINGLESHOT/RUN_01/runs/RUN-IMO-098-20260831T152703688370Z/artifacts/attempt_01/extracted_shape.ttl</x:v>
      </x:c>
    </x:row>
    <x:row r="5452" ht="22" customHeight="1">
      <x:c r="A5452" s="10" t="str">
        <x:v>SINGLESHOT</x:v>
      </x:c>
      <x:c r="B5452" s="10" t="str">
        <x:v>IMO-099</x:v>
      </x:c>
      <x:c r="C5452" s="10" t="str">
        <x:v>IMO-099-J-F01</x:v>
      </x:c>
      <x:c r="D5452" s="10" t="str">
        <x:v>RUN_01</x:v>
      </x:c>
      <x:c r="E5452" s="10" t="str">
        <x:v>ORIGINAL_LEDGER</x:v>
      </x:c>
      <x:c r="F5452" s="10" t="str">
        <x:v>FAIL</x:v>
      </x:c>
      <x:c r="G5452" s="10" t="str">
        <x:v>FAIL</x:v>
      </x:c>
      <x:c r="H5452" s="10" t="str">
        <x:v>EXECUTED</x:v>
      </x:c>
      <x:c r="I5452" s="10" t="str">
        <x:v>PARSED</x:v>
      </x:c>
      <x:c r="J5452" s="10" t="str">
        <x:v>SINGLESHOT_CAPTURED_DIAGNOSTIC_PASS</x:v>
      </x:c>
      <x:c r="K5452" s="10" t="str">
        <x:v>aedc1e14ef2b035849351a898a8ff895f63da45c2daef3be6bd78da91a03dbfa</x:v>
      </x:c>
      <x:c r="L5452" s="10" t="str">
        <x:v>historical_three</x:v>
      </x:c>
      <x:c r="M5452" s="10" t="n">
        <x:v>1</x:v>
      </x:c>
      <x:c r="N5452" s="10" t="n">
        <x:v>0</x:v>
      </x:c>
      <x:c r="O5452" s="10" t="n">
        <x:v>0</x:v>
      </x:c>
      <x:c r="P5452" s="9" t="str">
        <x:f>'CaseReview'!U1080</x:f>
        <x:v>FAIL</x:v>
      </x:c>
      <x:c r="Q5452" s="9" t="n">
        <x:f>IF(AND(T5452=1,G5452=P5452),1,0)</x:f>
        <x:v>1</x:v>
      </x:c>
      <x:c r="R5452" s="9" t="n">
        <x:f>IF(AND(T5452=1,G5452="PASS",P5452="FAIL"),1,0)</x:f>
        <x:v>0</x:v>
      </x:c>
      <x:c r="S5452" s="9" t="n">
        <x:f>IF(AND(T5452=1,G5452="FAIL",P5452="PASS"),1,0)</x:f>
        <x:v>0</x:v>
      </x:c>
      <x:c r="T5452" s="9" t="n">
        <x:v>1</x:v>
      </x:c>
      <x:c r="U5452" s="9" t="n">
        <x:v>7</x:v>
      </x:c>
      <x:c r="V5452" s="9" t="str">
        <x:v>MVP/SHACL_GENERATION_PIPELINE/experiments/LUNA_CONTEXTUAL_SINGLESHOT/RUN_01/runs/RUN-IMO-099-20260831T152724714113Z/artifacts/attempt_01/extracted_shape.ttl</x:v>
      </x:c>
    </x:row>
    <x:row r="5453" ht="22" customHeight="1">
      <x:c r="A5453" s="10" t="str">
        <x:v>SINGLESHOT</x:v>
      </x:c>
      <x:c r="B5453" s="10" t="str">
        <x:v>IMO-099</x:v>
      </x:c>
      <x:c r="C5453" s="10" t="str">
        <x:v>IMO-099-J-F02</x:v>
      </x:c>
      <x:c r="D5453" s="10" t="str">
        <x:v>RUN_01</x:v>
      </x:c>
      <x:c r="E5453" s="10" t="str">
        <x:v>ORIGINAL_LEDGER</x:v>
      </x:c>
      <x:c r="F5453" s="10" t="str">
        <x:v>FAIL</x:v>
      </x:c>
      <x:c r="G5453" s="10" t="str">
        <x:v>FAIL</x:v>
      </x:c>
      <x:c r="H5453" s="10" t="str">
        <x:v>EXECUTED</x:v>
      </x:c>
      <x:c r="I5453" s="10" t="str">
        <x:v>PARSED</x:v>
      </x:c>
      <x:c r="J5453" s="10" t="str">
        <x:v>SINGLESHOT_CAPTURED_DIAGNOSTIC_PASS</x:v>
      </x:c>
      <x:c r="K5453" s="10" t="str">
        <x:v>aedc1e14ef2b035849351a898a8ff895f63da45c2daef3be6bd78da91a03dbfa</x:v>
      </x:c>
      <x:c r="L5453" s="10" t="str">
        <x:v>historical_three</x:v>
      </x:c>
      <x:c r="M5453" s="10" t="n">
        <x:v>1</x:v>
      </x:c>
      <x:c r="N5453" s="10" t="n">
        <x:v>0</x:v>
      </x:c>
      <x:c r="O5453" s="10" t="n">
        <x:v>0</x:v>
      </x:c>
      <x:c r="P5453" s="9" t="str">
        <x:f>'CaseReview'!U1081</x:f>
        <x:v>FAIL</x:v>
      </x:c>
      <x:c r="Q5453" s="9" t="n">
        <x:f>IF(AND(T5453=1,G5453=P5453),1,0)</x:f>
        <x:v>1</x:v>
      </x:c>
      <x:c r="R5453" s="9" t="n">
        <x:f>IF(AND(T5453=1,G5453="PASS",P5453="FAIL"),1,0)</x:f>
        <x:v>0</x:v>
      </x:c>
      <x:c r="S5453" s="9" t="n">
        <x:f>IF(AND(T5453=1,G5453="FAIL",P5453="PASS"),1,0)</x:f>
        <x:v>0</x:v>
      </x:c>
      <x:c r="T5453" s="9" t="n">
        <x:v>1</x:v>
      </x:c>
      <x:c r="U5453" s="9" t="n">
        <x:v>7</x:v>
      </x:c>
      <x:c r="V5453" s="9" t="str">
        <x:v>MVP/SHACL_GENERATION_PIPELINE/experiments/LUNA_CONTEXTUAL_SINGLESHOT/RUN_01/runs/RUN-IMO-099-20260831T152724714113Z/artifacts/attempt_01/extracted_shape.ttl</x:v>
      </x:c>
    </x:row>
    <x:row r="5454" ht="22" customHeight="1">
      <x:c r="A5454" s="10" t="str">
        <x:v>SINGLESHOT</x:v>
      </x:c>
      <x:c r="B5454" s="10" t="str">
        <x:v>IMO-099</x:v>
      </x:c>
      <x:c r="C5454" s="10" t="str">
        <x:v>IMO-099-J-F03</x:v>
      </x:c>
      <x:c r="D5454" s="10" t="str">
        <x:v>RUN_01</x:v>
      </x:c>
      <x:c r="E5454" s="10" t="str">
        <x:v>ORIGINAL_LEDGER</x:v>
      </x:c>
      <x:c r="F5454" s="10" t="str">
        <x:v>FAIL</x:v>
      </x:c>
      <x:c r="G5454" s="10" t="str">
        <x:v>FAIL</x:v>
      </x:c>
      <x:c r="H5454" s="10" t="str">
        <x:v>EXECUTED</x:v>
      </x:c>
      <x:c r="I5454" s="10" t="str">
        <x:v>PARSED</x:v>
      </x:c>
      <x:c r="J5454" s="10" t="str">
        <x:v>SINGLESHOT_CAPTURED_DIAGNOSTIC_PASS</x:v>
      </x:c>
      <x:c r="K5454" s="10" t="str">
        <x:v>aedc1e14ef2b035849351a898a8ff895f63da45c2daef3be6bd78da91a03dbfa</x:v>
      </x:c>
      <x:c r="L5454" s="10" t="str">
        <x:v>historical_three</x:v>
      </x:c>
      <x:c r="M5454" s="10" t="n">
        <x:v>1</x:v>
      </x:c>
      <x:c r="N5454" s="10" t="n">
        <x:v>0</x:v>
      </x:c>
      <x:c r="O5454" s="10" t="n">
        <x:v>0</x:v>
      </x:c>
      <x:c r="P5454" s="9" t="str">
        <x:f>'CaseReview'!U1082</x:f>
        <x:v>FAIL</x:v>
      </x:c>
      <x:c r="Q5454" s="9" t="n">
        <x:f>IF(AND(T5454=1,G5454=P5454),1,0)</x:f>
        <x:v>1</x:v>
      </x:c>
      <x:c r="R5454" s="9" t="n">
        <x:f>IF(AND(T5454=1,G5454="PASS",P5454="FAIL"),1,0)</x:f>
        <x:v>0</x:v>
      </x:c>
      <x:c r="S5454" s="9" t="n">
        <x:f>IF(AND(T5454=1,G5454="FAIL",P5454="PASS"),1,0)</x:f>
        <x:v>0</x:v>
      </x:c>
      <x:c r="T5454" s="9" t="n">
        <x:v>1</x:v>
      </x:c>
      <x:c r="U5454" s="9" t="n">
        <x:v>7</x:v>
      </x:c>
      <x:c r="V5454" s="9" t="str">
        <x:v>MVP/SHACL_GENERATION_PIPELINE/experiments/LUNA_CONTEXTUAL_SINGLESHOT/RUN_01/runs/RUN-IMO-099-20260831T152724714113Z/artifacts/attempt_01/extracted_shape.ttl</x:v>
      </x:c>
    </x:row>
    <x:row r="5455" ht="22" customHeight="1">
      <x:c r="A5455" s="10" t="str">
        <x:v>SINGLESHOT</x:v>
      </x:c>
      <x:c r="B5455" s="10" t="str">
        <x:v>IMO-099</x:v>
      </x:c>
      <x:c r="C5455" s="10" t="str">
        <x:v>IMO-099-J-F04</x:v>
      </x:c>
      <x:c r="D5455" s="10" t="str">
        <x:v>RUN_01</x:v>
      </x:c>
      <x:c r="E5455" s="10" t="str">
        <x:v>ORIGINAL_LEDGER</x:v>
      </x:c>
      <x:c r="F5455" s="10" t="str">
        <x:v>FAIL</x:v>
      </x:c>
      <x:c r="G5455" s="10" t="str">
        <x:v>FAIL</x:v>
      </x:c>
      <x:c r="H5455" s="10" t="str">
        <x:v>EXECUTED</x:v>
      </x:c>
      <x:c r="I5455" s="10" t="str">
        <x:v>PARSED</x:v>
      </x:c>
      <x:c r="J5455" s="10" t="str">
        <x:v>SINGLESHOT_CAPTURED_DIAGNOSTIC_PASS</x:v>
      </x:c>
      <x:c r="K5455" s="10" t="str">
        <x:v>aedc1e14ef2b035849351a898a8ff895f63da45c2daef3be6bd78da91a03dbfa</x:v>
      </x:c>
      <x:c r="L5455" s="10" t="str">
        <x:v>historical_three</x:v>
      </x:c>
      <x:c r="M5455" s="10" t="n">
        <x:v>1</x:v>
      </x:c>
      <x:c r="N5455" s="10" t="n">
        <x:v>0</x:v>
      </x:c>
      <x:c r="O5455" s="10" t="n">
        <x:v>0</x:v>
      </x:c>
      <x:c r="P5455" s="9" t="str">
        <x:f>'CaseReview'!U1083</x:f>
        <x:v>FAIL</x:v>
      </x:c>
      <x:c r="Q5455" s="9" t="n">
        <x:f>IF(AND(T5455=1,G5455=P5455),1,0)</x:f>
        <x:v>1</x:v>
      </x:c>
      <x:c r="R5455" s="9" t="n">
        <x:f>IF(AND(T5455=1,G5455="PASS",P5455="FAIL"),1,0)</x:f>
        <x:v>0</x:v>
      </x:c>
      <x:c r="S5455" s="9" t="n">
        <x:f>IF(AND(T5455=1,G5455="FAIL",P5455="PASS"),1,0)</x:f>
        <x:v>0</x:v>
      </x:c>
      <x:c r="T5455" s="9" t="n">
        <x:v>1</x:v>
      </x:c>
      <x:c r="U5455" s="9" t="n">
        <x:v>7</x:v>
      </x:c>
      <x:c r="V5455" s="9" t="str">
        <x:v>MVP/SHACL_GENERATION_PIPELINE/experiments/LUNA_CONTEXTUAL_SINGLESHOT/RUN_01/runs/RUN-IMO-099-20260831T152724714113Z/artifacts/attempt_01/extracted_shape.ttl</x:v>
      </x:c>
    </x:row>
    <x:row r="5456" ht="22" customHeight="1">
      <x:c r="A5456" s="10" t="str">
        <x:v>SINGLESHOT</x:v>
      </x:c>
      <x:c r="B5456" s="10" t="str">
        <x:v>IMO-099</x:v>
      </x:c>
      <x:c r="C5456" s="10" t="str">
        <x:v>IMO-099-J-F05</x:v>
      </x:c>
      <x:c r="D5456" s="10" t="str">
        <x:v>RUN_01</x:v>
      </x:c>
      <x:c r="E5456" s="10" t="str">
        <x:v>ORIGINAL_LEDGER</x:v>
      </x:c>
      <x:c r="F5456" s="10" t="str">
        <x:v>FAIL</x:v>
      </x:c>
      <x:c r="G5456" s="10" t="str">
        <x:v>FAIL</x:v>
      </x:c>
      <x:c r="H5456" s="10" t="str">
        <x:v>EXECUTED</x:v>
      </x:c>
      <x:c r="I5456" s="10" t="str">
        <x:v>PARSED</x:v>
      </x:c>
      <x:c r="J5456" s="10" t="str">
        <x:v>SINGLESHOT_CAPTURED_DIAGNOSTIC_PASS</x:v>
      </x:c>
      <x:c r="K5456" s="10" t="str">
        <x:v>aedc1e14ef2b035849351a898a8ff895f63da45c2daef3be6bd78da91a03dbfa</x:v>
      </x:c>
      <x:c r="L5456" s="10" t="str">
        <x:v>historical_three</x:v>
      </x:c>
      <x:c r="M5456" s="10" t="n">
        <x:v>1</x:v>
      </x:c>
      <x:c r="N5456" s="10" t="n">
        <x:v>0</x:v>
      </x:c>
      <x:c r="O5456" s="10" t="n">
        <x:v>0</x:v>
      </x:c>
      <x:c r="P5456" s="9" t="str">
        <x:f>'CaseReview'!U1084</x:f>
        <x:v>FAIL</x:v>
      </x:c>
      <x:c r="Q5456" s="9" t="n">
        <x:f>IF(AND(T5456=1,G5456=P5456),1,0)</x:f>
        <x:v>1</x:v>
      </x:c>
      <x:c r="R5456" s="9" t="n">
        <x:f>IF(AND(T5456=1,G5456="PASS",P5456="FAIL"),1,0)</x:f>
        <x:v>0</x:v>
      </x:c>
      <x:c r="S5456" s="9" t="n">
        <x:f>IF(AND(T5456=1,G5456="FAIL",P5456="PASS"),1,0)</x:f>
        <x:v>0</x:v>
      </x:c>
      <x:c r="T5456" s="9" t="n">
        <x:v>1</x:v>
      </x:c>
      <x:c r="U5456" s="9" t="n">
        <x:v>7</x:v>
      </x:c>
      <x:c r="V5456" s="9" t="str">
        <x:v>MVP/SHACL_GENERATION_PIPELINE/experiments/LUNA_CONTEXTUAL_SINGLESHOT/RUN_01/runs/RUN-IMO-099-20260831T152724714113Z/artifacts/attempt_01/extracted_shape.ttl</x:v>
      </x:c>
    </x:row>
    <x:row r="5457" ht="22" customHeight="1">
      <x:c r="A5457" s="10" t="str">
        <x:v>SINGLESHOT</x:v>
      </x:c>
      <x:c r="B5457" s="10" t="str">
        <x:v>IMO-099</x:v>
      </x:c>
      <x:c r="C5457" s="10" t="str">
        <x:v>IMO-099-J-P01</x:v>
      </x:c>
      <x:c r="D5457" s="10" t="str">
        <x:v>RUN_01</x:v>
      </x:c>
      <x:c r="E5457" s="10" t="str">
        <x:v>ORIGINAL_LEDGER</x:v>
      </x:c>
      <x:c r="F5457" s="10" t="str">
        <x:v>PASS</x:v>
      </x:c>
      <x:c r="G5457" s="10" t="str">
        <x:v>PASS</x:v>
      </x:c>
      <x:c r="H5457" s="10" t="str">
        <x:v>EXECUTED</x:v>
      </x:c>
      <x:c r="I5457" s="10" t="str">
        <x:v>PARSED</x:v>
      </x:c>
      <x:c r="J5457" s="10" t="str">
        <x:v>SINGLESHOT_CAPTURED_DIAGNOSTIC_PASS</x:v>
      </x:c>
      <x:c r="K5457" s="10" t="str">
        <x:v>aedc1e14ef2b035849351a898a8ff895f63da45c2daef3be6bd78da91a03dbfa</x:v>
      </x:c>
      <x:c r="L5457" s="10" t="str">
        <x:v>historical_three</x:v>
      </x:c>
      <x:c r="M5457" s="10" t="n">
        <x:v>1</x:v>
      </x:c>
      <x:c r="N5457" s="10" t="n">
        <x:v>0</x:v>
      </x:c>
      <x:c r="O5457" s="10" t="n">
        <x:v>0</x:v>
      </x:c>
      <x:c r="P5457" s="9" t="str">
        <x:f>'CaseReview'!U1085</x:f>
        <x:v>PASS</x:v>
      </x:c>
      <x:c r="Q5457" s="9" t="n">
        <x:f>IF(AND(T5457=1,G5457=P5457),1,0)</x:f>
        <x:v>1</x:v>
      </x:c>
      <x:c r="R5457" s="9" t="n">
        <x:f>IF(AND(T5457=1,G5457="PASS",P5457="FAIL"),1,0)</x:f>
        <x:v>0</x:v>
      </x:c>
      <x:c r="S5457" s="9" t="n">
        <x:f>IF(AND(T5457=1,G5457="FAIL",P5457="PASS"),1,0)</x:f>
        <x:v>0</x:v>
      </x:c>
      <x:c r="T5457" s="9" t="n">
        <x:v>1</x:v>
      </x:c>
      <x:c r="U5457" s="9" t="n">
        <x:v>7</x:v>
      </x:c>
      <x:c r="V5457" s="9" t="str">
        <x:v>MVP/SHACL_GENERATION_PIPELINE/experiments/LUNA_CONTEXTUAL_SINGLESHOT/RUN_01/runs/RUN-IMO-099-20260831T152724714113Z/artifacts/attempt_01/extracted_shape.ttl</x:v>
      </x:c>
    </x:row>
    <x:row r="5458" ht="22" customHeight="1">
      <x:c r="A5458" s="10" t="str">
        <x:v>SINGLESHOT</x:v>
      </x:c>
      <x:c r="B5458" s="10" t="str">
        <x:v>IMO-099</x:v>
      </x:c>
      <x:c r="C5458" s="10" t="str">
        <x:v>IMO-099-J-P02</x:v>
      </x:c>
      <x:c r="D5458" s="10" t="str">
        <x:v>RUN_01</x:v>
      </x:c>
      <x:c r="E5458" s="10" t="str">
        <x:v>ORIGINAL_LEDGER</x:v>
      </x:c>
      <x:c r="F5458" s="10" t="str">
        <x:v>PASS</x:v>
      </x:c>
      <x:c r="G5458" s="10" t="str">
        <x:v>PASS</x:v>
      </x:c>
      <x:c r="H5458" s="10" t="str">
        <x:v>EXECUTED</x:v>
      </x:c>
      <x:c r="I5458" s="10" t="str">
        <x:v>PARSED</x:v>
      </x:c>
      <x:c r="J5458" s="10" t="str">
        <x:v>SINGLESHOT_CAPTURED_DIAGNOSTIC_PASS</x:v>
      </x:c>
      <x:c r="K5458" s="10" t="str">
        <x:v>aedc1e14ef2b035849351a898a8ff895f63da45c2daef3be6bd78da91a03dbfa</x:v>
      </x:c>
      <x:c r="L5458" s="10" t="str">
        <x:v>historical_three</x:v>
      </x:c>
      <x:c r="M5458" s="10" t="n">
        <x:v>1</x:v>
      </x:c>
      <x:c r="N5458" s="10" t="n">
        <x:v>0</x:v>
      </x:c>
      <x:c r="O5458" s="10" t="n">
        <x:v>0</x:v>
      </x:c>
      <x:c r="P5458" s="9" t="str">
        <x:f>'CaseReview'!U1086</x:f>
        <x:v>PASS</x:v>
      </x:c>
      <x:c r="Q5458" s="9" t="n">
        <x:f>IF(AND(T5458=1,G5458=P5458),1,0)</x:f>
        <x:v>1</x:v>
      </x:c>
      <x:c r="R5458" s="9" t="n">
        <x:f>IF(AND(T5458=1,G5458="PASS",P5458="FAIL"),1,0)</x:f>
        <x:v>0</x:v>
      </x:c>
      <x:c r="S5458" s="9" t="n">
        <x:f>IF(AND(T5458=1,G5458="FAIL",P5458="PASS"),1,0)</x:f>
        <x:v>0</x:v>
      </x:c>
      <x:c r="T5458" s="9" t="n">
        <x:v>1</x:v>
      </x:c>
      <x:c r="U5458" s="9" t="n">
        <x:v>7</x:v>
      </x:c>
      <x:c r="V5458" s="9" t="str">
        <x:v>MVP/SHACL_GENERATION_PIPELINE/experiments/LUNA_CONTEXTUAL_SINGLESHOT/RUN_01/runs/RUN-IMO-099-20260831T152724714113Z/artifacts/attempt_01/extracted_shape.ttl</x:v>
      </x:c>
    </x:row>
    <x:row r="5459" ht="22" customHeight="1">
      <x:c r="A5459" s="10" t="str">
        <x:v>SINGLESHOT</x:v>
      </x:c>
      <x:c r="B5459" s="10" t="str">
        <x:v>IMO-100</x:v>
      </x:c>
      <x:c r="C5459" s="10" t="str">
        <x:v>IMO-100-K-F01</x:v>
      </x:c>
      <x:c r="D5459" s="10" t="str">
        <x:v>RUN_01</x:v>
      </x:c>
      <x:c r="E5459" s="10" t="str">
        <x:v>ORIGINAL_LEDGER</x:v>
      </x:c>
      <x:c r="F5459" s="10" t="str">
        <x:v>FAIL</x:v>
      </x:c>
      <x:c r="G5459" s="10" t="str">
        <x:v>FAIL</x:v>
      </x:c>
      <x:c r="H5459" s="10" t="str">
        <x:v>EXECUTED</x:v>
      </x:c>
      <x:c r="I5459" s="10" t="str">
        <x:v>PARSED</x:v>
      </x:c>
      <x:c r="J5459" s="10" t="str">
        <x:v>SINGLESHOT_CAPTURED_DIAGNOSTIC_PASS</x:v>
      </x:c>
      <x:c r="K5459" s="10" t="str">
        <x:v>c3a997e7229f82bad3f4d7d91c5bd0956c3842ca721ba1da20da93b183a938f3</x:v>
      </x:c>
      <x:c r="L5459" s="10" t="str">
        <x:v>historical_three</x:v>
      </x:c>
      <x:c r="M5459" s="10" t="n">
        <x:v>1</x:v>
      </x:c>
      <x:c r="N5459" s="10" t="n">
        <x:v>0</x:v>
      </x:c>
      <x:c r="O5459" s="10" t="n">
        <x:v>0</x:v>
      </x:c>
      <x:c r="P5459" s="9" t="str">
        <x:f>'CaseReview'!U1087</x:f>
        <x:v>FAIL</x:v>
      </x:c>
      <x:c r="Q5459" s="9" t="n">
        <x:f>IF(AND(T5459=1,G5459=P5459),1,0)</x:f>
        <x:v>1</x:v>
      </x:c>
      <x:c r="R5459" s="9" t="n">
        <x:f>IF(AND(T5459=1,G5459="PASS",P5459="FAIL"),1,0)</x:f>
        <x:v>0</x:v>
      </x:c>
      <x:c r="S5459" s="9" t="n">
        <x:f>IF(AND(T5459=1,G5459="FAIL",P5459="PASS"),1,0)</x:f>
        <x:v>0</x:v>
      </x:c>
      <x:c r="T5459" s="9" t="n">
        <x:v>1</x:v>
      </x:c>
      <x:c r="U5459" s="9" t="n">
        <x:v>7</x:v>
      </x:c>
      <x:c r="V5459" s="9" t="str">
        <x:v>MVP/SHACL_GENERATION_PIPELINE/experiments/LUNA_CONTEXTUAL_SINGLESHOT/RUN_01/runs/RUN-IMO-100-20260831T152744591887Z/artifacts/attempt_01/extracted_shape.ttl</x:v>
      </x:c>
    </x:row>
    <x:row r="5460" ht="22" customHeight="1">
      <x:c r="A5460" s="10" t="str">
        <x:v>SINGLESHOT</x:v>
      </x:c>
      <x:c r="B5460" s="10" t="str">
        <x:v>IMO-100</x:v>
      </x:c>
      <x:c r="C5460" s="10" t="str">
        <x:v>IMO-100-K-F02</x:v>
      </x:c>
      <x:c r="D5460" s="10" t="str">
        <x:v>RUN_01</x:v>
      </x:c>
      <x:c r="E5460" s="10" t="str">
        <x:v>ORIGINAL_LEDGER</x:v>
      </x:c>
      <x:c r="F5460" s="10" t="str">
        <x:v>FAIL</x:v>
      </x:c>
      <x:c r="G5460" s="10" t="str">
        <x:v>FAIL</x:v>
      </x:c>
      <x:c r="H5460" s="10" t="str">
        <x:v>EXECUTED</x:v>
      </x:c>
      <x:c r="I5460" s="10" t="str">
        <x:v>PARSED</x:v>
      </x:c>
      <x:c r="J5460" s="10" t="str">
        <x:v>SINGLESHOT_CAPTURED_DIAGNOSTIC_PASS</x:v>
      </x:c>
      <x:c r="K5460" s="10" t="str">
        <x:v>c3a997e7229f82bad3f4d7d91c5bd0956c3842ca721ba1da20da93b183a938f3</x:v>
      </x:c>
      <x:c r="L5460" s="10" t="str">
        <x:v>historical_three</x:v>
      </x:c>
      <x:c r="M5460" s="10" t="n">
        <x:v>1</x:v>
      </x:c>
      <x:c r="N5460" s="10" t="n">
        <x:v>0</x:v>
      </x:c>
      <x:c r="O5460" s="10" t="n">
        <x:v>0</x:v>
      </x:c>
      <x:c r="P5460" s="9" t="str">
        <x:f>'CaseReview'!U1088</x:f>
        <x:v>FAIL</x:v>
      </x:c>
      <x:c r="Q5460" s="9" t="n">
        <x:f>IF(AND(T5460=1,G5460=P5460),1,0)</x:f>
        <x:v>1</x:v>
      </x:c>
      <x:c r="R5460" s="9" t="n">
        <x:f>IF(AND(T5460=1,G5460="PASS",P5460="FAIL"),1,0)</x:f>
        <x:v>0</x:v>
      </x:c>
      <x:c r="S5460" s="9" t="n">
        <x:f>IF(AND(T5460=1,G5460="FAIL",P5460="PASS"),1,0)</x:f>
        <x:v>0</x:v>
      </x:c>
      <x:c r="T5460" s="9" t="n">
        <x:v>1</x:v>
      </x:c>
      <x:c r="U5460" s="9" t="n">
        <x:v>7</x:v>
      </x:c>
      <x:c r="V5460" s="9" t="str">
        <x:v>MVP/SHACL_GENERATION_PIPELINE/experiments/LUNA_CONTEXTUAL_SINGLESHOT/RUN_01/runs/RUN-IMO-100-20260831T152744591887Z/artifacts/attempt_01/extracted_shape.ttl</x:v>
      </x:c>
    </x:row>
    <x:row r="5461" ht="22" customHeight="1">
      <x:c r="A5461" s="10" t="str">
        <x:v>SINGLESHOT</x:v>
      </x:c>
      <x:c r="B5461" s="10" t="str">
        <x:v>IMO-100</x:v>
      </x:c>
      <x:c r="C5461" s="10" t="str">
        <x:v>IMO-100-K-F03</x:v>
      </x:c>
      <x:c r="D5461" s="10" t="str">
        <x:v>RUN_01</x:v>
      </x:c>
      <x:c r="E5461" s="10" t="str">
        <x:v>ORIGINAL_LEDGER</x:v>
      </x:c>
      <x:c r="F5461" s="10" t="str">
        <x:v>FAIL</x:v>
      </x:c>
      <x:c r="G5461" s="10" t="str">
        <x:v>FAIL</x:v>
      </x:c>
      <x:c r="H5461" s="10" t="str">
        <x:v>EXECUTED</x:v>
      </x:c>
      <x:c r="I5461" s="10" t="str">
        <x:v>PARSED</x:v>
      </x:c>
      <x:c r="J5461" s="10" t="str">
        <x:v>SINGLESHOT_CAPTURED_DIAGNOSTIC_PASS</x:v>
      </x:c>
      <x:c r="K5461" s="10" t="str">
        <x:v>c3a997e7229f82bad3f4d7d91c5bd0956c3842ca721ba1da20da93b183a938f3</x:v>
      </x:c>
      <x:c r="L5461" s="10" t="str">
        <x:v>historical_three</x:v>
      </x:c>
      <x:c r="M5461" s="10" t="n">
        <x:v>1</x:v>
      </x:c>
      <x:c r="N5461" s="10" t="n">
        <x:v>0</x:v>
      </x:c>
      <x:c r="O5461" s="10" t="n">
        <x:v>0</x:v>
      </x:c>
      <x:c r="P5461" s="9" t="str">
        <x:f>'CaseReview'!U1089</x:f>
        <x:v>FAIL</x:v>
      </x:c>
      <x:c r="Q5461" s="9" t="n">
        <x:f>IF(AND(T5461=1,G5461=P5461),1,0)</x:f>
        <x:v>1</x:v>
      </x:c>
      <x:c r="R5461" s="9" t="n">
        <x:f>IF(AND(T5461=1,G5461="PASS",P5461="FAIL"),1,0)</x:f>
        <x:v>0</x:v>
      </x:c>
      <x:c r="S5461" s="9" t="n">
        <x:f>IF(AND(T5461=1,G5461="FAIL",P5461="PASS"),1,0)</x:f>
        <x:v>0</x:v>
      </x:c>
      <x:c r="T5461" s="9" t="n">
        <x:v>1</x:v>
      </x:c>
      <x:c r="U5461" s="9" t="n">
        <x:v>7</x:v>
      </x:c>
      <x:c r="V5461" s="9" t="str">
        <x:v>MVP/SHACL_GENERATION_PIPELINE/experiments/LUNA_CONTEXTUAL_SINGLESHOT/RUN_01/runs/RUN-IMO-100-20260831T152744591887Z/artifacts/attempt_01/extracted_shape.ttl</x:v>
      </x:c>
    </x:row>
    <x:row r="5462" ht="22" customHeight="1">
      <x:c r="A5462" s="10" t="str">
        <x:v>SINGLESHOT</x:v>
      </x:c>
      <x:c r="B5462" s="10" t="str">
        <x:v>IMO-100</x:v>
      </x:c>
      <x:c r="C5462" s="10" t="str">
        <x:v>IMO-100-K-F04</x:v>
      </x:c>
      <x:c r="D5462" s="10" t="str">
        <x:v>RUN_01</x:v>
      </x:c>
      <x:c r="E5462" s="10" t="str">
        <x:v>ORIGINAL_LEDGER</x:v>
      </x:c>
      <x:c r="F5462" s="10" t="str">
        <x:v>FAIL</x:v>
      </x:c>
      <x:c r="G5462" s="10" t="str">
        <x:v>FAIL</x:v>
      </x:c>
      <x:c r="H5462" s="10" t="str">
        <x:v>EXECUTED</x:v>
      </x:c>
      <x:c r="I5462" s="10" t="str">
        <x:v>PARSED</x:v>
      </x:c>
      <x:c r="J5462" s="10" t="str">
        <x:v>SINGLESHOT_CAPTURED_DIAGNOSTIC_PASS</x:v>
      </x:c>
      <x:c r="K5462" s="10" t="str">
        <x:v>c3a997e7229f82bad3f4d7d91c5bd0956c3842ca721ba1da20da93b183a938f3</x:v>
      </x:c>
      <x:c r="L5462" s="10" t="str">
        <x:v>historical_three</x:v>
      </x:c>
      <x:c r="M5462" s="10" t="n">
        <x:v>1</x:v>
      </x:c>
      <x:c r="N5462" s="10" t="n">
        <x:v>0</x:v>
      </x:c>
      <x:c r="O5462" s="10" t="n">
        <x:v>0</x:v>
      </x:c>
      <x:c r="P5462" s="9" t="str">
        <x:f>'CaseReview'!U1090</x:f>
        <x:v>FAIL</x:v>
      </x:c>
      <x:c r="Q5462" s="9" t="n">
        <x:f>IF(AND(T5462=1,G5462=P5462),1,0)</x:f>
        <x:v>1</x:v>
      </x:c>
      <x:c r="R5462" s="9" t="n">
        <x:f>IF(AND(T5462=1,G5462="PASS",P5462="FAIL"),1,0)</x:f>
        <x:v>0</x:v>
      </x:c>
      <x:c r="S5462" s="9" t="n">
        <x:f>IF(AND(T5462=1,G5462="FAIL",P5462="PASS"),1,0)</x:f>
        <x:v>0</x:v>
      </x:c>
      <x:c r="T5462" s="9" t="n">
        <x:v>1</x:v>
      </x:c>
      <x:c r="U5462" s="9" t="n">
        <x:v>7</x:v>
      </x:c>
      <x:c r="V5462" s="9" t="str">
        <x:v>MVP/SHACL_GENERATION_PIPELINE/experiments/LUNA_CONTEXTUAL_SINGLESHOT/RUN_01/runs/RUN-IMO-100-20260831T152744591887Z/artifacts/attempt_01/extracted_shape.ttl</x:v>
      </x:c>
    </x:row>
    <x:row r="5463" ht="22" customHeight="1">
      <x:c r="A5463" s="10" t="str">
        <x:v>SINGLESHOT</x:v>
      </x:c>
      <x:c r="B5463" s="10" t="str">
        <x:v>IMO-100</x:v>
      </x:c>
      <x:c r="C5463" s="10" t="str">
        <x:v>IMO-100-K-P01</x:v>
      </x:c>
      <x:c r="D5463" s="10" t="str">
        <x:v>RUN_01</x:v>
      </x:c>
      <x:c r="E5463" s="10" t="str">
        <x:v>ORIGINAL_LEDGER</x:v>
      </x:c>
      <x:c r="F5463" s="10" t="str">
        <x:v>PASS</x:v>
      </x:c>
      <x:c r="G5463" s="10" t="str">
        <x:v>PASS</x:v>
      </x:c>
      <x:c r="H5463" s="10" t="str">
        <x:v>EXECUTED</x:v>
      </x:c>
      <x:c r="I5463" s="10" t="str">
        <x:v>PARSED</x:v>
      </x:c>
      <x:c r="J5463" s="10" t="str">
        <x:v>SINGLESHOT_CAPTURED_DIAGNOSTIC_PASS</x:v>
      </x:c>
      <x:c r="K5463" s="10" t="str">
        <x:v>c3a997e7229f82bad3f4d7d91c5bd0956c3842ca721ba1da20da93b183a938f3</x:v>
      </x:c>
      <x:c r="L5463" s="10" t="str">
        <x:v>historical_three</x:v>
      </x:c>
      <x:c r="M5463" s="10" t="n">
        <x:v>1</x:v>
      </x:c>
      <x:c r="N5463" s="10" t="n">
        <x:v>0</x:v>
      </x:c>
      <x:c r="O5463" s="10" t="n">
        <x:v>0</x:v>
      </x:c>
      <x:c r="P5463" s="9" t="str">
        <x:f>'CaseReview'!U1091</x:f>
        <x:v>PASS</x:v>
      </x:c>
      <x:c r="Q5463" s="9" t="n">
        <x:f>IF(AND(T5463=1,G5463=P5463),1,0)</x:f>
        <x:v>1</x:v>
      </x:c>
      <x:c r="R5463" s="9" t="n">
        <x:f>IF(AND(T5463=1,G5463="PASS",P5463="FAIL"),1,0)</x:f>
        <x:v>0</x:v>
      </x:c>
      <x:c r="S5463" s="9" t="n">
        <x:f>IF(AND(T5463=1,G5463="FAIL",P5463="PASS"),1,0)</x:f>
        <x:v>0</x:v>
      </x:c>
      <x:c r="T5463" s="9" t="n">
        <x:v>1</x:v>
      </x:c>
      <x:c r="U5463" s="9" t="n">
        <x:v>7</x:v>
      </x:c>
      <x:c r="V5463" s="9" t="str">
        <x:v>MVP/SHACL_GENERATION_PIPELINE/experiments/LUNA_CONTEXTUAL_SINGLESHOT/RUN_01/runs/RUN-IMO-100-20260831T152744591887Z/artifacts/attempt_01/extracted_shape.ttl</x:v>
      </x:c>
    </x:row>
    <x:row r="5464" ht="22" customHeight="1">
      <x:c r="A5464" s="10" t="str">
        <x:v>SINGLESHOT</x:v>
      </x:c>
      <x:c r="B5464" s="10" t="str">
        <x:v>IMO-100</x:v>
      </x:c>
      <x:c r="C5464" s="10" t="str">
        <x:v>IMO-100-K-P02</x:v>
      </x:c>
      <x:c r="D5464" s="10" t="str">
        <x:v>RUN_01</x:v>
      </x:c>
      <x:c r="E5464" s="10" t="str">
        <x:v>ORIGINAL_LEDGER</x:v>
      </x:c>
      <x:c r="F5464" s="10" t="str">
        <x:v>PASS</x:v>
      </x:c>
      <x:c r="G5464" s="10" t="str">
        <x:v>PASS</x:v>
      </x:c>
      <x:c r="H5464" s="10" t="str">
        <x:v>EXECUTED</x:v>
      </x:c>
      <x:c r="I5464" s="10" t="str">
        <x:v>PARSED</x:v>
      </x:c>
      <x:c r="J5464" s="10" t="str">
        <x:v>SINGLESHOT_CAPTURED_DIAGNOSTIC_PASS</x:v>
      </x:c>
      <x:c r="K5464" s="10" t="str">
        <x:v>c3a997e7229f82bad3f4d7d91c5bd0956c3842ca721ba1da20da93b183a938f3</x:v>
      </x:c>
      <x:c r="L5464" s="10" t="str">
        <x:v>historical_three</x:v>
      </x:c>
      <x:c r="M5464" s="10" t="n">
        <x:v>1</x:v>
      </x:c>
      <x:c r="N5464" s="10" t="n">
        <x:v>0</x:v>
      </x:c>
      <x:c r="O5464" s="10" t="n">
        <x:v>0</x:v>
      </x:c>
      <x:c r="P5464" s="9" t="str">
        <x:f>'CaseReview'!U1092</x:f>
        <x:v>PASS</x:v>
      </x:c>
      <x:c r="Q5464" s="9" t="n">
        <x:f>IF(AND(T5464=1,G5464=P5464),1,0)</x:f>
        <x:v>1</x:v>
      </x:c>
      <x:c r="R5464" s="9" t="n">
        <x:f>IF(AND(T5464=1,G5464="PASS",P5464="FAIL"),1,0)</x:f>
        <x:v>0</x:v>
      </x:c>
      <x:c r="S5464" s="9" t="n">
        <x:f>IF(AND(T5464=1,G5464="FAIL",P5464="PASS"),1,0)</x:f>
        <x:v>0</x:v>
      </x:c>
      <x:c r="T5464" s="9" t="n">
        <x:v>1</x:v>
      </x:c>
      <x:c r="U5464" s="9" t="n">
        <x:v>7</x:v>
      </x:c>
      <x:c r="V5464" s="9" t="str">
        <x:v>MVP/SHACL_GENERATION_PIPELINE/experiments/LUNA_CONTEXTUAL_SINGLESHOT/RUN_01/runs/RUN-IMO-100-20260831T152744591887Z/artifacts/attempt_01/extracted_shape.ttl</x:v>
      </x:c>
    </x:row>
    <x:row r="5465" ht="22" customHeight="1">
      <x:c r="A5465" s="10" t="str">
        <x:v>SINGLESHOT</x:v>
      </x:c>
      <x:c r="B5465" s="10" t="str">
        <x:v>IMO-100</x:v>
      </x:c>
      <x:c r="C5465" s="10" t="str">
        <x:v>IMO-100-K-P03</x:v>
      </x:c>
      <x:c r="D5465" s="10" t="str">
        <x:v>RUN_01</x:v>
      </x:c>
      <x:c r="E5465" s="10" t="str">
        <x:v>ORIGINAL_LEDGER</x:v>
      </x:c>
      <x:c r="F5465" s="10" t="str">
        <x:v>PASS</x:v>
      </x:c>
      <x:c r="G5465" s="10" t="str">
        <x:v>FAIL</x:v>
      </x:c>
      <x:c r="H5465" s="10" t="str">
        <x:v>EXECUTED</x:v>
      </x:c>
      <x:c r="I5465" s="10" t="str">
        <x:v>PARSED</x:v>
      </x:c>
      <x:c r="J5465" s="10" t="str">
        <x:v>SINGLESHOT_CAPTURED_DIAGNOSTIC_PASS</x:v>
      </x:c>
      <x:c r="K5465" s="10" t="str">
        <x:v>c3a997e7229f82bad3f4d7d91c5bd0956c3842ca721ba1da20da93b183a938f3</x:v>
      </x:c>
      <x:c r="L5465" s="10" t="str">
        <x:v>historical_three</x:v>
      </x:c>
      <x:c r="M5465" s="10" t="n">
        <x:v>0</x:v>
      </x:c>
      <x:c r="N5465" s="10" t="n">
        <x:v>0</x:v>
      </x:c>
      <x:c r="O5465" s="10" t="n">
        <x:v>1</x:v>
      </x:c>
      <x:c r="P5465" s="9" t="str">
        <x:f>'CaseReview'!U1093</x:f>
        <x:v>PASS</x:v>
      </x:c>
      <x:c r="Q5465" s="9" t="n">
        <x:f>IF(AND(T5465=1,G5465=P5465),1,0)</x:f>
        <x:v>0</x:v>
      </x:c>
      <x:c r="R5465" s="9" t="n">
        <x:f>IF(AND(T5465=1,G5465="PASS",P5465="FAIL"),1,0)</x:f>
        <x:v>0</x:v>
      </x:c>
      <x:c r="S5465" s="9" t="n">
        <x:f>IF(AND(T5465=1,G5465="FAIL",P5465="PASS"),1,0)</x:f>
        <x:v>1</x:v>
      </x:c>
      <x:c r="T5465" s="9" t="n">
        <x:v>1</x:v>
      </x:c>
      <x:c r="U5465" s="9" t="n">
        <x:v>7</x:v>
      </x:c>
      <x:c r="V5465" s="9" t="str">
        <x:v>MVP/SHACL_GENERATION_PIPELINE/experiments/LUNA_CONTEXTUAL_SINGLESHOT/RUN_01/runs/RUN-IMO-100-20260831T152744591887Z/artifacts/attempt_01/extracted_shape.ttl</x:v>
      </x:c>
    </x:row>
    <x:row r="5466" ht="22" customHeight="1">
      <x:c r="A5466" s="10" t="str">
        <x:v>SINGLESHOT</x:v>
      </x:c>
      <x:c r="B5466" s="10" t="str">
        <x:v>IMO-101</x:v>
      </x:c>
      <x:c r="C5466" s="10" t="str">
        <x:v>IMO-101-K-F01</x:v>
      </x:c>
      <x:c r="D5466" s="10" t="str">
        <x:v>RUN_01</x:v>
      </x:c>
      <x:c r="E5466" s="10" t="str">
        <x:v>ORIGINAL_LEDGER</x:v>
      </x:c>
      <x:c r="F5466" s="10" t="str">
        <x:v>FAIL</x:v>
      </x:c>
      <x:c r="G5466" s="10" t="str">
        <x:v>FAIL</x:v>
      </x:c>
      <x:c r="H5466" s="10" t="str">
        <x:v>EXECUTED</x:v>
      </x:c>
      <x:c r="I5466" s="10" t="str">
        <x:v>PARSED</x:v>
      </x:c>
      <x:c r="J5466" s="10" t="str">
        <x:v>SINGLESHOT_CAPTURED_DIAGNOSTIC_PASS</x:v>
      </x:c>
      <x:c r="K5466" s="10" t="str">
        <x:v>5d7301971f49a348ace08bff8e4d0e82dafc79e903ea6ae509a7d8c1ddcffbc7</x:v>
      </x:c>
      <x:c r="L5466" s="10" t="str">
        <x:v>historical_three</x:v>
      </x:c>
      <x:c r="M5466" s="10" t="n">
        <x:v>1</x:v>
      </x:c>
      <x:c r="N5466" s="10" t="n">
        <x:v>0</x:v>
      </x:c>
      <x:c r="O5466" s="10" t="n">
        <x:v>0</x:v>
      </x:c>
      <x:c r="P5466" s="9" t="str">
        <x:f>'CaseReview'!U1094</x:f>
        <x:v>FAIL</x:v>
      </x:c>
      <x:c r="Q5466" s="9" t="n">
        <x:f>IF(AND(T5466=1,G5466=P5466),1,0)</x:f>
        <x:v>1</x:v>
      </x:c>
      <x:c r="R5466" s="9" t="n">
        <x:f>IF(AND(T5466=1,G5466="PASS",P5466="FAIL"),1,0)</x:f>
        <x:v>0</x:v>
      </x:c>
      <x:c r="S5466" s="9" t="n">
        <x:f>IF(AND(T5466=1,G5466="FAIL",P5466="PASS"),1,0)</x:f>
        <x:v>0</x:v>
      </x:c>
      <x:c r="T5466" s="9" t="n">
        <x:v>1</x:v>
      </x:c>
      <x:c r="U5466" s="9" t="n">
        <x:v>5</x:v>
      </x:c>
      <x:c r="V5466" s="9" t="str">
        <x:v>MVP/SHACL_GENERATION_PIPELINE/experiments/LUNA_CONTEXTUAL_SINGLESHOT/RUN_01/runs/RUN-IMO-101-20260831T152801133398Z/artifacts/attempt_01/extracted_shape.ttl</x:v>
      </x:c>
    </x:row>
    <x:row r="5467" ht="22" customHeight="1">
      <x:c r="A5467" s="10" t="str">
        <x:v>SINGLESHOT</x:v>
      </x:c>
      <x:c r="B5467" s="10" t="str">
        <x:v>IMO-101</x:v>
      </x:c>
      <x:c r="C5467" s="10" t="str">
        <x:v>IMO-101-K-F02</x:v>
      </x:c>
      <x:c r="D5467" s="10" t="str">
        <x:v>RUN_01</x:v>
      </x:c>
      <x:c r="E5467" s="10" t="str">
        <x:v>ORIGINAL_LEDGER</x:v>
      </x:c>
      <x:c r="F5467" s="10" t="str">
        <x:v>FAIL</x:v>
      </x:c>
      <x:c r="G5467" s="10" t="str">
        <x:v>FAIL</x:v>
      </x:c>
      <x:c r="H5467" s="10" t="str">
        <x:v>EXECUTED</x:v>
      </x:c>
      <x:c r="I5467" s="10" t="str">
        <x:v>PARSED</x:v>
      </x:c>
      <x:c r="J5467" s="10" t="str">
        <x:v>SINGLESHOT_CAPTURED_DIAGNOSTIC_PASS</x:v>
      </x:c>
      <x:c r="K5467" s="10" t="str">
        <x:v>5d7301971f49a348ace08bff8e4d0e82dafc79e903ea6ae509a7d8c1ddcffbc7</x:v>
      </x:c>
      <x:c r="L5467" s="10" t="str">
        <x:v>historical_three</x:v>
      </x:c>
      <x:c r="M5467" s="10" t="n">
        <x:v>1</x:v>
      </x:c>
      <x:c r="N5467" s="10" t="n">
        <x:v>0</x:v>
      </x:c>
      <x:c r="O5467" s="10" t="n">
        <x:v>0</x:v>
      </x:c>
      <x:c r="P5467" s="9" t="str">
        <x:f>'CaseReview'!U1095</x:f>
        <x:v>FAIL</x:v>
      </x:c>
      <x:c r="Q5467" s="9" t="n">
        <x:f>IF(AND(T5467=1,G5467=P5467),1,0)</x:f>
        <x:v>1</x:v>
      </x:c>
      <x:c r="R5467" s="9" t="n">
        <x:f>IF(AND(T5467=1,G5467="PASS",P5467="FAIL"),1,0)</x:f>
        <x:v>0</x:v>
      </x:c>
      <x:c r="S5467" s="9" t="n">
        <x:f>IF(AND(T5467=1,G5467="FAIL",P5467="PASS"),1,0)</x:f>
        <x:v>0</x:v>
      </x:c>
      <x:c r="T5467" s="9" t="n">
        <x:v>1</x:v>
      </x:c>
      <x:c r="U5467" s="9" t="n">
        <x:v>5</x:v>
      </x:c>
      <x:c r="V5467" s="9" t="str">
        <x:v>MVP/SHACL_GENERATION_PIPELINE/experiments/LUNA_CONTEXTUAL_SINGLESHOT/RUN_01/runs/RUN-IMO-101-20260831T152801133398Z/artifacts/attempt_01/extracted_shape.ttl</x:v>
      </x:c>
    </x:row>
    <x:row r="5468" ht="22" customHeight="1">
      <x:c r="A5468" s="10" t="str">
        <x:v>SINGLESHOT</x:v>
      </x:c>
      <x:c r="B5468" s="10" t="str">
        <x:v>IMO-101</x:v>
      </x:c>
      <x:c r="C5468" s="10" t="str">
        <x:v>IMO-101-K-F03</x:v>
      </x:c>
      <x:c r="D5468" s="10" t="str">
        <x:v>RUN_01</x:v>
      </x:c>
      <x:c r="E5468" s="10" t="str">
        <x:v>ORIGINAL_LEDGER</x:v>
      </x:c>
      <x:c r="F5468" s="10" t="str">
        <x:v>FAIL</x:v>
      </x:c>
      <x:c r="G5468" s="10" t="str">
        <x:v>FAIL</x:v>
      </x:c>
      <x:c r="H5468" s="10" t="str">
        <x:v>EXECUTED</x:v>
      </x:c>
      <x:c r="I5468" s="10" t="str">
        <x:v>PARSED</x:v>
      </x:c>
      <x:c r="J5468" s="10" t="str">
        <x:v>SINGLESHOT_CAPTURED_DIAGNOSTIC_PASS</x:v>
      </x:c>
      <x:c r="K5468" s="10" t="str">
        <x:v>5d7301971f49a348ace08bff8e4d0e82dafc79e903ea6ae509a7d8c1ddcffbc7</x:v>
      </x:c>
      <x:c r="L5468" s="10" t="str">
        <x:v>historical_three</x:v>
      </x:c>
      <x:c r="M5468" s="10" t="n">
        <x:v>1</x:v>
      </x:c>
      <x:c r="N5468" s="10" t="n">
        <x:v>0</x:v>
      </x:c>
      <x:c r="O5468" s="10" t="n">
        <x:v>0</x:v>
      </x:c>
      <x:c r="P5468" s="9" t="str">
        <x:f>'CaseReview'!U1096</x:f>
        <x:v>FAIL</x:v>
      </x:c>
      <x:c r="Q5468" s="9" t="n">
        <x:f>IF(AND(T5468=1,G5468=P5468),1,0)</x:f>
        <x:v>1</x:v>
      </x:c>
      <x:c r="R5468" s="9" t="n">
        <x:f>IF(AND(T5468=1,G5468="PASS",P5468="FAIL"),1,0)</x:f>
        <x:v>0</x:v>
      </x:c>
      <x:c r="S5468" s="9" t="n">
        <x:f>IF(AND(T5468=1,G5468="FAIL",P5468="PASS"),1,0)</x:f>
        <x:v>0</x:v>
      </x:c>
      <x:c r="T5468" s="9" t="n">
        <x:v>1</x:v>
      </x:c>
      <x:c r="U5468" s="9" t="n">
        <x:v>5</x:v>
      </x:c>
      <x:c r="V5468" s="9" t="str">
        <x:v>MVP/SHACL_GENERATION_PIPELINE/experiments/LUNA_CONTEXTUAL_SINGLESHOT/RUN_01/runs/RUN-IMO-101-20260831T152801133398Z/artifacts/attempt_01/extracted_shape.ttl</x:v>
      </x:c>
    </x:row>
    <x:row r="5469" ht="22" customHeight="1">
      <x:c r="A5469" s="10" t="str">
        <x:v>SINGLESHOT</x:v>
      </x:c>
      <x:c r="B5469" s="10" t="str">
        <x:v>IMO-101</x:v>
      </x:c>
      <x:c r="C5469" s="10" t="str">
        <x:v>IMO-101-K-F04</x:v>
      </x:c>
      <x:c r="D5469" s="10" t="str">
        <x:v>RUN_01</x:v>
      </x:c>
      <x:c r="E5469" s="10" t="str">
        <x:v>ORIGINAL_LEDGER</x:v>
      </x:c>
      <x:c r="F5469" s="10" t="str">
        <x:v>FAIL</x:v>
      </x:c>
      <x:c r="G5469" s="10" t="str">
        <x:v>FAIL</x:v>
      </x:c>
      <x:c r="H5469" s="10" t="str">
        <x:v>EXECUTED</x:v>
      </x:c>
      <x:c r="I5469" s="10" t="str">
        <x:v>PARSED</x:v>
      </x:c>
      <x:c r="J5469" s="10" t="str">
        <x:v>SINGLESHOT_CAPTURED_DIAGNOSTIC_PASS</x:v>
      </x:c>
      <x:c r="K5469" s="10" t="str">
        <x:v>5d7301971f49a348ace08bff8e4d0e82dafc79e903ea6ae509a7d8c1ddcffbc7</x:v>
      </x:c>
      <x:c r="L5469" s="10" t="str">
        <x:v>historical_three</x:v>
      </x:c>
      <x:c r="M5469" s="10" t="n">
        <x:v>1</x:v>
      </x:c>
      <x:c r="N5469" s="10" t="n">
        <x:v>0</x:v>
      </x:c>
      <x:c r="O5469" s="10" t="n">
        <x:v>0</x:v>
      </x:c>
      <x:c r="P5469" s="9" t="str">
        <x:f>'CaseReview'!U1097</x:f>
        <x:v>FAIL</x:v>
      </x:c>
      <x:c r="Q5469" s="9" t="n">
        <x:f>IF(AND(T5469=1,G5469=P5469),1,0)</x:f>
        <x:v>1</x:v>
      </x:c>
      <x:c r="R5469" s="9" t="n">
        <x:f>IF(AND(T5469=1,G5469="PASS",P5469="FAIL"),1,0)</x:f>
        <x:v>0</x:v>
      </x:c>
      <x:c r="S5469" s="9" t="n">
        <x:f>IF(AND(T5469=1,G5469="FAIL",P5469="PASS"),1,0)</x:f>
        <x:v>0</x:v>
      </x:c>
      <x:c r="T5469" s="9" t="n">
        <x:v>1</x:v>
      </x:c>
      <x:c r="U5469" s="9" t="n">
        <x:v>5</x:v>
      </x:c>
      <x:c r="V5469" s="9" t="str">
        <x:v>MVP/SHACL_GENERATION_PIPELINE/experiments/LUNA_CONTEXTUAL_SINGLESHOT/RUN_01/runs/RUN-IMO-101-20260831T152801133398Z/artifacts/attempt_01/extracted_shape.ttl</x:v>
      </x:c>
    </x:row>
    <x:row r="5470" ht="22" customHeight="1">
      <x:c r="A5470" s="10" t="str">
        <x:v>SINGLESHOT</x:v>
      </x:c>
      <x:c r="B5470" s="10" t="str">
        <x:v>IMO-101</x:v>
      </x:c>
      <x:c r="C5470" s="10" t="str">
        <x:v>IMO-101-K-P01</x:v>
      </x:c>
      <x:c r="D5470" s="10" t="str">
        <x:v>RUN_01</x:v>
      </x:c>
      <x:c r="E5470" s="10" t="str">
        <x:v>ORIGINAL_LEDGER</x:v>
      </x:c>
      <x:c r="F5470" s="10" t="str">
        <x:v>PASS</x:v>
      </x:c>
      <x:c r="G5470" s="10" t="str">
        <x:v>PASS</x:v>
      </x:c>
      <x:c r="H5470" s="10" t="str">
        <x:v>EXECUTED</x:v>
      </x:c>
      <x:c r="I5470" s="10" t="str">
        <x:v>PARSED</x:v>
      </x:c>
      <x:c r="J5470" s="10" t="str">
        <x:v>SINGLESHOT_CAPTURED_DIAGNOSTIC_PASS</x:v>
      </x:c>
      <x:c r="K5470" s="10" t="str">
        <x:v>5d7301971f49a348ace08bff8e4d0e82dafc79e903ea6ae509a7d8c1ddcffbc7</x:v>
      </x:c>
      <x:c r="L5470" s="10" t="str">
        <x:v>historical_three</x:v>
      </x:c>
      <x:c r="M5470" s="10" t="n">
        <x:v>1</x:v>
      </x:c>
      <x:c r="N5470" s="10" t="n">
        <x:v>0</x:v>
      </x:c>
      <x:c r="O5470" s="10" t="n">
        <x:v>0</x:v>
      </x:c>
      <x:c r="P5470" s="9" t="str">
        <x:f>'CaseReview'!U1098</x:f>
        <x:v>PASS</x:v>
      </x:c>
      <x:c r="Q5470" s="9" t="n">
        <x:f>IF(AND(T5470=1,G5470=P5470),1,0)</x:f>
        <x:v>1</x:v>
      </x:c>
      <x:c r="R5470" s="9" t="n">
        <x:f>IF(AND(T5470=1,G5470="PASS",P5470="FAIL"),1,0)</x:f>
        <x:v>0</x:v>
      </x:c>
      <x:c r="S5470" s="9" t="n">
        <x:f>IF(AND(T5470=1,G5470="FAIL",P5470="PASS"),1,0)</x:f>
        <x:v>0</x:v>
      </x:c>
      <x:c r="T5470" s="9" t="n">
        <x:v>1</x:v>
      </x:c>
      <x:c r="U5470" s="9" t="n">
        <x:v>5</x:v>
      </x:c>
      <x:c r="V5470" s="9" t="str">
        <x:v>MVP/SHACL_GENERATION_PIPELINE/experiments/LUNA_CONTEXTUAL_SINGLESHOT/RUN_01/runs/RUN-IMO-101-20260831T152801133398Z/artifacts/attempt_01/extracted_shape.ttl</x:v>
      </x:c>
    </x:row>
    <x:row r="5471" ht="22" customHeight="1">
      <x:c r="A5471" s="10" t="str">
        <x:v>SINGLESHOT</x:v>
      </x:c>
      <x:c r="B5471" s="10" t="str">
        <x:v>IMO-102</x:v>
      </x:c>
      <x:c r="C5471" s="10" t="str">
        <x:v>IMO-102-K-F01</x:v>
      </x:c>
      <x:c r="D5471" s="10" t="str">
        <x:v>RUN_01</x:v>
      </x:c>
      <x:c r="E5471" s="10" t="str">
        <x:v>ORIGINAL_LEDGER</x:v>
      </x:c>
      <x:c r="F5471" s="10" t="str">
        <x:v>FAIL</x:v>
      </x:c>
      <x:c r="G5471" s="10" t="str">
        <x:v>NO_VERDICT</x:v>
      </x:c>
      <x:c r="H5471" s="10" t="str">
        <x:v>INFRASTRUCTURE_FAILURE</x:v>
      </x:c>
      <x:c r="I5471" s="10" t="str">
        <x:v>NOT_PARSED</x:v>
      </x:c>
      <x:c r="J5471" s="10" t="str">
        <x:v>SINGLESHOT_CAPTURED_DIAGNOSTIC_FAIL</x:v>
      </x:c>
      <x:c r="K5471" s="10" t="str"/>
      <x:c r="L5471" s="10" t="str">
        <x:v>historical_three</x:v>
      </x:c>
      <x:c r="M5471" s="10" t="n">
        <x:v>0</x:v>
      </x:c>
      <x:c r="N5471" s="10" t="n">
        <x:v>0</x:v>
      </x:c>
      <x:c r="O5471" s="10" t="n">
        <x:v>0</x:v>
      </x:c>
      <x:c r="P5471" s="9" t="str">
        <x:f>'CaseReview'!U1099</x:f>
        <x:v>FAIL</x:v>
      </x:c>
      <x:c r="Q5471" s="9" t="n">
        <x:f>IF(AND(T5471=1,G5471=P5471),1,0)</x:f>
        <x:v>0</x:v>
      </x:c>
      <x:c r="R5471" s="9" t="n">
        <x:f>IF(AND(T5471=1,G5471="PASS",P5471="FAIL"),1,0)</x:f>
        <x:v>0</x:v>
      </x:c>
      <x:c r="S5471" s="9" t="n">
        <x:f>IF(AND(T5471=1,G5471="FAIL",P5471="PASS"),1,0)</x:f>
        <x:v>0</x:v>
      </x:c>
      <x:c r="T5471" s="9" t="n">
        <x:v>0</x:v>
      </x:c>
      <x:c r="U5471" s="9" t="n">
        <x:v>34</x:v>
      </x:c>
      <x:c r="V5471" s="9" t="str"/>
    </x:row>
    <x:row r="5472" ht="22" customHeight="1">
      <x:c r="A5472" s="10" t="str">
        <x:v>SINGLESHOT</x:v>
      </x:c>
      <x:c r="B5472" s="10" t="str">
        <x:v>IMO-102</x:v>
      </x:c>
      <x:c r="C5472" s="10" t="str">
        <x:v>IMO-102-K-F02</x:v>
      </x:c>
      <x:c r="D5472" s="10" t="str">
        <x:v>RUN_01</x:v>
      </x:c>
      <x:c r="E5472" s="10" t="str">
        <x:v>ORIGINAL_LEDGER</x:v>
      </x:c>
      <x:c r="F5472" s="10" t="str">
        <x:v>FAIL</x:v>
      </x:c>
      <x:c r="G5472" s="10" t="str">
        <x:v>NO_VERDICT</x:v>
      </x:c>
      <x:c r="H5472" s="10" t="str">
        <x:v>INFRASTRUCTURE_FAILURE</x:v>
      </x:c>
      <x:c r="I5472" s="10" t="str">
        <x:v>NOT_PARSED</x:v>
      </x:c>
      <x:c r="J5472" s="10" t="str">
        <x:v>SINGLESHOT_CAPTURED_DIAGNOSTIC_FAIL</x:v>
      </x:c>
      <x:c r="K5472" s="10" t="str"/>
      <x:c r="L5472" s="10" t="str">
        <x:v>historical_three</x:v>
      </x:c>
      <x:c r="M5472" s="10" t="n">
        <x:v>0</x:v>
      </x:c>
      <x:c r="N5472" s="10" t="n">
        <x:v>0</x:v>
      </x:c>
      <x:c r="O5472" s="10" t="n">
        <x:v>0</x:v>
      </x:c>
      <x:c r="P5472" s="9" t="str">
        <x:f>'CaseReview'!U1100</x:f>
        <x:v>FAIL</x:v>
      </x:c>
      <x:c r="Q5472" s="9" t="n">
        <x:f>IF(AND(T5472=1,G5472=P5472),1,0)</x:f>
        <x:v>0</x:v>
      </x:c>
      <x:c r="R5472" s="9" t="n">
        <x:f>IF(AND(T5472=1,G5472="PASS",P5472="FAIL"),1,0)</x:f>
        <x:v>0</x:v>
      </x:c>
      <x:c r="S5472" s="9" t="n">
        <x:f>IF(AND(T5472=1,G5472="FAIL",P5472="PASS"),1,0)</x:f>
        <x:v>0</x:v>
      </x:c>
      <x:c r="T5472" s="9" t="n">
        <x:v>0</x:v>
      </x:c>
      <x:c r="U5472" s="9" t="n">
        <x:v>34</x:v>
      </x:c>
      <x:c r="V5472" s="9" t="str"/>
    </x:row>
    <x:row r="5473" ht="22" customHeight="1">
      <x:c r="A5473" s="10" t="str">
        <x:v>SINGLESHOT</x:v>
      </x:c>
      <x:c r="B5473" s="10" t="str">
        <x:v>IMO-102</x:v>
      </x:c>
      <x:c r="C5473" s="10" t="str">
        <x:v>IMO-102-K-F03</x:v>
      </x:c>
      <x:c r="D5473" s="10" t="str">
        <x:v>RUN_01</x:v>
      </x:c>
      <x:c r="E5473" s="10" t="str">
        <x:v>ORIGINAL_LEDGER</x:v>
      </x:c>
      <x:c r="F5473" s="10" t="str">
        <x:v>FAIL</x:v>
      </x:c>
      <x:c r="G5473" s="10" t="str">
        <x:v>NO_VERDICT</x:v>
      </x:c>
      <x:c r="H5473" s="10" t="str">
        <x:v>INFRASTRUCTURE_FAILURE</x:v>
      </x:c>
      <x:c r="I5473" s="10" t="str">
        <x:v>NOT_PARSED</x:v>
      </x:c>
      <x:c r="J5473" s="10" t="str">
        <x:v>SINGLESHOT_CAPTURED_DIAGNOSTIC_FAIL</x:v>
      </x:c>
      <x:c r="K5473" s="10" t="str"/>
      <x:c r="L5473" s="10" t="str">
        <x:v>historical_three</x:v>
      </x:c>
      <x:c r="M5473" s="10" t="n">
        <x:v>0</x:v>
      </x:c>
      <x:c r="N5473" s="10" t="n">
        <x:v>0</x:v>
      </x:c>
      <x:c r="O5473" s="10" t="n">
        <x:v>0</x:v>
      </x:c>
      <x:c r="P5473" s="9" t="str">
        <x:f>'CaseReview'!U1101</x:f>
        <x:v>FAIL</x:v>
      </x:c>
      <x:c r="Q5473" s="9" t="n">
        <x:f>IF(AND(T5473=1,G5473=P5473),1,0)</x:f>
        <x:v>0</x:v>
      </x:c>
      <x:c r="R5473" s="9" t="n">
        <x:f>IF(AND(T5473=1,G5473="PASS",P5473="FAIL"),1,0)</x:f>
        <x:v>0</x:v>
      </x:c>
      <x:c r="S5473" s="9" t="n">
        <x:f>IF(AND(T5473=1,G5473="FAIL",P5473="PASS"),1,0)</x:f>
        <x:v>0</x:v>
      </x:c>
      <x:c r="T5473" s="9" t="n">
        <x:v>0</x:v>
      </x:c>
      <x:c r="U5473" s="9" t="n">
        <x:v>34</x:v>
      </x:c>
      <x:c r="V5473" s="9" t="str"/>
    </x:row>
    <x:row r="5474" ht="22" customHeight="1">
      <x:c r="A5474" s="10" t="str">
        <x:v>SINGLESHOT</x:v>
      </x:c>
      <x:c r="B5474" s="10" t="str">
        <x:v>IMO-102</x:v>
      </x:c>
      <x:c r="C5474" s="10" t="str">
        <x:v>IMO-102-K-F04</x:v>
      </x:c>
      <x:c r="D5474" s="10" t="str">
        <x:v>RUN_01</x:v>
      </x:c>
      <x:c r="E5474" s="10" t="str">
        <x:v>ORIGINAL_LEDGER</x:v>
      </x:c>
      <x:c r="F5474" s="10" t="str">
        <x:v>FAIL</x:v>
      </x:c>
      <x:c r="G5474" s="10" t="str">
        <x:v>NO_VERDICT</x:v>
      </x:c>
      <x:c r="H5474" s="10" t="str">
        <x:v>INFRASTRUCTURE_FAILURE</x:v>
      </x:c>
      <x:c r="I5474" s="10" t="str">
        <x:v>NOT_PARSED</x:v>
      </x:c>
      <x:c r="J5474" s="10" t="str">
        <x:v>SINGLESHOT_CAPTURED_DIAGNOSTIC_FAIL</x:v>
      </x:c>
      <x:c r="K5474" s="10" t="str"/>
      <x:c r="L5474" s="10" t="str">
        <x:v>historical_three</x:v>
      </x:c>
      <x:c r="M5474" s="10" t="n">
        <x:v>0</x:v>
      </x:c>
      <x:c r="N5474" s="10" t="n">
        <x:v>0</x:v>
      </x:c>
      <x:c r="O5474" s="10" t="n">
        <x:v>0</x:v>
      </x:c>
      <x:c r="P5474" s="9" t="str">
        <x:f>'CaseReview'!U1102</x:f>
        <x:v>FAIL</x:v>
      </x:c>
      <x:c r="Q5474" s="9" t="n">
        <x:f>IF(AND(T5474=1,G5474=P5474),1,0)</x:f>
        <x:v>0</x:v>
      </x:c>
      <x:c r="R5474" s="9" t="n">
        <x:f>IF(AND(T5474=1,G5474="PASS",P5474="FAIL"),1,0)</x:f>
        <x:v>0</x:v>
      </x:c>
      <x:c r="S5474" s="9" t="n">
        <x:f>IF(AND(T5474=1,G5474="FAIL",P5474="PASS"),1,0)</x:f>
        <x:v>0</x:v>
      </x:c>
      <x:c r="T5474" s="9" t="n">
        <x:v>0</x:v>
      </x:c>
      <x:c r="U5474" s="9" t="n">
        <x:v>34</x:v>
      </x:c>
      <x:c r="V5474" s="9" t="str"/>
    </x:row>
    <x:row r="5475" ht="22" customHeight="1">
      <x:c r="A5475" s="10" t="str">
        <x:v>SINGLESHOT</x:v>
      </x:c>
      <x:c r="B5475" s="10" t="str">
        <x:v>IMO-102</x:v>
      </x:c>
      <x:c r="C5475" s="10" t="str">
        <x:v>IMO-102-K-F05</x:v>
      </x:c>
      <x:c r="D5475" s="10" t="str">
        <x:v>RUN_01</x:v>
      </x:c>
      <x:c r="E5475" s="10" t="str">
        <x:v>ORIGINAL_LEDGER</x:v>
      </x:c>
      <x:c r="F5475" s="10" t="str">
        <x:v>FAIL</x:v>
      </x:c>
      <x:c r="G5475" s="10" t="str">
        <x:v>NO_VERDICT</x:v>
      </x:c>
      <x:c r="H5475" s="10" t="str">
        <x:v>INFRASTRUCTURE_FAILURE</x:v>
      </x:c>
      <x:c r="I5475" s="10" t="str">
        <x:v>NOT_PARSED</x:v>
      </x:c>
      <x:c r="J5475" s="10" t="str">
        <x:v>SINGLESHOT_CAPTURED_DIAGNOSTIC_FAIL</x:v>
      </x:c>
      <x:c r="K5475" s="10" t="str"/>
      <x:c r="L5475" s="10" t="str">
        <x:v>historical_three</x:v>
      </x:c>
      <x:c r="M5475" s="10" t="n">
        <x:v>0</x:v>
      </x:c>
      <x:c r="N5475" s="10" t="n">
        <x:v>0</x:v>
      </x:c>
      <x:c r="O5475" s="10" t="n">
        <x:v>0</x:v>
      </x:c>
      <x:c r="P5475" s="9" t="str">
        <x:f>'CaseReview'!U1103</x:f>
        <x:v>FAIL</x:v>
      </x:c>
      <x:c r="Q5475" s="9" t="n">
        <x:f>IF(AND(T5475=1,G5475=P5475),1,0)</x:f>
        <x:v>0</x:v>
      </x:c>
      <x:c r="R5475" s="9" t="n">
        <x:f>IF(AND(T5475=1,G5475="PASS",P5475="FAIL"),1,0)</x:f>
        <x:v>0</x:v>
      </x:c>
      <x:c r="S5475" s="9" t="n">
        <x:f>IF(AND(T5475=1,G5475="FAIL",P5475="PASS"),1,0)</x:f>
        <x:v>0</x:v>
      </x:c>
      <x:c r="T5475" s="9" t="n">
        <x:v>0</x:v>
      </x:c>
      <x:c r="U5475" s="9" t="n">
        <x:v>34</x:v>
      </x:c>
      <x:c r="V5475" s="9" t="str"/>
    </x:row>
    <x:row r="5476" ht="22" customHeight="1">
      <x:c r="A5476" s="10" t="str">
        <x:v>SINGLESHOT</x:v>
      </x:c>
      <x:c r="B5476" s="10" t="str">
        <x:v>IMO-102</x:v>
      </x:c>
      <x:c r="C5476" s="10" t="str">
        <x:v>IMO-102-K-F06</x:v>
      </x:c>
      <x:c r="D5476" s="10" t="str">
        <x:v>RUN_01</x:v>
      </x:c>
      <x:c r="E5476" s="10" t="str">
        <x:v>ORIGINAL_LEDGER</x:v>
      </x:c>
      <x:c r="F5476" s="10" t="str">
        <x:v>FAIL</x:v>
      </x:c>
      <x:c r="G5476" s="10" t="str">
        <x:v>NO_VERDICT</x:v>
      </x:c>
      <x:c r="H5476" s="10" t="str">
        <x:v>INFRASTRUCTURE_FAILURE</x:v>
      </x:c>
      <x:c r="I5476" s="10" t="str">
        <x:v>NOT_PARSED</x:v>
      </x:c>
      <x:c r="J5476" s="10" t="str">
        <x:v>SINGLESHOT_CAPTURED_DIAGNOSTIC_FAIL</x:v>
      </x:c>
      <x:c r="K5476" s="10" t="str"/>
      <x:c r="L5476" s="10" t="str">
        <x:v>historical_three</x:v>
      </x:c>
      <x:c r="M5476" s="10" t="n">
        <x:v>0</x:v>
      </x:c>
      <x:c r="N5476" s="10" t="n">
        <x:v>0</x:v>
      </x:c>
      <x:c r="O5476" s="10" t="n">
        <x:v>0</x:v>
      </x:c>
      <x:c r="P5476" s="9" t="str">
        <x:f>'CaseReview'!U1104</x:f>
        <x:v>FAIL</x:v>
      </x:c>
      <x:c r="Q5476" s="9" t="n">
        <x:f>IF(AND(T5476=1,G5476=P5476),1,0)</x:f>
        <x:v>0</x:v>
      </x:c>
      <x:c r="R5476" s="9" t="n">
        <x:f>IF(AND(T5476=1,G5476="PASS",P5476="FAIL"),1,0)</x:f>
        <x:v>0</x:v>
      </x:c>
      <x:c r="S5476" s="9" t="n">
        <x:f>IF(AND(T5476=1,G5476="FAIL",P5476="PASS"),1,0)</x:f>
        <x:v>0</x:v>
      </x:c>
      <x:c r="T5476" s="9" t="n">
        <x:v>0</x:v>
      </x:c>
      <x:c r="U5476" s="9" t="n">
        <x:v>34</x:v>
      </x:c>
      <x:c r="V5476" s="9" t="str"/>
    </x:row>
    <x:row r="5477" ht="22" customHeight="1">
      <x:c r="A5477" s="10" t="str">
        <x:v>SINGLESHOT</x:v>
      </x:c>
      <x:c r="B5477" s="10" t="str">
        <x:v>IMO-102</x:v>
      </x:c>
      <x:c r="C5477" s="10" t="str">
        <x:v>IMO-102-K-F07</x:v>
      </x:c>
      <x:c r="D5477" s="10" t="str">
        <x:v>RUN_01</x:v>
      </x:c>
      <x:c r="E5477" s="10" t="str">
        <x:v>ORIGINAL_LEDGER</x:v>
      </x:c>
      <x:c r="F5477" s="10" t="str">
        <x:v>FAIL</x:v>
      </x:c>
      <x:c r="G5477" s="10" t="str">
        <x:v>NO_VERDICT</x:v>
      </x:c>
      <x:c r="H5477" s="10" t="str">
        <x:v>INFRASTRUCTURE_FAILURE</x:v>
      </x:c>
      <x:c r="I5477" s="10" t="str">
        <x:v>NOT_PARSED</x:v>
      </x:c>
      <x:c r="J5477" s="10" t="str">
        <x:v>SINGLESHOT_CAPTURED_DIAGNOSTIC_FAIL</x:v>
      </x:c>
      <x:c r="K5477" s="10" t="str"/>
      <x:c r="L5477" s="10" t="str">
        <x:v>historical_three</x:v>
      </x:c>
      <x:c r="M5477" s="10" t="n">
        <x:v>0</x:v>
      </x:c>
      <x:c r="N5477" s="10" t="n">
        <x:v>0</x:v>
      </x:c>
      <x:c r="O5477" s="10" t="n">
        <x:v>0</x:v>
      </x:c>
      <x:c r="P5477" s="9" t="str">
        <x:f>'CaseReview'!U1105</x:f>
        <x:v>FAIL</x:v>
      </x:c>
      <x:c r="Q5477" s="9" t="n">
        <x:f>IF(AND(T5477=1,G5477=P5477),1,0)</x:f>
        <x:v>0</x:v>
      </x:c>
      <x:c r="R5477" s="9" t="n">
        <x:f>IF(AND(T5477=1,G5477="PASS",P5477="FAIL"),1,0)</x:f>
        <x:v>0</x:v>
      </x:c>
      <x:c r="S5477" s="9" t="n">
        <x:f>IF(AND(T5477=1,G5477="FAIL",P5477="PASS"),1,0)</x:f>
        <x:v>0</x:v>
      </x:c>
      <x:c r="T5477" s="9" t="n">
        <x:v>0</x:v>
      </x:c>
      <x:c r="U5477" s="9" t="n">
        <x:v>34</x:v>
      </x:c>
      <x:c r="V5477" s="9" t="str"/>
    </x:row>
    <x:row r="5478" ht="22" customHeight="1">
      <x:c r="A5478" s="10" t="str">
        <x:v>SINGLESHOT</x:v>
      </x:c>
      <x:c r="B5478" s="10" t="str">
        <x:v>IMO-102</x:v>
      </x:c>
      <x:c r="C5478" s="10" t="str">
        <x:v>IMO-102-K-P01</x:v>
      </x:c>
      <x:c r="D5478" s="10" t="str">
        <x:v>RUN_01</x:v>
      </x:c>
      <x:c r="E5478" s="10" t="str">
        <x:v>ORIGINAL_LEDGER</x:v>
      </x:c>
      <x:c r="F5478" s="10" t="str">
        <x:v>PASS</x:v>
      </x:c>
      <x:c r="G5478" s="10" t="str">
        <x:v>NO_VERDICT</x:v>
      </x:c>
      <x:c r="H5478" s="10" t="str">
        <x:v>INFRASTRUCTURE_FAILURE</x:v>
      </x:c>
      <x:c r="I5478" s="10" t="str">
        <x:v>NOT_PARSED</x:v>
      </x:c>
      <x:c r="J5478" s="10" t="str">
        <x:v>SINGLESHOT_CAPTURED_DIAGNOSTIC_FAIL</x:v>
      </x:c>
      <x:c r="K5478" s="10" t="str"/>
      <x:c r="L5478" s="10" t="str">
        <x:v>historical_three</x:v>
      </x:c>
      <x:c r="M5478" s="10" t="n">
        <x:v>0</x:v>
      </x:c>
      <x:c r="N5478" s="10" t="n">
        <x:v>0</x:v>
      </x:c>
      <x:c r="O5478" s="10" t="n">
        <x:v>0</x:v>
      </x:c>
      <x:c r="P5478" s="9" t="str">
        <x:f>'CaseReview'!U1106</x:f>
        <x:v>PASS</x:v>
      </x:c>
      <x:c r="Q5478" s="9" t="n">
        <x:f>IF(AND(T5478=1,G5478=P5478),1,0)</x:f>
        <x:v>0</x:v>
      </x:c>
      <x:c r="R5478" s="9" t="n">
        <x:f>IF(AND(T5478=1,G5478="PASS",P5478="FAIL"),1,0)</x:f>
        <x:v>0</x:v>
      </x:c>
      <x:c r="S5478" s="9" t="n">
        <x:f>IF(AND(T5478=1,G5478="FAIL",P5478="PASS"),1,0)</x:f>
        <x:v>0</x:v>
      </x:c>
      <x:c r="T5478" s="9" t="n">
        <x:v>0</x:v>
      </x:c>
      <x:c r="U5478" s="9" t="n">
        <x:v>34</x:v>
      </x:c>
      <x:c r="V5478" s="9" t="str"/>
    </x:row>
    <x:row r="5479" ht="22" customHeight="1">
      <x:c r="A5479" s="10" t="str">
        <x:v>SINGLESHOT</x:v>
      </x:c>
      <x:c r="B5479" s="10" t="str">
        <x:v>IMO-102</x:v>
      </x:c>
      <x:c r="C5479" s="10" t="str">
        <x:v>IMO-102-K-P02</x:v>
      </x:c>
      <x:c r="D5479" s="10" t="str">
        <x:v>RUN_01</x:v>
      </x:c>
      <x:c r="E5479" s="10" t="str">
        <x:v>ORIGINAL_LEDGER</x:v>
      </x:c>
      <x:c r="F5479" s="10" t="str">
        <x:v>PASS</x:v>
      </x:c>
      <x:c r="G5479" s="10" t="str">
        <x:v>NO_VERDICT</x:v>
      </x:c>
      <x:c r="H5479" s="10" t="str">
        <x:v>INFRASTRUCTURE_FAILURE</x:v>
      </x:c>
      <x:c r="I5479" s="10" t="str">
        <x:v>NOT_PARSED</x:v>
      </x:c>
      <x:c r="J5479" s="10" t="str">
        <x:v>SINGLESHOT_CAPTURED_DIAGNOSTIC_FAIL</x:v>
      </x:c>
      <x:c r="K5479" s="10" t="str"/>
      <x:c r="L5479" s="10" t="str">
        <x:v>historical_three</x:v>
      </x:c>
      <x:c r="M5479" s="10" t="n">
        <x:v>0</x:v>
      </x:c>
      <x:c r="N5479" s="10" t="n">
        <x:v>0</x:v>
      </x:c>
      <x:c r="O5479" s="10" t="n">
        <x:v>0</x:v>
      </x:c>
      <x:c r="P5479" s="9" t="str">
        <x:f>'CaseReview'!U1107</x:f>
        <x:v>PASS</x:v>
      </x:c>
      <x:c r="Q5479" s="9" t="n">
        <x:f>IF(AND(T5479=1,G5479=P5479),1,0)</x:f>
        <x:v>0</x:v>
      </x:c>
      <x:c r="R5479" s="9" t="n">
        <x:f>IF(AND(T5479=1,G5479="PASS",P5479="FAIL"),1,0)</x:f>
        <x:v>0</x:v>
      </x:c>
      <x:c r="S5479" s="9" t="n">
        <x:f>IF(AND(T5479=1,G5479="FAIL",P5479="PASS"),1,0)</x:f>
        <x:v>0</x:v>
      </x:c>
      <x:c r="T5479" s="9" t="n">
        <x:v>0</x:v>
      </x:c>
      <x:c r="U5479" s="9" t="n">
        <x:v>34</x:v>
      </x:c>
      <x:c r="V5479" s="9" t="str"/>
    </x:row>
    <x:row r="5480" ht="22" customHeight="1">
      <x:c r="A5480" s="10" t="str">
        <x:v>SINGLESHOT</x:v>
      </x:c>
      <x:c r="B5480" s="10" t="str">
        <x:v>IMO-102</x:v>
      </x:c>
      <x:c r="C5480" s="10" t="str">
        <x:v>IMO-102-K-P03</x:v>
      </x:c>
      <x:c r="D5480" s="10" t="str">
        <x:v>RUN_01</x:v>
      </x:c>
      <x:c r="E5480" s="10" t="str">
        <x:v>ORIGINAL_LEDGER</x:v>
      </x:c>
      <x:c r="F5480" s="10" t="str">
        <x:v>PASS</x:v>
      </x:c>
      <x:c r="G5480" s="10" t="str">
        <x:v>NO_VERDICT</x:v>
      </x:c>
      <x:c r="H5480" s="10" t="str">
        <x:v>INFRASTRUCTURE_FAILURE</x:v>
      </x:c>
      <x:c r="I5480" s="10" t="str">
        <x:v>NOT_PARSED</x:v>
      </x:c>
      <x:c r="J5480" s="10" t="str">
        <x:v>SINGLESHOT_CAPTURED_DIAGNOSTIC_FAIL</x:v>
      </x:c>
      <x:c r="K5480" s="10" t="str"/>
      <x:c r="L5480" s="10" t="str">
        <x:v>historical_three</x:v>
      </x:c>
      <x:c r="M5480" s="10" t="n">
        <x:v>0</x:v>
      </x:c>
      <x:c r="N5480" s="10" t="n">
        <x:v>0</x:v>
      </x:c>
      <x:c r="O5480" s="10" t="n">
        <x:v>0</x:v>
      </x:c>
      <x:c r="P5480" s="9" t="str">
        <x:f>'CaseReview'!U1108</x:f>
        <x:v>PASS</x:v>
      </x:c>
      <x:c r="Q5480" s="9" t="n">
        <x:f>IF(AND(T5480=1,G5480=P5480),1,0)</x:f>
        <x:v>0</x:v>
      </x:c>
      <x:c r="R5480" s="9" t="n">
        <x:f>IF(AND(T5480=1,G5480="PASS",P5480="FAIL"),1,0)</x:f>
        <x:v>0</x:v>
      </x:c>
      <x:c r="S5480" s="9" t="n">
        <x:f>IF(AND(T5480=1,G5480="FAIL",P5480="PASS"),1,0)</x:f>
        <x:v>0</x:v>
      </x:c>
      <x:c r="T5480" s="9" t="n">
        <x:v>0</x:v>
      </x:c>
      <x:c r="U5480" s="9" t="n">
        <x:v>34</x:v>
      </x:c>
      <x:c r="V5480" s="9" t="str"/>
    </x:row>
    <x:row r="5481" ht="22" customHeight="1">
      <x:c r="A5481" s="10" t="str">
        <x:v>SINGLESHOT</x:v>
      </x:c>
      <x:c r="B5481" s="10" t="str">
        <x:v>IMO-102</x:v>
      </x:c>
      <x:c r="C5481" s="10" t="str">
        <x:v>IMO-102-K-P04</x:v>
      </x:c>
      <x:c r="D5481" s="10" t="str">
        <x:v>RUN_01</x:v>
      </x:c>
      <x:c r="E5481" s="10" t="str">
        <x:v>ORIGINAL_LEDGER</x:v>
      </x:c>
      <x:c r="F5481" s="10" t="str">
        <x:v>PASS</x:v>
      </x:c>
      <x:c r="G5481" s="10" t="str">
        <x:v>NO_VERDICT</x:v>
      </x:c>
      <x:c r="H5481" s="10" t="str">
        <x:v>INFRASTRUCTURE_FAILURE</x:v>
      </x:c>
      <x:c r="I5481" s="10" t="str">
        <x:v>NOT_PARSED</x:v>
      </x:c>
      <x:c r="J5481" s="10" t="str">
        <x:v>SINGLESHOT_CAPTURED_DIAGNOSTIC_FAIL</x:v>
      </x:c>
      <x:c r="K5481" s="10" t="str"/>
      <x:c r="L5481" s="10" t="str">
        <x:v>historical_three</x:v>
      </x:c>
      <x:c r="M5481" s="10" t="n">
        <x:v>0</x:v>
      </x:c>
      <x:c r="N5481" s="10" t="n">
        <x:v>0</x:v>
      </x:c>
      <x:c r="O5481" s="10" t="n">
        <x:v>0</x:v>
      </x:c>
      <x:c r="P5481" s="9" t="str">
        <x:f>'CaseReview'!U1109</x:f>
        <x:v>PASS</x:v>
      </x:c>
      <x:c r="Q5481" s="9" t="n">
        <x:f>IF(AND(T5481=1,G5481=P5481),1,0)</x:f>
        <x:v>0</x:v>
      </x:c>
      <x:c r="R5481" s="9" t="n">
        <x:f>IF(AND(T5481=1,G5481="PASS",P5481="FAIL"),1,0)</x:f>
        <x:v>0</x:v>
      </x:c>
      <x:c r="S5481" s="9" t="n">
        <x:f>IF(AND(T5481=1,G5481="FAIL",P5481="PASS"),1,0)</x:f>
        <x:v>0</x:v>
      </x:c>
      <x:c r="T5481" s="9" t="n">
        <x:v>0</x:v>
      </x:c>
      <x:c r="U5481" s="9" t="n">
        <x:v>34</x:v>
      </x:c>
      <x:c r="V5481" s="9" t="str"/>
    </x:row>
    <x:row r="5482" ht="22" customHeight="1">
      <x:c r="A5482" s="10" t="str">
        <x:v>SINGLESHOT</x:v>
      </x:c>
      <x:c r="B5482" s="10" t="str">
        <x:v>IMO-102</x:v>
      </x:c>
      <x:c r="C5482" s="10" t="str">
        <x:v>IMO-102-K-P05</x:v>
      </x:c>
      <x:c r="D5482" s="10" t="str">
        <x:v>RUN_01</x:v>
      </x:c>
      <x:c r="E5482" s="10" t="str">
        <x:v>ORIGINAL_LEDGER</x:v>
      </x:c>
      <x:c r="F5482" s="10" t="str">
        <x:v>PASS</x:v>
      </x:c>
      <x:c r="G5482" s="10" t="str">
        <x:v>NO_VERDICT</x:v>
      </x:c>
      <x:c r="H5482" s="10" t="str">
        <x:v>INFRASTRUCTURE_FAILURE</x:v>
      </x:c>
      <x:c r="I5482" s="10" t="str">
        <x:v>NOT_PARSED</x:v>
      </x:c>
      <x:c r="J5482" s="10" t="str">
        <x:v>SINGLESHOT_CAPTURED_DIAGNOSTIC_FAIL</x:v>
      </x:c>
      <x:c r="K5482" s="10" t="str"/>
      <x:c r="L5482" s="10" t="str">
        <x:v>historical_three</x:v>
      </x:c>
      <x:c r="M5482" s="10" t="n">
        <x:v>0</x:v>
      </x:c>
      <x:c r="N5482" s="10" t="n">
        <x:v>0</x:v>
      </x:c>
      <x:c r="O5482" s="10" t="n">
        <x:v>0</x:v>
      </x:c>
      <x:c r="P5482" s="9" t="str">
        <x:f>'CaseReview'!U1110</x:f>
        <x:v>PASS</x:v>
      </x:c>
      <x:c r="Q5482" s="9" t="n">
        <x:f>IF(AND(T5482=1,G5482=P5482),1,0)</x:f>
        <x:v>0</x:v>
      </x:c>
      <x:c r="R5482" s="9" t="n">
        <x:f>IF(AND(T5482=1,G5482="PASS",P5482="FAIL"),1,0)</x:f>
        <x:v>0</x:v>
      </x:c>
      <x:c r="S5482" s="9" t="n">
        <x:f>IF(AND(T5482=1,G5482="FAIL",P5482="PASS"),1,0)</x:f>
        <x:v>0</x:v>
      </x:c>
      <x:c r="T5482" s="9" t="n">
        <x:v>0</x:v>
      </x:c>
      <x:c r="U5482" s="9" t="n">
        <x:v>34</x:v>
      </x:c>
      <x:c r="V5482" s="9" t="str"/>
    </x:row>
    <x:row r="5483" ht="22" customHeight="1">
      <x:c r="A5483" s="10" t="str">
        <x:v>SINGLESHOT</x:v>
      </x:c>
      <x:c r="B5483" s="10" t="str">
        <x:v>IMO-102</x:v>
      </x:c>
      <x:c r="C5483" s="10" t="str">
        <x:v>IMO-102-K-P06</x:v>
      </x:c>
      <x:c r="D5483" s="10" t="str">
        <x:v>RUN_01</x:v>
      </x:c>
      <x:c r="E5483" s="10" t="str">
        <x:v>ORIGINAL_LEDGER</x:v>
      </x:c>
      <x:c r="F5483" s="10" t="str">
        <x:v>PASS</x:v>
      </x:c>
      <x:c r="G5483" s="10" t="str">
        <x:v>NO_VERDICT</x:v>
      </x:c>
      <x:c r="H5483" s="10" t="str">
        <x:v>INFRASTRUCTURE_FAILURE</x:v>
      </x:c>
      <x:c r="I5483" s="10" t="str">
        <x:v>NOT_PARSED</x:v>
      </x:c>
      <x:c r="J5483" s="10" t="str">
        <x:v>SINGLESHOT_CAPTURED_DIAGNOSTIC_FAIL</x:v>
      </x:c>
      <x:c r="K5483" s="10" t="str"/>
      <x:c r="L5483" s="10" t="str">
        <x:v>historical_three</x:v>
      </x:c>
      <x:c r="M5483" s="10" t="n">
        <x:v>0</x:v>
      </x:c>
      <x:c r="N5483" s="10" t="n">
        <x:v>0</x:v>
      </x:c>
      <x:c r="O5483" s="10" t="n">
        <x:v>0</x:v>
      </x:c>
      <x:c r="P5483" s="9" t="str">
        <x:f>'CaseReview'!U1111</x:f>
        <x:v>PASS</x:v>
      </x:c>
      <x:c r="Q5483" s="9" t="n">
        <x:f>IF(AND(T5483=1,G5483=P5483),1,0)</x:f>
        <x:v>0</x:v>
      </x:c>
      <x:c r="R5483" s="9" t="n">
        <x:f>IF(AND(T5483=1,G5483="PASS",P5483="FAIL"),1,0)</x:f>
        <x:v>0</x:v>
      </x:c>
      <x:c r="S5483" s="9" t="n">
        <x:f>IF(AND(T5483=1,G5483="FAIL",P5483="PASS"),1,0)</x:f>
        <x:v>0</x:v>
      </x:c>
      <x:c r="T5483" s="9" t="n">
        <x:v>0</x:v>
      </x:c>
      <x:c r="U5483" s="9" t="n">
        <x:v>34</x:v>
      </x:c>
      <x:c r="V5483" s="9" t="str"/>
    </x:row>
    <x:row r="5484" ht="22" customHeight="1">
      <x:c r="A5484" s="10" t="str">
        <x:v>SINGLESHOT</x:v>
      </x:c>
      <x:c r="B5484" s="10" t="str">
        <x:v>IMO-102</x:v>
      </x:c>
      <x:c r="C5484" s="10" t="str">
        <x:v>IMO-102-K-P07</x:v>
      </x:c>
      <x:c r="D5484" s="10" t="str">
        <x:v>RUN_01</x:v>
      </x:c>
      <x:c r="E5484" s="10" t="str">
        <x:v>ORIGINAL_LEDGER</x:v>
      </x:c>
      <x:c r="F5484" s="10" t="str">
        <x:v>PASS</x:v>
      </x:c>
      <x:c r="G5484" s="10" t="str">
        <x:v>NO_VERDICT</x:v>
      </x:c>
      <x:c r="H5484" s="10" t="str">
        <x:v>INFRASTRUCTURE_FAILURE</x:v>
      </x:c>
      <x:c r="I5484" s="10" t="str">
        <x:v>NOT_PARSED</x:v>
      </x:c>
      <x:c r="J5484" s="10" t="str">
        <x:v>SINGLESHOT_CAPTURED_DIAGNOSTIC_FAIL</x:v>
      </x:c>
      <x:c r="K5484" s="10" t="str"/>
      <x:c r="L5484" s="10" t="str">
        <x:v>historical_three</x:v>
      </x:c>
      <x:c r="M5484" s="10" t="n">
        <x:v>0</x:v>
      </x:c>
      <x:c r="N5484" s="10" t="n">
        <x:v>0</x:v>
      </x:c>
      <x:c r="O5484" s="10" t="n">
        <x:v>0</x:v>
      </x:c>
      <x:c r="P5484" s="9" t="str">
        <x:f>'CaseReview'!U1112</x:f>
        <x:v>PASS</x:v>
      </x:c>
      <x:c r="Q5484" s="9" t="n">
        <x:f>IF(AND(T5484=1,G5484=P5484),1,0)</x:f>
        <x:v>0</x:v>
      </x:c>
      <x:c r="R5484" s="9" t="n">
        <x:f>IF(AND(T5484=1,G5484="PASS",P5484="FAIL"),1,0)</x:f>
        <x:v>0</x:v>
      </x:c>
      <x:c r="S5484" s="9" t="n">
        <x:f>IF(AND(T5484=1,G5484="FAIL",P5484="PASS"),1,0)</x:f>
        <x:v>0</x:v>
      </x:c>
      <x:c r="T5484" s="9" t="n">
        <x:v>0</x:v>
      </x:c>
      <x:c r="U5484" s="9" t="n">
        <x:v>34</x:v>
      </x:c>
      <x:c r="V5484" s="9" t="str"/>
    </x:row>
    <x:row r="5485" ht="22" customHeight="1">
      <x:c r="A5485" s="10" t="str">
        <x:v>SINGLESHOT</x:v>
      </x:c>
      <x:c r="B5485" s="10" t="str">
        <x:v>IMO-102</x:v>
      </x:c>
      <x:c r="C5485" s="10" t="str">
        <x:v>IMO-102-K-P08</x:v>
      </x:c>
      <x:c r="D5485" s="10" t="str">
        <x:v>RUN_01</x:v>
      </x:c>
      <x:c r="E5485" s="10" t="str">
        <x:v>ORIGINAL_LEDGER</x:v>
      </x:c>
      <x:c r="F5485" s="10" t="str">
        <x:v>PASS</x:v>
      </x:c>
      <x:c r="G5485" s="10" t="str">
        <x:v>NO_VERDICT</x:v>
      </x:c>
      <x:c r="H5485" s="10" t="str">
        <x:v>INFRASTRUCTURE_FAILURE</x:v>
      </x:c>
      <x:c r="I5485" s="10" t="str">
        <x:v>NOT_PARSED</x:v>
      </x:c>
      <x:c r="J5485" s="10" t="str">
        <x:v>SINGLESHOT_CAPTURED_DIAGNOSTIC_FAIL</x:v>
      </x:c>
      <x:c r="K5485" s="10" t="str"/>
      <x:c r="L5485" s="10" t="str">
        <x:v>historical_three</x:v>
      </x:c>
      <x:c r="M5485" s="10" t="n">
        <x:v>0</x:v>
      </x:c>
      <x:c r="N5485" s="10" t="n">
        <x:v>0</x:v>
      </x:c>
      <x:c r="O5485" s="10" t="n">
        <x:v>0</x:v>
      </x:c>
      <x:c r="P5485" s="9" t="str">
        <x:f>'CaseReview'!U1113</x:f>
        <x:v>PASS</x:v>
      </x:c>
      <x:c r="Q5485" s="9" t="n">
        <x:f>IF(AND(T5485=1,G5485=P5485),1,0)</x:f>
        <x:v>0</x:v>
      </x:c>
      <x:c r="R5485" s="9" t="n">
        <x:f>IF(AND(T5485=1,G5485="PASS",P5485="FAIL"),1,0)</x:f>
        <x:v>0</x:v>
      </x:c>
      <x:c r="S5485" s="9" t="n">
        <x:f>IF(AND(T5485=1,G5485="FAIL",P5485="PASS"),1,0)</x:f>
        <x:v>0</x:v>
      </x:c>
      <x:c r="T5485" s="9" t="n">
        <x:v>0</x:v>
      </x:c>
      <x:c r="U5485" s="9" t="n">
        <x:v>34</x:v>
      </x:c>
      <x:c r="V5485" s="9" t="str"/>
    </x:row>
    <x:row r="5486" ht="22" customHeight="1">
      <x:c r="A5486" s="10" t="str">
        <x:v>SINGLESHOT</x:v>
      </x:c>
      <x:c r="B5486" s="10" t="str">
        <x:v>IMO-102</x:v>
      </x:c>
      <x:c r="C5486" s="10" t="str">
        <x:v>IMO-102-K-P09</x:v>
      </x:c>
      <x:c r="D5486" s="10" t="str">
        <x:v>RUN_01</x:v>
      </x:c>
      <x:c r="E5486" s="10" t="str">
        <x:v>ORIGINAL_LEDGER</x:v>
      </x:c>
      <x:c r="F5486" s="10" t="str">
        <x:v>PASS</x:v>
      </x:c>
      <x:c r="G5486" s="10" t="str">
        <x:v>NO_VERDICT</x:v>
      </x:c>
      <x:c r="H5486" s="10" t="str">
        <x:v>INFRASTRUCTURE_FAILURE</x:v>
      </x:c>
      <x:c r="I5486" s="10" t="str">
        <x:v>NOT_PARSED</x:v>
      </x:c>
      <x:c r="J5486" s="10" t="str">
        <x:v>SINGLESHOT_CAPTURED_DIAGNOSTIC_FAIL</x:v>
      </x:c>
      <x:c r="K5486" s="10" t="str"/>
      <x:c r="L5486" s="10" t="str">
        <x:v>historical_three</x:v>
      </x:c>
      <x:c r="M5486" s="10" t="n">
        <x:v>0</x:v>
      </x:c>
      <x:c r="N5486" s="10" t="n">
        <x:v>0</x:v>
      </x:c>
      <x:c r="O5486" s="10" t="n">
        <x:v>0</x:v>
      </x:c>
      <x:c r="P5486" s="9" t="str">
        <x:f>'CaseReview'!U1114</x:f>
        <x:v>PASS</x:v>
      </x:c>
      <x:c r="Q5486" s="9" t="n">
        <x:f>IF(AND(T5486=1,G5486=P5486),1,0)</x:f>
        <x:v>0</x:v>
      </x:c>
      <x:c r="R5486" s="9" t="n">
        <x:f>IF(AND(T5486=1,G5486="PASS",P5486="FAIL"),1,0)</x:f>
        <x:v>0</x:v>
      </x:c>
      <x:c r="S5486" s="9" t="n">
        <x:f>IF(AND(T5486=1,G5486="FAIL",P5486="PASS"),1,0)</x:f>
        <x:v>0</x:v>
      </x:c>
      <x:c r="T5486" s="9" t="n">
        <x:v>0</x:v>
      </x:c>
      <x:c r="U5486" s="9" t="n">
        <x:v>34</x:v>
      </x:c>
      <x:c r="V5486" s="9" t="str"/>
    </x:row>
    <x:row r="5487" ht="22" customHeight="1">
      <x:c r="A5487" s="10" t="str">
        <x:v>SINGLESHOT</x:v>
      </x:c>
      <x:c r="B5487" s="10" t="str">
        <x:v>IMO-102</x:v>
      </x:c>
      <x:c r="C5487" s="10" t="str">
        <x:v>IMO-102-K-P10</x:v>
      </x:c>
      <x:c r="D5487" s="10" t="str">
        <x:v>RUN_01</x:v>
      </x:c>
      <x:c r="E5487" s="10" t="str">
        <x:v>ORIGINAL_LEDGER</x:v>
      </x:c>
      <x:c r="F5487" s="10" t="str">
        <x:v>PASS</x:v>
      </x:c>
      <x:c r="G5487" s="10" t="str">
        <x:v>NO_VERDICT</x:v>
      </x:c>
      <x:c r="H5487" s="10" t="str">
        <x:v>INFRASTRUCTURE_FAILURE</x:v>
      </x:c>
      <x:c r="I5487" s="10" t="str">
        <x:v>NOT_PARSED</x:v>
      </x:c>
      <x:c r="J5487" s="10" t="str">
        <x:v>SINGLESHOT_CAPTURED_DIAGNOSTIC_FAIL</x:v>
      </x:c>
      <x:c r="K5487" s="10" t="str"/>
      <x:c r="L5487" s="10" t="str">
        <x:v>historical_three</x:v>
      </x:c>
      <x:c r="M5487" s="10" t="n">
        <x:v>0</x:v>
      </x:c>
      <x:c r="N5487" s="10" t="n">
        <x:v>0</x:v>
      </x:c>
      <x:c r="O5487" s="10" t="n">
        <x:v>0</x:v>
      </x:c>
      <x:c r="P5487" s="9" t="str">
        <x:f>'CaseReview'!U1115</x:f>
        <x:v>PASS</x:v>
      </x:c>
      <x:c r="Q5487" s="9" t="n">
        <x:f>IF(AND(T5487=1,G5487=P5487),1,0)</x:f>
        <x:v>0</x:v>
      </x:c>
      <x:c r="R5487" s="9" t="n">
        <x:f>IF(AND(T5487=1,G5487="PASS",P5487="FAIL"),1,0)</x:f>
        <x:v>0</x:v>
      </x:c>
      <x:c r="S5487" s="9" t="n">
        <x:f>IF(AND(T5487=1,G5487="FAIL",P5487="PASS"),1,0)</x:f>
        <x:v>0</x:v>
      </x:c>
      <x:c r="T5487" s="9" t="n">
        <x:v>0</x:v>
      </x:c>
      <x:c r="U5487" s="9" t="n">
        <x:v>34</x:v>
      </x:c>
      <x:c r="V5487" s="9" t="str"/>
    </x:row>
    <x:row r="5488" ht="22" customHeight="1">
      <x:c r="A5488" s="10" t="str">
        <x:v>SINGLESHOT</x:v>
      </x:c>
      <x:c r="B5488" s="10" t="str">
        <x:v>IMO-102</x:v>
      </x:c>
      <x:c r="C5488" s="10" t="str">
        <x:v>IMO-102-K-P11</x:v>
      </x:c>
      <x:c r="D5488" s="10" t="str">
        <x:v>RUN_01</x:v>
      </x:c>
      <x:c r="E5488" s="10" t="str">
        <x:v>ORIGINAL_LEDGER</x:v>
      </x:c>
      <x:c r="F5488" s="10" t="str">
        <x:v>PASS</x:v>
      </x:c>
      <x:c r="G5488" s="10" t="str">
        <x:v>NO_VERDICT</x:v>
      </x:c>
      <x:c r="H5488" s="10" t="str">
        <x:v>INFRASTRUCTURE_FAILURE</x:v>
      </x:c>
      <x:c r="I5488" s="10" t="str">
        <x:v>NOT_PARSED</x:v>
      </x:c>
      <x:c r="J5488" s="10" t="str">
        <x:v>SINGLESHOT_CAPTURED_DIAGNOSTIC_FAIL</x:v>
      </x:c>
      <x:c r="K5488" s="10" t="str"/>
      <x:c r="L5488" s="10" t="str">
        <x:v>historical_three</x:v>
      </x:c>
      <x:c r="M5488" s="10" t="n">
        <x:v>0</x:v>
      </x:c>
      <x:c r="N5488" s="10" t="n">
        <x:v>0</x:v>
      </x:c>
      <x:c r="O5488" s="10" t="n">
        <x:v>0</x:v>
      </x:c>
      <x:c r="P5488" s="9" t="str">
        <x:f>'CaseReview'!U1116</x:f>
        <x:v>PASS</x:v>
      </x:c>
      <x:c r="Q5488" s="9" t="n">
        <x:f>IF(AND(T5488=1,G5488=P5488),1,0)</x:f>
        <x:v>0</x:v>
      </x:c>
      <x:c r="R5488" s="9" t="n">
        <x:f>IF(AND(T5488=1,G5488="PASS",P5488="FAIL"),1,0)</x:f>
        <x:v>0</x:v>
      </x:c>
      <x:c r="S5488" s="9" t="n">
        <x:f>IF(AND(T5488=1,G5488="FAIL",P5488="PASS"),1,0)</x:f>
        <x:v>0</x:v>
      </x:c>
      <x:c r="T5488" s="9" t="n">
        <x:v>0</x:v>
      </x:c>
      <x:c r="U5488" s="9" t="n">
        <x:v>34</x:v>
      </x:c>
      <x:c r="V5488" s="9" t="str"/>
    </x:row>
    <x:row r="5489" ht="22" customHeight="1">
      <x:c r="A5489" s="10" t="str">
        <x:v>SINGLESHOT</x:v>
      </x:c>
      <x:c r="B5489" s="10" t="str">
        <x:v>IMO-102</x:v>
      </x:c>
      <x:c r="C5489" s="10" t="str">
        <x:v>IMO-102-K-P12</x:v>
      </x:c>
      <x:c r="D5489" s="10" t="str">
        <x:v>RUN_01</x:v>
      </x:c>
      <x:c r="E5489" s="10" t="str">
        <x:v>ORIGINAL_LEDGER</x:v>
      </x:c>
      <x:c r="F5489" s="10" t="str">
        <x:v>PASS</x:v>
      </x:c>
      <x:c r="G5489" s="10" t="str">
        <x:v>NO_VERDICT</x:v>
      </x:c>
      <x:c r="H5489" s="10" t="str">
        <x:v>INFRASTRUCTURE_FAILURE</x:v>
      </x:c>
      <x:c r="I5489" s="10" t="str">
        <x:v>NOT_PARSED</x:v>
      </x:c>
      <x:c r="J5489" s="10" t="str">
        <x:v>SINGLESHOT_CAPTURED_DIAGNOSTIC_FAIL</x:v>
      </x:c>
      <x:c r="K5489" s="10" t="str"/>
      <x:c r="L5489" s="10" t="str">
        <x:v>historical_three</x:v>
      </x:c>
      <x:c r="M5489" s="10" t="n">
        <x:v>0</x:v>
      </x:c>
      <x:c r="N5489" s="10" t="n">
        <x:v>0</x:v>
      </x:c>
      <x:c r="O5489" s="10" t="n">
        <x:v>0</x:v>
      </x:c>
      <x:c r="P5489" s="9" t="str">
        <x:f>'CaseReview'!U1117</x:f>
        <x:v>PASS</x:v>
      </x:c>
      <x:c r="Q5489" s="9" t="n">
        <x:f>IF(AND(T5489=1,G5489=P5489),1,0)</x:f>
        <x:v>0</x:v>
      </x:c>
      <x:c r="R5489" s="9" t="n">
        <x:f>IF(AND(T5489=1,G5489="PASS",P5489="FAIL"),1,0)</x:f>
        <x:v>0</x:v>
      </x:c>
      <x:c r="S5489" s="9" t="n">
        <x:f>IF(AND(T5489=1,G5489="FAIL",P5489="PASS"),1,0)</x:f>
        <x:v>0</x:v>
      </x:c>
      <x:c r="T5489" s="9" t="n">
        <x:v>0</x:v>
      </x:c>
      <x:c r="U5489" s="9" t="n">
        <x:v>34</x:v>
      </x:c>
      <x:c r="V5489" s="9" t="str"/>
    </x:row>
    <x:row r="5490" ht="22" customHeight="1">
      <x:c r="A5490" s="10" t="str">
        <x:v>SINGLESHOT</x:v>
      </x:c>
      <x:c r="B5490" s="10" t="str">
        <x:v>IMO-102</x:v>
      </x:c>
      <x:c r="C5490" s="10" t="str">
        <x:v>IMO-102-K-P13</x:v>
      </x:c>
      <x:c r="D5490" s="10" t="str">
        <x:v>RUN_01</x:v>
      </x:c>
      <x:c r="E5490" s="10" t="str">
        <x:v>ORIGINAL_LEDGER</x:v>
      </x:c>
      <x:c r="F5490" s="10" t="str">
        <x:v>PASS</x:v>
      </x:c>
      <x:c r="G5490" s="10" t="str">
        <x:v>NO_VERDICT</x:v>
      </x:c>
      <x:c r="H5490" s="10" t="str">
        <x:v>INFRASTRUCTURE_FAILURE</x:v>
      </x:c>
      <x:c r="I5490" s="10" t="str">
        <x:v>NOT_PARSED</x:v>
      </x:c>
      <x:c r="J5490" s="10" t="str">
        <x:v>SINGLESHOT_CAPTURED_DIAGNOSTIC_FAIL</x:v>
      </x:c>
      <x:c r="K5490" s="10" t="str"/>
      <x:c r="L5490" s="10" t="str">
        <x:v>historical_three</x:v>
      </x:c>
      <x:c r="M5490" s="10" t="n">
        <x:v>0</x:v>
      </x:c>
      <x:c r="N5490" s="10" t="n">
        <x:v>0</x:v>
      </x:c>
      <x:c r="O5490" s="10" t="n">
        <x:v>0</x:v>
      </x:c>
      <x:c r="P5490" s="9" t="str">
        <x:f>'CaseReview'!U1118</x:f>
        <x:v>PASS</x:v>
      </x:c>
      <x:c r="Q5490" s="9" t="n">
        <x:f>IF(AND(T5490=1,G5490=P5490),1,0)</x:f>
        <x:v>0</x:v>
      </x:c>
      <x:c r="R5490" s="9" t="n">
        <x:f>IF(AND(T5490=1,G5490="PASS",P5490="FAIL"),1,0)</x:f>
        <x:v>0</x:v>
      </x:c>
      <x:c r="S5490" s="9" t="n">
        <x:f>IF(AND(T5490=1,G5490="FAIL",P5490="PASS"),1,0)</x:f>
        <x:v>0</x:v>
      </x:c>
      <x:c r="T5490" s="9" t="n">
        <x:v>0</x:v>
      </x:c>
      <x:c r="U5490" s="9" t="n">
        <x:v>34</x:v>
      </x:c>
      <x:c r="V5490" s="9" t="str"/>
    </x:row>
    <x:row r="5491" ht="22" customHeight="1">
      <x:c r="A5491" s="10" t="str">
        <x:v>SINGLESHOT</x:v>
      </x:c>
      <x:c r="B5491" s="10" t="str">
        <x:v>IMO-102</x:v>
      </x:c>
      <x:c r="C5491" s="10" t="str">
        <x:v>IMO-102-K-P14</x:v>
      </x:c>
      <x:c r="D5491" s="10" t="str">
        <x:v>RUN_01</x:v>
      </x:c>
      <x:c r="E5491" s="10" t="str">
        <x:v>ORIGINAL_LEDGER</x:v>
      </x:c>
      <x:c r="F5491" s="10" t="str">
        <x:v>PASS</x:v>
      </x:c>
      <x:c r="G5491" s="10" t="str">
        <x:v>NO_VERDICT</x:v>
      </x:c>
      <x:c r="H5491" s="10" t="str">
        <x:v>INFRASTRUCTURE_FAILURE</x:v>
      </x:c>
      <x:c r="I5491" s="10" t="str">
        <x:v>NOT_PARSED</x:v>
      </x:c>
      <x:c r="J5491" s="10" t="str">
        <x:v>SINGLESHOT_CAPTURED_DIAGNOSTIC_FAIL</x:v>
      </x:c>
      <x:c r="K5491" s="10" t="str"/>
      <x:c r="L5491" s="10" t="str">
        <x:v>historical_three</x:v>
      </x:c>
      <x:c r="M5491" s="10" t="n">
        <x:v>0</x:v>
      </x:c>
      <x:c r="N5491" s="10" t="n">
        <x:v>0</x:v>
      </x:c>
      <x:c r="O5491" s="10" t="n">
        <x:v>0</x:v>
      </x:c>
      <x:c r="P5491" s="9" t="str">
        <x:f>'CaseReview'!U1119</x:f>
        <x:v>PASS</x:v>
      </x:c>
      <x:c r="Q5491" s="9" t="n">
        <x:f>IF(AND(T5491=1,G5491=P5491),1,0)</x:f>
        <x:v>0</x:v>
      </x:c>
      <x:c r="R5491" s="9" t="n">
        <x:f>IF(AND(T5491=1,G5491="PASS",P5491="FAIL"),1,0)</x:f>
        <x:v>0</x:v>
      </x:c>
      <x:c r="S5491" s="9" t="n">
        <x:f>IF(AND(T5491=1,G5491="FAIL",P5491="PASS"),1,0)</x:f>
        <x:v>0</x:v>
      </x:c>
      <x:c r="T5491" s="9" t="n">
        <x:v>0</x:v>
      </x:c>
      <x:c r="U5491" s="9" t="n">
        <x:v>34</x:v>
      </x:c>
      <x:c r="V5491" s="9" t="str"/>
    </x:row>
    <x:row r="5492" ht="22" customHeight="1">
      <x:c r="A5492" s="10" t="str">
        <x:v>SINGLESHOT</x:v>
      </x:c>
      <x:c r="B5492" s="10" t="str">
        <x:v>IMO-102</x:v>
      </x:c>
      <x:c r="C5492" s="10" t="str">
        <x:v>IMO-102-K-P15</x:v>
      </x:c>
      <x:c r="D5492" s="10" t="str">
        <x:v>RUN_01</x:v>
      </x:c>
      <x:c r="E5492" s="10" t="str">
        <x:v>ORIGINAL_LEDGER</x:v>
      </x:c>
      <x:c r="F5492" s="10" t="str">
        <x:v>PASS</x:v>
      </x:c>
      <x:c r="G5492" s="10" t="str">
        <x:v>NO_VERDICT</x:v>
      </x:c>
      <x:c r="H5492" s="10" t="str">
        <x:v>INFRASTRUCTURE_FAILURE</x:v>
      </x:c>
      <x:c r="I5492" s="10" t="str">
        <x:v>NOT_PARSED</x:v>
      </x:c>
      <x:c r="J5492" s="10" t="str">
        <x:v>SINGLESHOT_CAPTURED_DIAGNOSTIC_FAIL</x:v>
      </x:c>
      <x:c r="K5492" s="10" t="str"/>
      <x:c r="L5492" s="10" t="str">
        <x:v>historical_three</x:v>
      </x:c>
      <x:c r="M5492" s="10" t="n">
        <x:v>0</x:v>
      </x:c>
      <x:c r="N5492" s="10" t="n">
        <x:v>0</x:v>
      </x:c>
      <x:c r="O5492" s="10" t="n">
        <x:v>0</x:v>
      </x:c>
      <x:c r="P5492" s="9" t="str">
        <x:f>'CaseReview'!U1120</x:f>
        <x:v>PASS</x:v>
      </x:c>
      <x:c r="Q5492" s="9" t="n">
        <x:f>IF(AND(T5492=1,G5492=P5492),1,0)</x:f>
        <x:v>0</x:v>
      </x:c>
      <x:c r="R5492" s="9" t="n">
        <x:f>IF(AND(T5492=1,G5492="PASS",P5492="FAIL"),1,0)</x:f>
        <x:v>0</x:v>
      </x:c>
      <x:c r="S5492" s="9" t="n">
        <x:f>IF(AND(T5492=1,G5492="FAIL",P5492="PASS"),1,0)</x:f>
        <x:v>0</x:v>
      </x:c>
      <x:c r="T5492" s="9" t="n">
        <x:v>0</x:v>
      </x:c>
      <x:c r="U5492" s="9" t="n">
        <x:v>34</x:v>
      </x:c>
      <x:c r="V5492" s="9" t="str"/>
    </x:row>
    <x:row r="5493" ht="22" customHeight="1">
      <x:c r="A5493" s="10" t="str">
        <x:v>SINGLESHOT</x:v>
      </x:c>
      <x:c r="B5493" s="10" t="str">
        <x:v>IMO-102</x:v>
      </x:c>
      <x:c r="C5493" s="10" t="str">
        <x:v>IMO-102-K-P16</x:v>
      </x:c>
      <x:c r="D5493" s="10" t="str">
        <x:v>RUN_01</x:v>
      </x:c>
      <x:c r="E5493" s="10" t="str">
        <x:v>ORIGINAL_LEDGER</x:v>
      </x:c>
      <x:c r="F5493" s="10" t="str">
        <x:v>PASS</x:v>
      </x:c>
      <x:c r="G5493" s="10" t="str">
        <x:v>NO_VERDICT</x:v>
      </x:c>
      <x:c r="H5493" s="10" t="str">
        <x:v>INFRASTRUCTURE_FAILURE</x:v>
      </x:c>
      <x:c r="I5493" s="10" t="str">
        <x:v>NOT_PARSED</x:v>
      </x:c>
      <x:c r="J5493" s="10" t="str">
        <x:v>SINGLESHOT_CAPTURED_DIAGNOSTIC_FAIL</x:v>
      </x:c>
      <x:c r="K5493" s="10" t="str"/>
      <x:c r="L5493" s="10" t="str">
        <x:v>historical_three</x:v>
      </x:c>
      <x:c r="M5493" s="10" t="n">
        <x:v>0</x:v>
      </x:c>
      <x:c r="N5493" s="10" t="n">
        <x:v>0</x:v>
      </x:c>
      <x:c r="O5493" s="10" t="n">
        <x:v>0</x:v>
      </x:c>
      <x:c r="P5493" s="9" t="str">
        <x:f>'CaseReview'!U1121</x:f>
        <x:v>PASS</x:v>
      </x:c>
      <x:c r="Q5493" s="9" t="n">
        <x:f>IF(AND(T5493=1,G5493=P5493),1,0)</x:f>
        <x:v>0</x:v>
      </x:c>
      <x:c r="R5493" s="9" t="n">
        <x:f>IF(AND(T5493=1,G5493="PASS",P5493="FAIL"),1,0)</x:f>
        <x:v>0</x:v>
      </x:c>
      <x:c r="S5493" s="9" t="n">
        <x:f>IF(AND(T5493=1,G5493="FAIL",P5493="PASS"),1,0)</x:f>
        <x:v>0</x:v>
      </x:c>
      <x:c r="T5493" s="9" t="n">
        <x:v>0</x:v>
      </x:c>
      <x:c r="U5493" s="9" t="n">
        <x:v>34</x:v>
      </x:c>
      <x:c r="V5493" s="9" t="str"/>
    </x:row>
    <x:row r="5494" ht="22" customHeight="1">
      <x:c r="A5494" s="10" t="str">
        <x:v>SINGLESHOT</x:v>
      </x:c>
      <x:c r="B5494" s="10" t="str">
        <x:v>IMO-102</x:v>
      </x:c>
      <x:c r="C5494" s="10" t="str">
        <x:v>IMO-102-K-P17</x:v>
      </x:c>
      <x:c r="D5494" s="10" t="str">
        <x:v>RUN_01</x:v>
      </x:c>
      <x:c r="E5494" s="10" t="str">
        <x:v>ORIGINAL_LEDGER</x:v>
      </x:c>
      <x:c r="F5494" s="10" t="str">
        <x:v>PASS</x:v>
      </x:c>
      <x:c r="G5494" s="10" t="str">
        <x:v>NO_VERDICT</x:v>
      </x:c>
      <x:c r="H5494" s="10" t="str">
        <x:v>INFRASTRUCTURE_FAILURE</x:v>
      </x:c>
      <x:c r="I5494" s="10" t="str">
        <x:v>NOT_PARSED</x:v>
      </x:c>
      <x:c r="J5494" s="10" t="str">
        <x:v>SINGLESHOT_CAPTURED_DIAGNOSTIC_FAIL</x:v>
      </x:c>
      <x:c r="K5494" s="10" t="str"/>
      <x:c r="L5494" s="10" t="str">
        <x:v>historical_three</x:v>
      </x:c>
      <x:c r="M5494" s="10" t="n">
        <x:v>0</x:v>
      </x:c>
      <x:c r="N5494" s="10" t="n">
        <x:v>0</x:v>
      </x:c>
      <x:c r="O5494" s="10" t="n">
        <x:v>0</x:v>
      </x:c>
      <x:c r="P5494" s="9" t="str">
        <x:f>'CaseReview'!U1122</x:f>
        <x:v>PASS</x:v>
      </x:c>
      <x:c r="Q5494" s="9" t="n">
        <x:f>IF(AND(T5494=1,G5494=P5494),1,0)</x:f>
        <x:v>0</x:v>
      </x:c>
      <x:c r="R5494" s="9" t="n">
        <x:f>IF(AND(T5494=1,G5494="PASS",P5494="FAIL"),1,0)</x:f>
        <x:v>0</x:v>
      </x:c>
      <x:c r="S5494" s="9" t="n">
        <x:f>IF(AND(T5494=1,G5494="FAIL",P5494="PASS"),1,0)</x:f>
        <x:v>0</x:v>
      </x:c>
      <x:c r="T5494" s="9" t="n">
        <x:v>0</x:v>
      </x:c>
      <x:c r="U5494" s="9" t="n">
        <x:v>34</x:v>
      </x:c>
      <x:c r="V5494" s="9" t="str"/>
    </x:row>
    <x:row r="5495" ht="22" customHeight="1">
      <x:c r="A5495" s="10" t="str">
        <x:v>SINGLESHOT</x:v>
      </x:c>
      <x:c r="B5495" s="10" t="str">
        <x:v>IMO-102</x:v>
      </x:c>
      <x:c r="C5495" s="10" t="str">
        <x:v>IMO-102-K-P18</x:v>
      </x:c>
      <x:c r="D5495" s="10" t="str">
        <x:v>RUN_01</x:v>
      </x:c>
      <x:c r="E5495" s="10" t="str">
        <x:v>ORIGINAL_LEDGER</x:v>
      </x:c>
      <x:c r="F5495" s="10" t="str">
        <x:v>PASS</x:v>
      </x:c>
      <x:c r="G5495" s="10" t="str">
        <x:v>NO_VERDICT</x:v>
      </x:c>
      <x:c r="H5495" s="10" t="str">
        <x:v>INFRASTRUCTURE_FAILURE</x:v>
      </x:c>
      <x:c r="I5495" s="10" t="str">
        <x:v>NOT_PARSED</x:v>
      </x:c>
      <x:c r="J5495" s="10" t="str">
        <x:v>SINGLESHOT_CAPTURED_DIAGNOSTIC_FAIL</x:v>
      </x:c>
      <x:c r="K5495" s="10" t="str"/>
      <x:c r="L5495" s="10" t="str">
        <x:v>historical_three</x:v>
      </x:c>
      <x:c r="M5495" s="10" t="n">
        <x:v>0</x:v>
      </x:c>
      <x:c r="N5495" s="10" t="n">
        <x:v>0</x:v>
      </x:c>
      <x:c r="O5495" s="10" t="n">
        <x:v>0</x:v>
      </x:c>
      <x:c r="P5495" s="9" t="str">
        <x:f>'CaseReview'!U1123</x:f>
        <x:v>PASS</x:v>
      </x:c>
      <x:c r="Q5495" s="9" t="n">
        <x:f>IF(AND(T5495=1,G5495=P5495),1,0)</x:f>
        <x:v>0</x:v>
      </x:c>
      <x:c r="R5495" s="9" t="n">
        <x:f>IF(AND(T5495=1,G5495="PASS",P5495="FAIL"),1,0)</x:f>
        <x:v>0</x:v>
      </x:c>
      <x:c r="S5495" s="9" t="n">
        <x:f>IF(AND(T5495=1,G5495="FAIL",P5495="PASS"),1,0)</x:f>
        <x:v>0</x:v>
      </x:c>
      <x:c r="T5495" s="9" t="n">
        <x:v>0</x:v>
      </x:c>
      <x:c r="U5495" s="9" t="n">
        <x:v>34</x:v>
      </x:c>
      <x:c r="V5495" s="9" t="str"/>
    </x:row>
    <x:row r="5496" ht="22" customHeight="1">
      <x:c r="A5496" s="10" t="str">
        <x:v>SINGLESHOT</x:v>
      </x:c>
      <x:c r="B5496" s="10" t="str">
        <x:v>IMO-102</x:v>
      </x:c>
      <x:c r="C5496" s="10" t="str">
        <x:v>IMO-102-K-P19</x:v>
      </x:c>
      <x:c r="D5496" s="10" t="str">
        <x:v>RUN_01</x:v>
      </x:c>
      <x:c r="E5496" s="10" t="str">
        <x:v>ORIGINAL_LEDGER</x:v>
      </x:c>
      <x:c r="F5496" s="10" t="str">
        <x:v>PASS</x:v>
      </x:c>
      <x:c r="G5496" s="10" t="str">
        <x:v>NO_VERDICT</x:v>
      </x:c>
      <x:c r="H5496" s="10" t="str">
        <x:v>INFRASTRUCTURE_FAILURE</x:v>
      </x:c>
      <x:c r="I5496" s="10" t="str">
        <x:v>NOT_PARSED</x:v>
      </x:c>
      <x:c r="J5496" s="10" t="str">
        <x:v>SINGLESHOT_CAPTURED_DIAGNOSTIC_FAIL</x:v>
      </x:c>
      <x:c r="K5496" s="10" t="str"/>
      <x:c r="L5496" s="10" t="str">
        <x:v>historical_three</x:v>
      </x:c>
      <x:c r="M5496" s="10" t="n">
        <x:v>0</x:v>
      </x:c>
      <x:c r="N5496" s="10" t="n">
        <x:v>0</x:v>
      </x:c>
      <x:c r="O5496" s="10" t="n">
        <x:v>0</x:v>
      </x:c>
      <x:c r="P5496" s="9" t="str">
        <x:f>'CaseReview'!U1124</x:f>
        <x:v>PASS</x:v>
      </x:c>
      <x:c r="Q5496" s="9" t="n">
        <x:f>IF(AND(T5496=1,G5496=P5496),1,0)</x:f>
        <x:v>0</x:v>
      </x:c>
      <x:c r="R5496" s="9" t="n">
        <x:f>IF(AND(T5496=1,G5496="PASS",P5496="FAIL"),1,0)</x:f>
        <x:v>0</x:v>
      </x:c>
      <x:c r="S5496" s="9" t="n">
        <x:f>IF(AND(T5496=1,G5496="FAIL",P5496="PASS"),1,0)</x:f>
        <x:v>0</x:v>
      </x:c>
      <x:c r="T5496" s="9" t="n">
        <x:v>0</x:v>
      </x:c>
      <x:c r="U5496" s="9" t="n">
        <x:v>34</x:v>
      </x:c>
      <x:c r="V5496" s="9" t="str"/>
    </x:row>
    <x:row r="5497" ht="22" customHeight="1">
      <x:c r="A5497" s="10" t="str">
        <x:v>SINGLESHOT</x:v>
      </x:c>
      <x:c r="B5497" s="10" t="str">
        <x:v>IMO-102</x:v>
      </x:c>
      <x:c r="C5497" s="10" t="str">
        <x:v>IMO-102-K-P20</x:v>
      </x:c>
      <x:c r="D5497" s="10" t="str">
        <x:v>RUN_01</x:v>
      </x:c>
      <x:c r="E5497" s="10" t="str">
        <x:v>ORIGINAL_LEDGER</x:v>
      </x:c>
      <x:c r="F5497" s="10" t="str">
        <x:v>PASS</x:v>
      </x:c>
      <x:c r="G5497" s="10" t="str">
        <x:v>NO_VERDICT</x:v>
      </x:c>
      <x:c r="H5497" s="10" t="str">
        <x:v>INFRASTRUCTURE_FAILURE</x:v>
      </x:c>
      <x:c r="I5497" s="10" t="str">
        <x:v>NOT_PARSED</x:v>
      </x:c>
      <x:c r="J5497" s="10" t="str">
        <x:v>SINGLESHOT_CAPTURED_DIAGNOSTIC_FAIL</x:v>
      </x:c>
      <x:c r="K5497" s="10" t="str"/>
      <x:c r="L5497" s="10" t="str">
        <x:v>historical_three</x:v>
      </x:c>
      <x:c r="M5497" s="10" t="n">
        <x:v>0</x:v>
      </x:c>
      <x:c r="N5497" s="10" t="n">
        <x:v>0</x:v>
      </x:c>
      <x:c r="O5497" s="10" t="n">
        <x:v>0</x:v>
      </x:c>
      <x:c r="P5497" s="9" t="str">
        <x:f>'CaseReview'!U1125</x:f>
        <x:v>PASS</x:v>
      </x:c>
      <x:c r="Q5497" s="9" t="n">
        <x:f>IF(AND(T5497=1,G5497=P5497),1,0)</x:f>
        <x:v>0</x:v>
      </x:c>
      <x:c r="R5497" s="9" t="n">
        <x:f>IF(AND(T5497=1,G5497="PASS",P5497="FAIL"),1,0)</x:f>
        <x:v>0</x:v>
      </x:c>
      <x:c r="S5497" s="9" t="n">
        <x:f>IF(AND(T5497=1,G5497="FAIL",P5497="PASS"),1,0)</x:f>
        <x:v>0</x:v>
      </x:c>
      <x:c r="T5497" s="9" t="n">
        <x:v>0</x:v>
      </x:c>
      <x:c r="U5497" s="9" t="n">
        <x:v>34</x:v>
      </x:c>
      <x:c r="V5497" s="9" t="str"/>
    </x:row>
    <x:row r="5498" ht="22" customHeight="1">
      <x:c r="A5498" s="10" t="str">
        <x:v>SINGLESHOT</x:v>
      </x:c>
      <x:c r="B5498" s="10" t="str">
        <x:v>IMO-102</x:v>
      </x:c>
      <x:c r="C5498" s="10" t="str">
        <x:v>IMO-102-K-P21</x:v>
      </x:c>
      <x:c r="D5498" s="10" t="str">
        <x:v>RUN_01</x:v>
      </x:c>
      <x:c r="E5498" s="10" t="str">
        <x:v>ORIGINAL_LEDGER</x:v>
      </x:c>
      <x:c r="F5498" s="10" t="str">
        <x:v>PASS</x:v>
      </x:c>
      <x:c r="G5498" s="10" t="str">
        <x:v>NO_VERDICT</x:v>
      </x:c>
      <x:c r="H5498" s="10" t="str">
        <x:v>INFRASTRUCTURE_FAILURE</x:v>
      </x:c>
      <x:c r="I5498" s="10" t="str">
        <x:v>NOT_PARSED</x:v>
      </x:c>
      <x:c r="J5498" s="10" t="str">
        <x:v>SINGLESHOT_CAPTURED_DIAGNOSTIC_FAIL</x:v>
      </x:c>
      <x:c r="K5498" s="10" t="str"/>
      <x:c r="L5498" s="10" t="str">
        <x:v>historical_three</x:v>
      </x:c>
      <x:c r="M5498" s="10" t="n">
        <x:v>0</x:v>
      </x:c>
      <x:c r="N5498" s="10" t="n">
        <x:v>0</x:v>
      </x:c>
      <x:c r="O5498" s="10" t="n">
        <x:v>0</x:v>
      </x:c>
      <x:c r="P5498" s="9" t="str">
        <x:f>'CaseReview'!U1126</x:f>
        <x:v>PASS</x:v>
      </x:c>
      <x:c r="Q5498" s="9" t="n">
        <x:f>IF(AND(T5498=1,G5498=P5498),1,0)</x:f>
        <x:v>0</x:v>
      </x:c>
      <x:c r="R5498" s="9" t="n">
        <x:f>IF(AND(T5498=1,G5498="PASS",P5498="FAIL"),1,0)</x:f>
        <x:v>0</x:v>
      </x:c>
      <x:c r="S5498" s="9" t="n">
        <x:f>IF(AND(T5498=1,G5498="FAIL",P5498="PASS"),1,0)</x:f>
        <x:v>0</x:v>
      </x:c>
      <x:c r="T5498" s="9" t="n">
        <x:v>0</x:v>
      </x:c>
      <x:c r="U5498" s="9" t="n">
        <x:v>34</x:v>
      </x:c>
      <x:c r="V5498" s="9" t="str"/>
    </x:row>
    <x:row r="5499" ht="22" customHeight="1">
      <x:c r="A5499" s="10" t="str">
        <x:v>SINGLESHOT</x:v>
      </x:c>
      <x:c r="B5499" s="10" t="str">
        <x:v>IMO-102</x:v>
      </x:c>
      <x:c r="C5499" s="10" t="str">
        <x:v>IMO-102-K-P22</x:v>
      </x:c>
      <x:c r="D5499" s="10" t="str">
        <x:v>RUN_01</x:v>
      </x:c>
      <x:c r="E5499" s="10" t="str">
        <x:v>ORIGINAL_LEDGER</x:v>
      </x:c>
      <x:c r="F5499" s="10" t="str">
        <x:v>PASS</x:v>
      </x:c>
      <x:c r="G5499" s="10" t="str">
        <x:v>NO_VERDICT</x:v>
      </x:c>
      <x:c r="H5499" s="10" t="str">
        <x:v>INFRASTRUCTURE_FAILURE</x:v>
      </x:c>
      <x:c r="I5499" s="10" t="str">
        <x:v>NOT_PARSED</x:v>
      </x:c>
      <x:c r="J5499" s="10" t="str">
        <x:v>SINGLESHOT_CAPTURED_DIAGNOSTIC_FAIL</x:v>
      </x:c>
      <x:c r="K5499" s="10" t="str"/>
      <x:c r="L5499" s="10" t="str">
        <x:v>historical_three</x:v>
      </x:c>
      <x:c r="M5499" s="10" t="n">
        <x:v>0</x:v>
      </x:c>
      <x:c r="N5499" s="10" t="n">
        <x:v>0</x:v>
      </x:c>
      <x:c r="O5499" s="10" t="n">
        <x:v>0</x:v>
      </x:c>
      <x:c r="P5499" s="9" t="str">
        <x:f>'CaseReview'!U1127</x:f>
        <x:v>PASS</x:v>
      </x:c>
      <x:c r="Q5499" s="9" t="n">
        <x:f>IF(AND(T5499=1,G5499=P5499),1,0)</x:f>
        <x:v>0</x:v>
      </x:c>
      <x:c r="R5499" s="9" t="n">
        <x:f>IF(AND(T5499=1,G5499="PASS",P5499="FAIL"),1,0)</x:f>
        <x:v>0</x:v>
      </x:c>
      <x:c r="S5499" s="9" t="n">
        <x:f>IF(AND(T5499=1,G5499="FAIL",P5499="PASS"),1,0)</x:f>
        <x:v>0</x:v>
      </x:c>
      <x:c r="T5499" s="9" t="n">
        <x:v>0</x:v>
      </x:c>
      <x:c r="U5499" s="9" t="n">
        <x:v>34</x:v>
      </x:c>
      <x:c r="V5499" s="9" t="str"/>
    </x:row>
    <x:row r="5500" ht="22" customHeight="1">
      <x:c r="A5500" s="10" t="str">
        <x:v>SINGLESHOT</x:v>
      </x:c>
      <x:c r="B5500" s="10" t="str">
        <x:v>IMO-102</x:v>
      </x:c>
      <x:c r="C5500" s="10" t="str">
        <x:v>IMO-102-K-P23</x:v>
      </x:c>
      <x:c r="D5500" s="10" t="str">
        <x:v>RUN_01</x:v>
      </x:c>
      <x:c r="E5500" s="10" t="str">
        <x:v>ORIGINAL_LEDGER</x:v>
      </x:c>
      <x:c r="F5500" s="10" t="str">
        <x:v>PASS</x:v>
      </x:c>
      <x:c r="G5500" s="10" t="str">
        <x:v>NO_VERDICT</x:v>
      </x:c>
      <x:c r="H5500" s="10" t="str">
        <x:v>INFRASTRUCTURE_FAILURE</x:v>
      </x:c>
      <x:c r="I5500" s="10" t="str">
        <x:v>NOT_PARSED</x:v>
      </x:c>
      <x:c r="J5500" s="10" t="str">
        <x:v>SINGLESHOT_CAPTURED_DIAGNOSTIC_FAIL</x:v>
      </x:c>
      <x:c r="K5500" s="10" t="str"/>
      <x:c r="L5500" s="10" t="str">
        <x:v>historical_three</x:v>
      </x:c>
      <x:c r="M5500" s="10" t="n">
        <x:v>0</x:v>
      </x:c>
      <x:c r="N5500" s="10" t="n">
        <x:v>0</x:v>
      </x:c>
      <x:c r="O5500" s="10" t="n">
        <x:v>0</x:v>
      </x:c>
      <x:c r="P5500" s="9" t="str">
        <x:f>'CaseReview'!U1128</x:f>
        <x:v>PASS</x:v>
      </x:c>
      <x:c r="Q5500" s="9" t="n">
        <x:f>IF(AND(T5500=1,G5500=P5500),1,0)</x:f>
        <x:v>0</x:v>
      </x:c>
      <x:c r="R5500" s="9" t="n">
        <x:f>IF(AND(T5500=1,G5500="PASS",P5500="FAIL"),1,0)</x:f>
        <x:v>0</x:v>
      </x:c>
      <x:c r="S5500" s="9" t="n">
        <x:f>IF(AND(T5500=1,G5500="FAIL",P5500="PASS"),1,0)</x:f>
        <x:v>0</x:v>
      </x:c>
      <x:c r="T5500" s="9" t="n">
        <x:v>0</x:v>
      </x:c>
      <x:c r="U5500" s="9" t="n">
        <x:v>34</x:v>
      </x:c>
      <x:c r="V5500" s="9" t="str"/>
    </x:row>
    <x:row r="5501" ht="22" customHeight="1">
      <x:c r="A5501" s="10" t="str">
        <x:v>SINGLESHOT</x:v>
      </x:c>
      <x:c r="B5501" s="10" t="str">
        <x:v>IMO-102</x:v>
      </x:c>
      <x:c r="C5501" s="10" t="str">
        <x:v>IMO-102-K-P24</x:v>
      </x:c>
      <x:c r="D5501" s="10" t="str">
        <x:v>RUN_01</x:v>
      </x:c>
      <x:c r="E5501" s="10" t="str">
        <x:v>ORIGINAL_LEDGER</x:v>
      </x:c>
      <x:c r="F5501" s="10" t="str">
        <x:v>PASS</x:v>
      </x:c>
      <x:c r="G5501" s="10" t="str">
        <x:v>NO_VERDICT</x:v>
      </x:c>
      <x:c r="H5501" s="10" t="str">
        <x:v>INFRASTRUCTURE_FAILURE</x:v>
      </x:c>
      <x:c r="I5501" s="10" t="str">
        <x:v>NOT_PARSED</x:v>
      </x:c>
      <x:c r="J5501" s="10" t="str">
        <x:v>SINGLESHOT_CAPTURED_DIAGNOSTIC_FAIL</x:v>
      </x:c>
      <x:c r="K5501" s="10" t="str"/>
      <x:c r="L5501" s="10" t="str">
        <x:v>historical_three</x:v>
      </x:c>
      <x:c r="M5501" s="10" t="n">
        <x:v>0</x:v>
      </x:c>
      <x:c r="N5501" s="10" t="n">
        <x:v>0</x:v>
      </x:c>
      <x:c r="O5501" s="10" t="n">
        <x:v>0</x:v>
      </x:c>
      <x:c r="P5501" s="9" t="str">
        <x:f>'CaseReview'!U1129</x:f>
        <x:v>PASS</x:v>
      </x:c>
      <x:c r="Q5501" s="9" t="n">
        <x:f>IF(AND(T5501=1,G5501=P5501),1,0)</x:f>
        <x:v>0</x:v>
      </x:c>
      <x:c r="R5501" s="9" t="n">
        <x:f>IF(AND(T5501=1,G5501="PASS",P5501="FAIL"),1,0)</x:f>
        <x:v>0</x:v>
      </x:c>
      <x:c r="S5501" s="9" t="n">
        <x:f>IF(AND(T5501=1,G5501="FAIL",P5501="PASS"),1,0)</x:f>
        <x:v>0</x:v>
      </x:c>
      <x:c r="T5501" s="9" t="n">
        <x:v>0</x:v>
      </x:c>
      <x:c r="U5501" s="9" t="n">
        <x:v>34</x:v>
      </x:c>
      <x:c r="V5501" s="9" t="str"/>
    </x:row>
    <x:row r="5502" ht="22" customHeight="1">
      <x:c r="A5502" s="10" t="str">
        <x:v>SINGLESHOT</x:v>
      </x:c>
      <x:c r="B5502" s="10" t="str">
        <x:v>IMO-102</x:v>
      </x:c>
      <x:c r="C5502" s="10" t="str">
        <x:v>IMO-102-K-P25</x:v>
      </x:c>
      <x:c r="D5502" s="10" t="str">
        <x:v>RUN_01</x:v>
      </x:c>
      <x:c r="E5502" s="10" t="str">
        <x:v>ORIGINAL_LEDGER</x:v>
      </x:c>
      <x:c r="F5502" s="10" t="str">
        <x:v>PASS</x:v>
      </x:c>
      <x:c r="G5502" s="10" t="str">
        <x:v>NO_VERDICT</x:v>
      </x:c>
      <x:c r="H5502" s="10" t="str">
        <x:v>INFRASTRUCTURE_FAILURE</x:v>
      </x:c>
      <x:c r="I5502" s="10" t="str">
        <x:v>NOT_PARSED</x:v>
      </x:c>
      <x:c r="J5502" s="10" t="str">
        <x:v>SINGLESHOT_CAPTURED_DIAGNOSTIC_FAIL</x:v>
      </x:c>
      <x:c r="K5502" s="10" t="str"/>
      <x:c r="L5502" s="10" t="str">
        <x:v>historical_three</x:v>
      </x:c>
      <x:c r="M5502" s="10" t="n">
        <x:v>0</x:v>
      </x:c>
      <x:c r="N5502" s="10" t="n">
        <x:v>0</x:v>
      </x:c>
      <x:c r="O5502" s="10" t="n">
        <x:v>0</x:v>
      </x:c>
      <x:c r="P5502" s="9" t="str">
        <x:f>'CaseReview'!U1130</x:f>
        <x:v>PASS</x:v>
      </x:c>
      <x:c r="Q5502" s="9" t="n">
        <x:f>IF(AND(T5502=1,G5502=P5502),1,0)</x:f>
        <x:v>0</x:v>
      </x:c>
      <x:c r="R5502" s="9" t="n">
        <x:f>IF(AND(T5502=1,G5502="PASS",P5502="FAIL"),1,0)</x:f>
        <x:v>0</x:v>
      </x:c>
      <x:c r="S5502" s="9" t="n">
        <x:f>IF(AND(T5502=1,G5502="FAIL",P5502="PASS"),1,0)</x:f>
        <x:v>0</x:v>
      </x:c>
      <x:c r="T5502" s="9" t="n">
        <x:v>0</x:v>
      </x:c>
      <x:c r="U5502" s="9" t="n">
        <x:v>34</x:v>
      </x:c>
      <x:c r="V5502" s="9" t="str"/>
    </x:row>
    <x:row r="5503" ht="22" customHeight="1">
      <x:c r="A5503" s="10" t="str">
        <x:v>SINGLESHOT</x:v>
      </x:c>
      <x:c r="B5503" s="10" t="str">
        <x:v>IMO-102</x:v>
      </x:c>
      <x:c r="C5503" s="10" t="str">
        <x:v>IMO-102-K-P26</x:v>
      </x:c>
      <x:c r="D5503" s="10" t="str">
        <x:v>RUN_01</x:v>
      </x:c>
      <x:c r="E5503" s="10" t="str">
        <x:v>ORIGINAL_LEDGER</x:v>
      </x:c>
      <x:c r="F5503" s="10" t="str">
        <x:v>PASS</x:v>
      </x:c>
      <x:c r="G5503" s="10" t="str">
        <x:v>NO_VERDICT</x:v>
      </x:c>
      <x:c r="H5503" s="10" t="str">
        <x:v>INFRASTRUCTURE_FAILURE</x:v>
      </x:c>
      <x:c r="I5503" s="10" t="str">
        <x:v>NOT_PARSED</x:v>
      </x:c>
      <x:c r="J5503" s="10" t="str">
        <x:v>SINGLESHOT_CAPTURED_DIAGNOSTIC_FAIL</x:v>
      </x:c>
      <x:c r="K5503" s="10" t="str"/>
      <x:c r="L5503" s="10" t="str">
        <x:v>historical_three</x:v>
      </x:c>
      <x:c r="M5503" s="10" t="n">
        <x:v>0</x:v>
      </x:c>
      <x:c r="N5503" s="10" t="n">
        <x:v>0</x:v>
      </x:c>
      <x:c r="O5503" s="10" t="n">
        <x:v>0</x:v>
      </x:c>
      <x:c r="P5503" s="9" t="str">
        <x:f>'CaseReview'!U1131</x:f>
        <x:v>PASS</x:v>
      </x:c>
      <x:c r="Q5503" s="9" t="n">
        <x:f>IF(AND(T5503=1,G5503=P5503),1,0)</x:f>
        <x:v>0</x:v>
      </x:c>
      <x:c r="R5503" s="9" t="n">
        <x:f>IF(AND(T5503=1,G5503="PASS",P5503="FAIL"),1,0)</x:f>
        <x:v>0</x:v>
      </x:c>
      <x:c r="S5503" s="9" t="n">
        <x:f>IF(AND(T5503=1,G5503="FAIL",P5503="PASS"),1,0)</x:f>
        <x:v>0</x:v>
      </x:c>
      <x:c r="T5503" s="9" t="n">
        <x:v>0</x:v>
      </x:c>
      <x:c r="U5503" s="9" t="n">
        <x:v>34</x:v>
      </x:c>
      <x:c r="V5503" s="9" t="str"/>
    </x:row>
    <x:row r="5504" ht="22" customHeight="1">
      <x:c r="A5504" s="10" t="str">
        <x:v>SINGLESHOT</x:v>
      </x:c>
      <x:c r="B5504" s="10" t="str">
        <x:v>IMO-102</x:v>
      </x:c>
      <x:c r="C5504" s="10" t="str">
        <x:v>IMO-102-K-P27</x:v>
      </x:c>
      <x:c r="D5504" s="10" t="str">
        <x:v>RUN_01</x:v>
      </x:c>
      <x:c r="E5504" s="10" t="str">
        <x:v>ORIGINAL_LEDGER</x:v>
      </x:c>
      <x:c r="F5504" s="10" t="str">
        <x:v>PASS</x:v>
      </x:c>
      <x:c r="G5504" s="10" t="str">
        <x:v>NO_VERDICT</x:v>
      </x:c>
      <x:c r="H5504" s="10" t="str">
        <x:v>INFRASTRUCTURE_FAILURE</x:v>
      </x:c>
      <x:c r="I5504" s="10" t="str">
        <x:v>NOT_PARSED</x:v>
      </x:c>
      <x:c r="J5504" s="10" t="str">
        <x:v>SINGLESHOT_CAPTURED_DIAGNOSTIC_FAIL</x:v>
      </x:c>
      <x:c r="K5504" s="10" t="str"/>
      <x:c r="L5504" s="10" t="str">
        <x:v>historical_three</x:v>
      </x:c>
      <x:c r="M5504" s="10" t="n">
        <x:v>0</x:v>
      </x:c>
      <x:c r="N5504" s="10" t="n">
        <x:v>0</x:v>
      </x:c>
      <x:c r="O5504" s="10" t="n">
        <x:v>0</x:v>
      </x:c>
      <x:c r="P5504" s="9" t="str">
        <x:f>'CaseReview'!U1132</x:f>
        <x:v>PASS</x:v>
      </x:c>
      <x:c r="Q5504" s="9" t="n">
        <x:f>IF(AND(T5504=1,G5504=P5504),1,0)</x:f>
        <x:v>0</x:v>
      </x:c>
      <x:c r="R5504" s="9" t="n">
        <x:f>IF(AND(T5504=1,G5504="PASS",P5504="FAIL"),1,0)</x:f>
        <x:v>0</x:v>
      </x:c>
      <x:c r="S5504" s="9" t="n">
        <x:f>IF(AND(T5504=1,G5504="FAIL",P5504="PASS"),1,0)</x:f>
        <x:v>0</x:v>
      </x:c>
      <x:c r="T5504" s="9" t="n">
        <x:v>0</x:v>
      </x:c>
      <x:c r="U5504" s="9" t="n">
        <x:v>34</x:v>
      </x:c>
      <x:c r="V5504" s="9" t="str"/>
    </x:row>
    <x:row r="5505" ht="22" customHeight="1">
      <x:c r="A5505" s="10" t="str">
        <x:v>SINGLESHOT</x:v>
      </x:c>
      <x:c r="B5505" s="10" t="str">
        <x:v>IMO-103</x:v>
      </x:c>
      <x:c r="C5505" s="10" t="str">
        <x:v>IMO-103-K-F01</x:v>
      </x:c>
      <x:c r="D5505" s="10" t="str">
        <x:v>RUN_01</x:v>
      </x:c>
      <x:c r="E5505" s="10" t="str">
        <x:v>ORIGINAL_LEDGER</x:v>
      </x:c>
      <x:c r="F5505" s="10" t="str">
        <x:v>FAIL</x:v>
      </x:c>
      <x:c r="G5505" s="10" t="str">
        <x:v>FAIL</x:v>
      </x:c>
      <x:c r="H5505" s="10" t="str">
        <x:v>EXECUTED</x:v>
      </x:c>
      <x:c r="I5505" s="10" t="str">
        <x:v>PARSED</x:v>
      </x:c>
      <x:c r="J5505" s="10" t="str">
        <x:v>SINGLESHOT_CAPTURED_DIAGNOSTIC_PASS</x:v>
      </x:c>
      <x:c r="K5505" s="10" t="str">
        <x:v>ea8bd0ca1ab54a6849012fcfda2f1ea12c2039beb2004ffa811cd84666ed10f7</x:v>
      </x:c>
      <x:c r="L5505" s="10" t="str">
        <x:v>historical_three</x:v>
      </x:c>
      <x:c r="M5505" s="10" t="n">
        <x:v>1</x:v>
      </x:c>
      <x:c r="N5505" s="10" t="n">
        <x:v>0</x:v>
      </x:c>
      <x:c r="O5505" s="10" t="n">
        <x:v>0</x:v>
      </x:c>
      <x:c r="P5505" s="9" t="str">
        <x:f>'CaseReview'!U1133</x:f>
        <x:v>FAIL</x:v>
      </x:c>
      <x:c r="Q5505" s="9" t="n">
        <x:f>IF(AND(T5505=1,G5505=P5505),1,0)</x:f>
        <x:v>1</x:v>
      </x:c>
      <x:c r="R5505" s="9" t="n">
        <x:f>IF(AND(T5505=1,G5505="PASS",P5505="FAIL"),1,0)</x:f>
        <x:v>0</x:v>
      </x:c>
      <x:c r="S5505" s="9" t="n">
        <x:f>IF(AND(T5505=1,G5505="FAIL",P5505="PASS"),1,0)</x:f>
        <x:v>0</x:v>
      </x:c>
      <x:c r="T5505" s="9" t="n">
        <x:v>1</x:v>
      </x:c>
      <x:c r="U5505" s="9" t="n">
        <x:v>11</x:v>
      </x:c>
      <x:c r="V5505" s="9" t="str">
        <x:v>MVP/SHACL_GENERATION_PIPELINE/experiments/LUNA_CONTEXTUAL_SINGLESHOT/RUN_01/runs/RUN-IMO-103-20260831T152857146414Z/artifacts/attempt_01/extracted_shape.ttl</x:v>
      </x:c>
    </x:row>
    <x:row r="5506" ht="22" customHeight="1">
      <x:c r="A5506" s="10" t="str">
        <x:v>SINGLESHOT</x:v>
      </x:c>
      <x:c r="B5506" s="10" t="str">
        <x:v>IMO-103</x:v>
      </x:c>
      <x:c r="C5506" s="10" t="str">
        <x:v>IMO-103-K-F02</x:v>
      </x:c>
      <x:c r="D5506" s="10" t="str">
        <x:v>RUN_01</x:v>
      </x:c>
      <x:c r="E5506" s="10" t="str">
        <x:v>ORIGINAL_LEDGER</x:v>
      </x:c>
      <x:c r="F5506" s="10" t="str">
        <x:v>FAIL</x:v>
      </x:c>
      <x:c r="G5506" s="10" t="str">
        <x:v>FAIL</x:v>
      </x:c>
      <x:c r="H5506" s="10" t="str">
        <x:v>EXECUTED</x:v>
      </x:c>
      <x:c r="I5506" s="10" t="str">
        <x:v>PARSED</x:v>
      </x:c>
      <x:c r="J5506" s="10" t="str">
        <x:v>SINGLESHOT_CAPTURED_DIAGNOSTIC_PASS</x:v>
      </x:c>
      <x:c r="K5506" s="10" t="str">
        <x:v>ea8bd0ca1ab54a6849012fcfda2f1ea12c2039beb2004ffa811cd84666ed10f7</x:v>
      </x:c>
      <x:c r="L5506" s="10" t="str">
        <x:v>historical_three</x:v>
      </x:c>
      <x:c r="M5506" s="10" t="n">
        <x:v>1</x:v>
      </x:c>
      <x:c r="N5506" s="10" t="n">
        <x:v>0</x:v>
      </x:c>
      <x:c r="O5506" s="10" t="n">
        <x:v>0</x:v>
      </x:c>
      <x:c r="P5506" s="9" t="str">
        <x:f>'CaseReview'!U1134</x:f>
        <x:v>FAIL</x:v>
      </x:c>
      <x:c r="Q5506" s="9" t="n">
        <x:f>IF(AND(T5506=1,G5506=P5506),1,0)</x:f>
        <x:v>1</x:v>
      </x:c>
      <x:c r="R5506" s="9" t="n">
        <x:f>IF(AND(T5506=1,G5506="PASS",P5506="FAIL"),1,0)</x:f>
        <x:v>0</x:v>
      </x:c>
      <x:c r="S5506" s="9" t="n">
        <x:f>IF(AND(T5506=1,G5506="FAIL",P5506="PASS"),1,0)</x:f>
        <x:v>0</x:v>
      </x:c>
      <x:c r="T5506" s="9" t="n">
        <x:v>1</x:v>
      </x:c>
      <x:c r="U5506" s="9" t="n">
        <x:v>11</x:v>
      </x:c>
      <x:c r="V5506" s="9" t="str">
        <x:v>MVP/SHACL_GENERATION_PIPELINE/experiments/LUNA_CONTEXTUAL_SINGLESHOT/RUN_01/runs/RUN-IMO-103-20260831T152857146414Z/artifacts/attempt_01/extracted_shape.ttl</x:v>
      </x:c>
    </x:row>
    <x:row r="5507" ht="22" customHeight="1">
      <x:c r="A5507" s="10" t="str">
        <x:v>SINGLESHOT</x:v>
      </x:c>
      <x:c r="B5507" s="10" t="str">
        <x:v>IMO-103</x:v>
      </x:c>
      <x:c r="C5507" s="10" t="str">
        <x:v>IMO-103-K-F03</x:v>
      </x:c>
      <x:c r="D5507" s="10" t="str">
        <x:v>RUN_01</x:v>
      </x:c>
      <x:c r="E5507" s="10" t="str">
        <x:v>ORIGINAL_LEDGER</x:v>
      </x:c>
      <x:c r="F5507" s="10" t="str">
        <x:v>FAIL</x:v>
      </x:c>
      <x:c r="G5507" s="10" t="str">
        <x:v>FAIL</x:v>
      </x:c>
      <x:c r="H5507" s="10" t="str">
        <x:v>EXECUTED</x:v>
      </x:c>
      <x:c r="I5507" s="10" t="str">
        <x:v>PARSED</x:v>
      </x:c>
      <x:c r="J5507" s="10" t="str">
        <x:v>SINGLESHOT_CAPTURED_DIAGNOSTIC_PASS</x:v>
      </x:c>
      <x:c r="K5507" s="10" t="str">
        <x:v>ea8bd0ca1ab54a6849012fcfda2f1ea12c2039beb2004ffa811cd84666ed10f7</x:v>
      </x:c>
      <x:c r="L5507" s="10" t="str">
        <x:v>historical_three</x:v>
      </x:c>
      <x:c r="M5507" s="10" t="n">
        <x:v>1</x:v>
      </x:c>
      <x:c r="N5507" s="10" t="n">
        <x:v>0</x:v>
      </x:c>
      <x:c r="O5507" s="10" t="n">
        <x:v>0</x:v>
      </x:c>
      <x:c r="P5507" s="9" t="str">
        <x:f>'CaseReview'!U1135</x:f>
        <x:v>FAIL</x:v>
      </x:c>
      <x:c r="Q5507" s="9" t="n">
        <x:f>IF(AND(T5507=1,G5507=P5507),1,0)</x:f>
        <x:v>1</x:v>
      </x:c>
      <x:c r="R5507" s="9" t="n">
        <x:f>IF(AND(T5507=1,G5507="PASS",P5507="FAIL"),1,0)</x:f>
        <x:v>0</x:v>
      </x:c>
      <x:c r="S5507" s="9" t="n">
        <x:f>IF(AND(T5507=1,G5507="FAIL",P5507="PASS"),1,0)</x:f>
        <x:v>0</x:v>
      </x:c>
      <x:c r="T5507" s="9" t="n">
        <x:v>1</x:v>
      </x:c>
      <x:c r="U5507" s="9" t="n">
        <x:v>11</x:v>
      </x:c>
      <x:c r="V5507" s="9" t="str">
        <x:v>MVP/SHACL_GENERATION_PIPELINE/experiments/LUNA_CONTEXTUAL_SINGLESHOT/RUN_01/runs/RUN-IMO-103-20260831T152857146414Z/artifacts/attempt_01/extracted_shape.ttl</x:v>
      </x:c>
    </x:row>
    <x:row r="5508" ht="22" customHeight="1">
      <x:c r="A5508" s="10" t="str">
        <x:v>SINGLESHOT</x:v>
      </x:c>
      <x:c r="B5508" s="10" t="str">
        <x:v>IMO-103</x:v>
      </x:c>
      <x:c r="C5508" s="10" t="str">
        <x:v>IMO-103-K-F04</x:v>
      </x:c>
      <x:c r="D5508" s="10" t="str">
        <x:v>RUN_01</x:v>
      </x:c>
      <x:c r="E5508" s="10" t="str">
        <x:v>ORIGINAL_LEDGER</x:v>
      </x:c>
      <x:c r="F5508" s="10" t="str">
        <x:v>FAIL</x:v>
      </x:c>
      <x:c r="G5508" s="10" t="str">
        <x:v>FAIL</x:v>
      </x:c>
      <x:c r="H5508" s="10" t="str">
        <x:v>EXECUTED</x:v>
      </x:c>
      <x:c r="I5508" s="10" t="str">
        <x:v>PARSED</x:v>
      </x:c>
      <x:c r="J5508" s="10" t="str">
        <x:v>SINGLESHOT_CAPTURED_DIAGNOSTIC_PASS</x:v>
      </x:c>
      <x:c r="K5508" s="10" t="str">
        <x:v>ea8bd0ca1ab54a6849012fcfda2f1ea12c2039beb2004ffa811cd84666ed10f7</x:v>
      </x:c>
      <x:c r="L5508" s="10" t="str">
        <x:v>historical_three</x:v>
      </x:c>
      <x:c r="M5508" s="10" t="n">
        <x:v>1</x:v>
      </x:c>
      <x:c r="N5508" s="10" t="n">
        <x:v>0</x:v>
      </x:c>
      <x:c r="O5508" s="10" t="n">
        <x:v>0</x:v>
      </x:c>
      <x:c r="P5508" s="9" t="str">
        <x:f>'CaseReview'!U1136</x:f>
        <x:v>FAIL</x:v>
      </x:c>
      <x:c r="Q5508" s="9" t="n">
        <x:f>IF(AND(T5508=1,G5508=P5508),1,0)</x:f>
        <x:v>1</x:v>
      </x:c>
      <x:c r="R5508" s="9" t="n">
        <x:f>IF(AND(T5508=1,G5508="PASS",P5508="FAIL"),1,0)</x:f>
        <x:v>0</x:v>
      </x:c>
      <x:c r="S5508" s="9" t="n">
        <x:f>IF(AND(T5508=1,G5508="FAIL",P5508="PASS"),1,0)</x:f>
        <x:v>0</x:v>
      </x:c>
      <x:c r="T5508" s="9" t="n">
        <x:v>1</x:v>
      </x:c>
      <x:c r="U5508" s="9" t="n">
        <x:v>11</x:v>
      </x:c>
      <x:c r="V5508" s="9" t="str">
        <x:v>MVP/SHACL_GENERATION_PIPELINE/experiments/LUNA_CONTEXTUAL_SINGLESHOT/RUN_01/runs/RUN-IMO-103-20260831T152857146414Z/artifacts/attempt_01/extracted_shape.ttl</x:v>
      </x:c>
    </x:row>
    <x:row r="5509" ht="22" customHeight="1">
      <x:c r="A5509" s="10" t="str">
        <x:v>SINGLESHOT</x:v>
      </x:c>
      <x:c r="B5509" s="10" t="str">
        <x:v>IMO-103</x:v>
      </x:c>
      <x:c r="C5509" s="10" t="str">
        <x:v>IMO-103-K-F05</x:v>
      </x:c>
      <x:c r="D5509" s="10" t="str">
        <x:v>RUN_01</x:v>
      </x:c>
      <x:c r="E5509" s="10" t="str">
        <x:v>ORIGINAL_LEDGER</x:v>
      </x:c>
      <x:c r="F5509" s="10" t="str">
        <x:v>FAIL</x:v>
      </x:c>
      <x:c r="G5509" s="10" t="str">
        <x:v>FAIL</x:v>
      </x:c>
      <x:c r="H5509" s="10" t="str">
        <x:v>EXECUTED</x:v>
      </x:c>
      <x:c r="I5509" s="10" t="str">
        <x:v>PARSED</x:v>
      </x:c>
      <x:c r="J5509" s="10" t="str">
        <x:v>SINGLESHOT_CAPTURED_DIAGNOSTIC_PASS</x:v>
      </x:c>
      <x:c r="K5509" s="10" t="str">
        <x:v>ea8bd0ca1ab54a6849012fcfda2f1ea12c2039beb2004ffa811cd84666ed10f7</x:v>
      </x:c>
      <x:c r="L5509" s="10" t="str">
        <x:v>historical_three</x:v>
      </x:c>
      <x:c r="M5509" s="10" t="n">
        <x:v>1</x:v>
      </x:c>
      <x:c r="N5509" s="10" t="n">
        <x:v>0</x:v>
      </x:c>
      <x:c r="O5509" s="10" t="n">
        <x:v>0</x:v>
      </x:c>
      <x:c r="P5509" s="9" t="str">
        <x:f>'CaseReview'!U1137</x:f>
        <x:v>FAIL</x:v>
      </x:c>
      <x:c r="Q5509" s="9" t="n">
        <x:f>IF(AND(T5509=1,G5509=P5509),1,0)</x:f>
        <x:v>1</x:v>
      </x:c>
      <x:c r="R5509" s="9" t="n">
        <x:f>IF(AND(T5509=1,G5509="PASS",P5509="FAIL"),1,0)</x:f>
        <x:v>0</x:v>
      </x:c>
      <x:c r="S5509" s="9" t="n">
        <x:f>IF(AND(T5509=1,G5509="FAIL",P5509="PASS"),1,0)</x:f>
        <x:v>0</x:v>
      </x:c>
      <x:c r="T5509" s="9" t="n">
        <x:v>1</x:v>
      </x:c>
      <x:c r="U5509" s="9" t="n">
        <x:v>11</x:v>
      </x:c>
      <x:c r="V5509" s="9" t="str">
        <x:v>MVP/SHACL_GENERATION_PIPELINE/experiments/LUNA_CONTEXTUAL_SINGLESHOT/RUN_01/runs/RUN-IMO-103-20260831T152857146414Z/artifacts/attempt_01/extracted_shape.ttl</x:v>
      </x:c>
    </x:row>
    <x:row r="5510" ht="22" customHeight="1">
      <x:c r="A5510" s="10" t="str">
        <x:v>SINGLESHOT</x:v>
      </x:c>
      <x:c r="B5510" s="10" t="str">
        <x:v>IMO-103</x:v>
      </x:c>
      <x:c r="C5510" s="10" t="str">
        <x:v>IMO-103-K-F06</x:v>
      </x:c>
      <x:c r="D5510" s="10" t="str">
        <x:v>RUN_01</x:v>
      </x:c>
      <x:c r="E5510" s="10" t="str">
        <x:v>ORIGINAL_LEDGER</x:v>
      </x:c>
      <x:c r="F5510" s="10" t="str">
        <x:v>FAIL</x:v>
      </x:c>
      <x:c r="G5510" s="10" t="str">
        <x:v>FAIL</x:v>
      </x:c>
      <x:c r="H5510" s="10" t="str">
        <x:v>EXECUTED</x:v>
      </x:c>
      <x:c r="I5510" s="10" t="str">
        <x:v>PARSED</x:v>
      </x:c>
      <x:c r="J5510" s="10" t="str">
        <x:v>SINGLESHOT_CAPTURED_DIAGNOSTIC_PASS</x:v>
      </x:c>
      <x:c r="K5510" s="10" t="str">
        <x:v>ea8bd0ca1ab54a6849012fcfda2f1ea12c2039beb2004ffa811cd84666ed10f7</x:v>
      </x:c>
      <x:c r="L5510" s="10" t="str">
        <x:v>historical_three</x:v>
      </x:c>
      <x:c r="M5510" s="10" t="n">
        <x:v>1</x:v>
      </x:c>
      <x:c r="N5510" s="10" t="n">
        <x:v>0</x:v>
      </x:c>
      <x:c r="O5510" s="10" t="n">
        <x:v>0</x:v>
      </x:c>
      <x:c r="P5510" s="9" t="str">
        <x:f>'CaseReview'!U1138</x:f>
        <x:v>FAIL</x:v>
      </x:c>
      <x:c r="Q5510" s="9" t="n">
        <x:f>IF(AND(T5510=1,G5510=P5510),1,0)</x:f>
        <x:v>1</x:v>
      </x:c>
      <x:c r="R5510" s="9" t="n">
        <x:f>IF(AND(T5510=1,G5510="PASS",P5510="FAIL"),1,0)</x:f>
        <x:v>0</x:v>
      </x:c>
      <x:c r="S5510" s="9" t="n">
        <x:f>IF(AND(T5510=1,G5510="FAIL",P5510="PASS"),1,0)</x:f>
        <x:v>0</x:v>
      </x:c>
      <x:c r="T5510" s="9" t="n">
        <x:v>1</x:v>
      </x:c>
      <x:c r="U5510" s="9" t="n">
        <x:v>11</x:v>
      </x:c>
      <x:c r="V5510" s="9" t="str">
        <x:v>MVP/SHACL_GENERATION_PIPELINE/experiments/LUNA_CONTEXTUAL_SINGLESHOT/RUN_01/runs/RUN-IMO-103-20260831T152857146414Z/artifacts/attempt_01/extracted_shape.ttl</x:v>
      </x:c>
    </x:row>
    <x:row r="5511" ht="22" customHeight="1">
      <x:c r="A5511" s="10" t="str">
        <x:v>SINGLESHOT</x:v>
      </x:c>
      <x:c r="B5511" s="10" t="str">
        <x:v>IMO-103</x:v>
      </x:c>
      <x:c r="C5511" s="10" t="str">
        <x:v>IMO-103-K-P01</x:v>
      </x:c>
      <x:c r="D5511" s="10" t="str">
        <x:v>RUN_01</x:v>
      </x:c>
      <x:c r="E5511" s="10" t="str">
        <x:v>ORIGINAL_LEDGER</x:v>
      </x:c>
      <x:c r="F5511" s="10" t="str">
        <x:v>PASS</x:v>
      </x:c>
      <x:c r="G5511" s="10" t="str">
        <x:v>PASS</x:v>
      </x:c>
      <x:c r="H5511" s="10" t="str">
        <x:v>EXECUTED</x:v>
      </x:c>
      <x:c r="I5511" s="10" t="str">
        <x:v>PARSED</x:v>
      </x:c>
      <x:c r="J5511" s="10" t="str">
        <x:v>SINGLESHOT_CAPTURED_DIAGNOSTIC_PASS</x:v>
      </x:c>
      <x:c r="K5511" s="10" t="str">
        <x:v>ea8bd0ca1ab54a6849012fcfda2f1ea12c2039beb2004ffa811cd84666ed10f7</x:v>
      </x:c>
      <x:c r="L5511" s="10" t="str">
        <x:v>historical_three</x:v>
      </x:c>
      <x:c r="M5511" s="10" t="n">
        <x:v>1</x:v>
      </x:c>
      <x:c r="N5511" s="10" t="n">
        <x:v>0</x:v>
      </x:c>
      <x:c r="O5511" s="10" t="n">
        <x:v>0</x:v>
      </x:c>
      <x:c r="P5511" s="9" t="str">
        <x:f>'CaseReview'!U1139</x:f>
        <x:v>PASS</x:v>
      </x:c>
      <x:c r="Q5511" s="9" t="n">
        <x:f>IF(AND(T5511=1,G5511=P5511),1,0)</x:f>
        <x:v>1</x:v>
      </x:c>
      <x:c r="R5511" s="9" t="n">
        <x:f>IF(AND(T5511=1,G5511="PASS",P5511="FAIL"),1,0)</x:f>
        <x:v>0</x:v>
      </x:c>
      <x:c r="S5511" s="9" t="n">
        <x:f>IF(AND(T5511=1,G5511="FAIL",P5511="PASS"),1,0)</x:f>
        <x:v>0</x:v>
      </x:c>
      <x:c r="T5511" s="9" t="n">
        <x:v>1</x:v>
      </x:c>
      <x:c r="U5511" s="9" t="n">
        <x:v>11</x:v>
      </x:c>
      <x:c r="V5511" s="9" t="str">
        <x:v>MVP/SHACL_GENERATION_PIPELINE/experiments/LUNA_CONTEXTUAL_SINGLESHOT/RUN_01/runs/RUN-IMO-103-20260831T152857146414Z/artifacts/attempt_01/extracted_shape.ttl</x:v>
      </x:c>
    </x:row>
    <x:row r="5512" ht="22" customHeight="1">
      <x:c r="A5512" s="10" t="str">
        <x:v>SINGLESHOT</x:v>
      </x:c>
      <x:c r="B5512" s="10" t="str">
        <x:v>IMO-103</x:v>
      </x:c>
      <x:c r="C5512" s="10" t="str">
        <x:v>IMO-103-K-P02</x:v>
      </x:c>
      <x:c r="D5512" s="10" t="str">
        <x:v>RUN_01</x:v>
      </x:c>
      <x:c r="E5512" s="10" t="str">
        <x:v>ORIGINAL_LEDGER</x:v>
      </x:c>
      <x:c r="F5512" s="10" t="str">
        <x:v>PASS</x:v>
      </x:c>
      <x:c r="G5512" s="10" t="str">
        <x:v>FAIL</x:v>
      </x:c>
      <x:c r="H5512" s="10" t="str">
        <x:v>EXECUTED</x:v>
      </x:c>
      <x:c r="I5512" s="10" t="str">
        <x:v>PARSED</x:v>
      </x:c>
      <x:c r="J5512" s="10" t="str">
        <x:v>SINGLESHOT_CAPTURED_DIAGNOSTIC_PASS</x:v>
      </x:c>
      <x:c r="K5512" s="10" t="str">
        <x:v>ea8bd0ca1ab54a6849012fcfda2f1ea12c2039beb2004ffa811cd84666ed10f7</x:v>
      </x:c>
      <x:c r="L5512" s="10" t="str">
        <x:v>historical_three</x:v>
      </x:c>
      <x:c r="M5512" s="10" t="n">
        <x:v>0</x:v>
      </x:c>
      <x:c r="N5512" s="10" t="n">
        <x:v>0</x:v>
      </x:c>
      <x:c r="O5512" s="10" t="n">
        <x:v>1</x:v>
      </x:c>
      <x:c r="P5512" s="9" t="str">
        <x:f>'CaseReview'!U1140</x:f>
        <x:v>PASS</x:v>
      </x:c>
      <x:c r="Q5512" s="9" t="n">
        <x:f>IF(AND(T5512=1,G5512=P5512),1,0)</x:f>
        <x:v>0</x:v>
      </x:c>
      <x:c r="R5512" s="9" t="n">
        <x:f>IF(AND(T5512=1,G5512="PASS",P5512="FAIL"),1,0)</x:f>
        <x:v>0</x:v>
      </x:c>
      <x:c r="S5512" s="9" t="n">
        <x:f>IF(AND(T5512=1,G5512="FAIL",P5512="PASS"),1,0)</x:f>
        <x:v>1</x:v>
      </x:c>
      <x:c r="T5512" s="9" t="n">
        <x:v>1</x:v>
      </x:c>
      <x:c r="U5512" s="9" t="n">
        <x:v>11</x:v>
      </x:c>
      <x:c r="V5512" s="9" t="str">
        <x:v>MVP/SHACL_GENERATION_PIPELINE/experiments/LUNA_CONTEXTUAL_SINGLESHOT/RUN_01/runs/RUN-IMO-103-20260831T152857146414Z/artifacts/attempt_01/extracted_shape.ttl</x:v>
      </x:c>
    </x:row>
    <x:row r="5513" ht="22" customHeight="1">
      <x:c r="A5513" s="10" t="str">
        <x:v>SINGLESHOT</x:v>
      </x:c>
      <x:c r="B5513" s="10" t="str">
        <x:v>IMO-103</x:v>
      </x:c>
      <x:c r="C5513" s="10" t="str">
        <x:v>IMO-103-K-P03</x:v>
      </x:c>
      <x:c r="D5513" s="10" t="str">
        <x:v>RUN_01</x:v>
      </x:c>
      <x:c r="E5513" s="10" t="str">
        <x:v>ORIGINAL_LEDGER</x:v>
      </x:c>
      <x:c r="F5513" s="10" t="str">
        <x:v>PASS</x:v>
      </x:c>
      <x:c r="G5513" s="10" t="str">
        <x:v>FAIL</x:v>
      </x:c>
      <x:c r="H5513" s="10" t="str">
        <x:v>EXECUTED</x:v>
      </x:c>
      <x:c r="I5513" s="10" t="str">
        <x:v>PARSED</x:v>
      </x:c>
      <x:c r="J5513" s="10" t="str">
        <x:v>SINGLESHOT_CAPTURED_DIAGNOSTIC_PASS</x:v>
      </x:c>
      <x:c r="K5513" s="10" t="str">
        <x:v>ea8bd0ca1ab54a6849012fcfda2f1ea12c2039beb2004ffa811cd84666ed10f7</x:v>
      </x:c>
      <x:c r="L5513" s="10" t="str">
        <x:v>historical_three</x:v>
      </x:c>
      <x:c r="M5513" s="10" t="n">
        <x:v>0</x:v>
      </x:c>
      <x:c r="N5513" s="10" t="n">
        <x:v>0</x:v>
      </x:c>
      <x:c r="O5513" s="10" t="n">
        <x:v>1</x:v>
      </x:c>
      <x:c r="P5513" s="9" t="str">
        <x:f>'CaseReview'!U1141</x:f>
        <x:v>PASS</x:v>
      </x:c>
      <x:c r="Q5513" s="9" t="n">
        <x:f>IF(AND(T5513=1,G5513=P5513),1,0)</x:f>
        <x:v>0</x:v>
      </x:c>
      <x:c r="R5513" s="9" t="n">
        <x:f>IF(AND(T5513=1,G5513="PASS",P5513="FAIL"),1,0)</x:f>
        <x:v>0</x:v>
      </x:c>
      <x:c r="S5513" s="9" t="n">
        <x:f>IF(AND(T5513=1,G5513="FAIL",P5513="PASS"),1,0)</x:f>
        <x:v>1</x:v>
      </x:c>
      <x:c r="T5513" s="9" t="n">
        <x:v>1</x:v>
      </x:c>
      <x:c r="U5513" s="9" t="n">
        <x:v>11</x:v>
      </x:c>
      <x:c r="V5513" s="9" t="str">
        <x:v>MVP/SHACL_GENERATION_PIPELINE/experiments/LUNA_CONTEXTUAL_SINGLESHOT/RUN_01/runs/RUN-IMO-103-20260831T152857146414Z/artifacts/attempt_01/extracted_shape.ttl</x:v>
      </x:c>
    </x:row>
    <x:row r="5514" ht="22" customHeight="1">
      <x:c r="A5514" s="10" t="str">
        <x:v>SINGLESHOT</x:v>
      </x:c>
      <x:c r="B5514" s="10" t="str">
        <x:v>IMO-103</x:v>
      </x:c>
      <x:c r="C5514" s="10" t="str">
        <x:v>IMO-103-K-P04</x:v>
      </x:c>
      <x:c r="D5514" s="10" t="str">
        <x:v>RUN_01</x:v>
      </x:c>
      <x:c r="E5514" s="10" t="str">
        <x:v>ORIGINAL_LEDGER</x:v>
      </x:c>
      <x:c r="F5514" s="10" t="str">
        <x:v>PASS</x:v>
      </x:c>
      <x:c r="G5514" s="10" t="str">
        <x:v>FAIL</x:v>
      </x:c>
      <x:c r="H5514" s="10" t="str">
        <x:v>EXECUTED</x:v>
      </x:c>
      <x:c r="I5514" s="10" t="str">
        <x:v>PARSED</x:v>
      </x:c>
      <x:c r="J5514" s="10" t="str">
        <x:v>SINGLESHOT_CAPTURED_DIAGNOSTIC_PASS</x:v>
      </x:c>
      <x:c r="K5514" s="10" t="str">
        <x:v>ea8bd0ca1ab54a6849012fcfda2f1ea12c2039beb2004ffa811cd84666ed10f7</x:v>
      </x:c>
      <x:c r="L5514" s="10" t="str">
        <x:v>historical_three</x:v>
      </x:c>
      <x:c r="M5514" s="10" t="n">
        <x:v>0</x:v>
      </x:c>
      <x:c r="N5514" s="10" t="n">
        <x:v>0</x:v>
      </x:c>
      <x:c r="O5514" s="10" t="n">
        <x:v>1</x:v>
      </x:c>
      <x:c r="P5514" s="9" t="str">
        <x:f>'CaseReview'!U1142</x:f>
        <x:v>PASS</x:v>
      </x:c>
      <x:c r="Q5514" s="9" t="n">
        <x:f>IF(AND(T5514=1,G5514=P5514),1,0)</x:f>
        <x:v>0</x:v>
      </x:c>
      <x:c r="R5514" s="9" t="n">
        <x:f>IF(AND(T5514=1,G5514="PASS",P5514="FAIL"),1,0)</x:f>
        <x:v>0</x:v>
      </x:c>
      <x:c r="S5514" s="9" t="n">
        <x:f>IF(AND(T5514=1,G5514="FAIL",P5514="PASS"),1,0)</x:f>
        <x:v>1</x:v>
      </x:c>
      <x:c r="T5514" s="9" t="n">
        <x:v>1</x:v>
      </x:c>
      <x:c r="U5514" s="9" t="n">
        <x:v>11</x:v>
      </x:c>
      <x:c r="V5514" s="9" t="str">
        <x:v>MVP/SHACL_GENERATION_PIPELINE/experiments/LUNA_CONTEXTUAL_SINGLESHOT/RUN_01/runs/RUN-IMO-103-20260831T152857146414Z/artifacts/attempt_01/extracted_shape.ttl</x:v>
      </x:c>
    </x:row>
    <x:row r="5515" ht="22" customHeight="1">
      <x:c r="A5515" s="10" t="str">
        <x:v>SINGLESHOT</x:v>
      </x:c>
      <x:c r="B5515" s="10" t="str">
        <x:v>IMO-103</x:v>
      </x:c>
      <x:c r="C5515" s="10" t="str">
        <x:v>IMO-103-K-P05</x:v>
      </x:c>
      <x:c r="D5515" s="10" t="str">
        <x:v>RUN_01</x:v>
      </x:c>
      <x:c r="E5515" s="10" t="str">
        <x:v>ORIGINAL_LEDGER</x:v>
      </x:c>
      <x:c r="F5515" s="10" t="str">
        <x:v>PASS</x:v>
      </x:c>
      <x:c r="G5515" s="10" t="str">
        <x:v>FAIL</x:v>
      </x:c>
      <x:c r="H5515" s="10" t="str">
        <x:v>EXECUTED</x:v>
      </x:c>
      <x:c r="I5515" s="10" t="str">
        <x:v>PARSED</x:v>
      </x:c>
      <x:c r="J5515" s="10" t="str">
        <x:v>SINGLESHOT_CAPTURED_DIAGNOSTIC_PASS</x:v>
      </x:c>
      <x:c r="K5515" s="10" t="str">
        <x:v>ea8bd0ca1ab54a6849012fcfda2f1ea12c2039beb2004ffa811cd84666ed10f7</x:v>
      </x:c>
      <x:c r="L5515" s="10" t="str">
        <x:v>historical_three</x:v>
      </x:c>
      <x:c r="M5515" s="10" t="n">
        <x:v>0</x:v>
      </x:c>
      <x:c r="N5515" s="10" t="n">
        <x:v>0</x:v>
      </x:c>
      <x:c r="O5515" s="10" t="n">
        <x:v>1</x:v>
      </x:c>
      <x:c r="P5515" s="9" t="str">
        <x:f>'CaseReview'!U1143</x:f>
        <x:v>PASS</x:v>
      </x:c>
      <x:c r="Q5515" s="9" t="n">
        <x:f>IF(AND(T5515=1,G5515=P5515),1,0)</x:f>
        <x:v>0</x:v>
      </x:c>
      <x:c r="R5515" s="9" t="n">
        <x:f>IF(AND(T5515=1,G5515="PASS",P5515="FAIL"),1,0)</x:f>
        <x:v>0</x:v>
      </x:c>
      <x:c r="S5515" s="9" t="n">
        <x:f>IF(AND(T5515=1,G5515="FAIL",P5515="PASS"),1,0)</x:f>
        <x:v>1</x:v>
      </x:c>
      <x:c r="T5515" s="9" t="n">
        <x:v>1</x:v>
      </x:c>
      <x:c r="U5515" s="9" t="n">
        <x:v>11</x:v>
      </x:c>
      <x:c r="V5515" s="9" t="str">
        <x:v>MVP/SHACL_GENERATION_PIPELINE/experiments/LUNA_CONTEXTUAL_SINGLESHOT/RUN_01/runs/RUN-IMO-103-20260831T152857146414Z/artifacts/attempt_01/extracted_shape.ttl</x:v>
      </x:c>
    </x:row>
    <x:row r="5516" ht="22" customHeight="1">
      <x:c r="A5516" s="10" t="str">
        <x:v>SINGLESHOT</x:v>
      </x:c>
      <x:c r="B5516" s="10" t="str">
        <x:v>IMO-104</x:v>
      </x:c>
      <x:c r="C5516" s="10" t="str">
        <x:v>IMO-104-K-F01</x:v>
      </x:c>
      <x:c r="D5516" s="10" t="str">
        <x:v>RUN_01</x:v>
      </x:c>
      <x:c r="E5516" s="10" t="str">
        <x:v>ORIGINAL_LEDGER</x:v>
      </x:c>
      <x:c r="F5516" s="10" t="str">
        <x:v>FAIL</x:v>
      </x:c>
      <x:c r="G5516" s="10" t="str">
        <x:v>FAIL</x:v>
      </x:c>
      <x:c r="H5516" s="10" t="str">
        <x:v>EXECUTED</x:v>
      </x:c>
      <x:c r="I5516" s="10" t="str">
        <x:v>PARSED</x:v>
      </x:c>
      <x:c r="J5516" s="10" t="str">
        <x:v>SINGLESHOT_CAPTURED_DIAGNOSTIC_PASS</x:v>
      </x:c>
      <x:c r="K5516" s="10" t="str">
        <x:v>4b6c8f36567e771c1962c95294f191605f246dd4d2522c4d3c2d3fd6d8cd69fd</x:v>
      </x:c>
      <x:c r="L5516" s="10" t="str">
        <x:v>historical_three</x:v>
      </x:c>
      <x:c r="M5516" s="10" t="n">
        <x:v>1</x:v>
      </x:c>
      <x:c r="N5516" s="10" t="n">
        <x:v>0</x:v>
      </x:c>
      <x:c r="O5516" s="10" t="n">
        <x:v>0</x:v>
      </x:c>
      <x:c r="P5516" s="9" t="str">
        <x:f>'CaseReview'!U1144</x:f>
        <x:v>FAIL</x:v>
      </x:c>
      <x:c r="Q5516" s="9" t="n">
        <x:f>IF(AND(T5516=1,G5516=P5516),1,0)</x:f>
        <x:v>1</x:v>
      </x:c>
      <x:c r="R5516" s="9" t="n">
        <x:f>IF(AND(T5516=1,G5516="PASS",P5516="FAIL"),1,0)</x:f>
        <x:v>0</x:v>
      </x:c>
      <x:c r="S5516" s="9" t="n">
        <x:f>IF(AND(T5516=1,G5516="FAIL",P5516="PASS"),1,0)</x:f>
        <x:v>0</x:v>
      </x:c>
      <x:c r="T5516" s="9" t="n">
        <x:v>1</x:v>
      </x:c>
      <x:c r="U5516" s="9" t="n">
        <x:v>7</x:v>
      </x:c>
      <x:c r="V5516" s="9" t="str">
        <x:v>MVP/SHACL_GENERATION_PIPELINE/experiments/LUNA_CONTEXTUAL_SINGLESHOT/RUN_01/runs/RUN-IMO-104-20260831T152931461331Z/artifacts/attempt_01/extracted_shape.ttl</x:v>
      </x:c>
    </x:row>
    <x:row r="5517" ht="22" customHeight="1">
      <x:c r="A5517" s="10" t="str">
        <x:v>SINGLESHOT</x:v>
      </x:c>
      <x:c r="B5517" s="10" t="str">
        <x:v>IMO-104</x:v>
      </x:c>
      <x:c r="C5517" s="10" t="str">
        <x:v>IMO-104-K-F02</x:v>
      </x:c>
      <x:c r="D5517" s="10" t="str">
        <x:v>RUN_01</x:v>
      </x:c>
      <x:c r="E5517" s="10" t="str">
        <x:v>ORIGINAL_LEDGER</x:v>
      </x:c>
      <x:c r="F5517" s="10" t="str">
        <x:v>FAIL</x:v>
      </x:c>
      <x:c r="G5517" s="10" t="str">
        <x:v>FAIL</x:v>
      </x:c>
      <x:c r="H5517" s="10" t="str">
        <x:v>EXECUTED</x:v>
      </x:c>
      <x:c r="I5517" s="10" t="str">
        <x:v>PARSED</x:v>
      </x:c>
      <x:c r="J5517" s="10" t="str">
        <x:v>SINGLESHOT_CAPTURED_DIAGNOSTIC_PASS</x:v>
      </x:c>
      <x:c r="K5517" s="10" t="str">
        <x:v>4b6c8f36567e771c1962c95294f191605f246dd4d2522c4d3c2d3fd6d8cd69fd</x:v>
      </x:c>
      <x:c r="L5517" s="10" t="str">
        <x:v>historical_three</x:v>
      </x:c>
      <x:c r="M5517" s="10" t="n">
        <x:v>1</x:v>
      </x:c>
      <x:c r="N5517" s="10" t="n">
        <x:v>0</x:v>
      </x:c>
      <x:c r="O5517" s="10" t="n">
        <x:v>0</x:v>
      </x:c>
      <x:c r="P5517" s="9" t="str">
        <x:f>'CaseReview'!U1145</x:f>
        <x:v>FAIL</x:v>
      </x:c>
      <x:c r="Q5517" s="9" t="n">
        <x:f>IF(AND(T5517=1,G5517=P5517),1,0)</x:f>
        <x:v>1</x:v>
      </x:c>
      <x:c r="R5517" s="9" t="n">
        <x:f>IF(AND(T5517=1,G5517="PASS",P5517="FAIL"),1,0)</x:f>
        <x:v>0</x:v>
      </x:c>
      <x:c r="S5517" s="9" t="n">
        <x:f>IF(AND(T5517=1,G5517="FAIL",P5517="PASS"),1,0)</x:f>
        <x:v>0</x:v>
      </x:c>
      <x:c r="T5517" s="9" t="n">
        <x:v>1</x:v>
      </x:c>
      <x:c r="U5517" s="9" t="n">
        <x:v>7</x:v>
      </x:c>
      <x:c r="V5517" s="9" t="str">
        <x:v>MVP/SHACL_GENERATION_PIPELINE/experiments/LUNA_CONTEXTUAL_SINGLESHOT/RUN_01/runs/RUN-IMO-104-20260831T152931461331Z/artifacts/attempt_01/extracted_shape.ttl</x:v>
      </x:c>
    </x:row>
    <x:row r="5518" ht="22" customHeight="1">
      <x:c r="A5518" s="10" t="str">
        <x:v>SINGLESHOT</x:v>
      </x:c>
      <x:c r="B5518" s="10" t="str">
        <x:v>IMO-104</x:v>
      </x:c>
      <x:c r="C5518" s="10" t="str">
        <x:v>IMO-104-K-F03</x:v>
      </x:c>
      <x:c r="D5518" s="10" t="str">
        <x:v>RUN_01</x:v>
      </x:c>
      <x:c r="E5518" s="10" t="str">
        <x:v>ORIGINAL_LEDGER</x:v>
      </x:c>
      <x:c r="F5518" s="10" t="str">
        <x:v>FAIL</x:v>
      </x:c>
      <x:c r="G5518" s="10" t="str">
        <x:v>FAIL</x:v>
      </x:c>
      <x:c r="H5518" s="10" t="str">
        <x:v>EXECUTED</x:v>
      </x:c>
      <x:c r="I5518" s="10" t="str">
        <x:v>PARSED</x:v>
      </x:c>
      <x:c r="J5518" s="10" t="str">
        <x:v>SINGLESHOT_CAPTURED_DIAGNOSTIC_PASS</x:v>
      </x:c>
      <x:c r="K5518" s="10" t="str">
        <x:v>4b6c8f36567e771c1962c95294f191605f246dd4d2522c4d3c2d3fd6d8cd69fd</x:v>
      </x:c>
      <x:c r="L5518" s="10" t="str">
        <x:v>historical_three</x:v>
      </x:c>
      <x:c r="M5518" s="10" t="n">
        <x:v>1</x:v>
      </x:c>
      <x:c r="N5518" s="10" t="n">
        <x:v>0</x:v>
      </x:c>
      <x:c r="O5518" s="10" t="n">
        <x:v>0</x:v>
      </x:c>
      <x:c r="P5518" s="9" t="str">
        <x:f>'CaseReview'!U1146</x:f>
        <x:v>FAIL</x:v>
      </x:c>
      <x:c r="Q5518" s="9" t="n">
        <x:f>IF(AND(T5518=1,G5518=P5518),1,0)</x:f>
        <x:v>1</x:v>
      </x:c>
      <x:c r="R5518" s="9" t="n">
        <x:f>IF(AND(T5518=1,G5518="PASS",P5518="FAIL"),1,0)</x:f>
        <x:v>0</x:v>
      </x:c>
      <x:c r="S5518" s="9" t="n">
        <x:f>IF(AND(T5518=1,G5518="FAIL",P5518="PASS"),1,0)</x:f>
        <x:v>0</x:v>
      </x:c>
      <x:c r="T5518" s="9" t="n">
        <x:v>1</x:v>
      </x:c>
      <x:c r="U5518" s="9" t="n">
        <x:v>7</x:v>
      </x:c>
      <x:c r="V5518" s="9" t="str">
        <x:v>MVP/SHACL_GENERATION_PIPELINE/experiments/LUNA_CONTEXTUAL_SINGLESHOT/RUN_01/runs/RUN-IMO-104-20260831T152931461331Z/artifacts/attempt_01/extracted_shape.ttl</x:v>
      </x:c>
    </x:row>
    <x:row r="5519" ht="22" customHeight="1">
      <x:c r="A5519" s="10" t="str">
        <x:v>SINGLESHOT</x:v>
      </x:c>
      <x:c r="B5519" s="10" t="str">
        <x:v>IMO-104</x:v>
      </x:c>
      <x:c r="C5519" s="10" t="str">
        <x:v>IMO-104-K-F04</x:v>
      </x:c>
      <x:c r="D5519" s="10" t="str">
        <x:v>RUN_01</x:v>
      </x:c>
      <x:c r="E5519" s="10" t="str">
        <x:v>ORIGINAL_LEDGER</x:v>
      </x:c>
      <x:c r="F5519" s="10" t="str">
        <x:v>FAIL</x:v>
      </x:c>
      <x:c r="G5519" s="10" t="str">
        <x:v>FAIL</x:v>
      </x:c>
      <x:c r="H5519" s="10" t="str">
        <x:v>EXECUTED</x:v>
      </x:c>
      <x:c r="I5519" s="10" t="str">
        <x:v>PARSED</x:v>
      </x:c>
      <x:c r="J5519" s="10" t="str">
        <x:v>SINGLESHOT_CAPTURED_DIAGNOSTIC_PASS</x:v>
      </x:c>
      <x:c r="K5519" s="10" t="str">
        <x:v>4b6c8f36567e771c1962c95294f191605f246dd4d2522c4d3c2d3fd6d8cd69fd</x:v>
      </x:c>
      <x:c r="L5519" s="10" t="str">
        <x:v>historical_three</x:v>
      </x:c>
      <x:c r="M5519" s="10" t="n">
        <x:v>1</x:v>
      </x:c>
      <x:c r="N5519" s="10" t="n">
        <x:v>0</x:v>
      </x:c>
      <x:c r="O5519" s="10" t="n">
        <x:v>0</x:v>
      </x:c>
      <x:c r="P5519" s="9" t="str">
        <x:f>'CaseReview'!U1147</x:f>
        <x:v>FAIL</x:v>
      </x:c>
      <x:c r="Q5519" s="9" t="n">
        <x:f>IF(AND(T5519=1,G5519=P5519),1,0)</x:f>
        <x:v>1</x:v>
      </x:c>
      <x:c r="R5519" s="9" t="n">
        <x:f>IF(AND(T5519=1,G5519="PASS",P5519="FAIL"),1,0)</x:f>
        <x:v>0</x:v>
      </x:c>
      <x:c r="S5519" s="9" t="n">
        <x:f>IF(AND(T5519=1,G5519="FAIL",P5519="PASS"),1,0)</x:f>
        <x:v>0</x:v>
      </x:c>
      <x:c r="T5519" s="9" t="n">
        <x:v>1</x:v>
      </x:c>
      <x:c r="U5519" s="9" t="n">
        <x:v>7</x:v>
      </x:c>
      <x:c r="V5519" s="9" t="str">
        <x:v>MVP/SHACL_GENERATION_PIPELINE/experiments/LUNA_CONTEXTUAL_SINGLESHOT/RUN_01/runs/RUN-IMO-104-20260831T152931461331Z/artifacts/attempt_01/extracted_shape.ttl</x:v>
      </x:c>
    </x:row>
    <x:row r="5520" ht="22" customHeight="1">
      <x:c r="A5520" s="10" t="str">
        <x:v>SINGLESHOT</x:v>
      </x:c>
      <x:c r="B5520" s="10" t="str">
        <x:v>IMO-104</x:v>
      </x:c>
      <x:c r="C5520" s="10" t="str">
        <x:v>IMO-104-K-F05</x:v>
      </x:c>
      <x:c r="D5520" s="10" t="str">
        <x:v>RUN_01</x:v>
      </x:c>
      <x:c r="E5520" s="10" t="str">
        <x:v>ORIGINAL_LEDGER</x:v>
      </x:c>
      <x:c r="F5520" s="10" t="str">
        <x:v>FAIL</x:v>
      </x:c>
      <x:c r="G5520" s="10" t="str">
        <x:v>FAIL</x:v>
      </x:c>
      <x:c r="H5520" s="10" t="str">
        <x:v>EXECUTED</x:v>
      </x:c>
      <x:c r="I5520" s="10" t="str">
        <x:v>PARSED</x:v>
      </x:c>
      <x:c r="J5520" s="10" t="str">
        <x:v>SINGLESHOT_CAPTURED_DIAGNOSTIC_PASS</x:v>
      </x:c>
      <x:c r="K5520" s="10" t="str">
        <x:v>4b6c8f36567e771c1962c95294f191605f246dd4d2522c4d3c2d3fd6d8cd69fd</x:v>
      </x:c>
      <x:c r="L5520" s="10" t="str">
        <x:v>historical_three</x:v>
      </x:c>
      <x:c r="M5520" s="10" t="n">
        <x:v>1</x:v>
      </x:c>
      <x:c r="N5520" s="10" t="n">
        <x:v>0</x:v>
      </x:c>
      <x:c r="O5520" s="10" t="n">
        <x:v>0</x:v>
      </x:c>
      <x:c r="P5520" s="9" t="str">
        <x:f>'CaseReview'!U1148</x:f>
        <x:v>FAIL</x:v>
      </x:c>
      <x:c r="Q5520" s="9" t="n">
        <x:f>IF(AND(T5520=1,G5520=P5520),1,0)</x:f>
        <x:v>1</x:v>
      </x:c>
      <x:c r="R5520" s="9" t="n">
        <x:f>IF(AND(T5520=1,G5520="PASS",P5520="FAIL"),1,0)</x:f>
        <x:v>0</x:v>
      </x:c>
      <x:c r="S5520" s="9" t="n">
        <x:f>IF(AND(T5520=1,G5520="FAIL",P5520="PASS"),1,0)</x:f>
        <x:v>0</x:v>
      </x:c>
      <x:c r="T5520" s="9" t="n">
        <x:v>1</x:v>
      </x:c>
      <x:c r="U5520" s="9" t="n">
        <x:v>7</x:v>
      </x:c>
      <x:c r="V5520" s="9" t="str">
        <x:v>MVP/SHACL_GENERATION_PIPELINE/experiments/LUNA_CONTEXTUAL_SINGLESHOT/RUN_01/runs/RUN-IMO-104-20260831T152931461331Z/artifacts/attempt_01/extracted_shape.ttl</x:v>
      </x:c>
    </x:row>
    <x:row r="5521" ht="22" customHeight="1">
      <x:c r="A5521" s="10" t="str">
        <x:v>SINGLESHOT</x:v>
      </x:c>
      <x:c r="B5521" s="10" t="str">
        <x:v>IMO-104</x:v>
      </x:c>
      <x:c r="C5521" s="10" t="str">
        <x:v>IMO-104-K-P01</x:v>
      </x:c>
      <x:c r="D5521" s="10" t="str">
        <x:v>RUN_01</x:v>
      </x:c>
      <x:c r="E5521" s="10" t="str">
        <x:v>ORIGINAL_LEDGER</x:v>
      </x:c>
      <x:c r="F5521" s="10" t="str">
        <x:v>PASS</x:v>
      </x:c>
      <x:c r="G5521" s="10" t="str">
        <x:v>FAIL</x:v>
      </x:c>
      <x:c r="H5521" s="10" t="str">
        <x:v>EXECUTED</x:v>
      </x:c>
      <x:c r="I5521" s="10" t="str">
        <x:v>PARSED</x:v>
      </x:c>
      <x:c r="J5521" s="10" t="str">
        <x:v>SINGLESHOT_CAPTURED_DIAGNOSTIC_PASS</x:v>
      </x:c>
      <x:c r="K5521" s="10" t="str">
        <x:v>4b6c8f36567e771c1962c95294f191605f246dd4d2522c4d3c2d3fd6d8cd69fd</x:v>
      </x:c>
      <x:c r="L5521" s="10" t="str">
        <x:v>historical_three</x:v>
      </x:c>
      <x:c r="M5521" s="10" t="n">
        <x:v>0</x:v>
      </x:c>
      <x:c r="N5521" s="10" t="n">
        <x:v>0</x:v>
      </x:c>
      <x:c r="O5521" s="10" t="n">
        <x:v>1</x:v>
      </x:c>
      <x:c r="P5521" s="9" t="str">
        <x:f>'CaseReview'!U1149</x:f>
        <x:v>PASS</x:v>
      </x:c>
      <x:c r="Q5521" s="9" t="n">
        <x:f>IF(AND(T5521=1,G5521=P5521),1,0)</x:f>
        <x:v>0</x:v>
      </x:c>
      <x:c r="R5521" s="9" t="n">
        <x:f>IF(AND(T5521=1,G5521="PASS",P5521="FAIL"),1,0)</x:f>
        <x:v>0</x:v>
      </x:c>
      <x:c r="S5521" s="9" t="n">
        <x:f>IF(AND(T5521=1,G5521="FAIL",P5521="PASS"),1,0)</x:f>
        <x:v>1</x:v>
      </x:c>
      <x:c r="T5521" s="9" t="n">
        <x:v>1</x:v>
      </x:c>
      <x:c r="U5521" s="9" t="n">
        <x:v>7</x:v>
      </x:c>
      <x:c r="V5521" s="9" t="str">
        <x:v>MVP/SHACL_GENERATION_PIPELINE/experiments/LUNA_CONTEXTUAL_SINGLESHOT/RUN_01/runs/RUN-IMO-104-20260831T152931461331Z/artifacts/attempt_01/extracted_shape.ttl</x:v>
      </x:c>
    </x:row>
    <x:row r="5522" ht="22" customHeight="1">
      <x:c r="A5522" s="10" t="str">
        <x:v>SINGLESHOT</x:v>
      </x:c>
      <x:c r="B5522" s="10" t="str">
        <x:v>IMO-104</x:v>
      </x:c>
      <x:c r="C5522" s="10" t="str">
        <x:v>IMO-104-K-P02</x:v>
      </x:c>
      <x:c r="D5522" s="10" t="str">
        <x:v>RUN_01</x:v>
      </x:c>
      <x:c r="E5522" s="10" t="str">
        <x:v>ORIGINAL_LEDGER</x:v>
      </x:c>
      <x:c r="F5522" s="10" t="str">
        <x:v>PASS</x:v>
      </x:c>
      <x:c r="G5522" s="10" t="str">
        <x:v>FAIL</x:v>
      </x:c>
      <x:c r="H5522" s="10" t="str">
        <x:v>EXECUTED</x:v>
      </x:c>
      <x:c r="I5522" s="10" t="str">
        <x:v>PARSED</x:v>
      </x:c>
      <x:c r="J5522" s="10" t="str">
        <x:v>SINGLESHOT_CAPTURED_DIAGNOSTIC_PASS</x:v>
      </x:c>
      <x:c r="K5522" s="10" t="str">
        <x:v>4b6c8f36567e771c1962c95294f191605f246dd4d2522c4d3c2d3fd6d8cd69fd</x:v>
      </x:c>
      <x:c r="L5522" s="10" t="str">
        <x:v>historical_three</x:v>
      </x:c>
      <x:c r="M5522" s="10" t="n">
        <x:v>0</x:v>
      </x:c>
      <x:c r="N5522" s="10" t="n">
        <x:v>0</x:v>
      </x:c>
      <x:c r="O5522" s="10" t="n">
        <x:v>1</x:v>
      </x:c>
      <x:c r="P5522" s="9" t="str">
        <x:f>'CaseReview'!U1150</x:f>
        <x:v>PASS</x:v>
      </x:c>
      <x:c r="Q5522" s="9" t="n">
        <x:f>IF(AND(T5522=1,G5522=P5522),1,0)</x:f>
        <x:v>0</x:v>
      </x:c>
      <x:c r="R5522" s="9" t="n">
        <x:f>IF(AND(T5522=1,G5522="PASS",P5522="FAIL"),1,0)</x:f>
        <x:v>0</x:v>
      </x:c>
      <x:c r="S5522" s="9" t="n">
        <x:f>IF(AND(T5522=1,G5522="FAIL",P5522="PASS"),1,0)</x:f>
        <x:v>1</x:v>
      </x:c>
      <x:c r="T5522" s="9" t="n">
        <x:v>1</x:v>
      </x:c>
      <x:c r="U5522" s="9" t="n">
        <x:v>7</x:v>
      </x:c>
      <x:c r="V5522" s="9" t="str">
        <x:v>MVP/SHACL_GENERATION_PIPELINE/experiments/LUNA_CONTEXTUAL_SINGLESHOT/RUN_01/runs/RUN-IMO-104-20260831T152931461331Z/artifacts/attempt_01/extracted_shape.ttl</x:v>
      </x:c>
    </x:row>
    <x:row r="5523" ht="22" customHeight="1">
      <x:c r="A5523" s="10" t="str">
        <x:v>SINGLESHOT</x:v>
      </x:c>
      <x:c r="B5523" s="10" t="str">
        <x:v>IMO-105</x:v>
      </x:c>
      <x:c r="C5523" s="10" t="str">
        <x:v>IMO-105-L-F01</x:v>
      </x:c>
      <x:c r="D5523" s="10" t="str">
        <x:v>RUN_01</x:v>
      </x:c>
      <x:c r="E5523" s="10" t="str">
        <x:v>ORIGINAL_LEDGER</x:v>
      </x:c>
      <x:c r="F5523" s="10" t="str">
        <x:v>FAIL</x:v>
      </x:c>
      <x:c r="G5523" s="10" t="str">
        <x:v>PASS</x:v>
      </x:c>
      <x:c r="H5523" s="10" t="str">
        <x:v>EXECUTED</x:v>
      </x:c>
      <x:c r="I5523" s="10" t="str">
        <x:v>PARSED</x:v>
      </x:c>
      <x:c r="J5523" s="10" t="str">
        <x:v>SINGLESHOT_CAPTURED_DIAGNOSTIC_PASS</x:v>
      </x:c>
      <x:c r="K5523" s="10" t="str">
        <x:v>75a897cd6c0d6bcd45b02084147fdb1e54bcc146c7864f95e18c04b38c82960b</x:v>
      </x:c>
      <x:c r="L5523" s="10" t="str">
        <x:v>historical_three</x:v>
      </x:c>
      <x:c r="M5523" s="10" t="n">
        <x:v>0</x:v>
      </x:c>
      <x:c r="N5523" s="10" t="n">
        <x:v>1</x:v>
      </x:c>
      <x:c r="O5523" s="10" t="n">
        <x:v>0</x:v>
      </x:c>
      <x:c r="P5523" s="9" t="str">
        <x:f>'CaseReview'!U1151</x:f>
        <x:v>FAIL</x:v>
      </x:c>
      <x:c r="Q5523" s="9" t="n">
        <x:f>IF(AND(T5523=1,G5523=P5523),1,0)</x:f>
        <x:v>0</x:v>
      </x:c>
      <x:c r="R5523" s="9" t="n">
        <x:f>IF(AND(T5523=1,G5523="PASS",P5523="FAIL"),1,0)</x:f>
        <x:v>1</x:v>
      </x:c>
      <x:c r="S5523" s="9" t="n">
        <x:f>IF(AND(T5523=1,G5523="FAIL",P5523="PASS"),1,0)</x:f>
        <x:v>0</x:v>
      </x:c>
      <x:c r="T5523" s="9" t="n">
        <x:v>1</x:v>
      </x:c>
      <x:c r="U5523" s="9" t="n">
        <x:v>5</x:v>
      </x:c>
      <x:c r="V5523" s="9" t="str">
        <x:v>MVP/SHACL_GENERATION_PIPELINE/experiments/LUNA_CONTEXTUAL_SINGLESHOT/RUN_01/runs/RUN-IMO-105-20260831T153006153123Z/artifacts/attempt_01/extracted_shape.ttl</x:v>
      </x:c>
    </x:row>
    <x:row r="5524" ht="22" customHeight="1">
      <x:c r="A5524" s="10" t="str">
        <x:v>SINGLESHOT</x:v>
      </x:c>
      <x:c r="B5524" s="10" t="str">
        <x:v>IMO-105</x:v>
      </x:c>
      <x:c r="C5524" s="10" t="str">
        <x:v>IMO-105-L-F02</x:v>
      </x:c>
      <x:c r="D5524" s="10" t="str">
        <x:v>RUN_01</x:v>
      </x:c>
      <x:c r="E5524" s="10" t="str">
        <x:v>ORIGINAL_LEDGER</x:v>
      </x:c>
      <x:c r="F5524" s="10" t="str">
        <x:v>FAIL</x:v>
      </x:c>
      <x:c r="G5524" s="10" t="str">
        <x:v>PASS</x:v>
      </x:c>
      <x:c r="H5524" s="10" t="str">
        <x:v>EXECUTED</x:v>
      </x:c>
      <x:c r="I5524" s="10" t="str">
        <x:v>PARSED</x:v>
      </x:c>
      <x:c r="J5524" s="10" t="str">
        <x:v>SINGLESHOT_CAPTURED_DIAGNOSTIC_PASS</x:v>
      </x:c>
      <x:c r="K5524" s="10" t="str">
        <x:v>75a897cd6c0d6bcd45b02084147fdb1e54bcc146c7864f95e18c04b38c82960b</x:v>
      </x:c>
      <x:c r="L5524" s="10" t="str">
        <x:v>historical_three</x:v>
      </x:c>
      <x:c r="M5524" s="10" t="n">
        <x:v>0</x:v>
      </x:c>
      <x:c r="N5524" s="10" t="n">
        <x:v>1</x:v>
      </x:c>
      <x:c r="O5524" s="10" t="n">
        <x:v>0</x:v>
      </x:c>
      <x:c r="P5524" s="9" t="str">
        <x:f>'CaseReview'!U1152</x:f>
        <x:v>FAIL</x:v>
      </x:c>
      <x:c r="Q5524" s="9" t="n">
        <x:f>IF(AND(T5524=1,G5524=P5524),1,0)</x:f>
        <x:v>0</x:v>
      </x:c>
      <x:c r="R5524" s="9" t="n">
        <x:f>IF(AND(T5524=1,G5524="PASS",P5524="FAIL"),1,0)</x:f>
        <x:v>1</x:v>
      </x:c>
      <x:c r="S5524" s="9" t="n">
        <x:f>IF(AND(T5524=1,G5524="FAIL",P5524="PASS"),1,0)</x:f>
        <x:v>0</x:v>
      </x:c>
      <x:c r="T5524" s="9" t="n">
        <x:v>1</x:v>
      </x:c>
      <x:c r="U5524" s="9" t="n">
        <x:v>5</x:v>
      </x:c>
      <x:c r="V5524" s="9" t="str">
        <x:v>MVP/SHACL_GENERATION_PIPELINE/experiments/LUNA_CONTEXTUAL_SINGLESHOT/RUN_01/runs/RUN-IMO-105-20260831T153006153123Z/artifacts/attempt_01/extracted_shape.ttl</x:v>
      </x:c>
    </x:row>
    <x:row r="5525" ht="22" customHeight="1">
      <x:c r="A5525" s="10" t="str">
        <x:v>SINGLESHOT</x:v>
      </x:c>
      <x:c r="B5525" s="10" t="str">
        <x:v>IMO-105</x:v>
      </x:c>
      <x:c r="C5525" s="10" t="str">
        <x:v>IMO-105-L-F03</x:v>
      </x:c>
      <x:c r="D5525" s="10" t="str">
        <x:v>RUN_01</x:v>
      </x:c>
      <x:c r="E5525" s="10" t="str">
        <x:v>ORIGINAL_LEDGER</x:v>
      </x:c>
      <x:c r="F5525" s="10" t="str">
        <x:v>FAIL</x:v>
      </x:c>
      <x:c r="G5525" s="10" t="str">
        <x:v>PASS</x:v>
      </x:c>
      <x:c r="H5525" s="10" t="str">
        <x:v>EXECUTED</x:v>
      </x:c>
      <x:c r="I5525" s="10" t="str">
        <x:v>PARSED</x:v>
      </x:c>
      <x:c r="J5525" s="10" t="str">
        <x:v>SINGLESHOT_CAPTURED_DIAGNOSTIC_PASS</x:v>
      </x:c>
      <x:c r="K5525" s="10" t="str">
        <x:v>75a897cd6c0d6bcd45b02084147fdb1e54bcc146c7864f95e18c04b38c82960b</x:v>
      </x:c>
      <x:c r="L5525" s="10" t="str">
        <x:v>historical_three</x:v>
      </x:c>
      <x:c r="M5525" s="10" t="n">
        <x:v>0</x:v>
      </x:c>
      <x:c r="N5525" s="10" t="n">
        <x:v>1</x:v>
      </x:c>
      <x:c r="O5525" s="10" t="n">
        <x:v>0</x:v>
      </x:c>
      <x:c r="P5525" s="9" t="str">
        <x:f>'CaseReview'!U1153</x:f>
        <x:v>FAIL</x:v>
      </x:c>
      <x:c r="Q5525" s="9" t="n">
        <x:f>IF(AND(T5525=1,G5525=P5525),1,0)</x:f>
        <x:v>0</x:v>
      </x:c>
      <x:c r="R5525" s="9" t="n">
        <x:f>IF(AND(T5525=1,G5525="PASS",P5525="FAIL"),1,0)</x:f>
        <x:v>1</x:v>
      </x:c>
      <x:c r="S5525" s="9" t="n">
        <x:f>IF(AND(T5525=1,G5525="FAIL",P5525="PASS"),1,0)</x:f>
        <x:v>0</x:v>
      </x:c>
      <x:c r="T5525" s="9" t="n">
        <x:v>1</x:v>
      </x:c>
      <x:c r="U5525" s="9" t="n">
        <x:v>5</x:v>
      </x:c>
      <x:c r="V5525" s="9" t="str">
        <x:v>MVP/SHACL_GENERATION_PIPELINE/experiments/LUNA_CONTEXTUAL_SINGLESHOT/RUN_01/runs/RUN-IMO-105-20260831T153006153123Z/artifacts/attempt_01/extracted_shape.ttl</x:v>
      </x:c>
    </x:row>
    <x:row r="5526" ht="22" customHeight="1">
      <x:c r="A5526" s="10" t="str">
        <x:v>SINGLESHOT</x:v>
      </x:c>
      <x:c r="B5526" s="10" t="str">
        <x:v>IMO-105</x:v>
      </x:c>
      <x:c r="C5526" s="10" t="str">
        <x:v>IMO-105-L-P01</x:v>
      </x:c>
      <x:c r="D5526" s="10" t="str">
        <x:v>RUN_01</x:v>
      </x:c>
      <x:c r="E5526" s="10" t="str">
        <x:v>ORIGINAL_LEDGER</x:v>
      </x:c>
      <x:c r="F5526" s="10" t="str">
        <x:v>PASS</x:v>
      </x:c>
      <x:c r="G5526" s="10" t="str">
        <x:v>PASS</x:v>
      </x:c>
      <x:c r="H5526" s="10" t="str">
        <x:v>EXECUTED</x:v>
      </x:c>
      <x:c r="I5526" s="10" t="str">
        <x:v>PARSED</x:v>
      </x:c>
      <x:c r="J5526" s="10" t="str">
        <x:v>SINGLESHOT_CAPTURED_DIAGNOSTIC_PASS</x:v>
      </x:c>
      <x:c r="K5526" s="10" t="str">
        <x:v>75a897cd6c0d6bcd45b02084147fdb1e54bcc146c7864f95e18c04b38c82960b</x:v>
      </x:c>
      <x:c r="L5526" s="10" t="str">
        <x:v>historical_three</x:v>
      </x:c>
      <x:c r="M5526" s="10" t="n">
        <x:v>1</x:v>
      </x:c>
      <x:c r="N5526" s="10" t="n">
        <x:v>0</x:v>
      </x:c>
      <x:c r="O5526" s="10" t="n">
        <x:v>0</x:v>
      </x:c>
      <x:c r="P5526" s="9" t="str">
        <x:f>'CaseReview'!U1154</x:f>
        <x:v>PASS</x:v>
      </x:c>
      <x:c r="Q5526" s="9" t="n">
        <x:f>IF(AND(T5526=1,G5526=P5526),1,0)</x:f>
        <x:v>1</x:v>
      </x:c>
      <x:c r="R5526" s="9" t="n">
        <x:f>IF(AND(T5526=1,G5526="PASS",P5526="FAIL"),1,0)</x:f>
        <x:v>0</x:v>
      </x:c>
      <x:c r="S5526" s="9" t="n">
        <x:f>IF(AND(T5526=1,G5526="FAIL",P5526="PASS"),1,0)</x:f>
        <x:v>0</x:v>
      </x:c>
      <x:c r="T5526" s="9" t="n">
        <x:v>1</x:v>
      </x:c>
      <x:c r="U5526" s="9" t="n">
        <x:v>5</x:v>
      </x:c>
      <x:c r="V5526" s="9" t="str">
        <x:v>MVP/SHACL_GENERATION_PIPELINE/experiments/LUNA_CONTEXTUAL_SINGLESHOT/RUN_01/runs/RUN-IMO-105-20260831T153006153123Z/artifacts/attempt_01/extracted_shape.ttl</x:v>
      </x:c>
    </x:row>
    <x:row r="5527" ht="22" customHeight="1">
      <x:c r="A5527" s="10" t="str">
        <x:v>SINGLESHOT</x:v>
      </x:c>
      <x:c r="B5527" s="10" t="str">
        <x:v>IMO-105</x:v>
      </x:c>
      <x:c r="C5527" s="10" t="str">
        <x:v>IMO-105-L-P02</x:v>
      </x:c>
      <x:c r="D5527" s="10" t="str">
        <x:v>RUN_01</x:v>
      </x:c>
      <x:c r="E5527" s="10" t="str">
        <x:v>ORIGINAL_LEDGER</x:v>
      </x:c>
      <x:c r="F5527" s="10" t="str">
        <x:v>PASS</x:v>
      </x:c>
      <x:c r="G5527" s="10" t="str">
        <x:v>PASS</x:v>
      </x:c>
      <x:c r="H5527" s="10" t="str">
        <x:v>EXECUTED</x:v>
      </x:c>
      <x:c r="I5527" s="10" t="str">
        <x:v>PARSED</x:v>
      </x:c>
      <x:c r="J5527" s="10" t="str">
        <x:v>SINGLESHOT_CAPTURED_DIAGNOSTIC_PASS</x:v>
      </x:c>
      <x:c r="K5527" s="10" t="str">
        <x:v>75a897cd6c0d6bcd45b02084147fdb1e54bcc146c7864f95e18c04b38c82960b</x:v>
      </x:c>
      <x:c r="L5527" s="10" t="str">
        <x:v>historical_three</x:v>
      </x:c>
      <x:c r="M5527" s="10" t="n">
        <x:v>1</x:v>
      </x:c>
      <x:c r="N5527" s="10" t="n">
        <x:v>0</x:v>
      </x:c>
      <x:c r="O5527" s="10" t="n">
        <x:v>0</x:v>
      </x:c>
      <x:c r="P5527" s="9" t="str">
        <x:f>'CaseReview'!U1155</x:f>
        <x:v>PASS</x:v>
      </x:c>
      <x:c r="Q5527" s="9" t="n">
        <x:f>IF(AND(T5527=1,G5527=P5527),1,0)</x:f>
        <x:v>1</x:v>
      </x:c>
      <x:c r="R5527" s="9" t="n">
        <x:f>IF(AND(T5527=1,G5527="PASS",P5527="FAIL"),1,0)</x:f>
        <x:v>0</x:v>
      </x:c>
      <x:c r="S5527" s="9" t="n">
        <x:f>IF(AND(T5527=1,G5527="FAIL",P5527="PASS"),1,0)</x:f>
        <x:v>0</x:v>
      </x:c>
      <x:c r="T5527" s="9" t="n">
        <x:v>1</x:v>
      </x:c>
      <x:c r="U5527" s="9" t="n">
        <x:v>5</x:v>
      </x:c>
      <x:c r="V5527" s="9" t="str">
        <x:v>MVP/SHACL_GENERATION_PIPELINE/experiments/LUNA_CONTEXTUAL_SINGLESHOT/RUN_01/runs/RUN-IMO-105-20260831T153006153123Z/artifacts/attempt_01/extracted_shape.ttl</x:v>
      </x:c>
    </x:row>
    <x:row r="5528" ht="22" customHeight="1">
      <x:c r="A5528" s="10" t="str">
        <x:v>SINGLESHOT</x:v>
      </x:c>
      <x:c r="B5528" s="10" t="str">
        <x:v>IMO-106</x:v>
      </x:c>
      <x:c r="C5528" s="10" t="str">
        <x:v>IMO-106-L-F01</x:v>
      </x:c>
      <x:c r="D5528" s="10" t="str">
        <x:v>RUN_01</x:v>
      </x:c>
      <x:c r="E5528" s="10" t="str">
        <x:v>ORIGINAL_LEDGER</x:v>
      </x:c>
      <x:c r="F5528" s="10" t="str">
        <x:v>FAIL</x:v>
      </x:c>
      <x:c r="G5528" s="10" t="str">
        <x:v>FAIL</x:v>
      </x:c>
      <x:c r="H5528" s="10" t="str">
        <x:v>EXECUTED</x:v>
      </x:c>
      <x:c r="I5528" s="10" t="str">
        <x:v>PARSED</x:v>
      </x:c>
      <x:c r="J5528" s="10" t="str">
        <x:v>SINGLESHOT_CAPTURED_DIAGNOSTIC_PASS</x:v>
      </x:c>
      <x:c r="K5528" s="10" t="str">
        <x:v>fb7e9b6328be80db45e0001b9dbf60246d8aa2f26c577d8977cf878004ebbb9f</x:v>
      </x:c>
      <x:c r="L5528" s="10" t="str">
        <x:v>historical_three</x:v>
      </x:c>
      <x:c r="M5528" s="10" t="n">
        <x:v>1</x:v>
      </x:c>
      <x:c r="N5528" s="10" t="n">
        <x:v>0</x:v>
      </x:c>
      <x:c r="O5528" s="10" t="n">
        <x:v>0</x:v>
      </x:c>
      <x:c r="P5528" s="9" t="str">
        <x:f>'CaseReview'!U1156</x:f>
        <x:v>FAIL</x:v>
      </x:c>
      <x:c r="Q5528" s="9" t="n">
        <x:f>IF(AND(T5528=1,G5528=P5528),1,0)</x:f>
        <x:v>1</x:v>
      </x:c>
      <x:c r="R5528" s="9" t="n">
        <x:f>IF(AND(T5528=1,G5528="PASS",P5528="FAIL"),1,0)</x:f>
        <x:v>0</x:v>
      </x:c>
      <x:c r="S5528" s="9" t="n">
        <x:f>IF(AND(T5528=1,G5528="FAIL",P5528="PASS"),1,0)</x:f>
        <x:v>0</x:v>
      </x:c>
      <x:c r="T5528" s="9" t="n">
        <x:v>1</x:v>
      </x:c>
      <x:c r="U5528" s="9" t="n">
        <x:v>7</x:v>
      </x:c>
      <x:c r="V5528" s="9" t="str">
        <x:v>MVP/SHACL_GENERATION_PIPELINE/experiments/LUNA_CONTEXTUAL_SINGLESHOT/RUN_01/runs/RUN-IMO-106-20260831T153027576352Z/artifacts/attempt_01/extracted_shape.ttl</x:v>
      </x:c>
    </x:row>
    <x:row r="5529" ht="22" customHeight="1">
      <x:c r="A5529" s="10" t="str">
        <x:v>SINGLESHOT</x:v>
      </x:c>
      <x:c r="B5529" s="10" t="str">
        <x:v>IMO-106</x:v>
      </x:c>
      <x:c r="C5529" s="10" t="str">
        <x:v>IMO-106-L-F02</x:v>
      </x:c>
      <x:c r="D5529" s="10" t="str">
        <x:v>RUN_01</x:v>
      </x:c>
      <x:c r="E5529" s="10" t="str">
        <x:v>ORIGINAL_LEDGER</x:v>
      </x:c>
      <x:c r="F5529" s="10" t="str">
        <x:v>FAIL</x:v>
      </x:c>
      <x:c r="G5529" s="10" t="str">
        <x:v>FAIL</x:v>
      </x:c>
      <x:c r="H5529" s="10" t="str">
        <x:v>EXECUTED</x:v>
      </x:c>
      <x:c r="I5529" s="10" t="str">
        <x:v>PARSED</x:v>
      </x:c>
      <x:c r="J5529" s="10" t="str">
        <x:v>SINGLESHOT_CAPTURED_DIAGNOSTIC_PASS</x:v>
      </x:c>
      <x:c r="K5529" s="10" t="str">
        <x:v>fb7e9b6328be80db45e0001b9dbf60246d8aa2f26c577d8977cf878004ebbb9f</x:v>
      </x:c>
      <x:c r="L5529" s="10" t="str">
        <x:v>historical_three</x:v>
      </x:c>
      <x:c r="M5529" s="10" t="n">
        <x:v>1</x:v>
      </x:c>
      <x:c r="N5529" s="10" t="n">
        <x:v>0</x:v>
      </x:c>
      <x:c r="O5529" s="10" t="n">
        <x:v>0</x:v>
      </x:c>
      <x:c r="P5529" s="9" t="str">
        <x:f>'CaseReview'!U1157</x:f>
        <x:v>FAIL</x:v>
      </x:c>
      <x:c r="Q5529" s="9" t="n">
        <x:f>IF(AND(T5529=1,G5529=P5529),1,0)</x:f>
        <x:v>1</x:v>
      </x:c>
      <x:c r="R5529" s="9" t="n">
        <x:f>IF(AND(T5529=1,G5529="PASS",P5529="FAIL"),1,0)</x:f>
        <x:v>0</x:v>
      </x:c>
      <x:c r="S5529" s="9" t="n">
        <x:f>IF(AND(T5529=1,G5529="FAIL",P5529="PASS"),1,0)</x:f>
        <x:v>0</x:v>
      </x:c>
      <x:c r="T5529" s="9" t="n">
        <x:v>1</x:v>
      </x:c>
      <x:c r="U5529" s="9" t="n">
        <x:v>7</x:v>
      </x:c>
      <x:c r="V5529" s="9" t="str">
        <x:v>MVP/SHACL_GENERATION_PIPELINE/experiments/LUNA_CONTEXTUAL_SINGLESHOT/RUN_01/runs/RUN-IMO-106-20260831T153027576352Z/artifacts/attempt_01/extracted_shape.ttl</x:v>
      </x:c>
    </x:row>
    <x:row r="5530" ht="22" customHeight="1">
      <x:c r="A5530" s="10" t="str">
        <x:v>SINGLESHOT</x:v>
      </x:c>
      <x:c r="B5530" s="10" t="str">
        <x:v>IMO-106</x:v>
      </x:c>
      <x:c r="C5530" s="10" t="str">
        <x:v>IMO-106-L-F03</x:v>
      </x:c>
      <x:c r="D5530" s="10" t="str">
        <x:v>RUN_01</x:v>
      </x:c>
      <x:c r="E5530" s="10" t="str">
        <x:v>ORIGINAL_LEDGER</x:v>
      </x:c>
      <x:c r="F5530" s="10" t="str">
        <x:v>FAIL</x:v>
      </x:c>
      <x:c r="G5530" s="10" t="str">
        <x:v>PASS</x:v>
      </x:c>
      <x:c r="H5530" s="10" t="str">
        <x:v>EXECUTED</x:v>
      </x:c>
      <x:c r="I5530" s="10" t="str">
        <x:v>PARSED</x:v>
      </x:c>
      <x:c r="J5530" s="10" t="str">
        <x:v>SINGLESHOT_CAPTURED_DIAGNOSTIC_PASS</x:v>
      </x:c>
      <x:c r="K5530" s="10" t="str">
        <x:v>fb7e9b6328be80db45e0001b9dbf60246d8aa2f26c577d8977cf878004ebbb9f</x:v>
      </x:c>
      <x:c r="L5530" s="10" t="str">
        <x:v>historical_three</x:v>
      </x:c>
      <x:c r="M5530" s="10" t="n">
        <x:v>0</x:v>
      </x:c>
      <x:c r="N5530" s="10" t="n">
        <x:v>1</x:v>
      </x:c>
      <x:c r="O5530" s="10" t="n">
        <x:v>0</x:v>
      </x:c>
      <x:c r="P5530" s="9" t="str">
        <x:f>'CaseReview'!U1158</x:f>
        <x:v>FAIL</x:v>
      </x:c>
      <x:c r="Q5530" s="9" t="n">
        <x:f>IF(AND(T5530=1,G5530=P5530),1,0)</x:f>
        <x:v>0</x:v>
      </x:c>
      <x:c r="R5530" s="9" t="n">
        <x:f>IF(AND(T5530=1,G5530="PASS",P5530="FAIL"),1,0)</x:f>
        <x:v>1</x:v>
      </x:c>
      <x:c r="S5530" s="9" t="n">
        <x:f>IF(AND(T5530=1,G5530="FAIL",P5530="PASS"),1,0)</x:f>
        <x:v>0</x:v>
      </x:c>
      <x:c r="T5530" s="9" t="n">
        <x:v>1</x:v>
      </x:c>
      <x:c r="U5530" s="9" t="n">
        <x:v>7</x:v>
      </x:c>
      <x:c r="V5530" s="9" t="str">
        <x:v>MVP/SHACL_GENERATION_PIPELINE/experiments/LUNA_CONTEXTUAL_SINGLESHOT/RUN_01/runs/RUN-IMO-106-20260831T153027576352Z/artifacts/attempt_01/extracted_shape.ttl</x:v>
      </x:c>
    </x:row>
    <x:row r="5531" ht="22" customHeight="1">
      <x:c r="A5531" s="10" t="str">
        <x:v>SINGLESHOT</x:v>
      </x:c>
      <x:c r="B5531" s="10" t="str">
        <x:v>IMO-106</x:v>
      </x:c>
      <x:c r="C5531" s="10" t="str">
        <x:v>IMO-106-L-F04</x:v>
      </x:c>
      <x:c r="D5531" s="10" t="str">
        <x:v>RUN_01</x:v>
      </x:c>
      <x:c r="E5531" s="10" t="str">
        <x:v>ORIGINAL_LEDGER</x:v>
      </x:c>
      <x:c r="F5531" s="10" t="str">
        <x:v>FAIL</x:v>
      </x:c>
      <x:c r="G5531" s="10" t="str">
        <x:v>FAIL</x:v>
      </x:c>
      <x:c r="H5531" s="10" t="str">
        <x:v>EXECUTED</x:v>
      </x:c>
      <x:c r="I5531" s="10" t="str">
        <x:v>PARSED</x:v>
      </x:c>
      <x:c r="J5531" s="10" t="str">
        <x:v>SINGLESHOT_CAPTURED_DIAGNOSTIC_PASS</x:v>
      </x:c>
      <x:c r="K5531" s="10" t="str">
        <x:v>fb7e9b6328be80db45e0001b9dbf60246d8aa2f26c577d8977cf878004ebbb9f</x:v>
      </x:c>
      <x:c r="L5531" s="10" t="str">
        <x:v>historical_three</x:v>
      </x:c>
      <x:c r="M5531" s="10" t="n">
        <x:v>1</x:v>
      </x:c>
      <x:c r="N5531" s="10" t="n">
        <x:v>0</x:v>
      </x:c>
      <x:c r="O5531" s="10" t="n">
        <x:v>0</x:v>
      </x:c>
      <x:c r="P5531" s="9" t="str">
        <x:f>'CaseReview'!U1159</x:f>
        <x:v>FAIL</x:v>
      </x:c>
      <x:c r="Q5531" s="9" t="n">
        <x:f>IF(AND(T5531=1,G5531=P5531),1,0)</x:f>
        <x:v>1</x:v>
      </x:c>
      <x:c r="R5531" s="9" t="n">
        <x:f>IF(AND(T5531=1,G5531="PASS",P5531="FAIL"),1,0)</x:f>
        <x:v>0</x:v>
      </x:c>
      <x:c r="S5531" s="9" t="n">
        <x:f>IF(AND(T5531=1,G5531="FAIL",P5531="PASS"),1,0)</x:f>
        <x:v>0</x:v>
      </x:c>
      <x:c r="T5531" s="9" t="n">
        <x:v>1</x:v>
      </x:c>
      <x:c r="U5531" s="9" t="n">
        <x:v>7</x:v>
      </x:c>
      <x:c r="V5531" s="9" t="str">
        <x:v>MVP/SHACL_GENERATION_PIPELINE/experiments/LUNA_CONTEXTUAL_SINGLESHOT/RUN_01/runs/RUN-IMO-106-20260831T153027576352Z/artifacts/attempt_01/extracted_shape.ttl</x:v>
      </x:c>
    </x:row>
    <x:row r="5532" ht="22" customHeight="1">
      <x:c r="A5532" s="10" t="str">
        <x:v>SINGLESHOT</x:v>
      </x:c>
      <x:c r="B5532" s="10" t="str">
        <x:v>IMO-106</x:v>
      </x:c>
      <x:c r="C5532" s="10" t="str">
        <x:v>IMO-106-L-P01</x:v>
      </x:c>
      <x:c r="D5532" s="10" t="str">
        <x:v>RUN_01</x:v>
      </x:c>
      <x:c r="E5532" s="10" t="str">
        <x:v>ORIGINAL_LEDGER</x:v>
      </x:c>
      <x:c r="F5532" s="10" t="str">
        <x:v>PASS</x:v>
      </x:c>
      <x:c r="G5532" s="10" t="str">
        <x:v>PASS</x:v>
      </x:c>
      <x:c r="H5532" s="10" t="str">
        <x:v>EXECUTED</x:v>
      </x:c>
      <x:c r="I5532" s="10" t="str">
        <x:v>PARSED</x:v>
      </x:c>
      <x:c r="J5532" s="10" t="str">
        <x:v>SINGLESHOT_CAPTURED_DIAGNOSTIC_PASS</x:v>
      </x:c>
      <x:c r="K5532" s="10" t="str">
        <x:v>fb7e9b6328be80db45e0001b9dbf60246d8aa2f26c577d8977cf878004ebbb9f</x:v>
      </x:c>
      <x:c r="L5532" s="10" t="str">
        <x:v>historical_three</x:v>
      </x:c>
      <x:c r="M5532" s="10" t="n">
        <x:v>1</x:v>
      </x:c>
      <x:c r="N5532" s="10" t="n">
        <x:v>0</x:v>
      </x:c>
      <x:c r="O5532" s="10" t="n">
        <x:v>0</x:v>
      </x:c>
      <x:c r="P5532" s="9" t="str">
        <x:f>'CaseReview'!U1160</x:f>
        <x:v>PASS</x:v>
      </x:c>
      <x:c r="Q5532" s="9" t="n">
        <x:f>IF(AND(T5532=1,G5532=P5532),1,0)</x:f>
        <x:v>1</x:v>
      </x:c>
      <x:c r="R5532" s="9" t="n">
        <x:f>IF(AND(T5532=1,G5532="PASS",P5532="FAIL"),1,0)</x:f>
        <x:v>0</x:v>
      </x:c>
      <x:c r="S5532" s="9" t="n">
        <x:f>IF(AND(T5532=1,G5532="FAIL",P5532="PASS"),1,0)</x:f>
        <x:v>0</x:v>
      </x:c>
      <x:c r="T5532" s="9" t="n">
        <x:v>1</x:v>
      </x:c>
      <x:c r="U5532" s="9" t="n">
        <x:v>7</x:v>
      </x:c>
      <x:c r="V5532" s="9" t="str">
        <x:v>MVP/SHACL_GENERATION_PIPELINE/experiments/LUNA_CONTEXTUAL_SINGLESHOT/RUN_01/runs/RUN-IMO-106-20260831T153027576352Z/artifacts/attempt_01/extracted_shape.ttl</x:v>
      </x:c>
    </x:row>
    <x:row r="5533" ht="22" customHeight="1">
      <x:c r="A5533" s="10" t="str">
        <x:v>SINGLESHOT</x:v>
      </x:c>
      <x:c r="B5533" s="10" t="str">
        <x:v>IMO-106</x:v>
      </x:c>
      <x:c r="C5533" s="10" t="str">
        <x:v>IMO-106-L-P02</x:v>
      </x:c>
      <x:c r="D5533" s="10" t="str">
        <x:v>RUN_01</x:v>
      </x:c>
      <x:c r="E5533" s="10" t="str">
        <x:v>ORIGINAL_LEDGER</x:v>
      </x:c>
      <x:c r="F5533" s="10" t="str">
        <x:v>PASS</x:v>
      </x:c>
      <x:c r="G5533" s="10" t="str">
        <x:v>PASS</x:v>
      </x:c>
      <x:c r="H5533" s="10" t="str">
        <x:v>EXECUTED</x:v>
      </x:c>
      <x:c r="I5533" s="10" t="str">
        <x:v>PARSED</x:v>
      </x:c>
      <x:c r="J5533" s="10" t="str">
        <x:v>SINGLESHOT_CAPTURED_DIAGNOSTIC_PASS</x:v>
      </x:c>
      <x:c r="K5533" s="10" t="str">
        <x:v>fb7e9b6328be80db45e0001b9dbf60246d8aa2f26c577d8977cf878004ebbb9f</x:v>
      </x:c>
      <x:c r="L5533" s="10" t="str">
        <x:v>historical_three</x:v>
      </x:c>
      <x:c r="M5533" s="10" t="n">
        <x:v>1</x:v>
      </x:c>
      <x:c r="N5533" s="10" t="n">
        <x:v>0</x:v>
      </x:c>
      <x:c r="O5533" s="10" t="n">
        <x:v>0</x:v>
      </x:c>
      <x:c r="P5533" s="9" t="str">
        <x:f>'CaseReview'!U1161</x:f>
        <x:v>PASS</x:v>
      </x:c>
      <x:c r="Q5533" s="9" t="n">
        <x:f>IF(AND(T5533=1,G5533=P5533),1,0)</x:f>
        <x:v>1</x:v>
      </x:c>
      <x:c r="R5533" s="9" t="n">
        <x:f>IF(AND(T5533=1,G5533="PASS",P5533="FAIL"),1,0)</x:f>
        <x:v>0</x:v>
      </x:c>
      <x:c r="S5533" s="9" t="n">
        <x:f>IF(AND(T5533=1,G5533="FAIL",P5533="PASS"),1,0)</x:f>
        <x:v>0</x:v>
      </x:c>
      <x:c r="T5533" s="9" t="n">
        <x:v>1</x:v>
      </x:c>
      <x:c r="U5533" s="9" t="n">
        <x:v>7</x:v>
      </x:c>
      <x:c r="V5533" s="9" t="str">
        <x:v>MVP/SHACL_GENERATION_PIPELINE/experiments/LUNA_CONTEXTUAL_SINGLESHOT/RUN_01/runs/RUN-IMO-106-20260831T153027576352Z/artifacts/attempt_01/extracted_shape.ttl</x:v>
      </x:c>
    </x:row>
    <x:row r="5534" ht="22" customHeight="1">
      <x:c r="A5534" s="10" t="str">
        <x:v>SINGLESHOT</x:v>
      </x:c>
      <x:c r="B5534" s="10" t="str">
        <x:v>IMO-106</x:v>
      </x:c>
      <x:c r="C5534" s="10" t="str">
        <x:v>IMO-106-L-P03</x:v>
      </x:c>
      <x:c r="D5534" s="10" t="str">
        <x:v>RUN_01</x:v>
      </x:c>
      <x:c r="E5534" s="10" t="str">
        <x:v>ORIGINAL_LEDGER</x:v>
      </x:c>
      <x:c r="F5534" s="10" t="str">
        <x:v>PASS</x:v>
      </x:c>
      <x:c r="G5534" s="10" t="str">
        <x:v>PASS</x:v>
      </x:c>
      <x:c r="H5534" s="10" t="str">
        <x:v>EXECUTED</x:v>
      </x:c>
      <x:c r="I5534" s="10" t="str">
        <x:v>PARSED</x:v>
      </x:c>
      <x:c r="J5534" s="10" t="str">
        <x:v>SINGLESHOT_CAPTURED_DIAGNOSTIC_PASS</x:v>
      </x:c>
      <x:c r="K5534" s="10" t="str">
        <x:v>fb7e9b6328be80db45e0001b9dbf60246d8aa2f26c577d8977cf878004ebbb9f</x:v>
      </x:c>
      <x:c r="L5534" s="10" t="str">
        <x:v>historical_three</x:v>
      </x:c>
      <x:c r="M5534" s="10" t="n">
        <x:v>1</x:v>
      </x:c>
      <x:c r="N5534" s="10" t="n">
        <x:v>0</x:v>
      </x:c>
      <x:c r="O5534" s="10" t="n">
        <x:v>0</x:v>
      </x:c>
      <x:c r="P5534" s="9" t="str">
        <x:f>'CaseReview'!U1162</x:f>
        <x:v>PASS</x:v>
      </x:c>
      <x:c r="Q5534" s="9" t="n">
        <x:f>IF(AND(T5534=1,G5534=P5534),1,0)</x:f>
        <x:v>1</x:v>
      </x:c>
      <x:c r="R5534" s="9" t="n">
        <x:f>IF(AND(T5534=1,G5534="PASS",P5534="FAIL"),1,0)</x:f>
        <x:v>0</x:v>
      </x:c>
      <x:c r="S5534" s="9" t="n">
        <x:f>IF(AND(T5534=1,G5534="FAIL",P5534="PASS"),1,0)</x:f>
        <x:v>0</x:v>
      </x:c>
      <x:c r="T5534" s="9" t="n">
        <x:v>1</x:v>
      </x:c>
      <x:c r="U5534" s="9" t="n">
        <x:v>7</x:v>
      </x:c>
      <x:c r="V5534" s="9" t="str">
        <x:v>MVP/SHACL_GENERATION_PIPELINE/experiments/LUNA_CONTEXTUAL_SINGLESHOT/RUN_01/runs/RUN-IMO-106-20260831T153027576352Z/artifacts/attempt_01/extracted_shape.ttl</x:v>
      </x:c>
    </x:row>
    <x:row r="5535" ht="22" customHeight="1">
      <x:c r="A5535" s="10" t="str">
        <x:v>SINGLESHOT</x:v>
      </x:c>
      <x:c r="B5535" s="10" t="str">
        <x:v>IMO-107</x:v>
      </x:c>
      <x:c r="C5535" s="10" t="str">
        <x:v>IMO-107-L-F01</x:v>
      </x:c>
      <x:c r="D5535" s="10" t="str">
        <x:v>RUN_01</x:v>
      </x:c>
      <x:c r="E5535" s="10" t="str">
        <x:v>ORIGINAL_LEDGER</x:v>
      </x:c>
      <x:c r="F5535" s="10" t="str">
        <x:v>FAIL</x:v>
      </x:c>
      <x:c r="G5535" s="10" t="str">
        <x:v>NO_VERDICT</x:v>
      </x:c>
      <x:c r="H5535" s="10" t="str">
        <x:v>INFRASTRUCTURE_FAILURE</x:v>
      </x:c>
      <x:c r="I5535" s="10" t="str">
        <x:v>NOT_PARSED</x:v>
      </x:c>
      <x:c r="J5535" s="10" t="str">
        <x:v>SINGLESHOT_CAPTURED_DIAGNOSTIC_FAIL</x:v>
      </x:c>
      <x:c r="K5535" s="10" t="str">
        <x:v>b8ec7889d32d408b052e934ed73bbc179dcf16e166e43b82040b27a7755b49bb</x:v>
      </x:c>
      <x:c r="L5535" s="10" t="str">
        <x:v>historical_three</x:v>
      </x:c>
      <x:c r="M5535" s="10" t="n">
        <x:v>0</x:v>
      </x:c>
      <x:c r="N5535" s="10" t="n">
        <x:v>0</x:v>
      </x:c>
      <x:c r="O5535" s="10" t="n">
        <x:v>0</x:v>
      </x:c>
      <x:c r="P5535" s="9" t="str">
        <x:f>'CaseReview'!U1163</x:f>
        <x:v>FAIL</x:v>
      </x:c>
      <x:c r="Q5535" s="9" t="n">
        <x:f>IF(AND(T5535=1,G5535=P5535),1,0)</x:f>
        <x:v>0</x:v>
      </x:c>
      <x:c r="R5535" s="9" t="n">
        <x:f>IF(AND(T5535=1,G5535="PASS",P5535="FAIL"),1,0)</x:f>
        <x:v>0</x:v>
      </x:c>
      <x:c r="S5535" s="9" t="n">
        <x:f>IF(AND(T5535=1,G5535="FAIL",P5535="PASS"),1,0)</x:f>
        <x:v>0</x:v>
      </x:c>
      <x:c r="T5535" s="9" t="n">
        <x:v>0</x:v>
      </x:c>
      <x:c r="U5535" s="9" t="n">
        <x:v>7</x:v>
      </x:c>
      <x:c r="V5535" s="9" t="str">
        <x:v>MVP/SHACL_GENERATION_PIPELINE/experiments/LUNA_CONTEXTUAL_SINGLESHOT/RUN_01/runs/RUN-IMO-107-20260831T153056455937Z/artifacts/attempt_01/extracted_shape.ttl</x:v>
      </x:c>
    </x:row>
    <x:row r="5536" ht="22" customHeight="1">
      <x:c r="A5536" s="10" t="str">
        <x:v>SINGLESHOT</x:v>
      </x:c>
      <x:c r="B5536" s="10" t="str">
        <x:v>IMO-107</x:v>
      </x:c>
      <x:c r="C5536" s="10" t="str">
        <x:v>IMO-107-L-F02</x:v>
      </x:c>
      <x:c r="D5536" s="10" t="str">
        <x:v>RUN_01</x:v>
      </x:c>
      <x:c r="E5536" s="10" t="str">
        <x:v>ORIGINAL_LEDGER</x:v>
      </x:c>
      <x:c r="F5536" s="10" t="str">
        <x:v>FAIL</x:v>
      </x:c>
      <x:c r="G5536" s="10" t="str">
        <x:v>NO_VERDICT</x:v>
      </x:c>
      <x:c r="H5536" s="10" t="str">
        <x:v>INFRASTRUCTURE_FAILURE</x:v>
      </x:c>
      <x:c r="I5536" s="10" t="str">
        <x:v>NOT_PARSED</x:v>
      </x:c>
      <x:c r="J5536" s="10" t="str">
        <x:v>SINGLESHOT_CAPTURED_DIAGNOSTIC_FAIL</x:v>
      </x:c>
      <x:c r="K5536" s="10" t="str">
        <x:v>b8ec7889d32d408b052e934ed73bbc179dcf16e166e43b82040b27a7755b49bb</x:v>
      </x:c>
      <x:c r="L5536" s="10" t="str">
        <x:v>historical_three</x:v>
      </x:c>
      <x:c r="M5536" s="10" t="n">
        <x:v>0</x:v>
      </x:c>
      <x:c r="N5536" s="10" t="n">
        <x:v>0</x:v>
      </x:c>
      <x:c r="O5536" s="10" t="n">
        <x:v>0</x:v>
      </x:c>
      <x:c r="P5536" s="9" t="str">
        <x:f>'CaseReview'!U1164</x:f>
        <x:v>FAIL</x:v>
      </x:c>
      <x:c r="Q5536" s="9" t="n">
        <x:f>IF(AND(T5536=1,G5536=P5536),1,0)</x:f>
        <x:v>0</x:v>
      </x:c>
      <x:c r="R5536" s="9" t="n">
        <x:f>IF(AND(T5536=1,G5536="PASS",P5536="FAIL"),1,0)</x:f>
        <x:v>0</x:v>
      </x:c>
      <x:c r="S5536" s="9" t="n">
        <x:f>IF(AND(T5536=1,G5536="FAIL",P5536="PASS"),1,0)</x:f>
        <x:v>0</x:v>
      </x:c>
      <x:c r="T5536" s="9" t="n">
        <x:v>0</x:v>
      </x:c>
      <x:c r="U5536" s="9" t="n">
        <x:v>7</x:v>
      </x:c>
      <x:c r="V5536" s="9" t="str">
        <x:v>MVP/SHACL_GENERATION_PIPELINE/experiments/LUNA_CONTEXTUAL_SINGLESHOT/RUN_01/runs/RUN-IMO-107-20260831T153056455937Z/artifacts/attempt_01/extracted_shape.ttl</x:v>
      </x:c>
    </x:row>
    <x:row r="5537" ht="22" customHeight="1">
      <x:c r="A5537" s="10" t="str">
        <x:v>SINGLESHOT</x:v>
      </x:c>
      <x:c r="B5537" s="10" t="str">
        <x:v>IMO-107</x:v>
      </x:c>
      <x:c r="C5537" s="10" t="str">
        <x:v>IMO-107-L-F03</x:v>
      </x:c>
      <x:c r="D5537" s="10" t="str">
        <x:v>RUN_01</x:v>
      </x:c>
      <x:c r="E5537" s="10" t="str">
        <x:v>ORIGINAL_LEDGER</x:v>
      </x:c>
      <x:c r="F5537" s="10" t="str">
        <x:v>FAIL</x:v>
      </x:c>
      <x:c r="G5537" s="10" t="str">
        <x:v>NO_VERDICT</x:v>
      </x:c>
      <x:c r="H5537" s="10" t="str">
        <x:v>INFRASTRUCTURE_FAILURE</x:v>
      </x:c>
      <x:c r="I5537" s="10" t="str">
        <x:v>NOT_PARSED</x:v>
      </x:c>
      <x:c r="J5537" s="10" t="str">
        <x:v>SINGLESHOT_CAPTURED_DIAGNOSTIC_FAIL</x:v>
      </x:c>
      <x:c r="K5537" s="10" t="str">
        <x:v>b8ec7889d32d408b052e934ed73bbc179dcf16e166e43b82040b27a7755b49bb</x:v>
      </x:c>
      <x:c r="L5537" s="10" t="str">
        <x:v>historical_three</x:v>
      </x:c>
      <x:c r="M5537" s="10" t="n">
        <x:v>0</x:v>
      </x:c>
      <x:c r="N5537" s="10" t="n">
        <x:v>0</x:v>
      </x:c>
      <x:c r="O5537" s="10" t="n">
        <x:v>0</x:v>
      </x:c>
      <x:c r="P5537" s="9" t="str">
        <x:f>'CaseReview'!U1165</x:f>
        <x:v>FAIL</x:v>
      </x:c>
      <x:c r="Q5537" s="9" t="n">
        <x:f>IF(AND(T5537=1,G5537=P5537),1,0)</x:f>
        <x:v>0</x:v>
      </x:c>
      <x:c r="R5537" s="9" t="n">
        <x:f>IF(AND(T5537=1,G5537="PASS",P5537="FAIL"),1,0)</x:f>
        <x:v>0</x:v>
      </x:c>
      <x:c r="S5537" s="9" t="n">
        <x:f>IF(AND(T5537=1,G5537="FAIL",P5537="PASS"),1,0)</x:f>
        <x:v>0</x:v>
      </x:c>
      <x:c r="T5537" s="9" t="n">
        <x:v>0</x:v>
      </x:c>
      <x:c r="U5537" s="9" t="n">
        <x:v>7</x:v>
      </x:c>
      <x:c r="V5537" s="9" t="str">
        <x:v>MVP/SHACL_GENERATION_PIPELINE/experiments/LUNA_CONTEXTUAL_SINGLESHOT/RUN_01/runs/RUN-IMO-107-20260831T153056455937Z/artifacts/attempt_01/extracted_shape.ttl</x:v>
      </x:c>
    </x:row>
    <x:row r="5538" ht="22" customHeight="1">
      <x:c r="A5538" s="10" t="str">
        <x:v>SINGLESHOT</x:v>
      </x:c>
      <x:c r="B5538" s="10" t="str">
        <x:v>IMO-107</x:v>
      </x:c>
      <x:c r="C5538" s="10" t="str">
        <x:v>IMO-107-L-F04</x:v>
      </x:c>
      <x:c r="D5538" s="10" t="str">
        <x:v>RUN_01</x:v>
      </x:c>
      <x:c r="E5538" s="10" t="str">
        <x:v>ORIGINAL_LEDGER</x:v>
      </x:c>
      <x:c r="F5538" s="10" t="str">
        <x:v>FAIL</x:v>
      </x:c>
      <x:c r="G5538" s="10" t="str">
        <x:v>NO_VERDICT</x:v>
      </x:c>
      <x:c r="H5538" s="10" t="str">
        <x:v>INFRASTRUCTURE_FAILURE</x:v>
      </x:c>
      <x:c r="I5538" s="10" t="str">
        <x:v>NOT_PARSED</x:v>
      </x:c>
      <x:c r="J5538" s="10" t="str">
        <x:v>SINGLESHOT_CAPTURED_DIAGNOSTIC_FAIL</x:v>
      </x:c>
      <x:c r="K5538" s="10" t="str">
        <x:v>b8ec7889d32d408b052e934ed73bbc179dcf16e166e43b82040b27a7755b49bb</x:v>
      </x:c>
      <x:c r="L5538" s="10" t="str">
        <x:v>historical_three</x:v>
      </x:c>
      <x:c r="M5538" s="10" t="n">
        <x:v>0</x:v>
      </x:c>
      <x:c r="N5538" s="10" t="n">
        <x:v>0</x:v>
      </x:c>
      <x:c r="O5538" s="10" t="n">
        <x:v>0</x:v>
      </x:c>
      <x:c r="P5538" s="9" t="str">
        <x:f>'CaseReview'!U1166</x:f>
        <x:v>FAIL</x:v>
      </x:c>
      <x:c r="Q5538" s="9" t="n">
        <x:f>IF(AND(T5538=1,G5538=P5538),1,0)</x:f>
        <x:v>0</x:v>
      </x:c>
      <x:c r="R5538" s="9" t="n">
        <x:f>IF(AND(T5538=1,G5538="PASS",P5538="FAIL"),1,0)</x:f>
        <x:v>0</x:v>
      </x:c>
      <x:c r="S5538" s="9" t="n">
        <x:f>IF(AND(T5538=1,G5538="FAIL",P5538="PASS"),1,0)</x:f>
        <x:v>0</x:v>
      </x:c>
      <x:c r="T5538" s="9" t="n">
        <x:v>0</x:v>
      </x:c>
      <x:c r="U5538" s="9" t="n">
        <x:v>7</x:v>
      </x:c>
      <x:c r="V5538" s="9" t="str">
        <x:v>MVP/SHACL_GENERATION_PIPELINE/experiments/LUNA_CONTEXTUAL_SINGLESHOT/RUN_01/runs/RUN-IMO-107-20260831T153056455937Z/artifacts/attempt_01/extracted_shape.ttl</x:v>
      </x:c>
    </x:row>
    <x:row r="5539" ht="22" customHeight="1">
      <x:c r="A5539" s="10" t="str">
        <x:v>SINGLESHOT</x:v>
      </x:c>
      <x:c r="B5539" s="10" t="str">
        <x:v>IMO-107</x:v>
      </x:c>
      <x:c r="C5539" s="10" t="str">
        <x:v>IMO-107-L-F05</x:v>
      </x:c>
      <x:c r="D5539" s="10" t="str">
        <x:v>RUN_01</x:v>
      </x:c>
      <x:c r="E5539" s="10" t="str">
        <x:v>ORIGINAL_LEDGER</x:v>
      </x:c>
      <x:c r="F5539" s="10" t="str">
        <x:v>FAIL</x:v>
      </x:c>
      <x:c r="G5539" s="10" t="str">
        <x:v>NO_VERDICT</x:v>
      </x:c>
      <x:c r="H5539" s="10" t="str">
        <x:v>INFRASTRUCTURE_FAILURE</x:v>
      </x:c>
      <x:c r="I5539" s="10" t="str">
        <x:v>NOT_PARSED</x:v>
      </x:c>
      <x:c r="J5539" s="10" t="str">
        <x:v>SINGLESHOT_CAPTURED_DIAGNOSTIC_FAIL</x:v>
      </x:c>
      <x:c r="K5539" s="10" t="str">
        <x:v>b8ec7889d32d408b052e934ed73bbc179dcf16e166e43b82040b27a7755b49bb</x:v>
      </x:c>
      <x:c r="L5539" s="10" t="str">
        <x:v>historical_three</x:v>
      </x:c>
      <x:c r="M5539" s="10" t="n">
        <x:v>0</x:v>
      </x:c>
      <x:c r="N5539" s="10" t="n">
        <x:v>0</x:v>
      </x:c>
      <x:c r="O5539" s="10" t="n">
        <x:v>0</x:v>
      </x:c>
      <x:c r="P5539" s="9" t="str">
        <x:f>'CaseReview'!U1167</x:f>
        <x:v>FAIL</x:v>
      </x:c>
      <x:c r="Q5539" s="9" t="n">
        <x:f>IF(AND(T5539=1,G5539=P5539),1,0)</x:f>
        <x:v>0</x:v>
      </x:c>
      <x:c r="R5539" s="9" t="n">
        <x:f>IF(AND(T5539=1,G5539="PASS",P5539="FAIL"),1,0)</x:f>
        <x:v>0</x:v>
      </x:c>
      <x:c r="S5539" s="9" t="n">
        <x:f>IF(AND(T5539=1,G5539="FAIL",P5539="PASS"),1,0)</x:f>
        <x:v>0</x:v>
      </x:c>
      <x:c r="T5539" s="9" t="n">
        <x:v>0</x:v>
      </x:c>
      <x:c r="U5539" s="9" t="n">
        <x:v>7</x:v>
      </x:c>
      <x:c r="V5539" s="9" t="str">
        <x:v>MVP/SHACL_GENERATION_PIPELINE/experiments/LUNA_CONTEXTUAL_SINGLESHOT/RUN_01/runs/RUN-IMO-107-20260831T153056455937Z/artifacts/attempt_01/extracted_shape.ttl</x:v>
      </x:c>
    </x:row>
    <x:row r="5540" ht="22" customHeight="1">
      <x:c r="A5540" s="10" t="str">
        <x:v>SINGLESHOT</x:v>
      </x:c>
      <x:c r="B5540" s="10" t="str">
        <x:v>IMO-107</x:v>
      </x:c>
      <x:c r="C5540" s="10" t="str">
        <x:v>IMO-107-L-P01</x:v>
      </x:c>
      <x:c r="D5540" s="10" t="str">
        <x:v>RUN_01</x:v>
      </x:c>
      <x:c r="E5540" s="10" t="str">
        <x:v>ORIGINAL_LEDGER</x:v>
      </x:c>
      <x:c r="F5540" s="10" t="str">
        <x:v>PASS</x:v>
      </x:c>
      <x:c r="G5540" s="10" t="str">
        <x:v>NO_VERDICT</x:v>
      </x:c>
      <x:c r="H5540" s="10" t="str">
        <x:v>INFRASTRUCTURE_FAILURE</x:v>
      </x:c>
      <x:c r="I5540" s="10" t="str">
        <x:v>NOT_PARSED</x:v>
      </x:c>
      <x:c r="J5540" s="10" t="str">
        <x:v>SINGLESHOT_CAPTURED_DIAGNOSTIC_FAIL</x:v>
      </x:c>
      <x:c r="K5540" s="10" t="str">
        <x:v>b8ec7889d32d408b052e934ed73bbc179dcf16e166e43b82040b27a7755b49bb</x:v>
      </x:c>
      <x:c r="L5540" s="10" t="str">
        <x:v>historical_three</x:v>
      </x:c>
      <x:c r="M5540" s="10" t="n">
        <x:v>0</x:v>
      </x:c>
      <x:c r="N5540" s="10" t="n">
        <x:v>0</x:v>
      </x:c>
      <x:c r="O5540" s="10" t="n">
        <x:v>0</x:v>
      </x:c>
      <x:c r="P5540" s="9" t="str">
        <x:f>'CaseReview'!U1168</x:f>
        <x:v>PASS</x:v>
      </x:c>
      <x:c r="Q5540" s="9" t="n">
        <x:f>IF(AND(T5540=1,G5540=P5540),1,0)</x:f>
        <x:v>0</x:v>
      </x:c>
      <x:c r="R5540" s="9" t="n">
        <x:f>IF(AND(T5540=1,G5540="PASS",P5540="FAIL"),1,0)</x:f>
        <x:v>0</x:v>
      </x:c>
      <x:c r="S5540" s="9" t="n">
        <x:f>IF(AND(T5540=1,G5540="FAIL",P5540="PASS"),1,0)</x:f>
        <x:v>0</x:v>
      </x:c>
      <x:c r="T5540" s="9" t="n">
        <x:v>0</x:v>
      </x:c>
      <x:c r="U5540" s="9" t="n">
        <x:v>7</x:v>
      </x:c>
      <x:c r="V5540" s="9" t="str">
        <x:v>MVP/SHACL_GENERATION_PIPELINE/experiments/LUNA_CONTEXTUAL_SINGLESHOT/RUN_01/runs/RUN-IMO-107-20260831T153056455937Z/artifacts/attempt_01/extracted_shape.ttl</x:v>
      </x:c>
    </x:row>
    <x:row r="5541" ht="22" customHeight="1">
      <x:c r="A5541" s="10" t="str">
        <x:v>SINGLESHOT</x:v>
      </x:c>
      <x:c r="B5541" s="10" t="str">
        <x:v>IMO-107</x:v>
      </x:c>
      <x:c r="C5541" s="10" t="str">
        <x:v>IMO-107-L-P02</x:v>
      </x:c>
      <x:c r="D5541" s="10" t="str">
        <x:v>RUN_01</x:v>
      </x:c>
      <x:c r="E5541" s="10" t="str">
        <x:v>ORIGINAL_LEDGER</x:v>
      </x:c>
      <x:c r="F5541" s="10" t="str">
        <x:v>PASS</x:v>
      </x:c>
      <x:c r="G5541" s="10" t="str">
        <x:v>NO_VERDICT</x:v>
      </x:c>
      <x:c r="H5541" s="10" t="str">
        <x:v>INFRASTRUCTURE_FAILURE</x:v>
      </x:c>
      <x:c r="I5541" s="10" t="str">
        <x:v>NOT_PARSED</x:v>
      </x:c>
      <x:c r="J5541" s="10" t="str">
        <x:v>SINGLESHOT_CAPTURED_DIAGNOSTIC_FAIL</x:v>
      </x:c>
      <x:c r="K5541" s="10" t="str">
        <x:v>b8ec7889d32d408b052e934ed73bbc179dcf16e166e43b82040b27a7755b49bb</x:v>
      </x:c>
      <x:c r="L5541" s="10" t="str">
        <x:v>historical_three</x:v>
      </x:c>
      <x:c r="M5541" s="10" t="n">
        <x:v>0</x:v>
      </x:c>
      <x:c r="N5541" s="10" t="n">
        <x:v>0</x:v>
      </x:c>
      <x:c r="O5541" s="10" t="n">
        <x:v>0</x:v>
      </x:c>
      <x:c r="P5541" s="9" t="str">
        <x:f>'CaseReview'!U1169</x:f>
        <x:v>PASS</x:v>
      </x:c>
      <x:c r="Q5541" s="9" t="n">
        <x:f>IF(AND(T5541=1,G5541=P5541),1,0)</x:f>
        <x:v>0</x:v>
      </x:c>
      <x:c r="R5541" s="9" t="n">
        <x:f>IF(AND(T5541=1,G5541="PASS",P5541="FAIL"),1,0)</x:f>
        <x:v>0</x:v>
      </x:c>
      <x:c r="S5541" s="9" t="n">
        <x:f>IF(AND(T5541=1,G5541="FAIL",P5541="PASS"),1,0)</x:f>
        <x:v>0</x:v>
      </x:c>
      <x:c r="T5541" s="9" t="n">
        <x:v>0</x:v>
      </x:c>
      <x:c r="U5541" s="9" t="n">
        <x:v>7</x:v>
      </x:c>
      <x:c r="V5541" s="9" t="str">
        <x:v>MVP/SHACL_GENERATION_PIPELINE/experiments/LUNA_CONTEXTUAL_SINGLESHOT/RUN_01/runs/RUN-IMO-107-20260831T153056455937Z/artifacts/attempt_01/extracted_shape.ttl</x:v>
      </x:c>
    </x:row>
    <x:row r="5542" ht="22" customHeight="1">
      <x:c r="A5542" s="10" t="str">
        <x:v>SINGLESHOT</x:v>
      </x:c>
      <x:c r="B5542" s="10" t="str">
        <x:v>IMO-108</x:v>
      </x:c>
      <x:c r="C5542" s="10" t="str">
        <x:v>IMO-108-L-F01</x:v>
      </x:c>
      <x:c r="D5542" s="10" t="str">
        <x:v>RUN_01</x:v>
      </x:c>
      <x:c r="E5542" s="10" t="str">
        <x:v>ORIGINAL_LEDGER</x:v>
      </x:c>
      <x:c r="F5542" s="10" t="str">
        <x:v>FAIL</x:v>
      </x:c>
      <x:c r="G5542" s="10" t="str">
        <x:v>FAIL</x:v>
      </x:c>
      <x:c r="H5542" s="10" t="str">
        <x:v>EXECUTED</x:v>
      </x:c>
      <x:c r="I5542" s="10" t="str">
        <x:v>PARSED</x:v>
      </x:c>
      <x:c r="J5542" s="10" t="str">
        <x:v>SINGLESHOT_CAPTURED_DIAGNOSTIC_PASS</x:v>
      </x:c>
      <x:c r="K5542" s="10" t="str">
        <x:v>5e7d5c25057c254626661710a08a99bb117dd8efaf70d8486a0f4f761b4a4ea7</x:v>
      </x:c>
      <x:c r="L5542" s="10" t="str">
        <x:v>historical_three</x:v>
      </x:c>
      <x:c r="M5542" s="10" t="n">
        <x:v>1</x:v>
      </x:c>
      <x:c r="N5542" s="10" t="n">
        <x:v>0</x:v>
      </x:c>
      <x:c r="O5542" s="10" t="n">
        <x:v>0</x:v>
      </x:c>
      <x:c r="P5542" s="9" t="str">
        <x:f>'CaseReview'!U1170</x:f>
        <x:v>FAIL</x:v>
      </x:c>
      <x:c r="Q5542" s="9" t="n">
        <x:f>IF(AND(T5542=1,G5542=P5542),1,0)</x:f>
        <x:v>1</x:v>
      </x:c>
      <x:c r="R5542" s="9" t="n">
        <x:f>IF(AND(T5542=1,G5542="PASS",P5542="FAIL"),1,0)</x:f>
        <x:v>0</x:v>
      </x:c>
      <x:c r="S5542" s="9" t="n">
        <x:f>IF(AND(T5542=1,G5542="FAIL",P5542="PASS"),1,0)</x:f>
        <x:v>0</x:v>
      </x:c>
      <x:c r="T5542" s="9" t="n">
        <x:v>1</x:v>
      </x:c>
      <x:c r="U5542" s="9" t="n">
        <x:v>9</x:v>
      </x:c>
      <x:c r="V5542" s="9" t="str">
        <x:v>MVP/SHACL_GENERATION_PIPELINE/experiments/LUNA_CONTEXTUAL_SINGLESHOT/RUN_01/runs/RUN-IMO-108-20260831T153111986765Z/artifacts/attempt_01/extracted_shape.ttl</x:v>
      </x:c>
    </x:row>
    <x:row r="5543" ht="22" customHeight="1">
      <x:c r="A5543" s="10" t="str">
        <x:v>SINGLESHOT</x:v>
      </x:c>
      <x:c r="B5543" s="10" t="str">
        <x:v>IMO-108</x:v>
      </x:c>
      <x:c r="C5543" s="10" t="str">
        <x:v>IMO-108-L-F02</x:v>
      </x:c>
      <x:c r="D5543" s="10" t="str">
        <x:v>RUN_01</x:v>
      </x:c>
      <x:c r="E5543" s="10" t="str">
        <x:v>ORIGINAL_LEDGER</x:v>
      </x:c>
      <x:c r="F5543" s="10" t="str">
        <x:v>FAIL</x:v>
      </x:c>
      <x:c r="G5543" s="10" t="str">
        <x:v>FAIL</x:v>
      </x:c>
      <x:c r="H5543" s="10" t="str">
        <x:v>EXECUTED</x:v>
      </x:c>
      <x:c r="I5543" s="10" t="str">
        <x:v>PARSED</x:v>
      </x:c>
      <x:c r="J5543" s="10" t="str">
        <x:v>SINGLESHOT_CAPTURED_DIAGNOSTIC_PASS</x:v>
      </x:c>
      <x:c r="K5543" s="10" t="str">
        <x:v>5e7d5c25057c254626661710a08a99bb117dd8efaf70d8486a0f4f761b4a4ea7</x:v>
      </x:c>
      <x:c r="L5543" s="10" t="str">
        <x:v>historical_three</x:v>
      </x:c>
      <x:c r="M5543" s="10" t="n">
        <x:v>1</x:v>
      </x:c>
      <x:c r="N5543" s="10" t="n">
        <x:v>0</x:v>
      </x:c>
      <x:c r="O5543" s="10" t="n">
        <x:v>0</x:v>
      </x:c>
      <x:c r="P5543" s="9" t="str">
        <x:f>'CaseReview'!U1171</x:f>
        <x:v>FAIL</x:v>
      </x:c>
      <x:c r="Q5543" s="9" t="n">
        <x:f>IF(AND(T5543=1,G5543=P5543),1,0)</x:f>
        <x:v>1</x:v>
      </x:c>
      <x:c r="R5543" s="9" t="n">
        <x:f>IF(AND(T5543=1,G5543="PASS",P5543="FAIL"),1,0)</x:f>
        <x:v>0</x:v>
      </x:c>
      <x:c r="S5543" s="9" t="n">
        <x:f>IF(AND(T5543=1,G5543="FAIL",P5543="PASS"),1,0)</x:f>
        <x:v>0</x:v>
      </x:c>
      <x:c r="T5543" s="9" t="n">
        <x:v>1</x:v>
      </x:c>
      <x:c r="U5543" s="9" t="n">
        <x:v>9</x:v>
      </x:c>
      <x:c r="V5543" s="9" t="str">
        <x:v>MVP/SHACL_GENERATION_PIPELINE/experiments/LUNA_CONTEXTUAL_SINGLESHOT/RUN_01/runs/RUN-IMO-108-20260831T153111986765Z/artifacts/attempt_01/extracted_shape.ttl</x:v>
      </x:c>
    </x:row>
    <x:row r="5544" ht="22" customHeight="1">
      <x:c r="A5544" s="10" t="str">
        <x:v>SINGLESHOT</x:v>
      </x:c>
      <x:c r="B5544" s="10" t="str">
        <x:v>IMO-108</x:v>
      </x:c>
      <x:c r="C5544" s="10" t="str">
        <x:v>IMO-108-L-F03</x:v>
      </x:c>
      <x:c r="D5544" s="10" t="str">
        <x:v>RUN_01</x:v>
      </x:c>
      <x:c r="E5544" s="10" t="str">
        <x:v>ORIGINAL_LEDGER</x:v>
      </x:c>
      <x:c r="F5544" s="10" t="str">
        <x:v>FAIL</x:v>
      </x:c>
      <x:c r="G5544" s="10" t="str">
        <x:v>FAIL</x:v>
      </x:c>
      <x:c r="H5544" s="10" t="str">
        <x:v>EXECUTED</x:v>
      </x:c>
      <x:c r="I5544" s="10" t="str">
        <x:v>PARSED</x:v>
      </x:c>
      <x:c r="J5544" s="10" t="str">
        <x:v>SINGLESHOT_CAPTURED_DIAGNOSTIC_PASS</x:v>
      </x:c>
      <x:c r="K5544" s="10" t="str">
        <x:v>5e7d5c25057c254626661710a08a99bb117dd8efaf70d8486a0f4f761b4a4ea7</x:v>
      </x:c>
      <x:c r="L5544" s="10" t="str">
        <x:v>historical_three</x:v>
      </x:c>
      <x:c r="M5544" s="10" t="n">
        <x:v>1</x:v>
      </x:c>
      <x:c r="N5544" s="10" t="n">
        <x:v>0</x:v>
      </x:c>
      <x:c r="O5544" s="10" t="n">
        <x:v>0</x:v>
      </x:c>
      <x:c r="P5544" s="9" t="str">
        <x:f>'CaseReview'!U1172</x:f>
        <x:v>FAIL</x:v>
      </x:c>
      <x:c r="Q5544" s="9" t="n">
        <x:f>IF(AND(T5544=1,G5544=P5544),1,0)</x:f>
        <x:v>1</x:v>
      </x:c>
      <x:c r="R5544" s="9" t="n">
        <x:f>IF(AND(T5544=1,G5544="PASS",P5544="FAIL"),1,0)</x:f>
        <x:v>0</x:v>
      </x:c>
      <x:c r="S5544" s="9" t="n">
        <x:f>IF(AND(T5544=1,G5544="FAIL",P5544="PASS"),1,0)</x:f>
        <x:v>0</x:v>
      </x:c>
      <x:c r="T5544" s="9" t="n">
        <x:v>1</x:v>
      </x:c>
      <x:c r="U5544" s="9" t="n">
        <x:v>9</x:v>
      </x:c>
      <x:c r="V5544" s="9" t="str">
        <x:v>MVP/SHACL_GENERATION_PIPELINE/experiments/LUNA_CONTEXTUAL_SINGLESHOT/RUN_01/runs/RUN-IMO-108-20260831T153111986765Z/artifacts/attempt_01/extracted_shape.ttl</x:v>
      </x:c>
    </x:row>
    <x:row r="5545" ht="22" customHeight="1">
      <x:c r="A5545" s="10" t="str">
        <x:v>SINGLESHOT</x:v>
      </x:c>
      <x:c r="B5545" s="10" t="str">
        <x:v>IMO-108</x:v>
      </x:c>
      <x:c r="C5545" s="10" t="str">
        <x:v>IMO-108-L-P01</x:v>
      </x:c>
      <x:c r="D5545" s="10" t="str">
        <x:v>RUN_01</x:v>
      </x:c>
      <x:c r="E5545" s="10" t="str">
        <x:v>ORIGINAL_LEDGER</x:v>
      </x:c>
      <x:c r="F5545" s="10" t="str">
        <x:v>PASS</x:v>
      </x:c>
      <x:c r="G5545" s="10" t="str">
        <x:v>PASS</x:v>
      </x:c>
      <x:c r="H5545" s="10" t="str">
        <x:v>EXECUTED</x:v>
      </x:c>
      <x:c r="I5545" s="10" t="str">
        <x:v>PARSED</x:v>
      </x:c>
      <x:c r="J5545" s="10" t="str">
        <x:v>SINGLESHOT_CAPTURED_DIAGNOSTIC_PASS</x:v>
      </x:c>
      <x:c r="K5545" s="10" t="str">
        <x:v>5e7d5c25057c254626661710a08a99bb117dd8efaf70d8486a0f4f761b4a4ea7</x:v>
      </x:c>
      <x:c r="L5545" s="10" t="str">
        <x:v>historical_three</x:v>
      </x:c>
      <x:c r="M5545" s="10" t="n">
        <x:v>1</x:v>
      </x:c>
      <x:c r="N5545" s="10" t="n">
        <x:v>0</x:v>
      </x:c>
      <x:c r="O5545" s="10" t="n">
        <x:v>0</x:v>
      </x:c>
      <x:c r="P5545" s="9" t="str">
        <x:f>'CaseReview'!U1173</x:f>
        <x:v>PASS</x:v>
      </x:c>
      <x:c r="Q5545" s="9" t="n">
        <x:f>IF(AND(T5545=1,G5545=P5545),1,0)</x:f>
        <x:v>1</x:v>
      </x:c>
      <x:c r="R5545" s="9" t="n">
        <x:f>IF(AND(T5545=1,G5545="PASS",P5545="FAIL"),1,0)</x:f>
        <x:v>0</x:v>
      </x:c>
      <x:c r="S5545" s="9" t="n">
        <x:f>IF(AND(T5545=1,G5545="FAIL",P5545="PASS"),1,0)</x:f>
        <x:v>0</x:v>
      </x:c>
      <x:c r="T5545" s="9" t="n">
        <x:v>1</x:v>
      </x:c>
      <x:c r="U5545" s="9" t="n">
        <x:v>9</x:v>
      </x:c>
      <x:c r="V5545" s="9" t="str">
        <x:v>MVP/SHACL_GENERATION_PIPELINE/experiments/LUNA_CONTEXTUAL_SINGLESHOT/RUN_01/runs/RUN-IMO-108-20260831T153111986765Z/artifacts/attempt_01/extracted_shape.ttl</x:v>
      </x:c>
    </x:row>
    <x:row r="5546" ht="22" customHeight="1">
      <x:c r="A5546" s="10" t="str">
        <x:v>SINGLESHOT</x:v>
      </x:c>
      <x:c r="B5546" s="10" t="str">
        <x:v>IMO-108</x:v>
      </x:c>
      <x:c r="C5546" s="10" t="str">
        <x:v>IMO-108-L-P02</x:v>
      </x:c>
      <x:c r="D5546" s="10" t="str">
        <x:v>RUN_01</x:v>
      </x:c>
      <x:c r="E5546" s="10" t="str">
        <x:v>ORIGINAL_LEDGER</x:v>
      </x:c>
      <x:c r="F5546" s="10" t="str">
        <x:v>PASS</x:v>
      </x:c>
      <x:c r="G5546" s="10" t="str">
        <x:v>PASS</x:v>
      </x:c>
      <x:c r="H5546" s="10" t="str">
        <x:v>EXECUTED</x:v>
      </x:c>
      <x:c r="I5546" s="10" t="str">
        <x:v>PARSED</x:v>
      </x:c>
      <x:c r="J5546" s="10" t="str">
        <x:v>SINGLESHOT_CAPTURED_DIAGNOSTIC_PASS</x:v>
      </x:c>
      <x:c r="K5546" s="10" t="str">
        <x:v>5e7d5c25057c254626661710a08a99bb117dd8efaf70d8486a0f4f761b4a4ea7</x:v>
      </x:c>
      <x:c r="L5546" s="10" t="str">
        <x:v>historical_three</x:v>
      </x:c>
      <x:c r="M5546" s="10" t="n">
        <x:v>1</x:v>
      </x:c>
      <x:c r="N5546" s="10" t="n">
        <x:v>0</x:v>
      </x:c>
      <x:c r="O5546" s="10" t="n">
        <x:v>0</x:v>
      </x:c>
      <x:c r="P5546" s="9" t="str">
        <x:f>'CaseReview'!U1174</x:f>
        <x:v>PASS</x:v>
      </x:c>
      <x:c r="Q5546" s="9" t="n">
        <x:f>IF(AND(T5546=1,G5546=P5546),1,0)</x:f>
        <x:v>1</x:v>
      </x:c>
      <x:c r="R5546" s="9" t="n">
        <x:f>IF(AND(T5546=1,G5546="PASS",P5546="FAIL"),1,0)</x:f>
        <x:v>0</x:v>
      </x:c>
      <x:c r="S5546" s="9" t="n">
        <x:f>IF(AND(T5546=1,G5546="FAIL",P5546="PASS"),1,0)</x:f>
        <x:v>0</x:v>
      </x:c>
      <x:c r="T5546" s="9" t="n">
        <x:v>1</x:v>
      </x:c>
      <x:c r="U5546" s="9" t="n">
        <x:v>9</x:v>
      </x:c>
      <x:c r="V5546" s="9" t="str">
        <x:v>MVP/SHACL_GENERATION_PIPELINE/experiments/LUNA_CONTEXTUAL_SINGLESHOT/RUN_01/runs/RUN-IMO-108-20260831T153111986765Z/artifacts/attempt_01/extracted_shape.ttl</x:v>
      </x:c>
    </x:row>
    <x:row r="5547" ht="22" customHeight="1">
      <x:c r="A5547" s="10" t="str">
        <x:v>SINGLESHOT</x:v>
      </x:c>
      <x:c r="B5547" s="10" t="str">
        <x:v>IMO-108</x:v>
      </x:c>
      <x:c r="C5547" s="10" t="str">
        <x:v>IMO-108-L-P03</x:v>
      </x:c>
      <x:c r="D5547" s="10" t="str">
        <x:v>RUN_01</x:v>
      </x:c>
      <x:c r="E5547" s="10" t="str">
        <x:v>ORIGINAL_LEDGER</x:v>
      </x:c>
      <x:c r="F5547" s="10" t="str">
        <x:v>PASS</x:v>
      </x:c>
      <x:c r="G5547" s="10" t="str">
        <x:v>PASS</x:v>
      </x:c>
      <x:c r="H5547" s="10" t="str">
        <x:v>EXECUTED</x:v>
      </x:c>
      <x:c r="I5547" s="10" t="str">
        <x:v>PARSED</x:v>
      </x:c>
      <x:c r="J5547" s="10" t="str">
        <x:v>SINGLESHOT_CAPTURED_DIAGNOSTIC_PASS</x:v>
      </x:c>
      <x:c r="K5547" s="10" t="str">
        <x:v>5e7d5c25057c254626661710a08a99bb117dd8efaf70d8486a0f4f761b4a4ea7</x:v>
      </x:c>
      <x:c r="L5547" s="10" t="str">
        <x:v>historical_three</x:v>
      </x:c>
      <x:c r="M5547" s="10" t="n">
        <x:v>1</x:v>
      </x:c>
      <x:c r="N5547" s="10" t="n">
        <x:v>0</x:v>
      </x:c>
      <x:c r="O5547" s="10" t="n">
        <x:v>0</x:v>
      </x:c>
      <x:c r="P5547" s="9" t="str">
        <x:f>'CaseReview'!U1175</x:f>
        <x:v>PASS</x:v>
      </x:c>
      <x:c r="Q5547" s="9" t="n">
        <x:f>IF(AND(T5547=1,G5547=P5547),1,0)</x:f>
        <x:v>1</x:v>
      </x:c>
      <x:c r="R5547" s="9" t="n">
        <x:f>IF(AND(T5547=1,G5547="PASS",P5547="FAIL"),1,0)</x:f>
        <x:v>0</x:v>
      </x:c>
      <x:c r="S5547" s="9" t="n">
        <x:f>IF(AND(T5547=1,G5547="FAIL",P5547="PASS"),1,0)</x:f>
        <x:v>0</x:v>
      </x:c>
      <x:c r="T5547" s="9" t="n">
        <x:v>1</x:v>
      </x:c>
      <x:c r="U5547" s="9" t="n">
        <x:v>9</x:v>
      </x:c>
      <x:c r="V5547" s="9" t="str">
        <x:v>MVP/SHACL_GENERATION_PIPELINE/experiments/LUNA_CONTEXTUAL_SINGLESHOT/RUN_01/runs/RUN-IMO-108-20260831T153111986765Z/artifacts/attempt_01/extracted_shape.ttl</x:v>
      </x:c>
    </x:row>
    <x:row r="5548" ht="22" customHeight="1">
      <x:c r="A5548" s="10" t="str">
        <x:v>SINGLESHOT</x:v>
      </x:c>
      <x:c r="B5548" s="10" t="str">
        <x:v>IMO-108</x:v>
      </x:c>
      <x:c r="C5548" s="10" t="str">
        <x:v>IMO-108-L-P04</x:v>
      </x:c>
      <x:c r="D5548" s="10" t="str">
        <x:v>RUN_01</x:v>
      </x:c>
      <x:c r="E5548" s="10" t="str">
        <x:v>ORIGINAL_LEDGER</x:v>
      </x:c>
      <x:c r="F5548" s="10" t="str">
        <x:v>PASS</x:v>
      </x:c>
      <x:c r="G5548" s="10" t="str">
        <x:v>PASS</x:v>
      </x:c>
      <x:c r="H5548" s="10" t="str">
        <x:v>EXECUTED</x:v>
      </x:c>
      <x:c r="I5548" s="10" t="str">
        <x:v>PARSED</x:v>
      </x:c>
      <x:c r="J5548" s="10" t="str">
        <x:v>SINGLESHOT_CAPTURED_DIAGNOSTIC_PASS</x:v>
      </x:c>
      <x:c r="K5548" s="10" t="str">
        <x:v>5e7d5c25057c254626661710a08a99bb117dd8efaf70d8486a0f4f761b4a4ea7</x:v>
      </x:c>
      <x:c r="L5548" s="10" t="str">
        <x:v>historical_three</x:v>
      </x:c>
      <x:c r="M5548" s="10" t="n">
        <x:v>1</x:v>
      </x:c>
      <x:c r="N5548" s="10" t="n">
        <x:v>0</x:v>
      </x:c>
      <x:c r="O5548" s="10" t="n">
        <x:v>0</x:v>
      </x:c>
      <x:c r="P5548" s="9" t="str">
        <x:f>'CaseReview'!U1176</x:f>
        <x:v>PASS</x:v>
      </x:c>
      <x:c r="Q5548" s="9" t="n">
        <x:f>IF(AND(T5548=1,G5548=P5548),1,0)</x:f>
        <x:v>1</x:v>
      </x:c>
      <x:c r="R5548" s="9" t="n">
        <x:f>IF(AND(T5548=1,G5548="PASS",P5548="FAIL"),1,0)</x:f>
        <x:v>0</x:v>
      </x:c>
      <x:c r="S5548" s="9" t="n">
        <x:f>IF(AND(T5548=1,G5548="FAIL",P5548="PASS"),1,0)</x:f>
        <x:v>0</x:v>
      </x:c>
      <x:c r="T5548" s="9" t="n">
        <x:v>1</x:v>
      </x:c>
      <x:c r="U5548" s="9" t="n">
        <x:v>9</x:v>
      </x:c>
      <x:c r="V5548" s="9" t="str">
        <x:v>MVP/SHACL_GENERATION_PIPELINE/experiments/LUNA_CONTEXTUAL_SINGLESHOT/RUN_01/runs/RUN-IMO-108-20260831T153111986765Z/artifacts/attempt_01/extracted_shape.ttl</x:v>
      </x:c>
    </x:row>
    <x:row r="5549" ht="22" customHeight="1">
      <x:c r="A5549" s="10" t="str">
        <x:v>SINGLESHOT</x:v>
      </x:c>
      <x:c r="B5549" s="10" t="str">
        <x:v>IMO-108</x:v>
      </x:c>
      <x:c r="C5549" s="10" t="str">
        <x:v>IMO-108-L-P05</x:v>
      </x:c>
      <x:c r="D5549" s="10" t="str">
        <x:v>RUN_01</x:v>
      </x:c>
      <x:c r="E5549" s="10" t="str">
        <x:v>ORIGINAL_LEDGER</x:v>
      </x:c>
      <x:c r="F5549" s="10" t="str">
        <x:v>PASS</x:v>
      </x:c>
      <x:c r="G5549" s="10" t="str">
        <x:v>PASS</x:v>
      </x:c>
      <x:c r="H5549" s="10" t="str">
        <x:v>EXECUTED</x:v>
      </x:c>
      <x:c r="I5549" s="10" t="str">
        <x:v>PARSED</x:v>
      </x:c>
      <x:c r="J5549" s="10" t="str">
        <x:v>SINGLESHOT_CAPTURED_DIAGNOSTIC_PASS</x:v>
      </x:c>
      <x:c r="K5549" s="10" t="str">
        <x:v>5e7d5c25057c254626661710a08a99bb117dd8efaf70d8486a0f4f761b4a4ea7</x:v>
      </x:c>
      <x:c r="L5549" s="10" t="str">
        <x:v>historical_three</x:v>
      </x:c>
      <x:c r="M5549" s="10" t="n">
        <x:v>1</x:v>
      </x:c>
      <x:c r="N5549" s="10" t="n">
        <x:v>0</x:v>
      </x:c>
      <x:c r="O5549" s="10" t="n">
        <x:v>0</x:v>
      </x:c>
      <x:c r="P5549" s="9" t="str">
        <x:f>'CaseReview'!U1177</x:f>
        <x:v>PASS</x:v>
      </x:c>
      <x:c r="Q5549" s="9" t="n">
        <x:f>IF(AND(T5549=1,G5549=P5549),1,0)</x:f>
        <x:v>1</x:v>
      </x:c>
      <x:c r="R5549" s="9" t="n">
        <x:f>IF(AND(T5549=1,G5549="PASS",P5549="FAIL"),1,0)</x:f>
        <x:v>0</x:v>
      </x:c>
      <x:c r="S5549" s="9" t="n">
        <x:f>IF(AND(T5549=1,G5549="FAIL",P5549="PASS"),1,0)</x:f>
        <x:v>0</x:v>
      </x:c>
      <x:c r="T5549" s="9" t="n">
        <x:v>1</x:v>
      </x:c>
      <x:c r="U5549" s="9" t="n">
        <x:v>9</x:v>
      </x:c>
      <x:c r="V5549" s="9" t="str">
        <x:v>MVP/SHACL_GENERATION_PIPELINE/experiments/LUNA_CONTEXTUAL_SINGLESHOT/RUN_01/runs/RUN-IMO-108-20260831T153111986765Z/artifacts/attempt_01/extracted_shape.ttl</x:v>
      </x:c>
    </x:row>
    <x:row r="5550" ht="22" customHeight="1">
      <x:c r="A5550" s="10" t="str">
        <x:v>SINGLESHOT</x:v>
      </x:c>
      <x:c r="B5550" s="10" t="str">
        <x:v>IMO-108</x:v>
      </x:c>
      <x:c r="C5550" s="10" t="str">
        <x:v>IMO-108-L-P06</x:v>
      </x:c>
      <x:c r="D5550" s="10" t="str">
        <x:v>RUN_01</x:v>
      </x:c>
      <x:c r="E5550" s="10" t="str">
        <x:v>ORIGINAL_LEDGER</x:v>
      </x:c>
      <x:c r="F5550" s="10" t="str">
        <x:v>PASS</x:v>
      </x:c>
      <x:c r="G5550" s="10" t="str">
        <x:v>PASS</x:v>
      </x:c>
      <x:c r="H5550" s="10" t="str">
        <x:v>EXECUTED</x:v>
      </x:c>
      <x:c r="I5550" s="10" t="str">
        <x:v>PARSED</x:v>
      </x:c>
      <x:c r="J5550" s="10" t="str">
        <x:v>SINGLESHOT_CAPTURED_DIAGNOSTIC_PASS</x:v>
      </x:c>
      <x:c r="K5550" s="10" t="str">
        <x:v>5e7d5c25057c254626661710a08a99bb117dd8efaf70d8486a0f4f761b4a4ea7</x:v>
      </x:c>
      <x:c r="L5550" s="10" t="str">
        <x:v>historical_three</x:v>
      </x:c>
      <x:c r="M5550" s="10" t="n">
        <x:v>1</x:v>
      </x:c>
      <x:c r="N5550" s="10" t="n">
        <x:v>0</x:v>
      </x:c>
      <x:c r="O5550" s="10" t="n">
        <x:v>0</x:v>
      </x:c>
      <x:c r="P5550" s="9" t="str">
        <x:f>'CaseReview'!U1178</x:f>
        <x:v>PASS</x:v>
      </x:c>
      <x:c r="Q5550" s="9" t="n">
        <x:f>IF(AND(T5550=1,G5550=P5550),1,0)</x:f>
        <x:v>1</x:v>
      </x:c>
      <x:c r="R5550" s="9" t="n">
        <x:f>IF(AND(T5550=1,G5550="PASS",P5550="FAIL"),1,0)</x:f>
        <x:v>0</x:v>
      </x:c>
      <x:c r="S5550" s="9" t="n">
        <x:f>IF(AND(T5550=1,G5550="FAIL",P5550="PASS"),1,0)</x:f>
        <x:v>0</x:v>
      </x:c>
      <x:c r="T5550" s="9" t="n">
        <x:v>1</x:v>
      </x:c>
      <x:c r="U5550" s="9" t="n">
        <x:v>9</x:v>
      </x:c>
      <x:c r="V5550" s="9" t="str">
        <x:v>MVP/SHACL_GENERATION_PIPELINE/experiments/LUNA_CONTEXTUAL_SINGLESHOT/RUN_01/runs/RUN-IMO-108-20260831T153111986765Z/artifacts/attempt_01/extracted_shape.ttl</x:v>
      </x:c>
    </x:row>
    <x:row r="5551" ht="22" customHeight="1">
      <x:c r="A5551" s="10" t="str">
        <x:v>SINGLESHOT</x:v>
      </x:c>
      <x:c r="B5551" s="10" t="str">
        <x:v>IMO-109</x:v>
      </x:c>
      <x:c r="C5551" s="10" t="str">
        <x:v>IMO-109-L-F01</x:v>
      </x:c>
      <x:c r="D5551" s="10" t="str">
        <x:v>RUN_01</x:v>
      </x:c>
      <x:c r="E5551" s="10" t="str">
        <x:v>ORIGINAL_LEDGER</x:v>
      </x:c>
      <x:c r="F5551" s="10" t="str">
        <x:v>FAIL</x:v>
      </x:c>
      <x:c r="G5551" s="10" t="str">
        <x:v>FAIL</x:v>
      </x:c>
      <x:c r="H5551" s="10" t="str">
        <x:v>EXECUTED</x:v>
      </x:c>
      <x:c r="I5551" s="10" t="str">
        <x:v>PARSED</x:v>
      </x:c>
      <x:c r="J5551" s="10" t="str">
        <x:v>SINGLESHOT_CAPTURED_DIAGNOSTIC_PASS</x:v>
      </x:c>
      <x:c r="K5551" s="10" t="str">
        <x:v>f5610a9e8b8c2a993dc3090599b7b87f3144744bc8803946432e12fb2d74545b</x:v>
      </x:c>
      <x:c r="L5551" s="10" t="str">
        <x:v>historical_three</x:v>
      </x:c>
      <x:c r="M5551" s="10" t="n">
        <x:v>1</x:v>
      </x:c>
      <x:c r="N5551" s="10" t="n">
        <x:v>0</x:v>
      </x:c>
      <x:c r="O5551" s="10" t="n">
        <x:v>0</x:v>
      </x:c>
      <x:c r="P5551" s="9" t="str">
        <x:f>'CaseReview'!U1179</x:f>
        <x:v>FAIL</x:v>
      </x:c>
      <x:c r="Q5551" s="9" t="n">
        <x:f>IF(AND(T5551=1,G5551=P5551),1,0)</x:f>
        <x:v>1</x:v>
      </x:c>
      <x:c r="R5551" s="9" t="n">
        <x:f>IF(AND(T5551=1,G5551="PASS",P5551="FAIL"),1,0)</x:f>
        <x:v>0</x:v>
      </x:c>
      <x:c r="S5551" s="9" t="n">
        <x:f>IF(AND(T5551=1,G5551="FAIL",P5551="PASS"),1,0)</x:f>
        <x:v>0</x:v>
      </x:c>
      <x:c r="T5551" s="9" t="n">
        <x:v>1</x:v>
      </x:c>
      <x:c r="U5551" s="9" t="n">
        <x:v>8</x:v>
      </x:c>
      <x:c r="V5551" s="9" t="str">
        <x:v>MVP/SHACL_GENERATION_PIPELINE/experiments/LUNA_CONTEXTUAL_SINGLESHOT/RUN_01/runs/RUN-IMO-109-20260831T153146382508Z/artifacts/attempt_01/extracted_shape.ttl</x:v>
      </x:c>
    </x:row>
    <x:row r="5552" ht="22" customHeight="1">
      <x:c r="A5552" s="10" t="str">
        <x:v>SINGLESHOT</x:v>
      </x:c>
      <x:c r="B5552" s="10" t="str">
        <x:v>IMO-109</x:v>
      </x:c>
      <x:c r="C5552" s="10" t="str">
        <x:v>IMO-109-L-F02</x:v>
      </x:c>
      <x:c r="D5552" s="10" t="str">
        <x:v>RUN_01</x:v>
      </x:c>
      <x:c r="E5552" s="10" t="str">
        <x:v>ORIGINAL_LEDGER</x:v>
      </x:c>
      <x:c r="F5552" s="10" t="str">
        <x:v>FAIL</x:v>
      </x:c>
      <x:c r="G5552" s="10" t="str">
        <x:v>FAIL</x:v>
      </x:c>
      <x:c r="H5552" s="10" t="str">
        <x:v>EXECUTED</x:v>
      </x:c>
      <x:c r="I5552" s="10" t="str">
        <x:v>PARSED</x:v>
      </x:c>
      <x:c r="J5552" s="10" t="str">
        <x:v>SINGLESHOT_CAPTURED_DIAGNOSTIC_PASS</x:v>
      </x:c>
      <x:c r="K5552" s="10" t="str">
        <x:v>f5610a9e8b8c2a993dc3090599b7b87f3144744bc8803946432e12fb2d74545b</x:v>
      </x:c>
      <x:c r="L5552" s="10" t="str">
        <x:v>historical_three</x:v>
      </x:c>
      <x:c r="M5552" s="10" t="n">
        <x:v>1</x:v>
      </x:c>
      <x:c r="N5552" s="10" t="n">
        <x:v>0</x:v>
      </x:c>
      <x:c r="O5552" s="10" t="n">
        <x:v>0</x:v>
      </x:c>
      <x:c r="P5552" s="9" t="str">
        <x:f>'CaseReview'!U1180</x:f>
        <x:v>FAIL</x:v>
      </x:c>
      <x:c r="Q5552" s="9" t="n">
        <x:f>IF(AND(T5552=1,G5552=P5552),1,0)</x:f>
        <x:v>1</x:v>
      </x:c>
      <x:c r="R5552" s="9" t="n">
        <x:f>IF(AND(T5552=1,G5552="PASS",P5552="FAIL"),1,0)</x:f>
        <x:v>0</x:v>
      </x:c>
      <x:c r="S5552" s="9" t="n">
        <x:f>IF(AND(T5552=1,G5552="FAIL",P5552="PASS"),1,0)</x:f>
        <x:v>0</x:v>
      </x:c>
      <x:c r="T5552" s="9" t="n">
        <x:v>1</x:v>
      </x:c>
      <x:c r="U5552" s="9" t="n">
        <x:v>8</x:v>
      </x:c>
      <x:c r="V5552" s="9" t="str">
        <x:v>MVP/SHACL_GENERATION_PIPELINE/experiments/LUNA_CONTEXTUAL_SINGLESHOT/RUN_01/runs/RUN-IMO-109-20260831T153146382508Z/artifacts/attempt_01/extracted_shape.ttl</x:v>
      </x:c>
    </x:row>
    <x:row r="5553" ht="22" customHeight="1">
      <x:c r="A5553" s="10" t="str">
        <x:v>SINGLESHOT</x:v>
      </x:c>
      <x:c r="B5553" s="10" t="str">
        <x:v>IMO-109</x:v>
      </x:c>
      <x:c r="C5553" s="10" t="str">
        <x:v>IMO-109-L-F03</x:v>
      </x:c>
      <x:c r="D5553" s="10" t="str">
        <x:v>RUN_01</x:v>
      </x:c>
      <x:c r="E5553" s="10" t="str">
        <x:v>ORIGINAL_LEDGER</x:v>
      </x:c>
      <x:c r="F5553" s="10" t="str">
        <x:v>FAIL</x:v>
      </x:c>
      <x:c r="G5553" s="10" t="str">
        <x:v>FAIL</x:v>
      </x:c>
      <x:c r="H5553" s="10" t="str">
        <x:v>EXECUTED</x:v>
      </x:c>
      <x:c r="I5553" s="10" t="str">
        <x:v>PARSED</x:v>
      </x:c>
      <x:c r="J5553" s="10" t="str">
        <x:v>SINGLESHOT_CAPTURED_DIAGNOSTIC_PASS</x:v>
      </x:c>
      <x:c r="K5553" s="10" t="str">
        <x:v>f5610a9e8b8c2a993dc3090599b7b87f3144744bc8803946432e12fb2d74545b</x:v>
      </x:c>
      <x:c r="L5553" s="10" t="str">
        <x:v>historical_three</x:v>
      </x:c>
      <x:c r="M5553" s="10" t="n">
        <x:v>1</x:v>
      </x:c>
      <x:c r="N5553" s="10" t="n">
        <x:v>0</x:v>
      </x:c>
      <x:c r="O5553" s="10" t="n">
        <x:v>0</x:v>
      </x:c>
      <x:c r="P5553" s="9" t="str">
        <x:f>'CaseReview'!U1181</x:f>
        <x:v>FAIL</x:v>
      </x:c>
      <x:c r="Q5553" s="9" t="n">
        <x:f>IF(AND(T5553=1,G5553=P5553),1,0)</x:f>
        <x:v>1</x:v>
      </x:c>
      <x:c r="R5553" s="9" t="n">
        <x:f>IF(AND(T5553=1,G5553="PASS",P5553="FAIL"),1,0)</x:f>
        <x:v>0</x:v>
      </x:c>
      <x:c r="S5553" s="9" t="n">
        <x:f>IF(AND(T5553=1,G5553="FAIL",P5553="PASS"),1,0)</x:f>
        <x:v>0</x:v>
      </x:c>
      <x:c r="T5553" s="9" t="n">
        <x:v>1</x:v>
      </x:c>
      <x:c r="U5553" s="9" t="n">
        <x:v>8</x:v>
      </x:c>
      <x:c r="V5553" s="9" t="str">
        <x:v>MVP/SHACL_GENERATION_PIPELINE/experiments/LUNA_CONTEXTUAL_SINGLESHOT/RUN_01/runs/RUN-IMO-109-20260831T153146382508Z/artifacts/attempt_01/extracted_shape.ttl</x:v>
      </x:c>
    </x:row>
    <x:row r="5554" ht="22" customHeight="1">
      <x:c r="A5554" s="10" t="str">
        <x:v>SINGLESHOT</x:v>
      </x:c>
      <x:c r="B5554" s="10" t="str">
        <x:v>IMO-109</x:v>
      </x:c>
      <x:c r="C5554" s="10" t="str">
        <x:v>IMO-109-L-P01</x:v>
      </x:c>
      <x:c r="D5554" s="10" t="str">
        <x:v>RUN_01</x:v>
      </x:c>
      <x:c r="E5554" s="10" t="str">
        <x:v>ORIGINAL_LEDGER</x:v>
      </x:c>
      <x:c r="F5554" s="10" t="str">
        <x:v>PASS</x:v>
      </x:c>
      <x:c r="G5554" s="10" t="str">
        <x:v>PASS</x:v>
      </x:c>
      <x:c r="H5554" s="10" t="str">
        <x:v>EXECUTED</x:v>
      </x:c>
      <x:c r="I5554" s="10" t="str">
        <x:v>PARSED</x:v>
      </x:c>
      <x:c r="J5554" s="10" t="str">
        <x:v>SINGLESHOT_CAPTURED_DIAGNOSTIC_PASS</x:v>
      </x:c>
      <x:c r="K5554" s="10" t="str">
        <x:v>f5610a9e8b8c2a993dc3090599b7b87f3144744bc8803946432e12fb2d74545b</x:v>
      </x:c>
      <x:c r="L5554" s="10" t="str">
        <x:v>historical_three</x:v>
      </x:c>
      <x:c r="M5554" s="10" t="n">
        <x:v>1</x:v>
      </x:c>
      <x:c r="N5554" s="10" t="n">
        <x:v>0</x:v>
      </x:c>
      <x:c r="O5554" s="10" t="n">
        <x:v>0</x:v>
      </x:c>
      <x:c r="P5554" s="9" t="str">
        <x:f>'CaseReview'!U1182</x:f>
        <x:v>PASS</x:v>
      </x:c>
      <x:c r="Q5554" s="9" t="n">
        <x:f>IF(AND(T5554=1,G5554=P5554),1,0)</x:f>
        <x:v>1</x:v>
      </x:c>
      <x:c r="R5554" s="9" t="n">
        <x:f>IF(AND(T5554=1,G5554="PASS",P5554="FAIL"),1,0)</x:f>
        <x:v>0</x:v>
      </x:c>
      <x:c r="S5554" s="9" t="n">
        <x:f>IF(AND(T5554=1,G5554="FAIL",P5554="PASS"),1,0)</x:f>
        <x:v>0</x:v>
      </x:c>
      <x:c r="T5554" s="9" t="n">
        <x:v>1</x:v>
      </x:c>
      <x:c r="U5554" s="9" t="n">
        <x:v>8</x:v>
      </x:c>
      <x:c r="V5554" s="9" t="str">
        <x:v>MVP/SHACL_GENERATION_PIPELINE/experiments/LUNA_CONTEXTUAL_SINGLESHOT/RUN_01/runs/RUN-IMO-109-20260831T153146382508Z/artifacts/attempt_01/extracted_shape.ttl</x:v>
      </x:c>
    </x:row>
    <x:row r="5555" ht="22" customHeight="1">
      <x:c r="A5555" s="10" t="str">
        <x:v>SINGLESHOT</x:v>
      </x:c>
      <x:c r="B5555" s="10" t="str">
        <x:v>IMO-109</x:v>
      </x:c>
      <x:c r="C5555" s="10" t="str">
        <x:v>IMO-109-L-P02</x:v>
      </x:c>
      <x:c r="D5555" s="10" t="str">
        <x:v>RUN_01</x:v>
      </x:c>
      <x:c r="E5555" s="10" t="str">
        <x:v>ORIGINAL_LEDGER</x:v>
      </x:c>
      <x:c r="F5555" s="10" t="str">
        <x:v>PASS</x:v>
      </x:c>
      <x:c r="G5555" s="10" t="str">
        <x:v>FAIL</x:v>
      </x:c>
      <x:c r="H5555" s="10" t="str">
        <x:v>EXECUTED</x:v>
      </x:c>
      <x:c r="I5555" s="10" t="str">
        <x:v>PARSED</x:v>
      </x:c>
      <x:c r="J5555" s="10" t="str">
        <x:v>SINGLESHOT_CAPTURED_DIAGNOSTIC_PASS</x:v>
      </x:c>
      <x:c r="K5555" s="10" t="str">
        <x:v>f5610a9e8b8c2a993dc3090599b7b87f3144744bc8803946432e12fb2d74545b</x:v>
      </x:c>
      <x:c r="L5555" s="10" t="str">
        <x:v>historical_three</x:v>
      </x:c>
      <x:c r="M5555" s="10" t="n">
        <x:v>0</x:v>
      </x:c>
      <x:c r="N5555" s="10" t="n">
        <x:v>0</x:v>
      </x:c>
      <x:c r="O5555" s="10" t="n">
        <x:v>1</x:v>
      </x:c>
      <x:c r="P5555" s="9" t="str">
        <x:f>'CaseReview'!U1183</x:f>
        <x:v>PASS</x:v>
      </x:c>
      <x:c r="Q5555" s="9" t="n">
        <x:f>IF(AND(T5555=1,G5555=P5555),1,0)</x:f>
        <x:v>0</x:v>
      </x:c>
      <x:c r="R5555" s="9" t="n">
        <x:f>IF(AND(T5555=1,G5555="PASS",P5555="FAIL"),1,0)</x:f>
        <x:v>0</x:v>
      </x:c>
      <x:c r="S5555" s="9" t="n">
        <x:f>IF(AND(T5555=1,G5555="FAIL",P5555="PASS"),1,0)</x:f>
        <x:v>1</x:v>
      </x:c>
      <x:c r="T5555" s="9" t="n">
        <x:v>1</x:v>
      </x:c>
      <x:c r="U5555" s="9" t="n">
        <x:v>8</x:v>
      </x:c>
      <x:c r="V5555" s="9" t="str">
        <x:v>MVP/SHACL_GENERATION_PIPELINE/experiments/LUNA_CONTEXTUAL_SINGLESHOT/RUN_01/runs/RUN-IMO-109-20260831T153146382508Z/artifacts/attempt_01/extracted_shape.ttl</x:v>
      </x:c>
    </x:row>
    <x:row r="5556" ht="22" customHeight="1">
      <x:c r="A5556" s="10" t="str">
        <x:v>SINGLESHOT</x:v>
      </x:c>
      <x:c r="B5556" s="10" t="str">
        <x:v>IMO-109</x:v>
      </x:c>
      <x:c r="C5556" s="10" t="str">
        <x:v>IMO-109-L-P03</x:v>
      </x:c>
      <x:c r="D5556" s="10" t="str">
        <x:v>RUN_01</x:v>
      </x:c>
      <x:c r="E5556" s="10" t="str">
        <x:v>ORIGINAL_LEDGER</x:v>
      </x:c>
      <x:c r="F5556" s="10" t="str">
        <x:v>PASS</x:v>
      </x:c>
      <x:c r="G5556" s="10" t="str">
        <x:v>PASS</x:v>
      </x:c>
      <x:c r="H5556" s="10" t="str">
        <x:v>EXECUTED</x:v>
      </x:c>
      <x:c r="I5556" s="10" t="str">
        <x:v>PARSED</x:v>
      </x:c>
      <x:c r="J5556" s="10" t="str">
        <x:v>SINGLESHOT_CAPTURED_DIAGNOSTIC_PASS</x:v>
      </x:c>
      <x:c r="K5556" s="10" t="str">
        <x:v>f5610a9e8b8c2a993dc3090599b7b87f3144744bc8803946432e12fb2d74545b</x:v>
      </x:c>
      <x:c r="L5556" s="10" t="str">
        <x:v>historical_three</x:v>
      </x:c>
      <x:c r="M5556" s="10" t="n">
        <x:v>1</x:v>
      </x:c>
      <x:c r="N5556" s="10" t="n">
        <x:v>0</x:v>
      </x:c>
      <x:c r="O5556" s="10" t="n">
        <x:v>0</x:v>
      </x:c>
      <x:c r="P5556" s="9" t="str">
        <x:f>'CaseReview'!U1184</x:f>
        <x:v>PASS</x:v>
      </x:c>
      <x:c r="Q5556" s="9" t="n">
        <x:f>IF(AND(T5556=1,G5556=P5556),1,0)</x:f>
        <x:v>1</x:v>
      </x:c>
      <x:c r="R5556" s="9" t="n">
        <x:f>IF(AND(T5556=1,G5556="PASS",P5556="FAIL"),1,0)</x:f>
        <x:v>0</x:v>
      </x:c>
      <x:c r="S5556" s="9" t="n">
        <x:f>IF(AND(T5556=1,G5556="FAIL",P5556="PASS"),1,0)</x:f>
        <x:v>0</x:v>
      </x:c>
      <x:c r="T5556" s="9" t="n">
        <x:v>1</x:v>
      </x:c>
      <x:c r="U5556" s="9" t="n">
        <x:v>8</x:v>
      </x:c>
      <x:c r="V5556" s="9" t="str">
        <x:v>MVP/SHACL_GENERATION_PIPELINE/experiments/LUNA_CONTEXTUAL_SINGLESHOT/RUN_01/runs/RUN-IMO-109-20260831T153146382508Z/artifacts/attempt_01/extracted_shape.ttl</x:v>
      </x:c>
    </x:row>
    <x:row r="5557" ht="22" customHeight="1">
      <x:c r="A5557" s="10" t="str">
        <x:v>SINGLESHOT</x:v>
      </x:c>
      <x:c r="B5557" s="10" t="str">
        <x:v>IMO-109</x:v>
      </x:c>
      <x:c r="C5557" s="10" t="str">
        <x:v>IMO-109-L-P04</x:v>
      </x:c>
      <x:c r="D5557" s="10" t="str">
        <x:v>RUN_01</x:v>
      </x:c>
      <x:c r="E5557" s="10" t="str">
        <x:v>ORIGINAL_LEDGER</x:v>
      </x:c>
      <x:c r="F5557" s="10" t="str">
        <x:v>PASS</x:v>
      </x:c>
      <x:c r="G5557" s="10" t="str">
        <x:v>PASS</x:v>
      </x:c>
      <x:c r="H5557" s="10" t="str">
        <x:v>EXECUTED</x:v>
      </x:c>
      <x:c r="I5557" s="10" t="str">
        <x:v>PARSED</x:v>
      </x:c>
      <x:c r="J5557" s="10" t="str">
        <x:v>SINGLESHOT_CAPTURED_DIAGNOSTIC_PASS</x:v>
      </x:c>
      <x:c r="K5557" s="10" t="str">
        <x:v>f5610a9e8b8c2a993dc3090599b7b87f3144744bc8803946432e12fb2d74545b</x:v>
      </x:c>
      <x:c r="L5557" s="10" t="str">
        <x:v>historical_three</x:v>
      </x:c>
      <x:c r="M5557" s="10" t="n">
        <x:v>1</x:v>
      </x:c>
      <x:c r="N5557" s="10" t="n">
        <x:v>0</x:v>
      </x:c>
      <x:c r="O5557" s="10" t="n">
        <x:v>0</x:v>
      </x:c>
      <x:c r="P5557" s="9" t="str">
        <x:f>'CaseReview'!U1185</x:f>
        <x:v>PASS</x:v>
      </x:c>
      <x:c r="Q5557" s="9" t="n">
        <x:f>IF(AND(T5557=1,G5557=P5557),1,0)</x:f>
        <x:v>1</x:v>
      </x:c>
      <x:c r="R5557" s="9" t="n">
        <x:f>IF(AND(T5557=1,G5557="PASS",P5557="FAIL"),1,0)</x:f>
        <x:v>0</x:v>
      </x:c>
      <x:c r="S5557" s="9" t="n">
        <x:f>IF(AND(T5557=1,G5557="FAIL",P5557="PASS"),1,0)</x:f>
        <x:v>0</x:v>
      </x:c>
      <x:c r="T5557" s="9" t="n">
        <x:v>1</x:v>
      </x:c>
      <x:c r="U5557" s="9" t="n">
        <x:v>8</x:v>
      </x:c>
      <x:c r="V5557" s="9" t="str">
        <x:v>MVP/SHACL_GENERATION_PIPELINE/experiments/LUNA_CONTEXTUAL_SINGLESHOT/RUN_01/runs/RUN-IMO-109-20260831T153146382508Z/artifacts/attempt_01/extracted_shape.ttl</x:v>
      </x:c>
    </x:row>
    <x:row r="5558" ht="22" customHeight="1">
      <x:c r="A5558" s="10" t="str">
        <x:v>SINGLESHOT</x:v>
      </x:c>
      <x:c r="B5558" s="10" t="str">
        <x:v>IMO-109</x:v>
      </x:c>
      <x:c r="C5558" s="10" t="str">
        <x:v>IMO-109-L-P05</x:v>
      </x:c>
      <x:c r="D5558" s="10" t="str">
        <x:v>RUN_01</x:v>
      </x:c>
      <x:c r="E5558" s="10" t="str">
        <x:v>ORIGINAL_LEDGER</x:v>
      </x:c>
      <x:c r="F5558" s="10" t="str">
        <x:v>PASS</x:v>
      </x:c>
      <x:c r="G5558" s="10" t="str">
        <x:v>PASS</x:v>
      </x:c>
      <x:c r="H5558" s="10" t="str">
        <x:v>EXECUTED</x:v>
      </x:c>
      <x:c r="I5558" s="10" t="str">
        <x:v>PARSED</x:v>
      </x:c>
      <x:c r="J5558" s="10" t="str">
        <x:v>SINGLESHOT_CAPTURED_DIAGNOSTIC_PASS</x:v>
      </x:c>
      <x:c r="K5558" s="10" t="str">
        <x:v>f5610a9e8b8c2a993dc3090599b7b87f3144744bc8803946432e12fb2d74545b</x:v>
      </x:c>
      <x:c r="L5558" s="10" t="str">
        <x:v>historical_three</x:v>
      </x:c>
      <x:c r="M5558" s="10" t="n">
        <x:v>1</x:v>
      </x:c>
      <x:c r="N5558" s="10" t="n">
        <x:v>0</x:v>
      </x:c>
      <x:c r="O5558" s="10" t="n">
        <x:v>0</x:v>
      </x:c>
      <x:c r="P5558" s="9" t="str">
        <x:f>'CaseReview'!U1186</x:f>
        <x:v>PASS</x:v>
      </x:c>
      <x:c r="Q5558" s="9" t="n">
        <x:f>IF(AND(T5558=1,G5558=P5558),1,0)</x:f>
        <x:v>1</x:v>
      </x:c>
      <x:c r="R5558" s="9" t="n">
        <x:f>IF(AND(T5558=1,G5558="PASS",P5558="FAIL"),1,0)</x:f>
        <x:v>0</x:v>
      </x:c>
      <x:c r="S5558" s="9" t="n">
        <x:f>IF(AND(T5558=1,G5558="FAIL",P5558="PASS"),1,0)</x:f>
        <x:v>0</x:v>
      </x:c>
      <x:c r="T5558" s="9" t="n">
        <x:v>1</x:v>
      </x:c>
      <x:c r="U5558" s="9" t="n">
        <x:v>8</x:v>
      </x:c>
      <x:c r="V5558" s="9" t="str">
        <x:v>MVP/SHACL_GENERATION_PIPELINE/experiments/LUNA_CONTEXTUAL_SINGLESHOT/RUN_01/runs/RUN-IMO-109-20260831T153146382508Z/artifacts/attempt_01/extracted_shape.ttl</x:v>
      </x:c>
    </x:row>
    <x:row r="5559" ht="22" customHeight="1">
      <x:c r="A5559" s="10" t="str">
        <x:v>SINGLESHOT</x:v>
      </x:c>
      <x:c r="B5559" s="10" t="str">
        <x:v>IMO-110</x:v>
      </x:c>
      <x:c r="C5559" s="10" t="str">
        <x:v>IMO-110-L-F01</x:v>
      </x:c>
      <x:c r="D5559" s="10" t="str">
        <x:v>RUN_01</x:v>
      </x:c>
      <x:c r="E5559" s="10" t="str">
        <x:v>ORIGINAL_LEDGER</x:v>
      </x:c>
      <x:c r="F5559" s="10" t="str">
        <x:v>FAIL</x:v>
      </x:c>
      <x:c r="G5559" s="10" t="str">
        <x:v>PASS</x:v>
      </x:c>
      <x:c r="H5559" s="10" t="str">
        <x:v>EXECUTED</x:v>
      </x:c>
      <x:c r="I5559" s="10" t="str">
        <x:v>PARSED</x:v>
      </x:c>
      <x:c r="J5559" s="10" t="str">
        <x:v>SINGLESHOT_CAPTURED_DIAGNOSTIC_PASS</x:v>
      </x:c>
      <x:c r="K5559" s="10" t="str">
        <x:v>d8a1b858b521e8a07fa7c3e5e8e0b018574ffd0cc9151573443e452f09a086f1</x:v>
      </x:c>
      <x:c r="L5559" s="10" t="str">
        <x:v>historical_three</x:v>
      </x:c>
      <x:c r="M5559" s="10" t="n">
        <x:v>0</x:v>
      </x:c>
      <x:c r="N5559" s="10" t="n">
        <x:v>1</x:v>
      </x:c>
      <x:c r="O5559" s="10" t="n">
        <x:v>0</x:v>
      </x:c>
      <x:c r="P5559" s="9" t="str">
        <x:f>'CaseReview'!U1187</x:f>
        <x:v>FAIL</x:v>
      </x:c>
      <x:c r="Q5559" s="9" t="n">
        <x:f>IF(AND(T5559=1,G5559=P5559),1,0)</x:f>
        <x:v>0</x:v>
      </x:c>
      <x:c r="R5559" s="9" t="n">
        <x:f>IF(AND(T5559=1,G5559="PASS",P5559="FAIL"),1,0)</x:f>
        <x:v>1</x:v>
      </x:c>
      <x:c r="S5559" s="9" t="n">
        <x:f>IF(AND(T5559=1,G5559="FAIL",P5559="PASS"),1,0)</x:f>
        <x:v>0</x:v>
      </x:c>
      <x:c r="T5559" s="9" t="n">
        <x:v>1</x:v>
      </x:c>
      <x:c r="U5559" s="9" t="n">
        <x:v>8</x:v>
      </x:c>
      <x:c r="V5559" s="9" t="str">
        <x:v>MVP/SHACL_GENERATION_PIPELINE/experiments/LUNA_CONTEXTUAL_SINGLESHOT/RUN_01/runs/RUN-IMO-110-20260831T153231715088Z/artifacts/attempt_01/extracted_shape.ttl</x:v>
      </x:c>
    </x:row>
    <x:row r="5560" ht="22" customHeight="1">
      <x:c r="A5560" s="10" t="str">
        <x:v>SINGLESHOT</x:v>
      </x:c>
      <x:c r="B5560" s="10" t="str">
        <x:v>IMO-110</x:v>
      </x:c>
      <x:c r="C5560" s="10" t="str">
        <x:v>IMO-110-L-F02</x:v>
      </x:c>
      <x:c r="D5560" s="10" t="str">
        <x:v>RUN_01</x:v>
      </x:c>
      <x:c r="E5560" s="10" t="str">
        <x:v>ORIGINAL_LEDGER</x:v>
      </x:c>
      <x:c r="F5560" s="10" t="str">
        <x:v>FAIL</x:v>
      </x:c>
      <x:c r="G5560" s="10" t="str">
        <x:v>PASS</x:v>
      </x:c>
      <x:c r="H5560" s="10" t="str">
        <x:v>EXECUTED</x:v>
      </x:c>
      <x:c r="I5560" s="10" t="str">
        <x:v>PARSED</x:v>
      </x:c>
      <x:c r="J5560" s="10" t="str">
        <x:v>SINGLESHOT_CAPTURED_DIAGNOSTIC_PASS</x:v>
      </x:c>
      <x:c r="K5560" s="10" t="str">
        <x:v>d8a1b858b521e8a07fa7c3e5e8e0b018574ffd0cc9151573443e452f09a086f1</x:v>
      </x:c>
      <x:c r="L5560" s="10" t="str">
        <x:v>historical_three</x:v>
      </x:c>
      <x:c r="M5560" s="10" t="n">
        <x:v>0</x:v>
      </x:c>
      <x:c r="N5560" s="10" t="n">
        <x:v>1</x:v>
      </x:c>
      <x:c r="O5560" s="10" t="n">
        <x:v>0</x:v>
      </x:c>
      <x:c r="P5560" s="9" t="str">
        <x:f>'CaseReview'!U1188</x:f>
        <x:v>FAIL</x:v>
      </x:c>
      <x:c r="Q5560" s="9" t="n">
        <x:f>IF(AND(T5560=1,G5560=P5560),1,0)</x:f>
        <x:v>0</x:v>
      </x:c>
      <x:c r="R5560" s="9" t="n">
        <x:f>IF(AND(T5560=1,G5560="PASS",P5560="FAIL"),1,0)</x:f>
        <x:v>1</x:v>
      </x:c>
      <x:c r="S5560" s="9" t="n">
        <x:f>IF(AND(T5560=1,G5560="FAIL",P5560="PASS"),1,0)</x:f>
        <x:v>0</x:v>
      </x:c>
      <x:c r="T5560" s="9" t="n">
        <x:v>1</x:v>
      </x:c>
      <x:c r="U5560" s="9" t="n">
        <x:v>8</x:v>
      </x:c>
      <x:c r="V5560" s="9" t="str">
        <x:v>MVP/SHACL_GENERATION_PIPELINE/experiments/LUNA_CONTEXTUAL_SINGLESHOT/RUN_01/runs/RUN-IMO-110-20260831T153231715088Z/artifacts/attempt_01/extracted_shape.ttl</x:v>
      </x:c>
    </x:row>
    <x:row r="5561" ht="22" customHeight="1">
      <x:c r="A5561" s="10" t="str">
        <x:v>SINGLESHOT</x:v>
      </x:c>
      <x:c r="B5561" s="10" t="str">
        <x:v>IMO-110</x:v>
      </x:c>
      <x:c r="C5561" s="10" t="str">
        <x:v>IMO-110-L-F03</x:v>
      </x:c>
      <x:c r="D5561" s="10" t="str">
        <x:v>RUN_01</x:v>
      </x:c>
      <x:c r="E5561" s="10" t="str">
        <x:v>ORIGINAL_LEDGER</x:v>
      </x:c>
      <x:c r="F5561" s="10" t="str">
        <x:v>FAIL</x:v>
      </x:c>
      <x:c r="G5561" s="10" t="str">
        <x:v>FAIL</x:v>
      </x:c>
      <x:c r="H5561" s="10" t="str">
        <x:v>EXECUTED</x:v>
      </x:c>
      <x:c r="I5561" s="10" t="str">
        <x:v>PARSED</x:v>
      </x:c>
      <x:c r="J5561" s="10" t="str">
        <x:v>SINGLESHOT_CAPTURED_DIAGNOSTIC_PASS</x:v>
      </x:c>
      <x:c r="K5561" s="10" t="str">
        <x:v>d8a1b858b521e8a07fa7c3e5e8e0b018574ffd0cc9151573443e452f09a086f1</x:v>
      </x:c>
      <x:c r="L5561" s="10" t="str">
        <x:v>historical_three</x:v>
      </x:c>
      <x:c r="M5561" s="10" t="n">
        <x:v>1</x:v>
      </x:c>
      <x:c r="N5561" s="10" t="n">
        <x:v>0</x:v>
      </x:c>
      <x:c r="O5561" s="10" t="n">
        <x:v>0</x:v>
      </x:c>
      <x:c r="P5561" s="9" t="str">
        <x:f>'CaseReview'!U1189</x:f>
        <x:v>FAIL</x:v>
      </x:c>
      <x:c r="Q5561" s="9" t="n">
        <x:f>IF(AND(T5561=1,G5561=P5561),1,0)</x:f>
        <x:v>1</x:v>
      </x:c>
      <x:c r="R5561" s="9" t="n">
        <x:f>IF(AND(T5561=1,G5561="PASS",P5561="FAIL"),1,0)</x:f>
        <x:v>0</x:v>
      </x:c>
      <x:c r="S5561" s="9" t="n">
        <x:f>IF(AND(T5561=1,G5561="FAIL",P5561="PASS"),1,0)</x:f>
        <x:v>0</x:v>
      </x:c>
      <x:c r="T5561" s="9" t="n">
        <x:v>1</x:v>
      </x:c>
      <x:c r="U5561" s="9" t="n">
        <x:v>8</x:v>
      </x:c>
      <x:c r="V5561" s="9" t="str">
        <x:v>MVP/SHACL_GENERATION_PIPELINE/experiments/LUNA_CONTEXTUAL_SINGLESHOT/RUN_01/runs/RUN-IMO-110-20260831T153231715088Z/artifacts/attempt_01/extracted_shape.ttl</x:v>
      </x:c>
    </x:row>
    <x:row r="5562" ht="22" customHeight="1">
      <x:c r="A5562" s="10" t="str">
        <x:v>SINGLESHOT</x:v>
      </x:c>
      <x:c r="B5562" s="10" t="str">
        <x:v>IMO-110</x:v>
      </x:c>
      <x:c r="C5562" s="10" t="str">
        <x:v>IMO-110-L-P01</x:v>
      </x:c>
      <x:c r="D5562" s="10" t="str">
        <x:v>RUN_01</x:v>
      </x:c>
      <x:c r="E5562" s="10" t="str">
        <x:v>ORIGINAL_LEDGER</x:v>
      </x:c>
      <x:c r="F5562" s="10" t="str">
        <x:v>PASS</x:v>
      </x:c>
      <x:c r="G5562" s="10" t="str">
        <x:v>PASS</x:v>
      </x:c>
      <x:c r="H5562" s="10" t="str">
        <x:v>EXECUTED</x:v>
      </x:c>
      <x:c r="I5562" s="10" t="str">
        <x:v>PARSED</x:v>
      </x:c>
      <x:c r="J5562" s="10" t="str">
        <x:v>SINGLESHOT_CAPTURED_DIAGNOSTIC_PASS</x:v>
      </x:c>
      <x:c r="K5562" s="10" t="str">
        <x:v>d8a1b858b521e8a07fa7c3e5e8e0b018574ffd0cc9151573443e452f09a086f1</x:v>
      </x:c>
      <x:c r="L5562" s="10" t="str">
        <x:v>historical_three</x:v>
      </x:c>
      <x:c r="M5562" s="10" t="n">
        <x:v>1</x:v>
      </x:c>
      <x:c r="N5562" s="10" t="n">
        <x:v>0</x:v>
      </x:c>
      <x:c r="O5562" s="10" t="n">
        <x:v>0</x:v>
      </x:c>
      <x:c r="P5562" s="9" t="str">
        <x:f>'CaseReview'!U1190</x:f>
        <x:v>PASS</x:v>
      </x:c>
      <x:c r="Q5562" s="9" t="n">
        <x:f>IF(AND(T5562=1,G5562=P5562),1,0)</x:f>
        <x:v>1</x:v>
      </x:c>
      <x:c r="R5562" s="9" t="n">
        <x:f>IF(AND(T5562=1,G5562="PASS",P5562="FAIL"),1,0)</x:f>
        <x:v>0</x:v>
      </x:c>
      <x:c r="S5562" s="9" t="n">
        <x:f>IF(AND(T5562=1,G5562="FAIL",P5562="PASS"),1,0)</x:f>
        <x:v>0</x:v>
      </x:c>
      <x:c r="T5562" s="9" t="n">
        <x:v>1</x:v>
      </x:c>
      <x:c r="U5562" s="9" t="n">
        <x:v>8</x:v>
      </x:c>
      <x:c r="V5562" s="9" t="str">
        <x:v>MVP/SHACL_GENERATION_PIPELINE/experiments/LUNA_CONTEXTUAL_SINGLESHOT/RUN_01/runs/RUN-IMO-110-20260831T153231715088Z/artifacts/attempt_01/extracted_shape.ttl</x:v>
      </x:c>
    </x:row>
    <x:row r="5563" ht="22" customHeight="1">
      <x:c r="A5563" s="10" t="str">
        <x:v>SINGLESHOT</x:v>
      </x:c>
      <x:c r="B5563" s="10" t="str">
        <x:v>IMO-110</x:v>
      </x:c>
      <x:c r="C5563" s="10" t="str">
        <x:v>IMO-110-L-P02</x:v>
      </x:c>
      <x:c r="D5563" s="10" t="str">
        <x:v>RUN_01</x:v>
      </x:c>
      <x:c r="E5563" s="10" t="str">
        <x:v>ORIGINAL_LEDGER</x:v>
      </x:c>
      <x:c r="F5563" s="10" t="str">
        <x:v>PASS</x:v>
      </x:c>
      <x:c r="G5563" s="10" t="str">
        <x:v>PASS</x:v>
      </x:c>
      <x:c r="H5563" s="10" t="str">
        <x:v>EXECUTED</x:v>
      </x:c>
      <x:c r="I5563" s="10" t="str">
        <x:v>PARSED</x:v>
      </x:c>
      <x:c r="J5563" s="10" t="str">
        <x:v>SINGLESHOT_CAPTURED_DIAGNOSTIC_PASS</x:v>
      </x:c>
      <x:c r="K5563" s="10" t="str">
        <x:v>d8a1b858b521e8a07fa7c3e5e8e0b018574ffd0cc9151573443e452f09a086f1</x:v>
      </x:c>
      <x:c r="L5563" s="10" t="str">
        <x:v>historical_three</x:v>
      </x:c>
      <x:c r="M5563" s="10" t="n">
        <x:v>1</x:v>
      </x:c>
      <x:c r="N5563" s="10" t="n">
        <x:v>0</x:v>
      </x:c>
      <x:c r="O5563" s="10" t="n">
        <x:v>0</x:v>
      </x:c>
      <x:c r="P5563" s="9" t="str">
        <x:f>'CaseReview'!U1191</x:f>
        <x:v>PASS</x:v>
      </x:c>
      <x:c r="Q5563" s="9" t="n">
        <x:f>IF(AND(T5563=1,G5563=P5563),1,0)</x:f>
        <x:v>1</x:v>
      </x:c>
      <x:c r="R5563" s="9" t="n">
        <x:f>IF(AND(T5563=1,G5563="PASS",P5563="FAIL"),1,0)</x:f>
        <x:v>0</x:v>
      </x:c>
      <x:c r="S5563" s="9" t="n">
        <x:f>IF(AND(T5563=1,G5563="FAIL",P5563="PASS"),1,0)</x:f>
        <x:v>0</x:v>
      </x:c>
      <x:c r="T5563" s="9" t="n">
        <x:v>1</x:v>
      </x:c>
      <x:c r="U5563" s="9" t="n">
        <x:v>8</x:v>
      </x:c>
      <x:c r="V5563" s="9" t="str">
        <x:v>MVP/SHACL_GENERATION_PIPELINE/experiments/LUNA_CONTEXTUAL_SINGLESHOT/RUN_01/runs/RUN-IMO-110-20260831T153231715088Z/artifacts/attempt_01/extracted_shape.ttl</x:v>
      </x:c>
    </x:row>
    <x:row r="5564" ht="22" customHeight="1">
      <x:c r="A5564" s="10" t="str">
        <x:v>SINGLESHOT</x:v>
      </x:c>
      <x:c r="B5564" s="10" t="str">
        <x:v>IMO-110</x:v>
      </x:c>
      <x:c r="C5564" s="10" t="str">
        <x:v>IMO-110-L-P03</x:v>
      </x:c>
      <x:c r="D5564" s="10" t="str">
        <x:v>RUN_01</x:v>
      </x:c>
      <x:c r="E5564" s="10" t="str">
        <x:v>ORIGINAL_LEDGER</x:v>
      </x:c>
      <x:c r="F5564" s="10" t="str">
        <x:v>PASS</x:v>
      </x:c>
      <x:c r="G5564" s="10" t="str">
        <x:v>PASS</x:v>
      </x:c>
      <x:c r="H5564" s="10" t="str">
        <x:v>EXECUTED</x:v>
      </x:c>
      <x:c r="I5564" s="10" t="str">
        <x:v>PARSED</x:v>
      </x:c>
      <x:c r="J5564" s="10" t="str">
        <x:v>SINGLESHOT_CAPTURED_DIAGNOSTIC_PASS</x:v>
      </x:c>
      <x:c r="K5564" s="10" t="str">
        <x:v>d8a1b858b521e8a07fa7c3e5e8e0b018574ffd0cc9151573443e452f09a086f1</x:v>
      </x:c>
      <x:c r="L5564" s="10" t="str">
        <x:v>historical_three</x:v>
      </x:c>
      <x:c r="M5564" s="10" t="n">
        <x:v>1</x:v>
      </x:c>
      <x:c r="N5564" s="10" t="n">
        <x:v>0</x:v>
      </x:c>
      <x:c r="O5564" s="10" t="n">
        <x:v>0</x:v>
      </x:c>
      <x:c r="P5564" s="9" t="str">
        <x:f>'CaseReview'!U1192</x:f>
        <x:v>PASS</x:v>
      </x:c>
      <x:c r="Q5564" s="9" t="n">
        <x:f>IF(AND(T5564=1,G5564=P5564),1,0)</x:f>
        <x:v>1</x:v>
      </x:c>
      <x:c r="R5564" s="9" t="n">
        <x:f>IF(AND(T5564=1,G5564="PASS",P5564="FAIL"),1,0)</x:f>
        <x:v>0</x:v>
      </x:c>
      <x:c r="S5564" s="9" t="n">
        <x:f>IF(AND(T5564=1,G5564="FAIL",P5564="PASS"),1,0)</x:f>
        <x:v>0</x:v>
      </x:c>
      <x:c r="T5564" s="9" t="n">
        <x:v>1</x:v>
      </x:c>
      <x:c r="U5564" s="9" t="n">
        <x:v>8</x:v>
      </x:c>
      <x:c r="V5564" s="9" t="str">
        <x:v>MVP/SHACL_GENERATION_PIPELINE/experiments/LUNA_CONTEXTUAL_SINGLESHOT/RUN_01/runs/RUN-IMO-110-20260831T153231715088Z/artifacts/attempt_01/extracted_shape.ttl</x:v>
      </x:c>
    </x:row>
    <x:row r="5565" ht="22" customHeight="1">
      <x:c r="A5565" s="10" t="str">
        <x:v>SINGLESHOT</x:v>
      </x:c>
      <x:c r="B5565" s="10" t="str">
        <x:v>IMO-110</x:v>
      </x:c>
      <x:c r="C5565" s="10" t="str">
        <x:v>IMO-110-L-P04</x:v>
      </x:c>
      <x:c r="D5565" s="10" t="str">
        <x:v>RUN_01</x:v>
      </x:c>
      <x:c r="E5565" s="10" t="str">
        <x:v>ORIGINAL_LEDGER</x:v>
      </x:c>
      <x:c r="F5565" s="10" t="str">
        <x:v>PASS</x:v>
      </x:c>
      <x:c r="G5565" s="10" t="str">
        <x:v>PASS</x:v>
      </x:c>
      <x:c r="H5565" s="10" t="str">
        <x:v>EXECUTED</x:v>
      </x:c>
      <x:c r="I5565" s="10" t="str">
        <x:v>PARSED</x:v>
      </x:c>
      <x:c r="J5565" s="10" t="str">
        <x:v>SINGLESHOT_CAPTURED_DIAGNOSTIC_PASS</x:v>
      </x:c>
      <x:c r="K5565" s="10" t="str">
        <x:v>d8a1b858b521e8a07fa7c3e5e8e0b018574ffd0cc9151573443e452f09a086f1</x:v>
      </x:c>
      <x:c r="L5565" s="10" t="str">
        <x:v>historical_three</x:v>
      </x:c>
      <x:c r="M5565" s="10" t="n">
        <x:v>1</x:v>
      </x:c>
      <x:c r="N5565" s="10" t="n">
        <x:v>0</x:v>
      </x:c>
      <x:c r="O5565" s="10" t="n">
        <x:v>0</x:v>
      </x:c>
      <x:c r="P5565" s="9" t="str">
        <x:f>'CaseReview'!U1193</x:f>
        <x:v>PASS</x:v>
      </x:c>
      <x:c r="Q5565" s="9" t="n">
        <x:f>IF(AND(T5565=1,G5565=P5565),1,0)</x:f>
        <x:v>1</x:v>
      </x:c>
      <x:c r="R5565" s="9" t="n">
        <x:f>IF(AND(T5565=1,G5565="PASS",P5565="FAIL"),1,0)</x:f>
        <x:v>0</x:v>
      </x:c>
      <x:c r="S5565" s="9" t="n">
        <x:f>IF(AND(T5565=1,G5565="FAIL",P5565="PASS"),1,0)</x:f>
        <x:v>0</x:v>
      </x:c>
      <x:c r="T5565" s="9" t="n">
        <x:v>1</x:v>
      </x:c>
      <x:c r="U5565" s="9" t="n">
        <x:v>8</x:v>
      </x:c>
      <x:c r="V5565" s="9" t="str">
        <x:v>MVP/SHACL_GENERATION_PIPELINE/experiments/LUNA_CONTEXTUAL_SINGLESHOT/RUN_01/runs/RUN-IMO-110-20260831T153231715088Z/artifacts/attempt_01/extracted_shape.ttl</x:v>
      </x:c>
    </x:row>
    <x:row r="5566" ht="22" customHeight="1">
      <x:c r="A5566" s="10" t="str">
        <x:v>SINGLESHOT</x:v>
      </x:c>
      <x:c r="B5566" s="10" t="str">
        <x:v>IMO-110</x:v>
      </x:c>
      <x:c r="C5566" s="10" t="str">
        <x:v>IMO-110-L-P05</x:v>
      </x:c>
      <x:c r="D5566" s="10" t="str">
        <x:v>RUN_01</x:v>
      </x:c>
      <x:c r="E5566" s="10" t="str">
        <x:v>ORIGINAL_LEDGER</x:v>
      </x:c>
      <x:c r="F5566" s="10" t="str">
        <x:v>PASS</x:v>
      </x:c>
      <x:c r="G5566" s="10" t="str">
        <x:v>PASS</x:v>
      </x:c>
      <x:c r="H5566" s="10" t="str">
        <x:v>EXECUTED</x:v>
      </x:c>
      <x:c r="I5566" s="10" t="str">
        <x:v>PARSED</x:v>
      </x:c>
      <x:c r="J5566" s="10" t="str">
        <x:v>SINGLESHOT_CAPTURED_DIAGNOSTIC_PASS</x:v>
      </x:c>
      <x:c r="K5566" s="10" t="str">
        <x:v>d8a1b858b521e8a07fa7c3e5e8e0b018574ffd0cc9151573443e452f09a086f1</x:v>
      </x:c>
      <x:c r="L5566" s="10" t="str">
        <x:v>historical_three</x:v>
      </x:c>
      <x:c r="M5566" s="10" t="n">
        <x:v>1</x:v>
      </x:c>
      <x:c r="N5566" s="10" t="n">
        <x:v>0</x:v>
      </x:c>
      <x:c r="O5566" s="10" t="n">
        <x:v>0</x:v>
      </x:c>
      <x:c r="P5566" s="9" t="str">
        <x:f>'CaseReview'!U1194</x:f>
        <x:v>PASS</x:v>
      </x:c>
      <x:c r="Q5566" s="9" t="n">
        <x:f>IF(AND(T5566=1,G5566=P5566),1,0)</x:f>
        <x:v>1</x:v>
      </x:c>
      <x:c r="R5566" s="9" t="n">
        <x:f>IF(AND(T5566=1,G5566="PASS",P5566="FAIL"),1,0)</x:f>
        <x:v>0</x:v>
      </x:c>
      <x:c r="S5566" s="9" t="n">
        <x:f>IF(AND(T5566=1,G5566="FAIL",P5566="PASS"),1,0)</x:f>
        <x:v>0</x:v>
      </x:c>
      <x:c r="T5566" s="9" t="n">
        <x:v>1</x:v>
      </x:c>
      <x:c r="U5566" s="9" t="n">
        <x:v>8</x:v>
      </x:c>
      <x:c r="V5566" s="9" t="str">
        <x:v>MVP/SHACL_GENERATION_PIPELINE/experiments/LUNA_CONTEXTUAL_SINGLESHOT/RUN_01/runs/RUN-IMO-110-20260831T153231715088Z/artifacts/attempt_01/extracted_shape.ttl</x:v>
      </x:c>
    </x:row>
    <x:row r="5567" ht="22" customHeight="1">
      <x:c r="A5567" s="10" t="str">
        <x:v>SINGLESHOT</x:v>
      </x:c>
      <x:c r="B5567" s="10" t="str">
        <x:v>IMO-111</x:v>
      </x:c>
      <x:c r="C5567" s="10" t="str">
        <x:v>IMO-111-L-F01</x:v>
      </x:c>
      <x:c r="D5567" s="10" t="str">
        <x:v>RUN_01</x:v>
      </x:c>
      <x:c r="E5567" s="10" t="str">
        <x:v>ORIGINAL_LEDGER</x:v>
      </x:c>
      <x:c r="F5567" s="10" t="str">
        <x:v>FAIL</x:v>
      </x:c>
      <x:c r="G5567" s="10" t="str">
        <x:v>NO_VERDICT</x:v>
      </x:c>
      <x:c r="H5567" s="10" t="str">
        <x:v>INFRASTRUCTURE_FAILURE</x:v>
      </x:c>
      <x:c r="I5567" s="10" t="str">
        <x:v>NOT_PARSED</x:v>
      </x:c>
      <x:c r="J5567" s="10" t="str">
        <x:v>SINGLESHOT_CAPTURED_DIAGNOSTIC_FAIL</x:v>
      </x:c>
      <x:c r="K5567" s="10" t="str"/>
      <x:c r="L5567" s="10" t="str">
        <x:v>historical_three</x:v>
      </x:c>
      <x:c r="M5567" s="10" t="n">
        <x:v>0</x:v>
      </x:c>
      <x:c r="N5567" s="10" t="n">
        <x:v>0</x:v>
      </x:c>
      <x:c r="O5567" s="10" t="n">
        <x:v>0</x:v>
      </x:c>
      <x:c r="P5567" s="9" t="str">
        <x:f>'CaseReview'!U1195</x:f>
        <x:v>FAIL</x:v>
      </x:c>
      <x:c r="Q5567" s="9" t="n">
        <x:f>IF(AND(T5567=1,G5567=P5567),1,0)</x:f>
        <x:v>0</x:v>
      </x:c>
      <x:c r="R5567" s="9" t="n">
        <x:f>IF(AND(T5567=1,G5567="PASS",P5567="FAIL"),1,0)</x:f>
        <x:v>0</x:v>
      </x:c>
      <x:c r="S5567" s="9" t="n">
        <x:f>IF(AND(T5567=1,G5567="FAIL",P5567="PASS"),1,0)</x:f>
        <x:v>0</x:v>
      </x:c>
      <x:c r="T5567" s="9" t="n">
        <x:v>0</x:v>
      </x:c>
      <x:c r="U5567" s="9" t="n">
        <x:v>8</x:v>
      </x:c>
      <x:c r="V5567" s="9" t="str"/>
    </x:row>
    <x:row r="5568" ht="22" customHeight="1">
      <x:c r="A5568" s="10" t="str">
        <x:v>SINGLESHOT</x:v>
      </x:c>
      <x:c r="B5568" s="10" t="str">
        <x:v>IMO-111</x:v>
      </x:c>
      <x:c r="C5568" s="10" t="str">
        <x:v>IMO-111-L-F02</x:v>
      </x:c>
      <x:c r="D5568" s="10" t="str">
        <x:v>RUN_01</x:v>
      </x:c>
      <x:c r="E5568" s="10" t="str">
        <x:v>ORIGINAL_LEDGER</x:v>
      </x:c>
      <x:c r="F5568" s="10" t="str">
        <x:v>FAIL</x:v>
      </x:c>
      <x:c r="G5568" s="10" t="str">
        <x:v>NO_VERDICT</x:v>
      </x:c>
      <x:c r="H5568" s="10" t="str">
        <x:v>INFRASTRUCTURE_FAILURE</x:v>
      </x:c>
      <x:c r="I5568" s="10" t="str">
        <x:v>NOT_PARSED</x:v>
      </x:c>
      <x:c r="J5568" s="10" t="str">
        <x:v>SINGLESHOT_CAPTURED_DIAGNOSTIC_FAIL</x:v>
      </x:c>
      <x:c r="K5568" s="10" t="str"/>
      <x:c r="L5568" s="10" t="str">
        <x:v>historical_three</x:v>
      </x:c>
      <x:c r="M5568" s="10" t="n">
        <x:v>0</x:v>
      </x:c>
      <x:c r="N5568" s="10" t="n">
        <x:v>0</x:v>
      </x:c>
      <x:c r="O5568" s="10" t="n">
        <x:v>0</x:v>
      </x:c>
      <x:c r="P5568" s="9" t="str">
        <x:f>'CaseReview'!U1196</x:f>
        <x:v>FAIL</x:v>
      </x:c>
      <x:c r="Q5568" s="9" t="n">
        <x:f>IF(AND(T5568=1,G5568=P5568),1,0)</x:f>
        <x:v>0</x:v>
      </x:c>
      <x:c r="R5568" s="9" t="n">
        <x:f>IF(AND(T5568=1,G5568="PASS",P5568="FAIL"),1,0)</x:f>
        <x:v>0</x:v>
      </x:c>
      <x:c r="S5568" s="9" t="n">
        <x:f>IF(AND(T5568=1,G5568="FAIL",P5568="PASS"),1,0)</x:f>
        <x:v>0</x:v>
      </x:c>
      <x:c r="T5568" s="9" t="n">
        <x:v>0</x:v>
      </x:c>
      <x:c r="U5568" s="9" t="n">
        <x:v>8</x:v>
      </x:c>
      <x:c r="V5568" s="9" t="str"/>
    </x:row>
    <x:row r="5569" ht="22" customHeight="1">
      <x:c r="A5569" s="10" t="str">
        <x:v>SINGLESHOT</x:v>
      </x:c>
      <x:c r="B5569" s="10" t="str">
        <x:v>IMO-111</x:v>
      </x:c>
      <x:c r="C5569" s="10" t="str">
        <x:v>IMO-111-L-P01</x:v>
      </x:c>
      <x:c r="D5569" s="10" t="str">
        <x:v>RUN_01</x:v>
      </x:c>
      <x:c r="E5569" s="10" t="str">
        <x:v>ORIGINAL_LEDGER</x:v>
      </x:c>
      <x:c r="F5569" s="10" t="str">
        <x:v>PASS</x:v>
      </x:c>
      <x:c r="G5569" s="10" t="str">
        <x:v>NO_VERDICT</x:v>
      </x:c>
      <x:c r="H5569" s="10" t="str">
        <x:v>INFRASTRUCTURE_FAILURE</x:v>
      </x:c>
      <x:c r="I5569" s="10" t="str">
        <x:v>NOT_PARSED</x:v>
      </x:c>
      <x:c r="J5569" s="10" t="str">
        <x:v>SINGLESHOT_CAPTURED_DIAGNOSTIC_FAIL</x:v>
      </x:c>
      <x:c r="K5569" s="10" t="str"/>
      <x:c r="L5569" s="10" t="str">
        <x:v>historical_three</x:v>
      </x:c>
      <x:c r="M5569" s="10" t="n">
        <x:v>0</x:v>
      </x:c>
      <x:c r="N5569" s="10" t="n">
        <x:v>0</x:v>
      </x:c>
      <x:c r="O5569" s="10" t="n">
        <x:v>0</x:v>
      </x:c>
      <x:c r="P5569" s="9" t="str">
        <x:f>'CaseReview'!U1197</x:f>
        <x:v>PASS</x:v>
      </x:c>
      <x:c r="Q5569" s="9" t="n">
        <x:f>IF(AND(T5569=1,G5569=P5569),1,0)</x:f>
        <x:v>0</x:v>
      </x:c>
      <x:c r="R5569" s="9" t="n">
        <x:f>IF(AND(T5569=1,G5569="PASS",P5569="FAIL"),1,0)</x:f>
        <x:v>0</x:v>
      </x:c>
      <x:c r="S5569" s="9" t="n">
        <x:f>IF(AND(T5569=1,G5569="FAIL",P5569="PASS"),1,0)</x:f>
        <x:v>0</x:v>
      </x:c>
      <x:c r="T5569" s="9" t="n">
        <x:v>0</x:v>
      </x:c>
      <x:c r="U5569" s="9" t="n">
        <x:v>8</x:v>
      </x:c>
      <x:c r="V5569" s="9" t="str"/>
    </x:row>
    <x:row r="5570" ht="22" customHeight="1">
      <x:c r="A5570" s="10" t="str">
        <x:v>SINGLESHOT</x:v>
      </x:c>
      <x:c r="B5570" s="10" t="str">
        <x:v>IMO-111</x:v>
      </x:c>
      <x:c r="C5570" s="10" t="str">
        <x:v>IMO-111-L-P02</x:v>
      </x:c>
      <x:c r="D5570" s="10" t="str">
        <x:v>RUN_01</x:v>
      </x:c>
      <x:c r="E5570" s="10" t="str">
        <x:v>ORIGINAL_LEDGER</x:v>
      </x:c>
      <x:c r="F5570" s="10" t="str">
        <x:v>PASS</x:v>
      </x:c>
      <x:c r="G5570" s="10" t="str">
        <x:v>NO_VERDICT</x:v>
      </x:c>
      <x:c r="H5570" s="10" t="str">
        <x:v>INFRASTRUCTURE_FAILURE</x:v>
      </x:c>
      <x:c r="I5570" s="10" t="str">
        <x:v>NOT_PARSED</x:v>
      </x:c>
      <x:c r="J5570" s="10" t="str">
        <x:v>SINGLESHOT_CAPTURED_DIAGNOSTIC_FAIL</x:v>
      </x:c>
      <x:c r="K5570" s="10" t="str"/>
      <x:c r="L5570" s="10" t="str">
        <x:v>historical_three</x:v>
      </x:c>
      <x:c r="M5570" s="10" t="n">
        <x:v>0</x:v>
      </x:c>
      <x:c r="N5570" s="10" t="n">
        <x:v>0</x:v>
      </x:c>
      <x:c r="O5570" s="10" t="n">
        <x:v>0</x:v>
      </x:c>
      <x:c r="P5570" s="9" t="str">
        <x:f>'CaseReview'!U1198</x:f>
        <x:v>PASS</x:v>
      </x:c>
      <x:c r="Q5570" s="9" t="n">
        <x:f>IF(AND(T5570=1,G5570=P5570),1,0)</x:f>
        <x:v>0</x:v>
      </x:c>
      <x:c r="R5570" s="9" t="n">
        <x:f>IF(AND(T5570=1,G5570="PASS",P5570="FAIL"),1,0)</x:f>
        <x:v>0</x:v>
      </x:c>
      <x:c r="S5570" s="9" t="n">
        <x:f>IF(AND(T5570=1,G5570="FAIL",P5570="PASS"),1,0)</x:f>
        <x:v>0</x:v>
      </x:c>
      <x:c r="T5570" s="9" t="n">
        <x:v>0</x:v>
      </x:c>
      <x:c r="U5570" s="9" t="n">
        <x:v>8</x:v>
      </x:c>
      <x:c r="V5570" s="9" t="str"/>
    </x:row>
    <x:row r="5571" ht="22" customHeight="1">
      <x:c r="A5571" s="10" t="str">
        <x:v>SINGLESHOT</x:v>
      </x:c>
      <x:c r="B5571" s="10" t="str">
        <x:v>IMO-111</x:v>
      </x:c>
      <x:c r="C5571" s="10" t="str">
        <x:v>IMO-111-L-P03</x:v>
      </x:c>
      <x:c r="D5571" s="10" t="str">
        <x:v>RUN_01</x:v>
      </x:c>
      <x:c r="E5571" s="10" t="str">
        <x:v>ORIGINAL_LEDGER</x:v>
      </x:c>
      <x:c r="F5571" s="10" t="str">
        <x:v>PASS</x:v>
      </x:c>
      <x:c r="G5571" s="10" t="str">
        <x:v>NO_VERDICT</x:v>
      </x:c>
      <x:c r="H5571" s="10" t="str">
        <x:v>INFRASTRUCTURE_FAILURE</x:v>
      </x:c>
      <x:c r="I5571" s="10" t="str">
        <x:v>NOT_PARSED</x:v>
      </x:c>
      <x:c r="J5571" s="10" t="str">
        <x:v>SINGLESHOT_CAPTURED_DIAGNOSTIC_FAIL</x:v>
      </x:c>
      <x:c r="K5571" s="10" t="str"/>
      <x:c r="L5571" s="10" t="str">
        <x:v>historical_three</x:v>
      </x:c>
      <x:c r="M5571" s="10" t="n">
        <x:v>0</x:v>
      </x:c>
      <x:c r="N5571" s="10" t="n">
        <x:v>0</x:v>
      </x:c>
      <x:c r="O5571" s="10" t="n">
        <x:v>0</x:v>
      </x:c>
      <x:c r="P5571" s="9" t="str">
        <x:f>'CaseReview'!U1199</x:f>
        <x:v>PASS</x:v>
      </x:c>
      <x:c r="Q5571" s="9" t="n">
        <x:f>IF(AND(T5571=1,G5571=P5571),1,0)</x:f>
        <x:v>0</x:v>
      </x:c>
      <x:c r="R5571" s="9" t="n">
        <x:f>IF(AND(T5571=1,G5571="PASS",P5571="FAIL"),1,0)</x:f>
        <x:v>0</x:v>
      </x:c>
      <x:c r="S5571" s="9" t="n">
        <x:f>IF(AND(T5571=1,G5571="FAIL",P5571="PASS"),1,0)</x:f>
        <x:v>0</x:v>
      </x:c>
      <x:c r="T5571" s="9" t="n">
        <x:v>0</x:v>
      </x:c>
      <x:c r="U5571" s="9" t="n">
        <x:v>8</x:v>
      </x:c>
      <x:c r="V5571" s="9" t="str"/>
    </x:row>
    <x:row r="5572" ht="22" customHeight="1">
      <x:c r="A5572" s="10" t="str">
        <x:v>SINGLESHOT</x:v>
      </x:c>
      <x:c r="B5572" s="10" t="str">
        <x:v>IMO-111</x:v>
      </x:c>
      <x:c r="C5572" s="10" t="str">
        <x:v>IMO-111-L-P04</x:v>
      </x:c>
      <x:c r="D5572" s="10" t="str">
        <x:v>RUN_01</x:v>
      </x:c>
      <x:c r="E5572" s="10" t="str">
        <x:v>ORIGINAL_LEDGER</x:v>
      </x:c>
      <x:c r="F5572" s="10" t="str">
        <x:v>PASS</x:v>
      </x:c>
      <x:c r="G5572" s="10" t="str">
        <x:v>NO_VERDICT</x:v>
      </x:c>
      <x:c r="H5572" s="10" t="str">
        <x:v>INFRASTRUCTURE_FAILURE</x:v>
      </x:c>
      <x:c r="I5572" s="10" t="str">
        <x:v>NOT_PARSED</x:v>
      </x:c>
      <x:c r="J5572" s="10" t="str">
        <x:v>SINGLESHOT_CAPTURED_DIAGNOSTIC_FAIL</x:v>
      </x:c>
      <x:c r="K5572" s="10" t="str"/>
      <x:c r="L5572" s="10" t="str">
        <x:v>historical_three</x:v>
      </x:c>
      <x:c r="M5572" s="10" t="n">
        <x:v>0</x:v>
      </x:c>
      <x:c r="N5572" s="10" t="n">
        <x:v>0</x:v>
      </x:c>
      <x:c r="O5572" s="10" t="n">
        <x:v>0</x:v>
      </x:c>
      <x:c r="P5572" s="9" t="str">
        <x:f>'CaseReview'!U1200</x:f>
        <x:v>PASS</x:v>
      </x:c>
      <x:c r="Q5572" s="9" t="n">
        <x:f>IF(AND(T5572=1,G5572=P5572),1,0)</x:f>
        <x:v>0</x:v>
      </x:c>
      <x:c r="R5572" s="9" t="n">
        <x:f>IF(AND(T5572=1,G5572="PASS",P5572="FAIL"),1,0)</x:f>
        <x:v>0</x:v>
      </x:c>
      <x:c r="S5572" s="9" t="n">
        <x:f>IF(AND(T5572=1,G5572="FAIL",P5572="PASS"),1,0)</x:f>
        <x:v>0</x:v>
      </x:c>
      <x:c r="T5572" s="9" t="n">
        <x:v>0</x:v>
      </x:c>
      <x:c r="U5572" s="9" t="n">
        <x:v>8</x:v>
      </x:c>
      <x:c r="V5572" s="9" t="str"/>
    </x:row>
    <x:row r="5573" ht="22" customHeight="1">
      <x:c r="A5573" s="10" t="str">
        <x:v>SINGLESHOT</x:v>
      </x:c>
      <x:c r="B5573" s="10" t="str">
        <x:v>IMO-111</x:v>
      </x:c>
      <x:c r="C5573" s="10" t="str">
        <x:v>IMO-111-L-P05</x:v>
      </x:c>
      <x:c r="D5573" s="10" t="str">
        <x:v>RUN_01</x:v>
      </x:c>
      <x:c r="E5573" s="10" t="str">
        <x:v>ORIGINAL_LEDGER</x:v>
      </x:c>
      <x:c r="F5573" s="10" t="str">
        <x:v>PASS</x:v>
      </x:c>
      <x:c r="G5573" s="10" t="str">
        <x:v>NO_VERDICT</x:v>
      </x:c>
      <x:c r="H5573" s="10" t="str">
        <x:v>INFRASTRUCTURE_FAILURE</x:v>
      </x:c>
      <x:c r="I5573" s="10" t="str">
        <x:v>NOT_PARSED</x:v>
      </x:c>
      <x:c r="J5573" s="10" t="str">
        <x:v>SINGLESHOT_CAPTURED_DIAGNOSTIC_FAIL</x:v>
      </x:c>
      <x:c r="K5573" s="10" t="str"/>
      <x:c r="L5573" s="10" t="str">
        <x:v>historical_three</x:v>
      </x:c>
      <x:c r="M5573" s="10" t="n">
        <x:v>0</x:v>
      </x:c>
      <x:c r="N5573" s="10" t="n">
        <x:v>0</x:v>
      </x:c>
      <x:c r="O5573" s="10" t="n">
        <x:v>0</x:v>
      </x:c>
      <x:c r="P5573" s="9" t="str">
        <x:f>'CaseReview'!U1201</x:f>
        <x:v>PASS</x:v>
      </x:c>
      <x:c r="Q5573" s="9" t="n">
        <x:f>IF(AND(T5573=1,G5573=P5573),1,0)</x:f>
        <x:v>0</x:v>
      </x:c>
      <x:c r="R5573" s="9" t="n">
        <x:f>IF(AND(T5573=1,G5573="PASS",P5573="FAIL"),1,0)</x:f>
        <x:v>0</x:v>
      </x:c>
      <x:c r="S5573" s="9" t="n">
        <x:f>IF(AND(T5573=1,G5573="FAIL",P5573="PASS"),1,0)</x:f>
        <x:v>0</x:v>
      </x:c>
      <x:c r="T5573" s="9" t="n">
        <x:v>0</x:v>
      </x:c>
      <x:c r="U5573" s="9" t="n">
        <x:v>8</x:v>
      </x:c>
      <x:c r="V5573" s="9" t="str"/>
    </x:row>
    <x:row r="5574" ht="22" customHeight="1">
      <x:c r="A5574" s="10" t="str">
        <x:v>SINGLESHOT</x:v>
      </x:c>
      <x:c r="B5574" s="10" t="str">
        <x:v>IMO-111</x:v>
      </x:c>
      <x:c r="C5574" s="10" t="str">
        <x:v>IMO-111-L-P06</x:v>
      </x:c>
      <x:c r="D5574" s="10" t="str">
        <x:v>RUN_01</x:v>
      </x:c>
      <x:c r="E5574" s="10" t="str">
        <x:v>ORIGINAL_LEDGER</x:v>
      </x:c>
      <x:c r="F5574" s="10" t="str">
        <x:v>PASS</x:v>
      </x:c>
      <x:c r="G5574" s="10" t="str">
        <x:v>NO_VERDICT</x:v>
      </x:c>
      <x:c r="H5574" s="10" t="str">
        <x:v>INFRASTRUCTURE_FAILURE</x:v>
      </x:c>
      <x:c r="I5574" s="10" t="str">
        <x:v>NOT_PARSED</x:v>
      </x:c>
      <x:c r="J5574" s="10" t="str">
        <x:v>SINGLESHOT_CAPTURED_DIAGNOSTIC_FAIL</x:v>
      </x:c>
      <x:c r="K5574" s="10" t="str"/>
      <x:c r="L5574" s="10" t="str">
        <x:v>historical_three</x:v>
      </x:c>
      <x:c r="M5574" s="10" t="n">
        <x:v>0</x:v>
      </x:c>
      <x:c r="N5574" s="10" t="n">
        <x:v>0</x:v>
      </x:c>
      <x:c r="O5574" s="10" t="n">
        <x:v>0</x:v>
      </x:c>
      <x:c r="P5574" s="9" t="str">
        <x:f>'CaseReview'!U1202</x:f>
        <x:v>PASS</x:v>
      </x:c>
      <x:c r="Q5574" s="9" t="n">
        <x:f>IF(AND(T5574=1,G5574=P5574),1,0)</x:f>
        <x:v>0</x:v>
      </x:c>
      <x:c r="R5574" s="9" t="n">
        <x:f>IF(AND(T5574=1,G5574="PASS",P5574="FAIL"),1,0)</x:f>
        <x:v>0</x:v>
      </x:c>
      <x:c r="S5574" s="9" t="n">
        <x:f>IF(AND(T5574=1,G5574="FAIL",P5574="PASS"),1,0)</x:f>
        <x:v>0</x:v>
      </x:c>
      <x:c r="T5574" s="9" t="n">
        <x:v>0</x:v>
      </x:c>
      <x:c r="U5574" s="9" t="n">
        <x:v>8</x:v>
      </x:c>
      <x:c r="V5574" s="9" t="str"/>
    </x:row>
    <x:row r="5575" ht="22" customHeight="1">
      <x:c r="A5575" s="10" t="str">
        <x:v>SINGLESHOT</x:v>
      </x:c>
      <x:c r="B5575" s="10" t="str">
        <x:v>IMO-112</x:v>
      </x:c>
      <x:c r="C5575" s="10" t="str">
        <x:v>IMO-112-M-F01</x:v>
      </x:c>
      <x:c r="D5575" s="10" t="str">
        <x:v>RUN_01</x:v>
      </x:c>
      <x:c r="E5575" s="10" t="str">
        <x:v>ORIGINAL_LEDGER</x:v>
      </x:c>
      <x:c r="F5575" s="10" t="str">
        <x:v>FAIL</x:v>
      </x:c>
      <x:c r="G5575" s="10" t="str">
        <x:v>PASS</x:v>
      </x:c>
      <x:c r="H5575" s="10" t="str">
        <x:v>EXECUTED</x:v>
      </x:c>
      <x:c r="I5575" s="10" t="str">
        <x:v>PARSED</x:v>
      </x:c>
      <x:c r="J5575" s="10" t="str">
        <x:v>SINGLESHOT_CAPTURED_DIAGNOSTIC_PASS</x:v>
      </x:c>
      <x:c r="K5575" s="10" t="str">
        <x:v>4367db27fa55e1df687799f001c4d2ed60bf60c74cbe177e0276bcaaa3df63a1</x:v>
      </x:c>
      <x:c r="L5575" s="10" t="str">
        <x:v>historical_three</x:v>
      </x:c>
      <x:c r="M5575" s="10" t="n">
        <x:v>0</x:v>
      </x:c>
      <x:c r="N5575" s="10" t="n">
        <x:v>1</x:v>
      </x:c>
      <x:c r="O5575" s="10" t="n">
        <x:v>0</x:v>
      </x:c>
      <x:c r="P5575" s="9" t="str">
        <x:f>'CaseReview'!U1203</x:f>
        <x:v>FAIL</x:v>
      </x:c>
      <x:c r="Q5575" s="9" t="n">
        <x:f>IF(AND(T5575=1,G5575=P5575),1,0)</x:f>
        <x:v>0</x:v>
      </x:c>
      <x:c r="R5575" s="9" t="n">
        <x:f>IF(AND(T5575=1,G5575="PASS",P5575="FAIL"),1,0)</x:f>
        <x:v>1</x:v>
      </x:c>
      <x:c r="S5575" s="9" t="n">
        <x:f>IF(AND(T5575=1,G5575="FAIL",P5575="PASS"),1,0)</x:f>
        <x:v>0</x:v>
      </x:c>
      <x:c r="T5575" s="9" t="n">
        <x:v>1</x:v>
      </x:c>
      <x:c r="U5575" s="9" t="n">
        <x:v>5</x:v>
      </x:c>
      <x:c r="V5575" s="9" t="str">
        <x:v>MVP/SHACL_GENERATION_PIPELINE/experiments/LUNA_CONTEXTUAL_SINGLESHOT/RUN_01/runs/RUN-IMO-112-20260831T153353708931Z/artifacts/attempt_01/extracted_shape.ttl</x:v>
      </x:c>
    </x:row>
    <x:row r="5576" ht="22" customHeight="1">
      <x:c r="A5576" s="10" t="str">
        <x:v>SINGLESHOT</x:v>
      </x:c>
      <x:c r="B5576" s="10" t="str">
        <x:v>IMO-112</x:v>
      </x:c>
      <x:c r="C5576" s="10" t="str">
        <x:v>IMO-112-M-F02</x:v>
      </x:c>
      <x:c r="D5576" s="10" t="str">
        <x:v>RUN_01</x:v>
      </x:c>
      <x:c r="E5576" s="10" t="str">
        <x:v>ORIGINAL_LEDGER</x:v>
      </x:c>
      <x:c r="F5576" s="10" t="str">
        <x:v>FAIL</x:v>
      </x:c>
      <x:c r="G5576" s="10" t="str">
        <x:v>FAIL</x:v>
      </x:c>
      <x:c r="H5576" s="10" t="str">
        <x:v>EXECUTED</x:v>
      </x:c>
      <x:c r="I5576" s="10" t="str">
        <x:v>PARSED</x:v>
      </x:c>
      <x:c r="J5576" s="10" t="str">
        <x:v>SINGLESHOT_CAPTURED_DIAGNOSTIC_PASS</x:v>
      </x:c>
      <x:c r="K5576" s="10" t="str">
        <x:v>4367db27fa55e1df687799f001c4d2ed60bf60c74cbe177e0276bcaaa3df63a1</x:v>
      </x:c>
      <x:c r="L5576" s="10" t="str">
        <x:v>historical_three</x:v>
      </x:c>
      <x:c r="M5576" s="10" t="n">
        <x:v>1</x:v>
      </x:c>
      <x:c r="N5576" s="10" t="n">
        <x:v>0</x:v>
      </x:c>
      <x:c r="O5576" s="10" t="n">
        <x:v>0</x:v>
      </x:c>
      <x:c r="P5576" s="9" t="str">
        <x:f>'CaseReview'!U1204</x:f>
        <x:v>FAIL</x:v>
      </x:c>
      <x:c r="Q5576" s="9" t="n">
        <x:f>IF(AND(T5576=1,G5576=P5576),1,0)</x:f>
        <x:v>1</x:v>
      </x:c>
      <x:c r="R5576" s="9" t="n">
        <x:f>IF(AND(T5576=1,G5576="PASS",P5576="FAIL"),1,0)</x:f>
        <x:v>0</x:v>
      </x:c>
      <x:c r="S5576" s="9" t="n">
        <x:f>IF(AND(T5576=1,G5576="FAIL",P5576="PASS"),1,0)</x:f>
        <x:v>0</x:v>
      </x:c>
      <x:c r="T5576" s="9" t="n">
        <x:v>1</x:v>
      </x:c>
      <x:c r="U5576" s="9" t="n">
        <x:v>5</x:v>
      </x:c>
      <x:c r="V5576" s="9" t="str">
        <x:v>MVP/SHACL_GENERATION_PIPELINE/experiments/LUNA_CONTEXTUAL_SINGLESHOT/RUN_01/runs/RUN-IMO-112-20260831T153353708931Z/artifacts/attempt_01/extracted_shape.ttl</x:v>
      </x:c>
    </x:row>
    <x:row r="5577" ht="22" customHeight="1">
      <x:c r="A5577" s="10" t="str">
        <x:v>SINGLESHOT</x:v>
      </x:c>
      <x:c r="B5577" s="10" t="str">
        <x:v>IMO-112</x:v>
      </x:c>
      <x:c r="C5577" s="10" t="str">
        <x:v>IMO-112-M-F03</x:v>
      </x:c>
      <x:c r="D5577" s="10" t="str">
        <x:v>RUN_01</x:v>
      </x:c>
      <x:c r="E5577" s="10" t="str">
        <x:v>ORIGINAL_LEDGER</x:v>
      </x:c>
      <x:c r="F5577" s="10" t="str">
        <x:v>FAIL</x:v>
      </x:c>
      <x:c r="G5577" s="10" t="str">
        <x:v>PASS</x:v>
      </x:c>
      <x:c r="H5577" s="10" t="str">
        <x:v>EXECUTED</x:v>
      </x:c>
      <x:c r="I5577" s="10" t="str">
        <x:v>PARSED</x:v>
      </x:c>
      <x:c r="J5577" s="10" t="str">
        <x:v>SINGLESHOT_CAPTURED_DIAGNOSTIC_PASS</x:v>
      </x:c>
      <x:c r="K5577" s="10" t="str">
        <x:v>4367db27fa55e1df687799f001c4d2ed60bf60c74cbe177e0276bcaaa3df63a1</x:v>
      </x:c>
      <x:c r="L5577" s="10" t="str">
        <x:v>historical_three</x:v>
      </x:c>
      <x:c r="M5577" s="10" t="n">
        <x:v>0</x:v>
      </x:c>
      <x:c r="N5577" s="10" t="n">
        <x:v>1</x:v>
      </x:c>
      <x:c r="O5577" s="10" t="n">
        <x:v>0</x:v>
      </x:c>
      <x:c r="P5577" s="9" t="str">
        <x:f>'CaseReview'!U1205</x:f>
        <x:v>FAIL</x:v>
      </x:c>
      <x:c r="Q5577" s="9" t="n">
        <x:f>IF(AND(T5577=1,G5577=P5577),1,0)</x:f>
        <x:v>0</x:v>
      </x:c>
      <x:c r="R5577" s="9" t="n">
        <x:f>IF(AND(T5577=1,G5577="PASS",P5577="FAIL"),1,0)</x:f>
        <x:v>1</x:v>
      </x:c>
      <x:c r="S5577" s="9" t="n">
        <x:f>IF(AND(T5577=1,G5577="FAIL",P5577="PASS"),1,0)</x:f>
        <x:v>0</x:v>
      </x:c>
      <x:c r="T5577" s="9" t="n">
        <x:v>1</x:v>
      </x:c>
      <x:c r="U5577" s="9" t="n">
        <x:v>5</x:v>
      </x:c>
      <x:c r="V5577" s="9" t="str">
        <x:v>MVP/SHACL_GENERATION_PIPELINE/experiments/LUNA_CONTEXTUAL_SINGLESHOT/RUN_01/runs/RUN-IMO-112-20260831T153353708931Z/artifacts/attempt_01/extracted_shape.ttl</x:v>
      </x:c>
    </x:row>
    <x:row r="5578" ht="22" customHeight="1">
      <x:c r="A5578" s="10" t="str">
        <x:v>SINGLESHOT</x:v>
      </x:c>
      <x:c r="B5578" s="10" t="str">
        <x:v>IMO-112</x:v>
      </x:c>
      <x:c r="C5578" s="10" t="str">
        <x:v>IMO-112-M-P01</x:v>
      </x:c>
      <x:c r="D5578" s="10" t="str">
        <x:v>RUN_01</x:v>
      </x:c>
      <x:c r="E5578" s="10" t="str">
        <x:v>ORIGINAL_LEDGER</x:v>
      </x:c>
      <x:c r="F5578" s="10" t="str">
        <x:v>PASS</x:v>
      </x:c>
      <x:c r="G5578" s="10" t="str">
        <x:v>PASS</x:v>
      </x:c>
      <x:c r="H5578" s="10" t="str">
        <x:v>EXECUTED</x:v>
      </x:c>
      <x:c r="I5578" s="10" t="str">
        <x:v>PARSED</x:v>
      </x:c>
      <x:c r="J5578" s="10" t="str">
        <x:v>SINGLESHOT_CAPTURED_DIAGNOSTIC_PASS</x:v>
      </x:c>
      <x:c r="K5578" s="10" t="str">
        <x:v>4367db27fa55e1df687799f001c4d2ed60bf60c74cbe177e0276bcaaa3df63a1</x:v>
      </x:c>
      <x:c r="L5578" s="10" t="str">
        <x:v>historical_three</x:v>
      </x:c>
      <x:c r="M5578" s="10" t="n">
        <x:v>1</x:v>
      </x:c>
      <x:c r="N5578" s="10" t="n">
        <x:v>0</x:v>
      </x:c>
      <x:c r="O5578" s="10" t="n">
        <x:v>0</x:v>
      </x:c>
      <x:c r="P5578" s="9" t="str">
        <x:f>'CaseReview'!U1206</x:f>
        <x:v>PASS</x:v>
      </x:c>
      <x:c r="Q5578" s="9" t="n">
        <x:f>IF(AND(T5578=1,G5578=P5578),1,0)</x:f>
        <x:v>1</x:v>
      </x:c>
      <x:c r="R5578" s="9" t="n">
        <x:f>IF(AND(T5578=1,G5578="PASS",P5578="FAIL"),1,0)</x:f>
        <x:v>0</x:v>
      </x:c>
      <x:c r="S5578" s="9" t="n">
        <x:f>IF(AND(T5578=1,G5578="FAIL",P5578="PASS"),1,0)</x:f>
        <x:v>0</x:v>
      </x:c>
      <x:c r="T5578" s="9" t="n">
        <x:v>1</x:v>
      </x:c>
      <x:c r="U5578" s="9" t="n">
        <x:v>5</x:v>
      </x:c>
      <x:c r="V5578" s="9" t="str">
        <x:v>MVP/SHACL_GENERATION_PIPELINE/experiments/LUNA_CONTEXTUAL_SINGLESHOT/RUN_01/runs/RUN-IMO-112-20260831T153353708931Z/artifacts/attempt_01/extracted_shape.ttl</x:v>
      </x:c>
    </x:row>
    <x:row r="5579" ht="22" customHeight="1">
      <x:c r="A5579" s="10" t="str">
        <x:v>SINGLESHOT</x:v>
      </x:c>
      <x:c r="B5579" s="10" t="str">
        <x:v>IMO-112</x:v>
      </x:c>
      <x:c r="C5579" s="10" t="str">
        <x:v>IMO-112-M-P02</x:v>
      </x:c>
      <x:c r="D5579" s="10" t="str">
        <x:v>RUN_01</x:v>
      </x:c>
      <x:c r="E5579" s="10" t="str">
        <x:v>ORIGINAL_LEDGER</x:v>
      </x:c>
      <x:c r="F5579" s="10" t="str">
        <x:v>PASS</x:v>
      </x:c>
      <x:c r="G5579" s="10" t="str">
        <x:v>PASS</x:v>
      </x:c>
      <x:c r="H5579" s="10" t="str">
        <x:v>EXECUTED</x:v>
      </x:c>
      <x:c r="I5579" s="10" t="str">
        <x:v>PARSED</x:v>
      </x:c>
      <x:c r="J5579" s="10" t="str">
        <x:v>SINGLESHOT_CAPTURED_DIAGNOSTIC_PASS</x:v>
      </x:c>
      <x:c r="K5579" s="10" t="str">
        <x:v>4367db27fa55e1df687799f001c4d2ed60bf60c74cbe177e0276bcaaa3df63a1</x:v>
      </x:c>
      <x:c r="L5579" s="10" t="str">
        <x:v>historical_three</x:v>
      </x:c>
      <x:c r="M5579" s="10" t="n">
        <x:v>1</x:v>
      </x:c>
      <x:c r="N5579" s="10" t="n">
        <x:v>0</x:v>
      </x:c>
      <x:c r="O5579" s="10" t="n">
        <x:v>0</x:v>
      </x:c>
      <x:c r="P5579" s="9" t="str">
        <x:f>'CaseReview'!U1207</x:f>
        <x:v>PASS</x:v>
      </x:c>
      <x:c r="Q5579" s="9" t="n">
        <x:f>IF(AND(T5579=1,G5579=P5579),1,0)</x:f>
        <x:v>1</x:v>
      </x:c>
      <x:c r="R5579" s="9" t="n">
        <x:f>IF(AND(T5579=1,G5579="PASS",P5579="FAIL"),1,0)</x:f>
        <x:v>0</x:v>
      </x:c>
      <x:c r="S5579" s="9" t="n">
        <x:f>IF(AND(T5579=1,G5579="FAIL",P5579="PASS"),1,0)</x:f>
        <x:v>0</x:v>
      </x:c>
      <x:c r="T5579" s="9" t="n">
        <x:v>1</x:v>
      </x:c>
      <x:c r="U5579" s="9" t="n">
        <x:v>5</x:v>
      </x:c>
      <x:c r="V5579" s="9" t="str">
        <x:v>MVP/SHACL_GENERATION_PIPELINE/experiments/LUNA_CONTEXTUAL_SINGLESHOT/RUN_01/runs/RUN-IMO-112-20260831T153353708931Z/artifacts/attempt_01/extracted_shape.ttl</x:v>
      </x:c>
    </x:row>
    <x:row r="5580" ht="22" customHeight="1">
      <x:c r="A5580" s="10" t="str">
        <x:v>SINGLESHOT</x:v>
      </x:c>
      <x:c r="B5580" s="10" t="str">
        <x:v>IMO-113</x:v>
      </x:c>
      <x:c r="C5580" s="10" t="str">
        <x:v>IMO-113-M-F01</x:v>
      </x:c>
      <x:c r="D5580" s="10" t="str">
        <x:v>RUN_01</x:v>
      </x:c>
      <x:c r="E5580" s="10" t="str">
        <x:v>ORIGINAL_LEDGER</x:v>
      </x:c>
      <x:c r="F5580" s="10" t="str">
        <x:v>FAIL</x:v>
      </x:c>
      <x:c r="G5580" s="10" t="str">
        <x:v>FAIL</x:v>
      </x:c>
      <x:c r="H5580" s="10" t="str">
        <x:v>EXECUTED</x:v>
      </x:c>
      <x:c r="I5580" s="10" t="str">
        <x:v>PARSED</x:v>
      </x:c>
      <x:c r="J5580" s="10" t="str">
        <x:v>SINGLESHOT_CAPTURED_DIAGNOSTIC_PASS</x:v>
      </x:c>
      <x:c r="K5580" s="10" t="str">
        <x:v>56d75c253ef5d2aa9feb36696263fa37cf87b8f7c11de88017f4b4fb6a3864f9</x:v>
      </x:c>
      <x:c r="L5580" s="10" t="str">
        <x:v>historical_three</x:v>
      </x:c>
      <x:c r="M5580" s="10" t="n">
        <x:v>1</x:v>
      </x:c>
      <x:c r="N5580" s="10" t="n">
        <x:v>0</x:v>
      </x:c>
      <x:c r="O5580" s="10" t="n">
        <x:v>0</x:v>
      </x:c>
      <x:c r="P5580" s="9" t="str">
        <x:f>'CaseReview'!U1208</x:f>
        <x:v>FAIL</x:v>
      </x:c>
      <x:c r="Q5580" s="9" t="n">
        <x:f>IF(AND(T5580=1,G5580=P5580),1,0)</x:f>
        <x:v>1</x:v>
      </x:c>
      <x:c r="R5580" s="9" t="n">
        <x:f>IF(AND(T5580=1,G5580="PASS",P5580="FAIL"),1,0)</x:f>
        <x:v>0</x:v>
      </x:c>
      <x:c r="S5580" s="9" t="n">
        <x:f>IF(AND(T5580=1,G5580="FAIL",P5580="PASS"),1,0)</x:f>
        <x:v>0</x:v>
      </x:c>
      <x:c r="T5580" s="9" t="n">
        <x:v>1</x:v>
      </x:c>
      <x:c r="U5580" s="9" t="n">
        <x:v>6</x:v>
      </x:c>
      <x:c r="V5580" s="9" t="str">
        <x:v>MVP/SHACL_GENERATION_PIPELINE/experiments/LUNA_CONTEXTUAL_SINGLESHOT/RUN_01/runs/RUN-IMO-113-20260831T153411918029Z/artifacts/attempt_01/extracted_shape.ttl</x:v>
      </x:c>
    </x:row>
    <x:row r="5581" ht="22" customHeight="1">
      <x:c r="A5581" s="10" t="str">
        <x:v>SINGLESHOT</x:v>
      </x:c>
      <x:c r="B5581" s="10" t="str">
        <x:v>IMO-113</x:v>
      </x:c>
      <x:c r="C5581" s="10" t="str">
        <x:v>IMO-113-M-F02</x:v>
      </x:c>
      <x:c r="D5581" s="10" t="str">
        <x:v>RUN_01</x:v>
      </x:c>
      <x:c r="E5581" s="10" t="str">
        <x:v>ORIGINAL_LEDGER</x:v>
      </x:c>
      <x:c r="F5581" s="10" t="str">
        <x:v>FAIL</x:v>
      </x:c>
      <x:c r="G5581" s="10" t="str">
        <x:v>FAIL</x:v>
      </x:c>
      <x:c r="H5581" s="10" t="str">
        <x:v>EXECUTED</x:v>
      </x:c>
      <x:c r="I5581" s="10" t="str">
        <x:v>PARSED</x:v>
      </x:c>
      <x:c r="J5581" s="10" t="str">
        <x:v>SINGLESHOT_CAPTURED_DIAGNOSTIC_PASS</x:v>
      </x:c>
      <x:c r="K5581" s="10" t="str">
        <x:v>56d75c253ef5d2aa9feb36696263fa37cf87b8f7c11de88017f4b4fb6a3864f9</x:v>
      </x:c>
      <x:c r="L5581" s="10" t="str">
        <x:v>historical_three</x:v>
      </x:c>
      <x:c r="M5581" s="10" t="n">
        <x:v>1</x:v>
      </x:c>
      <x:c r="N5581" s="10" t="n">
        <x:v>0</x:v>
      </x:c>
      <x:c r="O5581" s="10" t="n">
        <x:v>0</x:v>
      </x:c>
      <x:c r="P5581" s="9" t="str">
        <x:f>'CaseReview'!U1209</x:f>
        <x:v>FAIL</x:v>
      </x:c>
      <x:c r="Q5581" s="9" t="n">
        <x:f>IF(AND(T5581=1,G5581=P5581),1,0)</x:f>
        <x:v>1</x:v>
      </x:c>
      <x:c r="R5581" s="9" t="n">
        <x:f>IF(AND(T5581=1,G5581="PASS",P5581="FAIL"),1,0)</x:f>
        <x:v>0</x:v>
      </x:c>
      <x:c r="S5581" s="9" t="n">
        <x:f>IF(AND(T5581=1,G5581="FAIL",P5581="PASS"),1,0)</x:f>
        <x:v>0</x:v>
      </x:c>
      <x:c r="T5581" s="9" t="n">
        <x:v>1</x:v>
      </x:c>
      <x:c r="U5581" s="9" t="n">
        <x:v>6</x:v>
      </x:c>
      <x:c r="V5581" s="9" t="str">
        <x:v>MVP/SHACL_GENERATION_PIPELINE/experiments/LUNA_CONTEXTUAL_SINGLESHOT/RUN_01/runs/RUN-IMO-113-20260831T153411918029Z/artifacts/attempt_01/extracted_shape.ttl</x:v>
      </x:c>
    </x:row>
    <x:row r="5582" ht="22" customHeight="1">
      <x:c r="A5582" s="10" t="str">
        <x:v>SINGLESHOT</x:v>
      </x:c>
      <x:c r="B5582" s="10" t="str">
        <x:v>IMO-113</x:v>
      </x:c>
      <x:c r="C5582" s="10" t="str">
        <x:v>IMO-113-M-F03</x:v>
      </x:c>
      <x:c r="D5582" s="10" t="str">
        <x:v>RUN_01</x:v>
      </x:c>
      <x:c r="E5582" s="10" t="str">
        <x:v>ORIGINAL_LEDGER</x:v>
      </x:c>
      <x:c r="F5582" s="10" t="str">
        <x:v>FAIL</x:v>
      </x:c>
      <x:c r="G5582" s="10" t="str">
        <x:v>FAIL</x:v>
      </x:c>
      <x:c r="H5582" s="10" t="str">
        <x:v>EXECUTED</x:v>
      </x:c>
      <x:c r="I5582" s="10" t="str">
        <x:v>PARSED</x:v>
      </x:c>
      <x:c r="J5582" s="10" t="str">
        <x:v>SINGLESHOT_CAPTURED_DIAGNOSTIC_PASS</x:v>
      </x:c>
      <x:c r="K5582" s="10" t="str">
        <x:v>56d75c253ef5d2aa9feb36696263fa37cf87b8f7c11de88017f4b4fb6a3864f9</x:v>
      </x:c>
      <x:c r="L5582" s="10" t="str">
        <x:v>historical_three</x:v>
      </x:c>
      <x:c r="M5582" s="10" t="n">
        <x:v>1</x:v>
      </x:c>
      <x:c r="N5582" s="10" t="n">
        <x:v>0</x:v>
      </x:c>
      <x:c r="O5582" s="10" t="n">
        <x:v>0</x:v>
      </x:c>
      <x:c r="P5582" s="9" t="str">
        <x:f>'CaseReview'!U1210</x:f>
        <x:v>FAIL</x:v>
      </x:c>
      <x:c r="Q5582" s="9" t="n">
        <x:f>IF(AND(T5582=1,G5582=P5582),1,0)</x:f>
        <x:v>1</x:v>
      </x:c>
      <x:c r="R5582" s="9" t="n">
        <x:f>IF(AND(T5582=1,G5582="PASS",P5582="FAIL"),1,0)</x:f>
        <x:v>0</x:v>
      </x:c>
      <x:c r="S5582" s="9" t="n">
        <x:f>IF(AND(T5582=1,G5582="FAIL",P5582="PASS"),1,0)</x:f>
        <x:v>0</x:v>
      </x:c>
      <x:c r="T5582" s="9" t="n">
        <x:v>1</x:v>
      </x:c>
      <x:c r="U5582" s="9" t="n">
        <x:v>6</x:v>
      </x:c>
      <x:c r="V5582" s="9" t="str">
        <x:v>MVP/SHACL_GENERATION_PIPELINE/experiments/LUNA_CONTEXTUAL_SINGLESHOT/RUN_01/runs/RUN-IMO-113-20260831T153411918029Z/artifacts/attempt_01/extracted_shape.ttl</x:v>
      </x:c>
    </x:row>
    <x:row r="5583" ht="22" customHeight="1">
      <x:c r="A5583" s="10" t="str">
        <x:v>SINGLESHOT</x:v>
      </x:c>
      <x:c r="B5583" s="10" t="str">
        <x:v>IMO-113</x:v>
      </x:c>
      <x:c r="C5583" s="10" t="str">
        <x:v>IMO-113-M-F04</x:v>
      </x:c>
      <x:c r="D5583" s="10" t="str">
        <x:v>RUN_01</x:v>
      </x:c>
      <x:c r="E5583" s="10" t="str">
        <x:v>ORIGINAL_LEDGER</x:v>
      </x:c>
      <x:c r="F5583" s="10" t="str">
        <x:v>FAIL</x:v>
      </x:c>
      <x:c r="G5583" s="10" t="str">
        <x:v>PASS</x:v>
      </x:c>
      <x:c r="H5583" s="10" t="str">
        <x:v>EXECUTED</x:v>
      </x:c>
      <x:c r="I5583" s="10" t="str">
        <x:v>PARSED</x:v>
      </x:c>
      <x:c r="J5583" s="10" t="str">
        <x:v>SINGLESHOT_CAPTURED_DIAGNOSTIC_PASS</x:v>
      </x:c>
      <x:c r="K5583" s="10" t="str">
        <x:v>56d75c253ef5d2aa9feb36696263fa37cf87b8f7c11de88017f4b4fb6a3864f9</x:v>
      </x:c>
      <x:c r="L5583" s="10" t="str">
        <x:v>historical_three</x:v>
      </x:c>
      <x:c r="M5583" s="10" t="n">
        <x:v>0</x:v>
      </x:c>
      <x:c r="N5583" s="10" t="n">
        <x:v>1</x:v>
      </x:c>
      <x:c r="O5583" s="10" t="n">
        <x:v>0</x:v>
      </x:c>
      <x:c r="P5583" s="9" t="str">
        <x:f>'CaseReview'!U1211</x:f>
        <x:v>FAIL</x:v>
      </x:c>
      <x:c r="Q5583" s="9" t="n">
        <x:f>IF(AND(T5583=1,G5583=P5583),1,0)</x:f>
        <x:v>0</x:v>
      </x:c>
      <x:c r="R5583" s="9" t="n">
        <x:f>IF(AND(T5583=1,G5583="PASS",P5583="FAIL"),1,0)</x:f>
        <x:v>1</x:v>
      </x:c>
      <x:c r="S5583" s="9" t="n">
        <x:f>IF(AND(T5583=1,G5583="FAIL",P5583="PASS"),1,0)</x:f>
        <x:v>0</x:v>
      </x:c>
      <x:c r="T5583" s="9" t="n">
        <x:v>1</x:v>
      </x:c>
      <x:c r="U5583" s="9" t="n">
        <x:v>6</x:v>
      </x:c>
      <x:c r="V5583" s="9" t="str">
        <x:v>MVP/SHACL_GENERATION_PIPELINE/experiments/LUNA_CONTEXTUAL_SINGLESHOT/RUN_01/runs/RUN-IMO-113-20260831T153411918029Z/artifacts/attempt_01/extracted_shape.ttl</x:v>
      </x:c>
    </x:row>
    <x:row r="5584" ht="22" customHeight="1">
      <x:c r="A5584" s="10" t="str">
        <x:v>SINGLESHOT</x:v>
      </x:c>
      <x:c r="B5584" s="10" t="str">
        <x:v>IMO-113</x:v>
      </x:c>
      <x:c r="C5584" s="10" t="str">
        <x:v>IMO-113-M-P01</x:v>
      </x:c>
      <x:c r="D5584" s="10" t="str">
        <x:v>RUN_01</x:v>
      </x:c>
      <x:c r="E5584" s="10" t="str">
        <x:v>ORIGINAL_LEDGER</x:v>
      </x:c>
      <x:c r="F5584" s="10" t="str">
        <x:v>PASS</x:v>
      </x:c>
      <x:c r="G5584" s="10" t="str">
        <x:v>PASS</x:v>
      </x:c>
      <x:c r="H5584" s="10" t="str">
        <x:v>EXECUTED</x:v>
      </x:c>
      <x:c r="I5584" s="10" t="str">
        <x:v>PARSED</x:v>
      </x:c>
      <x:c r="J5584" s="10" t="str">
        <x:v>SINGLESHOT_CAPTURED_DIAGNOSTIC_PASS</x:v>
      </x:c>
      <x:c r="K5584" s="10" t="str">
        <x:v>56d75c253ef5d2aa9feb36696263fa37cf87b8f7c11de88017f4b4fb6a3864f9</x:v>
      </x:c>
      <x:c r="L5584" s="10" t="str">
        <x:v>historical_three</x:v>
      </x:c>
      <x:c r="M5584" s="10" t="n">
        <x:v>1</x:v>
      </x:c>
      <x:c r="N5584" s="10" t="n">
        <x:v>0</x:v>
      </x:c>
      <x:c r="O5584" s="10" t="n">
        <x:v>0</x:v>
      </x:c>
      <x:c r="P5584" s="9" t="str">
        <x:f>'CaseReview'!U1212</x:f>
        <x:v>PASS</x:v>
      </x:c>
      <x:c r="Q5584" s="9" t="n">
        <x:f>IF(AND(T5584=1,G5584=P5584),1,0)</x:f>
        <x:v>1</x:v>
      </x:c>
      <x:c r="R5584" s="9" t="n">
        <x:f>IF(AND(T5584=1,G5584="PASS",P5584="FAIL"),1,0)</x:f>
        <x:v>0</x:v>
      </x:c>
      <x:c r="S5584" s="9" t="n">
        <x:f>IF(AND(T5584=1,G5584="FAIL",P5584="PASS"),1,0)</x:f>
        <x:v>0</x:v>
      </x:c>
      <x:c r="T5584" s="9" t="n">
        <x:v>1</x:v>
      </x:c>
      <x:c r="U5584" s="9" t="n">
        <x:v>6</x:v>
      </x:c>
      <x:c r="V5584" s="9" t="str">
        <x:v>MVP/SHACL_GENERATION_PIPELINE/experiments/LUNA_CONTEXTUAL_SINGLESHOT/RUN_01/runs/RUN-IMO-113-20260831T153411918029Z/artifacts/attempt_01/extracted_shape.ttl</x:v>
      </x:c>
    </x:row>
    <x:row r="5585" ht="22" customHeight="1">
      <x:c r="A5585" s="10" t="str">
        <x:v>SINGLESHOT</x:v>
      </x:c>
      <x:c r="B5585" s="10" t="str">
        <x:v>IMO-113</x:v>
      </x:c>
      <x:c r="C5585" s="10" t="str">
        <x:v>IMO-113-M-P02</x:v>
      </x:c>
      <x:c r="D5585" s="10" t="str">
        <x:v>RUN_01</x:v>
      </x:c>
      <x:c r="E5585" s="10" t="str">
        <x:v>ORIGINAL_LEDGER</x:v>
      </x:c>
      <x:c r="F5585" s="10" t="str">
        <x:v>PASS</x:v>
      </x:c>
      <x:c r="G5585" s="10" t="str">
        <x:v>PASS</x:v>
      </x:c>
      <x:c r="H5585" s="10" t="str">
        <x:v>EXECUTED</x:v>
      </x:c>
      <x:c r="I5585" s="10" t="str">
        <x:v>PARSED</x:v>
      </x:c>
      <x:c r="J5585" s="10" t="str">
        <x:v>SINGLESHOT_CAPTURED_DIAGNOSTIC_PASS</x:v>
      </x:c>
      <x:c r="K5585" s="10" t="str">
        <x:v>56d75c253ef5d2aa9feb36696263fa37cf87b8f7c11de88017f4b4fb6a3864f9</x:v>
      </x:c>
      <x:c r="L5585" s="10" t="str">
        <x:v>historical_three</x:v>
      </x:c>
      <x:c r="M5585" s="10" t="n">
        <x:v>1</x:v>
      </x:c>
      <x:c r="N5585" s="10" t="n">
        <x:v>0</x:v>
      </x:c>
      <x:c r="O5585" s="10" t="n">
        <x:v>0</x:v>
      </x:c>
      <x:c r="P5585" s="9" t="str">
        <x:f>'CaseReview'!U1213</x:f>
        <x:v>PASS</x:v>
      </x:c>
      <x:c r="Q5585" s="9" t="n">
        <x:f>IF(AND(T5585=1,G5585=P5585),1,0)</x:f>
        <x:v>1</x:v>
      </x:c>
      <x:c r="R5585" s="9" t="n">
        <x:f>IF(AND(T5585=1,G5585="PASS",P5585="FAIL"),1,0)</x:f>
        <x:v>0</x:v>
      </x:c>
      <x:c r="S5585" s="9" t="n">
        <x:f>IF(AND(T5585=1,G5585="FAIL",P5585="PASS"),1,0)</x:f>
        <x:v>0</x:v>
      </x:c>
      <x:c r="T5585" s="9" t="n">
        <x:v>1</x:v>
      </x:c>
      <x:c r="U5585" s="9" t="n">
        <x:v>6</x:v>
      </x:c>
      <x:c r="V5585" s="9" t="str">
        <x:v>MVP/SHACL_GENERATION_PIPELINE/experiments/LUNA_CONTEXTUAL_SINGLESHOT/RUN_01/runs/RUN-IMO-113-20260831T153411918029Z/artifacts/attempt_01/extracted_shape.ttl</x:v>
      </x:c>
    </x:row>
    <x:row r="5586" ht="22" customHeight="1">
      <x:c r="A5586" s="10" t="str">
        <x:v>SINGLESHOT</x:v>
      </x:c>
      <x:c r="B5586" s="10" t="str">
        <x:v>IMO-114</x:v>
      </x:c>
      <x:c r="C5586" s="10" t="str">
        <x:v>IMO-114-M-F01</x:v>
      </x:c>
      <x:c r="D5586" s="10" t="str">
        <x:v>RUN_01</x:v>
      </x:c>
      <x:c r="E5586" s="10" t="str">
        <x:v>ORIGINAL_LEDGER</x:v>
      </x:c>
      <x:c r="F5586" s="10" t="str">
        <x:v>FAIL</x:v>
      </x:c>
      <x:c r="G5586" s="10" t="str">
        <x:v>PASS</x:v>
      </x:c>
      <x:c r="H5586" s="10" t="str">
        <x:v>EXECUTED</x:v>
      </x:c>
      <x:c r="I5586" s="10" t="str">
        <x:v>PARSED</x:v>
      </x:c>
      <x:c r="J5586" s="10" t="str">
        <x:v>SINGLESHOT_CAPTURED_DIAGNOSTIC_PASS</x:v>
      </x:c>
      <x:c r="K5586" s="10" t="str">
        <x:v>aa3ee9db3579a7226e27d1a87acc6dc5c9a715b62c57fdd629b160c0c663494b</x:v>
      </x:c>
      <x:c r="L5586" s="10" t="str">
        <x:v>historical_three</x:v>
      </x:c>
      <x:c r="M5586" s="10" t="n">
        <x:v>0</x:v>
      </x:c>
      <x:c r="N5586" s="10" t="n">
        <x:v>1</x:v>
      </x:c>
      <x:c r="O5586" s="10" t="n">
        <x:v>0</x:v>
      </x:c>
      <x:c r="P5586" s="9" t="str">
        <x:f>'CaseReview'!U1214</x:f>
        <x:v>FAIL</x:v>
      </x:c>
      <x:c r="Q5586" s="9" t="n">
        <x:f>IF(AND(T5586=1,G5586=P5586),1,0)</x:f>
        <x:v>0</x:v>
      </x:c>
      <x:c r="R5586" s="9" t="n">
        <x:f>IF(AND(T5586=1,G5586="PASS",P5586="FAIL"),1,0)</x:f>
        <x:v>1</x:v>
      </x:c>
      <x:c r="S5586" s="9" t="n">
        <x:f>IF(AND(T5586=1,G5586="FAIL",P5586="PASS"),1,0)</x:f>
        <x:v>0</x:v>
      </x:c>
      <x:c r="T5586" s="9" t="n">
        <x:v>1</x:v>
      </x:c>
      <x:c r="U5586" s="9" t="n">
        <x:v>9</x:v>
      </x:c>
      <x:c r="V5586" s="9" t="str">
        <x:v>MVP/SHACL_GENERATION_PIPELINE/experiments/LUNA_CONTEXTUAL_SINGLESHOT/RUN_01/runs/RUN-IMO-114-20260831T153424767450Z/artifacts/attempt_01/extracted_shape.ttl</x:v>
      </x:c>
    </x:row>
    <x:row r="5587" ht="22" customHeight="1">
      <x:c r="A5587" s="10" t="str">
        <x:v>SINGLESHOT</x:v>
      </x:c>
      <x:c r="B5587" s="10" t="str">
        <x:v>IMO-114</x:v>
      </x:c>
      <x:c r="C5587" s="10" t="str">
        <x:v>IMO-114-M-F02</x:v>
      </x:c>
      <x:c r="D5587" s="10" t="str">
        <x:v>RUN_01</x:v>
      </x:c>
      <x:c r="E5587" s="10" t="str">
        <x:v>ORIGINAL_LEDGER</x:v>
      </x:c>
      <x:c r="F5587" s="10" t="str">
        <x:v>FAIL</x:v>
      </x:c>
      <x:c r="G5587" s="10" t="str">
        <x:v>PASS</x:v>
      </x:c>
      <x:c r="H5587" s="10" t="str">
        <x:v>EXECUTED</x:v>
      </x:c>
      <x:c r="I5587" s="10" t="str">
        <x:v>PARSED</x:v>
      </x:c>
      <x:c r="J5587" s="10" t="str">
        <x:v>SINGLESHOT_CAPTURED_DIAGNOSTIC_PASS</x:v>
      </x:c>
      <x:c r="K5587" s="10" t="str">
        <x:v>aa3ee9db3579a7226e27d1a87acc6dc5c9a715b62c57fdd629b160c0c663494b</x:v>
      </x:c>
      <x:c r="L5587" s="10" t="str">
        <x:v>historical_three</x:v>
      </x:c>
      <x:c r="M5587" s="10" t="n">
        <x:v>0</x:v>
      </x:c>
      <x:c r="N5587" s="10" t="n">
        <x:v>1</x:v>
      </x:c>
      <x:c r="O5587" s="10" t="n">
        <x:v>0</x:v>
      </x:c>
      <x:c r="P5587" s="9" t="str">
        <x:f>'CaseReview'!U1215</x:f>
        <x:v>FAIL</x:v>
      </x:c>
      <x:c r="Q5587" s="9" t="n">
        <x:f>IF(AND(T5587=1,G5587=P5587),1,0)</x:f>
        <x:v>0</x:v>
      </x:c>
      <x:c r="R5587" s="9" t="n">
        <x:f>IF(AND(T5587=1,G5587="PASS",P5587="FAIL"),1,0)</x:f>
        <x:v>1</x:v>
      </x:c>
      <x:c r="S5587" s="9" t="n">
        <x:f>IF(AND(T5587=1,G5587="FAIL",P5587="PASS"),1,0)</x:f>
        <x:v>0</x:v>
      </x:c>
      <x:c r="T5587" s="9" t="n">
        <x:v>1</x:v>
      </x:c>
      <x:c r="U5587" s="9" t="n">
        <x:v>9</x:v>
      </x:c>
      <x:c r="V5587" s="9" t="str">
        <x:v>MVP/SHACL_GENERATION_PIPELINE/experiments/LUNA_CONTEXTUAL_SINGLESHOT/RUN_01/runs/RUN-IMO-114-20260831T153424767450Z/artifacts/attempt_01/extracted_shape.ttl</x:v>
      </x:c>
    </x:row>
    <x:row r="5588" ht="22" customHeight="1">
      <x:c r="A5588" s="10" t="str">
        <x:v>SINGLESHOT</x:v>
      </x:c>
      <x:c r="B5588" s="10" t="str">
        <x:v>IMO-114</x:v>
      </x:c>
      <x:c r="C5588" s="10" t="str">
        <x:v>IMO-114-M-F03</x:v>
      </x:c>
      <x:c r="D5588" s="10" t="str">
        <x:v>RUN_01</x:v>
      </x:c>
      <x:c r="E5588" s="10" t="str">
        <x:v>ORIGINAL_LEDGER</x:v>
      </x:c>
      <x:c r="F5588" s="10" t="str">
        <x:v>FAIL</x:v>
      </x:c>
      <x:c r="G5588" s="10" t="str">
        <x:v>PASS</x:v>
      </x:c>
      <x:c r="H5588" s="10" t="str">
        <x:v>EXECUTED</x:v>
      </x:c>
      <x:c r="I5588" s="10" t="str">
        <x:v>PARSED</x:v>
      </x:c>
      <x:c r="J5588" s="10" t="str">
        <x:v>SINGLESHOT_CAPTURED_DIAGNOSTIC_PASS</x:v>
      </x:c>
      <x:c r="K5588" s="10" t="str">
        <x:v>aa3ee9db3579a7226e27d1a87acc6dc5c9a715b62c57fdd629b160c0c663494b</x:v>
      </x:c>
      <x:c r="L5588" s="10" t="str">
        <x:v>historical_three</x:v>
      </x:c>
      <x:c r="M5588" s="10" t="n">
        <x:v>0</x:v>
      </x:c>
      <x:c r="N5588" s="10" t="n">
        <x:v>1</x:v>
      </x:c>
      <x:c r="O5588" s="10" t="n">
        <x:v>0</x:v>
      </x:c>
      <x:c r="P5588" s="9" t="str">
        <x:f>'CaseReview'!U1216</x:f>
        <x:v>FAIL</x:v>
      </x:c>
      <x:c r="Q5588" s="9" t="n">
        <x:f>IF(AND(T5588=1,G5588=P5588),1,0)</x:f>
        <x:v>0</x:v>
      </x:c>
      <x:c r="R5588" s="9" t="n">
        <x:f>IF(AND(T5588=1,G5588="PASS",P5588="FAIL"),1,0)</x:f>
        <x:v>1</x:v>
      </x:c>
      <x:c r="S5588" s="9" t="n">
        <x:f>IF(AND(T5588=1,G5588="FAIL",P5588="PASS"),1,0)</x:f>
        <x:v>0</x:v>
      </x:c>
      <x:c r="T5588" s="9" t="n">
        <x:v>1</x:v>
      </x:c>
      <x:c r="U5588" s="9" t="n">
        <x:v>9</x:v>
      </x:c>
      <x:c r="V5588" s="9" t="str">
        <x:v>MVP/SHACL_GENERATION_PIPELINE/experiments/LUNA_CONTEXTUAL_SINGLESHOT/RUN_01/runs/RUN-IMO-114-20260831T153424767450Z/artifacts/attempt_01/extracted_shape.ttl</x:v>
      </x:c>
    </x:row>
    <x:row r="5589" ht="22" customHeight="1">
      <x:c r="A5589" s="10" t="str">
        <x:v>SINGLESHOT</x:v>
      </x:c>
      <x:c r="B5589" s="10" t="str">
        <x:v>IMO-114</x:v>
      </x:c>
      <x:c r="C5589" s="10" t="str">
        <x:v>IMO-114-M-P01</x:v>
      </x:c>
      <x:c r="D5589" s="10" t="str">
        <x:v>RUN_01</x:v>
      </x:c>
      <x:c r="E5589" s="10" t="str">
        <x:v>ORIGINAL_LEDGER</x:v>
      </x:c>
      <x:c r="F5589" s="10" t="str">
        <x:v>PASS</x:v>
      </x:c>
      <x:c r="G5589" s="10" t="str">
        <x:v>PASS</x:v>
      </x:c>
      <x:c r="H5589" s="10" t="str">
        <x:v>EXECUTED</x:v>
      </x:c>
      <x:c r="I5589" s="10" t="str">
        <x:v>PARSED</x:v>
      </x:c>
      <x:c r="J5589" s="10" t="str">
        <x:v>SINGLESHOT_CAPTURED_DIAGNOSTIC_PASS</x:v>
      </x:c>
      <x:c r="K5589" s="10" t="str">
        <x:v>aa3ee9db3579a7226e27d1a87acc6dc5c9a715b62c57fdd629b160c0c663494b</x:v>
      </x:c>
      <x:c r="L5589" s="10" t="str">
        <x:v>historical_three</x:v>
      </x:c>
      <x:c r="M5589" s="10" t="n">
        <x:v>1</x:v>
      </x:c>
      <x:c r="N5589" s="10" t="n">
        <x:v>0</x:v>
      </x:c>
      <x:c r="O5589" s="10" t="n">
        <x:v>0</x:v>
      </x:c>
      <x:c r="P5589" s="9" t="str">
        <x:f>'CaseReview'!U1217</x:f>
        <x:v>PASS</x:v>
      </x:c>
      <x:c r="Q5589" s="9" t="n">
        <x:f>IF(AND(T5589=1,G5589=P5589),1,0)</x:f>
        <x:v>1</x:v>
      </x:c>
      <x:c r="R5589" s="9" t="n">
        <x:f>IF(AND(T5589=1,G5589="PASS",P5589="FAIL"),1,0)</x:f>
        <x:v>0</x:v>
      </x:c>
      <x:c r="S5589" s="9" t="n">
        <x:f>IF(AND(T5589=1,G5589="FAIL",P5589="PASS"),1,0)</x:f>
        <x:v>0</x:v>
      </x:c>
      <x:c r="T5589" s="9" t="n">
        <x:v>1</x:v>
      </x:c>
      <x:c r="U5589" s="9" t="n">
        <x:v>9</x:v>
      </x:c>
      <x:c r="V5589" s="9" t="str">
        <x:v>MVP/SHACL_GENERATION_PIPELINE/experiments/LUNA_CONTEXTUAL_SINGLESHOT/RUN_01/runs/RUN-IMO-114-20260831T153424767450Z/artifacts/attempt_01/extracted_shape.ttl</x:v>
      </x:c>
    </x:row>
    <x:row r="5590" ht="22" customHeight="1">
      <x:c r="A5590" s="10" t="str">
        <x:v>SINGLESHOT</x:v>
      </x:c>
      <x:c r="B5590" s="10" t="str">
        <x:v>IMO-114</x:v>
      </x:c>
      <x:c r="C5590" s="10" t="str">
        <x:v>IMO-114-M-P02</x:v>
      </x:c>
      <x:c r="D5590" s="10" t="str">
        <x:v>RUN_01</x:v>
      </x:c>
      <x:c r="E5590" s="10" t="str">
        <x:v>ORIGINAL_LEDGER</x:v>
      </x:c>
      <x:c r="F5590" s="10" t="str">
        <x:v>PASS</x:v>
      </x:c>
      <x:c r="G5590" s="10" t="str">
        <x:v>PASS</x:v>
      </x:c>
      <x:c r="H5590" s="10" t="str">
        <x:v>EXECUTED</x:v>
      </x:c>
      <x:c r="I5590" s="10" t="str">
        <x:v>PARSED</x:v>
      </x:c>
      <x:c r="J5590" s="10" t="str">
        <x:v>SINGLESHOT_CAPTURED_DIAGNOSTIC_PASS</x:v>
      </x:c>
      <x:c r="K5590" s="10" t="str">
        <x:v>aa3ee9db3579a7226e27d1a87acc6dc5c9a715b62c57fdd629b160c0c663494b</x:v>
      </x:c>
      <x:c r="L5590" s="10" t="str">
        <x:v>historical_three</x:v>
      </x:c>
      <x:c r="M5590" s="10" t="n">
        <x:v>1</x:v>
      </x:c>
      <x:c r="N5590" s="10" t="n">
        <x:v>0</x:v>
      </x:c>
      <x:c r="O5590" s="10" t="n">
        <x:v>0</x:v>
      </x:c>
      <x:c r="P5590" s="9" t="str">
        <x:f>'CaseReview'!U1218</x:f>
        <x:v>PASS</x:v>
      </x:c>
      <x:c r="Q5590" s="9" t="n">
        <x:f>IF(AND(T5590=1,G5590=P5590),1,0)</x:f>
        <x:v>1</x:v>
      </x:c>
      <x:c r="R5590" s="9" t="n">
        <x:f>IF(AND(T5590=1,G5590="PASS",P5590="FAIL"),1,0)</x:f>
        <x:v>0</x:v>
      </x:c>
      <x:c r="S5590" s="9" t="n">
        <x:f>IF(AND(T5590=1,G5590="FAIL",P5590="PASS"),1,0)</x:f>
        <x:v>0</x:v>
      </x:c>
      <x:c r="T5590" s="9" t="n">
        <x:v>1</x:v>
      </x:c>
      <x:c r="U5590" s="9" t="n">
        <x:v>9</x:v>
      </x:c>
      <x:c r="V5590" s="9" t="str">
        <x:v>MVP/SHACL_GENERATION_PIPELINE/experiments/LUNA_CONTEXTUAL_SINGLESHOT/RUN_01/runs/RUN-IMO-114-20260831T153424767450Z/artifacts/attempt_01/extracted_shape.ttl</x:v>
      </x:c>
    </x:row>
    <x:row r="5591" ht="22" customHeight="1">
      <x:c r="A5591" s="10" t="str">
        <x:v>SINGLESHOT</x:v>
      </x:c>
      <x:c r="B5591" s="10" t="str">
        <x:v>IMO-114</x:v>
      </x:c>
      <x:c r="C5591" s="10" t="str">
        <x:v>IMO-114-M-P03</x:v>
      </x:c>
      <x:c r="D5591" s="10" t="str">
        <x:v>RUN_01</x:v>
      </x:c>
      <x:c r="E5591" s="10" t="str">
        <x:v>ORIGINAL_LEDGER</x:v>
      </x:c>
      <x:c r="F5591" s="10" t="str">
        <x:v>PASS</x:v>
      </x:c>
      <x:c r="G5591" s="10" t="str">
        <x:v>PASS</x:v>
      </x:c>
      <x:c r="H5591" s="10" t="str">
        <x:v>EXECUTED</x:v>
      </x:c>
      <x:c r="I5591" s="10" t="str">
        <x:v>PARSED</x:v>
      </x:c>
      <x:c r="J5591" s="10" t="str">
        <x:v>SINGLESHOT_CAPTURED_DIAGNOSTIC_PASS</x:v>
      </x:c>
      <x:c r="K5591" s="10" t="str">
        <x:v>aa3ee9db3579a7226e27d1a87acc6dc5c9a715b62c57fdd629b160c0c663494b</x:v>
      </x:c>
      <x:c r="L5591" s="10" t="str">
        <x:v>historical_three</x:v>
      </x:c>
      <x:c r="M5591" s="10" t="n">
        <x:v>1</x:v>
      </x:c>
      <x:c r="N5591" s="10" t="n">
        <x:v>0</x:v>
      </x:c>
      <x:c r="O5591" s="10" t="n">
        <x:v>0</x:v>
      </x:c>
      <x:c r="P5591" s="9" t="str">
        <x:f>'CaseReview'!U1219</x:f>
        <x:v>PASS</x:v>
      </x:c>
      <x:c r="Q5591" s="9" t="n">
        <x:f>IF(AND(T5591=1,G5591=P5591),1,0)</x:f>
        <x:v>1</x:v>
      </x:c>
      <x:c r="R5591" s="9" t="n">
        <x:f>IF(AND(T5591=1,G5591="PASS",P5591="FAIL"),1,0)</x:f>
        <x:v>0</x:v>
      </x:c>
      <x:c r="S5591" s="9" t="n">
        <x:f>IF(AND(T5591=1,G5591="FAIL",P5591="PASS"),1,0)</x:f>
        <x:v>0</x:v>
      </x:c>
      <x:c r="T5591" s="9" t="n">
        <x:v>1</x:v>
      </x:c>
      <x:c r="U5591" s="9" t="n">
        <x:v>9</x:v>
      </x:c>
      <x:c r="V5591" s="9" t="str">
        <x:v>MVP/SHACL_GENERATION_PIPELINE/experiments/LUNA_CONTEXTUAL_SINGLESHOT/RUN_01/runs/RUN-IMO-114-20260831T153424767450Z/artifacts/attempt_01/extracted_shape.ttl</x:v>
      </x:c>
    </x:row>
    <x:row r="5592" ht="22" customHeight="1">
      <x:c r="A5592" s="10" t="str">
        <x:v>SINGLESHOT</x:v>
      </x:c>
      <x:c r="B5592" s="10" t="str">
        <x:v>IMO-114</x:v>
      </x:c>
      <x:c r="C5592" s="10" t="str">
        <x:v>IMO-114-M-P04</x:v>
      </x:c>
      <x:c r="D5592" s="10" t="str">
        <x:v>RUN_01</x:v>
      </x:c>
      <x:c r="E5592" s="10" t="str">
        <x:v>ORIGINAL_LEDGER</x:v>
      </x:c>
      <x:c r="F5592" s="10" t="str">
        <x:v>PASS</x:v>
      </x:c>
      <x:c r="G5592" s="10" t="str">
        <x:v>PASS</x:v>
      </x:c>
      <x:c r="H5592" s="10" t="str">
        <x:v>EXECUTED</x:v>
      </x:c>
      <x:c r="I5592" s="10" t="str">
        <x:v>PARSED</x:v>
      </x:c>
      <x:c r="J5592" s="10" t="str">
        <x:v>SINGLESHOT_CAPTURED_DIAGNOSTIC_PASS</x:v>
      </x:c>
      <x:c r="K5592" s="10" t="str">
        <x:v>aa3ee9db3579a7226e27d1a87acc6dc5c9a715b62c57fdd629b160c0c663494b</x:v>
      </x:c>
      <x:c r="L5592" s="10" t="str">
        <x:v>historical_three</x:v>
      </x:c>
      <x:c r="M5592" s="10" t="n">
        <x:v>1</x:v>
      </x:c>
      <x:c r="N5592" s="10" t="n">
        <x:v>0</x:v>
      </x:c>
      <x:c r="O5592" s="10" t="n">
        <x:v>0</x:v>
      </x:c>
      <x:c r="P5592" s="9" t="str">
        <x:f>'CaseReview'!U1220</x:f>
        <x:v>PASS</x:v>
      </x:c>
      <x:c r="Q5592" s="9" t="n">
        <x:f>IF(AND(T5592=1,G5592=P5592),1,0)</x:f>
        <x:v>1</x:v>
      </x:c>
      <x:c r="R5592" s="9" t="n">
        <x:f>IF(AND(T5592=1,G5592="PASS",P5592="FAIL"),1,0)</x:f>
        <x:v>0</x:v>
      </x:c>
      <x:c r="S5592" s="9" t="n">
        <x:f>IF(AND(T5592=1,G5592="FAIL",P5592="PASS"),1,0)</x:f>
        <x:v>0</x:v>
      </x:c>
      <x:c r="T5592" s="9" t="n">
        <x:v>1</x:v>
      </x:c>
      <x:c r="U5592" s="9" t="n">
        <x:v>9</x:v>
      </x:c>
      <x:c r="V5592" s="9" t="str">
        <x:v>MVP/SHACL_GENERATION_PIPELINE/experiments/LUNA_CONTEXTUAL_SINGLESHOT/RUN_01/runs/RUN-IMO-114-20260831T153424767450Z/artifacts/attempt_01/extracted_shape.ttl</x:v>
      </x:c>
    </x:row>
    <x:row r="5593" ht="22" customHeight="1">
      <x:c r="A5593" s="10" t="str">
        <x:v>SINGLESHOT</x:v>
      </x:c>
      <x:c r="B5593" s="10" t="str">
        <x:v>IMO-114</x:v>
      </x:c>
      <x:c r="C5593" s="10" t="str">
        <x:v>IMO-114-M-P05</x:v>
      </x:c>
      <x:c r="D5593" s="10" t="str">
        <x:v>RUN_01</x:v>
      </x:c>
      <x:c r="E5593" s="10" t="str">
        <x:v>ORIGINAL_LEDGER</x:v>
      </x:c>
      <x:c r="F5593" s="10" t="str">
        <x:v>PASS</x:v>
      </x:c>
      <x:c r="G5593" s="10" t="str">
        <x:v>PASS</x:v>
      </x:c>
      <x:c r="H5593" s="10" t="str">
        <x:v>EXECUTED</x:v>
      </x:c>
      <x:c r="I5593" s="10" t="str">
        <x:v>PARSED</x:v>
      </x:c>
      <x:c r="J5593" s="10" t="str">
        <x:v>SINGLESHOT_CAPTURED_DIAGNOSTIC_PASS</x:v>
      </x:c>
      <x:c r="K5593" s="10" t="str">
        <x:v>aa3ee9db3579a7226e27d1a87acc6dc5c9a715b62c57fdd629b160c0c663494b</x:v>
      </x:c>
      <x:c r="L5593" s="10" t="str">
        <x:v>historical_three</x:v>
      </x:c>
      <x:c r="M5593" s="10" t="n">
        <x:v>1</x:v>
      </x:c>
      <x:c r="N5593" s="10" t="n">
        <x:v>0</x:v>
      </x:c>
      <x:c r="O5593" s="10" t="n">
        <x:v>0</x:v>
      </x:c>
      <x:c r="P5593" s="9" t="str">
        <x:f>'CaseReview'!U1221</x:f>
        <x:v>PASS</x:v>
      </x:c>
      <x:c r="Q5593" s="9" t="n">
        <x:f>IF(AND(T5593=1,G5593=P5593),1,0)</x:f>
        <x:v>1</x:v>
      </x:c>
      <x:c r="R5593" s="9" t="n">
        <x:f>IF(AND(T5593=1,G5593="PASS",P5593="FAIL"),1,0)</x:f>
        <x:v>0</x:v>
      </x:c>
      <x:c r="S5593" s="9" t="n">
        <x:f>IF(AND(T5593=1,G5593="FAIL",P5593="PASS"),1,0)</x:f>
        <x:v>0</x:v>
      </x:c>
      <x:c r="T5593" s="9" t="n">
        <x:v>1</x:v>
      </x:c>
      <x:c r="U5593" s="9" t="n">
        <x:v>9</x:v>
      </x:c>
      <x:c r="V5593" s="9" t="str">
        <x:v>MVP/SHACL_GENERATION_PIPELINE/experiments/LUNA_CONTEXTUAL_SINGLESHOT/RUN_01/runs/RUN-IMO-114-20260831T153424767450Z/artifacts/attempt_01/extracted_shape.ttl</x:v>
      </x:c>
    </x:row>
    <x:row r="5594" ht="22" customHeight="1">
      <x:c r="A5594" s="10" t="str">
        <x:v>SINGLESHOT</x:v>
      </x:c>
      <x:c r="B5594" s="10" t="str">
        <x:v>IMO-114</x:v>
      </x:c>
      <x:c r="C5594" s="10" t="str">
        <x:v>IMO-114-M-P06</x:v>
      </x:c>
      <x:c r="D5594" s="10" t="str">
        <x:v>RUN_01</x:v>
      </x:c>
      <x:c r="E5594" s="10" t="str">
        <x:v>ORIGINAL_LEDGER</x:v>
      </x:c>
      <x:c r="F5594" s="10" t="str">
        <x:v>PASS</x:v>
      </x:c>
      <x:c r="G5594" s="10" t="str">
        <x:v>PASS</x:v>
      </x:c>
      <x:c r="H5594" s="10" t="str">
        <x:v>EXECUTED</x:v>
      </x:c>
      <x:c r="I5594" s="10" t="str">
        <x:v>PARSED</x:v>
      </x:c>
      <x:c r="J5594" s="10" t="str">
        <x:v>SINGLESHOT_CAPTURED_DIAGNOSTIC_PASS</x:v>
      </x:c>
      <x:c r="K5594" s="10" t="str">
        <x:v>aa3ee9db3579a7226e27d1a87acc6dc5c9a715b62c57fdd629b160c0c663494b</x:v>
      </x:c>
      <x:c r="L5594" s="10" t="str">
        <x:v>historical_three</x:v>
      </x:c>
      <x:c r="M5594" s="10" t="n">
        <x:v>1</x:v>
      </x:c>
      <x:c r="N5594" s="10" t="n">
        <x:v>0</x:v>
      </x:c>
      <x:c r="O5594" s="10" t="n">
        <x:v>0</x:v>
      </x:c>
      <x:c r="P5594" s="9" t="str">
        <x:f>'CaseReview'!U1222</x:f>
        <x:v>PASS</x:v>
      </x:c>
      <x:c r="Q5594" s="9" t="n">
        <x:f>IF(AND(T5594=1,G5594=P5594),1,0)</x:f>
        <x:v>1</x:v>
      </x:c>
      <x:c r="R5594" s="9" t="n">
        <x:f>IF(AND(T5594=1,G5594="PASS",P5594="FAIL"),1,0)</x:f>
        <x:v>0</x:v>
      </x:c>
      <x:c r="S5594" s="9" t="n">
        <x:f>IF(AND(T5594=1,G5594="FAIL",P5594="PASS"),1,0)</x:f>
        <x:v>0</x:v>
      </x:c>
      <x:c r="T5594" s="9" t="n">
        <x:v>1</x:v>
      </x:c>
      <x:c r="U5594" s="9" t="n">
        <x:v>9</x:v>
      </x:c>
      <x:c r="V5594" s="9" t="str">
        <x:v>MVP/SHACL_GENERATION_PIPELINE/experiments/LUNA_CONTEXTUAL_SINGLESHOT/RUN_01/runs/RUN-IMO-114-20260831T153424767450Z/artifacts/attempt_01/extracted_shape.ttl</x:v>
      </x:c>
    </x:row>
    <x:row r="5595" ht="22" customHeight="1">
      <x:c r="A5595" s="10" t="str">
        <x:v>SINGLESHOT</x:v>
      </x:c>
      <x:c r="B5595" s="10" t="str">
        <x:v>IMO-115</x:v>
      </x:c>
      <x:c r="C5595" s="10" t="str">
        <x:v>IMO-115-M-F01</x:v>
      </x:c>
      <x:c r="D5595" s="10" t="str">
        <x:v>RUN_01</x:v>
      </x:c>
      <x:c r="E5595" s="10" t="str">
        <x:v>ORIGINAL_LEDGER</x:v>
      </x:c>
      <x:c r="F5595" s="10" t="str">
        <x:v>FAIL</x:v>
      </x:c>
      <x:c r="G5595" s="10" t="str">
        <x:v>FAIL</x:v>
      </x:c>
      <x:c r="H5595" s="10" t="str">
        <x:v>EXECUTED</x:v>
      </x:c>
      <x:c r="I5595" s="10" t="str">
        <x:v>PARSED</x:v>
      </x:c>
      <x:c r="J5595" s="10" t="str">
        <x:v>SINGLESHOT_CAPTURED_DIAGNOSTIC_PASS</x:v>
      </x:c>
      <x:c r="K5595" s="10" t="str">
        <x:v>51496064fb5654a63ab842421993a5c38acbabf2e82ba66c250b9ba09f0efe4e</x:v>
      </x:c>
      <x:c r="L5595" s="10" t="str">
        <x:v>historical_three</x:v>
      </x:c>
      <x:c r="M5595" s="10" t="n">
        <x:v>1</x:v>
      </x:c>
      <x:c r="N5595" s="10" t="n">
        <x:v>0</x:v>
      </x:c>
      <x:c r="O5595" s="10" t="n">
        <x:v>0</x:v>
      </x:c>
      <x:c r="P5595" s="9" t="str">
        <x:f>'CaseReview'!U1223</x:f>
        <x:v>FAIL</x:v>
      </x:c>
      <x:c r="Q5595" s="9" t="n">
        <x:f>IF(AND(T5595=1,G5595=P5595),1,0)</x:f>
        <x:v>1</x:v>
      </x:c>
      <x:c r="R5595" s="9" t="n">
        <x:f>IF(AND(T5595=1,G5595="PASS",P5595="FAIL"),1,0)</x:f>
        <x:v>0</x:v>
      </x:c>
      <x:c r="S5595" s="9" t="n">
        <x:f>IF(AND(T5595=1,G5595="FAIL",P5595="PASS"),1,0)</x:f>
        <x:v>0</x:v>
      </x:c>
      <x:c r="T5595" s="9" t="n">
        <x:v>1</x:v>
      </x:c>
      <x:c r="U5595" s="9" t="n">
        <x:v>7</x:v>
      </x:c>
      <x:c r="V5595" s="9" t="str">
        <x:v>MVP/SHACL_GENERATION_PIPELINE/experiments/LUNA_CONTEXTUAL_SINGLESHOT/RUN_01/runs/RUN-IMO-115-20260831T153456761431Z/artifacts/attempt_01/extracted_shape.ttl</x:v>
      </x:c>
    </x:row>
    <x:row r="5596" ht="22" customHeight="1">
      <x:c r="A5596" s="10" t="str">
        <x:v>SINGLESHOT</x:v>
      </x:c>
      <x:c r="B5596" s="10" t="str">
        <x:v>IMO-115</x:v>
      </x:c>
      <x:c r="C5596" s="10" t="str">
        <x:v>IMO-115-M-F02</x:v>
      </x:c>
      <x:c r="D5596" s="10" t="str">
        <x:v>RUN_01</x:v>
      </x:c>
      <x:c r="E5596" s="10" t="str">
        <x:v>ORIGINAL_LEDGER</x:v>
      </x:c>
      <x:c r="F5596" s="10" t="str">
        <x:v>FAIL</x:v>
      </x:c>
      <x:c r="G5596" s="10" t="str">
        <x:v>FAIL</x:v>
      </x:c>
      <x:c r="H5596" s="10" t="str">
        <x:v>EXECUTED</x:v>
      </x:c>
      <x:c r="I5596" s="10" t="str">
        <x:v>PARSED</x:v>
      </x:c>
      <x:c r="J5596" s="10" t="str">
        <x:v>SINGLESHOT_CAPTURED_DIAGNOSTIC_PASS</x:v>
      </x:c>
      <x:c r="K5596" s="10" t="str">
        <x:v>51496064fb5654a63ab842421993a5c38acbabf2e82ba66c250b9ba09f0efe4e</x:v>
      </x:c>
      <x:c r="L5596" s="10" t="str">
        <x:v>historical_three</x:v>
      </x:c>
      <x:c r="M5596" s="10" t="n">
        <x:v>1</x:v>
      </x:c>
      <x:c r="N5596" s="10" t="n">
        <x:v>0</x:v>
      </x:c>
      <x:c r="O5596" s="10" t="n">
        <x:v>0</x:v>
      </x:c>
      <x:c r="P5596" s="9" t="str">
        <x:f>'CaseReview'!U1224</x:f>
        <x:v>FAIL</x:v>
      </x:c>
      <x:c r="Q5596" s="9" t="n">
        <x:f>IF(AND(T5596=1,G5596=P5596),1,0)</x:f>
        <x:v>1</x:v>
      </x:c>
      <x:c r="R5596" s="9" t="n">
        <x:f>IF(AND(T5596=1,G5596="PASS",P5596="FAIL"),1,0)</x:f>
        <x:v>0</x:v>
      </x:c>
      <x:c r="S5596" s="9" t="n">
        <x:f>IF(AND(T5596=1,G5596="FAIL",P5596="PASS"),1,0)</x:f>
        <x:v>0</x:v>
      </x:c>
      <x:c r="T5596" s="9" t="n">
        <x:v>1</x:v>
      </x:c>
      <x:c r="U5596" s="9" t="n">
        <x:v>7</x:v>
      </x:c>
      <x:c r="V5596" s="9" t="str">
        <x:v>MVP/SHACL_GENERATION_PIPELINE/experiments/LUNA_CONTEXTUAL_SINGLESHOT/RUN_01/runs/RUN-IMO-115-20260831T153456761431Z/artifacts/attempt_01/extracted_shape.ttl</x:v>
      </x:c>
    </x:row>
    <x:row r="5597" ht="22" customHeight="1">
      <x:c r="A5597" s="10" t="str">
        <x:v>SINGLESHOT</x:v>
      </x:c>
      <x:c r="B5597" s="10" t="str">
        <x:v>IMO-115</x:v>
      </x:c>
      <x:c r="C5597" s="10" t="str">
        <x:v>IMO-115-M-F03</x:v>
      </x:c>
      <x:c r="D5597" s="10" t="str">
        <x:v>RUN_01</x:v>
      </x:c>
      <x:c r="E5597" s="10" t="str">
        <x:v>ORIGINAL_LEDGER</x:v>
      </x:c>
      <x:c r="F5597" s="10" t="str">
        <x:v>FAIL</x:v>
      </x:c>
      <x:c r="G5597" s="10" t="str">
        <x:v>FAIL</x:v>
      </x:c>
      <x:c r="H5597" s="10" t="str">
        <x:v>EXECUTED</x:v>
      </x:c>
      <x:c r="I5597" s="10" t="str">
        <x:v>PARSED</x:v>
      </x:c>
      <x:c r="J5597" s="10" t="str">
        <x:v>SINGLESHOT_CAPTURED_DIAGNOSTIC_PASS</x:v>
      </x:c>
      <x:c r="K5597" s="10" t="str">
        <x:v>51496064fb5654a63ab842421993a5c38acbabf2e82ba66c250b9ba09f0efe4e</x:v>
      </x:c>
      <x:c r="L5597" s="10" t="str">
        <x:v>historical_three</x:v>
      </x:c>
      <x:c r="M5597" s="10" t="n">
        <x:v>1</x:v>
      </x:c>
      <x:c r="N5597" s="10" t="n">
        <x:v>0</x:v>
      </x:c>
      <x:c r="O5597" s="10" t="n">
        <x:v>0</x:v>
      </x:c>
      <x:c r="P5597" s="9" t="str">
        <x:f>'CaseReview'!U1225</x:f>
        <x:v>FAIL</x:v>
      </x:c>
      <x:c r="Q5597" s="9" t="n">
        <x:f>IF(AND(T5597=1,G5597=P5597),1,0)</x:f>
        <x:v>1</x:v>
      </x:c>
      <x:c r="R5597" s="9" t="n">
        <x:f>IF(AND(T5597=1,G5597="PASS",P5597="FAIL"),1,0)</x:f>
        <x:v>0</x:v>
      </x:c>
      <x:c r="S5597" s="9" t="n">
        <x:f>IF(AND(T5597=1,G5597="FAIL",P5597="PASS"),1,0)</x:f>
        <x:v>0</x:v>
      </x:c>
      <x:c r="T5597" s="9" t="n">
        <x:v>1</x:v>
      </x:c>
      <x:c r="U5597" s="9" t="n">
        <x:v>7</x:v>
      </x:c>
      <x:c r="V5597" s="9" t="str">
        <x:v>MVP/SHACL_GENERATION_PIPELINE/experiments/LUNA_CONTEXTUAL_SINGLESHOT/RUN_01/runs/RUN-IMO-115-20260831T153456761431Z/artifacts/attempt_01/extracted_shape.ttl</x:v>
      </x:c>
    </x:row>
    <x:row r="5598" ht="22" customHeight="1">
      <x:c r="A5598" s="10" t="str">
        <x:v>SINGLESHOT</x:v>
      </x:c>
      <x:c r="B5598" s="10" t="str">
        <x:v>IMO-115</x:v>
      </x:c>
      <x:c r="C5598" s="10" t="str">
        <x:v>IMO-115-M-F04</x:v>
      </x:c>
      <x:c r="D5598" s="10" t="str">
        <x:v>RUN_01</x:v>
      </x:c>
      <x:c r="E5598" s="10" t="str">
        <x:v>ORIGINAL_LEDGER</x:v>
      </x:c>
      <x:c r="F5598" s="10" t="str">
        <x:v>FAIL</x:v>
      </x:c>
      <x:c r="G5598" s="10" t="str">
        <x:v>FAIL</x:v>
      </x:c>
      <x:c r="H5598" s="10" t="str">
        <x:v>EXECUTED</x:v>
      </x:c>
      <x:c r="I5598" s="10" t="str">
        <x:v>PARSED</x:v>
      </x:c>
      <x:c r="J5598" s="10" t="str">
        <x:v>SINGLESHOT_CAPTURED_DIAGNOSTIC_PASS</x:v>
      </x:c>
      <x:c r="K5598" s="10" t="str">
        <x:v>51496064fb5654a63ab842421993a5c38acbabf2e82ba66c250b9ba09f0efe4e</x:v>
      </x:c>
      <x:c r="L5598" s="10" t="str">
        <x:v>historical_three</x:v>
      </x:c>
      <x:c r="M5598" s="10" t="n">
        <x:v>1</x:v>
      </x:c>
      <x:c r="N5598" s="10" t="n">
        <x:v>0</x:v>
      </x:c>
      <x:c r="O5598" s="10" t="n">
        <x:v>0</x:v>
      </x:c>
      <x:c r="P5598" s="9" t="str">
        <x:f>'CaseReview'!U1226</x:f>
        <x:v>FAIL</x:v>
      </x:c>
      <x:c r="Q5598" s="9" t="n">
        <x:f>IF(AND(T5598=1,G5598=P5598),1,0)</x:f>
        <x:v>1</x:v>
      </x:c>
      <x:c r="R5598" s="9" t="n">
        <x:f>IF(AND(T5598=1,G5598="PASS",P5598="FAIL"),1,0)</x:f>
        <x:v>0</x:v>
      </x:c>
      <x:c r="S5598" s="9" t="n">
        <x:f>IF(AND(T5598=1,G5598="FAIL",P5598="PASS"),1,0)</x:f>
        <x:v>0</x:v>
      </x:c>
      <x:c r="T5598" s="9" t="n">
        <x:v>1</x:v>
      </x:c>
      <x:c r="U5598" s="9" t="n">
        <x:v>7</x:v>
      </x:c>
      <x:c r="V5598" s="9" t="str">
        <x:v>MVP/SHACL_GENERATION_PIPELINE/experiments/LUNA_CONTEXTUAL_SINGLESHOT/RUN_01/runs/RUN-IMO-115-20260831T153456761431Z/artifacts/attempt_01/extracted_shape.ttl</x:v>
      </x:c>
    </x:row>
    <x:row r="5599" ht="22" customHeight="1">
      <x:c r="A5599" s="10" t="str">
        <x:v>SINGLESHOT</x:v>
      </x:c>
      <x:c r="B5599" s="10" t="str">
        <x:v>IMO-115</x:v>
      </x:c>
      <x:c r="C5599" s="10" t="str">
        <x:v>IMO-115-M-F05</x:v>
      </x:c>
      <x:c r="D5599" s="10" t="str">
        <x:v>RUN_01</x:v>
      </x:c>
      <x:c r="E5599" s="10" t="str">
        <x:v>ORIGINAL_LEDGER</x:v>
      </x:c>
      <x:c r="F5599" s="10" t="str">
        <x:v>FAIL</x:v>
      </x:c>
      <x:c r="G5599" s="10" t="str">
        <x:v>FAIL</x:v>
      </x:c>
      <x:c r="H5599" s="10" t="str">
        <x:v>EXECUTED</x:v>
      </x:c>
      <x:c r="I5599" s="10" t="str">
        <x:v>PARSED</x:v>
      </x:c>
      <x:c r="J5599" s="10" t="str">
        <x:v>SINGLESHOT_CAPTURED_DIAGNOSTIC_PASS</x:v>
      </x:c>
      <x:c r="K5599" s="10" t="str">
        <x:v>51496064fb5654a63ab842421993a5c38acbabf2e82ba66c250b9ba09f0efe4e</x:v>
      </x:c>
      <x:c r="L5599" s="10" t="str">
        <x:v>historical_three</x:v>
      </x:c>
      <x:c r="M5599" s="10" t="n">
        <x:v>1</x:v>
      </x:c>
      <x:c r="N5599" s="10" t="n">
        <x:v>0</x:v>
      </x:c>
      <x:c r="O5599" s="10" t="n">
        <x:v>0</x:v>
      </x:c>
      <x:c r="P5599" s="9" t="str">
        <x:f>'CaseReview'!U1227</x:f>
        <x:v>FAIL</x:v>
      </x:c>
      <x:c r="Q5599" s="9" t="n">
        <x:f>IF(AND(T5599=1,G5599=P5599),1,0)</x:f>
        <x:v>1</x:v>
      </x:c>
      <x:c r="R5599" s="9" t="n">
        <x:f>IF(AND(T5599=1,G5599="PASS",P5599="FAIL"),1,0)</x:f>
        <x:v>0</x:v>
      </x:c>
      <x:c r="S5599" s="9" t="n">
        <x:f>IF(AND(T5599=1,G5599="FAIL",P5599="PASS"),1,0)</x:f>
        <x:v>0</x:v>
      </x:c>
      <x:c r="T5599" s="9" t="n">
        <x:v>1</x:v>
      </x:c>
      <x:c r="U5599" s="9" t="n">
        <x:v>7</x:v>
      </x:c>
      <x:c r="V5599" s="9" t="str">
        <x:v>MVP/SHACL_GENERATION_PIPELINE/experiments/LUNA_CONTEXTUAL_SINGLESHOT/RUN_01/runs/RUN-IMO-115-20260831T153456761431Z/artifacts/attempt_01/extracted_shape.ttl</x:v>
      </x:c>
    </x:row>
    <x:row r="5600" ht="22" customHeight="1">
      <x:c r="A5600" s="10" t="str">
        <x:v>SINGLESHOT</x:v>
      </x:c>
      <x:c r="B5600" s="10" t="str">
        <x:v>IMO-115</x:v>
      </x:c>
      <x:c r="C5600" s="10" t="str">
        <x:v>IMO-115-M-P01</x:v>
      </x:c>
      <x:c r="D5600" s="10" t="str">
        <x:v>RUN_01</x:v>
      </x:c>
      <x:c r="E5600" s="10" t="str">
        <x:v>ORIGINAL_LEDGER</x:v>
      </x:c>
      <x:c r="F5600" s="10" t="str">
        <x:v>PASS</x:v>
      </x:c>
      <x:c r="G5600" s="10" t="str">
        <x:v>FAIL</x:v>
      </x:c>
      <x:c r="H5600" s="10" t="str">
        <x:v>EXECUTED</x:v>
      </x:c>
      <x:c r="I5600" s="10" t="str">
        <x:v>PARSED</x:v>
      </x:c>
      <x:c r="J5600" s="10" t="str">
        <x:v>SINGLESHOT_CAPTURED_DIAGNOSTIC_PASS</x:v>
      </x:c>
      <x:c r="K5600" s="10" t="str">
        <x:v>51496064fb5654a63ab842421993a5c38acbabf2e82ba66c250b9ba09f0efe4e</x:v>
      </x:c>
      <x:c r="L5600" s="10" t="str">
        <x:v>historical_three</x:v>
      </x:c>
      <x:c r="M5600" s="10" t="n">
        <x:v>0</x:v>
      </x:c>
      <x:c r="N5600" s="10" t="n">
        <x:v>0</x:v>
      </x:c>
      <x:c r="O5600" s="10" t="n">
        <x:v>1</x:v>
      </x:c>
      <x:c r="P5600" s="9" t="str">
        <x:f>'CaseReview'!U1228</x:f>
        <x:v>PASS</x:v>
      </x:c>
      <x:c r="Q5600" s="9" t="n">
        <x:f>IF(AND(T5600=1,G5600=P5600),1,0)</x:f>
        <x:v>0</x:v>
      </x:c>
      <x:c r="R5600" s="9" t="n">
        <x:f>IF(AND(T5600=1,G5600="PASS",P5600="FAIL"),1,0)</x:f>
        <x:v>0</x:v>
      </x:c>
      <x:c r="S5600" s="9" t="n">
        <x:f>IF(AND(T5600=1,G5600="FAIL",P5600="PASS"),1,0)</x:f>
        <x:v>1</x:v>
      </x:c>
      <x:c r="T5600" s="9" t="n">
        <x:v>1</x:v>
      </x:c>
      <x:c r="U5600" s="9" t="n">
        <x:v>7</x:v>
      </x:c>
      <x:c r="V5600" s="9" t="str">
        <x:v>MVP/SHACL_GENERATION_PIPELINE/experiments/LUNA_CONTEXTUAL_SINGLESHOT/RUN_01/runs/RUN-IMO-115-20260831T153456761431Z/artifacts/attempt_01/extracted_shape.ttl</x:v>
      </x:c>
    </x:row>
    <x:row r="5601" ht="22" customHeight="1">
      <x:c r="A5601" s="10" t="str">
        <x:v>SINGLESHOT</x:v>
      </x:c>
      <x:c r="B5601" s="10" t="str">
        <x:v>IMO-115</x:v>
      </x:c>
      <x:c r="C5601" s="10" t="str">
        <x:v>IMO-115-M-P02</x:v>
      </x:c>
      <x:c r="D5601" s="10" t="str">
        <x:v>RUN_01</x:v>
      </x:c>
      <x:c r="E5601" s="10" t="str">
        <x:v>ORIGINAL_LEDGER</x:v>
      </x:c>
      <x:c r="F5601" s="10" t="str">
        <x:v>PASS</x:v>
      </x:c>
      <x:c r="G5601" s="10" t="str">
        <x:v>PASS</x:v>
      </x:c>
      <x:c r="H5601" s="10" t="str">
        <x:v>EXECUTED</x:v>
      </x:c>
      <x:c r="I5601" s="10" t="str">
        <x:v>PARSED</x:v>
      </x:c>
      <x:c r="J5601" s="10" t="str">
        <x:v>SINGLESHOT_CAPTURED_DIAGNOSTIC_PASS</x:v>
      </x:c>
      <x:c r="K5601" s="10" t="str">
        <x:v>51496064fb5654a63ab842421993a5c38acbabf2e82ba66c250b9ba09f0efe4e</x:v>
      </x:c>
      <x:c r="L5601" s="10" t="str">
        <x:v>historical_three</x:v>
      </x:c>
      <x:c r="M5601" s="10" t="n">
        <x:v>1</x:v>
      </x:c>
      <x:c r="N5601" s="10" t="n">
        <x:v>0</x:v>
      </x:c>
      <x:c r="O5601" s="10" t="n">
        <x:v>0</x:v>
      </x:c>
      <x:c r="P5601" s="9" t="str">
        <x:f>'CaseReview'!U1229</x:f>
        <x:v>PASS</x:v>
      </x:c>
      <x:c r="Q5601" s="9" t="n">
        <x:f>IF(AND(T5601=1,G5601=P5601),1,0)</x:f>
        <x:v>1</x:v>
      </x:c>
      <x:c r="R5601" s="9" t="n">
        <x:f>IF(AND(T5601=1,G5601="PASS",P5601="FAIL"),1,0)</x:f>
        <x:v>0</x:v>
      </x:c>
      <x:c r="S5601" s="9" t="n">
        <x:f>IF(AND(T5601=1,G5601="FAIL",P5601="PASS"),1,0)</x:f>
        <x:v>0</x:v>
      </x:c>
      <x:c r="T5601" s="9" t="n">
        <x:v>1</x:v>
      </x:c>
      <x:c r="U5601" s="9" t="n">
        <x:v>7</x:v>
      </x:c>
      <x:c r="V5601" s="9" t="str">
        <x:v>MVP/SHACL_GENERATION_PIPELINE/experiments/LUNA_CONTEXTUAL_SINGLESHOT/RUN_01/runs/RUN-IMO-115-20260831T153456761431Z/artifacts/attempt_01/extracted_shape.ttl</x:v>
      </x:c>
    </x:row>
    <x:row r="5602" ht="22" customHeight="1">
      <x:c r="A5602" s="10" t="str">
        <x:v>SINGLESHOT</x:v>
      </x:c>
      <x:c r="B5602" s="10" t="str">
        <x:v>IMO-116</x:v>
      </x:c>
      <x:c r="C5602" s="10" t="str">
        <x:v>IMO-116-M-F01</x:v>
      </x:c>
      <x:c r="D5602" s="10" t="str">
        <x:v>RUN_01</x:v>
      </x:c>
      <x:c r="E5602" s="10" t="str">
        <x:v>ORIGINAL_LEDGER</x:v>
      </x:c>
      <x:c r="F5602" s="10" t="str">
        <x:v>FAIL</x:v>
      </x:c>
      <x:c r="G5602" s="10" t="str">
        <x:v>FAIL</x:v>
      </x:c>
      <x:c r="H5602" s="10" t="str">
        <x:v>EXECUTED</x:v>
      </x:c>
      <x:c r="I5602" s="10" t="str">
        <x:v>PARSED</x:v>
      </x:c>
      <x:c r="J5602" s="10" t="str">
        <x:v>SINGLESHOT_CAPTURED_DIAGNOSTIC_PASS</x:v>
      </x:c>
      <x:c r="K5602" s="10" t="str">
        <x:v>bca11060034ce7fa577cbe008abf5c1d8c53b08759127c51ba4921bab4985983</x:v>
      </x:c>
      <x:c r="L5602" s="10" t="str">
        <x:v>historical_three</x:v>
      </x:c>
      <x:c r="M5602" s="10" t="n">
        <x:v>1</x:v>
      </x:c>
      <x:c r="N5602" s="10" t="n">
        <x:v>0</x:v>
      </x:c>
      <x:c r="O5602" s="10" t="n">
        <x:v>0</x:v>
      </x:c>
      <x:c r="P5602" s="9" t="str">
        <x:f>'CaseReview'!U1230</x:f>
        <x:v>FAIL</x:v>
      </x:c>
      <x:c r="Q5602" s="9" t="n">
        <x:f>IF(AND(T5602=1,G5602=P5602),1,0)</x:f>
        <x:v>1</x:v>
      </x:c>
      <x:c r="R5602" s="9" t="n">
        <x:f>IF(AND(T5602=1,G5602="PASS",P5602="FAIL"),1,0)</x:f>
        <x:v>0</x:v>
      </x:c>
      <x:c r="S5602" s="9" t="n">
        <x:f>IF(AND(T5602=1,G5602="FAIL",P5602="PASS"),1,0)</x:f>
        <x:v>0</x:v>
      </x:c>
      <x:c r="T5602" s="9" t="n">
        <x:v>1</x:v>
      </x:c>
      <x:c r="U5602" s="9" t="n">
        <x:v>7</x:v>
      </x:c>
      <x:c r="V5602" s="9" t="str">
        <x:v>MVP/SHACL_GENERATION_PIPELINE/experiments/LUNA_CONTEXTUAL_SINGLESHOT/RUN_01/runs/RUN-IMO-116-20260831T153531152018Z/artifacts/attempt_01/extracted_shape.ttl</x:v>
      </x:c>
    </x:row>
    <x:row r="5603" ht="22" customHeight="1">
      <x:c r="A5603" s="10" t="str">
        <x:v>SINGLESHOT</x:v>
      </x:c>
      <x:c r="B5603" s="10" t="str">
        <x:v>IMO-116</x:v>
      </x:c>
      <x:c r="C5603" s="10" t="str">
        <x:v>IMO-116-M-F02</x:v>
      </x:c>
      <x:c r="D5603" s="10" t="str">
        <x:v>RUN_01</x:v>
      </x:c>
      <x:c r="E5603" s="10" t="str">
        <x:v>ORIGINAL_LEDGER</x:v>
      </x:c>
      <x:c r="F5603" s="10" t="str">
        <x:v>FAIL</x:v>
      </x:c>
      <x:c r="G5603" s="10" t="str">
        <x:v>FAIL</x:v>
      </x:c>
      <x:c r="H5603" s="10" t="str">
        <x:v>EXECUTED</x:v>
      </x:c>
      <x:c r="I5603" s="10" t="str">
        <x:v>PARSED</x:v>
      </x:c>
      <x:c r="J5603" s="10" t="str">
        <x:v>SINGLESHOT_CAPTURED_DIAGNOSTIC_PASS</x:v>
      </x:c>
      <x:c r="K5603" s="10" t="str">
        <x:v>bca11060034ce7fa577cbe008abf5c1d8c53b08759127c51ba4921bab4985983</x:v>
      </x:c>
      <x:c r="L5603" s="10" t="str">
        <x:v>historical_three</x:v>
      </x:c>
      <x:c r="M5603" s="10" t="n">
        <x:v>1</x:v>
      </x:c>
      <x:c r="N5603" s="10" t="n">
        <x:v>0</x:v>
      </x:c>
      <x:c r="O5603" s="10" t="n">
        <x:v>0</x:v>
      </x:c>
      <x:c r="P5603" s="9" t="str">
        <x:f>'CaseReview'!U1231</x:f>
        <x:v>FAIL</x:v>
      </x:c>
      <x:c r="Q5603" s="9" t="n">
        <x:f>IF(AND(T5603=1,G5603=P5603),1,0)</x:f>
        <x:v>1</x:v>
      </x:c>
      <x:c r="R5603" s="9" t="n">
        <x:f>IF(AND(T5603=1,G5603="PASS",P5603="FAIL"),1,0)</x:f>
        <x:v>0</x:v>
      </x:c>
      <x:c r="S5603" s="9" t="n">
        <x:f>IF(AND(T5603=1,G5603="FAIL",P5603="PASS"),1,0)</x:f>
        <x:v>0</x:v>
      </x:c>
      <x:c r="T5603" s="9" t="n">
        <x:v>1</x:v>
      </x:c>
      <x:c r="U5603" s="9" t="n">
        <x:v>7</x:v>
      </x:c>
      <x:c r="V5603" s="9" t="str">
        <x:v>MVP/SHACL_GENERATION_PIPELINE/experiments/LUNA_CONTEXTUAL_SINGLESHOT/RUN_01/runs/RUN-IMO-116-20260831T153531152018Z/artifacts/attempt_01/extracted_shape.ttl</x:v>
      </x:c>
    </x:row>
    <x:row r="5604" ht="22" customHeight="1">
      <x:c r="A5604" s="10" t="str">
        <x:v>SINGLESHOT</x:v>
      </x:c>
      <x:c r="B5604" s="10" t="str">
        <x:v>IMO-116</x:v>
      </x:c>
      <x:c r="C5604" s="10" t="str">
        <x:v>IMO-116-M-F03</x:v>
      </x:c>
      <x:c r="D5604" s="10" t="str">
        <x:v>RUN_01</x:v>
      </x:c>
      <x:c r="E5604" s="10" t="str">
        <x:v>ORIGINAL_LEDGER</x:v>
      </x:c>
      <x:c r="F5604" s="10" t="str">
        <x:v>FAIL</x:v>
      </x:c>
      <x:c r="G5604" s="10" t="str">
        <x:v>FAIL</x:v>
      </x:c>
      <x:c r="H5604" s="10" t="str">
        <x:v>EXECUTED</x:v>
      </x:c>
      <x:c r="I5604" s="10" t="str">
        <x:v>PARSED</x:v>
      </x:c>
      <x:c r="J5604" s="10" t="str">
        <x:v>SINGLESHOT_CAPTURED_DIAGNOSTIC_PASS</x:v>
      </x:c>
      <x:c r="K5604" s="10" t="str">
        <x:v>bca11060034ce7fa577cbe008abf5c1d8c53b08759127c51ba4921bab4985983</x:v>
      </x:c>
      <x:c r="L5604" s="10" t="str">
        <x:v>historical_three</x:v>
      </x:c>
      <x:c r="M5604" s="10" t="n">
        <x:v>1</x:v>
      </x:c>
      <x:c r="N5604" s="10" t="n">
        <x:v>0</x:v>
      </x:c>
      <x:c r="O5604" s="10" t="n">
        <x:v>0</x:v>
      </x:c>
      <x:c r="P5604" s="9" t="str">
        <x:f>'CaseReview'!U1232</x:f>
        <x:v>FAIL</x:v>
      </x:c>
      <x:c r="Q5604" s="9" t="n">
        <x:f>IF(AND(T5604=1,G5604=P5604),1,0)</x:f>
        <x:v>1</x:v>
      </x:c>
      <x:c r="R5604" s="9" t="n">
        <x:f>IF(AND(T5604=1,G5604="PASS",P5604="FAIL"),1,0)</x:f>
        <x:v>0</x:v>
      </x:c>
      <x:c r="S5604" s="9" t="n">
        <x:f>IF(AND(T5604=1,G5604="FAIL",P5604="PASS"),1,0)</x:f>
        <x:v>0</x:v>
      </x:c>
      <x:c r="T5604" s="9" t="n">
        <x:v>1</x:v>
      </x:c>
      <x:c r="U5604" s="9" t="n">
        <x:v>7</x:v>
      </x:c>
      <x:c r="V5604" s="9" t="str">
        <x:v>MVP/SHACL_GENERATION_PIPELINE/experiments/LUNA_CONTEXTUAL_SINGLESHOT/RUN_01/runs/RUN-IMO-116-20260831T153531152018Z/artifacts/attempt_01/extracted_shape.ttl</x:v>
      </x:c>
    </x:row>
    <x:row r="5605" ht="22" customHeight="1">
      <x:c r="A5605" s="10" t="str">
        <x:v>SINGLESHOT</x:v>
      </x:c>
      <x:c r="B5605" s="10" t="str">
        <x:v>IMO-116</x:v>
      </x:c>
      <x:c r="C5605" s="10" t="str">
        <x:v>IMO-116-M-F04</x:v>
      </x:c>
      <x:c r="D5605" s="10" t="str">
        <x:v>RUN_01</x:v>
      </x:c>
      <x:c r="E5605" s="10" t="str">
        <x:v>ORIGINAL_LEDGER</x:v>
      </x:c>
      <x:c r="F5605" s="10" t="str">
        <x:v>FAIL</x:v>
      </x:c>
      <x:c r="G5605" s="10" t="str">
        <x:v>FAIL</x:v>
      </x:c>
      <x:c r="H5605" s="10" t="str">
        <x:v>EXECUTED</x:v>
      </x:c>
      <x:c r="I5605" s="10" t="str">
        <x:v>PARSED</x:v>
      </x:c>
      <x:c r="J5605" s="10" t="str">
        <x:v>SINGLESHOT_CAPTURED_DIAGNOSTIC_PASS</x:v>
      </x:c>
      <x:c r="K5605" s="10" t="str">
        <x:v>bca11060034ce7fa577cbe008abf5c1d8c53b08759127c51ba4921bab4985983</x:v>
      </x:c>
      <x:c r="L5605" s="10" t="str">
        <x:v>historical_three</x:v>
      </x:c>
      <x:c r="M5605" s="10" t="n">
        <x:v>1</x:v>
      </x:c>
      <x:c r="N5605" s="10" t="n">
        <x:v>0</x:v>
      </x:c>
      <x:c r="O5605" s="10" t="n">
        <x:v>0</x:v>
      </x:c>
      <x:c r="P5605" s="9" t="str">
        <x:f>'CaseReview'!U1233</x:f>
        <x:v>FAIL</x:v>
      </x:c>
      <x:c r="Q5605" s="9" t="n">
        <x:f>IF(AND(T5605=1,G5605=P5605),1,0)</x:f>
        <x:v>1</x:v>
      </x:c>
      <x:c r="R5605" s="9" t="n">
        <x:f>IF(AND(T5605=1,G5605="PASS",P5605="FAIL"),1,0)</x:f>
        <x:v>0</x:v>
      </x:c>
      <x:c r="S5605" s="9" t="n">
        <x:f>IF(AND(T5605=1,G5605="FAIL",P5605="PASS"),1,0)</x:f>
        <x:v>0</x:v>
      </x:c>
      <x:c r="T5605" s="9" t="n">
        <x:v>1</x:v>
      </x:c>
      <x:c r="U5605" s="9" t="n">
        <x:v>7</x:v>
      </x:c>
      <x:c r="V5605" s="9" t="str">
        <x:v>MVP/SHACL_GENERATION_PIPELINE/experiments/LUNA_CONTEXTUAL_SINGLESHOT/RUN_01/runs/RUN-IMO-116-20260831T153531152018Z/artifacts/attempt_01/extracted_shape.ttl</x:v>
      </x:c>
    </x:row>
    <x:row r="5606" ht="22" customHeight="1">
      <x:c r="A5606" s="10" t="str">
        <x:v>SINGLESHOT</x:v>
      </x:c>
      <x:c r="B5606" s="10" t="str">
        <x:v>IMO-116</x:v>
      </x:c>
      <x:c r="C5606" s="10" t="str">
        <x:v>IMO-116-M-F05</x:v>
      </x:c>
      <x:c r="D5606" s="10" t="str">
        <x:v>RUN_01</x:v>
      </x:c>
      <x:c r="E5606" s="10" t="str">
        <x:v>ORIGINAL_LEDGER</x:v>
      </x:c>
      <x:c r="F5606" s="10" t="str">
        <x:v>FAIL</x:v>
      </x:c>
      <x:c r="G5606" s="10" t="str">
        <x:v>FAIL</x:v>
      </x:c>
      <x:c r="H5606" s="10" t="str">
        <x:v>EXECUTED</x:v>
      </x:c>
      <x:c r="I5606" s="10" t="str">
        <x:v>PARSED</x:v>
      </x:c>
      <x:c r="J5606" s="10" t="str">
        <x:v>SINGLESHOT_CAPTURED_DIAGNOSTIC_PASS</x:v>
      </x:c>
      <x:c r="K5606" s="10" t="str">
        <x:v>bca11060034ce7fa577cbe008abf5c1d8c53b08759127c51ba4921bab4985983</x:v>
      </x:c>
      <x:c r="L5606" s="10" t="str">
        <x:v>historical_three</x:v>
      </x:c>
      <x:c r="M5606" s="10" t="n">
        <x:v>1</x:v>
      </x:c>
      <x:c r="N5606" s="10" t="n">
        <x:v>0</x:v>
      </x:c>
      <x:c r="O5606" s="10" t="n">
        <x:v>0</x:v>
      </x:c>
      <x:c r="P5606" s="9" t="str">
        <x:f>'CaseReview'!U1234</x:f>
        <x:v>FAIL</x:v>
      </x:c>
      <x:c r="Q5606" s="9" t="n">
        <x:f>IF(AND(T5606=1,G5606=P5606),1,0)</x:f>
        <x:v>1</x:v>
      </x:c>
      <x:c r="R5606" s="9" t="n">
        <x:f>IF(AND(T5606=1,G5606="PASS",P5606="FAIL"),1,0)</x:f>
        <x:v>0</x:v>
      </x:c>
      <x:c r="S5606" s="9" t="n">
        <x:f>IF(AND(T5606=1,G5606="FAIL",P5606="PASS"),1,0)</x:f>
        <x:v>0</x:v>
      </x:c>
      <x:c r="T5606" s="9" t="n">
        <x:v>1</x:v>
      </x:c>
      <x:c r="U5606" s="9" t="n">
        <x:v>7</x:v>
      </x:c>
      <x:c r="V5606" s="9" t="str">
        <x:v>MVP/SHACL_GENERATION_PIPELINE/experiments/LUNA_CONTEXTUAL_SINGLESHOT/RUN_01/runs/RUN-IMO-116-20260831T153531152018Z/artifacts/attempt_01/extracted_shape.ttl</x:v>
      </x:c>
    </x:row>
    <x:row r="5607" ht="22" customHeight="1">
      <x:c r="A5607" s="10" t="str">
        <x:v>SINGLESHOT</x:v>
      </x:c>
      <x:c r="B5607" s="10" t="str">
        <x:v>IMO-116</x:v>
      </x:c>
      <x:c r="C5607" s="10" t="str">
        <x:v>IMO-116-M-P01</x:v>
      </x:c>
      <x:c r="D5607" s="10" t="str">
        <x:v>RUN_01</x:v>
      </x:c>
      <x:c r="E5607" s="10" t="str">
        <x:v>ORIGINAL_LEDGER</x:v>
      </x:c>
      <x:c r="F5607" s="10" t="str">
        <x:v>PASS</x:v>
      </x:c>
      <x:c r="G5607" s="10" t="str">
        <x:v>FAIL</x:v>
      </x:c>
      <x:c r="H5607" s="10" t="str">
        <x:v>EXECUTED</x:v>
      </x:c>
      <x:c r="I5607" s="10" t="str">
        <x:v>PARSED</x:v>
      </x:c>
      <x:c r="J5607" s="10" t="str">
        <x:v>SINGLESHOT_CAPTURED_DIAGNOSTIC_PASS</x:v>
      </x:c>
      <x:c r="K5607" s="10" t="str">
        <x:v>bca11060034ce7fa577cbe008abf5c1d8c53b08759127c51ba4921bab4985983</x:v>
      </x:c>
      <x:c r="L5607" s="10" t="str">
        <x:v>historical_three</x:v>
      </x:c>
      <x:c r="M5607" s="10" t="n">
        <x:v>0</x:v>
      </x:c>
      <x:c r="N5607" s="10" t="n">
        <x:v>0</x:v>
      </x:c>
      <x:c r="O5607" s="10" t="n">
        <x:v>1</x:v>
      </x:c>
      <x:c r="P5607" s="9" t="str">
        <x:f>'CaseReview'!U1235</x:f>
        <x:v>PASS</x:v>
      </x:c>
      <x:c r="Q5607" s="9" t="n">
        <x:f>IF(AND(T5607=1,G5607=P5607),1,0)</x:f>
        <x:v>0</x:v>
      </x:c>
      <x:c r="R5607" s="9" t="n">
        <x:f>IF(AND(T5607=1,G5607="PASS",P5607="FAIL"),1,0)</x:f>
        <x:v>0</x:v>
      </x:c>
      <x:c r="S5607" s="9" t="n">
        <x:f>IF(AND(T5607=1,G5607="FAIL",P5607="PASS"),1,0)</x:f>
        <x:v>1</x:v>
      </x:c>
      <x:c r="T5607" s="9" t="n">
        <x:v>1</x:v>
      </x:c>
      <x:c r="U5607" s="9" t="n">
        <x:v>7</x:v>
      </x:c>
      <x:c r="V5607" s="9" t="str">
        <x:v>MVP/SHACL_GENERATION_PIPELINE/experiments/LUNA_CONTEXTUAL_SINGLESHOT/RUN_01/runs/RUN-IMO-116-20260831T153531152018Z/artifacts/attempt_01/extracted_shape.ttl</x:v>
      </x:c>
    </x:row>
    <x:row r="5608" ht="22" customHeight="1">
      <x:c r="A5608" s="10" t="str">
        <x:v>SINGLESHOT</x:v>
      </x:c>
      <x:c r="B5608" s="10" t="str">
        <x:v>IMO-116</x:v>
      </x:c>
      <x:c r="C5608" s="10" t="str">
        <x:v>IMO-116-M-P02</x:v>
      </x:c>
      <x:c r="D5608" s="10" t="str">
        <x:v>RUN_01</x:v>
      </x:c>
      <x:c r="E5608" s="10" t="str">
        <x:v>ORIGINAL_LEDGER</x:v>
      </x:c>
      <x:c r="F5608" s="10" t="str">
        <x:v>PASS</x:v>
      </x:c>
      <x:c r="G5608" s="10" t="str">
        <x:v>PASS</x:v>
      </x:c>
      <x:c r="H5608" s="10" t="str">
        <x:v>EXECUTED</x:v>
      </x:c>
      <x:c r="I5608" s="10" t="str">
        <x:v>PARSED</x:v>
      </x:c>
      <x:c r="J5608" s="10" t="str">
        <x:v>SINGLESHOT_CAPTURED_DIAGNOSTIC_PASS</x:v>
      </x:c>
      <x:c r="K5608" s="10" t="str">
        <x:v>bca11060034ce7fa577cbe008abf5c1d8c53b08759127c51ba4921bab4985983</x:v>
      </x:c>
      <x:c r="L5608" s="10" t="str">
        <x:v>historical_three</x:v>
      </x:c>
      <x:c r="M5608" s="10" t="n">
        <x:v>1</x:v>
      </x:c>
      <x:c r="N5608" s="10" t="n">
        <x:v>0</x:v>
      </x:c>
      <x:c r="O5608" s="10" t="n">
        <x:v>0</x:v>
      </x:c>
      <x:c r="P5608" s="9" t="str">
        <x:f>'CaseReview'!U1236</x:f>
        <x:v>PASS</x:v>
      </x:c>
      <x:c r="Q5608" s="9" t="n">
        <x:f>IF(AND(T5608=1,G5608=P5608),1,0)</x:f>
        <x:v>1</x:v>
      </x:c>
      <x:c r="R5608" s="9" t="n">
        <x:f>IF(AND(T5608=1,G5608="PASS",P5608="FAIL"),1,0)</x:f>
        <x:v>0</x:v>
      </x:c>
      <x:c r="S5608" s="9" t="n">
        <x:f>IF(AND(T5608=1,G5608="FAIL",P5608="PASS"),1,0)</x:f>
        <x:v>0</x:v>
      </x:c>
      <x:c r="T5608" s="9" t="n">
        <x:v>1</x:v>
      </x:c>
      <x:c r="U5608" s="9" t="n">
        <x:v>7</x:v>
      </x:c>
      <x:c r="V5608" s="9" t="str">
        <x:v>MVP/SHACL_GENERATION_PIPELINE/experiments/LUNA_CONTEXTUAL_SINGLESHOT/RUN_01/runs/RUN-IMO-116-20260831T153531152018Z/artifacts/attempt_01/extracted_shape.ttl</x:v>
      </x:c>
    </x:row>
    <x:row r="5609" ht="22" customHeight="1">
      <x:c r="A5609" s="10" t="str">
        <x:v>SINGLESHOT</x:v>
      </x:c>
      <x:c r="B5609" s="10" t="str">
        <x:v>IMO-117</x:v>
      </x:c>
      <x:c r="C5609" s="10" t="str">
        <x:v>IMO-117-M-F01</x:v>
      </x:c>
      <x:c r="D5609" s="10" t="str">
        <x:v>RUN_01</x:v>
      </x:c>
      <x:c r="E5609" s="10" t="str">
        <x:v>ORIGINAL_LEDGER</x:v>
      </x:c>
      <x:c r="F5609" s="10" t="str">
        <x:v>FAIL</x:v>
      </x:c>
      <x:c r="G5609" s="10" t="str">
        <x:v>FAIL</x:v>
      </x:c>
      <x:c r="H5609" s="10" t="str">
        <x:v>EXECUTED</x:v>
      </x:c>
      <x:c r="I5609" s="10" t="str">
        <x:v>PARSED</x:v>
      </x:c>
      <x:c r="J5609" s="10" t="str">
        <x:v>SINGLESHOT_CAPTURED_DIAGNOSTIC_PASS</x:v>
      </x:c>
      <x:c r="K5609" s="10" t="str">
        <x:v>19ef995904f0d4a6e4ff869112f8a0cd22f9eedb4fb66f3e55bfd1f0573c3fa4</x:v>
      </x:c>
      <x:c r="L5609" s="10" t="str">
        <x:v>historical_three</x:v>
      </x:c>
      <x:c r="M5609" s="10" t="n">
        <x:v>1</x:v>
      </x:c>
      <x:c r="N5609" s="10" t="n">
        <x:v>0</x:v>
      </x:c>
      <x:c r="O5609" s="10" t="n">
        <x:v>0</x:v>
      </x:c>
      <x:c r="P5609" s="9" t="str">
        <x:f>'CaseReview'!U1237</x:f>
        <x:v>FAIL</x:v>
      </x:c>
      <x:c r="Q5609" s="9" t="n">
        <x:f>IF(AND(T5609=1,G5609=P5609),1,0)</x:f>
        <x:v>1</x:v>
      </x:c>
      <x:c r="R5609" s="9" t="n">
        <x:f>IF(AND(T5609=1,G5609="PASS",P5609="FAIL"),1,0)</x:f>
        <x:v>0</x:v>
      </x:c>
      <x:c r="S5609" s="9" t="n">
        <x:f>IF(AND(T5609=1,G5609="FAIL",P5609="PASS"),1,0)</x:f>
        <x:v>0</x:v>
      </x:c>
      <x:c r="T5609" s="9" t="n">
        <x:v>1</x:v>
      </x:c>
      <x:c r="U5609" s="9" t="n">
        <x:v>9</x:v>
      </x:c>
      <x:c r="V5609" s="9" t="str">
        <x:v>MVP/SHACL_GENERATION_PIPELINE/experiments/LUNA_CONTEXTUAL_SINGLESHOT/RUN_01/runs/RUN-IMO-117-20260831T153601180890Z/artifacts/attempt_01/extracted_shape.ttl</x:v>
      </x:c>
    </x:row>
    <x:row r="5610" ht="22" customHeight="1">
      <x:c r="A5610" s="10" t="str">
        <x:v>SINGLESHOT</x:v>
      </x:c>
      <x:c r="B5610" s="10" t="str">
        <x:v>IMO-117</x:v>
      </x:c>
      <x:c r="C5610" s="10" t="str">
        <x:v>IMO-117-M-F02</x:v>
      </x:c>
      <x:c r="D5610" s="10" t="str">
        <x:v>RUN_01</x:v>
      </x:c>
      <x:c r="E5610" s="10" t="str">
        <x:v>ORIGINAL_LEDGER</x:v>
      </x:c>
      <x:c r="F5610" s="10" t="str">
        <x:v>FAIL</x:v>
      </x:c>
      <x:c r="G5610" s="10" t="str">
        <x:v>FAIL</x:v>
      </x:c>
      <x:c r="H5610" s="10" t="str">
        <x:v>EXECUTED</x:v>
      </x:c>
      <x:c r="I5610" s="10" t="str">
        <x:v>PARSED</x:v>
      </x:c>
      <x:c r="J5610" s="10" t="str">
        <x:v>SINGLESHOT_CAPTURED_DIAGNOSTIC_PASS</x:v>
      </x:c>
      <x:c r="K5610" s="10" t="str">
        <x:v>19ef995904f0d4a6e4ff869112f8a0cd22f9eedb4fb66f3e55bfd1f0573c3fa4</x:v>
      </x:c>
      <x:c r="L5610" s="10" t="str">
        <x:v>historical_three</x:v>
      </x:c>
      <x:c r="M5610" s="10" t="n">
        <x:v>1</x:v>
      </x:c>
      <x:c r="N5610" s="10" t="n">
        <x:v>0</x:v>
      </x:c>
      <x:c r="O5610" s="10" t="n">
        <x:v>0</x:v>
      </x:c>
      <x:c r="P5610" s="9" t="str">
        <x:f>'CaseReview'!U1238</x:f>
        <x:v>FAIL</x:v>
      </x:c>
      <x:c r="Q5610" s="9" t="n">
        <x:f>IF(AND(T5610=1,G5610=P5610),1,0)</x:f>
        <x:v>1</x:v>
      </x:c>
      <x:c r="R5610" s="9" t="n">
        <x:f>IF(AND(T5610=1,G5610="PASS",P5610="FAIL"),1,0)</x:f>
        <x:v>0</x:v>
      </x:c>
      <x:c r="S5610" s="9" t="n">
        <x:f>IF(AND(T5610=1,G5610="FAIL",P5610="PASS"),1,0)</x:f>
        <x:v>0</x:v>
      </x:c>
      <x:c r="T5610" s="9" t="n">
        <x:v>1</x:v>
      </x:c>
      <x:c r="U5610" s="9" t="n">
        <x:v>9</x:v>
      </x:c>
      <x:c r="V5610" s="9" t="str">
        <x:v>MVP/SHACL_GENERATION_PIPELINE/experiments/LUNA_CONTEXTUAL_SINGLESHOT/RUN_01/runs/RUN-IMO-117-20260831T153601180890Z/artifacts/attempt_01/extracted_shape.ttl</x:v>
      </x:c>
    </x:row>
    <x:row r="5611" ht="22" customHeight="1">
      <x:c r="A5611" s="10" t="str">
        <x:v>SINGLESHOT</x:v>
      </x:c>
      <x:c r="B5611" s="10" t="str">
        <x:v>IMO-117</x:v>
      </x:c>
      <x:c r="C5611" s="10" t="str">
        <x:v>IMO-117-M-F03</x:v>
      </x:c>
      <x:c r="D5611" s="10" t="str">
        <x:v>RUN_01</x:v>
      </x:c>
      <x:c r="E5611" s="10" t="str">
        <x:v>ORIGINAL_LEDGER</x:v>
      </x:c>
      <x:c r="F5611" s="10" t="str">
        <x:v>FAIL</x:v>
      </x:c>
      <x:c r="G5611" s="10" t="str">
        <x:v>FAIL</x:v>
      </x:c>
      <x:c r="H5611" s="10" t="str">
        <x:v>EXECUTED</x:v>
      </x:c>
      <x:c r="I5611" s="10" t="str">
        <x:v>PARSED</x:v>
      </x:c>
      <x:c r="J5611" s="10" t="str">
        <x:v>SINGLESHOT_CAPTURED_DIAGNOSTIC_PASS</x:v>
      </x:c>
      <x:c r="K5611" s="10" t="str">
        <x:v>19ef995904f0d4a6e4ff869112f8a0cd22f9eedb4fb66f3e55bfd1f0573c3fa4</x:v>
      </x:c>
      <x:c r="L5611" s="10" t="str">
        <x:v>historical_three</x:v>
      </x:c>
      <x:c r="M5611" s="10" t="n">
        <x:v>1</x:v>
      </x:c>
      <x:c r="N5611" s="10" t="n">
        <x:v>0</x:v>
      </x:c>
      <x:c r="O5611" s="10" t="n">
        <x:v>0</x:v>
      </x:c>
      <x:c r="P5611" s="9" t="str">
        <x:f>'CaseReview'!U1239</x:f>
        <x:v>FAIL</x:v>
      </x:c>
      <x:c r="Q5611" s="9" t="n">
        <x:f>IF(AND(T5611=1,G5611=P5611),1,0)</x:f>
        <x:v>1</x:v>
      </x:c>
      <x:c r="R5611" s="9" t="n">
        <x:f>IF(AND(T5611=1,G5611="PASS",P5611="FAIL"),1,0)</x:f>
        <x:v>0</x:v>
      </x:c>
      <x:c r="S5611" s="9" t="n">
        <x:f>IF(AND(T5611=1,G5611="FAIL",P5611="PASS"),1,0)</x:f>
        <x:v>0</x:v>
      </x:c>
      <x:c r="T5611" s="9" t="n">
        <x:v>1</x:v>
      </x:c>
      <x:c r="U5611" s="9" t="n">
        <x:v>9</x:v>
      </x:c>
      <x:c r="V5611" s="9" t="str">
        <x:v>MVP/SHACL_GENERATION_PIPELINE/experiments/LUNA_CONTEXTUAL_SINGLESHOT/RUN_01/runs/RUN-IMO-117-20260831T153601180890Z/artifacts/attempt_01/extracted_shape.ttl</x:v>
      </x:c>
    </x:row>
    <x:row r="5612" ht="22" customHeight="1">
      <x:c r="A5612" s="10" t="str">
        <x:v>SINGLESHOT</x:v>
      </x:c>
      <x:c r="B5612" s="10" t="str">
        <x:v>IMO-117</x:v>
      </x:c>
      <x:c r="C5612" s="10" t="str">
        <x:v>IMO-117-M-F04</x:v>
      </x:c>
      <x:c r="D5612" s="10" t="str">
        <x:v>RUN_01</x:v>
      </x:c>
      <x:c r="E5612" s="10" t="str">
        <x:v>ORIGINAL_LEDGER</x:v>
      </x:c>
      <x:c r="F5612" s="10" t="str">
        <x:v>FAIL</x:v>
      </x:c>
      <x:c r="G5612" s="10" t="str">
        <x:v>FAIL</x:v>
      </x:c>
      <x:c r="H5612" s="10" t="str">
        <x:v>EXECUTED</x:v>
      </x:c>
      <x:c r="I5612" s="10" t="str">
        <x:v>PARSED</x:v>
      </x:c>
      <x:c r="J5612" s="10" t="str">
        <x:v>SINGLESHOT_CAPTURED_DIAGNOSTIC_PASS</x:v>
      </x:c>
      <x:c r="K5612" s="10" t="str">
        <x:v>19ef995904f0d4a6e4ff869112f8a0cd22f9eedb4fb66f3e55bfd1f0573c3fa4</x:v>
      </x:c>
      <x:c r="L5612" s="10" t="str">
        <x:v>historical_three</x:v>
      </x:c>
      <x:c r="M5612" s="10" t="n">
        <x:v>1</x:v>
      </x:c>
      <x:c r="N5612" s="10" t="n">
        <x:v>0</x:v>
      </x:c>
      <x:c r="O5612" s="10" t="n">
        <x:v>0</x:v>
      </x:c>
      <x:c r="P5612" s="9" t="str">
        <x:f>'CaseReview'!U1240</x:f>
        <x:v>FAIL</x:v>
      </x:c>
      <x:c r="Q5612" s="9" t="n">
        <x:f>IF(AND(T5612=1,G5612=P5612),1,0)</x:f>
        <x:v>1</x:v>
      </x:c>
      <x:c r="R5612" s="9" t="n">
        <x:f>IF(AND(T5612=1,G5612="PASS",P5612="FAIL"),1,0)</x:f>
        <x:v>0</x:v>
      </x:c>
      <x:c r="S5612" s="9" t="n">
        <x:f>IF(AND(T5612=1,G5612="FAIL",P5612="PASS"),1,0)</x:f>
        <x:v>0</x:v>
      </x:c>
      <x:c r="T5612" s="9" t="n">
        <x:v>1</x:v>
      </x:c>
      <x:c r="U5612" s="9" t="n">
        <x:v>9</x:v>
      </x:c>
      <x:c r="V5612" s="9" t="str">
        <x:v>MVP/SHACL_GENERATION_PIPELINE/experiments/LUNA_CONTEXTUAL_SINGLESHOT/RUN_01/runs/RUN-IMO-117-20260831T153601180890Z/artifacts/attempt_01/extracted_shape.ttl</x:v>
      </x:c>
    </x:row>
    <x:row r="5613" ht="22" customHeight="1">
      <x:c r="A5613" s="10" t="str">
        <x:v>SINGLESHOT</x:v>
      </x:c>
      <x:c r="B5613" s="10" t="str">
        <x:v>IMO-117</x:v>
      </x:c>
      <x:c r="C5613" s="10" t="str">
        <x:v>IMO-117-M-F05</x:v>
      </x:c>
      <x:c r="D5613" s="10" t="str">
        <x:v>RUN_01</x:v>
      </x:c>
      <x:c r="E5613" s="10" t="str">
        <x:v>ORIGINAL_LEDGER</x:v>
      </x:c>
      <x:c r="F5613" s="10" t="str">
        <x:v>FAIL</x:v>
      </x:c>
      <x:c r="G5613" s="10" t="str">
        <x:v>FAIL</x:v>
      </x:c>
      <x:c r="H5613" s="10" t="str">
        <x:v>EXECUTED</x:v>
      </x:c>
      <x:c r="I5613" s="10" t="str">
        <x:v>PARSED</x:v>
      </x:c>
      <x:c r="J5613" s="10" t="str">
        <x:v>SINGLESHOT_CAPTURED_DIAGNOSTIC_PASS</x:v>
      </x:c>
      <x:c r="K5613" s="10" t="str">
        <x:v>19ef995904f0d4a6e4ff869112f8a0cd22f9eedb4fb66f3e55bfd1f0573c3fa4</x:v>
      </x:c>
      <x:c r="L5613" s="10" t="str">
        <x:v>historical_three</x:v>
      </x:c>
      <x:c r="M5613" s="10" t="n">
        <x:v>1</x:v>
      </x:c>
      <x:c r="N5613" s="10" t="n">
        <x:v>0</x:v>
      </x:c>
      <x:c r="O5613" s="10" t="n">
        <x:v>0</x:v>
      </x:c>
      <x:c r="P5613" s="9" t="str">
        <x:f>'CaseReview'!U1241</x:f>
        <x:v>FAIL</x:v>
      </x:c>
      <x:c r="Q5613" s="9" t="n">
        <x:f>IF(AND(T5613=1,G5613=P5613),1,0)</x:f>
        <x:v>1</x:v>
      </x:c>
      <x:c r="R5613" s="9" t="n">
        <x:f>IF(AND(T5613=1,G5613="PASS",P5613="FAIL"),1,0)</x:f>
        <x:v>0</x:v>
      </x:c>
      <x:c r="S5613" s="9" t="n">
        <x:f>IF(AND(T5613=1,G5613="FAIL",P5613="PASS"),1,0)</x:f>
        <x:v>0</x:v>
      </x:c>
      <x:c r="T5613" s="9" t="n">
        <x:v>1</x:v>
      </x:c>
      <x:c r="U5613" s="9" t="n">
        <x:v>9</x:v>
      </x:c>
      <x:c r="V5613" s="9" t="str">
        <x:v>MVP/SHACL_GENERATION_PIPELINE/experiments/LUNA_CONTEXTUAL_SINGLESHOT/RUN_01/runs/RUN-IMO-117-20260831T153601180890Z/artifacts/attempt_01/extracted_shape.ttl</x:v>
      </x:c>
    </x:row>
    <x:row r="5614" ht="22" customHeight="1">
      <x:c r="A5614" s="10" t="str">
        <x:v>SINGLESHOT</x:v>
      </x:c>
      <x:c r="B5614" s="10" t="str">
        <x:v>IMO-117</x:v>
      </x:c>
      <x:c r="C5614" s="10" t="str">
        <x:v>IMO-117-M-F06</x:v>
      </x:c>
      <x:c r="D5614" s="10" t="str">
        <x:v>RUN_01</x:v>
      </x:c>
      <x:c r="E5614" s="10" t="str">
        <x:v>ORIGINAL_LEDGER</x:v>
      </x:c>
      <x:c r="F5614" s="10" t="str">
        <x:v>FAIL</x:v>
      </x:c>
      <x:c r="G5614" s="10" t="str">
        <x:v>FAIL</x:v>
      </x:c>
      <x:c r="H5614" s="10" t="str">
        <x:v>EXECUTED</x:v>
      </x:c>
      <x:c r="I5614" s="10" t="str">
        <x:v>PARSED</x:v>
      </x:c>
      <x:c r="J5614" s="10" t="str">
        <x:v>SINGLESHOT_CAPTURED_DIAGNOSTIC_PASS</x:v>
      </x:c>
      <x:c r="K5614" s="10" t="str">
        <x:v>19ef995904f0d4a6e4ff869112f8a0cd22f9eedb4fb66f3e55bfd1f0573c3fa4</x:v>
      </x:c>
      <x:c r="L5614" s="10" t="str">
        <x:v>historical_three</x:v>
      </x:c>
      <x:c r="M5614" s="10" t="n">
        <x:v>1</x:v>
      </x:c>
      <x:c r="N5614" s="10" t="n">
        <x:v>0</x:v>
      </x:c>
      <x:c r="O5614" s="10" t="n">
        <x:v>0</x:v>
      </x:c>
      <x:c r="P5614" s="9" t="str">
        <x:f>'CaseReview'!U1242</x:f>
        <x:v>FAIL</x:v>
      </x:c>
      <x:c r="Q5614" s="9" t="n">
        <x:f>IF(AND(T5614=1,G5614=P5614),1,0)</x:f>
        <x:v>1</x:v>
      </x:c>
      <x:c r="R5614" s="9" t="n">
        <x:f>IF(AND(T5614=1,G5614="PASS",P5614="FAIL"),1,0)</x:f>
        <x:v>0</x:v>
      </x:c>
      <x:c r="S5614" s="9" t="n">
        <x:f>IF(AND(T5614=1,G5614="FAIL",P5614="PASS"),1,0)</x:f>
        <x:v>0</x:v>
      </x:c>
      <x:c r="T5614" s="9" t="n">
        <x:v>1</x:v>
      </x:c>
      <x:c r="U5614" s="9" t="n">
        <x:v>9</x:v>
      </x:c>
      <x:c r="V5614" s="9" t="str">
        <x:v>MVP/SHACL_GENERATION_PIPELINE/experiments/LUNA_CONTEXTUAL_SINGLESHOT/RUN_01/runs/RUN-IMO-117-20260831T153601180890Z/artifacts/attempt_01/extracted_shape.ttl</x:v>
      </x:c>
    </x:row>
    <x:row r="5615" ht="22" customHeight="1">
      <x:c r="A5615" s="10" t="str">
        <x:v>SINGLESHOT</x:v>
      </x:c>
      <x:c r="B5615" s="10" t="str">
        <x:v>IMO-117</x:v>
      </x:c>
      <x:c r="C5615" s="10" t="str">
        <x:v>IMO-117-M-F07</x:v>
      </x:c>
      <x:c r="D5615" s="10" t="str">
        <x:v>RUN_01</x:v>
      </x:c>
      <x:c r="E5615" s="10" t="str">
        <x:v>ORIGINAL_LEDGER</x:v>
      </x:c>
      <x:c r="F5615" s="10" t="str">
        <x:v>FAIL</x:v>
      </x:c>
      <x:c r="G5615" s="10" t="str">
        <x:v>FAIL</x:v>
      </x:c>
      <x:c r="H5615" s="10" t="str">
        <x:v>EXECUTED</x:v>
      </x:c>
      <x:c r="I5615" s="10" t="str">
        <x:v>PARSED</x:v>
      </x:c>
      <x:c r="J5615" s="10" t="str">
        <x:v>SINGLESHOT_CAPTURED_DIAGNOSTIC_PASS</x:v>
      </x:c>
      <x:c r="K5615" s="10" t="str">
        <x:v>19ef995904f0d4a6e4ff869112f8a0cd22f9eedb4fb66f3e55bfd1f0573c3fa4</x:v>
      </x:c>
      <x:c r="L5615" s="10" t="str">
        <x:v>historical_three</x:v>
      </x:c>
      <x:c r="M5615" s="10" t="n">
        <x:v>1</x:v>
      </x:c>
      <x:c r="N5615" s="10" t="n">
        <x:v>0</x:v>
      </x:c>
      <x:c r="O5615" s="10" t="n">
        <x:v>0</x:v>
      </x:c>
      <x:c r="P5615" s="9" t="str">
        <x:f>'CaseReview'!U1243</x:f>
        <x:v>FAIL</x:v>
      </x:c>
      <x:c r="Q5615" s="9" t="n">
        <x:f>IF(AND(T5615=1,G5615=P5615),1,0)</x:f>
        <x:v>1</x:v>
      </x:c>
      <x:c r="R5615" s="9" t="n">
        <x:f>IF(AND(T5615=1,G5615="PASS",P5615="FAIL"),1,0)</x:f>
        <x:v>0</x:v>
      </x:c>
      <x:c r="S5615" s="9" t="n">
        <x:f>IF(AND(T5615=1,G5615="FAIL",P5615="PASS"),1,0)</x:f>
        <x:v>0</x:v>
      </x:c>
      <x:c r="T5615" s="9" t="n">
        <x:v>1</x:v>
      </x:c>
      <x:c r="U5615" s="9" t="n">
        <x:v>9</x:v>
      </x:c>
      <x:c r="V5615" s="9" t="str">
        <x:v>MVP/SHACL_GENERATION_PIPELINE/experiments/LUNA_CONTEXTUAL_SINGLESHOT/RUN_01/runs/RUN-IMO-117-20260831T153601180890Z/artifacts/attempt_01/extracted_shape.ttl</x:v>
      </x:c>
    </x:row>
    <x:row r="5616" ht="22" customHeight="1">
      <x:c r="A5616" s="10" t="str">
        <x:v>SINGLESHOT</x:v>
      </x:c>
      <x:c r="B5616" s="10" t="str">
        <x:v>IMO-117</x:v>
      </x:c>
      <x:c r="C5616" s="10" t="str">
        <x:v>IMO-117-M-P01</x:v>
      </x:c>
      <x:c r="D5616" s="10" t="str">
        <x:v>RUN_01</x:v>
      </x:c>
      <x:c r="E5616" s="10" t="str">
        <x:v>ORIGINAL_LEDGER</x:v>
      </x:c>
      <x:c r="F5616" s="10" t="str">
        <x:v>PASS</x:v>
      </x:c>
      <x:c r="G5616" s="10" t="str">
        <x:v>PASS</x:v>
      </x:c>
      <x:c r="H5616" s="10" t="str">
        <x:v>EXECUTED</x:v>
      </x:c>
      <x:c r="I5616" s="10" t="str">
        <x:v>PARSED</x:v>
      </x:c>
      <x:c r="J5616" s="10" t="str">
        <x:v>SINGLESHOT_CAPTURED_DIAGNOSTIC_PASS</x:v>
      </x:c>
      <x:c r="K5616" s="10" t="str">
        <x:v>19ef995904f0d4a6e4ff869112f8a0cd22f9eedb4fb66f3e55bfd1f0573c3fa4</x:v>
      </x:c>
      <x:c r="L5616" s="10" t="str">
        <x:v>historical_three</x:v>
      </x:c>
      <x:c r="M5616" s="10" t="n">
        <x:v>1</x:v>
      </x:c>
      <x:c r="N5616" s="10" t="n">
        <x:v>0</x:v>
      </x:c>
      <x:c r="O5616" s="10" t="n">
        <x:v>0</x:v>
      </x:c>
      <x:c r="P5616" s="9" t="str">
        <x:f>'CaseReview'!U1244</x:f>
        <x:v>PASS</x:v>
      </x:c>
      <x:c r="Q5616" s="9" t="n">
        <x:f>IF(AND(T5616=1,G5616=P5616),1,0)</x:f>
        <x:v>1</x:v>
      </x:c>
      <x:c r="R5616" s="9" t="n">
        <x:f>IF(AND(T5616=1,G5616="PASS",P5616="FAIL"),1,0)</x:f>
        <x:v>0</x:v>
      </x:c>
      <x:c r="S5616" s="9" t="n">
        <x:f>IF(AND(T5616=1,G5616="FAIL",P5616="PASS"),1,0)</x:f>
        <x:v>0</x:v>
      </x:c>
      <x:c r="T5616" s="9" t="n">
        <x:v>1</x:v>
      </x:c>
      <x:c r="U5616" s="9" t="n">
        <x:v>9</x:v>
      </x:c>
      <x:c r="V5616" s="9" t="str">
        <x:v>MVP/SHACL_GENERATION_PIPELINE/experiments/LUNA_CONTEXTUAL_SINGLESHOT/RUN_01/runs/RUN-IMO-117-20260831T153601180890Z/artifacts/attempt_01/extracted_shape.ttl</x:v>
      </x:c>
    </x:row>
    <x:row r="5617" ht="22" customHeight="1">
      <x:c r="A5617" s="10" t="str">
        <x:v>SINGLESHOT</x:v>
      </x:c>
      <x:c r="B5617" s="10" t="str">
        <x:v>IMO-117</x:v>
      </x:c>
      <x:c r="C5617" s="10" t="str">
        <x:v>IMO-117-M-P02</x:v>
      </x:c>
      <x:c r="D5617" s="10" t="str">
        <x:v>RUN_01</x:v>
      </x:c>
      <x:c r="E5617" s="10" t="str">
        <x:v>ORIGINAL_LEDGER</x:v>
      </x:c>
      <x:c r="F5617" s="10" t="str">
        <x:v>PASS</x:v>
      </x:c>
      <x:c r="G5617" s="10" t="str">
        <x:v>PASS</x:v>
      </x:c>
      <x:c r="H5617" s="10" t="str">
        <x:v>EXECUTED</x:v>
      </x:c>
      <x:c r="I5617" s="10" t="str">
        <x:v>PARSED</x:v>
      </x:c>
      <x:c r="J5617" s="10" t="str">
        <x:v>SINGLESHOT_CAPTURED_DIAGNOSTIC_PASS</x:v>
      </x:c>
      <x:c r="K5617" s="10" t="str">
        <x:v>19ef995904f0d4a6e4ff869112f8a0cd22f9eedb4fb66f3e55bfd1f0573c3fa4</x:v>
      </x:c>
      <x:c r="L5617" s="10" t="str">
        <x:v>historical_three</x:v>
      </x:c>
      <x:c r="M5617" s="10" t="n">
        <x:v>1</x:v>
      </x:c>
      <x:c r="N5617" s="10" t="n">
        <x:v>0</x:v>
      </x:c>
      <x:c r="O5617" s="10" t="n">
        <x:v>0</x:v>
      </x:c>
      <x:c r="P5617" s="9" t="str">
        <x:f>'CaseReview'!U1245</x:f>
        <x:v>PASS</x:v>
      </x:c>
      <x:c r="Q5617" s="9" t="n">
        <x:f>IF(AND(T5617=1,G5617=P5617),1,0)</x:f>
        <x:v>1</x:v>
      </x:c>
      <x:c r="R5617" s="9" t="n">
        <x:f>IF(AND(T5617=1,G5617="PASS",P5617="FAIL"),1,0)</x:f>
        <x:v>0</x:v>
      </x:c>
      <x:c r="S5617" s="9" t="n">
        <x:f>IF(AND(T5617=1,G5617="FAIL",P5617="PASS"),1,0)</x:f>
        <x:v>0</x:v>
      </x:c>
      <x:c r="T5617" s="9" t="n">
        <x:v>1</x:v>
      </x:c>
      <x:c r="U5617" s="9" t="n">
        <x:v>9</x:v>
      </x:c>
      <x:c r="V5617" s="9" t="str">
        <x:v>MVP/SHACL_GENERATION_PIPELINE/experiments/LUNA_CONTEXTUAL_SINGLESHOT/RUN_01/runs/RUN-IMO-117-20260831T153601180890Z/artifacts/attempt_01/extracted_shape.ttl</x:v>
      </x:c>
    </x:row>
    <x:row r="5618" ht="22" customHeight="1">
      <x:c r="A5618" s="10" t="str">
        <x:v>SINGLESHOT</x:v>
      </x:c>
      <x:c r="B5618" s="10" t="str">
        <x:v>IMO-118</x:v>
      </x:c>
      <x:c r="C5618" s="10" t="str">
        <x:v>IMO-118-M-F01</x:v>
      </x:c>
      <x:c r="D5618" s="10" t="str">
        <x:v>RUN_01</x:v>
      </x:c>
      <x:c r="E5618" s="10" t="str">
        <x:v>ORIGINAL_LEDGER</x:v>
      </x:c>
      <x:c r="F5618" s="10" t="str">
        <x:v>FAIL</x:v>
      </x:c>
      <x:c r="G5618" s="10" t="str">
        <x:v>FAIL</x:v>
      </x:c>
      <x:c r="H5618" s="10" t="str">
        <x:v>EXECUTED</x:v>
      </x:c>
      <x:c r="I5618" s="10" t="str">
        <x:v>PARSED</x:v>
      </x:c>
      <x:c r="J5618" s="10" t="str">
        <x:v>SINGLESHOT_CAPTURED_DIAGNOSTIC_PASS</x:v>
      </x:c>
      <x:c r="K5618" s="10" t="str">
        <x:v>8165e7ee7f0f90aa8d98af7812501fa2313bcedbd7bb2876322e331cd96e8fd3</x:v>
      </x:c>
      <x:c r="L5618" s="10" t="str">
        <x:v>historical_three</x:v>
      </x:c>
      <x:c r="M5618" s="10" t="n">
        <x:v>1</x:v>
      </x:c>
      <x:c r="N5618" s="10" t="n">
        <x:v>0</x:v>
      </x:c>
      <x:c r="O5618" s="10" t="n">
        <x:v>0</x:v>
      </x:c>
      <x:c r="P5618" s="9" t="str">
        <x:f>'CaseReview'!U1246</x:f>
        <x:v>FAIL</x:v>
      </x:c>
      <x:c r="Q5618" s="9" t="n">
        <x:f>IF(AND(T5618=1,G5618=P5618),1,0)</x:f>
        <x:v>1</x:v>
      </x:c>
      <x:c r="R5618" s="9" t="n">
        <x:f>IF(AND(T5618=1,G5618="PASS",P5618="FAIL"),1,0)</x:f>
        <x:v>0</x:v>
      </x:c>
      <x:c r="S5618" s="9" t="n">
        <x:f>IF(AND(T5618=1,G5618="FAIL",P5618="PASS"),1,0)</x:f>
        <x:v>0</x:v>
      </x:c>
      <x:c r="T5618" s="9" t="n">
        <x:v>1</x:v>
      </x:c>
      <x:c r="U5618" s="9" t="n">
        <x:v>7</x:v>
      </x:c>
      <x:c r="V5618" s="9" t="str">
        <x:v>MVP/SHACL_GENERATION_PIPELINE/experiments/LUNA_CONTEXTUAL_SINGLESHOT/RUN_01/runs/RUN-IMO-118-20260831T153629125095Z/artifacts/attempt_01/extracted_shape.ttl</x:v>
      </x:c>
    </x:row>
    <x:row r="5619" ht="22" customHeight="1">
      <x:c r="A5619" s="10" t="str">
        <x:v>SINGLESHOT</x:v>
      </x:c>
      <x:c r="B5619" s="10" t="str">
        <x:v>IMO-118</x:v>
      </x:c>
      <x:c r="C5619" s="10" t="str">
        <x:v>IMO-118-M-F02</x:v>
      </x:c>
      <x:c r="D5619" s="10" t="str">
        <x:v>RUN_01</x:v>
      </x:c>
      <x:c r="E5619" s="10" t="str">
        <x:v>ORIGINAL_LEDGER</x:v>
      </x:c>
      <x:c r="F5619" s="10" t="str">
        <x:v>FAIL</x:v>
      </x:c>
      <x:c r="G5619" s="10" t="str">
        <x:v>FAIL</x:v>
      </x:c>
      <x:c r="H5619" s="10" t="str">
        <x:v>EXECUTED</x:v>
      </x:c>
      <x:c r="I5619" s="10" t="str">
        <x:v>PARSED</x:v>
      </x:c>
      <x:c r="J5619" s="10" t="str">
        <x:v>SINGLESHOT_CAPTURED_DIAGNOSTIC_PASS</x:v>
      </x:c>
      <x:c r="K5619" s="10" t="str">
        <x:v>8165e7ee7f0f90aa8d98af7812501fa2313bcedbd7bb2876322e331cd96e8fd3</x:v>
      </x:c>
      <x:c r="L5619" s="10" t="str">
        <x:v>historical_three</x:v>
      </x:c>
      <x:c r="M5619" s="10" t="n">
        <x:v>1</x:v>
      </x:c>
      <x:c r="N5619" s="10" t="n">
        <x:v>0</x:v>
      </x:c>
      <x:c r="O5619" s="10" t="n">
        <x:v>0</x:v>
      </x:c>
      <x:c r="P5619" s="9" t="str">
        <x:f>'CaseReview'!U1247</x:f>
        <x:v>FAIL</x:v>
      </x:c>
      <x:c r="Q5619" s="9" t="n">
        <x:f>IF(AND(T5619=1,G5619=P5619),1,0)</x:f>
        <x:v>1</x:v>
      </x:c>
      <x:c r="R5619" s="9" t="n">
        <x:f>IF(AND(T5619=1,G5619="PASS",P5619="FAIL"),1,0)</x:f>
        <x:v>0</x:v>
      </x:c>
      <x:c r="S5619" s="9" t="n">
        <x:f>IF(AND(T5619=1,G5619="FAIL",P5619="PASS"),1,0)</x:f>
        <x:v>0</x:v>
      </x:c>
      <x:c r="T5619" s="9" t="n">
        <x:v>1</x:v>
      </x:c>
      <x:c r="U5619" s="9" t="n">
        <x:v>7</x:v>
      </x:c>
      <x:c r="V5619" s="9" t="str">
        <x:v>MVP/SHACL_GENERATION_PIPELINE/experiments/LUNA_CONTEXTUAL_SINGLESHOT/RUN_01/runs/RUN-IMO-118-20260831T153629125095Z/artifacts/attempt_01/extracted_shape.ttl</x:v>
      </x:c>
    </x:row>
    <x:row r="5620" ht="22" customHeight="1">
      <x:c r="A5620" s="10" t="str">
        <x:v>SINGLESHOT</x:v>
      </x:c>
      <x:c r="B5620" s="10" t="str">
        <x:v>IMO-118</x:v>
      </x:c>
      <x:c r="C5620" s="10" t="str">
        <x:v>IMO-118-M-P01</x:v>
      </x:c>
      <x:c r="D5620" s="10" t="str">
        <x:v>RUN_01</x:v>
      </x:c>
      <x:c r="E5620" s="10" t="str">
        <x:v>ORIGINAL_LEDGER</x:v>
      </x:c>
      <x:c r="F5620" s="10" t="str">
        <x:v>PASS</x:v>
      </x:c>
      <x:c r="G5620" s="10" t="str">
        <x:v>PASS</x:v>
      </x:c>
      <x:c r="H5620" s="10" t="str">
        <x:v>EXECUTED</x:v>
      </x:c>
      <x:c r="I5620" s="10" t="str">
        <x:v>PARSED</x:v>
      </x:c>
      <x:c r="J5620" s="10" t="str">
        <x:v>SINGLESHOT_CAPTURED_DIAGNOSTIC_PASS</x:v>
      </x:c>
      <x:c r="K5620" s="10" t="str">
        <x:v>8165e7ee7f0f90aa8d98af7812501fa2313bcedbd7bb2876322e331cd96e8fd3</x:v>
      </x:c>
      <x:c r="L5620" s="10" t="str">
        <x:v>historical_three</x:v>
      </x:c>
      <x:c r="M5620" s="10" t="n">
        <x:v>1</x:v>
      </x:c>
      <x:c r="N5620" s="10" t="n">
        <x:v>0</x:v>
      </x:c>
      <x:c r="O5620" s="10" t="n">
        <x:v>0</x:v>
      </x:c>
      <x:c r="P5620" s="9" t="str">
        <x:f>'CaseReview'!U1248</x:f>
        <x:v>PASS</x:v>
      </x:c>
      <x:c r="Q5620" s="9" t="n">
        <x:f>IF(AND(T5620=1,G5620=P5620),1,0)</x:f>
        <x:v>1</x:v>
      </x:c>
      <x:c r="R5620" s="9" t="n">
        <x:f>IF(AND(T5620=1,G5620="PASS",P5620="FAIL"),1,0)</x:f>
        <x:v>0</x:v>
      </x:c>
      <x:c r="S5620" s="9" t="n">
        <x:f>IF(AND(T5620=1,G5620="FAIL",P5620="PASS"),1,0)</x:f>
        <x:v>0</x:v>
      </x:c>
      <x:c r="T5620" s="9" t="n">
        <x:v>1</x:v>
      </x:c>
      <x:c r="U5620" s="9" t="n">
        <x:v>7</x:v>
      </x:c>
      <x:c r="V5620" s="9" t="str">
        <x:v>MVP/SHACL_GENERATION_PIPELINE/experiments/LUNA_CONTEXTUAL_SINGLESHOT/RUN_01/runs/RUN-IMO-118-20260831T153629125095Z/artifacts/attempt_01/extracted_shape.ttl</x:v>
      </x:c>
    </x:row>
    <x:row r="5621" ht="22" customHeight="1">
      <x:c r="A5621" s="10" t="str">
        <x:v>SINGLESHOT</x:v>
      </x:c>
      <x:c r="B5621" s="10" t="str">
        <x:v>IMO-118</x:v>
      </x:c>
      <x:c r="C5621" s="10" t="str">
        <x:v>IMO-118-M-P02</x:v>
      </x:c>
      <x:c r="D5621" s="10" t="str">
        <x:v>RUN_01</x:v>
      </x:c>
      <x:c r="E5621" s="10" t="str">
        <x:v>ORIGINAL_LEDGER</x:v>
      </x:c>
      <x:c r="F5621" s="10" t="str">
        <x:v>PASS</x:v>
      </x:c>
      <x:c r="G5621" s="10" t="str">
        <x:v>PASS</x:v>
      </x:c>
      <x:c r="H5621" s="10" t="str">
        <x:v>EXECUTED</x:v>
      </x:c>
      <x:c r="I5621" s="10" t="str">
        <x:v>PARSED</x:v>
      </x:c>
      <x:c r="J5621" s="10" t="str">
        <x:v>SINGLESHOT_CAPTURED_DIAGNOSTIC_PASS</x:v>
      </x:c>
      <x:c r="K5621" s="10" t="str">
        <x:v>8165e7ee7f0f90aa8d98af7812501fa2313bcedbd7bb2876322e331cd96e8fd3</x:v>
      </x:c>
      <x:c r="L5621" s="10" t="str">
        <x:v>historical_three</x:v>
      </x:c>
      <x:c r="M5621" s="10" t="n">
        <x:v>1</x:v>
      </x:c>
      <x:c r="N5621" s="10" t="n">
        <x:v>0</x:v>
      </x:c>
      <x:c r="O5621" s="10" t="n">
        <x:v>0</x:v>
      </x:c>
      <x:c r="P5621" s="9" t="str">
        <x:f>'CaseReview'!U1249</x:f>
        <x:v>PASS</x:v>
      </x:c>
      <x:c r="Q5621" s="9" t="n">
        <x:f>IF(AND(T5621=1,G5621=P5621),1,0)</x:f>
        <x:v>1</x:v>
      </x:c>
      <x:c r="R5621" s="9" t="n">
        <x:f>IF(AND(T5621=1,G5621="PASS",P5621="FAIL"),1,0)</x:f>
        <x:v>0</x:v>
      </x:c>
      <x:c r="S5621" s="9" t="n">
        <x:f>IF(AND(T5621=1,G5621="FAIL",P5621="PASS"),1,0)</x:f>
        <x:v>0</x:v>
      </x:c>
      <x:c r="T5621" s="9" t="n">
        <x:v>1</x:v>
      </x:c>
      <x:c r="U5621" s="9" t="n">
        <x:v>7</x:v>
      </x:c>
      <x:c r="V5621" s="9" t="str">
        <x:v>MVP/SHACL_GENERATION_PIPELINE/experiments/LUNA_CONTEXTUAL_SINGLESHOT/RUN_01/runs/RUN-IMO-118-20260831T153629125095Z/artifacts/attempt_01/extracted_shape.ttl</x:v>
      </x:c>
    </x:row>
    <x:row r="5622" ht="22" customHeight="1">
      <x:c r="A5622" s="10" t="str">
        <x:v>SINGLESHOT</x:v>
      </x:c>
      <x:c r="B5622" s="10" t="str">
        <x:v>IMO-118</x:v>
      </x:c>
      <x:c r="C5622" s="10" t="str">
        <x:v>IMO-118-M-P03</x:v>
      </x:c>
      <x:c r="D5622" s="10" t="str">
        <x:v>RUN_01</x:v>
      </x:c>
      <x:c r="E5622" s="10" t="str">
        <x:v>ORIGINAL_LEDGER</x:v>
      </x:c>
      <x:c r="F5622" s="10" t="str">
        <x:v>PASS</x:v>
      </x:c>
      <x:c r="G5622" s="10" t="str">
        <x:v>PASS</x:v>
      </x:c>
      <x:c r="H5622" s="10" t="str">
        <x:v>EXECUTED</x:v>
      </x:c>
      <x:c r="I5622" s="10" t="str">
        <x:v>PARSED</x:v>
      </x:c>
      <x:c r="J5622" s="10" t="str">
        <x:v>SINGLESHOT_CAPTURED_DIAGNOSTIC_PASS</x:v>
      </x:c>
      <x:c r="K5622" s="10" t="str">
        <x:v>8165e7ee7f0f90aa8d98af7812501fa2313bcedbd7bb2876322e331cd96e8fd3</x:v>
      </x:c>
      <x:c r="L5622" s="10" t="str">
        <x:v>historical_three</x:v>
      </x:c>
      <x:c r="M5622" s="10" t="n">
        <x:v>1</x:v>
      </x:c>
      <x:c r="N5622" s="10" t="n">
        <x:v>0</x:v>
      </x:c>
      <x:c r="O5622" s="10" t="n">
        <x:v>0</x:v>
      </x:c>
      <x:c r="P5622" s="9" t="str">
        <x:f>'CaseReview'!U1250</x:f>
        <x:v>PASS</x:v>
      </x:c>
      <x:c r="Q5622" s="9" t="n">
        <x:f>IF(AND(T5622=1,G5622=P5622),1,0)</x:f>
        <x:v>1</x:v>
      </x:c>
      <x:c r="R5622" s="9" t="n">
        <x:f>IF(AND(T5622=1,G5622="PASS",P5622="FAIL"),1,0)</x:f>
        <x:v>0</x:v>
      </x:c>
      <x:c r="S5622" s="9" t="n">
        <x:f>IF(AND(T5622=1,G5622="FAIL",P5622="PASS"),1,0)</x:f>
        <x:v>0</x:v>
      </x:c>
      <x:c r="T5622" s="9" t="n">
        <x:v>1</x:v>
      </x:c>
      <x:c r="U5622" s="9" t="n">
        <x:v>7</x:v>
      </x:c>
      <x:c r="V5622" s="9" t="str">
        <x:v>MVP/SHACL_GENERATION_PIPELINE/experiments/LUNA_CONTEXTUAL_SINGLESHOT/RUN_01/runs/RUN-IMO-118-20260831T153629125095Z/artifacts/attempt_01/extracted_shape.ttl</x:v>
      </x:c>
    </x:row>
    <x:row r="5623" ht="22" customHeight="1">
      <x:c r="A5623" s="10" t="str">
        <x:v>SINGLESHOT</x:v>
      </x:c>
      <x:c r="B5623" s="10" t="str">
        <x:v>IMO-118</x:v>
      </x:c>
      <x:c r="C5623" s="10" t="str">
        <x:v>IMO-118-M-P04</x:v>
      </x:c>
      <x:c r="D5623" s="10" t="str">
        <x:v>RUN_01</x:v>
      </x:c>
      <x:c r="E5623" s="10" t="str">
        <x:v>ORIGINAL_LEDGER</x:v>
      </x:c>
      <x:c r="F5623" s="10" t="str">
        <x:v>PASS</x:v>
      </x:c>
      <x:c r="G5623" s="10" t="str">
        <x:v>FAIL</x:v>
      </x:c>
      <x:c r="H5623" s="10" t="str">
        <x:v>EXECUTED</x:v>
      </x:c>
      <x:c r="I5623" s="10" t="str">
        <x:v>PARSED</x:v>
      </x:c>
      <x:c r="J5623" s="10" t="str">
        <x:v>SINGLESHOT_CAPTURED_DIAGNOSTIC_PASS</x:v>
      </x:c>
      <x:c r="K5623" s="10" t="str">
        <x:v>8165e7ee7f0f90aa8d98af7812501fa2313bcedbd7bb2876322e331cd96e8fd3</x:v>
      </x:c>
      <x:c r="L5623" s="10" t="str">
        <x:v>historical_three</x:v>
      </x:c>
      <x:c r="M5623" s="10" t="n">
        <x:v>0</x:v>
      </x:c>
      <x:c r="N5623" s="10" t="n">
        <x:v>0</x:v>
      </x:c>
      <x:c r="O5623" s="10" t="n">
        <x:v>1</x:v>
      </x:c>
      <x:c r="P5623" s="9" t="str">
        <x:f>'CaseReview'!U1251</x:f>
        <x:v>PASS</x:v>
      </x:c>
      <x:c r="Q5623" s="9" t="n">
        <x:f>IF(AND(T5623=1,G5623=P5623),1,0)</x:f>
        <x:v>0</x:v>
      </x:c>
      <x:c r="R5623" s="9" t="n">
        <x:f>IF(AND(T5623=1,G5623="PASS",P5623="FAIL"),1,0)</x:f>
        <x:v>0</x:v>
      </x:c>
      <x:c r="S5623" s="9" t="n">
        <x:f>IF(AND(T5623=1,G5623="FAIL",P5623="PASS"),1,0)</x:f>
        <x:v>1</x:v>
      </x:c>
      <x:c r="T5623" s="9" t="n">
        <x:v>1</x:v>
      </x:c>
      <x:c r="U5623" s="9" t="n">
        <x:v>7</x:v>
      </x:c>
      <x:c r="V5623" s="9" t="str">
        <x:v>MVP/SHACL_GENERATION_PIPELINE/experiments/LUNA_CONTEXTUAL_SINGLESHOT/RUN_01/runs/RUN-IMO-118-20260831T153629125095Z/artifacts/attempt_01/extracted_shape.ttl</x:v>
      </x:c>
    </x:row>
    <x:row r="5624" ht="22" customHeight="1">
      <x:c r="A5624" s="10" t="str">
        <x:v>SINGLESHOT</x:v>
      </x:c>
      <x:c r="B5624" s="10" t="str">
        <x:v>IMO-118</x:v>
      </x:c>
      <x:c r="C5624" s="10" t="str">
        <x:v>IMO-118-M-P05</x:v>
      </x:c>
      <x:c r="D5624" s="10" t="str">
        <x:v>RUN_01</x:v>
      </x:c>
      <x:c r="E5624" s="10" t="str">
        <x:v>ORIGINAL_LEDGER</x:v>
      </x:c>
      <x:c r="F5624" s="10" t="str">
        <x:v>PASS</x:v>
      </x:c>
      <x:c r="G5624" s="10" t="str">
        <x:v>PASS</x:v>
      </x:c>
      <x:c r="H5624" s="10" t="str">
        <x:v>EXECUTED</x:v>
      </x:c>
      <x:c r="I5624" s="10" t="str">
        <x:v>PARSED</x:v>
      </x:c>
      <x:c r="J5624" s="10" t="str">
        <x:v>SINGLESHOT_CAPTURED_DIAGNOSTIC_PASS</x:v>
      </x:c>
      <x:c r="K5624" s="10" t="str">
        <x:v>8165e7ee7f0f90aa8d98af7812501fa2313bcedbd7bb2876322e331cd96e8fd3</x:v>
      </x:c>
      <x:c r="L5624" s="10" t="str">
        <x:v>historical_three</x:v>
      </x:c>
      <x:c r="M5624" s="10" t="n">
        <x:v>1</x:v>
      </x:c>
      <x:c r="N5624" s="10" t="n">
        <x:v>0</x:v>
      </x:c>
      <x:c r="O5624" s="10" t="n">
        <x:v>0</x:v>
      </x:c>
      <x:c r="P5624" s="9" t="str">
        <x:f>'CaseReview'!U1252</x:f>
        <x:v>PASS</x:v>
      </x:c>
      <x:c r="Q5624" s="9" t="n">
        <x:f>IF(AND(T5624=1,G5624=P5624),1,0)</x:f>
        <x:v>1</x:v>
      </x:c>
      <x:c r="R5624" s="9" t="n">
        <x:f>IF(AND(T5624=1,G5624="PASS",P5624="FAIL"),1,0)</x:f>
        <x:v>0</x:v>
      </x:c>
      <x:c r="S5624" s="9" t="n">
        <x:f>IF(AND(T5624=1,G5624="FAIL",P5624="PASS"),1,0)</x:f>
        <x:v>0</x:v>
      </x:c>
      <x:c r="T5624" s="9" t="n">
        <x:v>1</x:v>
      </x:c>
      <x:c r="U5624" s="9" t="n">
        <x:v>7</x:v>
      </x:c>
      <x:c r="V5624" s="9" t="str">
        <x:v>MVP/SHACL_GENERATION_PIPELINE/experiments/LUNA_CONTEXTUAL_SINGLESHOT/RUN_01/runs/RUN-IMO-118-20260831T153629125095Z/artifacts/attempt_01/extracted_shape.ttl</x:v>
      </x:c>
    </x:row>
    <x:row r="5625" ht="22" customHeight="1">
      <x:c r="A5625" s="10" t="str">
        <x:v>SINGLESHOT</x:v>
      </x:c>
      <x:c r="B5625" s="10" t="str">
        <x:v>IMO-119</x:v>
      </x:c>
      <x:c r="C5625" s="10" t="str">
        <x:v>IMO-119-M-F01</x:v>
      </x:c>
      <x:c r="D5625" s="10" t="str">
        <x:v>RUN_01</x:v>
      </x:c>
      <x:c r="E5625" s="10" t="str">
        <x:v>ORIGINAL_LEDGER</x:v>
      </x:c>
      <x:c r="F5625" s="10" t="str">
        <x:v>FAIL</x:v>
      </x:c>
      <x:c r="G5625" s="10" t="str">
        <x:v>FAIL</x:v>
      </x:c>
      <x:c r="H5625" s="10" t="str">
        <x:v>EXECUTED</x:v>
      </x:c>
      <x:c r="I5625" s="10" t="str">
        <x:v>PARSED</x:v>
      </x:c>
      <x:c r="J5625" s="10" t="str">
        <x:v>SINGLESHOT_CAPTURED_DIAGNOSTIC_PASS</x:v>
      </x:c>
      <x:c r="K5625" s="10" t="str">
        <x:v>dc840b9c77e13637574f9f084a9f028b533d1e6ea522409e8c636070b9c11c80</x:v>
      </x:c>
      <x:c r="L5625" s="10" t="str">
        <x:v>historical_three</x:v>
      </x:c>
      <x:c r="M5625" s="10" t="n">
        <x:v>1</x:v>
      </x:c>
      <x:c r="N5625" s="10" t="n">
        <x:v>0</x:v>
      </x:c>
      <x:c r="O5625" s="10" t="n">
        <x:v>0</x:v>
      </x:c>
      <x:c r="P5625" s="9" t="str">
        <x:f>'CaseReview'!U1253</x:f>
        <x:v>FAIL</x:v>
      </x:c>
      <x:c r="Q5625" s="9" t="n">
        <x:f>IF(AND(T5625=1,G5625=P5625),1,0)</x:f>
        <x:v>1</x:v>
      </x:c>
      <x:c r="R5625" s="9" t="n">
        <x:f>IF(AND(T5625=1,G5625="PASS",P5625="FAIL"),1,0)</x:f>
        <x:v>0</x:v>
      </x:c>
      <x:c r="S5625" s="9" t="n">
        <x:f>IF(AND(T5625=1,G5625="FAIL",P5625="PASS"),1,0)</x:f>
        <x:v>0</x:v>
      </x:c>
      <x:c r="T5625" s="9" t="n">
        <x:v>1</x:v>
      </x:c>
      <x:c r="U5625" s="9" t="n">
        <x:v>9</x:v>
      </x:c>
      <x:c r="V5625" s="9" t="str">
        <x:v>MVP/SHACL_GENERATION_PIPELINE/experiments/LUNA_CONTEXTUAL_SINGLESHOT/RUN_01/runs/RUN-IMO-119-20260831T153659594457Z/artifacts/attempt_01/extracted_shape.ttl</x:v>
      </x:c>
    </x:row>
    <x:row r="5626" ht="22" customHeight="1">
      <x:c r="A5626" s="10" t="str">
        <x:v>SINGLESHOT</x:v>
      </x:c>
      <x:c r="B5626" s="10" t="str">
        <x:v>IMO-119</x:v>
      </x:c>
      <x:c r="C5626" s="10" t="str">
        <x:v>IMO-119-M-F02</x:v>
      </x:c>
      <x:c r="D5626" s="10" t="str">
        <x:v>RUN_01</x:v>
      </x:c>
      <x:c r="E5626" s="10" t="str">
        <x:v>ORIGINAL_LEDGER</x:v>
      </x:c>
      <x:c r="F5626" s="10" t="str">
        <x:v>FAIL</x:v>
      </x:c>
      <x:c r="G5626" s="10" t="str">
        <x:v>PASS</x:v>
      </x:c>
      <x:c r="H5626" s="10" t="str">
        <x:v>EXECUTED</x:v>
      </x:c>
      <x:c r="I5626" s="10" t="str">
        <x:v>PARSED</x:v>
      </x:c>
      <x:c r="J5626" s="10" t="str">
        <x:v>SINGLESHOT_CAPTURED_DIAGNOSTIC_PASS</x:v>
      </x:c>
      <x:c r="K5626" s="10" t="str">
        <x:v>dc840b9c77e13637574f9f084a9f028b533d1e6ea522409e8c636070b9c11c80</x:v>
      </x:c>
      <x:c r="L5626" s="10" t="str">
        <x:v>historical_three</x:v>
      </x:c>
      <x:c r="M5626" s="10" t="n">
        <x:v>0</x:v>
      </x:c>
      <x:c r="N5626" s="10" t="n">
        <x:v>1</x:v>
      </x:c>
      <x:c r="O5626" s="10" t="n">
        <x:v>0</x:v>
      </x:c>
      <x:c r="P5626" s="9" t="str">
        <x:f>'CaseReview'!U1254</x:f>
        <x:v>FAIL</x:v>
      </x:c>
      <x:c r="Q5626" s="9" t="n">
        <x:f>IF(AND(T5626=1,G5626=P5626),1,0)</x:f>
        <x:v>0</x:v>
      </x:c>
      <x:c r="R5626" s="9" t="n">
        <x:f>IF(AND(T5626=1,G5626="PASS",P5626="FAIL"),1,0)</x:f>
        <x:v>1</x:v>
      </x:c>
      <x:c r="S5626" s="9" t="n">
        <x:f>IF(AND(T5626=1,G5626="FAIL",P5626="PASS"),1,0)</x:f>
        <x:v>0</x:v>
      </x:c>
      <x:c r="T5626" s="9" t="n">
        <x:v>1</x:v>
      </x:c>
      <x:c r="U5626" s="9" t="n">
        <x:v>9</x:v>
      </x:c>
      <x:c r="V5626" s="9" t="str">
        <x:v>MVP/SHACL_GENERATION_PIPELINE/experiments/LUNA_CONTEXTUAL_SINGLESHOT/RUN_01/runs/RUN-IMO-119-20260831T153659594457Z/artifacts/attempt_01/extracted_shape.ttl</x:v>
      </x:c>
    </x:row>
    <x:row r="5627" ht="22" customHeight="1">
      <x:c r="A5627" s="10" t="str">
        <x:v>SINGLESHOT</x:v>
      </x:c>
      <x:c r="B5627" s="10" t="str">
        <x:v>IMO-119</x:v>
      </x:c>
      <x:c r="C5627" s="10" t="str">
        <x:v>IMO-119-M-F03</x:v>
      </x:c>
      <x:c r="D5627" s="10" t="str">
        <x:v>RUN_01</x:v>
      </x:c>
      <x:c r="E5627" s="10" t="str">
        <x:v>ORIGINAL_LEDGER</x:v>
      </x:c>
      <x:c r="F5627" s="10" t="str">
        <x:v>FAIL</x:v>
      </x:c>
      <x:c r="G5627" s="10" t="str">
        <x:v>FAIL</x:v>
      </x:c>
      <x:c r="H5627" s="10" t="str">
        <x:v>EXECUTED</x:v>
      </x:c>
      <x:c r="I5627" s="10" t="str">
        <x:v>PARSED</x:v>
      </x:c>
      <x:c r="J5627" s="10" t="str">
        <x:v>SINGLESHOT_CAPTURED_DIAGNOSTIC_PASS</x:v>
      </x:c>
      <x:c r="K5627" s="10" t="str">
        <x:v>dc840b9c77e13637574f9f084a9f028b533d1e6ea522409e8c636070b9c11c80</x:v>
      </x:c>
      <x:c r="L5627" s="10" t="str">
        <x:v>historical_three</x:v>
      </x:c>
      <x:c r="M5627" s="10" t="n">
        <x:v>1</x:v>
      </x:c>
      <x:c r="N5627" s="10" t="n">
        <x:v>0</x:v>
      </x:c>
      <x:c r="O5627" s="10" t="n">
        <x:v>0</x:v>
      </x:c>
      <x:c r="P5627" s="9" t="str">
        <x:f>'CaseReview'!U1255</x:f>
        <x:v>FAIL</x:v>
      </x:c>
      <x:c r="Q5627" s="9" t="n">
        <x:f>IF(AND(T5627=1,G5627=P5627),1,0)</x:f>
        <x:v>1</x:v>
      </x:c>
      <x:c r="R5627" s="9" t="n">
        <x:f>IF(AND(T5627=1,G5627="PASS",P5627="FAIL"),1,0)</x:f>
        <x:v>0</x:v>
      </x:c>
      <x:c r="S5627" s="9" t="n">
        <x:f>IF(AND(T5627=1,G5627="FAIL",P5627="PASS"),1,0)</x:f>
        <x:v>0</x:v>
      </x:c>
      <x:c r="T5627" s="9" t="n">
        <x:v>1</x:v>
      </x:c>
      <x:c r="U5627" s="9" t="n">
        <x:v>9</x:v>
      </x:c>
      <x:c r="V5627" s="9" t="str">
        <x:v>MVP/SHACL_GENERATION_PIPELINE/experiments/LUNA_CONTEXTUAL_SINGLESHOT/RUN_01/runs/RUN-IMO-119-20260831T153659594457Z/artifacts/attempt_01/extracted_shape.ttl</x:v>
      </x:c>
    </x:row>
    <x:row r="5628" ht="22" customHeight="1">
      <x:c r="A5628" s="10" t="str">
        <x:v>SINGLESHOT</x:v>
      </x:c>
      <x:c r="B5628" s="10" t="str">
        <x:v>IMO-119</x:v>
      </x:c>
      <x:c r="C5628" s="10" t="str">
        <x:v>IMO-119-M-P01</x:v>
      </x:c>
      <x:c r="D5628" s="10" t="str">
        <x:v>RUN_01</x:v>
      </x:c>
      <x:c r="E5628" s="10" t="str">
        <x:v>ORIGINAL_LEDGER</x:v>
      </x:c>
      <x:c r="F5628" s="10" t="str">
        <x:v>PASS</x:v>
      </x:c>
      <x:c r="G5628" s="10" t="str">
        <x:v>PASS</x:v>
      </x:c>
      <x:c r="H5628" s="10" t="str">
        <x:v>EXECUTED</x:v>
      </x:c>
      <x:c r="I5628" s="10" t="str">
        <x:v>PARSED</x:v>
      </x:c>
      <x:c r="J5628" s="10" t="str">
        <x:v>SINGLESHOT_CAPTURED_DIAGNOSTIC_PASS</x:v>
      </x:c>
      <x:c r="K5628" s="10" t="str">
        <x:v>dc840b9c77e13637574f9f084a9f028b533d1e6ea522409e8c636070b9c11c80</x:v>
      </x:c>
      <x:c r="L5628" s="10" t="str">
        <x:v>historical_three</x:v>
      </x:c>
      <x:c r="M5628" s="10" t="n">
        <x:v>1</x:v>
      </x:c>
      <x:c r="N5628" s="10" t="n">
        <x:v>0</x:v>
      </x:c>
      <x:c r="O5628" s="10" t="n">
        <x:v>0</x:v>
      </x:c>
      <x:c r="P5628" s="9" t="str">
        <x:f>'CaseReview'!U1256</x:f>
        <x:v>PASS</x:v>
      </x:c>
      <x:c r="Q5628" s="9" t="n">
        <x:f>IF(AND(T5628=1,G5628=P5628),1,0)</x:f>
        <x:v>1</x:v>
      </x:c>
      <x:c r="R5628" s="9" t="n">
        <x:f>IF(AND(T5628=1,G5628="PASS",P5628="FAIL"),1,0)</x:f>
        <x:v>0</x:v>
      </x:c>
      <x:c r="S5628" s="9" t="n">
        <x:f>IF(AND(T5628=1,G5628="FAIL",P5628="PASS"),1,0)</x:f>
        <x:v>0</x:v>
      </x:c>
      <x:c r="T5628" s="9" t="n">
        <x:v>1</x:v>
      </x:c>
      <x:c r="U5628" s="9" t="n">
        <x:v>9</x:v>
      </x:c>
      <x:c r="V5628" s="9" t="str">
        <x:v>MVP/SHACL_GENERATION_PIPELINE/experiments/LUNA_CONTEXTUAL_SINGLESHOT/RUN_01/runs/RUN-IMO-119-20260831T153659594457Z/artifacts/attempt_01/extracted_shape.ttl</x:v>
      </x:c>
    </x:row>
    <x:row r="5629" ht="22" customHeight="1">
      <x:c r="A5629" s="10" t="str">
        <x:v>SINGLESHOT</x:v>
      </x:c>
      <x:c r="B5629" s="10" t="str">
        <x:v>IMO-119</x:v>
      </x:c>
      <x:c r="C5629" s="10" t="str">
        <x:v>IMO-119-M-P02</x:v>
      </x:c>
      <x:c r="D5629" s="10" t="str">
        <x:v>RUN_01</x:v>
      </x:c>
      <x:c r="E5629" s="10" t="str">
        <x:v>ORIGINAL_LEDGER</x:v>
      </x:c>
      <x:c r="F5629" s="10" t="str">
        <x:v>PASS</x:v>
      </x:c>
      <x:c r="G5629" s="10" t="str">
        <x:v>PASS</x:v>
      </x:c>
      <x:c r="H5629" s="10" t="str">
        <x:v>EXECUTED</x:v>
      </x:c>
      <x:c r="I5629" s="10" t="str">
        <x:v>PARSED</x:v>
      </x:c>
      <x:c r="J5629" s="10" t="str">
        <x:v>SINGLESHOT_CAPTURED_DIAGNOSTIC_PASS</x:v>
      </x:c>
      <x:c r="K5629" s="10" t="str">
        <x:v>dc840b9c77e13637574f9f084a9f028b533d1e6ea522409e8c636070b9c11c80</x:v>
      </x:c>
      <x:c r="L5629" s="10" t="str">
        <x:v>historical_three</x:v>
      </x:c>
      <x:c r="M5629" s="10" t="n">
        <x:v>1</x:v>
      </x:c>
      <x:c r="N5629" s="10" t="n">
        <x:v>0</x:v>
      </x:c>
      <x:c r="O5629" s="10" t="n">
        <x:v>0</x:v>
      </x:c>
      <x:c r="P5629" s="9" t="str">
        <x:f>'CaseReview'!U1257</x:f>
        <x:v>PASS</x:v>
      </x:c>
      <x:c r="Q5629" s="9" t="n">
        <x:f>IF(AND(T5629=1,G5629=P5629),1,0)</x:f>
        <x:v>1</x:v>
      </x:c>
      <x:c r="R5629" s="9" t="n">
        <x:f>IF(AND(T5629=1,G5629="PASS",P5629="FAIL"),1,0)</x:f>
        <x:v>0</x:v>
      </x:c>
      <x:c r="S5629" s="9" t="n">
        <x:f>IF(AND(T5629=1,G5629="FAIL",P5629="PASS"),1,0)</x:f>
        <x:v>0</x:v>
      </x:c>
      <x:c r="T5629" s="9" t="n">
        <x:v>1</x:v>
      </x:c>
      <x:c r="U5629" s="9" t="n">
        <x:v>9</x:v>
      </x:c>
      <x:c r="V5629" s="9" t="str">
        <x:v>MVP/SHACL_GENERATION_PIPELINE/experiments/LUNA_CONTEXTUAL_SINGLESHOT/RUN_01/runs/RUN-IMO-119-20260831T153659594457Z/artifacts/attempt_01/extracted_shape.ttl</x:v>
      </x:c>
    </x:row>
    <x:row r="5630" ht="22" customHeight="1">
      <x:c r="A5630" s="10" t="str">
        <x:v>SINGLESHOT</x:v>
      </x:c>
      <x:c r="B5630" s="10" t="str">
        <x:v>IMO-119</x:v>
      </x:c>
      <x:c r="C5630" s="10" t="str">
        <x:v>IMO-119-M-P03</x:v>
      </x:c>
      <x:c r="D5630" s="10" t="str">
        <x:v>RUN_01</x:v>
      </x:c>
      <x:c r="E5630" s="10" t="str">
        <x:v>ORIGINAL_LEDGER</x:v>
      </x:c>
      <x:c r="F5630" s="10" t="str">
        <x:v>PASS</x:v>
      </x:c>
      <x:c r="G5630" s="10" t="str">
        <x:v>PASS</x:v>
      </x:c>
      <x:c r="H5630" s="10" t="str">
        <x:v>EXECUTED</x:v>
      </x:c>
      <x:c r="I5630" s="10" t="str">
        <x:v>PARSED</x:v>
      </x:c>
      <x:c r="J5630" s="10" t="str">
        <x:v>SINGLESHOT_CAPTURED_DIAGNOSTIC_PASS</x:v>
      </x:c>
      <x:c r="K5630" s="10" t="str">
        <x:v>dc840b9c77e13637574f9f084a9f028b533d1e6ea522409e8c636070b9c11c80</x:v>
      </x:c>
      <x:c r="L5630" s="10" t="str">
        <x:v>historical_three</x:v>
      </x:c>
      <x:c r="M5630" s="10" t="n">
        <x:v>1</x:v>
      </x:c>
      <x:c r="N5630" s="10" t="n">
        <x:v>0</x:v>
      </x:c>
      <x:c r="O5630" s="10" t="n">
        <x:v>0</x:v>
      </x:c>
      <x:c r="P5630" s="9" t="str">
        <x:f>'CaseReview'!U1258</x:f>
        <x:v>PASS</x:v>
      </x:c>
      <x:c r="Q5630" s="9" t="n">
        <x:f>IF(AND(T5630=1,G5630=P5630),1,0)</x:f>
        <x:v>1</x:v>
      </x:c>
      <x:c r="R5630" s="9" t="n">
        <x:f>IF(AND(T5630=1,G5630="PASS",P5630="FAIL"),1,0)</x:f>
        <x:v>0</x:v>
      </x:c>
      <x:c r="S5630" s="9" t="n">
        <x:f>IF(AND(T5630=1,G5630="FAIL",P5630="PASS"),1,0)</x:f>
        <x:v>0</x:v>
      </x:c>
      <x:c r="T5630" s="9" t="n">
        <x:v>1</x:v>
      </x:c>
      <x:c r="U5630" s="9" t="n">
        <x:v>9</x:v>
      </x:c>
      <x:c r="V5630" s="9" t="str">
        <x:v>MVP/SHACL_GENERATION_PIPELINE/experiments/LUNA_CONTEXTUAL_SINGLESHOT/RUN_01/runs/RUN-IMO-119-20260831T153659594457Z/artifacts/attempt_01/extracted_shape.ttl</x:v>
      </x:c>
    </x:row>
    <x:row r="5631" ht="22" customHeight="1">
      <x:c r="A5631" s="10" t="str">
        <x:v>SINGLESHOT</x:v>
      </x:c>
      <x:c r="B5631" s="10" t="str">
        <x:v>IMO-119</x:v>
      </x:c>
      <x:c r="C5631" s="10" t="str">
        <x:v>IMO-119-M-P04</x:v>
      </x:c>
      <x:c r="D5631" s="10" t="str">
        <x:v>RUN_01</x:v>
      </x:c>
      <x:c r="E5631" s="10" t="str">
        <x:v>ORIGINAL_LEDGER</x:v>
      </x:c>
      <x:c r="F5631" s="10" t="str">
        <x:v>PASS</x:v>
      </x:c>
      <x:c r="G5631" s="10" t="str">
        <x:v>PASS</x:v>
      </x:c>
      <x:c r="H5631" s="10" t="str">
        <x:v>EXECUTED</x:v>
      </x:c>
      <x:c r="I5631" s="10" t="str">
        <x:v>PARSED</x:v>
      </x:c>
      <x:c r="J5631" s="10" t="str">
        <x:v>SINGLESHOT_CAPTURED_DIAGNOSTIC_PASS</x:v>
      </x:c>
      <x:c r="K5631" s="10" t="str">
        <x:v>dc840b9c77e13637574f9f084a9f028b533d1e6ea522409e8c636070b9c11c80</x:v>
      </x:c>
      <x:c r="L5631" s="10" t="str">
        <x:v>historical_three</x:v>
      </x:c>
      <x:c r="M5631" s="10" t="n">
        <x:v>1</x:v>
      </x:c>
      <x:c r="N5631" s="10" t="n">
        <x:v>0</x:v>
      </x:c>
      <x:c r="O5631" s="10" t="n">
        <x:v>0</x:v>
      </x:c>
      <x:c r="P5631" s="9" t="str">
        <x:f>'CaseReview'!U1259</x:f>
        <x:v>PASS</x:v>
      </x:c>
      <x:c r="Q5631" s="9" t="n">
        <x:f>IF(AND(T5631=1,G5631=P5631),1,0)</x:f>
        <x:v>1</x:v>
      </x:c>
      <x:c r="R5631" s="9" t="n">
        <x:f>IF(AND(T5631=1,G5631="PASS",P5631="FAIL"),1,0)</x:f>
        <x:v>0</x:v>
      </x:c>
      <x:c r="S5631" s="9" t="n">
        <x:f>IF(AND(T5631=1,G5631="FAIL",P5631="PASS"),1,0)</x:f>
        <x:v>0</x:v>
      </x:c>
      <x:c r="T5631" s="9" t="n">
        <x:v>1</x:v>
      </x:c>
      <x:c r="U5631" s="9" t="n">
        <x:v>9</x:v>
      </x:c>
      <x:c r="V5631" s="9" t="str">
        <x:v>MVP/SHACL_GENERATION_PIPELINE/experiments/LUNA_CONTEXTUAL_SINGLESHOT/RUN_01/runs/RUN-IMO-119-20260831T153659594457Z/artifacts/attempt_01/extracted_shape.ttl</x:v>
      </x:c>
    </x:row>
    <x:row r="5632" ht="22" customHeight="1">
      <x:c r="A5632" s="10" t="str">
        <x:v>SINGLESHOT</x:v>
      </x:c>
      <x:c r="B5632" s="10" t="str">
        <x:v>IMO-119</x:v>
      </x:c>
      <x:c r="C5632" s="10" t="str">
        <x:v>IMO-119-M-P05</x:v>
      </x:c>
      <x:c r="D5632" s="10" t="str">
        <x:v>RUN_01</x:v>
      </x:c>
      <x:c r="E5632" s="10" t="str">
        <x:v>ORIGINAL_LEDGER</x:v>
      </x:c>
      <x:c r="F5632" s="10" t="str">
        <x:v>PASS</x:v>
      </x:c>
      <x:c r="G5632" s="10" t="str">
        <x:v>PASS</x:v>
      </x:c>
      <x:c r="H5632" s="10" t="str">
        <x:v>EXECUTED</x:v>
      </x:c>
      <x:c r="I5632" s="10" t="str">
        <x:v>PARSED</x:v>
      </x:c>
      <x:c r="J5632" s="10" t="str">
        <x:v>SINGLESHOT_CAPTURED_DIAGNOSTIC_PASS</x:v>
      </x:c>
      <x:c r="K5632" s="10" t="str">
        <x:v>dc840b9c77e13637574f9f084a9f028b533d1e6ea522409e8c636070b9c11c80</x:v>
      </x:c>
      <x:c r="L5632" s="10" t="str">
        <x:v>historical_three</x:v>
      </x:c>
      <x:c r="M5632" s="10" t="n">
        <x:v>1</x:v>
      </x:c>
      <x:c r="N5632" s="10" t="n">
        <x:v>0</x:v>
      </x:c>
      <x:c r="O5632" s="10" t="n">
        <x:v>0</x:v>
      </x:c>
      <x:c r="P5632" s="9" t="str">
        <x:f>'CaseReview'!U1260</x:f>
        <x:v>PASS</x:v>
      </x:c>
      <x:c r="Q5632" s="9" t="n">
        <x:f>IF(AND(T5632=1,G5632=P5632),1,0)</x:f>
        <x:v>1</x:v>
      </x:c>
      <x:c r="R5632" s="9" t="n">
        <x:f>IF(AND(T5632=1,G5632="PASS",P5632="FAIL"),1,0)</x:f>
        <x:v>0</x:v>
      </x:c>
      <x:c r="S5632" s="9" t="n">
        <x:f>IF(AND(T5632=1,G5632="FAIL",P5632="PASS"),1,0)</x:f>
        <x:v>0</x:v>
      </x:c>
      <x:c r="T5632" s="9" t="n">
        <x:v>1</x:v>
      </x:c>
      <x:c r="U5632" s="9" t="n">
        <x:v>9</x:v>
      </x:c>
      <x:c r="V5632" s="9" t="str">
        <x:v>MVP/SHACL_GENERATION_PIPELINE/experiments/LUNA_CONTEXTUAL_SINGLESHOT/RUN_01/runs/RUN-IMO-119-20260831T153659594457Z/artifacts/attempt_01/extracted_shape.ttl</x:v>
      </x:c>
    </x:row>
    <x:row r="5633" ht="22" customHeight="1">
      <x:c r="A5633" s="10" t="str">
        <x:v>SINGLESHOT</x:v>
      </x:c>
      <x:c r="B5633" s="10" t="str">
        <x:v>IMO-119</x:v>
      </x:c>
      <x:c r="C5633" s="10" t="str">
        <x:v>IMO-119-M-P06</x:v>
      </x:c>
      <x:c r="D5633" s="10" t="str">
        <x:v>RUN_01</x:v>
      </x:c>
      <x:c r="E5633" s="10" t="str">
        <x:v>ORIGINAL_LEDGER</x:v>
      </x:c>
      <x:c r="F5633" s="10" t="str">
        <x:v>PASS</x:v>
      </x:c>
      <x:c r="G5633" s="10" t="str">
        <x:v>FAIL</x:v>
      </x:c>
      <x:c r="H5633" s="10" t="str">
        <x:v>EXECUTED</x:v>
      </x:c>
      <x:c r="I5633" s="10" t="str">
        <x:v>PARSED</x:v>
      </x:c>
      <x:c r="J5633" s="10" t="str">
        <x:v>SINGLESHOT_CAPTURED_DIAGNOSTIC_PASS</x:v>
      </x:c>
      <x:c r="K5633" s="10" t="str">
        <x:v>dc840b9c77e13637574f9f084a9f028b533d1e6ea522409e8c636070b9c11c80</x:v>
      </x:c>
      <x:c r="L5633" s="10" t="str">
        <x:v>historical_three</x:v>
      </x:c>
      <x:c r="M5633" s="10" t="n">
        <x:v>0</x:v>
      </x:c>
      <x:c r="N5633" s="10" t="n">
        <x:v>0</x:v>
      </x:c>
      <x:c r="O5633" s="10" t="n">
        <x:v>1</x:v>
      </x:c>
      <x:c r="P5633" s="9" t="str">
        <x:f>'CaseReview'!U1261</x:f>
        <x:v>PASS</x:v>
      </x:c>
      <x:c r="Q5633" s="9" t="n">
        <x:f>IF(AND(T5633=1,G5633=P5633),1,0)</x:f>
        <x:v>0</x:v>
      </x:c>
      <x:c r="R5633" s="9" t="n">
        <x:f>IF(AND(T5633=1,G5633="PASS",P5633="FAIL"),1,0)</x:f>
        <x:v>0</x:v>
      </x:c>
      <x:c r="S5633" s="9" t="n">
        <x:f>IF(AND(T5633=1,G5633="FAIL",P5633="PASS"),1,0)</x:f>
        <x:v>1</x:v>
      </x:c>
      <x:c r="T5633" s="9" t="n">
        <x:v>1</x:v>
      </x:c>
      <x:c r="U5633" s="9" t="n">
        <x:v>9</x:v>
      </x:c>
      <x:c r="V5633" s="9" t="str">
        <x:v>MVP/SHACL_GENERATION_PIPELINE/experiments/LUNA_CONTEXTUAL_SINGLESHOT/RUN_01/runs/RUN-IMO-119-20260831T153659594457Z/artifacts/attempt_01/extracted_shape.ttl</x:v>
      </x:c>
    </x:row>
    <x:row r="5634" ht="22" customHeight="1">
      <x:c r="A5634" s="10" t="str">
        <x:v>SINGLESHOT</x:v>
      </x:c>
      <x:c r="B5634" s="10" t="str">
        <x:v>IMO-120</x:v>
      </x:c>
      <x:c r="C5634" s="10" t="str">
        <x:v>IMO-120-N-F01</x:v>
      </x:c>
      <x:c r="D5634" s="10" t="str">
        <x:v>RUN_01</x:v>
      </x:c>
      <x:c r="E5634" s="10" t="str">
        <x:v>ORIGINAL_LEDGER</x:v>
      </x:c>
      <x:c r="F5634" s="10" t="str">
        <x:v>FAIL</x:v>
      </x:c>
      <x:c r="G5634" s="10" t="str">
        <x:v>PASS</x:v>
      </x:c>
      <x:c r="H5634" s="10" t="str">
        <x:v>EXECUTED</x:v>
      </x:c>
      <x:c r="I5634" s="10" t="str">
        <x:v>PARSED</x:v>
      </x:c>
      <x:c r="J5634" s="10" t="str">
        <x:v>SINGLESHOT_CAPTURED_DIAGNOSTIC_PASS</x:v>
      </x:c>
      <x:c r="K5634" s="10" t="str">
        <x:v>3c54f59c9da544b42e7ad38b4e77a101ff639b5556371839e80d8048163a0866</x:v>
      </x:c>
      <x:c r="L5634" s="10" t="str">
        <x:v>historical_three</x:v>
      </x:c>
      <x:c r="M5634" s="10" t="n">
        <x:v>0</x:v>
      </x:c>
      <x:c r="N5634" s="10" t="n">
        <x:v>1</x:v>
      </x:c>
      <x:c r="O5634" s="10" t="n">
        <x:v>0</x:v>
      </x:c>
      <x:c r="P5634" s="9" t="str">
        <x:f>'CaseReview'!U1262</x:f>
        <x:v>FAIL</x:v>
      </x:c>
      <x:c r="Q5634" s="9" t="n">
        <x:f>IF(AND(T5634=1,G5634=P5634),1,0)</x:f>
        <x:v>0</x:v>
      </x:c>
      <x:c r="R5634" s="9" t="n">
        <x:f>IF(AND(T5634=1,G5634="PASS",P5634="FAIL"),1,0)</x:f>
        <x:v>1</x:v>
      </x:c>
      <x:c r="S5634" s="9" t="n">
        <x:f>IF(AND(T5634=1,G5634="FAIL",P5634="PASS"),1,0)</x:f>
        <x:v>0</x:v>
      </x:c>
      <x:c r="T5634" s="9" t="n">
        <x:v>1</x:v>
      </x:c>
      <x:c r="U5634" s="9" t="n">
        <x:v>8</x:v>
      </x:c>
      <x:c r="V5634" s="9" t="str">
        <x:v>MVP/SHACL_GENERATION_PIPELINE/experiments/LUNA_CONTEXTUAL_SINGLESHOT/RUN_01/runs/RUN-IMO-120-20260831T153742104570Z/artifacts/attempt_01/extracted_shape.ttl</x:v>
      </x:c>
    </x:row>
    <x:row r="5635" ht="22" customHeight="1">
      <x:c r="A5635" s="10" t="str">
        <x:v>SINGLESHOT</x:v>
      </x:c>
      <x:c r="B5635" s="10" t="str">
        <x:v>IMO-120</x:v>
      </x:c>
      <x:c r="C5635" s="10" t="str">
        <x:v>IMO-120-N-F02</x:v>
      </x:c>
      <x:c r="D5635" s="10" t="str">
        <x:v>RUN_01</x:v>
      </x:c>
      <x:c r="E5635" s="10" t="str">
        <x:v>ORIGINAL_LEDGER</x:v>
      </x:c>
      <x:c r="F5635" s="10" t="str">
        <x:v>FAIL</x:v>
      </x:c>
      <x:c r="G5635" s="10" t="str">
        <x:v>PASS</x:v>
      </x:c>
      <x:c r="H5635" s="10" t="str">
        <x:v>EXECUTED</x:v>
      </x:c>
      <x:c r="I5635" s="10" t="str">
        <x:v>PARSED</x:v>
      </x:c>
      <x:c r="J5635" s="10" t="str">
        <x:v>SINGLESHOT_CAPTURED_DIAGNOSTIC_PASS</x:v>
      </x:c>
      <x:c r="K5635" s="10" t="str">
        <x:v>3c54f59c9da544b42e7ad38b4e77a101ff639b5556371839e80d8048163a0866</x:v>
      </x:c>
      <x:c r="L5635" s="10" t="str">
        <x:v>historical_three</x:v>
      </x:c>
      <x:c r="M5635" s="10" t="n">
        <x:v>0</x:v>
      </x:c>
      <x:c r="N5635" s="10" t="n">
        <x:v>1</x:v>
      </x:c>
      <x:c r="O5635" s="10" t="n">
        <x:v>0</x:v>
      </x:c>
      <x:c r="P5635" s="9" t="str">
        <x:f>'CaseReview'!U1263</x:f>
        <x:v>FAIL</x:v>
      </x:c>
      <x:c r="Q5635" s="9" t="n">
        <x:f>IF(AND(T5635=1,G5635=P5635),1,0)</x:f>
        <x:v>0</x:v>
      </x:c>
      <x:c r="R5635" s="9" t="n">
        <x:f>IF(AND(T5635=1,G5635="PASS",P5635="FAIL"),1,0)</x:f>
        <x:v>1</x:v>
      </x:c>
      <x:c r="S5635" s="9" t="n">
        <x:f>IF(AND(T5635=1,G5635="FAIL",P5635="PASS"),1,0)</x:f>
        <x:v>0</x:v>
      </x:c>
      <x:c r="T5635" s="9" t="n">
        <x:v>1</x:v>
      </x:c>
      <x:c r="U5635" s="9" t="n">
        <x:v>8</x:v>
      </x:c>
      <x:c r="V5635" s="9" t="str">
        <x:v>MVP/SHACL_GENERATION_PIPELINE/experiments/LUNA_CONTEXTUAL_SINGLESHOT/RUN_01/runs/RUN-IMO-120-20260831T153742104570Z/artifacts/attempt_01/extracted_shape.ttl</x:v>
      </x:c>
    </x:row>
    <x:row r="5636" ht="22" customHeight="1">
      <x:c r="A5636" s="10" t="str">
        <x:v>SINGLESHOT</x:v>
      </x:c>
      <x:c r="B5636" s="10" t="str">
        <x:v>IMO-120</x:v>
      </x:c>
      <x:c r="C5636" s="10" t="str">
        <x:v>IMO-120-N-F03</x:v>
      </x:c>
      <x:c r="D5636" s="10" t="str">
        <x:v>RUN_01</x:v>
      </x:c>
      <x:c r="E5636" s="10" t="str">
        <x:v>ORIGINAL_LEDGER</x:v>
      </x:c>
      <x:c r="F5636" s="10" t="str">
        <x:v>FAIL</x:v>
      </x:c>
      <x:c r="G5636" s="10" t="str">
        <x:v>PASS</x:v>
      </x:c>
      <x:c r="H5636" s="10" t="str">
        <x:v>EXECUTED</x:v>
      </x:c>
      <x:c r="I5636" s="10" t="str">
        <x:v>PARSED</x:v>
      </x:c>
      <x:c r="J5636" s="10" t="str">
        <x:v>SINGLESHOT_CAPTURED_DIAGNOSTIC_PASS</x:v>
      </x:c>
      <x:c r="K5636" s="10" t="str">
        <x:v>3c54f59c9da544b42e7ad38b4e77a101ff639b5556371839e80d8048163a0866</x:v>
      </x:c>
      <x:c r="L5636" s="10" t="str">
        <x:v>historical_three</x:v>
      </x:c>
      <x:c r="M5636" s="10" t="n">
        <x:v>0</x:v>
      </x:c>
      <x:c r="N5636" s="10" t="n">
        <x:v>1</x:v>
      </x:c>
      <x:c r="O5636" s="10" t="n">
        <x:v>0</x:v>
      </x:c>
      <x:c r="P5636" s="9" t="str">
        <x:f>'CaseReview'!U1264</x:f>
        <x:v>FAIL</x:v>
      </x:c>
      <x:c r="Q5636" s="9" t="n">
        <x:f>IF(AND(T5636=1,G5636=P5636),1,0)</x:f>
        <x:v>0</x:v>
      </x:c>
      <x:c r="R5636" s="9" t="n">
        <x:f>IF(AND(T5636=1,G5636="PASS",P5636="FAIL"),1,0)</x:f>
        <x:v>1</x:v>
      </x:c>
      <x:c r="S5636" s="9" t="n">
        <x:f>IF(AND(T5636=1,G5636="FAIL",P5636="PASS"),1,0)</x:f>
        <x:v>0</x:v>
      </x:c>
      <x:c r="T5636" s="9" t="n">
        <x:v>1</x:v>
      </x:c>
      <x:c r="U5636" s="9" t="n">
        <x:v>8</x:v>
      </x:c>
      <x:c r="V5636" s="9" t="str">
        <x:v>MVP/SHACL_GENERATION_PIPELINE/experiments/LUNA_CONTEXTUAL_SINGLESHOT/RUN_01/runs/RUN-IMO-120-20260831T153742104570Z/artifacts/attempt_01/extracted_shape.ttl</x:v>
      </x:c>
    </x:row>
    <x:row r="5637" ht="22" customHeight="1">
      <x:c r="A5637" s="10" t="str">
        <x:v>SINGLESHOT</x:v>
      </x:c>
      <x:c r="B5637" s="10" t="str">
        <x:v>IMO-120</x:v>
      </x:c>
      <x:c r="C5637" s="10" t="str">
        <x:v>IMO-120-N-F04</x:v>
      </x:c>
      <x:c r="D5637" s="10" t="str">
        <x:v>RUN_01</x:v>
      </x:c>
      <x:c r="E5637" s="10" t="str">
        <x:v>ORIGINAL_LEDGER</x:v>
      </x:c>
      <x:c r="F5637" s="10" t="str">
        <x:v>FAIL</x:v>
      </x:c>
      <x:c r="G5637" s="10" t="str">
        <x:v>FAIL</x:v>
      </x:c>
      <x:c r="H5637" s="10" t="str">
        <x:v>EXECUTED</x:v>
      </x:c>
      <x:c r="I5637" s="10" t="str">
        <x:v>PARSED</x:v>
      </x:c>
      <x:c r="J5637" s="10" t="str">
        <x:v>SINGLESHOT_CAPTURED_DIAGNOSTIC_PASS</x:v>
      </x:c>
      <x:c r="K5637" s="10" t="str">
        <x:v>3c54f59c9da544b42e7ad38b4e77a101ff639b5556371839e80d8048163a0866</x:v>
      </x:c>
      <x:c r="L5637" s="10" t="str">
        <x:v>historical_three</x:v>
      </x:c>
      <x:c r="M5637" s="10" t="n">
        <x:v>1</x:v>
      </x:c>
      <x:c r="N5637" s="10" t="n">
        <x:v>0</x:v>
      </x:c>
      <x:c r="O5637" s="10" t="n">
        <x:v>0</x:v>
      </x:c>
      <x:c r="P5637" s="9" t="str">
        <x:f>'CaseReview'!U1265</x:f>
        <x:v>FAIL</x:v>
      </x:c>
      <x:c r="Q5637" s="9" t="n">
        <x:f>IF(AND(T5637=1,G5637=P5637),1,0)</x:f>
        <x:v>1</x:v>
      </x:c>
      <x:c r="R5637" s="9" t="n">
        <x:f>IF(AND(T5637=1,G5637="PASS",P5637="FAIL"),1,0)</x:f>
        <x:v>0</x:v>
      </x:c>
      <x:c r="S5637" s="9" t="n">
        <x:f>IF(AND(T5637=1,G5637="FAIL",P5637="PASS"),1,0)</x:f>
        <x:v>0</x:v>
      </x:c>
      <x:c r="T5637" s="9" t="n">
        <x:v>1</x:v>
      </x:c>
      <x:c r="U5637" s="9" t="n">
        <x:v>8</x:v>
      </x:c>
      <x:c r="V5637" s="9" t="str">
        <x:v>MVP/SHACL_GENERATION_PIPELINE/experiments/LUNA_CONTEXTUAL_SINGLESHOT/RUN_01/runs/RUN-IMO-120-20260831T153742104570Z/artifacts/attempt_01/extracted_shape.ttl</x:v>
      </x:c>
    </x:row>
    <x:row r="5638" ht="22" customHeight="1">
      <x:c r="A5638" s="10" t="str">
        <x:v>SINGLESHOT</x:v>
      </x:c>
      <x:c r="B5638" s="10" t="str">
        <x:v>IMO-120</x:v>
      </x:c>
      <x:c r="C5638" s="10" t="str">
        <x:v>IMO-120-N-P01</x:v>
      </x:c>
      <x:c r="D5638" s="10" t="str">
        <x:v>RUN_01</x:v>
      </x:c>
      <x:c r="E5638" s="10" t="str">
        <x:v>ORIGINAL_LEDGER</x:v>
      </x:c>
      <x:c r="F5638" s="10" t="str">
        <x:v>PASS</x:v>
      </x:c>
      <x:c r="G5638" s="10" t="str">
        <x:v>PASS</x:v>
      </x:c>
      <x:c r="H5638" s="10" t="str">
        <x:v>EXECUTED</x:v>
      </x:c>
      <x:c r="I5638" s="10" t="str">
        <x:v>PARSED</x:v>
      </x:c>
      <x:c r="J5638" s="10" t="str">
        <x:v>SINGLESHOT_CAPTURED_DIAGNOSTIC_PASS</x:v>
      </x:c>
      <x:c r="K5638" s="10" t="str">
        <x:v>3c54f59c9da544b42e7ad38b4e77a101ff639b5556371839e80d8048163a0866</x:v>
      </x:c>
      <x:c r="L5638" s="10" t="str">
        <x:v>historical_three</x:v>
      </x:c>
      <x:c r="M5638" s="10" t="n">
        <x:v>1</x:v>
      </x:c>
      <x:c r="N5638" s="10" t="n">
        <x:v>0</x:v>
      </x:c>
      <x:c r="O5638" s="10" t="n">
        <x:v>0</x:v>
      </x:c>
      <x:c r="P5638" s="9" t="str">
        <x:f>'CaseReview'!U1266</x:f>
        <x:v>PASS</x:v>
      </x:c>
      <x:c r="Q5638" s="9" t="n">
        <x:f>IF(AND(T5638=1,G5638=P5638),1,0)</x:f>
        <x:v>1</x:v>
      </x:c>
      <x:c r="R5638" s="9" t="n">
        <x:f>IF(AND(T5638=1,G5638="PASS",P5638="FAIL"),1,0)</x:f>
        <x:v>0</x:v>
      </x:c>
      <x:c r="S5638" s="9" t="n">
        <x:f>IF(AND(T5638=1,G5638="FAIL",P5638="PASS"),1,0)</x:f>
        <x:v>0</x:v>
      </x:c>
      <x:c r="T5638" s="9" t="n">
        <x:v>1</x:v>
      </x:c>
      <x:c r="U5638" s="9" t="n">
        <x:v>8</x:v>
      </x:c>
      <x:c r="V5638" s="9" t="str">
        <x:v>MVP/SHACL_GENERATION_PIPELINE/experiments/LUNA_CONTEXTUAL_SINGLESHOT/RUN_01/runs/RUN-IMO-120-20260831T153742104570Z/artifacts/attempt_01/extracted_shape.ttl</x:v>
      </x:c>
    </x:row>
    <x:row r="5639" ht="22" customHeight="1">
      <x:c r="A5639" s="10" t="str">
        <x:v>SINGLESHOT</x:v>
      </x:c>
      <x:c r="B5639" s="10" t="str">
        <x:v>IMO-120</x:v>
      </x:c>
      <x:c r="C5639" s="10" t="str">
        <x:v>IMO-120-N-P02</x:v>
      </x:c>
      <x:c r="D5639" s="10" t="str">
        <x:v>RUN_01</x:v>
      </x:c>
      <x:c r="E5639" s="10" t="str">
        <x:v>ORIGINAL_LEDGER</x:v>
      </x:c>
      <x:c r="F5639" s="10" t="str">
        <x:v>PASS</x:v>
      </x:c>
      <x:c r="G5639" s="10" t="str">
        <x:v>PASS</x:v>
      </x:c>
      <x:c r="H5639" s="10" t="str">
        <x:v>EXECUTED</x:v>
      </x:c>
      <x:c r="I5639" s="10" t="str">
        <x:v>PARSED</x:v>
      </x:c>
      <x:c r="J5639" s="10" t="str">
        <x:v>SINGLESHOT_CAPTURED_DIAGNOSTIC_PASS</x:v>
      </x:c>
      <x:c r="K5639" s="10" t="str">
        <x:v>3c54f59c9da544b42e7ad38b4e77a101ff639b5556371839e80d8048163a0866</x:v>
      </x:c>
      <x:c r="L5639" s="10" t="str">
        <x:v>historical_three</x:v>
      </x:c>
      <x:c r="M5639" s="10" t="n">
        <x:v>1</x:v>
      </x:c>
      <x:c r="N5639" s="10" t="n">
        <x:v>0</x:v>
      </x:c>
      <x:c r="O5639" s="10" t="n">
        <x:v>0</x:v>
      </x:c>
      <x:c r="P5639" s="9" t="str">
        <x:f>'CaseReview'!U1267</x:f>
        <x:v>PASS</x:v>
      </x:c>
      <x:c r="Q5639" s="9" t="n">
        <x:f>IF(AND(T5639=1,G5639=P5639),1,0)</x:f>
        <x:v>1</x:v>
      </x:c>
      <x:c r="R5639" s="9" t="n">
        <x:f>IF(AND(T5639=1,G5639="PASS",P5639="FAIL"),1,0)</x:f>
        <x:v>0</x:v>
      </x:c>
      <x:c r="S5639" s="9" t="n">
        <x:f>IF(AND(T5639=1,G5639="FAIL",P5639="PASS"),1,0)</x:f>
        <x:v>0</x:v>
      </x:c>
      <x:c r="T5639" s="9" t="n">
        <x:v>1</x:v>
      </x:c>
      <x:c r="U5639" s="9" t="n">
        <x:v>8</x:v>
      </x:c>
      <x:c r="V5639" s="9" t="str">
        <x:v>MVP/SHACL_GENERATION_PIPELINE/experiments/LUNA_CONTEXTUAL_SINGLESHOT/RUN_01/runs/RUN-IMO-120-20260831T153742104570Z/artifacts/attempt_01/extracted_shape.ttl</x:v>
      </x:c>
    </x:row>
    <x:row r="5640" ht="22" customHeight="1">
      <x:c r="A5640" s="10" t="str">
        <x:v>SINGLESHOT</x:v>
      </x:c>
      <x:c r="B5640" s="10" t="str">
        <x:v>IMO-120</x:v>
      </x:c>
      <x:c r="C5640" s="10" t="str">
        <x:v>IMO-120-N-P03</x:v>
      </x:c>
      <x:c r="D5640" s="10" t="str">
        <x:v>RUN_01</x:v>
      </x:c>
      <x:c r="E5640" s="10" t="str">
        <x:v>ORIGINAL_LEDGER</x:v>
      </x:c>
      <x:c r="F5640" s="10" t="str">
        <x:v>PASS</x:v>
      </x:c>
      <x:c r="G5640" s="10" t="str">
        <x:v>PASS</x:v>
      </x:c>
      <x:c r="H5640" s="10" t="str">
        <x:v>EXECUTED</x:v>
      </x:c>
      <x:c r="I5640" s="10" t="str">
        <x:v>PARSED</x:v>
      </x:c>
      <x:c r="J5640" s="10" t="str">
        <x:v>SINGLESHOT_CAPTURED_DIAGNOSTIC_PASS</x:v>
      </x:c>
      <x:c r="K5640" s="10" t="str">
        <x:v>3c54f59c9da544b42e7ad38b4e77a101ff639b5556371839e80d8048163a0866</x:v>
      </x:c>
      <x:c r="L5640" s="10" t="str">
        <x:v>historical_three</x:v>
      </x:c>
      <x:c r="M5640" s="10" t="n">
        <x:v>1</x:v>
      </x:c>
      <x:c r="N5640" s="10" t="n">
        <x:v>0</x:v>
      </x:c>
      <x:c r="O5640" s="10" t="n">
        <x:v>0</x:v>
      </x:c>
      <x:c r="P5640" s="9" t="str">
        <x:f>'CaseReview'!U1268</x:f>
        <x:v>PASS</x:v>
      </x:c>
      <x:c r="Q5640" s="9" t="n">
        <x:f>IF(AND(T5640=1,G5640=P5640),1,0)</x:f>
        <x:v>1</x:v>
      </x:c>
      <x:c r="R5640" s="9" t="n">
        <x:f>IF(AND(T5640=1,G5640="PASS",P5640="FAIL"),1,0)</x:f>
        <x:v>0</x:v>
      </x:c>
      <x:c r="S5640" s="9" t="n">
        <x:f>IF(AND(T5640=1,G5640="FAIL",P5640="PASS"),1,0)</x:f>
        <x:v>0</x:v>
      </x:c>
      <x:c r="T5640" s="9" t="n">
        <x:v>1</x:v>
      </x:c>
      <x:c r="U5640" s="9" t="n">
        <x:v>8</x:v>
      </x:c>
      <x:c r="V5640" s="9" t="str">
        <x:v>MVP/SHACL_GENERATION_PIPELINE/experiments/LUNA_CONTEXTUAL_SINGLESHOT/RUN_01/runs/RUN-IMO-120-20260831T153742104570Z/artifacts/attempt_01/extracted_shape.ttl</x:v>
      </x:c>
    </x:row>
    <x:row r="5641" ht="22" customHeight="1">
      <x:c r="A5641" s="10" t="str">
        <x:v>SINGLESHOT</x:v>
      </x:c>
      <x:c r="B5641" s="10" t="str">
        <x:v>IMO-120</x:v>
      </x:c>
      <x:c r="C5641" s="10" t="str">
        <x:v>IMO-120-N-P04</x:v>
      </x:c>
      <x:c r="D5641" s="10" t="str">
        <x:v>RUN_01</x:v>
      </x:c>
      <x:c r="E5641" s="10" t="str">
        <x:v>ORIGINAL_LEDGER</x:v>
      </x:c>
      <x:c r="F5641" s="10" t="str">
        <x:v>PASS</x:v>
      </x:c>
      <x:c r="G5641" s="10" t="str">
        <x:v>PASS</x:v>
      </x:c>
      <x:c r="H5641" s="10" t="str">
        <x:v>EXECUTED</x:v>
      </x:c>
      <x:c r="I5641" s="10" t="str">
        <x:v>PARSED</x:v>
      </x:c>
      <x:c r="J5641" s="10" t="str">
        <x:v>SINGLESHOT_CAPTURED_DIAGNOSTIC_PASS</x:v>
      </x:c>
      <x:c r="K5641" s="10" t="str">
        <x:v>3c54f59c9da544b42e7ad38b4e77a101ff639b5556371839e80d8048163a0866</x:v>
      </x:c>
      <x:c r="L5641" s="10" t="str">
        <x:v>historical_three</x:v>
      </x:c>
      <x:c r="M5641" s="10" t="n">
        <x:v>1</x:v>
      </x:c>
      <x:c r="N5641" s="10" t="n">
        <x:v>0</x:v>
      </x:c>
      <x:c r="O5641" s="10" t="n">
        <x:v>0</x:v>
      </x:c>
      <x:c r="P5641" s="9" t="str">
        <x:f>'CaseReview'!U1269</x:f>
        <x:v>PASS</x:v>
      </x:c>
      <x:c r="Q5641" s="9" t="n">
        <x:f>IF(AND(T5641=1,G5641=P5641),1,0)</x:f>
        <x:v>1</x:v>
      </x:c>
      <x:c r="R5641" s="9" t="n">
        <x:f>IF(AND(T5641=1,G5641="PASS",P5641="FAIL"),1,0)</x:f>
        <x:v>0</x:v>
      </x:c>
      <x:c r="S5641" s="9" t="n">
        <x:f>IF(AND(T5641=1,G5641="FAIL",P5641="PASS"),1,0)</x:f>
        <x:v>0</x:v>
      </x:c>
      <x:c r="T5641" s="9" t="n">
        <x:v>1</x:v>
      </x:c>
      <x:c r="U5641" s="9" t="n">
        <x:v>8</x:v>
      </x:c>
      <x:c r="V5641" s="9" t="str">
        <x:v>MVP/SHACL_GENERATION_PIPELINE/experiments/LUNA_CONTEXTUAL_SINGLESHOT/RUN_01/runs/RUN-IMO-120-20260831T153742104570Z/artifacts/attempt_01/extracted_shape.ttl</x:v>
      </x:c>
    </x:row>
    <x:row r="5642" ht="22" customHeight="1">
      <x:c r="A5642" s="10" t="str">
        <x:v>SINGLESHOT</x:v>
      </x:c>
      <x:c r="B5642" s="10" t="str">
        <x:v>IMO-121</x:v>
      </x:c>
      <x:c r="C5642" s="10" t="str">
        <x:v>IMO-121-N-F01</x:v>
      </x:c>
      <x:c r="D5642" s="10" t="str">
        <x:v>RUN_01</x:v>
      </x:c>
      <x:c r="E5642" s="10" t="str">
        <x:v>ORIGINAL_LEDGER</x:v>
      </x:c>
      <x:c r="F5642" s="10" t="str">
        <x:v>FAIL</x:v>
      </x:c>
      <x:c r="G5642" s="10" t="str">
        <x:v>FAIL</x:v>
      </x:c>
      <x:c r="H5642" s="10" t="str">
        <x:v>EXECUTED</x:v>
      </x:c>
      <x:c r="I5642" s="10" t="str">
        <x:v>PARSED</x:v>
      </x:c>
      <x:c r="J5642" s="10" t="str">
        <x:v>SINGLESHOT_CAPTURED_DIAGNOSTIC_PASS</x:v>
      </x:c>
      <x:c r="K5642" s="10" t="str">
        <x:v>63c699c0a4056a39c0c7725a411777d6afae03124391b20ec533fd188ddf27df</x:v>
      </x:c>
      <x:c r="L5642" s="10" t="str">
        <x:v>historical_three</x:v>
      </x:c>
      <x:c r="M5642" s="10" t="n">
        <x:v>1</x:v>
      </x:c>
      <x:c r="N5642" s="10" t="n">
        <x:v>0</x:v>
      </x:c>
      <x:c r="O5642" s="10" t="n">
        <x:v>0</x:v>
      </x:c>
      <x:c r="P5642" s="9" t="str">
        <x:f>'CaseReview'!U1270</x:f>
        <x:v>FAIL</x:v>
      </x:c>
      <x:c r="Q5642" s="9" t="n">
        <x:f>IF(AND(T5642=1,G5642=P5642),1,0)</x:f>
        <x:v>1</x:v>
      </x:c>
      <x:c r="R5642" s="9" t="n">
        <x:f>IF(AND(T5642=1,G5642="PASS",P5642="FAIL"),1,0)</x:f>
        <x:v>0</x:v>
      </x:c>
      <x:c r="S5642" s="9" t="n">
        <x:f>IF(AND(T5642=1,G5642="FAIL",P5642="PASS"),1,0)</x:f>
        <x:v>0</x:v>
      </x:c>
      <x:c r="T5642" s="9" t="n">
        <x:v>1</x:v>
      </x:c>
      <x:c r="U5642" s="9" t="n">
        <x:v>8</x:v>
      </x:c>
      <x:c r="V5642" s="9" t="str">
        <x:v>MVP/SHACL_GENERATION_PIPELINE/experiments/LUNA_CONTEXTUAL_SINGLESHOT/RUN_01/runs/RUN-IMO-121-20260831T153829674407Z/artifacts/attempt_01/extracted_shape.ttl</x:v>
      </x:c>
    </x:row>
    <x:row r="5643" ht="22" customHeight="1">
      <x:c r="A5643" s="10" t="str">
        <x:v>SINGLESHOT</x:v>
      </x:c>
      <x:c r="B5643" s="10" t="str">
        <x:v>IMO-121</x:v>
      </x:c>
      <x:c r="C5643" s="10" t="str">
        <x:v>IMO-121-N-F02</x:v>
      </x:c>
      <x:c r="D5643" s="10" t="str">
        <x:v>RUN_01</x:v>
      </x:c>
      <x:c r="E5643" s="10" t="str">
        <x:v>ORIGINAL_LEDGER</x:v>
      </x:c>
      <x:c r="F5643" s="10" t="str">
        <x:v>FAIL</x:v>
      </x:c>
      <x:c r="G5643" s="10" t="str">
        <x:v>FAIL</x:v>
      </x:c>
      <x:c r="H5643" s="10" t="str">
        <x:v>EXECUTED</x:v>
      </x:c>
      <x:c r="I5643" s="10" t="str">
        <x:v>PARSED</x:v>
      </x:c>
      <x:c r="J5643" s="10" t="str">
        <x:v>SINGLESHOT_CAPTURED_DIAGNOSTIC_PASS</x:v>
      </x:c>
      <x:c r="K5643" s="10" t="str">
        <x:v>63c699c0a4056a39c0c7725a411777d6afae03124391b20ec533fd188ddf27df</x:v>
      </x:c>
      <x:c r="L5643" s="10" t="str">
        <x:v>historical_three</x:v>
      </x:c>
      <x:c r="M5643" s="10" t="n">
        <x:v>1</x:v>
      </x:c>
      <x:c r="N5643" s="10" t="n">
        <x:v>0</x:v>
      </x:c>
      <x:c r="O5643" s="10" t="n">
        <x:v>0</x:v>
      </x:c>
      <x:c r="P5643" s="9" t="str">
        <x:f>'CaseReview'!U1271</x:f>
        <x:v>FAIL</x:v>
      </x:c>
      <x:c r="Q5643" s="9" t="n">
        <x:f>IF(AND(T5643=1,G5643=P5643),1,0)</x:f>
        <x:v>1</x:v>
      </x:c>
      <x:c r="R5643" s="9" t="n">
        <x:f>IF(AND(T5643=1,G5643="PASS",P5643="FAIL"),1,0)</x:f>
        <x:v>0</x:v>
      </x:c>
      <x:c r="S5643" s="9" t="n">
        <x:f>IF(AND(T5643=1,G5643="FAIL",P5643="PASS"),1,0)</x:f>
        <x:v>0</x:v>
      </x:c>
      <x:c r="T5643" s="9" t="n">
        <x:v>1</x:v>
      </x:c>
      <x:c r="U5643" s="9" t="n">
        <x:v>8</x:v>
      </x:c>
      <x:c r="V5643" s="9" t="str">
        <x:v>MVP/SHACL_GENERATION_PIPELINE/experiments/LUNA_CONTEXTUAL_SINGLESHOT/RUN_01/runs/RUN-IMO-121-20260831T153829674407Z/artifacts/attempt_01/extracted_shape.ttl</x:v>
      </x:c>
    </x:row>
    <x:row r="5644" ht="22" customHeight="1">
      <x:c r="A5644" s="10" t="str">
        <x:v>SINGLESHOT</x:v>
      </x:c>
      <x:c r="B5644" s="10" t="str">
        <x:v>IMO-121</x:v>
      </x:c>
      <x:c r="C5644" s="10" t="str">
        <x:v>IMO-121-N-F03</x:v>
      </x:c>
      <x:c r="D5644" s="10" t="str">
        <x:v>RUN_01</x:v>
      </x:c>
      <x:c r="E5644" s="10" t="str">
        <x:v>ORIGINAL_LEDGER</x:v>
      </x:c>
      <x:c r="F5644" s="10" t="str">
        <x:v>FAIL</x:v>
      </x:c>
      <x:c r="G5644" s="10" t="str">
        <x:v>FAIL</x:v>
      </x:c>
      <x:c r="H5644" s="10" t="str">
        <x:v>EXECUTED</x:v>
      </x:c>
      <x:c r="I5644" s="10" t="str">
        <x:v>PARSED</x:v>
      </x:c>
      <x:c r="J5644" s="10" t="str">
        <x:v>SINGLESHOT_CAPTURED_DIAGNOSTIC_PASS</x:v>
      </x:c>
      <x:c r="K5644" s="10" t="str">
        <x:v>63c699c0a4056a39c0c7725a411777d6afae03124391b20ec533fd188ddf27df</x:v>
      </x:c>
      <x:c r="L5644" s="10" t="str">
        <x:v>historical_three</x:v>
      </x:c>
      <x:c r="M5644" s="10" t="n">
        <x:v>1</x:v>
      </x:c>
      <x:c r="N5644" s="10" t="n">
        <x:v>0</x:v>
      </x:c>
      <x:c r="O5644" s="10" t="n">
        <x:v>0</x:v>
      </x:c>
      <x:c r="P5644" s="9" t="str">
        <x:f>'CaseReview'!U1272</x:f>
        <x:v>FAIL</x:v>
      </x:c>
      <x:c r="Q5644" s="9" t="n">
        <x:f>IF(AND(T5644=1,G5644=P5644),1,0)</x:f>
        <x:v>1</x:v>
      </x:c>
      <x:c r="R5644" s="9" t="n">
        <x:f>IF(AND(T5644=1,G5644="PASS",P5644="FAIL"),1,0)</x:f>
        <x:v>0</x:v>
      </x:c>
      <x:c r="S5644" s="9" t="n">
        <x:f>IF(AND(T5644=1,G5644="FAIL",P5644="PASS"),1,0)</x:f>
        <x:v>0</x:v>
      </x:c>
      <x:c r="T5644" s="9" t="n">
        <x:v>1</x:v>
      </x:c>
      <x:c r="U5644" s="9" t="n">
        <x:v>8</x:v>
      </x:c>
      <x:c r="V5644" s="9" t="str">
        <x:v>MVP/SHACL_GENERATION_PIPELINE/experiments/LUNA_CONTEXTUAL_SINGLESHOT/RUN_01/runs/RUN-IMO-121-20260831T153829674407Z/artifacts/attempt_01/extracted_shape.ttl</x:v>
      </x:c>
    </x:row>
    <x:row r="5645" ht="22" customHeight="1">
      <x:c r="A5645" s="10" t="str">
        <x:v>SINGLESHOT</x:v>
      </x:c>
      <x:c r="B5645" s="10" t="str">
        <x:v>IMO-121</x:v>
      </x:c>
      <x:c r="C5645" s="10" t="str">
        <x:v>IMO-121-N-F04</x:v>
      </x:c>
      <x:c r="D5645" s="10" t="str">
        <x:v>RUN_01</x:v>
      </x:c>
      <x:c r="E5645" s="10" t="str">
        <x:v>ORIGINAL_LEDGER</x:v>
      </x:c>
      <x:c r="F5645" s="10" t="str">
        <x:v>FAIL</x:v>
      </x:c>
      <x:c r="G5645" s="10" t="str">
        <x:v>FAIL</x:v>
      </x:c>
      <x:c r="H5645" s="10" t="str">
        <x:v>EXECUTED</x:v>
      </x:c>
      <x:c r="I5645" s="10" t="str">
        <x:v>PARSED</x:v>
      </x:c>
      <x:c r="J5645" s="10" t="str">
        <x:v>SINGLESHOT_CAPTURED_DIAGNOSTIC_PASS</x:v>
      </x:c>
      <x:c r="K5645" s="10" t="str">
        <x:v>63c699c0a4056a39c0c7725a411777d6afae03124391b20ec533fd188ddf27df</x:v>
      </x:c>
      <x:c r="L5645" s="10" t="str">
        <x:v>historical_three</x:v>
      </x:c>
      <x:c r="M5645" s="10" t="n">
        <x:v>1</x:v>
      </x:c>
      <x:c r="N5645" s="10" t="n">
        <x:v>0</x:v>
      </x:c>
      <x:c r="O5645" s="10" t="n">
        <x:v>0</x:v>
      </x:c>
      <x:c r="P5645" s="9" t="str">
        <x:f>'CaseReview'!U1273</x:f>
        <x:v>FAIL</x:v>
      </x:c>
      <x:c r="Q5645" s="9" t="n">
        <x:f>IF(AND(T5645=1,G5645=P5645),1,0)</x:f>
        <x:v>1</x:v>
      </x:c>
      <x:c r="R5645" s="9" t="n">
        <x:f>IF(AND(T5645=1,G5645="PASS",P5645="FAIL"),1,0)</x:f>
        <x:v>0</x:v>
      </x:c>
      <x:c r="S5645" s="9" t="n">
        <x:f>IF(AND(T5645=1,G5645="FAIL",P5645="PASS"),1,0)</x:f>
        <x:v>0</x:v>
      </x:c>
      <x:c r="T5645" s="9" t="n">
        <x:v>1</x:v>
      </x:c>
      <x:c r="U5645" s="9" t="n">
        <x:v>8</x:v>
      </x:c>
      <x:c r="V5645" s="9" t="str">
        <x:v>MVP/SHACL_GENERATION_PIPELINE/experiments/LUNA_CONTEXTUAL_SINGLESHOT/RUN_01/runs/RUN-IMO-121-20260831T153829674407Z/artifacts/attempt_01/extracted_shape.ttl</x:v>
      </x:c>
    </x:row>
    <x:row r="5646" ht="22" customHeight="1">
      <x:c r="A5646" s="10" t="str">
        <x:v>SINGLESHOT</x:v>
      </x:c>
      <x:c r="B5646" s="10" t="str">
        <x:v>IMO-121</x:v>
      </x:c>
      <x:c r="C5646" s="10" t="str">
        <x:v>IMO-121-N-F05</x:v>
      </x:c>
      <x:c r="D5646" s="10" t="str">
        <x:v>RUN_01</x:v>
      </x:c>
      <x:c r="E5646" s="10" t="str">
        <x:v>ORIGINAL_LEDGER</x:v>
      </x:c>
      <x:c r="F5646" s="10" t="str">
        <x:v>FAIL</x:v>
      </x:c>
      <x:c r="G5646" s="10" t="str">
        <x:v>FAIL</x:v>
      </x:c>
      <x:c r="H5646" s="10" t="str">
        <x:v>EXECUTED</x:v>
      </x:c>
      <x:c r="I5646" s="10" t="str">
        <x:v>PARSED</x:v>
      </x:c>
      <x:c r="J5646" s="10" t="str">
        <x:v>SINGLESHOT_CAPTURED_DIAGNOSTIC_PASS</x:v>
      </x:c>
      <x:c r="K5646" s="10" t="str">
        <x:v>63c699c0a4056a39c0c7725a411777d6afae03124391b20ec533fd188ddf27df</x:v>
      </x:c>
      <x:c r="L5646" s="10" t="str">
        <x:v>historical_three</x:v>
      </x:c>
      <x:c r="M5646" s="10" t="n">
        <x:v>1</x:v>
      </x:c>
      <x:c r="N5646" s="10" t="n">
        <x:v>0</x:v>
      </x:c>
      <x:c r="O5646" s="10" t="n">
        <x:v>0</x:v>
      </x:c>
      <x:c r="P5646" s="9" t="str">
        <x:f>'CaseReview'!U1274</x:f>
        <x:v>FAIL</x:v>
      </x:c>
      <x:c r="Q5646" s="9" t="n">
        <x:f>IF(AND(T5646=1,G5646=P5646),1,0)</x:f>
        <x:v>1</x:v>
      </x:c>
      <x:c r="R5646" s="9" t="n">
        <x:f>IF(AND(T5646=1,G5646="PASS",P5646="FAIL"),1,0)</x:f>
        <x:v>0</x:v>
      </x:c>
      <x:c r="S5646" s="9" t="n">
        <x:f>IF(AND(T5646=1,G5646="FAIL",P5646="PASS"),1,0)</x:f>
        <x:v>0</x:v>
      </x:c>
      <x:c r="T5646" s="9" t="n">
        <x:v>1</x:v>
      </x:c>
      <x:c r="U5646" s="9" t="n">
        <x:v>8</x:v>
      </x:c>
      <x:c r="V5646" s="9" t="str">
        <x:v>MVP/SHACL_GENERATION_PIPELINE/experiments/LUNA_CONTEXTUAL_SINGLESHOT/RUN_01/runs/RUN-IMO-121-20260831T153829674407Z/artifacts/attempt_01/extracted_shape.ttl</x:v>
      </x:c>
    </x:row>
    <x:row r="5647" ht="22" customHeight="1">
      <x:c r="A5647" s="10" t="str">
        <x:v>SINGLESHOT</x:v>
      </x:c>
      <x:c r="B5647" s="10" t="str">
        <x:v>IMO-121</x:v>
      </x:c>
      <x:c r="C5647" s="10" t="str">
        <x:v>IMO-121-N-P01</x:v>
      </x:c>
      <x:c r="D5647" s="10" t="str">
        <x:v>RUN_01</x:v>
      </x:c>
      <x:c r="E5647" s="10" t="str">
        <x:v>ORIGINAL_LEDGER</x:v>
      </x:c>
      <x:c r="F5647" s="10" t="str">
        <x:v>PASS</x:v>
      </x:c>
      <x:c r="G5647" s="10" t="str">
        <x:v>PASS</x:v>
      </x:c>
      <x:c r="H5647" s="10" t="str">
        <x:v>EXECUTED</x:v>
      </x:c>
      <x:c r="I5647" s="10" t="str">
        <x:v>PARSED</x:v>
      </x:c>
      <x:c r="J5647" s="10" t="str">
        <x:v>SINGLESHOT_CAPTURED_DIAGNOSTIC_PASS</x:v>
      </x:c>
      <x:c r="K5647" s="10" t="str">
        <x:v>63c699c0a4056a39c0c7725a411777d6afae03124391b20ec533fd188ddf27df</x:v>
      </x:c>
      <x:c r="L5647" s="10" t="str">
        <x:v>historical_three</x:v>
      </x:c>
      <x:c r="M5647" s="10" t="n">
        <x:v>1</x:v>
      </x:c>
      <x:c r="N5647" s="10" t="n">
        <x:v>0</x:v>
      </x:c>
      <x:c r="O5647" s="10" t="n">
        <x:v>0</x:v>
      </x:c>
      <x:c r="P5647" s="9" t="str">
        <x:f>'CaseReview'!U1275</x:f>
        <x:v>PASS</x:v>
      </x:c>
      <x:c r="Q5647" s="9" t="n">
        <x:f>IF(AND(T5647=1,G5647=P5647),1,0)</x:f>
        <x:v>1</x:v>
      </x:c>
      <x:c r="R5647" s="9" t="n">
        <x:f>IF(AND(T5647=1,G5647="PASS",P5647="FAIL"),1,0)</x:f>
        <x:v>0</x:v>
      </x:c>
      <x:c r="S5647" s="9" t="n">
        <x:f>IF(AND(T5647=1,G5647="FAIL",P5647="PASS"),1,0)</x:f>
        <x:v>0</x:v>
      </x:c>
      <x:c r="T5647" s="9" t="n">
        <x:v>1</x:v>
      </x:c>
      <x:c r="U5647" s="9" t="n">
        <x:v>8</x:v>
      </x:c>
      <x:c r="V5647" s="9" t="str">
        <x:v>MVP/SHACL_GENERATION_PIPELINE/experiments/LUNA_CONTEXTUAL_SINGLESHOT/RUN_01/runs/RUN-IMO-121-20260831T153829674407Z/artifacts/attempt_01/extracted_shape.ttl</x:v>
      </x:c>
    </x:row>
    <x:row r="5648" ht="22" customHeight="1">
      <x:c r="A5648" s="10" t="str">
        <x:v>SINGLESHOT</x:v>
      </x:c>
      <x:c r="B5648" s="10" t="str">
        <x:v>IMO-121</x:v>
      </x:c>
      <x:c r="C5648" s="10" t="str">
        <x:v>IMO-121-N-P02</x:v>
      </x:c>
      <x:c r="D5648" s="10" t="str">
        <x:v>RUN_01</x:v>
      </x:c>
      <x:c r="E5648" s="10" t="str">
        <x:v>ORIGINAL_LEDGER</x:v>
      </x:c>
      <x:c r="F5648" s="10" t="str">
        <x:v>PASS</x:v>
      </x:c>
      <x:c r="G5648" s="10" t="str">
        <x:v>PASS</x:v>
      </x:c>
      <x:c r="H5648" s="10" t="str">
        <x:v>EXECUTED</x:v>
      </x:c>
      <x:c r="I5648" s="10" t="str">
        <x:v>PARSED</x:v>
      </x:c>
      <x:c r="J5648" s="10" t="str">
        <x:v>SINGLESHOT_CAPTURED_DIAGNOSTIC_PASS</x:v>
      </x:c>
      <x:c r="K5648" s="10" t="str">
        <x:v>63c699c0a4056a39c0c7725a411777d6afae03124391b20ec533fd188ddf27df</x:v>
      </x:c>
      <x:c r="L5648" s="10" t="str">
        <x:v>historical_three</x:v>
      </x:c>
      <x:c r="M5648" s="10" t="n">
        <x:v>1</x:v>
      </x:c>
      <x:c r="N5648" s="10" t="n">
        <x:v>0</x:v>
      </x:c>
      <x:c r="O5648" s="10" t="n">
        <x:v>0</x:v>
      </x:c>
      <x:c r="P5648" s="9" t="str">
        <x:f>'CaseReview'!U1276</x:f>
        <x:v>PASS</x:v>
      </x:c>
      <x:c r="Q5648" s="9" t="n">
        <x:f>IF(AND(T5648=1,G5648=P5648),1,0)</x:f>
        <x:v>1</x:v>
      </x:c>
      <x:c r="R5648" s="9" t="n">
        <x:f>IF(AND(T5648=1,G5648="PASS",P5648="FAIL"),1,0)</x:f>
        <x:v>0</x:v>
      </x:c>
      <x:c r="S5648" s="9" t="n">
        <x:f>IF(AND(T5648=1,G5648="FAIL",P5648="PASS"),1,0)</x:f>
        <x:v>0</x:v>
      </x:c>
      <x:c r="T5648" s="9" t="n">
        <x:v>1</x:v>
      </x:c>
      <x:c r="U5648" s="9" t="n">
        <x:v>8</x:v>
      </x:c>
      <x:c r="V5648" s="9" t="str">
        <x:v>MVP/SHACL_GENERATION_PIPELINE/experiments/LUNA_CONTEXTUAL_SINGLESHOT/RUN_01/runs/RUN-IMO-121-20260831T153829674407Z/artifacts/attempt_01/extracted_shape.ttl</x:v>
      </x:c>
    </x:row>
    <x:row r="5649" ht="22" customHeight="1">
      <x:c r="A5649" s="10" t="str">
        <x:v>SINGLESHOT</x:v>
      </x:c>
      <x:c r="B5649" s="10" t="str">
        <x:v>IMO-121</x:v>
      </x:c>
      <x:c r="C5649" s="10" t="str">
        <x:v>IMO-121-N-P03</x:v>
      </x:c>
      <x:c r="D5649" s="10" t="str">
        <x:v>RUN_01</x:v>
      </x:c>
      <x:c r="E5649" s="10" t="str">
        <x:v>ORIGINAL_LEDGER</x:v>
      </x:c>
      <x:c r="F5649" s="10" t="str">
        <x:v>PASS</x:v>
      </x:c>
      <x:c r="G5649" s="10" t="str">
        <x:v>PASS</x:v>
      </x:c>
      <x:c r="H5649" s="10" t="str">
        <x:v>EXECUTED</x:v>
      </x:c>
      <x:c r="I5649" s="10" t="str">
        <x:v>PARSED</x:v>
      </x:c>
      <x:c r="J5649" s="10" t="str">
        <x:v>SINGLESHOT_CAPTURED_DIAGNOSTIC_PASS</x:v>
      </x:c>
      <x:c r="K5649" s="10" t="str">
        <x:v>63c699c0a4056a39c0c7725a411777d6afae03124391b20ec533fd188ddf27df</x:v>
      </x:c>
      <x:c r="L5649" s="10" t="str">
        <x:v>historical_three</x:v>
      </x:c>
      <x:c r="M5649" s="10" t="n">
        <x:v>1</x:v>
      </x:c>
      <x:c r="N5649" s="10" t="n">
        <x:v>0</x:v>
      </x:c>
      <x:c r="O5649" s="10" t="n">
        <x:v>0</x:v>
      </x:c>
      <x:c r="P5649" s="9" t="str">
        <x:f>'CaseReview'!U1277</x:f>
        <x:v>PASS</x:v>
      </x:c>
      <x:c r="Q5649" s="9" t="n">
        <x:f>IF(AND(T5649=1,G5649=P5649),1,0)</x:f>
        <x:v>1</x:v>
      </x:c>
      <x:c r="R5649" s="9" t="n">
        <x:f>IF(AND(T5649=1,G5649="PASS",P5649="FAIL"),1,0)</x:f>
        <x:v>0</x:v>
      </x:c>
      <x:c r="S5649" s="9" t="n">
        <x:f>IF(AND(T5649=1,G5649="FAIL",P5649="PASS"),1,0)</x:f>
        <x:v>0</x:v>
      </x:c>
      <x:c r="T5649" s="9" t="n">
        <x:v>1</x:v>
      </x:c>
      <x:c r="U5649" s="9" t="n">
        <x:v>8</x:v>
      </x:c>
      <x:c r="V5649" s="9" t="str">
        <x:v>MVP/SHACL_GENERATION_PIPELINE/experiments/LUNA_CONTEXTUAL_SINGLESHOT/RUN_01/runs/RUN-IMO-121-20260831T153829674407Z/artifacts/attempt_01/extracted_shape.ttl</x:v>
      </x:c>
    </x:row>
    <x:row r="5650" ht="22" customHeight="1">
      <x:c r="A5650" s="10" t="str">
        <x:v>SINGLESHOT</x:v>
      </x:c>
      <x:c r="B5650" s="10" t="str">
        <x:v>IMO-122</x:v>
      </x:c>
      <x:c r="C5650" s="10" t="str">
        <x:v>IMO-122-N-F01</x:v>
      </x:c>
      <x:c r="D5650" s="10" t="str">
        <x:v>RUN_01</x:v>
      </x:c>
      <x:c r="E5650" s="10" t="str">
        <x:v>ORIGINAL_LEDGER</x:v>
      </x:c>
      <x:c r="F5650" s="10" t="str">
        <x:v>FAIL</x:v>
      </x:c>
      <x:c r="G5650" s="10" t="str">
        <x:v>FAIL</x:v>
      </x:c>
      <x:c r="H5650" s="10" t="str">
        <x:v>EXECUTED</x:v>
      </x:c>
      <x:c r="I5650" s="10" t="str">
        <x:v>PARSED</x:v>
      </x:c>
      <x:c r="J5650" s="10" t="str">
        <x:v>SINGLESHOT_CAPTURED_DIAGNOSTIC_PASS</x:v>
      </x:c>
      <x:c r="K5650" s="10" t="str">
        <x:v>f7b4da000771078dc91d246fe21c1f3e6c4aa342d8794950c6cb02ac9e3b32c3</x:v>
      </x:c>
      <x:c r="L5650" s="10" t="str">
        <x:v>historical_three</x:v>
      </x:c>
      <x:c r="M5650" s="10" t="n">
        <x:v>1</x:v>
      </x:c>
      <x:c r="N5650" s="10" t="n">
        <x:v>0</x:v>
      </x:c>
      <x:c r="O5650" s="10" t="n">
        <x:v>0</x:v>
      </x:c>
      <x:c r="P5650" s="9" t="str">
        <x:f>'CaseReview'!U1278</x:f>
        <x:v>FAIL</x:v>
      </x:c>
      <x:c r="Q5650" s="9" t="n">
        <x:f>IF(AND(T5650=1,G5650=P5650),1,0)</x:f>
        <x:v>1</x:v>
      </x:c>
      <x:c r="R5650" s="9" t="n">
        <x:f>IF(AND(T5650=1,G5650="PASS",P5650="FAIL"),1,0)</x:f>
        <x:v>0</x:v>
      </x:c>
      <x:c r="S5650" s="9" t="n">
        <x:f>IF(AND(T5650=1,G5650="FAIL",P5650="PASS"),1,0)</x:f>
        <x:v>0</x:v>
      </x:c>
      <x:c r="T5650" s="9" t="n">
        <x:v>1</x:v>
      </x:c>
      <x:c r="U5650" s="9" t="n">
        <x:v>6</x:v>
      </x:c>
      <x:c r="V5650" s="9" t="str">
        <x:v>MVP/SHACL_GENERATION_PIPELINE/experiments/LUNA_CONTEXTUAL_SINGLESHOT/RUN_01/runs/RUN-IMO-122-20260831T153841870456Z/artifacts/attempt_01/extracted_shape.ttl</x:v>
      </x:c>
    </x:row>
    <x:row r="5651" ht="22" customHeight="1">
      <x:c r="A5651" s="10" t="str">
        <x:v>SINGLESHOT</x:v>
      </x:c>
      <x:c r="B5651" s="10" t="str">
        <x:v>IMO-122</x:v>
      </x:c>
      <x:c r="C5651" s="10" t="str">
        <x:v>IMO-122-N-F02</x:v>
      </x:c>
      <x:c r="D5651" s="10" t="str">
        <x:v>RUN_01</x:v>
      </x:c>
      <x:c r="E5651" s="10" t="str">
        <x:v>ORIGINAL_LEDGER</x:v>
      </x:c>
      <x:c r="F5651" s="10" t="str">
        <x:v>FAIL</x:v>
      </x:c>
      <x:c r="G5651" s="10" t="str">
        <x:v>FAIL</x:v>
      </x:c>
      <x:c r="H5651" s="10" t="str">
        <x:v>EXECUTED</x:v>
      </x:c>
      <x:c r="I5651" s="10" t="str">
        <x:v>PARSED</x:v>
      </x:c>
      <x:c r="J5651" s="10" t="str">
        <x:v>SINGLESHOT_CAPTURED_DIAGNOSTIC_PASS</x:v>
      </x:c>
      <x:c r="K5651" s="10" t="str">
        <x:v>f7b4da000771078dc91d246fe21c1f3e6c4aa342d8794950c6cb02ac9e3b32c3</x:v>
      </x:c>
      <x:c r="L5651" s="10" t="str">
        <x:v>historical_three</x:v>
      </x:c>
      <x:c r="M5651" s="10" t="n">
        <x:v>1</x:v>
      </x:c>
      <x:c r="N5651" s="10" t="n">
        <x:v>0</x:v>
      </x:c>
      <x:c r="O5651" s="10" t="n">
        <x:v>0</x:v>
      </x:c>
      <x:c r="P5651" s="9" t="str">
        <x:f>'CaseReview'!U1279</x:f>
        <x:v>FAIL</x:v>
      </x:c>
      <x:c r="Q5651" s="9" t="n">
        <x:f>IF(AND(T5651=1,G5651=P5651),1,0)</x:f>
        <x:v>1</x:v>
      </x:c>
      <x:c r="R5651" s="9" t="n">
        <x:f>IF(AND(T5651=1,G5651="PASS",P5651="FAIL"),1,0)</x:f>
        <x:v>0</x:v>
      </x:c>
      <x:c r="S5651" s="9" t="n">
        <x:f>IF(AND(T5651=1,G5651="FAIL",P5651="PASS"),1,0)</x:f>
        <x:v>0</x:v>
      </x:c>
      <x:c r="T5651" s="9" t="n">
        <x:v>1</x:v>
      </x:c>
      <x:c r="U5651" s="9" t="n">
        <x:v>6</x:v>
      </x:c>
      <x:c r="V5651" s="9" t="str">
        <x:v>MVP/SHACL_GENERATION_PIPELINE/experiments/LUNA_CONTEXTUAL_SINGLESHOT/RUN_01/runs/RUN-IMO-122-20260831T153841870456Z/artifacts/attempt_01/extracted_shape.ttl</x:v>
      </x:c>
    </x:row>
    <x:row r="5652" ht="22" customHeight="1">
      <x:c r="A5652" s="10" t="str">
        <x:v>SINGLESHOT</x:v>
      </x:c>
      <x:c r="B5652" s="10" t="str">
        <x:v>IMO-122</x:v>
      </x:c>
      <x:c r="C5652" s="10" t="str">
        <x:v>IMO-122-N-F03</x:v>
      </x:c>
      <x:c r="D5652" s="10" t="str">
        <x:v>RUN_01</x:v>
      </x:c>
      <x:c r="E5652" s="10" t="str">
        <x:v>ORIGINAL_LEDGER</x:v>
      </x:c>
      <x:c r="F5652" s="10" t="str">
        <x:v>FAIL</x:v>
      </x:c>
      <x:c r="G5652" s="10" t="str">
        <x:v>FAIL</x:v>
      </x:c>
      <x:c r="H5652" s="10" t="str">
        <x:v>EXECUTED</x:v>
      </x:c>
      <x:c r="I5652" s="10" t="str">
        <x:v>PARSED</x:v>
      </x:c>
      <x:c r="J5652" s="10" t="str">
        <x:v>SINGLESHOT_CAPTURED_DIAGNOSTIC_PASS</x:v>
      </x:c>
      <x:c r="K5652" s="10" t="str">
        <x:v>f7b4da000771078dc91d246fe21c1f3e6c4aa342d8794950c6cb02ac9e3b32c3</x:v>
      </x:c>
      <x:c r="L5652" s="10" t="str">
        <x:v>historical_three</x:v>
      </x:c>
      <x:c r="M5652" s="10" t="n">
        <x:v>1</x:v>
      </x:c>
      <x:c r="N5652" s="10" t="n">
        <x:v>0</x:v>
      </x:c>
      <x:c r="O5652" s="10" t="n">
        <x:v>0</x:v>
      </x:c>
      <x:c r="P5652" s="9" t="str">
        <x:f>'CaseReview'!U1280</x:f>
        <x:v>FAIL</x:v>
      </x:c>
      <x:c r="Q5652" s="9" t="n">
        <x:f>IF(AND(T5652=1,G5652=P5652),1,0)</x:f>
        <x:v>1</x:v>
      </x:c>
      <x:c r="R5652" s="9" t="n">
        <x:f>IF(AND(T5652=1,G5652="PASS",P5652="FAIL"),1,0)</x:f>
        <x:v>0</x:v>
      </x:c>
      <x:c r="S5652" s="9" t="n">
        <x:f>IF(AND(T5652=1,G5652="FAIL",P5652="PASS"),1,0)</x:f>
        <x:v>0</x:v>
      </x:c>
      <x:c r="T5652" s="9" t="n">
        <x:v>1</x:v>
      </x:c>
      <x:c r="U5652" s="9" t="n">
        <x:v>6</x:v>
      </x:c>
      <x:c r="V5652" s="9" t="str">
        <x:v>MVP/SHACL_GENERATION_PIPELINE/experiments/LUNA_CONTEXTUAL_SINGLESHOT/RUN_01/runs/RUN-IMO-122-20260831T153841870456Z/artifacts/attempt_01/extracted_shape.ttl</x:v>
      </x:c>
    </x:row>
    <x:row r="5653" ht="22" customHeight="1">
      <x:c r="A5653" s="10" t="str">
        <x:v>SINGLESHOT</x:v>
      </x:c>
      <x:c r="B5653" s="10" t="str">
        <x:v>IMO-122</x:v>
      </x:c>
      <x:c r="C5653" s="10" t="str">
        <x:v>IMO-122-N-F04</x:v>
      </x:c>
      <x:c r="D5653" s="10" t="str">
        <x:v>RUN_01</x:v>
      </x:c>
      <x:c r="E5653" s="10" t="str">
        <x:v>ORIGINAL_LEDGER</x:v>
      </x:c>
      <x:c r="F5653" s="10" t="str">
        <x:v>FAIL</x:v>
      </x:c>
      <x:c r="G5653" s="10" t="str">
        <x:v>FAIL</x:v>
      </x:c>
      <x:c r="H5653" s="10" t="str">
        <x:v>EXECUTED</x:v>
      </x:c>
      <x:c r="I5653" s="10" t="str">
        <x:v>PARSED</x:v>
      </x:c>
      <x:c r="J5653" s="10" t="str">
        <x:v>SINGLESHOT_CAPTURED_DIAGNOSTIC_PASS</x:v>
      </x:c>
      <x:c r="K5653" s="10" t="str">
        <x:v>f7b4da000771078dc91d246fe21c1f3e6c4aa342d8794950c6cb02ac9e3b32c3</x:v>
      </x:c>
      <x:c r="L5653" s="10" t="str">
        <x:v>historical_three</x:v>
      </x:c>
      <x:c r="M5653" s="10" t="n">
        <x:v>1</x:v>
      </x:c>
      <x:c r="N5653" s="10" t="n">
        <x:v>0</x:v>
      </x:c>
      <x:c r="O5653" s="10" t="n">
        <x:v>0</x:v>
      </x:c>
      <x:c r="P5653" s="9" t="str">
        <x:f>'CaseReview'!U1281</x:f>
        <x:v>FAIL</x:v>
      </x:c>
      <x:c r="Q5653" s="9" t="n">
        <x:f>IF(AND(T5653=1,G5653=P5653),1,0)</x:f>
        <x:v>1</x:v>
      </x:c>
      <x:c r="R5653" s="9" t="n">
        <x:f>IF(AND(T5653=1,G5653="PASS",P5653="FAIL"),1,0)</x:f>
        <x:v>0</x:v>
      </x:c>
      <x:c r="S5653" s="9" t="n">
        <x:f>IF(AND(T5653=1,G5653="FAIL",P5653="PASS"),1,0)</x:f>
        <x:v>0</x:v>
      </x:c>
      <x:c r="T5653" s="9" t="n">
        <x:v>1</x:v>
      </x:c>
      <x:c r="U5653" s="9" t="n">
        <x:v>6</x:v>
      </x:c>
      <x:c r="V5653" s="9" t="str">
        <x:v>MVP/SHACL_GENERATION_PIPELINE/experiments/LUNA_CONTEXTUAL_SINGLESHOT/RUN_01/runs/RUN-IMO-122-20260831T153841870456Z/artifacts/attempt_01/extracted_shape.ttl</x:v>
      </x:c>
    </x:row>
    <x:row r="5654" ht="22" customHeight="1">
      <x:c r="A5654" s="10" t="str">
        <x:v>SINGLESHOT</x:v>
      </x:c>
      <x:c r="B5654" s="10" t="str">
        <x:v>IMO-122</x:v>
      </x:c>
      <x:c r="C5654" s="10" t="str">
        <x:v>IMO-122-N-F05</x:v>
      </x:c>
      <x:c r="D5654" s="10" t="str">
        <x:v>RUN_01</x:v>
      </x:c>
      <x:c r="E5654" s="10" t="str">
        <x:v>ORIGINAL_LEDGER</x:v>
      </x:c>
      <x:c r="F5654" s="10" t="str">
        <x:v>FAIL</x:v>
      </x:c>
      <x:c r="G5654" s="10" t="str">
        <x:v>FAIL</x:v>
      </x:c>
      <x:c r="H5654" s="10" t="str">
        <x:v>EXECUTED</x:v>
      </x:c>
      <x:c r="I5654" s="10" t="str">
        <x:v>PARSED</x:v>
      </x:c>
      <x:c r="J5654" s="10" t="str">
        <x:v>SINGLESHOT_CAPTURED_DIAGNOSTIC_PASS</x:v>
      </x:c>
      <x:c r="K5654" s="10" t="str">
        <x:v>f7b4da000771078dc91d246fe21c1f3e6c4aa342d8794950c6cb02ac9e3b32c3</x:v>
      </x:c>
      <x:c r="L5654" s="10" t="str">
        <x:v>historical_three</x:v>
      </x:c>
      <x:c r="M5654" s="10" t="n">
        <x:v>1</x:v>
      </x:c>
      <x:c r="N5654" s="10" t="n">
        <x:v>0</x:v>
      </x:c>
      <x:c r="O5654" s="10" t="n">
        <x:v>0</x:v>
      </x:c>
      <x:c r="P5654" s="9" t="str">
        <x:f>'CaseReview'!U1282</x:f>
        <x:v>FAIL</x:v>
      </x:c>
      <x:c r="Q5654" s="9" t="n">
        <x:f>IF(AND(T5654=1,G5654=P5654),1,0)</x:f>
        <x:v>1</x:v>
      </x:c>
      <x:c r="R5654" s="9" t="n">
        <x:f>IF(AND(T5654=1,G5654="PASS",P5654="FAIL"),1,0)</x:f>
        <x:v>0</x:v>
      </x:c>
      <x:c r="S5654" s="9" t="n">
        <x:f>IF(AND(T5654=1,G5654="FAIL",P5654="PASS"),1,0)</x:f>
        <x:v>0</x:v>
      </x:c>
      <x:c r="T5654" s="9" t="n">
        <x:v>1</x:v>
      </x:c>
      <x:c r="U5654" s="9" t="n">
        <x:v>6</x:v>
      </x:c>
      <x:c r="V5654" s="9" t="str">
        <x:v>MVP/SHACL_GENERATION_PIPELINE/experiments/LUNA_CONTEXTUAL_SINGLESHOT/RUN_01/runs/RUN-IMO-122-20260831T153841870456Z/artifacts/attempt_01/extracted_shape.ttl</x:v>
      </x:c>
    </x:row>
    <x:row r="5655" ht="22" customHeight="1">
      <x:c r="A5655" s="10" t="str">
        <x:v>SINGLESHOT</x:v>
      </x:c>
      <x:c r="B5655" s="10" t="str">
        <x:v>IMO-122</x:v>
      </x:c>
      <x:c r="C5655" s="10" t="str">
        <x:v>IMO-122-N-P01</x:v>
      </x:c>
      <x:c r="D5655" s="10" t="str">
        <x:v>RUN_01</x:v>
      </x:c>
      <x:c r="E5655" s="10" t="str">
        <x:v>ORIGINAL_LEDGER</x:v>
      </x:c>
      <x:c r="F5655" s="10" t="str">
        <x:v>PASS</x:v>
      </x:c>
      <x:c r="G5655" s="10" t="str">
        <x:v>PASS</x:v>
      </x:c>
      <x:c r="H5655" s="10" t="str">
        <x:v>EXECUTED</x:v>
      </x:c>
      <x:c r="I5655" s="10" t="str">
        <x:v>PARSED</x:v>
      </x:c>
      <x:c r="J5655" s="10" t="str">
        <x:v>SINGLESHOT_CAPTURED_DIAGNOSTIC_PASS</x:v>
      </x:c>
      <x:c r="K5655" s="10" t="str">
        <x:v>f7b4da000771078dc91d246fe21c1f3e6c4aa342d8794950c6cb02ac9e3b32c3</x:v>
      </x:c>
      <x:c r="L5655" s="10" t="str">
        <x:v>historical_three</x:v>
      </x:c>
      <x:c r="M5655" s="10" t="n">
        <x:v>1</x:v>
      </x:c>
      <x:c r="N5655" s="10" t="n">
        <x:v>0</x:v>
      </x:c>
      <x:c r="O5655" s="10" t="n">
        <x:v>0</x:v>
      </x:c>
      <x:c r="P5655" s="9" t="str">
        <x:f>'CaseReview'!U1283</x:f>
        <x:v>PASS</x:v>
      </x:c>
      <x:c r="Q5655" s="9" t="n">
        <x:f>IF(AND(T5655=1,G5655=P5655),1,0)</x:f>
        <x:v>1</x:v>
      </x:c>
      <x:c r="R5655" s="9" t="n">
        <x:f>IF(AND(T5655=1,G5655="PASS",P5655="FAIL"),1,0)</x:f>
        <x:v>0</x:v>
      </x:c>
      <x:c r="S5655" s="9" t="n">
        <x:f>IF(AND(T5655=1,G5655="FAIL",P5655="PASS"),1,0)</x:f>
        <x:v>0</x:v>
      </x:c>
      <x:c r="T5655" s="9" t="n">
        <x:v>1</x:v>
      </x:c>
      <x:c r="U5655" s="9" t="n">
        <x:v>6</x:v>
      </x:c>
      <x:c r="V5655" s="9" t="str">
        <x:v>MVP/SHACL_GENERATION_PIPELINE/experiments/LUNA_CONTEXTUAL_SINGLESHOT/RUN_01/runs/RUN-IMO-122-20260831T153841870456Z/artifacts/attempt_01/extracted_shape.ttl</x:v>
      </x:c>
    </x:row>
    <x:row r="5656" ht="22" customHeight="1">
      <x:c r="A5656" s="10" t="str">
        <x:v>SINGLESHOT</x:v>
      </x:c>
      <x:c r="B5656" s="10" t="str">
        <x:v>IMO-123</x:v>
      </x:c>
      <x:c r="C5656" s="10" t="str">
        <x:v>IMO-123-N-F01</x:v>
      </x:c>
      <x:c r="D5656" s="10" t="str">
        <x:v>RUN_01</x:v>
      </x:c>
      <x:c r="E5656" s="10" t="str">
        <x:v>ORIGINAL_LEDGER</x:v>
      </x:c>
      <x:c r="F5656" s="10" t="str">
        <x:v>FAIL</x:v>
      </x:c>
      <x:c r="G5656" s="10" t="str">
        <x:v>FAIL</x:v>
      </x:c>
      <x:c r="H5656" s="10" t="str">
        <x:v>EXECUTED</x:v>
      </x:c>
      <x:c r="I5656" s="10" t="str">
        <x:v>PARSED</x:v>
      </x:c>
      <x:c r="J5656" s="10" t="str">
        <x:v>SINGLESHOT_CAPTURED_DIAGNOSTIC_PASS</x:v>
      </x:c>
      <x:c r="K5656" s="10" t="str">
        <x:v>cf2efe4658c5b9f2f0ea54b3a94db679f322494ac784a7a722ea6b84d4c2aedc</x:v>
      </x:c>
      <x:c r="L5656" s="10" t="str">
        <x:v>historical_three</x:v>
      </x:c>
      <x:c r="M5656" s="10" t="n">
        <x:v>1</x:v>
      </x:c>
      <x:c r="N5656" s="10" t="n">
        <x:v>0</x:v>
      </x:c>
      <x:c r="O5656" s="10" t="n">
        <x:v>0</x:v>
      </x:c>
      <x:c r="P5656" s="9" t="str">
        <x:f>'CaseReview'!U1284</x:f>
        <x:v>FAIL</x:v>
      </x:c>
      <x:c r="Q5656" s="9" t="n">
        <x:f>IF(AND(T5656=1,G5656=P5656),1,0)</x:f>
        <x:v>1</x:v>
      </x:c>
      <x:c r="R5656" s="9" t="n">
        <x:f>IF(AND(T5656=1,G5656="PASS",P5656="FAIL"),1,0)</x:f>
        <x:v>0</x:v>
      </x:c>
      <x:c r="S5656" s="9" t="n">
        <x:f>IF(AND(T5656=1,G5656="FAIL",P5656="PASS"),1,0)</x:f>
        <x:v>0</x:v>
      </x:c>
      <x:c r="T5656" s="9" t="n">
        <x:v>1</x:v>
      </x:c>
      <x:c r="U5656" s="9" t="n">
        <x:v>12</x:v>
      </x:c>
      <x:c r="V5656" s="9" t="str">
        <x:v>MVP/SHACL_GENERATION_PIPELINE/experiments/LUNA_CONTEXTUAL_SINGLESHOT/RUN_01/runs/RUN-IMO-123-20260831T153846017144Z/artifacts/attempt_01/extracted_shape.ttl</x:v>
      </x:c>
    </x:row>
    <x:row r="5657" ht="22" customHeight="1">
      <x:c r="A5657" s="10" t="str">
        <x:v>SINGLESHOT</x:v>
      </x:c>
      <x:c r="B5657" s="10" t="str">
        <x:v>IMO-123</x:v>
      </x:c>
      <x:c r="C5657" s="10" t="str">
        <x:v>IMO-123-N-F02</x:v>
      </x:c>
      <x:c r="D5657" s="10" t="str">
        <x:v>RUN_01</x:v>
      </x:c>
      <x:c r="E5657" s="10" t="str">
        <x:v>ORIGINAL_LEDGER</x:v>
      </x:c>
      <x:c r="F5657" s="10" t="str">
        <x:v>FAIL</x:v>
      </x:c>
      <x:c r="G5657" s="10" t="str">
        <x:v>FAIL</x:v>
      </x:c>
      <x:c r="H5657" s="10" t="str">
        <x:v>EXECUTED</x:v>
      </x:c>
      <x:c r="I5657" s="10" t="str">
        <x:v>PARSED</x:v>
      </x:c>
      <x:c r="J5657" s="10" t="str">
        <x:v>SINGLESHOT_CAPTURED_DIAGNOSTIC_PASS</x:v>
      </x:c>
      <x:c r="K5657" s="10" t="str">
        <x:v>cf2efe4658c5b9f2f0ea54b3a94db679f322494ac784a7a722ea6b84d4c2aedc</x:v>
      </x:c>
      <x:c r="L5657" s="10" t="str">
        <x:v>historical_three</x:v>
      </x:c>
      <x:c r="M5657" s="10" t="n">
        <x:v>1</x:v>
      </x:c>
      <x:c r="N5657" s="10" t="n">
        <x:v>0</x:v>
      </x:c>
      <x:c r="O5657" s="10" t="n">
        <x:v>0</x:v>
      </x:c>
      <x:c r="P5657" s="9" t="str">
        <x:f>'CaseReview'!U1285</x:f>
        <x:v>FAIL</x:v>
      </x:c>
      <x:c r="Q5657" s="9" t="n">
        <x:f>IF(AND(T5657=1,G5657=P5657),1,0)</x:f>
        <x:v>1</x:v>
      </x:c>
      <x:c r="R5657" s="9" t="n">
        <x:f>IF(AND(T5657=1,G5657="PASS",P5657="FAIL"),1,0)</x:f>
        <x:v>0</x:v>
      </x:c>
      <x:c r="S5657" s="9" t="n">
        <x:f>IF(AND(T5657=1,G5657="FAIL",P5657="PASS"),1,0)</x:f>
        <x:v>0</x:v>
      </x:c>
      <x:c r="T5657" s="9" t="n">
        <x:v>1</x:v>
      </x:c>
      <x:c r="U5657" s="9" t="n">
        <x:v>12</x:v>
      </x:c>
      <x:c r="V5657" s="9" t="str">
        <x:v>MVP/SHACL_GENERATION_PIPELINE/experiments/LUNA_CONTEXTUAL_SINGLESHOT/RUN_01/runs/RUN-IMO-123-20260831T153846017144Z/artifacts/attempt_01/extracted_shape.ttl</x:v>
      </x:c>
    </x:row>
    <x:row r="5658" ht="22" customHeight="1">
      <x:c r="A5658" s="10" t="str">
        <x:v>SINGLESHOT</x:v>
      </x:c>
      <x:c r="B5658" s="10" t="str">
        <x:v>IMO-123</x:v>
      </x:c>
      <x:c r="C5658" s="10" t="str">
        <x:v>IMO-123-N-F03</x:v>
      </x:c>
      <x:c r="D5658" s="10" t="str">
        <x:v>RUN_01</x:v>
      </x:c>
      <x:c r="E5658" s="10" t="str">
        <x:v>ORIGINAL_LEDGER</x:v>
      </x:c>
      <x:c r="F5658" s="10" t="str">
        <x:v>FAIL</x:v>
      </x:c>
      <x:c r="G5658" s="10" t="str">
        <x:v>FAIL</x:v>
      </x:c>
      <x:c r="H5658" s="10" t="str">
        <x:v>EXECUTED</x:v>
      </x:c>
      <x:c r="I5658" s="10" t="str">
        <x:v>PARSED</x:v>
      </x:c>
      <x:c r="J5658" s="10" t="str">
        <x:v>SINGLESHOT_CAPTURED_DIAGNOSTIC_PASS</x:v>
      </x:c>
      <x:c r="K5658" s="10" t="str">
        <x:v>cf2efe4658c5b9f2f0ea54b3a94db679f322494ac784a7a722ea6b84d4c2aedc</x:v>
      </x:c>
      <x:c r="L5658" s="10" t="str">
        <x:v>historical_three</x:v>
      </x:c>
      <x:c r="M5658" s="10" t="n">
        <x:v>1</x:v>
      </x:c>
      <x:c r="N5658" s="10" t="n">
        <x:v>0</x:v>
      </x:c>
      <x:c r="O5658" s="10" t="n">
        <x:v>0</x:v>
      </x:c>
      <x:c r="P5658" s="9" t="str">
        <x:f>'CaseReview'!U1286</x:f>
        <x:v>FAIL</x:v>
      </x:c>
      <x:c r="Q5658" s="9" t="n">
        <x:f>IF(AND(T5658=1,G5658=P5658),1,0)</x:f>
        <x:v>1</x:v>
      </x:c>
      <x:c r="R5658" s="9" t="n">
        <x:f>IF(AND(T5658=1,G5658="PASS",P5658="FAIL"),1,0)</x:f>
        <x:v>0</x:v>
      </x:c>
      <x:c r="S5658" s="9" t="n">
        <x:f>IF(AND(T5658=1,G5658="FAIL",P5658="PASS"),1,0)</x:f>
        <x:v>0</x:v>
      </x:c>
      <x:c r="T5658" s="9" t="n">
        <x:v>1</x:v>
      </x:c>
      <x:c r="U5658" s="9" t="n">
        <x:v>12</x:v>
      </x:c>
      <x:c r="V5658" s="9" t="str">
        <x:v>MVP/SHACL_GENERATION_PIPELINE/experiments/LUNA_CONTEXTUAL_SINGLESHOT/RUN_01/runs/RUN-IMO-123-20260831T153846017144Z/artifacts/attempt_01/extracted_shape.ttl</x:v>
      </x:c>
    </x:row>
    <x:row r="5659" ht="22" customHeight="1">
      <x:c r="A5659" s="10" t="str">
        <x:v>SINGLESHOT</x:v>
      </x:c>
      <x:c r="B5659" s="10" t="str">
        <x:v>IMO-123</x:v>
      </x:c>
      <x:c r="C5659" s="10" t="str">
        <x:v>IMO-123-N-F04</x:v>
      </x:c>
      <x:c r="D5659" s="10" t="str">
        <x:v>RUN_01</x:v>
      </x:c>
      <x:c r="E5659" s="10" t="str">
        <x:v>ORIGINAL_LEDGER</x:v>
      </x:c>
      <x:c r="F5659" s="10" t="str">
        <x:v>FAIL</x:v>
      </x:c>
      <x:c r="G5659" s="10" t="str">
        <x:v>FAIL</x:v>
      </x:c>
      <x:c r="H5659" s="10" t="str">
        <x:v>EXECUTED</x:v>
      </x:c>
      <x:c r="I5659" s="10" t="str">
        <x:v>PARSED</x:v>
      </x:c>
      <x:c r="J5659" s="10" t="str">
        <x:v>SINGLESHOT_CAPTURED_DIAGNOSTIC_PASS</x:v>
      </x:c>
      <x:c r="K5659" s="10" t="str">
        <x:v>cf2efe4658c5b9f2f0ea54b3a94db679f322494ac784a7a722ea6b84d4c2aedc</x:v>
      </x:c>
      <x:c r="L5659" s="10" t="str">
        <x:v>historical_three</x:v>
      </x:c>
      <x:c r="M5659" s="10" t="n">
        <x:v>1</x:v>
      </x:c>
      <x:c r="N5659" s="10" t="n">
        <x:v>0</x:v>
      </x:c>
      <x:c r="O5659" s="10" t="n">
        <x:v>0</x:v>
      </x:c>
      <x:c r="P5659" s="9" t="str">
        <x:f>'CaseReview'!U1287</x:f>
        <x:v>FAIL</x:v>
      </x:c>
      <x:c r="Q5659" s="9" t="n">
        <x:f>IF(AND(T5659=1,G5659=P5659),1,0)</x:f>
        <x:v>1</x:v>
      </x:c>
      <x:c r="R5659" s="9" t="n">
        <x:f>IF(AND(T5659=1,G5659="PASS",P5659="FAIL"),1,0)</x:f>
        <x:v>0</x:v>
      </x:c>
      <x:c r="S5659" s="9" t="n">
        <x:f>IF(AND(T5659=1,G5659="FAIL",P5659="PASS"),1,0)</x:f>
        <x:v>0</x:v>
      </x:c>
      <x:c r="T5659" s="9" t="n">
        <x:v>1</x:v>
      </x:c>
      <x:c r="U5659" s="9" t="n">
        <x:v>12</x:v>
      </x:c>
      <x:c r="V5659" s="9" t="str">
        <x:v>MVP/SHACL_GENERATION_PIPELINE/experiments/LUNA_CONTEXTUAL_SINGLESHOT/RUN_01/runs/RUN-IMO-123-20260831T153846017144Z/artifacts/attempt_01/extracted_shape.ttl</x:v>
      </x:c>
    </x:row>
    <x:row r="5660" ht="22" customHeight="1">
      <x:c r="A5660" s="10" t="str">
        <x:v>SINGLESHOT</x:v>
      </x:c>
      <x:c r="B5660" s="10" t="str">
        <x:v>IMO-123</x:v>
      </x:c>
      <x:c r="C5660" s="10" t="str">
        <x:v>IMO-123-N-F05</x:v>
      </x:c>
      <x:c r="D5660" s="10" t="str">
        <x:v>RUN_01</x:v>
      </x:c>
      <x:c r="E5660" s="10" t="str">
        <x:v>ORIGINAL_LEDGER</x:v>
      </x:c>
      <x:c r="F5660" s="10" t="str">
        <x:v>FAIL</x:v>
      </x:c>
      <x:c r="G5660" s="10" t="str">
        <x:v>FAIL</x:v>
      </x:c>
      <x:c r="H5660" s="10" t="str">
        <x:v>EXECUTED</x:v>
      </x:c>
      <x:c r="I5660" s="10" t="str">
        <x:v>PARSED</x:v>
      </x:c>
      <x:c r="J5660" s="10" t="str">
        <x:v>SINGLESHOT_CAPTURED_DIAGNOSTIC_PASS</x:v>
      </x:c>
      <x:c r="K5660" s="10" t="str">
        <x:v>cf2efe4658c5b9f2f0ea54b3a94db679f322494ac784a7a722ea6b84d4c2aedc</x:v>
      </x:c>
      <x:c r="L5660" s="10" t="str">
        <x:v>historical_three</x:v>
      </x:c>
      <x:c r="M5660" s="10" t="n">
        <x:v>1</x:v>
      </x:c>
      <x:c r="N5660" s="10" t="n">
        <x:v>0</x:v>
      </x:c>
      <x:c r="O5660" s="10" t="n">
        <x:v>0</x:v>
      </x:c>
      <x:c r="P5660" s="9" t="str">
        <x:f>'CaseReview'!U1288</x:f>
        <x:v>FAIL</x:v>
      </x:c>
      <x:c r="Q5660" s="9" t="n">
        <x:f>IF(AND(T5660=1,G5660=P5660),1,0)</x:f>
        <x:v>1</x:v>
      </x:c>
      <x:c r="R5660" s="9" t="n">
        <x:f>IF(AND(T5660=1,G5660="PASS",P5660="FAIL"),1,0)</x:f>
        <x:v>0</x:v>
      </x:c>
      <x:c r="S5660" s="9" t="n">
        <x:f>IF(AND(T5660=1,G5660="FAIL",P5660="PASS"),1,0)</x:f>
        <x:v>0</x:v>
      </x:c>
      <x:c r="T5660" s="9" t="n">
        <x:v>1</x:v>
      </x:c>
      <x:c r="U5660" s="9" t="n">
        <x:v>12</x:v>
      </x:c>
      <x:c r="V5660" s="9" t="str">
        <x:v>MVP/SHACL_GENERATION_PIPELINE/experiments/LUNA_CONTEXTUAL_SINGLESHOT/RUN_01/runs/RUN-IMO-123-20260831T153846017144Z/artifacts/attempt_01/extracted_shape.ttl</x:v>
      </x:c>
    </x:row>
    <x:row r="5661" ht="22" customHeight="1">
      <x:c r="A5661" s="10" t="str">
        <x:v>SINGLESHOT</x:v>
      </x:c>
      <x:c r="B5661" s="10" t="str">
        <x:v>IMO-123</x:v>
      </x:c>
      <x:c r="C5661" s="10" t="str">
        <x:v>IMO-123-N-F06</x:v>
      </x:c>
      <x:c r="D5661" s="10" t="str">
        <x:v>RUN_01</x:v>
      </x:c>
      <x:c r="E5661" s="10" t="str">
        <x:v>ORIGINAL_LEDGER</x:v>
      </x:c>
      <x:c r="F5661" s="10" t="str">
        <x:v>FAIL</x:v>
      </x:c>
      <x:c r="G5661" s="10" t="str">
        <x:v>FAIL</x:v>
      </x:c>
      <x:c r="H5661" s="10" t="str">
        <x:v>EXECUTED</x:v>
      </x:c>
      <x:c r="I5661" s="10" t="str">
        <x:v>PARSED</x:v>
      </x:c>
      <x:c r="J5661" s="10" t="str">
        <x:v>SINGLESHOT_CAPTURED_DIAGNOSTIC_PASS</x:v>
      </x:c>
      <x:c r="K5661" s="10" t="str">
        <x:v>cf2efe4658c5b9f2f0ea54b3a94db679f322494ac784a7a722ea6b84d4c2aedc</x:v>
      </x:c>
      <x:c r="L5661" s="10" t="str">
        <x:v>historical_three</x:v>
      </x:c>
      <x:c r="M5661" s="10" t="n">
        <x:v>1</x:v>
      </x:c>
      <x:c r="N5661" s="10" t="n">
        <x:v>0</x:v>
      </x:c>
      <x:c r="O5661" s="10" t="n">
        <x:v>0</x:v>
      </x:c>
      <x:c r="P5661" s="9" t="str">
        <x:f>'CaseReview'!U1289</x:f>
        <x:v>FAIL</x:v>
      </x:c>
      <x:c r="Q5661" s="9" t="n">
        <x:f>IF(AND(T5661=1,G5661=P5661),1,0)</x:f>
        <x:v>1</x:v>
      </x:c>
      <x:c r="R5661" s="9" t="n">
        <x:f>IF(AND(T5661=1,G5661="PASS",P5661="FAIL"),1,0)</x:f>
        <x:v>0</x:v>
      </x:c>
      <x:c r="S5661" s="9" t="n">
        <x:f>IF(AND(T5661=1,G5661="FAIL",P5661="PASS"),1,0)</x:f>
        <x:v>0</x:v>
      </x:c>
      <x:c r="T5661" s="9" t="n">
        <x:v>1</x:v>
      </x:c>
      <x:c r="U5661" s="9" t="n">
        <x:v>12</x:v>
      </x:c>
      <x:c r="V5661" s="9" t="str">
        <x:v>MVP/SHACL_GENERATION_PIPELINE/experiments/LUNA_CONTEXTUAL_SINGLESHOT/RUN_01/runs/RUN-IMO-123-20260831T153846017144Z/artifacts/attempt_01/extracted_shape.ttl</x:v>
      </x:c>
    </x:row>
    <x:row r="5662" ht="22" customHeight="1">
      <x:c r="A5662" s="10" t="str">
        <x:v>SINGLESHOT</x:v>
      </x:c>
      <x:c r="B5662" s="10" t="str">
        <x:v>IMO-123</x:v>
      </x:c>
      <x:c r="C5662" s="10" t="str">
        <x:v>IMO-123-N-F07</x:v>
      </x:c>
      <x:c r="D5662" s="10" t="str">
        <x:v>RUN_01</x:v>
      </x:c>
      <x:c r="E5662" s="10" t="str">
        <x:v>ORIGINAL_LEDGER</x:v>
      </x:c>
      <x:c r="F5662" s="10" t="str">
        <x:v>FAIL</x:v>
      </x:c>
      <x:c r="G5662" s="10" t="str">
        <x:v>FAIL</x:v>
      </x:c>
      <x:c r="H5662" s="10" t="str">
        <x:v>EXECUTED</x:v>
      </x:c>
      <x:c r="I5662" s="10" t="str">
        <x:v>PARSED</x:v>
      </x:c>
      <x:c r="J5662" s="10" t="str">
        <x:v>SINGLESHOT_CAPTURED_DIAGNOSTIC_PASS</x:v>
      </x:c>
      <x:c r="K5662" s="10" t="str">
        <x:v>cf2efe4658c5b9f2f0ea54b3a94db679f322494ac784a7a722ea6b84d4c2aedc</x:v>
      </x:c>
      <x:c r="L5662" s="10" t="str">
        <x:v>historical_three</x:v>
      </x:c>
      <x:c r="M5662" s="10" t="n">
        <x:v>1</x:v>
      </x:c>
      <x:c r="N5662" s="10" t="n">
        <x:v>0</x:v>
      </x:c>
      <x:c r="O5662" s="10" t="n">
        <x:v>0</x:v>
      </x:c>
      <x:c r="P5662" s="9" t="str">
        <x:f>'CaseReview'!U1290</x:f>
        <x:v>FAIL</x:v>
      </x:c>
      <x:c r="Q5662" s="9" t="n">
        <x:f>IF(AND(T5662=1,G5662=P5662),1,0)</x:f>
        <x:v>1</x:v>
      </x:c>
      <x:c r="R5662" s="9" t="n">
        <x:f>IF(AND(T5662=1,G5662="PASS",P5662="FAIL"),1,0)</x:f>
        <x:v>0</x:v>
      </x:c>
      <x:c r="S5662" s="9" t="n">
        <x:f>IF(AND(T5662=1,G5662="FAIL",P5662="PASS"),1,0)</x:f>
        <x:v>0</x:v>
      </x:c>
      <x:c r="T5662" s="9" t="n">
        <x:v>1</x:v>
      </x:c>
      <x:c r="U5662" s="9" t="n">
        <x:v>12</x:v>
      </x:c>
      <x:c r="V5662" s="9" t="str">
        <x:v>MVP/SHACL_GENERATION_PIPELINE/experiments/LUNA_CONTEXTUAL_SINGLESHOT/RUN_01/runs/RUN-IMO-123-20260831T153846017144Z/artifacts/attempt_01/extracted_shape.ttl</x:v>
      </x:c>
    </x:row>
    <x:row r="5663" ht="22" customHeight="1">
      <x:c r="A5663" s="10" t="str">
        <x:v>SINGLESHOT</x:v>
      </x:c>
      <x:c r="B5663" s="10" t="str">
        <x:v>IMO-123</x:v>
      </x:c>
      <x:c r="C5663" s="10" t="str">
        <x:v>IMO-123-N-F08</x:v>
      </x:c>
      <x:c r="D5663" s="10" t="str">
        <x:v>RUN_01</x:v>
      </x:c>
      <x:c r="E5663" s="10" t="str">
        <x:v>ORIGINAL_LEDGER</x:v>
      </x:c>
      <x:c r="F5663" s="10" t="str">
        <x:v>FAIL</x:v>
      </x:c>
      <x:c r="G5663" s="10" t="str">
        <x:v>FAIL</x:v>
      </x:c>
      <x:c r="H5663" s="10" t="str">
        <x:v>EXECUTED</x:v>
      </x:c>
      <x:c r="I5663" s="10" t="str">
        <x:v>PARSED</x:v>
      </x:c>
      <x:c r="J5663" s="10" t="str">
        <x:v>SINGLESHOT_CAPTURED_DIAGNOSTIC_PASS</x:v>
      </x:c>
      <x:c r="K5663" s="10" t="str">
        <x:v>cf2efe4658c5b9f2f0ea54b3a94db679f322494ac784a7a722ea6b84d4c2aedc</x:v>
      </x:c>
      <x:c r="L5663" s="10" t="str">
        <x:v>historical_three</x:v>
      </x:c>
      <x:c r="M5663" s="10" t="n">
        <x:v>1</x:v>
      </x:c>
      <x:c r="N5663" s="10" t="n">
        <x:v>0</x:v>
      </x:c>
      <x:c r="O5663" s="10" t="n">
        <x:v>0</x:v>
      </x:c>
      <x:c r="P5663" s="9" t="str">
        <x:f>'CaseReview'!U1291</x:f>
        <x:v>FAIL</x:v>
      </x:c>
      <x:c r="Q5663" s="9" t="n">
        <x:f>IF(AND(T5663=1,G5663=P5663),1,0)</x:f>
        <x:v>1</x:v>
      </x:c>
      <x:c r="R5663" s="9" t="n">
        <x:f>IF(AND(T5663=1,G5663="PASS",P5663="FAIL"),1,0)</x:f>
        <x:v>0</x:v>
      </x:c>
      <x:c r="S5663" s="9" t="n">
        <x:f>IF(AND(T5663=1,G5663="FAIL",P5663="PASS"),1,0)</x:f>
        <x:v>0</x:v>
      </x:c>
      <x:c r="T5663" s="9" t="n">
        <x:v>1</x:v>
      </x:c>
      <x:c r="U5663" s="9" t="n">
        <x:v>12</x:v>
      </x:c>
      <x:c r="V5663" s="9" t="str">
        <x:v>MVP/SHACL_GENERATION_PIPELINE/experiments/LUNA_CONTEXTUAL_SINGLESHOT/RUN_01/runs/RUN-IMO-123-20260831T153846017144Z/artifacts/attempt_01/extracted_shape.ttl</x:v>
      </x:c>
    </x:row>
    <x:row r="5664" ht="22" customHeight="1">
      <x:c r="A5664" s="10" t="str">
        <x:v>SINGLESHOT</x:v>
      </x:c>
      <x:c r="B5664" s="10" t="str">
        <x:v>IMO-123</x:v>
      </x:c>
      <x:c r="C5664" s="10" t="str">
        <x:v>IMO-123-N-F09</x:v>
      </x:c>
      <x:c r="D5664" s="10" t="str">
        <x:v>RUN_01</x:v>
      </x:c>
      <x:c r="E5664" s="10" t="str">
        <x:v>ORIGINAL_LEDGER</x:v>
      </x:c>
      <x:c r="F5664" s="10" t="str">
        <x:v>FAIL</x:v>
      </x:c>
      <x:c r="G5664" s="10" t="str">
        <x:v>FAIL</x:v>
      </x:c>
      <x:c r="H5664" s="10" t="str">
        <x:v>EXECUTED</x:v>
      </x:c>
      <x:c r="I5664" s="10" t="str">
        <x:v>PARSED</x:v>
      </x:c>
      <x:c r="J5664" s="10" t="str">
        <x:v>SINGLESHOT_CAPTURED_DIAGNOSTIC_PASS</x:v>
      </x:c>
      <x:c r="K5664" s="10" t="str">
        <x:v>cf2efe4658c5b9f2f0ea54b3a94db679f322494ac784a7a722ea6b84d4c2aedc</x:v>
      </x:c>
      <x:c r="L5664" s="10" t="str">
        <x:v>historical_three</x:v>
      </x:c>
      <x:c r="M5664" s="10" t="n">
        <x:v>1</x:v>
      </x:c>
      <x:c r="N5664" s="10" t="n">
        <x:v>0</x:v>
      </x:c>
      <x:c r="O5664" s="10" t="n">
        <x:v>0</x:v>
      </x:c>
      <x:c r="P5664" s="9" t="str">
        <x:f>'CaseReview'!U1292</x:f>
        <x:v>FAIL</x:v>
      </x:c>
      <x:c r="Q5664" s="9" t="n">
        <x:f>IF(AND(T5664=1,G5664=P5664),1,0)</x:f>
        <x:v>1</x:v>
      </x:c>
      <x:c r="R5664" s="9" t="n">
        <x:f>IF(AND(T5664=1,G5664="PASS",P5664="FAIL"),1,0)</x:f>
        <x:v>0</x:v>
      </x:c>
      <x:c r="S5664" s="9" t="n">
        <x:f>IF(AND(T5664=1,G5664="FAIL",P5664="PASS"),1,0)</x:f>
        <x:v>0</x:v>
      </x:c>
      <x:c r="T5664" s="9" t="n">
        <x:v>1</x:v>
      </x:c>
      <x:c r="U5664" s="9" t="n">
        <x:v>12</x:v>
      </x:c>
      <x:c r="V5664" s="9" t="str">
        <x:v>MVP/SHACL_GENERATION_PIPELINE/experiments/LUNA_CONTEXTUAL_SINGLESHOT/RUN_01/runs/RUN-IMO-123-20260831T153846017144Z/artifacts/attempt_01/extracted_shape.ttl</x:v>
      </x:c>
    </x:row>
    <x:row r="5665" ht="22" customHeight="1">
      <x:c r="A5665" s="10" t="str">
        <x:v>SINGLESHOT</x:v>
      </x:c>
      <x:c r="B5665" s="10" t="str">
        <x:v>IMO-123</x:v>
      </x:c>
      <x:c r="C5665" s="10" t="str">
        <x:v>IMO-123-N-F10</x:v>
      </x:c>
      <x:c r="D5665" s="10" t="str">
        <x:v>RUN_01</x:v>
      </x:c>
      <x:c r="E5665" s="10" t="str">
        <x:v>ORIGINAL_LEDGER</x:v>
      </x:c>
      <x:c r="F5665" s="10" t="str">
        <x:v>FAIL</x:v>
      </x:c>
      <x:c r="G5665" s="10" t="str">
        <x:v>FAIL</x:v>
      </x:c>
      <x:c r="H5665" s="10" t="str">
        <x:v>EXECUTED</x:v>
      </x:c>
      <x:c r="I5665" s="10" t="str">
        <x:v>PARSED</x:v>
      </x:c>
      <x:c r="J5665" s="10" t="str">
        <x:v>SINGLESHOT_CAPTURED_DIAGNOSTIC_PASS</x:v>
      </x:c>
      <x:c r="K5665" s="10" t="str">
        <x:v>cf2efe4658c5b9f2f0ea54b3a94db679f322494ac784a7a722ea6b84d4c2aedc</x:v>
      </x:c>
      <x:c r="L5665" s="10" t="str">
        <x:v>historical_three</x:v>
      </x:c>
      <x:c r="M5665" s="10" t="n">
        <x:v>1</x:v>
      </x:c>
      <x:c r="N5665" s="10" t="n">
        <x:v>0</x:v>
      </x:c>
      <x:c r="O5665" s="10" t="n">
        <x:v>0</x:v>
      </x:c>
      <x:c r="P5665" s="9" t="str">
        <x:f>'CaseReview'!U1293</x:f>
        <x:v>FAIL</x:v>
      </x:c>
      <x:c r="Q5665" s="9" t="n">
        <x:f>IF(AND(T5665=1,G5665=P5665),1,0)</x:f>
        <x:v>1</x:v>
      </x:c>
      <x:c r="R5665" s="9" t="n">
        <x:f>IF(AND(T5665=1,G5665="PASS",P5665="FAIL"),1,0)</x:f>
        <x:v>0</x:v>
      </x:c>
      <x:c r="S5665" s="9" t="n">
        <x:f>IF(AND(T5665=1,G5665="FAIL",P5665="PASS"),1,0)</x:f>
        <x:v>0</x:v>
      </x:c>
      <x:c r="T5665" s="9" t="n">
        <x:v>1</x:v>
      </x:c>
      <x:c r="U5665" s="9" t="n">
        <x:v>12</x:v>
      </x:c>
      <x:c r="V5665" s="9" t="str">
        <x:v>MVP/SHACL_GENERATION_PIPELINE/experiments/LUNA_CONTEXTUAL_SINGLESHOT/RUN_01/runs/RUN-IMO-123-20260831T153846017144Z/artifacts/attempt_01/extracted_shape.ttl</x:v>
      </x:c>
    </x:row>
    <x:row r="5666" ht="22" customHeight="1">
      <x:c r="A5666" s="10" t="str">
        <x:v>SINGLESHOT</x:v>
      </x:c>
      <x:c r="B5666" s="10" t="str">
        <x:v>IMO-123</x:v>
      </x:c>
      <x:c r="C5666" s="10" t="str">
        <x:v>IMO-123-N-P01</x:v>
      </x:c>
      <x:c r="D5666" s="10" t="str">
        <x:v>RUN_01</x:v>
      </x:c>
      <x:c r="E5666" s="10" t="str">
        <x:v>ORIGINAL_LEDGER</x:v>
      </x:c>
      <x:c r="F5666" s="10" t="str">
        <x:v>PASS</x:v>
      </x:c>
      <x:c r="G5666" s="10" t="str">
        <x:v>PASS</x:v>
      </x:c>
      <x:c r="H5666" s="10" t="str">
        <x:v>EXECUTED</x:v>
      </x:c>
      <x:c r="I5666" s="10" t="str">
        <x:v>PARSED</x:v>
      </x:c>
      <x:c r="J5666" s="10" t="str">
        <x:v>SINGLESHOT_CAPTURED_DIAGNOSTIC_PASS</x:v>
      </x:c>
      <x:c r="K5666" s="10" t="str">
        <x:v>cf2efe4658c5b9f2f0ea54b3a94db679f322494ac784a7a722ea6b84d4c2aedc</x:v>
      </x:c>
      <x:c r="L5666" s="10" t="str">
        <x:v>historical_three</x:v>
      </x:c>
      <x:c r="M5666" s="10" t="n">
        <x:v>1</x:v>
      </x:c>
      <x:c r="N5666" s="10" t="n">
        <x:v>0</x:v>
      </x:c>
      <x:c r="O5666" s="10" t="n">
        <x:v>0</x:v>
      </x:c>
      <x:c r="P5666" s="9" t="str">
        <x:f>'CaseReview'!U1294</x:f>
        <x:v>PASS</x:v>
      </x:c>
      <x:c r="Q5666" s="9" t="n">
        <x:f>IF(AND(T5666=1,G5666=P5666),1,0)</x:f>
        <x:v>1</x:v>
      </x:c>
      <x:c r="R5666" s="9" t="n">
        <x:f>IF(AND(T5666=1,G5666="PASS",P5666="FAIL"),1,0)</x:f>
        <x:v>0</x:v>
      </x:c>
      <x:c r="S5666" s="9" t="n">
        <x:f>IF(AND(T5666=1,G5666="FAIL",P5666="PASS"),1,0)</x:f>
        <x:v>0</x:v>
      </x:c>
      <x:c r="T5666" s="9" t="n">
        <x:v>1</x:v>
      </x:c>
      <x:c r="U5666" s="9" t="n">
        <x:v>12</x:v>
      </x:c>
      <x:c r="V5666" s="9" t="str">
        <x:v>MVP/SHACL_GENERATION_PIPELINE/experiments/LUNA_CONTEXTUAL_SINGLESHOT/RUN_01/runs/RUN-IMO-123-20260831T153846017144Z/artifacts/attempt_01/extracted_shape.ttl</x:v>
      </x:c>
    </x:row>
    <x:row r="5667" ht="22" customHeight="1">
      <x:c r="A5667" s="10" t="str">
        <x:v>SINGLESHOT</x:v>
      </x:c>
      <x:c r="B5667" s="10" t="str">
        <x:v>IMO-123</x:v>
      </x:c>
      <x:c r="C5667" s="10" t="str">
        <x:v>IMO-123-N-P02</x:v>
      </x:c>
      <x:c r="D5667" s="10" t="str">
        <x:v>RUN_01</x:v>
      </x:c>
      <x:c r="E5667" s="10" t="str">
        <x:v>ORIGINAL_LEDGER</x:v>
      </x:c>
      <x:c r="F5667" s="10" t="str">
        <x:v>PASS</x:v>
      </x:c>
      <x:c r="G5667" s="10" t="str">
        <x:v>PASS</x:v>
      </x:c>
      <x:c r="H5667" s="10" t="str">
        <x:v>EXECUTED</x:v>
      </x:c>
      <x:c r="I5667" s="10" t="str">
        <x:v>PARSED</x:v>
      </x:c>
      <x:c r="J5667" s="10" t="str">
        <x:v>SINGLESHOT_CAPTURED_DIAGNOSTIC_PASS</x:v>
      </x:c>
      <x:c r="K5667" s="10" t="str">
        <x:v>cf2efe4658c5b9f2f0ea54b3a94db679f322494ac784a7a722ea6b84d4c2aedc</x:v>
      </x:c>
      <x:c r="L5667" s="10" t="str">
        <x:v>historical_three</x:v>
      </x:c>
      <x:c r="M5667" s="10" t="n">
        <x:v>1</x:v>
      </x:c>
      <x:c r="N5667" s="10" t="n">
        <x:v>0</x:v>
      </x:c>
      <x:c r="O5667" s="10" t="n">
        <x:v>0</x:v>
      </x:c>
      <x:c r="P5667" s="9" t="str">
        <x:f>'CaseReview'!U1295</x:f>
        <x:v>PASS</x:v>
      </x:c>
      <x:c r="Q5667" s="9" t="n">
        <x:f>IF(AND(T5667=1,G5667=P5667),1,0)</x:f>
        <x:v>1</x:v>
      </x:c>
      <x:c r="R5667" s="9" t="n">
        <x:f>IF(AND(T5667=1,G5667="PASS",P5667="FAIL"),1,0)</x:f>
        <x:v>0</x:v>
      </x:c>
      <x:c r="S5667" s="9" t="n">
        <x:f>IF(AND(T5667=1,G5667="FAIL",P5667="PASS"),1,0)</x:f>
        <x:v>0</x:v>
      </x:c>
      <x:c r="T5667" s="9" t="n">
        <x:v>1</x:v>
      </x:c>
      <x:c r="U5667" s="9" t="n">
        <x:v>12</x:v>
      </x:c>
      <x:c r="V5667" s="9" t="str">
        <x:v>MVP/SHACL_GENERATION_PIPELINE/experiments/LUNA_CONTEXTUAL_SINGLESHOT/RUN_01/runs/RUN-IMO-123-20260831T153846017144Z/artifacts/attempt_01/extracted_shape.ttl</x:v>
      </x:c>
    </x:row>
    <x:row r="5668" ht="22" customHeight="1">
      <x:c r="A5668" s="10" t="str">
        <x:v>SINGLESHOT</x:v>
      </x:c>
      <x:c r="B5668" s="10" t="str">
        <x:v>IMO-124</x:v>
      </x:c>
      <x:c r="C5668" s="10" t="str">
        <x:v>IMO-124-N-F01</x:v>
      </x:c>
      <x:c r="D5668" s="10" t="str">
        <x:v>RUN_01</x:v>
      </x:c>
      <x:c r="E5668" s="10" t="str">
        <x:v>ORIGINAL_LEDGER</x:v>
      </x:c>
      <x:c r="F5668" s="10" t="str">
        <x:v>FAIL</x:v>
      </x:c>
      <x:c r="G5668" s="10" t="str">
        <x:v>NO_VERDICT</x:v>
      </x:c>
      <x:c r="H5668" s="10" t="str">
        <x:v>INFRASTRUCTURE_FAILURE</x:v>
      </x:c>
      <x:c r="I5668" s="10" t="str">
        <x:v>NOT_PARSED</x:v>
      </x:c>
      <x:c r="J5668" s="10" t="str">
        <x:v>SINGLESHOT_CAPTURED_DIAGNOSTIC_FAIL</x:v>
      </x:c>
      <x:c r="K5668" s="10" t="str"/>
      <x:c r="L5668" s="10" t="str">
        <x:v>historical_three</x:v>
      </x:c>
      <x:c r="M5668" s="10" t="n">
        <x:v>0</x:v>
      </x:c>
      <x:c r="N5668" s="10" t="n">
        <x:v>0</x:v>
      </x:c>
      <x:c r="O5668" s="10" t="n">
        <x:v>0</x:v>
      </x:c>
      <x:c r="P5668" s="9" t="str">
        <x:f>'CaseReview'!U1296</x:f>
        <x:v>FAIL</x:v>
      </x:c>
      <x:c r="Q5668" s="9" t="n">
        <x:f>IF(AND(T5668=1,G5668=P5668),1,0)</x:f>
        <x:v>0</x:v>
      </x:c>
      <x:c r="R5668" s="9" t="n">
        <x:f>IF(AND(T5668=1,G5668="PASS",P5668="FAIL"),1,0)</x:f>
        <x:v>0</x:v>
      </x:c>
      <x:c r="S5668" s="9" t="n">
        <x:f>IF(AND(T5668=1,G5668="FAIL",P5668="PASS"),1,0)</x:f>
        <x:v>0</x:v>
      </x:c>
      <x:c r="T5668" s="9" t="n">
        <x:v>0</x:v>
      </x:c>
      <x:c r="U5668" s="9" t="n">
        <x:v>8</x:v>
      </x:c>
      <x:c r="V5668" s="9" t="str"/>
    </x:row>
    <x:row r="5669" ht="22" customHeight="1">
      <x:c r="A5669" s="10" t="str">
        <x:v>SINGLESHOT</x:v>
      </x:c>
      <x:c r="B5669" s="10" t="str">
        <x:v>IMO-124</x:v>
      </x:c>
      <x:c r="C5669" s="10" t="str">
        <x:v>IMO-124-N-F02</x:v>
      </x:c>
      <x:c r="D5669" s="10" t="str">
        <x:v>RUN_01</x:v>
      </x:c>
      <x:c r="E5669" s="10" t="str">
        <x:v>ORIGINAL_LEDGER</x:v>
      </x:c>
      <x:c r="F5669" s="10" t="str">
        <x:v>FAIL</x:v>
      </x:c>
      <x:c r="G5669" s="10" t="str">
        <x:v>NO_VERDICT</x:v>
      </x:c>
      <x:c r="H5669" s="10" t="str">
        <x:v>INFRASTRUCTURE_FAILURE</x:v>
      </x:c>
      <x:c r="I5669" s="10" t="str">
        <x:v>NOT_PARSED</x:v>
      </x:c>
      <x:c r="J5669" s="10" t="str">
        <x:v>SINGLESHOT_CAPTURED_DIAGNOSTIC_FAIL</x:v>
      </x:c>
      <x:c r="K5669" s="10" t="str"/>
      <x:c r="L5669" s="10" t="str">
        <x:v>historical_three</x:v>
      </x:c>
      <x:c r="M5669" s="10" t="n">
        <x:v>0</x:v>
      </x:c>
      <x:c r="N5669" s="10" t="n">
        <x:v>0</x:v>
      </x:c>
      <x:c r="O5669" s="10" t="n">
        <x:v>0</x:v>
      </x:c>
      <x:c r="P5669" s="9" t="str">
        <x:f>'CaseReview'!U1297</x:f>
        <x:v>FAIL</x:v>
      </x:c>
      <x:c r="Q5669" s="9" t="n">
        <x:f>IF(AND(T5669=1,G5669=P5669),1,0)</x:f>
        <x:v>0</x:v>
      </x:c>
      <x:c r="R5669" s="9" t="n">
        <x:f>IF(AND(T5669=1,G5669="PASS",P5669="FAIL"),1,0)</x:f>
        <x:v>0</x:v>
      </x:c>
      <x:c r="S5669" s="9" t="n">
        <x:f>IF(AND(T5669=1,G5669="FAIL",P5669="PASS"),1,0)</x:f>
        <x:v>0</x:v>
      </x:c>
      <x:c r="T5669" s="9" t="n">
        <x:v>0</x:v>
      </x:c>
      <x:c r="U5669" s="9" t="n">
        <x:v>8</x:v>
      </x:c>
      <x:c r="V5669" s="9" t="str"/>
    </x:row>
    <x:row r="5670" ht="22" customHeight="1">
      <x:c r="A5670" s="10" t="str">
        <x:v>SINGLESHOT</x:v>
      </x:c>
      <x:c r="B5670" s="10" t="str">
        <x:v>IMO-124</x:v>
      </x:c>
      <x:c r="C5670" s="10" t="str">
        <x:v>IMO-124-N-F03</x:v>
      </x:c>
      <x:c r="D5670" s="10" t="str">
        <x:v>RUN_01</x:v>
      </x:c>
      <x:c r="E5670" s="10" t="str">
        <x:v>ORIGINAL_LEDGER</x:v>
      </x:c>
      <x:c r="F5670" s="10" t="str">
        <x:v>FAIL</x:v>
      </x:c>
      <x:c r="G5670" s="10" t="str">
        <x:v>NO_VERDICT</x:v>
      </x:c>
      <x:c r="H5670" s="10" t="str">
        <x:v>INFRASTRUCTURE_FAILURE</x:v>
      </x:c>
      <x:c r="I5670" s="10" t="str">
        <x:v>NOT_PARSED</x:v>
      </x:c>
      <x:c r="J5670" s="10" t="str">
        <x:v>SINGLESHOT_CAPTURED_DIAGNOSTIC_FAIL</x:v>
      </x:c>
      <x:c r="K5670" s="10" t="str"/>
      <x:c r="L5670" s="10" t="str">
        <x:v>historical_three</x:v>
      </x:c>
      <x:c r="M5670" s="10" t="n">
        <x:v>0</x:v>
      </x:c>
      <x:c r="N5670" s="10" t="n">
        <x:v>0</x:v>
      </x:c>
      <x:c r="O5670" s="10" t="n">
        <x:v>0</x:v>
      </x:c>
      <x:c r="P5670" s="9" t="str">
        <x:f>'CaseReview'!U1298</x:f>
        <x:v>FAIL</x:v>
      </x:c>
      <x:c r="Q5670" s="9" t="n">
        <x:f>IF(AND(T5670=1,G5670=P5670),1,0)</x:f>
        <x:v>0</x:v>
      </x:c>
      <x:c r="R5670" s="9" t="n">
        <x:f>IF(AND(T5670=1,G5670="PASS",P5670="FAIL"),1,0)</x:f>
        <x:v>0</x:v>
      </x:c>
      <x:c r="S5670" s="9" t="n">
        <x:f>IF(AND(T5670=1,G5670="FAIL",P5670="PASS"),1,0)</x:f>
        <x:v>0</x:v>
      </x:c>
      <x:c r="T5670" s="9" t="n">
        <x:v>0</x:v>
      </x:c>
      <x:c r="U5670" s="9" t="n">
        <x:v>8</x:v>
      </x:c>
      <x:c r="V5670" s="9" t="str"/>
    </x:row>
    <x:row r="5671" ht="22" customHeight="1">
      <x:c r="A5671" s="10" t="str">
        <x:v>SINGLESHOT</x:v>
      </x:c>
      <x:c r="B5671" s="10" t="str">
        <x:v>IMO-124</x:v>
      </x:c>
      <x:c r="C5671" s="10" t="str">
        <x:v>IMO-124-N-F04</x:v>
      </x:c>
      <x:c r="D5671" s="10" t="str">
        <x:v>RUN_01</x:v>
      </x:c>
      <x:c r="E5671" s="10" t="str">
        <x:v>ORIGINAL_LEDGER</x:v>
      </x:c>
      <x:c r="F5671" s="10" t="str">
        <x:v>FAIL</x:v>
      </x:c>
      <x:c r="G5671" s="10" t="str">
        <x:v>NO_VERDICT</x:v>
      </x:c>
      <x:c r="H5671" s="10" t="str">
        <x:v>INFRASTRUCTURE_FAILURE</x:v>
      </x:c>
      <x:c r="I5671" s="10" t="str">
        <x:v>NOT_PARSED</x:v>
      </x:c>
      <x:c r="J5671" s="10" t="str">
        <x:v>SINGLESHOT_CAPTURED_DIAGNOSTIC_FAIL</x:v>
      </x:c>
      <x:c r="K5671" s="10" t="str"/>
      <x:c r="L5671" s="10" t="str">
        <x:v>historical_three</x:v>
      </x:c>
      <x:c r="M5671" s="10" t="n">
        <x:v>0</x:v>
      </x:c>
      <x:c r="N5671" s="10" t="n">
        <x:v>0</x:v>
      </x:c>
      <x:c r="O5671" s="10" t="n">
        <x:v>0</x:v>
      </x:c>
      <x:c r="P5671" s="9" t="str">
        <x:f>'CaseReview'!U1299</x:f>
        <x:v>FAIL</x:v>
      </x:c>
      <x:c r="Q5671" s="9" t="n">
        <x:f>IF(AND(T5671=1,G5671=P5671),1,0)</x:f>
        <x:v>0</x:v>
      </x:c>
      <x:c r="R5671" s="9" t="n">
        <x:f>IF(AND(T5671=1,G5671="PASS",P5671="FAIL"),1,0)</x:f>
        <x:v>0</x:v>
      </x:c>
      <x:c r="S5671" s="9" t="n">
        <x:f>IF(AND(T5671=1,G5671="FAIL",P5671="PASS"),1,0)</x:f>
        <x:v>0</x:v>
      </x:c>
      <x:c r="T5671" s="9" t="n">
        <x:v>0</x:v>
      </x:c>
      <x:c r="U5671" s="9" t="n">
        <x:v>8</x:v>
      </x:c>
      <x:c r="V5671" s="9" t="str"/>
    </x:row>
    <x:row r="5672" ht="22" customHeight="1">
      <x:c r="A5672" s="10" t="str">
        <x:v>SINGLESHOT</x:v>
      </x:c>
      <x:c r="B5672" s="10" t="str">
        <x:v>IMO-124</x:v>
      </x:c>
      <x:c r="C5672" s="10" t="str">
        <x:v>IMO-124-N-P01</x:v>
      </x:c>
      <x:c r="D5672" s="10" t="str">
        <x:v>RUN_01</x:v>
      </x:c>
      <x:c r="E5672" s="10" t="str">
        <x:v>ORIGINAL_LEDGER</x:v>
      </x:c>
      <x:c r="F5672" s="10" t="str">
        <x:v>PASS</x:v>
      </x:c>
      <x:c r="G5672" s="10" t="str">
        <x:v>NO_VERDICT</x:v>
      </x:c>
      <x:c r="H5672" s="10" t="str">
        <x:v>INFRASTRUCTURE_FAILURE</x:v>
      </x:c>
      <x:c r="I5672" s="10" t="str">
        <x:v>NOT_PARSED</x:v>
      </x:c>
      <x:c r="J5672" s="10" t="str">
        <x:v>SINGLESHOT_CAPTURED_DIAGNOSTIC_FAIL</x:v>
      </x:c>
      <x:c r="K5672" s="10" t="str"/>
      <x:c r="L5672" s="10" t="str">
        <x:v>historical_three</x:v>
      </x:c>
      <x:c r="M5672" s="10" t="n">
        <x:v>0</x:v>
      </x:c>
      <x:c r="N5672" s="10" t="n">
        <x:v>0</x:v>
      </x:c>
      <x:c r="O5672" s="10" t="n">
        <x:v>0</x:v>
      </x:c>
      <x:c r="P5672" s="9" t="str">
        <x:f>'CaseReview'!U1300</x:f>
        <x:v>PASS</x:v>
      </x:c>
      <x:c r="Q5672" s="9" t="n">
        <x:f>IF(AND(T5672=1,G5672=P5672),1,0)</x:f>
        <x:v>0</x:v>
      </x:c>
      <x:c r="R5672" s="9" t="n">
        <x:f>IF(AND(T5672=1,G5672="PASS",P5672="FAIL"),1,0)</x:f>
        <x:v>0</x:v>
      </x:c>
      <x:c r="S5672" s="9" t="n">
        <x:f>IF(AND(T5672=1,G5672="FAIL",P5672="PASS"),1,0)</x:f>
        <x:v>0</x:v>
      </x:c>
      <x:c r="T5672" s="9" t="n">
        <x:v>0</x:v>
      </x:c>
      <x:c r="U5672" s="9" t="n">
        <x:v>8</x:v>
      </x:c>
      <x:c r="V5672" s="9" t="str"/>
    </x:row>
    <x:row r="5673" ht="22" customHeight="1">
      <x:c r="A5673" s="10" t="str">
        <x:v>SINGLESHOT</x:v>
      </x:c>
      <x:c r="B5673" s="10" t="str">
        <x:v>IMO-124</x:v>
      </x:c>
      <x:c r="C5673" s="10" t="str">
        <x:v>IMO-124-N-P02</x:v>
      </x:c>
      <x:c r="D5673" s="10" t="str">
        <x:v>RUN_01</x:v>
      </x:c>
      <x:c r="E5673" s="10" t="str">
        <x:v>ORIGINAL_LEDGER</x:v>
      </x:c>
      <x:c r="F5673" s="10" t="str">
        <x:v>PASS</x:v>
      </x:c>
      <x:c r="G5673" s="10" t="str">
        <x:v>NO_VERDICT</x:v>
      </x:c>
      <x:c r="H5673" s="10" t="str">
        <x:v>INFRASTRUCTURE_FAILURE</x:v>
      </x:c>
      <x:c r="I5673" s="10" t="str">
        <x:v>NOT_PARSED</x:v>
      </x:c>
      <x:c r="J5673" s="10" t="str">
        <x:v>SINGLESHOT_CAPTURED_DIAGNOSTIC_FAIL</x:v>
      </x:c>
      <x:c r="K5673" s="10" t="str"/>
      <x:c r="L5673" s="10" t="str">
        <x:v>historical_three</x:v>
      </x:c>
      <x:c r="M5673" s="10" t="n">
        <x:v>0</x:v>
      </x:c>
      <x:c r="N5673" s="10" t="n">
        <x:v>0</x:v>
      </x:c>
      <x:c r="O5673" s="10" t="n">
        <x:v>0</x:v>
      </x:c>
      <x:c r="P5673" s="9" t="str">
        <x:f>'CaseReview'!U1301</x:f>
        <x:v>PASS</x:v>
      </x:c>
      <x:c r="Q5673" s="9" t="n">
        <x:f>IF(AND(T5673=1,G5673=P5673),1,0)</x:f>
        <x:v>0</x:v>
      </x:c>
      <x:c r="R5673" s="9" t="n">
        <x:f>IF(AND(T5673=1,G5673="PASS",P5673="FAIL"),1,0)</x:f>
        <x:v>0</x:v>
      </x:c>
      <x:c r="S5673" s="9" t="n">
        <x:f>IF(AND(T5673=1,G5673="FAIL",P5673="PASS"),1,0)</x:f>
        <x:v>0</x:v>
      </x:c>
      <x:c r="T5673" s="9" t="n">
        <x:v>0</x:v>
      </x:c>
      <x:c r="U5673" s="9" t="n">
        <x:v>8</x:v>
      </x:c>
      <x:c r="V5673" s="9" t="str"/>
    </x:row>
    <x:row r="5674" ht="22" customHeight="1">
      <x:c r="A5674" s="10" t="str">
        <x:v>SINGLESHOT</x:v>
      </x:c>
      <x:c r="B5674" s="10" t="str">
        <x:v>IMO-124</x:v>
      </x:c>
      <x:c r="C5674" s="10" t="str">
        <x:v>IMO-124-N-P03</x:v>
      </x:c>
      <x:c r="D5674" s="10" t="str">
        <x:v>RUN_01</x:v>
      </x:c>
      <x:c r="E5674" s="10" t="str">
        <x:v>ORIGINAL_LEDGER</x:v>
      </x:c>
      <x:c r="F5674" s="10" t="str">
        <x:v>PASS</x:v>
      </x:c>
      <x:c r="G5674" s="10" t="str">
        <x:v>NO_VERDICT</x:v>
      </x:c>
      <x:c r="H5674" s="10" t="str">
        <x:v>INFRASTRUCTURE_FAILURE</x:v>
      </x:c>
      <x:c r="I5674" s="10" t="str">
        <x:v>NOT_PARSED</x:v>
      </x:c>
      <x:c r="J5674" s="10" t="str">
        <x:v>SINGLESHOT_CAPTURED_DIAGNOSTIC_FAIL</x:v>
      </x:c>
      <x:c r="K5674" s="10" t="str"/>
      <x:c r="L5674" s="10" t="str">
        <x:v>historical_three</x:v>
      </x:c>
      <x:c r="M5674" s="10" t="n">
        <x:v>0</x:v>
      </x:c>
      <x:c r="N5674" s="10" t="n">
        <x:v>0</x:v>
      </x:c>
      <x:c r="O5674" s="10" t="n">
        <x:v>0</x:v>
      </x:c>
      <x:c r="P5674" s="9" t="str">
        <x:f>'CaseReview'!U1302</x:f>
        <x:v>PASS</x:v>
      </x:c>
      <x:c r="Q5674" s="9" t="n">
        <x:f>IF(AND(T5674=1,G5674=P5674),1,0)</x:f>
        <x:v>0</x:v>
      </x:c>
      <x:c r="R5674" s="9" t="n">
        <x:f>IF(AND(T5674=1,G5674="PASS",P5674="FAIL"),1,0)</x:f>
        <x:v>0</x:v>
      </x:c>
      <x:c r="S5674" s="9" t="n">
        <x:f>IF(AND(T5674=1,G5674="FAIL",P5674="PASS"),1,0)</x:f>
        <x:v>0</x:v>
      </x:c>
      <x:c r="T5674" s="9" t="n">
        <x:v>0</x:v>
      </x:c>
      <x:c r="U5674" s="9" t="n">
        <x:v>8</x:v>
      </x:c>
      <x:c r="V5674" s="9" t="str"/>
    </x:row>
    <x:row r="5675" ht="22" customHeight="1">
      <x:c r="A5675" s="10" t="str">
        <x:v>SINGLESHOT</x:v>
      </x:c>
      <x:c r="B5675" s="10" t="str">
        <x:v>IMO-124</x:v>
      </x:c>
      <x:c r="C5675" s="10" t="str">
        <x:v>IMO-124-N-P04</x:v>
      </x:c>
      <x:c r="D5675" s="10" t="str">
        <x:v>RUN_01</x:v>
      </x:c>
      <x:c r="E5675" s="10" t="str">
        <x:v>ORIGINAL_LEDGER</x:v>
      </x:c>
      <x:c r="F5675" s="10" t="str">
        <x:v>PASS</x:v>
      </x:c>
      <x:c r="G5675" s="10" t="str">
        <x:v>NO_VERDICT</x:v>
      </x:c>
      <x:c r="H5675" s="10" t="str">
        <x:v>INFRASTRUCTURE_FAILURE</x:v>
      </x:c>
      <x:c r="I5675" s="10" t="str">
        <x:v>NOT_PARSED</x:v>
      </x:c>
      <x:c r="J5675" s="10" t="str">
        <x:v>SINGLESHOT_CAPTURED_DIAGNOSTIC_FAIL</x:v>
      </x:c>
      <x:c r="K5675" s="10" t="str"/>
      <x:c r="L5675" s="10" t="str">
        <x:v>historical_three</x:v>
      </x:c>
      <x:c r="M5675" s="10" t="n">
        <x:v>0</x:v>
      </x:c>
      <x:c r="N5675" s="10" t="n">
        <x:v>0</x:v>
      </x:c>
      <x:c r="O5675" s="10" t="n">
        <x:v>0</x:v>
      </x:c>
      <x:c r="P5675" s="9" t="str">
        <x:f>'CaseReview'!U1303</x:f>
        <x:v>PASS</x:v>
      </x:c>
      <x:c r="Q5675" s="9" t="n">
        <x:f>IF(AND(T5675=1,G5675=P5675),1,0)</x:f>
        <x:v>0</x:v>
      </x:c>
      <x:c r="R5675" s="9" t="n">
        <x:f>IF(AND(T5675=1,G5675="PASS",P5675="FAIL"),1,0)</x:f>
        <x:v>0</x:v>
      </x:c>
      <x:c r="S5675" s="9" t="n">
        <x:f>IF(AND(T5675=1,G5675="FAIL",P5675="PASS"),1,0)</x:f>
        <x:v>0</x:v>
      </x:c>
      <x:c r="T5675" s="9" t="n">
        <x:v>0</x:v>
      </x:c>
      <x:c r="U5675" s="9" t="n">
        <x:v>8</x:v>
      </x:c>
      <x:c r="V5675" s="9" t="str"/>
    </x:row>
    <x:row r="5676" ht="22" customHeight="1">
      <x:c r="A5676" s="10" t="str">
        <x:v>SINGLESHOT</x:v>
      </x:c>
      <x:c r="B5676" s="10" t="str">
        <x:v>IMO-125</x:v>
      </x:c>
      <x:c r="C5676" s="10" t="str">
        <x:v>IMO-125-N-F01</x:v>
      </x:c>
      <x:c r="D5676" s="10" t="str">
        <x:v>RUN_01</x:v>
      </x:c>
      <x:c r="E5676" s="10" t="str">
        <x:v>ORIGINAL_LEDGER</x:v>
      </x:c>
      <x:c r="F5676" s="10" t="str">
        <x:v>FAIL</x:v>
      </x:c>
      <x:c r="G5676" s="10" t="str">
        <x:v>FAIL</x:v>
      </x:c>
      <x:c r="H5676" s="10" t="str">
        <x:v>EXECUTED</x:v>
      </x:c>
      <x:c r="I5676" s="10" t="str">
        <x:v>PARSED</x:v>
      </x:c>
      <x:c r="J5676" s="10" t="str">
        <x:v>SINGLESHOT_CAPTURED_DIAGNOSTIC_PASS</x:v>
      </x:c>
      <x:c r="K5676" s="10" t="str">
        <x:v>37134841af9b5ad7e71e438431823f75ab2469f0f9b38a2c3dcb50d498716b41</x:v>
      </x:c>
      <x:c r="L5676" s="10" t="str">
        <x:v>historical_three</x:v>
      </x:c>
      <x:c r="M5676" s="10" t="n">
        <x:v>1</x:v>
      </x:c>
      <x:c r="N5676" s="10" t="n">
        <x:v>0</x:v>
      </x:c>
      <x:c r="O5676" s="10" t="n">
        <x:v>0</x:v>
      </x:c>
      <x:c r="P5676" s="9" t="str">
        <x:f>'CaseReview'!U1304</x:f>
        <x:v>FAIL</x:v>
      </x:c>
      <x:c r="Q5676" s="9" t="n">
        <x:f>IF(AND(T5676=1,G5676=P5676),1,0)</x:f>
        <x:v>1</x:v>
      </x:c>
      <x:c r="R5676" s="9" t="n">
        <x:f>IF(AND(T5676=1,G5676="PASS",P5676="FAIL"),1,0)</x:f>
        <x:v>0</x:v>
      </x:c>
      <x:c r="S5676" s="9" t="n">
        <x:f>IF(AND(T5676=1,G5676="FAIL",P5676="PASS"),1,0)</x:f>
        <x:v>0</x:v>
      </x:c>
      <x:c r="T5676" s="9" t="n">
        <x:v>1</x:v>
      </x:c>
      <x:c r="U5676" s="9" t="n">
        <x:v>7</x:v>
      </x:c>
      <x:c r="V5676" s="9" t="str">
        <x:v>MVP/SHACL_GENERATION_PIPELINE/experiments/LUNA_CONTEXTUAL_SINGLESHOT/RUN_01/runs/RUN-IMO-125-20260831T154003392211Z/artifacts/attempt_01/extracted_shape.ttl</x:v>
      </x:c>
    </x:row>
    <x:row r="5677" ht="22" customHeight="1">
      <x:c r="A5677" s="10" t="str">
        <x:v>SINGLESHOT</x:v>
      </x:c>
      <x:c r="B5677" s="10" t="str">
        <x:v>IMO-125</x:v>
      </x:c>
      <x:c r="C5677" s="10" t="str">
        <x:v>IMO-125-N-F02</x:v>
      </x:c>
      <x:c r="D5677" s="10" t="str">
        <x:v>RUN_01</x:v>
      </x:c>
      <x:c r="E5677" s="10" t="str">
        <x:v>ORIGINAL_LEDGER</x:v>
      </x:c>
      <x:c r="F5677" s="10" t="str">
        <x:v>FAIL</x:v>
      </x:c>
      <x:c r="G5677" s="10" t="str">
        <x:v>FAIL</x:v>
      </x:c>
      <x:c r="H5677" s="10" t="str">
        <x:v>EXECUTED</x:v>
      </x:c>
      <x:c r="I5677" s="10" t="str">
        <x:v>PARSED</x:v>
      </x:c>
      <x:c r="J5677" s="10" t="str">
        <x:v>SINGLESHOT_CAPTURED_DIAGNOSTIC_PASS</x:v>
      </x:c>
      <x:c r="K5677" s="10" t="str">
        <x:v>37134841af9b5ad7e71e438431823f75ab2469f0f9b38a2c3dcb50d498716b41</x:v>
      </x:c>
      <x:c r="L5677" s="10" t="str">
        <x:v>historical_three</x:v>
      </x:c>
      <x:c r="M5677" s="10" t="n">
        <x:v>1</x:v>
      </x:c>
      <x:c r="N5677" s="10" t="n">
        <x:v>0</x:v>
      </x:c>
      <x:c r="O5677" s="10" t="n">
        <x:v>0</x:v>
      </x:c>
      <x:c r="P5677" s="9" t="str">
        <x:f>'CaseReview'!U1305</x:f>
        <x:v>FAIL</x:v>
      </x:c>
      <x:c r="Q5677" s="9" t="n">
        <x:f>IF(AND(T5677=1,G5677=P5677),1,0)</x:f>
        <x:v>1</x:v>
      </x:c>
      <x:c r="R5677" s="9" t="n">
        <x:f>IF(AND(T5677=1,G5677="PASS",P5677="FAIL"),1,0)</x:f>
        <x:v>0</x:v>
      </x:c>
      <x:c r="S5677" s="9" t="n">
        <x:f>IF(AND(T5677=1,G5677="FAIL",P5677="PASS"),1,0)</x:f>
        <x:v>0</x:v>
      </x:c>
      <x:c r="T5677" s="9" t="n">
        <x:v>1</x:v>
      </x:c>
      <x:c r="U5677" s="9" t="n">
        <x:v>7</x:v>
      </x:c>
      <x:c r="V5677" s="9" t="str">
        <x:v>MVP/SHACL_GENERATION_PIPELINE/experiments/LUNA_CONTEXTUAL_SINGLESHOT/RUN_01/runs/RUN-IMO-125-20260831T154003392211Z/artifacts/attempt_01/extracted_shape.ttl</x:v>
      </x:c>
    </x:row>
    <x:row r="5678" ht="22" customHeight="1">
      <x:c r="A5678" s="10" t="str">
        <x:v>SINGLESHOT</x:v>
      </x:c>
      <x:c r="B5678" s="10" t="str">
        <x:v>IMO-125</x:v>
      </x:c>
      <x:c r="C5678" s="10" t="str">
        <x:v>IMO-125-N-F03</x:v>
      </x:c>
      <x:c r="D5678" s="10" t="str">
        <x:v>RUN_01</x:v>
      </x:c>
      <x:c r="E5678" s="10" t="str">
        <x:v>ORIGINAL_LEDGER</x:v>
      </x:c>
      <x:c r="F5678" s="10" t="str">
        <x:v>FAIL</x:v>
      </x:c>
      <x:c r="G5678" s="10" t="str">
        <x:v>FAIL</x:v>
      </x:c>
      <x:c r="H5678" s="10" t="str">
        <x:v>EXECUTED</x:v>
      </x:c>
      <x:c r="I5678" s="10" t="str">
        <x:v>PARSED</x:v>
      </x:c>
      <x:c r="J5678" s="10" t="str">
        <x:v>SINGLESHOT_CAPTURED_DIAGNOSTIC_PASS</x:v>
      </x:c>
      <x:c r="K5678" s="10" t="str">
        <x:v>37134841af9b5ad7e71e438431823f75ab2469f0f9b38a2c3dcb50d498716b41</x:v>
      </x:c>
      <x:c r="L5678" s="10" t="str">
        <x:v>historical_three</x:v>
      </x:c>
      <x:c r="M5678" s="10" t="n">
        <x:v>1</x:v>
      </x:c>
      <x:c r="N5678" s="10" t="n">
        <x:v>0</x:v>
      </x:c>
      <x:c r="O5678" s="10" t="n">
        <x:v>0</x:v>
      </x:c>
      <x:c r="P5678" s="9" t="str">
        <x:f>'CaseReview'!U1306</x:f>
        <x:v>FAIL</x:v>
      </x:c>
      <x:c r="Q5678" s="9" t="n">
        <x:f>IF(AND(T5678=1,G5678=P5678),1,0)</x:f>
        <x:v>1</x:v>
      </x:c>
      <x:c r="R5678" s="9" t="n">
        <x:f>IF(AND(T5678=1,G5678="PASS",P5678="FAIL"),1,0)</x:f>
        <x:v>0</x:v>
      </x:c>
      <x:c r="S5678" s="9" t="n">
        <x:f>IF(AND(T5678=1,G5678="FAIL",P5678="PASS"),1,0)</x:f>
        <x:v>0</x:v>
      </x:c>
      <x:c r="T5678" s="9" t="n">
        <x:v>1</x:v>
      </x:c>
      <x:c r="U5678" s="9" t="n">
        <x:v>7</x:v>
      </x:c>
      <x:c r="V5678" s="9" t="str">
        <x:v>MVP/SHACL_GENERATION_PIPELINE/experiments/LUNA_CONTEXTUAL_SINGLESHOT/RUN_01/runs/RUN-IMO-125-20260831T154003392211Z/artifacts/attempt_01/extracted_shape.ttl</x:v>
      </x:c>
    </x:row>
    <x:row r="5679" ht="22" customHeight="1">
      <x:c r="A5679" s="10" t="str">
        <x:v>SINGLESHOT</x:v>
      </x:c>
      <x:c r="B5679" s="10" t="str">
        <x:v>IMO-125</x:v>
      </x:c>
      <x:c r="C5679" s="10" t="str">
        <x:v>IMO-125-N-F04</x:v>
      </x:c>
      <x:c r="D5679" s="10" t="str">
        <x:v>RUN_01</x:v>
      </x:c>
      <x:c r="E5679" s="10" t="str">
        <x:v>ORIGINAL_LEDGER</x:v>
      </x:c>
      <x:c r="F5679" s="10" t="str">
        <x:v>FAIL</x:v>
      </x:c>
      <x:c r="G5679" s="10" t="str">
        <x:v>PASS</x:v>
      </x:c>
      <x:c r="H5679" s="10" t="str">
        <x:v>EXECUTED</x:v>
      </x:c>
      <x:c r="I5679" s="10" t="str">
        <x:v>PARSED</x:v>
      </x:c>
      <x:c r="J5679" s="10" t="str">
        <x:v>SINGLESHOT_CAPTURED_DIAGNOSTIC_PASS</x:v>
      </x:c>
      <x:c r="K5679" s="10" t="str">
        <x:v>37134841af9b5ad7e71e438431823f75ab2469f0f9b38a2c3dcb50d498716b41</x:v>
      </x:c>
      <x:c r="L5679" s="10" t="str">
        <x:v>historical_three</x:v>
      </x:c>
      <x:c r="M5679" s="10" t="n">
        <x:v>0</x:v>
      </x:c>
      <x:c r="N5679" s="10" t="n">
        <x:v>1</x:v>
      </x:c>
      <x:c r="O5679" s="10" t="n">
        <x:v>0</x:v>
      </x:c>
      <x:c r="P5679" s="9" t="str">
        <x:f>'CaseReview'!U1307</x:f>
        <x:v>FAIL</x:v>
      </x:c>
      <x:c r="Q5679" s="9" t="n">
        <x:f>IF(AND(T5679=1,G5679=P5679),1,0)</x:f>
        <x:v>0</x:v>
      </x:c>
      <x:c r="R5679" s="9" t="n">
        <x:f>IF(AND(T5679=1,G5679="PASS",P5679="FAIL"),1,0)</x:f>
        <x:v>1</x:v>
      </x:c>
      <x:c r="S5679" s="9" t="n">
        <x:f>IF(AND(T5679=1,G5679="FAIL",P5679="PASS"),1,0)</x:f>
        <x:v>0</x:v>
      </x:c>
      <x:c r="T5679" s="9" t="n">
        <x:v>1</x:v>
      </x:c>
      <x:c r="U5679" s="9" t="n">
        <x:v>7</x:v>
      </x:c>
      <x:c r="V5679" s="9" t="str">
        <x:v>MVP/SHACL_GENERATION_PIPELINE/experiments/LUNA_CONTEXTUAL_SINGLESHOT/RUN_01/runs/RUN-IMO-125-20260831T154003392211Z/artifacts/attempt_01/extracted_shape.ttl</x:v>
      </x:c>
    </x:row>
    <x:row r="5680" ht="22" customHeight="1">
      <x:c r="A5680" s="10" t="str">
        <x:v>SINGLESHOT</x:v>
      </x:c>
      <x:c r="B5680" s="10" t="str">
        <x:v>IMO-125</x:v>
      </x:c>
      <x:c r="C5680" s="10" t="str">
        <x:v>IMO-125-N-F05</x:v>
      </x:c>
      <x:c r="D5680" s="10" t="str">
        <x:v>RUN_01</x:v>
      </x:c>
      <x:c r="E5680" s="10" t="str">
        <x:v>ORIGINAL_LEDGER</x:v>
      </x:c>
      <x:c r="F5680" s="10" t="str">
        <x:v>FAIL</x:v>
      </x:c>
      <x:c r="G5680" s="10" t="str">
        <x:v>FAIL</x:v>
      </x:c>
      <x:c r="H5680" s="10" t="str">
        <x:v>EXECUTED</x:v>
      </x:c>
      <x:c r="I5680" s="10" t="str">
        <x:v>PARSED</x:v>
      </x:c>
      <x:c r="J5680" s="10" t="str">
        <x:v>SINGLESHOT_CAPTURED_DIAGNOSTIC_PASS</x:v>
      </x:c>
      <x:c r="K5680" s="10" t="str">
        <x:v>37134841af9b5ad7e71e438431823f75ab2469f0f9b38a2c3dcb50d498716b41</x:v>
      </x:c>
      <x:c r="L5680" s="10" t="str">
        <x:v>historical_three</x:v>
      </x:c>
      <x:c r="M5680" s="10" t="n">
        <x:v>1</x:v>
      </x:c>
      <x:c r="N5680" s="10" t="n">
        <x:v>0</x:v>
      </x:c>
      <x:c r="O5680" s="10" t="n">
        <x:v>0</x:v>
      </x:c>
      <x:c r="P5680" s="9" t="str">
        <x:f>'CaseReview'!U1308</x:f>
        <x:v>FAIL</x:v>
      </x:c>
      <x:c r="Q5680" s="9" t="n">
        <x:f>IF(AND(T5680=1,G5680=P5680),1,0)</x:f>
        <x:v>1</x:v>
      </x:c>
      <x:c r="R5680" s="9" t="n">
        <x:f>IF(AND(T5680=1,G5680="PASS",P5680="FAIL"),1,0)</x:f>
        <x:v>0</x:v>
      </x:c>
      <x:c r="S5680" s="9" t="n">
        <x:f>IF(AND(T5680=1,G5680="FAIL",P5680="PASS"),1,0)</x:f>
        <x:v>0</x:v>
      </x:c>
      <x:c r="T5680" s="9" t="n">
        <x:v>1</x:v>
      </x:c>
      <x:c r="U5680" s="9" t="n">
        <x:v>7</x:v>
      </x:c>
      <x:c r="V5680" s="9" t="str">
        <x:v>MVP/SHACL_GENERATION_PIPELINE/experiments/LUNA_CONTEXTUAL_SINGLESHOT/RUN_01/runs/RUN-IMO-125-20260831T154003392211Z/artifacts/attempt_01/extracted_shape.ttl</x:v>
      </x:c>
    </x:row>
    <x:row r="5681" ht="22" customHeight="1">
      <x:c r="A5681" s="10" t="str">
        <x:v>SINGLESHOT</x:v>
      </x:c>
      <x:c r="B5681" s="10" t="str">
        <x:v>IMO-125</x:v>
      </x:c>
      <x:c r="C5681" s="10" t="str">
        <x:v>IMO-125-N-P01</x:v>
      </x:c>
      <x:c r="D5681" s="10" t="str">
        <x:v>RUN_01</x:v>
      </x:c>
      <x:c r="E5681" s="10" t="str">
        <x:v>ORIGINAL_LEDGER</x:v>
      </x:c>
      <x:c r="F5681" s="10" t="str">
        <x:v>PASS</x:v>
      </x:c>
      <x:c r="G5681" s="10" t="str">
        <x:v>PASS</x:v>
      </x:c>
      <x:c r="H5681" s="10" t="str">
        <x:v>EXECUTED</x:v>
      </x:c>
      <x:c r="I5681" s="10" t="str">
        <x:v>PARSED</x:v>
      </x:c>
      <x:c r="J5681" s="10" t="str">
        <x:v>SINGLESHOT_CAPTURED_DIAGNOSTIC_PASS</x:v>
      </x:c>
      <x:c r="K5681" s="10" t="str">
        <x:v>37134841af9b5ad7e71e438431823f75ab2469f0f9b38a2c3dcb50d498716b41</x:v>
      </x:c>
      <x:c r="L5681" s="10" t="str">
        <x:v>historical_three</x:v>
      </x:c>
      <x:c r="M5681" s="10" t="n">
        <x:v>1</x:v>
      </x:c>
      <x:c r="N5681" s="10" t="n">
        <x:v>0</x:v>
      </x:c>
      <x:c r="O5681" s="10" t="n">
        <x:v>0</x:v>
      </x:c>
      <x:c r="P5681" s="9" t="str">
        <x:f>'CaseReview'!U1309</x:f>
        <x:v>PASS</x:v>
      </x:c>
      <x:c r="Q5681" s="9" t="n">
        <x:f>IF(AND(T5681=1,G5681=P5681),1,0)</x:f>
        <x:v>1</x:v>
      </x:c>
      <x:c r="R5681" s="9" t="n">
        <x:f>IF(AND(T5681=1,G5681="PASS",P5681="FAIL"),1,0)</x:f>
        <x:v>0</x:v>
      </x:c>
      <x:c r="S5681" s="9" t="n">
        <x:f>IF(AND(T5681=1,G5681="FAIL",P5681="PASS"),1,0)</x:f>
        <x:v>0</x:v>
      </x:c>
      <x:c r="T5681" s="9" t="n">
        <x:v>1</x:v>
      </x:c>
      <x:c r="U5681" s="9" t="n">
        <x:v>7</x:v>
      </x:c>
      <x:c r="V5681" s="9" t="str">
        <x:v>MVP/SHACL_GENERATION_PIPELINE/experiments/LUNA_CONTEXTUAL_SINGLESHOT/RUN_01/runs/RUN-IMO-125-20260831T154003392211Z/artifacts/attempt_01/extracted_shape.ttl</x:v>
      </x:c>
    </x:row>
    <x:row r="5682" ht="22" customHeight="1">
      <x:c r="A5682" s="10" t="str">
        <x:v>SINGLESHOT</x:v>
      </x:c>
      <x:c r="B5682" s="10" t="str">
        <x:v>IMO-125</x:v>
      </x:c>
      <x:c r="C5682" s="10" t="str">
        <x:v>IMO-125-N-P02</x:v>
      </x:c>
      <x:c r="D5682" s="10" t="str">
        <x:v>RUN_01</x:v>
      </x:c>
      <x:c r="E5682" s="10" t="str">
        <x:v>ORIGINAL_LEDGER</x:v>
      </x:c>
      <x:c r="F5682" s="10" t="str">
        <x:v>PASS</x:v>
      </x:c>
      <x:c r="G5682" s="10" t="str">
        <x:v>PASS</x:v>
      </x:c>
      <x:c r="H5682" s="10" t="str">
        <x:v>EXECUTED</x:v>
      </x:c>
      <x:c r="I5682" s="10" t="str">
        <x:v>PARSED</x:v>
      </x:c>
      <x:c r="J5682" s="10" t="str">
        <x:v>SINGLESHOT_CAPTURED_DIAGNOSTIC_PASS</x:v>
      </x:c>
      <x:c r="K5682" s="10" t="str">
        <x:v>37134841af9b5ad7e71e438431823f75ab2469f0f9b38a2c3dcb50d498716b41</x:v>
      </x:c>
      <x:c r="L5682" s="10" t="str">
        <x:v>historical_three</x:v>
      </x:c>
      <x:c r="M5682" s="10" t="n">
        <x:v>1</x:v>
      </x:c>
      <x:c r="N5682" s="10" t="n">
        <x:v>0</x:v>
      </x:c>
      <x:c r="O5682" s="10" t="n">
        <x:v>0</x:v>
      </x:c>
      <x:c r="P5682" s="9" t="str">
        <x:f>'CaseReview'!U1310</x:f>
        <x:v>PASS</x:v>
      </x:c>
      <x:c r="Q5682" s="9" t="n">
        <x:f>IF(AND(T5682=1,G5682=P5682),1,0)</x:f>
        <x:v>1</x:v>
      </x:c>
      <x:c r="R5682" s="9" t="n">
        <x:f>IF(AND(T5682=1,G5682="PASS",P5682="FAIL"),1,0)</x:f>
        <x:v>0</x:v>
      </x:c>
      <x:c r="S5682" s="9" t="n">
        <x:f>IF(AND(T5682=1,G5682="FAIL",P5682="PASS"),1,0)</x:f>
        <x:v>0</x:v>
      </x:c>
      <x:c r="T5682" s="9" t="n">
        <x:v>1</x:v>
      </x:c>
      <x:c r="U5682" s="9" t="n">
        <x:v>7</x:v>
      </x:c>
      <x:c r="V5682" s="9" t="str">
        <x:v>MVP/SHACL_GENERATION_PIPELINE/experiments/LUNA_CONTEXTUAL_SINGLESHOT/RUN_01/runs/RUN-IMO-125-20260831T154003392211Z/artifacts/attempt_01/extracted_shape.ttl</x:v>
      </x:c>
    </x:row>
    <x:row r="5683" ht="22" customHeight="1">
      <x:c r="A5683" s="10" t="str">
        <x:v>SINGLESHOT</x:v>
      </x:c>
      <x:c r="B5683" s="10" t="str">
        <x:v>IMO26-001</x:v>
      </x:c>
      <x:c r="C5683" s="10" t="str">
        <x:v>IMO26-001-A-F01</x:v>
      </x:c>
      <x:c r="D5683" s="10" t="str">
        <x:v>RUN_01</x:v>
      </x:c>
      <x:c r="E5683" s="10" t="str">
        <x:v>ORIGINAL_LEDGER</x:v>
      </x:c>
      <x:c r="F5683" s="10" t="str">
        <x:v>FAIL</x:v>
      </x:c>
      <x:c r="G5683" s="10" t="str">
        <x:v>PASS</x:v>
      </x:c>
      <x:c r="H5683" s="10" t="str">
        <x:v>EXECUTED</x:v>
      </x:c>
      <x:c r="I5683" s="10" t="str">
        <x:v>PARSED</x:v>
      </x:c>
      <x:c r="J5683" s="10" t="str">
        <x:v>SINGLESHOT_CAPTURED_DIAGNOSTIC_PASS</x:v>
      </x:c>
      <x:c r="K5683" s="10" t="str">
        <x:v>151c9abf983adb5d2d91de726488dfbad40f59486fd61ee28ae7d8adfe731853</x:v>
      </x:c>
      <x:c r="L5683" s="10" t="str">
        <x:v>historical_three</x:v>
      </x:c>
      <x:c r="M5683" s="10" t="n">
        <x:v>0</x:v>
      </x:c>
      <x:c r="N5683" s="10" t="n">
        <x:v>1</x:v>
      </x:c>
      <x:c r="O5683" s="10" t="n">
        <x:v>0</x:v>
      </x:c>
      <x:c r="P5683" s="9" t="str">
        <x:f>'CaseReview'!U1311</x:f>
        <x:v>FAIL</x:v>
      </x:c>
      <x:c r="Q5683" s="9" t="n">
        <x:f>IF(AND(T5683=1,G5683=P5683),1,0)</x:f>
        <x:v>0</x:v>
      </x:c>
      <x:c r="R5683" s="9" t="n">
        <x:f>IF(AND(T5683=1,G5683="PASS",P5683="FAIL"),1,0)</x:f>
        <x:v>1</x:v>
      </x:c>
      <x:c r="S5683" s="9" t="n">
        <x:f>IF(AND(T5683=1,G5683="FAIL",P5683="PASS"),1,0)</x:f>
        <x:v>0</x:v>
      </x:c>
      <x:c r="T5683" s="9" t="n">
        <x:v>1</x:v>
      </x:c>
      <x:c r="U5683" s="9" t="n">
        <x:v>5</x:v>
      </x:c>
      <x:c r="V5683" s="9" t="str">
        <x:v>MVP/SHACL_GENERATION_PIPELINE/experiments/LUNA_CONTEXTUAL_SINGLESHOT/RUN_01/runs/RUN-IMO26-001-20260831T154026478711Z/artifacts/attempt_01/extracted_shape.ttl</x:v>
      </x:c>
    </x:row>
    <x:row r="5684" ht="22" customHeight="1">
      <x:c r="A5684" s="10" t="str">
        <x:v>SINGLESHOT</x:v>
      </x:c>
      <x:c r="B5684" s="10" t="str">
        <x:v>IMO26-001</x:v>
      </x:c>
      <x:c r="C5684" s="10" t="str">
        <x:v>IMO26-001-A-F02</x:v>
      </x:c>
      <x:c r="D5684" s="10" t="str">
        <x:v>RUN_01</x:v>
      </x:c>
      <x:c r="E5684" s="10" t="str">
        <x:v>ORIGINAL_LEDGER</x:v>
      </x:c>
      <x:c r="F5684" s="10" t="str">
        <x:v>FAIL</x:v>
      </x:c>
      <x:c r="G5684" s="10" t="str">
        <x:v>FAIL</x:v>
      </x:c>
      <x:c r="H5684" s="10" t="str">
        <x:v>EXECUTED</x:v>
      </x:c>
      <x:c r="I5684" s="10" t="str">
        <x:v>PARSED</x:v>
      </x:c>
      <x:c r="J5684" s="10" t="str">
        <x:v>SINGLESHOT_CAPTURED_DIAGNOSTIC_PASS</x:v>
      </x:c>
      <x:c r="K5684" s="10" t="str">
        <x:v>151c9abf983adb5d2d91de726488dfbad40f59486fd61ee28ae7d8adfe731853</x:v>
      </x:c>
      <x:c r="L5684" s="10" t="str">
        <x:v>historical_three</x:v>
      </x:c>
      <x:c r="M5684" s="10" t="n">
        <x:v>1</x:v>
      </x:c>
      <x:c r="N5684" s="10" t="n">
        <x:v>0</x:v>
      </x:c>
      <x:c r="O5684" s="10" t="n">
        <x:v>0</x:v>
      </x:c>
      <x:c r="P5684" s="9" t="str">
        <x:f>'CaseReview'!U1312</x:f>
        <x:v>FAIL</x:v>
      </x:c>
      <x:c r="Q5684" s="9" t="n">
        <x:f>IF(AND(T5684=1,G5684=P5684),1,0)</x:f>
        <x:v>1</x:v>
      </x:c>
      <x:c r="R5684" s="9" t="n">
        <x:f>IF(AND(T5684=1,G5684="PASS",P5684="FAIL"),1,0)</x:f>
        <x:v>0</x:v>
      </x:c>
      <x:c r="S5684" s="9" t="n">
        <x:f>IF(AND(T5684=1,G5684="FAIL",P5684="PASS"),1,0)</x:f>
        <x:v>0</x:v>
      </x:c>
      <x:c r="T5684" s="9" t="n">
        <x:v>1</x:v>
      </x:c>
      <x:c r="U5684" s="9" t="n">
        <x:v>5</x:v>
      </x:c>
      <x:c r="V5684" s="9" t="str">
        <x:v>MVP/SHACL_GENERATION_PIPELINE/experiments/LUNA_CONTEXTUAL_SINGLESHOT/RUN_01/runs/RUN-IMO26-001-20260831T154026478711Z/artifacts/attempt_01/extracted_shape.ttl</x:v>
      </x:c>
    </x:row>
    <x:row r="5685" ht="22" customHeight="1">
      <x:c r="A5685" s="10" t="str">
        <x:v>SINGLESHOT</x:v>
      </x:c>
      <x:c r="B5685" s="10" t="str">
        <x:v>IMO26-001</x:v>
      </x:c>
      <x:c r="C5685" s="10" t="str">
        <x:v>IMO26-001-A-F03</x:v>
      </x:c>
      <x:c r="D5685" s="10" t="str">
        <x:v>RUN_01</x:v>
      </x:c>
      <x:c r="E5685" s="10" t="str">
        <x:v>ORIGINAL_LEDGER</x:v>
      </x:c>
      <x:c r="F5685" s="10" t="str">
        <x:v>FAIL</x:v>
      </x:c>
      <x:c r="G5685" s="10" t="str">
        <x:v>FAIL</x:v>
      </x:c>
      <x:c r="H5685" s="10" t="str">
        <x:v>EXECUTED</x:v>
      </x:c>
      <x:c r="I5685" s="10" t="str">
        <x:v>PARSED</x:v>
      </x:c>
      <x:c r="J5685" s="10" t="str">
        <x:v>SINGLESHOT_CAPTURED_DIAGNOSTIC_PASS</x:v>
      </x:c>
      <x:c r="K5685" s="10" t="str">
        <x:v>151c9abf983adb5d2d91de726488dfbad40f59486fd61ee28ae7d8adfe731853</x:v>
      </x:c>
      <x:c r="L5685" s="10" t="str">
        <x:v>historical_three</x:v>
      </x:c>
      <x:c r="M5685" s="10" t="n">
        <x:v>1</x:v>
      </x:c>
      <x:c r="N5685" s="10" t="n">
        <x:v>0</x:v>
      </x:c>
      <x:c r="O5685" s="10" t="n">
        <x:v>0</x:v>
      </x:c>
      <x:c r="P5685" s="9" t="str">
        <x:f>'CaseReview'!U1313</x:f>
        <x:v>FAIL</x:v>
      </x:c>
      <x:c r="Q5685" s="9" t="n">
        <x:f>IF(AND(T5685=1,G5685=P5685),1,0)</x:f>
        <x:v>1</x:v>
      </x:c>
      <x:c r="R5685" s="9" t="n">
        <x:f>IF(AND(T5685=1,G5685="PASS",P5685="FAIL"),1,0)</x:f>
        <x:v>0</x:v>
      </x:c>
      <x:c r="S5685" s="9" t="n">
        <x:f>IF(AND(T5685=1,G5685="FAIL",P5685="PASS"),1,0)</x:f>
        <x:v>0</x:v>
      </x:c>
      <x:c r="T5685" s="9" t="n">
        <x:v>1</x:v>
      </x:c>
      <x:c r="U5685" s="9" t="n">
        <x:v>5</x:v>
      </x:c>
      <x:c r="V5685" s="9" t="str">
        <x:v>MVP/SHACL_GENERATION_PIPELINE/experiments/LUNA_CONTEXTUAL_SINGLESHOT/RUN_01/runs/RUN-IMO26-001-20260831T154026478711Z/artifacts/attempt_01/extracted_shape.ttl</x:v>
      </x:c>
    </x:row>
    <x:row r="5686" ht="22" customHeight="1">
      <x:c r="A5686" s="10" t="str">
        <x:v>SINGLESHOT</x:v>
      </x:c>
      <x:c r="B5686" s="10" t="str">
        <x:v>IMO26-001</x:v>
      </x:c>
      <x:c r="C5686" s="10" t="str">
        <x:v>IMO26-001-A-P01</x:v>
      </x:c>
      <x:c r="D5686" s="10" t="str">
        <x:v>RUN_01</x:v>
      </x:c>
      <x:c r="E5686" s="10" t="str">
        <x:v>ORIGINAL_LEDGER</x:v>
      </x:c>
      <x:c r="F5686" s="10" t="str">
        <x:v>PASS</x:v>
      </x:c>
      <x:c r="G5686" s="10" t="str">
        <x:v>PASS</x:v>
      </x:c>
      <x:c r="H5686" s="10" t="str">
        <x:v>EXECUTED</x:v>
      </x:c>
      <x:c r="I5686" s="10" t="str">
        <x:v>PARSED</x:v>
      </x:c>
      <x:c r="J5686" s="10" t="str">
        <x:v>SINGLESHOT_CAPTURED_DIAGNOSTIC_PASS</x:v>
      </x:c>
      <x:c r="K5686" s="10" t="str">
        <x:v>151c9abf983adb5d2d91de726488dfbad40f59486fd61ee28ae7d8adfe731853</x:v>
      </x:c>
      <x:c r="L5686" s="10" t="str">
        <x:v>historical_three</x:v>
      </x:c>
      <x:c r="M5686" s="10" t="n">
        <x:v>1</x:v>
      </x:c>
      <x:c r="N5686" s="10" t="n">
        <x:v>0</x:v>
      </x:c>
      <x:c r="O5686" s="10" t="n">
        <x:v>0</x:v>
      </x:c>
      <x:c r="P5686" s="9" t="str">
        <x:f>'CaseReview'!U1314</x:f>
        <x:v>PASS</x:v>
      </x:c>
      <x:c r="Q5686" s="9" t="n">
        <x:f>IF(AND(T5686=1,G5686=P5686),1,0)</x:f>
        <x:v>1</x:v>
      </x:c>
      <x:c r="R5686" s="9" t="n">
        <x:f>IF(AND(T5686=1,G5686="PASS",P5686="FAIL"),1,0)</x:f>
        <x:v>0</x:v>
      </x:c>
      <x:c r="S5686" s="9" t="n">
        <x:f>IF(AND(T5686=1,G5686="FAIL",P5686="PASS"),1,0)</x:f>
        <x:v>0</x:v>
      </x:c>
      <x:c r="T5686" s="9" t="n">
        <x:v>1</x:v>
      </x:c>
      <x:c r="U5686" s="9" t="n">
        <x:v>5</x:v>
      </x:c>
      <x:c r="V5686" s="9" t="str">
        <x:v>MVP/SHACL_GENERATION_PIPELINE/experiments/LUNA_CONTEXTUAL_SINGLESHOT/RUN_01/runs/RUN-IMO26-001-20260831T154026478711Z/artifacts/attempt_01/extracted_shape.ttl</x:v>
      </x:c>
    </x:row>
    <x:row r="5687" ht="22" customHeight="1">
      <x:c r="A5687" s="10" t="str">
        <x:v>SINGLESHOT</x:v>
      </x:c>
      <x:c r="B5687" s="10" t="str">
        <x:v>IMO26-001</x:v>
      </x:c>
      <x:c r="C5687" s="10" t="str">
        <x:v>IMO26-001-A-P02</x:v>
      </x:c>
      <x:c r="D5687" s="10" t="str">
        <x:v>RUN_01</x:v>
      </x:c>
      <x:c r="E5687" s="10" t="str">
        <x:v>ORIGINAL_LEDGER</x:v>
      </x:c>
      <x:c r="F5687" s="10" t="str">
        <x:v>PASS</x:v>
      </x:c>
      <x:c r="G5687" s="10" t="str">
        <x:v>PASS</x:v>
      </x:c>
      <x:c r="H5687" s="10" t="str">
        <x:v>EXECUTED</x:v>
      </x:c>
      <x:c r="I5687" s="10" t="str">
        <x:v>PARSED</x:v>
      </x:c>
      <x:c r="J5687" s="10" t="str">
        <x:v>SINGLESHOT_CAPTURED_DIAGNOSTIC_PASS</x:v>
      </x:c>
      <x:c r="K5687" s="10" t="str">
        <x:v>151c9abf983adb5d2d91de726488dfbad40f59486fd61ee28ae7d8adfe731853</x:v>
      </x:c>
      <x:c r="L5687" s="10" t="str">
        <x:v>historical_three</x:v>
      </x:c>
      <x:c r="M5687" s="10" t="n">
        <x:v>1</x:v>
      </x:c>
      <x:c r="N5687" s="10" t="n">
        <x:v>0</x:v>
      </x:c>
      <x:c r="O5687" s="10" t="n">
        <x:v>0</x:v>
      </x:c>
      <x:c r="P5687" s="9" t="str">
        <x:f>'CaseReview'!U1315</x:f>
        <x:v>PASS</x:v>
      </x:c>
      <x:c r="Q5687" s="9" t="n">
        <x:f>IF(AND(T5687=1,G5687=P5687),1,0)</x:f>
        <x:v>1</x:v>
      </x:c>
      <x:c r="R5687" s="9" t="n">
        <x:f>IF(AND(T5687=1,G5687="PASS",P5687="FAIL"),1,0)</x:f>
        <x:v>0</x:v>
      </x:c>
      <x:c r="S5687" s="9" t="n">
        <x:f>IF(AND(T5687=1,G5687="FAIL",P5687="PASS"),1,0)</x:f>
        <x:v>0</x:v>
      </x:c>
      <x:c r="T5687" s="9" t="n">
        <x:v>1</x:v>
      </x:c>
      <x:c r="U5687" s="9" t="n">
        <x:v>5</x:v>
      </x:c>
      <x:c r="V5687" s="9" t="str">
        <x:v>MVP/SHACL_GENERATION_PIPELINE/experiments/LUNA_CONTEXTUAL_SINGLESHOT/RUN_01/runs/RUN-IMO26-001-20260831T154026478711Z/artifacts/attempt_01/extracted_shape.ttl</x:v>
      </x:c>
    </x:row>
    <x:row r="5688" ht="22" customHeight="1">
      <x:c r="A5688" s="10" t="str">
        <x:v>SINGLESHOT</x:v>
      </x:c>
      <x:c r="B5688" s="10" t="str">
        <x:v>IMO26-002</x:v>
      </x:c>
      <x:c r="C5688" s="10" t="str">
        <x:v>IMO26-002-A-F01</x:v>
      </x:c>
      <x:c r="D5688" s="10" t="str">
        <x:v>RUN_01</x:v>
      </x:c>
      <x:c r="E5688" s="10" t="str">
        <x:v>ORIGINAL_LEDGER</x:v>
      </x:c>
      <x:c r="F5688" s="10" t="str">
        <x:v>FAIL</x:v>
      </x:c>
      <x:c r="G5688" s="10" t="str">
        <x:v>NO_VERDICT</x:v>
      </x:c>
      <x:c r="H5688" s="10" t="str">
        <x:v>INFRASTRUCTURE_FAILURE</x:v>
      </x:c>
      <x:c r="I5688" s="10" t="str">
        <x:v>NOT_PARSED</x:v>
      </x:c>
      <x:c r="J5688" s="10" t="str">
        <x:v>SINGLESHOT_CAPTURED_DIAGNOSTIC_FAIL</x:v>
      </x:c>
      <x:c r="K5688" s="10" t="str">
        <x:v>7a5d2d8f8bf9a4c7776daf5fde2b76c527ec9de2a6b7997bfe2e328e9b7b6691</x:v>
      </x:c>
      <x:c r="L5688" s="10" t="str">
        <x:v>historical_three</x:v>
      </x:c>
      <x:c r="M5688" s="10" t="n">
        <x:v>0</x:v>
      </x:c>
      <x:c r="N5688" s="10" t="n">
        <x:v>0</x:v>
      </x:c>
      <x:c r="O5688" s="10" t="n">
        <x:v>0</x:v>
      </x:c>
      <x:c r="P5688" s="9" t="str">
        <x:f>'CaseReview'!U1316</x:f>
        <x:v>FAIL</x:v>
      </x:c>
      <x:c r="Q5688" s="9" t="n">
        <x:f>IF(AND(T5688=1,G5688=P5688),1,0)</x:f>
        <x:v>0</x:v>
      </x:c>
      <x:c r="R5688" s="9" t="n">
        <x:f>IF(AND(T5688=1,G5688="PASS",P5688="FAIL"),1,0)</x:f>
        <x:v>0</x:v>
      </x:c>
      <x:c r="S5688" s="9" t="n">
        <x:f>IF(AND(T5688=1,G5688="FAIL",P5688="PASS"),1,0)</x:f>
        <x:v>0</x:v>
      </x:c>
      <x:c r="T5688" s="9" t="n">
        <x:v>0</x:v>
      </x:c>
      <x:c r="U5688" s="9" t="n">
        <x:v>16</x:v>
      </x:c>
      <x:c r="V5688" s="9" t="str">
        <x:v>MVP/SHACL_GENERATION_PIPELINE/experiments/LUNA_CONTEXTUAL_SINGLESHOT/RUN_01/runs/RUN-IMO26-002-20260831T154046578029Z/artifacts/attempt_01/extracted_shape.ttl</x:v>
      </x:c>
    </x:row>
    <x:row r="5689" ht="22" customHeight="1">
      <x:c r="A5689" s="10" t="str">
        <x:v>SINGLESHOT</x:v>
      </x:c>
      <x:c r="B5689" s="10" t="str">
        <x:v>IMO26-002</x:v>
      </x:c>
      <x:c r="C5689" s="10" t="str">
        <x:v>IMO26-002-A-F02</x:v>
      </x:c>
      <x:c r="D5689" s="10" t="str">
        <x:v>RUN_01</x:v>
      </x:c>
      <x:c r="E5689" s="10" t="str">
        <x:v>ORIGINAL_LEDGER</x:v>
      </x:c>
      <x:c r="F5689" s="10" t="str">
        <x:v>FAIL</x:v>
      </x:c>
      <x:c r="G5689" s="10" t="str">
        <x:v>NO_VERDICT</x:v>
      </x:c>
      <x:c r="H5689" s="10" t="str">
        <x:v>INFRASTRUCTURE_FAILURE</x:v>
      </x:c>
      <x:c r="I5689" s="10" t="str">
        <x:v>NOT_PARSED</x:v>
      </x:c>
      <x:c r="J5689" s="10" t="str">
        <x:v>SINGLESHOT_CAPTURED_DIAGNOSTIC_FAIL</x:v>
      </x:c>
      <x:c r="K5689" s="10" t="str">
        <x:v>7a5d2d8f8bf9a4c7776daf5fde2b76c527ec9de2a6b7997bfe2e328e9b7b6691</x:v>
      </x:c>
      <x:c r="L5689" s="10" t="str">
        <x:v>historical_three</x:v>
      </x:c>
      <x:c r="M5689" s="10" t="n">
        <x:v>0</x:v>
      </x:c>
      <x:c r="N5689" s="10" t="n">
        <x:v>0</x:v>
      </x:c>
      <x:c r="O5689" s="10" t="n">
        <x:v>0</x:v>
      </x:c>
      <x:c r="P5689" s="9" t="str">
        <x:f>'CaseReview'!U1317</x:f>
        <x:v>FAIL</x:v>
      </x:c>
      <x:c r="Q5689" s="9" t="n">
        <x:f>IF(AND(T5689=1,G5689=P5689),1,0)</x:f>
        <x:v>0</x:v>
      </x:c>
      <x:c r="R5689" s="9" t="n">
        <x:f>IF(AND(T5689=1,G5689="PASS",P5689="FAIL"),1,0)</x:f>
        <x:v>0</x:v>
      </x:c>
      <x:c r="S5689" s="9" t="n">
        <x:f>IF(AND(T5689=1,G5689="FAIL",P5689="PASS"),1,0)</x:f>
        <x:v>0</x:v>
      </x:c>
      <x:c r="T5689" s="9" t="n">
        <x:v>0</x:v>
      </x:c>
      <x:c r="U5689" s="9" t="n">
        <x:v>16</x:v>
      </x:c>
      <x:c r="V5689" s="9" t="str">
        <x:v>MVP/SHACL_GENERATION_PIPELINE/experiments/LUNA_CONTEXTUAL_SINGLESHOT/RUN_01/runs/RUN-IMO26-002-20260831T154046578029Z/artifacts/attempt_01/extracted_shape.ttl</x:v>
      </x:c>
    </x:row>
    <x:row r="5690" ht="22" customHeight="1">
      <x:c r="A5690" s="10" t="str">
        <x:v>SINGLESHOT</x:v>
      </x:c>
      <x:c r="B5690" s="10" t="str">
        <x:v>IMO26-002</x:v>
      </x:c>
      <x:c r="C5690" s="10" t="str">
        <x:v>IMO26-002-A-F03</x:v>
      </x:c>
      <x:c r="D5690" s="10" t="str">
        <x:v>RUN_01</x:v>
      </x:c>
      <x:c r="E5690" s="10" t="str">
        <x:v>ORIGINAL_LEDGER</x:v>
      </x:c>
      <x:c r="F5690" s="10" t="str">
        <x:v>FAIL</x:v>
      </x:c>
      <x:c r="G5690" s="10" t="str">
        <x:v>NO_VERDICT</x:v>
      </x:c>
      <x:c r="H5690" s="10" t="str">
        <x:v>INFRASTRUCTURE_FAILURE</x:v>
      </x:c>
      <x:c r="I5690" s="10" t="str">
        <x:v>NOT_PARSED</x:v>
      </x:c>
      <x:c r="J5690" s="10" t="str">
        <x:v>SINGLESHOT_CAPTURED_DIAGNOSTIC_FAIL</x:v>
      </x:c>
      <x:c r="K5690" s="10" t="str">
        <x:v>7a5d2d8f8bf9a4c7776daf5fde2b76c527ec9de2a6b7997bfe2e328e9b7b6691</x:v>
      </x:c>
      <x:c r="L5690" s="10" t="str">
        <x:v>historical_three</x:v>
      </x:c>
      <x:c r="M5690" s="10" t="n">
        <x:v>0</x:v>
      </x:c>
      <x:c r="N5690" s="10" t="n">
        <x:v>0</x:v>
      </x:c>
      <x:c r="O5690" s="10" t="n">
        <x:v>0</x:v>
      </x:c>
      <x:c r="P5690" s="9" t="str">
        <x:f>'CaseReview'!U1318</x:f>
        <x:v>FAIL</x:v>
      </x:c>
      <x:c r="Q5690" s="9" t="n">
        <x:f>IF(AND(T5690=1,G5690=P5690),1,0)</x:f>
        <x:v>0</x:v>
      </x:c>
      <x:c r="R5690" s="9" t="n">
        <x:f>IF(AND(T5690=1,G5690="PASS",P5690="FAIL"),1,0)</x:f>
        <x:v>0</x:v>
      </x:c>
      <x:c r="S5690" s="9" t="n">
        <x:f>IF(AND(T5690=1,G5690="FAIL",P5690="PASS"),1,0)</x:f>
        <x:v>0</x:v>
      </x:c>
      <x:c r="T5690" s="9" t="n">
        <x:v>0</x:v>
      </x:c>
      <x:c r="U5690" s="9" t="n">
        <x:v>16</x:v>
      </x:c>
      <x:c r="V5690" s="9" t="str">
        <x:v>MVP/SHACL_GENERATION_PIPELINE/experiments/LUNA_CONTEXTUAL_SINGLESHOT/RUN_01/runs/RUN-IMO26-002-20260831T154046578029Z/artifacts/attempt_01/extracted_shape.ttl</x:v>
      </x:c>
    </x:row>
    <x:row r="5691" ht="22" customHeight="1">
      <x:c r="A5691" s="10" t="str">
        <x:v>SINGLESHOT</x:v>
      </x:c>
      <x:c r="B5691" s="10" t="str">
        <x:v>IMO26-002</x:v>
      </x:c>
      <x:c r="C5691" s="10" t="str">
        <x:v>IMO26-002-A-F04</x:v>
      </x:c>
      <x:c r="D5691" s="10" t="str">
        <x:v>RUN_01</x:v>
      </x:c>
      <x:c r="E5691" s="10" t="str">
        <x:v>ORIGINAL_LEDGER</x:v>
      </x:c>
      <x:c r="F5691" s="10" t="str">
        <x:v>FAIL</x:v>
      </x:c>
      <x:c r="G5691" s="10" t="str">
        <x:v>NO_VERDICT</x:v>
      </x:c>
      <x:c r="H5691" s="10" t="str">
        <x:v>INFRASTRUCTURE_FAILURE</x:v>
      </x:c>
      <x:c r="I5691" s="10" t="str">
        <x:v>NOT_PARSED</x:v>
      </x:c>
      <x:c r="J5691" s="10" t="str">
        <x:v>SINGLESHOT_CAPTURED_DIAGNOSTIC_FAIL</x:v>
      </x:c>
      <x:c r="K5691" s="10" t="str">
        <x:v>7a5d2d8f8bf9a4c7776daf5fde2b76c527ec9de2a6b7997bfe2e328e9b7b6691</x:v>
      </x:c>
      <x:c r="L5691" s="10" t="str">
        <x:v>historical_three</x:v>
      </x:c>
      <x:c r="M5691" s="10" t="n">
        <x:v>0</x:v>
      </x:c>
      <x:c r="N5691" s="10" t="n">
        <x:v>0</x:v>
      </x:c>
      <x:c r="O5691" s="10" t="n">
        <x:v>0</x:v>
      </x:c>
      <x:c r="P5691" s="9" t="str">
        <x:f>'CaseReview'!U1319</x:f>
        <x:v>FAIL</x:v>
      </x:c>
      <x:c r="Q5691" s="9" t="n">
        <x:f>IF(AND(T5691=1,G5691=P5691),1,0)</x:f>
        <x:v>0</x:v>
      </x:c>
      <x:c r="R5691" s="9" t="n">
        <x:f>IF(AND(T5691=1,G5691="PASS",P5691="FAIL"),1,0)</x:f>
        <x:v>0</x:v>
      </x:c>
      <x:c r="S5691" s="9" t="n">
        <x:f>IF(AND(T5691=1,G5691="FAIL",P5691="PASS"),1,0)</x:f>
        <x:v>0</x:v>
      </x:c>
      <x:c r="T5691" s="9" t="n">
        <x:v>0</x:v>
      </x:c>
      <x:c r="U5691" s="9" t="n">
        <x:v>16</x:v>
      </x:c>
      <x:c r="V5691" s="9" t="str">
        <x:v>MVP/SHACL_GENERATION_PIPELINE/experiments/LUNA_CONTEXTUAL_SINGLESHOT/RUN_01/runs/RUN-IMO26-002-20260831T154046578029Z/artifacts/attempt_01/extracted_shape.ttl</x:v>
      </x:c>
    </x:row>
    <x:row r="5692" ht="22" customHeight="1">
      <x:c r="A5692" s="10" t="str">
        <x:v>SINGLESHOT</x:v>
      </x:c>
      <x:c r="B5692" s="10" t="str">
        <x:v>IMO26-002</x:v>
      </x:c>
      <x:c r="C5692" s="10" t="str">
        <x:v>IMO26-002-A-F05</x:v>
      </x:c>
      <x:c r="D5692" s="10" t="str">
        <x:v>RUN_01</x:v>
      </x:c>
      <x:c r="E5692" s="10" t="str">
        <x:v>ORIGINAL_LEDGER</x:v>
      </x:c>
      <x:c r="F5692" s="10" t="str">
        <x:v>FAIL</x:v>
      </x:c>
      <x:c r="G5692" s="10" t="str">
        <x:v>NO_VERDICT</x:v>
      </x:c>
      <x:c r="H5692" s="10" t="str">
        <x:v>INFRASTRUCTURE_FAILURE</x:v>
      </x:c>
      <x:c r="I5692" s="10" t="str">
        <x:v>NOT_PARSED</x:v>
      </x:c>
      <x:c r="J5692" s="10" t="str">
        <x:v>SINGLESHOT_CAPTURED_DIAGNOSTIC_FAIL</x:v>
      </x:c>
      <x:c r="K5692" s="10" t="str">
        <x:v>7a5d2d8f8bf9a4c7776daf5fde2b76c527ec9de2a6b7997bfe2e328e9b7b6691</x:v>
      </x:c>
      <x:c r="L5692" s="10" t="str">
        <x:v>historical_three</x:v>
      </x:c>
      <x:c r="M5692" s="10" t="n">
        <x:v>0</x:v>
      </x:c>
      <x:c r="N5692" s="10" t="n">
        <x:v>0</x:v>
      </x:c>
      <x:c r="O5692" s="10" t="n">
        <x:v>0</x:v>
      </x:c>
      <x:c r="P5692" s="9" t="str">
        <x:f>'CaseReview'!U1320</x:f>
        <x:v>FAIL</x:v>
      </x:c>
      <x:c r="Q5692" s="9" t="n">
        <x:f>IF(AND(T5692=1,G5692=P5692),1,0)</x:f>
        <x:v>0</x:v>
      </x:c>
      <x:c r="R5692" s="9" t="n">
        <x:f>IF(AND(T5692=1,G5692="PASS",P5692="FAIL"),1,0)</x:f>
        <x:v>0</x:v>
      </x:c>
      <x:c r="S5692" s="9" t="n">
        <x:f>IF(AND(T5692=1,G5692="FAIL",P5692="PASS"),1,0)</x:f>
        <x:v>0</x:v>
      </x:c>
      <x:c r="T5692" s="9" t="n">
        <x:v>0</x:v>
      </x:c>
      <x:c r="U5692" s="9" t="n">
        <x:v>16</x:v>
      </x:c>
      <x:c r="V5692" s="9" t="str">
        <x:v>MVP/SHACL_GENERATION_PIPELINE/experiments/LUNA_CONTEXTUAL_SINGLESHOT/RUN_01/runs/RUN-IMO26-002-20260831T154046578029Z/artifacts/attempt_01/extracted_shape.ttl</x:v>
      </x:c>
    </x:row>
    <x:row r="5693" ht="22" customHeight="1">
      <x:c r="A5693" s="10" t="str">
        <x:v>SINGLESHOT</x:v>
      </x:c>
      <x:c r="B5693" s="10" t="str">
        <x:v>IMO26-002</x:v>
      </x:c>
      <x:c r="C5693" s="10" t="str">
        <x:v>IMO26-002-A-F06</x:v>
      </x:c>
      <x:c r="D5693" s="10" t="str">
        <x:v>RUN_01</x:v>
      </x:c>
      <x:c r="E5693" s="10" t="str">
        <x:v>ORIGINAL_LEDGER</x:v>
      </x:c>
      <x:c r="F5693" s="10" t="str">
        <x:v>FAIL</x:v>
      </x:c>
      <x:c r="G5693" s="10" t="str">
        <x:v>NO_VERDICT</x:v>
      </x:c>
      <x:c r="H5693" s="10" t="str">
        <x:v>INFRASTRUCTURE_FAILURE</x:v>
      </x:c>
      <x:c r="I5693" s="10" t="str">
        <x:v>NOT_PARSED</x:v>
      </x:c>
      <x:c r="J5693" s="10" t="str">
        <x:v>SINGLESHOT_CAPTURED_DIAGNOSTIC_FAIL</x:v>
      </x:c>
      <x:c r="K5693" s="10" t="str">
        <x:v>7a5d2d8f8bf9a4c7776daf5fde2b76c527ec9de2a6b7997bfe2e328e9b7b6691</x:v>
      </x:c>
      <x:c r="L5693" s="10" t="str">
        <x:v>historical_three</x:v>
      </x:c>
      <x:c r="M5693" s="10" t="n">
        <x:v>0</x:v>
      </x:c>
      <x:c r="N5693" s="10" t="n">
        <x:v>0</x:v>
      </x:c>
      <x:c r="O5693" s="10" t="n">
        <x:v>0</x:v>
      </x:c>
      <x:c r="P5693" s="9" t="str">
        <x:f>'CaseReview'!U1321</x:f>
        <x:v>FAIL</x:v>
      </x:c>
      <x:c r="Q5693" s="9" t="n">
        <x:f>IF(AND(T5693=1,G5693=P5693),1,0)</x:f>
        <x:v>0</x:v>
      </x:c>
      <x:c r="R5693" s="9" t="n">
        <x:f>IF(AND(T5693=1,G5693="PASS",P5693="FAIL"),1,0)</x:f>
        <x:v>0</x:v>
      </x:c>
      <x:c r="S5693" s="9" t="n">
        <x:f>IF(AND(T5693=1,G5693="FAIL",P5693="PASS"),1,0)</x:f>
        <x:v>0</x:v>
      </x:c>
      <x:c r="T5693" s="9" t="n">
        <x:v>0</x:v>
      </x:c>
      <x:c r="U5693" s="9" t="n">
        <x:v>16</x:v>
      </x:c>
      <x:c r="V5693" s="9" t="str">
        <x:v>MVP/SHACL_GENERATION_PIPELINE/experiments/LUNA_CONTEXTUAL_SINGLESHOT/RUN_01/runs/RUN-IMO26-002-20260831T154046578029Z/artifacts/attempt_01/extracted_shape.ttl</x:v>
      </x:c>
    </x:row>
    <x:row r="5694" ht="22" customHeight="1">
      <x:c r="A5694" s="10" t="str">
        <x:v>SINGLESHOT</x:v>
      </x:c>
      <x:c r="B5694" s="10" t="str">
        <x:v>IMO26-002</x:v>
      </x:c>
      <x:c r="C5694" s="10" t="str">
        <x:v>IMO26-002-A-P01</x:v>
      </x:c>
      <x:c r="D5694" s="10" t="str">
        <x:v>RUN_01</x:v>
      </x:c>
      <x:c r="E5694" s="10" t="str">
        <x:v>ORIGINAL_LEDGER</x:v>
      </x:c>
      <x:c r="F5694" s="10" t="str">
        <x:v>PASS</x:v>
      </x:c>
      <x:c r="G5694" s="10" t="str">
        <x:v>NO_VERDICT</x:v>
      </x:c>
      <x:c r="H5694" s="10" t="str">
        <x:v>INFRASTRUCTURE_FAILURE</x:v>
      </x:c>
      <x:c r="I5694" s="10" t="str">
        <x:v>NOT_PARSED</x:v>
      </x:c>
      <x:c r="J5694" s="10" t="str">
        <x:v>SINGLESHOT_CAPTURED_DIAGNOSTIC_FAIL</x:v>
      </x:c>
      <x:c r="K5694" s="10" t="str">
        <x:v>7a5d2d8f8bf9a4c7776daf5fde2b76c527ec9de2a6b7997bfe2e328e9b7b6691</x:v>
      </x:c>
      <x:c r="L5694" s="10" t="str">
        <x:v>historical_three</x:v>
      </x:c>
      <x:c r="M5694" s="10" t="n">
        <x:v>0</x:v>
      </x:c>
      <x:c r="N5694" s="10" t="n">
        <x:v>0</x:v>
      </x:c>
      <x:c r="O5694" s="10" t="n">
        <x:v>0</x:v>
      </x:c>
      <x:c r="P5694" s="9" t="str">
        <x:f>'CaseReview'!U1322</x:f>
        <x:v>PASS</x:v>
      </x:c>
      <x:c r="Q5694" s="9" t="n">
        <x:f>IF(AND(T5694=1,G5694=P5694),1,0)</x:f>
        <x:v>0</x:v>
      </x:c>
      <x:c r="R5694" s="9" t="n">
        <x:f>IF(AND(T5694=1,G5694="PASS",P5694="FAIL"),1,0)</x:f>
        <x:v>0</x:v>
      </x:c>
      <x:c r="S5694" s="9" t="n">
        <x:f>IF(AND(T5694=1,G5694="FAIL",P5694="PASS"),1,0)</x:f>
        <x:v>0</x:v>
      </x:c>
      <x:c r="T5694" s="9" t="n">
        <x:v>0</x:v>
      </x:c>
      <x:c r="U5694" s="9" t="n">
        <x:v>16</x:v>
      </x:c>
      <x:c r="V5694" s="9" t="str">
        <x:v>MVP/SHACL_GENERATION_PIPELINE/experiments/LUNA_CONTEXTUAL_SINGLESHOT/RUN_01/runs/RUN-IMO26-002-20260831T154046578029Z/artifacts/attempt_01/extracted_shape.ttl</x:v>
      </x:c>
    </x:row>
    <x:row r="5695" ht="22" customHeight="1">
      <x:c r="A5695" s="10" t="str">
        <x:v>SINGLESHOT</x:v>
      </x:c>
      <x:c r="B5695" s="10" t="str">
        <x:v>IMO26-002</x:v>
      </x:c>
      <x:c r="C5695" s="10" t="str">
        <x:v>IMO26-002-A-P02</x:v>
      </x:c>
      <x:c r="D5695" s="10" t="str">
        <x:v>RUN_01</x:v>
      </x:c>
      <x:c r="E5695" s="10" t="str">
        <x:v>ORIGINAL_LEDGER</x:v>
      </x:c>
      <x:c r="F5695" s="10" t="str">
        <x:v>PASS</x:v>
      </x:c>
      <x:c r="G5695" s="10" t="str">
        <x:v>NO_VERDICT</x:v>
      </x:c>
      <x:c r="H5695" s="10" t="str">
        <x:v>INFRASTRUCTURE_FAILURE</x:v>
      </x:c>
      <x:c r="I5695" s="10" t="str">
        <x:v>NOT_PARSED</x:v>
      </x:c>
      <x:c r="J5695" s="10" t="str">
        <x:v>SINGLESHOT_CAPTURED_DIAGNOSTIC_FAIL</x:v>
      </x:c>
      <x:c r="K5695" s="10" t="str">
        <x:v>7a5d2d8f8bf9a4c7776daf5fde2b76c527ec9de2a6b7997bfe2e328e9b7b6691</x:v>
      </x:c>
      <x:c r="L5695" s="10" t="str">
        <x:v>historical_three</x:v>
      </x:c>
      <x:c r="M5695" s="10" t="n">
        <x:v>0</x:v>
      </x:c>
      <x:c r="N5695" s="10" t="n">
        <x:v>0</x:v>
      </x:c>
      <x:c r="O5695" s="10" t="n">
        <x:v>0</x:v>
      </x:c>
      <x:c r="P5695" s="9" t="str">
        <x:f>'CaseReview'!U1323</x:f>
        <x:v>PASS</x:v>
      </x:c>
      <x:c r="Q5695" s="9" t="n">
        <x:f>IF(AND(T5695=1,G5695=P5695),1,0)</x:f>
        <x:v>0</x:v>
      </x:c>
      <x:c r="R5695" s="9" t="n">
        <x:f>IF(AND(T5695=1,G5695="PASS",P5695="FAIL"),1,0)</x:f>
        <x:v>0</x:v>
      </x:c>
      <x:c r="S5695" s="9" t="n">
        <x:f>IF(AND(T5695=1,G5695="FAIL",P5695="PASS"),1,0)</x:f>
        <x:v>0</x:v>
      </x:c>
      <x:c r="T5695" s="9" t="n">
        <x:v>0</x:v>
      </x:c>
      <x:c r="U5695" s="9" t="n">
        <x:v>16</x:v>
      </x:c>
      <x:c r="V5695" s="9" t="str">
        <x:v>MVP/SHACL_GENERATION_PIPELINE/experiments/LUNA_CONTEXTUAL_SINGLESHOT/RUN_01/runs/RUN-IMO26-002-20260831T154046578029Z/artifacts/attempt_01/extracted_shape.ttl</x:v>
      </x:c>
    </x:row>
    <x:row r="5696" ht="22" customHeight="1">
      <x:c r="A5696" s="10" t="str">
        <x:v>SINGLESHOT</x:v>
      </x:c>
      <x:c r="B5696" s="10" t="str">
        <x:v>IMO26-002</x:v>
      </x:c>
      <x:c r="C5696" s="10" t="str">
        <x:v>IMO26-002-A-P03</x:v>
      </x:c>
      <x:c r="D5696" s="10" t="str">
        <x:v>RUN_01</x:v>
      </x:c>
      <x:c r="E5696" s="10" t="str">
        <x:v>ORIGINAL_LEDGER</x:v>
      </x:c>
      <x:c r="F5696" s="10" t="str">
        <x:v>PASS</x:v>
      </x:c>
      <x:c r="G5696" s="10" t="str">
        <x:v>NO_VERDICT</x:v>
      </x:c>
      <x:c r="H5696" s="10" t="str">
        <x:v>INFRASTRUCTURE_FAILURE</x:v>
      </x:c>
      <x:c r="I5696" s="10" t="str">
        <x:v>NOT_PARSED</x:v>
      </x:c>
      <x:c r="J5696" s="10" t="str">
        <x:v>SINGLESHOT_CAPTURED_DIAGNOSTIC_FAIL</x:v>
      </x:c>
      <x:c r="K5696" s="10" t="str">
        <x:v>7a5d2d8f8bf9a4c7776daf5fde2b76c527ec9de2a6b7997bfe2e328e9b7b6691</x:v>
      </x:c>
      <x:c r="L5696" s="10" t="str">
        <x:v>historical_three</x:v>
      </x:c>
      <x:c r="M5696" s="10" t="n">
        <x:v>0</x:v>
      </x:c>
      <x:c r="N5696" s="10" t="n">
        <x:v>0</x:v>
      </x:c>
      <x:c r="O5696" s="10" t="n">
        <x:v>0</x:v>
      </x:c>
      <x:c r="P5696" s="9" t="str">
        <x:f>'CaseReview'!U1324</x:f>
        <x:v>PASS</x:v>
      </x:c>
      <x:c r="Q5696" s="9" t="n">
        <x:f>IF(AND(T5696=1,G5696=P5696),1,0)</x:f>
        <x:v>0</x:v>
      </x:c>
      <x:c r="R5696" s="9" t="n">
        <x:f>IF(AND(T5696=1,G5696="PASS",P5696="FAIL"),1,0)</x:f>
        <x:v>0</x:v>
      </x:c>
      <x:c r="S5696" s="9" t="n">
        <x:f>IF(AND(T5696=1,G5696="FAIL",P5696="PASS"),1,0)</x:f>
        <x:v>0</x:v>
      </x:c>
      <x:c r="T5696" s="9" t="n">
        <x:v>0</x:v>
      </x:c>
      <x:c r="U5696" s="9" t="n">
        <x:v>16</x:v>
      </x:c>
      <x:c r="V5696" s="9" t="str">
        <x:v>MVP/SHACL_GENERATION_PIPELINE/experiments/LUNA_CONTEXTUAL_SINGLESHOT/RUN_01/runs/RUN-IMO26-002-20260831T154046578029Z/artifacts/attempt_01/extracted_shape.ttl</x:v>
      </x:c>
    </x:row>
    <x:row r="5697" ht="22" customHeight="1">
      <x:c r="A5697" s="10" t="str">
        <x:v>SINGLESHOT</x:v>
      </x:c>
      <x:c r="B5697" s="10" t="str">
        <x:v>IMO26-002</x:v>
      </x:c>
      <x:c r="C5697" s="10" t="str">
        <x:v>IMO26-002-A-P04</x:v>
      </x:c>
      <x:c r="D5697" s="10" t="str">
        <x:v>RUN_01</x:v>
      </x:c>
      <x:c r="E5697" s="10" t="str">
        <x:v>ORIGINAL_LEDGER</x:v>
      </x:c>
      <x:c r="F5697" s="10" t="str">
        <x:v>PASS</x:v>
      </x:c>
      <x:c r="G5697" s="10" t="str">
        <x:v>NO_VERDICT</x:v>
      </x:c>
      <x:c r="H5697" s="10" t="str">
        <x:v>INFRASTRUCTURE_FAILURE</x:v>
      </x:c>
      <x:c r="I5697" s="10" t="str">
        <x:v>NOT_PARSED</x:v>
      </x:c>
      <x:c r="J5697" s="10" t="str">
        <x:v>SINGLESHOT_CAPTURED_DIAGNOSTIC_FAIL</x:v>
      </x:c>
      <x:c r="K5697" s="10" t="str">
        <x:v>7a5d2d8f8bf9a4c7776daf5fde2b76c527ec9de2a6b7997bfe2e328e9b7b6691</x:v>
      </x:c>
      <x:c r="L5697" s="10" t="str">
        <x:v>historical_three</x:v>
      </x:c>
      <x:c r="M5697" s="10" t="n">
        <x:v>0</x:v>
      </x:c>
      <x:c r="N5697" s="10" t="n">
        <x:v>0</x:v>
      </x:c>
      <x:c r="O5697" s="10" t="n">
        <x:v>0</x:v>
      </x:c>
      <x:c r="P5697" s="9" t="str">
        <x:f>'CaseReview'!U1325</x:f>
        <x:v>PASS</x:v>
      </x:c>
      <x:c r="Q5697" s="9" t="n">
        <x:f>IF(AND(T5697=1,G5697=P5697),1,0)</x:f>
        <x:v>0</x:v>
      </x:c>
      <x:c r="R5697" s="9" t="n">
        <x:f>IF(AND(T5697=1,G5697="PASS",P5697="FAIL"),1,0)</x:f>
        <x:v>0</x:v>
      </x:c>
      <x:c r="S5697" s="9" t="n">
        <x:f>IF(AND(T5697=1,G5697="FAIL",P5697="PASS"),1,0)</x:f>
        <x:v>0</x:v>
      </x:c>
      <x:c r="T5697" s="9" t="n">
        <x:v>0</x:v>
      </x:c>
      <x:c r="U5697" s="9" t="n">
        <x:v>16</x:v>
      </x:c>
      <x:c r="V5697" s="9" t="str">
        <x:v>MVP/SHACL_GENERATION_PIPELINE/experiments/LUNA_CONTEXTUAL_SINGLESHOT/RUN_01/runs/RUN-IMO26-002-20260831T154046578029Z/artifacts/attempt_01/extracted_shape.ttl</x:v>
      </x:c>
    </x:row>
    <x:row r="5698" ht="22" customHeight="1">
      <x:c r="A5698" s="10" t="str">
        <x:v>SINGLESHOT</x:v>
      </x:c>
      <x:c r="B5698" s="10" t="str">
        <x:v>IMO26-002</x:v>
      </x:c>
      <x:c r="C5698" s="10" t="str">
        <x:v>IMO26-002-A-P05</x:v>
      </x:c>
      <x:c r="D5698" s="10" t="str">
        <x:v>RUN_01</x:v>
      </x:c>
      <x:c r="E5698" s="10" t="str">
        <x:v>ORIGINAL_LEDGER</x:v>
      </x:c>
      <x:c r="F5698" s="10" t="str">
        <x:v>PASS</x:v>
      </x:c>
      <x:c r="G5698" s="10" t="str">
        <x:v>NO_VERDICT</x:v>
      </x:c>
      <x:c r="H5698" s="10" t="str">
        <x:v>INFRASTRUCTURE_FAILURE</x:v>
      </x:c>
      <x:c r="I5698" s="10" t="str">
        <x:v>NOT_PARSED</x:v>
      </x:c>
      <x:c r="J5698" s="10" t="str">
        <x:v>SINGLESHOT_CAPTURED_DIAGNOSTIC_FAIL</x:v>
      </x:c>
      <x:c r="K5698" s="10" t="str">
        <x:v>7a5d2d8f8bf9a4c7776daf5fde2b76c527ec9de2a6b7997bfe2e328e9b7b6691</x:v>
      </x:c>
      <x:c r="L5698" s="10" t="str">
        <x:v>historical_three</x:v>
      </x:c>
      <x:c r="M5698" s="10" t="n">
        <x:v>0</x:v>
      </x:c>
      <x:c r="N5698" s="10" t="n">
        <x:v>0</x:v>
      </x:c>
      <x:c r="O5698" s="10" t="n">
        <x:v>0</x:v>
      </x:c>
      <x:c r="P5698" s="9" t="str">
        <x:f>'CaseReview'!U1326</x:f>
        <x:v>PASS</x:v>
      </x:c>
      <x:c r="Q5698" s="9" t="n">
        <x:f>IF(AND(T5698=1,G5698=P5698),1,0)</x:f>
        <x:v>0</x:v>
      </x:c>
      <x:c r="R5698" s="9" t="n">
        <x:f>IF(AND(T5698=1,G5698="PASS",P5698="FAIL"),1,0)</x:f>
        <x:v>0</x:v>
      </x:c>
      <x:c r="S5698" s="9" t="n">
        <x:f>IF(AND(T5698=1,G5698="FAIL",P5698="PASS"),1,0)</x:f>
        <x:v>0</x:v>
      </x:c>
      <x:c r="T5698" s="9" t="n">
        <x:v>0</x:v>
      </x:c>
      <x:c r="U5698" s="9" t="n">
        <x:v>16</x:v>
      </x:c>
      <x:c r="V5698" s="9" t="str">
        <x:v>MVP/SHACL_GENERATION_PIPELINE/experiments/LUNA_CONTEXTUAL_SINGLESHOT/RUN_01/runs/RUN-IMO26-002-20260831T154046578029Z/artifacts/attempt_01/extracted_shape.ttl</x:v>
      </x:c>
    </x:row>
    <x:row r="5699" ht="22" customHeight="1">
      <x:c r="A5699" s="10" t="str">
        <x:v>SINGLESHOT</x:v>
      </x:c>
      <x:c r="B5699" s="10" t="str">
        <x:v>IMO26-002</x:v>
      </x:c>
      <x:c r="C5699" s="10" t="str">
        <x:v>IMO26-002-A-P06</x:v>
      </x:c>
      <x:c r="D5699" s="10" t="str">
        <x:v>RUN_01</x:v>
      </x:c>
      <x:c r="E5699" s="10" t="str">
        <x:v>ORIGINAL_LEDGER</x:v>
      </x:c>
      <x:c r="F5699" s="10" t="str">
        <x:v>PASS</x:v>
      </x:c>
      <x:c r="G5699" s="10" t="str">
        <x:v>NO_VERDICT</x:v>
      </x:c>
      <x:c r="H5699" s="10" t="str">
        <x:v>INFRASTRUCTURE_FAILURE</x:v>
      </x:c>
      <x:c r="I5699" s="10" t="str">
        <x:v>NOT_PARSED</x:v>
      </x:c>
      <x:c r="J5699" s="10" t="str">
        <x:v>SINGLESHOT_CAPTURED_DIAGNOSTIC_FAIL</x:v>
      </x:c>
      <x:c r="K5699" s="10" t="str">
        <x:v>7a5d2d8f8bf9a4c7776daf5fde2b76c527ec9de2a6b7997bfe2e328e9b7b6691</x:v>
      </x:c>
      <x:c r="L5699" s="10" t="str">
        <x:v>historical_three</x:v>
      </x:c>
      <x:c r="M5699" s="10" t="n">
        <x:v>0</x:v>
      </x:c>
      <x:c r="N5699" s="10" t="n">
        <x:v>0</x:v>
      </x:c>
      <x:c r="O5699" s="10" t="n">
        <x:v>0</x:v>
      </x:c>
      <x:c r="P5699" s="9" t="str">
        <x:f>'CaseReview'!U1327</x:f>
        <x:v>PASS</x:v>
      </x:c>
      <x:c r="Q5699" s="9" t="n">
        <x:f>IF(AND(T5699=1,G5699=P5699),1,0)</x:f>
        <x:v>0</x:v>
      </x:c>
      <x:c r="R5699" s="9" t="n">
        <x:f>IF(AND(T5699=1,G5699="PASS",P5699="FAIL"),1,0)</x:f>
        <x:v>0</x:v>
      </x:c>
      <x:c r="S5699" s="9" t="n">
        <x:f>IF(AND(T5699=1,G5699="FAIL",P5699="PASS"),1,0)</x:f>
        <x:v>0</x:v>
      </x:c>
      <x:c r="T5699" s="9" t="n">
        <x:v>0</x:v>
      </x:c>
      <x:c r="U5699" s="9" t="n">
        <x:v>16</x:v>
      </x:c>
      <x:c r="V5699" s="9" t="str">
        <x:v>MVP/SHACL_GENERATION_PIPELINE/experiments/LUNA_CONTEXTUAL_SINGLESHOT/RUN_01/runs/RUN-IMO26-002-20260831T154046578029Z/artifacts/attempt_01/extracted_shape.ttl</x:v>
      </x:c>
    </x:row>
    <x:row r="5700" ht="22" customHeight="1">
      <x:c r="A5700" s="10" t="str">
        <x:v>SINGLESHOT</x:v>
      </x:c>
      <x:c r="B5700" s="10" t="str">
        <x:v>IMO26-002</x:v>
      </x:c>
      <x:c r="C5700" s="10" t="str">
        <x:v>IMO26-002-A-P07</x:v>
      </x:c>
      <x:c r="D5700" s="10" t="str">
        <x:v>RUN_01</x:v>
      </x:c>
      <x:c r="E5700" s="10" t="str">
        <x:v>ORIGINAL_LEDGER</x:v>
      </x:c>
      <x:c r="F5700" s="10" t="str">
        <x:v>PASS</x:v>
      </x:c>
      <x:c r="G5700" s="10" t="str">
        <x:v>NO_VERDICT</x:v>
      </x:c>
      <x:c r="H5700" s="10" t="str">
        <x:v>INFRASTRUCTURE_FAILURE</x:v>
      </x:c>
      <x:c r="I5700" s="10" t="str">
        <x:v>NOT_PARSED</x:v>
      </x:c>
      <x:c r="J5700" s="10" t="str">
        <x:v>SINGLESHOT_CAPTURED_DIAGNOSTIC_FAIL</x:v>
      </x:c>
      <x:c r="K5700" s="10" t="str">
        <x:v>7a5d2d8f8bf9a4c7776daf5fde2b76c527ec9de2a6b7997bfe2e328e9b7b6691</x:v>
      </x:c>
      <x:c r="L5700" s="10" t="str">
        <x:v>historical_three</x:v>
      </x:c>
      <x:c r="M5700" s="10" t="n">
        <x:v>0</x:v>
      </x:c>
      <x:c r="N5700" s="10" t="n">
        <x:v>0</x:v>
      </x:c>
      <x:c r="O5700" s="10" t="n">
        <x:v>0</x:v>
      </x:c>
      <x:c r="P5700" s="9" t="str">
        <x:f>'CaseReview'!U1328</x:f>
        <x:v>PASS</x:v>
      </x:c>
      <x:c r="Q5700" s="9" t="n">
        <x:f>IF(AND(T5700=1,G5700=P5700),1,0)</x:f>
        <x:v>0</x:v>
      </x:c>
      <x:c r="R5700" s="9" t="n">
        <x:f>IF(AND(T5700=1,G5700="PASS",P5700="FAIL"),1,0)</x:f>
        <x:v>0</x:v>
      </x:c>
      <x:c r="S5700" s="9" t="n">
        <x:f>IF(AND(T5700=1,G5700="FAIL",P5700="PASS"),1,0)</x:f>
        <x:v>0</x:v>
      </x:c>
      <x:c r="T5700" s="9" t="n">
        <x:v>0</x:v>
      </x:c>
      <x:c r="U5700" s="9" t="n">
        <x:v>16</x:v>
      </x:c>
      <x:c r="V5700" s="9" t="str">
        <x:v>MVP/SHACL_GENERATION_PIPELINE/experiments/LUNA_CONTEXTUAL_SINGLESHOT/RUN_01/runs/RUN-IMO26-002-20260831T154046578029Z/artifacts/attempt_01/extracted_shape.ttl</x:v>
      </x:c>
    </x:row>
    <x:row r="5701" ht="22" customHeight="1">
      <x:c r="A5701" s="10" t="str">
        <x:v>SINGLESHOT</x:v>
      </x:c>
      <x:c r="B5701" s="10" t="str">
        <x:v>IMO26-002</x:v>
      </x:c>
      <x:c r="C5701" s="10" t="str">
        <x:v>IMO26-002-A-P08</x:v>
      </x:c>
      <x:c r="D5701" s="10" t="str">
        <x:v>RUN_01</x:v>
      </x:c>
      <x:c r="E5701" s="10" t="str">
        <x:v>ORIGINAL_LEDGER</x:v>
      </x:c>
      <x:c r="F5701" s="10" t="str">
        <x:v>PASS</x:v>
      </x:c>
      <x:c r="G5701" s="10" t="str">
        <x:v>NO_VERDICT</x:v>
      </x:c>
      <x:c r="H5701" s="10" t="str">
        <x:v>INFRASTRUCTURE_FAILURE</x:v>
      </x:c>
      <x:c r="I5701" s="10" t="str">
        <x:v>NOT_PARSED</x:v>
      </x:c>
      <x:c r="J5701" s="10" t="str">
        <x:v>SINGLESHOT_CAPTURED_DIAGNOSTIC_FAIL</x:v>
      </x:c>
      <x:c r="K5701" s="10" t="str">
        <x:v>7a5d2d8f8bf9a4c7776daf5fde2b76c527ec9de2a6b7997bfe2e328e9b7b6691</x:v>
      </x:c>
      <x:c r="L5701" s="10" t="str">
        <x:v>historical_three</x:v>
      </x:c>
      <x:c r="M5701" s="10" t="n">
        <x:v>0</x:v>
      </x:c>
      <x:c r="N5701" s="10" t="n">
        <x:v>0</x:v>
      </x:c>
      <x:c r="O5701" s="10" t="n">
        <x:v>0</x:v>
      </x:c>
      <x:c r="P5701" s="9" t="str">
        <x:f>'CaseReview'!U1329</x:f>
        <x:v>PASS</x:v>
      </x:c>
      <x:c r="Q5701" s="9" t="n">
        <x:f>IF(AND(T5701=1,G5701=P5701),1,0)</x:f>
        <x:v>0</x:v>
      </x:c>
      <x:c r="R5701" s="9" t="n">
        <x:f>IF(AND(T5701=1,G5701="PASS",P5701="FAIL"),1,0)</x:f>
        <x:v>0</x:v>
      </x:c>
      <x:c r="S5701" s="9" t="n">
        <x:f>IF(AND(T5701=1,G5701="FAIL",P5701="PASS"),1,0)</x:f>
        <x:v>0</x:v>
      </x:c>
      <x:c r="T5701" s="9" t="n">
        <x:v>0</x:v>
      </x:c>
      <x:c r="U5701" s="9" t="n">
        <x:v>16</x:v>
      </x:c>
      <x:c r="V5701" s="9" t="str">
        <x:v>MVP/SHACL_GENERATION_PIPELINE/experiments/LUNA_CONTEXTUAL_SINGLESHOT/RUN_01/runs/RUN-IMO26-002-20260831T154046578029Z/artifacts/attempt_01/extracted_shape.ttl</x:v>
      </x:c>
    </x:row>
    <x:row r="5702" ht="22" customHeight="1">
      <x:c r="A5702" s="10" t="str">
        <x:v>SINGLESHOT</x:v>
      </x:c>
      <x:c r="B5702" s="10" t="str">
        <x:v>IMO26-002</x:v>
      </x:c>
      <x:c r="C5702" s="10" t="str">
        <x:v>IMO26-002-A-P09</x:v>
      </x:c>
      <x:c r="D5702" s="10" t="str">
        <x:v>RUN_01</x:v>
      </x:c>
      <x:c r="E5702" s="10" t="str">
        <x:v>ORIGINAL_LEDGER</x:v>
      </x:c>
      <x:c r="F5702" s="10" t="str">
        <x:v>PASS</x:v>
      </x:c>
      <x:c r="G5702" s="10" t="str">
        <x:v>NO_VERDICT</x:v>
      </x:c>
      <x:c r="H5702" s="10" t="str">
        <x:v>INFRASTRUCTURE_FAILURE</x:v>
      </x:c>
      <x:c r="I5702" s="10" t="str">
        <x:v>NOT_PARSED</x:v>
      </x:c>
      <x:c r="J5702" s="10" t="str">
        <x:v>SINGLESHOT_CAPTURED_DIAGNOSTIC_FAIL</x:v>
      </x:c>
      <x:c r="K5702" s="10" t="str">
        <x:v>7a5d2d8f8bf9a4c7776daf5fde2b76c527ec9de2a6b7997bfe2e328e9b7b6691</x:v>
      </x:c>
      <x:c r="L5702" s="10" t="str">
        <x:v>historical_three</x:v>
      </x:c>
      <x:c r="M5702" s="10" t="n">
        <x:v>0</x:v>
      </x:c>
      <x:c r="N5702" s="10" t="n">
        <x:v>0</x:v>
      </x:c>
      <x:c r="O5702" s="10" t="n">
        <x:v>0</x:v>
      </x:c>
      <x:c r="P5702" s="9" t="str">
        <x:f>'CaseReview'!U1330</x:f>
        <x:v>PASS</x:v>
      </x:c>
      <x:c r="Q5702" s="9" t="n">
        <x:f>IF(AND(T5702=1,G5702=P5702),1,0)</x:f>
        <x:v>0</x:v>
      </x:c>
      <x:c r="R5702" s="9" t="n">
        <x:f>IF(AND(T5702=1,G5702="PASS",P5702="FAIL"),1,0)</x:f>
        <x:v>0</x:v>
      </x:c>
      <x:c r="S5702" s="9" t="n">
        <x:f>IF(AND(T5702=1,G5702="FAIL",P5702="PASS"),1,0)</x:f>
        <x:v>0</x:v>
      </x:c>
      <x:c r="T5702" s="9" t="n">
        <x:v>0</x:v>
      </x:c>
      <x:c r="U5702" s="9" t="n">
        <x:v>16</x:v>
      </x:c>
      <x:c r="V5702" s="9" t="str">
        <x:v>MVP/SHACL_GENERATION_PIPELINE/experiments/LUNA_CONTEXTUAL_SINGLESHOT/RUN_01/runs/RUN-IMO26-002-20260831T154046578029Z/artifacts/attempt_01/extracted_shape.ttl</x:v>
      </x:c>
    </x:row>
    <x:row r="5703" ht="22" customHeight="1">
      <x:c r="A5703" s="10" t="str">
        <x:v>SINGLESHOT</x:v>
      </x:c>
      <x:c r="B5703" s="10" t="str">
        <x:v>IMO26-002</x:v>
      </x:c>
      <x:c r="C5703" s="10" t="str">
        <x:v>IMO26-002-A-P10</x:v>
      </x:c>
      <x:c r="D5703" s="10" t="str">
        <x:v>RUN_01</x:v>
      </x:c>
      <x:c r="E5703" s="10" t="str">
        <x:v>ORIGINAL_LEDGER</x:v>
      </x:c>
      <x:c r="F5703" s="10" t="str">
        <x:v>PASS</x:v>
      </x:c>
      <x:c r="G5703" s="10" t="str">
        <x:v>NO_VERDICT</x:v>
      </x:c>
      <x:c r="H5703" s="10" t="str">
        <x:v>INFRASTRUCTURE_FAILURE</x:v>
      </x:c>
      <x:c r="I5703" s="10" t="str">
        <x:v>NOT_PARSED</x:v>
      </x:c>
      <x:c r="J5703" s="10" t="str">
        <x:v>SINGLESHOT_CAPTURED_DIAGNOSTIC_FAIL</x:v>
      </x:c>
      <x:c r="K5703" s="10" t="str">
        <x:v>7a5d2d8f8bf9a4c7776daf5fde2b76c527ec9de2a6b7997bfe2e328e9b7b6691</x:v>
      </x:c>
      <x:c r="L5703" s="10" t="str">
        <x:v>historical_three</x:v>
      </x:c>
      <x:c r="M5703" s="10" t="n">
        <x:v>0</x:v>
      </x:c>
      <x:c r="N5703" s="10" t="n">
        <x:v>0</x:v>
      </x:c>
      <x:c r="O5703" s="10" t="n">
        <x:v>0</x:v>
      </x:c>
      <x:c r="P5703" s="9" t="str">
        <x:f>'CaseReview'!U1331</x:f>
        <x:v>PASS</x:v>
      </x:c>
      <x:c r="Q5703" s="9" t="n">
        <x:f>IF(AND(T5703=1,G5703=P5703),1,0)</x:f>
        <x:v>0</x:v>
      </x:c>
      <x:c r="R5703" s="9" t="n">
        <x:f>IF(AND(T5703=1,G5703="PASS",P5703="FAIL"),1,0)</x:f>
        <x:v>0</x:v>
      </x:c>
      <x:c r="S5703" s="9" t="n">
        <x:f>IF(AND(T5703=1,G5703="FAIL",P5703="PASS"),1,0)</x:f>
        <x:v>0</x:v>
      </x:c>
      <x:c r="T5703" s="9" t="n">
        <x:v>0</x:v>
      </x:c>
      <x:c r="U5703" s="9" t="n">
        <x:v>16</x:v>
      </x:c>
      <x:c r="V5703" s="9" t="str">
        <x:v>MVP/SHACL_GENERATION_PIPELINE/experiments/LUNA_CONTEXTUAL_SINGLESHOT/RUN_01/runs/RUN-IMO26-002-20260831T154046578029Z/artifacts/attempt_01/extracted_shape.ttl</x:v>
      </x:c>
    </x:row>
    <x:row r="5704" ht="22" customHeight="1">
      <x:c r="A5704" s="10" t="str">
        <x:v>SINGLESHOT</x:v>
      </x:c>
      <x:c r="B5704" s="10" t="str">
        <x:v>IMO26-005</x:v>
      </x:c>
      <x:c r="C5704" s="10" t="str">
        <x:v>IMO26-005-A-F01</x:v>
      </x:c>
      <x:c r="D5704" s="10" t="str">
        <x:v>RUN_01</x:v>
      </x:c>
      <x:c r="E5704" s="10" t="str">
        <x:v>ORIGINAL_LEDGER</x:v>
      </x:c>
      <x:c r="F5704" s="10" t="str">
        <x:v>FAIL</x:v>
      </x:c>
      <x:c r="G5704" s="10" t="str">
        <x:v>FAIL</x:v>
      </x:c>
      <x:c r="H5704" s="10" t="str">
        <x:v>EXECUTED</x:v>
      </x:c>
      <x:c r="I5704" s="10" t="str">
        <x:v>PARSED</x:v>
      </x:c>
      <x:c r="J5704" s="10" t="str">
        <x:v>SINGLESHOT_CAPTURED_DIAGNOSTIC_PASS</x:v>
      </x:c>
      <x:c r="K5704" s="10" t="str">
        <x:v>9d4f4a35c40b656c84b6c1b7a14d91acca6d4bde78698a6798e71ffa1e9faf66</x:v>
      </x:c>
      <x:c r="L5704" s="10" t="str">
        <x:v>historical_three</x:v>
      </x:c>
      <x:c r="M5704" s="10" t="n">
        <x:v>1</x:v>
      </x:c>
      <x:c r="N5704" s="10" t="n">
        <x:v>0</x:v>
      </x:c>
      <x:c r="O5704" s="10" t="n">
        <x:v>0</x:v>
      </x:c>
      <x:c r="P5704" s="9" t="str">
        <x:f>'CaseReview'!U1332</x:f>
        <x:v>FAIL</x:v>
      </x:c>
      <x:c r="Q5704" s="9" t="n">
        <x:f>IF(AND(T5704=1,G5704=P5704),1,0)</x:f>
        <x:v>1</x:v>
      </x:c>
      <x:c r="R5704" s="9" t="n">
        <x:f>IF(AND(T5704=1,G5704="PASS",P5704="FAIL"),1,0)</x:f>
        <x:v>0</x:v>
      </x:c>
      <x:c r="S5704" s="9" t="n">
        <x:f>IF(AND(T5704=1,G5704="FAIL",P5704="PASS"),1,0)</x:f>
        <x:v>0</x:v>
      </x:c>
      <x:c r="T5704" s="9" t="n">
        <x:v>1</x:v>
      </x:c>
      <x:c r="U5704" s="9" t="n">
        <x:v>6</x:v>
      </x:c>
      <x:c r="V5704" s="9" t="str">
        <x:v>MVP/SHACL_GENERATION_PIPELINE/experiments/LUNA_CONTEXTUAL_SINGLESHOT/RUN_01/runs/RUN-IMO26-005-20260831T154114004264Z/artifacts/attempt_01/extracted_shape.ttl</x:v>
      </x:c>
    </x:row>
    <x:row r="5705" ht="22" customHeight="1">
      <x:c r="A5705" s="10" t="str">
        <x:v>SINGLESHOT</x:v>
      </x:c>
      <x:c r="B5705" s="10" t="str">
        <x:v>IMO26-005</x:v>
      </x:c>
      <x:c r="C5705" s="10" t="str">
        <x:v>IMO26-005-A-F02</x:v>
      </x:c>
      <x:c r="D5705" s="10" t="str">
        <x:v>RUN_01</x:v>
      </x:c>
      <x:c r="E5705" s="10" t="str">
        <x:v>ORIGINAL_LEDGER</x:v>
      </x:c>
      <x:c r="F5705" s="10" t="str">
        <x:v>FAIL</x:v>
      </x:c>
      <x:c r="G5705" s="10" t="str">
        <x:v>PASS</x:v>
      </x:c>
      <x:c r="H5705" s="10" t="str">
        <x:v>EXECUTED</x:v>
      </x:c>
      <x:c r="I5705" s="10" t="str">
        <x:v>PARSED</x:v>
      </x:c>
      <x:c r="J5705" s="10" t="str">
        <x:v>SINGLESHOT_CAPTURED_DIAGNOSTIC_PASS</x:v>
      </x:c>
      <x:c r="K5705" s="10" t="str">
        <x:v>9d4f4a35c40b656c84b6c1b7a14d91acca6d4bde78698a6798e71ffa1e9faf66</x:v>
      </x:c>
      <x:c r="L5705" s="10" t="str">
        <x:v>historical_three</x:v>
      </x:c>
      <x:c r="M5705" s="10" t="n">
        <x:v>0</x:v>
      </x:c>
      <x:c r="N5705" s="10" t="n">
        <x:v>1</x:v>
      </x:c>
      <x:c r="O5705" s="10" t="n">
        <x:v>0</x:v>
      </x:c>
      <x:c r="P5705" s="9" t="str">
        <x:f>'CaseReview'!U1333</x:f>
        <x:v>FAIL</x:v>
      </x:c>
      <x:c r="Q5705" s="9" t="n">
        <x:f>IF(AND(T5705=1,G5705=P5705),1,0)</x:f>
        <x:v>0</x:v>
      </x:c>
      <x:c r="R5705" s="9" t="n">
        <x:f>IF(AND(T5705=1,G5705="PASS",P5705="FAIL"),1,0)</x:f>
        <x:v>1</x:v>
      </x:c>
      <x:c r="S5705" s="9" t="n">
        <x:f>IF(AND(T5705=1,G5705="FAIL",P5705="PASS"),1,0)</x:f>
        <x:v>0</x:v>
      </x:c>
      <x:c r="T5705" s="9" t="n">
        <x:v>1</x:v>
      </x:c>
      <x:c r="U5705" s="9" t="n">
        <x:v>6</x:v>
      </x:c>
      <x:c r="V5705" s="9" t="str">
        <x:v>MVP/SHACL_GENERATION_PIPELINE/experiments/LUNA_CONTEXTUAL_SINGLESHOT/RUN_01/runs/RUN-IMO26-005-20260831T154114004264Z/artifacts/attempt_01/extracted_shape.ttl</x:v>
      </x:c>
    </x:row>
    <x:row r="5706" ht="22" customHeight="1">
      <x:c r="A5706" s="10" t="str">
        <x:v>SINGLESHOT</x:v>
      </x:c>
      <x:c r="B5706" s="10" t="str">
        <x:v>IMO26-005</x:v>
      </x:c>
      <x:c r="C5706" s="10" t="str">
        <x:v>IMO26-005-A-F03</x:v>
      </x:c>
      <x:c r="D5706" s="10" t="str">
        <x:v>RUN_01</x:v>
      </x:c>
      <x:c r="E5706" s="10" t="str">
        <x:v>ORIGINAL_LEDGER</x:v>
      </x:c>
      <x:c r="F5706" s="10" t="str">
        <x:v>FAIL</x:v>
      </x:c>
      <x:c r="G5706" s="10" t="str">
        <x:v>FAIL</x:v>
      </x:c>
      <x:c r="H5706" s="10" t="str">
        <x:v>EXECUTED</x:v>
      </x:c>
      <x:c r="I5706" s="10" t="str">
        <x:v>PARSED</x:v>
      </x:c>
      <x:c r="J5706" s="10" t="str">
        <x:v>SINGLESHOT_CAPTURED_DIAGNOSTIC_PASS</x:v>
      </x:c>
      <x:c r="K5706" s="10" t="str">
        <x:v>9d4f4a35c40b656c84b6c1b7a14d91acca6d4bde78698a6798e71ffa1e9faf66</x:v>
      </x:c>
      <x:c r="L5706" s="10" t="str">
        <x:v>historical_three</x:v>
      </x:c>
      <x:c r="M5706" s="10" t="n">
        <x:v>1</x:v>
      </x:c>
      <x:c r="N5706" s="10" t="n">
        <x:v>0</x:v>
      </x:c>
      <x:c r="O5706" s="10" t="n">
        <x:v>0</x:v>
      </x:c>
      <x:c r="P5706" s="9" t="str">
        <x:f>'CaseReview'!U1334</x:f>
        <x:v>FAIL</x:v>
      </x:c>
      <x:c r="Q5706" s="9" t="n">
        <x:f>IF(AND(T5706=1,G5706=P5706),1,0)</x:f>
        <x:v>1</x:v>
      </x:c>
      <x:c r="R5706" s="9" t="n">
        <x:f>IF(AND(T5706=1,G5706="PASS",P5706="FAIL"),1,0)</x:f>
        <x:v>0</x:v>
      </x:c>
      <x:c r="S5706" s="9" t="n">
        <x:f>IF(AND(T5706=1,G5706="FAIL",P5706="PASS"),1,0)</x:f>
        <x:v>0</x:v>
      </x:c>
      <x:c r="T5706" s="9" t="n">
        <x:v>1</x:v>
      </x:c>
      <x:c r="U5706" s="9" t="n">
        <x:v>6</x:v>
      </x:c>
      <x:c r="V5706" s="9" t="str">
        <x:v>MVP/SHACL_GENERATION_PIPELINE/experiments/LUNA_CONTEXTUAL_SINGLESHOT/RUN_01/runs/RUN-IMO26-005-20260831T154114004264Z/artifacts/attempt_01/extracted_shape.ttl</x:v>
      </x:c>
    </x:row>
    <x:row r="5707" ht="22" customHeight="1">
      <x:c r="A5707" s="10" t="str">
        <x:v>SINGLESHOT</x:v>
      </x:c>
      <x:c r="B5707" s="10" t="str">
        <x:v>IMO26-005</x:v>
      </x:c>
      <x:c r="C5707" s="10" t="str">
        <x:v>IMO26-005-A-P01</x:v>
      </x:c>
      <x:c r="D5707" s="10" t="str">
        <x:v>RUN_01</x:v>
      </x:c>
      <x:c r="E5707" s="10" t="str">
        <x:v>ORIGINAL_LEDGER</x:v>
      </x:c>
      <x:c r="F5707" s="10" t="str">
        <x:v>PASS</x:v>
      </x:c>
      <x:c r="G5707" s="10" t="str">
        <x:v>PASS</x:v>
      </x:c>
      <x:c r="H5707" s="10" t="str">
        <x:v>EXECUTED</x:v>
      </x:c>
      <x:c r="I5707" s="10" t="str">
        <x:v>PARSED</x:v>
      </x:c>
      <x:c r="J5707" s="10" t="str">
        <x:v>SINGLESHOT_CAPTURED_DIAGNOSTIC_PASS</x:v>
      </x:c>
      <x:c r="K5707" s="10" t="str">
        <x:v>9d4f4a35c40b656c84b6c1b7a14d91acca6d4bde78698a6798e71ffa1e9faf66</x:v>
      </x:c>
      <x:c r="L5707" s="10" t="str">
        <x:v>historical_three</x:v>
      </x:c>
      <x:c r="M5707" s="10" t="n">
        <x:v>1</x:v>
      </x:c>
      <x:c r="N5707" s="10" t="n">
        <x:v>0</x:v>
      </x:c>
      <x:c r="O5707" s="10" t="n">
        <x:v>0</x:v>
      </x:c>
      <x:c r="P5707" s="9" t="str">
        <x:f>'CaseReview'!U1335</x:f>
        <x:v>PASS</x:v>
      </x:c>
      <x:c r="Q5707" s="9" t="n">
        <x:f>IF(AND(T5707=1,G5707=P5707),1,0)</x:f>
        <x:v>1</x:v>
      </x:c>
      <x:c r="R5707" s="9" t="n">
        <x:f>IF(AND(T5707=1,G5707="PASS",P5707="FAIL"),1,0)</x:f>
        <x:v>0</x:v>
      </x:c>
      <x:c r="S5707" s="9" t="n">
        <x:f>IF(AND(T5707=1,G5707="FAIL",P5707="PASS"),1,0)</x:f>
        <x:v>0</x:v>
      </x:c>
      <x:c r="T5707" s="9" t="n">
        <x:v>1</x:v>
      </x:c>
      <x:c r="U5707" s="9" t="n">
        <x:v>6</x:v>
      </x:c>
      <x:c r="V5707" s="9" t="str">
        <x:v>MVP/SHACL_GENERATION_PIPELINE/experiments/LUNA_CONTEXTUAL_SINGLESHOT/RUN_01/runs/RUN-IMO26-005-20260831T154114004264Z/artifacts/attempt_01/extracted_shape.ttl</x:v>
      </x:c>
    </x:row>
    <x:row r="5708" ht="22" customHeight="1">
      <x:c r="A5708" s="10" t="str">
        <x:v>SINGLESHOT</x:v>
      </x:c>
      <x:c r="B5708" s="10" t="str">
        <x:v>IMO26-005</x:v>
      </x:c>
      <x:c r="C5708" s="10" t="str">
        <x:v>IMO26-005-A-P02</x:v>
      </x:c>
      <x:c r="D5708" s="10" t="str">
        <x:v>RUN_01</x:v>
      </x:c>
      <x:c r="E5708" s="10" t="str">
        <x:v>ORIGINAL_LEDGER</x:v>
      </x:c>
      <x:c r="F5708" s="10" t="str">
        <x:v>PASS</x:v>
      </x:c>
      <x:c r="G5708" s="10" t="str">
        <x:v>PASS</x:v>
      </x:c>
      <x:c r="H5708" s="10" t="str">
        <x:v>EXECUTED</x:v>
      </x:c>
      <x:c r="I5708" s="10" t="str">
        <x:v>PARSED</x:v>
      </x:c>
      <x:c r="J5708" s="10" t="str">
        <x:v>SINGLESHOT_CAPTURED_DIAGNOSTIC_PASS</x:v>
      </x:c>
      <x:c r="K5708" s="10" t="str">
        <x:v>9d4f4a35c40b656c84b6c1b7a14d91acca6d4bde78698a6798e71ffa1e9faf66</x:v>
      </x:c>
      <x:c r="L5708" s="10" t="str">
        <x:v>historical_three</x:v>
      </x:c>
      <x:c r="M5708" s="10" t="n">
        <x:v>1</x:v>
      </x:c>
      <x:c r="N5708" s="10" t="n">
        <x:v>0</x:v>
      </x:c>
      <x:c r="O5708" s="10" t="n">
        <x:v>0</x:v>
      </x:c>
      <x:c r="P5708" s="9" t="str">
        <x:f>'CaseReview'!U1336</x:f>
        <x:v>PASS</x:v>
      </x:c>
      <x:c r="Q5708" s="9" t="n">
        <x:f>IF(AND(T5708=1,G5708=P5708),1,0)</x:f>
        <x:v>1</x:v>
      </x:c>
      <x:c r="R5708" s="9" t="n">
        <x:f>IF(AND(T5708=1,G5708="PASS",P5708="FAIL"),1,0)</x:f>
        <x:v>0</x:v>
      </x:c>
      <x:c r="S5708" s="9" t="n">
        <x:f>IF(AND(T5708=1,G5708="FAIL",P5708="PASS"),1,0)</x:f>
        <x:v>0</x:v>
      </x:c>
      <x:c r="T5708" s="9" t="n">
        <x:v>1</x:v>
      </x:c>
      <x:c r="U5708" s="9" t="n">
        <x:v>6</x:v>
      </x:c>
      <x:c r="V5708" s="9" t="str">
        <x:v>MVP/SHACL_GENERATION_PIPELINE/experiments/LUNA_CONTEXTUAL_SINGLESHOT/RUN_01/runs/RUN-IMO26-005-20260831T154114004264Z/artifacts/attempt_01/extracted_shape.ttl</x:v>
      </x:c>
    </x:row>
    <x:row r="5709" ht="22" customHeight="1">
      <x:c r="A5709" s="10" t="str">
        <x:v>SINGLESHOT</x:v>
      </x:c>
      <x:c r="B5709" s="10" t="str">
        <x:v>IMO26-005</x:v>
      </x:c>
      <x:c r="C5709" s="10" t="str">
        <x:v>IMO26-005-A-P03</x:v>
      </x:c>
      <x:c r="D5709" s="10" t="str">
        <x:v>RUN_01</x:v>
      </x:c>
      <x:c r="E5709" s="10" t="str">
        <x:v>ORIGINAL_LEDGER</x:v>
      </x:c>
      <x:c r="F5709" s="10" t="str">
        <x:v>PASS</x:v>
      </x:c>
      <x:c r="G5709" s="10" t="str">
        <x:v>FAIL</x:v>
      </x:c>
      <x:c r="H5709" s="10" t="str">
        <x:v>EXECUTED</x:v>
      </x:c>
      <x:c r="I5709" s="10" t="str">
        <x:v>PARSED</x:v>
      </x:c>
      <x:c r="J5709" s="10" t="str">
        <x:v>SINGLESHOT_CAPTURED_DIAGNOSTIC_PASS</x:v>
      </x:c>
      <x:c r="K5709" s="10" t="str">
        <x:v>9d4f4a35c40b656c84b6c1b7a14d91acca6d4bde78698a6798e71ffa1e9faf66</x:v>
      </x:c>
      <x:c r="L5709" s="10" t="str">
        <x:v>historical_three</x:v>
      </x:c>
      <x:c r="M5709" s="10" t="n">
        <x:v>0</x:v>
      </x:c>
      <x:c r="N5709" s="10" t="n">
        <x:v>0</x:v>
      </x:c>
      <x:c r="O5709" s="10" t="n">
        <x:v>1</x:v>
      </x:c>
      <x:c r="P5709" s="9" t="str">
        <x:f>'CaseReview'!U1337</x:f>
        <x:v>PASS</x:v>
      </x:c>
      <x:c r="Q5709" s="9" t="n">
        <x:f>IF(AND(T5709=1,G5709=P5709),1,0)</x:f>
        <x:v>0</x:v>
      </x:c>
      <x:c r="R5709" s="9" t="n">
        <x:f>IF(AND(T5709=1,G5709="PASS",P5709="FAIL"),1,0)</x:f>
        <x:v>0</x:v>
      </x:c>
      <x:c r="S5709" s="9" t="n">
        <x:f>IF(AND(T5709=1,G5709="FAIL",P5709="PASS"),1,0)</x:f>
        <x:v>1</x:v>
      </x:c>
      <x:c r="T5709" s="9" t="n">
        <x:v>1</x:v>
      </x:c>
      <x:c r="U5709" s="9" t="n">
        <x:v>6</x:v>
      </x:c>
      <x:c r="V5709" s="9" t="str">
        <x:v>MVP/SHACL_GENERATION_PIPELINE/experiments/LUNA_CONTEXTUAL_SINGLESHOT/RUN_01/runs/RUN-IMO26-005-20260831T154114004264Z/artifacts/attempt_01/extracted_shape.ttl</x:v>
      </x:c>
    </x:row>
    <x:row r="5710" ht="22" customHeight="1">
      <x:c r="A5710" s="10" t="str">
        <x:v>SINGLESHOT</x:v>
      </x:c>
      <x:c r="B5710" s="10" t="str">
        <x:v>IMO26-007</x:v>
      </x:c>
      <x:c r="C5710" s="10" t="str">
        <x:v>IMO26-007-A-F01</x:v>
      </x:c>
      <x:c r="D5710" s="10" t="str">
        <x:v>RUN_01</x:v>
      </x:c>
      <x:c r="E5710" s="10" t="str">
        <x:v>ORIGINAL_LEDGER</x:v>
      </x:c>
      <x:c r="F5710" s="10" t="str">
        <x:v>FAIL</x:v>
      </x:c>
      <x:c r="G5710" s="10" t="str">
        <x:v>NO_VERDICT</x:v>
      </x:c>
      <x:c r="H5710" s="10" t="str">
        <x:v>INFRASTRUCTURE_FAILURE</x:v>
      </x:c>
      <x:c r="I5710" s="10" t="str">
        <x:v>NOT_PARSED</x:v>
      </x:c>
      <x:c r="J5710" s="10" t="str">
        <x:v>SINGLESHOT_CAPTURED_DIAGNOSTIC_FAIL</x:v>
      </x:c>
      <x:c r="K5710" s="10" t="str">
        <x:v>38fe6a71389ed1302aa22abf2462d0b3e0740d38327944a6f1c55637b4ea828f</x:v>
      </x:c>
      <x:c r="L5710" s="10" t="str">
        <x:v>historical_three</x:v>
      </x:c>
      <x:c r="M5710" s="10" t="n">
        <x:v>0</x:v>
      </x:c>
      <x:c r="N5710" s="10" t="n">
        <x:v>0</x:v>
      </x:c>
      <x:c r="O5710" s="10" t="n">
        <x:v>0</x:v>
      </x:c>
      <x:c r="P5710" s="9" t="str">
        <x:f>'CaseReview'!U1338</x:f>
        <x:v>FAIL</x:v>
      </x:c>
      <x:c r="Q5710" s="9" t="n">
        <x:f>IF(AND(T5710=1,G5710=P5710),1,0)</x:f>
        <x:v>0</x:v>
      </x:c>
      <x:c r="R5710" s="9" t="n">
        <x:f>IF(AND(T5710=1,G5710="PASS",P5710="FAIL"),1,0)</x:f>
        <x:v>0</x:v>
      </x:c>
      <x:c r="S5710" s="9" t="n">
        <x:f>IF(AND(T5710=1,G5710="FAIL",P5710="PASS"),1,0)</x:f>
        <x:v>0</x:v>
      </x:c>
      <x:c r="T5710" s="9" t="n">
        <x:v>0</x:v>
      </x:c>
      <x:c r="U5710" s="9" t="n">
        <x:v>10</x:v>
      </x:c>
      <x:c r="V5710" s="9" t="str">
        <x:v>MVP/SHACL_GENERATION_PIPELINE/experiments/LUNA_CONTEXTUAL_SINGLESHOT/RUN_01/runs/RUN-IMO26-007-20260831T154133534682Z/artifacts/attempt_01/extracted_shape.ttl</x:v>
      </x:c>
    </x:row>
    <x:row r="5711" ht="22" customHeight="1">
      <x:c r="A5711" s="10" t="str">
        <x:v>SINGLESHOT</x:v>
      </x:c>
      <x:c r="B5711" s="10" t="str">
        <x:v>IMO26-007</x:v>
      </x:c>
      <x:c r="C5711" s="10" t="str">
        <x:v>IMO26-007-A-F02</x:v>
      </x:c>
      <x:c r="D5711" s="10" t="str">
        <x:v>RUN_01</x:v>
      </x:c>
      <x:c r="E5711" s="10" t="str">
        <x:v>ORIGINAL_LEDGER</x:v>
      </x:c>
      <x:c r="F5711" s="10" t="str">
        <x:v>FAIL</x:v>
      </x:c>
      <x:c r="G5711" s="10" t="str">
        <x:v>NO_VERDICT</x:v>
      </x:c>
      <x:c r="H5711" s="10" t="str">
        <x:v>INFRASTRUCTURE_FAILURE</x:v>
      </x:c>
      <x:c r="I5711" s="10" t="str">
        <x:v>NOT_PARSED</x:v>
      </x:c>
      <x:c r="J5711" s="10" t="str">
        <x:v>SINGLESHOT_CAPTURED_DIAGNOSTIC_FAIL</x:v>
      </x:c>
      <x:c r="K5711" s="10" t="str">
        <x:v>38fe6a71389ed1302aa22abf2462d0b3e0740d38327944a6f1c55637b4ea828f</x:v>
      </x:c>
      <x:c r="L5711" s="10" t="str">
        <x:v>historical_three</x:v>
      </x:c>
      <x:c r="M5711" s="10" t="n">
        <x:v>0</x:v>
      </x:c>
      <x:c r="N5711" s="10" t="n">
        <x:v>0</x:v>
      </x:c>
      <x:c r="O5711" s="10" t="n">
        <x:v>0</x:v>
      </x:c>
      <x:c r="P5711" s="9" t="str">
        <x:f>'CaseReview'!U1339</x:f>
        <x:v>FAIL</x:v>
      </x:c>
      <x:c r="Q5711" s="9" t="n">
        <x:f>IF(AND(T5711=1,G5711=P5711),1,0)</x:f>
        <x:v>0</x:v>
      </x:c>
      <x:c r="R5711" s="9" t="n">
        <x:f>IF(AND(T5711=1,G5711="PASS",P5711="FAIL"),1,0)</x:f>
        <x:v>0</x:v>
      </x:c>
      <x:c r="S5711" s="9" t="n">
        <x:f>IF(AND(T5711=1,G5711="FAIL",P5711="PASS"),1,0)</x:f>
        <x:v>0</x:v>
      </x:c>
      <x:c r="T5711" s="9" t="n">
        <x:v>0</x:v>
      </x:c>
      <x:c r="U5711" s="9" t="n">
        <x:v>10</x:v>
      </x:c>
      <x:c r="V5711" s="9" t="str">
        <x:v>MVP/SHACL_GENERATION_PIPELINE/experiments/LUNA_CONTEXTUAL_SINGLESHOT/RUN_01/runs/RUN-IMO26-007-20260831T154133534682Z/artifacts/attempt_01/extracted_shape.ttl</x:v>
      </x:c>
    </x:row>
    <x:row r="5712" ht="22" customHeight="1">
      <x:c r="A5712" s="10" t="str">
        <x:v>SINGLESHOT</x:v>
      </x:c>
      <x:c r="B5712" s="10" t="str">
        <x:v>IMO26-007</x:v>
      </x:c>
      <x:c r="C5712" s="10" t="str">
        <x:v>IMO26-007-A-F03</x:v>
      </x:c>
      <x:c r="D5712" s="10" t="str">
        <x:v>RUN_01</x:v>
      </x:c>
      <x:c r="E5712" s="10" t="str">
        <x:v>ORIGINAL_LEDGER</x:v>
      </x:c>
      <x:c r="F5712" s="10" t="str">
        <x:v>FAIL</x:v>
      </x:c>
      <x:c r="G5712" s="10" t="str">
        <x:v>NO_VERDICT</x:v>
      </x:c>
      <x:c r="H5712" s="10" t="str">
        <x:v>INFRASTRUCTURE_FAILURE</x:v>
      </x:c>
      <x:c r="I5712" s="10" t="str">
        <x:v>NOT_PARSED</x:v>
      </x:c>
      <x:c r="J5712" s="10" t="str">
        <x:v>SINGLESHOT_CAPTURED_DIAGNOSTIC_FAIL</x:v>
      </x:c>
      <x:c r="K5712" s="10" t="str">
        <x:v>38fe6a71389ed1302aa22abf2462d0b3e0740d38327944a6f1c55637b4ea828f</x:v>
      </x:c>
      <x:c r="L5712" s="10" t="str">
        <x:v>historical_three</x:v>
      </x:c>
      <x:c r="M5712" s="10" t="n">
        <x:v>0</x:v>
      </x:c>
      <x:c r="N5712" s="10" t="n">
        <x:v>0</x:v>
      </x:c>
      <x:c r="O5712" s="10" t="n">
        <x:v>0</x:v>
      </x:c>
      <x:c r="P5712" s="9" t="str">
        <x:f>'CaseReview'!U1340</x:f>
        <x:v>FAIL</x:v>
      </x:c>
      <x:c r="Q5712" s="9" t="n">
        <x:f>IF(AND(T5712=1,G5712=P5712),1,0)</x:f>
        <x:v>0</x:v>
      </x:c>
      <x:c r="R5712" s="9" t="n">
        <x:f>IF(AND(T5712=1,G5712="PASS",P5712="FAIL"),1,0)</x:f>
        <x:v>0</x:v>
      </x:c>
      <x:c r="S5712" s="9" t="n">
        <x:f>IF(AND(T5712=1,G5712="FAIL",P5712="PASS"),1,0)</x:f>
        <x:v>0</x:v>
      </x:c>
      <x:c r="T5712" s="9" t="n">
        <x:v>0</x:v>
      </x:c>
      <x:c r="U5712" s="9" t="n">
        <x:v>10</x:v>
      </x:c>
      <x:c r="V5712" s="9" t="str">
        <x:v>MVP/SHACL_GENERATION_PIPELINE/experiments/LUNA_CONTEXTUAL_SINGLESHOT/RUN_01/runs/RUN-IMO26-007-20260831T154133534682Z/artifacts/attempt_01/extracted_shape.ttl</x:v>
      </x:c>
    </x:row>
    <x:row r="5713" ht="22" customHeight="1">
      <x:c r="A5713" s="10" t="str">
        <x:v>SINGLESHOT</x:v>
      </x:c>
      <x:c r="B5713" s="10" t="str">
        <x:v>IMO26-007</x:v>
      </x:c>
      <x:c r="C5713" s="10" t="str">
        <x:v>IMO26-007-A-F04</x:v>
      </x:c>
      <x:c r="D5713" s="10" t="str">
        <x:v>RUN_01</x:v>
      </x:c>
      <x:c r="E5713" s="10" t="str">
        <x:v>ORIGINAL_LEDGER</x:v>
      </x:c>
      <x:c r="F5713" s="10" t="str">
        <x:v>FAIL</x:v>
      </x:c>
      <x:c r="G5713" s="10" t="str">
        <x:v>NO_VERDICT</x:v>
      </x:c>
      <x:c r="H5713" s="10" t="str">
        <x:v>INFRASTRUCTURE_FAILURE</x:v>
      </x:c>
      <x:c r="I5713" s="10" t="str">
        <x:v>NOT_PARSED</x:v>
      </x:c>
      <x:c r="J5713" s="10" t="str">
        <x:v>SINGLESHOT_CAPTURED_DIAGNOSTIC_FAIL</x:v>
      </x:c>
      <x:c r="K5713" s="10" t="str">
        <x:v>38fe6a71389ed1302aa22abf2462d0b3e0740d38327944a6f1c55637b4ea828f</x:v>
      </x:c>
      <x:c r="L5713" s="10" t="str">
        <x:v>historical_three</x:v>
      </x:c>
      <x:c r="M5713" s="10" t="n">
        <x:v>0</x:v>
      </x:c>
      <x:c r="N5713" s="10" t="n">
        <x:v>0</x:v>
      </x:c>
      <x:c r="O5713" s="10" t="n">
        <x:v>0</x:v>
      </x:c>
      <x:c r="P5713" s="9" t="str">
        <x:f>'CaseReview'!U1341</x:f>
        <x:v>FAIL</x:v>
      </x:c>
      <x:c r="Q5713" s="9" t="n">
        <x:f>IF(AND(T5713=1,G5713=P5713),1,0)</x:f>
        <x:v>0</x:v>
      </x:c>
      <x:c r="R5713" s="9" t="n">
        <x:f>IF(AND(T5713=1,G5713="PASS",P5713="FAIL"),1,0)</x:f>
        <x:v>0</x:v>
      </x:c>
      <x:c r="S5713" s="9" t="n">
        <x:f>IF(AND(T5713=1,G5713="FAIL",P5713="PASS"),1,0)</x:f>
        <x:v>0</x:v>
      </x:c>
      <x:c r="T5713" s="9" t="n">
        <x:v>0</x:v>
      </x:c>
      <x:c r="U5713" s="9" t="n">
        <x:v>10</x:v>
      </x:c>
      <x:c r="V5713" s="9" t="str">
        <x:v>MVP/SHACL_GENERATION_PIPELINE/experiments/LUNA_CONTEXTUAL_SINGLESHOT/RUN_01/runs/RUN-IMO26-007-20260831T154133534682Z/artifacts/attempt_01/extracted_shape.ttl</x:v>
      </x:c>
    </x:row>
    <x:row r="5714" ht="22" customHeight="1">
      <x:c r="A5714" s="10" t="str">
        <x:v>SINGLESHOT</x:v>
      </x:c>
      <x:c r="B5714" s="10" t="str">
        <x:v>IMO26-007</x:v>
      </x:c>
      <x:c r="C5714" s="10" t="str">
        <x:v>IMO26-007-A-P01</x:v>
      </x:c>
      <x:c r="D5714" s="10" t="str">
        <x:v>RUN_01</x:v>
      </x:c>
      <x:c r="E5714" s="10" t="str">
        <x:v>ORIGINAL_LEDGER</x:v>
      </x:c>
      <x:c r="F5714" s="10" t="str">
        <x:v>PASS</x:v>
      </x:c>
      <x:c r="G5714" s="10" t="str">
        <x:v>NO_VERDICT</x:v>
      </x:c>
      <x:c r="H5714" s="10" t="str">
        <x:v>INFRASTRUCTURE_FAILURE</x:v>
      </x:c>
      <x:c r="I5714" s="10" t="str">
        <x:v>NOT_PARSED</x:v>
      </x:c>
      <x:c r="J5714" s="10" t="str">
        <x:v>SINGLESHOT_CAPTURED_DIAGNOSTIC_FAIL</x:v>
      </x:c>
      <x:c r="K5714" s="10" t="str">
        <x:v>38fe6a71389ed1302aa22abf2462d0b3e0740d38327944a6f1c55637b4ea828f</x:v>
      </x:c>
      <x:c r="L5714" s="10" t="str">
        <x:v>historical_three</x:v>
      </x:c>
      <x:c r="M5714" s="10" t="n">
        <x:v>0</x:v>
      </x:c>
      <x:c r="N5714" s="10" t="n">
        <x:v>0</x:v>
      </x:c>
      <x:c r="O5714" s="10" t="n">
        <x:v>0</x:v>
      </x:c>
      <x:c r="P5714" s="9" t="str">
        <x:f>'CaseReview'!U1342</x:f>
        <x:v>PASS</x:v>
      </x:c>
      <x:c r="Q5714" s="9" t="n">
        <x:f>IF(AND(T5714=1,G5714=P5714),1,0)</x:f>
        <x:v>0</x:v>
      </x:c>
      <x:c r="R5714" s="9" t="n">
        <x:f>IF(AND(T5714=1,G5714="PASS",P5714="FAIL"),1,0)</x:f>
        <x:v>0</x:v>
      </x:c>
      <x:c r="S5714" s="9" t="n">
        <x:f>IF(AND(T5714=1,G5714="FAIL",P5714="PASS"),1,0)</x:f>
        <x:v>0</x:v>
      </x:c>
      <x:c r="T5714" s="9" t="n">
        <x:v>0</x:v>
      </x:c>
      <x:c r="U5714" s="9" t="n">
        <x:v>10</x:v>
      </x:c>
      <x:c r="V5714" s="9" t="str">
        <x:v>MVP/SHACL_GENERATION_PIPELINE/experiments/LUNA_CONTEXTUAL_SINGLESHOT/RUN_01/runs/RUN-IMO26-007-20260831T154133534682Z/artifacts/attempt_01/extracted_shape.ttl</x:v>
      </x:c>
    </x:row>
    <x:row r="5715" ht="22" customHeight="1">
      <x:c r="A5715" s="10" t="str">
        <x:v>SINGLESHOT</x:v>
      </x:c>
      <x:c r="B5715" s="10" t="str">
        <x:v>IMO26-007</x:v>
      </x:c>
      <x:c r="C5715" s="10" t="str">
        <x:v>IMO26-007-A-P02</x:v>
      </x:c>
      <x:c r="D5715" s="10" t="str">
        <x:v>RUN_01</x:v>
      </x:c>
      <x:c r="E5715" s="10" t="str">
        <x:v>ORIGINAL_LEDGER</x:v>
      </x:c>
      <x:c r="F5715" s="10" t="str">
        <x:v>PASS</x:v>
      </x:c>
      <x:c r="G5715" s="10" t="str">
        <x:v>NO_VERDICT</x:v>
      </x:c>
      <x:c r="H5715" s="10" t="str">
        <x:v>INFRASTRUCTURE_FAILURE</x:v>
      </x:c>
      <x:c r="I5715" s="10" t="str">
        <x:v>NOT_PARSED</x:v>
      </x:c>
      <x:c r="J5715" s="10" t="str">
        <x:v>SINGLESHOT_CAPTURED_DIAGNOSTIC_FAIL</x:v>
      </x:c>
      <x:c r="K5715" s="10" t="str">
        <x:v>38fe6a71389ed1302aa22abf2462d0b3e0740d38327944a6f1c55637b4ea828f</x:v>
      </x:c>
      <x:c r="L5715" s="10" t="str">
        <x:v>historical_three</x:v>
      </x:c>
      <x:c r="M5715" s="10" t="n">
        <x:v>0</x:v>
      </x:c>
      <x:c r="N5715" s="10" t="n">
        <x:v>0</x:v>
      </x:c>
      <x:c r="O5715" s="10" t="n">
        <x:v>0</x:v>
      </x:c>
      <x:c r="P5715" s="9" t="str">
        <x:f>'CaseReview'!U1343</x:f>
        <x:v>PASS</x:v>
      </x:c>
      <x:c r="Q5715" s="9" t="n">
        <x:f>IF(AND(T5715=1,G5715=P5715),1,0)</x:f>
        <x:v>0</x:v>
      </x:c>
      <x:c r="R5715" s="9" t="n">
        <x:f>IF(AND(T5715=1,G5715="PASS",P5715="FAIL"),1,0)</x:f>
        <x:v>0</x:v>
      </x:c>
      <x:c r="S5715" s="9" t="n">
        <x:f>IF(AND(T5715=1,G5715="FAIL",P5715="PASS"),1,0)</x:f>
        <x:v>0</x:v>
      </x:c>
      <x:c r="T5715" s="9" t="n">
        <x:v>0</x:v>
      </x:c>
      <x:c r="U5715" s="9" t="n">
        <x:v>10</x:v>
      </x:c>
      <x:c r="V5715" s="9" t="str">
        <x:v>MVP/SHACL_GENERATION_PIPELINE/experiments/LUNA_CONTEXTUAL_SINGLESHOT/RUN_01/runs/RUN-IMO26-007-20260831T154133534682Z/artifacts/attempt_01/extracted_shape.ttl</x:v>
      </x:c>
    </x:row>
    <x:row r="5716" ht="22" customHeight="1">
      <x:c r="A5716" s="10" t="str">
        <x:v>SINGLESHOT</x:v>
      </x:c>
      <x:c r="B5716" s="10" t="str">
        <x:v>IMO26-007</x:v>
      </x:c>
      <x:c r="C5716" s="10" t="str">
        <x:v>IMO26-007-A-P03</x:v>
      </x:c>
      <x:c r="D5716" s="10" t="str">
        <x:v>RUN_01</x:v>
      </x:c>
      <x:c r="E5716" s="10" t="str">
        <x:v>ORIGINAL_LEDGER</x:v>
      </x:c>
      <x:c r="F5716" s="10" t="str">
        <x:v>PASS</x:v>
      </x:c>
      <x:c r="G5716" s="10" t="str">
        <x:v>NO_VERDICT</x:v>
      </x:c>
      <x:c r="H5716" s="10" t="str">
        <x:v>INFRASTRUCTURE_FAILURE</x:v>
      </x:c>
      <x:c r="I5716" s="10" t="str">
        <x:v>NOT_PARSED</x:v>
      </x:c>
      <x:c r="J5716" s="10" t="str">
        <x:v>SINGLESHOT_CAPTURED_DIAGNOSTIC_FAIL</x:v>
      </x:c>
      <x:c r="K5716" s="10" t="str">
        <x:v>38fe6a71389ed1302aa22abf2462d0b3e0740d38327944a6f1c55637b4ea828f</x:v>
      </x:c>
      <x:c r="L5716" s="10" t="str">
        <x:v>historical_three</x:v>
      </x:c>
      <x:c r="M5716" s="10" t="n">
        <x:v>0</x:v>
      </x:c>
      <x:c r="N5716" s="10" t="n">
        <x:v>0</x:v>
      </x:c>
      <x:c r="O5716" s="10" t="n">
        <x:v>0</x:v>
      </x:c>
      <x:c r="P5716" s="9" t="str">
        <x:f>'CaseReview'!U1344</x:f>
        <x:v>PASS</x:v>
      </x:c>
      <x:c r="Q5716" s="9" t="n">
        <x:f>IF(AND(T5716=1,G5716=P5716),1,0)</x:f>
        <x:v>0</x:v>
      </x:c>
      <x:c r="R5716" s="9" t="n">
        <x:f>IF(AND(T5716=1,G5716="PASS",P5716="FAIL"),1,0)</x:f>
        <x:v>0</x:v>
      </x:c>
      <x:c r="S5716" s="9" t="n">
        <x:f>IF(AND(T5716=1,G5716="FAIL",P5716="PASS"),1,0)</x:f>
        <x:v>0</x:v>
      </x:c>
      <x:c r="T5716" s="9" t="n">
        <x:v>0</x:v>
      </x:c>
      <x:c r="U5716" s="9" t="n">
        <x:v>10</x:v>
      </x:c>
      <x:c r="V5716" s="9" t="str">
        <x:v>MVP/SHACL_GENERATION_PIPELINE/experiments/LUNA_CONTEXTUAL_SINGLESHOT/RUN_01/runs/RUN-IMO26-007-20260831T154133534682Z/artifacts/attempt_01/extracted_shape.ttl</x:v>
      </x:c>
    </x:row>
    <x:row r="5717" ht="22" customHeight="1">
      <x:c r="A5717" s="10" t="str">
        <x:v>SINGLESHOT</x:v>
      </x:c>
      <x:c r="B5717" s="10" t="str">
        <x:v>IMO26-007</x:v>
      </x:c>
      <x:c r="C5717" s="10" t="str">
        <x:v>IMO26-007-A-P04</x:v>
      </x:c>
      <x:c r="D5717" s="10" t="str">
        <x:v>RUN_01</x:v>
      </x:c>
      <x:c r="E5717" s="10" t="str">
        <x:v>ORIGINAL_LEDGER</x:v>
      </x:c>
      <x:c r="F5717" s="10" t="str">
        <x:v>PASS</x:v>
      </x:c>
      <x:c r="G5717" s="10" t="str">
        <x:v>NO_VERDICT</x:v>
      </x:c>
      <x:c r="H5717" s="10" t="str">
        <x:v>INFRASTRUCTURE_FAILURE</x:v>
      </x:c>
      <x:c r="I5717" s="10" t="str">
        <x:v>NOT_PARSED</x:v>
      </x:c>
      <x:c r="J5717" s="10" t="str">
        <x:v>SINGLESHOT_CAPTURED_DIAGNOSTIC_FAIL</x:v>
      </x:c>
      <x:c r="K5717" s="10" t="str">
        <x:v>38fe6a71389ed1302aa22abf2462d0b3e0740d38327944a6f1c55637b4ea828f</x:v>
      </x:c>
      <x:c r="L5717" s="10" t="str">
        <x:v>historical_three</x:v>
      </x:c>
      <x:c r="M5717" s="10" t="n">
        <x:v>0</x:v>
      </x:c>
      <x:c r="N5717" s="10" t="n">
        <x:v>0</x:v>
      </x:c>
      <x:c r="O5717" s="10" t="n">
        <x:v>0</x:v>
      </x:c>
      <x:c r="P5717" s="9" t="str">
        <x:f>'CaseReview'!U1345</x:f>
        <x:v>PASS</x:v>
      </x:c>
      <x:c r="Q5717" s="9" t="n">
        <x:f>IF(AND(T5717=1,G5717=P5717),1,0)</x:f>
        <x:v>0</x:v>
      </x:c>
      <x:c r="R5717" s="9" t="n">
        <x:f>IF(AND(T5717=1,G5717="PASS",P5717="FAIL"),1,0)</x:f>
        <x:v>0</x:v>
      </x:c>
      <x:c r="S5717" s="9" t="n">
        <x:f>IF(AND(T5717=1,G5717="FAIL",P5717="PASS"),1,0)</x:f>
        <x:v>0</x:v>
      </x:c>
      <x:c r="T5717" s="9" t="n">
        <x:v>0</x:v>
      </x:c>
      <x:c r="U5717" s="9" t="n">
        <x:v>10</x:v>
      </x:c>
      <x:c r="V5717" s="9" t="str">
        <x:v>MVP/SHACL_GENERATION_PIPELINE/experiments/LUNA_CONTEXTUAL_SINGLESHOT/RUN_01/runs/RUN-IMO26-007-20260831T154133534682Z/artifacts/attempt_01/extracted_shape.ttl</x:v>
      </x:c>
    </x:row>
    <x:row r="5718" ht="22" customHeight="1">
      <x:c r="A5718" s="10" t="str">
        <x:v>SINGLESHOT</x:v>
      </x:c>
      <x:c r="B5718" s="10" t="str">
        <x:v>IMO26-007</x:v>
      </x:c>
      <x:c r="C5718" s="10" t="str">
        <x:v>IMO26-007-A-P05</x:v>
      </x:c>
      <x:c r="D5718" s="10" t="str">
        <x:v>RUN_01</x:v>
      </x:c>
      <x:c r="E5718" s="10" t="str">
        <x:v>ORIGINAL_LEDGER</x:v>
      </x:c>
      <x:c r="F5718" s="10" t="str">
        <x:v>PASS</x:v>
      </x:c>
      <x:c r="G5718" s="10" t="str">
        <x:v>NO_VERDICT</x:v>
      </x:c>
      <x:c r="H5718" s="10" t="str">
        <x:v>INFRASTRUCTURE_FAILURE</x:v>
      </x:c>
      <x:c r="I5718" s="10" t="str">
        <x:v>NOT_PARSED</x:v>
      </x:c>
      <x:c r="J5718" s="10" t="str">
        <x:v>SINGLESHOT_CAPTURED_DIAGNOSTIC_FAIL</x:v>
      </x:c>
      <x:c r="K5718" s="10" t="str">
        <x:v>38fe6a71389ed1302aa22abf2462d0b3e0740d38327944a6f1c55637b4ea828f</x:v>
      </x:c>
      <x:c r="L5718" s="10" t="str">
        <x:v>historical_three</x:v>
      </x:c>
      <x:c r="M5718" s="10" t="n">
        <x:v>0</x:v>
      </x:c>
      <x:c r="N5718" s="10" t="n">
        <x:v>0</x:v>
      </x:c>
      <x:c r="O5718" s="10" t="n">
        <x:v>0</x:v>
      </x:c>
      <x:c r="P5718" s="9" t="str">
        <x:f>'CaseReview'!U1346</x:f>
        <x:v>PASS</x:v>
      </x:c>
      <x:c r="Q5718" s="9" t="n">
        <x:f>IF(AND(T5718=1,G5718=P5718),1,0)</x:f>
        <x:v>0</x:v>
      </x:c>
      <x:c r="R5718" s="9" t="n">
        <x:f>IF(AND(T5718=1,G5718="PASS",P5718="FAIL"),1,0)</x:f>
        <x:v>0</x:v>
      </x:c>
      <x:c r="S5718" s="9" t="n">
        <x:f>IF(AND(T5718=1,G5718="FAIL",P5718="PASS"),1,0)</x:f>
        <x:v>0</x:v>
      </x:c>
      <x:c r="T5718" s="9" t="n">
        <x:v>0</x:v>
      </x:c>
      <x:c r="U5718" s="9" t="n">
        <x:v>10</x:v>
      </x:c>
      <x:c r="V5718" s="9" t="str">
        <x:v>MVP/SHACL_GENERATION_PIPELINE/experiments/LUNA_CONTEXTUAL_SINGLESHOT/RUN_01/runs/RUN-IMO26-007-20260831T154133534682Z/artifacts/attempt_01/extracted_shape.ttl</x:v>
      </x:c>
    </x:row>
    <x:row r="5719" ht="22" customHeight="1">
      <x:c r="A5719" s="10" t="str">
        <x:v>SINGLESHOT</x:v>
      </x:c>
      <x:c r="B5719" s="10" t="str">
        <x:v>IMO26-007</x:v>
      </x:c>
      <x:c r="C5719" s="10" t="str">
        <x:v>IMO26-007-A-P06</x:v>
      </x:c>
      <x:c r="D5719" s="10" t="str">
        <x:v>RUN_01</x:v>
      </x:c>
      <x:c r="E5719" s="10" t="str">
        <x:v>ORIGINAL_LEDGER</x:v>
      </x:c>
      <x:c r="F5719" s="10" t="str">
        <x:v>PASS</x:v>
      </x:c>
      <x:c r="G5719" s="10" t="str">
        <x:v>NO_VERDICT</x:v>
      </x:c>
      <x:c r="H5719" s="10" t="str">
        <x:v>INFRASTRUCTURE_FAILURE</x:v>
      </x:c>
      <x:c r="I5719" s="10" t="str">
        <x:v>NOT_PARSED</x:v>
      </x:c>
      <x:c r="J5719" s="10" t="str">
        <x:v>SINGLESHOT_CAPTURED_DIAGNOSTIC_FAIL</x:v>
      </x:c>
      <x:c r="K5719" s="10" t="str">
        <x:v>38fe6a71389ed1302aa22abf2462d0b3e0740d38327944a6f1c55637b4ea828f</x:v>
      </x:c>
      <x:c r="L5719" s="10" t="str">
        <x:v>historical_three</x:v>
      </x:c>
      <x:c r="M5719" s="10" t="n">
        <x:v>0</x:v>
      </x:c>
      <x:c r="N5719" s="10" t="n">
        <x:v>0</x:v>
      </x:c>
      <x:c r="O5719" s="10" t="n">
        <x:v>0</x:v>
      </x:c>
      <x:c r="P5719" s="9" t="str">
        <x:f>'CaseReview'!U1347</x:f>
        <x:v>PASS</x:v>
      </x:c>
      <x:c r="Q5719" s="9" t="n">
        <x:f>IF(AND(T5719=1,G5719=P5719),1,0)</x:f>
        <x:v>0</x:v>
      </x:c>
      <x:c r="R5719" s="9" t="n">
        <x:f>IF(AND(T5719=1,G5719="PASS",P5719="FAIL"),1,0)</x:f>
        <x:v>0</x:v>
      </x:c>
      <x:c r="S5719" s="9" t="n">
        <x:f>IF(AND(T5719=1,G5719="FAIL",P5719="PASS"),1,0)</x:f>
        <x:v>0</x:v>
      </x:c>
      <x:c r="T5719" s="9" t="n">
        <x:v>0</x:v>
      </x:c>
      <x:c r="U5719" s="9" t="n">
        <x:v>10</x:v>
      </x:c>
      <x:c r="V5719" s="9" t="str">
        <x:v>MVP/SHACL_GENERATION_PIPELINE/experiments/LUNA_CONTEXTUAL_SINGLESHOT/RUN_01/runs/RUN-IMO26-007-20260831T154133534682Z/artifacts/attempt_01/extracted_shape.ttl</x:v>
      </x:c>
    </x:row>
    <x:row r="5720" ht="22" customHeight="1">
      <x:c r="A5720" s="10" t="str">
        <x:v>SINGLESHOT</x:v>
      </x:c>
      <x:c r="B5720" s="10" t="str">
        <x:v>IMO26-008</x:v>
      </x:c>
      <x:c r="C5720" s="10" t="str">
        <x:v>IMO26-008-A-F01</x:v>
      </x:c>
      <x:c r="D5720" s="10" t="str">
        <x:v>RUN_01</x:v>
      </x:c>
      <x:c r="E5720" s="10" t="str">
        <x:v>ORIGINAL_LEDGER</x:v>
      </x:c>
      <x:c r="F5720" s="10" t="str">
        <x:v>FAIL</x:v>
      </x:c>
      <x:c r="G5720" s="10" t="str">
        <x:v>FAIL</x:v>
      </x:c>
      <x:c r="H5720" s="10" t="str">
        <x:v>EXECUTED</x:v>
      </x:c>
      <x:c r="I5720" s="10" t="str">
        <x:v>PARSED</x:v>
      </x:c>
      <x:c r="J5720" s="10" t="str">
        <x:v>SINGLESHOT_CAPTURED_DIAGNOSTIC_PASS</x:v>
      </x:c>
      <x:c r="K5720" s="10" t="str">
        <x:v>d1dddf2192f53d719d06ab8a9455817d273565e521f09f60509708c817700005</x:v>
      </x:c>
      <x:c r="L5720" s="10" t="str">
        <x:v>historical_three</x:v>
      </x:c>
      <x:c r="M5720" s="10" t="n">
        <x:v>1</x:v>
      </x:c>
      <x:c r="N5720" s="10" t="n">
        <x:v>0</x:v>
      </x:c>
      <x:c r="O5720" s="10" t="n">
        <x:v>0</x:v>
      </x:c>
      <x:c r="P5720" s="9" t="str">
        <x:f>'CaseReview'!U1348</x:f>
        <x:v>FAIL</x:v>
      </x:c>
      <x:c r="Q5720" s="9" t="n">
        <x:f>IF(AND(T5720=1,G5720=P5720),1,0)</x:f>
        <x:v>1</x:v>
      </x:c>
      <x:c r="R5720" s="9" t="n">
        <x:f>IF(AND(T5720=1,G5720="PASS",P5720="FAIL"),1,0)</x:f>
        <x:v>0</x:v>
      </x:c>
      <x:c r="S5720" s="9" t="n">
        <x:f>IF(AND(T5720=1,G5720="FAIL",P5720="PASS"),1,0)</x:f>
        <x:v>0</x:v>
      </x:c>
      <x:c r="T5720" s="9" t="n">
        <x:v>1</x:v>
      </x:c>
      <x:c r="U5720" s="9" t="n">
        <x:v>7</x:v>
      </x:c>
      <x:c r="V5720" s="9" t="str">
        <x:v>MVP/SHACL_GENERATION_PIPELINE/experiments/LUNA_CONTEXTUAL_SINGLESHOT/RUN_01/runs/RUN-IMO26-008-20260831T154203068347Z/artifacts/attempt_01/extracted_shape.ttl</x:v>
      </x:c>
    </x:row>
    <x:row r="5721" ht="22" customHeight="1">
      <x:c r="A5721" s="10" t="str">
        <x:v>SINGLESHOT</x:v>
      </x:c>
      <x:c r="B5721" s="10" t="str">
        <x:v>IMO26-008</x:v>
      </x:c>
      <x:c r="C5721" s="10" t="str">
        <x:v>IMO26-008-A-F02</x:v>
      </x:c>
      <x:c r="D5721" s="10" t="str">
        <x:v>RUN_01</x:v>
      </x:c>
      <x:c r="E5721" s="10" t="str">
        <x:v>ORIGINAL_LEDGER</x:v>
      </x:c>
      <x:c r="F5721" s="10" t="str">
        <x:v>FAIL</x:v>
      </x:c>
      <x:c r="G5721" s="10" t="str">
        <x:v>FAIL</x:v>
      </x:c>
      <x:c r="H5721" s="10" t="str">
        <x:v>EXECUTED</x:v>
      </x:c>
      <x:c r="I5721" s="10" t="str">
        <x:v>PARSED</x:v>
      </x:c>
      <x:c r="J5721" s="10" t="str">
        <x:v>SINGLESHOT_CAPTURED_DIAGNOSTIC_PASS</x:v>
      </x:c>
      <x:c r="K5721" s="10" t="str">
        <x:v>d1dddf2192f53d719d06ab8a9455817d273565e521f09f60509708c817700005</x:v>
      </x:c>
      <x:c r="L5721" s="10" t="str">
        <x:v>historical_three</x:v>
      </x:c>
      <x:c r="M5721" s="10" t="n">
        <x:v>1</x:v>
      </x:c>
      <x:c r="N5721" s="10" t="n">
        <x:v>0</x:v>
      </x:c>
      <x:c r="O5721" s="10" t="n">
        <x:v>0</x:v>
      </x:c>
      <x:c r="P5721" s="9" t="str">
        <x:f>'CaseReview'!U1349</x:f>
        <x:v>FAIL</x:v>
      </x:c>
      <x:c r="Q5721" s="9" t="n">
        <x:f>IF(AND(T5721=1,G5721=P5721),1,0)</x:f>
        <x:v>1</x:v>
      </x:c>
      <x:c r="R5721" s="9" t="n">
        <x:f>IF(AND(T5721=1,G5721="PASS",P5721="FAIL"),1,0)</x:f>
        <x:v>0</x:v>
      </x:c>
      <x:c r="S5721" s="9" t="n">
        <x:f>IF(AND(T5721=1,G5721="FAIL",P5721="PASS"),1,0)</x:f>
        <x:v>0</x:v>
      </x:c>
      <x:c r="T5721" s="9" t="n">
        <x:v>1</x:v>
      </x:c>
      <x:c r="U5721" s="9" t="n">
        <x:v>7</x:v>
      </x:c>
      <x:c r="V5721" s="9" t="str">
        <x:v>MVP/SHACL_GENERATION_PIPELINE/experiments/LUNA_CONTEXTUAL_SINGLESHOT/RUN_01/runs/RUN-IMO26-008-20260831T154203068347Z/artifacts/attempt_01/extracted_shape.ttl</x:v>
      </x:c>
    </x:row>
    <x:row r="5722" ht="22" customHeight="1">
      <x:c r="A5722" s="10" t="str">
        <x:v>SINGLESHOT</x:v>
      </x:c>
      <x:c r="B5722" s="10" t="str">
        <x:v>IMO26-008</x:v>
      </x:c>
      <x:c r="C5722" s="10" t="str">
        <x:v>IMO26-008-A-F03</x:v>
      </x:c>
      <x:c r="D5722" s="10" t="str">
        <x:v>RUN_01</x:v>
      </x:c>
      <x:c r="E5722" s="10" t="str">
        <x:v>ORIGINAL_LEDGER</x:v>
      </x:c>
      <x:c r="F5722" s="10" t="str">
        <x:v>FAIL</x:v>
      </x:c>
      <x:c r="G5722" s="10" t="str">
        <x:v>FAIL</x:v>
      </x:c>
      <x:c r="H5722" s="10" t="str">
        <x:v>EXECUTED</x:v>
      </x:c>
      <x:c r="I5722" s="10" t="str">
        <x:v>PARSED</x:v>
      </x:c>
      <x:c r="J5722" s="10" t="str">
        <x:v>SINGLESHOT_CAPTURED_DIAGNOSTIC_PASS</x:v>
      </x:c>
      <x:c r="K5722" s="10" t="str">
        <x:v>d1dddf2192f53d719d06ab8a9455817d273565e521f09f60509708c817700005</x:v>
      </x:c>
      <x:c r="L5722" s="10" t="str">
        <x:v>historical_three</x:v>
      </x:c>
      <x:c r="M5722" s="10" t="n">
        <x:v>1</x:v>
      </x:c>
      <x:c r="N5722" s="10" t="n">
        <x:v>0</x:v>
      </x:c>
      <x:c r="O5722" s="10" t="n">
        <x:v>0</x:v>
      </x:c>
      <x:c r="P5722" s="9" t="str">
        <x:f>'CaseReview'!U1350</x:f>
        <x:v>FAIL</x:v>
      </x:c>
      <x:c r="Q5722" s="9" t="n">
        <x:f>IF(AND(T5722=1,G5722=P5722),1,0)</x:f>
        <x:v>1</x:v>
      </x:c>
      <x:c r="R5722" s="9" t="n">
        <x:f>IF(AND(T5722=1,G5722="PASS",P5722="FAIL"),1,0)</x:f>
        <x:v>0</x:v>
      </x:c>
      <x:c r="S5722" s="9" t="n">
        <x:f>IF(AND(T5722=1,G5722="FAIL",P5722="PASS"),1,0)</x:f>
        <x:v>0</x:v>
      </x:c>
      <x:c r="T5722" s="9" t="n">
        <x:v>1</x:v>
      </x:c>
      <x:c r="U5722" s="9" t="n">
        <x:v>7</x:v>
      </x:c>
      <x:c r="V5722" s="9" t="str">
        <x:v>MVP/SHACL_GENERATION_PIPELINE/experiments/LUNA_CONTEXTUAL_SINGLESHOT/RUN_01/runs/RUN-IMO26-008-20260831T154203068347Z/artifacts/attempt_01/extracted_shape.ttl</x:v>
      </x:c>
    </x:row>
    <x:row r="5723" ht="22" customHeight="1">
      <x:c r="A5723" s="10" t="str">
        <x:v>SINGLESHOT</x:v>
      </x:c>
      <x:c r="B5723" s="10" t="str">
        <x:v>IMO26-008</x:v>
      </x:c>
      <x:c r="C5723" s="10" t="str">
        <x:v>IMO26-008-A-P01</x:v>
      </x:c>
      <x:c r="D5723" s="10" t="str">
        <x:v>RUN_01</x:v>
      </x:c>
      <x:c r="E5723" s="10" t="str">
        <x:v>ORIGINAL_LEDGER</x:v>
      </x:c>
      <x:c r="F5723" s="10" t="str">
        <x:v>PASS</x:v>
      </x:c>
      <x:c r="G5723" s="10" t="str">
        <x:v>PASS</x:v>
      </x:c>
      <x:c r="H5723" s="10" t="str">
        <x:v>EXECUTED</x:v>
      </x:c>
      <x:c r="I5723" s="10" t="str">
        <x:v>PARSED</x:v>
      </x:c>
      <x:c r="J5723" s="10" t="str">
        <x:v>SINGLESHOT_CAPTURED_DIAGNOSTIC_PASS</x:v>
      </x:c>
      <x:c r="K5723" s="10" t="str">
        <x:v>d1dddf2192f53d719d06ab8a9455817d273565e521f09f60509708c817700005</x:v>
      </x:c>
      <x:c r="L5723" s="10" t="str">
        <x:v>historical_three</x:v>
      </x:c>
      <x:c r="M5723" s="10" t="n">
        <x:v>1</x:v>
      </x:c>
      <x:c r="N5723" s="10" t="n">
        <x:v>0</x:v>
      </x:c>
      <x:c r="O5723" s="10" t="n">
        <x:v>0</x:v>
      </x:c>
      <x:c r="P5723" s="9" t="str">
        <x:f>'CaseReview'!U1351</x:f>
        <x:v>PASS</x:v>
      </x:c>
      <x:c r="Q5723" s="9" t="n">
        <x:f>IF(AND(T5723=1,G5723=P5723),1,0)</x:f>
        <x:v>1</x:v>
      </x:c>
      <x:c r="R5723" s="9" t="n">
        <x:f>IF(AND(T5723=1,G5723="PASS",P5723="FAIL"),1,0)</x:f>
        <x:v>0</x:v>
      </x:c>
      <x:c r="S5723" s="9" t="n">
        <x:f>IF(AND(T5723=1,G5723="FAIL",P5723="PASS"),1,0)</x:f>
        <x:v>0</x:v>
      </x:c>
      <x:c r="T5723" s="9" t="n">
        <x:v>1</x:v>
      </x:c>
      <x:c r="U5723" s="9" t="n">
        <x:v>7</x:v>
      </x:c>
      <x:c r="V5723" s="9" t="str">
        <x:v>MVP/SHACL_GENERATION_PIPELINE/experiments/LUNA_CONTEXTUAL_SINGLESHOT/RUN_01/runs/RUN-IMO26-008-20260831T154203068347Z/artifacts/attempt_01/extracted_shape.ttl</x:v>
      </x:c>
    </x:row>
    <x:row r="5724" ht="22" customHeight="1">
      <x:c r="A5724" s="10" t="str">
        <x:v>SINGLESHOT</x:v>
      </x:c>
      <x:c r="B5724" s="10" t="str">
        <x:v>IMO26-008</x:v>
      </x:c>
      <x:c r="C5724" s="10" t="str">
        <x:v>IMO26-008-A-P02</x:v>
      </x:c>
      <x:c r="D5724" s="10" t="str">
        <x:v>RUN_01</x:v>
      </x:c>
      <x:c r="E5724" s="10" t="str">
        <x:v>ORIGINAL_LEDGER</x:v>
      </x:c>
      <x:c r="F5724" s="10" t="str">
        <x:v>PASS</x:v>
      </x:c>
      <x:c r="G5724" s="10" t="str">
        <x:v>PASS</x:v>
      </x:c>
      <x:c r="H5724" s="10" t="str">
        <x:v>EXECUTED</x:v>
      </x:c>
      <x:c r="I5724" s="10" t="str">
        <x:v>PARSED</x:v>
      </x:c>
      <x:c r="J5724" s="10" t="str">
        <x:v>SINGLESHOT_CAPTURED_DIAGNOSTIC_PASS</x:v>
      </x:c>
      <x:c r="K5724" s="10" t="str">
        <x:v>d1dddf2192f53d719d06ab8a9455817d273565e521f09f60509708c817700005</x:v>
      </x:c>
      <x:c r="L5724" s="10" t="str">
        <x:v>historical_three</x:v>
      </x:c>
      <x:c r="M5724" s="10" t="n">
        <x:v>1</x:v>
      </x:c>
      <x:c r="N5724" s="10" t="n">
        <x:v>0</x:v>
      </x:c>
      <x:c r="O5724" s="10" t="n">
        <x:v>0</x:v>
      </x:c>
      <x:c r="P5724" s="9" t="str">
        <x:f>'CaseReview'!U1352</x:f>
        <x:v>PASS</x:v>
      </x:c>
      <x:c r="Q5724" s="9" t="n">
        <x:f>IF(AND(T5724=1,G5724=P5724),1,0)</x:f>
        <x:v>1</x:v>
      </x:c>
      <x:c r="R5724" s="9" t="n">
        <x:f>IF(AND(T5724=1,G5724="PASS",P5724="FAIL"),1,0)</x:f>
        <x:v>0</x:v>
      </x:c>
      <x:c r="S5724" s="9" t="n">
        <x:f>IF(AND(T5724=1,G5724="FAIL",P5724="PASS"),1,0)</x:f>
        <x:v>0</x:v>
      </x:c>
      <x:c r="T5724" s="9" t="n">
        <x:v>1</x:v>
      </x:c>
      <x:c r="U5724" s="9" t="n">
        <x:v>7</x:v>
      </x:c>
      <x:c r="V5724" s="9" t="str">
        <x:v>MVP/SHACL_GENERATION_PIPELINE/experiments/LUNA_CONTEXTUAL_SINGLESHOT/RUN_01/runs/RUN-IMO26-008-20260831T154203068347Z/artifacts/attempt_01/extracted_shape.ttl</x:v>
      </x:c>
    </x:row>
    <x:row r="5725" ht="22" customHeight="1">
      <x:c r="A5725" s="10" t="str">
        <x:v>SINGLESHOT</x:v>
      </x:c>
      <x:c r="B5725" s="10" t="str">
        <x:v>IMO26-008</x:v>
      </x:c>
      <x:c r="C5725" s="10" t="str">
        <x:v>IMO26-008-A-P03</x:v>
      </x:c>
      <x:c r="D5725" s="10" t="str">
        <x:v>RUN_01</x:v>
      </x:c>
      <x:c r="E5725" s="10" t="str">
        <x:v>ORIGINAL_LEDGER</x:v>
      </x:c>
      <x:c r="F5725" s="10" t="str">
        <x:v>PASS</x:v>
      </x:c>
      <x:c r="G5725" s="10" t="str">
        <x:v>PASS</x:v>
      </x:c>
      <x:c r="H5725" s="10" t="str">
        <x:v>EXECUTED</x:v>
      </x:c>
      <x:c r="I5725" s="10" t="str">
        <x:v>PARSED</x:v>
      </x:c>
      <x:c r="J5725" s="10" t="str">
        <x:v>SINGLESHOT_CAPTURED_DIAGNOSTIC_PASS</x:v>
      </x:c>
      <x:c r="K5725" s="10" t="str">
        <x:v>d1dddf2192f53d719d06ab8a9455817d273565e521f09f60509708c817700005</x:v>
      </x:c>
      <x:c r="L5725" s="10" t="str">
        <x:v>historical_three</x:v>
      </x:c>
      <x:c r="M5725" s="10" t="n">
        <x:v>1</x:v>
      </x:c>
      <x:c r="N5725" s="10" t="n">
        <x:v>0</x:v>
      </x:c>
      <x:c r="O5725" s="10" t="n">
        <x:v>0</x:v>
      </x:c>
      <x:c r="P5725" s="9" t="str">
        <x:f>'CaseReview'!U1353</x:f>
        <x:v>PASS</x:v>
      </x:c>
      <x:c r="Q5725" s="9" t="n">
        <x:f>IF(AND(T5725=1,G5725=P5725),1,0)</x:f>
        <x:v>1</x:v>
      </x:c>
      <x:c r="R5725" s="9" t="n">
        <x:f>IF(AND(T5725=1,G5725="PASS",P5725="FAIL"),1,0)</x:f>
        <x:v>0</x:v>
      </x:c>
      <x:c r="S5725" s="9" t="n">
        <x:f>IF(AND(T5725=1,G5725="FAIL",P5725="PASS"),1,0)</x:f>
        <x:v>0</x:v>
      </x:c>
      <x:c r="T5725" s="9" t="n">
        <x:v>1</x:v>
      </x:c>
      <x:c r="U5725" s="9" t="n">
        <x:v>7</x:v>
      </x:c>
      <x:c r="V5725" s="9" t="str">
        <x:v>MVP/SHACL_GENERATION_PIPELINE/experiments/LUNA_CONTEXTUAL_SINGLESHOT/RUN_01/runs/RUN-IMO26-008-20260831T154203068347Z/artifacts/attempt_01/extracted_shape.ttl</x:v>
      </x:c>
    </x:row>
    <x:row r="5726" ht="22" customHeight="1">
      <x:c r="A5726" s="10" t="str">
        <x:v>SINGLESHOT</x:v>
      </x:c>
      <x:c r="B5726" s="10" t="str">
        <x:v>IMO26-008</x:v>
      </x:c>
      <x:c r="C5726" s="10" t="str">
        <x:v>IMO26-008-A-P04</x:v>
      </x:c>
      <x:c r="D5726" s="10" t="str">
        <x:v>RUN_01</x:v>
      </x:c>
      <x:c r="E5726" s="10" t="str">
        <x:v>ORIGINAL_LEDGER</x:v>
      </x:c>
      <x:c r="F5726" s="10" t="str">
        <x:v>PASS</x:v>
      </x:c>
      <x:c r="G5726" s="10" t="str">
        <x:v>PASS</x:v>
      </x:c>
      <x:c r="H5726" s="10" t="str">
        <x:v>EXECUTED</x:v>
      </x:c>
      <x:c r="I5726" s="10" t="str">
        <x:v>PARSED</x:v>
      </x:c>
      <x:c r="J5726" s="10" t="str">
        <x:v>SINGLESHOT_CAPTURED_DIAGNOSTIC_PASS</x:v>
      </x:c>
      <x:c r="K5726" s="10" t="str">
        <x:v>d1dddf2192f53d719d06ab8a9455817d273565e521f09f60509708c817700005</x:v>
      </x:c>
      <x:c r="L5726" s="10" t="str">
        <x:v>historical_three</x:v>
      </x:c>
      <x:c r="M5726" s="10" t="n">
        <x:v>1</x:v>
      </x:c>
      <x:c r="N5726" s="10" t="n">
        <x:v>0</x:v>
      </x:c>
      <x:c r="O5726" s="10" t="n">
        <x:v>0</x:v>
      </x:c>
      <x:c r="P5726" s="9" t="str">
        <x:f>'CaseReview'!U1354</x:f>
        <x:v>PASS</x:v>
      </x:c>
      <x:c r="Q5726" s="9" t="n">
        <x:f>IF(AND(T5726=1,G5726=P5726),1,0)</x:f>
        <x:v>1</x:v>
      </x:c>
      <x:c r="R5726" s="9" t="n">
        <x:f>IF(AND(T5726=1,G5726="PASS",P5726="FAIL"),1,0)</x:f>
        <x:v>0</x:v>
      </x:c>
      <x:c r="S5726" s="9" t="n">
        <x:f>IF(AND(T5726=1,G5726="FAIL",P5726="PASS"),1,0)</x:f>
        <x:v>0</x:v>
      </x:c>
      <x:c r="T5726" s="9" t="n">
        <x:v>1</x:v>
      </x:c>
      <x:c r="U5726" s="9" t="n">
        <x:v>7</x:v>
      </x:c>
      <x:c r="V5726" s="9" t="str">
        <x:v>MVP/SHACL_GENERATION_PIPELINE/experiments/LUNA_CONTEXTUAL_SINGLESHOT/RUN_01/runs/RUN-IMO26-008-20260831T154203068347Z/artifacts/attempt_01/extracted_shape.ttl</x:v>
      </x:c>
    </x:row>
    <x:row r="5727" ht="22" customHeight="1">
      <x:c r="A5727" s="10" t="str">
        <x:v>SINGLESHOT</x:v>
      </x:c>
      <x:c r="B5727" s="10" t="str">
        <x:v>IMO26-009</x:v>
      </x:c>
      <x:c r="C5727" s="10" t="str">
        <x:v>IMO26-009-A-F01</x:v>
      </x:c>
      <x:c r="D5727" s="10" t="str">
        <x:v>RUN_01</x:v>
      </x:c>
      <x:c r="E5727" s="10" t="str">
        <x:v>ORIGINAL_LEDGER</x:v>
      </x:c>
      <x:c r="F5727" s="10" t="str">
        <x:v>FAIL</x:v>
      </x:c>
      <x:c r="G5727" s="10" t="str">
        <x:v>NO_VERDICT</x:v>
      </x:c>
      <x:c r="H5727" s="10" t="str">
        <x:v>INFRASTRUCTURE_FAILURE</x:v>
      </x:c>
      <x:c r="I5727" s="10" t="str">
        <x:v>NOT_PARSED</x:v>
      </x:c>
      <x:c r="J5727" s="10" t="str">
        <x:v>SINGLESHOT_CAPTURED_DIAGNOSTIC_FAIL</x:v>
      </x:c>
      <x:c r="K5727" s="10" t="str">
        <x:v>3c9ec0b29d1aa6638b4d88f8d5f1cc3596071623ca31f5dc40fc915cf4da9442</x:v>
      </x:c>
      <x:c r="L5727" s="10" t="str">
        <x:v>historical_three</x:v>
      </x:c>
      <x:c r="M5727" s="10" t="n">
        <x:v>0</x:v>
      </x:c>
      <x:c r="N5727" s="10" t="n">
        <x:v>0</x:v>
      </x:c>
      <x:c r="O5727" s="10" t="n">
        <x:v>0</x:v>
      </x:c>
      <x:c r="P5727" s="9" t="str">
        <x:f>'CaseReview'!U1355</x:f>
        <x:v>FAIL</x:v>
      </x:c>
      <x:c r="Q5727" s="9" t="n">
        <x:f>IF(AND(T5727=1,G5727=P5727),1,0)</x:f>
        <x:v>0</x:v>
      </x:c>
      <x:c r="R5727" s="9" t="n">
        <x:f>IF(AND(T5727=1,G5727="PASS",P5727="FAIL"),1,0)</x:f>
        <x:v>0</x:v>
      </x:c>
      <x:c r="S5727" s="9" t="n">
        <x:f>IF(AND(T5727=1,G5727="FAIL",P5727="PASS"),1,0)</x:f>
        <x:v>0</x:v>
      </x:c>
      <x:c r="T5727" s="9" t="n">
        <x:v>0</x:v>
      </x:c>
      <x:c r="U5727" s="9" t="n">
        <x:v>8</x:v>
      </x:c>
      <x:c r="V5727" s="9" t="str">
        <x:v>MVP/SHACL_GENERATION_PIPELINE/experiments/LUNA_CONTEXTUAL_SINGLESHOT/RUN_01/runs/RUN-IMO26-009-20260831T154211095675Z/artifacts/attempt_01/extracted_shape.ttl</x:v>
      </x:c>
    </x:row>
    <x:row r="5728" ht="22" customHeight="1">
      <x:c r="A5728" s="10" t="str">
        <x:v>SINGLESHOT</x:v>
      </x:c>
      <x:c r="B5728" s="10" t="str">
        <x:v>IMO26-009</x:v>
      </x:c>
      <x:c r="C5728" s="10" t="str">
        <x:v>IMO26-009-A-F02</x:v>
      </x:c>
      <x:c r="D5728" s="10" t="str">
        <x:v>RUN_01</x:v>
      </x:c>
      <x:c r="E5728" s="10" t="str">
        <x:v>ORIGINAL_LEDGER</x:v>
      </x:c>
      <x:c r="F5728" s="10" t="str">
        <x:v>FAIL</x:v>
      </x:c>
      <x:c r="G5728" s="10" t="str">
        <x:v>NO_VERDICT</x:v>
      </x:c>
      <x:c r="H5728" s="10" t="str">
        <x:v>INFRASTRUCTURE_FAILURE</x:v>
      </x:c>
      <x:c r="I5728" s="10" t="str">
        <x:v>NOT_PARSED</x:v>
      </x:c>
      <x:c r="J5728" s="10" t="str">
        <x:v>SINGLESHOT_CAPTURED_DIAGNOSTIC_FAIL</x:v>
      </x:c>
      <x:c r="K5728" s="10" t="str">
        <x:v>3c9ec0b29d1aa6638b4d88f8d5f1cc3596071623ca31f5dc40fc915cf4da9442</x:v>
      </x:c>
      <x:c r="L5728" s="10" t="str">
        <x:v>historical_three</x:v>
      </x:c>
      <x:c r="M5728" s="10" t="n">
        <x:v>0</x:v>
      </x:c>
      <x:c r="N5728" s="10" t="n">
        <x:v>0</x:v>
      </x:c>
      <x:c r="O5728" s="10" t="n">
        <x:v>0</x:v>
      </x:c>
      <x:c r="P5728" s="9" t="str">
        <x:f>'CaseReview'!U1356</x:f>
        <x:v>FAIL</x:v>
      </x:c>
      <x:c r="Q5728" s="9" t="n">
        <x:f>IF(AND(T5728=1,G5728=P5728),1,0)</x:f>
        <x:v>0</x:v>
      </x:c>
      <x:c r="R5728" s="9" t="n">
        <x:f>IF(AND(T5728=1,G5728="PASS",P5728="FAIL"),1,0)</x:f>
        <x:v>0</x:v>
      </x:c>
      <x:c r="S5728" s="9" t="n">
        <x:f>IF(AND(T5728=1,G5728="FAIL",P5728="PASS"),1,0)</x:f>
        <x:v>0</x:v>
      </x:c>
      <x:c r="T5728" s="9" t="n">
        <x:v>0</x:v>
      </x:c>
      <x:c r="U5728" s="9" t="n">
        <x:v>8</x:v>
      </x:c>
      <x:c r="V5728" s="9" t="str">
        <x:v>MVP/SHACL_GENERATION_PIPELINE/experiments/LUNA_CONTEXTUAL_SINGLESHOT/RUN_01/runs/RUN-IMO26-009-20260831T154211095675Z/artifacts/attempt_01/extracted_shape.ttl</x:v>
      </x:c>
    </x:row>
    <x:row r="5729" ht="22" customHeight="1">
      <x:c r="A5729" s="10" t="str">
        <x:v>SINGLESHOT</x:v>
      </x:c>
      <x:c r="B5729" s="10" t="str">
        <x:v>IMO26-009</x:v>
      </x:c>
      <x:c r="C5729" s="10" t="str">
        <x:v>IMO26-009-A-F03</x:v>
      </x:c>
      <x:c r="D5729" s="10" t="str">
        <x:v>RUN_01</x:v>
      </x:c>
      <x:c r="E5729" s="10" t="str">
        <x:v>ORIGINAL_LEDGER</x:v>
      </x:c>
      <x:c r="F5729" s="10" t="str">
        <x:v>FAIL</x:v>
      </x:c>
      <x:c r="G5729" s="10" t="str">
        <x:v>NO_VERDICT</x:v>
      </x:c>
      <x:c r="H5729" s="10" t="str">
        <x:v>INFRASTRUCTURE_FAILURE</x:v>
      </x:c>
      <x:c r="I5729" s="10" t="str">
        <x:v>NOT_PARSED</x:v>
      </x:c>
      <x:c r="J5729" s="10" t="str">
        <x:v>SINGLESHOT_CAPTURED_DIAGNOSTIC_FAIL</x:v>
      </x:c>
      <x:c r="K5729" s="10" t="str">
        <x:v>3c9ec0b29d1aa6638b4d88f8d5f1cc3596071623ca31f5dc40fc915cf4da9442</x:v>
      </x:c>
      <x:c r="L5729" s="10" t="str">
        <x:v>historical_three</x:v>
      </x:c>
      <x:c r="M5729" s="10" t="n">
        <x:v>0</x:v>
      </x:c>
      <x:c r="N5729" s="10" t="n">
        <x:v>0</x:v>
      </x:c>
      <x:c r="O5729" s="10" t="n">
        <x:v>0</x:v>
      </x:c>
      <x:c r="P5729" s="9" t="str">
        <x:f>'CaseReview'!U1357</x:f>
        <x:v>FAIL</x:v>
      </x:c>
      <x:c r="Q5729" s="9" t="n">
        <x:f>IF(AND(T5729=1,G5729=P5729),1,0)</x:f>
        <x:v>0</x:v>
      </x:c>
      <x:c r="R5729" s="9" t="n">
        <x:f>IF(AND(T5729=1,G5729="PASS",P5729="FAIL"),1,0)</x:f>
        <x:v>0</x:v>
      </x:c>
      <x:c r="S5729" s="9" t="n">
        <x:f>IF(AND(T5729=1,G5729="FAIL",P5729="PASS"),1,0)</x:f>
        <x:v>0</x:v>
      </x:c>
      <x:c r="T5729" s="9" t="n">
        <x:v>0</x:v>
      </x:c>
      <x:c r="U5729" s="9" t="n">
        <x:v>8</x:v>
      </x:c>
      <x:c r="V5729" s="9" t="str">
        <x:v>MVP/SHACL_GENERATION_PIPELINE/experiments/LUNA_CONTEXTUAL_SINGLESHOT/RUN_01/runs/RUN-IMO26-009-20260831T154211095675Z/artifacts/attempt_01/extracted_shape.ttl</x:v>
      </x:c>
    </x:row>
    <x:row r="5730" ht="22" customHeight="1">
      <x:c r="A5730" s="10" t="str">
        <x:v>SINGLESHOT</x:v>
      </x:c>
      <x:c r="B5730" s="10" t="str">
        <x:v>IMO26-009</x:v>
      </x:c>
      <x:c r="C5730" s="10" t="str">
        <x:v>IMO26-009-A-F04</x:v>
      </x:c>
      <x:c r="D5730" s="10" t="str">
        <x:v>RUN_01</x:v>
      </x:c>
      <x:c r="E5730" s="10" t="str">
        <x:v>ORIGINAL_LEDGER</x:v>
      </x:c>
      <x:c r="F5730" s="10" t="str">
        <x:v>FAIL</x:v>
      </x:c>
      <x:c r="G5730" s="10" t="str">
        <x:v>NO_VERDICT</x:v>
      </x:c>
      <x:c r="H5730" s="10" t="str">
        <x:v>INFRASTRUCTURE_FAILURE</x:v>
      </x:c>
      <x:c r="I5730" s="10" t="str">
        <x:v>NOT_PARSED</x:v>
      </x:c>
      <x:c r="J5730" s="10" t="str">
        <x:v>SINGLESHOT_CAPTURED_DIAGNOSTIC_FAIL</x:v>
      </x:c>
      <x:c r="K5730" s="10" t="str">
        <x:v>3c9ec0b29d1aa6638b4d88f8d5f1cc3596071623ca31f5dc40fc915cf4da9442</x:v>
      </x:c>
      <x:c r="L5730" s="10" t="str">
        <x:v>historical_three</x:v>
      </x:c>
      <x:c r="M5730" s="10" t="n">
        <x:v>0</x:v>
      </x:c>
      <x:c r="N5730" s="10" t="n">
        <x:v>0</x:v>
      </x:c>
      <x:c r="O5730" s="10" t="n">
        <x:v>0</x:v>
      </x:c>
      <x:c r="P5730" s="9" t="str">
        <x:f>'CaseReview'!U1358</x:f>
        <x:v>FAIL</x:v>
      </x:c>
      <x:c r="Q5730" s="9" t="n">
        <x:f>IF(AND(T5730=1,G5730=P5730),1,0)</x:f>
        <x:v>0</x:v>
      </x:c>
      <x:c r="R5730" s="9" t="n">
        <x:f>IF(AND(T5730=1,G5730="PASS",P5730="FAIL"),1,0)</x:f>
        <x:v>0</x:v>
      </x:c>
      <x:c r="S5730" s="9" t="n">
        <x:f>IF(AND(T5730=1,G5730="FAIL",P5730="PASS"),1,0)</x:f>
        <x:v>0</x:v>
      </x:c>
      <x:c r="T5730" s="9" t="n">
        <x:v>0</x:v>
      </x:c>
      <x:c r="U5730" s="9" t="n">
        <x:v>8</x:v>
      </x:c>
      <x:c r="V5730" s="9" t="str">
        <x:v>MVP/SHACL_GENERATION_PIPELINE/experiments/LUNA_CONTEXTUAL_SINGLESHOT/RUN_01/runs/RUN-IMO26-009-20260831T154211095675Z/artifacts/attempt_01/extracted_shape.ttl</x:v>
      </x:c>
    </x:row>
    <x:row r="5731" ht="22" customHeight="1">
      <x:c r="A5731" s="10" t="str">
        <x:v>SINGLESHOT</x:v>
      </x:c>
      <x:c r="B5731" s="10" t="str">
        <x:v>IMO26-009</x:v>
      </x:c>
      <x:c r="C5731" s="10" t="str">
        <x:v>IMO26-009-A-P01</x:v>
      </x:c>
      <x:c r="D5731" s="10" t="str">
        <x:v>RUN_01</x:v>
      </x:c>
      <x:c r="E5731" s="10" t="str">
        <x:v>ORIGINAL_LEDGER</x:v>
      </x:c>
      <x:c r="F5731" s="10" t="str">
        <x:v>PASS</x:v>
      </x:c>
      <x:c r="G5731" s="10" t="str">
        <x:v>NO_VERDICT</x:v>
      </x:c>
      <x:c r="H5731" s="10" t="str">
        <x:v>INFRASTRUCTURE_FAILURE</x:v>
      </x:c>
      <x:c r="I5731" s="10" t="str">
        <x:v>NOT_PARSED</x:v>
      </x:c>
      <x:c r="J5731" s="10" t="str">
        <x:v>SINGLESHOT_CAPTURED_DIAGNOSTIC_FAIL</x:v>
      </x:c>
      <x:c r="K5731" s="10" t="str">
        <x:v>3c9ec0b29d1aa6638b4d88f8d5f1cc3596071623ca31f5dc40fc915cf4da9442</x:v>
      </x:c>
      <x:c r="L5731" s="10" t="str">
        <x:v>historical_three</x:v>
      </x:c>
      <x:c r="M5731" s="10" t="n">
        <x:v>0</x:v>
      </x:c>
      <x:c r="N5731" s="10" t="n">
        <x:v>0</x:v>
      </x:c>
      <x:c r="O5731" s="10" t="n">
        <x:v>0</x:v>
      </x:c>
      <x:c r="P5731" s="9" t="str">
        <x:f>'CaseReview'!U1359</x:f>
        <x:v>PASS</x:v>
      </x:c>
      <x:c r="Q5731" s="9" t="n">
        <x:f>IF(AND(T5731=1,G5731=P5731),1,0)</x:f>
        <x:v>0</x:v>
      </x:c>
      <x:c r="R5731" s="9" t="n">
        <x:f>IF(AND(T5731=1,G5731="PASS",P5731="FAIL"),1,0)</x:f>
        <x:v>0</x:v>
      </x:c>
      <x:c r="S5731" s="9" t="n">
        <x:f>IF(AND(T5731=1,G5731="FAIL",P5731="PASS"),1,0)</x:f>
        <x:v>0</x:v>
      </x:c>
      <x:c r="T5731" s="9" t="n">
        <x:v>0</x:v>
      </x:c>
      <x:c r="U5731" s="9" t="n">
        <x:v>8</x:v>
      </x:c>
      <x:c r="V5731" s="9" t="str">
        <x:v>MVP/SHACL_GENERATION_PIPELINE/experiments/LUNA_CONTEXTUAL_SINGLESHOT/RUN_01/runs/RUN-IMO26-009-20260831T154211095675Z/artifacts/attempt_01/extracted_shape.ttl</x:v>
      </x:c>
    </x:row>
    <x:row r="5732" ht="22" customHeight="1">
      <x:c r="A5732" s="10" t="str">
        <x:v>SINGLESHOT</x:v>
      </x:c>
      <x:c r="B5732" s="10" t="str">
        <x:v>IMO26-009</x:v>
      </x:c>
      <x:c r="C5732" s="10" t="str">
        <x:v>IMO26-009-A-P02</x:v>
      </x:c>
      <x:c r="D5732" s="10" t="str">
        <x:v>RUN_01</x:v>
      </x:c>
      <x:c r="E5732" s="10" t="str">
        <x:v>ORIGINAL_LEDGER</x:v>
      </x:c>
      <x:c r="F5732" s="10" t="str">
        <x:v>PASS</x:v>
      </x:c>
      <x:c r="G5732" s="10" t="str">
        <x:v>NO_VERDICT</x:v>
      </x:c>
      <x:c r="H5732" s="10" t="str">
        <x:v>INFRASTRUCTURE_FAILURE</x:v>
      </x:c>
      <x:c r="I5732" s="10" t="str">
        <x:v>NOT_PARSED</x:v>
      </x:c>
      <x:c r="J5732" s="10" t="str">
        <x:v>SINGLESHOT_CAPTURED_DIAGNOSTIC_FAIL</x:v>
      </x:c>
      <x:c r="K5732" s="10" t="str">
        <x:v>3c9ec0b29d1aa6638b4d88f8d5f1cc3596071623ca31f5dc40fc915cf4da9442</x:v>
      </x:c>
      <x:c r="L5732" s="10" t="str">
        <x:v>historical_three</x:v>
      </x:c>
      <x:c r="M5732" s="10" t="n">
        <x:v>0</x:v>
      </x:c>
      <x:c r="N5732" s="10" t="n">
        <x:v>0</x:v>
      </x:c>
      <x:c r="O5732" s="10" t="n">
        <x:v>0</x:v>
      </x:c>
      <x:c r="P5732" s="9" t="str">
        <x:f>'CaseReview'!U1360</x:f>
        <x:v>PASS</x:v>
      </x:c>
      <x:c r="Q5732" s="9" t="n">
        <x:f>IF(AND(T5732=1,G5732=P5732),1,0)</x:f>
        <x:v>0</x:v>
      </x:c>
      <x:c r="R5732" s="9" t="n">
        <x:f>IF(AND(T5732=1,G5732="PASS",P5732="FAIL"),1,0)</x:f>
        <x:v>0</x:v>
      </x:c>
      <x:c r="S5732" s="9" t="n">
        <x:f>IF(AND(T5732=1,G5732="FAIL",P5732="PASS"),1,0)</x:f>
        <x:v>0</x:v>
      </x:c>
      <x:c r="T5732" s="9" t="n">
        <x:v>0</x:v>
      </x:c>
      <x:c r="U5732" s="9" t="n">
        <x:v>8</x:v>
      </x:c>
      <x:c r="V5732" s="9" t="str">
        <x:v>MVP/SHACL_GENERATION_PIPELINE/experiments/LUNA_CONTEXTUAL_SINGLESHOT/RUN_01/runs/RUN-IMO26-009-20260831T154211095675Z/artifacts/attempt_01/extracted_shape.ttl</x:v>
      </x:c>
    </x:row>
    <x:row r="5733" ht="22" customHeight="1">
      <x:c r="A5733" s="10" t="str">
        <x:v>SINGLESHOT</x:v>
      </x:c>
      <x:c r="B5733" s="10" t="str">
        <x:v>IMO26-009</x:v>
      </x:c>
      <x:c r="C5733" s="10" t="str">
        <x:v>IMO26-009-A-P03</x:v>
      </x:c>
      <x:c r="D5733" s="10" t="str">
        <x:v>RUN_01</x:v>
      </x:c>
      <x:c r="E5733" s="10" t="str">
        <x:v>ORIGINAL_LEDGER</x:v>
      </x:c>
      <x:c r="F5733" s="10" t="str">
        <x:v>PASS</x:v>
      </x:c>
      <x:c r="G5733" s="10" t="str">
        <x:v>NO_VERDICT</x:v>
      </x:c>
      <x:c r="H5733" s="10" t="str">
        <x:v>INFRASTRUCTURE_FAILURE</x:v>
      </x:c>
      <x:c r="I5733" s="10" t="str">
        <x:v>NOT_PARSED</x:v>
      </x:c>
      <x:c r="J5733" s="10" t="str">
        <x:v>SINGLESHOT_CAPTURED_DIAGNOSTIC_FAIL</x:v>
      </x:c>
      <x:c r="K5733" s="10" t="str">
        <x:v>3c9ec0b29d1aa6638b4d88f8d5f1cc3596071623ca31f5dc40fc915cf4da9442</x:v>
      </x:c>
      <x:c r="L5733" s="10" t="str">
        <x:v>historical_three</x:v>
      </x:c>
      <x:c r="M5733" s="10" t="n">
        <x:v>0</x:v>
      </x:c>
      <x:c r="N5733" s="10" t="n">
        <x:v>0</x:v>
      </x:c>
      <x:c r="O5733" s="10" t="n">
        <x:v>0</x:v>
      </x:c>
      <x:c r="P5733" s="9" t="str">
        <x:f>'CaseReview'!U1361</x:f>
        <x:v>PASS</x:v>
      </x:c>
      <x:c r="Q5733" s="9" t="n">
        <x:f>IF(AND(T5733=1,G5733=P5733),1,0)</x:f>
        <x:v>0</x:v>
      </x:c>
      <x:c r="R5733" s="9" t="n">
        <x:f>IF(AND(T5733=1,G5733="PASS",P5733="FAIL"),1,0)</x:f>
        <x:v>0</x:v>
      </x:c>
      <x:c r="S5733" s="9" t="n">
        <x:f>IF(AND(T5733=1,G5733="FAIL",P5733="PASS"),1,0)</x:f>
        <x:v>0</x:v>
      </x:c>
      <x:c r="T5733" s="9" t="n">
        <x:v>0</x:v>
      </x:c>
      <x:c r="U5733" s="9" t="n">
        <x:v>8</x:v>
      </x:c>
      <x:c r="V5733" s="9" t="str">
        <x:v>MVP/SHACL_GENERATION_PIPELINE/experiments/LUNA_CONTEXTUAL_SINGLESHOT/RUN_01/runs/RUN-IMO26-009-20260831T154211095675Z/artifacts/attempt_01/extracted_shape.ttl</x:v>
      </x:c>
    </x:row>
    <x:row r="5734" ht="22" customHeight="1">
      <x:c r="A5734" s="10" t="str">
        <x:v>SINGLESHOT</x:v>
      </x:c>
      <x:c r="B5734" s="10" t="str">
        <x:v>IMO26-009</x:v>
      </x:c>
      <x:c r="C5734" s="10" t="str">
        <x:v>IMO26-009-A-P04</x:v>
      </x:c>
      <x:c r="D5734" s="10" t="str">
        <x:v>RUN_01</x:v>
      </x:c>
      <x:c r="E5734" s="10" t="str">
        <x:v>ORIGINAL_LEDGER</x:v>
      </x:c>
      <x:c r="F5734" s="10" t="str">
        <x:v>PASS</x:v>
      </x:c>
      <x:c r="G5734" s="10" t="str">
        <x:v>NO_VERDICT</x:v>
      </x:c>
      <x:c r="H5734" s="10" t="str">
        <x:v>INFRASTRUCTURE_FAILURE</x:v>
      </x:c>
      <x:c r="I5734" s="10" t="str">
        <x:v>NOT_PARSED</x:v>
      </x:c>
      <x:c r="J5734" s="10" t="str">
        <x:v>SINGLESHOT_CAPTURED_DIAGNOSTIC_FAIL</x:v>
      </x:c>
      <x:c r="K5734" s="10" t="str">
        <x:v>3c9ec0b29d1aa6638b4d88f8d5f1cc3596071623ca31f5dc40fc915cf4da9442</x:v>
      </x:c>
      <x:c r="L5734" s="10" t="str">
        <x:v>historical_three</x:v>
      </x:c>
      <x:c r="M5734" s="10" t="n">
        <x:v>0</x:v>
      </x:c>
      <x:c r="N5734" s="10" t="n">
        <x:v>0</x:v>
      </x:c>
      <x:c r="O5734" s="10" t="n">
        <x:v>0</x:v>
      </x:c>
      <x:c r="P5734" s="9" t="str">
        <x:f>'CaseReview'!U1362</x:f>
        <x:v>PASS</x:v>
      </x:c>
      <x:c r="Q5734" s="9" t="n">
        <x:f>IF(AND(T5734=1,G5734=P5734),1,0)</x:f>
        <x:v>0</x:v>
      </x:c>
      <x:c r="R5734" s="9" t="n">
        <x:f>IF(AND(T5734=1,G5734="PASS",P5734="FAIL"),1,0)</x:f>
        <x:v>0</x:v>
      </x:c>
      <x:c r="S5734" s="9" t="n">
        <x:f>IF(AND(T5734=1,G5734="FAIL",P5734="PASS"),1,0)</x:f>
        <x:v>0</x:v>
      </x:c>
      <x:c r="T5734" s="9" t="n">
        <x:v>0</x:v>
      </x:c>
      <x:c r="U5734" s="9" t="n">
        <x:v>8</x:v>
      </x:c>
      <x:c r="V5734" s="9" t="str">
        <x:v>MVP/SHACL_GENERATION_PIPELINE/experiments/LUNA_CONTEXTUAL_SINGLESHOT/RUN_01/runs/RUN-IMO26-009-20260831T154211095675Z/artifacts/attempt_01/extracted_shape.ttl</x:v>
      </x:c>
    </x:row>
    <x:row r="5735" ht="22" customHeight="1">
      <x:c r="A5735" s="10" t="str">
        <x:v>SINGLESHOT</x:v>
      </x:c>
      <x:c r="B5735" s="10" t="str">
        <x:v>IMO26-010</x:v>
      </x:c>
      <x:c r="C5735" s="10" t="str">
        <x:v>IMO26-010-A-F01</x:v>
      </x:c>
      <x:c r="D5735" s="10" t="str">
        <x:v>RUN_01</x:v>
      </x:c>
      <x:c r="E5735" s="10" t="str">
        <x:v>ORIGINAL_LEDGER</x:v>
      </x:c>
      <x:c r="F5735" s="10" t="str">
        <x:v>FAIL</x:v>
      </x:c>
      <x:c r="G5735" s="10" t="str">
        <x:v>NO_VERDICT</x:v>
      </x:c>
      <x:c r="H5735" s="10" t="str">
        <x:v>INFRASTRUCTURE_FAILURE</x:v>
      </x:c>
      <x:c r="I5735" s="10" t="str">
        <x:v>NOT_PARSED</x:v>
      </x:c>
      <x:c r="J5735" s="10" t="str">
        <x:v>SINGLESHOT_CAPTURED_DIAGNOSTIC_FAIL</x:v>
      </x:c>
      <x:c r="K5735" s="10" t="str">
        <x:v>04258c5e81286922a2b4980ecc366e3eb87731894e0faa00f07ac19c78229441</x:v>
      </x:c>
      <x:c r="L5735" s="10" t="str">
        <x:v>historical_three</x:v>
      </x:c>
      <x:c r="M5735" s="10" t="n">
        <x:v>0</x:v>
      </x:c>
      <x:c r="N5735" s="10" t="n">
        <x:v>0</x:v>
      </x:c>
      <x:c r="O5735" s="10" t="n">
        <x:v>0</x:v>
      </x:c>
      <x:c r="P5735" s="9" t="str">
        <x:f>'CaseReview'!U1363</x:f>
        <x:v>FAIL</x:v>
      </x:c>
      <x:c r="Q5735" s="9" t="n">
        <x:f>IF(AND(T5735=1,G5735=P5735),1,0)</x:f>
        <x:v>0</x:v>
      </x:c>
      <x:c r="R5735" s="9" t="n">
        <x:f>IF(AND(T5735=1,G5735="PASS",P5735="FAIL"),1,0)</x:f>
        <x:v>0</x:v>
      </x:c>
      <x:c r="S5735" s="9" t="n">
        <x:f>IF(AND(T5735=1,G5735="FAIL",P5735="PASS"),1,0)</x:f>
        <x:v>0</x:v>
      </x:c>
      <x:c r="T5735" s="9" t="n">
        <x:v>0</x:v>
      </x:c>
      <x:c r="U5735" s="9" t="n">
        <x:v>5</x:v>
      </x:c>
      <x:c r="V5735" s="9" t="str">
        <x:v>MVP/SHACL_GENERATION_PIPELINE/experiments/LUNA_CONTEXTUAL_SINGLESHOT/RUN_01/runs/RUN-IMO26-010-20260831T154237490681Z/artifacts/attempt_01/extracted_shape.ttl</x:v>
      </x:c>
    </x:row>
    <x:row r="5736" ht="22" customHeight="1">
      <x:c r="A5736" s="10" t="str">
        <x:v>SINGLESHOT</x:v>
      </x:c>
      <x:c r="B5736" s="10" t="str">
        <x:v>IMO26-010</x:v>
      </x:c>
      <x:c r="C5736" s="10" t="str">
        <x:v>IMO26-010-A-F02</x:v>
      </x:c>
      <x:c r="D5736" s="10" t="str">
        <x:v>RUN_01</x:v>
      </x:c>
      <x:c r="E5736" s="10" t="str">
        <x:v>ORIGINAL_LEDGER</x:v>
      </x:c>
      <x:c r="F5736" s="10" t="str">
        <x:v>FAIL</x:v>
      </x:c>
      <x:c r="G5736" s="10" t="str">
        <x:v>NO_VERDICT</x:v>
      </x:c>
      <x:c r="H5736" s="10" t="str">
        <x:v>INFRASTRUCTURE_FAILURE</x:v>
      </x:c>
      <x:c r="I5736" s="10" t="str">
        <x:v>NOT_PARSED</x:v>
      </x:c>
      <x:c r="J5736" s="10" t="str">
        <x:v>SINGLESHOT_CAPTURED_DIAGNOSTIC_FAIL</x:v>
      </x:c>
      <x:c r="K5736" s="10" t="str">
        <x:v>04258c5e81286922a2b4980ecc366e3eb87731894e0faa00f07ac19c78229441</x:v>
      </x:c>
      <x:c r="L5736" s="10" t="str">
        <x:v>historical_three</x:v>
      </x:c>
      <x:c r="M5736" s="10" t="n">
        <x:v>0</x:v>
      </x:c>
      <x:c r="N5736" s="10" t="n">
        <x:v>0</x:v>
      </x:c>
      <x:c r="O5736" s="10" t="n">
        <x:v>0</x:v>
      </x:c>
      <x:c r="P5736" s="9" t="str">
        <x:f>'CaseReview'!U1364</x:f>
        <x:v>FAIL</x:v>
      </x:c>
      <x:c r="Q5736" s="9" t="n">
        <x:f>IF(AND(T5736=1,G5736=P5736),1,0)</x:f>
        <x:v>0</x:v>
      </x:c>
      <x:c r="R5736" s="9" t="n">
        <x:f>IF(AND(T5736=1,G5736="PASS",P5736="FAIL"),1,0)</x:f>
        <x:v>0</x:v>
      </x:c>
      <x:c r="S5736" s="9" t="n">
        <x:f>IF(AND(T5736=1,G5736="FAIL",P5736="PASS"),1,0)</x:f>
        <x:v>0</x:v>
      </x:c>
      <x:c r="T5736" s="9" t="n">
        <x:v>0</x:v>
      </x:c>
      <x:c r="U5736" s="9" t="n">
        <x:v>5</x:v>
      </x:c>
      <x:c r="V5736" s="9" t="str">
        <x:v>MVP/SHACL_GENERATION_PIPELINE/experiments/LUNA_CONTEXTUAL_SINGLESHOT/RUN_01/runs/RUN-IMO26-010-20260831T154237490681Z/artifacts/attempt_01/extracted_shape.ttl</x:v>
      </x:c>
    </x:row>
    <x:row r="5737" ht="22" customHeight="1">
      <x:c r="A5737" s="10" t="str">
        <x:v>SINGLESHOT</x:v>
      </x:c>
      <x:c r="B5737" s="10" t="str">
        <x:v>IMO26-010</x:v>
      </x:c>
      <x:c r="C5737" s="10" t="str">
        <x:v>IMO26-010-A-F03</x:v>
      </x:c>
      <x:c r="D5737" s="10" t="str">
        <x:v>RUN_01</x:v>
      </x:c>
      <x:c r="E5737" s="10" t="str">
        <x:v>ORIGINAL_LEDGER</x:v>
      </x:c>
      <x:c r="F5737" s="10" t="str">
        <x:v>FAIL</x:v>
      </x:c>
      <x:c r="G5737" s="10" t="str">
        <x:v>NO_VERDICT</x:v>
      </x:c>
      <x:c r="H5737" s="10" t="str">
        <x:v>INFRASTRUCTURE_FAILURE</x:v>
      </x:c>
      <x:c r="I5737" s="10" t="str">
        <x:v>NOT_PARSED</x:v>
      </x:c>
      <x:c r="J5737" s="10" t="str">
        <x:v>SINGLESHOT_CAPTURED_DIAGNOSTIC_FAIL</x:v>
      </x:c>
      <x:c r="K5737" s="10" t="str">
        <x:v>04258c5e81286922a2b4980ecc366e3eb87731894e0faa00f07ac19c78229441</x:v>
      </x:c>
      <x:c r="L5737" s="10" t="str">
        <x:v>historical_three</x:v>
      </x:c>
      <x:c r="M5737" s="10" t="n">
        <x:v>0</x:v>
      </x:c>
      <x:c r="N5737" s="10" t="n">
        <x:v>0</x:v>
      </x:c>
      <x:c r="O5737" s="10" t="n">
        <x:v>0</x:v>
      </x:c>
      <x:c r="P5737" s="9" t="str">
        <x:f>'CaseReview'!U1365</x:f>
        <x:v>FAIL</x:v>
      </x:c>
      <x:c r="Q5737" s="9" t="n">
        <x:f>IF(AND(T5737=1,G5737=P5737),1,0)</x:f>
        <x:v>0</x:v>
      </x:c>
      <x:c r="R5737" s="9" t="n">
        <x:f>IF(AND(T5737=1,G5737="PASS",P5737="FAIL"),1,0)</x:f>
        <x:v>0</x:v>
      </x:c>
      <x:c r="S5737" s="9" t="n">
        <x:f>IF(AND(T5737=1,G5737="FAIL",P5737="PASS"),1,0)</x:f>
        <x:v>0</x:v>
      </x:c>
      <x:c r="T5737" s="9" t="n">
        <x:v>0</x:v>
      </x:c>
      <x:c r="U5737" s="9" t="n">
        <x:v>5</x:v>
      </x:c>
      <x:c r="V5737" s="9" t="str">
        <x:v>MVP/SHACL_GENERATION_PIPELINE/experiments/LUNA_CONTEXTUAL_SINGLESHOT/RUN_01/runs/RUN-IMO26-010-20260831T154237490681Z/artifacts/attempt_01/extracted_shape.ttl</x:v>
      </x:c>
    </x:row>
    <x:row r="5738" ht="22" customHeight="1">
      <x:c r="A5738" s="10" t="str">
        <x:v>SINGLESHOT</x:v>
      </x:c>
      <x:c r="B5738" s="10" t="str">
        <x:v>IMO26-010</x:v>
      </x:c>
      <x:c r="C5738" s="10" t="str">
        <x:v>IMO26-010-A-P01</x:v>
      </x:c>
      <x:c r="D5738" s="10" t="str">
        <x:v>RUN_01</x:v>
      </x:c>
      <x:c r="E5738" s="10" t="str">
        <x:v>ORIGINAL_LEDGER</x:v>
      </x:c>
      <x:c r="F5738" s="10" t="str">
        <x:v>PASS</x:v>
      </x:c>
      <x:c r="G5738" s="10" t="str">
        <x:v>NO_VERDICT</x:v>
      </x:c>
      <x:c r="H5738" s="10" t="str">
        <x:v>INFRASTRUCTURE_FAILURE</x:v>
      </x:c>
      <x:c r="I5738" s="10" t="str">
        <x:v>NOT_PARSED</x:v>
      </x:c>
      <x:c r="J5738" s="10" t="str">
        <x:v>SINGLESHOT_CAPTURED_DIAGNOSTIC_FAIL</x:v>
      </x:c>
      <x:c r="K5738" s="10" t="str">
        <x:v>04258c5e81286922a2b4980ecc366e3eb87731894e0faa00f07ac19c78229441</x:v>
      </x:c>
      <x:c r="L5738" s="10" t="str">
        <x:v>historical_three</x:v>
      </x:c>
      <x:c r="M5738" s="10" t="n">
        <x:v>0</x:v>
      </x:c>
      <x:c r="N5738" s="10" t="n">
        <x:v>0</x:v>
      </x:c>
      <x:c r="O5738" s="10" t="n">
        <x:v>0</x:v>
      </x:c>
      <x:c r="P5738" s="9" t="str">
        <x:f>'CaseReview'!U1366</x:f>
        <x:v>PASS</x:v>
      </x:c>
      <x:c r="Q5738" s="9" t="n">
        <x:f>IF(AND(T5738=1,G5738=P5738),1,0)</x:f>
        <x:v>0</x:v>
      </x:c>
      <x:c r="R5738" s="9" t="n">
        <x:f>IF(AND(T5738=1,G5738="PASS",P5738="FAIL"),1,0)</x:f>
        <x:v>0</x:v>
      </x:c>
      <x:c r="S5738" s="9" t="n">
        <x:f>IF(AND(T5738=1,G5738="FAIL",P5738="PASS"),1,0)</x:f>
        <x:v>0</x:v>
      </x:c>
      <x:c r="T5738" s="9" t="n">
        <x:v>0</x:v>
      </x:c>
      <x:c r="U5738" s="9" t="n">
        <x:v>5</x:v>
      </x:c>
      <x:c r="V5738" s="9" t="str">
        <x:v>MVP/SHACL_GENERATION_PIPELINE/experiments/LUNA_CONTEXTUAL_SINGLESHOT/RUN_01/runs/RUN-IMO26-010-20260831T154237490681Z/artifacts/attempt_01/extracted_shape.ttl</x:v>
      </x:c>
    </x:row>
    <x:row r="5739" ht="22" customHeight="1">
      <x:c r="A5739" s="10" t="str">
        <x:v>SINGLESHOT</x:v>
      </x:c>
      <x:c r="B5739" s="10" t="str">
        <x:v>IMO26-010</x:v>
      </x:c>
      <x:c r="C5739" s="10" t="str">
        <x:v>IMO26-010-A-P02</x:v>
      </x:c>
      <x:c r="D5739" s="10" t="str">
        <x:v>RUN_01</x:v>
      </x:c>
      <x:c r="E5739" s="10" t="str">
        <x:v>ORIGINAL_LEDGER</x:v>
      </x:c>
      <x:c r="F5739" s="10" t="str">
        <x:v>PASS</x:v>
      </x:c>
      <x:c r="G5739" s="10" t="str">
        <x:v>NO_VERDICT</x:v>
      </x:c>
      <x:c r="H5739" s="10" t="str">
        <x:v>INFRASTRUCTURE_FAILURE</x:v>
      </x:c>
      <x:c r="I5739" s="10" t="str">
        <x:v>NOT_PARSED</x:v>
      </x:c>
      <x:c r="J5739" s="10" t="str">
        <x:v>SINGLESHOT_CAPTURED_DIAGNOSTIC_FAIL</x:v>
      </x:c>
      <x:c r="K5739" s="10" t="str">
        <x:v>04258c5e81286922a2b4980ecc366e3eb87731894e0faa00f07ac19c78229441</x:v>
      </x:c>
      <x:c r="L5739" s="10" t="str">
        <x:v>historical_three</x:v>
      </x:c>
      <x:c r="M5739" s="10" t="n">
        <x:v>0</x:v>
      </x:c>
      <x:c r="N5739" s="10" t="n">
        <x:v>0</x:v>
      </x:c>
      <x:c r="O5739" s="10" t="n">
        <x:v>0</x:v>
      </x:c>
      <x:c r="P5739" s="9" t="str">
        <x:f>'CaseReview'!U1367</x:f>
        <x:v>PASS</x:v>
      </x:c>
      <x:c r="Q5739" s="9" t="n">
        <x:f>IF(AND(T5739=1,G5739=P5739),1,0)</x:f>
        <x:v>0</x:v>
      </x:c>
      <x:c r="R5739" s="9" t="n">
        <x:f>IF(AND(T5739=1,G5739="PASS",P5739="FAIL"),1,0)</x:f>
        <x:v>0</x:v>
      </x:c>
      <x:c r="S5739" s="9" t="n">
        <x:f>IF(AND(T5739=1,G5739="FAIL",P5739="PASS"),1,0)</x:f>
        <x:v>0</x:v>
      </x:c>
      <x:c r="T5739" s="9" t="n">
        <x:v>0</x:v>
      </x:c>
      <x:c r="U5739" s="9" t="n">
        <x:v>5</x:v>
      </x:c>
      <x:c r="V5739" s="9" t="str">
        <x:v>MVP/SHACL_GENERATION_PIPELINE/experiments/LUNA_CONTEXTUAL_SINGLESHOT/RUN_01/runs/RUN-IMO26-010-20260831T154237490681Z/artifacts/attempt_01/extracted_shape.ttl</x:v>
      </x:c>
    </x:row>
    <x:row r="5740" ht="22" customHeight="1">
      <x:c r="A5740" s="10" t="str">
        <x:v>SINGLESHOT</x:v>
      </x:c>
      <x:c r="B5740" s="10" t="str">
        <x:v>IMO26-011</x:v>
      </x:c>
      <x:c r="C5740" s="10" t="str">
        <x:v>IMO26-011-A-F01</x:v>
      </x:c>
      <x:c r="D5740" s="10" t="str">
        <x:v>RUN_01</x:v>
      </x:c>
      <x:c r="E5740" s="10" t="str">
        <x:v>ORIGINAL_LEDGER</x:v>
      </x:c>
      <x:c r="F5740" s="10" t="str">
        <x:v>FAIL</x:v>
      </x:c>
      <x:c r="G5740" s="10" t="str">
        <x:v>FAIL</x:v>
      </x:c>
      <x:c r="H5740" s="10" t="str">
        <x:v>EXECUTED</x:v>
      </x:c>
      <x:c r="I5740" s="10" t="str">
        <x:v>PARSED</x:v>
      </x:c>
      <x:c r="J5740" s="10" t="str">
        <x:v>SINGLESHOT_CAPTURED_DIAGNOSTIC_PASS</x:v>
      </x:c>
      <x:c r="K5740" s="10" t="str">
        <x:v>dd7fc87edcb6e86bbf6d9cde4e3c404d264bcd678f338a998185e01afaedd749</x:v>
      </x:c>
      <x:c r="L5740" s="10" t="str">
        <x:v>historical_three</x:v>
      </x:c>
      <x:c r="M5740" s="10" t="n">
        <x:v>1</x:v>
      </x:c>
      <x:c r="N5740" s="10" t="n">
        <x:v>0</x:v>
      </x:c>
      <x:c r="O5740" s="10" t="n">
        <x:v>0</x:v>
      </x:c>
      <x:c r="P5740" s="9" t="str">
        <x:f>'CaseReview'!U1368</x:f>
        <x:v>FAIL</x:v>
      </x:c>
      <x:c r="Q5740" s="9" t="n">
        <x:f>IF(AND(T5740=1,G5740=P5740),1,0)</x:f>
        <x:v>1</x:v>
      </x:c>
      <x:c r="R5740" s="9" t="n">
        <x:f>IF(AND(T5740=1,G5740="PASS",P5740="FAIL"),1,0)</x:f>
        <x:v>0</x:v>
      </x:c>
      <x:c r="S5740" s="9" t="n">
        <x:f>IF(AND(T5740=1,G5740="FAIL",P5740="PASS"),1,0)</x:f>
        <x:v>0</x:v>
      </x:c>
      <x:c r="T5740" s="9" t="n">
        <x:v>1</x:v>
      </x:c>
      <x:c r="U5740" s="9" t="n">
        <x:v>10</x:v>
      </x:c>
      <x:c r="V5740" s="9" t="str">
        <x:v>MVP/SHACL_GENERATION_PIPELINE/experiments/LUNA_CONTEXTUAL_SINGLESHOT/RUN_01/runs/RUN-IMO26-011-20260831T154300599638Z/artifacts/attempt_01/extracted_shape.ttl</x:v>
      </x:c>
    </x:row>
    <x:row r="5741" ht="22" customHeight="1">
      <x:c r="A5741" s="10" t="str">
        <x:v>SINGLESHOT</x:v>
      </x:c>
      <x:c r="B5741" s="10" t="str">
        <x:v>IMO26-011</x:v>
      </x:c>
      <x:c r="C5741" s="10" t="str">
        <x:v>IMO26-011-A-F02</x:v>
      </x:c>
      <x:c r="D5741" s="10" t="str">
        <x:v>RUN_01</x:v>
      </x:c>
      <x:c r="E5741" s="10" t="str">
        <x:v>ORIGINAL_LEDGER</x:v>
      </x:c>
      <x:c r="F5741" s="10" t="str">
        <x:v>FAIL</x:v>
      </x:c>
      <x:c r="G5741" s="10" t="str">
        <x:v>FAIL</x:v>
      </x:c>
      <x:c r="H5741" s="10" t="str">
        <x:v>EXECUTED</x:v>
      </x:c>
      <x:c r="I5741" s="10" t="str">
        <x:v>PARSED</x:v>
      </x:c>
      <x:c r="J5741" s="10" t="str">
        <x:v>SINGLESHOT_CAPTURED_DIAGNOSTIC_PASS</x:v>
      </x:c>
      <x:c r="K5741" s="10" t="str">
        <x:v>dd7fc87edcb6e86bbf6d9cde4e3c404d264bcd678f338a998185e01afaedd749</x:v>
      </x:c>
      <x:c r="L5741" s="10" t="str">
        <x:v>historical_three</x:v>
      </x:c>
      <x:c r="M5741" s="10" t="n">
        <x:v>1</x:v>
      </x:c>
      <x:c r="N5741" s="10" t="n">
        <x:v>0</x:v>
      </x:c>
      <x:c r="O5741" s="10" t="n">
        <x:v>0</x:v>
      </x:c>
      <x:c r="P5741" s="9" t="str">
        <x:f>'CaseReview'!U1369</x:f>
        <x:v>FAIL</x:v>
      </x:c>
      <x:c r="Q5741" s="9" t="n">
        <x:f>IF(AND(T5741=1,G5741=P5741),1,0)</x:f>
        <x:v>1</x:v>
      </x:c>
      <x:c r="R5741" s="9" t="n">
        <x:f>IF(AND(T5741=1,G5741="PASS",P5741="FAIL"),1,0)</x:f>
        <x:v>0</x:v>
      </x:c>
      <x:c r="S5741" s="9" t="n">
        <x:f>IF(AND(T5741=1,G5741="FAIL",P5741="PASS"),1,0)</x:f>
        <x:v>0</x:v>
      </x:c>
      <x:c r="T5741" s="9" t="n">
        <x:v>1</x:v>
      </x:c>
      <x:c r="U5741" s="9" t="n">
        <x:v>10</x:v>
      </x:c>
      <x:c r="V5741" s="9" t="str">
        <x:v>MVP/SHACL_GENERATION_PIPELINE/experiments/LUNA_CONTEXTUAL_SINGLESHOT/RUN_01/runs/RUN-IMO26-011-20260831T154300599638Z/artifacts/attempt_01/extracted_shape.ttl</x:v>
      </x:c>
    </x:row>
    <x:row r="5742" ht="22" customHeight="1">
      <x:c r="A5742" s="10" t="str">
        <x:v>SINGLESHOT</x:v>
      </x:c>
      <x:c r="B5742" s="10" t="str">
        <x:v>IMO26-011</x:v>
      </x:c>
      <x:c r="C5742" s="10" t="str">
        <x:v>IMO26-011-A-F03</x:v>
      </x:c>
      <x:c r="D5742" s="10" t="str">
        <x:v>RUN_01</x:v>
      </x:c>
      <x:c r="E5742" s="10" t="str">
        <x:v>ORIGINAL_LEDGER</x:v>
      </x:c>
      <x:c r="F5742" s="10" t="str">
        <x:v>FAIL</x:v>
      </x:c>
      <x:c r="G5742" s="10" t="str">
        <x:v>FAIL</x:v>
      </x:c>
      <x:c r="H5742" s="10" t="str">
        <x:v>EXECUTED</x:v>
      </x:c>
      <x:c r="I5742" s="10" t="str">
        <x:v>PARSED</x:v>
      </x:c>
      <x:c r="J5742" s="10" t="str">
        <x:v>SINGLESHOT_CAPTURED_DIAGNOSTIC_PASS</x:v>
      </x:c>
      <x:c r="K5742" s="10" t="str">
        <x:v>dd7fc87edcb6e86bbf6d9cde4e3c404d264bcd678f338a998185e01afaedd749</x:v>
      </x:c>
      <x:c r="L5742" s="10" t="str">
        <x:v>historical_three</x:v>
      </x:c>
      <x:c r="M5742" s="10" t="n">
        <x:v>1</x:v>
      </x:c>
      <x:c r="N5742" s="10" t="n">
        <x:v>0</x:v>
      </x:c>
      <x:c r="O5742" s="10" t="n">
        <x:v>0</x:v>
      </x:c>
      <x:c r="P5742" s="9" t="str">
        <x:f>'CaseReview'!U1370</x:f>
        <x:v>FAIL</x:v>
      </x:c>
      <x:c r="Q5742" s="9" t="n">
        <x:f>IF(AND(T5742=1,G5742=P5742),1,0)</x:f>
        <x:v>1</x:v>
      </x:c>
      <x:c r="R5742" s="9" t="n">
        <x:f>IF(AND(T5742=1,G5742="PASS",P5742="FAIL"),1,0)</x:f>
        <x:v>0</x:v>
      </x:c>
      <x:c r="S5742" s="9" t="n">
        <x:f>IF(AND(T5742=1,G5742="FAIL",P5742="PASS"),1,0)</x:f>
        <x:v>0</x:v>
      </x:c>
      <x:c r="T5742" s="9" t="n">
        <x:v>1</x:v>
      </x:c>
      <x:c r="U5742" s="9" t="n">
        <x:v>10</x:v>
      </x:c>
      <x:c r="V5742" s="9" t="str">
        <x:v>MVP/SHACL_GENERATION_PIPELINE/experiments/LUNA_CONTEXTUAL_SINGLESHOT/RUN_01/runs/RUN-IMO26-011-20260831T154300599638Z/artifacts/attempt_01/extracted_shape.ttl</x:v>
      </x:c>
    </x:row>
    <x:row r="5743" ht="22" customHeight="1">
      <x:c r="A5743" s="10" t="str">
        <x:v>SINGLESHOT</x:v>
      </x:c>
      <x:c r="B5743" s="10" t="str">
        <x:v>IMO26-011</x:v>
      </x:c>
      <x:c r="C5743" s="10" t="str">
        <x:v>IMO26-011-A-F04</x:v>
      </x:c>
      <x:c r="D5743" s="10" t="str">
        <x:v>RUN_01</x:v>
      </x:c>
      <x:c r="E5743" s="10" t="str">
        <x:v>ORIGINAL_LEDGER</x:v>
      </x:c>
      <x:c r="F5743" s="10" t="str">
        <x:v>FAIL</x:v>
      </x:c>
      <x:c r="G5743" s="10" t="str">
        <x:v>FAIL</x:v>
      </x:c>
      <x:c r="H5743" s="10" t="str">
        <x:v>EXECUTED</x:v>
      </x:c>
      <x:c r="I5743" s="10" t="str">
        <x:v>PARSED</x:v>
      </x:c>
      <x:c r="J5743" s="10" t="str">
        <x:v>SINGLESHOT_CAPTURED_DIAGNOSTIC_PASS</x:v>
      </x:c>
      <x:c r="K5743" s="10" t="str">
        <x:v>dd7fc87edcb6e86bbf6d9cde4e3c404d264bcd678f338a998185e01afaedd749</x:v>
      </x:c>
      <x:c r="L5743" s="10" t="str">
        <x:v>historical_three</x:v>
      </x:c>
      <x:c r="M5743" s="10" t="n">
        <x:v>1</x:v>
      </x:c>
      <x:c r="N5743" s="10" t="n">
        <x:v>0</x:v>
      </x:c>
      <x:c r="O5743" s="10" t="n">
        <x:v>0</x:v>
      </x:c>
      <x:c r="P5743" s="9" t="str">
        <x:f>'CaseReview'!U1371</x:f>
        <x:v>FAIL</x:v>
      </x:c>
      <x:c r="Q5743" s="9" t="n">
        <x:f>IF(AND(T5743=1,G5743=P5743),1,0)</x:f>
        <x:v>1</x:v>
      </x:c>
      <x:c r="R5743" s="9" t="n">
        <x:f>IF(AND(T5743=1,G5743="PASS",P5743="FAIL"),1,0)</x:f>
        <x:v>0</x:v>
      </x:c>
      <x:c r="S5743" s="9" t="n">
        <x:f>IF(AND(T5743=1,G5743="FAIL",P5743="PASS"),1,0)</x:f>
        <x:v>0</x:v>
      </x:c>
      <x:c r="T5743" s="9" t="n">
        <x:v>1</x:v>
      </x:c>
      <x:c r="U5743" s="9" t="n">
        <x:v>10</x:v>
      </x:c>
      <x:c r="V5743" s="9" t="str">
        <x:v>MVP/SHACL_GENERATION_PIPELINE/experiments/LUNA_CONTEXTUAL_SINGLESHOT/RUN_01/runs/RUN-IMO26-011-20260831T154300599638Z/artifacts/attempt_01/extracted_shape.ttl</x:v>
      </x:c>
    </x:row>
    <x:row r="5744" ht="22" customHeight="1">
      <x:c r="A5744" s="10" t="str">
        <x:v>SINGLESHOT</x:v>
      </x:c>
      <x:c r="B5744" s="10" t="str">
        <x:v>IMO26-011</x:v>
      </x:c>
      <x:c r="C5744" s="10" t="str">
        <x:v>IMO26-011-A-P01</x:v>
      </x:c>
      <x:c r="D5744" s="10" t="str">
        <x:v>RUN_01</x:v>
      </x:c>
      <x:c r="E5744" s="10" t="str">
        <x:v>ORIGINAL_LEDGER</x:v>
      </x:c>
      <x:c r="F5744" s="10" t="str">
        <x:v>PASS</x:v>
      </x:c>
      <x:c r="G5744" s="10" t="str">
        <x:v>PASS</x:v>
      </x:c>
      <x:c r="H5744" s="10" t="str">
        <x:v>EXECUTED</x:v>
      </x:c>
      <x:c r="I5744" s="10" t="str">
        <x:v>PARSED</x:v>
      </x:c>
      <x:c r="J5744" s="10" t="str">
        <x:v>SINGLESHOT_CAPTURED_DIAGNOSTIC_PASS</x:v>
      </x:c>
      <x:c r="K5744" s="10" t="str">
        <x:v>dd7fc87edcb6e86bbf6d9cde4e3c404d264bcd678f338a998185e01afaedd749</x:v>
      </x:c>
      <x:c r="L5744" s="10" t="str">
        <x:v>historical_three</x:v>
      </x:c>
      <x:c r="M5744" s="10" t="n">
        <x:v>1</x:v>
      </x:c>
      <x:c r="N5744" s="10" t="n">
        <x:v>0</x:v>
      </x:c>
      <x:c r="O5744" s="10" t="n">
        <x:v>0</x:v>
      </x:c>
      <x:c r="P5744" s="9" t="str">
        <x:f>'CaseReview'!U1372</x:f>
        <x:v>PASS</x:v>
      </x:c>
      <x:c r="Q5744" s="9" t="n">
        <x:f>IF(AND(T5744=1,G5744=P5744),1,0)</x:f>
        <x:v>1</x:v>
      </x:c>
      <x:c r="R5744" s="9" t="n">
        <x:f>IF(AND(T5744=1,G5744="PASS",P5744="FAIL"),1,0)</x:f>
        <x:v>0</x:v>
      </x:c>
      <x:c r="S5744" s="9" t="n">
        <x:f>IF(AND(T5744=1,G5744="FAIL",P5744="PASS"),1,0)</x:f>
        <x:v>0</x:v>
      </x:c>
      <x:c r="T5744" s="9" t="n">
        <x:v>1</x:v>
      </x:c>
      <x:c r="U5744" s="9" t="n">
        <x:v>10</x:v>
      </x:c>
      <x:c r="V5744" s="9" t="str">
        <x:v>MVP/SHACL_GENERATION_PIPELINE/experiments/LUNA_CONTEXTUAL_SINGLESHOT/RUN_01/runs/RUN-IMO26-011-20260831T154300599638Z/artifacts/attempt_01/extracted_shape.ttl</x:v>
      </x:c>
    </x:row>
    <x:row r="5745" ht="22" customHeight="1">
      <x:c r="A5745" s="10" t="str">
        <x:v>SINGLESHOT</x:v>
      </x:c>
      <x:c r="B5745" s="10" t="str">
        <x:v>IMO26-011</x:v>
      </x:c>
      <x:c r="C5745" s="10" t="str">
        <x:v>IMO26-011-A-P02</x:v>
      </x:c>
      <x:c r="D5745" s="10" t="str">
        <x:v>RUN_01</x:v>
      </x:c>
      <x:c r="E5745" s="10" t="str">
        <x:v>ORIGINAL_LEDGER</x:v>
      </x:c>
      <x:c r="F5745" s="10" t="str">
        <x:v>PASS</x:v>
      </x:c>
      <x:c r="G5745" s="10" t="str">
        <x:v>PASS</x:v>
      </x:c>
      <x:c r="H5745" s="10" t="str">
        <x:v>EXECUTED</x:v>
      </x:c>
      <x:c r="I5745" s="10" t="str">
        <x:v>PARSED</x:v>
      </x:c>
      <x:c r="J5745" s="10" t="str">
        <x:v>SINGLESHOT_CAPTURED_DIAGNOSTIC_PASS</x:v>
      </x:c>
      <x:c r="K5745" s="10" t="str">
        <x:v>dd7fc87edcb6e86bbf6d9cde4e3c404d264bcd678f338a998185e01afaedd749</x:v>
      </x:c>
      <x:c r="L5745" s="10" t="str">
        <x:v>historical_three</x:v>
      </x:c>
      <x:c r="M5745" s="10" t="n">
        <x:v>1</x:v>
      </x:c>
      <x:c r="N5745" s="10" t="n">
        <x:v>0</x:v>
      </x:c>
      <x:c r="O5745" s="10" t="n">
        <x:v>0</x:v>
      </x:c>
      <x:c r="P5745" s="9" t="str">
        <x:f>'CaseReview'!U1373</x:f>
        <x:v>PASS</x:v>
      </x:c>
      <x:c r="Q5745" s="9" t="n">
        <x:f>IF(AND(T5745=1,G5745=P5745),1,0)</x:f>
        <x:v>1</x:v>
      </x:c>
      <x:c r="R5745" s="9" t="n">
        <x:f>IF(AND(T5745=1,G5745="PASS",P5745="FAIL"),1,0)</x:f>
        <x:v>0</x:v>
      </x:c>
      <x:c r="S5745" s="9" t="n">
        <x:f>IF(AND(T5745=1,G5745="FAIL",P5745="PASS"),1,0)</x:f>
        <x:v>0</x:v>
      </x:c>
      <x:c r="T5745" s="9" t="n">
        <x:v>1</x:v>
      </x:c>
      <x:c r="U5745" s="9" t="n">
        <x:v>10</x:v>
      </x:c>
      <x:c r="V5745" s="9" t="str">
        <x:v>MVP/SHACL_GENERATION_PIPELINE/experiments/LUNA_CONTEXTUAL_SINGLESHOT/RUN_01/runs/RUN-IMO26-011-20260831T154300599638Z/artifacts/attempt_01/extracted_shape.ttl</x:v>
      </x:c>
    </x:row>
    <x:row r="5746" ht="22" customHeight="1">
      <x:c r="A5746" s="10" t="str">
        <x:v>SINGLESHOT</x:v>
      </x:c>
      <x:c r="B5746" s="10" t="str">
        <x:v>IMO26-011</x:v>
      </x:c>
      <x:c r="C5746" s="10" t="str">
        <x:v>IMO26-011-A-P03</x:v>
      </x:c>
      <x:c r="D5746" s="10" t="str">
        <x:v>RUN_01</x:v>
      </x:c>
      <x:c r="E5746" s="10" t="str">
        <x:v>ORIGINAL_LEDGER</x:v>
      </x:c>
      <x:c r="F5746" s="10" t="str">
        <x:v>PASS</x:v>
      </x:c>
      <x:c r="G5746" s="10" t="str">
        <x:v>PASS</x:v>
      </x:c>
      <x:c r="H5746" s="10" t="str">
        <x:v>EXECUTED</x:v>
      </x:c>
      <x:c r="I5746" s="10" t="str">
        <x:v>PARSED</x:v>
      </x:c>
      <x:c r="J5746" s="10" t="str">
        <x:v>SINGLESHOT_CAPTURED_DIAGNOSTIC_PASS</x:v>
      </x:c>
      <x:c r="K5746" s="10" t="str">
        <x:v>dd7fc87edcb6e86bbf6d9cde4e3c404d264bcd678f338a998185e01afaedd749</x:v>
      </x:c>
      <x:c r="L5746" s="10" t="str">
        <x:v>historical_three</x:v>
      </x:c>
      <x:c r="M5746" s="10" t="n">
        <x:v>1</x:v>
      </x:c>
      <x:c r="N5746" s="10" t="n">
        <x:v>0</x:v>
      </x:c>
      <x:c r="O5746" s="10" t="n">
        <x:v>0</x:v>
      </x:c>
      <x:c r="P5746" s="9" t="str">
        <x:f>'CaseReview'!U1374</x:f>
        <x:v>PASS</x:v>
      </x:c>
      <x:c r="Q5746" s="9" t="n">
        <x:f>IF(AND(T5746=1,G5746=P5746),1,0)</x:f>
        <x:v>1</x:v>
      </x:c>
      <x:c r="R5746" s="9" t="n">
        <x:f>IF(AND(T5746=1,G5746="PASS",P5746="FAIL"),1,0)</x:f>
        <x:v>0</x:v>
      </x:c>
      <x:c r="S5746" s="9" t="n">
        <x:f>IF(AND(T5746=1,G5746="FAIL",P5746="PASS"),1,0)</x:f>
        <x:v>0</x:v>
      </x:c>
      <x:c r="T5746" s="9" t="n">
        <x:v>1</x:v>
      </x:c>
      <x:c r="U5746" s="9" t="n">
        <x:v>10</x:v>
      </x:c>
      <x:c r="V5746" s="9" t="str">
        <x:v>MVP/SHACL_GENERATION_PIPELINE/experiments/LUNA_CONTEXTUAL_SINGLESHOT/RUN_01/runs/RUN-IMO26-011-20260831T154300599638Z/artifacts/attempt_01/extracted_shape.ttl</x:v>
      </x:c>
    </x:row>
    <x:row r="5747" ht="22" customHeight="1">
      <x:c r="A5747" s="10" t="str">
        <x:v>SINGLESHOT</x:v>
      </x:c>
      <x:c r="B5747" s="10" t="str">
        <x:v>IMO26-011</x:v>
      </x:c>
      <x:c r="C5747" s="10" t="str">
        <x:v>IMO26-011-A-P04</x:v>
      </x:c>
      <x:c r="D5747" s="10" t="str">
        <x:v>RUN_01</x:v>
      </x:c>
      <x:c r="E5747" s="10" t="str">
        <x:v>ORIGINAL_LEDGER</x:v>
      </x:c>
      <x:c r="F5747" s="10" t="str">
        <x:v>PASS</x:v>
      </x:c>
      <x:c r="G5747" s="10" t="str">
        <x:v>PASS</x:v>
      </x:c>
      <x:c r="H5747" s="10" t="str">
        <x:v>EXECUTED</x:v>
      </x:c>
      <x:c r="I5747" s="10" t="str">
        <x:v>PARSED</x:v>
      </x:c>
      <x:c r="J5747" s="10" t="str">
        <x:v>SINGLESHOT_CAPTURED_DIAGNOSTIC_PASS</x:v>
      </x:c>
      <x:c r="K5747" s="10" t="str">
        <x:v>dd7fc87edcb6e86bbf6d9cde4e3c404d264bcd678f338a998185e01afaedd749</x:v>
      </x:c>
      <x:c r="L5747" s="10" t="str">
        <x:v>historical_three</x:v>
      </x:c>
      <x:c r="M5747" s="10" t="n">
        <x:v>1</x:v>
      </x:c>
      <x:c r="N5747" s="10" t="n">
        <x:v>0</x:v>
      </x:c>
      <x:c r="O5747" s="10" t="n">
        <x:v>0</x:v>
      </x:c>
      <x:c r="P5747" s="9" t="str">
        <x:f>'CaseReview'!U1375</x:f>
        <x:v>PASS</x:v>
      </x:c>
      <x:c r="Q5747" s="9" t="n">
        <x:f>IF(AND(T5747=1,G5747=P5747),1,0)</x:f>
        <x:v>1</x:v>
      </x:c>
      <x:c r="R5747" s="9" t="n">
        <x:f>IF(AND(T5747=1,G5747="PASS",P5747="FAIL"),1,0)</x:f>
        <x:v>0</x:v>
      </x:c>
      <x:c r="S5747" s="9" t="n">
        <x:f>IF(AND(T5747=1,G5747="FAIL",P5747="PASS"),1,0)</x:f>
        <x:v>0</x:v>
      </x:c>
      <x:c r="T5747" s="9" t="n">
        <x:v>1</x:v>
      </x:c>
      <x:c r="U5747" s="9" t="n">
        <x:v>10</x:v>
      </x:c>
      <x:c r="V5747" s="9" t="str">
        <x:v>MVP/SHACL_GENERATION_PIPELINE/experiments/LUNA_CONTEXTUAL_SINGLESHOT/RUN_01/runs/RUN-IMO26-011-20260831T154300599638Z/artifacts/attempt_01/extracted_shape.ttl</x:v>
      </x:c>
    </x:row>
    <x:row r="5748" ht="22" customHeight="1">
      <x:c r="A5748" s="10" t="str">
        <x:v>SINGLESHOT</x:v>
      </x:c>
      <x:c r="B5748" s="10" t="str">
        <x:v>IMO26-011</x:v>
      </x:c>
      <x:c r="C5748" s="10" t="str">
        <x:v>IMO26-011-A-P05</x:v>
      </x:c>
      <x:c r="D5748" s="10" t="str">
        <x:v>RUN_01</x:v>
      </x:c>
      <x:c r="E5748" s="10" t="str">
        <x:v>ORIGINAL_LEDGER</x:v>
      </x:c>
      <x:c r="F5748" s="10" t="str">
        <x:v>PASS</x:v>
      </x:c>
      <x:c r="G5748" s="10" t="str">
        <x:v>PASS</x:v>
      </x:c>
      <x:c r="H5748" s="10" t="str">
        <x:v>EXECUTED</x:v>
      </x:c>
      <x:c r="I5748" s="10" t="str">
        <x:v>PARSED</x:v>
      </x:c>
      <x:c r="J5748" s="10" t="str">
        <x:v>SINGLESHOT_CAPTURED_DIAGNOSTIC_PASS</x:v>
      </x:c>
      <x:c r="K5748" s="10" t="str">
        <x:v>dd7fc87edcb6e86bbf6d9cde4e3c404d264bcd678f338a998185e01afaedd749</x:v>
      </x:c>
      <x:c r="L5748" s="10" t="str">
        <x:v>historical_three</x:v>
      </x:c>
      <x:c r="M5748" s="10" t="n">
        <x:v>1</x:v>
      </x:c>
      <x:c r="N5748" s="10" t="n">
        <x:v>0</x:v>
      </x:c>
      <x:c r="O5748" s="10" t="n">
        <x:v>0</x:v>
      </x:c>
      <x:c r="P5748" s="9" t="str">
        <x:f>'CaseReview'!U1376</x:f>
        <x:v>PASS</x:v>
      </x:c>
      <x:c r="Q5748" s="9" t="n">
        <x:f>IF(AND(T5748=1,G5748=P5748),1,0)</x:f>
        <x:v>1</x:v>
      </x:c>
      <x:c r="R5748" s="9" t="n">
        <x:f>IF(AND(T5748=1,G5748="PASS",P5748="FAIL"),1,0)</x:f>
        <x:v>0</x:v>
      </x:c>
      <x:c r="S5748" s="9" t="n">
        <x:f>IF(AND(T5748=1,G5748="FAIL",P5748="PASS"),1,0)</x:f>
        <x:v>0</x:v>
      </x:c>
      <x:c r="T5748" s="9" t="n">
        <x:v>1</x:v>
      </x:c>
      <x:c r="U5748" s="9" t="n">
        <x:v>10</x:v>
      </x:c>
      <x:c r="V5748" s="9" t="str">
        <x:v>MVP/SHACL_GENERATION_PIPELINE/experiments/LUNA_CONTEXTUAL_SINGLESHOT/RUN_01/runs/RUN-IMO26-011-20260831T154300599638Z/artifacts/attempt_01/extracted_shape.ttl</x:v>
      </x:c>
    </x:row>
    <x:row r="5749" ht="22" customHeight="1">
      <x:c r="A5749" s="10" t="str">
        <x:v>SINGLESHOT</x:v>
      </x:c>
      <x:c r="B5749" s="10" t="str">
        <x:v>IMO26-011</x:v>
      </x:c>
      <x:c r="C5749" s="10" t="str">
        <x:v>IMO26-011-A-P06</x:v>
      </x:c>
      <x:c r="D5749" s="10" t="str">
        <x:v>RUN_01</x:v>
      </x:c>
      <x:c r="E5749" s="10" t="str">
        <x:v>ORIGINAL_LEDGER</x:v>
      </x:c>
      <x:c r="F5749" s="10" t="str">
        <x:v>PASS</x:v>
      </x:c>
      <x:c r="G5749" s="10" t="str">
        <x:v>PASS</x:v>
      </x:c>
      <x:c r="H5749" s="10" t="str">
        <x:v>EXECUTED</x:v>
      </x:c>
      <x:c r="I5749" s="10" t="str">
        <x:v>PARSED</x:v>
      </x:c>
      <x:c r="J5749" s="10" t="str">
        <x:v>SINGLESHOT_CAPTURED_DIAGNOSTIC_PASS</x:v>
      </x:c>
      <x:c r="K5749" s="10" t="str">
        <x:v>dd7fc87edcb6e86bbf6d9cde4e3c404d264bcd678f338a998185e01afaedd749</x:v>
      </x:c>
      <x:c r="L5749" s="10" t="str">
        <x:v>historical_three</x:v>
      </x:c>
      <x:c r="M5749" s="10" t="n">
        <x:v>1</x:v>
      </x:c>
      <x:c r="N5749" s="10" t="n">
        <x:v>0</x:v>
      </x:c>
      <x:c r="O5749" s="10" t="n">
        <x:v>0</x:v>
      </x:c>
      <x:c r="P5749" s="9" t="str">
        <x:f>'CaseReview'!U1377</x:f>
        <x:v>PASS</x:v>
      </x:c>
      <x:c r="Q5749" s="9" t="n">
        <x:f>IF(AND(T5749=1,G5749=P5749),1,0)</x:f>
        <x:v>1</x:v>
      </x:c>
      <x:c r="R5749" s="9" t="n">
        <x:f>IF(AND(T5749=1,G5749="PASS",P5749="FAIL"),1,0)</x:f>
        <x:v>0</x:v>
      </x:c>
      <x:c r="S5749" s="9" t="n">
        <x:f>IF(AND(T5749=1,G5749="FAIL",P5749="PASS"),1,0)</x:f>
        <x:v>0</x:v>
      </x:c>
      <x:c r="T5749" s="9" t="n">
        <x:v>1</x:v>
      </x:c>
      <x:c r="U5749" s="9" t="n">
        <x:v>10</x:v>
      </x:c>
      <x:c r="V5749" s="9" t="str">
        <x:v>MVP/SHACL_GENERATION_PIPELINE/experiments/LUNA_CONTEXTUAL_SINGLESHOT/RUN_01/runs/RUN-IMO26-011-20260831T154300599638Z/artifacts/attempt_01/extracted_shape.ttl</x:v>
      </x:c>
    </x:row>
    <x:row r="5750" ht="22" customHeight="1">
      <x:c r="A5750" s="10" t="str">
        <x:v>SINGLESHOT</x:v>
      </x:c>
      <x:c r="B5750" s="10" t="str">
        <x:v>IMO26-012</x:v>
      </x:c>
      <x:c r="C5750" s="10" t="str">
        <x:v>IMO26-012-A-F01</x:v>
      </x:c>
      <x:c r="D5750" s="10" t="str">
        <x:v>RUN_01</x:v>
      </x:c>
      <x:c r="E5750" s="10" t="str">
        <x:v>ORIGINAL_LEDGER</x:v>
      </x:c>
      <x:c r="F5750" s="10" t="str">
        <x:v>FAIL</x:v>
      </x:c>
      <x:c r="G5750" s="10" t="str">
        <x:v>FAIL</x:v>
      </x:c>
      <x:c r="H5750" s="10" t="str">
        <x:v>EXECUTED</x:v>
      </x:c>
      <x:c r="I5750" s="10" t="str">
        <x:v>PARSED</x:v>
      </x:c>
      <x:c r="J5750" s="10" t="str">
        <x:v>SINGLESHOT_CAPTURED_DIAGNOSTIC_PASS</x:v>
      </x:c>
      <x:c r="K5750" s="10" t="str">
        <x:v>860f0aed09184accafdcf6ae53a71c85bca3ee35a9b91fdb1919999810f261c7</x:v>
      </x:c>
      <x:c r="L5750" s="10" t="str">
        <x:v>historical_three</x:v>
      </x:c>
      <x:c r="M5750" s="10" t="n">
        <x:v>1</x:v>
      </x:c>
      <x:c r="N5750" s="10" t="n">
        <x:v>0</x:v>
      </x:c>
      <x:c r="O5750" s="10" t="n">
        <x:v>0</x:v>
      </x:c>
      <x:c r="P5750" s="9" t="str">
        <x:f>'CaseReview'!U1378</x:f>
        <x:v>FAIL</x:v>
      </x:c>
      <x:c r="Q5750" s="9" t="n">
        <x:f>IF(AND(T5750=1,G5750=P5750),1,0)</x:f>
        <x:v>1</x:v>
      </x:c>
      <x:c r="R5750" s="9" t="n">
        <x:f>IF(AND(T5750=1,G5750="PASS",P5750="FAIL"),1,0)</x:f>
        <x:v>0</x:v>
      </x:c>
      <x:c r="S5750" s="9" t="n">
        <x:f>IF(AND(T5750=1,G5750="FAIL",P5750="PASS"),1,0)</x:f>
        <x:v>0</x:v>
      </x:c>
      <x:c r="T5750" s="9" t="n">
        <x:v>1</x:v>
      </x:c>
      <x:c r="U5750" s="9" t="n">
        <x:v>9</x:v>
      </x:c>
      <x:c r="V5750" s="9" t="str">
        <x:v>MVP/SHACL_GENERATION_PIPELINE/experiments/LUNA_CONTEXTUAL_SINGLESHOT/RUN_01/runs/RUN-IMO26-012-20260831T154322015062Z/artifacts/attempt_01/extracted_shape.ttl</x:v>
      </x:c>
    </x:row>
    <x:row r="5751" ht="22" customHeight="1">
      <x:c r="A5751" s="10" t="str">
        <x:v>SINGLESHOT</x:v>
      </x:c>
      <x:c r="B5751" s="10" t="str">
        <x:v>IMO26-012</x:v>
      </x:c>
      <x:c r="C5751" s="10" t="str">
        <x:v>IMO26-012-A-F02</x:v>
      </x:c>
      <x:c r="D5751" s="10" t="str">
        <x:v>RUN_01</x:v>
      </x:c>
      <x:c r="E5751" s="10" t="str">
        <x:v>ORIGINAL_LEDGER</x:v>
      </x:c>
      <x:c r="F5751" s="10" t="str">
        <x:v>FAIL</x:v>
      </x:c>
      <x:c r="G5751" s="10" t="str">
        <x:v>FAIL</x:v>
      </x:c>
      <x:c r="H5751" s="10" t="str">
        <x:v>EXECUTED</x:v>
      </x:c>
      <x:c r="I5751" s="10" t="str">
        <x:v>PARSED</x:v>
      </x:c>
      <x:c r="J5751" s="10" t="str">
        <x:v>SINGLESHOT_CAPTURED_DIAGNOSTIC_PASS</x:v>
      </x:c>
      <x:c r="K5751" s="10" t="str">
        <x:v>860f0aed09184accafdcf6ae53a71c85bca3ee35a9b91fdb1919999810f261c7</x:v>
      </x:c>
      <x:c r="L5751" s="10" t="str">
        <x:v>historical_three</x:v>
      </x:c>
      <x:c r="M5751" s="10" t="n">
        <x:v>1</x:v>
      </x:c>
      <x:c r="N5751" s="10" t="n">
        <x:v>0</x:v>
      </x:c>
      <x:c r="O5751" s="10" t="n">
        <x:v>0</x:v>
      </x:c>
      <x:c r="P5751" s="9" t="str">
        <x:f>'CaseReview'!U1379</x:f>
        <x:v>FAIL</x:v>
      </x:c>
      <x:c r="Q5751" s="9" t="n">
        <x:f>IF(AND(T5751=1,G5751=P5751),1,0)</x:f>
        <x:v>1</x:v>
      </x:c>
      <x:c r="R5751" s="9" t="n">
        <x:f>IF(AND(T5751=1,G5751="PASS",P5751="FAIL"),1,0)</x:f>
        <x:v>0</x:v>
      </x:c>
      <x:c r="S5751" s="9" t="n">
        <x:f>IF(AND(T5751=1,G5751="FAIL",P5751="PASS"),1,0)</x:f>
        <x:v>0</x:v>
      </x:c>
      <x:c r="T5751" s="9" t="n">
        <x:v>1</x:v>
      </x:c>
      <x:c r="U5751" s="9" t="n">
        <x:v>9</x:v>
      </x:c>
      <x:c r="V5751" s="9" t="str">
        <x:v>MVP/SHACL_GENERATION_PIPELINE/experiments/LUNA_CONTEXTUAL_SINGLESHOT/RUN_01/runs/RUN-IMO26-012-20260831T154322015062Z/artifacts/attempt_01/extracted_shape.ttl</x:v>
      </x:c>
    </x:row>
    <x:row r="5752" ht="22" customHeight="1">
      <x:c r="A5752" s="10" t="str">
        <x:v>SINGLESHOT</x:v>
      </x:c>
      <x:c r="B5752" s="10" t="str">
        <x:v>IMO26-012</x:v>
      </x:c>
      <x:c r="C5752" s="10" t="str">
        <x:v>IMO26-012-A-F03</x:v>
      </x:c>
      <x:c r="D5752" s="10" t="str">
        <x:v>RUN_01</x:v>
      </x:c>
      <x:c r="E5752" s="10" t="str">
        <x:v>ORIGINAL_LEDGER</x:v>
      </x:c>
      <x:c r="F5752" s="10" t="str">
        <x:v>FAIL</x:v>
      </x:c>
      <x:c r="G5752" s="10" t="str">
        <x:v>FAIL</x:v>
      </x:c>
      <x:c r="H5752" s="10" t="str">
        <x:v>EXECUTED</x:v>
      </x:c>
      <x:c r="I5752" s="10" t="str">
        <x:v>PARSED</x:v>
      </x:c>
      <x:c r="J5752" s="10" t="str">
        <x:v>SINGLESHOT_CAPTURED_DIAGNOSTIC_PASS</x:v>
      </x:c>
      <x:c r="K5752" s="10" t="str">
        <x:v>860f0aed09184accafdcf6ae53a71c85bca3ee35a9b91fdb1919999810f261c7</x:v>
      </x:c>
      <x:c r="L5752" s="10" t="str">
        <x:v>historical_three</x:v>
      </x:c>
      <x:c r="M5752" s="10" t="n">
        <x:v>1</x:v>
      </x:c>
      <x:c r="N5752" s="10" t="n">
        <x:v>0</x:v>
      </x:c>
      <x:c r="O5752" s="10" t="n">
        <x:v>0</x:v>
      </x:c>
      <x:c r="P5752" s="9" t="str">
        <x:f>'CaseReview'!U1380</x:f>
        <x:v>FAIL</x:v>
      </x:c>
      <x:c r="Q5752" s="9" t="n">
        <x:f>IF(AND(T5752=1,G5752=P5752),1,0)</x:f>
        <x:v>1</x:v>
      </x:c>
      <x:c r="R5752" s="9" t="n">
        <x:f>IF(AND(T5752=1,G5752="PASS",P5752="FAIL"),1,0)</x:f>
        <x:v>0</x:v>
      </x:c>
      <x:c r="S5752" s="9" t="n">
        <x:f>IF(AND(T5752=1,G5752="FAIL",P5752="PASS"),1,0)</x:f>
        <x:v>0</x:v>
      </x:c>
      <x:c r="T5752" s="9" t="n">
        <x:v>1</x:v>
      </x:c>
      <x:c r="U5752" s="9" t="n">
        <x:v>9</x:v>
      </x:c>
      <x:c r="V5752" s="9" t="str">
        <x:v>MVP/SHACL_GENERATION_PIPELINE/experiments/LUNA_CONTEXTUAL_SINGLESHOT/RUN_01/runs/RUN-IMO26-012-20260831T154322015062Z/artifacts/attempt_01/extracted_shape.ttl</x:v>
      </x:c>
    </x:row>
    <x:row r="5753" ht="22" customHeight="1">
      <x:c r="A5753" s="10" t="str">
        <x:v>SINGLESHOT</x:v>
      </x:c>
      <x:c r="B5753" s="10" t="str">
        <x:v>IMO26-012</x:v>
      </x:c>
      <x:c r="C5753" s="10" t="str">
        <x:v>IMO26-012-A-F04</x:v>
      </x:c>
      <x:c r="D5753" s="10" t="str">
        <x:v>RUN_01</x:v>
      </x:c>
      <x:c r="E5753" s="10" t="str">
        <x:v>ORIGINAL_LEDGER</x:v>
      </x:c>
      <x:c r="F5753" s="10" t="str">
        <x:v>FAIL</x:v>
      </x:c>
      <x:c r="G5753" s="10" t="str">
        <x:v>FAIL</x:v>
      </x:c>
      <x:c r="H5753" s="10" t="str">
        <x:v>EXECUTED</x:v>
      </x:c>
      <x:c r="I5753" s="10" t="str">
        <x:v>PARSED</x:v>
      </x:c>
      <x:c r="J5753" s="10" t="str">
        <x:v>SINGLESHOT_CAPTURED_DIAGNOSTIC_PASS</x:v>
      </x:c>
      <x:c r="K5753" s="10" t="str">
        <x:v>860f0aed09184accafdcf6ae53a71c85bca3ee35a9b91fdb1919999810f261c7</x:v>
      </x:c>
      <x:c r="L5753" s="10" t="str">
        <x:v>historical_three</x:v>
      </x:c>
      <x:c r="M5753" s="10" t="n">
        <x:v>1</x:v>
      </x:c>
      <x:c r="N5753" s="10" t="n">
        <x:v>0</x:v>
      </x:c>
      <x:c r="O5753" s="10" t="n">
        <x:v>0</x:v>
      </x:c>
      <x:c r="P5753" s="9" t="str">
        <x:f>'CaseReview'!U1381</x:f>
        <x:v>FAIL</x:v>
      </x:c>
      <x:c r="Q5753" s="9" t="n">
        <x:f>IF(AND(T5753=1,G5753=P5753),1,0)</x:f>
        <x:v>1</x:v>
      </x:c>
      <x:c r="R5753" s="9" t="n">
        <x:f>IF(AND(T5753=1,G5753="PASS",P5753="FAIL"),1,0)</x:f>
        <x:v>0</x:v>
      </x:c>
      <x:c r="S5753" s="9" t="n">
        <x:f>IF(AND(T5753=1,G5753="FAIL",P5753="PASS"),1,0)</x:f>
        <x:v>0</x:v>
      </x:c>
      <x:c r="T5753" s="9" t="n">
        <x:v>1</x:v>
      </x:c>
      <x:c r="U5753" s="9" t="n">
        <x:v>9</x:v>
      </x:c>
      <x:c r="V5753" s="9" t="str">
        <x:v>MVP/SHACL_GENERATION_PIPELINE/experiments/LUNA_CONTEXTUAL_SINGLESHOT/RUN_01/runs/RUN-IMO26-012-20260831T154322015062Z/artifacts/attempt_01/extracted_shape.ttl</x:v>
      </x:c>
    </x:row>
    <x:row r="5754" ht="22" customHeight="1">
      <x:c r="A5754" s="10" t="str">
        <x:v>SINGLESHOT</x:v>
      </x:c>
      <x:c r="B5754" s="10" t="str">
        <x:v>IMO26-012</x:v>
      </x:c>
      <x:c r="C5754" s="10" t="str">
        <x:v>IMO26-012-A-F05</x:v>
      </x:c>
      <x:c r="D5754" s="10" t="str">
        <x:v>RUN_01</x:v>
      </x:c>
      <x:c r="E5754" s="10" t="str">
        <x:v>ORIGINAL_LEDGER</x:v>
      </x:c>
      <x:c r="F5754" s="10" t="str">
        <x:v>FAIL</x:v>
      </x:c>
      <x:c r="G5754" s="10" t="str">
        <x:v>FAIL</x:v>
      </x:c>
      <x:c r="H5754" s="10" t="str">
        <x:v>EXECUTED</x:v>
      </x:c>
      <x:c r="I5754" s="10" t="str">
        <x:v>PARSED</x:v>
      </x:c>
      <x:c r="J5754" s="10" t="str">
        <x:v>SINGLESHOT_CAPTURED_DIAGNOSTIC_PASS</x:v>
      </x:c>
      <x:c r="K5754" s="10" t="str">
        <x:v>860f0aed09184accafdcf6ae53a71c85bca3ee35a9b91fdb1919999810f261c7</x:v>
      </x:c>
      <x:c r="L5754" s="10" t="str">
        <x:v>historical_three</x:v>
      </x:c>
      <x:c r="M5754" s="10" t="n">
        <x:v>1</x:v>
      </x:c>
      <x:c r="N5754" s="10" t="n">
        <x:v>0</x:v>
      </x:c>
      <x:c r="O5754" s="10" t="n">
        <x:v>0</x:v>
      </x:c>
      <x:c r="P5754" s="9" t="str">
        <x:f>'CaseReview'!U1382</x:f>
        <x:v>FAIL</x:v>
      </x:c>
      <x:c r="Q5754" s="9" t="n">
        <x:f>IF(AND(T5754=1,G5754=P5754),1,0)</x:f>
        <x:v>1</x:v>
      </x:c>
      <x:c r="R5754" s="9" t="n">
        <x:f>IF(AND(T5754=1,G5754="PASS",P5754="FAIL"),1,0)</x:f>
        <x:v>0</x:v>
      </x:c>
      <x:c r="S5754" s="9" t="n">
        <x:f>IF(AND(T5754=1,G5754="FAIL",P5754="PASS"),1,0)</x:f>
        <x:v>0</x:v>
      </x:c>
      <x:c r="T5754" s="9" t="n">
        <x:v>1</x:v>
      </x:c>
      <x:c r="U5754" s="9" t="n">
        <x:v>9</x:v>
      </x:c>
      <x:c r="V5754" s="9" t="str">
        <x:v>MVP/SHACL_GENERATION_PIPELINE/experiments/LUNA_CONTEXTUAL_SINGLESHOT/RUN_01/runs/RUN-IMO26-012-20260831T154322015062Z/artifacts/attempt_01/extracted_shape.ttl</x:v>
      </x:c>
    </x:row>
    <x:row r="5755" ht="22" customHeight="1">
      <x:c r="A5755" s="10" t="str">
        <x:v>SINGLESHOT</x:v>
      </x:c>
      <x:c r="B5755" s="10" t="str">
        <x:v>IMO26-012</x:v>
      </x:c>
      <x:c r="C5755" s="10" t="str">
        <x:v>IMO26-012-A-F06</x:v>
      </x:c>
      <x:c r="D5755" s="10" t="str">
        <x:v>RUN_01</x:v>
      </x:c>
      <x:c r="E5755" s="10" t="str">
        <x:v>ORIGINAL_LEDGER</x:v>
      </x:c>
      <x:c r="F5755" s="10" t="str">
        <x:v>FAIL</x:v>
      </x:c>
      <x:c r="G5755" s="10" t="str">
        <x:v>PASS</x:v>
      </x:c>
      <x:c r="H5755" s="10" t="str">
        <x:v>EXECUTED</x:v>
      </x:c>
      <x:c r="I5755" s="10" t="str">
        <x:v>PARSED</x:v>
      </x:c>
      <x:c r="J5755" s="10" t="str">
        <x:v>SINGLESHOT_CAPTURED_DIAGNOSTIC_PASS</x:v>
      </x:c>
      <x:c r="K5755" s="10" t="str">
        <x:v>860f0aed09184accafdcf6ae53a71c85bca3ee35a9b91fdb1919999810f261c7</x:v>
      </x:c>
      <x:c r="L5755" s="10" t="str">
        <x:v>historical_three</x:v>
      </x:c>
      <x:c r="M5755" s="10" t="n">
        <x:v>0</x:v>
      </x:c>
      <x:c r="N5755" s="10" t="n">
        <x:v>1</x:v>
      </x:c>
      <x:c r="O5755" s="10" t="n">
        <x:v>0</x:v>
      </x:c>
      <x:c r="P5755" s="9" t="str">
        <x:f>'CaseReview'!U1383</x:f>
        <x:v>FAIL</x:v>
      </x:c>
      <x:c r="Q5755" s="9" t="n">
        <x:f>IF(AND(T5755=1,G5755=P5755),1,0)</x:f>
        <x:v>0</x:v>
      </x:c>
      <x:c r="R5755" s="9" t="n">
        <x:f>IF(AND(T5755=1,G5755="PASS",P5755="FAIL"),1,0)</x:f>
        <x:v>1</x:v>
      </x:c>
      <x:c r="S5755" s="9" t="n">
        <x:f>IF(AND(T5755=1,G5755="FAIL",P5755="PASS"),1,0)</x:f>
        <x:v>0</x:v>
      </x:c>
      <x:c r="T5755" s="9" t="n">
        <x:v>1</x:v>
      </x:c>
      <x:c r="U5755" s="9" t="n">
        <x:v>9</x:v>
      </x:c>
      <x:c r="V5755" s="9" t="str">
        <x:v>MVP/SHACL_GENERATION_PIPELINE/experiments/LUNA_CONTEXTUAL_SINGLESHOT/RUN_01/runs/RUN-IMO26-012-20260831T154322015062Z/artifacts/attempt_01/extracted_shape.ttl</x:v>
      </x:c>
    </x:row>
    <x:row r="5756" ht="22" customHeight="1">
      <x:c r="A5756" s="10" t="str">
        <x:v>SINGLESHOT</x:v>
      </x:c>
      <x:c r="B5756" s="10" t="str">
        <x:v>IMO26-012</x:v>
      </x:c>
      <x:c r="C5756" s="10" t="str">
        <x:v>IMO26-012-A-P01</x:v>
      </x:c>
      <x:c r="D5756" s="10" t="str">
        <x:v>RUN_01</x:v>
      </x:c>
      <x:c r="E5756" s="10" t="str">
        <x:v>ORIGINAL_LEDGER</x:v>
      </x:c>
      <x:c r="F5756" s="10" t="str">
        <x:v>PASS</x:v>
      </x:c>
      <x:c r="G5756" s="10" t="str">
        <x:v>PASS</x:v>
      </x:c>
      <x:c r="H5756" s="10" t="str">
        <x:v>EXECUTED</x:v>
      </x:c>
      <x:c r="I5756" s="10" t="str">
        <x:v>PARSED</x:v>
      </x:c>
      <x:c r="J5756" s="10" t="str">
        <x:v>SINGLESHOT_CAPTURED_DIAGNOSTIC_PASS</x:v>
      </x:c>
      <x:c r="K5756" s="10" t="str">
        <x:v>860f0aed09184accafdcf6ae53a71c85bca3ee35a9b91fdb1919999810f261c7</x:v>
      </x:c>
      <x:c r="L5756" s="10" t="str">
        <x:v>historical_three</x:v>
      </x:c>
      <x:c r="M5756" s="10" t="n">
        <x:v>1</x:v>
      </x:c>
      <x:c r="N5756" s="10" t="n">
        <x:v>0</x:v>
      </x:c>
      <x:c r="O5756" s="10" t="n">
        <x:v>0</x:v>
      </x:c>
      <x:c r="P5756" s="9" t="str">
        <x:f>'CaseReview'!U1384</x:f>
        <x:v>PASS</x:v>
      </x:c>
      <x:c r="Q5756" s="9" t="n">
        <x:f>IF(AND(T5756=1,G5756=P5756),1,0)</x:f>
        <x:v>1</x:v>
      </x:c>
      <x:c r="R5756" s="9" t="n">
        <x:f>IF(AND(T5756=1,G5756="PASS",P5756="FAIL"),1,0)</x:f>
        <x:v>0</x:v>
      </x:c>
      <x:c r="S5756" s="9" t="n">
        <x:f>IF(AND(T5756=1,G5756="FAIL",P5756="PASS"),1,0)</x:f>
        <x:v>0</x:v>
      </x:c>
      <x:c r="T5756" s="9" t="n">
        <x:v>1</x:v>
      </x:c>
      <x:c r="U5756" s="9" t="n">
        <x:v>9</x:v>
      </x:c>
      <x:c r="V5756" s="9" t="str">
        <x:v>MVP/SHACL_GENERATION_PIPELINE/experiments/LUNA_CONTEXTUAL_SINGLESHOT/RUN_01/runs/RUN-IMO26-012-20260831T154322015062Z/artifacts/attempt_01/extracted_shape.ttl</x:v>
      </x:c>
    </x:row>
    <x:row r="5757" ht="22" customHeight="1">
      <x:c r="A5757" s="10" t="str">
        <x:v>SINGLESHOT</x:v>
      </x:c>
      <x:c r="B5757" s="10" t="str">
        <x:v>IMO26-012</x:v>
      </x:c>
      <x:c r="C5757" s="10" t="str">
        <x:v>IMO26-012-A-P02</x:v>
      </x:c>
      <x:c r="D5757" s="10" t="str">
        <x:v>RUN_01</x:v>
      </x:c>
      <x:c r="E5757" s="10" t="str">
        <x:v>ORIGINAL_LEDGER</x:v>
      </x:c>
      <x:c r="F5757" s="10" t="str">
        <x:v>PASS</x:v>
      </x:c>
      <x:c r="G5757" s="10" t="str">
        <x:v>PASS</x:v>
      </x:c>
      <x:c r="H5757" s="10" t="str">
        <x:v>EXECUTED</x:v>
      </x:c>
      <x:c r="I5757" s="10" t="str">
        <x:v>PARSED</x:v>
      </x:c>
      <x:c r="J5757" s="10" t="str">
        <x:v>SINGLESHOT_CAPTURED_DIAGNOSTIC_PASS</x:v>
      </x:c>
      <x:c r="K5757" s="10" t="str">
        <x:v>860f0aed09184accafdcf6ae53a71c85bca3ee35a9b91fdb1919999810f261c7</x:v>
      </x:c>
      <x:c r="L5757" s="10" t="str">
        <x:v>historical_three</x:v>
      </x:c>
      <x:c r="M5757" s="10" t="n">
        <x:v>1</x:v>
      </x:c>
      <x:c r="N5757" s="10" t="n">
        <x:v>0</x:v>
      </x:c>
      <x:c r="O5757" s="10" t="n">
        <x:v>0</x:v>
      </x:c>
      <x:c r="P5757" s="9" t="str">
        <x:f>'CaseReview'!U1385</x:f>
        <x:v>PASS</x:v>
      </x:c>
      <x:c r="Q5757" s="9" t="n">
        <x:f>IF(AND(T5757=1,G5757=P5757),1,0)</x:f>
        <x:v>1</x:v>
      </x:c>
      <x:c r="R5757" s="9" t="n">
        <x:f>IF(AND(T5757=1,G5757="PASS",P5757="FAIL"),1,0)</x:f>
        <x:v>0</x:v>
      </x:c>
      <x:c r="S5757" s="9" t="n">
        <x:f>IF(AND(T5757=1,G5757="FAIL",P5757="PASS"),1,0)</x:f>
        <x:v>0</x:v>
      </x:c>
      <x:c r="T5757" s="9" t="n">
        <x:v>1</x:v>
      </x:c>
      <x:c r="U5757" s="9" t="n">
        <x:v>9</x:v>
      </x:c>
      <x:c r="V5757" s="9" t="str">
        <x:v>MVP/SHACL_GENERATION_PIPELINE/experiments/LUNA_CONTEXTUAL_SINGLESHOT/RUN_01/runs/RUN-IMO26-012-20260831T154322015062Z/artifacts/attempt_01/extracted_shape.ttl</x:v>
      </x:c>
    </x:row>
    <x:row r="5758" ht="22" customHeight="1">
      <x:c r="A5758" s="10" t="str">
        <x:v>SINGLESHOT</x:v>
      </x:c>
      <x:c r="B5758" s="10" t="str">
        <x:v>IMO26-012</x:v>
      </x:c>
      <x:c r="C5758" s="10" t="str">
        <x:v>IMO26-012-A-P03</x:v>
      </x:c>
      <x:c r="D5758" s="10" t="str">
        <x:v>RUN_01</x:v>
      </x:c>
      <x:c r="E5758" s="10" t="str">
        <x:v>ORIGINAL_LEDGER</x:v>
      </x:c>
      <x:c r="F5758" s="10" t="str">
        <x:v>PASS</x:v>
      </x:c>
      <x:c r="G5758" s="10" t="str">
        <x:v>PASS</x:v>
      </x:c>
      <x:c r="H5758" s="10" t="str">
        <x:v>EXECUTED</x:v>
      </x:c>
      <x:c r="I5758" s="10" t="str">
        <x:v>PARSED</x:v>
      </x:c>
      <x:c r="J5758" s="10" t="str">
        <x:v>SINGLESHOT_CAPTURED_DIAGNOSTIC_PASS</x:v>
      </x:c>
      <x:c r="K5758" s="10" t="str">
        <x:v>860f0aed09184accafdcf6ae53a71c85bca3ee35a9b91fdb1919999810f261c7</x:v>
      </x:c>
      <x:c r="L5758" s="10" t="str">
        <x:v>historical_three</x:v>
      </x:c>
      <x:c r="M5758" s="10" t="n">
        <x:v>1</x:v>
      </x:c>
      <x:c r="N5758" s="10" t="n">
        <x:v>0</x:v>
      </x:c>
      <x:c r="O5758" s="10" t="n">
        <x:v>0</x:v>
      </x:c>
      <x:c r="P5758" s="9" t="str">
        <x:f>'CaseReview'!U1386</x:f>
        <x:v>PASS</x:v>
      </x:c>
      <x:c r="Q5758" s="9" t="n">
        <x:f>IF(AND(T5758=1,G5758=P5758),1,0)</x:f>
        <x:v>1</x:v>
      </x:c>
      <x:c r="R5758" s="9" t="n">
        <x:f>IF(AND(T5758=1,G5758="PASS",P5758="FAIL"),1,0)</x:f>
        <x:v>0</x:v>
      </x:c>
      <x:c r="S5758" s="9" t="n">
        <x:f>IF(AND(T5758=1,G5758="FAIL",P5758="PASS"),1,0)</x:f>
        <x:v>0</x:v>
      </x:c>
      <x:c r="T5758" s="9" t="n">
        <x:v>1</x:v>
      </x:c>
      <x:c r="U5758" s="9" t="n">
        <x:v>9</x:v>
      </x:c>
      <x:c r="V5758" s="9" t="str">
        <x:v>MVP/SHACL_GENERATION_PIPELINE/experiments/LUNA_CONTEXTUAL_SINGLESHOT/RUN_01/runs/RUN-IMO26-012-20260831T154322015062Z/artifacts/attempt_01/extracted_shape.ttl</x:v>
      </x:c>
    </x:row>
    <x:row r="5759" ht="22" customHeight="1">
      <x:c r="A5759" s="10" t="str">
        <x:v>SINGLESHOT</x:v>
      </x:c>
      <x:c r="B5759" s="10" t="str">
        <x:v>IMO26-013</x:v>
      </x:c>
      <x:c r="C5759" s="10" t="str">
        <x:v>IMO26-013-A-F01</x:v>
      </x:c>
      <x:c r="D5759" s="10" t="str">
        <x:v>RUN_01</x:v>
      </x:c>
      <x:c r="E5759" s="10" t="str">
        <x:v>ORIGINAL_LEDGER</x:v>
      </x:c>
      <x:c r="F5759" s="10" t="str">
        <x:v>FAIL</x:v>
      </x:c>
      <x:c r="G5759" s="10" t="str">
        <x:v>FAIL</x:v>
      </x:c>
      <x:c r="H5759" s="10" t="str">
        <x:v>EXECUTED</x:v>
      </x:c>
      <x:c r="I5759" s="10" t="str">
        <x:v>PARSED</x:v>
      </x:c>
      <x:c r="J5759" s="10" t="str">
        <x:v>SINGLESHOT_CAPTURED_DIAGNOSTIC_PASS</x:v>
      </x:c>
      <x:c r="K5759" s="10" t="str">
        <x:v>26e5de80835579d59ac146e0f673589997683d468dd934ba593b86db6d3e2980</x:v>
      </x:c>
      <x:c r="L5759" s="10" t="str">
        <x:v>historical_three</x:v>
      </x:c>
      <x:c r="M5759" s="10" t="n">
        <x:v>1</x:v>
      </x:c>
      <x:c r="N5759" s="10" t="n">
        <x:v>0</x:v>
      </x:c>
      <x:c r="O5759" s="10" t="n">
        <x:v>0</x:v>
      </x:c>
      <x:c r="P5759" s="9" t="str">
        <x:f>'CaseReview'!U1387</x:f>
        <x:v>FAIL</x:v>
      </x:c>
      <x:c r="Q5759" s="9" t="n">
        <x:f>IF(AND(T5759=1,G5759=P5759),1,0)</x:f>
        <x:v>1</x:v>
      </x:c>
      <x:c r="R5759" s="9" t="n">
        <x:f>IF(AND(T5759=1,G5759="PASS",P5759="FAIL"),1,0)</x:f>
        <x:v>0</x:v>
      </x:c>
      <x:c r="S5759" s="9" t="n">
        <x:f>IF(AND(T5759=1,G5759="FAIL",P5759="PASS"),1,0)</x:f>
        <x:v>0</x:v>
      </x:c>
      <x:c r="T5759" s="9" t="n">
        <x:v>1</x:v>
      </x:c>
      <x:c r="U5759" s="9" t="n">
        <x:v>7</x:v>
      </x:c>
      <x:c r="V5759" s="9" t="str">
        <x:v>MVP/SHACL_GENERATION_PIPELINE/experiments/LUNA_CONTEXTUAL_SINGLESHOT/RUN_01/runs/RUN-IMO26-013-20260831T154355621201Z/artifacts/attempt_01/extracted_shape.ttl</x:v>
      </x:c>
    </x:row>
    <x:row r="5760" ht="22" customHeight="1">
      <x:c r="A5760" s="10" t="str">
        <x:v>SINGLESHOT</x:v>
      </x:c>
      <x:c r="B5760" s="10" t="str">
        <x:v>IMO26-013</x:v>
      </x:c>
      <x:c r="C5760" s="10" t="str">
        <x:v>IMO26-013-A-F02</x:v>
      </x:c>
      <x:c r="D5760" s="10" t="str">
        <x:v>RUN_01</x:v>
      </x:c>
      <x:c r="E5760" s="10" t="str">
        <x:v>ORIGINAL_LEDGER</x:v>
      </x:c>
      <x:c r="F5760" s="10" t="str">
        <x:v>FAIL</x:v>
      </x:c>
      <x:c r="G5760" s="10" t="str">
        <x:v>FAIL</x:v>
      </x:c>
      <x:c r="H5760" s="10" t="str">
        <x:v>EXECUTED</x:v>
      </x:c>
      <x:c r="I5760" s="10" t="str">
        <x:v>PARSED</x:v>
      </x:c>
      <x:c r="J5760" s="10" t="str">
        <x:v>SINGLESHOT_CAPTURED_DIAGNOSTIC_PASS</x:v>
      </x:c>
      <x:c r="K5760" s="10" t="str">
        <x:v>26e5de80835579d59ac146e0f673589997683d468dd934ba593b86db6d3e2980</x:v>
      </x:c>
      <x:c r="L5760" s="10" t="str">
        <x:v>historical_three</x:v>
      </x:c>
      <x:c r="M5760" s="10" t="n">
        <x:v>1</x:v>
      </x:c>
      <x:c r="N5760" s="10" t="n">
        <x:v>0</x:v>
      </x:c>
      <x:c r="O5760" s="10" t="n">
        <x:v>0</x:v>
      </x:c>
      <x:c r="P5760" s="9" t="str">
        <x:f>'CaseReview'!U1388</x:f>
        <x:v>FAIL</x:v>
      </x:c>
      <x:c r="Q5760" s="9" t="n">
        <x:f>IF(AND(T5760=1,G5760=P5760),1,0)</x:f>
        <x:v>1</x:v>
      </x:c>
      <x:c r="R5760" s="9" t="n">
        <x:f>IF(AND(T5760=1,G5760="PASS",P5760="FAIL"),1,0)</x:f>
        <x:v>0</x:v>
      </x:c>
      <x:c r="S5760" s="9" t="n">
        <x:f>IF(AND(T5760=1,G5760="FAIL",P5760="PASS"),1,0)</x:f>
        <x:v>0</x:v>
      </x:c>
      <x:c r="T5760" s="9" t="n">
        <x:v>1</x:v>
      </x:c>
      <x:c r="U5760" s="9" t="n">
        <x:v>7</x:v>
      </x:c>
      <x:c r="V5760" s="9" t="str">
        <x:v>MVP/SHACL_GENERATION_PIPELINE/experiments/LUNA_CONTEXTUAL_SINGLESHOT/RUN_01/runs/RUN-IMO26-013-20260831T154355621201Z/artifacts/attempt_01/extracted_shape.ttl</x:v>
      </x:c>
    </x:row>
    <x:row r="5761" ht="22" customHeight="1">
      <x:c r="A5761" s="10" t="str">
        <x:v>SINGLESHOT</x:v>
      </x:c>
      <x:c r="B5761" s="10" t="str">
        <x:v>IMO26-013</x:v>
      </x:c>
      <x:c r="C5761" s="10" t="str">
        <x:v>IMO26-013-A-F03</x:v>
      </x:c>
      <x:c r="D5761" s="10" t="str">
        <x:v>RUN_01</x:v>
      </x:c>
      <x:c r="E5761" s="10" t="str">
        <x:v>ORIGINAL_LEDGER</x:v>
      </x:c>
      <x:c r="F5761" s="10" t="str">
        <x:v>FAIL</x:v>
      </x:c>
      <x:c r="G5761" s="10" t="str">
        <x:v>FAIL</x:v>
      </x:c>
      <x:c r="H5761" s="10" t="str">
        <x:v>EXECUTED</x:v>
      </x:c>
      <x:c r="I5761" s="10" t="str">
        <x:v>PARSED</x:v>
      </x:c>
      <x:c r="J5761" s="10" t="str">
        <x:v>SINGLESHOT_CAPTURED_DIAGNOSTIC_PASS</x:v>
      </x:c>
      <x:c r="K5761" s="10" t="str">
        <x:v>26e5de80835579d59ac146e0f673589997683d468dd934ba593b86db6d3e2980</x:v>
      </x:c>
      <x:c r="L5761" s="10" t="str">
        <x:v>historical_three</x:v>
      </x:c>
      <x:c r="M5761" s="10" t="n">
        <x:v>1</x:v>
      </x:c>
      <x:c r="N5761" s="10" t="n">
        <x:v>0</x:v>
      </x:c>
      <x:c r="O5761" s="10" t="n">
        <x:v>0</x:v>
      </x:c>
      <x:c r="P5761" s="9" t="str">
        <x:f>'CaseReview'!U1389</x:f>
        <x:v>FAIL</x:v>
      </x:c>
      <x:c r="Q5761" s="9" t="n">
        <x:f>IF(AND(T5761=1,G5761=P5761),1,0)</x:f>
        <x:v>1</x:v>
      </x:c>
      <x:c r="R5761" s="9" t="n">
        <x:f>IF(AND(T5761=1,G5761="PASS",P5761="FAIL"),1,0)</x:f>
        <x:v>0</x:v>
      </x:c>
      <x:c r="S5761" s="9" t="n">
        <x:f>IF(AND(T5761=1,G5761="FAIL",P5761="PASS"),1,0)</x:f>
        <x:v>0</x:v>
      </x:c>
      <x:c r="T5761" s="9" t="n">
        <x:v>1</x:v>
      </x:c>
      <x:c r="U5761" s="9" t="n">
        <x:v>7</x:v>
      </x:c>
      <x:c r="V5761" s="9" t="str">
        <x:v>MVP/SHACL_GENERATION_PIPELINE/experiments/LUNA_CONTEXTUAL_SINGLESHOT/RUN_01/runs/RUN-IMO26-013-20260831T154355621201Z/artifacts/attempt_01/extracted_shape.ttl</x:v>
      </x:c>
    </x:row>
    <x:row r="5762" ht="22" customHeight="1">
      <x:c r="A5762" s="10" t="str">
        <x:v>SINGLESHOT</x:v>
      </x:c>
      <x:c r="B5762" s="10" t="str">
        <x:v>IMO26-013</x:v>
      </x:c>
      <x:c r="C5762" s="10" t="str">
        <x:v>IMO26-013-A-F04</x:v>
      </x:c>
      <x:c r="D5762" s="10" t="str">
        <x:v>RUN_01</x:v>
      </x:c>
      <x:c r="E5762" s="10" t="str">
        <x:v>ORIGINAL_LEDGER</x:v>
      </x:c>
      <x:c r="F5762" s="10" t="str">
        <x:v>FAIL</x:v>
      </x:c>
      <x:c r="G5762" s="10" t="str">
        <x:v>FAIL</x:v>
      </x:c>
      <x:c r="H5762" s="10" t="str">
        <x:v>EXECUTED</x:v>
      </x:c>
      <x:c r="I5762" s="10" t="str">
        <x:v>PARSED</x:v>
      </x:c>
      <x:c r="J5762" s="10" t="str">
        <x:v>SINGLESHOT_CAPTURED_DIAGNOSTIC_PASS</x:v>
      </x:c>
      <x:c r="K5762" s="10" t="str">
        <x:v>26e5de80835579d59ac146e0f673589997683d468dd934ba593b86db6d3e2980</x:v>
      </x:c>
      <x:c r="L5762" s="10" t="str">
        <x:v>historical_three</x:v>
      </x:c>
      <x:c r="M5762" s="10" t="n">
        <x:v>1</x:v>
      </x:c>
      <x:c r="N5762" s="10" t="n">
        <x:v>0</x:v>
      </x:c>
      <x:c r="O5762" s="10" t="n">
        <x:v>0</x:v>
      </x:c>
      <x:c r="P5762" s="9" t="str">
        <x:f>'CaseReview'!U1390</x:f>
        <x:v>FAIL</x:v>
      </x:c>
      <x:c r="Q5762" s="9" t="n">
        <x:f>IF(AND(T5762=1,G5762=P5762),1,0)</x:f>
        <x:v>1</x:v>
      </x:c>
      <x:c r="R5762" s="9" t="n">
        <x:f>IF(AND(T5762=1,G5762="PASS",P5762="FAIL"),1,0)</x:f>
        <x:v>0</x:v>
      </x:c>
      <x:c r="S5762" s="9" t="n">
        <x:f>IF(AND(T5762=1,G5762="FAIL",P5762="PASS"),1,0)</x:f>
        <x:v>0</x:v>
      </x:c>
      <x:c r="T5762" s="9" t="n">
        <x:v>1</x:v>
      </x:c>
      <x:c r="U5762" s="9" t="n">
        <x:v>7</x:v>
      </x:c>
      <x:c r="V5762" s="9" t="str">
        <x:v>MVP/SHACL_GENERATION_PIPELINE/experiments/LUNA_CONTEXTUAL_SINGLESHOT/RUN_01/runs/RUN-IMO26-013-20260831T154355621201Z/artifacts/attempt_01/extracted_shape.ttl</x:v>
      </x:c>
    </x:row>
    <x:row r="5763" ht="22" customHeight="1">
      <x:c r="A5763" s="10" t="str">
        <x:v>SINGLESHOT</x:v>
      </x:c>
      <x:c r="B5763" s="10" t="str">
        <x:v>IMO26-013</x:v>
      </x:c>
      <x:c r="C5763" s="10" t="str">
        <x:v>IMO26-013-A-P01</x:v>
      </x:c>
      <x:c r="D5763" s="10" t="str">
        <x:v>RUN_01</x:v>
      </x:c>
      <x:c r="E5763" s="10" t="str">
        <x:v>ORIGINAL_LEDGER</x:v>
      </x:c>
      <x:c r="F5763" s="10" t="str">
        <x:v>PASS</x:v>
      </x:c>
      <x:c r="G5763" s="10" t="str">
        <x:v>PASS</x:v>
      </x:c>
      <x:c r="H5763" s="10" t="str">
        <x:v>EXECUTED</x:v>
      </x:c>
      <x:c r="I5763" s="10" t="str">
        <x:v>PARSED</x:v>
      </x:c>
      <x:c r="J5763" s="10" t="str">
        <x:v>SINGLESHOT_CAPTURED_DIAGNOSTIC_PASS</x:v>
      </x:c>
      <x:c r="K5763" s="10" t="str">
        <x:v>26e5de80835579d59ac146e0f673589997683d468dd934ba593b86db6d3e2980</x:v>
      </x:c>
      <x:c r="L5763" s="10" t="str">
        <x:v>historical_three</x:v>
      </x:c>
      <x:c r="M5763" s="10" t="n">
        <x:v>1</x:v>
      </x:c>
      <x:c r="N5763" s="10" t="n">
        <x:v>0</x:v>
      </x:c>
      <x:c r="O5763" s="10" t="n">
        <x:v>0</x:v>
      </x:c>
      <x:c r="P5763" s="9" t="str">
        <x:f>'CaseReview'!U1391</x:f>
        <x:v>PASS</x:v>
      </x:c>
      <x:c r="Q5763" s="9" t="n">
        <x:f>IF(AND(T5763=1,G5763=P5763),1,0)</x:f>
        <x:v>1</x:v>
      </x:c>
      <x:c r="R5763" s="9" t="n">
        <x:f>IF(AND(T5763=1,G5763="PASS",P5763="FAIL"),1,0)</x:f>
        <x:v>0</x:v>
      </x:c>
      <x:c r="S5763" s="9" t="n">
        <x:f>IF(AND(T5763=1,G5763="FAIL",P5763="PASS"),1,0)</x:f>
        <x:v>0</x:v>
      </x:c>
      <x:c r="T5763" s="9" t="n">
        <x:v>1</x:v>
      </x:c>
      <x:c r="U5763" s="9" t="n">
        <x:v>7</x:v>
      </x:c>
      <x:c r="V5763" s="9" t="str">
        <x:v>MVP/SHACL_GENERATION_PIPELINE/experiments/LUNA_CONTEXTUAL_SINGLESHOT/RUN_01/runs/RUN-IMO26-013-20260831T154355621201Z/artifacts/attempt_01/extracted_shape.ttl</x:v>
      </x:c>
    </x:row>
    <x:row r="5764" ht="22" customHeight="1">
      <x:c r="A5764" s="10" t="str">
        <x:v>SINGLESHOT</x:v>
      </x:c>
      <x:c r="B5764" s="10" t="str">
        <x:v>IMO26-013</x:v>
      </x:c>
      <x:c r="C5764" s="10" t="str">
        <x:v>IMO26-013-A-P02</x:v>
      </x:c>
      <x:c r="D5764" s="10" t="str">
        <x:v>RUN_01</x:v>
      </x:c>
      <x:c r="E5764" s="10" t="str">
        <x:v>ORIGINAL_LEDGER</x:v>
      </x:c>
      <x:c r="F5764" s="10" t="str">
        <x:v>PASS</x:v>
      </x:c>
      <x:c r="G5764" s="10" t="str">
        <x:v>PASS</x:v>
      </x:c>
      <x:c r="H5764" s="10" t="str">
        <x:v>EXECUTED</x:v>
      </x:c>
      <x:c r="I5764" s="10" t="str">
        <x:v>PARSED</x:v>
      </x:c>
      <x:c r="J5764" s="10" t="str">
        <x:v>SINGLESHOT_CAPTURED_DIAGNOSTIC_PASS</x:v>
      </x:c>
      <x:c r="K5764" s="10" t="str">
        <x:v>26e5de80835579d59ac146e0f673589997683d468dd934ba593b86db6d3e2980</x:v>
      </x:c>
      <x:c r="L5764" s="10" t="str">
        <x:v>historical_three</x:v>
      </x:c>
      <x:c r="M5764" s="10" t="n">
        <x:v>1</x:v>
      </x:c>
      <x:c r="N5764" s="10" t="n">
        <x:v>0</x:v>
      </x:c>
      <x:c r="O5764" s="10" t="n">
        <x:v>0</x:v>
      </x:c>
      <x:c r="P5764" s="9" t="str">
        <x:f>'CaseReview'!U1392</x:f>
        <x:v>PASS</x:v>
      </x:c>
      <x:c r="Q5764" s="9" t="n">
        <x:f>IF(AND(T5764=1,G5764=P5764),1,0)</x:f>
        <x:v>1</x:v>
      </x:c>
      <x:c r="R5764" s="9" t="n">
        <x:f>IF(AND(T5764=1,G5764="PASS",P5764="FAIL"),1,0)</x:f>
        <x:v>0</x:v>
      </x:c>
      <x:c r="S5764" s="9" t="n">
        <x:f>IF(AND(T5764=1,G5764="FAIL",P5764="PASS"),1,0)</x:f>
        <x:v>0</x:v>
      </x:c>
      <x:c r="T5764" s="9" t="n">
        <x:v>1</x:v>
      </x:c>
      <x:c r="U5764" s="9" t="n">
        <x:v>7</x:v>
      </x:c>
      <x:c r="V5764" s="9" t="str">
        <x:v>MVP/SHACL_GENERATION_PIPELINE/experiments/LUNA_CONTEXTUAL_SINGLESHOT/RUN_01/runs/RUN-IMO26-013-20260831T154355621201Z/artifacts/attempt_01/extracted_shape.ttl</x:v>
      </x:c>
    </x:row>
    <x:row r="5765" ht="22" customHeight="1">
      <x:c r="A5765" s="10" t="str">
        <x:v>SINGLESHOT</x:v>
      </x:c>
      <x:c r="B5765" s="10" t="str">
        <x:v>IMO26-013</x:v>
      </x:c>
      <x:c r="C5765" s="10" t="str">
        <x:v>IMO26-013-A-P03</x:v>
      </x:c>
      <x:c r="D5765" s="10" t="str">
        <x:v>RUN_01</x:v>
      </x:c>
      <x:c r="E5765" s="10" t="str">
        <x:v>ORIGINAL_LEDGER</x:v>
      </x:c>
      <x:c r="F5765" s="10" t="str">
        <x:v>PASS</x:v>
      </x:c>
      <x:c r="G5765" s="10" t="str">
        <x:v>PASS</x:v>
      </x:c>
      <x:c r="H5765" s="10" t="str">
        <x:v>EXECUTED</x:v>
      </x:c>
      <x:c r="I5765" s="10" t="str">
        <x:v>PARSED</x:v>
      </x:c>
      <x:c r="J5765" s="10" t="str">
        <x:v>SINGLESHOT_CAPTURED_DIAGNOSTIC_PASS</x:v>
      </x:c>
      <x:c r="K5765" s="10" t="str">
        <x:v>26e5de80835579d59ac146e0f673589997683d468dd934ba593b86db6d3e2980</x:v>
      </x:c>
      <x:c r="L5765" s="10" t="str">
        <x:v>historical_three</x:v>
      </x:c>
      <x:c r="M5765" s="10" t="n">
        <x:v>1</x:v>
      </x:c>
      <x:c r="N5765" s="10" t="n">
        <x:v>0</x:v>
      </x:c>
      <x:c r="O5765" s="10" t="n">
        <x:v>0</x:v>
      </x:c>
      <x:c r="P5765" s="9" t="str">
        <x:f>'CaseReview'!U1393</x:f>
        <x:v>PASS</x:v>
      </x:c>
      <x:c r="Q5765" s="9" t="n">
        <x:f>IF(AND(T5765=1,G5765=P5765),1,0)</x:f>
        <x:v>1</x:v>
      </x:c>
      <x:c r="R5765" s="9" t="n">
        <x:f>IF(AND(T5765=1,G5765="PASS",P5765="FAIL"),1,0)</x:f>
        <x:v>0</x:v>
      </x:c>
      <x:c r="S5765" s="9" t="n">
        <x:f>IF(AND(T5765=1,G5765="FAIL",P5765="PASS"),1,0)</x:f>
        <x:v>0</x:v>
      </x:c>
      <x:c r="T5765" s="9" t="n">
        <x:v>1</x:v>
      </x:c>
      <x:c r="U5765" s="9" t="n">
        <x:v>7</x:v>
      </x:c>
      <x:c r="V5765" s="9" t="str">
        <x:v>MVP/SHACL_GENERATION_PIPELINE/experiments/LUNA_CONTEXTUAL_SINGLESHOT/RUN_01/runs/RUN-IMO26-013-20260831T154355621201Z/artifacts/attempt_01/extracted_shape.ttl</x:v>
      </x:c>
    </x:row>
    <x:row r="5766" ht="22" customHeight="1">
      <x:c r="A5766" s="10" t="str">
        <x:v>SINGLESHOT</x:v>
      </x:c>
      <x:c r="B5766" s="10" t="str">
        <x:v>IMO26-014</x:v>
      </x:c>
      <x:c r="C5766" s="10" t="str">
        <x:v>IMO26-014-A-F01</x:v>
      </x:c>
      <x:c r="D5766" s="10" t="str">
        <x:v>RUN_01</x:v>
      </x:c>
      <x:c r="E5766" s="10" t="str">
        <x:v>ORIGINAL_LEDGER</x:v>
      </x:c>
      <x:c r="F5766" s="10" t="str">
        <x:v>FAIL</x:v>
      </x:c>
      <x:c r="G5766" s="10" t="str">
        <x:v>NO_VERDICT</x:v>
      </x:c>
      <x:c r="H5766" s="10" t="str">
        <x:v>INFRASTRUCTURE_FAILURE</x:v>
      </x:c>
      <x:c r="I5766" s="10" t="str">
        <x:v>NOT_PARSED</x:v>
      </x:c>
      <x:c r="J5766" s="10" t="str">
        <x:v>SINGLESHOT_CAPTURED_DIAGNOSTIC_FAIL</x:v>
      </x:c>
      <x:c r="K5766" s="10" t="str">
        <x:v>96e3346a1e7c5bbd8090b583d84acf6e0f5f07ca92812ef850db0e9064fb01cc</x:v>
      </x:c>
      <x:c r="L5766" s="10" t="str">
        <x:v>historical_three</x:v>
      </x:c>
      <x:c r="M5766" s="10" t="n">
        <x:v>0</x:v>
      </x:c>
      <x:c r="N5766" s="10" t="n">
        <x:v>0</x:v>
      </x:c>
      <x:c r="O5766" s="10" t="n">
        <x:v>0</x:v>
      </x:c>
      <x:c r="P5766" s="9" t="str">
        <x:f>'CaseReview'!U1394</x:f>
        <x:v>FAIL</x:v>
      </x:c>
      <x:c r="Q5766" s="9" t="n">
        <x:f>IF(AND(T5766=1,G5766=P5766),1,0)</x:f>
        <x:v>0</x:v>
      </x:c>
      <x:c r="R5766" s="9" t="n">
        <x:f>IF(AND(T5766=1,G5766="PASS",P5766="FAIL"),1,0)</x:f>
        <x:v>0</x:v>
      </x:c>
      <x:c r="S5766" s="9" t="n">
        <x:f>IF(AND(T5766=1,G5766="FAIL",P5766="PASS"),1,0)</x:f>
        <x:v>0</x:v>
      </x:c>
      <x:c r="T5766" s="9" t="n">
        <x:v>0</x:v>
      </x:c>
      <x:c r="U5766" s="9" t="n">
        <x:v>7</x:v>
      </x:c>
      <x:c r="V5766" s="9" t="str">
        <x:v>MVP/SHACL_GENERATION_PIPELINE/experiments/LUNA_CONTEXTUAL_SINGLESHOT/RUN_01/runs/RUN-IMO26-014-20260831T154423282191Z/artifacts/attempt_01/extracted_shape.ttl</x:v>
      </x:c>
    </x:row>
    <x:row r="5767" ht="22" customHeight="1">
      <x:c r="A5767" s="10" t="str">
        <x:v>SINGLESHOT</x:v>
      </x:c>
      <x:c r="B5767" s="10" t="str">
        <x:v>IMO26-014</x:v>
      </x:c>
      <x:c r="C5767" s="10" t="str">
        <x:v>IMO26-014-A-F02</x:v>
      </x:c>
      <x:c r="D5767" s="10" t="str">
        <x:v>RUN_01</x:v>
      </x:c>
      <x:c r="E5767" s="10" t="str">
        <x:v>ORIGINAL_LEDGER</x:v>
      </x:c>
      <x:c r="F5767" s="10" t="str">
        <x:v>FAIL</x:v>
      </x:c>
      <x:c r="G5767" s="10" t="str">
        <x:v>NO_VERDICT</x:v>
      </x:c>
      <x:c r="H5767" s="10" t="str">
        <x:v>INFRASTRUCTURE_FAILURE</x:v>
      </x:c>
      <x:c r="I5767" s="10" t="str">
        <x:v>NOT_PARSED</x:v>
      </x:c>
      <x:c r="J5767" s="10" t="str">
        <x:v>SINGLESHOT_CAPTURED_DIAGNOSTIC_FAIL</x:v>
      </x:c>
      <x:c r="K5767" s="10" t="str">
        <x:v>96e3346a1e7c5bbd8090b583d84acf6e0f5f07ca92812ef850db0e9064fb01cc</x:v>
      </x:c>
      <x:c r="L5767" s="10" t="str">
        <x:v>historical_three</x:v>
      </x:c>
      <x:c r="M5767" s="10" t="n">
        <x:v>0</x:v>
      </x:c>
      <x:c r="N5767" s="10" t="n">
        <x:v>0</x:v>
      </x:c>
      <x:c r="O5767" s="10" t="n">
        <x:v>0</x:v>
      </x:c>
      <x:c r="P5767" s="9" t="str">
        <x:f>'CaseReview'!U1395</x:f>
        <x:v>FAIL</x:v>
      </x:c>
      <x:c r="Q5767" s="9" t="n">
        <x:f>IF(AND(T5767=1,G5767=P5767),1,0)</x:f>
        <x:v>0</x:v>
      </x:c>
      <x:c r="R5767" s="9" t="n">
        <x:f>IF(AND(T5767=1,G5767="PASS",P5767="FAIL"),1,0)</x:f>
        <x:v>0</x:v>
      </x:c>
      <x:c r="S5767" s="9" t="n">
        <x:f>IF(AND(T5767=1,G5767="FAIL",P5767="PASS"),1,0)</x:f>
        <x:v>0</x:v>
      </x:c>
      <x:c r="T5767" s="9" t="n">
        <x:v>0</x:v>
      </x:c>
      <x:c r="U5767" s="9" t="n">
        <x:v>7</x:v>
      </x:c>
      <x:c r="V5767" s="9" t="str">
        <x:v>MVP/SHACL_GENERATION_PIPELINE/experiments/LUNA_CONTEXTUAL_SINGLESHOT/RUN_01/runs/RUN-IMO26-014-20260831T154423282191Z/artifacts/attempt_01/extracted_shape.ttl</x:v>
      </x:c>
    </x:row>
    <x:row r="5768" ht="22" customHeight="1">
      <x:c r="A5768" s="10" t="str">
        <x:v>SINGLESHOT</x:v>
      </x:c>
      <x:c r="B5768" s="10" t="str">
        <x:v>IMO26-014</x:v>
      </x:c>
      <x:c r="C5768" s="10" t="str">
        <x:v>IMO26-014-A-F03</x:v>
      </x:c>
      <x:c r="D5768" s="10" t="str">
        <x:v>RUN_01</x:v>
      </x:c>
      <x:c r="E5768" s="10" t="str">
        <x:v>ORIGINAL_LEDGER</x:v>
      </x:c>
      <x:c r="F5768" s="10" t="str">
        <x:v>FAIL</x:v>
      </x:c>
      <x:c r="G5768" s="10" t="str">
        <x:v>NO_VERDICT</x:v>
      </x:c>
      <x:c r="H5768" s="10" t="str">
        <x:v>INFRASTRUCTURE_FAILURE</x:v>
      </x:c>
      <x:c r="I5768" s="10" t="str">
        <x:v>NOT_PARSED</x:v>
      </x:c>
      <x:c r="J5768" s="10" t="str">
        <x:v>SINGLESHOT_CAPTURED_DIAGNOSTIC_FAIL</x:v>
      </x:c>
      <x:c r="K5768" s="10" t="str">
        <x:v>96e3346a1e7c5bbd8090b583d84acf6e0f5f07ca92812ef850db0e9064fb01cc</x:v>
      </x:c>
      <x:c r="L5768" s="10" t="str">
        <x:v>historical_three</x:v>
      </x:c>
      <x:c r="M5768" s="10" t="n">
        <x:v>0</x:v>
      </x:c>
      <x:c r="N5768" s="10" t="n">
        <x:v>0</x:v>
      </x:c>
      <x:c r="O5768" s="10" t="n">
        <x:v>0</x:v>
      </x:c>
      <x:c r="P5768" s="9" t="str">
        <x:f>'CaseReview'!U1396</x:f>
        <x:v>FAIL</x:v>
      </x:c>
      <x:c r="Q5768" s="9" t="n">
        <x:f>IF(AND(T5768=1,G5768=P5768),1,0)</x:f>
        <x:v>0</x:v>
      </x:c>
      <x:c r="R5768" s="9" t="n">
        <x:f>IF(AND(T5768=1,G5768="PASS",P5768="FAIL"),1,0)</x:f>
        <x:v>0</x:v>
      </x:c>
      <x:c r="S5768" s="9" t="n">
        <x:f>IF(AND(T5768=1,G5768="FAIL",P5768="PASS"),1,0)</x:f>
        <x:v>0</x:v>
      </x:c>
      <x:c r="T5768" s="9" t="n">
        <x:v>0</x:v>
      </x:c>
      <x:c r="U5768" s="9" t="n">
        <x:v>7</x:v>
      </x:c>
      <x:c r="V5768" s="9" t="str">
        <x:v>MVP/SHACL_GENERATION_PIPELINE/experiments/LUNA_CONTEXTUAL_SINGLESHOT/RUN_01/runs/RUN-IMO26-014-20260831T154423282191Z/artifacts/attempt_01/extracted_shape.ttl</x:v>
      </x:c>
    </x:row>
    <x:row r="5769" ht="22" customHeight="1">
      <x:c r="A5769" s="10" t="str">
        <x:v>SINGLESHOT</x:v>
      </x:c>
      <x:c r="B5769" s="10" t="str">
        <x:v>IMO26-014</x:v>
      </x:c>
      <x:c r="C5769" s="10" t="str">
        <x:v>IMO26-014-A-F04</x:v>
      </x:c>
      <x:c r="D5769" s="10" t="str">
        <x:v>RUN_01</x:v>
      </x:c>
      <x:c r="E5769" s="10" t="str">
        <x:v>ORIGINAL_LEDGER</x:v>
      </x:c>
      <x:c r="F5769" s="10" t="str">
        <x:v>FAIL</x:v>
      </x:c>
      <x:c r="G5769" s="10" t="str">
        <x:v>NO_VERDICT</x:v>
      </x:c>
      <x:c r="H5769" s="10" t="str">
        <x:v>INFRASTRUCTURE_FAILURE</x:v>
      </x:c>
      <x:c r="I5769" s="10" t="str">
        <x:v>NOT_PARSED</x:v>
      </x:c>
      <x:c r="J5769" s="10" t="str">
        <x:v>SINGLESHOT_CAPTURED_DIAGNOSTIC_FAIL</x:v>
      </x:c>
      <x:c r="K5769" s="10" t="str">
        <x:v>96e3346a1e7c5bbd8090b583d84acf6e0f5f07ca92812ef850db0e9064fb01cc</x:v>
      </x:c>
      <x:c r="L5769" s="10" t="str">
        <x:v>historical_three</x:v>
      </x:c>
      <x:c r="M5769" s="10" t="n">
        <x:v>0</x:v>
      </x:c>
      <x:c r="N5769" s="10" t="n">
        <x:v>0</x:v>
      </x:c>
      <x:c r="O5769" s="10" t="n">
        <x:v>0</x:v>
      </x:c>
      <x:c r="P5769" s="9" t="str">
        <x:f>'CaseReview'!U1397</x:f>
        <x:v>FAIL</x:v>
      </x:c>
      <x:c r="Q5769" s="9" t="n">
        <x:f>IF(AND(T5769=1,G5769=P5769),1,0)</x:f>
        <x:v>0</x:v>
      </x:c>
      <x:c r="R5769" s="9" t="n">
        <x:f>IF(AND(T5769=1,G5769="PASS",P5769="FAIL"),1,0)</x:f>
        <x:v>0</x:v>
      </x:c>
      <x:c r="S5769" s="9" t="n">
        <x:f>IF(AND(T5769=1,G5769="FAIL",P5769="PASS"),1,0)</x:f>
        <x:v>0</x:v>
      </x:c>
      <x:c r="T5769" s="9" t="n">
        <x:v>0</x:v>
      </x:c>
      <x:c r="U5769" s="9" t="n">
        <x:v>7</x:v>
      </x:c>
      <x:c r="V5769" s="9" t="str">
        <x:v>MVP/SHACL_GENERATION_PIPELINE/experiments/LUNA_CONTEXTUAL_SINGLESHOT/RUN_01/runs/RUN-IMO26-014-20260831T154423282191Z/artifacts/attempt_01/extracted_shape.ttl</x:v>
      </x:c>
    </x:row>
    <x:row r="5770" ht="22" customHeight="1">
      <x:c r="A5770" s="10" t="str">
        <x:v>SINGLESHOT</x:v>
      </x:c>
      <x:c r="B5770" s="10" t="str">
        <x:v>IMO26-014</x:v>
      </x:c>
      <x:c r="C5770" s="10" t="str">
        <x:v>IMO26-014-A-P01</x:v>
      </x:c>
      <x:c r="D5770" s="10" t="str">
        <x:v>RUN_01</x:v>
      </x:c>
      <x:c r="E5770" s="10" t="str">
        <x:v>ORIGINAL_LEDGER</x:v>
      </x:c>
      <x:c r="F5770" s="10" t="str">
        <x:v>PASS</x:v>
      </x:c>
      <x:c r="G5770" s="10" t="str">
        <x:v>NO_VERDICT</x:v>
      </x:c>
      <x:c r="H5770" s="10" t="str">
        <x:v>INFRASTRUCTURE_FAILURE</x:v>
      </x:c>
      <x:c r="I5770" s="10" t="str">
        <x:v>NOT_PARSED</x:v>
      </x:c>
      <x:c r="J5770" s="10" t="str">
        <x:v>SINGLESHOT_CAPTURED_DIAGNOSTIC_FAIL</x:v>
      </x:c>
      <x:c r="K5770" s="10" t="str">
        <x:v>96e3346a1e7c5bbd8090b583d84acf6e0f5f07ca92812ef850db0e9064fb01cc</x:v>
      </x:c>
      <x:c r="L5770" s="10" t="str">
        <x:v>historical_three</x:v>
      </x:c>
      <x:c r="M5770" s="10" t="n">
        <x:v>0</x:v>
      </x:c>
      <x:c r="N5770" s="10" t="n">
        <x:v>0</x:v>
      </x:c>
      <x:c r="O5770" s="10" t="n">
        <x:v>0</x:v>
      </x:c>
      <x:c r="P5770" s="9" t="str">
        <x:f>'CaseReview'!U1398</x:f>
        <x:v>PASS</x:v>
      </x:c>
      <x:c r="Q5770" s="9" t="n">
        <x:f>IF(AND(T5770=1,G5770=P5770),1,0)</x:f>
        <x:v>0</x:v>
      </x:c>
      <x:c r="R5770" s="9" t="n">
        <x:f>IF(AND(T5770=1,G5770="PASS",P5770="FAIL"),1,0)</x:f>
        <x:v>0</x:v>
      </x:c>
      <x:c r="S5770" s="9" t="n">
        <x:f>IF(AND(T5770=1,G5770="FAIL",P5770="PASS"),1,0)</x:f>
        <x:v>0</x:v>
      </x:c>
      <x:c r="T5770" s="9" t="n">
        <x:v>0</x:v>
      </x:c>
      <x:c r="U5770" s="9" t="n">
        <x:v>7</x:v>
      </x:c>
      <x:c r="V5770" s="9" t="str">
        <x:v>MVP/SHACL_GENERATION_PIPELINE/experiments/LUNA_CONTEXTUAL_SINGLESHOT/RUN_01/runs/RUN-IMO26-014-20260831T154423282191Z/artifacts/attempt_01/extracted_shape.ttl</x:v>
      </x:c>
    </x:row>
    <x:row r="5771" ht="22" customHeight="1">
      <x:c r="A5771" s="10" t="str">
        <x:v>SINGLESHOT</x:v>
      </x:c>
      <x:c r="B5771" s="10" t="str">
        <x:v>IMO26-014</x:v>
      </x:c>
      <x:c r="C5771" s="10" t="str">
        <x:v>IMO26-014-A-P02</x:v>
      </x:c>
      <x:c r="D5771" s="10" t="str">
        <x:v>RUN_01</x:v>
      </x:c>
      <x:c r="E5771" s="10" t="str">
        <x:v>ORIGINAL_LEDGER</x:v>
      </x:c>
      <x:c r="F5771" s="10" t="str">
        <x:v>PASS</x:v>
      </x:c>
      <x:c r="G5771" s="10" t="str">
        <x:v>NO_VERDICT</x:v>
      </x:c>
      <x:c r="H5771" s="10" t="str">
        <x:v>INFRASTRUCTURE_FAILURE</x:v>
      </x:c>
      <x:c r="I5771" s="10" t="str">
        <x:v>NOT_PARSED</x:v>
      </x:c>
      <x:c r="J5771" s="10" t="str">
        <x:v>SINGLESHOT_CAPTURED_DIAGNOSTIC_FAIL</x:v>
      </x:c>
      <x:c r="K5771" s="10" t="str">
        <x:v>96e3346a1e7c5bbd8090b583d84acf6e0f5f07ca92812ef850db0e9064fb01cc</x:v>
      </x:c>
      <x:c r="L5771" s="10" t="str">
        <x:v>historical_three</x:v>
      </x:c>
      <x:c r="M5771" s="10" t="n">
        <x:v>0</x:v>
      </x:c>
      <x:c r="N5771" s="10" t="n">
        <x:v>0</x:v>
      </x:c>
      <x:c r="O5771" s="10" t="n">
        <x:v>0</x:v>
      </x:c>
      <x:c r="P5771" s="9" t="str">
        <x:f>'CaseReview'!U1399</x:f>
        <x:v>PASS</x:v>
      </x:c>
      <x:c r="Q5771" s="9" t="n">
        <x:f>IF(AND(T5771=1,G5771=P5771),1,0)</x:f>
        <x:v>0</x:v>
      </x:c>
      <x:c r="R5771" s="9" t="n">
        <x:f>IF(AND(T5771=1,G5771="PASS",P5771="FAIL"),1,0)</x:f>
        <x:v>0</x:v>
      </x:c>
      <x:c r="S5771" s="9" t="n">
        <x:f>IF(AND(T5771=1,G5771="FAIL",P5771="PASS"),1,0)</x:f>
        <x:v>0</x:v>
      </x:c>
      <x:c r="T5771" s="9" t="n">
        <x:v>0</x:v>
      </x:c>
      <x:c r="U5771" s="9" t="n">
        <x:v>7</x:v>
      </x:c>
      <x:c r="V5771" s="9" t="str">
        <x:v>MVP/SHACL_GENERATION_PIPELINE/experiments/LUNA_CONTEXTUAL_SINGLESHOT/RUN_01/runs/RUN-IMO26-014-20260831T154423282191Z/artifacts/attempt_01/extracted_shape.ttl</x:v>
      </x:c>
    </x:row>
    <x:row r="5772" ht="22" customHeight="1">
      <x:c r="A5772" s="10" t="str">
        <x:v>SINGLESHOT</x:v>
      </x:c>
      <x:c r="B5772" s="10" t="str">
        <x:v>IMO26-014</x:v>
      </x:c>
      <x:c r="C5772" s="10" t="str">
        <x:v>IMO26-014-A-P03</x:v>
      </x:c>
      <x:c r="D5772" s="10" t="str">
        <x:v>RUN_01</x:v>
      </x:c>
      <x:c r="E5772" s="10" t="str">
        <x:v>ORIGINAL_LEDGER</x:v>
      </x:c>
      <x:c r="F5772" s="10" t="str">
        <x:v>PASS</x:v>
      </x:c>
      <x:c r="G5772" s="10" t="str">
        <x:v>NO_VERDICT</x:v>
      </x:c>
      <x:c r="H5772" s="10" t="str">
        <x:v>INFRASTRUCTURE_FAILURE</x:v>
      </x:c>
      <x:c r="I5772" s="10" t="str">
        <x:v>NOT_PARSED</x:v>
      </x:c>
      <x:c r="J5772" s="10" t="str">
        <x:v>SINGLESHOT_CAPTURED_DIAGNOSTIC_FAIL</x:v>
      </x:c>
      <x:c r="K5772" s="10" t="str">
        <x:v>96e3346a1e7c5bbd8090b583d84acf6e0f5f07ca92812ef850db0e9064fb01cc</x:v>
      </x:c>
      <x:c r="L5772" s="10" t="str">
        <x:v>historical_three</x:v>
      </x:c>
      <x:c r="M5772" s="10" t="n">
        <x:v>0</x:v>
      </x:c>
      <x:c r="N5772" s="10" t="n">
        <x:v>0</x:v>
      </x:c>
      <x:c r="O5772" s="10" t="n">
        <x:v>0</x:v>
      </x:c>
      <x:c r="P5772" s="9" t="str">
        <x:f>'CaseReview'!U1400</x:f>
        <x:v>PASS</x:v>
      </x:c>
      <x:c r="Q5772" s="9" t="n">
        <x:f>IF(AND(T5772=1,G5772=P5772),1,0)</x:f>
        <x:v>0</x:v>
      </x:c>
      <x:c r="R5772" s="9" t="n">
        <x:f>IF(AND(T5772=1,G5772="PASS",P5772="FAIL"),1,0)</x:f>
        <x:v>0</x:v>
      </x:c>
      <x:c r="S5772" s="9" t="n">
        <x:f>IF(AND(T5772=1,G5772="FAIL",P5772="PASS"),1,0)</x:f>
        <x:v>0</x:v>
      </x:c>
      <x:c r="T5772" s="9" t="n">
        <x:v>0</x:v>
      </x:c>
      <x:c r="U5772" s="9" t="n">
        <x:v>7</x:v>
      </x:c>
      <x:c r="V5772" s="9" t="str">
        <x:v>MVP/SHACL_GENERATION_PIPELINE/experiments/LUNA_CONTEXTUAL_SINGLESHOT/RUN_01/runs/RUN-IMO26-014-20260831T154423282191Z/artifacts/attempt_01/extracted_shape.ttl</x:v>
      </x:c>
    </x:row>
    <x:row r="5773" ht="22" customHeight="1">
      <x:c r="A5773" s="10" t="str">
        <x:v>SINGLESHOT</x:v>
      </x:c>
      <x:c r="B5773" s="10" t="str">
        <x:v>IMO26-015</x:v>
      </x:c>
      <x:c r="C5773" s="10" t="str">
        <x:v>IMO26-015-B-F01</x:v>
      </x:c>
      <x:c r="D5773" s="10" t="str">
        <x:v>RUN_01</x:v>
      </x:c>
      <x:c r="E5773" s="10" t="str">
        <x:v>ORIGINAL_LEDGER</x:v>
      </x:c>
      <x:c r="F5773" s="10" t="str">
        <x:v>FAIL</x:v>
      </x:c>
      <x:c r="G5773" s="10" t="str">
        <x:v>NO_VERDICT</x:v>
      </x:c>
      <x:c r="H5773" s="10" t="str">
        <x:v>INFRASTRUCTURE_FAILURE</x:v>
      </x:c>
      <x:c r="I5773" s="10" t="str">
        <x:v>NOT_PARSED</x:v>
      </x:c>
      <x:c r="J5773" s="10" t="str">
        <x:v>SINGLESHOT_CAPTURED_DIAGNOSTIC_FAIL</x:v>
      </x:c>
      <x:c r="K5773" s="10" t="str">
        <x:v>7e76c43eb1490d6516a3b68119d8c8810e75c16f45856e14e439e77202f724b8</x:v>
      </x:c>
      <x:c r="L5773" s="10" t="str">
        <x:v>historical_three</x:v>
      </x:c>
      <x:c r="M5773" s="10" t="n">
        <x:v>0</x:v>
      </x:c>
      <x:c r="N5773" s="10" t="n">
        <x:v>0</x:v>
      </x:c>
      <x:c r="O5773" s="10" t="n">
        <x:v>0</x:v>
      </x:c>
      <x:c r="P5773" s="9" t="str">
        <x:f>'CaseReview'!U1401</x:f>
        <x:v>FAIL</x:v>
      </x:c>
      <x:c r="Q5773" s="9" t="n">
        <x:f>IF(AND(T5773=1,G5773=P5773),1,0)</x:f>
        <x:v>0</x:v>
      </x:c>
      <x:c r="R5773" s="9" t="n">
        <x:f>IF(AND(T5773=1,G5773="PASS",P5773="FAIL"),1,0)</x:f>
        <x:v>0</x:v>
      </x:c>
      <x:c r="S5773" s="9" t="n">
        <x:f>IF(AND(T5773=1,G5773="FAIL",P5773="PASS"),1,0)</x:f>
        <x:v>0</x:v>
      </x:c>
      <x:c r="T5773" s="9" t="n">
        <x:v>0</x:v>
      </x:c>
      <x:c r="U5773" s="9" t="n">
        <x:v>5</x:v>
      </x:c>
      <x:c r="V5773" s="9" t="str">
        <x:v>MVP/SHACL_GENERATION_PIPELINE/experiments/LUNA_CONTEXTUAL_SINGLESHOT/RUN_01/runs/RUN-IMO26-015-20260831T154435003302Z/artifacts/attempt_01/extracted_shape.ttl</x:v>
      </x:c>
    </x:row>
    <x:row r="5774" ht="22" customHeight="1">
      <x:c r="A5774" s="10" t="str">
        <x:v>SINGLESHOT</x:v>
      </x:c>
      <x:c r="B5774" s="10" t="str">
        <x:v>IMO26-015</x:v>
      </x:c>
      <x:c r="C5774" s="10" t="str">
        <x:v>IMO26-015-B-F02</x:v>
      </x:c>
      <x:c r="D5774" s="10" t="str">
        <x:v>RUN_01</x:v>
      </x:c>
      <x:c r="E5774" s="10" t="str">
        <x:v>ORIGINAL_LEDGER</x:v>
      </x:c>
      <x:c r="F5774" s="10" t="str">
        <x:v>FAIL</x:v>
      </x:c>
      <x:c r="G5774" s="10" t="str">
        <x:v>NO_VERDICT</x:v>
      </x:c>
      <x:c r="H5774" s="10" t="str">
        <x:v>INFRASTRUCTURE_FAILURE</x:v>
      </x:c>
      <x:c r="I5774" s="10" t="str">
        <x:v>NOT_PARSED</x:v>
      </x:c>
      <x:c r="J5774" s="10" t="str">
        <x:v>SINGLESHOT_CAPTURED_DIAGNOSTIC_FAIL</x:v>
      </x:c>
      <x:c r="K5774" s="10" t="str">
        <x:v>7e76c43eb1490d6516a3b68119d8c8810e75c16f45856e14e439e77202f724b8</x:v>
      </x:c>
      <x:c r="L5774" s="10" t="str">
        <x:v>historical_three</x:v>
      </x:c>
      <x:c r="M5774" s="10" t="n">
        <x:v>0</x:v>
      </x:c>
      <x:c r="N5774" s="10" t="n">
        <x:v>0</x:v>
      </x:c>
      <x:c r="O5774" s="10" t="n">
        <x:v>0</x:v>
      </x:c>
      <x:c r="P5774" s="9" t="str">
        <x:f>'CaseReview'!U1402</x:f>
        <x:v>FAIL</x:v>
      </x:c>
      <x:c r="Q5774" s="9" t="n">
        <x:f>IF(AND(T5774=1,G5774=P5774),1,0)</x:f>
        <x:v>0</x:v>
      </x:c>
      <x:c r="R5774" s="9" t="n">
        <x:f>IF(AND(T5774=1,G5774="PASS",P5774="FAIL"),1,0)</x:f>
        <x:v>0</x:v>
      </x:c>
      <x:c r="S5774" s="9" t="n">
        <x:f>IF(AND(T5774=1,G5774="FAIL",P5774="PASS"),1,0)</x:f>
        <x:v>0</x:v>
      </x:c>
      <x:c r="T5774" s="9" t="n">
        <x:v>0</x:v>
      </x:c>
      <x:c r="U5774" s="9" t="n">
        <x:v>5</x:v>
      </x:c>
      <x:c r="V5774" s="9" t="str">
        <x:v>MVP/SHACL_GENERATION_PIPELINE/experiments/LUNA_CONTEXTUAL_SINGLESHOT/RUN_01/runs/RUN-IMO26-015-20260831T154435003302Z/artifacts/attempt_01/extracted_shape.ttl</x:v>
      </x:c>
    </x:row>
    <x:row r="5775" ht="22" customHeight="1">
      <x:c r="A5775" s="10" t="str">
        <x:v>SINGLESHOT</x:v>
      </x:c>
      <x:c r="B5775" s="10" t="str">
        <x:v>IMO26-015</x:v>
      </x:c>
      <x:c r="C5775" s="10" t="str">
        <x:v>IMO26-015-B-F03</x:v>
      </x:c>
      <x:c r="D5775" s="10" t="str">
        <x:v>RUN_01</x:v>
      </x:c>
      <x:c r="E5775" s="10" t="str">
        <x:v>ORIGINAL_LEDGER</x:v>
      </x:c>
      <x:c r="F5775" s="10" t="str">
        <x:v>FAIL</x:v>
      </x:c>
      <x:c r="G5775" s="10" t="str">
        <x:v>NO_VERDICT</x:v>
      </x:c>
      <x:c r="H5775" s="10" t="str">
        <x:v>INFRASTRUCTURE_FAILURE</x:v>
      </x:c>
      <x:c r="I5775" s="10" t="str">
        <x:v>NOT_PARSED</x:v>
      </x:c>
      <x:c r="J5775" s="10" t="str">
        <x:v>SINGLESHOT_CAPTURED_DIAGNOSTIC_FAIL</x:v>
      </x:c>
      <x:c r="K5775" s="10" t="str">
        <x:v>7e76c43eb1490d6516a3b68119d8c8810e75c16f45856e14e439e77202f724b8</x:v>
      </x:c>
      <x:c r="L5775" s="10" t="str">
        <x:v>historical_three</x:v>
      </x:c>
      <x:c r="M5775" s="10" t="n">
        <x:v>0</x:v>
      </x:c>
      <x:c r="N5775" s="10" t="n">
        <x:v>0</x:v>
      </x:c>
      <x:c r="O5775" s="10" t="n">
        <x:v>0</x:v>
      </x:c>
      <x:c r="P5775" s="9" t="str">
        <x:f>'CaseReview'!U1403</x:f>
        <x:v>FAIL</x:v>
      </x:c>
      <x:c r="Q5775" s="9" t="n">
        <x:f>IF(AND(T5775=1,G5775=P5775),1,0)</x:f>
        <x:v>0</x:v>
      </x:c>
      <x:c r="R5775" s="9" t="n">
        <x:f>IF(AND(T5775=1,G5775="PASS",P5775="FAIL"),1,0)</x:f>
        <x:v>0</x:v>
      </x:c>
      <x:c r="S5775" s="9" t="n">
        <x:f>IF(AND(T5775=1,G5775="FAIL",P5775="PASS"),1,0)</x:f>
        <x:v>0</x:v>
      </x:c>
      <x:c r="T5775" s="9" t="n">
        <x:v>0</x:v>
      </x:c>
      <x:c r="U5775" s="9" t="n">
        <x:v>5</x:v>
      </x:c>
      <x:c r="V5775" s="9" t="str">
        <x:v>MVP/SHACL_GENERATION_PIPELINE/experiments/LUNA_CONTEXTUAL_SINGLESHOT/RUN_01/runs/RUN-IMO26-015-20260831T154435003302Z/artifacts/attempt_01/extracted_shape.ttl</x:v>
      </x:c>
    </x:row>
    <x:row r="5776" ht="22" customHeight="1">
      <x:c r="A5776" s="10" t="str">
        <x:v>SINGLESHOT</x:v>
      </x:c>
      <x:c r="B5776" s="10" t="str">
        <x:v>IMO26-015</x:v>
      </x:c>
      <x:c r="C5776" s="10" t="str">
        <x:v>IMO26-015-B-P01</x:v>
      </x:c>
      <x:c r="D5776" s="10" t="str">
        <x:v>RUN_01</x:v>
      </x:c>
      <x:c r="E5776" s="10" t="str">
        <x:v>ORIGINAL_LEDGER</x:v>
      </x:c>
      <x:c r="F5776" s="10" t="str">
        <x:v>PASS</x:v>
      </x:c>
      <x:c r="G5776" s="10" t="str">
        <x:v>NO_VERDICT</x:v>
      </x:c>
      <x:c r="H5776" s="10" t="str">
        <x:v>INFRASTRUCTURE_FAILURE</x:v>
      </x:c>
      <x:c r="I5776" s="10" t="str">
        <x:v>NOT_PARSED</x:v>
      </x:c>
      <x:c r="J5776" s="10" t="str">
        <x:v>SINGLESHOT_CAPTURED_DIAGNOSTIC_FAIL</x:v>
      </x:c>
      <x:c r="K5776" s="10" t="str">
        <x:v>7e76c43eb1490d6516a3b68119d8c8810e75c16f45856e14e439e77202f724b8</x:v>
      </x:c>
      <x:c r="L5776" s="10" t="str">
        <x:v>historical_three</x:v>
      </x:c>
      <x:c r="M5776" s="10" t="n">
        <x:v>0</x:v>
      </x:c>
      <x:c r="N5776" s="10" t="n">
        <x:v>0</x:v>
      </x:c>
      <x:c r="O5776" s="10" t="n">
        <x:v>0</x:v>
      </x:c>
      <x:c r="P5776" s="9" t="str">
        <x:f>'CaseReview'!U1404</x:f>
        <x:v>PASS</x:v>
      </x:c>
      <x:c r="Q5776" s="9" t="n">
        <x:f>IF(AND(T5776=1,G5776=P5776),1,0)</x:f>
        <x:v>0</x:v>
      </x:c>
      <x:c r="R5776" s="9" t="n">
        <x:f>IF(AND(T5776=1,G5776="PASS",P5776="FAIL"),1,0)</x:f>
        <x:v>0</x:v>
      </x:c>
      <x:c r="S5776" s="9" t="n">
        <x:f>IF(AND(T5776=1,G5776="FAIL",P5776="PASS"),1,0)</x:f>
        <x:v>0</x:v>
      </x:c>
      <x:c r="T5776" s="9" t="n">
        <x:v>0</x:v>
      </x:c>
      <x:c r="U5776" s="9" t="n">
        <x:v>5</x:v>
      </x:c>
      <x:c r="V5776" s="9" t="str">
        <x:v>MVP/SHACL_GENERATION_PIPELINE/experiments/LUNA_CONTEXTUAL_SINGLESHOT/RUN_01/runs/RUN-IMO26-015-20260831T154435003302Z/artifacts/attempt_01/extracted_shape.ttl</x:v>
      </x:c>
    </x:row>
    <x:row r="5777" ht="22" customHeight="1">
      <x:c r="A5777" s="10" t="str">
        <x:v>SINGLESHOT</x:v>
      </x:c>
      <x:c r="B5777" s="10" t="str">
        <x:v>IMO26-015</x:v>
      </x:c>
      <x:c r="C5777" s="10" t="str">
        <x:v>IMO26-015-B-P02</x:v>
      </x:c>
      <x:c r="D5777" s="10" t="str">
        <x:v>RUN_01</x:v>
      </x:c>
      <x:c r="E5777" s="10" t="str">
        <x:v>ORIGINAL_LEDGER</x:v>
      </x:c>
      <x:c r="F5777" s="10" t="str">
        <x:v>PASS</x:v>
      </x:c>
      <x:c r="G5777" s="10" t="str">
        <x:v>NO_VERDICT</x:v>
      </x:c>
      <x:c r="H5777" s="10" t="str">
        <x:v>INFRASTRUCTURE_FAILURE</x:v>
      </x:c>
      <x:c r="I5777" s="10" t="str">
        <x:v>NOT_PARSED</x:v>
      </x:c>
      <x:c r="J5777" s="10" t="str">
        <x:v>SINGLESHOT_CAPTURED_DIAGNOSTIC_FAIL</x:v>
      </x:c>
      <x:c r="K5777" s="10" t="str">
        <x:v>7e76c43eb1490d6516a3b68119d8c8810e75c16f45856e14e439e77202f724b8</x:v>
      </x:c>
      <x:c r="L5777" s="10" t="str">
        <x:v>historical_three</x:v>
      </x:c>
      <x:c r="M5777" s="10" t="n">
        <x:v>0</x:v>
      </x:c>
      <x:c r="N5777" s="10" t="n">
        <x:v>0</x:v>
      </x:c>
      <x:c r="O5777" s="10" t="n">
        <x:v>0</x:v>
      </x:c>
      <x:c r="P5777" s="9" t="str">
        <x:f>'CaseReview'!U1405</x:f>
        <x:v>PASS</x:v>
      </x:c>
      <x:c r="Q5777" s="9" t="n">
        <x:f>IF(AND(T5777=1,G5777=P5777),1,0)</x:f>
        <x:v>0</x:v>
      </x:c>
      <x:c r="R5777" s="9" t="n">
        <x:f>IF(AND(T5777=1,G5777="PASS",P5777="FAIL"),1,0)</x:f>
        <x:v>0</x:v>
      </x:c>
      <x:c r="S5777" s="9" t="n">
        <x:f>IF(AND(T5777=1,G5777="FAIL",P5777="PASS"),1,0)</x:f>
        <x:v>0</x:v>
      </x:c>
      <x:c r="T5777" s="9" t="n">
        <x:v>0</x:v>
      </x:c>
      <x:c r="U5777" s="9" t="n">
        <x:v>5</x:v>
      </x:c>
      <x:c r="V5777" s="9" t="str">
        <x:v>MVP/SHACL_GENERATION_PIPELINE/experiments/LUNA_CONTEXTUAL_SINGLESHOT/RUN_01/runs/RUN-IMO26-015-20260831T154435003302Z/artifacts/attempt_01/extracted_shape.ttl</x:v>
      </x:c>
    </x:row>
    <x:row r="5778" ht="22" customHeight="1">
      <x:c r="A5778" s="10" t="str">
        <x:v>SINGLESHOT</x:v>
      </x:c>
      <x:c r="B5778" s="10" t="str">
        <x:v>IMO26-016</x:v>
      </x:c>
      <x:c r="C5778" s="10" t="str">
        <x:v>IMO26-016-B-F01</x:v>
      </x:c>
      <x:c r="D5778" s="10" t="str">
        <x:v>RUN_01</x:v>
      </x:c>
      <x:c r="E5778" s="10" t="str">
        <x:v>ORIGINAL_LEDGER</x:v>
      </x:c>
      <x:c r="F5778" s="10" t="str">
        <x:v>FAIL</x:v>
      </x:c>
      <x:c r="G5778" s="10" t="str">
        <x:v>FAIL</x:v>
      </x:c>
      <x:c r="H5778" s="10" t="str">
        <x:v>EXECUTED</x:v>
      </x:c>
      <x:c r="I5778" s="10" t="str">
        <x:v>PARSED</x:v>
      </x:c>
      <x:c r="J5778" s="10" t="str">
        <x:v>SINGLESHOT_CAPTURED_DIAGNOSTIC_PASS</x:v>
      </x:c>
      <x:c r="K5778" s="10" t="str">
        <x:v>722737056a149f59bf5b89690e6a730b8545832d1c15766fa29c420a4992db09</x:v>
      </x:c>
      <x:c r="L5778" s="10" t="str">
        <x:v>historical_three</x:v>
      </x:c>
      <x:c r="M5778" s="10" t="n">
        <x:v>1</x:v>
      </x:c>
      <x:c r="N5778" s="10" t="n">
        <x:v>0</x:v>
      </x:c>
      <x:c r="O5778" s="10" t="n">
        <x:v>0</x:v>
      </x:c>
      <x:c r="P5778" s="9" t="str">
        <x:f>'CaseReview'!U1406</x:f>
        <x:v>FAIL</x:v>
      </x:c>
      <x:c r="Q5778" s="9" t="n">
        <x:f>IF(AND(T5778=1,G5778=P5778),1,0)</x:f>
        <x:v>1</x:v>
      </x:c>
      <x:c r="R5778" s="9" t="n">
        <x:f>IF(AND(T5778=1,G5778="PASS",P5778="FAIL"),1,0)</x:f>
        <x:v>0</x:v>
      </x:c>
      <x:c r="S5778" s="9" t="n">
        <x:f>IF(AND(T5778=1,G5778="FAIL",P5778="PASS"),1,0)</x:f>
        <x:v>0</x:v>
      </x:c>
      <x:c r="T5778" s="9" t="n">
        <x:v>1</x:v>
      </x:c>
      <x:c r="U5778" s="9" t="n">
        <x:v>15</x:v>
      </x:c>
      <x:c r="V5778" s="9" t="str">
        <x:v>MVP/SHACL_GENERATION_PIPELINE/experiments/LUNA_CONTEXTUAL_SINGLESHOT/RUN_01/runs/RUN-IMO26-016-20260831T154453665475Z/artifacts/attempt_01/extracted_shape.ttl</x:v>
      </x:c>
    </x:row>
    <x:row r="5779" ht="22" customHeight="1">
      <x:c r="A5779" s="10" t="str">
        <x:v>SINGLESHOT</x:v>
      </x:c>
      <x:c r="B5779" s="10" t="str">
        <x:v>IMO26-016</x:v>
      </x:c>
      <x:c r="C5779" s="10" t="str">
        <x:v>IMO26-016-B-F02</x:v>
      </x:c>
      <x:c r="D5779" s="10" t="str">
        <x:v>RUN_01</x:v>
      </x:c>
      <x:c r="E5779" s="10" t="str">
        <x:v>ORIGINAL_LEDGER</x:v>
      </x:c>
      <x:c r="F5779" s="10" t="str">
        <x:v>FAIL</x:v>
      </x:c>
      <x:c r="G5779" s="10" t="str">
        <x:v>PASS</x:v>
      </x:c>
      <x:c r="H5779" s="10" t="str">
        <x:v>EXECUTED</x:v>
      </x:c>
      <x:c r="I5779" s="10" t="str">
        <x:v>PARSED</x:v>
      </x:c>
      <x:c r="J5779" s="10" t="str">
        <x:v>SINGLESHOT_CAPTURED_DIAGNOSTIC_PASS</x:v>
      </x:c>
      <x:c r="K5779" s="10" t="str">
        <x:v>722737056a149f59bf5b89690e6a730b8545832d1c15766fa29c420a4992db09</x:v>
      </x:c>
      <x:c r="L5779" s="10" t="str">
        <x:v>historical_three</x:v>
      </x:c>
      <x:c r="M5779" s="10" t="n">
        <x:v>0</x:v>
      </x:c>
      <x:c r="N5779" s="10" t="n">
        <x:v>1</x:v>
      </x:c>
      <x:c r="O5779" s="10" t="n">
        <x:v>0</x:v>
      </x:c>
      <x:c r="P5779" s="9" t="str">
        <x:f>'CaseReview'!U1407</x:f>
        <x:v>FAIL</x:v>
      </x:c>
      <x:c r="Q5779" s="9" t="n">
        <x:f>IF(AND(T5779=1,G5779=P5779),1,0)</x:f>
        <x:v>0</x:v>
      </x:c>
      <x:c r="R5779" s="9" t="n">
        <x:f>IF(AND(T5779=1,G5779="PASS",P5779="FAIL"),1,0)</x:f>
        <x:v>1</x:v>
      </x:c>
      <x:c r="S5779" s="9" t="n">
        <x:f>IF(AND(T5779=1,G5779="FAIL",P5779="PASS"),1,0)</x:f>
        <x:v>0</x:v>
      </x:c>
      <x:c r="T5779" s="9" t="n">
        <x:v>1</x:v>
      </x:c>
      <x:c r="U5779" s="9" t="n">
        <x:v>15</x:v>
      </x:c>
      <x:c r="V5779" s="9" t="str">
        <x:v>MVP/SHACL_GENERATION_PIPELINE/experiments/LUNA_CONTEXTUAL_SINGLESHOT/RUN_01/runs/RUN-IMO26-016-20260831T154453665475Z/artifacts/attempt_01/extracted_shape.ttl</x:v>
      </x:c>
    </x:row>
    <x:row r="5780" ht="22" customHeight="1">
      <x:c r="A5780" s="10" t="str">
        <x:v>SINGLESHOT</x:v>
      </x:c>
      <x:c r="B5780" s="10" t="str">
        <x:v>IMO26-016</x:v>
      </x:c>
      <x:c r="C5780" s="10" t="str">
        <x:v>IMO26-016-B-F03</x:v>
      </x:c>
      <x:c r="D5780" s="10" t="str">
        <x:v>RUN_01</x:v>
      </x:c>
      <x:c r="E5780" s="10" t="str">
        <x:v>ORIGINAL_LEDGER</x:v>
      </x:c>
      <x:c r="F5780" s="10" t="str">
        <x:v>FAIL</x:v>
      </x:c>
      <x:c r="G5780" s="10" t="str">
        <x:v>FAIL</x:v>
      </x:c>
      <x:c r="H5780" s="10" t="str">
        <x:v>EXECUTED</x:v>
      </x:c>
      <x:c r="I5780" s="10" t="str">
        <x:v>PARSED</x:v>
      </x:c>
      <x:c r="J5780" s="10" t="str">
        <x:v>SINGLESHOT_CAPTURED_DIAGNOSTIC_PASS</x:v>
      </x:c>
      <x:c r="K5780" s="10" t="str">
        <x:v>722737056a149f59bf5b89690e6a730b8545832d1c15766fa29c420a4992db09</x:v>
      </x:c>
      <x:c r="L5780" s="10" t="str">
        <x:v>historical_three</x:v>
      </x:c>
      <x:c r="M5780" s="10" t="n">
        <x:v>1</x:v>
      </x:c>
      <x:c r="N5780" s="10" t="n">
        <x:v>0</x:v>
      </x:c>
      <x:c r="O5780" s="10" t="n">
        <x:v>0</x:v>
      </x:c>
      <x:c r="P5780" s="9" t="str">
        <x:f>'CaseReview'!U1408</x:f>
        <x:v>FAIL</x:v>
      </x:c>
      <x:c r="Q5780" s="9" t="n">
        <x:f>IF(AND(T5780=1,G5780=P5780),1,0)</x:f>
        <x:v>1</x:v>
      </x:c>
      <x:c r="R5780" s="9" t="n">
        <x:f>IF(AND(T5780=1,G5780="PASS",P5780="FAIL"),1,0)</x:f>
        <x:v>0</x:v>
      </x:c>
      <x:c r="S5780" s="9" t="n">
        <x:f>IF(AND(T5780=1,G5780="FAIL",P5780="PASS"),1,0)</x:f>
        <x:v>0</x:v>
      </x:c>
      <x:c r="T5780" s="9" t="n">
        <x:v>1</x:v>
      </x:c>
      <x:c r="U5780" s="9" t="n">
        <x:v>15</x:v>
      </x:c>
      <x:c r="V5780" s="9" t="str">
        <x:v>MVP/SHACL_GENERATION_PIPELINE/experiments/LUNA_CONTEXTUAL_SINGLESHOT/RUN_01/runs/RUN-IMO26-016-20260831T154453665475Z/artifacts/attempt_01/extracted_shape.ttl</x:v>
      </x:c>
    </x:row>
    <x:row r="5781" ht="22" customHeight="1">
      <x:c r="A5781" s="10" t="str">
        <x:v>SINGLESHOT</x:v>
      </x:c>
      <x:c r="B5781" s="10" t="str">
        <x:v>IMO26-016</x:v>
      </x:c>
      <x:c r="C5781" s="10" t="str">
        <x:v>IMO26-016-B-F04</x:v>
      </x:c>
      <x:c r="D5781" s="10" t="str">
        <x:v>RUN_01</x:v>
      </x:c>
      <x:c r="E5781" s="10" t="str">
        <x:v>ORIGINAL_LEDGER</x:v>
      </x:c>
      <x:c r="F5781" s="10" t="str">
        <x:v>FAIL</x:v>
      </x:c>
      <x:c r="G5781" s="10" t="str">
        <x:v>FAIL</x:v>
      </x:c>
      <x:c r="H5781" s="10" t="str">
        <x:v>EXECUTED</x:v>
      </x:c>
      <x:c r="I5781" s="10" t="str">
        <x:v>PARSED</x:v>
      </x:c>
      <x:c r="J5781" s="10" t="str">
        <x:v>SINGLESHOT_CAPTURED_DIAGNOSTIC_PASS</x:v>
      </x:c>
      <x:c r="K5781" s="10" t="str">
        <x:v>722737056a149f59bf5b89690e6a730b8545832d1c15766fa29c420a4992db09</x:v>
      </x:c>
      <x:c r="L5781" s="10" t="str">
        <x:v>historical_three</x:v>
      </x:c>
      <x:c r="M5781" s="10" t="n">
        <x:v>1</x:v>
      </x:c>
      <x:c r="N5781" s="10" t="n">
        <x:v>0</x:v>
      </x:c>
      <x:c r="O5781" s="10" t="n">
        <x:v>0</x:v>
      </x:c>
      <x:c r="P5781" s="9" t="str">
        <x:f>'CaseReview'!U1409</x:f>
        <x:v>FAIL</x:v>
      </x:c>
      <x:c r="Q5781" s="9" t="n">
        <x:f>IF(AND(T5781=1,G5781=P5781),1,0)</x:f>
        <x:v>1</x:v>
      </x:c>
      <x:c r="R5781" s="9" t="n">
        <x:f>IF(AND(T5781=1,G5781="PASS",P5781="FAIL"),1,0)</x:f>
        <x:v>0</x:v>
      </x:c>
      <x:c r="S5781" s="9" t="n">
        <x:f>IF(AND(T5781=1,G5781="FAIL",P5781="PASS"),1,0)</x:f>
        <x:v>0</x:v>
      </x:c>
      <x:c r="T5781" s="9" t="n">
        <x:v>1</x:v>
      </x:c>
      <x:c r="U5781" s="9" t="n">
        <x:v>15</x:v>
      </x:c>
      <x:c r="V5781" s="9" t="str">
        <x:v>MVP/SHACL_GENERATION_PIPELINE/experiments/LUNA_CONTEXTUAL_SINGLESHOT/RUN_01/runs/RUN-IMO26-016-20260831T154453665475Z/artifacts/attempt_01/extracted_shape.ttl</x:v>
      </x:c>
    </x:row>
    <x:row r="5782" ht="22" customHeight="1">
      <x:c r="A5782" s="10" t="str">
        <x:v>SINGLESHOT</x:v>
      </x:c>
      <x:c r="B5782" s="10" t="str">
        <x:v>IMO26-016</x:v>
      </x:c>
      <x:c r="C5782" s="10" t="str">
        <x:v>IMO26-016-B-F05</x:v>
      </x:c>
      <x:c r="D5782" s="10" t="str">
        <x:v>RUN_01</x:v>
      </x:c>
      <x:c r="E5782" s="10" t="str">
        <x:v>ORIGINAL_LEDGER</x:v>
      </x:c>
      <x:c r="F5782" s="10" t="str">
        <x:v>FAIL</x:v>
      </x:c>
      <x:c r="G5782" s="10" t="str">
        <x:v>FAIL</x:v>
      </x:c>
      <x:c r="H5782" s="10" t="str">
        <x:v>EXECUTED</x:v>
      </x:c>
      <x:c r="I5782" s="10" t="str">
        <x:v>PARSED</x:v>
      </x:c>
      <x:c r="J5782" s="10" t="str">
        <x:v>SINGLESHOT_CAPTURED_DIAGNOSTIC_PASS</x:v>
      </x:c>
      <x:c r="K5782" s="10" t="str">
        <x:v>722737056a149f59bf5b89690e6a730b8545832d1c15766fa29c420a4992db09</x:v>
      </x:c>
      <x:c r="L5782" s="10" t="str">
        <x:v>historical_three</x:v>
      </x:c>
      <x:c r="M5782" s="10" t="n">
        <x:v>1</x:v>
      </x:c>
      <x:c r="N5782" s="10" t="n">
        <x:v>0</x:v>
      </x:c>
      <x:c r="O5782" s="10" t="n">
        <x:v>0</x:v>
      </x:c>
      <x:c r="P5782" s="9" t="str">
        <x:f>'CaseReview'!U1410</x:f>
        <x:v>FAIL</x:v>
      </x:c>
      <x:c r="Q5782" s="9" t="n">
        <x:f>IF(AND(T5782=1,G5782=P5782),1,0)</x:f>
        <x:v>1</x:v>
      </x:c>
      <x:c r="R5782" s="9" t="n">
        <x:f>IF(AND(T5782=1,G5782="PASS",P5782="FAIL"),1,0)</x:f>
        <x:v>0</x:v>
      </x:c>
      <x:c r="S5782" s="9" t="n">
        <x:f>IF(AND(T5782=1,G5782="FAIL",P5782="PASS"),1,0)</x:f>
        <x:v>0</x:v>
      </x:c>
      <x:c r="T5782" s="9" t="n">
        <x:v>1</x:v>
      </x:c>
      <x:c r="U5782" s="9" t="n">
        <x:v>15</x:v>
      </x:c>
      <x:c r="V5782" s="9" t="str">
        <x:v>MVP/SHACL_GENERATION_PIPELINE/experiments/LUNA_CONTEXTUAL_SINGLESHOT/RUN_01/runs/RUN-IMO26-016-20260831T154453665475Z/artifacts/attempt_01/extracted_shape.ttl</x:v>
      </x:c>
    </x:row>
    <x:row r="5783" ht="22" customHeight="1">
      <x:c r="A5783" s="10" t="str">
        <x:v>SINGLESHOT</x:v>
      </x:c>
      <x:c r="B5783" s="10" t="str">
        <x:v>IMO26-016</x:v>
      </x:c>
      <x:c r="C5783" s="10" t="str">
        <x:v>IMO26-016-B-P01</x:v>
      </x:c>
      <x:c r="D5783" s="10" t="str">
        <x:v>RUN_01</x:v>
      </x:c>
      <x:c r="E5783" s="10" t="str">
        <x:v>ORIGINAL_LEDGER</x:v>
      </x:c>
      <x:c r="F5783" s="10" t="str">
        <x:v>PASS</x:v>
      </x:c>
      <x:c r="G5783" s="10" t="str">
        <x:v>FAIL</x:v>
      </x:c>
      <x:c r="H5783" s="10" t="str">
        <x:v>EXECUTED</x:v>
      </x:c>
      <x:c r="I5783" s="10" t="str">
        <x:v>PARSED</x:v>
      </x:c>
      <x:c r="J5783" s="10" t="str">
        <x:v>SINGLESHOT_CAPTURED_DIAGNOSTIC_PASS</x:v>
      </x:c>
      <x:c r="K5783" s="10" t="str">
        <x:v>722737056a149f59bf5b89690e6a730b8545832d1c15766fa29c420a4992db09</x:v>
      </x:c>
      <x:c r="L5783" s="10" t="str">
        <x:v>historical_three</x:v>
      </x:c>
      <x:c r="M5783" s="10" t="n">
        <x:v>0</x:v>
      </x:c>
      <x:c r="N5783" s="10" t="n">
        <x:v>0</x:v>
      </x:c>
      <x:c r="O5783" s="10" t="n">
        <x:v>1</x:v>
      </x:c>
      <x:c r="P5783" s="9" t="str">
        <x:f>'CaseReview'!U1411</x:f>
        <x:v>PASS</x:v>
      </x:c>
      <x:c r="Q5783" s="9" t="n">
        <x:f>IF(AND(T5783=1,G5783=P5783),1,0)</x:f>
        <x:v>0</x:v>
      </x:c>
      <x:c r="R5783" s="9" t="n">
        <x:f>IF(AND(T5783=1,G5783="PASS",P5783="FAIL"),1,0)</x:f>
        <x:v>0</x:v>
      </x:c>
      <x:c r="S5783" s="9" t="n">
        <x:f>IF(AND(T5783=1,G5783="FAIL",P5783="PASS"),1,0)</x:f>
        <x:v>1</x:v>
      </x:c>
      <x:c r="T5783" s="9" t="n">
        <x:v>1</x:v>
      </x:c>
      <x:c r="U5783" s="9" t="n">
        <x:v>15</x:v>
      </x:c>
      <x:c r="V5783" s="9" t="str">
        <x:v>MVP/SHACL_GENERATION_PIPELINE/experiments/LUNA_CONTEXTUAL_SINGLESHOT/RUN_01/runs/RUN-IMO26-016-20260831T154453665475Z/artifacts/attempt_01/extracted_shape.ttl</x:v>
      </x:c>
    </x:row>
    <x:row r="5784" ht="22" customHeight="1">
      <x:c r="A5784" s="10" t="str">
        <x:v>SINGLESHOT</x:v>
      </x:c>
      <x:c r="B5784" s="10" t="str">
        <x:v>IMO26-016</x:v>
      </x:c>
      <x:c r="C5784" s="10" t="str">
        <x:v>IMO26-016-B-P02</x:v>
      </x:c>
      <x:c r="D5784" s="10" t="str">
        <x:v>RUN_01</x:v>
      </x:c>
      <x:c r="E5784" s="10" t="str">
        <x:v>ORIGINAL_LEDGER</x:v>
      </x:c>
      <x:c r="F5784" s="10" t="str">
        <x:v>PASS</x:v>
      </x:c>
      <x:c r="G5784" s="10" t="str">
        <x:v>FAIL</x:v>
      </x:c>
      <x:c r="H5784" s="10" t="str">
        <x:v>EXECUTED</x:v>
      </x:c>
      <x:c r="I5784" s="10" t="str">
        <x:v>PARSED</x:v>
      </x:c>
      <x:c r="J5784" s="10" t="str">
        <x:v>SINGLESHOT_CAPTURED_DIAGNOSTIC_PASS</x:v>
      </x:c>
      <x:c r="K5784" s="10" t="str">
        <x:v>722737056a149f59bf5b89690e6a730b8545832d1c15766fa29c420a4992db09</x:v>
      </x:c>
      <x:c r="L5784" s="10" t="str">
        <x:v>historical_three</x:v>
      </x:c>
      <x:c r="M5784" s="10" t="n">
        <x:v>0</x:v>
      </x:c>
      <x:c r="N5784" s="10" t="n">
        <x:v>0</x:v>
      </x:c>
      <x:c r="O5784" s="10" t="n">
        <x:v>1</x:v>
      </x:c>
      <x:c r="P5784" s="9" t="str">
        <x:f>'CaseReview'!U1412</x:f>
        <x:v>PASS</x:v>
      </x:c>
      <x:c r="Q5784" s="9" t="n">
        <x:f>IF(AND(T5784=1,G5784=P5784),1,0)</x:f>
        <x:v>0</x:v>
      </x:c>
      <x:c r="R5784" s="9" t="n">
        <x:f>IF(AND(T5784=1,G5784="PASS",P5784="FAIL"),1,0)</x:f>
        <x:v>0</x:v>
      </x:c>
      <x:c r="S5784" s="9" t="n">
        <x:f>IF(AND(T5784=1,G5784="FAIL",P5784="PASS"),1,0)</x:f>
        <x:v>1</x:v>
      </x:c>
      <x:c r="T5784" s="9" t="n">
        <x:v>1</x:v>
      </x:c>
      <x:c r="U5784" s="9" t="n">
        <x:v>15</x:v>
      </x:c>
      <x:c r="V5784" s="9" t="str">
        <x:v>MVP/SHACL_GENERATION_PIPELINE/experiments/LUNA_CONTEXTUAL_SINGLESHOT/RUN_01/runs/RUN-IMO26-016-20260831T154453665475Z/artifacts/attempt_01/extracted_shape.ttl</x:v>
      </x:c>
    </x:row>
    <x:row r="5785" ht="22" customHeight="1">
      <x:c r="A5785" s="10" t="str">
        <x:v>SINGLESHOT</x:v>
      </x:c>
      <x:c r="B5785" s="10" t="str">
        <x:v>IMO26-016</x:v>
      </x:c>
      <x:c r="C5785" s="10" t="str">
        <x:v>IMO26-016-B-P03</x:v>
      </x:c>
      <x:c r="D5785" s="10" t="str">
        <x:v>RUN_01</x:v>
      </x:c>
      <x:c r="E5785" s="10" t="str">
        <x:v>ORIGINAL_LEDGER</x:v>
      </x:c>
      <x:c r="F5785" s="10" t="str">
        <x:v>PASS</x:v>
      </x:c>
      <x:c r="G5785" s="10" t="str">
        <x:v>FAIL</x:v>
      </x:c>
      <x:c r="H5785" s="10" t="str">
        <x:v>EXECUTED</x:v>
      </x:c>
      <x:c r="I5785" s="10" t="str">
        <x:v>PARSED</x:v>
      </x:c>
      <x:c r="J5785" s="10" t="str">
        <x:v>SINGLESHOT_CAPTURED_DIAGNOSTIC_PASS</x:v>
      </x:c>
      <x:c r="K5785" s="10" t="str">
        <x:v>722737056a149f59bf5b89690e6a730b8545832d1c15766fa29c420a4992db09</x:v>
      </x:c>
      <x:c r="L5785" s="10" t="str">
        <x:v>historical_three</x:v>
      </x:c>
      <x:c r="M5785" s="10" t="n">
        <x:v>0</x:v>
      </x:c>
      <x:c r="N5785" s="10" t="n">
        <x:v>0</x:v>
      </x:c>
      <x:c r="O5785" s="10" t="n">
        <x:v>1</x:v>
      </x:c>
      <x:c r="P5785" s="9" t="str">
        <x:f>'CaseReview'!U1413</x:f>
        <x:v>PASS</x:v>
      </x:c>
      <x:c r="Q5785" s="9" t="n">
        <x:f>IF(AND(T5785=1,G5785=P5785),1,0)</x:f>
        <x:v>0</x:v>
      </x:c>
      <x:c r="R5785" s="9" t="n">
        <x:f>IF(AND(T5785=1,G5785="PASS",P5785="FAIL"),1,0)</x:f>
        <x:v>0</x:v>
      </x:c>
      <x:c r="S5785" s="9" t="n">
        <x:f>IF(AND(T5785=1,G5785="FAIL",P5785="PASS"),1,0)</x:f>
        <x:v>1</x:v>
      </x:c>
      <x:c r="T5785" s="9" t="n">
        <x:v>1</x:v>
      </x:c>
      <x:c r="U5785" s="9" t="n">
        <x:v>15</x:v>
      </x:c>
      <x:c r="V5785" s="9" t="str">
        <x:v>MVP/SHACL_GENERATION_PIPELINE/experiments/LUNA_CONTEXTUAL_SINGLESHOT/RUN_01/runs/RUN-IMO26-016-20260831T154453665475Z/artifacts/attempt_01/extracted_shape.ttl</x:v>
      </x:c>
    </x:row>
    <x:row r="5786" ht="22" customHeight="1">
      <x:c r="A5786" s="10" t="str">
        <x:v>SINGLESHOT</x:v>
      </x:c>
      <x:c r="B5786" s="10" t="str">
        <x:v>IMO26-016</x:v>
      </x:c>
      <x:c r="C5786" s="10" t="str">
        <x:v>IMO26-016-B-P04</x:v>
      </x:c>
      <x:c r="D5786" s="10" t="str">
        <x:v>RUN_01</x:v>
      </x:c>
      <x:c r="E5786" s="10" t="str">
        <x:v>ORIGINAL_LEDGER</x:v>
      </x:c>
      <x:c r="F5786" s="10" t="str">
        <x:v>PASS</x:v>
      </x:c>
      <x:c r="G5786" s="10" t="str">
        <x:v>FAIL</x:v>
      </x:c>
      <x:c r="H5786" s="10" t="str">
        <x:v>EXECUTED</x:v>
      </x:c>
      <x:c r="I5786" s="10" t="str">
        <x:v>PARSED</x:v>
      </x:c>
      <x:c r="J5786" s="10" t="str">
        <x:v>SINGLESHOT_CAPTURED_DIAGNOSTIC_PASS</x:v>
      </x:c>
      <x:c r="K5786" s="10" t="str">
        <x:v>722737056a149f59bf5b89690e6a730b8545832d1c15766fa29c420a4992db09</x:v>
      </x:c>
      <x:c r="L5786" s="10" t="str">
        <x:v>historical_three</x:v>
      </x:c>
      <x:c r="M5786" s="10" t="n">
        <x:v>0</x:v>
      </x:c>
      <x:c r="N5786" s="10" t="n">
        <x:v>0</x:v>
      </x:c>
      <x:c r="O5786" s="10" t="n">
        <x:v>1</x:v>
      </x:c>
      <x:c r="P5786" s="9" t="str">
        <x:f>'CaseReview'!U1414</x:f>
        <x:v>PASS</x:v>
      </x:c>
      <x:c r="Q5786" s="9" t="n">
        <x:f>IF(AND(T5786=1,G5786=P5786),1,0)</x:f>
        <x:v>0</x:v>
      </x:c>
      <x:c r="R5786" s="9" t="n">
        <x:f>IF(AND(T5786=1,G5786="PASS",P5786="FAIL"),1,0)</x:f>
        <x:v>0</x:v>
      </x:c>
      <x:c r="S5786" s="9" t="n">
        <x:f>IF(AND(T5786=1,G5786="FAIL",P5786="PASS"),1,0)</x:f>
        <x:v>1</x:v>
      </x:c>
      <x:c r="T5786" s="9" t="n">
        <x:v>1</x:v>
      </x:c>
      <x:c r="U5786" s="9" t="n">
        <x:v>15</x:v>
      </x:c>
      <x:c r="V5786" s="9" t="str">
        <x:v>MVP/SHACL_GENERATION_PIPELINE/experiments/LUNA_CONTEXTUAL_SINGLESHOT/RUN_01/runs/RUN-IMO26-016-20260831T154453665475Z/artifacts/attempt_01/extracted_shape.ttl</x:v>
      </x:c>
    </x:row>
    <x:row r="5787" ht="22" customHeight="1">
      <x:c r="A5787" s="10" t="str">
        <x:v>SINGLESHOT</x:v>
      </x:c>
      <x:c r="B5787" s="10" t="str">
        <x:v>IMO26-016</x:v>
      </x:c>
      <x:c r="C5787" s="10" t="str">
        <x:v>IMO26-016-B-P05</x:v>
      </x:c>
      <x:c r="D5787" s="10" t="str">
        <x:v>RUN_01</x:v>
      </x:c>
      <x:c r="E5787" s="10" t="str">
        <x:v>ORIGINAL_LEDGER</x:v>
      </x:c>
      <x:c r="F5787" s="10" t="str">
        <x:v>PASS</x:v>
      </x:c>
      <x:c r="G5787" s="10" t="str">
        <x:v>FAIL</x:v>
      </x:c>
      <x:c r="H5787" s="10" t="str">
        <x:v>EXECUTED</x:v>
      </x:c>
      <x:c r="I5787" s="10" t="str">
        <x:v>PARSED</x:v>
      </x:c>
      <x:c r="J5787" s="10" t="str">
        <x:v>SINGLESHOT_CAPTURED_DIAGNOSTIC_PASS</x:v>
      </x:c>
      <x:c r="K5787" s="10" t="str">
        <x:v>722737056a149f59bf5b89690e6a730b8545832d1c15766fa29c420a4992db09</x:v>
      </x:c>
      <x:c r="L5787" s="10" t="str">
        <x:v>historical_three</x:v>
      </x:c>
      <x:c r="M5787" s="10" t="n">
        <x:v>0</x:v>
      </x:c>
      <x:c r="N5787" s="10" t="n">
        <x:v>0</x:v>
      </x:c>
      <x:c r="O5787" s="10" t="n">
        <x:v>1</x:v>
      </x:c>
      <x:c r="P5787" s="9" t="str">
        <x:f>'CaseReview'!U1415</x:f>
        <x:v>PASS</x:v>
      </x:c>
      <x:c r="Q5787" s="9" t="n">
        <x:f>IF(AND(T5787=1,G5787=P5787),1,0)</x:f>
        <x:v>0</x:v>
      </x:c>
      <x:c r="R5787" s="9" t="n">
        <x:f>IF(AND(T5787=1,G5787="PASS",P5787="FAIL"),1,0)</x:f>
        <x:v>0</x:v>
      </x:c>
      <x:c r="S5787" s="9" t="n">
        <x:f>IF(AND(T5787=1,G5787="FAIL",P5787="PASS"),1,0)</x:f>
        <x:v>1</x:v>
      </x:c>
      <x:c r="T5787" s="9" t="n">
        <x:v>1</x:v>
      </x:c>
      <x:c r="U5787" s="9" t="n">
        <x:v>15</x:v>
      </x:c>
      <x:c r="V5787" s="9" t="str">
        <x:v>MVP/SHACL_GENERATION_PIPELINE/experiments/LUNA_CONTEXTUAL_SINGLESHOT/RUN_01/runs/RUN-IMO26-016-20260831T154453665475Z/artifacts/attempt_01/extracted_shape.ttl</x:v>
      </x:c>
    </x:row>
    <x:row r="5788" ht="22" customHeight="1">
      <x:c r="A5788" s="10" t="str">
        <x:v>SINGLESHOT</x:v>
      </x:c>
      <x:c r="B5788" s="10" t="str">
        <x:v>IMO26-016</x:v>
      </x:c>
      <x:c r="C5788" s="10" t="str">
        <x:v>IMO26-016-B-P06</x:v>
      </x:c>
      <x:c r="D5788" s="10" t="str">
        <x:v>RUN_01</x:v>
      </x:c>
      <x:c r="E5788" s="10" t="str">
        <x:v>ORIGINAL_LEDGER</x:v>
      </x:c>
      <x:c r="F5788" s="10" t="str">
        <x:v>PASS</x:v>
      </x:c>
      <x:c r="G5788" s="10" t="str">
        <x:v>FAIL</x:v>
      </x:c>
      <x:c r="H5788" s="10" t="str">
        <x:v>EXECUTED</x:v>
      </x:c>
      <x:c r="I5788" s="10" t="str">
        <x:v>PARSED</x:v>
      </x:c>
      <x:c r="J5788" s="10" t="str">
        <x:v>SINGLESHOT_CAPTURED_DIAGNOSTIC_PASS</x:v>
      </x:c>
      <x:c r="K5788" s="10" t="str">
        <x:v>722737056a149f59bf5b89690e6a730b8545832d1c15766fa29c420a4992db09</x:v>
      </x:c>
      <x:c r="L5788" s="10" t="str">
        <x:v>historical_three</x:v>
      </x:c>
      <x:c r="M5788" s="10" t="n">
        <x:v>0</x:v>
      </x:c>
      <x:c r="N5788" s="10" t="n">
        <x:v>0</x:v>
      </x:c>
      <x:c r="O5788" s="10" t="n">
        <x:v>1</x:v>
      </x:c>
      <x:c r="P5788" s="9" t="str">
        <x:f>'CaseReview'!U1416</x:f>
        <x:v>PASS</x:v>
      </x:c>
      <x:c r="Q5788" s="9" t="n">
        <x:f>IF(AND(T5788=1,G5788=P5788),1,0)</x:f>
        <x:v>0</x:v>
      </x:c>
      <x:c r="R5788" s="9" t="n">
        <x:f>IF(AND(T5788=1,G5788="PASS",P5788="FAIL"),1,0)</x:f>
        <x:v>0</x:v>
      </x:c>
      <x:c r="S5788" s="9" t="n">
        <x:f>IF(AND(T5788=1,G5788="FAIL",P5788="PASS"),1,0)</x:f>
        <x:v>1</x:v>
      </x:c>
      <x:c r="T5788" s="9" t="n">
        <x:v>1</x:v>
      </x:c>
      <x:c r="U5788" s="9" t="n">
        <x:v>15</x:v>
      </x:c>
      <x:c r="V5788" s="9" t="str">
        <x:v>MVP/SHACL_GENERATION_PIPELINE/experiments/LUNA_CONTEXTUAL_SINGLESHOT/RUN_01/runs/RUN-IMO26-016-20260831T154453665475Z/artifacts/attempt_01/extracted_shape.ttl</x:v>
      </x:c>
    </x:row>
    <x:row r="5789" ht="22" customHeight="1">
      <x:c r="A5789" s="10" t="str">
        <x:v>SINGLESHOT</x:v>
      </x:c>
      <x:c r="B5789" s="10" t="str">
        <x:v>IMO26-016</x:v>
      </x:c>
      <x:c r="C5789" s="10" t="str">
        <x:v>IMO26-016-B-P07</x:v>
      </x:c>
      <x:c r="D5789" s="10" t="str">
        <x:v>RUN_01</x:v>
      </x:c>
      <x:c r="E5789" s="10" t="str">
        <x:v>ORIGINAL_LEDGER</x:v>
      </x:c>
      <x:c r="F5789" s="10" t="str">
        <x:v>PASS</x:v>
      </x:c>
      <x:c r="G5789" s="10" t="str">
        <x:v>FAIL</x:v>
      </x:c>
      <x:c r="H5789" s="10" t="str">
        <x:v>EXECUTED</x:v>
      </x:c>
      <x:c r="I5789" s="10" t="str">
        <x:v>PARSED</x:v>
      </x:c>
      <x:c r="J5789" s="10" t="str">
        <x:v>SINGLESHOT_CAPTURED_DIAGNOSTIC_PASS</x:v>
      </x:c>
      <x:c r="K5789" s="10" t="str">
        <x:v>722737056a149f59bf5b89690e6a730b8545832d1c15766fa29c420a4992db09</x:v>
      </x:c>
      <x:c r="L5789" s="10" t="str">
        <x:v>historical_three</x:v>
      </x:c>
      <x:c r="M5789" s="10" t="n">
        <x:v>0</x:v>
      </x:c>
      <x:c r="N5789" s="10" t="n">
        <x:v>0</x:v>
      </x:c>
      <x:c r="O5789" s="10" t="n">
        <x:v>1</x:v>
      </x:c>
      <x:c r="P5789" s="9" t="str">
        <x:f>'CaseReview'!U1417</x:f>
        <x:v>PASS</x:v>
      </x:c>
      <x:c r="Q5789" s="9" t="n">
        <x:f>IF(AND(T5789=1,G5789=P5789),1,0)</x:f>
        <x:v>0</x:v>
      </x:c>
      <x:c r="R5789" s="9" t="n">
        <x:f>IF(AND(T5789=1,G5789="PASS",P5789="FAIL"),1,0)</x:f>
        <x:v>0</x:v>
      </x:c>
      <x:c r="S5789" s="9" t="n">
        <x:f>IF(AND(T5789=1,G5789="FAIL",P5789="PASS"),1,0)</x:f>
        <x:v>1</x:v>
      </x:c>
      <x:c r="T5789" s="9" t="n">
        <x:v>1</x:v>
      </x:c>
      <x:c r="U5789" s="9" t="n">
        <x:v>15</x:v>
      </x:c>
      <x:c r="V5789" s="9" t="str">
        <x:v>MVP/SHACL_GENERATION_PIPELINE/experiments/LUNA_CONTEXTUAL_SINGLESHOT/RUN_01/runs/RUN-IMO26-016-20260831T154453665475Z/artifacts/attempt_01/extracted_shape.ttl</x:v>
      </x:c>
    </x:row>
    <x:row r="5790" ht="22" customHeight="1">
      <x:c r="A5790" s="10" t="str">
        <x:v>SINGLESHOT</x:v>
      </x:c>
      <x:c r="B5790" s="10" t="str">
        <x:v>IMO26-016</x:v>
      </x:c>
      <x:c r="C5790" s="10" t="str">
        <x:v>IMO26-016-B-P08</x:v>
      </x:c>
      <x:c r="D5790" s="10" t="str">
        <x:v>RUN_01</x:v>
      </x:c>
      <x:c r="E5790" s="10" t="str">
        <x:v>ORIGINAL_LEDGER</x:v>
      </x:c>
      <x:c r="F5790" s="10" t="str">
        <x:v>PASS</x:v>
      </x:c>
      <x:c r="G5790" s="10" t="str">
        <x:v>FAIL</x:v>
      </x:c>
      <x:c r="H5790" s="10" t="str">
        <x:v>EXECUTED</x:v>
      </x:c>
      <x:c r="I5790" s="10" t="str">
        <x:v>PARSED</x:v>
      </x:c>
      <x:c r="J5790" s="10" t="str">
        <x:v>SINGLESHOT_CAPTURED_DIAGNOSTIC_PASS</x:v>
      </x:c>
      <x:c r="K5790" s="10" t="str">
        <x:v>722737056a149f59bf5b89690e6a730b8545832d1c15766fa29c420a4992db09</x:v>
      </x:c>
      <x:c r="L5790" s="10" t="str">
        <x:v>historical_three</x:v>
      </x:c>
      <x:c r="M5790" s="10" t="n">
        <x:v>0</x:v>
      </x:c>
      <x:c r="N5790" s="10" t="n">
        <x:v>0</x:v>
      </x:c>
      <x:c r="O5790" s="10" t="n">
        <x:v>1</x:v>
      </x:c>
      <x:c r="P5790" s="9" t="str">
        <x:f>'CaseReview'!U1418</x:f>
        <x:v>PASS</x:v>
      </x:c>
      <x:c r="Q5790" s="9" t="n">
        <x:f>IF(AND(T5790=1,G5790=P5790),1,0)</x:f>
        <x:v>0</x:v>
      </x:c>
      <x:c r="R5790" s="9" t="n">
        <x:f>IF(AND(T5790=1,G5790="PASS",P5790="FAIL"),1,0)</x:f>
        <x:v>0</x:v>
      </x:c>
      <x:c r="S5790" s="9" t="n">
        <x:f>IF(AND(T5790=1,G5790="FAIL",P5790="PASS"),1,0)</x:f>
        <x:v>1</x:v>
      </x:c>
      <x:c r="T5790" s="9" t="n">
        <x:v>1</x:v>
      </x:c>
      <x:c r="U5790" s="9" t="n">
        <x:v>15</x:v>
      </x:c>
      <x:c r="V5790" s="9" t="str">
        <x:v>MVP/SHACL_GENERATION_PIPELINE/experiments/LUNA_CONTEXTUAL_SINGLESHOT/RUN_01/runs/RUN-IMO26-016-20260831T154453665475Z/artifacts/attempt_01/extracted_shape.ttl</x:v>
      </x:c>
    </x:row>
    <x:row r="5791" ht="22" customHeight="1">
      <x:c r="A5791" s="10" t="str">
        <x:v>SINGLESHOT</x:v>
      </x:c>
      <x:c r="B5791" s="10" t="str">
        <x:v>IMO26-016</x:v>
      </x:c>
      <x:c r="C5791" s="10" t="str">
        <x:v>IMO26-016-B-P09</x:v>
      </x:c>
      <x:c r="D5791" s="10" t="str">
        <x:v>RUN_01</x:v>
      </x:c>
      <x:c r="E5791" s="10" t="str">
        <x:v>ORIGINAL_LEDGER</x:v>
      </x:c>
      <x:c r="F5791" s="10" t="str">
        <x:v>PASS</x:v>
      </x:c>
      <x:c r="G5791" s="10" t="str">
        <x:v>PASS</x:v>
      </x:c>
      <x:c r="H5791" s="10" t="str">
        <x:v>EXECUTED</x:v>
      </x:c>
      <x:c r="I5791" s="10" t="str">
        <x:v>PARSED</x:v>
      </x:c>
      <x:c r="J5791" s="10" t="str">
        <x:v>SINGLESHOT_CAPTURED_DIAGNOSTIC_PASS</x:v>
      </x:c>
      <x:c r="K5791" s="10" t="str">
        <x:v>722737056a149f59bf5b89690e6a730b8545832d1c15766fa29c420a4992db09</x:v>
      </x:c>
      <x:c r="L5791" s="10" t="str">
        <x:v>historical_three</x:v>
      </x:c>
      <x:c r="M5791" s="10" t="n">
        <x:v>1</x:v>
      </x:c>
      <x:c r="N5791" s="10" t="n">
        <x:v>0</x:v>
      </x:c>
      <x:c r="O5791" s="10" t="n">
        <x:v>0</x:v>
      </x:c>
      <x:c r="P5791" s="9" t="str">
        <x:f>'CaseReview'!U1419</x:f>
        <x:v>PASS</x:v>
      </x:c>
      <x:c r="Q5791" s="9" t="n">
        <x:f>IF(AND(T5791=1,G5791=P5791),1,0)</x:f>
        <x:v>1</x:v>
      </x:c>
      <x:c r="R5791" s="9" t="n">
        <x:f>IF(AND(T5791=1,G5791="PASS",P5791="FAIL"),1,0)</x:f>
        <x:v>0</x:v>
      </x:c>
      <x:c r="S5791" s="9" t="n">
        <x:f>IF(AND(T5791=1,G5791="FAIL",P5791="PASS"),1,0)</x:f>
        <x:v>0</x:v>
      </x:c>
      <x:c r="T5791" s="9" t="n">
        <x:v>1</x:v>
      </x:c>
      <x:c r="U5791" s="9" t="n">
        <x:v>15</x:v>
      </x:c>
      <x:c r="V5791" s="9" t="str">
        <x:v>MVP/SHACL_GENERATION_PIPELINE/experiments/LUNA_CONTEXTUAL_SINGLESHOT/RUN_01/runs/RUN-IMO26-016-20260831T154453665475Z/artifacts/attempt_01/extracted_shape.ttl</x:v>
      </x:c>
    </x:row>
    <x:row r="5792" ht="22" customHeight="1">
      <x:c r="A5792" s="10" t="str">
        <x:v>SINGLESHOT</x:v>
      </x:c>
      <x:c r="B5792" s="10" t="str">
        <x:v>IMO26-016</x:v>
      </x:c>
      <x:c r="C5792" s="10" t="str">
        <x:v>IMO26-016-B-P10</x:v>
      </x:c>
      <x:c r="D5792" s="10" t="str">
        <x:v>RUN_01</x:v>
      </x:c>
      <x:c r="E5792" s="10" t="str">
        <x:v>ORIGINAL_LEDGER</x:v>
      </x:c>
      <x:c r="F5792" s="10" t="str">
        <x:v>PASS</x:v>
      </x:c>
      <x:c r="G5792" s="10" t="str">
        <x:v>FAIL</x:v>
      </x:c>
      <x:c r="H5792" s="10" t="str">
        <x:v>EXECUTED</x:v>
      </x:c>
      <x:c r="I5792" s="10" t="str">
        <x:v>PARSED</x:v>
      </x:c>
      <x:c r="J5792" s="10" t="str">
        <x:v>SINGLESHOT_CAPTURED_DIAGNOSTIC_PASS</x:v>
      </x:c>
      <x:c r="K5792" s="10" t="str">
        <x:v>722737056a149f59bf5b89690e6a730b8545832d1c15766fa29c420a4992db09</x:v>
      </x:c>
      <x:c r="L5792" s="10" t="str">
        <x:v>historical_three</x:v>
      </x:c>
      <x:c r="M5792" s="10" t="n">
        <x:v>0</x:v>
      </x:c>
      <x:c r="N5792" s="10" t="n">
        <x:v>0</x:v>
      </x:c>
      <x:c r="O5792" s="10" t="n">
        <x:v>1</x:v>
      </x:c>
      <x:c r="P5792" s="9" t="str">
        <x:f>'CaseReview'!U1420</x:f>
        <x:v>PASS</x:v>
      </x:c>
      <x:c r="Q5792" s="9" t="n">
        <x:f>IF(AND(T5792=1,G5792=P5792),1,0)</x:f>
        <x:v>0</x:v>
      </x:c>
      <x:c r="R5792" s="9" t="n">
        <x:f>IF(AND(T5792=1,G5792="PASS",P5792="FAIL"),1,0)</x:f>
        <x:v>0</x:v>
      </x:c>
      <x:c r="S5792" s="9" t="n">
        <x:f>IF(AND(T5792=1,G5792="FAIL",P5792="PASS"),1,0)</x:f>
        <x:v>1</x:v>
      </x:c>
      <x:c r="T5792" s="9" t="n">
        <x:v>1</x:v>
      </x:c>
      <x:c r="U5792" s="9" t="n">
        <x:v>15</x:v>
      </x:c>
      <x:c r="V5792" s="9" t="str">
        <x:v>MVP/SHACL_GENERATION_PIPELINE/experiments/LUNA_CONTEXTUAL_SINGLESHOT/RUN_01/runs/RUN-IMO26-016-20260831T154453665475Z/artifacts/attempt_01/extracted_shape.ttl</x:v>
      </x:c>
    </x:row>
    <x:row r="5793" ht="22" customHeight="1">
      <x:c r="A5793" s="10" t="str">
        <x:v>SINGLESHOT</x:v>
      </x:c>
      <x:c r="B5793" s="10" t="str">
        <x:v>IMO26-017</x:v>
      </x:c>
      <x:c r="C5793" s="10" t="str">
        <x:v>IMO26-017-B-F01</x:v>
      </x:c>
      <x:c r="D5793" s="10" t="str">
        <x:v>RUN_01</x:v>
      </x:c>
      <x:c r="E5793" s="10" t="str">
        <x:v>ORIGINAL_LEDGER</x:v>
      </x:c>
      <x:c r="F5793" s="10" t="str">
        <x:v>FAIL</x:v>
      </x:c>
      <x:c r="G5793" s="10" t="str">
        <x:v>FAIL</x:v>
      </x:c>
      <x:c r="H5793" s="10" t="str">
        <x:v>EXECUTED</x:v>
      </x:c>
      <x:c r="I5793" s="10" t="str">
        <x:v>PARSED</x:v>
      </x:c>
      <x:c r="J5793" s="10" t="str">
        <x:v>SINGLESHOT_CAPTURED_DIAGNOSTIC_PASS</x:v>
      </x:c>
      <x:c r="K5793" s="10" t="str">
        <x:v>77ec9cae2a5b9c9ac04f7e8f54e20bde0ebf2ab063f823bb7acf8b896b1b2ecb</x:v>
      </x:c>
      <x:c r="L5793" s="10" t="str">
        <x:v>historical_three</x:v>
      </x:c>
      <x:c r="M5793" s="10" t="n">
        <x:v>1</x:v>
      </x:c>
      <x:c r="N5793" s="10" t="n">
        <x:v>0</x:v>
      </x:c>
      <x:c r="O5793" s="10" t="n">
        <x:v>0</x:v>
      </x:c>
      <x:c r="P5793" s="9" t="str">
        <x:f>'CaseReview'!U1421</x:f>
        <x:v>FAIL</x:v>
      </x:c>
      <x:c r="Q5793" s="9" t="n">
        <x:f>IF(AND(T5793=1,G5793=P5793),1,0)</x:f>
        <x:v>1</x:v>
      </x:c>
      <x:c r="R5793" s="9" t="n">
        <x:f>IF(AND(T5793=1,G5793="PASS",P5793="FAIL"),1,0)</x:f>
        <x:v>0</x:v>
      </x:c>
      <x:c r="S5793" s="9" t="n">
        <x:f>IF(AND(T5793=1,G5793="FAIL",P5793="PASS"),1,0)</x:f>
        <x:v>0</x:v>
      </x:c>
      <x:c r="T5793" s="9" t="n">
        <x:v>1</x:v>
      </x:c>
      <x:c r="U5793" s="9" t="n">
        <x:v>8</x:v>
      </x:c>
      <x:c r="V5793" s="9" t="str">
        <x:v>MVP/SHACL_GENERATION_PIPELINE/experiments/LUNA_CONTEXTUAL_SINGLESHOT/RUN_01/runs/RUN-IMO26-017-20260831T154540523616Z/artifacts/attempt_01/extracted_shape.ttl</x:v>
      </x:c>
    </x:row>
    <x:row r="5794" ht="22" customHeight="1">
      <x:c r="A5794" s="10" t="str">
        <x:v>SINGLESHOT</x:v>
      </x:c>
      <x:c r="B5794" s="10" t="str">
        <x:v>IMO26-017</x:v>
      </x:c>
      <x:c r="C5794" s="10" t="str">
        <x:v>IMO26-017-B-F02</x:v>
      </x:c>
      <x:c r="D5794" s="10" t="str">
        <x:v>RUN_01</x:v>
      </x:c>
      <x:c r="E5794" s="10" t="str">
        <x:v>ORIGINAL_LEDGER</x:v>
      </x:c>
      <x:c r="F5794" s="10" t="str">
        <x:v>FAIL</x:v>
      </x:c>
      <x:c r="G5794" s="10" t="str">
        <x:v>FAIL</x:v>
      </x:c>
      <x:c r="H5794" s="10" t="str">
        <x:v>EXECUTED</x:v>
      </x:c>
      <x:c r="I5794" s="10" t="str">
        <x:v>PARSED</x:v>
      </x:c>
      <x:c r="J5794" s="10" t="str">
        <x:v>SINGLESHOT_CAPTURED_DIAGNOSTIC_PASS</x:v>
      </x:c>
      <x:c r="K5794" s="10" t="str">
        <x:v>77ec9cae2a5b9c9ac04f7e8f54e20bde0ebf2ab063f823bb7acf8b896b1b2ecb</x:v>
      </x:c>
      <x:c r="L5794" s="10" t="str">
        <x:v>historical_three</x:v>
      </x:c>
      <x:c r="M5794" s="10" t="n">
        <x:v>1</x:v>
      </x:c>
      <x:c r="N5794" s="10" t="n">
        <x:v>0</x:v>
      </x:c>
      <x:c r="O5794" s="10" t="n">
        <x:v>0</x:v>
      </x:c>
      <x:c r="P5794" s="9" t="str">
        <x:f>'CaseReview'!U1422</x:f>
        <x:v>FAIL</x:v>
      </x:c>
      <x:c r="Q5794" s="9" t="n">
        <x:f>IF(AND(T5794=1,G5794=P5794),1,0)</x:f>
        <x:v>1</x:v>
      </x:c>
      <x:c r="R5794" s="9" t="n">
        <x:f>IF(AND(T5794=1,G5794="PASS",P5794="FAIL"),1,0)</x:f>
        <x:v>0</x:v>
      </x:c>
      <x:c r="S5794" s="9" t="n">
        <x:f>IF(AND(T5794=1,G5794="FAIL",P5794="PASS"),1,0)</x:f>
        <x:v>0</x:v>
      </x:c>
      <x:c r="T5794" s="9" t="n">
        <x:v>1</x:v>
      </x:c>
      <x:c r="U5794" s="9" t="n">
        <x:v>8</x:v>
      </x:c>
      <x:c r="V5794" s="9" t="str">
        <x:v>MVP/SHACL_GENERATION_PIPELINE/experiments/LUNA_CONTEXTUAL_SINGLESHOT/RUN_01/runs/RUN-IMO26-017-20260831T154540523616Z/artifacts/attempt_01/extracted_shape.ttl</x:v>
      </x:c>
    </x:row>
    <x:row r="5795" ht="22" customHeight="1">
      <x:c r="A5795" s="10" t="str">
        <x:v>SINGLESHOT</x:v>
      </x:c>
      <x:c r="B5795" s="10" t="str">
        <x:v>IMO26-017</x:v>
      </x:c>
      <x:c r="C5795" s="10" t="str">
        <x:v>IMO26-017-B-F03</x:v>
      </x:c>
      <x:c r="D5795" s="10" t="str">
        <x:v>RUN_01</x:v>
      </x:c>
      <x:c r="E5795" s="10" t="str">
        <x:v>ORIGINAL_LEDGER</x:v>
      </x:c>
      <x:c r="F5795" s="10" t="str">
        <x:v>FAIL</x:v>
      </x:c>
      <x:c r="G5795" s="10" t="str">
        <x:v>FAIL</x:v>
      </x:c>
      <x:c r="H5795" s="10" t="str">
        <x:v>EXECUTED</x:v>
      </x:c>
      <x:c r="I5795" s="10" t="str">
        <x:v>PARSED</x:v>
      </x:c>
      <x:c r="J5795" s="10" t="str">
        <x:v>SINGLESHOT_CAPTURED_DIAGNOSTIC_PASS</x:v>
      </x:c>
      <x:c r="K5795" s="10" t="str">
        <x:v>77ec9cae2a5b9c9ac04f7e8f54e20bde0ebf2ab063f823bb7acf8b896b1b2ecb</x:v>
      </x:c>
      <x:c r="L5795" s="10" t="str">
        <x:v>historical_three</x:v>
      </x:c>
      <x:c r="M5795" s="10" t="n">
        <x:v>1</x:v>
      </x:c>
      <x:c r="N5795" s="10" t="n">
        <x:v>0</x:v>
      </x:c>
      <x:c r="O5795" s="10" t="n">
        <x:v>0</x:v>
      </x:c>
      <x:c r="P5795" s="9" t="str">
        <x:f>'CaseReview'!U1423</x:f>
        <x:v>FAIL</x:v>
      </x:c>
      <x:c r="Q5795" s="9" t="n">
        <x:f>IF(AND(T5795=1,G5795=P5795),1,0)</x:f>
        <x:v>1</x:v>
      </x:c>
      <x:c r="R5795" s="9" t="n">
        <x:f>IF(AND(T5795=1,G5795="PASS",P5795="FAIL"),1,0)</x:f>
        <x:v>0</x:v>
      </x:c>
      <x:c r="S5795" s="9" t="n">
        <x:f>IF(AND(T5795=1,G5795="FAIL",P5795="PASS"),1,0)</x:f>
        <x:v>0</x:v>
      </x:c>
      <x:c r="T5795" s="9" t="n">
        <x:v>1</x:v>
      </x:c>
      <x:c r="U5795" s="9" t="n">
        <x:v>8</x:v>
      </x:c>
      <x:c r="V5795" s="9" t="str">
        <x:v>MVP/SHACL_GENERATION_PIPELINE/experiments/LUNA_CONTEXTUAL_SINGLESHOT/RUN_01/runs/RUN-IMO26-017-20260831T154540523616Z/artifacts/attempt_01/extracted_shape.ttl</x:v>
      </x:c>
    </x:row>
    <x:row r="5796" ht="22" customHeight="1">
      <x:c r="A5796" s="10" t="str">
        <x:v>SINGLESHOT</x:v>
      </x:c>
      <x:c r="B5796" s="10" t="str">
        <x:v>IMO26-017</x:v>
      </x:c>
      <x:c r="C5796" s="10" t="str">
        <x:v>IMO26-017-B-F04</x:v>
      </x:c>
      <x:c r="D5796" s="10" t="str">
        <x:v>RUN_01</x:v>
      </x:c>
      <x:c r="E5796" s="10" t="str">
        <x:v>ORIGINAL_LEDGER</x:v>
      </x:c>
      <x:c r="F5796" s="10" t="str">
        <x:v>FAIL</x:v>
      </x:c>
      <x:c r="G5796" s="10" t="str">
        <x:v>FAIL</x:v>
      </x:c>
      <x:c r="H5796" s="10" t="str">
        <x:v>EXECUTED</x:v>
      </x:c>
      <x:c r="I5796" s="10" t="str">
        <x:v>PARSED</x:v>
      </x:c>
      <x:c r="J5796" s="10" t="str">
        <x:v>SINGLESHOT_CAPTURED_DIAGNOSTIC_PASS</x:v>
      </x:c>
      <x:c r="K5796" s="10" t="str">
        <x:v>77ec9cae2a5b9c9ac04f7e8f54e20bde0ebf2ab063f823bb7acf8b896b1b2ecb</x:v>
      </x:c>
      <x:c r="L5796" s="10" t="str">
        <x:v>historical_three</x:v>
      </x:c>
      <x:c r="M5796" s="10" t="n">
        <x:v>1</x:v>
      </x:c>
      <x:c r="N5796" s="10" t="n">
        <x:v>0</x:v>
      </x:c>
      <x:c r="O5796" s="10" t="n">
        <x:v>0</x:v>
      </x:c>
      <x:c r="P5796" s="9" t="str">
        <x:f>'CaseReview'!U1424</x:f>
        <x:v>FAIL</x:v>
      </x:c>
      <x:c r="Q5796" s="9" t="n">
        <x:f>IF(AND(T5796=1,G5796=P5796),1,0)</x:f>
        <x:v>1</x:v>
      </x:c>
      <x:c r="R5796" s="9" t="n">
        <x:f>IF(AND(T5796=1,G5796="PASS",P5796="FAIL"),1,0)</x:f>
        <x:v>0</x:v>
      </x:c>
      <x:c r="S5796" s="9" t="n">
        <x:f>IF(AND(T5796=1,G5796="FAIL",P5796="PASS"),1,0)</x:f>
        <x:v>0</x:v>
      </x:c>
      <x:c r="T5796" s="9" t="n">
        <x:v>1</x:v>
      </x:c>
      <x:c r="U5796" s="9" t="n">
        <x:v>8</x:v>
      </x:c>
      <x:c r="V5796" s="9" t="str">
        <x:v>MVP/SHACL_GENERATION_PIPELINE/experiments/LUNA_CONTEXTUAL_SINGLESHOT/RUN_01/runs/RUN-IMO26-017-20260831T154540523616Z/artifacts/attempt_01/extracted_shape.ttl</x:v>
      </x:c>
    </x:row>
    <x:row r="5797" ht="22" customHeight="1">
      <x:c r="A5797" s="10" t="str">
        <x:v>SINGLESHOT</x:v>
      </x:c>
      <x:c r="B5797" s="10" t="str">
        <x:v>IMO26-017</x:v>
      </x:c>
      <x:c r="C5797" s="10" t="str">
        <x:v>IMO26-017-B-P01</x:v>
      </x:c>
      <x:c r="D5797" s="10" t="str">
        <x:v>RUN_01</x:v>
      </x:c>
      <x:c r="E5797" s="10" t="str">
        <x:v>ORIGINAL_LEDGER</x:v>
      </x:c>
      <x:c r="F5797" s="10" t="str">
        <x:v>PASS</x:v>
      </x:c>
      <x:c r="G5797" s="10" t="str">
        <x:v>PASS</x:v>
      </x:c>
      <x:c r="H5797" s="10" t="str">
        <x:v>EXECUTED</x:v>
      </x:c>
      <x:c r="I5797" s="10" t="str">
        <x:v>PARSED</x:v>
      </x:c>
      <x:c r="J5797" s="10" t="str">
        <x:v>SINGLESHOT_CAPTURED_DIAGNOSTIC_PASS</x:v>
      </x:c>
      <x:c r="K5797" s="10" t="str">
        <x:v>77ec9cae2a5b9c9ac04f7e8f54e20bde0ebf2ab063f823bb7acf8b896b1b2ecb</x:v>
      </x:c>
      <x:c r="L5797" s="10" t="str">
        <x:v>historical_three</x:v>
      </x:c>
      <x:c r="M5797" s="10" t="n">
        <x:v>1</x:v>
      </x:c>
      <x:c r="N5797" s="10" t="n">
        <x:v>0</x:v>
      </x:c>
      <x:c r="O5797" s="10" t="n">
        <x:v>0</x:v>
      </x:c>
      <x:c r="P5797" s="9" t="str">
        <x:f>'CaseReview'!U1425</x:f>
        <x:v>PASS</x:v>
      </x:c>
      <x:c r="Q5797" s="9" t="n">
        <x:f>IF(AND(T5797=1,G5797=P5797),1,0)</x:f>
        <x:v>1</x:v>
      </x:c>
      <x:c r="R5797" s="9" t="n">
        <x:f>IF(AND(T5797=1,G5797="PASS",P5797="FAIL"),1,0)</x:f>
        <x:v>0</x:v>
      </x:c>
      <x:c r="S5797" s="9" t="n">
        <x:f>IF(AND(T5797=1,G5797="FAIL",P5797="PASS"),1,0)</x:f>
        <x:v>0</x:v>
      </x:c>
      <x:c r="T5797" s="9" t="n">
        <x:v>1</x:v>
      </x:c>
      <x:c r="U5797" s="9" t="n">
        <x:v>8</x:v>
      </x:c>
      <x:c r="V5797" s="9" t="str">
        <x:v>MVP/SHACL_GENERATION_PIPELINE/experiments/LUNA_CONTEXTUAL_SINGLESHOT/RUN_01/runs/RUN-IMO26-017-20260831T154540523616Z/artifacts/attempt_01/extracted_shape.ttl</x:v>
      </x:c>
    </x:row>
    <x:row r="5798" ht="22" customHeight="1">
      <x:c r="A5798" s="10" t="str">
        <x:v>SINGLESHOT</x:v>
      </x:c>
      <x:c r="B5798" s="10" t="str">
        <x:v>IMO26-017</x:v>
      </x:c>
      <x:c r="C5798" s="10" t="str">
        <x:v>IMO26-017-B-P02</x:v>
      </x:c>
      <x:c r="D5798" s="10" t="str">
        <x:v>RUN_01</x:v>
      </x:c>
      <x:c r="E5798" s="10" t="str">
        <x:v>ORIGINAL_LEDGER</x:v>
      </x:c>
      <x:c r="F5798" s="10" t="str">
        <x:v>PASS</x:v>
      </x:c>
      <x:c r="G5798" s="10" t="str">
        <x:v>PASS</x:v>
      </x:c>
      <x:c r="H5798" s="10" t="str">
        <x:v>EXECUTED</x:v>
      </x:c>
      <x:c r="I5798" s="10" t="str">
        <x:v>PARSED</x:v>
      </x:c>
      <x:c r="J5798" s="10" t="str">
        <x:v>SINGLESHOT_CAPTURED_DIAGNOSTIC_PASS</x:v>
      </x:c>
      <x:c r="K5798" s="10" t="str">
        <x:v>77ec9cae2a5b9c9ac04f7e8f54e20bde0ebf2ab063f823bb7acf8b896b1b2ecb</x:v>
      </x:c>
      <x:c r="L5798" s="10" t="str">
        <x:v>historical_three</x:v>
      </x:c>
      <x:c r="M5798" s="10" t="n">
        <x:v>1</x:v>
      </x:c>
      <x:c r="N5798" s="10" t="n">
        <x:v>0</x:v>
      </x:c>
      <x:c r="O5798" s="10" t="n">
        <x:v>0</x:v>
      </x:c>
      <x:c r="P5798" s="9" t="str">
        <x:f>'CaseReview'!U1426</x:f>
        <x:v>PASS</x:v>
      </x:c>
      <x:c r="Q5798" s="9" t="n">
        <x:f>IF(AND(T5798=1,G5798=P5798),1,0)</x:f>
        <x:v>1</x:v>
      </x:c>
      <x:c r="R5798" s="9" t="n">
        <x:f>IF(AND(T5798=1,G5798="PASS",P5798="FAIL"),1,0)</x:f>
        <x:v>0</x:v>
      </x:c>
      <x:c r="S5798" s="9" t="n">
        <x:f>IF(AND(T5798=1,G5798="FAIL",P5798="PASS"),1,0)</x:f>
        <x:v>0</x:v>
      </x:c>
      <x:c r="T5798" s="9" t="n">
        <x:v>1</x:v>
      </x:c>
      <x:c r="U5798" s="9" t="n">
        <x:v>8</x:v>
      </x:c>
      <x:c r="V5798" s="9" t="str">
        <x:v>MVP/SHACL_GENERATION_PIPELINE/experiments/LUNA_CONTEXTUAL_SINGLESHOT/RUN_01/runs/RUN-IMO26-017-20260831T154540523616Z/artifacts/attempt_01/extracted_shape.ttl</x:v>
      </x:c>
    </x:row>
    <x:row r="5799" ht="22" customHeight="1">
      <x:c r="A5799" s="10" t="str">
        <x:v>SINGLESHOT</x:v>
      </x:c>
      <x:c r="B5799" s="10" t="str">
        <x:v>IMO26-017</x:v>
      </x:c>
      <x:c r="C5799" s="10" t="str">
        <x:v>IMO26-017-B-P03</x:v>
      </x:c>
      <x:c r="D5799" s="10" t="str">
        <x:v>RUN_01</x:v>
      </x:c>
      <x:c r="E5799" s="10" t="str">
        <x:v>ORIGINAL_LEDGER</x:v>
      </x:c>
      <x:c r="F5799" s="10" t="str">
        <x:v>PASS</x:v>
      </x:c>
      <x:c r="G5799" s="10" t="str">
        <x:v>FAIL</x:v>
      </x:c>
      <x:c r="H5799" s="10" t="str">
        <x:v>EXECUTED</x:v>
      </x:c>
      <x:c r="I5799" s="10" t="str">
        <x:v>PARSED</x:v>
      </x:c>
      <x:c r="J5799" s="10" t="str">
        <x:v>SINGLESHOT_CAPTURED_DIAGNOSTIC_PASS</x:v>
      </x:c>
      <x:c r="K5799" s="10" t="str">
        <x:v>77ec9cae2a5b9c9ac04f7e8f54e20bde0ebf2ab063f823bb7acf8b896b1b2ecb</x:v>
      </x:c>
      <x:c r="L5799" s="10" t="str">
        <x:v>historical_three</x:v>
      </x:c>
      <x:c r="M5799" s="10" t="n">
        <x:v>0</x:v>
      </x:c>
      <x:c r="N5799" s="10" t="n">
        <x:v>0</x:v>
      </x:c>
      <x:c r="O5799" s="10" t="n">
        <x:v>1</x:v>
      </x:c>
      <x:c r="P5799" s="9" t="str">
        <x:f>'CaseReview'!U1427</x:f>
        <x:v>PASS</x:v>
      </x:c>
      <x:c r="Q5799" s="9" t="n">
        <x:f>IF(AND(T5799=1,G5799=P5799),1,0)</x:f>
        <x:v>0</x:v>
      </x:c>
      <x:c r="R5799" s="9" t="n">
        <x:f>IF(AND(T5799=1,G5799="PASS",P5799="FAIL"),1,0)</x:f>
        <x:v>0</x:v>
      </x:c>
      <x:c r="S5799" s="9" t="n">
        <x:f>IF(AND(T5799=1,G5799="FAIL",P5799="PASS"),1,0)</x:f>
        <x:v>1</x:v>
      </x:c>
      <x:c r="T5799" s="9" t="n">
        <x:v>1</x:v>
      </x:c>
      <x:c r="U5799" s="9" t="n">
        <x:v>8</x:v>
      </x:c>
      <x:c r="V5799" s="9" t="str">
        <x:v>MVP/SHACL_GENERATION_PIPELINE/experiments/LUNA_CONTEXTUAL_SINGLESHOT/RUN_01/runs/RUN-IMO26-017-20260831T154540523616Z/artifacts/attempt_01/extracted_shape.ttl</x:v>
      </x:c>
    </x:row>
    <x:row r="5800" ht="22" customHeight="1">
      <x:c r="A5800" s="10" t="str">
        <x:v>SINGLESHOT</x:v>
      </x:c>
      <x:c r="B5800" s="10" t="str">
        <x:v>IMO26-017</x:v>
      </x:c>
      <x:c r="C5800" s="10" t="str">
        <x:v>IMO26-017-B-P04</x:v>
      </x:c>
      <x:c r="D5800" s="10" t="str">
        <x:v>RUN_01</x:v>
      </x:c>
      <x:c r="E5800" s="10" t="str">
        <x:v>ORIGINAL_LEDGER</x:v>
      </x:c>
      <x:c r="F5800" s="10" t="str">
        <x:v>PASS</x:v>
      </x:c>
      <x:c r="G5800" s="10" t="str">
        <x:v>PASS</x:v>
      </x:c>
      <x:c r="H5800" s="10" t="str">
        <x:v>EXECUTED</x:v>
      </x:c>
      <x:c r="I5800" s="10" t="str">
        <x:v>PARSED</x:v>
      </x:c>
      <x:c r="J5800" s="10" t="str">
        <x:v>SINGLESHOT_CAPTURED_DIAGNOSTIC_PASS</x:v>
      </x:c>
      <x:c r="K5800" s="10" t="str">
        <x:v>77ec9cae2a5b9c9ac04f7e8f54e20bde0ebf2ab063f823bb7acf8b896b1b2ecb</x:v>
      </x:c>
      <x:c r="L5800" s="10" t="str">
        <x:v>historical_three</x:v>
      </x:c>
      <x:c r="M5800" s="10" t="n">
        <x:v>1</x:v>
      </x:c>
      <x:c r="N5800" s="10" t="n">
        <x:v>0</x:v>
      </x:c>
      <x:c r="O5800" s="10" t="n">
        <x:v>0</x:v>
      </x:c>
      <x:c r="P5800" s="9" t="str">
        <x:f>'CaseReview'!U1428</x:f>
        <x:v>PASS</x:v>
      </x:c>
      <x:c r="Q5800" s="9" t="n">
        <x:f>IF(AND(T5800=1,G5800=P5800),1,0)</x:f>
        <x:v>1</x:v>
      </x:c>
      <x:c r="R5800" s="9" t="n">
        <x:f>IF(AND(T5800=1,G5800="PASS",P5800="FAIL"),1,0)</x:f>
        <x:v>0</x:v>
      </x:c>
      <x:c r="S5800" s="9" t="n">
        <x:f>IF(AND(T5800=1,G5800="FAIL",P5800="PASS"),1,0)</x:f>
        <x:v>0</x:v>
      </x:c>
      <x:c r="T5800" s="9" t="n">
        <x:v>1</x:v>
      </x:c>
      <x:c r="U5800" s="9" t="n">
        <x:v>8</x:v>
      </x:c>
      <x:c r="V5800" s="9" t="str">
        <x:v>MVP/SHACL_GENERATION_PIPELINE/experiments/LUNA_CONTEXTUAL_SINGLESHOT/RUN_01/runs/RUN-IMO26-017-20260831T154540523616Z/artifacts/attempt_01/extracted_shape.ttl</x:v>
      </x:c>
    </x:row>
    <x:row r="5801" ht="22" customHeight="1">
      <x:c r="A5801" s="10" t="str">
        <x:v>SINGLESHOT</x:v>
      </x:c>
      <x:c r="B5801" s="10" t="str">
        <x:v>IMO26-018</x:v>
      </x:c>
      <x:c r="C5801" s="10" t="str">
        <x:v>IMO26-018-B-F01</x:v>
      </x:c>
      <x:c r="D5801" s="10" t="str">
        <x:v>RUN_01</x:v>
      </x:c>
      <x:c r="E5801" s="10" t="str">
        <x:v>ORIGINAL_LEDGER</x:v>
      </x:c>
      <x:c r="F5801" s="10" t="str">
        <x:v>FAIL</x:v>
      </x:c>
      <x:c r="G5801" s="10" t="str">
        <x:v>FAIL</x:v>
      </x:c>
      <x:c r="H5801" s="10" t="str">
        <x:v>EXECUTED</x:v>
      </x:c>
      <x:c r="I5801" s="10" t="str">
        <x:v>PARSED</x:v>
      </x:c>
      <x:c r="J5801" s="10" t="str">
        <x:v>SINGLESHOT_CAPTURED_DIAGNOSTIC_PASS</x:v>
      </x:c>
      <x:c r="K5801" s="10" t="str">
        <x:v>61f96fd32952a763be449ab66fb92d29dbea4c1a51f3fcdeb0cee89a3a041188</x:v>
      </x:c>
      <x:c r="L5801" s="10" t="str">
        <x:v>historical_three</x:v>
      </x:c>
      <x:c r="M5801" s="10" t="n">
        <x:v>1</x:v>
      </x:c>
      <x:c r="N5801" s="10" t="n">
        <x:v>0</x:v>
      </x:c>
      <x:c r="O5801" s="10" t="n">
        <x:v>0</x:v>
      </x:c>
      <x:c r="P5801" s="9" t="str">
        <x:f>'CaseReview'!U1429</x:f>
        <x:v>FAIL</x:v>
      </x:c>
      <x:c r="Q5801" s="9" t="n">
        <x:f>IF(AND(T5801=1,G5801=P5801),1,0)</x:f>
        <x:v>1</x:v>
      </x:c>
      <x:c r="R5801" s="9" t="n">
        <x:f>IF(AND(T5801=1,G5801="PASS",P5801="FAIL"),1,0)</x:f>
        <x:v>0</x:v>
      </x:c>
      <x:c r="S5801" s="9" t="n">
        <x:f>IF(AND(T5801=1,G5801="FAIL",P5801="PASS"),1,0)</x:f>
        <x:v>0</x:v>
      </x:c>
      <x:c r="T5801" s="9" t="n">
        <x:v>1</x:v>
      </x:c>
      <x:c r="U5801" s="9" t="n">
        <x:v>9</x:v>
      </x:c>
      <x:c r="V5801" s="9" t="str">
        <x:v>MVP/SHACL_GENERATION_PIPELINE/experiments/LUNA_CONTEXTUAL_SINGLESHOT/RUN_01/runs/RUN-IMO26-018-20260831T154553395419Z/artifacts/attempt_01/extracted_shape.ttl</x:v>
      </x:c>
    </x:row>
    <x:row r="5802" ht="22" customHeight="1">
      <x:c r="A5802" s="10" t="str">
        <x:v>SINGLESHOT</x:v>
      </x:c>
      <x:c r="B5802" s="10" t="str">
        <x:v>IMO26-018</x:v>
      </x:c>
      <x:c r="C5802" s="10" t="str">
        <x:v>IMO26-018-B-F02</x:v>
      </x:c>
      <x:c r="D5802" s="10" t="str">
        <x:v>RUN_01</x:v>
      </x:c>
      <x:c r="E5802" s="10" t="str">
        <x:v>ORIGINAL_LEDGER</x:v>
      </x:c>
      <x:c r="F5802" s="10" t="str">
        <x:v>FAIL</x:v>
      </x:c>
      <x:c r="G5802" s="10" t="str">
        <x:v>FAIL</x:v>
      </x:c>
      <x:c r="H5802" s="10" t="str">
        <x:v>EXECUTED</x:v>
      </x:c>
      <x:c r="I5802" s="10" t="str">
        <x:v>PARSED</x:v>
      </x:c>
      <x:c r="J5802" s="10" t="str">
        <x:v>SINGLESHOT_CAPTURED_DIAGNOSTIC_PASS</x:v>
      </x:c>
      <x:c r="K5802" s="10" t="str">
        <x:v>61f96fd32952a763be449ab66fb92d29dbea4c1a51f3fcdeb0cee89a3a041188</x:v>
      </x:c>
      <x:c r="L5802" s="10" t="str">
        <x:v>historical_three</x:v>
      </x:c>
      <x:c r="M5802" s="10" t="n">
        <x:v>1</x:v>
      </x:c>
      <x:c r="N5802" s="10" t="n">
        <x:v>0</x:v>
      </x:c>
      <x:c r="O5802" s="10" t="n">
        <x:v>0</x:v>
      </x:c>
      <x:c r="P5802" s="9" t="str">
        <x:f>'CaseReview'!U1430</x:f>
        <x:v>FAIL</x:v>
      </x:c>
      <x:c r="Q5802" s="9" t="n">
        <x:f>IF(AND(T5802=1,G5802=P5802),1,0)</x:f>
        <x:v>1</x:v>
      </x:c>
      <x:c r="R5802" s="9" t="n">
        <x:f>IF(AND(T5802=1,G5802="PASS",P5802="FAIL"),1,0)</x:f>
        <x:v>0</x:v>
      </x:c>
      <x:c r="S5802" s="9" t="n">
        <x:f>IF(AND(T5802=1,G5802="FAIL",P5802="PASS"),1,0)</x:f>
        <x:v>0</x:v>
      </x:c>
      <x:c r="T5802" s="9" t="n">
        <x:v>1</x:v>
      </x:c>
      <x:c r="U5802" s="9" t="n">
        <x:v>9</x:v>
      </x:c>
      <x:c r="V5802" s="9" t="str">
        <x:v>MVP/SHACL_GENERATION_PIPELINE/experiments/LUNA_CONTEXTUAL_SINGLESHOT/RUN_01/runs/RUN-IMO26-018-20260831T154553395419Z/artifacts/attempt_01/extracted_shape.ttl</x:v>
      </x:c>
    </x:row>
    <x:row r="5803" ht="22" customHeight="1">
      <x:c r="A5803" s="10" t="str">
        <x:v>SINGLESHOT</x:v>
      </x:c>
      <x:c r="B5803" s="10" t="str">
        <x:v>IMO26-018</x:v>
      </x:c>
      <x:c r="C5803" s="10" t="str">
        <x:v>IMO26-018-B-F03</x:v>
      </x:c>
      <x:c r="D5803" s="10" t="str">
        <x:v>RUN_01</x:v>
      </x:c>
      <x:c r="E5803" s="10" t="str">
        <x:v>ORIGINAL_LEDGER</x:v>
      </x:c>
      <x:c r="F5803" s="10" t="str">
        <x:v>FAIL</x:v>
      </x:c>
      <x:c r="G5803" s="10" t="str">
        <x:v>FAIL</x:v>
      </x:c>
      <x:c r="H5803" s="10" t="str">
        <x:v>EXECUTED</x:v>
      </x:c>
      <x:c r="I5803" s="10" t="str">
        <x:v>PARSED</x:v>
      </x:c>
      <x:c r="J5803" s="10" t="str">
        <x:v>SINGLESHOT_CAPTURED_DIAGNOSTIC_PASS</x:v>
      </x:c>
      <x:c r="K5803" s="10" t="str">
        <x:v>61f96fd32952a763be449ab66fb92d29dbea4c1a51f3fcdeb0cee89a3a041188</x:v>
      </x:c>
      <x:c r="L5803" s="10" t="str">
        <x:v>historical_three</x:v>
      </x:c>
      <x:c r="M5803" s="10" t="n">
        <x:v>1</x:v>
      </x:c>
      <x:c r="N5803" s="10" t="n">
        <x:v>0</x:v>
      </x:c>
      <x:c r="O5803" s="10" t="n">
        <x:v>0</x:v>
      </x:c>
      <x:c r="P5803" s="9" t="str">
        <x:f>'CaseReview'!U1431</x:f>
        <x:v>FAIL</x:v>
      </x:c>
      <x:c r="Q5803" s="9" t="n">
        <x:f>IF(AND(T5803=1,G5803=P5803),1,0)</x:f>
        <x:v>1</x:v>
      </x:c>
      <x:c r="R5803" s="9" t="n">
        <x:f>IF(AND(T5803=1,G5803="PASS",P5803="FAIL"),1,0)</x:f>
        <x:v>0</x:v>
      </x:c>
      <x:c r="S5803" s="9" t="n">
        <x:f>IF(AND(T5803=1,G5803="FAIL",P5803="PASS"),1,0)</x:f>
        <x:v>0</x:v>
      </x:c>
      <x:c r="T5803" s="9" t="n">
        <x:v>1</x:v>
      </x:c>
      <x:c r="U5803" s="9" t="n">
        <x:v>9</x:v>
      </x:c>
      <x:c r="V5803" s="9" t="str">
        <x:v>MVP/SHACL_GENERATION_PIPELINE/experiments/LUNA_CONTEXTUAL_SINGLESHOT/RUN_01/runs/RUN-IMO26-018-20260831T154553395419Z/artifacts/attempt_01/extracted_shape.ttl</x:v>
      </x:c>
    </x:row>
    <x:row r="5804" ht="22" customHeight="1">
      <x:c r="A5804" s="10" t="str">
        <x:v>SINGLESHOT</x:v>
      </x:c>
      <x:c r="B5804" s="10" t="str">
        <x:v>IMO26-018</x:v>
      </x:c>
      <x:c r="C5804" s="10" t="str">
        <x:v>IMO26-018-B-F04</x:v>
      </x:c>
      <x:c r="D5804" s="10" t="str">
        <x:v>RUN_01</x:v>
      </x:c>
      <x:c r="E5804" s="10" t="str">
        <x:v>ORIGINAL_LEDGER</x:v>
      </x:c>
      <x:c r="F5804" s="10" t="str">
        <x:v>FAIL</x:v>
      </x:c>
      <x:c r="G5804" s="10" t="str">
        <x:v>FAIL</x:v>
      </x:c>
      <x:c r="H5804" s="10" t="str">
        <x:v>EXECUTED</x:v>
      </x:c>
      <x:c r="I5804" s="10" t="str">
        <x:v>PARSED</x:v>
      </x:c>
      <x:c r="J5804" s="10" t="str">
        <x:v>SINGLESHOT_CAPTURED_DIAGNOSTIC_PASS</x:v>
      </x:c>
      <x:c r="K5804" s="10" t="str">
        <x:v>61f96fd32952a763be449ab66fb92d29dbea4c1a51f3fcdeb0cee89a3a041188</x:v>
      </x:c>
      <x:c r="L5804" s="10" t="str">
        <x:v>historical_three</x:v>
      </x:c>
      <x:c r="M5804" s="10" t="n">
        <x:v>1</x:v>
      </x:c>
      <x:c r="N5804" s="10" t="n">
        <x:v>0</x:v>
      </x:c>
      <x:c r="O5804" s="10" t="n">
        <x:v>0</x:v>
      </x:c>
      <x:c r="P5804" s="9" t="str">
        <x:f>'CaseReview'!U1432</x:f>
        <x:v>FAIL</x:v>
      </x:c>
      <x:c r="Q5804" s="9" t="n">
        <x:f>IF(AND(T5804=1,G5804=P5804),1,0)</x:f>
        <x:v>1</x:v>
      </x:c>
      <x:c r="R5804" s="9" t="n">
        <x:f>IF(AND(T5804=1,G5804="PASS",P5804="FAIL"),1,0)</x:f>
        <x:v>0</x:v>
      </x:c>
      <x:c r="S5804" s="9" t="n">
        <x:f>IF(AND(T5804=1,G5804="FAIL",P5804="PASS"),1,0)</x:f>
        <x:v>0</x:v>
      </x:c>
      <x:c r="T5804" s="9" t="n">
        <x:v>1</x:v>
      </x:c>
      <x:c r="U5804" s="9" t="n">
        <x:v>9</x:v>
      </x:c>
      <x:c r="V5804" s="9" t="str">
        <x:v>MVP/SHACL_GENERATION_PIPELINE/experiments/LUNA_CONTEXTUAL_SINGLESHOT/RUN_01/runs/RUN-IMO26-018-20260831T154553395419Z/artifacts/attempt_01/extracted_shape.ttl</x:v>
      </x:c>
    </x:row>
    <x:row r="5805" ht="22" customHeight="1">
      <x:c r="A5805" s="10" t="str">
        <x:v>SINGLESHOT</x:v>
      </x:c>
      <x:c r="B5805" s="10" t="str">
        <x:v>IMO26-018</x:v>
      </x:c>
      <x:c r="C5805" s="10" t="str">
        <x:v>IMO26-018-B-F05</x:v>
      </x:c>
      <x:c r="D5805" s="10" t="str">
        <x:v>RUN_01</x:v>
      </x:c>
      <x:c r="E5805" s="10" t="str">
        <x:v>ORIGINAL_LEDGER</x:v>
      </x:c>
      <x:c r="F5805" s="10" t="str">
        <x:v>FAIL</x:v>
      </x:c>
      <x:c r="G5805" s="10" t="str">
        <x:v>FAIL</x:v>
      </x:c>
      <x:c r="H5805" s="10" t="str">
        <x:v>EXECUTED</x:v>
      </x:c>
      <x:c r="I5805" s="10" t="str">
        <x:v>PARSED</x:v>
      </x:c>
      <x:c r="J5805" s="10" t="str">
        <x:v>SINGLESHOT_CAPTURED_DIAGNOSTIC_PASS</x:v>
      </x:c>
      <x:c r="K5805" s="10" t="str">
        <x:v>61f96fd32952a763be449ab66fb92d29dbea4c1a51f3fcdeb0cee89a3a041188</x:v>
      </x:c>
      <x:c r="L5805" s="10" t="str">
        <x:v>historical_three</x:v>
      </x:c>
      <x:c r="M5805" s="10" t="n">
        <x:v>1</x:v>
      </x:c>
      <x:c r="N5805" s="10" t="n">
        <x:v>0</x:v>
      </x:c>
      <x:c r="O5805" s="10" t="n">
        <x:v>0</x:v>
      </x:c>
      <x:c r="P5805" s="9" t="str">
        <x:f>'CaseReview'!U1433</x:f>
        <x:v>FAIL</x:v>
      </x:c>
      <x:c r="Q5805" s="9" t="n">
        <x:f>IF(AND(T5805=1,G5805=P5805),1,0)</x:f>
        <x:v>1</x:v>
      </x:c>
      <x:c r="R5805" s="9" t="n">
        <x:f>IF(AND(T5805=1,G5805="PASS",P5805="FAIL"),1,0)</x:f>
        <x:v>0</x:v>
      </x:c>
      <x:c r="S5805" s="9" t="n">
        <x:f>IF(AND(T5805=1,G5805="FAIL",P5805="PASS"),1,0)</x:f>
        <x:v>0</x:v>
      </x:c>
      <x:c r="T5805" s="9" t="n">
        <x:v>1</x:v>
      </x:c>
      <x:c r="U5805" s="9" t="n">
        <x:v>9</x:v>
      </x:c>
      <x:c r="V5805" s="9" t="str">
        <x:v>MVP/SHACL_GENERATION_PIPELINE/experiments/LUNA_CONTEXTUAL_SINGLESHOT/RUN_01/runs/RUN-IMO26-018-20260831T154553395419Z/artifacts/attempt_01/extracted_shape.ttl</x:v>
      </x:c>
    </x:row>
    <x:row r="5806" ht="22" customHeight="1">
      <x:c r="A5806" s="10" t="str">
        <x:v>SINGLESHOT</x:v>
      </x:c>
      <x:c r="B5806" s="10" t="str">
        <x:v>IMO26-018</x:v>
      </x:c>
      <x:c r="C5806" s="10" t="str">
        <x:v>IMO26-018-B-F06</x:v>
      </x:c>
      <x:c r="D5806" s="10" t="str">
        <x:v>RUN_01</x:v>
      </x:c>
      <x:c r="E5806" s="10" t="str">
        <x:v>ORIGINAL_LEDGER</x:v>
      </x:c>
      <x:c r="F5806" s="10" t="str">
        <x:v>FAIL</x:v>
      </x:c>
      <x:c r="G5806" s="10" t="str">
        <x:v>FAIL</x:v>
      </x:c>
      <x:c r="H5806" s="10" t="str">
        <x:v>EXECUTED</x:v>
      </x:c>
      <x:c r="I5806" s="10" t="str">
        <x:v>PARSED</x:v>
      </x:c>
      <x:c r="J5806" s="10" t="str">
        <x:v>SINGLESHOT_CAPTURED_DIAGNOSTIC_PASS</x:v>
      </x:c>
      <x:c r="K5806" s="10" t="str">
        <x:v>61f96fd32952a763be449ab66fb92d29dbea4c1a51f3fcdeb0cee89a3a041188</x:v>
      </x:c>
      <x:c r="L5806" s="10" t="str">
        <x:v>historical_three</x:v>
      </x:c>
      <x:c r="M5806" s="10" t="n">
        <x:v>1</x:v>
      </x:c>
      <x:c r="N5806" s="10" t="n">
        <x:v>0</x:v>
      </x:c>
      <x:c r="O5806" s="10" t="n">
        <x:v>0</x:v>
      </x:c>
      <x:c r="P5806" s="9" t="str">
        <x:f>'CaseReview'!U1434</x:f>
        <x:v>FAIL</x:v>
      </x:c>
      <x:c r="Q5806" s="9" t="n">
        <x:f>IF(AND(T5806=1,G5806=P5806),1,0)</x:f>
        <x:v>1</x:v>
      </x:c>
      <x:c r="R5806" s="9" t="n">
        <x:f>IF(AND(T5806=1,G5806="PASS",P5806="FAIL"),1,0)</x:f>
        <x:v>0</x:v>
      </x:c>
      <x:c r="S5806" s="9" t="n">
        <x:f>IF(AND(T5806=1,G5806="FAIL",P5806="PASS"),1,0)</x:f>
        <x:v>0</x:v>
      </x:c>
      <x:c r="T5806" s="9" t="n">
        <x:v>1</x:v>
      </x:c>
      <x:c r="U5806" s="9" t="n">
        <x:v>9</x:v>
      </x:c>
      <x:c r="V5806" s="9" t="str">
        <x:v>MVP/SHACL_GENERATION_PIPELINE/experiments/LUNA_CONTEXTUAL_SINGLESHOT/RUN_01/runs/RUN-IMO26-018-20260831T154553395419Z/artifacts/attempt_01/extracted_shape.ttl</x:v>
      </x:c>
    </x:row>
    <x:row r="5807" ht="22" customHeight="1">
      <x:c r="A5807" s="10" t="str">
        <x:v>SINGLESHOT</x:v>
      </x:c>
      <x:c r="B5807" s="10" t="str">
        <x:v>IMO26-018</x:v>
      </x:c>
      <x:c r="C5807" s="10" t="str">
        <x:v>IMO26-018-B-P01</x:v>
      </x:c>
      <x:c r="D5807" s="10" t="str">
        <x:v>RUN_01</x:v>
      </x:c>
      <x:c r="E5807" s="10" t="str">
        <x:v>ORIGINAL_LEDGER</x:v>
      </x:c>
      <x:c r="F5807" s="10" t="str">
        <x:v>PASS</x:v>
      </x:c>
      <x:c r="G5807" s="10" t="str">
        <x:v>PASS</x:v>
      </x:c>
      <x:c r="H5807" s="10" t="str">
        <x:v>EXECUTED</x:v>
      </x:c>
      <x:c r="I5807" s="10" t="str">
        <x:v>PARSED</x:v>
      </x:c>
      <x:c r="J5807" s="10" t="str">
        <x:v>SINGLESHOT_CAPTURED_DIAGNOSTIC_PASS</x:v>
      </x:c>
      <x:c r="K5807" s="10" t="str">
        <x:v>61f96fd32952a763be449ab66fb92d29dbea4c1a51f3fcdeb0cee89a3a041188</x:v>
      </x:c>
      <x:c r="L5807" s="10" t="str">
        <x:v>historical_three</x:v>
      </x:c>
      <x:c r="M5807" s="10" t="n">
        <x:v>1</x:v>
      </x:c>
      <x:c r="N5807" s="10" t="n">
        <x:v>0</x:v>
      </x:c>
      <x:c r="O5807" s="10" t="n">
        <x:v>0</x:v>
      </x:c>
      <x:c r="P5807" s="9" t="str">
        <x:f>'CaseReview'!U1435</x:f>
        <x:v>PASS</x:v>
      </x:c>
      <x:c r="Q5807" s="9" t="n">
        <x:f>IF(AND(T5807=1,G5807=P5807),1,0)</x:f>
        <x:v>1</x:v>
      </x:c>
      <x:c r="R5807" s="9" t="n">
        <x:f>IF(AND(T5807=1,G5807="PASS",P5807="FAIL"),1,0)</x:f>
        <x:v>0</x:v>
      </x:c>
      <x:c r="S5807" s="9" t="n">
        <x:f>IF(AND(T5807=1,G5807="FAIL",P5807="PASS"),1,0)</x:f>
        <x:v>0</x:v>
      </x:c>
      <x:c r="T5807" s="9" t="n">
        <x:v>1</x:v>
      </x:c>
      <x:c r="U5807" s="9" t="n">
        <x:v>9</x:v>
      </x:c>
      <x:c r="V5807" s="9" t="str">
        <x:v>MVP/SHACL_GENERATION_PIPELINE/experiments/LUNA_CONTEXTUAL_SINGLESHOT/RUN_01/runs/RUN-IMO26-018-20260831T154553395419Z/artifacts/attempt_01/extracted_shape.ttl</x:v>
      </x:c>
    </x:row>
    <x:row r="5808" ht="22" customHeight="1">
      <x:c r="A5808" s="10" t="str">
        <x:v>SINGLESHOT</x:v>
      </x:c>
      <x:c r="B5808" s="10" t="str">
        <x:v>IMO26-018</x:v>
      </x:c>
      <x:c r="C5808" s="10" t="str">
        <x:v>IMO26-018-B-P02</x:v>
      </x:c>
      <x:c r="D5808" s="10" t="str">
        <x:v>RUN_01</x:v>
      </x:c>
      <x:c r="E5808" s="10" t="str">
        <x:v>ORIGINAL_LEDGER</x:v>
      </x:c>
      <x:c r="F5808" s="10" t="str">
        <x:v>PASS</x:v>
      </x:c>
      <x:c r="G5808" s="10" t="str">
        <x:v>PASS</x:v>
      </x:c>
      <x:c r="H5808" s="10" t="str">
        <x:v>EXECUTED</x:v>
      </x:c>
      <x:c r="I5808" s="10" t="str">
        <x:v>PARSED</x:v>
      </x:c>
      <x:c r="J5808" s="10" t="str">
        <x:v>SINGLESHOT_CAPTURED_DIAGNOSTIC_PASS</x:v>
      </x:c>
      <x:c r="K5808" s="10" t="str">
        <x:v>61f96fd32952a763be449ab66fb92d29dbea4c1a51f3fcdeb0cee89a3a041188</x:v>
      </x:c>
      <x:c r="L5808" s="10" t="str">
        <x:v>historical_three</x:v>
      </x:c>
      <x:c r="M5808" s="10" t="n">
        <x:v>1</x:v>
      </x:c>
      <x:c r="N5808" s="10" t="n">
        <x:v>0</x:v>
      </x:c>
      <x:c r="O5808" s="10" t="n">
        <x:v>0</x:v>
      </x:c>
      <x:c r="P5808" s="9" t="str">
        <x:f>'CaseReview'!U1436</x:f>
        <x:v>PASS</x:v>
      </x:c>
      <x:c r="Q5808" s="9" t="n">
        <x:f>IF(AND(T5808=1,G5808=P5808),1,0)</x:f>
        <x:v>1</x:v>
      </x:c>
      <x:c r="R5808" s="9" t="n">
        <x:f>IF(AND(T5808=1,G5808="PASS",P5808="FAIL"),1,0)</x:f>
        <x:v>0</x:v>
      </x:c>
      <x:c r="S5808" s="9" t="n">
        <x:f>IF(AND(T5808=1,G5808="FAIL",P5808="PASS"),1,0)</x:f>
        <x:v>0</x:v>
      </x:c>
      <x:c r="T5808" s="9" t="n">
        <x:v>1</x:v>
      </x:c>
      <x:c r="U5808" s="9" t="n">
        <x:v>9</x:v>
      </x:c>
      <x:c r="V5808" s="9" t="str">
        <x:v>MVP/SHACL_GENERATION_PIPELINE/experiments/LUNA_CONTEXTUAL_SINGLESHOT/RUN_01/runs/RUN-IMO26-018-20260831T154553395419Z/artifacts/attempt_01/extracted_shape.ttl</x:v>
      </x:c>
    </x:row>
    <x:row r="5809" ht="22" customHeight="1">
      <x:c r="A5809" s="10" t="str">
        <x:v>SINGLESHOT</x:v>
      </x:c>
      <x:c r="B5809" s="10" t="str">
        <x:v>IMO26-018</x:v>
      </x:c>
      <x:c r="C5809" s="10" t="str">
        <x:v>IMO26-018-B-P03</x:v>
      </x:c>
      <x:c r="D5809" s="10" t="str">
        <x:v>RUN_01</x:v>
      </x:c>
      <x:c r="E5809" s="10" t="str">
        <x:v>ORIGINAL_LEDGER</x:v>
      </x:c>
      <x:c r="F5809" s="10" t="str">
        <x:v>PASS</x:v>
      </x:c>
      <x:c r="G5809" s="10" t="str">
        <x:v>PASS</x:v>
      </x:c>
      <x:c r="H5809" s="10" t="str">
        <x:v>EXECUTED</x:v>
      </x:c>
      <x:c r="I5809" s="10" t="str">
        <x:v>PARSED</x:v>
      </x:c>
      <x:c r="J5809" s="10" t="str">
        <x:v>SINGLESHOT_CAPTURED_DIAGNOSTIC_PASS</x:v>
      </x:c>
      <x:c r="K5809" s="10" t="str">
        <x:v>61f96fd32952a763be449ab66fb92d29dbea4c1a51f3fcdeb0cee89a3a041188</x:v>
      </x:c>
      <x:c r="L5809" s="10" t="str">
        <x:v>historical_three</x:v>
      </x:c>
      <x:c r="M5809" s="10" t="n">
        <x:v>1</x:v>
      </x:c>
      <x:c r="N5809" s="10" t="n">
        <x:v>0</x:v>
      </x:c>
      <x:c r="O5809" s="10" t="n">
        <x:v>0</x:v>
      </x:c>
      <x:c r="P5809" s="9" t="str">
        <x:f>'CaseReview'!U1437</x:f>
        <x:v>PASS</x:v>
      </x:c>
      <x:c r="Q5809" s="9" t="n">
        <x:f>IF(AND(T5809=1,G5809=P5809),1,0)</x:f>
        <x:v>1</x:v>
      </x:c>
      <x:c r="R5809" s="9" t="n">
        <x:f>IF(AND(T5809=1,G5809="PASS",P5809="FAIL"),1,0)</x:f>
        <x:v>0</x:v>
      </x:c>
      <x:c r="S5809" s="9" t="n">
        <x:f>IF(AND(T5809=1,G5809="FAIL",P5809="PASS"),1,0)</x:f>
        <x:v>0</x:v>
      </x:c>
      <x:c r="T5809" s="9" t="n">
        <x:v>1</x:v>
      </x:c>
      <x:c r="U5809" s="9" t="n">
        <x:v>9</x:v>
      </x:c>
      <x:c r="V5809" s="9" t="str">
        <x:v>MVP/SHACL_GENERATION_PIPELINE/experiments/LUNA_CONTEXTUAL_SINGLESHOT/RUN_01/runs/RUN-IMO26-018-20260831T154553395419Z/artifacts/attempt_01/extracted_shape.ttl</x:v>
      </x:c>
    </x:row>
    <x:row r="5810" ht="22" customHeight="1">
      <x:c r="A5810" s="10" t="str">
        <x:v>SINGLESHOT</x:v>
      </x:c>
      <x:c r="B5810" s="10" t="str">
        <x:v>TRF-001</x:v>
      </x:c>
      <x:c r="C5810" s="10" t="str">
        <x:v>TRF-001-F01</x:v>
      </x:c>
      <x:c r="D5810" s="10" t="str">
        <x:v>RUN_01</x:v>
      </x:c>
      <x:c r="E5810" s="10" t="str">
        <x:v>ORIGINAL_LEDGER</x:v>
      </x:c>
      <x:c r="F5810" s="10" t="str">
        <x:v>FAIL</x:v>
      </x:c>
      <x:c r="G5810" s="10" t="str">
        <x:v>FAIL</x:v>
      </x:c>
      <x:c r="H5810" s="10" t="str">
        <x:v>EXECUTED</x:v>
      </x:c>
      <x:c r="I5810" s="10" t="str">
        <x:v>PARSED</x:v>
      </x:c>
      <x:c r="J5810" s="10" t="str">
        <x:v>SINGLESHOT_CAPTURED_DIAGNOSTIC_PASS</x:v>
      </x:c>
      <x:c r="K5810" s="10" t="str">
        <x:v>647d83ddee59fc338320b29990caf083328f95cb9f6f0b80bede97da5dbafa26</x:v>
      </x:c>
      <x:c r="L5810" s="10" t="str">
        <x:v>historical_three</x:v>
      </x:c>
      <x:c r="M5810" s="10" t="n">
        <x:v>1</x:v>
      </x:c>
      <x:c r="N5810" s="10" t="n">
        <x:v>0</x:v>
      </x:c>
      <x:c r="O5810" s="10" t="n">
        <x:v>0</x:v>
      </x:c>
      <x:c r="P5810" s="9" t="str">
        <x:f>'CaseReview'!U1438</x:f>
        <x:v>FAIL</x:v>
      </x:c>
      <x:c r="Q5810" s="9" t="n">
        <x:f>IF(AND(T5810=1,G5810=P5810),1,0)</x:f>
        <x:v>1</x:v>
      </x:c>
      <x:c r="R5810" s="9" t="n">
        <x:f>IF(AND(T5810=1,G5810="PASS",P5810="FAIL"),1,0)</x:f>
        <x:v>0</x:v>
      </x:c>
      <x:c r="S5810" s="9" t="n">
        <x:f>IF(AND(T5810=1,G5810="FAIL",P5810="PASS"),1,0)</x:f>
        <x:v>0</x:v>
      </x:c>
      <x:c r="T5810" s="9" t="n">
        <x:v>1</x:v>
      </x:c>
      <x:c r="U5810" s="9" t="n">
        <x:v>5</x:v>
      </x:c>
      <x:c r="V5810" s="9" t="str">
        <x:v>MVP/SHACL_GENERATION_PIPELINE/experiments/LUNA_CONTEXTUAL_SINGLESHOT/RUN_01/runs/RUN-TRF-001-20260831T154623114033Z/artifacts/attempt_01/extracted_shape.ttl</x:v>
      </x:c>
    </x:row>
    <x:row r="5811" ht="22" customHeight="1">
      <x:c r="A5811" s="10" t="str">
        <x:v>SINGLESHOT</x:v>
      </x:c>
      <x:c r="B5811" s="10" t="str">
        <x:v>TRF-001</x:v>
      </x:c>
      <x:c r="C5811" s="10" t="str">
        <x:v>TRF-001-F02</x:v>
      </x:c>
      <x:c r="D5811" s="10" t="str">
        <x:v>RUN_01</x:v>
      </x:c>
      <x:c r="E5811" s="10" t="str">
        <x:v>ORIGINAL_LEDGER</x:v>
      </x:c>
      <x:c r="F5811" s="10" t="str">
        <x:v>FAIL</x:v>
      </x:c>
      <x:c r="G5811" s="10" t="str">
        <x:v>FAIL</x:v>
      </x:c>
      <x:c r="H5811" s="10" t="str">
        <x:v>EXECUTED</x:v>
      </x:c>
      <x:c r="I5811" s="10" t="str">
        <x:v>PARSED</x:v>
      </x:c>
      <x:c r="J5811" s="10" t="str">
        <x:v>SINGLESHOT_CAPTURED_DIAGNOSTIC_PASS</x:v>
      </x:c>
      <x:c r="K5811" s="10" t="str">
        <x:v>647d83ddee59fc338320b29990caf083328f95cb9f6f0b80bede97da5dbafa26</x:v>
      </x:c>
      <x:c r="L5811" s="10" t="str">
        <x:v>historical_three</x:v>
      </x:c>
      <x:c r="M5811" s="10" t="n">
        <x:v>1</x:v>
      </x:c>
      <x:c r="N5811" s="10" t="n">
        <x:v>0</x:v>
      </x:c>
      <x:c r="O5811" s="10" t="n">
        <x:v>0</x:v>
      </x:c>
      <x:c r="P5811" s="9" t="str">
        <x:f>'CaseReview'!U1439</x:f>
        <x:v>FAIL</x:v>
      </x:c>
      <x:c r="Q5811" s="9" t="n">
        <x:f>IF(AND(T5811=1,G5811=P5811),1,0)</x:f>
        <x:v>1</x:v>
      </x:c>
      <x:c r="R5811" s="9" t="n">
        <x:f>IF(AND(T5811=1,G5811="PASS",P5811="FAIL"),1,0)</x:f>
        <x:v>0</x:v>
      </x:c>
      <x:c r="S5811" s="9" t="n">
        <x:f>IF(AND(T5811=1,G5811="FAIL",P5811="PASS"),1,0)</x:f>
        <x:v>0</x:v>
      </x:c>
      <x:c r="T5811" s="9" t="n">
        <x:v>1</x:v>
      </x:c>
      <x:c r="U5811" s="9" t="n">
        <x:v>5</x:v>
      </x:c>
      <x:c r="V5811" s="9" t="str">
        <x:v>MVP/SHACL_GENERATION_PIPELINE/experiments/LUNA_CONTEXTUAL_SINGLESHOT/RUN_01/runs/RUN-TRF-001-20260831T154623114033Z/artifacts/attempt_01/extracted_shape.ttl</x:v>
      </x:c>
    </x:row>
    <x:row r="5812" ht="22" customHeight="1">
      <x:c r="A5812" s="10" t="str">
        <x:v>SINGLESHOT</x:v>
      </x:c>
      <x:c r="B5812" s="10" t="str">
        <x:v>TRF-001</x:v>
      </x:c>
      <x:c r="C5812" s="10" t="str">
        <x:v>TRF-001-P01</x:v>
      </x:c>
      <x:c r="D5812" s="10" t="str">
        <x:v>RUN_01</x:v>
      </x:c>
      <x:c r="E5812" s="10" t="str">
        <x:v>ORIGINAL_LEDGER</x:v>
      </x:c>
      <x:c r="F5812" s="10" t="str">
        <x:v>PASS</x:v>
      </x:c>
      <x:c r="G5812" s="10" t="str">
        <x:v>FAIL</x:v>
      </x:c>
      <x:c r="H5812" s="10" t="str">
        <x:v>EXECUTED</x:v>
      </x:c>
      <x:c r="I5812" s="10" t="str">
        <x:v>PARSED</x:v>
      </x:c>
      <x:c r="J5812" s="10" t="str">
        <x:v>SINGLESHOT_CAPTURED_DIAGNOSTIC_PASS</x:v>
      </x:c>
      <x:c r="K5812" s="10" t="str">
        <x:v>647d83ddee59fc338320b29990caf083328f95cb9f6f0b80bede97da5dbafa26</x:v>
      </x:c>
      <x:c r="L5812" s="10" t="str">
        <x:v>historical_three</x:v>
      </x:c>
      <x:c r="M5812" s="10" t="n">
        <x:v>0</x:v>
      </x:c>
      <x:c r="N5812" s="10" t="n">
        <x:v>0</x:v>
      </x:c>
      <x:c r="O5812" s="10" t="n">
        <x:v>1</x:v>
      </x:c>
      <x:c r="P5812" s="9" t="str">
        <x:f>'CaseReview'!U1440</x:f>
        <x:v>PASS</x:v>
      </x:c>
      <x:c r="Q5812" s="9" t="n">
        <x:f>IF(AND(T5812=1,G5812=P5812),1,0)</x:f>
        <x:v>0</x:v>
      </x:c>
      <x:c r="R5812" s="9" t="n">
        <x:f>IF(AND(T5812=1,G5812="PASS",P5812="FAIL"),1,0)</x:f>
        <x:v>0</x:v>
      </x:c>
      <x:c r="S5812" s="9" t="n">
        <x:f>IF(AND(T5812=1,G5812="FAIL",P5812="PASS"),1,0)</x:f>
        <x:v>1</x:v>
      </x:c>
      <x:c r="T5812" s="9" t="n">
        <x:v>1</x:v>
      </x:c>
      <x:c r="U5812" s="9" t="n">
        <x:v>5</x:v>
      </x:c>
      <x:c r="V5812" s="9" t="str">
        <x:v>MVP/SHACL_GENERATION_PIPELINE/experiments/LUNA_CONTEXTUAL_SINGLESHOT/RUN_01/runs/RUN-TRF-001-20260831T154623114033Z/artifacts/attempt_01/extracted_shape.ttl</x:v>
      </x:c>
    </x:row>
    <x:row r="5813" ht="22" customHeight="1">
      <x:c r="A5813" s="10" t="str">
        <x:v>SINGLESHOT</x:v>
      </x:c>
      <x:c r="B5813" s="10" t="str">
        <x:v>TRF-001</x:v>
      </x:c>
      <x:c r="C5813" s="10" t="str">
        <x:v>TRF-001-P02</x:v>
      </x:c>
      <x:c r="D5813" s="10" t="str">
        <x:v>RUN_01</x:v>
      </x:c>
      <x:c r="E5813" s="10" t="str">
        <x:v>ORIGINAL_LEDGER</x:v>
      </x:c>
      <x:c r="F5813" s="10" t="str">
        <x:v>PASS</x:v>
      </x:c>
      <x:c r="G5813" s="10" t="str">
        <x:v>FAIL</x:v>
      </x:c>
      <x:c r="H5813" s="10" t="str">
        <x:v>EXECUTED</x:v>
      </x:c>
      <x:c r="I5813" s="10" t="str">
        <x:v>PARSED</x:v>
      </x:c>
      <x:c r="J5813" s="10" t="str">
        <x:v>SINGLESHOT_CAPTURED_DIAGNOSTIC_PASS</x:v>
      </x:c>
      <x:c r="K5813" s="10" t="str">
        <x:v>647d83ddee59fc338320b29990caf083328f95cb9f6f0b80bede97da5dbafa26</x:v>
      </x:c>
      <x:c r="L5813" s="10" t="str">
        <x:v>historical_three</x:v>
      </x:c>
      <x:c r="M5813" s="10" t="n">
        <x:v>0</x:v>
      </x:c>
      <x:c r="N5813" s="10" t="n">
        <x:v>0</x:v>
      </x:c>
      <x:c r="O5813" s="10" t="n">
        <x:v>1</x:v>
      </x:c>
      <x:c r="P5813" s="9" t="str">
        <x:f>'CaseReview'!U1441</x:f>
        <x:v>PASS</x:v>
      </x:c>
      <x:c r="Q5813" s="9" t="n">
        <x:f>IF(AND(T5813=1,G5813=P5813),1,0)</x:f>
        <x:v>0</x:v>
      </x:c>
      <x:c r="R5813" s="9" t="n">
        <x:f>IF(AND(T5813=1,G5813="PASS",P5813="FAIL"),1,0)</x:f>
        <x:v>0</x:v>
      </x:c>
      <x:c r="S5813" s="9" t="n">
        <x:f>IF(AND(T5813=1,G5813="FAIL",P5813="PASS"),1,0)</x:f>
        <x:v>1</x:v>
      </x:c>
      <x:c r="T5813" s="9" t="n">
        <x:v>1</x:v>
      </x:c>
      <x:c r="U5813" s="9" t="n">
        <x:v>5</x:v>
      </x:c>
      <x:c r="V5813" s="9" t="str">
        <x:v>MVP/SHACL_GENERATION_PIPELINE/experiments/LUNA_CONTEXTUAL_SINGLESHOT/RUN_01/runs/RUN-TRF-001-20260831T154623114033Z/artifacts/attempt_01/extracted_shape.ttl</x:v>
      </x:c>
    </x:row>
    <x:row r="5814" ht="22" customHeight="1">
      <x:c r="A5814" s="10" t="str">
        <x:v>SINGLESHOT</x:v>
      </x:c>
      <x:c r="B5814" s="10" t="str">
        <x:v>TRF-001</x:v>
      </x:c>
      <x:c r="C5814" s="10" t="str">
        <x:v>TRF-001-P03</x:v>
      </x:c>
      <x:c r="D5814" s="10" t="str">
        <x:v>RUN_01</x:v>
      </x:c>
      <x:c r="E5814" s="10" t="str">
        <x:v>ORIGINAL_LEDGER</x:v>
      </x:c>
      <x:c r="F5814" s="10" t="str">
        <x:v>PASS</x:v>
      </x:c>
      <x:c r="G5814" s="10" t="str">
        <x:v>FAIL</x:v>
      </x:c>
      <x:c r="H5814" s="10" t="str">
        <x:v>EXECUTED</x:v>
      </x:c>
      <x:c r="I5814" s="10" t="str">
        <x:v>PARSED</x:v>
      </x:c>
      <x:c r="J5814" s="10" t="str">
        <x:v>SINGLESHOT_CAPTURED_DIAGNOSTIC_PASS</x:v>
      </x:c>
      <x:c r="K5814" s="10" t="str">
        <x:v>647d83ddee59fc338320b29990caf083328f95cb9f6f0b80bede97da5dbafa26</x:v>
      </x:c>
      <x:c r="L5814" s="10" t="str">
        <x:v>historical_three</x:v>
      </x:c>
      <x:c r="M5814" s="10" t="n">
        <x:v>0</x:v>
      </x:c>
      <x:c r="N5814" s="10" t="n">
        <x:v>0</x:v>
      </x:c>
      <x:c r="O5814" s="10" t="n">
        <x:v>1</x:v>
      </x:c>
      <x:c r="P5814" s="9" t="str">
        <x:f>'CaseReview'!U1442</x:f>
        <x:v>PASS</x:v>
      </x:c>
      <x:c r="Q5814" s="9" t="n">
        <x:f>IF(AND(T5814=1,G5814=P5814),1,0)</x:f>
        <x:v>0</x:v>
      </x:c>
      <x:c r="R5814" s="9" t="n">
        <x:f>IF(AND(T5814=1,G5814="PASS",P5814="FAIL"),1,0)</x:f>
        <x:v>0</x:v>
      </x:c>
      <x:c r="S5814" s="9" t="n">
        <x:f>IF(AND(T5814=1,G5814="FAIL",P5814="PASS"),1,0)</x:f>
        <x:v>1</x:v>
      </x:c>
      <x:c r="T5814" s="9" t="n">
        <x:v>1</x:v>
      </x:c>
      <x:c r="U5814" s="9" t="n">
        <x:v>5</x:v>
      </x:c>
      <x:c r="V5814" s="9" t="str">
        <x:v>MVP/SHACL_GENERATION_PIPELINE/experiments/LUNA_CONTEXTUAL_SINGLESHOT/RUN_01/runs/RUN-TRF-001-20260831T154623114033Z/artifacts/attempt_01/extracted_shape.ttl</x:v>
      </x:c>
    </x:row>
    <x:row r="5815" ht="22" customHeight="1">
      <x:c r="A5815" s="10" t="str">
        <x:v>SINGLESHOT</x:v>
      </x:c>
      <x:c r="B5815" s="10" t="str">
        <x:v>TRF-002</x:v>
      </x:c>
      <x:c r="C5815" s="10" t="str">
        <x:v>TRF-002-F01</x:v>
      </x:c>
      <x:c r="D5815" s="10" t="str">
        <x:v>RUN_01</x:v>
      </x:c>
      <x:c r="E5815" s="10" t="str">
        <x:v>ORIGINAL_LEDGER</x:v>
      </x:c>
      <x:c r="F5815" s="10" t="str">
        <x:v>FAIL</x:v>
      </x:c>
      <x:c r="G5815" s="10" t="str">
        <x:v>FAIL</x:v>
      </x:c>
      <x:c r="H5815" s="10" t="str">
        <x:v>EXECUTED</x:v>
      </x:c>
      <x:c r="I5815" s="10" t="str">
        <x:v>PARSED</x:v>
      </x:c>
      <x:c r="J5815" s="10" t="str">
        <x:v>SINGLESHOT_CAPTURED_DIAGNOSTIC_PASS</x:v>
      </x:c>
      <x:c r="K5815" s="10" t="str">
        <x:v>b8bd6e3ebd73653e5e541673713be96f51f259b99f708014fc3b9afc58b6e199</x:v>
      </x:c>
      <x:c r="L5815" s="10" t="str">
        <x:v>historical_three</x:v>
      </x:c>
      <x:c r="M5815" s="10" t="n">
        <x:v>1</x:v>
      </x:c>
      <x:c r="N5815" s="10" t="n">
        <x:v>0</x:v>
      </x:c>
      <x:c r="O5815" s="10" t="n">
        <x:v>0</x:v>
      </x:c>
      <x:c r="P5815" s="9" t="str">
        <x:f>'CaseReview'!U1443</x:f>
        <x:v>FAIL</x:v>
      </x:c>
      <x:c r="Q5815" s="9" t="n">
        <x:f>IF(AND(T5815=1,G5815=P5815),1,0)</x:f>
        <x:v>1</x:v>
      </x:c>
      <x:c r="R5815" s="9" t="n">
        <x:f>IF(AND(T5815=1,G5815="PASS",P5815="FAIL"),1,0)</x:f>
        <x:v>0</x:v>
      </x:c>
      <x:c r="S5815" s="9" t="n">
        <x:f>IF(AND(T5815=1,G5815="FAIL",P5815="PASS"),1,0)</x:f>
        <x:v>0</x:v>
      </x:c>
      <x:c r="T5815" s="9" t="n">
        <x:v>1</x:v>
      </x:c>
      <x:c r="U5815" s="9" t="n">
        <x:v>7</x:v>
      </x:c>
      <x:c r="V5815" s="9" t="str">
        <x:v>MVP/SHACL_GENERATION_PIPELINE/experiments/LUNA_CONTEXTUAL_SINGLESHOT/RUN_01/runs/RUN-TRF-002-20260831T154700059246Z/artifacts/attempt_01/extracted_shape.ttl</x:v>
      </x:c>
    </x:row>
    <x:row r="5816" ht="22" customHeight="1">
      <x:c r="A5816" s="10" t="str">
        <x:v>SINGLESHOT</x:v>
      </x:c>
      <x:c r="B5816" s="10" t="str">
        <x:v>TRF-002</x:v>
      </x:c>
      <x:c r="C5816" s="10" t="str">
        <x:v>TRF-002-F02</x:v>
      </x:c>
      <x:c r="D5816" s="10" t="str">
        <x:v>RUN_01</x:v>
      </x:c>
      <x:c r="E5816" s="10" t="str">
        <x:v>ORIGINAL_LEDGER</x:v>
      </x:c>
      <x:c r="F5816" s="10" t="str">
        <x:v>FAIL</x:v>
      </x:c>
      <x:c r="G5816" s="10" t="str">
        <x:v>PASS</x:v>
      </x:c>
      <x:c r="H5816" s="10" t="str">
        <x:v>EXECUTED</x:v>
      </x:c>
      <x:c r="I5816" s="10" t="str">
        <x:v>PARSED</x:v>
      </x:c>
      <x:c r="J5816" s="10" t="str">
        <x:v>SINGLESHOT_CAPTURED_DIAGNOSTIC_PASS</x:v>
      </x:c>
      <x:c r="K5816" s="10" t="str">
        <x:v>b8bd6e3ebd73653e5e541673713be96f51f259b99f708014fc3b9afc58b6e199</x:v>
      </x:c>
      <x:c r="L5816" s="10" t="str">
        <x:v>historical_three</x:v>
      </x:c>
      <x:c r="M5816" s="10" t="n">
        <x:v>0</x:v>
      </x:c>
      <x:c r="N5816" s="10" t="n">
        <x:v>1</x:v>
      </x:c>
      <x:c r="O5816" s="10" t="n">
        <x:v>0</x:v>
      </x:c>
      <x:c r="P5816" s="9" t="str">
        <x:f>'CaseReview'!U1444</x:f>
        <x:v>FAIL</x:v>
      </x:c>
      <x:c r="Q5816" s="9" t="n">
        <x:f>IF(AND(T5816=1,G5816=P5816),1,0)</x:f>
        <x:v>0</x:v>
      </x:c>
      <x:c r="R5816" s="9" t="n">
        <x:f>IF(AND(T5816=1,G5816="PASS",P5816="FAIL"),1,0)</x:f>
        <x:v>1</x:v>
      </x:c>
      <x:c r="S5816" s="9" t="n">
        <x:f>IF(AND(T5816=1,G5816="FAIL",P5816="PASS"),1,0)</x:f>
        <x:v>0</x:v>
      </x:c>
      <x:c r="T5816" s="9" t="n">
        <x:v>1</x:v>
      </x:c>
      <x:c r="U5816" s="9" t="n">
        <x:v>7</x:v>
      </x:c>
      <x:c r="V5816" s="9" t="str">
        <x:v>MVP/SHACL_GENERATION_PIPELINE/experiments/LUNA_CONTEXTUAL_SINGLESHOT/RUN_01/runs/RUN-TRF-002-20260831T154700059246Z/artifacts/attempt_01/extracted_shape.ttl</x:v>
      </x:c>
    </x:row>
    <x:row r="5817" ht="22" customHeight="1">
      <x:c r="A5817" s="10" t="str">
        <x:v>SINGLESHOT</x:v>
      </x:c>
      <x:c r="B5817" s="10" t="str">
        <x:v>TRF-002</x:v>
      </x:c>
      <x:c r="C5817" s="10" t="str">
        <x:v>TRF-002-F03</x:v>
      </x:c>
      <x:c r="D5817" s="10" t="str">
        <x:v>RUN_01</x:v>
      </x:c>
      <x:c r="E5817" s="10" t="str">
        <x:v>ORIGINAL_LEDGER</x:v>
      </x:c>
      <x:c r="F5817" s="10" t="str">
        <x:v>FAIL</x:v>
      </x:c>
      <x:c r="G5817" s="10" t="str">
        <x:v>PASS</x:v>
      </x:c>
      <x:c r="H5817" s="10" t="str">
        <x:v>EXECUTED</x:v>
      </x:c>
      <x:c r="I5817" s="10" t="str">
        <x:v>PARSED</x:v>
      </x:c>
      <x:c r="J5817" s="10" t="str">
        <x:v>SINGLESHOT_CAPTURED_DIAGNOSTIC_PASS</x:v>
      </x:c>
      <x:c r="K5817" s="10" t="str">
        <x:v>b8bd6e3ebd73653e5e541673713be96f51f259b99f708014fc3b9afc58b6e199</x:v>
      </x:c>
      <x:c r="L5817" s="10" t="str">
        <x:v>historical_three</x:v>
      </x:c>
      <x:c r="M5817" s="10" t="n">
        <x:v>0</x:v>
      </x:c>
      <x:c r="N5817" s="10" t="n">
        <x:v>1</x:v>
      </x:c>
      <x:c r="O5817" s="10" t="n">
        <x:v>0</x:v>
      </x:c>
      <x:c r="P5817" s="9" t="str">
        <x:f>'CaseReview'!U1445</x:f>
        <x:v>FAIL</x:v>
      </x:c>
      <x:c r="Q5817" s="9" t="n">
        <x:f>IF(AND(T5817=1,G5817=P5817),1,0)</x:f>
        <x:v>0</x:v>
      </x:c>
      <x:c r="R5817" s="9" t="n">
        <x:f>IF(AND(T5817=1,G5817="PASS",P5817="FAIL"),1,0)</x:f>
        <x:v>1</x:v>
      </x:c>
      <x:c r="S5817" s="9" t="n">
        <x:f>IF(AND(T5817=1,G5817="FAIL",P5817="PASS"),1,0)</x:f>
        <x:v>0</x:v>
      </x:c>
      <x:c r="T5817" s="9" t="n">
        <x:v>1</x:v>
      </x:c>
      <x:c r="U5817" s="9" t="n">
        <x:v>7</x:v>
      </x:c>
      <x:c r="V5817" s="9" t="str">
        <x:v>MVP/SHACL_GENERATION_PIPELINE/experiments/LUNA_CONTEXTUAL_SINGLESHOT/RUN_01/runs/RUN-TRF-002-20260831T154700059246Z/artifacts/attempt_01/extracted_shape.ttl</x:v>
      </x:c>
    </x:row>
    <x:row r="5818" ht="22" customHeight="1">
      <x:c r="A5818" s="10" t="str">
        <x:v>SINGLESHOT</x:v>
      </x:c>
      <x:c r="B5818" s="10" t="str">
        <x:v>TRF-002</x:v>
      </x:c>
      <x:c r="C5818" s="10" t="str">
        <x:v>TRF-002-P01</x:v>
      </x:c>
      <x:c r="D5818" s="10" t="str">
        <x:v>RUN_01</x:v>
      </x:c>
      <x:c r="E5818" s="10" t="str">
        <x:v>ORIGINAL_LEDGER</x:v>
      </x:c>
      <x:c r="F5818" s="10" t="str">
        <x:v>PASS</x:v>
      </x:c>
      <x:c r="G5818" s="10" t="str">
        <x:v>PASS</x:v>
      </x:c>
      <x:c r="H5818" s="10" t="str">
        <x:v>EXECUTED</x:v>
      </x:c>
      <x:c r="I5818" s="10" t="str">
        <x:v>PARSED</x:v>
      </x:c>
      <x:c r="J5818" s="10" t="str">
        <x:v>SINGLESHOT_CAPTURED_DIAGNOSTIC_PASS</x:v>
      </x:c>
      <x:c r="K5818" s="10" t="str">
        <x:v>b8bd6e3ebd73653e5e541673713be96f51f259b99f708014fc3b9afc58b6e199</x:v>
      </x:c>
      <x:c r="L5818" s="10" t="str">
        <x:v>historical_three</x:v>
      </x:c>
      <x:c r="M5818" s="10" t="n">
        <x:v>1</x:v>
      </x:c>
      <x:c r="N5818" s="10" t="n">
        <x:v>0</x:v>
      </x:c>
      <x:c r="O5818" s="10" t="n">
        <x:v>0</x:v>
      </x:c>
      <x:c r="P5818" s="9" t="str">
        <x:f>'CaseReview'!U1446</x:f>
        <x:v>PASS</x:v>
      </x:c>
      <x:c r="Q5818" s="9" t="n">
        <x:f>IF(AND(T5818=1,G5818=P5818),1,0)</x:f>
        <x:v>1</x:v>
      </x:c>
      <x:c r="R5818" s="9" t="n">
        <x:f>IF(AND(T5818=1,G5818="PASS",P5818="FAIL"),1,0)</x:f>
        <x:v>0</x:v>
      </x:c>
      <x:c r="S5818" s="9" t="n">
        <x:f>IF(AND(T5818=1,G5818="FAIL",P5818="PASS"),1,0)</x:f>
        <x:v>0</x:v>
      </x:c>
      <x:c r="T5818" s="9" t="n">
        <x:v>1</x:v>
      </x:c>
      <x:c r="U5818" s="9" t="n">
        <x:v>7</x:v>
      </x:c>
      <x:c r="V5818" s="9" t="str">
        <x:v>MVP/SHACL_GENERATION_PIPELINE/experiments/LUNA_CONTEXTUAL_SINGLESHOT/RUN_01/runs/RUN-TRF-002-20260831T154700059246Z/artifacts/attempt_01/extracted_shape.ttl</x:v>
      </x:c>
    </x:row>
    <x:row r="5819" ht="22" customHeight="1">
      <x:c r="A5819" s="10" t="str">
        <x:v>SINGLESHOT</x:v>
      </x:c>
      <x:c r="B5819" s="10" t="str">
        <x:v>TRF-002</x:v>
      </x:c>
      <x:c r="C5819" s="10" t="str">
        <x:v>TRF-002-P02</x:v>
      </x:c>
      <x:c r="D5819" s="10" t="str">
        <x:v>RUN_01</x:v>
      </x:c>
      <x:c r="E5819" s="10" t="str">
        <x:v>ORIGINAL_LEDGER</x:v>
      </x:c>
      <x:c r="F5819" s="10" t="str">
        <x:v>PASS</x:v>
      </x:c>
      <x:c r="G5819" s="10" t="str">
        <x:v>PASS</x:v>
      </x:c>
      <x:c r="H5819" s="10" t="str">
        <x:v>EXECUTED</x:v>
      </x:c>
      <x:c r="I5819" s="10" t="str">
        <x:v>PARSED</x:v>
      </x:c>
      <x:c r="J5819" s="10" t="str">
        <x:v>SINGLESHOT_CAPTURED_DIAGNOSTIC_PASS</x:v>
      </x:c>
      <x:c r="K5819" s="10" t="str">
        <x:v>b8bd6e3ebd73653e5e541673713be96f51f259b99f708014fc3b9afc58b6e199</x:v>
      </x:c>
      <x:c r="L5819" s="10" t="str">
        <x:v>historical_three</x:v>
      </x:c>
      <x:c r="M5819" s="10" t="n">
        <x:v>1</x:v>
      </x:c>
      <x:c r="N5819" s="10" t="n">
        <x:v>0</x:v>
      </x:c>
      <x:c r="O5819" s="10" t="n">
        <x:v>0</x:v>
      </x:c>
      <x:c r="P5819" s="9" t="str">
        <x:f>'CaseReview'!U1447</x:f>
        <x:v>PASS</x:v>
      </x:c>
      <x:c r="Q5819" s="9" t="n">
        <x:f>IF(AND(T5819=1,G5819=P5819),1,0)</x:f>
        <x:v>1</x:v>
      </x:c>
      <x:c r="R5819" s="9" t="n">
        <x:f>IF(AND(T5819=1,G5819="PASS",P5819="FAIL"),1,0)</x:f>
        <x:v>0</x:v>
      </x:c>
      <x:c r="S5819" s="9" t="n">
        <x:f>IF(AND(T5819=1,G5819="FAIL",P5819="PASS"),1,0)</x:f>
        <x:v>0</x:v>
      </x:c>
      <x:c r="T5819" s="9" t="n">
        <x:v>1</x:v>
      </x:c>
      <x:c r="U5819" s="9" t="n">
        <x:v>7</x:v>
      </x:c>
      <x:c r="V5819" s="9" t="str">
        <x:v>MVP/SHACL_GENERATION_PIPELINE/experiments/LUNA_CONTEXTUAL_SINGLESHOT/RUN_01/runs/RUN-TRF-002-20260831T154700059246Z/artifacts/attempt_01/extracted_shape.ttl</x:v>
      </x:c>
    </x:row>
    <x:row r="5820" ht="22" customHeight="1">
      <x:c r="A5820" s="10" t="str">
        <x:v>SINGLESHOT</x:v>
      </x:c>
      <x:c r="B5820" s="10" t="str">
        <x:v>TRF-002</x:v>
      </x:c>
      <x:c r="C5820" s="10" t="str">
        <x:v>TRF-002-P03</x:v>
      </x:c>
      <x:c r="D5820" s="10" t="str">
        <x:v>RUN_01</x:v>
      </x:c>
      <x:c r="E5820" s="10" t="str">
        <x:v>ORIGINAL_LEDGER</x:v>
      </x:c>
      <x:c r="F5820" s="10" t="str">
        <x:v>PASS</x:v>
      </x:c>
      <x:c r="G5820" s="10" t="str">
        <x:v>PASS</x:v>
      </x:c>
      <x:c r="H5820" s="10" t="str">
        <x:v>EXECUTED</x:v>
      </x:c>
      <x:c r="I5820" s="10" t="str">
        <x:v>PARSED</x:v>
      </x:c>
      <x:c r="J5820" s="10" t="str">
        <x:v>SINGLESHOT_CAPTURED_DIAGNOSTIC_PASS</x:v>
      </x:c>
      <x:c r="K5820" s="10" t="str">
        <x:v>b8bd6e3ebd73653e5e541673713be96f51f259b99f708014fc3b9afc58b6e199</x:v>
      </x:c>
      <x:c r="L5820" s="10" t="str">
        <x:v>historical_three</x:v>
      </x:c>
      <x:c r="M5820" s="10" t="n">
        <x:v>1</x:v>
      </x:c>
      <x:c r="N5820" s="10" t="n">
        <x:v>0</x:v>
      </x:c>
      <x:c r="O5820" s="10" t="n">
        <x:v>0</x:v>
      </x:c>
      <x:c r="P5820" s="9" t="str">
        <x:f>'CaseReview'!U1448</x:f>
        <x:v>PASS</x:v>
      </x:c>
      <x:c r="Q5820" s="9" t="n">
        <x:f>IF(AND(T5820=1,G5820=P5820),1,0)</x:f>
        <x:v>1</x:v>
      </x:c>
      <x:c r="R5820" s="9" t="n">
        <x:f>IF(AND(T5820=1,G5820="PASS",P5820="FAIL"),1,0)</x:f>
        <x:v>0</x:v>
      </x:c>
      <x:c r="S5820" s="9" t="n">
        <x:f>IF(AND(T5820=1,G5820="FAIL",P5820="PASS"),1,0)</x:f>
        <x:v>0</x:v>
      </x:c>
      <x:c r="T5820" s="9" t="n">
        <x:v>1</x:v>
      </x:c>
      <x:c r="U5820" s="9" t="n">
        <x:v>7</x:v>
      </x:c>
      <x:c r="V5820" s="9" t="str">
        <x:v>MVP/SHACL_GENERATION_PIPELINE/experiments/LUNA_CONTEXTUAL_SINGLESHOT/RUN_01/runs/RUN-TRF-002-20260831T154700059246Z/artifacts/attempt_01/extracted_shape.ttl</x:v>
      </x:c>
    </x:row>
    <x:row r="5821" ht="22" customHeight="1">
      <x:c r="A5821" s="10" t="str">
        <x:v>SINGLESHOT</x:v>
      </x:c>
      <x:c r="B5821" s="10" t="str">
        <x:v>TRF-002</x:v>
      </x:c>
      <x:c r="C5821" s="10" t="str">
        <x:v>TRF-002-P04</x:v>
      </x:c>
      <x:c r="D5821" s="10" t="str">
        <x:v>RUN_01</x:v>
      </x:c>
      <x:c r="E5821" s="10" t="str">
        <x:v>ORIGINAL_LEDGER</x:v>
      </x:c>
      <x:c r="F5821" s="10" t="str">
        <x:v>PASS</x:v>
      </x:c>
      <x:c r="G5821" s="10" t="str">
        <x:v>PASS</x:v>
      </x:c>
      <x:c r="H5821" s="10" t="str">
        <x:v>EXECUTED</x:v>
      </x:c>
      <x:c r="I5821" s="10" t="str">
        <x:v>PARSED</x:v>
      </x:c>
      <x:c r="J5821" s="10" t="str">
        <x:v>SINGLESHOT_CAPTURED_DIAGNOSTIC_PASS</x:v>
      </x:c>
      <x:c r="K5821" s="10" t="str">
        <x:v>b8bd6e3ebd73653e5e541673713be96f51f259b99f708014fc3b9afc58b6e199</x:v>
      </x:c>
      <x:c r="L5821" s="10" t="str">
        <x:v>historical_three</x:v>
      </x:c>
      <x:c r="M5821" s="10" t="n">
        <x:v>1</x:v>
      </x:c>
      <x:c r="N5821" s="10" t="n">
        <x:v>0</x:v>
      </x:c>
      <x:c r="O5821" s="10" t="n">
        <x:v>0</x:v>
      </x:c>
      <x:c r="P5821" s="9" t="str">
        <x:f>'CaseReview'!U1449</x:f>
        <x:v>PASS</x:v>
      </x:c>
      <x:c r="Q5821" s="9" t="n">
        <x:f>IF(AND(T5821=1,G5821=P5821),1,0)</x:f>
        <x:v>1</x:v>
      </x:c>
      <x:c r="R5821" s="9" t="n">
        <x:f>IF(AND(T5821=1,G5821="PASS",P5821="FAIL"),1,0)</x:f>
        <x:v>0</x:v>
      </x:c>
      <x:c r="S5821" s="9" t="n">
        <x:f>IF(AND(T5821=1,G5821="FAIL",P5821="PASS"),1,0)</x:f>
        <x:v>0</x:v>
      </x:c>
      <x:c r="T5821" s="9" t="n">
        <x:v>1</x:v>
      </x:c>
      <x:c r="U5821" s="9" t="n">
        <x:v>7</x:v>
      </x:c>
      <x:c r="V5821" s="9" t="str">
        <x:v>MVP/SHACL_GENERATION_PIPELINE/experiments/LUNA_CONTEXTUAL_SINGLESHOT/RUN_01/runs/RUN-TRF-002-20260831T154700059246Z/artifacts/attempt_01/extracted_shape.ttl</x:v>
      </x:c>
    </x:row>
    <x:row r="5822" ht="22" customHeight="1">
      <x:c r="A5822" s="10" t="str">
        <x:v>SINGLESHOT</x:v>
      </x:c>
      <x:c r="B5822" s="10" t="str">
        <x:v>TRF-003</x:v>
      </x:c>
      <x:c r="C5822" s="10" t="str">
        <x:v>TRF-003-F01</x:v>
      </x:c>
      <x:c r="D5822" s="10" t="str">
        <x:v>RUN_01</x:v>
      </x:c>
      <x:c r="E5822" s="10" t="str">
        <x:v>ORIGINAL_LEDGER</x:v>
      </x:c>
      <x:c r="F5822" s="10" t="str">
        <x:v>FAIL</x:v>
      </x:c>
      <x:c r="G5822" s="10" t="str">
        <x:v>FAIL</x:v>
      </x:c>
      <x:c r="H5822" s="10" t="str">
        <x:v>EXECUTED</x:v>
      </x:c>
      <x:c r="I5822" s="10" t="str">
        <x:v>PARSED</x:v>
      </x:c>
      <x:c r="J5822" s="10" t="str">
        <x:v>SINGLESHOT_CAPTURED_DIAGNOSTIC_PASS</x:v>
      </x:c>
      <x:c r="K5822" s="10" t="str">
        <x:v>539834b4290e2555be6a4deb9b1f1878b6e895d6ef30040667fb0987bd70576a</x:v>
      </x:c>
      <x:c r="L5822" s="10" t="str">
        <x:v>historical_three</x:v>
      </x:c>
      <x:c r="M5822" s="10" t="n">
        <x:v>1</x:v>
      </x:c>
      <x:c r="N5822" s="10" t="n">
        <x:v>0</x:v>
      </x:c>
      <x:c r="O5822" s="10" t="n">
        <x:v>0</x:v>
      </x:c>
      <x:c r="P5822" s="9" t="str">
        <x:f>'CaseReview'!U1450</x:f>
        <x:v>FAIL</x:v>
      </x:c>
      <x:c r="Q5822" s="9" t="n">
        <x:f>IF(AND(T5822=1,G5822=P5822),1,0)</x:f>
        <x:v>1</x:v>
      </x:c>
      <x:c r="R5822" s="9" t="n">
        <x:f>IF(AND(T5822=1,G5822="PASS",P5822="FAIL"),1,0)</x:f>
        <x:v>0</x:v>
      </x:c>
      <x:c r="S5822" s="9" t="n">
        <x:f>IF(AND(T5822=1,G5822="FAIL",P5822="PASS"),1,0)</x:f>
        <x:v>0</x:v>
      </x:c>
      <x:c r="T5822" s="9" t="n">
        <x:v>1</x:v>
      </x:c>
      <x:c r="U5822" s="9" t="n">
        <x:v>7</x:v>
      </x:c>
      <x:c r="V5822" s="9" t="str">
        <x:v>MVP/SHACL_GENERATION_PIPELINE/experiments/LUNA_CONTEXTUAL_SINGLESHOT/RUN_01/runs/RUN-TRF-003-20260831T154726155411Z/artifacts/attempt_01/extracted_shape.ttl</x:v>
      </x:c>
    </x:row>
    <x:row r="5823" ht="22" customHeight="1">
      <x:c r="A5823" s="10" t="str">
        <x:v>SINGLESHOT</x:v>
      </x:c>
      <x:c r="B5823" s="10" t="str">
        <x:v>TRF-003</x:v>
      </x:c>
      <x:c r="C5823" s="10" t="str">
        <x:v>TRF-003-F02</x:v>
      </x:c>
      <x:c r="D5823" s="10" t="str">
        <x:v>RUN_01</x:v>
      </x:c>
      <x:c r="E5823" s="10" t="str">
        <x:v>ORIGINAL_LEDGER</x:v>
      </x:c>
      <x:c r="F5823" s="10" t="str">
        <x:v>FAIL</x:v>
      </x:c>
      <x:c r="G5823" s="10" t="str">
        <x:v>PASS</x:v>
      </x:c>
      <x:c r="H5823" s="10" t="str">
        <x:v>EXECUTED</x:v>
      </x:c>
      <x:c r="I5823" s="10" t="str">
        <x:v>PARSED</x:v>
      </x:c>
      <x:c r="J5823" s="10" t="str">
        <x:v>SINGLESHOT_CAPTURED_DIAGNOSTIC_PASS</x:v>
      </x:c>
      <x:c r="K5823" s="10" t="str">
        <x:v>539834b4290e2555be6a4deb9b1f1878b6e895d6ef30040667fb0987bd70576a</x:v>
      </x:c>
      <x:c r="L5823" s="10" t="str">
        <x:v>historical_three</x:v>
      </x:c>
      <x:c r="M5823" s="10" t="n">
        <x:v>0</x:v>
      </x:c>
      <x:c r="N5823" s="10" t="n">
        <x:v>1</x:v>
      </x:c>
      <x:c r="O5823" s="10" t="n">
        <x:v>0</x:v>
      </x:c>
      <x:c r="P5823" s="9" t="str">
        <x:f>'CaseReview'!U1451</x:f>
        <x:v>FAIL</x:v>
      </x:c>
      <x:c r="Q5823" s="9" t="n">
        <x:f>IF(AND(T5823=1,G5823=P5823),1,0)</x:f>
        <x:v>0</x:v>
      </x:c>
      <x:c r="R5823" s="9" t="n">
        <x:f>IF(AND(T5823=1,G5823="PASS",P5823="FAIL"),1,0)</x:f>
        <x:v>1</x:v>
      </x:c>
      <x:c r="S5823" s="9" t="n">
        <x:f>IF(AND(T5823=1,G5823="FAIL",P5823="PASS"),1,0)</x:f>
        <x:v>0</x:v>
      </x:c>
      <x:c r="T5823" s="9" t="n">
        <x:v>1</x:v>
      </x:c>
      <x:c r="U5823" s="9" t="n">
        <x:v>7</x:v>
      </x:c>
      <x:c r="V5823" s="9" t="str">
        <x:v>MVP/SHACL_GENERATION_PIPELINE/experiments/LUNA_CONTEXTUAL_SINGLESHOT/RUN_01/runs/RUN-TRF-003-20260831T154726155411Z/artifacts/attempt_01/extracted_shape.ttl</x:v>
      </x:c>
    </x:row>
    <x:row r="5824" ht="22" customHeight="1">
      <x:c r="A5824" s="10" t="str">
        <x:v>SINGLESHOT</x:v>
      </x:c>
      <x:c r="B5824" s="10" t="str">
        <x:v>TRF-003</x:v>
      </x:c>
      <x:c r="C5824" s="10" t="str">
        <x:v>TRF-003-F03</x:v>
      </x:c>
      <x:c r="D5824" s="10" t="str">
        <x:v>RUN_01</x:v>
      </x:c>
      <x:c r="E5824" s="10" t="str">
        <x:v>ORIGINAL_LEDGER</x:v>
      </x:c>
      <x:c r="F5824" s="10" t="str">
        <x:v>FAIL</x:v>
      </x:c>
      <x:c r="G5824" s="10" t="str">
        <x:v>PASS</x:v>
      </x:c>
      <x:c r="H5824" s="10" t="str">
        <x:v>EXECUTED</x:v>
      </x:c>
      <x:c r="I5824" s="10" t="str">
        <x:v>PARSED</x:v>
      </x:c>
      <x:c r="J5824" s="10" t="str">
        <x:v>SINGLESHOT_CAPTURED_DIAGNOSTIC_PASS</x:v>
      </x:c>
      <x:c r="K5824" s="10" t="str">
        <x:v>539834b4290e2555be6a4deb9b1f1878b6e895d6ef30040667fb0987bd70576a</x:v>
      </x:c>
      <x:c r="L5824" s="10" t="str">
        <x:v>historical_three</x:v>
      </x:c>
      <x:c r="M5824" s="10" t="n">
        <x:v>0</x:v>
      </x:c>
      <x:c r="N5824" s="10" t="n">
        <x:v>1</x:v>
      </x:c>
      <x:c r="O5824" s="10" t="n">
        <x:v>0</x:v>
      </x:c>
      <x:c r="P5824" s="9" t="str">
        <x:f>'CaseReview'!U1452</x:f>
        <x:v>FAIL</x:v>
      </x:c>
      <x:c r="Q5824" s="9" t="n">
        <x:f>IF(AND(T5824=1,G5824=P5824),1,0)</x:f>
        <x:v>0</x:v>
      </x:c>
      <x:c r="R5824" s="9" t="n">
        <x:f>IF(AND(T5824=1,G5824="PASS",P5824="FAIL"),1,0)</x:f>
        <x:v>1</x:v>
      </x:c>
      <x:c r="S5824" s="9" t="n">
        <x:f>IF(AND(T5824=1,G5824="FAIL",P5824="PASS"),1,0)</x:f>
        <x:v>0</x:v>
      </x:c>
      <x:c r="T5824" s="9" t="n">
        <x:v>1</x:v>
      </x:c>
      <x:c r="U5824" s="9" t="n">
        <x:v>7</x:v>
      </x:c>
      <x:c r="V5824" s="9" t="str">
        <x:v>MVP/SHACL_GENERATION_PIPELINE/experiments/LUNA_CONTEXTUAL_SINGLESHOT/RUN_01/runs/RUN-TRF-003-20260831T154726155411Z/artifacts/attempt_01/extracted_shape.ttl</x:v>
      </x:c>
    </x:row>
    <x:row r="5825" ht="22" customHeight="1">
      <x:c r="A5825" s="10" t="str">
        <x:v>SINGLESHOT</x:v>
      </x:c>
      <x:c r="B5825" s="10" t="str">
        <x:v>TRF-003</x:v>
      </x:c>
      <x:c r="C5825" s="10" t="str">
        <x:v>TRF-003-P01</x:v>
      </x:c>
      <x:c r="D5825" s="10" t="str">
        <x:v>RUN_01</x:v>
      </x:c>
      <x:c r="E5825" s="10" t="str">
        <x:v>ORIGINAL_LEDGER</x:v>
      </x:c>
      <x:c r="F5825" s="10" t="str">
        <x:v>PASS</x:v>
      </x:c>
      <x:c r="G5825" s="10" t="str">
        <x:v>PASS</x:v>
      </x:c>
      <x:c r="H5825" s="10" t="str">
        <x:v>EXECUTED</x:v>
      </x:c>
      <x:c r="I5825" s="10" t="str">
        <x:v>PARSED</x:v>
      </x:c>
      <x:c r="J5825" s="10" t="str">
        <x:v>SINGLESHOT_CAPTURED_DIAGNOSTIC_PASS</x:v>
      </x:c>
      <x:c r="K5825" s="10" t="str">
        <x:v>539834b4290e2555be6a4deb9b1f1878b6e895d6ef30040667fb0987bd70576a</x:v>
      </x:c>
      <x:c r="L5825" s="10" t="str">
        <x:v>historical_three</x:v>
      </x:c>
      <x:c r="M5825" s="10" t="n">
        <x:v>1</x:v>
      </x:c>
      <x:c r="N5825" s="10" t="n">
        <x:v>0</x:v>
      </x:c>
      <x:c r="O5825" s="10" t="n">
        <x:v>0</x:v>
      </x:c>
      <x:c r="P5825" s="9" t="str">
        <x:f>'CaseReview'!U1453</x:f>
        <x:v>PASS</x:v>
      </x:c>
      <x:c r="Q5825" s="9" t="n">
        <x:f>IF(AND(T5825=1,G5825=P5825),1,0)</x:f>
        <x:v>1</x:v>
      </x:c>
      <x:c r="R5825" s="9" t="n">
        <x:f>IF(AND(T5825=1,G5825="PASS",P5825="FAIL"),1,0)</x:f>
        <x:v>0</x:v>
      </x:c>
      <x:c r="S5825" s="9" t="n">
        <x:f>IF(AND(T5825=1,G5825="FAIL",P5825="PASS"),1,0)</x:f>
        <x:v>0</x:v>
      </x:c>
      <x:c r="T5825" s="9" t="n">
        <x:v>1</x:v>
      </x:c>
      <x:c r="U5825" s="9" t="n">
        <x:v>7</x:v>
      </x:c>
      <x:c r="V5825" s="9" t="str">
        <x:v>MVP/SHACL_GENERATION_PIPELINE/experiments/LUNA_CONTEXTUAL_SINGLESHOT/RUN_01/runs/RUN-TRF-003-20260831T154726155411Z/artifacts/attempt_01/extracted_shape.ttl</x:v>
      </x:c>
    </x:row>
    <x:row r="5826" ht="22" customHeight="1">
      <x:c r="A5826" s="10" t="str">
        <x:v>SINGLESHOT</x:v>
      </x:c>
      <x:c r="B5826" s="10" t="str">
        <x:v>TRF-003</x:v>
      </x:c>
      <x:c r="C5826" s="10" t="str">
        <x:v>TRF-003-P02</x:v>
      </x:c>
      <x:c r="D5826" s="10" t="str">
        <x:v>RUN_01</x:v>
      </x:c>
      <x:c r="E5826" s="10" t="str">
        <x:v>ORIGINAL_LEDGER</x:v>
      </x:c>
      <x:c r="F5826" s="10" t="str">
        <x:v>PASS</x:v>
      </x:c>
      <x:c r="G5826" s="10" t="str">
        <x:v>PASS</x:v>
      </x:c>
      <x:c r="H5826" s="10" t="str">
        <x:v>EXECUTED</x:v>
      </x:c>
      <x:c r="I5826" s="10" t="str">
        <x:v>PARSED</x:v>
      </x:c>
      <x:c r="J5826" s="10" t="str">
        <x:v>SINGLESHOT_CAPTURED_DIAGNOSTIC_PASS</x:v>
      </x:c>
      <x:c r="K5826" s="10" t="str">
        <x:v>539834b4290e2555be6a4deb9b1f1878b6e895d6ef30040667fb0987bd70576a</x:v>
      </x:c>
      <x:c r="L5826" s="10" t="str">
        <x:v>historical_three</x:v>
      </x:c>
      <x:c r="M5826" s="10" t="n">
        <x:v>1</x:v>
      </x:c>
      <x:c r="N5826" s="10" t="n">
        <x:v>0</x:v>
      </x:c>
      <x:c r="O5826" s="10" t="n">
        <x:v>0</x:v>
      </x:c>
      <x:c r="P5826" s="9" t="str">
        <x:f>'CaseReview'!U1454</x:f>
        <x:v>PASS</x:v>
      </x:c>
      <x:c r="Q5826" s="9" t="n">
        <x:f>IF(AND(T5826=1,G5826=P5826),1,0)</x:f>
        <x:v>1</x:v>
      </x:c>
      <x:c r="R5826" s="9" t="n">
        <x:f>IF(AND(T5826=1,G5826="PASS",P5826="FAIL"),1,0)</x:f>
        <x:v>0</x:v>
      </x:c>
      <x:c r="S5826" s="9" t="n">
        <x:f>IF(AND(T5826=1,G5826="FAIL",P5826="PASS"),1,0)</x:f>
        <x:v>0</x:v>
      </x:c>
      <x:c r="T5826" s="9" t="n">
        <x:v>1</x:v>
      </x:c>
      <x:c r="U5826" s="9" t="n">
        <x:v>7</x:v>
      </x:c>
      <x:c r="V5826" s="9" t="str">
        <x:v>MVP/SHACL_GENERATION_PIPELINE/experiments/LUNA_CONTEXTUAL_SINGLESHOT/RUN_01/runs/RUN-TRF-003-20260831T154726155411Z/artifacts/attempt_01/extracted_shape.ttl</x:v>
      </x:c>
    </x:row>
    <x:row r="5827" ht="22" customHeight="1">
      <x:c r="A5827" s="10" t="str">
        <x:v>SINGLESHOT</x:v>
      </x:c>
      <x:c r="B5827" s="10" t="str">
        <x:v>TRF-003</x:v>
      </x:c>
      <x:c r="C5827" s="10" t="str">
        <x:v>TRF-003-P03</x:v>
      </x:c>
      <x:c r="D5827" s="10" t="str">
        <x:v>RUN_01</x:v>
      </x:c>
      <x:c r="E5827" s="10" t="str">
        <x:v>ORIGINAL_LEDGER</x:v>
      </x:c>
      <x:c r="F5827" s="10" t="str">
        <x:v>PASS</x:v>
      </x:c>
      <x:c r="G5827" s="10" t="str">
        <x:v>PASS</x:v>
      </x:c>
      <x:c r="H5827" s="10" t="str">
        <x:v>EXECUTED</x:v>
      </x:c>
      <x:c r="I5827" s="10" t="str">
        <x:v>PARSED</x:v>
      </x:c>
      <x:c r="J5827" s="10" t="str">
        <x:v>SINGLESHOT_CAPTURED_DIAGNOSTIC_PASS</x:v>
      </x:c>
      <x:c r="K5827" s="10" t="str">
        <x:v>539834b4290e2555be6a4deb9b1f1878b6e895d6ef30040667fb0987bd70576a</x:v>
      </x:c>
      <x:c r="L5827" s="10" t="str">
        <x:v>historical_three</x:v>
      </x:c>
      <x:c r="M5827" s="10" t="n">
        <x:v>1</x:v>
      </x:c>
      <x:c r="N5827" s="10" t="n">
        <x:v>0</x:v>
      </x:c>
      <x:c r="O5827" s="10" t="n">
        <x:v>0</x:v>
      </x:c>
      <x:c r="P5827" s="9" t="str">
        <x:f>'CaseReview'!U1455</x:f>
        <x:v>PASS</x:v>
      </x:c>
      <x:c r="Q5827" s="9" t="n">
        <x:f>IF(AND(T5827=1,G5827=P5827),1,0)</x:f>
        <x:v>1</x:v>
      </x:c>
      <x:c r="R5827" s="9" t="n">
        <x:f>IF(AND(T5827=1,G5827="PASS",P5827="FAIL"),1,0)</x:f>
        <x:v>0</x:v>
      </x:c>
      <x:c r="S5827" s="9" t="n">
        <x:f>IF(AND(T5827=1,G5827="FAIL",P5827="PASS"),1,0)</x:f>
        <x:v>0</x:v>
      </x:c>
      <x:c r="T5827" s="9" t="n">
        <x:v>1</x:v>
      </x:c>
      <x:c r="U5827" s="9" t="n">
        <x:v>7</x:v>
      </x:c>
      <x:c r="V5827" s="9" t="str">
        <x:v>MVP/SHACL_GENERATION_PIPELINE/experiments/LUNA_CONTEXTUAL_SINGLESHOT/RUN_01/runs/RUN-TRF-003-20260831T154726155411Z/artifacts/attempt_01/extracted_shape.ttl</x:v>
      </x:c>
    </x:row>
    <x:row r="5828" ht="22" customHeight="1">
      <x:c r="A5828" s="10" t="str">
        <x:v>SINGLESHOT</x:v>
      </x:c>
      <x:c r="B5828" s="10" t="str">
        <x:v>TRF-003</x:v>
      </x:c>
      <x:c r="C5828" s="10" t="str">
        <x:v>TRF-003-P04</x:v>
      </x:c>
      <x:c r="D5828" s="10" t="str">
        <x:v>RUN_01</x:v>
      </x:c>
      <x:c r="E5828" s="10" t="str">
        <x:v>ORIGINAL_LEDGER</x:v>
      </x:c>
      <x:c r="F5828" s="10" t="str">
        <x:v>PASS</x:v>
      </x:c>
      <x:c r="G5828" s="10" t="str">
        <x:v>PASS</x:v>
      </x:c>
      <x:c r="H5828" s="10" t="str">
        <x:v>EXECUTED</x:v>
      </x:c>
      <x:c r="I5828" s="10" t="str">
        <x:v>PARSED</x:v>
      </x:c>
      <x:c r="J5828" s="10" t="str">
        <x:v>SINGLESHOT_CAPTURED_DIAGNOSTIC_PASS</x:v>
      </x:c>
      <x:c r="K5828" s="10" t="str">
        <x:v>539834b4290e2555be6a4deb9b1f1878b6e895d6ef30040667fb0987bd70576a</x:v>
      </x:c>
      <x:c r="L5828" s="10" t="str">
        <x:v>historical_three</x:v>
      </x:c>
      <x:c r="M5828" s="10" t="n">
        <x:v>1</x:v>
      </x:c>
      <x:c r="N5828" s="10" t="n">
        <x:v>0</x:v>
      </x:c>
      <x:c r="O5828" s="10" t="n">
        <x:v>0</x:v>
      </x:c>
      <x:c r="P5828" s="9" t="str">
        <x:f>'CaseReview'!U1456</x:f>
        <x:v>PASS</x:v>
      </x:c>
      <x:c r="Q5828" s="9" t="n">
        <x:f>IF(AND(T5828=1,G5828=P5828),1,0)</x:f>
        <x:v>1</x:v>
      </x:c>
      <x:c r="R5828" s="9" t="n">
        <x:f>IF(AND(T5828=1,G5828="PASS",P5828="FAIL"),1,0)</x:f>
        <x:v>0</x:v>
      </x:c>
      <x:c r="S5828" s="9" t="n">
        <x:f>IF(AND(T5828=1,G5828="FAIL",P5828="PASS"),1,0)</x:f>
        <x:v>0</x:v>
      </x:c>
      <x:c r="T5828" s="9" t="n">
        <x:v>1</x:v>
      </x:c>
      <x:c r="U5828" s="9" t="n">
        <x:v>7</x:v>
      </x:c>
      <x:c r="V5828" s="9" t="str">
        <x:v>MVP/SHACL_GENERATION_PIPELINE/experiments/LUNA_CONTEXTUAL_SINGLESHOT/RUN_01/runs/RUN-TRF-003-20260831T154726155411Z/artifacts/attempt_01/extracted_shape.ttl</x:v>
      </x:c>
    </x:row>
    <x:row r="5829" ht="22" customHeight="1">
      <x:c r="A5829" s="10" t="str">
        <x:v>SINGLESHOT</x:v>
      </x:c>
      <x:c r="B5829" s="10" t="str">
        <x:v>TRF-004</x:v>
      </x:c>
      <x:c r="C5829" s="10" t="str">
        <x:v>TRF-004-F01</x:v>
      </x:c>
      <x:c r="D5829" s="10" t="str">
        <x:v>RUN_01</x:v>
      </x:c>
      <x:c r="E5829" s="10" t="str">
        <x:v>ORIGINAL_LEDGER</x:v>
      </x:c>
      <x:c r="F5829" s="10" t="str">
        <x:v>FAIL</x:v>
      </x:c>
      <x:c r="G5829" s="10" t="str">
        <x:v>FAIL</x:v>
      </x:c>
      <x:c r="H5829" s="10" t="str">
        <x:v>EXECUTED</x:v>
      </x:c>
      <x:c r="I5829" s="10" t="str">
        <x:v>PARSED</x:v>
      </x:c>
      <x:c r="J5829" s="10" t="str">
        <x:v>SINGLESHOT_CAPTURED_DIAGNOSTIC_PASS</x:v>
      </x:c>
      <x:c r="K5829" s="10" t="str">
        <x:v>7897e8de762a216d92abbbdff57f207fb51c9346675e33abfd5cbd564c4cfa15</x:v>
      </x:c>
      <x:c r="L5829" s="10" t="str">
        <x:v>historical_three</x:v>
      </x:c>
      <x:c r="M5829" s="10" t="n">
        <x:v>1</x:v>
      </x:c>
      <x:c r="N5829" s="10" t="n">
        <x:v>0</x:v>
      </x:c>
      <x:c r="O5829" s="10" t="n">
        <x:v>0</x:v>
      </x:c>
      <x:c r="P5829" s="9" t="str">
        <x:f>'CaseReview'!U1457</x:f>
        <x:v>FAIL</x:v>
      </x:c>
      <x:c r="Q5829" s="9" t="n">
        <x:f>IF(AND(T5829=1,G5829=P5829),1,0)</x:f>
        <x:v>1</x:v>
      </x:c>
      <x:c r="R5829" s="9" t="n">
        <x:f>IF(AND(T5829=1,G5829="PASS",P5829="FAIL"),1,0)</x:f>
        <x:v>0</x:v>
      </x:c>
      <x:c r="S5829" s="9" t="n">
        <x:f>IF(AND(T5829=1,G5829="FAIL",P5829="PASS"),1,0)</x:f>
        <x:v>0</x:v>
      </x:c>
      <x:c r="T5829" s="9" t="n">
        <x:v>1</x:v>
      </x:c>
      <x:c r="U5829" s="9" t="n">
        <x:v>7</x:v>
      </x:c>
      <x:c r="V5829" s="9" t="str">
        <x:v>MVP/SHACL_GENERATION_PIPELINE/experiments/LUNA_CONTEXTUAL_SINGLESHOT/RUN_01/runs/RUN-TRF-004-20260831T154748503821Z/artifacts/attempt_01/extracted_shape.ttl</x:v>
      </x:c>
    </x:row>
    <x:row r="5830" ht="22" customHeight="1">
      <x:c r="A5830" s="10" t="str">
        <x:v>SINGLESHOT</x:v>
      </x:c>
      <x:c r="B5830" s="10" t="str">
        <x:v>TRF-004</x:v>
      </x:c>
      <x:c r="C5830" s="10" t="str">
        <x:v>TRF-004-F02</x:v>
      </x:c>
      <x:c r="D5830" s="10" t="str">
        <x:v>RUN_01</x:v>
      </x:c>
      <x:c r="E5830" s="10" t="str">
        <x:v>ORIGINAL_LEDGER</x:v>
      </x:c>
      <x:c r="F5830" s="10" t="str">
        <x:v>FAIL</x:v>
      </x:c>
      <x:c r="G5830" s="10" t="str">
        <x:v>PASS</x:v>
      </x:c>
      <x:c r="H5830" s="10" t="str">
        <x:v>EXECUTED</x:v>
      </x:c>
      <x:c r="I5830" s="10" t="str">
        <x:v>PARSED</x:v>
      </x:c>
      <x:c r="J5830" s="10" t="str">
        <x:v>SINGLESHOT_CAPTURED_DIAGNOSTIC_PASS</x:v>
      </x:c>
      <x:c r="K5830" s="10" t="str">
        <x:v>7897e8de762a216d92abbbdff57f207fb51c9346675e33abfd5cbd564c4cfa15</x:v>
      </x:c>
      <x:c r="L5830" s="10" t="str">
        <x:v>historical_three</x:v>
      </x:c>
      <x:c r="M5830" s="10" t="n">
        <x:v>0</x:v>
      </x:c>
      <x:c r="N5830" s="10" t="n">
        <x:v>1</x:v>
      </x:c>
      <x:c r="O5830" s="10" t="n">
        <x:v>0</x:v>
      </x:c>
      <x:c r="P5830" s="9" t="str">
        <x:f>'CaseReview'!U1458</x:f>
        <x:v>FAIL</x:v>
      </x:c>
      <x:c r="Q5830" s="9" t="n">
        <x:f>IF(AND(T5830=1,G5830=P5830),1,0)</x:f>
        <x:v>0</x:v>
      </x:c>
      <x:c r="R5830" s="9" t="n">
        <x:f>IF(AND(T5830=1,G5830="PASS",P5830="FAIL"),1,0)</x:f>
        <x:v>1</x:v>
      </x:c>
      <x:c r="S5830" s="9" t="n">
        <x:f>IF(AND(T5830=1,G5830="FAIL",P5830="PASS"),1,0)</x:f>
        <x:v>0</x:v>
      </x:c>
      <x:c r="T5830" s="9" t="n">
        <x:v>1</x:v>
      </x:c>
      <x:c r="U5830" s="9" t="n">
        <x:v>7</x:v>
      </x:c>
      <x:c r="V5830" s="9" t="str">
        <x:v>MVP/SHACL_GENERATION_PIPELINE/experiments/LUNA_CONTEXTUAL_SINGLESHOT/RUN_01/runs/RUN-TRF-004-20260831T154748503821Z/artifacts/attempt_01/extracted_shape.ttl</x:v>
      </x:c>
    </x:row>
    <x:row r="5831" ht="22" customHeight="1">
      <x:c r="A5831" s="10" t="str">
        <x:v>SINGLESHOT</x:v>
      </x:c>
      <x:c r="B5831" s="10" t="str">
        <x:v>TRF-004</x:v>
      </x:c>
      <x:c r="C5831" s="10" t="str">
        <x:v>TRF-004-F03</x:v>
      </x:c>
      <x:c r="D5831" s="10" t="str">
        <x:v>RUN_01</x:v>
      </x:c>
      <x:c r="E5831" s="10" t="str">
        <x:v>ORIGINAL_LEDGER</x:v>
      </x:c>
      <x:c r="F5831" s="10" t="str">
        <x:v>FAIL</x:v>
      </x:c>
      <x:c r="G5831" s="10" t="str">
        <x:v>PASS</x:v>
      </x:c>
      <x:c r="H5831" s="10" t="str">
        <x:v>EXECUTED</x:v>
      </x:c>
      <x:c r="I5831" s="10" t="str">
        <x:v>PARSED</x:v>
      </x:c>
      <x:c r="J5831" s="10" t="str">
        <x:v>SINGLESHOT_CAPTURED_DIAGNOSTIC_PASS</x:v>
      </x:c>
      <x:c r="K5831" s="10" t="str">
        <x:v>7897e8de762a216d92abbbdff57f207fb51c9346675e33abfd5cbd564c4cfa15</x:v>
      </x:c>
      <x:c r="L5831" s="10" t="str">
        <x:v>historical_three</x:v>
      </x:c>
      <x:c r="M5831" s="10" t="n">
        <x:v>0</x:v>
      </x:c>
      <x:c r="N5831" s="10" t="n">
        <x:v>1</x:v>
      </x:c>
      <x:c r="O5831" s="10" t="n">
        <x:v>0</x:v>
      </x:c>
      <x:c r="P5831" s="9" t="str">
        <x:f>'CaseReview'!U1459</x:f>
        <x:v>FAIL</x:v>
      </x:c>
      <x:c r="Q5831" s="9" t="n">
        <x:f>IF(AND(T5831=1,G5831=P5831),1,0)</x:f>
        <x:v>0</x:v>
      </x:c>
      <x:c r="R5831" s="9" t="n">
        <x:f>IF(AND(T5831=1,G5831="PASS",P5831="FAIL"),1,0)</x:f>
        <x:v>1</x:v>
      </x:c>
      <x:c r="S5831" s="9" t="n">
        <x:f>IF(AND(T5831=1,G5831="FAIL",P5831="PASS"),1,0)</x:f>
        <x:v>0</x:v>
      </x:c>
      <x:c r="T5831" s="9" t="n">
        <x:v>1</x:v>
      </x:c>
      <x:c r="U5831" s="9" t="n">
        <x:v>7</x:v>
      </x:c>
      <x:c r="V5831" s="9" t="str">
        <x:v>MVP/SHACL_GENERATION_PIPELINE/experiments/LUNA_CONTEXTUAL_SINGLESHOT/RUN_01/runs/RUN-TRF-004-20260831T154748503821Z/artifacts/attempt_01/extracted_shape.ttl</x:v>
      </x:c>
    </x:row>
    <x:row r="5832" ht="22" customHeight="1">
      <x:c r="A5832" s="10" t="str">
        <x:v>SINGLESHOT</x:v>
      </x:c>
      <x:c r="B5832" s="10" t="str">
        <x:v>TRF-004</x:v>
      </x:c>
      <x:c r="C5832" s="10" t="str">
        <x:v>TRF-004-P01</x:v>
      </x:c>
      <x:c r="D5832" s="10" t="str">
        <x:v>RUN_01</x:v>
      </x:c>
      <x:c r="E5832" s="10" t="str">
        <x:v>ORIGINAL_LEDGER</x:v>
      </x:c>
      <x:c r="F5832" s="10" t="str">
        <x:v>PASS</x:v>
      </x:c>
      <x:c r="G5832" s="10" t="str">
        <x:v>PASS</x:v>
      </x:c>
      <x:c r="H5832" s="10" t="str">
        <x:v>EXECUTED</x:v>
      </x:c>
      <x:c r="I5832" s="10" t="str">
        <x:v>PARSED</x:v>
      </x:c>
      <x:c r="J5832" s="10" t="str">
        <x:v>SINGLESHOT_CAPTURED_DIAGNOSTIC_PASS</x:v>
      </x:c>
      <x:c r="K5832" s="10" t="str">
        <x:v>7897e8de762a216d92abbbdff57f207fb51c9346675e33abfd5cbd564c4cfa15</x:v>
      </x:c>
      <x:c r="L5832" s="10" t="str">
        <x:v>historical_three</x:v>
      </x:c>
      <x:c r="M5832" s="10" t="n">
        <x:v>1</x:v>
      </x:c>
      <x:c r="N5832" s="10" t="n">
        <x:v>0</x:v>
      </x:c>
      <x:c r="O5832" s="10" t="n">
        <x:v>0</x:v>
      </x:c>
      <x:c r="P5832" s="9" t="str">
        <x:f>'CaseReview'!U1460</x:f>
        <x:v>PASS</x:v>
      </x:c>
      <x:c r="Q5832" s="9" t="n">
        <x:f>IF(AND(T5832=1,G5832=P5832),1,0)</x:f>
        <x:v>1</x:v>
      </x:c>
      <x:c r="R5832" s="9" t="n">
        <x:f>IF(AND(T5832=1,G5832="PASS",P5832="FAIL"),1,0)</x:f>
        <x:v>0</x:v>
      </x:c>
      <x:c r="S5832" s="9" t="n">
        <x:f>IF(AND(T5832=1,G5832="FAIL",P5832="PASS"),1,0)</x:f>
        <x:v>0</x:v>
      </x:c>
      <x:c r="T5832" s="9" t="n">
        <x:v>1</x:v>
      </x:c>
      <x:c r="U5832" s="9" t="n">
        <x:v>7</x:v>
      </x:c>
      <x:c r="V5832" s="9" t="str">
        <x:v>MVP/SHACL_GENERATION_PIPELINE/experiments/LUNA_CONTEXTUAL_SINGLESHOT/RUN_01/runs/RUN-TRF-004-20260831T154748503821Z/artifacts/attempt_01/extracted_shape.ttl</x:v>
      </x:c>
    </x:row>
    <x:row r="5833" ht="22" customHeight="1">
      <x:c r="A5833" s="10" t="str">
        <x:v>SINGLESHOT</x:v>
      </x:c>
      <x:c r="B5833" s="10" t="str">
        <x:v>TRF-004</x:v>
      </x:c>
      <x:c r="C5833" s="10" t="str">
        <x:v>TRF-004-P02</x:v>
      </x:c>
      <x:c r="D5833" s="10" t="str">
        <x:v>RUN_01</x:v>
      </x:c>
      <x:c r="E5833" s="10" t="str">
        <x:v>ORIGINAL_LEDGER</x:v>
      </x:c>
      <x:c r="F5833" s="10" t="str">
        <x:v>PASS</x:v>
      </x:c>
      <x:c r="G5833" s="10" t="str">
        <x:v>PASS</x:v>
      </x:c>
      <x:c r="H5833" s="10" t="str">
        <x:v>EXECUTED</x:v>
      </x:c>
      <x:c r="I5833" s="10" t="str">
        <x:v>PARSED</x:v>
      </x:c>
      <x:c r="J5833" s="10" t="str">
        <x:v>SINGLESHOT_CAPTURED_DIAGNOSTIC_PASS</x:v>
      </x:c>
      <x:c r="K5833" s="10" t="str">
        <x:v>7897e8de762a216d92abbbdff57f207fb51c9346675e33abfd5cbd564c4cfa15</x:v>
      </x:c>
      <x:c r="L5833" s="10" t="str">
        <x:v>historical_three</x:v>
      </x:c>
      <x:c r="M5833" s="10" t="n">
        <x:v>1</x:v>
      </x:c>
      <x:c r="N5833" s="10" t="n">
        <x:v>0</x:v>
      </x:c>
      <x:c r="O5833" s="10" t="n">
        <x:v>0</x:v>
      </x:c>
      <x:c r="P5833" s="9" t="str">
        <x:f>'CaseReview'!U1461</x:f>
        <x:v>PASS</x:v>
      </x:c>
      <x:c r="Q5833" s="9" t="n">
        <x:f>IF(AND(T5833=1,G5833=P5833),1,0)</x:f>
        <x:v>1</x:v>
      </x:c>
      <x:c r="R5833" s="9" t="n">
        <x:f>IF(AND(T5833=1,G5833="PASS",P5833="FAIL"),1,0)</x:f>
        <x:v>0</x:v>
      </x:c>
      <x:c r="S5833" s="9" t="n">
        <x:f>IF(AND(T5833=1,G5833="FAIL",P5833="PASS"),1,0)</x:f>
        <x:v>0</x:v>
      </x:c>
      <x:c r="T5833" s="9" t="n">
        <x:v>1</x:v>
      </x:c>
      <x:c r="U5833" s="9" t="n">
        <x:v>7</x:v>
      </x:c>
      <x:c r="V5833" s="9" t="str">
        <x:v>MVP/SHACL_GENERATION_PIPELINE/experiments/LUNA_CONTEXTUAL_SINGLESHOT/RUN_01/runs/RUN-TRF-004-20260831T154748503821Z/artifacts/attempt_01/extracted_shape.ttl</x:v>
      </x:c>
    </x:row>
    <x:row r="5834" ht="22" customHeight="1">
      <x:c r="A5834" s="10" t="str">
        <x:v>SINGLESHOT</x:v>
      </x:c>
      <x:c r="B5834" s="10" t="str">
        <x:v>TRF-004</x:v>
      </x:c>
      <x:c r="C5834" s="10" t="str">
        <x:v>TRF-004-P03</x:v>
      </x:c>
      <x:c r="D5834" s="10" t="str">
        <x:v>RUN_01</x:v>
      </x:c>
      <x:c r="E5834" s="10" t="str">
        <x:v>ORIGINAL_LEDGER</x:v>
      </x:c>
      <x:c r="F5834" s="10" t="str">
        <x:v>PASS</x:v>
      </x:c>
      <x:c r="G5834" s="10" t="str">
        <x:v>PASS</x:v>
      </x:c>
      <x:c r="H5834" s="10" t="str">
        <x:v>EXECUTED</x:v>
      </x:c>
      <x:c r="I5834" s="10" t="str">
        <x:v>PARSED</x:v>
      </x:c>
      <x:c r="J5834" s="10" t="str">
        <x:v>SINGLESHOT_CAPTURED_DIAGNOSTIC_PASS</x:v>
      </x:c>
      <x:c r="K5834" s="10" t="str">
        <x:v>7897e8de762a216d92abbbdff57f207fb51c9346675e33abfd5cbd564c4cfa15</x:v>
      </x:c>
      <x:c r="L5834" s="10" t="str">
        <x:v>historical_three</x:v>
      </x:c>
      <x:c r="M5834" s="10" t="n">
        <x:v>1</x:v>
      </x:c>
      <x:c r="N5834" s="10" t="n">
        <x:v>0</x:v>
      </x:c>
      <x:c r="O5834" s="10" t="n">
        <x:v>0</x:v>
      </x:c>
      <x:c r="P5834" s="9" t="str">
        <x:f>'CaseReview'!U1462</x:f>
        <x:v>PASS</x:v>
      </x:c>
      <x:c r="Q5834" s="9" t="n">
        <x:f>IF(AND(T5834=1,G5834=P5834),1,0)</x:f>
        <x:v>1</x:v>
      </x:c>
      <x:c r="R5834" s="9" t="n">
        <x:f>IF(AND(T5834=1,G5834="PASS",P5834="FAIL"),1,0)</x:f>
        <x:v>0</x:v>
      </x:c>
      <x:c r="S5834" s="9" t="n">
        <x:f>IF(AND(T5834=1,G5834="FAIL",P5834="PASS"),1,0)</x:f>
        <x:v>0</x:v>
      </x:c>
      <x:c r="T5834" s="9" t="n">
        <x:v>1</x:v>
      </x:c>
      <x:c r="U5834" s="9" t="n">
        <x:v>7</x:v>
      </x:c>
      <x:c r="V5834" s="9" t="str">
        <x:v>MVP/SHACL_GENERATION_PIPELINE/experiments/LUNA_CONTEXTUAL_SINGLESHOT/RUN_01/runs/RUN-TRF-004-20260831T154748503821Z/artifacts/attempt_01/extracted_shape.ttl</x:v>
      </x:c>
    </x:row>
    <x:row r="5835" ht="22" customHeight="1">
      <x:c r="A5835" s="10" t="str">
        <x:v>SINGLESHOT</x:v>
      </x:c>
      <x:c r="B5835" s="10" t="str">
        <x:v>TRF-004</x:v>
      </x:c>
      <x:c r="C5835" s="10" t="str">
        <x:v>TRF-004-P04</x:v>
      </x:c>
      <x:c r="D5835" s="10" t="str">
        <x:v>RUN_01</x:v>
      </x:c>
      <x:c r="E5835" s="10" t="str">
        <x:v>ORIGINAL_LEDGER</x:v>
      </x:c>
      <x:c r="F5835" s="10" t="str">
        <x:v>PASS</x:v>
      </x:c>
      <x:c r="G5835" s="10" t="str">
        <x:v>PASS</x:v>
      </x:c>
      <x:c r="H5835" s="10" t="str">
        <x:v>EXECUTED</x:v>
      </x:c>
      <x:c r="I5835" s="10" t="str">
        <x:v>PARSED</x:v>
      </x:c>
      <x:c r="J5835" s="10" t="str">
        <x:v>SINGLESHOT_CAPTURED_DIAGNOSTIC_PASS</x:v>
      </x:c>
      <x:c r="K5835" s="10" t="str">
        <x:v>7897e8de762a216d92abbbdff57f207fb51c9346675e33abfd5cbd564c4cfa15</x:v>
      </x:c>
      <x:c r="L5835" s="10" t="str">
        <x:v>historical_three</x:v>
      </x:c>
      <x:c r="M5835" s="10" t="n">
        <x:v>1</x:v>
      </x:c>
      <x:c r="N5835" s="10" t="n">
        <x:v>0</x:v>
      </x:c>
      <x:c r="O5835" s="10" t="n">
        <x:v>0</x:v>
      </x:c>
      <x:c r="P5835" s="9" t="str">
        <x:f>'CaseReview'!U1463</x:f>
        <x:v>PASS</x:v>
      </x:c>
      <x:c r="Q5835" s="9" t="n">
        <x:f>IF(AND(T5835=1,G5835=P5835),1,0)</x:f>
        <x:v>1</x:v>
      </x:c>
      <x:c r="R5835" s="9" t="n">
        <x:f>IF(AND(T5835=1,G5835="PASS",P5835="FAIL"),1,0)</x:f>
        <x:v>0</x:v>
      </x:c>
      <x:c r="S5835" s="9" t="n">
        <x:f>IF(AND(T5835=1,G5835="FAIL",P5835="PASS"),1,0)</x:f>
        <x:v>0</x:v>
      </x:c>
      <x:c r="T5835" s="9" t="n">
        <x:v>1</x:v>
      </x:c>
      <x:c r="U5835" s="9" t="n">
        <x:v>7</x:v>
      </x:c>
      <x:c r="V5835" s="9" t="str">
        <x:v>MVP/SHACL_GENERATION_PIPELINE/experiments/LUNA_CONTEXTUAL_SINGLESHOT/RUN_01/runs/RUN-TRF-004-20260831T154748503821Z/artifacts/attempt_01/extracted_shape.ttl</x:v>
      </x:c>
    </x:row>
    <x:row r="5836" ht="22" customHeight="1">
      <x:c r="A5836" s="10" t="str">
        <x:v>SINGLESHOT</x:v>
      </x:c>
      <x:c r="B5836" s="10" t="str">
        <x:v>TRF-005</x:v>
      </x:c>
      <x:c r="C5836" s="10" t="str">
        <x:v>TRF-005-F01</x:v>
      </x:c>
      <x:c r="D5836" s="10" t="str">
        <x:v>RUN_01</x:v>
      </x:c>
      <x:c r="E5836" s="10" t="str">
        <x:v>ORIGINAL_LEDGER</x:v>
      </x:c>
      <x:c r="F5836" s="10" t="str">
        <x:v>FAIL</x:v>
      </x:c>
      <x:c r="G5836" s="10" t="str">
        <x:v>NO_VERDICT</x:v>
      </x:c>
      <x:c r="H5836" s="10" t="str">
        <x:v>INFRASTRUCTURE_FAILURE</x:v>
      </x:c>
      <x:c r="I5836" s="10" t="str">
        <x:v>NOT_PARSED</x:v>
      </x:c>
      <x:c r="J5836" s="10" t="str">
        <x:v>SINGLESHOT_CAPTURED_DIAGNOSTIC_FAIL</x:v>
      </x:c>
      <x:c r="K5836" s="10" t="str">
        <x:v>0d26bb40d4de2f850f2f6f7634b3687e62c7d0b7dd37669b0e87b90979c2f591</x:v>
      </x:c>
      <x:c r="L5836" s="10" t="str">
        <x:v>historical_three</x:v>
      </x:c>
      <x:c r="M5836" s="10" t="n">
        <x:v>0</x:v>
      </x:c>
      <x:c r="N5836" s="10" t="n">
        <x:v>0</x:v>
      </x:c>
      <x:c r="O5836" s="10" t="n">
        <x:v>0</x:v>
      </x:c>
      <x:c r="P5836" s="9" t="str">
        <x:f>'CaseReview'!U1464</x:f>
        <x:v>FAIL</x:v>
      </x:c>
      <x:c r="Q5836" s="9" t="n">
        <x:f>IF(AND(T5836=1,G5836=P5836),1,0)</x:f>
        <x:v>0</x:v>
      </x:c>
      <x:c r="R5836" s="9" t="n">
        <x:f>IF(AND(T5836=1,G5836="PASS",P5836="FAIL"),1,0)</x:f>
        <x:v>0</x:v>
      </x:c>
      <x:c r="S5836" s="9" t="n">
        <x:f>IF(AND(T5836=1,G5836="FAIL",P5836="PASS"),1,0)</x:f>
        <x:v>0</x:v>
      </x:c>
      <x:c r="T5836" s="9" t="n">
        <x:v>0</x:v>
      </x:c>
      <x:c r="U5836" s="9" t="n">
        <x:v>7</x:v>
      </x:c>
      <x:c r="V5836" s="9" t="str">
        <x:v>MVP/SHACL_GENERATION_PIPELINE/experiments/LUNA_CONTEXTUAL_SINGLESHOT/RUN_01/runs/RUN-TRF-005-20260831T154808735740Z/artifacts/attempt_01/extracted_shape.ttl</x:v>
      </x:c>
    </x:row>
    <x:row r="5837" ht="22" customHeight="1">
      <x:c r="A5837" s="10" t="str">
        <x:v>SINGLESHOT</x:v>
      </x:c>
      <x:c r="B5837" s="10" t="str">
        <x:v>TRF-005</x:v>
      </x:c>
      <x:c r="C5837" s="10" t="str">
        <x:v>TRF-005-F02</x:v>
      </x:c>
      <x:c r="D5837" s="10" t="str">
        <x:v>RUN_01</x:v>
      </x:c>
      <x:c r="E5837" s="10" t="str">
        <x:v>ORIGINAL_LEDGER</x:v>
      </x:c>
      <x:c r="F5837" s="10" t="str">
        <x:v>FAIL</x:v>
      </x:c>
      <x:c r="G5837" s="10" t="str">
        <x:v>NO_VERDICT</x:v>
      </x:c>
      <x:c r="H5837" s="10" t="str">
        <x:v>INFRASTRUCTURE_FAILURE</x:v>
      </x:c>
      <x:c r="I5837" s="10" t="str">
        <x:v>NOT_PARSED</x:v>
      </x:c>
      <x:c r="J5837" s="10" t="str">
        <x:v>SINGLESHOT_CAPTURED_DIAGNOSTIC_FAIL</x:v>
      </x:c>
      <x:c r="K5837" s="10" t="str">
        <x:v>0d26bb40d4de2f850f2f6f7634b3687e62c7d0b7dd37669b0e87b90979c2f591</x:v>
      </x:c>
      <x:c r="L5837" s="10" t="str">
        <x:v>historical_three</x:v>
      </x:c>
      <x:c r="M5837" s="10" t="n">
        <x:v>0</x:v>
      </x:c>
      <x:c r="N5837" s="10" t="n">
        <x:v>0</x:v>
      </x:c>
      <x:c r="O5837" s="10" t="n">
        <x:v>0</x:v>
      </x:c>
      <x:c r="P5837" s="9" t="str">
        <x:f>'CaseReview'!U1465</x:f>
        <x:v>FAIL</x:v>
      </x:c>
      <x:c r="Q5837" s="9" t="n">
        <x:f>IF(AND(T5837=1,G5837=P5837),1,0)</x:f>
        <x:v>0</x:v>
      </x:c>
      <x:c r="R5837" s="9" t="n">
        <x:f>IF(AND(T5837=1,G5837="PASS",P5837="FAIL"),1,0)</x:f>
        <x:v>0</x:v>
      </x:c>
      <x:c r="S5837" s="9" t="n">
        <x:f>IF(AND(T5837=1,G5837="FAIL",P5837="PASS"),1,0)</x:f>
        <x:v>0</x:v>
      </x:c>
      <x:c r="T5837" s="9" t="n">
        <x:v>0</x:v>
      </x:c>
      <x:c r="U5837" s="9" t="n">
        <x:v>7</x:v>
      </x:c>
      <x:c r="V5837" s="9" t="str">
        <x:v>MVP/SHACL_GENERATION_PIPELINE/experiments/LUNA_CONTEXTUAL_SINGLESHOT/RUN_01/runs/RUN-TRF-005-20260831T154808735740Z/artifacts/attempt_01/extracted_shape.ttl</x:v>
      </x:c>
    </x:row>
    <x:row r="5838" ht="22" customHeight="1">
      <x:c r="A5838" s="10" t="str">
        <x:v>SINGLESHOT</x:v>
      </x:c>
      <x:c r="B5838" s="10" t="str">
        <x:v>TRF-005</x:v>
      </x:c>
      <x:c r="C5838" s="10" t="str">
        <x:v>TRF-005-F03</x:v>
      </x:c>
      <x:c r="D5838" s="10" t="str">
        <x:v>RUN_01</x:v>
      </x:c>
      <x:c r="E5838" s="10" t="str">
        <x:v>ORIGINAL_LEDGER</x:v>
      </x:c>
      <x:c r="F5838" s="10" t="str">
        <x:v>FAIL</x:v>
      </x:c>
      <x:c r="G5838" s="10" t="str">
        <x:v>NO_VERDICT</x:v>
      </x:c>
      <x:c r="H5838" s="10" t="str">
        <x:v>INFRASTRUCTURE_FAILURE</x:v>
      </x:c>
      <x:c r="I5838" s="10" t="str">
        <x:v>NOT_PARSED</x:v>
      </x:c>
      <x:c r="J5838" s="10" t="str">
        <x:v>SINGLESHOT_CAPTURED_DIAGNOSTIC_FAIL</x:v>
      </x:c>
      <x:c r="K5838" s="10" t="str">
        <x:v>0d26bb40d4de2f850f2f6f7634b3687e62c7d0b7dd37669b0e87b90979c2f591</x:v>
      </x:c>
      <x:c r="L5838" s="10" t="str">
        <x:v>historical_three</x:v>
      </x:c>
      <x:c r="M5838" s="10" t="n">
        <x:v>0</x:v>
      </x:c>
      <x:c r="N5838" s="10" t="n">
        <x:v>0</x:v>
      </x:c>
      <x:c r="O5838" s="10" t="n">
        <x:v>0</x:v>
      </x:c>
      <x:c r="P5838" s="9" t="str">
        <x:f>'CaseReview'!U1466</x:f>
        <x:v>FAIL</x:v>
      </x:c>
      <x:c r="Q5838" s="9" t="n">
        <x:f>IF(AND(T5838=1,G5838=P5838),1,0)</x:f>
        <x:v>0</x:v>
      </x:c>
      <x:c r="R5838" s="9" t="n">
        <x:f>IF(AND(T5838=1,G5838="PASS",P5838="FAIL"),1,0)</x:f>
        <x:v>0</x:v>
      </x:c>
      <x:c r="S5838" s="9" t="n">
        <x:f>IF(AND(T5838=1,G5838="FAIL",P5838="PASS"),1,0)</x:f>
        <x:v>0</x:v>
      </x:c>
      <x:c r="T5838" s="9" t="n">
        <x:v>0</x:v>
      </x:c>
      <x:c r="U5838" s="9" t="n">
        <x:v>7</x:v>
      </x:c>
      <x:c r="V5838" s="9" t="str">
        <x:v>MVP/SHACL_GENERATION_PIPELINE/experiments/LUNA_CONTEXTUAL_SINGLESHOT/RUN_01/runs/RUN-TRF-005-20260831T154808735740Z/artifacts/attempt_01/extracted_shape.ttl</x:v>
      </x:c>
    </x:row>
    <x:row r="5839" ht="22" customHeight="1">
      <x:c r="A5839" s="10" t="str">
        <x:v>SINGLESHOT</x:v>
      </x:c>
      <x:c r="B5839" s="10" t="str">
        <x:v>TRF-005</x:v>
      </x:c>
      <x:c r="C5839" s="10" t="str">
        <x:v>TRF-005-P01</x:v>
      </x:c>
      <x:c r="D5839" s="10" t="str">
        <x:v>RUN_01</x:v>
      </x:c>
      <x:c r="E5839" s="10" t="str">
        <x:v>ORIGINAL_LEDGER</x:v>
      </x:c>
      <x:c r="F5839" s="10" t="str">
        <x:v>PASS</x:v>
      </x:c>
      <x:c r="G5839" s="10" t="str">
        <x:v>NO_VERDICT</x:v>
      </x:c>
      <x:c r="H5839" s="10" t="str">
        <x:v>INFRASTRUCTURE_FAILURE</x:v>
      </x:c>
      <x:c r="I5839" s="10" t="str">
        <x:v>NOT_PARSED</x:v>
      </x:c>
      <x:c r="J5839" s="10" t="str">
        <x:v>SINGLESHOT_CAPTURED_DIAGNOSTIC_FAIL</x:v>
      </x:c>
      <x:c r="K5839" s="10" t="str">
        <x:v>0d26bb40d4de2f850f2f6f7634b3687e62c7d0b7dd37669b0e87b90979c2f591</x:v>
      </x:c>
      <x:c r="L5839" s="10" t="str">
        <x:v>historical_three</x:v>
      </x:c>
      <x:c r="M5839" s="10" t="n">
        <x:v>0</x:v>
      </x:c>
      <x:c r="N5839" s="10" t="n">
        <x:v>0</x:v>
      </x:c>
      <x:c r="O5839" s="10" t="n">
        <x:v>0</x:v>
      </x:c>
      <x:c r="P5839" s="9" t="str">
        <x:f>'CaseReview'!U1467</x:f>
        <x:v>PASS</x:v>
      </x:c>
      <x:c r="Q5839" s="9" t="n">
        <x:f>IF(AND(T5839=1,G5839=P5839),1,0)</x:f>
        <x:v>0</x:v>
      </x:c>
      <x:c r="R5839" s="9" t="n">
        <x:f>IF(AND(T5839=1,G5839="PASS",P5839="FAIL"),1,0)</x:f>
        <x:v>0</x:v>
      </x:c>
      <x:c r="S5839" s="9" t="n">
        <x:f>IF(AND(T5839=1,G5839="FAIL",P5839="PASS"),1,0)</x:f>
        <x:v>0</x:v>
      </x:c>
      <x:c r="T5839" s="9" t="n">
        <x:v>0</x:v>
      </x:c>
      <x:c r="U5839" s="9" t="n">
        <x:v>7</x:v>
      </x:c>
      <x:c r="V5839" s="9" t="str">
        <x:v>MVP/SHACL_GENERATION_PIPELINE/experiments/LUNA_CONTEXTUAL_SINGLESHOT/RUN_01/runs/RUN-TRF-005-20260831T154808735740Z/artifacts/attempt_01/extracted_shape.ttl</x:v>
      </x:c>
    </x:row>
    <x:row r="5840" ht="22" customHeight="1">
      <x:c r="A5840" s="10" t="str">
        <x:v>SINGLESHOT</x:v>
      </x:c>
      <x:c r="B5840" s="10" t="str">
        <x:v>TRF-005</x:v>
      </x:c>
      <x:c r="C5840" s="10" t="str">
        <x:v>TRF-005-P02</x:v>
      </x:c>
      <x:c r="D5840" s="10" t="str">
        <x:v>RUN_01</x:v>
      </x:c>
      <x:c r="E5840" s="10" t="str">
        <x:v>ORIGINAL_LEDGER</x:v>
      </x:c>
      <x:c r="F5840" s="10" t="str">
        <x:v>PASS</x:v>
      </x:c>
      <x:c r="G5840" s="10" t="str">
        <x:v>NO_VERDICT</x:v>
      </x:c>
      <x:c r="H5840" s="10" t="str">
        <x:v>INFRASTRUCTURE_FAILURE</x:v>
      </x:c>
      <x:c r="I5840" s="10" t="str">
        <x:v>NOT_PARSED</x:v>
      </x:c>
      <x:c r="J5840" s="10" t="str">
        <x:v>SINGLESHOT_CAPTURED_DIAGNOSTIC_FAIL</x:v>
      </x:c>
      <x:c r="K5840" s="10" t="str">
        <x:v>0d26bb40d4de2f850f2f6f7634b3687e62c7d0b7dd37669b0e87b90979c2f591</x:v>
      </x:c>
      <x:c r="L5840" s="10" t="str">
        <x:v>historical_three</x:v>
      </x:c>
      <x:c r="M5840" s="10" t="n">
        <x:v>0</x:v>
      </x:c>
      <x:c r="N5840" s="10" t="n">
        <x:v>0</x:v>
      </x:c>
      <x:c r="O5840" s="10" t="n">
        <x:v>0</x:v>
      </x:c>
      <x:c r="P5840" s="9" t="str">
        <x:f>'CaseReview'!U1468</x:f>
        <x:v>PASS</x:v>
      </x:c>
      <x:c r="Q5840" s="9" t="n">
        <x:f>IF(AND(T5840=1,G5840=P5840),1,0)</x:f>
        <x:v>0</x:v>
      </x:c>
      <x:c r="R5840" s="9" t="n">
        <x:f>IF(AND(T5840=1,G5840="PASS",P5840="FAIL"),1,0)</x:f>
        <x:v>0</x:v>
      </x:c>
      <x:c r="S5840" s="9" t="n">
        <x:f>IF(AND(T5840=1,G5840="FAIL",P5840="PASS"),1,0)</x:f>
        <x:v>0</x:v>
      </x:c>
      <x:c r="T5840" s="9" t="n">
        <x:v>0</x:v>
      </x:c>
      <x:c r="U5840" s="9" t="n">
        <x:v>7</x:v>
      </x:c>
      <x:c r="V5840" s="9" t="str">
        <x:v>MVP/SHACL_GENERATION_PIPELINE/experiments/LUNA_CONTEXTUAL_SINGLESHOT/RUN_01/runs/RUN-TRF-005-20260831T154808735740Z/artifacts/attempt_01/extracted_shape.ttl</x:v>
      </x:c>
    </x:row>
    <x:row r="5841" ht="22" customHeight="1">
      <x:c r="A5841" s="10" t="str">
        <x:v>SINGLESHOT</x:v>
      </x:c>
      <x:c r="B5841" s="10" t="str">
        <x:v>TRF-005</x:v>
      </x:c>
      <x:c r="C5841" s="10" t="str">
        <x:v>TRF-005-P03</x:v>
      </x:c>
      <x:c r="D5841" s="10" t="str">
        <x:v>RUN_01</x:v>
      </x:c>
      <x:c r="E5841" s="10" t="str">
        <x:v>ORIGINAL_LEDGER</x:v>
      </x:c>
      <x:c r="F5841" s="10" t="str">
        <x:v>PASS</x:v>
      </x:c>
      <x:c r="G5841" s="10" t="str">
        <x:v>NO_VERDICT</x:v>
      </x:c>
      <x:c r="H5841" s="10" t="str">
        <x:v>INFRASTRUCTURE_FAILURE</x:v>
      </x:c>
      <x:c r="I5841" s="10" t="str">
        <x:v>NOT_PARSED</x:v>
      </x:c>
      <x:c r="J5841" s="10" t="str">
        <x:v>SINGLESHOT_CAPTURED_DIAGNOSTIC_FAIL</x:v>
      </x:c>
      <x:c r="K5841" s="10" t="str">
        <x:v>0d26bb40d4de2f850f2f6f7634b3687e62c7d0b7dd37669b0e87b90979c2f591</x:v>
      </x:c>
      <x:c r="L5841" s="10" t="str">
        <x:v>historical_three</x:v>
      </x:c>
      <x:c r="M5841" s="10" t="n">
        <x:v>0</x:v>
      </x:c>
      <x:c r="N5841" s="10" t="n">
        <x:v>0</x:v>
      </x:c>
      <x:c r="O5841" s="10" t="n">
        <x:v>0</x:v>
      </x:c>
      <x:c r="P5841" s="9" t="str">
        <x:f>'CaseReview'!U1469</x:f>
        <x:v>PASS</x:v>
      </x:c>
      <x:c r="Q5841" s="9" t="n">
        <x:f>IF(AND(T5841=1,G5841=P5841),1,0)</x:f>
        <x:v>0</x:v>
      </x:c>
      <x:c r="R5841" s="9" t="n">
        <x:f>IF(AND(T5841=1,G5841="PASS",P5841="FAIL"),1,0)</x:f>
        <x:v>0</x:v>
      </x:c>
      <x:c r="S5841" s="9" t="n">
        <x:f>IF(AND(T5841=1,G5841="FAIL",P5841="PASS"),1,0)</x:f>
        <x:v>0</x:v>
      </x:c>
      <x:c r="T5841" s="9" t="n">
        <x:v>0</x:v>
      </x:c>
      <x:c r="U5841" s="9" t="n">
        <x:v>7</x:v>
      </x:c>
      <x:c r="V5841" s="9" t="str">
        <x:v>MVP/SHACL_GENERATION_PIPELINE/experiments/LUNA_CONTEXTUAL_SINGLESHOT/RUN_01/runs/RUN-TRF-005-20260831T154808735740Z/artifacts/attempt_01/extracted_shape.ttl</x:v>
      </x:c>
    </x:row>
    <x:row r="5842" ht="22" customHeight="1">
      <x:c r="A5842" s="10" t="str">
        <x:v>SINGLESHOT</x:v>
      </x:c>
      <x:c r="B5842" s="10" t="str">
        <x:v>TRF-005</x:v>
      </x:c>
      <x:c r="C5842" s="10" t="str">
        <x:v>TRF-005-P04</x:v>
      </x:c>
      <x:c r="D5842" s="10" t="str">
        <x:v>RUN_01</x:v>
      </x:c>
      <x:c r="E5842" s="10" t="str">
        <x:v>ORIGINAL_LEDGER</x:v>
      </x:c>
      <x:c r="F5842" s="10" t="str">
        <x:v>PASS</x:v>
      </x:c>
      <x:c r="G5842" s="10" t="str">
        <x:v>NO_VERDICT</x:v>
      </x:c>
      <x:c r="H5842" s="10" t="str">
        <x:v>INFRASTRUCTURE_FAILURE</x:v>
      </x:c>
      <x:c r="I5842" s="10" t="str">
        <x:v>NOT_PARSED</x:v>
      </x:c>
      <x:c r="J5842" s="10" t="str">
        <x:v>SINGLESHOT_CAPTURED_DIAGNOSTIC_FAIL</x:v>
      </x:c>
      <x:c r="K5842" s="10" t="str">
        <x:v>0d26bb40d4de2f850f2f6f7634b3687e62c7d0b7dd37669b0e87b90979c2f591</x:v>
      </x:c>
      <x:c r="L5842" s="10" t="str">
        <x:v>historical_three</x:v>
      </x:c>
      <x:c r="M5842" s="10" t="n">
        <x:v>0</x:v>
      </x:c>
      <x:c r="N5842" s="10" t="n">
        <x:v>0</x:v>
      </x:c>
      <x:c r="O5842" s="10" t="n">
        <x:v>0</x:v>
      </x:c>
      <x:c r="P5842" s="9" t="str">
        <x:f>'CaseReview'!U1470</x:f>
        <x:v>PASS</x:v>
      </x:c>
      <x:c r="Q5842" s="9" t="n">
        <x:f>IF(AND(T5842=1,G5842=P5842),1,0)</x:f>
        <x:v>0</x:v>
      </x:c>
      <x:c r="R5842" s="9" t="n">
        <x:f>IF(AND(T5842=1,G5842="PASS",P5842="FAIL"),1,0)</x:f>
        <x:v>0</x:v>
      </x:c>
      <x:c r="S5842" s="9" t="n">
        <x:f>IF(AND(T5842=1,G5842="FAIL",P5842="PASS"),1,0)</x:f>
        <x:v>0</x:v>
      </x:c>
      <x:c r="T5842" s="9" t="n">
        <x:v>0</x:v>
      </x:c>
      <x:c r="U5842" s="9" t="n">
        <x:v>7</x:v>
      </x:c>
      <x:c r="V5842" s="9" t="str">
        <x:v>MVP/SHACL_GENERATION_PIPELINE/experiments/LUNA_CONTEXTUAL_SINGLESHOT/RUN_01/runs/RUN-TRF-005-20260831T154808735740Z/artifacts/attempt_01/extracted_shape.ttl</x:v>
      </x:c>
    </x:row>
    <x:row r="5843" ht="22" customHeight="1">
      <x:c r="A5843" s="10" t="str">
        <x:v>SINGLESHOT</x:v>
      </x:c>
      <x:c r="B5843" s="10" t="str">
        <x:v>TRF-006</x:v>
      </x:c>
      <x:c r="C5843" s="10" t="str">
        <x:v>TRF-006-F01</x:v>
      </x:c>
      <x:c r="D5843" s="10" t="str">
        <x:v>RUN_01</x:v>
      </x:c>
      <x:c r="E5843" s="10" t="str">
        <x:v>ORIGINAL_LEDGER</x:v>
      </x:c>
      <x:c r="F5843" s="10" t="str">
        <x:v>FAIL</x:v>
      </x:c>
      <x:c r="G5843" s="10" t="str">
        <x:v>FAIL</x:v>
      </x:c>
      <x:c r="H5843" s="10" t="str">
        <x:v>EXECUTED</x:v>
      </x:c>
      <x:c r="I5843" s="10" t="str">
        <x:v>PARSED</x:v>
      </x:c>
      <x:c r="J5843" s="10" t="str">
        <x:v>SINGLESHOT_CAPTURED_DIAGNOSTIC_PASS</x:v>
      </x:c>
      <x:c r="K5843" s="10" t="str">
        <x:v>a604196a3a32d191df94973e9ba040ef08e210b914aef079c9b87822f84701cd</x:v>
      </x:c>
      <x:c r="L5843" s="10" t="str">
        <x:v>historical_three</x:v>
      </x:c>
      <x:c r="M5843" s="10" t="n">
        <x:v>1</x:v>
      </x:c>
      <x:c r="N5843" s="10" t="n">
        <x:v>0</x:v>
      </x:c>
      <x:c r="O5843" s="10" t="n">
        <x:v>0</x:v>
      </x:c>
      <x:c r="P5843" s="9" t="str">
        <x:f>'CaseReview'!U1471</x:f>
        <x:v>FAIL</x:v>
      </x:c>
      <x:c r="Q5843" s="9" t="n">
        <x:f>IF(AND(T5843=1,G5843=P5843),1,0)</x:f>
        <x:v>1</x:v>
      </x:c>
      <x:c r="R5843" s="9" t="n">
        <x:f>IF(AND(T5843=1,G5843="PASS",P5843="FAIL"),1,0)</x:f>
        <x:v>0</x:v>
      </x:c>
      <x:c r="S5843" s="9" t="n">
        <x:f>IF(AND(T5843=1,G5843="FAIL",P5843="PASS"),1,0)</x:f>
        <x:v>0</x:v>
      </x:c>
      <x:c r="T5843" s="9" t="n">
        <x:v>1</x:v>
      </x:c>
      <x:c r="U5843" s="9" t="n">
        <x:v>8</x:v>
      </x:c>
      <x:c r="V5843" s="9" t="str">
        <x:v>MVP/SHACL_GENERATION_PIPELINE/experiments/LUNA_CONTEXTUAL_SINGLESHOT/RUN_01/runs/RUN-TRF-006-20260831T154842510222Z/artifacts/attempt_01/extracted_shape.ttl</x:v>
      </x:c>
    </x:row>
    <x:row r="5844" ht="22" customHeight="1">
      <x:c r="A5844" s="10" t="str">
        <x:v>SINGLESHOT</x:v>
      </x:c>
      <x:c r="B5844" s="10" t="str">
        <x:v>TRF-006</x:v>
      </x:c>
      <x:c r="C5844" s="10" t="str">
        <x:v>TRF-006-F02</x:v>
      </x:c>
      <x:c r="D5844" s="10" t="str">
        <x:v>RUN_01</x:v>
      </x:c>
      <x:c r="E5844" s="10" t="str">
        <x:v>ORIGINAL_LEDGER</x:v>
      </x:c>
      <x:c r="F5844" s="10" t="str">
        <x:v>FAIL</x:v>
      </x:c>
      <x:c r="G5844" s="10" t="str">
        <x:v>FAIL</x:v>
      </x:c>
      <x:c r="H5844" s="10" t="str">
        <x:v>EXECUTED</x:v>
      </x:c>
      <x:c r="I5844" s="10" t="str">
        <x:v>PARSED</x:v>
      </x:c>
      <x:c r="J5844" s="10" t="str">
        <x:v>SINGLESHOT_CAPTURED_DIAGNOSTIC_PASS</x:v>
      </x:c>
      <x:c r="K5844" s="10" t="str">
        <x:v>a604196a3a32d191df94973e9ba040ef08e210b914aef079c9b87822f84701cd</x:v>
      </x:c>
      <x:c r="L5844" s="10" t="str">
        <x:v>historical_three</x:v>
      </x:c>
      <x:c r="M5844" s="10" t="n">
        <x:v>1</x:v>
      </x:c>
      <x:c r="N5844" s="10" t="n">
        <x:v>0</x:v>
      </x:c>
      <x:c r="O5844" s="10" t="n">
        <x:v>0</x:v>
      </x:c>
      <x:c r="P5844" s="9" t="str">
        <x:f>'CaseReview'!U1472</x:f>
        <x:v>FAIL</x:v>
      </x:c>
      <x:c r="Q5844" s="9" t="n">
        <x:f>IF(AND(T5844=1,G5844=P5844),1,0)</x:f>
        <x:v>1</x:v>
      </x:c>
      <x:c r="R5844" s="9" t="n">
        <x:f>IF(AND(T5844=1,G5844="PASS",P5844="FAIL"),1,0)</x:f>
        <x:v>0</x:v>
      </x:c>
      <x:c r="S5844" s="9" t="n">
        <x:f>IF(AND(T5844=1,G5844="FAIL",P5844="PASS"),1,0)</x:f>
        <x:v>0</x:v>
      </x:c>
      <x:c r="T5844" s="9" t="n">
        <x:v>1</x:v>
      </x:c>
      <x:c r="U5844" s="9" t="n">
        <x:v>8</x:v>
      </x:c>
      <x:c r="V5844" s="9" t="str">
        <x:v>MVP/SHACL_GENERATION_PIPELINE/experiments/LUNA_CONTEXTUAL_SINGLESHOT/RUN_01/runs/RUN-TRF-006-20260831T154842510222Z/artifacts/attempt_01/extracted_shape.ttl</x:v>
      </x:c>
    </x:row>
    <x:row r="5845" ht="22" customHeight="1">
      <x:c r="A5845" s="10" t="str">
        <x:v>SINGLESHOT</x:v>
      </x:c>
      <x:c r="B5845" s="10" t="str">
        <x:v>TRF-006</x:v>
      </x:c>
      <x:c r="C5845" s="10" t="str">
        <x:v>TRF-006-F03</x:v>
      </x:c>
      <x:c r="D5845" s="10" t="str">
        <x:v>RUN_01</x:v>
      </x:c>
      <x:c r="E5845" s="10" t="str">
        <x:v>ORIGINAL_LEDGER</x:v>
      </x:c>
      <x:c r="F5845" s="10" t="str">
        <x:v>FAIL</x:v>
      </x:c>
      <x:c r="G5845" s="10" t="str">
        <x:v>FAIL</x:v>
      </x:c>
      <x:c r="H5845" s="10" t="str">
        <x:v>EXECUTED</x:v>
      </x:c>
      <x:c r="I5845" s="10" t="str">
        <x:v>PARSED</x:v>
      </x:c>
      <x:c r="J5845" s="10" t="str">
        <x:v>SINGLESHOT_CAPTURED_DIAGNOSTIC_PASS</x:v>
      </x:c>
      <x:c r="K5845" s="10" t="str">
        <x:v>a604196a3a32d191df94973e9ba040ef08e210b914aef079c9b87822f84701cd</x:v>
      </x:c>
      <x:c r="L5845" s="10" t="str">
        <x:v>historical_three</x:v>
      </x:c>
      <x:c r="M5845" s="10" t="n">
        <x:v>1</x:v>
      </x:c>
      <x:c r="N5845" s="10" t="n">
        <x:v>0</x:v>
      </x:c>
      <x:c r="O5845" s="10" t="n">
        <x:v>0</x:v>
      </x:c>
      <x:c r="P5845" s="9" t="str">
        <x:f>'CaseReview'!U1473</x:f>
        <x:v>FAIL</x:v>
      </x:c>
      <x:c r="Q5845" s="9" t="n">
        <x:f>IF(AND(T5845=1,G5845=P5845),1,0)</x:f>
        <x:v>1</x:v>
      </x:c>
      <x:c r="R5845" s="9" t="n">
        <x:f>IF(AND(T5845=1,G5845="PASS",P5845="FAIL"),1,0)</x:f>
        <x:v>0</x:v>
      </x:c>
      <x:c r="S5845" s="9" t="n">
        <x:f>IF(AND(T5845=1,G5845="FAIL",P5845="PASS"),1,0)</x:f>
        <x:v>0</x:v>
      </x:c>
      <x:c r="T5845" s="9" t="n">
        <x:v>1</x:v>
      </x:c>
      <x:c r="U5845" s="9" t="n">
        <x:v>8</x:v>
      </x:c>
      <x:c r="V5845" s="9" t="str">
        <x:v>MVP/SHACL_GENERATION_PIPELINE/experiments/LUNA_CONTEXTUAL_SINGLESHOT/RUN_01/runs/RUN-TRF-006-20260831T154842510222Z/artifacts/attempt_01/extracted_shape.ttl</x:v>
      </x:c>
    </x:row>
    <x:row r="5846" ht="22" customHeight="1">
      <x:c r="A5846" s="10" t="str">
        <x:v>SINGLESHOT</x:v>
      </x:c>
      <x:c r="B5846" s="10" t="str">
        <x:v>TRF-006</x:v>
      </x:c>
      <x:c r="C5846" s="10" t="str">
        <x:v>TRF-006-F04</x:v>
      </x:c>
      <x:c r="D5846" s="10" t="str">
        <x:v>RUN_01</x:v>
      </x:c>
      <x:c r="E5846" s="10" t="str">
        <x:v>ORIGINAL_LEDGER</x:v>
      </x:c>
      <x:c r="F5846" s="10" t="str">
        <x:v>FAIL</x:v>
      </x:c>
      <x:c r="G5846" s="10" t="str">
        <x:v>PASS</x:v>
      </x:c>
      <x:c r="H5846" s="10" t="str">
        <x:v>EXECUTED</x:v>
      </x:c>
      <x:c r="I5846" s="10" t="str">
        <x:v>PARSED</x:v>
      </x:c>
      <x:c r="J5846" s="10" t="str">
        <x:v>SINGLESHOT_CAPTURED_DIAGNOSTIC_PASS</x:v>
      </x:c>
      <x:c r="K5846" s="10" t="str">
        <x:v>a604196a3a32d191df94973e9ba040ef08e210b914aef079c9b87822f84701cd</x:v>
      </x:c>
      <x:c r="L5846" s="10" t="str">
        <x:v>historical_three</x:v>
      </x:c>
      <x:c r="M5846" s="10" t="n">
        <x:v>0</x:v>
      </x:c>
      <x:c r="N5846" s="10" t="n">
        <x:v>1</x:v>
      </x:c>
      <x:c r="O5846" s="10" t="n">
        <x:v>0</x:v>
      </x:c>
      <x:c r="P5846" s="9" t="str">
        <x:f>'CaseReview'!U1474</x:f>
        <x:v>FAIL</x:v>
      </x:c>
      <x:c r="Q5846" s="9" t="n">
        <x:f>IF(AND(T5846=1,G5846=P5846),1,0)</x:f>
        <x:v>0</x:v>
      </x:c>
      <x:c r="R5846" s="9" t="n">
        <x:f>IF(AND(T5846=1,G5846="PASS",P5846="FAIL"),1,0)</x:f>
        <x:v>1</x:v>
      </x:c>
      <x:c r="S5846" s="9" t="n">
        <x:f>IF(AND(T5846=1,G5846="FAIL",P5846="PASS"),1,0)</x:f>
        <x:v>0</x:v>
      </x:c>
      <x:c r="T5846" s="9" t="n">
        <x:v>1</x:v>
      </x:c>
      <x:c r="U5846" s="9" t="n">
        <x:v>8</x:v>
      </x:c>
      <x:c r="V5846" s="9" t="str">
        <x:v>MVP/SHACL_GENERATION_PIPELINE/experiments/LUNA_CONTEXTUAL_SINGLESHOT/RUN_01/runs/RUN-TRF-006-20260831T154842510222Z/artifacts/attempt_01/extracted_shape.ttl</x:v>
      </x:c>
    </x:row>
    <x:row r="5847" ht="22" customHeight="1">
      <x:c r="A5847" s="10" t="str">
        <x:v>SINGLESHOT</x:v>
      </x:c>
      <x:c r="B5847" s="10" t="str">
        <x:v>TRF-006</x:v>
      </x:c>
      <x:c r="C5847" s="10" t="str">
        <x:v>TRF-006-P01</x:v>
      </x:c>
      <x:c r="D5847" s="10" t="str">
        <x:v>RUN_01</x:v>
      </x:c>
      <x:c r="E5847" s="10" t="str">
        <x:v>ORIGINAL_LEDGER</x:v>
      </x:c>
      <x:c r="F5847" s="10" t="str">
        <x:v>PASS</x:v>
      </x:c>
      <x:c r="G5847" s="10" t="str">
        <x:v>PASS</x:v>
      </x:c>
      <x:c r="H5847" s="10" t="str">
        <x:v>EXECUTED</x:v>
      </x:c>
      <x:c r="I5847" s="10" t="str">
        <x:v>PARSED</x:v>
      </x:c>
      <x:c r="J5847" s="10" t="str">
        <x:v>SINGLESHOT_CAPTURED_DIAGNOSTIC_PASS</x:v>
      </x:c>
      <x:c r="K5847" s="10" t="str">
        <x:v>a604196a3a32d191df94973e9ba040ef08e210b914aef079c9b87822f84701cd</x:v>
      </x:c>
      <x:c r="L5847" s="10" t="str">
        <x:v>historical_three</x:v>
      </x:c>
      <x:c r="M5847" s="10" t="n">
        <x:v>1</x:v>
      </x:c>
      <x:c r="N5847" s="10" t="n">
        <x:v>0</x:v>
      </x:c>
      <x:c r="O5847" s="10" t="n">
        <x:v>0</x:v>
      </x:c>
      <x:c r="P5847" s="9" t="str">
        <x:f>'CaseReview'!U1475</x:f>
        <x:v>PASS</x:v>
      </x:c>
      <x:c r="Q5847" s="9" t="n">
        <x:f>IF(AND(T5847=1,G5847=P5847),1,0)</x:f>
        <x:v>1</x:v>
      </x:c>
      <x:c r="R5847" s="9" t="n">
        <x:f>IF(AND(T5847=1,G5847="PASS",P5847="FAIL"),1,0)</x:f>
        <x:v>0</x:v>
      </x:c>
      <x:c r="S5847" s="9" t="n">
        <x:f>IF(AND(T5847=1,G5847="FAIL",P5847="PASS"),1,0)</x:f>
        <x:v>0</x:v>
      </x:c>
      <x:c r="T5847" s="9" t="n">
        <x:v>1</x:v>
      </x:c>
      <x:c r="U5847" s="9" t="n">
        <x:v>8</x:v>
      </x:c>
      <x:c r="V5847" s="9" t="str">
        <x:v>MVP/SHACL_GENERATION_PIPELINE/experiments/LUNA_CONTEXTUAL_SINGLESHOT/RUN_01/runs/RUN-TRF-006-20260831T154842510222Z/artifacts/attempt_01/extracted_shape.ttl</x:v>
      </x:c>
    </x:row>
    <x:row r="5848" ht="22" customHeight="1">
      <x:c r="A5848" s="10" t="str">
        <x:v>SINGLESHOT</x:v>
      </x:c>
      <x:c r="B5848" s="10" t="str">
        <x:v>TRF-006</x:v>
      </x:c>
      <x:c r="C5848" s="10" t="str">
        <x:v>TRF-006-P02</x:v>
      </x:c>
      <x:c r="D5848" s="10" t="str">
        <x:v>RUN_01</x:v>
      </x:c>
      <x:c r="E5848" s="10" t="str">
        <x:v>ORIGINAL_LEDGER</x:v>
      </x:c>
      <x:c r="F5848" s="10" t="str">
        <x:v>PASS</x:v>
      </x:c>
      <x:c r="G5848" s="10" t="str">
        <x:v>PASS</x:v>
      </x:c>
      <x:c r="H5848" s="10" t="str">
        <x:v>EXECUTED</x:v>
      </x:c>
      <x:c r="I5848" s="10" t="str">
        <x:v>PARSED</x:v>
      </x:c>
      <x:c r="J5848" s="10" t="str">
        <x:v>SINGLESHOT_CAPTURED_DIAGNOSTIC_PASS</x:v>
      </x:c>
      <x:c r="K5848" s="10" t="str">
        <x:v>a604196a3a32d191df94973e9ba040ef08e210b914aef079c9b87822f84701cd</x:v>
      </x:c>
      <x:c r="L5848" s="10" t="str">
        <x:v>historical_three</x:v>
      </x:c>
      <x:c r="M5848" s="10" t="n">
        <x:v>1</x:v>
      </x:c>
      <x:c r="N5848" s="10" t="n">
        <x:v>0</x:v>
      </x:c>
      <x:c r="O5848" s="10" t="n">
        <x:v>0</x:v>
      </x:c>
      <x:c r="P5848" s="9" t="str">
        <x:f>'CaseReview'!U1476</x:f>
        <x:v>PASS</x:v>
      </x:c>
      <x:c r="Q5848" s="9" t="n">
        <x:f>IF(AND(T5848=1,G5848=P5848),1,0)</x:f>
        <x:v>1</x:v>
      </x:c>
      <x:c r="R5848" s="9" t="n">
        <x:f>IF(AND(T5848=1,G5848="PASS",P5848="FAIL"),1,0)</x:f>
        <x:v>0</x:v>
      </x:c>
      <x:c r="S5848" s="9" t="n">
        <x:f>IF(AND(T5848=1,G5848="FAIL",P5848="PASS"),1,0)</x:f>
        <x:v>0</x:v>
      </x:c>
      <x:c r="T5848" s="9" t="n">
        <x:v>1</x:v>
      </x:c>
      <x:c r="U5848" s="9" t="n">
        <x:v>8</x:v>
      </x:c>
      <x:c r="V5848" s="9" t="str">
        <x:v>MVP/SHACL_GENERATION_PIPELINE/experiments/LUNA_CONTEXTUAL_SINGLESHOT/RUN_01/runs/RUN-TRF-006-20260831T154842510222Z/artifacts/attempt_01/extracted_shape.ttl</x:v>
      </x:c>
    </x:row>
    <x:row r="5849" ht="22" customHeight="1">
      <x:c r="A5849" s="10" t="str">
        <x:v>SINGLESHOT</x:v>
      </x:c>
      <x:c r="B5849" s="10" t="str">
        <x:v>TRF-006</x:v>
      </x:c>
      <x:c r="C5849" s="10" t="str">
        <x:v>TRF-006-P03</x:v>
      </x:c>
      <x:c r="D5849" s="10" t="str">
        <x:v>RUN_01</x:v>
      </x:c>
      <x:c r="E5849" s="10" t="str">
        <x:v>ORIGINAL_LEDGER</x:v>
      </x:c>
      <x:c r="F5849" s="10" t="str">
        <x:v>PASS</x:v>
      </x:c>
      <x:c r="G5849" s="10" t="str">
        <x:v>PASS</x:v>
      </x:c>
      <x:c r="H5849" s="10" t="str">
        <x:v>EXECUTED</x:v>
      </x:c>
      <x:c r="I5849" s="10" t="str">
        <x:v>PARSED</x:v>
      </x:c>
      <x:c r="J5849" s="10" t="str">
        <x:v>SINGLESHOT_CAPTURED_DIAGNOSTIC_PASS</x:v>
      </x:c>
      <x:c r="K5849" s="10" t="str">
        <x:v>a604196a3a32d191df94973e9ba040ef08e210b914aef079c9b87822f84701cd</x:v>
      </x:c>
      <x:c r="L5849" s="10" t="str">
        <x:v>historical_three</x:v>
      </x:c>
      <x:c r="M5849" s="10" t="n">
        <x:v>1</x:v>
      </x:c>
      <x:c r="N5849" s="10" t="n">
        <x:v>0</x:v>
      </x:c>
      <x:c r="O5849" s="10" t="n">
        <x:v>0</x:v>
      </x:c>
      <x:c r="P5849" s="9" t="str">
        <x:f>'CaseReview'!U1477</x:f>
        <x:v>PASS</x:v>
      </x:c>
      <x:c r="Q5849" s="9" t="n">
        <x:f>IF(AND(T5849=1,G5849=P5849),1,0)</x:f>
        <x:v>1</x:v>
      </x:c>
      <x:c r="R5849" s="9" t="n">
        <x:f>IF(AND(T5849=1,G5849="PASS",P5849="FAIL"),1,0)</x:f>
        <x:v>0</x:v>
      </x:c>
      <x:c r="S5849" s="9" t="n">
        <x:f>IF(AND(T5849=1,G5849="FAIL",P5849="PASS"),1,0)</x:f>
        <x:v>0</x:v>
      </x:c>
      <x:c r="T5849" s="9" t="n">
        <x:v>1</x:v>
      </x:c>
      <x:c r="U5849" s="9" t="n">
        <x:v>8</x:v>
      </x:c>
      <x:c r="V5849" s="9" t="str">
        <x:v>MVP/SHACL_GENERATION_PIPELINE/experiments/LUNA_CONTEXTUAL_SINGLESHOT/RUN_01/runs/RUN-TRF-006-20260831T154842510222Z/artifacts/attempt_01/extracted_shape.ttl</x:v>
      </x:c>
    </x:row>
    <x:row r="5850" ht="22" customHeight="1">
      <x:c r="A5850" s="10" t="str">
        <x:v>SINGLESHOT</x:v>
      </x:c>
      <x:c r="B5850" s="10" t="str">
        <x:v>TRF-006</x:v>
      </x:c>
      <x:c r="C5850" s="10" t="str">
        <x:v>TRF-006-P04</x:v>
      </x:c>
      <x:c r="D5850" s="10" t="str">
        <x:v>RUN_01</x:v>
      </x:c>
      <x:c r="E5850" s="10" t="str">
        <x:v>ORIGINAL_LEDGER</x:v>
      </x:c>
      <x:c r="F5850" s="10" t="str">
        <x:v>PASS</x:v>
      </x:c>
      <x:c r="G5850" s="10" t="str">
        <x:v>PASS</x:v>
      </x:c>
      <x:c r="H5850" s="10" t="str">
        <x:v>EXECUTED</x:v>
      </x:c>
      <x:c r="I5850" s="10" t="str">
        <x:v>PARSED</x:v>
      </x:c>
      <x:c r="J5850" s="10" t="str">
        <x:v>SINGLESHOT_CAPTURED_DIAGNOSTIC_PASS</x:v>
      </x:c>
      <x:c r="K5850" s="10" t="str">
        <x:v>a604196a3a32d191df94973e9ba040ef08e210b914aef079c9b87822f84701cd</x:v>
      </x:c>
      <x:c r="L5850" s="10" t="str">
        <x:v>historical_three</x:v>
      </x:c>
      <x:c r="M5850" s="10" t="n">
        <x:v>1</x:v>
      </x:c>
      <x:c r="N5850" s="10" t="n">
        <x:v>0</x:v>
      </x:c>
      <x:c r="O5850" s="10" t="n">
        <x:v>0</x:v>
      </x:c>
      <x:c r="P5850" s="9" t="str">
        <x:f>'CaseReview'!U1478</x:f>
        <x:v>PASS</x:v>
      </x:c>
      <x:c r="Q5850" s="9" t="n">
        <x:f>IF(AND(T5850=1,G5850=P5850),1,0)</x:f>
        <x:v>1</x:v>
      </x:c>
      <x:c r="R5850" s="9" t="n">
        <x:f>IF(AND(T5850=1,G5850="PASS",P5850="FAIL"),1,0)</x:f>
        <x:v>0</x:v>
      </x:c>
      <x:c r="S5850" s="9" t="n">
        <x:f>IF(AND(T5850=1,G5850="FAIL",P5850="PASS"),1,0)</x:f>
        <x:v>0</x:v>
      </x:c>
      <x:c r="T5850" s="9" t="n">
        <x:v>1</x:v>
      </x:c>
      <x:c r="U5850" s="9" t="n">
        <x:v>8</x:v>
      </x:c>
      <x:c r="V5850" s="9" t="str">
        <x:v>MVP/SHACL_GENERATION_PIPELINE/experiments/LUNA_CONTEXTUAL_SINGLESHOT/RUN_01/runs/RUN-TRF-006-20260831T154842510222Z/artifacts/attempt_01/extracted_shape.ttl</x:v>
      </x:c>
    </x:row>
    <x:row r="5851" ht="22" customHeight="1">
      <x:c r="A5851" s="10" t="str">
        <x:v>SINGLESHOT</x:v>
      </x:c>
      <x:c r="B5851" s="10" t="str">
        <x:v>TRF-007</x:v>
      </x:c>
      <x:c r="C5851" s="10" t="str">
        <x:v>TRF-007-F01</x:v>
      </x:c>
      <x:c r="D5851" s="10" t="str">
        <x:v>RUN_01</x:v>
      </x:c>
      <x:c r="E5851" s="10" t="str">
        <x:v>ORIGINAL_LEDGER</x:v>
      </x:c>
      <x:c r="F5851" s="10" t="str">
        <x:v>FAIL</x:v>
      </x:c>
      <x:c r="G5851" s="10" t="str">
        <x:v>FAIL</x:v>
      </x:c>
      <x:c r="H5851" s="10" t="str">
        <x:v>EXECUTED</x:v>
      </x:c>
      <x:c r="I5851" s="10" t="str">
        <x:v>PARSED</x:v>
      </x:c>
      <x:c r="J5851" s="10" t="str">
        <x:v>SINGLESHOT_CAPTURED_DIAGNOSTIC_PASS</x:v>
      </x:c>
      <x:c r="K5851" s="10" t="str">
        <x:v>dcc7a7cd7158f0e43655fd102e84edeead72eeeefcc1a81b9fbdddec65c918b1</x:v>
      </x:c>
      <x:c r="L5851" s="10" t="str">
        <x:v>historical_three</x:v>
      </x:c>
      <x:c r="M5851" s="10" t="n">
        <x:v>1</x:v>
      </x:c>
      <x:c r="N5851" s="10" t="n">
        <x:v>0</x:v>
      </x:c>
      <x:c r="O5851" s="10" t="n">
        <x:v>0</x:v>
      </x:c>
      <x:c r="P5851" s="9" t="str">
        <x:f>'CaseReview'!U1479</x:f>
        <x:v>FAIL</x:v>
      </x:c>
      <x:c r="Q5851" s="9" t="n">
        <x:f>IF(AND(T5851=1,G5851=P5851),1,0)</x:f>
        <x:v>1</x:v>
      </x:c>
      <x:c r="R5851" s="9" t="n">
        <x:f>IF(AND(T5851=1,G5851="PASS",P5851="FAIL"),1,0)</x:f>
        <x:v>0</x:v>
      </x:c>
      <x:c r="S5851" s="9" t="n">
        <x:f>IF(AND(T5851=1,G5851="FAIL",P5851="PASS"),1,0)</x:f>
        <x:v>0</x:v>
      </x:c>
      <x:c r="T5851" s="9" t="n">
        <x:v>1</x:v>
      </x:c>
      <x:c r="U5851" s="9" t="n">
        <x:v>8</x:v>
      </x:c>
      <x:c r="V5851" s="9" t="str">
        <x:v>MVP/SHACL_GENERATION_PIPELINE/experiments/LUNA_CONTEXTUAL_SINGLESHOT/RUN_01/runs/RUN-TRF-007-20260831T154927252925Z/artifacts/attempt_01/extracted_shape.ttl</x:v>
      </x:c>
    </x:row>
    <x:row r="5852" ht="22" customHeight="1">
      <x:c r="A5852" s="10" t="str">
        <x:v>SINGLESHOT</x:v>
      </x:c>
      <x:c r="B5852" s="10" t="str">
        <x:v>TRF-007</x:v>
      </x:c>
      <x:c r="C5852" s="10" t="str">
        <x:v>TRF-007-F02</x:v>
      </x:c>
      <x:c r="D5852" s="10" t="str">
        <x:v>RUN_01</x:v>
      </x:c>
      <x:c r="E5852" s="10" t="str">
        <x:v>ORIGINAL_LEDGER</x:v>
      </x:c>
      <x:c r="F5852" s="10" t="str">
        <x:v>FAIL</x:v>
      </x:c>
      <x:c r="G5852" s="10" t="str">
        <x:v>FAIL</x:v>
      </x:c>
      <x:c r="H5852" s="10" t="str">
        <x:v>EXECUTED</x:v>
      </x:c>
      <x:c r="I5852" s="10" t="str">
        <x:v>PARSED</x:v>
      </x:c>
      <x:c r="J5852" s="10" t="str">
        <x:v>SINGLESHOT_CAPTURED_DIAGNOSTIC_PASS</x:v>
      </x:c>
      <x:c r="K5852" s="10" t="str">
        <x:v>dcc7a7cd7158f0e43655fd102e84edeead72eeeefcc1a81b9fbdddec65c918b1</x:v>
      </x:c>
      <x:c r="L5852" s="10" t="str">
        <x:v>historical_three</x:v>
      </x:c>
      <x:c r="M5852" s="10" t="n">
        <x:v>1</x:v>
      </x:c>
      <x:c r="N5852" s="10" t="n">
        <x:v>0</x:v>
      </x:c>
      <x:c r="O5852" s="10" t="n">
        <x:v>0</x:v>
      </x:c>
      <x:c r="P5852" s="9" t="str">
        <x:f>'CaseReview'!U1480</x:f>
        <x:v>FAIL</x:v>
      </x:c>
      <x:c r="Q5852" s="9" t="n">
        <x:f>IF(AND(T5852=1,G5852=P5852),1,0)</x:f>
        <x:v>1</x:v>
      </x:c>
      <x:c r="R5852" s="9" t="n">
        <x:f>IF(AND(T5852=1,G5852="PASS",P5852="FAIL"),1,0)</x:f>
        <x:v>0</x:v>
      </x:c>
      <x:c r="S5852" s="9" t="n">
        <x:f>IF(AND(T5852=1,G5852="FAIL",P5852="PASS"),1,0)</x:f>
        <x:v>0</x:v>
      </x:c>
      <x:c r="T5852" s="9" t="n">
        <x:v>1</x:v>
      </x:c>
      <x:c r="U5852" s="9" t="n">
        <x:v>8</x:v>
      </x:c>
      <x:c r="V5852" s="9" t="str">
        <x:v>MVP/SHACL_GENERATION_PIPELINE/experiments/LUNA_CONTEXTUAL_SINGLESHOT/RUN_01/runs/RUN-TRF-007-20260831T154927252925Z/artifacts/attempt_01/extracted_shape.ttl</x:v>
      </x:c>
    </x:row>
    <x:row r="5853" ht="22" customHeight="1">
      <x:c r="A5853" s="10" t="str">
        <x:v>SINGLESHOT</x:v>
      </x:c>
      <x:c r="B5853" s="10" t="str">
        <x:v>TRF-007</x:v>
      </x:c>
      <x:c r="C5853" s="10" t="str">
        <x:v>TRF-007-F03</x:v>
      </x:c>
      <x:c r="D5853" s="10" t="str">
        <x:v>RUN_01</x:v>
      </x:c>
      <x:c r="E5853" s="10" t="str">
        <x:v>ORIGINAL_LEDGER</x:v>
      </x:c>
      <x:c r="F5853" s="10" t="str">
        <x:v>FAIL</x:v>
      </x:c>
      <x:c r="G5853" s="10" t="str">
        <x:v>FAIL</x:v>
      </x:c>
      <x:c r="H5853" s="10" t="str">
        <x:v>EXECUTED</x:v>
      </x:c>
      <x:c r="I5853" s="10" t="str">
        <x:v>PARSED</x:v>
      </x:c>
      <x:c r="J5853" s="10" t="str">
        <x:v>SINGLESHOT_CAPTURED_DIAGNOSTIC_PASS</x:v>
      </x:c>
      <x:c r="K5853" s="10" t="str">
        <x:v>dcc7a7cd7158f0e43655fd102e84edeead72eeeefcc1a81b9fbdddec65c918b1</x:v>
      </x:c>
      <x:c r="L5853" s="10" t="str">
        <x:v>historical_three</x:v>
      </x:c>
      <x:c r="M5853" s="10" t="n">
        <x:v>1</x:v>
      </x:c>
      <x:c r="N5853" s="10" t="n">
        <x:v>0</x:v>
      </x:c>
      <x:c r="O5853" s="10" t="n">
        <x:v>0</x:v>
      </x:c>
      <x:c r="P5853" s="9" t="str">
        <x:f>'CaseReview'!U1481</x:f>
        <x:v>FAIL</x:v>
      </x:c>
      <x:c r="Q5853" s="9" t="n">
        <x:f>IF(AND(T5853=1,G5853=P5853),1,0)</x:f>
        <x:v>1</x:v>
      </x:c>
      <x:c r="R5853" s="9" t="n">
        <x:f>IF(AND(T5853=1,G5853="PASS",P5853="FAIL"),1,0)</x:f>
        <x:v>0</x:v>
      </x:c>
      <x:c r="S5853" s="9" t="n">
        <x:f>IF(AND(T5853=1,G5853="FAIL",P5853="PASS"),1,0)</x:f>
        <x:v>0</x:v>
      </x:c>
      <x:c r="T5853" s="9" t="n">
        <x:v>1</x:v>
      </x:c>
      <x:c r="U5853" s="9" t="n">
        <x:v>8</x:v>
      </x:c>
      <x:c r="V5853" s="9" t="str">
        <x:v>MVP/SHACL_GENERATION_PIPELINE/experiments/LUNA_CONTEXTUAL_SINGLESHOT/RUN_01/runs/RUN-TRF-007-20260831T154927252925Z/artifacts/attempt_01/extracted_shape.ttl</x:v>
      </x:c>
    </x:row>
    <x:row r="5854" ht="22" customHeight="1">
      <x:c r="A5854" s="10" t="str">
        <x:v>SINGLESHOT</x:v>
      </x:c>
      <x:c r="B5854" s="10" t="str">
        <x:v>TRF-007</x:v>
      </x:c>
      <x:c r="C5854" s="10" t="str">
        <x:v>TRF-007-P01</x:v>
      </x:c>
      <x:c r="D5854" s="10" t="str">
        <x:v>RUN_01</x:v>
      </x:c>
      <x:c r="E5854" s="10" t="str">
        <x:v>ORIGINAL_LEDGER</x:v>
      </x:c>
      <x:c r="F5854" s="10" t="str">
        <x:v>PASS</x:v>
      </x:c>
      <x:c r="G5854" s="10" t="str">
        <x:v>PASS</x:v>
      </x:c>
      <x:c r="H5854" s="10" t="str">
        <x:v>EXECUTED</x:v>
      </x:c>
      <x:c r="I5854" s="10" t="str">
        <x:v>PARSED</x:v>
      </x:c>
      <x:c r="J5854" s="10" t="str">
        <x:v>SINGLESHOT_CAPTURED_DIAGNOSTIC_PASS</x:v>
      </x:c>
      <x:c r="K5854" s="10" t="str">
        <x:v>dcc7a7cd7158f0e43655fd102e84edeead72eeeefcc1a81b9fbdddec65c918b1</x:v>
      </x:c>
      <x:c r="L5854" s="10" t="str">
        <x:v>historical_three</x:v>
      </x:c>
      <x:c r="M5854" s="10" t="n">
        <x:v>1</x:v>
      </x:c>
      <x:c r="N5854" s="10" t="n">
        <x:v>0</x:v>
      </x:c>
      <x:c r="O5854" s="10" t="n">
        <x:v>0</x:v>
      </x:c>
      <x:c r="P5854" s="9" t="str">
        <x:f>'CaseReview'!U1482</x:f>
        <x:v>PASS</x:v>
      </x:c>
      <x:c r="Q5854" s="9" t="n">
        <x:f>IF(AND(T5854=1,G5854=P5854),1,0)</x:f>
        <x:v>1</x:v>
      </x:c>
      <x:c r="R5854" s="9" t="n">
        <x:f>IF(AND(T5854=1,G5854="PASS",P5854="FAIL"),1,0)</x:f>
        <x:v>0</x:v>
      </x:c>
      <x:c r="S5854" s="9" t="n">
        <x:f>IF(AND(T5854=1,G5854="FAIL",P5854="PASS"),1,0)</x:f>
        <x:v>0</x:v>
      </x:c>
      <x:c r="T5854" s="9" t="n">
        <x:v>1</x:v>
      </x:c>
      <x:c r="U5854" s="9" t="n">
        <x:v>8</x:v>
      </x:c>
      <x:c r="V5854" s="9" t="str">
        <x:v>MVP/SHACL_GENERATION_PIPELINE/experiments/LUNA_CONTEXTUAL_SINGLESHOT/RUN_01/runs/RUN-TRF-007-20260831T154927252925Z/artifacts/attempt_01/extracted_shape.ttl</x:v>
      </x:c>
    </x:row>
    <x:row r="5855" ht="22" customHeight="1">
      <x:c r="A5855" s="10" t="str">
        <x:v>SINGLESHOT</x:v>
      </x:c>
      <x:c r="B5855" s="10" t="str">
        <x:v>TRF-007</x:v>
      </x:c>
      <x:c r="C5855" s="10" t="str">
        <x:v>TRF-007-P02</x:v>
      </x:c>
      <x:c r="D5855" s="10" t="str">
        <x:v>RUN_01</x:v>
      </x:c>
      <x:c r="E5855" s="10" t="str">
        <x:v>ORIGINAL_LEDGER</x:v>
      </x:c>
      <x:c r="F5855" s="10" t="str">
        <x:v>PASS</x:v>
      </x:c>
      <x:c r="G5855" s="10" t="str">
        <x:v>FAIL</x:v>
      </x:c>
      <x:c r="H5855" s="10" t="str">
        <x:v>EXECUTED</x:v>
      </x:c>
      <x:c r="I5855" s="10" t="str">
        <x:v>PARSED</x:v>
      </x:c>
      <x:c r="J5855" s="10" t="str">
        <x:v>SINGLESHOT_CAPTURED_DIAGNOSTIC_PASS</x:v>
      </x:c>
      <x:c r="K5855" s="10" t="str">
        <x:v>dcc7a7cd7158f0e43655fd102e84edeead72eeeefcc1a81b9fbdddec65c918b1</x:v>
      </x:c>
      <x:c r="L5855" s="10" t="str">
        <x:v>historical_three</x:v>
      </x:c>
      <x:c r="M5855" s="10" t="n">
        <x:v>0</x:v>
      </x:c>
      <x:c r="N5855" s="10" t="n">
        <x:v>0</x:v>
      </x:c>
      <x:c r="O5855" s="10" t="n">
        <x:v>1</x:v>
      </x:c>
      <x:c r="P5855" s="9" t="str">
        <x:f>'CaseReview'!U1483</x:f>
        <x:v>PASS</x:v>
      </x:c>
      <x:c r="Q5855" s="9" t="n">
        <x:f>IF(AND(T5855=1,G5855=P5855),1,0)</x:f>
        <x:v>0</x:v>
      </x:c>
      <x:c r="R5855" s="9" t="n">
        <x:f>IF(AND(T5855=1,G5855="PASS",P5855="FAIL"),1,0)</x:f>
        <x:v>0</x:v>
      </x:c>
      <x:c r="S5855" s="9" t="n">
        <x:f>IF(AND(T5855=1,G5855="FAIL",P5855="PASS"),1,0)</x:f>
        <x:v>1</x:v>
      </x:c>
      <x:c r="T5855" s="9" t="n">
        <x:v>1</x:v>
      </x:c>
      <x:c r="U5855" s="9" t="n">
        <x:v>8</x:v>
      </x:c>
      <x:c r="V5855" s="9" t="str">
        <x:v>MVP/SHACL_GENERATION_PIPELINE/experiments/LUNA_CONTEXTUAL_SINGLESHOT/RUN_01/runs/RUN-TRF-007-20260831T154927252925Z/artifacts/attempt_01/extracted_shape.ttl</x:v>
      </x:c>
    </x:row>
    <x:row r="5856" ht="22" customHeight="1">
      <x:c r="A5856" s="10" t="str">
        <x:v>SINGLESHOT</x:v>
      </x:c>
      <x:c r="B5856" s="10" t="str">
        <x:v>TRF-007</x:v>
      </x:c>
      <x:c r="C5856" s="10" t="str">
        <x:v>TRF-007-P03</x:v>
      </x:c>
      <x:c r="D5856" s="10" t="str">
        <x:v>RUN_01</x:v>
      </x:c>
      <x:c r="E5856" s="10" t="str">
        <x:v>ORIGINAL_LEDGER</x:v>
      </x:c>
      <x:c r="F5856" s="10" t="str">
        <x:v>PASS</x:v>
      </x:c>
      <x:c r="G5856" s="10" t="str">
        <x:v>FAIL</x:v>
      </x:c>
      <x:c r="H5856" s="10" t="str">
        <x:v>EXECUTED</x:v>
      </x:c>
      <x:c r="I5856" s="10" t="str">
        <x:v>PARSED</x:v>
      </x:c>
      <x:c r="J5856" s="10" t="str">
        <x:v>SINGLESHOT_CAPTURED_DIAGNOSTIC_PASS</x:v>
      </x:c>
      <x:c r="K5856" s="10" t="str">
        <x:v>dcc7a7cd7158f0e43655fd102e84edeead72eeeefcc1a81b9fbdddec65c918b1</x:v>
      </x:c>
      <x:c r="L5856" s="10" t="str">
        <x:v>historical_three</x:v>
      </x:c>
      <x:c r="M5856" s="10" t="n">
        <x:v>0</x:v>
      </x:c>
      <x:c r="N5856" s="10" t="n">
        <x:v>0</x:v>
      </x:c>
      <x:c r="O5856" s="10" t="n">
        <x:v>1</x:v>
      </x:c>
      <x:c r="P5856" s="9" t="str">
        <x:f>'CaseReview'!U1484</x:f>
        <x:v>PASS</x:v>
      </x:c>
      <x:c r="Q5856" s="9" t="n">
        <x:f>IF(AND(T5856=1,G5856=P5856),1,0)</x:f>
        <x:v>0</x:v>
      </x:c>
      <x:c r="R5856" s="9" t="n">
        <x:f>IF(AND(T5856=1,G5856="PASS",P5856="FAIL"),1,0)</x:f>
        <x:v>0</x:v>
      </x:c>
      <x:c r="S5856" s="9" t="n">
        <x:f>IF(AND(T5856=1,G5856="FAIL",P5856="PASS"),1,0)</x:f>
        <x:v>1</x:v>
      </x:c>
      <x:c r="T5856" s="9" t="n">
        <x:v>1</x:v>
      </x:c>
      <x:c r="U5856" s="9" t="n">
        <x:v>8</x:v>
      </x:c>
      <x:c r="V5856" s="9" t="str">
        <x:v>MVP/SHACL_GENERATION_PIPELINE/experiments/LUNA_CONTEXTUAL_SINGLESHOT/RUN_01/runs/RUN-TRF-007-20260831T154927252925Z/artifacts/attempt_01/extracted_shape.ttl</x:v>
      </x:c>
    </x:row>
    <x:row r="5857" ht="22" customHeight="1">
      <x:c r="A5857" s="10" t="str">
        <x:v>SINGLESHOT</x:v>
      </x:c>
      <x:c r="B5857" s="10" t="str">
        <x:v>TRF-007</x:v>
      </x:c>
      <x:c r="C5857" s="10" t="str">
        <x:v>TRF-007-P04</x:v>
      </x:c>
      <x:c r="D5857" s="10" t="str">
        <x:v>RUN_01</x:v>
      </x:c>
      <x:c r="E5857" s="10" t="str">
        <x:v>ORIGINAL_LEDGER</x:v>
      </x:c>
      <x:c r="F5857" s="10" t="str">
        <x:v>PASS</x:v>
      </x:c>
      <x:c r="G5857" s="10" t="str">
        <x:v>PASS</x:v>
      </x:c>
      <x:c r="H5857" s="10" t="str">
        <x:v>EXECUTED</x:v>
      </x:c>
      <x:c r="I5857" s="10" t="str">
        <x:v>PARSED</x:v>
      </x:c>
      <x:c r="J5857" s="10" t="str">
        <x:v>SINGLESHOT_CAPTURED_DIAGNOSTIC_PASS</x:v>
      </x:c>
      <x:c r="K5857" s="10" t="str">
        <x:v>dcc7a7cd7158f0e43655fd102e84edeead72eeeefcc1a81b9fbdddec65c918b1</x:v>
      </x:c>
      <x:c r="L5857" s="10" t="str">
        <x:v>historical_three</x:v>
      </x:c>
      <x:c r="M5857" s="10" t="n">
        <x:v>1</x:v>
      </x:c>
      <x:c r="N5857" s="10" t="n">
        <x:v>0</x:v>
      </x:c>
      <x:c r="O5857" s="10" t="n">
        <x:v>0</x:v>
      </x:c>
      <x:c r="P5857" s="9" t="str">
        <x:f>'CaseReview'!U1485</x:f>
        <x:v>PASS</x:v>
      </x:c>
      <x:c r="Q5857" s="9" t="n">
        <x:f>IF(AND(T5857=1,G5857=P5857),1,0)</x:f>
        <x:v>1</x:v>
      </x:c>
      <x:c r="R5857" s="9" t="n">
        <x:f>IF(AND(T5857=1,G5857="PASS",P5857="FAIL"),1,0)</x:f>
        <x:v>0</x:v>
      </x:c>
      <x:c r="S5857" s="9" t="n">
        <x:f>IF(AND(T5857=1,G5857="FAIL",P5857="PASS"),1,0)</x:f>
        <x:v>0</x:v>
      </x:c>
      <x:c r="T5857" s="9" t="n">
        <x:v>1</x:v>
      </x:c>
      <x:c r="U5857" s="9" t="n">
        <x:v>8</x:v>
      </x:c>
      <x:c r="V5857" s="9" t="str">
        <x:v>MVP/SHACL_GENERATION_PIPELINE/experiments/LUNA_CONTEXTUAL_SINGLESHOT/RUN_01/runs/RUN-TRF-007-20260831T154927252925Z/artifacts/attempt_01/extracted_shape.ttl</x:v>
      </x:c>
    </x:row>
    <x:row r="5858" ht="22" customHeight="1">
      <x:c r="A5858" s="10" t="str">
        <x:v>SINGLESHOT</x:v>
      </x:c>
      <x:c r="B5858" s="10" t="str">
        <x:v>TRF-007</x:v>
      </x:c>
      <x:c r="C5858" s="10" t="str">
        <x:v>TRF-007-P05</x:v>
      </x:c>
      <x:c r="D5858" s="10" t="str">
        <x:v>RUN_01</x:v>
      </x:c>
      <x:c r="E5858" s="10" t="str">
        <x:v>ORIGINAL_LEDGER</x:v>
      </x:c>
      <x:c r="F5858" s="10" t="str">
        <x:v>PASS</x:v>
      </x:c>
      <x:c r="G5858" s="10" t="str">
        <x:v>PASS</x:v>
      </x:c>
      <x:c r="H5858" s="10" t="str">
        <x:v>EXECUTED</x:v>
      </x:c>
      <x:c r="I5858" s="10" t="str">
        <x:v>PARSED</x:v>
      </x:c>
      <x:c r="J5858" s="10" t="str">
        <x:v>SINGLESHOT_CAPTURED_DIAGNOSTIC_PASS</x:v>
      </x:c>
      <x:c r="K5858" s="10" t="str">
        <x:v>dcc7a7cd7158f0e43655fd102e84edeead72eeeefcc1a81b9fbdddec65c918b1</x:v>
      </x:c>
      <x:c r="L5858" s="10" t="str">
        <x:v>historical_three</x:v>
      </x:c>
      <x:c r="M5858" s="10" t="n">
        <x:v>1</x:v>
      </x:c>
      <x:c r="N5858" s="10" t="n">
        <x:v>0</x:v>
      </x:c>
      <x:c r="O5858" s="10" t="n">
        <x:v>0</x:v>
      </x:c>
      <x:c r="P5858" s="9" t="str">
        <x:f>'CaseReview'!U1486</x:f>
        <x:v>PASS</x:v>
      </x:c>
      <x:c r="Q5858" s="9" t="n">
        <x:f>IF(AND(T5858=1,G5858=P5858),1,0)</x:f>
        <x:v>1</x:v>
      </x:c>
      <x:c r="R5858" s="9" t="n">
        <x:f>IF(AND(T5858=1,G5858="PASS",P5858="FAIL"),1,0)</x:f>
        <x:v>0</x:v>
      </x:c>
      <x:c r="S5858" s="9" t="n">
        <x:f>IF(AND(T5858=1,G5858="FAIL",P5858="PASS"),1,0)</x:f>
        <x:v>0</x:v>
      </x:c>
      <x:c r="T5858" s="9" t="n">
        <x:v>1</x:v>
      </x:c>
      <x:c r="U5858" s="9" t="n">
        <x:v>8</x:v>
      </x:c>
      <x:c r="V5858" s="9" t="str">
        <x:v>MVP/SHACL_GENERATION_PIPELINE/experiments/LUNA_CONTEXTUAL_SINGLESHOT/RUN_01/runs/RUN-TRF-007-20260831T154927252925Z/artifacts/attempt_01/extracted_shape.ttl</x:v>
      </x:c>
    </x:row>
    <x:row r="5859" ht="22" customHeight="1">
      <x:c r="A5859" s="10" t="str">
        <x:v>SINGLESHOT</x:v>
      </x:c>
      <x:c r="B5859" s="10" t="str">
        <x:v>TRF-009</x:v>
      </x:c>
      <x:c r="C5859" s="10" t="str">
        <x:v>TRF-009-F01</x:v>
      </x:c>
      <x:c r="D5859" s="10" t="str">
        <x:v>RUN_01</x:v>
      </x:c>
      <x:c r="E5859" s="10" t="str">
        <x:v>ORIGINAL_LEDGER</x:v>
      </x:c>
      <x:c r="F5859" s="10" t="str">
        <x:v>FAIL</x:v>
      </x:c>
      <x:c r="G5859" s="10" t="str">
        <x:v>NO_VERDICT</x:v>
      </x:c>
      <x:c r="H5859" s="10" t="str">
        <x:v>INFRASTRUCTURE_FAILURE</x:v>
      </x:c>
      <x:c r="I5859" s="10" t="str">
        <x:v>NOT_PARSED</x:v>
      </x:c>
      <x:c r="J5859" s="10" t="str">
        <x:v>SINGLESHOT_CAPTURED_DIAGNOSTIC_FAIL</x:v>
      </x:c>
      <x:c r="K5859" s="10" t="str">
        <x:v>d1037d964f94f818bd18e68c0a89004e130e161135db21ed93d1414dfb3d3cb9</x:v>
      </x:c>
      <x:c r="L5859" s="10" t="str">
        <x:v>historical_three</x:v>
      </x:c>
      <x:c r="M5859" s="10" t="n">
        <x:v>0</x:v>
      </x:c>
      <x:c r="N5859" s="10" t="n">
        <x:v>0</x:v>
      </x:c>
      <x:c r="O5859" s="10" t="n">
        <x:v>0</x:v>
      </x:c>
      <x:c r="P5859" s="9" t="str">
        <x:f>'CaseReview'!U1487</x:f>
        <x:v>FAIL</x:v>
      </x:c>
      <x:c r="Q5859" s="9" t="n">
        <x:f>IF(AND(T5859=1,G5859=P5859),1,0)</x:f>
        <x:v>0</x:v>
      </x:c>
      <x:c r="R5859" s="9" t="n">
        <x:f>IF(AND(T5859=1,G5859="PASS",P5859="FAIL"),1,0)</x:f>
        <x:v>0</x:v>
      </x:c>
      <x:c r="S5859" s="9" t="n">
        <x:f>IF(AND(T5859=1,G5859="FAIL",P5859="PASS"),1,0)</x:f>
        <x:v>0</x:v>
      </x:c>
      <x:c r="T5859" s="9" t="n">
        <x:v>0</x:v>
      </x:c>
      <x:c r="U5859" s="9" t="n">
        <x:v>8</x:v>
      </x:c>
      <x:c r="V5859" s="9" t="str">
        <x:v>MVP/SHACL_GENERATION_PIPELINE/experiments/LUNA_CONTEXTUAL_SINGLESHOT/RUN_01/runs/RUN-TRF-009-20260831T155006642980Z/artifacts/attempt_01/extracted_shape.ttl</x:v>
      </x:c>
    </x:row>
    <x:row r="5860" ht="22" customHeight="1">
      <x:c r="A5860" s="10" t="str">
        <x:v>SINGLESHOT</x:v>
      </x:c>
      <x:c r="B5860" s="10" t="str">
        <x:v>TRF-009</x:v>
      </x:c>
      <x:c r="C5860" s="10" t="str">
        <x:v>TRF-009-F02</x:v>
      </x:c>
      <x:c r="D5860" s="10" t="str">
        <x:v>RUN_01</x:v>
      </x:c>
      <x:c r="E5860" s="10" t="str">
        <x:v>ORIGINAL_LEDGER</x:v>
      </x:c>
      <x:c r="F5860" s="10" t="str">
        <x:v>FAIL</x:v>
      </x:c>
      <x:c r="G5860" s="10" t="str">
        <x:v>NO_VERDICT</x:v>
      </x:c>
      <x:c r="H5860" s="10" t="str">
        <x:v>INFRASTRUCTURE_FAILURE</x:v>
      </x:c>
      <x:c r="I5860" s="10" t="str">
        <x:v>NOT_PARSED</x:v>
      </x:c>
      <x:c r="J5860" s="10" t="str">
        <x:v>SINGLESHOT_CAPTURED_DIAGNOSTIC_FAIL</x:v>
      </x:c>
      <x:c r="K5860" s="10" t="str">
        <x:v>d1037d964f94f818bd18e68c0a89004e130e161135db21ed93d1414dfb3d3cb9</x:v>
      </x:c>
      <x:c r="L5860" s="10" t="str">
        <x:v>historical_three</x:v>
      </x:c>
      <x:c r="M5860" s="10" t="n">
        <x:v>0</x:v>
      </x:c>
      <x:c r="N5860" s="10" t="n">
        <x:v>0</x:v>
      </x:c>
      <x:c r="O5860" s="10" t="n">
        <x:v>0</x:v>
      </x:c>
      <x:c r="P5860" s="9" t="str">
        <x:f>'CaseReview'!U1488</x:f>
        <x:v>FAIL</x:v>
      </x:c>
      <x:c r="Q5860" s="9" t="n">
        <x:f>IF(AND(T5860=1,G5860=P5860),1,0)</x:f>
        <x:v>0</x:v>
      </x:c>
      <x:c r="R5860" s="9" t="n">
        <x:f>IF(AND(T5860=1,G5860="PASS",P5860="FAIL"),1,0)</x:f>
        <x:v>0</x:v>
      </x:c>
      <x:c r="S5860" s="9" t="n">
        <x:f>IF(AND(T5860=1,G5860="FAIL",P5860="PASS"),1,0)</x:f>
        <x:v>0</x:v>
      </x:c>
      <x:c r="T5860" s="9" t="n">
        <x:v>0</x:v>
      </x:c>
      <x:c r="U5860" s="9" t="n">
        <x:v>8</x:v>
      </x:c>
      <x:c r="V5860" s="9" t="str">
        <x:v>MVP/SHACL_GENERATION_PIPELINE/experiments/LUNA_CONTEXTUAL_SINGLESHOT/RUN_01/runs/RUN-TRF-009-20260831T155006642980Z/artifacts/attempt_01/extracted_shape.ttl</x:v>
      </x:c>
    </x:row>
    <x:row r="5861" ht="22" customHeight="1">
      <x:c r="A5861" s="10" t="str">
        <x:v>SINGLESHOT</x:v>
      </x:c>
      <x:c r="B5861" s="10" t="str">
        <x:v>TRF-009</x:v>
      </x:c>
      <x:c r="C5861" s="10" t="str">
        <x:v>TRF-009-F03</x:v>
      </x:c>
      <x:c r="D5861" s="10" t="str">
        <x:v>RUN_01</x:v>
      </x:c>
      <x:c r="E5861" s="10" t="str">
        <x:v>ORIGINAL_LEDGER</x:v>
      </x:c>
      <x:c r="F5861" s="10" t="str">
        <x:v>FAIL</x:v>
      </x:c>
      <x:c r="G5861" s="10" t="str">
        <x:v>NO_VERDICT</x:v>
      </x:c>
      <x:c r="H5861" s="10" t="str">
        <x:v>INFRASTRUCTURE_FAILURE</x:v>
      </x:c>
      <x:c r="I5861" s="10" t="str">
        <x:v>NOT_PARSED</x:v>
      </x:c>
      <x:c r="J5861" s="10" t="str">
        <x:v>SINGLESHOT_CAPTURED_DIAGNOSTIC_FAIL</x:v>
      </x:c>
      <x:c r="K5861" s="10" t="str">
        <x:v>d1037d964f94f818bd18e68c0a89004e130e161135db21ed93d1414dfb3d3cb9</x:v>
      </x:c>
      <x:c r="L5861" s="10" t="str">
        <x:v>historical_three</x:v>
      </x:c>
      <x:c r="M5861" s="10" t="n">
        <x:v>0</x:v>
      </x:c>
      <x:c r="N5861" s="10" t="n">
        <x:v>0</x:v>
      </x:c>
      <x:c r="O5861" s="10" t="n">
        <x:v>0</x:v>
      </x:c>
      <x:c r="P5861" s="9" t="str">
        <x:f>'CaseReview'!U1489</x:f>
        <x:v>FAIL</x:v>
      </x:c>
      <x:c r="Q5861" s="9" t="n">
        <x:f>IF(AND(T5861=1,G5861=P5861),1,0)</x:f>
        <x:v>0</x:v>
      </x:c>
      <x:c r="R5861" s="9" t="n">
        <x:f>IF(AND(T5861=1,G5861="PASS",P5861="FAIL"),1,0)</x:f>
        <x:v>0</x:v>
      </x:c>
      <x:c r="S5861" s="9" t="n">
        <x:f>IF(AND(T5861=1,G5861="FAIL",P5861="PASS"),1,0)</x:f>
        <x:v>0</x:v>
      </x:c>
      <x:c r="T5861" s="9" t="n">
        <x:v>0</x:v>
      </x:c>
      <x:c r="U5861" s="9" t="n">
        <x:v>8</x:v>
      </x:c>
      <x:c r="V5861" s="9" t="str">
        <x:v>MVP/SHACL_GENERATION_PIPELINE/experiments/LUNA_CONTEXTUAL_SINGLESHOT/RUN_01/runs/RUN-TRF-009-20260831T155006642980Z/artifacts/attempt_01/extracted_shape.ttl</x:v>
      </x:c>
    </x:row>
    <x:row r="5862" ht="22" customHeight="1">
      <x:c r="A5862" s="10" t="str">
        <x:v>SINGLESHOT</x:v>
      </x:c>
      <x:c r="B5862" s="10" t="str">
        <x:v>TRF-009</x:v>
      </x:c>
      <x:c r="C5862" s="10" t="str">
        <x:v>TRF-009-P01</x:v>
      </x:c>
      <x:c r="D5862" s="10" t="str">
        <x:v>RUN_01</x:v>
      </x:c>
      <x:c r="E5862" s="10" t="str">
        <x:v>ORIGINAL_LEDGER</x:v>
      </x:c>
      <x:c r="F5862" s="10" t="str">
        <x:v>PASS</x:v>
      </x:c>
      <x:c r="G5862" s="10" t="str">
        <x:v>NO_VERDICT</x:v>
      </x:c>
      <x:c r="H5862" s="10" t="str">
        <x:v>INFRASTRUCTURE_FAILURE</x:v>
      </x:c>
      <x:c r="I5862" s="10" t="str">
        <x:v>NOT_PARSED</x:v>
      </x:c>
      <x:c r="J5862" s="10" t="str">
        <x:v>SINGLESHOT_CAPTURED_DIAGNOSTIC_FAIL</x:v>
      </x:c>
      <x:c r="K5862" s="10" t="str">
        <x:v>d1037d964f94f818bd18e68c0a89004e130e161135db21ed93d1414dfb3d3cb9</x:v>
      </x:c>
      <x:c r="L5862" s="10" t="str">
        <x:v>historical_three</x:v>
      </x:c>
      <x:c r="M5862" s="10" t="n">
        <x:v>0</x:v>
      </x:c>
      <x:c r="N5862" s="10" t="n">
        <x:v>0</x:v>
      </x:c>
      <x:c r="O5862" s="10" t="n">
        <x:v>0</x:v>
      </x:c>
      <x:c r="P5862" s="9" t="str">
        <x:f>'CaseReview'!U1490</x:f>
        <x:v>PASS</x:v>
      </x:c>
      <x:c r="Q5862" s="9" t="n">
        <x:f>IF(AND(T5862=1,G5862=P5862),1,0)</x:f>
        <x:v>0</x:v>
      </x:c>
      <x:c r="R5862" s="9" t="n">
        <x:f>IF(AND(T5862=1,G5862="PASS",P5862="FAIL"),1,0)</x:f>
        <x:v>0</x:v>
      </x:c>
      <x:c r="S5862" s="9" t="n">
        <x:f>IF(AND(T5862=1,G5862="FAIL",P5862="PASS"),1,0)</x:f>
        <x:v>0</x:v>
      </x:c>
      <x:c r="T5862" s="9" t="n">
        <x:v>0</x:v>
      </x:c>
      <x:c r="U5862" s="9" t="n">
        <x:v>8</x:v>
      </x:c>
      <x:c r="V5862" s="9" t="str">
        <x:v>MVP/SHACL_GENERATION_PIPELINE/experiments/LUNA_CONTEXTUAL_SINGLESHOT/RUN_01/runs/RUN-TRF-009-20260831T155006642980Z/artifacts/attempt_01/extracted_shape.ttl</x:v>
      </x:c>
    </x:row>
    <x:row r="5863" ht="22" customHeight="1">
      <x:c r="A5863" s="10" t="str">
        <x:v>SINGLESHOT</x:v>
      </x:c>
      <x:c r="B5863" s="10" t="str">
        <x:v>TRF-009</x:v>
      </x:c>
      <x:c r="C5863" s="10" t="str">
        <x:v>TRF-009-P02</x:v>
      </x:c>
      <x:c r="D5863" s="10" t="str">
        <x:v>RUN_01</x:v>
      </x:c>
      <x:c r="E5863" s="10" t="str">
        <x:v>ORIGINAL_LEDGER</x:v>
      </x:c>
      <x:c r="F5863" s="10" t="str">
        <x:v>PASS</x:v>
      </x:c>
      <x:c r="G5863" s="10" t="str">
        <x:v>NO_VERDICT</x:v>
      </x:c>
      <x:c r="H5863" s="10" t="str">
        <x:v>INFRASTRUCTURE_FAILURE</x:v>
      </x:c>
      <x:c r="I5863" s="10" t="str">
        <x:v>NOT_PARSED</x:v>
      </x:c>
      <x:c r="J5863" s="10" t="str">
        <x:v>SINGLESHOT_CAPTURED_DIAGNOSTIC_FAIL</x:v>
      </x:c>
      <x:c r="K5863" s="10" t="str">
        <x:v>d1037d964f94f818bd18e68c0a89004e130e161135db21ed93d1414dfb3d3cb9</x:v>
      </x:c>
      <x:c r="L5863" s="10" t="str">
        <x:v>historical_three</x:v>
      </x:c>
      <x:c r="M5863" s="10" t="n">
        <x:v>0</x:v>
      </x:c>
      <x:c r="N5863" s="10" t="n">
        <x:v>0</x:v>
      </x:c>
      <x:c r="O5863" s="10" t="n">
        <x:v>0</x:v>
      </x:c>
      <x:c r="P5863" s="9" t="str">
        <x:f>'CaseReview'!U1491</x:f>
        <x:v>PASS</x:v>
      </x:c>
      <x:c r="Q5863" s="9" t="n">
        <x:f>IF(AND(T5863=1,G5863=P5863),1,0)</x:f>
        <x:v>0</x:v>
      </x:c>
      <x:c r="R5863" s="9" t="n">
        <x:f>IF(AND(T5863=1,G5863="PASS",P5863="FAIL"),1,0)</x:f>
        <x:v>0</x:v>
      </x:c>
      <x:c r="S5863" s="9" t="n">
        <x:f>IF(AND(T5863=1,G5863="FAIL",P5863="PASS"),1,0)</x:f>
        <x:v>0</x:v>
      </x:c>
      <x:c r="T5863" s="9" t="n">
        <x:v>0</x:v>
      </x:c>
      <x:c r="U5863" s="9" t="n">
        <x:v>8</x:v>
      </x:c>
      <x:c r="V5863" s="9" t="str">
        <x:v>MVP/SHACL_GENERATION_PIPELINE/experiments/LUNA_CONTEXTUAL_SINGLESHOT/RUN_01/runs/RUN-TRF-009-20260831T155006642980Z/artifacts/attempt_01/extracted_shape.ttl</x:v>
      </x:c>
    </x:row>
    <x:row r="5864" ht="22" customHeight="1">
      <x:c r="A5864" s="10" t="str">
        <x:v>SINGLESHOT</x:v>
      </x:c>
      <x:c r="B5864" s="10" t="str">
        <x:v>TRF-009</x:v>
      </x:c>
      <x:c r="C5864" s="10" t="str">
        <x:v>TRF-009-P03</x:v>
      </x:c>
      <x:c r="D5864" s="10" t="str">
        <x:v>RUN_01</x:v>
      </x:c>
      <x:c r="E5864" s="10" t="str">
        <x:v>ORIGINAL_LEDGER</x:v>
      </x:c>
      <x:c r="F5864" s="10" t="str">
        <x:v>PASS</x:v>
      </x:c>
      <x:c r="G5864" s="10" t="str">
        <x:v>NO_VERDICT</x:v>
      </x:c>
      <x:c r="H5864" s="10" t="str">
        <x:v>INFRASTRUCTURE_FAILURE</x:v>
      </x:c>
      <x:c r="I5864" s="10" t="str">
        <x:v>NOT_PARSED</x:v>
      </x:c>
      <x:c r="J5864" s="10" t="str">
        <x:v>SINGLESHOT_CAPTURED_DIAGNOSTIC_FAIL</x:v>
      </x:c>
      <x:c r="K5864" s="10" t="str">
        <x:v>d1037d964f94f818bd18e68c0a89004e130e161135db21ed93d1414dfb3d3cb9</x:v>
      </x:c>
      <x:c r="L5864" s="10" t="str">
        <x:v>historical_three</x:v>
      </x:c>
      <x:c r="M5864" s="10" t="n">
        <x:v>0</x:v>
      </x:c>
      <x:c r="N5864" s="10" t="n">
        <x:v>0</x:v>
      </x:c>
      <x:c r="O5864" s="10" t="n">
        <x:v>0</x:v>
      </x:c>
      <x:c r="P5864" s="9" t="str">
        <x:f>'CaseReview'!U1492</x:f>
        <x:v>PASS</x:v>
      </x:c>
      <x:c r="Q5864" s="9" t="n">
        <x:f>IF(AND(T5864=1,G5864=P5864),1,0)</x:f>
        <x:v>0</x:v>
      </x:c>
      <x:c r="R5864" s="9" t="n">
        <x:f>IF(AND(T5864=1,G5864="PASS",P5864="FAIL"),1,0)</x:f>
        <x:v>0</x:v>
      </x:c>
      <x:c r="S5864" s="9" t="n">
        <x:f>IF(AND(T5864=1,G5864="FAIL",P5864="PASS"),1,0)</x:f>
        <x:v>0</x:v>
      </x:c>
      <x:c r="T5864" s="9" t="n">
        <x:v>0</x:v>
      </x:c>
      <x:c r="U5864" s="9" t="n">
        <x:v>8</x:v>
      </x:c>
      <x:c r="V5864" s="9" t="str">
        <x:v>MVP/SHACL_GENERATION_PIPELINE/experiments/LUNA_CONTEXTUAL_SINGLESHOT/RUN_01/runs/RUN-TRF-009-20260831T155006642980Z/artifacts/attempt_01/extracted_shape.ttl</x:v>
      </x:c>
    </x:row>
    <x:row r="5865" ht="22" customHeight="1">
      <x:c r="A5865" s="10" t="str">
        <x:v>SINGLESHOT</x:v>
      </x:c>
      <x:c r="B5865" s="10" t="str">
        <x:v>TRF-009</x:v>
      </x:c>
      <x:c r="C5865" s="10" t="str">
        <x:v>TRF-009-P04</x:v>
      </x:c>
      <x:c r="D5865" s="10" t="str">
        <x:v>RUN_01</x:v>
      </x:c>
      <x:c r="E5865" s="10" t="str">
        <x:v>ORIGINAL_LEDGER</x:v>
      </x:c>
      <x:c r="F5865" s="10" t="str">
        <x:v>PASS</x:v>
      </x:c>
      <x:c r="G5865" s="10" t="str">
        <x:v>NO_VERDICT</x:v>
      </x:c>
      <x:c r="H5865" s="10" t="str">
        <x:v>INFRASTRUCTURE_FAILURE</x:v>
      </x:c>
      <x:c r="I5865" s="10" t="str">
        <x:v>NOT_PARSED</x:v>
      </x:c>
      <x:c r="J5865" s="10" t="str">
        <x:v>SINGLESHOT_CAPTURED_DIAGNOSTIC_FAIL</x:v>
      </x:c>
      <x:c r="K5865" s="10" t="str">
        <x:v>d1037d964f94f818bd18e68c0a89004e130e161135db21ed93d1414dfb3d3cb9</x:v>
      </x:c>
      <x:c r="L5865" s="10" t="str">
        <x:v>historical_three</x:v>
      </x:c>
      <x:c r="M5865" s="10" t="n">
        <x:v>0</x:v>
      </x:c>
      <x:c r="N5865" s="10" t="n">
        <x:v>0</x:v>
      </x:c>
      <x:c r="O5865" s="10" t="n">
        <x:v>0</x:v>
      </x:c>
      <x:c r="P5865" s="9" t="str">
        <x:f>'CaseReview'!U1493</x:f>
        <x:v>PASS</x:v>
      </x:c>
      <x:c r="Q5865" s="9" t="n">
        <x:f>IF(AND(T5865=1,G5865=P5865),1,0)</x:f>
        <x:v>0</x:v>
      </x:c>
      <x:c r="R5865" s="9" t="n">
        <x:f>IF(AND(T5865=1,G5865="PASS",P5865="FAIL"),1,0)</x:f>
        <x:v>0</x:v>
      </x:c>
      <x:c r="S5865" s="9" t="n">
        <x:f>IF(AND(T5865=1,G5865="FAIL",P5865="PASS"),1,0)</x:f>
        <x:v>0</x:v>
      </x:c>
      <x:c r="T5865" s="9" t="n">
        <x:v>0</x:v>
      </x:c>
      <x:c r="U5865" s="9" t="n">
        <x:v>8</x:v>
      </x:c>
      <x:c r="V5865" s="9" t="str">
        <x:v>MVP/SHACL_GENERATION_PIPELINE/experiments/LUNA_CONTEXTUAL_SINGLESHOT/RUN_01/runs/RUN-TRF-009-20260831T155006642980Z/artifacts/attempt_01/extracted_shape.ttl</x:v>
      </x:c>
    </x:row>
    <x:row r="5866" ht="22" customHeight="1">
      <x:c r="A5866" s="10" t="str">
        <x:v>SINGLESHOT</x:v>
      </x:c>
      <x:c r="B5866" s="10" t="str">
        <x:v>TRF-009</x:v>
      </x:c>
      <x:c r="C5866" s="10" t="str">
        <x:v>TRF-009-P05</x:v>
      </x:c>
      <x:c r="D5866" s="10" t="str">
        <x:v>RUN_01</x:v>
      </x:c>
      <x:c r="E5866" s="10" t="str">
        <x:v>ORIGINAL_LEDGER</x:v>
      </x:c>
      <x:c r="F5866" s="10" t="str">
        <x:v>PASS</x:v>
      </x:c>
      <x:c r="G5866" s="10" t="str">
        <x:v>NO_VERDICT</x:v>
      </x:c>
      <x:c r="H5866" s="10" t="str">
        <x:v>INFRASTRUCTURE_FAILURE</x:v>
      </x:c>
      <x:c r="I5866" s="10" t="str">
        <x:v>NOT_PARSED</x:v>
      </x:c>
      <x:c r="J5866" s="10" t="str">
        <x:v>SINGLESHOT_CAPTURED_DIAGNOSTIC_FAIL</x:v>
      </x:c>
      <x:c r="K5866" s="10" t="str">
        <x:v>d1037d964f94f818bd18e68c0a89004e130e161135db21ed93d1414dfb3d3cb9</x:v>
      </x:c>
      <x:c r="L5866" s="10" t="str">
        <x:v>historical_three</x:v>
      </x:c>
      <x:c r="M5866" s="10" t="n">
        <x:v>0</x:v>
      </x:c>
      <x:c r="N5866" s="10" t="n">
        <x:v>0</x:v>
      </x:c>
      <x:c r="O5866" s="10" t="n">
        <x:v>0</x:v>
      </x:c>
      <x:c r="P5866" s="9" t="str">
        <x:f>'CaseReview'!U1494</x:f>
        <x:v>PASS</x:v>
      </x:c>
      <x:c r="Q5866" s="9" t="n">
        <x:f>IF(AND(T5866=1,G5866=P5866),1,0)</x:f>
        <x:v>0</x:v>
      </x:c>
      <x:c r="R5866" s="9" t="n">
        <x:f>IF(AND(T5866=1,G5866="PASS",P5866="FAIL"),1,0)</x:f>
        <x:v>0</x:v>
      </x:c>
      <x:c r="S5866" s="9" t="n">
        <x:f>IF(AND(T5866=1,G5866="FAIL",P5866="PASS"),1,0)</x:f>
        <x:v>0</x:v>
      </x:c>
      <x:c r="T5866" s="9" t="n">
        <x:v>0</x:v>
      </x:c>
      <x:c r="U5866" s="9" t="n">
        <x:v>8</x:v>
      </x:c>
      <x:c r="V5866" s="9" t="str">
        <x:v>MVP/SHACL_GENERATION_PIPELINE/experiments/LUNA_CONTEXTUAL_SINGLESHOT/RUN_01/runs/RUN-TRF-009-20260831T155006642980Z/artifacts/attempt_01/extracted_shape.ttl</x:v>
      </x:c>
    </x:row>
    <x:row r="5867" ht="22" customHeight="1">
      <x:c r="A5867" s="10" t="str">
        <x:v>SINGLESHOT</x:v>
      </x:c>
      <x:c r="B5867" s="10" t="str">
        <x:v>TRF-010</x:v>
      </x:c>
      <x:c r="C5867" s="10" t="str">
        <x:v>TRF-010-F01</x:v>
      </x:c>
      <x:c r="D5867" s="10" t="str">
        <x:v>RUN_01</x:v>
      </x:c>
      <x:c r="E5867" s="10" t="str">
        <x:v>ORIGINAL_LEDGER</x:v>
      </x:c>
      <x:c r="F5867" s="10" t="str">
        <x:v>FAIL</x:v>
      </x:c>
      <x:c r="G5867" s="10" t="str">
        <x:v>FAIL</x:v>
      </x:c>
      <x:c r="H5867" s="10" t="str">
        <x:v>EXECUTED</x:v>
      </x:c>
      <x:c r="I5867" s="10" t="str">
        <x:v>PARSED</x:v>
      </x:c>
      <x:c r="J5867" s="10" t="str">
        <x:v>SINGLESHOT_CAPTURED_DIAGNOSTIC_PASS</x:v>
      </x:c>
      <x:c r="K5867" s="10" t="str">
        <x:v>b31281cf328ca574ba7d822c1bde70ac45f6045218f71c38bb350dd97a61750f</x:v>
      </x:c>
      <x:c r="L5867" s="10" t="str">
        <x:v>historical_three</x:v>
      </x:c>
      <x:c r="M5867" s="10" t="n">
        <x:v>1</x:v>
      </x:c>
      <x:c r="N5867" s="10" t="n">
        <x:v>0</x:v>
      </x:c>
      <x:c r="O5867" s="10" t="n">
        <x:v>0</x:v>
      </x:c>
      <x:c r="P5867" s="9" t="str">
        <x:f>'CaseReview'!U1495</x:f>
        <x:v>FAIL</x:v>
      </x:c>
      <x:c r="Q5867" s="9" t="n">
        <x:f>IF(AND(T5867=1,G5867=P5867),1,0)</x:f>
        <x:v>1</x:v>
      </x:c>
      <x:c r="R5867" s="9" t="n">
        <x:f>IF(AND(T5867=1,G5867="PASS",P5867="FAIL"),1,0)</x:f>
        <x:v>0</x:v>
      </x:c>
      <x:c r="S5867" s="9" t="n">
        <x:f>IF(AND(T5867=1,G5867="FAIL",P5867="PASS"),1,0)</x:f>
        <x:v>0</x:v>
      </x:c>
      <x:c r="T5867" s="9" t="n">
        <x:v>1</x:v>
      </x:c>
      <x:c r="U5867" s="9" t="n">
        <x:v>8</x:v>
      </x:c>
      <x:c r="V5867" s="9" t="str">
        <x:v>MVP/SHACL_GENERATION_PIPELINE/experiments/LUNA_CONTEXTUAL_SINGLESHOT/RUN_01/runs/RUN-TRF-010-20260831T155044764620Z/artifacts/attempt_01/extracted_shape.ttl</x:v>
      </x:c>
    </x:row>
    <x:row r="5868" ht="22" customHeight="1">
      <x:c r="A5868" s="10" t="str">
        <x:v>SINGLESHOT</x:v>
      </x:c>
      <x:c r="B5868" s="10" t="str">
        <x:v>TRF-010</x:v>
      </x:c>
      <x:c r="C5868" s="10" t="str">
        <x:v>TRF-010-F02</x:v>
      </x:c>
      <x:c r="D5868" s="10" t="str">
        <x:v>RUN_01</x:v>
      </x:c>
      <x:c r="E5868" s="10" t="str">
        <x:v>ORIGINAL_LEDGER</x:v>
      </x:c>
      <x:c r="F5868" s="10" t="str">
        <x:v>FAIL</x:v>
      </x:c>
      <x:c r="G5868" s="10" t="str">
        <x:v>FAIL</x:v>
      </x:c>
      <x:c r="H5868" s="10" t="str">
        <x:v>EXECUTED</x:v>
      </x:c>
      <x:c r="I5868" s="10" t="str">
        <x:v>PARSED</x:v>
      </x:c>
      <x:c r="J5868" s="10" t="str">
        <x:v>SINGLESHOT_CAPTURED_DIAGNOSTIC_PASS</x:v>
      </x:c>
      <x:c r="K5868" s="10" t="str">
        <x:v>b31281cf328ca574ba7d822c1bde70ac45f6045218f71c38bb350dd97a61750f</x:v>
      </x:c>
      <x:c r="L5868" s="10" t="str">
        <x:v>historical_three</x:v>
      </x:c>
      <x:c r="M5868" s="10" t="n">
        <x:v>1</x:v>
      </x:c>
      <x:c r="N5868" s="10" t="n">
        <x:v>0</x:v>
      </x:c>
      <x:c r="O5868" s="10" t="n">
        <x:v>0</x:v>
      </x:c>
      <x:c r="P5868" s="9" t="str">
        <x:f>'CaseReview'!U1496</x:f>
        <x:v>FAIL</x:v>
      </x:c>
      <x:c r="Q5868" s="9" t="n">
        <x:f>IF(AND(T5868=1,G5868=P5868),1,0)</x:f>
        <x:v>1</x:v>
      </x:c>
      <x:c r="R5868" s="9" t="n">
        <x:f>IF(AND(T5868=1,G5868="PASS",P5868="FAIL"),1,0)</x:f>
        <x:v>0</x:v>
      </x:c>
      <x:c r="S5868" s="9" t="n">
        <x:f>IF(AND(T5868=1,G5868="FAIL",P5868="PASS"),1,0)</x:f>
        <x:v>0</x:v>
      </x:c>
      <x:c r="T5868" s="9" t="n">
        <x:v>1</x:v>
      </x:c>
      <x:c r="U5868" s="9" t="n">
        <x:v>8</x:v>
      </x:c>
      <x:c r="V5868" s="9" t="str">
        <x:v>MVP/SHACL_GENERATION_PIPELINE/experiments/LUNA_CONTEXTUAL_SINGLESHOT/RUN_01/runs/RUN-TRF-010-20260831T155044764620Z/artifacts/attempt_01/extracted_shape.ttl</x:v>
      </x:c>
    </x:row>
    <x:row r="5869" ht="22" customHeight="1">
      <x:c r="A5869" s="10" t="str">
        <x:v>SINGLESHOT</x:v>
      </x:c>
      <x:c r="B5869" s="10" t="str">
        <x:v>TRF-010</x:v>
      </x:c>
      <x:c r="C5869" s="10" t="str">
        <x:v>TRF-010-P01</x:v>
      </x:c>
      <x:c r="D5869" s="10" t="str">
        <x:v>RUN_01</x:v>
      </x:c>
      <x:c r="E5869" s="10" t="str">
        <x:v>ORIGINAL_LEDGER</x:v>
      </x:c>
      <x:c r="F5869" s="10" t="str">
        <x:v>PASS</x:v>
      </x:c>
      <x:c r="G5869" s="10" t="str">
        <x:v>PASS</x:v>
      </x:c>
      <x:c r="H5869" s="10" t="str">
        <x:v>EXECUTED</x:v>
      </x:c>
      <x:c r="I5869" s="10" t="str">
        <x:v>PARSED</x:v>
      </x:c>
      <x:c r="J5869" s="10" t="str">
        <x:v>SINGLESHOT_CAPTURED_DIAGNOSTIC_PASS</x:v>
      </x:c>
      <x:c r="K5869" s="10" t="str">
        <x:v>b31281cf328ca574ba7d822c1bde70ac45f6045218f71c38bb350dd97a61750f</x:v>
      </x:c>
      <x:c r="L5869" s="10" t="str">
        <x:v>historical_three</x:v>
      </x:c>
      <x:c r="M5869" s="10" t="n">
        <x:v>1</x:v>
      </x:c>
      <x:c r="N5869" s="10" t="n">
        <x:v>0</x:v>
      </x:c>
      <x:c r="O5869" s="10" t="n">
        <x:v>0</x:v>
      </x:c>
      <x:c r="P5869" s="9" t="str">
        <x:f>'CaseReview'!U1497</x:f>
        <x:v>PASS</x:v>
      </x:c>
      <x:c r="Q5869" s="9" t="n">
        <x:f>IF(AND(T5869=1,G5869=P5869),1,0)</x:f>
        <x:v>1</x:v>
      </x:c>
      <x:c r="R5869" s="9" t="n">
        <x:f>IF(AND(T5869=1,G5869="PASS",P5869="FAIL"),1,0)</x:f>
        <x:v>0</x:v>
      </x:c>
      <x:c r="S5869" s="9" t="n">
        <x:f>IF(AND(T5869=1,G5869="FAIL",P5869="PASS"),1,0)</x:f>
        <x:v>0</x:v>
      </x:c>
      <x:c r="T5869" s="9" t="n">
        <x:v>1</x:v>
      </x:c>
      <x:c r="U5869" s="9" t="n">
        <x:v>8</x:v>
      </x:c>
      <x:c r="V5869" s="9" t="str">
        <x:v>MVP/SHACL_GENERATION_PIPELINE/experiments/LUNA_CONTEXTUAL_SINGLESHOT/RUN_01/runs/RUN-TRF-010-20260831T155044764620Z/artifacts/attempt_01/extracted_shape.ttl</x:v>
      </x:c>
    </x:row>
    <x:row r="5870" ht="22" customHeight="1">
      <x:c r="A5870" s="10" t="str">
        <x:v>SINGLESHOT</x:v>
      </x:c>
      <x:c r="B5870" s="10" t="str">
        <x:v>TRF-010</x:v>
      </x:c>
      <x:c r="C5870" s="10" t="str">
        <x:v>TRF-010-P02</x:v>
      </x:c>
      <x:c r="D5870" s="10" t="str">
        <x:v>RUN_01</x:v>
      </x:c>
      <x:c r="E5870" s="10" t="str">
        <x:v>ORIGINAL_LEDGER</x:v>
      </x:c>
      <x:c r="F5870" s="10" t="str">
        <x:v>PASS</x:v>
      </x:c>
      <x:c r="G5870" s="10" t="str">
        <x:v>PASS</x:v>
      </x:c>
      <x:c r="H5870" s="10" t="str">
        <x:v>EXECUTED</x:v>
      </x:c>
      <x:c r="I5870" s="10" t="str">
        <x:v>PARSED</x:v>
      </x:c>
      <x:c r="J5870" s="10" t="str">
        <x:v>SINGLESHOT_CAPTURED_DIAGNOSTIC_PASS</x:v>
      </x:c>
      <x:c r="K5870" s="10" t="str">
        <x:v>b31281cf328ca574ba7d822c1bde70ac45f6045218f71c38bb350dd97a61750f</x:v>
      </x:c>
      <x:c r="L5870" s="10" t="str">
        <x:v>historical_three</x:v>
      </x:c>
      <x:c r="M5870" s="10" t="n">
        <x:v>1</x:v>
      </x:c>
      <x:c r="N5870" s="10" t="n">
        <x:v>0</x:v>
      </x:c>
      <x:c r="O5870" s="10" t="n">
        <x:v>0</x:v>
      </x:c>
      <x:c r="P5870" s="9" t="str">
        <x:f>'CaseReview'!U1498</x:f>
        <x:v>PASS</x:v>
      </x:c>
      <x:c r="Q5870" s="9" t="n">
        <x:f>IF(AND(T5870=1,G5870=P5870),1,0)</x:f>
        <x:v>1</x:v>
      </x:c>
      <x:c r="R5870" s="9" t="n">
        <x:f>IF(AND(T5870=1,G5870="PASS",P5870="FAIL"),1,0)</x:f>
        <x:v>0</x:v>
      </x:c>
      <x:c r="S5870" s="9" t="n">
        <x:f>IF(AND(T5870=1,G5870="FAIL",P5870="PASS"),1,0)</x:f>
        <x:v>0</x:v>
      </x:c>
      <x:c r="T5870" s="9" t="n">
        <x:v>1</x:v>
      </x:c>
      <x:c r="U5870" s="9" t="n">
        <x:v>8</x:v>
      </x:c>
      <x:c r="V5870" s="9" t="str">
        <x:v>MVP/SHACL_GENERATION_PIPELINE/experiments/LUNA_CONTEXTUAL_SINGLESHOT/RUN_01/runs/RUN-TRF-010-20260831T155044764620Z/artifacts/attempt_01/extracted_shape.ttl</x:v>
      </x:c>
    </x:row>
    <x:row r="5871" ht="22" customHeight="1">
      <x:c r="A5871" s="10" t="str">
        <x:v>SINGLESHOT</x:v>
      </x:c>
      <x:c r="B5871" s="10" t="str">
        <x:v>TRF-010</x:v>
      </x:c>
      <x:c r="C5871" s="10" t="str">
        <x:v>TRF-010-P03</x:v>
      </x:c>
      <x:c r="D5871" s="10" t="str">
        <x:v>RUN_01</x:v>
      </x:c>
      <x:c r="E5871" s="10" t="str">
        <x:v>ORIGINAL_LEDGER</x:v>
      </x:c>
      <x:c r="F5871" s="10" t="str">
        <x:v>PASS</x:v>
      </x:c>
      <x:c r="G5871" s="10" t="str">
        <x:v>PASS</x:v>
      </x:c>
      <x:c r="H5871" s="10" t="str">
        <x:v>EXECUTED</x:v>
      </x:c>
      <x:c r="I5871" s="10" t="str">
        <x:v>PARSED</x:v>
      </x:c>
      <x:c r="J5871" s="10" t="str">
        <x:v>SINGLESHOT_CAPTURED_DIAGNOSTIC_PASS</x:v>
      </x:c>
      <x:c r="K5871" s="10" t="str">
        <x:v>b31281cf328ca574ba7d822c1bde70ac45f6045218f71c38bb350dd97a61750f</x:v>
      </x:c>
      <x:c r="L5871" s="10" t="str">
        <x:v>historical_three</x:v>
      </x:c>
      <x:c r="M5871" s="10" t="n">
        <x:v>1</x:v>
      </x:c>
      <x:c r="N5871" s="10" t="n">
        <x:v>0</x:v>
      </x:c>
      <x:c r="O5871" s="10" t="n">
        <x:v>0</x:v>
      </x:c>
      <x:c r="P5871" s="9" t="str">
        <x:f>'CaseReview'!U1499</x:f>
        <x:v>PASS</x:v>
      </x:c>
      <x:c r="Q5871" s="9" t="n">
        <x:f>IF(AND(T5871=1,G5871=P5871),1,0)</x:f>
        <x:v>1</x:v>
      </x:c>
      <x:c r="R5871" s="9" t="n">
        <x:f>IF(AND(T5871=1,G5871="PASS",P5871="FAIL"),1,0)</x:f>
        <x:v>0</x:v>
      </x:c>
      <x:c r="S5871" s="9" t="n">
        <x:f>IF(AND(T5871=1,G5871="FAIL",P5871="PASS"),1,0)</x:f>
        <x:v>0</x:v>
      </x:c>
      <x:c r="T5871" s="9" t="n">
        <x:v>1</x:v>
      </x:c>
      <x:c r="U5871" s="9" t="n">
        <x:v>8</x:v>
      </x:c>
      <x:c r="V5871" s="9" t="str">
        <x:v>MVP/SHACL_GENERATION_PIPELINE/experiments/LUNA_CONTEXTUAL_SINGLESHOT/RUN_01/runs/RUN-TRF-010-20260831T155044764620Z/artifacts/attempt_01/extracted_shape.ttl</x:v>
      </x:c>
    </x:row>
    <x:row r="5872" ht="22" customHeight="1">
      <x:c r="A5872" s="10" t="str">
        <x:v>SINGLESHOT</x:v>
      </x:c>
      <x:c r="B5872" s="10" t="str">
        <x:v>TRF-010</x:v>
      </x:c>
      <x:c r="C5872" s="10" t="str">
        <x:v>TRF-010-P04</x:v>
      </x:c>
      <x:c r="D5872" s="10" t="str">
        <x:v>RUN_01</x:v>
      </x:c>
      <x:c r="E5872" s="10" t="str">
        <x:v>ORIGINAL_LEDGER</x:v>
      </x:c>
      <x:c r="F5872" s="10" t="str">
        <x:v>PASS</x:v>
      </x:c>
      <x:c r="G5872" s="10" t="str">
        <x:v>PASS</x:v>
      </x:c>
      <x:c r="H5872" s="10" t="str">
        <x:v>EXECUTED</x:v>
      </x:c>
      <x:c r="I5872" s="10" t="str">
        <x:v>PARSED</x:v>
      </x:c>
      <x:c r="J5872" s="10" t="str">
        <x:v>SINGLESHOT_CAPTURED_DIAGNOSTIC_PASS</x:v>
      </x:c>
      <x:c r="K5872" s="10" t="str">
        <x:v>b31281cf328ca574ba7d822c1bde70ac45f6045218f71c38bb350dd97a61750f</x:v>
      </x:c>
      <x:c r="L5872" s="10" t="str">
        <x:v>historical_three</x:v>
      </x:c>
      <x:c r="M5872" s="10" t="n">
        <x:v>1</x:v>
      </x:c>
      <x:c r="N5872" s="10" t="n">
        <x:v>0</x:v>
      </x:c>
      <x:c r="O5872" s="10" t="n">
        <x:v>0</x:v>
      </x:c>
      <x:c r="P5872" s="9" t="str">
        <x:f>'CaseReview'!U1500</x:f>
        <x:v>PASS</x:v>
      </x:c>
      <x:c r="Q5872" s="9" t="n">
        <x:f>IF(AND(T5872=1,G5872=P5872),1,0)</x:f>
        <x:v>1</x:v>
      </x:c>
      <x:c r="R5872" s="9" t="n">
        <x:f>IF(AND(T5872=1,G5872="PASS",P5872="FAIL"),1,0)</x:f>
        <x:v>0</x:v>
      </x:c>
      <x:c r="S5872" s="9" t="n">
        <x:f>IF(AND(T5872=1,G5872="FAIL",P5872="PASS"),1,0)</x:f>
        <x:v>0</x:v>
      </x:c>
      <x:c r="T5872" s="9" t="n">
        <x:v>1</x:v>
      </x:c>
      <x:c r="U5872" s="9" t="n">
        <x:v>8</x:v>
      </x:c>
      <x:c r="V5872" s="9" t="str">
        <x:v>MVP/SHACL_GENERATION_PIPELINE/experiments/LUNA_CONTEXTUAL_SINGLESHOT/RUN_01/runs/RUN-TRF-010-20260831T155044764620Z/artifacts/attempt_01/extracted_shape.ttl</x:v>
      </x:c>
    </x:row>
    <x:row r="5873" ht="22" customHeight="1">
      <x:c r="A5873" s="10" t="str">
        <x:v>SINGLESHOT</x:v>
      </x:c>
      <x:c r="B5873" s="10" t="str">
        <x:v>TRF-010</x:v>
      </x:c>
      <x:c r="C5873" s="10" t="str">
        <x:v>TRF-010-P05</x:v>
      </x:c>
      <x:c r="D5873" s="10" t="str">
        <x:v>RUN_01</x:v>
      </x:c>
      <x:c r="E5873" s="10" t="str">
        <x:v>ORIGINAL_LEDGER</x:v>
      </x:c>
      <x:c r="F5873" s="10" t="str">
        <x:v>PASS</x:v>
      </x:c>
      <x:c r="G5873" s="10" t="str">
        <x:v>PASS</x:v>
      </x:c>
      <x:c r="H5873" s="10" t="str">
        <x:v>EXECUTED</x:v>
      </x:c>
      <x:c r="I5873" s="10" t="str">
        <x:v>PARSED</x:v>
      </x:c>
      <x:c r="J5873" s="10" t="str">
        <x:v>SINGLESHOT_CAPTURED_DIAGNOSTIC_PASS</x:v>
      </x:c>
      <x:c r="K5873" s="10" t="str">
        <x:v>b31281cf328ca574ba7d822c1bde70ac45f6045218f71c38bb350dd97a61750f</x:v>
      </x:c>
      <x:c r="L5873" s="10" t="str">
        <x:v>historical_three</x:v>
      </x:c>
      <x:c r="M5873" s="10" t="n">
        <x:v>1</x:v>
      </x:c>
      <x:c r="N5873" s="10" t="n">
        <x:v>0</x:v>
      </x:c>
      <x:c r="O5873" s="10" t="n">
        <x:v>0</x:v>
      </x:c>
      <x:c r="P5873" s="9" t="str">
        <x:f>'CaseReview'!U1501</x:f>
        <x:v>PASS</x:v>
      </x:c>
      <x:c r="Q5873" s="9" t="n">
        <x:f>IF(AND(T5873=1,G5873=P5873),1,0)</x:f>
        <x:v>1</x:v>
      </x:c>
      <x:c r="R5873" s="9" t="n">
        <x:f>IF(AND(T5873=1,G5873="PASS",P5873="FAIL"),1,0)</x:f>
        <x:v>0</x:v>
      </x:c>
      <x:c r="S5873" s="9" t="n">
        <x:f>IF(AND(T5873=1,G5873="FAIL",P5873="PASS"),1,0)</x:f>
        <x:v>0</x:v>
      </x:c>
      <x:c r="T5873" s="9" t="n">
        <x:v>1</x:v>
      </x:c>
      <x:c r="U5873" s="9" t="n">
        <x:v>8</x:v>
      </x:c>
      <x:c r="V5873" s="9" t="str">
        <x:v>MVP/SHACL_GENERATION_PIPELINE/experiments/LUNA_CONTEXTUAL_SINGLESHOT/RUN_01/runs/RUN-TRF-010-20260831T155044764620Z/artifacts/attempt_01/extracted_shape.ttl</x:v>
      </x:c>
    </x:row>
    <x:row r="5874" ht="22" customHeight="1">
      <x:c r="A5874" s="10" t="str">
        <x:v>SINGLESHOT</x:v>
      </x:c>
      <x:c r="B5874" s="10" t="str">
        <x:v>TRF-010</x:v>
      </x:c>
      <x:c r="C5874" s="10" t="str">
        <x:v>TRF-010-P06</x:v>
      </x:c>
      <x:c r="D5874" s="10" t="str">
        <x:v>RUN_01</x:v>
      </x:c>
      <x:c r="E5874" s="10" t="str">
        <x:v>ORIGINAL_LEDGER</x:v>
      </x:c>
      <x:c r="F5874" s="10" t="str">
        <x:v>PASS</x:v>
      </x:c>
      <x:c r="G5874" s="10" t="str">
        <x:v>PASS</x:v>
      </x:c>
      <x:c r="H5874" s="10" t="str">
        <x:v>EXECUTED</x:v>
      </x:c>
      <x:c r="I5874" s="10" t="str">
        <x:v>PARSED</x:v>
      </x:c>
      <x:c r="J5874" s="10" t="str">
        <x:v>SINGLESHOT_CAPTURED_DIAGNOSTIC_PASS</x:v>
      </x:c>
      <x:c r="K5874" s="10" t="str">
        <x:v>b31281cf328ca574ba7d822c1bde70ac45f6045218f71c38bb350dd97a61750f</x:v>
      </x:c>
      <x:c r="L5874" s="10" t="str">
        <x:v>historical_three</x:v>
      </x:c>
      <x:c r="M5874" s="10" t="n">
        <x:v>1</x:v>
      </x:c>
      <x:c r="N5874" s="10" t="n">
        <x:v>0</x:v>
      </x:c>
      <x:c r="O5874" s="10" t="n">
        <x:v>0</x:v>
      </x:c>
      <x:c r="P5874" s="9" t="str">
        <x:f>'CaseReview'!U1502</x:f>
        <x:v>PASS</x:v>
      </x:c>
      <x:c r="Q5874" s="9" t="n">
        <x:f>IF(AND(T5874=1,G5874=P5874),1,0)</x:f>
        <x:v>1</x:v>
      </x:c>
      <x:c r="R5874" s="9" t="n">
        <x:f>IF(AND(T5874=1,G5874="PASS",P5874="FAIL"),1,0)</x:f>
        <x:v>0</x:v>
      </x:c>
      <x:c r="S5874" s="9" t="n">
        <x:f>IF(AND(T5874=1,G5874="FAIL",P5874="PASS"),1,0)</x:f>
        <x:v>0</x:v>
      </x:c>
      <x:c r="T5874" s="9" t="n">
        <x:v>1</x:v>
      </x:c>
      <x:c r="U5874" s="9" t="n">
        <x:v>8</x:v>
      </x:c>
      <x:c r="V5874" s="9" t="str">
        <x:v>MVP/SHACL_GENERATION_PIPELINE/experiments/LUNA_CONTEXTUAL_SINGLESHOT/RUN_01/runs/RUN-TRF-010-20260831T155044764620Z/artifacts/attempt_01/extracted_shape.ttl</x:v>
      </x:c>
    </x:row>
    <x:row r="5875" ht="22" customHeight="1">
      <x:c r="A5875" s="10" t="str">
        <x:v>SINGLESHOT</x:v>
      </x:c>
      <x:c r="B5875" s="10" t="str">
        <x:v>TRF-011</x:v>
      </x:c>
      <x:c r="C5875" s="10" t="str">
        <x:v>TRF-011-F01</x:v>
      </x:c>
      <x:c r="D5875" s="10" t="str">
        <x:v>RUN_01</x:v>
      </x:c>
      <x:c r="E5875" s="10" t="str">
        <x:v>ORIGINAL_LEDGER</x:v>
      </x:c>
      <x:c r="F5875" s="10" t="str">
        <x:v>FAIL</x:v>
      </x:c>
      <x:c r="G5875" s="10" t="str">
        <x:v>FAIL</x:v>
      </x:c>
      <x:c r="H5875" s="10" t="str">
        <x:v>EXECUTED</x:v>
      </x:c>
      <x:c r="I5875" s="10" t="str">
        <x:v>PARSED</x:v>
      </x:c>
      <x:c r="J5875" s="10" t="str">
        <x:v>SINGLESHOT_CAPTURED_DIAGNOSTIC_PASS</x:v>
      </x:c>
      <x:c r="K5875" s="10" t="str">
        <x:v>0408b85c1fd3e039642900917035de9ce99ee3e24c0b5cd43095123d6c460a9e</x:v>
      </x:c>
      <x:c r="L5875" s="10" t="str">
        <x:v>historical_three</x:v>
      </x:c>
      <x:c r="M5875" s="10" t="n">
        <x:v>1</x:v>
      </x:c>
      <x:c r="N5875" s="10" t="n">
        <x:v>0</x:v>
      </x:c>
      <x:c r="O5875" s="10" t="n">
        <x:v>0</x:v>
      </x:c>
      <x:c r="P5875" s="9" t="str">
        <x:f>'CaseReview'!U1503</x:f>
        <x:v>FAIL</x:v>
      </x:c>
      <x:c r="Q5875" s="9" t="n">
        <x:f>IF(AND(T5875=1,G5875=P5875),1,0)</x:f>
        <x:v>1</x:v>
      </x:c>
      <x:c r="R5875" s="9" t="n">
        <x:f>IF(AND(T5875=1,G5875="PASS",P5875="FAIL"),1,0)</x:f>
        <x:v>0</x:v>
      </x:c>
      <x:c r="S5875" s="9" t="n">
        <x:f>IF(AND(T5875=1,G5875="FAIL",P5875="PASS"),1,0)</x:f>
        <x:v>0</x:v>
      </x:c>
      <x:c r="T5875" s="9" t="n">
        <x:v>1</x:v>
      </x:c>
      <x:c r="U5875" s="9" t="n">
        <x:v>7</x:v>
      </x:c>
      <x:c r="V5875" s="9" t="str">
        <x:v>MVP/SHACL_GENERATION_PIPELINE/experiments/LUNA_CONTEXTUAL_SINGLESHOT/RUN_01/runs/RUN-TRF-011-20260831T155051040053Z/artifacts/attempt_01/extracted_shape.ttl</x:v>
      </x:c>
    </x:row>
    <x:row r="5876" ht="22" customHeight="1">
      <x:c r="A5876" s="10" t="str">
        <x:v>SINGLESHOT</x:v>
      </x:c>
      <x:c r="B5876" s="10" t="str">
        <x:v>TRF-011</x:v>
      </x:c>
      <x:c r="C5876" s="10" t="str">
        <x:v>TRF-011-F02</x:v>
      </x:c>
      <x:c r="D5876" s="10" t="str">
        <x:v>RUN_01</x:v>
      </x:c>
      <x:c r="E5876" s="10" t="str">
        <x:v>ORIGINAL_LEDGER</x:v>
      </x:c>
      <x:c r="F5876" s="10" t="str">
        <x:v>FAIL</x:v>
      </x:c>
      <x:c r="G5876" s="10" t="str">
        <x:v>FAIL</x:v>
      </x:c>
      <x:c r="H5876" s="10" t="str">
        <x:v>EXECUTED</x:v>
      </x:c>
      <x:c r="I5876" s="10" t="str">
        <x:v>PARSED</x:v>
      </x:c>
      <x:c r="J5876" s="10" t="str">
        <x:v>SINGLESHOT_CAPTURED_DIAGNOSTIC_PASS</x:v>
      </x:c>
      <x:c r="K5876" s="10" t="str">
        <x:v>0408b85c1fd3e039642900917035de9ce99ee3e24c0b5cd43095123d6c460a9e</x:v>
      </x:c>
      <x:c r="L5876" s="10" t="str">
        <x:v>historical_three</x:v>
      </x:c>
      <x:c r="M5876" s="10" t="n">
        <x:v>1</x:v>
      </x:c>
      <x:c r="N5876" s="10" t="n">
        <x:v>0</x:v>
      </x:c>
      <x:c r="O5876" s="10" t="n">
        <x:v>0</x:v>
      </x:c>
      <x:c r="P5876" s="9" t="str">
        <x:f>'CaseReview'!U1504</x:f>
        <x:v>FAIL</x:v>
      </x:c>
      <x:c r="Q5876" s="9" t="n">
        <x:f>IF(AND(T5876=1,G5876=P5876),1,0)</x:f>
        <x:v>1</x:v>
      </x:c>
      <x:c r="R5876" s="9" t="n">
        <x:f>IF(AND(T5876=1,G5876="PASS",P5876="FAIL"),1,0)</x:f>
        <x:v>0</x:v>
      </x:c>
      <x:c r="S5876" s="9" t="n">
        <x:f>IF(AND(T5876=1,G5876="FAIL",P5876="PASS"),1,0)</x:f>
        <x:v>0</x:v>
      </x:c>
      <x:c r="T5876" s="9" t="n">
        <x:v>1</x:v>
      </x:c>
      <x:c r="U5876" s="9" t="n">
        <x:v>7</x:v>
      </x:c>
      <x:c r="V5876" s="9" t="str">
        <x:v>MVP/SHACL_GENERATION_PIPELINE/experiments/LUNA_CONTEXTUAL_SINGLESHOT/RUN_01/runs/RUN-TRF-011-20260831T155051040053Z/artifacts/attempt_01/extracted_shape.ttl</x:v>
      </x:c>
    </x:row>
    <x:row r="5877" ht="22" customHeight="1">
      <x:c r="A5877" s="10" t="str">
        <x:v>SINGLESHOT</x:v>
      </x:c>
      <x:c r="B5877" s="10" t="str">
        <x:v>TRF-011</x:v>
      </x:c>
      <x:c r="C5877" s="10" t="str">
        <x:v>TRF-011-F03</x:v>
      </x:c>
      <x:c r="D5877" s="10" t="str">
        <x:v>RUN_01</x:v>
      </x:c>
      <x:c r="E5877" s="10" t="str">
        <x:v>ORIGINAL_LEDGER</x:v>
      </x:c>
      <x:c r="F5877" s="10" t="str">
        <x:v>FAIL</x:v>
      </x:c>
      <x:c r="G5877" s="10" t="str">
        <x:v>FAIL</x:v>
      </x:c>
      <x:c r="H5877" s="10" t="str">
        <x:v>EXECUTED</x:v>
      </x:c>
      <x:c r="I5877" s="10" t="str">
        <x:v>PARSED</x:v>
      </x:c>
      <x:c r="J5877" s="10" t="str">
        <x:v>SINGLESHOT_CAPTURED_DIAGNOSTIC_PASS</x:v>
      </x:c>
      <x:c r="K5877" s="10" t="str">
        <x:v>0408b85c1fd3e039642900917035de9ce99ee3e24c0b5cd43095123d6c460a9e</x:v>
      </x:c>
      <x:c r="L5877" s="10" t="str">
        <x:v>historical_three</x:v>
      </x:c>
      <x:c r="M5877" s="10" t="n">
        <x:v>1</x:v>
      </x:c>
      <x:c r="N5877" s="10" t="n">
        <x:v>0</x:v>
      </x:c>
      <x:c r="O5877" s="10" t="n">
        <x:v>0</x:v>
      </x:c>
      <x:c r="P5877" s="9" t="str">
        <x:f>'CaseReview'!U1505</x:f>
        <x:v>FAIL</x:v>
      </x:c>
      <x:c r="Q5877" s="9" t="n">
        <x:f>IF(AND(T5877=1,G5877=P5877),1,0)</x:f>
        <x:v>1</x:v>
      </x:c>
      <x:c r="R5877" s="9" t="n">
        <x:f>IF(AND(T5877=1,G5877="PASS",P5877="FAIL"),1,0)</x:f>
        <x:v>0</x:v>
      </x:c>
      <x:c r="S5877" s="9" t="n">
        <x:f>IF(AND(T5877=1,G5877="FAIL",P5877="PASS"),1,0)</x:f>
        <x:v>0</x:v>
      </x:c>
      <x:c r="T5877" s="9" t="n">
        <x:v>1</x:v>
      </x:c>
      <x:c r="U5877" s="9" t="n">
        <x:v>7</x:v>
      </x:c>
      <x:c r="V5877" s="9" t="str">
        <x:v>MVP/SHACL_GENERATION_PIPELINE/experiments/LUNA_CONTEXTUAL_SINGLESHOT/RUN_01/runs/RUN-TRF-011-20260831T155051040053Z/artifacts/attempt_01/extracted_shape.ttl</x:v>
      </x:c>
    </x:row>
    <x:row r="5878" ht="22" customHeight="1">
      <x:c r="A5878" s="10" t="str">
        <x:v>SINGLESHOT</x:v>
      </x:c>
      <x:c r="B5878" s="10" t="str">
        <x:v>TRF-011</x:v>
      </x:c>
      <x:c r="C5878" s="10" t="str">
        <x:v>TRF-011-F04</x:v>
      </x:c>
      <x:c r="D5878" s="10" t="str">
        <x:v>RUN_01</x:v>
      </x:c>
      <x:c r="E5878" s="10" t="str">
        <x:v>ORIGINAL_LEDGER</x:v>
      </x:c>
      <x:c r="F5878" s="10" t="str">
        <x:v>FAIL</x:v>
      </x:c>
      <x:c r="G5878" s="10" t="str">
        <x:v>FAIL</x:v>
      </x:c>
      <x:c r="H5878" s="10" t="str">
        <x:v>EXECUTED</x:v>
      </x:c>
      <x:c r="I5878" s="10" t="str">
        <x:v>PARSED</x:v>
      </x:c>
      <x:c r="J5878" s="10" t="str">
        <x:v>SINGLESHOT_CAPTURED_DIAGNOSTIC_PASS</x:v>
      </x:c>
      <x:c r="K5878" s="10" t="str">
        <x:v>0408b85c1fd3e039642900917035de9ce99ee3e24c0b5cd43095123d6c460a9e</x:v>
      </x:c>
      <x:c r="L5878" s="10" t="str">
        <x:v>historical_three</x:v>
      </x:c>
      <x:c r="M5878" s="10" t="n">
        <x:v>1</x:v>
      </x:c>
      <x:c r="N5878" s="10" t="n">
        <x:v>0</x:v>
      </x:c>
      <x:c r="O5878" s="10" t="n">
        <x:v>0</x:v>
      </x:c>
      <x:c r="P5878" s="9" t="str">
        <x:f>'CaseReview'!U1506</x:f>
        <x:v>FAIL</x:v>
      </x:c>
      <x:c r="Q5878" s="9" t="n">
        <x:f>IF(AND(T5878=1,G5878=P5878),1,0)</x:f>
        <x:v>1</x:v>
      </x:c>
      <x:c r="R5878" s="9" t="n">
        <x:f>IF(AND(T5878=1,G5878="PASS",P5878="FAIL"),1,0)</x:f>
        <x:v>0</x:v>
      </x:c>
      <x:c r="S5878" s="9" t="n">
        <x:f>IF(AND(T5878=1,G5878="FAIL",P5878="PASS"),1,0)</x:f>
        <x:v>0</x:v>
      </x:c>
      <x:c r="T5878" s="9" t="n">
        <x:v>1</x:v>
      </x:c>
      <x:c r="U5878" s="9" t="n">
        <x:v>7</x:v>
      </x:c>
      <x:c r="V5878" s="9" t="str">
        <x:v>MVP/SHACL_GENERATION_PIPELINE/experiments/LUNA_CONTEXTUAL_SINGLESHOT/RUN_01/runs/RUN-TRF-011-20260831T155051040053Z/artifacts/attempt_01/extracted_shape.ttl</x:v>
      </x:c>
    </x:row>
    <x:row r="5879" ht="22" customHeight="1">
      <x:c r="A5879" s="10" t="str">
        <x:v>SINGLESHOT</x:v>
      </x:c>
      <x:c r="B5879" s="10" t="str">
        <x:v>TRF-011</x:v>
      </x:c>
      <x:c r="C5879" s="10" t="str">
        <x:v>TRF-011-P01</x:v>
      </x:c>
      <x:c r="D5879" s="10" t="str">
        <x:v>RUN_01</x:v>
      </x:c>
      <x:c r="E5879" s="10" t="str">
        <x:v>ORIGINAL_LEDGER</x:v>
      </x:c>
      <x:c r="F5879" s="10" t="str">
        <x:v>PASS</x:v>
      </x:c>
      <x:c r="G5879" s="10" t="str">
        <x:v>PASS</x:v>
      </x:c>
      <x:c r="H5879" s="10" t="str">
        <x:v>EXECUTED</x:v>
      </x:c>
      <x:c r="I5879" s="10" t="str">
        <x:v>PARSED</x:v>
      </x:c>
      <x:c r="J5879" s="10" t="str">
        <x:v>SINGLESHOT_CAPTURED_DIAGNOSTIC_PASS</x:v>
      </x:c>
      <x:c r="K5879" s="10" t="str">
        <x:v>0408b85c1fd3e039642900917035de9ce99ee3e24c0b5cd43095123d6c460a9e</x:v>
      </x:c>
      <x:c r="L5879" s="10" t="str">
        <x:v>historical_three</x:v>
      </x:c>
      <x:c r="M5879" s="10" t="n">
        <x:v>1</x:v>
      </x:c>
      <x:c r="N5879" s="10" t="n">
        <x:v>0</x:v>
      </x:c>
      <x:c r="O5879" s="10" t="n">
        <x:v>0</x:v>
      </x:c>
      <x:c r="P5879" s="9" t="str">
        <x:f>'CaseReview'!U1507</x:f>
        <x:v>PASS</x:v>
      </x:c>
      <x:c r="Q5879" s="9" t="n">
        <x:f>IF(AND(T5879=1,G5879=P5879),1,0)</x:f>
        <x:v>1</x:v>
      </x:c>
      <x:c r="R5879" s="9" t="n">
        <x:f>IF(AND(T5879=1,G5879="PASS",P5879="FAIL"),1,0)</x:f>
        <x:v>0</x:v>
      </x:c>
      <x:c r="S5879" s="9" t="n">
        <x:f>IF(AND(T5879=1,G5879="FAIL",P5879="PASS"),1,0)</x:f>
        <x:v>0</x:v>
      </x:c>
      <x:c r="T5879" s="9" t="n">
        <x:v>1</x:v>
      </x:c>
      <x:c r="U5879" s="9" t="n">
        <x:v>7</x:v>
      </x:c>
      <x:c r="V5879" s="9" t="str">
        <x:v>MVP/SHACL_GENERATION_PIPELINE/experiments/LUNA_CONTEXTUAL_SINGLESHOT/RUN_01/runs/RUN-TRF-011-20260831T155051040053Z/artifacts/attempt_01/extracted_shape.ttl</x:v>
      </x:c>
    </x:row>
    <x:row r="5880" ht="22" customHeight="1">
      <x:c r="A5880" s="10" t="str">
        <x:v>SINGLESHOT</x:v>
      </x:c>
      <x:c r="B5880" s="10" t="str">
        <x:v>TRF-011</x:v>
      </x:c>
      <x:c r="C5880" s="10" t="str">
        <x:v>TRF-011-P02</x:v>
      </x:c>
      <x:c r="D5880" s="10" t="str">
        <x:v>RUN_01</x:v>
      </x:c>
      <x:c r="E5880" s="10" t="str">
        <x:v>ORIGINAL_LEDGER</x:v>
      </x:c>
      <x:c r="F5880" s="10" t="str">
        <x:v>PASS</x:v>
      </x:c>
      <x:c r="G5880" s="10" t="str">
        <x:v>PASS</x:v>
      </x:c>
      <x:c r="H5880" s="10" t="str">
        <x:v>EXECUTED</x:v>
      </x:c>
      <x:c r="I5880" s="10" t="str">
        <x:v>PARSED</x:v>
      </x:c>
      <x:c r="J5880" s="10" t="str">
        <x:v>SINGLESHOT_CAPTURED_DIAGNOSTIC_PASS</x:v>
      </x:c>
      <x:c r="K5880" s="10" t="str">
        <x:v>0408b85c1fd3e039642900917035de9ce99ee3e24c0b5cd43095123d6c460a9e</x:v>
      </x:c>
      <x:c r="L5880" s="10" t="str">
        <x:v>historical_three</x:v>
      </x:c>
      <x:c r="M5880" s="10" t="n">
        <x:v>1</x:v>
      </x:c>
      <x:c r="N5880" s="10" t="n">
        <x:v>0</x:v>
      </x:c>
      <x:c r="O5880" s="10" t="n">
        <x:v>0</x:v>
      </x:c>
      <x:c r="P5880" s="9" t="str">
        <x:f>'CaseReview'!U1508</x:f>
        <x:v>PASS</x:v>
      </x:c>
      <x:c r="Q5880" s="9" t="n">
        <x:f>IF(AND(T5880=1,G5880=P5880),1,0)</x:f>
        <x:v>1</x:v>
      </x:c>
      <x:c r="R5880" s="9" t="n">
        <x:f>IF(AND(T5880=1,G5880="PASS",P5880="FAIL"),1,0)</x:f>
        <x:v>0</x:v>
      </x:c>
      <x:c r="S5880" s="9" t="n">
        <x:f>IF(AND(T5880=1,G5880="FAIL",P5880="PASS"),1,0)</x:f>
        <x:v>0</x:v>
      </x:c>
      <x:c r="T5880" s="9" t="n">
        <x:v>1</x:v>
      </x:c>
      <x:c r="U5880" s="9" t="n">
        <x:v>7</x:v>
      </x:c>
      <x:c r="V5880" s="9" t="str">
        <x:v>MVP/SHACL_GENERATION_PIPELINE/experiments/LUNA_CONTEXTUAL_SINGLESHOT/RUN_01/runs/RUN-TRF-011-20260831T155051040053Z/artifacts/attempt_01/extracted_shape.ttl</x:v>
      </x:c>
    </x:row>
    <x:row r="5881" ht="22" customHeight="1">
      <x:c r="A5881" s="10" t="str">
        <x:v>SINGLESHOT</x:v>
      </x:c>
      <x:c r="B5881" s="10" t="str">
        <x:v>TRF-011</x:v>
      </x:c>
      <x:c r="C5881" s="10" t="str">
        <x:v>TRF-011-P03</x:v>
      </x:c>
      <x:c r="D5881" s="10" t="str">
        <x:v>RUN_01</x:v>
      </x:c>
      <x:c r="E5881" s="10" t="str">
        <x:v>ORIGINAL_LEDGER</x:v>
      </x:c>
      <x:c r="F5881" s="10" t="str">
        <x:v>PASS</x:v>
      </x:c>
      <x:c r="G5881" s="10" t="str">
        <x:v>PASS</x:v>
      </x:c>
      <x:c r="H5881" s="10" t="str">
        <x:v>EXECUTED</x:v>
      </x:c>
      <x:c r="I5881" s="10" t="str">
        <x:v>PARSED</x:v>
      </x:c>
      <x:c r="J5881" s="10" t="str">
        <x:v>SINGLESHOT_CAPTURED_DIAGNOSTIC_PASS</x:v>
      </x:c>
      <x:c r="K5881" s="10" t="str">
        <x:v>0408b85c1fd3e039642900917035de9ce99ee3e24c0b5cd43095123d6c460a9e</x:v>
      </x:c>
      <x:c r="L5881" s="10" t="str">
        <x:v>historical_three</x:v>
      </x:c>
      <x:c r="M5881" s="10" t="n">
        <x:v>1</x:v>
      </x:c>
      <x:c r="N5881" s="10" t="n">
        <x:v>0</x:v>
      </x:c>
      <x:c r="O5881" s="10" t="n">
        <x:v>0</x:v>
      </x:c>
      <x:c r="P5881" s="9" t="str">
        <x:f>'CaseReview'!U1509</x:f>
        <x:v>PASS</x:v>
      </x:c>
      <x:c r="Q5881" s="9" t="n">
        <x:f>IF(AND(T5881=1,G5881=P5881),1,0)</x:f>
        <x:v>1</x:v>
      </x:c>
      <x:c r="R5881" s="9" t="n">
        <x:f>IF(AND(T5881=1,G5881="PASS",P5881="FAIL"),1,0)</x:f>
        <x:v>0</x:v>
      </x:c>
      <x:c r="S5881" s="9" t="n">
        <x:f>IF(AND(T5881=1,G5881="FAIL",P5881="PASS"),1,0)</x:f>
        <x:v>0</x:v>
      </x:c>
      <x:c r="T5881" s="9" t="n">
        <x:v>1</x:v>
      </x:c>
      <x:c r="U5881" s="9" t="n">
        <x:v>7</x:v>
      </x:c>
      <x:c r="V5881" s="9" t="str">
        <x:v>MVP/SHACL_GENERATION_PIPELINE/experiments/LUNA_CONTEXTUAL_SINGLESHOT/RUN_01/runs/RUN-TRF-011-20260831T155051040053Z/artifacts/attempt_01/extracted_shape.ttl</x:v>
      </x:c>
    </x:row>
    <x:row r="5882" ht="22" customHeight="1">
      <x:c r="A5882" s="10" t="str">
        <x:v>SINGLESHOT</x:v>
      </x:c>
      <x:c r="B5882" s="10" t="str">
        <x:v>TRF-012</x:v>
      </x:c>
      <x:c r="C5882" s="10" t="str">
        <x:v>TRF-012-F01</x:v>
      </x:c>
      <x:c r="D5882" s="10" t="str">
        <x:v>RUN_01</x:v>
      </x:c>
      <x:c r="E5882" s="10" t="str">
        <x:v>ORIGINAL_LEDGER</x:v>
      </x:c>
      <x:c r="F5882" s="10" t="str">
        <x:v>FAIL</x:v>
      </x:c>
      <x:c r="G5882" s="10" t="str">
        <x:v>FAIL</x:v>
      </x:c>
      <x:c r="H5882" s="10" t="str">
        <x:v>EXECUTED</x:v>
      </x:c>
      <x:c r="I5882" s="10" t="str">
        <x:v>PARSED</x:v>
      </x:c>
      <x:c r="J5882" s="10" t="str">
        <x:v>SINGLESHOT_CAPTURED_DIAGNOSTIC_PASS</x:v>
      </x:c>
      <x:c r="K5882" s="10" t="str">
        <x:v>beffaa210f4268bc4736e3aec48fecc870e2366585c96c2b9bb25c928ef99978</x:v>
      </x:c>
      <x:c r="L5882" s="10" t="str">
        <x:v>historical_three</x:v>
      </x:c>
      <x:c r="M5882" s="10" t="n">
        <x:v>1</x:v>
      </x:c>
      <x:c r="N5882" s="10" t="n">
        <x:v>0</x:v>
      </x:c>
      <x:c r="O5882" s="10" t="n">
        <x:v>0</x:v>
      </x:c>
      <x:c r="P5882" s="9" t="str">
        <x:f>'CaseReview'!U1510</x:f>
        <x:v>FAIL</x:v>
      </x:c>
      <x:c r="Q5882" s="9" t="n">
        <x:f>IF(AND(T5882=1,G5882=P5882),1,0)</x:f>
        <x:v>1</x:v>
      </x:c>
      <x:c r="R5882" s="9" t="n">
        <x:f>IF(AND(T5882=1,G5882="PASS",P5882="FAIL"),1,0)</x:f>
        <x:v>0</x:v>
      </x:c>
      <x:c r="S5882" s="9" t="n">
        <x:f>IF(AND(T5882=1,G5882="FAIL",P5882="PASS"),1,0)</x:f>
        <x:v>0</x:v>
      </x:c>
      <x:c r="T5882" s="9" t="n">
        <x:v>1</x:v>
      </x:c>
      <x:c r="U5882" s="9" t="n">
        <x:v>8</x:v>
      </x:c>
      <x:c r="V5882" s="9" t="str">
        <x:v>MVP/SHACL_GENERATION_PIPELINE/experiments/LUNA_CONTEXTUAL_SINGLESHOT/RUN_01/runs/RUN-TRF-012-20260831T155133139589Z/artifacts/attempt_01/extracted_shape.ttl</x:v>
      </x:c>
    </x:row>
    <x:row r="5883" ht="22" customHeight="1">
      <x:c r="A5883" s="10" t="str">
        <x:v>SINGLESHOT</x:v>
      </x:c>
      <x:c r="B5883" s="10" t="str">
        <x:v>TRF-012</x:v>
      </x:c>
      <x:c r="C5883" s="10" t="str">
        <x:v>TRF-012-F02</x:v>
      </x:c>
      <x:c r="D5883" s="10" t="str">
        <x:v>RUN_01</x:v>
      </x:c>
      <x:c r="E5883" s="10" t="str">
        <x:v>ORIGINAL_LEDGER</x:v>
      </x:c>
      <x:c r="F5883" s="10" t="str">
        <x:v>FAIL</x:v>
      </x:c>
      <x:c r="G5883" s="10" t="str">
        <x:v>FAIL</x:v>
      </x:c>
      <x:c r="H5883" s="10" t="str">
        <x:v>EXECUTED</x:v>
      </x:c>
      <x:c r="I5883" s="10" t="str">
        <x:v>PARSED</x:v>
      </x:c>
      <x:c r="J5883" s="10" t="str">
        <x:v>SINGLESHOT_CAPTURED_DIAGNOSTIC_PASS</x:v>
      </x:c>
      <x:c r="K5883" s="10" t="str">
        <x:v>beffaa210f4268bc4736e3aec48fecc870e2366585c96c2b9bb25c928ef99978</x:v>
      </x:c>
      <x:c r="L5883" s="10" t="str">
        <x:v>historical_three</x:v>
      </x:c>
      <x:c r="M5883" s="10" t="n">
        <x:v>1</x:v>
      </x:c>
      <x:c r="N5883" s="10" t="n">
        <x:v>0</x:v>
      </x:c>
      <x:c r="O5883" s="10" t="n">
        <x:v>0</x:v>
      </x:c>
      <x:c r="P5883" s="9" t="str">
        <x:f>'CaseReview'!U1511</x:f>
        <x:v>FAIL</x:v>
      </x:c>
      <x:c r="Q5883" s="9" t="n">
        <x:f>IF(AND(T5883=1,G5883=P5883),1,0)</x:f>
        <x:v>1</x:v>
      </x:c>
      <x:c r="R5883" s="9" t="n">
        <x:f>IF(AND(T5883=1,G5883="PASS",P5883="FAIL"),1,0)</x:f>
        <x:v>0</x:v>
      </x:c>
      <x:c r="S5883" s="9" t="n">
        <x:f>IF(AND(T5883=1,G5883="FAIL",P5883="PASS"),1,0)</x:f>
        <x:v>0</x:v>
      </x:c>
      <x:c r="T5883" s="9" t="n">
        <x:v>1</x:v>
      </x:c>
      <x:c r="U5883" s="9" t="n">
        <x:v>8</x:v>
      </x:c>
      <x:c r="V5883" s="9" t="str">
        <x:v>MVP/SHACL_GENERATION_PIPELINE/experiments/LUNA_CONTEXTUAL_SINGLESHOT/RUN_01/runs/RUN-TRF-012-20260831T155133139589Z/artifacts/attempt_01/extracted_shape.ttl</x:v>
      </x:c>
    </x:row>
    <x:row r="5884" ht="22" customHeight="1">
      <x:c r="A5884" s="10" t="str">
        <x:v>SINGLESHOT</x:v>
      </x:c>
      <x:c r="B5884" s="10" t="str">
        <x:v>TRF-012</x:v>
      </x:c>
      <x:c r="C5884" s="10" t="str">
        <x:v>TRF-012-F03</x:v>
      </x:c>
      <x:c r="D5884" s="10" t="str">
        <x:v>RUN_01</x:v>
      </x:c>
      <x:c r="E5884" s="10" t="str">
        <x:v>ORIGINAL_LEDGER</x:v>
      </x:c>
      <x:c r="F5884" s="10" t="str">
        <x:v>FAIL</x:v>
      </x:c>
      <x:c r="G5884" s="10" t="str">
        <x:v>FAIL</x:v>
      </x:c>
      <x:c r="H5884" s="10" t="str">
        <x:v>EXECUTED</x:v>
      </x:c>
      <x:c r="I5884" s="10" t="str">
        <x:v>PARSED</x:v>
      </x:c>
      <x:c r="J5884" s="10" t="str">
        <x:v>SINGLESHOT_CAPTURED_DIAGNOSTIC_PASS</x:v>
      </x:c>
      <x:c r="K5884" s="10" t="str">
        <x:v>beffaa210f4268bc4736e3aec48fecc870e2366585c96c2b9bb25c928ef99978</x:v>
      </x:c>
      <x:c r="L5884" s="10" t="str">
        <x:v>historical_three</x:v>
      </x:c>
      <x:c r="M5884" s="10" t="n">
        <x:v>1</x:v>
      </x:c>
      <x:c r="N5884" s="10" t="n">
        <x:v>0</x:v>
      </x:c>
      <x:c r="O5884" s="10" t="n">
        <x:v>0</x:v>
      </x:c>
      <x:c r="P5884" s="9" t="str">
        <x:f>'CaseReview'!U1512</x:f>
        <x:v>FAIL</x:v>
      </x:c>
      <x:c r="Q5884" s="9" t="n">
        <x:f>IF(AND(T5884=1,G5884=P5884),1,0)</x:f>
        <x:v>1</x:v>
      </x:c>
      <x:c r="R5884" s="9" t="n">
        <x:f>IF(AND(T5884=1,G5884="PASS",P5884="FAIL"),1,0)</x:f>
        <x:v>0</x:v>
      </x:c>
      <x:c r="S5884" s="9" t="n">
        <x:f>IF(AND(T5884=1,G5884="FAIL",P5884="PASS"),1,0)</x:f>
        <x:v>0</x:v>
      </x:c>
      <x:c r="T5884" s="9" t="n">
        <x:v>1</x:v>
      </x:c>
      <x:c r="U5884" s="9" t="n">
        <x:v>8</x:v>
      </x:c>
      <x:c r="V5884" s="9" t="str">
        <x:v>MVP/SHACL_GENERATION_PIPELINE/experiments/LUNA_CONTEXTUAL_SINGLESHOT/RUN_01/runs/RUN-TRF-012-20260831T155133139589Z/artifacts/attempt_01/extracted_shape.ttl</x:v>
      </x:c>
    </x:row>
    <x:row r="5885" ht="22" customHeight="1">
      <x:c r="A5885" s="10" t="str">
        <x:v>SINGLESHOT</x:v>
      </x:c>
      <x:c r="B5885" s="10" t="str">
        <x:v>TRF-012</x:v>
      </x:c>
      <x:c r="C5885" s="10" t="str">
        <x:v>TRF-012-F04</x:v>
      </x:c>
      <x:c r="D5885" s="10" t="str">
        <x:v>RUN_01</x:v>
      </x:c>
      <x:c r="E5885" s="10" t="str">
        <x:v>ORIGINAL_LEDGER</x:v>
      </x:c>
      <x:c r="F5885" s="10" t="str">
        <x:v>FAIL</x:v>
      </x:c>
      <x:c r="G5885" s="10" t="str">
        <x:v>FAIL</x:v>
      </x:c>
      <x:c r="H5885" s="10" t="str">
        <x:v>EXECUTED</x:v>
      </x:c>
      <x:c r="I5885" s="10" t="str">
        <x:v>PARSED</x:v>
      </x:c>
      <x:c r="J5885" s="10" t="str">
        <x:v>SINGLESHOT_CAPTURED_DIAGNOSTIC_PASS</x:v>
      </x:c>
      <x:c r="K5885" s="10" t="str">
        <x:v>beffaa210f4268bc4736e3aec48fecc870e2366585c96c2b9bb25c928ef99978</x:v>
      </x:c>
      <x:c r="L5885" s="10" t="str">
        <x:v>historical_three</x:v>
      </x:c>
      <x:c r="M5885" s="10" t="n">
        <x:v>1</x:v>
      </x:c>
      <x:c r="N5885" s="10" t="n">
        <x:v>0</x:v>
      </x:c>
      <x:c r="O5885" s="10" t="n">
        <x:v>0</x:v>
      </x:c>
      <x:c r="P5885" s="9" t="str">
        <x:f>'CaseReview'!U1513</x:f>
        <x:v>FAIL</x:v>
      </x:c>
      <x:c r="Q5885" s="9" t="n">
        <x:f>IF(AND(T5885=1,G5885=P5885),1,0)</x:f>
        <x:v>1</x:v>
      </x:c>
      <x:c r="R5885" s="9" t="n">
        <x:f>IF(AND(T5885=1,G5885="PASS",P5885="FAIL"),1,0)</x:f>
        <x:v>0</x:v>
      </x:c>
      <x:c r="S5885" s="9" t="n">
        <x:f>IF(AND(T5885=1,G5885="FAIL",P5885="PASS"),1,0)</x:f>
        <x:v>0</x:v>
      </x:c>
      <x:c r="T5885" s="9" t="n">
        <x:v>1</x:v>
      </x:c>
      <x:c r="U5885" s="9" t="n">
        <x:v>8</x:v>
      </x:c>
      <x:c r="V5885" s="9" t="str">
        <x:v>MVP/SHACL_GENERATION_PIPELINE/experiments/LUNA_CONTEXTUAL_SINGLESHOT/RUN_01/runs/RUN-TRF-012-20260831T155133139589Z/artifacts/attempt_01/extracted_shape.ttl</x:v>
      </x:c>
    </x:row>
    <x:row r="5886" ht="22" customHeight="1">
      <x:c r="A5886" s="10" t="str">
        <x:v>SINGLESHOT</x:v>
      </x:c>
      <x:c r="B5886" s="10" t="str">
        <x:v>TRF-012</x:v>
      </x:c>
      <x:c r="C5886" s="10" t="str">
        <x:v>TRF-012-F05</x:v>
      </x:c>
      <x:c r="D5886" s="10" t="str">
        <x:v>RUN_01</x:v>
      </x:c>
      <x:c r="E5886" s="10" t="str">
        <x:v>ORIGINAL_LEDGER</x:v>
      </x:c>
      <x:c r="F5886" s="10" t="str">
        <x:v>FAIL</x:v>
      </x:c>
      <x:c r="G5886" s="10" t="str">
        <x:v>FAIL</x:v>
      </x:c>
      <x:c r="H5886" s="10" t="str">
        <x:v>EXECUTED</x:v>
      </x:c>
      <x:c r="I5886" s="10" t="str">
        <x:v>PARSED</x:v>
      </x:c>
      <x:c r="J5886" s="10" t="str">
        <x:v>SINGLESHOT_CAPTURED_DIAGNOSTIC_PASS</x:v>
      </x:c>
      <x:c r="K5886" s="10" t="str">
        <x:v>beffaa210f4268bc4736e3aec48fecc870e2366585c96c2b9bb25c928ef99978</x:v>
      </x:c>
      <x:c r="L5886" s="10" t="str">
        <x:v>historical_three</x:v>
      </x:c>
      <x:c r="M5886" s="10" t="n">
        <x:v>1</x:v>
      </x:c>
      <x:c r="N5886" s="10" t="n">
        <x:v>0</x:v>
      </x:c>
      <x:c r="O5886" s="10" t="n">
        <x:v>0</x:v>
      </x:c>
      <x:c r="P5886" s="9" t="str">
        <x:f>'CaseReview'!U1514</x:f>
        <x:v>FAIL</x:v>
      </x:c>
      <x:c r="Q5886" s="9" t="n">
        <x:f>IF(AND(T5886=1,G5886=P5886),1,0)</x:f>
        <x:v>1</x:v>
      </x:c>
      <x:c r="R5886" s="9" t="n">
        <x:f>IF(AND(T5886=1,G5886="PASS",P5886="FAIL"),1,0)</x:f>
        <x:v>0</x:v>
      </x:c>
      <x:c r="S5886" s="9" t="n">
        <x:f>IF(AND(T5886=1,G5886="FAIL",P5886="PASS"),1,0)</x:f>
        <x:v>0</x:v>
      </x:c>
      <x:c r="T5886" s="9" t="n">
        <x:v>1</x:v>
      </x:c>
      <x:c r="U5886" s="9" t="n">
        <x:v>8</x:v>
      </x:c>
      <x:c r="V5886" s="9" t="str">
        <x:v>MVP/SHACL_GENERATION_PIPELINE/experiments/LUNA_CONTEXTUAL_SINGLESHOT/RUN_01/runs/RUN-TRF-012-20260831T155133139589Z/artifacts/attempt_01/extracted_shape.ttl</x:v>
      </x:c>
    </x:row>
    <x:row r="5887" ht="22" customHeight="1">
      <x:c r="A5887" s="10" t="str">
        <x:v>SINGLESHOT</x:v>
      </x:c>
      <x:c r="B5887" s="10" t="str">
        <x:v>TRF-012</x:v>
      </x:c>
      <x:c r="C5887" s="10" t="str">
        <x:v>TRF-012-F06</x:v>
      </x:c>
      <x:c r="D5887" s="10" t="str">
        <x:v>RUN_01</x:v>
      </x:c>
      <x:c r="E5887" s="10" t="str">
        <x:v>ORIGINAL_LEDGER</x:v>
      </x:c>
      <x:c r="F5887" s="10" t="str">
        <x:v>FAIL</x:v>
      </x:c>
      <x:c r="G5887" s="10" t="str">
        <x:v>FAIL</x:v>
      </x:c>
      <x:c r="H5887" s="10" t="str">
        <x:v>EXECUTED</x:v>
      </x:c>
      <x:c r="I5887" s="10" t="str">
        <x:v>PARSED</x:v>
      </x:c>
      <x:c r="J5887" s="10" t="str">
        <x:v>SINGLESHOT_CAPTURED_DIAGNOSTIC_PASS</x:v>
      </x:c>
      <x:c r="K5887" s="10" t="str">
        <x:v>beffaa210f4268bc4736e3aec48fecc870e2366585c96c2b9bb25c928ef99978</x:v>
      </x:c>
      <x:c r="L5887" s="10" t="str">
        <x:v>historical_three</x:v>
      </x:c>
      <x:c r="M5887" s="10" t="n">
        <x:v>1</x:v>
      </x:c>
      <x:c r="N5887" s="10" t="n">
        <x:v>0</x:v>
      </x:c>
      <x:c r="O5887" s="10" t="n">
        <x:v>0</x:v>
      </x:c>
      <x:c r="P5887" s="9" t="str">
        <x:f>'CaseReview'!U1515</x:f>
        <x:v>FAIL</x:v>
      </x:c>
      <x:c r="Q5887" s="9" t="n">
        <x:f>IF(AND(T5887=1,G5887=P5887),1,0)</x:f>
        <x:v>1</x:v>
      </x:c>
      <x:c r="R5887" s="9" t="n">
        <x:f>IF(AND(T5887=1,G5887="PASS",P5887="FAIL"),1,0)</x:f>
        <x:v>0</x:v>
      </x:c>
      <x:c r="S5887" s="9" t="n">
        <x:f>IF(AND(T5887=1,G5887="FAIL",P5887="PASS"),1,0)</x:f>
        <x:v>0</x:v>
      </x:c>
      <x:c r="T5887" s="9" t="n">
        <x:v>1</x:v>
      </x:c>
      <x:c r="U5887" s="9" t="n">
        <x:v>8</x:v>
      </x:c>
      <x:c r="V5887" s="9" t="str">
        <x:v>MVP/SHACL_GENERATION_PIPELINE/experiments/LUNA_CONTEXTUAL_SINGLESHOT/RUN_01/runs/RUN-TRF-012-20260831T155133139589Z/artifacts/attempt_01/extracted_shape.ttl</x:v>
      </x:c>
    </x:row>
    <x:row r="5888" ht="22" customHeight="1">
      <x:c r="A5888" s="10" t="str">
        <x:v>SINGLESHOT</x:v>
      </x:c>
      <x:c r="B5888" s="10" t="str">
        <x:v>TRF-012</x:v>
      </x:c>
      <x:c r="C5888" s="10" t="str">
        <x:v>TRF-012-F07</x:v>
      </x:c>
      <x:c r="D5888" s="10" t="str">
        <x:v>RUN_01</x:v>
      </x:c>
      <x:c r="E5888" s="10" t="str">
        <x:v>ORIGINAL_LEDGER</x:v>
      </x:c>
      <x:c r="F5888" s="10" t="str">
        <x:v>FAIL</x:v>
      </x:c>
      <x:c r="G5888" s="10" t="str">
        <x:v>FAIL</x:v>
      </x:c>
      <x:c r="H5888" s="10" t="str">
        <x:v>EXECUTED</x:v>
      </x:c>
      <x:c r="I5888" s="10" t="str">
        <x:v>PARSED</x:v>
      </x:c>
      <x:c r="J5888" s="10" t="str">
        <x:v>SINGLESHOT_CAPTURED_DIAGNOSTIC_PASS</x:v>
      </x:c>
      <x:c r="K5888" s="10" t="str">
        <x:v>beffaa210f4268bc4736e3aec48fecc870e2366585c96c2b9bb25c928ef99978</x:v>
      </x:c>
      <x:c r="L5888" s="10" t="str">
        <x:v>historical_three</x:v>
      </x:c>
      <x:c r="M5888" s="10" t="n">
        <x:v>1</x:v>
      </x:c>
      <x:c r="N5888" s="10" t="n">
        <x:v>0</x:v>
      </x:c>
      <x:c r="O5888" s="10" t="n">
        <x:v>0</x:v>
      </x:c>
      <x:c r="P5888" s="9" t="str">
        <x:f>'CaseReview'!U1516</x:f>
        <x:v>FAIL</x:v>
      </x:c>
      <x:c r="Q5888" s="9" t="n">
        <x:f>IF(AND(T5888=1,G5888=P5888),1,0)</x:f>
        <x:v>1</x:v>
      </x:c>
      <x:c r="R5888" s="9" t="n">
        <x:f>IF(AND(T5888=1,G5888="PASS",P5888="FAIL"),1,0)</x:f>
        <x:v>0</x:v>
      </x:c>
      <x:c r="S5888" s="9" t="n">
        <x:f>IF(AND(T5888=1,G5888="FAIL",P5888="PASS"),1,0)</x:f>
        <x:v>0</x:v>
      </x:c>
      <x:c r="T5888" s="9" t="n">
        <x:v>1</x:v>
      </x:c>
      <x:c r="U5888" s="9" t="n">
        <x:v>8</x:v>
      </x:c>
      <x:c r="V5888" s="9" t="str">
        <x:v>MVP/SHACL_GENERATION_PIPELINE/experiments/LUNA_CONTEXTUAL_SINGLESHOT/RUN_01/runs/RUN-TRF-012-20260831T155133139589Z/artifacts/attempt_01/extracted_shape.ttl</x:v>
      </x:c>
    </x:row>
    <x:row r="5889" ht="22" customHeight="1">
      <x:c r="A5889" s="10" t="str">
        <x:v>SINGLESHOT</x:v>
      </x:c>
      <x:c r="B5889" s="10" t="str">
        <x:v>TRF-012</x:v>
      </x:c>
      <x:c r="C5889" s="10" t="str">
        <x:v>TRF-012-P01</x:v>
      </x:c>
      <x:c r="D5889" s="10" t="str">
        <x:v>RUN_01</x:v>
      </x:c>
      <x:c r="E5889" s="10" t="str">
        <x:v>ORIGINAL_LEDGER</x:v>
      </x:c>
      <x:c r="F5889" s="10" t="str">
        <x:v>PASS</x:v>
      </x:c>
      <x:c r="G5889" s="10" t="str">
        <x:v>PASS</x:v>
      </x:c>
      <x:c r="H5889" s="10" t="str">
        <x:v>EXECUTED</x:v>
      </x:c>
      <x:c r="I5889" s="10" t="str">
        <x:v>PARSED</x:v>
      </x:c>
      <x:c r="J5889" s="10" t="str">
        <x:v>SINGLESHOT_CAPTURED_DIAGNOSTIC_PASS</x:v>
      </x:c>
      <x:c r="K5889" s="10" t="str">
        <x:v>beffaa210f4268bc4736e3aec48fecc870e2366585c96c2b9bb25c928ef99978</x:v>
      </x:c>
      <x:c r="L5889" s="10" t="str">
        <x:v>historical_three</x:v>
      </x:c>
      <x:c r="M5889" s="10" t="n">
        <x:v>1</x:v>
      </x:c>
      <x:c r="N5889" s="10" t="n">
        <x:v>0</x:v>
      </x:c>
      <x:c r="O5889" s="10" t="n">
        <x:v>0</x:v>
      </x:c>
      <x:c r="P5889" s="9" t="str">
        <x:f>'CaseReview'!U1517</x:f>
        <x:v>PASS</x:v>
      </x:c>
      <x:c r="Q5889" s="9" t="n">
        <x:f>IF(AND(T5889=1,G5889=P5889),1,0)</x:f>
        <x:v>1</x:v>
      </x:c>
      <x:c r="R5889" s="9" t="n">
        <x:f>IF(AND(T5889=1,G5889="PASS",P5889="FAIL"),1,0)</x:f>
        <x:v>0</x:v>
      </x:c>
      <x:c r="S5889" s="9" t="n">
        <x:f>IF(AND(T5889=1,G5889="FAIL",P5889="PASS"),1,0)</x:f>
        <x:v>0</x:v>
      </x:c>
      <x:c r="T5889" s="9" t="n">
        <x:v>1</x:v>
      </x:c>
      <x:c r="U5889" s="9" t="n">
        <x:v>8</x:v>
      </x:c>
      <x:c r="V5889" s="9" t="str">
        <x:v>MVP/SHACL_GENERATION_PIPELINE/experiments/LUNA_CONTEXTUAL_SINGLESHOT/RUN_01/runs/RUN-TRF-012-20260831T155133139589Z/artifacts/attempt_01/extracted_shape.ttl</x:v>
      </x:c>
    </x:row>
    <x:row r="5890" ht="22" customHeight="1">
      <x:c r="A5890" s="10" t="str">
        <x:v>SINGLESHOT</x:v>
      </x:c>
      <x:c r="B5890" s="10" t="str">
        <x:v>TRF-013</x:v>
      </x:c>
      <x:c r="C5890" s="10" t="str">
        <x:v>TRF-013-F01</x:v>
      </x:c>
      <x:c r="D5890" s="10" t="str">
        <x:v>RUN_01</x:v>
      </x:c>
      <x:c r="E5890" s="10" t="str">
        <x:v>ORIGINAL_LEDGER</x:v>
      </x:c>
      <x:c r="F5890" s="10" t="str">
        <x:v>FAIL</x:v>
      </x:c>
      <x:c r="G5890" s="10" t="str">
        <x:v>FAIL</x:v>
      </x:c>
      <x:c r="H5890" s="10" t="str">
        <x:v>EXECUTED</x:v>
      </x:c>
      <x:c r="I5890" s="10" t="str">
        <x:v>PARSED</x:v>
      </x:c>
      <x:c r="J5890" s="10" t="str">
        <x:v>SINGLESHOT_CAPTURED_DIAGNOSTIC_PASS</x:v>
      </x:c>
      <x:c r="K5890" s="10" t="str">
        <x:v>a43e6786b491cd14855c3a9a624716c94c984d5d3abfbb9d5f38a7200cec39a2</x:v>
      </x:c>
      <x:c r="L5890" s="10" t="str">
        <x:v>historical_three</x:v>
      </x:c>
      <x:c r="M5890" s="10" t="n">
        <x:v>1</x:v>
      </x:c>
      <x:c r="N5890" s="10" t="n">
        <x:v>0</x:v>
      </x:c>
      <x:c r="O5890" s="10" t="n">
        <x:v>0</x:v>
      </x:c>
      <x:c r="P5890" s="9" t="str">
        <x:f>'CaseReview'!U1518</x:f>
        <x:v>FAIL</x:v>
      </x:c>
      <x:c r="Q5890" s="9" t="n">
        <x:f>IF(AND(T5890=1,G5890=P5890),1,0)</x:f>
        <x:v>1</x:v>
      </x:c>
      <x:c r="R5890" s="9" t="n">
        <x:f>IF(AND(T5890=1,G5890="PASS",P5890="FAIL"),1,0)</x:f>
        <x:v>0</x:v>
      </x:c>
      <x:c r="S5890" s="9" t="n">
        <x:f>IF(AND(T5890=1,G5890="FAIL",P5890="PASS"),1,0)</x:f>
        <x:v>0</x:v>
      </x:c>
      <x:c r="T5890" s="9" t="n">
        <x:v>1</x:v>
      </x:c>
      <x:c r="U5890" s="9" t="n">
        <x:v>9</x:v>
      </x:c>
      <x:c r="V5890" s="9" t="str">
        <x:v>MVP/SHACL_GENERATION_PIPELINE/experiments/LUNA_CONTEXTUAL_SINGLESHOT/RUN_01/runs/RUN-TRF-013-20260831T155147710946Z/artifacts/attempt_01/extracted_shape.ttl</x:v>
      </x:c>
    </x:row>
    <x:row r="5891" ht="22" customHeight="1">
      <x:c r="A5891" s="10" t="str">
        <x:v>SINGLESHOT</x:v>
      </x:c>
      <x:c r="B5891" s="10" t="str">
        <x:v>TRF-013</x:v>
      </x:c>
      <x:c r="C5891" s="10" t="str">
        <x:v>TRF-013-F02</x:v>
      </x:c>
      <x:c r="D5891" s="10" t="str">
        <x:v>RUN_01</x:v>
      </x:c>
      <x:c r="E5891" s="10" t="str">
        <x:v>ORIGINAL_LEDGER</x:v>
      </x:c>
      <x:c r="F5891" s="10" t="str">
        <x:v>FAIL</x:v>
      </x:c>
      <x:c r="G5891" s="10" t="str">
        <x:v>FAIL</x:v>
      </x:c>
      <x:c r="H5891" s="10" t="str">
        <x:v>EXECUTED</x:v>
      </x:c>
      <x:c r="I5891" s="10" t="str">
        <x:v>PARSED</x:v>
      </x:c>
      <x:c r="J5891" s="10" t="str">
        <x:v>SINGLESHOT_CAPTURED_DIAGNOSTIC_PASS</x:v>
      </x:c>
      <x:c r="K5891" s="10" t="str">
        <x:v>a43e6786b491cd14855c3a9a624716c94c984d5d3abfbb9d5f38a7200cec39a2</x:v>
      </x:c>
      <x:c r="L5891" s="10" t="str">
        <x:v>historical_three</x:v>
      </x:c>
      <x:c r="M5891" s="10" t="n">
        <x:v>1</x:v>
      </x:c>
      <x:c r="N5891" s="10" t="n">
        <x:v>0</x:v>
      </x:c>
      <x:c r="O5891" s="10" t="n">
        <x:v>0</x:v>
      </x:c>
      <x:c r="P5891" s="9" t="str">
        <x:f>'CaseReview'!U1519</x:f>
        <x:v>FAIL</x:v>
      </x:c>
      <x:c r="Q5891" s="9" t="n">
        <x:f>IF(AND(T5891=1,G5891=P5891),1,0)</x:f>
        <x:v>1</x:v>
      </x:c>
      <x:c r="R5891" s="9" t="n">
        <x:f>IF(AND(T5891=1,G5891="PASS",P5891="FAIL"),1,0)</x:f>
        <x:v>0</x:v>
      </x:c>
      <x:c r="S5891" s="9" t="n">
        <x:f>IF(AND(T5891=1,G5891="FAIL",P5891="PASS"),1,0)</x:f>
        <x:v>0</x:v>
      </x:c>
      <x:c r="T5891" s="9" t="n">
        <x:v>1</x:v>
      </x:c>
      <x:c r="U5891" s="9" t="n">
        <x:v>9</x:v>
      </x:c>
      <x:c r="V5891" s="9" t="str">
        <x:v>MVP/SHACL_GENERATION_PIPELINE/experiments/LUNA_CONTEXTUAL_SINGLESHOT/RUN_01/runs/RUN-TRF-013-20260831T155147710946Z/artifacts/attempt_01/extracted_shape.ttl</x:v>
      </x:c>
    </x:row>
    <x:row r="5892" ht="22" customHeight="1">
      <x:c r="A5892" s="10" t="str">
        <x:v>SINGLESHOT</x:v>
      </x:c>
      <x:c r="B5892" s="10" t="str">
        <x:v>TRF-013</x:v>
      </x:c>
      <x:c r="C5892" s="10" t="str">
        <x:v>TRF-013-F03</x:v>
      </x:c>
      <x:c r="D5892" s="10" t="str">
        <x:v>RUN_01</x:v>
      </x:c>
      <x:c r="E5892" s="10" t="str">
        <x:v>ORIGINAL_LEDGER</x:v>
      </x:c>
      <x:c r="F5892" s="10" t="str">
        <x:v>FAIL</x:v>
      </x:c>
      <x:c r="G5892" s="10" t="str">
        <x:v>FAIL</x:v>
      </x:c>
      <x:c r="H5892" s="10" t="str">
        <x:v>EXECUTED</x:v>
      </x:c>
      <x:c r="I5892" s="10" t="str">
        <x:v>PARSED</x:v>
      </x:c>
      <x:c r="J5892" s="10" t="str">
        <x:v>SINGLESHOT_CAPTURED_DIAGNOSTIC_PASS</x:v>
      </x:c>
      <x:c r="K5892" s="10" t="str">
        <x:v>a43e6786b491cd14855c3a9a624716c94c984d5d3abfbb9d5f38a7200cec39a2</x:v>
      </x:c>
      <x:c r="L5892" s="10" t="str">
        <x:v>historical_three</x:v>
      </x:c>
      <x:c r="M5892" s="10" t="n">
        <x:v>1</x:v>
      </x:c>
      <x:c r="N5892" s="10" t="n">
        <x:v>0</x:v>
      </x:c>
      <x:c r="O5892" s="10" t="n">
        <x:v>0</x:v>
      </x:c>
      <x:c r="P5892" s="9" t="str">
        <x:f>'CaseReview'!U1520</x:f>
        <x:v>FAIL</x:v>
      </x:c>
      <x:c r="Q5892" s="9" t="n">
        <x:f>IF(AND(T5892=1,G5892=P5892),1,0)</x:f>
        <x:v>1</x:v>
      </x:c>
      <x:c r="R5892" s="9" t="n">
        <x:f>IF(AND(T5892=1,G5892="PASS",P5892="FAIL"),1,0)</x:f>
        <x:v>0</x:v>
      </x:c>
      <x:c r="S5892" s="9" t="n">
        <x:f>IF(AND(T5892=1,G5892="FAIL",P5892="PASS"),1,0)</x:f>
        <x:v>0</x:v>
      </x:c>
      <x:c r="T5892" s="9" t="n">
        <x:v>1</x:v>
      </x:c>
      <x:c r="U5892" s="9" t="n">
        <x:v>9</x:v>
      </x:c>
      <x:c r="V5892" s="9" t="str">
        <x:v>MVP/SHACL_GENERATION_PIPELINE/experiments/LUNA_CONTEXTUAL_SINGLESHOT/RUN_01/runs/RUN-TRF-013-20260831T155147710946Z/artifacts/attempt_01/extracted_shape.ttl</x:v>
      </x:c>
    </x:row>
    <x:row r="5893" ht="22" customHeight="1">
      <x:c r="A5893" s="10" t="str">
        <x:v>SINGLESHOT</x:v>
      </x:c>
      <x:c r="B5893" s="10" t="str">
        <x:v>TRF-013</x:v>
      </x:c>
      <x:c r="C5893" s="10" t="str">
        <x:v>TRF-013-F04</x:v>
      </x:c>
      <x:c r="D5893" s="10" t="str">
        <x:v>RUN_01</x:v>
      </x:c>
      <x:c r="E5893" s="10" t="str">
        <x:v>ORIGINAL_LEDGER</x:v>
      </x:c>
      <x:c r="F5893" s="10" t="str">
        <x:v>FAIL</x:v>
      </x:c>
      <x:c r="G5893" s="10" t="str">
        <x:v>FAIL</x:v>
      </x:c>
      <x:c r="H5893" s="10" t="str">
        <x:v>EXECUTED</x:v>
      </x:c>
      <x:c r="I5893" s="10" t="str">
        <x:v>PARSED</x:v>
      </x:c>
      <x:c r="J5893" s="10" t="str">
        <x:v>SINGLESHOT_CAPTURED_DIAGNOSTIC_PASS</x:v>
      </x:c>
      <x:c r="K5893" s="10" t="str">
        <x:v>a43e6786b491cd14855c3a9a624716c94c984d5d3abfbb9d5f38a7200cec39a2</x:v>
      </x:c>
      <x:c r="L5893" s="10" t="str">
        <x:v>historical_three</x:v>
      </x:c>
      <x:c r="M5893" s="10" t="n">
        <x:v>1</x:v>
      </x:c>
      <x:c r="N5893" s="10" t="n">
        <x:v>0</x:v>
      </x:c>
      <x:c r="O5893" s="10" t="n">
        <x:v>0</x:v>
      </x:c>
      <x:c r="P5893" s="9" t="str">
        <x:f>'CaseReview'!U1521</x:f>
        <x:v>FAIL</x:v>
      </x:c>
      <x:c r="Q5893" s="9" t="n">
        <x:f>IF(AND(T5893=1,G5893=P5893),1,0)</x:f>
        <x:v>1</x:v>
      </x:c>
      <x:c r="R5893" s="9" t="n">
        <x:f>IF(AND(T5893=1,G5893="PASS",P5893="FAIL"),1,0)</x:f>
        <x:v>0</x:v>
      </x:c>
      <x:c r="S5893" s="9" t="n">
        <x:f>IF(AND(T5893=1,G5893="FAIL",P5893="PASS"),1,0)</x:f>
        <x:v>0</x:v>
      </x:c>
      <x:c r="T5893" s="9" t="n">
        <x:v>1</x:v>
      </x:c>
      <x:c r="U5893" s="9" t="n">
        <x:v>9</x:v>
      </x:c>
      <x:c r="V5893" s="9" t="str">
        <x:v>MVP/SHACL_GENERATION_PIPELINE/experiments/LUNA_CONTEXTUAL_SINGLESHOT/RUN_01/runs/RUN-TRF-013-20260831T155147710946Z/artifacts/attempt_01/extracted_shape.ttl</x:v>
      </x:c>
    </x:row>
    <x:row r="5894" ht="22" customHeight="1">
      <x:c r="A5894" s="10" t="str">
        <x:v>SINGLESHOT</x:v>
      </x:c>
      <x:c r="B5894" s="10" t="str">
        <x:v>TRF-013</x:v>
      </x:c>
      <x:c r="C5894" s="10" t="str">
        <x:v>TRF-013-F05</x:v>
      </x:c>
      <x:c r="D5894" s="10" t="str">
        <x:v>RUN_01</x:v>
      </x:c>
      <x:c r="E5894" s="10" t="str">
        <x:v>ORIGINAL_LEDGER</x:v>
      </x:c>
      <x:c r="F5894" s="10" t="str">
        <x:v>FAIL</x:v>
      </x:c>
      <x:c r="G5894" s="10" t="str">
        <x:v>FAIL</x:v>
      </x:c>
      <x:c r="H5894" s="10" t="str">
        <x:v>EXECUTED</x:v>
      </x:c>
      <x:c r="I5894" s="10" t="str">
        <x:v>PARSED</x:v>
      </x:c>
      <x:c r="J5894" s="10" t="str">
        <x:v>SINGLESHOT_CAPTURED_DIAGNOSTIC_PASS</x:v>
      </x:c>
      <x:c r="K5894" s="10" t="str">
        <x:v>a43e6786b491cd14855c3a9a624716c94c984d5d3abfbb9d5f38a7200cec39a2</x:v>
      </x:c>
      <x:c r="L5894" s="10" t="str">
        <x:v>historical_three</x:v>
      </x:c>
      <x:c r="M5894" s="10" t="n">
        <x:v>1</x:v>
      </x:c>
      <x:c r="N5894" s="10" t="n">
        <x:v>0</x:v>
      </x:c>
      <x:c r="O5894" s="10" t="n">
        <x:v>0</x:v>
      </x:c>
      <x:c r="P5894" s="9" t="str">
        <x:f>'CaseReview'!U1522</x:f>
        <x:v>FAIL</x:v>
      </x:c>
      <x:c r="Q5894" s="9" t="n">
        <x:f>IF(AND(T5894=1,G5894=P5894),1,0)</x:f>
        <x:v>1</x:v>
      </x:c>
      <x:c r="R5894" s="9" t="n">
        <x:f>IF(AND(T5894=1,G5894="PASS",P5894="FAIL"),1,0)</x:f>
        <x:v>0</x:v>
      </x:c>
      <x:c r="S5894" s="9" t="n">
        <x:f>IF(AND(T5894=1,G5894="FAIL",P5894="PASS"),1,0)</x:f>
        <x:v>0</x:v>
      </x:c>
      <x:c r="T5894" s="9" t="n">
        <x:v>1</x:v>
      </x:c>
      <x:c r="U5894" s="9" t="n">
        <x:v>9</x:v>
      </x:c>
      <x:c r="V5894" s="9" t="str">
        <x:v>MVP/SHACL_GENERATION_PIPELINE/experiments/LUNA_CONTEXTUAL_SINGLESHOT/RUN_01/runs/RUN-TRF-013-20260831T155147710946Z/artifacts/attempt_01/extracted_shape.ttl</x:v>
      </x:c>
    </x:row>
    <x:row r="5895" ht="22" customHeight="1">
      <x:c r="A5895" s="10" t="str">
        <x:v>SINGLESHOT</x:v>
      </x:c>
      <x:c r="B5895" s="10" t="str">
        <x:v>TRF-013</x:v>
      </x:c>
      <x:c r="C5895" s="10" t="str">
        <x:v>TRF-013-P01</x:v>
      </x:c>
      <x:c r="D5895" s="10" t="str">
        <x:v>RUN_01</x:v>
      </x:c>
      <x:c r="E5895" s="10" t="str">
        <x:v>ORIGINAL_LEDGER</x:v>
      </x:c>
      <x:c r="F5895" s="10" t="str">
        <x:v>PASS</x:v>
      </x:c>
      <x:c r="G5895" s="10" t="str">
        <x:v>PASS</x:v>
      </x:c>
      <x:c r="H5895" s="10" t="str">
        <x:v>EXECUTED</x:v>
      </x:c>
      <x:c r="I5895" s="10" t="str">
        <x:v>PARSED</x:v>
      </x:c>
      <x:c r="J5895" s="10" t="str">
        <x:v>SINGLESHOT_CAPTURED_DIAGNOSTIC_PASS</x:v>
      </x:c>
      <x:c r="K5895" s="10" t="str">
        <x:v>a43e6786b491cd14855c3a9a624716c94c984d5d3abfbb9d5f38a7200cec39a2</x:v>
      </x:c>
      <x:c r="L5895" s="10" t="str">
        <x:v>historical_three</x:v>
      </x:c>
      <x:c r="M5895" s="10" t="n">
        <x:v>1</x:v>
      </x:c>
      <x:c r="N5895" s="10" t="n">
        <x:v>0</x:v>
      </x:c>
      <x:c r="O5895" s="10" t="n">
        <x:v>0</x:v>
      </x:c>
      <x:c r="P5895" s="9" t="str">
        <x:f>'CaseReview'!U1523</x:f>
        <x:v>PASS</x:v>
      </x:c>
      <x:c r="Q5895" s="9" t="n">
        <x:f>IF(AND(T5895=1,G5895=P5895),1,0)</x:f>
        <x:v>1</x:v>
      </x:c>
      <x:c r="R5895" s="9" t="n">
        <x:f>IF(AND(T5895=1,G5895="PASS",P5895="FAIL"),1,0)</x:f>
        <x:v>0</x:v>
      </x:c>
      <x:c r="S5895" s="9" t="n">
        <x:f>IF(AND(T5895=1,G5895="FAIL",P5895="PASS"),1,0)</x:f>
        <x:v>0</x:v>
      </x:c>
      <x:c r="T5895" s="9" t="n">
        <x:v>1</x:v>
      </x:c>
      <x:c r="U5895" s="9" t="n">
        <x:v>9</x:v>
      </x:c>
      <x:c r="V5895" s="9" t="str">
        <x:v>MVP/SHACL_GENERATION_PIPELINE/experiments/LUNA_CONTEXTUAL_SINGLESHOT/RUN_01/runs/RUN-TRF-013-20260831T155147710946Z/artifacts/attempt_01/extracted_shape.ttl</x:v>
      </x:c>
    </x:row>
    <x:row r="5896" ht="22" customHeight="1">
      <x:c r="A5896" s="10" t="str">
        <x:v>SINGLESHOT</x:v>
      </x:c>
      <x:c r="B5896" s="10" t="str">
        <x:v>TRF-013</x:v>
      </x:c>
      <x:c r="C5896" s="10" t="str">
        <x:v>TRF-013-P02</x:v>
      </x:c>
      <x:c r="D5896" s="10" t="str">
        <x:v>RUN_01</x:v>
      </x:c>
      <x:c r="E5896" s="10" t="str">
        <x:v>ORIGINAL_LEDGER</x:v>
      </x:c>
      <x:c r="F5896" s="10" t="str">
        <x:v>PASS</x:v>
      </x:c>
      <x:c r="G5896" s="10" t="str">
        <x:v>PASS</x:v>
      </x:c>
      <x:c r="H5896" s="10" t="str">
        <x:v>EXECUTED</x:v>
      </x:c>
      <x:c r="I5896" s="10" t="str">
        <x:v>PARSED</x:v>
      </x:c>
      <x:c r="J5896" s="10" t="str">
        <x:v>SINGLESHOT_CAPTURED_DIAGNOSTIC_PASS</x:v>
      </x:c>
      <x:c r="K5896" s="10" t="str">
        <x:v>a43e6786b491cd14855c3a9a624716c94c984d5d3abfbb9d5f38a7200cec39a2</x:v>
      </x:c>
      <x:c r="L5896" s="10" t="str">
        <x:v>historical_three</x:v>
      </x:c>
      <x:c r="M5896" s="10" t="n">
        <x:v>1</x:v>
      </x:c>
      <x:c r="N5896" s="10" t="n">
        <x:v>0</x:v>
      </x:c>
      <x:c r="O5896" s="10" t="n">
        <x:v>0</x:v>
      </x:c>
      <x:c r="P5896" s="9" t="str">
        <x:f>'CaseReview'!U1524</x:f>
        <x:v>PASS</x:v>
      </x:c>
      <x:c r="Q5896" s="9" t="n">
        <x:f>IF(AND(T5896=1,G5896=P5896),1,0)</x:f>
        <x:v>1</x:v>
      </x:c>
      <x:c r="R5896" s="9" t="n">
        <x:f>IF(AND(T5896=1,G5896="PASS",P5896="FAIL"),1,0)</x:f>
        <x:v>0</x:v>
      </x:c>
      <x:c r="S5896" s="9" t="n">
        <x:f>IF(AND(T5896=1,G5896="FAIL",P5896="PASS"),1,0)</x:f>
        <x:v>0</x:v>
      </x:c>
      <x:c r="T5896" s="9" t="n">
        <x:v>1</x:v>
      </x:c>
      <x:c r="U5896" s="9" t="n">
        <x:v>9</x:v>
      </x:c>
      <x:c r="V5896" s="9" t="str">
        <x:v>MVP/SHACL_GENERATION_PIPELINE/experiments/LUNA_CONTEXTUAL_SINGLESHOT/RUN_01/runs/RUN-TRF-013-20260831T155147710946Z/artifacts/attempt_01/extracted_shape.ttl</x:v>
      </x:c>
    </x:row>
    <x:row r="5897" ht="22" customHeight="1">
      <x:c r="A5897" s="10" t="str">
        <x:v>SINGLESHOT</x:v>
      </x:c>
      <x:c r="B5897" s="10" t="str">
        <x:v>TRF-013</x:v>
      </x:c>
      <x:c r="C5897" s="10" t="str">
        <x:v>TRF-013-P03</x:v>
      </x:c>
      <x:c r="D5897" s="10" t="str">
        <x:v>RUN_01</x:v>
      </x:c>
      <x:c r="E5897" s="10" t="str">
        <x:v>ORIGINAL_LEDGER</x:v>
      </x:c>
      <x:c r="F5897" s="10" t="str">
        <x:v>PASS</x:v>
      </x:c>
      <x:c r="G5897" s="10" t="str">
        <x:v>PASS</x:v>
      </x:c>
      <x:c r="H5897" s="10" t="str">
        <x:v>EXECUTED</x:v>
      </x:c>
      <x:c r="I5897" s="10" t="str">
        <x:v>PARSED</x:v>
      </x:c>
      <x:c r="J5897" s="10" t="str">
        <x:v>SINGLESHOT_CAPTURED_DIAGNOSTIC_PASS</x:v>
      </x:c>
      <x:c r="K5897" s="10" t="str">
        <x:v>a43e6786b491cd14855c3a9a624716c94c984d5d3abfbb9d5f38a7200cec39a2</x:v>
      </x:c>
      <x:c r="L5897" s="10" t="str">
        <x:v>historical_three</x:v>
      </x:c>
      <x:c r="M5897" s="10" t="n">
        <x:v>1</x:v>
      </x:c>
      <x:c r="N5897" s="10" t="n">
        <x:v>0</x:v>
      </x:c>
      <x:c r="O5897" s="10" t="n">
        <x:v>0</x:v>
      </x:c>
      <x:c r="P5897" s="9" t="str">
        <x:f>'CaseReview'!U1525</x:f>
        <x:v>PASS</x:v>
      </x:c>
      <x:c r="Q5897" s="9" t="n">
        <x:f>IF(AND(T5897=1,G5897=P5897),1,0)</x:f>
        <x:v>1</x:v>
      </x:c>
      <x:c r="R5897" s="9" t="n">
        <x:f>IF(AND(T5897=1,G5897="PASS",P5897="FAIL"),1,0)</x:f>
        <x:v>0</x:v>
      </x:c>
      <x:c r="S5897" s="9" t="n">
        <x:f>IF(AND(T5897=1,G5897="FAIL",P5897="PASS"),1,0)</x:f>
        <x:v>0</x:v>
      </x:c>
      <x:c r="T5897" s="9" t="n">
        <x:v>1</x:v>
      </x:c>
      <x:c r="U5897" s="9" t="n">
        <x:v>9</x:v>
      </x:c>
      <x:c r="V5897" s="9" t="str">
        <x:v>MVP/SHACL_GENERATION_PIPELINE/experiments/LUNA_CONTEXTUAL_SINGLESHOT/RUN_01/runs/RUN-TRF-013-20260831T155147710946Z/artifacts/attempt_01/extracted_shape.ttl</x:v>
      </x:c>
    </x:row>
    <x:row r="5898" ht="22" customHeight="1">
      <x:c r="A5898" s="10" t="str">
        <x:v>SINGLESHOT</x:v>
      </x:c>
      <x:c r="B5898" s="10" t="str">
        <x:v>TRF-013</x:v>
      </x:c>
      <x:c r="C5898" s="10" t="str">
        <x:v>TRF-013-P04</x:v>
      </x:c>
      <x:c r="D5898" s="10" t="str">
        <x:v>RUN_01</x:v>
      </x:c>
      <x:c r="E5898" s="10" t="str">
        <x:v>ORIGINAL_LEDGER</x:v>
      </x:c>
      <x:c r="F5898" s="10" t="str">
        <x:v>PASS</x:v>
      </x:c>
      <x:c r="G5898" s="10" t="str">
        <x:v>FAIL</x:v>
      </x:c>
      <x:c r="H5898" s="10" t="str">
        <x:v>EXECUTED</x:v>
      </x:c>
      <x:c r="I5898" s="10" t="str">
        <x:v>PARSED</x:v>
      </x:c>
      <x:c r="J5898" s="10" t="str">
        <x:v>SINGLESHOT_CAPTURED_DIAGNOSTIC_PASS</x:v>
      </x:c>
      <x:c r="K5898" s="10" t="str">
        <x:v>a43e6786b491cd14855c3a9a624716c94c984d5d3abfbb9d5f38a7200cec39a2</x:v>
      </x:c>
      <x:c r="L5898" s="10" t="str">
        <x:v>historical_three</x:v>
      </x:c>
      <x:c r="M5898" s="10" t="n">
        <x:v>0</x:v>
      </x:c>
      <x:c r="N5898" s="10" t="n">
        <x:v>0</x:v>
      </x:c>
      <x:c r="O5898" s="10" t="n">
        <x:v>1</x:v>
      </x:c>
      <x:c r="P5898" s="9" t="str">
        <x:f>'CaseReview'!U1526</x:f>
        <x:v>PASS</x:v>
      </x:c>
      <x:c r="Q5898" s="9" t="n">
        <x:f>IF(AND(T5898=1,G5898=P5898),1,0)</x:f>
        <x:v>0</x:v>
      </x:c>
      <x:c r="R5898" s="9" t="n">
        <x:f>IF(AND(T5898=1,G5898="PASS",P5898="FAIL"),1,0)</x:f>
        <x:v>0</x:v>
      </x:c>
      <x:c r="S5898" s="9" t="n">
        <x:f>IF(AND(T5898=1,G5898="FAIL",P5898="PASS"),1,0)</x:f>
        <x:v>1</x:v>
      </x:c>
      <x:c r="T5898" s="9" t="n">
        <x:v>1</x:v>
      </x:c>
      <x:c r="U5898" s="9" t="n">
        <x:v>9</x:v>
      </x:c>
      <x:c r="V5898" s="9" t="str">
        <x:v>MVP/SHACL_GENERATION_PIPELINE/experiments/LUNA_CONTEXTUAL_SINGLESHOT/RUN_01/runs/RUN-TRF-013-20260831T155147710946Z/artifacts/attempt_01/extracted_shape.ttl</x:v>
      </x:c>
    </x:row>
    <x:row r="5899" ht="22" customHeight="1">
      <x:c r="A5899" s="10" t="str">
        <x:v>SINGLESHOT</x:v>
      </x:c>
      <x:c r="B5899" s="10" t="str">
        <x:v>TRF-014</x:v>
      </x:c>
      <x:c r="C5899" s="10" t="str">
        <x:v>TRF-014-F01</x:v>
      </x:c>
      <x:c r="D5899" s="10" t="str">
        <x:v>RUN_01</x:v>
      </x:c>
      <x:c r="E5899" s="10" t="str">
        <x:v>ORIGINAL_LEDGER</x:v>
      </x:c>
      <x:c r="F5899" s="10" t="str">
        <x:v>FAIL</x:v>
      </x:c>
      <x:c r="G5899" s="10" t="str">
        <x:v>NO_VERDICT</x:v>
      </x:c>
      <x:c r="H5899" s="10" t="str">
        <x:v>INFRASTRUCTURE_FAILURE</x:v>
      </x:c>
      <x:c r="I5899" s="10" t="str">
        <x:v>NOT_PARSED</x:v>
      </x:c>
      <x:c r="J5899" s="10" t="str">
        <x:v>SINGLESHOT_CAPTURED_DIAGNOSTIC_FAIL</x:v>
      </x:c>
      <x:c r="K5899" s="10" t="str">
        <x:v>26f7fe850fa4ae3587692f56385c53ae57052cef77ad3fafe20f2fb1a3336dba</x:v>
      </x:c>
      <x:c r="L5899" s="10" t="str">
        <x:v>historical_three</x:v>
      </x:c>
      <x:c r="M5899" s="10" t="n">
        <x:v>0</x:v>
      </x:c>
      <x:c r="N5899" s="10" t="n">
        <x:v>0</x:v>
      </x:c>
      <x:c r="O5899" s="10" t="n">
        <x:v>0</x:v>
      </x:c>
      <x:c r="P5899" s="9" t="str">
        <x:f>'CaseReview'!U1527</x:f>
        <x:v>FAIL</x:v>
      </x:c>
      <x:c r="Q5899" s="9" t="n">
        <x:f>IF(AND(T5899=1,G5899=P5899),1,0)</x:f>
        <x:v>0</x:v>
      </x:c>
      <x:c r="R5899" s="9" t="n">
        <x:f>IF(AND(T5899=1,G5899="PASS",P5899="FAIL"),1,0)</x:f>
        <x:v>0</x:v>
      </x:c>
      <x:c r="S5899" s="9" t="n">
        <x:f>IF(AND(T5899=1,G5899="FAIL",P5899="PASS"),1,0)</x:f>
        <x:v>0</x:v>
      </x:c>
      <x:c r="T5899" s="9" t="n">
        <x:v>0</x:v>
      </x:c>
      <x:c r="U5899" s="9" t="n">
        <x:v>10</x:v>
      </x:c>
      <x:c r="V5899" s="9" t="str">
        <x:v>MVP/SHACL_GENERATION_PIPELINE/experiments/LUNA_CONTEXTUAL_SINGLESHOT/RUN_01/runs/RUN-TRF-014-20260831T155206682262Z/artifacts/attempt_01/extracted_shape.ttl</x:v>
      </x:c>
    </x:row>
    <x:row r="5900" ht="22" customHeight="1">
      <x:c r="A5900" s="10" t="str">
        <x:v>SINGLESHOT</x:v>
      </x:c>
      <x:c r="B5900" s="10" t="str">
        <x:v>TRF-014</x:v>
      </x:c>
      <x:c r="C5900" s="10" t="str">
        <x:v>TRF-014-F02</x:v>
      </x:c>
      <x:c r="D5900" s="10" t="str">
        <x:v>RUN_01</x:v>
      </x:c>
      <x:c r="E5900" s="10" t="str">
        <x:v>ORIGINAL_LEDGER</x:v>
      </x:c>
      <x:c r="F5900" s="10" t="str">
        <x:v>FAIL</x:v>
      </x:c>
      <x:c r="G5900" s="10" t="str">
        <x:v>NO_VERDICT</x:v>
      </x:c>
      <x:c r="H5900" s="10" t="str">
        <x:v>INFRASTRUCTURE_FAILURE</x:v>
      </x:c>
      <x:c r="I5900" s="10" t="str">
        <x:v>NOT_PARSED</x:v>
      </x:c>
      <x:c r="J5900" s="10" t="str">
        <x:v>SINGLESHOT_CAPTURED_DIAGNOSTIC_FAIL</x:v>
      </x:c>
      <x:c r="K5900" s="10" t="str">
        <x:v>26f7fe850fa4ae3587692f56385c53ae57052cef77ad3fafe20f2fb1a3336dba</x:v>
      </x:c>
      <x:c r="L5900" s="10" t="str">
        <x:v>historical_three</x:v>
      </x:c>
      <x:c r="M5900" s="10" t="n">
        <x:v>0</x:v>
      </x:c>
      <x:c r="N5900" s="10" t="n">
        <x:v>0</x:v>
      </x:c>
      <x:c r="O5900" s="10" t="n">
        <x:v>0</x:v>
      </x:c>
      <x:c r="P5900" s="9" t="str">
        <x:f>'CaseReview'!U1528</x:f>
        <x:v>FAIL</x:v>
      </x:c>
      <x:c r="Q5900" s="9" t="n">
        <x:f>IF(AND(T5900=1,G5900=P5900),1,0)</x:f>
        <x:v>0</x:v>
      </x:c>
      <x:c r="R5900" s="9" t="n">
        <x:f>IF(AND(T5900=1,G5900="PASS",P5900="FAIL"),1,0)</x:f>
        <x:v>0</x:v>
      </x:c>
      <x:c r="S5900" s="9" t="n">
        <x:f>IF(AND(T5900=1,G5900="FAIL",P5900="PASS"),1,0)</x:f>
        <x:v>0</x:v>
      </x:c>
      <x:c r="T5900" s="9" t="n">
        <x:v>0</x:v>
      </x:c>
      <x:c r="U5900" s="9" t="n">
        <x:v>10</x:v>
      </x:c>
      <x:c r="V5900" s="9" t="str">
        <x:v>MVP/SHACL_GENERATION_PIPELINE/experiments/LUNA_CONTEXTUAL_SINGLESHOT/RUN_01/runs/RUN-TRF-014-20260831T155206682262Z/artifacts/attempt_01/extracted_shape.ttl</x:v>
      </x:c>
    </x:row>
    <x:row r="5901" ht="22" customHeight="1">
      <x:c r="A5901" s="10" t="str">
        <x:v>SINGLESHOT</x:v>
      </x:c>
      <x:c r="B5901" s="10" t="str">
        <x:v>TRF-014</x:v>
      </x:c>
      <x:c r="C5901" s="10" t="str">
        <x:v>TRF-014-F03</x:v>
      </x:c>
      <x:c r="D5901" s="10" t="str">
        <x:v>RUN_01</x:v>
      </x:c>
      <x:c r="E5901" s="10" t="str">
        <x:v>ORIGINAL_LEDGER</x:v>
      </x:c>
      <x:c r="F5901" s="10" t="str">
        <x:v>FAIL</x:v>
      </x:c>
      <x:c r="G5901" s="10" t="str">
        <x:v>NO_VERDICT</x:v>
      </x:c>
      <x:c r="H5901" s="10" t="str">
        <x:v>INFRASTRUCTURE_FAILURE</x:v>
      </x:c>
      <x:c r="I5901" s="10" t="str">
        <x:v>NOT_PARSED</x:v>
      </x:c>
      <x:c r="J5901" s="10" t="str">
        <x:v>SINGLESHOT_CAPTURED_DIAGNOSTIC_FAIL</x:v>
      </x:c>
      <x:c r="K5901" s="10" t="str">
        <x:v>26f7fe850fa4ae3587692f56385c53ae57052cef77ad3fafe20f2fb1a3336dba</x:v>
      </x:c>
      <x:c r="L5901" s="10" t="str">
        <x:v>historical_three</x:v>
      </x:c>
      <x:c r="M5901" s="10" t="n">
        <x:v>0</x:v>
      </x:c>
      <x:c r="N5901" s="10" t="n">
        <x:v>0</x:v>
      </x:c>
      <x:c r="O5901" s="10" t="n">
        <x:v>0</x:v>
      </x:c>
      <x:c r="P5901" s="9" t="str">
        <x:f>'CaseReview'!U1529</x:f>
        <x:v>FAIL</x:v>
      </x:c>
      <x:c r="Q5901" s="9" t="n">
        <x:f>IF(AND(T5901=1,G5901=P5901),1,0)</x:f>
        <x:v>0</x:v>
      </x:c>
      <x:c r="R5901" s="9" t="n">
        <x:f>IF(AND(T5901=1,G5901="PASS",P5901="FAIL"),1,0)</x:f>
        <x:v>0</x:v>
      </x:c>
      <x:c r="S5901" s="9" t="n">
        <x:f>IF(AND(T5901=1,G5901="FAIL",P5901="PASS"),1,0)</x:f>
        <x:v>0</x:v>
      </x:c>
      <x:c r="T5901" s="9" t="n">
        <x:v>0</x:v>
      </x:c>
      <x:c r="U5901" s="9" t="n">
        <x:v>10</x:v>
      </x:c>
      <x:c r="V5901" s="9" t="str">
        <x:v>MVP/SHACL_GENERATION_PIPELINE/experiments/LUNA_CONTEXTUAL_SINGLESHOT/RUN_01/runs/RUN-TRF-014-20260831T155206682262Z/artifacts/attempt_01/extracted_shape.ttl</x:v>
      </x:c>
    </x:row>
    <x:row r="5902" ht="22" customHeight="1">
      <x:c r="A5902" s="10" t="str">
        <x:v>SINGLESHOT</x:v>
      </x:c>
      <x:c r="B5902" s="10" t="str">
        <x:v>TRF-014</x:v>
      </x:c>
      <x:c r="C5902" s="10" t="str">
        <x:v>TRF-014-F04</x:v>
      </x:c>
      <x:c r="D5902" s="10" t="str">
        <x:v>RUN_01</x:v>
      </x:c>
      <x:c r="E5902" s="10" t="str">
        <x:v>ORIGINAL_LEDGER</x:v>
      </x:c>
      <x:c r="F5902" s="10" t="str">
        <x:v>FAIL</x:v>
      </x:c>
      <x:c r="G5902" s="10" t="str">
        <x:v>NO_VERDICT</x:v>
      </x:c>
      <x:c r="H5902" s="10" t="str">
        <x:v>INFRASTRUCTURE_FAILURE</x:v>
      </x:c>
      <x:c r="I5902" s="10" t="str">
        <x:v>NOT_PARSED</x:v>
      </x:c>
      <x:c r="J5902" s="10" t="str">
        <x:v>SINGLESHOT_CAPTURED_DIAGNOSTIC_FAIL</x:v>
      </x:c>
      <x:c r="K5902" s="10" t="str">
        <x:v>26f7fe850fa4ae3587692f56385c53ae57052cef77ad3fafe20f2fb1a3336dba</x:v>
      </x:c>
      <x:c r="L5902" s="10" t="str">
        <x:v>historical_three</x:v>
      </x:c>
      <x:c r="M5902" s="10" t="n">
        <x:v>0</x:v>
      </x:c>
      <x:c r="N5902" s="10" t="n">
        <x:v>0</x:v>
      </x:c>
      <x:c r="O5902" s="10" t="n">
        <x:v>0</x:v>
      </x:c>
      <x:c r="P5902" s="9" t="str">
        <x:f>'CaseReview'!U1530</x:f>
        <x:v>FAIL</x:v>
      </x:c>
      <x:c r="Q5902" s="9" t="n">
        <x:f>IF(AND(T5902=1,G5902=P5902),1,0)</x:f>
        <x:v>0</x:v>
      </x:c>
      <x:c r="R5902" s="9" t="n">
        <x:f>IF(AND(T5902=1,G5902="PASS",P5902="FAIL"),1,0)</x:f>
        <x:v>0</x:v>
      </x:c>
      <x:c r="S5902" s="9" t="n">
        <x:f>IF(AND(T5902=1,G5902="FAIL",P5902="PASS"),1,0)</x:f>
        <x:v>0</x:v>
      </x:c>
      <x:c r="T5902" s="9" t="n">
        <x:v>0</x:v>
      </x:c>
      <x:c r="U5902" s="9" t="n">
        <x:v>10</x:v>
      </x:c>
      <x:c r="V5902" s="9" t="str">
        <x:v>MVP/SHACL_GENERATION_PIPELINE/experiments/LUNA_CONTEXTUAL_SINGLESHOT/RUN_01/runs/RUN-TRF-014-20260831T155206682262Z/artifacts/attempt_01/extracted_shape.ttl</x:v>
      </x:c>
    </x:row>
    <x:row r="5903" ht="22" customHeight="1">
      <x:c r="A5903" s="10" t="str">
        <x:v>SINGLESHOT</x:v>
      </x:c>
      <x:c r="B5903" s="10" t="str">
        <x:v>TRF-014</x:v>
      </x:c>
      <x:c r="C5903" s="10" t="str">
        <x:v>TRF-014-F05</x:v>
      </x:c>
      <x:c r="D5903" s="10" t="str">
        <x:v>RUN_01</x:v>
      </x:c>
      <x:c r="E5903" s="10" t="str">
        <x:v>ORIGINAL_LEDGER</x:v>
      </x:c>
      <x:c r="F5903" s="10" t="str">
        <x:v>FAIL</x:v>
      </x:c>
      <x:c r="G5903" s="10" t="str">
        <x:v>NO_VERDICT</x:v>
      </x:c>
      <x:c r="H5903" s="10" t="str">
        <x:v>INFRASTRUCTURE_FAILURE</x:v>
      </x:c>
      <x:c r="I5903" s="10" t="str">
        <x:v>NOT_PARSED</x:v>
      </x:c>
      <x:c r="J5903" s="10" t="str">
        <x:v>SINGLESHOT_CAPTURED_DIAGNOSTIC_FAIL</x:v>
      </x:c>
      <x:c r="K5903" s="10" t="str">
        <x:v>26f7fe850fa4ae3587692f56385c53ae57052cef77ad3fafe20f2fb1a3336dba</x:v>
      </x:c>
      <x:c r="L5903" s="10" t="str">
        <x:v>historical_three</x:v>
      </x:c>
      <x:c r="M5903" s="10" t="n">
        <x:v>0</x:v>
      </x:c>
      <x:c r="N5903" s="10" t="n">
        <x:v>0</x:v>
      </x:c>
      <x:c r="O5903" s="10" t="n">
        <x:v>0</x:v>
      </x:c>
      <x:c r="P5903" s="9" t="str">
        <x:f>'CaseReview'!U1531</x:f>
        <x:v>FAIL</x:v>
      </x:c>
      <x:c r="Q5903" s="9" t="n">
        <x:f>IF(AND(T5903=1,G5903=P5903),1,0)</x:f>
        <x:v>0</x:v>
      </x:c>
      <x:c r="R5903" s="9" t="n">
        <x:f>IF(AND(T5903=1,G5903="PASS",P5903="FAIL"),1,0)</x:f>
        <x:v>0</x:v>
      </x:c>
      <x:c r="S5903" s="9" t="n">
        <x:f>IF(AND(T5903=1,G5903="FAIL",P5903="PASS"),1,0)</x:f>
        <x:v>0</x:v>
      </x:c>
      <x:c r="T5903" s="9" t="n">
        <x:v>0</x:v>
      </x:c>
      <x:c r="U5903" s="9" t="n">
        <x:v>10</x:v>
      </x:c>
      <x:c r="V5903" s="9" t="str">
        <x:v>MVP/SHACL_GENERATION_PIPELINE/experiments/LUNA_CONTEXTUAL_SINGLESHOT/RUN_01/runs/RUN-TRF-014-20260831T155206682262Z/artifacts/attempt_01/extracted_shape.ttl</x:v>
      </x:c>
    </x:row>
    <x:row r="5904" ht="22" customHeight="1">
      <x:c r="A5904" s="10" t="str">
        <x:v>SINGLESHOT</x:v>
      </x:c>
      <x:c r="B5904" s="10" t="str">
        <x:v>TRF-014</x:v>
      </x:c>
      <x:c r="C5904" s="10" t="str">
        <x:v>TRF-014-P01</x:v>
      </x:c>
      <x:c r="D5904" s="10" t="str">
        <x:v>RUN_01</x:v>
      </x:c>
      <x:c r="E5904" s="10" t="str">
        <x:v>ORIGINAL_LEDGER</x:v>
      </x:c>
      <x:c r="F5904" s="10" t="str">
        <x:v>PASS</x:v>
      </x:c>
      <x:c r="G5904" s="10" t="str">
        <x:v>NO_VERDICT</x:v>
      </x:c>
      <x:c r="H5904" s="10" t="str">
        <x:v>INFRASTRUCTURE_FAILURE</x:v>
      </x:c>
      <x:c r="I5904" s="10" t="str">
        <x:v>NOT_PARSED</x:v>
      </x:c>
      <x:c r="J5904" s="10" t="str">
        <x:v>SINGLESHOT_CAPTURED_DIAGNOSTIC_FAIL</x:v>
      </x:c>
      <x:c r="K5904" s="10" t="str">
        <x:v>26f7fe850fa4ae3587692f56385c53ae57052cef77ad3fafe20f2fb1a3336dba</x:v>
      </x:c>
      <x:c r="L5904" s="10" t="str">
        <x:v>historical_three</x:v>
      </x:c>
      <x:c r="M5904" s="10" t="n">
        <x:v>0</x:v>
      </x:c>
      <x:c r="N5904" s="10" t="n">
        <x:v>0</x:v>
      </x:c>
      <x:c r="O5904" s="10" t="n">
        <x:v>0</x:v>
      </x:c>
      <x:c r="P5904" s="9" t="str">
        <x:f>'CaseReview'!U1532</x:f>
        <x:v>PASS</x:v>
      </x:c>
      <x:c r="Q5904" s="9" t="n">
        <x:f>IF(AND(T5904=1,G5904=P5904),1,0)</x:f>
        <x:v>0</x:v>
      </x:c>
      <x:c r="R5904" s="9" t="n">
        <x:f>IF(AND(T5904=1,G5904="PASS",P5904="FAIL"),1,0)</x:f>
        <x:v>0</x:v>
      </x:c>
      <x:c r="S5904" s="9" t="n">
        <x:f>IF(AND(T5904=1,G5904="FAIL",P5904="PASS"),1,0)</x:f>
        <x:v>0</x:v>
      </x:c>
      <x:c r="T5904" s="9" t="n">
        <x:v>0</x:v>
      </x:c>
      <x:c r="U5904" s="9" t="n">
        <x:v>10</x:v>
      </x:c>
      <x:c r="V5904" s="9" t="str">
        <x:v>MVP/SHACL_GENERATION_PIPELINE/experiments/LUNA_CONTEXTUAL_SINGLESHOT/RUN_01/runs/RUN-TRF-014-20260831T155206682262Z/artifacts/attempt_01/extracted_shape.ttl</x:v>
      </x:c>
    </x:row>
    <x:row r="5905" ht="22" customHeight="1">
      <x:c r="A5905" s="10" t="str">
        <x:v>SINGLESHOT</x:v>
      </x:c>
      <x:c r="B5905" s="10" t="str">
        <x:v>TRF-014</x:v>
      </x:c>
      <x:c r="C5905" s="10" t="str">
        <x:v>TRF-014-P02</x:v>
      </x:c>
      <x:c r="D5905" s="10" t="str">
        <x:v>RUN_01</x:v>
      </x:c>
      <x:c r="E5905" s="10" t="str">
        <x:v>ORIGINAL_LEDGER</x:v>
      </x:c>
      <x:c r="F5905" s="10" t="str">
        <x:v>PASS</x:v>
      </x:c>
      <x:c r="G5905" s="10" t="str">
        <x:v>NO_VERDICT</x:v>
      </x:c>
      <x:c r="H5905" s="10" t="str">
        <x:v>INFRASTRUCTURE_FAILURE</x:v>
      </x:c>
      <x:c r="I5905" s="10" t="str">
        <x:v>NOT_PARSED</x:v>
      </x:c>
      <x:c r="J5905" s="10" t="str">
        <x:v>SINGLESHOT_CAPTURED_DIAGNOSTIC_FAIL</x:v>
      </x:c>
      <x:c r="K5905" s="10" t="str">
        <x:v>26f7fe850fa4ae3587692f56385c53ae57052cef77ad3fafe20f2fb1a3336dba</x:v>
      </x:c>
      <x:c r="L5905" s="10" t="str">
        <x:v>historical_three</x:v>
      </x:c>
      <x:c r="M5905" s="10" t="n">
        <x:v>0</x:v>
      </x:c>
      <x:c r="N5905" s="10" t="n">
        <x:v>0</x:v>
      </x:c>
      <x:c r="O5905" s="10" t="n">
        <x:v>0</x:v>
      </x:c>
      <x:c r="P5905" s="9" t="str">
        <x:f>'CaseReview'!U1533</x:f>
        <x:v>PASS</x:v>
      </x:c>
      <x:c r="Q5905" s="9" t="n">
        <x:f>IF(AND(T5905=1,G5905=P5905),1,0)</x:f>
        <x:v>0</x:v>
      </x:c>
      <x:c r="R5905" s="9" t="n">
        <x:f>IF(AND(T5905=1,G5905="PASS",P5905="FAIL"),1,0)</x:f>
        <x:v>0</x:v>
      </x:c>
      <x:c r="S5905" s="9" t="n">
        <x:f>IF(AND(T5905=1,G5905="FAIL",P5905="PASS"),1,0)</x:f>
        <x:v>0</x:v>
      </x:c>
      <x:c r="T5905" s="9" t="n">
        <x:v>0</x:v>
      </x:c>
      <x:c r="U5905" s="9" t="n">
        <x:v>10</x:v>
      </x:c>
      <x:c r="V5905" s="9" t="str">
        <x:v>MVP/SHACL_GENERATION_PIPELINE/experiments/LUNA_CONTEXTUAL_SINGLESHOT/RUN_01/runs/RUN-TRF-014-20260831T155206682262Z/artifacts/attempt_01/extracted_shape.ttl</x:v>
      </x:c>
    </x:row>
    <x:row r="5906" ht="22" customHeight="1">
      <x:c r="A5906" s="10" t="str">
        <x:v>SINGLESHOT</x:v>
      </x:c>
      <x:c r="B5906" s="10" t="str">
        <x:v>TRF-014</x:v>
      </x:c>
      <x:c r="C5906" s="10" t="str">
        <x:v>TRF-014-P03</x:v>
      </x:c>
      <x:c r="D5906" s="10" t="str">
        <x:v>RUN_01</x:v>
      </x:c>
      <x:c r="E5906" s="10" t="str">
        <x:v>ORIGINAL_LEDGER</x:v>
      </x:c>
      <x:c r="F5906" s="10" t="str">
        <x:v>PASS</x:v>
      </x:c>
      <x:c r="G5906" s="10" t="str">
        <x:v>NO_VERDICT</x:v>
      </x:c>
      <x:c r="H5906" s="10" t="str">
        <x:v>INFRASTRUCTURE_FAILURE</x:v>
      </x:c>
      <x:c r="I5906" s="10" t="str">
        <x:v>NOT_PARSED</x:v>
      </x:c>
      <x:c r="J5906" s="10" t="str">
        <x:v>SINGLESHOT_CAPTURED_DIAGNOSTIC_FAIL</x:v>
      </x:c>
      <x:c r="K5906" s="10" t="str">
        <x:v>26f7fe850fa4ae3587692f56385c53ae57052cef77ad3fafe20f2fb1a3336dba</x:v>
      </x:c>
      <x:c r="L5906" s="10" t="str">
        <x:v>historical_three</x:v>
      </x:c>
      <x:c r="M5906" s="10" t="n">
        <x:v>0</x:v>
      </x:c>
      <x:c r="N5906" s="10" t="n">
        <x:v>0</x:v>
      </x:c>
      <x:c r="O5906" s="10" t="n">
        <x:v>0</x:v>
      </x:c>
      <x:c r="P5906" s="9" t="str">
        <x:f>'CaseReview'!U1534</x:f>
        <x:v>PASS</x:v>
      </x:c>
      <x:c r="Q5906" s="9" t="n">
        <x:f>IF(AND(T5906=1,G5906=P5906),1,0)</x:f>
        <x:v>0</x:v>
      </x:c>
      <x:c r="R5906" s="9" t="n">
        <x:f>IF(AND(T5906=1,G5906="PASS",P5906="FAIL"),1,0)</x:f>
        <x:v>0</x:v>
      </x:c>
      <x:c r="S5906" s="9" t="n">
        <x:f>IF(AND(T5906=1,G5906="FAIL",P5906="PASS"),1,0)</x:f>
        <x:v>0</x:v>
      </x:c>
      <x:c r="T5906" s="9" t="n">
        <x:v>0</x:v>
      </x:c>
      <x:c r="U5906" s="9" t="n">
        <x:v>10</x:v>
      </x:c>
      <x:c r="V5906" s="9" t="str">
        <x:v>MVP/SHACL_GENERATION_PIPELINE/experiments/LUNA_CONTEXTUAL_SINGLESHOT/RUN_01/runs/RUN-TRF-014-20260831T155206682262Z/artifacts/attempt_01/extracted_shape.ttl</x:v>
      </x:c>
    </x:row>
    <x:row r="5907" ht="22" customHeight="1">
      <x:c r="A5907" s="10" t="str">
        <x:v>SINGLESHOT</x:v>
      </x:c>
      <x:c r="B5907" s="10" t="str">
        <x:v>TRF-014</x:v>
      </x:c>
      <x:c r="C5907" s="10" t="str">
        <x:v>TRF-014-P04</x:v>
      </x:c>
      <x:c r="D5907" s="10" t="str">
        <x:v>RUN_01</x:v>
      </x:c>
      <x:c r="E5907" s="10" t="str">
        <x:v>ORIGINAL_LEDGER</x:v>
      </x:c>
      <x:c r="F5907" s="10" t="str">
        <x:v>PASS</x:v>
      </x:c>
      <x:c r="G5907" s="10" t="str">
        <x:v>NO_VERDICT</x:v>
      </x:c>
      <x:c r="H5907" s="10" t="str">
        <x:v>INFRASTRUCTURE_FAILURE</x:v>
      </x:c>
      <x:c r="I5907" s="10" t="str">
        <x:v>NOT_PARSED</x:v>
      </x:c>
      <x:c r="J5907" s="10" t="str">
        <x:v>SINGLESHOT_CAPTURED_DIAGNOSTIC_FAIL</x:v>
      </x:c>
      <x:c r="K5907" s="10" t="str">
        <x:v>26f7fe850fa4ae3587692f56385c53ae57052cef77ad3fafe20f2fb1a3336dba</x:v>
      </x:c>
      <x:c r="L5907" s="10" t="str">
        <x:v>historical_three</x:v>
      </x:c>
      <x:c r="M5907" s="10" t="n">
        <x:v>0</x:v>
      </x:c>
      <x:c r="N5907" s="10" t="n">
        <x:v>0</x:v>
      </x:c>
      <x:c r="O5907" s="10" t="n">
        <x:v>0</x:v>
      </x:c>
      <x:c r="P5907" s="9" t="str">
        <x:f>'CaseReview'!U1535</x:f>
        <x:v>PASS</x:v>
      </x:c>
      <x:c r="Q5907" s="9" t="n">
        <x:f>IF(AND(T5907=1,G5907=P5907),1,0)</x:f>
        <x:v>0</x:v>
      </x:c>
      <x:c r="R5907" s="9" t="n">
        <x:f>IF(AND(T5907=1,G5907="PASS",P5907="FAIL"),1,0)</x:f>
        <x:v>0</x:v>
      </x:c>
      <x:c r="S5907" s="9" t="n">
        <x:f>IF(AND(T5907=1,G5907="FAIL",P5907="PASS"),1,0)</x:f>
        <x:v>0</x:v>
      </x:c>
      <x:c r="T5907" s="9" t="n">
        <x:v>0</x:v>
      </x:c>
      <x:c r="U5907" s="9" t="n">
        <x:v>10</x:v>
      </x:c>
      <x:c r="V5907" s="9" t="str">
        <x:v>MVP/SHACL_GENERATION_PIPELINE/experiments/LUNA_CONTEXTUAL_SINGLESHOT/RUN_01/runs/RUN-TRF-014-20260831T155206682262Z/artifacts/attempt_01/extracted_shape.ttl</x:v>
      </x:c>
    </x:row>
    <x:row r="5908" ht="22" customHeight="1">
      <x:c r="A5908" s="10" t="str">
        <x:v>SINGLESHOT</x:v>
      </x:c>
      <x:c r="B5908" s="10" t="str">
        <x:v>TRF-014</x:v>
      </x:c>
      <x:c r="C5908" s="10" t="str">
        <x:v>TRF-014-P05</x:v>
      </x:c>
      <x:c r="D5908" s="10" t="str">
        <x:v>RUN_01</x:v>
      </x:c>
      <x:c r="E5908" s="10" t="str">
        <x:v>ORIGINAL_LEDGER</x:v>
      </x:c>
      <x:c r="F5908" s="10" t="str">
        <x:v>PASS</x:v>
      </x:c>
      <x:c r="G5908" s="10" t="str">
        <x:v>NO_VERDICT</x:v>
      </x:c>
      <x:c r="H5908" s="10" t="str">
        <x:v>INFRASTRUCTURE_FAILURE</x:v>
      </x:c>
      <x:c r="I5908" s="10" t="str">
        <x:v>NOT_PARSED</x:v>
      </x:c>
      <x:c r="J5908" s="10" t="str">
        <x:v>SINGLESHOT_CAPTURED_DIAGNOSTIC_FAIL</x:v>
      </x:c>
      <x:c r="K5908" s="10" t="str">
        <x:v>26f7fe850fa4ae3587692f56385c53ae57052cef77ad3fafe20f2fb1a3336dba</x:v>
      </x:c>
      <x:c r="L5908" s="10" t="str">
        <x:v>historical_three</x:v>
      </x:c>
      <x:c r="M5908" s="10" t="n">
        <x:v>0</x:v>
      </x:c>
      <x:c r="N5908" s="10" t="n">
        <x:v>0</x:v>
      </x:c>
      <x:c r="O5908" s="10" t="n">
        <x:v>0</x:v>
      </x:c>
      <x:c r="P5908" s="9" t="str">
        <x:f>'CaseReview'!U1536</x:f>
        <x:v>PASS</x:v>
      </x:c>
      <x:c r="Q5908" s="9" t="n">
        <x:f>IF(AND(T5908=1,G5908=P5908),1,0)</x:f>
        <x:v>0</x:v>
      </x:c>
      <x:c r="R5908" s="9" t="n">
        <x:f>IF(AND(T5908=1,G5908="PASS",P5908="FAIL"),1,0)</x:f>
        <x:v>0</x:v>
      </x:c>
      <x:c r="S5908" s="9" t="n">
        <x:f>IF(AND(T5908=1,G5908="FAIL",P5908="PASS"),1,0)</x:f>
        <x:v>0</x:v>
      </x:c>
      <x:c r="T5908" s="9" t="n">
        <x:v>0</x:v>
      </x:c>
      <x:c r="U5908" s="9" t="n">
        <x:v>10</x:v>
      </x:c>
      <x:c r="V5908" s="9" t="str">
        <x:v>MVP/SHACL_GENERATION_PIPELINE/experiments/LUNA_CONTEXTUAL_SINGLESHOT/RUN_01/runs/RUN-TRF-014-20260831T155206682262Z/artifacts/attempt_01/extracted_shape.ttl</x:v>
      </x:c>
    </x:row>
    <x:row r="5909" ht="22" customHeight="1">
      <x:c r="A5909" s="10" t="str">
        <x:v>SINGLESHOT</x:v>
      </x:c>
      <x:c r="B5909" s="10" t="str">
        <x:v>TRF-015</x:v>
      </x:c>
      <x:c r="C5909" s="10" t="str">
        <x:v>TRF-015-F01</x:v>
      </x:c>
      <x:c r="D5909" s="10" t="str">
        <x:v>RUN_01</x:v>
      </x:c>
      <x:c r="E5909" s="10" t="str">
        <x:v>ORIGINAL_LEDGER</x:v>
      </x:c>
      <x:c r="F5909" s="10" t="str">
        <x:v>FAIL</x:v>
      </x:c>
      <x:c r="G5909" s="10" t="str">
        <x:v>FAIL</x:v>
      </x:c>
      <x:c r="H5909" s="10" t="str">
        <x:v>EXECUTED</x:v>
      </x:c>
      <x:c r="I5909" s="10" t="str">
        <x:v>PARSED</x:v>
      </x:c>
      <x:c r="J5909" s="10" t="str">
        <x:v>SINGLESHOT_CAPTURED_DIAGNOSTIC_PASS</x:v>
      </x:c>
      <x:c r="K5909" s="10" t="str">
        <x:v>a96466bbc6977bdda195da1894e6fcd6f04155fabe42026f07fd6dde92dfb7de</x:v>
      </x:c>
      <x:c r="L5909" s="10" t="str">
        <x:v>historical_three</x:v>
      </x:c>
      <x:c r="M5909" s="10" t="n">
        <x:v>1</x:v>
      </x:c>
      <x:c r="N5909" s="10" t="n">
        <x:v>0</x:v>
      </x:c>
      <x:c r="O5909" s="10" t="n">
        <x:v>0</x:v>
      </x:c>
      <x:c r="P5909" s="9" t="str">
        <x:f>'CaseReview'!U1537</x:f>
        <x:v>FAIL</x:v>
      </x:c>
      <x:c r="Q5909" s="9" t="n">
        <x:f>IF(AND(T5909=1,G5909=P5909),1,0)</x:f>
        <x:v>1</x:v>
      </x:c>
      <x:c r="R5909" s="9" t="n">
        <x:f>IF(AND(T5909=1,G5909="PASS",P5909="FAIL"),1,0)</x:f>
        <x:v>0</x:v>
      </x:c>
      <x:c r="S5909" s="9" t="n">
        <x:f>IF(AND(T5909=1,G5909="FAIL",P5909="PASS"),1,0)</x:f>
        <x:v>0</x:v>
      </x:c>
      <x:c r="T5909" s="9" t="n">
        <x:v>1</x:v>
      </x:c>
      <x:c r="U5909" s="9" t="n">
        <x:v>8</x:v>
      </x:c>
      <x:c r="V5909" s="9" t="str">
        <x:v>MVP/SHACL_GENERATION_PIPELINE/experiments/LUNA_CONTEXTUAL_SINGLESHOT/RUN_01/runs/RUN-TRF-015-20260831T155254534819Z/artifacts/attempt_01/extracted_shape.ttl</x:v>
      </x:c>
    </x:row>
    <x:row r="5910" ht="22" customHeight="1">
      <x:c r="A5910" s="10" t="str">
        <x:v>SINGLESHOT</x:v>
      </x:c>
      <x:c r="B5910" s="10" t="str">
        <x:v>TRF-015</x:v>
      </x:c>
      <x:c r="C5910" s="10" t="str">
        <x:v>TRF-015-F02</x:v>
      </x:c>
      <x:c r="D5910" s="10" t="str">
        <x:v>RUN_01</x:v>
      </x:c>
      <x:c r="E5910" s="10" t="str">
        <x:v>ORIGINAL_LEDGER</x:v>
      </x:c>
      <x:c r="F5910" s="10" t="str">
        <x:v>FAIL</x:v>
      </x:c>
      <x:c r="G5910" s="10" t="str">
        <x:v>FAIL</x:v>
      </x:c>
      <x:c r="H5910" s="10" t="str">
        <x:v>EXECUTED</x:v>
      </x:c>
      <x:c r="I5910" s="10" t="str">
        <x:v>PARSED</x:v>
      </x:c>
      <x:c r="J5910" s="10" t="str">
        <x:v>SINGLESHOT_CAPTURED_DIAGNOSTIC_PASS</x:v>
      </x:c>
      <x:c r="K5910" s="10" t="str">
        <x:v>a96466bbc6977bdda195da1894e6fcd6f04155fabe42026f07fd6dde92dfb7de</x:v>
      </x:c>
      <x:c r="L5910" s="10" t="str">
        <x:v>historical_three</x:v>
      </x:c>
      <x:c r="M5910" s="10" t="n">
        <x:v>1</x:v>
      </x:c>
      <x:c r="N5910" s="10" t="n">
        <x:v>0</x:v>
      </x:c>
      <x:c r="O5910" s="10" t="n">
        <x:v>0</x:v>
      </x:c>
      <x:c r="P5910" s="9" t="str">
        <x:f>'CaseReview'!U1538</x:f>
        <x:v>FAIL</x:v>
      </x:c>
      <x:c r="Q5910" s="9" t="n">
        <x:f>IF(AND(T5910=1,G5910=P5910),1,0)</x:f>
        <x:v>1</x:v>
      </x:c>
      <x:c r="R5910" s="9" t="n">
        <x:f>IF(AND(T5910=1,G5910="PASS",P5910="FAIL"),1,0)</x:f>
        <x:v>0</x:v>
      </x:c>
      <x:c r="S5910" s="9" t="n">
        <x:f>IF(AND(T5910=1,G5910="FAIL",P5910="PASS"),1,0)</x:f>
        <x:v>0</x:v>
      </x:c>
      <x:c r="T5910" s="9" t="n">
        <x:v>1</x:v>
      </x:c>
      <x:c r="U5910" s="9" t="n">
        <x:v>8</x:v>
      </x:c>
      <x:c r="V5910" s="9" t="str">
        <x:v>MVP/SHACL_GENERATION_PIPELINE/experiments/LUNA_CONTEXTUAL_SINGLESHOT/RUN_01/runs/RUN-TRF-015-20260831T155254534819Z/artifacts/attempt_01/extracted_shape.ttl</x:v>
      </x:c>
    </x:row>
    <x:row r="5911" ht="22" customHeight="1">
      <x:c r="A5911" s="10" t="str">
        <x:v>SINGLESHOT</x:v>
      </x:c>
      <x:c r="B5911" s="10" t="str">
        <x:v>TRF-015</x:v>
      </x:c>
      <x:c r="C5911" s="10" t="str">
        <x:v>TRF-015-F03</x:v>
      </x:c>
      <x:c r="D5911" s="10" t="str">
        <x:v>RUN_01</x:v>
      </x:c>
      <x:c r="E5911" s="10" t="str">
        <x:v>ORIGINAL_LEDGER</x:v>
      </x:c>
      <x:c r="F5911" s="10" t="str">
        <x:v>FAIL</x:v>
      </x:c>
      <x:c r="G5911" s="10" t="str">
        <x:v>FAIL</x:v>
      </x:c>
      <x:c r="H5911" s="10" t="str">
        <x:v>EXECUTED</x:v>
      </x:c>
      <x:c r="I5911" s="10" t="str">
        <x:v>PARSED</x:v>
      </x:c>
      <x:c r="J5911" s="10" t="str">
        <x:v>SINGLESHOT_CAPTURED_DIAGNOSTIC_PASS</x:v>
      </x:c>
      <x:c r="K5911" s="10" t="str">
        <x:v>a96466bbc6977bdda195da1894e6fcd6f04155fabe42026f07fd6dde92dfb7de</x:v>
      </x:c>
      <x:c r="L5911" s="10" t="str">
        <x:v>historical_three</x:v>
      </x:c>
      <x:c r="M5911" s="10" t="n">
        <x:v>1</x:v>
      </x:c>
      <x:c r="N5911" s="10" t="n">
        <x:v>0</x:v>
      </x:c>
      <x:c r="O5911" s="10" t="n">
        <x:v>0</x:v>
      </x:c>
      <x:c r="P5911" s="9" t="str">
        <x:f>'CaseReview'!U1539</x:f>
        <x:v>FAIL</x:v>
      </x:c>
      <x:c r="Q5911" s="9" t="n">
        <x:f>IF(AND(T5911=1,G5911=P5911),1,0)</x:f>
        <x:v>1</x:v>
      </x:c>
      <x:c r="R5911" s="9" t="n">
        <x:f>IF(AND(T5911=1,G5911="PASS",P5911="FAIL"),1,0)</x:f>
        <x:v>0</x:v>
      </x:c>
      <x:c r="S5911" s="9" t="n">
        <x:f>IF(AND(T5911=1,G5911="FAIL",P5911="PASS"),1,0)</x:f>
        <x:v>0</x:v>
      </x:c>
      <x:c r="T5911" s="9" t="n">
        <x:v>1</x:v>
      </x:c>
      <x:c r="U5911" s="9" t="n">
        <x:v>8</x:v>
      </x:c>
      <x:c r="V5911" s="9" t="str">
        <x:v>MVP/SHACL_GENERATION_PIPELINE/experiments/LUNA_CONTEXTUAL_SINGLESHOT/RUN_01/runs/RUN-TRF-015-20260831T155254534819Z/artifacts/attempt_01/extracted_shape.ttl</x:v>
      </x:c>
    </x:row>
    <x:row r="5912" ht="22" customHeight="1">
      <x:c r="A5912" s="10" t="str">
        <x:v>SINGLESHOT</x:v>
      </x:c>
      <x:c r="B5912" s="10" t="str">
        <x:v>TRF-015</x:v>
      </x:c>
      <x:c r="C5912" s="10" t="str">
        <x:v>TRF-015-F04</x:v>
      </x:c>
      <x:c r="D5912" s="10" t="str">
        <x:v>RUN_01</x:v>
      </x:c>
      <x:c r="E5912" s="10" t="str">
        <x:v>ORIGINAL_LEDGER</x:v>
      </x:c>
      <x:c r="F5912" s="10" t="str">
        <x:v>FAIL</x:v>
      </x:c>
      <x:c r="G5912" s="10" t="str">
        <x:v>FAIL</x:v>
      </x:c>
      <x:c r="H5912" s="10" t="str">
        <x:v>EXECUTED</x:v>
      </x:c>
      <x:c r="I5912" s="10" t="str">
        <x:v>PARSED</x:v>
      </x:c>
      <x:c r="J5912" s="10" t="str">
        <x:v>SINGLESHOT_CAPTURED_DIAGNOSTIC_PASS</x:v>
      </x:c>
      <x:c r="K5912" s="10" t="str">
        <x:v>a96466bbc6977bdda195da1894e6fcd6f04155fabe42026f07fd6dde92dfb7de</x:v>
      </x:c>
      <x:c r="L5912" s="10" t="str">
        <x:v>historical_three</x:v>
      </x:c>
      <x:c r="M5912" s="10" t="n">
        <x:v>1</x:v>
      </x:c>
      <x:c r="N5912" s="10" t="n">
        <x:v>0</x:v>
      </x:c>
      <x:c r="O5912" s="10" t="n">
        <x:v>0</x:v>
      </x:c>
      <x:c r="P5912" s="9" t="str">
        <x:f>'CaseReview'!U1540</x:f>
        <x:v>FAIL</x:v>
      </x:c>
      <x:c r="Q5912" s="9" t="n">
        <x:f>IF(AND(T5912=1,G5912=P5912),1,0)</x:f>
        <x:v>1</x:v>
      </x:c>
      <x:c r="R5912" s="9" t="n">
        <x:f>IF(AND(T5912=1,G5912="PASS",P5912="FAIL"),1,0)</x:f>
        <x:v>0</x:v>
      </x:c>
      <x:c r="S5912" s="9" t="n">
        <x:f>IF(AND(T5912=1,G5912="FAIL",P5912="PASS"),1,0)</x:f>
        <x:v>0</x:v>
      </x:c>
      <x:c r="T5912" s="9" t="n">
        <x:v>1</x:v>
      </x:c>
      <x:c r="U5912" s="9" t="n">
        <x:v>8</x:v>
      </x:c>
      <x:c r="V5912" s="9" t="str">
        <x:v>MVP/SHACL_GENERATION_PIPELINE/experiments/LUNA_CONTEXTUAL_SINGLESHOT/RUN_01/runs/RUN-TRF-015-20260831T155254534819Z/artifacts/attempt_01/extracted_shape.ttl</x:v>
      </x:c>
    </x:row>
    <x:row r="5913" ht="22" customHeight="1">
      <x:c r="A5913" s="10" t="str">
        <x:v>SINGLESHOT</x:v>
      </x:c>
      <x:c r="B5913" s="10" t="str">
        <x:v>TRF-015</x:v>
      </x:c>
      <x:c r="C5913" s="10" t="str">
        <x:v>TRF-015-F05</x:v>
      </x:c>
      <x:c r="D5913" s="10" t="str">
        <x:v>RUN_01</x:v>
      </x:c>
      <x:c r="E5913" s="10" t="str">
        <x:v>ORIGINAL_LEDGER</x:v>
      </x:c>
      <x:c r="F5913" s="10" t="str">
        <x:v>FAIL</x:v>
      </x:c>
      <x:c r="G5913" s="10" t="str">
        <x:v>FAIL</x:v>
      </x:c>
      <x:c r="H5913" s="10" t="str">
        <x:v>EXECUTED</x:v>
      </x:c>
      <x:c r="I5913" s="10" t="str">
        <x:v>PARSED</x:v>
      </x:c>
      <x:c r="J5913" s="10" t="str">
        <x:v>SINGLESHOT_CAPTURED_DIAGNOSTIC_PASS</x:v>
      </x:c>
      <x:c r="K5913" s="10" t="str">
        <x:v>a96466bbc6977bdda195da1894e6fcd6f04155fabe42026f07fd6dde92dfb7de</x:v>
      </x:c>
      <x:c r="L5913" s="10" t="str">
        <x:v>historical_three</x:v>
      </x:c>
      <x:c r="M5913" s="10" t="n">
        <x:v>1</x:v>
      </x:c>
      <x:c r="N5913" s="10" t="n">
        <x:v>0</x:v>
      </x:c>
      <x:c r="O5913" s="10" t="n">
        <x:v>0</x:v>
      </x:c>
      <x:c r="P5913" s="9" t="str">
        <x:f>'CaseReview'!U1541</x:f>
        <x:v>FAIL</x:v>
      </x:c>
      <x:c r="Q5913" s="9" t="n">
        <x:f>IF(AND(T5913=1,G5913=P5913),1,0)</x:f>
        <x:v>1</x:v>
      </x:c>
      <x:c r="R5913" s="9" t="n">
        <x:f>IF(AND(T5913=1,G5913="PASS",P5913="FAIL"),1,0)</x:f>
        <x:v>0</x:v>
      </x:c>
      <x:c r="S5913" s="9" t="n">
        <x:f>IF(AND(T5913=1,G5913="FAIL",P5913="PASS"),1,0)</x:f>
        <x:v>0</x:v>
      </x:c>
      <x:c r="T5913" s="9" t="n">
        <x:v>1</x:v>
      </x:c>
      <x:c r="U5913" s="9" t="n">
        <x:v>8</x:v>
      </x:c>
      <x:c r="V5913" s="9" t="str">
        <x:v>MVP/SHACL_GENERATION_PIPELINE/experiments/LUNA_CONTEXTUAL_SINGLESHOT/RUN_01/runs/RUN-TRF-015-20260831T155254534819Z/artifacts/attempt_01/extracted_shape.ttl</x:v>
      </x:c>
    </x:row>
    <x:row r="5914" ht="22" customHeight="1">
      <x:c r="A5914" s="10" t="str">
        <x:v>SINGLESHOT</x:v>
      </x:c>
      <x:c r="B5914" s="10" t="str">
        <x:v>TRF-015</x:v>
      </x:c>
      <x:c r="C5914" s="10" t="str">
        <x:v>TRF-015-P01</x:v>
      </x:c>
      <x:c r="D5914" s="10" t="str">
        <x:v>RUN_01</x:v>
      </x:c>
      <x:c r="E5914" s="10" t="str">
        <x:v>ORIGINAL_LEDGER</x:v>
      </x:c>
      <x:c r="F5914" s="10" t="str">
        <x:v>PASS</x:v>
      </x:c>
      <x:c r="G5914" s="10" t="str">
        <x:v>PASS</x:v>
      </x:c>
      <x:c r="H5914" s="10" t="str">
        <x:v>EXECUTED</x:v>
      </x:c>
      <x:c r="I5914" s="10" t="str">
        <x:v>PARSED</x:v>
      </x:c>
      <x:c r="J5914" s="10" t="str">
        <x:v>SINGLESHOT_CAPTURED_DIAGNOSTIC_PASS</x:v>
      </x:c>
      <x:c r="K5914" s="10" t="str">
        <x:v>a96466bbc6977bdda195da1894e6fcd6f04155fabe42026f07fd6dde92dfb7de</x:v>
      </x:c>
      <x:c r="L5914" s="10" t="str">
        <x:v>historical_three</x:v>
      </x:c>
      <x:c r="M5914" s="10" t="n">
        <x:v>1</x:v>
      </x:c>
      <x:c r="N5914" s="10" t="n">
        <x:v>0</x:v>
      </x:c>
      <x:c r="O5914" s="10" t="n">
        <x:v>0</x:v>
      </x:c>
      <x:c r="P5914" s="9" t="str">
        <x:f>'CaseReview'!U1542</x:f>
        <x:v>PASS</x:v>
      </x:c>
      <x:c r="Q5914" s="9" t="n">
        <x:f>IF(AND(T5914=1,G5914=P5914),1,0)</x:f>
        <x:v>1</x:v>
      </x:c>
      <x:c r="R5914" s="9" t="n">
        <x:f>IF(AND(T5914=1,G5914="PASS",P5914="FAIL"),1,0)</x:f>
        <x:v>0</x:v>
      </x:c>
      <x:c r="S5914" s="9" t="n">
        <x:f>IF(AND(T5914=1,G5914="FAIL",P5914="PASS"),1,0)</x:f>
        <x:v>0</x:v>
      </x:c>
      <x:c r="T5914" s="9" t="n">
        <x:v>1</x:v>
      </x:c>
      <x:c r="U5914" s="9" t="n">
        <x:v>8</x:v>
      </x:c>
      <x:c r="V5914" s="9" t="str">
        <x:v>MVP/SHACL_GENERATION_PIPELINE/experiments/LUNA_CONTEXTUAL_SINGLESHOT/RUN_01/runs/RUN-TRF-015-20260831T155254534819Z/artifacts/attempt_01/extracted_shape.ttl</x:v>
      </x:c>
    </x:row>
    <x:row r="5915" ht="22" customHeight="1">
      <x:c r="A5915" s="10" t="str">
        <x:v>SINGLESHOT</x:v>
      </x:c>
      <x:c r="B5915" s="10" t="str">
        <x:v>TRF-015</x:v>
      </x:c>
      <x:c r="C5915" s="10" t="str">
        <x:v>TRF-015-P02</x:v>
      </x:c>
      <x:c r="D5915" s="10" t="str">
        <x:v>RUN_01</x:v>
      </x:c>
      <x:c r="E5915" s="10" t="str">
        <x:v>ORIGINAL_LEDGER</x:v>
      </x:c>
      <x:c r="F5915" s="10" t="str">
        <x:v>PASS</x:v>
      </x:c>
      <x:c r="G5915" s="10" t="str">
        <x:v>PASS</x:v>
      </x:c>
      <x:c r="H5915" s="10" t="str">
        <x:v>EXECUTED</x:v>
      </x:c>
      <x:c r="I5915" s="10" t="str">
        <x:v>PARSED</x:v>
      </x:c>
      <x:c r="J5915" s="10" t="str">
        <x:v>SINGLESHOT_CAPTURED_DIAGNOSTIC_PASS</x:v>
      </x:c>
      <x:c r="K5915" s="10" t="str">
        <x:v>a96466bbc6977bdda195da1894e6fcd6f04155fabe42026f07fd6dde92dfb7de</x:v>
      </x:c>
      <x:c r="L5915" s="10" t="str">
        <x:v>historical_three</x:v>
      </x:c>
      <x:c r="M5915" s="10" t="n">
        <x:v>1</x:v>
      </x:c>
      <x:c r="N5915" s="10" t="n">
        <x:v>0</x:v>
      </x:c>
      <x:c r="O5915" s="10" t="n">
        <x:v>0</x:v>
      </x:c>
      <x:c r="P5915" s="9" t="str">
        <x:f>'CaseReview'!U1543</x:f>
        <x:v>PASS</x:v>
      </x:c>
      <x:c r="Q5915" s="9" t="n">
        <x:f>IF(AND(T5915=1,G5915=P5915),1,0)</x:f>
        <x:v>1</x:v>
      </x:c>
      <x:c r="R5915" s="9" t="n">
        <x:f>IF(AND(T5915=1,G5915="PASS",P5915="FAIL"),1,0)</x:f>
        <x:v>0</x:v>
      </x:c>
      <x:c r="S5915" s="9" t="n">
        <x:f>IF(AND(T5915=1,G5915="FAIL",P5915="PASS"),1,0)</x:f>
        <x:v>0</x:v>
      </x:c>
      <x:c r="T5915" s="9" t="n">
        <x:v>1</x:v>
      </x:c>
      <x:c r="U5915" s="9" t="n">
        <x:v>8</x:v>
      </x:c>
      <x:c r="V5915" s="9" t="str">
        <x:v>MVP/SHACL_GENERATION_PIPELINE/experiments/LUNA_CONTEXTUAL_SINGLESHOT/RUN_01/runs/RUN-TRF-015-20260831T155254534819Z/artifacts/attempt_01/extracted_shape.ttl</x:v>
      </x:c>
    </x:row>
    <x:row r="5916" ht="22" customHeight="1">
      <x:c r="A5916" s="10" t="str">
        <x:v>SINGLESHOT</x:v>
      </x:c>
      <x:c r="B5916" s="10" t="str">
        <x:v>TRF-015</x:v>
      </x:c>
      <x:c r="C5916" s="10" t="str">
        <x:v>TRF-015-P03</x:v>
      </x:c>
      <x:c r="D5916" s="10" t="str">
        <x:v>RUN_01</x:v>
      </x:c>
      <x:c r="E5916" s="10" t="str">
        <x:v>ORIGINAL_LEDGER</x:v>
      </x:c>
      <x:c r="F5916" s="10" t="str">
        <x:v>PASS</x:v>
      </x:c>
      <x:c r="G5916" s="10" t="str">
        <x:v>FAIL</x:v>
      </x:c>
      <x:c r="H5916" s="10" t="str">
        <x:v>EXECUTED</x:v>
      </x:c>
      <x:c r="I5916" s="10" t="str">
        <x:v>PARSED</x:v>
      </x:c>
      <x:c r="J5916" s="10" t="str">
        <x:v>SINGLESHOT_CAPTURED_DIAGNOSTIC_PASS</x:v>
      </x:c>
      <x:c r="K5916" s="10" t="str">
        <x:v>a96466bbc6977bdda195da1894e6fcd6f04155fabe42026f07fd6dde92dfb7de</x:v>
      </x:c>
      <x:c r="L5916" s="10" t="str">
        <x:v>historical_three</x:v>
      </x:c>
      <x:c r="M5916" s="10" t="n">
        <x:v>0</x:v>
      </x:c>
      <x:c r="N5916" s="10" t="n">
        <x:v>0</x:v>
      </x:c>
      <x:c r="O5916" s="10" t="n">
        <x:v>1</x:v>
      </x:c>
      <x:c r="P5916" s="9" t="str">
        <x:f>'CaseReview'!U1544</x:f>
        <x:v>PASS</x:v>
      </x:c>
      <x:c r="Q5916" s="9" t="n">
        <x:f>IF(AND(T5916=1,G5916=P5916),1,0)</x:f>
        <x:v>0</x:v>
      </x:c>
      <x:c r="R5916" s="9" t="n">
        <x:f>IF(AND(T5916=1,G5916="PASS",P5916="FAIL"),1,0)</x:f>
        <x:v>0</x:v>
      </x:c>
      <x:c r="S5916" s="9" t="n">
        <x:f>IF(AND(T5916=1,G5916="FAIL",P5916="PASS"),1,0)</x:f>
        <x:v>1</x:v>
      </x:c>
      <x:c r="T5916" s="9" t="n">
        <x:v>1</x:v>
      </x:c>
      <x:c r="U5916" s="9" t="n">
        <x:v>8</x:v>
      </x:c>
      <x:c r="V5916" s="9" t="str">
        <x:v>MVP/SHACL_GENERATION_PIPELINE/experiments/LUNA_CONTEXTUAL_SINGLESHOT/RUN_01/runs/RUN-TRF-015-20260831T155254534819Z/artifacts/attempt_01/extracted_shape.ttl</x:v>
      </x:c>
    </x:row>
    <x:row r="5917" ht="22" customHeight="1">
      <x:c r="A5917" s="10" t="str">
        <x:v>SINGLESHOT</x:v>
      </x:c>
      <x:c r="B5917" s="10" t="str">
        <x:v>TRF-016</x:v>
      </x:c>
      <x:c r="C5917" s="10" t="str">
        <x:v>TRF-016-F01</x:v>
      </x:c>
      <x:c r="D5917" s="10" t="str">
        <x:v>RUN_01</x:v>
      </x:c>
      <x:c r="E5917" s="10" t="str">
        <x:v>ORIGINAL_LEDGER</x:v>
      </x:c>
      <x:c r="F5917" s="10" t="str">
        <x:v>FAIL</x:v>
      </x:c>
      <x:c r="G5917" s="10" t="str">
        <x:v>NO_VERDICT</x:v>
      </x:c>
      <x:c r="H5917" s="10" t="str">
        <x:v>INFRASTRUCTURE_FAILURE</x:v>
      </x:c>
      <x:c r="I5917" s="10" t="str">
        <x:v>NOT_PARSED</x:v>
      </x:c>
      <x:c r="J5917" s="10" t="str">
        <x:v>SINGLESHOT_CAPTURED_DIAGNOSTIC_FAIL</x:v>
      </x:c>
      <x:c r="K5917" s="10" t="str"/>
      <x:c r="L5917" s="10" t="str">
        <x:v>historical_three</x:v>
      </x:c>
      <x:c r="M5917" s="10" t="n">
        <x:v>0</x:v>
      </x:c>
      <x:c r="N5917" s="10" t="n">
        <x:v>0</x:v>
      </x:c>
      <x:c r="O5917" s="10" t="n">
        <x:v>0</x:v>
      </x:c>
      <x:c r="P5917" s="9" t="str">
        <x:f>'CaseReview'!U1545</x:f>
        <x:v>FAIL</x:v>
      </x:c>
      <x:c r="Q5917" s="9" t="n">
        <x:f>IF(AND(T5917=1,G5917=P5917),1,0)</x:f>
        <x:v>0</x:v>
      </x:c>
      <x:c r="R5917" s="9" t="n">
        <x:f>IF(AND(T5917=1,G5917="PASS",P5917="FAIL"),1,0)</x:f>
        <x:v>0</x:v>
      </x:c>
      <x:c r="S5917" s="9" t="n">
        <x:f>IF(AND(T5917=1,G5917="FAIL",P5917="PASS"),1,0)</x:f>
        <x:v>0</x:v>
      </x:c>
      <x:c r="T5917" s="9" t="n">
        <x:v>0</x:v>
      </x:c>
      <x:c r="U5917" s="9" t="n">
        <x:v>10</x:v>
      </x:c>
      <x:c r="V5917" s="9" t="str"/>
    </x:row>
    <x:row r="5918" ht="22" customHeight="1">
      <x:c r="A5918" s="10" t="str">
        <x:v>SINGLESHOT</x:v>
      </x:c>
      <x:c r="B5918" s="10" t="str">
        <x:v>TRF-016</x:v>
      </x:c>
      <x:c r="C5918" s="10" t="str">
        <x:v>TRF-016-F02</x:v>
      </x:c>
      <x:c r="D5918" s="10" t="str">
        <x:v>RUN_01</x:v>
      </x:c>
      <x:c r="E5918" s="10" t="str">
        <x:v>ORIGINAL_LEDGER</x:v>
      </x:c>
      <x:c r="F5918" s="10" t="str">
        <x:v>FAIL</x:v>
      </x:c>
      <x:c r="G5918" s="10" t="str">
        <x:v>NO_VERDICT</x:v>
      </x:c>
      <x:c r="H5918" s="10" t="str">
        <x:v>INFRASTRUCTURE_FAILURE</x:v>
      </x:c>
      <x:c r="I5918" s="10" t="str">
        <x:v>NOT_PARSED</x:v>
      </x:c>
      <x:c r="J5918" s="10" t="str">
        <x:v>SINGLESHOT_CAPTURED_DIAGNOSTIC_FAIL</x:v>
      </x:c>
      <x:c r="K5918" s="10" t="str"/>
      <x:c r="L5918" s="10" t="str">
        <x:v>historical_three</x:v>
      </x:c>
      <x:c r="M5918" s="10" t="n">
        <x:v>0</x:v>
      </x:c>
      <x:c r="N5918" s="10" t="n">
        <x:v>0</x:v>
      </x:c>
      <x:c r="O5918" s="10" t="n">
        <x:v>0</x:v>
      </x:c>
      <x:c r="P5918" s="9" t="str">
        <x:f>'CaseReview'!U1546</x:f>
        <x:v>FAIL</x:v>
      </x:c>
      <x:c r="Q5918" s="9" t="n">
        <x:f>IF(AND(T5918=1,G5918=P5918),1,0)</x:f>
        <x:v>0</x:v>
      </x:c>
      <x:c r="R5918" s="9" t="n">
        <x:f>IF(AND(T5918=1,G5918="PASS",P5918="FAIL"),1,0)</x:f>
        <x:v>0</x:v>
      </x:c>
      <x:c r="S5918" s="9" t="n">
        <x:f>IF(AND(T5918=1,G5918="FAIL",P5918="PASS"),1,0)</x:f>
        <x:v>0</x:v>
      </x:c>
      <x:c r="T5918" s="9" t="n">
        <x:v>0</x:v>
      </x:c>
      <x:c r="U5918" s="9" t="n">
        <x:v>10</x:v>
      </x:c>
      <x:c r="V5918" s="9" t="str"/>
    </x:row>
    <x:row r="5919" ht="22" customHeight="1">
      <x:c r="A5919" s="10" t="str">
        <x:v>SINGLESHOT</x:v>
      </x:c>
      <x:c r="B5919" s="10" t="str">
        <x:v>TRF-016</x:v>
      </x:c>
      <x:c r="C5919" s="10" t="str">
        <x:v>TRF-016-F03</x:v>
      </x:c>
      <x:c r="D5919" s="10" t="str">
        <x:v>RUN_01</x:v>
      </x:c>
      <x:c r="E5919" s="10" t="str">
        <x:v>ORIGINAL_LEDGER</x:v>
      </x:c>
      <x:c r="F5919" s="10" t="str">
        <x:v>FAIL</x:v>
      </x:c>
      <x:c r="G5919" s="10" t="str">
        <x:v>NO_VERDICT</x:v>
      </x:c>
      <x:c r="H5919" s="10" t="str">
        <x:v>INFRASTRUCTURE_FAILURE</x:v>
      </x:c>
      <x:c r="I5919" s="10" t="str">
        <x:v>NOT_PARSED</x:v>
      </x:c>
      <x:c r="J5919" s="10" t="str">
        <x:v>SINGLESHOT_CAPTURED_DIAGNOSTIC_FAIL</x:v>
      </x:c>
      <x:c r="K5919" s="10" t="str"/>
      <x:c r="L5919" s="10" t="str">
        <x:v>historical_three</x:v>
      </x:c>
      <x:c r="M5919" s="10" t="n">
        <x:v>0</x:v>
      </x:c>
      <x:c r="N5919" s="10" t="n">
        <x:v>0</x:v>
      </x:c>
      <x:c r="O5919" s="10" t="n">
        <x:v>0</x:v>
      </x:c>
      <x:c r="P5919" s="9" t="str">
        <x:f>'CaseReview'!U1547</x:f>
        <x:v>FAIL</x:v>
      </x:c>
      <x:c r="Q5919" s="9" t="n">
        <x:f>IF(AND(T5919=1,G5919=P5919),1,0)</x:f>
        <x:v>0</x:v>
      </x:c>
      <x:c r="R5919" s="9" t="n">
        <x:f>IF(AND(T5919=1,G5919="PASS",P5919="FAIL"),1,0)</x:f>
        <x:v>0</x:v>
      </x:c>
      <x:c r="S5919" s="9" t="n">
        <x:f>IF(AND(T5919=1,G5919="FAIL",P5919="PASS"),1,0)</x:f>
        <x:v>0</x:v>
      </x:c>
      <x:c r="T5919" s="9" t="n">
        <x:v>0</x:v>
      </x:c>
      <x:c r="U5919" s="9" t="n">
        <x:v>10</x:v>
      </x:c>
      <x:c r="V5919" s="9" t="str"/>
    </x:row>
    <x:row r="5920" ht="22" customHeight="1">
      <x:c r="A5920" s="10" t="str">
        <x:v>SINGLESHOT</x:v>
      </x:c>
      <x:c r="B5920" s="10" t="str">
        <x:v>TRF-016</x:v>
      </x:c>
      <x:c r="C5920" s="10" t="str">
        <x:v>TRF-016-F04</x:v>
      </x:c>
      <x:c r="D5920" s="10" t="str">
        <x:v>RUN_01</x:v>
      </x:c>
      <x:c r="E5920" s="10" t="str">
        <x:v>ORIGINAL_LEDGER</x:v>
      </x:c>
      <x:c r="F5920" s="10" t="str">
        <x:v>FAIL</x:v>
      </x:c>
      <x:c r="G5920" s="10" t="str">
        <x:v>NO_VERDICT</x:v>
      </x:c>
      <x:c r="H5920" s="10" t="str">
        <x:v>INFRASTRUCTURE_FAILURE</x:v>
      </x:c>
      <x:c r="I5920" s="10" t="str">
        <x:v>NOT_PARSED</x:v>
      </x:c>
      <x:c r="J5920" s="10" t="str">
        <x:v>SINGLESHOT_CAPTURED_DIAGNOSTIC_FAIL</x:v>
      </x:c>
      <x:c r="K5920" s="10" t="str"/>
      <x:c r="L5920" s="10" t="str">
        <x:v>historical_three</x:v>
      </x:c>
      <x:c r="M5920" s="10" t="n">
        <x:v>0</x:v>
      </x:c>
      <x:c r="N5920" s="10" t="n">
        <x:v>0</x:v>
      </x:c>
      <x:c r="O5920" s="10" t="n">
        <x:v>0</x:v>
      </x:c>
      <x:c r="P5920" s="9" t="str">
        <x:f>'CaseReview'!U1548</x:f>
        <x:v>FAIL</x:v>
      </x:c>
      <x:c r="Q5920" s="9" t="n">
        <x:f>IF(AND(T5920=1,G5920=P5920),1,0)</x:f>
        <x:v>0</x:v>
      </x:c>
      <x:c r="R5920" s="9" t="n">
        <x:f>IF(AND(T5920=1,G5920="PASS",P5920="FAIL"),1,0)</x:f>
        <x:v>0</x:v>
      </x:c>
      <x:c r="S5920" s="9" t="n">
        <x:f>IF(AND(T5920=1,G5920="FAIL",P5920="PASS"),1,0)</x:f>
        <x:v>0</x:v>
      </x:c>
      <x:c r="T5920" s="9" t="n">
        <x:v>0</x:v>
      </x:c>
      <x:c r="U5920" s="9" t="n">
        <x:v>10</x:v>
      </x:c>
      <x:c r="V5920" s="9" t="str"/>
    </x:row>
    <x:row r="5921" ht="22" customHeight="1">
      <x:c r="A5921" s="10" t="str">
        <x:v>SINGLESHOT</x:v>
      </x:c>
      <x:c r="B5921" s="10" t="str">
        <x:v>TRF-016</x:v>
      </x:c>
      <x:c r="C5921" s="10" t="str">
        <x:v>TRF-016-F05</x:v>
      </x:c>
      <x:c r="D5921" s="10" t="str">
        <x:v>RUN_01</x:v>
      </x:c>
      <x:c r="E5921" s="10" t="str">
        <x:v>ORIGINAL_LEDGER</x:v>
      </x:c>
      <x:c r="F5921" s="10" t="str">
        <x:v>FAIL</x:v>
      </x:c>
      <x:c r="G5921" s="10" t="str">
        <x:v>NO_VERDICT</x:v>
      </x:c>
      <x:c r="H5921" s="10" t="str">
        <x:v>INFRASTRUCTURE_FAILURE</x:v>
      </x:c>
      <x:c r="I5921" s="10" t="str">
        <x:v>NOT_PARSED</x:v>
      </x:c>
      <x:c r="J5921" s="10" t="str">
        <x:v>SINGLESHOT_CAPTURED_DIAGNOSTIC_FAIL</x:v>
      </x:c>
      <x:c r="K5921" s="10" t="str"/>
      <x:c r="L5921" s="10" t="str">
        <x:v>historical_three</x:v>
      </x:c>
      <x:c r="M5921" s="10" t="n">
        <x:v>0</x:v>
      </x:c>
      <x:c r="N5921" s="10" t="n">
        <x:v>0</x:v>
      </x:c>
      <x:c r="O5921" s="10" t="n">
        <x:v>0</x:v>
      </x:c>
      <x:c r="P5921" s="9" t="str">
        <x:f>'CaseReview'!U1549</x:f>
        <x:v>FAIL</x:v>
      </x:c>
      <x:c r="Q5921" s="9" t="n">
        <x:f>IF(AND(T5921=1,G5921=P5921),1,0)</x:f>
        <x:v>0</x:v>
      </x:c>
      <x:c r="R5921" s="9" t="n">
        <x:f>IF(AND(T5921=1,G5921="PASS",P5921="FAIL"),1,0)</x:f>
        <x:v>0</x:v>
      </x:c>
      <x:c r="S5921" s="9" t="n">
        <x:f>IF(AND(T5921=1,G5921="FAIL",P5921="PASS"),1,0)</x:f>
        <x:v>0</x:v>
      </x:c>
      <x:c r="T5921" s="9" t="n">
        <x:v>0</x:v>
      </x:c>
      <x:c r="U5921" s="9" t="n">
        <x:v>10</x:v>
      </x:c>
      <x:c r="V5921" s="9" t="str"/>
    </x:row>
    <x:row r="5922" ht="22" customHeight="1">
      <x:c r="A5922" s="10" t="str">
        <x:v>SINGLESHOT</x:v>
      </x:c>
      <x:c r="B5922" s="10" t="str">
        <x:v>TRF-016</x:v>
      </x:c>
      <x:c r="C5922" s="10" t="str">
        <x:v>TRF-016-F06</x:v>
      </x:c>
      <x:c r="D5922" s="10" t="str">
        <x:v>RUN_01</x:v>
      </x:c>
      <x:c r="E5922" s="10" t="str">
        <x:v>ORIGINAL_LEDGER</x:v>
      </x:c>
      <x:c r="F5922" s="10" t="str">
        <x:v>FAIL</x:v>
      </x:c>
      <x:c r="G5922" s="10" t="str">
        <x:v>NO_VERDICT</x:v>
      </x:c>
      <x:c r="H5922" s="10" t="str">
        <x:v>INFRASTRUCTURE_FAILURE</x:v>
      </x:c>
      <x:c r="I5922" s="10" t="str">
        <x:v>NOT_PARSED</x:v>
      </x:c>
      <x:c r="J5922" s="10" t="str">
        <x:v>SINGLESHOT_CAPTURED_DIAGNOSTIC_FAIL</x:v>
      </x:c>
      <x:c r="K5922" s="10" t="str"/>
      <x:c r="L5922" s="10" t="str">
        <x:v>historical_three</x:v>
      </x:c>
      <x:c r="M5922" s="10" t="n">
        <x:v>0</x:v>
      </x:c>
      <x:c r="N5922" s="10" t="n">
        <x:v>0</x:v>
      </x:c>
      <x:c r="O5922" s="10" t="n">
        <x:v>0</x:v>
      </x:c>
      <x:c r="P5922" s="9" t="str">
        <x:f>'CaseReview'!U1550</x:f>
        <x:v>FAIL</x:v>
      </x:c>
      <x:c r="Q5922" s="9" t="n">
        <x:f>IF(AND(T5922=1,G5922=P5922),1,0)</x:f>
        <x:v>0</x:v>
      </x:c>
      <x:c r="R5922" s="9" t="n">
        <x:f>IF(AND(T5922=1,G5922="PASS",P5922="FAIL"),1,0)</x:f>
        <x:v>0</x:v>
      </x:c>
      <x:c r="S5922" s="9" t="n">
        <x:f>IF(AND(T5922=1,G5922="FAIL",P5922="PASS"),1,0)</x:f>
        <x:v>0</x:v>
      </x:c>
      <x:c r="T5922" s="9" t="n">
        <x:v>0</x:v>
      </x:c>
      <x:c r="U5922" s="9" t="n">
        <x:v>10</x:v>
      </x:c>
      <x:c r="V5922" s="9" t="str"/>
    </x:row>
    <x:row r="5923" ht="22" customHeight="1">
      <x:c r="A5923" s="10" t="str">
        <x:v>SINGLESHOT</x:v>
      </x:c>
      <x:c r="B5923" s="10" t="str">
        <x:v>TRF-016</x:v>
      </x:c>
      <x:c r="C5923" s="10" t="str">
        <x:v>TRF-016-P01</x:v>
      </x:c>
      <x:c r="D5923" s="10" t="str">
        <x:v>RUN_01</x:v>
      </x:c>
      <x:c r="E5923" s="10" t="str">
        <x:v>ORIGINAL_LEDGER</x:v>
      </x:c>
      <x:c r="F5923" s="10" t="str">
        <x:v>PASS</x:v>
      </x:c>
      <x:c r="G5923" s="10" t="str">
        <x:v>NO_VERDICT</x:v>
      </x:c>
      <x:c r="H5923" s="10" t="str">
        <x:v>INFRASTRUCTURE_FAILURE</x:v>
      </x:c>
      <x:c r="I5923" s="10" t="str">
        <x:v>NOT_PARSED</x:v>
      </x:c>
      <x:c r="J5923" s="10" t="str">
        <x:v>SINGLESHOT_CAPTURED_DIAGNOSTIC_FAIL</x:v>
      </x:c>
      <x:c r="K5923" s="10" t="str"/>
      <x:c r="L5923" s="10" t="str">
        <x:v>historical_three</x:v>
      </x:c>
      <x:c r="M5923" s="10" t="n">
        <x:v>0</x:v>
      </x:c>
      <x:c r="N5923" s="10" t="n">
        <x:v>0</x:v>
      </x:c>
      <x:c r="O5923" s="10" t="n">
        <x:v>0</x:v>
      </x:c>
      <x:c r="P5923" s="9" t="str">
        <x:f>'CaseReview'!U1551</x:f>
        <x:v>PASS</x:v>
      </x:c>
      <x:c r="Q5923" s="9" t="n">
        <x:f>IF(AND(T5923=1,G5923=P5923),1,0)</x:f>
        <x:v>0</x:v>
      </x:c>
      <x:c r="R5923" s="9" t="n">
        <x:f>IF(AND(T5923=1,G5923="PASS",P5923="FAIL"),1,0)</x:f>
        <x:v>0</x:v>
      </x:c>
      <x:c r="S5923" s="9" t="n">
        <x:f>IF(AND(T5923=1,G5923="FAIL",P5923="PASS"),1,0)</x:f>
        <x:v>0</x:v>
      </x:c>
      <x:c r="T5923" s="9" t="n">
        <x:v>0</x:v>
      </x:c>
      <x:c r="U5923" s="9" t="n">
        <x:v>10</x:v>
      </x:c>
      <x:c r="V5923" s="9" t="str"/>
    </x:row>
    <x:row r="5924" ht="22" customHeight="1">
      <x:c r="A5924" s="10" t="str">
        <x:v>SINGLESHOT</x:v>
      </x:c>
      <x:c r="B5924" s="10" t="str">
        <x:v>TRF-016</x:v>
      </x:c>
      <x:c r="C5924" s="10" t="str">
        <x:v>TRF-016-P02</x:v>
      </x:c>
      <x:c r="D5924" s="10" t="str">
        <x:v>RUN_01</x:v>
      </x:c>
      <x:c r="E5924" s="10" t="str">
        <x:v>ORIGINAL_LEDGER</x:v>
      </x:c>
      <x:c r="F5924" s="10" t="str">
        <x:v>PASS</x:v>
      </x:c>
      <x:c r="G5924" s="10" t="str">
        <x:v>NO_VERDICT</x:v>
      </x:c>
      <x:c r="H5924" s="10" t="str">
        <x:v>INFRASTRUCTURE_FAILURE</x:v>
      </x:c>
      <x:c r="I5924" s="10" t="str">
        <x:v>NOT_PARSED</x:v>
      </x:c>
      <x:c r="J5924" s="10" t="str">
        <x:v>SINGLESHOT_CAPTURED_DIAGNOSTIC_FAIL</x:v>
      </x:c>
      <x:c r="K5924" s="10" t="str"/>
      <x:c r="L5924" s="10" t="str">
        <x:v>historical_three</x:v>
      </x:c>
      <x:c r="M5924" s="10" t="n">
        <x:v>0</x:v>
      </x:c>
      <x:c r="N5924" s="10" t="n">
        <x:v>0</x:v>
      </x:c>
      <x:c r="O5924" s="10" t="n">
        <x:v>0</x:v>
      </x:c>
      <x:c r="P5924" s="9" t="str">
        <x:f>'CaseReview'!U1552</x:f>
        <x:v>PASS</x:v>
      </x:c>
      <x:c r="Q5924" s="9" t="n">
        <x:f>IF(AND(T5924=1,G5924=P5924),1,0)</x:f>
        <x:v>0</x:v>
      </x:c>
      <x:c r="R5924" s="9" t="n">
        <x:f>IF(AND(T5924=1,G5924="PASS",P5924="FAIL"),1,0)</x:f>
        <x:v>0</x:v>
      </x:c>
      <x:c r="S5924" s="9" t="n">
        <x:f>IF(AND(T5924=1,G5924="FAIL",P5924="PASS"),1,0)</x:f>
        <x:v>0</x:v>
      </x:c>
      <x:c r="T5924" s="9" t="n">
        <x:v>0</x:v>
      </x:c>
      <x:c r="U5924" s="9" t="n">
        <x:v>10</x:v>
      </x:c>
      <x:c r="V5924" s="9" t="str"/>
    </x:row>
    <x:row r="5925" ht="22" customHeight="1">
      <x:c r="A5925" s="10" t="str">
        <x:v>SINGLESHOT</x:v>
      </x:c>
      <x:c r="B5925" s="10" t="str">
        <x:v>TRF-016</x:v>
      </x:c>
      <x:c r="C5925" s="10" t="str">
        <x:v>TRF-016-P03</x:v>
      </x:c>
      <x:c r="D5925" s="10" t="str">
        <x:v>RUN_01</x:v>
      </x:c>
      <x:c r="E5925" s="10" t="str">
        <x:v>ORIGINAL_LEDGER</x:v>
      </x:c>
      <x:c r="F5925" s="10" t="str">
        <x:v>PASS</x:v>
      </x:c>
      <x:c r="G5925" s="10" t="str">
        <x:v>NO_VERDICT</x:v>
      </x:c>
      <x:c r="H5925" s="10" t="str">
        <x:v>INFRASTRUCTURE_FAILURE</x:v>
      </x:c>
      <x:c r="I5925" s="10" t="str">
        <x:v>NOT_PARSED</x:v>
      </x:c>
      <x:c r="J5925" s="10" t="str">
        <x:v>SINGLESHOT_CAPTURED_DIAGNOSTIC_FAIL</x:v>
      </x:c>
      <x:c r="K5925" s="10" t="str"/>
      <x:c r="L5925" s="10" t="str">
        <x:v>historical_three</x:v>
      </x:c>
      <x:c r="M5925" s="10" t="n">
        <x:v>0</x:v>
      </x:c>
      <x:c r="N5925" s="10" t="n">
        <x:v>0</x:v>
      </x:c>
      <x:c r="O5925" s="10" t="n">
        <x:v>0</x:v>
      </x:c>
      <x:c r="P5925" s="9" t="str">
        <x:f>'CaseReview'!U1553</x:f>
        <x:v>PASS</x:v>
      </x:c>
      <x:c r="Q5925" s="9" t="n">
        <x:f>IF(AND(T5925=1,G5925=P5925),1,0)</x:f>
        <x:v>0</x:v>
      </x:c>
      <x:c r="R5925" s="9" t="n">
        <x:f>IF(AND(T5925=1,G5925="PASS",P5925="FAIL"),1,0)</x:f>
        <x:v>0</x:v>
      </x:c>
      <x:c r="S5925" s="9" t="n">
        <x:f>IF(AND(T5925=1,G5925="FAIL",P5925="PASS"),1,0)</x:f>
        <x:v>0</x:v>
      </x:c>
      <x:c r="T5925" s="9" t="n">
        <x:v>0</x:v>
      </x:c>
      <x:c r="U5925" s="9" t="n">
        <x:v>10</x:v>
      </x:c>
      <x:c r="V5925" s="9" t="str"/>
    </x:row>
    <x:row r="5926" ht="22" customHeight="1">
      <x:c r="A5926" s="10" t="str">
        <x:v>SINGLESHOT</x:v>
      </x:c>
      <x:c r="B5926" s="10" t="str">
        <x:v>TRF-016</x:v>
      </x:c>
      <x:c r="C5926" s="10" t="str">
        <x:v>TRF-016-P04</x:v>
      </x:c>
      <x:c r="D5926" s="10" t="str">
        <x:v>RUN_01</x:v>
      </x:c>
      <x:c r="E5926" s="10" t="str">
        <x:v>ORIGINAL_LEDGER</x:v>
      </x:c>
      <x:c r="F5926" s="10" t="str">
        <x:v>PASS</x:v>
      </x:c>
      <x:c r="G5926" s="10" t="str">
        <x:v>NO_VERDICT</x:v>
      </x:c>
      <x:c r="H5926" s="10" t="str">
        <x:v>INFRASTRUCTURE_FAILURE</x:v>
      </x:c>
      <x:c r="I5926" s="10" t="str">
        <x:v>NOT_PARSED</x:v>
      </x:c>
      <x:c r="J5926" s="10" t="str">
        <x:v>SINGLESHOT_CAPTURED_DIAGNOSTIC_FAIL</x:v>
      </x:c>
      <x:c r="K5926" s="10" t="str"/>
      <x:c r="L5926" s="10" t="str">
        <x:v>historical_three</x:v>
      </x:c>
      <x:c r="M5926" s="10" t="n">
        <x:v>0</x:v>
      </x:c>
      <x:c r="N5926" s="10" t="n">
        <x:v>0</x:v>
      </x:c>
      <x:c r="O5926" s="10" t="n">
        <x:v>0</x:v>
      </x:c>
      <x:c r="P5926" s="9" t="str">
        <x:f>'CaseReview'!U1554</x:f>
        <x:v>PASS</x:v>
      </x:c>
      <x:c r="Q5926" s="9" t="n">
        <x:f>IF(AND(T5926=1,G5926=P5926),1,0)</x:f>
        <x:v>0</x:v>
      </x:c>
      <x:c r="R5926" s="9" t="n">
        <x:f>IF(AND(T5926=1,G5926="PASS",P5926="FAIL"),1,0)</x:f>
        <x:v>0</x:v>
      </x:c>
      <x:c r="S5926" s="9" t="n">
        <x:f>IF(AND(T5926=1,G5926="FAIL",P5926="PASS"),1,0)</x:f>
        <x:v>0</x:v>
      </x:c>
      <x:c r="T5926" s="9" t="n">
        <x:v>0</x:v>
      </x:c>
      <x:c r="U5926" s="9" t="n">
        <x:v>10</x:v>
      </x:c>
      <x:c r="V5926" s="9" t="str"/>
    </x:row>
    <x:row r="5927" ht="22" customHeight="1">
      <x:c r="A5927" s="10" t="str">
        <x:v>SINGLESHOT</x:v>
      </x:c>
      <x:c r="B5927" s="10" t="str">
        <x:v>TRF-017</x:v>
      </x:c>
      <x:c r="C5927" s="10" t="str">
        <x:v>TRF-017-F01</x:v>
      </x:c>
      <x:c r="D5927" s="10" t="str">
        <x:v>RUN_01</x:v>
      </x:c>
      <x:c r="E5927" s="10" t="str">
        <x:v>ORIGINAL_LEDGER</x:v>
      </x:c>
      <x:c r="F5927" s="10" t="str">
        <x:v>FAIL</x:v>
      </x:c>
      <x:c r="G5927" s="10" t="str">
        <x:v>PASS</x:v>
      </x:c>
      <x:c r="H5927" s="10" t="str">
        <x:v>EXECUTED</x:v>
      </x:c>
      <x:c r="I5927" s="10" t="str">
        <x:v>PARSED</x:v>
      </x:c>
      <x:c r="J5927" s="10" t="str">
        <x:v>SINGLESHOT_CAPTURED_DIAGNOSTIC_PASS</x:v>
      </x:c>
      <x:c r="K5927" s="10" t="str">
        <x:v>a8a7bcf4fc5e7b8240268d829e709584e4926d2c1378e4bd5b2a34a92d3338a0</x:v>
      </x:c>
      <x:c r="L5927" s="10" t="str">
        <x:v>historical_three</x:v>
      </x:c>
      <x:c r="M5927" s="10" t="n">
        <x:v>0</x:v>
      </x:c>
      <x:c r="N5927" s="10" t="n">
        <x:v>1</x:v>
      </x:c>
      <x:c r="O5927" s="10" t="n">
        <x:v>0</x:v>
      </x:c>
      <x:c r="P5927" s="9" t="str">
        <x:f>'CaseReview'!U1555</x:f>
        <x:v>FAIL</x:v>
      </x:c>
      <x:c r="Q5927" s="9" t="n">
        <x:f>IF(AND(T5927=1,G5927=P5927),1,0)</x:f>
        <x:v>0</x:v>
      </x:c>
      <x:c r="R5927" s="9" t="n">
        <x:f>IF(AND(T5927=1,G5927="PASS",P5927="FAIL"),1,0)</x:f>
        <x:v>1</x:v>
      </x:c>
      <x:c r="S5927" s="9" t="n">
        <x:f>IF(AND(T5927=1,G5927="FAIL",P5927="PASS"),1,0)</x:f>
        <x:v>0</x:v>
      </x:c>
      <x:c r="T5927" s="9" t="n">
        <x:v>1</x:v>
      </x:c>
      <x:c r="U5927" s="9" t="n">
        <x:v>7</x:v>
      </x:c>
      <x:c r="V5927" s="9" t="str">
        <x:v>MVP/SHACL_GENERATION_PIPELINE/experiments/LUNA_CONTEXTUAL_SINGLESHOT/RUN_01/runs/RUN-TRF-017-20260831T155405241864Z/artifacts/attempt_01/extracted_shape.ttl</x:v>
      </x:c>
    </x:row>
    <x:row r="5928" ht="22" customHeight="1">
      <x:c r="A5928" s="10" t="str">
        <x:v>SINGLESHOT</x:v>
      </x:c>
      <x:c r="B5928" s="10" t="str">
        <x:v>TRF-017</x:v>
      </x:c>
      <x:c r="C5928" s="10" t="str">
        <x:v>TRF-017-F02</x:v>
      </x:c>
      <x:c r="D5928" s="10" t="str">
        <x:v>RUN_01</x:v>
      </x:c>
      <x:c r="E5928" s="10" t="str">
        <x:v>ORIGINAL_LEDGER</x:v>
      </x:c>
      <x:c r="F5928" s="10" t="str">
        <x:v>FAIL</x:v>
      </x:c>
      <x:c r="G5928" s="10" t="str">
        <x:v>FAIL</x:v>
      </x:c>
      <x:c r="H5928" s="10" t="str">
        <x:v>EXECUTED</x:v>
      </x:c>
      <x:c r="I5928" s="10" t="str">
        <x:v>PARSED</x:v>
      </x:c>
      <x:c r="J5928" s="10" t="str">
        <x:v>SINGLESHOT_CAPTURED_DIAGNOSTIC_PASS</x:v>
      </x:c>
      <x:c r="K5928" s="10" t="str">
        <x:v>a8a7bcf4fc5e7b8240268d829e709584e4926d2c1378e4bd5b2a34a92d3338a0</x:v>
      </x:c>
      <x:c r="L5928" s="10" t="str">
        <x:v>historical_three</x:v>
      </x:c>
      <x:c r="M5928" s="10" t="n">
        <x:v>1</x:v>
      </x:c>
      <x:c r="N5928" s="10" t="n">
        <x:v>0</x:v>
      </x:c>
      <x:c r="O5928" s="10" t="n">
        <x:v>0</x:v>
      </x:c>
      <x:c r="P5928" s="9" t="str">
        <x:f>'CaseReview'!U1556</x:f>
        <x:v>FAIL</x:v>
      </x:c>
      <x:c r="Q5928" s="9" t="n">
        <x:f>IF(AND(T5928=1,G5928=P5928),1,0)</x:f>
        <x:v>1</x:v>
      </x:c>
      <x:c r="R5928" s="9" t="n">
        <x:f>IF(AND(T5928=1,G5928="PASS",P5928="FAIL"),1,0)</x:f>
        <x:v>0</x:v>
      </x:c>
      <x:c r="S5928" s="9" t="n">
        <x:f>IF(AND(T5928=1,G5928="FAIL",P5928="PASS"),1,0)</x:f>
        <x:v>0</x:v>
      </x:c>
      <x:c r="T5928" s="9" t="n">
        <x:v>1</x:v>
      </x:c>
      <x:c r="U5928" s="9" t="n">
        <x:v>7</x:v>
      </x:c>
      <x:c r="V5928" s="9" t="str">
        <x:v>MVP/SHACL_GENERATION_PIPELINE/experiments/LUNA_CONTEXTUAL_SINGLESHOT/RUN_01/runs/RUN-TRF-017-20260831T155405241864Z/artifacts/attempt_01/extracted_shape.ttl</x:v>
      </x:c>
    </x:row>
    <x:row r="5929" ht="22" customHeight="1">
      <x:c r="A5929" s="10" t="str">
        <x:v>SINGLESHOT</x:v>
      </x:c>
      <x:c r="B5929" s="10" t="str">
        <x:v>TRF-017</x:v>
      </x:c>
      <x:c r="C5929" s="10" t="str">
        <x:v>TRF-017-F03</x:v>
      </x:c>
      <x:c r="D5929" s="10" t="str">
        <x:v>RUN_01</x:v>
      </x:c>
      <x:c r="E5929" s="10" t="str">
        <x:v>ORIGINAL_LEDGER</x:v>
      </x:c>
      <x:c r="F5929" s="10" t="str">
        <x:v>FAIL</x:v>
      </x:c>
      <x:c r="G5929" s="10" t="str">
        <x:v>FAIL</x:v>
      </x:c>
      <x:c r="H5929" s="10" t="str">
        <x:v>EXECUTED</x:v>
      </x:c>
      <x:c r="I5929" s="10" t="str">
        <x:v>PARSED</x:v>
      </x:c>
      <x:c r="J5929" s="10" t="str">
        <x:v>SINGLESHOT_CAPTURED_DIAGNOSTIC_PASS</x:v>
      </x:c>
      <x:c r="K5929" s="10" t="str">
        <x:v>a8a7bcf4fc5e7b8240268d829e709584e4926d2c1378e4bd5b2a34a92d3338a0</x:v>
      </x:c>
      <x:c r="L5929" s="10" t="str">
        <x:v>historical_three</x:v>
      </x:c>
      <x:c r="M5929" s="10" t="n">
        <x:v>1</x:v>
      </x:c>
      <x:c r="N5929" s="10" t="n">
        <x:v>0</x:v>
      </x:c>
      <x:c r="O5929" s="10" t="n">
        <x:v>0</x:v>
      </x:c>
      <x:c r="P5929" s="9" t="str">
        <x:f>'CaseReview'!U1557</x:f>
        <x:v>FAIL</x:v>
      </x:c>
      <x:c r="Q5929" s="9" t="n">
        <x:f>IF(AND(T5929=1,G5929=P5929),1,0)</x:f>
        <x:v>1</x:v>
      </x:c>
      <x:c r="R5929" s="9" t="n">
        <x:f>IF(AND(T5929=1,G5929="PASS",P5929="FAIL"),1,0)</x:f>
        <x:v>0</x:v>
      </x:c>
      <x:c r="S5929" s="9" t="n">
        <x:f>IF(AND(T5929=1,G5929="FAIL",P5929="PASS"),1,0)</x:f>
        <x:v>0</x:v>
      </x:c>
      <x:c r="T5929" s="9" t="n">
        <x:v>1</x:v>
      </x:c>
      <x:c r="U5929" s="9" t="n">
        <x:v>7</x:v>
      </x:c>
      <x:c r="V5929" s="9" t="str">
        <x:v>MVP/SHACL_GENERATION_PIPELINE/experiments/LUNA_CONTEXTUAL_SINGLESHOT/RUN_01/runs/RUN-TRF-017-20260831T155405241864Z/artifacts/attempt_01/extracted_shape.ttl</x:v>
      </x:c>
    </x:row>
    <x:row r="5930" ht="22" customHeight="1">
      <x:c r="A5930" s="10" t="str">
        <x:v>SINGLESHOT</x:v>
      </x:c>
      <x:c r="B5930" s="10" t="str">
        <x:v>TRF-017</x:v>
      </x:c>
      <x:c r="C5930" s="10" t="str">
        <x:v>TRF-017-P01</x:v>
      </x:c>
      <x:c r="D5930" s="10" t="str">
        <x:v>RUN_01</x:v>
      </x:c>
      <x:c r="E5930" s="10" t="str">
        <x:v>ORIGINAL_LEDGER</x:v>
      </x:c>
      <x:c r="F5930" s="10" t="str">
        <x:v>PASS</x:v>
      </x:c>
      <x:c r="G5930" s="10" t="str">
        <x:v>PASS</x:v>
      </x:c>
      <x:c r="H5930" s="10" t="str">
        <x:v>EXECUTED</x:v>
      </x:c>
      <x:c r="I5930" s="10" t="str">
        <x:v>PARSED</x:v>
      </x:c>
      <x:c r="J5930" s="10" t="str">
        <x:v>SINGLESHOT_CAPTURED_DIAGNOSTIC_PASS</x:v>
      </x:c>
      <x:c r="K5930" s="10" t="str">
        <x:v>a8a7bcf4fc5e7b8240268d829e709584e4926d2c1378e4bd5b2a34a92d3338a0</x:v>
      </x:c>
      <x:c r="L5930" s="10" t="str">
        <x:v>historical_three</x:v>
      </x:c>
      <x:c r="M5930" s="10" t="n">
        <x:v>1</x:v>
      </x:c>
      <x:c r="N5930" s="10" t="n">
        <x:v>0</x:v>
      </x:c>
      <x:c r="O5930" s="10" t="n">
        <x:v>0</x:v>
      </x:c>
      <x:c r="P5930" s="9" t="str">
        <x:f>'CaseReview'!U1558</x:f>
        <x:v>PASS</x:v>
      </x:c>
      <x:c r="Q5930" s="9" t="n">
        <x:f>IF(AND(T5930=1,G5930=P5930),1,0)</x:f>
        <x:v>1</x:v>
      </x:c>
      <x:c r="R5930" s="9" t="n">
        <x:f>IF(AND(T5930=1,G5930="PASS",P5930="FAIL"),1,0)</x:f>
        <x:v>0</x:v>
      </x:c>
      <x:c r="S5930" s="9" t="n">
        <x:f>IF(AND(T5930=1,G5930="FAIL",P5930="PASS"),1,0)</x:f>
        <x:v>0</x:v>
      </x:c>
      <x:c r="T5930" s="9" t="n">
        <x:v>1</x:v>
      </x:c>
      <x:c r="U5930" s="9" t="n">
        <x:v>7</x:v>
      </x:c>
      <x:c r="V5930" s="9" t="str">
        <x:v>MVP/SHACL_GENERATION_PIPELINE/experiments/LUNA_CONTEXTUAL_SINGLESHOT/RUN_01/runs/RUN-TRF-017-20260831T155405241864Z/artifacts/attempt_01/extracted_shape.ttl</x:v>
      </x:c>
    </x:row>
    <x:row r="5931" ht="22" customHeight="1">
      <x:c r="A5931" s="10" t="str">
        <x:v>SINGLESHOT</x:v>
      </x:c>
      <x:c r="B5931" s="10" t="str">
        <x:v>TRF-017</x:v>
      </x:c>
      <x:c r="C5931" s="10" t="str">
        <x:v>TRF-017-P02</x:v>
      </x:c>
      <x:c r="D5931" s="10" t="str">
        <x:v>RUN_01</x:v>
      </x:c>
      <x:c r="E5931" s="10" t="str">
        <x:v>ORIGINAL_LEDGER</x:v>
      </x:c>
      <x:c r="F5931" s="10" t="str">
        <x:v>PASS</x:v>
      </x:c>
      <x:c r="G5931" s="10" t="str">
        <x:v>PASS</x:v>
      </x:c>
      <x:c r="H5931" s="10" t="str">
        <x:v>EXECUTED</x:v>
      </x:c>
      <x:c r="I5931" s="10" t="str">
        <x:v>PARSED</x:v>
      </x:c>
      <x:c r="J5931" s="10" t="str">
        <x:v>SINGLESHOT_CAPTURED_DIAGNOSTIC_PASS</x:v>
      </x:c>
      <x:c r="K5931" s="10" t="str">
        <x:v>a8a7bcf4fc5e7b8240268d829e709584e4926d2c1378e4bd5b2a34a92d3338a0</x:v>
      </x:c>
      <x:c r="L5931" s="10" t="str">
        <x:v>historical_three</x:v>
      </x:c>
      <x:c r="M5931" s="10" t="n">
        <x:v>1</x:v>
      </x:c>
      <x:c r="N5931" s="10" t="n">
        <x:v>0</x:v>
      </x:c>
      <x:c r="O5931" s="10" t="n">
        <x:v>0</x:v>
      </x:c>
      <x:c r="P5931" s="9" t="str">
        <x:f>'CaseReview'!U1559</x:f>
        <x:v>PASS</x:v>
      </x:c>
      <x:c r="Q5931" s="9" t="n">
        <x:f>IF(AND(T5931=1,G5931=P5931),1,0)</x:f>
        <x:v>1</x:v>
      </x:c>
      <x:c r="R5931" s="9" t="n">
        <x:f>IF(AND(T5931=1,G5931="PASS",P5931="FAIL"),1,0)</x:f>
        <x:v>0</x:v>
      </x:c>
      <x:c r="S5931" s="9" t="n">
        <x:f>IF(AND(T5931=1,G5931="FAIL",P5931="PASS"),1,0)</x:f>
        <x:v>0</x:v>
      </x:c>
      <x:c r="T5931" s="9" t="n">
        <x:v>1</x:v>
      </x:c>
      <x:c r="U5931" s="9" t="n">
        <x:v>7</x:v>
      </x:c>
      <x:c r="V5931" s="9" t="str">
        <x:v>MVP/SHACL_GENERATION_PIPELINE/experiments/LUNA_CONTEXTUAL_SINGLESHOT/RUN_01/runs/RUN-TRF-017-20260831T155405241864Z/artifacts/attempt_01/extracted_shape.ttl</x:v>
      </x:c>
    </x:row>
    <x:row r="5932" ht="22" customHeight="1">
      <x:c r="A5932" s="10" t="str">
        <x:v>SINGLESHOT</x:v>
      </x:c>
      <x:c r="B5932" s="10" t="str">
        <x:v>TRF-017</x:v>
      </x:c>
      <x:c r="C5932" s="10" t="str">
        <x:v>TRF-017-P03</x:v>
      </x:c>
      <x:c r="D5932" s="10" t="str">
        <x:v>RUN_01</x:v>
      </x:c>
      <x:c r="E5932" s="10" t="str">
        <x:v>ORIGINAL_LEDGER</x:v>
      </x:c>
      <x:c r="F5932" s="10" t="str">
        <x:v>PASS</x:v>
      </x:c>
      <x:c r="G5932" s="10" t="str">
        <x:v>FAIL</x:v>
      </x:c>
      <x:c r="H5932" s="10" t="str">
        <x:v>EXECUTED</x:v>
      </x:c>
      <x:c r="I5932" s="10" t="str">
        <x:v>PARSED</x:v>
      </x:c>
      <x:c r="J5932" s="10" t="str">
        <x:v>SINGLESHOT_CAPTURED_DIAGNOSTIC_PASS</x:v>
      </x:c>
      <x:c r="K5932" s="10" t="str">
        <x:v>a8a7bcf4fc5e7b8240268d829e709584e4926d2c1378e4bd5b2a34a92d3338a0</x:v>
      </x:c>
      <x:c r="L5932" s="10" t="str">
        <x:v>historical_three</x:v>
      </x:c>
      <x:c r="M5932" s="10" t="n">
        <x:v>0</x:v>
      </x:c>
      <x:c r="N5932" s="10" t="n">
        <x:v>0</x:v>
      </x:c>
      <x:c r="O5932" s="10" t="n">
        <x:v>1</x:v>
      </x:c>
      <x:c r="P5932" s="9" t="str">
        <x:f>'CaseReview'!U1560</x:f>
        <x:v>PASS</x:v>
      </x:c>
      <x:c r="Q5932" s="9" t="n">
        <x:f>IF(AND(T5932=1,G5932=P5932),1,0)</x:f>
        <x:v>0</x:v>
      </x:c>
      <x:c r="R5932" s="9" t="n">
        <x:f>IF(AND(T5932=1,G5932="PASS",P5932="FAIL"),1,0)</x:f>
        <x:v>0</x:v>
      </x:c>
      <x:c r="S5932" s="9" t="n">
        <x:f>IF(AND(T5932=1,G5932="FAIL",P5932="PASS"),1,0)</x:f>
        <x:v>1</x:v>
      </x:c>
      <x:c r="T5932" s="9" t="n">
        <x:v>1</x:v>
      </x:c>
      <x:c r="U5932" s="9" t="n">
        <x:v>7</x:v>
      </x:c>
      <x:c r="V5932" s="9" t="str">
        <x:v>MVP/SHACL_GENERATION_PIPELINE/experiments/LUNA_CONTEXTUAL_SINGLESHOT/RUN_01/runs/RUN-TRF-017-20260831T155405241864Z/artifacts/attempt_01/extracted_shape.ttl</x:v>
      </x:c>
    </x:row>
    <x:row r="5933" ht="22" customHeight="1">
      <x:c r="A5933" s="10" t="str">
        <x:v>SINGLESHOT</x:v>
      </x:c>
      <x:c r="B5933" s="10" t="str">
        <x:v>TRF-017</x:v>
      </x:c>
      <x:c r="C5933" s="10" t="str">
        <x:v>TRF-017-P04</x:v>
      </x:c>
      <x:c r="D5933" s="10" t="str">
        <x:v>RUN_01</x:v>
      </x:c>
      <x:c r="E5933" s="10" t="str">
        <x:v>ORIGINAL_LEDGER</x:v>
      </x:c>
      <x:c r="F5933" s="10" t="str">
        <x:v>PASS</x:v>
      </x:c>
      <x:c r="G5933" s="10" t="str">
        <x:v>FAIL</x:v>
      </x:c>
      <x:c r="H5933" s="10" t="str">
        <x:v>EXECUTED</x:v>
      </x:c>
      <x:c r="I5933" s="10" t="str">
        <x:v>PARSED</x:v>
      </x:c>
      <x:c r="J5933" s="10" t="str">
        <x:v>SINGLESHOT_CAPTURED_DIAGNOSTIC_PASS</x:v>
      </x:c>
      <x:c r="K5933" s="10" t="str">
        <x:v>a8a7bcf4fc5e7b8240268d829e709584e4926d2c1378e4bd5b2a34a92d3338a0</x:v>
      </x:c>
      <x:c r="L5933" s="10" t="str">
        <x:v>historical_three</x:v>
      </x:c>
      <x:c r="M5933" s="10" t="n">
        <x:v>0</x:v>
      </x:c>
      <x:c r="N5933" s="10" t="n">
        <x:v>0</x:v>
      </x:c>
      <x:c r="O5933" s="10" t="n">
        <x:v>1</x:v>
      </x:c>
      <x:c r="P5933" s="9" t="str">
        <x:f>'CaseReview'!U1561</x:f>
        <x:v>PASS</x:v>
      </x:c>
      <x:c r="Q5933" s="9" t="n">
        <x:f>IF(AND(T5933=1,G5933=P5933),1,0)</x:f>
        <x:v>0</x:v>
      </x:c>
      <x:c r="R5933" s="9" t="n">
        <x:f>IF(AND(T5933=1,G5933="PASS",P5933="FAIL"),1,0)</x:f>
        <x:v>0</x:v>
      </x:c>
      <x:c r="S5933" s="9" t="n">
        <x:f>IF(AND(T5933=1,G5933="FAIL",P5933="PASS"),1,0)</x:f>
        <x:v>1</x:v>
      </x:c>
      <x:c r="T5933" s="9" t="n">
        <x:v>1</x:v>
      </x:c>
      <x:c r="U5933" s="9" t="n">
        <x:v>7</x:v>
      </x:c>
      <x:c r="V5933" s="9" t="str">
        <x:v>MVP/SHACL_GENERATION_PIPELINE/experiments/LUNA_CONTEXTUAL_SINGLESHOT/RUN_01/runs/RUN-TRF-017-20260831T155405241864Z/artifacts/attempt_01/extracted_shape.ttl</x:v>
      </x:c>
    </x:row>
    <x:row r="5934" ht="22" customHeight="1">
      <x:c r="A5934" s="10" t="str">
        <x:v>SINGLESHOT</x:v>
      </x:c>
      <x:c r="B5934" s="10" t="str">
        <x:v>TRF-018</x:v>
      </x:c>
      <x:c r="C5934" s="10" t="str">
        <x:v>TRF-018-F01</x:v>
      </x:c>
      <x:c r="D5934" s="10" t="str">
        <x:v>RUN_01</x:v>
      </x:c>
      <x:c r="E5934" s="10" t="str">
        <x:v>ORIGINAL_LEDGER</x:v>
      </x:c>
      <x:c r="F5934" s="10" t="str">
        <x:v>FAIL</x:v>
      </x:c>
      <x:c r="G5934" s="10" t="str">
        <x:v>FAIL</x:v>
      </x:c>
      <x:c r="H5934" s="10" t="str">
        <x:v>EXECUTED</x:v>
      </x:c>
      <x:c r="I5934" s="10" t="str">
        <x:v>PARSED</x:v>
      </x:c>
      <x:c r="J5934" s="10" t="str">
        <x:v>SINGLESHOT_CAPTURED_DIAGNOSTIC_PASS</x:v>
      </x:c>
      <x:c r="K5934" s="10" t="str">
        <x:v>e44c60777a4589ef2e6c0c0dc1e920b3c764da868734ee5195c746884329ad17</x:v>
      </x:c>
      <x:c r="L5934" s="10" t="str">
        <x:v>historical_three</x:v>
      </x:c>
      <x:c r="M5934" s="10" t="n">
        <x:v>1</x:v>
      </x:c>
      <x:c r="N5934" s="10" t="n">
        <x:v>0</x:v>
      </x:c>
      <x:c r="O5934" s="10" t="n">
        <x:v>0</x:v>
      </x:c>
      <x:c r="P5934" s="9" t="str">
        <x:f>'CaseReview'!U1562</x:f>
        <x:v>FAIL</x:v>
      </x:c>
      <x:c r="Q5934" s="9" t="n">
        <x:f>IF(AND(T5934=1,G5934=P5934),1,0)</x:f>
        <x:v>1</x:v>
      </x:c>
      <x:c r="R5934" s="9" t="n">
        <x:f>IF(AND(T5934=1,G5934="PASS",P5934="FAIL"),1,0)</x:f>
        <x:v>0</x:v>
      </x:c>
      <x:c r="S5934" s="9" t="n">
        <x:f>IF(AND(T5934=1,G5934="FAIL",P5934="PASS"),1,0)</x:f>
        <x:v>0</x:v>
      </x:c>
      <x:c r="T5934" s="9" t="n">
        <x:v>1</x:v>
      </x:c>
      <x:c r="U5934" s="9" t="n">
        <x:v>11</x:v>
      </x:c>
      <x:c r="V5934" s="9" t="str">
        <x:v>MVP/SHACL_GENERATION_PIPELINE/experiments/LUNA_CONTEXTUAL_SINGLESHOT/RUN_01/runs/RUN-TRF-018-20260831T155426197786Z/artifacts/attempt_01/extracted_shape.ttl</x:v>
      </x:c>
    </x:row>
    <x:row r="5935" ht="22" customHeight="1">
      <x:c r="A5935" s="10" t="str">
        <x:v>SINGLESHOT</x:v>
      </x:c>
      <x:c r="B5935" s="10" t="str">
        <x:v>TRF-018</x:v>
      </x:c>
      <x:c r="C5935" s="10" t="str">
        <x:v>TRF-018-F02</x:v>
      </x:c>
      <x:c r="D5935" s="10" t="str">
        <x:v>RUN_01</x:v>
      </x:c>
      <x:c r="E5935" s="10" t="str">
        <x:v>ORIGINAL_LEDGER</x:v>
      </x:c>
      <x:c r="F5935" s="10" t="str">
        <x:v>FAIL</x:v>
      </x:c>
      <x:c r="G5935" s="10" t="str">
        <x:v>FAIL</x:v>
      </x:c>
      <x:c r="H5935" s="10" t="str">
        <x:v>EXECUTED</x:v>
      </x:c>
      <x:c r="I5935" s="10" t="str">
        <x:v>PARSED</x:v>
      </x:c>
      <x:c r="J5935" s="10" t="str">
        <x:v>SINGLESHOT_CAPTURED_DIAGNOSTIC_PASS</x:v>
      </x:c>
      <x:c r="K5935" s="10" t="str">
        <x:v>e44c60777a4589ef2e6c0c0dc1e920b3c764da868734ee5195c746884329ad17</x:v>
      </x:c>
      <x:c r="L5935" s="10" t="str">
        <x:v>historical_three</x:v>
      </x:c>
      <x:c r="M5935" s="10" t="n">
        <x:v>1</x:v>
      </x:c>
      <x:c r="N5935" s="10" t="n">
        <x:v>0</x:v>
      </x:c>
      <x:c r="O5935" s="10" t="n">
        <x:v>0</x:v>
      </x:c>
      <x:c r="P5935" s="9" t="str">
        <x:f>'CaseReview'!U1563</x:f>
        <x:v>FAIL</x:v>
      </x:c>
      <x:c r="Q5935" s="9" t="n">
        <x:f>IF(AND(T5935=1,G5935=P5935),1,0)</x:f>
        <x:v>1</x:v>
      </x:c>
      <x:c r="R5935" s="9" t="n">
        <x:f>IF(AND(T5935=1,G5935="PASS",P5935="FAIL"),1,0)</x:f>
        <x:v>0</x:v>
      </x:c>
      <x:c r="S5935" s="9" t="n">
        <x:f>IF(AND(T5935=1,G5935="FAIL",P5935="PASS"),1,0)</x:f>
        <x:v>0</x:v>
      </x:c>
      <x:c r="T5935" s="9" t="n">
        <x:v>1</x:v>
      </x:c>
      <x:c r="U5935" s="9" t="n">
        <x:v>11</x:v>
      </x:c>
      <x:c r="V5935" s="9" t="str">
        <x:v>MVP/SHACL_GENERATION_PIPELINE/experiments/LUNA_CONTEXTUAL_SINGLESHOT/RUN_01/runs/RUN-TRF-018-20260831T155426197786Z/artifacts/attempt_01/extracted_shape.ttl</x:v>
      </x:c>
    </x:row>
    <x:row r="5936" ht="22" customHeight="1">
      <x:c r="A5936" s="10" t="str">
        <x:v>SINGLESHOT</x:v>
      </x:c>
      <x:c r="B5936" s="10" t="str">
        <x:v>TRF-018</x:v>
      </x:c>
      <x:c r="C5936" s="10" t="str">
        <x:v>TRF-018-F03</x:v>
      </x:c>
      <x:c r="D5936" s="10" t="str">
        <x:v>RUN_01</x:v>
      </x:c>
      <x:c r="E5936" s="10" t="str">
        <x:v>ORIGINAL_LEDGER</x:v>
      </x:c>
      <x:c r="F5936" s="10" t="str">
        <x:v>FAIL</x:v>
      </x:c>
      <x:c r="G5936" s="10" t="str">
        <x:v>FAIL</x:v>
      </x:c>
      <x:c r="H5936" s="10" t="str">
        <x:v>EXECUTED</x:v>
      </x:c>
      <x:c r="I5936" s="10" t="str">
        <x:v>PARSED</x:v>
      </x:c>
      <x:c r="J5936" s="10" t="str">
        <x:v>SINGLESHOT_CAPTURED_DIAGNOSTIC_PASS</x:v>
      </x:c>
      <x:c r="K5936" s="10" t="str">
        <x:v>e44c60777a4589ef2e6c0c0dc1e920b3c764da868734ee5195c746884329ad17</x:v>
      </x:c>
      <x:c r="L5936" s="10" t="str">
        <x:v>historical_three</x:v>
      </x:c>
      <x:c r="M5936" s="10" t="n">
        <x:v>1</x:v>
      </x:c>
      <x:c r="N5936" s="10" t="n">
        <x:v>0</x:v>
      </x:c>
      <x:c r="O5936" s="10" t="n">
        <x:v>0</x:v>
      </x:c>
      <x:c r="P5936" s="9" t="str">
        <x:f>'CaseReview'!U1564</x:f>
        <x:v>FAIL</x:v>
      </x:c>
      <x:c r="Q5936" s="9" t="n">
        <x:f>IF(AND(T5936=1,G5936=P5936),1,0)</x:f>
        <x:v>1</x:v>
      </x:c>
      <x:c r="R5936" s="9" t="n">
        <x:f>IF(AND(T5936=1,G5936="PASS",P5936="FAIL"),1,0)</x:f>
        <x:v>0</x:v>
      </x:c>
      <x:c r="S5936" s="9" t="n">
        <x:f>IF(AND(T5936=1,G5936="FAIL",P5936="PASS"),1,0)</x:f>
        <x:v>0</x:v>
      </x:c>
      <x:c r="T5936" s="9" t="n">
        <x:v>1</x:v>
      </x:c>
      <x:c r="U5936" s="9" t="n">
        <x:v>11</x:v>
      </x:c>
      <x:c r="V5936" s="9" t="str">
        <x:v>MVP/SHACL_GENERATION_PIPELINE/experiments/LUNA_CONTEXTUAL_SINGLESHOT/RUN_01/runs/RUN-TRF-018-20260831T155426197786Z/artifacts/attempt_01/extracted_shape.ttl</x:v>
      </x:c>
    </x:row>
    <x:row r="5937" ht="22" customHeight="1">
      <x:c r="A5937" s="10" t="str">
        <x:v>SINGLESHOT</x:v>
      </x:c>
      <x:c r="B5937" s="10" t="str">
        <x:v>TRF-018</x:v>
      </x:c>
      <x:c r="C5937" s="10" t="str">
        <x:v>TRF-018-F04</x:v>
      </x:c>
      <x:c r="D5937" s="10" t="str">
        <x:v>RUN_01</x:v>
      </x:c>
      <x:c r="E5937" s="10" t="str">
        <x:v>ORIGINAL_LEDGER</x:v>
      </x:c>
      <x:c r="F5937" s="10" t="str">
        <x:v>FAIL</x:v>
      </x:c>
      <x:c r="G5937" s="10" t="str">
        <x:v>FAIL</x:v>
      </x:c>
      <x:c r="H5937" s="10" t="str">
        <x:v>EXECUTED</x:v>
      </x:c>
      <x:c r="I5937" s="10" t="str">
        <x:v>PARSED</x:v>
      </x:c>
      <x:c r="J5937" s="10" t="str">
        <x:v>SINGLESHOT_CAPTURED_DIAGNOSTIC_PASS</x:v>
      </x:c>
      <x:c r="K5937" s="10" t="str">
        <x:v>e44c60777a4589ef2e6c0c0dc1e920b3c764da868734ee5195c746884329ad17</x:v>
      </x:c>
      <x:c r="L5937" s="10" t="str">
        <x:v>historical_three</x:v>
      </x:c>
      <x:c r="M5937" s="10" t="n">
        <x:v>1</x:v>
      </x:c>
      <x:c r="N5937" s="10" t="n">
        <x:v>0</x:v>
      </x:c>
      <x:c r="O5937" s="10" t="n">
        <x:v>0</x:v>
      </x:c>
      <x:c r="P5937" s="9" t="str">
        <x:f>'CaseReview'!U1565</x:f>
        <x:v>FAIL</x:v>
      </x:c>
      <x:c r="Q5937" s="9" t="n">
        <x:f>IF(AND(T5937=1,G5937=P5937),1,0)</x:f>
        <x:v>1</x:v>
      </x:c>
      <x:c r="R5937" s="9" t="n">
        <x:f>IF(AND(T5937=1,G5937="PASS",P5937="FAIL"),1,0)</x:f>
        <x:v>0</x:v>
      </x:c>
      <x:c r="S5937" s="9" t="n">
        <x:f>IF(AND(T5937=1,G5937="FAIL",P5937="PASS"),1,0)</x:f>
        <x:v>0</x:v>
      </x:c>
      <x:c r="T5937" s="9" t="n">
        <x:v>1</x:v>
      </x:c>
      <x:c r="U5937" s="9" t="n">
        <x:v>11</x:v>
      </x:c>
      <x:c r="V5937" s="9" t="str">
        <x:v>MVP/SHACL_GENERATION_PIPELINE/experiments/LUNA_CONTEXTUAL_SINGLESHOT/RUN_01/runs/RUN-TRF-018-20260831T155426197786Z/artifacts/attempt_01/extracted_shape.ttl</x:v>
      </x:c>
    </x:row>
    <x:row r="5938" ht="22" customHeight="1">
      <x:c r="A5938" s="10" t="str">
        <x:v>SINGLESHOT</x:v>
      </x:c>
      <x:c r="B5938" s="10" t="str">
        <x:v>TRF-018</x:v>
      </x:c>
      <x:c r="C5938" s="10" t="str">
        <x:v>TRF-018-F05</x:v>
      </x:c>
      <x:c r="D5938" s="10" t="str">
        <x:v>RUN_01</x:v>
      </x:c>
      <x:c r="E5938" s="10" t="str">
        <x:v>ORIGINAL_LEDGER</x:v>
      </x:c>
      <x:c r="F5938" s="10" t="str">
        <x:v>FAIL</x:v>
      </x:c>
      <x:c r="G5938" s="10" t="str">
        <x:v>FAIL</x:v>
      </x:c>
      <x:c r="H5938" s="10" t="str">
        <x:v>EXECUTED</x:v>
      </x:c>
      <x:c r="I5938" s="10" t="str">
        <x:v>PARSED</x:v>
      </x:c>
      <x:c r="J5938" s="10" t="str">
        <x:v>SINGLESHOT_CAPTURED_DIAGNOSTIC_PASS</x:v>
      </x:c>
      <x:c r="K5938" s="10" t="str">
        <x:v>e44c60777a4589ef2e6c0c0dc1e920b3c764da868734ee5195c746884329ad17</x:v>
      </x:c>
      <x:c r="L5938" s="10" t="str">
        <x:v>historical_three</x:v>
      </x:c>
      <x:c r="M5938" s="10" t="n">
        <x:v>1</x:v>
      </x:c>
      <x:c r="N5938" s="10" t="n">
        <x:v>0</x:v>
      </x:c>
      <x:c r="O5938" s="10" t="n">
        <x:v>0</x:v>
      </x:c>
      <x:c r="P5938" s="9" t="str">
        <x:f>'CaseReview'!U1566</x:f>
        <x:v>FAIL</x:v>
      </x:c>
      <x:c r="Q5938" s="9" t="n">
        <x:f>IF(AND(T5938=1,G5938=P5938),1,0)</x:f>
        <x:v>1</x:v>
      </x:c>
      <x:c r="R5938" s="9" t="n">
        <x:f>IF(AND(T5938=1,G5938="PASS",P5938="FAIL"),1,0)</x:f>
        <x:v>0</x:v>
      </x:c>
      <x:c r="S5938" s="9" t="n">
        <x:f>IF(AND(T5938=1,G5938="FAIL",P5938="PASS"),1,0)</x:f>
        <x:v>0</x:v>
      </x:c>
      <x:c r="T5938" s="9" t="n">
        <x:v>1</x:v>
      </x:c>
      <x:c r="U5938" s="9" t="n">
        <x:v>11</x:v>
      </x:c>
      <x:c r="V5938" s="9" t="str">
        <x:v>MVP/SHACL_GENERATION_PIPELINE/experiments/LUNA_CONTEXTUAL_SINGLESHOT/RUN_01/runs/RUN-TRF-018-20260831T155426197786Z/artifacts/attempt_01/extracted_shape.ttl</x:v>
      </x:c>
    </x:row>
    <x:row r="5939" ht="22" customHeight="1">
      <x:c r="A5939" s="10" t="str">
        <x:v>SINGLESHOT</x:v>
      </x:c>
      <x:c r="B5939" s="10" t="str">
        <x:v>TRF-018</x:v>
      </x:c>
      <x:c r="C5939" s="10" t="str">
        <x:v>TRF-018-P01</x:v>
      </x:c>
      <x:c r="D5939" s="10" t="str">
        <x:v>RUN_01</x:v>
      </x:c>
      <x:c r="E5939" s="10" t="str">
        <x:v>ORIGINAL_LEDGER</x:v>
      </x:c>
      <x:c r="F5939" s="10" t="str">
        <x:v>PASS</x:v>
      </x:c>
      <x:c r="G5939" s="10" t="str">
        <x:v>PASS</x:v>
      </x:c>
      <x:c r="H5939" s="10" t="str">
        <x:v>EXECUTED</x:v>
      </x:c>
      <x:c r="I5939" s="10" t="str">
        <x:v>PARSED</x:v>
      </x:c>
      <x:c r="J5939" s="10" t="str">
        <x:v>SINGLESHOT_CAPTURED_DIAGNOSTIC_PASS</x:v>
      </x:c>
      <x:c r="K5939" s="10" t="str">
        <x:v>e44c60777a4589ef2e6c0c0dc1e920b3c764da868734ee5195c746884329ad17</x:v>
      </x:c>
      <x:c r="L5939" s="10" t="str">
        <x:v>historical_three</x:v>
      </x:c>
      <x:c r="M5939" s="10" t="n">
        <x:v>1</x:v>
      </x:c>
      <x:c r="N5939" s="10" t="n">
        <x:v>0</x:v>
      </x:c>
      <x:c r="O5939" s="10" t="n">
        <x:v>0</x:v>
      </x:c>
      <x:c r="P5939" s="9" t="str">
        <x:f>'CaseReview'!U1567</x:f>
        <x:v>PASS</x:v>
      </x:c>
      <x:c r="Q5939" s="9" t="n">
        <x:f>IF(AND(T5939=1,G5939=P5939),1,0)</x:f>
        <x:v>1</x:v>
      </x:c>
      <x:c r="R5939" s="9" t="n">
        <x:f>IF(AND(T5939=1,G5939="PASS",P5939="FAIL"),1,0)</x:f>
        <x:v>0</x:v>
      </x:c>
      <x:c r="S5939" s="9" t="n">
        <x:f>IF(AND(T5939=1,G5939="FAIL",P5939="PASS"),1,0)</x:f>
        <x:v>0</x:v>
      </x:c>
      <x:c r="T5939" s="9" t="n">
        <x:v>1</x:v>
      </x:c>
      <x:c r="U5939" s="9" t="n">
        <x:v>11</x:v>
      </x:c>
      <x:c r="V5939" s="9" t="str">
        <x:v>MVP/SHACL_GENERATION_PIPELINE/experiments/LUNA_CONTEXTUAL_SINGLESHOT/RUN_01/runs/RUN-TRF-018-20260831T155426197786Z/artifacts/attempt_01/extracted_shape.ttl</x:v>
      </x:c>
    </x:row>
    <x:row r="5940" ht="22" customHeight="1">
      <x:c r="A5940" s="10" t="str">
        <x:v>SINGLESHOT</x:v>
      </x:c>
      <x:c r="B5940" s="10" t="str">
        <x:v>TRF-018</x:v>
      </x:c>
      <x:c r="C5940" s="10" t="str">
        <x:v>TRF-018-P02</x:v>
      </x:c>
      <x:c r="D5940" s="10" t="str">
        <x:v>RUN_01</x:v>
      </x:c>
      <x:c r="E5940" s="10" t="str">
        <x:v>ORIGINAL_LEDGER</x:v>
      </x:c>
      <x:c r="F5940" s="10" t="str">
        <x:v>PASS</x:v>
      </x:c>
      <x:c r="G5940" s="10" t="str">
        <x:v>PASS</x:v>
      </x:c>
      <x:c r="H5940" s="10" t="str">
        <x:v>EXECUTED</x:v>
      </x:c>
      <x:c r="I5940" s="10" t="str">
        <x:v>PARSED</x:v>
      </x:c>
      <x:c r="J5940" s="10" t="str">
        <x:v>SINGLESHOT_CAPTURED_DIAGNOSTIC_PASS</x:v>
      </x:c>
      <x:c r="K5940" s="10" t="str">
        <x:v>e44c60777a4589ef2e6c0c0dc1e920b3c764da868734ee5195c746884329ad17</x:v>
      </x:c>
      <x:c r="L5940" s="10" t="str">
        <x:v>historical_three</x:v>
      </x:c>
      <x:c r="M5940" s="10" t="n">
        <x:v>1</x:v>
      </x:c>
      <x:c r="N5940" s="10" t="n">
        <x:v>0</x:v>
      </x:c>
      <x:c r="O5940" s="10" t="n">
        <x:v>0</x:v>
      </x:c>
      <x:c r="P5940" s="9" t="str">
        <x:f>'CaseReview'!U1568</x:f>
        <x:v>PASS</x:v>
      </x:c>
      <x:c r="Q5940" s="9" t="n">
        <x:f>IF(AND(T5940=1,G5940=P5940),1,0)</x:f>
        <x:v>1</x:v>
      </x:c>
      <x:c r="R5940" s="9" t="n">
        <x:f>IF(AND(T5940=1,G5940="PASS",P5940="FAIL"),1,0)</x:f>
        <x:v>0</x:v>
      </x:c>
      <x:c r="S5940" s="9" t="n">
        <x:f>IF(AND(T5940=1,G5940="FAIL",P5940="PASS"),1,0)</x:f>
        <x:v>0</x:v>
      </x:c>
      <x:c r="T5940" s="9" t="n">
        <x:v>1</x:v>
      </x:c>
      <x:c r="U5940" s="9" t="n">
        <x:v>11</x:v>
      </x:c>
      <x:c r="V5940" s="9" t="str">
        <x:v>MVP/SHACL_GENERATION_PIPELINE/experiments/LUNA_CONTEXTUAL_SINGLESHOT/RUN_01/runs/RUN-TRF-018-20260831T155426197786Z/artifacts/attempt_01/extracted_shape.ttl</x:v>
      </x:c>
    </x:row>
    <x:row r="5941" ht="22" customHeight="1">
      <x:c r="A5941" s="10" t="str">
        <x:v>SINGLESHOT</x:v>
      </x:c>
      <x:c r="B5941" s="10" t="str">
        <x:v>TRF-018</x:v>
      </x:c>
      <x:c r="C5941" s="10" t="str">
        <x:v>TRF-018-P03</x:v>
      </x:c>
      <x:c r="D5941" s="10" t="str">
        <x:v>RUN_01</x:v>
      </x:c>
      <x:c r="E5941" s="10" t="str">
        <x:v>ORIGINAL_LEDGER</x:v>
      </x:c>
      <x:c r="F5941" s="10" t="str">
        <x:v>PASS</x:v>
      </x:c>
      <x:c r="G5941" s="10" t="str">
        <x:v>PASS</x:v>
      </x:c>
      <x:c r="H5941" s="10" t="str">
        <x:v>EXECUTED</x:v>
      </x:c>
      <x:c r="I5941" s="10" t="str">
        <x:v>PARSED</x:v>
      </x:c>
      <x:c r="J5941" s="10" t="str">
        <x:v>SINGLESHOT_CAPTURED_DIAGNOSTIC_PASS</x:v>
      </x:c>
      <x:c r="K5941" s="10" t="str">
        <x:v>e44c60777a4589ef2e6c0c0dc1e920b3c764da868734ee5195c746884329ad17</x:v>
      </x:c>
      <x:c r="L5941" s="10" t="str">
        <x:v>historical_three</x:v>
      </x:c>
      <x:c r="M5941" s="10" t="n">
        <x:v>1</x:v>
      </x:c>
      <x:c r="N5941" s="10" t="n">
        <x:v>0</x:v>
      </x:c>
      <x:c r="O5941" s="10" t="n">
        <x:v>0</x:v>
      </x:c>
      <x:c r="P5941" s="9" t="str">
        <x:f>'CaseReview'!U1569</x:f>
        <x:v>PASS</x:v>
      </x:c>
      <x:c r="Q5941" s="9" t="n">
        <x:f>IF(AND(T5941=1,G5941=P5941),1,0)</x:f>
        <x:v>1</x:v>
      </x:c>
      <x:c r="R5941" s="9" t="n">
        <x:f>IF(AND(T5941=1,G5941="PASS",P5941="FAIL"),1,0)</x:f>
        <x:v>0</x:v>
      </x:c>
      <x:c r="S5941" s="9" t="n">
        <x:f>IF(AND(T5941=1,G5941="FAIL",P5941="PASS"),1,0)</x:f>
        <x:v>0</x:v>
      </x:c>
      <x:c r="T5941" s="9" t="n">
        <x:v>1</x:v>
      </x:c>
      <x:c r="U5941" s="9" t="n">
        <x:v>11</x:v>
      </x:c>
      <x:c r="V5941" s="9" t="str">
        <x:v>MVP/SHACL_GENERATION_PIPELINE/experiments/LUNA_CONTEXTUAL_SINGLESHOT/RUN_01/runs/RUN-TRF-018-20260831T155426197786Z/artifacts/attempt_01/extracted_shape.ttl</x:v>
      </x:c>
    </x:row>
    <x:row r="5942" ht="22" customHeight="1">
      <x:c r="A5942" s="10" t="str">
        <x:v>SINGLESHOT</x:v>
      </x:c>
      <x:c r="B5942" s="10" t="str">
        <x:v>TRF-018</x:v>
      </x:c>
      <x:c r="C5942" s="10" t="str">
        <x:v>TRF-018-P04</x:v>
      </x:c>
      <x:c r="D5942" s="10" t="str">
        <x:v>RUN_01</x:v>
      </x:c>
      <x:c r="E5942" s="10" t="str">
        <x:v>ORIGINAL_LEDGER</x:v>
      </x:c>
      <x:c r="F5942" s="10" t="str">
        <x:v>PASS</x:v>
      </x:c>
      <x:c r="G5942" s="10" t="str">
        <x:v>PASS</x:v>
      </x:c>
      <x:c r="H5942" s="10" t="str">
        <x:v>EXECUTED</x:v>
      </x:c>
      <x:c r="I5942" s="10" t="str">
        <x:v>PARSED</x:v>
      </x:c>
      <x:c r="J5942" s="10" t="str">
        <x:v>SINGLESHOT_CAPTURED_DIAGNOSTIC_PASS</x:v>
      </x:c>
      <x:c r="K5942" s="10" t="str">
        <x:v>e44c60777a4589ef2e6c0c0dc1e920b3c764da868734ee5195c746884329ad17</x:v>
      </x:c>
      <x:c r="L5942" s="10" t="str">
        <x:v>historical_three</x:v>
      </x:c>
      <x:c r="M5942" s="10" t="n">
        <x:v>1</x:v>
      </x:c>
      <x:c r="N5942" s="10" t="n">
        <x:v>0</x:v>
      </x:c>
      <x:c r="O5942" s="10" t="n">
        <x:v>0</x:v>
      </x:c>
      <x:c r="P5942" s="9" t="str">
        <x:f>'CaseReview'!U1570</x:f>
        <x:v>PASS</x:v>
      </x:c>
      <x:c r="Q5942" s="9" t="n">
        <x:f>IF(AND(T5942=1,G5942=P5942),1,0)</x:f>
        <x:v>1</x:v>
      </x:c>
      <x:c r="R5942" s="9" t="n">
        <x:f>IF(AND(T5942=1,G5942="PASS",P5942="FAIL"),1,0)</x:f>
        <x:v>0</x:v>
      </x:c>
      <x:c r="S5942" s="9" t="n">
        <x:f>IF(AND(T5942=1,G5942="FAIL",P5942="PASS"),1,0)</x:f>
        <x:v>0</x:v>
      </x:c>
      <x:c r="T5942" s="9" t="n">
        <x:v>1</x:v>
      </x:c>
      <x:c r="U5942" s="9" t="n">
        <x:v>11</x:v>
      </x:c>
      <x:c r="V5942" s="9" t="str">
        <x:v>MVP/SHACL_GENERATION_PIPELINE/experiments/LUNA_CONTEXTUAL_SINGLESHOT/RUN_01/runs/RUN-TRF-018-20260831T155426197786Z/artifacts/attempt_01/extracted_shape.ttl</x:v>
      </x:c>
    </x:row>
    <x:row r="5943" ht="22" customHeight="1">
      <x:c r="A5943" s="10" t="str">
        <x:v>SINGLESHOT</x:v>
      </x:c>
      <x:c r="B5943" s="10" t="str">
        <x:v>TRF-018</x:v>
      </x:c>
      <x:c r="C5943" s="10" t="str">
        <x:v>TRF-018-P05</x:v>
      </x:c>
      <x:c r="D5943" s="10" t="str">
        <x:v>RUN_01</x:v>
      </x:c>
      <x:c r="E5943" s="10" t="str">
        <x:v>ORIGINAL_LEDGER</x:v>
      </x:c>
      <x:c r="F5943" s="10" t="str">
        <x:v>PASS</x:v>
      </x:c>
      <x:c r="G5943" s="10" t="str">
        <x:v>PASS</x:v>
      </x:c>
      <x:c r="H5943" s="10" t="str">
        <x:v>EXECUTED</x:v>
      </x:c>
      <x:c r="I5943" s="10" t="str">
        <x:v>PARSED</x:v>
      </x:c>
      <x:c r="J5943" s="10" t="str">
        <x:v>SINGLESHOT_CAPTURED_DIAGNOSTIC_PASS</x:v>
      </x:c>
      <x:c r="K5943" s="10" t="str">
        <x:v>e44c60777a4589ef2e6c0c0dc1e920b3c764da868734ee5195c746884329ad17</x:v>
      </x:c>
      <x:c r="L5943" s="10" t="str">
        <x:v>historical_three</x:v>
      </x:c>
      <x:c r="M5943" s="10" t="n">
        <x:v>1</x:v>
      </x:c>
      <x:c r="N5943" s="10" t="n">
        <x:v>0</x:v>
      </x:c>
      <x:c r="O5943" s="10" t="n">
        <x:v>0</x:v>
      </x:c>
      <x:c r="P5943" s="9" t="str">
        <x:f>'CaseReview'!U1571</x:f>
        <x:v>PASS</x:v>
      </x:c>
      <x:c r="Q5943" s="9" t="n">
        <x:f>IF(AND(T5943=1,G5943=P5943),1,0)</x:f>
        <x:v>1</x:v>
      </x:c>
      <x:c r="R5943" s="9" t="n">
        <x:f>IF(AND(T5943=1,G5943="PASS",P5943="FAIL"),1,0)</x:f>
        <x:v>0</x:v>
      </x:c>
      <x:c r="S5943" s="9" t="n">
        <x:f>IF(AND(T5943=1,G5943="FAIL",P5943="PASS"),1,0)</x:f>
        <x:v>0</x:v>
      </x:c>
      <x:c r="T5943" s="9" t="n">
        <x:v>1</x:v>
      </x:c>
      <x:c r="U5943" s="9" t="n">
        <x:v>11</x:v>
      </x:c>
      <x:c r="V5943" s="9" t="str">
        <x:v>MVP/SHACL_GENERATION_PIPELINE/experiments/LUNA_CONTEXTUAL_SINGLESHOT/RUN_01/runs/RUN-TRF-018-20260831T155426197786Z/artifacts/attempt_01/extracted_shape.ttl</x:v>
      </x:c>
    </x:row>
    <x:row r="5944" ht="22" customHeight="1">
      <x:c r="A5944" s="10" t="str">
        <x:v>SINGLESHOT</x:v>
      </x:c>
      <x:c r="B5944" s="10" t="str">
        <x:v>TRF-018</x:v>
      </x:c>
      <x:c r="C5944" s="10" t="str">
        <x:v>TRF-018-P06</x:v>
      </x:c>
      <x:c r="D5944" s="10" t="str">
        <x:v>RUN_01</x:v>
      </x:c>
      <x:c r="E5944" s="10" t="str">
        <x:v>ORIGINAL_LEDGER</x:v>
      </x:c>
      <x:c r="F5944" s="10" t="str">
        <x:v>PASS</x:v>
      </x:c>
      <x:c r="G5944" s="10" t="str">
        <x:v>FAIL</x:v>
      </x:c>
      <x:c r="H5944" s="10" t="str">
        <x:v>EXECUTED</x:v>
      </x:c>
      <x:c r="I5944" s="10" t="str">
        <x:v>PARSED</x:v>
      </x:c>
      <x:c r="J5944" s="10" t="str">
        <x:v>SINGLESHOT_CAPTURED_DIAGNOSTIC_PASS</x:v>
      </x:c>
      <x:c r="K5944" s="10" t="str">
        <x:v>e44c60777a4589ef2e6c0c0dc1e920b3c764da868734ee5195c746884329ad17</x:v>
      </x:c>
      <x:c r="L5944" s="10" t="str">
        <x:v>historical_three</x:v>
      </x:c>
      <x:c r="M5944" s="10" t="n">
        <x:v>0</x:v>
      </x:c>
      <x:c r="N5944" s="10" t="n">
        <x:v>0</x:v>
      </x:c>
      <x:c r="O5944" s="10" t="n">
        <x:v>1</x:v>
      </x:c>
      <x:c r="P5944" s="9" t="str">
        <x:f>'CaseReview'!U1572</x:f>
        <x:v>PASS</x:v>
      </x:c>
      <x:c r="Q5944" s="9" t="n">
        <x:f>IF(AND(T5944=1,G5944=P5944),1,0)</x:f>
        <x:v>0</x:v>
      </x:c>
      <x:c r="R5944" s="9" t="n">
        <x:f>IF(AND(T5944=1,G5944="PASS",P5944="FAIL"),1,0)</x:f>
        <x:v>0</x:v>
      </x:c>
      <x:c r="S5944" s="9" t="n">
        <x:f>IF(AND(T5944=1,G5944="FAIL",P5944="PASS"),1,0)</x:f>
        <x:v>1</x:v>
      </x:c>
      <x:c r="T5944" s="9" t="n">
        <x:v>1</x:v>
      </x:c>
      <x:c r="U5944" s="9" t="n">
        <x:v>11</x:v>
      </x:c>
      <x:c r="V5944" s="9" t="str">
        <x:v>MVP/SHACL_GENERATION_PIPELINE/experiments/LUNA_CONTEXTUAL_SINGLESHOT/RUN_01/runs/RUN-TRF-018-20260831T155426197786Z/artifacts/attempt_01/extracted_shape.ttl</x:v>
      </x:c>
    </x:row>
    <x:row r="5945" ht="22" customHeight="1">
      <x:c r="A5945" s="10" t="str">
        <x:v>SINGLESHOT</x:v>
      </x:c>
      <x:c r="B5945" s="10" t="str">
        <x:v>TRF-020</x:v>
      </x:c>
      <x:c r="C5945" s="10" t="str">
        <x:v>TRF-020-F01</x:v>
      </x:c>
      <x:c r="D5945" s="10" t="str">
        <x:v>RUN_01</x:v>
      </x:c>
      <x:c r="E5945" s="10" t="str">
        <x:v>ORIGINAL_LEDGER</x:v>
      </x:c>
      <x:c r="F5945" s="10" t="str">
        <x:v>FAIL</x:v>
      </x:c>
      <x:c r="G5945" s="10" t="str">
        <x:v>PASS</x:v>
      </x:c>
      <x:c r="H5945" s="10" t="str">
        <x:v>EXECUTED</x:v>
      </x:c>
      <x:c r="I5945" s="10" t="str">
        <x:v>PARSED</x:v>
      </x:c>
      <x:c r="J5945" s="10" t="str">
        <x:v>SINGLESHOT_CAPTURED_DIAGNOSTIC_PASS</x:v>
      </x:c>
      <x:c r="K5945" s="10" t="str">
        <x:v>6e1bd926ad2e0164e90f46da6e825a636eb73ce0c52f0f20628b20d56b953cb7</x:v>
      </x:c>
      <x:c r="L5945" s="10" t="str">
        <x:v>historical_three</x:v>
      </x:c>
      <x:c r="M5945" s="10" t="n">
        <x:v>0</x:v>
      </x:c>
      <x:c r="N5945" s="10" t="n">
        <x:v>1</x:v>
      </x:c>
      <x:c r="O5945" s="10" t="n">
        <x:v>0</x:v>
      </x:c>
      <x:c r="P5945" s="9" t="str">
        <x:f>'CaseReview'!U1573</x:f>
        <x:v>FAIL</x:v>
      </x:c>
      <x:c r="Q5945" s="9" t="n">
        <x:f>IF(AND(T5945=1,G5945=P5945),1,0)</x:f>
        <x:v>0</x:v>
      </x:c>
      <x:c r="R5945" s="9" t="n">
        <x:f>IF(AND(T5945=1,G5945="PASS",P5945="FAIL"),1,0)</x:f>
        <x:v>1</x:v>
      </x:c>
      <x:c r="S5945" s="9" t="n">
        <x:f>IF(AND(T5945=1,G5945="FAIL",P5945="PASS"),1,0)</x:f>
        <x:v>0</x:v>
      </x:c>
      <x:c r="T5945" s="9" t="n">
        <x:v>1</x:v>
      </x:c>
      <x:c r="U5945" s="9" t="n">
        <x:v>13</x:v>
      </x:c>
      <x:c r="V5945" s="9" t="str">
        <x:v>MVP/SHACL_GENERATION_PIPELINE/experiments/LUNA_CONTEXTUAL_SINGLESHOT/RUN_01/runs/RUN-TRF-020-20260831T155448589725Z/artifacts/attempt_01/extracted_shape.ttl</x:v>
      </x:c>
    </x:row>
    <x:row r="5946" ht="22" customHeight="1">
      <x:c r="A5946" s="10" t="str">
        <x:v>SINGLESHOT</x:v>
      </x:c>
      <x:c r="B5946" s="10" t="str">
        <x:v>TRF-020</x:v>
      </x:c>
      <x:c r="C5946" s="10" t="str">
        <x:v>TRF-020-F02</x:v>
      </x:c>
      <x:c r="D5946" s="10" t="str">
        <x:v>RUN_01</x:v>
      </x:c>
      <x:c r="E5946" s="10" t="str">
        <x:v>ORIGINAL_LEDGER</x:v>
      </x:c>
      <x:c r="F5946" s="10" t="str">
        <x:v>FAIL</x:v>
      </x:c>
      <x:c r="G5946" s="10" t="str">
        <x:v>PASS</x:v>
      </x:c>
      <x:c r="H5946" s="10" t="str">
        <x:v>EXECUTED</x:v>
      </x:c>
      <x:c r="I5946" s="10" t="str">
        <x:v>PARSED</x:v>
      </x:c>
      <x:c r="J5946" s="10" t="str">
        <x:v>SINGLESHOT_CAPTURED_DIAGNOSTIC_PASS</x:v>
      </x:c>
      <x:c r="K5946" s="10" t="str">
        <x:v>6e1bd926ad2e0164e90f46da6e825a636eb73ce0c52f0f20628b20d56b953cb7</x:v>
      </x:c>
      <x:c r="L5946" s="10" t="str">
        <x:v>historical_three</x:v>
      </x:c>
      <x:c r="M5946" s="10" t="n">
        <x:v>0</x:v>
      </x:c>
      <x:c r="N5946" s="10" t="n">
        <x:v>1</x:v>
      </x:c>
      <x:c r="O5946" s="10" t="n">
        <x:v>0</x:v>
      </x:c>
      <x:c r="P5946" s="9" t="str">
        <x:f>'CaseReview'!U1574</x:f>
        <x:v>FAIL</x:v>
      </x:c>
      <x:c r="Q5946" s="9" t="n">
        <x:f>IF(AND(T5946=1,G5946=P5946),1,0)</x:f>
        <x:v>0</x:v>
      </x:c>
      <x:c r="R5946" s="9" t="n">
        <x:f>IF(AND(T5946=1,G5946="PASS",P5946="FAIL"),1,0)</x:f>
        <x:v>1</x:v>
      </x:c>
      <x:c r="S5946" s="9" t="n">
        <x:f>IF(AND(T5946=1,G5946="FAIL",P5946="PASS"),1,0)</x:f>
        <x:v>0</x:v>
      </x:c>
      <x:c r="T5946" s="9" t="n">
        <x:v>1</x:v>
      </x:c>
      <x:c r="U5946" s="9" t="n">
        <x:v>13</x:v>
      </x:c>
      <x:c r="V5946" s="9" t="str">
        <x:v>MVP/SHACL_GENERATION_PIPELINE/experiments/LUNA_CONTEXTUAL_SINGLESHOT/RUN_01/runs/RUN-TRF-020-20260831T155448589725Z/artifacts/attempt_01/extracted_shape.ttl</x:v>
      </x:c>
    </x:row>
    <x:row r="5947" ht="22" customHeight="1">
      <x:c r="A5947" s="10" t="str">
        <x:v>SINGLESHOT</x:v>
      </x:c>
      <x:c r="B5947" s="10" t="str">
        <x:v>TRF-020</x:v>
      </x:c>
      <x:c r="C5947" s="10" t="str">
        <x:v>TRF-020-F03</x:v>
      </x:c>
      <x:c r="D5947" s="10" t="str">
        <x:v>RUN_01</x:v>
      </x:c>
      <x:c r="E5947" s="10" t="str">
        <x:v>ORIGINAL_LEDGER</x:v>
      </x:c>
      <x:c r="F5947" s="10" t="str">
        <x:v>FAIL</x:v>
      </x:c>
      <x:c r="G5947" s="10" t="str">
        <x:v>PASS</x:v>
      </x:c>
      <x:c r="H5947" s="10" t="str">
        <x:v>EXECUTED</x:v>
      </x:c>
      <x:c r="I5947" s="10" t="str">
        <x:v>PARSED</x:v>
      </x:c>
      <x:c r="J5947" s="10" t="str">
        <x:v>SINGLESHOT_CAPTURED_DIAGNOSTIC_PASS</x:v>
      </x:c>
      <x:c r="K5947" s="10" t="str">
        <x:v>6e1bd926ad2e0164e90f46da6e825a636eb73ce0c52f0f20628b20d56b953cb7</x:v>
      </x:c>
      <x:c r="L5947" s="10" t="str">
        <x:v>historical_three</x:v>
      </x:c>
      <x:c r="M5947" s="10" t="n">
        <x:v>0</x:v>
      </x:c>
      <x:c r="N5947" s="10" t="n">
        <x:v>1</x:v>
      </x:c>
      <x:c r="O5947" s="10" t="n">
        <x:v>0</x:v>
      </x:c>
      <x:c r="P5947" s="9" t="str">
        <x:f>'CaseReview'!U1575</x:f>
        <x:v>FAIL</x:v>
      </x:c>
      <x:c r="Q5947" s="9" t="n">
        <x:f>IF(AND(T5947=1,G5947=P5947),1,0)</x:f>
        <x:v>0</x:v>
      </x:c>
      <x:c r="R5947" s="9" t="n">
        <x:f>IF(AND(T5947=1,G5947="PASS",P5947="FAIL"),1,0)</x:f>
        <x:v>1</x:v>
      </x:c>
      <x:c r="S5947" s="9" t="n">
        <x:f>IF(AND(T5947=1,G5947="FAIL",P5947="PASS"),1,0)</x:f>
        <x:v>0</x:v>
      </x:c>
      <x:c r="T5947" s="9" t="n">
        <x:v>1</x:v>
      </x:c>
      <x:c r="U5947" s="9" t="n">
        <x:v>13</x:v>
      </x:c>
      <x:c r="V5947" s="9" t="str">
        <x:v>MVP/SHACL_GENERATION_PIPELINE/experiments/LUNA_CONTEXTUAL_SINGLESHOT/RUN_01/runs/RUN-TRF-020-20260831T155448589725Z/artifacts/attempt_01/extracted_shape.ttl</x:v>
      </x:c>
    </x:row>
    <x:row r="5948" ht="22" customHeight="1">
      <x:c r="A5948" s="10" t="str">
        <x:v>SINGLESHOT</x:v>
      </x:c>
      <x:c r="B5948" s="10" t="str">
        <x:v>TRF-020</x:v>
      </x:c>
      <x:c r="C5948" s="10" t="str">
        <x:v>TRF-020-F04</x:v>
      </x:c>
      <x:c r="D5948" s="10" t="str">
        <x:v>RUN_01</x:v>
      </x:c>
      <x:c r="E5948" s="10" t="str">
        <x:v>ORIGINAL_LEDGER</x:v>
      </x:c>
      <x:c r="F5948" s="10" t="str">
        <x:v>FAIL</x:v>
      </x:c>
      <x:c r="G5948" s="10" t="str">
        <x:v>PASS</x:v>
      </x:c>
      <x:c r="H5948" s="10" t="str">
        <x:v>EXECUTED</x:v>
      </x:c>
      <x:c r="I5948" s="10" t="str">
        <x:v>PARSED</x:v>
      </x:c>
      <x:c r="J5948" s="10" t="str">
        <x:v>SINGLESHOT_CAPTURED_DIAGNOSTIC_PASS</x:v>
      </x:c>
      <x:c r="K5948" s="10" t="str">
        <x:v>6e1bd926ad2e0164e90f46da6e825a636eb73ce0c52f0f20628b20d56b953cb7</x:v>
      </x:c>
      <x:c r="L5948" s="10" t="str">
        <x:v>historical_three</x:v>
      </x:c>
      <x:c r="M5948" s="10" t="n">
        <x:v>0</x:v>
      </x:c>
      <x:c r="N5948" s="10" t="n">
        <x:v>1</x:v>
      </x:c>
      <x:c r="O5948" s="10" t="n">
        <x:v>0</x:v>
      </x:c>
      <x:c r="P5948" s="9" t="str">
        <x:f>'CaseReview'!U1576</x:f>
        <x:v>FAIL</x:v>
      </x:c>
      <x:c r="Q5948" s="9" t="n">
        <x:f>IF(AND(T5948=1,G5948=P5948),1,0)</x:f>
        <x:v>0</x:v>
      </x:c>
      <x:c r="R5948" s="9" t="n">
        <x:f>IF(AND(T5948=1,G5948="PASS",P5948="FAIL"),1,0)</x:f>
        <x:v>1</x:v>
      </x:c>
      <x:c r="S5948" s="9" t="n">
        <x:f>IF(AND(T5948=1,G5948="FAIL",P5948="PASS"),1,0)</x:f>
        <x:v>0</x:v>
      </x:c>
      <x:c r="T5948" s="9" t="n">
        <x:v>1</x:v>
      </x:c>
      <x:c r="U5948" s="9" t="n">
        <x:v>13</x:v>
      </x:c>
      <x:c r="V5948" s="9" t="str">
        <x:v>MVP/SHACL_GENERATION_PIPELINE/experiments/LUNA_CONTEXTUAL_SINGLESHOT/RUN_01/runs/RUN-TRF-020-20260831T155448589725Z/artifacts/attempt_01/extracted_shape.ttl</x:v>
      </x:c>
    </x:row>
    <x:row r="5949" ht="22" customHeight="1">
      <x:c r="A5949" s="10" t="str">
        <x:v>SINGLESHOT</x:v>
      </x:c>
      <x:c r="B5949" s="10" t="str">
        <x:v>TRF-020</x:v>
      </x:c>
      <x:c r="C5949" s="10" t="str">
        <x:v>TRF-020-F05</x:v>
      </x:c>
      <x:c r="D5949" s="10" t="str">
        <x:v>RUN_01</x:v>
      </x:c>
      <x:c r="E5949" s="10" t="str">
        <x:v>ORIGINAL_LEDGER</x:v>
      </x:c>
      <x:c r="F5949" s="10" t="str">
        <x:v>FAIL</x:v>
      </x:c>
      <x:c r="G5949" s="10" t="str">
        <x:v>PASS</x:v>
      </x:c>
      <x:c r="H5949" s="10" t="str">
        <x:v>EXECUTED</x:v>
      </x:c>
      <x:c r="I5949" s="10" t="str">
        <x:v>PARSED</x:v>
      </x:c>
      <x:c r="J5949" s="10" t="str">
        <x:v>SINGLESHOT_CAPTURED_DIAGNOSTIC_PASS</x:v>
      </x:c>
      <x:c r="K5949" s="10" t="str">
        <x:v>6e1bd926ad2e0164e90f46da6e825a636eb73ce0c52f0f20628b20d56b953cb7</x:v>
      </x:c>
      <x:c r="L5949" s="10" t="str">
        <x:v>historical_three</x:v>
      </x:c>
      <x:c r="M5949" s="10" t="n">
        <x:v>0</x:v>
      </x:c>
      <x:c r="N5949" s="10" t="n">
        <x:v>1</x:v>
      </x:c>
      <x:c r="O5949" s="10" t="n">
        <x:v>0</x:v>
      </x:c>
      <x:c r="P5949" s="9" t="str">
        <x:f>'CaseReview'!U1577</x:f>
        <x:v>FAIL</x:v>
      </x:c>
      <x:c r="Q5949" s="9" t="n">
        <x:f>IF(AND(T5949=1,G5949=P5949),1,0)</x:f>
        <x:v>0</x:v>
      </x:c>
      <x:c r="R5949" s="9" t="n">
        <x:f>IF(AND(T5949=1,G5949="PASS",P5949="FAIL"),1,0)</x:f>
        <x:v>1</x:v>
      </x:c>
      <x:c r="S5949" s="9" t="n">
        <x:f>IF(AND(T5949=1,G5949="FAIL",P5949="PASS"),1,0)</x:f>
        <x:v>0</x:v>
      </x:c>
      <x:c r="T5949" s="9" t="n">
        <x:v>1</x:v>
      </x:c>
      <x:c r="U5949" s="9" t="n">
        <x:v>13</x:v>
      </x:c>
      <x:c r="V5949" s="9" t="str">
        <x:v>MVP/SHACL_GENERATION_PIPELINE/experiments/LUNA_CONTEXTUAL_SINGLESHOT/RUN_01/runs/RUN-TRF-020-20260831T155448589725Z/artifacts/attempt_01/extracted_shape.ttl</x:v>
      </x:c>
    </x:row>
    <x:row r="5950" ht="22" customHeight="1">
      <x:c r="A5950" s="10" t="str">
        <x:v>SINGLESHOT</x:v>
      </x:c>
      <x:c r="B5950" s="10" t="str">
        <x:v>TRF-020</x:v>
      </x:c>
      <x:c r="C5950" s="10" t="str">
        <x:v>TRF-020-F06</x:v>
      </x:c>
      <x:c r="D5950" s="10" t="str">
        <x:v>RUN_01</x:v>
      </x:c>
      <x:c r="E5950" s="10" t="str">
        <x:v>ORIGINAL_LEDGER</x:v>
      </x:c>
      <x:c r="F5950" s="10" t="str">
        <x:v>FAIL</x:v>
      </x:c>
      <x:c r="G5950" s="10" t="str">
        <x:v>PASS</x:v>
      </x:c>
      <x:c r="H5950" s="10" t="str">
        <x:v>EXECUTED</x:v>
      </x:c>
      <x:c r="I5950" s="10" t="str">
        <x:v>PARSED</x:v>
      </x:c>
      <x:c r="J5950" s="10" t="str">
        <x:v>SINGLESHOT_CAPTURED_DIAGNOSTIC_PASS</x:v>
      </x:c>
      <x:c r="K5950" s="10" t="str">
        <x:v>6e1bd926ad2e0164e90f46da6e825a636eb73ce0c52f0f20628b20d56b953cb7</x:v>
      </x:c>
      <x:c r="L5950" s="10" t="str">
        <x:v>historical_three</x:v>
      </x:c>
      <x:c r="M5950" s="10" t="n">
        <x:v>0</x:v>
      </x:c>
      <x:c r="N5950" s="10" t="n">
        <x:v>1</x:v>
      </x:c>
      <x:c r="O5950" s="10" t="n">
        <x:v>0</x:v>
      </x:c>
      <x:c r="P5950" s="9" t="str">
        <x:f>'CaseReview'!U1578</x:f>
        <x:v>FAIL</x:v>
      </x:c>
      <x:c r="Q5950" s="9" t="n">
        <x:f>IF(AND(T5950=1,G5950=P5950),1,0)</x:f>
        <x:v>0</x:v>
      </x:c>
      <x:c r="R5950" s="9" t="n">
        <x:f>IF(AND(T5950=1,G5950="PASS",P5950="FAIL"),1,0)</x:f>
        <x:v>1</x:v>
      </x:c>
      <x:c r="S5950" s="9" t="n">
        <x:f>IF(AND(T5950=1,G5950="FAIL",P5950="PASS"),1,0)</x:f>
        <x:v>0</x:v>
      </x:c>
      <x:c r="T5950" s="9" t="n">
        <x:v>1</x:v>
      </x:c>
      <x:c r="U5950" s="9" t="n">
        <x:v>13</x:v>
      </x:c>
      <x:c r="V5950" s="9" t="str">
        <x:v>MVP/SHACL_GENERATION_PIPELINE/experiments/LUNA_CONTEXTUAL_SINGLESHOT/RUN_01/runs/RUN-TRF-020-20260831T155448589725Z/artifacts/attempt_01/extracted_shape.ttl</x:v>
      </x:c>
    </x:row>
    <x:row r="5951" ht="22" customHeight="1">
      <x:c r="A5951" s="10" t="str">
        <x:v>SINGLESHOT</x:v>
      </x:c>
      <x:c r="B5951" s="10" t="str">
        <x:v>TRF-020</x:v>
      </x:c>
      <x:c r="C5951" s="10" t="str">
        <x:v>TRF-020-F07</x:v>
      </x:c>
      <x:c r="D5951" s="10" t="str">
        <x:v>RUN_01</x:v>
      </x:c>
      <x:c r="E5951" s="10" t="str">
        <x:v>ORIGINAL_LEDGER</x:v>
      </x:c>
      <x:c r="F5951" s="10" t="str">
        <x:v>FAIL</x:v>
      </x:c>
      <x:c r="G5951" s="10" t="str">
        <x:v>PASS</x:v>
      </x:c>
      <x:c r="H5951" s="10" t="str">
        <x:v>EXECUTED</x:v>
      </x:c>
      <x:c r="I5951" s="10" t="str">
        <x:v>PARSED</x:v>
      </x:c>
      <x:c r="J5951" s="10" t="str">
        <x:v>SINGLESHOT_CAPTURED_DIAGNOSTIC_PASS</x:v>
      </x:c>
      <x:c r="K5951" s="10" t="str">
        <x:v>6e1bd926ad2e0164e90f46da6e825a636eb73ce0c52f0f20628b20d56b953cb7</x:v>
      </x:c>
      <x:c r="L5951" s="10" t="str">
        <x:v>historical_three</x:v>
      </x:c>
      <x:c r="M5951" s="10" t="n">
        <x:v>0</x:v>
      </x:c>
      <x:c r="N5951" s="10" t="n">
        <x:v>1</x:v>
      </x:c>
      <x:c r="O5951" s="10" t="n">
        <x:v>0</x:v>
      </x:c>
      <x:c r="P5951" s="9" t="str">
        <x:f>'CaseReview'!U1579</x:f>
        <x:v>FAIL</x:v>
      </x:c>
      <x:c r="Q5951" s="9" t="n">
        <x:f>IF(AND(T5951=1,G5951=P5951),1,0)</x:f>
        <x:v>0</x:v>
      </x:c>
      <x:c r="R5951" s="9" t="n">
        <x:f>IF(AND(T5951=1,G5951="PASS",P5951="FAIL"),1,0)</x:f>
        <x:v>1</x:v>
      </x:c>
      <x:c r="S5951" s="9" t="n">
        <x:f>IF(AND(T5951=1,G5951="FAIL",P5951="PASS"),1,0)</x:f>
        <x:v>0</x:v>
      </x:c>
      <x:c r="T5951" s="9" t="n">
        <x:v>1</x:v>
      </x:c>
      <x:c r="U5951" s="9" t="n">
        <x:v>13</x:v>
      </x:c>
      <x:c r="V5951" s="9" t="str">
        <x:v>MVP/SHACL_GENERATION_PIPELINE/experiments/LUNA_CONTEXTUAL_SINGLESHOT/RUN_01/runs/RUN-TRF-020-20260831T155448589725Z/artifacts/attempt_01/extracted_shape.ttl</x:v>
      </x:c>
    </x:row>
    <x:row r="5952" ht="22" customHeight="1">
      <x:c r="A5952" s="10" t="str">
        <x:v>SINGLESHOT</x:v>
      </x:c>
      <x:c r="B5952" s="10" t="str">
        <x:v>TRF-020</x:v>
      </x:c>
      <x:c r="C5952" s="10" t="str">
        <x:v>TRF-020-F08</x:v>
      </x:c>
      <x:c r="D5952" s="10" t="str">
        <x:v>RUN_01</x:v>
      </x:c>
      <x:c r="E5952" s="10" t="str">
        <x:v>ORIGINAL_LEDGER</x:v>
      </x:c>
      <x:c r="F5952" s="10" t="str">
        <x:v>FAIL</x:v>
      </x:c>
      <x:c r="G5952" s="10" t="str">
        <x:v>PASS</x:v>
      </x:c>
      <x:c r="H5952" s="10" t="str">
        <x:v>EXECUTED</x:v>
      </x:c>
      <x:c r="I5952" s="10" t="str">
        <x:v>PARSED</x:v>
      </x:c>
      <x:c r="J5952" s="10" t="str">
        <x:v>SINGLESHOT_CAPTURED_DIAGNOSTIC_PASS</x:v>
      </x:c>
      <x:c r="K5952" s="10" t="str">
        <x:v>6e1bd926ad2e0164e90f46da6e825a636eb73ce0c52f0f20628b20d56b953cb7</x:v>
      </x:c>
      <x:c r="L5952" s="10" t="str">
        <x:v>historical_three</x:v>
      </x:c>
      <x:c r="M5952" s="10" t="n">
        <x:v>0</x:v>
      </x:c>
      <x:c r="N5952" s="10" t="n">
        <x:v>1</x:v>
      </x:c>
      <x:c r="O5952" s="10" t="n">
        <x:v>0</x:v>
      </x:c>
      <x:c r="P5952" s="9" t="str">
        <x:f>'CaseReview'!U1580</x:f>
        <x:v>FAIL</x:v>
      </x:c>
      <x:c r="Q5952" s="9" t="n">
        <x:f>IF(AND(T5952=1,G5952=P5952),1,0)</x:f>
        <x:v>0</x:v>
      </x:c>
      <x:c r="R5952" s="9" t="n">
        <x:f>IF(AND(T5952=1,G5952="PASS",P5952="FAIL"),1,0)</x:f>
        <x:v>1</x:v>
      </x:c>
      <x:c r="S5952" s="9" t="n">
        <x:f>IF(AND(T5952=1,G5952="FAIL",P5952="PASS"),1,0)</x:f>
        <x:v>0</x:v>
      </x:c>
      <x:c r="T5952" s="9" t="n">
        <x:v>1</x:v>
      </x:c>
      <x:c r="U5952" s="9" t="n">
        <x:v>13</x:v>
      </x:c>
      <x:c r="V5952" s="9" t="str">
        <x:v>MVP/SHACL_GENERATION_PIPELINE/experiments/LUNA_CONTEXTUAL_SINGLESHOT/RUN_01/runs/RUN-TRF-020-20260831T155448589725Z/artifacts/attempt_01/extracted_shape.ttl</x:v>
      </x:c>
    </x:row>
    <x:row r="5953" ht="22" customHeight="1">
      <x:c r="A5953" s="10" t="str">
        <x:v>SINGLESHOT</x:v>
      </x:c>
      <x:c r="B5953" s="10" t="str">
        <x:v>TRF-020</x:v>
      </x:c>
      <x:c r="C5953" s="10" t="str">
        <x:v>TRF-020-F09</x:v>
      </x:c>
      <x:c r="D5953" s="10" t="str">
        <x:v>RUN_01</x:v>
      </x:c>
      <x:c r="E5953" s="10" t="str">
        <x:v>ORIGINAL_LEDGER</x:v>
      </x:c>
      <x:c r="F5953" s="10" t="str">
        <x:v>FAIL</x:v>
      </x:c>
      <x:c r="G5953" s="10" t="str">
        <x:v>PASS</x:v>
      </x:c>
      <x:c r="H5953" s="10" t="str">
        <x:v>EXECUTED</x:v>
      </x:c>
      <x:c r="I5953" s="10" t="str">
        <x:v>PARSED</x:v>
      </x:c>
      <x:c r="J5953" s="10" t="str">
        <x:v>SINGLESHOT_CAPTURED_DIAGNOSTIC_PASS</x:v>
      </x:c>
      <x:c r="K5953" s="10" t="str">
        <x:v>6e1bd926ad2e0164e90f46da6e825a636eb73ce0c52f0f20628b20d56b953cb7</x:v>
      </x:c>
      <x:c r="L5953" s="10" t="str">
        <x:v>historical_three</x:v>
      </x:c>
      <x:c r="M5953" s="10" t="n">
        <x:v>0</x:v>
      </x:c>
      <x:c r="N5953" s="10" t="n">
        <x:v>1</x:v>
      </x:c>
      <x:c r="O5953" s="10" t="n">
        <x:v>0</x:v>
      </x:c>
      <x:c r="P5953" s="9" t="str">
        <x:f>'CaseReview'!U1581</x:f>
        <x:v>FAIL</x:v>
      </x:c>
      <x:c r="Q5953" s="9" t="n">
        <x:f>IF(AND(T5953=1,G5953=P5953),1,0)</x:f>
        <x:v>0</x:v>
      </x:c>
      <x:c r="R5953" s="9" t="n">
        <x:f>IF(AND(T5953=1,G5953="PASS",P5953="FAIL"),1,0)</x:f>
        <x:v>1</x:v>
      </x:c>
      <x:c r="S5953" s="9" t="n">
        <x:f>IF(AND(T5953=1,G5953="FAIL",P5953="PASS"),1,0)</x:f>
        <x:v>0</x:v>
      </x:c>
      <x:c r="T5953" s="9" t="n">
        <x:v>1</x:v>
      </x:c>
      <x:c r="U5953" s="9" t="n">
        <x:v>13</x:v>
      </x:c>
      <x:c r="V5953" s="9" t="str">
        <x:v>MVP/SHACL_GENERATION_PIPELINE/experiments/LUNA_CONTEXTUAL_SINGLESHOT/RUN_01/runs/RUN-TRF-020-20260831T155448589725Z/artifacts/attempt_01/extracted_shape.ttl</x:v>
      </x:c>
    </x:row>
    <x:row r="5954" ht="22" customHeight="1">
      <x:c r="A5954" s="10" t="str">
        <x:v>SINGLESHOT</x:v>
      </x:c>
      <x:c r="B5954" s="10" t="str">
        <x:v>TRF-020</x:v>
      </x:c>
      <x:c r="C5954" s="10" t="str">
        <x:v>TRF-020-P01</x:v>
      </x:c>
      <x:c r="D5954" s="10" t="str">
        <x:v>RUN_01</x:v>
      </x:c>
      <x:c r="E5954" s="10" t="str">
        <x:v>ORIGINAL_LEDGER</x:v>
      </x:c>
      <x:c r="F5954" s="10" t="str">
        <x:v>PASS</x:v>
      </x:c>
      <x:c r="G5954" s="10" t="str">
        <x:v>PASS</x:v>
      </x:c>
      <x:c r="H5954" s="10" t="str">
        <x:v>EXECUTED</x:v>
      </x:c>
      <x:c r="I5954" s="10" t="str">
        <x:v>PARSED</x:v>
      </x:c>
      <x:c r="J5954" s="10" t="str">
        <x:v>SINGLESHOT_CAPTURED_DIAGNOSTIC_PASS</x:v>
      </x:c>
      <x:c r="K5954" s="10" t="str">
        <x:v>6e1bd926ad2e0164e90f46da6e825a636eb73ce0c52f0f20628b20d56b953cb7</x:v>
      </x:c>
      <x:c r="L5954" s="10" t="str">
        <x:v>historical_three</x:v>
      </x:c>
      <x:c r="M5954" s="10" t="n">
        <x:v>1</x:v>
      </x:c>
      <x:c r="N5954" s="10" t="n">
        <x:v>0</x:v>
      </x:c>
      <x:c r="O5954" s="10" t="n">
        <x:v>0</x:v>
      </x:c>
      <x:c r="P5954" s="9" t="str">
        <x:f>'CaseReview'!U1582</x:f>
        <x:v>PASS</x:v>
      </x:c>
      <x:c r="Q5954" s="9" t="n">
        <x:f>IF(AND(T5954=1,G5954=P5954),1,0)</x:f>
        <x:v>1</x:v>
      </x:c>
      <x:c r="R5954" s="9" t="n">
        <x:f>IF(AND(T5954=1,G5954="PASS",P5954="FAIL"),1,0)</x:f>
        <x:v>0</x:v>
      </x:c>
      <x:c r="S5954" s="9" t="n">
        <x:f>IF(AND(T5954=1,G5954="FAIL",P5954="PASS"),1,0)</x:f>
        <x:v>0</x:v>
      </x:c>
      <x:c r="T5954" s="9" t="n">
        <x:v>1</x:v>
      </x:c>
      <x:c r="U5954" s="9" t="n">
        <x:v>13</x:v>
      </x:c>
      <x:c r="V5954" s="9" t="str">
        <x:v>MVP/SHACL_GENERATION_PIPELINE/experiments/LUNA_CONTEXTUAL_SINGLESHOT/RUN_01/runs/RUN-TRF-020-20260831T155448589725Z/artifacts/attempt_01/extracted_shape.ttl</x:v>
      </x:c>
    </x:row>
    <x:row r="5955" ht="22" customHeight="1">
      <x:c r="A5955" s="10" t="str">
        <x:v>SINGLESHOT</x:v>
      </x:c>
      <x:c r="B5955" s="10" t="str">
        <x:v>TRF-020</x:v>
      </x:c>
      <x:c r="C5955" s="10" t="str">
        <x:v>TRF-020-P02</x:v>
      </x:c>
      <x:c r="D5955" s="10" t="str">
        <x:v>RUN_01</x:v>
      </x:c>
      <x:c r="E5955" s="10" t="str">
        <x:v>ORIGINAL_LEDGER</x:v>
      </x:c>
      <x:c r="F5955" s="10" t="str">
        <x:v>PASS</x:v>
      </x:c>
      <x:c r="G5955" s="10" t="str">
        <x:v>PASS</x:v>
      </x:c>
      <x:c r="H5955" s="10" t="str">
        <x:v>EXECUTED</x:v>
      </x:c>
      <x:c r="I5955" s="10" t="str">
        <x:v>PARSED</x:v>
      </x:c>
      <x:c r="J5955" s="10" t="str">
        <x:v>SINGLESHOT_CAPTURED_DIAGNOSTIC_PASS</x:v>
      </x:c>
      <x:c r="K5955" s="10" t="str">
        <x:v>6e1bd926ad2e0164e90f46da6e825a636eb73ce0c52f0f20628b20d56b953cb7</x:v>
      </x:c>
      <x:c r="L5955" s="10" t="str">
        <x:v>historical_three</x:v>
      </x:c>
      <x:c r="M5955" s="10" t="n">
        <x:v>1</x:v>
      </x:c>
      <x:c r="N5955" s="10" t="n">
        <x:v>0</x:v>
      </x:c>
      <x:c r="O5955" s="10" t="n">
        <x:v>0</x:v>
      </x:c>
      <x:c r="P5955" s="9" t="str">
        <x:f>'CaseReview'!U1583</x:f>
        <x:v>PASS</x:v>
      </x:c>
      <x:c r="Q5955" s="9" t="n">
        <x:f>IF(AND(T5955=1,G5955=P5955),1,0)</x:f>
        <x:v>1</x:v>
      </x:c>
      <x:c r="R5955" s="9" t="n">
        <x:f>IF(AND(T5955=1,G5955="PASS",P5955="FAIL"),1,0)</x:f>
        <x:v>0</x:v>
      </x:c>
      <x:c r="S5955" s="9" t="n">
        <x:f>IF(AND(T5955=1,G5955="FAIL",P5955="PASS"),1,0)</x:f>
        <x:v>0</x:v>
      </x:c>
      <x:c r="T5955" s="9" t="n">
        <x:v>1</x:v>
      </x:c>
      <x:c r="U5955" s="9" t="n">
        <x:v>13</x:v>
      </x:c>
      <x:c r="V5955" s="9" t="str">
        <x:v>MVP/SHACL_GENERATION_PIPELINE/experiments/LUNA_CONTEXTUAL_SINGLESHOT/RUN_01/runs/RUN-TRF-020-20260831T155448589725Z/artifacts/attempt_01/extracted_shape.ttl</x:v>
      </x:c>
    </x:row>
    <x:row r="5956" ht="22" customHeight="1">
      <x:c r="A5956" s="10" t="str">
        <x:v>SINGLESHOT</x:v>
      </x:c>
      <x:c r="B5956" s="10" t="str">
        <x:v>TRF-020</x:v>
      </x:c>
      <x:c r="C5956" s="10" t="str">
        <x:v>TRF-020-P03</x:v>
      </x:c>
      <x:c r="D5956" s="10" t="str">
        <x:v>RUN_01</x:v>
      </x:c>
      <x:c r="E5956" s="10" t="str">
        <x:v>ORIGINAL_LEDGER</x:v>
      </x:c>
      <x:c r="F5956" s="10" t="str">
        <x:v>PASS</x:v>
      </x:c>
      <x:c r="G5956" s="10" t="str">
        <x:v>FAIL</x:v>
      </x:c>
      <x:c r="H5956" s="10" t="str">
        <x:v>EXECUTED</x:v>
      </x:c>
      <x:c r="I5956" s="10" t="str">
        <x:v>PARSED</x:v>
      </x:c>
      <x:c r="J5956" s="10" t="str">
        <x:v>SINGLESHOT_CAPTURED_DIAGNOSTIC_PASS</x:v>
      </x:c>
      <x:c r="K5956" s="10" t="str">
        <x:v>6e1bd926ad2e0164e90f46da6e825a636eb73ce0c52f0f20628b20d56b953cb7</x:v>
      </x:c>
      <x:c r="L5956" s="10" t="str">
        <x:v>historical_three</x:v>
      </x:c>
      <x:c r="M5956" s="10" t="n">
        <x:v>0</x:v>
      </x:c>
      <x:c r="N5956" s="10" t="n">
        <x:v>0</x:v>
      </x:c>
      <x:c r="O5956" s="10" t="n">
        <x:v>1</x:v>
      </x:c>
      <x:c r="P5956" s="9" t="str">
        <x:f>'CaseReview'!U1584</x:f>
        <x:v>PASS</x:v>
      </x:c>
      <x:c r="Q5956" s="9" t="n">
        <x:f>IF(AND(T5956=1,G5956=P5956),1,0)</x:f>
        <x:v>0</x:v>
      </x:c>
      <x:c r="R5956" s="9" t="n">
        <x:f>IF(AND(T5956=1,G5956="PASS",P5956="FAIL"),1,0)</x:f>
        <x:v>0</x:v>
      </x:c>
      <x:c r="S5956" s="9" t="n">
        <x:f>IF(AND(T5956=1,G5956="FAIL",P5956="PASS"),1,0)</x:f>
        <x:v>1</x:v>
      </x:c>
      <x:c r="T5956" s="9" t="n">
        <x:v>1</x:v>
      </x:c>
      <x:c r="U5956" s="9" t="n">
        <x:v>13</x:v>
      </x:c>
      <x:c r="V5956" s="9" t="str">
        <x:v>MVP/SHACL_GENERATION_PIPELINE/experiments/LUNA_CONTEXTUAL_SINGLESHOT/RUN_01/runs/RUN-TRF-020-20260831T155448589725Z/artifacts/attempt_01/extracted_shape.ttl</x:v>
      </x:c>
    </x:row>
    <x:row r="5957" ht="22" customHeight="1">
      <x:c r="A5957" s="10" t="str">
        <x:v>SINGLESHOT</x:v>
      </x:c>
      <x:c r="B5957" s="10" t="str">
        <x:v>TRF-020</x:v>
      </x:c>
      <x:c r="C5957" s="10" t="str">
        <x:v>TRF-020-P04</x:v>
      </x:c>
      <x:c r="D5957" s="10" t="str">
        <x:v>RUN_01</x:v>
      </x:c>
      <x:c r="E5957" s="10" t="str">
        <x:v>ORIGINAL_LEDGER</x:v>
      </x:c>
      <x:c r="F5957" s="10" t="str">
        <x:v>PASS</x:v>
      </x:c>
      <x:c r="G5957" s="10" t="str">
        <x:v>FAIL</x:v>
      </x:c>
      <x:c r="H5957" s="10" t="str">
        <x:v>EXECUTED</x:v>
      </x:c>
      <x:c r="I5957" s="10" t="str">
        <x:v>PARSED</x:v>
      </x:c>
      <x:c r="J5957" s="10" t="str">
        <x:v>SINGLESHOT_CAPTURED_DIAGNOSTIC_PASS</x:v>
      </x:c>
      <x:c r="K5957" s="10" t="str">
        <x:v>6e1bd926ad2e0164e90f46da6e825a636eb73ce0c52f0f20628b20d56b953cb7</x:v>
      </x:c>
      <x:c r="L5957" s="10" t="str">
        <x:v>historical_three</x:v>
      </x:c>
      <x:c r="M5957" s="10" t="n">
        <x:v>0</x:v>
      </x:c>
      <x:c r="N5957" s="10" t="n">
        <x:v>0</x:v>
      </x:c>
      <x:c r="O5957" s="10" t="n">
        <x:v>1</x:v>
      </x:c>
      <x:c r="P5957" s="9" t="str">
        <x:f>'CaseReview'!U1585</x:f>
        <x:v>PASS</x:v>
      </x:c>
      <x:c r="Q5957" s="9" t="n">
        <x:f>IF(AND(T5957=1,G5957=P5957),1,0)</x:f>
        <x:v>0</x:v>
      </x:c>
      <x:c r="R5957" s="9" t="n">
        <x:f>IF(AND(T5957=1,G5957="PASS",P5957="FAIL"),1,0)</x:f>
        <x:v>0</x:v>
      </x:c>
      <x:c r="S5957" s="9" t="n">
        <x:f>IF(AND(T5957=1,G5957="FAIL",P5957="PASS"),1,0)</x:f>
        <x:v>1</x:v>
      </x:c>
      <x:c r="T5957" s="9" t="n">
        <x:v>1</x:v>
      </x:c>
      <x:c r="U5957" s="9" t="n">
        <x:v>13</x:v>
      </x:c>
      <x:c r="V5957" s="9" t="str">
        <x:v>MVP/SHACL_GENERATION_PIPELINE/experiments/LUNA_CONTEXTUAL_SINGLESHOT/RUN_01/runs/RUN-TRF-020-20260831T155448589725Z/artifacts/attempt_01/extracted_shape.ttl</x:v>
      </x:c>
    </x:row>
    <x:row r="5958" ht="22" customHeight="1">
      <x:c r="A5958" s="10" t="str">
        <x:v>SINGLESHOT</x:v>
      </x:c>
      <x:c r="B5958" s="10" t="str">
        <x:v>TRF-022</x:v>
      </x:c>
      <x:c r="C5958" s="10" t="str">
        <x:v>TRF-022-F01</x:v>
      </x:c>
      <x:c r="D5958" s="10" t="str">
        <x:v>RUN_01</x:v>
      </x:c>
      <x:c r="E5958" s="10" t="str">
        <x:v>ORIGINAL_LEDGER</x:v>
      </x:c>
      <x:c r="F5958" s="10" t="str">
        <x:v>FAIL</x:v>
      </x:c>
      <x:c r="G5958" s="10" t="str">
        <x:v>NO_VERDICT</x:v>
      </x:c>
      <x:c r="H5958" s="10" t="str">
        <x:v>INFRASTRUCTURE_FAILURE</x:v>
      </x:c>
      <x:c r="I5958" s="10" t="str">
        <x:v>NOT_PARSED</x:v>
      </x:c>
      <x:c r="J5958" s="10" t="str">
        <x:v>SINGLESHOT_CAPTURED_DIAGNOSTIC_FAIL</x:v>
      </x:c>
      <x:c r="K5958" s="10" t="str">
        <x:v>a5f2416349ed5a97e827da9ce096acdf5f2965b1e9c0100d4f17fb2614a18a92</x:v>
      </x:c>
      <x:c r="L5958" s="10" t="str">
        <x:v>historical_three</x:v>
      </x:c>
      <x:c r="M5958" s="10" t="n">
        <x:v>0</x:v>
      </x:c>
      <x:c r="N5958" s="10" t="n">
        <x:v>0</x:v>
      </x:c>
      <x:c r="O5958" s="10" t="n">
        <x:v>0</x:v>
      </x:c>
      <x:c r="P5958" s="9" t="str">
        <x:f>'CaseReview'!U1586</x:f>
        <x:v>FAIL</x:v>
      </x:c>
      <x:c r="Q5958" s="9" t="n">
        <x:f>IF(AND(T5958=1,G5958=P5958),1,0)</x:f>
        <x:v>0</x:v>
      </x:c>
      <x:c r="R5958" s="9" t="n">
        <x:f>IF(AND(T5958=1,G5958="PASS",P5958="FAIL"),1,0)</x:f>
        <x:v>0</x:v>
      </x:c>
      <x:c r="S5958" s="9" t="n">
        <x:f>IF(AND(T5958=1,G5958="FAIL",P5958="PASS"),1,0)</x:f>
        <x:v>0</x:v>
      </x:c>
      <x:c r="T5958" s="9" t="n">
        <x:v>0</x:v>
      </x:c>
      <x:c r="U5958" s="9" t="n">
        <x:v>12</x:v>
      </x:c>
      <x:c r="V5958" s="9" t="str">
        <x:v>MVP/SHACL_GENERATION_PIPELINE/experiments/LUNA_CONTEXTUAL_SINGLESHOT/RUN_01/runs/RUN-TRF-022-20260831T155535073110Z/artifacts/attempt_01/extracted_shape.ttl</x:v>
      </x:c>
    </x:row>
    <x:row r="5959" ht="22" customHeight="1">
      <x:c r="A5959" s="10" t="str">
        <x:v>SINGLESHOT</x:v>
      </x:c>
      <x:c r="B5959" s="10" t="str">
        <x:v>TRF-022</x:v>
      </x:c>
      <x:c r="C5959" s="10" t="str">
        <x:v>TRF-022-F02</x:v>
      </x:c>
      <x:c r="D5959" s="10" t="str">
        <x:v>RUN_01</x:v>
      </x:c>
      <x:c r="E5959" s="10" t="str">
        <x:v>ORIGINAL_LEDGER</x:v>
      </x:c>
      <x:c r="F5959" s="10" t="str">
        <x:v>FAIL</x:v>
      </x:c>
      <x:c r="G5959" s="10" t="str">
        <x:v>NO_VERDICT</x:v>
      </x:c>
      <x:c r="H5959" s="10" t="str">
        <x:v>INFRASTRUCTURE_FAILURE</x:v>
      </x:c>
      <x:c r="I5959" s="10" t="str">
        <x:v>NOT_PARSED</x:v>
      </x:c>
      <x:c r="J5959" s="10" t="str">
        <x:v>SINGLESHOT_CAPTURED_DIAGNOSTIC_FAIL</x:v>
      </x:c>
      <x:c r="K5959" s="10" t="str">
        <x:v>a5f2416349ed5a97e827da9ce096acdf5f2965b1e9c0100d4f17fb2614a18a92</x:v>
      </x:c>
      <x:c r="L5959" s="10" t="str">
        <x:v>historical_three</x:v>
      </x:c>
      <x:c r="M5959" s="10" t="n">
        <x:v>0</x:v>
      </x:c>
      <x:c r="N5959" s="10" t="n">
        <x:v>0</x:v>
      </x:c>
      <x:c r="O5959" s="10" t="n">
        <x:v>0</x:v>
      </x:c>
      <x:c r="P5959" s="9" t="str">
        <x:f>'CaseReview'!U1587</x:f>
        <x:v>FAIL</x:v>
      </x:c>
      <x:c r="Q5959" s="9" t="n">
        <x:f>IF(AND(T5959=1,G5959=P5959),1,0)</x:f>
        <x:v>0</x:v>
      </x:c>
      <x:c r="R5959" s="9" t="n">
        <x:f>IF(AND(T5959=1,G5959="PASS",P5959="FAIL"),1,0)</x:f>
        <x:v>0</x:v>
      </x:c>
      <x:c r="S5959" s="9" t="n">
        <x:f>IF(AND(T5959=1,G5959="FAIL",P5959="PASS"),1,0)</x:f>
        <x:v>0</x:v>
      </x:c>
      <x:c r="T5959" s="9" t="n">
        <x:v>0</x:v>
      </x:c>
      <x:c r="U5959" s="9" t="n">
        <x:v>12</x:v>
      </x:c>
      <x:c r="V5959" s="9" t="str">
        <x:v>MVP/SHACL_GENERATION_PIPELINE/experiments/LUNA_CONTEXTUAL_SINGLESHOT/RUN_01/runs/RUN-TRF-022-20260831T155535073110Z/artifacts/attempt_01/extracted_shape.ttl</x:v>
      </x:c>
    </x:row>
    <x:row r="5960" ht="22" customHeight="1">
      <x:c r="A5960" s="10" t="str">
        <x:v>SINGLESHOT</x:v>
      </x:c>
      <x:c r="B5960" s="10" t="str">
        <x:v>TRF-022</x:v>
      </x:c>
      <x:c r="C5960" s="10" t="str">
        <x:v>TRF-022-F03</x:v>
      </x:c>
      <x:c r="D5960" s="10" t="str">
        <x:v>RUN_01</x:v>
      </x:c>
      <x:c r="E5960" s="10" t="str">
        <x:v>ORIGINAL_LEDGER</x:v>
      </x:c>
      <x:c r="F5960" s="10" t="str">
        <x:v>FAIL</x:v>
      </x:c>
      <x:c r="G5960" s="10" t="str">
        <x:v>NO_VERDICT</x:v>
      </x:c>
      <x:c r="H5960" s="10" t="str">
        <x:v>INFRASTRUCTURE_FAILURE</x:v>
      </x:c>
      <x:c r="I5960" s="10" t="str">
        <x:v>NOT_PARSED</x:v>
      </x:c>
      <x:c r="J5960" s="10" t="str">
        <x:v>SINGLESHOT_CAPTURED_DIAGNOSTIC_FAIL</x:v>
      </x:c>
      <x:c r="K5960" s="10" t="str">
        <x:v>a5f2416349ed5a97e827da9ce096acdf5f2965b1e9c0100d4f17fb2614a18a92</x:v>
      </x:c>
      <x:c r="L5960" s="10" t="str">
        <x:v>historical_three</x:v>
      </x:c>
      <x:c r="M5960" s="10" t="n">
        <x:v>0</x:v>
      </x:c>
      <x:c r="N5960" s="10" t="n">
        <x:v>0</x:v>
      </x:c>
      <x:c r="O5960" s="10" t="n">
        <x:v>0</x:v>
      </x:c>
      <x:c r="P5960" s="9" t="str">
        <x:f>'CaseReview'!U1588</x:f>
        <x:v>FAIL</x:v>
      </x:c>
      <x:c r="Q5960" s="9" t="n">
        <x:f>IF(AND(T5960=1,G5960=P5960),1,0)</x:f>
        <x:v>0</x:v>
      </x:c>
      <x:c r="R5960" s="9" t="n">
        <x:f>IF(AND(T5960=1,G5960="PASS",P5960="FAIL"),1,0)</x:f>
        <x:v>0</x:v>
      </x:c>
      <x:c r="S5960" s="9" t="n">
        <x:f>IF(AND(T5960=1,G5960="FAIL",P5960="PASS"),1,0)</x:f>
        <x:v>0</x:v>
      </x:c>
      <x:c r="T5960" s="9" t="n">
        <x:v>0</x:v>
      </x:c>
      <x:c r="U5960" s="9" t="n">
        <x:v>12</x:v>
      </x:c>
      <x:c r="V5960" s="9" t="str">
        <x:v>MVP/SHACL_GENERATION_PIPELINE/experiments/LUNA_CONTEXTUAL_SINGLESHOT/RUN_01/runs/RUN-TRF-022-20260831T155535073110Z/artifacts/attempt_01/extracted_shape.ttl</x:v>
      </x:c>
    </x:row>
    <x:row r="5961" ht="22" customHeight="1">
      <x:c r="A5961" s="10" t="str">
        <x:v>SINGLESHOT</x:v>
      </x:c>
      <x:c r="B5961" s="10" t="str">
        <x:v>TRF-022</x:v>
      </x:c>
      <x:c r="C5961" s="10" t="str">
        <x:v>TRF-022-F04</x:v>
      </x:c>
      <x:c r="D5961" s="10" t="str">
        <x:v>RUN_01</x:v>
      </x:c>
      <x:c r="E5961" s="10" t="str">
        <x:v>ORIGINAL_LEDGER</x:v>
      </x:c>
      <x:c r="F5961" s="10" t="str">
        <x:v>FAIL</x:v>
      </x:c>
      <x:c r="G5961" s="10" t="str">
        <x:v>NO_VERDICT</x:v>
      </x:c>
      <x:c r="H5961" s="10" t="str">
        <x:v>INFRASTRUCTURE_FAILURE</x:v>
      </x:c>
      <x:c r="I5961" s="10" t="str">
        <x:v>NOT_PARSED</x:v>
      </x:c>
      <x:c r="J5961" s="10" t="str">
        <x:v>SINGLESHOT_CAPTURED_DIAGNOSTIC_FAIL</x:v>
      </x:c>
      <x:c r="K5961" s="10" t="str">
        <x:v>a5f2416349ed5a97e827da9ce096acdf5f2965b1e9c0100d4f17fb2614a18a92</x:v>
      </x:c>
      <x:c r="L5961" s="10" t="str">
        <x:v>historical_three</x:v>
      </x:c>
      <x:c r="M5961" s="10" t="n">
        <x:v>0</x:v>
      </x:c>
      <x:c r="N5961" s="10" t="n">
        <x:v>0</x:v>
      </x:c>
      <x:c r="O5961" s="10" t="n">
        <x:v>0</x:v>
      </x:c>
      <x:c r="P5961" s="9" t="str">
        <x:f>'CaseReview'!U1589</x:f>
        <x:v>FAIL</x:v>
      </x:c>
      <x:c r="Q5961" s="9" t="n">
        <x:f>IF(AND(T5961=1,G5961=P5961),1,0)</x:f>
        <x:v>0</x:v>
      </x:c>
      <x:c r="R5961" s="9" t="n">
        <x:f>IF(AND(T5961=1,G5961="PASS",P5961="FAIL"),1,0)</x:f>
        <x:v>0</x:v>
      </x:c>
      <x:c r="S5961" s="9" t="n">
        <x:f>IF(AND(T5961=1,G5961="FAIL",P5961="PASS"),1,0)</x:f>
        <x:v>0</x:v>
      </x:c>
      <x:c r="T5961" s="9" t="n">
        <x:v>0</x:v>
      </x:c>
      <x:c r="U5961" s="9" t="n">
        <x:v>12</x:v>
      </x:c>
      <x:c r="V5961" s="9" t="str">
        <x:v>MVP/SHACL_GENERATION_PIPELINE/experiments/LUNA_CONTEXTUAL_SINGLESHOT/RUN_01/runs/RUN-TRF-022-20260831T155535073110Z/artifacts/attempt_01/extracted_shape.ttl</x:v>
      </x:c>
    </x:row>
    <x:row r="5962" ht="22" customHeight="1">
      <x:c r="A5962" s="10" t="str">
        <x:v>SINGLESHOT</x:v>
      </x:c>
      <x:c r="B5962" s="10" t="str">
        <x:v>TRF-022</x:v>
      </x:c>
      <x:c r="C5962" s="10" t="str">
        <x:v>TRF-022-F05</x:v>
      </x:c>
      <x:c r="D5962" s="10" t="str">
        <x:v>RUN_01</x:v>
      </x:c>
      <x:c r="E5962" s="10" t="str">
        <x:v>ORIGINAL_LEDGER</x:v>
      </x:c>
      <x:c r="F5962" s="10" t="str">
        <x:v>FAIL</x:v>
      </x:c>
      <x:c r="G5962" s="10" t="str">
        <x:v>NO_VERDICT</x:v>
      </x:c>
      <x:c r="H5962" s="10" t="str">
        <x:v>INFRASTRUCTURE_FAILURE</x:v>
      </x:c>
      <x:c r="I5962" s="10" t="str">
        <x:v>NOT_PARSED</x:v>
      </x:c>
      <x:c r="J5962" s="10" t="str">
        <x:v>SINGLESHOT_CAPTURED_DIAGNOSTIC_FAIL</x:v>
      </x:c>
      <x:c r="K5962" s="10" t="str">
        <x:v>a5f2416349ed5a97e827da9ce096acdf5f2965b1e9c0100d4f17fb2614a18a92</x:v>
      </x:c>
      <x:c r="L5962" s="10" t="str">
        <x:v>historical_three</x:v>
      </x:c>
      <x:c r="M5962" s="10" t="n">
        <x:v>0</x:v>
      </x:c>
      <x:c r="N5962" s="10" t="n">
        <x:v>0</x:v>
      </x:c>
      <x:c r="O5962" s="10" t="n">
        <x:v>0</x:v>
      </x:c>
      <x:c r="P5962" s="9" t="str">
        <x:f>'CaseReview'!U1590</x:f>
        <x:v>FAIL</x:v>
      </x:c>
      <x:c r="Q5962" s="9" t="n">
        <x:f>IF(AND(T5962=1,G5962=P5962),1,0)</x:f>
        <x:v>0</x:v>
      </x:c>
      <x:c r="R5962" s="9" t="n">
        <x:f>IF(AND(T5962=1,G5962="PASS",P5962="FAIL"),1,0)</x:f>
        <x:v>0</x:v>
      </x:c>
      <x:c r="S5962" s="9" t="n">
        <x:f>IF(AND(T5962=1,G5962="FAIL",P5962="PASS"),1,0)</x:f>
        <x:v>0</x:v>
      </x:c>
      <x:c r="T5962" s="9" t="n">
        <x:v>0</x:v>
      </x:c>
      <x:c r="U5962" s="9" t="n">
        <x:v>12</x:v>
      </x:c>
      <x:c r="V5962" s="9" t="str">
        <x:v>MVP/SHACL_GENERATION_PIPELINE/experiments/LUNA_CONTEXTUAL_SINGLESHOT/RUN_01/runs/RUN-TRF-022-20260831T155535073110Z/artifacts/attempt_01/extracted_shape.ttl</x:v>
      </x:c>
    </x:row>
    <x:row r="5963" ht="22" customHeight="1">
      <x:c r="A5963" s="10" t="str">
        <x:v>SINGLESHOT</x:v>
      </x:c>
      <x:c r="B5963" s="10" t="str">
        <x:v>TRF-022</x:v>
      </x:c>
      <x:c r="C5963" s="10" t="str">
        <x:v>TRF-022-F06</x:v>
      </x:c>
      <x:c r="D5963" s="10" t="str">
        <x:v>RUN_01</x:v>
      </x:c>
      <x:c r="E5963" s="10" t="str">
        <x:v>ORIGINAL_LEDGER</x:v>
      </x:c>
      <x:c r="F5963" s="10" t="str">
        <x:v>FAIL</x:v>
      </x:c>
      <x:c r="G5963" s="10" t="str">
        <x:v>NO_VERDICT</x:v>
      </x:c>
      <x:c r="H5963" s="10" t="str">
        <x:v>INFRASTRUCTURE_FAILURE</x:v>
      </x:c>
      <x:c r="I5963" s="10" t="str">
        <x:v>NOT_PARSED</x:v>
      </x:c>
      <x:c r="J5963" s="10" t="str">
        <x:v>SINGLESHOT_CAPTURED_DIAGNOSTIC_FAIL</x:v>
      </x:c>
      <x:c r="K5963" s="10" t="str">
        <x:v>a5f2416349ed5a97e827da9ce096acdf5f2965b1e9c0100d4f17fb2614a18a92</x:v>
      </x:c>
      <x:c r="L5963" s="10" t="str">
        <x:v>historical_three</x:v>
      </x:c>
      <x:c r="M5963" s="10" t="n">
        <x:v>0</x:v>
      </x:c>
      <x:c r="N5963" s="10" t="n">
        <x:v>0</x:v>
      </x:c>
      <x:c r="O5963" s="10" t="n">
        <x:v>0</x:v>
      </x:c>
      <x:c r="P5963" s="9" t="str">
        <x:f>'CaseReview'!U1591</x:f>
        <x:v>FAIL</x:v>
      </x:c>
      <x:c r="Q5963" s="9" t="n">
        <x:f>IF(AND(T5963=1,G5963=P5963),1,0)</x:f>
        <x:v>0</x:v>
      </x:c>
      <x:c r="R5963" s="9" t="n">
        <x:f>IF(AND(T5963=1,G5963="PASS",P5963="FAIL"),1,0)</x:f>
        <x:v>0</x:v>
      </x:c>
      <x:c r="S5963" s="9" t="n">
        <x:f>IF(AND(T5963=1,G5963="FAIL",P5963="PASS"),1,0)</x:f>
        <x:v>0</x:v>
      </x:c>
      <x:c r="T5963" s="9" t="n">
        <x:v>0</x:v>
      </x:c>
      <x:c r="U5963" s="9" t="n">
        <x:v>12</x:v>
      </x:c>
      <x:c r="V5963" s="9" t="str">
        <x:v>MVP/SHACL_GENERATION_PIPELINE/experiments/LUNA_CONTEXTUAL_SINGLESHOT/RUN_01/runs/RUN-TRF-022-20260831T155535073110Z/artifacts/attempt_01/extracted_shape.ttl</x:v>
      </x:c>
    </x:row>
    <x:row r="5964" ht="22" customHeight="1">
      <x:c r="A5964" s="10" t="str">
        <x:v>SINGLESHOT</x:v>
      </x:c>
      <x:c r="B5964" s="10" t="str">
        <x:v>TRF-022</x:v>
      </x:c>
      <x:c r="C5964" s="10" t="str">
        <x:v>TRF-022-F07</x:v>
      </x:c>
      <x:c r="D5964" s="10" t="str">
        <x:v>RUN_01</x:v>
      </x:c>
      <x:c r="E5964" s="10" t="str">
        <x:v>ORIGINAL_LEDGER</x:v>
      </x:c>
      <x:c r="F5964" s="10" t="str">
        <x:v>FAIL</x:v>
      </x:c>
      <x:c r="G5964" s="10" t="str">
        <x:v>NO_VERDICT</x:v>
      </x:c>
      <x:c r="H5964" s="10" t="str">
        <x:v>INFRASTRUCTURE_FAILURE</x:v>
      </x:c>
      <x:c r="I5964" s="10" t="str">
        <x:v>NOT_PARSED</x:v>
      </x:c>
      <x:c r="J5964" s="10" t="str">
        <x:v>SINGLESHOT_CAPTURED_DIAGNOSTIC_FAIL</x:v>
      </x:c>
      <x:c r="K5964" s="10" t="str">
        <x:v>a5f2416349ed5a97e827da9ce096acdf5f2965b1e9c0100d4f17fb2614a18a92</x:v>
      </x:c>
      <x:c r="L5964" s="10" t="str">
        <x:v>historical_three</x:v>
      </x:c>
      <x:c r="M5964" s="10" t="n">
        <x:v>0</x:v>
      </x:c>
      <x:c r="N5964" s="10" t="n">
        <x:v>0</x:v>
      </x:c>
      <x:c r="O5964" s="10" t="n">
        <x:v>0</x:v>
      </x:c>
      <x:c r="P5964" s="9" t="str">
        <x:f>'CaseReview'!U1592</x:f>
        <x:v>FAIL</x:v>
      </x:c>
      <x:c r="Q5964" s="9" t="n">
        <x:f>IF(AND(T5964=1,G5964=P5964),1,0)</x:f>
        <x:v>0</x:v>
      </x:c>
      <x:c r="R5964" s="9" t="n">
        <x:f>IF(AND(T5964=1,G5964="PASS",P5964="FAIL"),1,0)</x:f>
        <x:v>0</x:v>
      </x:c>
      <x:c r="S5964" s="9" t="n">
        <x:f>IF(AND(T5964=1,G5964="FAIL",P5964="PASS"),1,0)</x:f>
        <x:v>0</x:v>
      </x:c>
      <x:c r="T5964" s="9" t="n">
        <x:v>0</x:v>
      </x:c>
      <x:c r="U5964" s="9" t="n">
        <x:v>12</x:v>
      </x:c>
      <x:c r="V5964" s="9" t="str">
        <x:v>MVP/SHACL_GENERATION_PIPELINE/experiments/LUNA_CONTEXTUAL_SINGLESHOT/RUN_01/runs/RUN-TRF-022-20260831T155535073110Z/artifacts/attempt_01/extracted_shape.ttl</x:v>
      </x:c>
    </x:row>
    <x:row r="5965" ht="22" customHeight="1">
      <x:c r="A5965" s="10" t="str">
        <x:v>SINGLESHOT</x:v>
      </x:c>
      <x:c r="B5965" s="10" t="str">
        <x:v>TRF-022</x:v>
      </x:c>
      <x:c r="C5965" s="10" t="str">
        <x:v>TRF-022-F08</x:v>
      </x:c>
      <x:c r="D5965" s="10" t="str">
        <x:v>RUN_01</x:v>
      </x:c>
      <x:c r="E5965" s="10" t="str">
        <x:v>ORIGINAL_LEDGER</x:v>
      </x:c>
      <x:c r="F5965" s="10" t="str">
        <x:v>FAIL</x:v>
      </x:c>
      <x:c r="G5965" s="10" t="str">
        <x:v>NO_VERDICT</x:v>
      </x:c>
      <x:c r="H5965" s="10" t="str">
        <x:v>INFRASTRUCTURE_FAILURE</x:v>
      </x:c>
      <x:c r="I5965" s="10" t="str">
        <x:v>NOT_PARSED</x:v>
      </x:c>
      <x:c r="J5965" s="10" t="str">
        <x:v>SINGLESHOT_CAPTURED_DIAGNOSTIC_FAIL</x:v>
      </x:c>
      <x:c r="K5965" s="10" t="str">
        <x:v>a5f2416349ed5a97e827da9ce096acdf5f2965b1e9c0100d4f17fb2614a18a92</x:v>
      </x:c>
      <x:c r="L5965" s="10" t="str">
        <x:v>historical_three</x:v>
      </x:c>
      <x:c r="M5965" s="10" t="n">
        <x:v>0</x:v>
      </x:c>
      <x:c r="N5965" s="10" t="n">
        <x:v>0</x:v>
      </x:c>
      <x:c r="O5965" s="10" t="n">
        <x:v>0</x:v>
      </x:c>
      <x:c r="P5965" s="9" t="str">
        <x:f>'CaseReview'!U1593</x:f>
        <x:v>FAIL</x:v>
      </x:c>
      <x:c r="Q5965" s="9" t="n">
        <x:f>IF(AND(T5965=1,G5965=P5965),1,0)</x:f>
        <x:v>0</x:v>
      </x:c>
      <x:c r="R5965" s="9" t="n">
        <x:f>IF(AND(T5965=1,G5965="PASS",P5965="FAIL"),1,0)</x:f>
        <x:v>0</x:v>
      </x:c>
      <x:c r="S5965" s="9" t="n">
        <x:f>IF(AND(T5965=1,G5965="FAIL",P5965="PASS"),1,0)</x:f>
        <x:v>0</x:v>
      </x:c>
      <x:c r="T5965" s="9" t="n">
        <x:v>0</x:v>
      </x:c>
      <x:c r="U5965" s="9" t="n">
        <x:v>12</x:v>
      </x:c>
      <x:c r="V5965" s="9" t="str">
        <x:v>MVP/SHACL_GENERATION_PIPELINE/experiments/LUNA_CONTEXTUAL_SINGLESHOT/RUN_01/runs/RUN-TRF-022-20260831T155535073110Z/artifacts/attempt_01/extracted_shape.ttl</x:v>
      </x:c>
    </x:row>
    <x:row r="5966" ht="22" customHeight="1">
      <x:c r="A5966" s="10" t="str">
        <x:v>SINGLESHOT</x:v>
      </x:c>
      <x:c r="B5966" s="10" t="str">
        <x:v>TRF-022</x:v>
      </x:c>
      <x:c r="C5966" s="10" t="str">
        <x:v>TRF-022-F09</x:v>
      </x:c>
      <x:c r="D5966" s="10" t="str">
        <x:v>RUN_01</x:v>
      </x:c>
      <x:c r="E5966" s="10" t="str">
        <x:v>ORIGINAL_LEDGER</x:v>
      </x:c>
      <x:c r="F5966" s="10" t="str">
        <x:v>FAIL</x:v>
      </x:c>
      <x:c r="G5966" s="10" t="str">
        <x:v>NO_VERDICT</x:v>
      </x:c>
      <x:c r="H5966" s="10" t="str">
        <x:v>INFRASTRUCTURE_FAILURE</x:v>
      </x:c>
      <x:c r="I5966" s="10" t="str">
        <x:v>NOT_PARSED</x:v>
      </x:c>
      <x:c r="J5966" s="10" t="str">
        <x:v>SINGLESHOT_CAPTURED_DIAGNOSTIC_FAIL</x:v>
      </x:c>
      <x:c r="K5966" s="10" t="str">
        <x:v>a5f2416349ed5a97e827da9ce096acdf5f2965b1e9c0100d4f17fb2614a18a92</x:v>
      </x:c>
      <x:c r="L5966" s="10" t="str">
        <x:v>historical_three</x:v>
      </x:c>
      <x:c r="M5966" s="10" t="n">
        <x:v>0</x:v>
      </x:c>
      <x:c r="N5966" s="10" t="n">
        <x:v>0</x:v>
      </x:c>
      <x:c r="O5966" s="10" t="n">
        <x:v>0</x:v>
      </x:c>
      <x:c r="P5966" s="9" t="str">
        <x:f>'CaseReview'!U1594</x:f>
        <x:v>FAIL</x:v>
      </x:c>
      <x:c r="Q5966" s="9" t="n">
        <x:f>IF(AND(T5966=1,G5966=P5966),1,0)</x:f>
        <x:v>0</x:v>
      </x:c>
      <x:c r="R5966" s="9" t="n">
        <x:f>IF(AND(T5966=1,G5966="PASS",P5966="FAIL"),1,0)</x:f>
        <x:v>0</x:v>
      </x:c>
      <x:c r="S5966" s="9" t="n">
        <x:f>IF(AND(T5966=1,G5966="FAIL",P5966="PASS"),1,0)</x:f>
        <x:v>0</x:v>
      </x:c>
      <x:c r="T5966" s="9" t="n">
        <x:v>0</x:v>
      </x:c>
      <x:c r="U5966" s="9" t="n">
        <x:v>12</x:v>
      </x:c>
      <x:c r="V5966" s="9" t="str">
        <x:v>MVP/SHACL_GENERATION_PIPELINE/experiments/LUNA_CONTEXTUAL_SINGLESHOT/RUN_01/runs/RUN-TRF-022-20260831T155535073110Z/artifacts/attempt_01/extracted_shape.ttl</x:v>
      </x:c>
    </x:row>
    <x:row r="5967" ht="22" customHeight="1">
      <x:c r="A5967" s="10" t="str">
        <x:v>SINGLESHOT</x:v>
      </x:c>
      <x:c r="B5967" s="10" t="str">
        <x:v>TRF-022</x:v>
      </x:c>
      <x:c r="C5967" s="10" t="str">
        <x:v>TRF-022-F10</x:v>
      </x:c>
      <x:c r="D5967" s="10" t="str">
        <x:v>RUN_01</x:v>
      </x:c>
      <x:c r="E5967" s="10" t="str">
        <x:v>ORIGINAL_LEDGER</x:v>
      </x:c>
      <x:c r="F5967" s="10" t="str">
        <x:v>FAIL</x:v>
      </x:c>
      <x:c r="G5967" s="10" t="str">
        <x:v>NO_VERDICT</x:v>
      </x:c>
      <x:c r="H5967" s="10" t="str">
        <x:v>INFRASTRUCTURE_FAILURE</x:v>
      </x:c>
      <x:c r="I5967" s="10" t="str">
        <x:v>NOT_PARSED</x:v>
      </x:c>
      <x:c r="J5967" s="10" t="str">
        <x:v>SINGLESHOT_CAPTURED_DIAGNOSTIC_FAIL</x:v>
      </x:c>
      <x:c r="K5967" s="10" t="str">
        <x:v>a5f2416349ed5a97e827da9ce096acdf5f2965b1e9c0100d4f17fb2614a18a92</x:v>
      </x:c>
      <x:c r="L5967" s="10" t="str">
        <x:v>historical_three</x:v>
      </x:c>
      <x:c r="M5967" s="10" t="n">
        <x:v>0</x:v>
      </x:c>
      <x:c r="N5967" s="10" t="n">
        <x:v>0</x:v>
      </x:c>
      <x:c r="O5967" s="10" t="n">
        <x:v>0</x:v>
      </x:c>
      <x:c r="P5967" s="9" t="str">
        <x:f>'CaseReview'!U1595</x:f>
        <x:v>FAIL</x:v>
      </x:c>
      <x:c r="Q5967" s="9" t="n">
        <x:f>IF(AND(T5967=1,G5967=P5967),1,0)</x:f>
        <x:v>0</x:v>
      </x:c>
      <x:c r="R5967" s="9" t="n">
        <x:f>IF(AND(T5967=1,G5967="PASS",P5967="FAIL"),1,0)</x:f>
        <x:v>0</x:v>
      </x:c>
      <x:c r="S5967" s="9" t="n">
        <x:f>IF(AND(T5967=1,G5967="FAIL",P5967="PASS"),1,0)</x:f>
        <x:v>0</x:v>
      </x:c>
      <x:c r="T5967" s="9" t="n">
        <x:v>0</x:v>
      </x:c>
      <x:c r="U5967" s="9" t="n">
        <x:v>12</x:v>
      </x:c>
      <x:c r="V5967" s="9" t="str">
        <x:v>MVP/SHACL_GENERATION_PIPELINE/experiments/LUNA_CONTEXTUAL_SINGLESHOT/RUN_01/runs/RUN-TRF-022-20260831T155535073110Z/artifacts/attempt_01/extracted_shape.ttl</x:v>
      </x:c>
    </x:row>
    <x:row r="5968" ht="22" customHeight="1">
      <x:c r="A5968" s="10" t="str">
        <x:v>SINGLESHOT</x:v>
      </x:c>
      <x:c r="B5968" s="10" t="str">
        <x:v>TRF-022</x:v>
      </x:c>
      <x:c r="C5968" s="10" t="str">
        <x:v>TRF-022-F11</x:v>
      </x:c>
      <x:c r="D5968" s="10" t="str">
        <x:v>RUN_01</x:v>
      </x:c>
      <x:c r="E5968" s="10" t="str">
        <x:v>ORIGINAL_LEDGER</x:v>
      </x:c>
      <x:c r="F5968" s="10" t="str">
        <x:v>FAIL</x:v>
      </x:c>
      <x:c r="G5968" s="10" t="str">
        <x:v>NO_VERDICT</x:v>
      </x:c>
      <x:c r="H5968" s="10" t="str">
        <x:v>INFRASTRUCTURE_FAILURE</x:v>
      </x:c>
      <x:c r="I5968" s="10" t="str">
        <x:v>NOT_PARSED</x:v>
      </x:c>
      <x:c r="J5968" s="10" t="str">
        <x:v>SINGLESHOT_CAPTURED_DIAGNOSTIC_FAIL</x:v>
      </x:c>
      <x:c r="K5968" s="10" t="str">
        <x:v>a5f2416349ed5a97e827da9ce096acdf5f2965b1e9c0100d4f17fb2614a18a92</x:v>
      </x:c>
      <x:c r="L5968" s="10" t="str">
        <x:v>historical_three</x:v>
      </x:c>
      <x:c r="M5968" s="10" t="n">
        <x:v>0</x:v>
      </x:c>
      <x:c r="N5968" s="10" t="n">
        <x:v>0</x:v>
      </x:c>
      <x:c r="O5968" s="10" t="n">
        <x:v>0</x:v>
      </x:c>
      <x:c r="P5968" s="9" t="str">
        <x:f>'CaseReview'!U1596</x:f>
        <x:v>FAIL</x:v>
      </x:c>
      <x:c r="Q5968" s="9" t="n">
        <x:f>IF(AND(T5968=1,G5968=P5968),1,0)</x:f>
        <x:v>0</x:v>
      </x:c>
      <x:c r="R5968" s="9" t="n">
        <x:f>IF(AND(T5968=1,G5968="PASS",P5968="FAIL"),1,0)</x:f>
        <x:v>0</x:v>
      </x:c>
      <x:c r="S5968" s="9" t="n">
        <x:f>IF(AND(T5968=1,G5968="FAIL",P5968="PASS"),1,0)</x:f>
        <x:v>0</x:v>
      </x:c>
      <x:c r="T5968" s="9" t="n">
        <x:v>0</x:v>
      </x:c>
      <x:c r="U5968" s="9" t="n">
        <x:v>12</x:v>
      </x:c>
      <x:c r="V5968" s="9" t="str">
        <x:v>MVP/SHACL_GENERATION_PIPELINE/experiments/LUNA_CONTEXTUAL_SINGLESHOT/RUN_01/runs/RUN-TRF-022-20260831T155535073110Z/artifacts/attempt_01/extracted_shape.ttl</x:v>
      </x:c>
    </x:row>
    <x:row r="5969" ht="22" customHeight="1">
      <x:c r="A5969" s="10" t="str">
        <x:v>SINGLESHOT</x:v>
      </x:c>
      <x:c r="B5969" s="10" t="str">
        <x:v>TRF-022</x:v>
      </x:c>
      <x:c r="C5969" s="10" t="str">
        <x:v>TRF-022-P01</x:v>
      </x:c>
      <x:c r="D5969" s="10" t="str">
        <x:v>RUN_01</x:v>
      </x:c>
      <x:c r="E5969" s="10" t="str">
        <x:v>ORIGINAL_LEDGER</x:v>
      </x:c>
      <x:c r="F5969" s="10" t="str">
        <x:v>PASS</x:v>
      </x:c>
      <x:c r="G5969" s="10" t="str">
        <x:v>NO_VERDICT</x:v>
      </x:c>
      <x:c r="H5969" s="10" t="str">
        <x:v>INFRASTRUCTURE_FAILURE</x:v>
      </x:c>
      <x:c r="I5969" s="10" t="str">
        <x:v>NOT_PARSED</x:v>
      </x:c>
      <x:c r="J5969" s="10" t="str">
        <x:v>SINGLESHOT_CAPTURED_DIAGNOSTIC_FAIL</x:v>
      </x:c>
      <x:c r="K5969" s="10" t="str">
        <x:v>a5f2416349ed5a97e827da9ce096acdf5f2965b1e9c0100d4f17fb2614a18a92</x:v>
      </x:c>
      <x:c r="L5969" s="10" t="str">
        <x:v>historical_three</x:v>
      </x:c>
      <x:c r="M5969" s="10" t="n">
        <x:v>0</x:v>
      </x:c>
      <x:c r="N5969" s="10" t="n">
        <x:v>0</x:v>
      </x:c>
      <x:c r="O5969" s="10" t="n">
        <x:v>0</x:v>
      </x:c>
      <x:c r="P5969" s="9" t="str">
        <x:f>'CaseReview'!U1597</x:f>
        <x:v>PASS</x:v>
      </x:c>
      <x:c r="Q5969" s="9" t="n">
        <x:f>IF(AND(T5969=1,G5969=P5969),1,0)</x:f>
        <x:v>0</x:v>
      </x:c>
      <x:c r="R5969" s="9" t="n">
        <x:f>IF(AND(T5969=1,G5969="PASS",P5969="FAIL"),1,0)</x:f>
        <x:v>0</x:v>
      </x:c>
      <x:c r="S5969" s="9" t="n">
        <x:f>IF(AND(T5969=1,G5969="FAIL",P5969="PASS"),1,0)</x:f>
        <x:v>0</x:v>
      </x:c>
      <x:c r="T5969" s="9" t="n">
        <x:v>0</x:v>
      </x:c>
      <x:c r="U5969" s="9" t="n">
        <x:v>12</x:v>
      </x:c>
      <x:c r="V5969" s="9" t="str">
        <x:v>MVP/SHACL_GENERATION_PIPELINE/experiments/LUNA_CONTEXTUAL_SINGLESHOT/RUN_01/runs/RUN-TRF-022-20260831T155535073110Z/artifacts/attempt_01/extracted_shape.ttl</x:v>
      </x:c>
    </x:row>
    <x:row r="5970" ht="22" customHeight="1">
      <x:c r="A5970" s="10" t="str">
        <x:v>SINGLESHOT</x:v>
      </x:c>
      <x:c r="B5970" s="10" t="str">
        <x:v>TRF-023</x:v>
      </x:c>
      <x:c r="C5970" s="10" t="str">
        <x:v>TRF-023-F01</x:v>
      </x:c>
      <x:c r="D5970" s="10" t="str">
        <x:v>RUN_01</x:v>
      </x:c>
      <x:c r="E5970" s="10" t="str">
        <x:v>ORIGINAL_LEDGER</x:v>
      </x:c>
      <x:c r="F5970" s="10" t="str">
        <x:v>FAIL</x:v>
      </x:c>
      <x:c r="G5970" s="10" t="str">
        <x:v>PASS</x:v>
      </x:c>
      <x:c r="H5970" s="10" t="str">
        <x:v>EXECUTED</x:v>
      </x:c>
      <x:c r="I5970" s="10" t="str">
        <x:v>PARSED</x:v>
      </x:c>
      <x:c r="J5970" s="10" t="str">
        <x:v>SINGLESHOT_CAPTURED_DIAGNOSTIC_PASS</x:v>
      </x:c>
      <x:c r="K5970" s="10" t="str">
        <x:v>b4c6d19b2e14742e6352212c1506a53e47c504824214ad24654849345d8dfc51</x:v>
      </x:c>
      <x:c r="L5970" s="10" t="str">
        <x:v>historical_three</x:v>
      </x:c>
      <x:c r="M5970" s="10" t="n">
        <x:v>0</x:v>
      </x:c>
      <x:c r="N5970" s="10" t="n">
        <x:v>1</x:v>
      </x:c>
      <x:c r="O5970" s="10" t="n">
        <x:v>0</x:v>
      </x:c>
      <x:c r="P5970" s="9" t="str">
        <x:f>'CaseReview'!U1598</x:f>
        <x:v>FAIL</x:v>
      </x:c>
      <x:c r="Q5970" s="9" t="n">
        <x:f>IF(AND(T5970=1,G5970=P5970),1,0)</x:f>
        <x:v>0</x:v>
      </x:c>
      <x:c r="R5970" s="9" t="n">
        <x:f>IF(AND(T5970=1,G5970="PASS",P5970="FAIL"),1,0)</x:f>
        <x:v>1</x:v>
      </x:c>
      <x:c r="S5970" s="9" t="n">
        <x:f>IF(AND(T5970=1,G5970="FAIL",P5970="PASS"),1,0)</x:f>
        <x:v>0</x:v>
      </x:c>
      <x:c r="T5970" s="9" t="n">
        <x:v>1</x:v>
      </x:c>
      <x:c r="U5970" s="9" t="n">
        <x:v>8</x:v>
      </x:c>
      <x:c r="V5970" s="9" t="str">
        <x:v>MVP/SHACL_GENERATION_PIPELINE/experiments/LUNA_CONTEXTUAL_SINGLESHOT/RUN_01/runs/RUN-TRF-023-20260831T155558493393Z/artifacts/attempt_01/extracted_shape.ttl</x:v>
      </x:c>
    </x:row>
    <x:row r="5971" ht="22" customHeight="1">
      <x:c r="A5971" s="10" t="str">
        <x:v>SINGLESHOT</x:v>
      </x:c>
      <x:c r="B5971" s="10" t="str">
        <x:v>TRF-023</x:v>
      </x:c>
      <x:c r="C5971" s="10" t="str">
        <x:v>TRF-023-F02</x:v>
      </x:c>
      <x:c r="D5971" s="10" t="str">
        <x:v>RUN_01</x:v>
      </x:c>
      <x:c r="E5971" s="10" t="str">
        <x:v>ORIGINAL_LEDGER</x:v>
      </x:c>
      <x:c r="F5971" s="10" t="str">
        <x:v>FAIL</x:v>
      </x:c>
      <x:c r="G5971" s="10" t="str">
        <x:v>PASS</x:v>
      </x:c>
      <x:c r="H5971" s="10" t="str">
        <x:v>EXECUTED</x:v>
      </x:c>
      <x:c r="I5971" s="10" t="str">
        <x:v>PARSED</x:v>
      </x:c>
      <x:c r="J5971" s="10" t="str">
        <x:v>SINGLESHOT_CAPTURED_DIAGNOSTIC_PASS</x:v>
      </x:c>
      <x:c r="K5971" s="10" t="str">
        <x:v>b4c6d19b2e14742e6352212c1506a53e47c504824214ad24654849345d8dfc51</x:v>
      </x:c>
      <x:c r="L5971" s="10" t="str">
        <x:v>historical_three</x:v>
      </x:c>
      <x:c r="M5971" s="10" t="n">
        <x:v>0</x:v>
      </x:c>
      <x:c r="N5971" s="10" t="n">
        <x:v>1</x:v>
      </x:c>
      <x:c r="O5971" s="10" t="n">
        <x:v>0</x:v>
      </x:c>
      <x:c r="P5971" s="9" t="str">
        <x:f>'CaseReview'!U1599</x:f>
        <x:v>FAIL</x:v>
      </x:c>
      <x:c r="Q5971" s="9" t="n">
        <x:f>IF(AND(T5971=1,G5971=P5971),1,0)</x:f>
        <x:v>0</x:v>
      </x:c>
      <x:c r="R5971" s="9" t="n">
        <x:f>IF(AND(T5971=1,G5971="PASS",P5971="FAIL"),1,0)</x:f>
        <x:v>1</x:v>
      </x:c>
      <x:c r="S5971" s="9" t="n">
        <x:f>IF(AND(T5971=1,G5971="FAIL",P5971="PASS"),1,0)</x:f>
        <x:v>0</x:v>
      </x:c>
      <x:c r="T5971" s="9" t="n">
        <x:v>1</x:v>
      </x:c>
      <x:c r="U5971" s="9" t="n">
        <x:v>8</x:v>
      </x:c>
      <x:c r="V5971" s="9" t="str">
        <x:v>MVP/SHACL_GENERATION_PIPELINE/experiments/LUNA_CONTEXTUAL_SINGLESHOT/RUN_01/runs/RUN-TRF-023-20260831T155558493393Z/artifacts/attempt_01/extracted_shape.ttl</x:v>
      </x:c>
    </x:row>
    <x:row r="5972" ht="22" customHeight="1">
      <x:c r="A5972" s="10" t="str">
        <x:v>SINGLESHOT</x:v>
      </x:c>
      <x:c r="B5972" s="10" t="str">
        <x:v>TRF-023</x:v>
      </x:c>
      <x:c r="C5972" s="10" t="str">
        <x:v>TRF-023-F03</x:v>
      </x:c>
      <x:c r="D5972" s="10" t="str">
        <x:v>RUN_01</x:v>
      </x:c>
      <x:c r="E5972" s="10" t="str">
        <x:v>ORIGINAL_LEDGER</x:v>
      </x:c>
      <x:c r="F5972" s="10" t="str">
        <x:v>FAIL</x:v>
      </x:c>
      <x:c r="G5972" s="10" t="str">
        <x:v>PASS</x:v>
      </x:c>
      <x:c r="H5972" s="10" t="str">
        <x:v>EXECUTED</x:v>
      </x:c>
      <x:c r="I5972" s="10" t="str">
        <x:v>PARSED</x:v>
      </x:c>
      <x:c r="J5972" s="10" t="str">
        <x:v>SINGLESHOT_CAPTURED_DIAGNOSTIC_PASS</x:v>
      </x:c>
      <x:c r="K5972" s="10" t="str">
        <x:v>b4c6d19b2e14742e6352212c1506a53e47c504824214ad24654849345d8dfc51</x:v>
      </x:c>
      <x:c r="L5972" s="10" t="str">
        <x:v>historical_three</x:v>
      </x:c>
      <x:c r="M5972" s="10" t="n">
        <x:v>0</x:v>
      </x:c>
      <x:c r="N5972" s="10" t="n">
        <x:v>1</x:v>
      </x:c>
      <x:c r="O5972" s="10" t="n">
        <x:v>0</x:v>
      </x:c>
      <x:c r="P5972" s="9" t="str">
        <x:f>'CaseReview'!U1600</x:f>
        <x:v>FAIL</x:v>
      </x:c>
      <x:c r="Q5972" s="9" t="n">
        <x:f>IF(AND(T5972=1,G5972=P5972),1,0)</x:f>
        <x:v>0</x:v>
      </x:c>
      <x:c r="R5972" s="9" t="n">
        <x:f>IF(AND(T5972=1,G5972="PASS",P5972="FAIL"),1,0)</x:f>
        <x:v>1</x:v>
      </x:c>
      <x:c r="S5972" s="9" t="n">
        <x:f>IF(AND(T5972=1,G5972="FAIL",P5972="PASS"),1,0)</x:f>
        <x:v>0</x:v>
      </x:c>
      <x:c r="T5972" s="9" t="n">
        <x:v>1</x:v>
      </x:c>
      <x:c r="U5972" s="9" t="n">
        <x:v>8</x:v>
      </x:c>
      <x:c r="V5972" s="9" t="str">
        <x:v>MVP/SHACL_GENERATION_PIPELINE/experiments/LUNA_CONTEXTUAL_SINGLESHOT/RUN_01/runs/RUN-TRF-023-20260831T155558493393Z/artifacts/attempt_01/extracted_shape.ttl</x:v>
      </x:c>
    </x:row>
    <x:row r="5973" ht="22" customHeight="1">
      <x:c r="A5973" s="10" t="str">
        <x:v>SINGLESHOT</x:v>
      </x:c>
      <x:c r="B5973" s="10" t="str">
        <x:v>TRF-023</x:v>
      </x:c>
      <x:c r="C5973" s="10" t="str">
        <x:v>TRF-023-F04</x:v>
      </x:c>
      <x:c r="D5973" s="10" t="str">
        <x:v>RUN_01</x:v>
      </x:c>
      <x:c r="E5973" s="10" t="str">
        <x:v>ORIGINAL_LEDGER</x:v>
      </x:c>
      <x:c r="F5973" s="10" t="str">
        <x:v>FAIL</x:v>
      </x:c>
      <x:c r="G5973" s="10" t="str">
        <x:v>PASS</x:v>
      </x:c>
      <x:c r="H5973" s="10" t="str">
        <x:v>EXECUTED</x:v>
      </x:c>
      <x:c r="I5973" s="10" t="str">
        <x:v>PARSED</x:v>
      </x:c>
      <x:c r="J5973" s="10" t="str">
        <x:v>SINGLESHOT_CAPTURED_DIAGNOSTIC_PASS</x:v>
      </x:c>
      <x:c r="K5973" s="10" t="str">
        <x:v>b4c6d19b2e14742e6352212c1506a53e47c504824214ad24654849345d8dfc51</x:v>
      </x:c>
      <x:c r="L5973" s="10" t="str">
        <x:v>historical_three</x:v>
      </x:c>
      <x:c r="M5973" s="10" t="n">
        <x:v>0</x:v>
      </x:c>
      <x:c r="N5973" s="10" t="n">
        <x:v>1</x:v>
      </x:c>
      <x:c r="O5973" s="10" t="n">
        <x:v>0</x:v>
      </x:c>
      <x:c r="P5973" s="9" t="str">
        <x:f>'CaseReview'!U1601</x:f>
        <x:v>FAIL</x:v>
      </x:c>
      <x:c r="Q5973" s="9" t="n">
        <x:f>IF(AND(T5973=1,G5973=P5973),1,0)</x:f>
        <x:v>0</x:v>
      </x:c>
      <x:c r="R5973" s="9" t="n">
        <x:f>IF(AND(T5973=1,G5973="PASS",P5973="FAIL"),1,0)</x:f>
        <x:v>1</x:v>
      </x:c>
      <x:c r="S5973" s="9" t="n">
        <x:f>IF(AND(T5973=1,G5973="FAIL",P5973="PASS"),1,0)</x:f>
        <x:v>0</x:v>
      </x:c>
      <x:c r="T5973" s="9" t="n">
        <x:v>1</x:v>
      </x:c>
      <x:c r="U5973" s="9" t="n">
        <x:v>8</x:v>
      </x:c>
      <x:c r="V5973" s="9" t="str">
        <x:v>MVP/SHACL_GENERATION_PIPELINE/experiments/LUNA_CONTEXTUAL_SINGLESHOT/RUN_01/runs/RUN-TRF-023-20260831T155558493393Z/artifacts/attempt_01/extracted_shape.ttl</x:v>
      </x:c>
    </x:row>
    <x:row r="5974" ht="22" customHeight="1">
      <x:c r="A5974" s="10" t="str">
        <x:v>SINGLESHOT</x:v>
      </x:c>
      <x:c r="B5974" s="10" t="str">
        <x:v>TRF-023</x:v>
      </x:c>
      <x:c r="C5974" s="10" t="str">
        <x:v>TRF-023-P01</x:v>
      </x:c>
      <x:c r="D5974" s="10" t="str">
        <x:v>RUN_01</x:v>
      </x:c>
      <x:c r="E5974" s="10" t="str">
        <x:v>ORIGINAL_LEDGER</x:v>
      </x:c>
      <x:c r="F5974" s="10" t="str">
        <x:v>PASS</x:v>
      </x:c>
      <x:c r="G5974" s="10" t="str">
        <x:v>PASS</x:v>
      </x:c>
      <x:c r="H5974" s="10" t="str">
        <x:v>EXECUTED</x:v>
      </x:c>
      <x:c r="I5974" s="10" t="str">
        <x:v>PARSED</x:v>
      </x:c>
      <x:c r="J5974" s="10" t="str">
        <x:v>SINGLESHOT_CAPTURED_DIAGNOSTIC_PASS</x:v>
      </x:c>
      <x:c r="K5974" s="10" t="str">
        <x:v>b4c6d19b2e14742e6352212c1506a53e47c504824214ad24654849345d8dfc51</x:v>
      </x:c>
      <x:c r="L5974" s="10" t="str">
        <x:v>historical_three</x:v>
      </x:c>
      <x:c r="M5974" s="10" t="n">
        <x:v>1</x:v>
      </x:c>
      <x:c r="N5974" s="10" t="n">
        <x:v>0</x:v>
      </x:c>
      <x:c r="O5974" s="10" t="n">
        <x:v>0</x:v>
      </x:c>
      <x:c r="P5974" s="9" t="str">
        <x:f>'CaseReview'!U1602</x:f>
        <x:v>PASS</x:v>
      </x:c>
      <x:c r="Q5974" s="9" t="n">
        <x:f>IF(AND(T5974=1,G5974=P5974),1,0)</x:f>
        <x:v>1</x:v>
      </x:c>
      <x:c r="R5974" s="9" t="n">
        <x:f>IF(AND(T5974=1,G5974="PASS",P5974="FAIL"),1,0)</x:f>
        <x:v>0</x:v>
      </x:c>
      <x:c r="S5974" s="9" t="n">
        <x:f>IF(AND(T5974=1,G5974="FAIL",P5974="PASS"),1,0)</x:f>
        <x:v>0</x:v>
      </x:c>
      <x:c r="T5974" s="9" t="n">
        <x:v>1</x:v>
      </x:c>
      <x:c r="U5974" s="9" t="n">
        <x:v>8</x:v>
      </x:c>
      <x:c r="V5974" s="9" t="str">
        <x:v>MVP/SHACL_GENERATION_PIPELINE/experiments/LUNA_CONTEXTUAL_SINGLESHOT/RUN_01/runs/RUN-TRF-023-20260831T155558493393Z/artifacts/attempt_01/extracted_shape.ttl</x:v>
      </x:c>
    </x:row>
    <x:row r="5975" ht="22" customHeight="1">
      <x:c r="A5975" s="10" t="str">
        <x:v>SINGLESHOT</x:v>
      </x:c>
      <x:c r="B5975" s="10" t="str">
        <x:v>TRF-023</x:v>
      </x:c>
      <x:c r="C5975" s="10" t="str">
        <x:v>TRF-023-P02</x:v>
      </x:c>
      <x:c r="D5975" s="10" t="str">
        <x:v>RUN_01</x:v>
      </x:c>
      <x:c r="E5975" s="10" t="str">
        <x:v>ORIGINAL_LEDGER</x:v>
      </x:c>
      <x:c r="F5975" s="10" t="str">
        <x:v>PASS</x:v>
      </x:c>
      <x:c r="G5975" s="10" t="str">
        <x:v>PASS</x:v>
      </x:c>
      <x:c r="H5975" s="10" t="str">
        <x:v>EXECUTED</x:v>
      </x:c>
      <x:c r="I5975" s="10" t="str">
        <x:v>PARSED</x:v>
      </x:c>
      <x:c r="J5975" s="10" t="str">
        <x:v>SINGLESHOT_CAPTURED_DIAGNOSTIC_PASS</x:v>
      </x:c>
      <x:c r="K5975" s="10" t="str">
        <x:v>b4c6d19b2e14742e6352212c1506a53e47c504824214ad24654849345d8dfc51</x:v>
      </x:c>
      <x:c r="L5975" s="10" t="str">
        <x:v>historical_three</x:v>
      </x:c>
      <x:c r="M5975" s="10" t="n">
        <x:v>1</x:v>
      </x:c>
      <x:c r="N5975" s="10" t="n">
        <x:v>0</x:v>
      </x:c>
      <x:c r="O5975" s="10" t="n">
        <x:v>0</x:v>
      </x:c>
      <x:c r="P5975" s="9" t="str">
        <x:f>'CaseReview'!U1603</x:f>
        <x:v>PASS</x:v>
      </x:c>
      <x:c r="Q5975" s="9" t="n">
        <x:f>IF(AND(T5975=1,G5975=P5975),1,0)</x:f>
        <x:v>1</x:v>
      </x:c>
      <x:c r="R5975" s="9" t="n">
        <x:f>IF(AND(T5975=1,G5975="PASS",P5975="FAIL"),1,0)</x:f>
        <x:v>0</x:v>
      </x:c>
      <x:c r="S5975" s="9" t="n">
        <x:f>IF(AND(T5975=1,G5975="FAIL",P5975="PASS"),1,0)</x:f>
        <x:v>0</x:v>
      </x:c>
      <x:c r="T5975" s="9" t="n">
        <x:v>1</x:v>
      </x:c>
      <x:c r="U5975" s="9" t="n">
        <x:v>8</x:v>
      </x:c>
      <x:c r="V5975" s="9" t="str">
        <x:v>MVP/SHACL_GENERATION_PIPELINE/experiments/LUNA_CONTEXTUAL_SINGLESHOT/RUN_01/runs/RUN-TRF-023-20260831T155558493393Z/artifacts/attempt_01/extracted_shape.ttl</x:v>
      </x:c>
    </x:row>
    <x:row r="5976" ht="22" customHeight="1">
      <x:c r="A5976" s="10" t="str">
        <x:v>SINGLESHOT</x:v>
      </x:c>
      <x:c r="B5976" s="10" t="str">
        <x:v>TRF-023</x:v>
      </x:c>
      <x:c r="C5976" s="10" t="str">
        <x:v>TRF-023-P03</x:v>
      </x:c>
      <x:c r="D5976" s="10" t="str">
        <x:v>RUN_01</x:v>
      </x:c>
      <x:c r="E5976" s="10" t="str">
        <x:v>ORIGINAL_LEDGER</x:v>
      </x:c>
      <x:c r="F5976" s="10" t="str">
        <x:v>PASS</x:v>
      </x:c>
      <x:c r="G5976" s="10" t="str">
        <x:v>PASS</x:v>
      </x:c>
      <x:c r="H5976" s="10" t="str">
        <x:v>EXECUTED</x:v>
      </x:c>
      <x:c r="I5976" s="10" t="str">
        <x:v>PARSED</x:v>
      </x:c>
      <x:c r="J5976" s="10" t="str">
        <x:v>SINGLESHOT_CAPTURED_DIAGNOSTIC_PASS</x:v>
      </x:c>
      <x:c r="K5976" s="10" t="str">
        <x:v>b4c6d19b2e14742e6352212c1506a53e47c504824214ad24654849345d8dfc51</x:v>
      </x:c>
      <x:c r="L5976" s="10" t="str">
        <x:v>historical_three</x:v>
      </x:c>
      <x:c r="M5976" s="10" t="n">
        <x:v>1</x:v>
      </x:c>
      <x:c r="N5976" s="10" t="n">
        <x:v>0</x:v>
      </x:c>
      <x:c r="O5976" s="10" t="n">
        <x:v>0</x:v>
      </x:c>
      <x:c r="P5976" s="9" t="str">
        <x:f>'CaseReview'!U1604</x:f>
        <x:v>PASS</x:v>
      </x:c>
      <x:c r="Q5976" s="9" t="n">
        <x:f>IF(AND(T5976=1,G5976=P5976),1,0)</x:f>
        <x:v>1</x:v>
      </x:c>
      <x:c r="R5976" s="9" t="n">
        <x:f>IF(AND(T5976=1,G5976="PASS",P5976="FAIL"),1,0)</x:f>
        <x:v>0</x:v>
      </x:c>
      <x:c r="S5976" s="9" t="n">
        <x:f>IF(AND(T5976=1,G5976="FAIL",P5976="PASS"),1,0)</x:f>
        <x:v>0</x:v>
      </x:c>
      <x:c r="T5976" s="9" t="n">
        <x:v>1</x:v>
      </x:c>
      <x:c r="U5976" s="9" t="n">
        <x:v>8</x:v>
      </x:c>
      <x:c r="V5976" s="9" t="str">
        <x:v>MVP/SHACL_GENERATION_PIPELINE/experiments/LUNA_CONTEXTUAL_SINGLESHOT/RUN_01/runs/RUN-TRF-023-20260831T155558493393Z/artifacts/attempt_01/extracted_shape.ttl</x:v>
      </x:c>
    </x:row>
    <x:row r="5977" ht="22" customHeight="1">
      <x:c r="A5977" s="10" t="str">
        <x:v>SINGLESHOT</x:v>
      </x:c>
      <x:c r="B5977" s="10" t="str">
        <x:v>TRF-023</x:v>
      </x:c>
      <x:c r="C5977" s="10" t="str">
        <x:v>TRF-023-P04</x:v>
      </x:c>
      <x:c r="D5977" s="10" t="str">
        <x:v>RUN_01</x:v>
      </x:c>
      <x:c r="E5977" s="10" t="str">
        <x:v>ORIGINAL_LEDGER</x:v>
      </x:c>
      <x:c r="F5977" s="10" t="str">
        <x:v>PASS</x:v>
      </x:c>
      <x:c r="G5977" s="10" t="str">
        <x:v>FAIL</x:v>
      </x:c>
      <x:c r="H5977" s="10" t="str">
        <x:v>EXECUTED</x:v>
      </x:c>
      <x:c r="I5977" s="10" t="str">
        <x:v>PARSED</x:v>
      </x:c>
      <x:c r="J5977" s="10" t="str">
        <x:v>SINGLESHOT_CAPTURED_DIAGNOSTIC_PASS</x:v>
      </x:c>
      <x:c r="K5977" s="10" t="str">
        <x:v>b4c6d19b2e14742e6352212c1506a53e47c504824214ad24654849345d8dfc51</x:v>
      </x:c>
      <x:c r="L5977" s="10" t="str">
        <x:v>historical_three</x:v>
      </x:c>
      <x:c r="M5977" s="10" t="n">
        <x:v>0</x:v>
      </x:c>
      <x:c r="N5977" s="10" t="n">
        <x:v>0</x:v>
      </x:c>
      <x:c r="O5977" s="10" t="n">
        <x:v>1</x:v>
      </x:c>
      <x:c r="P5977" s="9" t="str">
        <x:f>'CaseReview'!U1605</x:f>
        <x:v>PASS</x:v>
      </x:c>
      <x:c r="Q5977" s="9" t="n">
        <x:f>IF(AND(T5977=1,G5977=P5977),1,0)</x:f>
        <x:v>0</x:v>
      </x:c>
      <x:c r="R5977" s="9" t="n">
        <x:f>IF(AND(T5977=1,G5977="PASS",P5977="FAIL"),1,0)</x:f>
        <x:v>0</x:v>
      </x:c>
      <x:c r="S5977" s="9" t="n">
        <x:f>IF(AND(T5977=1,G5977="FAIL",P5977="PASS"),1,0)</x:f>
        <x:v>1</x:v>
      </x:c>
      <x:c r="T5977" s="9" t="n">
        <x:v>1</x:v>
      </x:c>
      <x:c r="U5977" s="9" t="n">
        <x:v>8</x:v>
      </x:c>
      <x:c r="V5977" s="9" t="str">
        <x:v>MVP/SHACL_GENERATION_PIPELINE/experiments/LUNA_CONTEXTUAL_SINGLESHOT/RUN_01/runs/RUN-TRF-023-20260831T155558493393Z/artifacts/attempt_01/extracted_shape.ttl</x:v>
      </x:c>
    </x:row>
    <x:row r="5978" ht="22" customHeight="1">
      <x:c r="A5978" s="10" t="str">
        <x:v>SINGLESHOT</x:v>
      </x:c>
      <x:c r="B5978" s="10" t="str">
        <x:v>TRF-024</x:v>
      </x:c>
      <x:c r="C5978" s="10" t="str">
        <x:v>TRF-024-F01</x:v>
      </x:c>
      <x:c r="D5978" s="10" t="str">
        <x:v>RUN_01</x:v>
      </x:c>
      <x:c r="E5978" s="10" t="str">
        <x:v>ORIGINAL_LEDGER</x:v>
      </x:c>
      <x:c r="F5978" s="10" t="str">
        <x:v>FAIL</x:v>
      </x:c>
      <x:c r="G5978" s="10" t="str">
        <x:v>FAIL</x:v>
      </x:c>
      <x:c r="H5978" s="10" t="str">
        <x:v>EXECUTED</x:v>
      </x:c>
      <x:c r="I5978" s="10" t="str">
        <x:v>PARSED</x:v>
      </x:c>
      <x:c r="J5978" s="10" t="str">
        <x:v>SINGLESHOT_CAPTURED_DIAGNOSTIC_PASS</x:v>
      </x:c>
      <x:c r="K5978" s="10" t="str">
        <x:v>19f2c6a2af5038804395bcbf43c5b681d3e4c49ffb4fd972a170d6a61455220c</x:v>
      </x:c>
      <x:c r="L5978" s="10" t="str">
        <x:v>historical_three</x:v>
      </x:c>
      <x:c r="M5978" s="10" t="n">
        <x:v>1</x:v>
      </x:c>
      <x:c r="N5978" s="10" t="n">
        <x:v>0</x:v>
      </x:c>
      <x:c r="O5978" s="10" t="n">
        <x:v>0</x:v>
      </x:c>
      <x:c r="P5978" s="9" t="str">
        <x:f>'CaseReview'!U1606</x:f>
        <x:v>FAIL</x:v>
      </x:c>
      <x:c r="Q5978" s="9" t="n">
        <x:f>IF(AND(T5978=1,G5978=P5978),1,0)</x:f>
        <x:v>1</x:v>
      </x:c>
      <x:c r="R5978" s="9" t="n">
        <x:f>IF(AND(T5978=1,G5978="PASS",P5978="FAIL"),1,0)</x:f>
        <x:v>0</x:v>
      </x:c>
      <x:c r="S5978" s="9" t="n">
        <x:f>IF(AND(T5978=1,G5978="FAIL",P5978="PASS"),1,0)</x:f>
        <x:v>0</x:v>
      </x:c>
      <x:c r="T5978" s="9" t="n">
        <x:v>1</x:v>
      </x:c>
      <x:c r="U5978" s="9" t="n">
        <x:v>8</x:v>
      </x:c>
      <x:c r="V5978" s="9" t="str">
        <x:v>MVP/SHACL_GENERATION_PIPELINE/experiments/LUNA_CONTEXTUAL_SINGLESHOT/RUN_01/runs/RUN-TRF-024-20260831T155639288264Z/artifacts/attempt_01/extracted_shape.ttl</x:v>
      </x:c>
    </x:row>
    <x:row r="5979" ht="22" customHeight="1">
      <x:c r="A5979" s="10" t="str">
        <x:v>SINGLESHOT</x:v>
      </x:c>
      <x:c r="B5979" s="10" t="str">
        <x:v>TRF-024</x:v>
      </x:c>
      <x:c r="C5979" s="10" t="str">
        <x:v>TRF-024-F02</x:v>
      </x:c>
      <x:c r="D5979" s="10" t="str">
        <x:v>RUN_01</x:v>
      </x:c>
      <x:c r="E5979" s="10" t="str">
        <x:v>ORIGINAL_LEDGER</x:v>
      </x:c>
      <x:c r="F5979" s="10" t="str">
        <x:v>FAIL</x:v>
      </x:c>
      <x:c r="G5979" s="10" t="str">
        <x:v>FAIL</x:v>
      </x:c>
      <x:c r="H5979" s="10" t="str">
        <x:v>EXECUTED</x:v>
      </x:c>
      <x:c r="I5979" s="10" t="str">
        <x:v>PARSED</x:v>
      </x:c>
      <x:c r="J5979" s="10" t="str">
        <x:v>SINGLESHOT_CAPTURED_DIAGNOSTIC_PASS</x:v>
      </x:c>
      <x:c r="K5979" s="10" t="str">
        <x:v>19f2c6a2af5038804395bcbf43c5b681d3e4c49ffb4fd972a170d6a61455220c</x:v>
      </x:c>
      <x:c r="L5979" s="10" t="str">
        <x:v>historical_three</x:v>
      </x:c>
      <x:c r="M5979" s="10" t="n">
        <x:v>1</x:v>
      </x:c>
      <x:c r="N5979" s="10" t="n">
        <x:v>0</x:v>
      </x:c>
      <x:c r="O5979" s="10" t="n">
        <x:v>0</x:v>
      </x:c>
      <x:c r="P5979" s="9" t="str">
        <x:f>'CaseReview'!U1607</x:f>
        <x:v>FAIL</x:v>
      </x:c>
      <x:c r="Q5979" s="9" t="n">
        <x:f>IF(AND(T5979=1,G5979=P5979),1,0)</x:f>
        <x:v>1</x:v>
      </x:c>
      <x:c r="R5979" s="9" t="n">
        <x:f>IF(AND(T5979=1,G5979="PASS",P5979="FAIL"),1,0)</x:f>
        <x:v>0</x:v>
      </x:c>
      <x:c r="S5979" s="9" t="n">
        <x:f>IF(AND(T5979=1,G5979="FAIL",P5979="PASS"),1,0)</x:f>
        <x:v>0</x:v>
      </x:c>
      <x:c r="T5979" s="9" t="n">
        <x:v>1</x:v>
      </x:c>
      <x:c r="U5979" s="9" t="n">
        <x:v>8</x:v>
      </x:c>
      <x:c r="V5979" s="9" t="str">
        <x:v>MVP/SHACL_GENERATION_PIPELINE/experiments/LUNA_CONTEXTUAL_SINGLESHOT/RUN_01/runs/RUN-TRF-024-20260831T155639288264Z/artifacts/attempt_01/extracted_shape.ttl</x:v>
      </x:c>
    </x:row>
    <x:row r="5980" ht="22" customHeight="1">
      <x:c r="A5980" s="10" t="str">
        <x:v>SINGLESHOT</x:v>
      </x:c>
      <x:c r="B5980" s="10" t="str">
        <x:v>TRF-024</x:v>
      </x:c>
      <x:c r="C5980" s="10" t="str">
        <x:v>TRF-024-F03</x:v>
      </x:c>
      <x:c r="D5980" s="10" t="str">
        <x:v>RUN_01</x:v>
      </x:c>
      <x:c r="E5980" s="10" t="str">
        <x:v>ORIGINAL_LEDGER</x:v>
      </x:c>
      <x:c r="F5980" s="10" t="str">
        <x:v>FAIL</x:v>
      </x:c>
      <x:c r="G5980" s="10" t="str">
        <x:v>FAIL</x:v>
      </x:c>
      <x:c r="H5980" s="10" t="str">
        <x:v>EXECUTED</x:v>
      </x:c>
      <x:c r="I5980" s="10" t="str">
        <x:v>PARSED</x:v>
      </x:c>
      <x:c r="J5980" s="10" t="str">
        <x:v>SINGLESHOT_CAPTURED_DIAGNOSTIC_PASS</x:v>
      </x:c>
      <x:c r="K5980" s="10" t="str">
        <x:v>19f2c6a2af5038804395bcbf43c5b681d3e4c49ffb4fd972a170d6a61455220c</x:v>
      </x:c>
      <x:c r="L5980" s="10" t="str">
        <x:v>historical_three</x:v>
      </x:c>
      <x:c r="M5980" s="10" t="n">
        <x:v>1</x:v>
      </x:c>
      <x:c r="N5980" s="10" t="n">
        <x:v>0</x:v>
      </x:c>
      <x:c r="O5980" s="10" t="n">
        <x:v>0</x:v>
      </x:c>
      <x:c r="P5980" s="9" t="str">
        <x:f>'CaseReview'!U1608</x:f>
        <x:v>FAIL</x:v>
      </x:c>
      <x:c r="Q5980" s="9" t="n">
        <x:f>IF(AND(T5980=1,G5980=P5980),1,0)</x:f>
        <x:v>1</x:v>
      </x:c>
      <x:c r="R5980" s="9" t="n">
        <x:f>IF(AND(T5980=1,G5980="PASS",P5980="FAIL"),1,0)</x:f>
        <x:v>0</x:v>
      </x:c>
      <x:c r="S5980" s="9" t="n">
        <x:f>IF(AND(T5980=1,G5980="FAIL",P5980="PASS"),1,0)</x:f>
        <x:v>0</x:v>
      </x:c>
      <x:c r="T5980" s="9" t="n">
        <x:v>1</x:v>
      </x:c>
      <x:c r="U5980" s="9" t="n">
        <x:v>8</x:v>
      </x:c>
      <x:c r="V5980" s="9" t="str">
        <x:v>MVP/SHACL_GENERATION_PIPELINE/experiments/LUNA_CONTEXTUAL_SINGLESHOT/RUN_01/runs/RUN-TRF-024-20260831T155639288264Z/artifacts/attempt_01/extracted_shape.ttl</x:v>
      </x:c>
    </x:row>
    <x:row r="5981" ht="22" customHeight="1">
      <x:c r="A5981" s="10" t="str">
        <x:v>SINGLESHOT</x:v>
      </x:c>
      <x:c r="B5981" s="10" t="str">
        <x:v>TRF-024</x:v>
      </x:c>
      <x:c r="C5981" s="10" t="str">
        <x:v>TRF-024-P01</x:v>
      </x:c>
      <x:c r="D5981" s="10" t="str">
        <x:v>RUN_01</x:v>
      </x:c>
      <x:c r="E5981" s="10" t="str">
        <x:v>ORIGINAL_LEDGER</x:v>
      </x:c>
      <x:c r="F5981" s="10" t="str">
        <x:v>PASS</x:v>
      </x:c>
      <x:c r="G5981" s="10" t="str">
        <x:v>FAIL</x:v>
      </x:c>
      <x:c r="H5981" s="10" t="str">
        <x:v>EXECUTED</x:v>
      </x:c>
      <x:c r="I5981" s="10" t="str">
        <x:v>PARSED</x:v>
      </x:c>
      <x:c r="J5981" s="10" t="str">
        <x:v>SINGLESHOT_CAPTURED_DIAGNOSTIC_PASS</x:v>
      </x:c>
      <x:c r="K5981" s="10" t="str">
        <x:v>19f2c6a2af5038804395bcbf43c5b681d3e4c49ffb4fd972a170d6a61455220c</x:v>
      </x:c>
      <x:c r="L5981" s="10" t="str">
        <x:v>historical_three</x:v>
      </x:c>
      <x:c r="M5981" s="10" t="n">
        <x:v>0</x:v>
      </x:c>
      <x:c r="N5981" s="10" t="n">
        <x:v>0</x:v>
      </x:c>
      <x:c r="O5981" s="10" t="n">
        <x:v>1</x:v>
      </x:c>
      <x:c r="P5981" s="9" t="str">
        <x:f>'CaseReview'!U1609</x:f>
        <x:v>PASS</x:v>
      </x:c>
      <x:c r="Q5981" s="9" t="n">
        <x:f>IF(AND(T5981=1,G5981=P5981),1,0)</x:f>
        <x:v>0</x:v>
      </x:c>
      <x:c r="R5981" s="9" t="n">
        <x:f>IF(AND(T5981=1,G5981="PASS",P5981="FAIL"),1,0)</x:f>
        <x:v>0</x:v>
      </x:c>
      <x:c r="S5981" s="9" t="n">
        <x:f>IF(AND(T5981=1,G5981="FAIL",P5981="PASS"),1,0)</x:f>
        <x:v>1</x:v>
      </x:c>
      <x:c r="T5981" s="9" t="n">
        <x:v>1</x:v>
      </x:c>
      <x:c r="U5981" s="9" t="n">
        <x:v>8</x:v>
      </x:c>
      <x:c r="V5981" s="9" t="str">
        <x:v>MVP/SHACL_GENERATION_PIPELINE/experiments/LUNA_CONTEXTUAL_SINGLESHOT/RUN_01/runs/RUN-TRF-024-20260831T155639288264Z/artifacts/attempt_01/extracted_shape.ttl</x:v>
      </x:c>
    </x:row>
    <x:row r="5982" ht="22" customHeight="1">
      <x:c r="A5982" s="10" t="str">
        <x:v>SINGLESHOT</x:v>
      </x:c>
      <x:c r="B5982" s="10" t="str">
        <x:v>TRF-024</x:v>
      </x:c>
      <x:c r="C5982" s="10" t="str">
        <x:v>TRF-024-P02</x:v>
      </x:c>
      <x:c r="D5982" s="10" t="str">
        <x:v>RUN_01</x:v>
      </x:c>
      <x:c r="E5982" s="10" t="str">
        <x:v>ORIGINAL_LEDGER</x:v>
      </x:c>
      <x:c r="F5982" s="10" t="str">
        <x:v>PASS</x:v>
      </x:c>
      <x:c r="G5982" s="10" t="str">
        <x:v>PASS</x:v>
      </x:c>
      <x:c r="H5982" s="10" t="str">
        <x:v>EXECUTED</x:v>
      </x:c>
      <x:c r="I5982" s="10" t="str">
        <x:v>PARSED</x:v>
      </x:c>
      <x:c r="J5982" s="10" t="str">
        <x:v>SINGLESHOT_CAPTURED_DIAGNOSTIC_PASS</x:v>
      </x:c>
      <x:c r="K5982" s="10" t="str">
        <x:v>19f2c6a2af5038804395bcbf43c5b681d3e4c49ffb4fd972a170d6a61455220c</x:v>
      </x:c>
      <x:c r="L5982" s="10" t="str">
        <x:v>historical_three</x:v>
      </x:c>
      <x:c r="M5982" s="10" t="n">
        <x:v>1</x:v>
      </x:c>
      <x:c r="N5982" s="10" t="n">
        <x:v>0</x:v>
      </x:c>
      <x:c r="O5982" s="10" t="n">
        <x:v>0</x:v>
      </x:c>
      <x:c r="P5982" s="9" t="str">
        <x:f>'CaseReview'!U1610</x:f>
        <x:v>PASS</x:v>
      </x:c>
      <x:c r="Q5982" s="9" t="n">
        <x:f>IF(AND(T5982=1,G5982=P5982),1,0)</x:f>
        <x:v>1</x:v>
      </x:c>
      <x:c r="R5982" s="9" t="n">
        <x:f>IF(AND(T5982=1,G5982="PASS",P5982="FAIL"),1,0)</x:f>
        <x:v>0</x:v>
      </x:c>
      <x:c r="S5982" s="9" t="n">
        <x:f>IF(AND(T5982=1,G5982="FAIL",P5982="PASS"),1,0)</x:f>
        <x:v>0</x:v>
      </x:c>
      <x:c r="T5982" s="9" t="n">
        <x:v>1</x:v>
      </x:c>
      <x:c r="U5982" s="9" t="n">
        <x:v>8</x:v>
      </x:c>
      <x:c r="V5982" s="9" t="str">
        <x:v>MVP/SHACL_GENERATION_PIPELINE/experiments/LUNA_CONTEXTUAL_SINGLESHOT/RUN_01/runs/RUN-TRF-024-20260831T155639288264Z/artifacts/attempt_01/extracted_shape.ttl</x:v>
      </x:c>
    </x:row>
    <x:row r="5983" ht="22" customHeight="1">
      <x:c r="A5983" s="10" t="str">
        <x:v>SINGLESHOT</x:v>
      </x:c>
      <x:c r="B5983" s="10" t="str">
        <x:v>TRF-024</x:v>
      </x:c>
      <x:c r="C5983" s="10" t="str">
        <x:v>TRF-024-P03</x:v>
      </x:c>
      <x:c r="D5983" s="10" t="str">
        <x:v>RUN_01</x:v>
      </x:c>
      <x:c r="E5983" s="10" t="str">
        <x:v>ORIGINAL_LEDGER</x:v>
      </x:c>
      <x:c r="F5983" s="10" t="str">
        <x:v>PASS</x:v>
      </x:c>
      <x:c r="G5983" s="10" t="str">
        <x:v>FAIL</x:v>
      </x:c>
      <x:c r="H5983" s="10" t="str">
        <x:v>EXECUTED</x:v>
      </x:c>
      <x:c r="I5983" s="10" t="str">
        <x:v>PARSED</x:v>
      </x:c>
      <x:c r="J5983" s="10" t="str">
        <x:v>SINGLESHOT_CAPTURED_DIAGNOSTIC_PASS</x:v>
      </x:c>
      <x:c r="K5983" s="10" t="str">
        <x:v>19f2c6a2af5038804395bcbf43c5b681d3e4c49ffb4fd972a170d6a61455220c</x:v>
      </x:c>
      <x:c r="L5983" s="10" t="str">
        <x:v>historical_three</x:v>
      </x:c>
      <x:c r="M5983" s="10" t="n">
        <x:v>0</x:v>
      </x:c>
      <x:c r="N5983" s="10" t="n">
        <x:v>0</x:v>
      </x:c>
      <x:c r="O5983" s="10" t="n">
        <x:v>1</x:v>
      </x:c>
      <x:c r="P5983" s="9" t="str">
        <x:f>'CaseReview'!U1611</x:f>
        <x:v>PASS</x:v>
      </x:c>
      <x:c r="Q5983" s="9" t="n">
        <x:f>IF(AND(T5983=1,G5983=P5983),1,0)</x:f>
        <x:v>0</x:v>
      </x:c>
      <x:c r="R5983" s="9" t="n">
        <x:f>IF(AND(T5983=1,G5983="PASS",P5983="FAIL"),1,0)</x:f>
        <x:v>0</x:v>
      </x:c>
      <x:c r="S5983" s="9" t="n">
        <x:f>IF(AND(T5983=1,G5983="FAIL",P5983="PASS"),1,0)</x:f>
        <x:v>1</x:v>
      </x:c>
      <x:c r="T5983" s="9" t="n">
        <x:v>1</x:v>
      </x:c>
      <x:c r="U5983" s="9" t="n">
        <x:v>8</x:v>
      </x:c>
      <x:c r="V5983" s="9" t="str">
        <x:v>MVP/SHACL_GENERATION_PIPELINE/experiments/LUNA_CONTEXTUAL_SINGLESHOT/RUN_01/runs/RUN-TRF-024-20260831T155639288264Z/artifacts/attempt_01/extracted_shape.ttl</x:v>
      </x:c>
    </x:row>
    <x:row r="5984" ht="22" customHeight="1">
      <x:c r="A5984" s="10" t="str">
        <x:v>SINGLESHOT</x:v>
      </x:c>
      <x:c r="B5984" s="10" t="str">
        <x:v>TRF-024</x:v>
      </x:c>
      <x:c r="C5984" s="10" t="str">
        <x:v>TRF-024-P04</x:v>
      </x:c>
      <x:c r="D5984" s="10" t="str">
        <x:v>RUN_01</x:v>
      </x:c>
      <x:c r="E5984" s="10" t="str">
        <x:v>ORIGINAL_LEDGER</x:v>
      </x:c>
      <x:c r="F5984" s="10" t="str">
        <x:v>PASS</x:v>
      </x:c>
      <x:c r="G5984" s="10" t="str">
        <x:v>PASS</x:v>
      </x:c>
      <x:c r="H5984" s="10" t="str">
        <x:v>EXECUTED</x:v>
      </x:c>
      <x:c r="I5984" s="10" t="str">
        <x:v>PARSED</x:v>
      </x:c>
      <x:c r="J5984" s="10" t="str">
        <x:v>SINGLESHOT_CAPTURED_DIAGNOSTIC_PASS</x:v>
      </x:c>
      <x:c r="K5984" s="10" t="str">
        <x:v>19f2c6a2af5038804395bcbf43c5b681d3e4c49ffb4fd972a170d6a61455220c</x:v>
      </x:c>
      <x:c r="L5984" s="10" t="str">
        <x:v>historical_three</x:v>
      </x:c>
      <x:c r="M5984" s="10" t="n">
        <x:v>1</x:v>
      </x:c>
      <x:c r="N5984" s="10" t="n">
        <x:v>0</x:v>
      </x:c>
      <x:c r="O5984" s="10" t="n">
        <x:v>0</x:v>
      </x:c>
      <x:c r="P5984" s="9" t="str">
        <x:f>'CaseReview'!U1612</x:f>
        <x:v>PASS</x:v>
      </x:c>
      <x:c r="Q5984" s="9" t="n">
        <x:f>IF(AND(T5984=1,G5984=P5984),1,0)</x:f>
        <x:v>1</x:v>
      </x:c>
      <x:c r="R5984" s="9" t="n">
        <x:f>IF(AND(T5984=1,G5984="PASS",P5984="FAIL"),1,0)</x:f>
        <x:v>0</x:v>
      </x:c>
      <x:c r="S5984" s="9" t="n">
        <x:f>IF(AND(T5984=1,G5984="FAIL",P5984="PASS"),1,0)</x:f>
        <x:v>0</x:v>
      </x:c>
      <x:c r="T5984" s="9" t="n">
        <x:v>1</x:v>
      </x:c>
      <x:c r="U5984" s="9" t="n">
        <x:v>8</x:v>
      </x:c>
      <x:c r="V5984" s="9" t="str">
        <x:v>MVP/SHACL_GENERATION_PIPELINE/experiments/LUNA_CONTEXTUAL_SINGLESHOT/RUN_01/runs/RUN-TRF-024-20260831T155639288264Z/artifacts/attempt_01/extracted_shape.ttl</x:v>
      </x:c>
    </x:row>
    <x:row r="5985" ht="22" customHeight="1">
      <x:c r="A5985" s="10" t="str">
        <x:v>SINGLESHOT</x:v>
      </x:c>
      <x:c r="B5985" s="10" t="str">
        <x:v>TRF-024</x:v>
      </x:c>
      <x:c r="C5985" s="10" t="str">
        <x:v>TRF-024-P05</x:v>
      </x:c>
      <x:c r="D5985" s="10" t="str">
        <x:v>RUN_01</x:v>
      </x:c>
      <x:c r="E5985" s="10" t="str">
        <x:v>ORIGINAL_LEDGER</x:v>
      </x:c>
      <x:c r="F5985" s="10" t="str">
        <x:v>PASS</x:v>
      </x:c>
      <x:c r="G5985" s="10" t="str">
        <x:v>PASS</x:v>
      </x:c>
      <x:c r="H5985" s="10" t="str">
        <x:v>EXECUTED</x:v>
      </x:c>
      <x:c r="I5985" s="10" t="str">
        <x:v>PARSED</x:v>
      </x:c>
      <x:c r="J5985" s="10" t="str">
        <x:v>SINGLESHOT_CAPTURED_DIAGNOSTIC_PASS</x:v>
      </x:c>
      <x:c r="K5985" s="10" t="str">
        <x:v>19f2c6a2af5038804395bcbf43c5b681d3e4c49ffb4fd972a170d6a61455220c</x:v>
      </x:c>
      <x:c r="L5985" s="10" t="str">
        <x:v>historical_three</x:v>
      </x:c>
      <x:c r="M5985" s="10" t="n">
        <x:v>1</x:v>
      </x:c>
      <x:c r="N5985" s="10" t="n">
        <x:v>0</x:v>
      </x:c>
      <x:c r="O5985" s="10" t="n">
        <x:v>0</x:v>
      </x:c>
      <x:c r="P5985" s="9" t="str">
        <x:f>'CaseReview'!U1613</x:f>
        <x:v>PASS</x:v>
      </x:c>
      <x:c r="Q5985" s="9" t="n">
        <x:f>IF(AND(T5985=1,G5985=P5985),1,0)</x:f>
        <x:v>1</x:v>
      </x:c>
      <x:c r="R5985" s="9" t="n">
        <x:f>IF(AND(T5985=1,G5985="PASS",P5985="FAIL"),1,0)</x:f>
        <x:v>0</x:v>
      </x:c>
      <x:c r="S5985" s="9" t="n">
        <x:f>IF(AND(T5985=1,G5985="FAIL",P5985="PASS"),1,0)</x:f>
        <x:v>0</x:v>
      </x:c>
      <x:c r="T5985" s="9" t="n">
        <x:v>1</x:v>
      </x:c>
      <x:c r="U5985" s="9" t="n">
        <x:v>8</x:v>
      </x:c>
      <x:c r="V5985" s="9" t="str">
        <x:v>MVP/SHACL_GENERATION_PIPELINE/experiments/LUNA_CONTEXTUAL_SINGLESHOT/RUN_01/runs/RUN-TRF-024-20260831T155639288264Z/artifacts/attempt_01/extracted_shape.ttl</x:v>
      </x:c>
    </x:row>
    <x:row r="5986" ht="22" customHeight="1">
      <x:c r="A5986" s="10" t="str">
        <x:v>SINGLESHOT</x:v>
      </x:c>
      <x:c r="B5986" s="10" t="str">
        <x:v>TRF-025</x:v>
      </x:c>
      <x:c r="C5986" s="10" t="str">
        <x:v>TRF-025-F01</x:v>
      </x:c>
      <x:c r="D5986" s="10" t="str">
        <x:v>RUN_01</x:v>
      </x:c>
      <x:c r="E5986" s="10" t="str">
        <x:v>ORIGINAL_LEDGER</x:v>
      </x:c>
      <x:c r="F5986" s="10" t="str">
        <x:v>FAIL</x:v>
      </x:c>
      <x:c r="G5986" s="10" t="str">
        <x:v>FAIL</x:v>
      </x:c>
      <x:c r="H5986" s="10" t="str">
        <x:v>EXECUTED</x:v>
      </x:c>
      <x:c r="I5986" s="10" t="str">
        <x:v>PARSED</x:v>
      </x:c>
      <x:c r="J5986" s="10" t="str">
        <x:v>SINGLESHOT_CAPTURED_DIAGNOSTIC_PASS</x:v>
      </x:c>
      <x:c r="K5986" s="10" t="str">
        <x:v>06640fa72753a5e6e918bc8c38b2721a0e604b43d3855e558e5a46b0c78bc650</x:v>
      </x:c>
      <x:c r="L5986" s="10" t="str">
        <x:v>historical_three</x:v>
      </x:c>
      <x:c r="M5986" s="10" t="n">
        <x:v>1</x:v>
      </x:c>
      <x:c r="N5986" s="10" t="n">
        <x:v>0</x:v>
      </x:c>
      <x:c r="O5986" s="10" t="n">
        <x:v>0</x:v>
      </x:c>
      <x:c r="P5986" s="9" t="str">
        <x:f>'CaseReview'!U1614</x:f>
        <x:v>FAIL</x:v>
      </x:c>
      <x:c r="Q5986" s="9" t="n">
        <x:f>IF(AND(T5986=1,G5986=P5986),1,0)</x:f>
        <x:v>1</x:v>
      </x:c>
      <x:c r="R5986" s="9" t="n">
        <x:f>IF(AND(T5986=1,G5986="PASS",P5986="FAIL"),1,0)</x:f>
        <x:v>0</x:v>
      </x:c>
      <x:c r="S5986" s="9" t="n">
        <x:f>IF(AND(T5986=1,G5986="FAIL",P5986="PASS"),1,0)</x:f>
        <x:v>0</x:v>
      </x:c>
      <x:c r="T5986" s="9" t="n">
        <x:v>1</x:v>
      </x:c>
      <x:c r="U5986" s="9" t="n">
        <x:v>9</x:v>
      </x:c>
      <x:c r="V5986" s="9" t="str">
        <x:v>MVP/SHACL_GENERATION_PIPELINE/experiments/LUNA_CONTEXTUAL_SINGLESHOT/RUN_01/runs/RUN-TRF-025-20260831T155707355868Z/artifacts/attempt_01/extracted_shape.ttl</x:v>
      </x:c>
    </x:row>
    <x:row r="5987" ht="22" customHeight="1">
      <x:c r="A5987" s="10" t="str">
        <x:v>SINGLESHOT</x:v>
      </x:c>
      <x:c r="B5987" s="10" t="str">
        <x:v>TRF-025</x:v>
      </x:c>
      <x:c r="C5987" s="10" t="str">
        <x:v>TRF-025-F02</x:v>
      </x:c>
      <x:c r="D5987" s="10" t="str">
        <x:v>RUN_01</x:v>
      </x:c>
      <x:c r="E5987" s="10" t="str">
        <x:v>ORIGINAL_LEDGER</x:v>
      </x:c>
      <x:c r="F5987" s="10" t="str">
        <x:v>FAIL</x:v>
      </x:c>
      <x:c r="G5987" s="10" t="str">
        <x:v>FAIL</x:v>
      </x:c>
      <x:c r="H5987" s="10" t="str">
        <x:v>EXECUTED</x:v>
      </x:c>
      <x:c r="I5987" s="10" t="str">
        <x:v>PARSED</x:v>
      </x:c>
      <x:c r="J5987" s="10" t="str">
        <x:v>SINGLESHOT_CAPTURED_DIAGNOSTIC_PASS</x:v>
      </x:c>
      <x:c r="K5987" s="10" t="str">
        <x:v>06640fa72753a5e6e918bc8c38b2721a0e604b43d3855e558e5a46b0c78bc650</x:v>
      </x:c>
      <x:c r="L5987" s="10" t="str">
        <x:v>historical_three</x:v>
      </x:c>
      <x:c r="M5987" s="10" t="n">
        <x:v>1</x:v>
      </x:c>
      <x:c r="N5987" s="10" t="n">
        <x:v>0</x:v>
      </x:c>
      <x:c r="O5987" s="10" t="n">
        <x:v>0</x:v>
      </x:c>
      <x:c r="P5987" s="9" t="str">
        <x:f>'CaseReview'!U1615</x:f>
        <x:v>FAIL</x:v>
      </x:c>
      <x:c r="Q5987" s="9" t="n">
        <x:f>IF(AND(T5987=1,G5987=P5987),1,0)</x:f>
        <x:v>1</x:v>
      </x:c>
      <x:c r="R5987" s="9" t="n">
        <x:f>IF(AND(T5987=1,G5987="PASS",P5987="FAIL"),1,0)</x:f>
        <x:v>0</x:v>
      </x:c>
      <x:c r="S5987" s="9" t="n">
        <x:f>IF(AND(T5987=1,G5987="FAIL",P5987="PASS"),1,0)</x:f>
        <x:v>0</x:v>
      </x:c>
      <x:c r="T5987" s="9" t="n">
        <x:v>1</x:v>
      </x:c>
      <x:c r="U5987" s="9" t="n">
        <x:v>9</x:v>
      </x:c>
      <x:c r="V5987" s="9" t="str">
        <x:v>MVP/SHACL_GENERATION_PIPELINE/experiments/LUNA_CONTEXTUAL_SINGLESHOT/RUN_01/runs/RUN-TRF-025-20260831T155707355868Z/artifacts/attempt_01/extracted_shape.ttl</x:v>
      </x:c>
    </x:row>
    <x:row r="5988" ht="22" customHeight="1">
      <x:c r="A5988" s="10" t="str">
        <x:v>SINGLESHOT</x:v>
      </x:c>
      <x:c r="B5988" s="10" t="str">
        <x:v>TRF-025</x:v>
      </x:c>
      <x:c r="C5988" s="10" t="str">
        <x:v>TRF-025-F03</x:v>
      </x:c>
      <x:c r="D5988" s="10" t="str">
        <x:v>RUN_01</x:v>
      </x:c>
      <x:c r="E5988" s="10" t="str">
        <x:v>ORIGINAL_LEDGER</x:v>
      </x:c>
      <x:c r="F5988" s="10" t="str">
        <x:v>FAIL</x:v>
      </x:c>
      <x:c r="G5988" s="10" t="str">
        <x:v>FAIL</x:v>
      </x:c>
      <x:c r="H5988" s="10" t="str">
        <x:v>EXECUTED</x:v>
      </x:c>
      <x:c r="I5988" s="10" t="str">
        <x:v>PARSED</x:v>
      </x:c>
      <x:c r="J5988" s="10" t="str">
        <x:v>SINGLESHOT_CAPTURED_DIAGNOSTIC_PASS</x:v>
      </x:c>
      <x:c r="K5988" s="10" t="str">
        <x:v>06640fa72753a5e6e918bc8c38b2721a0e604b43d3855e558e5a46b0c78bc650</x:v>
      </x:c>
      <x:c r="L5988" s="10" t="str">
        <x:v>historical_three</x:v>
      </x:c>
      <x:c r="M5988" s="10" t="n">
        <x:v>1</x:v>
      </x:c>
      <x:c r="N5988" s="10" t="n">
        <x:v>0</x:v>
      </x:c>
      <x:c r="O5988" s="10" t="n">
        <x:v>0</x:v>
      </x:c>
      <x:c r="P5988" s="9" t="str">
        <x:f>'CaseReview'!U1616</x:f>
        <x:v>FAIL</x:v>
      </x:c>
      <x:c r="Q5988" s="9" t="n">
        <x:f>IF(AND(T5988=1,G5988=P5988),1,0)</x:f>
        <x:v>1</x:v>
      </x:c>
      <x:c r="R5988" s="9" t="n">
        <x:f>IF(AND(T5988=1,G5988="PASS",P5988="FAIL"),1,0)</x:f>
        <x:v>0</x:v>
      </x:c>
      <x:c r="S5988" s="9" t="n">
        <x:f>IF(AND(T5988=1,G5988="FAIL",P5988="PASS"),1,0)</x:f>
        <x:v>0</x:v>
      </x:c>
      <x:c r="T5988" s="9" t="n">
        <x:v>1</x:v>
      </x:c>
      <x:c r="U5988" s="9" t="n">
        <x:v>9</x:v>
      </x:c>
      <x:c r="V5988" s="9" t="str">
        <x:v>MVP/SHACL_GENERATION_PIPELINE/experiments/LUNA_CONTEXTUAL_SINGLESHOT/RUN_01/runs/RUN-TRF-025-20260831T155707355868Z/artifacts/attempt_01/extracted_shape.ttl</x:v>
      </x:c>
    </x:row>
    <x:row r="5989" ht="22" customHeight="1">
      <x:c r="A5989" s="10" t="str">
        <x:v>SINGLESHOT</x:v>
      </x:c>
      <x:c r="B5989" s="10" t="str">
        <x:v>TRF-025</x:v>
      </x:c>
      <x:c r="C5989" s="10" t="str">
        <x:v>TRF-025-F04</x:v>
      </x:c>
      <x:c r="D5989" s="10" t="str">
        <x:v>RUN_01</x:v>
      </x:c>
      <x:c r="E5989" s="10" t="str">
        <x:v>ORIGINAL_LEDGER</x:v>
      </x:c>
      <x:c r="F5989" s="10" t="str">
        <x:v>FAIL</x:v>
      </x:c>
      <x:c r="G5989" s="10" t="str">
        <x:v>FAIL</x:v>
      </x:c>
      <x:c r="H5989" s="10" t="str">
        <x:v>EXECUTED</x:v>
      </x:c>
      <x:c r="I5989" s="10" t="str">
        <x:v>PARSED</x:v>
      </x:c>
      <x:c r="J5989" s="10" t="str">
        <x:v>SINGLESHOT_CAPTURED_DIAGNOSTIC_PASS</x:v>
      </x:c>
      <x:c r="K5989" s="10" t="str">
        <x:v>06640fa72753a5e6e918bc8c38b2721a0e604b43d3855e558e5a46b0c78bc650</x:v>
      </x:c>
      <x:c r="L5989" s="10" t="str">
        <x:v>historical_three</x:v>
      </x:c>
      <x:c r="M5989" s="10" t="n">
        <x:v>1</x:v>
      </x:c>
      <x:c r="N5989" s="10" t="n">
        <x:v>0</x:v>
      </x:c>
      <x:c r="O5989" s="10" t="n">
        <x:v>0</x:v>
      </x:c>
      <x:c r="P5989" s="9" t="str">
        <x:f>'CaseReview'!U1617</x:f>
        <x:v>FAIL</x:v>
      </x:c>
      <x:c r="Q5989" s="9" t="n">
        <x:f>IF(AND(T5989=1,G5989=P5989),1,0)</x:f>
        <x:v>1</x:v>
      </x:c>
      <x:c r="R5989" s="9" t="n">
        <x:f>IF(AND(T5989=1,G5989="PASS",P5989="FAIL"),1,0)</x:f>
        <x:v>0</x:v>
      </x:c>
      <x:c r="S5989" s="9" t="n">
        <x:f>IF(AND(T5989=1,G5989="FAIL",P5989="PASS"),1,0)</x:f>
        <x:v>0</x:v>
      </x:c>
      <x:c r="T5989" s="9" t="n">
        <x:v>1</x:v>
      </x:c>
      <x:c r="U5989" s="9" t="n">
        <x:v>9</x:v>
      </x:c>
      <x:c r="V5989" s="9" t="str">
        <x:v>MVP/SHACL_GENERATION_PIPELINE/experiments/LUNA_CONTEXTUAL_SINGLESHOT/RUN_01/runs/RUN-TRF-025-20260831T155707355868Z/artifacts/attempt_01/extracted_shape.ttl</x:v>
      </x:c>
    </x:row>
    <x:row r="5990" ht="22" customHeight="1">
      <x:c r="A5990" s="10" t="str">
        <x:v>SINGLESHOT</x:v>
      </x:c>
      <x:c r="B5990" s="10" t="str">
        <x:v>TRF-025</x:v>
      </x:c>
      <x:c r="C5990" s="10" t="str">
        <x:v>TRF-025-F05</x:v>
      </x:c>
      <x:c r="D5990" s="10" t="str">
        <x:v>RUN_01</x:v>
      </x:c>
      <x:c r="E5990" s="10" t="str">
        <x:v>ORIGINAL_LEDGER</x:v>
      </x:c>
      <x:c r="F5990" s="10" t="str">
        <x:v>FAIL</x:v>
      </x:c>
      <x:c r="G5990" s="10" t="str">
        <x:v>FAIL</x:v>
      </x:c>
      <x:c r="H5990" s="10" t="str">
        <x:v>EXECUTED</x:v>
      </x:c>
      <x:c r="I5990" s="10" t="str">
        <x:v>PARSED</x:v>
      </x:c>
      <x:c r="J5990" s="10" t="str">
        <x:v>SINGLESHOT_CAPTURED_DIAGNOSTIC_PASS</x:v>
      </x:c>
      <x:c r="K5990" s="10" t="str">
        <x:v>06640fa72753a5e6e918bc8c38b2721a0e604b43d3855e558e5a46b0c78bc650</x:v>
      </x:c>
      <x:c r="L5990" s="10" t="str">
        <x:v>historical_three</x:v>
      </x:c>
      <x:c r="M5990" s="10" t="n">
        <x:v>1</x:v>
      </x:c>
      <x:c r="N5990" s="10" t="n">
        <x:v>0</x:v>
      </x:c>
      <x:c r="O5990" s="10" t="n">
        <x:v>0</x:v>
      </x:c>
      <x:c r="P5990" s="9" t="str">
        <x:f>'CaseReview'!U1618</x:f>
        <x:v>FAIL</x:v>
      </x:c>
      <x:c r="Q5990" s="9" t="n">
        <x:f>IF(AND(T5990=1,G5990=P5990),1,0)</x:f>
        <x:v>1</x:v>
      </x:c>
      <x:c r="R5990" s="9" t="n">
        <x:f>IF(AND(T5990=1,G5990="PASS",P5990="FAIL"),1,0)</x:f>
        <x:v>0</x:v>
      </x:c>
      <x:c r="S5990" s="9" t="n">
        <x:f>IF(AND(T5990=1,G5990="FAIL",P5990="PASS"),1,0)</x:f>
        <x:v>0</x:v>
      </x:c>
      <x:c r="T5990" s="9" t="n">
        <x:v>1</x:v>
      </x:c>
      <x:c r="U5990" s="9" t="n">
        <x:v>9</x:v>
      </x:c>
      <x:c r="V5990" s="9" t="str">
        <x:v>MVP/SHACL_GENERATION_PIPELINE/experiments/LUNA_CONTEXTUAL_SINGLESHOT/RUN_01/runs/RUN-TRF-025-20260831T155707355868Z/artifacts/attempt_01/extracted_shape.ttl</x:v>
      </x:c>
    </x:row>
    <x:row r="5991" ht="22" customHeight="1">
      <x:c r="A5991" s="10" t="str">
        <x:v>SINGLESHOT</x:v>
      </x:c>
      <x:c r="B5991" s="10" t="str">
        <x:v>TRF-025</x:v>
      </x:c>
      <x:c r="C5991" s="10" t="str">
        <x:v>TRF-025-F06</x:v>
      </x:c>
      <x:c r="D5991" s="10" t="str">
        <x:v>RUN_01</x:v>
      </x:c>
      <x:c r="E5991" s="10" t="str">
        <x:v>ORIGINAL_LEDGER</x:v>
      </x:c>
      <x:c r="F5991" s="10" t="str">
        <x:v>FAIL</x:v>
      </x:c>
      <x:c r="G5991" s="10" t="str">
        <x:v>FAIL</x:v>
      </x:c>
      <x:c r="H5991" s="10" t="str">
        <x:v>EXECUTED</x:v>
      </x:c>
      <x:c r="I5991" s="10" t="str">
        <x:v>PARSED</x:v>
      </x:c>
      <x:c r="J5991" s="10" t="str">
        <x:v>SINGLESHOT_CAPTURED_DIAGNOSTIC_PASS</x:v>
      </x:c>
      <x:c r="K5991" s="10" t="str">
        <x:v>06640fa72753a5e6e918bc8c38b2721a0e604b43d3855e558e5a46b0c78bc650</x:v>
      </x:c>
      <x:c r="L5991" s="10" t="str">
        <x:v>historical_three</x:v>
      </x:c>
      <x:c r="M5991" s="10" t="n">
        <x:v>1</x:v>
      </x:c>
      <x:c r="N5991" s="10" t="n">
        <x:v>0</x:v>
      </x:c>
      <x:c r="O5991" s="10" t="n">
        <x:v>0</x:v>
      </x:c>
      <x:c r="P5991" s="9" t="str">
        <x:f>'CaseReview'!U1619</x:f>
        <x:v>FAIL</x:v>
      </x:c>
      <x:c r="Q5991" s="9" t="n">
        <x:f>IF(AND(T5991=1,G5991=P5991),1,0)</x:f>
        <x:v>1</x:v>
      </x:c>
      <x:c r="R5991" s="9" t="n">
        <x:f>IF(AND(T5991=1,G5991="PASS",P5991="FAIL"),1,0)</x:f>
        <x:v>0</x:v>
      </x:c>
      <x:c r="S5991" s="9" t="n">
        <x:f>IF(AND(T5991=1,G5991="FAIL",P5991="PASS"),1,0)</x:f>
        <x:v>0</x:v>
      </x:c>
      <x:c r="T5991" s="9" t="n">
        <x:v>1</x:v>
      </x:c>
      <x:c r="U5991" s="9" t="n">
        <x:v>9</x:v>
      </x:c>
      <x:c r="V5991" s="9" t="str">
        <x:v>MVP/SHACL_GENERATION_PIPELINE/experiments/LUNA_CONTEXTUAL_SINGLESHOT/RUN_01/runs/RUN-TRF-025-20260831T155707355868Z/artifacts/attempt_01/extracted_shape.ttl</x:v>
      </x:c>
    </x:row>
    <x:row r="5992" ht="22" customHeight="1">
      <x:c r="A5992" s="10" t="str">
        <x:v>SINGLESHOT</x:v>
      </x:c>
      <x:c r="B5992" s="10" t="str">
        <x:v>TRF-025</x:v>
      </x:c>
      <x:c r="C5992" s="10" t="str">
        <x:v>TRF-025-P01</x:v>
      </x:c>
      <x:c r="D5992" s="10" t="str">
        <x:v>RUN_01</x:v>
      </x:c>
      <x:c r="E5992" s="10" t="str">
        <x:v>ORIGINAL_LEDGER</x:v>
      </x:c>
      <x:c r="F5992" s="10" t="str">
        <x:v>PASS</x:v>
      </x:c>
      <x:c r="G5992" s="10" t="str">
        <x:v>PASS</x:v>
      </x:c>
      <x:c r="H5992" s="10" t="str">
        <x:v>EXECUTED</x:v>
      </x:c>
      <x:c r="I5992" s="10" t="str">
        <x:v>PARSED</x:v>
      </x:c>
      <x:c r="J5992" s="10" t="str">
        <x:v>SINGLESHOT_CAPTURED_DIAGNOSTIC_PASS</x:v>
      </x:c>
      <x:c r="K5992" s="10" t="str">
        <x:v>06640fa72753a5e6e918bc8c38b2721a0e604b43d3855e558e5a46b0c78bc650</x:v>
      </x:c>
      <x:c r="L5992" s="10" t="str">
        <x:v>historical_three</x:v>
      </x:c>
      <x:c r="M5992" s="10" t="n">
        <x:v>1</x:v>
      </x:c>
      <x:c r="N5992" s="10" t="n">
        <x:v>0</x:v>
      </x:c>
      <x:c r="O5992" s="10" t="n">
        <x:v>0</x:v>
      </x:c>
      <x:c r="P5992" s="9" t="str">
        <x:f>'CaseReview'!U1620</x:f>
        <x:v>PASS</x:v>
      </x:c>
      <x:c r="Q5992" s="9" t="n">
        <x:f>IF(AND(T5992=1,G5992=P5992),1,0)</x:f>
        <x:v>1</x:v>
      </x:c>
      <x:c r="R5992" s="9" t="n">
        <x:f>IF(AND(T5992=1,G5992="PASS",P5992="FAIL"),1,0)</x:f>
        <x:v>0</x:v>
      </x:c>
      <x:c r="S5992" s="9" t="n">
        <x:f>IF(AND(T5992=1,G5992="FAIL",P5992="PASS"),1,0)</x:f>
        <x:v>0</x:v>
      </x:c>
      <x:c r="T5992" s="9" t="n">
        <x:v>1</x:v>
      </x:c>
      <x:c r="U5992" s="9" t="n">
        <x:v>9</x:v>
      </x:c>
      <x:c r="V5992" s="9" t="str">
        <x:v>MVP/SHACL_GENERATION_PIPELINE/experiments/LUNA_CONTEXTUAL_SINGLESHOT/RUN_01/runs/RUN-TRF-025-20260831T155707355868Z/artifacts/attempt_01/extracted_shape.ttl</x:v>
      </x:c>
    </x:row>
    <x:row r="5993" ht="22" customHeight="1">
      <x:c r="A5993" s="10" t="str">
        <x:v>SINGLESHOT</x:v>
      </x:c>
      <x:c r="B5993" s="10" t="str">
        <x:v>TRF-025</x:v>
      </x:c>
      <x:c r="C5993" s="10" t="str">
        <x:v>TRF-025-P02</x:v>
      </x:c>
      <x:c r="D5993" s="10" t="str">
        <x:v>RUN_01</x:v>
      </x:c>
      <x:c r="E5993" s="10" t="str">
        <x:v>ORIGINAL_LEDGER</x:v>
      </x:c>
      <x:c r="F5993" s="10" t="str">
        <x:v>PASS</x:v>
      </x:c>
      <x:c r="G5993" s="10" t="str">
        <x:v>FAIL</x:v>
      </x:c>
      <x:c r="H5993" s="10" t="str">
        <x:v>EXECUTED</x:v>
      </x:c>
      <x:c r="I5993" s="10" t="str">
        <x:v>PARSED</x:v>
      </x:c>
      <x:c r="J5993" s="10" t="str">
        <x:v>SINGLESHOT_CAPTURED_DIAGNOSTIC_PASS</x:v>
      </x:c>
      <x:c r="K5993" s="10" t="str">
        <x:v>06640fa72753a5e6e918bc8c38b2721a0e604b43d3855e558e5a46b0c78bc650</x:v>
      </x:c>
      <x:c r="L5993" s="10" t="str">
        <x:v>historical_three</x:v>
      </x:c>
      <x:c r="M5993" s="10" t="n">
        <x:v>0</x:v>
      </x:c>
      <x:c r="N5993" s="10" t="n">
        <x:v>0</x:v>
      </x:c>
      <x:c r="O5993" s="10" t="n">
        <x:v>1</x:v>
      </x:c>
      <x:c r="P5993" s="9" t="str">
        <x:f>'CaseReview'!U1621</x:f>
        <x:v>PASS</x:v>
      </x:c>
      <x:c r="Q5993" s="9" t="n">
        <x:f>IF(AND(T5993=1,G5993=P5993),1,0)</x:f>
        <x:v>0</x:v>
      </x:c>
      <x:c r="R5993" s="9" t="n">
        <x:f>IF(AND(T5993=1,G5993="PASS",P5993="FAIL"),1,0)</x:f>
        <x:v>0</x:v>
      </x:c>
      <x:c r="S5993" s="9" t="n">
        <x:f>IF(AND(T5993=1,G5993="FAIL",P5993="PASS"),1,0)</x:f>
        <x:v>1</x:v>
      </x:c>
      <x:c r="T5993" s="9" t="n">
        <x:v>1</x:v>
      </x:c>
      <x:c r="U5993" s="9" t="n">
        <x:v>9</x:v>
      </x:c>
      <x:c r="V5993" s="9" t="str">
        <x:v>MVP/SHACL_GENERATION_PIPELINE/experiments/LUNA_CONTEXTUAL_SINGLESHOT/RUN_01/runs/RUN-TRF-025-20260831T155707355868Z/artifacts/attempt_01/extracted_shape.ttl</x:v>
      </x:c>
    </x:row>
    <x:row r="5994" ht="22" customHeight="1">
      <x:c r="A5994" s="10" t="str">
        <x:v>SINGLESHOT</x:v>
      </x:c>
      <x:c r="B5994" s="10" t="str">
        <x:v>TRF-025</x:v>
      </x:c>
      <x:c r="C5994" s="10" t="str">
        <x:v>TRF-025-P03</x:v>
      </x:c>
      <x:c r="D5994" s="10" t="str">
        <x:v>RUN_01</x:v>
      </x:c>
      <x:c r="E5994" s="10" t="str">
        <x:v>ORIGINAL_LEDGER</x:v>
      </x:c>
      <x:c r="F5994" s="10" t="str">
        <x:v>PASS</x:v>
      </x:c>
      <x:c r="G5994" s="10" t="str">
        <x:v>PASS</x:v>
      </x:c>
      <x:c r="H5994" s="10" t="str">
        <x:v>EXECUTED</x:v>
      </x:c>
      <x:c r="I5994" s="10" t="str">
        <x:v>PARSED</x:v>
      </x:c>
      <x:c r="J5994" s="10" t="str">
        <x:v>SINGLESHOT_CAPTURED_DIAGNOSTIC_PASS</x:v>
      </x:c>
      <x:c r="K5994" s="10" t="str">
        <x:v>06640fa72753a5e6e918bc8c38b2721a0e604b43d3855e558e5a46b0c78bc650</x:v>
      </x:c>
      <x:c r="L5994" s="10" t="str">
        <x:v>historical_three</x:v>
      </x:c>
      <x:c r="M5994" s="10" t="n">
        <x:v>1</x:v>
      </x:c>
      <x:c r="N5994" s="10" t="n">
        <x:v>0</x:v>
      </x:c>
      <x:c r="O5994" s="10" t="n">
        <x:v>0</x:v>
      </x:c>
      <x:c r="P5994" s="9" t="str">
        <x:f>'CaseReview'!U1622</x:f>
        <x:v>PASS</x:v>
      </x:c>
      <x:c r="Q5994" s="9" t="n">
        <x:f>IF(AND(T5994=1,G5994=P5994),1,0)</x:f>
        <x:v>1</x:v>
      </x:c>
      <x:c r="R5994" s="9" t="n">
        <x:f>IF(AND(T5994=1,G5994="PASS",P5994="FAIL"),1,0)</x:f>
        <x:v>0</x:v>
      </x:c>
      <x:c r="S5994" s="9" t="n">
        <x:f>IF(AND(T5994=1,G5994="FAIL",P5994="PASS"),1,0)</x:f>
        <x:v>0</x:v>
      </x:c>
      <x:c r="T5994" s="9" t="n">
        <x:v>1</x:v>
      </x:c>
      <x:c r="U5994" s="9" t="n">
        <x:v>9</x:v>
      </x:c>
      <x:c r="V5994" s="9" t="str">
        <x:v>MVP/SHACL_GENERATION_PIPELINE/experiments/LUNA_CONTEXTUAL_SINGLESHOT/RUN_01/runs/RUN-TRF-025-20260831T155707355868Z/artifacts/attempt_01/extracted_shape.ttl</x:v>
      </x:c>
    </x:row>
    <x:row r="5995" ht="22" customHeight="1">
      <x:c r="A5995" s="10" t="str">
        <x:v>SINGLESHOT</x:v>
      </x:c>
      <x:c r="B5995" s="10" t="str">
        <x:v>TRF-026</x:v>
      </x:c>
      <x:c r="C5995" s="10" t="str">
        <x:v>TRF-026-F01</x:v>
      </x:c>
      <x:c r="D5995" s="10" t="str">
        <x:v>RUN_01</x:v>
      </x:c>
      <x:c r="E5995" s="10" t="str">
        <x:v>ORIGINAL_LEDGER</x:v>
      </x:c>
      <x:c r="F5995" s="10" t="str">
        <x:v>FAIL</x:v>
      </x:c>
      <x:c r="G5995" s="10" t="str">
        <x:v>NO_VERDICT</x:v>
      </x:c>
      <x:c r="H5995" s="10" t="str">
        <x:v>INFRASTRUCTURE_FAILURE</x:v>
      </x:c>
      <x:c r="I5995" s="10" t="str">
        <x:v>NOT_PARSED</x:v>
      </x:c>
      <x:c r="J5995" s="10" t="str">
        <x:v>SINGLESHOT_CAPTURED_DIAGNOSTIC_FAIL</x:v>
      </x:c>
      <x:c r="K5995" s="10" t="str">
        <x:v>94ea0f51e2b2867e8fac03b3d1ea2a8425b343e9c745b01ffb8a5f0f2b73fdd4</x:v>
      </x:c>
      <x:c r="L5995" s="10" t="str">
        <x:v>historical_three</x:v>
      </x:c>
      <x:c r="M5995" s="10" t="n">
        <x:v>0</x:v>
      </x:c>
      <x:c r="N5995" s="10" t="n">
        <x:v>0</x:v>
      </x:c>
      <x:c r="O5995" s="10" t="n">
        <x:v>0</x:v>
      </x:c>
      <x:c r="P5995" s="9" t="str">
        <x:f>'CaseReview'!U1623</x:f>
        <x:v>FAIL</x:v>
      </x:c>
      <x:c r="Q5995" s="9" t="n">
        <x:f>IF(AND(T5995=1,G5995=P5995),1,0)</x:f>
        <x:v>0</x:v>
      </x:c>
      <x:c r="R5995" s="9" t="n">
        <x:f>IF(AND(T5995=1,G5995="PASS",P5995="FAIL"),1,0)</x:f>
        <x:v>0</x:v>
      </x:c>
      <x:c r="S5995" s="9" t="n">
        <x:f>IF(AND(T5995=1,G5995="FAIL",P5995="PASS"),1,0)</x:f>
        <x:v>0</x:v>
      </x:c>
      <x:c r="T5995" s="9" t="n">
        <x:v>0</x:v>
      </x:c>
      <x:c r="U5995" s="9" t="n">
        <x:v>9</x:v>
      </x:c>
      <x:c r="V5995" s="9" t="str">
        <x:v>MVP/SHACL_GENERATION_PIPELINE/experiments/LUNA_CONTEXTUAL_SINGLESHOT/RUN_01/runs/RUN-TRF-026-20260831T155738550360Z/artifacts/attempt_01/extracted_shape.ttl</x:v>
      </x:c>
    </x:row>
    <x:row r="5996" ht="22" customHeight="1">
      <x:c r="A5996" s="10" t="str">
        <x:v>SINGLESHOT</x:v>
      </x:c>
      <x:c r="B5996" s="10" t="str">
        <x:v>TRF-026</x:v>
      </x:c>
      <x:c r="C5996" s="10" t="str">
        <x:v>TRF-026-F02</x:v>
      </x:c>
      <x:c r="D5996" s="10" t="str">
        <x:v>RUN_01</x:v>
      </x:c>
      <x:c r="E5996" s="10" t="str">
        <x:v>ORIGINAL_LEDGER</x:v>
      </x:c>
      <x:c r="F5996" s="10" t="str">
        <x:v>FAIL</x:v>
      </x:c>
      <x:c r="G5996" s="10" t="str">
        <x:v>NO_VERDICT</x:v>
      </x:c>
      <x:c r="H5996" s="10" t="str">
        <x:v>INFRASTRUCTURE_FAILURE</x:v>
      </x:c>
      <x:c r="I5996" s="10" t="str">
        <x:v>NOT_PARSED</x:v>
      </x:c>
      <x:c r="J5996" s="10" t="str">
        <x:v>SINGLESHOT_CAPTURED_DIAGNOSTIC_FAIL</x:v>
      </x:c>
      <x:c r="K5996" s="10" t="str">
        <x:v>94ea0f51e2b2867e8fac03b3d1ea2a8425b343e9c745b01ffb8a5f0f2b73fdd4</x:v>
      </x:c>
      <x:c r="L5996" s="10" t="str">
        <x:v>historical_three</x:v>
      </x:c>
      <x:c r="M5996" s="10" t="n">
        <x:v>0</x:v>
      </x:c>
      <x:c r="N5996" s="10" t="n">
        <x:v>0</x:v>
      </x:c>
      <x:c r="O5996" s="10" t="n">
        <x:v>0</x:v>
      </x:c>
      <x:c r="P5996" s="9" t="str">
        <x:f>'CaseReview'!U1624</x:f>
        <x:v>FAIL</x:v>
      </x:c>
      <x:c r="Q5996" s="9" t="n">
        <x:f>IF(AND(T5996=1,G5996=P5996),1,0)</x:f>
        <x:v>0</x:v>
      </x:c>
      <x:c r="R5996" s="9" t="n">
        <x:f>IF(AND(T5996=1,G5996="PASS",P5996="FAIL"),1,0)</x:f>
        <x:v>0</x:v>
      </x:c>
      <x:c r="S5996" s="9" t="n">
        <x:f>IF(AND(T5996=1,G5996="FAIL",P5996="PASS"),1,0)</x:f>
        <x:v>0</x:v>
      </x:c>
      <x:c r="T5996" s="9" t="n">
        <x:v>0</x:v>
      </x:c>
      <x:c r="U5996" s="9" t="n">
        <x:v>9</x:v>
      </x:c>
      <x:c r="V5996" s="9" t="str">
        <x:v>MVP/SHACL_GENERATION_PIPELINE/experiments/LUNA_CONTEXTUAL_SINGLESHOT/RUN_01/runs/RUN-TRF-026-20260831T155738550360Z/artifacts/attempt_01/extracted_shape.ttl</x:v>
      </x:c>
    </x:row>
    <x:row r="5997" ht="22" customHeight="1">
      <x:c r="A5997" s="10" t="str">
        <x:v>SINGLESHOT</x:v>
      </x:c>
      <x:c r="B5997" s="10" t="str">
        <x:v>TRF-026</x:v>
      </x:c>
      <x:c r="C5997" s="10" t="str">
        <x:v>TRF-026-F03</x:v>
      </x:c>
      <x:c r="D5997" s="10" t="str">
        <x:v>RUN_01</x:v>
      </x:c>
      <x:c r="E5997" s="10" t="str">
        <x:v>ORIGINAL_LEDGER</x:v>
      </x:c>
      <x:c r="F5997" s="10" t="str">
        <x:v>FAIL</x:v>
      </x:c>
      <x:c r="G5997" s="10" t="str">
        <x:v>NO_VERDICT</x:v>
      </x:c>
      <x:c r="H5997" s="10" t="str">
        <x:v>INFRASTRUCTURE_FAILURE</x:v>
      </x:c>
      <x:c r="I5997" s="10" t="str">
        <x:v>NOT_PARSED</x:v>
      </x:c>
      <x:c r="J5997" s="10" t="str">
        <x:v>SINGLESHOT_CAPTURED_DIAGNOSTIC_FAIL</x:v>
      </x:c>
      <x:c r="K5997" s="10" t="str">
        <x:v>94ea0f51e2b2867e8fac03b3d1ea2a8425b343e9c745b01ffb8a5f0f2b73fdd4</x:v>
      </x:c>
      <x:c r="L5997" s="10" t="str">
        <x:v>historical_three</x:v>
      </x:c>
      <x:c r="M5997" s="10" t="n">
        <x:v>0</x:v>
      </x:c>
      <x:c r="N5997" s="10" t="n">
        <x:v>0</x:v>
      </x:c>
      <x:c r="O5997" s="10" t="n">
        <x:v>0</x:v>
      </x:c>
      <x:c r="P5997" s="9" t="str">
        <x:f>'CaseReview'!U1625</x:f>
        <x:v>FAIL</x:v>
      </x:c>
      <x:c r="Q5997" s="9" t="n">
        <x:f>IF(AND(T5997=1,G5997=P5997),1,0)</x:f>
        <x:v>0</x:v>
      </x:c>
      <x:c r="R5997" s="9" t="n">
        <x:f>IF(AND(T5997=1,G5997="PASS",P5997="FAIL"),1,0)</x:f>
        <x:v>0</x:v>
      </x:c>
      <x:c r="S5997" s="9" t="n">
        <x:f>IF(AND(T5997=1,G5997="FAIL",P5997="PASS"),1,0)</x:f>
        <x:v>0</x:v>
      </x:c>
      <x:c r="T5997" s="9" t="n">
        <x:v>0</x:v>
      </x:c>
      <x:c r="U5997" s="9" t="n">
        <x:v>9</x:v>
      </x:c>
      <x:c r="V5997" s="9" t="str">
        <x:v>MVP/SHACL_GENERATION_PIPELINE/experiments/LUNA_CONTEXTUAL_SINGLESHOT/RUN_01/runs/RUN-TRF-026-20260831T155738550360Z/artifacts/attempt_01/extracted_shape.ttl</x:v>
      </x:c>
    </x:row>
    <x:row r="5998" ht="22" customHeight="1">
      <x:c r="A5998" s="10" t="str">
        <x:v>SINGLESHOT</x:v>
      </x:c>
      <x:c r="B5998" s="10" t="str">
        <x:v>TRF-026</x:v>
      </x:c>
      <x:c r="C5998" s="10" t="str">
        <x:v>TRF-026-F04</x:v>
      </x:c>
      <x:c r="D5998" s="10" t="str">
        <x:v>RUN_01</x:v>
      </x:c>
      <x:c r="E5998" s="10" t="str">
        <x:v>ORIGINAL_LEDGER</x:v>
      </x:c>
      <x:c r="F5998" s="10" t="str">
        <x:v>FAIL</x:v>
      </x:c>
      <x:c r="G5998" s="10" t="str">
        <x:v>NO_VERDICT</x:v>
      </x:c>
      <x:c r="H5998" s="10" t="str">
        <x:v>INFRASTRUCTURE_FAILURE</x:v>
      </x:c>
      <x:c r="I5998" s="10" t="str">
        <x:v>NOT_PARSED</x:v>
      </x:c>
      <x:c r="J5998" s="10" t="str">
        <x:v>SINGLESHOT_CAPTURED_DIAGNOSTIC_FAIL</x:v>
      </x:c>
      <x:c r="K5998" s="10" t="str">
        <x:v>94ea0f51e2b2867e8fac03b3d1ea2a8425b343e9c745b01ffb8a5f0f2b73fdd4</x:v>
      </x:c>
      <x:c r="L5998" s="10" t="str">
        <x:v>historical_three</x:v>
      </x:c>
      <x:c r="M5998" s="10" t="n">
        <x:v>0</x:v>
      </x:c>
      <x:c r="N5998" s="10" t="n">
        <x:v>0</x:v>
      </x:c>
      <x:c r="O5998" s="10" t="n">
        <x:v>0</x:v>
      </x:c>
      <x:c r="P5998" s="9" t="str">
        <x:f>'CaseReview'!U1626</x:f>
        <x:v>FAIL</x:v>
      </x:c>
      <x:c r="Q5998" s="9" t="n">
        <x:f>IF(AND(T5998=1,G5998=P5998),1,0)</x:f>
        <x:v>0</x:v>
      </x:c>
      <x:c r="R5998" s="9" t="n">
        <x:f>IF(AND(T5998=1,G5998="PASS",P5998="FAIL"),1,0)</x:f>
        <x:v>0</x:v>
      </x:c>
      <x:c r="S5998" s="9" t="n">
        <x:f>IF(AND(T5998=1,G5998="FAIL",P5998="PASS"),1,0)</x:f>
        <x:v>0</x:v>
      </x:c>
      <x:c r="T5998" s="9" t="n">
        <x:v>0</x:v>
      </x:c>
      <x:c r="U5998" s="9" t="n">
        <x:v>9</x:v>
      </x:c>
      <x:c r="V5998" s="9" t="str">
        <x:v>MVP/SHACL_GENERATION_PIPELINE/experiments/LUNA_CONTEXTUAL_SINGLESHOT/RUN_01/runs/RUN-TRF-026-20260831T155738550360Z/artifacts/attempt_01/extracted_shape.ttl</x:v>
      </x:c>
    </x:row>
    <x:row r="5999" ht="22" customHeight="1">
      <x:c r="A5999" s="10" t="str">
        <x:v>SINGLESHOT</x:v>
      </x:c>
      <x:c r="B5999" s="10" t="str">
        <x:v>TRF-026</x:v>
      </x:c>
      <x:c r="C5999" s="10" t="str">
        <x:v>TRF-026-F05</x:v>
      </x:c>
      <x:c r="D5999" s="10" t="str">
        <x:v>RUN_01</x:v>
      </x:c>
      <x:c r="E5999" s="10" t="str">
        <x:v>ORIGINAL_LEDGER</x:v>
      </x:c>
      <x:c r="F5999" s="10" t="str">
        <x:v>FAIL</x:v>
      </x:c>
      <x:c r="G5999" s="10" t="str">
        <x:v>NO_VERDICT</x:v>
      </x:c>
      <x:c r="H5999" s="10" t="str">
        <x:v>INFRASTRUCTURE_FAILURE</x:v>
      </x:c>
      <x:c r="I5999" s="10" t="str">
        <x:v>NOT_PARSED</x:v>
      </x:c>
      <x:c r="J5999" s="10" t="str">
        <x:v>SINGLESHOT_CAPTURED_DIAGNOSTIC_FAIL</x:v>
      </x:c>
      <x:c r="K5999" s="10" t="str">
        <x:v>94ea0f51e2b2867e8fac03b3d1ea2a8425b343e9c745b01ffb8a5f0f2b73fdd4</x:v>
      </x:c>
      <x:c r="L5999" s="10" t="str">
        <x:v>historical_three</x:v>
      </x:c>
      <x:c r="M5999" s="10" t="n">
        <x:v>0</x:v>
      </x:c>
      <x:c r="N5999" s="10" t="n">
        <x:v>0</x:v>
      </x:c>
      <x:c r="O5999" s="10" t="n">
        <x:v>0</x:v>
      </x:c>
      <x:c r="P5999" s="9" t="str">
        <x:f>'CaseReview'!U1627</x:f>
        <x:v>FAIL</x:v>
      </x:c>
      <x:c r="Q5999" s="9" t="n">
        <x:f>IF(AND(T5999=1,G5999=P5999),1,0)</x:f>
        <x:v>0</x:v>
      </x:c>
      <x:c r="R5999" s="9" t="n">
        <x:f>IF(AND(T5999=1,G5999="PASS",P5999="FAIL"),1,0)</x:f>
        <x:v>0</x:v>
      </x:c>
      <x:c r="S5999" s="9" t="n">
        <x:f>IF(AND(T5999=1,G5999="FAIL",P5999="PASS"),1,0)</x:f>
        <x:v>0</x:v>
      </x:c>
      <x:c r="T5999" s="9" t="n">
        <x:v>0</x:v>
      </x:c>
      <x:c r="U5999" s="9" t="n">
        <x:v>9</x:v>
      </x:c>
      <x:c r="V5999" s="9" t="str">
        <x:v>MVP/SHACL_GENERATION_PIPELINE/experiments/LUNA_CONTEXTUAL_SINGLESHOT/RUN_01/runs/RUN-TRF-026-20260831T155738550360Z/artifacts/attempt_01/extracted_shape.ttl</x:v>
      </x:c>
    </x:row>
    <x:row r="6000" ht="22" customHeight="1">
      <x:c r="A6000" s="10" t="str">
        <x:v>SINGLESHOT</x:v>
      </x:c>
      <x:c r="B6000" s="10" t="str">
        <x:v>TRF-026</x:v>
      </x:c>
      <x:c r="C6000" s="10" t="str">
        <x:v>TRF-026-F06</x:v>
      </x:c>
      <x:c r="D6000" s="10" t="str">
        <x:v>RUN_01</x:v>
      </x:c>
      <x:c r="E6000" s="10" t="str">
        <x:v>ORIGINAL_LEDGER</x:v>
      </x:c>
      <x:c r="F6000" s="10" t="str">
        <x:v>FAIL</x:v>
      </x:c>
      <x:c r="G6000" s="10" t="str">
        <x:v>NO_VERDICT</x:v>
      </x:c>
      <x:c r="H6000" s="10" t="str">
        <x:v>INFRASTRUCTURE_FAILURE</x:v>
      </x:c>
      <x:c r="I6000" s="10" t="str">
        <x:v>NOT_PARSED</x:v>
      </x:c>
      <x:c r="J6000" s="10" t="str">
        <x:v>SINGLESHOT_CAPTURED_DIAGNOSTIC_FAIL</x:v>
      </x:c>
      <x:c r="K6000" s="10" t="str">
        <x:v>94ea0f51e2b2867e8fac03b3d1ea2a8425b343e9c745b01ffb8a5f0f2b73fdd4</x:v>
      </x:c>
      <x:c r="L6000" s="10" t="str">
        <x:v>historical_three</x:v>
      </x:c>
      <x:c r="M6000" s="10" t="n">
        <x:v>0</x:v>
      </x:c>
      <x:c r="N6000" s="10" t="n">
        <x:v>0</x:v>
      </x:c>
      <x:c r="O6000" s="10" t="n">
        <x:v>0</x:v>
      </x:c>
      <x:c r="P6000" s="9" t="str">
        <x:f>'CaseReview'!U1628</x:f>
        <x:v>FAIL</x:v>
      </x:c>
      <x:c r="Q6000" s="9" t="n">
        <x:f>IF(AND(T6000=1,G6000=P6000),1,0)</x:f>
        <x:v>0</x:v>
      </x:c>
      <x:c r="R6000" s="9" t="n">
        <x:f>IF(AND(T6000=1,G6000="PASS",P6000="FAIL"),1,0)</x:f>
        <x:v>0</x:v>
      </x:c>
      <x:c r="S6000" s="9" t="n">
        <x:f>IF(AND(T6000=1,G6000="FAIL",P6000="PASS"),1,0)</x:f>
        <x:v>0</x:v>
      </x:c>
      <x:c r="T6000" s="9" t="n">
        <x:v>0</x:v>
      </x:c>
      <x:c r="U6000" s="9" t="n">
        <x:v>9</x:v>
      </x:c>
      <x:c r="V6000" s="9" t="str">
        <x:v>MVP/SHACL_GENERATION_PIPELINE/experiments/LUNA_CONTEXTUAL_SINGLESHOT/RUN_01/runs/RUN-TRF-026-20260831T155738550360Z/artifacts/attempt_01/extracted_shape.ttl</x:v>
      </x:c>
    </x:row>
    <x:row r="6001" ht="22" customHeight="1">
      <x:c r="A6001" s="10" t="str">
        <x:v>SINGLESHOT</x:v>
      </x:c>
      <x:c r="B6001" s="10" t="str">
        <x:v>TRF-026</x:v>
      </x:c>
      <x:c r="C6001" s="10" t="str">
        <x:v>TRF-026-P01</x:v>
      </x:c>
      <x:c r="D6001" s="10" t="str">
        <x:v>RUN_01</x:v>
      </x:c>
      <x:c r="E6001" s="10" t="str">
        <x:v>ORIGINAL_LEDGER</x:v>
      </x:c>
      <x:c r="F6001" s="10" t="str">
        <x:v>PASS</x:v>
      </x:c>
      <x:c r="G6001" s="10" t="str">
        <x:v>NO_VERDICT</x:v>
      </x:c>
      <x:c r="H6001" s="10" t="str">
        <x:v>INFRASTRUCTURE_FAILURE</x:v>
      </x:c>
      <x:c r="I6001" s="10" t="str">
        <x:v>NOT_PARSED</x:v>
      </x:c>
      <x:c r="J6001" s="10" t="str">
        <x:v>SINGLESHOT_CAPTURED_DIAGNOSTIC_FAIL</x:v>
      </x:c>
      <x:c r="K6001" s="10" t="str">
        <x:v>94ea0f51e2b2867e8fac03b3d1ea2a8425b343e9c745b01ffb8a5f0f2b73fdd4</x:v>
      </x:c>
      <x:c r="L6001" s="10" t="str">
        <x:v>historical_three</x:v>
      </x:c>
      <x:c r="M6001" s="10" t="n">
        <x:v>0</x:v>
      </x:c>
      <x:c r="N6001" s="10" t="n">
        <x:v>0</x:v>
      </x:c>
      <x:c r="O6001" s="10" t="n">
        <x:v>0</x:v>
      </x:c>
      <x:c r="P6001" s="9" t="str">
        <x:f>'CaseReview'!U1629</x:f>
        <x:v>PASS</x:v>
      </x:c>
      <x:c r="Q6001" s="9" t="n">
        <x:f>IF(AND(T6001=1,G6001=P6001),1,0)</x:f>
        <x:v>0</x:v>
      </x:c>
      <x:c r="R6001" s="9" t="n">
        <x:f>IF(AND(T6001=1,G6001="PASS",P6001="FAIL"),1,0)</x:f>
        <x:v>0</x:v>
      </x:c>
      <x:c r="S6001" s="9" t="n">
        <x:f>IF(AND(T6001=1,G6001="FAIL",P6001="PASS"),1,0)</x:f>
        <x:v>0</x:v>
      </x:c>
      <x:c r="T6001" s="9" t="n">
        <x:v>0</x:v>
      </x:c>
      <x:c r="U6001" s="9" t="n">
        <x:v>9</x:v>
      </x:c>
      <x:c r="V6001" s="9" t="str">
        <x:v>MVP/SHACL_GENERATION_PIPELINE/experiments/LUNA_CONTEXTUAL_SINGLESHOT/RUN_01/runs/RUN-TRF-026-20260831T155738550360Z/artifacts/attempt_01/extracted_shape.ttl</x:v>
      </x:c>
    </x:row>
    <x:row r="6002" ht="22" customHeight="1">
      <x:c r="A6002" s="10" t="str">
        <x:v>SINGLESHOT</x:v>
      </x:c>
      <x:c r="B6002" s="10" t="str">
        <x:v>TRF-026</x:v>
      </x:c>
      <x:c r="C6002" s="10" t="str">
        <x:v>TRF-026-P02</x:v>
      </x:c>
      <x:c r="D6002" s="10" t="str">
        <x:v>RUN_01</x:v>
      </x:c>
      <x:c r="E6002" s="10" t="str">
        <x:v>ORIGINAL_LEDGER</x:v>
      </x:c>
      <x:c r="F6002" s="10" t="str">
        <x:v>PASS</x:v>
      </x:c>
      <x:c r="G6002" s="10" t="str">
        <x:v>NO_VERDICT</x:v>
      </x:c>
      <x:c r="H6002" s="10" t="str">
        <x:v>INFRASTRUCTURE_FAILURE</x:v>
      </x:c>
      <x:c r="I6002" s="10" t="str">
        <x:v>NOT_PARSED</x:v>
      </x:c>
      <x:c r="J6002" s="10" t="str">
        <x:v>SINGLESHOT_CAPTURED_DIAGNOSTIC_FAIL</x:v>
      </x:c>
      <x:c r="K6002" s="10" t="str">
        <x:v>94ea0f51e2b2867e8fac03b3d1ea2a8425b343e9c745b01ffb8a5f0f2b73fdd4</x:v>
      </x:c>
      <x:c r="L6002" s="10" t="str">
        <x:v>historical_three</x:v>
      </x:c>
      <x:c r="M6002" s="10" t="n">
        <x:v>0</x:v>
      </x:c>
      <x:c r="N6002" s="10" t="n">
        <x:v>0</x:v>
      </x:c>
      <x:c r="O6002" s="10" t="n">
        <x:v>0</x:v>
      </x:c>
      <x:c r="P6002" s="9" t="str">
        <x:f>'CaseReview'!U1630</x:f>
        <x:v>PASS</x:v>
      </x:c>
      <x:c r="Q6002" s="9" t="n">
        <x:f>IF(AND(T6002=1,G6002=P6002),1,0)</x:f>
        <x:v>0</x:v>
      </x:c>
      <x:c r="R6002" s="9" t="n">
        <x:f>IF(AND(T6002=1,G6002="PASS",P6002="FAIL"),1,0)</x:f>
        <x:v>0</x:v>
      </x:c>
      <x:c r="S6002" s="9" t="n">
        <x:f>IF(AND(T6002=1,G6002="FAIL",P6002="PASS"),1,0)</x:f>
        <x:v>0</x:v>
      </x:c>
      <x:c r="T6002" s="9" t="n">
        <x:v>0</x:v>
      </x:c>
      <x:c r="U6002" s="9" t="n">
        <x:v>9</x:v>
      </x:c>
      <x:c r="V6002" s="9" t="str">
        <x:v>MVP/SHACL_GENERATION_PIPELINE/experiments/LUNA_CONTEXTUAL_SINGLESHOT/RUN_01/runs/RUN-TRF-026-20260831T155738550360Z/artifacts/attempt_01/extracted_shape.ttl</x:v>
      </x:c>
    </x:row>
    <x:row r="6003" ht="22" customHeight="1">
      <x:c r="A6003" s="10" t="str">
        <x:v>SINGLESHOT</x:v>
      </x:c>
      <x:c r="B6003" s="10" t="str">
        <x:v>TRF-026</x:v>
      </x:c>
      <x:c r="C6003" s="10" t="str">
        <x:v>TRF-026-P03</x:v>
      </x:c>
      <x:c r="D6003" s="10" t="str">
        <x:v>RUN_01</x:v>
      </x:c>
      <x:c r="E6003" s="10" t="str">
        <x:v>ORIGINAL_LEDGER</x:v>
      </x:c>
      <x:c r="F6003" s="10" t="str">
        <x:v>PASS</x:v>
      </x:c>
      <x:c r="G6003" s="10" t="str">
        <x:v>NO_VERDICT</x:v>
      </x:c>
      <x:c r="H6003" s="10" t="str">
        <x:v>INFRASTRUCTURE_FAILURE</x:v>
      </x:c>
      <x:c r="I6003" s="10" t="str">
        <x:v>NOT_PARSED</x:v>
      </x:c>
      <x:c r="J6003" s="10" t="str">
        <x:v>SINGLESHOT_CAPTURED_DIAGNOSTIC_FAIL</x:v>
      </x:c>
      <x:c r="K6003" s="10" t="str">
        <x:v>94ea0f51e2b2867e8fac03b3d1ea2a8425b343e9c745b01ffb8a5f0f2b73fdd4</x:v>
      </x:c>
      <x:c r="L6003" s="10" t="str">
        <x:v>historical_three</x:v>
      </x:c>
      <x:c r="M6003" s="10" t="n">
        <x:v>0</x:v>
      </x:c>
      <x:c r="N6003" s="10" t="n">
        <x:v>0</x:v>
      </x:c>
      <x:c r="O6003" s="10" t="n">
        <x:v>0</x:v>
      </x:c>
      <x:c r="P6003" s="9" t="str">
        <x:f>'CaseReview'!U1631</x:f>
        <x:v>PASS</x:v>
      </x:c>
      <x:c r="Q6003" s="9" t="n">
        <x:f>IF(AND(T6003=1,G6003=P6003),1,0)</x:f>
        <x:v>0</x:v>
      </x:c>
      <x:c r="R6003" s="9" t="n">
        <x:f>IF(AND(T6003=1,G6003="PASS",P6003="FAIL"),1,0)</x:f>
        <x:v>0</x:v>
      </x:c>
      <x:c r="S6003" s="9" t="n">
        <x:f>IF(AND(T6003=1,G6003="FAIL",P6003="PASS"),1,0)</x:f>
        <x:v>0</x:v>
      </x:c>
      <x:c r="T6003" s="9" t="n">
        <x:v>0</x:v>
      </x:c>
      <x:c r="U6003" s="9" t="n">
        <x:v>9</x:v>
      </x:c>
      <x:c r="V6003" s="9" t="str">
        <x:v>MVP/SHACL_GENERATION_PIPELINE/experiments/LUNA_CONTEXTUAL_SINGLESHOT/RUN_01/runs/RUN-TRF-026-20260831T155738550360Z/artifacts/attempt_01/extracted_shape.ttl</x:v>
      </x:c>
    </x:row>
    <x:row r="6004" ht="22" customHeight="1">
      <x:c r="A6004" s="10" t="str">
        <x:v>SINGLESHOT</x:v>
      </x:c>
      <x:c r="B6004" s="10" t="str">
        <x:v>TRF-027</x:v>
      </x:c>
      <x:c r="C6004" s="10" t="str">
        <x:v>TRF-027-F01</x:v>
      </x:c>
      <x:c r="D6004" s="10" t="str">
        <x:v>RUN_01</x:v>
      </x:c>
      <x:c r="E6004" s="10" t="str">
        <x:v>ORIGINAL_LEDGER</x:v>
      </x:c>
      <x:c r="F6004" s="10" t="str">
        <x:v>FAIL</x:v>
      </x:c>
      <x:c r="G6004" s="10" t="str">
        <x:v>NO_VERDICT</x:v>
      </x:c>
      <x:c r="H6004" s="10" t="str">
        <x:v>INFRASTRUCTURE_FAILURE</x:v>
      </x:c>
      <x:c r="I6004" s="10" t="str">
        <x:v>NOT_PARSED</x:v>
      </x:c>
      <x:c r="J6004" s="10" t="str">
        <x:v>SINGLESHOT_CAPTURED_DIAGNOSTIC_FAIL</x:v>
      </x:c>
      <x:c r="K6004" s="10" t="str"/>
      <x:c r="L6004" s="10" t="str">
        <x:v>historical_three</x:v>
      </x:c>
      <x:c r="M6004" s="10" t="n">
        <x:v>0</x:v>
      </x:c>
      <x:c r="N6004" s="10" t="n">
        <x:v>0</x:v>
      </x:c>
      <x:c r="O6004" s="10" t="n">
        <x:v>0</x:v>
      </x:c>
      <x:c r="P6004" s="9" t="str">
        <x:f>'CaseReview'!U1632</x:f>
        <x:v>FAIL</x:v>
      </x:c>
      <x:c r="Q6004" s="9" t="n">
        <x:f>IF(AND(T6004=1,G6004=P6004),1,0)</x:f>
        <x:v>0</x:v>
      </x:c>
      <x:c r="R6004" s="9" t="n">
        <x:f>IF(AND(T6004=1,G6004="PASS",P6004="FAIL"),1,0)</x:f>
        <x:v>0</x:v>
      </x:c>
      <x:c r="S6004" s="9" t="n">
        <x:f>IF(AND(T6004=1,G6004="FAIL",P6004="PASS"),1,0)</x:f>
        <x:v>0</x:v>
      </x:c>
      <x:c r="T6004" s="9" t="n">
        <x:v>0</x:v>
      </x:c>
      <x:c r="U6004" s="9" t="n">
        <x:v>10</x:v>
      </x:c>
      <x:c r="V6004" s="9" t="str"/>
    </x:row>
    <x:row r="6005" ht="22" customHeight="1">
      <x:c r="A6005" s="10" t="str">
        <x:v>SINGLESHOT</x:v>
      </x:c>
      <x:c r="B6005" s="10" t="str">
        <x:v>TRF-027</x:v>
      </x:c>
      <x:c r="C6005" s="10" t="str">
        <x:v>TRF-027-F02</x:v>
      </x:c>
      <x:c r="D6005" s="10" t="str">
        <x:v>RUN_01</x:v>
      </x:c>
      <x:c r="E6005" s="10" t="str">
        <x:v>ORIGINAL_LEDGER</x:v>
      </x:c>
      <x:c r="F6005" s="10" t="str">
        <x:v>FAIL</x:v>
      </x:c>
      <x:c r="G6005" s="10" t="str">
        <x:v>NO_VERDICT</x:v>
      </x:c>
      <x:c r="H6005" s="10" t="str">
        <x:v>INFRASTRUCTURE_FAILURE</x:v>
      </x:c>
      <x:c r="I6005" s="10" t="str">
        <x:v>NOT_PARSED</x:v>
      </x:c>
      <x:c r="J6005" s="10" t="str">
        <x:v>SINGLESHOT_CAPTURED_DIAGNOSTIC_FAIL</x:v>
      </x:c>
      <x:c r="K6005" s="10" t="str"/>
      <x:c r="L6005" s="10" t="str">
        <x:v>historical_three</x:v>
      </x:c>
      <x:c r="M6005" s="10" t="n">
        <x:v>0</x:v>
      </x:c>
      <x:c r="N6005" s="10" t="n">
        <x:v>0</x:v>
      </x:c>
      <x:c r="O6005" s="10" t="n">
        <x:v>0</x:v>
      </x:c>
      <x:c r="P6005" s="9" t="str">
        <x:f>'CaseReview'!U1633</x:f>
        <x:v>FAIL</x:v>
      </x:c>
      <x:c r="Q6005" s="9" t="n">
        <x:f>IF(AND(T6005=1,G6005=P6005),1,0)</x:f>
        <x:v>0</x:v>
      </x:c>
      <x:c r="R6005" s="9" t="n">
        <x:f>IF(AND(T6005=1,G6005="PASS",P6005="FAIL"),1,0)</x:f>
        <x:v>0</x:v>
      </x:c>
      <x:c r="S6005" s="9" t="n">
        <x:f>IF(AND(T6005=1,G6005="FAIL",P6005="PASS"),1,0)</x:f>
        <x:v>0</x:v>
      </x:c>
      <x:c r="T6005" s="9" t="n">
        <x:v>0</x:v>
      </x:c>
      <x:c r="U6005" s="9" t="n">
        <x:v>10</x:v>
      </x:c>
      <x:c r="V6005" s="9" t="str"/>
    </x:row>
    <x:row r="6006" ht="22" customHeight="1">
      <x:c r="A6006" s="10" t="str">
        <x:v>SINGLESHOT</x:v>
      </x:c>
      <x:c r="B6006" s="10" t="str">
        <x:v>TRF-027</x:v>
      </x:c>
      <x:c r="C6006" s="10" t="str">
        <x:v>TRF-027-F03</x:v>
      </x:c>
      <x:c r="D6006" s="10" t="str">
        <x:v>RUN_01</x:v>
      </x:c>
      <x:c r="E6006" s="10" t="str">
        <x:v>ORIGINAL_LEDGER</x:v>
      </x:c>
      <x:c r="F6006" s="10" t="str">
        <x:v>FAIL</x:v>
      </x:c>
      <x:c r="G6006" s="10" t="str">
        <x:v>NO_VERDICT</x:v>
      </x:c>
      <x:c r="H6006" s="10" t="str">
        <x:v>INFRASTRUCTURE_FAILURE</x:v>
      </x:c>
      <x:c r="I6006" s="10" t="str">
        <x:v>NOT_PARSED</x:v>
      </x:c>
      <x:c r="J6006" s="10" t="str">
        <x:v>SINGLESHOT_CAPTURED_DIAGNOSTIC_FAIL</x:v>
      </x:c>
      <x:c r="K6006" s="10" t="str"/>
      <x:c r="L6006" s="10" t="str">
        <x:v>historical_three</x:v>
      </x:c>
      <x:c r="M6006" s="10" t="n">
        <x:v>0</x:v>
      </x:c>
      <x:c r="N6006" s="10" t="n">
        <x:v>0</x:v>
      </x:c>
      <x:c r="O6006" s="10" t="n">
        <x:v>0</x:v>
      </x:c>
      <x:c r="P6006" s="9" t="str">
        <x:f>'CaseReview'!U1634</x:f>
        <x:v>FAIL</x:v>
      </x:c>
      <x:c r="Q6006" s="9" t="n">
        <x:f>IF(AND(T6006=1,G6006=P6006),1,0)</x:f>
        <x:v>0</x:v>
      </x:c>
      <x:c r="R6006" s="9" t="n">
        <x:f>IF(AND(T6006=1,G6006="PASS",P6006="FAIL"),1,0)</x:f>
        <x:v>0</x:v>
      </x:c>
      <x:c r="S6006" s="9" t="n">
        <x:f>IF(AND(T6006=1,G6006="FAIL",P6006="PASS"),1,0)</x:f>
        <x:v>0</x:v>
      </x:c>
      <x:c r="T6006" s="9" t="n">
        <x:v>0</x:v>
      </x:c>
      <x:c r="U6006" s="9" t="n">
        <x:v>10</x:v>
      </x:c>
      <x:c r="V6006" s="9" t="str"/>
    </x:row>
    <x:row r="6007" ht="22" customHeight="1">
      <x:c r="A6007" s="10" t="str">
        <x:v>SINGLESHOT</x:v>
      </x:c>
      <x:c r="B6007" s="10" t="str">
        <x:v>TRF-027</x:v>
      </x:c>
      <x:c r="C6007" s="10" t="str">
        <x:v>TRF-027-P01</x:v>
      </x:c>
      <x:c r="D6007" s="10" t="str">
        <x:v>RUN_01</x:v>
      </x:c>
      <x:c r="E6007" s="10" t="str">
        <x:v>ORIGINAL_LEDGER</x:v>
      </x:c>
      <x:c r="F6007" s="10" t="str">
        <x:v>PASS</x:v>
      </x:c>
      <x:c r="G6007" s="10" t="str">
        <x:v>NO_VERDICT</x:v>
      </x:c>
      <x:c r="H6007" s="10" t="str">
        <x:v>INFRASTRUCTURE_FAILURE</x:v>
      </x:c>
      <x:c r="I6007" s="10" t="str">
        <x:v>NOT_PARSED</x:v>
      </x:c>
      <x:c r="J6007" s="10" t="str">
        <x:v>SINGLESHOT_CAPTURED_DIAGNOSTIC_FAIL</x:v>
      </x:c>
      <x:c r="K6007" s="10" t="str"/>
      <x:c r="L6007" s="10" t="str">
        <x:v>historical_three</x:v>
      </x:c>
      <x:c r="M6007" s="10" t="n">
        <x:v>0</x:v>
      </x:c>
      <x:c r="N6007" s="10" t="n">
        <x:v>0</x:v>
      </x:c>
      <x:c r="O6007" s="10" t="n">
        <x:v>0</x:v>
      </x:c>
      <x:c r="P6007" s="9" t="str">
        <x:f>'CaseReview'!U1635</x:f>
        <x:v>PASS</x:v>
      </x:c>
      <x:c r="Q6007" s="9" t="n">
        <x:f>IF(AND(T6007=1,G6007=P6007),1,0)</x:f>
        <x:v>0</x:v>
      </x:c>
      <x:c r="R6007" s="9" t="n">
        <x:f>IF(AND(T6007=1,G6007="PASS",P6007="FAIL"),1,0)</x:f>
        <x:v>0</x:v>
      </x:c>
      <x:c r="S6007" s="9" t="n">
        <x:f>IF(AND(T6007=1,G6007="FAIL",P6007="PASS"),1,0)</x:f>
        <x:v>0</x:v>
      </x:c>
      <x:c r="T6007" s="9" t="n">
        <x:v>0</x:v>
      </x:c>
      <x:c r="U6007" s="9" t="n">
        <x:v>10</x:v>
      </x:c>
      <x:c r="V6007" s="9" t="str"/>
    </x:row>
    <x:row r="6008" ht="22" customHeight="1">
      <x:c r="A6008" s="10" t="str">
        <x:v>SINGLESHOT</x:v>
      </x:c>
      <x:c r="B6008" s="10" t="str">
        <x:v>TRF-027</x:v>
      </x:c>
      <x:c r="C6008" s="10" t="str">
        <x:v>TRF-027-P02</x:v>
      </x:c>
      <x:c r="D6008" s="10" t="str">
        <x:v>RUN_01</x:v>
      </x:c>
      <x:c r="E6008" s="10" t="str">
        <x:v>ORIGINAL_LEDGER</x:v>
      </x:c>
      <x:c r="F6008" s="10" t="str">
        <x:v>PASS</x:v>
      </x:c>
      <x:c r="G6008" s="10" t="str">
        <x:v>NO_VERDICT</x:v>
      </x:c>
      <x:c r="H6008" s="10" t="str">
        <x:v>INFRASTRUCTURE_FAILURE</x:v>
      </x:c>
      <x:c r="I6008" s="10" t="str">
        <x:v>NOT_PARSED</x:v>
      </x:c>
      <x:c r="J6008" s="10" t="str">
        <x:v>SINGLESHOT_CAPTURED_DIAGNOSTIC_FAIL</x:v>
      </x:c>
      <x:c r="K6008" s="10" t="str"/>
      <x:c r="L6008" s="10" t="str">
        <x:v>historical_three</x:v>
      </x:c>
      <x:c r="M6008" s="10" t="n">
        <x:v>0</x:v>
      </x:c>
      <x:c r="N6008" s="10" t="n">
        <x:v>0</x:v>
      </x:c>
      <x:c r="O6008" s="10" t="n">
        <x:v>0</x:v>
      </x:c>
      <x:c r="P6008" s="9" t="str">
        <x:f>'CaseReview'!U1636</x:f>
        <x:v>PASS</x:v>
      </x:c>
      <x:c r="Q6008" s="9" t="n">
        <x:f>IF(AND(T6008=1,G6008=P6008),1,0)</x:f>
        <x:v>0</x:v>
      </x:c>
      <x:c r="R6008" s="9" t="n">
        <x:f>IF(AND(T6008=1,G6008="PASS",P6008="FAIL"),1,0)</x:f>
        <x:v>0</x:v>
      </x:c>
      <x:c r="S6008" s="9" t="n">
        <x:f>IF(AND(T6008=1,G6008="FAIL",P6008="PASS"),1,0)</x:f>
        <x:v>0</x:v>
      </x:c>
      <x:c r="T6008" s="9" t="n">
        <x:v>0</x:v>
      </x:c>
      <x:c r="U6008" s="9" t="n">
        <x:v>10</x:v>
      </x:c>
      <x:c r="V6008" s="9" t="str"/>
    </x:row>
    <x:row r="6009" ht="22" customHeight="1">
      <x:c r="A6009" s="10" t="str">
        <x:v>SINGLESHOT</x:v>
      </x:c>
      <x:c r="B6009" s="10" t="str">
        <x:v>TRF-027</x:v>
      </x:c>
      <x:c r="C6009" s="10" t="str">
        <x:v>TRF-027-P03</x:v>
      </x:c>
      <x:c r="D6009" s="10" t="str">
        <x:v>RUN_01</x:v>
      </x:c>
      <x:c r="E6009" s="10" t="str">
        <x:v>ORIGINAL_LEDGER</x:v>
      </x:c>
      <x:c r="F6009" s="10" t="str">
        <x:v>PASS</x:v>
      </x:c>
      <x:c r="G6009" s="10" t="str">
        <x:v>NO_VERDICT</x:v>
      </x:c>
      <x:c r="H6009" s="10" t="str">
        <x:v>INFRASTRUCTURE_FAILURE</x:v>
      </x:c>
      <x:c r="I6009" s="10" t="str">
        <x:v>NOT_PARSED</x:v>
      </x:c>
      <x:c r="J6009" s="10" t="str">
        <x:v>SINGLESHOT_CAPTURED_DIAGNOSTIC_FAIL</x:v>
      </x:c>
      <x:c r="K6009" s="10" t="str"/>
      <x:c r="L6009" s="10" t="str">
        <x:v>historical_three</x:v>
      </x:c>
      <x:c r="M6009" s="10" t="n">
        <x:v>0</x:v>
      </x:c>
      <x:c r="N6009" s="10" t="n">
        <x:v>0</x:v>
      </x:c>
      <x:c r="O6009" s="10" t="n">
        <x:v>0</x:v>
      </x:c>
      <x:c r="P6009" s="9" t="str">
        <x:f>'CaseReview'!U1637</x:f>
        <x:v>PASS</x:v>
      </x:c>
      <x:c r="Q6009" s="9" t="n">
        <x:f>IF(AND(T6009=1,G6009=P6009),1,0)</x:f>
        <x:v>0</x:v>
      </x:c>
      <x:c r="R6009" s="9" t="n">
        <x:f>IF(AND(T6009=1,G6009="PASS",P6009="FAIL"),1,0)</x:f>
        <x:v>0</x:v>
      </x:c>
      <x:c r="S6009" s="9" t="n">
        <x:f>IF(AND(T6009=1,G6009="FAIL",P6009="PASS"),1,0)</x:f>
        <x:v>0</x:v>
      </x:c>
      <x:c r="T6009" s="9" t="n">
        <x:v>0</x:v>
      </x:c>
      <x:c r="U6009" s="9" t="n">
        <x:v>10</x:v>
      </x:c>
      <x:c r="V6009" s="9" t="str"/>
    </x:row>
    <x:row r="6010" ht="22" customHeight="1">
      <x:c r="A6010" s="10" t="str">
        <x:v>SINGLESHOT</x:v>
      </x:c>
      <x:c r="B6010" s="10" t="str">
        <x:v>TRF-027</x:v>
      </x:c>
      <x:c r="C6010" s="10" t="str">
        <x:v>TRF-027-P04</x:v>
      </x:c>
      <x:c r="D6010" s="10" t="str">
        <x:v>RUN_01</x:v>
      </x:c>
      <x:c r="E6010" s="10" t="str">
        <x:v>ORIGINAL_LEDGER</x:v>
      </x:c>
      <x:c r="F6010" s="10" t="str">
        <x:v>PASS</x:v>
      </x:c>
      <x:c r="G6010" s="10" t="str">
        <x:v>NO_VERDICT</x:v>
      </x:c>
      <x:c r="H6010" s="10" t="str">
        <x:v>INFRASTRUCTURE_FAILURE</x:v>
      </x:c>
      <x:c r="I6010" s="10" t="str">
        <x:v>NOT_PARSED</x:v>
      </x:c>
      <x:c r="J6010" s="10" t="str">
        <x:v>SINGLESHOT_CAPTURED_DIAGNOSTIC_FAIL</x:v>
      </x:c>
      <x:c r="K6010" s="10" t="str"/>
      <x:c r="L6010" s="10" t="str">
        <x:v>historical_three</x:v>
      </x:c>
      <x:c r="M6010" s="10" t="n">
        <x:v>0</x:v>
      </x:c>
      <x:c r="N6010" s="10" t="n">
        <x:v>0</x:v>
      </x:c>
      <x:c r="O6010" s="10" t="n">
        <x:v>0</x:v>
      </x:c>
      <x:c r="P6010" s="9" t="str">
        <x:f>'CaseReview'!U1638</x:f>
        <x:v>PASS</x:v>
      </x:c>
      <x:c r="Q6010" s="9" t="n">
        <x:f>IF(AND(T6010=1,G6010=P6010),1,0)</x:f>
        <x:v>0</x:v>
      </x:c>
      <x:c r="R6010" s="9" t="n">
        <x:f>IF(AND(T6010=1,G6010="PASS",P6010="FAIL"),1,0)</x:f>
        <x:v>0</x:v>
      </x:c>
      <x:c r="S6010" s="9" t="n">
        <x:f>IF(AND(T6010=1,G6010="FAIL",P6010="PASS"),1,0)</x:f>
        <x:v>0</x:v>
      </x:c>
      <x:c r="T6010" s="9" t="n">
        <x:v>0</x:v>
      </x:c>
      <x:c r="U6010" s="9" t="n">
        <x:v>10</x:v>
      </x:c>
      <x:c r="V6010" s="9" t="str"/>
    </x:row>
    <x:row r="6011" ht="22" customHeight="1">
      <x:c r="A6011" s="10" t="str">
        <x:v>SINGLESHOT</x:v>
      </x:c>
      <x:c r="B6011" s="10" t="str">
        <x:v>TRF-027</x:v>
      </x:c>
      <x:c r="C6011" s="10" t="str">
        <x:v>TRF-027-P05</x:v>
      </x:c>
      <x:c r="D6011" s="10" t="str">
        <x:v>RUN_01</x:v>
      </x:c>
      <x:c r="E6011" s="10" t="str">
        <x:v>ORIGINAL_LEDGER</x:v>
      </x:c>
      <x:c r="F6011" s="10" t="str">
        <x:v>PASS</x:v>
      </x:c>
      <x:c r="G6011" s="10" t="str">
        <x:v>NO_VERDICT</x:v>
      </x:c>
      <x:c r="H6011" s="10" t="str">
        <x:v>INFRASTRUCTURE_FAILURE</x:v>
      </x:c>
      <x:c r="I6011" s="10" t="str">
        <x:v>NOT_PARSED</x:v>
      </x:c>
      <x:c r="J6011" s="10" t="str">
        <x:v>SINGLESHOT_CAPTURED_DIAGNOSTIC_FAIL</x:v>
      </x:c>
      <x:c r="K6011" s="10" t="str"/>
      <x:c r="L6011" s="10" t="str">
        <x:v>historical_three</x:v>
      </x:c>
      <x:c r="M6011" s="10" t="n">
        <x:v>0</x:v>
      </x:c>
      <x:c r="N6011" s="10" t="n">
        <x:v>0</x:v>
      </x:c>
      <x:c r="O6011" s="10" t="n">
        <x:v>0</x:v>
      </x:c>
      <x:c r="P6011" s="9" t="str">
        <x:f>'CaseReview'!U1639</x:f>
        <x:v>PASS</x:v>
      </x:c>
      <x:c r="Q6011" s="9" t="n">
        <x:f>IF(AND(T6011=1,G6011=P6011),1,0)</x:f>
        <x:v>0</x:v>
      </x:c>
      <x:c r="R6011" s="9" t="n">
        <x:f>IF(AND(T6011=1,G6011="PASS",P6011="FAIL"),1,0)</x:f>
        <x:v>0</x:v>
      </x:c>
      <x:c r="S6011" s="9" t="n">
        <x:f>IF(AND(T6011=1,G6011="FAIL",P6011="PASS"),1,0)</x:f>
        <x:v>0</x:v>
      </x:c>
      <x:c r="T6011" s="9" t="n">
        <x:v>0</x:v>
      </x:c>
      <x:c r="U6011" s="9" t="n">
        <x:v>10</x:v>
      </x:c>
      <x:c r="V6011" s="9" t="str"/>
    </x:row>
    <x:row r="6012" ht="22" customHeight="1">
      <x:c r="A6012" s="10" t="str">
        <x:v>SINGLESHOT</x:v>
      </x:c>
      <x:c r="B6012" s="10" t="str">
        <x:v>TRF-027</x:v>
      </x:c>
      <x:c r="C6012" s="10" t="str">
        <x:v>TRF-027-P06</x:v>
      </x:c>
      <x:c r="D6012" s="10" t="str">
        <x:v>RUN_01</x:v>
      </x:c>
      <x:c r="E6012" s="10" t="str">
        <x:v>ORIGINAL_LEDGER</x:v>
      </x:c>
      <x:c r="F6012" s="10" t="str">
        <x:v>PASS</x:v>
      </x:c>
      <x:c r="G6012" s="10" t="str">
        <x:v>NO_VERDICT</x:v>
      </x:c>
      <x:c r="H6012" s="10" t="str">
        <x:v>INFRASTRUCTURE_FAILURE</x:v>
      </x:c>
      <x:c r="I6012" s="10" t="str">
        <x:v>NOT_PARSED</x:v>
      </x:c>
      <x:c r="J6012" s="10" t="str">
        <x:v>SINGLESHOT_CAPTURED_DIAGNOSTIC_FAIL</x:v>
      </x:c>
      <x:c r="K6012" s="10" t="str"/>
      <x:c r="L6012" s="10" t="str">
        <x:v>historical_three</x:v>
      </x:c>
      <x:c r="M6012" s="10" t="n">
        <x:v>0</x:v>
      </x:c>
      <x:c r="N6012" s="10" t="n">
        <x:v>0</x:v>
      </x:c>
      <x:c r="O6012" s="10" t="n">
        <x:v>0</x:v>
      </x:c>
      <x:c r="P6012" s="9" t="str">
        <x:f>'CaseReview'!U1640</x:f>
        <x:v>PASS</x:v>
      </x:c>
      <x:c r="Q6012" s="9" t="n">
        <x:f>IF(AND(T6012=1,G6012=P6012),1,0)</x:f>
        <x:v>0</x:v>
      </x:c>
      <x:c r="R6012" s="9" t="n">
        <x:f>IF(AND(T6012=1,G6012="PASS",P6012="FAIL"),1,0)</x:f>
        <x:v>0</x:v>
      </x:c>
      <x:c r="S6012" s="9" t="n">
        <x:f>IF(AND(T6012=1,G6012="FAIL",P6012="PASS"),1,0)</x:f>
        <x:v>0</x:v>
      </x:c>
      <x:c r="T6012" s="9" t="n">
        <x:v>0</x:v>
      </x:c>
      <x:c r="U6012" s="9" t="n">
        <x:v>10</x:v>
      </x:c>
      <x:c r="V6012" s="9" t="str"/>
    </x:row>
    <x:row r="6013" ht="22" customHeight="1">
      <x:c r="A6013" s="10" t="str">
        <x:v>SINGLESHOT</x:v>
      </x:c>
      <x:c r="B6013" s="10" t="str">
        <x:v>TRF-027</x:v>
      </x:c>
      <x:c r="C6013" s="10" t="str">
        <x:v>TRF-027-P07</x:v>
      </x:c>
      <x:c r="D6013" s="10" t="str">
        <x:v>RUN_01</x:v>
      </x:c>
      <x:c r="E6013" s="10" t="str">
        <x:v>ORIGINAL_LEDGER</x:v>
      </x:c>
      <x:c r="F6013" s="10" t="str">
        <x:v>PASS</x:v>
      </x:c>
      <x:c r="G6013" s="10" t="str">
        <x:v>NO_VERDICT</x:v>
      </x:c>
      <x:c r="H6013" s="10" t="str">
        <x:v>INFRASTRUCTURE_FAILURE</x:v>
      </x:c>
      <x:c r="I6013" s="10" t="str">
        <x:v>NOT_PARSED</x:v>
      </x:c>
      <x:c r="J6013" s="10" t="str">
        <x:v>SINGLESHOT_CAPTURED_DIAGNOSTIC_FAIL</x:v>
      </x:c>
      <x:c r="K6013" s="10" t="str"/>
      <x:c r="L6013" s="10" t="str">
        <x:v>historical_three</x:v>
      </x:c>
      <x:c r="M6013" s="10" t="n">
        <x:v>0</x:v>
      </x:c>
      <x:c r="N6013" s="10" t="n">
        <x:v>0</x:v>
      </x:c>
      <x:c r="O6013" s="10" t="n">
        <x:v>0</x:v>
      </x:c>
      <x:c r="P6013" s="9" t="str">
        <x:f>'CaseReview'!U1641</x:f>
        <x:v>PASS</x:v>
      </x:c>
      <x:c r="Q6013" s="9" t="n">
        <x:f>IF(AND(T6013=1,G6013=P6013),1,0)</x:f>
        <x:v>0</x:v>
      </x:c>
      <x:c r="R6013" s="9" t="n">
        <x:f>IF(AND(T6013=1,G6013="PASS",P6013="FAIL"),1,0)</x:f>
        <x:v>0</x:v>
      </x:c>
      <x:c r="S6013" s="9" t="n">
        <x:f>IF(AND(T6013=1,G6013="FAIL",P6013="PASS"),1,0)</x:f>
        <x:v>0</x:v>
      </x:c>
      <x:c r="T6013" s="9" t="n">
        <x:v>0</x:v>
      </x:c>
      <x:c r="U6013" s="9" t="n">
        <x:v>10</x:v>
      </x:c>
      <x:c r="V6013" s="9" t="str"/>
    </x:row>
    <x:row r="6014" ht="22" customHeight="1">
      <x:c r="A6014" s="10" t="str">
        <x:v>SINGLESHOT</x:v>
      </x:c>
      <x:c r="B6014" s="10" t="str">
        <x:v>TRF-028</x:v>
      </x:c>
      <x:c r="C6014" s="10" t="str">
        <x:v>TRF-028-F01</x:v>
      </x:c>
      <x:c r="D6014" s="10" t="str">
        <x:v>RUN_01</x:v>
      </x:c>
      <x:c r="E6014" s="10" t="str">
        <x:v>ORIGINAL_LEDGER</x:v>
      </x:c>
      <x:c r="F6014" s="10" t="str">
        <x:v>FAIL</x:v>
      </x:c>
      <x:c r="G6014" s="10" t="str">
        <x:v>FAIL</x:v>
      </x:c>
      <x:c r="H6014" s="10" t="str">
        <x:v>EXECUTED</x:v>
      </x:c>
      <x:c r="I6014" s="10" t="str">
        <x:v>PARSED</x:v>
      </x:c>
      <x:c r="J6014" s="10" t="str">
        <x:v>SINGLESHOT_CAPTURED_DIAGNOSTIC_PASS</x:v>
      </x:c>
      <x:c r="K6014" s="10" t="str">
        <x:v>18fb2b724b400e02f20fd4f8820ba7ed0e298066b30e532c049af02feea11379</x:v>
      </x:c>
      <x:c r="L6014" s="10" t="str">
        <x:v>historical_three</x:v>
      </x:c>
      <x:c r="M6014" s="10" t="n">
        <x:v>1</x:v>
      </x:c>
      <x:c r="N6014" s="10" t="n">
        <x:v>0</x:v>
      </x:c>
      <x:c r="O6014" s="10" t="n">
        <x:v>0</x:v>
      </x:c>
      <x:c r="P6014" s="9" t="str">
        <x:f>'CaseReview'!U1642</x:f>
        <x:v>FAIL</x:v>
      </x:c>
      <x:c r="Q6014" s="9" t="n">
        <x:f>IF(AND(T6014=1,G6014=P6014),1,0)</x:f>
        <x:v>1</x:v>
      </x:c>
      <x:c r="R6014" s="9" t="n">
        <x:f>IF(AND(T6014=1,G6014="PASS",P6014="FAIL"),1,0)</x:f>
        <x:v>0</x:v>
      </x:c>
      <x:c r="S6014" s="9" t="n">
        <x:f>IF(AND(T6014=1,G6014="FAIL",P6014="PASS"),1,0)</x:f>
        <x:v>0</x:v>
      </x:c>
      <x:c r="T6014" s="9" t="n">
        <x:v>1</x:v>
      </x:c>
      <x:c r="U6014" s="9" t="n">
        <x:v>8</x:v>
      </x:c>
      <x:c r="V6014" s="9" t="str">
        <x:v>MVP/SHACL_GENERATION_PIPELINE/experiments/LUNA_CONTEXTUAL_SINGLESHOT/RUN_01/runs/RUN-TRF-028-20260831T155849615484Z/artifacts/attempt_01/extracted_shape.ttl</x:v>
      </x:c>
    </x:row>
    <x:row r="6015" ht="22" customHeight="1">
      <x:c r="A6015" s="10" t="str">
        <x:v>SINGLESHOT</x:v>
      </x:c>
      <x:c r="B6015" s="10" t="str">
        <x:v>TRF-028</x:v>
      </x:c>
      <x:c r="C6015" s="10" t="str">
        <x:v>TRF-028-F02</x:v>
      </x:c>
      <x:c r="D6015" s="10" t="str">
        <x:v>RUN_01</x:v>
      </x:c>
      <x:c r="E6015" s="10" t="str">
        <x:v>ORIGINAL_LEDGER</x:v>
      </x:c>
      <x:c r="F6015" s="10" t="str">
        <x:v>FAIL</x:v>
      </x:c>
      <x:c r="G6015" s="10" t="str">
        <x:v>FAIL</x:v>
      </x:c>
      <x:c r="H6015" s="10" t="str">
        <x:v>EXECUTED</x:v>
      </x:c>
      <x:c r="I6015" s="10" t="str">
        <x:v>PARSED</x:v>
      </x:c>
      <x:c r="J6015" s="10" t="str">
        <x:v>SINGLESHOT_CAPTURED_DIAGNOSTIC_PASS</x:v>
      </x:c>
      <x:c r="K6015" s="10" t="str">
        <x:v>18fb2b724b400e02f20fd4f8820ba7ed0e298066b30e532c049af02feea11379</x:v>
      </x:c>
      <x:c r="L6015" s="10" t="str">
        <x:v>historical_three</x:v>
      </x:c>
      <x:c r="M6015" s="10" t="n">
        <x:v>1</x:v>
      </x:c>
      <x:c r="N6015" s="10" t="n">
        <x:v>0</x:v>
      </x:c>
      <x:c r="O6015" s="10" t="n">
        <x:v>0</x:v>
      </x:c>
      <x:c r="P6015" s="9" t="str">
        <x:f>'CaseReview'!U1643</x:f>
        <x:v>FAIL</x:v>
      </x:c>
      <x:c r="Q6015" s="9" t="n">
        <x:f>IF(AND(T6015=1,G6015=P6015),1,0)</x:f>
        <x:v>1</x:v>
      </x:c>
      <x:c r="R6015" s="9" t="n">
        <x:f>IF(AND(T6015=1,G6015="PASS",P6015="FAIL"),1,0)</x:f>
        <x:v>0</x:v>
      </x:c>
      <x:c r="S6015" s="9" t="n">
        <x:f>IF(AND(T6015=1,G6015="FAIL",P6015="PASS"),1,0)</x:f>
        <x:v>0</x:v>
      </x:c>
      <x:c r="T6015" s="9" t="n">
        <x:v>1</x:v>
      </x:c>
      <x:c r="U6015" s="9" t="n">
        <x:v>8</x:v>
      </x:c>
      <x:c r="V6015" s="9" t="str">
        <x:v>MVP/SHACL_GENERATION_PIPELINE/experiments/LUNA_CONTEXTUAL_SINGLESHOT/RUN_01/runs/RUN-TRF-028-20260831T155849615484Z/artifacts/attempt_01/extracted_shape.ttl</x:v>
      </x:c>
    </x:row>
    <x:row r="6016" ht="22" customHeight="1">
      <x:c r="A6016" s="10" t="str">
        <x:v>SINGLESHOT</x:v>
      </x:c>
      <x:c r="B6016" s="10" t="str">
        <x:v>TRF-028</x:v>
      </x:c>
      <x:c r="C6016" s="10" t="str">
        <x:v>TRF-028-F03</x:v>
      </x:c>
      <x:c r="D6016" s="10" t="str">
        <x:v>RUN_01</x:v>
      </x:c>
      <x:c r="E6016" s="10" t="str">
        <x:v>ORIGINAL_LEDGER</x:v>
      </x:c>
      <x:c r="F6016" s="10" t="str">
        <x:v>FAIL</x:v>
      </x:c>
      <x:c r="G6016" s="10" t="str">
        <x:v>FAIL</x:v>
      </x:c>
      <x:c r="H6016" s="10" t="str">
        <x:v>EXECUTED</x:v>
      </x:c>
      <x:c r="I6016" s="10" t="str">
        <x:v>PARSED</x:v>
      </x:c>
      <x:c r="J6016" s="10" t="str">
        <x:v>SINGLESHOT_CAPTURED_DIAGNOSTIC_PASS</x:v>
      </x:c>
      <x:c r="K6016" s="10" t="str">
        <x:v>18fb2b724b400e02f20fd4f8820ba7ed0e298066b30e532c049af02feea11379</x:v>
      </x:c>
      <x:c r="L6016" s="10" t="str">
        <x:v>historical_three</x:v>
      </x:c>
      <x:c r="M6016" s="10" t="n">
        <x:v>1</x:v>
      </x:c>
      <x:c r="N6016" s="10" t="n">
        <x:v>0</x:v>
      </x:c>
      <x:c r="O6016" s="10" t="n">
        <x:v>0</x:v>
      </x:c>
      <x:c r="P6016" s="9" t="str">
        <x:f>'CaseReview'!U1644</x:f>
        <x:v>FAIL</x:v>
      </x:c>
      <x:c r="Q6016" s="9" t="n">
        <x:f>IF(AND(T6016=1,G6016=P6016),1,0)</x:f>
        <x:v>1</x:v>
      </x:c>
      <x:c r="R6016" s="9" t="n">
        <x:f>IF(AND(T6016=1,G6016="PASS",P6016="FAIL"),1,0)</x:f>
        <x:v>0</x:v>
      </x:c>
      <x:c r="S6016" s="9" t="n">
        <x:f>IF(AND(T6016=1,G6016="FAIL",P6016="PASS"),1,0)</x:f>
        <x:v>0</x:v>
      </x:c>
      <x:c r="T6016" s="9" t="n">
        <x:v>1</x:v>
      </x:c>
      <x:c r="U6016" s="9" t="n">
        <x:v>8</x:v>
      </x:c>
      <x:c r="V6016" s="9" t="str">
        <x:v>MVP/SHACL_GENERATION_PIPELINE/experiments/LUNA_CONTEXTUAL_SINGLESHOT/RUN_01/runs/RUN-TRF-028-20260831T155849615484Z/artifacts/attempt_01/extracted_shape.ttl</x:v>
      </x:c>
    </x:row>
    <x:row r="6017" ht="22" customHeight="1">
      <x:c r="A6017" s="10" t="str">
        <x:v>SINGLESHOT</x:v>
      </x:c>
      <x:c r="B6017" s="10" t="str">
        <x:v>TRF-028</x:v>
      </x:c>
      <x:c r="C6017" s="10" t="str">
        <x:v>TRF-028-F04</x:v>
      </x:c>
      <x:c r="D6017" s="10" t="str">
        <x:v>RUN_01</x:v>
      </x:c>
      <x:c r="E6017" s="10" t="str">
        <x:v>ORIGINAL_LEDGER</x:v>
      </x:c>
      <x:c r="F6017" s="10" t="str">
        <x:v>FAIL</x:v>
      </x:c>
      <x:c r="G6017" s="10" t="str">
        <x:v>FAIL</x:v>
      </x:c>
      <x:c r="H6017" s="10" t="str">
        <x:v>EXECUTED</x:v>
      </x:c>
      <x:c r="I6017" s="10" t="str">
        <x:v>PARSED</x:v>
      </x:c>
      <x:c r="J6017" s="10" t="str">
        <x:v>SINGLESHOT_CAPTURED_DIAGNOSTIC_PASS</x:v>
      </x:c>
      <x:c r="K6017" s="10" t="str">
        <x:v>18fb2b724b400e02f20fd4f8820ba7ed0e298066b30e532c049af02feea11379</x:v>
      </x:c>
      <x:c r="L6017" s="10" t="str">
        <x:v>historical_three</x:v>
      </x:c>
      <x:c r="M6017" s="10" t="n">
        <x:v>1</x:v>
      </x:c>
      <x:c r="N6017" s="10" t="n">
        <x:v>0</x:v>
      </x:c>
      <x:c r="O6017" s="10" t="n">
        <x:v>0</x:v>
      </x:c>
      <x:c r="P6017" s="9" t="str">
        <x:f>'CaseReview'!U1645</x:f>
        <x:v>FAIL</x:v>
      </x:c>
      <x:c r="Q6017" s="9" t="n">
        <x:f>IF(AND(T6017=1,G6017=P6017),1,0)</x:f>
        <x:v>1</x:v>
      </x:c>
      <x:c r="R6017" s="9" t="n">
        <x:f>IF(AND(T6017=1,G6017="PASS",P6017="FAIL"),1,0)</x:f>
        <x:v>0</x:v>
      </x:c>
      <x:c r="S6017" s="9" t="n">
        <x:f>IF(AND(T6017=1,G6017="FAIL",P6017="PASS"),1,0)</x:f>
        <x:v>0</x:v>
      </x:c>
      <x:c r="T6017" s="9" t="n">
        <x:v>1</x:v>
      </x:c>
      <x:c r="U6017" s="9" t="n">
        <x:v>8</x:v>
      </x:c>
      <x:c r="V6017" s="9" t="str">
        <x:v>MVP/SHACL_GENERATION_PIPELINE/experiments/LUNA_CONTEXTUAL_SINGLESHOT/RUN_01/runs/RUN-TRF-028-20260831T155849615484Z/artifacts/attempt_01/extracted_shape.ttl</x:v>
      </x:c>
    </x:row>
    <x:row r="6018" ht="22" customHeight="1">
      <x:c r="A6018" s="10" t="str">
        <x:v>SINGLESHOT</x:v>
      </x:c>
      <x:c r="B6018" s="10" t="str">
        <x:v>TRF-028</x:v>
      </x:c>
      <x:c r="C6018" s="10" t="str">
        <x:v>TRF-028-F05</x:v>
      </x:c>
      <x:c r="D6018" s="10" t="str">
        <x:v>RUN_01</x:v>
      </x:c>
      <x:c r="E6018" s="10" t="str">
        <x:v>ORIGINAL_LEDGER</x:v>
      </x:c>
      <x:c r="F6018" s="10" t="str">
        <x:v>FAIL</x:v>
      </x:c>
      <x:c r="G6018" s="10" t="str">
        <x:v>FAIL</x:v>
      </x:c>
      <x:c r="H6018" s="10" t="str">
        <x:v>EXECUTED</x:v>
      </x:c>
      <x:c r="I6018" s="10" t="str">
        <x:v>PARSED</x:v>
      </x:c>
      <x:c r="J6018" s="10" t="str">
        <x:v>SINGLESHOT_CAPTURED_DIAGNOSTIC_PASS</x:v>
      </x:c>
      <x:c r="K6018" s="10" t="str">
        <x:v>18fb2b724b400e02f20fd4f8820ba7ed0e298066b30e532c049af02feea11379</x:v>
      </x:c>
      <x:c r="L6018" s="10" t="str">
        <x:v>historical_three</x:v>
      </x:c>
      <x:c r="M6018" s="10" t="n">
        <x:v>1</x:v>
      </x:c>
      <x:c r="N6018" s="10" t="n">
        <x:v>0</x:v>
      </x:c>
      <x:c r="O6018" s="10" t="n">
        <x:v>0</x:v>
      </x:c>
      <x:c r="P6018" s="9" t="str">
        <x:f>'CaseReview'!U1646</x:f>
        <x:v>FAIL</x:v>
      </x:c>
      <x:c r="Q6018" s="9" t="n">
        <x:f>IF(AND(T6018=1,G6018=P6018),1,0)</x:f>
        <x:v>1</x:v>
      </x:c>
      <x:c r="R6018" s="9" t="n">
        <x:f>IF(AND(T6018=1,G6018="PASS",P6018="FAIL"),1,0)</x:f>
        <x:v>0</x:v>
      </x:c>
      <x:c r="S6018" s="9" t="n">
        <x:f>IF(AND(T6018=1,G6018="FAIL",P6018="PASS"),1,0)</x:f>
        <x:v>0</x:v>
      </x:c>
      <x:c r="T6018" s="9" t="n">
        <x:v>1</x:v>
      </x:c>
      <x:c r="U6018" s="9" t="n">
        <x:v>8</x:v>
      </x:c>
      <x:c r="V6018" s="9" t="str">
        <x:v>MVP/SHACL_GENERATION_PIPELINE/experiments/LUNA_CONTEXTUAL_SINGLESHOT/RUN_01/runs/RUN-TRF-028-20260831T155849615484Z/artifacts/attempt_01/extracted_shape.ttl</x:v>
      </x:c>
    </x:row>
    <x:row r="6019" ht="22" customHeight="1">
      <x:c r="A6019" s="10" t="str">
        <x:v>SINGLESHOT</x:v>
      </x:c>
      <x:c r="B6019" s="10" t="str">
        <x:v>TRF-028</x:v>
      </x:c>
      <x:c r="C6019" s="10" t="str">
        <x:v>TRF-028-F06</x:v>
      </x:c>
      <x:c r="D6019" s="10" t="str">
        <x:v>RUN_01</x:v>
      </x:c>
      <x:c r="E6019" s="10" t="str">
        <x:v>ORIGINAL_LEDGER</x:v>
      </x:c>
      <x:c r="F6019" s="10" t="str">
        <x:v>FAIL</x:v>
      </x:c>
      <x:c r="G6019" s="10" t="str">
        <x:v>FAIL</x:v>
      </x:c>
      <x:c r="H6019" s="10" t="str">
        <x:v>EXECUTED</x:v>
      </x:c>
      <x:c r="I6019" s="10" t="str">
        <x:v>PARSED</x:v>
      </x:c>
      <x:c r="J6019" s="10" t="str">
        <x:v>SINGLESHOT_CAPTURED_DIAGNOSTIC_PASS</x:v>
      </x:c>
      <x:c r="K6019" s="10" t="str">
        <x:v>18fb2b724b400e02f20fd4f8820ba7ed0e298066b30e532c049af02feea11379</x:v>
      </x:c>
      <x:c r="L6019" s="10" t="str">
        <x:v>historical_three</x:v>
      </x:c>
      <x:c r="M6019" s="10" t="n">
        <x:v>1</x:v>
      </x:c>
      <x:c r="N6019" s="10" t="n">
        <x:v>0</x:v>
      </x:c>
      <x:c r="O6019" s="10" t="n">
        <x:v>0</x:v>
      </x:c>
      <x:c r="P6019" s="9" t="str">
        <x:f>'CaseReview'!U1647</x:f>
        <x:v>FAIL</x:v>
      </x:c>
      <x:c r="Q6019" s="9" t="n">
        <x:f>IF(AND(T6019=1,G6019=P6019),1,0)</x:f>
        <x:v>1</x:v>
      </x:c>
      <x:c r="R6019" s="9" t="n">
        <x:f>IF(AND(T6019=1,G6019="PASS",P6019="FAIL"),1,0)</x:f>
        <x:v>0</x:v>
      </x:c>
      <x:c r="S6019" s="9" t="n">
        <x:f>IF(AND(T6019=1,G6019="FAIL",P6019="PASS"),1,0)</x:f>
        <x:v>0</x:v>
      </x:c>
      <x:c r="T6019" s="9" t="n">
        <x:v>1</x:v>
      </x:c>
      <x:c r="U6019" s="9" t="n">
        <x:v>8</x:v>
      </x:c>
      <x:c r="V6019" s="9" t="str">
        <x:v>MVP/SHACL_GENERATION_PIPELINE/experiments/LUNA_CONTEXTUAL_SINGLESHOT/RUN_01/runs/RUN-TRF-028-20260831T155849615484Z/artifacts/attempt_01/extracted_shape.ttl</x:v>
      </x:c>
    </x:row>
    <x:row r="6020" ht="22" customHeight="1">
      <x:c r="A6020" s="10" t="str">
        <x:v>SINGLESHOT</x:v>
      </x:c>
      <x:c r="B6020" s="10" t="str">
        <x:v>TRF-028</x:v>
      </x:c>
      <x:c r="C6020" s="10" t="str">
        <x:v>TRF-028-P01</x:v>
      </x:c>
      <x:c r="D6020" s="10" t="str">
        <x:v>RUN_01</x:v>
      </x:c>
      <x:c r="E6020" s="10" t="str">
        <x:v>ORIGINAL_LEDGER</x:v>
      </x:c>
      <x:c r="F6020" s="10" t="str">
        <x:v>PASS</x:v>
      </x:c>
      <x:c r="G6020" s="10" t="str">
        <x:v>FAIL</x:v>
      </x:c>
      <x:c r="H6020" s="10" t="str">
        <x:v>EXECUTED</x:v>
      </x:c>
      <x:c r="I6020" s="10" t="str">
        <x:v>PARSED</x:v>
      </x:c>
      <x:c r="J6020" s="10" t="str">
        <x:v>SINGLESHOT_CAPTURED_DIAGNOSTIC_PASS</x:v>
      </x:c>
      <x:c r="K6020" s="10" t="str">
        <x:v>18fb2b724b400e02f20fd4f8820ba7ed0e298066b30e532c049af02feea11379</x:v>
      </x:c>
      <x:c r="L6020" s="10" t="str">
        <x:v>historical_three</x:v>
      </x:c>
      <x:c r="M6020" s="10" t="n">
        <x:v>0</x:v>
      </x:c>
      <x:c r="N6020" s="10" t="n">
        <x:v>0</x:v>
      </x:c>
      <x:c r="O6020" s="10" t="n">
        <x:v>1</x:v>
      </x:c>
      <x:c r="P6020" s="9" t="str">
        <x:f>'CaseReview'!U1648</x:f>
        <x:v>PASS</x:v>
      </x:c>
      <x:c r="Q6020" s="9" t="n">
        <x:f>IF(AND(T6020=1,G6020=P6020),1,0)</x:f>
        <x:v>0</x:v>
      </x:c>
      <x:c r="R6020" s="9" t="n">
        <x:f>IF(AND(T6020=1,G6020="PASS",P6020="FAIL"),1,0)</x:f>
        <x:v>0</x:v>
      </x:c>
      <x:c r="S6020" s="9" t="n">
        <x:f>IF(AND(T6020=1,G6020="FAIL",P6020="PASS"),1,0)</x:f>
        <x:v>1</x:v>
      </x:c>
      <x:c r="T6020" s="9" t="n">
        <x:v>1</x:v>
      </x:c>
      <x:c r="U6020" s="9" t="n">
        <x:v>8</x:v>
      </x:c>
      <x:c r="V6020" s="9" t="str">
        <x:v>MVP/SHACL_GENERATION_PIPELINE/experiments/LUNA_CONTEXTUAL_SINGLESHOT/RUN_01/runs/RUN-TRF-028-20260831T155849615484Z/artifacts/attempt_01/extracted_shape.ttl</x:v>
      </x:c>
    </x:row>
    <x:row r="6021" ht="22" customHeight="1">
      <x:c r="A6021" s="10" t="str">
        <x:v>SINGLESHOT</x:v>
      </x:c>
      <x:c r="B6021" s="10" t="str">
        <x:v>TRF-028</x:v>
      </x:c>
      <x:c r="C6021" s="10" t="str">
        <x:v>TRF-028-P02</x:v>
      </x:c>
      <x:c r="D6021" s="10" t="str">
        <x:v>RUN_01</x:v>
      </x:c>
      <x:c r="E6021" s="10" t="str">
        <x:v>ORIGINAL_LEDGER</x:v>
      </x:c>
      <x:c r="F6021" s="10" t="str">
        <x:v>PASS</x:v>
      </x:c>
      <x:c r="G6021" s="10" t="str">
        <x:v>FAIL</x:v>
      </x:c>
      <x:c r="H6021" s="10" t="str">
        <x:v>EXECUTED</x:v>
      </x:c>
      <x:c r="I6021" s="10" t="str">
        <x:v>PARSED</x:v>
      </x:c>
      <x:c r="J6021" s="10" t="str">
        <x:v>SINGLESHOT_CAPTURED_DIAGNOSTIC_PASS</x:v>
      </x:c>
      <x:c r="K6021" s="10" t="str">
        <x:v>18fb2b724b400e02f20fd4f8820ba7ed0e298066b30e532c049af02feea11379</x:v>
      </x:c>
      <x:c r="L6021" s="10" t="str">
        <x:v>historical_three</x:v>
      </x:c>
      <x:c r="M6021" s="10" t="n">
        <x:v>0</x:v>
      </x:c>
      <x:c r="N6021" s="10" t="n">
        <x:v>0</x:v>
      </x:c>
      <x:c r="O6021" s="10" t="n">
        <x:v>1</x:v>
      </x:c>
      <x:c r="P6021" s="9" t="str">
        <x:f>'CaseReview'!U1649</x:f>
        <x:v>PASS</x:v>
      </x:c>
      <x:c r="Q6021" s="9" t="n">
        <x:f>IF(AND(T6021=1,G6021=P6021),1,0)</x:f>
        <x:v>0</x:v>
      </x:c>
      <x:c r="R6021" s="9" t="n">
        <x:f>IF(AND(T6021=1,G6021="PASS",P6021="FAIL"),1,0)</x:f>
        <x:v>0</x:v>
      </x:c>
      <x:c r="S6021" s="9" t="n">
        <x:f>IF(AND(T6021=1,G6021="FAIL",P6021="PASS"),1,0)</x:f>
        <x:v>1</x:v>
      </x:c>
      <x:c r="T6021" s="9" t="n">
        <x:v>1</x:v>
      </x:c>
      <x:c r="U6021" s="9" t="n">
        <x:v>8</x:v>
      </x:c>
      <x:c r="V6021" s="9" t="str">
        <x:v>MVP/SHACL_GENERATION_PIPELINE/experiments/LUNA_CONTEXTUAL_SINGLESHOT/RUN_01/runs/RUN-TRF-028-20260831T155849615484Z/artifacts/attempt_01/extracted_shape.ttl</x:v>
      </x:c>
    </x:row>
    <x:row r="6022" ht="22" customHeight="1">
      <x:c r="A6022" s="10" t="str">
        <x:v>SINGLESHOT</x:v>
      </x:c>
      <x:c r="B6022" s="10" t="str">
        <x:v>TRF-029</x:v>
      </x:c>
      <x:c r="C6022" s="10" t="str">
        <x:v>TRF-029-F01</x:v>
      </x:c>
      <x:c r="D6022" s="10" t="str">
        <x:v>RUN_01</x:v>
      </x:c>
      <x:c r="E6022" s="10" t="str">
        <x:v>ORIGINAL_LEDGER</x:v>
      </x:c>
      <x:c r="F6022" s="10" t="str">
        <x:v>FAIL</x:v>
      </x:c>
      <x:c r="G6022" s="10" t="str">
        <x:v>FAIL</x:v>
      </x:c>
      <x:c r="H6022" s="10" t="str">
        <x:v>EXECUTED</x:v>
      </x:c>
      <x:c r="I6022" s="10" t="str">
        <x:v>PARSED</x:v>
      </x:c>
      <x:c r="J6022" s="10" t="str">
        <x:v>SINGLESHOT_CAPTURED_DIAGNOSTIC_PASS</x:v>
      </x:c>
      <x:c r="K6022" s="10" t="str">
        <x:v>7ac0231bd3b019adaa692ad537a86512e011f868e7aa3613365915aac016b727</x:v>
      </x:c>
      <x:c r="L6022" s="10" t="str">
        <x:v>historical_three</x:v>
      </x:c>
      <x:c r="M6022" s="10" t="n">
        <x:v>1</x:v>
      </x:c>
      <x:c r="N6022" s="10" t="n">
        <x:v>0</x:v>
      </x:c>
      <x:c r="O6022" s="10" t="n">
        <x:v>0</x:v>
      </x:c>
      <x:c r="P6022" s="9" t="str">
        <x:f>'CaseReview'!U1650</x:f>
        <x:v>FAIL</x:v>
      </x:c>
      <x:c r="Q6022" s="9" t="n">
        <x:f>IF(AND(T6022=1,G6022=P6022),1,0)</x:f>
        <x:v>1</x:v>
      </x:c>
      <x:c r="R6022" s="9" t="n">
        <x:f>IF(AND(T6022=1,G6022="PASS",P6022="FAIL"),1,0)</x:f>
        <x:v>0</x:v>
      </x:c>
      <x:c r="S6022" s="9" t="n">
        <x:f>IF(AND(T6022=1,G6022="FAIL",P6022="PASS"),1,0)</x:f>
        <x:v>0</x:v>
      </x:c>
      <x:c r="T6022" s="9" t="n">
        <x:v>1</x:v>
      </x:c>
      <x:c r="U6022" s="9" t="n">
        <x:v>7</x:v>
      </x:c>
      <x:c r="V6022" s="9" t="str">
        <x:v>MVP/SHACL_GENERATION_PIPELINE/experiments/LUNA_CONTEXTUAL_SINGLESHOT/RUN_01/runs/RUN-TRF-029-20260831T155920983948Z/artifacts/attempt_01/extracted_shape.ttl</x:v>
      </x:c>
    </x:row>
    <x:row r="6023" ht="22" customHeight="1">
      <x:c r="A6023" s="10" t="str">
        <x:v>SINGLESHOT</x:v>
      </x:c>
      <x:c r="B6023" s="10" t="str">
        <x:v>TRF-029</x:v>
      </x:c>
      <x:c r="C6023" s="10" t="str">
        <x:v>TRF-029-F02</x:v>
      </x:c>
      <x:c r="D6023" s="10" t="str">
        <x:v>RUN_01</x:v>
      </x:c>
      <x:c r="E6023" s="10" t="str">
        <x:v>ORIGINAL_LEDGER</x:v>
      </x:c>
      <x:c r="F6023" s="10" t="str">
        <x:v>FAIL</x:v>
      </x:c>
      <x:c r="G6023" s="10" t="str">
        <x:v>FAIL</x:v>
      </x:c>
      <x:c r="H6023" s="10" t="str">
        <x:v>EXECUTED</x:v>
      </x:c>
      <x:c r="I6023" s="10" t="str">
        <x:v>PARSED</x:v>
      </x:c>
      <x:c r="J6023" s="10" t="str">
        <x:v>SINGLESHOT_CAPTURED_DIAGNOSTIC_PASS</x:v>
      </x:c>
      <x:c r="K6023" s="10" t="str">
        <x:v>7ac0231bd3b019adaa692ad537a86512e011f868e7aa3613365915aac016b727</x:v>
      </x:c>
      <x:c r="L6023" s="10" t="str">
        <x:v>historical_three</x:v>
      </x:c>
      <x:c r="M6023" s="10" t="n">
        <x:v>1</x:v>
      </x:c>
      <x:c r="N6023" s="10" t="n">
        <x:v>0</x:v>
      </x:c>
      <x:c r="O6023" s="10" t="n">
        <x:v>0</x:v>
      </x:c>
      <x:c r="P6023" s="9" t="str">
        <x:f>'CaseReview'!U1651</x:f>
        <x:v>FAIL</x:v>
      </x:c>
      <x:c r="Q6023" s="9" t="n">
        <x:f>IF(AND(T6023=1,G6023=P6023),1,0)</x:f>
        <x:v>1</x:v>
      </x:c>
      <x:c r="R6023" s="9" t="n">
        <x:f>IF(AND(T6023=1,G6023="PASS",P6023="FAIL"),1,0)</x:f>
        <x:v>0</x:v>
      </x:c>
      <x:c r="S6023" s="9" t="n">
        <x:f>IF(AND(T6023=1,G6023="FAIL",P6023="PASS"),1,0)</x:f>
        <x:v>0</x:v>
      </x:c>
      <x:c r="T6023" s="9" t="n">
        <x:v>1</x:v>
      </x:c>
      <x:c r="U6023" s="9" t="n">
        <x:v>7</x:v>
      </x:c>
      <x:c r="V6023" s="9" t="str">
        <x:v>MVP/SHACL_GENERATION_PIPELINE/experiments/LUNA_CONTEXTUAL_SINGLESHOT/RUN_01/runs/RUN-TRF-029-20260831T155920983948Z/artifacts/attempt_01/extracted_shape.ttl</x:v>
      </x:c>
    </x:row>
    <x:row r="6024" ht="22" customHeight="1">
      <x:c r="A6024" s="10" t="str">
        <x:v>SINGLESHOT</x:v>
      </x:c>
      <x:c r="B6024" s="10" t="str">
        <x:v>TRF-029</x:v>
      </x:c>
      <x:c r="C6024" s="10" t="str">
        <x:v>TRF-029-F03</x:v>
      </x:c>
      <x:c r="D6024" s="10" t="str">
        <x:v>RUN_01</x:v>
      </x:c>
      <x:c r="E6024" s="10" t="str">
        <x:v>ORIGINAL_LEDGER</x:v>
      </x:c>
      <x:c r="F6024" s="10" t="str">
        <x:v>FAIL</x:v>
      </x:c>
      <x:c r="G6024" s="10" t="str">
        <x:v>FAIL</x:v>
      </x:c>
      <x:c r="H6024" s="10" t="str">
        <x:v>EXECUTED</x:v>
      </x:c>
      <x:c r="I6024" s="10" t="str">
        <x:v>PARSED</x:v>
      </x:c>
      <x:c r="J6024" s="10" t="str">
        <x:v>SINGLESHOT_CAPTURED_DIAGNOSTIC_PASS</x:v>
      </x:c>
      <x:c r="K6024" s="10" t="str">
        <x:v>7ac0231bd3b019adaa692ad537a86512e011f868e7aa3613365915aac016b727</x:v>
      </x:c>
      <x:c r="L6024" s="10" t="str">
        <x:v>historical_three</x:v>
      </x:c>
      <x:c r="M6024" s="10" t="n">
        <x:v>1</x:v>
      </x:c>
      <x:c r="N6024" s="10" t="n">
        <x:v>0</x:v>
      </x:c>
      <x:c r="O6024" s="10" t="n">
        <x:v>0</x:v>
      </x:c>
      <x:c r="P6024" s="9" t="str">
        <x:f>'CaseReview'!U1652</x:f>
        <x:v>FAIL</x:v>
      </x:c>
      <x:c r="Q6024" s="9" t="n">
        <x:f>IF(AND(T6024=1,G6024=P6024),1,0)</x:f>
        <x:v>1</x:v>
      </x:c>
      <x:c r="R6024" s="9" t="n">
        <x:f>IF(AND(T6024=1,G6024="PASS",P6024="FAIL"),1,0)</x:f>
        <x:v>0</x:v>
      </x:c>
      <x:c r="S6024" s="9" t="n">
        <x:f>IF(AND(T6024=1,G6024="FAIL",P6024="PASS"),1,0)</x:f>
        <x:v>0</x:v>
      </x:c>
      <x:c r="T6024" s="9" t="n">
        <x:v>1</x:v>
      </x:c>
      <x:c r="U6024" s="9" t="n">
        <x:v>7</x:v>
      </x:c>
      <x:c r="V6024" s="9" t="str">
        <x:v>MVP/SHACL_GENERATION_PIPELINE/experiments/LUNA_CONTEXTUAL_SINGLESHOT/RUN_01/runs/RUN-TRF-029-20260831T155920983948Z/artifacts/attempt_01/extracted_shape.ttl</x:v>
      </x:c>
    </x:row>
    <x:row r="6025" ht="22" customHeight="1">
      <x:c r="A6025" s="10" t="str">
        <x:v>SINGLESHOT</x:v>
      </x:c>
      <x:c r="B6025" s="10" t="str">
        <x:v>TRF-029</x:v>
      </x:c>
      <x:c r="C6025" s="10" t="str">
        <x:v>TRF-029-F04</x:v>
      </x:c>
      <x:c r="D6025" s="10" t="str">
        <x:v>RUN_01</x:v>
      </x:c>
      <x:c r="E6025" s="10" t="str">
        <x:v>ORIGINAL_LEDGER</x:v>
      </x:c>
      <x:c r="F6025" s="10" t="str">
        <x:v>FAIL</x:v>
      </x:c>
      <x:c r="G6025" s="10" t="str">
        <x:v>FAIL</x:v>
      </x:c>
      <x:c r="H6025" s="10" t="str">
        <x:v>EXECUTED</x:v>
      </x:c>
      <x:c r="I6025" s="10" t="str">
        <x:v>PARSED</x:v>
      </x:c>
      <x:c r="J6025" s="10" t="str">
        <x:v>SINGLESHOT_CAPTURED_DIAGNOSTIC_PASS</x:v>
      </x:c>
      <x:c r="K6025" s="10" t="str">
        <x:v>7ac0231bd3b019adaa692ad537a86512e011f868e7aa3613365915aac016b727</x:v>
      </x:c>
      <x:c r="L6025" s="10" t="str">
        <x:v>historical_three</x:v>
      </x:c>
      <x:c r="M6025" s="10" t="n">
        <x:v>1</x:v>
      </x:c>
      <x:c r="N6025" s="10" t="n">
        <x:v>0</x:v>
      </x:c>
      <x:c r="O6025" s="10" t="n">
        <x:v>0</x:v>
      </x:c>
      <x:c r="P6025" s="9" t="str">
        <x:f>'CaseReview'!U1653</x:f>
        <x:v>FAIL</x:v>
      </x:c>
      <x:c r="Q6025" s="9" t="n">
        <x:f>IF(AND(T6025=1,G6025=P6025),1,0)</x:f>
        <x:v>1</x:v>
      </x:c>
      <x:c r="R6025" s="9" t="n">
        <x:f>IF(AND(T6025=1,G6025="PASS",P6025="FAIL"),1,0)</x:f>
        <x:v>0</x:v>
      </x:c>
      <x:c r="S6025" s="9" t="n">
        <x:f>IF(AND(T6025=1,G6025="FAIL",P6025="PASS"),1,0)</x:f>
        <x:v>0</x:v>
      </x:c>
      <x:c r="T6025" s="9" t="n">
        <x:v>1</x:v>
      </x:c>
      <x:c r="U6025" s="9" t="n">
        <x:v>7</x:v>
      </x:c>
      <x:c r="V6025" s="9" t="str">
        <x:v>MVP/SHACL_GENERATION_PIPELINE/experiments/LUNA_CONTEXTUAL_SINGLESHOT/RUN_01/runs/RUN-TRF-029-20260831T155920983948Z/artifacts/attempt_01/extracted_shape.ttl</x:v>
      </x:c>
    </x:row>
    <x:row r="6026" ht="22" customHeight="1">
      <x:c r="A6026" s="10" t="str">
        <x:v>SINGLESHOT</x:v>
      </x:c>
      <x:c r="B6026" s="10" t="str">
        <x:v>TRF-029</x:v>
      </x:c>
      <x:c r="C6026" s="10" t="str">
        <x:v>TRF-029-F05</x:v>
      </x:c>
      <x:c r="D6026" s="10" t="str">
        <x:v>RUN_01</x:v>
      </x:c>
      <x:c r="E6026" s="10" t="str">
        <x:v>ORIGINAL_LEDGER</x:v>
      </x:c>
      <x:c r="F6026" s="10" t="str">
        <x:v>FAIL</x:v>
      </x:c>
      <x:c r="G6026" s="10" t="str">
        <x:v>FAIL</x:v>
      </x:c>
      <x:c r="H6026" s="10" t="str">
        <x:v>EXECUTED</x:v>
      </x:c>
      <x:c r="I6026" s="10" t="str">
        <x:v>PARSED</x:v>
      </x:c>
      <x:c r="J6026" s="10" t="str">
        <x:v>SINGLESHOT_CAPTURED_DIAGNOSTIC_PASS</x:v>
      </x:c>
      <x:c r="K6026" s="10" t="str">
        <x:v>7ac0231bd3b019adaa692ad537a86512e011f868e7aa3613365915aac016b727</x:v>
      </x:c>
      <x:c r="L6026" s="10" t="str">
        <x:v>historical_three</x:v>
      </x:c>
      <x:c r="M6026" s="10" t="n">
        <x:v>1</x:v>
      </x:c>
      <x:c r="N6026" s="10" t="n">
        <x:v>0</x:v>
      </x:c>
      <x:c r="O6026" s="10" t="n">
        <x:v>0</x:v>
      </x:c>
      <x:c r="P6026" s="9" t="str">
        <x:f>'CaseReview'!U1654</x:f>
        <x:v>FAIL</x:v>
      </x:c>
      <x:c r="Q6026" s="9" t="n">
        <x:f>IF(AND(T6026=1,G6026=P6026),1,0)</x:f>
        <x:v>1</x:v>
      </x:c>
      <x:c r="R6026" s="9" t="n">
        <x:f>IF(AND(T6026=1,G6026="PASS",P6026="FAIL"),1,0)</x:f>
        <x:v>0</x:v>
      </x:c>
      <x:c r="S6026" s="9" t="n">
        <x:f>IF(AND(T6026=1,G6026="FAIL",P6026="PASS"),1,0)</x:f>
        <x:v>0</x:v>
      </x:c>
      <x:c r="T6026" s="9" t="n">
        <x:v>1</x:v>
      </x:c>
      <x:c r="U6026" s="9" t="n">
        <x:v>7</x:v>
      </x:c>
      <x:c r="V6026" s="9" t="str">
        <x:v>MVP/SHACL_GENERATION_PIPELINE/experiments/LUNA_CONTEXTUAL_SINGLESHOT/RUN_01/runs/RUN-TRF-029-20260831T155920983948Z/artifacts/attempt_01/extracted_shape.ttl</x:v>
      </x:c>
    </x:row>
    <x:row r="6027" ht="22" customHeight="1">
      <x:c r="A6027" s="10" t="str">
        <x:v>SINGLESHOT</x:v>
      </x:c>
      <x:c r="B6027" s="10" t="str">
        <x:v>TRF-029</x:v>
      </x:c>
      <x:c r="C6027" s="10" t="str">
        <x:v>TRF-029-P01</x:v>
      </x:c>
      <x:c r="D6027" s="10" t="str">
        <x:v>RUN_01</x:v>
      </x:c>
      <x:c r="E6027" s="10" t="str">
        <x:v>ORIGINAL_LEDGER</x:v>
      </x:c>
      <x:c r="F6027" s="10" t="str">
        <x:v>PASS</x:v>
      </x:c>
      <x:c r="G6027" s="10" t="str">
        <x:v>PASS</x:v>
      </x:c>
      <x:c r="H6027" s="10" t="str">
        <x:v>EXECUTED</x:v>
      </x:c>
      <x:c r="I6027" s="10" t="str">
        <x:v>PARSED</x:v>
      </x:c>
      <x:c r="J6027" s="10" t="str">
        <x:v>SINGLESHOT_CAPTURED_DIAGNOSTIC_PASS</x:v>
      </x:c>
      <x:c r="K6027" s="10" t="str">
        <x:v>7ac0231bd3b019adaa692ad537a86512e011f868e7aa3613365915aac016b727</x:v>
      </x:c>
      <x:c r="L6027" s="10" t="str">
        <x:v>historical_three</x:v>
      </x:c>
      <x:c r="M6027" s="10" t="n">
        <x:v>1</x:v>
      </x:c>
      <x:c r="N6027" s="10" t="n">
        <x:v>0</x:v>
      </x:c>
      <x:c r="O6027" s="10" t="n">
        <x:v>0</x:v>
      </x:c>
      <x:c r="P6027" s="9" t="str">
        <x:f>'CaseReview'!U1655</x:f>
        <x:v>PASS</x:v>
      </x:c>
      <x:c r="Q6027" s="9" t="n">
        <x:f>IF(AND(T6027=1,G6027=P6027),1,0)</x:f>
        <x:v>1</x:v>
      </x:c>
      <x:c r="R6027" s="9" t="n">
        <x:f>IF(AND(T6027=1,G6027="PASS",P6027="FAIL"),1,0)</x:f>
        <x:v>0</x:v>
      </x:c>
      <x:c r="S6027" s="9" t="n">
        <x:f>IF(AND(T6027=1,G6027="FAIL",P6027="PASS"),1,0)</x:f>
        <x:v>0</x:v>
      </x:c>
      <x:c r="T6027" s="9" t="n">
        <x:v>1</x:v>
      </x:c>
      <x:c r="U6027" s="9" t="n">
        <x:v>7</x:v>
      </x:c>
      <x:c r="V6027" s="9" t="str">
        <x:v>MVP/SHACL_GENERATION_PIPELINE/experiments/LUNA_CONTEXTUAL_SINGLESHOT/RUN_01/runs/RUN-TRF-029-20260831T155920983948Z/artifacts/attempt_01/extracted_shape.ttl</x:v>
      </x:c>
    </x:row>
    <x:row r="6028" ht="22" customHeight="1">
      <x:c r="A6028" s="10" t="str">
        <x:v>SINGLESHOT</x:v>
      </x:c>
      <x:c r="B6028" s="10" t="str">
        <x:v>TRF-029</x:v>
      </x:c>
      <x:c r="C6028" s="10" t="str">
        <x:v>TRF-029-P02</x:v>
      </x:c>
      <x:c r="D6028" s="10" t="str">
        <x:v>RUN_01</x:v>
      </x:c>
      <x:c r="E6028" s="10" t="str">
        <x:v>ORIGINAL_LEDGER</x:v>
      </x:c>
      <x:c r="F6028" s="10" t="str">
        <x:v>PASS</x:v>
      </x:c>
      <x:c r="G6028" s="10" t="str">
        <x:v>PASS</x:v>
      </x:c>
      <x:c r="H6028" s="10" t="str">
        <x:v>EXECUTED</x:v>
      </x:c>
      <x:c r="I6028" s="10" t="str">
        <x:v>PARSED</x:v>
      </x:c>
      <x:c r="J6028" s="10" t="str">
        <x:v>SINGLESHOT_CAPTURED_DIAGNOSTIC_PASS</x:v>
      </x:c>
      <x:c r="K6028" s="10" t="str">
        <x:v>7ac0231bd3b019adaa692ad537a86512e011f868e7aa3613365915aac016b727</x:v>
      </x:c>
      <x:c r="L6028" s="10" t="str">
        <x:v>historical_three</x:v>
      </x:c>
      <x:c r="M6028" s="10" t="n">
        <x:v>1</x:v>
      </x:c>
      <x:c r="N6028" s="10" t="n">
        <x:v>0</x:v>
      </x:c>
      <x:c r="O6028" s="10" t="n">
        <x:v>0</x:v>
      </x:c>
      <x:c r="P6028" s="9" t="str">
        <x:f>'CaseReview'!U1656</x:f>
        <x:v>PASS</x:v>
      </x:c>
      <x:c r="Q6028" s="9" t="n">
        <x:f>IF(AND(T6028=1,G6028=P6028),1,0)</x:f>
        <x:v>1</x:v>
      </x:c>
      <x:c r="R6028" s="9" t="n">
        <x:f>IF(AND(T6028=1,G6028="PASS",P6028="FAIL"),1,0)</x:f>
        <x:v>0</x:v>
      </x:c>
      <x:c r="S6028" s="9" t="n">
        <x:f>IF(AND(T6028=1,G6028="FAIL",P6028="PASS"),1,0)</x:f>
        <x:v>0</x:v>
      </x:c>
      <x:c r="T6028" s="9" t="n">
        <x:v>1</x:v>
      </x:c>
      <x:c r="U6028" s="9" t="n">
        <x:v>7</x:v>
      </x:c>
      <x:c r="V6028" s="9" t="str">
        <x:v>MVP/SHACL_GENERATION_PIPELINE/experiments/LUNA_CONTEXTUAL_SINGLESHOT/RUN_01/runs/RUN-TRF-029-20260831T155920983948Z/artifacts/attempt_01/extracted_shape.ttl</x:v>
      </x:c>
    </x:row>
    <x:row r="6029" ht="22" customHeight="1">
      <x:c r="A6029" s="10" t="str">
        <x:v>SINGLESHOT</x:v>
      </x:c>
      <x:c r="B6029" s="10" t="str">
        <x:v>TRF-030</x:v>
      </x:c>
      <x:c r="C6029" s="10" t="str">
        <x:v>TRF-030-F01</x:v>
      </x:c>
      <x:c r="D6029" s="10" t="str">
        <x:v>RUN_01</x:v>
      </x:c>
      <x:c r="E6029" s="10" t="str">
        <x:v>ORIGINAL_LEDGER</x:v>
      </x:c>
      <x:c r="F6029" s="10" t="str">
        <x:v>FAIL</x:v>
      </x:c>
      <x:c r="G6029" s="10" t="str">
        <x:v>FAIL</x:v>
      </x:c>
      <x:c r="H6029" s="10" t="str">
        <x:v>EXECUTED</x:v>
      </x:c>
      <x:c r="I6029" s="10" t="str">
        <x:v>PARSED</x:v>
      </x:c>
      <x:c r="J6029" s="10" t="str">
        <x:v>SINGLESHOT_CAPTURED_DIAGNOSTIC_PASS</x:v>
      </x:c>
      <x:c r="K6029" s="10" t="str">
        <x:v>a031d0fe435f923007c2d424ead9614125aa4baa632cb44e9bfeaee98f22e5f3</x:v>
      </x:c>
      <x:c r="L6029" s="10" t="str">
        <x:v>historical_three</x:v>
      </x:c>
      <x:c r="M6029" s="10" t="n">
        <x:v>1</x:v>
      </x:c>
      <x:c r="N6029" s="10" t="n">
        <x:v>0</x:v>
      </x:c>
      <x:c r="O6029" s="10" t="n">
        <x:v>0</x:v>
      </x:c>
      <x:c r="P6029" s="9" t="str">
        <x:f>'CaseReview'!U1657</x:f>
        <x:v>FAIL</x:v>
      </x:c>
      <x:c r="Q6029" s="9" t="n">
        <x:f>IF(AND(T6029=1,G6029=P6029),1,0)</x:f>
        <x:v>1</x:v>
      </x:c>
      <x:c r="R6029" s="9" t="n">
        <x:f>IF(AND(T6029=1,G6029="PASS",P6029="FAIL"),1,0)</x:f>
        <x:v>0</x:v>
      </x:c>
      <x:c r="S6029" s="9" t="n">
        <x:f>IF(AND(T6029=1,G6029="FAIL",P6029="PASS"),1,0)</x:f>
        <x:v>0</x:v>
      </x:c>
      <x:c r="T6029" s="9" t="n">
        <x:v>1</x:v>
      </x:c>
      <x:c r="U6029" s="9" t="n">
        <x:v>15</x:v>
      </x:c>
      <x:c r="V6029" s="9" t="str">
        <x:v>MVP/SHACL_GENERATION_PIPELINE/experiments/LUNA_CONTEXTUAL_SINGLESHOT/RUN_01/runs/RUN-TRF-030-20260831T155932929721Z/artifacts/attempt_01/extracted_shape.ttl</x:v>
      </x:c>
    </x:row>
    <x:row r="6030" ht="22" customHeight="1">
      <x:c r="A6030" s="10" t="str">
        <x:v>SINGLESHOT</x:v>
      </x:c>
      <x:c r="B6030" s="10" t="str">
        <x:v>TRF-030</x:v>
      </x:c>
      <x:c r="C6030" s="10" t="str">
        <x:v>TRF-030-F02</x:v>
      </x:c>
      <x:c r="D6030" s="10" t="str">
        <x:v>RUN_01</x:v>
      </x:c>
      <x:c r="E6030" s="10" t="str">
        <x:v>ORIGINAL_LEDGER</x:v>
      </x:c>
      <x:c r="F6030" s="10" t="str">
        <x:v>FAIL</x:v>
      </x:c>
      <x:c r="G6030" s="10" t="str">
        <x:v>FAIL</x:v>
      </x:c>
      <x:c r="H6030" s="10" t="str">
        <x:v>EXECUTED</x:v>
      </x:c>
      <x:c r="I6030" s="10" t="str">
        <x:v>PARSED</x:v>
      </x:c>
      <x:c r="J6030" s="10" t="str">
        <x:v>SINGLESHOT_CAPTURED_DIAGNOSTIC_PASS</x:v>
      </x:c>
      <x:c r="K6030" s="10" t="str">
        <x:v>a031d0fe435f923007c2d424ead9614125aa4baa632cb44e9bfeaee98f22e5f3</x:v>
      </x:c>
      <x:c r="L6030" s="10" t="str">
        <x:v>historical_three</x:v>
      </x:c>
      <x:c r="M6030" s="10" t="n">
        <x:v>1</x:v>
      </x:c>
      <x:c r="N6030" s="10" t="n">
        <x:v>0</x:v>
      </x:c>
      <x:c r="O6030" s="10" t="n">
        <x:v>0</x:v>
      </x:c>
      <x:c r="P6030" s="9" t="str">
        <x:f>'CaseReview'!U1658</x:f>
        <x:v>FAIL</x:v>
      </x:c>
      <x:c r="Q6030" s="9" t="n">
        <x:f>IF(AND(T6030=1,G6030=P6030),1,0)</x:f>
        <x:v>1</x:v>
      </x:c>
      <x:c r="R6030" s="9" t="n">
        <x:f>IF(AND(T6030=1,G6030="PASS",P6030="FAIL"),1,0)</x:f>
        <x:v>0</x:v>
      </x:c>
      <x:c r="S6030" s="9" t="n">
        <x:f>IF(AND(T6030=1,G6030="FAIL",P6030="PASS"),1,0)</x:f>
        <x:v>0</x:v>
      </x:c>
      <x:c r="T6030" s="9" t="n">
        <x:v>1</x:v>
      </x:c>
      <x:c r="U6030" s="9" t="n">
        <x:v>15</x:v>
      </x:c>
      <x:c r="V6030" s="9" t="str">
        <x:v>MVP/SHACL_GENERATION_PIPELINE/experiments/LUNA_CONTEXTUAL_SINGLESHOT/RUN_01/runs/RUN-TRF-030-20260831T155932929721Z/artifacts/attempt_01/extracted_shape.ttl</x:v>
      </x:c>
    </x:row>
    <x:row r="6031" ht="22" customHeight="1">
      <x:c r="A6031" s="10" t="str">
        <x:v>SINGLESHOT</x:v>
      </x:c>
      <x:c r="B6031" s="10" t="str">
        <x:v>TRF-030</x:v>
      </x:c>
      <x:c r="C6031" s="10" t="str">
        <x:v>TRF-030-F03</x:v>
      </x:c>
      <x:c r="D6031" s="10" t="str">
        <x:v>RUN_01</x:v>
      </x:c>
      <x:c r="E6031" s="10" t="str">
        <x:v>ORIGINAL_LEDGER</x:v>
      </x:c>
      <x:c r="F6031" s="10" t="str">
        <x:v>FAIL</x:v>
      </x:c>
      <x:c r="G6031" s="10" t="str">
        <x:v>FAIL</x:v>
      </x:c>
      <x:c r="H6031" s="10" t="str">
        <x:v>EXECUTED</x:v>
      </x:c>
      <x:c r="I6031" s="10" t="str">
        <x:v>PARSED</x:v>
      </x:c>
      <x:c r="J6031" s="10" t="str">
        <x:v>SINGLESHOT_CAPTURED_DIAGNOSTIC_PASS</x:v>
      </x:c>
      <x:c r="K6031" s="10" t="str">
        <x:v>a031d0fe435f923007c2d424ead9614125aa4baa632cb44e9bfeaee98f22e5f3</x:v>
      </x:c>
      <x:c r="L6031" s="10" t="str">
        <x:v>historical_three</x:v>
      </x:c>
      <x:c r="M6031" s="10" t="n">
        <x:v>1</x:v>
      </x:c>
      <x:c r="N6031" s="10" t="n">
        <x:v>0</x:v>
      </x:c>
      <x:c r="O6031" s="10" t="n">
        <x:v>0</x:v>
      </x:c>
      <x:c r="P6031" s="9" t="str">
        <x:f>'CaseReview'!U1659</x:f>
        <x:v>FAIL</x:v>
      </x:c>
      <x:c r="Q6031" s="9" t="n">
        <x:f>IF(AND(T6031=1,G6031=P6031),1,0)</x:f>
        <x:v>1</x:v>
      </x:c>
      <x:c r="R6031" s="9" t="n">
        <x:f>IF(AND(T6031=1,G6031="PASS",P6031="FAIL"),1,0)</x:f>
        <x:v>0</x:v>
      </x:c>
      <x:c r="S6031" s="9" t="n">
        <x:f>IF(AND(T6031=1,G6031="FAIL",P6031="PASS"),1,0)</x:f>
        <x:v>0</x:v>
      </x:c>
      <x:c r="T6031" s="9" t="n">
        <x:v>1</x:v>
      </x:c>
      <x:c r="U6031" s="9" t="n">
        <x:v>15</x:v>
      </x:c>
      <x:c r="V6031" s="9" t="str">
        <x:v>MVP/SHACL_GENERATION_PIPELINE/experiments/LUNA_CONTEXTUAL_SINGLESHOT/RUN_01/runs/RUN-TRF-030-20260831T155932929721Z/artifacts/attempt_01/extracted_shape.ttl</x:v>
      </x:c>
    </x:row>
    <x:row r="6032" ht="22" customHeight="1">
      <x:c r="A6032" s="10" t="str">
        <x:v>SINGLESHOT</x:v>
      </x:c>
      <x:c r="B6032" s="10" t="str">
        <x:v>TRF-030</x:v>
      </x:c>
      <x:c r="C6032" s="10" t="str">
        <x:v>TRF-030-F04</x:v>
      </x:c>
      <x:c r="D6032" s="10" t="str">
        <x:v>RUN_01</x:v>
      </x:c>
      <x:c r="E6032" s="10" t="str">
        <x:v>ORIGINAL_LEDGER</x:v>
      </x:c>
      <x:c r="F6032" s="10" t="str">
        <x:v>FAIL</x:v>
      </x:c>
      <x:c r="G6032" s="10" t="str">
        <x:v>FAIL</x:v>
      </x:c>
      <x:c r="H6032" s="10" t="str">
        <x:v>EXECUTED</x:v>
      </x:c>
      <x:c r="I6032" s="10" t="str">
        <x:v>PARSED</x:v>
      </x:c>
      <x:c r="J6032" s="10" t="str">
        <x:v>SINGLESHOT_CAPTURED_DIAGNOSTIC_PASS</x:v>
      </x:c>
      <x:c r="K6032" s="10" t="str">
        <x:v>a031d0fe435f923007c2d424ead9614125aa4baa632cb44e9bfeaee98f22e5f3</x:v>
      </x:c>
      <x:c r="L6032" s="10" t="str">
        <x:v>historical_three</x:v>
      </x:c>
      <x:c r="M6032" s="10" t="n">
        <x:v>1</x:v>
      </x:c>
      <x:c r="N6032" s="10" t="n">
        <x:v>0</x:v>
      </x:c>
      <x:c r="O6032" s="10" t="n">
        <x:v>0</x:v>
      </x:c>
      <x:c r="P6032" s="9" t="str">
        <x:f>'CaseReview'!U1660</x:f>
        <x:v>FAIL</x:v>
      </x:c>
      <x:c r="Q6032" s="9" t="n">
        <x:f>IF(AND(T6032=1,G6032=P6032),1,0)</x:f>
        <x:v>1</x:v>
      </x:c>
      <x:c r="R6032" s="9" t="n">
        <x:f>IF(AND(T6032=1,G6032="PASS",P6032="FAIL"),1,0)</x:f>
        <x:v>0</x:v>
      </x:c>
      <x:c r="S6032" s="9" t="n">
        <x:f>IF(AND(T6032=1,G6032="FAIL",P6032="PASS"),1,0)</x:f>
        <x:v>0</x:v>
      </x:c>
      <x:c r="T6032" s="9" t="n">
        <x:v>1</x:v>
      </x:c>
      <x:c r="U6032" s="9" t="n">
        <x:v>15</x:v>
      </x:c>
      <x:c r="V6032" s="9" t="str">
        <x:v>MVP/SHACL_GENERATION_PIPELINE/experiments/LUNA_CONTEXTUAL_SINGLESHOT/RUN_01/runs/RUN-TRF-030-20260831T155932929721Z/artifacts/attempt_01/extracted_shape.ttl</x:v>
      </x:c>
    </x:row>
    <x:row r="6033" ht="22" customHeight="1">
      <x:c r="A6033" s="10" t="str">
        <x:v>SINGLESHOT</x:v>
      </x:c>
      <x:c r="B6033" s="10" t="str">
        <x:v>TRF-030</x:v>
      </x:c>
      <x:c r="C6033" s="10" t="str">
        <x:v>TRF-030-F05</x:v>
      </x:c>
      <x:c r="D6033" s="10" t="str">
        <x:v>RUN_01</x:v>
      </x:c>
      <x:c r="E6033" s="10" t="str">
        <x:v>ORIGINAL_LEDGER</x:v>
      </x:c>
      <x:c r="F6033" s="10" t="str">
        <x:v>FAIL</x:v>
      </x:c>
      <x:c r="G6033" s="10" t="str">
        <x:v>FAIL</x:v>
      </x:c>
      <x:c r="H6033" s="10" t="str">
        <x:v>EXECUTED</x:v>
      </x:c>
      <x:c r="I6033" s="10" t="str">
        <x:v>PARSED</x:v>
      </x:c>
      <x:c r="J6033" s="10" t="str">
        <x:v>SINGLESHOT_CAPTURED_DIAGNOSTIC_PASS</x:v>
      </x:c>
      <x:c r="K6033" s="10" t="str">
        <x:v>a031d0fe435f923007c2d424ead9614125aa4baa632cb44e9bfeaee98f22e5f3</x:v>
      </x:c>
      <x:c r="L6033" s="10" t="str">
        <x:v>historical_three</x:v>
      </x:c>
      <x:c r="M6033" s="10" t="n">
        <x:v>1</x:v>
      </x:c>
      <x:c r="N6033" s="10" t="n">
        <x:v>0</x:v>
      </x:c>
      <x:c r="O6033" s="10" t="n">
        <x:v>0</x:v>
      </x:c>
      <x:c r="P6033" s="9" t="str">
        <x:f>'CaseReview'!U1661</x:f>
        <x:v>FAIL</x:v>
      </x:c>
      <x:c r="Q6033" s="9" t="n">
        <x:f>IF(AND(T6033=1,G6033=P6033),1,0)</x:f>
        <x:v>1</x:v>
      </x:c>
      <x:c r="R6033" s="9" t="n">
        <x:f>IF(AND(T6033=1,G6033="PASS",P6033="FAIL"),1,0)</x:f>
        <x:v>0</x:v>
      </x:c>
      <x:c r="S6033" s="9" t="n">
        <x:f>IF(AND(T6033=1,G6033="FAIL",P6033="PASS"),1,0)</x:f>
        <x:v>0</x:v>
      </x:c>
      <x:c r="T6033" s="9" t="n">
        <x:v>1</x:v>
      </x:c>
      <x:c r="U6033" s="9" t="n">
        <x:v>15</x:v>
      </x:c>
      <x:c r="V6033" s="9" t="str">
        <x:v>MVP/SHACL_GENERATION_PIPELINE/experiments/LUNA_CONTEXTUAL_SINGLESHOT/RUN_01/runs/RUN-TRF-030-20260831T155932929721Z/artifacts/attempt_01/extracted_shape.ttl</x:v>
      </x:c>
    </x:row>
    <x:row r="6034" ht="22" customHeight="1">
      <x:c r="A6034" s="10" t="str">
        <x:v>SINGLESHOT</x:v>
      </x:c>
      <x:c r="B6034" s="10" t="str">
        <x:v>TRF-030</x:v>
      </x:c>
      <x:c r="C6034" s="10" t="str">
        <x:v>TRF-030-F06</x:v>
      </x:c>
      <x:c r="D6034" s="10" t="str">
        <x:v>RUN_01</x:v>
      </x:c>
      <x:c r="E6034" s="10" t="str">
        <x:v>ORIGINAL_LEDGER</x:v>
      </x:c>
      <x:c r="F6034" s="10" t="str">
        <x:v>FAIL</x:v>
      </x:c>
      <x:c r="G6034" s="10" t="str">
        <x:v>FAIL</x:v>
      </x:c>
      <x:c r="H6034" s="10" t="str">
        <x:v>EXECUTED</x:v>
      </x:c>
      <x:c r="I6034" s="10" t="str">
        <x:v>PARSED</x:v>
      </x:c>
      <x:c r="J6034" s="10" t="str">
        <x:v>SINGLESHOT_CAPTURED_DIAGNOSTIC_PASS</x:v>
      </x:c>
      <x:c r="K6034" s="10" t="str">
        <x:v>a031d0fe435f923007c2d424ead9614125aa4baa632cb44e9bfeaee98f22e5f3</x:v>
      </x:c>
      <x:c r="L6034" s="10" t="str">
        <x:v>historical_three</x:v>
      </x:c>
      <x:c r="M6034" s="10" t="n">
        <x:v>1</x:v>
      </x:c>
      <x:c r="N6034" s="10" t="n">
        <x:v>0</x:v>
      </x:c>
      <x:c r="O6034" s="10" t="n">
        <x:v>0</x:v>
      </x:c>
      <x:c r="P6034" s="9" t="str">
        <x:f>'CaseReview'!U1662</x:f>
        <x:v>FAIL</x:v>
      </x:c>
      <x:c r="Q6034" s="9" t="n">
        <x:f>IF(AND(T6034=1,G6034=P6034),1,0)</x:f>
        <x:v>1</x:v>
      </x:c>
      <x:c r="R6034" s="9" t="n">
        <x:f>IF(AND(T6034=1,G6034="PASS",P6034="FAIL"),1,0)</x:f>
        <x:v>0</x:v>
      </x:c>
      <x:c r="S6034" s="9" t="n">
        <x:f>IF(AND(T6034=1,G6034="FAIL",P6034="PASS"),1,0)</x:f>
        <x:v>0</x:v>
      </x:c>
      <x:c r="T6034" s="9" t="n">
        <x:v>1</x:v>
      </x:c>
      <x:c r="U6034" s="9" t="n">
        <x:v>15</x:v>
      </x:c>
      <x:c r="V6034" s="9" t="str">
        <x:v>MVP/SHACL_GENERATION_PIPELINE/experiments/LUNA_CONTEXTUAL_SINGLESHOT/RUN_01/runs/RUN-TRF-030-20260831T155932929721Z/artifacts/attempt_01/extracted_shape.ttl</x:v>
      </x:c>
    </x:row>
    <x:row r="6035" ht="22" customHeight="1">
      <x:c r="A6035" s="10" t="str">
        <x:v>SINGLESHOT</x:v>
      </x:c>
      <x:c r="B6035" s="10" t="str">
        <x:v>TRF-030</x:v>
      </x:c>
      <x:c r="C6035" s="10" t="str">
        <x:v>TRF-030-F07</x:v>
      </x:c>
      <x:c r="D6035" s="10" t="str">
        <x:v>RUN_01</x:v>
      </x:c>
      <x:c r="E6035" s="10" t="str">
        <x:v>ORIGINAL_LEDGER</x:v>
      </x:c>
      <x:c r="F6035" s="10" t="str">
        <x:v>FAIL</x:v>
      </x:c>
      <x:c r="G6035" s="10" t="str">
        <x:v>FAIL</x:v>
      </x:c>
      <x:c r="H6035" s="10" t="str">
        <x:v>EXECUTED</x:v>
      </x:c>
      <x:c r="I6035" s="10" t="str">
        <x:v>PARSED</x:v>
      </x:c>
      <x:c r="J6035" s="10" t="str">
        <x:v>SINGLESHOT_CAPTURED_DIAGNOSTIC_PASS</x:v>
      </x:c>
      <x:c r="K6035" s="10" t="str">
        <x:v>a031d0fe435f923007c2d424ead9614125aa4baa632cb44e9bfeaee98f22e5f3</x:v>
      </x:c>
      <x:c r="L6035" s="10" t="str">
        <x:v>historical_three</x:v>
      </x:c>
      <x:c r="M6035" s="10" t="n">
        <x:v>1</x:v>
      </x:c>
      <x:c r="N6035" s="10" t="n">
        <x:v>0</x:v>
      </x:c>
      <x:c r="O6035" s="10" t="n">
        <x:v>0</x:v>
      </x:c>
      <x:c r="P6035" s="9" t="str">
        <x:f>'CaseReview'!U1663</x:f>
        <x:v>FAIL</x:v>
      </x:c>
      <x:c r="Q6035" s="9" t="n">
        <x:f>IF(AND(T6035=1,G6035=P6035),1,0)</x:f>
        <x:v>1</x:v>
      </x:c>
      <x:c r="R6035" s="9" t="n">
        <x:f>IF(AND(T6035=1,G6035="PASS",P6035="FAIL"),1,0)</x:f>
        <x:v>0</x:v>
      </x:c>
      <x:c r="S6035" s="9" t="n">
        <x:f>IF(AND(T6035=1,G6035="FAIL",P6035="PASS"),1,0)</x:f>
        <x:v>0</x:v>
      </x:c>
      <x:c r="T6035" s="9" t="n">
        <x:v>1</x:v>
      </x:c>
      <x:c r="U6035" s="9" t="n">
        <x:v>15</x:v>
      </x:c>
      <x:c r="V6035" s="9" t="str">
        <x:v>MVP/SHACL_GENERATION_PIPELINE/experiments/LUNA_CONTEXTUAL_SINGLESHOT/RUN_01/runs/RUN-TRF-030-20260831T155932929721Z/artifacts/attempt_01/extracted_shape.ttl</x:v>
      </x:c>
    </x:row>
    <x:row r="6036" ht="22" customHeight="1">
      <x:c r="A6036" s="10" t="str">
        <x:v>SINGLESHOT</x:v>
      </x:c>
      <x:c r="B6036" s="10" t="str">
        <x:v>TRF-030</x:v>
      </x:c>
      <x:c r="C6036" s="10" t="str">
        <x:v>TRF-030-F08</x:v>
      </x:c>
      <x:c r="D6036" s="10" t="str">
        <x:v>RUN_01</x:v>
      </x:c>
      <x:c r="E6036" s="10" t="str">
        <x:v>ORIGINAL_LEDGER</x:v>
      </x:c>
      <x:c r="F6036" s="10" t="str">
        <x:v>FAIL</x:v>
      </x:c>
      <x:c r="G6036" s="10" t="str">
        <x:v>FAIL</x:v>
      </x:c>
      <x:c r="H6036" s="10" t="str">
        <x:v>EXECUTED</x:v>
      </x:c>
      <x:c r="I6036" s="10" t="str">
        <x:v>PARSED</x:v>
      </x:c>
      <x:c r="J6036" s="10" t="str">
        <x:v>SINGLESHOT_CAPTURED_DIAGNOSTIC_PASS</x:v>
      </x:c>
      <x:c r="K6036" s="10" t="str">
        <x:v>a031d0fe435f923007c2d424ead9614125aa4baa632cb44e9bfeaee98f22e5f3</x:v>
      </x:c>
      <x:c r="L6036" s="10" t="str">
        <x:v>historical_three</x:v>
      </x:c>
      <x:c r="M6036" s="10" t="n">
        <x:v>1</x:v>
      </x:c>
      <x:c r="N6036" s="10" t="n">
        <x:v>0</x:v>
      </x:c>
      <x:c r="O6036" s="10" t="n">
        <x:v>0</x:v>
      </x:c>
      <x:c r="P6036" s="9" t="str">
        <x:f>'CaseReview'!U1664</x:f>
        <x:v>FAIL</x:v>
      </x:c>
      <x:c r="Q6036" s="9" t="n">
        <x:f>IF(AND(T6036=1,G6036=P6036),1,0)</x:f>
        <x:v>1</x:v>
      </x:c>
      <x:c r="R6036" s="9" t="n">
        <x:f>IF(AND(T6036=1,G6036="PASS",P6036="FAIL"),1,0)</x:f>
        <x:v>0</x:v>
      </x:c>
      <x:c r="S6036" s="9" t="n">
        <x:f>IF(AND(T6036=1,G6036="FAIL",P6036="PASS"),1,0)</x:f>
        <x:v>0</x:v>
      </x:c>
      <x:c r="T6036" s="9" t="n">
        <x:v>1</x:v>
      </x:c>
      <x:c r="U6036" s="9" t="n">
        <x:v>15</x:v>
      </x:c>
      <x:c r="V6036" s="9" t="str">
        <x:v>MVP/SHACL_GENERATION_PIPELINE/experiments/LUNA_CONTEXTUAL_SINGLESHOT/RUN_01/runs/RUN-TRF-030-20260831T155932929721Z/artifacts/attempt_01/extracted_shape.ttl</x:v>
      </x:c>
    </x:row>
    <x:row r="6037" ht="22" customHeight="1">
      <x:c r="A6037" s="10" t="str">
        <x:v>SINGLESHOT</x:v>
      </x:c>
      <x:c r="B6037" s="10" t="str">
        <x:v>TRF-030</x:v>
      </x:c>
      <x:c r="C6037" s="10" t="str">
        <x:v>TRF-030-F09</x:v>
      </x:c>
      <x:c r="D6037" s="10" t="str">
        <x:v>RUN_01</x:v>
      </x:c>
      <x:c r="E6037" s="10" t="str">
        <x:v>ORIGINAL_LEDGER</x:v>
      </x:c>
      <x:c r="F6037" s="10" t="str">
        <x:v>FAIL</x:v>
      </x:c>
      <x:c r="G6037" s="10" t="str">
        <x:v>FAIL</x:v>
      </x:c>
      <x:c r="H6037" s="10" t="str">
        <x:v>EXECUTED</x:v>
      </x:c>
      <x:c r="I6037" s="10" t="str">
        <x:v>PARSED</x:v>
      </x:c>
      <x:c r="J6037" s="10" t="str">
        <x:v>SINGLESHOT_CAPTURED_DIAGNOSTIC_PASS</x:v>
      </x:c>
      <x:c r="K6037" s="10" t="str">
        <x:v>a031d0fe435f923007c2d424ead9614125aa4baa632cb44e9bfeaee98f22e5f3</x:v>
      </x:c>
      <x:c r="L6037" s="10" t="str">
        <x:v>historical_three</x:v>
      </x:c>
      <x:c r="M6037" s="10" t="n">
        <x:v>1</x:v>
      </x:c>
      <x:c r="N6037" s="10" t="n">
        <x:v>0</x:v>
      </x:c>
      <x:c r="O6037" s="10" t="n">
        <x:v>0</x:v>
      </x:c>
      <x:c r="P6037" s="9" t="str">
        <x:f>'CaseReview'!U1665</x:f>
        <x:v>FAIL</x:v>
      </x:c>
      <x:c r="Q6037" s="9" t="n">
        <x:f>IF(AND(T6037=1,G6037=P6037),1,0)</x:f>
        <x:v>1</x:v>
      </x:c>
      <x:c r="R6037" s="9" t="n">
        <x:f>IF(AND(T6037=1,G6037="PASS",P6037="FAIL"),1,0)</x:f>
        <x:v>0</x:v>
      </x:c>
      <x:c r="S6037" s="9" t="n">
        <x:f>IF(AND(T6037=1,G6037="FAIL",P6037="PASS"),1,0)</x:f>
        <x:v>0</x:v>
      </x:c>
      <x:c r="T6037" s="9" t="n">
        <x:v>1</x:v>
      </x:c>
      <x:c r="U6037" s="9" t="n">
        <x:v>15</x:v>
      </x:c>
      <x:c r="V6037" s="9" t="str">
        <x:v>MVP/SHACL_GENERATION_PIPELINE/experiments/LUNA_CONTEXTUAL_SINGLESHOT/RUN_01/runs/RUN-TRF-030-20260831T155932929721Z/artifacts/attempt_01/extracted_shape.ttl</x:v>
      </x:c>
    </x:row>
    <x:row r="6038" ht="22" customHeight="1">
      <x:c r="A6038" s="10" t="str">
        <x:v>SINGLESHOT</x:v>
      </x:c>
      <x:c r="B6038" s="10" t="str">
        <x:v>TRF-030</x:v>
      </x:c>
      <x:c r="C6038" s="10" t="str">
        <x:v>TRF-030-F10</x:v>
      </x:c>
      <x:c r="D6038" s="10" t="str">
        <x:v>RUN_01</x:v>
      </x:c>
      <x:c r="E6038" s="10" t="str">
        <x:v>ORIGINAL_LEDGER</x:v>
      </x:c>
      <x:c r="F6038" s="10" t="str">
        <x:v>FAIL</x:v>
      </x:c>
      <x:c r="G6038" s="10" t="str">
        <x:v>FAIL</x:v>
      </x:c>
      <x:c r="H6038" s="10" t="str">
        <x:v>EXECUTED</x:v>
      </x:c>
      <x:c r="I6038" s="10" t="str">
        <x:v>PARSED</x:v>
      </x:c>
      <x:c r="J6038" s="10" t="str">
        <x:v>SINGLESHOT_CAPTURED_DIAGNOSTIC_PASS</x:v>
      </x:c>
      <x:c r="K6038" s="10" t="str">
        <x:v>a031d0fe435f923007c2d424ead9614125aa4baa632cb44e9bfeaee98f22e5f3</x:v>
      </x:c>
      <x:c r="L6038" s="10" t="str">
        <x:v>historical_three</x:v>
      </x:c>
      <x:c r="M6038" s="10" t="n">
        <x:v>1</x:v>
      </x:c>
      <x:c r="N6038" s="10" t="n">
        <x:v>0</x:v>
      </x:c>
      <x:c r="O6038" s="10" t="n">
        <x:v>0</x:v>
      </x:c>
      <x:c r="P6038" s="9" t="str">
        <x:f>'CaseReview'!U1666</x:f>
        <x:v>FAIL</x:v>
      </x:c>
      <x:c r="Q6038" s="9" t="n">
        <x:f>IF(AND(T6038=1,G6038=P6038),1,0)</x:f>
        <x:v>1</x:v>
      </x:c>
      <x:c r="R6038" s="9" t="n">
        <x:f>IF(AND(T6038=1,G6038="PASS",P6038="FAIL"),1,0)</x:f>
        <x:v>0</x:v>
      </x:c>
      <x:c r="S6038" s="9" t="n">
        <x:f>IF(AND(T6038=1,G6038="FAIL",P6038="PASS"),1,0)</x:f>
        <x:v>0</x:v>
      </x:c>
      <x:c r="T6038" s="9" t="n">
        <x:v>1</x:v>
      </x:c>
      <x:c r="U6038" s="9" t="n">
        <x:v>15</x:v>
      </x:c>
      <x:c r="V6038" s="9" t="str">
        <x:v>MVP/SHACL_GENERATION_PIPELINE/experiments/LUNA_CONTEXTUAL_SINGLESHOT/RUN_01/runs/RUN-TRF-030-20260831T155932929721Z/artifacts/attempt_01/extracted_shape.ttl</x:v>
      </x:c>
    </x:row>
    <x:row r="6039" ht="22" customHeight="1">
      <x:c r="A6039" s="10" t="str">
        <x:v>SINGLESHOT</x:v>
      </x:c>
      <x:c r="B6039" s="10" t="str">
        <x:v>TRF-030</x:v>
      </x:c>
      <x:c r="C6039" s="10" t="str">
        <x:v>TRF-030-F11</x:v>
      </x:c>
      <x:c r="D6039" s="10" t="str">
        <x:v>RUN_01</x:v>
      </x:c>
      <x:c r="E6039" s="10" t="str">
        <x:v>ORIGINAL_LEDGER</x:v>
      </x:c>
      <x:c r="F6039" s="10" t="str">
        <x:v>FAIL</x:v>
      </x:c>
      <x:c r="G6039" s="10" t="str">
        <x:v>FAIL</x:v>
      </x:c>
      <x:c r="H6039" s="10" t="str">
        <x:v>EXECUTED</x:v>
      </x:c>
      <x:c r="I6039" s="10" t="str">
        <x:v>PARSED</x:v>
      </x:c>
      <x:c r="J6039" s="10" t="str">
        <x:v>SINGLESHOT_CAPTURED_DIAGNOSTIC_PASS</x:v>
      </x:c>
      <x:c r="K6039" s="10" t="str">
        <x:v>a031d0fe435f923007c2d424ead9614125aa4baa632cb44e9bfeaee98f22e5f3</x:v>
      </x:c>
      <x:c r="L6039" s="10" t="str">
        <x:v>historical_three</x:v>
      </x:c>
      <x:c r="M6039" s="10" t="n">
        <x:v>1</x:v>
      </x:c>
      <x:c r="N6039" s="10" t="n">
        <x:v>0</x:v>
      </x:c>
      <x:c r="O6039" s="10" t="n">
        <x:v>0</x:v>
      </x:c>
      <x:c r="P6039" s="9" t="str">
        <x:f>'CaseReview'!U1667</x:f>
        <x:v>FAIL</x:v>
      </x:c>
      <x:c r="Q6039" s="9" t="n">
        <x:f>IF(AND(T6039=1,G6039=P6039),1,0)</x:f>
        <x:v>1</x:v>
      </x:c>
      <x:c r="R6039" s="9" t="n">
        <x:f>IF(AND(T6039=1,G6039="PASS",P6039="FAIL"),1,0)</x:f>
        <x:v>0</x:v>
      </x:c>
      <x:c r="S6039" s="9" t="n">
        <x:f>IF(AND(T6039=1,G6039="FAIL",P6039="PASS"),1,0)</x:f>
        <x:v>0</x:v>
      </x:c>
      <x:c r="T6039" s="9" t="n">
        <x:v>1</x:v>
      </x:c>
      <x:c r="U6039" s="9" t="n">
        <x:v>15</x:v>
      </x:c>
      <x:c r="V6039" s="9" t="str">
        <x:v>MVP/SHACL_GENERATION_PIPELINE/experiments/LUNA_CONTEXTUAL_SINGLESHOT/RUN_01/runs/RUN-TRF-030-20260831T155932929721Z/artifacts/attempt_01/extracted_shape.ttl</x:v>
      </x:c>
    </x:row>
    <x:row r="6040" ht="22" customHeight="1">
      <x:c r="A6040" s="10" t="str">
        <x:v>SINGLESHOT</x:v>
      </x:c>
      <x:c r="B6040" s="10" t="str">
        <x:v>TRF-030</x:v>
      </x:c>
      <x:c r="C6040" s="10" t="str">
        <x:v>TRF-030-F12</x:v>
      </x:c>
      <x:c r="D6040" s="10" t="str">
        <x:v>RUN_01</x:v>
      </x:c>
      <x:c r="E6040" s="10" t="str">
        <x:v>ORIGINAL_LEDGER</x:v>
      </x:c>
      <x:c r="F6040" s="10" t="str">
        <x:v>FAIL</x:v>
      </x:c>
      <x:c r="G6040" s="10" t="str">
        <x:v>FAIL</x:v>
      </x:c>
      <x:c r="H6040" s="10" t="str">
        <x:v>EXECUTED</x:v>
      </x:c>
      <x:c r="I6040" s="10" t="str">
        <x:v>PARSED</x:v>
      </x:c>
      <x:c r="J6040" s="10" t="str">
        <x:v>SINGLESHOT_CAPTURED_DIAGNOSTIC_PASS</x:v>
      </x:c>
      <x:c r="K6040" s="10" t="str">
        <x:v>a031d0fe435f923007c2d424ead9614125aa4baa632cb44e9bfeaee98f22e5f3</x:v>
      </x:c>
      <x:c r="L6040" s="10" t="str">
        <x:v>historical_three</x:v>
      </x:c>
      <x:c r="M6040" s="10" t="n">
        <x:v>1</x:v>
      </x:c>
      <x:c r="N6040" s="10" t="n">
        <x:v>0</x:v>
      </x:c>
      <x:c r="O6040" s="10" t="n">
        <x:v>0</x:v>
      </x:c>
      <x:c r="P6040" s="9" t="str">
        <x:f>'CaseReview'!U1668</x:f>
        <x:v>FAIL</x:v>
      </x:c>
      <x:c r="Q6040" s="9" t="n">
        <x:f>IF(AND(T6040=1,G6040=P6040),1,0)</x:f>
        <x:v>1</x:v>
      </x:c>
      <x:c r="R6040" s="9" t="n">
        <x:f>IF(AND(T6040=1,G6040="PASS",P6040="FAIL"),1,0)</x:f>
        <x:v>0</x:v>
      </x:c>
      <x:c r="S6040" s="9" t="n">
        <x:f>IF(AND(T6040=1,G6040="FAIL",P6040="PASS"),1,0)</x:f>
        <x:v>0</x:v>
      </x:c>
      <x:c r="T6040" s="9" t="n">
        <x:v>1</x:v>
      </x:c>
      <x:c r="U6040" s="9" t="n">
        <x:v>15</x:v>
      </x:c>
      <x:c r="V6040" s="9" t="str">
        <x:v>MVP/SHACL_GENERATION_PIPELINE/experiments/LUNA_CONTEXTUAL_SINGLESHOT/RUN_01/runs/RUN-TRF-030-20260831T155932929721Z/artifacts/attempt_01/extracted_shape.ttl</x:v>
      </x:c>
    </x:row>
    <x:row r="6041" ht="22" customHeight="1">
      <x:c r="A6041" s="10" t="str">
        <x:v>SINGLESHOT</x:v>
      </x:c>
      <x:c r="B6041" s="10" t="str">
        <x:v>TRF-030</x:v>
      </x:c>
      <x:c r="C6041" s="10" t="str">
        <x:v>TRF-030-F13</x:v>
      </x:c>
      <x:c r="D6041" s="10" t="str">
        <x:v>RUN_01</x:v>
      </x:c>
      <x:c r="E6041" s="10" t="str">
        <x:v>ORIGINAL_LEDGER</x:v>
      </x:c>
      <x:c r="F6041" s="10" t="str">
        <x:v>FAIL</x:v>
      </x:c>
      <x:c r="G6041" s="10" t="str">
        <x:v>FAIL</x:v>
      </x:c>
      <x:c r="H6041" s="10" t="str">
        <x:v>EXECUTED</x:v>
      </x:c>
      <x:c r="I6041" s="10" t="str">
        <x:v>PARSED</x:v>
      </x:c>
      <x:c r="J6041" s="10" t="str">
        <x:v>SINGLESHOT_CAPTURED_DIAGNOSTIC_PASS</x:v>
      </x:c>
      <x:c r="K6041" s="10" t="str">
        <x:v>a031d0fe435f923007c2d424ead9614125aa4baa632cb44e9bfeaee98f22e5f3</x:v>
      </x:c>
      <x:c r="L6041" s="10" t="str">
        <x:v>historical_three</x:v>
      </x:c>
      <x:c r="M6041" s="10" t="n">
        <x:v>1</x:v>
      </x:c>
      <x:c r="N6041" s="10" t="n">
        <x:v>0</x:v>
      </x:c>
      <x:c r="O6041" s="10" t="n">
        <x:v>0</x:v>
      </x:c>
      <x:c r="P6041" s="9" t="str">
        <x:f>'CaseReview'!U1669</x:f>
        <x:v>FAIL</x:v>
      </x:c>
      <x:c r="Q6041" s="9" t="n">
        <x:f>IF(AND(T6041=1,G6041=P6041),1,0)</x:f>
        <x:v>1</x:v>
      </x:c>
      <x:c r="R6041" s="9" t="n">
        <x:f>IF(AND(T6041=1,G6041="PASS",P6041="FAIL"),1,0)</x:f>
        <x:v>0</x:v>
      </x:c>
      <x:c r="S6041" s="9" t="n">
        <x:f>IF(AND(T6041=1,G6041="FAIL",P6041="PASS"),1,0)</x:f>
        <x:v>0</x:v>
      </x:c>
      <x:c r="T6041" s="9" t="n">
        <x:v>1</x:v>
      </x:c>
      <x:c r="U6041" s="9" t="n">
        <x:v>15</x:v>
      </x:c>
      <x:c r="V6041" s="9" t="str">
        <x:v>MVP/SHACL_GENERATION_PIPELINE/experiments/LUNA_CONTEXTUAL_SINGLESHOT/RUN_01/runs/RUN-TRF-030-20260831T155932929721Z/artifacts/attempt_01/extracted_shape.ttl</x:v>
      </x:c>
    </x:row>
    <x:row r="6042" ht="22" customHeight="1">
      <x:c r="A6042" s="10" t="str">
        <x:v>SINGLESHOT</x:v>
      </x:c>
      <x:c r="B6042" s="10" t="str">
        <x:v>TRF-030</x:v>
      </x:c>
      <x:c r="C6042" s="10" t="str">
        <x:v>TRF-030-P01</x:v>
      </x:c>
      <x:c r="D6042" s="10" t="str">
        <x:v>RUN_01</x:v>
      </x:c>
      <x:c r="E6042" s="10" t="str">
        <x:v>ORIGINAL_LEDGER</x:v>
      </x:c>
      <x:c r="F6042" s="10" t="str">
        <x:v>PASS</x:v>
      </x:c>
      <x:c r="G6042" s="10" t="str">
        <x:v>FAIL</x:v>
      </x:c>
      <x:c r="H6042" s="10" t="str">
        <x:v>EXECUTED</x:v>
      </x:c>
      <x:c r="I6042" s="10" t="str">
        <x:v>PARSED</x:v>
      </x:c>
      <x:c r="J6042" s="10" t="str">
        <x:v>SINGLESHOT_CAPTURED_DIAGNOSTIC_PASS</x:v>
      </x:c>
      <x:c r="K6042" s="10" t="str">
        <x:v>a031d0fe435f923007c2d424ead9614125aa4baa632cb44e9bfeaee98f22e5f3</x:v>
      </x:c>
      <x:c r="L6042" s="10" t="str">
        <x:v>historical_three</x:v>
      </x:c>
      <x:c r="M6042" s="10" t="n">
        <x:v>0</x:v>
      </x:c>
      <x:c r="N6042" s="10" t="n">
        <x:v>0</x:v>
      </x:c>
      <x:c r="O6042" s="10" t="n">
        <x:v>1</x:v>
      </x:c>
      <x:c r="P6042" s="9" t="str">
        <x:f>'CaseReview'!U1670</x:f>
        <x:v>PASS</x:v>
      </x:c>
      <x:c r="Q6042" s="9" t="n">
        <x:f>IF(AND(T6042=1,G6042=P6042),1,0)</x:f>
        <x:v>0</x:v>
      </x:c>
      <x:c r="R6042" s="9" t="n">
        <x:f>IF(AND(T6042=1,G6042="PASS",P6042="FAIL"),1,0)</x:f>
        <x:v>0</x:v>
      </x:c>
      <x:c r="S6042" s="9" t="n">
        <x:f>IF(AND(T6042=1,G6042="FAIL",P6042="PASS"),1,0)</x:f>
        <x:v>1</x:v>
      </x:c>
      <x:c r="T6042" s="9" t="n">
        <x:v>1</x:v>
      </x:c>
      <x:c r="U6042" s="9" t="n">
        <x:v>15</x:v>
      </x:c>
      <x:c r="V6042" s="9" t="str">
        <x:v>MVP/SHACL_GENERATION_PIPELINE/experiments/LUNA_CONTEXTUAL_SINGLESHOT/RUN_01/runs/RUN-TRF-030-20260831T155932929721Z/artifacts/attempt_01/extracted_shape.ttl</x:v>
      </x:c>
    </x:row>
    <x:row r="6043" ht="22" customHeight="1">
      <x:c r="A6043" s="10" t="str">
        <x:v>SINGLESHOT</x:v>
      </x:c>
      <x:c r="B6043" s="10" t="str">
        <x:v>TRF-030</x:v>
      </x:c>
      <x:c r="C6043" s="10" t="str">
        <x:v>TRF-030-P02</x:v>
      </x:c>
      <x:c r="D6043" s="10" t="str">
        <x:v>RUN_01</x:v>
      </x:c>
      <x:c r="E6043" s="10" t="str">
        <x:v>ORIGINAL_LEDGER</x:v>
      </x:c>
      <x:c r="F6043" s="10" t="str">
        <x:v>PASS</x:v>
      </x:c>
      <x:c r="G6043" s="10" t="str">
        <x:v>FAIL</x:v>
      </x:c>
      <x:c r="H6043" s="10" t="str">
        <x:v>EXECUTED</x:v>
      </x:c>
      <x:c r="I6043" s="10" t="str">
        <x:v>PARSED</x:v>
      </x:c>
      <x:c r="J6043" s="10" t="str">
        <x:v>SINGLESHOT_CAPTURED_DIAGNOSTIC_PASS</x:v>
      </x:c>
      <x:c r="K6043" s="10" t="str">
        <x:v>a031d0fe435f923007c2d424ead9614125aa4baa632cb44e9bfeaee98f22e5f3</x:v>
      </x:c>
      <x:c r="L6043" s="10" t="str">
        <x:v>historical_three</x:v>
      </x:c>
      <x:c r="M6043" s="10" t="n">
        <x:v>0</x:v>
      </x:c>
      <x:c r="N6043" s="10" t="n">
        <x:v>0</x:v>
      </x:c>
      <x:c r="O6043" s="10" t="n">
        <x:v>1</x:v>
      </x:c>
      <x:c r="P6043" s="9" t="str">
        <x:f>'CaseReview'!U1671</x:f>
        <x:v>PASS</x:v>
      </x:c>
      <x:c r="Q6043" s="9" t="n">
        <x:f>IF(AND(T6043=1,G6043=P6043),1,0)</x:f>
        <x:v>0</x:v>
      </x:c>
      <x:c r="R6043" s="9" t="n">
        <x:f>IF(AND(T6043=1,G6043="PASS",P6043="FAIL"),1,0)</x:f>
        <x:v>0</x:v>
      </x:c>
      <x:c r="S6043" s="9" t="n">
        <x:f>IF(AND(T6043=1,G6043="FAIL",P6043="PASS"),1,0)</x:f>
        <x:v>1</x:v>
      </x:c>
      <x:c r="T6043" s="9" t="n">
        <x:v>1</x:v>
      </x:c>
      <x:c r="U6043" s="9" t="n">
        <x:v>15</x:v>
      </x:c>
      <x:c r="V6043" s="9" t="str">
        <x:v>MVP/SHACL_GENERATION_PIPELINE/experiments/LUNA_CONTEXTUAL_SINGLESHOT/RUN_01/runs/RUN-TRF-030-20260831T155932929721Z/artifacts/attempt_01/extracted_shape.ttl</x:v>
      </x:c>
    </x:row>
    <x:row r="6044" ht="22" customHeight="1">
      <x:c r="A6044" s="10" t="str">
        <x:v>SINGLESHOT</x:v>
      </x:c>
      <x:c r="B6044" s="10" t="str">
        <x:v>TRF-031</x:v>
      </x:c>
      <x:c r="C6044" s="10" t="str">
        <x:v>TRF-031-F01</x:v>
      </x:c>
      <x:c r="D6044" s="10" t="str">
        <x:v>RUN_01</x:v>
      </x:c>
      <x:c r="E6044" s="10" t="str">
        <x:v>ORIGINAL_LEDGER</x:v>
      </x:c>
      <x:c r="F6044" s="10" t="str">
        <x:v>FAIL</x:v>
      </x:c>
      <x:c r="G6044" s="10" t="str">
        <x:v>NO_VERDICT</x:v>
      </x:c>
      <x:c r="H6044" s="10" t="str">
        <x:v>INFRASTRUCTURE_FAILURE</x:v>
      </x:c>
      <x:c r="I6044" s="10" t="str">
        <x:v>NOT_PARSED</x:v>
      </x:c>
      <x:c r="J6044" s="10" t="str">
        <x:v>SINGLESHOT_CAPTURED_DIAGNOSTIC_FAIL</x:v>
      </x:c>
      <x:c r="K6044" s="10" t="str"/>
      <x:c r="L6044" s="10" t="str">
        <x:v>historical_three</x:v>
      </x:c>
      <x:c r="M6044" s="10" t="n">
        <x:v>0</x:v>
      </x:c>
      <x:c r="N6044" s="10" t="n">
        <x:v>0</x:v>
      </x:c>
      <x:c r="O6044" s="10" t="n">
        <x:v>0</x:v>
      </x:c>
      <x:c r="P6044" s="9" t="str">
        <x:f>'CaseReview'!U1672</x:f>
        <x:v>FAIL</x:v>
      </x:c>
      <x:c r="Q6044" s="9" t="n">
        <x:f>IF(AND(T6044=1,G6044=P6044),1,0)</x:f>
        <x:v>0</x:v>
      </x:c>
      <x:c r="R6044" s="9" t="n">
        <x:f>IF(AND(T6044=1,G6044="PASS",P6044="FAIL"),1,0)</x:f>
        <x:v>0</x:v>
      </x:c>
      <x:c r="S6044" s="9" t="n">
        <x:f>IF(AND(T6044=1,G6044="FAIL",P6044="PASS"),1,0)</x:f>
        <x:v>0</x:v>
      </x:c>
      <x:c r="T6044" s="9" t="n">
        <x:v>0</x:v>
      </x:c>
      <x:c r="U6044" s="9" t="n">
        <x:v>11</x:v>
      </x:c>
      <x:c r="V6044" s="9" t="str"/>
    </x:row>
    <x:row r="6045" ht="22" customHeight="1">
      <x:c r="A6045" s="10" t="str">
        <x:v>SINGLESHOT</x:v>
      </x:c>
      <x:c r="B6045" s="10" t="str">
        <x:v>TRF-031</x:v>
      </x:c>
      <x:c r="C6045" s="10" t="str">
        <x:v>TRF-031-F02</x:v>
      </x:c>
      <x:c r="D6045" s="10" t="str">
        <x:v>RUN_01</x:v>
      </x:c>
      <x:c r="E6045" s="10" t="str">
        <x:v>ORIGINAL_LEDGER</x:v>
      </x:c>
      <x:c r="F6045" s="10" t="str">
        <x:v>FAIL</x:v>
      </x:c>
      <x:c r="G6045" s="10" t="str">
        <x:v>NO_VERDICT</x:v>
      </x:c>
      <x:c r="H6045" s="10" t="str">
        <x:v>INFRASTRUCTURE_FAILURE</x:v>
      </x:c>
      <x:c r="I6045" s="10" t="str">
        <x:v>NOT_PARSED</x:v>
      </x:c>
      <x:c r="J6045" s="10" t="str">
        <x:v>SINGLESHOT_CAPTURED_DIAGNOSTIC_FAIL</x:v>
      </x:c>
      <x:c r="K6045" s="10" t="str"/>
      <x:c r="L6045" s="10" t="str">
        <x:v>historical_three</x:v>
      </x:c>
      <x:c r="M6045" s="10" t="n">
        <x:v>0</x:v>
      </x:c>
      <x:c r="N6045" s="10" t="n">
        <x:v>0</x:v>
      </x:c>
      <x:c r="O6045" s="10" t="n">
        <x:v>0</x:v>
      </x:c>
      <x:c r="P6045" s="9" t="str">
        <x:f>'CaseReview'!U1673</x:f>
        <x:v>FAIL</x:v>
      </x:c>
      <x:c r="Q6045" s="9" t="n">
        <x:f>IF(AND(T6045=1,G6045=P6045),1,0)</x:f>
        <x:v>0</x:v>
      </x:c>
      <x:c r="R6045" s="9" t="n">
        <x:f>IF(AND(T6045=1,G6045="PASS",P6045="FAIL"),1,0)</x:f>
        <x:v>0</x:v>
      </x:c>
      <x:c r="S6045" s="9" t="n">
        <x:f>IF(AND(T6045=1,G6045="FAIL",P6045="PASS"),1,0)</x:f>
        <x:v>0</x:v>
      </x:c>
      <x:c r="T6045" s="9" t="n">
        <x:v>0</x:v>
      </x:c>
      <x:c r="U6045" s="9" t="n">
        <x:v>11</x:v>
      </x:c>
      <x:c r="V6045" s="9" t="str"/>
    </x:row>
    <x:row r="6046" ht="22" customHeight="1">
      <x:c r="A6046" s="10" t="str">
        <x:v>SINGLESHOT</x:v>
      </x:c>
      <x:c r="B6046" s="10" t="str">
        <x:v>TRF-031</x:v>
      </x:c>
      <x:c r="C6046" s="10" t="str">
        <x:v>TRF-031-F03</x:v>
      </x:c>
      <x:c r="D6046" s="10" t="str">
        <x:v>RUN_01</x:v>
      </x:c>
      <x:c r="E6046" s="10" t="str">
        <x:v>ORIGINAL_LEDGER</x:v>
      </x:c>
      <x:c r="F6046" s="10" t="str">
        <x:v>FAIL</x:v>
      </x:c>
      <x:c r="G6046" s="10" t="str">
        <x:v>NO_VERDICT</x:v>
      </x:c>
      <x:c r="H6046" s="10" t="str">
        <x:v>INFRASTRUCTURE_FAILURE</x:v>
      </x:c>
      <x:c r="I6046" s="10" t="str">
        <x:v>NOT_PARSED</x:v>
      </x:c>
      <x:c r="J6046" s="10" t="str">
        <x:v>SINGLESHOT_CAPTURED_DIAGNOSTIC_FAIL</x:v>
      </x:c>
      <x:c r="K6046" s="10" t="str"/>
      <x:c r="L6046" s="10" t="str">
        <x:v>historical_three</x:v>
      </x:c>
      <x:c r="M6046" s="10" t="n">
        <x:v>0</x:v>
      </x:c>
      <x:c r="N6046" s="10" t="n">
        <x:v>0</x:v>
      </x:c>
      <x:c r="O6046" s="10" t="n">
        <x:v>0</x:v>
      </x:c>
      <x:c r="P6046" s="9" t="str">
        <x:f>'CaseReview'!U1674</x:f>
        <x:v>FAIL</x:v>
      </x:c>
      <x:c r="Q6046" s="9" t="n">
        <x:f>IF(AND(T6046=1,G6046=P6046),1,0)</x:f>
        <x:v>0</x:v>
      </x:c>
      <x:c r="R6046" s="9" t="n">
        <x:f>IF(AND(T6046=1,G6046="PASS",P6046="FAIL"),1,0)</x:f>
        <x:v>0</x:v>
      </x:c>
      <x:c r="S6046" s="9" t="n">
        <x:f>IF(AND(T6046=1,G6046="FAIL",P6046="PASS"),1,0)</x:f>
        <x:v>0</x:v>
      </x:c>
      <x:c r="T6046" s="9" t="n">
        <x:v>0</x:v>
      </x:c>
      <x:c r="U6046" s="9" t="n">
        <x:v>11</x:v>
      </x:c>
      <x:c r="V6046" s="9" t="str"/>
    </x:row>
    <x:row r="6047" ht="22" customHeight="1">
      <x:c r="A6047" s="10" t="str">
        <x:v>SINGLESHOT</x:v>
      </x:c>
      <x:c r="B6047" s="10" t="str">
        <x:v>TRF-031</x:v>
      </x:c>
      <x:c r="C6047" s="10" t="str">
        <x:v>TRF-031-F04</x:v>
      </x:c>
      <x:c r="D6047" s="10" t="str">
        <x:v>RUN_01</x:v>
      </x:c>
      <x:c r="E6047" s="10" t="str">
        <x:v>ORIGINAL_LEDGER</x:v>
      </x:c>
      <x:c r="F6047" s="10" t="str">
        <x:v>FAIL</x:v>
      </x:c>
      <x:c r="G6047" s="10" t="str">
        <x:v>NO_VERDICT</x:v>
      </x:c>
      <x:c r="H6047" s="10" t="str">
        <x:v>INFRASTRUCTURE_FAILURE</x:v>
      </x:c>
      <x:c r="I6047" s="10" t="str">
        <x:v>NOT_PARSED</x:v>
      </x:c>
      <x:c r="J6047" s="10" t="str">
        <x:v>SINGLESHOT_CAPTURED_DIAGNOSTIC_FAIL</x:v>
      </x:c>
      <x:c r="K6047" s="10" t="str"/>
      <x:c r="L6047" s="10" t="str">
        <x:v>historical_three</x:v>
      </x:c>
      <x:c r="M6047" s="10" t="n">
        <x:v>0</x:v>
      </x:c>
      <x:c r="N6047" s="10" t="n">
        <x:v>0</x:v>
      </x:c>
      <x:c r="O6047" s="10" t="n">
        <x:v>0</x:v>
      </x:c>
      <x:c r="P6047" s="9" t="str">
        <x:f>'CaseReview'!U1675</x:f>
        <x:v>FAIL</x:v>
      </x:c>
      <x:c r="Q6047" s="9" t="n">
        <x:f>IF(AND(T6047=1,G6047=P6047),1,0)</x:f>
        <x:v>0</x:v>
      </x:c>
      <x:c r="R6047" s="9" t="n">
        <x:f>IF(AND(T6047=1,G6047="PASS",P6047="FAIL"),1,0)</x:f>
        <x:v>0</x:v>
      </x:c>
      <x:c r="S6047" s="9" t="n">
        <x:f>IF(AND(T6047=1,G6047="FAIL",P6047="PASS"),1,0)</x:f>
        <x:v>0</x:v>
      </x:c>
      <x:c r="T6047" s="9" t="n">
        <x:v>0</x:v>
      </x:c>
      <x:c r="U6047" s="9" t="n">
        <x:v>11</x:v>
      </x:c>
      <x:c r="V6047" s="9" t="str"/>
    </x:row>
    <x:row r="6048" ht="22" customHeight="1">
      <x:c r="A6048" s="10" t="str">
        <x:v>SINGLESHOT</x:v>
      </x:c>
      <x:c r="B6048" s="10" t="str">
        <x:v>TRF-031</x:v>
      </x:c>
      <x:c r="C6048" s="10" t="str">
        <x:v>TRF-031-F05</x:v>
      </x:c>
      <x:c r="D6048" s="10" t="str">
        <x:v>RUN_01</x:v>
      </x:c>
      <x:c r="E6048" s="10" t="str">
        <x:v>ORIGINAL_LEDGER</x:v>
      </x:c>
      <x:c r="F6048" s="10" t="str">
        <x:v>FAIL</x:v>
      </x:c>
      <x:c r="G6048" s="10" t="str">
        <x:v>NO_VERDICT</x:v>
      </x:c>
      <x:c r="H6048" s="10" t="str">
        <x:v>INFRASTRUCTURE_FAILURE</x:v>
      </x:c>
      <x:c r="I6048" s="10" t="str">
        <x:v>NOT_PARSED</x:v>
      </x:c>
      <x:c r="J6048" s="10" t="str">
        <x:v>SINGLESHOT_CAPTURED_DIAGNOSTIC_FAIL</x:v>
      </x:c>
      <x:c r="K6048" s="10" t="str"/>
      <x:c r="L6048" s="10" t="str">
        <x:v>historical_three</x:v>
      </x:c>
      <x:c r="M6048" s="10" t="n">
        <x:v>0</x:v>
      </x:c>
      <x:c r="N6048" s="10" t="n">
        <x:v>0</x:v>
      </x:c>
      <x:c r="O6048" s="10" t="n">
        <x:v>0</x:v>
      </x:c>
      <x:c r="P6048" s="9" t="str">
        <x:f>'CaseReview'!U1676</x:f>
        <x:v>FAIL</x:v>
      </x:c>
      <x:c r="Q6048" s="9" t="n">
        <x:f>IF(AND(T6048=1,G6048=P6048),1,0)</x:f>
        <x:v>0</x:v>
      </x:c>
      <x:c r="R6048" s="9" t="n">
        <x:f>IF(AND(T6048=1,G6048="PASS",P6048="FAIL"),1,0)</x:f>
        <x:v>0</x:v>
      </x:c>
      <x:c r="S6048" s="9" t="n">
        <x:f>IF(AND(T6048=1,G6048="FAIL",P6048="PASS"),1,0)</x:f>
        <x:v>0</x:v>
      </x:c>
      <x:c r="T6048" s="9" t="n">
        <x:v>0</x:v>
      </x:c>
      <x:c r="U6048" s="9" t="n">
        <x:v>11</x:v>
      </x:c>
      <x:c r="V6048" s="9" t="str"/>
    </x:row>
    <x:row r="6049" ht="22" customHeight="1">
      <x:c r="A6049" s="10" t="str">
        <x:v>SINGLESHOT</x:v>
      </x:c>
      <x:c r="B6049" s="10" t="str">
        <x:v>TRF-031</x:v>
      </x:c>
      <x:c r="C6049" s="10" t="str">
        <x:v>TRF-031-F06</x:v>
      </x:c>
      <x:c r="D6049" s="10" t="str">
        <x:v>RUN_01</x:v>
      </x:c>
      <x:c r="E6049" s="10" t="str">
        <x:v>ORIGINAL_LEDGER</x:v>
      </x:c>
      <x:c r="F6049" s="10" t="str">
        <x:v>FAIL</x:v>
      </x:c>
      <x:c r="G6049" s="10" t="str">
        <x:v>NO_VERDICT</x:v>
      </x:c>
      <x:c r="H6049" s="10" t="str">
        <x:v>INFRASTRUCTURE_FAILURE</x:v>
      </x:c>
      <x:c r="I6049" s="10" t="str">
        <x:v>NOT_PARSED</x:v>
      </x:c>
      <x:c r="J6049" s="10" t="str">
        <x:v>SINGLESHOT_CAPTURED_DIAGNOSTIC_FAIL</x:v>
      </x:c>
      <x:c r="K6049" s="10" t="str"/>
      <x:c r="L6049" s="10" t="str">
        <x:v>historical_three</x:v>
      </x:c>
      <x:c r="M6049" s="10" t="n">
        <x:v>0</x:v>
      </x:c>
      <x:c r="N6049" s="10" t="n">
        <x:v>0</x:v>
      </x:c>
      <x:c r="O6049" s="10" t="n">
        <x:v>0</x:v>
      </x:c>
      <x:c r="P6049" s="9" t="str">
        <x:f>'CaseReview'!U1677</x:f>
        <x:v>FAIL</x:v>
      </x:c>
      <x:c r="Q6049" s="9" t="n">
        <x:f>IF(AND(T6049=1,G6049=P6049),1,0)</x:f>
        <x:v>0</x:v>
      </x:c>
      <x:c r="R6049" s="9" t="n">
        <x:f>IF(AND(T6049=1,G6049="PASS",P6049="FAIL"),1,0)</x:f>
        <x:v>0</x:v>
      </x:c>
      <x:c r="S6049" s="9" t="n">
        <x:f>IF(AND(T6049=1,G6049="FAIL",P6049="PASS"),1,0)</x:f>
        <x:v>0</x:v>
      </x:c>
      <x:c r="T6049" s="9" t="n">
        <x:v>0</x:v>
      </x:c>
      <x:c r="U6049" s="9" t="n">
        <x:v>11</x:v>
      </x:c>
      <x:c r="V6049" s="9" t="str"/>
    </x:row>
    <x:row r="6050" ht="22" customHeight="1">
      <x:c r="A6050" s="10" t="str">
        <x:v>SINGLESHOT</x:v>
      </x:c>
      <x:c r="B6050" s="10" t="str">
        <x:v>TRF-031</x:v>
      </x:c>
      <x:c r="C6050" s="10" t="str">
        <x:v>TRF-031-F07</x:v>
      </x:c>
      <x:c r="D6050" s="10" t="str">
        <x:v>RUN_01</x:v>
      </x:c>
      <x:c r="E6050" s="10" t="str">
        <x:v>ORIGINAL_LEDGER</x:v>
      </x:c>
      <x:c r="F6050" s="10" t="str">
        <x:v>FAIL</x:v>
      </x:c>
      <x:c r="G6050" s="10" t="str">
        <x:v>NO_VERDICT</x:v>
      </x:c>
      <x:c r="H6050" s="10" t="str">
        <x:v>INFRASTRUCTURE_FAILURE</x:v>
      </x:c>
      <x:c r="I6050" s="10" t="str">
        <x:v>NOT_PARSED</x:v>
      </x:c>
      <x:c r="J6050" s="10" t="str">
        <x:v>SINGLESHOT_CAPTURED_DIAGNOSTIC_FAIL</x:v>
      </x:c>
      <x:c r="K6050" s="10" t="str"/>
      <x:c r="L6050" s="10" t="str">
        <x:v>historical_three</x:v>
      </x:c>
      <x:c r="M6050" s="10" t="n">
        <x:v>0</x:v>
      </x:c>
      <x:c r="N6050" s="10" t="n">
        <x:v>0</x:v>
      </x:c>
      <x:c r="O6050" s="10" t="n">
        <x:v>0</x:v>
      </x:c>
      <x:c r="P6050" s="9" t="str">
        <x:f>'CaseReview'!U1678</x:f>
        <x:v>FAIL</x:v>
      </x:c>
      <x:c r="Q6050" s="9" t="n">
        <x:f>IF(AND(T6050=1,G6050=P6050),1,0)</x:f>
        <x:v>0</x:v>
      </x:c>
      <x:c r="R6050" s="9" t="n">
        <x:f>IF(AND(T6050=1,G6050="PASS",P6050="FAIL"),1,0)</x:f>
        <x:v>0</x:v>
      </x:c>
      <x:c r="S6050" s="9" t="n">
        <x:f>IF(AND(T6050=1,G6050="FAIL",P6050="PASS"),1,0)</x:f>
        <x:v>0</x:v>
      </x:c>
      <x:c r="T6050" s="9" t="n">
        <x:v>0</x:v>
      </x:c>
      <x:c r="U6050" s="9" t="n">
        <x:v>11</x:v>
      </x:c>
      <x:c r="V6050" s="9" t="str"/>
    </x:row>
    <x:row r="6051" ht="22" customHeight="1">
      <x:c r="A6051" s="10" t="str">
        <x:v>SINGLESHOT</x:v>
      </x:c>
      <x:c r="B6051" s="10" t="str">
        <x:v>TRF-031</x:v>
      </x:c>
      <x:c r="C6051" s="10" t="str">
        <x:v>TRF-031-F08</x:v>
      </x:c>
      <x:c r="D6051" s="10" t="str">
        <x:v>RUN_01</x:v>
      </x:c>
      <x:c r="E6051" s="10" t="str">
        <x:v>ORIGINAL_LEDGER</x:v>
      </x:c>
      <x:c r="F6051" s="10" t="str">
        <x:v>FAIL</x:v>
      </x:c>
      <x:c r="G6051" s="10" t="str">
        <x:v>NO_VERDICT</x:v>
      </x:c>
      <x:c r="H6051" s="10" t="str">
        <x:v>INFRASTRUCTURE_FAILURE</x:v>
      </x:c>
      <x:c r="I6051" s="10" t="str">
        <x:v>NOT_PARSED</x:v>
      </x:c>
      <x:c r="J6051" s="10" t="str">
        <x:v>SINGLESHOT_CAPTURED_DIAGNOSTIC_FAIL</x:v>
      </x:c>
      <x:c r="K6051" s="10" t="str"/>
      <x:c r="L6051" s="10" t="str">
        <x:v>historical_three</x:v>
      </x:c>
      <x:c r="M6051" s="10" t="n">
        <x:v>0</x:v>
      </x:c>
      <x:c r="N6051" s="10" t="n">
        <x:v>0</x:v>
      </x:c>
      <x:c r="O6051" s="10" t="n">
        <x:v>0</x:v>
      </x:c>
      <x:c r="P6051" s="9" t="str">
        <x:f>'CaseReview'!U1679</x:f>
        <x:v>FAIL</x:v>
      </x:c>
      <x:c r="Q6051" s="9" t="n">
        <x:f>IF(AND(T6051=1,G6051=P6051),1,0)</x:f>
        <x:v>0</x:v>
      </x:c>
      <x:c r="R6051" s="9" t="n">
        <x:f>IF(AND(T6051=1,G6051="PASS",P6051="FAIL"),1,0)</x:f>
        <x:v>0</x:v>
      </x:c>
      <x:c r="S6051" s="9" t="n">
        <x:f>IF(AND(T6051=1,G6051="FAIL",P6051="PASS"),1,0)</x:f>
        <x:v>0</x:v>
      </x:c>
      <x:c r="T6051" s="9" t="n">
        <x:v>0</x:v>
      </x:c>
      <x:c r="U6051" s="9" t="n">
        <x:v>11</x:v>
      </x:c>
      <x:c r="V6051" s="9" t="str"/>
    </x:row>
    <x:row r="6052" ht="22" customHeight="1">
      <x:c r="A6052" s="10" t="str">
        <x:v>SINGLESHOT</x:v>
      </x:c>
      <x:c r="B6052" s="10" t="str">
        <x:v>TRF-031</x:v>
      </x:c>
      <x:c r="C6052" s="10" t="str">
        <x:v>TRF-031-P01</x:v>
      </x:c>
      <x:c r="D6052" s="10" t="str">
        <x:v>RUN_01</x:v>
      </x:c>
      <x:c r="E6052" s="10" t="str">
        <x:v>ORIGINAL_LEDGER</x:v>
      </x:c>
      <x:c r="F6052" s="10" t="str">
        <x:v>PASS</x:v>
      </x:c>
      <x:c r="G6052" s="10" t="str">
        <x:v>NO_VERDICT</x:v>
      </x:c>
      <x:c r="H6052" s="10" t="str">
        <x:v>INFRASTRUCTURE_FAILURE</x:v>
      </x:c>
      <x:c r="I6052" s="10" t="str">
        <x:v>NOT_PARSED</x:v>
      </x:c>
      <x:c r="J6052" s="10" t="str">
        <x:v>SINGLESHOT_CAPTURED_DIAGNOSTIC_FAIL</x:v>
      </x:c>
      <x:c r="K6052" s="10" t="str"/>
      <x:c r="L6052" s="10" t="str">
        <x:v>historical_three</x:v>
      </x:c>
      <x:c r="M6052" s="10" t="n">
        <x:v>0</x:v>
      </x:c>
      <x:c r="N6052" s="10" t="n">
        <x:v>0</x:v>
      </x:c>
      <x:c r="O6052" s="10" t="n">
        <x:v>0</x:v>
      </x:c>
      <x:c r="P6052" s="9" t="str">
        <x:f>'CaseReview'!U1680</x:f>
        <x:v>PASS</x:v>
      </x:c>
      <x:c r="Q6052" s="9" t="n">
        <x:f>IF(AND(T6052=1,G6052=P6052),1,0)</x:f>
        <x:v>0</x:v>
      </x:c>
      <x:c r="R6052" s="9" t="n">
        <x:f>IF(AND(T6052=1,G6052="PASS",P6052="FAIL"),1,0)</x:f>
        <x:v>0</x:v>
      </x:c>
      <x:c r="S6052" s="9" t="n">
        <x:f>IF(AND(T6052=1,G6052="FAIL",P6052="PASS"),1,0)</x:f>
        <x:v>0</x:v>
      </x:c>
      <x:c r="T6052" s="9" t="n">
        <x:v>0</x:v>
      </x:c>
      <x:c r="U6052" s="9" t="n">
        <x:v>11</x:v>
      </x:c>
      <x:c r="V6052" s="9" t="str"/>
    </x:row>
    <x:row r="6053" ht="22" customHeight="1">
      <x:c r="A6053" s="10" t="str">
        <x:v>SINGLESHOT</x:v>
      </x:c>
      <x:c r="B6053" s="10" t="str">
        <x:v>TRF-031</x:v>
      </x:c>
      <x:c r="C6053" s="10" t="str">
        <x:v>TRF-031-P02</x:v>
      </x:c>
      <x:c r="D6053" s="10" t="str">
        <x:v>RUN_01</x:v>
      </x:c>
      <x:c r="E6053" s="10" t="str">
        <x:v>ORIGINAL_LEDGER</x:v>
      </x:c>
      <x:c r="F6053" s="10" t="str">
        <x:v>PASS</x:v>
      </x:c>
      <x:c r="G6053" s="10" t="str">
        <x:v>NO_VERDICT</x:v>
      </x:c>
      <x:c r="H6053" s="10" t="str">
        <x:v>INFRASTRUCTURE_FAILURE</x:v>
      </x:c>
      <x:c r="I6053" s="10" t="str">
        <x:v>NOT_PARSED</x:v>
      </x:c>
      <x:c r="J6053" s="10" t="str">
        <x:v>SINGLESHOT_CAPTURED_DIAGNOSTIC_FAIL</x:v>
      </x:c>
      <x:c r="K6053" s="10" t="str"/>
      <x:c r="L6053" s="10" t="str">
        <x:v>historical_three</x:v>
      </x:c>
      <x:c r="M6053" s="10" t="n">
        <x:v>0</x:v>
      </x:c>
      <x:c r="N6053" s="10" t="n">
        <x:v>0</x:v>
      </x:c>
      <x:c r="O6053" s="10" t="n">
        <x:v>0</x:v>
      </x:c>
      <x:c r="P6053" s="9" t="str">
        <x:f>'CaseReview'!U1681</x:f>
        <x:v>PASS</x:v>
      </x:c>
      <x:c r="Q6053" s="9" t="n">
        <x:f>IF(AND(T6053=1,G6053=P6053),1,0)</x:f>
        <x:v>0</x:v>
      </x:c>
      <x:c r="R6053" s="9" t="n">
        <x:f>IF(AND(T6053=1,G6053="PASS",P6053="FAIL"),1,0)</x:f>
        <x:v>0</x:v>
      </x:c>
      <x:c r="S6053" s="9" t="n">
        <x:f>IF(AND(T6053=1,G6053="FAIL",P6053="PASS"),1,0)</x:f>
        <x:v>0</x:v>
      </x:c>
      <x:c r="T6053" s="9" t="n">
        <x:v>0</x:v>
      </x:c>
      <x:c r="U6053" s="9" t="n">
        <x:v>11</x:v>
      </x:c>
      <x:c r="V6053" s="9" t="str"/>
    </x:row>
    <x:row r="6054" ht="22" customHeight="1">
      <x:c r="A6054" s="10" t="str">
        <x:v>SINGLESHOT</x:v>
      </x:c>
      <x:c r="B6054" s="10" t="str">
        <x:v>TRF-031</x:v>
      </x:c>
      <x:c r="C6054" s="10" t="str">
        <x:v>TRF-031-P03</x:v>
      </x:c>
      <x:c r="D6054" s="10" t="str">
        <x:v>RUN_01</x:v>
      </x:c>
      <x:c r="E6054" s="10" t="str">
        <x:v>ORIGINAL_LEDGER</x:v>
      </x:c>
      <x:c r="F6054" s="10" t="str">
        <x:v>PASS</x:v>
      </x:c>
      <x:c r="G6054" s="10" t="str">
        <x:v>NO_VERDICT</x:v>
      </x:c>
      <x:c r="H6054" s="10" t="str">
        <x:v>INFRASTRUCTURE_FAILURE</x:v>
      </x:c>
      <x:c r="I6054" s="10" t="str">
        <x:v>NOT_PARSED</x:v>
      </x:c>
      <x:c r="J6054" s="10" t="str">
        <x:v>SINGLESHOT_CAPTURED_DIAGNOSTIC_FAIL</x:v>
      </x:c>
      <x:c r="K6054" s="10" t="str"/>
      <x:c r="L6054" s="10" t="str">
        <x:v>historical_three</x:v>
      </x:c>
      <x:c r="M6054" s="10" t="n">
        <x:v>0</x:v>
      </x:c>
      <x:c r="N6054" s="10" t="n">
        <x:v>0</x:v>
      </x:c>
      <x:c r="O6054" s="10" t="n">
        <x:v>0</x:v>
      </x:c>
      <x:c r="P6054" s="9" t="str">
        <x:f>'CaseReview'!U1682</x:f>
        <x:v>PASS</x:v>
      </x:c>
      <x:c r="Q6054" s="9" t="n">
        <x:f>IF(AND(T6054=1,G6054=P6054),1,0)</x:f>
        <x:v>0</x:v>
      </x:c>
      <x:c r="R6054" s="9" t="n">
        <x:f>IF(AND(T6054=1,G6054="PASS",P6054="FAIL"),1,0)</x:f>
        <x:v>0</x:v>
      </x:c>
      <x:c r="S6054" s="9" t="n">
        <x:f>IF(AND(T6054=1,G6054="FAIL",P6054="PASS"),1,0)</x:f>
        <x:v>0</x:v>
      </x:c>
      <x:c r="T6054" s="9" t="n">
        <x:v>0</x:v>
      </x:c>
      <x:c r="U6054" s="9" t="n">
        <x:v>11</x:v>
      </x:c>
      <x:c r="V6054" s="9" t="str"/>
    </x:row>
    <x:row r="6055" ht="22" customHeight="1">
      <x:c r="A6055" s="10" t="str">
        <x:v>SINGLESHOT</x:v>
      </x:c>
      <x:c r="B6055" s="10" t="str">
        <x:v>TRF-032</x:v>
      </x:c>
      <x:c r="C6055" s="10" t="str">
        <x:v>TRF-032-F01</x:v>
      </x:c>
      <x:c r="D6055" s="10" t="str">
        <x:v>RUN_01</x:v>
      </x:c>
      <x:c r="E6055" s="10" t="str">
        <x:v>ORIGINAL_LEDGER</x:v>
      </x:c>
      <x:c r="F6055" s="10" t="str">
        <x:v>FAIL</x:v>
      </x:c>
      <x:c r="G6055" s="10" t="str">
        <x:v>FAIL</x:v>
      </x:c>
      <x:c r="H6055" s="10" t="str">
        <x:v>EXECUTED</x:v>
      </x:c>
      <x:c r="I6055" s="10" t="str">
        <x:v>PARSED</x:v>
      </x:c>
      <x:c r="J6055" s="10" t="str">
        <x:v>SINGLESHOT_CAPTURED_DIAGNOSTIC_PASS</x:v>
      </x:c>
      <x:c r="K6055" s="10" t="str">
        <x:v>c7e5e228e104a2552d72f8a6c691d3490c0508e2af31ed5539dc8711debcb772</x:v>
      </x:c>
      <x:c r="L6055" s="10" t="str">
        <x:v>historical_three</x:v>
      </x:c>
      <x:c r="M6055" s="10" t="n">
        <x:v>1</x:v>
      </x:c>
      <x:c r="N6055" s="10" t="n">
        <x:v>0</x:v>
      </x:c>
      <x:c r="O6055" s="10" t="n">
        <x:v>0</x:v>
      </x:c>
      <x:c r="P6055" s="9" t="str">
        <x:f>'CaseReview'!U1683</x:f>
        <x:v>FAIL</x:v>
      </x:c>
      <x:c r="Q6055" s="9" t="n">
        <x:f>IF(AND(T6055=1,G6055=P6055),1,0)</x:f>
        <x:v>1</x:v>
      </x:c>
      <x:c r="R6055" s="9" t="n">
        <x:f>IF(AND(T6055=1,G6055="PASS",P6055="FAIL"),1,0)</x:f>
        <x:v>0</x:v>
      </x:c>
      <x:c r="S6055" s="9" t="n">
        <x:f>IF(AND(T6055=1,G6055="FAIL",P6055="PASS"),1,0)</x:f>
        <x:v>0</x:v>
      </x:c>
      <x:c r="T6055" s="9" t="n">
        <x:v>1</x:v>
      </x:c>
      <x:c r="U6055" s="9" t="n">
        <x:v>9</x:v>
      </x:c>
      <x:c r="V6055" s="9" t="str">
        <x:v>MVP/SHACL_GENERATION_PIPELINE/experiments/LUNA_CONTEXTUAL_SINGLESHOT/RUN_01/runs/RUN-TRF-032-20260831T160049194068Z/artifacts/attempt_01/extracted_shape.ttl</x:v>
      </x:c>
    </x:row>
    <x:row r="6056" ht="22" customHeight="1">
      <x:c r="A6056" s="10" t="str">
        <x:v>SINGLESHOT</x:v>
      </x:c>
      <x:c r="B6056" s="10" t="str">
        <x:v>TRF-032</x:v>
      </x:c>
      <x:c r="C6056" s="10" t="str">
        <x:v>TRF-032-F02</x:v>
      </x:c>
      <x:c r="D6056" s="10" t="str">
        <x:v>RUN_01</x:v>
      </x:c>
      <x:c r="E6056" s="10" t="str">
        <x:v>ORIGINAL_LEDGER</x:v>
      </x:c>
      <x:c r="F6056" s="10" t="str">
        <x:v>FAIL</x:v>
      </x:c>
      <x:c r="G6056" s="10" t="str">
        <x:v>FAIL</x:v>
      </x:c>
      <x:c r="H6056" s="10" t="str">
        <x:v>EXECUTED</x:v>
      </x:c>
      <x:c r="I6056" s="10" t="str">
        <x:v>PARSED</x:v>
      </x:c>
      <x:c r="J6056" s="10" t="str">
        <x:v>SINGLESHOT_CAPTURED_DIAGNOSTIC_PASS</x:v>
      </x:c>
      <x:c r="K6056" s="10" t="str">
        <x:v>c7e5e228e104a2552d72f8a6c691d3490c0508e2af31ed5539dc8711debcb772</x:v>
      </x:c>
      <x:c r="L6056" s="10" t="str">
        <x:v>historical_three</x:v>
      </x:c>
      <x:c r="M6056" s="10" t="n">
        <x:v>1</x:v>
      </x:c>
      <x:c r="N6056" s="10" t="n">
        <x:v>0</x:v>
      </x:c>
      <x:c r="O6056" s="10" t="n">
        <x:v>0</x:v>
      </x:c>
      <x:c r="P6056" s="9" t="str">
        <x:f>'CaseReview'!U1684</x:f>
        <x:v>FAIL</x:v>
      </x:c>
      <x:c r="Q6056" s="9" t="n">
        <x:f>IF(AND(T6056=1,G6056=P6056),1,0)</x:f>
        <x:v>1</x:v>
      </x:c>
      <x:c r="R6056" s="9" t="n">
        <x:f>IF(AND(T6056=1,G6056="PASS",P6056="FAIL"),1,0)</x:f>
        <x:v>0</x:v>
      </x:c>
      <x:c r="S6056" s="9" t="n">
        <x:f>IF(AND(T6056=1,G6056="FAIL",P6056="PASS"),1,0)</x:f>
        <x:v>0</x:v>
      </x:c>
      <x:c r="T6056" s="9" t="n">
        <x:v>1</x:v>
      </x:c>
      <x:c r="U6056" s="9" t="n">
        <x:v>9</x:v>
      </x:c>
      <x:c r="V6056" s="9" t="str">
        <x:v>MVP/SHACL_GENERATION_PIPELINE/experiments/LUNA_CONTEXTUAL_SINGLESHOT/RUN_01/runs/RUN-TRF-032-20260831T160049194068Z/artifacts/attempt_01/extracted_shape.ttl</x:v>
      </x:c>
    </x:row>
    <x:row r="6057" ht="22" customHeight="1">
      <x:c r="A6057" s="10" t="str">
        <x:v>SINGLESHOT</x:v>
      </x:c>
      <x:c r="B6057" s="10" t="str">
        <x:v>TRF-032</x:v>
      </x:c>
      <x:c r="C6057" s="10" t="str">
        <x:v>TRF-032-F03</x:v>
      </x:c>
      <x:c r="D6057" s="10" t="str">
        <x:v>RUN_01</x:v>
      </x:c>
      <x:c r="E6057" s="10" t="str">
        <x:v>ORIGINAL_LEDGER</x:v>
      </x:c>
      <x:c r="F6057" s="10" t="str">
        <x:v>FAIL</x:v>
      </x:c>
      <x:c r="G6057" s="10" t="str">
        <x:v>FAIL</x:v>
      </x:c>
      <x:c r="H6057" s="10" t="str">
        <x:v>EXECUTED</x:v>
      </x:c>
      <x:c r="I6057" s="10" t="str">
        <x:v>PARSED</x:v>
      </x:c>
      <x:c r="J6057" s="10" t="str">
        <x:v>SINGLESHOT_CAPTURED_DIAGNOSTIC_PASS</x:v>
      </x:c>
      <x:c r="K6057" s="10" t="str">
        <x:v>c7e5e228e104a2552d72f8a6c691d3490c0508e2af31ed5539dc8711debcb772</x:v>
      </x:c>
      <x:c r="L6057" s="10" t="str">
        <x:v>historical_three</x:v>
      </x:c>
      <x:c r="M6057" s="10" t="n">
        <x:v>1</x:v>
      </x:c>
      <x:c r="N6057" s="10" t="n">
        <x:v>0</x:v>
      </x:c>
      <x:c r="O6057" s="10" t="n">
        <x:v>0</x:v>
      </x:c>
      <x:c r="P6057" s="9" t="str">
        <x:f>'CaseReview'!U1685</x:f>
        <x:v>FAIL</x:v>
      </x:c>
      <x:c r="Q6057" s="9" t="n">
        <x:f>IF(AND(T6057=1,G6057=P6057),1,0)</x:f>
        <x:v>1</x:v>
      </x:c>
      <x:c r="R6057" s="9" t="n">
        <x:f>IF(AND(T6057=1,G6057="PASS",P6057="FAIL"),1,0)</x:f>
        <x:v>0</x:v>
      </x:c>
      <x:c r="S6057" s="9" t="n">
        <x:f>IF(AND(T6057=1,G6057="FAIL",P6057="PASS"),1,0)</x:f>
        <x:v>0</x:v>
      </x:c>
      <x:c r="T6057" s="9" t="n">
        <x:v>1</x:v>
      </x:c>
      <x:c r="U6057" s="9" t="n">
        <x:v>9</x:v>
      </x:c>
      <x:c r="V6057" s="9" t="str">
        <x:v>MVP/SHACL_GENERATION_PIPELINE/experiments/LUNA_CONTEXTUAL_SINGLESHOT/RUN_01/runs/RUN-TRF-032-20260831T160049194068Z/artifacts/attempt_01/extracted_shape.ttl</x:v>
      </x:c>
    </x:row>
    <x:row r="6058" ht="22" customHeight="1">
      <x:c r="A6058" s="10" t="str">
        <x:v>SINGLESHOT</x:v>
      </x:c>
      <x:c r="B6058" s="10" t="str">
        <x:v>TRF-032</x:v>
      </x:c>
      <x:c r="C6058" s="10" t="str">
        <x:v>TRF-032-F04</x:v>
      </x:c>
      <x:c r="D6058" s="10" t="str">
        <x:v>RUN_01</x:v>
      </x:c>
      <x:c r="E6058" s="10" t="str">
        <x:v>ORIGINAL_LEDGER</x:v>
      </x:c>
      <x:c r="F6058" s="10" t="str">
        <x:v>FAIL</x:v>
      </x:c>
      <x:c r="G6058" s="10" t="str">
        <x:v>FAIL</x:v>
      </x:c>
      <x:c r="H6058" s="10" t="str">
        <x:v>EXECUTED</x:v>
      </x:c>
      <x:c r="I6058" s="10" t="str">
        <x:v>PARSED</x:v>
      </x:c>
      <x:c r="J6058" s="10" t="str">
        <x:v>SINGLESHOT_CAPTURED_DIAGNOSTIC_PASS</x:v>
      </x:c>
      <x:c r="K6058" s="10" t="str">
        <x:v>c7e5e228e104a2552d72f8a6c691d3490c0508e2af31ed5539dc8711debcb772</x:v>
      </x:c>
      <x:c r="L6058" s="10" t="str">
        <x:v>historical_three</x:v>
      </x:c>
      <x:c r="M6058" s="10" t="n">
        <x:v>1</x:v>
      </x:c>
      <x:c r="N6058" s="10" t="n">
        <x:v>0</x:v>
      </x:c>
      <x:c r="O6058" s="10" t="n">
        <x:v>0</x:v>
      </x:c>
      <x:c r="P6058" s="9" t="str">
        <x:f>'CaseReview'!U1686</x:f>
        <x:v>FAIL</x:v>
      </x:c>
      <x:c r="Q6058" s="9" t="n">
        <x:f>IF(AND(T6058=1,G6058=P6058),1,0)</x:f>
        <x:v>1</x:v>
      </x:c>
      <x:c r="R6058" s="9" t="n">
        <x:f>IF(AND(T6058=1,G6058="PASS",P6058="FAIL"),1,0)</x:f>
        <x:v>0</x:v>
      </x:c>
      <x:c r="S6058" s="9" t="n">
        <x:f>IF(AND(T6058=1,G6058="FAIL",P6058="PASS"),1,0)</x:f>
        <x:v>0</x:v>
      </x:c>
      <x:c r="T6058" s="9" t="n">
        <x:v>1</x:v>
      </x:c>
      <x:c r="U6058" s="9" t="n">
        <x:v>9</x:v>
      </x:c>
      <x:c r="V6058" s="9" t="str">
        <x:v>MVP/SHACL_GENERATION_PIPELINE/experiments/LUNA_CONTEXTUAL_SINGLESHOT/RUN_01/runs/RUN-TRF-032-20260831T160049194068Z/artifacts/attempt_01/extracted_shape.ttl</x:v>
      </x:c>
    </x:row>
    <x:row r="6059" ht="22" customHeight="1">
      <x:c r="A6059" s="10" t="str">
        <x:v>SINGLESHOT</x:v>
      </x:c>
      <x:c r="B6059" s="10" t="str">
        <x:v>TRF-032</x:v>
      </x:c>
      <x:c r="C6059" s="10" t="str">
        <x:v>TRF-032-F05</x:v>
      </x:c>
      <x:c r="D6059" s="10" t="str">
        <x:v>RUN_01</x:v>
      </x:c>
      <x:c r="E6059" s="10" t="str">
        <x:v>ORIGINAL_LEDGER</x:v>
      </x:c>
      <x:c r="F6059" s="10" t="str">
        <x:v>FAIL</x:v>
      </x:c>
      <x:c r="G6059" s="10" t="str">
        <x:v>FAIL</x:v>
      </x:c>
      <x:c r="H6059" s="10" t="str">
        <x:v>EXECUTED</x:v>
      </x:c>
      <x:c r="I6059" s="10" t="str">
        <x:v>PARSED</x:v>
      </x:c>
      <x:c r="J6059" s="10" t="str">
        <x:v>SINGLESHOT_CAPTURED_DIAGNOSTIC_PASS</x:v>
      </x:c>
      <x:c r="K6059" s="10" t="str">
        <x:v>c7e5e228e104a2552d72f8a6c691d3490c0508e2af31ed5539dc8711debcb772</x:v>
      </x:c>
      <x:c r="L6059" s="10" t="str">
        <x:v>historical_three</x:v>
      </x:c>
      <x:c r="M6059" s="10" t="n">
        <x:v>1</x:v>
      </x:c>
      <x:c r="N6059" s="10" t="n">
        <x:v>0</x:v>
      </x:c>
      <x:c r="O6059" s="10" t="n">
        <x:v>0</x:v>
      </x:c>
      <x:c r="P6059" s="9" t="str">
        <x:f>'CaseReview'!U1687</x:f>
        <x:v>FAIL</x:v>
      </x:c>
      <x:c r="Q6059" s="9" t="n">
        <x:f>IF(AND(T6059=1,G6059=P6059),1,0)</x:f>
        <x:v>1</x:v>
      </x:c>
      <x:c r="R6059" s="9" t="n">
        <x:f>IF(AND(T6059=1,G6059="PASS",P6059="FAIL"),1,0)</x:f>
        <x:v>0</x:v>
      </x:c>
      <x:c r="S6059" s="9" t="n">
        <x:f>IF(AND(T6059=1,G6059="FAIL",P6059="PASS"),1,0)</x:f>
        <x:v>0</x:v>
      </x:c>
      <x:c r="T6059" s="9" t="n">
        <x:v>1</x:v>
      </x:c>
      <x:c r="U6059" s="9" t="n">
        <x:v>9</x:v>
      </x:c>
      <x:c r="V6059" s="9" t="str">
        <x:v>MVP/SHACL_GENERATION_PIPELINE/experiments/LUNA_CONTEXTUAL_SINGLESHOT/RUN_01/runs/RUN-TRF-032-20260831T160049194068Z/artifacts/attempt_01/extracted_shape.ttl</x:v>
      </x:c>
    </x:row>
    <x:row r="6060" ht="22" customHeight="1">
      <x:c r="A6060" s="10" t="str">
        <x:v>SINGLESHOT</x:v>
      </x:c>
      <x:c r="B6060" s="10" t="str">
        <x:v>TRF-032</x:v>
      </x:c>
      <x:c r="C6060" s="10" t="str">
        <x:v>TRF-032-P01</x:v>
      </x:c>
      <x:c r="D6060" s="10" t="str">
        <x:v>RUN_01</x:v>
      </x:c>
      <x:c r="E6060" s="10" t="str">
        <x:v>ORIGINAL_LEDGER</x:v>
      </x:c>
      <x:c r="F6060" s="10" t="str">
        <x:v>PASS</x:v>
      </x:c>
      <x:c r="G6060" s="10" t="str">
        <x:v>FAIL</x:v>
      </x:c>
      <x:c r="H6060" s="10" t="str">
        <x:v>EXECUTED</x:v>
      </x:c>
      <x:c r="I6060" s="10" t="str">
        <x:v>PARSED</x:v>
      </x:c>
      <x:c r="J6060" s="10" t="str">
        <x:v>SINGLESHOT_CAPTURED_DIAGNOSTIC_PASS</x:v>
      </x:c>
      <x:c r="K6060" s="10" t="str">
        <x:v>c7e5e228e104a2552d72f8a6c691d3490c0508e2af31ed5539dc8711debcb772</x:v>
      </x:c>
      <x:c r="L6060" s="10" t="str">
        <x:v>historical_three</x:v>
      </x:c>
      <x:c r="M6060" s="10" t="n">
        <x:v>0</x:v>
      </x:c>
      <x:c r="N6060" s="10" t="n">
        <x:v>0</x:v>
      </x:c>
      <x:c r="O6060" s="10" t="n">
        <x:v>1</x:v>
      </x:c>
      <x:c r="P6060" s="9" t="str">
        <x:f>'CaseReview'!U1688</x:f>
        <x:v>PASS</x:v>
      </x:c>
      <x:c r="Q6060" s="9" t="n">
        <x:f>IF(AND(T6060=1,G6060=P6060),1,0)</x:f>
        <x:v>0</x:v>
      </x:c>
      <x:c r="R6060" s="9" t="n">
        <x:f>IF(AND(T6060=1,G6060="PASS",P6060="FAIL"),1,0)</x:f>
        <x:v>0</x:v>
      </x:c>
      <x:c r="S6060" s="9" t="n">
        <x:f>IF(AND(T6060=1,G6060="FAIL",P6060="PASS"),1,0)</x:f>
        <x:v>1</x:v>
      </x:c>
      <x:c r="T6060" s="9" t="n">
        <x:v>1</x:v>
      </x:c>
      <x:c r="U6060" s="9" t="n">
        <x:v>9</x:v>
      </x:c>
      <x:c r="V6060" s="9" t="str">
        <x:v>MVP/SHACL_GENERATION_PIPELINE/experiments/LUNA_CONTEXTUAL_SINGLESHOT/RUN_01/runs/RUN-TRF-032-20260831T160049194068Z/artifacts/attempt_01/extracted_shape.ttl</x:v>
      </x:c>
    </x:row>
    <x:row r="6061" ht="22" customHeight="1">
      <x:c r="A6061" s="10" t="str">
        <x:v>SINGLESHOT</x:v>
      </x:c>
      <x:c r="B6061" s="10" t="str">
        <x:v>TRF-032</x:v>
      </x:c>
      <x:c r="C6061" s="10" t="str">
        <x:v>TRF-032-P02</x:v>
      </x:c>
      <x:c r="D6061" s="10" t="str">
        <x:v>RUN_01</x:v>
      </x:c>
      <x:c r="E6061" s="10" t="str">
        <x:v>ORIGINAL_LEDGER</x:v>
      </x:c>
      <x:c r="F6061" s="10" t="str">
        <x:v>PASS</x:v>
      </x:c>
      <x:c r="G6061" s="10" t="str">
        <x:v>FAIL</x:v>
      </x:c>
      <x:c r="H6061" s="10" t="str">
        <x:v>EXECUTED</x:v>
      </x:c>
      <x:c r="I6061" s="10" t="str">
        <x:v>PARSED</x:v>
      </x:c>
      <x:c r="J6061" s="10" t="str">
        <x:v>SINGLESHOT_CAPTURED_DIAGNOSTIC_PASS</x:v>
      </x:c>
      <x:c r="K6061" s="10" t="str">
        <x:v>c7e5e228e104a2552d72f8a6c691d3490c0508e2af31ed5539dc8711debcb772</x:v>
      </x:c>
      <x:c r="L6061" s="10" t="str">
        <x:v>historical_three</x:v>
      </x:c>
      <x:c r="M6061" s="10" t="n">
        <x:v>0</x:v>
      </x:c>
      <x:c r="N6061" s="10" t="n">
        <x:v>0</x:v>
      </x:c>
      <x:c r="O6061" s="10" t="n">
        <x:v>1</x:v>
      </x:c>
      <x:c r="P6061" s="9" t="str">
        <x:f>'CaseReview'!U1689</x:f>
        <x:v>PASS</x:v>
      </x:c>
      <x:c r="Q6061" s="9" t="n">
        <x:f>IF(AND(T6061=1,G6061=P6061),1,0)</x:f>
        <x:v>0</x:v>
      </x:c>
      <x:c r="R6061" s="9" t="n">
        <x:f>IF(AND(T6061=1,G6061="PASS",P6061="FAIL"),1,0)</x:f>
        <x:v>0</x:v>
      </x:c>
      <x:c r="S6061" s="9" t="n">
        <x:f>IF(AND(T6061=1,G6061="FAIL",P6061="PASS"),1,0)</x:f>
        <x:v>1</x:v>
      </x:c>
      <x:c r="T6061" s="9" t="n">
        <x:v>1</x:v>
      </x:c>
      <x:c r="U6061" s="9" t="n">
        <x:v>9</x:v>
      </x:c>
      <x:c r="V6061" s="9" t="str">
        <x:v>MVP/SHACL_GENERATION_PIPELINE/experiments/LUNA_CONTEXTUAL_SINGLESHOT/RUN_01/runs/RUN-TRF-032-20260831T160049194068Z/artifacts/attempt_01/extracted_shape.ttl</x:v>
      </x:c>
    </x:row>
    <x:row r="6062" ht="22" customHeight="1">
      <x:c r="A6062" s="10" t="str">
        <x:v>SINGLESHOT</x:v>
      </x:c>
      <x:c r="B6062" s="10" t="str">
        <x:v>TRF-032</x:v>
      </x:c>
      <x:c r="C6062" s="10" t="str">
        <x:v>TRF-032-P03</x:v>
      </x:c>
      <x:c r="D6062" s="10" t="str">
        <x:v>RUN_01</x:v>
      </x:c>
      <x:c r="E6062" s="10" t="str">
        <x:v>ORIGINAL_LEDGER</x:v>
      </x:c>
      <x:c r="F6062" s="10" t="str">
        <x:v>PASS</x:v>
      </x:c>
      <x:c r="G6062" s="10" t="str">
        <x:v>FAIL</x:v>
      </x:c>
      <x:c r="H6062" s="10" t="str">
        <x:v>EXECUTED</x:v>
      </x:c>
      <x:c r="I6062" s="10" t="str">
        <x:v>PARSED</x:v>
      </x:c>
      <x:c r="J6062" s="10" t="str">
        <x:v>SINGLESHOT_CAPTURED_DIAGNOSTIC_PASS</x:v>
      </x:c>
      <x:c r="K6062" s="10" t="str">
        <x:v>c7e5e228e104a2552d72f8a6c691d3490c0508e2af31ed5539dc8711debcb772</x:v>
      </x:c>
      <x:c r="L6062" s="10" t="str">
        <x:v>historical_three</x:v>
      </x:c>
      <x:c r="M6062" s="10" t="n">
        <x:v>0</x:v>
      </x:c>
      <x:c r="N6062" s="10" t="n">
        <x:v>0</x:v>
      </x:c>
      <x:c r="O6062" s="10" t="n">
        <x:v>1</x:v>
      </x:c>
      <x:c r="P6062" s="9" t="str">
        <x:f>'CaseReview'!U1690</x:f>
        <x:v>PASS</x:v>
      </x:c>
      <x:c r="Q6062" s="9" t="n">
        <x:f>IF(AND(T6062=1,G6062=P6062),1,0)</x:f>
        <x:v>0</x:v>
      </x:c>
      <x:c r="R6062" s="9" t="n">
        <x:f>IF(AND(T6062=1,G6062="PASS",P6062="FAIL"),1,0)</x:f>
        <x:v>0</x:v>
      </x:c>
      <x:c r="S6062" s="9" t="n">
        <x:f>IF(AND(T6062=1,G6062="FAIL",P6062="PASS"),1,0)</x:f>
        <x:v>1</x:v>
      </x:c>
      <x:c r="T6062" s="9" t="n">
        <x:v>1</x:v>
      </x:c>
      <x:c r="U6062" s="9" t="n">
        <x:v>9</x:v>
      </x:c>
      <x:c r="V6062" s="9" t="str">
        <x:v>MVP/SHACL_GENERATION_PIPELINE/experiments/LUNA_CONTEXTUAL_SINGLESHOT/RUN_01/runs/RUN-TRF-032-20260831T160049194068Z/artifacts/attempt_01/extracted_shape.ttl</x:v>
      </x:c>
    </x:row>
    <x:row r="6063" ht="22" customHeight="1">
      <x:c r="A6063" s="10" t="str">
        <x:v>SINGLESHOT</x:v>
      </x:c>
      <x:c r="B6063" s="10" t="str">
        <x:v>TRF-032</x:v>
      </x:c>
      <x:c r="C6063" s="10" t="str">
        <x:v>TRF-032-P04</x:v>
      </x:c>
      <x:c r="D6063" s="10" t="str">
        <x:v>RUN_01</x:v>
      </x:c>
      <x:c r="E6063" s="10" t="str">
        <x:v>ORIGINAL_LEDGER</x:v>
      </x:c>
      <x:c r="F6063" s="10" t="str">
        <x:v>PASS</x:v>
      </x:c>
      <x:c r="G6063" s="10" t="str">
        <x:v>FAIL</x:v>
      </x:c>
      <x:c r="H6063" s="10" t="str">
        <x:v>EXECUTED</x:v>
      </x:c>
      <x:c r="I6063" s="10" t="str">
        <x:v>PARSED</x:v>
      </x:c>
      <x:c r="J6063" s="10" t="str">
        <x:v>SINGLESHOT_CAPTURED_DIAGNOSTIC_PASS</x:v>
      </x:c>
      <x:c r="K6063" s="10" t="str">
        <x:v>c7e5e228e104a2552d72f8a6c691d3490c0508e2af31ed5539dc8711debcb772</x:v>
      </x:c>
      <x:c r="L6063" s="10" t="str">
        <x:v>historical_three</x:v>
      </x:c>
      <x:c r="M6063" s="10" t="n">
        <x:v>0</x:v>
      </x:c>
      <x:c r="N6063" s="10" t="n">
        <x:v>0</x:v>
      </x:c>
      <x:c r="O6063" s="10" t="n">
        <x:v>1</x:v>
      </x:c>
      <x:c r="P6063" s="9" t="str">
        <x:f>'CaseReview'!U1691</x:f>
        <x:v>PASS</x:v>
      </x:c>
      <x:c r="Q6063" s="9" t="n">
        <x:f>IF(AND(T6063=1,G6063=P6063),1,0)</x:f>
        <x:v>0</x:v>
      </x:c>
      <x:c r="R6063" s="9" t="n">
        <x:f>IF(AND(T6063=1,G6063="PASS",P6063="FAIL"),1,0)</x:f>
        <x:v>0</x:v>
      </x:c>
      <x:c r="S6063" s="9" t="n">
        <x:f>IF(AND(T6063=1,G6063="FAIL",P6063="PASS"),1,0)</x:f>
        <x:v>1</x:v>
      </x:c>
      <x:c r="T6063" s="9" t="n">
        <x:v>1</x:v>
      </x:c>
      <x:c r="U6063" s="9" t="n">
        <x:v>9</x:v>
      </x:c>
      <x:c r="V6063" s="9" t="str">
        <x:v>MVP/SHACL_GENERATION_PIPELINE/experiments/LUNA_CONTEXTUAL_SINGLESHOT/RUN_01/runs/RUN-TRF-032-20260831T160049194068Z/artifacts/attempt_01/extracted_shape.ttl</x:v>
      </x:c>
    </x:row>
    <x:row r="6064" ht="22" customHeight="1">
      <x:c r="A6064" s="10" t="str">
        <x:v>SINGLESHOT</x:v>
      </x:c>
      <x:c r="B6064" s="10" t="str">
        <x:v>TRF-034</x:v>
      </x:c>
      <x:c r="C6064" s="10" t="str">
        <x:v>TRF-034-F01</x:v>
      </x:c>
      <x:c r="D6064" s="10" t="str">
        <x:v>RUN_01</x:v>
      </x:c>
      <x:c r="E6064" s="10" t="str">
        <x:v>ORIGINAL_LEDGER</x:v>
      </x:c>
      <x:c r="F6064" s="10" t="str">
        <x:v>FAIL</x:v>
      </x:c>
      <x:c r="G6064" s="10" t="str">
        <x:v>NO_VERDICT</x:v>
      </x:c>
      <x:c r="H6064" s="10" t="str">
        <x:v>INFRASTRUCTURE_FAILURE</x:v>
      </x:c>
      <x:c r="I6064" s="10" t="str">
        <x:v>NOT_PARSED</x:v>
      </x:c>
      <x:c r="J6064" s="10" t="str">
        <x:v>SINGLESHOT_CAPTURED_DIAGNOSTIC_FAIL</x:v>
      </x:c>
      <x:c r="K6064" s="10" t="str"/>
      <x:c r="L6064" s="10" t="str">
        <x:v>historical_three</x:v>
      </x:c>
      <x:c r="M6064" s="10" t="n">
        <x:v>0</x:v>
      </x:c>
      <x:c r="N6064" s="10" t="n">
        <x:v>0</x:v>
      </x:c>
      <x:c r="O6064" s="10" t="n">
        <x:v>0</x:v>
      </x:c>
      <x:c r="P6064" s="9" t="str">
        <x:f>'CaseReview'!U1692</x:f>
        <x:v>FAIL</x:v>
      </x:c>
      <x:c r="Q6064" s="9" t="n">
        <x:f>IF(AND(T6064=1,G6064=P6064),1,0)</x:f>
        <x:v>0</x:v>
      </x:c>
      <x:c r="R6064" s="9" t="n">
        <x:f>IF(AND(T6064=1,G6064="PASS",P6064="FAIL"),1,0)</x:f>
        <x:v>0</x:v>
      </x:c>
      <x:c r="S6064" s="9" t="n">
        <x:f>IF(AND(T6064=1,G6064="FAIL",P6064="PASS"),1,0)</x:f>
        <x:v>0</x:v>
      </x:c>
      <x:c r="T6064" s="9" t="n">
        <x:v>0</x:v>
      </x:c>
      <x:c r="U6064" s="9" t="n">
        <x:v>10</x:v>
      </x:c>
      <x:c r="V6064" s="9" t="str"/>
    </x:row>
    <x:row r="6065" ht="22" customHeight="1">
      <x:c r="A6065" s="10" t="str">
        <x:v>SINGLESHOT</x:v>
      </x:c>
      <x:c r="B6065" s="10" t="str">
        <x:v>TRF-034</x:v>
      </x:c>
      <x:c r="C6065" s="10" t="str">
        <x:v>TRF-034-F02</x:v>
      </x:c>
      <x:c r="D6065" s="10" t="str">
        <x:v>RUN_01</x:v>
      </x:c>
      <x:c r="E6065" s="10" t="str">
        <x:v>ORIGINAL_LEDGER</x:v>
      </x:c>
      <x:c r="F6065" s="10" t="str">
        <x:v>FAIL</x:v>
      </x:c>
      <x:c r="G6065" s="10" t="str">
        <x:v>NO_VERDICT</x:v>
      </x:c>
      <x:c r="H6065" s="10" t="str">
        <x:v>INFRASTRUCTURE_FAILURE</x:v>
      </x:c>
      <x:c r="I6065" s="10" t="str">
        <x:v>NOT_PARSED</x:v>
      </x:c>
      <x:c r="J6065" s="10" t="str">
        <x:v>SINGLESHOT_CAPTURED_DIAGNOSTIC_FAIL</x:v>
      </x:c>
      <x:c r="K6065" s="10" t="str"/>
      <x:c r="L6065" s="10" t="str">
        <x:v>historical_three</x:v>
      </x:c>
      <x:c r="M6065" s="10" t="n">
        <x:v>0</x:v>
      </x:c>
      <x:c r="N6065" s="10" t="n">
        <x:v>0</x:v>
      </x:c>
      <x:c r="O6065" s="10" t="n">
        <x:v>0</x:v>
      </x:c>
      <x:c r="P6065" s="9" t="str">
        <x:f>'CaseReview'!U1693</x:f>
        <x:v>FAIL</x:v>
      </x:c>
      <x:c r="Q6065" s="9" t="n">
        <x:f>IF(AND(T6065=1,G6065=P6065),1,0)</x:f>
        <x:v>0</x:v>
      </x:c>
      <x:c r="R6065" s="9" t="n">
        <x:f>IF(AND(T6065=1,G6065="PASS",P6065="FAIL"),1,0)</x:f>
        <x:v>0</x:v>
      </x:c>
      <x:c r="S6065" s="9" t="n">
        <x:f>IF(AND(T6065=1,G6065="FAIL",P6065="PASS"),1,0)</x:f>
        <x:v>0</x:v>
      </x:c>
      <x:c r="T6065" s="9" t="n">
        <x:v>0</x:v>
      </x:c>
      <x:c r="U6065" s="9" t="n">
        <x:v>10</x:v>
      </x:c>
      <x:c r="V6065" s="9" t="str"/>
    </x:row>
    <x:row r="6066" ht="22" customHeight="1">
      <x:c r="A6066" s="10" t="str">
        <x:v>SINGLESHOT</x:v>
      </x:c>
      <x:c r="B6066" s="10" t="str">
        <x:v>TRF-034</x:v>
      </x:c>
      <x:c r="C6066" s="10" t="str">
        <x:v>TRF-034-F03</x:v>
      </x:c>
      <x:c r="D6066" s="10" t="str">
        <x:v>RUN_01</x:v>
      </x:c>
      <x:c r="E6066" s="10" t="str">
        <x:v>ORIGINAL_LEDGER</x:v>
      </x:c>
      <x:c r="F6066" s="10" t="str">
        <x:v>FAIL</x:v>
      </x:c>
      <x:c r="G6066" s="10" t="str">
        <x:v>NO_VERDICT</x:v>
      </x:c>
      <x:c r="H6066" s="10" t="str">
        <x:v>INFRASTRUCTURE_FAILURE</x:v>
      </x:c>
      <x:c r="I6066" s="10" t="str">
        <x:v>NOT_PARSED</x:v>
      </x:c>
      <x:c r="J6066" s="10" t="str">
        <x:v>SINGLESHOT_CAPTURED_DIAGNOSTIC_FAIL</x:v>
      </x:c>
      <x:c r="K6066" s="10" t="str"/>
      <x:c r="L6066" s="10" t="str">
        <x:v>historical_three</x:v>
      </x:c>
      <x:c r="M6066" s="10" t="n">
        <x:v>0</x:v>
      </x:c>
      <x:c r="N6066" s="10" t="n">
        <x:v>0</x:v>
      </x:c>
      <x:c r="O6066" s="10" t="n">
        <x:v>0</x:v>
      </x:c>
      <x:c r="P6066" s="9" t="str">
        <x:f>'CaseReview'!U1694</x:f>
        <x:v>FAIL</x:v>
      </x:c>
      <x:c r="Q6066" s="9" t="n">
        <x:f>IF(AND(T6066=1,G6066=P6066),1,0)</x:f>
        <x:v>0</x:v>
      </x:c>
      <x:c r="R6066" s="9" t="n">
        <x:f>IF(AND(T6066=1,G6066="PASS",P6066="FAIL"),1,0)</x:f>
        <x:v>0</x:v>
      </x:c>
      <x:c r="S6066" s="9" t="n">
        <x:f>IF(AND(T6066=1,G6066="FAIL",P6066="PASS"),1,0)</x:f>
        <x:v>0</x:v>
      </x:c>
      <x:c r="T6066" s="9" t="n">
        <x:v>0</x:v>
      </x:c>
      <x:c r="U6066" s="9" t="n">
        <x:v>10</x:v>
      </x:c>
      <x:c r="V6066" s="9" t="str"/>
    </x:row>
    <x:row r="6067" ht="22" customHeight="1">
      <x:c r="A6067" s="10" t="str">
        <x:v>SINGLESHOT</x:v>
      </x:c>
      <x:c r="B6067" s="10" t="str">
        <x:v>TRF-034</x:v>
      </x:c>
      <x:c r="C6067" s="10" t="str">
        <x:v>TRF-034-F04</x:v>
      </x:c>
      <x:c r="D6067" s="10" t="str">
        <x:v>RUN_01</x:v>
      </x:c>
      <x:c r="E6067" s="10" t="str">
        <x:v>ORIGINAL_LEDGER</x:v>
      </x:c>
      <x:c r="F6067" s="10" t="str">
        <x:v>FAIL</x:v>
      </x:c>
      <x:c r="G6067" s="10" t="str">
        <x:v>NO_VERDICT</x:v>
      </x:c>
      <x:c r="H6067" s="10" t="str">
        <x:v>INFRASTRUCTURE_FAILURE</x:v>
      </x:c>
      <x:c r="I6067" s="10" t="str">
        <x:v>NOT_PARSED</x:v>
      </x:c>
      <x:c r="J6067" s="10" t="str">
        <x:v>SINGLESHOT_CAPTURED_DIAGNOSTIC_FAIL</x:v>
      </x:c>
      <x:c r="K6067" s="10" t="str"/>
      <x:c r="L6067" s="10" t="str">
        <x:v>historical_three</x:v>
      </x:c>
      <x:c r="M6067" s="10" t="n">
        <x:v>0</x:v>
      </x:c>
      <x:c r="N6067" s="10" t="n">
        <x:v>0</x:v>
      </x:c>
      <x:c r="O6067" s="10" t="n">
        <x:v>0</x:v>
      </x:c>
      <x:c r="P6067" s="9" t="str">
        <x:f>'CaseReview'!U1695</x:f>
        <x:v>FAIL</x:v>
      </x:c>
      <x:c r="Q6067" s="9" t="n">
        <x:f>IF(AND(T6067=1,G6067=P6067),1,0)</x:f>
        <x:v>0</x:v>
      </x:c>
      <x:c r="R6067" s="9" t="n">
        <x:f>IF(AND(T6067=1,G6067="PASS",P6067="FAIL"),1,0)</x:f>
        <x:v>0</x:v>
      </x:c>
      <x:c r="S6067" s="9" t="n">
        <x:f>IF(AND(T6067=1,G6067="FAIL",P6067="PASS"),1,0)</x:f>
        <x:v>0</x:v>
      </x:c>
      <x:c r="T6067" s="9" t="n">
        <x:v>0</x:v>
      </x:c>
      <x:c r="U6067" s="9" t="n">
        <x:v>10</x:v>
      </x:c>
      <x:c r="V6067" s="9" t="str"/>
    </x:row>
    <x:row r="6068" ht="22" customHeight="1">
      <x:c r="A6068" s="10" t="str">
        <x:v>SINGLESHOT</x:v>
      </x:c>
      <x:c r="B6068" s="10" t="str">
        <x:v>TRF-034</x:v>
      </x:c>
      <x:c r="C6068" s="10" t="str">
        <x:v>TRF-034-F05</x:v>
      </x:c>
      <x:c r="D6068" s="10" t="str">
        <x:v>RUN_01</x:v>
      </x:c>
      <x:c r="E6068" s="10" t="str">
        <x:v>ORIGINAL_LEDGER</x:v>
      </x:c>
      <x:c r="F6068" s="10" t="str">
        <x:v>FAIL</x:v>
      </x:c>
      <x:c r="G6068" s="10" t="str">
        <x:v>NO_VERDICT</x:v>
      </x:c>
      <x:c r="H6068" s="10" t="str">
        <x:v>INFRASTRUCTURE_FAILURE</x:v>
      </x:c>
      <x:c r="I6068" s="10" t="str">
        <x:v>NOT_PARSED</x:v>
      </x:c>
      <x:c r="J6068" s="10" t="str">
        <x:v>SINGLESHOT_CAPTURED_DIAGNOSTIC_FAIL</x:v>
      </x:c>
      <x:c r="K6068" s="10" t="str"/>
      <x:c r="L6068" s="10" t="str">
        <x:v>historical_three</x:v>
      </x:c>
      <x:c r="M6068" s="10" t="n">
        <x:v>0</x:v>
      </x:c>
      <x:c r="N6068" s="10" t="n">
        <x:v>0</x:v>
      </x:c>
      <x:c r="O6068" s="10" t="n">
        <x:v>0</x:v>
      </x:c>
      <x:c r="P6068" s="9" t="str">
        <x:f>'CaseReview'!U1696</x:f>
        <x:v>FAIL</x:v>
      </x:c>
      <x:c r="Q6068" s="9" t="n">
        <x:f>IF(AND(T6068=1,G6068=P6068),1,0)</x:f>
        <x:v>0</x:v>
      </x:c>
      <x:c r="R6068" s="9" t="n">
        <x:f>IF(AND(T6068=1,G6068="PASS",P6068="FAIL"),1,0)</x:f>
        <x:v>0</x:v>
      </x:c>
      <x:c r="S6068" s="9" t="n">
        <x:f>IF(AND(T6068=1,G6068="FAIL",P6068="PASS"),1,0)</x:f>
        <x:v>0</x:v>
      </x:c>
      <x:c r="T6068" s="9" t="n">
        <x:v>0</x:v>
      </x:c>
      <x:c r="U6068" s="9" t="n">
        <x:v>10</x:v>
      </x:c>
      <x:c r="V6068" s="9" t="str"/>
    </x:row>
    <x:row r="6069" ht="22" customHeight="1">
      <x:c r="A6069" s="10" t="str">
        <x:v>SINGLESHOT</x:v>
      </x:c>
      <x:c r="B6069" s="10" t="str">
        <x:v>TRF-034</x:v>
      </x:c>
      <x:c r="C6069" s="10" t="str">
        <x:v>TRF-034-F06</x:v>
      </x:c>
      <x:c r="D6069" s="10" t="str">
        <x:v>RUN_01</x:v>
      </x:c>
      <x:c r="E6069" s="10" t="str">
        <x:v>ORIGINAL_LEDGER</x:v>
      </x:c>
      <x:c r="F6069" s="10" t="str">
        <x:v>FAIL</x:v>
      </x:c>
      <x:c r="G6069" s="10" t="str">
        <x:v>NO_VERDICT</x:v>
      </x:c>
      <x:c r="H6069" s="10" t="str">
        <x:v>INFRASTRUCTURE_FAILURE</x:v>
      </x:c>
      <x:c r="I6069" s="10" t="str">
        <x:v>NOT_PARSED</x:v>
      </x:c>
      <x:c r="J6069" s="10" t="str">
        <x:v>SINGLESHOT_CAPTURED_DIAGNOSTIC_FAIL</x:v>
      </x:c>
      <x:c r="K6069" s="10" t="str"/>
      <x:c r="L6069" s="10" t="str">
        <x:v>historical_three</x:v>
      </x:c>
      <x:c r="M6069" s="10" t="n">
        <x:v>0</x:v>
      </x:c>
      <x:c r="N6069" s="10" t="n">
        <x:v>0</x:v>
      </x:c>
      <x:c r="O6069" s="10" t="n">
        <x:v>0</x:v>
      </x:c>
      <x:c r="P6069" s="9" t="str">
        <x:f>'CaseReview'!U1697</x:f>
        <x:v>FAIL</x:v>
      </x:c>
      <x:c r="Q6069" s="9" t="n">
        <x:f>IF(AND(T6069=1,G6069=P6069),1,0)</x:f>
        <x:v>0</x:v>
      </x:c>
      <x:c r="R6069" s="9" t="n">
        <x:f>IF(AND(T6069=1,G6069="PASS",P6069="FAIL"),1,0)</x:f>
        <x:v>0</x:v>
      </x:c>
      <x:c r="S6069" s="9" t="n">
        <x:f>IF(AND(T6069=1,G6069="FAIL",P6069="PASS"),1,0)</x:f>
        <x:v>0</x:v>
      </x:c>
      <x:c r="T6069" s="9" t="n">
        <x:v>0</x:v>
      </x:c>
      <x:c r="U6069" s="9" t="n">
        <x:v>10</x:v>
      </x:c>
      <x:c r="V6069" s="9" t="str"/>
    </x:row>
    <x:row r="6070" ht="22" customHeight="1">
      <x:c r="A6070" s="10" t="str">
        <x:v>SINGLESHOT</x:v>
      </x:c>
      <x:c r="B6070" s="10" t="str">
        <x:v>TRF-034</x:v>
      </x:c>
      <x:c r="C6070" s="10" t="str">
        <x:v>TRF-034-F07</x:v>
      </x:c>
      <x:c r="D6070" s="10" t="str">
        <x:v>RUN_01</x:v>
      </x:c>
      <x:c r="E6070" s="10" t="str">
        <x:v>ORIGINAL_LEDGER</x:v>
      </x:c>
      <x:c r="F6070" s="10" t="str">
        <x:v>FAIL</x:v>
      </x:c>
      <x:c r="G6070" s="10" t="str">
        <x:v>NO_VERDICT</x:v>
      </x:c>
      <x:c r="H6070" s="10" t="str">
        <x:v>INFRASTRUCTURE_FAILURE</x:v>
      </x:c>
      <x:c r="I6070" s="10" t="str">
        <x:v>NOT_PARSED</x:v>
      </x:c>
      <x:c r="J6070" s="10" t="str">
        <x:v>SINGLESHOT_CAPTURED_DIAGNOSTIC_FAIL</x:v>
      </x:c>
      <x:c r="K6070" s="10" t="str"/>
      <x:c r="L6070" s="10" t="str">
        <x:v>historical_three</x:v>
      </x:c>
      <x:c r="M6070" s="10" t="n">
        <x:v>0</x:v>
      </x:c>
      <x:c r="N6070" s="10" t="n">
        <x:v>0</x:v>
      </x:c>
      <x:c r="O6070" s="10" t="n">
        <x:v>0</x:v>
      </x:c>
      <x:c r="P6070" s="9" t="str">
        <x:f>'CaseReview'!U1698</x:f>
        <x:v>FAIL</x:v>
      </x:c>
      <x:c r="Q6070" s="9" t="n">
        <x:f>IF(AND(T6070=1,G6070=P6070),1,0)</x:f>
        <x:v>0</x:v>
      </x:c>
      <x:c r="R6070" s="9" t="n">
        <x:f>IF(AND(T6070=1,G6070="PASS",P6070="FAIL"),1,0)</x:f>
        <x:v>0</x:v>
      </x:c>
      <x:c r="S6070" s="9" t="n">
        <x:f>IF(AND(T6070=1,G6070="FAIL",P6070="PASS"),1,0)</x:f>
        <x:v>0</x:v>
      </x:c>
      <x:c r="T6070" s="9" t="n">
        <x:v>0</x:v>
      </x:c>
      <x:c r="U6070" s="9" t="n">
        <x:v>10</x:v>
      </x:c>
      <x:c r="V6070" s="9" t="str"/>
    </x:row>
    <x:row r="6071" ht="22" customHeight="1">
      <x:c r="A6071" s="10" t="str">
        <x:v>SINGLESHOT</x:v>
      </x:c>
      <x:c r="B6071" s="10" t="str">
        <x:v>TRF-034</x:v>
      </x:c>
      <x:c r="C6071" s="10" t="str">
        <x:v>TRF-034-F08</x:v>
      </x:c>
      <x:c r="D6071" s="10" t="str">
        <x:v>RUN_01</x:v>
      </x:c>
      <x:c r="E6071" s="10" t="str">
        <x:v>ORIGINAL_LEDGER</x:v>
      </x:c>
      <x:c r="F6071" s="10" t="str">
        <x:v>FAIL</x:v>
      </x:c>
      <x:c r="G6071" s="10" t="str">
        <x:v>NO_VERDICT</x:v>
      </x:c>
      <x:c r="H6071" s="10" t="str">
        <x:v>INFRASTRUCTURE_FAILURE</x:v>
      </x:c>
      <x:c r="I6071" s="10" t="str">
        <x:v>NOT_PARSED</x:v>
      </x:c>
      <x:c r="J6071" s="10" t="str">
        <x:v>SINGLESHOT_CAPTURED_DIAGNOSTIC_FAIL</x:v>
      </x:c>
      <x:c r="K6071" s="10" t="str"/>
      <x:c r="L6071" s="10" t="str">
        <x:v>historical_three</x:v>
      </x:c>
      <x:c r="M6071" s="10" t="n">
        <x:v>0</x:v>
      </x:c>
      <x:c r="N6071" s="10" t="n">
        <x:v>0</x:v>
      </x:c>
      <x:c r="O6071" s="10" t="n">
        <x:v>0</x:v>
      </x:c>
      <x:c r="P6071" s="9" t="str">
        <x:f>'CaseReview'!U1699</x:f>
        <x:v>FAIL</x:v>
      </x:c>
      <x:c r="Q6071" s="9" t="n">
        <x:f>IF(AND(T6071=1,G6071=P6071),1,0)</x:f>
        <x:v>0</x:v>
      </x:c>
      <x:c r="R6071" s="9" t="n">
        <x:f>IF(AND(T6071=1,G6071="PASS",P6071="FAIL"),1,0)</x:f>
        <x:v>0</x:v>
      </x:c>
      <x:c r="S6071" s="9" t="n">
        <x:f>IF(AND(T6071=1,G6071="FAIL",P6071="PASS"),1,0)</x:f>
        <x:v>0</x:v>
      </x:c>
      <x:c r="T6071" s="9" t="n">
        <x:v>0</x:v>
      </x:c>
      <x:c r="U6071" s="9" t="n">
        <x:v>10</x:v>
      </x:c>
      <x:c r="V6071" s="9" t="str"/>
    </x:row>
    <x:row r="6072" ht="22" customHeight="1">
      <x:c r="A6072" s="10" t="str">
        <x:v>SINGLESHOT</x:v>
      </x:c>
      <x:c r="B6072" s="10" t="str">
        <x:v>TRF-034</x:v>
      </x:c>
      <x:c r="C6072" s="10" t="str">
        <x:v>TRF-034-P01</x:v>
      </x:c>
      <x:c r="D6072" s="10" t="str">
        <x:v>RUN_01</x:v>
      </x:c>
      <x:c r="E6072" s="10" t="str">
        <x:v>ORIGINAL_LEDGER</x:v>
      </x:c>
      <x:c r="F6072" s="10" t="str">
        <x:v>PASS</x:v>
      </x:c>
      <x:c r="G6072" s="10" t="str">
        <x:v>NO_VERDICT</x:v>
      </x:c>
      <x:c r="H6072" s="10" t="str">
        <x:v>INFRASTRUCTURE_FAILURE</x:v>
      </x:c>
      <x:c r="I6072" s="10" t="str">
        <x:v>NOT_PARSED</x:v>
      </x:c>
      <x:c r="J6072" s="10" t="str">
        <x:v>SINGLESHOT_CAPTURED_DIAGNOSTIC_FAIL</x:v>
      </x:c>
      <x:c r="K6072" s="10" t="str"/>
      <x:c r="L6072" s="10" t="str">
        <x:v>historical_three</x:v>
      </x:c>
      <x:c r="M6072" s="10" t="n">
        <x:v>0</x:v>
      </x:c>
      <x:c r="N6072" s="10" t="n">
        <x:v>0</x:v>
      </x:c>
      <x:c r="O6072" s="10" t="n">
        <x:v>0</x:v>
      </x:c>
      <x:c r="P6072" s="9" t="str">
        <x:f>'CaseReview'!U1700</x:f>
        <x:v>PASS</x:v>
      </x:c>
      <x:c r="Q6072" s="9" t="n">
        <x:f>IF(AND(T6072=1,G6072=P6072),1,0)</x:f>
        <x:v>0</x:v>
      </x:c>
      <x:c r="R6072" s="9" t="n">
        <x:f>IF(AND(T6072=1,G6072="PASS",P6072="FAIL"),1,0)</x:f>
        <x:v>0</x:v>
      </x:c>
      <x:c r="S6072" s="9" t="n">
        <x:f>IF(AND(T6072=1,G6072="FAIL",P6072="PASS"),1,0)</x:f>
        <x:v>0</x:v>
      </x:c>
      <x:c r="T6072" s="9" t="n">
        <x:v>0</x:v>
      </x:c>
      <x:c r="U6072" s="9" t="n">
        <x:v>10</x:v>
      </x:c>
      <x:c r="V6072" s="9" t="str"/>
    </x:row>
    <x:row r="6073" ht="22" customHeight="1">
      <x:c r="A6073" s="10" t="str">
        <x:v>SINGLESHOT</x:v>
      </x:c>
      <x:c r="B6073" s="10" t="str">
        <x:v>TRF-034</x:v>
      </x:c>
      <x:c r="C6073" s="10" t="str">
        <x:v>TRF-034-P02</x:v>
      </x:c>
      <x:c r="D6073" s="10" t="str">
        <x:v>RUN_01</x:v>
      </x:c>
      <x:c r="E6073" s="10" t="str">
        <x:v>ORIGINAL_LEDGER</x:v>
      </x:c>
      <x:c r="F6073" s="10" t="str">
        <x:v>PASS</x:v>
      </x:c>
      <x:c r="G6073" s="10" t="str">
        <x:v>NO_VERDICT</x:v>
      </x:c>
      <x:c r="H6073" s="10" t="str">
        <x:v>INFRASTRUCTURE_FAILURE</x:v>
      </x:c>
      <x:c r="I6073" s="10" t="str">
        <x:v>NOT_PARSED</x:v>
      </x:c>
      <x:c r="J6073" s="10" t="str">
        <x:v>SINGLESHOT_CAPTURED_DIAGNOSTIC_FAIL</x:v>
      </x:c>
      <x:c r="K6073" s="10" t="str"/>
      <x:c r="L6073" s="10" t="str">
        <x:v>historical_three</x:v>
      </x:c>
      <x:c r="M6073" s="10" t="n">
        <x:v>0</x:v>
      </x:c>
      <x:c r="N6073" s="10" t="n">
        <x:v>0</x:v>
      </x:c>
      <x:c r="O6073" s="10" t="n">
        <x:v>0</x:v>
      </x:c>
      <x:c r="P6073" s="9" t="str">
        <x:f>'CaseReview'!U1701</x:f>
        <x:v>PASS</x:v>
      </x:c>
      <x:c r="Q6073" s="9" t="n">
        <x:f>IF(AND(T6073=1,G6073=P6073),1,0)</x:f>
        <x:v>0</x:v>
      </x:c>
      <x:c r="R6073" s="9" t="n">
        <x:f>IF(AND(T6073=1,G6073="PASS",P6073="FAIL"),1,0)</x:f>
        <x:v>0</x:v>
      </x:c>
      <x:c r="S6073" s="9" t="n">
        <x:f>IF(AND(T6073=1,G6073="FAIL",P6073="PASS"),1,0)</x:f>
        <x:v>0</x:v>
      </x:c>
      <x:c r="T6073" s="9" t="n">
        <x:v>0</x:v>
      </x:c>
      <x:c r="U6073" s="9" t="n">
        <x:v>10</x:v>
      </x:c>
      <x:c r="V6073" s="9" t="str"/>
    </x:row>
    <x:row r="6074" ht="22" customHeight="1">
      <x:c r="A6074" s="10" t="str">
        <x:v>SINGLESHOT</x:v>
      </x:c>
      <x:c r="B6074" s="10" t="str">
        <x:v>TRF-035</x:v>
      </x:c>
      <x:c r="C6074" s="10" t="str">
        <x:v>TRF-035-F01</x:v>
      </x:c>
      <x:c r="D6074" s="10" t="str">
        <x:v>RUN_01</x:v>
      </x:c>
      <x:c r="E6074" s="10" t="str">
        <x:v>ORIGINAL_LEDGER</x:v>
      </x:c>
      <x:c r="F6074" s="10" t="str">
        <x:v>FAIL</x:v>
      </x:c>
      <x:c r="G6074" s="10" t="str">
        <x:v>FAIL</x:v>
      </x:c>
      <x:c r="H6074" s="10" t="str">
        <x:v>EXECUTED</x:v>
      </x:c>
      <x:c r="I6074" s="10" t="str">
        <x:v>PARSED</x:v>
      </x:c>
      <x:c r="J6074" s="10" t="str">
        <x:v>SINGLESHOT_CAPTURED_DIAGNOSTIC_PASS</x:v>
      </x:c>
      <x:c r="K6074" s="10" t="str">
        <x:v>847037a9d2ce10bd97979675b999df2aaba370573f28007407ee7e30cbb9db0a</x:v>
      </x:c>
      <x:c r="L6074" s="10" t="str">
        <x:v>historical_three</x:v>
      </x:c>
      <x:c r="M6074" s="10" t="n">
        <x:v>1</x:v>
      </x:c>
      <x:c r="N6074" s="10" t="n">
        <x:v>0</x:v>
      </x:c>
      <x:c r="O6074" s="10" t="n">
        <x:v>0</x:v>
      </x:c>
      <x:c r="P6074" s="9" t="str">
        <x:f>'CaseReview'!U1702</x:f>
        <x:v>FAIL</x:v>
      </x:c>
      <x:c r="Q6074" s="9" t="n">
        <x:f>IF(AND(T6074=1,G6074=P6074),1,0)</x:f>
        <x:v>1</x:v>
      </x:c>
      <x:c r="R6074" s="9" t="n">
        <x:f>IF(AND(T6074=1,G6074="PASS",P6074="FAIL"),1,0)</x:f>
        <x:v>0</x:v>
      </x:c>
      <x:c r="S6074" s="9" t="n">
        <x:f>IF(AND(T6074=1,G6074="FAIL",P6074="PASS"),1,0)</x:f>
        <x:v>0</x:v>
      </x:c>
      <x:c r="T6074" s="9" t="n">
        <x:v>1</x:v>
      </x:c>
      <x:c r="U6074" s="9" t="n">
        <x:v>6</x:v>
      </x:c>
      <x:c r="V6074" s="9" t="str">
        <x:v>MVP/SHACL_GENERATION_PIPELINE/experiments/LUNA_CONTEXTUAL_SINGLESHOT/RUN_01/runs/RUN-TRF-035-20260831T160152630663Z/artifacts/attempt_01/extracted_shape.ttl</x:v>
      </x:c>
    </x:row>
    <x:row r="6075" ht="22" customHeight="1">
      <x:c r="A6075" s="10" t="str">
        <x:v>SINGLESHOT</x:v>
      </x:c>
      <x:c r="B6075" s="10" t="str">
        <x:v>TRF-035</x:v>
      </x:c>
      <x:c r="C6075" s="10" t="str">
        <x:v>TRF-035-F02</x:v>
      </x:c>
      <x:c r="D6075" s="10" t="str">
        <x:v>RUN_01</x:v>
      </x:c>
      <x:c r="E6075" s="10" t="str">
        <x:v>ORIGINAL_LEDGER</x:v>
      </x:c>
      <x:c r="F6075" s="10" t="str">
        <x:v>FAIL</x:v>
      </x:c>
      <x:c r="G6075" s="10" t="str">
        <x:v>FAIL</x:v>
      </x:c>
      <x:c r="H6075" s="10" t="str">
        <x:v>EXECUTED</x:v>
      </x:c>
      <x:c r="I6075" s="10" t="str">
        <x:v>PARSED</x:v>
      </x:c>
      <x:c r="J6075" s="10" t="str">
        <x:v>SINGLESHOT_CAPTURED_DIAGNOSTIC_PASS</x:v>
      </x:c>
      <x:c r="K6075" s="10" t="str">
        <x:v>847037a9d2ce10bd97979675b999df2aaba370573f28007407ee7e30cbb9db0a</x:v>
      </x:c>
      <x:c r="L6075" s="10" t="str">
        <x:v>historical_three</x:v>
      </x:c>
      <x:c r="M6075" s="10" t="n">
        <x:v>1</x:v>
      </x:c>
      <x:c r="N6075" s="10" t="n">
        <x:v>0</x:v>
      </x:c>
      <x:c r="O6075" s="10" t="n">
        <x:v>0</x:v>
      </x:c>
      <x:c r="P6075" s="9" t="str">
        <x:f>'CaseReview'!U1703</x:f>
        <x:v>FAIL</x:v>
      </x:c>
      <x:c r="Q6075" s="9" t="n">
        <x:f>IF(AND(T6075=1,G6075=P6075),1,0)</x:f>
        <x:v>1</x:v>
      </x:c>
      <x:c r="R6075" s="9" t="n">
        <x:f>IF(AND(T6075=1,G6075="PASS",P6075="FAIL"),1,0)</x:f>
        <x:v>0</x:v>
      </x:c>
      <x:c r="S6075" s="9" t="n">
        <x:f>IF(AND(T6075=1,G6075="FAIL",P6075="PASS"),1,0)</x:f>
        <x:v>0</x:v>
      </x:c>
      <x:c r="T6075" s="9" t="n">
        <x:v>1</x:v>
      </x:c>
      <x:c r="U6075" s="9" t="n">
        <x:v>6</x:v>
      </x:c>
      <x:c r="V6075" s="9" t="str">
        <x:v>MVP/SHACL_GENERATION_PIPELINE/experiments/LUNA_CONTEXTUAL_SINGLESHOT/RUN_01/runs/RUN-TRF-035-20260831T160152630663Z/artifacts/attempt_01/extracted_shape.ttl</x:v>
      </x:c>
    </x:row>
    <x:row r="6076" ht="22" customHeight="1">
      <x:c r="A6076" s="10" t="str">
        <x:v>SINGLESHOT</x:v>
      </x:c>
      <x:c r="B6076" s="10" t="str">
        <x:v>TRF-035</x:v>
      </x:c>
      <x:c r="C6076" s="10" t="str">
        <x:v>TRF-035-F03</x:v>
      </x:c>
      <x:c r="D6076" s="10" t="str">
        <x:v>RUN_01</x:v>
      </x:c>
      <x:c r="E6076" s="10" t="str">
        <x:v>ORIGINAL_LEDGER</x:v>
      </x:c>
      <x:c r="F6076" s="10" t="str">
        <x:v>FAIL</x:v>
      </x:c>
      <x:c r="G6076" s="10" t="str">
        <x:v>FAIL</x:v>
      </x:c>
      <x:c r="H6076" s="10" t="str">
        <x:v>EXECUTED</x:v>
      </x:c>
      <x:c r="I6076" s="10" t="str">
        <x:v>PARSED</x:v>
      </x:c>
      <x:c r="J6076" s="10" t="str">
        <x:v>SINGLESHOT_CAPTURED_DIAGNOSTIC_PASS</x:v>
      </x:c>
      <x:c r="K6076" s="10" t="str">
        <x:v>847037a9d2ce10bd97979675b999df2aaba370573f28007407ee7e30cbb9db0a</x:v>
      </x:c>
      <x:c r="L6076" s="10" t="str">
        <x:v>historical_three</x:v>
      </x:c>
      <x:c r="M6076" s="10" t="n">
        <x:v>1</x:v>
      </x:c>
      <x:c r="N6076" s="10" t="n">
        <x:v>0</x:v>
      </x:c>
      <x:c r="O6076" s="10" t="n">
        <x:v>0</x:v>
      </x:c>
      <x:c r="P6076" s="9" t="str">
        <x:f>'CaseReview'!U1704</x:f>
        <x:v>FAIL</x:v>
      </x:c>
      <x:c r="Q6076" s="9" t="n">
        <x:f>IF(AND(T6076=1,G6076=P6076),1,0)</x:f>
        <x:v>1</x:v>
      </x:c>
      <x:c r="R6076" s="9" t="n">
        <x:f>IF(AND(T6076=1,G6076="PASS",P6076="FAIL"),1,0)</x:f>
        <x:v>0</x:v>
      </x:c>
      <x:c r="S6076" s="9" t="n">
        <x:f>IF(AND(T6076=1,G6076="FAIL",P6076="PASS"),1,0)</x:f>
        <x:v>0</x:v>
      </x:c>
      <x:c r="T6076" s="9" t="n">
        <x:v>1</x:v>
      </x:c>
      <x:c r="U6076" s="9" t="n">
        <x:v>6</x:v>
      </x:c>
      <x:c r="V6076" s="9" t="str">
        <x:v>MVP/SHACL_GENERATION_PIPELINE/experiments/LUNA_CONTEXTUAL_SINGLESHOT/RUN_01/runs/RUN-TRF-035-20260831T160152630663Z/artifacts/attempt_01/extracted_shape.ttl</x:v>
      </x:c>
    </x:row>
    <x:row r="6077" ht="22" customHeight="1">
      <x:c r="A6077" s="10" t="str">
        <x:v>SINGLESHOT</x:v>
      </x:c>
      <x:c r="B6077" s="10" t="str">
        <x:v>TRF-035</x:v>
      </x:c>
      <x:c r="C6077" s="10" t="str">
        <x:v>TRF-035-F04</x:v>
      </x:c>
      <x:c r="D6077" s="10" t="str">
        <x:v>RUN_01</x:v>
      </x:c>
      <x:c r="E6077" s="10" t="str">
        <x:v>ORIGINAL_LEDGER</x:v>
      </x:c>
      <x:c r="F6077" s="10" t="str">
        <x:v>FAIL</x:v>
      </x:c>
      <x:c r="G6077" s="10" t="str">
        <x:v>FAIL</x:v>
      </x:c>
      <x:c r="H6077" s="10" t="str">
        <x:v>EXECUTED</x:v>
      </x:c>
      <x:c r="I6077" s="10" t="str">
        <x:v>PARSED</x:v>
      </x:c>
      <x:c r="J6077" s="10" t="str">
        <x:v>SINGLESHOT_CAPTURED_DIAGNOSTIC_PASS</x:v>
      </x:c>
      <x:c r="K6077" s="10" t="str">
        <x:v>847037a9d2ce10bd97979675b999df2aaba370573f28007407ee7e30cbb9db0a</x:v>
      </x:c>
      <x:c r="L6077" s="10" t="str">
        <x:v>historical_three</x:v>
      </x:c>
      <x:c r="M6077" s="10" t="n">
        <x:v>1</x:v>
      </x:c>
      <x:c r="N6077" s="10" t="n">
        <x:v>0</x:v>
      </x:c>
      <x:c r="O6077" s="10" t="n">
        <x:v>0</x:v>
      </x:c>
      <x:c r="P6077" s="9" t="str">
        <x:f>'CaseReview'!U1705</x:f>
        <x:v>FAIL</x:v>
      </x:c>
      <x:c r="Q6077" s="9" t="n">
        <x:f>IF(AND(T6077=1,G6077=P6077),1,0)</x:f>
        <x:v>1</x:v>
      </x:c>
      <x:c r="R6077" s="9" t="n">
        <x:f>IF(AND(T6077=1,G6077="PASS",P6077="FAIL"),1,0)</x:f>
        <x:v>0</x:v>
      </x:c>
      <x:c r="S6077" s="9" t="n">
        <x:f>IF(AND(T6077=1,G6077="FAIL",P6077="PASS"),1,0)</x:f>
        <x:v>0</x:v>
      </x:c>
      <x:c r="T6077" s="9" t="n">
        <x:v>1</x:v>
      </x:c>
      <x:c r="U6077" s="9" t="n">
        <x:v>6</x:v>
      </x:c>
      <x:c r="V6077" s="9" t="str">
        <x:v>MVP/SHACL_GENERATION_PIPELINE/experiments/LUNA_CONTEXTUAL_SINGLESHOT/RUN_01/runs/RUN-TRF-035-20260831T160152630663Z/artifacts/attempt_01/extracted_shape.ttl</x:v>
      </x:c>
    </x:row>
    <x:row r="6078" ht="22" customHeight="1">
      <x:c r="A6078" s="10" t="str">
        <x:v>SINGLESHOT</x:v>
      </x:c>
      <x:c r="B6078" s="10" t="str">
        <x:v>TRF-035</x:v>
      </x:c>
      <x:c r="C6078" s="10" t="str">
        <x:v>TRF-035-P01</x:v>
      </x:c>
      <x:c r="D6078" s="10" t="str">
        <x:v>RUN_01</x:v>
      </x:c>
      <x:c r="E6078" s="10" t="str">
        <x:v>ORIGINAL_LEDGER</x:v>
      </x:c>
      <x:c r="F6078" s="10" t="str">
        <x:v>PASS</x:v>
      </x:c>
      <x:c r="G6078" s="10" t="str">
        <x:v>FAIL</x:v>
      </x:c>
      <x:c r="H6078" s="10" t="str">
        <x:v>EXECUTED</x:v>
      </x:c>
      <x:c r="I6078" s="10" t="str">
        <x:v>PARSED</x:v>
      </x:c>
      <x:c r="J6078" s="10" t="str">
        <x:v>SINGLESHOT_CAPTURED_DIAGNOSTIC_PASS</x:v>
      </x:c>
      <x:c r="K6078" s="10" t="str">
        <x:v>847037a9d2ce10bd97979675b999df2aaba370573f28007407ee7e30cbb9db0a</x:v>
      </x:c>
      <x:c r="L6078" s="10" t="str">
        <x:v>historical_three</x:v>
      </x:c>
      <x:c r="M6078" s="10" t="n">
        <x:v>0</x:v>
      </x:c>
      <x:c r="N6078" s="10" t="n">
        <x:v>0</x:v>
      </x:c>
      <x:c r="O6078" s="10" t="n">
        <x:v>1</x:v>
      </x:c>
      <x:c r="P6078" s="9" t="str">
        <x:f>'CaseReview'!U1706</x:f>
        <x:v>PASS</x:v>
      </x:c>
      <x:c r="Q6078" s="9" t="n">
        <x:f>IF(AND(T6078=1,G6078=P6078),1,0)</x:f>
        <x:v>0</x:v>
      </x:c>
      <x:c r="R6078" s="9" t="n">
        <x:f>IF(AND(T6078=1,G6078="PASS",P6078="FAIL"),1,0)</x:f>
        <x:v>0</x:v>
      </x:c>
      <x:c r="S6078" s="9" t="n">
        <x:f>IF(AND(T6078=1,G6078="FAIL",P6078="PASS"),1,0)</x:f>
        <x:v>1</x:v>
      </x:c>
      <x:c r="T6078" s="9" t="n">
        <x:v>1</x:v>
      </x:c>
      <x:c r="U6078" s="9" t="n">
        <x:v>6</x:v>
      </x:c>
      <x:c r="V6078" s="9" t="str">
        <x:v>MVP/SHACL_GENERATION_PIPELINE/experiments/LUNA_CONTEXTUAL_SINGLESHOT/RUN_01/runs/RUN-TRF-035-20260831T160152630663Z/artifacts/attempt_01/extracted_shape.ttl</x:v>
      </x:c>
    </x:row>
    <x:row r="6079" ht="22" customHeight="1">
      <x:c r="A6079" s="10" t="str">
        <x:v>SINGLESHOT</x:v>
      </x:c>
      <x:c r="B6079" s="10" t="str">
        <x:v>TRF-035</x:v>
      </x:c>
      <x:c r="C6079" s="10" t="str">
        <x:v>TRF-035-P02</x:v>
      </x:c>
      <x:c r="D6079" s="10" t="str">
        <x:v>RUN_01</x:v>
      </x:c>
      <x:c r="E6079" s="10" t="str">
        <x:v>ORIGINAL_LEDGER</x:v>
      </x:c>
      <x:c r="F6079" s="10" t="str">
        <x:v>PASS</x:v>
      </x:c>
      <x:c r="G6079" s="10" t="str">
        <x:v>FAIL</x:v>
      </x:c>
      <x:c r="H6079" s="10" t="str">
        <x:v>EXECUTED</x:v>
      </x:c>
      <x:c r="I6079" s="10" t="str">
        <x:v>PARSED</x:v>
      </x:c>
      <x:c r="J6079" s="10" t="str">
        <x:v>SINGLESHOT_CAPTURED_DIAGNOSTIC_PASS</x:v>
      </x:c>
      <x:c r="K6079" s="10" t="str">
        <x:v>847037a9d2ce10bd97979675b999df2aaba370573f28007407ee7e30cbb9db0a</x:v>
      </x:c>
      <x:c r="L6079" s="10" t="str">
        <x:v>historical_three</x:v>
      </x:c>
      <x:c r="M6079" s="10" t="n">
        <x:v>0</x:v>
      </x:c>
      <x:c r="N6079" s="10" t="n">
        <x:v>0</x:v>
      </x:c>
      <x:c r="O6079" s="10" t="n">
        <x:v>1</x:v>
      </x:c>
      <x:c r="P6079" s="9" t="str">
        <x:f>'CaseReview'!U1707</x:f>
        <x:v>PASS</x:v>
      </x:c>
      <x:c r="Q6079" s="9" t="n">
        <x:f>IF(AND(T6079=1,G6079=P6079),1,0)</x:f>
        <x:v>0</x:v>
      </x:c>
      <x:c r="R6079" s="9" t="n">
        <x:f>IF(AND(T6079=1,G6079="PASS",P6079="FAIL"),1,0)</x:f>
        <x:v>0</x:v>
      </x:c>
      <x:c r="S6079" s="9" t="n">
        <x:f>IF(AND(T6079=1,G6079="FAIL",P6079="PASS"),1,0)</x:f>
        <x:v>1</x:v>
      </x:c>
      <x:c r="T6079" s="9" t="n">
        <x:v>1</x:v>
      </x:c>
      <x:c r="U6079" s="9" t="n">
        <x:v>6</x:v>
      </x:c>
      <x:c r="V6079" s="9" t="str">
        <x:v>MVP/SHACL_GENERATION_PIPELINE/experiments/LUNA_CONTEXTUAL_SINGLESHOT/RUN_01/runs/RUN-TRF-035-20260831T160152630663Z/artifacts/attempt_01/extracted_shape.ttl</x:v>
      </x:c>
    </x:row>
    <x:row r="6080" ht="22" customHeight="1">
      <x:c r="A6080" s="10" t="str">
        <x:v>SINGLESHOT</x:v>
      </x:c>
      <x:c r="B6080" s="10" t="str">
        <x:v>TRF-036</x:v>
      </x:c>
      <x:c r="C6080" s="10" t="str">
        <x:v>TRF-036-F01</x:v>
      </x:c>
      <x:c r="D6080" s="10" t="str">
        <x:v>RUN_01</x:v>
      </x:c>
      <x:c r="E6080" s="10" t="str">
        <x:v>ORIGINAL_LEDGER</x:v>
      </x:c>
      <x:c r="F6080" s="10" t="str">
        <x:v>FAIL</x:v>
      </x:c>
      <x:c r="G6080" s="10" t="str">
        <x:v>FAIL</x:v>
      </x:c>
      <x:c r="H6080" s="10" t="str">
        <x:v>EXECUTED</x:v>
      </x:c>
      <x:c r="I6080" s="10" t="str">
        <x:v>PARSED</x:v>
      </x:c>
      <x:c r="J6080" s="10" t="str">
        <x:v>SINGLESHOT_CAPTURED_DIAGNOSTIC_PASS</x:v>
      </x:c>
      <x:c r="K6080" s="10" t="str">
        <x:v>be286c31c732401cafdd1b59760b197dca46e4e2c2e23b31c860dd68ff629fa5</x:v>
      </x:c>
      <x:c r="L6080" s="10" t="str">
        <x:v>historical_three</x:v>
      </x:c>
      <x:c r="M6080" s="10" t="n">
        <x:v>1</x:v>
      </x:c>
      <x:c r="N6080" s="10" t="n">
        <x:v>0</x:v>
      </x:c>
      <x:c r="O6080" s="10" t="n">
        <x:v>0</x:v>
      </x:c>
      <x:c r="P6080" s="9" t="str">
        <x:f>'CaseReview'!U1708</x:f>
        <x:v>FAIL</x:v>
      </x:c>
      <x:c r="Q6080" s="9" t="n">
        <x:f>IF(AND(T6080=1,G6080=P6080),1,0)</x:f>
        <x:v>1</x:v>
      </x:c>
      <x:c r="R6080" s="9" t="n">
        <x:f>IF(AND(T6080=1,G6080="PASS",P6080="FAIL"),1,0)</x:f>
        <x:v>0</x:v>
      </x:c>
      <x:c r="S6080" s="9" t="n">
        <x:f>IF(AND(T6080=1,G6080="FAIL",P6080="PASS"),1,0)</x:f>
        <x:v>0</x:v>
      </x:c>
      <x:c r="T6080" s="9" t="n">
        <x:v>1</x:v>
      </x:c>
      <x:c r="U6080" s="9" t="n">
        <x:v>10</x:v>
      </x:c>
      <x:c r="V6080" s="9" t="str">
        <x:v>MVP/SHACL_GENERATION_PIPELINE/experiments/LUNA_CONTEXTUAL_SINGLESHOT/RUN_01/runs/RUN-TRF-036-20260831T160207360916Z/artifacts/attempt_01/extracted_shape.ttl</x:v>
      </x:c>
    </x:row>
    <x:row r="6081" ht="22" customHeight="1">
      <x:c r="A6081" s="10" t="str">
        <x:v>SINGLESHOT</x:v>
      </x:c>
      <x:c r="B6081" s="10" t="str">
        <x:v>TRF-036</x:v>
      </x:c>
      <x:c r="C6081" s="10" t="str">
        <x:v>TRF-036-F02</x:v>
      </x:c>
      <x:c r="D6081" s="10" t="str">
        <x:v>RUN_01</x:v>
      </x:c>
      <x:c r="E6081" s="10" t="str">
        <x:v>ORIGINAL_LEDGER</x:v>
      </x:c>
      <x:c r="F6081" s="10" t="str">
        <x:v>FAIL</x:v>
      </x:c>
      <x:c r="G6081" s="10" t="str">
        <x:v>FAIL</x:v>
      </x:c>
      <x:c r="H6081" s="10" t="str">
        <x:v>EXECUTED</x:v>
      </x:c>
      <x:c r="I6081" s="10" t="str">
        <x:v>PARSED</x:v>
      </x:c>
      <x:c r="J6081" s="10" t="str">
        <x:v>SINGLESHOT_CAPTURED_DIAGNOSTIC_PASS</x:v>
      </x:c>
      <x:c r="K6081" s="10" t="str">
        <x:v>be286c31c732401cafdd1b59760b197dca46e4e2c2e23b31c860dd68ff629fa5</x:v>
      </x:c>
      <x:c r="L6081" s="10" t="str">
        <x:v>historical_three</x:v>
      </x:c>
      <x:c r="M6081" s="10" t="n">
        <x:v>1</x:v>
      </x:c>
      <x:c r="N6081" s="10" t="n">
        <x:v>0</x:v>
      </x:c>
      <x:c r="O6081" s="10" t="n">
        <x:v>0</x:v>
      </x:c>
      <x:c r="P6081" s="9" t="str">
        <x:f>'CaseReview'!U1709</x:f>
        <x:v>FAIL</x:v>
      </x:c>
      <x:c r="Q6081" s="9" t="n">
        <x:f>IF(AND(T6081=1,G6081=P6081),1,0)</x:f>
        <x:v>1</x:v>
      </x:c>
      <x:c r="R6081" s="9" t="n">
        <x:f>IF(AND(T6081=1,G6081="PASS",P6081="FAIL"),1,0)</x:f>
        <x:v>0</x:v>
      </x:c>
      <x:c r="S6081" s="9" t="n">
        <x:f>IF(AND(T6081=1,G6081="FAIL",P6081="PASS"),1,0)</x:f>
        <x:v>0</x:v>
      </x:c>
      <x:c r="T6081" s="9" t="n">
        <x:v>1</x:v>
      </x:c>
      <x:c r="U6081" s="9" t="n">
        <x:v>10</x:v>
      </x:c>
      <x:c r="V6081" s="9" t="str">
        <x:v>MVP/SHACL_GENERATION_PIPELINE/experiments/LUNA_CONTEXTUAL_SINGLESHOT/RUN_01/runs/RUN-TRF-036-20260831T160207360916Z/artifacts/attempt_01/extracted_shape.ttl</x:v>
      </x:c>
    </x:row>
    <x:row r="6082" ht="22" customHeight="1">
      <x:c r="A6082" s="10" t="str">
        <x:v>SINGLESHOT</x:v>
      </x:c>
      <x:c r="B6082" s="10" t="str">
        <x:v>TRF-036</x:v>
      </x:c>
      <x:c r="C6082" s="10" t="str">
        <x:v>TRF-036-F03</x:v>
      </x:c>
      <x:c r="D6082" s="10" t="str">
        <x:v>RUN_01</x:v>
      </x:c>
      <x:c r="E6082" s="10" t="str">
        <x:v>ORIGINAL_LEDGER</x:v>
      </x:c>
      <x:c r="F6082" s="10" t="str">
        <x:v>FAIL</x:v>
      </x:c>
      <x:c r="G6082" s="10" t="str">
        <x:v>FAIL</x:v>
      </x:c>
      <x:c r="H6082" s="10" t="str">
        <x:v>EXECUTED</x:v>
      </x:c>
      <x:c r="I6082" s="10" t="str">
        <x:v>PARSED</x:v>
      </x:c>
      <x:c r="J6082" s="10" t="str">
        <x:v>SINGLESHOT_CAPTURED_DIAGNOSTIC_PASS</x:v>
      </x:c>
      <x:c r="K6082" s="10" t="str">
        <x:v>be286c31c732401cafdd1b59760b197dca46e4e2c2e23b31c860dd68ff629fa5</x:v>
      </x:c>
      <x:c r="L6082" s="10" t="str">
        <x:v>historical_three</x:v>
      </x:c>
      <x:c r="M6082" s="10" t="n">
        <x:v>1</x:v>
      </x:c>
      <x:c r="N6082" s="10" t="n">
        <x:v>0</x:v>
      </x:c>
      <x:c r="O6082" s="10" t="n">
        <x:v>0</x:v>
      </x:c>
      <x:c r="P6082" s="9" t="str">
        <x:f>'CaseReview'!U1710</x:f>
        <x:v>FAIL</x:v>
      </x:c>
      <x:c r="Q6082" s="9" t="n">
        <x:f>IF(AND(T6082=1,G6082=P6082),1,0)</x:f>
        <x:v>1</x:v>
      </x:c>
      <x:c r="R6082" s="9" t="n">
        <x:f>IF(AND(T6082=1,G6082="PASS",P6082="FAIL"),1,0)</x:f>
        <x:v>0</x:v>
      </x:c>
      <x:c r="S6082" s="9" t="n">
        <x:f>IF(AND(T6082=1,G6082="FAIL",P6082="PASS"),1,0)</x:f>
        <x:v>0</x:v>
      </x:c>
      <x:c r="T6082" s="9" t="n">
        <x:v>1</x:v>
      </x:c>
      <x:c r="U6082" s="9" t="n">
        <x:v>10</x:v>
      </x:c>
      <x:c r="V6082" s="9" t="str">
        <x:v>MVP/SHACL_GENERATION_PIPELINE/experiments/LUNA_CONTEXTUAL_SINGLESHOT/RUN_01/runs/RUN-TRF-036-20260831T160207360916Z/artifacts/attempt_01/extracted_shape.ttl</x:v>
      </x:c>
    </x:row>
    <x:row r="6083" ht="22" customHeight="1">
      <x:c r="A6083" s="10" t="str">
        <x:v>SINGLESHOT</x:v>
      </x:c>
      <x:c r="B6083" s="10" t="str">
        <x:v>TRF-036</x:v>
      </x:c>
      <x:c r="C6083" s="10" t="str">
        <x:v>TRF-036-F04</x:v>
      </x:c>
      <x:c r="D6083" s="10" t="str">
        <x:v>RUN_01</x:v>
      </x:c>
      <x:c r="E6083" s="10" t="str">
        <x:v>ORIGINAL_LEDGER</x:v>
      </x:c>
      <x:c r="F6083" s="10" t="str">
        <x:v>FAIL</x:v>
      </x:c>
      <x:c r="G6083" s="10" t="str">
        <x:v>FAIL</x:v>
      </x:c>
      <x:c r="H6083" s="10" t="str">
        <x:v>EXECUTED</x:v>
      </x:c>
      <x:c r="I6083" s="10" t="str">
        <x:v>PARSED</x:v>
      </x:c>
      <x:c r="J6083" s="10" t="str">
        <x:v>SINGLESHOT_CAPTURED_DIAGNOSTIC_PASS</x:v>
      </x:c>
      <x:c r="K6083" s="10" t="str">
        <x:v>be286c31c732401cafdd1b59760b197dca46e4e2c2e23b31c860dd68ff629fa5</x:v>
      </x:c>
      <x:c r="L6083" s="10" t="str">
        <x:v>historical_three</x:v>
      </x:c>
      <x:c r="M6083" s="10" t="n">
        <x:v>1</x:v>
      </x:c>
      <x:c r="N6083" s="10" t="n">
        <x:v>0</x:v>
      </x:c>
      <x:c r="O6083" s="10" t="n">
        <x:v>0</x:v>
      </x:c>
      <x:c r="P6083" s="9" t="str">
        <x:f>'CaseReview'!U1711</x:f>
        <x:v>FAIL</x:v>
      </x:c>
      <x:c r="Q6083" s="9" t="n">
        <x:f>IF(AND(T6083=1,G6083=P6083),1,0)</x:f>
        <x:v>1</x:v>
      </x:c>
      <x:c r="R6083" s="9" t="n">
        <x:f>IF(AND(T6083=1,G6083="PASS",P6083="FAIL"),1,0)</x:f>
        <x:v>0</x:v>
      </x:c>
      <x:c r="S6083" s="9" t="n">
        <x:f>IF(AND(T6083=1,G6083="FAIL",P6083="PASS"),1,0)</x:f>
        <x:v>0</x:v>
      </x:c>
      <x:c r="T6083" s="9" t="n">
        <x:v>1</x:v>
      </x:c>
      <x:c r="U6083" s="9" t="n">
        <x:v>10</x:v>
      </x:c>
      <x:c r="V6083" s="9" t="str">
        <x:v>MVP/SHACL_GENERATION_PIPELINE/experiments/LUNA_CONTEXTUAL_SINGLESHOT/RUN_01/runs/RUN-TRF-036-20260831T160207360916Z/artifacts/attempt_01/extracted_shape.ttl</x:v>
      </x:c>
    </x:row>
    <x:row r="6084" ht="22" customHeight="1">
      <x:c r="A6084" s="10" t="str">
        <x:v>SINGLESHOT</x:v>
      </x:c>
      <x:c r="B6084" s="10" t="str">
        <x:v>TRF-036</x:v>
      </x:c>
      <x:c r="C6084" s="10" t="str">
        <x:v>TRF-036-F05</x:v>
      </x:c>
      <x:c r="D6084" s="10" t="str">
        <x:v>RUN_01</x:v>
      </x:c>
      <x:c r="E6084" s="10" t="str">
        <x:v>ORIGINAL_LEDGER</x:v>
      </x:c>
      <x:c r="F6084" s="10" t="str">
        <x:v>FAIL</x:v>
      </x:c>
      <x:c r="G6084" s="10" t="str">
        <x:v>FAIL</x:v>
      </x:c>
      <x:c r="H6084" s="10" t="str">
        <x:v>EXECUTED</x:v>
      </x:c>
      <x:c r="I6084" s="10" t="str">
        <x:v>PARSED</x:v>
      </x:c>
      <x:c r="J6084" s="10" t="str">
        <x:v>SINGLESHOT_CAPTURED_DIAGNOSTIC_PASS</x:v>
      </x:c>
      <x:c r="K6084" s="10" t="str">
        <x:v>be286c31c732401cafdd1b59760b197dca46e4e2c2e23b31c860dd68ff629fa5</x:v>
      </x:c>
      <x:c r="L6084" s="10" t="str">
        <x:v>historical_three</x:v>
      </x:c>
      <x:c r="M6084" s="10" t="n">
        <x:v>1</x:v>
      </x:c>
      <x:c r="N6084" s="10" t="n">
        <x:v>0</x:v>
      </x:c>
      <x:c r="O6084" s="10" t="n">
        <x:v>0</x:v>
      </x:c>
      <x:c r="P6084" s="9" t="str">
        <x:f>'CaseReview'!U1712</x:f>
        <x:v>FAIL</x:v>
      </x:c>
      <x:c r="Q6084" s="9" t="n">
        <x:f>IF(AND(T6084=1,G6084=P6084),1,0)</x:f>
        <x:v>1</x:v>
      </x:c>
      <x:c r="R6084" s="9" t="n">
        <x:f>IF(AND(T6084=1,G6084="PASS",P6084="FAIL"),1,0)</x:f>
        <x:v>0</x:v>
      </x:c>
      <x:c r="S6084" s="9" t="n">
        <x:f>IF(AND(T6084=1,G6084="FAIL",P6084="PASS"),1,0)</x:f>
        <x:v>0</x:v>
      </x:c>
      <x:c r="T6084" s="9" t="n">
        <x:v>1</x:v>
      </x:c>
      <x:c r="U6084" s="9" t="n">
        <x:v>10</x:v>
      </x:c>
      <x:c r="V6084" s="9" t="str">
        <x:v>MVP/SHACL_GENERATION_PIPELINE/experiments/LUNA_CONTEXTUAL_SINGLESHOT/RUN_01/runs/RUN-TRF-036-20260831T160207360916Z/artifacts/attempt_01/extracted_shape.ttl</x:v>
      </x:c>
    </x:row>
    <x:row r="6085" ht="22" customHeight="1">
      <x:c r="A6085" s="10" t="str">
        <x:v>SINGLESHOT</x:v>
      </x:c>
      <x:c r="B6085" s="10" t="str">
        <x:v>TRF-036</x:v>
      </x:c>
      <x:c r="C6085" s="10" t="str">
        <x:v>TRF-036-F06</x:v>
      </x:c>
      <x:c r="D6085" s="10" t="str">
        <x:v>RUN_01</x:v>
      </x:c>
      <x:c r="E6085" s="10" t="str">
        <x:v>ORIGINAL_LEDGER</x:v>
      </x:c>
      <x:c r="F6085" s="10" t="str">
        <x:v>FAIL</x:v>
      </x:c>
      <x:c r="G6085" s="10" t="str">
        <x:v>FAIL</x:v>
      </x:c>
      <x:c r="H6085" s="10" t="str">
        <x:v>EXECUTED</x:v>
      </x:c>
      <x:c r="I6085" s="10" t="str">
        <x:v>PARSED</x:v>
      </x:c>
      <x:c r="J6085" s="10" t="str">
        <x:v>SINGLESHOT_CAPTURED_DIAGNOSTIC_PASS</x:v>
      </x:c>
      <x:c r="K6085" s="10" t="str">
        <x:v>be286c31c732401cafdd1b59760b197dca46e4e2c2e23b31c860dd68ff629fa5</x:v>
      </x:c>
      <x:c r="L6085" s="10" t="str">
        <x:v>historical_three</x:v>
      </x:c>
      <x:c r="M6085" s="10" t="n">
        <x:v>1</x:v>
      </x:c>
      <x:c r="N6085" s="10" t="n">
        <x:v>0</x:v>
      </x:c>
      <x:c r="O6085" s="10" t="n">
        <x:v>0</x:v>
      </x:c>
      <x:c r="P6085" s="9" t="str">
        <x:f>'CaseReview'!U1713</x:f>
        <x:v>FAIL</x:v>
      </x:c>
      <x:c r="Q6085" s="9" t="n">
        <x:f>IF(AND(T6085=1,G6085=P6085),1,0)</x:f>
        <x:v>1</x:v>
      </x:c>
      <x:c r="R6085" s="9" t="n">
        <x:f>IF(AND(T6085=1,G6085="PASS",P6085="FAIL"),1,0)</x:f>
        <x:v>0</x:v>
      </x:c>
      <x:c r="S6085" s="9" t="n">
        <x:f>IF(AND(T6085=1,G6085="FAIL",P6085="PASS"),1,0)</x:f>
        <x:v>0</x:v>
      </x:c>
      <x:c r="T6085" s="9" t="n">
        <x:v>1</x:v>
      </x:c>
      <x:c r="U6085" s="9" t="n">
        <x:v>10</x:v>
      </x:c>
      <x:c r="V6085" s="9" t="str">
        <x:v>MVP/SHACL_GENERATION_PIPELINE/experiments/LUNA_CONTEXTUAL_SINGLESHOT/RUN_01/runs/RUN-TRF-036-20260831T160207360916Z/artifacts/attempt_01/extracted_shape.ttl</x:v>
      </x:c>
    </x:row>
    <x:row r="6086" ht="22" customHeight="1">
      <x:c r="A6086" s="10" t="str">
        <x:v>SINGLESHOT</x:v>
      </x:c>
      <x:c r="B6086" s="10" t="str">
        <x:v>TRF-036</x:v>
      </x:c>
      <x:c r="C6086" s="10" t="str">
        <x:v>TRF-036-P01</x:v>
      </x:c>
      <x:c r="D6086" s="10" t="str">
        <x:v>RUN_01</x:v>
      </x:c>
      <x:c r="E6086" s="10" t="str">
        <x:v>ORIGINAL_LEDGER</x:v>
      </x:c>
      <x:c r="F6086" s="10" t="str">
        <x:v>PASS</x:v>
      </x:c>
      <x:c r="G6086" s="10" t="str">
        <x:v>PASS</x:v>
      </x:c>
      <x:c r="H6086" s="10" t="str">
        <x:v>EXECUTED</x:v>
      </x:c>
      <x:c r="I6086" s="10" t="str">
        <x:v>PARSED</x:v>
      </x:c>
      <x:c r="J6086" s="10" t="str">
        <x:v>SINGLESHOT_CAPTURED_DIAGNOSTIC_PASS</x:v>
      </x:c>
      <x:c r="K6086" s="10" t="str">
        <x:v>be286c31c732401cafdd1b59760b197dca46e4e2c2e23b31c860dd68ff629fa5</x:v>
      </x:c>
      <x:c r="L6086" s="10" t="str">
        <x:v>historical_three</x:v>
      </x:c>
      <x:c r="M6086" s="10" t="n">
        <x:v>1</x:v>
      </x:c>
      <x:c r="N6086" s="10" t="n">
        <x:v>0</x:v>
      </x:c>
      <x:c r="O6086" s="10" t="n">
        <x:v>0</x:v>
      </x:c>
      <x:c r="P6086" s="9" t="str">
        <x:f>'CaseReview'!U1714</x:f>
        <x:v>PASS</x:v>
      </x:c>
      <x:c r="Q6086" s="9" t="n">
        <x:f>IF(AND(T6086=1,G6086=P6086),1,0)</x:f>
        <x:v>1</x:v>
      </x:c>
      <x:c r="R6086" s="9" t="n">
        <x:f>IF(AND(T6086=1,G6086="PASS",P6086="FAIL"),1,0)</x:f>
        <x:v>0</x:v>
      </x:c>
      <x:c r="S6086" s="9" t="n">
        <x:f>IF(AND(T6086=1,G6086="FAIL",P6086="PASS"),1,0)</x:f>
        <x:v>0</x:v>
      </x:c>
      <x:c r="T6086" s="9" t="n">
        <x:v>1</x:v>
      </x:c>
      <x:c r="U6086" s="9" t="n">
        <x:v>10</x:v>
      </x:c>
      <x:c r="V6086" s="9" t="str">
        <x:v>MVP/SHACL_GENERATION_PIPELINE/experiments/LUNA_CONTEXTUAL_SINGLESHOT/RUN_01/runs/RUN-TRF-036-20260831T160207360916Z/artifacts/attempt_01/extracted_shape.ttl</x:v>
      </x:c>
    </x:row>
    <x:row r="6087" ht="22" customHeight="1">
      <x:c r="A6087" s="10" t="str">
        <x:v>SINGLESHOT</x:v>
      </x:c>
      <x:c r="B6087" s="10" t="str">
        <x:v>TRF-036</x:v>
      </x:c>
      <x:c r="C6087" s="10" t="str">
        <x:v>TRF-036-P02</x:v>
      </x:c>
      <x:c r="D6087" s="10" t="str">
        <x:v>RUN_01</x:v>
      </x:c>
      <x:c r="E6087" s="10" t="str">
        <x:v>ORIGINAL_LEDGER</x:v>
      </x:c>
      <x:c r="F6087" s="10" t="str">
        <x:v>PASS</x:v>
      </x:c>
      <x:c r="G6087" s="10" t="str">
        <x:v>PASS</x:v>
      </x:c>
      <x:c r="H6087" s="10" t="str">
        <x:v>EXECUTED</x:v>
      </x:c>
      <x:c r="I6087" s="10" t="str">
        <x:v>PARSED</x:v>
      </x:c>
      <x:c r="J6087" s="10" t="str">
        <x:v>SINGLESHOT_CAPTURED_DIAGNOSTIC_PASS</x:v>
      </x:c>
      <x:c r="K6087" s="10" t="str">
        <x:v>be286c31c732401cafdd1b59760b197dca46e4e2c2e23b31c860dd68ff629fa5</x:v>
      </x:c>
      <x:c r="L6087" s="10" t="str">
        <x:v>historical_three</x:v>
      </x:c>
      <x:c r="M6087" s="10" t="n">
        <x:v>1</x:v>
      </x:c>
      <x:c r="N6087" s="10" t="n">
        <x:v>0</x:v>
      </x:c>
      <x:c r="O6087" s="10" t="n">
        <x:v>0</x:v>
      </x:c>
      <x:c r="P6087" s="9" t="str">
        <x:f>'CaseReview'!U1715</x:f>
        <x:v>PASS</x:v>
      </x:c>
      <x:c r="Q6087" s="9" t="n">
        <x:f>IF(AND(T6087=1,G6087=P6087),1,0)</x:f>
        <x:v>1</x:v>
      </x:c>
      <x:c r="R6087" s="9" t="n">
        <x:f>IF(AND(T6087=1,G6087="PASS",P6087="FAIL"),1,0)</x:f>
        <x:v>0</x:v>
      </x:c>
      <x:c r="S6087" s="9" t="n">
        <x:f>IF(AND(T6087=1,G6087="FAIL",P6087="PASS"),1,0)</x:f>
        <x:v>0</x:v>
      </x:c>
      <x:c r="T6087" s="9" t="n">
        <x:v>1</x:v>
      </x:c>
      <x:c r="U6087" s="9" t="n">
        <x:v>10</x:v>
      </x:c>
      <x:c r="V6087" s="9" t="str">
        <x:v>MVP/SHACL_GENERATION_PIPELINE/experiments/LUNA_CONTEXTUAL_SINGLESHOT/RUN_01/runs/RUN-TRF-036-20260831T160207360916Z/artifacts/attempt_01/extracted_shape.ttl</x:v>
      </x:c>
    </x:row>
    <x:row r="6088" ht="22" customHeight="1">
      <x:c r="A6088" s="10" t="str">
        <x:v>SINGLESHOT</x:v>
      </x:c>
      <x:c r="B6088" s="10" t="str">
        <x:v>TRF-036</x:v>
      </x:c>
      <x:c r="C6088" s="10" t="str">
        <x:v>TRF-036-P03</x:v>
      </x:c>
      <x:c r="D6088" s="10" t="str">
        <x:v>RUN_01</x:v>
      </x:c>
      <x:c r="E6088" s="10" t="str">
        <x:v>ORIGINAL_LEDGER</x:v>
      </x:c>
      <x:c r="F6088" s="10" t="str">
        <x:v>PASS</x:v>
      </x:c>
      <x:c r="G6088" s="10" t="str">
        <x:v>PASS</x:v>
      </x:c>
      <x:c r="H6088" s="10" t="str">
        <x:v>EXECUTED</x:v>
      </x:c>
      <x:c r="I6088" s="10" t="str">
        <x:v>PARSED</x:v>
      </x:c>
      <x:c r="J6088" s="10" t="str">
        <x:v>SINGLESHOT_CAPTURED_DIAGNOSTIC_PASS</x:v>
      </x:c>
      <x:c r="K6088" s="10" t="str">
        <x:v>be286c31c732401cafdd1b59760b197dca46e4e2c2e23b31c860dd68ff629fa5</x:v>
      </x:c>
      <x:c r="L6088" s="10" t="str">
        <x:v>historical_three</x:v>
      </x:c>
      <x:c r="M6088" s="10" t="n">
        <x:v>1</x:v>
      </x:c>
      <x:c r="N6088" s="10" t="n">
        <x:v>0</x:v>
      </x:c>
      <x:c r="O6088" s="10" t="n">
        <x:v>0</x:v>
      </x:c>
      <x:c r="P6088" s="9" t="str">
        <x:f>'CaseReview'!U1716</x:f>
        <x:v>PASS</x:v>
      </x:c>
      <x:c r="Q6088" s="9" t="n">
        <x:f>IF(AND(T6088=1,G6088=P6088),1,0)</x:f>
        <x:v>1</x:v>
      </x:c>
      <x:c r="R6088" s="9" t="n">
        <x:f>IF(AND(T6088=1,G6088="PASS",P6088="FAIL"),1,0)</x:f>
        <x:v>0</x:v>
      </x:c>
      <x:c r="S6088" s="9" t="n">
        <x:f>IF(AND(T6088=1,G6088="FAIL",P6088="PASS"),1,0)</x:f>
        <x:v>0</x:v>
      </x:c>
      <x:c r="T6088" s="9" t="n">
        <x:v>1</x:v>
      </x:c>
      <x:c r="U6088" s="9" t="n">
        <x:v>10</x:v>
      </x:c>
      <x:c r="V6088" s="9" t="str">
        <x:v>MVP/SHACL_GENERATION_PIPELINE/experiments/LUNA_CONTEXTUAL_SINGLESHOT/RUN_01/runs/RUN-TRF-036-20260831T160207360916Z/artifacts/attempt_01/extracted_shape.ttl</x:v>
      </x:c>
    </x:row>
    <x:row r="6089" ht="22" customHeight="1">
      <x:c r="A6089" s="10" t="str">
        <x:v>SINGLESHOT</x:v>
      </x:c>
      <x:c r="B6089" s="10" t="str">
        <x:v>TRF-036</x:v>
      </x:c>
      <x:c r="C6089" s="10" t="str">
        <x:v>TRF-036-P04</x:v>
      </x:c>
      <x:c r="D6089" s="10" t="str">
        <x:v>RUN_01</x:v>
      </x:c>
      <x:c r="E6089" s="10" t="str">
        <x:v>ORIGINAL_LEDGER</x:v>
      </x:c>
      <x:c r="F6089" s="10" t="str">
        <x:v>PASS</x:v>
      </x:c>
      <x:c r="G6089" s="10" t="str">
        <x:v>PASS</x:v>
      </x:c>
      <x:c r="H6089" s="10" t="str">
        <x:v>EXECUTED</x:v>
      </x:c>
      <x:c r="I6089" s="10" t="str">
        <x:v>PARSED</x:v>
      </x:c>
      <x:c r="J6089" s="10" t="str">
        <x:v>SINGLESHOT_CAPTURED_DIAGNOSTIC_PASS</x:v>
      </x:c>
      <x:c r="K6089" s="10" t="str">
        <x:v>be286c31c732401cafdd1b59760b197dca46e4e2c2e23b31c860dd68ff629fa5</x:v>
      </x:c>
      <x:c r="L6089" s="10" t="str">
        <x:v>historical_three</x:v>
      </x:c>
      <x:c r="M6089" s="10" t="n">
        <x:v>1</x:v>
      </x:c>
      <x:c r="N6089" s="10" t="n">
        <x:v>0</x:v>
      </x:c>
      <x:c r="O6089" s="10" t="n">
        <x:v>0</x:v>
      </x:c>
      <x:c r="P6089" s="9" t="str">
        <x:f>'CaseReview'!U1717</x:f>
        <x:v>PASS</x:v>
      </x:c>
      <x:c r="Q6089" s="9" t="n">
        <x:f>IF(AND(T6089=1,G6089=P6089),1,0)</x:f>
        <x:v>1</x:v>
      </x:c>
      <x:c r="R6089" s="9" t="n">
        <x:f>IF(AND(T6089=1,G6089="PASS",P6089="FAIL"),1,0)</x:f>
        <x:v>0</x:v>
      </x:c>
      <x:c r="S6089" s="9" t="n">
        <x:f>IF(AND(T6089=1,G6089="FAIL",P6089="PASS"),1,0)</x:f>
        <x:v>0</x:v>
      </x:c>
      <x:c r="T6089" s="9" t="n">
        <x:v>1</x:v>
      </x:c>
      <x:c r="U6089" s="9" t="n">
        <x:v>10</x:v>
      </x:c>
      <x:c r="V6089" s="9" t="str">
        <x:v>MVP/SHACL_GENERATION_PIPELINE/experiments/LUNA_CONTEXTUAL_SINGLESHOT/RUN_01/runs/RUN-TRF-036-20260831T160207360916Z/artifacts/attempt_01/extracted_shape.ttl</x:v>
      </x:c>
    </x:row>
    <x:row r="6090" ht="22" customHeight="1">
      <x:c r="A6090" s="10" t="str">
        <x:v>SINGLESHOT</x:v>
      </x:c>
      <x:c r="B6090" s="10" t="str">
        <x:v>TRF-037</x:v>
      </x:c>
      <x:c r="C6090" s="10" t="str">
        <x:v>TRF-037-F01</x:v>
      </x:c>
      <x:c r="D6090" s="10" t="str">
        <x:v>RUN_01</x:v>
      </x:c>
      <x:c r="E6090" s="10" t="str">
        <x:v>ORIGINAL_LEDGER</x:v>
      </x:c>
      <x:c r="F6090" s="10" t="str">
        <x:v>FAIL</x:v>
      </x:c>
      <x:c r="G6090" s="10" t="str">
        <x:v>FAIL</x:v>
      </x:c>
      <x:c r="H6090" s="10" t="str">
        <x:v>EXECUTED</x:v>
      </x:c>
      <x:c r="I6090" s="10" t="str">
        <x:v>PARSED</x:v>
      </x:c>
      <x:c r="J6090" s="10" t="str">
        <x:v>SINGLESHOT_CAPTURED_DIAGNOSTIC_PASS</x:v>
      </x:c>
      <x:c r="K6090" s="10" t="str">
        <x:v>f3935fbd131badce94a4c879ea0695f80c877f41913daa1487dd4de169a39866</x:v>
      </x:c>
      <x:c r="L6090" s="10" t="str">
        <x:v>historical_three</x:v>
      </x:c>
      <x:c r="M6090" s="10" t="n">
        <x:v>1</x:v>
      </x:c>
      <x:c r="N6090" s="10" t="n">
        <x:v>0</x:v>
      </x:c>
      <x:c r="O6090" s="10" t="n">
        <x:v>0</x:v>
      </x:c>
      <x:c r="P6090" s="9" t="str">
        <x:f>'CaseReview'!U1718</x:f>
        <x:v>FAIL</x:v>
      </x:c>
      <x:c r="Q6090" s="9" t="n">
        <x:f>IF(AND(T6090=1,G6090=P6090),1,0)</x:f>
        <x:v>1</x:v>
      </x:c>
      <x:c r="R6090" s="9" t="n">
        <x:f>IF(AND(T6090=1,G6090="PASS",P6090="FAIL"),1,0)</x:f>
        <x:v>0</x:v>
      </x:c>
      <x:c r="S6090" s="9" t="n">
        <x:f>IF(AND(T6090=1,G6090="FAIL",P6090="PASS"),1,0)</x:f>
        <x:v>0</x:v>
      </x:c>
      <x:c r="T6090" s="9" t="n">
        <x:v>1</x:v>
      </x:c>
      <x:c r="U6090" s="9" t="n">
        <x:v>16</x:v>
      </x:c>
      <x:c r="V6090" s="9" t="str">
        <x:v>MVP/SHACL_GENERATION_PIPELINE/experiments/LUNA_CONTEXTUAL_SINGLESHOT/RUN_01/runs/RUN-TRF-037-20260831T160241746717Z/artifacts/attempt_01/extracted_shape.ttl</x:v>
      </x:c>
    </x:row>
    <x:row r="6091" ht="22" customHeight="1">
      <x:c r="A6091" s="10" t="str">
        <x:v>SINGLESHOT</x:v>
      </x:c>
      <x:c r="B6091" s="10" t="str">
        <x:v>TRF-037</x:v>
      </x:c>
      <x:c r="C6091" s="10" t="str">
        <x:v>TRF-037-F02</x:v>
      </x:c>
      <x:c r="D6091" s="10" t="str">
        <x:v>RUN_01</x:v>
      </x:c>
      <x:c r="E6091" s="10" t="str">
        <x:v>ORIGINAL_LEDGER</x:v>
      </x:c>
      <x:c r="F6091" s="10" t="str">
        <x:v>FAIL</x:v>
      </x:c>
      <x:c r="G6091" s="10" t="str">
        <x:v>FAIL</x:v>
      </x:c>
      <x:c r="H6091" s="10" t="str">
        <x:v>EXECUTED</x:v>
      </x:c>
      <x:c r="I6091" s="10" t="str">
        <x:v>PARSED</x:v>
      </x:c>
      <x:c r="J6091" s="10" t="str">
        <x:v>SINGLESHOT_CAPTURED_DIAGNOSTIC_PASS</x:v>
      </x:c>
      <x:c r="K6091" s="10" t="str">
        <x:v>f3935fbd131badce94a4c879ea0695f80c877f41913daa1487dd4de169a39866</x:v>
      </x:c>
      <x:c r="L6091" s="10" t="str">
        <x:v>historical_three</x:v>
      </x:c>
      <x:c r="M6091" s="10" t="n">
        <x:v>1</x:v>
      </x:c>
      <x:c r="N6091" s="10" t="n">
        <x:v>0</x:v>
      </x:c>
      <x:c r="O6091" s="10" t="n">
        <x:v>0</x:v>
      </x:c>
      <x:c r="P6091" s="9" t="str">
        <x:f>'CaseReview'!U1719</x:f>
        <x:v>FAIL</x:v>
      </x:c>
      <x:c r="Q6091" s="9" t="n">
        <x:f>IF(AND(T6091=1,G6091=P6091),1,0)</x:f>
        <x:v>1</x:v>
      </x:c>
      <x:c r="R6091" s="9" t="n">
        <x:f>IF(AND(T6091=1,G6091="PASS",P6091="FAIL"),1,0)</x:f>
        <x:v>0</x:v>
      </x:c>
      <x:c r="S6091" s="9" t="n">
        <x:f>IF(AND(T6091=1,G6091="FAIL",P6091="PASS"),1,0)</x:f>
        <x:v>0</x:v>
      </x:c>
      <x:c r="T6091" s="9" t="n">
        <x:v>1</x:v>
      </x:c>
      <x:c r="U6091" s="9" t="n">
        <x:v>16</x:v>
      </x:c>
      <x:c r="V6091" s="9" t="str">
        <x:v>MVP/SHACL_GENERATION_PIPELINE/experiments/LUNA_CONTEXTUAL_SINGLESHOT/RUN_01/runs/RUN-TRF-037-20260831T160241746717Z/artifacts/attempt_01/extracted_shape.ttl</x:v>
      </x:c>
    </x:row>
    <x:row r="6092" ht="22" customHeight="1">
      <x:c r="A6092" s="10" t="str">
        <x:v>SINGLESHOT</x:v>
      </x:c>
      <x:c r="B6092" s="10" t="str">
        <x:v>TRF-037</x:v>
      </x:c>
      <x:c r="C6092" s="10" t="str">
        <x:v>TRF-037-F03</x:v>
      </x:c>
      <x:c r="D6092" s="10" t="str">
        <x:v>RUN_01</x:v>
      </x:c>
      <x:c r="E6092" s="10" t="str">
        <x:v>ORIGINAL_LEDGER</x:v>
      </x:c>
      <x:c r="F6092" s="10" t="str">
        <x:v>FAIL</x:v>
      </x:c>
      <x:c r="G6092" s="10" t="str">
        <x:v>FAIL</x:v>
      </x:c>
      <x:c r="H6092" s="10" t="str">
        <x:v>EXECUTED</x:v>
      </x:c>
      <x:c r="I6092" s="10" t="str">
        <x:v>PARSED</x:v>
      </x:c>
      <x:c r="J6092" s="10" t="str">
        <x:v>SINGLESHOT_CAPTURED_DIAGNOSTIC_PASS</x:v>
      </x:c>
      <x:c r="K6092" s="10" t="str">
        <x:v>f3935fbd131badce94a4c879ea0695f80c877f41913daa1487dd4de169a39866</x:v>
      </x:c>
      <x:c r="L6092" s="10" t="str">
        <x:v>historical_three</x:v>
      </x:c>
      <x:c r="M6092" s="10" t="n">
        <x:v>1</x:v>
      </x:c>
      <x:c r="N6092" s="10" t="n">
        <x:v>0</x:v>
      </x:c>
      <x:c r="O6092" s="10" t="n">
        <x:v>0</x:v>
      </x:c>
      <x:c r="P6092" s="9" t="str">
        <x:f>'CaseReview'!U1720</x:f>
        <x:v>FAIL</x:v>
      </x:c>
      <x:c r="Q6092" s="9" t="n">
        <x:f>IF(AND(T6092=1,G6092=P6092),1,0)</x:f>
        <x:v>1</x:v>
      </x:c>
      <x:c r="R6092" s="9" t="n">
        <x:f>IF(AND(T6092=1,G6092="PASS",P6092="FAIL"),1,0)</x:f>
        <x:v>0</x:v>
      </x:c>
      <x:c r="S6092" s="9" t="n">
        <x:f>IF(AND(T6092=1,G6092="FAIL",P6092="PASS"),1,0)</x:f>
        <x:v>0</x:v>
      </x:c>
      <x:c r="T6092" s="9" t="n">
        <x:v>1</x:v>
      </x:c>
      <x:c r="U6092" s="9" t="n">
        <x:v>16</x:v>
      </x:c>
      <x:c r="V6092" s="9" t="str">
        <x:v>MVP/SHACL_GENERATION_PIPELINE/experiments/LUNA_CONTEXTUAL_SINGLESHOT/RUN_01/runs/RUN-TRF-037-20260831T160241746717Z/artifacts/attempt_01/extracted_shape.ttl</x:v>
      </x:c>
    </x:row>
    <x:row r="6093" ht="22" customHeight="1">
      <x:c r="A6093" s="10" t="str">
        <x:v>SINGLESHOT</x:v>
      </x:c>
      <x:c r="B6093" s="10" t="str">
        <x:v>TRF-037</x:v>
      </x:c>
      <x:c r="C6093" s="10" t="str">
        <x:v>TRF-037-F04</x:v>
      </x:c>
      <x:c r="D6093" s="10" t="str">
        <x:v>RUN_01</x:v>
      </x:c>
      <x:c r="E6093" s="10" t="str">
        <x:v>ORIGINAL_LEDGER</x:v>
      </x:c>
      <x:c r="F6093" s="10" t="str">
        <x:v>FAIL</x:v>
      </x:c>
      <x:c r="G6093" s="10" t="str">
        <x:v>FAIL</x:v>
      </x:c>
      <x:c r="H6093" s="10" t="str">
        <x:v>EXECUTED</x:v>
      </x:c>
      <x:c r="I6093" s="10" t="str">
        <x:v>PARSED</x:v>
      </x:c>
      <x:c r="J6093" s="10" t="str">
        <x:v>SINGLESHOT_CAPTURED_DIAGNOSTIC_PASS</x:v>
      </x:c>
      <x:c r="K6093" s="10" t="str">
        <x:v>f3935fbd131badce94a4c879ea0695f80c877f41913daa1487dd4de169a39866</x:v>
      </x:c>
      <x:c r="L6093" s="10" t="str">
        <x:v>historical_three</x:v>
      </x:c>
      <x:c r="M6093" s="10" t="n">
        <x:v>1</x:v>
      </x:c>
      <x:c r="N6093" s="10" t="n">
        <x:v>0</x:v>
      </x:c>
      <x:c r="O6093" s="10" t="n">
        <x:v>0</x:v>
      </x:c>
      <x:c r="P6093" s="9" t="str">
        <x:f>'CaseReview'!U1721</x:f>
        <x:v>FAIL</x:v>
      </x:c>
      <x:c r="Q6093" s="9" t="n">
        <x:f>IF(AND(T6093=1,G6093=P6093),1,0)</x:f>
        <x:v>1</x:v>
      </x:c>
      <x:c r="R6093" s="9" t="n">
        <x:f>IF(AND(T6093=1,G6093="PASS",P6093="FAIL"),1,0)</x:f>
        <x:v>0</x:v>
      </x:c>
      <x:c r="S6093" s="9" t="n">
        <x:f>IF(AND(T6093=1,G6093="FAIL",P6093="PASS"),1,0)</x:f>
        <x:v>0</x:v>
      </x:c>
      <x:c r="T6093" s="9" t="n">
        <x:v>1</x:v>
      </x:c>
      <x:c r="U6093" s="9" t="n">
        <x:v>16</x:v>
      </x:c>
      <x:c r="V6093" s="9" t="str">
        <x:v>MVP/SHACL_GENERATION_PIPELINE/experiments/LUNA_CONTEXTUAL_SINGLESHOT/RUN_01/runs/RUN-TRF-037-20260831T160241746717Z/artifacts/attempt_01/extracted_shape.ttl</x:v>
      </x:c>
    </x:row>
    <x:row r="6094" ht="22" customHeight="1">
      <x:c r="A6094" s="10" t="str">
        <x:v>SINGLESHOT</x:v>
      </x:c>
      <x:c r="B6094" s="10" t="str">
        <x:v>TRF-037</x:v>
      </x:c>
      <x:c r="C6094" s="10" t="str">
        <x:v>TRF-037-F05</x:v>
      </x:c>
      <x:c r="D6094" s="10" t="str">
        <x:v>RUN_01</x:v>
      </x:c>
      <x:c r="E6094" s="10" t="str">
        <x:v>ORIGINAL_LEDGER</x:v>
      </x:c>
      <x:c r="F6094" s="10" t="str">
        <x:v>FAIL</x:v>
      </x:c>
      <x:c r="G6094" s="10" t="str">
        <x:v>FAIL</x:v>
      </x:c>
      <x:c r="H6094" s="10" t="str">
        <x:v>EXECUTED</x:v>
      </x:c>
      <x:c r="I6094" s="10" t="str">
        <x:v>PARSED</x:v>
      </x:c>
      <x:c r="J6094" s="10" t="str">
        <x:v>SINGLESHOT_CAPTURED_DIAGNOSTIC_PASS</x:v>
      </x:c>
      <x:c r="K6094" s="10" t="str">
        <x:v>f3935fbd131badce94a4c879ea0695f80c877f41913daa1487dd4de169a39866</x:v>
      </x:c>
      <x:c r="L6094" s="10" t="str">
        <x:v>historical_three</x:v>
      </x:c>
      <x:c r="M6094" s="10" t="n">
        <x:v>1</x:v>
      </x:c>
      <x:c r="N6094" s="10" t="n">
        <x:v>0</x:v>
      </x:c>
      <x:c r="O6094" s="10" t="n">
        <x:v>0</x:v>
      </x:c>
      <x:c r="P6094" s="9" t="str">
        <x:f>'CaseReview'!U1722</x:f>
        <x:v>FAIL</x:v>
      </x:c>
      <x:c r="Q6094" s="9" t="n">
        <x:f>IF(AND(T6094=1,G6094=P6094),1,0)</x:f>
        <x:v>1</x:v>
      </x:c>
      <x:c r="R6094" s="9" t="n">
        <x:f>IF(AND(T6094=1,G6094="PASS",P6094="FAIL"),1,0)</x:f>
        <x:v>0</x:v>
      </x:c>
      <x:c r="S6094" s="9" t="n">
        <x:f>IF(AND(T6094=1,G6094="FAIL",P6094="PASS"),1,0)</x:f>
        <x:v>0</x:v>
      </x:c>
      <x:c r="T6094" s="9" t="n">
        <x:v>1</x:v>
      </x:c>
      <x:c r="U6094" s="9" t="n">
        <x:v>16</x:v>
      </x:c>
      <x:c r="V6094" s="9" t="str">
        <x:v>MVP/SHACL_GENERATION_PIPELINE/experiments/LUNA_CONTEXTUAL_SINGLESHOT/RUN_01/runs/RUN-TRF-037-20260831T160241746717Z/artifacts/attempt_01/extracted_shape.ttl</x:v>
      </x:c>
    </x:row>
    <x:row r="6095" ht="22" customHeight="1">
      <x:c r="A6095" s="10" t="str">
        <x:v>SINGLESHOT</x:v>
      </x:c>
      <x:c r="B6095" s="10" t="str">
        <x:v>TRF-037</x:v>
      </x:c>
      <x:c r="C6095" s="10" t="str">
        <x:v>TRF-037-F06</x:v>
      </x:c>
      <x:c r="D6095" s="10" t="str">
        <x:v>RUN_01</x:v>
      </x:c>
      <x:c r="E6095" s="10" t="str">
        <x:v>ORIGINAL_LEDGER</x:v>
      </x:c>
      <x:c r="F6095" s="10" t="str">
        <x:v>FAIL</x:v>
      </x:c>
      <x:c r="G6095" s="10" t="str">
        <x:v>FAIL</x:v>
      </x:c>
      <x:c r="H6095" s="10" t="str">
        <x:v>EXECUTED</x:v>
      </x:c>
      <x:c r="I6095" s="10" t="str">
        <x:v>PARSED</x:v>
      </x:c>
      <x:c r="J6095" s="10" t="str">
        <x:v>SINGLESHOT_CAPTURED_DIAGNOSTIC_PASS</x:v>
      </x:c>
      <x:c r="K6095" s="10" t="str">
        <x:v>f3935fbd131badce94a4c879ea0695f80c877f41913daa1487dd4de169a39866</x:v>
      </x:c>
      <x:c r="L6095" s="10" t="str">
        <x:v>historical_three</x:v>
      </x:c>
      <x:c r="M6095" s="10" t="n">
        <x:v>1</x:v>
      </x:c>
      <x:c r="N6095" s="10" t="n">
        <x:v>0</x:v>
      </x:c>
      <x:c r="O6095" s="10" t="n">
        <x:v>0</x:v>
      </x:c>
      <x:c r="P6095" s="9" t="str">
        <x:f>'CaseReview'!U1723</x:f>
        <x:v>FAIL</x:v>
      </x:c>
      <x:c r="Q6095" s="9" t="n">
        <x:f>IF(AND(T6095=1,G6095=P6095),1,0)</x:f>
        <x:v>1</x:v>
      </x:c>
      <x:c r="R6095" s="9" t="n">
        <x:f>IF(AND(T6095=1,G6095="PASS",P6095="FAIL"),1,0)</x:f>
        <x:v>0</x:v>
      </x:c>
      <x:c r="S6095" s="9" t="n">
        <x:f>IF(AND(T6095=1,G6095="FAIL",P6095="PASS"),1,0)</x:f>
        <x:v>0</x:v>
      </x:c>
      <x:c r="T6095" s="9" t="n">
        <x:v>1</x:v>
      </x:c>
      <x:c r="U6095" s="9" t="n">
        <x:v>16</x:v>
      </x:c>
      <x:c r="V6095" s="9" t="str">
        <x:v>MVP/SHACL_GENERATION_PIPELINE/experiments/LUNA_CONTEXTUAL_SINGLESHOT/RUN_01/runs/RUN-TRF-037-20260831T160241746717Z/artifacts/attempt_01/extracted_shape.ttl</x:v>
      </x:c>
    </x:row>
    <x:row r="6096" ht="22" customHeight="1">
      <x:c r="A6096" s="10" t="str">
        <x:v>SINGLESHOT</x:v>
      </x:c>
      <x:c r="B6096" s="10" t="str">
        <x:v>TRF-037</x:v>
      </x:c>
      <x:c r="C6096" s="10" t="str">
        <x:v>TRF-037-F07</x:v>
      </x:c>
      <x:c r="D6096" s="10" t="str">
        <x:v>RUN_01</x:v>
      </x:c>
      <x:c r="E6096" s="10" t="str">
        <x:v>ORIGINAL_LEDGER</x:v>
      </x:c>
      <x:c r="F6096" s="10" t="str">
        <x:v>FAIL</x:v>
      </x:c>
      <x:c r="G6096" s="10" t="str">
        <x:v>FAIL</x:v>
      </x:c>
      <x:c r="H6096" s="10" t="str">
        <x:v>EXECUTED</x:v>
      </x:c>
      <x:c r="I6096" s="10" t="str">
        <x:v>PARSED</x:v>
      </x:c>
      <x:c r="J6096" s="10" t="str">
        <x:v>SINGLESHOT_CAPTURED_DIAGNOSTIC_PASS</x:v>
      </x:c>
      <x:c r="K6096" s="10" t="str">
        <x:v>f3935fbd131badce94a4c879ea0695f80c877f41913daa1487dd4de169a39866</x:v>
      </x:c>
      <x:c r="L6096" s="10" t="str">
        <x:v>historical_three</x:v>
      </x:c>
      <x:c r="M6096" s="10" t="n">
        <x:v>1</x:v>
      </x:c>
      <x:c r="N6096" s="10" t="n">
        <x:v>0</x:v>
      </x:c>
      <x:c r="O6096" s="10" t="n">
        <x:v>0</x:v>
      </x:c>
      <x:c r="P6096" s="9" t="str">
        <x:f>'CaseReview'!U1724</x:f>
        <x:v>FAIL</x:v>
      </x:c>
      <x:c r="Q6096" s="9" t="n">
        <x:f>IF(AND(T6096=1,G6096=P6096),1,0)</x:f>
        <x:v>1</x:v>
      </x:c>
      <x:c r="R6096" s="9" t="n">
        <x:f>IF(AND(T6096=1,G6096="PASS",P6096="FAIL"),1,0)</x:f>
        <x:v>0</x:v>
      </x:c>
      <x:c r="S6096" s="9" t="n">
        <x:f>IF(AND(T6096=1,G6096="FAIL",P6096="PASS"),1,0)</x:f>
        <x:v>0</x:v>
      </x:c>
      <x:c r="T6096" s="9" t="n">
        <x:v>1</x:v>
      </x:c>
      <x:c r="U6096" s="9" t="n">
        <x:v>16</x:v>
      </x:c>
      <x:c r="V6096" s="9" t="str">
        <x:v>MVP/SHACL_GENERATION_PIPELINE/experiments/LUNA_CONTEXTUAL_SINGLESHOT/RUN_01/runs/RUN-TRF-037-20260831T160241746717Z/artifacts/attempt_01/extracted_shape.ttl</x:v>
      </x:c>
    </x:row>
    <x:row r="6097" ht="22" customHeight="1">
      <x:c r="A6097" s="10" t="str">
        <x:v>SINGLESHOT</x:v>
      </x:c>
      <x:c r="B6097" s="10" t="str">
        <x:v>TRF-037</x:v>
      </x:c>
      <x:c r="C6097" s="10" t="str">
        <x:v>TRF-037-F08</x:v>
      </x:c>
      <x:c r="D6097" s="10" t="str">
        <x:v>RUN_01</x:v>
      </x:c>
      <x:c r="E6097" s="10" t="str">
        <x:v>ORIGINAL_LEDGER</x:v>
      </x:c>
      <x:c r="F6097" s="10" t="str">
        <x:v>FAIL</x:v>
      </x:c>
      <x:c r="G6097" s="10" t="str">
        <x:v>FAIL</x:v>
      </x:c>
      <x:c r="H6097" s="10" t="str">
        <x:v>EXECUTED</x:v>
      </x:c>
      <x:c r="I6097" s="10" t="str">
        <x:v>PARSED</x:v>
      </x:c>
      <x:c r="J6097" s="10" t="str">
        <x:v>SINGLESHOT_CAPTURED_DIAGNOSTIC_PASS</x:v>
      </x:c>
      <x:c r="K6097" s="10" t="str">
        <x:v>f3935fbd131badce94a4c879ea0695f80c877f41913daa1487dd4de169a39866</x:v>
      </x:c>
      <x:c r="L6097" s="10" t="str">
        <x:v>historical_three</x:v>
      </x:c>
      <x:c r="M6097" s="10" t="n">
        <x:v>1</x:v>
      </x:c>
      <x:c r="N6097" s="10" t="n">
        <x:v>0</x:v>
      </x:c>
      <x:c r="O6097" s="10" t="n">
        <x:v>0</x:v>
      </x:c>
      <x:c r="P6097" s="9" t="str">
        <x:f>'CaseReview'!U1725</x:f>
        <x:v>FAIL</x:v>
      </x:c>
      <x:c r="Q6097" s="9" t="n">
        <x:f>IF(AND(T6097=1,G6097=P6097),1,0)</x:f>
        <x:v>1</x:v>
      </x:c>
      <x:c r="R6097" s="9" t="n">
        <x:f>IF(AND(T6097=1,G6097="PASS",P6097="FAIL"),1,0)</x:f>
        <x:v>0</x:v>
      </x:c>
      <x:c r="S6097" s="9" t="n">
        <x:f>IF(AND(T6097=1,G6097="FAIL",P6097="PASS"),1,0)</x:f>
        <x:v>0</x:v>
      </x:c>
      <x:c r="T6097" s="9" t="n">
        <x:v>1</x:v>
      </x:c>
      <x:c r="U6097" s="9" t="n">
        <x:v>16</x:v>
      </x:c>
      <x:c r="V6097" s="9" t="str">
        <x:v>MVP/SHACL_GENERATION_PIPELINE/experiments/LUNA_CONTEXTUAL_SINGLESHOT/RUN_01/runs/RUN-TRF-037-20260831T160241746717Z/artifacts/attempt_01/extracted_shape.ttl</x:v>
      </x:c>
    </x:row>
    <x:row r="6098" ht="22" customHeight="1">
      <x:c r="A6098" s="10" t="str">
        <x:v>SINGLESHOT</x:v>
      </x:c>
      <x:c r="B6098" s="10" t="str">
        <x:v>TRF-037</x:v>
      </x:c>
      <x:c r="C6098" s="10" t="str">
        <x:v>TRF-037-F09</x:v>
      </x:c>
      <x:c r="D6098" s="10" t="str">
        <x:v>RUN_01</x:v>
      </x:c>
      <x:c r="E6098" s="10" t="str">
        <x:v>ORIGINAL_LEDGER</x:v>
      </x:c>
      <x:c r="F6098" s="10" t="str">
        <x:v>FAIL</x:v>
      </x:c>
      <x:c r="G6098" s="10" t="str">
        <x:v>FAIL</x:v>
      </x:c>
      <x:c r="H6098" s="10" t="str">
        <x:v>EXECUTED</x:v>
      </x:c>
      <x:c r="I6098" s="10" t="str">
        <x:v>PARSED</x:v>
      </x:c>
      <x:c r="J6098" s="10" t="str">
        <x:v>SINGLESHOT_CAPTURED_DIAGNOSTIC_PASS</x:v>
      </x:c>
      <x:c r="K6098" s="10" t="str">
        <x:v>f3935fbd131badce94a4c879ea0695f80c877f41913daa1487dd4de169a39866</x:v>
      </x:c>
      <x:c r="L6098" s="10" t="str">
        <x:v>historical_three</x:v>
      </x:c>
      <x:c r="M6098" s="10" t="n">
        <x:v>1</x:v>
      </x:c>
      <x:c r="N6098" s="10" t="n">
        <x:v>0</x:v>
      </x:c>
      <x:c r="O6098" s="10" t="n">
        <x:v>0</x:v>
      </x:c>
      <x:c r="P6098" s="9" t="str">
        <x:f>'CaseReview'!U1726</x:f>
        <x:v>FAIL</x:v>
      </x:c>
      <x:c r="Q6098" s="9" t="n">
        <x:f>IF(AND(T6098=1,G6098=P6098),1,0)</x:f>
        <x:v>1</x:v>
      </x:c>
      <x:c r="R6098" s="9" t="n">
        <x:f>IF(AND(T6098=1,G6098="PASS",P6098="FAIL"),1,0)</x:f>
        <x:v>0</x:v>
      </x:c>
      <x:c r="S6098" s="9" t="n">
        <x:f>IF(AND(T6098=1,G6098="FAIL",P6098="PASS"),1,0)</x:f>
        <x:v>0</x:v>
      </x:c>
      <x:c r="T6098" s="9" t="n">
        <x:v>1</x:v>
      </x:c>
      <x:c r="U6098" s="9" t="n">
        <x:v>16</x:v>
      </x:c>
      <x:c r="V6098" s="9" t="str">
        <x:v>MVP/SHACL_GENERATION_PIPELINE/experiments/LUNA_CONTEXTUAL_SINGLESHOT/RUN_01/runs/RUN-TRF-037-20260831T160241746717Z/artifacts/attempt_01/extracted_shape.ttl</x:v>
      </x:c>
    </x:row>
    <x:row r="6099" ht="22" customHeight="1">
      <x:c r="A6099" s="10" t="str">
        <x:v>SINGLESHOT</x:v>
      </x:c>
      <x:c r="B6099" s="10" t="str">
        <x:v>TRF-037</x:v>
      </x:c>
      <x:c r="C6099" s="10" t="str">
        <x:v>TRF-037-F10</x:v>
      </x:c>
      <x:c r="D6099" s="10" t="str">
        <x:v>RUN_01</x:v>
      </x:c>
      <x:c r="E6099" s="10" t="str">
        <x:v>ORIGINAL_LEDGER</x:v>
      </x:c>
      <x:c r="F6099" s="10" t="str">
        <x:v>FAIL</x:v>
      </x:c>
      <x:c r="G6099" s="10" t="str">
        <x:v>FAIL</x:v>
      </x:c>
      <x:c r="H6099" s="10" t="str">
        <x:v>EXECUTED</x:v>
      </x:c>
      <x:c r="I6099" s="10" t="str">
        <x:v>PARSED</x:v>
      </x:c>
      <x:c r="J6099" s="10" t="str">
        <x:v>SINGLESHOT_CAPTURED_DIAGNOSTIC_PASS</x:v>
      </x:c>
      <x:c r="K6099" s="10" t="str">
        <x:v>f3935fbd131badce94a4c879ea0695f80c877f41913daa1487dd4de169a39866</x:v>
      </x:c>
      <x:c r="L6099" s="10" t="str">
        <x:v>historical_three</x:v>
      </x:c>
      <x:c r="M6099" s="10" t="n">
        <x:v>1</x:v>
      </x:c>
      <x:c r="N6099" s="10" t="n">
        <x:v>0</x:v>
      </x:c>
      <x:c r="O6099" s="10" t="n">
        <x:v>0</x:v>
      </x:c>
      <x:c r="P6099" s="9" t="str">
        <x:f>'CaseReview'!U1727</x:f>
        <x:v>FAIL</x:v>
      </x:c>
      <x:c r="Q6099" s="9" t="n">
        <x:f>IF(AND(T6099=1,G6099=P6099),1,0)</x:f>
        <x:v>1</x:v>
      </x:c>
      <x:c r="R6099" s="9" t="n">
        <x:f>IF(AND(T6099=1,G6099="PASS",P6099="FAIL"),1,0)</x:f>
        <x:v>0</x:v>
      </x:c>
      <x:c r="S6099" s="9" t="n">
        <x:f>IF(AND(T6099=1,G6099="FAIL",P6099="PASS"),1,0)</x:f>
        <x:v>0</x:v>
      </x:c>
      <x:c r="T6099" s="9" t="n">
        <x:v>1</x:v>
      </x:c>
      <x:c r="U6099" s="9" t="n">
        <x:v>16</x:v>
      </x:c>
      <x:c r="V6099" s="9" t="str">
        <x:v>MVP/SHACL_GENERATION_PIPELINE/experiments/LUNA_CONTEXTUAL_SINGLESHOT/RUN_01/runs/RUN-TRF-037-20260831T160241746717Z/artifacts/attempt_01/extracted_shape.ttl</x:v>
      </x:c>
    </x:row>
    <x:row r="6100" ht="22" customHeight="1">
      <x:c r="A6100" s="10" t="str">
        <x:v>SINGLESHOT</x:v>
      </x:c>
      <x:c r="B6100" s="10" t="str">
        <x:v>TRF-037</x:v>
      </x:c>
      <x:c r="C6100" s="10" t="str">
        <x:v>TRF-037-F11</x:v>
      </x:c>
      <x:c r="D6100" s="10" t="str">
        <x:v>RUN_01</x:v>
      </x:c>
      <x:c r="E6100" s="10" t="str">
        <x:v>ORIGINAL_LEDGER</x:v>
      </x:c>
      <x:c r="F6100" s="10" t="str">
        <x:v>FAIL</x:v>
      </x:c>
      <x:c r="G6100" s="10" t="str">
        <x:v>FAIL</x:v>
      </x:c>
      <x:c r="H6100" s="10" t="str">
        <x:v>EXECUTED</x:v>
      </x:c>
      <x:c r="I6100" s="10" t="str">
        <x:v>PARSED</x:v>
      </x:c>
      <x:c r="J6100" s="10" t="str">
        <x:v>SINGLESHOT_CAPTURED_DIAGNOSTIC_PASS</x:v>
      </x:c>
      <x:c r="K6100" s="10" t="str">
        <x:v>f3935fbd131badce94a4c879ea0695f80c877f41913daa1487dd4de169a39866</x:v>
      </x:c>
      <x:c r="L6100" s="10" t="str">
        <x:v>historical_three</x:v>
      </x:c>
      <x:c r="M6100" s="10" t="n">
        <x:v>1</x:v>
      </x:c>
      <x:c r="N6100" s="10" t="n">
        <x:v>0</x:v>
      </x:c>
      <x:c r="O6100" s="10" t="n">
        <x:v>0</x:v>
      </x:c>
      <x:c r="P6100" s="9" t="str">
        <x:f>'CaseReview'!U1728</x:f>
        <x:v>FAIL</x:v>
      </x:c>
      <x:c r="Q6100" s="9" t="n">
        <x:f>IF(AND(T6100=1,G6100=P6100),1,0)</x:f>
        <x:v>1</x:v>
      </x:c>
      <x:c r="R6100" s="9" t="n">
        <x:f>IF(AND(T6100=1,G6100="PASS",P6100="FAIL"),1,0)</x:f>
        <x:v>0</x:v>
      </x:c>
      <x:c r="S6100" s="9" t="n">
        <x:f>IF(AND(T6100=1,G6100="FAIL",P6100="PASS"),1,0)</x:f>
        <x:v>0</x:v>
      </x:c>
      <x:c r="T6100" s="9" t="n">
        <x:v>1</x:v>
      </x:c>
      <x:c r="U6100" s="9" t="n">
        <x:v>16</x:v>
      </x:c>
      <x:c r="V6100" s="9" t="str">
        <x:v>MVP/SHACL_GENERATION_PIPELINE/experiments/LUNA_CONTEXTUAL_SINGLESHOT/RUN_01/runs/RUN-TRF-037-20260831T160241746717Z/artifacts/attempt_01/extracted_shape.ttl</x:v>
      </x:c>
    </x:row>
    <x:row r="6101" ht="22" customHeight="1">
      <x:c r="A6101" s="10" t="str">
        <x:v>SINGLESHOT</x:v>
      </x:c>
      <x:c r="B6101" s="10" t="str">
        <x:v>TRF-037</x:v>
      </x:c>
      <x:c r="C6101" s="10" t="str">
        <x:v>TRF-037-F12</x:v>
      </x:c>
      <x:c r="D6101" s="10" t="str">
        <x:v>RUN_01</x:v>
      </x:c>
      <x:c r="E6101" s="10" t="str">
        <x:v>ORIGINAL_LEDGER</x:v>
      </x:c>
      <x:c r="F6101" s="10" t="str">
        <x:v>FAIL</x:v>
      </x:c>
      <x:c r="G6101" s="10" t="str">
        <x:v>FAIL</x:v>
      </x:c>
      <x:c r="H6101" s="10" t="str">
        <x:v>EXECUTED</x:v>
      </x:c>
      <x:c r="I6101" s="10" t="str">
        <x:v>PARSED</x:v>
      </x:c>
      <x:c r="J6101" s="10" t="str">
        <x:v>SINGLESHOT_CAPTURED_DIAGNOSTIC_PASS</x:v>
      </x:c>
      <x:c r="K6101" s="10" t="str">
        <x:v>f3935fbd131badce94a4c879ea0695f80c877f41913daa1487dd4de169a39866</x:v>
      </x:c>
      <x:c r="L6101" s="10" t="str">
        <x:v>historical_three</x:v>
      </x:c>
      <x:c r="M6101" s="10" t="n">
        <x:v>1</x:v>
      </x:c>
      <x:c r="N6101" s="10" t="n">
        <x:v>0</x:v>
      </x:c>
      <x:c r="O6101" s="10" t="n">
        <x:v>0</x:v>
      </x:c>
      <x:c r="P6101" s="9" t="str">
        <x:f>'CaseReview'!U1729</x:f>
        <x:v>FAIL</x:v>
      </x:c>
      <x:c r="Q6101" s="9" t="n">
        <x:f>IF(AND(T6101=1,G6101=P6101),1,0)</x:f>
        <x:v>1</x:v>
      </x:c>
      <x:c r="R6101" s="9" t="n">
        <x:f>IF(AND(T6101=1,G6101="PASS",P6101="FAIL"),1,0)</x:f>
        <x:v>0</x:v>
      </x:c>
      <x:c r="S6101" s="9" t="n">
        <x:f>IF(AND(T6101=1,G6101="FAIL",P6101="PASS"),1,0)</x:f>
        <x:v>0</x:v>
      </x:c>
      <x:c r="T6101" s="9" t="n">
        <x:v>1</x:v>
      </x:c>
      <x:c r="U6101" s="9" t="n">
        <x:v>16</x:v>
      </x:c>
      <x:c r="V6101" s="9" t="str">
        <x:v>MVP/SHACL_GENERATION_PIPELINE/experiments/LUNA_CONTEXTUAL_SINGLESHOT/RUN_01/runs/RUN-TRF-037-20260831T160241746717Z/artifacts/attempt_01/extracted_shape.ttl</x:v>
      </x:c>
    </x:row>
    <x:row r="6102" ht="22" customHeight="1">
      <x:c r="A6102" s="10" t="str">
        <x:v>SINGLESHOT</x:v>
      </x:c>
      <x:c r="B6102" s="10" t="str">
        <x:v>TRF-037</x:v>
      </x:c>
      <x:c r="C6102" s="10" t="str">
        <x:v>TRF-037-P01</x:v>
      </x:c>
      <x:c r="D6102" s="10" t="str">
        <x:v>RUN_01</x:v>
      </x:c>
      <x:c r="E6102" s="10" t="str">
        <x:v>ORIGINAL_LEDGER</x:v>
      </x:c>
      <x:c r="F6102" s="10" t="str">
        <x:v>PASS</x:v>
      </x:c>
      <x:c r="G6102" s="10" t="str">
        <x:v>FAIL</x:v>
      </x:c>
      <x:c r="H6102" s="10" t="str">
        <x:v>EXECUTED</x:v>
      </x:c>
      <x:c r="I6102" s="10" t="str">
        <x:v>PARSED</x:v>
      </x:c>
      <x:c r="J6102" s="10" t="str">
        <x:v>SINGLESHOT_CAPTURED_DIAGNOSTIC_PASS</x:v>
      </x:c>
      <x:c r="K6102" s="10" t="str">
        <x:v>f3935fbd131badce94a4c879ea0695f80c877f41913daa1487dd4de169a39866</x:v>
      </x:c>
      <x:c r="L6102" s="10" t="str">
        <x:v>historical_three</x:v>
      </x:c>
      <x:c r="M6102" s="10" t="n">
        <x:v>0</x:v>
      </x:c>
      <x:c r="N6102" s="10" t="n">
        <x:v>0</x:v>
      </x:c>
      <x:c r="O6102" s="10" t="n">
        <x:v>1</x:v>
      </x:c>
      <x:c r="P6102" s="9" t="str">
        <x:f>'CaseReview'!U1730</x:f>
        <x:v>PASS</x:v>
      </x:c>
      <x:c r="Q6102" s="9" t="n">
        <x:f>IF(AND(T6102=1,G6102=P6102),1,0)</x:f>
        <x:v>0</x:v>
      </x:c>
      <x:c r="R6102" s="9" t="n">
        <x:f>IF(AND(T6102=1,G6102="PASS",P6102="FAIL"),1,0)</x:f>
        <x:v>0</x:v>
      </x:c>
      <x:c r="S6102" s="9" t="n">
        <x:f>IF(AND(T6102=1,G6102="FAIL",P6102="PASS"),1,0)</x:f>
        <x:v>1</x:v>
      </x:c>
      <x:c r="T6102" s="9" t="n">
        <x:v>1</x:v>
      </x:c>
      <x:c r="U6102" s="9" t="n">
        <x:v>16</x:v>
      </x:c>
      <x:c r="V6102" s="9" t="str">
        <x:v>MVP/SHACL_GENERATION_PIPELINE/experiments/LUNA_CONTEXTUAL_SINGLESHOT/RUN_01/runs/RUN-TRF-037-20260831T160241746717Z/artifacts/attempt_01/extracted_shape.ttl</x:v>
      </x:c>
    </x:row>
    <x:row r="6103" ht="22" customHeight="1">
      <x:c r="A6103" s="10" t="str">
        <x:v>SINGLESHOT</x:v>
      </x:c>
      <x:c r="B6103" s="10" t="str">
        <x:v>TRF-037</x:v>
      </x:c>
      <x:c r="C6103" s="10" t="str">
        <x:v>TRF-037-P02</x:v>
      </x:c>
      <x:c r="D6103" s="10" t="str">
        <x:v>RUN_01</x:v>
      </x:c>
      <x:c r="E6103" s="10" t="str">
        <x:v>ORIGINAL_LEDGER</x:v>
      </x:c>
      <x:c r="F6103" s="10" t="str">
        <x:v>PASS</x:v>
      </x:c>
      <x:c r="G6103" s="10" t="str">
        <x:v>FAIL</x:v>
      </x:c>
      <x:c r="H6103" s="10" t="str">
        <x:v>EXECUTED</x:v>
      </x:c>
      <x:c r="I6103" s="10" t="str">
        <x:v>PARSED</x:v>
      </x:c>
      <x:c r="J6103" s="10" t="str">
        <x:v>SINGLESHOT_CAPTURED_DIAGNOSTIC_PASS</x:v>
      </x:c>
      <x:c r="K6103" s="10" t="str">
        <x:v>f3935fbd131badce94a4c879ea0695f80c877f41913daa1487dd4de169a39866</x:v>
      </x:c>
      <x:c r="L6103" s="10" t="str">
        <x:v>historical_three</x:v>
      </x:c>
      <x:c r="M6103" s="10" t="n">
        <x:v>0</x:v>
      </x:c>
      <x:c r="N6103" s="10" t="n">
        <x:v>0</x:v>
      </x:c>
      <x:c r="O6103" s="10" t="n">
        <x:v>1</x:v>
      </x:c>
      <x:c r="P6103" s="9" t="str">
        <x:f>'CaseReview'!U1731</x:f>
        <x:v>PASS</x:v>
      </x:c>
      <x:c r="Q6103" s="9" t="n">
        <x:f>IF(AND(T6103=1,G6103=P6103),1,0)</x:f>
        <x:v>0</x:v>
      </x:c>
      <x:c r="R6103" s="9" t="n">
        <x:f>IF(AND(T6103=1,G6103="PASS",P6103="FAIL"),1,0)</x:f>
        <x:v>0</x:v>
      </x:c>
      <x:c r="S6103" s="9" t="n">
        <x:f>IF(AND(T6103=1,G6103="FAIL",P6103="PASS"),1,0)</x:f>
        <x:v>1</x:v>
      </x:c>
      <x:c r="T6103" s="9" t="n">
        <x:v>1</x:v>
      </x:c>
      <x:c r="U6103" s="9" t="n">
        <x:v>16</x:v>
      </x:c>
      <x:c r="V6103" s="9" t="str">
        <x:v>MVP/SHACL_GENERATION_PIPELINE/experiments/LUNA_CONTEXTUAL_SINGLESHOT/RUN_01/runs/RUN-TRF-037-20260831T160241746717Z/artifacts/attempt_01/extracted_shape.ttl</x:v>
      </x:c>
    </x:row>
    <x:row r="6104" ht="22" customHeight="1">
      <x:c r="A6104" s="10" t="str">
        <x:v>SINGLESHOT</x:v>
      </x:c>
      <x:c r="B6104" s="10" t="str">
        <x:v>TRF-037</x:v>
      </x:c>
      <x:c r="C6104" s="10" t="str">
        <x:v>TRF-037-P03</x:v>
      </x:c>
      <x:c r="D6104" s="10" t="str">
        <x:v>RUN_01</x:v>
      </x:c>
      <x:c r="E6104" s="10" t="str">
        <x:v>ORIGINAL_LEDGER</x:v>
      </x:c>
      <x:c r="F6104" s="10" t="str">
        <x:v>PASS</x:v>
      </x:c>
      <x:c r="G6104" s="10" t="str">
        <x:v>FAIL</x:v>
      </x:c>
      <x:c r="H6104" s="10" t="str">
        <x:v>EXECUTED</x:v>
      </x:c>
      <x:c r="I6104" s="10" t="str">
        <x:v>PARSED</x:v>
      </x:c>
      <x:c r="J6104" s="10" t="str">
        <x:v>SINGLESHOT_CAPTURED_DIAGNOSTIC_PASS</x:v>
      </x:c>
      <x:c r="K6104" s="10" t="str">
        <x:v>f3935fbd131badce94a4c879ea0695f80c877f41913daa1487dd4de169a39866</x:v>
      </x:c>
      <x:c r="L6104" s="10" t="str">
        <x:v>historical_three</x:v>
      </x:c>
      <x:c r="M6104" s="10" t="n">
        <x:v>0</x:v>
      </x:c>
      <x:c r="N6104" s="10" t="n">
        <x:v>0</x:v>
      </x:c>
      <x:c r="O6104" s="10" t="n">
        <x:v>1</x:v>
      </x:c>
      <x:c r="P6104" s="9" t="str">
        <x:f>'CaseReview'!U1732</x:f>
        <x:v>PASS</x:v>
      </x:c>
      <x:c r="Q6104" s="9" t="n">
        <x:f>IF(AND(T6104=1,G6104=P6104),1,0)</x:f>
        <x:v>0</x:v>
      </x:c>
      <x:c r="R6104" s="9" t="n">
        <x:f>IF(AND(T6104=1,G6104="PASS",P6104="FAIL"),1,0)</x:f>
        <x:v>0</x:v>
      </x:c>
      <x:c r="S6104" s="9" t="n">
        <x:f>IF(AND(T6104=1,G6104="FAIL",P6104="PASS"),1,0)</x:f>
        <x:v>1</x:v>
      </x:c>
      <x:c r="T6104" s="9" t="n">
        <x:v>1</x:v>
      </x:c>
      <x:c r="U6104" s="9" t="n">
        <x:v>16</x:v>
      </x:c>
      <x:c r="V6104" s="9" t="str">
        <x:v>MVP/SHACL_GENERATION_PIPELINE/experiments/LUNA_CONTEXTUAL_SINGLESHOT/RUN_01/runs/RUN-TRF-037-20260831T160241746717Z/artifacts/attempt_01/extracted_shape.ttl</x:v>
      </x:c>
    </x:row>
    <x:row r="6105" ht="22" customHeight="1">
      <x:c r="A6105" s="10" t="str">
        <x:v>SINGLESHOT</x:v>
      </x:c>
      <x:c r="B6105" s="10" t="str">
        <x:v>TRF-037</x:v>
      </x:c>
      <x:c r="C6105" s="10" t="str">
        <x:v>TRF-037-P04</x:v>
      </x:c>
      <x:c r="D6105" s="10" t="str">
        <x:v>RUN_01</x:v>
      </x:c>
      <x:c r="E6105" s="10" t="str">
        <x:v>ORIGINAL_LEDGER</x:v>
      </x:c>
      <x:c r="F6105" s="10" t="str">
        <x:v>PASS</x:v>
      </x:c>
      <x:c r="G6105" s="10" t="str">
        <x:v>FAIL</x:v>
      </x:c>
      <x:c r="H6105" s="10" t="str">
        <x:v>EXECUTED</x:v>
      </x:c>
      <x:c r="I6105" s="10" t="str">
        <x:v>PARSED</x:v>
      </x:c>
      <x:c r="J6105" s="10" t="str">
        <x:v>SINGLESHOT_CAPTURED_DIAGNOSTIC_PASS</x:v>
      </x:c>
      <x:c r="K6105" s="10" t="str">
        <x:v>f3935fbd131badce94a4c879ea0695f80c877f41913daa1487dd4de169a39866</x:v>
      </x:c>
      <x:c r="L6105" s="10" t="str">
        <x:v>historical_three</x:v>
      </x:c>
      <x:c r="M6105" s="10" t="n">
        <x:v>0</x:v>
      </x:c>
      <x:c r="N6105" s="10" t="n">
        <x:v>0</x:v>
      </x:c>
      <x:c r="O6105" s="10" t="n">
        <x:v>1</x:v>
      </x:c>
      <x:c r="P6105" s="9" t="str">
        <x:f>'CaseReview'!U1733</x:f>
        <x:v>PASS</x:v>
      </x:c>
      <x:c r="Q6105" s="9" t="n">
        <x:f>IF(AND(T6105=1,G6105=P6105),1,0)</x:f>
        <x:v>0</x:v>
      </x:c>
      <x:c r="R6105" s="9" t="n">
        <x:f>IF(AND(T6105=1,G6105="PASS",P6105="FAIL"),1,0)</x:f>
        <x:v>0</x:v>
      </x:c>
      <x:c r="S6105" s="9" t="n">
        <x:f>IF(AND(T6105=1,G6105="FAIL",P6105="PASS"),1,0)</x:f>
        <x:v>1</x:v>
      </x:c>
      <x:c r="T6105" s="9" t="n">
        <x:v>1</x:v>
      </x:c>
      <x:c r="U6105" s="9" t="n">
        <x:v>16</x:v>
      </x:c>
      <x:c r="V6105" s="9" t="str">
        <x:v>MVP/SHACL_GENERATION_PIPELINE/experiments/LUNA_CONTEXTUAL_SINGLESHOT/RUN_01/runs/RUN-TRF-037-20260831T160241746717Z/artifacts/attempt_01/extracted_shape.ttl</x:v>
      </x:c>
    </x:row>
    <x:row r="6106" ht="22" customHeight="1">
      <x:c r="A6106" s="10" t="str">
        <x:v>SINGLESHOT</x:v>
      </x:c>
      <x:c r="B6106" s="10" t="str">
        <x:v>TRF-040</x:v>
      </x:c>
      <x:c r="C6106" s="10" t="str">
        <x:v>TRF-040-F01</x:v>
      </x:c>
      <x:c r="D6106" s="10" t="str">
        <x:v>RUN_01</x:v>
      </x:c>
      <x:c r="E6106" s="10" t="str">
        <x:v>ORIGINAL_LEDGER</x:v>
      </x:c>
      <x:c r="F6106" s="10" t="str">
        <x:v>FAIL</x:v>
      </x:c>
      <x:c r="G6106" s="10" t="str">
        <x:v>FAIL</x:v>
      </x:c>
      <x:c r="H6106" s="10" t="str">
        <x:v>EXECUTED</x:v>
      </x:c>
      <x:c r="I6106" s="10" t="str">
        <x:v>PARSED</x:v>
      </x:c>
      <x:c r="J6106" s="10" t="str">
        <x:v>SINGLESHOT_CAPTURED_DIAGNOSTIC_PASS</x:v>
      </x:c>
      <x:c r="K6106" s="10" t="str">
        <x:v>257759fc118a715be636290f3e9c2cd69294c1ef78fc7ee5e7e99003256457a4</x:v>
      </x:c>
      <x:c r="L6106" s="10" t="str">
        <x:v>historical_three</x:v>
      </x:c>
      <x:c r="M6106" s="10" t="n">
        <x:v>1</x:v>
      </x:c>
      <x:c r="N6106" s="10" t="n">
        <x:v>0</x:v>
      </x:c>
      <x:c r="O6106" s="10" t="n">
        <x:v>0</x:v>
      </x:c>
      <x:c r="P6106" s="9" t="str">
        <x:f>'CaseReview'!U1734</x:f>
        <x:v>FAIL</x:v>
      </x:c>
      <x:c r="Q6106" s="9" t="n">
        <x:f>IF(AND(T6106=1,G6106=P6106),1,0)</x:f>
        <x:v>1</x:v>
      </x:c>
      <x:c r="R6106" s="9" t="n">
        <x:f>IF(AND(T6106=1,G6106="PASS",P6106="FAIL"),1,0)</x:f>
        <x:v>0</x:v>
      </x:c>
      <x:c r="S6106" s="9" t="n">
        <x:f>IF(AND(T6106=1,G6106="FAIL",P6106="PASS"),1,0)</x:f>
        <x:v>0</x:v>
      </x:c>
      <x:c r="T6106" s="9" t="n">
        <x:v>1</x:v>
      </x:c>
      <x:c r="U6106" s="9" t="n">
        <x:v>10</x:v>
      </x:c>
      <x:c r="V6106" s="9" t="str">
        <x:v>MVP/SHACL_GENERATION_PIPELINE/experiments/LUNA_CONTEXTUAL_SINGLESHOT/RUN_01/runs/RUN-TRF-040-20260831T160308769879Z/artifacts/attempt_01/extracted_shape.ttl</x:v>
      </x:c>
    </x:row>
    <x:row r="6107" ht="22" customHeight="1">
      <x:c r="A6107" s="10" t="str">
        <x:v>SINGLESHOT</x:v>
      </x:c>
      <x:c r="B6107" s="10" t="str">
        <x:v>TRF-040</x:v>
      </x:c>
      <x:c r="C6107" s="10" t="str">
        <x:v>TRF-040-F02</x:v>
      </x:c>
      <x:c r="D6107" s="10" t="str">
        <x:v>RUN_01</x:v>
      </x:c>
      <x:c r="E6107" s="10" t="str">
        <x:v>ORIGINAL_LEDGER</x:v>
      </x:c>
      <x:c r="F6107" s="10" t="str">
        <x:v>FAIL</x:v>
      </x:c>
      <x:c r="G6107" s="10" t="str">
        <x:v>FAIL</x:v>
      </x:c>
      <x:c r="H6107" s="10" t="str">
        <x:v>EXECUTED</x:v>
      </x:c>
      <x:c r="I6107" s="10" t="str">
        <x:v>PARSED</x:v>
      </x:c>
      <x:c r="J6107" s="10" t="str">
        <x:v>SINGLESHOT_CAPTURED_DIAGNOSTIC_PASS</x:v>
      </x:c>
      <x:c r="K6107" s="10" t="str">
        <x:v>257759fc118a715be636290f3e9c2cd69294c1ef78fc7ee5e7e99003256457a4</x:v>
      </x:c>
      <x:c r="L6107" s="10" t="str">
        <x:v>historical_three</x:v>
      </x:c>
      <x:c r="M6107" s="10" t="n">
        <x:v>1</x:v>
      </x:c>
      <x:c r="N6107" s="10" t="n">
        <x:v>0</x:v>
      </x:c>
      <x:c r="O6107" s="10" t="n">
        <x:v>0</x:v>
      </x:c>
      <x:c r="P6107" s="9" t="str">
        <x:f>'CaseReview'!U1735</x:f>
        <x:v>FAIL</x:v>
      </x:c>
      <x:c r="Q6107" s="9" t="n">
        <x:f>IF(AND(T6107=1,G6107=P6107),1,0)</x:f>
        <x:v>1</x:v>
      </x:c>
      <x:c r="R6107" s="9" t="n">
        <x:f>IF(AND(T6107=1,G6107="PASS",P6107="FAIL"),1,0)</x:f>
        <x:v>0</x:v>
      </x:c>
      <x:c r="S6107" s="9" t="n">
        <x:f>IF(AND(T6107=1,G6107="FAIL",P6107="PASS"),1,0)</x:f>
        <x:v>0</x:v>
      </x:c>
      <x:c r="T6107" s="9" t="n">
        <x:v>1</x:v>
      </x:c>
      <x:c r="U6107" s="9" t="n">
        <x:v>10</x:v>
      </x:c>
      <x:c r="V6107" s="9" t="str">
        <x:v>MVP/SHACL_GENERATION_PIPELINE/experiments/LUNA_CONTEXTUAL_SINGLESHOT/RUN_01/runs/RUN-TRF-040-20260831T160308769879Z/artifacts/attempt_01/extracted_shape.ttl</x:v>
      </x:c>
    </x:row>
    <x:row r="6108" ht="22" customHeight="1">
      <x:c r="A6108" s="10" t="str">
        <x:v>SINGLESHOT</x:v>
      </x:c>
      <x:c r="B6108" s="10" t="str">
        <x:v>TRF-040</x:v>
      </x:c>
      <x:c r="C6108" s="10" t="str">
        <x:v>TRF-040-F03</x:v>
      </x:c>
      <x:c r="D6108" s="10" t="str">
        <x:v>RUN_01</x:v>
      </x:c>
      <x:c r="E6108" s="10" t="str">
        <x:v>ORIGINAL_LEDGER</x:v>
      </x:c>
      <x:c r="F6108" s="10" t="str">
        <x:v>FAIL</x:v>
      </x:c>
      <x:c r="G6108" s="10" t="str">
        <x:v>FAIL</x:v>
      </x:c>
      <x:c r="H6108" s="10" t="str">
        <x:v>EXECUTED</x:v>
      </x:c>
      <x:c r="I6108" s="10" t="str">
        <x:v>PARSED</x:v>
      </x:c>
      <x:c r="J6108" s="10" t="str">
        <x:v>SINGLESHOT_CAPTURED_DIAGNOSTIC_PASS</x:v>
      </x:c>
      <x:c r="K6108" s="10" t="str">
        <x:v>257759fc118a715be636290f3e9c2cd69294c1ef78fc7ee5e7e99003256457a4</x:v>
      </x:c>
      <x:c r="L6108" s="10" t="str">
        <x:v>historical_three</x:v>
      </x:c>
      <x:c r="M6108" s="10" t="n">
        <x:v>1</x:v>
      </x:c>
      <x:c r="N6108" s="10" t="n">
        <x:v>0</x:v>
      </x:c>
      <x:c r="O6108" s="10" t="n">
        <x:v>0</x:v>
      </x:c>
      <x:c r="P6108" s="9" t="str">
        <x:f>'CaseReview'!U1736</x:f>
        <x:v>FAIL</x:v>
      </x:c>
      <x:c r="Q6108" s="9" t="n">
        <x:f>IF(AND(T6108=1,G6108=P6108),1,0)</x:f>
        <x:v>1</x:v>
      </x:c>
      <x:c r="R6108" s="9" t="n">
        <x:f>IF(AND(T6108=1,G6108="PASS",P6108="FAIL"),1,0)</x:f>
        <x:v>0</x:v>
      </x:c>
      <x:c r="S6108" s="9" t="n">
        <x:f>IF(AND(T6108=1,G6108="FAIL",P6108="PASS"),1,0)</x:f>
        <x:v>0</x:v>
      </x:c>
      <x:c r="T6108" s="9" t="n">
        <x:v>1</x:v>
      </x:c>
      <x:c r="U6108" s="9" t="n">
        <x:v>10</x:v>
      </x:c>
      <x:c r="V6108" s="9" t="str">
        <x:v>MVP/SHACL_GENERATION_PIPELINE/experiments/LUNA_CONTEXTUAL_SINGLESHOT/RUN_01/runs/RUN-TRF-040-20260831T160308769879Z/artifacts/attempt_01/extracted_shape.ttl</x:v>
      </x:c>
    </x:row>
    <x:row r="6109" ht="22" customHeight="1">
      <x:c r="A6109" s="10" t="str">
        <x:v>SINGLESHOT</x:v>
      </x:c>
      <x:c r="B6109" s="10" t="str">
        <x:v>TRF-040</x:v>
      </x:c>
      <x:c r="C6109" s="10" t="str">
        <x:v>TRF-040-F04</x:v>
      </x:c>
      <x:c r="D6109" s="10" t="str">
        <x:v>RUN_01</x:v>
      </x:c>
      <x:c r="E6109" s="10" t="str">
        <x:v>ORIGINAL_LEDGER</x:v>
      </x:c>
      <x:c r="F6109" s="10" t="str">
        <x:v>FAIL</x:v>
      </x:c>
      <x:c r="G6109" s="10" t="str">
        <x:v>FAIL</x:v>
      </x:c>
      <x:c r="H6109" s="10" t="str">
        <x:v>EXECUTED</x:v>
      </x:c>
      <x:c r="I6109" s="10" t="str">
        <x:v>PARSED</x:v>
      </x:c>
      <x:c r="J6109" s="10" t="str">
        <x:v>SINGLESHOT_CAPTURED_DIAGNOSTIC_PASS</x:v>
      </x:c>
      <x:c r="K6109" s="10" t="str">
        <x:v>257759fc118a715be636290f3e9c2cd69294c1ef78fc7ee5e7e99003256457a4</x:v>
      </x:c>
      <x:c r="L6109" s="10" t="str">
        <x:v>historical_three</x:v>
      </x:c>
      <x:c r="M6109" s="10" t="n">
        <x:v>1</x:v>
      </x:c>
      <x:c r="N6109" s="10" t="n">
        <x:v>0</x:v>
      </x:c>
      <x:c r="O6109" s="10" t="n">
        <x:v>0</x:v>
      </x:c>
      <x:c r="P6109" s="9" t="str">
        <x:f>'CaseReview'!U1737</x:f>
        <x:v>FAIL</x:v>
      </x:c>
      <x:c r="Q6109" s="9" t="n">
        <x:f>IF(AND(T6109=1,G6109=P6109),1,0)</x:f>
        <x:v>1</x:v>
      </x:c>
      <x:c r="R6109" s="9" t="n">
        <x:f>IF(AND(T6109=1,G6109="PASS",P6109="FAIL"),1,0)</x:f>
        <x:v>0</x:v>
      </x:c>
      <x:c r="S6109" s="9" t="n">
        <x:f>IF(AND(T6109=1,G6109="FAIL",P6109="PASS"),1,0)</x:f>
        <x:v>0</x:v>
      </x:c>
      <x:c r="T6109" s="9" t="n">
        <x:v>1</x:v>
      </x:c>
      <x:c r="U6109" s="9" t="n">
        <x:v>10</x:v>
      </x:c>
      <x:c r="V6109" s="9" t="str">
        <x:v>MVP/SHACL_GENERATION_PIPELINE/experiments/LUNA_CONTEXTUAL_SINGLESHOT/RUN_01/runs/RUN-TRF-040-20260831T160308769879Z/artifacts/attempt_01/extracted_shape.ttl</x:v>
      </x:c>
    </x:row>
    <x:row r="6110" ht="22" customHeight="1">
      <x:c r="A6110" s="10" t="str">
        <x:v>SINGLESHOT</x:v>
      </x:c>
      <x:c r="B6110" s="10" t="str">
        <x:v>TRF-040</x:v>
      </x:c>
      <x:c r="C6110" s="10" t="str">
        <x:v>TRF-040-F05</x:v>
      </x:c>
      <x:c r="D6110" s="10" t="str">
        <x:v>RUN_01</x:v>
      </x:c>
      <x:c r="E6110" s="10" t="str">
        <x:v>ORIGINAL_LEDGER</x:v>
      </x:c>
      <x:c r="F6110" s="10" t="str">
        <x:v>FAIL</x:v>
      </x:c>
      <x:c r="G6110" s="10" t="str">
        <x:v>FAIL</x:v>
      </x:c>
      <x:c r="H6110" s="10" t="str">
        <x:v>EXECUTED</x:v>
      </x:c>
      <x:c r="I6110" s="10" t="str">
        <x:v>PARSED</x:v>
      </x:c>
      <x:c r="J6110" s="10" t="str">
        <x:v>SINGLESHOT_CAPTURED_DIAGNOSTIC_PASS</x:v>
      </x:c>
      <x:c r="K6110" s="10" t="str">
        <x:v>257759fc118a715be636290f3e9c2cd69294c1ef78fc7ee5e7e99003256457a4</x:v>
      </x:c>
      <x:c r="L6110" s="10" t="str">
        <x:v>historical_three</x:v>
      </x:c>
      <x:c r="M6110" s="10" t="n">
        <x:v>1</x:v>
      </x:c>
      <x:c r="N6110" s="10" t="n">
        <x:v>0</x:v>
      </x:c>
      <x:c r="O6110" s="10" t="n">
        <x:v>0</x:v>
      </x:c>
      <x:c r="P6110" s="9" t="str">
        <x:f>'CaseReview'!U1738</x:f>
        <x:v>FAIL</x:v>
      </x:c>
      <x:c r="Q6110" s="9" t="n">
        <x:f>IF(AND(T6110=1,G6110=P6110),1,0)</x:f>
        <x:v>1</x:v>
      </x:c>
      <x:c r="R6110" s="9" t="n">
        <x:f>IF(AND(T6110=1,G6110="PASS",P6110="FAIL"),1,0)</x:f>
        <x:v>0</x:v>
      </x:c>
      <x:c r="S6110" s="9" t="n">
        <x:f>IF(AND(T6110=1,G6110="FAIL",P6110="PASS"),1,0)</x:f>
        <x:v>0</x:v>
      </x:c>
      <x:c r="T6110" s="9" t="n">
        <x:v>1</x:v>
      </x:c>
      <x:c r="U6110" s="9" t="n">
        <x:v>10</x:v>
      </x:c>
      <x:c r="V6110" s="9" t="str">
        <x:v>MVP/SHACL_GENERATION_PIPELINE/experiments/LUNA_CONTEXTUAL_SINGLESHOT/RUN_01/runs/RUN-TRF-040-20260831T160308769879Z/artifacts/attempt_01/extracted_shape.ttl</x:v>
      </x:c>
    </x:row>
    <x:row r="6111" ht="22" customHeight="1">
      <x:c r="A6111" s="10" t="str">
        <x:v>SINGLESHOT</x:v>
      </x:c>
      <x:c r="B6111" s="10" t="str">
        <x:v>TRF-040</x:v>
      </x:c>
      <x:c r="C6111" s="10" t="str">
        <x:v>TRF-040-P01</x:v>
      </x:c>
      <x:c r="D6111" s="10" t="str">
        <x:v>RUN_01</x:v>
      </x:c>
      <x:c r="E6111" s="10" t="str">
        <x:v>ORIGINAL_LEDGER</x:v>
      </x:c>
      <x:c r="F6111" s="10" t="str">
        <x:v>PASS</x:v>
      </x:c>
      <x:c r="G6111" s="10" t="str">
        <x:v>FAIL</x:v>
      </x:c>
      <x:c r="H6111" s="10" t="str">
        <x:v>EXECUTED</x:v>
      </x:c>
      <x:c r="I6111" s="10" t="str">
        <x:v>PARSED</x:v>
      </x:c>
      <x:c r="J6111" s="10" t="str">
        <x:v>SINGLESHOT_CAPTURED_DIAGNOSTIC_PASS</x:v>
      </x:c>
      <x:c r="K6111" s="10" t="str">
        <x:v>257759fc118a715be636290f3e9c2cd69294c1ef78fc7ee5e7e99003256457a4</x:v>
      </x:c>
      <x:c r="L6111" s="10" t="str">
        <x:v>historical_three</x:v>
      </x:c>
      <x:c r="M6111" s="10" t="n">
        <x:v>0</x:v>
      </x:c>
      <x:c r="N6111" s="10" t="n">
        <x:v>0</x:v>
      </x:c>
      <x:c r="O6111" s="10" t="n">
        <x:v>1</x:v>
      </x:c>
      <x:c r="P6111" s="9" t="str">
        <x:f>'CaseReview'!U1739</x:f>
        <x:v>PASS</x:v>
      </x:c>
      <x:c r="Q6111" s="9" t="n">
        <x:f>IF(AND(T6111=1,G6111=P6111),1,0)</x:f>
        <x:v>0</x:v>
      </x:c>
      <x:c r="R6111" s="9" t="n">
        <x:f>IF(AND(T6111=1,G6111="PASS",P6111="FAIL"),1,0)</x:f>
        <x:v>0</x:v>
      </x:c>
      <x:c r="S6111" s="9" t="n">
        <x:f>IF(AND(T6111=1,G6111="FAIL",P6111="PASS"),1,0)</x:f>
        <x:v>1</x:v>
      </x:c>
      <x:c r="T6111" s="9" t="n">
        <x:v>1</x:v>
      </x:c>
      <x:c r="U6111" s="9" t="n">
        <x:v>10</x:v>
      </x:c>
      <x:c r="V6111" s="9" t="str">
        <x:v>MVP/SHACL_GENERATION_PIPELINE/experiments/LUNA_CONTEXTUAL_SINGLESHOT/RUN_01/runs/RUN-TRF-040-20260831T160308769879Z/artifacts/attempt_01/extracted_shape.ttl</x:v>
      </x:c>
    </x:row>
    <x:row r="6112" ht="22" customHeight="1">
      <x:c r="A6112" s="10" t="str">
        <x:v>SINGLESHOT</x:v>
      </x:c>
      <x:c r="B6112" s="10" t="str">
        <x:v>TRF-040</x:v>
      </x:c>
      <x:c r="C6112" s="10" t="str">
        <x:v>TRF-040-P02</x:v>
      </x:c>
      <x:c r="D6112" s="10" t="str">
        <x:v>RUN_01</x:v>
      </x:c>
      <x:c r="E6112" s="10" t="str">
        <x:v>ORIGINAL_LEDGER</x:v>
      </x:c>
      <x:c r="F6112" s="10" t="str">
        <x:v>PASS</x:v>
      </x:c>
      <x:c r="G6112" s="10" t="str">
        <x:v>FAIL</x:v>
      </x:c>
      <x:c r="H6112" s="10" t="str">
        <x:v>EXECUTED</x:v>
      </x:c>
      <x:c r="I6112" s="10" t="str">
        <x:v>PARSED</x:v>
      </x:c>
      <x:c r="J6112" s="10" t="str">
        <x:v>SINGLESHOT_CAPTURED_DIAGNOSTIC_PASS</x:v>
      </x:c>
      <x:c r="K6112" s="10" t="str">
        <x:v>257759fc118a715be636290f3e9c2cd69294c1ef78fc7ee5e7e99003256457a4</x:v>
      </x:c>
      <x:c r="L6112" s="10" t="str">
        <x:v>historical_three</x:v>
      </x:c>
      <x:c r="M6112" s="10" t="n">
        <x:v>0</x:v>
      </x:c>
      <x:c r="N6112" s="10" t="n">
        <x:v>0</x:v>
      </x:c>
      <x:c r="O6112" s="10" t="n">
        <x:v>1</x:v>
      </x:c>
      <x:c r="P6112" s="9" t="str">
        <x:f>'CaseReview'!U1740</x:f>
        <x:v>PASS</x:v>
      </x:c>
      <x:c r="Q6112" s="9" t="n">
        <x:f>IF(AND(T6112=1,G6112=P6112),1,0)</x:f>
        <x:v>0</x:v>
      </x:c>
      <x:c r="R6112" s="9" t="n">
        <x:f>IF(AND(T6112=1,G6112="PASS",P6112="FAIL"),1,0)</x:f>
        <x:v>0</x:v>
      </x:c>
      <x:c r="S6112" s="9" t="n">
        <x:f>IF(AND(T6112=1,G6112="FAIL",P6112="PASS"),1,0)</x:f>
        <x:v>1</x:v>
      </x:c>
      <x:c r="T6112" s="9" t="n">
        <x:v>1</x:v>
      </x:c>
      <x:c r="U6112" s="9" t="n">
        <x:v>10</x:v>
      </x:c>
      <x:c r="V6112" s="9" t="str">
        <x:v>MVP/SHACL_GENERATION_PIPELINE/experiments/LUNA_CONTEXTUAL_SINGLESHOT/RUN_01/runs/RUN-TRF-040-20260831T160308769879Z/artifacts/attempt_01/extracted_shape.ttl</x:v>
      </x:c>
    </x:row>
    <x:row r="6113" ht="22" customHeight="1">
      <x:c r="A6113" s="10" t="str">
        <x:v>SINGLESHOT</x:v>
      </x:c>
      <x:c r="B6113" s="10" t="str">
        <x:v>TRF-040</x:v>
      </x:c>
      <x:c r="C6113" s="10" t="str">
        <x:v>TRF-040-P03</x:v>
      </x:c>
      <x:c r="D6113" s="10" t="str">
        <x:v>RUN_01</x:v>
      </x:c>
      <x:c r="E6113" s="10" t="str">
        <x:v>ORIGINAL_LEDGER</x:v>
      </x:c>
      <x:c r="F6113" s="10" t="str">
        <x:v>PASS</x:v>
      </x:c>
      <x:c r="G6113" s="10" t="str">
        <x:v>FAIL</x:v>
      </x:c>
      <x:c r="H6113" s="10" t="str">
        <x:v>EXECUTED</x:v>
      </x:c>
      <x:c r="I6113" s="10" t="str">
        <x:v>PARSED</x:v>
      </x:c>
      <x:c r="J6113" s="10" t="str">
        <x:v>SINGLESHOT_CAPTURED_DIAGNOSTIC_PASS</x:v>
      </x:c>
      <x:c r="K6113" s="10" t="str">
        <x:v>257759fc118a715be636290f3e9c2cd69294c1ef78fc7ee5e7e99003256457a4</x:v>
      </x:c>
      <x:c r="L6113" s="10" t="str">
        <x:v>historical_three</x:v>
      </x:c>
      <x:c r="M6113" s="10" t="n">
        <x:v>0</x:v>
      </x:c>
      <x:c r="N6113" s="10" t="n">
        <x:v>0</x:v>
      </x:c>
      <x:c r="O6113" s="10" t="n">
        <x:v>1</x:v>
      </x:c>
      <x:c r="P6113" s="9" t="str">
        <x:f>'CaseReview'!U1741</x:f>
        <x:v>PASS</x:v>
      </x:c>
      <x:c r="Q6113" s="9" t="n">
        <x:f>IF(AND(T6113=1,G6113=P6113),1,0)</x:f>
        <x:v>0</x:v>
      </x:c>
      <x:c r="R6113" s="9" t="n">
        <x:f>IF(AND(T6113=1,G6113="PASS",P6113="FAIL"),1,0)</x:f>
        <x:v>0</x:v>
      </x:c>
      <x:c r="S6113" s="9" t="n">
        <x:f>IF(AND(T6113=1,G6113="FAIL",P6113="PASS"),1,0)</x:f>
        <x:v>1</x:v>
      </x:c>
      <x:c r="T6113" s="9" t="n">
        <x:v>1</x:v>
      </x:c>
      <x:c r="U6113" s="9" t="n">
        <x:v>10</x:v>
      </x:c>
      <x:c r="V6113" s="9" t="str">
        <x:v>MVP/SHACL_GENERATION_PIPELINE/experiments/LUNA_CONTEXTUAL_SINGLESHOT/RUN_01/runs/RUN-TRF-040-20260831T160308769879Z/artifacts/attempt_01/extracted_shape.ttl</x:v>
      </x:c>
    </x:row>
    <x:row r="6114" ht="22" customHeight="1">
      <x:c r="A6114" s="10" t="str">
        <x:v>SINGLESHOT</x:v>
      </x:c>
      <x:c r="B6114" s="10" t="str">
        <x:v>TRF-040</x:v>
      </x:c>
      <x:c r="C6114" s="10" t="str">
        <x:v>TRF-040-P04</x:v>
      </x:c>
      <x:c r="D6114" s="10" t="str">
        <x:v>RUN_01</x:v>
      </x:c>
      <x:c r="E6114" s="10" t="str">
        <x:v>ORIGINAL_LEDGER</x:v>
      </x:c>
      <x:c r="F6114" s="10" t="str">
        <x:v>PASS</x:v>
      </x:c>
      <x:c r="G6114" s="10" t="str">
        <x:v>FAIL</x:v>
      </x:c>
      <x:c r="H6114" s="10" t="str">
        <x:v>EXECUTED</x:v>
      </x:c>
      <x:c r="I6114" s="10" t="str">
        <x:v>PARSED</x:v>
      </x:c>
      <x:c r="J6114" s="10" t="str">
        <x:v>SINGLESHOT_CAPTURED_DIAGNOSTIC_PASS</x:v>
      </x:c>
      <x:c r="K6114" s="10" t="str">
        <x:v>257759fc118a715be636290f3e9c2cd69294c1ef78fc7ee5e7e99003256457a4</x:v>
      </x:c>
      <x:c r="L6114" s="10" t="str">
        <x:v>historical_three</x:v>
      </x:c>
      <x:c r="M6114" s="10" t="n">
        <x:v>0</x:v>
      </x:c>
      <x:c r="N6114" s="10" t="n">
        <x:v>0</x:v>
      </x:c>
      <x:c r="O6114" s="10" t="n">
        <x:v>1</x:v>
      </x:c>
      <x:c r="P6114" s="9" t="str">
        <x:f>'CaseReview'!U1742</x:f>
        <x:v>PASS</x:v>
      </x:c>
      <x:c r="Q6114" s="9" t="n">
        <x:f>IF(AND(T6114=1,G6114=P6114),1,0)</x:f>
        <x:v>0</x:v>
      </x:c>
      <x:c r="R6114" s="9" t="n">
        <x:f>IF(AND(T6114=1,G6114="PASS",P6114="FAIL"),1,0)</x:f>
        <x:v>0</x:v>
      </x:c>
      <x:c r="S6114" s="9" t="n">
        <x:f>IF(AND(T6114=1,G6114="FAIL",P6114="PASS"),1,0)</x:f>
        <x:v>1</x:v>
      </x:c>
      <x:c r="T6114" s="9" t="n">
        <x:v>1</x:v>
      </x:c>
      <x:c r="U6114" s="9" t="n">
        <x:v>10</x:v>
      </x:c>
      <x:c r="V6114" s="9" t="str">
        <x:v>MVP/SHACL_GENERATION_PIPELINE/experiments/LUNA_CONTEXTUAL_SINGLESHOT/RUN_01/runs/RUN-TRF-040-20260831T160308769879Z/artifacts/attempt_01/extracted_shape.ttl</x:v>
      </x:c>
    </x:row>
    <x:row r="6115" ht="22" customHeight="1">
      <x:c r="A6115" s="10" t="str">
        <x:v>SINGLESHOT</x:v>
      </x:c>
      <x:c r="B6115" s="10" t="str">
        <x:v>TRF-040</x:v>
      </x:c>
      <x:c r="C6115" s="10" t="str">
        <x:v>TRF-040-P05</x:v>
      </x:c>
      <x:c r="D6115" s="10" t="str">
        <x:v>RUN_01</x:v>
      </x:c>
      <x:c r="E6115" s="10" t="str">
        <x:v>ORIGINAL_LEDGER</x:v>
      </x:c>
      <x:c r="F6115" s="10" t="str">
        <x:v>PASS</x:v>
      </x:c>
      <x:c r="G6115" s="10" t="str">
        <x:v>FAIL</x:v>
      </x:c>
      <x:c r="H6115" s="10" t="str">
        <x:v>EXECUTED</x:v>
      </x:c>
      <x:c r="I6115" s="10" t="str">
        <x:v>PARSED</x:v>
      </x:c>
      <x:c r="J6115" s="10" t="str">
        <x:v>SINGLESHOT_CAPTURED_DIAGNOSTIC_PASS</x:v>
      </x:c>
      <x:c r="K6115" s="10" t="str">
        <x:v>257759fc118a715be636290f3e9c2cd69294c1ef78fc7ee5e7e99003256457a4</x:v>
      </x:c>
      <x:c r="L6115" s="10" t="str">
        <x:v>historical_three</x:v>
      </x:c>
      <x:c r="M6115" s="10" t="n">
        <x:v>0</x:v>
      </x:c>
      <x:c r="N6115" s="10" t="n">
        <x:v>0</x:v>
      </x:c>
      <x:c r="O6115" s="10" t="n">
        <x:v>1</x:v>
      </x:c>
      <x:c r="P6115" s="9" t="str">
        <x:f>'CaseReview'!U1743</x:f>
        <x:v>PASS</x:v>
      </x:c>
      <x:c r="Q6115" s="9" t="n">
        <x:f>IF(AND(T6115=1,G6115=P6115),1,0)</x:f>
        <x:v>0</x:v>
      </x:c>
      <x:c r="R6115" s="9" t="n">
        <x:f>IF(AND(T6115=1,G6115="PASS",P6115="FAIL"),1,0)</x:f>
        <x:v>0</x:v>
      </x:c>
      <x:c r="S6115" s="9" t="n">
        <x:f>IF(AND(T6115=1,G6115="FAIL",P6115="PASS"),1,0)</x:f>
        <x:v>1</x:v>
      </x:c>
      <x:c r="T6115" s="9" t="n">
        <x:v>1</x:v>
      </x:c>
      <x:c r="U6115" s="9" t="n">
        <x:v>10</x:v>
      </x:c>
      <x:c r="V6115" s="9" t="str">
        <x:v>MVP/SHACL_GENERATION_PIPELINE/experiments/LUNA_CONTEXTUAL_SINGLESHOT/RUN_01/runs/RUN-TRF-040-20260831T160308769879Z/artifacts/attempt_01/extracted_shape.ttl</x:v>
      </x:c>
    </x:row>
    <x:row r="6116" ht="22" customHeight="1">
      <x:c r="A6116" s="10" t="str">
        <x:v>SINGLESHOT</x:v>
      </x:c>
      <x:c r="B6116" s="10" t="str">
        <x:v>TRF-041</x:v>
      </x:c>
      <x:c r="C6116" s="10" t="str">
        <x:v>TRF-041-F01</x:v>
      </x:c>
      <x:c r="D6116" s="10" t="str">
        <x:v>RUN_01</x:v>
      </x:c>
      <x:c r="E6116" s="10" t="str">
        <x:v>ORIGINAL_LEDGER</x:v>
      </x:c>
      <x:c r="F6116" s="10" t="str">
        <x:v>FAIL</x:v>
      </x:c>
      <x:c r="G6116" s="10" t="str">
        <x:v>FAIL</x:v>
      </x:c>
      <x:c r="H6116" s="10" t="str">
        <x:v>EXECUTED</x:v>
      </x:c>
      <x:c r="I6116" s="10" t="str">
        <x:v>PARSED</x:v>
      </x:c>
      <x:c r="J6116" s="10" t="str">
        <x:v>SINGLESHOT_CAPTURED_DIAGNOSTIC_PASS</x:v>
      </x:c>
      <x:c r="K6116" s="10" t="str">
        <x:v>ae12c49c86bbb71b48de9c8a99278aed10d76cf7335e3a0629bada826ddaafa9</x:v>
      </x:c>
      <x:c r="L6116" s="10" t="str">
        <x:v>historical_three</x:v>
      </x:c>
      <x:c r="M6116" s="10" t="n">
        <x:v>1</x:v>
      </x:c>
      <x:c r="N6116" s="10" t="n">
        <x:v>0</x:v>
      </x:c>
      <x:c r="O6116" s="10" t="n">
        <x:v>0</x:v>
      </x:c>
      <x:c r="P6116" s="9" t="str">
        <x:f>'CaseReview'!U1744</x:f>
        <x:v>FAIL</x:v>
      </x:c>
      <x:c r="Q6116" s="9" t="n">
        <x:f>IF(AND(T6116=1,G6116=P6116),1,0)</x:f>
        <x:v>1</x:v>
      </x:c>
      <x:c r="R6116" s="9" t="n">
        <x:f>IF(AND(T6116=1,G6116="PASS",P6116="FAIL"),1,0)</x:f>
        <x:v>0</x:v>
      </x:c>
      <x:c r="S6116" s="9" t="n">
        <x:f>IF(AND(T6116=1,G6116="FAIL",P6116="PASS"),1,0)</x:f>
        <x:v>0</x:v>
      </x:c>
      <x:c r="T6116" s="9" t="n">
        <x:v>1</x:v>
      </x:c>
      <x:c r="U6116" s="9" t="n">
        <x:v>12</x:v>
      </x:c>
      <x:c r="V6116" s="9" t="str">
        <x:v>MVP/SHACL_GENERATION_PIPELINE/experiments/LUNA_CONTEXTUAL_SINGLESHOT/RUN_01/runs/RUN-TRF-041-20260831T160339292944Z/artifacts/attempt_01/extracted_shape.ttl</x:v>
      </x:c>
    </x:row>
    <x:row r="6117" ht="22" customHeight="1">
      <x:c r="A6117" s="10" t="str">
        <x:v>SINGLESHOT</x:v>
      </x:c>
      <x:c r="B6117" s="10" t="str">
        <x:v>TRF-041</x:v>
      </x:c>
      <x:c r="C6117" s="10" t="str">
        <x:v>TRF-041-F02</x:v>
      </x:c>
      <x:c r="D6117" s="10" t="str">
        <x:v>RUN_01</x:v>
      </x:c>
      <x:c r="E6117" s="10" t="str">
        <x:v>ORIGINAL_LEDGER</x:v>
      </x:c>
      <x:c r="F6117" s="10" t="str">
        <x:v>FAIL</x:v>
      </x:c>
      <x:c r="G6117" s="10" t="str">
        <x:v>PASS</x:v>
      </x:c>
      <x:c r="H6117" s="10" t="str">
        <x:v>EXECUTED</x:v>
      </x:c>
      <x:c r="I6117" s="10" t="str">
        <x:v>PARSED</x:v>
      </x:c>
      <x:c r="J6117" s="10" t="str">
        <x:v>SINGLESHOT_CAPTURED_DIAGNOSTIC_PASS</x:v>
      </x:c>
      <x:c r="K6117" s="10" t="str">
        <x:v>ae12c49c86bbb71b48de9c8a99278aed10d76cf7335e3a0629bada826ddaafa9</x:v>
      </x:c>
      <x:c r="L6117" s="10" t="str">
        <x:v>historical_three</x:v>
      </x:c>
      <x:c r="M6117" s="10" t="n">
        <x:v>0</x:v>
      </x:c>
      <x:c r="N6117" s="10" t="n">
        <x:v>1</x:v>
      </x:c>
      <x:c r="O6117" s="10" t="n">
        <x:v>0</x:v>
      </x:c>
      <x:c r="P6117" s="9" t="str">
        <x:f>'CaseReview'!U1745</x:f>
        <x:v>FAIL</x:v>
      </x:c>
      <x:c r="Q6117" s="9" t="n">
        <x:f>IF(AND(T6117=1,G6117=P6117),1,0)</x:f>
        <x:v>0</x:v>
      </x:c>
      <x:c r="R6117" s="9" t="n">
        <x:f>IF(AND(T6117=1,G6117="PASS",P6117="FAIL"),1,0)</x:f>
        <x:v>1</x:v>
      </x:c>
      <x:c r="S6117" s="9" t="n">
        <x:f>IF(AND(T6117=1,G6117="FAIL",P6117="PASS"),1,0)</x:f>
        <x:v>0</x:v>
      </x:c>
      <x:c r="T6117" s="9" t="n">
        <x:v>1</x:v>
      </x:c>
      <x:c r="U6117" s="9" t="n">
        <x:v>12</x:v>
      </x:c>
      <x:c r="V6117" s="9" t="str">
        <x:v>MVP/SHACL_GENERATION_PIPELINE/experiments/LUNA_CONTEXTUAL_SINGLESHOT/RUN_01/runs/RUN-TRF-041-20260831T160339292944Z/artifacts/attempt_01/extracted_shape.ttl</x:v>
      </x:c>
    </x:row>
    <x:row r="6118" ht="22" customHeight="1">
      <x:c r="A6118" s="10" t="str">
        <x:v>SINGLESHOT</x:v>
      </x:c>
      <x:c r="B6118" s="10" t="str">
        <x:v>TRF-041</x:v>
      </x:c>
      <x:c r="C6118" s="10" t="str">
        <x:v>TRF-041-F03</x:v>
      </x:c>
      <x:c r="D6118" s="10" t="str">
        <x:v>RUN_01</x:v>
      </x:c>
      <x:c r="E6118" s="10" t="str">
        <x:v>ORIGINAL_LEDGER</x:v>
      </x:c>
      <x:c r="F6118" s="10" t="str">
        <x:v>FAIL</x:v>
      </x:c>
      <x:c r="G6118" s="10" t="str">
        <x:v>FAIL</x:v>
      </x:c>
      <x:c r="H6118" s="10" t="str">
        <x:v>EXECUTED</x:v>
      </x:c>
      <x:c r="I6118" s="10" t="str">
        <x:v>PARSED</x:v>
      </x:c>
      <x:c r="J6118" s="10" t="str">
        <x:v>SINGLESHOT_CAPTURED_DIAGNOSTIC_PASS</x:v>
      </x:c>
      <x:c r="K6118" s="10" t="str">
        <x:v>ae12c49c86bbb71b48de9c8a99278aed10d76cf7335e3a0629bada826ddaafa9</x:v>
      </x:c>
      <x:c r="L6118" s="10" t="str">
        <x:v>historical_three</x:v>
      </x:c>
      <x:c r="M6118" s="10" t="n">
        <x:v>1</x:v>
      </x:c>
      <x:c r="N6118" s="10" t="n">
        <x:v>0</x:v>
      </x:c>
      <x:c r="O6118" s="10" t="n">
        <x:v>0</x:v>
      </x:c>
      <x:c r="P6118" s="9" t="str">
        <x:f>'CaseReview'!U1746</x:f>
        <x:v>FAIL</x:v>
      </x:c>
      <x:c r="Q6118" s="9" t="n">
        <x:f>IF(AND(T6118=1,G6118=P6118),1,0)</x:f>
        <x:v>1</x:v>
      </x:c>
      <x:c r="R6118" s="9" t="n">
        <x:f>IF(AND(T6118=1,G6118="PASS",P6118="FAIL"),1,0)</x:f>
        <x:v>0</x:v>
      </x:c>
      <x:c r="S6118" s="9" t="n">
        <x:f>IF(AND(T6118=1,G6118="FAIL",P6118="PASS"),1,0)</x:f>
        <x:v>0</x:v>
      </x:c>
      <x:c r="T6118" s="9" t="n">
        <x:v>1</x:v>
      </x:c>
      <x:c r="U6118" s="9" t="n">
        <x:v>12</x:v>
      </x:c>
      <x:c r="V6118" s="9" t="str">
        <x:v>MVP/SHACL_GENERATION_PIPELINE/experiments/LUNA_CONTEXTUAL_SINGLESHOT/RUN_01/runs/RUN-TRF-041-20260831T160339292944Z/artifacts/attempt_01/extracted_shape.ttl</x:v>
      </x:c>
    </x:row>
    <x:row r="6119" ht="22" customHeight="1">
      <x:c r="A6119" s="10" t="str">
        <x:v>SINGLESHOT</x:v>
      </x:c>
      <x:c r="B6119" s="10" t="str">
        <x:v>TRF-041</x:v>
      </x:c>
      <x:c r="C6119" s="10" t="str">
        <x:v>TRF-041-F04</x:v>
      </x:c>
      <x:c r="D6119" s="10" t="str">
        <x:v>RUN_01</x:v>
      </x:c>
      <x:c r="E6119" s="10" t="str">
        <x:v>ORIGINAL_LEDGER</x:v>
      </x:c>
      <x:c r="F6119" s="10" t="str">
        <x:v>FAIL</x:v>
      </x:c>
      <x:c r="G6119" s="10" t="str">
        <x:v>FAIL</x:v>
      </x:c>
      <x:c r="H6119" s="10" t="str">
        <x:v>EXECUTED</x:v>
      </x:c>
      <x:c r="I6119" s="10" t="str">
        <x:v>PARSED</x:v>
      </x:c>
      <x:c r="J6119" s="10" t="str">
        <x:v>SINGLESHOT_CAPTURED_DIAGNOSTIC_PASS</x:v>
      </x:c>
      <x:c r="K6119" s="10" t="str">
        <x:v>ae12c49c86bbb71b48de9c8a99278aed10d76cf7335e3a0629bada826ddaafa9</x:v>
      </x:c>
      <x:c r="L6119" s="10" t="str">
        <x:v>historical_three</x:v>
      </x:c>
      <x:c r="M6119" s="10" t="n">
        <x:v>1</x:v>
      </x:c>
      <x:c r="N6119" s="10" t="n">
        <x:v>0</x:v>
      </x:c>
      <x:c r="O6119" s="10" t="n">
        <x:v>0</x:v>
      </x:c>
      <x:c r="P6119" s="9" t="str">
        <x:f>'CaseReview'!U1747</x:f>
        <x:v>FAIL</x:v>
      </x:c>
      <x:c r="Q6119" s="9" t="n">
        <x:f>IF(AND(T6119=1,G6119=P6119),1,0)</x:f>
        <x:v>1</x:v>
      </x:c>
      <x:c r="R6119" s="9" t="n">
        <x:f>IF(AND(T6119=1,G6119="PASS",P6119="FAIL"),1,0)</x:f>
        <x:v>0</x:v>
      </x:c>
      <x:c r="S6119" s="9" t="n">
        <x:f>IF(AND(T6119=1,G6119="FAIL",P6119="PASS"),1,0)</x:f>
        <x:v>0</x:v>
      </x:c>
      <x:c r="T6119" s="9" t="n">
        <x:v>1</x:v>
      </x:c>
      <x:c r="U6119" s="9" t="n">
        <x:v>12</x:v>
      </x:c>
      <x:c r="V6119" s="9" t="str">
        <x:v>MVP/SHACL_GENERATION_PIPELINE/experiments/LUNA_CONTEXTUAL_SINGLESHOT/RUN_01/runs/RUN-TRF-041-20260831T160339292944Z/artifacts/attempt_01/extracted_shape.ttl</x:v>
      </x:c>
    </x:row>
    <x:row r="6120" ht="22" customHeight="1">
      <x:c r="A6120" s="10" t="str">
        <x:v>SINGLESHOT</x:v>
      </x:c>
      <x:c r="B6120" s="10" t="str">
        <x:v>TRF-041</x:v>
      </x:c>
      <x:c r="C6120" s="10" t="str">
        <x:v>TRF-041-F05</x:v>
      </x:c>
      <x:c r="D6120" s="10" t="str">
        <x:v>RUN_01</x:v>
      </x:c>
      <x:c r="E6120" s="10" t="str">
        <x:v>ORIGINAL_LEDGER</x:v>
      </x:c>
      <x:c r="F6120" s="10" t="str">
        <x:v>FAIL</x:v>
      </x:c>
      <x:c r="G6120" s="10" t="str">
        <x:v>FAIL</x:v>
      </x:c>
      <x:c r="H6120" s="10" t="str">
        <x:v>EXECUTED</x:v>
      </x:c>
      <x:c r="I6120" s="10" t="str">
        <x:v>PARSED</x:v>
      </x:c>
      <x:c r="J6120" s="10" t="str">
        <x:v>SINGLESHOT_CAPTURED_DIAGNOSTIC_PASS</x:v>
      </x:c>
      <x:c r="K6120" s="10" t="str">
        <x:v>ae12c49c86bbb71b48de9c8a99278aed10d76cf7335e3a0629bada826ddaafa9</x:v>
      </x:c>
      <x:c r="L6120" s="10" t="str">
        <x:v>historical_three</x:v>
      </x:c>
      <x:c r="M6120" s="10" t="n">
        <x:v>1</x:v>
      </x:c>
      <x:c r="N6120" s="10" t="n">
        <x:v>0</x:v>
      </x:c>
      <x:c r="O6120" s="10" t="n">
        <x:v>0</x:v>
      </x:c>
      <x:c r="P6120" s="9" t="str">
        <x:f>'CaseReview'!U1748</x:f>
        <x:v>FAIL</x:v>
      </x:c>
      <x:c r="Q6120" s="9" t="n">
        <x:f>IF(AND(T6120=1,G6120=P6120),1,0)</x:f>
        <x:v>1</x:v>
      </x:c>
      <x:c r="R6120" s="9" t="n">
        <x:f>IF(AND(T6120=1,G6120="PASS",P6120="FAIL"),1,0)</x:f>
        <x:v>0</x:v>
      </x:c>
      <x:c r="S6120" s="9" t="n">
        <x:f>IF(AND(T6120=1,G6120="FAIL",P6120="PASS"),1,0)</x:f>
        <x:v>0</x:v>
      </x:c>
      <x:c r="T6120" s="9" t="n">
        <x:v>1</x:v>
      </x:c>
      <x:c r="U6120" s="9" t="n">
        <x:v>12</x:v>
      </x:c>
      <x:c r="V6120" s="9" t="str">
        <x:v>MVP/SHACL_GENERATION_PIPELINE/experiments/LUNA_CONTEXTUAL_SINGLESHOT/RUN_01/runs/RUN-TRF-041-20260831T160339292944Z/artifacts/attempt_01/extracted_shape.ttl</x:v>
      </x:c>
    </x:row>
    <x:row r="6121" ht="22" customHeight="1">
      <x:c r="A6121" s="10" t="str">
        <x:v>SINGLESHOT</x:v>
      </x:c>
      <x:c r="B6121" s="10" t="str">
        <x:v>TRF-041</x:v>
      </x:c>
      <x:c r="C6121" s="10" t="str">
        <x:v>TRF-041-F06</x:v>
      </x:c>
      <x:c r="D6121" s="10" t="str">
        <x:v>RUN_01</x:v>
      </x:c>
      <x:c r="E6121" s="10" t="str">
        <x:v>ORIGINAL_LEDGER</x:v>
      </x:c>
      <x:c r="F6121" s="10" t="str">
        <x:v>FAIL</x:v>
      </x:c>
      <x:c r="G6121" s="10" t="str">
        <x:v>PASS</x:v>
      </x:c>
      <x:c r="H6121" s="10" t="str">
        <x:v>EXECUTED</x:v>
      </x:c>
      <x:c r="I6121" s="10" t="str">
        <x:v>PARSED</x:v>
      </x:c>
      <x:c r="J6121" s="10" t="str">
        <x:v>SINGLESHOT_CAPTURED_DIAGNOSTIC_PASS</x:v>
      </x:c>
      <x:c r="K6121" s="10" t="str">
        <x:v>ae12c49c86bbb71b48de9c8a99278aed10d76cf7335e3a0629bada826ddaafa9</x:v>
      </x:c>
      <x:c r="L6121" s="10" t="str">
        <x:v>historical_three</x:v>
      </x:c>
      <x:c r="M6121" s="10" t="n">
        <x:v>0</x:v>
      </x:c>
      <x:c r="N6121" s="10" t="n">
        <x:v>1</x:v>
      </x:c>
      <x:c r="O6121" s="10" t="n">
        <x:v>0</x:v>
      </x:c>
      <x:c r="P6121" s="9" t="str">
        <x:f>'CaseReview'!U1749</x:f>
        <x:v>FAIL</x:v>
      </x:c>
      <x:c r="Q6121" s="9" t="n">
        <x:f>IF(AND(T6121=1,G6121=P6121),1,0)</x:f>
        <x:v>0</x:v>
      </x:c>
      <x:c r="R6121" s="9" t="n">
        <x:f>IF(AND(T6121=1,G6121="PASS",P6121="FAIL"),1,0)</x:f>
        <x:v>1</x:v>
      </x:c>
      <x:c r="S6121" s="9" t="n">
        <x:f>IF(AND(T6121=1,G6121="FAIL",P6121="PASS"),1,0)</x:f>
        <x:v>0</x:v>
      </x:c>
      <x:c r="T6121" s="9" t="n">
        <x:v>1</x:v>
      </x:c>
      <x:c r="U6121" s="9" t="n">
        <x:v>12</x:v>
      </x:c>
      <x:c r="V6121" s="9" t="str">
        <x:v>MVP/SHACL_GENERATION_PIPELINE/experiments/LUNA_CONTEXTUAL_SINGLESHOT/RUN_01/runs/RUN-TRF-041-20260831T160339292944Z/artifacts/attempt_01/extracted_shape.ttl</x:v>
      </x:c>
    </x:row>
    <x:row r="6122" ht="22" customHeight="1">
      <x:c r="A6122" s="10" t="str">
        <x:v>SINGLESHOT</x:v>
      </x:c>
      <x:c r="B6122" s="10" t="str">
        <x:v>TRF-041</x:v>
      </x:c>
      <x:c r="C6122" s="10" t="str">
        <x:v>TRF-041-F07</x:v>
      </x:c>
      <x:c r="D6122" s="10" t="str">
        <x:v>RUN_01</x:v>
      </x:c>
      <x:c r="E6122" s="10" t="str">
        <x:v>ORIGINAL_LEDGER</x:v>
      </x:c>
      <x:c r="F6122" s="10" t="str">
        <x:v>FAIL</x:v>
      </x:c>
      <x:c r="G6122" s="10" t="str">
        <x:v>FAIL</x:v>
      </x:c>
      <x:c r="H6122" s="10" t="str">
        <x:v>EXECUTED</x:v>
      </x:c>
      <x:c r="I6122" s="10" t="str">
        <x:v>PARSED</x:v>
      </x:c>
      <x:c r="J6122" s="10" t="str">
        <x:v>SINGLESHOT_CAPTURED_DIAGNOSTIC_PASS</x:v>
      </x:c>
      <x:c r="K6122" s="10" t="str">
        <x:v>ae12c49c86bbb71b48de9c8a99278aed10d76cf7335e3a0629bada826ddaafa9</x:v>
      </x:c>
      <x:c r="L6122" s="10" t="str">
        <x:v>historical_three</x:v>
      </x:c>
      <x:c r="M6122" s="10" t="n">
        <x:v>1</x:v>
      </x:c>
      <x:c r="N6122" s="10" t="n">
        <x:v>0</x:v>
      </x:c>
      <x:c r="O6122" s="10" t="n">
        <x:v>0</x:v>
      </x:c>
      <x:c r="P6122" s="9" t="str">
        <x:f>'CaseReview'!U1750</x:f>
        <x:v>FAIL</x:v>
      </x:c>
      <x:c r="Q6122" s="9" t="n">
        <x:f>IF(AND(T6122=1,G6122=P6122),1,0)</x:f>
        <x:v>1</x:v>
      </x:c>
      <x:c r="R6122" s="9" t="n">
        <x:f>IF(AND(T6122=1,G6122="PASS",P6122="FAIL"),1,0)</x:f>
        <x:v>0</x:v>
      </x:c>
      <x:c r="S6122" s="9" t="n">
        <x:f>IF(AND(T6122=1,G6122="FAIL",P6122="PASS"),1,0)</x:f>
        <x:v>0</x:v>
      </x:c>
      <x:c r="T6122" s="9" t="n">
        <x:v>1</x:v>
      </x:c>
      <x:c r="U6122" s="9" t="n">
        <x:v>12</x:v>
      </x:c>
      <x:c r="V6122" s="9" t="str">
        <x:v>MVP/SHACL_GENERATION_PIPELINE/experiments/LUNA_CONTEXTUAL_SINGLESHOT/RUN_01/runs/RUN-TRF-041-20260831T160339292944Z/artifacts/attempt_01/extracted_shape.ttl</x:v>
      </x:c>
    </x:row>
    <x:row r="6123" ht="22" customHeight="1">
      <x:c r="A6123" s="10" t="str">
        <x:v>SINGLESHOT</x:v>
      </x:c>
      <x:c r="B6123" s="10" t="str">
        <x:v>TRF-041</x:v>
      </x:c>
      <x:c r="C6123" s="10" t="str">
        <x:v>TRF-041-F08</x:v>
      </x:c>
      <x:c r="D6123" s="10" t="str">
        <x:v>RUN_01</x:v>
      </x:c>
      <x:c r="E6123" s="10" t="str">
        <x:v>ORIGINAL_LEDGER</x:v>
      </x:c>
      <x:c r="F6123" s="10" t="str">
        <x:v>FAIL</x:v>
      </x:c>
      <x:c r="G6123" s="10" t="str">
        <x:v>FAIL</x:v>
      </x:c>
      <x:c r="H6123" s="10" t="str">
        <x:v>EXECUTED</x:v>
      </x:c>
      <x:c r="I6123" s="10" t="str">
        <x:v>PARSED</x:v>
      </x:c>
      <x:c r="J6123" s="10" t="str">
        <x:v>SINGLESHOT_CAPTURED_DIAGNOSTIC_PASS</x:v>
      </x:c>
      <x:c r="K6123" s="10" t="str">
        <x:v>ae12c49c86bbb71b48de9c8a99278aed10d76cf7335e3a0629bada826ddaafa9</x:v>
      </x:c>
      <x:c r="L6123" s="10" t="str">
        <x:v>historical_three</x:v>
      </x:c>
      <x:c r="M6123" s="10" t="n">
        <x:v>1</x:v>
      </x:c>
      <x:c r="N6123" s="10" t="n">
        <x:v>0</x:v>
      </x:c>
      <x:c r="O6123" s="10" t="n">
        <x:v>0</x:v>
      </x:c>
      <x:c r="P6123" s="9" t="str">
        <x:f>'CaseReview'!U1751</x:f>
        <x:v>FAIL</x:v>
      </x:c>
      <x:c r="Q6123" s="9" t="n">
        <x:f>IF(AND(T6123=1,G6123=P6123),1,0)</x:f>
        <x:v>1</x:v>
      </x:c>
      <x:c r="R6123" s="9" t="n">
        <x:f>IF(AND(T6123=1,G6123="PASS",P6123="FAIL"),1,0)</x:f>
        <x:v>0</x:v>
      </x:c>
      <x:c r="S6123" s="9" t="n">
        <x:f>IF(AND(T6123=1,G6123="FAIL",P6123="PASS"),1,0)</x:f>
        <x:v>0</x:v>
      </x:c>
      <x:c r="T6123" s="9" t="n">
        <x:v>1</x:v>
      </x:c>
      <x:c r="U6123" s="9" t="n">
        <x:v>12</x:v>
      </x:c>
      <x:c r="V6123" s="9" t="str">
        <x:v>MVP/SHACL_GENERATION_PIPELINE/experiments/LUNA_CONTEXTUAL_SINGLESHOT/RUN_01/runs/RUN-TRF-041-20260831T160339292944Z/artifacts/attempt_01/extracted_shape.ttl</x:v>
      </x:c>
    </x:row>
    <x:row r="6124" ht="22" customHeight="1">
      <x:c r="A6124" s="10" t="str">
        <x:v>SINGLESHOT</x:v>
      </x:c>
      <x:c r="B6124" s="10" t="str">
        <x:v>TRF-041</x:v>
      </x:c>
      <x:c r="C6124" s="10" t="str">
        <x:v>TRF-041-F09</x:v>
      </x:c>
      <x:c r="D6124" s="10" t="str">
        <x:v>RUN_01</x:v>
      </x:c>
      <x:c r="E6124" s="10" t="str">
        <x:v>ORIGINAL_LEDGER</x:v>
      </x:c>
      <x:c r="F6124" s="10" t="str">
        <x:v>FAIL</x:v>
      </x:c>
      <x:c r="G6124" s="10" t="str">
        <x:v>FAIL</x:v>
      </x:c>
      <x:c r="H6124" s="10" t="str">
        <x:v>EXECUTED</x:v>
      </x:c>
      <x:c r="I6124" s="10" t="str">
        <x:v>PARSED</x:v>
      </x:c>
      <x:c r="J6124" s="10" t="str">
        <x:v>SINGLESHOT_CAPTURED_DIAGNOSTIC_PASS</x:v>
      </x:c>
      <x:c r="K6124" s="10" t="str">
        <x:v>ae12c49c86bbb71b48de9c8a99278aed10d76cf7335e3a0629bada826ddaafa9</x:v>
      </x:c>
      <x:c r="L6124" s="10" t="str">
        <x:v>historical_three</x:v>
      </x:c>
      <x:c r="M6124" s="10" t="n">
        <x:v>1</x:v>
      </x:c>
      <x:c r="N6124" s="10" t="n">
        <x:v>0</x:v>
      </x:c>
      <x:c r="O6124" s="10" t="n">
        <x:v>0</x:v>
      </x:c>
      <x:c r="P6124" s="9" t="str">
        <x:f>'CaseReview'!U1752</x:f>
        <x:v>FAIL</x:v>
      </x:c>
      <x:c r="Q6124" s="9" t="n">
        <x:f>IF(AND(T6124=1,G6124=P6124),1,0)</x:f>
        <x:v>1</x:v>
      </x:c>
      <x:c r="R6124" s="9" t="n">
        <x:f>IF(AND(T6124=1,G6124="PASS",P6124="FAIL"),1,0)</x:f>
        <x:v>0</x:v>
      </x:c>
      <x:c r="S6124" s="9" t="n">
        <x:f>IF(AND(T6124=1,G6124="FAIL",P6124="PASS"),1,0)</x:f>
        <x:v>0</x:v>
      </x:c>
      <x:c r="T6124" s="9" t="n">
        <x:v>1</x:v>
      </x:c>
      <x:c r="U6124" s="9" t="n">
        <x:v>12</x:v>
      </x:c>
      <x:c r="V6124" s="9" t="str">
        <x:v>MVP/SHACL_GENERATION_PIPELINE/experiments/LUNA_CONTEXTUAL_SINGLESHOT/RUN_01/runs/RUN-TRF-041-20260831T160339292944Z/artifacts/attempt_01/extracted_shape.ttl</x:v>
      </x:c>
    </x:row>
    <x:row r="6125" ht="22" customHeight="1">
      <x:c r="A6125" s="10" t="str">
        <x:v>SINGLESHOT</x:v>
      </x:c>
      <x:c r="B6125" s="10" t="str">
        <x:v>TRF-041</x:v>
      </x:c>
      <x:c r="C6125" s="10" t="str">
        <x:v>TRF-041-F10</x:v>
      </x:c>
      <x:c r="D6125" s="10" t="str">
        <x:v>RUN_01</x:v>
      </x:c>
      <x:c r="E6125" s="10" t="str">
        <x:v>ORIGINAL_LEDGER</x:v>
      </x:c>
      <x:c r="F6125" s="10" t="str">
        <x:v>FAIL</x:v>
      </x:c>
      <x:c r="G6125" s="10" t="str">
        <x:v>FAIL</x:v>
      </x:c>
      <x:c r="H6125" s="10" t="str">
        <x:v>EXECUTED</x:v>
      </x:c>
      <x:c r="I6125" s="10" t="str">
        <x:v>PARSED</x:v>
      </x:c>
      <x:c r="J6125" s="10" t="str">
        <x:v>SINGLESHOT_CAPTURED_DIAGNOSTIC_PASS</x:v>
      </x:c>
      <x:c r="K6125" s="10" t="str">
        <x:v>ae12c49c86bbb71b48de9c8a99278aed10d76cf7335e3a0629bada826ddaafa9</x:v>
      </x:c>
      <x:c r="L6125" s="10" t="str">
        <x:v>historical_three</x:v>
      </x:c>
      <x:c r="M6125" s="10" t="n">
        <x:v>1</x:v>
      </x:c>
      <x:c r="N6125" s="10" t="n">
        <x:v>0</x:v>
      </x:c>
      <x:c r="O6125" s="10" t="n">
        <x:v>0</x:v>
      </x:c>
      <x:c r="P6125" s="9" t="str">
        <x:f>'CaseReview'!U1753</x:f>
        <x:v>FAIL</x:v>
      </x:c>
      <x:c r="Q6125" s="9" t="n">
        <x:f>IF(AND(T6125=1,G6125=P6125),1,0)</x:f>
        <x:v>1</x:v>
      </x:c>
      <x:c r="R6125" s="9" t="n">
        <x:f>IF(AND(T6125=1,G6125="PASS",P6125="FAIL"),1,0)</x:f>
        <x:v>0</x:v>
      </x:c>
      <x:c r="S6125" s="9" t="n">
        <x:f>IF(AND(T6125=1,G6125="FAIL",P6125="PASS"),1,0)</x:f>
        <x:v>0</x:v>
      </x:c>
      <x:c r="T6125" s="9" t="n">
        <x:v>1</x:v>
      </x:c>
      <x:c r="U6125" s="9" t="n">
        <x:v>12</x:v>
      </x:c>
      <x:c r="V6125" s="9" t="str">
        <x:v>MVP/SHACL_GENERATION_PIPELINE/experiments/LUNA_CONTEXTUAL_SINGLESHOT/RUN_01/runs/RUN-TRF-041-20260831T160339292944Z/artifacts/attempt_01/extracted_shape.ttl</x:v>
      </x:c>
    </x:row>
    <x:row r="6126" ht="22" customHeight="1">
      <x:c r="A6126" s="10" t="str">
        <x:v>SINGLESHOT</x:v>
      </x:c>
      <x:c r="B6126" s="10" t="str">
        <x:v>TRF-041</x:v>
      </x:c>
      <x:c r="C6126" s="10" t="str">
        <x:v>TRF-041-P01</x:v>
      </x:c>
      <x:c r="D6126" s="10" t="str">
        <x:v>RUN_01</x:v>
      </x:c>
      <x:c r="E6126" s="10" t="str">
        <x:v>ORIGINAL_LEDGER</x:v>
      </x:c>
      <x:c r="F6126" s="10" t="str">
        <x:v>PASS</x:v>
      </x:c>
      <x:c r="G6126" s="10" t="str">
        <x:v>PASS</x:v>
      </x:c>
      <x:c r="H6126" s="10" t="str">
        <x:v>EXECUTED</x:v>
      </x:c>
      <x:c r="I6126" s="10" t="str">
        <x:v>PARSED</x:v>
      </x:c>
      <x:c r="J6126" s="10" t="str">
        <x:v>SINGLESHOT_CAPTURED_DIAGNOSTIC_PASS</x:v>
      </x:c>
      <x:c r="K6126" s="10" t="str">
        <x:v>ae12c49c86bbb71b48de9c8a99278aed10d76cf7335e3a0629bada826ddaafa9</x:v>
      </x:c>
      <x:c r="L6126" s="10" t="str">
        <x:v>historical_three</x:v>
      </x:c>
      <x:c r="M6126" s="10" t="n">
        <x:v>1</x:v>
      </x:c>
      <x:c r="N6126" s="10" t="n">
        <x:v>0</x:v>
      </x:c>
      <x:c r="O6126" s="10" t="n">
        <x:v>0</x:v>
      </x:c>
      <x:c r="P6126" s="9" t="str">
        <x:f>'CaseReview'!U1754</x:f>
        <x:v>PASS</x:v>
      </x:c>
      <x:c r="Q6126" s="9" t="n">
        <x:f>IF(AND(T6126=1,G6126=P6126),1,0)</x:f>
        <x:v>1</x:v>
      </x:c>
      <x:c r="R6126" s="9" t="n">
        <x:f>IF(AND(T6126=1,G6126="PASS",P6126="FAIL"),1,0)</x:f>
        <x:v>0</x:v>
      </x:c>
      <x:c r="S6126" s="9" t="n">
        <x:f>IF(AND(T6126=1,G6126="FAIL",P6126="PASS"),1,0)</x:f>
        <x:v>0</x:v>
      </x:c>
      <x:c r="T6126" s="9" t="n">
        <x:v>1</x:v>
      </x:c>
      <x:c r="U6126" s="9" t="n">
        <x:v>12</x:v>
      </x:c>
      <x:c r="V6126" s="9" t="str">
        <x:v>MVP/SHACL_GENERATION_PIPELINE/experiments/LUNA_CONTEXTUAL_SINGLESHOT/RUN_01/runs/RUN-TRF-041-20260831T160339292944Z/artifacts/attempt_01/extracted_shape.ttl</x:v>
      </x:c>
    </x:row>
    <x:row r="6127" ht="22" customHeight="1">
      <x:c r="A6127" s="10" t="str">
        <x:v>SINGLESHOT</x:v>
      </x:c>
      <x:c r="B6127" s="10" t="str">
        <x:v>TRF-041</x:v>
      </x:c>
      <x:c r="C6127" s="10" t="str">
        <x:v>TRF-041-P02</x:v>
      </x:c>
      <x:c r="D6127" s="10" t="str">
        <x:v>RUN_01</x:v>
      </x:c>
      <x:c r="E6127" s="10" t="str">
        <x:v>ORIGINAL_LEDGER</x:v>
      </x:c>
      <x:c r="F6127" s="10" t="str">
        <x:v>PASS</x:v>
      </x:c>
      <x:c r="G6127" s="10" t="str">
        <x:v>PASS</x:v>
      </x:c>
      <x:c r="H6127" s="10" t="str">
        <x:v>EXECUTED</x:v>
      </x:c>
      <x:c r="I6127" s="10" t="str">
        <x:v>PARSED</x:v>
      </x:c>
      <x:c r="J6127" s="10" t="str">
        <x:v>SINGLESHOT_CAPTURED_DIAGNOSTIC_PASS</x:v>
      </x:c>
      <x:c r="K6127" s="10" t="str">
        <x:v>ae12c49c86bbb71b48de9c8a99278aed10d76cf7335e3a0629bada826ddaafa9</x:v>
      </x:c>
      <x:c r="L6127" s="10" t="str">
        <x:v>historical_three</x:v>
      </x:c>
      <x:c r="M6127" s="10" t="n">
        <x:v>1</x:v>
      </x:c>
      <x:c r="N6127" s="10" t="n">
        <x:v>0</x:v>
      </x:c>
      <x:c r="O6127" s="10" t="n">
        <x:v>0</x:v>
      </x:c>
      <x:c r="P6127" s="9" t="str">
        <x:f>'CaseReview'!U1755</x:f>
        <x:v>PASS</x:v>
      </x:c>
      <x:c r="Q6127" s="9" t="n">
        <x:f>IF(AND(T6127=1,G6127=P6127),1,0)</x:f>
        <x:v>1</x:v>
      </x:c>
      <x:c r="R6127" s="9" t="n">
        <x:f>IF(AND(T6127=1,G6127="PASS",P6127="FAIL"),1,0)</x:f>
        <x:v>0</x:v>
      </x:c>
      <x:c r="S6127" s="9" t="n">
        <x:f>IF(AND(T6127=1,G6127="FAIL",P6127="PASS"),1,0)</x:f>
        <x:v>0</x:v>
      </x:c>
      <x:c r="T6127" s="9" t="n">
        <x:v>1</x:v>
      </x:c>
      <x:c r="U6127" s="9" t="n">
        <x:v>12</x:v>
      </x:c>
      <x:c r="V6127" s="9" t="str">
        <x:v>MVP/SHACL_GENERATION_PIPELINE/experiments/LUNA_CONTEXTUAL_SINGLESHOT/RUN_01/runs/RUN-TRF-041-20260831T160339292944Z/artifacts/attempt_01/extracted_shape.ttl</x:v>
      </x:c>
    </x:row>
    <x:row r="6128" ht="22" customHeight="1">
      <x:c r="A6128" s="10" t="str">
        <x:v>SINGLESHOT</x:v>
      </x:c>
      <x:c r="B6128" s="10" t="str">
        <x:v>TRF-042</x:v>
      </x:c>
      <x:c r="C6128" s="10" t="str">
        <x:v>TRF-042-F01</x:v>
      </x:c>
      <x:c r="D6128" s="10" t="str">
        <x:v>RUN_01</x:v>
      </x:c>
      <x:c r="E6128" s="10" t="str">
        <x:v>ORIGINAL_LEDGER</x:v>
      </x:c>
      <x:c r="F6128" s="10" t="str">
        <x:v>FAIL</x:v>
      </x:c>
      <x:c r="G6128" s="10" t="str">
        <x:v>NO_VERDICT</x:v>
      </x:c>
      <x:c r="H6128" s="10" t="str">
        <x:v>INFRASTRUCTURE_FAILURE</x:v>
      </x:c>
      <x:c r="I6128" s="10" t="str">
        <x:v>NOT_PARSED</x:v>
      </x:c>
      <x:c r="J6128" s="10" t="str">
        <x:v>SINGLESHOT_CAPTURED_DIAGNOSTIC_FAIL</x:v>
      </x:c>
      <x:c r="K6128" s="10" t="str">
        <x:v>402b4d465e63bf15a548f8a319005e8866d9e28a6bc2cde61eef7653cadbadaf</x:v>
      </x:c>
      <x:c r="L6128" s="10" t="str">
        <x:v>historical_three</x:v>
      </x:c>
      <x:c r="M6128" s="10" t="n">
        <x:v>0</x:v>
      </x:c>
      <x:c r="N6128" s="10" t="n">
        <x:v>0</x:v>
      </x:c>
      <x:c r="O6128" s="10" t="n">
        <x:v>0</x:v>
      </x:c>
      <x:c r="P6128" s="9" t="str">
        <x:f>'CaseReview'!U1756</x:f>
        <x:v>FAIL</x:v>
      </x:c>
      <x:c r="Q6128" s="9" t="n">
        <x:f>IF(AND(T6128=1,G6128=P6128),1,0)</x:f>
        <x:v>0</x:v>
      </x:c>
      <x:c r="R6128" s="9" t="n">
        <x:f>IF(AND(T6128=1,G6128="PASS",P6128="FAIL"),1,0)</x:f>
        <x:v>0</x:v>
      </x:c>
      <x:c r="S6128" s="9" t="n">
        <x:f>IF(AND(T6128=1,G6128="FAIL",P6128="PASS"),1,0)</x:f>
        <x:v>0</x:v>
      </x:c>
      <x:c r="T6128" s="9" t="n">
        <x:v>0</x:v>
      </x:c>
      <x:c r="U6128" s="9" t="n">
        <x:v>8</x:v>
      </x:c>
      <x:c r="V6128" s="9" t="str">
        <x:v>MVP/SHACL_GENERATION_PIPELINE/experiments/LUNA_CONTEXTUAL_SINGLESHOT/RUN_01/runs/RUN-TRF-042-20260831T160400869199Z/artifacts/attempt_01/extracted_shape.ttl</x:v>
      </x:c>
    </x:row>
    <x:row r="6129" ht="22" customHeight="1">
      <x:c r="A6129" s="10" t="str">
        <x:v>SINGLESHOT</x:v>
      </x:c>
      <x:c r="B6129" s="10" t="str">
        <x:v>TRF-042</x:v>
      </x:c>
      <x:c r="C6129" s="10" t="str">
        <x:v>TRF-042-F02</x:v>
      </x:c>
      <x:c r="D6129" s="10" t="str">
        <x:v>RUN_01</x:v>
      </x:c>
      <x:c r="E6129" s="10" t="str">
        <x:v>ORIGINAL_LEDGER</x:v>
      </x:c>
      <x:c r="F6129" s="10" t="str">
        <x:v>FAIL</x:v>
      </x:c>
      <x:c r="G6129" s="10" t="str">
        <x:v>NO_VERDICT</x:v>
      </x:c>
      <x:c r="H6129" s="10" t="str">
        <x:v>INFRASTRUCTURE_FAILURE</x:v>
      </x:c>
      <x:c r="I6129" s="10" t="str">
        <x:v>NOT_PARSED</x:v>
      </x:c>
      <x:c r="J6129" s="10" t="str">
        <x:v>SINGLESHOT_CAPTURED_DIAGNOSTIC_FAIL</x:v>
      </x:c>
      <x:c r="K6129" s="10" t="str">
        <x:v>402b4d465e63bf15a548f8a319005e8866d9e28a6bc2cde61eef7653cadbadaf</x:v>
      </x:c>
      <x:c r="L6129" s="10" t="str">
        <x:v>historical_three</x:v>
      </x:c>
      <x:c r="M6129" s="10" t="n">
        <x:v>0</x:v>
      </x:c>
      <x:c r="N6129" s="10" t="n">
        <x:v>0</x:v>
      </x:c>
      <x:c r="O6129" s="10" t="n">
        <x:v>0</x:v>
      </x:c>
      <x:c r="P6129" s="9" t="str">
        <x:f>'CaseReview'!U1757</x:f>
        <x:v>FAIL</x:v>
      </x:c>
      <x:c r="Q6129" s="9" t="n">
        <x:f>IF(AND(T6129=1,G6129=P6129),1,0)</x:f>
        <x:v>0</x:v>
      </x:c>
      <x:c r="R6129" s="9" t="n">
        <x:f>IF(AND(T6129=1,G6129="PASS",P6129="FAIL"),1,0)</x:f>
        <x:v>0</x:v>
      </x:c>
      <x:c r="S6129" s="9" t="n">
        <x:f>IF(AND(T6129=1,G6129="FAIL",P6129="PASS"),1,0)</x:f>
        <x:v>0</x:v>
      </x:c>
      <x:c r="T6129" s="9" t="n">
        <x:v>0</x:v>
      </x:c>
      <x:c r="U6129" s="9" t="n">
        <x:v>8</x:v>
      </x:c>
      <x:c r="V6129" s="9" t="str">
        <x:v>MVP/SHACL_GENERATION_PIPELINE/experiments/LUNA_CONTEXTUAL_SINGLESHOT/RUN_01/runs/RUN-TRF-042-20260831T160400869199Z/artifacts/attempt_01/extracted_shape.ttl</x:v>
      </x:c>
    </x:row>
    <x:row r="6130" ht="22" customHeight="1">
      <x:c r="A6130" s="10" t="str">
        <x:v>SINGLESHOT</x:v>
      </x:c>
      <x:c r="B6130" s="10" t="str">
        <x:v>TRF-042</x:v>
      </x:c>
      <x:c r="C6130" s="10" t="str">
        <x:v>TRF-042-F03</x:v>
      </x:c>
      <x:c r="D6130" s="10" t="str">
        <x:v>RUN_01</x:v>
      </x:c>
      <x:c r="E6130" s="10" t="str">
        <x:v>ORIGINAL_LEDGER</x:v>
      </x:c>
      <x:c r="F6130" s="10" t="str">
        <x:v>FAIL</x:v>
      </x:c>
      <x:c r="G6130" s="10" t="str">
        <x:v>NO_VERDICT</x:v>
      </x:c>
      <x:c r="H6130" s="10" t="str">
        <x:v>INFRASTRUCTURE_FAILURE</x:v>
      </x:c>
      <x:c r="I6130" s="10" t="str">
        <x:v>NOT_PARSED</x:v>
      </x:c>
      <x:c r="J6130" s="10" t="str">
        <x:v>SINGLESHOT_CAPTURED_DIAGNOSTIC_FAIL</x:v>
      </x:c>
      <x:c r="K6130" s="10" t="str">
        <x:v>402b4d465e63bf15a548f8a319005e8866d9e28a6bc2cde61eef7653cadbadaf</x:v>
      </x:c>
      <x:c r="L6130" s="10" t="str">
        <x:v>historical_three</x:v>
      </x:c>
      <x:c r="M6130" s="10" t="n">
        <x:v>0</x:v>
      </x:c>
      <x:c r="N6130" s="10" t="n">
        <x:v>0</x:v>
      </x:c>
      <x:c r="O6130" s="10" t="n">
        <x:v>0</x:v>
      </x:c>
      <x:c r="P6130" s="9" t="str">
        <x:f>'CaseReview'!U1758</x:f>
        <x:v>FAIL</x:v>
      </x:c>
      <x:c r="Q6130" s="9" t="n">
        <x:f>IF(AND(T6130=1,G6130=P6130),1,0)</x:f>
        <x:v>0</x:v>
      </x:c>
      <x:c r="R6130" s="9" t="n">
        <x:f>IF(AND(T6130=1,G6130="PASS",P6130="FAIL"),1,0)</x:f>
        <x:v>0</x:v>
      </x:c>
      <x:c r="S6130" s="9" t="n">
        <x:f>IF(AND(T6130=1,G6130="FAIL",P6130="PASS"),1,0)</x:f>
        <x:v>0</x:v>
      </x:c>
      <x:c r="T6130" s="9" t="n">
        <x:v>0</x:v>
      </x:c>
      <x:c r="U6130" s="9" t="n">
        <x:v>8</x:v>
      </x:c>
      <x:c r="V6130" s="9" t="str">
        <x:v>MVP/SHACL_GENERATION_PIPELINE/experiments/LUNA_CONTEXTUAL_SINGLESHOT/RUN_01/runs/RUN-TRF-042-20260831T160400869199Z/artifacts/attempt_01/extracted_shape.ttl</x:v>
      </x:c>
    </x:row>
    <x:row r="6131" ht="22" customHeight="1">
      <x:c r="A6131" s="10" t="str">
        <x:v>SINGLESHOT</x:v>
      </x:c>
      <x:c r="B6131" s="10" t="str">
        <x:v>TRF-042</x:v>
      </x:c>
      <x:c r="C6131" s="10" t="str">
        <x:v>TRF-042-F04</x:v>
      </x:c>
      <x:c r="D6131" s="10" t="str">
        <x:v>RUN_01</x:v>
      </x:c>
      <x:c r="E6131" s="10" t="str">
        <x:v>ORIGINAL_LEDGER</x:v>
      </x:c>
      <x:c r="F6131" s="10" t="str">
        <x:v>FAIL</x:v>
      </x:c>
      <x:c r="G6131" s="10" t="str">
        <x:v>NO_VERDICT</x:v>
      </x:c>
      <x:c r="H6131" s="10" t="str">
        <x:v>INFRASTRUCTURE_FAILURE</x:v>
      </x:c>
      <x:c r="I6131" s="10" t="str">
        <x:v>NOT_PARSED</x:v>
      </x:c>
      <x:c r="J6131" s="10" t="str">
        <x:v>SINGLESHOT_CAPTURED_DIAGNOSTIC_FAIL</x:v>
      </x:c>
      <x:c r="K6131" s="10" t="str">
        <x:v>402b4d465e63bf15a548f8a319005e8866d9e28a6bc2cde61eef7653cadbadaf</x:v>
      </x:c>
      <x:c r="L6131" s="10" t="str">
        <x:v>historical_three</x:v>
      </x:c>
      <x:c r="M6131" s="10" t="n">
        <x:v>0</x:v>
      </x:c>
      <x:c r="N6131" s="10" t="n">
        <x:v>0</x:v>
      </x:c>
      <x:c r="O6131" s="10" t="n">
        <x:v>0</x:v>
      </x:c>
      <x:c r="P6131" s="9" t="str">
        <x:f>'CaseReview'!U1759</x:f>
        <x:v>FAIL</x:v>
      </x:c>
      <x:c r="Q6131" s="9" t="n">
        <x:f>IF(AND(T6131=1,G6131=P6131),1,0)</x:f>
        <x:v>0</x:v>
      </x:c>
      <x:c r="R6131" s="9" t="n">
        <x:f>IF(AND(T6131=1,G6131="PASS",P6131="FAIL"),1,0)</x:f>
        <x:v>0</x:v>
      </x:c>
      <x:c r="S6131" s="9" t="n">
        <x:f>IF(AND(T6131=1,G6131="FAIL",P6131="PASS"),1,0)</x:f>
        <x:v>0</x:v>
      </x:c>
      <x:c r="T6131" s="9" t="n">
        <x:v>0</x:v>
      </x:c>
      <x:c r="U6131" s="9" t="n">
        <x:v>8</x:v>
      </x:c>
      <x:c r="V6131" s="9" t="str">
        <x:v>MVP/SHACL_GENERATION_PIPELINE/experiments/LUNA_CONTEXTUAL_SINGLESHOT/RUN_01/runs/RUN-TRF-042-20260831T160400869199Z/artifacts/attempt_01/extracted_shape.ttl</x:v>
      </x:c>
    </x:row>
    <x:row r="6132" ht="22" customHeight="1">
      <x:c r="A6132" s="10" t="str">
        <x:v>SINGLESHOT</x:v>
      </x:c>
      <x:c r="B6132" s="10" t="str">
        <x:v>TRF-042</x:v>
      </x:c>
      <x:c r="C6132" s="10" t="str">
        <x:v>TRF-042-P01</x:v>
      </x:c>
      <x:c r="D6132" s="10" t="str">
        <x:v>RUN_01</x:v>
      </x:c>
      <x:c r="E6132" s="10" t="str">
        <x:v>ORIGINAL_LEDGER</x:v>
      </x:c>
      <x:c r="F6132" s="10" t="str">
        <x:v>PASS</x:v>
      </x:c>
      <x:c r="G6132" s="10" t="str">
        <x:v>NO_VERDICT</x:v>
      </x:c>
      <x:c r="H6132" s="10" t="str">
        <x:v>INFRASTRUCTURE_FAILURE</x:v>
      </x:c>
      <x:c r="I6132" s="10" t="str">
        <x:v>NOT_PARSED</x:v>
      </x:c>
      <x:c r="J6132" s="10" t="str">
        <x:v>SINGLESHOT_CAPTURED_DIAGNOSTIC_FAIL</x:v>
      </x:c>
      <x:c r="K6132" s="10" t="str">
        <x:v>402b4d465e63bf15a548f8a319005e8866d9e28a6bc2cde61eef7653cadbadaf</x:v>
      </x:c>
      <x:c r="L6132" s="10" t="str">
        <x:v>historical_three</x:v>
      </x:c>
      <x:c r="M6132" s="10" t="n">
        <x:v>0</x:v>
      </x:c>
      <x:c r="N6132" s="10" t="n">
        <x:v>0</x:v>
      </x:c>
      <x:c r="O6132" s="10" t="n">
        <x:v>0</x:v>
      </x:c>
      <x:c r="P6132" s="9" t="str">
        <x:f>'CaseReview'!U1760</x:f>
        <x:v>PASS</x:v>
      </x:c>
      <x:c r="Q6132" s="9" t="n">
        <x:f>IF(AND(T6132=1,G6132=P6132),1,0)</x:f>
        <x:v>0</x:v>
      </x:c>
      <x:c r="R6132" s="9" t="n">
        <x:f>IF(AND(T6132=1,G6132="PASS",P6132="FAIL"),1,0)</x:f>
        <x:v>0</x:v>
      </x:c>
      <x:c r="S6132" s="9" t="n">
        <x:f>IF(AND(T6132=1,G6132="FAIL",P6132="PASS"),1,0)</x:f>
        <x:v>0</x:v>
      </x:c>
      <x:c r="T6132" s="9" t="n">
        <x:v>0</x:v>
      </x:c>
      <x:c r="U6132" s="9" t="n">
        <x:v>8</x:v>
      </x:c>
      <x:c r="V6132" s="9" t="str">
        <x:v>MVP/SHACL_GENERATION_PIPELINE/experiments/LUNA_CONTEXTUAL_SINGLESHOT/RUN_01/runs/RUN-TRF-042-20260831T160400869199Z/artifacts/attempt_01/extracted_shape.ttl</x:v>
      </x:c>
    </x:row>
    <x:row r="6133" ht="22" customHeight="1">
      <x:c r="A6133" s="10" t="str">
        <x:v>SINGLESHOT</x:v>
      </x:c>
      <x:c r="B6133" s="10" t="str">
        <x:v>TRF-042</x:v>
      </x:c>
      <x:c r="C6133" s="10" t="str">
        <x:v>TRF-042-P02</x:v>
      </x:c>
      <x:c r="D6133" s="10" t="str">
        <x:v>RUN_01</x:v>
      </x:c>
      <x:c r="E6133" s="10" t="str">
        <x:v>ORIGINAL_LEDGER</x:v>
      </x:c>
      <x:c r="F6133" s="10" t="str">
        <x:v>PASS</x:v>
      </x:c>
      <x:c r="G6133" s="10" t="str">
        <x:v>NO_VERDICT</x:v>
      </x:c>
      <x:c r="H6133" s="10" t="str">
        <x:v>INFRASTRUCTURE_FAILURE</x:v>
      </x:c>
      <x:c r="I6133" s="10" t="str">
        <x:v>NOT_PARSED</x:v>
      </x:c>
      <x:c r="J6133" s="10" t="str">
        <x:v>SINGLESHOT_CAPTURED_DIAGNOSTIC_FAIL</x:v>
      </x:c>
      <x:c r="K6133" s="10" t="str">
        <x:v>402b4d465e63bf15a548f8a319005e8866d9e28a6bc2cde61eef7653cadbadaf</x:v>
      </x:c>
      <x:c r="L6133" s="10" t="str">
        <x:v>historical_three</x:v>
      </x:c>
      <x:c r="M6133" s="10" t="n">
        <x:v>0</x:v>
      </x:c>
      <x:c r="N6133" s="10" t="n">
        <x:v>0</x:v>
      </x:c>
      <x:c r="O6133" s="10" t="n">
        <x:v>0</x:v>
      </x:c>
      <x:c r="P6133" s="9" t="str">
        <x:f>'CaseReview'!U1761</x:f>
        <x:v>PASS</x:v>
      </x:c>
      <x:c r="Q6133" s="9" t="n">
        <x:f>IF(AND(T6133=1,G6133=P6133),1,0)</x:f>
        <x:v>0</x:v>
      </x:c>
      <x:c r="R6133" s="9" t="n">
        <x:f>IF(AND(T6133=1,G6133="PASS",P6133="FAIL"),1,0)</x:f>
        <x:v>0</x:v>
      </x:c>
      <x:c r="S6133" s="9" t="n">
        <x:f>IF(AND(T6133=1,G6133="FAIL",P6133="PASS"),1,0)</x:f>
        <x:v>0</x:v>
      </x:c>
      <x:c r="T6133" s="9" t="n">
        <x:v>0</x:v>
      </x:c>
      <x:c r="U6133" s="9" t="n">
        <x:v>8</x:v>
      </x:c>
      <x:c r="V6133" s="9" t="str">
        <x:v>MVP/SHACL_GENERATION_PIPELINE/experiments/LUNA_CONTEXTUAL_SINGLESHOT/RUN_01/runs/RUN-TRF-042-20260831T160400869199Z/artifacts/attempt_01/extracted_shape.ttl</x:v>
      </x:c>
    </x:row>
    <x:row r="6134" ht="22" customHeight="1">
      <x:c r="A6134" s="10" t="str">
        <x:v>SINGLESHOT</x:v>
      </x:c>
      <x:c r="B6134" s="10" t="str">
        <x:v>TRF-042</x:v>
      </x:c>
      <x:c r="C6134" s="10" t="str">
        <x:v>TRF-042-P03</x:v>
      </x:c>
      <x:c r="D6134" s="10" t="str">
        <x:v>RUN_01</x:v>
      </x:c>
      <x:c r="E6134" s="10" t="str">
        <x:v>ORIGINAL_LEDGER</x:v>
      </x:c>
      <x:c r="F6134" s="10" t="str">
        <x:v>PASS</x:v>
      </x:c>
      <x:c r="G6134" s="10" t="str">
        <x:v>NO_VERDICT</x:v>
      </x:c>
      <x:c r="H6134" s="10" t="str">
        <x:v>INFRASTRUCTURE_FAILURE</x:v>
      </x:c>
      <x:c r="I6134" s="10" t="str">
        <x:v>NOT_PARSED</x:v>
      </x:c>
      <x:c r="J6134" s="10" t="str">
        <x:v>SINGLESHOT_CAPTURED_DIAGNOSTIC_FAIL</x:v>
      </x:c>
      <x:c r="K6134" s="10" t="str">
        <x:v>402b4d465e63bf15a548f8a319005e8866d9e28a6bc2cde61eef7653cadbadaf</x:v>
      </x:c>
      <x:c r="L6134" s="10" t="str">
        <x:v>historical_three</x:v>
      </x:c>
      <x:c r="M6134" s="10" t="n">
        <x:v>0</x:v>
      </x:c>
      <x:c r="N6134" s="10" t="n">
        <x:v>0</x:v>
      </x:c>
      <x:c r="O6134" s="10" t="n">
        <x:v>0</x:v>
      </x:c>
      <x:c r="P6134" s="9" t="str">
        <x:f>'CaseReview'!U1762</x:f>
        <x:v>PASS</x:v>
      </x:c>
      <x:c r="Q6134" s="9" t="n">
        <x:f>IF(AND(T6134=1,G6134=P6134),1,0)</x:f>
        <x:v>0</x:v>
      </x:c>
      <x:c r="R6134" s="9" t="n">
        <x:f>IF(AND(T6134=1,G6134="PASS",P6134="FAIL"),1,0)</x:f>
        <x:v>0</x:v>
      </x:c>
      <x:c r="S6134" s="9" t="n">
        <x:f>IF(AND(T6134=1,G6134="FAIL",P6134="PASS"),1,0)</x:f>
        <x:v>0</x:v>
      </x:c>
      <x:c r="T6134" s="9" t="n">
        <x:v>0</x:v>
      </x:c>
      <x:c r="U6134" s="9" t="n">
        <x:v>8</x:v>
      </x:c>
      <x:c r="V6134" s="9" t="str">
        <x:v>MVP/SHACL_GENERATION_PIPELINE/experiments/LUNA_CONTEXTUAL_SINGLESHOT/RUN_01/runs/RUN-TRF-042-20260831T160400869199Z/artifacts/attempt_01/extracted_shape.ttl</x:v>
      </x:c>
    </x:row>
    <x:row r="6135" ht="22" customHeight="1">
      <x:c r="A6135" s="10" t="str">
        <x:v>SINGLESHOT</x:v>
      </x:c>
      <x:c r="B6135" s="10" t="str">
        <x:v>TRF-042</x:v>
      </x:c>
      <x:c r="C6135" s="10" t="str">
        <x:v>TRF-042-P04</x:v>
      </x:c>
      <x:c r="D6135" s="10" t="str">
        <x:v>RUN_01</x:v>
      </x:c>
      <x:c r="E6135" s="10" t="str">
        <x:v>ORIGINAL_LEDGER</x:v>
      </x:c>
      <x:c r="F6135" s="10" t="str">
        <x:v>PASS</x:v>
      </x:c>
      <x:c r="G6135" s="10" t="str">
        <x:v>NO_VERDICT</x:v>
      </x:c>
      <x:c r="H6135" s="10" t="str">
        <x:v>INFRASTRUCTURE_FAILURE</x:v>
      </x:c>
      <x:c r="I6135" s="10" t="str">
        <x:v>NOT_PARSED</x:v>
      </x:c>
      <x:c r="J6135" s="10" t="str">
        <x:v>SINGLESHOT_CAPTURED_DIAGNOSTIC_FAIL</x:v>
      </x:c>
      <x:c r="K6135" s="10" t="str">
        <x:v>402b4d465e63bf15a548f8a319005e8866d9e28a6bc2cde61eef7653cadbadaf</x:v>
      </x:c>
      <x:c r="L6135" s="10" t="str">
        <x:v>historical_three</x:v>
      </x:c>
      <x:c r="M6135" s="10" t="n">
        <x:v>0</x:v>
      </x:c>
      <x:c r="N6135" s="10" t="n">
        <x:v>0</x:v>
      </x:c>
      <x:c r="O6135" s="10" t="n">
        <x:v>0</x:v>
      </x:c>
      <x:c r="P6135" s="9" t="str">
        <x:f>'CaseReview'!U1763</x:f>
        <x:v>PASS</x:v>
      </x:c>
      <x:c r="Q6135" s="9" t="n">
        <x:f>IF(AND(T6135=1,G6135=P6135),1,0)</x:f>
        <x:v>0</x:v>
      </x:c>
      <x:c r="R6135" s="9" t="n">
        <x:f>IF(AND(T6135=1,G6135="PASS",P6135="FAIL"),1,0)</x:f>
        <x:v>0</x:v>
      </x:c>
      <x:c r="S6135" s="9" t="n">
        <x:f>IF(AND(T6135=1,G6135="FAIL",P6135="PASS"),1,0)</x:f>
        <x:v>0</x:v>
      </x:c>
      <x:c r="T6135" s="9" t="n">
        <x:v>0</x:v>
      </x:c>
      <x:c r="U6135" s="9" t="n">
        <x:v>8</x:v>
      </x:c>
      <x:c r="V6135" s="9" t="str">
        <x:v>MVP/SHACL_GENERATION_PIPELINE/experiments/LUNA_CONTEXTUAL_SINGLESHOT/RUN_01/runs/RUN-TRF-042-20260831T160400869199Z/artifacts/attempt_01/extracted_shape.ttl</x:v>
      </x:c>
    </x:row>
    <x:row r="6136" ht="22" customHeight="1">
      <x:c r="A6136" s="10" t="str">
        <x:v>SINGLESHOT</x:v>
      </x:c>
      <x:c r="B6136" s="10" t="str">
        <x:v>TRF-043</x:v>
      </x:c>
      <x:c r="C6136" s="10" t="str">
        <x:v>TRF-043-F01</x:v>
      </x:c>
      <x:c r="D6136" s="10" t="str">
        <x:v>RUN_01</x:v>
      </x:c>
      <x:c r="E6136" s="10" t="str">
        <x:v>ORIGINAL_LEDGER</x:v>
      </x:c>
      <x:c r="F6136" s="10" t="str">
        <x:v>FAIL</x:v>
      </x:c>
      <x:c r="G6136" s="10" t="str">
        <x:v>FAIL</x:v>
      </x:c>
      <x:c r="H6136" s="10" t="str">
        <x:v>EXECUTED</x:v>
      </x:c>
      <x:c r="I6136" s="10" t="str">
        <x:v>PARSED</x:v>
      </x:c>
      <x:c r="J6136" s="10" t="str">
        <x:v>SINGLESHOT_CAPTURED_DIAGNOSTIC_PASS</x:v>
      </x:c>
      <x:c r="K6136" s="10" t="str">
        <x:v>fcd18e2e7338bf6b75f893a03fe017b2338b532dcf249f354046df6577fa41e0</x:v>
      </x:c>
      <x:c r="L6136" s="10" t="str">
        <x:v>historical_three</x:v>
      </x:c>
      <x:c r="M6136" s="10" t="n">
        <x:v>1</x:v>
      </x:c>
      <x:c r="N6136" s="10" t="n">
        <x:v>0</x:v>
      </x:c>
      <x:c r="O6136" s="10" t="n">
        <x:v>0</x:v>
      </x:c>
      <x:c r="P6136" s="9" t="str">
        <x:f>'CaseReview'!U1764</x:f>
        <x:v>FAIL</x:v>
      </x:c>
      <x:c r="Q6136" s="9" t="n">
        <x:f>IF(AND(T6136=1,G6136=P6136),1,0)</x:f>
        <x:v>1</x:v>
      </x:c>
      <x:c r="R6136" s="9" t="n">
        <x:f>IF(AND(T6136=1,G6136="PASS",P6136="FAIL"),1,0)</x:f>
        <x:v>0</x:v>
      </x:c>
      <x:c r="S6136" s="9" t="n">
        <x:f>IF(AND(T6136=1,G6136="FAIL",P6136="PASS"),1,0)</x:f>
        <x:v>0</x:v>
      </x:c>
      <x:c r="T6136" s="9" t="n">
        <x:v>1</x:v>
      </x:c>
      <x:c r="U6136" s="9" t="n">
        <x:v>8</x:v>
      </x:c>
      <x:c r="V6136" s="9" t="str">
        <x:v>MVP/SHACL_GENERATION_PIPELINE/experiments/LUNA_CONTEXTUAL_SINGLESHOT/RUN_01/runs/RUN-TRF-043-20260831T160433505359Z/artifacts/attempt_01/extracted_shape.ttl</x:v>
      </x:c>
    </x:row>
    <x:row r="6137" ht="22" customHeight="1">
      <x:c r="A6137" s="10" t="str">
        <x:v>SINGLESHOT</x:v>
      </x:c>
      <x:c r="B6137" s="10" t="str">
        <x:v>TRF-043</x:v>
      </x:c>
      <x:c r="C6137" s="10" t="str">
        <x:v>TRF-043-F02</x:v>
      </x:c>
      <x:c r="D6137" s="10" t="str">
        <x:v>RUN_01</x:v>
      </x:c>
      <x:c r="E6137" s="10" t="str">
        <x:v>ORIGINAL_LEDGER</x:v>
      </x:c>
      <x:c r="F6137" s="10" t="str">
        <x:v>FAIL</x:v>
      </x:c>
      <x:c r="G6137" s="10" t="str">
        <x:v>PASS</x:v>
      </x:c>
      <x:c r="H6137" s="10" t="str">
        <x:v>EXECUTED</x:v>
      </x:c>
      <x:c r="I6137" s="10" t="str">
        <x:v>PARSED</x:v>
      </x:c>
      <x:c r="J6137" s="10" t="str">
        <x:v>SINGLESHOT_CAPTURED_DIAGNOSTIC_PASS</x:v>
      </x:c>
      <x:c r="K6137" s="10" t="str">
        <x:v>fcd18e2e7338bf6b75f893a03fe017b2338b532dcf249f354046df6577fa41e0</x:v>
      </x:c>
      <x:c r="L6137" s="10" t="str">
        <x:v>historical_three</x:v>
      </x:c>
      <x:c r="M6137" s="10" t="n">
        <x:v>0</x:v>
      </x:c>
      <x:c r="N6137" s="10" t="n">
        <x:v>1</x:v>
      </x:c>
      <x:c r="O6137" s="10" t="n">
        <x:v>0</x:v>
      </x:c>
      <x:c r="P6137" s="9" t="str">
        <x:f>'CaseReview'!U1765</x:f>
        <x:v>FAIL</x:v>
      </x:c>
      <x:c r="Q6137" s="9" t="n">
        <x:f>IF(AND(T6137=1,G6137=P6137),1,0)</x:f>
        <x:v>0</x:v>
      </x:c>
      <x:c r="R6137" s="9" t="n">
        <x:f>IF(AND(T6137=1,G6137="PASS",P6137="FAIL"),1,0)</x:f>
        <x:v>1</x:v>
      </x:c>
      <x:c r="S6137" s="9" t="n">
        <x:f>IF(AND(T6137=1,G6137="FAIL",P6137="PASS"),1,0)</x:f>
        <x:v>0</x:v>
      </x:c>
      <x:c r="T6137" s="9" t="n">
        <x:v>1</x:v>
      </x:c>
      <x:c r="U6137" s="9" t="n">
        <x:v>8</x:v>
      </x:c>
      <x:c r="V6137" s="9" t="str">
        <x:v>MVP/SHACL_GENERATION_PIPELINE/experiments/LUNA_CONTEXTUAL_SINGLESHOT/RUN_01/runs/RUN-TRF-043-20260831T160433505359Z/artifacts/attempt_01/extracted_shape.ttl</x:v>
      </x:c>
    </x:row>
    <x:row r="6138" ht="22" customHeight="1">
      <x:c r="A6138" s="10" t="str">
        <x:v>SINGLESHOT</x:v>
      </x:c>
      <x:c r="B6138" s="10" t="str">
        <x:v>TRF-043</x:v>
      </x:c>
      <x:c r="C6138" s="10" t="str">
        <x:v>TRF-043-F03</x:v>
      </x:c>
      <x:c r="D6138" s="10" t="str">
        <x:v>RUN_01</x:v>
      </x:c>
      <x:c r="E6138" s="10" t="str">
        <x:v>ORIGINAL_LEDGER</x:v>
      </x:c>
      <x:c r="F6138" s="10" t="str">
        <x:v>FAIL</x:v>
      </x:c>
      <x:c r="G6138" s="10" t="str">
        <x:v>FAIL</x:v>
      </x:c>
      <x:c r="H6138" s="10" t="str">
        <x:v>EXECUTED</x:v>
      </x:c>
      <x:c r="I6138" s="10" t="str">
        <x:v>PARSED</x:v>
      </x:c>
      <x:c r="J6138" s="10" t="str">
        <x:v>SINGLESHOT_CAPTURED_DIAGNOSTIC_PASS</x:v>
      </x:c>
      <x:c r="K6138" s="10" t="str">
        <x:v>fcd18e2e7338bf6b75f893a03fe017b2338b532dcf249f354046df6577fa41e0</x:v>
      </x:c>
      <x:c r="L6138" s="10" t="str">
        <x:v>historical_three</x:v>
      </x:c>
      <x:c r="M6138" s="10" t="n">
        <x:v>1</x:v>
      </x:c>
      <x:c r="N6138" s="10" t="n">
        <x:v>0</x:v>
      </x:c>
      <x:c r="O6138" s="10" t="n">
        <x:v>0</x:v>
      </x:c>
      <x:c r="P6138" s="9" t="str">
        <x:f>'CaseReview'!U1766</x:f>
        <x:v>FAIL</x:v>
      </x:c>
      <x:c r="Q6138" s="9" t="n">
        <x:f>IF(AND(T6138=1,G6138=P6138),1,0)</x:f>
        <x:v>1</x:v>
      </x:c>
      <x:c r="R6138" s="9" t="n">
        <x:f>IF(AND(T6138=1,G6138="PASS",P6138="FAIL"),1,0)</x:f>
        <x:v>0</x:v>
      </x:c>
      <x:c r="S6138" s="9" t="n">
        <x:f>IF(AND(T6138=1,G6138="FAIL",P6138="PASS"),1,0)</x:f>
        <x:v>0</x:v>
      </x:c>
      <x:c r="T6138" s="9" t="n">
        <x:v>1</x:v>
      </x:c>
      <x:c r="U6138" s="9" t="n">
        <x:v>8</x:v>
      </x:c>
      <x:c r="V6138" s="9" t="str">
        <x:v>MVP/SHACL_GENERATION_PIPELINE/experiments/LUNA_CONTEXTUAL_SINGLESHOT/RUN_01/runs/RUN-TRF-043-20260831T160433505359Z/artifacts/attempt_01/extracted_shape.ttl</x:v>
      </x:c>
    </x:row>
    <x:row r="6139" ht="22" customHeight="1">
      <x:c r="A6139" s="10" t="str">
        <x:v>SINGLESHOT</x:v>
      </x:c>
      <x:c r="B6139" s="10" t="str">
        <x:v>TRF-043</x:v>
      </x:c>
      <x:c r="C6139" s="10" t="str">
        <x:v>TRF-043-F04</x:v>
      </x:c>
      <x:c r="D6139" s="10" t="str">
        <x:v>RUN_01</x:v>
      </x:c>
      <x:c r="E6139" s="10" t="str">
        <x:v>ORIGINAL_LEDGER</x:v>
      </x:c>
      <x:c r="F6139" s="10" t="str">
        <x:v>FAIL</x:v>
      </x:c>
      <x:c r="G6139" s="10" t="str">
        <x:v>FAIL</x:v>
      </x:c>
      <x:c r="H6139" s="10" t="str">
        <x:v>EXECUTED</x:v>
      </x:c>
      <x:c r="I6139" s="10" t="str">
        <x:v>PARSED</x:v>
      </x:c>
      <x:c r="J6139" s="10" t="str">
        <x:v>SINGLESHOT_CAPTURED_DIAGNOSTIC_PASS</x:v>
      </x:c>
      <x:c r="K6139" s="10" t="str">
        <x:v>fcd18e2e7338bf6b75f893a03fe017b2338b532dcf249f354046df6577fa41e0</x:v>
      </x:c>
      <x:c r="L6139" s="10" t="str">
        <x:v>historical_three</x:v>
      </x:c>
      <x:c r="M6139" s="10" t="n">
        <x:v>1</x:v>
      </x:c>
      <x:c r="N6139" s="10" t="n">
        <x:v>0</x:v>
      </x:c>
      <x:c r="O6139" s="10" t="n">
        <x:v>0</x:v>
      </x:c>
      <x:c r="P6139" s="9" t="str">
        <x:f>'CaseReview'!U1767</x:f>
        <x:v>FAIL</x:v>
      </x:c>
      <x:c r="Q6139" s="9" t="n">
        <x:f>IF(AND(T6139=1,G6139=P6139),1,0)</x:f>
        <x:v>1</x:v>
      </x:c>
      <x:c r="R6139" s="9" t="n">
        <x:f>IF(AND(T6139=1,G6139="PASS",P6139="FAIL"),1,0)</x:f>
        <x:v>0</x:v>
      </x:c>
      <x:c r="S6139" s="9" t="n">
        <x:f>IF(AND(T6139=1,G6139="FAIL",P6139="PASS"),1,0)</x:f>
        <x:v>0</x:v>
      </x:c>
      <x:c r="T6139" s="9" t="n">
        <x:v>1</x:v>
      </x:c>
      <x:c r="U6139" s="9" t="n">
        <x:v>8</x:v>
      </x:c>
      <x:c r="V6139" s="9" t="str">
        <x:v>MVP/SHACL_GENERATION_PIPELINE/experiments/LUNA_CONTEXTUAL_SINGLESHOT/RUN_01/runs/RUN-TRF-043-20260831T160433505359Z/artifacts/attempt_01/extracted_shape.ttl</x:v>
      </x:c>
    </x:row>
    <x:row r="6140" ht="22" customHeight="1">
      <x:c r="A6140" s="10" t="str">
        <x:v>SINGLESHOT</x:v>
      </x:c>
      <x:c r="B6140" s="10" t="str">
        <x:v>TRF-043</x:v>
      </x:c>
      <x:c r="C6140" s="10" t="str">
        <x:v>TRF-043-P01</x:v>
      </x:c>
      <x:c r="D6140" s="10" t="str">
        <x:v>RUN_01</x:v>
      </x:c>
      <x:c r="E6140" s="10" t="str">
        <x:v>ORIGINAL_LEDGER</x:v>
      </x:c>
      <x:c r="F6140" s="10" t="str">
        <x:v>PASS</x:v>
      </x:c>
      <x:c r="G6140" s="10" t="str">
        <x:v>PASS</x:v>
      </x:c>
      <x:c r="H6140" s="10" t="str">
        <x:v>EXECUTED</x:v>
      </x:c>
      <x:c r="I6140" s="10" t="str">
        <x:v>PARSED</x:v>
      </x:c>
      <x:c r="J6140" s="10" t="str">
        <x:v>SINGLESHOT_CAPTURED_DIAGNOSTIC_PASS</x:v>
      </x:c>
      <x:c r="K6140" s="10" t="str">
        <x:v>fcd18e2e7338bf6b75f893a03fe017b2338b532dcf249f354046df6577fa41e0</x:v>
      </x:c>
      <x:c r="L6140" s="10" t="str">
        <x:v>historical_three</x:v>
      </x:c>
      <x:c r="M6140" s="10" t="n">
        <x:v>1</x:v>
      </x:c>
      <x:c r="N6140" s="10" t="n">
        <x:v>0</x:v>
      </x:c>
      <x:c r="O6140" s="10" t="n">
        <x:v>0</x:v>
      </x:c>
      <x:c r="P6140" s="9" t="str">
        <x:f>'CaseReview'!U1768</x:f>
        <x:v>PASS</x:v>
      </x:c>
      <x:c r="Q6140" s="9" t="n">
        <x:f>IF(AND(T6140=1,G6140=P6140),1,0)</x:f>
        <x:v>1</x:v>
      </x:c>
      <x:c r="R6140" s="9" t="n">
        <x:f>IF(AND(T6140=1,G6140="PASS",P6140="FAIL"),1,0)</x:f>
        <x:v>0</x:v>
      </x:c>
      <x:c r="S6140" s="9" t="n">
        <x:f>IF(AND(T6140=1,G6140="FAIL",P6140="PASS"),1,0)</x:f>
        <x:v>0</x:v>
      </x:c>
      <x:c r="T6140" s="9" t="n">
        <x:v>1</x:v>
      </x:c>
      <x:c r="U6140" s="9" t="n">
        <x:v>8</x:v>
      </x:c>
      <x:c r="V6140" s="9" t="str">
        <x:v>MVP/SHACL_GENERATION_PIPELINE/experiments/LUNA_CONTEXTUAL_SINGLESHOT/RUN_01/runs/RUN-TRF-043-20260831T160433505359Z/artifacts/attempt_01/extracted_shape.ttl</x:v>
      </x:c>
    </x:row>
    <x:row r="6141" ht="22" customHeight="1">
      <x:c r="A6141" s="10" t="str">
        <x:v>SINGLESHOT</x:v>
      </x:c>
      <x:c r="B6141" s="10" t="str">
        <x:v>TRF-043</x:v>
      </x:c>
      <x:c r="C6141" s="10" t="str">
        <x:v>TRF-043-P02</x:v>
      </x:c>
      <x:c r="D6141" s="10" t="str">
        <x:v>RUN_01</x:v>
      </x:c>
      <x:c r="E6141" s="10" t="str">
        <x:v>ORIGINAL_LEDGER</x:v>
      </x:c>
      <x:c r="F6141" s="10" t="str">
        <x:v>PASS</x:v>
      </x:c>
      <x:c r="G6141" s="10" t="str">
        <x:v>PASS</x:v>
      </x:c>
      <x:c r="H6141" s="10" t="str">
        <x:v>EXECUTED</x:v>
      </x:c>
      <x:c r="I6141" s="10" t="str">
        <x:v>PARSED</x:v>
      </x:c>
      <x:c r="J6141" s="10" t="str">
        <x:v>SINGLESHOT_CAPTURED_DIAGNOSTIC_PASS</x:v>
      </x:c>
      <x:c r="K6141" s="10" t="str">
        <x:v>fcd18e2e7338bf6b75f893a03fe017b2338b532dcf249f354046df6577fa41e0</x:v>
      </x:c>
      <x:c r="L6141" s="10" t="str">
        <x:v>historical_three</x:v>
      </x:c>
      <x:c r="M6141" s="10" t="n">
        <x:v>1</x:v>
      </x:c>
      <x:c r="N6141" s="10" t="n">
        <x:v>0</x:v>
      </x:c>
      <x:c r="O6141" s="10" t="n">
        <x:v>0</x:v>
      </x:c>
      <x:c r="P6141" s="9" t="str">
        <x:f>'CaseReview'!U1769</x:f>
        <x:v>PASS</x:v>
      </x:c>
      <x:c r="Q6141" s="9" t="n">
        <x:f>IF(AND(T6141=1,G6141=P6141),1,0)</x:f>
        <x:v>1</x:v>
      </x:c>
      <x:c r="R6141" s="9" t="n">
        <x:f>IF(AND(T6141=1,G6141="PASS",P6141="FAIL"),1,0)</x:f>
        <x:v>0</x:v>
      </x:c>
      <x:c r="S6141" s="9" t="n">
        <x:f>IF(AND(T6141=1,G6141="FAIL",P6141="PASS"),1,0)</x:f>
        <x:v>0</x:v>
      </x:c>
      <x:c r="T6141" s="9" t="n">
        <x:v>1</x:v>
      </x:c>
      <x:c r="U6141" s="9" t="n">
        <x:v>8</x:v>
      </x:c>
      <x:c r="V6141" s="9" t="str">
        <x:v>MVP/SHACL_GENERATION_PIPELINE/experiments/LUNA_CONTEXTUAL_SINGLESHOT/RUN_01/runs/RUN-TRF-043-20260831T160433505359Z/artifacts/attempt_01/extracted_shape.ttl</x:v>
      </x:c>
    </x:row>
    <x:row r="6142" ht="22" customHeight="1">
      <x:c r="A6142" s="10" t="str">
        <x:v>SINGLESHOT</x:v>
      </x:c>
      <x:c r="B6142" s="10" t="str">
        <x:v>TRF-043</x:v>
      </x:c>
      <x:c r="C6142" s="10" t="str">
        <x:v>TRF-043-P03</x:v>
      </x:c>
      <x:c r="D6142" s="10" t="str">
        <x:v>RUN_01</x:v>
      </x:c>
      <x:c r="E6142" s="10" t="str">
        <x:v>ORIGINAL_LEDGER</x:v>
      </x:c>
      <x:c r="F6142" s="10" t="str">
        <x:v>PASS</x:v>
      </x:c>
      <x:c r="G6142" s="10" t="str">
        <x:v>PASS</x:v>
      </x:c>
      <x:c r="H6142" s="10" t="str">
        <x:v>EXECUTED</x:v>
      </x:c>
      <x:c r="I6142" s="10" t="str">
        <x:v>PARSED</x:v>
      </x:c>
      <x:c r="J6142" s="10" t="str">
        <x:v>SINGLESHOT_CAPTURED_DIAGNOSTIC_PASS</x:v>
      </x:c>
      <x:c r="K6142" s="10" t="str">
        <x:v>fcd18e2e7338bf6b75f893a03fe017b2338b532dcf249f354046df6577fa41e0</x:v>
      </x:c>
      <x:c r="L6142" s="10" t="str">
        <x:v>historical_three</x:v>
      </x:c>
      <x:c r="M6142" s="10" t="n">
        <x:v>1</x:v>
      </x:c>
      <x:c r="N6142" s="10" t="n">
        <x:v>0</x:v>
      </x:c>
      <x:c r="O6142" s="10" t="n">
        <x:v>0</x:v>
      </x:c>
      <x:c r="P6142" s="9" t="str">
        <x:f>'CaseReview'!U1770</x:f>
        <x:v>PASS</x:v>
      </x:c>
      <x:c r="Q6142" s="9" t="n">
        <x:f>IF(AND(T6142=1,G6142=P6142),1,0)</x:f>
        <x:v>1</x:v>
      </x:c>
      <x:c r="R6142" s="9" t="n">
        <x:f>IF(AND(T6142=1,G6142="PASS",P6142="FAIL"),1,0)</x:f>
        <x:v>0</x:v>
      </x:c>
      <x:c r="S6142" s="9" t="n">
        <x:f>IF(AND(T6142=1,G6142="FAIL",P6142="PASS"),1,0)</x:f>
        <x:v>0</x:v>
      </x:c>
      <x:c r="T6142" s="9" t="n">
        <x:v>1</x:v>
      </x:c>
      <x:c r="U6142" s="9" t="n">
        <x:v>8</x:v>
      </x:c>
      <x:c r="V6142" s="9" t="str">
        <x:v>MVP/SHACL_GENERATION_PIPELINE/experiments/LUNA_CONTEXTUAL_SINGLESHOT/RUN_01/runs/RUN-TRF-043-20260831T160433505359Z/artifacts/attempt_01/extracted_shape.ttl</x:v>
      </x:c>
    </x:row>
    <x:row r="6143" ht="22" customHeight="1">
      <x:c r="A6143" s="10" t="str">
        <x:v>SINGLESHOT</x:v>
      </x:c>
      <x:c r="B6143" s="10" t="str">
        <x:v>TRF-043</x:v>
      </x:c>
      <x:c r="C6143" s="10" t="str">
        <x:v>TRF-043-P04</x:v>
      </x:c>
      <x:c r="D6143" s="10" t="str">
        <x:v>RUN_01</x:v>
      </x:c>
      <x:c r="E6143" s="10" t="str">
        <x:v>ORIGINAL_LEDGER</x:v>
      </x:c>
      <x:c r="F6143" s="10" t="str">
        <x:v>PASS</x:v>
      </x:c>
      <x:c r="G6143" s="10" t="str">
        <x:v>PASS</x:v>
      </x:c>
      <x:c r="H6143" s="10" t="str">
        <x:v>EXECUTED</x:v>
      </x:c>
      <x:c r="I6143" s="10" t="str">
        <x:v>PARSED</x:v>
      </x:c>
      <x:c r="J6143" s="10" t="str">
        <x:v>SINGLESHOT_CAPTURED_DIAGNOSTIC_PASS</x:v>
      </x:c>
      <x:c r="K6143" s="10" t="str">
        <x:v>fcd18e2e7338bf6b75f893a03fe017b2338b532dcf249f354046df6577fa41e0</x:v>
      </x:c>
      <x:c r="L6143" s="10" t="str">
        <x:v>historical_three</x:v>
      </x:c>
      <x:c r="M6143" s="10" t="n">
        <x:v>1</x:v>
      </x:c>
      <x:c r="N6143" s="10" t="n">
        <x:v>0</x:v>
      </x:c>
      <x:c r="O6143" s="10" t="n">
        <x:v>0</x:v>
      </x:c>
      <x:c r="P6143" s="9" t="str">
        <x:f>'CaseReview'!U1771</x:f>
        <x:v>PASS</x:v>
      </x:c>
      <x:c r="Q6143" s="9" t="n">
        <x:f>IF(AND(T6143=1,G6143=P6143),1,0)</x:f>
        <x:v>1</x:v>
      </x:c>
      <x:c r="R6143" s="9" t="n">
        <x:f>IF(AND(T6143=1,G6143="PASS",P6143="FAIL"),1,0)</x:f>
        <x:v>0</x:v>
      </x:c>
      <x:c r="S6143" s="9" t="n">
        <x:f>IF(AND(T6143=1,G6143="FAIL",P6143="PASS"),1,0)</x:f>
        <x:v>0</x:v>
      </x:c>
      <x:c r="T6143" s="9" t="n">
        <x:v>1</x:v>
      </x:c>
      <x:c r="U6143" s="9" t="n">
        <x:v>8</x:v>
      </x:c>
      <x:c r="V6143" s="9" t="str">
        <x:v>MVP/SHACL_GENERATION_PIPELINE/experiments/LUNA_CONTEXTUAL_SINGLESHOT/RUN_01/runs/RUN-TRF-043-20260831T160433505359Z/artifacts/attempt_01/extracted_shape.ttl</x:v>
      </x:c>
    </x:row>
    <x:row r="6144" ht="22" customHeight="1">
      <x:c r="A6144" s="10" t="str">
        <x:v>SINGLESHOT</x:v>
      </x:c>
      <x:c r="B6144" s="10" t="str">
        <x:v>TRF-044</x:v>
      </x:c>
      <x:c r="C6144" s="10" t="str">
        <x:v>TRF-044-F01</x:v>
      </x:c>
      <x:c r="D6144" s="10" t="str">
        <x:v>RUN_01</x:v>
      </x:c>
      <x:c r="E6144" s="10" t="str">
        <x:v>ORIGINAL_LEDGER</x:v>
      </x:c>
      <x:c r="F6144" s="10" t="str">
        <x:v>FAIL</x:v>
      </x:c>
      <x:c r="G6144" s="10" t="str">
        <x:v>PASS</x:v>
      </x:c>
      <x:c r="H6144" s="10" t="str">
        <x:v>EXECUTED</x:v>
      </x:c>
      <x:c r="I6144" s="10" t="str">
        <x:v>PARSED</x:v>
      </x:c>
      <x:c r="J6144" s="10" t="str">
        <x:v>SINGLESHOT_CAPTURED_DIAGNOSTIC_PASS</x:v>
      </x:c>
      <x:c r="K6144" s="10" t="str">
        <x:v>b6b83c424da4053bfd96d280287be5d4c3b8b00e131610e838bc6c3a92d9ae44</x:v>
      </x:c>
      <x:c r="L6144" s="10" t="str">
        <x:v>historical_three</x:v>
      </x:c>
      <x:c r="M6144" s="10" t="n">
        <x:v>0</x:v>
      </x:c>
      <x:c r="N6144" s="10" t="n">
        <x:v>1</x:v>
      </x:c>
      <x:c r="O6144" s="10" t="n">
        <x:v>0</x:v>
      </x:c>
      <x:c r="P6144" s="9" t="str">
        <x:f>'CaseReview'!U1772</x:f>
        <x:v>FAIL</x:v>
      </x:c>
      <x:c r="Q6144" s="9" t="n">
        <x:f>IF(AND(T6144=1,G6144=P6144),1,0)</x:f>
        <x:v>0</x:v>
      </x:c>
      <x:c r="R6144" s="9" t="n">
        <x:f>IF(AND(T6144=1,G6144="PASS",P6144="FAIL"),1,0)</x:f>
        <x:v>1</x:v>
      </x:c>
      <x:c r="S6144" s="9" t="n">
        <x:f>IF(AND(T6144=1,G6144="FAIL",P6144="PASS"),1,0)</x:f>
        <x:v>0</x:v>
      </x:c>
      <x:c r="T6144" s="9" t="n">
        <x:v>1</x:v>
      </x:c>
      <x:c r="U6144" s="9" t="n">
        <x:v>10</x:v>
      </x:c>
      <x:c r="V6144" s="9" t="str">
        <x:v>MVP/SHACL_GENERATION_PIPELINE/experiments/LUNA_CONTEXTUAL_SINGLESHOT/RUN_01/runs/RUN-TRF-044-20260831T160526466532Z/artifacts/attempt_01/extracted_shape.ttl</x:v>
      </x:c>
    </x:row>
    <x:row r="6145" ht="22" customHeight="1">
      <x:c r="A6145" s="10" t="str">
        <x:v>SINGLESHOT</x:v>
      </x:c>
      <x:c r="B6145" s="10" t="str">
        <x:v>TRF-044</x:v>
      </x:c>
      <x:c r="C6145" s="10" t="str">
        <x:v>TRF-044-F02</x:v>
      </x:c>
      <x:c r="D6145" s="10" t="str">
        <x:v>RUN_01</x:v>
      </x:c>
      <x:c r="E6145" s="10" t="str">
        <x:v>ORIGINAL_LEDGER</x:v>
      </x:c>
      <x:c r="F6145" s="10" t="str">
        <x:v>FAIL</x:v>
      </x:c>
      <x:c r="G6145" s="10" t="str">
        <x:v>PASS</x:v>
      </x:c>
      <x:c r="H6145" s="10" t="str">
        <x:v>EXECUTED</x:v>
      </x:c>
      <x:c r="I6145" s="10" t="str">
        <x:v>PARSED</x:v>
      </x:c>
      <x:c r="J6145" s="10" t="str">
        <x:v>SINGLESHOT_CAPTURED_DIAGNOSTIC_PASS</x:v>
      </x:c>
      <x:c r="K6145" s="10" t="str">
        <x:v>b6b83c424da4053bfd96d280287be5d4c3b8b00e131610e838bc6c3a92d9ae44</x:v>
      </x:c>
      <x:c r="L6145" s="10" t="str">
        <x:v>historical_three</x:v>
      </x:c>
      <x:c r="M6145" s="10" t="n">
        <x:v>0</x:v>
      </x:c>
      <x:c r="N6145" s="10" t="n">
        <x:v>1</x:v>
      </x:c>
      <x:c r="O6145" s="10" t="n">
        <x:v>0</x:v>
      </x:c>
      <x:c r="P6145" s="9" t="str">
        <x:f>'CaseReview'!U1773</x:f>
        <x:v>FAIL</x:v>
      </x:c>
      <x:c r="Q6145" s="9" t="n">
        <x:f>IF(AND(T6145=1,G6145=P6145),1,0)</x:f>
        <x:v>0</x:v>
      </x:c>
      <x:c r="R6145" s="9" t="n">
        <x:f>IF(AND(T6145=1,G6145="PASS",P6145="FAIL"),1,0)</x:f>
        <x:v>1</x:v>
      </x:c>
      <x:c r="S6145" s="9" t="n">
        <x:f>IF(AND(T6145=1,G6145="FAIL",P6145="PASS"),1,0)</x:f>
        <x:v>0</x:v>
      </x:c>
      <x:c r="T6145" s="9" t="n">
        <x:v>1</x:v>
      </x:c>
      <x:c r="U6145" s="9" t="n">
        <x:v>10</x:v>
      </x:c>
      <x:c r="V6145" s="9" t="str">
        <x:v>MVP/SHACL_GENERATION_PIPELINE/experiments/LUNA_CONTEXTUAL_SINGLESHOT/RUN_01/runs/RUN-TRF-044-20260831T160526466532Z/artifacts/attempt_01/extracted_shape.ttl</x:v>
      </x:c>
    </x:row>
    <x:row r="6146" ht="22" customHeight="1">
      <x:c r="A6146" s="10" t="str">
        <x:v>SINGLESHOT</x:v>
      </x:c>
      <x:c r="B6146" s="10" t="str">
        <x:v>TRF-044</x:v>
      </x:c>
      <x:c r="C6146" s="10" t="str">
        <x:v>TRF-044-F03</x:v>
      </x:c>
      <x:c r="D6146" s="10" t="str">
        <x:v>RUN_01</x:v>
      </x:c>
      <x:c r="E6146" s="10" t="str">
        <x:v>ORIGINAL_LEDGER</x:v>
      </x:c>
      <x:c r="F6146" s="10" t="str">
        <x:v>FAIL</x:v>
      </x:c>
      <x:c r="G6146" s="10" t="str">
        <x:v>PASS</x:v>
      </x:c>
      <x:c r="H6146" s="10" t="str">
        <x:v>EXECUTED</x:v>
      </x:c>
      <x:c r="I6146" s="10" t="str">
        <x:v>PARSED</x:v>
      </x:c>
      <x:c r="J6146" s="10" t="str">
        <x:v>SINGLESHOT_CAPTURED_DIAGNOSTIC_PASS</x:v>
      </x:c>
      <x:c r="K6146" s="10" t="str">
        <x:v>b6b83c424da4053bfd96d280287be5d4c3b8b00e131610e838bc6c3a92d9ae44</x:v>
      </x:c>
      <x:c r="L6146" s="10" t="str">
        <x:v>historical_three</x:v>
      </x:c>
      <x:c r="M6146" s="10" t="n">
        <x:v>0</x:v>
      </x:c>
      <x:c r="N6146" s="10" t="n">
        <x:v>1</x:v>
      </x:c>
      <x:c r="O6146" s="10" t="n">
        <x:v>0</x:v>
      </x:c>
      <x:c r="P6146" s="9" t="str">
        <x:f>'CaseReview'!U1774</x:f>
        <x:v>FAIL</x:v>
      </x:c>
      <x:c r="Q6146" s="9" t="n">
        <x:f>IF(AND(T6146=1,G6146=P6146),1,0)</x:f>
        <x:v>0</x:v>
      </x:c>
      <x:c r="R6146" s="9" t="n">
        <x:f>IF(AND(T6146=1,G6146="PASS",P6146="FAIL"),1,0)</x:f>
        <x:v>1</x:v>
      </x:c>
      <x:c r="S6146" s="9" t="n">
        <x:f>IF(AND(T6146=1,G6146="FAIL",P6146="PASS"),1,0)</x:f>
        <x:v>0</x:v>
      </x:c>
      <x:c r="T6146" s="9" t="n">
        <x:v>1</x:v>
      </x:c>
      <x:c r="U6146" s="9" t="n">
        <x:v>10</x:v>
      </x:c>
      <x:c r="V6146" s="9" t="str">
        <x:v>MVP/SHACL_GENERATION_PIPELINE/experiments/LUNA_CONTEXTUAL_SINGLESHOT/RUN_01/runs/RUN-TRF-044-20260831T160526466532Z/artifacts/attempt_01/extracted_shape.ttl</x:v>
      </x:c>
    </x:row>
    <x:row r="6147" ht="22" customHeight="1">
      <x:c r="A6147" s="10" t="str">
        <x:v>SINGLESHOT</x:v>
      </x:c>
      <x:c r="B6147" s="10" t="str">
        <x:v>TRF-044</x:v>
      </x:c>
      <x:c r="C6147" s="10" t="str">
        <x:v>TRF-044-F04</x:v>
      </x:c>
      <x:c r="D6147" s="10" t="str">
        <x:v>RUN_01</x:v>
      </x:c>
      <x:c r="E6147" s="10" t="str">
        <x:v>ORIGINAL_LEDGER</x:v>
      </x:c>
      <x:c r="F6147" s="10" t="str">
        <x:v>FAIL</x:v>
      </x:c>
      <x:c r="G6147" s="10" t="str">
        <x:v>PASS</x:v>
      </x:c>
      <x:c r="H6147" s="10" t="str">
        <x:v>EXECUTED</x:v>
      </x:c>
      <x:c r="I6147" s="10" t="str">
        <x:v>PARSED</x:v>
      </x:c>
      <x:c r="J6147" s="10" t="str">
        <x:v>SINGLESHOT_CAPTURED_DIAGNOSTIC_PASS</x:v>
      </x:c>
      <x:c r="K6147" s="10" t="str">
        <x:v>b6b83c424da4053bfd96d280287be5d4c3b8b00e131610e838bc6c3a92d9ae44</x:v>
      </x:c>
      <x:c r="L6147" s="10" t="str">
        <x:v>historical_three</x:v>
      </x:c>
      <x:c r="M6147" s="10" t="n">
        <x:v>0</x:v>
      </x:c>
      <x:c r="N6147" s="10" t="n">
        <x:v>1</x:v>
      </x:c>
      <x:c r="O6147" s="10" t="n">
        <x:v>0</x:v>
      </x:c>
      <x:c r="P6147" s="9" t="str">
        <x:f>'CaseReview'!U1775</x:f>
        <x:v>FAIL</x:v>
      </x:c>
      <x:c r="Q6147" s="9" t="n">
        <x:f>IF(AND(T6147=1,G6147=P6147),1,0)</x:f>
        <x:v>0</x:v>
      </x:c>
      <x:c r="R6147" s="9" t="n">
        <x:f>IF(AND(T6147=1,G6147="PASS",P6147="FAIL"),1,0)</x:f>
        <x:v>1</x:v>
      </x:c>
      <x:c r="S6147" s="9" t="n">
        <x:f>IF(AND(T6147=1,G6147="FAIL",P6147="PASS"),1,0)</x:f>
        <x:v>0</x:v>
      </x:c>
      <x:c r="T6147" s="9" t="n">
        <x:v>1</x:v>
      </x:c>
      <x:c r="U6147" s="9" t="n">
        <x:v>10</x:v>
      </x:c>
      <x:c r="V6147" s="9" t="str">
        <x:v>MVP/SHACL_GENERATION_PIPELINE/experiments/LUNA_CONTEXTUAL_SINGLESHOT/RUN_01/runs/RUN-TRF-044-20260831T160526466532Z/artifacts/attempt_01/extracted_shape.ttl</x:v>
      </x:c>
    </x:row>
    <x:row r="6148" ht="22" customHeight="1">
      <x:c r="A6148" s="10" t="str">
        <x:v>SINGLESHOT</x:v>
      </x:c>
      <x:c r="B6148" s="10" t="str">
        <x:v>TRF-044</x:v>
      </x:c>
      <x:c r="C6148" s="10" t="str">
        <x:v>TRF-044-F05</x:v>
      </x:c>
      <x:c r="D6148" s="10" t="str">
        <x:v>RUN_01</x:v>
      </x:c>
      <x:c r="E6148" s="10" t="str">
        <x:v>ORIGINAL_LEDGER</x:v>
      </x:c>
      <x:c r="F6148" s="10" t="str">
        <x:v>FAIL</x:v>
      </x:c>
      <x:c r="G6148" s="10" t="str">
        <x:v>FAIL</x:v>
      </x:c>
      <x:c r="H6148" s="10" t="str">
        <x:v>EXECUTED</x:v>
      </x:c>
      <x:c r="I6148" s="10" t="str">
        <x:v>PARSED</x:v>
      </x:c>
      <x:c r="J6148" s="10" t="str">
        <x:v>SINGLESHOT_CAPTURED_DIAGNOSTIC_PASS</x:v>
      </x:c>
      <x:c r="K6148" s="10" t="str">
        <x:v>b6b83c424da4053bfd96d280287be5d4c3b8b00e131610e838bc6c3a92d9ae44</x:v>
      </x:c>
      <x:c r="L6148" s="10" t="str">
        <x:v>historical_three</x:v>
      </x:c>
      <x:c r="M6148" s="10" t="n">
        <x:v>1</x:v>
      </x:c>
      <x:c r="N6148" s="10" t="n">
        <x:v>0</x:v>
      </x:c>
      <x:c r="O6148" s="10" t="n">
        <x:v>0</x:v>
      </x:c>
      <x:c r="P6148" s="9" t="str">
        <x:f>'CaseReview'!U1776</x:f>
        <x:v>FAIL</x:v>
      </x:c>
      <x:c r="Q6148" s="9" t="n">
        <x:f>IF(AND(T6148=1,G6148=P6148),1,0)</x:f>
        <x:v>1</x:v>
      </x:c>
      <x:c r="R6148" s="9" t="n">
        <x:f>IF(AND(T6148=1,G6148="PASS",P6148="FAIL"),1,0)</x:f>
        <x:v>0</x:v>
      </x:c>
      <x:c r="S6148" s="9" t="n">
        <x:f>IF(AND(T6148=1,G6148="FAIL",P6148="PASS"),1,0)</x:f>
        <x:v>0</x:v>
      </x:c>
      <x:c r="T6148" s="9" t="n">
        <x:v>1</x:v>
      </x:c>
      <x:c r="U6148" s="9" t="n">
        <x:v>10</x:v>
      </x:c>
      <x:c r="V6148" s="9" t="str">
        <x:v>MVP/SHACL_GENERATION_PIPELINE/experiments/LUNA_CONTEXTUAL_SINGLESHOT/RUN_01/runs/RUN-TRF-044-20260831T160526466532Z/artifacts/attempt_01/extracted_shape.ttl</x:v>
      </x:c>
    </x:row>
    <x:row r="6149" ht="22" customHeight="1">
      <x:c r="A6149" s="10" t="str">
        <x:v>SINGLESHOT</x:v>
      </x:c>
      <x:c r="B6149" s="10" t="str">
        <x:v>TRF-044</x:v>
      </x:c>
      <x:c r="C6149" s="10" t="str">
        <x:v>TRF-044-F06</x:v>
      </x:c>
      <x:c r="D6149" s="10" t="str">
        <x:v>RUN_01</x:v>
      </x:c>
      <x:c r="E6149" s="10" t="str">
        <x:v>ORIGINAL_LEDGER</x:v>
      </x:c>
      <x:c r="F6149" s="10" t="str">
        <x:v>FAIL</x:v>
      </x:c>
      <x:c r="G6149" s="10" t="str">
        <x:v>FAIL</x:v>
      </x:c>
      <x:c r="H6149" s="10" t="str">
        <x:v>EXECUTED</x:v>
      </x:c>
      <x:c r="I6149" s="10" t="str">
        <x:v>PARSED</x:v>
      </x:c>
      <x:c r="J6149" s="10" t="str">
        <x:v>SINGLESHOT_CAPTURED_DIAGNOSTIC_PASS</x:v>
      </x:c>
      <x:c r="K6149" s="10" t="str">
        <x:v>b6b83c424da4053bfd96d280287be5d4c3b8b00e131610e838bc6c3a92d9ae44</x:v>
      </x:c>
      <x:c r="L6149" s="10" t="str">
        <x:v>historical_three</x:v>
      </x:c>
      <x:c r="M6149" s="10" t="n">
        <x:v>1</x:v>
      </x:c>
      <x:c r="N6149" s="10" t="n">
        <x:v>0</x:v>
      </x:c>
      <x:c r="O6149" s="10" t="n">
        <x:v>0</x:v>
      </x:c>
      <x:c r="P6149" s="9" t="str">
        <x:f>'CaseReview'!U1777</x:f>
        <x:v>FAIL</x:v>
      </x:c>
      <x:c r="Q6149" s="9" t="n">
        <x:f>IF(AND(T6149=1,G6149=P6149),1,0)</x:f>
        <x:v>1</x:v>
      </x:c>
      <x:c r="R6149" s="9" t="n">
        <x:f>IF(AND(T6149=1,G6149="PASS",P6149="FAIL"),1,0)</x:f>
        <x:v>0</x:v>
      </x:c>
      <x:c r="S6149" s="9" t="n">
        <x:f>IF(AND(T6149=1,G6149="FAIL",P6149="PASS"),1,0)</x:f>
        <x:v>0</x:v>
      </x:c>
      <x:c r="T6149" s="9" t="n">
        <x:v>1</x:v>
      </x:c>
      <x:c r="U6149" s="9" t="n">
        <x:v>10</x:v>
      </x:c>
      <x:c r="V6149" s="9" t="str">
        <x:v>MVP/SHACL_GENERATION_PIPELINE/experiments/LUNA_CONTEXTUAL_SINGLESHOT/RUN_01/runs/RUN-TRF-044-20260831T160526466532Z/artifacts/attempt_01/extracted_shape.ttl</x:v>
      </x:c>
    </x:row>
    <x:row r="6150" ht="22" customHeight="1">
      <x:c r="A6150" s="10" t="str">
        <x:v>SINGLESHOT</x:v>
      </x:c>
      <x:c r="B6150" s="10" t="str">
        <x:v>TRF-044</x:v>
      </x:c>
      <x:c r="C6150" s="10" t="str">
        <x:v>TRF-044-P01</x:v>
      </x:c>
      <x:c r="D6150" s="10" t="str">
        <x:v>RUN_01</x:v>
      </x:c>
      <x:c r="E6150" s="10" t="str">
        <x:v>ORIGINAL_LEDGER</x:v>
      </x:c>
      <x:c r="F6150" s="10" t="str">
        <x:v>PASS</x:v>
      </x:c>
      <x:c r="G6150" s="10" t="str">
        <x:v>PASS</x:v>
      </x:c>
      <x:c r="H6150" s="10" t="str">
        <x:v>EXECUTED</x:v>
      </x:c>
      <x:c r="I6150" s="10" t="str">
        <x:v>PARSED</x:v>
      </x:c>
      <x:c r="J6150" s="10" t="str">
        <x:v>SINGLESHOT_CAPTURED_DIAGNOSTIC_PASS</x:v>
      </x:c>
      <x:c r="K6150" s="10" t="str">
        <x:v>b6b83c424da4053bfd96d280287be5d4c3b8b00e131610e838bc6c3a92d9ae44</x:v>
      </x:c>
      <x:c r="L6150" s="10" t="str">
        <x:v>historical_three</x:v>
      </x:c>
      <x:c r="M6150" s="10" t="n">
        <x:v>1</x:v>
      </x:c>
      <x:c r="N6150" s="10" t="n">
        <x:v>0</x:v>
      </x:c>
      <x:c r="O6150" s="10" t="n">
        <x:v>0</x:v>
      </x:c>
      <x:c r="P6150" s="9" t="str">
        <x:f>'CaseReview'!U1778</x:f>
        <x:v>PASS</x:v>
      </x:c>
      <x:c r="Q6150" s="9" t="n">
        <x:f>IF(AND(T6150=1,G6150=P6150),1,0)</x:f>
        <x:v>1</x:v>
      </x:c>
      <x:c r="R6150" s="9" t="n">
        <x:f>IF(AND(T6150=1,G6150="PASS",P6150="FAIL"),1,0)</x:f>
        <x:v>0</x:v>
      </x:c>
      <x:c r="S6150" s="9" t="n">
        <x:f>IF(AND(T6150=1,G6150="FAIL",P6150="PASS"),1,0)</x:f>
        <x:v>0</x:v>
      </x:c>
      <x:c r="T6150" s="9" t="n">
        <x:v>1</x:v>
      </x:c>
      <x:c r="U6150" s="9" t="n">
        <x:v>10</x:v>
      </x:c>
      <x:c r="V6150" s="9" t="str">
        <x:v>MVP/SHACL_GENERATION_PIPELINE/experiments/LUNA_CONTEXTUAL_SINGLESHOT/RUN_01/runs/RUN-TRF-044-20260831T160526466532Z/artifacts/attempt_01/extracted_shape.ttl</x:v>
      </x:c>
    </x:row>
    <x:row r="6151" ht="22" customHeight="1">
      <x:c r="A6151" s="10" t="str">
        <x:v>SINGLESHOT</x:v>
      </x:c>
      <x:c r="B6151" s="10" t="str">
        <x:v>TRF-044</x:v>
      </x:c>
      <x:c r="C6151" s="10" t="str">
        <x:v>TRF-044-P02</x:v>
      </x:c>
      <x:c r="D6151" s="10" t="str">
        <x:v>RUN_01</x:v>
      </x:c>
      <x:c r="E6151" s="10" t="str">
        <x:v>ORIGINAL_LEDGER</x:v>
      </x:c>
      <x:c r="F6151" s="10" t="str">
        <x:v>PASS</x:v>
      </x:c>
      <x:c r="G6151" s="10" t="str">
        <x:v>PASS</x:v>
      </x:c>
      <x:c r="H6151" s="10" t="str">
        <x:v>EXECUTED</x:v>
      </x:c>
      <x:c r="I6151" s="10" t="str">
        <x:v>PARSED</x:v>
      </x:c>
      <x:c r="J6151" s="10" t="str">
        <x:v>SINGLESHOT_CAPTURED_DIAGNOSTIC_PASS</x:v>
      </x:c>
      <x:c r="K6151" s="10" t="str">
        <x:v>b6b83c424da4053bfd96d280287be5d4c3b8b00e131610e838bc6c3a92d9ae44</x:v>
      </x:c>
      <x:c r="L6151" s="10" t="str">
        <x:v>historical_three</x:v>
      </x:c>
      <x:c r="M6151" s="10" t="n">
        <x:v>1</x:v>
      </x:c>
      <x:c r="N6151" s="10" t="n">
        <x:v>0</x:v>
      </x:c>
      <x:c r="O6151" s="10" t="n">
        <x:v>0</x:v>
      </x:c>
      <x:c r="P6151" s="9" t="str">
        <x:f>'CaseReview'!U1779</x:f>
        <x:v>PASS</x:v>
      </x:c>
      <x:c r="Q6151" s="9" t="n">
        <x:f>IF(AND(T6151=1,G6151=P6151),1,0)</x:f>
        <x:v>1</x:v>
      </x:c>
      <x:c r="R6151" s="9" t="n">
        <x:f>IF(AND(T6151=1,G6151="PASS",P6151="FAIL"),1,0)</x:f>
        <x:v>0</x:v>
      </x:c>
      <x:c r="S6151" s="9" t="n">
        <x:f>IF(AND(T6151=1,G6151="FAIL",P6151="PASS"),1,0)</x:f>
        <x:v>0</x:v>
      </x:c>
      <x:c r="T6151" s="9" t="n">
        <x:v>1</x:v>
      </x:c>
      <x:c r="U6151" s="9" t="n">
        <x:v>10</x:v>
      </x:c>
      <x:c r="V6151" s="9" t="str">
        <x:v>MVP/SHACL_GENERATION_PIPELINE/experiments/LUNA_CONTEXTUAL_SINGLESHOT/RUN_01/runs/RUN-TRF-044-20260831T160526466532Z/artifacts/attempt_01/extracted_shape.ttl</x:v>
      </x:c>
    </x:row>
    <x:row r="6152" ht="22" customHeight="1">
      <x:c r="A6152" s="10" t="str">
        <x:v>SINGLESHOT</x:v>
      </x:c>
      <x:c r="B6152" s="10" t="str">
        <x:v>TRF-044</x:v>
      </x:c>
      <x:c r="C6152" s="10" t="str">
        <x:v>TRF-044-P03</x:v>
      </x:c>
      <x:c r="D6152" s="10" t="str">
        <x:v>RUN_01</x:v>
      </x:c>
      <x:c r="E6152" s="10" t="str">
        <x:v>ORIGINAL_LEDGER</x:v>
      </x:c>
      <x:c r="F6152" s="10" t="str">
        <x:v>PASS</x:v>
      </x:c>
      <x:c r="G6152" s="10" t="str">
        <x:v>PASS</x:v>
      </x:c>
      <x:c r="H6152" s="10" t="str">
        <x:v>EXECUTED</x:v>
      </x:c>
      <x:c r="I6152" s="10" t="str">
        <x:v>PARSED</x:v>
      </x:c>
      <x:c r="J6152" s="10" t="str">
        <x:v>SINGLESHOT_CAPTURED_DIAGNOSTIC_PASS</x:v>
      </x:c>
      <x:c r="K6152" s="10" t="str">
        <x:v>b6b83c424da4053bfd96d280287be5d4c3b8b00e131610e838bc6c3a92d9ae44</x:v>
      </x:c>
      <x:c r="L6152" s="10" t="str">
        <x:v>historical_three</x:v>
      </x:c>
      <x:c r="M6152" s="10" t="n">
        <x:v>1</x:v>
      </x:c>
      <x:c r="N6152" s="10" t="n">
        <x:v>0</x:v>
      </x:c>
      <x:c r="O6152" s="10" t="n">
        <x:v>0</x:v>
      </x:c>
      <x:c r="P6152" s="9" t="str">
        <x:f>'CaseReview'!U1780</x:f>
        <x:v>PASS</x:v>
      </x:c>
      <x:c r="Q6152" s="9" t="n">
        <x:f>IF(AND(T6152=1,G6152=P6152),1,0)</x:f>
        <x:v>1</x:v>
      </x:c>
      <x:c r="R6152" s="9" t="n">
        <x:f>IF(AND(T6152=1,G6152="PASS",P6152="FAIL"),1,0)</x:f>
        <x:v>0</x:v>
      </x:c>
      <x:c r="S6152" s="9" t="n">
        <x:f>IF(AND(T6152=1,G6152="FAIL",P6152="PASS"),1,0)</x:f>
        <x:v>0</x:v>
      </x:c>
      <x:c r="T6152" s="9" t="n">
        <x:v>1</x:v>
      </x:c>
      <x:c r="U6152" s="9" t="n">
        <x:v>10</x:v>
      </x:c>
      <x:c r="V6152" s="9" t="str">
        <x:v>MVP/SHACL_GENERATION_PIPELINE/experiments/LUNA_CONTEXTUAL_SINGLESHOT/RUN_01/runs/RUN-TRF-044-20260831T160526466532Z/artifacts/attempt_01/extracted_shape.ttl</x:v>
      </x:c>
    </x:row>
    <x:row r="6153" ht="22" customHeight="1">
      <x:c r="A6153" s="10" t="str">
        <x:v>SINGLESHOT</x:v>
      </x:c>
      <x:c r="B6153" s="10" t="str">
        <x:v>TRF-044</x:v>
      </x:c>
      <x:c r="C6153" s="10" t="str">
        <x:v>TRF-044-P04</x:v>
      </x:c>
      <x:c r="D6153" s="10" t="str">
        <x:v>RUN_01</x:v>
      </x:c>
      <x:c r="E6153" s="10" t="str">
        <x:v>ORIGINAL_LEDGER</x:v>
      </x:c>
      <x:c r="F6153" s="10" t="str">
        <x:v>PASS</x:v>
      </x:c>
      <x:c r="G6153" s="10" t="str">
        <x:v>PASS</x:v>
      </x:c>
      <x:c r="H6153" s="10" t="str">
        <x:v>EXECUTED</x:v>
      </x:c>
      <x:c r="I6153" s="10" t="str">
        <x:v>PARSED</x:v>
      </x:c>
      <x:c r="J6153" s="10" t="str">
        <x:v>SINGLESHOT_CAPTURED_DIAGNOSTIC_PASS</x:v>
      </x:c>
      <x:c r="K6153" s="10" t="str">
        <x:v>b6b83c424da4053bfd96d280287be5d4c3b8b00e131610e838bc6c3a92d9ae44</x:v>
      </x:c>
      <x:c r="L6153" s="10" t="str">
        <x:v>historical_three</x:v>
      </x:c>
      <x:c r="M6153" s="10" t="n">
        <x:v>1</x:v>
      </x:c>
      <x:c r="N6153" s="10" t="n">
        <x:v>0</x:v>
      </x:c>
      <x:c r="O6153" s="10" t="n">
        <x:v>0</x:v>
      </x:c>
      <x:c r="P6153" s="9" t="str">
        <x:f>'CaseReview'!U1781</x:f>
        <x:v>PASS</x:v>
      </x:c>
      <x:c r="Q6153" s="9" t="n">
        <x:f>IF(AND(T6153=1,G6153=P6153),1,0)</x:f>
        <x:v>1</x:v>
      </x:c>
      <x:c r="R6153" s="9" t="n">
        <x:f>IF(AND(T6153=1,G6153="PASS",P6153="FAIL"),1,0)</x:f>
        <x:v>0</x:v>
      </x:c>
      <x:c r="S6153" s="9" t="n">
        <x:f>IF(AND(T6153=1,G6153="FAIL",P6153="PASS"),1,0)</x:f>
        <x:v>0</x:v>
      </x:c>
      <x:c r="T6153" s="9" t="n">
        <x:v>1</x:v>
      </x:c>
      <x:c r="U6153" s="9" t="n">
        <x:v>10</x:v>
      </x:c>
      <x:c r="V6153" s="9" t="str">
        <x:v>MVP/SHACL_GENERATION_PIPELINE/experiments/LUNA_CONTEXTUAL_SINGLESHOT/RUN_01/runs/RUN-TRF-044-20260831T160526466532Z/artifacts/attempt_01/extracted_shape.ttl</x:v>
      </x:c>
    </x:row>
    <x:row r="6154" ht="22" customHeight="1">
      <x:c r="A6154" s="10" t="str">
        <x:v>SINGLESHOT</x:v>
      </x:c>
      <x:c r="B6154" s="10" t="str">
        <x:v>TRF-045</x:v>
      </x:c>
      <x:c r="C6154" s="10" t="str">
        <x:v>TRF-045-F01</x:v>
      </x:c>
      <x:c r="D6154" s="10" t="str">
        <x:v>RUN_01</x:v>
      </x:c>
      <x:c r="E6154" s="10" t="str">
        <x:v>ORIGINAL_LEDGER</x:v>
      </x:c>
      <x:c r="F6154" s="10" t="str">
        <x:v>FAIL</x:v>
      </x:c>
      <x:c r="G6154" s="10" t="str">
        <x:v>FAIL</x:v>
      </x:c>
      <x:c r="H6154" s="10" t="str">
        <x:v>EXECUTED</x:v>
      </x:c>
      <x:c r="I6154" s="10" t="str">
        <x:v>PARSED</x:v>
      </x:c>
      <x:c r="J6154" s="10" t="str">
        <x:v>SINGLESHOT_CAPTURED_DIAGNOSTIC_PASS</x:v>
      </x:c>
      <x:c r="K6154" s="10" t="str">
        <x:v>6138084dcb76aae6c4b17e4a42e94f3fbbba4e7fb4b9fdf6d0a4eb52f31b0f7f</x:v>
      </x:c>
      <x:c r="L6154" s="10" t="str">
        <x:v>historical_three</x:v>
      </x:c>
      <x:c r="M6154" s="10" t="n">
        <x:v>1</x:v>
      </x:c>
      <x:c r="N6154" s="10" t="n">
        <x:v>0</x:v>
      </x:c>
      <x:c r="O6154" s="10" t="n">
        <x:v>0</x:v>
      </x:c>
      <x:c r="P6154" s="9" t="str">
        <x:f>'CaseReview'!U1782</x:f>
        <x:v>FAIL</x:v>
      </x:c>
      <x:c r="Q6154" s="9" t="n">
        <x:f>IF(AND(T6154=1,G6154=P6154),1,0)</x:f>
        <x:v>1</x:v>
      </x:c>
      <x:c r="R6154" s="9" t="n">
        <x:f>IF(AND(T6154=1,G6154="PASS",P6154="FAIL"),1,0)</x:f>
        <x:v>0</x:v>
      </x:c>
      <x:c r="S6154" s="9" t="n">
        <x:f>IF(AND(T6154=1,G6154="FAIL",P6154="PASS"),1,0)</x:f>
        <x:v>0</x:v>
      </x:c>
      <x:c r="T6154" s="9" t="n">
        <x:v>1</x:v>
      </x:c>
      <x:c r="U6154" s="9" t="n">
        <x:v>8</x:v>
      </x:c>
      <x:c r="V6154" s="9" t="str">
        <x:v>MVP/SHACL_GENERATION_PIPELINE/experiments/LUNA_CONTEXTUAL_SINGLESHOT/RUN_01/runs/RUN-TRF-045-20260831T160559023128Z/artifacts/attempt_01/extracted_shape.ttl</x:v>
      </x:c>
    </x:row>
    <x:row r="6155" ht="22" customHeight="1">
      <x:c r="A6155" s="10" t="str">
        <x:v>SINGLESHOT</x:v>
      </x:c>
      <x:c r="B6155" s="10" t="str">
        <x:v>TRF-045</x:v>
      </x:c>
      <x:c r="C6155" s="10" t="str">
        <x:v>TRF-045-F02</x:v>
      </x:c>
      <x:c r="D6155" s="10" t="str">
        <x:v>RUN_01</x:v>
      </x:c>
      <x:c r="E6155" s="10" t="str">
        <x:v>ORIGINAL_LEDGER</x:v>
      </x:c>
      <x:c r="F6155" s="10" t="str">
        <x:v>FAIL</x:v>
      </x:c>
      <x:c r="G6155" s="10" t="str">
        <x:v>FAIL</x:v>
      </x:c>
      <x:c r="H6155" s="10" t="str">
        <x:v>EXECUTED</x:v>
      </x:c>
      <x:c r="I6155" s="10" t="str">
        <x:v>PARSED</x:v>
      </x:c>
      <x:c r="J6155" s="10" t="str">
        <x:v>SINGLESHOT_CAPTURED_DIAGNOSTIC_PASS</x:v>
      </x:c>
      <x:c r="K6155" s="10" t="str">
        <x:v>6138084dcb76aae6c4b17e4a42e94f3fbbba4e7fb4b9fdf6d0a4eb52f31b0f7f</x:v>
      </x:c>
      <x:c r="L6155" s="10" t="str">
        <x:v>historical_three</x:v>
      </x:c>
      <x:c r="M6155" s="10" t="n">
        <x:v>1</x:v>
      </x:c>
      <x:c r="N6155" s="10" t="n">
        <x:v>0</x:v>
      </x:c>
      <x:c r="O6155" s="10" t="n">
        <x:v>0</x:v>
      </x:c>
      <x:c r="P6155" s="9" t="str">
        <x:f>'CaseReview'!U1783</x:f>
        <x:v>FAIL</x:v>
      </x:c>
      <x:c r="Q6155" s="9" t="n">
        <x:f>IF(AND(T6155=1,G6155=P6155),1,0)</x:f>
        <x:v>1</x:v>
      </x:c>
      <x:c r="R6155" s="9" t="n">
        <x:f>IF(AND(T6155=1,G6155="PASS",P6155="FAIL"),1,0)</x:f>
        <x:v>0</x:v>
      </x:c>
      <x:c r="S6155" s="9" t="n">
        <x:f>IF(AND(T6155=1,G6155="FAIL",P6155="PASS"),1,0)</x:f>
        <x:v>0</x:v>
      </x:c>
      <x:c r="T6155" s="9" t="n">
        <x:v>1</x:v>
      </x:c>
      <x:c r="U6155" s="9" t="n">
        <x:v>8</x:v>
      </x:c>
      <x:c r="V6155" s="9" t="str">
        <x:v>MVP/SHACL_GENERATION_PIPELINE/experiments/LUNA_CONTEXTUAL_SINGLESHOT/RUN_01/runs/RUN-TRF-045-20260831T160559023128Z/artifacts/attempt_01/extracted_shape.ttl</x:v>
      </x:c>
    </x:row>
    <x:row r="6156" ht="22" customHeight="1">
      <x:c r="A6156" s="10" t="str">
        <x:v>SINGLESHOT</x:v>
      </x:c>
      <x:c r="B6156" s="10" t="str">
        <x:v>TRF-045</x:v>
      </x:c>
      <x:c r="C6156" s="10" t="str">
        <x:v>TRF-045-F03</x:v>
      </x:c>
      <x:c r="D6156" s="10" t="str">
        <x:v>RUN_01</x:v>
      </x:c>
      <x:c r="E6156" s="10" t="str">
        <x:v>ORIGINAL_LEDGER</x:v>
      </x:c>
      <x:c r="F6156" s="10" t="str">
        <x:v>FAIL</x:v>
      </x:c>
      <x:c r="G6156" s="10" t="str">
        <x:v>FAIL</x:v>
      </x:c>
      <x:c r="H6156" s="10" t="str">
        <x:v>EXECUTED</x:v>
      </x:c>
      <x:c r="I6156" s="10" t="str">
        <x:v>PARSED</x:v>
      </x:c>
      <x:c r="J6156" s="10" t="str">
        <x:v>SINGLESHOT_CAPTURED_DIAGNOSTIC_PASS</x:v>
      </x:c>
      <x:c r="K6156" s="10" t="str">
        <x:v>6138084dcb76aae6c4b17e4a42e94f3fbbba4e7fb4b9fdf6d0a4eb52f31b0f7f</x:v>
      </x:c>
      <x:c r="L6156" s="10" t="str">
        <x:v>historical_three</x:v>
      </x:c>
      <x:c r="M6156" s="10" t="n">
        <x:v>1</x:v>
      </x:c>
      <x:c r="N6156" s="10" t="n">
        <x:v>0</x:v>
      </x:c>
      <x:c r="O6156" s="10" t="n">
        <x:v>0</x:v>
      </x:c>
      <x:c r="P6156" s="9" t="str">
        <x:f>'CaseReview'!U1784</x:f>
        <x:v>FAIL</x:v>
      </x:c>
      <x:c r="Q6156" s="9" t="n">
        <x:f>IF(AND(T6156=1,G6156=P6156),1,0)</x:f>
        <x:v>1</x:v>
      </x:c>
      <x:c r="R6156" s="9" t="n">
        <x:f>IF(AND(T6156=1,G6156="PASS",P6156="FAIL"),1,0)</x:f>
        <x:v>0</x:v>
      </x:c>
      <x:c r="S6156" s="9" t="n">
        <x:f>IF(AND(T6156=1,G6156="FAIL",P6156="PASS"),1,0)</x:f>
        <x:v>0</x:v>
      </x:c>
      <x:c r="T6156" s="9" t="n">
        <x:v>1</x:v>
      </x:c>
      <x:c r="U6156" s="9" t="n">
        <x:v>8</x:v>
      </x:c>
      <x:c r="V6156" s="9" t="str">
        <x:v>MVP/SHACL_GENERATION_PIPELINE/experiments/LUNA_CONTEXTUAL_SINGLESHOT/RUN_01/runs/RUN-TRF-045-20260831T160559023128Z/artifacts/attempt_01/extracted_shape.ttl</x:v>
      </x:c>
    </x:row>
    <x:row r="6157" ht="22" customHeight="1">
      <x:c r="A6157" s="10" t="str">
        <x:v>SINGLESHOT</x:v>
      </x:c>
      <x:c r="B6157" s="10" t="str">
        <x:v>TRF-045</x:v>
      </x:c>
      <x:c r="C6157" s="10" t="str">
        <x:v>TRF-045-F04</x:v>
      </x:c>
      <x:c r="D6157" s="10" t="str">
        <x:v>RUN_01</x:v>
      </x:c>
      <x:c r="E6157" s="10" t="str">
        <x:v>ORIGINAL_LEDGER</x:v>
      </x:c>
      <x:c r="F6157" s="10" t="str">
        <x:v>FAIL</x:v>
      </x:c>
      <x:c r="G6157" s="10" t="str">
        <x:v>FAIL</x:v>
      </x:c>
      <x:c r="H6157" s="10" t="str">
        <x:v>EXECUTED</x:v>
      </x:c>
      <x:c r="I6157" s="10" t="str">
        <x:v>PARSED</x:v>
      </x:c>
      <x:c r="J6157" s="10" t="str">
        <x:v>SINGLESHOT_CAPTURED_DIAGNOSTIC_PASS</x:v>
      </x:c>
      <x:c r="K6157" s="10" t="str">
        <x:v>6138084dcb76aae6c4b17e4a42e94f3fbbba4e7fb4b9fdf6d0a4eb52f31b0f7f</x:v>
      </x:c>
      <x:c r="L6157" s="10" t="str">
        <x:v>historical_three</x:v>
      </x:c>
      <x:c r="M6157" s="10" t="n">
        <x:v>1</x:v>
      </x:c>
      <x:c r="N6157" s="10" t="n">
        <x:v>0</x:v>
      </x:c>
      <x:c r="O6157" s="10" t="n">
        <x:v>0</x:v>
      </x:c>
      <x:c r="P6157" s="9" t="str">
        <x:f>'CaseReview'!U1785</x:f>
        <x:v>FAIL</x:v>
      </x:c>
      <x:c r="Q6157" s="9" t="n">
        <x:f>IF(AND(T6157=1,G6157=P6157),1,0)</x:f>
        <x:v>1</x:v>
      </x:c>
      <x:c r="R6157" s="9" t="n">
        <x:f>IF(AND(T6157=1,G6157="PASS",P6157="FAIL"),1,0)</x:f>
        <x:v>0</x:v>
      </x:c>
      <x:c r="S6157" s="9" t="n">
        <x:f>IF(AND(T6157=1,G6157="FAIL",P6157="PASS"),1,0)</x:f>
        <x:v>0</x:v>
      </x:c>
      <x:c r="T6157" s="9" t="n">
        <x:v>1</x:v>
      </x:c>
      <x:c r="U6157" s="9" t="n">
        <x:v>8</x:v>
      </x:c>
      <x:c r="V6157" s="9" t="str">
        <x:v>MVP/SHACL_GENERATION_PIPELINE/experiments/LUNA_CONTEXTUAL_SINGLESHOT/RUN_01/runs/RUN-TRF-045-20260831T160559023128Z/artifacts/attempt_01/extracted_shape.ttl</x:v>
      </x:c>
    </x:row>
    <x:row r="6158" ht="22" customHeight="1">
      <x:c r="A6158" s="10" t="str">
        <x:v>SINGLESHOT</x:v>
      </x:c>
      <x:c r="B6158" s="10" t="str">
        <x:v>TRF-045</x:v>
      </x:c>
      <x:c r="C6158" s="10" t="str">
        <x:v>TRF-045-P01</x:v>
      </x:c>
      <x:c r="D6158" s="10" t="str">
        <x:v>RUN_01</x:v>
      </x:c>
      <x:c r="E6158" s="10" t="str">
        <x:v>ORIGINAL_LEDGER</x:v>
      </x:c>
      <x:c r="F6158" s="10" t="str">
        <x:v>PASS</x:v>
      </x:c>
      <x:c r="G6158" s="10" t="str">
        <x:v>PASS</x:v>
      </x:c>
      <x:c r="H6158" s="10" t="str">
        <x:v>EXECUTED</x:v>
      </x:c>
      <x:c r="I6158" s="10" t="str">
        <x:v>PARSED</x:v>
      </x:c>
      <x:c r="J6158" s="10" t="str">
        <x:v>SINGLESHOT_CAPTURED_DIAGNOSTIC_PASS</x:v>
      </x:c>
      <x:c r="K6158" s="10" t="str">
        <x:v>6138084dcb76aae6c4b17e4a42e94f3fbbba4e7fb4b9fdf6d0a4eb52f31b0f7f</x:v>
      </x:c>
      <x:c r="L6158" s="10" t="str">
        <x:v>historical_three</x:v>
      </x:c>
      <x:c r="M6158" s="10" t="n">
        <x:v>1</x:v>
      </x:c>
      <x:c r="N6158" s="10" t="n">
        <x:v>0</x:v>
      </x:c>
      <x:c r="O6158" s="10" t="n">
        <x:v>0</x:v>
      </x:c>
      <x:c r="P6158" s="9" t="str">
        <x:f>'CaseReview'!U1786</x:f>
        <x:v>PASS</x:v>
      </x:c>
      <x:c r="Q6158" s="9" t="n">
        <x:f>IF(AND(T6158=1,G6158=P6158),1,0)</x:f>
        <x:v>1</x:v>
      </x:c>
      <x:c r="R6158" s="9" t="n">
        <x:f>IF(AND(T6158=1,G6158="PASS",P6158="FAIL"),1,0)</x:f>
        <x:v>0</x:v>
      </x:c>
      <x:c r="S6158" s="9" t="n">
        <x:f>IF(AND(T6158=1,G6158="FAIL",P6158="PASS"),1,0)</x:f>
        <x:v>0</x:v>
      </x:c>
      <x:c r="T6158" s="9" t="n">
        <x:v>1</x:v>
      </x:c>
      <x:c r="U6158" s="9" t="n">
        <x:v>8</x:v>
      </x:c>
      <x:c r="V6158" s="9" t="str">
        <x:v>MVP/SHACL_GENERATION_PIPELINE/experiments/LUNA_CONTEXTUAL_SINGLESHOT/RUN_01/runs/RUN-TRF-045-20260831T160559023128Z/artifacts/attempt_01/extracted_shape.ttl</x:v>
      </x:c>
    </x:row>
    <x:row r="6159" ht="22" customHeight="1">
      <x:c r="A6159" s="10" t="str">
        <x:v>SINGLESHOT</x:v>
      </x:c>
      <x:c r="B6159" s="10" t="str">
        <x:v>TRF-045</x:v>
      </x:c>
      <x:c r="C6159" s="10" t="str">
        <x:v>TRF-045-P02</x:v>
      </x:c>
      <x:c r="D6159" s="10" t="str">
        <x:v>RUN_01</x:v>
      </x:c>
      <x:c r="E6159" s="10" t="str">
        <x:v>ORIGINAL_LEDGER</x:v>
      </x:c>
      <x:c r="F6159" s="10" t="str">
        <x:v>PASS</x:v>
      </x:c>
      <x:c r="G6159" s="10" t="str">
        <x:v>PASS</x:v>
      </x:c>
      <x:c r="H6159" s="10" t="str">
        <x:v>EXECUTED</x:v>
      </x:c>
      <x:c r="I6159" s="10" t="str">
        <x:v>PARSED</x:v>
      </x:c>
      <x:c r="J6159" s="10" t="str">
        <x:v>SINGLESHOT_CAPTURED_DIAGNOSTIC_PASS</x:v>
      </x:c>
      <x:c r="K6159" s="10" t="str">
        <x:v>6138084dcb76aae6c4b17e4a42e94f3fbbba4e7fb4b9fdf6d0a4eb52f31b0f7f</x:v>
      </x:c>
      <x:c r="L6159" s="10" t="str">
        <x:v>historical_three</x:v>
      </x:c>
      <x:c r="M6159" s="10" t="n">
        <x:v>1</x:v>
      </x:c>
      <x:c r="N6159" s="10" t="n">
        <x:v>0</x:v>
      </x:c>
      <x:c r="O6159" s="10" t="n">
        <x:v>0</x:v>
      </x:c>
      <x:c r="P6159" s="9" t="str">
        <x:f>'CaseReview'!U1787</x:f>
        <x:v>PASS</x:v>
      </x:c>
      <x:c r="Q6159" s="9" t="n">
        <x:f>IF(AND(T6159=1,G6159=P6159),1,0)</x:f>
        <x:v>1</x:v>
      </x:c>
      <x:c r="R6159" s="9" t="n">
        <x:f>IF(AND(T6159=1,G6159="PASS",P6159="FAIL"),1,0)</x:f>
        <x:v>0</x:v>
      </x:c>
      <x:c r="S6159" s="9" t="n">
        <x:f>IF(AND(T6159=1,G6159="FAIL",P6159="PASS"),1,0)</x:f>
        <x:v>0</x:v>
      </x:c>
      <x:c r="T6159" s="9" t="n">
        <x:v>1</x:v>
      </x:c>
      <x:c r="U6159" s="9" t="n">
        <x:v>8</x:v>
      </x:c>
      <x:c r="V6159" s="9" t="str">
        <x:v>MVP/SHACL_GENERATION_PIPELINE/experiments/LUNA_CONTEXTUAL_SINGLESHOT/RUN_01/runs/RUN-TRF-045-20260831T160559023128Z/artifacts/attempt_01/extracted_shape.ttl</x:v>
      </x:c>
    </x:row>
    <x:row r="6160" ht="22" customHeight="1">
      <x:c r="A6160" s="10" t="str">
        <x:v>SINGLESHOT</x:v>
      </x:c>
      <x:c r="B6160" s="10" t="str">
        <x:v>TRF-045</x:v>
      </x:c>
      <x:c r="C6160" s="10" t="str">
        <x:v>TRF-045-P03</x:v>
      </x:c>
      <x:c r="D6160" s="10" t="str">
        <x:v>RUN_01</x:v>
      </x:c>
      <x:c r="E6160" s="10" t="str">
        <x:v>ORIGINAL_LEDGER</x:v>
      </x:c>
      <x:c r="F6160" s="10" t="str">
        <x:v>PASS</x:v>
      </x:c>
      <x:c r="G6160" s="10" t="str">
        <x:v>PASS</x:v>
      </x:c>
      <x:c r="H6160" s="10" t="str">
        <x:v>EXECUTED</x:v>
      </x:c>
      <x:c r="I6160" s="10" t="str">
        <x:v>PARSED</x:v>
      </x:c>
      <x:c r="J6160" s="10" t="str">
        <x:v>SINGLESHOT_CAPTURED_DIAGNOSTIC_PASS</x:v>
      </x:c>
      <x:c r="K6160" s="10" t="str">
        <x:v>6138084dcb76aae6c4b17e4a42e94f3fbbba4e7fb4b9fdf6d0a4eb52f31b0f7f</x:v>
      </x:c>
      <x:c r="L6160" s="10" t="str">
        <x:v>historical_three</x:v>
      </x:c>
      <x:c r="M6160" s="10" t="n">
        <x:v>1</x:v>
      </x:c>
      <x:c r="N6160" s="10" t="n">
        <x:v>0</x:v>
      </x:c>
      <x:c r="O6160" s="10" t="n">
        <x:v>0</x:v>
      </x:c>
      <x:c r="P6160" s="9" t="str">
        <x:f>'CaseReview'!U1788</x:f>
        <x:v>PASS</x:v>
      </x:c>
      <x:c r="Q6160" s="9" t="n">
        <x:f>IF(AND(T6160=1,G6160=P6160),1,0)</x:f>
        <x:v>1</x:v>
      </x:c>
      <x:c r="R6160" s="9" t="n">
        <x:f>IF(AND(T6160=1,G6160="PASS",P6160="FAIL"),1,0)</x:f>
        <x:v>0</x:v>
      </x:c>
      <x:c r="S6160" s="9" t="n">
        <x:f>IF(AND(T6160=1,G6160="FAIL",P6160="PASS"),1,0)</x:f>
        <x:v>0</x:v>
      </x:c>
      <x:c r="T6160" s="9" t="n">
        <x:v>1</x:v>
      </x:c>
      <x:c r="U6160" s="9" t="n">
        <x:v>8</x:v>
      </x:c>
      <x:c r="V6160" s="9" t="str">
        <x:v>MVP/SHACL_GENERATION_PIPELINE/experiments/LUNA_CONTEXTUAL_SINGLESHOT/RUN_01/runs/RUN-TRF-045-20260831T160559023128Z/artifacts/attempt_01/extracted_shape.ttl</x:v>
      </x:c>
    </x:row>
    <x:row r="6161" ht="22" customHeight="1">
      <x:c r="A6161" s="10" t="str">
        <x:v>SINGLESHOT</x:v>
      </x:c>
      <x:c r="B6161" s="10" t="str">
        <x:v>TRF-045</x:v>
      </x:c>
      <x:c r="C6161" s="10" t="str">
        <x:v>TRF-045-P04</x:v>
      </x:c>
      <x:c r="D6161" s="10" t="str">
        <x:v>RUN_01</x:v>
      </x:c>
      <x:c r="E6161" s="10" t="str">
        <x:v>ORIGINAL_LEDGER</x:v>
      </x:c>
      <x:c r="F6161" s="10" t="str">
        <x:v>PASS</x:v>
      </x:c>
      <x:c r="G6161" s="10" t="str">
        <x:v>PASS</x:v>
      </x:c>
      <x:c r="H6161" s="10" t="str">
        <x:v>EXECUTED</x:v>
      </x:c>
      <x:c r="I6161" s="10" t="str">
        <x:v>PARSED</x:v>
      </x:c>
      <x:c r="J6161" s="10" t="str">
        <x:v>SINGLESHOT_CAPTURED_DIAGNOSTIC_PASS</x:v>
      </x:c>
      <x:c r="K6161" s="10" t="str">
        <x:v>6138084dcb76aae6c4b17e4a42e94f3fbbba4e7fb4b9fdf6d0a4eb52f31b0f7f</x:v>
      </x:c>
      <x:c r="L6161" s="10" t="str">
        <x:v>historical_three</x:v>
      </x:c>
      <x:c r="M6161" s="10" t="n">
        <x:v>1</x:v>
      </x:c>
      <x:c r="N6161" s="10" t="n">
        <x:v>0</x:v>
      </x:c>
      <x:c r="O6161" s="10" t="n">
        <x:v>0</x:v>
      </x:c>
      <x:c r="P6161" s="9" t="str">
        <x:f>'CaseReview'!U1789</x:f>
        <x:v>PASS</x:v>
      </x:c>
      <x:c r="Q6161" s="9" t="n">
        <x:f>IF(AND(T6161=1,G6161=P6161),1,0)</x:f>
        <x:v>1</x:v>
      </x:c>
      <x:c r="R6161" s="9" t="n">
        <x:f>IF(AND(T6161=1,G6161="PASS",P6161="FAIL"),1,0)</x:f>
        <x:v>0</x:v>
      </x:c>
      <x:c r="S6161" s="9" t="n">
        <x:f>IF(AND(T6161=1,G6161="FAIL",P6161="PASS"),1,0)</x:f>
        <x:v>0</x:v>
      </x:c>
      <x:c r="T6161" s="9" t="n">
        <x:v>1</x:v>
      </x:c>
      <x:c r="U6161" s="9" t="n">
        <x:v>8</x:v>
      </x:c>
      <x:c r="V6161" s="9" t="str">
        <x:v>MVP/SHACL_GENERATION_PIPELINE/experiments/LUNA_CONTEXTUAL_SINGLESHOT/RUN_01/runs/RUN-TRF-045-20260831T160559023128Z/artifacts/attempt_01/extracted_shape.ttl</x:v>
      </x:c>
    </x:row>
    <x:row r="6162" ht="22" customHeight="1">
      <x:c r="A6162" s="10" t="str">
        <x:v>SINGLESHOT</x:v>
      </x:c>
      <x:c r="B6162" s="10" t="str">
        <x:v>TRF-046</x:v>
      </x:c>
      <x:c r="C6162" s="10" t="str">
        <x:v>TRF-046-F01</x:v>
      </x:c>
      <x:c r="D6162" s="10" t="str">
        <x:v>RUN_01</x:v>
      </x:c>
      <x:c r="E6162" s="10" t="str">
        <x:v>ORIGINAL_LEDGER</x:v>
      </x:c>
      <x:c r="F6162" s="10" t="str">
        <x:v>FAIL</x:v>
      </x:c>
      <x:c r="G6162" s="10" t="str">
        <x:v>FAIL</x:v>
      </x:c>
      <x:c r="H6162" s="10" t="str">
        <x:v>EXECUTED</x:v>
      </x:c>
      <x:c r="I6162" s="10" t="str">
        <x:v>PARSED</x:v>
      </x:c>
      <x:c r="J6162" s="10" t="str">
        <x:v>SINGLESHOT_CAPTURED_DIAGNOSTIC_PASS</x:v>
      </x:c>
      <x:c r="K6162" s="10" t="str">
        <x:v>322c407e8e76f3da351ac524e82dd9da4fae17de31c15a711b4fc3bf31d2cfbc</x:v>
      </x:c>
      <x:c r="L6162" s="10" t="str">
        <x:v>historical_three</x:v>
      </x:c>
      <x:c r="M6162" s="10" t="n">
        <x:v>1</x:v>
      </x:c>
      <x:c r="N6162" s="10" t="n">
        <x:v>0</x:v>
      </x:c>
      <x:c r="O6162" s="10" t="n">
        <x:v>0</x:v>
      </x:c>
      <x:c r="P6162" s="9" t="str">
        <x:f>'CaseReview'!U1790</x:f>
        <x:v>FAIL</x:v>
      </x:c>
      <x:c r="Q6162" s="9" t="n">
        <x:f>IF(AND(T6162=1,G6162=P6162),1,0)</x:f>
        <x:v>1</x:v>
      </x:c>
      <x:c r="R6162" s="9" t="n">
        <x:f>IF(AND(T6162=1,G6162="PASS",P6162="FAIL"),1,0)</x:f>
        <x:v>0</x:v>
      </x:c>
      <x:c r="S6162" s="9" t="n">
        <x:f>IF(AND(T6162=1,G6162="FAIL",P6162="PASS"),1,0)</x:f>
        <x:v>0</x:v>
      </x:c>
      <x:c r="T6162" s="9" t="n">
        <x:v>1</x:v>
      </x:c>
      <x:c r="U6162" s="9" t="n">
        <x:v>8</x:v>
      </x:c>
      <x:c r="V6162" s="9" t="str">
        <x:v>MVP/SHACL_GENERATION_PIPELINE/experiments/LUNA_CONTEXTUAL_SINGLESHOT/RUN_01/runs/RUN-TRF-046-20260831T160640888240Z/artifacts/attempt_01/extracted_shape.ttl</x:v>
      </x:c>
    </x:row>
    <x:row r="6163" ht="22" customHeight="1">
      <x:c r="A6163" s="10" t="str">
        <x:v>SINGLESHOT</x:v>
      </x:c>
      <x:c r="B6163" s="10" t="str">
        <x:v>TRF-046</x:v>
      </x:c>
      <x:c r="C6163" s="10" t="str">
        <x:v>TRF-046-F02</x:v>
      </x:c>
      <x:c r="D6163" s="10" t="str">
        <x:v>RUN_01</x:v>
      </x:c>
      <x:c r="E6163" s="10" t="str">
        <x:v>ORIGINAL_LEDGER</x:v>
      </x:c>
      <x:c r="F6163" s="10" t="str">
        <x:v>FAIL</x:v>
      </x:c>
      <x:c r="G6163" s="10" t="str">
        <x:v>FAIL</x:v>
      </x:c>
      <x:c r="H6163" s="10" t="str">
        <x:v>EXECUTED</x:v>
      </x:c>
      <x:c r="I6163" s="10" t="str">
        <x:v>PARSED</x:v>
      </x:c>
      <x:c r="J6163" s="10" t="str">
        <x:v>SINGLESHOT_CAPTURED_DIAGNOSTIC_PASS</x:v>
      </x:c>
      <x:c r="K6163" s="10" t="str">
        <x:v>322c407e8e76f3da351ac524e82dd9da4fae17de31c15a711b4fc3bf31d2cfbc</x:v>
      </x:c>
      <x:c r="L6163" s="10" t="str">
        <x:v>historical_three</x:v>
      </x:c>
      <x:c r="M6163" s="10" t="n">
        <x:v>1</x:v>
      </x:c>
      <x:c r="N6163" s="10" t="n">
        <x:v>0</x:v>
      </x:c>
      <x:c r="O6163" s="10" t="n">
        <x:v>0</x:v>
      </x:c>
      <x:c r="P6163" s="9" t="str">
        <x:f>'CaseReview'!U1791</x:f>
        <x:v>FAIL</x:v>
      </x:c>
      <x:c r="Q6163" s="9" t="n">
        <x:f>IF(AND(T6163=1,G6163=P6163),1,0)</x:f>
        <x:v>1</x:v>
      </x:c>
      <x:c r="R6163" s="9" t="n">
        <x:f>IF(AND(T6163=1,G6163="PASS",P6163="FAIL"),1,0)</x:f>
        <x:v>0</x:v>
      </x:c>
      <x:c r="S6163" s="9" t="n">
        <x:f>IF(AND(T6163=1,G6163="FAIL",P6163="PASS"),1,0)</x:f>
        <x:v>0</x:v>
      </x:c>
      <x:c r="T6163" s="9" t="n">
        <x:v>1</x:v>
      </x:c>
      <x:c r="U6163" s="9" t="n">
        <x:v>8</x:v>
      </x:c>
      <x:c r="V6163" s="9" t="str">
        <x:v>MVP/SHACL_GENERATION_PIPELINE/experiments/LUNA_CONTEXTUAL_SINGLESHOT/RUN_01/runs/RUN-TRF-046-20260831T160640888240Z/artifacts/attempt_01/extracted_shape.ttl</x:v>
      </x:c>
    </x:row>
    <x:row r="6164" ht="22" customHeight="1">
      <x:c r="A6164" s="10" t="str">
        <x:v>SINGLESHOT</x:v>
      </x:c>
      <x:c r="B6164" s="10" t="str">
        <x:v>TRF-046</x:v>
      </x:c>
      <x:c r="C6164" s="10" t="str">
        <x:v>TRF-046-F03</x:v>
      </x:c>
      <x:c r="D6164" s="10" t="str">
        <x:v>RUN_01</x:v>
      </x:c>
      <x:c r="E6164" s="10" t="str">
        <x:v>ORIGINAL_LEDGER</x:v>
      </x:c>
      <x:c r="F6164" s="10" t="str">
        <x:v>FAIL</x:v>
      </x:c>
      <x:c r="G6164" s="10" t="str">
        <x:v>FAIL</x:v>
      </x:c>
      <x:c r="H6164" s="10" t="str">
        <x:v>EXECUTED</x:v>
      </x:c>
      <x:c r="I6164" s="10" t="str">
        <x:v>PARSED</x:v>
      </x:c>
      <x:c r="J6164" s="10" t="str">
        <x:v>SINGLESHOT_CAPTURED_DIAGNOSTIC_PASS</x:v>
      </x:c>
      <x:c r="K6164" s="10" t="str">
        <x:v>322c407e8e76f3da351ac524e82dd9da4fae17de31c15a711b4fc3bf31d2cfbc</x:v>
      </x:c>
      <x:c r="L6164" s="10" t="str">
        <x:v>historical_three</x:v>
      </x:c>
      <x:c r="M6164" s="10" t="n">
        <x:v>1</x:v>
      </x:c>
      <x:c r="N6164" s="10" t="n">
        <x:v>0</x:v>
      </x:c>
      <x:c r="O6164" s="10" t="n">
        <x:v>0</x:v>
      </x:c>
      <x:c r="P6164" s="9" t="str">
        <x:f>'CaseReview'!U1792</x:f>
        <x:v>FAIL</x:v>
      </x:c>
      <x:c r="Q6164" s="9" t="n">
        <x:f>IF(AND(T6164=1,G6164=P6164),1,0)</x:f>
        <x:v>1</x:v>
      </x:c>
      <x:c r="R6164" s="9" t="n">
        <x:f>IF(AND(T6164=1,G6164="PASS",P6164="FAIL"),1,0)</x:f>
        <x:v>0</x:v>
      </x:c>
      <x:c r="S6164" s="9" t="n">
        <x:f>IF(AND(T6164=1,G6164="FAIL",P6164="PASS"),1,0)</x:f>
        <x:v>0</x:v>
      </x:c>
      <x:c r="T6164" s="9" t="n">
        <x:v>1</x:v>
      </x:c>
      <x:c r="U6164" s="9" t="n">
        <x:v>8</x:v>
      </x:c>
      <x:c r="V6164" s="9" t="str">
        <x:v>MVP/SHACL_GENERATION_PIPELINE/experiments/LUNA_CONTEXTUAL_SINGLESHOT/RUN_01/runs/RUN-TRF-046-20260831T160640888240Z/artifacts/attempt_01/extracted_shape.ttl</x:v>
      </x:c>
    </x:row>
    <x:row r="6165" ht="22" customHeight="1">
      <x:c r="A6165" s="10" t="str">
        <x:v>SINGLESHOT</x:v>
      </x:c>
      <x:c r="B6165" s="10" t="str">
        <x:v>TRF-046</x:v>
      </x:c>
      <x:c r="C6165" s="10" t="str">
        <x:v>TRF-046-F04</x:v>
      </x:c>
      <x:c r="D6165" s="10" t="str">
        <x:v>RUN_01</x:v>
      </x:c>
      <x:c r="E6165" s="10" t="str">
        <x:v>ORIGINAL_LEDGER</x:v>
      </x:c>
      <x:c r="F6165" s="10" t="str">
        <x:v>FAIL</x:v>
      </x:c>
      <x:c r="G6165" s="10" t="str">
        <x:v>FAIL</x:v>
      </x:c>
      <x:c r="H6165" s="10" t="str">
        <x:v>EXECUTED</x:v>
      </x:c>
      <x:c r="I6165" s="10" t="str">
        <x:v>PARSED</x:v>
      </x:c>
      <x:c r="J6165" s="10" t="str">
        <x:v>SINGLESHOT_CAPTURED_DIAGNOSTIC_PASS</x:v>
      </x:c>
      <x:c r="K6165" s="10" t="str">
        <x:v>322c407e8e76f3da351ac524e82dd9da4fae17de31c15a711b4fc3bf31d2cfbc</x:v>
      </x:c>
      <x:c r="L6165" s="10" t="str">
        <x:v>historical_three</x:v>
      </x:c>
      <x:c r="M6165" s="10" t="n">
        <x:v>1</x:v>
      </x:c>
      <x:c r="N6165" s="10" t="n">
        <x:v>0</x:v>
      </x:c>
      <x:c r="O6165" s="10" t="n">
        <x:v>0</x:v>
      </x:c>
      <x:c r="P6165" s="9" t="str">
        <x:f>'CaseReview'!U1793</x:f>
        <x:v>FAIL</x:v>
      </x:c>
      <x:c r="Q6165" s="9" t="n">
        <x:f>IF(AND(T6165=1,G6165=P6165),1,0)</x:f>
        <x:v>1</x:v>
      </x:c>
      <x:c r="R6165" s="9" t="n">
        <x:f>IF(AND(T6165=1,G6165="PASS",P6165="FAIL"),1,0)</x:f>
        <x:v>0</x:v>
      </x:c>
      <x:c r="S6165" s="9" t="n">
        <x:f>IF(AND(T6165=1,G6165="FAIL",P6165="PASS"),1,0)</x:f>
        <x:v>0</x:v>
      </x:c>
      <x:c r="T6165" s="9" t="n">
        <x:v>1</x:v>
      </x:c>
      <x:c r="U6165" s="9" t="n">
        <x:v>8</x:v>
      </x:c>
      <x:c r="V6165" s="9" t="str">
        <x:v>MVP/SHACL_GENERATION_PIPELINE/experiments/LUNA_CONTEXTUAL_SINGLESHOT/RUN_01/runs/RUN-TRF-046-20260831T160640888240Z/artifacts/attempt_01/extracted_shape.ttl</x:v>
      </x:c>
    </x:row>
    <x:row r="6166" ht="22" customHeight="1">
      <x:c r="A6166" s="10" t="str">
        <x:v>SINGLESHOT</x:v>
      </x:c>
      <x:c r="B6166" s="10" t="str">
        <x:v>TRF-046</x:v>
      </x:c>
      <x:c r="C6166" s="10" t="str">
        <x:v>TRF-046-P01</x:v>
      </x:c>
      <x:c r="D6166" s="10" t="str">
        <x:v>RUN_01</x:v>
      </x:c>
      <x:c r="E6166" s="10" t="str">
        <x:v>ORIGINAL_LEDGER</x:v>
      </x:c>
      <x:c r="F6166" s="10" t="str">
        <x:v>PASS</x:v>
      </x:c>
      <x:c r="G6166" s="10" t="str">
        <x:v>FAIL</x:v>
      </x:c>
      <x:c r="H6166" s="10" t="str">
        <x:v>EXECUTED</x:v>
      </x:c>
      <x:c r="I6166" s="10" t="str">
        <x:v>PARSED</x:v>
      </x:c>
      <x:c r="J6166" s="10" t="str">
        <x:v>SINGLESHOT_CAPTURED_DIAGNOSTIC_PASS</x:v>
      </x:c>
      <x:c r="K6166" s="10" t="str">
        <x:v>322c407e8e76f3da351ac524e82dd9da4fae17de31c15a711b4fc3bf31d2cfbc</x:v>
      </x:c>
      <x:c r="L6166" s="10" t="str">
        <x:v>historical_three</x:v>
      </x:c>
      <x:c r="M6166" s="10" t="n">
        <x:v>0</x:v>
      </x:c>
      <x:c r="N6166" s="10" t="n">
        <x:v>0</x:v>
      </x:c>
      <x:c r="O6166" s="10" t="n">
        <x:v>1</x:v>
      </x:c>
      <x:c r="P6166" s="9" t="str">
        <x:f>'CaseReview'!U1794</x:f>
        <x:v>PASS</x:v>
      </x:c>
      <x:c r="Q6166" s="9" t="n">
        <x:f>IF(AND(T6166=1,G6166=P6166),1,0)</x:f>
        <x:v>0</x:v>
      </x:c>
      <x:c r="R6166" s="9" t="n">
        <x:f>IF(AND(T6166=1,G6166="PASS",P6166="FAIL"),1,0)</x:f>
        <x:v>0</x:v>
      </x:c>
      <x:c r="S6166" s="9" t="n">
        <x:f>IF(AND(T6166=1,G6166="FAIL",P6166="PASS"),1,0)</x:f>
        <x:v>1</x:v>
      </x:c>
      <x:c r="T6166" s="9" t="n">
        <x:v>1</x:v>
      </x:c>
      <x:c r="U6166" s="9" t="n">
        <x:v>8</x:v>
      </x:c>
      <x:c r="V6166" s="9" t="str">
        <x:v>MVP/SHACL_GENERATION_PIPELINE/experiments/LUNA_CONTEXTUAL_SINGLESHOT/RUN_01/runs/RUN-TRF-046-20260831T160640888240Z/artifacts/attempt_01/extracted_shape.ttl</x:v>
      </x:c>
    </x:row>
    <x:row r="6167" ht="22" customHeight="1">
      <x:c r="A6167" s="10" t="str">
        <x:v>SINGLESHOT</x:v>
      </x:c>
      <x:c r="B6167" s="10" t="str">
        <x:v>TRF-046</x:v>
      </x:c>
      <x:c r="C6167" s="10" t="str">
        <x:v>TRF-046-P02</x:v>
      </x:c>
      <x:c r="D6167" s="10" t="str">
        <x:v>RUN_01</x:v>
      </x:c>
      <x:c r="E6167" s="10" t="str">
        <x:v>ORIGINAL_LEDGER</x:v>
      </x:c>
      <x:c r="F6167" s="10" t="str">
        <x:v>PASS</x:v>
      </x:c>
      <x:c r="G6167" s="10" t="str">
        <x:v>FAIL</x:v>
      </x:c>
      <x:c r="H6167" s="10" t="str">
        <x:v>EXECUTED</x:v>
      </x:c>
      <x:c r="I6167" s="10" t="str">
        <x:v>PARSED</x:v>
      </x:c>
      <x:c r="J6167" s="10" t="str">
        <x:v>SINGLESHOT_CAPTURED_DIAGNOSTIC_PASS</x:v>
      </x:c>
      <x:c r="K6167" s="10" t="str">
        <x:v>322c407e8e76f3da351ac524e82dd9da4fae17de31c15a711b4fc3bf31d2cfbc</x:v>
      </x:c>
      <x:c r="L6167" s="10" t="str">
        <x:v>historical_three</x:v>
      </x:c>
      <x:c r="M6167" s="10" t="n">
        <x:v>0</x:v>
      </x:c>
      <x:c r="N6167" s="10" t="n">
        <x:v>0</x:v>
      </x:c>
      <x:c r="O6167" s="10" t="n">
        <x:v>1</x:v>
      </x:c>
      <x:c r="P6167" s="9" t="str">
        <x:f>'CaseReview'!U1795</x:f>
        <x:v>PASS</x:v>
      </x:c>
      <x:c r="Q6167" s="9" t="n">
        <x:f>IF(AND(T6167=1,G6167=P6167),1,0)</x:f>
        <x:v>0</x:v>
      </x:c>
      <x:c r="R6167" s="9" t="n">
        <x:f>IF(AND(T6167=1,G6167="PASS",P6167="FAIL"),1,0)</x:f>
        <x:v>0</x:v>
      </x:c>
      <x:c r="S6167" s="9" t="n">
        <x:f>IF(AND(T6167=1,G6167="FAIL",P6167="PASS"),1,0)</x:f>
        <x:v>1</x:v>
      </x:c>
      <x:c r="T6167" s="9" t="n">
        <x:v>1</x:v>
      </x:c>
      <x:c r="U6167" s="9" t="n">
        <x:v>8</x:v>
      </x:c>
      <x:c r="V6167" s="9" t="str">
        <x:v>MVP/SHACL_GENERATION_PIPELINE/experiments/LUNA_CONTEXTUAL_SINGLESHOT/RUN_01/runs/RUN-TRF-046-20260831T160640888240Z/artifacts/attempt_01/extracted_shape.ttl</x:v>
      </x:c>
    </x:row>
    <x:row r="6168" ht="22" customHeight="1">
      <x:c r="A6168" s="10" t="str">
        <x:v>SINGLESHOT</x:v>
      </x:c>
      <x:c r="B6168" s="10" t="str">
        <x:v>TRF-046</x:v>
      </x:c>
      <x:c r="C6168" s="10" t="str">
        <x:v>TRF-046-P03</x:v>
      </x:c>
      <x:c r="D6168" s="10" t="str">
        <x:v>RUN_01</x:v>
      </x:c>
      <x:c r="E6168" s="10" t="str">
        <x:v>ORIGINAL_LEDGER</x:v>
      </x:c>
      <x:c r="F6168" s="10" t="str">
        <x:v>PASS</x:v>
      </x:c>
      <x:c r="G6168" s="10" t="str">
        <x:v>FAIL</x:v>
      </x:c>
      <x:c r="H6168" s="10" t="str">
        <x:v>EXECUTED</x:v>
      </x:c>
      <x:c r="I6168" s="10" t="str">
        <x:v>PARSED</x:v>
      </x:c>
      <x:c r="J6168" s="10" t="str">
        <x:v>SINGLESHOT_CAPTURED_DIAGNOSTIC_PASS</x:v>
      </x:c>
      <x:c r="K6168" s="10" t="str">
        <x:v>322c407e8e76f3da351ac524e82dd9da4fae17de31c15a711b4fc3bf31d2cfbc</x:v>
      </x:c>
      <x:c r="L6168" s="10" t="str">
        <x:v>historical_three</x:v>
      </x:c>
      <x:c r="M6168" s="10" t="n">
        <x:v>0</x:v>
      </x:c>
      <x:c r="N6168" s="10" t="n">
        <x:v>0</x:v>
      </x:c>
      <x:c r="O6168" s="10" t="n">
        <x:v>1</x:v>
      </x:c>
      <x:c r="P6168" s="9" t="str">
        <x:f>'CaseReview'!U1796</x:f>
        <x:v>PASS</x:v>
      </x:c>
      <x:c r="Q6168" s="9" t="n">
        <x:f>IF(AND(T6168=1,G6168=P6168),1,0)</x:f>
        <x:v>0</x:v>
      </x:c>
      <x:c r="R6168" s="9" t="n">
        <x:f>IF(AND(T6168=1,G6168="PASS",P6168="FAIL"),1,0)</x:f>
        <x:v>0</x:v>
      </x:c>
      <x:c r="S6168" s="9" t="n">
        <x:f>IF(AND(T6168=1,G6168="FAIL",P6168="PASS"),1,0)</x:f>
        <x:v>1</x:v>
      </x:c>
      <x:c r="T6168" s="9" t="n">
        <x:v>1</x:v>
      </x:c>
      <x:c r="U6168" s="9" t="n">
        <x:v>8</x:v>
      </x:c>
      <x:c r="V6168" s="9" t="str">
        <x:v>MVP/SHACL_GENERATION_PIPELINE/experiments/LUNA_CONTEXTUAL_SINGLESHOT/RUN_01/runs/RUN-TRF-046-20260831T160640888240Z/artifacts/attempt_01/extracted_shape.ttl</x:v>
      </x:c>
    </x:row>
    <x:row r="6169" ht="22" customHeight="1">
      <x:c r="A6169" s="10" t="str">
        <x:v>SINGLESHOT</x:v>
      </x:c>
      <x:c r="B6169" s="10" t="str">
        <x:v>TRF-046</x:v>
      </x:c>
      <x:c r="C6169" s="10" t="str">
        <x:v>TRF-046-P04</x:v>
      </x:c>
      <x:c r="D6169" s="10" t="str">
        <x:v>RUN_01</x:v>
      </x:c>
      <x:c r="E6169" s="10" t="str">
        <x:v>ORIGINAL_LEDGER</x:v>
      </x:c>
      <x:c r="F6169" s="10" t="str">
        <x:v>PASS</x:v>
      </x:c>
      <x:c r="G6169" s="10" t="str">
        <x:v>FAIL</x:v>
      </x:c>
      <x:c r="H6169" s="10" t="str">
        <x:v>EXECUTED</x:v>
      </x:c>
      <x:c r="I6169" s="10" t="str">
        <x:v>PARSED</x:v>
      </x:c>
      <x:c r="J6169" s="10" t="str">
        <x:v>SINGLESHOT_CAPTURED_DIAGNOSTIC_PASS</x:v>
      </x:c>
      <x:c r="K6169" s="10" t="str">
        <x:v>322c407e8e76f3da351ac524e82dd9da4fae17de31c15a711b4fc3bf31d2cfbc</x:v>
      </x:c>
      <x:c r="L6169" s="10" t="str">
        <x:v>historical_three</x:v>
      </x:c>
      <x:c r="M6169" s="10" t="n">
        <x:v>0</x:v>
      </x:c>
      <x:c r="N6169" s="10" t="n">
        <x:v>0</x:v>
      </x:c>
      <x:c r="O6169" s="10" t="n">
        <x:v>1</x:v>
      </x:c>
      <x:c r="P6169" s="9" t="str">
        <x:f>'CaseReview'!U1797</x:f>
        <x:v>PASS</x:v>
      </x:c>
      <x:c r="Q6169" s="9" t="n">
        <x:f>IF(AND(T6169=1,G6169=P6169),1,0)</x:f>
        <x:v>0</x:v>
      </x:c>
      <x:c r="R6169" s="9" t="n">
        <x:f>IF(AND(T6169=1,G6169="PASS",P6169="FAIL"),1,0)</x:f>
        <x:v>0</x:v>
      </x:c>
      <x:c r="S6169" s="9" t="n">
        <x:f>IF(AND(T6169=1,G6169="FAIL",P6169="PASS"),1,0)</x:f>
        <x:v>1</x:v>
      </x:c>
      <x:c r="T6169" s="9" t="n">
        <x:v>1</x:v>
      </x:c>
      <x:c r="U6169" s="9" t="n">
        <x:v>8</x:v>
      </x:c>
      <x:c r="V6169" s="9" t="str">
        <x:v>MVP/SHACL_GENERATION_PIPELINE/experiments/LUNA_CONTEXTUAL_SINGLESHOT/RUN_01/runs/RUN-TRF-046-20260831T160640888240Z/artifacts/attempt_01/extracted_shape.ttl</x:v>
      </x:c>
    </x:row>
    <x:row r="6170" ht="22" customHeight="1">
      <x:c r="A6170" s="10" t="str">
        <x:v>SINGLESHOT</x:v>
      </x:c>
      <x:c r="B6170" s="10" t="str">
        <x:v>TRF-047</x:v>
      </x:c>
      <x:c r="C6170" s="10" t="str">
        <x:v>TRF-047-F01</x:v>
      </x:c>
      <x:c r="D6170" s="10" t="str">
        <x:v>RUN_01</x:v>
      </x:c>
      <x:c r="E6170" s="10" t="str">
        <x:v>ORIGINAL_LEDGER</x:v>
      </x:c>
      <x:c r="F6170" s="10" t="str">
        <x:v>FAIL</x:v>
      </x:c>
      <x:c r="G6170" s="10" t="str">
        <x:v>NO_VERDICT</x:v>
      </x:c>
      <x:c r="H6170" s="10" t="str">
        <x:v>INFRASTRUCTURE_FAILURE</x:v>
      </x:c>
      <x:c r="I6170" s="10" t="str">
        <x:v>NOT_PARSED</x:v>
      </x:c>
      <x:c r="J6170" s="10" t="str">
        <x:v>SINGLESHOT_CAPTURED_DIAGNOSTIC_FAIL</x:v>
      </x:c>
      <x:c r="K6170" s="10" t="str">
        <x:v>4fb0defe7ef581e911dd73ea6c9179c2540fe54efc4a003432e3936d44971990</x:v>
      </x:c>
      <x:c r="L6170" s="10" t="str">
        <x:v>historical_three</x:v>
      </x:c>
      <x:c r="M6170" s="10" t="n">
        <x:v>0</x:v>
      </x:c>
      <x:c r="N6170" s="10" t="n">
        <x:v>0</x:v>
      </x:c>
      <x:c r="O6170" s="10" t="n">
        <x:v>0</x:v>
      </x:c>
      <x:c r="P6170" s="9" t="str">
        <x:f>'CaseReview'!U1798</x:f>
        <x:v>FAIL</x:v>
      </x:c>
      <x:c r="Q6170" s="9" t="n">
        <x:f>IF(AND(T6170=1,G6170=P6170),1,0)</x:f>
        <x:v>0</x:v>
      </x:c>
      <x:c r="R6170" s="9" t="n">
        <x:f>IF(AND(T6170=1,G6170="PASS",P6170="FAIL"),1,0)</x:f>
        <x:v>0</x:v>
      </x:c>
      <x:c r="S6170" s="9" t="n">
        <x:f>IF(AND(T6170=1,G6170="FAIL",P6170="PASS"),1,0)</x:f>
        <x:v>0</x:v>
      </x:c>
      <x:c r="T6170" s="9" t="n">
        <x:v>0</x:v>
      </x:c>
      <x:c r="U6170" s="9" t="n">
        <x:v>8</x:v>
      </x:c>
      <x:c r="V6170" s="9" t="str">
        <x:v>MVP/SHACL_GENERATION_PIPELINE/experiments/LUNA_CONTEXTUAL_SINGLESHOT/RUN_01/runs/RUN-TRF-047-20260831T160712984316Z/artifacts/attempt_01/extracted_shape.ttl</x:v>
      </x:c>
    </x:row>
    <x:row r="6171" ht="22" customHeight="1">
      <x:c r="A6171" s="10" t="str">
        <x:v>SINGLESHOT</x:v>
      </x:c>
      <x:c r="B6171" s="10" t="str">
        <x:v>TRF-047</x:v>
      </x:c>
      <x:c r="C6171" s="10" t="str">
        <x:v>TRF-047-F02</x:v>
      </x:c>
      <x:c r="D6171" s="10" t="str">
        <x:v>RUN_01</x:v>
      </x:c>
      <x:c r="E6171" s="10" t="str">
        <x:v>ORIGINAL_LEDGER</x:v>
      </x:c>
      <x:c r="F6171" s="10" t="str">
        <x:v>FAIL</x:v>
      </x:c>
      <x:c r="G6171" s="10" t="str">
        <x:v>NO_VERDICT</x:v>
      </x:c>
      <x:c r="H6171" s="10" t="str">
        <x:v>INFRASTRUCTURE_FAILURE</x:v>
      </x:c>
      <x:c r="I6171" s="10" t="str">
        <x:v>NOT_PARSED</x:v>
      </x:c>
      <x:c r="J6171" s="10" t="str">
        <x:v>SINGLESHOT_CAPTURED_DIAGNOSTIC_FAIL</x:v>
      </x:c>
      <x:c r="K6171" s="10" t="str">
        <x:v>4fb0defe7ef581e911dd73ea6c9179c2540fe54efc4a003432e3936d44971990</x:v>
      </x:c>
      <x:c r="L6171" s="10" t="str">
        <x:v>historical_three</x:v>
      </x:c>
      <x:c r="M6171" s="10" t="n">
        <x:v>0</x:v>
      </x:c>
      <x:c r="N6171" s="10" t="n">
        <x:v>0</x:v>
      </x:c>
      <x:c r="O6171" s="10" t="n">
        <x:v>0</x:v>
      </x:c>
      <x:c r="P6171" s="9" t="str">
        <x:f>'CaseReview'!U1799</x:f>
        <x:v>FAIL</x:v>
      </x:c>
      <x:c r="Q6171" s="9" t="n">
        <x:f>IF(AND(T6171=1,G6171=P6171),1,0)</x:f>
        <x:v>0</x:v>
      </x:c>
      <x:c r="R6171" s="9" t="n">
        <x:f>IF(AND(T6171=1,G6171="PASS",P6171="FAIL"),1,0)</x:f>
        <x:v>0</x:v>
      </x:c>
      <x:c r="S6171" s="9" t="n">
        <x:f>IF(AND(T6171=1,G6171="FAIL",P6171="PASS"),1,0)</x:f>
        <x:v>0</x:v>
      </x:c>
      <x:c r="T6171" s="9" t="n">
        <x:v>0</x:v>
      </x:c>
      <x:c r="U6171" s="9" t="n">
        <x:v>8</x:v>
      </x:c>
      <x:c r="V6171" s="9" t="str">
        <x:v>MVP/SHACL_GENERATION_PIPELINE/experiments/LUNA_CONTEXTUAL_SINGLESHOT/RUN_01/runs/RUN-TRF-047-20260831T160712984316Z/artifacts/attempt_01/extracted_shape.ttl</x:v>
      </x:c>
    </x:row>
    <x:row r="6172" ht="22" customHeight="1">
      <x:c r="A6172" s="10" t="str">
        <x:v>SINGLESHOT</x:v>
      </x:c>
      <x:c r="B6172" s="10" t="str">
        <x:v>TRF-047</x:v>
      </x:c>
      <x:c r="C6172" s="10" t="str">
        <x:v>TRF-047-F03</x:v>
      </x:c>
      <x:c r="D6172" s="10" t="str">
        <x:v>RUN_01</x:v>
      </x:c>
      <x:c r="E6172" s="10" t="str">
        <x:v>ORIGINAL_LEDGER</x:v>
      </x:c>
      <x:c r="F6172" s="10" t="str">
        <x:v>FAIL</x:v>
      </x:c>
      <x:c r="G6172" s="10" t="str">
        <x:v>NO_VERDICT</x:v>
      </x:c>
      <x:c r="H6172" s="10" t="str">
        <x:v>INFRASTRUCTURE_FAILURE</x:v>
      </x:c>
      <x:c r="I6172" s="10" t="str">
        <x:v>NOT_PARSED</x:v>
      </x:c>
      <x:c r="J6172" s="10" t="str">
        <x:v>SINGLESHOT_CAPTURED_DIAGNOSTIC_FAIL</x:v>
      </x:c>
      <x:c r="K6172" s="10" t="str">
        <x:v>4fb0defe7ef581e911dd73ea6c9179c2540fe54efc4a003432e3936d44971990</x:v>
      </x:c>
      <x:c r="L6172" s="10" t="str">
        <x:v>historical_three</x:v>
      </x:c>
      <x:c r="M6172" s="10" t="n">
        <x:v>0</x:v>
      </x:c>
      <x:c r="N6172" s="10" t="n">
        <x:v>0</x:v>
      </x:c>
      <x:c r="O6172" s="10" t="n">
        <x:v>0</x:v>
      </x:c>
      <x:c r="P6172" s="9" t="str">
        <x:f>'CaseReview'!U1800</x:f>
        <x:v>FAIL</x:v>
      </x:c>
      <x:c r="Q6172" s="9" t="n">
        <x:f>IF(AND(T6172=1,G6172=P6172),1,0)</x:f>
        <x:v>0</x:v>
      </x:c>
      <x:c r="R6172" s="9" t="n">
        <x:f>IF(AND(T6172=1,G6172="PASS",P6172="FAIL"),1,0)</x:f>
        <x:v>0</x:v>
      </x:c>
      <x:c r="S6172" s="9" t="n">
        <x:f>IF(AND(T6172=1,G6172="FAIL",P6172="PASS"),1,0)</x:f>
        <x:v>0</x:v>
      </x:c>
      <x:c r="T6172" s="9" t="n">
        <x:v>0</x:v>
      </x:c>
      <x:c r="U6172" s="9" t="n">
        <x:v>8</x:v>
      </x:c>
      <x:c r="V6172" s="9" t="str">
        <x:v>MVP/SHACL_GENERATION_PIPELINE/experiments/LUNA_CONTEXTUAL_SINGLESHOT/RUN_01/runs/RUN-TRF-047-20260831T160712984316Z/artifacts/attempt_01/extracted_shape.ttl</x:v>
      </x:c>
    </x:row>
    <x:row r="6173" ht="22" customHeight="1">
      <x:c r="A6173" s="10" t="str">
        <x:v>SINGLESHOT</x:v>
      </x:c>
      <x:c r="B6173" s="10" t="str">
        <x:v>TRF-047</x:v>
      </x:c>
      <x:c r="C6173" s="10" t="str">
        <x:v>TRF-047-F04</x:v>
      </x:c>
      <x:c r="D6173" s="10" t="str">
        <x:v>RUN_01</x:v>
      </x:c>
      <x:c r="E6173" s="10" t="str">
        <x:v>ORIGINAL_LEDGER</x:v>
      </x:c>
      <x:c r="F6173" s="10" t="str">
        <x:v>FAIL</x:v>
      </x:c>
      <x:c r="G6173" s="10" t="str">
        <x:v>NO_VERDICT</x:v>
      </x:c>
      <x:c r="H6173" s="10" t="str">
        <x:v>INFRASTRUCTURE_FAILURE</x:v>
      </x:c>
      <x:c r="I6173" s="10" t="str">
        <x:v>NOT_PARSED</x:v>
      </x:c>
      <x:c r="J6173" s="10" t="str">
        <x:v>SINGLESHOT_CAPTURED_DIAGNOSTIC_FAIL</x:v>
      </x:c>
      <x:c r="K6173" s="10" t="str">
        <x:v>4fb0defe7ef581e911dd73ea6c9179c2540fe54efc4a003432e3936d44971990</x:v>
      </x:c>
      <x:c r="L6173" s="10" t="str">
        <x:v>historical_three</x:v>
      </x:c>
      <x:c r="M6173" s="10" t="n">
        <x:v>0</x:v>
      </x:c>
      <x:c r="N6173" s="10" t="n">
        <x:v>0</x:v>
      </x:c>
      <x:c r="O6173" s="10" t="n">
        <x:v>0</x:v>
      </x:c>
      <x:c r="P6173" s="9" t="str">
        <x:f>'CaseReview'!U1801</x:f>
        <x:v>FAIL</x:v>
      </x:c>
      <x:c r="Q6173" s="9" t="n">
        <x:f>IF(AND(T6173=1,G6173=P6173),1,0)</x:f>
        <x:v>0</x:v>
      </x:c>
      <x:c r="R6173" s="9" t="n">
        <x:f>IF(AND(T6173=1,G6173="PASS",P6173="FAIL"),1,0)</x:f>
        <x:v>0</x:v>
      </x:c>
      <x:c r="S6173" s="9" t="n">
        <x:f>IF(AND(T6173=1,G6173="FAIL",P6173="PASS"),1,0)</x:f>
        <x:v>0</x:v>
      </x:c>
      <x:c r="T6173" s="9" t="n">
        <x:v>0</x:v>
      </x:c>
      <x:c r="U6173" s="9" t="n">
        <x:v>8</x:v>
      </x:c>
      <x:c r="V6173" s="9" t="str">
        <x:v>MVP/SHACL_GENERATION_PIPELINE/experiments/LUNA_CONTEXTUAL_SINGLESHOT/RUN_01/runs/RUN-TRF-047-20260831T160712984316Z/artifacts/attempt_01/extracted_shape.ttl</x:v>
      </x:c>
    </x:row>
    <x:row r="6174" ht="22" customHeight="1">
      <x:c r="A6174" s="10" t="str">
        <x:v>SINGLESHOT</x:v>
      </x:c>
      <x:c r="B6174" s="10" t="str">
        <x:v>TRF-047</x:v>
      </x:c>
      <x:c r="C6174" s="10" t="str">
        <x:v>TRF-047-P01</x:v>
      </x:c>
      <x:c r="D6174" s="10" t="str">
        <x:v>RUN_01</x:v>
      </x:c>
      <x:c r="E6174" s="10" t="str">
        <x:v>ORIGINAL_LEDGER</x:v>
      </x:c>
      <x:c r="F6174" s="10" t="str">
        <x:v>PASS</x:v>
      </x:c>
      <x:c r="G6174" s="10" t="str">
        <x:v>NO_VERDICT</x:v>
      </x:c>
      <x:c r="H6174" s="10" t="str">
        <x:v>INFRASTRUCTURE_FAILURE</x:v>
      </x:c>
      <x:c r="I6174" s="10" t="str">
        <x:v>NOT_PARSED</x:v>
      </x:c>
      <x:c r="J6174" s="10" t="str">
        <x:v>SINGLESHOT_CAPTURED_DIAGNOSTIC_FAIL</x:v>
      </x:c>
      <x:c r="K6174" s="10" t="str">
        <x:v>4fb0defe7ef581e911dd73ea6c9179c2540fe54efc4a003432e3936d44971990</x:v>
      </x:c>
      <x:c r="L6174" s="10" t="str">
        <x:v>historical_three</x:v>
      </x:c>
      <x:c r="M6174" s="10" t="n">
        <x:v>0</x:v>
      </x:c>
      <x:c r="N6174" s="10" t="n">
        <x:v>0</x:v>
      </x:c>
      <x:c r="O6174" s="10" t="n">
        <x:v>0</x:v>
      </x:c>
      <x:c r="P6174" s="9" t="str">
        <x:f>'CaseReview'!U1802</x:f>
        <x:v>PASS</x:v>
      </x:c>
      <x:c r="Q6174" s="9" t="n">
        <x:f>IF(AND(T6174=1,G6174=P6174),1,0)</x:f>
        <x:v>0</x:v>
      </x:c>
      <x:c r="R6174" s="9" t="n">
        <x:f>IF(AND(T6174=1,G6174="PASS",P6174="FAIL"),1,0)</x:f>
        <x:v>0</x:v>
      </x:c>
      <x:c r="S6174" s="9" t="n">
        <x:f>IF(AND(T6174=1,G6174="FAIL",P6174="PASS"),1,0)</x:f>
        <x:v>0</x:v>
      </x:c>
      <x:c r="T6174" s="9" t="n">
        <x:v>0</x:v>
      </x:c>
      <x:c r="U6174" s="9" t="n">
        <x:v>8</x:v>
      </x:c>
      <x:c r="V6174" s="9" t="str">
        <x:v>MVP/SHACL_GENERATION_PIPELINE/experiments/LUNA_CONTEXTUAL_SINGLESHOT/RUN_01/runs/RUN-TRF-047-20260831T160712984316Z/artifacts/attempt_01/extracted_shape.ttl</x:v>
      </x:c>
    </x:row>
    <x:row r="6175" ht="22" customHeight="1">
      <x:c r="A6175" s="10" t="str">
        <x:v>SINGLESHOT</x:v>
      </x:c>
      <x:c r="B6175" s="10" t="str">
        <x:v>TRF-047</x:v>
      </x:c>
      <x:c r="C6175" s="10" t="str">
        <x:v>TRF-047-P02</x:v>
      </x:c>
      <x:c r="D6175" s="10" t="str">
        <x:v>RUN_01</x:v>
      </x:c>
      <x:c r="E6175" s="10" t="str">
        <x:v>ORIGINAL_LEDGER</x:v>
      </x:c>
      <x:c r="F6175" s="10" t="str">
        <x:v>PASS</x:v>
      </x:c>
      <x:c r="G6175" s="10" t="str">
        <x:v>NO_VERDICT</x:v>
      </x:c>
      <x:c r="H6175" s="10" t="str">
        <x:v>INFRASTRUCTURE_FAILURE</x:v>
      </x:c>
      <x:c r="I6175" s="10" t="str">
        <x:v>NOT_PARSED</x:v>
      </x:c>
      <x:c r="J6175" s="10" t="str">
        <x:v>SINGLESHOT_CAPTURED_DIAGNOSTIC_FAIL</x:v>
      </x:c>
      <x:c r="K6175" s="10" t="str">
        <x:v>4fb0defe7ef581e911dd73ea6c9179c2540fe54efc4a003432e3936d44971990</x:v>
      </x:c>
      <x:c r="L6175" s="10" t="str">
        <x:v>historical_three</x:v>
      </x:c>
      <x:c r="M6175" s="10" t="n">
        <x:v>0</x:v>
      </x:c>
      <x:c r="N6175" s="10" t="n">
        <x:v>0</x:v>
      </x:c>
      <x:c r="O6175" s="10" t="n">
        <x:v>0</x:v>
      </x:c>
      <x:c r="P6175" s="9" t="str">
        <x:f>'CaseReview'!U1803</x:f>
        <x:v>PASS</x:v>
      </x:c>
      <x:c r="Q6175" s="9" t="n">
        <x:f>IF(AND(T6175=1,G6175=P6175),1,0)</x:f>
        <x:v>0</x:v>
      </x:c>
      <x:c r="R6175" s="9" t="n">
        <x:f>IF(AND(T6175=1,G6175="PASS",P6175="FAIL"),1,0)</x:f>
        <x:v>0</x:v>
      </x:c>
      <x:c r="S6175" s="9" t="n">
        <x:f>IF(AND(T6175=1,G6175="FAIL",P6175="PASS"),1,0)</x:f>
        <x:v>0</x:v>
      </x:c>
      <x:c r="T6175" s="9" t="n">
        <x:v>0</x:v>
      </x:c>
      <x:c r="U6175" s="9" t="n">
        <x:v>8</x:v>
      </x:c>
      <x:c r="V6175" s="9" t="str">
        <x:v>MVP/SHACL_GENERATION_PIPELINE/experiments/LUNA_CONTEXTUAL_SINGLESHOT/RUN_01/runs/RUN-TRF-047-20260831T160712984316Z/artifacts/attempt_01/extracted_shape.ttl</x:v>
      </x:c>
    </x:row>
    <x:row r="6176" ht="22" customHeight="1">
      <x:c r="A6176" s="10" t="str">
        <x:v>SINGLESHOT</x:v>
      </x:c>
      <x:c r="B6176" s="10" t="str">
        <x:v>TRF-047</x:v>
      </x:c>
      <x:c r="C6176" s="10" t="str">
        <x:v>TRF-047-P03</x:v>
      </x:c>
      <x:c r="D6176" s="10" t="str">
        <x:v>RUN_01</x:v>
      </x:c>
      <x:c r="E6176" s="10" t="str">
        <x:v>ORIGINAL_LEDGER</x:v>
      </x:c>
      <x:c r="F6176" s="10" t="str">
        <x:v>PASS</x:v>
      </x:c>
      <x:c r="G6176" s="10" t="str">
        <x:v>NO_VERDICT</x:v>
      </x:c>
      <x:c r="H6176" s="10" t="str">
        <x:v>INFRASTRUCTURE_FAILURE</x:v>
      </x:c>
      <x:c r="I6176" s="10" t="str">
        <x:v>NOT_PARSED</x:v>
      </x:c>
      <x:c r="J6176" s="10" t="str">
        <x:v>SINGLESHOT_CAPTURED_DIAGNOSTIC_FAIL</x:v>
      </x:c>
      <x:c r="K6176" s="10" t="str">
        <x:v>4fb0defe7ef581e911dd73ea6c9179c2540fe54efc4a003432e3936d44971990</x:v>
      </x:c>
      <x:c r="L6176" s="10" t="str">
        <x:v>historical_three</x:v>
      </x:c>
      <x:c r="M6176" s="10" t="n">
        <x:v>0</x:v>
      </x:c>
      <x:c r="N6176" s="10" t="n">
        <x:v>0</x:v>
      </x:c>
      <x:c r="O6176" s="10" t="n">
        <x:v>0</x:v>
      </x:c>
      <x:c r="P6176" s="9" t="str">
        <x:f>'CaseReview'!U1804</x:f>
        <x:v>PASS</x:v>
      </x:c>
      <x:c r="Q6176" s="9" t="n">
        <x:f>IF(AND(T6176=1,G6176=P6176),1,0)</x:f>
        <x:v>0</x:v>
      </x:c>
      <x:c r="R6176" s="9" t="n">
        <x:f>IF(AND(T6176=1,G6176="PASS",P6176="FAIL"),1,0)</x:f>
        <x:v>0</x:v>
      </x:c>
      <x:c r="S6176" s="9" t="n">
        <x:f>IF(AND(T6176=1,G6176="FAIL",P6176="PASS"),1,0)</x:f>
        <x:v>0</x:v>
      </x:c>
      <x:c r="T6176" s="9" t="n">
        <x:v>0</x:v>
      </x:c>
      <x:c r="U6176" s="9" t="n">
        <x:v>8</x:v>
      </x:c>
      <x:c r="V6176" s="9" t="str">
        <x:v>MVP/SHACL_GENERATION_PIPELINE/experiments/LUNA_CONTEXTUAL_SINGLESHOT/RUN_01/runs/RUN-TRF-047-20260831T160712984316Z/artifacts/attempt_01/extracted_shape.ttl</x:v>
      </x:c>
    </x:row>
    <x:row r="6177" ht="22" customHeight="1">
      <x:c r="A6177" s="10" t="str">
        <x:v>SINGLESHOT</x:v>
      </x:c>
      <x:c r="B6177" s="10" t="str">
        <x:v>TRF-047</x:v>
      </x:c>
      <x:c r="C6177" s="10" t="str">
        <x:v>TRF-047-P04</x:v>
      </x:c>
      <x:c r="D6177" s="10" t="str">
        <x:v>RUN_01</x:v>
      </x:c>
      <x:c r="E6177" s="10" t="str">
        <x:v>ORIGINAL_LEDGER</x:v>
      </x:c>
      <x:c r="F6177" s="10" t="str">
        <x:v>PASS</x:v>
      </x:c>
      <x:c r="G6177" s="10" t="str">
        <x:v>NO_VERDICT</x:v>
      </x:c>
      <x:c r="H6177" s="10" t="str">
        <x:v>INFRASTRUCTURE_FAILURE</x:v>
      </x:c>
      <x:c r="I6177" s="10" t="str">
        <x:v>NOT_PARSED</x:v>
      </x:c>
      <x:c r="J6177" s="10" t="str">
        <x:v>SINGLESHOT_CAPTURED_DIAGNOSTIC_FAIL</x:v>
      </x:c>
      <x:c r="K6177" s="10" t="str">
        <x:v>4fb0defe7ef581e911dd73ea6c9179c2540fe54efc4a003432e3936d44971990</x:v>
      </x:c>
      <x:c r="L6177" s="10" t="str">
        <x:v>historical_three</x:v>
      </x:c>
      <x:c r="M6177" s="10" t="n">
        <x:v>0</x:v>
      </x:c>
      <x:c r="N6177" s="10" t="n">
        <x:v>0</x:v>
      </x:c>
      <x:c r="O6177" s="10" t="n">
        <x:v>0</x:v>
      </x:c>
      <x:c r="P6177" s="9" t="str">
        <x:f>'CaseReview'!U1805</x:f>
        <x:v>PASS</x:v>
      </x:c>
      <x:c r="Q6177" s="9" t="n">
        <x:f>IF(AND(T6177=1,G6177=P6177),1,0)</x:f>
        <x:v>0</x:v>
      </x:c>
      <x:c r="R6177" s="9" t="n">
        <x:f>IF(AND(T6177=1,G6177="PASS",P6177="FAIL"),1,0)</x:f>
        <x:v>0</x:v>
      </x:c>
      <x:c r="S6177" s="9" t="n">
        <x:f>IF(AND(T6177=1,G6177="FAIL",P6177="PASS"),1,0)</x:f>
        <x:v>0</x:v>
      </x:c>
      <x:c r="T6177" s="9" t="n">
        <x:v>0</x:v>
      </x:c>
      <x:c r="U6177" s="9" t="n">
        <x:v>8</x:v>
      </x:c>
      <x:c r="V6177" s="9" t="str">
        <x:v>MVP/SHACL_GENERATION_PIPELINE/experiments/LUNA_CONTEXTUAL_SINGLESHOT/RUN_01/runs/RUN-TRF-047-20260831T160712984316Z/artifacts/attempt_01/extracted_shape.ttl</x:v>
      </x:c>
    </x:row>
    <x:row r="6178" ht="22" customHeight="1">
      <x:c r="A6178" s="10" t="str">
        <x:v>SINGLESHOT</x:v>
      </x:c>
      <x:c r="B6178" s="10" t="str">
        <x:v>TRF-048</x:v>
      </x:c>
      <x:c r="C6178" s="10" t="str">
        <x:v>TRF-048-F01</x:v>
      </x:c>
      <x:c r="D6178" s="10" t="str">
        <x:v>RUN_01</x:v>
      </x:c>
      <x:c r="E6178" s="10" t="str">
        <x:v>ORIGINAL_LEDGER</x:v>
      </x:c>
      <x:c r="F6178" s="10" t="str">
        <x:v>FAIL</x:v>
      </x:c>
      <x:c r="G6178" s="10" t="str">
        <x:v>FAIL</x:v>
      </x:c>
      <x:c r="H6178" s="10" t="str">
        <x:v>EXECUTED</x:v>
      </x:c>
      <x:c r="I6178" s="10" t="str">
        <x:v>PARSED</x:v>
      </x:c>
      <x:c r="J6178" s="10" t="str">
        <x:v>SINGLESHOT_CAPTURED_DIAGNOSTIC_PASS</x:v>
      </x:c>
      <x:c r="K6178" s="10" t="str">
        <x:v>4c1b6321d7700dbcdb6419658499e3ad0586302e60eac69c630a209817a8c14a</x:v>
      </x:c>
      <x:c r="L6178" s="10" t="str">
        <x:v>historical_three</x:v>
      </x:c>
      <x:c r="M6178" s="10" t="n">
        <x:v>1</x:v>
      </x:c>
      <x:c r="N6178" s="10" t="n">
        <x:v>0</x:v>
      </x:c>
      <x:c r="O6178" s="10" t="n">
        <x:v>0</x:v>
      </x:c>
      <x:c r="P6178" s="9" t="str">
        <x:f>'CaseReview'!U1806</x:f>
        <x:v>FAIL</x:v>
      </x:c>
      <x:c r="Q6178" s="9" t="n">
        <x:f>IF(AND(T6178=1,G6178=P6178),1,0)</x:f>
        <x:v>1</x:v>
      </x:c>
      <x:c r="R6178" s="9" t="n">
        <x:f>IF(AND(T6178=1,G6178="PASS",P6178="FAIL"),1,0)</x:f>
        <x:v>0</x:v>
      </x:c>
      <x:c r="S6178" s="9" t="n">
        <x:f>IF(AND(T6178=1,G6178="FAIL",P6178="PASS"),1,0)</x:f>
        <x:v>0</x:v>
      </x:c>
      <x:c r="T6178" s="9" t="n">
        <x:v>1</x:v>
      </x:c>
      <x:c r="U6178" s="9" t="n">
        <x:v>11</x:v>
      </x:c>
      <x:c r="V6178" s="9" t="str">
        <x:v>MVP/SHACL_GENERATION_PIPELINE/experiments/LUNA_CONTEXTUAL_SINGLESHOT/RUN_01/runs/RUN-TRF-048-20260831T160755240388Z/artifacts/attempt_01/extracted_shape.ttl</x:v>
      </x:c>
    </x:row>
    <x:row r="6179" ht="22" customHeight="1">
      <x:c r="A6179" s="10" t="str">
        <x:v>SINGLESHOT</x:v>
      </x:c>
      <x:c r="B6179" s="10" t="str">
        <x:v>TRF-048</x:v>
      </x:c>
      <x:c r="C6179" s="10" t="str">
        <x:v>TRF-048-F02</x:v>
      </x:c>
      <x:c r="D6179" s="10" t="str">
        <x:v>RUN_01</x:v>
      </x:c>
      <x:c r="E6179" s="10" t="str">
        <x:v>ORIGINAL_LEDGER</x:v>
      </x:c>
      <x:c r="F6179" s="10" t="str">
        <x:v>FAIL</x:v>
      </x:c>
      <x:c r="G6179" s="10" t="str">
        <x:v>FAIL</x:v>
      </x:c>
      <x:c r="H6179" s="10" t="str">
        <x:v>EXECUTED</x:v>
      </x:c>
      <x:c r="I6179" s="10" t="str">
        <x:v>PARSED</x:v>
      </x:c>
      <x:c r="J6179" s="10" t="str">
        <x:v>SINGLESHOT_CAPTURED_DIAGNOSTIC_PASS</x:v>
      </x:c>
      <x:c r="K6179" s="10" t="str">
        <x:v>4c1b6321d7700dbcdb6419658499e3ad0586302e60eac69c630a209817a8c14a</x:v>
      </x:c>
      <x:c r="L6179" s="10" t="str">
        <x:v>historical_three</x:v>
      </x:c>
      <x:c r="M6179" s="10" t="n">
        <x:v>1</x:v>
      </x:c>
      <x:c r="N6179" s="10" t="n">
        <x:v>0</x:v>
      </x:c>
      <x:c r="O6179" s="10" t="n">
        <x:v>0</x:v>
      </x:c>
      <x:c r="P6179" s="9" t="str">
        <x:f>'CaseReview'!U1807</x:f>
        <x:v>FAIL</x:v>
      </x:c>
      <x:c r="Q6179" s="9" t="n">
        <x:f>IF(AND(T6179=1,G6179=P6179),1,0)</x:f>
        <x:v>1</x:v>
      </x:c>
      <x:c r="R6179" s="9" t="n">
        <x:f>IF(AND(T6179=1,G6179="PASS",P6179="FAIL"),1,0)</x:f>
        <x:v>0</x:v>
      </x:c>
      <x:c r="S6179" s="9" t="n">
        <x:f>IF(AND(T6179=1,G6179="FAIL",P6179="PASS"),1,0)</x:f>
        <x:v>0</x:v>
      </x:c>
      <x:c r="T6179" s="9" t="n">
        <x:v>1</x:v>
      </x:c>
      <x:c r="U6179" s="9" t="n">
        <x:v>11</x:v>
      </x:c>
      <x:c r="V6179" s="9" t="str">
        <x:v>MVP/SHACL_GENERATION_PIPELINE/experiments/LUNA_CONTEXTUAL_SINGLESHOT/RUN_01/runs/RUN-TRF-048-20260831T160755240388Z/artifacts/attempt_01/extracted_shape.ttl</x:v>
      </x:c>
    </x:row>
    <x:row r="6180" ht="22" customHeight="1">
      <x:c r="A6180" s="10" t="str">
        <x:v>SINGLESHOT</x:v>
      </x:c>
      <x:c r="B6180" s="10" t="str">
        <x:v>TRF-048</x:v>
      </x:c>
      <x:c r="C6180" s="10" t="str">
        <x:v>TRF-048-F03</x:v>
      </x:c>
      <x:c r="D6180" s="10" t="str">
        <x:v>RUN_01</x:v>
      </x:c>
      <x:c r="E6180" s="10" t="str">
        <x:v>ORIGINAL_LEDGER</x:v>
      </x:c>
      <x:c r="F6180" s="10" t="str">
        <x:v>FAIL</x:v>
      </x:c>
      <x:c r="G6180" s="10" t="str">
        <x:v>FAIL</x:v>
      </x:c>
      <x:c r="H6180" s="10" t="str">
        <x:v>EXECUTED</x:v>
      </x:c>
      <x:c r="I6180" s="10" t="str">
        <x:v>PARSED</x:v>
      </x:c>
      <x:c r="J6180" s="10" t="str">
        <x:v>SINGLESHOT_CAPTURED_DIAGNOSTIC_PASS</x:v>
      </x:c>
      <x:c r="K6180" s="10" t="str">
        <x:v>4c1b6321d7700dbcdb6419658499e3ad0586302e60eac69c630a209817a8c14a</x:v>
      </x:c>
      <x:c r="L6180" s="10" t="str">
        <x:v>historical_three</x:v>
      </x:c>
      <x:c r="M6180" s="10" t="n">
        <x:v>1</x:v>
      </x:c>
      <x:c r="N6180" s="10" t="n">
        <x:v>0</x:v>
      </x:c>
      <x:c r="O6180" s="10" t="n">
        <x:v>0</x:v>
      </x:c>
      <x:c r="P6180" s="9" t="str">
        <x:f>'CaseReview'!U1808</x:f>
        <x:v>FAIL</x:v>
      </x:c>
      <x:c r="Q6180" s="9" t="n">
        <x:f>IF(AND(T6180=1,G6180=P6180),1,0)</x:f>
        <x:v>1</x:v>
      </x:c>
      <x:c r="R6180" s="9" t="n">
        <x:f>IF(AND(T6180=1,G6180="PASS",P6180="FAIL"),1,0)</x:f>
        <x:v>0</x:v>
      </x:c>
      <x:c r="S6180" s="9" t="n">
        <x:f>IF(AND(T6180=1,G6180="FAIL",P6180="PASS"),1,0)</x:f>
        <x:v>0</x:v>
      </x:c>
      <x:c r="T6180" s="9" t="n">
        <x:v>1</x:v>
      </x:c>
      <x:c r="U6180" s="9" t="n">
        <x:v>11</x:v>
      </x:c>
      <x:c r="V6180" s="9" t="str">
        <x:v>MVP/SHACL_GENERATION_PIPELINE/experiments/LUNA_CONTEXTUAL_SINGLESHOT/RUN_01/runs/RUN-TRF-048-20260831T160755240388Z/artifacts/attempt_01/extracted_shape.ttl</x:v>
      </x:c>
    </x:row>
    <x:row r="6181" ht="22" customHeight="1">
      <x:c r="A6181" s="10" t="str">
        <x:v>SINGLESHOT</x:v>
      </x:c>
      <x:c r="B6181" s="10" t="str">
        <x:v>TRF-048</x:v>
      </x:c>
      <x:c r="C6181" s="10" t="str">
        <x:v>TRF-048-F04</x:v>
      </x:c>
      <x:c r="D6181" s="10" t="str">
        <x:v>RUN_01</x:v>
      </x:c>
      <x:c r="E6181" s="10" t="str">
        <x:v>ORIGINAL_LEDGER</x:v>
      </x:c>
      <x:c r="F6181" s="10" t="str">
        <x:v>FAIL</x:v>
      </x:c>
      <x:c r="G6181" s="10" t="str">
        <x:v>FAIL</x:v>
      </x:c>
      <x:c r="H6181" s="10" t="str">
        <x:v>EXECUTED</x:v>
      </x:c>
      <x:c r="I6181" s="10" t="str">
        <x:v>PARSED</x:v>
      </x:c>
      <x:c r="J6181" s="10" t="str">
        <x:v>SINGLESHOT_CAPTURED_DIAGNOSTIC_PASS</x:v>
      </x:c>
      <x:c r="K6181" s="10" t="str">
        <x:v>4c1b6321d7700dbcdb6419658499e3ad0586302e60eac69c630a209817a8c14a</x:v>
      </x:c>
      <x:c r="L6181" s="10" t="str">
        <x:v>historical_three</x:v>
      </x:c>
      <x:c r="M6181" s="10" t="n">
        <x:v>1</x:v>
      </x:c>
      <x:c r="N6181" s="10" t="n">
        <x:v>0</x:v>
      </x:c>
      <x:c r="O6181" s="10" t="n">
        <x:v>0</x:v>
      </x:c>
      <x:c r="P6181" s="9" t="str">
        <x:f>'CaseReview'!U1809</x:f>
        <x:v>FAIL</x:v>
      </x:c>
      <x:c r="Q6181" s="9" t="n">
        <x:f>IF(AND(T6181=1,G6181=P6181),1,0)</x:f>
        <x:v>1</x:v>
      </x:c>
      <x:c r="R6181" s="9" t="n">
        <x:f>IF(AND(T6181=1,G6181="PASS",P6181="FAIL"),1,0)</x:f>
        <x:v>0</x:v>
      </x:c>
      <x:c r="S6181" s="9" t="n">
        <x:f>IF(AND(T6181=1,G6181="FAIL",P6181="PASS"),1,0)</x:f>
        <x:v>0</x:v>
      </x:c>
      <x:c r="T6181" s="9" t="n">
        <x:v>1</x:v>
      </x:c>
      <x:c r="U6181" s="9" t="n">
        <x:v>11</x:v>
      </x:c>
      <x:c r="V6181" s="9" t="str">
        <x:v>MVP/SHACL_GENERATION_PIPELINE/experiments/LUNA_CONTEXTUAL_SINGLESHOT/RUN_01/runs/RUN-TRF-048-20260831T160755240388Z/artifacts/attempt_01/extracted_shape.ttl</x:v>
      </x:c>
    </x:row>
    <x:row r="6182" ht="22" customHeight="1">
      <x:c r="A6182" s="10" t="str">
        <x:v>SINGLESHOT</x:v>
      </x:c>
      <x:c r="B6182" s="10" t="str">
        <x:v>TRF-048</x:v>
      </x:c>
      <x:c r="C6182" s="10" t="str">
        <x:v>TRF-048-F05</x:v>
      </x:c>
      <x:c r="D6182" s="10" t="str">
        <x:v>RUN_01</x:v>
      </x:c>
      <x:c r="E6182" s="10" t="str">
        <x:v>ORIGINAL_LEDGER</x:v>
      </x:c>
      <x:c r="F6182" s="10" t="str">
        <x:v>FAIL</x:v>
      </x:c>
      <x:c r="G6182" s="10" t="str">
        <x:v>FAIL</x:v>
      </x:c>
      <x:c r="H6182" s="10" t="str">
        <x:v>EXECUTED</x:v>
      </x:c>
      <x:c r="I6182" s="10" t="str">
        <x:v>PARSED</x:v>
      </x:c>
      <x:c r="J6182" s="10" t="str">
        <x:v>SINGLESHOT_CAPTURED_DIAGNOSTIC_PASS</x:v>
      </x:c>
      <x:c r="K6182" s="10" t="str">
        <x:v>4c1b6321d7700dbcdb6419658499e3ad0586302e60eac69c630a209817a8c14a</x:v>
      </x:c>
      <x:c r="L6182" s="10" t="str">
        <x:v>historical_three</x:v>
      </x:c>
      <x:c r="M6182" s="10" t="n">
        <x:v>1</x:v>
      </x:c>
      <x:c r="N6182" s="10" t="n">
        <x:v>0</x:v>
      </x:c>
      <x:c r="O6182" s="10" t="n">
        <x:v>0</x:v>
      </x:c>
      <x:c r="P6182" s="9" t="str">
        <x:f>'CaseReview'!U1810</x:f>
        <x:v>FAIL</x:v>
      </x:c>
      <x:c r="Q6182" s="9" t="n">
        <x:f>IF(AND(T6182=1,G6182=P6182),1,0)</x:f>
        <x:v>1</x:v>
      </x:c>
      <x:c r="R6182" s="9" t="n">
        <x:f>IF(AND(T6182=1,G6182="PASS",P6182="FAIL"),1,0)</x:f>
        <x:v>0</x:v>
      </x:c>
      <x:c r="S6182" s="9" t="n">
        <x:f>IF(AND(T6182=1,G6182="FAIL",P6182="PASS"),1,0)</x:f>
        <x:v>0</x:v>
      </x:c>
      <x:c r="T6182" s="9" t="n">
        <x:v>1</x:v>
      </x:c>
      <x:c r="U6182" s="9" t="n">
        <x:v>11</x:v>
      </x:c>
      <x:c r="V6182" s="9" t="str">
        <x:v>MVP/SHACL_GENERATION_PIPELINE/experiments/LUNA_CONTEXTUAL_SINGLESHOT/RUN_01/runs/RUN-TRF-048-20260831T160755240388Z/artifacts/attempt_01/extracted_shape.ttl</x:v>
      </x:c>
    </x:row>
    <x:row r="6183" ht="22" customHeight="1">
      <x:c r="A6183" s="10" t="str">
        <x:v>SINGLESHOT</x:v>
      </x:c>
      <x:c r="B6183" s="10" t="str">
        <x:v>TRF-048</x:v>
      </x:c>
      <x:c r="C6183" s="10" t="str">
        <x:v>TRF-048-F06</x:v>
      </x:c>
      <x:c r="D6183" s="10" t="str">
        <x:v>RUN_01</x:v>
      </x:c>
      <x:c r="E6183" s="10" t="str">
        <x:v>ORIGINAL_LEDGER</x:v>
      </x:c>
      <x:c r="F6183" s="10" t="str">
        <x:v>FAIL</x:v>
      </x:c>
      <x:c r="G6183" s="10" t="str">
        <x:v>FAIL</x:v>
      </x:c>
      <x:c r="H6183" s="10" t="str">
        <x:v>EXECUTED</x:v>
      </x:c>
      <x:c r="I6183" s="10" t="str">
        <x:v>PARSED</x:v>
      </x:c>
      <x:c r="J6183" s="10" t="str">
        <x:v>SINGLESHOT_CAPTURED_DIAGNOSTIC_PASS</x:v>
      </x:c>
      <x:c r="K6183" s="10" t="str">
        <x:v>4c1b6321d7700dbcdb6419658499e3ad0586302e60eac69c630a209817a8c14a</x:v>
      </x:c>
      <x:c r="L6183" s="10" t="str">
        <x:v>historical_three</x:v>
      </x:c>
      <x:c r="M6183" s="10" t="n">
        <x:v>1</x:v>
      </x:c>
      <x:c r="N6183" s="10" t="n">
        <x:v>0</x:v>
      </x:c>
      <x:c r="O6183" s="10" t="n">
        <x:v>0</x:v>
      </x:c>
      <x:c r="P6183" s="9" t="str">
        <x:f>'CaseReview'!U1811</x:f>
        <x:v>FAIL</x:v>
      </x:c>
      <x:c r="Q6183" s="9" t="n">
        <x:f>IF(AND(T6183=1,G6183=P6183),1,0)</x:f>
        <x:v>1</x:v>
      </x:c>
      <x:c r="R6183" s="9" t="n">
        <x:f>IF(AND(T6183=1,G6183="PASS",P6183="FAIL"),1,0)</x:f>
        <x:v>0</x:v>
      </x:c>
      <x:c r="S6183" s="9" t="n">
        <x:f>IF(AND(T6183=1,G6183="FAIL",P6183="PASS"),1,0)</x:f>
        <x:v>0</x:v>
      </x:c>
      <x:c r="T6183" s="9" t="n">
        <x:v>1</x:v>
      </x:c>
      <x:c r="U6183" s="9" t="n">
        <x:v>11</x:v>
      </x:c>
      <x:c r="V6183" s="9" t="str">
        <x:v>MVP/SHACL_GENERATION_PIPELINE/experiments/LUNA_CONTEXTUAL_SINGLESHOT/RUN_01/runs/RUN-TRF-048-20260831T160755240388Z/artifacts/attempt_01/extracted_shape.ttl</x:v>
      </x:c>
    </x:row>
    <x:row r="6184" ht="22" customHeight="1">
      <x:c r="A6184" s="10" t="str">
        <x:v>SINGLESHOT</x:v>
      </x:c>
      <x:c r="B6184" s="10" t="str">
        <x:v>TRF-048</x:v>
      </x:c>
      <x:c r="C6184" s="10" t="str">
        <x:v>TRF-048-F07</x:v>
      </x:c>
      <x:c r="D6184" s="10" t="str">
        <x:v>RUN_01</x:v>
      </x:c>
      <x:c r="E6184" s="10" t="str">
        <x:v>ORIGINAL_LEDGER</x:v>
      </x:c>
      <x:c r="F6184" s="10" t="str">
        <x:v>FAIL</x:v>
      </x:c>
      <x:c r="G6184" s="10" t="str">
        <x:v>PASS</x:v>
      </x:c>
      <x:c r="H6184" s="10" t="str">
        <x:v>EXECUTED</x:v>
      </x:c>
      <x:c r="I6184" s="10" t="str">
        <x:v>PARSED</x:v>
      </x:c>
      <x:c r="J6184" s="10" t="str">
        <x:v>SINGLESHOT_CAPTURED_DIAGNOSTIC_PASS</x:v>
      </x:c>
      <x:c r="K6184" s="10" t="str">
        <x:v>4c1b6321d7700dbcdb6419658499e3ad0586302e60eac69c630a209817a8c14a</x:v>
      </x:c>
      <x:c r="L6184" s="10" t="str">
        <x:v>historical_three</x:v>
      </x:c>
      <x:c r="M6184" s="10" t="n">
        <x:v>0</x:v>
      </x:c>
      <x:c r="N6184" s="10" t="n">
        <x:v>1</x:v>
      </x:c>
      <x:c r="O6184" s="10" t="n">
        <x:v>0</x:v>
      </x:c>
      <x:c r="P6184" s="9" t="str">
        <x:f>'CaseReview'!U1812</x:f>
        <x:v>FAIL</x:v>
      </x:c>
      <x:c r="Q6184" s="9" t="n">
        <x:f>IF(AND(T6184=1,G6184=P6184),1,0)</x:f>
        <x:v>0</x:v>
      </x:c>
      <x:c r="R6184" s="9" t="n">
        <x:f>IF(AND(T6184=1,G6184="PASS",P6184="FAIL"),1,0)</x:f>
        <x:v>1</x:v>
      </x:c>
      <x:c r="S6184" s="9" t="n">
        <x:f>IF(AND(T6184=1,G6184="FAIL",P6184="PASS"),1,0)</x:f>
        <x:v>0</x:v>
      </x:c>
      <x:c r="T6184" s="9" t="n">
        <x:v>1</x:v>
      </x:c>
      <x:c r="U6184" s="9" t="n">
        <x:v>11</x:v>
      </x:c>
      <x:c r="V6184" s="9" t="str">
        <x:v>MVP/SHACL_GENERATION_PIPELINE/experiments/LUNA_CONTEXTUAL_SINGLESHOT/RUN_01/runs/RUN-TRF-048-20260831T160755240388Z/artifacts/attempt_01/extracted_shape.ttl</x:v>
      </x:c>
    </x:row>
    <x:row r="6185" ht="22" customHeight="1">
      <x:c r="A6185" s="10" t="str">
        <x:v>SINGLESHOT</x:v>
      </x:c>
      <x:c r="B6185" s="10" t="str">
        <x:v>TRF-048</x:v>
      </x:c>
      <x:c r="C6185" s="10" t="str">
        <x:v>TRF-048-P01</x:v>
      </x:c>
      <x:c r="D6185" s="10" t="str">
        <x:v>RUN_01</x:v>
      </x:c>
      <x:c r="E6185" s="10" t="str">
        <x:v>ORIGINAL_LEDGER</x:v>
      </x:c>
      <x:c r="F6185" s="10" t="str">
        <x:v>PASS</x:v>
      </x:c>
      <x:c r="G6185" s="10" t="str">
        <x:v>PASS</x:v>
      </x:c>
      <x:c r="H6185" s="10" t="str">
        <x:v>EXECUTED</x:v>
      </x:c>
      <x:c r="I6185" s="10" t="str">
        <x:v>PARSED</x:v>
      </x:c>
      <x:c r="J6185" s="10" t="str">
        <x:v>SINGLESHOT_CAPTURED_DIAGNOSTIC_PASS</x:v>
      </x:c>
      <x:c r="K6185" s="10" t="str">
        <x:v>4c1b6321d7700dbcdb6419658499e3ad0586302e60eac69c630a209817a8c14a</x:v>
      </x:c>
      <x:c r="L6185" s="10" t="str">
        <x:v>historical_three</x:v>
      </x:c>
      <x:c r="M6185" s="10" t="n">
        <x:v>1</x:v>
      </x:c>
      <x:c r="N6185" s="10" t="n">
        <x:v>0</x:v>
      </x:c>
      <x:c r="O6185" s="10" t="n">
        <x:v>0</x:v>
      </x:c>
      <x:c r="P6185" s="9" t="str">
        <x:f>'CaseReview'!U1813</x:f>
        <x:v>PASS</x:v>
      </x:c>
      <x:c r="Q6185" s="9" t="n">
        <x:f>IF(AND(T6185=1,G6185=P6185),1,0)</x:f>
        <x:v>1</x:v>
      </x:c>
      <x:c r="R6185" s="9" t="n">
        <x:f>IF(AND(T6185=1,G6185="PASS",P6185="FAIL"),1,0)</x:f>
        <x:v>0</x:v>
      </x:c>
      <x:c r="S6185" s="9" t="n">
        <x:f>IF(AND(T6185=1,G6185="FAIL",P6185="PASS"),1,0)</x:f>
        <x:v>0</x:v>
      </x:c>
      <x:c r="T6185" s="9" t="n">
        <x:v>1</x:v>
      </x:c>
      <x:c r="U6185" s="9" t="n">
        <x:v>11</x:v>
      </x:c>
      <x:c r="V6185" s="9" t="str">
        <x:v>MVP/SHACL_GENERATION_PIPELINE/experiments/LUNA_CONTEXTUAL_SINGLESHOT/RUN_01/runs/RUN-TRF-048-20260831T160755240388Z/artifacts/attempt_01/extracted_shape.ttl</x:v>
      </x:c>
    </x:row>
    <x:row r="6186" ht="22" customHeight="1">
      <x:c r="A6186" s="10" t="str">
        <x:v>SINGLESHOT</x:v>
      </x:c>
      <x:c r="B6186" s="10" t="str">
        <x:v>TRF-048</x:v>
      </x:c>
      <x:c r="C6186" s="10" t="str">
        <x:v>TRF-048-P02</x:v>
      </x:c>
      <x:c r="D6186" s="10" t="str">
        <x:v>RUN_01</x:v>
      </x:c>
      <x:c r="E6186" s="10" t="str">
        <x:v>ORIGINAL_LEDGER</x:v>
      </x:c>
      <x:c r="F6186" s="10" t="str">
        <x:v>PASS</x:v>
      </x:c>
      <x:c r="G6186" s="10" t="str">
        <x:v>PASS</x:v>
      </x:c>
      <x:c r="H6186" s="10" t="str">
        <x:v>EXECUTED</x:v>
      </x:c>
      <x:c r="I6186" s="10" t="str">
        <x:v>PARSED</x:v>
      </x:c>
      <x:c r="J6186" s="10" t="str">
        <x:v>SINGLESHOT_CAPTURED_DIAGNOSTIC_PASS</x:v>
      </x:c>
      <x:c r="K6186" s="10" t="str">
        <x:v>4c1b6321d7700dbcdb6419658499e3ad0586302e60eac69c630a209817a8c14a</x:v>
      </x:c>
      <x:c r="L6186" s="10" t="str">
        <x:v>historical_three</x:v>
      </x:c>
      <x:c r="M6186" s="10" t="n">
        <x:v>1</x:v>
      </x:c>
      <x:c r="N6186" s="10" t="n">
        <x:v>0</x:v>
      </x:c>
      <x:c r="O6186" s="10" t="n">
        <x:v>0</x:v>
      </x:c>
      <x:c r="P6186" s="9" t="str">
        <x:f>'CaseReview'!U1814</x:f>
        <x:v>PASS</x:v>
      </x:c>
      <x:c r="Q6186" s="9" t="n">
        <x:f>IF(AND(T6186=1,G6186=P6186),1,0)</x:f>
        <x:v>1</x:v>
      </x:c>
      <x:c r="R6186" s="9" t="n">
        <x:f>IF(AND(T6186=1,G6186="PASS",P6186="FAIL"),1,0)</x:f>
        <x:v>0</x:v>
      </x:c>
      <x:c r="S6186" s="9" t="n">
        <x:f>IF(AND(T6186=1,G6186="FAIL",P6186="PASS"),1,0)</x:f>
        <x:v>0</x:v>
      </x:c>
      <x:c r="T6186" s="9" t="n">
        <x:v>1</x:v>
      </x:c>
      <x:c r="U6186" s="9" t="n">
        <x:v>11</x:v>
      </x:c>
      <x:c r="V6186" s="9" t="str">
        <x:v>MVP/SHACL_GENERATION_PIPELINE/experiments/LUNA_CONTEXTUAL_SINGLESHOT/RUN_01/runs/RUN-TRF-048-20260831T160755240388Z/artifacts/attempt_01/extracted_shape.ttl</x:v>
      </x:c>
    </x:row>
    <x:row r="6187" ht="22" customHeight="1">
      <x:c r="A6187" s="10" t="str">
        <x:v>SINGLESHOT</x:v>
      </x:c>
      <x:c r="B6187" s="10" t="str">
        <x:v>TRF-048</x:v>
      </x:c>
      <x:c r="C6187" s="10" t="str">
        <x:v>TRF-048-P03</x:v>
      </x:c>
      <x:c r="D6187" s="10" t="str">
        <x:v>RUN_01</x:v>
      </x:c>
      <x:c r="E6187" s="10" t="str">
        <x:v>ORIGINAL_LEDGER</x:v>
      </x:c>
      <x:c r="F6187" s="10" t="str">
        <x:v>PASS</x:v>
      </x:c>
      <x:c r="G6187" s="10" t="str">
        <x:v>PASS</x:v>
      </x:c>
      <x:c r="H6187" s="10" t="str">
        <x:v>EXECUTED</x:v>
      </x:c>
      <x:c r="I6187" s="10" t="str">
        <x:v>PARSED</x:v>
      </x:c>
      <x:c r="J6187" s="10" t="str">
        <x:v>SINGLESHOT_CAPTURED_DIAGNOSTIC_PASS</x:v>
      </x:c>
      <x:c r="K6187" s="10" t="str">
        <x:v>4c1b6321d7700dbcdb6419658499e3ad0586302e60eac69c630a209817a8c14a</x:v>
      </x:c>
      <x:c r="L6187" s="10" t="str">
        <x:v>historical_three</x:v>
      </x:c>
      <x:c r="M6187" s="10" t="n">
        <x:v>1</x:v>
      </x:c>
      <x:c r="N6187" s="10" t="n">
        <x:v>0</x:v>
      </x:c>
      <x:c r="O6187" s="10" t="n">
        <x:v>0</x:v>
      </x:c>
      <x:c r="P6187" s="9" t="str">
        <x:f>'CaseReview'!U1815</x:f>
        <x:v>PASS</x:v>
      </x:c>
      <x:c r="Q6187" s="9" t="n">
        <x:f>IF(AND(T6187=1,G6187=P6187),1,0)</x:f>
        <x:v>1</x:v>
      </x:c>
      <x:c r="R6187" s="9" t="n">
        <x:f>IF(AND(T6187=1,G6187="PASS",P6187="FAIL"),1,0)</x:f>
        <x:v>0</x:v>
      </x:c>
      <x:c r="S6187" s="9" t="n">
        <x:f>IF(AND(T6187=1,G6187="FAIL",P6187="PASS"),1,0)</x:f>
        <x:v>0</x:v>
      </x:c>
      <x:c r="T6187" s="9" t="n">
        <x:v>1</x:v>
      </x:c>
      <x:c r="U6187" s="9" t="n">
        <x:v>11</x:v>
      </x:c>
      <x:c r="V6187" s="9" t="str">
        <x:v>MVP/SHACL_GENERATION_PIPELINE/experiments/LUNA_CONTEXTUAL_SINGLESHOT/RUN_01/runs/RUN-TRF-048-20260831T160755240388Z/artifacts/attempt_01/extracted_shape.ttl</x:v>
      </x:c>
    </x:row>
    <x:row r="6188" ht="22" customHeight="1">
      <x:c r="A6188" s="10" t="str">
        <x:v>SINGLESHOT</x:v>
      </x:c>
      <x:c r="B6188" s="10" t="str">
        <x:v>TRF-048</x:v>
      </x:c>
      <x:c r="C6188" s="10" t="str">
        <x:v>TRF-048-P04</x:v>
      </x:c>
      <x:c r="D6188" s="10" t="str">
        <x:v>RUN_01</x:v>
      </x:c>
      <x:c r="E6188" s="10" t="str">
        <x:v>ORIGINAL_LEDGER</x:v>
      </x:c>
      <x:c r="F6188" s="10" t="str">
        <x:v>PASS</x:v>
      </x:c>
      <x:c r="G6188" s="10" t="str">
        <x:v>PASS</x:v>
      </x:c>
      <x:c r="H6188" s="10" t="str">
        <x:v>EXECUTED</x:v>
      </x:c>
      <x:c r="I6188" s="10" t="str">
        <x:v>PARSED</x:v>
      </x:c>
      <x:c r="J6188" s="10" t="str">
        <x:v>SINGLESHOT_CAPTURED_DIAGNOSTIC_PASS</x:v>
      </x:c>
      <x:c r="K6188" s="10" t="str">
        <x:v>4c1b6321d7700dbcdb6419658499e3ad0586302e60eac69c630a209817a8c14a</x:v>
      </x:c>
      <x:c r="L6188" s="10" t="str">
        <x:v>historical_three</x:v>
      </x:c>
      <x:c r="M6188" s="10" t="n">
        <x:v>1</x:v>
      </x:c>
      <x:c r="N6188" s="10" t="n">
        <x:v>0</x:v>
      </x:c>
      <x:c r="O6188" s="10" t="n">
        <x:v>0</x:v>
      </x:c>
      <x:c r="P6188" s="9" t="str">
        <x:f>'CaseReview'!U1816</x:f>
        <x:v>PASS</x:v>
      </x:c>
      <x:c r="Q6188" s="9" t="n">
        <x:f>IF(AND(T6188=1,G6188=P6188),1,0)</x:f>
        <x:v>1</x:v>
      </x:c>
      <x:c r="R6188" s="9" t="n">
        <x:f>IF(AND(T6188=1,G6188="PASS",P6188="FAIL"),1,0)</x:f>
        <x:v>0</x:v>
      </x:c>
      <x:c r="S6188" s="9" t="n">
        <x:f>IF(AND(T6188=1,G6188="FAIL",P6188="PASS"),1,0)</x:f>
        <x:v>0</x:v>
      </x:c>
      <x:c r="T6188" s="9" t="n">
        <x:v>1</x:v>
      </x:c>
      <x:c r="U6188" s="9" t="n">
        <x:v>11</x:v>
      </x:c>
      <x:c r="V6188" s="9" t="str">
        <x:v>MVP/SHACL_GENERATION_PIPELINE/experiments/LUNA_CONTEXTUAL_SINGLESHOT/RUN_01/runs/RUN-TRF-048-20260831T160755240388Z/artifacts/attempt_01/extracted_shape.ttl</x:v>
      </x:c>
    </x:row>
    <x:row r="6189" ht="22" customHeight="1">
      <x:c r="A6189" s="10" t="str">
        <x:v>SINGLESHOT</x:v>
      </x:c>
      <x:c r="B6189" s="10" t="str">
        <x:v>TRF-049</x:v>
      </x:c>
      <x:c r="C6189" s="10" t="str">
        <x:v>TRF-049-F01</x:v>
      </x:c>
      <x:c r="D6189" s="10" t="str">
        <x:v>RUN_01</x:v>
      </x:c>
      <x:c r="E6189" s="10" t="str">
        <x:v>ORIGINAL_LEDGER</x:v>
      </x:c>
      <x:c r="F6189" s="10" t="str">
        <x:v>FAIL</x:v>
      </x:c>
      <x:c r="G6189" s="10" t="str">
        <x:v>NO_VERDICT</x:v>
      </x:c>
      <x:c r="H6189" s="10" t="str">
        <x:v>INFRASTRUCTURE_FAILURE</x:v>
      </x:c>
      <x:c r="I6189" s="10" t="str">
        <x:v>NOT_PARSED</x:v>
      </x:c>
      <x:c r="J6189" s="10" t="str">
        <x:v>SINGLESHOT_CAPTURED_DIAGNOSTIC_FAIL</x:v>
      </x:c>
      <x:c r="K6189" s="10" t="str">
        <x:v>84db9c24149a62ecbf3fd0a772ef099622d1ff4802286a1fcd9eceb66463eb35</x:v>
      </x:c>
      <x:c r="L6189" s="10" t="str">
        <x:v>historical_three</x:v>
      </x:c>
      <x:c r="M6189" s="10" t="n">
        <x:v>0</x:v>
      </x:c>
      <x:c r="N6189" s="10" t="n">
        <x:v>0</x:v>
      </x:c>
      <x:c r="O6189" s="10" t="n">
        <x:v>0</x:v>
      </x:c>
      <x:c r="P6189" s="9" t="str">
        <x:f>'CaseReview'!U1817</x:f>
        <x:v>FAIL</x:v>
      </x:c>
      <x:c r="Q6189" s="9" t="n">
        <x:f>IF(AND(T6189=1,G6189=P6189),1,0)</x:f>
        <x:v>0</x:v>
      </x:c>
      <x:c r="R6189" s="9" t="n">
        <x:f>IF(AND(T6189=1,G6189="PASS",P6189="FAIL"),1,0)</x:f>
        <x:v>0</x:v>
      </x:c>
      <x:c r="S6189" s="9" t="n">
        <x:f>IF(AND(T6189=1,G6189="FAIL",P6189="PASS"),1,0)</x:f>
        <x:v>0</x:v>
      </x:c>
      <x:c r="T6189" s="9" t="n">
        <x:v>0</x:v>
      </x:c>
      <x:c r="U6189" s="9" t="n">
        <x:v>12</x:v>
      </x:c>
      <x:c r="V6189" s="9" t="str">
        <x:v>MVP/SHACL_GENERATION_PIPELINE/experiments/LUNA_CONTEXTUAL_SINGLESHOT/RUN_01/runs/RUN-TRF-049-20260831T160834284267Z/artifacts/attempt_01/extracted_shape.ttl</x:v>
      </x:c>
    </x:row>
    <x:row r="6190" ht="22" customHeight="1">
      <x:c r="A6190" s="10" t="str">
        <x:v>SINGLESHOT</x:v>
      </x:c>
      <x:c r="B6190" s="10" t="str">
        <x:v>TRF-049</x:v>
      </x:c>
      <x:c r="C6190" s="10" t="str">
        <x:v>TRF-049-F02</x:v>
      </x:c>
      <x:c r="D6190" s="10" t="str">
        <x:v>RUN_01</x:v>
      </x:c>
      <x:c r="E6190" s="10" t="str">
        <x:v>ORIGINAL_LEDGER</x:v>
      </x:c>
      <x:c r="F6190" s="10" t="str">
        <x:v>FAIL</x:v>
      </x:c>
      <x:c r="G6190" s="10" t="str">
        <x:v>NO_VERDICT</x:v>
      </x:c>
      <x:c r="H6190" s="10" t="str">
        <x:v>INFRASTRUCTURE_FAILURE</x:v>
      </x:c>
      <x:c r="I6190" s="10" t="str">
        <x:v>NOT_PARSED</x:v>
      </x:c>
      <x:c r="J6190" s="10" t="str">
        <x:v>SINGLESHOT_CAPTURED_DIAGNOSTIC_FAIL</x:v>
      </x:c>
      <x:c r="K6190" s="10" t="str">
        <x:v>84db9c24149a62ecbf3fd0a772ef099622d1ff4802286a1fcd9eceb66463eb35</x:v>
      </x:c>
      <x:c r="L6190" s="10" t="str">
        <x:v>historical_three</x:v>
      </x:c>
      <x:c r="M6190" s="10" t="n">
        <x:v>0</x:v>
      </x:c>
      <x:c r="N6190" s="10" t="n">
        <x:v>0</x:v>
      </x:c>
      <x:c r="O6190" s="10" t="n">
        <x:v>0</x:v>
      </x:c>
      <x:c r="P6190" s="9" t="str">
        <x:f>'CaseReview'!U1818</x:f>
        <x:v>FAIL</x:v>
      </x:c>
      <x:c r="Q6190" s="9" t="n">
        <x:f>IF(AND(T6190=1,G6190=P6190),1,0)</x:f>
        <x:v>0</x:v>
      </x:c>
      <x:c r="R6190" s="9" t="n">
        <x:f>IF(AND(T6190=1,G6190="PASS",P6190="FAIL"),1,0)</x:f>
        <x:v>0</x:v>
      </x:c>
      <x:c r="S6190" s="9" t="n">
        <x:f>IF(AND(T6190=1,G6190="FAIL",P6190="PASS"),1,0)</x:f>
        <x:v>0</x:v>
      </x:c>
      <x:c r="T6190" s="9" t="n">
        <x:v>0</x:v>
      </x:c>
      <x:c r="U6190" s="9" t="n">
        <x:v>12</x:v>
      </x:c>
      <x:c r="V6190" s="9" t="str">
        <x:v>MVP/SHACL_GENERATION_PIPELINE/experiments/LUNA_CONTEXTUAL_SINGLESHOT/RUN_01/runs/RUN-TRF-049-20260831T160834284267Z/artifacts/attempt_01/extracted_shape.ttl</x:v>
      </x:c>
    </x:row>
    <x:row r="6191" ht="22" customHeight="1">
      <x:c r="A6191" s="10" t="str">
        <x:v>SINGLESHOT</x:v>
      </x:c>
      <x:c r="B6191" s="10" t="str">
        <x:v>TRF-049</x:v>
      </x:c>
      <x:c r="C6191" s="10" t="str">
        <x:v>TRF-049-F03</x:v>
      </x:c>
      <x:c r="D6191" s="10" t="str">
        <x:v>RUN_01</x:v>
      </x:c>
      <x:c r="E6191" s="10" t="str">
        <x:v>ORIGINAL_LEDGER</x:v>
      </x:c>
      <x:c r="F6191" s="10" t="str">
        <x:v>FAIL</x:v>
      </x:c>
      <x:c r="G6191" s="10" t="str">
        <x:v>NO_VERDICT</x:v>
      </x:c>
      <x:c r="H6191" s="10" t="str">
        <x:v>INFRASTRUCTURE_FAILURE</x:v>
      </x:c>
      <x:c r="I6191" s="10" t="str">
        <x:v>NOT_PARSED</x:v>
      </x:c>
      <x:c r="J6191" s="10" t="str">
        <x:v>SINGLESHOT_CAPTURED_DIAGNOSTIC_FAIL</x:v>
      </x:c>
      <x:c r="K6191" s="10" t="str">
        <x:v>84db9c24149a62ecbf3fd0a772ef099622d1ff4802286a1fcd9eceb66463eb35</x:v>
      </x:c>
      <x:c r="L6191" s="10" t="str">
        <x:v>historical_three</x:v>
      </x:c>
      <x:c r="M6191" s="10" t="n">
        <x:v>0</x:v>
      </x:c>
      <x:c r="N6191" s="10" t="n">
        <x:v>0</x:v>
      </x:c>
      <x:c r="O6191" s="10" t="n">
        <x:v>0</x:v>
      </x:c>
      <x:c r="P6191" s="9" t="str">
        <x:f>'CaseReview'!U1819</x:f>
        <x:v>FAIL</x:v>
      </x:c>
      <x:c r="Q6191" s="9" t="n">
        <x:f>IF(AND(T6191=1,G6191=P6191),1,0)</x:f>
        <x:v>0</x:v>
      </x:c>
      <x:c r="R6191" s="9" t="n">
        <x:f>IF(AND(T6191=1,G6191="PASS",P6191="FAIL"),1,0)</x:f>
        <x:v>0</x:v>
      </x:c>
      <x:c r="S6191" s="9" t="n">
        <x:f>IF(AND(T6191=1,G6191="FAIL",P6191="PASS"),1,0)</x:f>
        <x:v>0</x:v>
      </x:c>
      <x:c r="T6191" s="9" t="n">
        <x:v>0</x:v>
      </x:c>
      <x:c r="U6191" s="9" t="n">
        <x:v>12</x:v>
      </x:c>
      <x:c r="V6191" s="9" t="str">
        <x:v>MVP/SHACL_GENERATION_PIPELINE/experiments/LUNA_CONTEXTUAL_SINGLESHOT/RUN_01/runs/RUN-TRF-049-20260831T160834284267Z/artifacts/attempt_01/extracted_shape.ttl</x:v>
      </x:c>
    </x:row>
    <x:row r="6192" ht="22" customHeight="1">
      <x:c r="A6192" s="10" t="str">
        <x:v>SINGLESHOT</x:v>
      </x:c>
      <x:c r="B6192" s="10" t="str">
        <x:v>TRF-049</x:v>
      </x:c>
      <x:c r="C6192" s="10" t="str">
        <x:v>TRF-049-F04</x:v>
      </x:c>
      <x:c r="D6192" s="10" t="str">
        <x:v>RUN_01</x:v>
      </x:c>
      <x:c r="E6192" s="10" t="str">
        <x:v>ORIGINAL_LEDGER</x:v>
      </x:c>
      <x:c r="F6192" s="10" t="str">
        <x:v>FAIL</x:v>
      </x:c>
      <x:c r="G6192" s="10" t="str">
        <x:v>NO_VERDICT</x:v>
      </x:c>
      <x:c r="H6192" s="10" t="str">
        <x:v>INFRASTRUCTURE_FAILURE</x:v>
      </x:c>
      <x:c r="I6192" s="10" t="str">
        <x:v>NOT_PARSED</x:v>
      </x:c>
      <x:c r="J6192" s="10" t="str">
        <x:v>SINGLESHOT_CAPTURED_DIAGNOSTIC_FAIL</x:v>
      </x:c>
      <x:c r="K6192" s="10" t="str">
        <x:v>84db9c24149a62ecbf3fd0a772ef099622d1ff4802286a1fcd9eceb66463eb35</x:v>
      </x:c>
      <x:c r="L6192" s="10" t="str">
        <x:v>historical_three</x:v>
      </x:c>
      <x:c r="M6192" s="10" t="n">
        <x:v>0</x:v>
      </x:c>
      <x:c r="N6192" s="10" t="n">
        <x:v>0</x:v>
      </x:c>
      <x:c r="O6192" s="10" t="n">
        <x:v>0</x:v>
      </x:c>
      <x:c r="P6192" s="9" t="str">
        <x:f>'CaseReview'!U1820</x:f>
        <x:v>FAIL</x:v>
      </x:c>
      <x:c r="Q6192" s="9" t="n">
        <x:f>IF(AND(T6192=1,G6192=P6192),1,0)</x:f>
        <x:v>0</x:v>
      </x:c>
      <x:c r="R6192" s="9" t="n">
        <x:f>IF(AND(T6192=1,G6192="PASS",P6192="FAIL"),1,0)</x:f>
        <x:v>0</x:v>
      </x:c>
      <x:c r="S6192" s="9" t="n">
        <x:f>IF(AND(T6192=1,G6192="FAIL",P6192="PASS"),1,0)</x:f>
        <x:v>0</x:v>
      </x:c>
      <x:c r="T6192" s="9" t="n">
        <x:v>0</x:v>
      </x:c>
      <x:c r="U6192" s="9" t="n">
        <x:v>12</x:v>
      </x:c>
      <x:c r="V6192" s="9" t="str">
        <x:v>MVP/SHACL_GENERATION_PIPELINE/experiments/LUNA_CONTEXTUAL_SINGLESHOT/RUN_01/runs/RUN-TRF-049-20260831T160834284267Z/artifacts/attempt_01/extracted_shape.ttl</x:v>
      </x:c>
    </x:row>
    <x:row r="6193" ht="22" customHeight="1">
      <x:c r="A6193" s="10" t="str">
        <x:v>SINGLESHOT</x:v>
      </x:c>
      <x:c r="B6193" s="10" t="str">
        <x:v>TRF-049</x:v>
      </x:c>
      <x:c r="C6193" s="10" t="str">
        <x:v>TRF-049-F05</x:v>
      </x:c>
      <x:c r="D6193" s="10" t="str">
        <x:v>RUN_01</x:v>
      </x:c>
      <x:c r="E6193" s="10" t="str">
        <x:v>ORIGINAL_LEDGER</x:v>
      </x:c>
      <x:c r="F6193" s="10" t="str">
        <x:v>FAIL</x:v>
      </x:c>
      <x:c r="G6193" s="10" t="str">
        <x:v>NO_VERDICT</x:v>
      </x:c>
      <x:c r="H6193" s="10" t="str">
        <x:v>INFRASTRUCTURE_FAILURE</x:v>
      </x:c>
      <x:c r="I6193" s="10" t="str">
        <x:v>NOT_PARSED</x:v>
      </x:c>
      <x:c r="J6193" s="10" t="str">
        <x:v>SINGLESHOT_CAPTURED_DIAGNOSTIC_FAIL</x:v>
      </x:c>
      <x:c r="K6193" s="10" t="str">
        <x:v>84db9c24149a62ecbf3fd0a772ef099622d1ff4802286a1fcd9eceb66463eb35</x:v>
      </x:c>
      <x:c r="L6193" s="10" t="str">
        <x:v>historical_three</x:v>
      </x:c>
      <x:c r="M6193" s="10" t="n">
        <x:v>0</x:v>
      </x:c>
      <x:c r="N6193" s="10" t="n">
        <x:v>0</x:v>
      </x:c>
      <x:c r="O6193" s="10" t="n">
        <x:v>0</x:v>
      </x:c>
      <x:c r="P6193" s="9" t="str">
        <x:f>'CaseReview'!U1821</x:f>
        <x:v>FAIL</x:v>
      </x:c>
      <x:c r="Q6193" s="9" t="n">
        <x:f>IF(AND(T6193=1,G6193=P6193),1,0)</x:f>
        <x:v>0</x:v>
      </x:c>
      <x:c r="R6193" s="9" t="n">
        <x:f>IF(AND(T6193=1,G6193="PASS",P6193="FAIL"),1,0)</x:f>
        <x:v>0</x:v>
      </x:c>
      <x:c r="S6193" s="9" t="n">
        <x:f>IF(AND(T6193=1,G6193="FAIL",P6193="PASS"),1,0)</x:f>
        <x:v>0</x:v>
      </x:c>
      <x:c r="T6193" s="9" t="n">
        <x:v>0</x:v>
      </x:c>
      <x:c r="U6193" s="9" t="n">
        <x:v>12</x:v>
      </x:c>
      <x:c r="V6193" s="9" t="str">
        <x:v>MVP/SHACL_GENERATION_PIPELINE/experiments/LUNA_CONTEXTUAL_SINGLESHOT/RUN_01/runs/RUN-TRF-049-20260831T160834284267Z/artifacts/attempt_01/extracted_shape.ttl</x:v>
      </x:c>
    </x:row>
    <x:row r="6194" ht="22" customHeight="1">
      <x:c r="A6194" s="10" t="str">
        <x:v>SINGLESHOT</x:v>
      </x:c>
      <x:c r="B6194" s="10" t="str">
        <x:v>TRF-049</x:v>
      </x:c>
      <x:c r="C6194" s="10" t="str">
        <x:v>TRF-049-P01</x:v>
      </x:c>
      <x:c r="D6194" s="10" t="str">
        <x:v>RUN_01</x:v>
      </x:c>
      <x:c r="E6194" s="10" t="str">
        <x:v>ORIGINAL_LEDGER</x:v>
      </x:c>
      <x:c r="F6194" s="10" t="str">
        <x:v>PASS</x:v>
      </x:c>
      <x:c r="G6194" s="10" t="str">
        <x:v>NO_VERDICT</x:v>
      </x:c>
      <x:c r="H6194" s="10" t="str">
        <x:v>INFRASTRUCTURE_FAILURE</x:v>
      </x:c>
      <x:c r="I6194" s="10" t="str">
        <x:v>NOT_PARSED</x:v>
      </x:c>
      <x:c r="J6194" s="10" t="str">
        <x:v>SINGLESHOT_CAPTURED_DIAGNOSTIC_FAIL</x:v>
      </x:c>
      <x:c r="K6194" s="10" t="str">
        <x:v>84db9c24149a62ecbf3fd0a772ef099622d1ff4802286a1fcd9eceb66463eb35</x:v>
      </x:c>
      <x:c r="L6194" s="10" t="str">
        <x:v>historical_three</x:v>
      </x:c>
      <x:c r="M6194" s="10" t="n">
        <x:v>0</x:v>
      </x:c>
      <x:c r="N6194" s="10" t="n">
        <x:v>0</x:v>
      </x:c>
      <x:c r="O6194" s="10" t="n">
        <x:v>0</x:v>
      </x:c>
      <x:c r="P6194" s="9" t="str">
        <x:f>'CaseReview'!U1822</x:f>
        <x:v>PASS</x:v>
      </x:c>
      <x:c r="Q6194" s="9" t="n">
        <x:f>IF(AND(T6194=1,G6194=P6194),1,0)</x:f>
        <x:v>0</x:v>
      </x:c>
      <x:c r="R6194" s="9" t="n">
        <x:f>IF(AND(T6194=1,G6194="PASS",P6194="FAIL"),1,0)</x:f>
        <x:v>0</x:v>
      </x:c>
      <x:c r="S6194" s="9" t="n">
        <x:f>IF(AND(T6194=1,G6194="FAIL",P6194="PASS"),1,0)</x:f>
        <x:v>0</x:v>
      </x:c>
      <x:c r="T6194" s="9" t="n">
        <x:v>0</x:v>
      </x:c>
      <x:c r="U6194" s="9" t="n">
        <x:v>12</x:v>
      </x:c>
      <x:c r="V6194" s="9" t="str">
        <x:v>MVP/SHACL_GENERATION_PIPELINE/experiments/LUNA_CONTEXTUAL_SINGLESHOT/RUN_01/runs/RUN-TRF-049-20260831T160834284267Z/artifacts/attempt_01/extracted_shape.ttl</x:v>
      </x:c>
    </x:row>
    <x:row r="6195" ht="22" customHeight="1">
      <x:c r="A6195" s="10" t="str">
        <x:v>SINGLESHOT</x:v>
      </x:c>
      <x:c r="B6195" s="10" t="str">
        <x:v>TRF-049</x:v>
      </x:c>
      <x:c r="C6195" s="10" t="str">
        <x:v>TRF-049-P02</x:v>
      </x:c>
      <x:c r="D6195" s="10" t="str">
        <x:v>RUN_01</x:v>
      </x:c>
      <x:c r="E6195" s="10" t="str">
        <x:v>ORIGINAL_LEDGER</x:v>
      </x:c>
      <x:c r="F6195" s="10" t="str">
        <x:v>PASS</x:v>
      </x:c>
      <x:c r="G6195" s="10" t="str">
        <x:v>NO_VERDICT</x:v>
      </x:c>
      <x:c r="H6195" s="10" t="str">
        <x:v>INFRASTRUCTURE_FAILURE</x:v>
      </x:c>
      <x:c r="I6195" s="10" t="str">
        <x:v>NOT_PARSED</x:v>
      </x:c>
      <x:c r="J6195" s="10" t="str">
        <x:v>SINGLESHOT_CAPTURED_DIAGNOSTIC_FAIL</x:v>
      </x:c>
      <x:c r="K6195" s="10" t="str">
        <x:v>84db9c24149a62ecbf3fd0a772ef099622d1ff4802286a1fcd9eceb66463eb35</x:v>
      </x:c>
      <x:c r="L6195" s="10" t="str">
        <x:v>historical_three</x:v>
      </x:c>
      <x:c r="M6195" s="10" t="n">
        <x:v>0</x:v>
      </x:c>
      <x:c r="N6195" s="10" t="n">
        <x:v>0</x:v>
      </x:c>
      <x:c r="O6195" s="10" t="n">
        <x:v>0</x:v>
      </x:c>
      <x:c r="P6195" s="9" t="str">
        <x:f>'CaseReview'!U1823</x:f>
        <x:v>PASS</x:v>
      </x:c>
      <x:c r="Q6195" s="9" t="n">
        <x:f>IF(AND(T6195=1,G6195=P6195),1,0)</x:f>
        <x:v>0</x:v>
      </x:c>
      <x:c r="R6195" s="9" t="n">
        <x:f>IF(AND(T6195=1,G6195="PASS",P6195="FAIL"),1,0)</x:f>
        <x:v>0</x:v>
      </x:c>
      <x:c r="S6195" s="9" t="n">
        <x:f>IF(AND(T6195=1,G6195="FAIL",P6195="PASS"),1,0)</x:f>
        <x:v>0</x:v>
      </x:c>
      <x:c r="T6195" s="9" t="n">
        <x:v>0</x:v>
      </x:c>
      <x:c r="U6195" s="9" t="n">
        <x:v>12</x:v>
      </x:c>
      <x:c r="V6195" s="9" t="str">
        <x:v>MVP/SHACL_GENERATION_PIPELINE/experiments/LUNA_CONTEXTUAL_SINGLESHOT/RUN_01/runs/RUN-TRF-049-20260831T160834284267Z/artifacts/attempt_01/extracted_shape.ttl</x:v>
      </x:c>
    </x:row>
    <x:row r="6196" ht="22" customHeight="1">
      <x:c r="A6196" s="10" t="str">
        <x:v>SINGLESHOT</x:v>
      </x:c>
      <x:c r="B6196" s="10" t="str">
        <x:v>TRF-049</x:v>
      </x:c>
      <x:c r="C6196" s="10" t="str">
        <x:v>TRF-049-P03</x:v>
      </x:c>
      <x:c r="D6196" s="10" t="str">
        <x:v>RUN_01</x:v>
      </x:c>
      <x:c r="E6196" s="10" t="str">
        <x:v>ORIGINAL_LEDGER</x:v>
      </x:c>
      <x:c r="F6196" s="10" t="str">
        <x:v>PASS</x:v>
      </x:c>
      <x:c r="G6196" s="10" t="str">
        <x:v>NO_VERDICT</x:v>
      </x:c>
      <x:c r="H6196" s="10" t="str">
        <x:v>INFRASTRUCTURE_FAILURE</x:v>
      </x:c>
      <x:c r="I6196" s="10" t="str">
        <x:v>NOT_PARSED</x:v>
      </x:c>
      <x:c r="J6196" s="10" t="str">
        <x:v>SINGLESHOT_CAPTURED_DIAGNOSTIC_FAIL</x:v>
      </x:c>
      <x:c r="K6196" s="10" t="str">
        <x:v>84db9c24149a62ecbf3fd0a772ef099622d1ff4802286a1fcd9eceb66463eb35</x:v>
      </x:c>
      <x:c r="L6196" s="10" t="str">
        <x:v>historical_three</x:v>
      </x:c>
      <x:c r="M6196" s="10" t="n">
        <x:v>0</x:v>
      </x:c>
      <x:c r="N6196" s="10" t="n">
        <x:v>0</x:v>
      </x:c>
      <x:c r="O6196" s="10" t="n">
        <x:v>0</x:v>
      </x:c>
      <x:c r="P6196" s="9" t="str">
        <x:f>'CaseReview'!U1824</x:f>
        <x:v>PASS</x:v>
      </x:c>
      <x:c r="Q6196" s="9" t="n">
        <x:f>IF(AND(T6196=1,G6196=P6196),1,0)</x:f>
        <x:v>0</x:v>
      </x:c>
      <x:c r="R6196" s="9" t="n">
        <x:f>IF(AND(T6196=1,G6196="PASS",P6196="FAIL"),1,0)</x:f>
        <x:v>0</x:v>
      </x:c>
      <x:c r="S6196" s="9" t="n">
        <x:f>IF(AND(T6196=1,G6196="FAIL",P6196="PASS"),1,0)</x:f>
        <x:v>0</x:v>
      </x:c>
      <x:c r="T6196" s="9" t="n">
        <x:v>0</x:v>
      </x:c>
      <x:c r="U6196" s="9" t="n">
        <x:v>12</x:v>
      </x:c>
      <x:c r="V6196" s="9" t="str">
        <x:v>MVP/SHACL_GENERATION_PIPELINE/experiments/LUNA_CONTEXTUAL_SINGLESHOT/RUN_01/runs/RUN-TRF-049-20260831T160834284267Z/artifacts/attempt_01/extracted_shape.ttl</x:v>
      </x:c>
    </x:row>
    <x:row r="6197" ht="22" customHeight="1">
      <x:c r="A6197" s="10" t="str">
        <x:v>SINGLESHOT</x:v>
      </x:c>
      <x:c r="B6197" s="10" t="str">
        <x:v>TRF-049</x:v>
      </x:c>
      <x:c r="C6197" s="10" t="str">
        <x:v>TRF-049-P04</x:v>
      </x:c>
      <x:c r="D6197" s="10" t="str">
        <x:v>RUN_01</x:v>
      </x:c>
      <x:c r="E6197" s="10" t="str">
        <x:v>ORIGINAL_LEDGER</x:v>
      </x:c>
      <x:c r="F6197" s="10" t="str">
        <x:v>PASS</x:v>
      </x:c>
      <x:c r="G6197" s="10" t="str">
        <x:v>NO_VERDICT</x:v>
      </x:c>
      <x:c r="H6197" s="10" t="str">
        <x:v>INFRASTRUCTURE_FAILURE</x:v>
      </x:c>
      <x:c r="I6197" s="10" t="str">
        <x:v>NOT_PARSED</x:v>
      </x:c>
      <x:c r="J6197" s="10" t="str">
        <x:v>SINGLESHOT_CAPTURED_DIAGNOSTIC_FAIL</x:v>
      </x:c>
      <x:c r="K6197" s="10" t="str">
        <x:v>84db9c24149a62ecbf3fd0a772ef099622d1ff4802286a1fcd9eceb66463eb35</x:v>
      </x:c>
      <x:c r="L6197" s="10" t="str">
        <x:v>historical_three</x:v>
      </x:c>
      <x:c r="M6197" s="10" t="n">
        <x:v>0</x:v>
      </x:c>
      <x:c r="N6197" s="10" t="n">
        <x:v>0</x:v>
      </x:c>
      <x:c r="O6197" s="10" t="n">
        <x:v>0</x:v>
      </x:c>
      <x:c r="P6197" s="9" t="str">
        <x:f>'CaseReview'!U1825</x:f>
        <x:v>PASS</x:v>
      </x:c>
      <x:c r="Q6197" s="9" t="n">
        <x:f>IF(AND(T6197=1,G6197=P6197),1,0)</x:f>
        <x:v>0</x:v>
      </x:c>
      <x:c r="R6197" s="9" t="n">
        <x:f>IF(AND(T6197=1,G6197="PASS",P6197="FAIL"),1,0)</x:f>
        <x:v>0</x:v>
      </x:c>
      <x:c r="S6197" s="9" t="n">
        <x:f>IF(AND(T6197=1,G6197="FAIL",P6197="PASS"),1,0)</x:f>
        <x:v>0</x:v>
      </x:c>
      <x:c r="T6197" s="9" t="n">
        <x:v>0</x:v>
      </x:c>
      <x:c r="U6197" s="9" t="n">
        <x:v>12</x:v>
      </x:c>
      <x:c r="V6197" s="9" t="str">
        <x:v>MVP/SHACL_GENERATION_PIPELINE/experiments/LUNA_CONTEXTUAL_SINGLESHOT/RUN_01/runs/RUN-TRF-049-20260831T160834284267Z/artifacts/attempt_01/extracted_shape.ttl</x:v>
      </x:c>
    </x:row>
    <x:row r="6198" ht="22" customHeight="1">
      <x:c r="A6198" s="10" t="str">
        <x:v>SINGLESHOT</x:v>
      </x:c>
      <x:c r="B6198" s="10" t="str">
        <x:v>TRF-049</x:v>
      </x:c>
      <x:c r="C6198" s="10" t="str">
        <x:v>TRF-049-P05</x:v>
      </x:c>
      <x:c r="D6198" s="10" t="str">
        <x:v>RUN_01</x:v>
      </x:c>
      <x:c r="E6198" s="10" t="str">
        <x:v>ORIGINAL_LEDGER</x:v>
      </x:c>
      <x:c r="F6198" s="10" t="str">
        <x:v>PASS</x:v>
      </x:c>
      <x:c r="G6198" s="10" t="str">
        <x:v>NO_VERDICT</x:v>
      </x:c>
      <x:c r="H6198" s="10" t="str">
        <x:v>INFRASTRUCTURE_FAILURE</x:v>
      </x:c>
      <x:c r="I6198" s="10" t="str">
        <x:v>NOT_PARSED</x:v>
      </x:c>
      <x:c r="J6198" s="10" t="str">
        <x:v>SINGLESHOT_CAPTURED_DIAGNOSTIC_FAIL</x:v>
      </x:c>
      <x:c r="K6198" s="10" t="str">
        <x:v>84db9c24149a62ecbf3fd0a772ef099622d1ff4802286a1fcd9eceb66463eb35</x:v>
      </x:c>
      <x:c r="L6198" s="10" t="str">
        <x:v>historical_three</x:v>
      </x:c>
      <x:c r="M6198" s="10" t="n">
        <x:v>0</x:v>
      </x:c>
      <x:c r="N6198" s="10" t="n">
        <x:v>0</x:v>
      </x:c>
      <x:c r="O6198" s="10" t="n">
        <x:v>0</x:v>
      </x:c>
      <x:c r="P6198" s="9" t="str">
        <x:f>'CaseReview'!U1826</x:f>
        <x:v>PASS</x:v>
      </x:c>
      <x:c r="Q6198" s="9" t="n">
        <x:f>IF(AND(T6198=1,G6198=P6198),1,0)</x:f>
        <x:v>0</x:v>
      </x:c>
      <x:c r="R6198" s="9" t="n">
        <x:f>IF(AND(T6198=1,G6198="PASS",P6198="FAIL"),1,0)</x:f>
        <x:v>0</x:v>
      </x:c>
      <x:c r="S6198" s="9" t="n">
        <x:f>IF(AND(T6198=1,G6198="FAIL",P6198="PASS"),1,0)</x:f>
        <x:v>0</x:v>
      </x:c>
      <x:c r="T6198" s="9" t="n">
        <x:v>0</x:v>
      </x:c>
      <x:c r="U6198" s="9" t="n">
        <x:v>12</x:v>
      </x:c>
      <x:c r="V6198" s="9" t="str">
        <x:v>MVP/SHACL_GENERATION_PIPELINE/experiments/LUNA_CONTEXTUAL_SINGLESHOT/RUN_01/runs/RUN-TRF-049-20260831T160834284267Z/artifacts/attempt_01/extracted_shape.ttl</x:v>
      </x:c>
    </x:row>
    <x:row r="6199" ht="22" customHeight="1">
      <x:c r="A6199" s="10" t="str">
        <x:v>SINGLESHOT</x:v>
      </x:c>
      <x:c r="B6199" s="10" t="str">
        <x:v>TRF-049</x:v>
      </x:c>
      <x:c r="C6199" s="10" t="str">
        <x:v>TRF-049-P06</x:v>
      </x:c>
      <x:c r="D6199" s="10" t="str">
        <x:v>RUN_01</x:v>
      </x:c>
      <x:c r="E6199" s="10" t="str">
        <x:v>ORIGINAL_LEDGER</x:v>
      </x:c>
      <x:c r="F6199" s="10" t="str">
        <x:v>PASS</x:v>
      </x:c>
      <x:c r="G6199" s="10" t="str">
        <x:v>NO_VERDICT</x:v>
      </x:c>
      <x:c r="H6199" s="10" t="str">
        <x:v>INFRASTRUCTURE_FAILURE</x:v>
      </x:c>
      <x:c r="I6199" s="10" t="str">
        <x:v>NOT_PARSED</x:v>
      </x:c>
      <x:c r="J6199" s="10" t="str">
        <x:v>SINGLESHOT_CAPTURED_DIAGNOSTIC_FAIL</x:v>
      </x:c>
      <x:c r="K6199" s="10" t="str">
        <x:v>84db9c24149a62ecbf3fd0a772ef099622d1ff4802286a1fcd9eceb66463eb35</x:v>
      </x:c>
      <x:c r="L6199" s="10" t="str">
        <x:v>historical_three</x:v>
      </x:c>
      <x:c r="M6199" s="10" t="n">
        <x:v>0</x:v>
      </x:c>
      <x:c r="N6199" s="10" t="n">
        <x:v>0</x:v>
      </x:c>
      <x:c r="O6199" s="10" t="n">
        <x:v>0</x:v>
      </x:c>
      <x:c r="P6199" s="9" t="str">
        <x:f>'CaseReview'!U1827</x:f>
        <x:v>PASS</x:v>
      </x:c>
      <x:c r="Q6199" s="9" t="n">
        <x:f>IF(AND(T6199=1,G6199=P6199),1,0)</x:f>
        <x:v>0</x:v>
      </x:c>
      <x:c r="R6199" s="9" t="n">
        <x:f>IF(AND(T6199=1,G6199="PASS",P6199="FAIL"),1,0)</x:f>
        <x:v>0</x:v>
      </x:c>
      <x:c r="S6199" s="9" t="n">
        <x:f>IF(AND(T6199=1,G6199="FAIL",P6199="PASS"),1,0)</x:f>
        <x:v>0</x:v>
      </x:c>
      <x:c r="T6199" s="9" t="n">
        <x:v>0</x:v>
      </x:c>
      <x:c r="U6199" s="9" t="n">
        <x:v>12</x:v>
      </x:c>
      <x:c r="V6199" s="9" t="str">
        <x:v>MVP/SHACL_GENERATION_PIPELINE/experiments/LUNA_CONTEXTUAL_SINGLESHOT/RUN_01/runs/RUN-TRF-049-20260831T160834284267Z/artifacts/attempt_01/extracted_shape.ttl</x:v>
      </x:c>
    </x:row>
    <x:row r="6200" ht="22" customHeight="1">
      <x:c r="A6200" s="10" t="str">
        <x:v>SINGLESHOT</x:v>
      </x:c>
      <x:c r="B6200" s="10" t="str">
        <x:v>TRF-049</x:v>
      </x:c>
      <x:c r="C6200" s="10" t="str">
        <x:v>TRF-049-P07</x:v>
      </x:c>
      <x:c r="D6200" s="10" t="str">
        <x:v>RUN_01</x:v>
      </x:c>
      <x:c r="E6200" s="10" t="str">
        <x:v>ORIGINAL_LEDGER</x:v>
      </x:c>
      <x:c r="F6200" s="10" t="str">
        <x:v>PASS</x:v>
      </x:c>
      <x:c r="G6200" s="10" t="str">
        <x:v>NO_VERDICT</x:v>
      </x:c>
      <x:c r="H6200" s="10" t="str">
        <x:v>INFRASTRUCTURE_FAILURE</x:v>
      </x:c>
      <x:c r="I6200" s="10" t="str">
        <x:v>NOT_PARSED</x:v>
      </x:c>
      <x:c r="J6200" s="10" t="str">
        <x:v>SINGLESHOT_CAPTURED_DIAGNOSTIC_FAIL</x:v>
      </x:c>
      <x:c r="K6200" s="10" t="str">
        <x:v>84db9c24149a62ecbf3fd0a772ef099622d1ff4802286a1fcd9eceb66463eb35</x:v>
      </x:c>
      <x:c r="L6200" s="10" t="str">
        <x:v>historical_three</x:v>
      </x:c>
      <x:c r="M6200" s="10" t="n">
        <x:v>0</x:v>
      </x:c>
      <x:c r="N6200" s="10" t="n">
        <x:v>0</x:v>
      </x:c>
      <x:c r="O6200" s="10" t="n">
        <x:v>0</x:v>
      </x:c>
      <x:c r="P6200" s="9" t="str">
        <x:f>'CaseReview'!U1828</x:f>
        <x:v>PASS</x:v>
      </x:c>
      <x:c r="Q6200" s="9" t="n">
        <x:f>IF(AND(T6200=1,G6200=P6200),1,0)</x:f>
        <x:v>0</x:v>
      </x:c>
      <x:c r="R6200" s="9" t="n">
        <x:f>IF(AND(T6200=1,G6200="PASS",P6200="FAIL"),1,0)</x:f>
        <x:v>0</x:v>
      </x:c>
      <x:c r="S6200" s="9" t="n">
        <x:f>IF(AND(T6200=1,G6200="FAIL",P6200="PASS"),1,0)</x:f>
        <x:v>0</x:v>
      </x:c>
      <x:c r="T6200" s="9" t="n">
        <x:v>0</x:v>
      </x:c>
      <x:c r="U6200" s="9" t="n">
        <x:v>12</x:v>
      </x:c>
      <x:c r="V6200" s="9" t="str">
        <x:v>MVP/SHACL_GENERATION_PIPELINE/experiments/LUNA_CONTEXTUAL_SINGLESHOT/RUN_01/runs/RUN-TRF-049-20260831T160834284267Z/artifacts/attempt_01/extracted_shape.ttl</x:v>
      </x:c>
    </x:row>
    <x:row r="6201" ht="22" customHeight="1">
      <x:c r="A6201" s="10" t="str">
        <x:v>SINGLESHOT</x:v>
      </x:c>
      <x:c r="B6201" s="10" t="str">
        <x:v>TRF-050</x:v>
      </x:c>
      <x:c r="C6201" s="10" t="str">
        <x:v>TRF-050-F01</x:v>
      </x:c>
      <x:c r="D6201" s="10" t="str">
        <x:v>RUN_01</x:v>
      </x:c>
      <x:c r="E6201" s="10" t="str">
        <x:v>ORIGINAL_LEDGER</x:v>
      </x:c>
      <x:c r="F6201" s="10" t="str">
        <x:v>FAIL</x:v>
      </x:c>
      <x:c r="G6201" s="10" t="str">
        <x:v>FAIL</x:v>
      </x:c>
      <x:c r="H6201" s="10" t="str">
        <x:v>EXECUTED</x:v>
      </x:c>
      <x:c r="I6201" s="10" t="str">
        <x:v>PARSED</x:v>
      </x:c>
      <x:c r="J6201" s="10" t="str">
        <x:v>SINGLESHOT_CAPTURED_DIAGNOSTIC_PASS</x:v>
      </x:c>
      <x:c r="K6201" s="10" t="str">
        <x:v>9885efd2b2b7d79690f4bb6ded00711124276689b8e8de7092883a8217f3135a</x:v>
      </x:c>
      <x:c r="L6201" s="10" t="str">
        <x:v>historical_three</x:v>
      </x:c>
      <x:c r="M6201" s="10" t="n">
        <x:v>1</x:v>
      </x:c>
      <x:c r="N6201" s="10" t="n">
        <x:v>0</x:v>
      </x:c>
      <x:c r="O6201" s="10" t="n">
        <x:v>0</x:v>
      </x:c>
      <x:c r="P6201" s="9" t="str">
        <x:f>'CaseReview'!U1829</x:f>
        <x:v>FAIL</x:v>
      </x:c>
      <x:c r="Q6201" s="9" t="n">
        <x:f>IF(AND(T6201=1,G6201=P6201),1,0)</x:f>
        <x:v>1</x:v>
      </x:c>
      <x:c r="R6201" s="9" t="n">
        <x:f>IF(AND(T6201=1,G6201="PASS",P6201="FAIL"),1,0)</x:f>
        <x:v>0</x:v>
      </x:c>
      <x:c r="S6201" s="9" t="n">
        <x:f>IF(AND(T6201=1,G6201="FAIL",P6201="PASS"),1,0)</x:f>
        <x:v>0</x:v>
      </x:c>
      <x:c r="T6201" s="9" t="n">
        <x:v>1</x:v>
      </x:c>
      <x:c r="U6201" s="9" t="n">
        <x:v>7</x:v>
      </x:c>
      <x:c r="V6201" s="9" t="str">
        <x:v>MVP/SHACL_GENERATION_PIPELINE/experiments/LUNA_CONTEXTUAL_SINGLESHOT/RUN_01/runs/RUN-TRF-050-20260831T160926284347Z/artifacts/attempt_01/extracted_shape.ttl</x:v>
      </x:c>
    </x:row>
    <x:row r="6202" ht="22" customHeight="1">
      <x:c r="A6202" s="10" t="str">
        <x:v>SINGLESHOT</x:v>
      </x:c>
      <x:c r="B6202" s="10" t="str">
        <x:v>TRF-050</x:v>
      </x:c>
      <x:c r="C6202" s="10" t="str">
        <x:v>TRF-050-F02</x:v>
      </x:c>
      <x:c r="D6202" s="10" t="str">
        <x:v>RUN_01</x:v>
      </x:c>
      <x:c r="E6202" s="10" t="str">
        <x:v>ORIGINAL_LEDGER</x:v>
      </x:c>
      <x:c r="F6202" s="10" t="str">
        <x:v>FAIL</x:v>
      </x:c>
      <x:c r="G6202" s="10" t="str">
        <x:v>FAIL</x:v>
      </x:c>
      <x:c r="H6202" s="10" t="str">
        <x:v>EXECUTED</x:v>
      </x:c>
      <x:c r="I6202" s="10" t="str">
        <x:v>PARSED</x:v>
      </x:c>
      <x:c r="J6202" s="10" t="str">
        <x:v>SINGLESHOT_CAPTURED_DIAGNOSTIC_PASS</x:v>
      </x:c>
      <x:c r="K6202" s="10" t="str">
        <x:v>9885efd2b2b7d79690f4bb6ded00711124276689b8e8de7092883a8217f3135a</x:v>
      </x:c>
      <x:c r="L6202" s="10" t="str">
        <x:v>historical_three</x:v>
      </x:c>
      <x:c r="M6202" s="10" t="n">
        <x:v>1</x:v>
      </x:c>
      <x:c r="N6202" s="10" t="n">
        <x:v>0</x:v>
      </x:c>
      <x:c r="O6202" s="10" t="n">
        <x:v>0</x:v>
      </x:c>
      <x:c r="P6202" s="9" t="str">
        <x:f>'CaseReview'!U1830</x:f>
        <x:v>FAIL</x:v>
      </x:c>
      <x:c r="Q6202" s="9" t="n">
        <x:f>IF(AND(T6202=1,G6202=P6202),1,0)</x:f>
        <x:v>1</x:v>
      </x:c>
      <x:c r="R6202" s="9" t="n">
        <x:f>IF(AND(T6202=1,G6202="PASS",P6202="FAIL"),1,0)</x:f>
        <x:v>0</x:v>
      </x:c>
      <x:c r="S6202" s="9" t="n">
        <x:f>IF(AND(T6202=1,G6202="FAIL",P6202="PASS"),1,0)</x:f>
        <x:v>0</x:v>
      </x:c>
      <x:c r="T6202" s="9" t="n">
        <x:v>1</x:v>
      </x:c>
      <x:c r="U6202" s="9" t="n">
        <x:v>7</x:v>
      </x:c>
      <x:c r="V6202" s="9" t="str">
        <x:v>MVP/SHACL_GENERATION_PIPELINE/experiments/LUNA_CONTEXTUAL_SINGLESHOT/RUN_01/runs/RUN-TRF-050-20260831T160926284347Z/artifacts/attempt_01/extracted_shape.ttl</x:v>
      </x:c>
    </x:row>
    <x:row r="6203" ht="22" customHeight="1">
      <x:c r="A6203" s="10" t="str">
        <x:v>SINGLESHOT</x:v>
      </x:c>
      <x:c r="B6203" s="10" t="str">
        <x:v>TRF-050</x:v>
      </x:c>
      <x:c r="C6203" s="10" t="str">
        <x:v>TRF-050-F03</x:v>
      </x:c>
      <x:c r="D6203" s="10" t="str">
        <x:v>RUN_01</x:v>
      </x:c>
      <x:c r="E6203" s="10" t="str">
        <x:v>ORIGINAL_LEDGER</x:v>
      </x:c>
      <x:c r="F6203" s="10" t="str">
        <x:v>FAIL</x:v>
      </x:c>
      <x:c r="G6203" s="10" t="str">
        <x:v>FAIL</x:v>
      </x:c>
      <x:c r="H6203" s="10" t="str">
        <x:v>EXECUTED</x:v>
      </x:c>
      <x:c r="I6203" s="10" t="str">
        <x:v>PARSED</x:v>
      </x:c>
      <x:c r="J6203" s="10" t="str">
        <x:v>SINGLESHOT_CAPTURED_DIAGNOSTIC_PASS</x:v>
      </x:c>
      <x:c r="K6203" s="10" t="str">
        <x:v>9885efd2b2b7d79690f4bb6ded00711124276689b8e8de7092883a8217f3135a</x:v>
      </x:c>
      <x:c r="L6203" s="10" t="str">
        <x:v>historical_three</x:v>
      </x:c>
      <x:c r="M6203" s="10" t="n">
        <x:v>1</x:v>
      </x:c>
      <x:c r="N6203" s="10" t="n">
        <x:v>0</x:v>
      </x:c>
      <x:c r="O6203" s="10" t="n">
        <x:v>0</x:v>
      </x:c>
      <x:c r="P6203" s="9" t="str">
        <x:f>'CaseReview'!U1831</x:f>
        <x:v>FAIL</x:v>
      </x:c>
      <x:c r="Q6203" s="9" t="n">
        <x:f>IF(AND(T6203=1,G6203=P6203),1,0)</x:f>
        <x:v>1</x:v>
      </x:c>
      <x:c r="R6203" s="9" t="n">
        <x:f>IF(AND(T6203=1,G6203="PASS",P6203="FAIL"),1,0)</x:f>
        <x:v>0</x:v>
      </x:c>
      <x:c r="S6203" s="9" t="n">
        <x:f>IF(AND(T6203=1,G6203="FAIL",P6203="PASS"),1,0)</x:f>
        <x:v>0</x:v>
      </x:c>
      <x:c r="T6203" s="9" t="n">
        <x:v>1</x:v>
      </x:c>
      <x:c r="U6203" s="9" t="n">
        <x:v>7</x:v>
      </x:c>
      <x:c r="V6203" s="9" t="str">
        <x:v>MVP/SHACL_GENERATION_PIPELINE/experiments/LUNA_CONTEXTUAL_SINGLESHOT/RUN_01/runs/RUN-TRF-050-20260831T160926284347Z/artifacts/attempt_01/extracted_shape.ttl</x:v>
      </x:c>
    </x:row>
    <x:row r="6204" ht="22" customHeight="1">
      <x:c r="A6204" s="10" t="str">
        <x:v>SINGLESHOT</x:v>
      </x:c>
      <x:c r="B6204" s="10" t="str">
        <x:v>TRF-050</x:v>
      </x:c>
      <x:c r="C6204" s="10" t="str">
        <x:v>TRF-050-F04</x:v>
      </x:c>
      <x:c r="D6204" s="10" t="str">
        <x:v>RUN_01</x:v>
      </x:c>
      <x:c r="E6204" s="10" t="str">
        <x:v>ORIGINAL_LEDGER</x:v>
      </x:c>
      <x:c r="F6204" s="10" t="str">
        <x:v>FAIL</x:v>
      </x:c>
      <x:c r="G6204" s="10" t="str">
        <x:v>FAIL</x:v>
      </x:c>
      <x:c r="H6204" s="10" t="str">
        <x:v>EXECUTED</x:v>
      </x:c>
      <x:c r="I6204" s="10" t="str">
        <x:v>PARSED</x:v>
      </x:c>
      <x:c r="J6204" s="10" t="str">
        <x:v>SINGLESHOT_CAPTURED_DIAGNOSTIC_PASS</x:v>
      </x:c>
      <x:c r="K6204" s="10" t="str">
        <x:v>9885efd2b2b7d79690f4bb6ded00711124276689b8e8de7092883a8217f3135a</x:v>
      </x:c>
      <x:c r="L6204" s="10" t="str">
        <x:v>historical_three</x:v>
      </x:c>
      <x:c r="M6204" s="10" t="n">
        <x:v>1</x:v>
      </x:c>
      <x:c r="N6204" s="10" t="n">
        <x:v>0</x:v>
      </x:c>
      <x:c r="O6204" s="10" t="n">
        <x:v>0</x:v>
      </x:c>
      <x:c r="P6204" s="9" t="str">
        <x:f>'CaseReview'!U1832</x:f>
        <x:v>FAIL</x:v>
      </x:c>
      <x:c r="Q6204" s="9" t="n">
        <x:f>IF(AND(T6204=1,G6204=P6204),1,0)</x:f>
        <x:v>1</x:v>
      </x:c>
      <x:c r="R6204" s="9" t="n">
        <x:f>IF(AND(T6204=1,G6204="PASS",P6204="FAIL"),1,0)</x:f>
        <x:v>0</x:v>
      </x:c>
      <x:c r="S6204" s="9" t="n">
        <x:f>IF(AND(T6204=1,G6204="FAIL",P6204="PASS"),1,0)</x:f>
        <x:v>0</x:v>
      </x:c>
      <x:c r="T6204" s="9" t="n">
        <x:v>1</x:v>
      </x:c>
      <x:c r="U6204" s="9" t="n">
        <x:v>7</x:v>
      </x:c>
      <x:c r="V6204" s="9" t="str">
        <x:v>MVP/SHACL_GENERATION_PIPELINE/experiments/LUNA_CONTEXTUAL_SINGLESHOT/RUN_01/runs/RUN-TRF-050-20260831T160926284347Z/artifacts/attempt_01/extracted_shape.ttl</x:v>
      </x:c>
    </x:row>
    <x:row r="6205" ht="22" customHeight="1">
      <x:c r="A6205" s="10" t="str">
        <x:v>SINGLESHOT</x:v>
      </x:c>
      <x:c r="B6205" s="10" t="str">
        <x:v>TRF-050</x:v>
      </x:c>
      <x:c r="C6205" s="10" t="str">
        <x:v>TRF-050-F05</x:v>
      </x:c>
      <x:c r="D6205" s="10" t="str">
        <x:v>RUN_01</x:v>
      </x:c>
      <x:c r="E6205" s="10" t="str">
        <x:v>ORIGINAL_LEDGER</x:v>
      </x:c>
      <x:c r="F6205" s="10" t="str">
        <x:v>FAIL</x:v>
      </x:c>
      <x:c r="G6205" s="10" t="str">
        <x:v>FAIL</x:v>
      </x:c>
      <x:c r="H6205" s="10" t="str">
        <x:v>EXECUTED</x:v>
      </x:c>
      <x:c r="I6205" s="10" t="str">
        <x:v>PARSED</x:v>
      </x:c>
      <x:c r="J6205" s="10" t="str">
        <x:v>SINGLESHOT_CAPTURED_DIAGNOSTIC_PASS</x:v>
      </x:c>
      <x:c r="K6205" s="10" t="str">
        <x:v>9885efd2b2b7d79690f4bb6ded00711124276689b8e8de7092883a8217f3135a</x:v>
      </x:c>
      <x:c r="L6205" s="10" t="str">
        <x:v>historical_three</x:v>
      </x:c>
      <x:c r="M6205" s="10" t="n">
        <x:v>1</x:v>
      </x:c>
      <x:c r="N6205" s="10" t="n">
        <x:v>0</x:v>
      </x:c>
      <x:c r="O6205" s="10" t="n">
        <x:v>0</x:v>
      </x:c>
      <x:c r="P6205" s="9" t="str">
        <x:f>'CaseReview'!U1833</x:f>
        <x:v>FAIL</x:v>
      </x:c>
      <x:c r="Q6205" s="9" t="n">
        <x:f>IF(AND(T6205=1,G6205=P6205),1,0)</x:f>
        <x:v>1</x:v>
      </x:c>
      <x:c r="R6205" s="9" t="n">
        <x:f>IF(AND(T6205=1,G6205="PASS",P6205="FAIL"),1,0)</x:f>
        <x:v>0</x:v>
      </x:c>
      <x:c r="S6205" s="9" t="n">
        <x:f>IF(AND(T6205=1,G6205="FAIL",P6205="PASS"),1,0)</x:f>
        <x:v>0</x:v>
      </x:c>
      <x:c r="T6205" s="9" t="n">
        <x:v>1</x:v>
      </x:c>
      <x:c r="U6205" s="9" t="n">
        <x:v>7</x:v>
      </x:c>
      <x:c r="V6205" s="9" t="str">
        <x:v>MVP/SHACL_GENERATION_PIPELINE/experiments/LUNA_CONTEXTUAL_SINGLESHOT/RUN_01/runs/RUN-TRF-050-20260831T160926284347Z/artifacts/attempt_01/extracted_shape.ttl</x:v>
      </x:c>
    </x:row>
    <x:row r="6206" ht="22" customHeight="1">
      <x:c r="A6206" s="10" t="str">
        <x:v>SINGLESHOT</x:v>
      </x:c>
      <x:c r="B6206" s="10" t="str">
        <x:v>TRF-050</x:v>
      </x:c>
      <x:c r="C6206" s="10" t="str">
        <x:v>TRF-050-P01</x:v>
      </x:c>
      <x:c r="D6206" s="10" t="str">
        <x:v>RUN_01</x:v>
      </x:c>
      <x:c r="E6206" s="10" t="str">
        <x:v>ORIGINAL_LEDGER</x:v>
      </x:c>
      <x:c r="F6206" s="10" t="str">
        <x:v>PASS</x:v>
      </x:c>
      <x:c r="G6206" s="10" t="str">
        <x:v>PASS</x:v>
      </x:c>
      <x:c r="H6206" s="10" t="str">
        <x:v>EXECUTED</x:v>
      </x:c>
      <x:c r="I6206" s="10" t="str">
        <x:v>PARSED</x:v>
      </x:c>
      <x:c r="J6206" s="10" t="str">
        <x:v>SINGLESHOT_CAPTURED_DIAGNOSTIC_PASS</x:v>
      </x:c>
      <x:c r="K6206" s="10" t="str">
        <x:v>9885efd2b2b7d79690f4bb6ded00711124276689b8e8de7092883a8217f3135a</x:v>
      </x:c>
      <x:c r="L6206" s="10" t="str">
        <x:v>historical_three</x:v>
      </x:c>
      <x:c r="M6206" s="10" t="n">
        <x:v>1</x:v>
      </x:c>
      <x:c r="N6206" s="10" t="n">
        <x:v>0</x:v>
      </x:c>
      <x:c r="O6206" s="10" t="n">
        <x:v>0</x:v>
      </x:c>
      <x:c r="P6206" s="9" t="str">
        <x:f>'CaseReview'!U1834</x:f>
        <x:v>PASS</x:v>
      </x:c>
      <x:c r="Q6206" s="9" t="n">
        <x:f>IF(AND(T6206=1,G6206=P6206),1,0)</x:f>
        <x:v>1</x:v>
      </x:c>
      <x:c r="R6206" s="9" t="n">
        <x:f>IF(AND(T6206=1,G6206="PASS",P6206="FAIL"),1,0)</x:f>
        <x:v>0</x:v>
      </x:c>
      <x:c r="S6206" s="9" t="n">
        <x:f>IF(AND(T6206=1,G6206="FAIL",P6206="PASS"),1,0)</x:f>
        <x:v>0</x:v>
      </x:c>
      <x:c r="T6206" s="9" t="n">
        <x:v>1</x:v>
      </x:c>
      <x:c r="U6206" s="9" t="n">
        <x:v>7</x:v>
      </x:c>
      <x:c r="V6206" s="9" t="str">
        <x:v>MVP/SHACL_GENERATION_PIPELINE/experiments/LUNA_CONTEXTUAL_SINGLESHOT/RUN_01/runs/RUN-TRF-050-20260831T160926284347Z/artifacts/attempt_01/extracted_shape.ttl</x:v>
      </x:c>
    </x:row>
    <x:row r="6207" ht="22" customHeight="1">
      <x:c r="A6207" s="10" t="str">
        <x:v>SINGLESHOT</x:v>
      </x:c>
      <x:c r="B6207" s="10" t="str">
        <x:v>TRF-050</x:v>
      </x:c>
      <x:c r="C6207" s="10" t="str">
        <x:v>TRF-050-P02</x:v>
      </x:c>
      <x:c r="D6207" s="10" t="str">
        <x:v>RUN_01</x:v>
      </x:c>
      <x:c r="E6207" s="10" t="str">
        <x:v>ORIGINAL_LEDGER</x:v>
      </x:c>
      <x:c r="F6207" s="10" t="str">
        <x:v>PASS</x:v>
      </x:c>
      <x:c r="G6207" s="10" t="str">
        <x:v>PASS</x:v>
      </x:c>
      <x:c r="H6207" s="10" t="str">
        <x:v>EXECUTED</x:v>
      </x:c>
      <x:c r="I6207" s="10" t="str">
        <x:v>PARSED</x:v>
      </x:c>
      <x:c r="J6207" s="10" t="str">
        <x:v>SINGLESHOT_CAPTURED_DIAGNOSTIC_PASS</x:v>
      </x:c>
      <x:c r="K6207" s="10" t="str">
        <x:v>9885efd2b2b7d79690f4bb6ded00711124276689b8e8de7092883a8217f3135a</x:v>
      </x:c>
      <x:c r="L6207" s="10" t="str">
        <x:v>historical_three</x:v>
      </x:c>
      <x:c r="M6207" s="10" t="n">
        <x:v>1</x:v>
      </x:c>
      <x:c r="N6207" s="10" t="n">
        <x:v>0</x:v>
      </x:c>
      <x:c r="O6207" s="10" t="n">
        <x:v>0</x:v>
      </x:c>
      <x:c r="P6207" s="9" t="str">
        <x:f>'CaseReview'!U1835</x:f>
        <x:v>PASS</x:v>
      </x:c>
      <x:c r="Q6207" s="9" t="n">
        <x:f>IF(AND(T6207=1,G6207=P6207),1,0)</x:f>
        <x:v>1</x:v>
      </x:c>
      <x:c r="R6207" s="9" t="n">
        <x:f>IF(AND(T6207=1,G6207="PASS",P6207="FAIL"),1,0)</x:f>
        <x:v>0</x:v>
      </x:c>
      <x:c r="S6207" s="9" t="n">
        <x:f>IF(AND(T6207=1,G6207="FAIL",P6207="PASS"),1,0)</x:f>
        <x:v>0</x:v>
      </x:c>
      <x:c r="T6207" s="9" t="n">
        <x:v>1</x:v>
      </x:c>
      <x:c r="U6207" s="9" t="n">
        <x:v>7</x:v>
      </x:c>
      <x:c r="V6207" s="9" t="str">
        <x:v>MVP/SHACL_GENERATION_PIPELINE/experiments/LUNA_CONTEXTUAL_SINGLESHOT/RUN_01/runs/RUN-TRF-050-20260831T160926284347Z/artifacts/attempt_01/extracted_shape.ttl</x:v>
      </x:c>
    </x:row>
    <x:row r="6208" ht="22" customHeight="1">
      <x:c r="A6208" s="10" t="str">
        <x:v>SINGLESHOT</x:v>
      </x:c>
      <x:c r="B6208" s="10" t="str">
        <x:v>TRF-051</x:v>
      </x:c>
      <x:c r="C6208" s="10" t="str">
        <x:v>TRF-051-F01</x:v>
      </x:c>
      <x:c r="D6208" s="10" t="str">
        <x:v>RUN_01</x:v>
      </x:c>
      <x:c r="E6208" s="10" t="str">
        <x:v>ORIGINAL_LEDGER</x:v>
      </x:c>
      <x:c r="F6208" s="10" t="str">
        <x:v>FAIL</x:v>
      </x:c>
      <x:c r="G6208" s="10" t="str">
        <x:v>FAIL</x:v>
      </x:c>
      <x:c r="H6208" s="10" t="str">
        <x:v>EXECUTED</x:v>
      </x:c>
      <x:c r="I6208" s="10" t="str">
        <x:v>PARSED</x:v>
      </x:c>
      <x:c r="J6208" s="10" t="str">
        <x:v>SINGLESHOT_CAPTURED_DIAGNOSTIC_PASS</x:v>
      </x:c>
      <x:c r="K6208" s="10" t="str">
        <x:v>5a295d9588e4ed60bcc9fc49263d1331113dafe1ab561b5bc43cfa8dc47c03ab</x:v>
      </x:c>
      <x:c r="L6208" s="10" t="str">
        <x:v>historical_three</x:v>
      </x:c>
      <x:c r="M6208" s="10" t="n">
        <x:v>1</x:v>
      </x:c>
      <x:c r="N6208" s="10" t="n">
        <x:v>0</x:v>
      </x:c>
      <x:c r="O6208" s="10" t="n">
        <x:v>0</x:v>
      </x:c>
      <x:c r="P6208" s="9" t="str">
        <x:f>'CaseReview'!U1836</x:f>
        <x:v>FAIL</x:v>
      </x:c>
      <x:c r="Q6208" s="9" t="n">
        <x:f>IF(AND(T6208=1,G6208=P6208),1,0)</x:f>
        <x:v>1</x:v>
      </x:c>
      <x:c r="R6208" s="9" t="n">
        <x:f>IF(AND(T6208=1,G6208="PASS",P6208="FAIL"),1,0)</x:f>
        <x:v>0</x:v>
      </x:c>
      <x:c r="S6208" s="9" t="n">
        <x:f>IF(AND(T6208=1,G6208="FAIL",P6208="PASS"),1,0)</x:f>
        <x:v>0</x:v>
      </x:c>
      <x:c r="T6208" s="9" t="n">
        <x:v>1</x:v>
      </x:c>
      <x:c r="U6208" s="9" t="n">
        <x:v>11</x:v>
      </x:c>
      <x:c r="V6208" s="9" t="str">
        <x:v>MVP/SHACL_GENERATION_PIPELINE/experiments/LUNA_CONTEXTUAL_SINGLESHOT/RUN_01/runs/RUN-TRF-051-20260831T160954120572Z/artifacts/attempt_01/extracted_shape.ttl</x:v>
      </x:c>
    </x:row>
    <x:row r="6209" ht="22" customHeight="1">
      <x:c r="A6209" s="10" t="str">
        <x:v>SINGLESHOT</x:v>
      </x:c>
      <x:c r="B6209" s="10" t="str">
        <x:v>TRF-051</x:v>
      </x:c>
      <x:c r="C6209" s="10" t="str">
        <x:v>TRF-051-F02</x:v>
      </x:c>
      <x:c r="D6209" s="10" t="str">
        <x:v>RUN_01</x:v>
      </x:c>
      <x:c r="E6209" s="10" t="str">
        <x:v>ORIGINAL_LEDGER</x:v>
      </x:c>
      <x:c r="F6209" s="10" t="str">
        <x:v>FAIL</x:v>
      </x:c>
      <x:c r="G6209" s="10" t="str">
        <x:v>FAIL</x:v>
      </x:c>
      <x:c r="H6209" s="10" t="str">
        <x:v>EXECUTED</x:v>
      </x:c>
      <x:c r="I6209" s="10" t="str">
        <x:v>PARSED</x:v>
      </x:c>
      <x:c r="J6209" s="10" t="str">
        <x:v>SINGLESHOT_CAPTURED_DIAGNOSTIC_PASS</x:v>
      </x:c>
      <x:c r="K6209" s="10" t="str">
        <x:v>5a295d9588e4ed60bcc9fc49263d1331113dafe1ab561b5bc43cfa8dc47c03ab</x:v>
      </x:c>
      <x:c r="L6209" s="10" t="str">
        <x:v>historical_three</x:v>
      </x:c>
      <x:c r="M6209" s="10" t="n">
        <x:v>1</x:v>
      </x:c>
      <x:c r="N6209" s="10" t="n">
        <x:v>0</x:v>
      </x:c>
      <x:c r="O6209" s="10" t="n">
        <x:v>0</x:v>
      </x:c>
      <x:c r="P6209" s="9" t="str">
        <x:f>'CaseReview'!U1837</x:f>
        <x:v>FAIL</x:v>
      </x:c>
      <x:c r="Q6209" s="9" t="n">
        <x:f>IF(AND(T6209=1,G6209=P6209),1,0)</x:f>
        <x:v>1</x:v>
      </x:c>
      <x:c r="R6209" s="9" t="n">
        <x:f>IF(AND(T6209=1,G6209="PASS",P6209="FAIL"),1,0)</x:f>
        <x:v>0</x:v>
      </x:c>
      <x:c r="S6209" s="9" t="n">
        <x:f>IF(AND(T6209=1,G6209="FAIL",P6209="PASS"),1,0)</x:f>
        <x:v>0</x:v>
      </x:c>
      <x:c r="T6209" s="9" t="n">
        <x:v>1</x:v>
      </x:c>
      <x:c r="U6209" s="9" t="n">
        <x:v>11</x:v>
      </x:c>
      <x:c r="V6209" s="9" t="str">
        <x:v>MVP/SHACL_GENERATION_PIPELINE/experiments/LUNA_CONTEXTUAL_SINGLESHOT/RUN_01/runs/RUN-TRF-051-20260831T160954120572Z/artifacts/attempt_01/extracted_shape.ttl</x:v>
      </x:c>
    </x:row>
    <x:row r="6210" ht="22" customHeight="1">
      <x:c r="A6210" s="10" t="str">
        <x:v>SINGLESHOT</x:v>
      </x:c>
      <x:c r="B6210" s="10" t="str">
        <x:v>TRF-051</x:v>
      </x:c>
      <x:c r="C6210" s="10" t="str">
        <x:v>TRF-051-F03</x:v>
      </x:c>
      <x:c r="D6210" s="10" t="str">
        <x:v>RUN_01</x:v>
      </x:c>
      <x:c r="E6210" s="10" t="str">
        <x:v>ORIGINAL_LEDGER</x:v>
      </x:c>
      <x:c r="F6210" s="10" t="str">
        <x:v>FAIL</x:v>
      </x:c>
      <x:c r="G6210" s="10" t="str">
        <x:v>FAIL</x:v>
      </x:c>
      <x:c r="H6210" s="10" t="str">
        <x:v>EXECUTED</x:v>
      </x:c>
      <x:c r="I6210" s="10" t="str">
        <x:v>PARSED</x:v>
      </x:c>
      <x:c r="J6210" s="10" t="str">
        <x:v>SINGLESHOT_CAPTURED_DIAGNOSTIC_PASS</x:v>
      </x:c>
      <x:c r="K6210" s="10" t="str">
        <x:v>5a295d9588e4ed60bcc9fc49263d1331113dafe1ab561b5bc43cfa8dc47c03ab</x:v>
      </x:c>
      <x:c r="L6210" s="10" t="str">
        <x:v>historical_three</x:v>
      </x:c>
      <x:c r="M6210" s="10" t="n">
        <x:v>1</x:v>
      </x:c>
      <x:c r="N6210" s="10" t="n">
        <x:v>0</x:v>
      </x:c>
      <x:c r="O6210" s="10" t="n">
        <x:v>0</x:v>
      </x:c>
      <x:c r="P6210" s="9" t="str">
        <x:f>'CaseReview'!U1838</x:f>
        <x:v>FAIL</x:v>
      </x:c>
      <x:c r="Q6210" s="9" t="n">
        <x:f>IF(AND(T6210=1,G6210=P6210),1,0)</x:f>
        <x:v>1</x:v>
      </x:c>
      <x:c r="R6210" s="9" t="n">
        <x:f>IF(AND(T6210=1,G6210="PASS",P6210="FAIL"),1,0)</x:f>
        <x:v>0</x:v>
      </x:c>
      <x:c r="S6210" s="9" t="n">
        <x:f>IF(AND(T6210=1,G6210="FAIL",P6210="PASS"),1,0)</x:f>
        <x:v>0</x:v>
      </x:c>
      <x:c r="T6210" s="9" t="n">
        <x:v>1</x:v>
      </x:c>
      <x:c r="U6210" s="9" t="n">
        <x:v>11</x:v>
      </x:c>
      <x:c r="V6210" s="9" t="str">
        <x:v>MVP/SHACL_GENERATION_PIPELINE/experiments/LUNA_CONTEXTUAL_SINGLESHOT/RUN_01/runs/RUN-TRF-051-20260831T160954120572Z/artifacts/attempt_01/extracted_shape.ttl</x:v>
      </x:c>
    </x:row>
    <x:row r="6211" ht="22" customHeight="1">
      <x:c r="A6211" s="10" t="str">
        <x:v>SINGLESHOT</x:v>
      </x:c>
      <x:c r="B6211" s="10" t="str">
        <x:v>TRF-051</x:v>
      </x:c>
      <x:c r="C6211" s="10" t="str">
        <x:v>TRF-051-F04</x:v>
      </x:c>
      <x:c r="D6211" s="10" t="str">
        <x:v>RUN_01</x:v>
      </x:c>
      <x:c r="E6211" s="10" t="str">
        <x:v>ORIGINAL_LEDGER</x:v>
      </x:c>
      <x:c r="F6211" s="10" t="str">
        <x:v>FAIL</x:v>
      </x:c>
      <x:c r="G6211" s="10" t="str">
        <x:v>FAIL</x:v>
      </x:c>
      <x:c r="H6211" s="10" t="str">
        <x:v>EXECUTED</x:v>
      </x:c>
      <x:c r="I6211" s="10" t="str">
        <x:v>PARSED</x:v>
      </x:c>
      <x:c r="J6211" s="10" t="str">
        <x:v>SINGLESHOT_CAPTURED_DIAGNOSTIC_PASS</x:v>
      </x:c>
      <x:c r="K6211" s="10" t="str">
        <x:v>5a295d9588e4ed60bcc9fc49263d1331113dafe1ab561b5bc43cfa8dc47c03ab</x:v>
      </x:c>
      <x:c r="L6211" s="10" t="str">
        <x:v>historical_three</x:v>
      </x:c>
      <x:c r="M6211" s="10" t="n">
        <x:v>1</x:v>
      </x:c>
      <x:c r="N6211" s="10" t="n">
        <x:v>0</x:v>
      </x:c>
      <x:c r="O6211" s="10" t="n">
        <x:v>0</x:v>
      </x:c>
      <x:c r="P6211" s="9" t="str">
        <x:f>'CaseReview'!U1839</x:f>
        <x:v>FAIL</x:v>
      </x:c>
      <x:c r="Q6211" s="9" t="n">
        <x:f>IF(AND(T6211=1,G6211=P6211),1,0)</x:f>
        <x:v>1</x:v>
      </x:c>
      <x:c r="R6211" s="9" t="n">
        <x:f>IF(AND(T6211=1,G6211="PASS",P6211="FAIL"),1,0)</x:f>
        <x:v>0</x:v>
      </x:c>
      <x:c r="S6211" s="9" t="n">
        <x:f>IF(AND(T6211=1,G6211="FAIL",P6211="PASS"),1,0)</x:f>
        <x:v>0</x:v>
      </x:c>
      <x:c r="T6211" s="9" t="n">
        <x:v>1</x:v>
      </x:c>
      <x:c r="U6211" s="9" t="n">
        <x:v>11</x:v>
      </x:c>
      <x:c r="V6211" s="9" t="str">
        <x:v>MVP/SHACL_GENERATION_PIPELINE/experiments/LUNA_CONTEXTUAL_SINGLESHOT/RUN_01/runs/RUN-TRF-051-20260831T160954120572Z/artifacts/attempt_01/extracted_shape.ttl</x:v>
      </x:c>
    </x:row>
    <x:row r="6212" ht="22" customHeight="1">
      <x:c r="A6212" s="10" t="str">
        <x:v>SINGLESHOT</x:v>
      </x:c>
      <x:c r="B6212" s="10" t="str">
        <x:v>TRF-051</x:v>
      </x:c>
      <x:c r="C6212" s="10" t="str">
        <x:v>TRF-051-F05</x:v>
      </x:c>
      <x:c r="D6212" s="10" t="str">
        <x:v>RUN_01</x:v>
      </x:c>
      <x:c r="E6212" s="10" t="str">
        <x:v>ORIGINAL_LEDGER</x:v>
      </x:c>
      <x:c r="F6212" s="10" t="str">
        <x:v>FAIL</x:v>
      </x:c>
      <x:c r="G6212" s="10" t="str">
        <x:v>FAIL</x:v>
      </x:c>
      <x:c r="H6212" s="10" t="str">
        <x:v>EXECUTED</x:v>
      </x:c>
      <x:c r="I6212" s="10" t="str">
        <x:v>PARSED</x:v>
      </x:c>
      <x:c r="J6212" s="10" t="str">
        <x:v>SINGLESHOT_CAPTURED_DIAGNOSTIC_PASS</x:v>
      </x:c>
      <x:c r="K6212" s="10" t="str">
        <x:v>5a295d9588e4ed60bcc9fc49263d1331113dafe1ab561b5bc43cfa8dc47c03ab</x:v>
      </x:c>
      <x:c r="L6212" s="10" t="str">
        <x:v>historical_three</x:v>
      </x:c>
      <x:c r="M6212" s="10" t="n">
        <x:v>1</x:v>
      </x:c>
      <x:c r="N6212" s="10" t="n">
        <x:v>0</x:v>
      </x:c>
      <x:c r="O6212" s="10" t="n">
        <x:v>0</x:v>
      </x:c>
      <x:c r="P6212" s="9" t="str">
        <x:f>'CaseReview'!U1840</x:f>
        <x:v>FAIL</x:v>
      </x:c>
      <x:c r="Q6212" s="9" t="n">
        <x:f>IF(AND(T6212=1,G6212=P6212),1,0)</x:f>
        <x:v>1</x:v>
      </x:c>
      <x:c r="R6212" s="9" t="n">
        <x:f>IF(AND(T6212=1,G6212="PASS",P6212="FAIL"),1,0)</x:f>
        <x:v>0</x:v>
      </x:c>
      <x:c r="S6212" s="9" t="n">
        <x:f>IF(AND(T6212=1,G6212="FAIL",P6212="PASS"),1,0)</x:f>
        <x:v>0</x:v>
      </x:c>
      <x:c r="T6212" s="9" t="n">
        <x:v>1</x:v>
      </x:c>
      <x:c r="U6212" s="9" t="n">
        <x:v>11</x:v>
      </x:c>
      <x:c r="V6212" s="9" t="str">
        <x:v>MVP/SHACL_GENERATION_PIPELINE/experiments/LUNA_CONTEXTUAL_SINGLESHOT/RUN_01/runs/RUN-TRF-051-20260831T160954120572Z/artifacts/attempt_01/extracted_shape.ttl</x:v>
      </x:c>
    </x:row>
    <x:row r="6213" ht="22" customHeight="1">
      <x:c r="A6213" s="10" t="str">
        <x:v>SINGLESHOT</x:v>
      </x:c>
      <x:c r="B6213" s="10" t="str">
        <x:v>TRF-051</x:v>
      </x:c>
      <x:c r="C6213" s="10" t="str">
        <x:v>TRF-051-F06</x:v>
      </x:c>
      <x:c r="D6213" s="10" t="str">
        <x:v>RUN_01</x:v>
      </x:c>
      <x:c r="E6213" s="10" t="str">
        <x:v>ORIGINAL_LEDGER</x:v>
      </x:c>
      <x:c r="F6213" s="10" t="str">
        <x:v>FAIL</x:v>
      </x:c>
      <x:c r="G6213" s="10" t="str">
        <x:v>FAIL</x:v>
      </x:c>
      <x:c r="H6213" s="10" t="str">
        <x:v>EXECUTED</x:v>
      </x:c>
      <x:c r="I6213" s="10" t="str">
        <x:v>PARSED</x:v>
      </x:c>
      <x:c r="J6213" s="10" t="str">
        <x:v>SINGLESHOT_CAPTURED_DIAGNOSTIC_PASS</x:v>
      </x:c>
      <x:c r="K6213" s="10" t="str">
        <x:v>5a295d9588e4ed60bcc9fc49263d1331113dafe1ab561b5bc43cfa8dc47c03ab</x:v>
      </x:c>
      <x:c r="L6213" s="10" t="str">
        <x:v>historical_three</x:v>
      </x:c>
      <x:c r="M6213" s="10" t="n">
        <x:v>1</x:v>
      </x:c>
      <x:c r="N6213" s="10" t="n">
        <x:v>0</x:v>
      </x:c>
      <x:c r="O6213" s="10" t="n">
        <x:v>0</x:v>
      </x:c>
      <x:c r="P6213" s="9" t="str">
        <x:f>'CaseReview'!U1841</x:f>
        <x:v>FAIL</x:v>
      </x:c>
      <x:c r="Q6213" s="9" t="n">
        <x:f>IF(AND(T6213=1,G6213=P6213),1,0)</x:f>
        <x:v>1</x:v>
      </x:c>
      <x:c r="R6213" s="9" t="n">
        <x:f>IF(AND(T6213=1,G6213="PASS",P6213="FAIL"),1,0)</x:f>
        <x:v>0</x:v>
      </x:c>
      <x:c r="S6213" s="9" t="n">
        <x:f>IF(AND(T6213=1,G6213="FAIL",P6213="PASS"),1,0)</x:f>
        <x:v>0</x:v>
      </x:c>
      <x:c r="T6213" s="9" t="n">
        <x:v>1</x:v>
      </x:c>
      <x:c r="U6213" s="9" t="n">
        <x:v>11</x:v>
      </x:c>
      <x:c r="V6213" s="9" t="str">
        <x:v>MVP/SHACL_GENERATION_PIPELINE/experiments/LUNA_CONTEXTUAL_SINGLESHOT/RUN_01/runs/RUN-TRF-051-20260831T160954120572Z/artifacts/attempt_01/extracted_shape.ttl</x:v>
      </x:c>
    </x:row>
    <x:row r="6214" ht="22" customHeight="1">
      <x:c r="A6214" s="10" t="str">
        <x:v>SINGLESHOT</x:v>
      </x:c>
      <x:c r="B6214" s="10" t="str">
        <x:v>TRF-051</x:v>
      </x:c>
      <x:c r="C6214" s="10" t="str">
        <x:v>TRF-051-F07</x:v>
      </x:c>
      <x:c r="D6214" s="10" t="str">
        <x:v>RUN_01</x:v>
      </x:c>
      <x:c r="E6214" s="10" t="str">
        <x:v>ORIGINAL_LEDGER</x:v>
      </x:c>
      <x:c r="F6214" s="10" t="str">
        <x:v>FAIL</x:v>
      </x:c>
      <x:c r="G6214" s="10" t="str">
        <x:v>FAIL</x:v>
      </x:c>
      <x:c r="H6214" s="10" t="str">
        <x:v>EXECUTED</x:v>
      </x:c>
      <x:c r="I6214" s="10" t="str">
        <x:v>PARSED</x:v>
      </x:c>
      <x:c r="J6214" s="10" t="str">
        <x:v>SINGLESHOT_CAPTURED_DIAGNOSTIC_PASS</x:v>
      </x:c>
      <x:c r="K6214" s="10" t="str">
        <x:v>5a295d9588e4ed60bcc9fc49263d1331113dafe1ab561b5bc43cfa8dc47c03ab</x:v>
      </x:c>
      <x:c r="L6214" s="10" t="str">
        <x:v>historical_three</x:v>
      </x:c>
      <x:c r="M6214" s="10" t="n">
        <x:v>1</x:v>
      </x:c>
      <x:c r="N6214" s="10" t="n">
        <x:v>0</x:v>
      </x:c>
      <x:c r="O6214" s="10" t="n">
        <x:v>0</x:v>
      </x:c>
      <x:c r="P6214" s="9" t="str">
        <x:f>'CaseReview'!U1842</x:f>
        <x:v>FAIL</x:v>
      </x:c>
      <x:c r="Q6214" s="9" t="n">
        <x:f>IF(AND(T6214=1,G6214=P6214),1,0)</x:f>
        <x:v>1</x:v>
      </x:c>
      <x:c r="R6214" s="9" t="n">
        <x:f>IF(AND(T6214=1,G6214="PASS",P6214="FAIL"),1,0)</x:f>
        <x:v>0</x:v>
      </x:c>
      <x:c r="S6214" s="9" t="n">
        <x:f>IF(AND(T6214=1,G6214="FAIL",P6214="PASS"),1,0)</x:f>
        <x:v>0</x:v>
      </x:c>
      <x:c r="T6214" s="9" t="n">
        <x:v>1</x:v>
      </x:c>
      <x:c r="U6214" s="9" t="n">
        <x:v>11</x:v>
      </x:c>
      <x:c r="V6214" s="9" t="str">
        <x:v>MVP/SHACL_GENERATION_PIPELINE/experiments/LUNA_CONTEXTUAL_SINGLESHOT/RUN_01/runs/RUN-TRF-051-20260831T160954120572Z/artifacts/attempt_01/extracted_shape.ttl</x:v>
      </x:c>
    </x:row>
    <x:row r="6215" ht="22" customHeight="1">
      <x:c r="A6215" s="10" t="str">
        <x:v>SINGLESHOT</x:v>
      </x:c>
      <x:c r="B6215" s="10" t="str">
        <x:v>TRF-051</x:v>
      </x:c>
      <x:c r="C6215" s="10" t="str">
        <x:v>TRF-051-F08</x:v>
      </x:c>
      <x:c r="D6215" s="10" t="str">
        <x:v>RUN_01</x:v>
      </x:c>
      <x:c r="E6215" s="10" t="str">
        <x:v>ORIGINAL_LEDGER</x:v>
      </x:c>
      <x:c r="F6215" s="10" t="str">
        <x:v>FAIL</x:v>
      </x:c>
      <x:c r="G6215" s="10" t="str">
        <x:v>FAIL</x:v>
      </x:c>
      <x:c r="H6215" s="10" t="str">
        <x:v>EXECUTED</x:v>
      </x:c>
      <x:c r="I6215" s="10" t="str">
        <x:v>PARSED</x:v>
      </x:c>
      <x:c r="J6215" s="10" t="str">
        <x:v>SINGLESHOT_CAPTURED_DIAGNOSTIC_PASS</x:v>
      </x:c>
      <x:c r="K6215" s="10" t="str">
        <x:v>5a295d9588e4ed60bcc9fc49263d1331113dafe1ab561b5bc43cfa8dc47c03ab</x:v>
      </x:c>
      <x:c r="L6215" s="10" t="str">
        <x:v>historical_three</x:v>
      </x:c>
      <x:c r="M6215" s="10" t="n">
        <x:v>1</x:v>
      </x:c>
      <x:c r="N6215" s="10" t="n">
        <x:v>0</x:v>
      </x:c>
      <x:c r="O6215" s="10" t="n">
        <x:v>0</x:v>
      </x:c>
      <x:c r="P6215" s="9" t="str">
        <x:f>'CaseReview'!U1843</x:f>
        <x:v>FAIL</x:v>
      </x:c>
      <x:c r="Q6215" s="9" t="n">
        <x:f>IF(AND(T6215=1,G6215=P6215),1,0)</x:f>
        <x:v>1</x:v>
      </x:c>
      <x:c r="R6215" s="9" t="n">
        <x:f>IF(AND(T6215=1,G6215="PASS",P6215="FAIL"),1,0)</x:f>
        <x:v>0</x:v>
      </x:c>
      <x:c r="S6215" s="9" t="n">
        <x:f>IF(AND(T6215=1,G6215="FAIL",P6215="PASS"),1,0)</x:f>
        <x:v>0</x:v>
      </x:c>
      <x:c r="T6215" s="9" t="n">
        <x:v>1</x:v>
      </x:c>
      <x:c r="U6215" s="9" t="n">
        <x:v>11</x:v>
      </x:c>
      <x:c r="V6215" s="9" t="str">
        <x:v>MVP/SHACL_GENERATION_PIPELINE/experiments/LUNA_CONTEXTUAL_SINGLESHOT/RUN_01/runs/RUN-TRF-051-20260831T160954120572Z/artifacts/attempt_01/extracted_shape.ttl</x:v>
      </x:c>
    </x:row>
    <x:row r="6216" ht="22" customHeight="1">
      <x:c r="A6216" s="10" t="str">
        <x:v>SINGLESHOT</x:v>
      </x:c>
      <x:c r="B6216" s="10" t="str">
        <x:v>TRF-051</x:v>
      </x:c>
      <x:c r="C6216" s="10" t="str">
        <x:v>TRF-051-P01</x:v>
      </x:c>
      <x:c r="D6216" s="10" t="str">
        <x:v>RUN_01</x:v>
      </x:c>
      <x:c r="E6216" s="10" t="str">
        <x:v>ORIGINAL_LEDGER</x:v>
      </x:c>
      <x:c r="F6216" s="10" t="str">
        <x:v>PASS</x:v>
      </x:c>
      <x:c r="G6216" s="10" t="str">
        <x:v>PASS</x:v>
      </x:c>
      <x:c r="H6216" s="10" t="str">
        <x:v>EXECUTED</x:v>
      </x:c>
      <x:c r="I6216" s="10" t="str">
        <x:v>PARSED</x:v>
      </x:c>
      <x:c r="J6216" s="10" t="str">
        <x:v>SINGLESHOT_CAPTURED_DIAGNOSTIC_PASS</x:v>
      </x:c>
      <x:c r="K6216" s="10" t="str">
        <x:v>5a295d9588e4ed60bcc9fc49263d1331113dafe1ab561b5bc43cfa8dc47c03ab</x:v>
      </x:c>
      <x:c r="L6216" s="10" t="str">
        <x:v>historical_three</x:v>
      </x:c>
      <x:c r="M6216" s="10" t="n">
        <x:v>1</x:v>
      </x:c>
      <x:c r="N6216" s="10" t="n">
        <x:v>0</x:v>
      </x:c>
      <x:c r="O6216" s="10" t="n">
        <x:v>0</x:v>
      </x:c>
      <x:c r="P6216" s="9" t="str">
        <x:f>'CaseReview'!U1844</x:f>
        <x:v>PASS</x:v>
      </x:c>
      <x:c r="Q6216" s="9" t="n">
        <x:f>IF(AND(T6216=1,G6216=P6216),1,0)</x:f>
        <x:v>1</x:v>
      </x:c>
      <x:c r="R6216" s="9" t="n">
        <x:f>IF(AND(T6216=1,G6216="PASS",P6216="FAIL"),1,0)</x:f>
        <x:v>0</x:v>
      </x:c>
      <x:c r="S6216" s="9" t="n">
        <x:f>IF(AND(T6216=1,G6216="FAIL",P6216="PASS"),1,0)</x:f>
        <x:v>0</x:v>
      </x:c>
      <x:c r="T6216" s="9" t="n">
        <x:v>1</x:v>
      </x:c>
      <x:c r="U6216" s="9" t="n">
        <x:v>11</x:v>
      </x:c>
      <x:c r="V6216" s="9" t="str">
        <x:v>MVP/SHACL_GENERATION_PIPELINE/experiments/LUNA_CONTEXTUAL_SINGLESHOT/RUN_01/runs/RUN-TRF-051-20260831T160954120572Z/artifacts/attempt_01/extracted_shape.ttl</x:v>
      </x:c>
    </x:row>
    <x:row r="6217" ht="22" customHeight="1">
      <x:c r="A6217" s="10" t="str">
        <x:v>SINGLESHOT</x:v>
      </x:c>
      <x:c r="B6217" s="10" t="str">
        <x:v>TRF-051</x:v>
      </x:c>
      <x:c r="C6217" s="10" t="str">
        <x:v>TRF-051-P02</x:v>
      </x:c>
      <x:c r="D6217" s="10" t="str">
        <x:v>RUN_01</x:v>
      </x:c>
      <x:c r="E6217" s="10" t="str">
        <x:v>ORIGINAL_LEDGER</x:v>
      </x:c>
      <x:c r="F6217" s="10" t="str">
        <x:v>PASS</x:v>
      </x:c>
      <x:c r="G6217" s="10" t="str">
        <x:v>PASS</x:v>
      </x:c>
      <x:c r="H6217" s="10" t="str">
        <x:v>EXECUTED</x:v>
      </x:c>
      <x:c r="I6217" s="10" t="str">
        <x:v>PARSED</x:v>
      </x:c>
      <x:c r="J6217" s="10" t="str">
        <x:v>SINGLESHOT_CAPTURED_DIAGNOSTIC_PASS</x:v>
      </x:c>
      <x:c r="K6217" s="10" t="str">
        <x:v>5a295d9588e4ed60bcc9fc49263d1331113dafe1ab561b5bc43cfa8dc47c03ab</x:v>
      </x:c>
      <x:c r="L6217" s="10" t="str">
        <x:v>historical_three</x:v>
      </x:c>
      <x:c r="M6217" s="10" t="n">
        <x:v>1</x:v>
      </x:c>
      <x:c r="N6217" s="10" t="n">
        <x:v>0</x:v>
      </x:c>
      <x:c r="O6217" s="10" t="n">
        <x:v>0</x:v>
      </x:c>
      <x:c r="P6217" s="9" t="str">
        <x:f>'CaseReview'!U1845</x:f>
        <x:v>PASS</x:v>
      </x:c>
      <x:c r="Q6217" s="9" t="n">
        <x:f>IF(AND(T6217=1,G6217=P6217),1,0)</x:f>
        <x:v>1</x:v>
      </x:c>
      <x:c r="R6217" s="9" t="n">
        <x:f>IF(AND(T6217=1,G6217="PASS",P6217="FAIL"),1,0)</x:f>
        <x:v>0</x:v>
      </x:c>
      <x:c r="S6217" s="9" t="n">
        <x:f>IF(AND(T6217=1,G6217="FAIL",P6217="PASS"),1,0)</x:f>
        <x:v>0</x:v>
      </x:c>
      <x:c r="T6217" s="9" t="n">
        <x:v>1</x:v>
      </x:c>
      <x:c r="U6217" s="9" t="n">
        <x:v>11</x:v>
      </x:c>
      <x:c r="V6217" s="9" t="str">
        <x:v>MVP/SHACL_GENERATION_PIPELINE/experiments/LUNA_CONTEXTUAL_SINGLESHOT/RUN_01/runs/RUN-TRF-051-20260831T160954120572Z/artifacts/attempt_01/extracted_shape.ttl</x:v>
      </x:c>
    </x:row>
    <x:row r="6218" ht="22" customHeight="1">
      <x:c r="A6218" s="10" t="str">
        <x:v>SINGLESHOT</x:v>
      </x:c>
      <x:c r="B6218" s="10" t="str">
        <x:v>TRF-051</x:v>
      </x:c>
      <x:c r="C6218" s="10" t="str">
        <x:v>TRF-051-P03</x:v>
      </x:c>
      <x:c r="D6218" s="10" t="str">
        <x:v>RUN_01</x:v>
      </x:c>
      <x:c r="E6218" s="10" t="str">
        <x:v>ORIGINAL_LEDGER</x:v>
      </x:c>
      <x:c r="F6218" s="10" t="str">
        <x:v>PASS</x:v>
      </x:c>
      <x:c r="G6218" s="10" t="str">
        <x:v>PASS</x:v>
      </x:c>
      <x:c r="H6218" s="10" t="str">
        <x:v>EXECUTED</x:v>
      </x:c>
      <x:c r="I6218" s="10" t="str">
        <x:v>PARSED</x:v>
      </x:c>
      <x:c r="J6218" s="10" t="str">
        <x:v>SINGLESHOT_CAPTURED_DIAGNOSTIC_PASS</x:v>
      </x:c>
      <x:c r="K6218" s="10" t="str">
        <x:v>5a295d9588e4ed60bcc9fc49263d1331113dafe1ab561b5bc43cfa8dc47c03ab</x:v>
      </x:c>
      <x:c r="L6218" s="10" t="str">
        <x:v>historical_three</x:v>
      </x:c>
      <x:c r="M6218" s="10" t="n">
        <x:v>1</x:v>
      </x:c>
      <x:c r="N6218" s="10" t="n">
        <x:v>0</x:v>
      </x:c>
      <x:c r="O6218" s="10" t="n">
        <x:v>0</x:v>
      </x:c>
      <x:c r="P6218" s="9" t="str">
        <x:f>'CaseReview'!U1846</x:f>
        <x:v>PASS</x:v>
      </x:c>
      <x:c r="Q6218" s="9" t="n">
        <x:f>IF(AND(T6218=1,G6218=P6218),1,0)</x:f>
        <x:v>1</x:v>
      </x:c>
      <x:c r="R6218" s="9" t="n">
        <x:f>IF(AND(T6218=1,G6218="PASS",P6218="FAIL"),1,0)</x:f>
        <x:v>0</x:v>
      </x:c>
      <x:c r="S6218" s="9" t="n">
        <x:f>IF(AND(T6218=1,G6218="FAIL",P6218="PASS"),1,0)</x:f>
        <x:v>0</x:v>
      </x:c>
      <x:c r="T6218" s="9" t="n">
        <x:v>1</x:v>
      </x:c>
      <x:c r="U6218" s="9" t="n">
        <x:v>11</x:v>
      </x:c>
      <x:c r="V6218" s="9" t="str">
        <x:v>MVP/SHACL_GENERATION_PIPELINE/experiments/LUNA_CONTEXTUAL_SINGLESHOT/RUN_01/runs/RUN-TRF-051-20260831T160954120572Z/artifacts/attempt_01/extracted_shape.ttl</x:v>
      </x:c>
    </x:row>
    <x:row r="6219" ht="22" customHeight="1">
      <x:c r="A6219" s="10" t="str">
        <x:v>SINGLESHOT</x:v>
      </x:c>
      <x:c r="B6219" s="10" t="str">
        <x:v>TRF-052</x:v>
      </x:c>
      <x:c r="C6219" s="10" t="str">
        <x:v>TRF-052-F01</x:v>
      </x:c>
      <x:c r="D6219" s="10" t="str">
        <x:v>RUN_01</x:v>
      </x:c>
      <x:c r="E6219" s="10" t="str">
        <x:v>ORIGINAL_LEDGER</x:v>
      </x:c>
      <x:c r="F6219" s="10" t="str">
        <x:v>FAIL</x:v>
      </x:c>
      <x:c r="G6219" s="10" t="str">
        <x:v>FAIL</x:v>
      </x:c>
      <x:c r="H6219" s="10" t="str">
        <x:v>EXECUTED</x:v>
      </x:c>
      <x:c r="I6219" s="10" t="str">
        <x:v>PARSED</x:v>
      </x:c>
      <x:c r="J6219" s="10" t="str">
        <x:v>SINGLESHOT_CAPTURED_DIAGNOSTIC_PASS</x:v>
      </x:c>
      <x:c r="K6219" s="10" t="str">
        <x:v>9879c40e13af86dfa648cd3027bce0947f57a2047b760d0d79d599ae74487145</x:v>
      </x:c>
      <x:c r="L6219" s="10" t="str">
        <x:v>historical_three</x:v>
      </x:c>
      <x:c r="M6219" s="10" t="n">
        <x:v>1</x:v>
      </x:c>
      <x:c r="N6219" s="10" t="n">
        <x:v>0</x:v>
      </x:c>
      <x:c r="O6219" s="10" t="n">
        <x:v>0</x:v>
      </x:c>
      <x:c r="P6219" s="9" t="str">
        <x:f>'CaseReview'!U1847</x:f>
        <x:v>FAIL</x:v>
      </x:c>
      <x:c r="Q6219" s="9" t="n">
        <x:f>IF(AND(T6219=1,G6219=P6219),1,0)</x:f>
        <x:v>1</x:v>
      </x:c>
      <x:c r="R6219" s="9" t="n">
        <x:f>IF(AND(T6219=1,G6219="PASS",P6219="FAIL"),1,0)</x:f>
        <x:v>0</x:v>
      </x:c>
      <x:c r="S6219" s="9" t="n">
        <x:f>IF(AND(T6219=1,G6219="FAIL",P6219="PASS"),1,0)</x:f>
        <x:v>0</x:v>
      </x:c>
      <x:c r="T6219" s="9" t="n">
        <x:v>1</x:v>
      </x:c>
      <x:c r="U6219" s="9" t="n">
        <x:v>12</x:v>
      </x:c>
      <x:c r="V6219" s="9" t="str">
        <x:v>MVP/SHACL_GENERATION_PIPELINE/experiments/LUNA_CONTEXTUAL_SINGLESHOT/RUN_01/runs/RUN-TRF-052-20260831T161008802761Z/artifacts/attempt_01/extracted_shape.ttl</x:v>
      </x:c>
    </x:row>
    <x:row r="6220" ht="22" customHeight="1">
      <x:c r="A6220" s="10" t="str">
        <x:v>SINGLESHOT</x:v>
      </x:c>
      <x:c r="B6220" s="10" t="str">
        <x:v>TRF-052</x:v>
      </x:c>
      <x:c r="C6220" s="10" t="str">
        <x:v>TRF-052-F02</x:v>
      </x:c>
      <x:c r="D6220" s="10" t="str">
        <x:v>RUN_01</x:v>
      </x:c>
      <x:c r="E6220" s="10" t="str">
        <x:v>ORIGINAL_LEDGER</x:v>
      </x:c>
      <x:c r="F6220" s="10" t="str">
        <x:v>FAIL</x:v>
      </x:c>
      <x:c r="G6220" s="10" t="str">
        <x:v>FAIL</x:v>
      </x:c>
      <x:c r="H6220" s="10" t="str">
        <x:v>EXECUTED</x:v>
      </x:c>
      <x:c r="I6220" s="10" t="str">
        <x:v>PARSED</x:v>
      </x:c>
      <x:c r="J6220" s="10" t="str">
        <x:v>SINGLESHOT_CAPTURED_DIAGNOSTIC_PASS</x:v>
      </x:c>
      <x:c r="K6220" s="10" t="str">
        <x:v>9879c40e13af86dfa648cd3027bce0947f57a2047b760d0d79d599ae74487145</x:v>
      </x:c>
      <x:c r="L6220" s="10" t="str">
        <x:v>historical_three</x:v>
      </x:c>
      <x:c r="M6220" s="10" t="n">
        <x:v>1</x:v>
      </x:c>
      <x:c r="N6220" s="10" t="n">
        <x:v>0</x:v>
      </x:c>
      <x:c r="O6220" s="10" t="n">
        <x:v>0</x:v>
      </x:c>
      <x:c r="P6220" s="9" t="str">
        <x:f>'CaseReview'!U1848</x:f>
        <x:v>FAIL</x:v>
      </x:c>
      <x:c r="Q6220" s="9" t="n">
        <x:f>IF(AND(T6220=1,G6220=P6220),1,0)</x:f>
        <x:v>1</x:v>
      </x:c>
      <x:c r="R6220" s="9" t="n">
        <x:f>IF(AND(T6220=1,G6220="PASS",P6220="FAIL"),1,0)</x:f>
        <x:v>0</x:v>
      </x:c>
      <x:c r="S6220" s="9" t="n">
        <x:f>IF(AND(T6220=1,G6220="FAIL",P6220="PASS"),1,0)</x:f>
        <x:v>0</x:v>
      </x:c>
      <x:c r="T6220" s="9" t="n">
        <x:v>1</x:v>
      </x:c>
      <x:c r="U6220" s="9" t="n">
        <x:v>12</x:v>
      </x:c>
      <x:c r="V6220" s="9" t="str">
        <x:v>MVP/SHACL_GENERATION_PIPELINE/experiments/LUNA_CONTEXTUAL_SINGLESHOT/RUN_01/runs/RUN-TRF-052-20260831T161008802761Z/artifacts/attempt_01/extracted_shape.ttl</x:v>
      </x:c>
    </x:row>
    <x:row r="6221" ht="22" customHeight="1">
      <x:c r="A6221" s="10" t="str">
        <x:v>SINGLESHOT</x:v>
      </x:c>
      <x:c r="B6221" s="10" t="str">
        <x:v>TRF-052</x:v>
      </x:c>
      <x:c r="C6221" s="10" t="str">
        <x:v>TRF-052-F03</x:v>
      </x:c>
      <x:c r="D6221" s="10" t="str">
        <x:v>RUN_01</x:v>
      </x:c>
      <x:c r="E6221" s="10" t="str">
        <x:v>ORIGINAL_LEDGER</x:v>
      </x:c>
      <x:c r="F6221" s="10" t="str">
        <x:v>FAIL</x:v>
      </x:c>
      <x:c r="G6221" s="10" t="str">
        <x:v>PASS</x:v>
      </x:c>
      <x:c r="H6221" s="10" t="str">
        <x:v>EXECUTED</x:v>
      </x:c>
      <x:c r="I6221" s="10" t="str">
        <x:v>PARSED</x:v>
      </x:c>
      <x:c r="J6221" s="10" t="str">
        <x:v>SINGLESHOT_CAPTURED_DIAGNOSTIC_PASS</x:v>
      </x:c>
      <x:c r="K6221" s="10" t="str">
        <x:v>9879c40e13af86dfa648cd3027bce0947f57a2047b760d0d79d599ae74487145</x:v>
      </x:c>
      <x:c r="L6221" s="10" t="str">
        <x:v>historical_three</x:v>
      </x:c>
      <x:c r="M6221" s="10" t="n">
        <x:v>0</x:v>
      </x:c>
      <x:c r="N6221" s="10" t="n">
        <x:v>1</x:v>
      </x:c>
      <x:c r="O6221" s="10" t="n">
        <x:v>0</x:v>
      </x:c>
      <x:c r="P6221" s="9" t="str">
        <x:f>'CaseReview'!U1849</x:f>
        <x:v>FAIL</x:v>
      </x:c>
      <x:c r="Q6221" s="9" t="n">
        <x:f>IF(AND(T6221=1,G6221=P6221),1,0)</x:f>
        <x:v>0</x:v>
      </x:c>
      <x:c r="R6221" s="9" t="n">
        <x:f>IF(AND(T6221=1,G6221="PASS",P6221="FAIL"),1,0)</x:f>
        <x:v>1</x:v>
      </x:c>
      <x:c r="S6221" s="9" t="n">
        <x:f>IF(AND(T6221=1,G6221="FAIL",P6221="PASS"),1,0)</x:f>
        <x:v>0</x:v>
      </x:c>
      <x:c r="T6221" s="9" t="n">
        <x:v>1</x:v>
      </x:c>
      <x:c r="U6221" s="9" t="n">
        <x:v>12</x:v>
      </x:c>
      <x:c r="V6221" s="9" t="str">
        <x:v>MVP/SHACL_GENERATION_PIPELINE/experiments/LUNA_CONTEXTUAL_SINGLESHOT/RUN_01/runs/RUN-TRF-052-20260831T161008802761Z/artifacts/attempt_01/extracted_shape.ttl</x:v>
      </x:c>
    </x:row>
    <x:row r="6222" ht="22" customHeight="1">
      <x:c r="A6222" s="10" t="str">
        <x:v>SINGLESHOT</x:v>
      </x:c>
      <x:c r="B6222" s="10" t="str">
        <x:v>TRF-052</x:v>
      </x:c>
      <x:c r="C6222" s="10" t="str">
        <x:v>TRF-052-F04</x:v>
      </x:c>
      <x:c r="D6222" s="10" t="str">
        <x:v>RUN_01</x:v>
      </x:c>
      <x:c r="E6222" s="10" t="str">
        <x:v>ORIGINAL_LEDGER</x:v>
      </x:c>
      <x:c r="F6222" s="10" t="str">
        <x:v>FAIL</x:v>
      </x:c>
      <x:c r="G6222" s="10" t="str">
        <x:v>FAIL</x:v>
      </x:c>
      <x:c r="H6222" s="10" t="str">
        <x:v>EXECUTED</x:v>
      </x:c>
      <x:c r="I6222" s="10" t="str">
        <x:v>PARSED</x:v>
      </x:c>
      <x:c r="J6222" s="10" t="str">
        <x:v>SINGLESHOT_CAPTURED_DIAGNOSTIC_PASS</x:v>
      </x:c>
      <x:c r="K6222" s="10" t="str">
        <x:v>9879c40e13af86dfa648cd3027bce0947f57a2047b760d0d79d599ae74487145</x:v>
      </x:c>
      <x:c r="L6222" s="10" t="str">
        <x:v>historical_three</x:v>
      </x:c>
      <x:c r="M6222" s="10" t="n">
        <x:v>1</x:v>
      </x:c>
      <x:c r="N6222" s="10" t="n">
        <x:v>0</x:v>
      </x:c>
      <x:c r="O6222" s="10" t="n">
        <x:v>0</x:v>
      </x:c>
      <x:c r="P6222" s="9" t="str">
        <x:f>'CaseReview'!U1850</x:f>
        <x:v>FAIL</x:v>
      </x:c>
      <x:c r="Q6222" s="9" t="n">
        <x:f>IF(AND(T6222=1,G6222=P6222),1,0)</x:f>
        <x:v>1</x:v>
      </x:c>
      <x:c r="R6222" s="9" t="n">
        <x:f>IF(AND(T6222=1,G6222="PASS",P6222="FAIL"),1,0)</x:f>
        <x:v>0</x:v>
      </x:c>
      <x:c r="S6222" s="9" t="n">
        <x:f>IF(AND(T6222=1,G6222="FAIL",P6222="PASS"),1,0)</x:f>
        <x:v>0</x:v>
      </x:c>
      <x:c r="T6222" s="9" t="n">
        <x:v>1</x:v>
      </x:c>
      <x:c r="U6222" s="9" t="n">
        <x:v>12</x:v>
      </x:c>
      <x:c r="V6222" s="9" t="str">
        <x:v>MVP/SHACL_GENERATION_PIPELINE/experiments/LUNA_CONTEXTUAL_SINGLESHOT/RUN_01/runs/RUN-TRF-052-20260831T161008802761Z/artifacts/attempt_01/extracted_shape.ttl</x:v>
      </x:c>
    </x:row>
    <x:row r="6223" ht="22" customHeight="1">
      <x:c r="A6223" s="10" t="str">
        <x:v>SINGLESHOT</x:v>
      </x:c>
      <x:c r="B6223" s="10" t="str">
        <x:v>TRF-052</x:v>
      </x:c>
      <x:c r="C6223" s="10" t="str">
        <x:v>TRF-052-F05</x:v>
      </x:c>
      <x:c r="D6223" s="10" t="str">
        <x:v>RUN_01</x:v>
      </x:c>
      <x:c r="E6223" s="10" t="str">
        <x:v>ORIGINAL_LEDGER</x:v>
      </x:c>
      <x:c r="F6223" s="10" t="str">
        <x:v>FAIL</x:v>
      </x:c>
      <x:c r="G6223" s="10" t="str">
        <x:v>FAIL</x:v>
      </x:c>
      <x:c r="H6223" s="10" t="str">
        <x:v>EXECUTED</x:v>
      </x:c>
      <x:c r="I6223" s="10" t="str">
        <x:v>PARSED</x:v>
      </x:c>
      <x:c r="J6223" s="10" t="str">
        <x:v>SINGLESHOT_CAPTURED_DIAGNOSTIC_PASS</x:v>
      </x:c>
      <x:c r="K6223" s="10" t="str">
        <x:v>9879c40e13af86dfa648cd3027bce0947f57a2047b760d0d79d599ae74487145</x:v>
      </x:c>
      <x:c r="L6223" s="10" t="str">
        <x:v>historical_three</x:v>
      </x:c>
      <x:c r="M6223" s="10" t="n">
        <x:v>1</x:v>
      </x:c>
      <x:c r="N6223" s="10" t="n">
        <x:v>0</x:v>
      </x:c>
      <x:c r="O6223" s="10" t="n">
        <x:v>0</x:v>
      </x:c>
      <x:c r="P6223" s="9" t="str">
        <x:f>'CaseReview'!U1851</x:f>
        <x:v>FAIL</x:v>
      </x:c>
      <x:c r="Q6223" s="9" t="n">
        <x:f>IF(AND(T6223=1,G6223=P6223),1,0)</x:f>
        <x:v>1</x:v>
      </x:c>
      <x:c r="R6223" s="9" t="n">
        <x:f>IF(AND(T6223=1,G6223="PASS",P6223="FAIL"),1,0)</x:f>
        <x:v>0</x:v>
      </x:c>
      <x:c r="S6223" s="9" t="n">
        <x:f>IF(AND(T6223=1,G6223="FAIL",P6223="PASS"),1,0)</x:f>
        <x:v>0</x:v>
      </x:c>
      <x:c r="T6223" s="9" t="n">
        <x:v>1</x:v>
      </x:c>
      <x:c r="U6223" s="9" t="n">
        <x:v>12</x:v>
      </x:c>
      <x:c r="V6223" s="9" t="str">
        <x:v>MVP/SHACL_GENERATION_PIPELINE/experiments/LUNA_CONTEXTUAL_SINGLESHOT/RUN_01/runs/RUN-TRF-052-20260831T161008802761Z/artifacts/attempt_01/extracted_shape.ttl</x:v>
      </x:c>
    </x:row>
    <x:row r="6224" ht="22" customHeight="1">
      <x:c r="A6224" s="10" t="str">
        <x:v>SINGLESHOT</x:v>
      </x:c>
      <x:c r="B6224" s="10" t="str">
        <x:v>TRF-052</x:v>
      </x:c>
      <x:c r="C6224" s="10" t="str">
        <x:v>TRF-052-P01</x:v>
      </x:c>
      <x:c r="D6224" s="10" t="str">
        <x:v>RUN_01</x:v>
      </x:c>
      <x:c r="E6224" s="10" t="str">
        <x:v>ORIGINAL_LEDGER</x:v>
      </x:c>
      <x:c r="F6224" s="10" t="str">
        <x:v>PASS</x:v>
      </x:c>
      <x:c r="G6224" s="10" t="str">
        <x:v>PASS</x:v>
      </x:c>
      <x:c r="H6224" s="10" t="str">
        <x:v>EXECUTED</x:v>
      </x:c>
      <x:c r="I6224" s="10" t="str">
        <x:v>PARSED</x:v>
      </x:c>
      <x:c r="J6224" s="10" t="str">
        <x:v>SINGLESHOT_CAPTURED_DIAGNOSTIC_PASS</x:v>
      </x:c>
      <x:c r="K6224" s="10" t="str">
        <x:v>9879c40e13af86dfa648cd3027bce0947f57a2047b760d0d79d599ae74487145</x:v>
      </x:c>
      <x:c r="L6224" s="10" t="str">
        <x:v>historical_three</x:v>
      </x:c>
      <x:c r="M6224" s="10" t="n">
        <x:v>1</x:v>
      </x:c>
      <x:c r="N6224" s="10" t="n">
        <x:v>0</x:v>
      </x:c>
      <x:c r="O6224" s="10" t="n">
        <x:v>0</x:v>
      </x:c>
      <x:c r="P6224" s="9" t="str">
        <x:f>'CaseReview'!U1852</x:f>
        <x:v>PASS</x:v>
      </x:c>
      <x:c r="Q6224" s="9" t="n">
        <x:f>IF(AND(T6224=1,G6224=P6224),1,0)</x:f>
        <x:v>1</x:v>
      </x:c>
      <x:c r="R6224" s="9" t="n">
        <x:f>IF(AND(T6224=1,G6224="PASS",P6224="FAIL"),1,0)</x:f>
        <x:v>0</x:v>
      </x:c>
      <x:c r="S6224" s="9" t="n">
        <x:f>IF(AND(T6224=1,G6224="FAIL",P6224="PASS"),1,0)</x:f>
        <x:v>0</x:v>
      </x:c>
      <x:c r="T6224" s="9" t="n">
        <x:v>1</x:v>
      </x:c>
      <x:c r="U6224" s="9" t="n">
        <x:v>12</x:v>
      </x:c>
      <x:c r="V6224" s="9" t="str">
        <x:v>MVP/SHACL_GENERATION_PIPELINE/experiments/LUNA_CONTEXTUAL_SINGLESHOT/RUN_01/runs/RUN-TRF-052-20260831T161008802761Z/artifacts/attempt_01/extracted_shape.ttl</x:v>
      </x:c>
    </x:row>
    <x:row r="6225" ht="22" customHeight="1">
      <x:c r="A6225" s="10" t="str">
        <x:v>SINGLESHOT</x:v>
      </x:c>
      <x:c r="B6225" s="10" t="str">
        <x:v>TRF-052</x:v>
      </x:c>
      <x:c r="C6225" s="10" t="str">
        <x:v>TRF-052-P02</x:v>
      </x:c>
      <x:c r="D6225" s="10" t="str">
        <x:v>RUN_01</x:v>
      </x:c>
      <x:c r="E6225" s="10" t="str">
        <x:v>ORIGINAL_LEDGER</x:v>
      </x:c>
      <x:c r="F6225" s="10" t="str">
        <x:v>PASS</x:v>
      </x:c>
      <x:c r="G6225" s="10" t="str">
        <x:v>PASS</x:v>
      </x:c>
      <x:c r="H6225" s="10" t="str">
        <x:v>EXECUTED</x:v>
      </x:c>
      <x:c r="I6225" s="10" t="str">
        <x:v>PARSED</x:v>
      </x:c>
      <x:c r="J6225" s="10" t="str">
        <x:v>SINGLESHOT_CAPTURED_DIAGNOSTIC_PASS</x:v>
      </x:c>
      <x:c r="K6225" s="10" t="str">
        <x:v>9879c40e13af86dfa648cd3027bce0947f57a2047b760d0d79d599ae74487145</x:v>
      </x:c>
      <x:c r="L6225" s="10" t="str">
        <x:v>historical_three</x:v>
      </x:c>
      <x:c r="M6225" s="10" t="n">
        <x:v>1</x:v>
      </x:c>
      <x:c r="N6225" s="10" t="n">
        <x:v>0</x:v>
      </x:c>
      <x:c r="O6225" s="10" t="n">
        <x:v>0</x:v>
      </x:c>
      <x:c r="P6225" s="9" t="str">
        <x:f>'CaseReview'!U1853</x:f>
        <x:v>PASS</x:v>
      </x:c>
      <x:c r="Q6225" s="9" t="n">
        <x:f>IF(AND(T6225=1,G6225=P6225),1,0)</x:f>
        <x:v>1</x:v>
      </x:c>
      <x:c r="R6225" s="9" t="n">
        <x:f>IF(AND(T6225=1,G6225="PASS",P6225="FAIL"),1,0)</x:f>
        <x:v>0</x:v>
      </x:c>
      <x:c r="S6225" s="9" t="n">
        <x:f>IF(AND(T6225=1,G6225="FAIL",P6225="PASS"),1,0)</x:f>
        <x:v>0</x:v>
      </x:c>
      <x:c r="T6225" s="9" t="n">
        <x:v>1</x:v>
      </x:c>
      <x:c r="U6225" s="9" t="n">
        <x:v>12</x:v>
      </x:c>
      <x:c r="V6225" s="9" t="str">
        <x:v>MVP/SHACL_GENERATION_PIPELINE/experiments/LUNA_CONTEXTUAL_SINGLESHOT/RUN_01/runs/RUN-TRF-052-20260831T161008802761Z/artifacts/attempt_01/extracted_shape.ttl</x:v>
      </x:c>
    </x:row>
    <x:row r="6226" ht="22" customHeight="1">
      <x:c r="A6226" s="10" t="str">
        <x:v>SINGLESHOT</x:v>
      </x:c>
      <x:c r="B6226" s="10" t="str">
        <x:v>TRF-052</x:v>
      </x:c>
      <x:c r="C6226" s="10" t="str">
        <x:v>TRF-052-P03</x:v>
      </x:c>
      <x:c r="D6226" s="10" t="str">
        <x:v>RUN_01</x:v>
      </x:c>
      <x:c r="E6226" s="10" t="str">
        <x:v>ORIGINAL_LEDGER</x:v>
      </x:c>
      <x:c r="F6226" s="10" t="str">
        <x:v>PASS</x:v>
      </x:c>
      <x:c r="G6226" s="10" t="str">
        <x:v>PASS</x:v>
      </x:c>
      <x:c r="H6226" s="10" t="str">
        <x:v>EXECUTED</x:v>
      </x:c>
      <x:c r="I6226" s="10" t="str">
        <x:v>PARSED</x:v>
      </x:c>
      <x:c r="J6226" s="10" t="str">
        <x:v>SINGLESHOT_CAPTURED_DIAGNOSTIC_PASS</x:v>
      </x:c>
      <x:c r="K6226" s="10" t="str">
        <x:v>9879c40e13af86dfa648cd3027bce0947f57a2047b760d0d79d599ae74487145</x:v>
      </x:c>
      <x:c r="L6226" s="10" t="str">
        <x:v>historical_three</x:v>
      </x:c>
      <x:c r="M6226" s="10" t="n">
        <x:v>1</x:v>
      </x:c>
      <x:c r="N6226" s="10" t="n">
        <x:v>0</x:v>
      </x:c>
      <x:c r="O6226" s="10" t="n">
        <x:v>0</x:v>
      </x:c>
      <x:c r="P6226" s="9" t="str">
        <x:f>'CaseReview'!U1854</x:f>
        <x:v>PASS</x:v>
      </x:c>
      <x:c r="Q6226" s="9" t="n">
        <x:f>IF(AND(T6226=1,G6226=P6226),1,0)</x:f>
        <x:v>1</x:v>
      </x:c>
      <x:c r="R6226" s="9" t="n">
        <x:f>IF(AND(T6226=1,G6226="PASS",P6226="FAIL"),1,0)</x:f>
        <x:v>0</x:v>
      </x:c>
      <x:c r="S6226" s="9" t="n">
        <x:f>IF(AND(T6226=1,G6226="FAIL",P6226="PASS"),1,0)</x:f>
        <x:v>0</x:v>
      </x:c>
      <x:c r="T6226" s="9" t="n">
        <x:v>1</x:v>
      </x:c>
      <x:c r="U6226" s="9" t="n">
        <x:v>12</x:v>
      </x:c>
      <x:c r="V6226" s="9" t="str">
        <x:v>MVP/SHACL_GENERATION_PIPELINE/experiments/LUNA_CONTEXTUAL_SINGLESHOT/RUN_01/runs/RUN-TRF-052-20260831T161008802761Z/artifacts/attempt_01/extracted_shape.ttl</x:v>
      </x:c>
    </x:row>
    <x:row r="6227" ht="22" customHeight="1">
      <x:c r="A6227" s="10" t="str">
        <x:v>SINGLESHOT</x:v>
      </x:c>
      <x:c r="B6227" s="10" t="str">
        <x:v>TRF-052</x:v>
      </x:c>
      <x:c r="C6227" s="10" t="str">
        <x:v>TRF-052-P04</x:v>
      </x:c>
      <x:c r="D6227" s="10" t="str">
        <x:v>RUN_01</x:v>
      </x:c>
      <x:c r="E6227" s="10" t="str">
        <x:v>ORIGINAL_LEDGER</x:v>
      </x:c>
      <x:c r="F6227" s="10" t="str">
        <x:v>PASS</x:v>
      </x:c>
      <x:c r="G6227" s="10" t="str">
        <x:v>PASS</x:v>
      </x:c>
      <x:c r="H6227" s="10" t="str">
        <x:v>EXECUTED</x:v>
      </x:c>
      <x:c r="I6227" s="10" t="str">
        <x:v>PARSED</x:v>
      </x:c>
      <x:c r="J6227" s="10" t="str">
        <x:v>SINGLESHOT_CAPTURED_DIAGNOSTIC_PASS</x:v>
      </x:c>
      <x:c r="K6227" s="10" t="str">
        <x:v>9879c40e13af86dfa648cd3027bce0947f57a2047b760d0d79d599ae74487145</x:v>
      </x:c>
      <x:c r="L6227" s="10" t="str">
        <x:v>historical_three</x:v>
      </x:c>
      <x:c r="M6227" s="10" t="n">
        <x:v>1</x:v>
      </x:c>
      <x:c r="N6227" s="10" t="n">
        <x:v>0</x:v>
      </x:c>
      <x:c r="O6227" s="10" t="n">
        <x:v>0</x:v>
      </x:c>
      <x:c r="P6227" s="9" t="str">
        <x:f>'CaseReview'!U1855</x:f>
        <x:v>PASS</x:v>
      </x:c>
      <x:c r="Q6227" s="9" t="n">
        <x:f>IF(AND(T6227=1,G6227=P6227),1,0)</x:f>
        <x:v>1</x:v>
      </x:c>
      <x:c r="R6227" s="9" t="n">
        <x:f>IF(AND(T6227=1,G6227="PASS",P6227="FAIL"),1,0)</x:f>
        <x:v>0</x:v>
      </x:c>
      <x:c r="S6227" s="9" t="n">
        <x:f>IF(AND(T6227=1,G6227="FAIL",P6227="PASS"),1,0)</x:f>
        <x:v>0</x:v>
      </x:c>
      <x:c r="T6227" s="9" t="n">
        <x:v>1</x:v>
      </x:c>
      <x:c r="U6227" s="9" t="n">
        <x:v>12</x:v>
      </x:c>
      <x:c r="V6227" s="9" t="str">
        <x:v>MVP/SHACL_GENERATION_PIPELINE/experiments/LUNA_CONTEXTUAL_SINGLESHOT/RUN_01/runs/RUN-TRF-052-20260831T161008802761Z/artifacts/attempt_01/extracted_shape.ttl</x:v>
      </x:c>
    </x:row>
    <x:row r="6228" ht="22" customHeight="1">
      <x:c r="A6228" s="10" t="str">
        <x:v>SINGLESHOT</x:v>
      </x:c>
      <x:c r="B6228" s="10" t="str">
        <x:v>TRF-052</x:v>
      </x:c>
      <x:c r="C6228" s="10" t="str">
        <x:v>TRF-052-P05</x:v>
      </x:c>
      <x:c r="D6228" s="10" t="str">
        <x:v>RUN_01</x:v>
      </x:c>
      <x:c r="E6228" s="10" t="str">
        <x:v>ORIGINAL_LEDGER</x:v>
      </x:c>
      <x:c r="F6228" s="10" t="str">
        <x:v>PASS</x:v>
      </x:c>
      <x:c r="G6228" s="10" t="str">
        <x:v>FAIL</x:v>
      </x:c>
      <x:c r="H6228" s="10" t="str">
        <x:v>EXECUTED</x:v>
      </x:c>
      <x:c r="I6228" s="10" t="str">
        <x:v>PARSED</x:v>
      </x:c>
      <x:c r="J6228" s="10" t="str">
        <x:v>SINGLESHOT_CAPTURED_DIAGNOSTIC_PASS</x:v>
      </x:c>
      <x:c r="K6228" s="10" t="str">
        <x:v>9879c40e13af86dfa648cd3027bce0947f57a2047b760d0d79d599ae74487145</x:v>
      </x:c>
      <x:c r="L6228" s="10" t="str">
        <x:v>historical_three</x:v>
      </x:c>
      <x:c r="M6228" s="10" t="n">
        <x:v>0</x:v>
      </x:c>
      <x:c r="N6228" s="10" t="n">
        <x:v>0</x:v>
      </x:c>
      <x:c r="O6228" s="10" t="n">
        <x:v>1</x:v>
      </x:c>
      <x:c r="P6228" s="9" t="str">
        <x:f>'CaseReview'!U1856</x:f>
        <x:v>PASS</x:v>
      </x:c>
      <x:c r="Q6228" s="9" t="n">
        <x:f>IF(AND(T6228=1,G6228=P6228),1,0)</x:f>
        <x:v>0</x:v>
      </x:c>
      <x:c r="R6228" s="9" t="n">
        <x:f>IF(AND(T6228=1,G6228="PASS",P6228="FAIL"),1,0)</x:f>
        <x:v>0</x:v>
      </x:c>
      <x:c r="S6228" s="9" t="n">
        <x:f>IF(AND(T6228=1,G6228="FAIL",P6228="PASS"),1,0)</x:f>
        <x:v>1</x:v>
      </x:c>
      <x:c r="T6228" s="9" t="n">
        <x:v>1</x:v>
      </x:c>
      <x:c r="U6228" s="9" t="n">
        <x:v>12</x:v>
      </x:c>
      <x:c r="V6228" s="9" t="str">
        <x:v>MVP/SHACL_GENERATION_PIPELINE/experiments/LUNA_CONTEXTUAL_SINGLESHOT/RUN_01/runs/RUN-TRF-052-20260831T161008802761Z/artifacts/attempt_01/extracted_shape.ttl</x:v>
      </x:c>
    </x:row>
    <x:row r="6229" ht="22" customHeight="1">
      <x:c r="A6229" s="10" t="str">
        <x:v>SINGLESHOT</x:v>
      </x:c>
      <x:c r="B6229" s="10" t="str">
        <x:v>TRF-052</x:v>
      </x:c>
      <x:c r="C6229" s="10" t="str">
        <x:v>TRF-052-P06</x:v>
      </x:c>
      <x:c r="D6229" s="10" t="str">
        <x:v>RUN_01</x:v>
      </x:c>
      <x:c r="E6229" s="10" t="str">
        <x:v>ORIGINAL_LEDGER</x:v>
      </x:c>
      <x:c r="F6229" s="10" t="str">
        <x:v>PASS</x:v>
      </x:c>
      <x:c r="G6229" s="10" t="str">
        <x:v>PASS</x:v>
      </x:c>
      <x:c r="H6229" s="10" t="str">
        <x:v>EXECUTED</x:v>
      </x:c>
      <x:c r="I6229" s="10" t="str">
        <x:v>PARSED</x:v>
      </x:c>
      <x:c r="J6229" s="10" t="str">
        <x:v>SINGLESHOT_CAPTURED_DIAGNOSTIC_PASS</x:v>
      </x:c>
      <x:c r="K6229" s="10" t="str">
        <x:v>9879c40e13af86dfa648cd3027bce0947f57a2047b760d0d79d599ae74487145</x:v>
      </x:c>
      <x:c r="L6229" s="10" t="str">
        <x:v>historical_three</x:v>
      </x:c>
      <x:c r="M6229" s="10" t="n">
        <x:v>1</x:v>
      </x:c>
      <x:c r="N6229" s="10" t="n">
        <x:v>0</x:v>
      </x:c>
      <x:c r="O6229" s="10" t="n">
        <x:v>0</x:v>
      </x:c>
      <x:c r="P6229" s="9" t="str">
        <x:f>'CaseReview'!U1857</x:f>
        <x:v>PASS</x:v>
      </x:c>
      <x:c r="Q6229" s="9" t="n">
        <x:f>IF(AND(T6229=1,G6229=P6229),1,0)</x:f>
        <x:v>1</x:v>
      </x:c>
      <x:c r="R6229" s="9" t="n">
        <x:f>IF(AND(T6229=1,G6229="PASS",P6229="FAIL"),1,0)</x:f>
        <x:v>0</x:v>
      </x:c>
      <x:c r="S6229" s="9" t="n">
        <x:f>IF(AND(T6229=1,G6229="FAIL",P6229="PASS"),1,0)</x:f>
        <x:v>0</x:v>
      </x:c>
      <x:c r="T6229" s="9" t="n">
        <x:v>1</x:v>
      </x:c>
      <x:c r="U6229" s="9" t="n">
        <x:v>12</x:v>
      </x:c>
      <x:c r="V6229" s="9" t="str">
        <x:v>MVP/SHACL_GENERATION_PIPELINE/experiments/LUNA_CONTEXTUAL_SINGLESHOT/RUN_01/runs/RUN-TRF-052-20260831T161008802761Z/artifacts/attempt_01/extracted_shape.ttl</x:v>
      </x:c>
    </x:row>
    <x:row r="6230" ht="22" customHeight="1">
      <x:c r="A6230" s="10" t="str">
        <x:v>SINGLESHOT</x:v>
      </x:c>
      <x:c r="B6230" s="10" t="str">
        <x:v>TRF-052</x:v>
      </x:c>
      <x:c r="C6230" s="10" t="str">
        <x:v>TRF-052-P07</x:v>
      </x:c>
      <x:c r="D6230" s="10" t="str">
        <x:v>RUN_01</x:v>
      </x:c>
      <x:c r="E6230" s="10" t="str">
        <x:v>ORIGINAL_LEDGER</x:v>
      </x:c>
      <x:c r="F6230" s="10" t="str">
        <x:v>PASS</x:v>
      </x:c>
      <x:c r="G6230" s="10" t="str">
        <x:v>PASS</x:v>
      </x:c>
      <x:c r="H6230" s="10" t="str">
        <x:v>EXECUTED</x:v>
      </x:c>
      <x:c r="I6230" s="10" t="str">
        <x:v>PARSED</x:v>
      </x:c>
      <x:c r="J6230" s="10" t="str">
        <x:v>SINGLESHOT_CAPTURED_DIAGNOSTIC_PASS</x:v>
      </x:c>
      <x:c r="K6230" s="10" t="str">
        <x:v>9879c40e13af86dfa648cd3027bce0947f57a2047b760d0d79d599ae74487145</x:v>
      </x:c>
      <x:c r="L6230" s="10" t="str">
        <x:v>historical_three</x:v>
      </x:c>
      <x:c r="M6230" s="10" t="n">
        <x:v>1</x:v>
      </x:c>
      <x:c r="N6230" s="10" t="n">
        <x:v>0</x:v>
      </x:c>
      <x:c r="O6230" s="10" t="n">
        <x:v>0</x:v>
      </x:c>
      <x:c r="P6230" s="9" t="str">
        <x:f>'CaseReview'!U1858</x:f>
        <x:v>PASS</x:v>
      </x:c>
      <x:c r="Q6230" s="9" t="n">
        <x:f>IF(AND(T6230=1,G6230=P6230),1,0)</x:f>
        <x:v>1</x:v>
      </x:c>
      <x:c r="R6230" s="9" t="n">
        <x:f>IF(AND(T6230=1,G6230="PASS",P6230="FAIL"),1,0)</x:f>
        <x:v>0</x:v>
      </x:c>
      <x:c r="S6230" s="9" t="n">
        <x:f>IF(AND(T6230=1,G6230="FAIL",P6230="PASS"),1,0)</x:f>
        <x:v>0</x:v>
      </x:c>
      <x:c r="T6230" s="9" t="n">
        <x:v>1</x:v>
      </x:c>
      <x:c r="U6230" s="9" t="n">
        <x:v>12</x:v>
      </x:c>
      <x:c r="V6230" s="9" t="str">
        <x:v>MVP/SHACL_GENERATION_PIPELINE/experiments/LUNA_CONTEXTUAL_SINGLESHOT/RUN_01/runs/RUN-TRF-052-20260831T161008802761Z/artifacts/attempt_01/extracted_shape.ttl</x:v>
      </x:c>
    </x:row>
    <x:row r="6231" ht="22" customHeight="1">
      <x:c r="A6231" s="10" t="str">
        <x:v>SINGLESHOT</x:v>
      </x:c>
      <x:c r="B6231" s="10" t="str">
        <x:v>TRF-053</x:v>
      </x:c>
      <x:c r="C6231" s="10" t="str">
        <x:v>TRF-053-F01</x:v>
      </x:c>
      <x:c r="D6231" s="10" t="str">
        <x:v>RUN_01</x:v>
      </x:c>
      <x:c r="E6231" s="10" t="str">
        <x:v>ORIGINAL_LEDGER</x:v>
      </x:c>
      <x:c r="F6231" s="10" t="str">
        <x:v>FAIL</x:v>
      </x:c>
      <x:c r="G6231" s="10" t="str">
        <x:v>FAIL</x:v>
      </x:c>
      <x:c r="H6231" s="10" t="str">
        <x:v>EXECUTED</x:v>
      </x:c>
      <x:c r="I6231" s="10" t="str">
        <x:v>PARSED</x:v>
      </x:c>
      <x:c r="J6231" s="10" t="str">
        <x:v>SINGLESHOT_CAPTURED_DIAGNOSTIC_PASS</x:v>
      </x:c>
      <x:c r="K6231" s="10" t="str">
        <x:v>fd42282a4783c6611e29af0be104bb5e34686b13fb5ffab28735b13696fbef18</x:v>
      </x:c>
      <x:c r="L6231" s="10" t="str">
        <x:v>historical_three</x:v>
      </x:c>
      <x:c r="M6231" s="10" t="n">
        <x:v>1</x:v>
      </x:c>
      <x:c r="N6231" s="10" t="n">
        <x:v>0</x:v>
      </x:c>
      <x:c r="O6231" s="10" t="n">
        <x:v>0</x:v>
      </x:c>
      <x:c r="P6231" s="9" t="str">
        <x:f>'CaseReview'!U1859</x:f>
        <x:v>FAIL</x:v>
      </x:c>
      <x:c r="Q6231" s="9" t="n">
        <x:f>IF(AND(T6231=1,G6231=P6231),1,0)</x:f>
        <x:v>1</x:v>
      </x:c>
      <x:c r="R6231" s="9" t="n">
        <x:f>IF(AND(T6231=1,G6231="PASS",P6231="FAIL"),1,0)</x:f>
        <x:v>0</x:v>
      </x:c>
      <x:c r="S6231" s="9" t="n">
        <x:f>IF(AND(T6231=1,G6231="FAIL",P6231="PASS"),1,0)</x:f>
        <x:v>0</x:v>
      </x:c>
      <x:c r="T6231" s="9" t="n">
        <x:v>1</x:v>
      </x:c>
      <x:c r="U6231" s="9" t="n">
        <x:v>8</x:v>
      </x:c>
      <x:c r="V6231" s="9" t="str">
        <x:v>MVP/SHACL_GENERATION_PIPELINE/experiments/LUNA_CONTEXTUAL_SINGLESHOT/RUN_01/runs/RUN-TRF-053-20260831T161052906880Z/artifacts/attempt_01/extracted_shape.ttl</x:v>
      </x:c>
    </x:row>
    <x:row r="6232" ht="22" customHeight="1">
      <x:c r="A6232" s="10" t="str">
        <x:v>SINGLESHOT</x:v>
      </x:c>
      <x:c r="B6232" s="10" t="str">
        <x:v>TRF-053</x:v>
      </x:c>
      <x:c r="C6232" s="10" t="str">
        <x:v>TRF-053-F02</x:v>
      </x:c>
      <x:c r="D6232" s="10" t="str">
        <x:v>RUN_01</x:v>
      </x:c>
      <x:c r="E6232" s="10" t="str">
        <x:v>ORIGINAL_LEDGER</x:v>
      </x:c>
      <x:c r="F6232" s="10" t="str">
        <x:v>FAIL</x:v>
      </x:c>
      <x:c r="G6232" s="10" t="str">
        <x:v>FAIL</x:v>
      </x:c>
      <x:c r="H6232" s="10" t="str">
        <x:v>EXECUTED</x:v>
      </x:c>
      <x:c r="I6232" s="10" t="str">
        <x:v>PARSED</x:v>
      </x:c>
      <x:c r="J6232" s="10" t="str">
        <x:v>SINGLESHOT_CAPTURED_DIAGNOSTIC_PASS</x:v>
      </x:c>
      <x:c r="K6232" s="10" t="str">
        <x:v>fd42282a4783c6611e29af0be104bb5e34686b13fb5ffab28735b13696fbef18</x:v>
      </x:c>
      <x:c r="L6232" s="10" t="str">
        <x:v>historical_three</x:v>
      </x:c>
      <x:c r="M6232" s="10" t="n">
        <x:v>1</x:v>
      </x:c>
      <x:c r="N6232" s="10" t="n">
        <x:v>0</x:v>
      </x:c>
      <x:c r="O6232" s="10" t="n">
        <x:v>0</x:v>
      </x:c>
      <x:c r="P6232" s="9" t="str">
        <x:f>'CaseReview'!U1860</x:f>
        <x:v>FAIL</x:v>
      </x:c>
      <x:c r="Q6232" s="9" t="n">
        <x:f>IF(AND(T6232=1,G6232=P6232),1,0)</x:f>
        <x:v>1</x:v>
      </x:c>
      <x:c r="R6232" s="9" t="n">
        <x:f>IF(AND(T6232=1,G6232="PASS",P6232="FAIL"),1,0)</x:f>
        <x:v>0</x:v>
      </x:c>
      <x:c r="S6232" s="9" t="n">
        <x:f>IF(AND(T6232=1,G6232="FAIL",P6232="PASS"),1,0)</x:f>
        <x:v>0</x:v>
      </x:c>
      <x:c r="T6232" s="9" t="n">
        <x:v>1</x:v>
      </x:c>
      <x:c r="U6232" s="9" t="n">
        <x:v>8</x:v>
      </x:c>
      <x:c r="V6232" s="9" t="str">
        <x:v>MVP/SHACL_GENERATION_PIPELINE/experiments/LUNA_CONTEXTUAL_SINGLESHOT/RUN_01/runs/RUN-TRF-053-20260831T161052906880Z/artifacts/attempt_01/extracted_shape.ttl</x:v>
      </x:c>
    </x:row>
    <x:row r="6233" ht="22" customHeight="1">
      <x:c r="A6233" s="10" t="str">
        <x:v>SINGLESHOT</x:v>
      </x:c>
      <x:c r="B6233" s="10" t="str">
        <x:v>TRF-053</x:v>
      </x:c>
      <x:c r="C6233" s="10" t="str">
        <x:v>TRF-053-F03</x:v>
      </x:c>
      <x:c r="D6233" s="10" t="str">
        <x:v>RUN_01</x:v>
      </x:c>
      <x:c r="E6233" s="10" t="str">
        <x:v>ORIGINAL_LEDGER</x:v>
      </x:c>
      <x:c r="F6233" s="10" t="str">
        <x:v>FAIL</x:v>
      </x:c>
      <x:c r="G6233" s="10" t="str">
        <x:v>FAIL</x:v>
      </x:c>
      <x:c r="H6233" s="10" t="str">
        <x:v>EXECUTED</x:v>
      </x:c>
      <x:c r="I6233" s="10" t="str">
        <x:v>PARSED</x:v>
      </x:c>
      <x:c r="J6233" s="10" t="str">
        <x:v>SINGLESHOT_CAPTURED_DIAGNOSTIC_PASS</x:v>
      </x:c>
      <x:c r="K6233" s="10" t="str">
        <x:v>fd42282a4783c6611e29af0be104bb5e34686b13fb5ffab28735b13696fbef18</x:v>
      </x:c>
      <x:c r="L6233" s="10" t="str">
        <x:v>historical_three</x:v>
      </x:c>
      <x:c r="M6233" s="10" t="n">
        <x:v>1</x:v>
      </x:c>
      <x:c r="N6233" s="10" t="n">
        <x:v>0</x:v>
      </x:c>
      <x:c r="O6233" s="10" t="n">
        <x:v>0</x:v>
      </x:c>
      <x:c r="P6233" s="9" t="str">
        <x:f>'CaseReview'!U1861</x:f>
        <x:v>FAIL</x:v>
      </x:c>
      <x:c r="Q6233" s="9" t="n">
        <x:f>IF(AND(T6233=1,G6233=P6233),1,0)</x:f>
        <x:v>1</x:v>
      </x:c>
      <x:c r="R6233" s="9" t="n">
        <x:f>IF(AND(T6233=1,G6233="PASS",P6233="FAIL"),1,0)</x:f>
        <x:v>0</x:v>
      </x:c>
      <x:c r="S6233" s="9" t="n">
        <x:f>IF(AND(T6233=1,G6233="FAIL",P6233="PASS"),1,0)</x:f>
        <x:v>0</x:v>
      </x:c>
      <x:c r="T6233" s="9" t="n">
        <x:v>1</x:v>
      </x:c>
      <x:c r="U6233" s="9" t="n">
        <x:v>8</x:v>
      </x:c>
      <x:c r="V6233" s="9" t="str">
        <x:v>MVP/SHACL_GENERATION_PIPELINE/experiments/LUNA_CONTEXTUAL_SINGLESHOT/RUN_01/runs/RUN-TRF-053-20260831T161052906880Z/artifacts/attempt_01/extracted_shape.ttl</x:v>
      </x:c>
    </x:row>
    <x:row r="6234" ht="22" customHeight="1">
      <x:c r="A6234" s="10" t="str">
        <x:v>SINGLESHOT</x:v>
      </x:c>
      <x:c r="B6234" s="10" t="str">
        <x:v>TRF-053</x:v>
      </x:c>
      <x:c r="C6234" s="10" t="str">
        <x:v>TRF-053-F04</x:v>
      </x:c>
      <x:c r="D6234" s="10" t="str">
        <x:v>RUN_01</x:v>
      </x:c>
      <x:c r="E6234" s="10" t="str">
        <x:v>ORIGINAL_LEDGER</x:v>
      </x:c>
      <x:c r="F6234" s="10" t="str">
        <x:v>FAIL</x:v>
      </x:c>
      <x:c r="G6234" s="10" t="str">
        <x:v>FAIL</x:v>
      </x:c>
      <x:c r="H6234" s="10" t="str">
        <x:v>EXECUTED</x:v>
      </x:c>
      <x:c r="I6234" s="10" t="str">
        <x:v>PARSED</x:v>
      </x:c>
      <x:c r="J6234" s="10" t="str">
        <x:v>SINGLESHOT_CAPTURED_DIAGNOSTIC_PASS</x:v>
      </x:c>
      <x:c r="K6234" s="10" t="str">
        <x:v>fd42282a4783c6611e29af0be104bb5e34686b13fb5ffab28735b13696fbef18</x:v>
      </x:c>
      <x:c r="L6234" s="10" t="str">
        <x:v>historical_three</x:v>
      </x:c>
      <x:c r="M6234" s="10" t="n">
        <x:v>1</x:v>
      </x:c>
      <x:c r="N6234" s="10" t="n">
        <x:v>0</x:v>
      </x:c>
      <x:c r="O6234" s="10" t="n">
        <x:v>0</x:v>
      </x:c>
      <x:c r="P6234" s="9" t="str">
        <x:f>'CaseReview'!U1862</x:f>
        <x:v>FAIL</x:v>
      </x:c>
      <x:c r="Q6234" s="9" t="n">
        <x:f>IF(AND(T6234=1,G6234=P6234),1,0)</x:f>
        <x:v>1</x:v>
      </x:c>
      <x:c r="R6234" s="9" t="n">
        <x:f>IF(AND(T6234=1,G6234="PASS",P6234="FAIL"),1,0)</x:f>
        <x:v>0</x:v>
      </x:c>
      <x:c r="S6234" s="9" t="n">
        <x:f>IF(AND(T6234=1,G6234="FAIL",P6234="PASS"),1,0)</x:f>
        <x:v>0</x:v>
      </x:c>
      <x:c r="T6234" s="9" t="n">
        <x:v>1</x:v>
      </x:c>
      <x:c r="U6234" s="9" t="n">
        <x:v>8</x:v>
      </x:c>
      <x:c r="V6234" s="9" t="str">
        <x:v>MVP/SHACL_GENERATION_PIPELINE/experiments/LUNA_CONTEXTUAL_SINGLESHOT/RUN_01/runs/RUN-TRF-053-20260831T161052906880Z/artifacts/attempt_01/extracted_shape.ttl</x:v>
      </x:c>
    </x:row>
    <x:row r="6235" ht="22" customHeight="1">
      <x:c r="A6235" s="10" t="str">
        <x:v>SINGLESHOT</x:v>
      </x:c>
      <x:c r="B6235" s="10" t="str">
        <x:v>TRF-053</x:v>
      </x:c>
      <x:c r="C6235" s="10" t="str">
        <x:v>TRF-053-F05</x:v>
      </x:c>
      <x:c r="D6235" s="10" t="str">
        <x:v>RUN_01</x:v>
      </x:c>
      <x:c r="E6235" s="10" t="str">
        <x:v>ORIGINAL_LEDGER</x:v>
      </x:c>
      <x:c r="F6235" s="10" t="str">
        <x:v>FAIL</x:v>
      </x:c>
      <x:c r="G6235" s="10" t="str">
        <x:v>FAIL</x:v>
      </x:c>
      <x:c r="H6235" s="10" t="str">
        <x:v>EXECUTED</x:v>
      </x:c>
      <x:c r="I6235" s="10" t="str">
        <x:v>PARSED</x:v>
      </x:c>
      <x:c r="J6235" s="10" t="str">
        <x:v>SINGLESHOT_CAPTURED_DIAGNOSTIC_PASS</x:v>
      </x:c>
      <x:c r="K6235" s="10" t="str">
        <x:v>fd42282a4783c6611e29af0be104bb5e34686b13fb5ffab28735b13696fbef18</x:v>
      </x:c>
      <x:c r="L6235" s="10" t="str">
        <x:v>historical_three</x:v>
      </x:c>
      <x:c r="M6235" s="10" t="n">
        <x:v>1</x:v>
      </x:c>
      <x:c r="N6235" s="10" t="n">
        <x:v>0</x:v>
      </x:c>
      <x:c r="O6235" s="10" t="n">
        <x:v>0</x:v>
      </x:c>
      <x:c r="P6235" s="9" t="str">
        <x:f>'CaseReview'!U1863</x:f>
        <x:v>FAIL</x:v>
      </x:c>
      <x:c r="Q6235" s="9" t="n">
        <x:f>IF(AND(T6235=1,G6235=P6235),1,0)</x:f>
        <x:v>1</x:v>
      </x:c>
      <x:c r="R6235" s="9" t="n">
        <x:f>IF(AND(T6235=1,G6235="PASS",P6235="FAIL"),1,0)</x:f>
        <x:v>0</x:v>
      </x:c>
      <x:c r="S6235" s="9" t="n">
        <x:f>IF(AND(T6235=1,G6235="FAIL",P6235="PASS"),1,0)</x:f>
        <x:v>0</x:v>
      </x:c>
      <x:c r="T6235" s="9" t="n">
        <x:v>1</x:v>
      </x:c>
      <x:c r="U6235" s="9" t="n">
        <x:v>8</x:v>
      </x:c>
      <x:c r="V6235" s="9" t="str">
        <x:v>MVP/SHACL_GENERATION_PIPELINE/experiments/LUNA_CONTEXTUAL_SINGLESHOT/RUN_01/runs/RUN-TRF-053-20260831T161052906880Z/artifacts/attempt_01/extracted_shape.ttl</x:v>
      </x:c>
    </x:row>
    <x:row r="6236" ht="22" customHeight="1">
      <x:c r="A6236" s="10" t="str">
        <x:v>SINGLESHOT</x:v>
      </x:c>
      <x:c r="B6236" s="10" t="str">
        <x:v>TRF-053</x:v>
      </x:c>
      <x:c r="C6236" s="10" t="str">
        <x:v>TRF-053-P01</x:v>
      </x:c>
      <x:c r="D6236" s="10" t="str">
        <x:v>RUN_01</x:v>
      </x:c>
      <x:c r="E6236" s="10" t="str">
        <x:v>ORIGINAL_LEDGER</x:v>
      </x:c>
      <x:c r="F6236" s="10" t="str">
        <x:v>PASS</x:v>
      </x:c>
      <x:c r="G6236" s="10" t="str">
        <x:v>FAIL</x:v>
      </x:c>
      <x:c r="H6236" s="10" t="str">
        <x:v>EXECUTED</x:v>
      </x:c>
      <x:c r="I6236" s="10" t="str">
        <x:v>PARSED</x:v>
      </x:c>
      <x:c r="J6236" s="10" t="str">
        <x:v>SINGLESHOT_CAPTURED_DIAGNOSTIC_PASS</x:v>
      </x:c>
      <x:c r="K6236" s="10" t="str">
        <x:v>fd42282a4783c6611e29af0be104bb5e34686b13fb5ffab28735b13696fbef18</x:v>
      </x:c>
      <x:c r="L6236" s="10" t="str">
        <x:v>historical_three</x:v>
      </x:c>
      <x:c r="M6236" s="10" t="n">
        <x:v>0</x:v>
      </x:c>
      <x:c r="N6236" s="10" t="n">
        <x:v>0</x:v>
      </x:c>
      <x:c r="O6236" s="10" t="n">
        <x:v>1</x:v>
      </x:c>
      <x:c r="P6236" s="9" t="str">
        <x:f>'CaseReview'!U1864</x:f>
        <x:v>PASS</x:v>
      </x:c>
      <x:c r="Q6236" s="9" t="n">
        <x:f>IF(AND(T6236=1,G6236=P6236),1,0)</x:f>
        <x:v>0</x:v>
      </x:c>
      <x:c r="R6236" s="9" t="n">
        <x:f>IF(AND(T6236=1,G6236="PASS",P6236="FAIL"),1,0)</x:f>
        <x:v>0</x:v>
      </x:c>
      <x:c r="S6236" s="9" t="n">
        <x:f>IF(AND(T6236=1,G6236="FAIL",P6236="PASS"),1,0)</x:f>
        <x:v>1</x:v>
      </x:c>
      <x:c r="T6236" s="9" t="n">
        <x:v>1</x:v>
      </x:c>
      <x:c r="U6236" s="9" t="n">
        <x:v>8</x:v>
      </x:c>
      <x:c r="V6236" s="9" t="str">
        <x:v>MVP/SHACL_GENERATION_PIPELINE/experiments/LUNA_CONTEXTUAL_SINGLESHOT/RUN_01/runs/RUN-TRF-053-20260831T161052906880Z/artifacts/attempt_01/extracted_shape.ttl</x:v>
      </x:c>
    </x:row>
    <x:row r="6237" ht="22" customHeight="1">
      <x:c r="A6237" s="10" t="str">
        <x:v>SINGLESHOT</x:v>
      </x:c>
      <x:c r="B6237" s="10" t="str">
        <x:v>TRF-053</x:v>
      </x:c>
      <x:c r="C6237" s="10" t="str">
        <x:v>TRF-053-P02</x:v>
      </x:c>
      <x:c r="D6237" s="10" t="str">
        <x:v>RUN_01</x:v>
      </x:c>
      <x:c r="E6237" s="10" t="str">
        <x:v>ORIGINAL_LEDGER</x:v>
      </x:c>
      <x:c r="F6237" s="10" t="str">
        <x:v>PASS</x:v>
      </x:c>
      <x:c r="G6237" s="10" t="str">
        <x:v>FAIL</x:v>
      </x:c>
      <x:c r="H6237" s="10" t="str">
        <x:v>EXECUTED</x:v>
      </x:c>
      <x:c r="I6237" s="10" t="str">
        <x:v>PARSED</x:v>
      </x:c>
      <x:c r="J6237" s="10" t="str">
        <x:v>SINGLESHOT_CAPTURED_DIAGNOSTIC_PASS</x:v>
      </x:c>
      <x:c r="K6237" s="10" t="str">
        <x:v>fd42282a4783c6611e29af0be104bb5e34686b13fb5ffab28735b13696fbef18</x:v>
      </x:c>
      <x:c r="L6237" s="10" t="str">
        <x:v>historical_three</x:v>
      </x:c>
      <x:c r="M6237" s="10" t="n">
        <x:v>0</x:v>
      </x:c>
      <x:c r="N6237" s="10" t="n">
        <x:v>0</x:v>
      </x:c>
      <x:c r="O6237" s="10" t="n">
        <x:v>1</x:v>
      </x:c>
      <x:c r="P6237" s="9" t="str">
        <x:f>'CaseReview'!U1865</x:f>
        <x:v>PASS</x:v>
      </x:c>
      <x:c r="Q6237" s="9" t="n">
        <x:f>IF(AND(T6237=1,G6237=P6237),1,0)</x:f>
        <x:v>0</x:v>
      </x:c>
      <x:c r="R6237" s="9" t="n">
        <x:f>IF(AND(T6237=1,G6237="PASS",P6237="FAIL"),1,0)</x:f>
        <x:v>0</x:v>
      </x:c>
      <x:c r="S6237" s="9" t="n">
        <x:f>IF(AND(T6237=1,G6237="FAIL",P6237="PASS"),1,0)</x:f>
        <x:v>1</x:v>
      </x:c>
      <x:c r="T6237" s="9" t="n">
        <x:v>1</x:v>
      </x:c>
      <x:c r="U6237" s="9" t="n">
        <x:v>8</x:v>
      </x:c>
      <x:c r="V6237" s="9" t="str">
        <x:v>MVP/SHACL_GENERATION_PIPELINE/experiments/LUNA_CONTEXTUAL_SINGLESHOT/RUN_01/runs/RUN-TRF-053-20260831T161052906880Z/artifacts/attempt_01/extracted_shape.ttl</x:v>
      </x:c>
    </x:row>
    <x:row r="6238" ht="22" customHeight="1">
      <x:c r="A6238" s="10" t="str">
        <x:v>SINGLESHOT</x:v>
      </x:c>
      <x:c r="B6238" s="10" t="str">
        <x:v>TRF-053</x:v>
      </x:c>
      <x:c r="C6238" s="10" t="str">
        <x:v>TRF-053-P03</x:v>
      </x:c>
      <x:c r="D6238" s="10" t="str">
        <x:v>RUN_01</x:v>
      </x:c>
      <x:c r="E6238" s="10" t="str">
        <x:v>ORIGINAL_LEDGER</x:v>
      </x:c>
      <x:c r="F6238" s="10" t="str">
        <x:v>PASS</x:v>
      </x:c>
      <x:c r="G6238" s="10" t="str">
        <x:v>FAIL</x:v>
      </x:c>
      <x:c r="H6238" s="10" t="str">
        <x:v>EXECUTED</x:v>
      </x:c>
      <x:c r="I6238" s="10" t="str">
        <x:v>PARSED</x:v>
      </x:c>
      <x:c r="J6238" s="10" t="str">
        <x:v>SINGLESHOT_CAPTURED_DIAGNOSTIC_PASS</x:v>
      </x:c>
      <x:c r="K6238" s="10" t="str">
        <x:v>fd42282a4783c6611e29af0be104bb5e34686b13fb5ffab28735b13696fbef18</x:v>
      </x:c>
      <x:c r="L6238" s="10" t="str">
        <x:v>historical_three</x:v>
      </x:c>
      <x:c r="M6238" s="10" t="n">
        <x:v>0</x:v>
      </x:c>
      <x:c r="N6238" s="10" t="n">
        <x:v>0</x:v>
      </x:c>
      <x:c r="O6238" s="10" t="n">
        <x:v>1</x:v>
      </x:c>
      <x:c r="P6238" s="9" t="str">
        <x:f>'CaseReview'!U1866</x:f>
        <x:v>PASS</x:v>
      </x:c>
      <x:c r="Q6238" s="9" t="n">
        <x:f>IF(AND(T6238=1,G6238=P6238),1,0)</x:f>
        <x:v>0</x:v>
      </x:c>
      <x:c r="R6238" s="9" t="n">
        <x:f>IF(AND(T6238=1,G6238="PASS",P6238="FAIL"),1,0)</x:f>
        <x:v>0</x:v>
      </x:c>
      <x:c r="S6238" s="9" t="n">
        <x:f>IF(AND(T6238=1,G6238="FAIL",P6238="PASS"),1,0)</x:f>
        <x:v>1</x:v>
      </x:c>
      <x:c r="T6238" s="9" t="n">
        <x:v>1</x:v>
      </x:c>
      <x:c r="U6238" s="9" t="n">
        <x:v>8</x:v>
      </x:c>
      <x:c r="V6238" s="9" t="str">
        <x:v>MVP/SHACL_GENERATION_PIPELINE/experiments/LUNA_CONTEXTUAL_SINGLESHOT/RUN_01/runs/RUN-TRF-053-20260831T161052906880Z/artifacts/attempt_01/extracted_shape.ttl</x:v>
      </x:c>
    </x:row>
    <x:row r="6239" ht="22" customHeight="1">
      <x:c r="A6239" s="10" t="str">
        <x:v>SINGLESHOT</x:v>
      </x:c>
      <x:c r="B6239" s="10" t="str">
        <x:v>TRF-054</x:v>
      </x:c>
      <x:c r="C6239" s="10" t="str">
        <x:v>TRF-054-F01</x:v>
      </x:c>
      <x:c r="D6239" s="10" t="str">
        <x:v>RUN_01</x:v>
      </x:c>
      <x:c r="E6239" s="10" t="str">
        <x:v>ORIGINAL_LEDGER</x:v>
      </x:c>
      <x:c r="F6239" s="10" t="str">
        <x:v>FAIL</x:v>
      </x:c>
      <x:c r="G6239" s="10" t="str">
        <x:v>NO_VERDICT</x:v>
      </x:c>
      <x:c r="H6239" s="10" t="str">
        <x:v>INFRASTRUCTURE_FAILURE</x:v>
      </x:c>
      <x:c r="I6239" s="10" t="str">
        <x:v>NOT_PARSED</x:v>
      </x:c>
      <x:c r="J6239" s="10" t="str">
        <x:v>SINGLESHOT_CAPTURED_DIAGNOSTIC_FAIL</x:v>
      </x:c>
      <x:c r="K6239" s="10" t="str">
        <x:v>498cbf1c439056145441ab55b2ffe9916fb8234a87b25a10d1a7a8d729ab94a6</x:v>
      </x:c>
      <x:c r="L6239" s="10" t="str">
        <x:v>historical_three</x:v>
      </x:c>
      <x:c r="M6239" s="10" t="n">
        <x:v>0</x:v>
      </x:c>
      <x:c r="N6239" s="10" t="n">
        <x:v>0</x:v>
      </x:c>
      <x:c r="O6239" s="10" t="n">
        <x:v>0</x:v>
      </x:c>
      <x:c r="P6239" s="9" t="str">
        <x:f>'CaseReview'!U1867</x:f>
        <x:v>FAIL</x:v>
      </x:c>
      <x:c r="Q6239" s="9" t="n">
        <x:f>IF(AND(T6239=1,G6239=P6239),1,0)</x:f>
        <x:v>0</x:v>
      </x:c>
      <x:c r="R6239" s="9" t="n">
        <x:f>IF(AND(T6239=1,G6239="PASS",P6239="FAIL"),1,0)</x:f>
        <x:v>0</x:v>
      </x:c>
      <x:c r="S6239" s="9" t="n">
        <x:f>IF(AND(T6239=1,G6239="FAIL",P6239="PASS"),1,0)</x:f>
        <x:v>0</x:v>
      </x:c>
      <x:c r="T6239" s="9" t="n">
        <x:v>0</x:v>
      </x:c>
      <x:c r="U6239" s="9" t="n">
        <x:v>8</x:v>
      </x:c>
      <x:c r="V6239" s="9" t="str">
        <x:v>MVP/SHACL_GENERATION_PIPELINE/experiments/LUNA_CONTEXTUAL_SINGLESHOT/RUN_01/runs/RUN-TRF-054-20260831T161129396293Z/artifacts/attempt_01/extracted_shape.ttl</x:v>
      </x:c>
    </x:row>
    <x:row r="6240" ht="22" customHeight="1">
      <x:c r="A6240" s="10" t="str">
        <x:v>SINGLESHOT</x:v>
      </x:c>
      <x:c r="B6240" s="10" t="str">
        <x:v>TRF-054</x:v>
      </x:c>
      <x:c r="C6240" s="10" t="str">
        <x:v>TRF-054-F02</x:v>
      </x:c>
      <x:c r="D6240" s="10" t="str">
        <x:v>RUN_01</x:v>
      </x:c>
      <x:c r="E6240" s="10" t="str">
        <x:v>ORIGINAL_LEDGER</x:v>
      </x:c>
      <x:c r="F6240" s="10" t="str">
        <x:v>FAIL</x:v>
      </x:c>
      <x:c r="G6240" s="10" t="str">
        <x:v>NO_VERDICT</x:v>
      </x:c>
      <x:c r="H6240" s="10" t="str">
        <x:v>INFRASTRUCTURE_FAILURE</x:v>
      </x:c>
      <x:c r="I6240" s="10" t="str">
        <x:v>NOT_PARSED</x:v>
      </x:c>
      <x:c r="J6240" s="10" t="str">
        <x:v>SINGLESHOT_CAPTURED_DIAGNOSTIC_FAIL</x:v>
      </x:c>
      <x:c r="K6240" s="10" t="str">
        <x:v>498cbf1c439056145441ab55b2ffe9916fb8234a87b25a10d1a7a8d729ab94a6</x:v>
      </x:c>
      <x:c r="L6240" s="10" t="str">
        <x:v>historical_three</x:v>
      </x:c>
      <x:c r="M6240" s="10" t="n">
        <x:v>0</x:v>
      </x:c>
      <x:c r="N6240" s="10" t="n">
        <x:v>0</x:v>
      </x:c>
      <x:c r="O6240" s="10" t="n">
        <x:v>0</x:v>
      </x:c>
      <x:c r="P6240" s="9" t="str">
        <x:f>'CaseReview'!U1868</x:f>
        <x:v>FAIL</x:v>
      </x:c>
      <x:c r="Q6240" s="9" t="n">
        <x:f>IF(AND(T6240=1,G6240=P6240),1,0)</x:f>
        <x:v>0</x:v>
      </x:c>
      <x:c r="R6240" s="9" t="n">
        <x:f>IF(AND(T6240=1,G6240="PASS",P6240="FAIL"),1,0)</x:f>
        <x:v>0</x:v>
      </x:c>
      <x:c r="S6240" s="9" t="n">
        <x:f>IF(AND(T6240=1,G6240="FAIL",P6240="PASS"),1,0)</x:f>
        <x:v>0</x:v>
      </x:c>
      <x:c r="T6240" s="9" t="n">
        <x:v>0</x:v>
      </x:c>
      <x:c r="U6240" s="9" t="n">
        <x:v>8</x:v>
      </x:c>
      <x:c r="V6240" s="9" t="str">
        <x:v>MVP/SHACL_GENERATION_PIPELINE/experiments/LUNA_CONTEXTUAL_SINGLESHOT/RUN_01/runs/RUN-TRF-054-20260831T161129396293Z/artifacts/attempt_01/extracted_shape.ttl</x:v>
      </x:c>
    </x:row>
    <x:row r="6241" ht="22" customHeight="1">
      <x:c r="A6241" s="10" t="str">
        <x:v>SINGLESHOT</x:v>
      </x:c>
      <x:c r="B6241" s="10" t="str">
        <x:v>TRF-054</x:v>
      </x:c>
      <x:c r="C6241" s="10" t="str">
        <x:v>TRF-054-F03</x:v>
      </x:c>
      <x:c r="D6241" s="10" t="str">
        <x:v>RUN_01</x:v>
      </x:c>
      <x:c r="E6241" s="10" t="str">
        <x:v>ORIGINAL_LEDGER</x:v>
      </x:c>
      <x:c r="F6241" s="10" t="str">
        <x:v>FAIL</x:v>
      </x:c>
      <x:c r="G6241" s="10" t="str">
        <x:v>NO_VERDICT</x:v>
      </x:c>
      <x:c r="H6241" s="10" t="str">
        <x:v>INFRASTRUCTURE_FAILURE</x:v>
      </x:c>
      <x:c r="I6241" s="10" t="str">
        <x:v>NOT_PARSED</x:v>
      </x:c>
      <x:c r="J6241" s="10" t="str">
        <x:v>SINGLESHOT_CAPTURED_DIAGNOSTIC_FAIL</x:v>
      </x:c>
      <x:c r="K6241" s="10" t="str">
        <x:v>498cbf1c439056145441ab55b2ffe9916fb8234a87b25a10d1a7a8d729ab94a6</x:v>
      </x:c>
      <x:c r="L6241" s="10" t="str">
        <x:v>historical_three</x:v>
      </x:c>
      <x:c r="M6241" s="10" t="n">
        <x:v>0</x:v>
      </x:c>
      <x:c r="N6241" s="10" t="n">
        <x:v>0</x:v>
      </x:c>
      <x:c r="O6241" s="10" t="n">
        <x:v>0</x:v>
      </x:c>
      <x:c r="P6241" s="9" t="str">
        <x:f>'CaseReview'!U1869</x:f>
        <x:v>FAIL</x:v>
      </x:c>
      <x:c r="Q6241" s="9" t="n">
        <x:f>IF(AND(T6241=1,G6241=P6241),1,0)</x:f>
        <x:v>0</x:v>
      </x:c>
      <x:c r="R6241" s="9" t="n">
        <x:f>IF(AND(T6241=1,G6241="PASS",P6241="FAIL"),1,0)</x:f>
        <x:v>0</x:v>
      </x:c>
      <x:c r="S6241" s="9" t="n">
        <x:f>IF(AND(T6241=1,G6241="FAIL",P6241="PASS"),1,0)</x:f>
        <x:v>0</x:v>
      </x:c>
      <x:c r="T6241" s="9" t="n">
        <x:v>0</x:v>
      </x:c>
      <x:c r="U6241" s="9" t="n">
        <x:v>8</x:v>
      </x:c>
      <x:c r="V6241" s="9" t="str">
        <x:v>MVP/SHACL_GENERATION_PIPELINE/experiments/LUNA_CONTEXTUAL_SINGLESHOT/RUN_01/runs/RUN-TRF-054-20260831T161129396293Z/artifacts/attempt_01/extracted_shape.ttl</x:v>
      </x:c>
    </x:row>
    <x:row r="6242" ht="22" customHeight="1">
      <x:c r="A6242" s="10" t="str">
        <x:v>SINGLESHOT</x:v>
      </x:c>
      <x:c r="B6242" s="10" t="str">
        <x:v>TRF-054</x:v>
      </x:c>
      <x:c r="C6242" s="10" t="str">
        <x:v>TRF-054-F04</x:v>
      </x:c>
      <x:c r="D6242" s="10" t="str">
        <x:v>RUN_01</x:v>
      </x:c>
      <x:c r="E6242" s="10" t="str">
        <x:v>ORIGINAL_LEDGER</x:v>
      </x:c>
      <x:c r="F6242" s="10" t="str">
        <x:v>FAIL</x:v>
      </x:c>
      <x:c r="G6242" s="10" t="str">
        <x:v>NO_VERDICT</x:v>
      </x:c>
      <x:c r="H6242" s="10" t="str">
        <x:v>INFRASTRUCTURE_FAILURE</x:v>
      </x:c>
      <x:c r="I6242" s="10" t="str">
        <x:v>NOT_PARSED</x:v>
      </x:c>
      <x:c r="J6242" s="10" t="str">
        <x:v>SINGLESHOT_CAPTURED_DIAGNOSTIC_FAIL</x:v>
      </x:c>
      <x:c r="K6242" s="10" t="str">
        <x:v>498cbf1c439056145441ab55b2ffe9916fb8234a87b25a10d1a7a8d729ab94a6</x:v>
      </x:c>
      <x:c r="L6242" s="10" t="str">
        <x:v>historical_three</x:v>
      </x:c>
      <x:c r="M6242" s="10" t="n">
        <x:v>0</x:v>
      </x:c>
      <x:c r="N6242" s="10" t="n">
        <x:v>0</x:v>
      </x:c>
      <x:c r="O6242" s="10" t="n">
        <x:v>0</x:v>
      </x:c>
      <x:c r="P6242" s="9" t="str">
        <x:f>'CaseReview'!U1870</x:f>
        <x:v>FAIL</x:v>
      </x:c>
      <x:c r="Q6242" s="9" t="n">
        <x:f>IF(AND(T6242=1,G6242=P6242),1,0)</x:f>
        <x:v>0</x:v>
      </x:c>
      <x:c r="R6242" s="9" t="n">
        <x:f>IF(AND(T6242=1,G6242="PASS",P6242="FAIL"),1,0)</x:f>
        <x:v>0</x:v>
      </x:c>
      <x:c r="S6242" s="9" t="n">
        <x:f>IF(AND(T6242=1,G6242="FAIL",P6242="PASS"),1,0)</x:f>
        <x:v>0</x:v>
      </x:c>
      <x:c r="T6242" s="9" t="n">
        <x:v>0</x:v>
      </x:c>
      <x:c r="U6242" s="9" t="n">
        <x:v>8</x:v>
      </x:c>
      <x:c r="V6242" s="9" t="str">
        <x:v>MVP/SHACL_GENERATION_PIPELINE/experiments/LUNA_CONTEXTUAL_SINGLESHOT/RUN_01/runs/RUN-TRF-054-20260831T161129396293Z/artifacts/attempt_01/extracted_shape.ttl</x:v>
      </x:c>
    </x:row>
    <x:row r="6243" ht="22" customHeight="1">
      <x:c r="A6243" s="10" t="str">
        <x:v>SINGLESHOT</x:v>
      </x:c>
      <x:c r="B6243" s="10" t="str">
        <x:v>TRF-054</x:v>
      </x:c>
      <x:c r="C6243" s="10" t="str">
        <x:v>TRF-054-F05</x:v>
      </x:c>
      <x:c r="D6243" s="10" t="str">
        <x:v>RUN_01</x:v>
      </x:c>
      <x:c r="E6243" s="10" t="str">
        <x:v>ORIGINAL_LEDGER</x:v>
      </x:c>
      <x:c r="F6243" s="10" t="str">
        <x:v>FAIL</x:v>
      </x:c>
      <x:c r="G6243" s="10" t="str">
        <x:v>NO_VERDICT</x:v>
      </x:c>
      <x:c r="H6243" s="10" t="str">
        <x:v>INFRASTRUCTURE_FAILURE</x:v>
      </x:c>
      <x:c r="I6243" s="10" t="str">
        <x:v>NOT_PARSED</x:v>
      </x:c>
      <x:c r="J6243" s="10" t="str">
        <x:v>SINGLESHOT_CAPTURED_DIAGNOSTIC_FAIL</x:v>
      </x:c>
      <x:c r="K6243" s="10" t="str">
        <x:v>498cbf1c439056145441ab55b2ffe9916fb8234a87b25a10d1a7a8d729ab94a6</x:v>
      </x:c>
      <x:c r="L6243" s="10" t="str">
        <x:v>historical_three</x:v>
      </x:c>
      <x:c r="M6243" s="10" t="n">
        <x:v>0</x:v>
      </x:c>
      <x:c r="N6243" s="10" t="n">
        <x:v>0</x:v>
      </x:c>
      <x:c r="O6243" s="10" t="n">
        <x:v>0</x:v>
      </x:c>
      <x:c r="P6243" s="9" t="str">
        <x:f>'CaseReview'!U1871</x:f>
        <x:v>FAIL</x:v>
      </x:c>
      <x:c r="Q6243" s="9" t="n">
        <x:f>IF(AND(T6243=1,G6243=P6243),1,0)</x:f>
        <x:v>0</x:v>
      </x:c>
      <x:c r="R6243" s="9" t="n">
        <x:f>IF(AND(T6243=1,G6243="PASS",P6243="FAIL"),1,0)</x:f>
        <x:v>0</x:v>
      </x:c>
      <x:c r="S6243" s="9" t="n">
        <x:f>IF(AND(T6243=1,G6243="FAIL",P6243="PASS"),1,0)</x:f>
        <x:v>0</x:v>
      </x:c>
      <x:c r="T6243" s="9" t="n">
        <x:v>0</x:v>
      </x:c>
      <x:c r="U6243" s="9" t="n">
        <x:v>8</x:v>
      </x:c>
      <x:c r="V6243" s="9" t="str">
        <x:v>MVP/SHACL_GENERATION_PIPELINE/experiments/LUNA_CONTEXTUAL_SINGLESHOT/RUN_01/runs/RUN-TRF-054-20260831T161129396293Z/artifacts/attempt_01/extracted_shape.ttl</x:v>
      </x:c>
    </x:row>
    <x:row r="6244" ht="22" customHeight="1">
      <x:c r="A6244" s="10" t="str">
        <x:v>SINGLESHOT</x:v>
      </x:c>
      <x:c r="B6244" s="10" t="str">
        <x:v>TRF-054</x:v>
      </x:c>
      <x:c r="C6244" s="10" t="str">
        <x:v>TRF-054-P01</x:v>
      </x:c>
      <x:c r="D6244" s="10" t="str">
        <x:v>RUN_01</x:v>
      </x:c>
      <x:c r="E6244" s="10" t="str">
        <x:v>ORIGINAL_LEDGER</x:v>
      </x:c>
      <x:c r="F6244" s="10" t="str">
        <x:v>PASS</x:v>
      </x:c>
      <x:c r="G6244" s="10" t="str">
        <x:v>NO_VERDICT</x:v>
      </x:c>
      <x:c r="H6244" s="10" t="str">
        <x:v>INFRASTRUCTURE_FAILURE</x:v>
      </x:c>
      <x:c r="I6244" s="10" t="str">
        <x:v>NOT_PARSED</x:v>
      </x:c>
      <x:c r="J6244" s="10" t="str">
        <x:v>SINGLESHOT_CAPTURED_DIAGNOSTIC_FAIL</x:v>
      </x:c>
      <x:c r="K6244" s="10" t="str">
        <x:v>498cbf1c439056145441ab55b2ffe9916fb8234a87b25a10d1a7a8d729ab94a6</x:v>
      </x:c>
      <x:c r="L6244" s="10" t="str">
        <x:v>historical_three</x:v>
      </x:c>
      <x:c r="M6244" s="10" t="n">
        <x:v>0</x:v>
      </x:c>
      <x:c r="N6244" s="10" t="n">
        <x:v>0</x:v>
      </x:c>
      <x:c r="O6244" s="10" t="n">
        <x:v>0</x:v>
      </x:c>
      <x:c r="P6244" s="9" t="str">
        <x:f>'CaseReview'!U1872</x:f>
        <x:v>PASS</x:v>
      </x:c>
      <x:c r="Q6244" s="9" t="n">
        <x:f>IF(AND(T6244=1,G6244=P6244),1,0)</x:f>
        <x:v>0</x:v>
      </x:c>
      <x:c r="R6244" s="9" t="n">
        <x:f>IF(AND(T6244=1,G6244="PASS",P6244="FAIL"),1,0)</x:f>
        <x:v>0</x:v>
      </x:c>
      <x:c r="S6244" s="9" t="n">
        <x:f>IF(AND(T6244=1,G6244="FAIL",P6244="PASS"),1,0)</x:f>
        <x:v>0</x:v>
      </x:c>
      <x:c r="T6244" s="9" t="n">
        <x:v>0</x:v>
      </x:c>
      <x:c r="U6244" s="9" t="n">
        <x:v>8</x:v>
      </x:c>
      <x:c r="V6244" s="9" t="str">
        <x:v>MVP/SHACL_GENERATION_PIPELINE/experiments/LUNA_CONTEXTUAL_SINGLESHOT/RUN_01/runs/RUN-TRF-054-20260831T161129396293Z/artifacts/attempt_01/extracted_shape.ttl</x:v>
      </x:c>
    </x:row>
    <x:row r="6245" ht="22" customHeight="1">
      <x:c r="A6245" s="10" t="str">
        <x:v>SINGLESHOT</x:v>
      </x:c>
      <x:c r="B6245" s="10" t="str">
        <x:v>TRF-054</x:v>
      </x:c>
      <x:c r="C6245" s="10" t="str">
        <x:v>TRF-054-P02</x:v>
      </x:c>
      <x:c r="D6245" s="10" t="str">
        <x:v>RUN_01</x:v>
      </x:c>
      <x:c r="E6245" s="10" t="str">
        <x:v>ORIGINAL_LEDGER</x:v>
      </x:c>
      <x:c r="F6245" s="10" t="str">
        <x:v>PASS</x:v>
      </x:c>
      <x:c r="G6245" s="10" t="str">
        <x:v>NO_VERDICT</x:v>
      </x:c>
      <x:c r="H6245" s="10" t="str">
        <x:v>INFRASTRUCTURE_FAILURE</x:v>
      </x:c>
      <x:c r="I6245" s="10" t="str">
        <x:v>NOT_PARSED</x:v>
      </x:c>
      <x:c r="J6245" s="10" t="str">
        <x:v>SINGLESHOT_CAPTURED_DIAGNOSTIC_FAIL</x:v>
      </x:c>
      <x:c r="K6245" s="10" t="str">
        <x:v>498cbf1c439056145441ab55b2ffe9916fb8234a87b25a10d1a7a8d729ab94a6</x:v>
      </x:c>
      <x:c r="L6245" s="10" t="str">
        <x:v>historical_three</x:v>
      </x:c>
      <x:c r="M6245" s="10" t="n">
        <x:v>0</x:v>
      </x:c>
      <x:c r="N6245" s="10" t="n">
        <x:v>0</x:v>
      </x:c>
      <x:c r="O6245" s="10" t="n">
        <x:v>0</x:v>
      </x:c>
      <x:c r="P6245" s="9" t="str">
        <x:f>'CaseReview'!U1873</x:f>
        <x:v>PASS</x:v>
      </x:c>
      <x:c r="Q6245" s="9" t="n">
        <x:f>IF(AND(T6245=1,G6245=P6245),1,0)</x:f>
        <x:v>0</x:v>
      </x:c>
      <x:c r="R6245" s="9" t="n">
        <x:f>IF(AND(T6245=1,G6245="PASS",P6245="FAIL"),1,0)</x:f>
        <x:v>0</x:v>
      </x:c>
      <x:c r="S6245" s="9" t="n">
        <x:f>IF(AND(T6245=1,G6245="FAIL",P6245="PASS"),1,0)</x:f>
        <x:v>0</x:v>
      </x:c>
      <x:c r="T6245" s="9" t="n">
        <x:v>0</x:v>
      </x:c>
      <x:c r="U6245" s="9" t="n">
        <x:v>8</x:v>
      </x:c>
      <x:c r="V6245" s="9" t="str">
        <x:v>MVP/SHACL_GENERATION_PIPELINE/experiments/LUNA_CONTEXTUAL_SINGLESHOT/RUN_01/runs/RUN-TRF-054-20260831T161129396293Z/artifacts/attempt_01/extracted_shape.ttl</x:v>
      </x:c>
    </x:row>
    <x:row r="6246" ht="22" customHeight="1">
      <x:c r="A6246" s="10" t="str">
        <x:v>SINGLESHOT</x:v>
      </x:c>
      <x:c r="B6246" s="10" t="str">
        <x:v>TRF-054</x:v>
      </x:c>
      <x:c r="C6246" s="10" t="str">
        <x:v>TRF-054-P03</x:v>
      </x:c>
      <x:c r="D6246" s="10" t="str">
        <x:v>RUN_01</x:v>
      </x:c>
      <x:c r="E6246" s="10" t="str">
        <x:v>ORIGINAL_LEDGER</x:v>
      </x:c>
      <x:c r="F6246" s="10" t="str">
        <x:v>PASS</x:v>
      </x:c>
      <x:c r="G6246" s="10" t="str">
        <x:v>NO_VERDICT</x:v>
      </x:c>
      <x:c r="H6246" s="10" t="str">
        <x:v>INFRASTRUCTURE_FAILURE</x:v>
      </x:c>
      <x:c r="I6246" s="10" t="str">
        <x:v>NOT_PARSED</x:v>
      </x:c>
      <x:c r="J6246" s="10" t="str">
        <x:v>SINGLESHOT_CAPTURED_DIAGNOSTIC_FAIL</x:v>
      </x:c>
      <x:c r="K6246" s="10" t="str">
        <x:v>498cbf1c439056145441ab55b2ffe9916fb8234a87b25a10d1a7a8d729ab94a6</x:v>
      </x:c>
      <x:c r="L6246" s="10" t="str">
        <x:v>historical_three</x:v>
      </x:c>
      <x:c r="M6246" s="10" t="n">
        <x:v>0</x:v>
      </x:c>
      <x:c r="N6246" s="10" t="n">
        <x:v>0</x:v>
      </x:c>
      <x:c r="O6246" s="10" t="n">
        <x:v>0</x:v>
      </x:c>
      <x:c r="P6246" s="9" t="str">
        <x:f>'CaseReview'!U1874</x:f>
        <x:v>PASS</x:v>
      </x:c>
      <x:c r="Q6246" s="9" t="n">
        <x:f>IF(AND(T6246=1,G6246=P6246),1,0)</x:f>
        <x:v>0</x:v>
      </x:c>
      <x:c r="R6246" s="9" t="n">
        <x:f>IF(AND(T6246=1,G6246="PASS",P6246="FAIL"),1,0)</x:f>
        <x:v>0</x:v>
      </x:c>
      <x:c r="S6246" s="9" t="n">
        <x:f>IF(AND(T6246=1,G6246="FAIL",P6246="PASS"),1,0)</x:f>
        <x:v>0</x:v>
      </x:c>
      <x:c r="T6246" s="9" t="n">
        <x:v>0</x:v>
      </x:c>
      <x:c r="U6246" s="9" t="n">
        <x:v>8</x:v>
      </x:c>
      <x:c r="V6246" s="9" t="str">
        <x:v>MVP/SHACL_GENERATION_PIPELINE/experiments/LUNA_CONTEXTUAL_SINGLESHOT/RUN_01/runs/RUN-TRF-054-20260831T161129396293Z/artifacts/attempt_01/extracted_shape.ttl</x:v>
      </x:c>
    </x:row>
    <x:row r="6247" ht="22" customHeight="1">
      <x:c r="A6247" s="10" t="str">
        <x:v>SINGLESHOT</x:v>
      </x:c>
      <x:c r="B6247" s="10" t="str">
        <x:v>TRF-055</x:v>
      </x:c>
      <x:c r="C6247" s="10" t="str">
        <x:v>TRF-055-F01</x:v>
      </x:c>
      <x:c r="D6247" s="10" t="str">
        <x:v>RUN_01</x:v>
      </x:c>
      <x:c r="E6247" s="10" t="str">
        <x:v>ORIGINAL_LEDGER</x:v>
      </x:c>
      <x:c r="F6247" s="10" t="str">
        <x:v>FAIL</x:v>
      </x:c>
      <x:c r="G6247" s="10" t="str">
        <x:v>FAIL</x:v>
      </x:c>
      <x:c r="H6247" s="10" t="str">
        <x:v>EXECUTED</x:v>
      </x:c>
      <x:c r="I6247" s="10" t="str">
        <x:v>PARSED</x:v>
      </x:c>
      <x:c r="J6247" s="10" t="str">
        <x:v>SINGLESHOT_CAPTURED_DIAGNOSTIC_PASS</x:v>
      </x:c>
      <x:c r="K6247" s="10" t="str">
        <x:v>76928656cc2cad4d8d34e712decce58e5575f62fa9441f226653e4b5ae0ecdc0</x:v>
      </x:c>
      <x:c r="L6247" s="10" t="str">
        <x:v>historical_three</x:v>
      </x:c>
      <x:c r="M6247" s="10" t="n">
        <x:v>1</x:v>
      </x:c>
      <x:c r="N6247" s="10" t="n">
        <x:v>0</x:v>
      </x:c>
      <x:c r="O6247" s="10" t="n">
        <x:v>0</x:v>
      </x:c>
      <x:c r="P6247" s="9" t="str">
        <x:f>'CaseReview'!U1875</x:f>
        <x:v>FAIL</x:v>
      </x:c>
      <x:c r="Q6247" s="9" t="n">
        <x:f>IF(AND(T6247=1,G6247=P6247),1,0)</x:f>
        <x:v>1</x:v>
      </x:c>
      <x:c r="R6247" s="9" t="n">
        <x:f>IF(AND(T6247=1,G6247="PASS",P6247="FAIL"),1,0)</x:f>
        <x:v>0</x:v>
      </x:c>
      <x:c r="S6247" s="9" t="n">
        <x:f>IF(AND(T6247=1,G6247="FAIL",P6247="PASS"),1,0)</x:f>
        <x:v>0</x:v>
      </x:c>
      <x:c r="T6247" s="9" t="n">
        <x:v>1</x:v>
      </x:c>
      <x:c r="U6247" s="9" t="n">
        <x:v>9</x:v>
      </x:c>
      <x:c r="V6247" s="9" t="str">
        <x:v>MVP/SHACL_GENERATION_PIPELINE/experiments/LUNA_CONTEXTUAL_SINGLESHOT/RUN_01/runs/RUN-TRF-055-20260831T161206962022Z/artifacts/attempt_01/extracted_shape.ttl</x:v>
      </x:c>
    </x:row>
    <x:row r="6248" ht="22" customHeight="1">
      <x:c r="A6248" s="10" t="str">
        <x:v>SINGLESHOT</x:v>
      </x:c>
      <x:c r="B6248" s="10" t="str">
        <x:v>TRF-055</x:v>
      </x:c>
      <x:c r="C6248" s="10" t="str">
        <x:v>TRF-055-F02</x:v>
      </x:c>
      <x:c r="D6248" s="10" t="str">
        <x:v>RUN_01</x:v>
      </x:c>
      <x:c r="E6248" s="10" t="str">
        <x:v>ORIGINAL_LEDGER</x:v>
      </x:c>
      <x:c r="F6248" s="10" t="str">
        <x:v>FAIL</x:v>
      </x:c>
      <x:c r="G6248" s="10" t="str">
        <x:v>FAIL</x:v>
      </x:c>
      <x:c r="H6248" s="10" t="str">
        <x:v>EXECUTED</x:v>
      </x:c>
      <x:c r="I6248" s="10" t="str">
        <x:v>PARSED</x:v>
      </x:c>
      <x:c r="J6248" s="10" t="str">
        <x:v>SINGLESHOT_CAPTURED_DIAGNOSTIC_PASS</x:v>
      </x:c>
      <x:c r="K6248" s="10" t="str">
        <x:v>76928656cc2cad4d8d34e712decce58e5575f62fa9441f226653e4b5ae0ecdc0</x:v>
      </x:c>
      <x:c r="L6248" s="10" t="str">
        <x:v>historical_three</x:v>
      </x:c>
      <x:c r="M6248" s="10" t="n">
        <x:v>1</x:v>
      </x:c>
      <x:c r="N6248" s="10" t="n">
        <x:v>0</x:v>
      </x:c>
      <x:c r="O6248" s="10" t="n">
        <x:v>0</x:v>
      </x:c>
      <x:c r="P6248" s="9" t="str">
        <x:f>'CaseReview'!U1876</x:f>
        <x:v>FAIL</x:v>
      </x:c>
      <x:c r="Q6248" s="9" t="n">
        <x:f>IF(AND(T6248=1,G6248=P6248),1,0)</x:f>
        <x:v>1</x:v>
      </x:c>
      <x:c r="R6248" s="9" t="n">
        <x:f>IF(AND(T6248=1,G6248="PASS",P6248="FAIL"),1,0)</x:f>
        <x:v>0</x:v>
      </x:c>
      <x:c r="S6248" s="9" t="n">
        <x:f>IF(AND(T6248=1,G6248="FAIL",P6248="PASS"),1,0)</x:f>
        <x:v>0</x:v>
      </x:c>
      <x:c r="T6248" s="9" t="n">
        <x:v>1</x:v>
      </x:c>
      <x:c r="U6248" s="9" t="n">
        <x:v>9</x:v>
      </x:c>
      <x:c r="V6248" s="9" t="str">
        <x:v>MVP/SHACL_GENERATION_PIPELINE/experiments/LUNA_CONTEXTUAL_SINGLESHOT/RUN_01/runs/RUN-TRF-055-20260831T161206962022Z/artifacts/attempt_01/extracted_shape.ttl</x:v>
      </x:c>
    </x:row>
    <x:row r="6249" ht="22" customHeight="1">
      <x:c r="A6249" s="10" t="str">
        <x:v>SINGLESHOT</x:v>
      </x:c>
      <x:c r="B6249" s="10" t="str">
        <x:v>TRF-055</x:v>
      </x:c>
      <x:c r="C6249" s="10" t="str">
        <x:v>TRF-055-F03</x:v>
      </x:c>
      <x:c r="D6249" s="10" t="str">
        <x:v>RUN_01</x:v>
      </x:c>
      <x:c r="E6249" s="10" t="str">
        <x:v>ORIGINAL_LEDGER</x:v>
      </x:c>
      <x:c r="F6249" s="10" t="str">
        <x:v>FAIL</x:v>
      </x:c>
      <x:c r="G6249" s="10" t="str">
        <x:v>FAIL</x:v>
      </x:c>
      <x:c r="H6249" s="10" t="str">
        <x:v>EXECUTED</x:v>
      </x:c>
      <x:c r="I6249" s="10" t="str">
        <x:v>PARSED</x:v>
      </x:c>
      <x:c r="J6249" s="10" t="str">
        <x:v>SINGLESHOT_CAPTURED_DIAGNOSTIC_PASS</x:v>
      </x:c>
      <x:c r="K6249" s="10" t="str">
        <x:v>76928656cc2cad4d8d34e712decce58e5575f62fa9441f226653e4b5ae0ecdc0</x:v>
      </x:c>
      <x:c r="L6249" s="10" t="str">
        <x:v>historical_three</x:v>
      </x:c>
      <x:c r="M6249" s="10" t="n">
        <x:v>1</x:v>
      </x:c>
      <x:c r="N6249" s="10" t="n">
        <x:v>0</x:v>
      </x:c>
      <x:c r="O6249" s="10" t="n">
        <x:v>0</x:v>
      </x:c>
      <x:c r="P6249" s="9" t="str">
        <x:f>'CaseReview'!U1877</x:f>
        <x:v>FAIL</x:v>
      </x:c>
      <x:c r="Q6249" s="9" t="n">
        <x:f>IF(AND(T6249=1,G6249=P6249),1,0)</x:f>
        <x:v>1</x:v>
      </x:c>
      <x:c r="R6249" s="9" t="n">
        <x:f>IF(AND(T6249=1,G6249="PASS",P6249="FAIL"),1,0)</x:f>
        <x:v>0</x:v>
      </x:c>
      <x:c r="S6249" s="9" t="n">
        <x:f>IF(AND(T6249=1,G6249="FAIL",P6249="PASS"),1,0)</x:f>
        <x:v>0</x:v>
      </x:c>
      <x:c r="T6249" s="9" t="n">
        <x:v>1</x:v>
      </x:c>
      <x:c r="U6249" s="9" t="n">
        <x:v>9</x:v>
      </x:c>
      <x:c r="V6249" s="9" t="str">
        <x:v>MVP/SHACL_GENERATION_PIPELINE/experiments/LUNA_CONTEXTUAL_SINGLESHOT/RUN_01/runs/RUN-TRF-055-20260831T161206962022Z/artifacts/attempt_01/extracted_shape.ttl</x:v>
      </x:c>
    </x:row>
    <x:row r="6250" ht="22" customHeight="1">
      <x:c r="A6250" s="10" t="str">
        <x:v>SINGLESHOT</x:v>
      </x:c>
      <x:c r="B6250" s="10" t="str">
        <x:v>TRF-055</x:v>
      </x:c>
      <x:c r="C6250" s="10" t="str">
        <x:v>TRF-055-F04</x:v>
      </x:c>
      <x:c r="D6250" s="10" t="str">
        <x:v>RUN_01</x:v>
      </x:c>
      <x:c r="E6250" s="10" t="str">
        <x:v>ORIGINAL_LEDGER</x:v>
      </x:c>
      <x:c r="F6250" s="10" t="str">
        <x:v>FAIL</x:v>
      </x:c>
      <x:c r="G6250" s="10" t="str">
        <x:v>FAIL</x:v>
      </x:c>
      <x:c r="H6250" s="10" t="str">
        <x:v>EXECUTED</x:v>
      </x:c>
      <x:c r="I6250" s="10" t="str">
        <x:v>PARSED</x:v>
      </x:c>
      <x:c r="J6250" s="10" t="str">
        <x:v>SINGLESHOT_CAPTURED_DIAGNOSTIC_PASS</x:v>
      </x:c>
      <x:c r="K6250" s="10" t="str">
        <x:v>76928656cc2cad4d8d34e712decce58e5575f62fa9441f226653e4b5ae0ecdc0</x:v>
      </x:c>
      <x:c r="L6250" s="10" t="str">
        <x:v>historical_three</x:v>
      </x:c>
      <x:c r="M6250" s="10" t="n">
        <x:v>1</x:v>
      </x:c>
      <x:c r="N6250" s="10" t="n">
        <x:v>0</x:v>
      </x:c>
      <x:c r="O6250" s="10" t="n">
        <x:v>0</x:v>
      </x:c>
      <x:c r="P6250" s="9" t="str">
        <x:f>'CaseReview'!U1878</x:f>
        <x:v>FAIL</x:v>
      </x:c>
      <x:c r="Q6250" s="9" t="n">
        <x:f>IF(AND(T6250=1,G6250=P6250),1,0)</x:f>
        <x:v>1</x:v>
      </x:c>
      <x:c r="R6250" s="9" t="n">
        <x:f>IF(AND(T6250=1,G6250="PASS",P6250="FAIL"),1,0)</x:f>
        <x:v>0</x:v>
      </x:c>
      <x:c r="S6250" s="9" t="n">
        <x:f>IF(AND(T6250=1,G6250="FAIL",P6250="PASS"),1,0)</x:f>
        <x:v>0</x:v>
      </x:c>
      <x:c r="T6250" s="9" t="n">
        <x:v>1</x:v>
      </x:c>
      <x:c r="U6250" s="9" t="n">
        <x:v>9</x:v>
      </x:c>
      <x:c r="V6250" s="9" t="str">
        <x:v>MVP/SHACL_GENERATION_PIPELINE/experiments/LUNA_CONTEXTUAL_SINGLESHOT/RUN_01/runs/RUN-TRF-055-20260831T161206962022Z/artifacts/attempt_01/extracted_shape.ttl</x:v>
      </x:c>
    </x:row>
    <x:row r="6251" ht="22" customHeight="1">
      <x:c r="A6251" s="10" t="str">
        <x:v>SINGLESHOT</x:v>
      </x:c>
      <x:c r="B6251" s="10" t="str">
        <x:v>TRF-055</x:v>
      </x:c>
      <x:c r="C6251" s="10" t="str">
        <x:v>TRF-055-F05</x:v>
      </x:c>
      <x:c r="D6251" s="10" t="str">
        <x:v>RUN_01</x:v>
      </x:c>
      <x:c r="E6251" s="10" t="str">
        <x:v>ORIGINAL_LEDGER</x:v>
      </x:c>
      <x:c r="F6251" s="10" t="str">
        <x:v>FAIL</x:v>
      </x:c>
      <x:c r="G6251" s="10" t="str">
        <x:v>FAIL</x:v>
      </x:c>
      <x:c r="H6251" s="10" t="str">
        <x:v>EXECUTED</x:v>
      </x:c>
      <x:c r="I6251" s="10" t="str">
        <x:v>PARSED</x:v>
      </x:c>
      <x:c r="J6251" s="10" t="str">
        <x:v>SINGLESHOT_CAPTURED_DIAGNOSTIC_PASS</x:v>
      </x:c>
      <x:c r="K6251" s="10" t="str">
        <x:v>76928656cc2cad4d8d34e712decce58e5575f62fa9441f226653e4b5ae0ecdc0</x:v>
      </x:c>
      <x:c r="L6251" s="10" t="str">
        <x:v>historical_three</x:v>
      </x:c>
      <x:c r="M6251" s="10" t="n">
        <x:v>1</x:v>
      </x:c>
      <x:c r="N6251" s="10" t="n">
        <x:v>0</x:v>
      </x:c>
      <x:c r="O6251" s="10" t="n">
        <x:v>0</x:v>
      </x:c>
      <x:c r="P6251" s="9" t="str">
        <x:f>'CaseReview'!U1879</x:f>
        <x:v>FAIL</x:v>
      </x:c>
      <x:c r="Q6251" s="9" t="n">
        <x:f>IF(AND(T6251=1,G6251=P6251),1,0)</x:f>
        <x:v>1</x:v>
      </x:c>
      <x:c r="R6251" s="9" t="n">
        <x:f>IF(AND(T6251=1,G6251="PASS",P6251="FAIL"),1,0)</x:f>
        <x:v>0</x:v>
      </x:c>
      <x:c r="S6251" s="9" t="n">
        <x:f>IF(AND(T6251=1,G6251="FAIL",P6251="PASS"),1,0)</x:f>
        <x:v>0</x:v>
      </x:c>
      <x:c r="T6251" s="9" t="n">
        <x:v>1</x:v>
      </x:c>
      <x:c r="U6251" s="9" t="n">
        <x:v>9</x:v>
      </x:c>
      <x:c r="V6251" s="9" t="str">
        <x:v>MVP/SHACL_GENERATION_PIPELINE/experiments/LUNA_CONTEXTUAL_SINGLESHOT/RUN_01/runs/RUN-TRF-055-20260831T161206962022Z/artifacts/attempt_01/extracted_shape.ttl</x:v>
      </x:c>
    </x:row>
    <x:row r="6252" ht="22" customHeight="1">
      <x:c r="A6252" s="10" t="str">
        <x:v>SINGLESHOT</x:v>
      </x:c>
      <x:c r="B6252" s="10" t="str">
        <x:v>TRF-055</x:v>
      </x:c>
      <x:c r="C6252" s="10" t="str">
        <x:v>TRF-055-P01</x:v>
      </x:c>
      <x:c r="D6252" s="10" t="str">
        <x:v>RUN_01</x:v>
      </x:c>
      <x:c r="E6252" s="10" t="str">
        <x:v>ORIGINAL_LEDGER</x:v>
      </x:c>
      <x:c r="F6252" s="10" t="str">
        <x:v>PASS</x:v>
      </x:c>
      <x:c r="G6252" s="10" t="str">
        <x:v>FAIL</x:v>
      </x:c>
      <x:c r="H6252" s="10" t="str">
        <x:v>EXECUTED</x:v>
      </x:c>
      <x:c r="I6252" s="10" t="str">
        <x:v>PARSED</x:v>
      </x:c>
      <x:c r="J6252" s="10" t="str">
        <x:v>SINGLESHOT_CAPTURED_DIAGNOSTIC_PASS</x:v>
      </x:c>
      <x:c r="K6252" s="10" t="str">
        <x:v>76928656cc2cad4d8d34e712decce58e5575f62fa9441f226653e4b5ae0ecdc0</x:v>
      </x:c>
      <x:c r="L6252" s="10" t="str">
        <x:v>historical_three</x:v>
      </x:c>
      <x:c r="M6252" s="10" t="n">
        <x:v>0</x:v>
      </x:c>
      <x:c r="N6252" s="10" t="n">
        <x:v>0</x:v>
      </x:c>
      <x:c r="O6252" s="10" t="n">
        <x:v>1</x:v>
      </x:c>
      <x:c r="P6252" s="9" t="str">
        <x:f>'CaseReview'!U1880</x:f>
        <x:v>PASS</x:v>
      </x:c>
      <x:c r="Q6252" s="9" t="n">
        <x:f>IF(AND(T6252=1,G6252=P6252),1,0)</x:f>
        <x:v>0</x:v>
      </x:c>
      <x:c r="R6252" s="9" t="n">
        <x:f>IF(AND(T6252=1,G6252="PASS",P6252="FAIL"),1,0)</x:f>
        <x:v>0</x:v>
      </x:c>
      <x:c r="S6252" s="9" t="n">
        <x:f>IF(AND(T6252=1,G6252="FAIL",P6252="PASS"),1,0)</x:f>
        <x:v>1</x:v>
      </x:c>
      <x:c r="T6252" s="9" t="n">
        <x:v>1</x:v>
      </x:c>
      <x:c r="U6252" s="9" t="n">
        <x:v>9</x:v>
      </x:c>
      <x:c r="V6252" s="9" t="str">
        <x:v>MVP/SHACL_GENERATION_PIPELINE/experiments/LUNA_CONTEXTUAL_SINGLESHOT/RUN_01/runs/RUN-TRF-055-20260831T161206962022Z/artifacts/attempt_01/extracted_shape.ttl</x:v>
      </x:c>
    </x:row>
    <x:row r="6253" ht="22" customHeight="1">
      <x:c r="A6253" s="10" t="str">
        <x:v>SINGLESHOT</x:v>
      </x:c>
      <x:c r="B6253" s="10" t="str">
        <x:v>TRF-055</x:v>
      </x:c>
      <x:c r="C6253" s="10" t="str">
        <x:v>TRF-055-P02</x:v>
      </x:c>
      <x:c r="D6253" s="10" t="str">
        <x:v>RUN_01</x:v>
      </x:c>
      <x:c r="E6253" s="10" t="str">
        <x:v>ORIGINAL_LEDGER</x:v>
      </x:c>
      <x:c r="F6253" s="10" t="str">
        <x:v>PASS</x:v>
      </x:c>
      <x:c r="G6253" s="10" t="str">
        <x:v>FAIL</x:v>
      </x:c>
      <x:c r="H6253" s="10" t="str">
        <x:v>EXECUTED</x:v>
      </x:c>
      <x:c r="I6253" s="10" t="str">
        <x:v>PARSED</x:v>
      </x:c>
      <x:c r="J6253" s="10" t="str">
        <x:v>SINGLESHOT_CAPTURED_DIAGNOSTIC_PASS</x:v>
      </x:c>
      <x:c r="K6253" s="10" t="str">
        <x:v>76928656cc2cad4d8d34e712decce58e5575f62fa9441f226653e4b5ae0ecdc0</x:v>
      </x:c>
      <x:c r="L6253" s="10" t="str">
        <x:v>historical_three</x:v>
      </x:c>
      <x:c r="M6253" s="10" t="n">
        <x:v>0</x:v>
      </x:c>
      <x:c r="N6253" s="10" t="n">
        <x:v>0</x:v>
      </x:c>
      <x:c r="O6253" s="10" t="n">
        <x:v>1</x:v>
      </x:c>
      <x:c r="P6253" s="9" t="str">
        <x:f>'CaseReview'!U1881</x:f>
        <x:v>PASS</x:v>
      </x:c>
      <x:c r="Q6253" s="9" t="n">
        <x:f>IF(AND(T6253=1,G6253=P6253),1,0)</x:f>
        <x:v>0</x:v>
      </x:c>
      <x:c r="R6253" s="9" t="n">
        <x:f>IF(AND(T6253=1,G6253="PASS",P6253="FAIL"),1,0)</x:f>
        <x:v>0</x:v>
      </x:c>
      <x:c r="S6253" s="9" t="n">
        <x:f>IF(AND(T6253=1,G6253="FAIL",P6253="PASS"),1,0)</x:f>
        <x:v>1</x:v>
      </x:c>
      <x:c r="T6253" s="9" t="n">
        <x:v>1</x:v>
      </x:c>
      <x:c r="U6253" s="9" t="n">
        <x:v>9</x:v>
      </x:c>
      <x:c r="V6253" s="9" t="str">
        <x:v>MVP/SHACL_GENERATION_PIPELINE/experiments/LUNA_CONTEXTUAL_SINGLESHOT/RUN_01/runs/RUN-TRF-055-20260831T161206962022Z/artifacts/attempt_01/extracted_shape.ttl</x:v>
      </x:c>
    </x:row>
    <x:row r="6254" ht="22" customHeight="1">
      <x:c r="A6254" s="10" t="str">
        <x:v>SINGLESHOT</x:v>
      </x:c>
      <x:c r="B6254" s="10" t="str">
        <x:v>TRF-055</x:v>
      </x:c>
      <x:c r="C6254" s="10" t="str">
        <x:v>TRF-055-P03</x:v>
      </x:c>
      <x:c r="D6254" s="10" t="str">
        <x:v>RUN_01</x:v>
      </x:c>
      <x:c r="E6254" s="10" t="str">
        <x:v>ORIGINAL_LEDGER</x:v>
      </x:c>
      <x:c r="F6254" s="10" t="str">
        <x:v>PASS</x:v>
      </x:c>
      <x:c r="G6254" s="10" t="str">
        <x:v>FAIL</x:v>
      </x:c>
      <x:c r="H6254" s="10" t="str">
        <x:v>EXECUTED</x:v>
      </x:c>
      <x:c r="I6254" s="10" t="str">
        <x:v>PARSED</x:v>
      </x:c>
      <x:c r="J6254" s="10" t="str">
        <x:v>SINGLESHOT_CAPTURED_DIAGNOSTIC_PASS</x:v>
      </x:c>
      <x:c r="K6254" s="10" t="str">
        <x:v>76928656cc2cad4d8d34e712decce58e5575f62fa9441f226653e4b5ae0ecdc0</x:v>
      </x:c>
      <x:c r="L6254" s="10" t="str">
        <x:v>historical_three</x:v>
      </x:c>
      <x:c r="M6254" s="10" t="n">
        <x:v>0</x:v>
      </x:c>
      <x:c r="N6254" s="10" t="n">
        <x:v>0</x:v>
      </x:c>
      <x:c r="O6254" s="10" t="n">
        <x:v>1</x:v>
      </x:c>
      <x:c r="P6254" s="9" t="str">
        <x:f>'CaseReview'!U1882</x:f>
        <x:v>PASS</x:v>
      </x:c>
      <x:c r="Q6254" s="9" t="n">
        <x:f>IF(AND(T6254=1,G6254=P6254),1,0)</x:f>
        <x:v>0</x:v>
      </x:c>
      <x:c r="R6254" s="9" t="n">
        <x:f>IF(AND(T6254=1,G6254="PASS",P6254="FAIL"),1,0)</x:f>
        <x:v>0</x:v>
      </x:c>
      <x:c r="S6254" s="9" t="n">
        <x:f>IF(AND(T6254=1,G6254="FAIL",P6254="PASS"),1,0)</x:f>
        <x:v>1</x:v>
      </x:c>
      <x:c r="T6254" s="9" t="n">
        <x:v>1</x:v>
      </x:c>
      <x:c r="U6254" s="9" t="n">
        <x:v>9</x:v>
      </x:c>
      <x:c r="V6254" s="9" t="str">
        <x:v>MVP/SHACL_GENERATION_PIPELINE/experiments/LUNA_CONTEXTUAL_SINGLESHOT/RUN_01/runs/RUN-TRF-055-20260831T161206962022Z/artifacts/attempt_01/extracted_shape.ttl</x:v>
      </x:c>
    </x:row>
    <x:row r="6255" ht="22" customHeight="1">
      <x:c r="A6255" s="10" t="str">
        <x:v>SINGLESHOT</x:v>
      </x:c>
      <x:c r="B6255" s="10" t="str">
        <x:v>TRF-055</x:v>
      </x:c>
      <x:c r="C6255" s="10" t="str">
        <x:v>TRF-055-P04</x:v>
      </x:c>
      <x:c r="D6255" s="10" t="str">
        <x:v>RUN_01</x:v>
      </x:c>
      <x:c r="E6255" s="10" t="str">
        <x:v>ORIGINAL_LEDGER</x:v>
      </x:c>
      <x:c r="F6255" s="10" t="str">
        <x:v>PASS</x:v>
      </x:c>
      <x:c r="G6255" s="10" t="str">
        <x:v>PASS</x:v>
      </x:c>
      <x:c r="H6255" s="10" t="str">
        <x:v>EXECUTED</x:v>
      </x:c>
      <x:c r="I6255" s="10" t="str">
        <x:v>PARSED</x:v>
      </x:c>
      <x:c r="J6255" s="10" t="str">
        <x:v>SINGLESHOT_CAPTURED_DIAGNOSTIC_PASS</x:v>
      </x:c>
      <x:c r="K6255" s="10" t="str">
        <x:v>76928656cc2cad4d8d34e712decce58e5575f62fa9441f226653e4b5ae0ecdc0</x:v>
      </x:c>
      <x:c r="L6255" s="10" t="str">
        <x:v>historical_three</x:v>
      </x:c>
      <x:c r="M6255" s="10" t="n">
        <x:v>1</x:v>
      </x:c>
      <x:c r="N6255" s="10" t="n">
        <x:v>0</x:v>
      </x:c>
      <x:c r="O6255" s="10" t="n">
        <x:v>0</x:v>
      </x:c>
      <x:c r="P6255" s="9" t="str">
        <x:f>'CaseReview'!U1883</x:f>
        <x:v>PASS</x:v>
      </x:c>
      <x:c r="Q6255" s="9" t="n">
        <x:f>IF(AND(T6255=1,G6255=P6255),1,0)</x:f>
        <x:v>1</x:v>
      </x:c>
      <x:c r="R6255" s="9" t="n">
        <x:f>IF(AND(T6255=1,G6255="PASS",P6255="FAIL"),1,0)</x:f>
        <x:v>0</x:v>
      </x:c>
      <x:c r="S6255" s="9" t="n">
        <x:f>IF(AND(T6255=1,G6255="FAIL",P6255="PASS"),1,0)</x:f>
        <x:v>0</x:v>
      </x:c>
      <x:c r="T6255" s="9" t="n">
        <x:v>1</x:v>
      </x:c>
      <x:c r="U6255" s="9" t="n">
        <x:v>9</x:v>
      </x:c>
      <x:c r="V6255" s="9" t="str">
        <x:v>MVP/SHACL_GENERATION_PIPELINE/experiments/LUNA_CONTEXTUAL_SINGLESHOT/RUN_01/runs/RUN-TRF-055-20260831T161206962022Z/artifacts/attempt_01/extracted_shape.ttl</x:v>
      </x:c>
    </x:row>
    <x:row r="6256" ht="22" customHeight="1">
      <x:c r="A6256" s="10" t="str">
        <x:v>SINGLESHOT</x:v>
      </x:c>
      <x:c r="B6256" s="10" t="str">
        <x:v>TRF-056</x:v>
      </x:c>
      <x:c r="C6256" s="10" t="str">
        <x:v>TRF-056-F01</x:v>
      </x:c>
      <x:c r="D6256" s="10" t="str">
        <x:v>RUN_01</x:v>
      </x:c>
      <x:c r="E6256" s="10" t="str">
        <x:v>ORIGINAL_LEDGER</x:v>
      </x:c>
      <x:c r="F6256" s="10" t="str">
        <x:v>FAIL</x:v>
      </x:c>
      <x:c r="G6256" s="10" t="str">
        <x:v>NO_VERDICT</x:v>
      </x:c>
      <x:c r="H6256" s="10" t="str">
        <x:v>INFRASTRUCTURE_FAILURE</x:v>
      </x:c>
      <x:c r="I6256" s="10" t="str">
        <x:v>NOT_PARSED</x:v>
      </x:c>
      <x:c r="J6256" s="10" t="str">
        <x:v>SINGLESHOT_CAPTURED_DIAGNOSTIC_FAIL</x:v>
      </x:c>
      <x:c r="K6256" s="10" t="str"/>
      <x:c r="L6256" s="10" t="str">
        <x:v>historical_three</x:v>
      </x:c>
      <x:c r="M6256" s="10" t="n">
        <x:v>0</x:v>
      </x:c>
      <x:c r="N6256" s="10" t="n">
        <x:v>0</x:v>
      </x:c>
      <x:c r="O6256" s="10" t="n">
        <x:v>0</x:v>
      </x:c>
      <x:c r="P6256" s="9" t="str">
        <x:f>'CaseReview'!U1884</x:f>
        <x:v>FAIL</x:v>
      </x:c>
      <x:c r="Q6256" s="9" t="n">
        <x:f>IF(AND(T6256=1,G6256=P6256),1,0)</x:f>
        <x:v>0</x:v>
      </x:c>
      <x:c r="R6256" s="9" t="n">
        <x:f>IF(AND(T6256=1,G6256="PASS",P6256="FAIL"),1,0)</x:f>
        <x:v>0</x:v>
      </x:c>
      <x:c r="S6256" s="9" t="n">
        <x:f>IF(AND(T6256=1,G6256="FAIL",P6256="PASS"),1,0)</x:f>
        <x:v>0</x:v>
      </x:c>
      <x:c r="T6256" s="9" t="n">
        <x:v>0</x:v>
      </x:c>
      <x:c r="U6256" s="9" t="n">
        <x:v>8</x:v>
      </x:c>
      <x:c r="V6256" s="9" t="str"/>
    </x:row>
    <x:row r="6257" ht="22" customHeight="1">
      <x:c r="A6257" s="10" t="str">
        <x:v>SINGLESHOT</x:v>
      </x:c>
      <x:c r="B6257" s="10" t="str">
        <x:v>TRF-056</x:v>
      </x:c>
      <x:c r="C6257" s="10" t="str">
        <x:v>TRF-056-F02</x:v>
      </x:c>
      <x:c r="D6257" s="10" t="str">
        <x:v>RUN_01</x:v>
      </x:c>
      <x:c r="E6257" s="10" t="str">
        <x:v>ORIGINAL_LEDGER</x:v>
      </x:c>
      <x:c r="F6257" s="10" t="str">
        <x:v>FAIL</x:v>
      </x:c>
      <x:c r="G6257" s="10" t="str">
        <x:v>NO_VERDICT</x:v>
      </x:c>
      <x:c r="H6257" s="10" t="str">
        <x:v>INFRASTRUCTURE_FAILURE</x:v>
      </x:c>
      <x:c r="I6257" s="10" t="str">
        <x:v>NOT_PARSED</x:v>
      </x:c>
      <x:c r="J6257" s="10" t="str">
        <x:v>SINGLESHOT_CAPTURED_DIAGNOSTIC_FAIL</x:v>
      </x:c>
      <x:c r="K6257" s="10" t="str"/>
      <x:c r="L6257" s="10" t="str">
        <x:v>historical_three</x:v>
      </x:c>
      <x:c r="M6257" s="10" t="n">
        <x:v>0</x:v>
      </x:c>
      <x:c r="N6257" s="10" t="n">
        <x:v>0</x:v>
      </x:c>
      <x:c r="O6257" s="10" t="n">
        <x:v>0</x:v>
      </x:c>
      <x:c r="P6257" s="9" t="str">
        <x:f>'CaseReview'!U1885</x:f>
        <x:v>FAIL</x:v>
      </x:c>
      <x:c r="Q6257" s="9" t="n">
        <x:f>IF(AND(T6257=1,G6257=P6257),1,0)</x:f>
        <x:v>0</x:v>
      </x:c>
      <x:c r="R6257" s="9" t="n">
        <x:f>IF(AND(T6257=1,G6257="PASS",P6257="FAIL"),1,0)</x:f>
        <x:v>0</x:v>
      </x:c>
      <x:c r="S6257" s="9" t="n">
        <x:f>IF(AND(T6257=1,G6257="FAIL",P6257="PASS"),1,0)</x:f>
        <x:v>0</x:v>
      </x:c>
      <x:c r="T6257" s="9" t="n">
        <x:v>0</x:v>
      </x:c>
      <x:c r="U6257" s="9" t="n">
        <x:v>8</x:v>
      </x:c>
      <x:c r="V6257" s="9" t="str"/>
    </x:row>
    <x:row r="6258" ht="22" customHeight="1">
      <x:c r="A6258" s="10" t="str">
        <x:v>SINGLESHOT</x:v>
      </x:c>
      <x:c r="B6258" s="10" t="str">
        <x:v>TRF-056</x:v>
      </x:c>
      <x:c r="C6258" s="10" t="str">
        <x:v>TRF-056-F03</x:v>
      </x:c>
      <x:c r="D6258" s="10" t="str">
        <x:v>RUN_01</x:v>
      </x:c>
      <x:c r="E6258" s="10" t="str">
        <x:v>ORIGINAL_LEDGER</x:v>
      </x:c>
      <x:c r="F6258" s="10" t="str">
        <x:v>FAIL</x:v>
      </x:c>
      <x:c r="G6258" s="10" t="str">
        <x:v>NO_VERDICT</x:v>
      </x:c>
      <x:c r="H6258" s="10" t="str">
        <x:v>INFRASTRUCTURE_FAILURE</x:v>
      </x:c>
      <x:c r="I6258" s="10" t="str">
        <x:v>NOT_PARSED</x:v>
      </x:c>
      <x:c r="J6258" s="10" t="str">
        <x:v>SINGLESHOT_CAPTURED_DIAGNOSTIC_FAIL</x:v>
      </x:c>
      <x:c r="K6258" s="10" t="str"/>
      <x:c r="L6258" s="10" t="str">
        <x:v>historical_three</x:v>
      </x:c>
      <x:c r="M6258" s="10" t="n">
        <x:v>0</x:v>
      </x:c>
      <x:c r="N6258" s="10" t="n">
        <x:v>0</x:v>
      </x:c>
      <x:c r="O6258" s="10" t="n">
        <x:v>0</x:v>
      </x:c>
      <x:c r="P6258" s="9" t="str">
        <x:f>'CaseReview'!U1886</x:f>
        <x:v>FAIL</x:v>
      </x:c>
      <x:c r="Q6258" s="9" t="n">
        <x:f>IF(AND(T6258=1,G6258=P6258),1,0)</x:f>
        <x:v>0</x:v>
      </x:c>
      <x:c r="R6258" s="9" t="n">
        <x:f>IF(AND(T6258=1,G6258="PASS",P6258="FAIL"),1,0)</x:f>
        <x:v>0</x:v>
      </x:c>
      <x:c r="S6258" s="9" t="n">
        <x:f>IF(AND(T6258=1,G6258="FAIL",P6258="PASS"),1,0)</x:f>
        <x:v>0</x:v>
      </x:c>
      <x:c r="T6258" s="9" t="n">
        <x:v>0</x:v>
      </x:c>
      <x:c r="U6258" s="9" t="n">
        <x:v>8</x:v>
      </x:c>
      <x:c r="V6258" s="9" t="str"/>
    </x:row>
    <x:row r="6259" ht="22" customHeight="1">
      <x:c r="A6259" s="10" t="str">
        <x:v>SINGLESHOT</x:v>
      </x:c>
      <x:c r="B6259" s="10" t="str">
        <x:v>TRF-056</x:v>
      </x:c>
      <x:c r="C6259" s="10" t="str">
        <x:v>TRF-056-F04</x:v>
      </x:c>
      <x:c r="D6259" s="10" t="str">
        <x:v>RUN_01</x:v>
      </x:c>
      <x:c r="E6259" s="10" t="str">
        <x:v>ORIGINAL_LEDGER</x:v>
      </x:c>
      <x:c r="F6259" s="10" t="str">
        <x:v>FAIL</x:v>
      </x:c>
      <x:c r="G6259" s="10" t="str">
        <x:v>NO_VERDICT</x:v>
      </x:c>
      <x:c r="H6259" s="10" t="str">
        <x:v>INFRASTRUCTURE_FAILURE</x:v>
      </x:c>
      <x:c r="I6259" s="10" t="str">
        <x:v>NOT_PARSED</x:v>
      </x:c>
      <x:c r="J6259" s="10" t="str">
        <x:v>SINGLESHOT_CAPTURED_DIAGNOSTIC_FAIL</x:v>
      </x:c>
      <x:c r="K6259" s="10" t="str"/>
      <x:c r="L6259" s="10" t="str">
        <x:v>historical_three</x:v>
      </x:c>
      <x:c r="M6259" s="10" t="n">
        <x:v>0</x:v>
      </x:c>
      <x:c r="N6259" s="10" t="n">
        <x:v>0</x:v>
      </x:c>
      <x:c r="O6259" s="10" t="n">
        <x:v>0</x:v>
      </x:c>
      <x:c r="P6259" s="9" t="str">
        <x:f>'CaseReview'!U1887</x:f>
        <x:v>FAIL</x:v>
      </x:c>
      <x:c r="Q6259" s="9" t="n">
        <x:f>IF(AND(T6259=1,G6259=P6259),1,0)</x:f>
        <x:v>0</x:v>
      </x:c>
      <x:c r="R6259" s="9" t="n">
        <x:f>IF(AND(T6259=1,G6259="PASS",P6259="FAIL"),1,0)</x:f>
        <x:v>0</x:v>
      </x:c>
      <x:c r="S6259" s="9" t="n">
        <x:f>IF(AND(T6259=1,G6259="FAIL",P6259="PASS"),1,0)</x:f>
        <x:v>0</x:v>
      </x:c>
      <x:c r="T6259" s="9" t="n">
        <x:v>0</x:v>
      </x:c>
      <x:c r="U6259" s="9" t="n">
        <x:v>8</x:v>
      </x:c>
      <x:c r="V6259" s="9" t="str"/>
    </x:row>
    <x:row r="6260" ht="22" customHeight="1">
      <x:c r="A6260" s="10" t="str">
        <x:v>SINGLESHOT</x:v>
      </x:c>
      <x:c r="B6260" s="10" t="str">
        <x:v>TRF-056</x:v>
      </x:c>
      <x:c r="C6260" s="10" t="str">
        <x:v>TRF-056-F05</x:v>
      </x:c>
      <x:c r="D6260" s="10" t="str">
        <x:v>RUN_01</x:v>
      </x:c>
      <x:c r="E6260" s="10" t="str">
        <x:v>ORIGINAL_LEDGER</x:v>
      </x:c>
      <x:c r="F6260" s="10" t="str">
        <x:v>FAIL</x:v>
      </x:c>
      <x:c r="G6260" s="10" t="str">
        <x:v>NO_VERDICT</x:v>
      </x:c>
      <x:c r="H6260" s="10" t="str">
        <x:v>INFRASTRUCTURE_FAILURE</x:v>
      </x:c>
      <x:c r="I6260" s="10" t="str">
        <x:v>NOT_PARSED</x:v>
      </x:c>
      <x:c r="J6260" s="10" t="str">
        <x:v>SINGLESHOT_CAPTURED_DIAGNOSTIC_FAIL</x:v>
      </x:c>
      <x:c r="K6260" s="10" t="str"/>
      <x:c r="L6260" s="10" t="str">
        <x:v>historical_three</x:v>
      </x:c>
      <x:c r="M6260" s="10" t="n">
        <x:v>0</x:v>
      </x:c>
      <x:c r="N6260" s="10" t="n">
        <x:v>0</x:v>
      </x:c>
      <x:c r="O6260" s="10" t="n">
        <x:v>0</x:v>
      </x:c>
      <x:c r="P6260" s="9" t="str">
        <x:f>'CaseReview'!U1888</x:f>
        <x:v>FAIL</x:v>
      </x:c>
      <x:c r="Q6260" s="9" t="n">
        <x:f>IF(AND(T6260=1,G6260=P6260),1,0)</x:f>
        <x:v>0</x:v>
      </x:c>
      <x:c r="R6260" s="9" t="n">
        <x:f>IF(AND(T6260=1,G6260="PASS",P6260="FAIL"),1,0)</x:f>
        <x:v>0</x:v>
      </x:c>
      <x:c r="S6260" s="9" t="n">
        <x:f>IF(AND(T6260=1,G6260="FAIL",P6260="PASS"),1,0)</x:f>
        <x:v>0</x:v>
      </x:c>
      <x:c r="T6260" s="9" t="n">
        <x:v>0</x:v>
      </x:c>
      <x:c r="U6260" s="9" t="n">
        <x:v>8</x:v>
      </x:c>
      <x:c r="V6260" s="9" t="str"/>
    </x:row>
    <x:row r="6261" ht="22" customHeight="1">
      <x:c r="A6261" s="10" t="str">
        <x:v>SINGLESHOT</x:v>
      </x:c>
      <x:c r="B6261" s="10" t="str">
        <x:v>TRF-056</x:v>
      </x:c>
      <x:c r="C6261" s="10" t="str">
        <x:v>TRF-056-P01</x:v>
      </x:c>
      <x:c r="D6261" s="10" t="str">
        <x:v>RUN_01</x:v>
      </x:c>
      <x:c r="E6261" s="10" t="str">
        <x:v>ORIGINAL_LEDGER</x:v>
      </x:c>
      <x:c r="F6261" s="10" t="str">
        <x:v>PASS</x:v>
      </x:c>
      <x:c r="G6261" s="10" t="str">
        <x:v>NO_VERDICT</x:v>
      </x:c>
      <x:c r="H6261" s="10" t="str">
        <x:v>INFRASTRUCTURE_FAILURE</x:v>
      </x:c>
      <x:c r="I6261" s="10" t="str">
        <x:v>NOT_PARSED</x:v>
      </x:c>
      <x:c r="J6261" s="10" t="str">
        <x:v>SINGLESHOT_CAPTURED_DIAGNOSTIC_FAIL</x:v>
      </x:c>
      <x:c r="K6261" s="10" t="str"/>
      <x:c r="L6261" s="10" t="str">
        <x:v>historical_three</x:v>
      </x:c>
      <x:c r="M6261" s="10" t="n">
        <x:v>0</x:v>
      </x:c>
      <x:c r="N6261" s="10" t="n">
        <x:v>0</x:v>
      </x:c>
      <x:c r="O6261" s="10" t="n">
        <x:v>0</x:v>
      </x:c>
      <x:c r="P6261" s="9" t="str">
        <x:f>'CaseReview'!U1889</x:f>
        <x:v>PASS</x:v>
      </x:c>
      <x:c r="Q6261" s="9" t="n">
        <x:f>IF(AND(T6261=1,G6261=P6261),1,0)</x:f>
        <x:v>0</x:v>
      </x:c>
      <x:c r="R6261" s="9" t="n">
        <x:f>IF(AND(T6261=1,G6261="PASS",P6261="FAIL"),1,0)</x:f>
        <x:v>0</x:v>
      </x:c>
      <x:c r="S6261" s="9" t="n">
        <x:f>IF(AND(T6261=1,G6261="FAIL",P6261="PASS"),1,0)</x:f>
        <x:v>0</x:v>
      </x:c>
      <x:c r="T6261" s="9" t="n">
        <x:v>0</x:v>
      </x:c>
      <x:c r="U6261" s="9" t="n">
        <x:v>8</x:v>
      </x:c>
      <x:c r="V6261" s="9" t="str"/>
    </x:row>
    <x:row r="6262" ht="22" customHeight="1">
      <x:c r="A6262" s="10" t="str">
        <x:v>SINGLESHOT</x:v>
      </x:c>
      <x:c r="B6262" s="10" t="str">
        <x:v>TRF-056</x:v>
      </x:c>
      <x:c r="C6262" s="10" t="str">
        <x:v>TRF-056-P02</x:v>
      </x:c>
      <x:c r="D6262" s="10" t="str">
        <x:v>RUN_01</x:v>
      </x:c>
      <x:c r="E6262" s="10" t="str">
        <x:v>ORIGINAL_LEDGER</x:v>
      </x:c>
      <x:c r="F6262" s="10" t="str">
        <x:v>PASS</x:v>
      </x:c>
      <x:c r="G6262" s="10" t="str">
        <x:v>NO_VERDICT</x:v>
      </x:c>
      <x:c r="H6262" s="10" t="str">
        <x:v>INFRASTRUCTURE_FAILURE</x:v>
      </x:c>
      <x:c r="I6262" s="10" t="str">
        <x:v>NOT_PARSED</x:v>
      </x:c>
      <x:c r="J6262" s="10" t="str">
        <x:v>SINGLESHOT_CAPTURED_DIAGNOSTIC_FAIL</x:v>
      </x:c>
      <x:c r="K6262" s="10" t="str"/>
      <x:c r="L6262" s="10" t="str">
        <x:v>historical_three</x:v>
      </x:c>
      <x:c r="M6262" s="10" t="n">
        <x:v>0</x:v>
      </x:c>
      <x:c r="N6262" s="10" t="n">
        <x:v>0</x:v>
      </x:c>
      <x:c r="O6262" s="10" t="n">
        <x:v>0</x:v>
      </x:c>
      <x:c r="P6262" s="9" t="str">
        <x:f>'CaseReview'!U1890</x:f>
        <x:v>PASS</x:v>
      </x:c>
      <x:c r="Q6262" s="9" t="n">
        <x:f>IF(AND(T6262=1,G6262=P6262),1,0)</x:f>
        <x:v>0</x:v>
      </x:c>
      <x:c r="R6262" s="9" t="n">
        <x:f>IF(AND(T6262=1,G6262="PASS",P6262="FAIL"),1,0)</x:f>
        <x:v>0</x:v>
      </x:c>
      <x:c r="S6262" s="9" t="n">
        <x:f>IF(AND(T6262=1,G6262="FAIL",P6262="PASS"),1,0)</x:f>
        <x:v>0</x:v>
      </x:c>
      <x:c r="T6262" s="9" t="n">
        <x:v>0</x:v>
      </x:c>
      <x:c r="U6262" s="9" t="n">
        <x:v>8</x:v>
      </x:c>
      <x:c r="V6262" s="9" t="str"/>
    </x:row>
    <x:row r="6263" ht="22" customHeight="1">
      <x:c r="A6263" s="10" t="str">
        <x:v>SINGLESHOT</x:v>
      </x:c>
      <x:c r="B6263" s="10" t="str">
        <x:v>TRF-056</x:v>
      </x:c>
      <x:c r="C6263" s="10" t="str">
        <x:v>TRF-056-P03</x:v>
      </x:c>
      <x:c r="D6263" s="10" t="str">
        <x:v>RUN_01</x:v>
      </x:c>
      <x:c r="E6263" s="10" t="str">
        <x:v>ORIGINAL_LEDGER</x:v>
      </x:c>
      <x:c r="F6263" s="10" t="str">
        <x:v>PASS</x:v>
      </x:c>
      <x:c r="G6263" s="10" t="str">
        <x:v>NO_VERDICT</x:v>
      </x:c>
      <x:c r="H6263" s="10" t="str">
        <x:v>INFRASTRUCTURE_FAILURE</x:v>
      </x:c>
      <x:c r="I6263" s="10" t="str">
        <x:v>NOT_PARSED</x:v>
      </x:c>
      <x:c r="J6263" s="10" t="str">
        <x:v>SINGLESHOT_CAPTURED_DIAGNOSTIC_FAIL</x:v>
      </x:c>
      <x:c r="K6263" s="10" t="str"/>
      <x:c r="L6263" s="10" t="str">
        <x:v>historical_three</x:v>
      </x:c>
      <x:c r="M6263" s="10" t="n">
        <x:v>0</x:v>
      </x:c>
      <x:c r="N6263" s="10" t="n">
        <x:v>0</x:v>
      </x:c>
      <x:c r="O6263" s="10" t="n">
        <x:v>0</x:v>
      </x:c>
      <x:c r="P6263" s="9" t="str">
        <x:f>'CaseReview'!U1891</x:f>
        <x:v>PASS</x:v>
      </x:c>
      <x:c r="Q6263" s="9" t="n">
        <x:f>IF(AND(T6263=1,G6263=P6263),1,0)</x:f>
        <x:v>0</x:v>
      </x:c>
      <x:c r="R6263" s="9" t="n">
        <x:f>IF(AND(T6263=1,G6263="PASS",P6263="FAIL"),1,0)</x:f>
        <x:v>0</x:v>
      </x:c>
      <x:c r="S6263" s="9" t="n">
        <x:f>IF(AND(T6263=1,G6263="FAIL",P6263="PASS"),1,0)</x:f>
        <x:v>0</x:v>
      </x:c>
      <x:c r="T6263" s="9" t="n">
        <x:v>0</x:v>
      </x:c>
      <x:c r="U6263" s="9" t="n">
        <x:v>8</x:v>
      </x:c>
      <x:c r="V6263" s="9" t="str"/>
    </x:row>
    <x:row r="6264" ht="22" customHeight="1">
      <x:c r="A6264" s="10" t="str">
        <x:v>SINGLESHOT</x:v>
      </x:c>
      <x:c r="B6264" s="10" t="str">
        <x:v>TRF-057</x:v>
      </x:c>
      <x:c r="C6264" s="10" t="str">
        <x:v>TRF-057-F01</x:v>
      </x:c>
      <x:c r="D6264" s="10" t="str">
        <x:v>RUN_01</x:v>
      </x:c>
      <x:c r="E6264" s="10" t="str">
        <x:v>ORIGINAL_LEDGER</x:v>
      </x:c>
      <x:c r="F6264" s="10" t="str">
        <x:v>FAIL</x:v>
      </x:c>
      <x:c r="G6264" s="10" t="str">
        <x:v>FAIL</x:v>
      </x:c>
      <x:c r="H6264" s="10" t="str">
        <x:v>EXECUTED</x:v>
      </x:c>
      <x:c r="I6264" s="10" t="str">
        <x:v>PARSED</x:v>
      </x:c>
      <x:c r="J6264" s="10" t="str">
        <x:v>SINGLESHOT_CAPTURED_DIAGNOSTIC_PASS</x:v>
      </x:c>
      <x:c r="K6264" s="10" t="str">
        <x:v>072faafdf91766575e1da3f0b10133e04bf189d53d43219adb5be36435598828</x:v>
      </x:c>
      <x:c r="L6264" s="10" t="str">
        <x:v>historical_three</x:v>
      </x:c>
      <x:c r="M6264" s="10" t="n">
        <x:v>1</x:v>
      </x:c>
      <x:c r="N6264" s="10" t="n">
        <x:v>0</x:v>
      </x:c>
      <x:c r="O6264" s="10" t="n">
        <x:v>0</x:v>
      </x:c>
      <x:c r="P6264" s="9" t="str">
        <x:f>'CaseReview'!U1892</x:f>
        <x:v>FAIL</x:v>
      </x:c>
      <x:c r="Q6264" s="9" t="n">
        <x:f>IF(AND(T6264=1,G6264=P6264),1,0)</x:f>
        <x:v>1</x:v>
      </x:c>
      <x:c r="R6264" s="9" t="n">
        <x:f>IF(AND(T6264=1,G6264="PASS",P6264="FAIL"),1,0)</x:f>
        <x:v>0</x:v>
      </x:c>
      <x:c r="S6264" s="9" t="n">
        <x:f>IF(AND(T6264=1,G6264="FAIL",P6264="PASS"),1,0)</x:f>
        <x:v>0</x:v>
      </x:c>
      <x:c r="T6264" s="9" t="n">
        <x:v>1</x:v>
      </x:c>
      <x:c r="U6264" s="9" t="n">
        <x:v>7</x:v>
      </x:c>
      <x:c r="V6264" s="9" t="str">
        <x:v>MVP/SHACL_GENERATION_PIPELINE/experiments/LUNA_CONTEXTUAL_SINGLESHOT/RUN_01/runs/RUN-TRF-057-20260831T161327892684Z/artifacts/attempt_01/extracted_shape.ttl</x:v>
      </x:c>
    </x:row>
    <x:row r="6265" ht="22" customHeight="1">
      <x:c r="A6265" s="10" t="str">
        <x:v>SINGLESHOT</x:v>
      </x:c>
      <x:c r="B6265" s="10" t="str">
        <x:v>TRF-057</x:v>
      </x:c>
      <x:c r="C6265" s="10" t="str">
        <x:v>TRF-057-F02</x:v>
      </x:c>
      <x:c r="D6265" s="10" t="str">
        <x:v>RUN_01</x:v>
      </x:c>
      <x:c r="E6265" s="10" t="str">
        <x:v>ORIGINAL_LEDGER</x:v>
      </x:c>
      <x:c r="F6265" s="10" t="str">
        <x:v>FAIL</x:v>
      </x:c>
      <x:c r="G6265" s="10" t="str">
        <x:v>FAIL</x:v>
      </x:c>
      <x:c r="H6265" s="10" t="str">
        <x:v>EXECUTED</x:v>
      </x:c>
      <x:c r="I6265" s="10" t="str">
        <x:v>PARSED</x:v>
      </x:c>
      <x:c r="J6265" s="10" t="str">
        <x:v>SINGLESHOT_CAPTURED_DIAGNOSTIC_PASS</x:v>
      </x:c>
      <x:c r="K6265" s="10" t="str">
        <x:v>072faafdf91766575e1da3f0b10133e04bf189d53d43219adb5be36435598828</x:v>
      </x:c>
      <x:c r="L6265" s="10" t="str">
        <x:v>historical_three</x:v>
      </x:c>
      <x:c r="M6265" s="10" t="n">
        <x:v>1</x:v>
      </x:c>
      <x:c r="N6265" s="10" t="n">
        <x:v>0</x:v>
      </x:c>
      <x:c r="O6265" s="10" t="n">
        <x:v>0</x:v>
      </x:c>
      <x:c r="P6265" s="9" t="str">
        <x:f>'CaseReview'!U1893</x:f>
        <x:v>FAIL</x:v>
      </x:c>
      <x:c r="Q6265" s="9" t="n">
        <x:f>IF(AND(T6265=1,G6265=P6265),1,0)</x:f>
        <x:v>1</x:v>
      </x:c>
      <x:c r="R6265" s="9" t="n">
        <x:f>IF(AND(T6265=1,G6265="PASS",P6265="FAIL"),1,0)</x:f>
        <x:v>0</x:v>
      </x:c>
      <x:c r="S6265" s="9" t="n">
        <x:f>IF(AND(T6265=1,G6265="FAIL",P6265="PASS"),1,0)</x:f>
        <x:v>0</x:v>
      </x:c>
      <x:c r="T6265" s="9" t="n">
        <x:v>1</x:v>
      </x:c>
      <x:c r="U6265" s="9" t="n">
        <x:v>7</x:v>
      </x:c>
      <x:c r="V6265" s="9" t="str">
        <x:v>MVP/SHACL_GENERATION_PIPELINE/experiments/LUNA_CONTEXTUAL_SINGLESHOT/RUN_01/runs/RUN-TRF-057-20260831T161327892684Z/artifacts/attempt_01/extracted_shape.ttl</x:v>
      </x:c>
    </x:row>
    <x:row r="6266" ht="22" customHeight="1">
      <x:c r="A6266" s="10" t="str">
        <x:v>SINGLESHOT</x:v>
      </x:c>
      <x:c r="B6266" s="10" t="str">
        <x:v>TRF-057</x:v>
      </x:c>
      <x:c r="C6266" s="10" t="str">
        <x:v>TRF-057-F03</x:v>
      </x:c>
      <x:c r="D6266" s="10" t="str">
        <x:v>RUN_01</x:v>
      </x:c>
      <x:c r="E6266" s="10" t="str">
        <x:v>ORIGINAL_LEDGER</x:v>
      </x:c>
      <x:c r="F6266" s="10" t="str">
        <x:v>FAIL</x:v>
      </x:c>
      <x:c r="G6266" s="10" t="str">
        <x:v>FAIL</x:v>
      </x:c>
      <x:c r="H6266" s="10" t="str">
        <x:v>EXECUTED</x:v>
      </x:c>
      <x:c r="I6266" s="10" t="str">
        <x:v>PARSED</x:v>
      </x:c>
      <x:c r="J6266" s="10" t="str">
        <x:v>SINGLESHOT_CAPTURED_DIAGNOSTIC_PASS</x:v>
      </x:c>
      <x:c r="K6266" s="10" t="str">
        <x:v>072faafdf91766575e1da3f0b10133e04bf189d53d43219adb5be36435598828</x:v>
      </x:c>
      <x:c r="L6266" s="10" t="str">
        <x:v>historical_three</x:v>
      </x:c>
      <x:c r="M6266" s="10" t="n">
        <x:v>1</x:v>
      </x:c>
      <x:c r="N6266" s="10" t="n">
        <x:v>0</x:v>
      </x:c>
      <x:c r="O6266" s="10" t="n">
        <x:v>0</x:v>
      </x:c>
      <x:c r="P6266" s="9" t="str">
        <x:f>'CaseReview'!U1894</x:f>
        <x:v>FAIL</x:v>
      </x:c>
      <x:c r="Q6266" s="9" t="n">
        <x:f>IF(AND(T6266=1,G6266=P6266),1,0)</x:f>
        <x:v>1</x:v>
      </x:c>
      <x:c r="R6266" s="9" t="n">
        <x:f>IF(AND(T6266=1,G6266="PASS",P6266="FAIL"),1,0)</x:f>
        <x:v>0</x:v>
      </x:c>
      <x:c r="S6266" s="9" t="n">
        <x:f>IF(AND(T6266=1,G6266="FAIL",P6266="PASS"),1,0)</x:f>
        <x:v>0</x:v>
      </x:c>
      <x:c r="T6266" s="9" t="n">
        <x:v>1</x:v>
      </x:c>
      <x:c r="U6266" s="9" t="n">
        <x:v>7</x:v>
      </x:c>
      <x:c r="V6266" s="9" t="str">
        <x:v>MVP/SHACL_GENERATION_PIPELINE/experiments/LUNA_CONTEXTUAL_SINGLESHOT/RUN_01/runs/RUN-TRF-057-20260831T161327892684Z/artifacts/attempt_01/extracted_shape.ttl</x:v>
      </x:c>
    </x:row>
    <x:row r="6267" ht="22" customHeight="1">
      <x:c r="A6267" s="10" t="str">
        <x:v>SINGLESHOT</x:v>
      </x:c>
      <x:c r="B6267" s="10" t="str">
        <x:v>TRF-057</x:v>
      </x:c>
      <x:c r="C6267" s="10" t="str">
        <x:v>TRF-057-F04</x:v>
      </x:c>
      <x:c r="D6267" s="10" t="str">
        <x:v>RUN_01</x:v>
      </x:c>
      <x:c r="E6267" s="10" t="str">
        <x:v>ORIGINAL_LEDGER</x:v>
      </x:c>
      <x:c r="F6267" s="10" t="str">
        <x:v>FAIL</x:v>
      </x:c>
      <x:c r="G6267" s="10" t="str">
        <x:v>FAIL</x:v>
      </x:c>
      <x:c r="H6267" s="10" t="str">
        <x:v>EXECUTED</x:v>
      </x:c>
      <x:c r="I6267" s="10" t="str">
        <x:v>PARSED</x:v>
      </x:c>
      <x:c r="J6267" s="10" t="str">
        <x:v>SINGLESHOT_CAPTURED_DIAGNOSTIC_PASS</x:v>
      </x:c>
      <x:c r="K6267" s="10" t="str">
        <x:v>072faafdf91766575e1da3f0b10133e04bf189d53d43219adb5be36435598828</x:v>
      </x:c>
      <x:c r="L6267" s="10" t="str">
        <x:v>historical_three</x:v>
      </x:c>
      <x:c r="M6267" s="10" t="n">
        <x:v>1</x:v>
      </x:c>
      <x:c r="N6267" s="10" t="n">
        <x:v>0</x:v>
      </x:c>
      <x:c r="O6267" s="10" t="n">
        <x:v>0</x:v>
      </x:c>
      <x:c r="P6267" s="9" t="str">
        <x:f>'CaseReview'!U1895</x:f>
        <x:v>FAIL</x:v>
      </x:c>
      <x:c r="Q6267" s="9" t="n">
        <x:f>IF(AND(T6267=1,G6267=P6267),1,0)</x:f>
        <x:v>1</x:v>
      </x:c>
      <x:c r="R6267" s="9" t="n">
        <x:f>IF(AND(T6267=1,G6267="PASS",P6267="FAIL"),1,0)</x:f>
        <x:v>0</x:v>
      </x:c>
      <x:c r="S6267" s="9" t="n">
        <x:f>IF(AND(T6267=1,G6267="FAIL",P6267="PASS"),1,0)</x:f>
        <x:v>0</x:v>
      </x:c>
      <x:c r="T6267" s="9" t="n">
        <x:v>1</x:v>
      </x:c>
      <x:c r="U6267" s="9" t="n">
        <x:v>7</x:v>
      </x:c>
      <x:c r="V6267" s="9" t="str">
        <x:v>MVP/SHACL_GENERATION_PIPELINE/experiments/LUNA_CONTEXTUAL_SINGLESHOT/RUN_01/runs/RUN-TRF-057-20260831T161327892684Z/artifacts/attempt_01/extracted_shape.ttl</x:v>
      </x:c>
    </x:row>
    <x:row r="6268" ht="22" customHeight="1">
      <x:c r="A6268" s="10" t="str">
        <x:v>SINGLESHOT</x:v>
      </x:c>
      <x:c r="B6268" s="10" t="str">
        <x:v>TRF-057</x:v>
      </x:c>
      <x:c r="C6268" s="10" t="str">
        <x:v>TRF-057-P01</x:v>
      </x:c>
      <x:c r="D6268" s="10" t="str">
        <x:v>RUN_01</x:v>
      </x:c>
      <x:c r="E6268" s="10" t="str">
        <x:v>ORIGINAL_LEDGER</x:v>
      </x:c>
      <x:c r="F6268" s="10" t="str">
        <x:v>PASS</x:v>
      </x:c>
      <x:c r="G6268" s="10" t="str">
        <x:v>PASS</x:v>
      </x:c>
      <x:c r="H6268" s="10" t="str">
        <x:v>EXECUTED</x:v>
      </x:c>
      <x:c r="I6268" s="10" t="str">
        <x:v>PARSED</x:v>
      </x:c>
      <x:c r="J6268" s="10" t="str">
        <x:v>SINGLESHOT_CAPTURED_DIAGNOSTIC_PASS</x:v>
      </x:c>
      <x:c r="K6268" s="10" t="str">
        <x:v>072faafdf91766575e1da3f0b10133e04bf189d53d43219adb5be36435598828</x:v>
      </x:c>
      <x:c r="L6268" s="10" t="str">
        <x:v>historical_three</x:v>
      </x:c>
      <x:c r="M6268" s="10" t="n">
        <x:v>1</x:v>
      </x:c>
      <x:c r="N6268" s="10" t="n">
        <x:v>0</x:v>
      </x:c>
      <x:c r="O6268" s="10" t="n">
        <x:v>0</x:v>
      </x:c>
      <x:c r="P6268" s="9" t="str">
        <x:f>'CaseReview'!U1896</x:f>
        <x:v>PASS</x:v>
      </x:c>
      <x:c r="Q6268" s="9" t="n">
        <x:f>IF(AND(T6268=1,G6268=P6268),1,0)</x:f>
        <x:v>1</x:v>
      </x:c>
      <x:c r="R6268" s="9" t="n">
        <x:f>IF(AND(T6268=1,G6268="PASS",P6268="FAIL"),1,0)</x:f>
        <x:v>0</x:v>
      </x:c>
      <x:c r="S6268" s="9" t="n">
        <x:f>IF(AND(T6268=1,G6268="FAIL",P6268="PASS"),1,0)</x:f>
        <x:v>0</x:v>
      </x:c>
      <x:c r="T6268" s="9" t="n">
        <x:v>1</x:v>
      </x:c>
      <x:c r="U6268" s="9" t="n">
        <x:v>7</x:v>
      </x:c>
      <x:c r="V6268" s="9" t="str">
        <x:v>MVP/SHACL_GENERATION_PIPELINE/experiments/LUNA_CONTEXTUAL_SINGLESHOT/RUN_01/runs/RUN-TRF-057-20260831T161327892684Z/artifacts/attempt_01/extracted_shape.ttl</x:v>
      </x:c>
    </x:row>
    <x:row r="6269" ht="22" customHeight="1">
      <x:c r="A6269" s="10" t="str">
        <x:v>SINGLESHOT</x:v>
      </x:c>
      <x:c r="B6269" s="10" t="str">
        <x:v>TRF-057</x:v>
      </x:c>
      <x:c r="C6269" s="10" t="str">
        <x:v>TRF-057-P02</x:v>
      </x:c>
      <x:c r="D6269" s="10" t="str">
        <x:v>RUN_01</x:v>
      </x:c>
      <x:c r="E6269" s="10" t="str">
        <x:v>ORIGINAL_LEDGER</x:v>
      </x:c>
      <x:c r="F6269" s="10" t="str">
        <x:v>PASS</x:v>
      </x:c>
      <x:c r="G6269" s="10" t="str">
        <x:v>PASS</x:v>
      </x:c>
      <x:c r="H6269" s="10" t="str">
        <x:v>EXECUTED</x:v>
      </x:c>
      <x:c r="I6269" s="10" t="str">
        <x:v>PARSED</x:v>
      </x:c>
      <x:c r="J6269" s="10" t="str">
        <x:v>SINGLESHOT_CAPTURED_DIAGNOSTIC_PASS</x:v>
      </x:c>
      <x:c r="K6269" s="10" t="str">
        <x:v>072faafdf91766575e1da3f0b10133e04bf189d53d43219adb5be36435598828</x:v>
      </x:c>
      <x:c r="L6269" s="10" t="str">
        <x:v>historical_three</x:v>
      </x:c>
      <x:c r="M6269" s="10" t="n">
        <x:v>1</x:v>
      </x:c>
      <x:c r="N6269" s="10" t="n">
        <x:v>0</x:v>
      </x:c>
      <x:c r="O6269" s="10" t="n">
        <x:v>0</x:v>
      </x:c>
      <x:c r="P6269" s="9" t="str">
        <x:f>'CaseReview'!U1897</x:f>
        <x:v>PASS</x:v>
      </x:c>
      <x:c r="Q6269" s="9" t="n">
        <x:f>IF(AND(T6269=1,G6269=P6269),1,0)</x:f>
        <x:v>1</x:v>
      </x:c>
      <x:c r="R6269" s="9" t="n">
        <x:f>IF(AND(T6269=1,G6269="PASS",P6269="FAIL"),1,0)</x:f>
        <x:v>0</x:v>
      </x:c>
      <x:c r="S6269" s="9" t="n">
        <x:f>IF(AND(T6269=1,G6269="FAIL",P6269="PASS"),1,0)</x:f>
        <x:v>0</x:v>
      </x:c>
      <x:c r="T6269" s="9" t="n">
        <x:v>1</x:v>
      </x:c>
      <x:c r="U6269" s="9" t="n">
        <x:v>7</x:v>
      </x:c>
      <x:c r="V6269" s="9" t="str">
        <x:v>MVP/SHACL_GENERATION_PIPELINE/experiments/LUNA_CONTEXTUAL_SINGLESHOT/RUN_01/runs/RUN-TRF-057-20260831T161327892684Z/artifacts/attempt_01/extracted_shape.ttl</x:v>
      </x:c>
    </x:row>
    <x:row r="6270" ht="22" customHeight="1">
      <x:c r="A6270" s="10" t="str">
        <x:v>SINGLESHOT</x:v>
      </x:c>
      <x:c r="B6270" s="10" t="str">
        <x:v>TRF-057</x:v>
      </x:c>
      <x:c r="C6270" s="10" t="str">
        <x:v>TRF-057-P03</x:v>
      </x:c>
      <x:c r="D6270" s="10" t="str">
        <x:v>RUN_01</x:v>
      </x:c>
      <x:c r="E6270" s="10" t="str">
        <x:v>ORIGINAL_LEDGER</x:v>
      </x:c>
      <x:c r="F6270" s="10" t="str">
        <x:v>PASS</x:v>
      </x:c>
      <x:c r="G6270" s="10" t="str">
        <x:v>PASS</x:v>
      </x:c>
      <x:c r="H6270" s="10" t="str">
        <x:v>EXECUTED</x:v>
      </x:c>
      <x:c r="I6270" s="10" t="str">
        <x:v>PARSED</x:v>
      </x:c>
      <x:c r="J6270" s="10" t="str">
        <x:v>SINGLESHOT_CAPTURED_DIAGNOSTIC_PASS</x:v>
      </x:c>
      <x:c r="K6270" s="10" t="str">
        <x:v>072faafdf91766575e1da3f0b10133e04bf189d53d43219adb5be36435598828</x:v>
      </x:c>
      <x:c r="L6270" s="10" t="str">
        <x:v>historical_three</x:v>
      </x:c>
      <x:c r="M6270" s="10" t="n">
        <x:v>1</x:v>
      </x:c>
      <x:c r="N6270" s="10" t="n">
        <x:v>0</x:v>
      </x:c>
      <x:c r="O6270" s="10" t="n">
        <x:v>0</x:v>
      </x:c>
      <x:c r="P6270" s="9" t="str">
        <x:f>'CaseReview'!U1898</x:f>
        <x:v>PASS</x:v>
      </x:c>
      <x:c r="Q6270" s="9" t="n">
        <x:f>IF(AND(T6270=1,G6270=P6270),1,0)</x:f>
        <x:v>1</x:v>
      </x:c>
      <x:c r="R6270" s="9" t="n">
        <x:f>IF(AND(T6270=1,G6270="PASS",P6270="FAIL"),1,0)</x:f>
        <x:v>0</x:v>
      </x:c>
      <x:c r="S6270" s="9" t="n">
        <x:f>IF(AND(T6270=1,G6270="FAIL",P6270="PASS"),1,0)</x:f>
        <x:v>0</x:v>
      </x:c>
      <x:c r="T6270" s="9" t="n">
        <x:v>1</x:v>
      </x:c>
      <x:c r="U6270" s="9" t="n">
        <x:v>7</x:v>
      </x:c>
      <x:c r="V6270" s="9" t="str">
        <x:v>MVP/SHACL_GENERATION_PIPELINE/experiments/LUNA_CONTEXTUAL_SINGLESHOT/RUN_01/runs/RUN-TRF-057-20260831T161327892684Z/artifacts/attempt_01/extracted_shape.ttl</x:v>
      </x:c>
    </x:row>
    <x:row r="6271" ht="22" customHeight="1">
      <x:c r="A6271" s="10" t="str">
        <x:v>SINGLESHOT</x:v>
      </x:c>
      <x:c r="B6271" s="10" t="str">
        <x:v>TRF-058</x:v>
      </x:c>
      <x:c r="C6271" s="10" t="str">
        <x:v>TRF-058-F01</x:v>
      </x:c>
      <x:c r="D6271" s="10" t="str">
        <x:v>RUN_01</x:v>
      </x:c>
      <x:c r="E6271" s="10" t="str">
        <x:v>ORIGINAL_LEDGER</x:v>
      </x:c>
      <x:c r="F6271" s="10" t="str">
        <x:v>FAIL</x:v>
      </x:c>
      <x:c r="G6271" s="10" t="str">
        <x:v>FAIL</x:v>
      </x:c>
      <x:c r="H6271" s="10" t="str">
        <x:v>EXECUTED</x:v>
      </x:c>
      <x:c r="I6271" s="10" t="str">
        <x:v>PARSED</x:v>
      </x:c>
      <x:c r="J6271" s="10" t="str">
        <x:v>SINGLESHOT_CAPTURED_DIAGNOSTIC_PASS</x:v>
      </x:c>
      <x:c r="K6271" s="10" t="str">
        <x:v>c8918fe5fa6332b2ea8dde98c8bfeca942054ee1a1fb17ddbc03d3f7b7e8cbf2</x:v>
      </x:c>
      <x:c r="L6271" s="10" t="str">
        <x:v>historical_three</x:v>
      </x:c>
      <x:c r="M6271" s="10" t="n">
        <x:v>1</x:v>
      </x:c>
      <x:c r="N6271" s="10" t="n">
        <x:v>0</x:v>
      </x:c>
      <x:c r="O6271" s="10" t="n">
        <x:v>0</x:v>
      </x:c>
      <x:c r="P6271" s="9" t="str">
        <x:f>'CaseReview'!U1899</x:f>
        <x:v>FAIL</x:v>
      </x:c>
      <x:c r="Q6271" s="9" t="n">
        <x:f>IF(AND(T6271=1,G6271=P6271),1,0)</x:f>
        <x:v>1</x:v>
      </x:c>
      <x:c r="R6271" s="9" t="n">
        <x:f>IF(AND(T6271=1,G6271="PASS",P6271="FAIL"),1,0)</x:f>
        <x:v>0</x:v>
      </x:c>
      <x:c r="S6271" s="9" t="n">
        <x:f>IF(AND(T6271=1,G6271="FAIL",P6271="PASS"),1,0)</x:f>
        <x:v>0</x:v>
      </x:c>
      <x:c r="T6271" s="9" t="n">
        <x:v>1</x:v>
      </x:c>
      <x:c r="U6271" s="9" t="n">
        <x:v>6</x:v>
      </x:c>
      <x:c r="V6271" s="9" t="str">
        <x:v>MVP/SHACL_GENERATION_PIPELINE/experiments/LUNA_CONTEXTUAL_SINGLESHOT/RUN_01/runs/RUN-TRF-058-20260831T161349878556Z/artifacts/attempt_01/extracted_shape.ttl</x:v>
      </x:c>
    </x:row>
    <x:row r="6272" ht="22" customHeight="1">
      <x:c r="A6272" s="10" t="str">
        <x:v>SINGLESHOT</x:v>
      </x:c>
      <x:c r="B6272" s="10" t="str">
        <x:v>TRF-058</x:v>
      </x:c>
      <x:c r="C6272" s="10" t="str">
        <x:v>TRF-058-F02</x:v>
      </x:c>
      <x:c r="D6272" s="10" t="str">
        <x:v>RUN_01</x:v>
      </x:c>
      <x:c r="E6272" s="10" t="str">
        <x:v>ORIGINAL_LEDGER</x:v>
      </x:c>
      <x:c r="F6272" s="10" t="str">
        <x:v>FAIL</x:v>
      </x:c>
      <x:c r="G6272" s="10" t="str">
        <x:v>FAIL</x:v>
      </x:c>
      <x:c r="H6272" s="10" t="str">
        <x:v>EXECUTED</x:v>
      </x:c>
      <x:c r="I6272" s="10" t="str">
        <x:v>PARSED</x:v>
      </x:c>
      <x:c r="J6272" s="10" t="str">
        <x:v>SINGLESHOT_CAPTURED_DIAGNOSTIC_PASS</x:v>
      </x:c>
      <x:c r="K6272" s="10" t="str">
        <x:v>c8918fe5fa6332b2ea8dde98c8bfeca942054ee1a1fb17ddbc03d3f7b7e8cbf2</x:v>
      </x:c>
      <x:c r="L6272" s="10" t="str">
        <x:v>historical_three</x:v>
      </x:c>
      <x:c r="M6272" s="10" t="n">
        <x:v>1</x:v>
      </x:c>
      <x:c r="N6272" s="10" t="n">
        <x:v>0</x:v>
      </x:c>
      <x:c r="O6272" s="10" t="n">
        <x:v>0</x:v>
      </x:c>
      <x:c r="P6272" s="9" t="str">
        <x:f>'CaseReview'!U1900</x:f>
        <x:v>FAIL</x:v>
      </x:c>
      <x:c r="Q6272" s="9" t="n">
        <x:f>IF(AND(T6272=1,G6272=P6272),1,0)</x:f>
        <x:v>1</x:v>
      </x:c>
      <x:c r="R6272" s="9" t="n">
        <x:f>IF(AND(T6272=1,G6272="PASS",P6272="FAIL"),1,0)</x:f>
        <x:v>0</x:v>
      </x:c>
      <x:c r="S6272" s="9" t="n">
        <x:f>IF(AND(T6272=1,G6272="FAIL",P6272="PASS"),1,0)</x:f>
        <x:v>0</x:v>
      </x:c>
      <x:c r="T6272" s="9" t="n">
        <x:v>1</x:v>
      </x:c>
      <x:c r="U6272" s="9" t="n">
        <x:v>6</x:v>
      </x:c>
      <x:c r="V6272" s="9" t="str">
        <x:v>MVP/SHACL_GENERATION_PIPELINE/experiments/LUNA_CONTEXTUAL_SINGLESHOT/RUN_01/runs/RUN-TRF-058-20260831T161349878556Z/artifacts/attempt_01/extracted_shape.ttl</x:v>
      </x:c>
    </x:row>
    <x:row r="6273" ht="22" customHeight="1">
      <x:c r="A6273" s="10" t="str">
        <x:v>SINGLESHOT</x:v>
      </x:c>
      <x:c r="B6273" s="10" t="str">
        <x:v>TRF-058</x:v>
      </x:c>
      <x:c r="C6273" s="10" t="str">
        <x:v>TRF-058-F03</x:v>
      </x:c>
      <x:c r="D6273" s="10" t="str">
        <x:v>RUN_01</x:v>
      </x:c>
      <x:c r="E6273" s="10" t="str">
        <x:v>ORIGINAL_LEDGER</x:v>
      </x:c>
      <x:c r="F6273" s="10" t="str">
        <x:v>FAIL</x:v>
      </x:c>
      <x:c r="G6273" s="10" t="str">
        <x:v>FAIL</x:v>
      </x:c>
      <x:c r="H6273" s="10" t="str">
        <x:v>EXECUTED</x:v>
      </x:c>
      <x:c r="I6273" s="10" t="str">
        <x:v>PARSED</x:v>
      </x:c>
      <x:c r="J6273" s="10" t="str">
        <x:v>SINGLESHOT_CAPTURED_DIAGNOSTIC_PASS</x:v>
      </x:c>
      <x:c r="K6273" s="10" t="str">
        <x:v>c8918fe5fa6332b2ea8dde98c8bfeca942054ee1a1fb17ddbc03d3f7b7e8cbf2</x:v>
      </x:c>
      <x:c r="L6273" s="10" t="str">
        <x:v>historical_three</x:v>
      </x:c>
      <x:c r="M6273" s="10" t="n">
        <x:v>1</x:v>
      </x:c>
      <x:c r="N6273" s="10" t="n">
        <x:v>0</x:v>
      </x:c>
      <x:c r="O6273" s="10" t="n">
        <x:v>0</x:v>
      </x:c>
      <x:c r="P6273" s="9" t="str">
        <x:f>'CaseReview'!U1901</x:f>
        <x:v>FAIL</x:v>
      </x:c>
      <x:c r="Q6273" s="9" t="n">
        <x:f>IF(AND(T6273=1,G6273=P6273),1,0)</x:f>
        <x:v>1</x:v>
      </x:c>
      <x:c r="R6273" s="9" t="n">
        <x:f>IF(AND(T6273=1,G6273="PASS",P6273="FAIL"),1,0)</x:f>
        <x:v>0</x:v>
      </x:c>
      <x:c r="S6273" s="9" t="n">
        <x:f>IF(AND(T6273=1,G6273="FAIL",P6273="PASS"),1,0)</x:f>
        <x:v>0</x:v>
      </x:c>
      <x:c r="T6273" s="9" t="n">
        <x:v>1</x:v>
      </x:c>
      <x:c r="U6273" s="9" t="n">
        <x:v>6</x:v>
      </x:c>
      <x:c r="V6273" s="9" t="str">
        <x:v>MVP/SHACL_GENERATION_PIPELINE/experiments/LUNA_CONTEXTUAL_SINGLESHOT/RUN_01/runs/RUN-TRF-058-20260831T161349878556Z/artifacts/attempt_01/extracted_shape.ttl</x:v>
      </x:c>
    </x:row>
    <x:row r="6274" ht="22" customHeight="1">
      <x:c r="A6274" s="10" t="str">
        <x:v>SINGLESHOT</x:v>
      </x:c>
      <x:c r="B6274" s="10" t="str">
        <x:v>TRF-058</x:v>
      </x:c>
      <x:c r="C6274" s="10" t="str">
        <x:v>TRF-058-F04</x:v>
      </x:c>
      <x:c r="D6274" s="10" t="str">
        <x:v>RUN_01</x:v>
      </x:c>
      <x:c r="E6274" s="10" t="str">
        <x:v>ORIGINAL_LEDGER</x:v>
      </x:c>
      <x:c r="F6274" s="10" t="str">
        <x:v>FAIL</x:v>
      </x:c>
      <x:c r="G6274" s="10" t="str">
        <x:v>FAIL</x:v>
      </x:c>
      <x:c r="H6274" s="10" t="str">
        <x:v>EXECUTED</x:v>
      </x:c>
      <x:c r="I6274" s="10" t="str">
        <x:v>PARSED</x:v>
      </x:c>
      <x:c r="J6274" s="10" t="str">
        <x:v>SINGLESHOT_CAPTURED_DIAGNOSTIC_PASS</x:v>
      </x:c>
      <x:c r="K6274" s="10" t="str">
        <x:v>c8918fe5fa6332b2ea8dde98c8bfeca942054ee1a1fb17ddbc03d3f7b7e8cbf2</x:v>
      </x:c>
      <x:c r="L6274" s="10" t="str">
        <x:v>historical_three</x:v>
      </x:c>
      <x:c r="M6274" s="10" t="n">
        <x:v>1</x:v>
      </x:c>
      <x:c r="N6274" s="10" t="n">
        <x:v>0</x:v>
      </x:c>
      <x:c r="O6274" s="10" t="n">
        <x:v>0</x:v>
      </x:c>
      <x:c r="P6274" s="9" t="str">
        <x:f>'CaseReview'!U1902</x:f>
        <x:v>FAIL</x:v>
      </x:c>
      <x:c r="Q6274" s="9" t="n">
        <x:f>IF(AND(T6274=1,G6274=P6274),1,0)</x:f>
        <x:v>1</x:v>
      </x:c>
      <x:c r="R6274" s="9" t="n">
        <x:f>IF(AND(T6274=1,G6274="PASS",P6274="FAIL"),1,0)</x:f>
        <x:v>0</x:v>
      </x:c>
      <x:c r="S6274" s="9" t="n">
        <x:f>IF(AND(T6274=1,G6274="FAIL",P6274="PASS"),1,0)</x:f>
        <x:v>0</x:v>
      </x:c>
      <x:c r="T6274" s="9" t="n">
        <x:v>1</x:v>
      </x:c>
      <x:c r="U6274" s="9" t="n">
        <x:v>6</x:v>
      </x:c>
      <x:c r="V6274" s="9" t="str">
        <x:v>MVP/SHACL_GENERATION_PIPELINE/experiments/LUNA_CONTEXTUAL_SINGLESHOT/RUN_01/runs/RUN-TRF-058-20260831T161349878556Z/artifacts/attempt_01/extracted_shape.ttl</x:v>
      </x:c>
    </x:row>
    <x:row r="6275" ht="22" customHeight="1">
      <x:c r="A6275" s="10" t="str">
        <x:v>SINGLESHOT</x:v>
      </x:c>
      <x:c r="B6275" s="10" t="str">
        <x:v>TRF-058</x:v>
      </x:c>
      <x:c r="C6275" s="10" t="str">
        <x:v>TRF-058-P01</x:v>
      </x:c>
      <x:c r="D6275" s="10" t="str">
        <x:v>RUN_01</x:v>
      </x:c>
      <x:c r="E6275" s="10" t="str">
        <x:v>ORIGINAL_LEDGER</x:v>
      </x:c>
      <x:c r="F6275" s="10" t="str">
        <x:v>PASS</x:v>
      </x:c>
      <x:c r="G6275" s="10" t="str">
        <x:v>FAIL</x:v>
      </x:c>
      <x:c r="H6275" s="10" t="str">
        <x:v>EXECUTED</x:v>
      </x:c>
      <x:c r="I6275" s="10" t="str">
        <x:v>PARSED</x:v>
      </x:c>
      <x:c r="J6275" s="10" t="str">
        <x:v>SINGLESHOT_CAPTURED_DIAGNOSTIC_PASS</x:v>
      </x:c>
      <x:c r="K6275" s="10" t="str">
        <x:v>c8918fe5fa6332b2ea8dde98c8bfeca942054ee1a1fb17ddbc03d3f7b7e8cbf2</x:v>
      </x:c>
      <x:c r="L6275" s="10" t="str">
        <x:v>historical_three</x:v>
      </x:c>
      <x:c r="M6275" s="10" t="n">
        <x:v>0</x:v>
      </x:c>
      <x:c r="N6275" s="10" t="n">
        <x:v>0</x:v>
      </x:c>
      <x:c r="O6275" s="10" t="n">
        <x:v>1</x:v>
      </x:c>
      <x:c r="P6275" s="9" t="str">
        <x:f>'CaseReview'!U1903</x:f>
        <x:v>PASS</x:v>
      </x:c>
      <x:c r="Q6275" s="9" t="n">
        <x:f>IF(AND(T6275=1,G6275=P6275),1,0)</x:f>
        <x:v>0</x:v>
      </x:c>
      <x:c r="R6275" s="9" t="n">
        <x:f>IF(AND(T6275=1,G6275="PASS",P6275="FAIL"),1,0)</x:f>
        <x:v>0</x:v>
      </x:c>
      <x:c r="S6275" s="9" t="n">
        <x:f>IF(AND(T6275=1,G6275="FAIL",P6275="PASS"),1,0)</x:f>
        <x:v>1</x:v>
      </x:c>
      <x:c r="T6275" s="9" t="n">
        <x:v>1</x:v>
      </x:c>
      <x:c r="U6275" s="9" t="n">
        <x:v>6</x:v>
      </x:c>
      <x:c r="V6275" s="9" t="str">
        <x:v>MVP/SHACL_GENERATION_PIPELINE/experiments/LUNA_CONTEXTUAL_SINGLESHOT/RUN_01/runs/RUN-TRF-058-20260831T161349878556Z/artifacts/attempt_01/extracted_shape.ttl</x:v>
      </x:c>
    </x:row>
    <x:row r="6276" ht="22" customHeight="1">
      <x:c r="A6276" s="10" t="str">
        <x:v>SINGLESHOT</x:v>
      </x:c>
      <x:c r="B6276" s="10" t="str">
        <x:v>TRF-058</x:v>
      </x:c>
      <x:c r="C6276" s="10" t="str">
        <x:v>TRF-058-P02</x:v>
      </x:c>
      <x:c r="D6276" s="10" t="str">
        <x:v>RUN_01</x:v>
      </x:c>
      <x:c r="E6276" s="10" t="str">
        <x:v>ORIGINAL_LEDGER</x:v>
      </x:c>
      <x:c r="F6276" s="10" t="str">
        <x:v>PASS</x:v>
      </x:c>
      <x:c r="G6276" s="10" t="str">
        <x:v>FAIL</x:v>
      </x:c>
      <x:c r="H6276" s="10" t="str">
        <x:v>EXECUTED</x:v>
      </x:c>
      <x:c r="I6276" s="10" t="str">
        <x:v>PARSED</x:v>
      </x:c>
      <x:c r="J6276" s="10" t="str">
        <x:v>SINGLESHOT_CAPTURED_DIAGNOSTIC_PASS</x:v>
      </x:c>
      <x:c r="K6276" s="10" t="str">
        <x:v>c8918fe5fa6332b2ea8dde98c8bfeca942054ee1a1fb17ddbc03d3f7b7e8cbf2</x:v>
      </x:c>
      <x:c r="L6276" s="10" t="str">
        <x:v>historical_three</x:v>
      </x:c>
      <x:c r="M6276" s="10" t="n">
        <x:v>0</x:v>
      </x:c>
      <x:c r="N6276" s="10" t="n">
        <x:v>0</x:v>
      </x:c>
      <x:c r="O6276" s="10" t="n">
        <x:v>1</x:v>
      </x:c>
      <x:c r="P6276" s="9" t="str">
        <x:f>'CaseReview'!U1904</x:f>
        <x:v>PASS</x:v>
      </x:c>
      <x:c r="Q6276" s="9" t="n">
        <x:f>IF(AND(T6276=1,G6276=P6276),1,0)</x:f>
        <x:v>0</x:v>
      </x:c>
      <x:c r="R6276" s="9" t="n">
        <x:f>IF(AND(T6276=1,G6276="PASS",P6276="FAIL"),1,0)</x:f>
        <x:v>0</x:v>
      </x:c>
      <x:c r="S6276" s="9" t="n">
        <x:f>IF(AND(T6276=1,G6276="FAIL",P6276="PASS"),1,0)</x:f>
        <x:v>1</x:v>
      </x:c>
      <x:c r="T6276" s="9" t="n">
        <x:v>1</x:v>
      </x:c>
      <x:c r="U6276" s="9" t="n">
        <x:v>6</x:v>
      </x:c>
      <x:c r="V6276" s="9" t="str">
        <x:v>MVP/SHACL_GENERATION_PIPELINE/experiments/LUNA_CONTEXTUAL_SINGLESHOT/RUN_01/runs/RUN-TRF-058-20260831T161349878556Z/artifacts/attempt_01/extracted_shape.ttl</x:v>
      </x:c>
    </x:row>
    <x:row r="6277" ht="22" customHeight="1">
      <x:c r="A6277" s="10" t="str">
        <x:v>SINGLESHOT</x:v>
      </x:c>
      <x:c r="B6277" s="10" t="str">
        <x:v>TRF-059</x:v>
      </x:c>
      <x:c r="C6277" s="10" t="str">
        <x:v>TRF-059-F01</x:v>
      </x:c>
      <x:c r="D6277" s="10" t="str">
        <x:v>RUN_01</x:v>
      </x:c>
      <x:c r="E6277" s="10" t="str">
        <x:v>ORIGINAL_LEDGER</x:v>
      </x:c>
      <x:c r="F6277" s="10" t="str">
        <x:v>FAIL</x:v>
      </x:c>
      <x:c r="G6277" s="10" t="str">
        <x:v>FAIL</x:v>
      </x:c>
      <x:c r="H6277" s="10" t="str">
        <x:v>EXECUTED</x:v>
      </x:c>
      <x:c r="I6277" s="10" t="str">
        <x:v>PARSED</x:v>
      </x:c>
      <x:c r="J6277" s="10" t="str">
        <x:v>SINGLESHOT_CAPTURED_DIAGNOSTIC_PASS</x:v>
      </x:c>
      <x:c r="K6277" s="10" t="str">
        <x:v>056a2a342cd0e7eec4601d8aafa501ceeb5b020aac18396d47ddc0ddc44384e2</x:v>
      </x:c>
      <x:c r="L6277" s="10" t="str">
        <x:v>historical_three</x:v>
      </x:c>
      <x:c r="M6277" s="10" t="n">
        <x:v>1</x:v>
      </x:c>
      <x:c r="N6277" s="10" t="n">
        <x:v>0</x:v>
      </x:c>
      <x:c r="O6277" s="10" t="n">
        <x:v>0</x:v>
      </x:c>
      <x:c r="P6277" s="9" t="str">
        <x:f>'CaseReview'!U1905</x:f>
        <x:v>FAIL</x:v>
      </x:c>
      <x:c r="Q6277" s="9" t="n">
        <x:f>IF(AND(T6277=1,G6277=P6277),1,0)</x:f>
        <x:v>1</x:v>
      </x:c>
      <x:c r="R6277" s="9" t="n">
        <x:f>IF(AND(T6277=1,G6277="PASS",P6277="FAIL"),1,0)</x:f>
        <x:v>0</x:v>
      </x:c>
      <x:c r="S6277" s="9" t="n">
        <x:f>IF(AND(T6277=1,G6277="FAIL",P6277="PASS"),1,0)</x:f>
        <x:v>0</x:v>
      </x:c>
      <x:c r="T6277" s="9" t="n">
        <x:v>1</x:v>
      </x:c>
      <x:c r="U6277" s="9" t="n">
        <x:v>10</x:v>
      </x:c>
      <x:c r="V6277" s="9" t="str">
        <x:v>MVP/SHACL_GENERATION_PIPELINE/experiments/LUNA_CONTEXTUAL_SINGLESHOT/RUN_01/runs/RUN-TRF-059-20260831T161414873626Z/artifacts/attempt_01/extracted_shape.ttl</x:v>
      </x:c>
    </x:row>
    <x:row r="6278" ht="22" customHeight="1">
      <x:c r="A6278" s="10" t="str">
        <x:v>SINGLESHOT</x:v>
      </x:c>
      <x:c r="B6278" s="10" t="str">
        <x:v>TRF-059</x:v>
      </x:c>
      <x:c r="C6278" s="10" t="str">
        <x:v>TRF-059-F02</x:v>
      </x:c>
      <x:c r="D6278" s="10" t="str">
        <x:v>RUN_01</x:v>
      </x:c>
      <x:c r="E6278" s="10" t="str">
        <x:v>ORIGINAL_LEDGER</x:v>
      </x:c>
      <x:c r="F6278" s="10" t="str">
        <x:v>FAIL</x:v>
      </x:c>
      <x:c r="G6278" s="10" t="str">
        <x:v>FAIL</x:v>
      </x:c>
      <x:c r="H6278" s="10" t="str">
        <x:v>EXECUTED</x:v>
      </x:c>
      <x:c r="I6278" s="10" t="str">
        <x:v>PARSED</x:v>
      </x:c>
      <x:c r="J6278" s="10" t="str">
        <x:v>SINGLESHOT_CAPTURED_DIAGNOSTIC_PASS</x:v>
      </x:c>
      <x:c r="K6278" s="10" t="str">
        <x:v>056a2a342cd0e7eec4601d8aafa501ceeb5b020aac18396d47ddc0ddc44384e2</x:v>
      </x:c>
      <x:c r="L6278" s="10" t="str">
        <x:v>historical_three</x:v>
      </x:c>
      <x:c r="M6278" s="10" t="n">
        <x:v>1</x:v>
      </x:c>
      <x:c r="N6278" s="10" t="n">
        <x:v>0</x:v>
      </x:c>
      <x:c r="O6278" s="10" t="n">
        <x:v>0</x:v>
      </x:c>
      <x:c r="P6278" s="9" t="str">
        <x:f>'CaseReview'!U1906</x:f>
        <x:v>FAIL</x:v>
      </x:c>
      <x:c r="Q6278" s="9" t="n">
        <x:f>IF(AND(T6278=1,G6278=P6278),1,0)</x:f>
        <x:v>1</x:v>
      </x:c>
      <x:c r="R6278" s="9" t="n">
        <x:f>IF(AND(T6278=1,G6278="PASS",P6278="FAIL"),1,0)</x:f>
        <x:v>0</x:v>
      </x:c>
      <x:c r="S6278" s="9" t="n">
        <x:f>IF(AND(T6278=1,G6278="FAIL",P6278="PASS"),1,0)</x:f>
        <x:v>0</x:v>
      </x:c>
      <x:c r="T6278" s="9" t="n">
        <x:v>1</x:v>
      </x:c>
      <x:c r="U6278" s="9" t="n">
        <x:v>10</x:v>
      </x:c>
      <x:c r="V6278" s="9" t="str">
        <x:v>MVP/SHACL_GENERATION_PIPELINE/experiments/LUNA_CONTEXTUAL_SINGLESHOT/RUN_01/runs/RUN-TRF-059-20260831T161414873626Z/artifacts/attempt_01/extracted_shape.ttl</x:v>
      </x:c>
    </x:row>
    <x:row r="6279" ht="22" customHeight="1">
      <x:c r="A6279" s="10" t="str">
        <x:v>SINGLESHOT</x:v>
      </x:c>
      <x:c r="B6279" s="10" t="str">
        <x:v>TRF-059</x:v>
      </x:c>
      <x:c r="C6279" s="10" t="str">
        <x:v>TRF-059-F03</x:v>
      </x:c>
      <x:c r="D6279" s="10" t="str">
        <x:v>RUN_01</x:v>
      </x:c>
      <x:c r="E6279" s="10" t="str">
        <x:v>ORIGINAL_LEDGER</x:v>
      </x:c>
      <x:c r="F6279" s="10" t="str">
        <x:v>FAIL</x:v>
      </x:c>
      <x:c r="G6279" s="10" t="str">
        <x:v>FAIL</x:v>
      </x:c>
      <x:c r="H6279" s="10" t="str">
        <x:v>EXECUTED</x:v>
      </x:c>
      <x:c r="I6279" s="10" t="str">
        <x:v>PARSED</x:v>
      </x:c>
      <x:c r="J6279" s="10" t="str">
        <x:v>SINGLESHOT_CAPTURED_DIAGNOSTIC_PASS</x:v>
      </x:c>
      <x:c r="K6279" s="10" t="str">
        <x:v>056a2a342cd0e7eec4601d8aafa501ceeb5b020aac18396d47ddc0ddc44384e2</x:v>
      </x:c>
      <x:c r="L6279" s="10" t="str">
        <x:v>historical_three</x:v>
      </x:c>
      <x:c r="M6279" s="10" t="n">
        <x:v>1</x:v>
      </x:c>
      <x:c r="N6279" s="10" t="n">
        <x:v>0</x:v>
      </x:c>
      <x:c r="O6279" s="10" t="n">
        <x:v>0</x:v>
      </x:c>
      <x:c r="P6279" s="9" t="str">
        <x:f>'CaseReview'!U1907</x:f>
        <x:v>FAIL</x:v>
      </x:c>
      <x:c r="Q6279" s="9" t="n">
        <x:f>IF(AND(T6279=1,G6279=P6279),1,0)</x:f>
        <x:v>1</x:v>
      </x:c>
      <x:c r="R6279" s="9" t="n">
        <x:f>IF(AND(T6279=1,G6279="PASS",P6279="FAIL"),1,0)</x:f>
        <x:v>0</x:v>
      </x:c>
      <x:c r="S6279" s="9" t="n">
        <x:f>IF(AND(T6279=1,G6279="FAIL",P6279="PASS"),1,0)</x:f>
        <x:v>0</x:v>
      </x:c>
      <x:c r="T6279" s="9" t="n">
        <x:v>1</x:v>
      </x:c>
      <x:c r="U6279" s="9" t="n">
        <x:v>10</x:v>
      </x:c>
      <x:c r="V6279" s="9" t="str">
        <x:v>MVP/SHACL_GENERATION_PIPELINE/experiments/LUNA_CONTEXTUAL_SINGLESHOT/RUN_01/runs/RUN-TRF-059-20260831T161414873626Z/artifacts/attempt_01/extracted_shape.ttl</x:v>
      </x:c>
    </x:row>
    <x:row r="6280" ht="22" customHeight="1">
      <x:c r="A6280" s="10" t="str">
        <x:v>SINGLESHOT</x:v>
      </x:c>
      <x:c r="B6280" s="10" t="str">
        <x:v>TRF-059</x:v>
      </x:c>
      <x:c r="C6280" s="10" t="str">
        <x:v>TRF-059-F04</x:v>
      </x:c>
      <x:c r="D6280" s="10" t="str">
        <x:v>RUN_01</x:v>
      </x:c>
      <x:c r="E6280" s="10" t="str">
        <x:v>ORIGINAL_LEDGER</x:v>
      </x:c>
      <x:c r="F6280" s="10" t="str">
        <x:v>FAIL</x:v>
      </x:c>
      <x:c r="G6280" s="10" t="str">
        <x:v>FAIL</x:v>
      </x:c>
      <x:c r="H6280" s="10" t="str">
        <x:v>EXECUTED</x:v>
      </x:c>
      <x:c r="I6280" s="10" t="str">
        <x:v>PARSED</x:v>
      </x:c>
      <x:c r="J6280" s="10" t="str">
        <x:v>SINGLESHOT_CAPTURED_DIAGNOSTIC_PASS</x:v>
      </x:c>
      <x:c r="K6280" s="10" t="str">
        <x:v>056a2a342cd0e7eec4601d8aafa501ceeb5b020aac18396d47ddc0ddc44384e2</x:v>
      </x:c>
      <x:c r="L6280" s="10" t="str">
        <x:v>historical_three</x:v>
      </x:c>
      <x:c r="M6280" s="10" t="n">
        <x:v>1</x:v>
      </x:c>
      <x:c r="N6280" s="10" t="n">
        <x:v>0</x:v>
      </x:c>
      <x:c r="O6280" s="10" t="n">
        <x:v>0</x:v>
      </x:c>
      <x:c r="P6280" s="9" t="str">
        <x:f>'CaseReview'!U1908</x:f>
        <x:v>FAIL</x:v>
      </x:c>
      <x:c r="Q6280" s="9" t="n">
        <x:f>IF(AND(T6280=1,G6280=P6280),1,0)</x:f>
        <x:v>1</x:v>
      </x:c>
      <x:c r="R6280" s="9" t="n">
        <x:f>IF(AND(T6280=1,G6280="PASS",P6280="FAIL"),1,0)</x:f>
        <x:v>0</x:v>
      </x:c>
      <x:c r="S6280" s="9" t="n">
        <x:f>IF(AND(T6280=1,G6280="FAIL",P6280="PASS"),1,0)</x:f>
        <x:v>0</x:v>
      </x:c>
      <x:c r="T6280" s="9" t="n">
        <x:v>1</x:v>
      </x:c>
      <x:c r="U6280" s="9" t="n">
        <x:v>10</x:v>
      </x:c>
      <x:c r="V6280" s="9" t="str">
        <x:v>MVP/SHACL_GENERATION_PIPELINE/experiments/LUNA_CONTEXTUAL_SINGLESHOT/RUN_01/runs/RUN-TRF-059-20260831T161414873626Z/artifacts/attempt_01/extracted_shape.ttl</x:v>
      </x:c>
    </x:row>
    <x:row r="6281" ht="22" customHeight="1">
      <x:c r="A6281" s="10" t="str">
        <x:v>SINGLESHOT</x:v>
      </x:c>
      <x:c r="B6281" s="10" t="str">
        <x:v>TRF-059</x:v>
      </x:c>
      <x:c r="C6281" s="10" t="str">
        <x:v>TRF-059-F05</x:v>
      </x:c>
      <x:c r="D6281" s="10" t="str">
        <x:v>RUN_01</x:v>
      </x:c>
      <x:c r="E6281" s="10" t="str">
        <x:v>ORIGINAL_LEDGER</x:v>
      </x:c>
      <x:c r="F6281" s="10" t="str">
        <x:v>FAIL</x:v>
      </x:c>
      <x:c r="G6281" s="10" t="str">
        <x:v>FAIL</x:v>
      </x:c>
      <x:c r="H6281" s="10" t="str">
        <x:v>EXECUTED</x:v>
      </x:c>
      <x:c r="I6281" s="10" t="str">
        <x:v>PARSED</x:v>
      </x:c>
      <x:c r="J6281" s="10" t="str">
        <x:v>SINGLESHOT_CAPTURED_DIAGNOSTIC_PASS</x:v>
      </x:c>
      <x:c r="K6281" s="10" t="str">
        <x:v>056a2a342cd0e7eec4601d8aafa501ceeb5b020aac18396d47ddc0ddc44384e2</x:v>
      </x:c>
      <x:c r="L6281" s="10" t="str">
        <x:v>historical_three</x:v>
      </x:c>
      <x:c r="M6281" s="10" t="n">
        <x:v>1</x:v>
      </x:c>
      <x:c r="N6281" s="10" t="n">
        <x:v>0</x:v>
      </x:c>
      <x:c r="O6281" s="10" t="n">
        <x:v>0</x:v>
      </x:c>
      <x:c r="P6281" s="9" t="str">
        <x:f>'CaseReview'!U1909</x:f>
        <x:v>FAIL</x:v>
      </x:c>
      <x:c r="Q6281" s="9" t="n">
        <x:f>IF(AND(T6281=1,G6281=P6281),1,0)</x:f>
        <x:v>1</x:v>
      </x:c>
      <x:c r="R6281" s="9" t="n">
        <x:f>IF(AND(T6281=1,G6281="PASS",P6281="FAIL"),1,0)</x:f>
        <x:v>0</x:v>
      </x:c>
      <x:c r="S6281" s="9" t="n">
        <x:f>IF(AND(T6281=1,G6281="FAIL",P6281="PASS"),1,0)</x:f>
        <x:v>0</x:v>
      </x:c>
      <x:c r="T6281" s="9" t="n">
        <x:v>1</x:v>
      </x:c>
      <x:c r="U6281" s="9" t="n">
        <x:v>10</x:v>
      </x:c>
      <x:c r="V6281" s="9" t="str">
        <x:v>MVP/SHACL_GENERATION_PIPELINE/experiments/LUNA_CONTEXTUAL_SINGLESHOT/RUN_01/runs/RUN-TRF-059-20260831T161414873626Z/artifacts/attempt_01/extracted_shape.ttl</x:v>
      </x:c>
    </x:row>
    <x:row r="6282" ht="22" customHeight="1">
      <x:c r="A6282" s="10" t="str">
        <x:v>SINGLESHOT</x:v>
      </x:c>
      <x:c r="B6282" s="10" t="str">
        <x:v>TRF-059</x:v>
      </x:c>
      <x:c r="C6282" s="10" t="str">
        <x:v>TRF-059-F06</x:v>
      </x:c>
      <x:c r="D6282" s="10" t="str">
        <x:v>RUN_01</x:v>
      </x:c>
      <x:c r="E6282" s="10" t="str">
        <x:v>ORIGINAL_LEDGER</x:v>
      </x:c>
      <x:c r="F6282" s="10" t="str">
        <x:v>FAIL</x:v>
      </x:c>
      <x:c r="G6282" s="10" t="str">
        <x:v>FAIL</x:v>
      </x:c>
      <x:c r="H6282" s="10" t="str">
        <x:v>EXECUTED</x:v>
      </x:c>
      <x:c r="I6282" s="10" t="str">
        <x:v>PARSED</x:v>
      </x:c>
      <x:c r="J6282" s="10" t="str">
        <x:v>SINGLESHOT_CAPTURED_DIAGNOSTIC_PASS</x:v>
      </x:c>
      <x:c r="K6282" s="10" t="str">
        <x:v>056a2a342cd0e7eec4601d8aafa501ceeb5b020aac18396d47ddc0ddc44384e2</x:v>
      </x:c>
      <x:c r="L6282" s="10" t="str">
        <x:v>historical_three</x:v>
      </x:c>
      <x:c r="M6282" s="10" t="n">
        <x:v>1</x:v>
      </x:c>
      <x:c r="N6282" s="10" t="n">
        <x:v>0</x:v>
      </x:c>
      <x:c r="O6282" s="10" t="n">
        <x:v>0</x:v>
      </x:c>
      <x:c r="P6282" s="9" t="str">
        <x:f>'CaseReview'!U1910</x:f>
        <x:v>FAIL</x:v>
      </x:c>
      <x:c r="Q6282" s="9" t="n">
        <x:f>IF(AND(T6282=1,G6282=P6282),1,0)</x:f>
        <x:v>1</x:v>
      </x:c>
      <x:c r="R6282" s="9" t="n">
        <x:f>IF(AND(T6282=1,G6282="PASS",P6282="FAIL"),1,0)</x:f>
        <x:v>0</x:v>
      </x:c>
      <x:c r="S6282" s="9" t="n">
        <x:f>IF(AND(T6282=1,G6282="FAIL",P6282="PASS"),1,0)</x:f>
        <x:v>0</x:v>
      </x:c>
      <x:c r="T6282" s="9" t="n">
        <x:v>1</x:v>
      </x:c>
      <x:c r="U6282" s="9" t="n">
        <x:v>10</x:v>
      </x:c>
      <x:c r="V6282" s="9" t="str">
        <x:v>MVP/SHACL_GENERATION_PIPELINE/experiments/LUNA_CONTEXTUAL_SINGLESHOT/RUN_01/runs/RUN-TRF-059-20260831T161414873626Z/artifacts/attempt_01/extracted_shape.ttl</x:v>
      </x:c>
    </x:row>
    <x:row r="6283" ht="22" customHeight="1">
      <x:c r="A6283" s="10" t="str">
        <x:v>SINGLESHOT</x:v>
      </x:c>
      <x:c r="B6283" s="10" t="str">
        <x:v>TRF-059</x:v>
      </x:c>
      <x:c r="C6283" s="10" t="str">
        <x:v>TRF-059-P01</x:v>
      </x:c>
      <x:c r="D6283" s="10" t="str">
        <x:v>RUN_01</x:v>
      </x:c>
      <x:c r="E6283" s="10" t="str">
        <x:v>ORIGINAL_LEDGER</x:v>
      </x:c>
      <x:c r="F6283" s="10" t="str">
        <x:v>PASS</x:v>
      </x:c>
      <x:c r="G6283" s="10" t="str">
        <x:v>FAIL</x:v>
      </x:c>
      <x:c r="H6283" s="10" t="str">
        <x:v>EXECUTED</x:v>
      </x:c>
      <x:c r="I6283" s="10" t="str">
        <x:v>PARSED</x:v>
      </x:c>
      <x:c r="J6283" s="10" t="str">
        <x:v>SINGLESHOT_CAPTURED_DIAGNOSTIC_PASS</x:v>
      </x:c>
      <x:c r="K6283" s="10" t="str">
        <x:v>056a2a342cd0e7eec4601d8aafa501ceeb5b020aac18396d47ddc0ddc44384e2</x:v>
      </x:c>
      <x:c r="L6283" s="10" t="str">
        <x:v>historical_three</x:v>
      </x:c>
      <x:c r="M6283" s="10" t="n">
        <x:v>0</x:v>
      </x:c>
      <x:c r="N6283" s="10" t="n">
        <x:v>0</x:v>
      </x:c>
      <x:c r="O6283" s="10" t="n">
        <x:v>1</x:v>
      </x:c>
      <x:c r="P6283" s="9" t="str">
        <x:f>'CaseReview'!U1911</x:f>
        <x:v>PASS</x:v>
      </x:c>
      <x:c r="Q6283" s="9" t="n">
        <x:f>IF(AND(T6283=1,G6283=P6283),1,0)</x:f>
        <x:v>0</x:v>
      </x:c>
      <x:c r="R6283" s="9" t="n">
        <x:f>IF(AND(T6283=1,G6283="PASS",P6283="FAIL"),1,0)</x:f>
        <x:v>0</x:v>
      </x:c>
      <x:c r="S6283" s="9" t="n">
        <x:f>IF(AND(T6283=1,G6283="FAIL",P6283="PASS"),1,0)</x:f>
        <x:v>1</x:v>
      </x:c>
      <x:c r="T6283" s="9" t="n">
        <x:v>1</x:v>
      </x:c>
      <x:c r="U6283" s="9" t="n">
        <x:v>10</x:v>
      </x:c>
      <x:c r="V6283" s="9" t="str">
        <x:v>MVP/SHACL_GENERATION_PIPELINE/experiments/LUNA_CONTEXTUAL_SINGLESHOT/RUN_01/runs/RUN-TRF-059-20260831T161414873626Z/artifacts/attempt_01/extracted_shape.ttl</x:v>
      </x:c>
    </x:row>
    <x:row r="6284" ht="22" customHeight="1">
      <x:c r="A6284" s="10" t="str">
        <x:v>SINGLESHOT</x:v>
      </x:c>
      <x:c r="B6284" s="10" t="str">
        <x:v>TRF-059</x:v>
      </x:c>
      <x:c r="C6284" s="10" t="str">
        <x:v>TRF-059-P02</x:v>
      </x:c>
      <x:c r="D6284" s="10" t="str">
        <x:v>RUN_01</x:v>
      </x:c>
      <x:c r="E6284" s="10" t="str">
        <x:v>ORIGINAL_LEDGER</x:v>
      </x:c>
      <x:c r="F6284" s="10" t="str">
        <x:v>PASS</x:v>
      </x:c>
      <x:c r="G6284" s="10" t="str">
        <x:v>FAIL</x:v>
      </x:c>
      <x:c r="H6284" s="10" t="str">
        <x:v>EXECUTED</x:v>
      </x:c>
      <x:c r="I6284" s="10" t="str">
        <x:v>PARSED</x:v>
      </x:c>
      <x:c r="J6284" s="10" t="str">
        <x:v>SINGLESHOT_CAPTURED_DIAGNOSTIC_PASS</x:v>
      </x:c>
      <x:c r="K6284" s="10" t="str">
        <x:v>056a2a342cd0e7eec4601d8aafa501ceeb5b020aac18396d47ddc0ddc44384e2</x:v>
      </x:c>
      <x:c r="L6284" s="10" t="str">
        <x:v>historical_three</x:v>
      </x:c>
      <x:c r="M6284" s="10" t="n">
        <x:v>0</x:v>
      </x:c>
      <x:c r="N6284" s="10" t="n">
        <x:v>0</x:v>
      </x:c>
      <x:c r="O6284" s="10" t="n">
        <x:v>1</x:v>
      </x:c>
      <x:c r="P6284" s="9" t="str">
        <x:f>'CaseReview'!U1912</x:f>
        <x:v>PASS</x:v>
      </x:c>
      <x:c r="Q6284" s="9" t="n">
        <x:f>IF(AND(T6284=1,G6284=P6284),1,0)</x:f>
        <x:v>0</x:v>
      </x:c>
      <x:c r="R6284" s="9" t="n">
        <x:f>IF(AND(T6284=1,G6284="PASS",P6284="FAIL"),1,0)</x:f>
        <x:v>0</x:v>
      </x:c>
      <x:c r="S6284" s="9" t="n">
        <x:f>IF(AND(T6284=1,G6284="FAIL",P6284="PASS"),1,0)</x:f>
        <x:v>1</x:v>
      </x:c>
      <x:c r="T6284" s="9" t="n">
        <x:v>1</x:v>
      </x:c>
      <x:c r="U6284" s="9" t="n">
        <x:v>10</x:v>
      </x:c>
      <x:c r="V6284" s="9" t="str">
        <x:v>MVP/SHACL_GENERATION_PIPELINE/experiments/LUNA_CONTEXTUAL_SINGLESHOT/RUN_01/runs/RUN-TRF-059-20260831T161414873626Z/artifacts/attempt_01/extracted_shape.ttl</x:v>
      </x:c>
    </x:row>
    <x:row r="6285" ht="22" customHeight="1">
      <x:c r="A6285" s="10" t="str">
        <x:v>SINGLESHOT</x:v>
      </x:c>
      <x:c r="B6285" s="10" t="str">
        <x:v>TRF-059</x:v>
      </x:c>
      <x:c r="C6285" s="10" t="str">
        <x:v>TRF-059-P03</x:v>
      </x:c>
      <x:c r="D6285" s="10" t="str">
        <x:v>RUN_01</x:v>
      </x:c>
      <x:c r="E6285" s="10" t="str">
        <x:v>ORIGINAL_LEDGER</x:v>
      </x:c>
      <x:c r="F6285" s="10" t="str">
        <x:v>PASS</x:v>
      </x:c>
      <x:c r="G6285" s="10" t="str">
        <x:v>FAIL</x:v>
      </x:c>
      <x:c r="H6285" s="10" t="str">
        <x:v>EXECUTED</x:v>
      </x:c>
      <x:c r="I6285" s="10" t="str">
        <x:v>PARSED</x:v>
      </x:c>
      <x:c r="J6285" s="10" t="str">
        <x:v>SINGLESHOT_CAPTURED_DIAGNOSTIC_PASS</x:v>
      </x:c>
      <x:c r="K6285" s="10" t="str">
        <x:v>056a2a342cd0e7eec4601d8aafa501ceeb5b020aac18396d47ddc0ddc44384e2</x:v>
      </x:c>
      <x:c r="L6285" s="10" t="str">
        <x:v>historical_three</x:v>
      </x:c>
      <x:c r="M6285" s="10" t="n">
        <x:v>0</x:v>
      </x:c>
      <x:c r="N6285" s="10" t="n">
        <x:v>0</x:v>
      </x:c>
      <x:c r="O6285" s="10" t="n">
        <x:v>1</x:v>
      </x:c>
      <x:c r="P6285" s="9" t="str">
        <x:f>'CaseReview'!U1913</x:f>
        <x:v>PASS</x:v>
      </x:c>
      <x:c r="Q6285" s="9" t="n">
        <x:f>IF(AND(T6285=1,G6285=P6285),1,0)</x:f>
        <x:v>0</x:v>
      </x:c>
      <x:c r="R6285" s="9" t="n">
        <x:f>IF(AND(T6285=1,G6285="PASS",P6285="FAIL"),1,0)</x:f>
        <x:v>0</x:v>
      </x:c>
      <x:c r="S6285" s="9" t="n">
        <x:f>IF(AND(T6285=1,G6285="FAIL",P6285="PASS"),1,0)</x:f>
        <x:v>1</x:v>
      </x:c>
      <x:c r="T6285" s="9" t="n">
        <x:v>1</x:v>
      </x:c>
      <x:c r="U6285" s="9" t="n">
        <x:v>10</x:v>
      </x:c>
      <x:c r="V6285" s="9" t="str">
        <x:v>MVP/SHACL_GENERATION_PIPELINE/experiments/LUNA_CONTEXTUAL_SINGLESHOT/RUN_01/runs/RUN-TRF-059-20260831T161414873626Z/artifacts/attempt_01/extracted_shape.ttl</x:v>
      </x:c>
    </x:row>
    <x:row r="6286" ht="22" customHeight="1">
      <x:c r="A6286" s="10" t="str">
        <x:v>SINGLESHOT</x:v>
      </x:c>
      <x:c r="B6286" s="10" t="str">
        <x:v>TRF-059</x:v>
      </x:c>
      <x:c r="C6286" s="10" t="str">
        <x:v>TRF-059-P04</x:v>
      </x:c>
      <x:c r="D6286" s="10" t="str">
        <x:v>RUN_01</x:v>
      </x:c>
      <x:c r="E6286" s="10" t="str">
        <x:v>ORIGINAL_LEDGER</x:v>
      </x:c>
      <x:c r="F6286" s="10" t="str">
        <x:v>PASS</x:v>
      </x:c>
      <x:c r="G6286" s="10" t="str">
        <x:v>FAIL</x:v>
      </x:c>
      <x:c r="H6286" s="10" t="str">
        <x:v>EXECUTED</x:v>
      </x:c>
      <x:c r="I6286" s="10" t="str">
        <x:v>PARSED</x:v>
      </x:c>
      <x:c r="J6286" s="10" t="str">
        <x:v>SINGLESHOT_CAPTURED_DIAGNOSTIC_PASS</x:v>
      </x:c>
      <x:c r="K6286" s="10" t="str">
        <x:v>056a2a342cd0e7eec4601d8aafa501ceeb5b020aac18396d47ddc0ddc44384e2</x:v>
      </x:c>
      <x:c r="L6286" s="10" t="str">
        <x:v>historical_three</x:v>
      </x:c>
      <x:c r="M6286" s="10" t="n">
        <x:v>0</x:v>
      </x:c>
      <x:c r="N6286" s="10" t="n">
        <x:v>0</x:v>
      </x:c>
      <x:c r="O6286" s="10" t="n">
        <x:v>1</x:v>
      </x:c>
      <x:c r="P6286" s="9" t="str">
        <x:f>'CaseReview'!U1914</x:f>
        <x:v>PASS</x:v>
      </x:c>
      <x:c r="Q6286" s="9" t="n">
        <x:f>IF(AND(T6286=1,G6286=P6286),1,0)</x:f>
        <x:v>0</x:v>
      </x:c>
      <x:c r="R6286" s="9" t="n">
        <x:f>IF(AND(T6286=1,G6286="PASS",P6286="FAIL"),1,0)</x:f>
        <x:v>0</x:v>
      </x:c>
      <x:c r="S6286" s="9" t="n">
        <x:f>IF(AND(T6286=1,G6286="FAIL",P6286="PASS"),1,0)</x:f>
        <x:v>1</x:v>
      </x:c>
      <x:c r="T6286" s="9" t="n">
        <x:v>1</x:v>
      </x:c>
      <x:c r="U6286" s="9" t="n">
        <x:v>10</x:v>
      </x:c>
      <x:c r="V6286" s="9" t="str">
        <x:v>MVP/SHACL_GENERATION_PIPELINE/experiments/LUNA_CONTEXTUAL_SINGLESHOT/RUN_01/runs/RUN-TRF-059-20260831T161414873626Z/artifacts/attempt_01/extracted_shape.ttl</x:v>
      </x:c>
    </x:row>
    <x:row r="6287" ht="22" customHeight="1">
      <x:c r="A6287" s="10" t="str">
        <x:v>SINGLESHOT</x:v>
      </x:c>
      <x:c r="B6287" s="10" t="str">
        <x:v>TRF-060</x:v>
      </x:c>
      <x:c r="C6287" s="10" t="str">
        <x:v>TRF-060-F01</x:v>
      </x:c>
      <x:c r="D6287" s="10" t="str">
        <x:v>RUN_01</x:v>
      </x:c>
      <x:c r="E6287" s="10" t="str">
        <x:v>ORIGINAL_LEDGER</x:v>
      </x:c>
      <x:c r="F6287" s="10" t="str">
        <x:v>FAIL</x:v>
      </x:c>
      <x:c r="G6287" s="10" t="str">
        <x:v>FAIL</x:v>
      </x:c>
      <x:c r="H6287" s="10" t="str">
        <x:v>EXECUTED</x:v>
      </x:c>
      <x:c r="I6287" s="10" t="str">
        <x:v>PARSED</x:v>
      </x:c>
      <x:c r="J6287" s="10" t="str">
        <x:v>SINGLESHOT_CAPTURED_DIAGNOSTIC_PASS</x:v>
      </x:c>
      <x:c r="K6287" s="10" t="str">
        <x:v>7aa92d76186326f59f6655f142f57b66113d508f26ab04d43837a92ccf295f2c</x:v>
      </x:c>
      <x:c r="L6287" s="10" t="str">
        <x:v>historical_three</x:v>
      </x:c>
      <x:c r="M6287" s="10" t="n">
        <x:v>1</x:v>
      </x:c>
      <x:c r="N6287" s="10" t="n">
        <x:v>0</x:v>
      </x:c>
      <x:c r="O6287" s="10" t="n">
        <x:v>0</x:v>
      </x:c>
      <x:c r="P6287" s="9" t="str">
        <x:f>'CaseReview'!U1915</x:f>
        <x:v>FAIL</x:v>
      </x:c>
      <x:c r="Q6287" s="9" t="n">
        <x:f>IF(AND(T6287=1,G6287=P6287),1,0)</x:f>
        <x:v>1</x:v>
      </x:c>
      <x:c r="R6287" s="9" t="n">
        <x:f>IF(AND(T6287=1,G6287="PASS",P6287="FAIL"),1,0)</x:f>
        <x:v>0</x:v>
      </x:c>
      <x:c r="S6287" s="9" t="n">
        <x:f>IF(AND(T6287=1,G6287="FAIL",P6287="PASS"),1,0)</x:f>
        <x:v>0</x:v>
      </x:c>
      <x:c r="T6287" s="9" t="n">
        <x:v>1</x:v>
      </x:c>
      <x:c r="U6287" s="9" t="n">
        <x:v>10</x:v>
      </x:c>
      <x:c r="V6287" s="9" t="str">
        <x:v>MVP/SHACL_GENERATION_PIPELINE/experiments/LUNA_CONTEXTUAL_SINGLESHOT/RUN_01/runs/RUN-TRF-060-20260831T161444847428Z/artifacts/attempt_01/extracted_shape.ttl</x:v>
      </x:c>
    </x:row>
    <x:row r="6288" ht="22" customHeight="1">
      <x:c r="A6288" s="10" t="str">
        <x:v>SINGLESHOT</x:v>
      </x:c>
      <x:c r="B6288" s="10" t="str">
        <x:v>TRF-060</x:v>
      </x:c>
      <x:c r="C6288" s="10" t="str">
        <x:v>TRF-060-F02</x:v>
      </x:c>
      <x:c r="D6288" s="10" t="str">
        <x:v>RUN_01</x:v>
      </x:c>
      <x:c r="E6288" s="10" t="str">
        <x:v>ORIGINAL_LEDGER</x:v>
      </x:c>
      <x:c r="F6288" s="10" t="str">
        <x:v>FAIL</x:v>
      </x:c>
      <x:c r="G6288" s="10" t="str">
        <x:v>FAIL</x:v>
      </x:c>
      <x:c r="H6288" s="10" t="str">
        <x:v>EXECUTED</x:v>
      </x:c>
      <x:c r="I6288" s="10" t="str">
        <x:v>PARSED</x:v>
      </x:c>
      <x:c r="J6288" s="10" t="str">
        <x:v>SINGLESHOT_CAPTURED_DIAGNOSTIC_PASS</x:v>
      </x:c>
      <x:c r="K6288" s="10" t="str">
        <x:v>7aa92d76186326f59f6655f142f57b66113d508f26ab04d43837a92ccf295f2c</x:v>
      </x:c>
      <x:c r="L6288" s="10" t="str">
        <x:v>historical_three</x:v>
      </x:c>
      <x:c r="M6288" s="10" t="n">
        <x:v>1</x:v>
      </x:c>
      <x:c r="N6288" s="10" t="n">
        <x:v>0</x:v>
      </x:c>
      <x:c r="O6288" s="10" t="n">
        <x:v>0</x:v>
      </x:c>
      <x:c r="P6288" s="9" t="str">
        <x:f>'CaseReview'!U1916</x:f>
        <x:v>FAIL</x:v>
      </x:c>
      <x:c r="Q6288" s="9" t="n">
        <x:f>IF(AND(T6288=1,G6288=P6288),1,0)</x:f>
        <x:v>1</x:v>
      </x:c>
      <x:c r="R6288" s="9" t="n">
        <x:f>IF(AND(T6288=1,G6288="PASS",P6288="FAIL"),1,0)</x:f>
        <x:v>0</x:v>
      </x:c>
      <x:c r="S6288" s="9" t="n">
        <x:f>IF(AND(T6288=1,G6288="FAIL",P6288="PASS"),1,0)</x:f>
        <x:v>0</x:v>
      </x:c>
      <x:c r="T6288" s="9" t="n">
        <x:v>1</x:v>
      </x:c>
      <x:c r="U6288" s="9" t="n">
        <x:v>10</x:v>
      </x:c>
      <x:c r="V6288" s="9" t="str">
        <x:v>MVP/SHACL_GENERATION_PIPELINE/experiments/LUNA_CONTEXTUAL_SINGLESHOT/RUN_01/runs/RUN-TRF-060-20260831T161444847428Z/artifacts/attempt_01/extracted_shape.ttl</x:v>
      </x:c>
    </x:row>
    <x:row r="6289" ht="22" customHeight="1">
      <x:c r="A6289" s="10" t="str">
        <x:v>SINGLESHOT</x:v>
      </x:c>
      <x:c r="B6289" s="10" t="str">
        <x:v>TRF-060</x:v>
      </x:c>
      <x:c r="C6289" s="10" t="str">
        <x:v>TRF-060-F03</x:v>
      </x:c>
      <x:c r="D6289" s="10" t="str">
        <x:v>RUN_01</x:v>
      </x:c>
      <x:c r="E6289" s="10" t="str">
        <x:v>ORIGINAL_LEDGER</x:v>
      </x:c>
      <x:c r="F6289" s="10" t="str">
        <x:v>FAIL</x:v>
      </x:c>
      <x:c r="G6289" s="10" t="str">
        <x:v>FAIL</x:v>
      </x:c>
      <x:c r="H6289" s="10" t="str">
        <x:v>EXECUTED</x:v>
      </x:c>
      <x:c r="I6289" s="10" t="str">
        <x:v>PARSED</x:v>
      </x:c>
      <x:c r="J6289" s="10" t="str">
        <x:v>SINGLESHOT_CAPTURED_DIAGNOSTIC_PASS</x:v>
      </x:c>
      <x:c r="K6289" s="10" t="str">
        <x:v>7aa92d76186326f59f6655f142f57b66113d508f26ab04d43837a92ccf295f2c</x:v>
      </x:c>
      <x:c r="L6289" s="10" t="str">
        <x:v>historical_three</x:v>
      </x:c>
      <x:c r="M6289" s="10" t="n">
        <x:v>1</x:v>
      </x:c>
      <x:c r="N6289" s="10" t="n">
        <x:v>0</x:v>
      </x:c>
      <x:c r="O6289" s="10" t="n">
        <x:v>0</x:v>
      </x:c>
      <x:c r="P6289" s="9" t="str">
        <x:f>'CaseReview'!U1917</x:f>
        <x:v>FAIL</x:v>
      </x:c>
      <x:c r="Q6289" s="9" t="n">
        <x:f>IF(AND(T6289=1,G6289=P6289),1,0)</x:f>
        <x:v>1</x:v>
      </x:c>
      <x:c r="R6289" s="9" t="n">
        <x:f>IF(AND(T6289=1,G6289="PASS",P6289="FAIL"),1,0)</x:f>
        <x:v>0</x:v>
      </x:c>
      <x:c r="S6289" s="9" t="n">
        <x:f>IF(AND(T6289=1,G6289="FAIL",P6289="PASS"),1,0)</x:f>
        <x:v>0</x:v>
      </x:c>
      <x:c r="T6289" s="9" t="n">
        <x:v>1</x:v>
      </x:c>
      <x:c r="U6289" s="9" t="n">
        <x:v>10</x:v>
      </x:c>
      <x:c r="V6289" s="9" t="str">
        <x:v>MVP/SHACL_GENERATION_PIPELINE/experiments/LUNA_CONTEXTUAL_SINGLESHOT/RUN_01/runs/RUN-TRF-060-20260831T161444847428Z/artifacts/attempt_01/extracted_shape.ttl</x:v>
      </x:c>
    </x:row>
    <x:row r="6290" ht="22" customHeight="1">
      <x:c r="A6290" s="10" t="str">
        <x:v>SINGLESHOT</x:v>
      </x:c>
      <x:c r="B6290" s="10" t="str">
        <x:v>TRF-060</x:v>
      </x:c>
      <x:c r="C6290" s="10" t="str">
        <x:v>TRF-060-F04</x:v>
      </x:c>
      <x:c r="D6290" s="10" t="str">
        <x:v>RUN_01</x:v>
      </x:c>
      <x:c r="E6290" s="10" t="str">
        <x:v>ORIGINAL_LEDGER</x:v>
      </x:c>
      <x:c r="F6290" s="10" t="str">
        <x:v>FAIL</x:v>
      </x:c>
      <x:c r="G6290" s="10" t="str">
        <x:v>FAIL</x:v>
      </x:c>
      <x:c r="H6290" s="10" t="str">
        <x:v>EXECUTED</x:v>
      </x:c>
      <x:c r="I6290" s="10" t="str">
        <x:v>PARSED</x:v>
      </x:c>
      <x:c r="J6290" s="10" t="str">
        <x:v>SINGLESHOT_CAPTURED_DIAGNOSTIC_PASS</x:v>
      </x:c>
      <x:c r="K6290" s="10" t="str">
        <x:v>7aa92d76186326f59f6655f142f57b66113d508f26ab04d43837a92ccf295f2c</x:v>
      </x:c>
      <x:c r="L6290" s="10" t="str">
        <x:v>historical_three</x:v>
      </x:c>
      <x:c r="M6290" s="10" t="n">
        <x:v>1</x:v>
      </x:c>
      <x:c r="N6290" s="10" t="n">
        <x:v>0</x:v>
      </x:c>
      <x:c r="O6290" s="10" t="n">
        <x:v>0</x:v>
      </x:c>
      <x:c r="P6290" s="9" t="str">
        <x:f>'CaseReview'!U1918</x:f>
        <x:v>FAIL</x:v>
      </x:c>
      <x:c r="Q6290" s="9" t="n">
        <x:f>IF(AND(T6290=1,G6290=P6290),1,0)</x:f>
        <x:v>1</x:v>
      </x:c>
      <x:c r="R6290" s="9" t="n">
        <x:f>IF(AND(T6290=1,G6290="PASS",P6290="FAIL"),1,0)</x:f>
        <x:v>0</x:v>
      </x:c>
      <x:c r="S6290" s="9" t="n">
        <x:f>IF(AND(T6290=1,G6290="FAIL",P6290="PASS"),1,0)</x:f>
        <x:v>0</x:v>
      </x:c>
      <x:c r="T6290" s="9" t="n">
        <x:v>1</x:v>
      </x:c>
      <x:c r="U6290" s="9" t="n">
        <x:v>10</x:v>
      </x:c>
      <x:c r="V6290" s="9" t="str">
        <x:v>MVP/SHACL_GENERATION_PIPELINE/experiments/LUNA_CONTEXTUAL_SINGLESHOT/RUN_01/runs/RUN-TRF-060-20260831T161444847428Z/artifacts/attempt_01/extracted_shape.ttl</x:v>
      </x:c>
    </x:row>
    <x:row r="6291" ht="22" customHeight="1">
      <x:c r="A6291" s="10" t="str">
        <x:v>SINGLESHOT</x:v>
      </x:c>
      <x:c r="B6291" s="10" t="str">
        <x:v>TRF-060</x:v>
      </x:c>
      <x:c r="C6291" s="10" t="str">
        <x:v>TRF-060-F05</x:v>
      </x:c>
      <x:c r="D6291" s="10" t="str">
        <x:v>RUN_01</x:v>
      </x:c>
      <x:c r="E6291" s="10" t="str">
        <x:v>ORIGINAL_LEDGER</x:v>
      </x:c>
      <x:c r="F6291" s="10" t="str">
        <x:v>FAIL</x:v>
      </x:c>
      <x:c r="G6291" s="10" t="str">
        <x:v>FAIL</x:v>
      </x:c>
      <x:c r="H6291" s="10" t="str">
        <x:v>EXECUTED</x:v>
      </x:c>
      <x:c r="I6291" s="10" t="str">
        <x:v>PARSED</x:v>
      </x:c>
      <x:c r="J6291" s="10" t="str">
        <x:v>SINGLESHOT_CAPTURED_DIAGNOSTIC_PASS</x:v>
      </x:c>
      <x:c r="K6291" s="10" t="str">
        <x:v>7aa92d76186326f59f6655f142f57b66113d508f26ab04d43837a92ccf295f2c</x:v>
      </x:c>
      <x:c r="L6291" s="10" t="str">
        <x:v>historical_three</x:v>
      </x:c>
      <x:c r="M6291" s="10" t="n">
        <x:v>1</x:v>
      </x:c>
      <x:c r="N6291" s="10" t="n">
        <x:v>0</x:v>
      </x:c>
      <x:c r="O6291" s="10" t="n">
        <x:v>0</x:v>
      </x:c>
      <x:c r="P6291" s="9" t="str">
        <x:f>'CaseReview'!U1919</x:f>
        <x:v>FAIL</x:v>
      </x:c>
      <x:c r="Q6291" s="9" t="n">
        <x:f>IF(AND(T6291=1,G6291=P6291),1,0)</x:f>
        <x:v>1</x:v>
      </x:c>
      <x:c r="R6291" s="9" t="n">
        <x:f>IF(AND(T6291=1,G6291="PASS",P6291="FAIL"),1,0)</x:f>
        <x:v>0</x:v>
      </x:c>
      <x:c r="S6291" s="9" t="n">
        <x:f>IF(AND(T6291=1,G6291="FAIL",P6291="PASS"),1,0)</x:f>
        <x:v>0</x:v>
      </x:c>
      <x:c r="T6291" s="9" t="n">
        <x:v>1</x:v>
      </x:c>
      <x:c r="U6291" s="9" t="n">
        <x:v>10</x:v>
      </x:c>
      <x:c r="V6291" s="9" t="str">
        <x:v>MVP/SHACL_GENERATION_PIPELINE/experiments/LUNA_CONTEXTUAL_SINGLESHOT/RUN_01/runs/RUN-TRF-060-20260831T161444847428Z/artifacts/attempt_01/extracted_shape.ttl</x:v>
      </x:c>
    </x:row>
    <x:row r="6292" ht="22" customHeight="1">
      <x:c r="A6292" s="10" t="str">
        <x:v>SINGLESHOT</x:v>
      </x:c>
      <x:c r="B6292" s="10" t="str">
        <x:v>TRF-060</x:v>
      </x:c>
      <x:c r="C6292" s="10" t="str">
        <x:v>TRF-060-F06</x:v>
      </x:c>
      <x:c r="D6292" s="10" t="str">
        <x:v>RUN_01</x:v>
      </x:c>
      <x:c r="E6292" s="10" t="str">
        <x:v>ORIGINAL_LEDGER</x:v>
      </x:c>
      <x:c r="F6292" s="10" t="str">
        <x:v>FAIL</x:v>
      </x:c>
      <x:c r="G6292" s="10" t="str">
        <x:v>FAIL</x:v>
      </x:c>
      <x:c r="H6292" s="10" t="str">
        <x:v>EXECUTED</x:v>
      </x:c>
      <x:c r="I6292" s="10" t="str">
        <x:v>PARSED</x:v>
      </x:c>
      <x:c r="J6292" s="10" t="str">
        <x:v>SINGLESHOT_CAPTURED_DIAGNOSTIC_PASS</x:v>
      </x:c>
      <x:c r="K6292" s="10" t="str">
        <x:v>7aa92d76186326f59f6655f142f57b66113d508f26ab04d43837a92ccf295f2c</x:v>
      </x:c>
      <x:c r="L6292" s="10" t="str">
        <x:v>historical_three</x:v>
      </x:c>
      <x:c r="M6292" s="10" t="n">
        <x:v>1</x:v>
      </x:c>
      <x:c r="N6292" s="10" t="n">
        <x:v>0</x:v>
      </x:c>
      <x:c r="O6292" s="10" t="n">
        <x:v>0</x:v>
      </x:c>
      <x:c r="P6292" s="9" t="str">
        <x:f>'CaseReview'!U1920</x:f>
        <x:v>FAIL</x:v>
      </x:c>
      <x:c r="Q6292" s="9" t="n">
        <x:f>IF(AND(T6292=1,G6292=P6292),1,0)</x:f>
        <x:v>1</x:v>
      </x:c>
      <x:c r="R6292" s="9" t="n">
        <x:f>IF(AND(T6292=1,G6292="PASS",P6292="FAIL"),1,0)</x:f>
        <x:v>0</x:v>
      </x:c>
      <x:c r="S6292" s="9" t="n">
        <x:f>IF(AND(T6292=1,G6292="FAIL",P6292="PASS"),1,0)</x:f>
        <x:v>0</x:v>
      </x:c>
      <x:c r="T6292" s="9" t="n">
        <x:v>1</x:v>
      </x:c>
      <x:c r="U6292" s="9" t="n">
        <x:v>10</x:v>
      </x:c>
      <x:c r="V6292" s="9" t="str">
        <x:v>MVP/SHACL_GENERATION_PIPELINE/experiments/LUNA_CONTEXTUAL_SINGLESHOT/RUN_01/runs/RUN-TRF-060-20260831T161444847428Z/artifacts/attempt_01/extracted_shape.ttl</x:v>
      </x:c>
    </x:row>
    <x:row r="6293" ht="22" customHeight="1">
      <x:c r="A6293" s="10" t="str">
        <x:v>SINGLESHOT</x:v>
      </x:c>
      <x:c r="B6293" s="10" t="str">
        <x:v>TRF-060</x:v>
      </x:c>
      <x:c r="C6293" s="10" t="str">
        <x:v>TRF-060-F07</x:v>
      </x:c>
      <x:c r="D6293" s="10" t="str">
        <x:v>RUN_01</x:v>
      </x:c>
      <x:c r="E6293" s="10" t="str">
        <x:v>ORIGINAL_LEDGER</x:v>
      </x:c>
      <x:c r="F6293" s="10" t="str">
        <x:v>FAIL</x:v>
      </x:c>
      <x:c r="G6293" s="10" t="str">
        <x:v>FAIL</x:v>
      </x:c>
      <x:c r="H6293" s="10" t="str">
        <x:v>EXECUTED</x:v>
      </x:c>
      <x:c r="I6293" s="10" t="str">
        <x:v>PARSED</x:v>
      </x:c>
      <x:c r="J6293" s="10" t="str">
        <x:v>SINGLESHOT_CAPTURED_DIAGNOSTIC_PASS</x:v>
      </x:c>
      <x:c r="K6293" s="10" t="str">
        <x:v>7aa92d76186326f59f6655f142f57b66113d508f26ab04d43837a92ccf295f2c</x:v>
      </x:c>
      <x:c r="L6293" s="10" t="str">
        <x:v>historical_three</x:v>
      </x:c>
      <x:c r="M6293" s="10" t="n">
        <x:v>1</x:v>
      </x:c>
      <x:c r="N6293" s="10" t="n">
        <x:v>0</x:v>
      </x:c>
      <x:c r="O6293" s="10" t="n">
        <x:v>0</x:v>
      </x:c>
      <x:c r="P6293" s="9" t="str">
        <x:f>'CaseReview'!U1921</x:f>
        <x:v>FAIL</x:v>
      </x:c>
      <x:c r="Q6293" s="9" t="n">
        <x:f>IF(AND(T6293=1,G6293=P6293),1,0)</x:f>
        <x:v>1</x:v>
      </x:c>
      <x:c r="R6293" s="9" t="n">
        <x:f>IF(AND(T6293=1,G6293="PASS",P6293="FAIL"),1,0)</x:f>
        <x:v>0</x:v>
      </x:c>
      <x:c r="S6293" s="9" t="n">
        <x:f>IF(AND(T6293=1,G6293="FAIL",P6293="PASS"),1,0)</x:f>
        <x:v>0</x:v>
      </x:c>
      <x:c r="T6293" s="9" t="n">
        <x:v>1</x:v>
      </x:c>
      <x:c r="U6293" s="9" t="n">
        <x:v>10</x:v>
      </x:c>
      <x:c r="V6293" s="9" t="str">
        <x:v>MVP/SHACL_GENERATION_PIPELINE/experiments/LUNA_CONTEXTUAL_SINGLESHOT/RUN_01/runs/RUN-TRF-060-20260831T161444847428Z/artifacts/attempt_01/extracted_shape.ttl</x:v>
      </x:c>
    </x:row>
    <x:row r="6294" ht="22" customHeight="1">
      <x:c r="A6294" s="10" t="str">
        <x:v>SINGLESHOT</x:v>
      </x:c>
      <x:c r="B6294" s="10" t="str">
        <x:v>TRF-060</x:v>
      </x:c>
      <x:c r="C6294" s="10" t="str">
        <x:v>TRF-060-F08</x:v>
      </x:c>
      <x:c r="D6294" s="10" t="str">
        <x:v>RUN_01</x:v>
      </x:c>
      <x:c r="E6294" s="10" t="str">
        <x:v>ORIGINAL_LEDGER</x:v>
      </x:c>
      <x:c r="F6294" s="10" t="str">
        <x:v>FAIL</x:v>
      </x:c>
      <x:c r="G6294" s="10" t="str">
        <x:v>FAIL</x:v>
      </x:c>
      <x:c r="H6294" s="10" t="str">
        <x:v>EXECUTED</x:v>
      </x:c>
      <x:c r="I6294" s="10" t="str">
        <x:v>PARSED</x:v>
      </x:c>
      <x:c r="J6294" s="10" t="str">
        <x:v>SINGLESHOT_CAPTURED_DIAGNOSTIC_PASS</x:v>
      </x:c>
      <x:c r="K6294" s="10" t="str">
        <x:v>7aa92d76186326f59f6655f142f57b66113d508f26ab04d43837a92ccf295f2c</x:v>
      </x:c>
      <x:c r="L6294" s="10" t="str">
        <x:v>historical_three</x:v>
      </x:c>
      <x:c r="M6294" s="10" t="n">
        <x:v>1</x:v>
      </x:c>
      <x:c r="N6294" s="10" t="n">
        <x:v>0</x:v>
      </x:c>
      <x:c r="O6294" s="10" t="n">
        <x:v>0</x:v>
      </x:c>
      <x:c r="P6294" s="9" t="str">
        <x:f>'CaseReview'!U1922</x:f>
        <x:v>FAIL</x:v>
      </x:c>
      <x:c r="Q6294" s="9" t="n">
        <x:f>IF(AND(T6294=1,G6294=P6294),1,0)</x:f>
        <x:v>1</x:v>
      </x:c>
      <x:c r="R6294" s="9" t="n">
        <x:f>IF(AND(T6294=1,G6294="PASS",P6294="FAIL"),1,0)</x:f>
        <x:v>0</x:v>
      </x:c>
      <x:c r="S6294" s="9" t="n">
        <x:f>IF(AND(T6294=1,G6294="FAIL",P6294="PASS"),1,0)</x:f>
        <x:v>0</x:v>
      </x:c>
      <x:c r="T6294" s="9" t="n">
        <x:v>1</x:v>
      </x:c>
      <x:c r="U6294" s="9" t="n">
        <x:v>10</x:v>
      </x:c>
      <x:c r="V6294" s="9" t="str">
        <x:v>MVP/SHACL_GENERATION_PIPELINE/experiments/LUNA_CONTEXTUAL_SINGLESHOT/RUN_01/runs/RUN-TRF-060-20260831T161444847428Z/artifacts/attempt_01/extracted_shape.ttl</x:v>
      </x:c>
    </x:row>
    <x:row r="6295" ht="22" customHeight="1">
      <x:c r="A6295" s="10" t="str">
        <x:v>SINGLESHOT</x:v>
      </x:c>
      <x:c r="B6295" s="10" t="str">
        <x:v>TRF-060</x:v>
      </x:c>
      <x:c r="C6295" s="10" t="str">
        <x:v>TRF-060-P01</x:v>
      </x:c>
      <x:c r="D6295" s="10" t="str">
        <x:v>RUN_01</x:v>
      </x:c>
      <x:c r="E6295" s="10" t="str">
        <x:v>ORIGINAL_LEDGER</x:v>
      </x:c>
      <x:c r="F6295" s="10" t="str">
        <x:v>PASS</x:v>
      </x:c>
      <x:c r="G6295" s="10" t="str">
        <x:v>PASS</x:v>
      </x:c>
      <x:c r="H6295" s="10" t="str">
        <x:v>EXECUTED</x:v>
      </x:c>
      <x:c r="I6295" s="10" t="str">
        <x:v>PARSED</x:v>
      </x:c>
      <x:c r="J6295" s="10" t="str">
        <x:v>SINGLESHOT_CAPTURED_DIAGNOSTIC_PASS</x:v>
      </x:c>
      <x:c r="K6295" s="10" t="str">
        <x:v>7aa92d76186326f59f6655f142f57b66113d508f26ab04d43837a92ccf295f2c</x:v>
      </x:c>
      <x:c r="L6295" s="10" t="str">
        <x:v>historical_three</x:v>
      </x:c>
      <x:c r="M6295" s="10" t="n">
        <x:v>1</x:v>
      </x:c>
      <x:c r="N6295" s="10" t="n">
        <x:v>0</x:v>
      </x:c>
      <x:c r="O6295" s="10" t="n">
        <x:v>0</x:v>
      </x:c>
      <x:c r="P6295" s="9" t="str">
        <x:f>'CaseReview'!U1923</x:f>
        <x:v>PASS</x:v>
      </x:c>
      <x:c r="Q6295" s="9" t="n">
        <x:f>IF(AND(T6295=1,G6295=P6295),1,0)</x:f>
        <x:v>1</x:v>
      </x:c>
      <x:c r="R6295" s="9" t="n">
        <x:f>IF(AND(T6295=1,G6295="PASS",P6295="FAIL"),1,0)</x:f>
        <x:v>0</x:v>
      </x:c>
      <x:c r="S6295" s="9" t="n">
        <x:f>IF(AND(T6295=1,G6295="FAIL",P6295="PASS"),1,0)</x:f>
        <x:v>0</x:v>
      </x:c>
      <x:c r="T6295" s="9" t="n">
        <x:v>1</x:v>
      </x:c>
      <x:c r="U6295" s="9" t="n">
        <x:v>10</x:v>
      </x:c>
      <x:c r="V6295" s="9" t="str">
        <x:v>MVP/SHACL_GENERATION_PIPELINE/experiments/LUNA_CONTEXTUAL_SINGLESHOT/RUN_01/runs/RUN-TRF-060-20260831T161444847428Z/artifacts/attempt_01/extracted_shape.ttl</x:v>
      </x:c>
    </x:row>
    <x:row r="6296" ht="22" customHeight="1">
      <x:c r="A6296" s="10" t="str">
        <x:v>SINGLESHOT</x:v>
      </x:c>
      <x:c r="B6296" s="10" t="str">
        <x:v>TRF-060</x:v>
      </x:c>
      <x:c r="C6296" s="10" t="str">
        <x:v>TRF-060-P02</x:v>
      </x:c>
      <x:c r="D6296" s="10" t="str">
        <x:v>RUN_01</x:v>
      </x:c>
      <x:c r="E6296" s="10" t="str">
        <x:v>ORIGINAL_LEDGER</x:v>
      </x:c>
      <x:c r="F6296" s="10" t="str">
        <x:v>PASS</x:v>
      </x:c>
      <x:c r="G6296" s="10" t="str">
        <x:v>PASS</x:v>
      </x:c>
      <x:c r="H6296" s="10" t="str">
        <x:v>EXECUTED</x:v>
      </x:c>
      <x:c r="I6296" s="10" t="str">
        <x:v>PARSED</x:v>
      </x:c>
      <x:c r="J6296" s="10" t="str">
        <x:v>SINGLESHOT_CAPTURED_DIAGNOSTIC_PASS</x:v>
      </x:c>
      <x:c r="K6296" s="10" t="str">
        <x:v>7aa92d76186326f59f6655f142f57b66113d508f26ab04d43837a92ccf295f2c</x:v>
      </x:c>
      <x:c r="L6296" s="10" t="str">
        <x:v>historical_three</x:v>
      </x:c>
      <x:c r="M6296" s="10" t="n">
        <x:v>1</x:v>
      </x:c>
      <x:c r="N6296" s="10" t="n">
        <x:v>0</x:v>
      </x:c>
      <x:c r="O6296" s="10" t="n">
        <x:v>0</x:v>
      </x:c>
      <x:c r="P6296" s="9" t="str">
        <x:f>'CaseReview'!U1924</x:f>
        <x:v>PASS</x:v>
      </x:c>
      <x:c r="Q6296" s="9" t="n">
        <x:f>IF(AND(T6296=1,G6296=P6296),1,0)</x:f>
        <x:v>1</x:v>
      </x:c>
      <x:c r="R6296" s="9" t="n">
        <x:f>IF(AND(T6296=1,G6296="PASS",P6296="FAIL"),1,0)</x:f>
        <x:v>0</x:v>
      </x:c>
      <x:c r="S6296" s="9" t="n">
        <x:f>IF(AND(T6296=1,G6296="FAIL",P6296="PASS"),1,0)</x:f>
        <x:v>0</x:v>
      </x:c>
      <x:c r="T6296" s="9" t="n">
        <x:v>1</x:v>
      </x:c>
      <x:c r="U6296" s="9" t="n">
        <x:v>10</x:v>
      </x:c>
      <x:c r="V6296" s="9" t="str">
        <x:v>MVP/SHACL_GENERATION_PIPELINE/experiments/LUNA_CONTEXTUAL_SINGLESHOT/RUN_01/runs/RUN-TRF-060-20260831T161444847428Z/artifacts/attempt_01/extracted_shape.ttl</x:v>
      </x:c>
    </x:row>
    <x:row r="6297" ht="22" customHeight="1">
      <x:c r="A6297" s="10" t="str">
        <x:v>SINGLESHOT</x:v>
      </x:c>
      <x:c r="B6297" s="10" t="str">
        <x:v>TRF-062</x:v>
      </x:c>
      <x:c r="C6297" s="10" t="str">
        <x:v>TRF-062-F01</x:v>
      </x:c>
      <x:c r="D6297" s="10" t="str">
        <x:v>RUN_01</x:v>
      </x:c>
      <x:c r="E6297" s="10" t="str">
        <x:v>ORIGINAL_LEDGER</x:v>
      </x:c>
      <x:c r="F6297" s="10" t="str">
        <x:v>FAIL</x:v>
      </x:c>
      <x:c r="G6297" s="10" t="str">
        <x:v>PASS</x:v>
      </x:c>
      <x:c r="H6297" s="10" t="str">
        <x:v>EXECUTED</x:v>
      </x:c>
      <x:c r="I6297" s="10" t="str">
        <x:v>PARSED</x:v>
      </x:c>
      <x:c r="J6297" s="10" t="str">
        <x:v>SINGLESHOT_CAPTURED_DIAGNOSTIC_PASS</x:v>
      </x:c>
      <x:c r="K6297" s="10" t="str">
        <x:v>eb7c1f9dd2a6d06666d8fc448a68098e40adee4c9b5c74ee1b9716eb4167be78</x:v>
      </x:c>
      <x:c r="L6297" s="10" t="str">
        <x:v>historical_three</x:v>
      </x:c>
      <x:c r="M6297" s="10" t="n">
        <x:v>0</x:v>
      </x:c>
      <x:c r="N6297" s="10" t="n">
        <x:v>1</x:v>
      </x:c>
      <x:c r="O6297" s="10" t="n">
        <x:v>0</x:v>
      </x:c>
      <x:c r="P6297" s="9" t="str">
        <x:f>'CaseReview'!U1925</x:f>
        <x:v>FAIL</x:v>
      </x:c>
      <x:c r="Q6297" s="9" t="n">
        <x:f>IF(AND(T6297=1,G6297=P6297),1,0)</x:f>
        <x:v>0</x:v>
      </x:c>
      <x:c r="R6297" s="9" t="n">
        <x:f>IF(AND(T6297=1,G6297="PASS",P6297="FAIL"),1,0)</x:f>
        <x:v>1</x:v>
      </x:c>
      <x:c r="S6297" s="9" t="n">
        <x:f>IF(AND(T6297=1,G6297="FAIL",P6297="PASS"),1,0)</x:f>
        <x:v>0</x:v>
      </x:c>
      <x:c r="T6297" s="9" t="n">
        <x:v>1</x:v>
      </x:c>
      <x:c r="U6297" s="9" t="n">
        <x:v>6</x:v>
      </x:c>
      <x:c r="V6297" s="9" t="str">
        <x:v>MVP/SHACL_GENERATION_PIPELINE/experiments/LUNA_CONTEXTUAL_SINGLESHOT/RUN_01/runs/RUN-TRF-062-20260831T161515534448Z/artifacts/attempt_01/extracted_shape.ttl</x:v>
      </x:c>
    </x:row>
    <x:row r="6298" ht="22" customHeight="1">
      <x:c r="A6298" s="10" t="str">
        <x:v>SINGLESHOT</x:v>
      </x:c>
      <x:c r="B6298" s="10" t="str">
        <x:v>TRF-062</x:v>
      </x:c>
      <x:c r="C6298" s="10" t="str">
        <x:v>TRF-062-F02</x:v>
      </x:c>
      <x:c r="D6298" s="10" t="str">
        <x:v>RUN_01</x:v>
      </x:c>
      <x:c r="E6298" s="10" t="str">
        <x:v>ORIGINAL_LEDGER</x:v>
      </x:c>
      <x:c r="F6298" s="10" t="str">
        <x:v>FAIL</x:v>
      </x:c>
      <x:c r="G6298" s="10" t="str">
        <x:v>FAIL</x:v>
      </x:c>
      <x:c r="H6298" s="10" t="str">
        <x:v>EXECUTED</x:v>
      </x:c>
      <x:c r="I6298" s="10" t="str">
        <x:v>PARSED</x:v>
      </x:c>
      <x:c r="J6298" s="10" t="str">
        <x:v>SINGLESHOT_CAPTURED_DIAGNOSTIC_PASS</x:v>
      </x:c>
      <x:c r="K6298" s="10" t="str">
        <x:v>eb7c1f9dd2a6d06666d8fc448a68098e40adee4c9b5c74ee1b9716eb4167be78</x:v>
      </x:c>
      <x:c r="L6298" s="10" t="str">
        <x:v>historical_three</x:v>
      </x:c>
      <x:c r="M6298" s="10" t="n">
        <x:v>1</x:v>
      </x:c>
      <x:c r="N6298" s="10" t="n">
        <x:v>0</x:v>
      </x:c>
      <x:c r="O6298" s="10" t="n">
        <x:v>0</x:v>
      </x:c>
      <x:c r="P6298" s="9" t="str">
        <x:f>'CaseReview'!U1926</x:f>
        <x:v>FAIL</x:v>
      </x:c>
      <x:c r="Q6298" s="9" t="n">
        <x:f>IF(AND(T6298=1,G6298=P6298),1,0)</x:f>
        <x:v>1</x:v>
      </x:c>
      <x:c r="R6298" s="9" t="n">
        <x:f>IF(AND(T6298=1,G6298="PASS",P6298="FAIL"),1,0)</x:f>
        <x:v>0</x:v>
      </x:c>
      <x:c r="S6298" s="9" t="n">
        <x:f>IF(AND(T6298=1,G6298="FAIL",P6298="PASS"),1,0)</x:f>
        <x:v>0</x:v>
      </x:c>
      <x:c r="T6298" s="9" t="n">
        <x:v>1</x:v>
      </x:c>
      <x:c r="U6298" s="9" t="n">
        <x:v>6</x:v>
      </x:c>
      <x:c r="V6298" s="9" t="str">
        <x:v>MVP/SHACL_GENERATION_PIPELINE/experiments/LUNA_CONTEXTUAL_SINGLESHOT/RUN_01/runs/RUN-TRF-062-20260831T161515534448Z/artifacts/attempt_01/extracted_shape.ttl</x:v>
      </x:c>
    </x:row>
    <x:row r="6299" ht="22" customHeight="1">
      <x:c r="A6299" s="10" t="str">
        <x:v>SINGLESHOT</x:v>
      </x:c>
      <x:c r="B6299" s="10" t="str">
        <x:v>TRF-062</x:v>
      </x:c>
      <x:c r="C6299" s="10" t="str">
        <x:v>TRF-062-F03</x:v>
      </x:c>
      <x:c r="D6299" s="10" t="str">
        <x:v>RUN_01</x:v>
      </x:c>
      <x:c r="E6299" s="10" t="str">
        <x:v>ORIGINAL_LEDGER</x:v>
      </x:c>
      <x:c r="F6299" s="10" t="str">
        <x:v>FAIL</x:v>
      </x:c>
      <x:c r="G6299" s="10" t="str">
        <x:v>PASS</x:v>
      </x:c>
      <x:c r="H6299" s="10" t="str">
        <x:v>EXECUTED</x:v>
      </x:c>
      <x:c r="I6299" s="10" t="str">
        <x:v>PARSED</x:v>
      </x:c>
      <x:c r="J6299" s="10" t="str">
        <x:v>SINGLESHOT_CAPTURED_DIAGNOSTIC_PASS</x:v>
      </x:c>
      <x:c r="K6299" s="10" t="str">
        <x:v>eb7c1f9dd2a6d06666d8fc448a68098e40adee4c9b5c74ee1b9716eb4167be78</x:v>
      </x:c>
      <x:c r="L6299" s="10" t="str">
        <x:v>historical_three</x:v>
      </x:c>
      <x:c r="M6299" s="10" t="n">
        <x:v>0</x:v>
      </x:c>
      <x:c r="N6299" s="10" t="n">
        <x:v>1</x:v>
      </x:c>
      <x:c r="O6299" s="10" t="n">
        <x:v>0</x:v>
      </x:c>
      <x:c r="P6299" s="9" t="str">
        <x:f>'CaseReview'!U1927</x:f>
        <x:v>FAIL</x:v>
      </x:c>
      <x:c r="Q6299" s="9" t="n">
        <x:f>IF(AND(T6299=1,G6299=P6299),1,0)</x:f>
        <x:v>0</x:v>
      </x:c>
      <x:c r="R6299" s="9" t="n">
        <x:f>IF(AND(T6299=1,G6299="PASS",P6299="FAIL"),1,0)</x:f>
        <x:v>1</x:v>
      </x:c>
      <x:c r="S6299" s="9" t="n">
        <x:f>IF(AND(T6299=1,G6299="FAIL",P6299="PASS"),1,0)</x:f>
        <x:v>0</x:v>
      </x:c>
      <x:c r="T6299" s="9" t="n">
        <x:v>1</x:v>
      </x:c>
      <x:c r="U6299" s="9" t="n">
        <x:v>6</x:v>
      </x:c>
      <x:c r="V6299" s="9" t="str">
        <x:v>MVP/SHACL_GENERATION_PIPELINE/experiments/LUNA_CONTEXTUAL_SINGLESHOT/RUN_01/runs/RUN-TRF-062-20260831T161515534448Z/artifacts/attempt_01/extracted_shape.ttl</x:v>
      </x:c>
    </x:row>
    <x:row r="6300" ht="22" customHeight="1">
      <x:c r="A6300" s="10" t="str">
        <x:v>SINGLESHOT</x:v>
      </x:c>
      <x:c r="B6300" s="10" t="str">
        <x:v>TRF-062</x:v>
      </x:c>
      <x:c r="C6300" s="10" t="str">
        <x:v>TRF-062-F04</x:v>
      </x:c>
      <x:c r="D6300" s="10" t="str">
        <x:v>RUN_01</x:v>
      </x:c>
      <x:c r="E6300" s="10" t="str">
        <x:v>ORIGINAL_LEDGER</x:v>
      </x:c>
      <x:c r="F6300" s="10" t="str">
        <x:v>FAIL</x:v>
      </x:c>
      <x:c r="G6300" s="10" t="str">
        <x:v>FAIL</x:v>
      </x:c>
      <x:c r="H6300" s="10" t="str">
        <x:v>EXECUTED</x:v>
      </x:c>
      <x:c r="I6300" s="10" t="str">
        <x:v>PARSED</x:v>
      </x:c>
      <x:c r="J6300" s="10" t="str">
        <x:v>SINGLESHOT_CAPTURED_DIAGNOSTIC_PASS</x:v>
      </x:c>
      <x:c r="K6300" s="10" t="str">
        <x:v>eb7c1f9dd2a6d06666d8fc448a68098e40adee4c9b5c74ee1b9716eb4167be78</x:v>
      </x:c>
      <x:c r="L6300" s="10" t="str">
        <x:v>historical_three</x:v>
      </x:c>
      <x:c r="M6300" s="10" t="n">
        <x:v>1</x:v>
      </x:c>
      <x:c r="N6300" s="10" t="n">
        <x:v>0</x:v>
      </x:c>
      <x:c r="O6300" s="10" t="n">
        <x:v>0</x:v>
      </x:c>
      <x:c r="P6300" s="9" t="str">
        <x:f>'CaseReview'!U1928</x:f>
        <x:v>FAIL</x:v>
      </x:c>
      <x:c r="Q6300" s="9" t="n">
        <x:f>IF(AND(T6300=1,G6300=P6300),1,0)</x:f>
        <x:v>1</x:v>
      </x:c>
      <x:c r="R6300" s="9" t="n">
        <x:f>IF(AND(T6300=1,G6300="PASS",P6300="FAIL"),1,0)</x:f>
        <x:v>0</x:v>
      </x:c>
      <x:c r="S6300" s="9" t="n">
        <x:f>IF(AND(T6300=1,G6300="FAIL",P6300="PASS"),1,0)</x:f>
        <x:v>0</x:v>
      </x:c>
      <x:c r="T6300" s="9" t="n">
        <x:v>1</x:v>
      </x:c>
      <x:c r="U6300" s="9" t="n">
        <x:v>6</x:v>
      </x:c>
      <x:c r="V6300" s="9" t="str">
        <x:v>MVP/SHACL_GENERATION_PIPELINE/experiments/LUNA_CONTEXTUAL_SINGLESHOT/RUN_01/runs/RUN-TRF-062-20260831T161515534448Z/artifacts/attempt_01/extracted_shape.ttl</x:v>
      </x:c>
    </x:row>
    <x:row r="6301" ht="22" customHeight="1">
      <x:c r="A6301" s="10" t="str">
        <x:v>SINGLESHOT</x:v>
      </x:c>
      <x:c r="B6301" s="10" t="str">
        <x:v>TRF-062</x:v>
      </x:c>
      <x:c r="C6301" s="10" t="str">
        <x:v>TRF-062-P01</x:v>
      </x:c>
      <x:c r="D6301" s="10" t="str">
        <x:v>RUN_01</x:v>
      </x:c>
      <x:c r="E6301" s="10" t="str">
        <x:v>ORIGINAL_LEDGER</x:v>
      </x:c>
      <x:c r="F6301" s="10" t="str">
        <x:v>PASS</x:v>
      </x:c>
      <x:c r="G6301" s="10" t="str">
        <x:v>PASS</x:v>
      </x:c>
      <x:c r="H6301" s="10" t="str">
        <x:v>EXECUTED</x:v>
      </x:c>
      <x:c r="I6301" s="10" t="str">
        <x:v>PARSED</x:v>
      </x:c>
      <x:c r="J6301" s="10" t="str">
        <x:v>SINGLESHOT_CAPTURED_DIAGNOSTIC_PASS</x:v>
      </x:c>
      <x:c r="K6301" s="10" t="str">
        <x:v>eb7c1f9dd2a6d06666d8fc448a68098e40adee4c9b5c74ee1b9716eb4167be78</x:v>
      </x:c>
      <x:c r="L6301" s="10" t="str">
        <x:v>historical_three</x:v>
      </x:c>
      <x:c r="M6301" s="10" t="n">
        <x:v>1</x:v>
      </x:c>
      <x:c r="N6301" s="10" t="n">
        <x:v>0</x:v>
      </x:c>
      <x:c r="O6301" s="10" t="n">
        <x:v>0</x:v>
      </x:c>
      <x:c r="P6301" s="9" t="str">
        <x:f>'CaseReview'!U1929</x:f>
        <x:v>PASS</x:v>
      </x:c>
      <x:c r="Q6301" s="9" t="n">
        <x:f>IF(AND(T6301=1,G6301=P6301),1,0)</x:f>
        <x:v>1</x:v>
      </x:c>
      <x:c r="R6301" s="9" t="n">
        <x:f>IF(AND(T6301=1,G6301="PASS",P6301="FAIL"),1,0)</x:f>
        <x:v>0</x:v>
      </x:c>
      <x:c r="S6301" s="9" t="n">
        <x:f>IF(AND(T6301=1,G6301="FAIL",P6301="PASS"),1,0)</x:f>
        <x:v>0</x:v>
      </x:c>
      <x:c r="T6301" s="9" t="n">
        <x:v>1</x:v>
      </x:c>
      <x:c r="U6301" s="9" t="n">
        <x:v>6</x:v>
      </x:c>
      <x:c r="V6301" s="9" t="str">
        <x:v>MVP/SHACL_GENERATION_PIPELINE/experiments/LUNA_CONTEXTUAL_SINGLESHOT/RUN_01/runs/RUN-TRF-062-20260831T161515534448Z/artifacts/attempt_01/extracted_shape.ttl</x:v>
      </x:c>
    </x:row>
    <x:row r="6302" ht="22" customHeight="1">
      <x:c r="A6302" s="10" t="str">
        <x:v>SINGLESHOT</x:v>
      </x:c>
      <x:c r="B6302" s="10" t="str">
        <x:v>TRF-062</x:v>
      </x:c>
      <x:c r="C6302" s="10" t="str">
        <x:v>TRF-062-P02</x:v>
      </x:c>
      <x:c r="D6302" s="10" t="str">
        <x:v>RUN_01</x:v>
      </x:c>
      <x:c r="E6302" s="10" t="str">
        <x:v>ORIGINAL_LEDGER</x:v>
      </x:c>
      <x:c r="F6302" s="10" t="str">
        <x:v>PASS</x:v>
      </x:c>
      <x:c r="G6302" s="10" t="str">
        <x:v>PASS</x:v>
      </x:c>
      <x:c r="H6302" s="10" t="str">
        <x:v>EXECUTED</x:v>
      </x:c>
      <x:c r="I6302" s="10" t="str">
        <x:v>PARSED</x:v>
      </x:c>
      <x:c r="J6302" s="10" t="str">
        <x:v>SINGLESHOT_CAPTURED_DIAGNOSTIC_PASS</x:v>
      </x:c>
      <x:c r="K6302" s="10" t="str">
        <x:v>eb7c1f9dd2a6d06666d8fc448a68098e40adee4c9b5c74ee1b9716eb4167be78</x:v>
      </x:c>
      <x:c r="L6302" s="10" t="str">
        <x:v>historical_three</x:v>
      </x:c>
      <x:c r="M6302" s="10" t="n">
        <x:v>1</x:v>
      </x:c>
      <x:c r="N6302" s="10" t="n">
        <x:v>0</x:v>
      </x:c>
      <x:c r="O6302" s="10" t="n">
        <x:v>0</x:v>
      </x:c>
      <x:c r="P6302" s="9" t="str">
        <x:f>'CaseReview'!U1930</x:f>
        <x:v>PASS</x:v>
      </x:c>
      <x:c r="Q6302" s="9" t="n">
        <x:f>IF(AND(T6302=1,G6302=P6302),1,0)</x:f>
        <x:v>1</x:v>
      </x:c>
      <x:c r="R6302" s="9" t="n">
        <x:f>IF(AND(T6302=1,G6302="PASS",P6302="FAIL"),1,0)</x:f>
        <x:v>0</x:v>
      </x:c>
      <x:c r="S6302" s="9" t="n">
        <x:f>IF(AND(T6302=1,G6302="FAIL",P6302="PASS"),1,0)</x:f>
        <x:v>0</x:v>
      </x:c>
      <x:c r="T6302" s="9" t="n">
        <x:v>1</x:v>
      </x:c>
      <x:c r="U6302" s="9" t="n">
        <x:v>6</x:v>
      </x:c>
      <x:c r="V6302" s="9" t="str">
        <x:v>MVP/SHACL_GENERATION_PIPELINE/experiments/LUNA_CONTEXTUAL_SINGLESHOT/RUN_01/runs/RUN-TRF-062-20260831T161515534448Z/artifacts/attempt_01/extracted_shape.ttl</x:v>
      </x:c>
    </x:row>
    <x:row r="6303" ht="22" customHeight="1">
      <x:c r="A6303" s="10" t="str">
        <x:v>SINGLESHOT</x:v>
      </x:c>
      <x:c r="B6303" s="10" t="str">
        <x:v>TRF-063</x:v>
      </x:c>
      <x:c r="C6303" s="10" t="str">
        <x:v>TRF-063-F01</x:v>
      </x:c>
      <x:c r="D6303" s="10" t="str">
        <x:v>RUN_01</x:v>
      </x:c>
      <x:c r="E6303" s="10" t="str">
        <x:v>ORIGINAL_LEDGER</x:v>
      </x:c>
      <x:c r="F6303" s="10" t="str">
        <x:v>FAIL</x:v>
      </x:c>
      <x:c r="G6303" s="10" t="str">
        <x:v>NO_VERDICT</x:v>
      </x:c>
      <x:c r="H6303" s="10" t="str">
        <x:v>INFRASTRUCTURE_FAILURE</x:v>
      </x:c>
      <x:c r="I6303" s="10" t="str">
        <x:v>NOT_PARSED</x:v>
      </x:c>
      <x:c r="J6303" s="10" t="str">
        <x:v>SINGLESHOT_CAPTURED_DIAGNOSTIC_FAIL</x:v>
      </x:c>
      <x:c r="K6303" s="10" t="str"/>
      <x:c r="L6303" s="10" t="str">
        <x:v>historical_three</x:v>
      </x:c>
      <x:c r="M6303" s="10" t="n">
        <x:v>0</x:v>
      </x:c>
      <x:c r="N6303" s="10" t="n">
        <x:v>0</x:v>
      </x:c>
      <x:c r="O6303" s="10" t="n">
        <x:v>0</x:v>
      </x:c>
      <x:c r="P6303" s="9" t="str">
        <x:f>'CaseReview'!U1931</x:f>
        <x:v>FAIL</x:v>
      </x:c>
      <x:c r="Q6303" s="9" t="n">
        <x:f>IF(AND(T6303=1,G6303=P6303),1,0)</x:f>
        <x:v>0</x:v>
      </x:c>
      <x:c r="R6303" s="9" t="n">
        <x:f>IF(AND(T6303=1,G6303="PASS",P6303="FAIL"),1,0)</x:f>
        <x:v>0</x:v>
      </x:c>
      <x:c r="S6303" s="9" t="n">
        <x:f>IF(AND(T6303=1,G6303="FAIL",P6303="PASS"),1,0)</x:f>
        <x:v>0</x:v>
      </x:c>
      <x:c r="T6303" s="9" t="n">
        <x:v>0</x:v>
      </x:c>
      <x:c r="U6303" s="9" t="n">
        <x:v>8</x:v>
      </x:c>
      <x:c r="V6303" s="9" t="str"/>
    </x:row>
    <x:row r="6304" ht="22" customHeight="1">
      <x:c r="A6304" s="10" t="str">
        <x:v>SINGLESHOT</x:v>
      </x:c>
      <x:c r="B6304" s="10" t="str">
        <x:v>TRF-063</x:v>
      </x:c>
      <x:c r="C6304" s="10" t="str">
        <x:v>TRF-063-F02</x:v>
      </x:c>
      <x:c r="D6304" s="10" t="str">
        <x:v>RUN_01</x:v>
      </x:c>
      <x:c r="E6304" s="10" t="str">
        <x:v>ORIGINAL_LEDGER</x:v>
      </x:c>
      <x:c r="F6304" s="10" t="str">
        <x:v>FAIL</x:v>
      </x:c>
      <x:c r="G6304" s="10" t="str">
        <x:v>NO_VERDICT</x:v>
      </x:c>
      <x:c r="H6304" s="10" t="str">
        <x:v>INFRASTRUCTURE_FAILURE</x:v>
      </x:c>
      <x:c r="I6304" s="10" t="str">
        <x:v>NOT_PARSED</x:v>
      </x:c>
      <x:c r="J6304" s="10" t="str">
        <x:v>SINGLESHOT_CAPTURED_DIAGNOSTIC_FAIL</x:v>
      </x:c>
      <x:c r="K6304" s="10" t="str"/>
      <x:c r="L6304" s="10" t="str">
        <x:v>historical_three</x:v>
      </x:c>
      <x:c r="M6304" s="10" t="n">
        <x:v>0</x:v>
      </x:c>
      <x:c r="N6304" s="10" t="n">
        <x:v>0</x:v>
      </x:c>
      <x:c r="O6304" s="10" t="n">
        <x:v>0</x:v>
      </x:c>
      <x:c r="P6304" s="9" t="str">
        <x:f>'CaseReview'!U1932</x:f>
        <x:v>FAIL</x:v>
      </x:c>
      <x:c r="Q6304" s="9" t="n">
        <x:f>IF(AND(T6304=1,G6304=P6304),1,0)</x:f>
        <x:v>0</x:v>
      </x:c>
      <x:c r="R6304" s="9" t="n">
        <x:f>IF(AND(T6304=1,G6304="PASS",P6304="FAIL"),1,0)</x:f>
        <x:v>0</x:v>
      </x:c>
      <x:c r="S6304" s="9" t="n">
        <x:f>IF(AND(T6304=1,G6304="FAIL",P6304="PASS"),1,0)</x:f>
        <x:v>0</x:v>
      </x:c>
      <x:c r="T6304" s="9" t="n">
        <x:v>0</x:v>
      </x:c>
      <x:c r="U6304" s="9" t="n">
        <x:v>8</x:v>
      </x:c>
      <x:c r="V6304" s="9" t="str"/>
    </x:row>
    <x:row r="6305" ht="22" customHeight="1">
      <x:c r="A6305" s="10" t="str">
        <x:v>SINGLESHOT</x:v>
      </x:c>
      <x:c r="B6305" s="10" t="str">
        <x:v>TRF-063</x:v>
      </x:c>
      <x:c r="C6305" s="10" t="str">
        <x:v>TRF-063-F03</x:v>
      </x:c>
      <x:c r="D6305" s="10" t="str">
        <x:v>RUN_01</x:v>
      </x:c>
      <x:c r="E6305" s="10" t="str">
        <x:v>ORIGINAL_LEDGER</x:v>
      </x:c>
      <x:c r="F6305" s="10" t="str">
        <x:v>FAIL</x:v>
      </x:c>
      <x:c r="G6305" s="10" t="str">
        <x:v>NO_VERDICT</x:v>
      </x:c>
      <x:c r="H6305" s="10" t="str">
        <x:v>INFRASTRUCTURE_FAILURE</x:v>
      </x:c>
      <x:c r="I6305" s="10" t="str">
        <x:v>NOT_PARSED</x:v>
      </x:c>
      <x:c r="J6305" s="10" t="str">
        <x:v>SINGLESHOT_CAPTURED_DIAGNOSTIC_FAIL</x:v>
      </x:c>
      <x:c r="K6305" s="10" t="str"/>
      <x:c r="L6305" s="10" t="str">
        <x:v>historical_three</x:v>
      </x:c>
      <x:c r="M6305" s="10" t="n">
        <x:v>0</x:v>
      </x:c>
      <x:c r="N6305" s="10" t="n">
        <x:v>0</x:v>
      </x:c>
      <x:c r="O6305" s="10" t="n">
        <x:v>0</x:v>
      </x:c>
      <x:c r="P6305" s="9" t="str">
        <x:f>'CaseReview'!U1933</x:f>
        <x:v>FAIL</x:v>
      </x:c>
      <x:c r="Q6305" s="9" t="n">
        <x:f>IF(AND(T6305=1,G6305=P6305),1,0)</x:f>
        <x:v>0</x:v>
      </x:c>
      <x:c r="R6305" s="9" t="n">
        <x:f>IF(AND(T6305=1,G6305="PASS",P6305="FAIL"),1,0)</x:f>
        <x:v>0</x:v>
      </x:c>
      <x:c r="S6305" s="9" t="n">
        <x:f>IF(AND(T6305=1,G6305="FAIL",P6305="PASS"),1,0)</x:f>
        <x:v>0</x:v>
      </x:c>
      <x:c r="T6305" s="9" t="n">
        <x:v>0</x:v>
      </x:c>
      <x:c r="U6305" s="9" t="n">
        <x:v>8</x:v>
      </x:c>
      <x:c r="V6305" s="9" t="str"/>
    </x:row>
    <x:row r="6306" ht="22" customHeight="1">
      <x:c r="A6306" s="10" t="str">
        <x:v>SINGLESHOT</x:v>
      </x:c>
      <x:c r="B6306" s="10" t="str">
        <x:v>TRF-063</x:v>
      </x:c>
      <x:c r="C6306" s="10" t="str">
        <x:v>TRF-063-F04</x:v>
      </x:c>
      <x:c r="D6306" s="10" t="str">
        <x:v>RUN_01</x:v>
      </x:c>
      <x:c r="E6306" s="10" t="str">
        <x:v>ORIGINAL_LEDGER</x:v>
      </x:c>
      <x:c r="F6306" s="10" t="str">
        <x:v>FAIL</x:v>
      </x:c>
      <x:c r="G6306" s="10" t="str">
        <x:v>NO_VERDICT</x:v>
      </x:c>
      <x:c r="H6306" s="10" t="str">
        <x:v>INFRASTRUCTURE_FAILURE</x:v>
      </x:c>
      <x:c r="I6306" s="10" t="str">
        <x:v>NOT_PARSED</x:v>
      </x:c>
      <x:c r="J6306" s="10" t="str">
        <x:v>SINGLESHOT_CAPTURED_DIAGNOSTIC_FAIL</x:v>
      </x:c>
      <x:c r="K6306" s="10" t="str"/>
      <x:c r="L6306" s="10" t="str">
        <x:v>historical_three</x:v>
      </x:c>
      <x:c r="M6306" s="10" t="n">
        <x:v>0</x:v>
      </x:c>
      <x:c r="N6306" s="10" t="n">
        <x:v>0</x:v>
      </x:c>
      <x:c r="O6306" s="10" t="n">
        <x:v>0</x:v>
      </x:c>
      <x:c r="P6306" s="9" t="str">
        <x:f>'CaseReview'!U1934</x:f>
        <x:v>FAIL</x:v>
      </x:c>
      <x:c r="Q6306" s="9" t="n">
        <x:f>IF(AND(T6306=1,G6306=P6306),1,0)</x:f>
        <x:v>0</x:v>
      </x:c>
      <x:c r="R6306" s="9" t="n">
        <x:f>IF(AND(T6306=1,G6306="PASS",P6306="FAIL"),1,0)</x:f>
        <x:v>0</x:v>
      </x:c>
      <x:c r="S6306" s="9" t="n">
        <x:f>IF(AND(T6306=1,G6306="FAIL",P6306="PASS"),1,0)</x:f>
        <x:v>0</x:v>
      </x:c>
      <x:c r="T6306" s="9" t="n">
        <x:v>0</x:v>
      </x:c>
      <x:c r="U6306" s="9" t="n">
        <x:v>8</x:v>
      </x:c>
      <x:c r="V6306" s="9" t="str"/>
    </x:row>
    <x:row r="6307" ht="22" customHeight="1">
      <x:c r="A6307" s="10" t="str">
        <x:v>SINGLESHOT</x:v>
      </x:c>
      <x:c r="B6307" s="10" t="str">
        <x:v>TRF-063</x:v>
      </x:c>
      <x:c r="C6307" s="10" t="str">
        <x:v>TRF-063-F05</x:v>
      </x:c>
      <x:c r="D6307" s="10" t="str">
        <x:v>RUN_01</x:v>
      </x:c>
      <x:c r="E6307" s="10" t="str">
        <x:v>ORIGINAL_LEDGER</x:v>
      </x:c>
      <x:c r="F6307" s="10" t="str">
        <x:v>FAIL</x:v>
      </x:c>
      <x:c r="G6307" s="10" t="str">
        <x:v>NO_VERDICT</x:v>
      </x:c>
      <x:c r="H6307" s="10" t="str">
        <x:v>INFRASTRUCTURE_FAILURE</x:v>
      </x:c>
      <x:c r="I6307" s="10" t="str">
        <x:v>NOT_PARSED</x:v>
      </x:c>
      <x:c r="J6307" s="10" t="str">
        <x:v>SINGLESHOT_CAPTURED_DIAGNOSTIC_FAIL</x:v>
      </x:c>
      <x:c r="K6307" s="10" t="str"/>
      <x:c r="L6307" s="10" t="str">
        <x:v>historical_three</x:v>
      </x:c>
      <x:c r="M6307" s="10" t="n">
        <x:v>0</x:v>
      </x:c>
      <x:c r="N6307" s="10" t="n">
        <x:v>0</x:v>
      </x:c>
      <x:c r="O6307" s="10" t="n">
        <x:v>0</x:v>
      </x:c>
      <x:c r="P6307" s="9" t="str">
        <x:f>'CaseReview'!U1935</x:f>
        <x:v>FAIL</x:v>
      </x:c>
      <x:c r="Q6307" s="9" t="n">
        <x:f>IF(AND(T6307=1,G6307=P6307),1,0)</x:f>
        <x:v>0</x:v>
      </x:c>
      <x:c r="R6307" s="9" t="n">
        <x:f>IF(AND(T6307=1,G6307="PASS",P6307="FAIL"),1,0)</x:f>
        <x:v>0</x:v>
      </x:c>
      <x:c r="S6307" s="9" t="n">
        <x:f>IF(AND(T6307=1,G6307="FAIL",P6307="PASS"),1,0)</x:f>
        <x:v>0</x:v>
      </x:c>
      <x:c r="T6307" s="9" t="n">
        <x:v>0</x:v>
      </x:c>
      <x:c r="U6307" s="9" t="n">
        <x:v>8</x:v>
      </x:c>
      <x:c r="V6307" s="9" t="str"/>
    </x:row>
    <x:row r="6308" ht="22" customHeight="1">
      <x:c r="A6308" s="10" t="str">
        <x:v>SINGLESHOT</x:v>
      </x:c>
      <x:c r="B6308" s="10" t="str">
        <x:v>TRF-063</x:v>
      </x:c>
      <x:c r="C6308" s="10" t="str">
        <x:v>TRF-063-F06</x:v>
      </x:c>
      <x:c r="D6308" s="10" t="str">
        <x:v>RUN_01</x:v>
      </x:c>
      <x:c r="E6308" s="10" t="str">
        <x:v>ORIGINAL_LEDGER</x:v>
      </x:c>
      <x:c r="F6308" s="10" t="str">
        <x:v>FAIL</x:v>
      </x:c>
      <x:c r="G6308" s="10" t="str">
        <x:v>NO_VERDICT</x:v>
      </x:c>
      <x:c r="H6308" s="10" t="str">
        <x:v>INFRASTRUCTURE_FAILURE</x:v>
      </x:c>
      <x:c r="I6308" s="10" t="str">
        <x:v>NOT_PARSED</x:v>
      </x:c>
      <x:c r="J6308" s="10" t="str">
        <x:v>SINGLESHOT_CAPTURED_DIAGNOSTIC_FAIL</x:v>
      </x:c>
      <x:c r="K6308" s="10" t="str"/>
      <x:c r="L6308" s="10" t="str">
        <x:v>historical_three</x:v>
      </x:c>
      <x:c r="M6308" s="10" t="n">
        <x:v>0</x:v>
      </x:c>
      <x:c r="N6308" s="10" t="n">
        <x:v>0</x:v>
      </x:c>
      <x:c r="O6308" s="10" t="n">
        <x:v>0</x:v>
      </x:c>
      <x:c r="P6308" s="9" t="str">
        <x:f>'CaseReview'!U1936</x:f>
        <x:v>FAIL</x:v>
      </x:c>
      <x:c r="Q6308" s="9" t="n">
        <x:f>IF(AND(T6308=1,G6308=P6308),1,0)</x:f>
        <x:v>0</x:v>
      </x:c>
      <x:c r="R6308" s="9" t="n">
        <x:f>IF(AND(T6308=1,G6308="PASS",P6308="FAIL"),1,0)</x:f>
        <x:v>0</x:v>
      </x:c>
      <x:c r="S6308" s="9" t="n">
        <x:f>IF(AND(T6308=1,G6308="FAIL",P6308="PASS"),1,0)</x:f>
        <x:v>0</x:v>
      </x:c>
      <x:c r="T6308" s="9" t="n">
        <x:v>0</x:v>
      </x:c>
      <x:c r="U6308" s="9" t="n">
        <x:v>8</x:v>
      </x:c>
      <x:c r="V6308" s="9" t="str"/>
    </x:row>
    <x:row r="6309" ht="22" customHeight="1">
      <x:c r="A6309" s="10" t="str">
        <x:v>SINGLESHOT</x:v>
      </x:c>
      <x:c r="B6309" s="10" t="str">
        <x:v>TRF-063</x:v>
      </x:c>
      <x:c r="C6309" s="10" t="str">
        <x:v>TRF-063-P01</x:v>
      </x:c>
      <x:c r="D6309" s="10" t="str">
        <x:v>RUN_01</x:v>
      </x:c>
      <x:c r="E6309" s="10" t="str">
        <x:v>ORIGINAL_LEDGER</x:v>
      </x:c>
      <x:c r="F6309" s="10" t="str">
        <x:v>PASS</x:v>
      </x:c>
      <x:c r="G6309" s="10" t="str">
        <x:v>NO_VERDICT</x:v>
      </x:c>
      <x:c r="H6309" s="10" t="str">
        <x:v>INFRASTRUCTURE_FAILURE</x:v>
      </x:c>
      <x:c r="I6309" s="10" t="str">
        <x:v>NOT_PARSED</x:v>
      </x:c>
      <x:c r="J6309" s="10" t="str">
        <x:v>SINGLESHOT_CAPTURED_DIAGNOSTIC_FAIL</x:v>
      </x:c>
      <x:c r="K6309" s="10" t="str"/>
      <x:c r="L6309" s="10" t="str">
        <x:v>historical_three</x:v>
      </x:c>
      <x:c r="M6309" s="10" t="n">
        <x:v>0</x:v>
      </x:c>
      <x:c r="N6309" s="10" t="n">
        <x:v>0</x:v>
      </x:c>
      <x:c r="O6309" s="10" t="n">
        <x:v>0</x:v>
      </x:c>
      <x:c r="P6309" s="9" t="str">
        <x:f>'CaseReview'!U1937</x:f>
        <x:v>PASS</x:v>
      </x:c>
      <x:c r="Q6309" s="9" t="n">
        <x:f>IF(AND(T6309=1,G6309=P6309),1,0)</x:f>
        <x:v>0</x:v>
      </x:c>
      <x:c r="R6309" s="9" t="n">
        <x:f>IF(AND(T6309=1,G6309="PASS",P6309="FAIL"),1,0)</x:f>
        <x:v>0</x:v>
      </x:c>
      <x:c r="S6309" s="9" t="n">
        <x:f>IF(AND(T6309=1,G6309="FAIL",P6309="PASS"),1,0)</x:f>
        <x:v>0</x:v>
      </x:c>
      <x:c r="T6309" s="9" t="n">
        <x:v>0</x:v>
      </x:c>
      <x:c r="U6309" s="9" t="n">
        <x:v>8</x:v>
      </x:c>
      <x:c r="V6309" s="9" t="str"/>
    </x:row>
    <x:row r="6310" ht="22" customHeight="1">
      <x:c r="A6310" s="10" t="str">
        <x:v>SINGLESHOT</x:v>
      </x:c>
      <x:c r="B6310" s="10" t="str">
        <x:v>TRF-063</x:v>
      </x:c>
      <x:c r="C6310" s="10" t="str">
        <x:v>TRF-063-P02</x:v>
      </x:c>
      <x:c r="D6310" s="10" t="str">
        <x:v>RUN_01</x:v>
      </x:c>
      <x:c r="E6310" s="10" t="str">
        <x:v>ORIGINAL_LEDGER</x:v>
      </x:c>
      <x:c r="F6310" s="10" t="str">
        <x:v>PASS</x:v>
      </x:c>
      <x:c r="G6310" s="10" t="str">
        <x:v>NO_VERDICT</x:v>
      </x:c>
      <x:c r="H6310" s="10" t="str">
        <x:v>INFRASTRUCTURE_FAILURE</x:v>
      </x:c>
      <x:c r="I6310" s="10" t="str">
        <x:v>NOT_PARSED</x:v>
      </x:c>
      <x:c r="J6310" s="10" t="str">
        <x:v>SINGLESHOT_CAPTURED_DIAGNOSTIC_FAIL</x:v>
      </x:c>
      <x:c r="K6310" s="10" t="str"/>
      <x:c r="L6310" s="10" t="str">
        <x:v>historical_three</x:v>
      </x:c>
      <x:c r="M6310" s="10" t="n">
        <x:v>0</x:v>
      </x:c>
      <x:c r="N6310" s="10" t="n">
        <x:v>0</x:v>
      </x:c>
      <x:c r="O6310" s="10" t="n">
        <x:v>0</x:v>
      </x:c>
      <x:c r="P6310" s="9" t="str">
        <x:f>'CaseReview'!U1938</x:f>
        <x:v>PASS</x:v>
      </x:c>
      <x:c r="Q6310" s="9" t="n">
        <x:f>IF(AND(T6310=1,G6310=P6310),1,0)</x:f>
        <x:v>0</x:v>
      </x:c>
      <x:c r="R6310" s="9" t="n">
        <x:f>IF(AND(T6310=1,G6310="PASS",P6310="FAIL"),1,0)</x:f>
        <x:v>0</x:v>
      </x:c>
      <x:c r="S6310" s="9" t="n">
        <x:f>IF(AND(T6310=1,G6310="FAIL",P6310="PASS"),1,0)</x:f>
        <x:v>0</x:v>
      </x:c>
      <x:c r="T6310" s="9" t="n">
        <x:v>0</x:v>
      </x:c>
      <x:c r="U6310" s="9" t="n">
        <x:v>8</x:v>
      </x:c>
      <x:c r="V6310" s="9" t="str"/>
    </x:row>
    <x:row r="6311" ht="22" customHeight="1">
      <x:c r="A6311" s="10" t="str">
        <x:v>SINGLESHOT</x:v>
      </x:c>
      <x:c r="B6311" s="10" t="str">
        <x:v>TRF-064</x:v>
      </x:c>
      <x:c r="C6311" s="10" t="str">
        <x:v>TRF-064-F01</x:v>
      </x:c>
      <x:c r="D6311" s="10" t="str">
        <x:v>RUN_01</x:v>
      </x:c>
      <x:c r="E6311" s="10" t="str">
        <x:v>ORIGINAL_LEDGER</x:v>
      </x:c>
      <x:c r="F6311" s="10" t="str">
        <x:v>FAIL</x:v>
      </x:c>
      <x:c r="G6311" s="10" t="str">
        <x:v>FAIL</x:v>
      </x:c>
      <x:c r="H6311" s="10" t="str">
        <x:v>EXECUTED</x:v>
      </x:c>
      <x:c r="I6311" s="10" t="str">
        <x:v>PARSED</x:v>
      </x:c>
      <x:c r="J6311" s="10" t="str">
        <x:v>SINGLESHOT_CAPTURED_DIAGNOSTIC_PASS</x:v>
      </x:c>
      <x:c r="K6311" s="10" t="str">
        <x:v>b4af2a7c77eede6ccd28ca949b887ee7a9aa8faf46d7c0348b4d28257da80b7e</x:v>
      </x:c>
      <x:c r="L6311" s="10" t="str">
        <x:v>historical_three</x:v>
      </x:c>
      <x:c r="M6311" s="10" t="n">
        <x:v>1</x:v>
      </x:c>
      <x:c r="N6311" s="10" t="n">
        <x:v>0</x:v>
      </x:c>
      <x:c r="O6311" s="10" t="n">
        <x:v>0</x:v>
      </x:c>
      <x:c r="P6311" s="9" t="str">
        <x:f>'CaseReview'!U1939</x:f>
        <x:v>FAIL</x:v>
      </x:c>
      <x:c r="Q6311" s="9" t="n">
        <x:f>IF(AND(T6311=1,G6311=P6311),1,0)</x:f>
        <x:v>1</x:v>
      </x:c>
      <x:c r="R6311" s="9" t="n">
        <x:f>IF(AND(T6311=1,G6311="PASS",P6311="FAIL"),1,0)</x:f>
        <x:v>0</x:v>
      </x:c>
      <x:c r="S6311" s="9" t="n">
        <x:f>IF(AND(T6311=1,G6311="FAIL",P6311="PASS"),1,0)</x:f>
        <x:v>0</x:v>
      </x:c>
      <x:c r="T6311" s="9" t="n">
        <x:v>1</x:v>
      </x:c>
      <x:c r="U6311" s="9" t="n">
        <x:v>9</x:v>
      </x:c>
      <x:c r="V6311" s="9" t="str">
        <x:v>MVP/SHACL_GENERATION_PIPELINE/experiments/LUNA_CONTEXTUAL_SINGLESHOT/RUN_01/runs/RUN-TRF-064-20260831T161612230619Z/artifacts/attempt_01/extracted_shape.ttl</x:v>
      </x:c>
    </x:row>
    <x:row r="6312" ht="22" customHeight="1">
      <x:c r="A6312" s="10" t="str">
        <x:v>SINGLESHOT</x:v>
      </x:c>
      <x:c r="B6312" s="10" t="str">
        <x:v>TRF-064</x:v>
      </x:c>
      <x:c r="C6312" s="10" t="str">
        <x:v>TRF-064-F02</x:v>
      </x:c>
      <x:c r="D6312" s="10" t="str">
        <x:v>RUN_01</x:v>
      </x:c>
      <x:c r="E6312" s="10" t="str">
        <x:v>ORIGINAL_LEDGER</x:v>
      </x:c>
      <x:c r="F6312" s="10" t="str">
        <x:v>FAIL</x:v>
      </x:c>
      <x:c r="G6312" s="10" t="str">
        <x:v>FAIL</x:v>
      </x:c>
      <x:c r="H6312" s="10" t="str">
        <x:v>EXECUTED</x:v>
      </x:c>
      <x:c r="I6312" s="10" t="str">
        <x:v>PARSED</x:v>
      </x:c>
      <x:c r="J6312" s="10" t="str">
        <x:v>SINGLESHOT_CAPTURED_DIAGNOSTIC_PASS</x:v>
      </x:c>
      <x:c r="K6312" s="10" t="str">
        <x:v>b4af2a7c77eede6ccd28ca949b887ee7a9aa8faf46d7c0348b4d28257da80b7e</x:v>
      </x:c>
      <x:c r="L6312" s="10" t="str">
        <x:v>historical_three</x:v>
      </x:c>
      <x:c r="M6312" s="10" t="n">
        <x:v>1</x:v>
      </x:c>
      <x:c r="N6312" s="10" t="n">
        <x:v>0</x:v>
      </x:c>
      <x:c r="O6312" s="10" t="n">
        <x:v>0</x:v>
      </x:c>
      <x:c r="P6312" s="9" t="str">
        <x:f>'CaseReview'!U1940</x:f>
        <x:v>FAIL</x:v>
      </x:c>
      <x:c r="Q6312" s="9" t="n">
        <x:f>IF(AND(T6312=1,G6312=P6312),1,0)</x:f>
        <x:v>1</x:v>
      </x:c>
      <x:c r="R6312" s="9" t="n">
        <x:f>IF(AND(T6312=1,G6312="PASS",P6312="FAIL"),1,0)</x:f>
        <x:v>0</x:v>
      </x:c>
      <x:c r="S6312" s="9" t="n">
        <x:f>IF(AND(T6312=1,G6312="FAIL",P6312="PASS"),1,0)</x:f>
        <x:v>0</x:v>
      </x:c>
      <x:c r="T6312" s="9" t="n">
        <x:v>1</x:v>
      </x:c>
      <x:c r="U6312" s="9" t="n">
        <x:v>9</x:v>
      </x:c>
      <x:c r="V6312" s="9" t="str">
        <x:v>MVP/SHACL_GENERATION_PIPELINE/experiments/LUNA_CONTEXTUAL_SINGLESHOT/RUN_01/runs/RUN-TRF-064-20260831T161612230619Z/artifacts/attempt_01/extracted_shape.ttl</x:v>
      </x:c>
    </x:row>
    <x:row r="6313" ht="22" customHeight="1">
      <x:c r="A6313" s="10" t="str">
        <x:v>SINGLESHOT</x:v>
      </x:c>
      <x:c r="B6313" s="10" t="str">
        <x:v>TRF-064</x:v>
      </x:c>
      <x:c r="C6313" s="10" t="str">
        <x:v>TRF-064-F03</x:v>
      </x:c>
      <x:c r="D6313" s="10" t="str">
        <x:v>RUN_01</x:v>
      </x:c>
      <x:c r="E6313" s="10" t="str">
        <x:v>ORIGINAL_LEDGER</x:v>
      </x:c>
      <x:c r="F6313" s="10" t="str">
        <x:v>FAIL</x:v>
      </x:c>
      <x:c r="G6313" s="10" t="str">
        <x:v>FAIL</x:v>
      </x:c>
      <x:c r="H6313" s="10" t="str">
        <x:v>EXECUTED</x:v>
      </x:c>
      <x:c r="I6313" s="10" t="str">
        <x:v>PARSED</x:v>
      </x:c>
      <x:c r="J6313" s="10" t="str">
        <x:v>SINGLESHOT_CAPTURED_DIAGNOSTIC_PASS</x:v>
      </x:c>
      <x:c r="K6313" s="10" t="str">
        <x:v>b4af2a7c77eede6ccd28ca949b887ee7a9aa8faf46d7c0348b4d28257da80b7e</x:v>
      </x:c>
      <x:c r="L6313" s="10" t="str">
        <x:v>historical_three</x:v>
      </x:c>
      <x:c r="M6313" s="10" t="n">
        <x:v>1</x:v>
      </x:c>
      <x:c r="N6313" s="10" t="n">
        <x:v>0</x:v>
      </x:c>
      <x:c r="O6313" s="10" t="n">
        <x:v>0</x:v>
      </x:c>
      <x:c r="P6313" s="9" t="str">
        <x:f>'CaseReview'!U1941</x:f>
        <x:v>FAIL</x:v>
      </x:c>
      <x:c r="Q6313" s="9" t="n">
        <x:f>IF(AND(T6313=1,G6313=P6313),1,0)</x:f>
        <x:v>1</x:v>
      </x:c>
      <x:c r="R6313" s="9" t="n">
        <x:f>IF(AND(T6313=1,G6313="PASS",P6313="FAIL"),1,0)</x:f>
        <x:v>0</x:v>
      </x:c>
      <x:c r="S6313" s="9" t="n">
        <x:f>IF(AND(T6313=1,G6313="FAIL",P6313="PASS"),1,0)</x:f>
        <x:v>0</x:v>
      </x:c>
      <x:c r="T6313" s="9" t="n">
        <x:v>1</x:v>
      </x:c>
      <x:c r="U6313" s="9" t="n">
        <x:v>9</x:v>
      </x:c>
      <x:c r="V6313" s="9" t="str">
        <x:v>MVP/SHACL_GENERATION_PIPELINE/experiments/LUNA_CONTEXTUAL_SINGLESHOT/RUN_01/runs/RUN-TRF-064-20260831T161612230619Z/artifacts/attempt_01/extracted_shape.ttl</x:v>
      </x:c>
    </x:row>
    <x:row r="6314" ht="22" customHeight="1">
      <x:c r="A6314" s="10" t="str">
        <x:v>SINGLESHOT</x:v>
      </x:c>
      <x:c r="B6314" s="10" t="str">
        <x:v>TRF-064</x:v>
      </x:c>
      <x:c r="C6314" s="10" t="str">
        <x:v>TRF-064-F04</x:v>
      </x:c>
      <x:c r="D6314" s="10" t="str">
        <x:v>RUN_01</x:v>
      </x:c>
      <x:c r="E6314" s="10" t="str">
        <x:v>ORIGINAL_LEDGER</x:v>
      </x:c>
      <x:c r="F6314" s="10" t="str">
        <x:v>FAIL</x:v>
      </x:c>
      <x:c r="G6314" s="10" t="str">
        <x:v>FAIL</x:v>
      </x:c>
      <x:c r="H6314" s="10" t="str">
        <x:v>EXECUTED</x:v>
      </x:c>
      <x:c r="I6314" s="10" t="str">
        <x:v>PARSED</x:v>
      </x:c>
      <x:c r="J6314" s="10" t="str">
        <x:v>SINGLESHOT_CAPTURED_DIAGNOSTIC_PASS</x:v>
      </x:c>
      <x:c r="K6314" s="10" t="str">
        <x:v>b4af2a7c77eede6ccd28ca949b887ee7a9aa8faf46d7c0348b4d28257da80b7e</x:v>
      </x:c>
      <x:c r="L6314" s="10" t="str">
        <x:v>historical_three</x:v>
      </x:c>
      <x:c r="M6314" s="10" t="n">
        <x:v>1</x:v>
      </x:c>
      <x:c r="N6314" s="10" t="n">
        <x:v>0</x:v>
      </x:c>
      <x:c r="O6314" s="10" t="n">
        <x:v>0</x:v>
      </x:c>
      <x:c r="P6314" s="9" t="str">
        <x:f>'CaseReview'!U1942</x:f>
        <x:v>FAIL</x:v>
      </x:c>
      <x:c r="Q6314" s="9" t="n">
        <x:f>IF(AND(T6314=1,G6314=P6314),1,0)</x:f>
        <x:v>1</x:v>
      </x:c>
      <x:c r="R6314" s="9" t="n">
        <x:f>IF(AND(T6314=1,G6314="PASS",P6314="FAIL"),1,0)</x:f>
        <x:v>0</x:v>
      </x:c>
      <x:c r="S6314" s="9" t="n">
        <x:f>IF(AND(T6314=1,G6314="FAIL",P6314="PASS"),1,0)</x:f>
        <x:v>0</x:v>
      </x:c>
      <x:c r="T6314" s="9" t="n">
        <x:v>1</x:v>
      </x:c>
      <x:c r="U6314" s="9" t="n">
        <x:v>9</x:v>
      </x:c>
      <x:c r="V6314" s="9" t="str">
        <x:v>MVP/SHACL_GENERATION_PIPELINE/experiments/LUNA_CONTEXTUAL_SINGLESHOT/RUN_01/runs/RUN-TRF-064-20260831T161612230619Z/artifacts/attempt_01/extracted_shape.ttl</x:v>
      </x:c>
    </x:row>
    <x:row r="6315" ht="22" customHeight="1">
      <x:c r="A6315" s="10" t="str">
        <x:v>SINGLESHOT</x:v>
      </x:c>
      <x:c r="B6315" s="10" t="str">
        <x:v>TRF-064</x:v>
      </x:c>
      <x:c r="C6315" s="10" t="str">
        <x:v>TRF-064-F05</x:v>
      </x:c>
      <x:c r="D6315" s="10" t="str">
        <x:v>RUN_01</x:v>
      </x:c>
      <x:c r="E6315" s="10" t="str">
        <x:v>ORIGINAL_LEDGER</x:v>
      </x:c>
      <x:c r="F6315" s="10" t="str">
        <x:v>FAIL</x:v>
      </x:c>
      <x:c r="G6315" s="10" t="str">
        <x:v>FAIL</x:v>
      </x:c>
      <x:c r="H6315" s="10" t="str">
        <x:v>EXECUTED</x:v>
      </x:c>
      <x:c r="I6315" s="10" t="str">
        <x:v>PARSED</x:v>
      </x:c>
      <x:c r="J6315" s="10" t="str">
        <x:v>SINGLESHOT_CAPTURED_DIAGNOSTIC_PASS</x:v>
      </x:c>
      <x:c r="K6315" s="10" t="str">
        <x:v>b4af2a7c77eede6ccd28ca949b887ee7a9aa8faf46d7c0348b4d28257da80b7e</x:v>
      </x:c>
      <x:c r="L6315" s="10" t="str">
        <x:v>historical_three</x:v>
      </x:c>
      <x:c r="M6315" s="10" t="n">
        <x:v>1</x:v>
      </x:c>
      <x:c r="N6315" s="10" t="n">
        <x:v>0</x:v>
      </x:c>
      <x:c r="O6315" s="10" t="n">
        <x:v>0</x:v>
      </x:c>
      <x:c r="P6315" s="9" t="str">
        <x:f>'CaseReview'!U1943</x:f>
        <x:v>FAIL</x:v>
      </x:c>
      <x:c r="Q6315" s="9" t="n">
        <x:f>IF(AND(T6315=1,G6315=P6315),1,0)</x:f>
        <x:v>1</x:v>
      </x:c>
      <x:c r="R6315" s="9" t="n">
        <x:f>IF(AND(T6315=1,G6315="PASS",P6315="FAIL"),1,0)</x:f>
        <x:v>0</x:v>
      </x:c>
      <x:c r="S6315" s="9" t="n">
        <x:f>IF(AND(T6315=1,G6315="FAIL",P6315="PASS"),1,0)</x:f>
        <x:v>0</x:v>
      </x:c>
      <x:c r="T6315" s="9" t="n">
        <x:v>1</x:v>
      </x:c>
      <x:c r="U6315" s="9" t="n">
        <x:v>9</x:v>
      </x:c>
      <x:c r="V6315" s="9" t="str">
        <x:v>MVP/SHACL_GENERATION_PIPELINE/experiments/LUNA_CONTEXTUAL_SINGLESHOT/RUN_01/runs/RUN-TRF-064-20260831T161612230619Z/artifacts/attempt_01/extracted_shape.ttl</x:v>
      </x:c>
    </x:row>
    <x:row r="6316" ht="22" customHeight="1">
      <x:c r="A6316" s="10" t="str">
        <x:v>SINGLESHOT</x:v>
      </x:c>
      <x:c r="B6316" s="10" t="str">
        <x:v>TRF-064</x:v>
      </x:c>
      <x:c r="C6316" s="10" t="str">
        <x:v>TRF-064-F06</x:v>
      </x:c>
      <x:c r="D6316" s="10" t="str">
        <x:v>RUN_01</x:v>
      </x:c>
      <x:c r="E6316" s="10" t="str">
        <x:v>ORIGINAL_LEDGER</x:v>
      </x:c>
      <x:c r="F6316" s="10" t="str">
        <x:v>FAIL</x:v>
      </x:c>
      <x:c r="G6316" s="10" t="str">
        <x:v>FAIL</x:v>
      </x:c>
      <x:c r="H6316" s="10" t="str">
        <x:v>EXECUTED</x:v>
      </x:c>
      <x:c r="I6316" s="10" t="str">
        <x:v>PARSED</x:v>
      </x:c>
      <x:c r="J6316" s="10" t="str">
        <x:v>SINGLESHOT_CAPTURED_DIAGNOSTIC_PASS</x:v>
      </x:c>
      <x:c r="K6316" s="10" t="str">
        <x:v>b4af2a7c77eede6ccd28ca949b887ee7a9aa8faf46d7c0348b4d28257da80b7e</x:v>
      </x:c>
      <x:c r="L6316" s="10" t="str">
        <x:v>historical_three</x:v>
      </x:c>
      <x:c r="M6316" s="10" t="n">
        <x:v>1</x:v>
      </x:c>
      <x:c r="N6316" s="10" t="n">
        <x:v>0</x:v>
      </x:c>
      <x:c r="O6316" s="10" t="n">
        <x:v>0</x:v>
      </x:c>
      <x:c r="P6316" s="9" t="str">
        <x:f>'CaseReview'!U1944</x:f>
        <x:v>FAIL</x:v>
      </x:c>
      <x:c r="Q6316" s="9" t="n">
        <x:f>IF(AND(T6316=1,G6316=P6316),1,0)</x:f>
        <x:v>1</x:v>
      </x:c>
      <x:c r="R6316" s="9" t="n">
        <x:f>IF(AND(T6316=1,G6316="PASS",P6316="FAIL"),1,0)</x:f>
        <x:v>0</x:v>
      </x:c>
      <x:c r="S6316" s="9" t="n">
        <x:f>IF(AND(T6316=1,G6316="FAIL",P6316="PASS"),1,0)</x:f>
        <x:v>0</x:v>
      </x:c>
      <x:c r="T6316" s="9" t="n">
        <x:v>1</x:v>
      </x:c>
      <x:c r="U6316" s="9" t="n">
        <x:v>9</x:v>
      </x:c>
      <x:c r="V6316" s="9" t="str">
        <x:v>MVP/SHACL_GENERATION_PIPELINE/experiments/LUNA_CONTEXTUAL_SINGLESHOT/RUN_01/runs/RUN-TRF-064-20260831T161612230619Z/artifacts/attempt_01/extracted_shape.ttl</x:v>
      </x:c>
    </x:row>
    <x:row r="6317" ht="22" customHeight="1">
      <x:c r="A6317" s="10" t="str">
        <x:v>SINGLESHOT</x:v>
      </x:c>
      <x:c r="B6317" s="10" t="str">
        <x:v>TRF-064</x:v>
      </x:c>
      <x:c r="C6317" s="10" t="str">
        <x:v>TRF-064-P01</x:v>
      </x:c>
      <x:c r="D6317" s="10" t="str">
        <x:v>RUN_01</x:v>
      </x:c>
      <x:c r="E6317" s="10" t="str">
        <x:v>ORIGINAL_LEDGER</x:v>
      </x:c>
      <x:c r="F6317" s="10" t="str">
        <x:v>PASS</x:v>
      </x:c>
      <x:c r="G6317" s="10" t="str">
        <x:v>FAIL</x:v>
      </x:c>
      <x:c r="H6317" s="10" t="str">
        <x:v>EXECUTED</x:v>
      </x:c>
      <x:c r="I6317" s="10" t="str">
        <x:v>PARSED</x:v>
      </x:c>
      <x:c r="J6317" s="10" t="str">
        <x:v>SINGLESHOT_CAPTURED_DIAGNOSTIC_PASS</x:v>
      </x:c>
      <x:c r="K6317" s="10" t="str">
        <x:v>b4af2a7c77eede6ccd28ca949b887ee7a9aa8faf46d7c0348b4d28257da80b7e</x:v>
      </x:c>
      <x:c r="L6317" s="10" t="str">
        <x:v>historical_three</x:v>
      </x:c>
      <x:c r="M6317" s="10" t="n">
        <x:v>0</x:v>
      </x:c>
      <x:c r="N6317" s="10" t="n">
        <x:v>0</x:v>
      </x:c>
      <x:c r="O6317" s="10" t="n">
        <x:v>1</x:v>
      </x:c>
      <x:c r="P6317" s="9" t="str">
        <x:f>'CaseReview'!U1945</x:f>
        <x:v>PASS</x:v>
      </x:c>
      <x:c r="Q6317" s="9" t="n">
        <x:f>IF(AND(T6317=1,G6317=P6317),1,0)</x:f>
        <x:v>0</x:v>
      </x:c>
      <x:c r="R6317" s="9" t="n">
        <x:f>IF(AND(T6317=1,G6317="PASS",P6317="FAIL"),1,0)</x:f>
        <x:v>0</x:v>
      </x:c>
      <x:c r="S6317" s="9" t="n">
        <x:f>IF(AND(T6317=1,G6317="FAIL",P6317="PASS"),1,0)</x:f>
        <x:v>1</x:v>
      </x:c>
      <x:c r="T6317" s="9" t="n">
        <x:v>1</x:v>
      </x:c>
      <x:c r="U6317" s="9" t="n">
        <x:v>9</x:v>
      </x:c>
      <x:c r="V6317" s="9" t="str">
        <x:v>MVP/SHACL_GENERATION_PIPELINE/experiments/LUNA_CONTEXTUAL_SINGLESHOT/RUN_01/runs/RUN-TRF-064-20260831T161612230619Z/artifacts/attempt_01/extracted_shape.ttl</x:v>
      </x:c>
    </x:row>
    <x:row r="6318" ht="22" customHeight="1">
      <x:c r="A6318" s="10" t="str">
        <x:v>SINGLESHOT</x:v>
      </x:c>
      <x:c r="B6318" s="10" t="str">
        <x:v>TRF-064</x:v>
      </x:c>
      <x:c r="C6318" s="10" t="str">
        <x:v>TRF-064-P02</x:v>
      </x:c>
      <x:c r="D6318" s="10" t="str">
        <x:v>RUN_01</x:v>
      </x:c>
      <x:c r="E6318" s="10" t="str">
        <x:v>ORIGINAL_LEDGER</x:v>
      </x:c>
      <x:c r="F6318" s="10" t="str">
        <x:v>PASS</x:v>
      </x:c>
      <x:c r="G6318" s="10" t="str">
        <x:v>FAIL</x:v>
      </x:c>
      <x:c r="H6318" s="10" t="str">
        <x:v>EXECUTED</x:v>
      </x:c>
      <x:c r="I6318" s="10" t="str">
        <x:v>PARSED</x:v>
      </x:c>
      <x:c r="J6318" s="10" t="str">
        <x:v>SINGLESHOT_CAPTURED_DIAGNOSTIC_PASS</x:v>
      </x:c>
      <x:c r="K6318" s="10" t="str">
        <x:v>b4af2a7c77eede6ccd28ca949b887ee7a9aa8faf46d7c0348b4d28257da80b7e</x:v>
      </x:c>
      <x:c r="L6318" s="10" t="str">
        <x:v>historical_three</x:v>
      </x:c>
      <x:c r="M6318" s="10" t="n">
        <x:v>0</x:v>
      </x:c>
      <x:c r="N6318" s="10" t="n">
        <x:v>0</x:v>
      </x:c>
      <x:c r="O6318" s="10" t="n">
        <x:v>1</x:v>
      </x:c>
      <x:c r="P6318" s="9" t="str">
        <x:f>'CaseReview'!U1946</x:f>
        <x:v>PASS</x:v>
      </x:c>
      <x:c r="Q6318" s="9" t="n">
        <x:f>IF(AND(T6318=1,G6318=P6318),1,0)</x:f>
        <x:v>0</x:v>
      </x:c>
      <x:c r="R6318" s="9" t="n">
        <x:f>IF(AND(T6318=1,G6318="PASS",P6318="FAIL"),1,0)</x:f>
        <x:v>0</x:v>
      </x:c>
      <x:c r="S6318" s="9" t="n">
        <x:f>IF(AND(T6318=1,G6318="FAIL",P6318="PASS"),1,0)</x:f>
        <x:v>1</x:v>
      </x:c>
      <x:c r="T6318" s="9" t="n">
        <x:v>1</x:v>
      </x:c>
      <x:c r="U6318" s="9" t="n">
        <x:v>9</x:v>
      </x:c>
      <x:c r="V6318" s="9" t="str">
        <x:v>MVP/SHACL_GENERATION_PIPELINE/experiments/LUNA_CONTEXTUAL_SINGLESHOT/RUN_01/runs/RUN-TRF-064-20260831T161612230619Z/artifacts/attempt_01/extracted_shape.ttl</x:v>
      </x:c>
    </x:row>
    <x:row r="6319" ht="22" customHeight="1">
      <x:c r="A6319" s="10" t="str">
        <x:v>SINGLESHOT</x:v>
      </x:c>
      <x:c r="B6319" s="10" t="str">
        <x:v>TRF-064</x:v>
      </x:c>
      <x:c r="C6319" s="10" t="str">
        <x:v>TRF-064-P03</x:v>
      </x:c>
      <x:c r="D6319" s="10" t="str">
        <x:v>RUN_01</x:v>
      </x:c>
      <x:c r="E6319" s="10" t="str">
        <x:v>ORIGINAL_LEDGER</x:v>
      </x:c>
      <x:c r="F6319" s="10" t="str">
        <x:v>PASS</x:v>
      </x:c>
      <x:c r="G6319" s="10" t="str">
        <x:v>FAIL</x:v>
      </x:c>
      <x:c r="H6319" s="10" t="str">
        <x:v>EXECUTED</x:v>
      </x:c>
      <x:c r="I6319" s="10" t="str">
        <x:v>PARSED</x:v>
      </x:c>
      <x:c r="J6319" s="10" t="str">
        <x:v>SINGLESHOT_CAPTURED_DIAGNOSTIC_PASS</x:v>
      </x:c>
      <x:c r="K6319" s="10" t="str">
        <x:v>b4af2a7c77eede6ccd28ca949b887ee7a9aa8faf46d7c0348b4d28257da80b7e</x:v>
      </x:c>
      <x:c r="L6319" s="10" t="str">
        <x:v>historical_three</x:v>
      </x:c>
      <x:c r="M6319" s="10" t="n">
        <x:v>0</x:v>
      </x:c>
      <x:c r="N6319" s="10" t="n">
        <x:v>0</x:v>
      </x:c>
      <x:c r="O6319" s="10" t="n">
        <x:v>1</x:v>
      </x:c>
      <x:c r="P6319" s="9" t="str">
        <x:f>'CaseReview'!U1947</x:f>
        <x:v>PASS</x:v>
      </x:c>
      <x:c r="Q6319" s="9" t="n">
        <x:f>IF(AND(T6319=1,G6319=P6319),1,0)</x:f>
        <x:v>0</x:v>
      </x:c>
      <x:c r="R6319" s="9" t="n">
        <x:f>IF(AND(T6319=1,G6319="PASS",P6319="FAIL"),1,0)</x:f>
        <x:v>0</x:v>
      </x:c>
      <x:c r="S6319" s="9" t="n">
        <x:f>IF(AND(T6319=1,G6319="FAIL",P6319="PASS"),1,0)</x:f>
        <x:v>1</x:v>
      </x:c>
      <x:c r="T6319" s="9" t="n">
        <x:v>1</x:v>
      </x:c>
      <x:c r="U6319" s="9" t="n">
        <x:v>9</x:v>
      </x:c>
      <x:c r="V6319" s="9" t="str">
        <x:v>MVP/SHACL_GENERATION_PIPELINE/experiments/LUNA_CONTEXTUAL_SINGLESHOT/RUN_01/runs/RUN-TRF-064-20260831T161612230619Z/artifacts/attempt_01/extracted_shape.ttl</x:v>
      </x:c>
    </x:row>
    <x:row r="6320" ht="22" customHeight="1">
      <x:c r="A6320" s="10" t="str">
        <x:v>SINGLESHOT</x:v>
      </x:c>
      <x:c r="B6320" s="10" t="str">
        <x:v>TRF-066</x:v>
      </x:c>
      <x:c r="C6320" s="10" t="str">
        <x:v>TRF-066-F01</x:v>
      </x:c>
      <x:c r="D6320" s="10" t="str">
        <x:v>RUN_01</x:v>
      </x:c>
      <x:c r="E6320" s="10" t="str">
        <x:v>ORIGINAL_LEDGER</x:v>
      </x:c>
      <x:c r="F6320" s="10" t="str">
        <x:v>FAIL</x:v>
      </x:c>
      <x:c r="G6320" s="10" t="str">
        <x:v>FAIL</x:v>
      </x:c>
      <x:c r="H6320" s="10" t="str">
        <x:v>EXECUTED</x:v>
      </x:c>
      <x:c r="I6320" s="10" t="str">
        <x:v>PARSED</x:v>
      </x:c>
      <x:c r="J6320" s="10" t="str">
        <x:v>SINGLESHOT_CAPTURED_DIAGNOSTIC_PASS</x:v>
      </x:c>
      <x:c r="K6320" s="10" t="str">
        <x:v>94d49f7626415480b96d13916a6b0f69cf99b8d6a1c6956296d39d5985ffb8a4</x:v>
      </x:c>
      <x:c r="L6320" s="10" t="str">
        <x:v>historical_three</x:v>
      </x:c>
      <x:c r="M6320" s="10" t="n">
        <x:v>1</x:v>
      </x:c>
      <x:c r="N6320" s="10" t="n">
        <x:v>0</x:v>
      </x:c>
      <x:c r="O6320" s="10" t="n">
        <x:v>0</x:v>
      </x:c>
      <x:c r="P6320" s="9" t="str">
        <x:f>'CaseReview'!U1948</x:f>
        <x:v>FAIL</x:v>
      </x:c>
      <x:c r="Q6320" s="9" t="n">
        <x:f>IF(AND(T6320=1,G6320=P6320),1,0)</x:f>
        <x:v>1</x:v>
      </x:c>
      <x:c r="R6320" s="9" t="n">
        <x:f>IF(AND(T6320=1,G6320="PASS",P6320="FAIL"),1,0)</x:f>
        <x:v>0</x:v>
      </x:c>
      <x:c r="S6320" s="9" t="n">
        <x:f>IF(AND(T6320=1,G6320="FAIL",P6320="PASS"),1,0)</x:f>
        <x:v>0</x:v>
      </x:c>
      <x:c r="T6320" s="9" t="n">
        <x:v>1</x:v>
      </x:c>
      <x:c r="U6320" s="9" t="n">
        <x:v>7</x:v>
      </x:c>
      <x:c r="V6320" s="9" t="str">
        <x:v>MVP/SHACL_GENERATION_PIPELINE/experiments/LUNA_CONTEXTUAL_SINGLESHOT/RUN_01/runs/RUN-TRF-066-20260831T161643925381Z/artifacts/attempt_01/extracted_shape.ttl</x:v>
      </x:c>
    </x:row>
    <x:row r="6321" ht="22" customHeight="1">
      <x:c r="A6321" s="10" t="str">
        <x:v>SINGLESHOT</x:v>
      </x:c>
      <x:c r="B6321" s="10" t="str">
        <x:v>TRF-066</x:v>
      </x:c>
      <x:c r="C6321" s="10" t="str">
        <x:v>TRF-066-F02</x:v>
      </x:c>
      <x:c r="D6321" s="10" t="str">
        <x:v>RUN_01</x:v>
      </x:c>
      <x:c r="E6321" s="10" t="str">
        <x:v>ORIGINAL_LEDGER</x:v>
      </x:c>
      <x:c r="F6321" s="10" t="str">
        <x:v>FAIL</x:v>
      </x:c>
      <x:c r="G6321" s="10" t="str">
        <x:v>FAIL</x:v>
      </x:c>
      <x:c r="H6321" s="10" t="str">
        <x:v>EXECUTED</x:v>
      </x:c>
      <x:c r="I6321" s="10" t="str">
        <x:v>PARSED</x:v>
      </x:c>
      <x:c r="J6321" s="10" t="str">
        <x:v>SINGLESHOT_CAPTURED_DIAGNOSTIC_PASS</x:v>
      </x:c>
      <x:c r="K6321" s="10" t="str">
        <x:v>94d49f7626415480b96d13916a6b0f69cf99b8d6a1c6956296d39d5985ffb8a4</x:v>
      </x:c>
      <x:c r="L6321" s="10" t="str">
        <x:v>historical_three</x:v>
      </x:c>
      <x:c r="M6321" s="10" t="n">
        <x:v>1</x:v>
      </x:c>
      <x:c r="N6321" s="10" t="n">
        <x:v>0</x:v>
      </x:c>
      <x:c r="O6321" s="10" t="n">
        <x:v>0</x:v>
      </x:c>
      <x:c r="P6321" s="9" t="str">
        <x:f>'CaseReview'!U1949</x:f>
        <x:v>FAIL</x:v>
      </x:c>
      <x:c r="Q6321" s="9" t="n">
        <x:f>IF(AND(T6321=1,G6321=P6321),1,0)</x:f>
        <x:v>1</x:v>
      </x:c>
      <x:c r="R6321" s="9" t="n">
        <x:f>IF(AND(T6321=1,G6321="PASS",P6321="FAIL"),1,0)</x:f>
        <x:v>0</x:v>
      </x:c>
      <x:c r="S6321" s="9" t="n">
        <x:f>IF(AND(T6321=1,G6321="FAIL",P6321="PASS"),1,0)</x:f>
        <x:v>0</x:v>
      </x:c>
      <x:c r="T6321" s="9" t="n">
        <x:v>1</x:v>
      </x:c>
      <x:c r="U6321" s="9" t="n">
        <x:v>7</x:v>
      </x:c>
      <x:c r="V6321" s="9" t="str">
        <x:v>MVP/SHACL_GENERATION_PIPELINE/experiments/LUNA_CONTEXTUAL_SINGLESHOT/RUN_01/runs/RUN-TRF-066-20260831T161643925381Z/artifacts/attempt_01/extracted_shape.ttl</x:v>
      </x:c>
    </x:row>
    <x:row r="6322" ht="22" customHeight="1">
      <x:c r="A6322" s="10" t="str">
        <x:v>SINGLESHOT</x:v>
      </x:c>
      <x:c r="B6322" s="10" t="str">
        <x:v>TRF-066</x:v>
      </x:c>
      <x:c r="C6322" s="10" t="str">
        <x:v>TRF-066-F03</x:v>
      </x:c>
      <x:c r="D6322" s="10" t="str">
        <x:v>RUN_01</x:v>
      </x:c>
      <x:c r="E6322" s="10" t="str">
        <x:v>ORIGINAL_LEDGER</x:v>
      </x:c>
      <x:c r="F6322" s="10" t="str">
        <x:v>FAIL</x:v>
      </x:c>
      <x:c r="G6322" s="10" t="str">
        <x:v>FAIL</x:v>
      </x:c>
      <x:c r="H6322" s="10" t="str">
        <x:v>EXECUTED</x:v>
      </x:c>
      <x:c r="I6322" s="10" t="str">
        <x:v>PARSED</x:v>
      </x:c>
      <x:c r="J6322" s="10" t="str">
        <x:v>SINGLESHOT_CAPTURED_DIAGNOSTIC_PASS</x:v>
      </x:c>
      <x:c r="K6322" s="10" t="str">
        <x:v>94d49f7626415480b96d13916a6b0f69cf99b8d6a1c6956296d39d5985ffb8a4</x:v>
      </x:c>
      <x:c r="L6322" s="10" t="str">
        <x:v>historical_three</x:v>
      </x:c>
      <x:c r="M6322" s="10" t="n">
        <x:v>1</x:v>
      </x:c>
      <x:c r="N6322" s="10" t="n">
        <x:v>0</x:v>
      </x:c>
      <x:c r="O6322" s="10" t="n">
        <x:v>0</x:v>
      </x:c>
      <x:c r="P6322" s="9" t="str">
        <x:f>'CaseReview'!U1950</x:f>
        <x:v>FAIL</x:v>
      </x:c>
      <x:c r="Q6322" s="9" t="n">
        <x:f>IF(AND(T6322=1,G6322=P6322),1,0)</x:f>
        <x:v>1</x:v>
      </x:c>
      <x:c r="R6322" s="9" t="n">
        <x:f>IF(AND(T6322=1,G6322="PASS",P6322="FAIL"),1,0)</x:f>
        <x:v>0</x:v>
      </x:c>
      <x:c r="S6322" s="9" t="n">
        <x:f>IF(AND(T6322=1,G6322="FAIL",P6322="PASS"),1,0)</x:f>
        <x:v>0</x:v>
      </x:c>
      <x:c r="T6322" s="9" t="n">
        <x:v>1</x:v>
      </x:c>
      <x:c r="U6322" s="9" t="n">
        <x:v>7</x:v>
      </x:c>
      <x:c r="V6322" s="9" t="str">
        <x:v>MVP/SHACL_GENERATION_PIPELINE/experiments/LUNA_CONTEXTUAL_SINGLESHOT/RUN_01/runs/RUN-TRF-066-20260831T161643925381Z/artifacts/attempt_01/extracted_shape.ttl</x:v>
      </x:c>
    </x:row>
    <x:row r="6323" ht="22" customHeight="1">
      <x:c r="A6323" s="10" t="str">
        <x:v>SINGLESHOT</x:v>
      </x:c>
      <x:c r="B6323" s="10" t="str">
        <x:v>TRF-066</x:v>
      </x:c>
      <x:c r="C6323" s="10" t="str">
        <x:v>TRF-066-F04</x:v>
      </x:c>
      <x:c r="D6323" s="10" t="str">
        <x:v>RUN_01</x:v>
      </x:c>
      <x:c r="E6323" s="10" t="str">
        <x:v>ORIGINAL_LEDGER</x:v>
      </x:c>
      <x:c r="F6323" s="10" t="str">
        <x:v>FAIL</x:v>
      </x:c>
      <x:c r="G6323" s="10" t="str">
        <x:v>FAIL</x:v>
      </x:c>
      <x:c r="H6323" s="10" t="str">
        <x:v>EXECUTED</x:v>
      </x:c>
      <x:c r="I6323" s="10" t="str">
        <x:v>PARSED</x:v>
      </x:c>
      <x:c r="J6323" s="10" t="str">
        <x:v>SINGLESHOT_CAPTURED_DIAGNOSTIC_PASS</x:v>
      </x:c>
      <x:c r="K6323" s="10" t="str">
        <x:v>94d49f7626415480b96d13916a6b0f69cf99b8d6a1c6956296d39d5985ffb8a4</x:v>
      </x:c>
      <x:c r="L6323" s="10" t="str">
        <x:v>historical_three</x:v>
      </x:c>
      <x:c r="M6323" s="10" t="n">
        <x:v>1</x:v>
      </x:c>
      <x:c r="N6323" s="10" t="n">
        <x:v>0</x:v>
      </x:c>
      <x:c r="O6323" s="10" t="n">
        <x:v>0</x:v>
      </x:c>
      <x:c r="P6323" s="9" t="str">
        <x:f>'CaseReview'!U1951</x:f>
        <x:v>FAIL</x:v>
      </x:c>
      <x:c r="Q6323" s="9" t="n">
        <x:f>IF(AND(T6323=1,G6323=P6323),1,0)</x:f>
        <x:v>1</x:v>
      </x:c>
      <x:c r="R6323" s="9" t="n">
        <x:f>IF(AND(T6323=1,G6323="PASS",P6323="FAIL"),1,0)</x:f>
        <x:v>0</x:v>
      </x:c>
      <x:c r="S6323" s="9" t="n">
        <x:f>IF(AND(T6323=1,G6323="FAIL",P6323="PASS"),1,0)</x:f>
        <x:v>0</x:v>
      </x:c>
      <x:c r="T6323" s="9" t="n">
        <x:v>1</x:v>
      </x:c>
      <x:c r="U6323" s="9" t="n">
        <x:v>7</x:v>
      </x:c>
      <x:c r="V6323" s="9" t="str">
        <x:v>MVP/SHACL_GENERATION_PIPELINE/experiments/LUNA_CONTEXTUAL_SINGLESHOT/RUN_01/runs/RUN-TRF-066-20260831T161643925381Z/artifacts/attempt_01/extracted_shape.ttl</x:v>
      </x:c>
    </x:row>
    <x:row r="6324" ht="22" customHeight="1">
      <x:c r="A6324" s="10" t="str">
        <x:v>SINGLESHOT</x:v>
      </x:c>
      <x:c r="B6324" s="10" t="str">
        <x:v>TRF-066</x:v>
      </x:c>
      <x:c r="C6324" s="10" t="str">
        <x:v>TRF-066-P01</x:v>
      </x:c>
      <x:c r="D6324" s="10" t="str">
        <x:v>RUN_01</x:v>
      </x:c>
      <x:c r="E6324" s="10" t="str">
        <x:v>ORIGINAL_LEDGER</x:v>
      </x:c>
      <x:c r="F6324" s="10" t="str">
        <x:v>PASS</x:v>
      </x:c>
      <x:c r="G6324" s="10" t="str">
        <x:v>FAIL</x:v>
      </x:c>
      <x:c r="H6324" s="10" t="str">
        <x:v>EXECUTED</x:v>
      </x:c>
      <x:c r="I6324" s="10" t="str">
        <x:v>PARSED</x:v>
      </x:c>
      <x:c r="J6324" s="10" t="str">
        <x:v>SINGLESHOT_CAPTURED_DIAGNOSTIC_PASS</x:v>
      </x:c>
      <x:c r="K6324" s="10" t="str">
        <x:v>94d49f7626415480b96d13916a6b0f69cf99b8d6a1c6956296d39d5985ffb8a4</x:v>
      </x:c>
      <x:c r="L6324" s="10" t="str">
        <x:v>historical_three</x:v>
      </x:c>
      <x:c r="M6324" s="10" t="n">
        <x:v>0</x:v>
      </x:c>
      <x:c r="N6324" s="10" t="n">
        <x:v>0</x:v>
      </x:c>
      <x:c r="O6324" s="10" t="n">
        <x:v>1</x:v>
      </x:c>
      <x:c r="P6324" s="9" t="str">
        <x:f>'CaseReview'!U1952</x:f>
        <x:v>PASS</x:v>
      </x:c>
      <x:c r="Q6324" s="9" t="n">
        <x:f>IF(AND(T6324=1,G6324=P6324),1,0)</x:f>
        <x:v>0</x:v>
      </x:c>
      <x:c r="R6324" s="9" t="n">
        <x:f>IF(AND(T6324=1,G6324="PASS",P6324="FAIL"),1,0)</x:f>
        <x:v>0</x:v>
      </x:c>
      <x:c r="S6324" s="9" t="n">
        <x:f>IF(AND(T6324=1,G6324="FAIL",P6324="PASS"),1,0)</x:f>
        <x:v>1</x:v>
      </x:c>
      <x:c r="T6324" s="9" t="n">
        <x:v>1</x:v>
      </x:c>
      <x:c r="U6324" s="9" t="n">
        <x:v>7</x:v>
      </x:c>
      <x:c r="V6324" s="9" t="str">
        <x:v>MVP/SHACL_GENERATION_PIPELINE/experiments/LUNA_CONTEXTUAL_SINGLESHOT/RUN_01/runs/RUN-TRF-066-20260831T161643925381Z/artifacts/attempt_01/extracted_shape.ttl</x:v>
      </x:c>
    </x:row>
    <x:row r="6325" ht="22" customHeight="1">
      <x:c r="A6325" s="10" t="str">
        <x:v>SINGLESHOT</x:v>
      </x:c>
      <x:c r="B6325" s="10" t="str">
        <x:v>TRF-066</x:v>
      </x:c>
      <x:c r="C6325" s="10" t="str">
        <x:v>TRF-066-P02</x:v>
      </x:c>
      <x:c r="D6325" s="10" t="str">
        <x:v>RUN_01</x:v>
      </x:c>
      <x:c r="E6325" s="10" t="str">
        <x:v>ORIGINAL_LEDGER</x:v>
      </x:c>
      <x:c r="F6325" s="10" t="str">
        <x:v>PASS</x:v>
      </x:c>
      <x:c r="G6325" s="10" t="str">
        <x:v>FAIL</x:v>
      </x:c>
      <x:c r="H6325" s="10" t="str">
        <x:v>EXECUTED</x:v>
      </x:c>
      <x:c r="I6325" s="10" t="str">
        <x:v>PARSED</x:v>
      </x:c>
      <x:c r="J6325" s="10" t="str">
        <x:v>SINGLESHOT_CAPTURED_DIAGNOSTIC_PASS</x:v>
      </x:c>
      <x:c r="K6325" s="10" t="str">
        <x:v>94d49f7626415480b96d13916a6b0f69cf99b8d6a1c6956296d39d5985ffb8a4</x:v>
      </x:c>
      <x:c r="L6325" s="10" t="str">
        <x:v>historical_three</x:v>
      </x:c>
      <x:c r="M6325" s="10" t="n">
        <x:v>0</x:v>
      </x:c>
      <x:c r="N6325" s="10" t="n">
        <x:v>0</x:v>
      </x:c>
      <x:c r="O6325" s="10" t="n">
        <x:v>1</x:v>
      </x:c>
      <x:c r="P6325" s="9" t="str">
        <x:f>'CaseReview'!U1953</x:f>
        <x:v>PASS</x:v>
      </x:c>
      <x:c r="Q6325" s="9" t="n">
        <x:f>IF(AND(T6325=1,G6325=P6325),1,0)</x:f>
        <x:v>0</x:v>
      </x:c>
      <x:c r="R6325" s="9" t="n">
        <x:f>IF(AND(T6325=1,G6325="PASS",P6325="FAIL"),1,0)</x:f>
        <x:v>0</x:v>
      </x:c>
      <x:c r="S6325" s="9" t="n">
        <x:f>IF(AND(T6325=1,G6325="FAIL",P6325="PASS"),1,0)</x:f>
        <x:v>1</x:v>
      </x:c>
      <x:c r="T6325" s="9" t="n">
        <x:v>1</x:v>
      </x:c>
      <x:c r="U6325" s="9" t="n">
        <x:v>7</x:v>
      </x:c>
      <x:c r="V6325" s="9" t="str">
        <x:v>MVP/SHACL_GENERATION_PIPELINE/experiments/LUNA_CONTEXTUAL_SINGLESHOT/RUN_01/runs/RUN-TRF-066-20260831T161643925381Z/artifacts/attempt_01/extracted_shape.ttl</x:v>
      </x:c>
    </x:row>
    <x:row r="6326" ht="22" customHeight="1">
      <x:c r="A6326" s="10" t="str">
        <x:v>SINGLESHOT</x:v>
      </x:c>
      <x:c r="B6326" s="10" t="str">
        <x:v>TRF-066</x:v>
      </x:c>
      <x:c r="C6326" s="10" t="str">
        <x:v>TRF-066-P03</x:v>
      </x:c>
      <x:c r="D6326" s="10" t="str">
        <x:v>RUN_01</x:v>
      </x:c>
      <x:c r="E6326" s="10" t="str">
        <x:v>ORIGINAL_LEDGER</x:v>
      </x:c>
      <x:c r="F6326" s="10" t="str">
        <x:v>PASS</x:v>
      </x:c>
      <x:c r="G6326" s="10" t="str">
        <x:v>FAIL</x:v>
      </x:c>
      <x:c r="H6326" s="10" t="str">
        <x:v>EXECUTED</x:v>
      </x:c>
      <x:c r="I6326" s="10" t="str">
        <x:v>PARSED</x:v>
      </x:c>
      <x:c r="J6326" s="10" t="str">
        <x:v>SINGLESHOT_CAPTURED_DIAGNOSTIC_PASS</x:v>
      </x:c>
      <x:c r="K6326" s="10" t="str">
        <x:v>94d49f7626415480b96d13916a6b0f69cf99b8d6a1c6956296d39d5985ffb8a4</x:v>
      </x:c>
      <x:c r="L6326" s="10" t="str">
        <x:v>historical_three</x:v>
      </x:c>
      <x:c r="M6326" s="10" t="n">
        <x:v>0</x:v>
      </x:c>
      <x:c r="N6326" s="10" t="n">
        <x:v>0</x:v>
      </x:c>
      <x:c r="O6326" s="10" t="n">
        <x:v>1</x:v>
      </x:c>
      <x:c r="P6326" s="9" t="str">
        <x:f>'CaseReview'!U1954</x:f>
        <x:v>PASS</x:v>
      </x:c>
      <x:c r="Q6326" s="9" t="n">
        <x:f>IF(AND(T6326=1,G6326=P6326),1,0)</x:f>
        <x:v>0</x:v>
      </x:c>
      <x:c r="R6326" s="9" t="n">
        <x:f>IF(AND(T6326=1,G6326="PASS",P6326="FAIL"),1,0)</x:f>
        <x:v>0</x:v>
      </x:c>
      <x:c r="S6326" s="9" t="n">
        <x:f>IF(AND(T6326=1,G6326="FAIL",P6326="PASS"),1,0)</x:f>
        <x:v>1</x:v>
      </x:c>
      <x:c r="T6326" s="9" t="n">
        <x:v>1</x:v>
      </x:c>
      <x:c r="U6326" s="9" t="n">
        <x:v>7</x:v>
      </x:c>
      <x:c r="V6326" s="9" t="str">
        <x:v>MVP/SHACL_GENERATION_PIPELINE/experiments/LUNA_CONTEXTUAL_SINGLESHOT/RUN_01/runs/RUN-TRF-066-20260831T161643925381Z/artifacts/attempt_01/extracted_shape.ttl</x:v>
      </x:c>
    </x:row>
    <x:row r="6327" ht="22" customHeight="1">
      <x:c r="A6327" s="10" t="str">
        <x:v>SINGLESHOT</x:v>
      </x:c>
      <x:c r="B6327" s="10" t="str">
        <x:v>TRF-067</x:v>
      </x:c>
      <x:c r="C6327" s="10" t="str">
        <x:v>TRF-067-F01</x:v>
      </x:c>
      <x:c r="D6327" s="10" t="str">
        <x:v>RUN_01</x:v>
      </x:c>
      <x:c r="E6327" s="10" t="str">
        <x:v>ORIGINAL_LEDGER</x:v>
      </x:c>
      <x:c r="F6327" s="10" t="str">
        <x:v>FAIL</x:v>
      </x:c>
      <x:c r="G6327" s="10" t="str">
        <x:v>FAIL</x:v>
      </x:c>
      <x:c r="H6327" s="10" t="str">
        <x:v>EXECUTED</x:v>
      </x:c>
      <x:c r="I6327" s="10" t="str">
        <x:v>PARSED</x:v>
      </x:c>
      <x:c r="J6327" s="10" t="str">
        <x:v>SINGLESHOT_CAPTURED_DIAGNOSTIC_PASS</x:v>
      </x:c>
      <x:c r="K6327" s="10" t="str">
        <x:v>a73b509678f99d111c97ef30e7317f7e8c3dc437f8deb4e3cd5b1f05b411ad64</x:v>
      </x:c>
      <x:c r="L6327" s="10" t="str">
        <x:v>historical_three</x:v>
      </x:c>
      <x:c r="M6327" s="10" t="n">
        <x:v>1</x:v>
      </x:c>
      <x:c r="N6327" s="10" t="n">
        <x:v>0</x:v>
      </x:c>
      <x:c r="O6327" s="10" t="n">
        <x:v>0</x:v>
      </x:c>
      <x:c r="P6327" s="9" t="str">
        <x:f>'CaseReview'!U1955</x:f>
        <x:v>FAIL</x:v>
      </x:c>
      <x:c r="Q6327" s="9" t="n">
        <x:f>IF(AND(T6327=1,G6327=P6327),1,0)</x:f>
        <x:v>1</x:v>
      </x:c>
      <x:c r="R6327" s="9" t="n">
        <x:f>IF(AND(T6327=1,G6327="PASS",P6327="FAIL"),1,0)</x:f>
        <x:v>0</x:v>
      </x:c>
      <x:c r="S6327" s="9" t="n">
        <x:f>IF(AND(T6327=1,G6327="FAIL",P6327="PASS"),1,0)</x:f>
        <x:v>0</x:v>
      </x:c>
      <x:c r="T6327" s="9" t="n">
        <x:v>1</x:v>
      </x:c>
      <x:c r="U6327" s="9" t="n">
        <x:v>6</x:v>
      </x:c>
      <x:c r="V6327" s="9" t="str">
        <x:v>MVP/SHACL_GENERATION_PIPELINE/experiments/LUNA_CONTEXTUAL_SINGLESHOT/RUN_01/runs/RUN-TRF-067-20260831T161723297563Z/artifacts/attempt_01/extracted_shape.ttl</x:v>
      </x:c>
    </x:row>
    <x:row r="6328" ht="22" customHeight="1">
      <x:c r="A6328" s="10" t="str">
        <x:v>SINGLESHOT</x:v>
      </x:c>
      <x:c r="B6328" s="10" t="str">
        <x:v>TRF-067</x:v>
      </x:c>
      <x:c r="C6328" s="10" t="str">
        <x:v>TRF-067-F02</x:v>
      </x:c>
      <x:c r="D6328" s="10" t="str">
        <x:v>RUN_01</x:v>
      </x:c>
      <x:c r="E6328" s="10" t="str">
        <x:v>ORIGINAL_LEDGER</x:v>
      </x:c>
      <x:c r="F6328" s="10" t="str">
        <x:v>FAIL</x:v>
      </x:c>
      <x:c r="G6328" s="10" t="str">
        <x:v>PASS</x:v>
      </x:c>
      <x:c r="H6328" s="10" t="str">
        <x:v>EXECUTED</x:v>
      </x:c>
      <x:c r="I6328" s="10" t="str">
        <x:v>PARSED</x:v>
      </x:c>
      <x:c r="J6328" s="10" t="str">
        <x:v>SINGLESHOT_CAPTURED_DIAGNOSTIC_PASS</x:v>
      </x:c>
      <x:c r="K6328" s="10" t="str">
        <x:v>a73b509678f99d111c97ef30e7317f7e8c3dc437f8deb4e3cd5b1f05b411ad64</x:v>
      </x:c>
      <x:c r="L6328" s="10" t="str">
        <x:v>historical_three</x:v>
      </x:c>
      <x:c r="M6328" s="10" t="n">
        <x:v>0</x:v>
      </x:c>
      <x:c r="N6328" s="10" t="n">
        <x:v>1</x:v>
      </x:c>
      <x:c r="O6328" s="10" t="n">
        <x:v>0</x:v>
      </x:c>
      <x:c r="P6328" s="9" t="str">
        <x:f>'CaseReview'!U1956</x:f>
        <x:v>FAIL</x:v>
      </x:c>
      <x:c r="Q6328" s="9" t="n">
        <x:f>IF(AND(T6328=1,G6328=P6328),1,0)</x:f>
        <x:v>0</x:v>
      </x:c>
      <x:c r="R6328" s="9" t="n">
        <x:f>IF(AND(T6328=1,G6328="PASS",P6328="FAIL"),1,0)</x:f>
        <x:v>1</x:v>
      </x:c>
      <x:c r="S6328" s="9" t="n">
        <x:f>IF(AND(T6328=1,G6328="FAIL",P6328="PASS"),1,0)</x:f>
        <x:v>0</x:v>
      </x:c>
      <x:c r="T6328" s="9" t="n">
        <x:v>1</x:v>
      </x:c>
      <x:c r="U6328" s="9" t="n">
        <x:v>6</x:v>
      </x:c>
      <x:c r="V6328" s="9" t="str">
        <x:v>MVP/SHACL_GENERATION_PIPELINE/experiments/LUNA_CONTEXTUAL_SINGLESHOT/RUN_01/runs/RUN-TRF-067-20260831T161723297563Z/artifacts/attempt_01/extracted_shape.ttl</x:v>
      </x:c>
    </x:row>
    <x:row r="6329" ht="22" customHeight="1">
      <x:c r="A6329" s="10" t="str">
        <x:v>SINGLESHOT</x:v>
      </x:c>
      <x:c r="B6329" s="10" t="str">
        <x:v>TRF-067</x:v>
      </x:c>
      <x:c r="C6329" s="10" t="str">
        <x:v>TRF-067-F03</x:v>
      </x:c>
      <x:c r="D6329" s="10" t="str">
        <x:v>RUN_01</x:v>
      </x:c>
      <x:c r="E6329" s="10" t="str">
        <x:v>ORIGINAL_LEDGER</x:v>
      </x:c>
      <x:c r="F6329" s="10" t="str">
        <x:v>FAIL</x:v>
      </x:c>
      <x:c r="G6329" s="10" t="str">
        <x:v>PASS</x:v>
      </x:c>
      <x:c r="H6329" s="10" t="str">
        <x:v>EXECUTED</x:v>
      </x:c>
      <x:c r="I6329" s="10" t="str">
        <x:v>PARSED</x:v>
      </x:c>
      <x:c r="J6329" s="10" t="str">
        <x:v>SINGLESHOT_CAPTURED_DIAGNOSTIC_PASS</x:v>
      </x:c>
      <x:c r="K6329" s="10" t="str">
        <x:v>a73b509678f99d111c97ef30e7317f7e8c3dc437f8deb4e3cd5b1f05b411ad64</x:v>
      </x:c>
      <x:c r="L6329" s="10" t="str">
        <x:v>historical_three</x:v>
      </x:c>
      <x:c r="M6329" s="10" t="n">
        <x:v>0</x:v>
      </x:c>
      <x:c r="N6329" s="10" t="n">
        <x:v>1</x:v>
      </x:c>
      <x:c r="O6329" s="10" t="n">
        <x:v>0</x:v>
      </x:c>
      <x:c r="P6329" s="9" t="str">
        <x:f>'CaseReview'!U1957</x:f>
        <x:v>FAIL</x:v>
      </x:c>
      <x:c r="Q6329" s="9" t="n">
        <x:f>IF(AND(T6329=1,G6329=P6329),1,0)</x:f>
        <x:v>0</x:v>
      </x:c>
      <x:c r="R6329" s="9" t="n">
        <x:f>IF(AND(T6329=1,G6329="PASS",P6329="FAIL"),1,0)</x:f>
        <x:v>1</x:v>
      </x:c>
      <x:c r="S6329" s="9" t="n">
        <x:f>IF(AND(T6329=1,G6329="FAIL",P6329="PASS"),1,0)</x:f>
        <x:v>0</x:v>
      </x:c>
      <x:c r="T6329" s="9" t="n">
        <x:v>1</x:v>
      </x:c>
      <x:c r="U6329" s="9" t="n">
        <x:v>6</x:v>
      </x:c>
      <x:c r="V6329" s="9" t="str">
        <x:v>MVP/SHACL_GENERATION_PIPELINE/experiments/LUNA_CONTEXTUAL_SINGLESHOT/RUN_01/runs/RUN-TRF-067-20260831T161723297563Z/artifacts/attempt_01/extracted_shape.ttl</x:v>
      </x:c>
    </x:row>
    <x:row r="6330" ht="22" customHeight="1">
      <x:c r="A6330" s="10" t="str">
        <x:v>SINGLESHOT</x:v>
      </x:c>
      <x:c r="B6330" s="10" t="str">
        <x:v>TRF-067</x:v>
      </x:c>
      <x:c r="C6330" s="10" t="str">
        <x:v>TRF-067-P01</x:v>
      </x:c>
      <x:c r="D6330" s="10" t="str">
        <x:v>RUN_01</x:v>
      </x:c>
      <x:c r="E6330" s="10" t="str">
        <x:v>ORIGINAL_LEDGER</x:v>
      </x:c>
      <x:c r="F6330" s="10" t="str">
        <x:v>PASS</x:v>
      </x:c>
      <x:c r="G6330" s="10" t="str">
        <x:v>PASS</x:v>
      </x:c>
      <x:c r="H6330" s="10" t="str">
        <x:v>EXECUTED</x:v>
      </x:c>
      <x:c r="I6330" s="10" t="str">
        <x:v>PARSED</x:v>
      </x:c>
      <x:c r="J6330" s="10" t="str">
        <x:v>SINGLESHOT_CAPTURED_DIAGNOSTIC_PASS</x:v>
      </x:c>
      <x:c r="K6330" s="10" t="str">
        <x:v>a73b509678f99d111c97ef30e7317f7e8c3dc437f8deb4e3cd5b1f05b411ad64</x:v>
      </x:c>
      <x:c r="L6330" s="10" t="str">
        <x:v>historical_three</x:v>
      </x:c>
      <x:c r="M6330" s="10" t="n">
        <x:v>1</x:v>
      </x:c>
      <x:c r="N6330" s="10" t="n">
        <x:v>0</x:v>
      </x:c>
      <x:c r="O6330" s="10" t="n">
        <x:v>0</x:v>
      </x:c>
      <x:c r="P6330" s="9" t="str">
        <x:f>'CaseReview'!U1958</x:f>
        <x:v>PASS</x:v>
      </x:c>
      <x:c r="Q6330" s="9" t="n">
        <x:f>IF(AND(T6330=1,G6330=P6330),1,0)</x:f>
        <x:v>1</x:v>
      </x:c>
      <x:c r="R6330" s="9" t="n">
        <x:f>IF(AND(T6330=1,G6330="PASS",P6330="FAIL"),1,0)</x:f>
        <x:v>0</x:v>
      </x:c>
      <x:c r="S6330" s="9" t="n">
        <x:f>IF(AND(T6330=1,G6330="FAIL",P6330="PASS"),1,0)</x:f>
        <x:v>0</x:v>
      </x:c>
      <x:c r="T6330" s="9" t="n">
        <x:v>1</x:v>
      </x:c>
      <x:c r="U6330" s="9" t="n">
        <x:v>6</x:v>
      </x:c>
      <x:c r="V6330" s="9" t="str">
        <x:v>MVP/SHACL_GENERATION_PIPELINE/experiments/LUNA_CONTEXTUAL_SINGLESHOT/RUN_01/runs/RUN-TRF-067-20260831T161723297563Z/artifacts/attempt_01/extracted_shape.ttl</x:v>
      </x:c>
    </x:row>
    <x:row r="6331" ht="22" customHeight="1">
      <x:c r="A6331" s="10" t="str">
        <x:v>SINGLESHOT</x:v>
      </x:c>
      <x:c r="B6331" s="10" t="str">
        <x:v>TRF-067</x:v>
      </x:c>
      <x:c r="C6331" s="10" t="str">
        <x:v>TRF-067-P02</x:v>
      </x:c>
      <x:c r="D6331" s="10" t="str">
        <x:v>RUN_01</x:v>
      </x:c>
      <x:c r="E6331" s="10" t="str">
        <x:v>ORIGINAL_LEDGER</x:v>
      </x:c>
      <x:c r="F6331" s="10" t="str">
        <x:v>PASS</x:v>
      </x:c>
      <x:c r="G6331" s="10" t="str">
        <x:v>PASS</x:v>
      </x:c>
      <x:c r="H6331" s="10" t="str">
        <x:v>EXECUTED</x:v>
      </x:c>
      <x:c r="I6331" s="10" t="str">
        <x:v>PARSED</x:v>
      </x:c>
      <x:c r="J6331" s="10" t="str">
        <x:v>SINGLESHOT_CAPTURED_DIAGNOSTIC_PASS</x:v>
      </x:c>
      <x:c r="K6331" s="10" t="str">
        <x:v>a73b509678f99d111c97ef30e7317f7e8c3dc437f8deb4e3cd5b1f05b411ad64</x:v>
      </x:c>
      <x:c r="L6331" s="10" t="str">
        <x:v>historical_three</x:v>
      </x:c>
      <x:c r="M6331" s="10" t="n">
        <x:v>1</x:v>
      </x:c>
      <x:c r="N6331" s="10" t="n">
        <x:v>0</x:v>
      </x:c>
      <x:c r="O6331" s="10" t="n">
        <x:v>0</x:v>
      </x:c>
      <x:c r="P6331" s="9" t="str">
        <x:f>'CaseReview'!U1959</x:f>
        <x:v>PASS</x:v>
      </x:c>
      <x:c r="Q6331" s="9" t="n">
        <x:f>IF(AND(T6331=1,G6331=P6331),1,0)</x:f>
        <x:v>1</x:v>
      </x:c>
      <x:c r="R6331" s="9" t="n">
        <x:f>IF(AND(T6331=1,G6331="PASS",P6331="FAIL"),1,0)</x:f>
        <x:v>0</x:v>
      </x:c>
      <x:c r="S6331" s="9" t="n">
        <x:f>IF(AND(T6331=1,G6331="FAIL",P6331="PASS"),1,0)</x:f>
        <x:v>0</x:v>
      </x:c>
      <x:c r="T6331" s="9" t="n">
        <x:v>1</x:v>
      </x:c>
      <x:c r="U6331" s="9" t="n">
        <x:v>6</x:v>
      </x:c>
      <x:c r="V6331" s="9" t="str">
        <x:v>MVP/SHACL_GENERATION_PIPELINE/experiments/LUNA_CONTEXTUAL_SINGLESHOT/RUN_01/runs/RUN-TRF-067-20260831T161723297563Z/artifacts/attempt_01/extracted_shape.ttl</x:v>
      </x:c>
    </x:row>
    <x:row r="6332" ht="22" customHeight="1">
      <x:c r="A6332" s="10" t="str">
        <x:v>SINGLESHOT</x:v>
      </x:c>
      <x:c r="B6332" s="10" t="str">
        <x:v>TRF-067</x:v>
      </x:c>
      <x:c r="C6332" s="10" t="str">
        <x:v>TRF-067-P03</x:v>
      </x:c>
      <x:c r="D6332" s="10" t="str">
        <x:v>RUN_01</x:v>
      </x:c>
      <x:c r="E6332" s="10" t="str">
        <x:v>ORIGINAL_LEDGER</x:v>
      </x:c>
      <x:c r="F6332" s="10" t="str">
        <x:v>PASS</x:v>
      </x:c>
      <x:c r="G6332" s="10" t="str">
        <x:v>PASS</x:v>
      </x:c>
      <x:c r="H6332" s="10" t="str">
        <x:v>EXECUTED</x:v>
      </x:c>
      <x:c r="I6332" s="10" t="str">
        <x:v>PARSED</x:v>
      </x:c>
      <x:c r="J6332" s="10" t="str">
        <x:v>SINGLESHOT_CAPTURED_DIAGNOSTIC_PASS</x:v>
      </x:c>
      <x:c r="K6332" s="10" t="str">
        <x:v>a73b509678f99d111c97ef30e7317f7e8c3dc437f8deb4e3cd5b1f05b411ad64</x:v>
      </x:c>
      <x:c r="L6332" s="10" t="str">
        <x:v>historical_three</x:v>
      </x:c>
      <x:c r="M6332" s="10" t="n">
        <x:v>1</x:v>
      </x:c>
      <x:c r="N6332" s="10" t="n">
        <x:v>0</x:v>
      </x:c>
      <x:c r="O6332" s="10" t="n">
        <x:v>0</x:v>
      </x:c>
      <x:c r="P6332" s="9" t="str">
        <x:f>'CaseReview'!U1960</x:f>
        <x:v>PASS</x:v>
      </x:c>
      <x:c r="Q6332" s="9" t="n">
        <x:f>IF(AND(T6332=1,G6332=P6332),1,0)</x:f>
        <x:v>1</x:v>
      </x:c>
      <x:c r="R6332" s="9" t="n">
        <x:f>IF(AND(T6332=1,G6332="PASS",P6332="FAIL"),1,0)</x:f>
        <x:v>0</x:v>
      </x:c>
      <x:c r="S6332" s="9" t="n">
        <x:f>IF(AND(T6332=1,G6332="FAIL",P6332="PASS"),1,0)</x:f>
        <x:v>0</x:v>
      </x:c>
      <x:c r="T6332" s="9" t="n">
        <x:v>1</x:v>
      </x:c>
      <x:c r="U6332" s="9" t="n">
        <x:v>6</x:v>
      </x:c>
      <x:c r="V6332" s="9" t="str">
        <x:v>MVP/SHACL_GENERATION_PIPELINE/experiments/LUNA_CONTEXTUAL_SINGLESHOT/RUN_01/runs/RUN-TRF-067-20260831T161723297563Z/artifacts/attempt_01/extracted_shape.ttl</x:v>
      </x:c>
    </x:row>
    <x:row r="6333" ht="22" customHeight="1">
      <x:c r="A6333" s="10" t="str">
        <x:v>SINGLESHOT</x:v>
      </x:c>
      <x:c r="B6333" s="10" t="str">
        <x:v>TRF-069</x:v>
      </x:c>
      <x:c r="C6333" s="10" t="str">
        <x:v>TRF-069-F01</x:v>
      </x:c>
      <x:c r="D6333" s="10" t="str">
        <x:v>RUN_01</x:v>
      </x:c>
      <x:c r="E6333" s="10" t="str">
        <x:v>ORIGINAL_LEDGER</x:v>
      </x:c>
      <x:c r="F6333" s="10" t="str">
        <x:v>FAIL</x:v>
      </x:c>
      <x:c r="G6333" s="10" t="str">
        <x:v>NO_VERDICT</x:v>
      </x:c>
      <x:c r="H6333" s="10" t="str">
        <x:v>INFRASTRUCTURE_FAILURE</x:v>
      </x:c>
      <x:c r="I6333" s="10" t="str">
        <x:v>NOT_PARSED</x:v>
      </x:c>
      <x:c r="J6333" s="10" t="str">
        <x:v>SINGLESHOT_CAPTURED_DIAGNOSTIC_FAIL</x:v>
      </x:c>
      <x:c r="K6333" s="10" t="str"/>
      <x:c r="L6333" s="10" t="str">
        <x:v>historical_three</x:v>
      </x:c>
      <x:c r="M6333" s="10" t="n">
        <x:v>0</x:v>
      </x:c>
      <x:c r="N6333" s="10" t="n">
        <x:v>0</x:v>
      </x:c>
      <x:c r="O6333" s="10" t="n">
        <x:v>0</x:v>
      </x:c>
      <x:c r="P6333" s="9" t="str">
        <x:f>'CaseReview'!U1961</x:f>
        <x:v>FAIL</x:v>
      </x:c>
      <x:c r="Q6333" s="9" t="n">
        <x:f>IF(AND(T6333=1,G6333=P6333),1,0)</x:f>
        <x:v>0</x:v>
      </x:c>
      <x:c r="R6333" s="9" t="n">
        <x:f>IF(AND(T6333=1,G6333="PASS",P6333="FAIL"),1,0)</x:f>
        <x:v>0</x:v>
      </x:c>
      <x:c r="S6333" s="9" t="n">
        <x:f>IF(AND(T6333=1,G6333="FAIL",P6333="PASS"),1,0)</x:f>
        <x:v>0</x:v>
      </x:c>
      <x:c r="T6333" s="9" t="n">
        <x:v>0</x:v>
      </x:c>
      <x:c r="U6333" s="9" t="n">
        <x:v>6</x:v>
      </x:c>
      <x:c r="V6333" s="9" t="str"/>
    </x:row>
    <x:row r="6334" ht="22" customHeight="1">
      <x:c r="A6334" s="10" t="str">
        <x:v>SINGLESHOT</x:v>
      </x:c>
      <x:c r="B6334" s="10" t="str">
        <x:v>TRF-069</x:v>
      </x:c>
      <x:c r="C6334" s="10" t="str">
        <x:v>TRF-069-F02</x:v>
      </x:c>
      <x:c r="D6334" s="10" t="str">
        <x:v>RUN_01</x:v>
      </x:c>
      <x:c r="E6334" s="10" t="str">
        <x:v>ORIGINAL_LEDGER</x:v>
      </x:c>
      <x:c r="F6334" s="10" t="str">
        <x:v>FAIL</x:v>
      </x:c>
      <x:c r="G6334" s="10" t="str">
        <x:v>NO_VERDICT</x:v>
      </x:c>
      <x:c r="H6334" s="10" t="str">
        <x:v>INFRASTRUCTURE_FAILURE</x:v>
      </x:c>
      <x:c r="I6334" s="10" t="str">
        <x:v>NOT_PARSED</x:v>
      </x:c>
      <x:c r="J6334" s="10" t="str">
        <x:v>SINGLESHOT_CAPTURED_DIAGNOSTIC_FAIL</x:v>
      </x:c>
      <x:c r="K6334" s="10" t="str"/>
      <x:c r="L6334" s="10" t="str">
        <x:v>historical_three</x:v>
      </x:c>
      <x:c r="M6334" s="10" t="n">
        <x:v>0</x:v>
      </x:c>
      <x:c r="N6334" s="10" t="n">
        <x:v>0</x:v>
      </x:c>
      <x:c r="O6334" s="10" t="n">
        <x:v>0</x:v>
      </x:c>
      <x:c r="P6334" s="9" t="str">
        <x:f>'CaseReview'!U1962</x:f>
        <x:v>FAIL</x:v>
      </x:c>
      <x:c r="Q6334" s="9" t="n">
        <x:f>IF(AND(T6334=1,G6334=P6334),1,0)</x:f>
        <x:v>0</x:v>
      </x:c>
      <x:c r="R6334" s="9" t="n">
        <x:f>IF(AND(T6334=1,G6334="PASS",P6334="FAIL"),1,0)</x:f>
        <x:v>0</x:v>
      </x:c>
      <x:c r="S6334" s="9" t="n">
        <x:f>IF(AND(T6334=1,G6334="FAIL",P6334="PASS"),1,0)</x:f>
        <x:v>0</x:v>
      </x:c>
      <x:c r="T6334" s="9" t="n">
        <x:v>0</x:v>
      </x:c>
      <x:c r="U6334" s="9" t="n">
        <x:v>6</x:v>
      </x:c>
      <x:c r="V6334" s="9" t="str"/>
    </x:row>
    <x:row r="6335" ht="22" customHeight="1">
      <x:c r="A6335" s="10" t="str">
        <x:v>SINGLESHOT</x:v>
      </x:c>
      <x:c r="B6335" s="10" t="str">
        <x:v>TRF-069</x:v>
      </x:c>
      <x:c r="C6335" s="10" t="str">
        <x:v>TRF-069-F03</x:v>
      </x:c>
      <x:c r="D6335" s="10" t="str">
        <x:v>RUN_01</x:v>
      </x:c>
      <x:c r="E6335" s="10" t="str">
        <x:v>ORIGINAL_LEDGER</x:v>
      </x:c>
      <x:c r="F6335" s="10" t="str">
        <x:v>FAIL</x:v>
      </x:c>
      <x:c r="G6335" s="10" t="str">
        <x:v>NO_VERDICT</x:v>
      </x:c>
      <x:c r="H6335" s="10" t="str">
        <x:v>INFRASTRUCTURE_FAILURE</x:v>
      </x:c>
      <x:c r="I6335" s="10" t="str">
        <x:v>NOT_PARSED</x:v>
      </x:c>
      <x:c r="J6335" s="10" t="str">
        <x:v>SINGLESHOT_CAPTURED_DIAGNOSTIC_FAIL</x:v>
      </x:c>
      <x:c r="K6335" s="10" t="str"/>
      <x:c r="L6335" s="10" t="str">
        <x:v>historical_three</x:v>
      </x:c>
      <x:c r="M6335" s="10" t="n">
        <x:v>0</x:v>
      </x:c>
      <x:c r="N6335" s="10" t="n">
        <x:v>0</x:v>
      </x:c>
      <x:c r="O6335" s="10" t="n">
        <x:v>0</x:v>
      </x:c>
      <x:c r="P6335" s="9" t="str">
        <x:f>'CaseReview'!U1963</x:f>
        <x:v>FAIL</x:v>
      </x:c>
      <x:c r="Q6335" s="9" t="n">
        <x:f>IF(AND(T6335=1,G6335=P6335),1,0)</x:f>
        <x:v>0</x:v>
      </x:c>
      <x:c r="R6335" s="9" t="n">
        <x:f>IF(AND(T6335=1,G6335="PASS",P6335="FAIL"),1,0)</x:f>
        <x:v>0</x:v>
      </x:c>
      <x:c r="S6335" s="9" t="n">
        <x:f>IF(AND(T6335=1,G6335="FAIL",P6335="PASS"),1,0)</x:f>
        <x:v>0</x:v>
      </x:c>
      <x:c r="T6335" s="9" t="n">
        <x:v>0</x:v>
      </x:c>
      <x:c r="U6335" s="9" t="n">
        <x:v>6</x:v>
      </x:c>
      <x:c r="V6335" s="9" t="str"/>
    </x:row>
    <x:row r="6336" ht="22" customHeight="1">
      <x:c r="A6336" s="10" t="str">
        <x:v>SINGLESHOT</x:v>
      </x:c>
      <x:c r="B6336" s="10" t="str">
        <x:v>TRF-069</x:v>
      </x:c>
      <x:c r="C6336" s="10" t="str">
        <x:v>TRF-069-P01</x:v>
      </x:c>
      <x:c r="D6336" s="10" t="str">
        <x:v>RUN_01</x:v>
      </x:c>
      <x:c r="E6336" s="10" t="str">
        <x:v>ORIGINAL_LEDGER</x:v>
      </x:c>
      <x:c r="F6336" s="10" t="str">
        <x:v>PASS</x:v>
      </x:c>
      <x:c r="G6336" s="10" t="str">
        <x:v>NO_VERDICT</x:v>
      </x:c>
      <x:c r="H6336" s="10" t="str">
        <x:v>INFRASTRUCTURE_FAILURE</x:v>
      </x:c>
      <x:c r="I6336" s="10" t="str">
        <x:v>NOT_PARSED</x:v>
      </x:c>
      <x:c r="J6336" s="10" t="str">
        <x:v>SINGLESHOT_CAPTURED_DIAGNOSTIC_FAIL</x:v>
      </x:c>
      <x:c r="K6336" s="10" t="str"/>
      <x:c r="L6336" s="10" t="str">
        <x:v>historical_three</x:v>
      </x:c>
      <x:c r="M6336" s="10" t="n">
        <x:v>0</x:v>
      </x:c>
      <x:c r="N6336" s="10" t="n">
        <x:v>0</x:v>
      </x:c>
      <x:c r="O6336" s="10" t="n">
        <x:v>0</x:v>
      </x:c>
      <x:c r="P6336" s="9" t="str">
        <x:f>'CaseReview'!U1964</x:f>
        <x:v>PASS</x:v>
      </x:c>
      <x:c r="Q6336" s="9" t="n">
        <x:f>IF(AND(T6336=1,G6336=P6336),1,0)</x:f>
        <x:v>0</x:v>
      </x:c>
      <x:c r="R6336" s="9" t="n">
        <x:f>IF(AND(T6336=1,G6336="PASS",P6336="FAIL"),1,0)</x:f>
        <x:v>0</x:v>
      </x:c>
      <x:c r="S6336" s="9" t="n">
        <x:f>IF(AND(T6336=1,G6336="FAIL",P6336="PASS"),1,0)</x:f>
        <x:v>0</x:v>
      </x:c>
      <x:c r="T6336" s="9" t="n">
        <x:v>0</x:v>
      </x:c>
      <x:c r="U6336" s="9" t="n">
        <x:v>6</x:v>
      </x:c>
      <x:c r="V6336" s="9" t="str"/>
    </x:row>
    <x:row r="6337" ht="22" customHeight="1">
      <x:c r="A6337" s="10" t="str">
        <x:v>SINGLESHOT</x:v>
      </x:c>
      <x:c r="B6337" s="10" t="str">
        <x:v>TRF-069</x:v>
      </x:c>
      <x:c r="C6337" s="10" t="str">
        <x:v>TRF-069-P02</x:v>
      </x:c>
      <x:c r="D6337" s="10" t="str">
        <x:v>RUN_01</x:v>
      </x:c>
      <x:c r="E6337" s="10" t="str">
        <x:v>ORIGINAL_LEDGER</x:v>
      </x:c>
      <x:c r="F6337" s="10" t="str">
        <x:v>PASS</x:v>
      </x:c>
      <x:c r="G6337" s="10" t="str">
        <x:v>NO_VERDICT</x:v>
      </x:c>
      <x:c r="H6337" s="10" t="str">
        <x:v>INFRASTRUCTURE_FAILURE</x:v>
      </x:c>
      <x:c r="I6337" s="10" t="str">
        <x:v>NOT_PARSED</x:v>
      </x:c>
      <x:c r="J6337" s="10" t="str">
        <x:v>SINGLESHOT_CAPTURED_DIAGNOSTIC_FAIL</x:v>
      </x:c>
      <x:c r="K6337" s="10" t="str"/>
      <x:c r="L6337" s="10" t="str">
        <x:v>historical_three</x:v>
      </x:c>
      <x:c r="M6337" s="10" t="n">
        <x:v>0</x:v>
      </x:c>
      <x:c r="N6337" s="10" t="n">
        <x:v>0</x:v>
      </x:c>
      <x:c r="O6337" s="10" t="n">
        <x:v>0</x:v>
      </x:c>
      <x:c r="P6337" s="9" t="str">
        <x:f>'CaseReview'!U1965</x:f>
        <x:v>PASS</x:v>
      </x:c>
      <x:c r="Q6337" s="9" t="n">
        <x:f>IF(AND(T6337=1,G6337=P6337),1,0)</x:f>
        <x:v>0</x:v>
      </x:c>
      <x:c r="R6337" s="9" t="n">
        <x:f>IF(AND(T6337=1,G6337="PASS",P6337="FAIL"),1,0)</x:f>
        <x:v>0</x:v>
      </x:c>
      <x:c r="S6337" s="9" t="n">
        <x:f>IF(AND(T6337=1,G6337="FAIL",P6337="PASS"),1,0)</x:f>
        <x:v>0</x:v>
      </x:c>
      <x:c r="T6337" s="9" t="n">
        <x:v>0</x:v>
      </x:c>
      <x:c r="U6337" s="9" t="n">
        <x:v>6</x:v>
      </x:c>
      <x:c r="V6337" s="9" t="str"/>
    </x:row>
    <x:row r="6338" ht="22" customHeight="1">
      <x:c r="A6338" s="10" t="str">
        <x:v>SINGLESHOT</x:v>
      </x:c>
      <x:c r="B6338" s="10" t="str">
        <x:v>TRF-069</x:v>
      </x:c>
      <x:c r="C6338" s="10" t="str">
        <x:v>TRF-069-P03</x:v>
      </x:c>
      <x:c r="D6338" s="10" t="str">
        <x:v>RUN_01</x:v>
      </x:c>
      <x:c r="E6338" s="10" t="str">
        <x:v>ORIGINAL_LEDGER</x:v>
      </x:c>
      <x:c r="F6338" s="10" t="str">
        <x:v>PASS</x:v>
      </x:c>
      <x:c r="G6338" s="10" t="str">
        <x:v>NO_VERDICT</x:v>
      </x:c>
      <x:c r="H6338" s="10" t="str">
        <x:v>INFRASTRUCTURE_FAILURE</x:v>
      </x:c>
      <x:c r="I6338" s="10" t="str">
        <x:v>NOT_PARSED</x:v>
      </x:c>
      <x:c r="J6338" s="10" t="str">
        <x:v>SINGLESHOT_CAPTURED_DIAGNOSTIC_FAIL</x:v>
      </x:c>
      <x:c r="K6338" s="10" t="str"/>
      <x:c r="L6338" s="10" t="str">
        <x:v>historical_three</x:v>
      </x:c>
      <x:c r="M6338" s="10" t="n">
        <x:v>0</x:v>
      </x:c>
      <x:c r="N6338" s="10" t="n">
        <x:v>0</x:v>
      </x:c>
      <x:c r="O6338" s="10" t="n">
        <x:v>0</x:v>
      </x:c>
      <x:c r="P6338" s="9" t="str">
        <x:f>'CaseReview'!U1966</x:f>
        <x:v>PASS</x:v>
      </x:c>
      <x:c r="Q6338" s="9" t="n">
        <x:f>IF(AND(T6338=1,G6338=P6338),1,0)</x:f>
        <x:v>0</x:v>
      </x:c>
      <x:c r="R6338" s="9" t="n">
        <x:f>IF(AND(T6338=1,G6338="PASS",P6338="FAIL"),1,0)</x:f>
        <x:v>0</x:v>
      </x:c>
      <x:c r="S6338" s="9" t="n">
        <x:f>IF(AND(T6338=1,G6338="FAIL",P6338="PASS"),1,0)</x:f>
        <x:v>0</x:v>
      </x:c>
      <x:c r="T6338" s="9" t="n">
        <x:v>0</x:v>
      </x:c>
      <x:c r="U6338" s="9" t="n">
        <x:v>6</x:v>
      </x:c>
      <x:c r="V6338" s="9" t="str"/>
    </x:row>
    <x:row r="6339" ht="22" customHeight="1">
      <x:c r="A6339" s="10" t="str">
        <x:v>SINGLESHOT</x:v>
      </x:c>
      <x:c r="B6339" s="10" t="str">
        <x:v>TRF-070</x:v>
      </x:c>
      <x:c r="C6339" s="10" t="str">
        <x:v>TRF-070-F01</x:v>
      </x:c>
      <x:c r="D6339" s="10" t="str">
        <x:v>RUN_01</x:v>
      </x:c>
      <x:c r="E6339" s="10" t="str">
        <x:v>ORIGINAL_LEDGER</x:v>
      </x:c>
      <x:c r="F6339" s="10" t="str">
        <x:v>FAIL</x:v>
      </x:c>
      <x:c r="G6339" s="10" t="str">
        <x:v>FAIL</x:v>
      </x:c>
      <x:c r="H6339" s="10" t="str">
        <x:v>EXECUTED</x:v>
      </x:c>
      <x:c r="I6339" s="10" t="str">
        <x:v>PARSED</x:v>
      </x:c>
      <x:c r="J6339" s="10" t="str">
        <x:v>SINGLESHOT_CAPTURED_DIAGNOSTIC_PASS</x:v>
      </x:c>
      <x:c r="K6339" s="10" t="str">
        <x:v>40f11cc34aa7426ff6ea9f9963c42d6dda91374f515885c114d0a3e21c39479f</x:v>
      </x:c>
      <x:c r="L6339" s="10" t="str">
        <x:v>historical_three</x:v>
      </x:c>
      <x:c r="M6339" s="10" t="n">
        <x:v>1</x:v>
      </x:c>
      <x:c r="N6339" s="10" t="n">
        <x:v>0</x:v>
      </x:c>
      <x:c r="O6339" s="10" t="n">
        <x:v>0</x:v>
      </x:c>
      <x:c r="P6339" s="9" t="str">
        <x:f>'CaseReview'!U1967</x:f>
        <x:v>FAIL</x:v>
      </x:c>
      <x:c r="Q6339" s="9" t="n">
        <x:f>IF(AND(T6339=1,G6339=P6339),1,0)</x:f>
        <x:v>1</x:v>
      </x:c>
      <x:c r="R6339" s="9" t="n">
        <x:f>IF(AND(T6339=1,G6339="PASS",P6339="FAIL"),1,0)</x:f>
        <x:v>0</x:v>
      </x:c>
      <x:c r="S6339" s="9" t="n">
        <x:f>IF(AND(T6339=1,G6339="FAIL",P6339="PASS"),1,0)</x:f>
        <x:v>0</x:v>
      </x:c>
      <x:c r="T6339" s="9" t="n">
        <x:v>1</x:v>
      </x:c>
      <x:c r="U6339" s="9" t="n">
        <x:v>6</x:v>
      </x:c>
      <x:c r="V6339" s="9" t="str">
        <x:v>MVP/SHACL_GENERATION_PIPELINE/experiments/LUNA_CONTEXTUAL_SINGLESHOT/RUN_01/runs/RUN-TRF-070-20260831T161825716084Z/artifacts/attempt_01/extracted_shape.ttl</x:v>
      </x:c>
    </x:row>
    <x:row r="6340" ht="22" customHeight="1">
      <x:c r="A6340" s="10" t="str">
        <x:v>SINGLESHOT</x:v>
      </x:c>
      <x:c r="B6340" s="10" t="str">
        <x:v>TRF-070</x:v>
      </x:c>
      <x:c r="C6340" s="10" t="str">
        <x:v>TRF-070-F02</x:v>
      </x:c>
      <x:c r="D6340" s="10" t="str">
        <x:v>RUN_01</x:v>
      </x:c>
      <x:c r="E6340" s="10" t="str">
        <x:v>ORIGINAL_LEDGER</x:v>
      </x:c>
      <x:c r="F6340" s="10" t="str">
        <x:v>FAIL</x:v>
      </x:c>
      <x:c r="G6340" s="10" t="str">
        <x:v>FAIL</x:v>
      </x:c>
      <x:c r="H6340" s="10" t="str">
        <x:v>EXECUTED</x:v>
      </x:c>
      <x:c r="I6340" s="10" t="str">
        <x:v>PARSED</x:v>
      </x:c>
      <x:c r="J6340" s="10" t="str">
        <x:v>SINGLESHOT_CAPTURED_DIAGNOSTIC_PASS</x:v>
      </x:c>
      <x:c r="K6340" s="10" t="str">
        <x:v>40f11cc34aa7426ff6ea9f9963c42d6dda91374f515885c114d0a3e21c39479f</x:v>
      </x:c>
      <x:c r="L6340" s="10" t="str">
        <x:v>historical_three</x:v>
      </x:c>
      <x:c r="M6340" s="10" t="n">
        <x:v>1</x:v>
      </x:c>
      <x:c r="N6340" s="10" t="n">
        <x:v>0</x:v>
      </x:c>
      <x:c r="O6340" s="10" t="n">
        <x:v>0</x:v>
      </x:c>
      <x:c r="P6340" s="9" t="str">
        <x:f>'CaseReview'!U1968</x:f>
        <x:v>FAIL</x:v>
      </x:c>
      <x:c r="Q6340" s="9" t="n">
        <x:f>IF(AND(T6340=1,G6340=P6340),1,0)</x:f>
        <x:v>1</x:v>
      </x:c>
      <x:c r="R6340" s="9" t="n">
        <x:f>IF(AND(T6340=1,G6340="PASS",P6340="FAIL"),1,0)</x:f>
        <x:v>0</x:v>
      </x:c>
      <x:c r="S6340" s="9" t="n">
        <x:f>IF(AND(T6340=1,G6340="FAIL",P6340="PASS"),1,0)</x:f>
        <x:v>0</x:v>
      </x:c>
      <x:c r="T6340" s="9" t="n">
        <x:v>1</x:v>
      </x:c>
      <x:c r="U6340" s="9" t="n">
        <x:v>6</x:v>
      </x:c>
      <x:c r="V6340" s="9" t="str">
        <x:v>MVP/SHACL_GENERATION_PIPELINE/experiments/LUNA_CONTEXTUAL_SINGLESHOT/RUN_01/runs/RUN-TRF-070-20260831T161825716084Z/artifacts/attempt_01/extracted_shape.ttl</x:v>
      </x:c>
    </x:row>
    <x:row r="6341" ht="22" customHeight="1">
      <x:c r="A6341" s="10" t="str">
        <x:v>SINGLESHOT</x:v>
      </x:c>
      <x:c r="B6341" s="10" t="str">
        <x:v>TRF-070</x:v>
      </x:c>
      <x:c r="C6341" s="10" t="str">
        <x:v>TRF-070-F03</x:v>
      </x:c>
      <x:c r="D6341" s="10" t="str">
        <x:v>RUN_01</x:v>
      </x:c>
      <x:c r="E6341" s="10" t="str">
        <x:v>ORIGINAL_LEDGER</x:v>
      </x:c>
      <x:c r="F6341" s="10" t="str">
        <x:v>FAIL</x:v>
      </x:c>
      <x:c r="G6341" s="10" t="str">
        <x:v>FAIL</x:v>
      </x:c>
      <x:c r="H6341" s="10" t="str">
        <x:v>EXECUTED</x:v>
      </x:c>
      <x:c r="I6341" s="10" t="str">
        <x:v>PARSED</x:v>
      </x:c>
      <x:c r="J6341" s="10" t="str">
        <x:v>SINGLESHOT_CAPTURED_DIAGNOSTIC_PASS</x:v>
      </x:c>
      <x:c r="K6341" s="10" t="str">
        <x:v>40f11cc34aa7426ff6ea9f9963c42d6dda91374f515885c114d0a3e21c39479f</x:v>
      </x:c>
      <x:c r="L6341" s="10" t="str">
        <x:v>historical_three</x:v>
      </x:c>
      <x:c r="M6341" s="10" t="n">
        <x:v>1</x:v>
      </x:c>
      <x:c r="N6341" s="10" t="n">
        <x:v>0</x:v>
      </x:c>
      <x:c r="O6341" s="10" t="n">
        <x:v>0</x:v>
      </x:c>
      <x:c r="P6341" s="9" t="str">
        <x:f>'CaseReview'!U1969</x:f>
        <x:v>FAIL</x:v>
      </x:c>
      <x:c r="Q6341" s="9" t="n">
        <x:f>IF(AND(T6341=1,G6341=P6341),1,0)</x:f>
        <x:v>1</x:v>
      </x:c>
      <x:c r="R6341" s="9" t="n">
        <x:f>IF(AND(T6341=1,G6341="PASS",P6341="FAIL"),1,0)</x:f>
        <x:v>0</x:v>
      </x:c>
      <x:c r="S6341" s="9" t="n">
        <x:f>IF(AND(T6341=1,G6341="FAIL",P6341="PASS"),1,0)</x:f>
        <x:v>0</x:v>
      </x:c>
      <x:c r="T6341" s="9" t="n">
        <x:v>1</x:v>
      </x:c>
      <x:c r="U6341" s="9" t="n">
        <x:v>6</x:v>
      </x:c>
      <x:c r="V6341" s="9" t="str">
        <x:v>MVP/SHACL_GENERATION_PIPELINE/experiments/LUNA_CONTEXTUAL_SINGLESHOT/RUN_01/runs/RUN-TRF-070-20260831T161825716084Z/artifacts/attempt_01/extracted_shape.ttl</x:v>
      </x:c>
    </x:row>
    <x:row r="6342" ht="22" customHeight="1">
      <x:c r="A6342" s="10" t="str">
        <x:v>SINGLESHOT</x:v>
      </x:c>
      <x:c r="B6342" s="10" t="str">
        <x:v>TRF-070</x:v>
      </x:c>
      <x:c r="C6342" s="10" t="str">
        <x:v>TRF-070-P01</x:v>
      </x:c>
      <x:c r="D6342" s="10" t="str">
        <x:v>RUN_01</x:v>
      </x:c>
      <x:c r="E6342" s="10" t="str">
        <x:v>ORIGINAL_LEDGER</x:v>
      </x:c>
      <x:c r="F6342" s="10" t="str">
        <x:v>PASS</x:v>
      </x:c>
      <x:c r="G6342" s="10" t="str">
        <x:v>FAIL</x:v>
      </x:c>
      <x:c r="H6342" s="10" t="str">
        <x:v>EXECUTED</x:v>
      </x:c>
      <x:c r="I6342" s="10" t="str">
        <x:v>PARSED</x:v>
      </x:c>
      <x:c r="J6342" s="10" t="str">
        <x:v>SINGLESHOT_CAPTURED_DIAGNOSTIC_PASS</x:v>
      </x:c>
      <x:c r="K6342" s="10" t="str">
        <x:v>40f11cc34aa7426ff6ea9f9963c42d6dda91374f515885c114d0a3e21c39479f</x:v>
      </x:c>
      <x:c r="L6342" s="10" t="str">
        <x:v>historical_three</x:v>
      </x:c>
      <x:c r="M6342" s="10" t="n">
        <x:v>0</x:v>
      </x:c>
      <x:c r="N6342" s="10" t="n">
        <x:v>0</x:v>
      </x:c>
      <x:c r="O6342" s="10" t="n">
        <x:v>1</x:v>
      </x:c>
      <x:c r="P6342" s="9" t="str">
        <x:f>'CaseReview'!U1970</x:f>
        <x:v>PASS</x:v>
      </x:c>
      <x:c r="Q6342" s="9" t="n">
        <x:f>IF(AND(T6342=1,G6342=P6342),1,0)</x:f>
        <x:v>0</x:v>
      </x:c>
      <x:c r="R6342" s="9" t="n">
        <x:f>IF(AND(T6342=1,G6342="PASS",P6342="FAIL"),1,0)</x:f>
        <x:v>0</x:v>
      </x:c>
      <x:c r="S6342" s="9" t="n">
        <x:f>IF(AND(T6342=1,G6342="FAIL",P6342="PASS"),1,0)</x:f>
        <x:v>1</x:v>
      </x:c>
      <x:c r="T6342" s="9" t="n">
        <x:v>1</x:v>
      </x:c>
      <x:c r="U6342" s="9" t="n">
        <x:v>6</x:v>
      </x:c>
      <x:c r="V6342" s="9" t="str">
        <x:v>MVP/SHACL_GENERATION_PIPELINE/experiments/LUNA_CONTEXTUAL_SINGLESHOT/RUN_01/runs/RUN-TRF-070-20260831T161825716084Z/artifacts/attempt_01/extracted_shape.ttl</x:v>
      </x:c>
    </x:row>
    <x:row r="6343" ht="22" customHeight="1">
      <x:c r="A6343" s="10" t="str">
        <x:v>SINGLESHOT</x:v>
      </x:c>
      <x:c r="B6343" s="10" t="str">
        <x:v>TRF-070</x:v>
      </x:c>
      <x:c r="C6343" s="10" t="str">
        <x:v>TRF-070-P02</x:v>
      </x:c>
      <x:c r="D6343" s="10" t="str">
        <x:v>RUN_01</x:v>
      </x:c>
      <x:c r="E6343" s="10" t="str">
        <x:v>ORIGINAL_LEDGER</x:v>
      </x:c>
      <x:c r="F6343" s="10" t="str">
        <x:v>PASS</x:v>
      </x:c>
      <x:c r="G6343" s="10" t="str">
        <x:v>FAIL</x:v>
      </x:c>
      <x:c r="H6343" s="10" t="str">
        <x:v>EXECUTED</x:v>
      </x:c>
      <x:c r="I6343" s="10" t="str">
        <x:v>PARSED</x:v>
      </x:c>
      <x:c r="J6343" s="10" t="str">
        <x:v>SINGLESHOT_CAPTURED_DIAGNOSTIC_PASS</x:v>
      </x:c>
      <x:c r="K6343" s="10" t="str">
        <x:v>40f11cc34aa7426ff6ea9f9963c42d6dda91374f515885c114d0a3e21c39479f</x:v>
      </x:c>
      <x:c r="L6343" s="10" t="str">
        <x:v>historical_three</x:v>
      </x:c>
      <x:c r="M6343" s="10" t="n">
        <x:v>0</x:v>
      </x:c>
      <x:c r="N6343" s="10" t="n">
        <x:v>0</x:v>
      </x:c>
      <x:c r="O6343" s="10" t="n">
        <x:v>1</x:v>
      </x:c>
      <x:c r="P6343" s="9" t="str">
        <x:f>'CaseReview'!U1971</x:f>
        <x:v>PASS</x:v>
      </x:c>
      <x:c r="Q6343" s="9" t="n">
        <x:f>IF(AND(T6343=1,G6343=P6343),1,0)</x:f>
        <x:v>0</x:v>
      </x:c>
      <x:c r="R6343" s="9" t="n">
        <x:f>IF(AND(T6343=1,G6343="PASS",P6343="FAIL"),1,0)</x:f>
        <x:v>0</x:v>
      </x:c>
      <x:c r="S6343" s="9" t="n">
        <x:f>IF(AND(T6343=1,G6343="FAIL",P6343="PASS"),1,0)</x:f>
        <x:v>1</x:v>
      </x:c>
      <x:c r="T6343" s="9" t="n">
        <x:v>1</x:v>
      </x:c>
      <x:c r="U6343" s="9" t="n">
        <x:v>6</x:v>
      </x:c>
      <x:c r="V6343" s="9" t="str">
        <x:v>MVP/SHACL_GENERATION_PIPELINE/experiments/LUNA_CONTEXTUAL_SINGLESHOT/RUN_01/runs/RUN-TRF-070-20260831T161825716084Z/artifacts/attempt_01/extracted_shape.ttl</x:v>
      </x:c>
    </x:row>
    <x:row r="6344" ht="22" customHeight="1">
      <x:c r="A6344" s="10" t="str">
        <x:v>SINGLESHOT</x:v>
      </x:c>
      <x:c r="B6344" s="10" t="str">
        <x:v>TRF-070</x:v>
      </x:c>
      <x:c r="C6344" s="10" t="str">
        <x:v>TRF-070-P03</x:v>
      </x:c>
      <x:c r="D6344" s="10" t="str">
        <x:v>RUN_01</x:v>
      </x:c>
      <x:c r="E6344" s="10" t="str">
        <x:v>ORIGINAL_LEDGER</x:v>
      </x:c>
      <x:c r="F6344" s="10" t="str">
        <x:v>PASS</x:v>
      </x:c>
      <x:c r="G6344" s="10" t="str">
        <x:v>PASS</x:v>
      </x:c>
      <x:c r="H6344" s="10" t="str">
        <x:v>EXECUTED</x:v>
      </x:c>
      <x:c r="I6344" s="10" t="str">
        <x:v>PARSED</x:v>
      </x:c>
      <x:c r="J6344" s="10" t="str">
        <x:v>SINGLESHOT_CAPTURED_DIAGNOSTIC_PASS</x:v>
      </x:c>
      <x:c r="K6344" s="10" t="str">
        <x:v>40f11cc34aa7426ff6ea9f9963c42d6dda91374f515885c114d0a3e21c39479f</x:v>
      </x:c>
      <x:c r="L6344" s="10" t="str">
        <x:v>historical_three</x:v>
      </x:c>
      <x:c r="M6344" s="10" t="n">
        <x:v>1</x:v>
      </x:c>
      <x:c r="N6344" s="10" t="n">
        <x:v>0</x:v>
      </x:c>
      <x:c r="O6344" s="10" t="n">
        <x:v>0</x:v>
      </x:c>
      <x:c r="P6344" s="9" t="str">
        <x:f>'CaseReview'!U1972</x:f>
        <x:v>PASS</x:v>
      </x:c>
      <x:c r="Q6344" s="9" t="n">
        <x:f>IF(AND(T6344=1,G6344=P6344),1,0)</x:f>
        <x:v>1</x:v>
      </x:c>
      <x:c r="R6344" s="9" t="n">
        <x:f>IF(AND(T6344=1,G6344="PASS",P6344="FAIL"),1,0)</x:f>
        <x:v>0</x:v>
      </x:c>
      <x:c r="S6344" s="9" t="n">
        <x:f>IF(AND(T6344=1,G6344="FAIL",P6344="PASS"),1,0)</x:f>
        <x:v>0</x:v>
      </x:c>
      <x:c r="T6344" s="9" t="n">
        <x:v>1</x:v>
      </x:c>
      <x:c r="U6344" s="9" t="n">
        <x:v>6</x:v>
      </x:c>
      <x:c r="V6344" s="9" t="str">
        <x:v>MVP/SHACL_GENERATION_PIPELINE/experiments/LUNA_CONTEXTUAL_SINGLESHOT/RUN_01/runs/RUN-TRF-070-20260831T161825716084Z/artifacts/attempt_01/extracted_shape.ttl</x:v>
      </x:c>
    </x:row>
    <x:row r="6345" ht="22" customHeight="1">
      <x:c r="A6345" s="10" t="str">
        <x:v>SINGLESHOT</x:v>
      </x:c>
      <x:c r="B6345" s="10" t="str">
        <x:v>TRF-074</x:v>
      </x:c>
      <x:c r="C6345" s="10" t="str">
        <x:v>TRF-074-F01</x:v>
      </x:c>
      <x:c r="D6345" s="10" t="str">
        <x:v>RUN_01</x:v>
      </x:c>
      <x:c r="E6345" s="10" t="str">
        <x:v>ORIGINAL_LEDGER</x:v>
      </x:c>
      <x:c r="F6345" s="10" t="str">
        <x:v>FAIL</x:v>
      </x:c>
      <x:c r="G6345" s="10" t="str">
        <x:v>NO_VERDICT</x:v>
      </x:c>
      <x:c r="H6345" s="10" t="str">
        <x:v>INFRASTRUCTURE_FAILURE</x:v>
      </x:c>
      <x:c r="I6345" s="10" t="str">
        <x:v>NOT_PARSED</x:v>
      </x:c>
      <x:c r="J6345" s="10" t="str">
        <x:v>SINGLESHOT_CAPTURED_DIAGNOSTIC_FAIL</x:v>
      </x:c>
      <x:c r="K6345" s="10" t="str">
        <x:v>d94767b3a4d396dbfe0ce0f937189ef14920446286c2c9c985405289f70aafcb</x:v>
      </x:c>
      <x:c r="L6345" s="10" t="str">
        <x:v>historical_three</x:v>
      </x:c>
      <x:c r="M6345" s="10" t="n">
        <x:v>0</x:v>
      </x:c>
      <x:c r="N6345" s="10" t="n">
        <x:v>0</x:v>
      </x:c>
      <x:c r="O6345" s="10" t="n">
        <x:v>0</x:v>
      </x:c>
      <x:c r="P6345" s="9" t="str">
        <x:f>'CaseReview'!U1973</x:f>
        <x:v>FAIL</x:v>
      </x:c>
      <x:c r="Q6345" s="9" t="n">
        <x:f>IF(AND(T6345=1,G6345=P6345),1,0)</x:f>
        <x:v>0</x:v>
      </x:c>
      <x:c r="R6345" s="9" t="n">
        <x:f>IF(AND(T6345=1,G6345="PASS",P6345="FAIL"),1,0)</x:f>
        <x:v>0</x:v>
      </x:c>
      <x:c r="S6345" s="9" t="n">
        <x:f>IF(AND(T6345=1,G6345="FAIL",P6345="PASS"),1,0)</x:f>
        <x:v>0</x:v>
      </x:c>
      <x:c r="T6345" s="9" t="n">
        <x:v>0</x:v>
      </x:c>
      <x:c r="U6345" s="9" t="n">
        <x:v>7</x:v>
      </x:c>
      <x:c r="V6345" s="9" t="str">
        <x:v>MVP/SHACL_GENERATION_PIPELINE/experiments/LUNA_CONTEXTUAL_SINGLESHOT/RUN_01/runs/RUN-TRF-074-20260831T161914116961Z/artifacts/attempt_01/extracted_shape.ttl</x:v>
      </x:c>
    </x:row>
    <x:row r="6346" ht="22" customHeight="1">
      <x:c r="A6346" s="10" t="str">
        <x:v>SINGLESHOT</x:v>
      </x:c>
      <x:c r="B6346" s="10" t="str">
        <x:v>TRF-074</x:v>
      </x:c>
      <x:c r="C6346" s="10" t="str">
        <x:v>TRF-074-F02</x:v>
      </x:c>
      <x:c r="D6346" s="10" t="str">
        <x:v>RUN_01</x:v>
      </x:c>
      <x:c r="E6346" s="10" t="str">
        <x:v>ORIGINAL_LEDGER</x:v>
      </x:c>
      <x:c r="F6346" s="10" t="str">
        <x:v>FAIL</x:v>
      </x:c>
      <x:c r="G6346" s="10" t="str">
        <x:v>NO_VERDICT</x:v>
      </x:c>
      <x:c r="H6346" s="10" t="str">
        <x:v>INFRASTRUCTURE_FAILURE</x:v>
      </x:c>
      <x:c r="I6346" s="10" t="str">
        <x:v>NOT_PARSED</x:v>
      </x:c>
      <x:c r="J6346" s="10" t="str">
        <x:v>SINGLESHOT_CAPTURED_DIAGNOSTIC_FAIL</x:v>
      </x:c>
      <x:c r="K6346" s="10" t="str">
        <x:v>d94767b3a4d396dbfe0ce0f937189ef14920446286c2c9c985405289f70aafcb</x:v>
      </x:c>
      <x:c r="L6346" s="10" t="str">
        <x:v>historical_three</x:v>
      </x:c>
      <x:c r="M6346" s="10" t="n">
        <x:v>0</x:v>
      </x:c>
      <x:c r="N6346" s="10" t="n">
        <x:v>0</x:v>
      </x:c>
      <x:c r="O6346" s="10" t="n">
        <x:v>0</x:v>
      </x:c>
      <x:c r="P6346" s="9" t="str">
        <x:f>'CaseReview'!U1974</x:f>
        <x:v>FAIL</x:v>
      </x:c>
      <x:c r="Q6346" s="9" t="n">
        <x:f>IF(AND(T6346=1,G6346=P6346),1,0)</x:f>
        <x:v>0</x:v>
      </x:c>
      <x:c r="R6346" s="9" t="n">
        <x:f>IF(AND(T6346=1,G6346="PASS",P6346="FAIL"),1,0)</x:f>
        <x:v>0</x:v>
      </x:c>
      <x:c r="S6346" s="9" t="n">
        <x:f>IF(AND(T6346=1,G6346="FAIL",P6346="PASS"),1,0)</x:f>
        <x:v>0</x:v>
      </x:c>
      <x:c r="T6346" s="9" t="n">
        <x:v>0</x:v>
      </x:c>
      <x:c r="U6346" s="9" t="n">
        <x:v>7</x:v>
      </x:c>
      <x:c r="V6346" s="9" t="str">
        <x:v>MVP/SHACL_GENERATION_PIPELINE/experiments/LUNA_CONTEXTUAL_SINGLESHOT/RUN_01/runs/RUN-TRF-074-20260831T161914116961Z/artifacts/attempt_01/extracted_shape.ttl</x:v>
      </x:c>
    </x:row>
    <x:row r="6347" ht="22" customHeight="1">
      <x:c r="A6347" s="10" t="str">
        <x:v>SINGLESHOT</x:v>
      </x:c>
      <x:c r="B6347" s="10" t="str">
        <x:v>TRF-074</x:v>
      </x:c>
      <x:c r="C6347" s="10" t="str">
        <x:v>TRF-074-F03</x:v>
      </x:c>
      <x:c r="D6347" s="10" t="str">
        <x:v>RUN_01</x:v>
      </x:c>
      <x:c r="E6347" s="10" t="str">
        <x:v>ORIGINAL_LEDGER</x:v>
      </x:c>
      <x:c r="F6347" s="10" t="str">
        <x:v>FAIL</x:v>
      </x:c>
      <x:c r="G6347" s="10" t="str">
        <x:v>NO_VERDICT</x:v>
      </x:c>
      <x:c r="H6347" s="10" t="str">
        <x:v>INFRASTRUCTURE_FAILURE</x:v>
      </x:c>
      <x:c r="I6347" s="10" t="str">
        <x:v>NOT_PARSED</x:v>
      </x:c>
      <x:c r="J6347" s="10" t="str">
        <x:v>SINGLESHOT_CAPTURED_DIAGNOSTIC_FAIL</x:v>
      </x:c>
      <x:c r="K6347" s="10" t="str">
        <x:v>d94767b3a4d396dbfe0ce0f937189ef14920446286c2c9c985405289f70aafcb</x:v>
      </x:c>
      <x:c r="L6347" s="10" t="str">
        <x:v>historical_three</x:v>
      </x:c>
      <x:c r="M6347" s="10" t="n">
        <x:v>0</x:v>
      </x:c>
      <x:c r="N6347" s="10" t="n">
        <x:v>0</x:v>
      </x:c>
      <x:c r="O6347" s="10" t="n">
        <x:v>0</x:v>
      </x:c>
      <x:c r="P6347" s="9" t="str">
        <x:f>'CaseReview'!U1975</x:f>
        <x:v>FAIL</x:v>
      </x:c>
      <x:c r="Q6347" s="9" t="n">
        <x:f>IF(AND(T6347=1,G6347=P6347),1,0)</x:f>
        <x:v>0</x:v>
      </x:c>
      <x:c r="R6347" s="9" t="n">
        <x:f>IF(AND(T6347=1,G6347="PASS",P6347="FAIL"),1,0)</x:f>
        <x:v>0</x:v>
      </x:c>
      <x:c r="S6347" s="9" t="n">
        <x:f>IF(AND(T6347=1,G6347="FAIL",P6347="PASS"),1,0)</x:f>
        <x:v>0</x:v>
      </x:c>
      <x:c r="T6347" s="9" t="n">
        <x:v>0</x:v>
      </x:c>
      <x:c r="U6347" s="9" t="n">
        <x:v>7</x:v>
      </x:c>
      <x:c r="V6347" s="9" t="str">
        <x:v>MVP/SHACL_GENERATION_PIPELINE/experiments/LUNA_CONTEXTUAL_SINGLESHOT/RUN_01/runs/RUN-TRF-074-20260831T161914116961Z/artifacts/attempt_01/extracted_shape.ttl</x:v>
      </x:c>
    </x:row>
    <x:row r="6348" ht="22" customHeight="1">
      <x:c r="A6348" s="10" t="str">
        <x:v>SINGLESHOT</x:v>
      </x:c>
      <x:c r="B6348" s="10" t="str">
        <x:v>TRF-074</x:v>
      </x:c>
      <x:c r="C6348" s="10" t="str">
        <x:v>TRF-074-P01</x:v>
      </x:c>
      <x:c r="D6348" s="10" t="str">
        <x:v>RUN_01</x:v>
      </x:c>
      <x:c r="E6348" s="10" t="str">
        <x:v>ORIGINAL_LEDGER</x:v>
      </x:c>
      <x:c r="F6348" s="10" t="str">
        <x:v>PASS</x:v>
      </x:c>
      <x:c r="G6348" s="10" t="str">
        <x:v>NO_VERDICT</x:v>
      </x:c>
      <x:c r="H6348" s="10" t="str">
        <x:v>INFRASTRUCTURE_FAILURE</x:v>
      </x:c>
      <x:c r="I6348" s="10" t="str">
        <x:v>NOT_PARSED</x:v>
      </x:c>
      <x:c r="J6348" s="10" t="str">
        <x:v>SINGLESHOT_CAPTURED_DIAGNOSTIC_FAIL</x:v>
      </x:c>
      <x:c r="K6348" s="10" t="str">
        <x:v>d94767b3a4d396dbfe0ce0f937189ef14920446286c2c9c985405289f70aafcb</x:v>
      </x:c>
      <x:c r="L6348" s="10" t="str">
        <x:v>historical_three</x:v>
      </x:c>
      <x:c r="M6348" s="10" t="n">
        <x:v>0</x:v>
      </x:c>
      <x:c r="N6348" s="10" t="n">
        <x:v>0</x:v>
      </x:c>
      <x:c r="O6348" s="10" t="n">
        <x:v>0</x:v>
      </x:c>
      <x:c r="P6348" s="9" t="str">
        <x:f>'CaseReview'!U1976</x:f>
        <x:v>PASS</x:v>
      </x:c>
      <x:c r="Q6348" s="9" t="n">
        <x:f>IF(AND(T6348=1,G6348=P6348),1,0)</x:f>
        <x:v>0</x:v>
      </x:c>
      <x:c r="R6348" s="9" t="n">
        <x:f>IF(AND(T6348=1,G6348="PASS",P6348="FAIL"),1,0)</x:f>
        <x:v>0</x:v>
      </x:c>
      <x:c r="S6348" s="9" t="n">
        <x:f>IF(AND(T6348=1,G6348="FAIL",P6348="PASS"),1,0)</x:f>
        <x:v>0</x:v>
      </x:c>
      <x:c r="T6348" s="9" t="n">
        <x:v>0</x:v>
      </x:c>
      <x:c r="U6348" s="9" t="n">
        <x:v>7</x:v>
      </x:c>
      <x:c r="V6348" s="9" t="str">
        <x:v>MVP/SHACL_GENERATION_PIPELINE/experiments/LUNA_CONTEXTUAL_SINGLESHOT/RUN_01/runs/RUN-TRF-074-20260831T161914116961Z/artifacts/attempt_01/extracted_shape.ttl</x:v>
      </x:c>
    </x:row>
    <x:row r="6349" ht="22" customHeight="1">
      <x:c r="A6349" s="10" t="str">
        <x:v>SINGLESHOT</x:v>
      </x:c>
      <x:c r="B6349" s="10" t="str">
        <x:v>TRF-074</x:v>
      </x:c>
      <x:c r="C6349" s="10" t="str">
        <x:v>TRF-074-P02</x:v>
      </x:c>
      <x:c r="D6349" s="10" t="str">
        <x:v>RUN_01</x:v>
      </x:c>
      <x:c r="E6349" s="10" t="str">
        <x:v>ORIGINAL_LEDGER</x:v>
      </x:c>
      <x:c r="F6349" s="10" t="str">
        <x:v>PASS</x:v>
      </x:c>
      <x:c r="G6349" s="10" t="str">
        <x:v>NO_VERDICT</x:v>
      </x:c>
      <x:c r="H6349" s="10" t="str">
        <x:v>INFRASTRUCTURE_FAILURE</x:v>
      </x:c>
      <x:c r="I6349" s="10" t="str">
        <x:v>NOT_PARSED</x:v>
      </x:c>
      <x:c r="J6349" s="10" t="str">
        <x:v>SINGLESHOT_CAPTURED_DIAGNOSTIC_FAIL</x:v>
      </x:c>
      <x:c r="K6349" s="10" t="str">
        <x:v>d94767b3a4d396dbfe0ce0f937189ef14920446286c2c9c985405289f70aafcb</x:v>
      </x:c>
      <x:c r="L6349" s="10" t="str">
        <x:v>historical_three</x:v>
      </x:c>
      <x:c r="M6349" s="10" t="n">
        <x:v>0</x:v>
      </x:c>
      <x:c r="N6349" s="10" t="n">
        <x:v>0</x:v>
      </x:c>
      <x:c r="O6349" s="10" t="n">
        <x:v>0</x:v>
      </x:c>
      <x:c r="P6349" s="9" t="str">
        <x:f>'CaseReview'!U1977</x:f>
        <x:v>PASS</x:v>
      </x:c>
      <x:c r="Q6349" s="9" t="n">
        <x:f>IF(AND(T6349=1,G6349=P6349),1,0)</x:f>
        <x:v>0</x:v>
      </x:c>
      <x:c r="R6349" s="9" t="n">
        <x:f>IF(AND(T6349=1,G6349="PASS",P6349="FAIL"),1,0)</x:f>
        <x:v>0</x:v>
      </x:c>
      <x:c r="S6349" s="9" t="n">
        <x:f>IF(AND(T6349=1,G6349="FAIL",P6349="PASS"),1,0)</x:f>
        <x:v>0</x:v>
      </x:c>
      <x:c r="T6349" s="9" t="n">
        <x:v>0</x:v>
      </x:c>
      <x:c r="U6349" s="9" t="n">
        <x:v>7</x:v>
      </x:c>
      <x:c r="V6349" s="9" t="str">
        <x:v>MVP/SHACL_GENERATION_PIPELINE/experiments/LUNA_CONTEXTUAL_SINGLESHOT/RUN_01/runs/RUN-TRF-074-20260831T161914116961Z/artifacts/attempt_01/extracted_shape.ttl</x:v>
      </x:c>
    </x:row>
    <x:row r="6350" ht="22" customHeight="1">
      <x:c r="A6350" s="10" t="str">
        <x:v>SINGLESHOT</x:v>
      </x:c>
      <x:c r="B6350" s="10" t="str">
        <x:v>TRF-074</x:v>
      </x:c>
      <x:c r="C6350" s="10" t="str">
        <x:v>TRF-074-P03</x:v>
      </x:c>
      <x:c r="D6350" s="10" t="str">
        <x:v>RUN_01</x:v>
      </x:c>
      <x:c r="E6350" s="10" t="str">
        <x:v>ORIGINAL_LEDGER</x:v>
      </x:c>
      <x:c r="F6350" s="10" t="str">
        <x:v>PASS</x:v>
      </x:c>
      <x:c r="G6350" s="10" t="str">
        <x:v>NO_VERDICT</x:v>
      </x:c>
      <x:c r="H6350" s="10" t="str">
        <x:v>INFRASTRUCTURE_FAILURE</x:v>
      </x:c>
      <x:c r="I6350" s="10" t="str">
        <x:v>NOT_PARSED</x:v>
      </x:c>
      <x:c r="J6350" s="10" t="str">
        <x:v>SINGLESHOT_CAPTURED_DIAGNOSTIC_FAIL</x:v>
      </x:c>
      <x:c r="K6350" s="10" t="str">
        <x:v>d94767b3a4d396dbfe0ce0f937189ef14920446286c2c9c985405289f70aafcb</x:v>
      </x:c>
      <x:c r="L6350" s="10" t="str">
        <x:v>historical_three</x:v>
      </x:c>
      <x:c r="M6350" s="10" t="n">
        <x:v>0</x:v>
      </x:c>
      <x:c r="N6350" s="10" t="n">
        <x:v>0</x:v>
      </x:c>
      <x:c r="O6350" s="10" t="n">
        <x:v>0</x:v>
      </x:c>
      <x:c r="P6350" s="9" t="str">
        <x:f>'CaseReview'!U1978</x:f>
        <x:v>PASS</x:v>
      </x:c>
      <x:c r="Q6350" s="9" t="n">
        <x:f>IF(AND(T6350=1,G6350=P6350),1,0)</x:f>
        <x:v>0</x:v>
      </x:c>
      <x:c r="R6350" s="9" t="n">
        <x:f>IF(AND(T6350=1,G6350="PASS",P6350="FAIL"),1,0)</x:f>
        <x:v>0</x:v>
      </x:c>
      <x:c r="S6350" s="9" t="n">
        <x:f>IF(AND(T6350=1,G6350="FAIL",P6350="PASS"),1,0)</x:f>
        <x:v>0</x:v>
      </x:c>
      <x:c r="T6350" s="9" t="n">
        <x:v>0</x:v>
      </x:c>
      <x:c r="U6350" s="9" t="n">
        <x:v>7</x:v>
      </x:c>
      <x:c r="V6350" s="9" t="str">
        <x:v>MVP/SHACL_GENERATION_PIPELINE/experiments/LUNA_CONTEXTUAL_SINGLESHOT/RUN_01/runs/RUN-TRF-074-20260831T161914116961Z/artifacts/attempt_01/extracted_shape.ttl</x:v>
      </x:c>
    </x:row>
    <x:row r="6351" ht="22" customHeight="1">
      <x:c r="A6351" s="10" t="str">
        <x:v>SINGLESHOT</x:v>
      </x:c>
      <x:c r="B6351" s="10" t="str">
        <x:v>TRF-074</x:v>
      </x:c>
      <x:c r="C6351" s="10" t="str">
        <x:v>TRF-074-P04</x:v>
      </x:c>
      <x:c r="D6351" s="10" t="str">
        <x:v>RUN_01</x:v>
      </x:c>
      <x:c r="E6351" s="10" t="str">
        <x:v>ORIGINAL_LEDGER</x:v>
      </x:c>
      <x:c r="F6351" s="10" t="str">
        <x:v>PASS</x:v>
      </x:c>
      <x:c r="G6351" s="10" t="str">
        <x:v>NO_VERDICT</x:v>
      </x:c>
      <x:c r="H6351" s="10" t="str">
        <x:v>INFRASTRUCTURE_FAILURE</x:v>
      </x:c>
      <x:c r="I6351" s="10" t="str">
        <x:v>NOT_PARSED</x:v>
      </x:c>
      <x:c r="J6351" s="10" t="str">
        <x:v>SINGLESHOT_CAPTURED_DIAGNOSTIC_FAIL</x:v>
      </x:c>
      <x:c r="K6351" s="10" t="str">
        <x:v>d94767b3a4d396dbfe0ce0f937189ef14920446286c2c9c985405289f70aafcb</x:v>
      </x:c>
      <x:c r="L6351" s="10" t="str">
        <x:v>historical_three</x:v>
      </x:c>
      <x:c r="M6351" s="10" t="n">
        <x:v>0</x:v>
      </x:c>
      <x:c r="N6351" s="10" t="n">
        <x:v>0</x:v>
      </x:c>
      <x:c r="O6351" s="10" t="n">
        <x:v>0</x:v>
      </x:c>
      <x:c r="P6351" s="9" t="str">
        <x:f>'CaseReview'!U1979</x:f>
        <x:v>PASS</x:v>
      </x:c>
      <x:c r="Q6351" s="9" t="n">
        <x:f>IF(AND(T6351=1,G6351=P6351),1,0)</x:f>
        <x:v>0</x:v>
      </x:c>
      <x:c r="R6351" s="9" t="n">
        <x:f>IF(AND(T6351=1,G6351="PASS",P6351="FAIL"),1,0)</x:f>
        <x:v>0</x:v>
      </x:c>
      <x:c r="S6351" s="9" t="n">
        <x:f>IF(AND(T6351=1,G6351="FAIL",P6351="PASS"),1,0)</x:f>
        <x:v>0</x:v>
      </x:c>
      <x:c r="T6351" s="9" t="n">
        <x:v>0</x:v>
      </x:c>
      <x:c r="U6351" s="9" t="n">
        <x:v>7</x:v>
      </x:c>
      <x:c r="V6351" s="9" t="str">
        <x:v>MVP/SHACL_GENERATION_PIPELINE/experiments/LUNA_CONTEXTUAL_SINGLESHOT/RUN_01/runs/RUN-TRF-074-20260831T161914116961Z/artifacts/attempt_01/extracted_shape.ttl</x:v>
      </x:c>
    </x:row>
    <x:row r="6352" ht="22" customHeight="1">
      <x:c r="A6352" s="10" t="str">
        <x:v>SINGLESHOT</x:v>
      </x:c>
      <x:c r="B6352" s="10" t="str">
        <x:v>TRF-075</x:v>
      </x:c>
      <x:c r="C6352" s="10" t="str">
        <x:v>TRF-075-F01</x:v>
      </x:c>
      <x:c r="D6352" s="10" t="str">
        <x:v>RUN_01</x:v>
      </x:c>
      <x:c r="E6352" s="10" t="str">
        <x:v>ORIGINAL_LEDGER</x:v>
      </x:c>
      <x:c r="F6352" s="10" t="str">
        <x:v>FAIL</x:v>
      </x:c>
      <x:c r="G6352" s="10" t="str">
        <x:v>FAIL</x:v>
      </x:c>
      <x:c r="H6352" s="10" t="str">
        <x:v>EXECUTED</x:v>
      </x:c>
      <x:c r="I6352" s="10" t="str">
        <x:v>PARSED</x:v>
      </x:c>
      <x:c r="J6352" s="10" t="str">
        <x:v>SINGLESHOT_CAPTURED_DIAGNOSTIC_PASS</x:v>
      </x:c>
      <x:c r="K6352" s="10" t="str">
        <x:v>8ce0011522ca3e77ba165ce3df35d1e446c040f518192bcbc106c61201100fd7</x:v>
      </x:c>
      <x:c r="L6352" s="10" t="str">
        <x:v>historical_three</x:v>
      </x:c>
      <x:c r="M6352" s="10" t="n">
        <x:v>1</x:v>
      </x:c>
      <x:c r="N6352" s="10" t="n">
        <x:v>0</x:v>
      </x:c>
      <x:c r="O6352" s="10" t="n">
        <x:v>0</x:v>
      </x:c>
      <x:c r="P6352" s="9" t="str">
        <x:f>'CaseReview'!U1980</x:f>
        <x:v>FAIL</x:v>
      </x:c>
      <x:c r="Q6352" s="9" t="n">
        <x:f>IF(AND(T6352=1,G6352=P6352),1,0)</x:f>
        <x:v>1</x:v>
      </x:c>
      <x:c r="R6352" s="9" t="n">
        <x:f>IF(AND(T6352=1,G6352="PASS",P6352="FAIL"),1,0)</x:f>
        <x:v>0</x:v>
      </x:c>
      <x:c r="S6352" s="9" t="n">
        <x:f>IF(AND(T6352=1,G6352="FAIL",P6352="PASS"),1,0)</x:f>
        <x:v>0</x:v>
      </x:c>
      <x:c r="T6352" s="9" t="n">
        <x:v>1</x:v>
      </x:c>
      <x:c r="U6352" s="9" t="n">
        <x:v>6</x:v>
      </x:c>
      <x:c r="V6352" s="9" t="str">
        <x:v>MVP/SHACL_GENERATION_PIPELINE/experiments/LUNA_CONTEXTUAL_SINGLESHOT/RUN_01/runs/RUN-TRF-075-20260831T161944867884Z/artifacts/attempt_01/extracted_shape.ttl</x:v>
      </x:c>
    </x:row>
    <x:row r="6353" ht="22" customHeight="1">
      <x:c r="A6353" s="10" t="str">
        <x:v>SINGLESHOT</x:v>
      </x:c>
      <x:c r="B6353" s="10" t="str">
        <x:v>TRF-075</x:v>
      </x:c>
      <x:c r="C6353" s="10" t="str">
        <x:v>TRF-075-F02</x:v>
      </x:c>
      <x:c r="D6353" s="10" t="str">
        <x:v>RUN_01</x:v>
      </x:c>
      <x:c r="E6353" s="10" t="str">
        <x:v>ORIGINAL_LEDGER</x:v>
      </x:c>
      <x:c r="F6353" s="10" t="str">
        <x:v>FAIL</x:v>
      </x:c>
      <x:c r="G6353" s="10" t="str">
        <x:v>FAIL</x:v>
      </x:c>
      <x:c r="H6353" s="10" t="str">
        <x:v>EXECUTED</x:v>
      </x:c>
      <x:c r="I6353" s="10" t="str">
        <x:v>PARSED</x:v>
      </x:c>
      <x:c r="J6353" s="10" t="str">
        <x:v>SINGLESHOT_CAPTURED_DIAGNOSTIC_PASS</x:v>
      </x:c>
      <x:c r="K6353" s="10" t="str">
        <x:v>8ce0011522ca3e77ba165ce3df35d1e446c040f518192bcbc106c61201100fd7</x:v>
      </x:c>
      <x:c r="L6353" s="10" t="str">
        <x:v>historical_three</x:v>
      </x:c>
      <x:c r="M6353" s="10" t="n">
        <x:v>1</x:v>
      </x:c>
      <x:c r="N6353" s="10" t="n">
        <x:v>0</x:v>
      </x:c>
      <x:c r="O6353" s="10" t="n">
        <x:v>0</x:v>
      </x:c>
      <x:c r="P6353" s="9" t="str">
        <x:f>'CaseReview'!U1981</x:f>
        <x:v>FAIL</x:v>
      </x:c>
      <x:c r="Q6353" s="9" t="n">
        <x:f>IF(AND(T6353=1,G6353=P6353),1,0)</x:f>
        <x:v>1</x:v>
      </x:c>
      <x:c r="R6353" s="9" t="n">
        <x:f>IF(AND(T6353=1,G6353="PASS",P6353="FAIL"),1,0)</x:f>
        <x:v>0</x:v>
      </x:c>
      <x:c r="S6353" s="9" t="n">
        <x:f>IF(AND(T6353=1,G6353="FAIL",P6353="PASS"),1,0)</x:f>
        <x:v>0</x:v>
      </x:c>
      <x:c r="T6353" s="9" t="n">
        <x:v>1</x:v>
      </x:c>
      <x:c r="U6353" s="9" t="n">
        <x:v>6</x:v>
      </x:c>
      <x:c r="V6353" s="9" t="str">
        <x:v>MVP/SHACL_GENERATION_PIPELINE/experiments/LUNA_CONTEXTUAL_SINGLESHOT/RUN_01/runs/RUN-TRF-075-20260831T161944867884Z/artifacts/attempt_01/extracted_shape.ttl</x:v>
      </x:c>
    </x:row>
    <x:row r="6354" ht="22" customHeight="1">
      <x:c r="A6354" s="10" t="str">
        <x:v>SINGLESHOT</x:v>
      </x:c>
      <x:c r="B6354" s="10" t="str">
        <x:v>TRF-075</x:v>
      </x:c>
      <x:c r="C6354" s="10" t="str">
        <x:v>TRF-075-F03</x:v>
      </x:c>
      <x:c r="D6354" s="10" t="str">
        <x:v>RUN_01</x:v>
      </x:c>
      <x:c r="E6354" s="10" t="str">
        <x:v>ORIGINAL_LEDGER</x:v>
      </x:c>
      <x:c r="F6354" s="10" t="str">
        <x:v>FAIL</x:v>
      </x:c>
      <x:c r="G6354" s="10" t="str">
        <x:v>FAIL</x:v>
      </x:c>
      <x:c r="H6354" s="10" t="str">
        <x:v>EXECUTED</x:v>
      </x:c>
      <x:c r="I6354" s="10" t="str">
        <x:v>PARSED</x:v>
      </x:c>
      <x:c r="J6354" s="10" t="str">
        <x:v>SINGLESHOT_CAPTURED_DIAGNOSTIC_PASS</x:v>
      </x:c>
      <x:c r="K6354" s="10" t="str">
        <x:v>8ce0011522ca3e77ba165ce3df35d1e446c040f518192bcbc106c61201100fd7</x:v>
      </x:c>
      <x:c r="L6354" s="10" t="str">
        <x:v>historical_three</x:v>
      </x:c>
      <x:c r="M6354" s="10" t="n">
        <x:v>1</x:v>
      </x:c>
      <x:c r="N6354" s="10" t="n">
        <x:v>0</x:v>
      </x:c>
      <x:c r="O6354" s="10" t="n">
        <x:v>0</x:v>
      </x:c>
      <x:c r="P6354" s="9" t="str">
        <x:f>'CaseReview'!U1982</x:f>
        <x:v>FAIL</x:v>
      </x:c>
      <x:c r="Q6354" s="9" t="n">
        <x:f>IF(AND(T6354=1,G6354=P6354),1,0)</x:f>
        <x:v>1</x:v>
      </x:c>
      <x:c r="R6354" s="9" t="n">
        <x:f>IF(AND(T6354=1,G6354="PASS",P6354="FAIL"),1,0)</x:f>
        <x:v>0</x:v>
      </x:c>
      <x:c r="S6354" s="9" t="n">
        <x:f>IF(AND(T6354=1,G6354="FAIL",P6354="PASS"),1,0)</x:f>
        <x:v>0</x:v>
      </x:c>
      <x:c r="T6354" s="9" t="n">
        <x:v>1</x:v>
      </x:c>
      <x:c r="U6354" s="9" t="n">
        <x:v>6</x:v>
      </x:c>
      <x:c r="V6354" s="9" t="str">
        <x:v>MVP/SHACL_GENERATION_PIPELINE/experiments/LUNA_CONTEXTUAL_SINGLESHOT/RUN_01/runs/RUN-TRF-075-20260831T161944867884Z/artifacts/attempt_01/extracted_shape.ttl</x:v>
      </x:c>
    </x:row>
    <x:row r="6355" ht="22" customHeight="1">
      <x:c r="A6355" s="10" t="str">
        <x:v>SINGLESHOT</x:v>
      </x:c>
      <x:c r="B6355" s="10" t="str">
        <x:v>TRF-075</x:v>
      </x:c>
      <x:c r="C6355" s="10" t="str">
        <x:v>TRF-075-P01</x:v>
      </x:c>
      <x:c r="D6355" s="10" t="str">
        <x:v>RUN_01</x:v>
      </x:c>
      <x:c r="E6355" s="10" t="str">
        <x:v>ORIGINAL_LEDGER</x:v>
      </x:c>
      <x:c r="F6355" s="10" t="str">
        <x:v>PASS</x:v>
      </x:c>
      <x:c r="G6355" s="10" t="str">
        <x:v>PASS</x:v>
      </x:c>
      <x:c r="H6355" s="10" t="str">
        <x:v>EXECUTED</x:v>
      </x:c>
      <x:c r="I6355" s="10" t="str">
        <x:v>PARSED</x:v>
      </x:c>
      <x:c r="J6355" s="10" t="str">
        <x:v>SINGLESHOT_CAPTURED_DIAGNOSTIC_PASS</x:v>
      </x:c>
      <x:c r="K6355" s="10" t="str">
        <x:v>8ce0011522ca3e77ba165ce3df35d1e446c040f518192bcbc106c61201100fd7</x:v>
      </x:c>
      <x:c r="L6355" s="10" t="str">
        <x:v>historical_three</x:v>
      </x:c>
      <x:c r="M6355" s="10" t="n">
        <x:v>1</x:v>
      </x:c>
      <x:c r="N6355" s="10" t="n">
        <x:v>0</x:v>
      </x:c>
      <x:c r="O6355" s="10" t="n">
        <x:v>0</x:v>
      </x:c>
      <x:c r="P6355" s="9" t="str">
        <x:f>'CaseReview'!U1983</x:f>
        <x:v>PASS</x:v>
      </x:c>
      <x:c r="Q6355" s="9" t="n">
        <x:f>IF(AND(T6355=1,G6355=P6355),1,0)</x:f>
        <x:v>1</x:v>
      </x:c>
      <x:c r="R6355" s="9" t="n">
        <x:f>IF(AND(T6355=1,G6355="PASS",P6355="FAIL"),1,0)</x:f>
        <x:v>0</x:v>
      </x:c>
      <x:c r="S6355" s="9" t="n">
        <x:f>IF(AND(T6355=1,G6355="FAIL",P6355="PASS"),1,0)</x:f>
        <x:v>0</x:v>
      </x:c>
      <x:c r="T6355" s="9" t="n">
        <x:v>1</x:v>
      </x:c>
      <x:c r="U6355" s="9" t="n">
        <x:v>6</x:v>
      </x:c>
      <x:c r="V6355" s="9" t="str">
        <x:v>MVP/SHACL_GENERATION_PIPELINE/experiments/LUNA_CONTEXTUAL_SINGLESHOT/RUN_01/runs/RUN-TRF-075-20260831T161944867884Z/artifacts/attempt_01/extracted_shape.ttl</x:v>
      </x:c>
    </x:row>
    <x:row r="6356" ht="22" customHeight="1">
      <x:c r="A6356" s="10" t="str">
        <x:v>SINGLESHOT</x:v>
      </x:c>
      <x:c r="B6356" s="10" t="str">
        <x:v>TRF-075</x:v>
      </x:c>
      <x:c r="C6356" s="10" t="str">
        <x:v>TRF-075-P02</x:v>
      </x:c>
      <x:c r="D6356" s="10" t="str">
        <x:v>RUN_01</x:v>
      </x:c>
      <x:c r="E6356" s="10" t="str">
        <x:v>ORIGINAL_LEDGER</x:v>
      </x:c>
      <x:c r="F6356" s="10" t="str">
        <x:v>PASS</x:v>
      </x:c>
      <x:c r="G6356" s="10" t="str">
        <x:v>PASS</x:v>
      </x:c>
      <x:c r="H6356" s="10" t="str">
        <x:v>EXECUTED</x:v>
      </x:c>
      <x:c r="I6356" s="10" t="str">
        <x:v>PARSED</x:v>
      </x:c>
      <x:c r="J6356" s="10" t="str">
        <x:v>SINGLESHOT_CAPTURED_DIAGNOSTIC_PASS</x:v>
      </x:c>
      <x:c r="K6356" s="10" t="str">
        <x:v>8ce0011522ca3e77ba165ce3df35d1e446c040f518192bcbc106c61201100fd7</x:v>
      </x:c>
      <x:c r="L6356" s="10" t="str">
        <x:v>historical_three</x:v>
      </x:c>
      <x:c r="M6356" s="10" t="n">
        <x:v>1</x:v>
      </x:c>
      <x:c r="N6356" s="10" t="n">
        <x:v>0</x:v>
      </x:c>
      <x:c r="O6356" s="10" t="n">
        <x:v>0</x:v>
      </x:c>
      <x:c r="P6356" s="9" t="str">
        <x:f>'CaseReview'!U1984</x:f>
        <x:v>PASS</x:v>
      </x:c>
      <x:c r="Q6356" s="9" t="n">
        <x:f>IF(AND(T6356=1,G6356=P6356),1,0)</x:f>
        <x:v>1</x:v>
      </x:c>
      <x:c r="R6356" s="9" t="n">
        <x:f>IF(AND(T6356=1,G6356="PASS",P6356="FAIL"),1,0)</x:f>
        <x:v>0</x:v>
      </x:c>
      <x:c r="S6356" s="9" t="n">
        <x:f>IF(AND(T6356=1,G6356="FAIL",P6356="PASS"),1,0)</x:f>
        <x:v>0</x:v>
      </x:c>
      <x:c r="T6356" s="9" t="n">
        <x:v>1</x:v>
      </x:c>
      <x:c r="U6356" s="9" t="n">
        <x:v>6</x:v>
      </x:c>
      <x:c r="V6356" s="9" t="str">
        <x:v>MVP/SHACL_GENERATION_PIPELINE/experiments/LUNA_CONTEXTUAL_SINGLESHOT/RUN_01/runs/RUN-TRF-075-20260831T161944867884Z/artifacts/attempt_01/extracted_shape.ttl</x:v>
      </x:c>
    </x:row>
    <x:row r="6357" ht="22" customHeight="1">
      <x:c r="A6357" s="10" t="str">
        <x:v>SINGLESHOT</x:v>
      </x:c>
      <x:c r="B6357" s="10" t="str">
        <x:v>TRF-075</x:v>
      </x:c>
      <x:c r="C6357" s="10" t="str">
        <x:v>TRF-075-P03</x:v>
      </x:c>
      <x:c r="D6357" s="10" t="str">
        <x:v>RUN_01</x:v>
      </x:c>
      <x:c r="E6357" s="10" t="str">
        <x:v>ORIGINAL_LEDGER</x:v>
      </x:c>
      <x:c r="F6357" s="10" t="str">
        <x:v>PASS</x:v>
      </x:c>
      <x:c r="G6357" s="10" t="str">
        <x:v>PASS</x:v>
      </x:c>
      <x:c r="H6357" s="10" t="str">
        <x:v>EXECUTED</x:v>
      </x:c>
      <x:c r="I6357" s="10" t="str">
        <x:v>PARSED</x:v>
      </x:c>
      <x:c r="J6357" s="10" t="str">
        <x:v>SINGLESHOT_CAPTURED_DIAGNOSTIC_PASS</x:v>
      </x:c>
      <x:c r="K6357" s="10" t="str">
        <x:v>8ce0011522ca3e77ba165ce3df35d1e446c040f518192bcbc106c61201100fd7</x:v>
      </x:c>
      <x:c r="L6357" s="10" t="str">
        <x:v>historical_three</x:v>
      </x:c>
      <x:c r="M6357" s="10" t="n">
        <x:v>1</x:v>
      </x:c>
      <x:c r="N6357" s="10" t="n">
        <x:v>0</x:v>
      </x:c>
      <x:c r="O6357" s="10" t="n">
        <x:v>0</x:v>
      </x:c>
      <x:c r="P6357" s="9" t="str">
        <x:f>'CaseReview'!U1985</x:f>
        <x:v>PASS</x:v>
      </x:c>
      <x:c r="Q6357" s="9" t="n">
        <x:f>IF(AND(T6357=1,G6357=P6357),1,0)</x:f>
        <x:v>1</x:v>
      </x:c>
      <x:c r="R6357" s="9" t="n">
        <x:f>IF(AND(T6357=1,G6357="PASS",P6357="FAIL"),1,0)</x:f>
        <x:v>0</x:v>
      </x:c>
      <x:c r="S6357" s="9" t="n">
        <x:f>IF(AND(T6357=1,G6357="FAIL",P6357="PASS"),1,0)</x:f>
        <x:v>0</x:v>
      </x:c>
      <x:c r="T6357" s="9" t="n">
        <x:v>1</x:v>
      </x:c>
      <x:c r="U6357" s="9" t="n">
        <x:v>6</x:v>
      </x:c>
      <x:c r="V6357" s="9" t="str">
        <x:v>MVP/SHACL_GENERATION_PIPELINE/experiments/LUNA_CONTEXTUAL_SINGLESHOT/RUN_01/runs/RUN-TRF-075-20260831T161944867884Z/artifacts/attempt_01/extracted_shape.ttl</x:v>
      </x:c>
    </x:row>
    <x:row r="6358" ht="22" customHeight="1">
      <x:c r="A6358" s="10" t="str">
        <x:v>SINGLESHOT</x:v>
      </x:c>
      <x:c r="B6358" s="10" t="str">
        <x:v>TRF-076</x:v>
      </x:c>
      <x:c r="C6358" s="10" t="str">
        <x:v>TRF-076-F01</x:v>
      </x:c>
      <x:c r="D6358" s="10" t="str">
        <x:v>RUN_01</x:v>
      </x:c>
      <x:c r="E6358" s="10" t="str">
        <x:v>ORIGINAL_LEDGER</x:v>
      </x:c>
      <x:c r="F6358" s="10" t="str">
        <x:v>FAIL</x:v>
      </x:c>
      <x:c r="G6358" s="10" t="str">
        <x:v>FAIL</x:v>
      </x:c>
      <x:c r="H6358" s="10" t="str">
        <x:v>EXECUTED</x:v>
      </x:c>
      <x:c r="I6358" s="10" t="str">
        <x:v>PARSED</x:v>
      </x:c>
      <x:c r="J6358" s="10" t="str">
        <x:v>SINGLESHOT_CAPTURED_DIAGNOSTIC_PASS</x:v>
      </x:c>
      <x:c r="K6358" s="10" t="str">
        <x:v>44b4ec1733a9473ded2f1a6631d9889aece7d7034e84d6d1a681d311c8aa0c1b</x:v>
      </x:c>
      <x:c r="L6358" s="10" t="str">
        <x:v>historical_three</x:v>
      </x:c>
      <x:c r="M6358" s="10" t="n">
        <x:v>1</x:v>
      </x:c>
      <x:c r="N6358" s="10" t="n">
        <x:v>0</x:v>
      </x:c>
      <x:c r="O6358" s="10" t="n">
        <x:v>0</x:v>
      </x:c>
      <x:c r="P6358" s="9" t="str">
        <x:f>'CaseReview'!U1986</x:f>
        <x:v>FAIL</x:v>
      </x:c>
      <x:c r="Q6358" s="9" t="n">
        <x:f>IF(AND(T6358=1,G6358=P6358),1,0)</x:f>
        <x:v>1</x:v>
      </x:c>
      <x:c r="R6358" s="9" t="n">
        <x:f>IF(AND(T6358=1,G6358="PASS",P6358="FAIL"),1,0)</x:f>
        <x:v>0</x:v>
      </x:c>
      <x:c r="S6358" s="9" t="n">
        <x:f>IF(AND(T6358=1,G6358="FAIL",P6358="PASS"),1,0)</x:f>
        <x:v>0</x:v>
      </x:c>
      <x:c r="T6358" s="9" t="n">
        <x:v>1</x:v>
      </x:c>
      <x:c r="U6358" s="9" t="n">
        <x:v>7</x:v>
      </x:c>
      <x:c r="V6358" s="9" t="str">
        <x:v>MVP/SHACL_GENERATION_PIPELINE/experiments/LUNA_CONTEXTUAL_SINGLESHOT/RUN_01/runs/RUN-TRF-076-20260831T162001219959Z/artifacts/attempt_01/extracted_shape.ttl</x:v>
      </x:c>
    </x:row>
    <x:row r="6359" ht="22" customHeight="1">
      <x:c r="A6359" s="10" t="str">
        <x:v>SINGLESHOT</x:v>
      </x:c>
      <x:c r="B6359" s="10" t="str">
        <x:v>TRF-076</x:v>
      </x:c>
      <x:c r="C6359" s="10" t="str">
        <x:v>TRF-076-F03</x:v>
      </x:c>
      <x:c r="D6359" s="10" t="str">
        <x:v>RUN_01</x:v>
      </x:c>
      <x:c r="E6359" s="10" t="str">
        <x:v>ORIGINAL_LEDGER</x:v>
      </x:c>
      <x:c r="F6359" s="10" t="str">
        <x:v>FAIL</x:v>
      </x:c>
      <x:c r="G6359" s="10" t="str">
        <x:v>FAIL</x:v>
      </x:c>
      <x:c r="H6359" s="10" t="str">
        <x:v>EXECUTED</x:v>
      </x:c>
      <x:c r="I6359" s="10" t="str">
        <x:v>PARSED</x:v>
      </x:c>
      <x:c r="J6359" s="10" t="str">
        <x:v>SINGLESHOT_CAPTURED_DIAGNOSTIC_PASS</x:v>
      </x:c>
      <x:c r="K6359" s="10" t="str">
        <x:v>44b4ec1733a9473ded2f1a6631d9889aece7d7034e84d6d1a681d311c8aa0c1b</x:v>
      </x:c>
      <x:c r="L6359" s="10" t="str">
        <x:v>historical_three</x:v>
      </x:c>
      <x:c r="M6359" s="10" t="n">
        <x:v>1</x:v>
      </x:c>
      <x:c r="N6359" s="10" t="n">
        <x:v>0</x:v>
      </x:c>
      <x:c r="O6359" s="10" t="n">
        <x:v>0</x:v>
      </x:c>
      <x:c r="P6359" s="9" t="str">
        <x:f>'CaseReview'!U1987</x:f>
        <x:v>FAIL</x:v>
      </x:c>
      <x:c r="Q6359" s="9" t="n">
        <x:f>IF(AND(T6359=1,G6359=P6359),1,0)</x:f>
        <x:v>1</x:v>
      </x:c>
      <x:c r="R6359" s="9" t="n">
        <x:f>IF(AND(T6359=1,G6359="PASS",P6359="FAIL"),1,0)</x:f>
        <x:v>0</x:v>
      </x:c>
      <x:c r="S6359" s="9" t="n">
        <x:f>IF(AND(T6359=1,G6359="FAIL",P6359="PASS"),1,0)</x:f>
        <x:v>0</x:v>
      </x:c>
      <x:c r="T6359" s="9" t="n">
        <x:v>1</x:v>
      </x:c>
      <x:c r="U6359" s="9" t="n">
        <x:v>7</x:v>
      </x:c>
      <x:c r="V6359" s="9" t="str">
        <x:v>MVP/SHACL_GENERATION_PIPELINE/experiments/LUNA_CONTEXTUAL_SINGLESHOT/RUN_01/runs/RUN-TRF-076-20260831T162001219959Z/artifacts/attempt_01/extracted_shape.ttl</x:v>
      </x:c>
    </x:row>
    <x:row r="6360" ht="22" customHeight="1">
      <x:c r="A6360" s="10" t="str">
        <x:v>SINGLESHOT</x:v>
      </x:c>
      <x:c r="B6360" s="10" t="str">
        <x:v>TRF-076</x:v>
      </x:c>
      <x:c r="C6360" s="10" t="str">
        <x:v>TRF-076-F04</x:v>
      </x:c>
      <x:c r="D6360" s="10" t="str">
        <x:v>RUN_01</x:v>
      </x:c>
      <x:c r="E6360" s="10" t="str">
        <x:v>ORIGINAL_LEDGER</x:v>
      </x:c>
      <x:c r="F6360" s="10" t="str">
        <x:v>FAIL</x:v>
      </x:c>
      <x:c r="G6360" s="10" t="str">
        <x:v>FAIL</x:v>
      </x:c>
      <x:c r="H6360" s="10" t="str">
        <x:v>EXECUTED</x:v>
      </x:c>
      <x:c r="I6360" s="10" t="str">
        <x:v>PARSED</x:v>
      </x:c>
      <x:c r="J6360" s="10" t="str">
        <x:v>SINGLESHOT_CAPTURED_DIAGNOSTIC_PASS</x:v>
      </x:c>
      <x:c r="K6360" s="10" t="str">
        <x:v>44b4ec1733a9473ded2f1a6631d9889aece7d7034e84d6d1a681d311c8aa0c1b</x:v>
      </x:c>
      <x:c r="L6360" s="10" t="str">
        <x:v>historical_three</x:v>
      </x:c>
      <x:c r="M6360" s="10" t="n">
        <x:v>1</x:v>
      </x:c>
      <x:c r="N6360" s="10" t="n">
        <x:v>0</x:v>
      </x:c>
      <x:c r="O6360" s="10" t="n">
        <x:v>0</x:v>
      </x:c>
      <x:c r="P6360" s="9" t="str">
        <x:f>'CaseReview'!U1988</x:f>
        <x:v>FAIL</x:v>
      </x:c>
      <x:c r="Q6360" s="9" t="n">
        <x:f>IF(AND(T6360=1,G6360=P6360),1,0)</x:f>
        <x:v>1</x:v>
      </x:c>
      <x:c r="R6360" s="9" t="n">
        <x:f>IF(AND(T6360=1,G6360="PASS",P6360="FAIL"),1,0)</x:f>
        <x:v>0</x:v>
      </x:c>
      <x:c r="S6360" s="9" t="n">
        <x:f>IF(AND(T6360=1,G6360="FAIL",P6360="PASS"),1,0)</x:f>
        <x:v>0</x:v>
      </x:c>
      <x:c r="T6360" s="9" t="n">
        <x:v>1</x:v>
      </x:c>
      <x:c r="U6360" s="9" t="n">
        <x:v>7</x:v>
      </x:c>
      <x:c r="V6360" s="9" t="str">
        <x:v>MVP/SHACL_GENERATION_PIPELINE/experiments/LUNA_CONTEXTUAL_SINGLESHOT/RUN_01/runs/RUN-TRF-076-20260831T162001219959Z/artifacts/attempt_01/extracted_shape.ttl</x:v>
      </x:c>
    </x:row>
    <x:row r="6361" ht="22" customHeight="1">
      <x:c r="A6361" s="10" t="str">
        <x:v>SINGLESHOT</x:v>
      </x:c>
      <x:c r="B6361" s="10" t="str">
        <x:v>TRF-076</x:v>
      </x:c>
      <x:c r="C6361" s="10" t="str">
        <x:v>TRF-076-F05</x:v>
      </x:c>
      <x:c r="D6361" s="10" t="str">
        <x:v>RUN_01</x:v>
      </x:c>
      <x:c r="E6361" s="10" t="str">
        <x:v>ORIGINAL_LEDGER</x:v>
      </x:c>
      <x:c r="F6361" s="10" t="str">
        <x:v>FAIL</x:v>
      </x:c>
      <x:c r="G6361" s="10" t="str">
        <x:v>FAIL</x:v>
      </x:c>
      <x:c r="H6361" s="10" t="str">
        <x:v>EXECUTED</x:v>
      </x:c>
      <x:c r="I6361" s="10" t="str">
        <x:v>PARSED</x:v>
      </x:c>
      <x:c r="J6361" s="10" t="str">
        <x:v>SINGLESHOT_CAPTURED_DIAGNOSTIC_PASS</x:v>
      </x:c>
      <x:c r="K6361" s="10" t="str">
        <x:v>44b4ec1733a9473ded2f1a6631d9889aece7d7034e84d6d1a681d311c8aa0c1b</x:v>
      </x:c>
      <x:c r="L6361" s="10" t="str">
        <x:v>historical_three</x:v>
      </x:c>
      <x:c r="M6361" s="10" t="n">
        <x:v>1</x:v>
      </x:c>
      <x:c r="N6361" s="10" t="n">
        <x:v>0</x:v>
      </x:c>
      <x:c r="O6361" s="10" t="n">
        <x:v>0</x:v>
      </x:c>
      <x:c r="P6361" s="9" t="str">
        <x:f>'CaseReview'!U1989</x:f>
        <x:v>FAIL</x:v>
      </x:c>
      <x:c r="Q6361" s="9" t="n">
        <x:f>IF(AND(T6361=1,G6361=P6361),1,0)</x:f>
        <x:v>1</x:v>
      </x:c>
      <x:c r="R6361" s="9" t="n">
        <x:f>IF(AND(T6361=1,G6361="PASS",P6361="FAIL"),1,0)</x:f>
        <x:v>0</x:v>
      </x:c>
      <x:c r="S6361" s="9" t="n">
        <x:f>IF(AND(T6361=1,G6361="FAIL",P6361="PASS"),1,0)</x:f>
        <x:v>0</x:v>
      </x:c>
      <x:c r="T6361" s="9" t="n">
        <x:v>1</x:v>
      </x:c>
      <x:c r="U6361" s="9" t="n">
        <x:v>7</x:v>
      </x:c>
      <x:c r="V6361" s="9" t="str">
        <x:v>MVP/SHACL_GENERATION_PIPELINE/experiments/LUNA_CONTEXTUAL_SINGLESHOT/RUN_01/runs/RUN-TRF-076-20260831T162001219959Z/artifacts/attempt_01/extracted_shape.ttl</x:v>
      </x:c>
    </x:row>
    <x:row r="6362" ht="22" customHeight="1">
      <x:c r="A6362" s="10" t="str">
        <x:v>SINGLESHOT</x:v>
      </x:c>
      <x:c r="B6362" s="10" t="str">
        <x:v>TRF-076</x:v>
      </x:c>
      <x:c r="C6362" s="10" t="str">
        <x:v>TRF-076-P01</x:v>
      </x:c>
      <x:c r="D6362" s="10" t="str">
        <x:v>RUN_01</x:v>
      </x:c>
      <x:c r="E6362" s="10" t="str">
        <x:v>ORIGINAL_LEDGER</x:v>
      </x:c>
      <x:c r="F6362" s="10" t="str">
        <x:v>PASS</x:v>
      </x:c>
      <x:c r="G6362" s="10" t="str">
        <x:v>FAIL</x:v>
      </x:c>
      <x:c r="H6362" s="10" t="str">
        <x:v>EXECUTED</x:v>
      </x:c>
      <x:c r="I6362" s="10" t="str">
        <x:v>PARSED</x:v>
      </x:c>
      <x:c r="J6362" s="10" t="str">
        <x:v>SINGLESHOT_CAPTURED_DIAGNOSTIC_PASS</x:v>
      </x:c>
      <x:c r="K6362" s="10" t="str">
        <x:v>44b4ec1733a9473ded2f1a6631d9889aece7d7034e84d6d1a681d311c8aa0c1b</x:v>
      </x:c>
      <x:c r="L6362" s="10" t="str">
        <x:v>historical_three</x:v>
      </x:c>
      <x:c r="M6362" s="10" t="n">
        <x:v>0</x:v>
      </x:c>
      <x:c r="N6362" s="10" t="n">
        <x:v>0</x:v>
      </x:c>
      <x:c r="O6362" s="10" t="n">
        <x:v>1</x:v>
      </x:c>
      <x:c r="P6362" s="9" t="str">
        <x:f>'CaseReview'!U1990</x:f>
        <x:v>PASS</x:v>
      </x:c>
      <x:c r="Q6362" s="9" t="n">
        <x:f>IF(AND(T6362=1,G6362=P6362),1,0)</x:f>
        <x:v>0</x:v>
      </x:c>
      <x:c r="R6362" s="9" t="n">
        <x:f>IF(AND(T6362=1,G6362="PASS",P6362="FAIL"),1,0)</x:f>
        <x:v>0</x:v>
      </x:c>
      <x:c r="S6362" s="9" t="n">
        <x:f>IF(AND(T6362=1,G6362="FAIL",P6362="PASS"),1,0)</x:f>
        <x:v>1</x:v>
      </x:c>
      <x:c r="T6362" s="9" t="n">
        <x:v>1</x:v>
      </x:c>
      <x:c r="U6362" s="9" t="n">
        <x:v>7</x:v>
      </x:c>
      <x:c r="V6362" s="9" t="str">
        <x:v>MVP/SHACL_GENERATION_PIPELINE/experiments/LUNA_CONTEXTUAL_SINGLESHOT/RUN_01/runs/RUN-TRF-076-20260831T162001219959Z/artifacts/attempt_01/extracted_shape.ttl</x:v>
      </x:c>
    </x:row>
    <x:row r="6363" ht="22" customHeight="1">
      <x:c r="A6363" s="10" t="str">
        <x:v>SINGLESHOT</x:v>
      </x:c>
      <x:c r="B6363" s="10" t="str">
        <x:v>TRF-076</x:v>
      </x:c>
      <x:c r="C6363" s="10" t="str">
        <x:v>TRF-076-P02</x:v>
      </x:c>
      <x:c r="D6363" s="10" t="str">
        <x:v>RUN_01</x:v>
      </x:c>
      <x:c r="E6363" s="10" t="str">
        <x:v>ORIGINAL_LEDGER</x:v>
      </x:c>
      <x:c r="F6363" s="10" t="str">
        <x:v>PASS</x:v>
      </x:c>
      <x:c r="G6363" s="10" t="str">
        <x:v>FAIL</x:v>
      </x:c>
      <x:c r="H6363" s="10" t="str">
        <x:v>EXECUTED</x:v>
      </x:c>
      <x:c r="I6363" s="10" t="str">
        <x:v>PARSED</x:v>
      </x:c>
      <x:c r="J6363" s="10" t="str">
        <x:v>SINGLESHOT_CAPTURED_DIAGNOSTIC_PASS</x:v>
      </x:c>
      <x:c r="K6363" s="10" t="str">
        <x:v>44b4ec1733a9473ded2f1a6631d9889aece7d7034e84d6d1a681d311c8aa0c1b</x:v>
      </x:c>
      <x:c r="L6363" s="10" t="str">
        <x:v>historical_three</x:v>
      </x:c>
      <x:c r="M6363" s="10" t="n">
        <x:v>0</x:v>
      </x:c>
      <x:c r="N6363" s="10" t="n">
        <x:v>0</x:v>
      </x:c>
      <x:c r="O6363" s="10" t="n">
        <x:v>1</x:v>
      </x:c>
      <x:c r="P6363" s="9" t="str">
        <x:f>'CaseReview'!U1991</x:f>
        <x:v>PASS</x:v>
      </x:c>
      <x:c r="Q6363" s="9" t="n">
        <x:f>IF(AND(T6363=1,G6363=P6363),1,0)</x:f>
        <x:v>0</x:v>
      </x:c>
      <x:c r="R6363" s="9" t="n">
        <x:f>IF(AND(T6363=1,G6363="PASS",P6363="FAIL"),1,0)</x:f>
        <x:v>0</x:v>
      </x:c>
      <x:c r="S6363" s="9" t="n">
        <x:f>IF(AND(T6363=1,G6363="FAIL",P6363="PASS"),1,0)</x:f>
        <x:v>1</x:v>
      </x:c>
      <x:c r="T6363" s="9" t="n">
        <x:v>1</x:v>
      </x:c>
      <x:c r="U6363" s="9" t="n">
        <x:v>7</x:v>
      </x:c>
      <x:c r="V6363" s="9" t="str">
        <x:v>MVP/SHACL_GENERATION_PIPELINE/experiments/LUNA_CONTEXTUAL_SINGLESHOT/RUN_01/runs/RUN-TRF-076-20260831T162001219959Z/artifacts/attempt_01/extracted_shape.ttl</x:v>
      </x:c>
    </x:row>
    <x:row r="6364" ht="22" customHeight="1">
      <x:c r="A6364" s="10" t="str">
        <x:v>SINGLESHOT</x:v>
      </x:c>
      <x:c r="B6364" s="10" t="str">
        <x:v>TRF-076</x:v>
      </x:c>
      <x:c r="C6364" s="10" t="str">
        <x:v>TRF-076-P03</x:v>
      </x:c>
      <x:c r="D6364" s="10" t="str">
        <x:v>RUN_01</x:v>
      </x:c>
      <x:c r="E6364" s="10" t="str">
        <x:v>ORIGINAL_LEDGER</x:v>
      </x:c>
      <x:c r="F6364" s="10" t="str">
        <x:v>PASS</x:v>
      </x:c>
      <x:c r="G6364" s="10" t="str">
        <x:v>FAIL</x:v>
      </x:c>
      <x:c r="H6364" s="10" t="str">
        <x:v>EXECUTED</x:v>
      </x:c>
      <x:c r="I6364" s="10" t="str">
        <x:v>PARSED</x:v>
      </x:c>
      <x:c r="J6364" s="10" t="str">
        <x:v>SINGLESHOT_CAPTURED_DIAGNOSTIC_PASS</x:v>
      </x:c>
      <x:c r="K6364" s="10" t="str">
        <x:v>44b4ec1733a9473ded2f1a6631d9889aece7d7034e84d6d1a681d311c8aa0c1b</x:v>
      </x:c>
      <x:c r="L6364" s="10" t="str">
        <x:v>historical_three</x:v>
      </x:c>
      <x:c r="M6364" s="10" t="n">
        <x:v>0</x:v>
      </x:c>
      <x:c r="N6364" s="10" t="n">
        <x:v>0</x:v>
      </x:c>
      <x:c r="O6364" s="10" t="n">
        <x:v>1</x:v>
      </x:c>
      <x:c r="P6364" s="9" t="str">
        <x:f>'CaseReview'!U1992</x:f>
        <x:v>PASS</x:v>
      </x:c>
      <x:c r="Q6364" s="9" t="n">
        <x:f>IF(AND(T6364=1,G6364=P6364),1,0)</x:f>
        <x:v>0</x:v>
      </x:c>
      <x:c r="R6364" s="9" t="n">
        <x:f>IF(AND(T6364=1,G6364="PASS",P6364="FAIL"),1,0)</x:f>
        <x:v>0</x:v>
      </x:c>
      <x:c r="S6364" s="9" t="n">
        <x:f>IF(AND(T6364=1,G6364="FAIL",P6364="PASS"),1,0)</x:f>
        <x:v>1</x:v>
      </x:c>
      <x:c r="T6364" s="9" t="n">
        <x:v>1</x:v>
      </x:c>
      <x:c r="U6364" s="9" t="n">
        <x:v>7</x:v>
      </x:c>
      <x:c r="V6364" s="9" t="str">
        <x:v>MVP/SHACL_GENERATION_PIPELINE/experiments/LUNA_CONTEXTUAL_SINGLESHOT/RUN_01/runs/RUN-TRF-076-20260831T162001219959Z/artifacts/attempt_01/extracted_shape.ttl</x:v>
      </x:c>
    </x:row>
    <x:row r="6365" ht="22" customHeight="1">
      <x:c r="A6365" s="10" t="str">
        <x:v>SINGLESHOT</x:v>
      </x:c>
      <x:c r="B6365" s="10" t="str">
        <x:v>TRF-077</x:v>
      </x:c>
      <x:c r="C6365" s="10" t="str">
        <x:v>TRF-077-F01</x:v>
      </x:c>
      <x:c r="D6365" s="10" t="str">
        <x:v>RUN_01</x:v>
      </x:c>
      <x:c r="E6365" s="10" t="str">
        <x:v>ORIGINAL_LEDGER</x:v>
      </x:c>
      <x:c r="F6365" s="10" t="str">
        <x:v>FAIL</x:v>
      </x:c>
      <x:c r="G6365" s="10" t="str">
        <x:v>FAIL</x:v>
      </x:c>
      <x:c r="H6365" s="10" t="str">
        <x:v>EXECUTED</x:v>
      </x:c>
      <x:c r="I6365" s="10" t="str">
        <x:v>PARSED</x:v>
      </x:c>
      <x:c r="J6365" s="10" t="str">
        <x:v>SINGLESHOT_CAPTURED_DIAGNOSTIC_PASS</x:v>
      </x:c>
      <x:c r="K6365" s="10" t="str">
        <x:v>3aee002467fb2ca715879cf2f7beb86791ef67d9a368af92ae09892b78d957c0</x:v>
      </x:c>
      <x:c r="L6365" s="10" t="str">
        <x:v>historical_three</x:v>
      </x:c>
      <x:c r="M6365" s="10" t="n">
        <x:v>1</x:v>
      </x:c>
      <x:c r="N6365" s="10" t="n">
        <x:v>0</x:v>
      </x:c>
      <x:c r="O6365" s="10" t="n">
        <x:v>0</x:v>
      </x:c>
      <x:c r="P6365" s="9" t="str">
        <x:f>'CaseReview'!U1993</x:f>
        <x:v>FAIL</x:v>
      </x:c>
      <x:c r="Q6365" s="9" t="n">
        <x:f>IF(AND(T6365=1,G6365=P6365),1,0)</x:f>
        <x:v>1</x:v>
      </x:c>
      <x:c r="R6365" s="9" t="n">
        <x:f>IF(AND(T6365=1,G6365="PASS",P6365="FAIL"),1,0)</x:f>
        <x:v>0</x:v>
      </x:c>
      <x:c r="S6365" s="9" t="n">
        <x:f>IF(AND(T6365=1,G6365="FAIL",P6365="PASS"),1,0)</x:f>
        <x:v>0</x:v>
      </x:c>
      <x:c r="T6365" s="9" t="n">
        <x:v>1</x:v>
      </x:c>
      <x:c r="U6365" s="9" t="n">
        <x:v>6</x:v>
      </x:c>
      <x:c r="V6365" s="9" t="str">
        <x:v>MVP/SHACL_GENERATION_PIPELINE/experiments/LUNA_CONTEXTUAL_SINGLESHOT/RUN_01/runs/RUN-TRF-077-20260831T162036078618Z/artifacts/attempt_01/extracted_shape.ttl</x:v>
      </x:c>
    </x:row>
    <x:row r="6366" ht="22" customHeight="1">
      <x:c r="A6366" s="10" t="str">
        <x:v>SINGLESHOT</x:v>
      </x:c>
      <x:c r="B6366" s="10" t="str">
        <x:v>TRF-077</x:v>
      </x:c>
      <x:c r="C6366" s="10" t="str">
        <x:v>TRF-077-F02</x:v>
      </x:c>
      <x:c r="D6366" s="10" t="str">
        <x:v>RUN_01</x:v>
      </x:c>
      <x:c r="E6366" s="10" t="str">
        <x:v>ORIGINAL_LEDGER</x:v>
      </x:c>
      <x:c r="F6366" s="10" t="str">
        <x:v>FAIL</x:v>
      </x:c>
      <x:c r="G6366" s="10" t="str">
        <x:v>FAIL</x:v>
      </x:c>
      <x:c r="H6366" s="10" t="str">
        <x:v>EXECUTED</x:v>
      </x:c>
      <x:c r="I6366" s="10" t="str">
        <x:v>PARSED</x:v>
      </x:c>
      <x:c r="J6366" s="10" t="str">
        <x:v>SINGLESHOT_CAPTURED_DIAGNOSTIC_PASS</x:v>
      </x:c>
      <x:c r="K6366" s="10" t="str">
        <x:v>3aee002467fb2ca715879cf2f7beb86791ef67d9a368af92ae09892b78d957c0</x:v>
      </x:c>
      <x:c r="L6366" s="10" t="str">
        <x:v>historical_three</x:v>
      </x:c>
      <x:c r="M6366" s="10" t="n">
        <x:v>1</x:v>
      </x:c>
      <x:c r="N6366" s="10" t="n">
        <x:v>0</x:v>
      </x:c>
      <x:c r="O6366" s="10" t="n">
        <x:v>0</x:v>
      </x:c>
      <x:c r="P6366" s="9" t="str">
        <x:f>'CaseReview'!U1994</x:f>
        <x:v>FAIL</x:v>
      </x:c>
      <x:c r="Q6366" s="9" t="n">
        <x:f>IF(AND(T6366=1,G6366=P6366),1,0)</x:f>
        <x:v>1</x:v>
      </x:c>
      <x:c r="R6366" s="9" t="n">
        <x:f>IF(AND(T6366=1,G6366="PASS",P6366="FAIL"),1,0)</x:f>
        <x:v>0</x:v>
      </x:c>
      <x:c r="S6366" s="9" t="n">
        <x:f>IF(AND(T6366=1,G6366="FAIL",P6366="PASS"),1,0)</x:f>
        <x:v>0</x:v>
      </x:c>
      <x:c r="T6366" s="9" t="n">
        <x:v>1</x:v>
      </x:c>
      <x:c r="U6366" s="9" t="n">
        <x:v>6</x:v>
      </x:c>
      <x:c r="V6366" s="9" t="str">
        <x:v>MVP/SHACL_GENERATION_PIPELINE/experiments/LUNA_CONTEXTUAL_SINGLESHOT/RUN_01/runs/RUN-TRF-077-20260831T162036078618Z/artifacts/attempt_01/extracted_shape.ttl</x:v>
      </x:c>
    </x:row>
    <x:row r="6367" ht="22" customHeight="1">
      <x:c r="A6367" s="10" t="str">
        <x:v>SINGLESHOT</x:v>
      </x:c>
      <x:c r="B6367" s="10" t="str">
        <x:v>TRF-077</x:v>
      </x:c>
      <x:c r="C6367" s="10" t="str">
        <x:v>TRF-077-F03</x:v>
      </x:c>
      <x:c r="D6367" s="10" t="str">
        <x:v>RUN_01</x:v>
      </x:c>
      <x:c r="E6367" s="10" t="str">
        <x:v>ORIGINAL_LEDGER</x:v>
      </x:c>
      <x:c r="F6367" s="10" t="str">
        <x:v>FAIL</x:v>
      </x:c>
      <x:c r="G6367" s="10" t="str">
        <x:v>FAIL</x:v>
      </x:c>
      <x:c r="H6367" s="10" t="str">
        <x:v>EXECUTED</x:v>
      </x:c>
      <x:c r="I6367" s="10" t="str">
        <x:v>PARSED</x:v>
      </x:c>
      <x:c r="J6367" s="10" t="str">
        <x:v>SINGLESHOT_CAPTURED_DIAGNOSTIC_PASS</x:v>
      </x:c>
      <x:c r="K6367" s="10" t="str">
        <x:v>3aee002467fb2ca715879cf2f7beb86791ef67d9a368af92ae09892b78d957c0</x:v>
      </x:c>
      <x:c r="L6367" s="10" t="str">
        <x:v>historical_three</x:v>
      </x:c>
      <x:c r="M6367" s="10" t="n">
        <x:v>1</x:v>
      </x:c>
      <x:c r="N6367" s="10" t="n">
        <x:v>0</x:v>
      </x:c>
      <x:c r="O6367" s="10" t="n">
        <x:v>0</x:v>
      </x:c>
      <x:c r="P6367" s="9" t="str">
        <x:f>'CaseReview'!U1995</x:f>
        <x:v>FAIL</x:v>
      </x:c>
      <x:c r="Q6367" s="9" t="n">
        <x:f>IF(AND(T6367=1,G6367=P6367),1,0)</x:f>
        <x:v>1</x:v>
      </x:c>
      <x:c r="R6367" s="9" t="n">
        <x:f>IF(AND(T6367=1,G6367="PASS",P6367="FAIL"),1,0)</x:f>
        <x:v>0</x:v>
      </x:c>
      <x:c r="S6367" s="9" t="n">
        <x:f>IF(AND(T6367=1,G6367="FAIL",P6367="PASS"),1,0)</x:f>
        <x:v>0</x:v>
      </x:c>
      <x:c r="T6367" s="9" t="n">
        <x:v>1</x:v>
      </x:c>
      <x:c r="U6367" s="9" t="n">
        <x:v>6</x:v>
      </x:c>
      <x:c r="V6367" s="9" t="str">
        <x:v>MVP/SHACL_GENERATION_PIPELINE/experiments/LUNA_CONTEXTUAL_SINGLESHOT/RUN_01/runs/RUN-TRF-077-20260831T162036078618Z/artifacts/attempt_01/extracted_shape.ttl</x:v>
      </x:c>
    </x:row>
    <x:row r="6368" ht="22" customHeight="1">
      <x:c r="A6368" s="10" t="str">
        <x:v>SINGLESHOT</x:v>
      </x:c>
      <x:c r="B6368" s="10" t="str">
        <x:v>TRF-077</x:v>
      </x:c>
      <x:c r="C6368" s="10" t="str">
        <x:v>TRF-077-P01</x:v>
      </x:c>
      <x:c r="D6368" s="10" t="str">
        <x:v>RUN_01</x:v>
      </x:c>
      <x:c r="E6368" s="10" t="str">
        <x:v>ORIGINAL_LEDGER</x:v>
      </x:c>
      <x:c r="F6368" s="10" t="str">
        <x:v>PASS</x:v>
      </x:c>
      <x:c r="G6368" s="10" t="str">
        <x:v>FAIL</x:v>
      </x:c>
      <x:c r="H6368" s="10" t="str">
        <x:v>EXECUTED</x:v>
      </x:c>
      <x:c r="I6368" s="10" t="str">
        <x:v>PARSED</x:v>
      </x:c>
      <x:c r="J6368" s="10" t="str">
        <x:v>SINGLESHOT_CAPTURED_DIAGNOSTIC_PASS</x:v>
      </x:c>
      <x:c r="K6368" s="10" t="str">
        <x:v>3aee002467fb2ca715879cf2f7beb86791ef67d9a368af92ae09892b78d957c0</x:v>
      </x:c>
      <x:c r="L6368" s="10" t="str">
        <x:v>historical_three</x:v>
      </x:c>
      <x:c r="M6368" s="10" t="n">
        <x:v>0</x:v>
      </x:c>
      <x:c r="N6368" s="10" t="n">
        <x:v>0</x:v>
      </x:c>
      <x:c r="O6368" s="10" t="n">
        <x:v>1</x:v>
      </x:c>
      <x:c r="P6368" s="9" t="str">
        <x:f>'CaseReview'!U1996</x:f>
        <x:v>PASS</x:v>
      </x:c>
      <x:c r="Q6368" s="9" t="n">
        <x:f>IF(AND(T6368=1,G6368=P6368),1,0)</x:f>
        <x:v>0</x:v>
      </x:c>
      <x:c r="R6368" s="9" t="n">
        <x:f>IF(AND(T6368=1,G6368="PASS",P6368="FAIL"),1,0)</x:f>
        <x:v>0</x:v>
      </x:c>
      <x:c r="S6368" s="9" t="n">
        <x:f>IF(AND(T6368=1,G6368="FAIL",P6368="PASS"),1,0)</x:f>
        <x:v>1</x:v>
      </x:c>
      <x:c r="T6368" s="9" t="n">
        <x:v>1</x:v>
      </x:c>
      <x:c r="U6368" s="9" t="n">
        <x:v>6</x:v>
      </x:c>
      <x:c r="V6368" s="9" t="str">
        <x:v>MVP/SHACL_GENERATION_PIPELINE/experiments/LUNA_CONTEXTUAL_SINGLESHOT/RUN_01/runs/RUN-TRF-077-20260831T162036078618Z/artifacts/attempt_01/extracted_shape.ttl</x:v>
      </x:c>
    </x:row>
    <x:row r="6369" ht="22" customHeight="1">
      <x:c r="A6369" s="10" t="str">
        <x:v>SINGLESHOT</x:v>
      </x:c>
      <x:c r="B6369" s="10" t="str">
        <x:v>TRF-077</x:v>
      </x:c>
      <x:c r="C6369" s="10" t="str">
        <x:v>TRF-077-P02</x:v>
      </x:c>
      <x:c r="D6369" s="10" t="str">
        <x:v>RUN_01</x:v>
      </x:c>
      <x:c r="E6369" s="10" t="str">
        <x:v>ORIGINAL_LEDGER</x:v>
      </x:c>
      <x:c r="F6369" s="10" t="str">
        <x:v>PASS</x:v>
      </x:c>
      <x:c r="G6369" s="10" t="str">
        <x:v>FAIL</x:v>
      </x:c>
      <x:c r="H6369" s="10" t="str">
        <x:v>EXECUTED</x:v>
      </x:c>
      <x:c r="I6369" s="10" t="str">
        <x:v>PARSED</x:v>
      </x:c>
      <x:c r="J6369" s="10" t="str">
        <x:v>SINGLESHOT_CAPTURED_DIAGNOSTIC_PASS</x:v>
      </x:c>
      <x:c r="K6369" s="10" t="str">
        <x:v>3aee002467fb2ca715879cf2f7beb86791ef67d9a368af92ae09892b78d957c0</x:v>
      </x:c>
      <x:c r="L6369" s="10" t="str">
        <x:v>historical_three</x:v>
      </x:c>
      <x:c r="M6369" s="10" t="n">
        <x:v>0</x:v>
      </x:c>
      <x:c r="N6369" s="10" t="n">
        <x:v>0</x:v>
      </x:c>
      <x:c r="O6369" s="10" t="n">
        <x:v>1</x:v>
      </x:c>
      <x:c r="P6369" s="9" t="str">
        <x:f>'CaseReview'!U1997</x:f>
        <x:v>PASS</x:v>
      </x:c>
      <x:c r="Q6369" s="9" t="n">
        <x:f>IF(AND(T6369=1,G6369=P6369),1,0)</x:f>
        <x:v>0</x:v>
      </x:c>
      <x:c r="R6369" s="9" t="n">
        <x:f>IF(AND(T6369=1,G6369="PASS",P6369="FAIL"),1,0)</x:f>
        <x:v>0</x:v>
      </x:c>
      <x:c r="S6369" s="9" t="n">
        <x:f>IF(AND(T6369=1,G6369="FAIL",P6369="PASS"),1,0)</x:f>
        <x:v>1</x:v>
      </x:c>
      <x:c r="T6369" s="9" t="n">
        <x:v>1</x:v>
      </x:c>
      <x:c r="U6369" s="9" t="n">
        <x:v>6</x:v>
      </x:c>
      <x:c r="V6369" s="9" t="str">
        <x:v>MVP/SHACL_GENERATION_PIPELINE/experiments/LUNA_CONTEXTUAL_SINGLESHOT/RUN_01/runs/RUN-TRF-077-20260831T162036078618Z/artifacts/attempt_01/extracted_shape.ttl</x:v>
      </x:c>
    </x:row>
    <x:row r="6370" ht="22" customHeight="1">
      <x:c r="A6370" s="10" t="str">
        <x:v>SINGLESHOT</x:v>
      </x:c>
      <x:c r="B6370" s="10" t="str">
        <x:v>TRF-077</x:v>
      </x:c>
      <x:c r="C6370" s="10" t="str">
        <x:v>TRF-077-P03</x:v>
      </x:c>
      <x:c r="D6370" s="10" t="str">
        <x:v>RUN_01</x:v>
      </x:c>
      <x:c r="E6370" s="10" t="str">
        <x:v>ORIGINAL_LEDGER</x:v>
      </x:c>
      <x:c r="F6370" s="10" t="str">
        <x:v>PASS</x:v>
      </x:c>
      <x:c r="G6370" s="10" t="str">
        <x:v>FAIL</x:v>
      </x:c>
      <x:c r="H6370" s="10" t="str">
        <x:v>EXECUTED</x:v>
      </x:c>
      <x:c r="I6370" s="10" t="str">
        <x:v>PARSED</x:v>
      </x:c>
      <x:c r="J6370" s="10" t="str">
        <x:v>SINGLESHOT_CAPTURED_DIAGNOSTIC_PASS</x:v>
      </x:c>
      <x:c r="K6370" s="10" t="str">
        <x:v>3aee002467fb2ca715879cf2f7beb86791ef67d9a368af92ae09892b78d957c0</x:v>
      </x:c>
      <x:c r="L6370" s="10" t="str">
        <x:v>historical_three</x:v>
      </x:c>
      <x:c r="M6370" s="10" t="n">
        <x:v>0</x:v>
      </x:c>
      <x:c r="N6370" s="10" t="n">
        <x:v>0</x:v>
      </x:c>
      <x:c r="O6370" s="10" t="n">
        <x:v>1</x:v>
      </x:c>
      <x:c r="P6370" s="9" t="str">
        <x:f>'CaseReview'!U1998</x:f>
        <x:v>PASS</x:v>
      </x:c>
      <x:c r="Q6370" s="9" t="n">
        <x:f>IF(AND(T6370=1,G6370=P6370),1,0)</x:f>
        <x:v>0</x:v>
      </x:c>
      <x:c r="R6370" s="9" t="n">
        <x:f>IF(AND(T6370=1,G6370="PASS",P6370="FAIL"),1,0)</x:f>
        <x:v>0</x:v>
      </x:c>
      <x:c r="S6370" s="9" t="n">
        <x:f>IF(AND(T6370=1,G6370="FAIL",P6370="PASS"),1,0)</x:f>
        <x:v>1</x:v>
      </x:c>
      <x:c r="T6370" s="9" t="n">
        <x:v>1</x:v>
      </x:c>
      <x:c r="U6370" s="9" t="n">
        <x:v>6</x:v>
      </x:c>
      <x:c r="V6370" s="9" t="str">
        <x:v>MVP/SHACL_GENERATION_PIPELINE/experiments/LUNA_CONTEXTUAL_SINGLESHOT/RUN_01/runs/RUN-TRF-077-20260831T162036078618Z/artifacts/attempt_01/extracted_shape.ttl</x:v>
      </x:c>
    </x:row>
    <x:row r="6371" ht="22" customHeight="1">
      <x:c r="A6371" s="10" t="str">
        <x:v>SINGLESHOT</x:v>
      </x:c>
      <x:c r="B6371" s="10" t="str">
        <x:v>TRF-078</x:v>
      </x:c>
      <x:c r="C6371" s="10" t="str">
        <x:v>TRF-078-F01</x:v>
      </x:c>
      <x:c r="D6371" s="10" t="str">
        <x:v>RUN_01</x:v>
      </x:c>
      <x:c r="E6371" s="10" t="str">
        <x:v>ORIGINAL_LEDGER</x:v>
      </x:c>
      <x:c r="F6371" s="10" t="str">
        <x:v>FAIL</x:v>
      </x:c>
      <x:c r="G6371" s="10" t="str">
        <x:v>FAIL</x:v>
      </x:c>
      <x:c r="H6371" s="10" t="str">
        <x:v>EXECUTED</x:v>
      </x:c>
      <x:c r="I6371" s="10" t="str">
        <x:v>PARSED</x:v>
      </x:c>
      <x:c r="J6371" s="10" t="str">
        <x:v>SINGLESHOT_CAPTURED_DIAGNOSTIC_PASS</x:v>
      </x:c>
      <x:c r="K6371" s="10" t="str">
        <x:v>c7b667330c8e1a561672c9625807e32b2a8b5cc3da8efb00cdf2ac44aa9f66c5</x:v>
      </x:c>
      <x:c r="L6371" s="10" t="str">
        <x:v>historical_three</x:v>
      </x:c>
      <x:c r="M6371" s="10" t="n">
        <x:v>1</x:v>
      </x:c>
      <x:c r="N6371" s="10" t="n">
        <x:v>0</x:v>
      </x:c>
      <x:c r="O6371" s="10" t="n">
        <x:v>0</x:v>
      </x:c>
      <x:c r="P6371" s="9" t="str">
        <x:f>'CaseReview'!U1999</x:f>
        <x:v>FAIL</x:v>
      </x:c>
      <x:c r="Q6371" s="9" t="n">
        <x:f>IF(AND(T6371=1,G6371=P6371),1,0)</x:f>
        <x:v>1</x:v>
      </x:c>
      <x:c r="R6371" s="9" t="n">
        <x:f>IF(AND(T6371=1,G6371="PASS",P6371="FAIL"),1,0)</x:f>
        <x:v>0</x:v>
      </x:c>
      <x:c r="S6371" s="9" t="n">
        <x:f>IF(AND(T6371=1,G6371="FAIL",P6371="PASS"),1,0)</x:f>
        <x:v>0</x:v>
      </x:c>
      <x:c r="T6371" s="9" t="n">
        <x:v>1</x:v>
      </x:c>
      <x:c r="U6371" s="9" t="n">
        <x:v>6</x:v>
      </x:c>
      <x:c r="V6371" s="9" t="str">
        <x:v>MVP/SHACL_GENERATION_PIPELINE/experiments/LUNA_CONTEXTUAL_SINGLESHOT/RUN_01/runs/RUN-TRF-078-20260831T162101598331Z/artifacts/attempt_01/extracted_shape.ttl</x:v>
      </x:c>
    </x:row>
    <x:row r="6372" ht="22" customHeight="1">
      <x:c r="A6372" s="10" t="str">
        <x:v>SINGLESHOT</x:v>
      </x:c>
      <x:c r="B6372" s="10" t="str">
        <x:v>TRF-078</x:v>
      </x:c>
      <x:c r="C6372" s="10" t="str">
        <x:v>TRF-078-F02</x:v>
      </x:c>
      <x:c r="D6372" s="10" t="str">
        <x:v>RUN_01</x:v>
      </x:c>
      <x:c r="E6372" s="10" t="str">
        <x:v>ORIGINAL_LEDGER</x:v>
      </x:c>
      <x:c r="F6372" s="10" t="str">
        <x:v>FAIL</x:v>
      </x:c>
      <x:c r="G6372" s="10" t="str">
        <x:v>FAIL</x:v>
      </x:c>
      <x:c r="H6372" s="10" t="str">
        <x:v>EXECUTED</x:v>
      </x:c>
      <x:c r="I6372" s="10" t="str">
        <x:v>PARSED</x:v>
      </x:c>
      <x:c r="J6372" s="10" t="str">
        <x:v>SINGLESHOT_CAPTURED_DIAGNOSTIC_PASS</x:v>
      </x:c>
      <x:c r="K6372" s="10" t="str">
        <x:v>c7b667330c8e1a561672c9625807e32b2a8b5cc3da8efb00cdf2ac44aa9f66c5</x:v>
      </x:c>
      <x:c r="L6372" s="10" t="str">
        <x:v>historical_three</x:v>
      </x:c>
      <x:c r="M6372" s="10" t="n">
        <x:v>1</x:v>
      </x:c>
      <x:c r="N6372" s="10" t="n">
        <x:v>0</x:v>
      </x:c>
      <x:c r="O6372" s="10" t="n">
        <x:v>0</x:v>
      </x:c>
      <x:c r="P6372" s="9" t="str">
        <x:f>'CaseReview'!U2000</x:f>
        <x:v>FAIL</x:v>
      </x:c>
      <x:c r="Q6372" s="9" t="n">
        <x:f>IF(AND(T6372=1,G6372=P6372),1,0)</x:f>
        <x:v>1</x:v>
      </x:c>
      <x:c r="R6372" s="9" t="n">
        <x:f>IF(AND(T6372=1,G6372="PASS",P6372="FAIL"),1,0)</x:f>
        <x:v>0</x:v>
      </x:c>
      <x:c r="S6372" s="9" t="n">
        <x:f>IF(AND(T6372=1,G6372="FAIL",P6372="PASS"),1,0)</x:f>
        <x:v>0</x:v>
      </x:c>
      <x:c r="T6372" s="9" t="n">
        <x:v>1</x:v>
      </x:c>
      <x:c r="U6372" s="9" t="n">
        <x:v>6</x:v>
      </x:c>
      <x:c r="V6372" s="9" t="str">
        <x:v>MVP/SHACL_GENERATION_PIPELINE/experiments/LUNA_CONTEXTUAL_SINGLESHOT/RUN_01/runs/RUN-TRF-078-20260831T162101598331Z/artifacts/attempt_01/extracted_shape.ttl</x:v>
      </x:c>
    </x:row>
    <x:row r="6373" ht="22" customHeight="1">
      <x:c r="A6373" s="10" t="str">
        <x:v>SINGLESHOT</x:v>
      </x:c>
      <x:c r="B6373" s="10" t="str">
        <x:v>TRF-078</x:v>
      </x:c>
      <x:c r="C6373" s="10" t="str">
        <x:v>TRF-078-F03</x:v>
      </x:c>
      <x:c r="D6373" s="10" t="str">
        <x:v>RUN_01</x:v>
      </x:c>
      <x:c r="E6373" s="10" t="str">
        <x:v>ORIGINAL_LEDGER</x:v>
      </x:c>
      <x:c r="F6373" s="10" t="str">
        <x:v>FAIL</x:v>
      </x:c>
      <x:c r="G6373" s="10" t="str">
        <x:v>FAIL</x:v>
      </x:c>
      <x:c r="H6373" s="10" t="str">
        <x:v>EXECUTED</x:v>
      </x:c>
      <x:c r="I6373" s="10" t="str">
        <x:v>PARSED</x:v>
      </x:c>
      <x:c r="J6373" s="10" t="str">
        <x:v>SINGLESHOT_CAPTURED_DIAGNOSTIC_PASS</x:v>
      </x:c>
      <x:c r="K6373" s="10" t="str">
        <x:v>c7b667330c8e1a561672c9625807e32b2a8b5cc3da8efb00cdf2ac44aa9f66c5</x:v>
      </x:c>
      <x:c r="L6373" s="10" t="str">
        <x:v>historical_three</x:v>
      </x:c>
      <x:c r="M6373" s="10" t="n">
        <x:v>1</x:v>
      </x:c>
      <x:c r="N6373" s="10" t="n">
        <x:v>0</x:v>
      </x:c>
      <x:c r="O6373" s="10" t="n">
        <x:v>0</x:v>
      </x:c>
      <x:c r="P6373" s="9" t="str">
        <x:f>'CaseReview'!U2001</x:f>
        <x:v>FAIL</x:v>
      </x:c>
      <x:c r="Q6373" s="9" t="n">
        <x:f>IF(AND(T6373=1,G6373=P6373),1,0)</x:f>
        <x:v>1</x:v>
      </x:c>
      <x:c r="R6373" s="9" t="n">
        <x:f>IF(AND(T6373=1,G6373="PASS",P6373="FAIL"),1,0)</x:f>
        <x:v>0</x:v>
      </x:c>
      <x:c r="S6373" s="9" t="n">
        <x:f>IF(AND(T6373=1,G6373="FAIL",P6373="PASS"),1,0)</x:f>
        <x:v>0</x:v>
      </x:c>
      <x:c r="T6373" s="9" t="n">
        <x:v>1</x:v>
      </x:c>
      <x:c r="U6373" s="9" t="n">
        <x:v>6</x:v>
      </x:c>
      <x:c r="V6373" s="9" t="str">
        <x:v>MVP/SHACL_GENERATION_PIPELINE/experiments/LUNA_CONTEXTUAL_SINGLESHOT/RUN_01/runs/RUN-TRF-078-20260831T162101598331Z/artifacts/attempt_01/extracted_shape.ttl</x:v>
      </x:c>
    </x:row>
    <x:row r="6374" ht="22" customHeight="1">
      <x:c r="A6374" s="10" t="str">
        <x:v>SINGLESHOT</x:v>
      </x:c>
      <x:c r="B6374" s="10" t="str">
        <x:v>TRF-078</x:v>
      </x:c>
      <x:c r="C6374" s="10" t="str">
        <x:v>TRF-078-F04</x:v>
      </x:c>
      <x:c r="D6374" s="10" t="str">
        <x:v>RUN_01</x:v>
      </x:c>
      <x:c r="E6374" s="10" t="str">
        <x:v>ORIGINAL_LEDGER</x:v>
      </x:c>
      <x:c r="F6374" s="10" t="str">
        <x:v>FAIL</x:v>
      </x:c>
      <x:c r="G6374" s="10" t="str">
        <x:v>FAIL</x:v>
      </x:c>
      <x:c r="H6374" s="10" t="str">
        <x:v>EXECUTED</x:v>
      </x:c>
      <x:c r="I6374" s="10" t="str">
        <x:v>PARSED</x:v>
      </x:c>
      <x:c r="J6374" s="10" t="str">
        <x:v>SINGLESHOT_CAPTURED_DIAGNOSTIC_PASS</x:v>
      </x:c>
      <x:c r="K6374" s="10" t="str">
        <x:v>c7b667330c8e1a561672c9625807e32b2a8b5cc3da8efb00cdf2ac44aa9f66c5</x:v>
      </x:c>
      <x:c r="L6374" s="10" t="str">
        <x:v>historical_three</x:v>
      </x:c>
      <x:c r="M6374" s="10" t="n">
        <x:v>1</x:v>
      </x:c>
      <x:c r="N6374" s="10" t="n">
        <x:v>0</x:v>
      </x:c>
      <x:c r="O6374" s="10" t="n">
        <x:v>0</x:v>
      </x:c>
      <x:c r="P6374" s="9" t="str">
        <x:f>'CaseReview'!U2002</x:f>
        <x:v>FAIL</x:v>
      </x:c>
      <x:c r="Q6374" s="9" t="n">
        <x:f>IF(AND(T6374=1,G6374=P6374),1,0)</x:f>
        <x:v>1</x:v>
      </x:c>
      <x:c r="R6374" s="9" t="n">
        <x:f>IF(AND(T6374=1,G6374="PASS",P6374="FAIL"),1,0)</x:f>
        <x:v>0</x:v>
      </x:c>
      <x:c r="S6374" s="9" t="n">
        <x:f>IF(AND(T6374=1,G6374="FAIL",P6374="PASS"),1,0)</x:f>
        <x:v>0</x:v>
      </x:c>
      <x:c r="T6374" s="9" t="n">
        <x:v>1</x:v>
      </x:c>
      <x:c r="U6374" s="9" t="n">
        <x:v>6</x:v>
      </x:c>
      <x:c r="V6374" s="9" t="str">
        <x:v>MVP/SHACL_GENERATION_PIPELINE/experiments/LUNA_CONTEXTUAL_SINGLESHOT/RUN_01/runs/RUN-TRF-078-20260831T162101598331Z/artifacts/attempt_01/extracted_shape.ttl</x:v>
      </x:c>
    </x:row>
    <x:row r="6375" ht="22" customHeight="1">
      <x:c r="A6375" s="10" t="str">
        <x:v>SINGLESHOT</x:v>
      </x:c>
      <x:c r="B6375" s="10" t="str">
        <x:v>TRF-078</x:v>
      </x:c>
      <x:c r="C6375" s="10" t="str">
        <x:v>TRF-078-F05</x:v>
      </x:c>
      <x:c r="D6375" s="10" t="str">
        <x:v>RUN_01</x:v>
      </x:c>
      <x:c r="E6375" s="10" t="str">
        <x:v>ORIGINAL_LEDGER</x:v>
      </x:c>
      <x:c r="F6375" s="10" t="str">
        <x:v>FAIL</x:v>
      </x:c>
      <x:c r="G6375" s="10" t="str">
        <x:v>FAIL</x:v>
      </x:c>
      <x:c r="H6375" s="10" t="str">
        <x:v>EXECUTED</x:v>
      </x:c>
      <x:c r="I6375" s="10" t="str">
        <x:v>PARSED</x:v>
      </x:c>
      <x:c r="J6375" s="10" t="str">
        <x:v>SINGLESHOT_CAPTURED_DIAGNOSTIC_PASS</x:v>
      </x:c>
      <x:c r="K6375" s="10" t="str">
        <x:v>c7b667330c8e1a561672c9625807e32b2a8b5cc3da8efb00cdf2ac44aa9f66c5</x:v>
      </x:c>
      <x:c r="L6375" s="10" t="str">
        <x:v>historical_three</x:v>
      </x:c>
      <x:c r="M6375" s="10" t="n">
        <x:v>1</x:v>
      </x:c>
      <x:c r="N6375" s="10" t="n">
        <x:v>0</x:v>
      </x:c>
      <x:c r="O6375" s="10" t="n">
        <x:v>0</x:v>
      </x:c>
      <x:c r="P6375" s="9" t="str">
        <x:f>'CaseReview'!U2003</x:f>
        <x:v>FAIL</x:v>
      </x:c>
      <x:c r="Q6375" s="9" t="n">
        <x:f>IF(AND(T6375=1,G6375=P6375),1,0)</x:f>
        <x:v>1</x:v>
      </x:c>
      <x:c r="R6375" s="9" t="n">
        <x:f>IF(AND(T6375=1,G6375="PASS",P6375="FAIL"),1,0)</x:f>
        <x:v>0</x:v>
      </x:c>
      <x:c r="S6375" s="9" t="n">
        <x:f>IF(AND(T6375=1,G6375="FAIL",P6375="PASS"),1,0)</x:f>
        <x:v>0</x:v>
      </x:c>
      <x:c r="T6375" s="9" t="n">
        <x:v>1</x:v>
      </x:c>
      <x:c r="U6375" s="9" t="n">
        <x:v>6</x:v>
      </x:c>
      <x:c r="V6375" s="9" t="str">
        <x:v>MVP/SHACL_GENERATION_PIPELINE/experiments/LUNA_CONTEXTUAL_SINGLESHOT/RUN_01/runs/RUN-TRF-078-20260831T162101598331Z/artifacts/attempt_01/extracted_shape.ttl</x:v>
      </x:c>
    </x:row>
    <x:row r="6376" ht="22" customHeight="1">
      <x:c r="A6376" s="10" t="str">
        <x:v>SINGLESHOT</x:v>
      </x:c>
      <x:c r="B6376" s="10" t="str">
        <x:v>TRF-078</x:v>
      </x:c>
      <x:c r="C6376" s="10" t="str">
        <x:v>TRF-078-P01</x:v>
      </x:c>
      <x:c r="D6376" s="10" t="str">
        <x:v>RUN_01</x:v>
      </x:c>
      <x:c r="E6376" s="10" t="str">
        <x:v>ORIGINAL_LEDGER</x:v>
      </x:c>
      <x:c r="F6376" s="10" t="str">
        <x:v>PASS</x:v>
      </x:c>
      <x:c r="G6376" s="10" t="str">
        <x:v>PASS</x:v>
      </x:c>
      <x:c r="H6376" s="10" t="str">
        <x:v>EXECUTED</x:v>
      </x:c>
      <x:c r="I6376" s="10" t="str">
        <x:v>PARSED</x:v>
      </x:c>
      <x:c r="J6376" s="10" t="str">
        <x:v>SINGLESHOT_CAPTURED_DIAGNOSTIC_PASS</x:v>
      </x:c>
      <x:c r="K6376" s="10" t="str">
        <x:v>c7b667330c8e1a561672c9625807e32b2a8b5cc3da8efb00cdf2ac44aa9f66c5</x:v>
      </x:c>
      <x:c r="L6376" s="10" t="str">
        <x:v>historical_three</x:v>
      </x:c>
      <x:c r="M6376" s="10" t="n">
        <x:v>1</x:v>
      </x:c>
      <x:c r="N6376" s="10" t="n">
        <x:v>0</x:v>
      </x:c>
      <x:c r="O6376" s="10" t="n">
        <x:v>0</x:v>
      </x:c>
      <x:c r="P6376" s="9" t="str">
        <x:f>'CaseReview'!U2004</x:f>
        <x:v>PASS</x:v>
      </x:c>
      <x:c r="Q6376" s="9" t="n">
        <x:f>IF(AND(T6376=1,G6376=P6376),1,0)</x:f>
        <x:v>1</x:v>
      </x:c>
      <x:c r="R6376" s="9" t="n">
        <x:f>IF(AND(T6376=1,G6376="PASS",P6376="FAIL"),1,0)</x:f>
        <x:v>0</x:v>
      </x:c>
      <x:c r="S6376" s="9" t="n">
        <x:f>IF(AND(T6376=1,G6376="FAIL",P6376="PASS"),1,0)</x:f>
        <x:v>0</x:v>
      </x:c>
      <x:c r="T6376" s="9" t="n">
        <x:v>1</x:v>
      </x:c>
      <x:c r="U6376" s="9" t="n">
        <x:v>6</x:v>
      </x:c>
      <x:c r="V6376" s="9" t="str">
        <x:v>MVP/SHACL_GENERATION_PIPELINE/experiments/LUNA_CONTEXTUAL_SINGLESHOT/RUN_01/runs/RUN-TRF-078-20260831T162101598331Z/artifacts/attempt_01/extracted_shape.ttl</x:v>
      </x:c>
    </x:row>
    <x:row r="6377" ht="22" customHeight="1">
      <x:c r="A6377" s="10" t="str">
        <x:v>SINGLESHOT</x:v>
      </x:c>
      <x:c r="B6377" s="10" t="str">
        <x:v>TRF-079</x:v>
      </x:c>
      <x:c r="C6377" s="10" t="str">
        <x:v>TRF-079-F01</x:v>
      </x:c>
      <x:c r="D6377" s="10" t="str">
        <x:v>RUN_01</x:v>
      </x:c>
      <x:c r="E6377" s="10" t="str">
        <x:v>ORIGINAL_LEDGER</x:v>
      </x:c>
      <x:c r="F6377" s="10" t="str">
        <x:v>FAIL</x:v>
      </x:c>
      <x:c r="G6377" s="10" t="str">
        <x:v>FAIL</x:v>
      </x:c>
      <x:c r="H6377" s="10" t="str">
        <x:v>EXECUTED</x:v>
      </x:c>
      <x:c r="I6377" s="10" t="str">
        <x:v>PARSED</x:v>
      </x:c>
      <x:c r="J6377" s="10" t="str">
        <x:v>SINGLESHOT_CAPTURED_DIAGNOSTIC_PASS</x:v>
      </x:c>
      <x:c r="K6377" s="10" t="str">
        <x:v>16e057dc556ba8f1bcf6649d17918cee4ade9167ebe8c990ac6a772c90d8183e</x:v>
      </x:c>
      <x:c r="L6377" s="10" t="str">
        <x:v>historical_three</x:v>
      </x:c>
      <x:c r="M6377" s="10" t="n">
        <x:v>1</x:v>
      </x:c>
      <x:c r="N6377" s="10" t="n">
        <x:v>0</x:v>
      </x:c>
      <x:c r="O6377" s="10" t="n">
        <x:v>0</x:v>
      </x:c>
      <x:c r="P6377" s="9" t="str">
        <x:f>'CaseReview'!U2005</x:f>
        <x:v>FAIL</x:v>
      </x:c>
      <x:c r="Q6377" s="9" t="n">
        <x:f>IF(AND(T6377=1,G6377=P6377),1,0)</x:f>
        <x:v>1</x:v>
      </x:c>
      <x:c r="R6377" s="9" t="n">
        <x:f>IF(AND(T6377=1,G6377="PASS",P6377="FAIL"),1,0)</x:f>
        <x:v>0</x:v>
      </x:c>
      <x:c r="S6377" s="9" t="n">
        <x:f>IF(AND(T6377=1,G6377="FAIL",P6377="PASS"),1,0)</x:f>
        <x:v>0</x:v>
      </x:c>
      <x:c r="T6377" s="9" t="n">
        <x:v>1</x:v>
      </x:c>
      <x:c r="U6377" s="9" t="n">
        <x:v>8</x:v>
      </x:c>
      <x:c r="V6377" s="9" t="str">
        <x:v>MVP/SHACL_GENERATION_PIPELINE/experiments/LUNA_CONTEXTUAL_SINGLESHOT/RUN_01/runs/RUN-TRF-079-20260831T162136587065Z/artifacts/attempt_01/extracted_shape.ttl</x:v>
      </x:c>
    </x:row>
    <x:row r="6378" ht="22" customHeight="1">
      <x:c r="A6378" s="10" t="str">
        <x:v>SINGLESHOT</x:v>
      </x:c>
      <x:c r="B6378" s="10" t="str">
        <x:v>TRF-079</x:v>
      </x:c>
      <x:c r="C6378" s="10" t="str">
        <x:v>TRF-079-F02</x:v>
      </x:c>
      <x:c r="D6378" s="10" t="str">
        <x:v>RUN_01</x:v>
      </x:c>
      <x:c r="E6378" s="10" t="str">
        <x:v>ORIGINAL_LEDGER</x:v>
      </x:c>
      <x:c r="F6378" s="10" t="str">
        <x:v>FAIL</x:v>
      </x:c>
      <x:c r="G6378" s="10" t="str">
        <x:v>FAIL</x:v>
      </x:c>
      <x:c r="H6378" s="10" t="str">
        <x:v>EXECUTED</x:v>
      </x:c>
      <x:c r="I6378" s="10" t="str">
        <x:v>PARSED</x:v>
      </x:c>
      <x:c r="J6378" s="10" t="str">
        <x:v>SINGLESHOT_CAPTURED_DIAGNOSTIC_PASS</x:v>
      </x:c>
      <x:c r="K6378" s="10" t="str">
        <x:v>16e057dc556ba8f1bcf6649d17918cee4ade9167ebe8c990ac6a772c90d8183e</x:v>
      </x:c>
      <x:c r="L6378" s="10" t="str">
        <x:v>historical_three</x:v>
      </x:c>
      <x:c r="M6378" s="10" t="n">
        <x:v>1</x:v>
      </x:c>
      <x:c r="N6378" s="10" t="n">
        <x:v>0</x:v>
      </x:c>
      <x:c r="O6378" s="10" t="n">
        <x:v>0</x:v>
      </x:c>
      <x:c r="P6378" s="9" t="str">
        <x:f>'CaseReview'!U2006</x:f>
        <x:v>FAIL</x:v>
      </x:c>
      <x:c r="Q6378" s="9" t="n">
        <x:f>IF(AND(T6378=1,G6378=P6378),1,0)</x:f>
        <x:v>1</x:v>
      </x:c>
      <x:c r="R6378" s="9" t="n">
        <x:f>IF(AND(T6378=1,G6378="PASS",P6378="FAIL"),1,0)</x:f>
        <x:v>0</x:v>
      </x:c>
      <x:c r="S6378" s="9" t="n">
        <x:f>IF(AND(T6378=1,G6378="FAIL",P6378="PASS"),1,0)</x:f>
        <x:v>0</x:v>
      </x:c>
      <x:c r="T6378" s="9" t="n">
        <x:v>1</x:v>
      </x:c>
      <x:c r="U6378" s="9" t="n">
        <x:v>8</x:v>
      </x:c>
      <x:c r="V6378" s="9" t="str">
        <x:v>MVP/SHACL_GENERATION_PIPELINE/experiments/LUNA_CONTEXTUAL_SINGLESHOT/RUN_01/runs/RUN-TRF-079-20260831T162136587065Z/artifacts/attempt_01/extracted_shape.ttl</x:v>
      </x:c>
    </x:row>
    <x:row r="6379" ht="22" customHeight="1">
      <x:c r="A6379" s="10" t="str">
        <x:v>SINGLESHOT</x:v>
      </x:c>
      <x:c r="B6379" s="10" t="str">
        <x:v>TRF-079</x:v>
      </x:c>
      <x:c r="C6379" s="10" t="str">
        <x:v>TRF-079-F03</x:v>
      </x:c>
      <x:c r="D6379" s="10" t="str">
        <x:v>RUN_01</x:v>
      </x:c>
      <x:c r="E6379" s="10" t="str">
        <x:v>ORIGINAL_LEDGER</x:v>
      </x:c>
      <x:c r="F6379" s="10" t="str">
        <x:v>FAIL</x:v>
      </x:c>
      <x:c r="G6379" s="10" t="str">
        <x:v>FAIL</x:v>
      </x:c>
      <x:c r="H6379" s="10" t="str">
        <x:v>EXECUTED</x:v>
      </x:c>
      <x:c r="I6379" s="10" t="str">
        <x:v>PARSED</x:v>
      </x:c>
      <x:c r="J6379" s="10" t="str">
        <x:v>SINGLESHOT_CAPTURED_DIAGNOSTIC_PASS</x:v>
      </x:c>
      <x:c r="K6379" s="10" t="str">
        <x:v>16e057dc556ba8f1bcf6649d17918cee4ade9167ebe8c990ac6a772c90d8183e</x:v>
      </x:c>
      <x:c r="L6379" s="10" t="str">
        <x:v>historical_three</x:v>
      </x:c>
      <x:c r="M6379" s="10" t="n">
        <x:v>1</x:v>
      </x:c>
      <x:c r="N6379" s="10" t="n">
        <x:v>0</x:v>
      </x:c>
      <x:c r="O6379" s="10" t="n">
        <x:v>0</x:v>
      </x:c>
      <x:c r="P6379" s="9" t="str">
        <x:f>'CaseReview'!U2007</x:f>
        <x:v>FAIL</x:v>
      </x:c>
      <x:c r="Q6379" s="9" t="n">
        <x:f>IF(AND(T6379=1,G6379=P6379),1,0)</x:f>
        <x:v>1</x:v>
      </x:c>
      <x:c r="R6379" s="9" t="n">
        <x:f>IF(AND(T6379=1,G6379="PASS",P6379="FAIL"),1,0)</x:f>
        <x:v>0</x:v>
      </x:c>
      <x:c r="S6379" s="9" t="n">
        <x:f>IF(AND(T6379=1,G6379="FAIL",P6379="PASS"),1,0)</x:f>
        <x:v>0</x:v>
      </x:c>
      <x:c r="T6379" s="9" t="n">
        <x:v>1</x:v>
      </x:c>
      <x:c r="U6379" s="9" t="n">
        <x:v>8</x:v>
      </x:c>
      <x:c r="V6379" s="9" t="str">
        <x:v>MVP/SHACL_GENERATION_PIPELINE/experiments/LUNA_CONTEXTUAL_SINGLESHOT/RUN_01/runs/RUN-TRF-079-20260831T162136587065Z/artifacts/attempt_01/extracted_shape.ttl</x:v>
      </x:c>
    </x:row>
    <x:row r="6380" ht="22" customHeight="1">
      <x:c r="A6380" s="10" t="str">
        <x:v>SINGLESHOT</x:v>
      </x:c>
      <x:c r="B6380" s="10" t="str">
        <x:v>TRF-079</x:v>
      </x:c>
      <x:c r="C6380" s="10" t="str">
        <x:v>TRF-079-P01</x:v>
      </x:c>
      <x:c r="D6380" s="10" t="str">
        <x:v>RUN_01</x:v>
      </x:c>
      <x:c r="E6380" s="10" t="str">
        <x:v>ORIGINAL_LEDGER</x:v>
      </x:c>
      <x:c r="F6380" s="10" t="str">
        <x:v>PASS</x:v>
      </x:c>
      <x:c r="G6380" s="10" t="str">
        <x:v>PASS</x:v>
      </x:c>
      <x:c r="H6380" s="10" t="str">
        <x:v>EXECUTED</x:v>
      </x:c>
      <x:c r="I6380" s="10" t="str">
        <x:v>PARSED</x:v>
      </x:c>
      <x:c r="J6380" s="10" t="str">
        <x:v>SINGLESHOT_CAPTURED_DIAGNOSTIC_PASS</x:v>
      </x:c>
      <x:c r="K6380" s="10" t="str">
        <x:v>16e057dc556ba8f1bcf6649d17918cee4ade9167ebe8c990ac6a772c90d8183e</x:v>
      </x:c>
      <x:c r="L6380" s="10" t="str">
        <x:v>historical_three</x:v>
      </x:c>
      <x:c r="M6380" s="10" t="n">
        <x:v>1</x:v>
      </x:c>
      <x:c r="N6380" s="10" t="n">
        <x:v>0</x:v>
      </x:c>
      <x:c r="O6380" s="10" t="n">
        <x:v>0</x:v>
      </x:c>
      <x:c r="P6380" s="9" t="str">
        <x:f>'CaseReview'!U2008</x:f>
        <x:v>PASS</x:v>
      </x:c>
      <x:c r="Q6380" s="9" t="n">
        <x:f>IF(AND(T6380=1,G6380=P6380),1,0)</x:f>
        <x:v>1</x:v>
      </x:c>
      <x:c r="R6380" s="9" t="n">
        <x:f>IF(AND(T6380=1,G6380="PASS",P6380="FAIL"),1,0)</x:f>
        <x:v>0</x:v>
      </x:c>
      <x:c r="S6380" s="9" t="n">
        <x:f>IF(AND(T6380=1,G6380="FAIL",P6380="PASS"),1,0)</x:f>
        <x:v>0</x:v>
      </x:c>
      <x:c r="T6380" s="9" t="n">
        <x:v>1</x:v>
      </x:c>
      <x:c r="U6380" s="9" t="n">
        <x:v>8</x:v>
      </x:c>
      <x:c r="V6380" s="9" t="str">
        <x:v>MVP/SHACL_GENERATION_PIPELINE/experiments/LUNA_CONTEXTUAL_SINGLESHOT/RUN_01/runs/RUN-TRF-079-20260831T162136587065Z/artifacts/attempt_01/extracted_shape.ttl</x:v>
      </x:c>
    </x:row>
    <x:row r="6381" ht="22" customHeight="1">
      <x:c r="A6381" s="10" t="str">
        <x:v>SINGLESHOT</x:v>
      </x:c>
      <x:c r="B6381" s="10" t="str">
        <x:v>TRF-079</x:v>
      </x:c>
      <x:c r="C6381" s="10" t="str">
        <x:v>TRF-079-P02</x:v>
      </x:c>
      <x:c r="D6381" s="10" t="str">
        <x:v>RUN_01</x:v>
      </x:c>
      <x:c r="E6381" s="10" t="str">
        <x:v>ORIGINAL_LEDGER</x:v>
      </x:c>
      <x:c r="F6381" s="10" t="str">
        <x:v>PASS</x:v>
      </x:c>
      <x:c r="G6381" s="10" t="str">
        <x:v>PASS</x:v>
      </x:c>
      <x:c r="H6381" s="10" t="str">
        <x:v>EXECUTED</x:v>
      </x:c>
      <x:c r="I6381" s="10" t="str">
        <x:v>PARSED</x:v>
      </x:c>
      <x:c r="J6381" s="10" t="str">
        <x:v>SINGLESHOT_CAPTURED_DIAGNOSTIC_PASS</x:v>
      </x:c>
      <x:c r="K6381" s="10" t="str">
        <x:v>16e057dc556ba8f1bcf6649d17918cee4ade9167ebe8c990ac6a772c90d8183e</x:v>
      </x:c>
      <x:c r="L6381" s="10" t="str">
        <x:v>historical_three</x:v>
      </x:c>
      <x:c r="M6381" s="10" t="n">
        <x:v>1</x:v>
      </x:c>
      <x:c r="N6381" s="10" t="n">
        <x:v>0</x:v>
      </x:c>
      <x:c r="O6381" s="10" t="n">
        <x:v>0</x:v>
      </x:c>
      <x:c r="P6381" s="9" t="str">
        <x:f>'CaseReview'!U2009</x:f>
        <x:v>PASS</x:v>
      </x:c>
      <x:c r="Q6381" s="9" t="n">
        <x:f>IF(AND(T6381=1,G6381=P6381),1,0)</x:f>
        <x:v>1</x:v>
      </x:c>
      <x:c r="R6381" s="9" t="n">
        <x:f>IF(AND(T6381=1,G6381="PASS",P6381="FAIL"),1,0)</x:f>
        <x:v>0</x:v>
      </x:c>
      <x:c r="S6381" s="9" t="n">
        <x:f>IF(AND(T6381=1,G6381="FAIL",P6381="PASS"),1,0)</x:f>
        <x:v>0</x:v>
      </x:c>
      <x:c r="T6381" s="9" t="n">
        <x:v>1</x:v>
      </x:c>
      <x:c r="U6381" s="9" t="n">
        <x:v>8</x:v>
      </x:c>
      <x:c r="V6381" s="9" t="str">
        <x:v>MVP/SHACL_GENERATION_PIPELINE/experiments/LUNA_CONTEXTUAL_SINGLESHOT/RUN_01/runs/RUN-TRF-079-20260831T162136587065Z/artifacts/attempt_01/extracted_shape.ttl</x:v>
      </x:c>
    </x:row>
    <x:row r="6382" ht="22" customHeight="1">
      <x:c r="A6382" s="10" t="str">
        <x:v>SINGLESHOT</x:v>
      </x:c>
      <x:c r="B6382" s="10" t="str">
        <x:v>TRF-079</x:v>
      </x:c>
      <x:c r="C6382" s="10" t="str">
        <x:v>TRF-079-P03</x:v>
      </x:c>
      <x:c r="D6382" s="10" t="str">
        <x:v>RUN_01</x:v>
      </x:c>
      <x:c r="E6382" s="10" t="str">
        <x:v>ORIGINAL_LEDGER</x:v>
      </x:c>
      <x:c r="F6382" s="10" t="str">
        <x:v>PASS</x:v>
      </x:c>
      <x:c r="G6382" s="10" t="str">
        <x:v>PASS</x:v>
      </x:c>
      <x:c r="H6382" s="10" t="str">
        <x:v>EXECUTED</x:v>
      </x:c>
      <x:c r="I6382" s="10" t="str">
        <x:v>PARSED</x:v>
      </x:c>
      <x:c r="J6382" s="10" t="str">
        <x:v>SINGLESHOT_CAPTURED_DIAGNOSTIC_PASS</x:v>
      </x:c>
      <x:c r="K6382" s="10" t="str">
        <x:v>16e057dc556ba8f1bcf6649d17918cee4ade9167ebe8c990ac6a772c90d8183e</x:v>
      </x:c>
      <x:c r="L6382" s="10" t="str">
        <x:v>historical_three</x:v>
      </x:c>
      <x:c r="M6382" s="10" t="n">
        <x:v>1</x:v>
      </x:c>
      <x:c r="N6382" s="10" t="n">
        <x:v>0</x:v>
      </x:c>
      <x:c r="O6382" s="10" t="n">
        <x:v>0</x:v>
      </x:c>
      <x:c r="P6382" s="9" t="str">
        <x:f>'CaseReview'!U2010</x:f>
        <x:v>PASS</x:v>
      </x:c>
      <x:c r="Q6382" s="9" t="n">
        <x:f>IF(AND(T6382=1,G6382=P6382),1,0)</x:f>
        <x:v>1</x:v>
      </x:c>
      <x:c r="R6382" s="9" t="n">
        <x:f>IF(AND(T6382=1,G6382="PASS",P6382="FAIL"),1,0)</x:f>
        <x:v>0</x:v>
      </x:c>
      <x:c r="S6382" s="9" t="n">
        <x:f>IF(AND(T6382=1,G6382="FAIL",P6382="PASS"),1,0)</x:f>
        <x:v>0</x:v>
      </x:c>
      <x:c r="T6382" s="9" t="n">
        <x:v>1</x:v>
      </x:c>
      <x:c r="U6382" s="9" t="n">
        <x:v>8</x:v>
      </x:c>
      <x:c r="V6382" s="9" t="str">
        <x:v>MVP/SHACL_GENERATION_PIPELINE/experiments/LUNA_CONTEXTUAL_SINGLESHOT/RUN_01/runs/RUN-TRF-079-20260831T162136587065Z/artifacts/attempt_01/extracted_shape.ttl</x:v>
      </x:c>
    </x:row>
    <x:row r="6383" ht="22" customHeight="1">
      <x:c r="A6383" s="10" t="str">
        <x:v>SINGLESHOT</x:v>
      </x:c>
      <x:c r="B6383" s="10" t="str">
        <x:v>TRF-079</x:v>
      </x:c>
      <x:c r="C6383" s="10" t="str">
        <x:v>TRF-079-P04</x:v>
      </x:c>
      <x:c r="D6383" s="10" t="str">
        <x:v>RUN_01</x:v>
      </x:c>
      <x:c r="E6383" s="10" t="str">
        <x:v>ORIGINAL_LEDGER</x:v>
      </x:c>
      <x:c r="F6383" s="10" t="str">
        <x:v>PASS</x:v>
      </x:c>
      <x:c r="G6383" s="10" t="str">
        <x:v>PASS</x:v>
      </x:c>
      <x:c r="H6383" s="10" t="str">
        <x:v>EXECUTED</x:v>
      </x:c>
      <x:c r="I6383" s="10" t="str">
        <x:v>PARSED</x:v>
      </x:c>
      <x:c r="J6383" s="10" t="str">
        <x:v>SINGLESHOT_CAPTURED_DIAGNOSTIC_PASS</x:v>
      </x:c>
      <x:c r="K6383" s="10" t="str">
        <x:v>16e057dc556ba8f1bcf6649d17918cee4ade9167ebe8c990ac6a772c90d8183e</x:v>
      </x:c>
      <x:c r="L6383" s="10" t="str">
        <x:v>historical_three</x:v>
      </x:c>
      <x:c r="M6383" s="10" t="n">
        <x:v>1</x:v>
      </x:c>
      <x:c r="N6383" s="10" t="n">
        <x:v>0</x:v>
      </x:c>
      <x:c r="O6383" s="10" t="n">
        <x:v>0</x:v>
      </x:c>
      <x:c r="P6383" s="9" t="str">
        <x:f>'CaseReview'!U2011</x:f>
        <x:v>PASS</x:v>
      </x:c>
      <x:c r="Q6383" s="9" t="n">
        <x:f>IF(AND(T6383=1,G6383=P6383),1,0)</x:f>
        <x:v>1</x:v>
      </x:c>
      <x:c r="R6383" s="9" t="n">
        <x:f>IF(AND(T6383=1,G6383="PASS",P6383="FAIL"),1,0)</x:f>
        <x:v>0</x:v>
      </x:c>
      <x:c r="S6383" s="9" t="n">
        <x:f>IF(AND(T6383=1,G6383="FAIL",P6383="PASS"),1,0)</x:f>
        <x:v>0</x:v>
      </x:c>
      <x:c r="T6383" s="9" t="n">
        <x:v>1</x:v>
      </x:c>
      <x:c r="U6383" s="9" t="n">
        <x:v>8</x:v>
      </x:c>
      <x:c r="V6383" s="9" t="str">
        <x:v>MVP/SHACL_GENERATION_PIPELINE/experiments/LUNA_CONTEXTUAL_SINGLESHOT/RUN_01/runs/RUN-TRF-079-20260831T162136587065Z/artifacts/attempt_01/extracted_shape.ttl</x:v>
      </x:c>
    </x:row>
    <x:row r="6384" ht="22" customHeight="1">
      <x:c r="A6384" s="10" t="str">
        <x:v>SINGLESHOT</x:v>
      </x:c>
      <x:c r="B6384" s="10" t="str">
        <x:v>TRF-079</x:v>
      </x:c>
      <x:c r="C6384" s="10" t="str">
        <x:v>TRF-079-P05</x:v>
      </x:c>
      <x:c r="D6384" s="10" t="str">
        <x:v>RUN_01</x:v>
      </x:c>
      <x:c r="E6384" s="10" t="str">
        <x:v>ORIGINAL_LEDGER</x:v>
      </x:c>
      <x:c r="F6384" s="10" t="str">
        <x:v>PASS</x:v>
      </x:c>
      <x:c r="G6384" s="10" t="str">
        <x:v>PASS</x:v>
      </x:c>
      <x:c r="H6384" s="10" t="str">
        <x:v>EXECUTED</x:v>
      </x:c>
      <x:c r="I6384" s="10" t="str">
        <x:v>PARSED</x:v>
      </x:c>
      <x:c r="J6384" s="10" t="str">
        <x:v>SINGLESHOT_CAPTURED_DIAGNOSTIC_PASS</x:v>
      </x:c>
      <x:c r="K6384" s="10" t="str">
        <x:v>16e057dc556ba8f1bcf6649d17918cee4ade9167ebe8c990ac6a772c90d8183e</x:v>
      </x:c>
      <x:c r="L6384" s="10" t="str">
        <x:v>historical_three</x:v>
      </x:c>
      <x:c r="M6384" s="10" t="n">
        <x:v>1</x:v>
      </x:c>
      <x:c r="N6384" s="10" t="n">
        <x:v>0</x:v>
      </x:c>
      <x:c r="O6384" s="10" t="n">
        <x:v>0</x:v>
      </x:c>
      <x:c r="P6384" s="9" t="str">
        <x:f>'CaseReview'!U2012</x:f>
        <x:v>PASS</x:v>
      </x:c>
      <x:c r="Q6384" s="9" t="n">
        <x:f>IF(AND(T6384=1,G6384=P6384),1,0)</x:f>
        <x:v>1</x:v>
      </x:c>
      <x:c r="R6384" s="9" t="n">
        <x:f>IF(AND(T6384=1,G6384="PASS",P6384="FAIL"),1,0)</x:f>
        <x:v>0</x:v>
      </x:c>
      <x:c r="S6384" s="9" t="n">
        <x:f>IF(AND(T6384=1,G6384="FAIL",P6384="PASS"),1,0)</x:f>
        <x:v>0</x:v>
      </x:c>
      <x:c r="T6384" s="9" t="n">
        <x:v>1</x:v>
      </x:c>
      <x:c r="U6384" s="9" t="n">
        <x:v>8</x:v>
      </x:c>
      <x:c r="V6384" s="9" t="str">
        <x:v>MVP/SHACL_GENERATION_PIPELINE/experiments/LUNA_CONTEXTUAL_SINGLESHOT/RUN_01/runs/RUN-TRF-079-20260831T162136587065Z/artifacts/attempt_01/extracted_shape.ttl</x:v>
      </x:c>
    </x:row>
    <x:row r="6385" ht="22" customHeight="1">
      <x:c r="A6385" s="10" t="str">
        <x:v>SINGLESHOT</x:v>
      </x:c>
      <x:c r="B6385" s="10" t="str">
        <x:v>TRF-080</x:v>
      </x:c>
      <x:c r="C6385" s="10" t="str">
        <x:v>TRF-080-F01</x:v>
      </x:c>
      <x:c r="D6385" s="10" t="str">
        <x:v>RUN_01</x:v>
      </x:c>
      <x:c r="E6385" s="10" t="str">
        <x:v>ORIGINAL_LEDGER</x:v>
      </x:c>
      <x:c r="F6385" s="10" t="str">
        <x:v>FAIL</x:v>
      </x:c>
      <x:c r="G6385" s="10" t="str">
        <x:v>FAIL</x:v>
      </x:c>
      <x:c r="H6385" s="10" t="str">
        <x:v>EXECUTED</x:v>
      </x:c>
      <x:c r="I6385" s="10" t="str">
        <x:v>PARSED</x:v>
      </x:c>
      <x:c r="J6385" s="10" t="str">
        <x:v>SINGLESHOT_CAPTURED_DIAGNOSTIC_PASS</x:v>
      </x:c>
      <x:c r="K6385" s="10" t="str">
        <x:v>c46b5f56bd9c403c3ac6ac3fc72844b4ad270b1d7c2c9709d486004d39873201</x:v>
      </x:c>
      <x:c r="L6385" s="10" t="str">
        <x:v>historical_three</x:v>
      </x:c>
      <x:c r="M6385" s="10" t="n">
        <x:v>1</x:v>
      </x:c>
      <x:c r="N6385" s="10" t="n">
        <x:v>0</x:v>
      </x:c>
      <x:c r="O6385" s="10" t="n">
        <x:v>0</x:v>
      </x:c>
      <x:c r="P6385" s="9" t="str">
        <x:f>'CaseReview'!U2013</x:f>
        <x:v>FAIL</x:v>
      </x:c>
      <x:c r="Q6385" s="9" t="n">
        <x:f>IF(AND(T6385=1,G6385=P6385),1,0)</x:f>
        <x:v>1</x:v>
      </x:c>
      <x:c r="R6385" s="9" t="n">
        <x:f>IF(AND(T6385=1,G6385="PASS",P6385="FAIL"),1,0)</x:f>
        <x:v>0</x:v>
      </x:c>
      <x:c r="S6385" s="9" t="n">
        <x:f>IF(AND(T6385=1,G6385="FAIL",P6385="PASS"),1,0)</x:f>
        <x:v>0</x:v>
      </x:c>
      <x:c r="T6385" s="9" t="n">
        <x:v>1</x:v>
      </x:c>
      <x:c r="U6385" s="9" t="n">
        <x:v>5</x:v>
      </x:c>
      <x:c r="V6385" s="9" t="str">
        <x:v>MVP/SHACL_GENERATION_PIPELINE/experiments/LUNA_CONTEXTUAL_SINGLESHOT/RUN_01/runs/RUN-TRF-080-20260831T162204197124Z/artifacts/attempt_01/extracted_shape.ttl</x:v>
      </x:c>
    </x:row>
    <x:row r="6386" ht="22" customHeight="1">
      <x:c r="A6386" s="10" t="str">
        <x:v>SINGLESHOT</x:v>
      </x:c>
      <x:c r="B6386" s="10" t="str">
        <x:v>TRF-080</x:v>
      </x:c>
      <x:c r="C6386" s="10" t="str">
        <x:v>TRF-080-F02</x:v>
      </x:c>
      <x:c r="D6386" s="10" t="str">
        <x:v>RUN_01</x:v>
      </x:c>
      <x:c r="E6386" s="10" t="str">
        <x:v>ORIGINAL_LEDGER</x:v>
      </x:c>
      <x:c r="F6386" s="10" t="str">
        <x:v>FAIL</x:v>
      </x:c>
      <x:c r="G6386" s="10" t="str">
        <x:v>FAIL</x:v>
      </x:c>
      <x:c r="H6386" s="10" t="str">
        <x:v>EXECUTED</x:v>
      </x:c>
      <x:c r="I6386" s="10" t="str">
        <x:v>PARSED</x:v>
      </x:c>
      <x:c r="J6386" s="10" t="str">
        <x:v>SINGLESHOT_CAPTURED_DIAGNOSTIC_PASS</x:v>
      </x:c>
      <x:c r="K6386" s="10" t="str">
        <x:v>c46b5f56bd9c403c3ac6ac3fc72844b4ad270b1d7c2c9709d486004d39873201</x:v>
      </x:c>
      <x:c r="L6386" s="10" t="str">
        <x:v>historical_three</x:v>
      </x:c>
      <x:c r="M6386" s="10" t="n">
        <x:v>1</x:v>
      </x:c>
      <x:c r="N6386" s="10" t="n">
        <x:v>0</x:v>
      </x:c>
      <x:c r="O6386" s="10" t="n">
        <x:v>0</x:v>
      </x:c>
      <x:c r="P6386" s="9" t="str">
        <x:f>'CaseReview'!U2014</x:f>
        <x:v>FAIL</x:v>
      </x:c>
      <x:c r="Q6386" s="9" t="n">
        <x:f>IF(AND(T6386=1,G6386=P6386),1,0)</x:f>
        <x:v>1</x:v>
      </x:c>
      <x:c r="R6386" s="9" t="n">
        <x:f>IF(AND(T6386=1,G6386="PASS",P6386="FAIL"),1,0)</x:f>
        <x:v>0</x:v>
      </x:c>
      <x:c r="S6386" s="9" t="n">
        <x:f>IF(AND(T6386=1,G6386="FAIL",P6386="PASS"),1,0)</x:f>
        <x:v>0</x:v>
      </x:c>
      <x:c r="T6386" s="9" t="n">
        <x:v>1</x:v>
      </x:c>
      <x:c r="U6386" s="9" t="n">
        <x:v>5</x:v>
      </x:c>
      <x:c r="V6386" s="9" t="str">
        <x:v>MVP/SHACL_GENERATION_PIPELINE/experiments/LUNA_CONTEXTUAL_SINGLESHOT/RUN_01/runs/RUN-TRF-080-20260831T162204197124Z/artifacts/attempt_01/extracted_shape.ttl</x:v>
      </x:c>
    </x:row>
    <x:row r="6387" ht="22" customHeight="1">
      <x:c r="A6387" s="10" t="str">
        <x:v>SINGLESHOT</x:v>
      </x:c>
      <x:c r="B6387" s="10" t="str">
        <x:v>TRF-080</x:v>
      </x:c>
      <x:c r="C6387" s="10" t="str">
        <x:v>TRF-080-F03</x:v>
      </x:c>
      <x:c r="D6387" s="10" t="str">
        <x:v>RUN_01</x:v>
      </x:c>
      <x:c r="E6387" s="10" t="str">
        <x:v>ORIGINAL_LEDGER</x:v>
      </x:c>
      <x:c r="F6387" s="10" t="str">
        <x:v>FAIL</x:v>
      </x:c>
      <x:c r="G6387" s="10" t="str">
        <x:v>FAIL</x:v>
      </x:c>
      <x:c r="H6387" s="10" t="str">
        <x:v>EXECUTED</x:v>
      </x:c>
      <x:c r="I6387" s="10" t="str">
        <x:v>PARSED</x:v>
      </x:c>
      <x:c r="J6387" s="10" t="str">
        <x:v>SINGLESHOT_CAPTURED_DIAGNOSTIC_PASS</x:v>
      </x:c>
      <x:c r="K6387" s="10" t="str">
        <x:v>c46b5f56bd9c403c3ac6ac3fc72844b4ad270b1d7c2c9709d486004d39873201</x:v>
      </x:c>
      <x:c r="L6387" s="10" t="str">
        <x:v>historical_three</x:v>
      </x:c>
      <x:c r="M6387" s="10" t="n">
        <x:v>1</x:v>
      </x:c>
      <x:c r="N6387" s="10" t="n">
        <x:v>0</x:v>
      </x:c>
      <x:c r="O6387" s="10" t="n">
        <x:v>0</x:v>
      </x:c>
      <x:c r="P6387" s="9" t="str">
        <x:f>'CaseReview'!U2015</x:f>
        <x:v>FAIL</x:v>
      </x:c>
      <x:c r="Q6387" s="9" t="n">
        <x:f>IF(AND(T6387=1,G6387=P6387),1,0)</x:f>
        <x:v>1</x:v>
      </x:c>
      <x:c r="R6387" s="9" t="n">
        <x:f>IF(AND(T6387=1,G6387="PASS",P6387="FAIL"),1,0)</x:f>
        <x:v>0</x:v>
      </x:c>
      <x:c r="S6387" s="9" t="n">
        <x:f>IF(AND(T6387=1,G6387="FAIL",P6387="PASS"),1,0)</x:f>
        <x:v>0</x:v>
      </x:c>
      <x:c r="T6387" s="9" t="n">
        <x:v>1</x:v>
      </x:c>
      <x:c r="U6387" s="9" t="n">
        <x:v>5</x:v>
      </x:c>
      <x:c r="V6387" s="9" t="str">
        <x:v>MVP/SHACL_GENERATION_PIPELINE/experiments/LUNA_CONTEXTUAL_SINGLESHOT/RUN_01/runs/RUN-TRF-080-20260831T162204197124Z/artifacts/attempt_01/extracted_shape.ttl</x:v>
      </x:c>
    </x:row>
    <x:row r="6388" ht="22" customHeight="1">
      <x:c r="A6388" s="10" t="str">
        <x:v>SINGLESHOT</x:v>
      </x:c>
      <x:c r="B6388" s="10" t="str">
        <x:v>TRF-080</x:v>
      </x:c>
      <x:c r="C6388" s="10" t="str">
        <x:v>TRF-080-P01</x:v>
      </x:c>
      <x:c r="D6388" s="10" t="str">
        <x:v>RUN_01</x:v>
      </x:c>
      <x:c r="E6388" s="10" t="str">
        <x:v>ORIGINAL_LEDGER</x:v>
      </x:c>
      <x:c r="F6388" s="10" t="str">
        <x:v>PASS</x:v>
      </x:c>
      <x:c r="G6388" s="10" t="str">
        <x:v>FAIL</x:v>
      </x:c>
      <x:c r="H6388" s="10" t="str">
        <x:v>EXECUTED</x:v>
      </x:c>
      <x:c r="I6388" s="10" t="str">
        <x:v>PARSED</x:v>
      </x:c>
      <x:c r="J6388" s="10" t="str">
        <x:v>SINGLESHOT_CAPTURED_DIAGNOSTIC_PASS</x:v>
      </x:c>
      <x:c r="K6388" s="10" t="str">
        <x:v>c46b5f56bd9c403c3ac6ac3fc72844b4ad270b1d7c2c9709d486004d39873201</x:v>
      </x:c>
      <x:c r="L6388" s="10" t="str">
        <x:v>historical_three</x:v>
      </x:c>
      <x:c r="M6388" s="10" t="n">
        <x:v>0</x:v>
      </x:c>
      <x:c r="N6388" s="10" t="n">
        <x:v>0</x:v>
      </x:c>
      <x:c r="O6388" s="10" t="n">
        <x:v>1</x:v>
      </x:c>
      <x:c r="P6388" s="9" t="str">
        <x:f>'CaseReview'!U2016</x:f>
        <x:v>PASS</x:v>
      </x:c>
      <x:c r="Q6388" s="9" t="n">
        <x:f>IF(AND(T6388=1,G6388=P6388),1,0)</x:f>
        <x:v>0</x:v>
      </x:c>
      <x:c r="R6388" s="9" t="n">
        <x:f>IF(AND(T6388=1,G6388="PASS",P6388="FAIL"),1,0)</x:f>
        <x:v>0</x:v>
      </x:c>
      <x:c r="S6388" s="9" t="n">
        <x:f>IF(AND(T6388=1,G6388="FAIL",P6388="PASS"),1,0)</x:f>
        <x:v>1</x:v>
      </x:c>
      <x:c r="T6388" s="9" t="n">
        <x:v>1</x:v>
      </x:c>
      <x:c r="U6388" s="9" t="n">
        <x:v>5</x:v>
      </x:c>
      <x:c r="V6388" s="9" t="str">
        <x:v>MVP/SHACL_GENERATION_PIPELINE/experiments/LUNA_CONTEXTUAL_SINGLESHOT/RUN_01/runs/RUN-TRF-080-20260831T162204197124Z/artifacts/attempt_01/extracted_shape.ttl</x:v>
      </x:c>
    </x:row>
    <x:row r="6389" ht="22" customHeight="1">
      <x:c r="A6389" s="10" t="str">
        <x:v>SINGLESHOT</x:v>
      </x:c>
      <x:c r="B6389" s="10" t="str">
        <x:v>TRF-080</x:v>
      </x:c>
      <x:c r="C6389" s="10" t="str">
        <x:v>TRF-080-P02</x:v>
      </x:c>
      <x:c r="D6389" s="10" t="str">
        <x:v>RUN_01</x:v>
      </x:c>
      <x:c r="E6389" s="10" t="str">
        <x:v>ORIGINAL_LEDGER</x:v>
      </x:c>
      <x:c r="F6389" s="10" t="str">
        <x:v>PASS</x:v>
      </x:c>
      <x:c r="G6389" s="10" t="str">
        <x:v>FAIL</x:v>
      </x:c>
      <x:c r="H6389" s="10" t="str">
        <x:v>EXECUTED</x:v>
      </x:c>
      <x:c r="I6389" s="10" t="str">
        <x:v>PARSED</x:v>
      </x:c>
      <x:c r="J6389" s="10" t="str">
        <x:v>SINGLESHOT_CAPTURED_DIAGNOSTIC_PASS</x:v>
      </x:c>
      <x:c r="K6389" s="10" t="str">
        <x:v>c46b5f56bd9c403c3ac6ac3fc72844b4ad270b1d7c2c9709d486004d39873201</x:v>
      </x:c>
      <x:c r="L6389" s="10" t="str">
        <x:v>historical_three</x:v>
      </x:c>
      <x:c r="M6389" s="10" t="n">
        <x:v>0</x:v>
      </x:c>
      <x:c r="N6389" s="10" t="n">
        <x:v>0</x:v>
      </x:c>
      <x:c r="O6389" s="10" t="n">
        <x:v>1</x:v>
      </x:c>
      <x:c r="P6389" s="9" t="str">
        <x:f>'CaseReview'!U2017</x:f>
        <x:v>PASS</x:v>
      </x:c>
      <x:c r="Q6389" s="9" t="n">
        <x:f>IF(AND(T6389=1,G6389=P6389),1,0)</x:f>
        <x:v>0</x:v>
      </x:c>
      <x:c r="R6389" s="9" t="n">
        <x:f>IF(AND(T6389=1,G6389="PASS",P6389="FAIL"),1,0)</x:f>
        <x:v>0</x:v>
      </x:c>
      <x:c r="S6389" s="9" t="n">
        <x:f>IF(AND(T6389=1,G6389="FAIL",P6389="PASS"),1,0)</x:f>
        <x:v>1</x:v>
      </x:c>
      <x:c r="T6389" s="9" t="n">
        <x:v>1</x:v>
      </x:c>
      <x:c r="U6389" s="9" t="n">
        <x:v>5</x:v>
      </x:c>
      <x:c r="V6389" s="9" t="str">
        <x:v>MVP/SHACL_GENERATION_PIPELINE/experiments/LUNA_CONTEXTUAL_SINGLESHOT/RUN_01/runs/RUN-TRF-080-20260831T162204197124Z/artifacts/attempt_01/extracted_shape.ttl</x:v>
      </x:c>
    </x:row>
    <x:row r="6390" ht="22" customHeight="1">
      <x:c r="A6390" s="10" t="str">
        <x:v>SINGLESHOT</x:v>
      </x:c>
      <x:c r="B6390" s="10" t="str">
        <x:v>TRF-081</x:v>
      </x:c>
      <x:c r="C6390" s="10" t="str">
        <x:v>TRF-081-F01</x:v>
      </x:c>
      <x:c r="D6390" s="10" t="str">
        <x:v>RUN_01</x:v>
      </x:c>
      <x:c r="E6390" s="10" t="str">
        <x:v>ORIGINAL_LEDGER</x:v>
      </x:c>
      <x:c r="F6390" s="10" t="str">
        <x:v>FAIL</x:v>
      </x:c>
      <x:c r="G6390" s="10" t="str">
        <x:v>FAIL</x:v>
      </x:c>
      <x:c r="H6390" s="10" t="str">
        <x:v>EXECUTED</x:v>
      </x:c>
      <x:c r="I6390" s="10" t="str">
        <x:v>PARSED</x:v>
      </x:c>
      <x:c r="J6390" s="10" t="str">
        <x:v>SINGLESHOT_CAPTURED_DIAGNOSTIC_PASS</x:v>
      </x:c>
      <x:c r="K6390" s="10" t="str">
        <x:v>15175403241cc7842f194ceeb579e991ef0d0c9105f8448c44d8d99280ee00a1</x:v>
      </x:c>
      <x:c r="L6390" s="10" t="str">
        <x:v>historical_three</x:v>
      </x:c>
      <x:c r="M6390" s="10" t="n">
        <x:v>1</x:v>
      </x:c>
      <x:c r="N6390" s="10" t="n">
        <x:v>0</x:v>
      </x:c>
      <x:c r="O6390" s="10" t="n">
        <x:v>0</x:v>
      </x:c>
      <x:c r="P6390" s="9" t="str">
        <x:f>'CaseReview'!U2018</x:f>
        <x:v>FAIL</x:v>
      </x:c>
      <x:c r="Q6390" s="9" t="n">
        <x:f>IF(AND(T6390=1,G6390=P6390),1,0)</x:f>
        <x:v>1</x:v>
      </x:c>
      <x:c r="R6390" s="9" t="n">
        <x:f>IF(AND(T6390=1,G6390="PASS",P6390="FAIL"),1,0)</x:f>
        <x:v>0</x:v>
      </x:c>
      <x:c r="S6390" s="9" t="n">
        <x:f>IF(AND(T6390=1,G6390="FAIL",P6390="PASS"),1,0)</x:f>
        <x:v>0</x:v>
      </x:c>
      <x:c r="T6390" s="9" t="n">
        <x:v>1</x:v>
      </x:c>
      <x:c r="U6390" s="9" t="n">
        <x:v>6</x:v>
      </x:c>
      <x:c r="V6390" s="9" t="str">
        <x:v>MVP/SHACL_GENERATION_PIPELINE/experiments/LUNA_CONTEXTUAL_SINGLESHOT/RUN_01/runs/RUN-TRF-081-20260831T162218174084Z/artifacts/attempt_01/extracted_shape.ttl</x:v>
      </x:c>
    </x:row>
    <x:row r="6391" ht="22" customHeight="1">
      <x:c r="A6391" s="10" t="str">
        <x:v>SINGLESHOT</x:v>
      </x:c>
      <x:c r="B6391" s="10" t="str">
        <x:v>TRF-081</x:v>
      </x:c>
      <x:c r="C6391" s="10" t="str">
        <x:v>TRF-081-F02</x:v>
      </x:c>
      <x:c r="D6391" s="10" t="str">
        <x:v>RUN_01</x:v>
      </x:c>
      <x:c r="E6391" s="10" t="str">
        <x:v>ORIGINAL_LEDGER</x:v>
      </x:c>
      <x:c r="F6391" s="10" t="str">
        <x:v>FAIL</x:v>
      </x:c>
      <x:c r="G6391" s="10" t="str">
        <x:v>FAIL</x:v>
      </x:c>
      <x:c r="H6391" s="10" t="str">
        <x:v>EXECUTED</x:v>
      </x:c>
      <x:c r="I6391" s="10" t="str">
        <x:v>PARSED</x:v>
      </x:c>
      <x:c r="J6391" s="10" t="str">
        <x:v>SINGLESHOT_CAPTURED_DIAGNOSTIC_PASS</x:v>
      </x:c>
      <x:c r="K6391" s="10" t="str">
        <x:v>15175403241cc7842f194ceeb579e991ef0d0c9105f8448c44d8d99280ee00a1</x:v>
      </x:c>
      <x:c r="L6391" s="10" t="str">
        <x:v>historical_three</x:v>
      </x:c>
      <x:c r="M6391" s="10" t="n">
        <x:v>1</x:v>
      </x:c>
      <x:c r="N6391" s="10" t="n">
        <x:v>0</x:v>
      </x:c>
      <x:c r="O6391" s="10" t="n">
        <x:v>0</x:v>
      </x:c>
      <x:c r="P6391" s="9" t="str">
        <x:f>'CaseReview'!U2019</x:f>
        <x:v>FAIL</x:v>
      </x:c>
      <x:c r="Q6391" s="9" t="n">
        <x:f>IF(AND(T6391=1,G6391=P6391),1,0)</x:f>
        <x:v>1</x:v>
      </x:c>
      <x:c r="R6391" s="9" t="n">
        <x:f>IF(AND(T6391=1,G6391="PASS",P6391="FAIL"),1,0)</x:f>
        <x:v>0</x:v>
      </x:c>
      <x:c r="S6391" s="9" t="n">
        <x:f>IF(AND(T6391=1,G6391="FAIL",P6391="PASS"),1,0)</x:f>
        <x:v>0</x:v>
      </x:c>
      <x:c r="T6391" s="9" t="n">
        <x:v>1</x:v>
      </x:c>
      <x:c r="U6391" s="9" t="n">
        <x:v>6</x:v>
      </x:c>
      <x:c r="V6391" s="9" t="str">
        <x:v>MVP/SHACL_GENERATION_PIPELINE/experiments/LUNA_CONTEXTUAL_SINGLESHOT/RUN_01/runs/RUN-TRF-081-20260831T162218174084Z/artifacts/attempt_01/extracted_shape.ttl</x:v>
      </x:c>
    </x:row>
    <x:row r="6392" ht="22" customHeight="1">
      <x:c r="A6392" s="10" t="str">
        <x:v>SINGLESHOT</x:v>
      </x:c>
      <x:c r="B6392" s="10" t="str">
        <x:v>TRF-081</x:v>
      </x:c>
      <x:c r="C6392" s="10" t="str">
        <x:v>TRF-081-F03</x:v>
      </x:c>
      <x:c r="D6392" s="10" t="str">
        <x:v>RUN_01</x:v>
      </x:c>
      <x:c r="E6392" s="10" t="str">
        <x:v>ORIGINAL_LEDGER</x:v>
      </x:c>
      <x:c r="F6392" s="10" t="str">
        <x:v>FAIL</x:v>
      </x:c>
      <x:c r="G6392" s="10" t="str">
        <x:v>FAIL</x:v>
      </x:c>
      <x:c r="H6392" s="10" t="str">
        <x:v>EXECUTED</x:v>
      </x:c>
      <x:c r="I6392" s="10" t="str">
        <x:v>PARSED</x:v>
      </x:c>
      <x:c r="J6392" s="10" t="str">
        <x:v>SINGLESHOT_CAPTURED_DIAGNOSTIC_PASS</x:v>
      </x:c>
      <x:c r="K6392" s="10" t="str">
        <x:v>15175403241cc7842f194ceeb579e991ef0d0c9105f8448c44d8d99280ee00a1</x:v>
      </x:c>
      <x:c r="L6392" s="10" t="str">
        <x:v>historical_three</x:v>
      </x:c>
      <x:c r="M6392" s="10" t="n">
        <x:v>1</x:v>
      </x:c>
      <x:c r="N6392" s="10" t="n">
        <x:v>0</x:v>
      </x:c>
      <x:c r="O6392" s="10" t="n">
        <x:v>0</x:v>
      </x:c>
      <x:c r="P6392" s="9" t="str">
        <x:f>'CaseReview'!U2020</x:f>
        <x:v>FAIL</x:v>
      </x:c>
      <x:c r="Q6392" s="9" t="n">
        <x:f>IF(AND(T6392=1,G6392=P6392),1,0)</x:f>
        <x:v>1</x:v>
      </x:c>
      <x:c r="R6392" s="9" t="n">
        <x:f>IF(AND(T6392=1,G6392="PASS",P6392="FAIL"),1,0)</x:f>
        <x:v>0</x:v>
      </x:c>
      <x:c r="S6392" s="9" t="n">
        <x:f>IF(AND(T6392=1,G6392="FAIL",P6392="PASS"),1,0)</x:f>
        <x:v>0</x:v>
      </x:c>
      <x:c r="T6392" s="9" t="n">
        <x:v>1</x:v>
      </x:c>
      <x:c r="U6392" s="9" t="n">
        <x:v>6</x:v>
      </x:c>
      <x:c r="V6392" s="9" t="str">
        <x:v>MVP/SHACL_GENERATION_PIPELINE/experiments/LUNA_CONTEXTUAL_SINGLESHOT/RUN_01/runs/RUN-TRF-081-20260831T162218174084Z/artifacts/attempt_01/extracted_shape.ttl</x:v>
      </x:c>
    </x:row>
    <x:row r="6393" ht="22" customHeight="1">
      <x:c r="A6393" s="10" t="str">
        <x:v>SINGLESHOT</x:v>
      </x:c>
      <x:c r="B6393" s="10" t="str">
        <x:v>TRF-081</x:v>
      </x:c>
      <x:c r="C6393" s="10" t="str">
        <x:v>TRF-081-F04</x:v>
      </x:c>
      <x:c r="D6393" s="10" t="str">
        <x:v>RUN_01</x:v>
      </x:c>
      <x:c r="E6393" s="10" t="str">
        <x:v>ORIGINAL_LEDGER</x:v>
      </x:c>
      <x:c r="F6393" s="10" t="str">
        <x:v>FAIL</x:v>
      </x:c>
      <x:c r="G6393" s="10" t="str">
        <x:v>FAIL</x:v>
      </x:c>
      <x:c r="H6393" s="10" t="str">
        <x:v>EXECUTED</x:v>
      </x:c>
      <x:c r="I6393" s="10" t="str">
        <x:v>PARSED</x:v>
      </x:c>
      <x:c r="J6393" s="10" t="str">
        <x:v>SINGLESHOT_CAPTURED_DIAGNOSTIC_PASS</x:v>
      </x:c>
      <x:c r="K6393" s="10" t="str">
        <x:v>15175403241cc7842f194ceeb579e991ef0d0c9105f8448c44d8d99280ee00a1</x:v>
      </x:c>
      <x:c r="L6393" s="10" t="str">
        <x:v>historical_three</x:v>
      </x:c>
      <x:c r="M6393" s="10" t="n">
        <x:v>1</x:v>
      </x:c>
      <x:c r="N6393" s="10" t="n">
        <x:v>0</x:v>
      </x:c>
      <x:c r="O6393" s="10" t="n">
        <x:v>0</x:v>
      </x:c>
      <x:c r="P6393" s="9" t="str">
        <x:f>'CaseReview'!U2021</x:f>
        <x:v>FAIL</x:v>
      </x:c>
      <x:c r="Q6393" s="9" t="n">
        <x:f>IF(AND(T6393=1,G6393=P6393),1,0)</x:f>
        <x:v>1</x:v>
      </x:c>
      <x:c r="R6393" s="9" t="n">
        <x:f>IF(AND(T6393=1,G6393="PASS",P6393="FAIL"),1,0)</x:f>
        <x:v>0</x:v>
      </x:c>
      <x:c r="S6393" s="9" t="n">
        <x:f>IF(AND(T6393=1,G6393="FAIL",P6393="PASS"),1,0)</x:f>
        <x:v>0</x:v>
      </x:c>
      <x:c r="T6393" s="9" t="n">
        <x:v>1</x:v>
      </x:c>
      <x:c r="U6393" s="9" t="n">
        <x:v>6</x:v>
      </x:c>
      <x:c r="V6393" s="9" t="str">
        <x:v>MVP/SHACL_GENERATION_PIPELINE/experiments/LUNA_CONTEXTUAL_SINGLESHOT/RUN_01/runs/RUN-TRF-081-20260831T162218174084Z/artifacts/attempt_01/extracted_shape.ttl</x:v>
      </x:c>
    </x:row>
    <x:row r="6394" ht="22" customHeight="1">
      <x:c r="A6394" s="10" t="str">
        <x:v>SINGLESHOT</x:v>
      </x:c>
      <x:c r="B6394" s="10" t="str">
        <x:v>TRF-081</x:v>
      </x:c>
      <x:c r="C6394" s="10" t="str">
        <x:v>TRF-081-P01</x:v>
      </x:c>
      <x:c r="D6394" s="10" t="str">
        <x:v>RUN_01</x:v>
      </x:c>
      <x:c r="E6394" s="10" t="str">
        <x:v>ORIGINAL_LEDGER</x:v>
      </x:c>
      <x:c r="F6394" s="10" t="str">
        <x:v>PASS</x:v>
      </x:c>
      <x:c r="G6394" s="10" t="str">
        <x:v>FAIL</x:v>
      </x:c>
      <x:c r="H6394" s="10" t="str">
        <x:v>EXECUTED</x:v>
      </x:c>
      <x:c r="I6394" s="10" t="str">
        <x:v>PARSED</x:v>
      </x:c>
      <x:c r="J6394" s="10" t="str">
        <x:v>SINGLESHOT_CAPTURED_DIAGNOSTIC_PASS</x:v>
      </x:c>
      <x:c r="K6394" s="10" t="str">
        <x:v>15175403241cc7842f194ceeb579e991ef0d0c9105f8448c44d8d99280ee00a1</x:v>
      </x:c>
      <x:c r="L6394" s="10" t="str">
        <x:v>historical_three</x:v>
      </x:c>
      <x:c r="M6394" s="10" t="n">
        <x:v>0</x:v>
      </x:c>
      <x:c r="N6394" s="10" t="n">
        <x:v>0</x:v>
      </x:c>
      <x:c r="O6394" s="10" t="n">
        <x:v>1</x:v>
      </x:c>
      <x:c r="P6394" s="9" t="str">
        <x:f>'CaseReview'!U2022</x:f>
        <x:v>PASS</x:v>
      </x:c>
      <x:c r="Q6394" s="9" t="n">
        <x:f>IF(AND(T6394=1,G6394=P6394),1,0)</x:f>
        <x:v>0</x:v>
      </x:c>
      <x:c r="R6394" s="9" t="n">
        <x:f>IF(AND(T6394=1,G6394="PASS",P6394="FAIL"),1,0)</x:f>
        <x:v>0</x:v>
      </x:c>
      <x:c r="S6394" s="9" t="n">
        <x:f>IF(AND(T6394=1,G6394="FAIL",P6394="PASS"),1,0)</x:f>
        <x:v>1</x:v>
      </x:c>
      <x:c r="T6394" s="9" t="n">
        <x:v>1</x:v>
      </x:c>
      <x:c r="U6394" s="9" t="n">
        <x:v>6</x:v>
      </x:c>
      <x:c r="V6394" s="9" t="str">
        <x:v>MVP/SHACL_GENERATION_PIPELINE/experiments/LUNA_CONTEXTUAL_SINGLESHOT/RUN_01/runs/RUN-TRF-081-20260831T162218174084Z/artifacts/attempt_01/extracted_shape.ttl</x:v>
      </x:c>
    </x:row>
    <x:row r="6395" ht="22" customHeight="1">
      <x:c r="A6395" s="10" t="str">
        <x:v>SINGLESHOT</x:v>
      </x:c>
      <x:c r="B6395" s="10" t="str">
        <x:v>TRF-081</x:v>
      </x:c>
      <x:c r="C6395" s="10" t="str">
        <x:v>TRF-081-P02</x:v>
      </x:c>
      <x:c r="D6395" s="10" t="str">
        <x:v>RUN_01</x:v>
      </x:c>
      <x:c r="E6395" s="10" t="str">
        <x:v>ORIGINAL_LEDGER</x:v>
      </x:c>
      <x:c r="F6395" s="10" t="str">
        <x:v>PASS</x:v>
      </x:c>
      <x:c r="G6395" s="10" t="str">
        <x:v>FAIL</x:v>
      </x:c>
      <x:c r="H6395" s="10" t="str">
        <x:v>EXECUTED</x:v>
      </x:c>
      <x:c r="I6395" s="10" t="str">
        <x:v>PARSED</x:v>
      </x:c>
      <x:c r="J6395" s="10" t="str">
        <x:v>SINGLESHOT_CAPTURED_DIAGNOSTIC_PASS</x:v>
      </x:c>
      <x:c r="K6395" s="10" t="str">
        <x:v>15175403241cc7842f194ceeb579e991ef0d0c9105f8448c44d8d99280ee00a1</x:v>
      </x:c>
      <x:c r="L6395" s="10" t="str">
        <x:v>historical_three</x:v>
      </x:c>
      <x:c r="M6395" s="10" t="n">
        <x:v>0</x:v>
      </x:c>
      <x:c r="N6395" s="10" t="n">
        <x:v>0</x:v>
      </x:c>
      <x:c r="O6395" s="10" t="n">
        <x:v>1</x:v>
      </x:c>
      <x:c r="P6395" s="9" t="str">
        <x:f>'CaseReview'!U2023</x:f>
        <x:v>PASS</x:v>
      </x:c>
      <x:c r="Q6395" s="9" t="n">
        <x:f>IF(AND(T6395=1,G6395=P6395),1,0)</x:f>
        <x:v>0</x:v>
      </x:c>
      <x:c r="R6395" s="9" t="n">
        <x:f>IF(AND(T6395=1,G6395="PASS",P6395="FAIL"),1,0)</x:f>
        <x:v>0</x:v>
      </x:c>
      <x:c r="S6395" s="9" t="n">
        <x:f>IF(AND(T6395=1,G6395="FAIL",P6395="PASS"),1,0)</x:f>
        <x:v>1</x:v>
      </x:c>
      <x:c r="T6395" s="9" t="n">
        <x:v>1</x:v>
      </x:c>
      <x:c r="U6395" s="9" t="n">
        <x:v>6</x:v>
      </x:c>
      <x:c r="V6395" s="9" t="str">
        <x:v>MVP/SHACL_GENERATION_PIPELINE/experiments/LUNA_CONTEXTUAL_SINGLESHOT/RUN_01/runs/RUN-TRF-081-20260831T162218174084Z/artifacts/attempt_01/extracted_shape.ttl</x:v>
      </x:c>
    </x:row>
    <x:row r="6396" ht="22" customHeight="1">
      <x:c r="A6396" s="10" t="str">
        <x:v>SINGLESHOT</x:v>
      </x:c>
      <x:c r="B6396" s="10" t="str">
        <x:v>TRF-082</x:v>
      </x:c>
      <x:c r="C6396" s="10" t="str">
        <x:v>TRF-082-F01</x:v>
      </x:c>
      <x:c r="D6396" s="10" t="str">
        <x:v>RUN_01</x:v>
      </x:c>
      <x:c r="E6396" s="10" t="str">
        <x:v>ORIGINAL_LEDGER</x:v>
      </x:c>
      <x:c r="F6396" s="10" t="str">
        <x:v>FAIL</x:v>
      </x:c>
      <x:c r="G6396" s="10" t="str">
        <x:v>FAIL</x:v>
      </x:c>
      <x:c r="H6396" s="10" t="str">
        <x:v>EXECUTED</x:v>
      </x:c>
      <x:c r="I6396" s="10" t="str">
        <x:v>PARSED</x:v>
      </x:c>
      <x:c r="J6396" s="10" t="str">
        <x:v>SINGLESHOT_CAPTURED_DIAGNOSTIC_PASS</x:v>
      </x:c>
      <x:c r="K6396" s="10" t="str">
        <x:v>15f6aeb7f320fa64507c311990ddd4d93c28b96cce54b07c07212c54dc5051de</x:v>
      </x:c>
      <x:c r="L6396" s="10" t="str">
        <x:v>historical_three</x:v>
      </x:c>
      <x:c r="M6396" s="10" t="n">
        <x:v>1</x:v>
      </x:c>
      <x:c r="N6396" s="10" t="n">
        <x:v>0</x:v>
      </x:c>
      <x:c r="O6396" s="10" t="n">
        <x:v>0</x:v>
      </x:c>
      <x:c r="P6396" s="9" t="str">
        <x:f>'CaseReview'!U2024</x:f>
        <x:v>FAIL</x:v>
      </x:c>
      <x:c r="Q6396" s="9" t="n">
        <x:f>IF(AND(T6396=1,G6396=P6396),1,0)</x:f>
        <x:v>1</x:v>
      </x:c>
      <x:c r="R6396" s="9" t="n">
        <x:f>IF(AND(T6396=1,G6396="PASS",P6396="FAIL"),1,0)</x:f>
        <x:v>0</x:v>
      </x:c>
      <x:c r="S6396" s="9" t="n">
        <x:f>IF(AND(T6396=1,G6396="FAIL",P6396="PASS"),1,0)</x:f>
        <x:v>0</x:v>
      </x:c>
      <x:c r="T6396" s="9" t="n">
        <x:v>1</x:v>
      </x:c>
      <x:c r="U6396" s="9" t="n">
        <x:v>4</x:v>
      </x:c>
      <x:c r="V6396" s="9" t="str">
        <x:v>MVP/SHACL_GENERATION_PIPELINE/experiments/LUNA_CONTEXTUAL_SINGLESHOT/RUN_01/runs/RUN-TRF-082-20260831T162238180957Z/artifacts/attempt_01/extracted_shape.ttl</x:v>
      </x:c>
    </x:row>
    <x:row r="6397" ht="22" customHeight="1">
      <x:c r="A6397" s="10" t="str">
        <x:v>SINGLESHOT</x:v>
      </x:c>
      <x:c r="B6397" s="10" t="str">
        <x:v>TRF-082</x:v>
      </x:c>
      <x:c r="C6397" s="10" t="str">
        <x:v>TRF-082-F02</x:v>
      </x:c>
      <x:c r="D6397" s="10" t="str">
        <x:v>RUN_01</x:v>
      </x:c>
      <x:c r="E6397" s="10" t="str">
        <x:v>ORIGINAL_LEDGER</x:v>
      </x:c>
      <x:c r="F6397" s="10" t="str">
        <x:v>FAIL</x:v>
      </x:c>
      <x:c r="G6397" s="10" t="str">
        <x:v>FAIL</x:v>
      </x:c>
      <x:c r="H6397" s="10" t="str">
        <x:v>EXECUTED</x:v>
      </x:c>
      <x:c r="I6397" s="10" t="str">
        <x:v>PARSED</x:v>
      </x:c>
      <x:c r="J6397" s="10" t="str">
        <x:v>SINGLESHOT_CAPTURED_DIAGNOSTIC_PASS</x:v>
      </x:c>
      <x:c r="K6397" s="10" t="str">
        <x:v>15f6aeb7f320fa64507c311990ddd4d93c28b96cce54b07c07212c54dc5051de</x:v>
      </x:c>
      <x:c r="L6397" s="10" t="str">
        <x:v>historical_three</x:v>
      </x:c>
      <x:c r="M6397" s="10" t="n">
        <x:v>1</x:v>
      </x:c>
      <x:c r="N6397" s="10" t="n">
        <x:v>0</x:v>
      </x:c>
      <x:c r="O6397" s="10" t="n">
        <x:v>0</x:v>
      </x:c>
      <x:c r="P6397" s="9" t="str">
        <x:f>'CaseReview'!U2025</x:f>
        <x:v>FAIL</x:v>
      </x:c>
      <x:c r="Q6397" s="9" t="n">
        <x:f>IF(AND(T6397=1,G6397=P6397),1,0)</x:f>
        <x:v>1</x:v>
      </x:c>
      <x:c r="R6397" s="9" t="n">
        <x:f>IF(AND(T6397=1,G6397="PASS",P6397="FAIL"),1,0)</x:f>
        <x:v>0</x:v>
      </x:c>
      <x:c r="S6397" s="9" t="n">
        <x:f>IF(AND(T6397=1,G6397="FAIL",P6397="PASS"),1,0)</x:f>
        <x:v>0</x:v>
      </x:c>
      <x:c r="T6397" s="9" t="n">
        <x:v>1</x:v>
      </x:c>
      <x:c r="U6397" s="9" t="n">
        <x:v>4</x:v>
      </x:c>
      <x:c r="V6397" s="9" t="str">
        <x:v>MVP/SHACL_GENERATION_PIPELINE/experiments/LUNA_CONTEXTUAL_SINGLESHOT/RUN_01/runs/RUN-TRF-082-20260831T162238180957Z/artifacts/attempt_01/extracted_shape.ttl</x:v>
      </x:c>
    </x:row>
    <x:row r="6398" ht="22" customHeight="1">
      <x:c r="A6398" s="10" t="str">
        <x:v>SINGLESHOT</x:v>
      </x:c>
      <x:c r="B6398" s="10" t="str">
        <x:v>TRF-082</x:v>
      </x:c>
      <x:c r="C6398" s="10" t="str">
        <x:v>TRF-082-P01</x:v>
      </x:c>
      <x:c r="D6398" s="10" t="str">
        <x:v>RUN_01</x:v>
      </x:c>
      <x:c r="E6398" s="10" t="str">
        <x:v>ORIGINAL_LEDGER</x:v>
      </x:c>
      <x:c r="F6398" s="10" t="str">
        <x:v>PASS</x:v>
      </x:c>
      <x:c r="G6398" s="10" t="str">
        <x:v>PASS</x:v>
      </x:c>
      <x:c r="H6398" s="10" t="str">
        <x:v>EXECUTED</x:v>
      </x:c>
      <x:c r="I6398" s="10" t="str">
        <x:v>PARSED</x:v>
      </x:c>
      <x:c r="J6398" s="10" t="str">
        <x:v>SINGLESHOT_CAPTURED_DIAGNOSTIC_PASS</x:v>
      </x:c>
      <x:c r="K6398" s="10" t="str">
        <x:v>15f6aeb7f320fa64507c311990ddd4d93c28b96cce54b07c07212c54dc5051de</x:v>
      </x:c>
      <x:c r="L6398" s="10" t="str">
        <x:v>historical_three</x:v>
      </x:c>
      <x:c r="M6398" s="10" t="n">
        <x:v>1</x:v>
      </x:c>
      <x:c r="N6398" s="10" t="n">
        <x:v>0</x:v>
      </x:c>
      <x:c r="O6398" s="10" t="n">
        <x:v>0</x:v>
      </x:c>
      <x:c r="P6398" s="9" t="str">
        <x:f>'CaseReview'!U2026</x:f>
        <x:v>PASS</x:v>
      </x:c>
      <x:c r="Q6398" s="9" t="n">
        <x:f>IF(AND(T6398=1,G6398=P6398),1,0)</x:f>
        <x:v>1</x:v>
      </x:c>
      <x:c r="R6398" s="9" t="n">
        <x:f>IF(AND(T6398=1,G6398="PASS",P6398="FAIL"),1,0)</x:f>
        <x:v>0</x:v>
      </x:c>
      <x:c r="S6398" s="9" t="n">
        <x:f>IF(AND(T6398=1,G6398="FAIL",P6398="PASS"),1,0)</x:f>
        <x:v>0</x:v>
      </x:c>
      <x:c r="T6398" s="9" t="n">
        <x:v>1</x:v>
      </x:c>
      <x:c r="U6398" s="9" t="n">
        <x:v>4</x:v>
      </x:c>
      <x:c r="V6398" s="9" t="str">
        <x:v>MVP/SHACL_GENERATION_PIPELINE/experiments/LUNA_CONTEXTUAL_SINGLESHOT/RUN_01/runs/RUN-TRF-082-20260831T162238180957Z/artifacts/attempt_01/extracted_shape.ttl</x:v>
      </x:c>
    </x:row>
    <x:row r="6399" ht="22" customHeight="1">
      <x:c r="A6399" s="10" t="str">
        <x:v>SINGLESHOT</x:v>
      </x:c>
      <x:c r="B6399" s="10" t="str">
        <x:v>TRF-082</x:v>
      </x:c>
      <x:c r="C6399" s="10" t="str">
        <x:v>TRF-082-P02</x:v>
      </x:c>
      <x:c r="D6399" s="10" t="str">
        <x:v>RUN_01</x:v>
      </x:c>
      <x:c r="E6399" s="10" t="str">
        <x:v>ORIGINAL_LEDGER</x:v>
      </x:c>
      <x:c r="F6399" s="10" t="str">
        <x:v>PASS</x:v>
      </x:c>
      <x:c r="G6399" s="10" t="str">
        <x:v>PASS</x:v>
      </x:c>
      <x:c r="H6399" s="10" t="str">
        <x:v>EXECUTED</x:v>
      </x:c>
      <x:c r="I6399" s="10" t="str">
        <x:v>PARSED</x:v>
      </x:c>
      <x:c r="J6399" s="10" t="str">
        <x:v>SINGLESHOT_CAPTURED_DIAGNOSTIC_PASS</x:v>
      </x:c>
      <x:c r="K6399" s="10" t="str">
        <x:v>15f6aeb7f320fa64507c311990ddd4d93c28b96cce54b07c07212c54dc5051de</x:v>
      </x:c>
      <x:c r="L6399" s="10" t="str">
        <x:v>historical_three</x:v>
      </x:c>
      <x:c r="M6399" s="10" t="n">
        <x:v>1</x:v>
      </x:c>
      <x:c r="N6399" s="10" t="n">
        <x:v>0</x:v>
      </x:c>
      <x:c r="O6399" s="10" t="n">
        <x:v>0</x:v>
      </x:c>
      <x:c r="P6399" s="9" t="str">
        <x:f>'CaseReview'!U2027</x:f>
        <x:v>PASS</x:v>
      </x:c>
      <x:c r="Q6399" s="9" t="n">
        <x:f>IF(AND(T6399=1,G6399=P6399),1,0)</x:f>
        <x:v>1</x:v>
      </x:c>
      <x:c r="R6399" s="9" t="n">
        <x:f>IF(AND(T6399=1,G6399="PASS",P6399="FAIL"),1,0)</x:f>
        <x:v>0</x:v>
      </x:c>
      <x:c r="S6399" s="9" t="n">
        <x:f>IF(AND(T6399=1,G6399="FAIL",P6399="PASS"),1,0)</x:f>
        <x:v>0</x:v>
      </x:c>
      <x:c r="T6399" s="9" t="n">
        <x:v>1</x:v>
      </x:c>
      <x:c r="U6399" s="9" t="n">
        <x:v>4</x:v>
      </x:c>
      <x:c r="V6399" s="9" t="str">
        <x:v>MVP/SHACL_GENERATION_PIPELINE/experiments/LUNA_CONTEXTUAL_SINGLESHOT/RUN_01/runs/RUN-TRF-082-20260831T162238180957Z/artifacts/attempt_01/extracted_shape.ttl</x:v>
      </x:c>
    </x:row>
    <x:row r="6400" ht="22" customHeight="1">
      <x:c r="A6400" s="10" t="str">
        <x:v>SINGLESHOT</x:v>
      </x:c>
      <x:c r="B6400" s="10" t="str">
        <x:v>TRF-083</x:v>
      </x:c>
      <x:c r="C6400" s="10" t="str">
        <x:v>TRF-083-F01</x:v>
      </x:c>
      <x:c r="D6400" s="10" t="str">
        <x:v>RUN_01</x:v>
      </x:c>
      <x:c r="E6400" s="10" t="str">
        <x:v>ORIGINAL_LEDGER</x:v>
      </x:c>
      <x:c r="F6400" s="10" t="str">
        <x:v>FAIL</x:v>
      </x:c>
      <x:c r="G6400" s="10" t="str">
        <x:v>FAIL</x:v>
      </x:c>
      <x:c r="H6400" s="10" t="str">
        <x:v>EXECUTED</x:v>
      </x:c>
      <x:c r="I6400" s="10" t="str">
        <x:v>PARSED</x:v>
      </x:c>
      <x:c r="J6400" s="10" t="str">
        <x:v>SINGLESHOT_CAPTURED_DIAGNOSTIC_PASS</x:v>
      </x:c>
      <x:c r="K6400" s="10" t="str">
        <x:v>7d1e9d32a38ff251efcfed6bcd01e075378d5344b8b3743bd4ce79aea01efc49</x:v>
      </x:c>
      <x:c r="L6400" s="10" t="str">
        <x:v>historical_three</x:v>
      </x:c>
      <x:c r="M6400" s="10" t="n">
        <x:v>1</x:v>
      </x:c>
      <x:c r="N6400" s="10" t="n">
        <x:v>0</x:v>
      </x:c>
      <x:c r="O6400" s="10" t="n">
        <x:v>0</x:v>
      </x:c>
      <x:c r="P6400" s="9" t="str">
        <x:f>'CaseReview'!U2028</x:f>
        <x:v>FAIL</x:v>
      </x:c>
      <x:c r="Q6400" s="9" t="n">
        <x:f>IF(AND(T6400=1,G6400=P6400),1,0)</x:f>
        <x:v>1</x:v>
      </x:c>
      <x:c r="R6400" s="9" t="n">
        <x:f>IF(AND(T6400=1,G6400="PASS",P6400="FAIL"),1,0)</x:f>
        <x:v>0</x:v>
      </x:c>
      <x:c r="S6400" s="9" t="n">
        <x:f>IF(AND(T6400=1,G6400="FAIL",P6400="PASS"),1,0)</x:f>
        <x:v>0</x:v>
      </x:c>
      <x:c r="T6400" s="9" t="n">
        <x:v>1</x:v>
      </x:c>
      <x:c r="U6400" s="9" t="n">
        <x:v>4</x:v>
      </x:c>
      <x:c r="V6400" s="9" t="str">
        <x:v>MVP/SHACL_GENERATION_PIPELINE/experiments/LUNA_CONTEXTUAL_SINGLESHOT/RUN_01/runs/RUN-TRF-083-20260831T162301183948Z/artifacts/attempt_01/extracted_shape.ttl</x:v>
      </x:c>
    </x:row>
    <x:row r="6401" ht="22" customHeight="1">
      <x:c r="A6401" s="10" t="str">
        <x:v>SINGLESHOT</x:v>
      </x:c>
      <x:c r="B6401" s="10" t="str">
        <x:v>TRF-083</x:v>
      </x:c>
      <x:c r="C6401" s="10" t="str">
        <x:v>TRF-083-F02</x:v>
      </x:c>
      <x:c r="D6401" s="10" t="str">
        <x:v>RUN_01</x:v>
      </x:c>
      <x:c r="E6401" s="10" t="str">
        <x:v>ORIGINAL_LEDGER</x:v>
      </x:c>
      <x:c r="F6401" s="10" t="str">
        <x:v>FAIL</x:v>
      </x:c>
      <x:c r="G6401" s="10" t="str">
        <x:v>FAIL</x:v>
      </x:c>
      <x:c r="H6401" s="10" t="str">
        <x:v>EXECUTED</x:v>
      </x:c>
      <x:c r="I6401" s="10" t="str">
        <x:v>PARSED</x:v>
      </x:c>
      <x:c r="J6401" s="10" t="str">
        <x:v>SINGLESHOT_CAPTURED_DIAGNOSTIC_PASS</x:v>
      </x:c>
      <x:c r="K6401" s="10" t="str">
        <x:v>7d1e9d32a38ff251efcfed6bcd01e075378d5344b8b3743bd4ce79aea01efc49</x:v>
      </x:c>
      <x:c r="L6401" s="10" t="str">
        <x:v>historical_three</x:v>
      </x:c>
      <x:c r="M6401" s="10" t="n">
        <x:v>1</x:v>
      </x:c>
      <x:c r="N6401" s="10" t="n">
        <x:v>0</x:v>
      </x:c>
      <x:c r="O6401" s="10" t="n">
        <x:v>0</x:v>
      </x:c>
      <x:c r="P6401" s="9" t="str">
        <x:f>'CaseReview'!U2029</x:f>
        <x:v>FAIL</x:v>
      </x:c>
      <x:c r="Q6401" s="9" t="n">
        <x:f>IF(AND(T6401=1,G6401=P6401),1,0)</x:f>
        <x:v>1</x:v>
      </x:c>
      <x:c r="R6401" s="9" t="n">
        <x:f>IF(AND(T6401=1,G6401="PASS",P6401="FAIL"),1,0)</x:f>
        <x:v>0</x:v>
      </x:c>
      <x:c r="S6401" s="9" t="n">
        <x:f>IF(AND(T6401=1,G6401="FAIL",P6401="PASS"),1,0)</x:f>
        <x:v>0</x:v>
      </x:c>
      <x:c r="T6401" s="9" t="n">
        <x:v>1</x:v>
      </x:c>
      <x:c r="U6401" s="9" t="n">
        <x:v>4</x:v>
      </x:c>
      <x:c r="V6401" s="9" t="str">
        <x:v>MVP/SHACL_GENERATION_PIPELINE/experiments/LUNA_CONTEXTUAL_SINGLESHOT/RUN_01/runs/RUN-TRF-083-20260831T162301183948Z/artifacts/attempt_01/extracted_shape.ttl</x:v>
      </x:c>
    </x:row>
    <x:row r="6402" ht="22" customHeight="1">
      <x:c r="A6402" s="10" t="str">
        <x:v>SINGLESHOT</x:v>
      </x:c>
      <x:c r="B6402" s="10" t="str">
        <x:v>TRF-083</x:v>
      </x:c>
      <x:c r="C6402" s="10" t="str">
        <x:v>TRF-083-P01</x:v>
      </x:c>
      <x:c r="D6402" s="10" t="str">
        <x:v>RUN_01</x:v>
      </x:c>
      <x:c r="E6402" s="10" t="str">
        <x:v>ORIGINAL_LEDGER</x:v>
      </x:c>
      <x:c r="F6402" s="10" t="str">
        <x:v>PASS</x:v>
      </x:c>
      <x:c r="G6402" s="10" t="str">
        <x:v>FAIL</x:v>
      </x:c>
      <x:c r="H6402" s="10" t="str">
        <x:v>EXECUTED</x:v>
      </x:c>
      <x:c r="I6402" s="10" t="str">
        <x:v>PARSED</x:v>
      </x:c>
      <x:c r="J6402" s="10" t="str">
        <x:v>SINGLESHOT_CAPTURED_DIAGNOSTIC_PASS</x:v>
      </x:c>
      <x:c r="K6402" s="10" t="str">
        <x:v>7d1e9d32a38ff251efcfed6bcd01e075378d5344b8b3743bd4ce79aea01efc49</x:v>
      </x:c>
      <x:c r="L6402" s="10" t="str">
        <x:v>historical_three</x:v>
      </x:c>
      <x:c r="M6402" s="10" t="n">
        <x:v>0</x:v>
      </x:c>
      <x:c r="N6402" s="10" t="n">
        <x:v>0</x:v>
      </x:c>
      <x:c r="O6402" s="10" t="n">
        <x:v>1</x:v>
      </x:c>
      <x:c r="P6402" s="9" t="str">
        <x:f>'CaseReview'!U2030</x:f>
        <x:v>PASS</x:v>
      </x:c>
      <x:c r="Q6402" s="9" t="n">
        <x:f>IF(AND(T6402=1,G6402=P6402),1,0)</x:f>
        <x:v>0</x:v>
      </x:c>
      <x:c r="R6402" s="9" t="n">
        <x:f>IF(AND(T6402=1,G6402="PASS",P6402="FAIL"),1,0)</x:f>
        <x:v>0</x:v>
      </x:c>
      <x:c r="S6402" s="9" t="n">
        <x:f>IF(AND(T6402=1,G6402="FAIL",P6402="PASS"),1,0)</x:f>
        <x:v>1</x:v>
      </x:c>
      <x:c r="T6402" s="9" t="n">
        <x:v>1</x:v>
      </x:c>
      <x:c r="U6402" s="9" t="n">
        <x:v>4</x:v>
      </x:c>
      <x:c r="V6402" s="9" t="str">
        <x:v>MVP/SHACL_GENERATION_PIPELINE/experiments/LUNA_CONTEXTUAL_SINGLESHOT/RUN_01/runs/RUN-TRF-083-20260831T162301183948Z/artifacts/attempt_01/extracted_shape.ttl</x:v>
      </x:c>
    </x:row>
    <x:row r="6403" ht="22" customHeight="1">
      <x:c r="A6403" s="10" t="str">
        <x:v>SINGLESHOT</x:v>
      </x:c>
      <x:c r="B6403" s="10" t="str">
        <x:v>TRF-083</x:v>
      </x:c>
      <x:c r="C6403" s="10" t="str">
        <x:v>TRF-083-P02</x:v>
      </x:c>
      <x:c r="D6403" s="10" t="str">
        <x:v>RUN_01</x:v>
      </x:c>
      <x:c r="E6403" s="10" t="str">
        <x:v>ORIGINAL_LEDGER</x:v>
      </x:c>
      <x:c r="F6403" s="10" t="str">
        <x:v>PASS</x:v>
      </x:c>
      <x:c r="G6403" s="10" t="str">
        <x:v>PASS</x:v>
      </x:c>
      <x:c r="H6403" s="10" t="str">
        <x:v>EXECUTED</x:v>
      </x:c>
      <x:c r="I6403" s="10" t="str">
        <x:v>PARSED</x:v>
      </x:c>
      <x:c r="J6403" s="10" t="str">
        <x:v>SINGLESHOT_CAPTURED_DIAGNOSTIC_PASS</x:v>
      </x:c>
      <x:c r="K6403" s="10" t="str">
        <x:v>7d1e9d32a38ff251efcfed6bcd01e075378d5344b8b3743bd4ce79aea01efc49</x:v>
      </x:c>
      <x:c r="L6403" s="10" t="str">
        <x:v>historical_three</x:v>
      </x:c>
      <x:c r="M6403" s="10" t="n">
        <x:v>1</x:v>
      </x:c>
      <x:c r="N6403" s="10" t="n">
        <x:v>0</x:v>
      </x:c>
      <x:c r="O6403" s="10" t="n">
        <x:v>0</x:v>
      </x:c>
      <x:c r="P6403" s="9" t="str">
        <x:f>'CaseReview'!U2031</x:f>
        <x:v>PASS</x:v>
      </x:c>
      <x:c r="Q6403" s="9" t="n">
        <x:f>IF(AND(T6403=1,G6403=P6403),1,0)</x:f>
        <x:v>1</x:v>
      </x:c>
      <x:c r="R6403" s="9" t="n">
        <x:f>IF(AND(T6403=1,G6403="PASS",P6403="FAIL"),1,0)</x:f>
        <x:v>0</x:v>
      </x:c>
      <x:c r="S6403" s="9" t="n">
        <x:f>IF(AND(T6403=1,G6403="FAIL",P6403="PASS"),1,0)</x:f>
        <x:v>0</x:v>
      </x:c>
      <x:c r="T6403" s="9" t="n">
        <x:v>1</x:v>
      </x:c>
      <x:c r="U6403" s="9" t="n">
        <x:v>4</x:v>
      </x:c>
      <x:c r="V6403" s="9" t="str">
        <x:v>MVP/SHACL_GENERATION_PIPELINE/experiments/LUNA_CONTEXTUAL_SINGLESHOT/RUN_01/runs/RUN-TRF-083-20260831T162301183948Z/artifacts/attempt_01/extracted_shape.ttl</x:v>
      </x:c>
    </x:row>
    <x:row r="6404" ht="22" customHeight="1">
      <x:c r="A6404" s="10" t="str">
        <x:v>SINGLESHOT</x:v>
      </x:c>
      <x:c r="B6404" s="10" t="str">
        <x:v>TRF-084</x:v>
      </x:c>
      <x:c r="C6404" s="10" t="str">
        <x:v>TRF-084-F01</x:v>
      </x:c>
      <x:c r="D6404" s="10" t="str">
        <x:v>RUN_01</x:v>
      </x:c>
      <x:c r="E6404" s="10" t="str">
        <x:v>ORIGINAL_LEDGER</x:v>
      </x:c>
      <x:c r="F6404" s="10" t="str">
        <x:v>FAIL</x:v>
      </x:c>
      <x:c r="G6404" s="10" t="str">
        <x:v>FAIL</x:v>
      </x:c>
      <x:c r="H6404" s="10" t="str">
        <x:v>EXECUTED</x:v>
      </x:c>
      <x:c r="I6404" s="10" t="str">
        <x:v>PARSED</x:v>
      </x:c>
      <x:c r="J6404" s="10" t="str">
        <x:v>SINGLESHOT_CAPTURED_DIAGNOSTIC_PASS</x:v>
      </x:c>
      <x:c r="K6404" s="10" t="str">
        <x:v>d8e27fa45e650478f12e27567eb409dadbbfc863fb9c3970074378408b9d9f68</x:v>
      </x:c>
      <x:c r="L6404" s="10" t="str">
        <x:v>historical_three</x:v>
      </x:c>
      <x:c r="M6404" s="10" t="n">
        <x:v>1</x:v>
      </x:c>
      <x:c r="N6404" s="10" t="n">
        <x:v>0</x:v>
      </x:c>
      <x:c r="O6404" s="10" t="n">
        <x:v>0</x:v>
      </x:c>
      <x:c r="P6404" s="9" t="str">
        <x:f>'CaseReview'!U2032</x:f>
        <x:v>FAIL</x:v>
      </x:c>
      <x:c r="Q6404" s="9" t="n">
        <x:f>IF(AND(T6404=1,G6404=P6404),1,0)</x:f>
        <x:v>1</x:v>
      </x:c>
      <x:c r="R6404" s="9" t="n">
        <x:f>IF(AND(T6404=1,G6404="PASS",P6404="FAIL"),1,0)</x:f>
        <x:v>0</x:v>
      </x:c>
      <x:c r="S6404" s="9" t="n">
        <x:f>IF(AND(T6404=1,G6404="FAIL",P6404="PASS"),1,0)</x:f>
        <x:v>0</x:v>
      </x:c>
      <x:c r="T6404" s="9" t="n">
        <x:v>1</x:v>
      </x:c>
      <x:c r="U6404" s="9" t="n">
        <x:v>5</x:v>
      </x:c>
      <x:c r="V6404" s="9" t="str">
        <x:v>MVP/SHACL_GENERATION_PIPELINE/experiments/LUNA_CONTEXTUAL_SINGLESHOT/RUN_01/runs/RUN-TRF-084-20260831T162423499357Z/artifacts/attempt_01/extracted_shape.ttl</x:v>
      </x:c>
    </x:row>
    <x:row r="6405" ht="22" customHeight="1">
      <x:c r="A6405" s="10" t="str">
        <x:v>SINGLESHOT</x:v>
      </x:c>
      <x:c r="B6405" s="10" t="str">
        <x:v>TRF-084</x:v>
      </x:c>
      <x:c r="C6405" s="10" t="str">
        <x:v>TRF-084-F02</x:v>
      </x:c>
      <x:c r="D6405" s="10" t="str">
        <x:v>RUN_01</x:v>
      </x:c>
      <x:c r="E6405" s="10" t="str">
        <x:v>ORIGINAL_LEDGER</x:v>
      </x:c>
      <x:c r="F6405" s="10" t="str">
        <x:v>FAIL</x:v>
      </x:c>
      <x:c r="G6405" s="10" t="str">
        <x:v>FAIL</x:v>
      </x:c>
      <x:c r="H6405" s="10" t="str">
        <x:v>EXECUTED</x:v>
      </x:c>
      <x:c r="I6405" s="10" t="str">
        <x:v>PARSED</x:v>
      </x:c>
      <x:c r="J6405" s="10" t="str">
        <x:v>SINGLESHOT_CAPTURED_DIAGNOSTIC_PASS</x:v>
      </x:c>
      <x:c r="K6405" s="10" t="str">
        <x:v>d8e27fa45e650478f12e27567eb409dadbbfc863fb9c3970074378408b9d9f68</x:v>
      </x:c>
      <x:c r="L6405" s="10" t="str">
        <x:v>historical_three</x:v>
      </x:c>
      <x:c r="M6405" s="10" t="n">
        <x:v>1</x:v>
      </x:c>
      <x:c r="N6405" s="10" t="n">
        <x:v>0</x:v>
      </x:c>
      <x:c r="O6405" s="10" t="n">
        <x:v>0</x:v>
      </x:c>
      <x:c r="P6405" s="9" t="str">
        <x:f>'CaseReview'!U2033</x:f>
        <x:v>FAIL</x:v>
      </x:c>
      <x:c r="Q6405" s="9" t="n">
        <x:f>IF(AND(T6405=1,G6405=P6405),1,0)</x:f>
        <x:v>1</x:v>
      </x:c>
      <x:c r="R6405" s="9" t="n">
        <x:f>IF(AND(T6405=1,G6405="PASS",P6405="FAIL"),1,0)</x:f>
        <x:v>0</x:v>
      </x:c>
      <x:c r="S6405" s="9" t="n">
        <x:f>IF(AND(T6405=1,G6405="FAIL",P6405="PASS"),1,0)</x:f>
        <x:v>0</x:v>
      </x:c>
      <x:c r="T6405" s="9" t="n">
        <x:v>1</x:v>
      </x:c>
      <x:c r="U6405" s="9" t="n">
        <x:v>5</x:v>
      </x:c>
      <x:c r="V6405" s="9" t="str">
        <x:v>MVP/SHACL_GENERATION_PIPELINE/experiments/LUNA_CONTEXTUAL_SINGLESHOT/RUN_01/runs/RUN-TRF-084-20260831T162423499357Z/artifacts/attempt_01/extracted_shape.ttl</x:v>
      </x:c>
    </x:row>
    <x:row r="6406" ht="22" customHeight="1">
      <x:c r="A6406" s="10" t="str">
        <x:v>SINGLESHOT</x:v>
      </x:c>
      <x:c r="B6406" s="10" t="str">
        <x:v>TRF-084</x:v>
      </x:c>
      <x:c r="C6406" s="10" t="str">
        <x:v>TRF-084-P01</x:v>
      </x:c>
      <x:c r="D6406" s="10" t="str">
        <x:v>RUN_01</x:v>
      </x:c>
      <x:c r="E6406" s="10" t="str">
        <x:v>ORIGINAL_LEDGER</x:v>
      </x:c>
      <x:c r="F6406" s="10" t="str">
        <x:v>PASS</x:v>
      </x:c>
      <x:c r="G6406" s="10" t="str">
        <x:v>PASS</x:v>
      </x:c>
      <x:c r="H6406" s="10" t="str">
        <x:v>EXECUTED</x:v>
      </x:c>
      <x:c r="I6406" s="10" t="str">
        <x:v>PARSED</x:v>
      </x:c>
      <x:c r="J6406" s="10" t="str">
        <x:v>SINGLESHOT_CAPTURED_DIAGNOSTIC_PASS</x:v>
      </x:c>
      <x:c r="K6406" s="10" t="str">
        <x:v>d8e27fa45e650478f12e27567eb409dadbbfc863fb9c3970074378408b9d9f68</x:v>
      </x:c>
      <x:c r="L6406" s="10" t="str">
        <x:v>historical_three</x:v>
      </x:c>
      <x:c r="M6406" s="10" t="n">
        <x:v>1</x:v>
      </x:c>
      <x:c r="N6406" s="10" t="n">
        <x:v>0</x:v>
      </x:c>
      <x:c r="O6406" s="10" t="n">
        <x:v>0</x:v>
      </x:c>
      <x:c r="P6406" s="9" t="str">
        <x:f>'CaseReview'!U2034</x:f>
        <x:v>PASS</x:v>
      </x:c>
      <x:c r="Q6406" s="9" t="n">
        <x:f>IF(AND(T6406=1,G6406=P6406),1,0)</x:f>
        <x:v>1</x:v>
      </x:c>
      <x:c r="R6406" s="9" t="n">
        <x:f>IF(AND(T6406=1,G6406="PASS",P6406="FAIL"),1,0)</x:f>
        <x:v>0</x:v>
      </x:c>
      <x:c r="S6406" s="9" t="n">
        <x:f>IF(AND(T6406=1,G6406="FAIL",P6406="PASS"),1,0)</x:f>
        <x:v>0</x:v>
      </x:c>
      <x:c r="T6406" s="9" t="n">
        <x:v>1</x:v>
      </x:c>
      <x:c r="U6406" s="9" t="n">
        <x:v>5</x:v>
      </x:c>
      <x:c r="V6406" s="9" t="str">
        <x:v>MVP/SHACL_GENERATION_PIPELINE/experiments/LUNA_CONTEXTUAL_SINGLESHOT/RUN_01/runs/RUN-TRF-084-20260831T162423499357Z/artifacts/attempt_01/extracted_shape.ttl</x:v>
      </x:c>
    </x:row>
    <x:row r="6407" ht="22" customHeight="1">
      <x:c r="A6407" s="10" t="str">
        <x:v>SINGLESHOT</x:v>
      </x:c>
      <x:c r="B6407" s="10" t="str">
        <x:v>TRF-084</x:v>
      </x:c>
      <x:c r="C6407" s="10" t="str">
        <x:v>TRF-084-P02</x:v>
      </x:c>
      <x:c r="D6407" s="10" t="str">
        <x:v>RUN_01</x:v>
      </x:c>
      <x:c r="E6407" s="10" t="str">
        <x:v>ORIGINAL_LEDGER</x:v>
      </x:c>
      <x:c r="F6407" s="10" t="str">
        <x:v>PASS</x:v>
      </x:c>
      <x:c r="G6407" s="10" t="str">
        <x:v>PASS</x:v>
      </x:c>
      <x:c r="H6407" s="10" t="str">
        <x:v>EXECUTED</x:v>
      </x:c>
      <x:c r="I6407" s="10" t="str">
        <x:v>PARSED</x:v>
      </x:c>
      <x:c r="J6407" s="10" t="str">
        <x:v>SINGLESHOT_CAPTURED_DIAGNOSTIC_PASS</x:v>
      </x:c>
      <x:c r="K6407" s="10" t="str">
        <x:v>d8e27fa45e650478f12e27567eb409dadbbfc863fb9c3970074378408b9d9f68</x:v>
      </x:c>
      <x:c r="L6407" s="10" t="str">
        <x:v>historical_three</x:v>
      </x:c>
      <x:c r="M6407" s="10" t="n">
        <x:v>1</x:v>
      </x:c>
      <x:c r="N6407" s="10" t="n">
        <x:v>0</x:v>
      </x:c>
      <x:c r="O6407" s="10" t="n">
        <x:v>0</x:v>
      </x:c>
      <x:c r="P6407" s="9" t="str">
        <x:f>'CaseReview'!U2035</x:f>
        <x:v>PASS</x:v>
      </x:c>
      <x:c r="Q6407" s="9" t="n">
        <x:f>IF(AND(T6407=1,G6407=P6407),1,0)</x:f>
        <x:v>1</x:v>
      </x:c>
      <x:c r="R6407" s="9" t="n">
        <x:f>IF(AND(T6407=1,G6407="PASS",P6407="FAIL"),1,0)</x:f>
        <x:v>0</x:v>
      </x:c>
      <x:c r="S6407" s="9" t="n">
        <x:f>IF(AND(T6407=1,G6407="FAIL",P6407="PASS"),1,0)</x:f>
        <x:v>0</x:v>
      </x:c>
      <x:c r="T6407" s="9" t="n">
        <x:v>1</x:v>
      </x:c>
      <x:c r="U6407" s="9" t="n">
        <x:v>5</x:v>
      </x:c>
      <x:c r="V6407" s="9" t="str">
        <x:v>MVP/SHACL_GENERATION_PIPELINE/experiments/LUNA_CONTEXTUAL_SINGLESHOT/RUN_01/runs/RUN-TRF-084-20260831T162423499357Z/artifacts/attempt_01/extracted_shape.ttl</x:v>
      </x:c>
    </x:row>
    <x:row r="6408" ht="22" customHeight="1">
      <x:c r="A6408" s="10" t="str">
        <x:v>SINGLESHOT</x:v>
      </x:c>
      <x:c r="B6408" s="10" t="str">
        <x:v>TRF-084</x:v>
      </x:c>
      <x:c r="C6408" s="10" t="str">
        <x:v>TRF-084-P03</x:v>
      </x:c>
      <x:c r="D6408" s="10" t="str">
        <x:v>RUN_01</x:v>
      </x:c>
      <x:c r="E6408" s="10" t="str">
        <x:v>ORIGINAL_LEDGER</x:v>
      </x:c>
      <x:c r="F6408" s="10" t="str">
        <x:v>PASS</x:v>
      </x:c>
      <x:c r="G6408" s="10" t="str">
        <x:v>PASS</x:v>
      </x:c>
      <x:c r="H6408" s="10" t="str">
        <x:v>EXECUTED</x:v>
      </x:c>
      <x:c r="I6408" s="10" t="str">
        <x:v>PARSED</x:v>
      </x:c>
      <x:c r="J6408" s="10" t="str">
        <x:v>SINGLESHOT_CAPTURED_DIAGNOSTIC_PASS</x:v>
      </x:c>
      <x:c r="K6408" s="10" t="str">
        <x:v>d8e27fa45e650478f12e27567eb409dadbbfc863fb9c3970074378408b9d9f68</x:v>
      </x:c>
      <x:c r="L6408" s="10" t="str">
        <x:v>historical_three</x:v>
      </x:c>
      <x:c r="M6408" s="10" t="n">
        <x:v>1</x:v>
      </x:c>
      <x:c r="N6408" s="10" t="n">
        <x:v>0</x:v>
      </x:c>
      <x:c r="O6408" s="10" t="n">
        <x:v>0</x:v>
      </x:c>
      <x:c r="P6408" s="9" t="str">
        <x:f>'CaseReview'!U2036</x:f>
        <x:v>PASS</x:v>
      </x:c>
      <x:c r="Q6408" s="9" t="n">
        <x:f>IF(AND(T6408=1,G6408=P6408),1,0)</x:f>
        <x:v>1</x:v>
      </x:c>
      <x:c r="R6408" s="9" t="n">
        <x:f>IF(AND(T6408=1,G6408="PASS",P6408="FAIL"),1,0)</x:f>
        <x:v>0</x:v>
      </x:c>
      <x:c r="S6408" s="9" t="n">
        <x:f>IF(AND(T6408=1,G6408="FAIL",P6408="PASS"),1,0)</x:f>
        <x:v>0</x:v>
      </x:c>
      <x:c r="T6408" s="9" t="n">
        <x:v>1</x:v>
      </x:c>
      <x:c r="U6408" s="9" t="n">
        <x:v>5</x:v>
      </x:c>
      <x:c r="V6408" s="9" t="str">
        <x:v>MVP/SHACL_GENERATION_PIPELINE/experiments/LUNA_CONTEXTUAL_SINGLESHOT/RUN_01/runs/RUN-TRF-084-20260831T162423499357Z/artifacts/attempt_01/extracted_shape.ttl</x:v>
      </x:c>
    </x:row>
    <x:row r="6409" ht="22" customHeight="1">
      <x:c r="A6409" s="10" t="str">
        <x:v>SINGLESHOT</x:v>
      </x:c>
      <x:c r="B6409" s="10" t="str">
        <x:v>TRF-085</x:v>
      </x:c>
      <x:c r="C6409" s="10" t="str">
        <x:v>TRF-085-F01</x:v>
      </x:c>
      <x:c r="D6409" s="10" t="str">
        <x:v>RUN_01</x:v>
      </x:c>
      <x:c r="E6409" s="10" t="str">
        <x:v>ORIGINAL_LEDGER</x:v>
      </x:c>
      <x:c r="F6409" s="10" t="str">
        <x:v>FAIL</x:v>
      </x:c>
      <x:c r="G6409" s="10" t="str">
        <x:v>FAIL</x:v>
      </x:c>
      <x:c r="H6409" s="10" t="str">
        <x:v>EXECUTED</x:v>
      </x:c>
      <x:c r="I6409" s="10" t="str">
        <x:v>PARSED</x:v>
      </x:c>
      <x:c r="J6409" s="10" t="str">
        <x:v>SINGLESHOT_CAPTURED_DIAGNOSTIC_PASS</x:v>
      </x:c>
      <x:c r="K6409" s="10" t="str">
        <x:v>d8bba507875d7d86e32aecc227274c058fed49778413accb76159a326d4fe571</x:v>
      </x:c>
      <x:c r="L6409" s="10" t="str">
        <x:v>historical_three</x:v>
      </x:c>
      <x:c r="M6409" s="10" t="n">
        <x:v>1</x:v>
      </x:c>
      <x:c r="N6409" s="10" t="n">
        <x:v>0</x:v>
      </x:c>
      <x:c r="O6409" s="10" t="n">
        <x:v>0</x:v>
      </x:c>
      <x:c r="P6409" s="9" t="str">
        <x:f>'CaseReview'!U2037</x:f>
        <x:v>FAIL</x:v>
      </x:c>
      <x:c r="Q6409" s="9" t="n">
        <x:f>IF(AND(T6409=1,G6409=P6409),1,0)</x:f>
        <x:v>1</x:v>
      </x:c>
      <x:c r="R6409" s="9" t="n">
        <x:f>IF(AND(T6409=1,G6409="PASS",P6409="FAIL"),1,0)</x:f>
        <x:v>0</x:v>
      </x:c>
      <x:c r="S6409" s="9" t="n">
        <x:f>IF(AND(T6409=1,G6409="FAIL",P6409="PASS"),1,0)</x:f>
        <x:v>0</x:v>
      </x:c>
      <x:c r="T6409" s="9" t="n">
        <x:v>1</x:v>
      </x:c>
      <x:c r="U6409" s="9" t="n">
        <x:v>4</x:v>
      </x:c>
      <x:c r="V6409" s="9" t="str">
        <x:v>MVP/SHACL_GENERATION_PIPELINE/experiments/LUNA_CONTEXTUAL_SINGLESHOT/RUN_01/runs/RUN-TRF-085-20260831T162508380656Z/artifacts/attempt_01/extracted_shape.ttl</x:v>
      </x:c>
    </x:row>
    <x:row r="6410" ht="22" customHeight="1">
      <x:c r="A6410" s="10" t="str">
        <x:v>SINGLESHOT</x:v>
      </x:c>
      <x:c r="B6410" s="10" t="str">
        <x:v>TRF-085</x:v>
      </x:c>
      <x:c r="C6410" s="10" t="str">
        <x:v>TRF-085-F02</x:v>
      </x:c>
      <x:c r="D6410" s="10" t="str">
        <x:v>RUN_01</x:v>
      </x:c>
      <x:c r="E6410" s="10" t="str">
        <x:v>ORIGINAL_LEDGER</x:v>
      </x:c>
      <x:c r="F6410" s="10" t="str">
        <x:v>FAIL</x:v>
      </x:c>
      <x:c r="G6410" s="10" t="str">
        <x:v>FAIL</x:v>
      </x:c>
      <x:c r="H6410" s="10" t="str">
        <x:v>EXECUTED</x:v>
      </x:c>
      <x:c r="I6410" s="10" t="str">
        <x:v>PARSED</x:v>
      </x:c>
      <x:c r="J6410" s="10" t="str">
        <x:v>SINGLESHOT_CAPTURED_DIAGNOSTIC_PASS</x:v>
      </x:c>
      <x:c r="K6410" s="10" t="str">
        <x:v>d8bba507875d7d86e32aecc227274c058fed49778413accb76159a326d4fe571</x:v>
      </x:c>
      <x:c r="L6410" s="10" t="str">
        <x:v>historical_three</x:v>
      </x:c>
      <x:c r="M6410" s="10" t="n">
        <x:v>1</x:v>
      </x:c>
      <x:c r="N6410" s="10" t="n">
        <x:v>0</x:v>
      </x:c>
      <x:c r="O6410" s="10" t="n">
        <x:v>0</x:v>
      </x:c>
      <x:c r="P6410" s="9" t="str">
        <x:f>'CaseReview'!U2038</x:f>
        <x:v>FAIL</x:v>
      </x:c>
      <x:c r="Q6410" s="9" t="n">
        <x:f>IF(AND(T6410=1,G6410=P6410),1,0)</x:f>
        <x:v>1</x:v>
      </x:c>
      <x:c r="R6410" s="9" t="n">
        <x:f>IF(AND(T6410=1,G6410="PASS",P6410="FAIL"),1,0)</x:f>
        <x:v>0</x:v>
      </x:c>
      <x:c r="S6410" s="9" t="n">
        <x:f>IF(AND(T6410=1,G6410="FAIL",P6410="PASS"),1,0)</x:f>
        <x:v>0</x:v>
      </x:c>
      <x:c r="T6410" s="9" t="n">
        <x:v>1</x:v>
      </x:c>
      <x:c r="U6410" s="9" t="n">
        <x:v>4</x:v>
      </x:c>
      <x:c r="V6410" s="9" t="str">
        <x:v>MVP/SHACL_GENERATION_PIPELINE/experiments/LUNA_CONTEXTUAL_SINGLESHOT/RUN_01/runs/RUN-TRF-085-20260831T162508380656Z/artifacts/attempt_01/extracted_shape.ttl</x:v>
      </x:c>
    </x:row>
    <x:row r="6411" ht="22" customHeight="1">
      <x:c r="A6411" s="10" t="str">
        <x:v>SINGLESHOT</x:v>
      </x:c>
      <x:c r="B6411" s="10" t="str">
        <x:v>TRF-085</x:v>
      </x:c>
      <x:c r="C6411" s="10" t="str">
        <x:v>TRF-085-P01</x:v>
      </x:c>
      <x:c r="D6411" s="10" t="str">
        <x:v>RUN_01</x:v>
      </x:c>
      <x:c r="E6411" s="10" t="str">
        <x:v>ORIGINAL_LEDGER</x:v>
      </x:c>
      <x:c r="F6411" s="10" t="str">
        <x:v>PASS</x:v>
      </x:c>
      <x:c r="G6411" s="10" t="str">
        <x:v>FAIL</x:v>
      </x:c>
      <x:c r="H6411" s="10" t="str">
        <x:v>EXECUTED</x:v>
      </x:c>
      <x:c r="I6411" s="10" t="str">
        <x:v>PARSED</x:v>
      </x:c>
      <x:c r="J6411" s="10" t="str">
        <x:v>SINGLESHOT_CAPTURED_DIAGNOSTIC_PASS</x:v>
      </x:c>
      <x:c r="K6411" s="10" t="str">
        <x:v>d8bba507875d7d86e32aecc227274c058fed49778413accb76159a326d4fe571</x:v>
      </x:c>
      <x:c r="L6411" s="10" t="str">
        <x:v>historical_three</x:v>
      </x:c>
      <x:c r="M6411" s="10" t="n">
        <x:v>0</x:v>
      </x:c>
      <x:c r="N6411" s="10" t="n">
        <x:v>0</x:v>
      </x:c>
      <x:c r="O6411" s="10" t="n">
        <x:v>1</x:v>
      </x:c>
      <x:c r="P6411" s="9" t="str">
        <x:f>'CaseReview'!U2039</x:f>
        <x:v>PASS</x:v>
      </x:c>
      <x:c r="Q6411" s="9" t="n">
        <x:f>IF(AND(T6411=1,G6411=P6411),1,0)</x:f>
        <x:v>0</x:v>
      </x:c>
      <x:c r="R6411" s="9" t="n">
        <x:f>IF(AND(T6411=1,G6411="PASS",P6411="FAIL"),1,0)</x:f>
        <x:v>0</x:v>
      </x:c>
      <x:c r="S6411" s="9" t="n">
        <x:f>IF(AND(T6411=1,G6411="FAIL",P6411="PASS"),1,0)</x:f>
        <x:v>1</x:v>
      </x:c>
      <x:c r="T6411" s="9" t="n">
        <x:v>1</x:v>
      </x:c>
      <x:c r="U6411" s="9" t="n">
        <x:v>4</x:v>
      </x:c>
      <x:c r="V6411" s="9" t="str">
        <x:v>MVP/SHACL_GENERATION_PIPELINE/experiments/LUNA_CONTEXTUAL_SINGLESHOT/RUN_01/runs/RUN-TRF-085-20260831T162508380656Z/artifacts/attempt_01/extracted_shape.ttl</x:v>
      </x:c>
    </x:row>
    <x:row r="6412" ht="22" customHeight="1">
      <x:c r="A6412" s="10" t="str">
        <x:v>SINGLESHOT</x:v>
      </x:c>
      <x:c r="B6412" s="10" t="str">
        <x:v>TRF-085</x:v>
      </x:c>
      <x:c r="C6412" s="10" t="str">
        <x:v>TRF-085-P02</x:v>
      </x:c>
      <x:c r="D6412" s="10" t="str">
        <x:v>RUN_01</x:v>
      </x:c>
      <x:c r="E6412" s="10" t="str">
        <x:v>ORIGINAL_LEDGER</x:v>
      </x:c>
      <x:c r="F6412" s="10" t="str">
        <x:v>PASS</x:v>
      </x:c>
      <x:c r="G6412" s="10" t="str">
        <x:v>FAIL</x:v>
      </x:c>
      <x:c r="H6412" s="10" t="str">
        <x:v>EXECUTED</x:v>
      </x:c>
      <x:c r="I6412" s="10" t="str">
        <x:v>PARSED</x:v>
      </x:c>
      <x:c r="J6412" s="10" t="str">
        <x:v>SINGLESHOT_CAPTURED_DIAGNOSTIC_PASS</x:v>
      </x:c>
      <x:c r="K6412" s="10" t="str">
        <x:v>d8bba507875d7d86e32aecc227274c058fed49778413accb76159a326d4fe571</x:v>
      </x:c>
      <x:c r="L6412" s="10" t="str">
        <x:v>historical_three</x:v>
      </x:c>
      <x:c r="M6412" s="10" t="n">
        <x:v>0</x:v>
      </x:c>
      <x:c r="N6412" s="10" t="n">
        <x:v>0</x:v>
      </x:c>
      <x:c r="O6412" s="10" t="n">
        <x:v>1</x:v>
      </x:c>
      <x:c r="P6412" s="9" t="str">
        <x:f>'CaseReview'!U2040</x:f>
        <x:v>PASS</x:v>
      </x:c>
      <x:c r="Q6412" s="9" t="n">
        <x:f>IF(AND(T6412=1,G6412=P6412),1,0)</x:f>
        <x:v>0</x:v>
      </x:c>
      <x:c r="R6412" s="9" t="n">
        <x:f>IF(AND(T6412=1,G6412="PASS",P6412="FAIL"),1,0)</x:f>
        <x:v>0</x:v>
      </x:c>
      <x:c r="S6412" s="9" t="n">
        <x:f>IF(AND(T6412=1,G6412="FAIL",P6412="PASS"),1,0)</x:f>
        <x:v>1</x:v>
      </x:c>
      <x:c r="T6412" s="9" t="n">
        <x:v>1</x:v>
      </x:c>
      <x:c r="U6412" s="9" t="n">
        <x:v>4</x:v>
      </x:c>
      <x:c r="V6412" s="9" t="str">
        <x:v>MVP/SHACL_GENERATION_PIPELINE/experiments/LUNA_CONTEXTUAL_SINGLESHOT/RUN_01/runs/RUN-TRF-085-20260831T162508380656Z/artifacts/attempt_01/extracted_shape.ttl</x:v>
      </x:c>
    </x:row>
    <x:row r="6413" ht="22" customHeight="1">
      <x:c r="A6413" s="10" t="str">
        <x:v>SINGLESHOT</x:v>
      </x:c>
      <x:c r="B6413" s="10" t="str">
        <x:v>TRF-086</x:v>
      </x:c>
      <x:c r="C6413" s="10" t="str">
        <x:v>TRF-086-F01</x:v>
      </x:c>
      <x:c r="D6413" s="10" t="str">
        <x:v>RUN_01</x:v>
      </x:c>
      <x:c r="E6413" s="10" t="str">
        <x:v>ORIGINAL_LEDGER</x:v>
      </x:c>
      <x:c r="F6413" s="10" t="str">
        <x:v>FAIL</x:v>
      </x:c>
      <x:c r="G6413" s="10" t="str">
        <x:v>NO_VERDICT</x:v>
      </x:c>
      <x:c r="H6413" s="10" t="str">
        <x:v>INFRASTRUCTURE_FAILURE</x:v>
      </x:c>
      <x:c r="I6413" s="10" t="str">
        <x:v>NOT_PARSED</x:v>
      </x:c>
      <x:c r="J6413" s="10" t="str">
        <x:v>SINGLESHOT_CAPTURED_DIAGNOSTIC_FAIL</x:v>
      </x:c>
      <x:c r="K6413" s="10" t="str">
        <x:v>159ac572abfb6f6c5a3a828c634bed2cf6be4204efe1e80815a37dba49f17278</x:v>
      </x:c>
      <x:c r="L6413" s="10" t="str">
        <x:v>historical_three</x:v>
      </x:c>
      <x:c r="M6413" s="10" t="n">
        <x:v>0</x:v>
      </x:c>
      <x:c r="N6413" s="10" t="n">
        <x:v>0</x:v>
      </x:c>
      <x:c r="O6413" s="10" t="n">
        <x:v>0</x:v>
      </x:c>
      <x:c r="P6413" s="9" t="str">
        <x:f>'CaseReview'!U2041</x:f>
        <x:v>FAIL</x:v>
      </x:c>
      <x:c r="Q6413" s="9" t="n">
        <x:f>IF(AND(T6413=1,G6413=P6413),1,0)</x:f>
        <x:v>0</x:v>
      </x:c>
      <x:c r="R6413" s="9" t="n">
        <x:f>IF(AND(T6413=1,G6413="PASS",P6413="FAIL"),1,0)</x:f>
        <x:v>0</x:v>
      </x:c>
      <x:c r="S6413" s="9" t="n">
        <x:f>IF(AND(T6413=1,G6413="FAIL",P6413="PASS"),1,0)</x:f>
        <x:v>0</x:v>
      </x:c>
      <x:c r="T6413" s="9" t="n">
        <x:v>0</x:v>
      </x:c>
      <x:c r="U6413" s="9" t="n">
        <x:v>5</x:v>
      </x:c>
      <x:c r="V6413" s="9" t="str">
        <x:v>MVP/SHACL_GENERATION_PIPELINE/experiments/LUNA_CONTEXTUAL_SINGLESHOT/RUN_01/runs/RUN-TRF-086-20260831T162556160751Z/artifacts/attempt_01/extracted_shape.ttl</x:v>
      </x:c>
    </x:row>
    <x:row r="6414" ht="22" customHeight="1">
      <x:c r="A6414" s="10" t="str">
        <x:v>SINGLESHOT</x:v>
      </x:c>
      <x:c r="B6414" s="10" t="str">
        <x:v>TRF-086</x:v>
      </x:c>
      <x:c r="C6414" s="10" t="str">
        <x:v>TRF-086-F02</x:v>
      </x:c>
      <x:c r="D6414" s="10" t="str">
        <x:v>RUN_01</x:v>
      </x:c>
      <x:c r="E6414" s="10" t="str">
        <x:v>ORIGINAL_LEDGER</x:v>
      </x:c>
      <x:c r="F6414" s="10" t="str">
        <x:v>FAIL</x:v>
      </x:c>
      <x:c r="G6414" s="10" t="str">
        <x:v>NO_VERDICT</x:v>
      </x:c>
      <x:c r="H6414" s="10" t="str">
        <x:v>INFRASTRUCTURE_FAILURE</x:v>
      </x:c>
      <x:c r="I6414" s="10" t="str">
        <x:v>NOT_PARSED</x:v>
      </x:c>
      <x:c r="J6414" s="10" t="str">
        <x:v>SINGLESHOT_CAPTURED_DIAGNOSTIC_FAIL</x:v>
      </x:c>
      <x:c r="K6414" s="10" t="str">
        <x:v>159ac572abfb6f6c5a3a828c634bed2cf6be4204efe1e80815a37dba49f17278</x:v>
      </x:c>
      <x:c r="L6414" s="10" t="str">
        <x:v>historical_three</x:v>
      </x:c>
      <x:c r="M6414" s="10" t="n">
        <x:v>0</x:v>
      </x:c>
      <x:c r="N6414" s="10" t="n">
        <x:v>0</x:v>
      </x:c>
      <x:c r="O6414" s="10" t="n">
        <x:v>0</x:v>
      </x:c>
      <x:c r="P6414" s="9" t="str">
        <x:f>'CaseReview'!U2042</x:f>
        <x:v>FAIL</x:v>
      </x:c>
      <x:c r="Q6414" s="9" t="n">
        <x:f>IF(AND(T6414=1,G6414=P6414),1,0)</x:f>
        <x:v>0</x:v>
      </x:c>
      <x:c r="R6414" s="9" t="n">
        <x:f>IF(AND(T6414=1,G6414="PASS",P6414="FAIL"),1,0)</x:f>
        <x:v>0</x:v>
      </x:c>
      <x:c r="S6414" s="9" t="n">
        <x:f>IF(AND(T6414=1,G6414="FAIL",P6414="PASS"),1,0)</x:f>
        <x:v>0</x:v>
      </x:c>
      <x:c r="T6414" s="9" t="n">
        <x:v>0</x:v>
      </x:c>
      <x:c r="U6414" s="9" t="n">
        <x:v>5</x:v>
      </x:c>
      <x:c r="V6414" s="9" t="str">
        <x:v>MVP/SHACL_GENERATION_PIPELINE/experiments/LUNA_CONTEXTUAL_SINGLESHOT/RUN_01/runs/RUN-TRF-086-20260831T162556160751Z/artifacts/attempt_01/extracted_shape.ttl</x:v>
      </x:c>
    </x:row>
    <x:row r="6415" ht="22" customHeight="1">
      <x:c r="A6415" s="10" t="str">
        <x:v>SINGLESHOT</x:v>
      </x:c>
      <x:c r="B6415" s="10" t="str">
        <x:v>TRF-086</x:v>
      </x:c>
      <x:c r="C6415" s="10" t="str">
        <x:v>TRF-086-P01</x:v>
      </x:c>
      <x:c r="D6415" s="10" t="str">
        <x:v>RUN_01</x:v>
      </x:c>
      <x:c r="E6415" s="10" t="str">
        <x:v>ORIGINAL_LEDGER</x:v>
      </x:c>
      <x:c r="F6415" s="10" t="str">
        <x:v>PASS</x:v>
      </x:c>
      <x:c r="G6415" s="10" t="str">
        <x:v>NO_VERDICT</x:v>
      </x:c>
      <x:c r="H6415" s="10" t="str">
        <x:v>INFRASTRUCTURE_FAILURE</x:v>
      </x:c>
      <x:c r="I6415" s="10" t="str">
        <x:v>NOT_PARSED</x:v>
      </x:c>
      <x:c r="J6415" s="10" t="str">
        <x:v>SINGLESHOT_CAPTURED_DIAGNOSTIC_FAIL</x:v>
      </x:c>
      <x:c r="K6415" s="10" t="str">
        <x:v>159ac572abfb6f6c5a3a828c634bed2cf6be4204efe1e80815a37dba49f17278</x:v>
      </x:c>
      <x:c r="L6415" s="10" t="str">
        <x:v>historical_three</x:v>
      </x:c>
      <x:c r="M6415" s="10" t="n">
        <x:v>0</x:v>
      </x:c>
      <x:c r="N6415" s="10" t="n">
        <x:v>0</x:v>
      </x:c>
      <x:c r="O6415" s="10" t="n">
        <x:v>0</x:v>
      </x:c>
      <x:c r="P6415" s="9" t="str">
        <x:f>'CaseReview'!U2043</x:f>
        <x:v>PASS</x:v>
      </x:c>
      <x:c r="Q6415" s="9" t="n">
        <x:f>IF(AND(T6415=1,G6415=P6415),1,0)</x:f>
        <x:v>0</x:v>
      </x:c>
      <x:c r="R6415" s="9" t="n">
        <x:f>IF(AND(T6415=1,G6415="PASS",P6415="FAIL"),1,0)</x:f>
        <x:v>0</x:v>
      </x:c>
      <x:c r="S6415" s="9" t="n">
        <x:f>IF(AND(T6415=1,G6415="FAIL",P6415="PASS"),1,0)</x:f>
        <x:v>0</x:v>
      </x:c>
      <x:c r="T6415" s="9" t="n">
        <x:v>0</x:v>
      </x:c>
      <x:c r="U6415" s="9" t="n">
        <x:v>5</x:v>
      </x:c>
      <x:c r="V6415" s="9" t="str">
        <x:v>MVP/SHACL_GENERATION_PIPELINE/experiments/LUNA_CONTEXTUAL_SINGLESHOT/RUN_01/runs/RUN-TRF-086-20260831T162556160751Z/artifacts/attempt_01/extracted_shape.ttl</x:v>
      </x:c>
    </x:row>
    <x:row r="6416" ht="22" customHeight="1">
      <x:c r="A6416" s="10" t="str">
        <x:v>SINGLESHOT</x:v>
      </x:c>
      <x:c r="B6416" s="10" t="str">
        <x:v>TRF-086</x:v>
      </x:c>
      <x:c r="C6416" s="10" t="str">
        <x:v>TRF-086-P02</x:v>
      </x:c>
      <x:c r="D6416" s="10" t="str">
        <x:v>RUN_01</x:v>
      </x:c>
      <x:c r="E6416" s="10" t="str">
        <x:v>ORIGINAL_LEDGER</x:v>
      </x:c>
      <x:c r="F6416" s="10" t="str">
        <x:v>PASS</x:v>
      </x:c>
      <x:c r="G6416" s="10" t="str">
        <x:v>NO_VERDICT</x:v>
      </x:c>
      <x:c r="H6416" s="10" t="str">
        <x:v>INFRASTRUCTURE_FAILURE</x:v>
      </x:c>
      <x:c r="I6416" s="10" t="str">
        <x:v>NOT_PARSED</x:v>
      </x:c>
      <x:c r="J6416" s="10" t="str">
        <x:v>SINGLESHOT_CAPTURED_DIAGNOSTIC_FAIL</x:v>
      </x:c>
      <x:c r="K6416" s="10" t="str">
        <x:v>159ac572abfb6f6c5a3a828c634bed2cf6be4204efe1e80815a37dba49f17278</x:v>
      </x:c>
      <x:c r="L6416" s="10" t="str">
        <x:v>historical_three</x:v>
      </x:c>
      <x:c r="M6416" s="10" t="n">
        <x:v>0</x:v>
      </x:c>
      <x:c r="N6416" s="10" t="n">
        <x:v>0</x:v>
      </x:c>
      <x:c r="O6416" s="10" t="n">
        <x:v>0</x:v>
      </x:c>
      <x:c r="P6416" s="9" t="str">
        <x:f>'CaseReview'!U2044</x:f>
        <x:v>PASS</x:v>
      </x:c>
      <x:c r="Q6416" s="9" t="n">
        <x:f>IF(AND(T6416=1,G6416=P6416),1,0)</x:f>
        <x:v>0</x:v>
      </x:c>
      <x:c r="R6416" s="9" t="n">
        <x:f>IF(AND(T6416=1,G6416="PASS",P6416="FAIL"),1,0)</x:f>
        <x:v>0</x:v>
      </x:c>
      <x:c r="S6416" s="9" t="n">
        <x:f>IF(AND(T6416=1,G6416="FAIL",P6416="PASS"),1,0)</x:f>
        <x:v>0</x:v>
      </x:c>
      <x:c r="T6416" s="9" t="n">
        <x:v>0</x:v>
      </x:c>
      <x:c r="U6416" s="9" t="n">
        <x:v>5</x:v>
      </x:c>
      <x:c r="V6416" s="9" t="str">
        <x:v>MVP/SHACL_GENERATION_PIPELINE/experiments/LUNA_CONTEXTUAL_SINGLESHOT/RUN_01/runs/RUN-TRF-086-20260831T162556160751Z/artifacts/attempt_01/extracted_shape.ttl</x:v>
      </x:c>
    </x:row>
    <x:row r="6417" ht="22" customHeight="1">
      <x:c r="A6417" s="10" t="str">
        <x:v>SINGLESHOT</x:v>
      </x:c>
      <x:c r="B6417" s="10" t="str">
        <x:v>TRF-086</x:v>
      </x:c>
      <x:c r="C6417" s="10" t="str">
        <x:v>TRF-086-P03</x:v>
      </x:c>
      <x:c r="D6417" s="10" t="str">
        <x:v>RUN_01</x:v>
      </x:c>
      <x:c r="E6417" s="10" t="str">
        <x:v>ORIGINAL_LEDGER</x:v>
      </x:c>
      <x:c r="F6417" s="10" t="str">
        <x:v>PASS</x:v>
      </x:c>
      <x:c r="G6417" s="10" t="str">
        <x:v>NO_VERDICT</x:v>
      </x:c>
      <x:c r="H6417" s="10" t="str">
        <x:v>INFRASTRUCTURE_FAILURE</x:v>
      </x:c>
      <x:c r="I6417" s="10" t="str">
        <x:v>NOT_PARSED</x:v>
      </x:c>
      <x:c r="J6417" s="10" t="str">
        <x:v>SINGLESHOT_CAPTURED_DIAGNOSTIC_FAIL</x:v>
      </x:c>
      <x:c r="K6417" s="10" t="str">
        <x:v>159ac572abfb6f6c5a3a828c634bed2cf6be4204efe1e80815a37dba49f17278</x:v>
      </x:c>
      <x:c r="L6417" s="10" t="str">
        <x:v>historical_three</x:v>
      </x:c>
      <x:c r="M6417" s="10" t="n">
        <x:v>0</x:v>
      </x:c>
      <x:c r="N6417" s="10" t="n">
        <x:v>0</x:v>
      </x:c>
      <x:c r="O6417" s="10" t="n">
        <x:v>0</x:v>
      </x:c>
      <x:c r="P6417" s="9" t="str">
        <x:f>'CaseReview'!U2045</x:f>
        <x:v>PASS</x:v>
      </x:c>
      <x:c r="Q6417" s="9" t="n">
        <x:f>IF(AND(T6417=1,G6417=P6417),1,0)</x:f>
        <x:v>0</x:v>
      </x:c>
      <x:c r="R6417" s="9" t="n">
        <x:f>IF(AND(T6417=1,G6417="PASS",P6417="FAIL"),1,0)</x:f>
        <x:v>0</x:v>
      </x:c>
      <x:c r="S6417" s="9" t="n">
        <x:f>IF(AND(T6417=1,G6417="FAIL",P6417="PASS"),1,0)</x:f>
        <x:v>0</x:v>
      </x:c>
      <x:c r="T6417" s="9" t="n">
        <x:v>0</x:v>
      </x:c>
      <x:c r="U6417" s="9" t="n">
        <x:v>5</x:v>
      </x:c>
      <x:c r="V6417" s="9" t="str">
        <x:v>MVP/SHACL_GENERATION_PIPELINE/experiments/LUNA_CONTEXTUAL_SINGLESHOT/RUN_01/runs/RUN-TRF-086-20260831T162556160751Z/artifacts/attempt_01/extracted_shape.ttl</x:v>
      </x:c>
    </x:row>
    <x:row r="6418" ht="22" customHeight="1">
      <x:c r="A6418" s="10" t="str">
        <x:v>SINGLESHOT</x:v>
      </x:c>
      <x:c r="B6418" s="10" t="str">
        <x:v>TRF-087</x:v>
      </x:c>
      <x:c r="C6418" s="10" t="str">
        <x:v>TRF-087-F01</x:v>
      </x:c>
      <x:c r="D6418" s="10" t="str">
        <x:v>RUN_01</x:v>
      </x:c>
      <x:c r="E6418" s="10" t="str">
        <x:v>ORIGINAL_LEDGER</x:v>
      </x:c>
      <x:c r="F6418" s="10" t="str">
        <x:v>FAIL</x:v>
      </x:c>
      <x:c r="G6418" s="10" t="str">
        <x:v>FAIL</x:v>
      </x:c>
      <x:c r="H6418" s="10" t="str">
        <x:v>EXECUTED</x:v>
      </x:c>
      <x:c r="I6418" s="10" t="str">
        <x:v>PARSED</x:v>
      </x:c>
      <x:c r="J6418" s="10" t="str">
        <x:v>SINGLESHOT_CAPTURED_DIAGNOSTIC_PASS</x:v>
      </x:c>
      <x:c r="K6418" s="10" t="str">
        <x:v>983cf56ea9514bf5a6fca04777298387d73e40cb00294d620c5f3b0b0bd783f3</x:v>
      </x:c>
      <x:c r="L6418" s="10" t="str">
        <x:v>historical_three</x:v>
      </x:c>
      <x:c r="M6418" s="10" t="n">
        <x:v>1</x:v>
      </x:c>
      <x:c r="N6418" s="10" t="n">
        <x:v>0</x:v>
      </x:c>
      <x:c r="O6418" s="10" t="n">
        <x:v>0</x:v>
      </x:c>
      <x:c r="P6418" s="9" t="str">
        <x:f>'CaseReview'!U2046</x:f>
        <x:v>FAIL</x:v>
      </x:c>
      <x:c r="Q6418" s="9" t="n">
        <x:f>IF(AND(T6418=1,G6418=P6418),1,0)</x:f>
        <x:v>1</x:v>
      </x:c>
      <x:c r="R6418" s="9" t="n">
        <x:f>IF(AND(T6418=1,G6418="PASS",P6418="FAIL"),1,0)</x:f>
        <x:v>0</x:v>
      </x:c>
      <x:c r="S6418" s="9" t="n">
        <x:f>IF(AND(T6418=1,G6418="FAIL",P6418="PASS"),1,0)</x:f>
        <x:v>0</x:v>
      </x:c>
      <x:c r="T6418" s="9" t="n">
        <x:v>1</x:v>
      </x:c>
      <x:c r="U6418" s="9" t="n">
        <x:v>4</x:v>
      </x:c>
      <x:c r="V6418" s="9" t="str">
        <x:v>MVP/SHACL_GENERATION_PIPELINE/experiments/LUNA_CONTEXTUAL_SINGLESHOT/RUN_01/runs/RUN-TRF-087-20260831T162632112659Z/artifacts/attempt_01/extracted_shape.ttl</x:v>
      </x:c>
    </x:row>
    <x:row r="6419" ht="22" customHeight="1">
      <x:c r="A6419" s="10" t="str">
        <x:v>SINGLESHOT</x:v>
      </x:c>
      <x:c r="B6419" s="10" t="str">
        <x:v>TRF-087</x:v>
      </x:c>
      <x:c r="C6419" s="10" t="str">
        <x:v>TRF-087-F02</x:v>
      </x:c>
      <x:c r="D6419" s="10" t="str">
        <x:v>RUN_01</x:v>
      </x:c>
      <x:c r="E6419" s="10" t="str">
        <x:v>ORIGINAL_LEDGER</x:v>
      </x:c>
      <x:c r="F6419" s="10" t="str">
        <x:v>FAIL</x:v>
      </x:c>
      <x:c r="G6419" s="10" t="str">
        <x:v>PASS</x:v>
      </x:c>
      <x:c r="H6419" s="10" t="str">
        <x:v>EXECUTED</x:v>
      </x:c>
      <x:c r="I6419" s="10" t="str">
        <x:v>PARSED</x:v>
      </x:c>
      <x:c r="J6419" s="10" t="str">
        <x:v>SINGLESHOT_CAPTURED_DIAGNOSTIC_PASS</x:v>
      </x:c>
      <x:c r="K6419" s="10" t="str">
        <x:v>983cf56ea9514bf5a6fca04777298387d73e40cb00294d620c5f3b0b0bd783f3</x:v>
      </x:c>
      <x:c r="L6419" s="10" t="str">
        <x:v>historical_three</x:v>
      </x:c>
      <x:c r="M6419" s="10" t="n">
        <x:v>0</x:v>
      </x:c>
      <x:c r="N6419" s="10" t="n">
        <x:v>1</x:v>
      </x:c>
      <x:c r="O6419" s="10" t="n">
        <x:v>0</x:v>
      </x:c>
      <x:c r="P6419" s="9" t="str">
        <x:f>'CaseReview'!U2047</x:f>
        <x:v>FAIL</x:v>
      </x:c>
      <x:c r="Q6419" s="9" t="n">
        <x:f>IF(AND(T6419=1,G6419=P6419),1,0)</x:f>
        <x:v>0</x:v>
      </x:c>
      <x:c r="R6419" s="9" t="n">
        <x:f>IF(AND(T6419=1,G6419="PASS",P6419="FAIL"),1,0)</x:f>
        <x:v>1</x:v>
      </x:c>
      <x:c r="S6419" s="9" t="n">
        <x:f>IF(AND(T6419=1,G6419="FAIL",P6419="PASS"),1,0)</x:f>
        <x:v>0</x:v>
      </x:c>
      <x:c r="T6419" s="9" t="n">
        <x:v>1</x:v>
      </x:c>
      <x:c r="U6419" s="9" t="n">
        <x:v>4</x:v>
      </x:c>
      <x:c r="V6419" s="9" t="str">
        <x:v>MVP/SHACL_GENERATION_PIPELINE/experiments/LUNA_CONTEXTUAL_SINGLESHOT/RUN_01/runs/RUN-TRF-087-20260831T162632112659Z/artifacts/attempt_01/extracted_shape.ttl</x:v>
      </x:c>
    </x:row>
    <x:row r="6420" ht="22" customHeight="1">
      <x:c r="A6420" s="10" t="str">
        <x:v>SINGLESHOT</x:v>
      </x:c>
      <x:c r="B6420" s="10" t="str">
        <x:v>TRF-087</x:v>
      </x:c>
      <x:c r="C6420" s="10" t="str">
        <x:v>TRF-087-P01</x:v>
      </x:c>
      <x:c r="D6420" s="10" t="str">
        <x:v>RUN_01</x:v>
      </x:c>
      <x:c r="E6420" s="10" t="str">
        <x:v>ORIGINAL_LEDGER</x:v>
      </x:c>
      <x:c r="F6420" s="10" t="str">
        <x:v>PASS</x:v>
      </x:c>
      <x:c r="G6420" s="10" t="str">
        <x:v>PASS</x:v>
      </x:c>
      <x:c r="H6420" s="10" t="str">
        <x:v>EXECUTED</x:v>
      </x:c>
      <x:c r="I6420" s="10" t="str">
        <x:v>PARSED</x:v>
      </x:c>
      <x:c r="J6420" s="10" t="str">
        <x:v>SINGLESHOT_CAPTURED_DIAGNOSTIC_PASS</x:v>
      </x:c>
      <x:c r="K6420" s="10" t="str">
        <x:v>983cf56ea9514bf5a6fca04777298387d73e40cb00294d620c5f3b0b0bd783f3</x:v>
      </x:c>
      <x:c r="L6420" s="10" t="str">
        <x:v>historical_three</x:v>
      </x:c>
      <x:c r="M6420" s="10" t="n">
        <x:v>1</x:v>
      </x:c>
      <x:c r="N6420" s="10" t="n">
        <x:v>0</x:v>
      </x:c>
      <x:c r="O6420" s="10" t="n">
        <x:v>0</x:v>
      </x:c>
      <x:c r="P6420" s="9" t="str">
        <x:f>'CaseReview'!U2048</x:f>
        <x:v>PASS</x:v>
      </x:c>
      <x:c r="Q6420" s="9" t="n">
        <x:f>IF(AND(T6420=1,G6420=P6420),1,0)</x:f>
        <x:v>1</x:v>
      </x:c>
      <x:c r="R6420" s="9" t="n">
        <x:f>IF(AND(T6420=1,G6420="PASS",P6420="FAIL"),1,0)</x:f>
        <x:v>0</x:v>
      </x:c>
      <x:c r="S6420" s="9" t="n">
        <x:f>IF(AND(T6420=1,G6420="FAIL",P6420="PASS"),1,0)</x:f>
        <x:v>0</x:v>
      </x:c>
      <x:c r="T6420" s="9" t="n">
        <x:v>1</x:v>
      </x:c>
      <x:c r="U6420" s="9" t="n">
        <x:v>4</x:v>
      </x:c>
      <x:c r="V6420" s="9" t="str">
        <x:v>MVP/SHACL_GENERATION_PIPELINE/experiments/LUNA_CONTEXTUAL_SINGLESHOT/RUN_01/runs/RUN-TRF-087-20260831T162632112659Z/artifacts/attempt_01/extracted_shape.ttl</x:v>
      </x:c>
    </x:row>
    <x:row r="6421" ht="22" customHeight="1">
      <x:c r="A6421" s="10" t="str">
        <x:v>SINGLESHOT</x:v>
      </x:c>
      <x:c r="B6421" s="10" t="str">
        <x:v>TRF-087</x:v>
      </x:c>
      <x:c r="C6421" s="10" t="str">
        <x:v>TRF-087-P02</x:v>
      </x:c>
      <x:c r="D6421" s="10" t="str">
        <x:v>RUN_01</x:v>
      </x:c>
      <x:c r="E6421" s="10" t="str">
        <x:v>ORIGINAL_LEDGER</x:v>
      </x:c>
      <x:c r="F6421" s="10" t="str">
        <x:v>PASS</x:v>
      </x:c>
      <x:c r="G6421" s="10" t="str">
        <x:v>PASS</x:v>
      </x:c>
      <x:c r="H6421" s="10" t="str">
        <x:v>EXECUTED</x:v>
      </x:c>
      <x:c r="I6421" s="10" t="str">
        <x:v>PARSED</x:v>
      </x:c>
      <x:c r="J6421" s="10" t="str">
        <x:v>SINGLESHOT_CAPTURED_DIAGNOSTIC_PASS</x:v>
      </x:c>
      <x:c r="K6421" s="10" t="str">
        <x:v>983cf56ea9514bf5a6fca04777298387d73e40cb00294d620c5f3b0b0bd783f3</x:v>
      </x:c>
      <x:c r="L6421" s="10" t="str">
        <x:v>historical_three</x:v>
      </x:c>
      <x:c r="M6421" s="10" t="n">
        <x:v>1</x:v>
      </x:c>
      <x:c r="N6421" s="10" t="n">
        <x:v>0</x:v>
      </x:c>
      <x:c r="O6421" s="10" t="n">
        <x:v>0</x:v>
      </x:c>
      <x:c r="P6421" s="9" t="str">
        <x:f>'CaseReview'!U2049</x:f>
        <x:v>PASS</x:v>
      </x:c>
      <x:c r="Q6421" s="9" t="n">
        <x:f>IF(AND(T6421=1,G6421=P6421),1,0)</x:f>
        <x:v>1</x:v>
      </x:c>
      <x:c r="R6421" s="9" t="n">
        <x:f>IF(AND(T6421=1,G6421="PASS",P6421="FAIL"),1,0)</x:f>
        <x:v>0</x:v>
      </x:c>
      <x:c r="S6421" s="9" t="n">
        <x:f>IF(AND(T6421=1,G6421="FAIL",P6421="PASS"),1,0)</x:f>
        <x:v>0</x:v>
      </x:c>
      <x:c r="T6421" s="9" t="n">
        <x:v>1</x:v>
      </x:c>
      <x:c r="U6421" s="9" t="n">
        <x:v>4</x:v>
      </x:c>
      <x:c r="V6421" s="9" t="str">
        <x:v>MVP/SHACL_GENERATION_PIPELINE/experiments/LUNA_CONTEXTUAL_SINGLESHOT/RUN_01/runs/RUN-TRF-087-20260831T162632112659Z/artifacts/attempt_01/extracted_shape.ttl</x:v>
      </x:c>
    </x:row>
    <x:row r="6422" ht="22" customHeight="1">
      <x:c r="A6422" s="10" t="str">
        <x:v>SINGLESHOT</x:v>
      </x:c>
      <x:c r="B6422" s="10" t="str">
        <x:v>TRF-088</x:v>
      </x:c>
      <x:c r="C6422" s="10" t="str">
        <x:v>TRF-088-F01</x:v>
      </x:c>
      <x:c r="D6422" s="10" t="str">
        <x:v>RUN_01</x:v>
      </x:c>
      <x:c r="E6422" s="10" t="str">
        <x:v>ORIGINAL_LEDGER</x:v>
      </x:c>
      <x:c r="F6422" s="10" t="str">
        <x:v>FAIL</x:v>
      </x:c>
      <x:c r="G6422" s="10" t="str">
        <x:v>NO_VERDICT</x:v>
      </x:c>
      <x:c r="H6422" s="10" t="str">
        <x:v>INFRASTRUCTURE_FAILURE</x:v>
      </x:c>
      <x:c r="I6422" s="10" t="str">
        <x:v>NOT_PARSED</x:v>
      </x:c>
      <x:c r="J6422" s="10" t="str">
        <x:v>SINGLESHOT_CAPTURED_DIAGNOSTIC_FAIL</x:v>
      </x:c>
      <x:c r="K6422" s="10" t="str">
        <x:v>6065976a6d238a29d98f2aefaffe1cfbb71c2e2ad603c77a31a6a50600a261b7</x:v>
      </x:c>
      <x:c r="L6422" s="10" t="str">
        <x:v>historical_three</x:v>
      </x:c>
      <x:c r="M6422" s="10" t="n">
        <x:v>0</x:v>
      </x:c>
      <x:c r="N6422" s="10" t="n">
        <x:v>0</x:v>
      </x:c>
      <x:c r="O6422" s="10" t="n">
        <x:v>0</x:v>
      </x:c>
      <x:c r="P6422" s="9" t="str">
        <x:f>'CaseReview'!U2050</x:f>
        <x:v>FAIL</x:v>
      </x:c>
      <x:c r="Q6422" s="9" t="n">
        <x:f>IF(AND(T6422=1,G6422=P6422),1,0)</x:f>
        <x:v>0</x:v>
      </x:c>
      <x:c r="R6422" s="9" t="n">
        <x:f>IF(AND(T6422=1,G6422="PASS",P6422="FAIL"),1,0)</x:f>
        <x:v>0</x:v>
      </x:c>
      <x:c r="S6422" s="9" t="n">
        <x:f>IF(AND(T6422=1,G6422="FAIL",P6422="PASS"),1,0)</x:f>
        <x:v>0</x:v>
      </x:c>
      <x:c r="T6422" s="9" t="n">
        <x:v>0</x:v>
      </x:c>
      <x:c r="U6422" s="9" t="n">
        <x:v>4</x:v>
      </x:c>
      <x:c r="V6422" s="9" t="str">
        <x:v>MVP/SHACL_GENERATION_PIPELINE/experiments/LUNA_CONTEXTUAL_SINGLESHOT/RUN_01/runs/RUN-TRF-088-20260831T162644122637Z/artifacts/attempt_01/extracted_shape.ttl</x:v>
      </x:c>
    </x:row>
    <x:row r="6423" ht="22" customHeight="1">
      <x:c r="A6423" s="10" t="str">
        <x:v>SINGLESHOT</x:v>
      </x:c>
      <x:c r="B6423" s="10" t="str">
        <x:v>TRF-088</x:v>
      </x:c>
      <x:c r="C6423" s="10" t="str">
        <x:v>TRF-088-F02</x:v>
      </x:c>
      <x:c r="D6423" s="10" t="str">
        <x:v>RUN_01</x:v>
      </x:c>
      <x:c r="E6423" s="10" t="str">
        <x:v>ORIGINAL_LEDGER</x:v>
      </x:c>
      <x:c r="F6423" s="10" t="str">
        <x:v>FAIL</x:v>
      </x:c>
      <x:c r="G6423" s="10" t="str">
        <x:v>NO_VERDICT</x:v>
      </x:c>
      <x:c r="H6423" s="10" t="str">
        <x:v>INFRASTRUCTURE_FAILURE</x:v>
      </x:c>
      <x:c r="I6423" s="10" t="str">
        <x:v>NOT_PARSED</x:v>
      </x:c>
      <x:c r="J6423" s="10" t="str">
        <x:v>SINGLESHOT_CAPTURED_DIAGNOSTIC_FAIL</x:v>
      </x:c>
      <x:c r="K6423" s="10" t="str">
        <x:v>6065976a6d238a29d98f2aefaffe1cfbb71c2e2ad603c77a31a6a50600a261b7</x:v>
      </x:c>
      <x:c r="L6423" s="10" t="str">
        <x:v>historical_three</x:v>
      </x:c>
      <x:c r="M6423" s="10" t="n">
        <x:v>0</x:v>
      </x:c>
      <x:c r="N6423" s="10" t="n">
        <x:v>0</x:v>
      </x:c>
      <x:c r="O6423" s="10" t="n">
        <x:v>0</x:v>
      </x:c>
      <x:c r="P6423" s="9" t="str">
        <x:f>'CaseReview'!U2051</x:f>
        <x:v>FAIL</x:v>
      </x:c>
      <x:c r="Q6423" s="9" t="n">
        <x:f>IF(AND(T6423=1,G6423=P6423),1,0)</x:f>
        <x:v>0</x:v>
      </x:c>
      <x:c r="R6423" s="9" t="n">
        <x:f>IF(AND(T6423=1,G6423="PASS",P6423="FAIL"),1,0)</x:f>
        <x:v>0</x:v>
      </x:c>
      <x:c r="S6423" s="9" t="n">
        <x:f>IF(AND(T6423=1,G6423="FAIL",P6423="PASS"),1,0)</x:f>
        <x:v>0</x:v>
      </x:c>
      <x:c r="T6423" s="9" t="n">
        <x:v>0</x:v>
      </x:c>
      <x:c r="U6423" s="9" t="n">
        <x:v>4</x:v>
      </x:c>
      <x:c r="V6423" s="9" t="str">
        <x:v>MVP/SHACL_GENERATION_PIPELINE/experiments/LUNA_CONTEXTUAL_SINGLESHOT/RUN_01/runs/RUN-TRF-088-20260831T162644122637Z/artifacts/attempt_01/extracted_shape.ttl</x:v>
      </x:c>
    </x:row>
    <x:row r="6424" ht="22" customHeight="1">
      <x:c r="A6424" s="10" t="str">
        <x:v>SINGLESHOT</x:v>
      </x:c>
      <x:c r="B6424" s="10" t="str">
        <x:v>TRF-088</x:v>
      </x:c>
      <x:c r="C6424" s="10" t="str">
        <x:v>TRF-088-P01</x:v>
      </x:c>
      <x:c r="D6424" s="10" t="str">
        <x:v>RUN_01</x:v>
      </x:c>
      <x:c r="E6424" s="10" t="str">
        <x:v>ORIGINAL_LEDGER</x:v>
      </x:c>
      <x:c r="F6424" s="10" t="str">
        <x:v>PASS</x:v>
      </x:c>
      <x:c r="G6424" s="10" t="str">
        <x:v>NO_VERDICT</x:v>
      </x:c>
      <x:c r="H6424" s="10" t="str">
        <x:v>INFRASTRUCTURE_FAILURE</x:v>
      </x:c>
      <x:c r="I6424" s="10" t="str">
        <x:v>NOT_PARSED</x:v>
      </x:c>
      <x:c r="J6424" s="10" t="str">
        <x:v>SINGLESHOT_CAPTURED_DIAGNOSTIC_FAIL</x:v>
      </x:c>
      <x:c r="K6424" s="10" t="str">
        <x:v>6065976a6d238a29d98f2aefaffe1cfbb71c2e2ad603c77a31a6a50600a261b7</x:v>
      </x:c>
      <x:c r="L6424" s="10" t="str">
        <x:v>historical_three</x:v>
      </x:c>
      <x:c r="M6424" s="10" t="n">
        <x:v>0</x:v>
      </x:c>
      <x:c r="N6424" s="10" t="n">
        <x:v>0</x:v>
      </x:c>
      <x:c r="O6424" s="10" t="n">
        <x:v>0</x:v>
      </x:c>
      <x:c r="P6424" s="9" t="str">
        <x:f>'CaseReview'!U2052</x:f>
        <x:v>PASS</x:v>
      </x:c>
      <x:c r="Q6424" s="9" t="n">
        <x:f>IF(AND(T6424=1,G6424=P6424),1,0)</x:f>
        <x:v>0</x:v>
      </x:c>
      <x:c r="R6424" s="9" t="n">
        <x:f>IF(AND(T6424=1,G6424="PASS",P6424="FAIL"),1,0)</x:f>
        <x:v>0</x:v>
      </x:c>
      <x:c r="S6424" s="9" t="n">
        <x:f>IF(AND(T6424=1,G6424="FAIL",P6424="PASS"),1,0)</x:f>
        <x:v>0</x:v>
      </x:c>
      <x:c r="T6424" s="9" t="n">
        <x:v>0</x:v>
      </x:c>
      <x:c r="U6424" s="9" t="n">
        <x:v>4</x:v>
      </x:c>
      <x:c r="V6424" s="9" t="str">
        <x:v>MVP/SHACL_GENERATION_PIPELINE/experiments/LUNA_CONTEXTUAL_SINGLESHOT/RUN_01/runs/RUN-TRF-088-20260831T162644122637Z/artifacts/attempt_01/extracted_shape.ttl</x:v>
      </x:c>
    </x:row>
    <x:row r="6425" ht="22" customHeight="1">
      <x:c r="A6425" s="10" t="str">
        <x:v>SINGLESHOT</x:v>
      </x:c>
      <x:c r="B6425" s="10" t="str">
        <x:v>TRF-088</x:v>
      </x:c>
      <x:c r="C6425" s="10" t="str">
        <x:v>TRF-088-P02</x:v>
      </x:c>
      <x:c r="D6425" s="10" t="str">
        <x:v>RUN_01</x:v>
      </x:c>
      <x:c r="E6425" s="10" t="str">
        <x:v>ORIGINAL_LEDGER</x:v>
      </x:c>
      <x:c r="F6425" s="10" t="str">
        <x:v>PASS</x:v>
      </x:c>
      <x:c r="G6425" s="10" t="str">
        <x:v>NO_VERDICT</x:v>
      </x:c>
      <x:c r="H6425" s="10" t="str">
        <x:v>INFRASTRUCTURE_FAILURE</x:v>
      </x:c>
      <x:c r="I6425" s="10" t="str">
        <x:v>NOT_PARSED</x:v>
      </x:c>
      <x:c r="J6425" s="10" t="str">
        <x:v>SINGLESHOT_CAPTURED_DIAGNOSTIC_FAIL</x:v>
      </x:c>
      <x:c r="K6425" s="10" t="str">
        <x:v>6065976a6d238a29d98f2aefaffe1cfbb71c2e2ad603c77a31a6a50600a261b7</x:v>
      </x:c>
      <x:c r="L6425" s="10" t="str">
        <x:v>historical_three</x:v>
      </x:c>
      <x:c r="M6425" s="10" t="n">
        <x:v>0</x:v>
      </x:c>
      <x:c r="N6425" s="10" t="n">
        <x:v>0</x:v>
      </x:c>
      <x:c r="O6425" s="10" t="n">
        <x:v>0</x:v>
      </x:c>
      <x:c r="P6425" s="9" t="str">
        <x:f>'CaseReview'!U2053</x:f>
        <x:v>PASS</x:v>
      </x:c>
      <x:c r="Q6425" s="9" t="n">
        <x:f>IF(AND(T6425=1,G6425=P6425),1,0)</x:f>
        <x:v>0</x:v>
      </x:c>
      <x:c r="R6425" s="9" t="n">
        <x:f>IF(AND(T6425=1,G6425="PASS",P6425="FAIL"),1,0)</x:f>
        <x:v>0</x:v>
      </x:c>
      <x:c r="S6425" s="9" t="n">
        <x:f>IF(AND(T6425=1,G6425="FAIL",P6425="PASS"),1,0)</x:f>
        <x:v>0</x:v>
      </x:c>
      <x:c r="T6425" s="9" t="n">
        <x:v>0</x:v>
      </x:c>
      <x:c r="U6425" s="9" t="n">
        <x:v>4</x:v>
      </x:c>
      <x:c r="V6425" s="9" t="str">
        <x:v>MVP/SHACL_GENERATION_PIPELINE/experiments/LUNA_CONTEXTUAL_SINGLESHOT/RUN_01/runs/RUN-TRF-088-20260831T162644122637Z/artifacts/attempt_01/extracted_shape.ttl</x:v>
      </x:c>
    </x:row>
    <x:row r="6426" ht="22" customHeight="1">
      <x:c r="A6426" s="10" t="str">
        <x:v>SINGLESHOT</x:v>
      </x:c>
      <x:c r="B6426" s="10" t="str">
        <x:v>TRF-091</x:v>
      </x:c>
      <x:c r="C6426" s="10" t="str">
        <x:v>TRF-091-F01</x:v>
      </x:c>
      <x:c r="D6426" s="10" t="str">
        <x:v>RUN_01</x:v>
      </x:c>
      <x:c r="E6426" s="10" t="str">
        <x:v>ORIGINAL_LEDGER</x:v>
      </x:c>
      <x:c r="F6426" s="10" t="str">
        <x:v>FAIL</x:v>
      </x:c>
      <x:c r="G6426" s="10" t="str">
        <x:v>FAIL</x:v>
      </x:c>
      <x:c r="H6426" s="10" t="str">
        <x:v>EXECUTED</x:v>
      </x:c>
      <x:c r="I6426" s="10" t="str">
        <x:v>PARSED</x:v>
      </x:c>
      <x:c r="J6426" s="10" t="str">
        <x:v>SINGLESHOT_CAPTURED_DIAGNOSTIC_PASS</x:v>
      </x:c>
      <x:c r="K6426" s="10" t="str">
        <x:v>85889a6365db4fa147241bb93b11c0eb776b769acec5f39f1572d1ecd4af8a45</x:v>
      </x:c>
      <x:c r="L6426" s="10" t="str">
        <x:v>historical_three</x:v>
      </x:c>
      <x:c r="M6426" s="10" t="n">
        <x:v>1</x:v>
      </x:c>
      <x:c r="N6426" s="10" t="n">
        <x:v>0</x:v>
      </x:c>
      <x:c r="O6426" s="10" t="n">
        <x:v>0</x:v>
      </x:c>
      <x:c r="P6426" s="9" t="str">
        <x:f>'CaseReview'!U2054</x:f>
        <x:v>FAIL</x:v>
      </x:c>
      <x:c r="Q6426" s="9" t="n">
        <x:f>IF(AND(T6426=1,G6426=P6426),1,0)</x:f>
        <x:v>1</x:v>
      </x:c>
      <x:c r="R6426" s="9" t="n">
        <x:f>IF(AND(T6426=1,G6426="PASS",P6426="FAIL"),1,0)</x:f>
        <x:v>0</x:v>
      </x:c>
      <x:c r="S6426" s="9" t="n">
        <x:f>IF(AND(T6426=1,G6426="FAIL",P6426="PASS"),1,0)</x:f>
        <x:v>0</x:v>
      </x:c>
      <x:c r="T6426" s="9" t="n">
        <x:v>1</x:v>
      </x:c>
      <x:c r="U6426" s="9" t="n">
        <x:v>4</x:v>
      </x:c>
      <x:c r="V6426" s="9" t="str">
        <x:v>MVP/SHACL_GENERATION_PIPELINE/experiments/LUNA_CONTEXTUAL_SINGLESHOT/RUN_01/runs/RUN-TRF-091-20260831T162713880774Z/artifacts/attempt_01/extracted_shape.ttl</x:v>
      </x:c>
    </x:row>
    <x:row r="6427" ht="22" customHeight="1">
      <x:c r="A6427" s="10" t="str">
        <x:v>SINGLESHOT</x:v>
      </x:c>
      <x:c r="B6427" s="10" t="str">
        <x:v>TRF-091</x:v>
      </x:c>
      <x:c r="C6427" s="10" t="str">
        <x:v>TRF-091-F02</x:v>
      </x:c>
      <x:c r="D6427" s="10" t="str">
        <x:v>RUN_01</x:v>
      </x:c>
      <x:c r="E6427" s="10" t="str">
        <x:v>ORIGINAL_LEDGER</x:v>
      </x:c>
      <x:c r="F6427" s="10" t="str">
        <x:v>FAIL</x:v>
      </x:c>
      <x:c r="G6427" s="10" t="str">
        <x:v>FAIL</x:v>
      </x:c>
      <x:c r="H6427" s="10" t="str">
        <x:v>EXECUTED</x:v>
      </x:c>
      <x:c r="I6427" s="10" t="str">
        <x:v>PARSED</x:v>
      </x:c>
      <x:c r="J6427" s="10" t="str">
        <x:v>SINGLESHOT_CAPTURED_DIAGNOSTIC_PASS</x:v>
      </x:c>
      <x:c r="K6427" s="10" t="str">
        <x:v>85889a6365db4fa147241bb93b11c0eb776b769acec5f39f1572d1ecd4af8a45</x:v>
      </x:c>
      <x:c r="L6427" s="10" t="str">
        <x:v>historical_three</x:v>
      </x:c>
      <x:c r="M6427" s="10" t="n">
        <x:v>1</x:v>
      </x:c>
      <x:c r="N6427" s="10" t="n">
        <x:v>0</x:v>
      </x:c>
      <x:c r="O6427" s="10" t="n">
        <x:v>0</x:v>
      </x:c>
      <x:c r="P6427" s="9" t="str">
        <x:f>'CaseReview'!U2055</x:f>
        <x:v>FAIL</x:v>
      </x:c>
      <x:c r="Q6427" s="9" t="n">
        <x:f>IF(AND(T6427=1,G6427=P6427),1,0)</x:f>
        <x:v>1</x:v>
      </x:c>
      <x:c r="R6427" s="9" t="n">
        <x:f>IF(AND(T6427=1,G6427="PASS",P6427="FAIL"),1,0)</x:f>
        <x:v>0</x:v>
      </x:c>
      <x:c r="S6427" s="9" t="n">
        <x:f>IF(AND(T6427=1,G6427="FAIL",P6427="PASS"),1,0)</x:f>
        <x:v>0</x:v>
      </x:c>
      <x:c r="T6427" s="9" t="n">
        <x:v>1</x:v>
      </x:c>
      <x:c r="U6427" s="9" t="n">
        <x:v>4</x:v>
      </x:c>
      <x:c r="V6427" s="9" t="str">
        <x:v>MVP/SHACL_GENERATION_PIPELINE/experiments/LUNA_CONTEXTUAL_SINGLESHOT/RUN_01/runs/RUN-TRF-091-20260831T162713880774Z/artifacts/attempt_01/extracted_shape.ttl</x:v>
      </x:c>
    </x:row>
    <x:row r="6428" ht="22" customHeight="1">
      <x:c r="A6428" s="10" t="str">
        <x:v>SINGLESHOT</x:v>
      </x:c>
      <x:c r="B6428" s="10" t="str">
        <x:v>TRF-091</x:v>
      </x:c>
      <x:c r="C6428" s="10" t="str">
        <x:v>TRF-091-F03</x:v>
      </x:c>
      <x:c r="D6428" s="10" t="str">
        <x:v>RUN_01</x:v>
      </x:c>
      <x:c r="E6428" s="10" t="str">
        <x:v>ORIGINAL_LEDGER</x:v>
      </x:c>
      <x:c r="F6428" s="10" t="str">
        <x:v>FAIL</x:v>
      </x:c>
      <x:c r="G6428" s="10" t="str">
        <x:v>FAIL</x:v>
      </x:c>
      <x:c r="H6428" s="10" t="str">
        <x:v>EXECUTED</x:v>
      </x:c>
      <x:c r="I6428" s="10" t="str">
        <x:v>PARSED</x:v>
      </x:c>
      <x:c r="J6428" s="10" t="str">
        <x:v>SINGLESHOT_CAPTURED_DIAGNOSTIC_PASS</x:v>
      </x:c>
      <x:c r="K6428" s="10" t="str">
        <x:v>85889a6365db4fa147241bb93b11c0eb776b769acec5f39f1572d1ecd4af8a45</x:v>
      </x:c>
      <x:c r="L6428" s="10" t="str">
        <x:v>historical_three</x:v>
      </x:c>
      <x:c r="M6428" s="10" t="n">
        <x:v>1</x:v>
      </x:c>
      <x:c r="N6428" s="10" t="n">
        <x:v>0</x:v>
      </x:c>
      <x:c r="O6428" s="10" t="n">
        <x:v>0</x:v>
      </x:c>
      <x:c r="P6428" s="9" t="str">
        <x:f>'CaseReview'!U2056</x:f>
        <x:v>FAIL</x:v>
      </x:c>
      <x:c r="Q6428" s="9" t="n">
        <x:f>IF(AND(T6428=1,G6428=P6428),1,0)</x:f>
        <x:v>1</x:v>
      </x:c>
      <x:c r="R6428" s="9" t="n">
        <x:f>IF(AND(T6428=1,G6428="PASS",P6428="FAIL"),1,0)</x:f>
        <x:v>0</x:v>
      </x:c>
      <x:c r="S6428" s="9" t="n">
        <x:f>IF(AND(T6428=1,G6428="FAIL",P6428="PASS"),1,0)</x:f>
        <x:v>0</x:v>
      </x:c>
      <x:c r="T6428" s="9" t="n">
        <x:v>1</x:v>
      </x:c>
      <x:c r="U6428" s="9" t="n">
        <x:v>4</x:v>
      </x:c>
      <x:c r="V6428" s="9" t="str">
        <x:v>MVP/SHACL_GENERATION_PIPELINE/experiments/LUNA_CONTEXTUAL_SINGLESHOT/RUN_01/runs/RUN-TRF-091-20260831T162713880774Z/artifacts/attempt_01/extracted_shape.ttl</x:v>
      </x:c>
    </x:row>
    <x:row r="6429" ht="22" customHeight="1">
      <x:c r="A6429" s="10" t="str">
        <x:v>SINGLESHOT</x:v>
      </x:c>
      <x:c r="B6429" s="10" t="str">
        <x:v>TRF-091</x:v>
      </x:c>
      <x:c r="C6429" s="10" t="str">
        <x:v>TRF-091-P01</x:v>
      </x:c>
      <x:c r="D6429" s="10" t="str">
        <x:v>RUN_01</x:v>
      </x:c>
      <x:c r="E6429" s="10" t="str">
        <x:v>ORIGINAL_LEDGER</x:v>
      </x:c>
      <x:c r="F6429" s="10" t="str">
        <x:v>PASS</x:v>
      </x:c>
      <x:c r="G6429" s="10" t="str">
        <x:v>FAIL</x:v>
      </x:c>
      <x:c r="H6429" s="10" t="str">
        <x:v>EXECUTED</x:v>
      </x:c>
      <x:c r="I6429" s="10" t="str">
        <x:v>PARSED</x:v>
      </x:c>
      <x:c r="J6429" s="10" t="str">
        <x:v>SINGLESHOT_CAPTURED_DIAGNOSTIC_PASS</x:v>
      </x:c>
      <x:c r="K6429" s="10" t="str">
        <x:v>85889a6365db4fa147241bb93b11c0eb776b769acec5f39f1572d1ecd4af8a45</x:v>
      </x:c>
      <x:c r="L6429" s="10" t="str">
        <x:v>historical_three</x:v>
      </x:c>
      <x:c r="M6429" s="10" t="n">
        <x:v>0</x:v>
      </x:c>
      <x:c r="N6429" s="10" t="n">
        <x:v>0</x:v>
      </x:c>
      <x:c r="O6429" s="10" t="n">
        <x:v>1</x:v>
      </x:c>
      <x:c r="P6429" s="9" t="str">
        <x:f>'CaseReview'!U2057</x:f>
        <x:v>PASS</x:v>
      </x:c>
      <x:c r="Q6429" s="9" t="n">
        <x:f>IF(AND(T6429=1,G6429=P6429),1,0)</x:f>
        <x:v>0</x:v>
      </x:c>
      <x:c r="R6429" s="9" t="n">
        <x:f>IF(AND(T6429=1,G6429="PASS",P6429="FAIL"),1,0)</x:f>
        <x:v>0</x:v>
      </x:c>
      <x:c r="S6429" s="9" t="n">
        <x:f>IF(AND(T6429=1,G6429="FAIL",P6429="PASS"),1,0)</x:f>
        <x:v>1</x:v>
      </x:c>
      <x:c r="T6429" s="9" t="n">
        <x:v>1</x:v>
      </x:c>
      <x:c r="U6429" s="9" t="n">
        <x:v>4</x:v>
      </x:c>
      <x:c r="V6429" s="9" t="str">
        <x:v>MVP/SHACL_GENERATION_PIPELINE/experiments/LUNA_CONTEXTUAL_SINGLESHOT/RUN_01/runs/RUN-TRF-091-20260831T162713880774Z/artifacts/attempt_01/extracted_shape.ttl</x:v>
      </x:c>
    </x:row>
    <x:row r="6430" ht="22" customHeight="1">
      <x:c r="A6430" s="10" t="str">
        <x:v>SINGLESHOT</x:v>
      </x:c>
      <x:c r="B6430" s="10" t="str">
        <x:v>TRF-101</x:v>
      </x:c>
      <x:c r="C6430" s="10" t="str">
        <x:v>TRF-101-F01</x:v>
      </x:c>
      <x:c r="D6430" s="10" t="str">
        <x:v>RUN_01</x:v>
      </x:c>
      <x:c r="E6430" s="10" t="str">
        <x:v>ORIGINAL_LEDGER</x:v>
      </x:c>
      <x:c r="F6430" s="10" t="str">
        <x:v>FAIL</x:v>
      </x:c>
      <x:c r="G6430" s="10" t="str">
        <x:v>FAIL</x:v>
      </x:c>
      <x:c r="H6430" s="10" t="str">
        <x:v>EXECUTED</x:v>
      </x:c>
      <x:c r="I6430" s="10" t="str">
        <x:v>PARSED</x:v>
      </x:c>
      <x:c r="J6430" s="10" t="str">
        <x:v>SINGLESHOT_CAPTURED_DIAGNOSTIC_PASS</x:v>
      </x:c>
      <x:c r="K6430" s="10" t="str">
        <x:v>6355ffd9d85cc8ce8031e763903da6b879b13aa09f8369638f393aeaa59532b8</x:v>
      </x:c>
      <x:c r="L6430" s="10" t="str">
        <x:v>historical_three</x:v>
      </x:c>
      <x:c r="M6430" s="10" t="n">
        <x:v>1</x:v>
      </x:c>
      <x:c r="N6430" s="10" t="n">
        <x:v>0</x:v>
      </x:c>
      <x:c r="O6430" s="10" t="n">
        <x:v>0</x:v>
      </x:c>
      <x:c r="P6430" s="9" t="str">
        <x:f>'CaseReview'!U2058</x:f>
        <x:v>FAIL</x:v>
      </x:c>
      <x:c r="Q6430" s="9" t="n">
        <x:f>IF(AND(T6430=1,G6430=P6430),1,0)</x:f>
        <x:v>1</x:v>
      </x:c>
      <x:c r="R6430" s="9" t="n">
        <x:f>IF(AND(T6430=1,G6430="PASS",P6430="FAIL"),1,0)</x:f>
        <x:v>0</x:v>
      </x:c>
      <x:c r="S6430" s="9" t="n">
        <x:f>IF(AND(T6430=1,G6430="FAIL",P6430="PASS"),1,0)</x:f>
        <x:v>0</x:v>
      </x:c>
      <x:c r="T6430" s="9" t="n">
        <x:v>1</x:v>
      </x:c>
      <x:c r="U6430" s="9" t="n">
        <x:v>5</x:v>
      </x:c>
      <x:c r="V6430" s="9" t="str">
        <x:v>MVP/SHACL_GENERATION_PIPELINE/experiments/LUNA_CONTEXTUAL_SINGLESHOT/RUN_01/runs/RUN-TRF-101-20260831T162744656151Z/artifacts/attempt_01/extracted_shape.ttl</x:v>
      </x:c>
    </x:row>
    <x:row r="6431" ht="22" customHeight="1">
      <x:c r="A6431" s="10" t="str">
        <x:v>SINGLESHOT</x:v>
      </x:c>
      <x:c r="B6431" s="10" t="str">
        <x:v>TRF-101</x:v>
      </x:c>
      <x:c r="C6431" s="10" t="str">
        <x:v>TRF-101-F02</x:v>
      </x:c>
      <x:c r="D6431" s="10" t="str">
        <x:v>RUN_01</x:v>
      </x:c>
      <x:c r="E6431" s="10" t="str">
        <x:v>ORIGINAL_LEDGER</x:v>
      </x:c>
      <x:c r="F6431" s="10" t="str">
        <x:v>FAIL</x:v>
      </x:c>
      <x:c r="G6431" s="10" t="str">
        <x:v>FAIL</x:v>
      </x:c>
      <x:c r="H6431" s="10" t="str">
        <x:v>EXECUTED</x:v>
      </x:c>
      <x:c r="I6431" s="10" t="str">
        <x:v>PARSED</x:v>
      </x:c>
      <x:c r="J6431" s="10" t="str">
        <x:v>SINGLESHOT_CAPTURED_DIAGNOSTIC_PASS</x:v>
      </x:c>
      <x:c r="K6431" s="10" t="str">
        <x:v>6355ffd9d85cc8ce8031e763903da6b879b13aa09f8369638f393aeaa59532b8</x:v>
      </x:c>
      <x:c r="L6431" s="10" t="str">
        <x:v>historical_three</x:v>
      </x:c>
      <x:c r="M6431" s="10" t="n">
        <x:v>1</x:v>
      </x:c>
      <x:c r="N6431" s="10" t="n">
        <x:v>0</x:v>
      </x:c>
      <x:c r="O6431" s="10" t="n">
        <x:v>0</x:v>
      </x:c>
      <x:c r="P6431" s="9" t="str">
        <x:f>'CaseReview'!U2059</x:f>
        <x:v>FAIL</x:v>
      </x:c>
      <x:c r="Q6431" s="9" t="n">
        <x:f>IF(AND(T6431=1,G6431=P6431),1,0)</x:f>
        <x:v>1</x:v>
      </x:c>
      <x:c r="R6431" s="9" t="n">
        <x:f>IF(AND(T6431=1,G6431="PASS",P6431="FAIL"),1,0)</x:f>
        <x:v>0</x:v>
      </x:c>
      <x:c r="S6431" s="9" t="n">
        <x:f>IF(AND(T6431=1,G6431="FAIL",P6431="PASS"),1,0)</x:f>
        <x:v>0</x:v>
      </x:c>
      <x:c r="T6431" s="9" t="n">
        <x:v>1</x:v>
      </x:c>
      <x:c r="U6431" s="9" t="n">
        <x:v>5</x:v>
      </x:c>
      <x:c r="V6431" s="9" t="str">
        <x:v>MVP/SHACL_GENERATION_PIPELINE/experiments/LUNA_CONTEXTUAL_SINGLESHOT/RUN_01/runs/RUN-TRF-101-20260831T162744656151Z/artifacts/attempt_01/extracted_shape.ttl</x:v>
      </x:c>
    </x:row>
    <x:row r="6432" ht="22" customHeight="1">
      <x:c r="A6432" s="10" t="str">
        <x:v>SINGLESHOT</x:v>
      </x:c>
      <x:c r="B6432" s="10" t="str">
        <x:v>TRF-101</x:v>
      </x:c>
      <x:c r="C6432" s="10" t="str">
        <x:v>TRF-101-F03</x:v>
      </x:c>
      <x:c r="D6432" s="10" t="str">
        <x:v>RUN_01</x:v>
      </x:c>
      <x:c r="E6432" s="10" t="str">
        <x:v>ORIGINAL_LEDGER</x:v>
      </x:c>
      <x:c r="F6432" s="10" t="str">
        <x:v>FAIL</x:v>
      </x:c>
      <x:c r="G6432" s="10" t="str">
        <x:v>FAIL</x:v>
      </x:c>
      <x:c r="H6432" s="10" t="str">
        <x:v>EXECUTED</x:v>
      </x:c>
      <x:c r="I6432" s="10" t="str">
        <x:v>PARSED</x:v>
      </x:c>
      <x:c r="J6432" s="10" t="str">
        <x:v>SINGLESHOT_CAPTURED_DIAGNOSTIC_PASS</x:v>
      </x:c>
      <x:c r="K6432" s="10" t="str">
        <x:v>6355ffd9d85cc8ce8031e763903da6b879b13aa09f8369638f393aeaa59532b8</x:v>
      </x:c>
      <x:c r="L6432" s="10" t="str">
        <x:v>historical_three</x:v>
      </x:c>
      <x:c r="M6432" s="10" t="n">
        <x:v>1</x:v>
      </x:c>
      <x:c r="N6432" s="10" t="n">
        <x:v>0</x:v>
      </x:c>
      <x:c r="O6432" s="10" t="n">
        <x:v>0</x:v>
      </x:c>
      <x:c r="P6432" s="9" t="str">
        <x:f>'CaseReview'!U2060</x:f>
        <x:v>FAIL</x:v>
      </x:c>
      <x:c r="Q6432" s="9" t="n">
        <x:f>IF(AND(T6432=1,G6432=P6432),1,0)</x:f>
        <x:v>1</x:v>
      </x:c>
      <x:c r="R6432" s="9" t="n">
        <x:f>IF(AND(T6432=1,G6432="PASS",P6432="FAIL"),1,0)</x:f>
        <x:v>0</x:v>
      </x:c>
      <x:c r="S6432" s="9" t="n">
        <x:f>IF(AND(T6432=1,G6432="FAIL",P6432="PASS"),1,0)</x:f>
        <x:v>0</x:v>
      </x:c>
      <x:c r="T6432" s="9" t="n">
        <x:v>1</x:v>
      </x:c>
      <x:c r="U6432" s="9" t="n">
        <x:v>5</x:v>
      </x:c>
      <x:c r="V6432" s="9" t="str">
        <x:v>MVP/SHACL_GENERATION_PIPELINE/experiments/LUNA_CONTEXTUAL_SINGLESHOT/RUN_01/runs/RUN-TRF-101-20260831T162744656151Z/artifacts/attempt_01/extracted_shape.ttl</x:v>
      </x:c>
    </x:row>
    <x:row r="6433" ht="22" customHeight="1">
      <x:c r="A6433" s="10" t="str">
        <x:v>SINGLESHOT</x:v>
      </x:c>
      <x:c r="B6433" s="10" t="str">
        <x:v>TRF-101</x:v>
      </x:c>
      <x:c r="C6433" s="10" t="str">
        <x:v>TRF-101-P01</x:v>
      </x:c>
      <x:c r="D6433" s="10" t="str">
        <x:v>RUN_01</x:v>
      </x:c>
      <x:c r="E6433" s="10" t="str">
        <x:v>ORIGINAL_LEDGER</x:v>
      </x:c>
      <x:c r="F6433" s="10" t="str">
        <x:v>PASS</x:v>
      </x:c>
      <x:c r="G6433" s="10" t="str">
        <x:v>FAIL</x:v>
      </x:c>
      <x:c r="H6433" s="10" t="str">
        <x:v>EXECUTED</x:v>
      </x:c>
      <x:c r="I6433" s="10" t="str">
        <x:v>PARSED</x:v>
      </x:c>
      <x:c r="J6433" s="10" t="str">
        <x:v>SINGLESHOT_CAPTURED_DIAGNOSTIC_PASS</x:v>
      </x:c>
      <x:c r="K6433" s="10" t="str">
        <x:v>6355ffd9d85cc8ce8031e763903da6b879b13aa09f8369638f393aeaa59532b8</x:v>
      </x:c>
      <x:c r="L6433" s="10" t="str">
        <x:v>historical_three</x:v>
      </x:c>
      <x:c r="M6433" s="10" t="n">
        <x:v>0</x:v>
      </x:c>
      <x:c r="N6433" s="10" t="n">
        <x:v>0</x:v>
      </x:c>
      <x:c r="O6433" s="10" t="n">
        <x:v>1</x:v>
      </x:c>
      <x:c r="P6433" s="9" t="str">
        <x:f>'CaseReview'!U2061</x:f>
        <x:v>PASS</x:v>
      </x:c>
      <x:c r="Q6433" s="9" t="n">
        <x:f>IF(AND(T6433=1,G6433=P6433),1,0)</x:f>
        <x:v>0</x:v>
      </x:c>
      <x:c r="R6433" s="9" t="n">
        <x:f>IF(AND(T6433=1,G6433="PASS",P6433="FAIL"),1,0)</x:f>
        <x:v>0</x:v>
      </x:c>
      <x:c r="S6433" s="9" t="n">
        <x:f>IF(AND(T6433=1,G6433="FAIL",P6433="PASS"),1,0)</x:f>
        <x:v>1</x:v>
      </x:c>
      <x:c r="T6433" s="9" t="n">
        <x:v>1</x:v>
      </x:c>
      <x:c r="U6433" s="9" t="n">
        <x:v>5</x:v>
      </x:c>
      <x:c r="V6433" s="9" t="str">
        <x:v>MVP/SHACL_GENERATION_PIPELINE/experiments/LUNA_CONTEXTUAL_SINGLESHOT/RUN_01/runs/RUN-TRF-101-20260831T162744656151Z/artifacts/attempt_01/extracted_shape.ttl</x:v>
      </x:c>
    </x:row>
    <x:row r="6434" ht="22" customHeight="1">
      <x:c r="A6434" s="10" t="str">
        <x:v>SINGLESHOT</x:v>
      </x:c>
      <x:c r="B6434" s="10" t="str">
        <x:v>TRF-101</x:v>
      </x:c>
      <x:c r="C6434" s="10" t="str">
        <x:v>TRF-101-P02</x:v>
      </x:c>
      <x:c r="D6434" s="10" t="str">
        <x:v>RUN_01</x:v>
      </x:c>
      <x:c r="E6434" s="10" t="str">
        <x:v>ORIGINAL_LEDGER</x:v>
      </x:c>
      <x:c r="F6434" s="10" t="str">
        <x:v>PASS</x:v>
      </x:c>
      <x:c r="G6434" s="10" t="str">
        <x:v>FAIL</x:v>
      </x:c>
      <x:c r="H6434" s="10" t="str">
        <x:v>EXECUTED</x:v>
      </x:c>
      <x:c r="I6434" s="10" t="str">
        <x:v>PARSED</x:v>
      </x:c>
      <x:c r="J6434" s="10" t="str">
        <x:v>SINGLESHOT_CAPTURED_DIAGNOSTIC_PASS</x:v>
      </x:c>
      <x:c r="K6434" s="10" t="str">
        <x:v>6355ffd9d85cc8ce8031e763903da6b879b13aa09f8369638f393aeaa59532b8</x:v>
      </x:c>
      <x:c r="L6434" s="10" t="str">
        <x:v>historical_three</x:v>
      </x:c>
      <x:c r="M6434" s="10" t="n">
        <x:v>0</x:v>
      </x:c>
      <x:c r="N6434" s="10" t="n">
        <x:v>0</x:v>
      </x:c>
      <x:c r="O6434" s="10" t="n">
        <x:v>1</x:v>
      </x:c>
      <x:c r="P6434" s="9" t="str">
        <x:f>'CaseReview'!U2062</x:f>
        <x:v>PASS</x:v>
      </x:c>
      <x:c r="Q6434" s="9" t="n">
        <x:f>IF(AND(T6434=1,G6434=P6434),1,0)</x:f>
        <x:v>0</x:v>
      </x:c>
      <x:c r="R6434" s="9" t="n">
        <x:f>IF(AND(T6434=1,G6434="PASS",P6434="FAIL"),1,0)</x:f>
        <x:v>0</x:v>
      </x:c>
      <x:c r="S6434" s="9" t="n">
        <x:f>IF(AND(T6434=1,G6434="FAIL",P6434="PASS"),1,0)</x:f>
        <x:v>1</x:v>
      </x:c>
      <x:c r="T6434" s="9" t="n">
        <x:v>1</x:v>
      </x:c>
      <x:c r="U6434" s="9" t="n">
        <x:v>5</x:v>
      </x:c>
      <x:c r="V6434" s="9" t="str">
        <x:v>MVP/SHACL_GENERATION_PIPELINE/experiments/LUNA_CONTEXTUAL_SINGLESHOT/RUN_01/runs/RUN-TRF-101-20260831T162744656151Z/artifacts/attempt_01/extracted_shape.ttl</x:v>
      </x:c>
    </x:row>
    <x:row r="6435" ht="22" customHeight="1">
      <x:c r="A6435" s="10" t="str">
        <x:v>SINGLESHOT</x:v>
      </x:c>
      <x:c r="B6435" s="10" t="str">
        <x:v>TRF-102</x:v>
      </x:c>
      <x:c r="C6435" s="10" t="str">
        <x:v>TRF-102-F01</x:v>
      </x:c>
      <x:c r="D6435" s="10" t="str">
        <x:v>RUN_01</x:v>
      </x:c>
      <x:c r="E6435" s="10" t="str">
        <x:v>ORIGINAL_LEDGER</x:v>
      </x:c>
      <x:c r="F6435" s="10" t="str">
        <x:v>FAIL</x:v>
      </x:c>
      <x:c r="G6435" s="10" t="str">
        <x:v>FAIL</x:v>
      </x:c>
      <x:c r="H6435" s="10" t="str">
        <x:v>EXECUTED</x:v>
      </x:c>
      <x:c r="I6435" s="10" t="str">
        <x:v>PARSED</x:v>
      </x:c>
      <x:c r="J6435" s="10" t="str">
        <x:v>SINGLESHOT_CAPTURED_DIAGNOSTIC_PASS</x:v>
      </x:c>
      <x:c r="K6435" s="10" t="str">
        <x:v>a212650cd0f805e5830e68660154e74449ae1a73fec26110215f272d6ee5be2b</x:v>
      </x:c>
      <x:c r="L6435" s="10" t="str">
        <x:v>historical_three</x:v>
      </x:c>
      <x:c r="M6435" s="10" t="n">
        <x:v>1</x:v>
      </x:c>
      <x:c r="N6435" s="10" t="n">
        <x:v>0</x:v>
      </x:c>
      <x:c r="O6435" s="10" t="n">
        <x:v>0</x:v>
      </x:c>
      <x:c r="P6435" s="9" t="str">
        <x:f>'CaseReview'!U2063</x:f>
        <x:v>FAIL</x:v>
      </x:c>
      <x:c r="Q6435" s="9" t="n">
        <x:f>IF(AND(T6435=1,G6435=P6435),1,0)</x:f>
        <x:v>1</x:v>
      </x:c>
      <x:c r="R6435" s="9" t="n">
        <x:f>IF(AND(T6435=1,G6435="PASS",P6435="FAIL"),1,0)</x:f>
        <x:v>0</x:v>
      </x:c>
      <x:c r="S6435" s="9" t="n">
        <x:f>IF(AND(T6435=1,G6435="FAIL",P6435="PASS"),1,0)</x:f>
        <x:v>0</x:v>
      </x:c>
      <x:c r="T6435" s="9" t="n">
        <x:v>1</x:v>
      </x:c>
      <x:c r="U6435" s="9" t="n">
        <x:v>5</x:v>
      </x:c>
      <x:c r="V6435" s="9" t="str">
        <x:v>MVP/SHACL_GENERATION_PIPELINE/experiments/LUNA_CONTEXTUAL_SINGLESHOT/RUN_01/runs/RUN-TRF-102-20260831T162838767577Z/artifacts/attempt_01/extracted_shape.ttl</x:v>
      </x:c>
    </x:row>
    <x:row r="6436" ht="22" customHeight="1">
      <x:c r="A6436" s="10" t="str">
        <x:v>SINGLESHOT</x:v>
      </x:c>
      <x:c r="B6436" s="10" t="str">
        <x:v>TRF-102</x:v>
      </x:c>
      <x:c r="C6436" s="10" t="str">
        <x:v>TRF-102-F02</x:v>
      </x:c>
      <x:c r="D6436" s="10" t="str">
        <x:v>RUN_01</x:v>
      </x:c>
      <x:c r="E6436" s="10" t="str">
        <x:v>ORIGINAL_LEDGER</x:v>
      </x:c>
      <x:c r="F6436" s="10" t="str">
        <x:v>FAIL</x:v>
      </x:c>
      <x:c r="G6436" s="10" t="str">
        <x:v>FAIL</x:v>
      </x:c>
      <x:c r="H6436" s="10" t="str">
        <x:v>EXECUTED</x:v>
      </x:c>
      <x:c r="I6436" s="10" t="str">
        <x:v>PARSED</x:v>
      </x:c>
      <x:c r="J6436" s="10" t="str">
        <x:v>SINGLESHOT_CAPTURED_DIAGNOSTIC_PASS</x:v>
      </x:c>
      <x:c r="K6436" s="10" t="str">
        <x:v>a212650cd0f805e5830e68660154e74449ae1a73fec26110215f272d6ee5be2b</x:v>
      </x:c>
      <x:c r="L6436" s="10" t="str">
        <x:v>historical_three</x:v>
      </x:c>
      <x:c r="M6436" s="10" t="n">
        <x:v>1</x:v>
      </x:c>
      <x:c r="N6436" s="10" t="n">
        <x:v>0</x:v>
      </x:c>
      <x:c r="O6436" s="10" t="n">
        <x:v>0</x:v>
      </x:c>
      <x:c r="P6436" s="9" t="str">
        <x:f>'CaseReview'!U2064</x:f>
        <x:v>FAIL</x:v>
      </x:c>
      <x:c r="Q6436" s="9" t="n">
        <x:f>IF(AND(T6436=1,G6436=P6436),1,0)</x:f>
        <x:v>1</x:v>
      </x:c>
      <x:c r="R6436" s="9" t="n">
        <x:f>IF(AND(T6436=1,G6436="PASS",P6436="FAIL"),1,0)</x:f>
        <x:v>0</x:v>
      </x:c>
      <x:c r="S6436" s="9" t="n">
        <x:f>IF(AND(T6436=1,G6436="FAIL",P6436="PASS"),1,0)</x:f>
        <x:v>0</x:v>
      </x:c>
      <x:c r="T6436" s="9" t="n">
        <x:v>1</x:v>
      </x:c>
      <x:c r="U6436" s="9" t="n">
        <x:v>5</x:v>
      </x:c>
      <x:c r="V6436" s="9" t="str">
        <x:v>MVP/SHACL_GENERATION_PIPELINE/experiments/LUNA_CONTEXTUAL_SINGLESHOT/RUN_01/runs/RUN-TRF-102-20260831T162838767577Z/artifacts/attempt_01/extracted_shape.ttl</x:v>
      </x:c>
    </x:row>
    <x:row r="6437" ht="22" customHeight="1">
      <x:c r="A6437" s="10" t="str">
        <x:v>SINGLESHOT</x:v>
      </x:c>
      <x:c r="B6437" s="10" t="str">
        <x:v>TRF-102</x:v>
      </x:c>
      <x:c r="C6437" s="10" t="str">
        <x:v>TRF-102-F03</x:v>
      </x:c>
      <x:c r="D6437" s="10" t="str">
        <x:v>RUN_01</x:v>
      </x:c>
      <x:c r="E6437" s="10" t="str">
        <x:v>ORIGINAL_LEDGER</x:v>
      </x:c>
      <x:c r="F6437" s="10" t="str">
        <x:v>FAIL</x:v>
      </x:c>
      <x:c r="G6437" s="10" t="str">
        <x:v>PASS</x:v>
      </x:c>
      <x:c r="H6437" s="10" t="str">
        <x:v>EXECUTED</x:v>
      </x:c>
      <x:c r="I6437" s="10" t="str">
        <x:v>PARSED</x:v>
      </x:c>
      <x:c r="J6437" s="10" t="str">
        <x:v>SINGLESHOT_CAPTURED_DIAGNOSTIC_PASS</x:v>
      </x:c>
      <x:c r="K6437" s="10" t="str">
        <x:v>a212650cd0f805e5830e68660154e74449ae1a73fec26110215f272d6ee5be2b</x:v>
      </x:c>
      <x:c r="L6437" s="10" t="str">
        <x:v>historical_three</x:v>
      </x:c>
      <x:c r="M6437" s="10" t="n">
        <x:v>0</x:v>
      </x:c>
      <x:c r="N6437" s="10" t="n">
        <x:v>1</x:v>
      </x:c>
      <x:c r="O6437" s="10" t="n">
        <x:v>0</x:v>
      </x:c>
      <x:c r="P6437" s="9" t="str">
        <x:f>'CaseReview'!U2065</x:f>
        <x:v>FAIL</x:v>
      </x:c>
      <x:c r="Q6437" s="9" t="n">
        <x:f>IF(AND(T6437=1,G6437=P6437),1,0)</x:f>
        <x:v>0</x:v>
      </x:c>
      <x:c r="R6437" s="9" t="n">
        <x:f>IF(AND(T6437=1,G6437="PASS",P6437="FAIL"),1,0)</x:f>
        <x:v>1</x:v>
      </x:c>
      <x:c r="S6437" s="9" t="n">
        <x:f>IF(AND(T6437=1,G6437="FAIL",P6437="PASS"),1,0)</x:f>
        <x:v>0</x:v>
      </x:c>
      <x:c r="T6437" s="9" t="n">
        <x:v>1</x:v>
      </x:c>
      <x:c r="U6437" s="9" t="n">
        <x:v>5</x:v>
      </x:c>
      <x:c r="V6437" s="9" t="str">
        <x:v>MVP/SHACL_GENERATION_PIPELINE/experiments/LUNA_CONTEXTUAL_SINGLESHOT/RUN_01/runs/RUN-TRF-102-20260831T162838767577Z/artifacts/attempt_01/extracted_shape.ttl</x:v>
      </x:c>
    </x:row>
    <x:row r="6438" ht="22" customHeight="1">
      <x:c r="A6438" s="10" t="str">
        <x:v>SINGLESHOT</x:v>
      </x:c>
      <x:c r="B6438" s="10" t="str">
        <x:v>TRF-102</x:v>
      </x:c>
      <x:c r="C6438" s="10" t="str">
        <x:v>TRF-102-P01</x:v>
      </x:c>
      <x:c r="D6438" s="10" t="str">
        <x:v>RUN_01</x:v>
      </x:c>
      <x:c r="E6438" s="10" t="str">
        <x:v>ORIGINAL_LEDGER</x:v>
      </x:c>
      <x:c r="F6438" s="10" t="str">
        <x:v>PASS</x:v>
      </x:c>
      <x:c r="G6438" s="10" t="str">
        <x:v>PASS</x:v>
      </x:c>
      <x:c r="H6438" s="10" t="str">
        <x:v>EXECUTED</x:v>
      </x:c>
      <x:c r="I6438" s="10" t="str">
        <x:v>PARSED</x:v>
      </x:c>
      <x:c r="J6438" s="10" t="str">
        <x:v>SINGLESHOT_CAPTURED_DIAGNOSTIC_PASS</x:v>
      </x:c>
      <x:c r="K6438" s="10" t="str">
        <x:v>a212650cd0f805e5830e68660154e74449ae1a73fec26110215f272d6ee5be2b</x:v>
      </x:c>
      <x:c r="L6438" s="10" t="str">
        <x:v>historical_three</x:v>
      </x:c>
      <x:c r="M6438" s="10" t="n">
        <x:v>1</x:v>
      </x:c>
      <x:c r="N6438" s="10" t="n">
        <x:v>0</x:v>
      </x:c>
      <x:c r="O6438" s="10" t="n">
        <x:v>0</x:v>
      </x:c>
      <x:c r="P6438" s="9" t="str">
        <x:f>'CaseReview'!U2066</x:f>
        <x:v>PASS</x:v>
      </x:c>
      <x:c r="Q6438" s="9" t="n">
        <x:f>IF(AND(T6438=1,G6438=P6438),1,0)</x:f>
        <x:v>1</x:v>
      </x:c>
      <x:c r="R6438" s="9" t="n">
        <x:f>IF(AND(T6438=1,G6438="PASS",P6438="FAIL"),1,0)</x:f>
        <x:v>0</x:v>
      </x:c>
      <x:c r="S6438" s="9" t="n">
        <x:f>IF(AND(T6438=1,G6438="FAIL",P6438="PASS"),1,0)</x:f>
        <x:v>0</x:v>
      </x:c>
      <x:c r="T6438" s="9" t="n">
        <x:v>1</x:v>
      </x:c>
      <x:c r="U6438" s="9" t="n">
        <x:v>5</x:v>
      </x:c>
      <x:c r="V6438" s="9" t="str">
        <x:v>MVP/SHACL_GENERATION_PIPELINE/experiments/LUNA_CONTEXTUAL_SINGLESHOT/RUN_01/runs/RUN-TRF-102-20260831T162838767577Z/artifacts/attempt_01/extracted_shape.ttl</x:v>
      </x:c>
    </x:row>
    <x:row r="6439" ht="22" customHeight="1">
      <x:c r="A6439" s="10" t="str">
        <x:v>SINGLESHOT</x:v>
      </x:c>
      <x:c r="B6439" s="10" t="str">
        <x:v>TRF-102</x:v>
      </x:c>
      <x:c r="C6439" s="10" t="str">
        <x:v>TRF-102-P02</x:v>
      </x:c>
      <x:c r="D6439" s="10" t="str">
        <x:v>RUN_01</x:v>
      </x:c>
      <x:c r="E6439" s="10" t="str">
        <x:v>ORIGINAL_LEDGER</x:v>
      </x:c>
      <x:c r="F6439" s="10" t="str">
        <x:v>PASS</x:v>
      </x:c>
      <x:c r="G6439" s="10" t="str">
        <x:v>PASS</x:v>
      </x:c>
      <x:c r="H6439" s="10" t="str">
        <x:v>EXECUTED</x:v>
      </x:c>
      <x:c r="I6439" s="10" t="str">
        <x:v>PARSED</x:v>
      </x:c>
      <x:c r="J6439" s="10" t="str">
        <x:v>SINGLESHOT_CAPTURED_DIAGNOSTIC_PASS</x:v>
      </x:c>
      <x:c r="K6439" s="10" t="str">
        <x:v>a212650cd0f805e5830e68660154e74449ae1a73fec26110215f272d6ee5be2b</x:v>
      </x:c>
      <x:c r="L6439" s="10" t="str">
        <x:v>historical_three</x:v>
      </x:c>
      <x:c r="M6439" s="10" t="n">
        <x:v>1</x:v>
      </x:c>
      <x:c r="N6439" s="10" t="n">
        <x:v>0</x:v>
      </x:c>
      <x:c r="O6439" s="10" t="n">
        <x:v>0</x:v>
      </x:c>
      <x:c r="P6439" s="9" t="str">
        <x:f>'CaseReview'!U2067</x:f>
        <x:v>PASS</x:v>
      </x:c>
      <x:c r="Q6439" s="9" t="n">
        <x:f>IF(AND(T6439=1,G6439=P6439),1,0)</x:f>
        <x:v>1</x:v>
      </x:c>
      <x:c r="R6439" s="9" t="n">
        <x:f>IF(AND(T6439=1,G6439="PASS",P6439="FAIL"),1,0)</x:f>
        <x:v>0</x:v>
      </x:c>
      <x:c r="S6439" s="9" t="n">
        <x:f>IF(AND(T6439=1,G6439="FAIL",P6439="PASS"),1,0)</x:f>
        <x:v>0</x:v>
      </x:c>
      <x:c r="T6439" s="9" t="n">
        <x:v>1</x:v>
      </x:c>
      <x:c r="U6439" s="9" t="n">
        <x:v>5</x:v>
      </x:c>
      <x:c r="V6439" s="9" t="str">
        <x:v>MVP/SHACL_GENERATION_PIPELINE/experiments/LUNA_CONTEXTUAL_SINGLESHOT/RUN_01/runs/RUN-TRF-102-20260831T162838767577Z/artifacts/attempt_01/extracted_shape.ttl</x:v>
      </x:c>
    </x:row>
    <x:row r="6440" ht="22" customHeight="1">
      <x:c r="A6440" s="10" t="str">
        <x:v>SINGLESHOT</x:v>
      </x:c>
      <x:c r="B6440" s="10" t="str">
        <x:v>TRF-103</x:v>
      </x:c>
      <x:c r="C6440" s="10" t="str">
        <x:v>TRF-103-F01</x:v>
      </x:c>
      <x:c r="D6440" s="10" t="str">
        <x:v>RUN_01</x:v>
      </x:c>
      <x:c r="E6440" s="10" t="str">
        <x:v>ORIGINAL_LEDGER</x:v>
      </x:c>
      <x:c r="F6440" s="10" t="str">
        <x:v>FAIL</x:v>
      </x:c>
      <x:c r="G6440" s="10" t="str">
        <x:v>FAIL</x:v>
      </x:c>
      <x:c r="H6440" s="10" t="str">
        <x:v>EXECUTED</x:v>
      </x:c>
      <x:c r="I6440" s="10" t="str">
        <x:v>PARSED</x:v>
      </x:c>
      <x:c r="J6440" s="10" t="str">
        <x:v>SINGLESHOT_CAPTURED_DIAGNOSTIC_PASS</x:v>
      </x:c>
      <x:c r="K6440" s="10" t="str">
        <x:v>f73ced42009a4f0716090c7bb8fe8b489c5e8feec72242474bc2e6bb4ad5437b</x:v>
      </x:c>
      <x:c r="L6440" s="10" t="str">
        <x:v>historical_three</x:v>
      </x:c>
      <x:c r="M6440" s="10" t="n">
        <x:v>1</x:v>
      </x:c>
      <x:c r="N6440" s="10" t="n">
        <x:v>0</x:v>
      </x:c>
      <x:c r="O6440" s="10" t="n">
        <x:v>0</x:v>
      </x:c>
      <x:c r="P6440" s="9" t="str">
        <x:f>'CaseReview'!U2068</x:f>
        <x:v>FAIL</x:v>
      </x:c>
      <x:c r="Q6440" s="9" t="n">
        <x:f>IF(AND(T6440=1,G6440=P6440),1,0)</x:f>
        <x:v>1</x:v>
      </x:c>
      <x:c r="R6440" s="9" t="n">
        <x:f>IF(AND(T6440=1,G6440="PASS",P6440="FAIL"),1,0)</x:f>
        <x:v>0</x:v>
      </x:c>
      <x:c r="S6440" s="9" t="n">
        <x:f>IF(AND(T6440=1,G6440="FAIL",P6440="PASS"),1,0)</x:f>
        <x:v>0</x:v>
      </x:c>
      <x:c r="T6440" s="9" t="n">
        <x:v>1</x:v>
      </x:c>
      <x:c r="U6440" s="9" t="n">
        <x:v>4</x:v>
      </x:c>
      <x:c r="V6440" s="9" t="str">
        <x:v>MVP/SHACL_GENERATION_PIPELINE/experiments/LUNA_CONTEXTUAL_SINGLESHOT/RUN_01/runs/RUN-TRF-103-20260831T162913152897Z/artifacts/attempt_01/extracted_shape.ttl</x:v>
      </x:c>
    </x:row>
    <x:row r="6441" ht="22" customHeight="1">
      <x:c r="A6441" s="10" t="str">
        <x:v>SINGLESHOT</x:v>
      </x:c>
      <x:c r="B6441" s="10" t="str">
        <x:v>TRF-103</x:v>
      </x:c>
      <x:c r="C6441" s="10" t="str">
        <x:v>TRF-103-F02</x:v>
      </x:c>
      <x:c r="D6441" s="10" t="str">
        <x:v>RUN_01</x:v>
      </x:c>
      <x:c r="E6441" s="10" t="str">
        <x:v>ORIGINAL_LEDGER</x:v>
      </x:c>
      <x:c r="F6441" s="10" t="str">
        <x:v>FAIL</x:v>
      </x:c>
      <x:c r="G6441" s="10" t="str">
        <x:v>FAIL</x:v>
      </x:c>
      <x:c r="H6441" s="10" t="str">
        <x:v>EXECUTED</x:v>
      </x:c>
      <x:c r="I6441" s="10" t="str">
        <x:v>PARSED</x:v>
      </x:c>
      <x:c r="J6441" s="10" t="str">
        <x:v>SINGLESHOT_CAPTURED_DIAGNOSTIC_PASS</x:v>
      </x:c>
      <x:c r="K6441" s="10" t="str">
        <x:v>f73ced42009a4f0716090c7bb8fe8b489c5e8feec72242474bc2e6bb4ad5437b</x:v>
      </x:c>
      <x:c r="L6441" s="10" t="str">
        <x:v>historical_three</x:v>
      </x:c>
      <x:c r="M6441" s="10" t="n">
        <x:v>1</x:v>
      </x:c>
      <x:c r="N6441" s="10" t="n">
        <x:v>0</x:v>
      </x:c>
      <x:c r="O6441" s="10" t="n">
        <x:v>0</x:v>
      </x:c>
      <x:c r="P6441" s="9" t="str">
        <x:f>'CaseReview'!U2069</x:f>
        <x:v>FAIL</x:v>
      </x:c>
      <x:c r="Q6441" s="9" t="n">
        <x:f>IF(AND(T6441=1,G6441=P6441),1,0)</x:f>
        <x:v>1</x:v>
      </x:c>
      <x:c r="R6441" s="9" t="n">
        <x:f>IF(AND(T6441=1,G6441="PASS",P6441="FAIL"),1,0)</x:f>
        <x:v>0</x:v>
      </x:c>
      <x:c r="S6441" s="9" t="n">
        <x:f>IF(AND(T6441=1,G6441="FAIL",P6441="PASS"),1,0)</x:f>
        <x:v>0</x:v>
      </x:c>
      <x:c r="T6441" s="9" t="n">
        <x:v>1</x:v>
      </x:c>
      <x:c r="U6441" s="9" t="n">
        <x:v>4</x:v>
      </x:c>
      <x:c r="V6441" s="9" t="str">
        <x:v>MVP/SHACL_GENERATION_PIPELINE/experiments/LUNA_CONTEXTUAL_SINGLESHOT/RUN_01/runs/RUN-TRF-103-20260831T162913152897Z/artifacts/attempt_01/extracted_shape.ttl</x:v>
      </x:c>
    </x:row>
    <x:row r="6442" ht="22" customHeight="1">
      <x:c r="A6442" s="10" t="str">
        <x:v>SINGLESHOT</x:v>
      </x:c>
      <x:c r="B6442" s="10" t="str">
        <x:v>TRF-103</x:v>
      </x:c>
      <x:c r="C6442" s="10" t="str">
        <x:v>TRF-103-P01</x:v>
      </x:c>
      <x:c r="D6442" s="10" t="str">
        <x:v>RUN_01</x:v>
      </x:c>
      <x:c r="E6442" s="10" t="str">
        <x:v>ORIGINAL_LEDGER</x:v>
      </x:c>
      <x:c r="F6442" s="10" t="str">
        <x:v>PASS</x:v>
      </x:c>
      <x:c r="G6442" s="10" t="str">
        <x:v>PASS</x:v>
      </x:c>
      <x:c r="H6442" s="10" t="str">
        <x:v>EXECUTED</x:v>
      </x:c>
      <x:c r="I6442" s="10" t="str">
        <x:v>PARSED</x:v>
      </x:c>
      <x:c r="J6442" s="10" t="str">
        <x:v>SINGLESHOT_CAPTURED_DIAGNOSTIC_PASS</x:v>
      </x:c>
      <x:c r="K6442" s="10" t="str">
        <x:v>f73ced42009a4f0716090c7bb8fe8b489c5e8feec72242474bc2e6bb4ad5437b</x:v>
      </x:c>
      <x:c r="L6442" s="10" t="str">
        <x:v>historical_three</x:v>
      </x:c>
      <x:c r="M6442" s="10" t="n">
        <x:v>1</x:v>
      </x:c>
      <x:c r="N6442" s="10" t="n">
        <x:v>0</x:v>
      </x:c>
      <x:c r="O6442" s="10" t="n">
        <x:v>0</x:v>
      </x:c>
      <x:c r="P6442" s="9" t="str">
        <x:f>'CaseReview'!U2070</x:f>
        <x:v>PASS</x:v>
      </x:c>
      <x:c r="Q6442" s="9" t="n">
        <x:f>IF(AND(T6442=1,G6442=P6442),1,0)</x:f>
        <x:v>1</x:v>
      </x:c>
      <x:c r="R6442" s="9" t="n">
        <x:f>IF(AND(T6442=1,G6442="PASS",P6442="FAIL"),1,0)</x:f>
        <x:v>0</x:v>
      </x:c>
      <x:c r="S6442" s="9" t="n">
        <x:f>IF(AND(T6442=1,G6442="FAIL",P6442="PASS"),1,0)</x:f>
        <x:v>0</x:v>
      </x:c>
      <x:c r="T6442" s="9" t="n">
        <x:v>1</x:v>
      </x:c>
      <x:c r="U6442" s="9" t="n">
        <x:v>4</x:v>
      </x:c>
      <x:c r="V6442" s="9" t="str">
        <x:v>MVP/SHACL_GENERATION_PIPELINE/experiments/LUNA_CONTEXTUAL_SINGLESHOT/RUN_01/runs/RUN-TRF-103-20260831T162913152897Z/artifacts/attempt_01/extracted_shape.ttl</x:v>
      </x:c>
    </x:row>
    <x:row r="6443" ht="22" customHeight="1">
      <x:c r="A6443" s="10" t="str">
        <x:v>SINGLESHOT</x:v>
      </x:c>
      <x:c r="B6443" s="10" t="str">
        <x:v>TRF-103</x:v>
      </x:c>
      <x:c r="C6443" s="10" t="str">
        <x:v>TRF-103-P02</x:v>
      </x:c>
      <x:c r="D6443" s="10" t="str">
        <x:v>RUN_01</x:v>
      </x:c>
      <x:c r="E6443" s="10" t="str">
        <x:v>ORIGINAL_LEDGER</x:v>
      </x:c>
      <x:c r="F6443" s="10" t="str">
        <x:v>PASS</x:v>
      </x:c>
      <x:c r="G6443" s="10" t="str">
        <x:v>PASS</x:v>
      </x:c>
      <x:c r="H6443" s="10" t="str">
        <x:v>EXECUTED</x:v>
      </x:c>
      <x:c r="I6443" s="10" t="str">
        <x:v>PARSED</x:v>
      </x:c>
      <x:c r="J6443" s="10" t="str">
        <x:v>SINGLESHOT_CAPTURED_DIAGNOSTIC_PASS</x:v>
      </x:c>
      <x:c r="K6443" s="10" t="str">
        <x:v>f73ced42009a4f0716090c7bb8fe8b489c5e8feec72242474bc2e6bb4ad5437b</x:v>
      </x:c>
      <x:c r="L6443" s="10" t="str">
        <x:v>historical_three</x:v>
      </x:c>
      <x:c r="M6443" s="10" t="n">
        <x:v>1</x:v>
      </x:c>
      <x:c r="N6443" s="10" t="n">
        <x:v>0</x:v>
      </x:c>
      <x:c r="O6443" s="10" t="n">
        <x:v>0</x:v>
      </x:c>
      <x:c r="P6443" s="9" t="str">
        <x:f>'CaseReview'!U2071</x:f>
        <x:v>PASS</x:v>
      </x:c>
      <x:c r="Q6443" s="9" t="n">
        <x:f>IF(AND(T6443=1,G6443=P6443),1,0)</x:f>
        <x:v>1</x:v>
      </x:c>
      <x:c r="R6443" s="9" t="n">
        <x:f>IF(AND(T6443=1,G6443="PASS",P6443="FAIL"),1,0)</x:f>
        <x:v>0</x:v>
      </x:c>
      <x:c r="S6443" s="9" t="n">
        <x:f>IF(AND(T6443=1,G6443="FAIL",P6443="PASS"),1,0)</x:f>
        <x:v>0</x:v>
      </x:c>
      <x:c r="T6443" s="9" t="n">
        <x:v>1</x:v>
      </x:c>
      <x:c r="U6443" s="9" t="n">
        <x:v>4</x:v>
      </x:c>
      <x:c r="V6443" s="9" t="str">
        <x:v>MVP/SHACL_GENERATION_PIPELINE/experiments/LUNA_CONTEXTUAL_SINGLESHOT/RUN_01/runs/RUN-TRF-103-20260831T162913152897Z/artifacts/attempt_01/extracted_shape.ttl</x:v>
      </x:c>
    </x:row>
    <x:row r="6444" ht="22" customHeight="1">
      <x:c r="A6444" s="10" t="str">
        <x:v>SINGLESHOT</x:v>
      </x:c>
      <x:c r="B6444" s="10" t="str">
        <x:v>TRF-104</x:v>
      </x:c>
      <x:c r="C6444" s="10" t="str">
        <x:v>TRF-104-F01</x:v>
      </x:c>
      <x:c r="D6444" s="10" t="str">
        <x:v>RUN_01</x:v>
      </x:c>
      <x:c r="E6444" s="10" t="str">
        <x:v>ORIGINAL_LEDGER</x:v>
      </x:c>
      <x:c r="F6444" s="10" t="str">
        <x:v>FAIL</x:v>
      </x:c>
      <x:c r="G6444" s="10" t="str">
        <x:v>FAIL</x:v>
      </x:c>
      <x:c r="H6444" s="10" t="str">
        <x:v>EXECUTED</x:v>
      </x:c>
      <x:c r="I6444" s="10" t="str">
        <x:v>PARSED</x:v>
      </x:c>
      <x:c r="J6444" s="10" t="str">
        <x:v>SINGLESHOT_CAPTURED_DIAGNOSTIC_PASS</x:v>
      </x:c>
      <x:c r="K6444" s="10" t="str">
        <x:v>25f959bb75d43fc2beb8825d2992b6c1278f5724d595e5c7a1e226482c6aa814</x:v>
      </x:c>
      <x:c r="L6444" s="10" t="str">
        <x:v>historical_three</x:v>
      </x:c>
      <x:c r="M6444" s="10" t="n">
        <x:v>1</x:v>
      </x:c>
      <x:c r="N6444" s="10" t="n">
        <x:v>0</x:v>
      </x:c>
      <x:c r="O6444" s="10" t="n">
        <x:v>0</x:v>
      </x:c>
      <x:c r="P6444" s="9" t="str">
        <x:f>'CaseReview'!U2072</x:f>
        <x:v>FAIL</x:v>
      </x:c>
      <x:c r="Q6444" s="9" t="n">
        <x:f>IF(AND(T6444=1,G6444=P6444),1,0)</x:f>
        <x:v>1</x:v>
      </x:c>
      <x:c r="R6444" s="9" t="n">
        <x:f>IF(AND(T6444=1,G6444="PASS",P6444="FAIL"),1,0)</x:f>
        <x:v>0</x:v>
      </x:c>
      <x:c r="S6444" s="9" t="n">
        <x:f>IF(AND(T6444=1,G6444="FAIL",P6444="PASS"),1,0)</x:f>
        <x:v>0</x:v>
      </x:c>
      <x:c r="T6444" s="9" t="n">
        <x:v>1</x:v>
      </x:c>
      <x:c r="U6444" s="9" t="n">
        <x:v>5</x:v>
      </x:c>
      <x:c r="V6444" s="9" t="str">
        <x:v>MVP/SHACL_GENERATION_PIPELINE/experiments/LUNA_CONTEXTUAL_SINGLESHOT/RUN_01/runs/RUN-TRF-104-20260831T162928780095Z/artifacts/attempt_01/extracted_shape.ttl</x:v>
      </x:c>
    </x:row>
    <x:row r="6445" ht="22" customHeight="1">
      <x:c r="A6445" s="10" t="str">
        <x:v>SINGLESHOT</x:v>
      </x:c>
      <x:c r="B6445" s="10" t="str">
        <x:v>TRF-104</x:v>
      </x:c>
      <x:c r="C6445" s="10" t="str">
        <x:v>TRF-104-F02</x:v>
      </x:c>
      <x:c r="D6445" s="10" t="str">
        <x:v>RUN_01</x:v>
      </x:c>
      <x:c r="E6445" s="10" t="str">
        <x:v>ORIGINAL_LEDGER</x:v>
      </x:c>
      <x:c r="F6445" s="10" t="str">
        <x:v>FAIL</x:v>
      </x:c>
      <x:c r="G6445" s="10" t="str">
        <x:v>FAIL</x:v>
      </x:c>
      <x:c r="H6445" s="10" t="str">
        <x:v>EXECUTED</x:v>
      </x:c>
      <x:c r="I6445" s="10" t="str">
        <x:v>PARSED</x:v>
      </x:c>
      <x:c r="J6445" s="10" t="str">
        <x:v>SINGLESHOT_CAPTURED_DIAGNOSTIC_PASS</x:v>
      </x:c>
      <x:c r="K6445" s="10" t="str">
        <x:v>25f959bb75d43fc2beb8825d2992b6c1278f5724d595e5c7a1e226482c6aa814</x:v>
      </x:c>
      <x:c r="L6445" s="10" t="str">
        <x:v>historical_three</x:v>
      </x:c>
      <x:c r="M6445" s="10" t="n">
        <x:v>1</x:v>
      </x:c>
      <x:c r="N6445" s="10" t="n">
        <x:v>0</x:v>
      </x:c>
      <x:c r="O6445" s="10" t="n">
        <x:v>0</x:v>
      </x:c>
      <x:c r="P6445" s="9" t="str">
        <x:f>'CaseReview'!U2073</x:f>
        <x:v>FAIL</x:v>
      </x:c>
      <x:c r="Q6445" s="9" t="n">
        <x:f>IF(AND(T6445=1,G6445=P6445),1,0)</x:f>
        <x:v>1</x:v>
      </x:c>
      <x:c r="R6445" s="9" t="n">
        <x:f>IF(AND(T6445=1,G6445="PASS",P6445="FAIL"),1,0)</x:f>
        <x:v>0</x:v>
      </x:c>
      <x:c r="S6445" s="9" t="n">
        <x:f>IF(AND(T6445=1,G6445="FAIL",P6445="PASS"),1,0)</x:f>
        <x:v>0</x:v>
      </x:c>
      <x:c r="T6445" s="9" t="n">
        <x:v>1</x:v>
      </x:c>
      <x:c r="U6445" s="9" t="n">
        <x:v>5</x:v>
      </x:c>
      <x:c r="V6445" s="9" t="str">
        <x:v>MVP/SHACL_GENERATION_PIPELINE/experiments/LUNA_CONTEXTUAL_SINGLESHOT/RUN_01/runs/RUN-TRF-104-20260831T162928780095Z/artifacts/attempt_01/extracted_shape.ttl</x:v>
      </x:c>
    </x:row>
    <x:row r="6446" ht="22" customHeight="1">
      <x:c r="A6446" s="10" t="str">
        <x:v>SINGLESHOT</x:v>
      </x:c>
      <x:c r="B6446" s="10" t="str">
        <x:v>TRF-104</x:v>
      </x:c>
      <x:c r="C6446" s="10" t="str">
        <x:v>TRF-104-P01</x:v>
      </x:c>
      <x:c r="D6446" s="10" t="str">
        <x:v>RUN_01</x:v>
      </x:c>
      <x:c r="E6446" s="10" t="str">
        <x:v>ORIGINAL_LEDGER</x:v>
      </x:c>
      <x:c r="F6446" s="10" t="str">
        <x:v>PASS</x:v>
      </x:c>
      <x:c r="G6446" s="10" t="str">
        <x:v>PASS</x:v>
      </x:c>
      <x:c r="H6446" s="10" t="str">
        <x:v>EXECUTED</x:v>
      </x:c>
      <x:c r="I6446" s="10" t="str">
        <x:v>PARSED</x:v>
      </x:c>
      <x:c r="J6446" s="10" t="str">
        <x:v>SINGLESHOT_CAPTURED_DIAGNOSTIC_PASS</x:v>
      </x:c>
      <x:c r="K6446" s="10" t="str">
        <x:v>25f959bb75d43fc2beb8825d2992b6c1278f5724d595e5c7a1e226482c6aa814</x:v>
      </x:c>
      <x:c r="L6446" s="10" t="str">
        <x:v>historical_three</x:v>
      </x:c>
      <x:c r="M6446" s="10" t="n">
        <x:v>1</x:v>
      </x:c>
      <x:c r="N6446" s="10" t="n">
        <x:v>0</x:v>
      </x:c>
      <x:c r="O6446" s="10" t="n">
        <x:v>0</x:v>
      </x:c>
      <x:c r="P6446" s="9" t="str">
        <x:f>'CaseReview'!U2074</x:f>
        <x:v>PASS</x:v>
      </x:c>
      <x:c r="Q6446" s="9" t="n">
        <x:f>IF(AND(T6446=1,G6446=P6446),1,0)</x:f>
        <x:v>1</x:v>
      </x:c>
      <x:c r="R6446" s="9" t="n">
        <x:f>IF(AND(T6446=1,G6446="PASS",P6446="FAIL"),1,0)</x:f>
        <x:v>0</x:v>
      </x:c>
      <x:c r="S6446" s="9" t="n">
        <x:f>IF(AND(T6446=1,G6446="FAIL",P6446="PASS"),1,0)</x:f>
        <x:v>0</x:v>
      </x:c>
      <x:c r="T6446" s="9" t="n">
        <x:v>1</x:v>
      </x:c>
      <x:c r="U6446" s="9" t="n">
        <x:v>5</x:v>
      </x:c>
      <x:c r="V6446" s="9" t="str">
        <x:v>MVP/SHACL_GENERATION_PIPELINE/experiments/LUNA_CONTEXTUAL_SINGLESHOT/RUN_01/runs/RUN-TRF-104-20260831T162928780095Z/artifacts/attempt_01/extracted_shape.ttl</x:v>
      </x:c>
    </x:row>
    <x:row r="6447" ht="22" customHeight="1">
      <x:c r="A6447" s="10" t="str">
        <x:v>SINGLESHOT</x:v>
      </x:c>
      <x:c r="B6447" s="10" t="str">
        <x:v>TRF-104</x:v>
      </x:c>
      <x:c r="C6447" s="10" t="str">
        <x:v>TRF-104-P02</x:v>
      </x:c>
      <x:c r="D6447" s="10" t="str">
        <x:v>RUN_01</x:v>
      </x:c>
      <x:c r="E6447" s="10" t="str">
        <x:v>ORIGINAL_LEDGER</x:v>
      </x:c>
      <x:c r="F6447" s="10" t="str">
        <x:v>PASS</x:v>
      </x:c>
      <x:c r="G6447" s="10" t="str">
        <x:v>PASS</x:v>
      </x:c>
      <x:c r="H6447" s="10" t="str">
        <x:v>EXECUTED</x:v>
      </x:c>
      <x:c r="I6447" s="10" t="str">
        <x:v>PARSED</x:v>
      </x:c>
      <x:c r="J6447" s="10" t="str">
        <x:v>SINGLESHOT_CAPTURED_DIAGNOSTIC_PASS</x:v>
      </x:c>
      <x:c r="K6447" s="10" t="str">
        <x:v>25f959bb75d43fc2beb8825d2992b6c1278f5724d595e5c7a1e226482c6aa814</x:v>
      </x:c>
      <x:c r="L6447" s="10" t="str">
        <x:v>historical_three</x:v>
      </x:c>
      <x:c r="M6447" s="10" t="n">
        <x:v>1</x:v>
      </x:c>
      <x:c r="N6447" s="10" t="n">
        <x:v>0</x:v>
      </x:c>
      <x:c r="O6447" s="10" t="n">
        <x:v>0</x:v>
      </x:c>
      <x:c r="P6447" s="9" t="str">
        <x:f>'CaseReview'!U2075</x:f>
        <x:v>PASS</x:v>
      </x:c>
      <x:c r="Q6447" s="9" t="n">
        <x:f>IF(AND(T6447=1,G6447=P6447),1,0)</x:f>
        <x:v>1</x:v>
      </x:c>
      <x:c r="R6447" s="9" t="n">
        <x:f>IF(AND(T6447=1,G6447="PASS",P6447="FAIL"),1,0)</x:f>
        <x:v>0</x:v>
      </x:c>
      <x:c r="S6447" s="9" t="n">
        <x:f>IF(AND(T6447=1,G6447="FAIL",P6447="PASS"),1,0)</x:f>
        <x:v>0</x:v>
      </x:c>
      <x:c r="T6447" s="9" t="n">
        <x:v>1</x:v>
      </x:c>
      <x:c r="U6447" s="9" t="n">
        <x:v>5</x:v>
      </x:c>
      <x:c r="V6447" s="9" t="str">
        <x:v>MVP/SHACL_GENERATION_PIPELINE/experiments/LUNA_CONTEXTUAL_SINGLESHOT/RUN_01/runs/RUN-TRF-104-20260831T162928780095Z/artifacts/attempt_01/extracted_shape.ttl</x:v>
      </x:c>
    </x:row>
    <x:row r="6448" ht="22" customHeight="1">
      <x:c r="A6448" s="10" t="str">
        <x:v>SINGLESHOT</x:v>
      </x:c>
      <x:c r="B6448" s="10" t="str">
        <x:v>TRF-104</x:v>
      </x:c>
      <x:c r="C6448" s="10" t="str">
        <x:v>TRF-104-P03</x:v>
      </x:c>
      <x:c r="D6448" s="10" t="str">
        <x:v>RUN_01</x:v>
      </x:c>
      <x:c r="E6448" s="10" t="str">
        <x:v>ORIGINAL_LEDGER</x:v>
      </x:c>
      <x:c r="F6448" s="10" t="str">
        <x:v>PASS</x:v>
      </x:c>
      <x:c r="G6448" s="10" t="str">
        <x:v>FAIL</x:v>
      </x:c>
      <x:c r="H6448" s="10" t="str">
        <x:v>EXECUTED</x:v>
      </x:c>
      <x:c r="I6448" s="10" t="str">
        <x:v>PARSED</x:v>
      </x:c>
      <x:c r="J6448" s="10" t="str">
        <x:v>SINGLESHOT_CAPTURED_DIAGNOSTIC_PASS</x:v>
      </x:c>
      <x:c r="K6448" s="10" t="str">
        <x:v>25f959bb75d43fc2beb8825d2992b6c1278f5724d595e5c7a1e226482c6aa814</x:v>
      </x:c>
      <x:c r="L6448" s="10" t="str">
        <x:v>historical_three</x:v>
      </x:c>
      <x:c r="M6448" s="10" t="n">
        <x:v>0</x:v>
      </x:c>
      <x:c r="N6448" s="10" t="n">
        <x:v>0</x:v>
      </x:c>
      <x:c r="O6448" s="10" t="n">
        <x:v>1</x:v>
      </x:c>
      <x:c r="P6448" s="9" t="str">
        <x:f>'CaseReview'!U2076</x:f>
        <x:v>PASS</x:v>
      </x:c>
      <x:c r="Q6448" s="9" t="n">
        <x:f>IF(AND(T6448=1,G6448=P6448),1,0)</x:f>
        <x:v>0</x:v>
      </x:c>
      <x:c r="R6448" s="9" t="n">
        <x:f>IF(AND(T6448=1,G6448="PASS",P6448="FAIL"),1,0)</x:f>
        <x:v>0</x:v>
      </x:c>
      <x:c r="S6448" s="9" t="n">
        <x:f>IF(AND(T6448=1,G6448="FAIL",P6448="PASS"),1,0)</x:f>
        <x:v>1</x:v>
      </x:c>
      <x:c r="T6448" s="9" t="n">
        <x:v>1</x:v>
      </x:c>
      <x:c r="U6448" s="9" t="n">
        <x:v>5</x:v>
      </x:c>
      <x:c r="V6448" s="9" t="str">
        <x:v>MVP/SHACL_GENERATION_PIPELINE/experiments/LUNA_CONTEXTUAL_SINGLESHOT/RUN_01/runs/RUN-TRF-104-20260831T162928780095Z/artifacts/attempt_01/extracted_shape.ttl</x:v>
      </x:c>
    </x:row>
    <x:row r="6449" ht="22" customHeight="1">
      <x:c r="A6449" s="10" t="str">
        <x:v>SINGLESHOT</x:v>
      </x:c>
      <x:c r="B6449" s="10" t="str">
        <x:v>TRF-108</x:v>
      </x:c>
      <x:c r="C6449" s="10" t="str">
        <x:v>TRF-108-F01</x:v>
      </x:c>
      <x:c r="D6449" s="10" t="str">
        <x:v>RUN_01</x:v>
      </x:c>
      <x:c r="E6449" s="10" t="str">
        <x:v>ORIGINAL_LEDGER</x:v>
      </x:c>
      <x:c r="F6449" s="10" t="str">
        <x:v>FAIL</x:v>
      </x:c>
      <x:c r="G6449" s="10" t="str">
        <x:v>NO_VERDICT</x:v>
      </x:c>
      <x:c r="H6449" s="10" t="str">
        <x:v>INFRASTRUCTURE_FAILURE</x:v>
      </x:c>
      <x:c r="I6449" s="10" t="str">
        <x:v>NOT_PARSED</x:v>
      </x:c>
      <x:c r="J6449" s="10" t="str">
        <x:v>SINGLESHOT_CAPTURED_DIAGNOSTIC_FAIL</x:v>
      </x:c>
      <x:c r="K6449" s="10" t="str">
        <x:v>65d4b4976b09727967e825ca4010577968cf4adc2eab05e757d7a91d4d5b346f</x:v>
      </x:c>
      <x:c r="L6449" s="10" t="str">
        <x:v>historical_three</x:v>
      </x:c>
      <x:c r="M6449" s="10" t="n">
        <x:v>0</x:v>
      </x:c>
      <x:c r="N6449" s="10" t="n">
        <x:v>0</x:v>
      </x:c>
      <x:c r="O6449" s="10" t="n">
        <x:v>0</x:v>
      </x:c>
      <x:c r="P6449" s="9" t="str">
        <x:f>'CaseReview'!U2077</x:f>
        <x:v>FAIL</x:v>
      </x:c>
      <x:c r="Q6449" s="9" t="n">
        <x:f>IF(AND(T6449=1,G6449=P6449),1,0)</x:f>
        <x:v>0</x:v>
      </x:c>
      <x:c r="R6449" s="9" t="n">
        <x:f>IF(AND(T6449=1,G6449="PASS",P6449="FAIL"),1,0)</x:f>
        <x:v>0</x:v>
      </x:c>
      <x:c r="S6449" s="9" t="n">
        <x:f>IF(AND(T6449=1,G6449="FAIL",P6449="PASS"),1,0)</x:f>
        <x:v>0</x:v>
      </x:c>
      <x:c r="T6449" s="9" t="n">
        <x:v>0</x:v>
      </x:c>
      <x:c r="U6449" s="9" t="n">
        <x:v>4</x:v>
      </x:c>
      <x:c r="V6449" s="9" t="str">
        <x:v>MVP/SHACL_GENERATION_PIPELINE/experiments/LUNA_CONTEXTUAL_SINGLESHOT/RUN_01/runs/RUN-TRF-108-20260831T162951247741Z/artifacts/attempt_01/extracted_shape.ttl</x:v>
      </x:c>
    </x:row>
    <x:row r="6450" ht="22" customHeight="1">
      <x:c r="A6450" s="10" t="str">
        <x:v>SINGLESHOT</x:v>
      </x:c>
      <x:c r="B6450" s="10" t="str">
        <x:v>TRF-108</x:v>
      </x:c>
      <x:c r="C6450" s="10" t="str">
        <x:v>TRF-108-F02</x:v>
      </x:c>
      <x:c r="D6450" s="10" t="str">
        <x:v>RUN_01</x:v>
      </x:c>
      <x:c r="E6450" s="10" t="str">
        <x:v>ORIGINAL_LEDGER</x:v>
      </x:c>
      <x:c r="F6450" s="10" t="str">
        <x:v>FAIL</x:v>
      </x:c>
      <x:c r="G6450" s="10" t="str">
        <x:v>NO_VERDICT</x:v>
      </x:c>
      <x:c r="H6450" s="10" t="str">
        <x:v>INFRASTRUCTURE_FAILURE</x:v>
      </x:c>
      <x:c r="I6450" s="10" t="str">
        <x:v>NOT_PARSED</x:v>
      </x:c>
      <x:c r="J6450" s="10" t="str">
        <x:v>SINGLESHOT_CAPTURED_DIAGNOSTIC_FAIL</x:v>
      </x:c>
      <x:c r="K6450" s="10" t="str">
        <x:v>65d4b4976b09727967e825ca4010577968cf4adc2eab05e757d7a91d4d5b346f</x:v>
      </x:c>
      <x:c r="L6450" s="10" t="str">
        <x:v>historical_three</x:v>
      </x:c>
      <x:c r="M6450" s="10" t="n">
        <x:v>0</x:v>
      </x:c>
      <x:c r="N6450" s="10" t="n">
        <x:v>0</x:v>
      </x:c>
      <x:c r="O6450" s="10" t="n">
        <x:v>0</x:v>
      </x:c>
      <x:c r="P6450" s="9" t="str">
        <x:f>'CaseReview'!U2078</x:f>
        <x:v>FAIL</x:v>
      </x:c>
      <x:c r="Q6450" s="9" t="n">
        <x:f>IF(AND(T6450=1,G6450=P6450),1,0)</x:f>
        <x:v>0</x:v>
      </x:c>
      <x:c r="R6450" s="9" t="n">
        <x:f>IF(AND(T6450=1,G6450="PASS",P6450="FAIL"),1,0)</x:f>
        <x:v>0</x:v>
      </x:c>
      <x:c r="S6450" s="9" t="n">
        <x:f>IF(AND(T6450=1,G6450="FAIL",P6450="PASS"),1,0)</x:f>
        <x:v>0</x:v>
      </x:c>
      <x:c r="T6450" s="9" t="n">
        <x:v>0</x:v>
      </x:c>
      <x:c r="U6450" s="9" t="n">
        <x:v>4</x:v>
      </x:c>
      <x:c r="V6450" s="9" t="str">
        <x:v>MVP/SHACL_GENERATION_PIPELINE/experiments/LUNA_CONTEXTUAL_SINGLESHOT/RUN_01/runs/RUN-TRF-108-20260831T162951247741Z/artifacts/attempt_01/extracted_shape.ttl</x:v>
      </x:c>
    </x:row>
    <x:row r="6451" ht="22" customHeight="1">
      <x:c r="A6451" s="10" t="str">
        <x:v>SINGLESHOT</x:v>
      </x:c>
      <x:c r="B6451" s="10" t="str">
        <x:v>TRF-108</x:v>
      </x:c>
      <x:c r="C6451" s="10" t="str">
        <x:v>TRF-108-P01</x:v>
      </x:c>
      <x:c r="D6451" s="10" t="str">
        <x:v>RUN_01</x:v>
      </x:c>
      <x:c r="E6451" s="10" t="str">
        <x:v>ORIGINAL_LEDGER</x:v>
      </x:c>
      <x:c r="F6451" s="10" t="str">
        <x:v>PASS</x:v>
      </x:c>
      <x:c r="G6451" s="10" t="str">
        <x:v>NO_VERDICT</x:v>
      </x:c>
      <x:c r="H6451" s="10" t="str">
        <x:v>INFRASTRUCTURE_FAILURE</x:v>
      </x:c>
      <x:c r="I6451" s="10" t="str">
        <x:v>NOT_PARSED</x:v>
      </x:c>
      <x:c r="J6451" s="10" t="str">
        <x:v>SINGLESHOT_CAPTURED_DIAGNOSTIC_FAIL</x:v>
      </x:c>
      <x:c r="K6451" s="10" t="str">
        <x:v>65d4b4976b09727967e825ca4010577968cf4adc2eab05e757d7a91d4d5b346f</x:v>
      </x:c>
      <x:c r="L6451" s="10" t="str">
        <x:v>historical_three</x:v>
      </x:c>
      <x:c r="M6451" s="10" t="n">
        <x:v>0</x:v>
      </x:c>
      <x:c r="N6451" s="10" t="n">
        <x:v>0</x:v>
      </x:c>
      <x:c r="O6451" s="10" t="n">
        <x:v>0</x:v>
      </x:c>
      <x:c r="P6451" s="9" t="str">
        <x:f>'CaseReview'!U2079</x:f>
        <x:v>PASS</x:v>
      </x:c>
      <x:c r="Q6451" s="9" t="n">
        <x:f>IF(AND(T6451=1,G6451=P6451),1,0)</x:f>
        <x:v>0</x:v>
      </x:c>
      <x:c r="R6451" s="9" t="n">
        <x:f>IF(AND(T6451=1,G6451="PASS",P6451="FAIL"),1,0)</x:f>
        <x:v>0</x:v>
      </x:c>
      <x:c r="S6451" s="9" t="n">
        <x:f>IF(AND(T6451=1,G6451="FAIL",P6451="PASS"),1,0)</x:f>
        <x:v>0</x:v>
      </x:c>
      <x:c r="T6451" s="9" t="n">
        <x:v>0</x:v>
      </x:c>
      <x:c r="U6451" s="9" t="n">
        <x:v>4</x:v>
      </x:c>
      <x:c r="V6451" s="9" t="str">
        <x:v>MVP/SHACL_GENERATION_PIPELINE/experiments/LUNA_CONTEXTUAL_SINGLESHOT/RUN_01/runs/RUN-TRF-108-20260831T162951247741Z/artifacts/attempt_01/extracted_shape.ttl</x:v>
      </x:c>
    </x:row>
    <x:row r="6452" ht="22" customHeight="1">
      <x:c r="A6452" s="10" t="str">
        <x:v>SINGLESHOT</x:v>
      </x:c>
      <x:c r="B6452" s="10" t="str">
        <x:v>TRF-108</x:v>
      </x:c>
      <x:c r="C6452" s="10" t="str">
        <x:v>TRF-108-P02</x:v>
      </x:c>
      <x:c r="D6452" s="10" t="str">
        <x:v>RUN_01</x:v>
      </x:c>
      <x:c r="E6452" s="10" t="str">
        <x:v>ORIGINAL_LEDGER</x:v>
      </x:c>
      <x:c r="F6452" s="10" t="str">
        <x:v>PASS</x:v>
      </x:c>
      <x:c r="G6452" s="10" t="str">
        <x:v>NO_VERDICT</x:v>
      </x:c>
      <x:c r="H6452" s="10" t="str">
        <x:v>INFRASTRUCTURE_FAILURE</x:v>
      </x:c>
      <x:c r="I6452" s="10" t="str">
        <x:v>NOT_PARSED</x:v>
      </x:c>
      <x:c r="J6452" s="10" t="str">
        <x:v>SINGLESHOT_CAPTURED_DIAGNOSTIC_FAIL</x:v>
      </x:c>
      <x:c r="K6452" s="10" t="str">
        <x:v>65d4b4976b09727967e825ca4010577968cf4adc2eab05e757d7a91d4d5b346f</x:v>
      </x:c>
      <x:c r="L6452" s="10" t="str">
        <x:v>historical_three</x:v>
      </x:c>
      <x:c r="M6452" s="10" t="n">
        <x:v>0</x:v>
      </x:c>
      <x:c r="N6452" s="10" t="n">
        <x:v>0</x:v>
      </x:c>
      <x:c r="O6452" s="10" t="n">
        <x:v>0</x:v>
      </x:c>
      <x:c r="P6452" s="9" t="str">
        <x:f>'CaseReview'!U2080</x:f>
        <x:v>PASS</x:v>
      </x:c>
      <x:c r="Q6452" s="9" t="n">
        <x:f>IF(AND(T6452=1,G6452=P6452),1,0)</x:f>
        <x:v>0</x:v>
      </x:c>
      <x:c r="R6452" s="9" t="n">
        <x:f>IF(AND(T6452=1,G6452="PASS",P6452="FAIL"),1,0)</x:f>
        <x:v>0</x:v>
      </x:c>
      <x:c r="S6452" s="9" t="n">
        <x:f>IF(AND(T6452=1,G6452="FAIL",P6452="PASS"),1,0)</x:f>
        <x:v>0</x:v>
      </x:c>
      <x:c r="T6452" s="9" t="n">
        <x:v>0</x:v>
      </x:c>
      <x:c r="U6452" s="9" t="n">
        <x:v>4</x:v>
      </x:c>
      <x:c r="V6452" s="9" t="str">
        <x:v>MVP/SHACL_GENERATION_PIPELINE/experiments/LUNA_CONTEXTUAL_SINGLESHOT/RUN_01/runs/RUN-TRF-108-20260831T162951247741Z/artifacts/attempt_01/extracted_shape.ttl</x:v>
      </x:c>
    </x:row>
    <x:row r="6453" ht="22" customHeight="1">
      <x:c r="A6453" s="10" t="str">
        <x:v>SINGLESHOT</x:v>
      </x:c>
      <x:c r="B6453" s="10" t="str">
        <x:v>TRF-109</x:v>
      </x:c>
      <x:c r="C6453" s="10" t="str">
        <x:v>TRF-109-F01</x:v>
      </x:c>
      <x:c r="D6453" s="10" t="str">
        <x:v>RUN_01</x:v>
      </x:c>
      <x:c r="E6453" s="10" t="str">
        <x:v>ORIGINAL_LEDGER</x:v>
      </x:c>
      <x:c r="F6453" s="10" t="str">
        <x:v>FAIL</x:v>
      </x:c>
      <x:c r="G6453" s="10" t="str">
        <x:v>NO_VERDICT</x:v>
      </x:c>
      <x:c r="H6453" s="10" t="str">
        <x:v>INFRASTRUCTURE_FAILURE</x:v>
      </x:c>
      <x:c r="I6453" s="10" t="str">
        <x:v>NOT_PARSED</x:v>
      </x:c>
      <x:c r="J6453" s="10" t="str">
        <x:v>SINGLESHOT_CAPTURED_DIAGNOSTIC_FAIL</x:v>
      </x:c>
      <x:c r="K6453" s="10" t="str"/>
      <x:c r="L6453" s="10" t="str">
        <x:v>historical_three</x:v>
      </x:c>
      <x:c r="M6453" s="10" t="n">
        <x:v>0</x:v>
      </x:c>
      <x:c r="N6453" s="10" t="n">
        <x:v>0</x:v>
      </x:c>
      <x:c r="O6453" s="10" t="n">
        <x:v>0</x:v>
      </x:c>
      <x:c r="P6453" s="9" t="str">
        <x:f>'CaseReview'!U2081</x:f>
        <x:v>FAIL</x:v>
      </x:c>
      <x:c r="Q6453" s="9" t="n">
        <x:f>IF(AND(T6453=1,G6453=P6453),1,0)</x:f>
        <x:v>0</x:v>
      </x:c>
      <x:c r="R6453" s="9" t="n">
        <x:f>IF(AND(T6453=1,G6453="PASS",P6453="FAIL"),1,0)</x:f>
        <x:v>0</x:v>
      </x:c>
      <x:c r="S6453" s="9" t="n">
        <x:f>IF(AND(T6453=1,G6453="FAIL",P6453="PASS"),1,0)</x:f>
        <x:v>0</x:v>
      </x:c>
      <x:c r="T6453" s="9" t="n">
        <x:v>0</x:v>
      </x:c>
      <x:c r="U6453" s="9" t="n">
        <x:v>8</x:v>
      </x:c>
      <x:c r="V6453" s="9" t="str"/>
    </x:row>
    <x:row r="6454" ht="22" customHeight="1">
      <x:c r="A6454" s="10" t="str">
        <x:v>SINGLESHOT</x:v>
      </x:c>
      <x:c r="B6454" s="10" t="str">
        <x:v>TRF-109</x:v>
      </x:c>
      <x:c r="C6454" s="10" t="str">
        <x:v>TRF-109-F02</x:v>
      </x:c>
      <x:c r="D6454" s="10" t="str">
        <x:v>RUN_01</x:v>
      </x:c>
      <x:c r="E6454" s="10" t="str">
        <x:v>ORIGINAL_LEDGER</x:v>
      </x:c>
      <x:c r="F6454" s="10" t="str">
        <x:v>FAIL</x:v>
      </x:c>
      <x:c r="G6454" s="10" t="str">
        <x:v>NO_VERDICT</x:v>
      </x:c>
      <x:c r="H6454" s="10" t="str">
        <x:v>INFRASTRUCTURE_FAILURE</x:v>
      </x:c>
      <x:c r="I6454" s="10" t="str">
        <x:v>NOT_PARSED</x:v>
      </x:c>
      <x:c r="J6454" s="10" t="str">
        <x:v>SINGLESHOT_CAPTURED_DIAGNOSTIC_FAIL</x:v>
      </x:c>
      <x:c r="K6454" s="10" t="str"/>
      <x:c r="L6454" s="10" t="str">
        <x:v>historical_three</x:v>
      </x:c>
      <x:c r="M6454" s="10" t="n">
        <x:v>0</x:v>
      </x:c>
      <x:c r="N6454" s="10" t="n">
        <x:v>0</x:v>
      </x:c>
      <x:c r="O6454" s="10" t="n">
        <x:v>0</x:v>
      </x:c>
      <x:c r="P6454" s="9" t="str">
        <x:f>'CaseReview'!U2082</x:f>
        <x:v>FAIL</x:v>
      </x:c>
      <x:c r="Q6454" s="9" t="n">
        <x:f>IF(AND(T6454=1,G6454=P6454),1,0)</x:f>
        <x:v>0</x:v>
      </x:c>
      <x:c r="R6454" s="9" t="n">
        <x:f>IF(AND(T6454=1,G6454="PASS",P6454="FAIL"),1,0)</x:f>
        <x:v>0</x:v>
      </x:c>
      <x:c r="S6454" s="9" t="n">
        <x:f>IF(AND(T6454=1,G6454="FAIL",P6454="PASS"),1,0)</x:f>
        <x:v>0</x:v>
      </x:c>
      <x:c r="T6454" s="9" t="n">
        <x:v>0</x:v>
      </x:c>
      <x:c r="U6454" s="9" t="n">
        <x:v>8</x:v>
      </x:c>
      <x:c r="V6454" s="9" t="str"/>
    </x:row>
    <x:row r="6455" ht="22" customHeight="1">
      <x:c r="A6455" s="10" t="str">
        <x:v>SINGLESHOT</x:v>
      </x:c>
      <x:c r="B6455" s="10" t="str">
        <x:v>TRF-109</x:v>
      </x:c>
      <x:c r="C6455" s="10" t="str">
        <x:v>TRF-109-F03</x:v>
      </x:c>
      <x:c r="D6455" s="10" t="str">
        <x:v>RUN_01</x:v>
      </x:c>
      <x:c r="E6455" s="10" t="str">
        <x:v>ORIGINAL_LEDGER</x:v>
      </x:c>
      <x:c r="F6455" s="10" t="str">
        <x:v>FAIL</x:v>
      </x:c>
      <x:c r="G6455" s="10" t="str">
        <x:v>NO_VERDICT</x:v>
      </x:c>
      <x:c r="H6455" s="10" t="str">
        <x:v>INFRASTRUCTURE_FAILURE</x:v>
      </x:c>
      <x:c r="I6455" s="10" t="str">
        <x:v>NOT_PARSED</x:v>
      </x:c>
      <x:c r="J6455" s="10" t="str">
        <x:v>SINGLESHOT_CAPTURED_DIAGNOSTIC_FAIL</x:v>
      </x:c>
      <x:c r="K6455" s="10" t="str"/>
      <x:c r="L6455" s="10" t="str">
        <x:v>historical_three</x:v>
      </x:c>
      <x:c r="M6455" s="10" t="n">
        <x:v>0</x:v>
      </x:c>
      <x:c r="N6455" s="10" t="n">
        <x:v>0</x:v>
      </x:c>
      <x:c r="O6455" s="10" t="n">
        <x:v>0</x:v>
      </x:c>
      <x:c r="P6455" s="9" t="str">
        <x:f>'CaseReview'!U2083</x:f>
        <x:v>FAIL</x:v>
      </x:c>
      <x:c r="Q6455" s="9" t="n">
        <x:f>IF(AND(T6455=1,G6455=P6455),1,0)</x:f>
        <x:v>0</x:v>
      </x:c>
      <x:c r="R6455" s="9" t="n">
        <x:f>IF(AND(T6455=1,G6455="PASS",P6455="FAIL"),1,0)</x:f>
        <x:v>0</x:v>
      </x:c>
      <x:c r="S6455" s="9" t="n">
        <x:f>IF(AND(T6455=1,G6455="FAIL",P6455="PASS"),1,0)</x:f>
        <x:v>0</x:v>
      </x:c>
      <x:c r="T6455" s="9" t="n">
        <x:v>0</x:v>
      </x:c>
      <x:c r="U6455" s="9" t="n">
        <x:v>8</x:v>
      </x:c>
      <x:c r="V6455" s="9" t="str"/>
    </x:row>
    <x:row r="6456" ht="22" customHeight="1">
      <x:c r="A6456" s="10" t="str">
        <x:v>SINGLESHOT</x:v>
      </x:c>
      <x:c r="B6456" s="10" t="str">
        <x:v>TRF-109</x:v>
      </x:c>
      <x:c r="C6456" s="10" t="str">
        <x:v>TRF-109-F04</x:v>
      </x:c>
      <x:c r="D6456" s="10" t="str">
        <x:v>RUN_01</x:v>
      </x:c>
      <x:c r="E6456" s="10" t="str">
        <x:v>ORIGINAL_LEDGER</x:v>
      </x:c>
      <x:c r="F6456" s="10" t="str">
        <x:v>FAIL</x:v>
      </x:c>
      <x:c r="G6456" s="10" t="str">
        <x:v>NO_VERDICT</x:v>
      </x:c>
      <x:c r="H6456" s="10" t="str">
        <x:v>INFRASTRUCTURE_FAILURE</x:v>
      </x:c>
      <x:c r="I6456" s="10" t="str">
        <x:v>NOT_PARSED</x:v>
      </x:c>
      <x:c r="J6456" s="10" t="str">
        <x:v>SINGLESHOT_CAPTURED_DIAGNOSTIC_FAIL</x:v>
      </x:c>
      <x:c r="K6456" s="10" t="str"/>
      <x:c r="L6456" s="10" t="str">
        <x:v>historical_three</x:v>
      </x:c>
      <x:c r="M6456" s="10" t="n">
        <x:v>0</x:v>
      </x:c>
      <x:c r="N6456" s="10" t="n">
        <x:v>0</x:v>
      </x:c>
      <x:c r="O6456" s="10" t="n">
        <x:v>0</x:v>
      </x:c>
      <x:c r="P6456" s="9" t="str">
        <x:f>'CaseReview'!U2084</x:f>
        <x:v>FAIL</x:v>
      </x:c>
      <x:c r="Q6456" s="9" t="n">
        <x:f>IF(AND(T6456=1,G6456=P6456),1,0)</x:f>
        <x:v>0</x:v>
      </x:c>
      <x:c r="R6456" s="9" t="n">
        <x:f>IF(AND(T6456=1,G6456="PASS",P6456="FAIL"),1,0)</x:f>
        <x:v>0</x:v>
      </x:c>
      <x:c r="S6456" s="9" t="n">
        <x:f>IF(AND(T6456=1,G6456="FAIL",P6456="PASS"),1,0)</x:f>
        <x:v>0</x:v>
      </x:c>
      <x:c r="T6456" s="9" t="n">
        <x:v>0</x:v>
      </x:c>
      <x:c r="U6456" s="9" t="n">
        <x:v>8</x:v>
      </x:c>
      <x:c r="V6456" s="9" t="str"/>
    </x:row>
    <x:row r="6457" ht="22" customHeight="1">
      <x:c r="A6457" s="10" t="str">
        <x:v>SINGLESHOT</x:v>
      </x:c>
      <x:c r="B6457" s="10" t="str">
        <x:v>TRF-109</x:v>
      </x:c>
      <x:c r="C6457" s="10" t="str">
        <x:v>TRF-109-P01</x:v>
      </x:c>
      <x:c r="D6457" s="10" t="str">
        <x:v>RUN_01</x:v>
      </x:c>
      <x:c r="E6457" s="10" t="str">
        <x:v>ORIGINAL_LEDGER</x:v>
      </x:c>
      <x:c r="F6457" s="10" t="str">
        <x:v>PASS</x:v>
      </x:c>
      <x:c r="G6457" s="10" t="str">
        <x:v>NO_VERDICT</x:v>
      </x:c>
      <x:c r="H6457" s="10" t="str">
        <x:v>INFRASTRUCTURE_FAILURE</x:v>
      </x:c>
      <x:c r="I6457" s="10" t="str">
        <x:v>NOT_PARSED</x:v>
      </x:c>
      <x:c r="J6457" s="10" t="str">
        <x:v>SINGLESHOT_CAPTURED_DIAGNOSTIC_FAIL</x:v>
      </x:c>
      <x:c r="K6457" s="10" t="str"/>
      <x:c r="L6457" s="10" t="str">
        <x:v>historical_three</x:v>
      </x:c>
      <x:c r="M6457" s="10" t="n">
        <x:v>0</x:v>
      </x:c>
      <x:c r="N6457" s="10" t="n">
        <x:v>0</x:v>
      </x:c>
      <x:c r="O6457" s="10" t="n">
        <x:v>0</x:v>
      </x:c>
      <x:c r="P6457" s="9" t="str">
        <x:f>'CaseReview'!U2085</x:f>
        <x:v>PASS</x:v>
      </x:c>
      <x:c r="Q6457" s="9" t="n">
        <x:f>IF(AND(T6457=1,G6457=P6457),1,0)</x:f>
        <x:v>0</x:v>
      </x:c>
      <x:c r="R6457" s="9" t="n">
        <x:f>IF(AND(T6457=1,G6457="PASS",P6457="FAIL"),1,0)</x:f>
        <x:v>0</x:v>
      </x:c>
      <x:c r="S6457" s="9" t="n">
        <x:f>IF(AND(T6457=1,G6457="FAIL",P6457="PASS"),1,0)</x:f>
        <x:v>0</x:v>
      </x:c>
      <x:c r="T6457" s="9" t="n">
        <x:v>0</x:v>
      </x:c>
      <x:c r="U6457" s="9" t="n">
        <x:v>8</x:v>
      </x:c>
      <x:c r="V6457" s="9" t="str"/>
    </x:row>
    <x:row r="6458" ht="22" customHeight="1">
      <x:c r="A6458" s="10" t="str">
        <x:v>SINGLESHOT</x:v>
      </x:c>
      <x:c r="B6458" s="10" t="str">
        <x:v>TRF-109</x:v>
      </x:c>
      <x:c r="C6458" s="10" t="str">
        <x:v>TRF-109-P02</x:v>
      </x:c>
      <x:c r="D6458" s="10" t="str">
        <x:v>RUN_01</x:v>
      </x:c>
      <x:c r="E6458" s="10" t="str">
        <x:v>ORIGINAL_LEDGER</x:v>
      </x:c>
      <x:c r="F6458" s="10" t="str">
        <x:v>PASS</x:v>
      </x:c>
      <x:c r="G6458" s="10" t="str">
        <x:v>NO_VERDICT</x:v>
      </x:c>
      <x:c r="H6458" s="10" t="str">
        <x:v>INFRASTRUCTURE_FAILURE</x:v>
      </x:c>
      <x:c r="I6458" s="10" t="str">
        <x:v>NOT_PARSED</x:v>
      </x:c>
      <x:c r="J6458" s="10" t="str">
        <x:v>SINGLESHOT_CAPTURED_DIAGNOSTIC_FAIL</x:v>
      </x:c>
      <x:c r="K6458" s="10" t="str"/>
      <x:c r="L6458" s="10" t="str">
        <x:v>historical_three</x:v>
      </x:c>
      <x:c r="M6458" s="10" t="n">
        <x:v>0</x:v>
      </x:c>
      <x:c r="N6458" s="10" t="n">
        <x:v>0</x:v>
      </x:c>
      <x:c r="O6458" s="10" t="n">
        <x:v>0</x:v>
      </x:c>
      <x:c r="P6458" s="9" t="str">
        <x:f>'CaseReview'!U2086</x:f>
        <x:v>PASS</x:v>
      </x:c>
      <x:c r="Q6458" s="9" t="n">
        <x:f>IF(AND(T6458=1,G6458=P6458),1,0)</x:f>
        <x:v>0</x:v>
      </x:c>
      <x:c r="R6458" s="9" t="n">
        <x:f>IF(AND(T6458=1,G6458="PASS",P6458="FAIL"),1,0)</x:f>
        <x:v>0</x:v>
      </x:c>
      <x:c r="S6458" s="9" t="n">
        <x:f>IF(AND(T6458=1,G6458="FAIL",P6458="PASS"),1,0)</x:f>
        <x:v>0</x:v>
      </x:c>
      <x:c r="T6458" s="9" t="n">
        <x:v>0</x:v>
      </x:c>
      <x:c r="U6458" s="9" t="n">
        <x:v>8</x:v>
      </x:c>
      <x:c r="V6458" s="9" t="str"/>
    </x:row>
    <x:row r="6459" ht="22" customHeight="1">
      <x:c r="A6459" s="10" t="str">
        <x:v>SINGLESHOT</x:v>
      </x:c>
      <x:c r="B6459" s="10" t="str">
        <x:v>TRF-109</x:v>
      </x:c>
      <x:c r="C6459" s="10" t="str">
        <x:v>TRF-109-P03</x:v>
      </x:c>
      <x:c r="D6459" s="10" t="str">
        <x:v>RUN_01</x:v>
      </x:c>
      <x:c r="E6459" s="10" t="str">
        <x:v>ORIGINAL_LEDGER</x:v>
      </x:c>
      <x:c r="F6459" s="10" t="str">
        <x:v>PASS</x:v>
      </x:c>
      <x:c r="G6459" s="10" t="str">
        <x:v>NO_VERDICT</x:v>
      </x:c>
      <x:c r="H6459" s="10" t="str">
        <x:v>INFRASTRUCTURE_FAILURE</x:v>
      </x:c>
      <x:c r="I6459" s="10" t="str">
        <x:v>NOT_PARSED</x:v>
      </x:c>
      <x:c r="J6459" s="10" t="str">
        <x:v>SINGLESHOT_CAPTURED_DIAGNOSTIC_FAIL</x:v>
      </x:c>
      <x:c r="K6459" s="10" t="str"/>
      <x:c r="L6459" s="10" t="str">
        <x:v>historical_three</x:v>
      </x:c>
      <x:c r="M6459" s="10" t="n">
        <x:v>0</x:v>
      </x:c>
      <x:c r="N6459" s="10" t="n">
        <x:v>0</x:v>
      </x:c>
      <x:c r="O6459" s="10" t="n">
        <x:v>0</x:v>
      </x:c>
      <x:c r="P6459" s="9" t="str">
        <x:f>'CaseReview'!U2087</x:f>
        <x:v>PASS</x:v>
      </x:c>
      <x:c r="Q6459" s="9" t="n">
        <x:f>IF(AND(T6459=1,G6459=P6459),1,0)</x:f>
        <x:v>0</x:v>
      </x:c>
      <x:c r="R6459" s="9" t="n">
        <x:f>IF(AND(T6459=1,G6459="PASS",P6459="FAIL"),1,0)</x:f>
        <x:v>0</x:v>
      </x:c>
      <x:c r="S6459" s="9" t="n">
        <x:f>IF(AND(T6459=1,G6459="FAIL",P6459="PASS"),1,0)</x:f>
        <x:v>0</x:v>
      </x:c>
      <x:c r="T6459" s="9" t="n">
        <x:v>0</x:v>
      </x:c>
      <x:c r="U6459" s="9" t="n">
        <x:v>8</x:v>
      </x:c>
      <x:c r="V6459" s="9" t="str"/>
    </x:row>
    <x:row r="6460" ht="22" customHeight="1">
      <x:c r="A6460" s="10" t="str">
        <x:v>SINGLESHOT</x:v>
      </x:c>
      <x:c r="B6460" s="10" t="str">
        <x:v>TRF-109</x:v>
      </x:c>
      <x:c r="C6460" s="10" t="str">
        <x:v>TRF-109-P04</x:v>
      </x:c>
      <x:c r="D6460" s="10" t="str">
        <x:v>RUN_01</x:v>
      </x:c>
      <x:c r="E6460" s="10" t="str">
        <x:v>ORIGINAL_LEDGER</x:v>
      </x:c>
      <x:c r="F6460" s="10" t="str">
        <x:v>PASS</x:v>
      </x:c>
      <x:c r="G6460" s="10" t="str">
        <x:v>NO_VERDICT</x:v>
      </x:c>
      <x:c r="H6460" s="10" t="str">
        <x:v>INFRASTRUCTURE_FAILURE</x:v>
      </x:c>
      <x:c r="I6460" s="10" t="str">
        <x:v>NOT_PARSED</x:v>
      </x:c>
      <x:c r="J6460" s="10" t="str">
        <x:v>SINGLESHOT_CAPTURED_DIAGNOSTIC_FAIL</x:v>
      </x:c>
      <x:c r="K6460" s="10" t="str"/>
      <x:c r="L6460" s="10" t="str">
        <x:v>historical_three</x:v>
      </x:c>
      <x:c r="M6460" s="10" t="n">
        <x:v>0</x:v>
      </x:c>
      <x:c r="N6460" s="10" t="n">
        <x:v>0</x:v>
      </x:c>
      <x:c r="O6460" s="10" t="n">
        <x:v>0</x:v>
      </x:c>
      <x:c r="P6460" s="9" t="str">
        <x:f>'CaseReview'!U2088</x:f>
        <x:v>PASS</x:v>
      </x:c>
      <x:c r="Q6460" s="9" t="n">
        <x:f>IF(AND(T6460=1,G6460=P6460),1,0)</x:f>
        <x:v>0</x:v>
      </x:c>
      <x:c r="R6460" s="9" t="n">
        <x:f>IF(AND(T6460=1,G6460="PASS",P6460="FAIL"),1,0)</x:f>
        <x:v>0</x:v>
      </x:c>
      <x:c r="S6460" s="9" t="n">
        <x:f>IF(AND(T6460=1,G6460="FAIL",P6460="PASS"),1,0)</x:f>
        <x:v>0</x:v>
      </x:c>
      <x:c r="T6460" s="9" t="n">
        <x:v>0</x:v>
      </x:c>
      <x:c r="U6460" s="9" t="n">
        <x:v>8</x:v>
      </x:c>
      <x:c r="V6460" s="9" t="str"/>
    </x:row>
    <x:row r="6461" ht="22" customHeight="1">
      <x:c r="A6461" s="10" t="str">
        <x:v>SINGLESHOT</x:v>
      </x:c>
      <x:c r="B6461" s="10" t="str">
        <x:v>TRF-111</x:v>
      </x:c>
      <x:c r="C6461" s="10" t="str">
        <x:v>TRF-111-F01</x:v>
      </x:c>
      <x:c r="D6461" s="10" t="str">
        <x:v>RUN_01</x:v>
      </x:c>
      <x:c r="E6461" s="10" t="str">
        <x:v>ORIGINAL_LEDGER</x:v>
      </x:c>
      <x:c r="F6461" s="10" t="str">
        <x:v>FAIL</x:v>
      </x:c>
      <x:c r="G6461" s="10" t="str">
        <x:v>NO_VERDICT</x:v>
      </x:c>
      <x:c r="H6461" s="10" t="str">
        <x:v>INFRASTRUCTURE_FAILURE</x:v>
      </x:c>
      <x:c r="I6461" s="10" t="str">
        <x:v>NOT_PARSED</x:v>
      </x:c>
      <x:c r="J6461" s="10" t="str">
        <x:v>SINGLESHOT_CAPTURED_DIAGNOSTIC_FAIL</x:v>
      </x:c>
      <x:c r="K6461" s="10" t="str">
        <x:v>790b043e962377b1fac1e6b1b47a43240eb0caf1da491db06e1c60f31c1579fa</x:v>
      </x:c>
      <x:c r="L6461" s="10" t="str">
        <x:v>historical_three</x:v>
      </x:c>
      <x:c r="M6461" s="10" t="n">
        <x:v>0</x:v>
      </x:c>
      <x:c r="N6461" s="10" t="n">
        <x:v>0</x:v>
      </x:c>
      <x:c r="O6461" s="10" t="n">
        <x:v>0</x:v>
      </x:c>
      <x:c r="P6461" s="9" t="str">
        <x:f>'CaseReview'!U2089</x:f>
        <x:v>FAIL</x:v>
      </x:c>
      <x:c r="Q6461" s="9" t="n">
        <x:f>IF(AND(T6461=1,G6461=P6461),1,0)</x:f>
        <x:v>0</x:v>
      </x:c>
      <x:c r="R6461" s="9" t="n">
        <x:f>IF(AND(T6461=1,G6461="PASS",P6461="FAIL"),1,0)</x:f>
        <x:v>0</x:v>
      </x:c>
      <x:c r="S6461" s="9" t="n">
        <x:f>IF(AND(T6461=1,G6461="FAIL",P6461="PASS"),1,0)</x:f>
        <x:v>0</x:v>
      </x:c>
      <x:c r="T6461" s="9" t="n">
        <x:v>0</x:v>
      </x:c>
      <x:c r="U6461" s="9" t="n">
        <x:v>6</x:v>
      </x:c>
      <x:c r="V6461" s="9" t="str">
        <x:v>MVP/SHACL_GENERATION_PIPELINE/experiments/LUNA_CONTEXTUAL_SINGLESHOT/RUN_01/runs/RUN-TRF-111-20260831T163054293935Z/artifacts/attempt_01/extracted_shape.ttl</x:v>
      </x:c>
    </x:row>
    <x:row r="6462" ht="22" customHeight="1">
      <x:c r="A6462" s="10" t="str">
        <x:v>SINGLESHOT</x:v>
      </x:c>
      <x:c r="B6462" s="10" t="str">
        <x:v>TRF-111</x:v>
      </x:c>
      <x:c r="C6462" s="10" t="str">
        <x:v>TRF-111-F02</x:v>
      </x:c>
      <x:c r="D6462" s="10" t="str">
        <x:v>RUN_01</x:v>
      </x:c>
      <x:c r="E6462" s="10" t="str">
        <x:v>ORIGINAL_LEDGER</x:v>
      </x:c>
      <x:c r="F6462" s="10" t="str">
        <x:v>FAIL</x:v>
      </x:c>
      <x:c r="G6462" s="10" t="str">
        <x:v>NO_VERDICT</x:v>
      </x:c>
      <x:c r="H6462" s="10" t="str">
        <x:v>INFRASTRUCTURE_FAILURE</x:v>
      </x:c>
      <x:c r="I6462" s="10" t="str">
        <x:v>NOT_PARSED</x:v>
      </x:c>
      <x:c r="J6462" s="10" t="str">
        <x:v>SINGLESHOT_CAPTURED_DIAGNOSTIC_FAIL</x:v>
      </x:c>
      <x:c r="K6462" s="10" t="str">
        <x:v>790b043e962377b1fac1e6b1b47a43240eb0caf1da491db06e1c60f31c1579fa</x:v>
      </x:c>
      <x:c r="L6462" s="10" t="str">
        <x:v>historical_three</x:v>
      </x:c>
      <x:c r="M6462" s="10" t="n">
        <x:v>0</x:v>
      </x:c>
      <x:c r="N6462" s="10" t="n">
        <x:v>0</x:v>
      </x:c>
      <x:c r="O6462" s="10" t="n">
        <x:v>0</x:v>
      </x:c>
      <x:c r="P6462" s="9" t="str">
        <x:f>'CaseReview'!U2090</x:f>
        <x:v>FAIL</x:v>
      </x:c>
      <x:c r="Q6462" s="9" t="n">
        <x:f>IF(AND(T6462=1,G6462=P6462),1,0)</x:f>
        <x:v>0</x:v>
      </x:c>
      <x:c r="R6462" s="9" t="n">
        <x:f>IF(AND(T6462=1,G6462="PASS",P6462="FAIL"),1,0)</x:f>
        <x:v>0</x:v>
      </x:c>
      <x:c r="S6462" s="9" t="n">
        <x:f>IF(AND(T6462=1,G6462="FAIL",P6462="PASS"),1,0)</x:f>
        <x:v>0</x:v>
      </x:c>
      <x:c r="T6462" s="9" t="n">
        <x:v>0</x:v>
      </x:c>
      <x:c r="U6462" s="9" t="n">
        <x:v>6</x:v>
      </x:c>
      <x:c r="V6462" s="9" t="str">
        <x:v>MVP/SHACL_GENERATION_PIPELINE/experiments/LUNA_CONTEXTUAL_SINGLESHOT/RUN_01/runs/RUN-TRF-111-20260831T163054293935Z/artifacts/attempt_01/extracted_shape.ttl</x:v>
      </x:c>
    </x:row>
    <x:row r="6463" ht="22" customHeight="1">
      <x:c r="A6463" s="10" t="str">
        <x:v>SINGLESHOT</x:v>
      </x:c>
      <x:c r="B6463" s="10" t="str">
        <x:v>TRF-111</x:v>
      </x:c>
      <x:c r="C6463" s="10" t="str">
        <x:v>TRF-111-F03</x:v>
      </x:c>
      <x:c r="D6463" s="10" t="str">
        <x:v>RUN_01</x:v>
      </x:c>
      <x:c r="E6463" s="10" t="str">
        <x:v>ORIGINAL_LEDGER</x:v>
      </x:c>
      <x:c r="F6463" s="10" t="str">
        <x:v>FAIL</x:v>
      </x:c>
      <x:c r="G6463" s="10" t="str">
        <x:v>NO_VERDICT</x:v>
      </x:c>
      <x:c r="H6463" s="10" t="str">
        <x:v>INFRASTRUCTURE_FAILURE</x:v>
      </x:c>
      <x:c r="I6463" s="10" t="str">
        <x:v>NOT_PARSED</x:v>
      </x:c>
      <x:c r="J6463" s="10" t="str">
        <x:v>SINGLESHOT_CAPTURED_DIAGNOSTIC_FAIL</x:v>
      </x:c>
      <x:c r="K6463" s="10" t="str">
        <x:v>790b043e962377b1fac1e6b1b47a43240eb0caf1da491db06e1c60f31c1579fa</x:v>
      </x:c>
      <x:c r="L6463" s="10" t="str">
        <x:v>historical_three</x:v>
      </x:c>
      <x:c r="M6463" s="10" t="n">
        <x:v>0</x:v>
      </x:c>
      <x:c r="N6463" s="10" t="n">
        <x:v>0</x:v>
      </x:c>
      <x:c r="O6463" s="10" t="n">
        <x:v>0</x:v>
      </x:c>
      <x:c r="P6463" s="9" t="str">
        <x:f>'CaseReview'!U2091</x:f>
        <x:v>FAIL</x:v>
      </x:c>
      <x:c r="Q6463" s="9" t="n">
        <x:f>IF(AND(T6463=1,G6463=P6463),1,0)</x:f>
        <x:v>0</x:v>
      </x:c>
      <x:c r="R6463" s="9" t="n">
        <x:f>IF(AND(T6463=1,G6463="PASS",P6463="FAIL"),1,0)</x:f>
        <x:v>0</x:v>
      </x:c>
      <x:c r="S6463" s="9" t="n">
        <x:f>IF(AND(T6463=1,G6463="FAIL",P6463="PASS"),1,0)</x:f>
        <x:v>0</x:v>
      </x:c>
      <x:c r="T6463" s="9" t="n">
        <x:v>0</x:v>
      </x:c>
      <x:c r="U6463" s="9" t="n">
        <x:v>6</x:v>
      </x:c>
      <x:c r="V6463" s="9" t="str">
        <x:v>MVP/SHACL_GENERATION_PIPELINE/experiments/LUNA_CONTEXTUAL_SINGLESHOT/RUN_01/runs/RUN-TRF-111-20260831T163054293935Z/artifacts/attempt_01/extracted_shape.ttl</x:v>
      </x:c>
    </x:row>
    <x:row r="6464" ht="22" customHeight="1">
      <x:c r="A6464" s="10" t="str">
        <x:v>SINGLESHOT</x:v>
      </x:c>
      <x:c r="B6464" s="10" t="str">
        <x:v>TRF-111</x:v>
      </x:c>
      <x:c r="C6464" s="10" t="str">
        <x:v>TRF-111-P01</x:v>
      </x:c>
      <x:c r="D6464" s="10" t="str">
        <x:v>RUN_01</x:v>
      </x:c>
      <x:c r="E6464" s="10" t="str">
        <x:v>ORIGINAL_LEDGER</x:v>
      </x:c>
      <x:c r="F6464" s="10" t="str">
        <x:v>PASS</x:v>
      </x:c>
      <x:c r="G6464" s="10" t="str">
        <x:v>NO_VERDICT</x:v>
      </x:c>
      <x:c r="H6464" s="10" t="str">
        <x:v>INFRASTRUCTURE_FAILURE</x:v>
      </x:c>
      <x:c r="I6464" s="10" t="str">
        <x:v>NOT_PARSED</x:v>
      </x:c>
      <x:c r="J6464" s="10" t="str">
        <x:v>SINGLESHOT_CAPTURED_DIAGNOSTIC_FAIL</x:v>
      </x:c>
      <x:c r="K6464" s="10" t="str">
        <x:v>790b043e962377b1fac1e6b1b47a43240eb0caf1da491db06e1c60f31c1579fa</x:v>
      </x:c>
      <x:c r="L6464" s="10" t="str">
        <x:v>historical_three</x:v>
      </x:c>
      <x:c r="M6464" s="10" t="n">
        <x:v>0</x:v>
      </x:c>
      <x:c r="N6464" s="10" t="n">
        <x:v>0</x:v>
      </x:c>
      <x:c r="O6464" s="10" t="n">
        <x:v>0</x:v>
      </x:c>
      <x:c r="P6464" s="9" t="str">
        <x:f>'CaseReview'!U2092</x:f>
        <x:v>PASS</x:v>
      </x:c>
      <x:c r="Q6464" s="9" t="n">
        <x:f>IF(AND(T6464=1,G6464=P6464),1,0)</x:f>
        <x:v>0</x:v>
      </x:c>
      <x:c r="R6464" s="9" t="n">
        <x:f>IF(AND(T6464=1,G6464="PASS",P6464="FAIL"),1,0)</x:f>
        <x:v>0</x:v>
      </x:c>
      <x:c r="S6464" s="9" t="n">
        <x:f>IF(AND(T6464=1,G6464="FAIL",P6464="PASS"),1,0)</x:f>
        <x:v>0</x:v>
      </x:c>
      <x:c r="T6464" s="9" t="n">
        <x:v>0</x:v>
      </x:c>
      <x:c r="U6464" s="9" t="n">
        <x:v>6</x:v>
      </x:c>
      <x:c r="V6464" s="9" t="str">
        <x:v>MVP/SHACL_GENERATION_PIPELINE/experiments/LUNA_CONTEXTUAL_SINGLESHOT/RUN_01/runs/RUN-TRF-111-20260831T163054293935Z/artifacts/attempt_01/extracted_shape.ttl</x:v>
      </x:c>
    </x:row>
    <x:row r="6465" ht="22" customHeight="1">
      <x:c r="A6465" s="10" t="str">
        <x:v>SINGLESHOT</x:v>
      </x:c>
      <x:c r="B6465" s="10" t="str">
        <x:v>TRF-111</x:v>
      </x:c>
      <x:c r="C6465" s="10" t="str">
        <x:v>TRF-111-P02</x:v>
      </x:c>
      <x:c r="D6465" s="10" t="str">
        <x:v>RUN_01</x:v>
      </x:c>
      <x:c r="E6465" s="10" t="str">
        <x:v>ORIGINAL_LEDGER</x:v>
      </x:c>
      <x:c r="F6465" s="10" t="str">
        <x:v>PASS</x:v>
      </x:c>
      <x:c r="G6465" s="10" t="str">
        <x:v>NO_VERDICT</x:v>
      </x:c>
      <x:c r="H6465" s="10" t="str">
        <x:v>INFRASTRUCTURE_FAILURE</x:v>
      </x:c>
      <x:c r="I6465" s="10" t="str">
        <x:v>NOT_PARSED</x:v>
      </x:c>
      <x:c r="J6465" s="10" t="str">
        <x:v>SINGLESHOT_CAPTURED_DIAGNOSTIC_FAIL</x:v>
      </x:c>
      <x:c r="K6465" s="10" t="str">
        <x:v>790b043e962377b1fac1e6b1b47a43240eb0caf1da491db06e1c60f31c1579fa</x:v>
      </x:c>
      <x:c r="L6465" s="10" t="str">
        <x:v>historical_three</x:v>
      </x:c>
      <x:c r="M6465" s="10" t="n">
        <x:v>0</x:v>
      </x:c>
      <x:c r="N6465" s="10" t="n">
        <x:v>0</x:v>
      </x:c>
      <x:c r="O6465" s="10" t="n">
        <x:v>0</x:v>
      </x:c>
      <x:c r="P6465" s="9" t="str">
        <x:f>'CaseReview'!U2093</x:f>
        <x:v>PASS</x:v>
      </x:c>
      <x:c r="Q6465" s="9" t="n">
        <x:f>IF(AND(T6465=1,G6465=P6465),1,0)</x:f>
        <x:v>0</x:v>
      </x:c>
      <x:c r="R6465" s="9" t="n">
        <x:f>IF(AND(T6465=1,G6465="PASS",P6465="FAIL"),1,0)</x:f>
        <x:v>0</x:v>
      </x:c>
      <x:c r="S6465" s="9" t="n">
        <x:f>IF(AND(T6465=1,G6465="FAIL",P6465="PASS"),1,0)</x:f>
        <x:v>0</x:v>
      </x:c>
      <x:c r="T6465" s="9" t="n">
        <x:v>0</x:v>
      </x:c>
      <x:c r="U6465" s="9" t="n">
        <x:v>6</x:v>
      </x:c>
      <x:c r="V6465" s="9" t="str">
        <x:v>MVP/SHACL_GENERATION_PIPELINE/experiments/LUNA_CONTEXTUAL_SINGLESHOT/RUN_01/runs/RUN-TRF-111-20260831T163054293935Z/artifacts/attempt_01/extracted_shape.ttl</x:v>
      </x:c>
    </x:row>
    <x:row r="6466" ht="22" customHeight="1">
      <x:c r="A6466" s="10" t="str">
        <x:v>SINGLESHOT</x:v>
      </x:c>
      <x:c r="B6466" s="10" t="str">
        <x:v>TRF-111</x:v>
      </x:c>
      <x:c r="C6466" s="10" t="str">
        <x:v>TRF-111-P03</x:v>
      </x:c>
      <x:c r="D6466" s="10" t="str">
        <x:v>RUN_01</x:v>
      </x:c>
      <x:c r="E6466" s="10" t="str">
        <x:v>ORIGINAL_LEDGER</x:v>
      </x:c>
      <x:c r="F6466" s="10" t="str">
        <x:v>PASS</x:v>
      </x:c>
      <x:c r="G6466" s="10" t="str">
        <x:v>NO_VERDICT</x:v>
      </x:c>
      <x:c r="H6466" s="10" t="str">
        <x:v>INFRASTRUCTURE_FAILURE</x:v>
      </x:c>
      <x:c r="I6466" s="10" t="str">
        <x:v>NOT_PARSED</x:v>
      </x:c>
      <x:c r="J6466" s="10" t="str">
        <x:v>SINGLESHOT_CAPTURED_DIAGNOSTIC_FAIL</x:v>
      </x:c>
      <x:c r="K6466" s="10" t="str">
        <x:v>790b043e962377b1fac1e6b1b47a43240eb0caf1da491db06e1c60f31c1579fa</x:v>
      </x:c>
      <x:c r="L6466" s="10" t="str">
        <x:v>historical_three</x:v>
      </x:c>
      <x:c r="M6466" s="10" t="n">
        <x:v>0</x:v>
      </x:c>
      <x:c r="N6466" s="10" t="n">
        <x:v>0</x:v>
      </x:c>
      <x:c r="O6466" s="10" t="n">
        <x:v>0</x:v>
      </x:c>
      <x:c r="P6466" s="9" t="str">
        <x:f>'CaseReview'!U2094</x:f>
        <x:v>PASS</x:v>
      </x:c>
      <x:c r="Q6466" s="9" t="n">
        <x:f>IF(AND(T6466=1,G6466=P6466),1,0)</x:f>
        <x:v>0</x:v>
      </x:c>
      <x:c r="R6466" s="9" t="n">
        <x:f>IF(AND(T6466=1,G6466="PASS",P6466="FAIL"),1,0)</x:f>
        <x:v>0</x:v>
      </x:c>
      <x:c r="S6466" s="9" t="n">
        <x:f>IF(AND(T6466=1,G6466="FAIL",P6466="PASS"),1,0)</x:f>
        <x:v>0</x:v>
      </x:c>
      <x:c r="T6466" s="9" t="n">
        <x:v>0</x:v>
      </x:c>
      <x:c r="U6466" s="9" t="n">
        <x:v>6</x:v>
      </x:c>
      <x:c r="V6466" s="9" t="str">
        <x:v>MVP/SHACL_GENERATION_PIPELINE/experiments/LUNA_CONTEXTUAL_SINGLESHOT/RUN_01/runs/RUN-TRF-111-20260831T163054293935Z/artifacts/attempt_01/extracted_shape.ttl</x:v>
      </x:c>
    </x:row>
    <x:row r="6467" ht="22" customHeight="1">
      <x:c r="A6467" s="10" t="str">
        <x:v>SINGLESHOT</x:v>
      </x:c>
      <x:c r="B6467" s="10" t="str">
        <x:v>TRF-112</x:v>
      </x:c>
      <x:c r="C6467" s="10" t="str">
        <x:v>TRF-112-F01</x:v>
      </x:c>
      <x:c r="D6467" s="10" t="str">
        <x:v>RUN_01</x:v>
      </x:c>
      <x:c r="E6467" s="10" t="str">
        <x:v>ORIGINAL_LEDGER</x:v>
      </x:c>
      <x:c r="F6467" s="10" t="str">
        <x:v>FAIL</x:v>
      </x:c>
      <x:c r="G6467" s="10" t="str">
        <x:v>FAIL</x:v>
      </x:c>
      <x:c r="H6467" s="10" t="str">
        <x:v>EXECUTED</x:v>
      </x:c>
      <x:c r="I6467" s="10" t="str">
        <x:v>PARSED</x:v>
      </x:c>
      <x:c r="J6467" s="10" t="str">
        <x:v>SINGLESHOT_CAPTURED_DIAGNOSTIC_PASS</x:v>
      </x:c>
      <x:c r="K6467" s="10" t="str">
        <x:v>bc5e216a46c46daa3844ce44c6e312b8e3b0505a9187500d81f5e5a5b59a70cb</x:v>
      </x:c>
      <x:c r="L6467" s="10" t="str">
        <x:v>historical_three</x:v>
      </x:c>
      <x:c r="M6467" s="10" t="n">
        <x:v>1</x:v>
      </x:c>
      <x:c r="N6467" s="10" t="n">
        <x:v>0</x:v>
      </x:c>
      <x:c r="O6467" s="10" t="n">
        <x:v>0</x:v>
      </x:c>
      <x:c r="P6467" s="9" t="str">
        <x:f>'CaseReview'!U2095</x:f>
        <x:v>FAIL</x:v>
      </x:c>
      <x:c r="Q6467" s="9" t="n">
        <x:f>IF(AND(T6467=1,G6467=P6467),1,0)</x:f>
        <x:v>1</x:v>
      </x:c>
      <x:c r="R6467" s="9" t="n">
        <x:f>IF(AND(T6467=1,G6467="PASS",P6467="FAIL"),1,0)</x:f>
        <x:v>0</x:v>
      </x:c>
      <x:c r="S6467" s="9" t="n">
        <x:f>IF(AND(T6467=1,G6467="FAIL",P6467="PASS"),1,0)</x:f>
        <x:v>0</x:v>
      </x:c>
      <x:c r="T6467" s="9" t="n">
        <x:v>1</x:v>
      </x:c>
      <x:c r="U6467" s="9" t="n">
        <x:v>4</x:v>
      </x:c>
      <x:c r="V6467" s="9" t="str">
        <x:v>MVP/SHACL_GENERATION_PIPELINE/experiments/LUNA_CONTEXTUAL_SINGLESHOT/RUN_01/runs/RUN-TRF-112-20260831T163144781777Z/artifacts/attempt_01/extracted_shape.ttl</x:v>
      </x:c>
    </x:row>
    <x:row r="6468" ht="22" customHeight="1">
      <x:c r="A6468" s="10" t="str">
        <x:v>SINGLESHOT</x:v>
      </x:c>
      <x:c r="B6468" s="10" t="str">
        <x:v>TRF-112</x:v>
      </x:c>
      <x:c r="C6468" s="10" t="str">
        <x:v>TRF-112-F02</x:v>
      </x:c>
      <x:c r="D6468" s="10" t="str">
        <x:v>RUN_01</x:v>
      </x:c>
      <x:c r="E6468" s="10" t="str">
        <x:v>ORIGINAL_LEDGER</x:v>
      </x:c>
      <x:c r="F6468" s="10" t="str">
        <x:v>FAIL</x:v>
      </x:c>
      <x:c r="G6468" s="10" t="str">
        <x:v>FAIL</x:v>
      </x:c>
      <x:c r="H6468" s="10" t="str">
        <x:v>EXECUTED</x:v>
      </x:c>
      <x:c r="I6468" s="10" t="str">
        <x:v>PARSED</x:v>
      </x:c>
      <x:c r="J6468" s="10" t="str">
        <x:v>SINGLESHOT_CAPTURED_DIAGNOSTIC_PASS</x:v>
      </x:c>
      <x:c r="K6468" s="10" t="str">
        <x:v>bc5e216a46c46daa3844ce44c6e312b8e3b0505a9187500d81f5e5a5b59a70cb</x:v>
      </x:c>
      <x:c r="L6468" s="10" t="str">
        <x:v>historical_three</x:v>
      </x:c>
      <x:c r="M6468" s="10" t="n">
        <x:v>1</x:v>
      </x:c>
      <x:c r="N6468" s="10" t="n">
        <x:v>0</x:v>
      </x:c>
      <x:c r="O6468" s="10" t="n">
        <x:v>0</x:v>
      </x:c>
      <x:c r="P6468" s="9" t="str">
        <x:f>'CaseReview'!U2096</x:f>
        <x:v>FAIL</x:v>
      </x:c>
      <x:c r="Q6468" s="9" t="n">
        <x:f>IF(AND(T6468=1,G6468=P6468),1,0)</x:f>
        <x:v>1</x:v>
      </x:c>
      <x:c r="R6468" s="9" t="n">
        <x:f>IF(AND(T6468=1,G6468="PASS",P6468="FAIL"),1,0)</x:f>
        <x:v>0</x:v>
      </x:c>
      <x:c r="S6468" s="9" t="n">
        <x:f>IF(AND(T6468=1,G6468="FAIL",P6468="PASS"),1,0)</x:f>
        <x:v>0</x:v>
      </x:c>
      <x:c r="T6468" s="9" t="n">
        <x:v>1</x:v>
      </x:c>
      <x:c r="U6468" s="9" t="n">
        <x:v>4</x:v>
      </x:c>
      <x:c r="V6468" s="9" t="str">
        <x:v>MVP/SHACL_GENERATION_PIPELINE/experiments/LUNA_CONTEXTUAL_SINGLESHOT/RUN_01/runs/RUN-TRF-112-20260831T163144781777Z/artifacts/attempt_01/extracted_shape.ttl</x:v>
      </x:c>
    </x:row>
    <x:row r="6469" ht="22" customHeight="1">
      <x:c r="A6469" s="10" t="str">
        <x:v>SINGLESHOT</x:v>
      </x:c>
      <x:c r="B6469" s="10" t="str">
        <x:v>TRF-112</x:v>
      </x:c>
      <x:c r="C6469" s="10" t="str">
        <x:v>TRF-112-F03</x:v>
      </x:c>
      <x:c r="D6469" s="10" t="str">
        <x:v>RUN_01</x:v>
      </x:c>
      <x:c r="E6469" s="10" t="str">
        <x:v>ORIGINAL_LEDGER</x:v>
      </x:c>
      <x:c r="F6469" s="10" t="str">
        <x:v>FAIL</x:v>
      </x:c>
      <x:c r="G6469" s="10" t="str">
        <x:v>FAIL</x:v>
      </x:c>
      <x:c r="H6469" s="10" t="str">
        <x:v>EXECUTED</x:v>
      </x:c>
      <x:c r="I6469" s="10" t="str">
        <x:v>PARSED</x:v>
      </x:c>
      <x:c r="J6469" s="10" t="str">
        <x:v>SINGLESHOT_CAPTURED_DIAGNOSTIC_PASS</x:v>
      </x:c>
      <x:c r="K6469" s="10" t="str">
        <x:v>bc5e216a46c46daa3844ce44c6e312b8e3b0505a9187500d81f5e5a5b59a70cb</x:v>
      </x:c>
      <x:c r="L6469" s="10" t="str">
        <x:v>historical_three</x:v>
      </x:c>
      <x:c r="M6469" s="10" t="n">
        <x:v>1</x:v>
      </x:c>
      <x:c r="N6469" s="10" t="n">
        <x:v>0</x:v>
      </x:c>
      <x:c r="O6469" s="10" t="n">
        <x:v>0</x:v>
      </x:c>
      <x:c r="P6469" s="9" t="str">
        <x:f>'CaseReview'!U2097</x:f>
        <x:v>FAIL</x:v>
      </x:c>
      <x:c r="Q6469" s="9" t="n">
        <x:f>IF(AND(T6469=1,G6469=P6469),1,0)</x:f>
        <x:v>1</x:v>
      </x:c>
      <x:c r="R6469" s="9" t="n">
        <x:f>IF(AND(T6469=1,G6469="PASS",P6469="FAIL"),1,0)</x:f>
        <x:v>0</x:v>
      </x:c>
      <x:c r="S6469" s="9" t="n">
        <x:f>IF(AND(T6469=1,G6469="FAIL",P6469="PASS"),1,0)</x:f>
        <x:v>0</x:v>
      </x:c>
      <x:c r="T6469" s="9" t="n">
        <x:v>1</x:v>
      </x:c>
      <x:c r="U6469" s="9" t="n">
        <x:v>4</x:v>
      </x:c>
      <x:c r="V6469" s="9" t="str">
        <x:v>MVP/SHACL_GENERATION_PIPELINE/experiments/LUNA_CONTEXTUAL_SINGLESHOT/RUN_01/runs/RUN-TRF-112-20260831T163144781777Z/artifacts/attempt_01/extracted_shape.ttl</x:v>
      </x:c>
    </x:row>
    <x:row r="6470" ht="22" customHeight="1">
      <x:c r="A6470" s="10" t="str">
        <x:v>SINGLESHOT</x:v>
      </x:c>
      <x:c r="B6470" s="10" t="str">
        <x:v>TRF-112</x:v>
      </x:c>
      <x:c r="C6470" s="10" t="str">
        <x:v>TRF-112-P01</x:v>
      </x:c>
      <x:c r="D6470" s="10" t="str">
        <x:v>RUN_01</x:v>
      </x:c>
      <x:c r="E6470" s="10" t="str">
        <x:v>ORIGINAL_LEDGER</x:v>
      </x:c>
      <x:c r="F6470" s="10" t="str">
        <x:v>PASS</x:v>
      </x:c>
      <x:c r="G6470" s="10" t="str">
        <x:v>PASS</x:v>
      </x:c>
      <x:c r="H6470" s="10" t="str">
        <x:v>EXECUTED</x:v>
      </x:c>
      <x:c r="I6470" s="10" t="str">
        <x:v>PARSED</x:v>
      </x:c>
      <x:c r="J6470" s="10" t="str">
        <x:v>SINGLESHOT_CAPTURED_DIAGNOSTIC_PASS</x:v>
      </x:c>
      <x:c r="K6470" s="10" t="str">
        <x:v>bc5e216a46c46daa3844ce44c6e312b8e3b0505a9187500d81f5e5a5b59a70cb</x:v>
      </x:c>
      <x:c r="L6470" s="10" t="str">
        <x:v>historical_three</x:v>
      </x:c>
      <x:c r="M6470" s="10" t="n">
        <x:v>1</x:v>
      </x:c>
      <x:c r="N6470" s="10" t="n">
        <x:v>0</x:v>
      </x:c>
      <x:c r="O6470" s="10" t="n">
        <x:v>0</x:v>
      </x:c>
      <x:c r="P6470" s="9" t="str">
        <x:f>'CaseReview'!U2098</x:f>
        <x:v>PASS</x:v>
      </x:c>
      <x:c r="Q6470" s="9" t="n">
        <x:f>IF(AND(T6470=1,G6470=P6470),1,0)</x:f>
        <x:v>1</x:v>
      </x:c>
      <x:c r="R6470" s="9" t="n">
        <x:f>IF(AND(T6470=1,G6470="PASS",P6470="FAIL"),1,0)</x:f>
        <x:v>0</x:v>
      </x:c>
      <x:c r="S6470" s="9" t="n">
        <x:f>IF(AND(T6470=1,G6470="FAIL",P6470="PASS"),1,0)</x:f>
        <x:v>0</x:v>
      </x:c>
      <x:c r="T6470" s="9" t="n">
        <x:v>1</x:v>
      </x:c>
      <x:c r="U6470" s="9" t="n">
        <x:v>4</x:v>
      </x:c>
      <x:c r="V6470" s="9" t="str">
        <x:v>MVP/SHACL_GENERATION_PIPELINE/experiments/LUNA_CONTEXTUAL_SINGLESHOT/RUN_01/runs/RUN-TRF-112-20260831T163144781777Z/artifacts/attempt_01/extracted_shape.ttl</x:v>
      </x:c>
    </x:row>
    <x:row r="6471" ht="22" customHeight="1">
      <x:c r="A6471" s="10" t="str">
        <x:v>SINGLESHOT</x:v>
      </x:c>
      <x:c r="B6471" s="10" t="str">
        <x:v>TRF-113</x:v>
      </x:c>
      <x:c r="C6471" s="10" t="str">
        <x:v>TRF-113-F01</x:v>
      </x:c>
      <x:c r="D6471" s="10" t="str">
        <x:v>RUN_01</x:v>
      </x:c>
      <x:c r="E6471" s="10" t="str">
        <x:v>ORIGINAL_LEDGER</x:v>
      </x:c>
      <x:c r="F6471" s="10" t="str">
        <x:v>FAIL</x:v>
      </x:c>
      <x:c r="G6471" s="10" t="str">
        <x:v>FAIL</x:v>
      </x:c>
      <x:c r="H6471" s="10" t="str">
        <x:v>EXECUTED</x:v>
      </x:c>
      <x:c r="I6471" s="10" t="str">
        <x:v>PARSED</x:v>
      </x:c>
      <x:c r="J6471" s="10" t="str">
        <x:v>SINGLESHOT_CAPTURED_DIAGNOSTIC_PASS</x:v>
      </x:c>
      <x:c r="K6471" s="10" t="str">
        <x:v>37d2f9544e1983b505c229e4b79917cafc41fe454bba90f8ba0dcdd20b34225e</x:v>
      </x:c>
      <x:c r="L6471" s="10" t="str">
        <x:v>historical_three</x:v>
      </x:c>
      <x:c r="M6471" s="10" t="n">
        <x:v>1</x:v>
      </x:c>
      <x:c r="N6471" s="10" t="n">
        <x:v>0</x:v>
      </x:c>
      <x:c r="O6471" s="10" t="n">
        <x:v>0</x:v>
      </x:c>
      <x:c r="P6471" s="9" t="str">
        <x:f>'CaseReview'!U2099</x:f>
        <x:v>FAIL</x:v>
      </x:c>
      <x:c r="Q6471" s="9" t="n">
        <x:f>IF(AND(T6471=1,G6471=P6471),1,0)</x:f>
        <x:v>1</x:v>
      </x:c>
      <x:c r="R6471" s="9" t="n">
        <x:f>IF(AND(T6471=1,G6471="PASS",P6471="FAIL"),1,0)</x:f>
        <x:v>0</x:v>
      </x:c>
      <x:c r="S6471" s="9" t="n">
        <x:f>IF(AND(T6471=1,G6471="FAIL",P6471="PASS"),1,0)</x:f>
        <x:v>0</x:v>
      </x:c>
      <x:c r="T6471" s="9" t="n">
        <x:v>1</x:v>
      </x:c>
      <x:c r="U6471" s="9" t="n">
        <x:v>4</x:v>
      </x:c>
      <x:c r="V6471" s="9" t="str">
        <x:v>MVP/SHACL_GENERATION_PIPELINE/experiments/LUNA_CONTEXTUAL_SINGLESHOT/RUN_01/runs/RUN-TRF-113-20260831T163219631058Z/artifacts/attempt_01/extracted_shape.ttl</x:v>
      </x:c>
    </x:row>
    <x:row r="6472" ht="22" customHeight="1">
      <x:c r="A6472" s="10" t="str">
        <x:v>SINGLESHOT</x:v>
      </x:c>
      <x:c r="B6472" s="10" t="str">
        <x:v>TRF-113</x:v>
      </x:c>
      <x:c r="C6472" s="10" t="str">
        <x:v>TRF-113-F02</x:v>
      </x:c>
      <x:c r="D6472" s="10" t="str">
        <x:v>RUN_01</x:v>
      </x:c>
      <x:c r="E6472" s="10" t="str">
        <x:v>ORIGINAL_LEDGER</x:v>
      </x:c>
      <x:c r="F6472" s="10" t="str">
        <x:v>FAIL</x:v>
      </x:c>
      <x:c r="G6472" s="10" t="str">
        <x:v>FAIL</x:v>
      </x:c>
      <x:c r="H6472" s="10" t="str">
        <x:v>EXECUTED</x:v>
      </x:c>
      <x:c r="I6472" s="10" t="str">
        <x:v>PARSED</x:v>
      </x:c>
      <x:c r="J6472" s="10" t="str">
        <x:v>SINGLESHOT_CAPTURED_DIAGNOSTIC_PASS</x:v>
      </x:c>
      <x:c r="K6472" s="10" t="str">
        <x:v>37d2f9544e1983b505c229e4b79917cafc41fe454bba90f8ba0dcdd20b34225e</x:v>
      </x:c>
      <x:c r="L6472" s="10" t="str">
        <x:v>historical_three</x:v>
      </x:c>
      <x:c r="M6472" s="10" t="n">
        <x:v>1</x:v>
      </x:c>
      <x:c r="N6472" s="10" t="n">
        <x:v>0</x:v>
      </x:c>
      <x:c r="O6472" s="10" t="n">
        <x:v>0</x:v>
      </x:c>
      <x:c r="P6472" s="9" t="str">
        <x:f>'CaseReview'!U2100</x:f>
        <x:v>FAIL</x:v>
      </x:c>
      <x:c r="Q6472" s="9" t="n">
        <x:f>IF(AND(T6472=1,G6472=P6472),1,0)</x:f>
        <x:v>1</x:v>
      </x:c>
      <x:c r="R6472" s="9" t="n">
        <x:f>IF(AND(T6472=1,G6472="PASS",P6472="FAIL"),1,0)</x:f>
        <x:v>0</x:v>
      </x:c>
      <x:c r="S6472" s="9" t="n">
        <x:f>IF(AND(T6472=1,G6472="FAIL",P6472="PASS"),1,0)</x:f>
        <x:v>0</x:v>
      </x:c>
      <x:c r="T6472" s="9" t="n">
        <x:v>1</x:v>
      </x:c>
      <x:c r="U6472" s="9" t="n">
        <x:v>4</x:v>
      </x:c>
      <x:c r="V6472" s="9" t="str">
        <x:v>MVP/SHACL_GENERATION_PIPELINE/experiments/LUNA_CONTEXTUAL_SINGLESHOT/RUN_01/runs/RUN-TRF-113-20260831T163219631058Z/artifacts/attempt_01/extracted_shape.ttl</x:v>
      </x:c>
    </x:row>
    <x:row r="6473" ht="22" customHeight="1">
      <x:c r="A6473" s="10" t="str">
        <x:v>SINGLESHOT</x:v>
      </x:c>
      <x:c r="B6473" s="10" t="str">
        <x:v>TRF-113</x:v>
      </x:c>
      <x:c r="C6473" s="10" t="str">
        <x:v>TRF-113-F03</x:v>
      </x:c>
      <x:c r="D6473" s="10" t="str">
        <x:v>RUN_01</x:v>
      </x:c>
      <x:c r="E6473" s="10" t="str">
        <x:v>ORIGINAL_LEDGER</x:v>
      </x:c>
      <x:c r="F6473" s="10" t="str">
        <x:v>FAIL</x:v>
      </x:c>
      <x:c r="G6473" s="10" t="str">
        <x:v>FAIL</x:v>
      </x:c>
      <x:c r="H6473" s="10" t="str">
        <x:v>EXECUTED</x:v>
      </x:c>
      <x:c r="I6473" s="10" t="str">
        <x:v>PARSED</x:v>
      </x:c>
      <x:c r="J6473" s="10" t="str">
        <x:v>SINGLESHOT_CAPTURED_DIAGNOSTIC_PASS</x:v>
      </x:c>
      <x:c r="K6473" s="10" t="str">
        <x:v>37d2f9544e1983b505c229e4b79917cafc41fe454bba90f8ba0dcdd20b34225e</x:v>
      </x:c>
      <x:c r="L6473" s="10" t="str">
        <x:v>historical_three</x:v>
      </x:c>
      <x:c r="M6473" s="10" t="n">
        <x:v>1</x:v>
      </x:c>
      <x:c r="N6473" s="10" t="n">
        <x:v>0</x:v>
      </x:c>
      <x:c r="O6473" s="10" t="n">
        <x:v>0</x:v>
      </x:c>
      <x:c r="P6473" s="9" t="str">
        <x:f>'CaseReview'!U2101</x:f>
        <x:v>FAIL</x:v>
      </x:c>
      <x:c r="Q6473" s="9" t="n">
        <x:f>IF(AND(T6473=1,G6473=P6473),1,0)</x:f>
        <x:v>1</x:v>
      </x:c>
      <x:c r="R6473" s="9" t="n">
        <x:f>IF(AND(T6473=1,G6473="PASS",P6473="FAIL"),1,0)</x:f>
        <x:v>0</x:v>
      </x:c>
      <x:c r="S6473" s="9" t="n">
        <x:f>IF(AND(T6473=1,G6473="FAIL",P6473="PASS"),1,0)</x:f>
        <x:v>0</x:v>
      </x:c>
      <x:c r="T6473" s="9" t="n">
        <x:v>1</x:v>
      </x:c>
      <x:c r="U6473" s="9" t="n">
        <x:v>4</x:v>
      </x:c>
      <x:c r="V6473" s="9" t="str">
        <x:v>MVP/SHACL_GENERATION_PIPELINE/experiments/LUNA_CONTEXTUAL_SINGLESHOT/RUN_01/runs/RUN-TRF-113-20260831T163219631058Z/artifacts/attempt_01/extracted_shape.ttl</x:v>
      </x:c>
    </x:row>
    <x:row r="6474" ht="22" customHeight="1">
      <x:c r="A6474" s="10" t="str">
        <x:v>SINGLESHOT</x:v>
      </x:c>
      <x:c r="B6474" s="10" t="str">
        <x:v>TRF-113</x:v>
      </x:c>
      <x:c r="C6474" s="10" t="str">
        <x:v>TRF-113-P01</x:v>
      </x:c>
      <x:c r="D6474" s="10" t="str">
        <x:v>RUN_01</x:v>
      </x:c>
      <x:c r="E6474" s="10" t="str">
        <x:v>ORIGINAL_LEDGER</x:v>
      </x:c>
      <x:c r="F6474" s="10" t="str">
        <x:v>PASS</x:v>
      </x:c>
      <x:c r="G6474" s="10" t="str">
        <x:v>FAIL</x:v>
      </x:c>
      <x:c r="H6474" s="10" t="str">
        <x:v>EXECUTED</x:v>
      </x:c>
      <x:c r="I6474" s="10" t="str">
        <x:v>PARSED</x:v>
      </x:c>
      <x:c r="J6474" s="10" t="str">
        <x:v>SINGLESHOT_CAPTURED_DIAGNOSTIC_PASS</x:v>
      </x:c>
      <x:c r="K6474" s="10" t="str">
        <x:v>37d2f9544e1983b505c229e4b79917cafc41fe454bba90f8ba0dcdd20b34225e</x:v>
      </x:c>
      <x:c r="L6474" s="10" t="str">
        <x:v>historical_three</x:v>
      </x:c>
      <x:c r="M6474" s="10" t="n">
        <x:v>0</x:v>
      </x:c>
      <x:c r="N6474" s="10" t="n">
        <x:v>0</x:v>
      </x:c>
      <x:c r="O6474" s="10" t="n">
        <x:v>1</x:v>
      </x:c>
      <x:c r="P6474" s="9" t="str">
        <x:f>'CaseReview'!U2102</x:f>
        <x:v>PASS</x:v>
      </x:c>
      <x:c r="Q6474" s="9" t="n">
        <x:f>IF(AND(T6474=1,G6474=P6474),1,0)</x:f>
        <x:v>0</x:v>
      </x:c>
      <x:c r="R6474" s="9" t="n">
        <x:f>IF(AND(T6474=1,G6474="PASS",P6474="FAIL"),1,0)</x:f>
        <x:v>0</x:v>
      </x:c>
      <x:c r="S6474" s="9" t="n">
        <x:f>IF(AND(T6474=1,G6474="FAIL",P6474="PASS"),1,0)</x:f>
        <x:v>1</x:v>
      </x:c>
      <x:c r="T6474" s="9" t="n">
        <x:v>1</x:v>
      </x:c>
      <x:c r="U6474" s="9" t="n">
        <x:v>4</x:v>
      </x:c>
      <x:c r="V6474" s="9" t="str">
        <x:v>MVP/SHACL_GENERATION_PIPELINE/experiments/LUNA_CONTEXTUAL_SINGLESHOT/RUN_01/runs/RUN-TRF-113-20260831T163219631058Z/artifacts/attempt_01/extracted_shape.ttl</x:v>
      </x:c>
    </x:row>
    <x:row r="6475" ht="22" customHeight="1">
      <x:c r="A6475" s="10" t="str">
        <x:v>SINGLESHOT</x:v>
      </x:c>
      <x:c r="B6475" s="10" t="str">
        <x:v>TRF-114</x:v>
      </x:c>
      <x:c r="C6475" s="10" t="str">
        <x:v>TRF-114-F01</x:v>
      </x:c>
      <x:c r="D6475" s="10" t="str">
        <x:v>RUN_01</x:v>
      </x:c>
      <x:c r="E6475" s="10" t="str">
        <x:v>ORIGINAL_LEDGER</x:v>
      </x:c>
      <x:c r="F6475" s="10" t="str">
        <x:v>FAIL</x:v>
      </x:c>
      <x:c r="G6475" s="10" t="str">
        <x:v>NO_VERDICT</x:v>
      </x:c>
      <x:c r="H6475" s="10" t="str">
        <x:v>INFRASTRUCTURE_FAILURE</x:v>
      </x:c>
      <x:c r="I6475" s="10" t="str">
        <x:v>NOT_PARSED</x:v>
      </x:c>
      <x:c r="J6475" s="10" t="str">
        <x:v>SINGLESHOT_CAPTURED_DIAGNOSTIC_FAIL</x:v>
      </x:c>
      <x:c r="K6475" s="10" t="str"/>
      <x:c r="L6475" s="10" t="str">
        <x:v>historical_three</x:v>
      </x:c>
      <x:c r="M6475" s="10" t="n">
        <x:v>0</x:v>
      </x:c>
      <x:c r="N6475" s="10" t="n">
        <x:v>0</x:v>
      </x:c>
      <x:c r="O6475" s="10" t="n">
        <x:v>0</x:v>
      </x:c>
      <x:c r="P6475" s="9" t="str">
        <x:f>'CaseReview'!U2103</x:f>
        <x:v>FAIL</x:v>
      </x:c>
      <x:c r="Q6475" s="9" t="n">
        <x:f>IF(AND(T6475=1,G6475=P6475),1,0)</x:f>
        <x:v>0</x:v>
      </x:c>
      <x:c r="R6475" s="9" t="n">
        <x:f>IF(AND(T6475=1,G6475="PASS",P6475="FAIL"),1,0)</x:f>
        <x:v>0</x:v>
      </x:c>
      <x:c r="S6475" s="9" t="n">
        <x:f>IF(AND(T6475=1,G6475="FAIL",P6475="PASS"),1,0)</x:f>
        <x:v>0</x:v>
      </x:c>
      <x:c r="T6475" s="9" t="n">
        <x:v>0</x:v>
      </x:c>
      <x:c r="U6475" s="9" t="n">
        <x:v>5</x:v>
      </x:c>
      <x:c r="V6475" s="9" t="str"/>
    </x:row>
    <x:row r="6476" ht="22" customHeight="1">
      <x:c r="A6476" s="10" t="str">
        <x:v>SINGLESHOT</x:v>
      </x:c>
      <x:c r="B6476" s="10" t="str">
        <x:v>TRF-114</x:v>
      </x:c>
      <x:c r="C6476" s="10" t="str">
        <x:v>TRF-114-F02</x:v>
      </x:c>
      <x:c r="D6476" s="10" t="str">
        <x:v>RUN_01</x:v>
      </x:c>
      <x:c r="E6476" s="10" t="str">
        <x:v>ORIGINAL_LEDGER</x:v>
      </x:c>
      <x:c r="F6476" s="10" t="str">
        <x:v>FAIL</x:v>
      </x:c>
      <x:c r="G6476" s="10" t="str">
        <x:v>NO_VERDICT</x:v>
      </x:c>
      <x:c r="H6476" s="10" t="str">
        <x:v>INFRASTRUCTURE_FAILURE</x:v>
      </x:c>
      <x:c r="I6476" s="10" t="str">
        <x:v>NOT_PARSED</x:v>
      </x:c>
      <x:c r="J6476" s="10" t="str">
        <x:v>SINGLESHOT_CAPTURED_DIAGNOSTIC_FAIL</x:v>
      </x:c>
      <x:c r="K6476" s="10" t="str"/>
      <x:c r="L6476" s="10" t="str">
        <x:v>historical_three</x:v>
      </x:c>
      <x:c r="M6476" s="10" t="n">
        <x:v>0</x:v>
      </x:c>
      <x:c r="N6476" s="10" t="n">
        <x:v>0</x:v>
      </x:c>
      <x:c r="O6476" s="10" t="n">
        <x:v>0</x:v>
      </x:c>
      <x:c r="P6476" s="9" t="str">
        <x:f>'CaseReview'!U2104</x:f>
        <x:v>FAIL</x:v>
      </x:c>
      <x:c r="Q6476" s="9" t="n">
        <x:f>IF(AND(T6476=1,G6476=P6476),1,0)</x:f>
        <x:v>0</x:v>
      </x:c>
      <x:c r="R6476" s="9" t="n">
        <x:f>IF(AND(T6476=1,G6476="PASS",P6476="FAIL"),1,0)</x:f>
        <x:v>0</x:v>
      </x:c>
      <x:c r="S6476" s="9" t="n">
        <x:f>IF(AND(T6476=1,G6476="FAIL",P6476="PASS"),1,0)</x:f>
        <x:v>0</x:v>
      </x:c>
      <x:c r="T6476" s="9" t="n">
        <x:v>0</x:v>
      </x:c>
      <x:c r="U6476" s="9" t="n">
        <x:v>5</x:v>
      </x:c>
      <x:c r="V6476" s="9" t="str"/>
    </x:row>
    <x:row r="6477" ht="22" customHeight="1">
      <x:c r="A6477" s="10" t="str">
        <x:v>SINGLESHOT</x:v>
      </x:c>
      <x:c r="B6477" s="10" t="str">
        <x:v>TRF-114</x:v>
      </x:c>
      <x:c r="C6477" s="10" t="str">
        <x:v>TRF-114-F03</x:v>
      </x:c>
      <x:c r="D6477" s="10" t="str">
        <x:v>RUN_01</x:v>
      </x:c>
      <x:c r="E6477" s="10" t="str">
        <x:v>ORIGINAL_LEDGER</x:v>
      </x:c>
      <x:c r="F6477" s="10" t="str">
        <x:v>FAIL</x:v>
      </x:c>
      <x:c r="G6477" s="10" t="str">
        <x:v>NO_VERDICT</x:v>
      </x:c>
      <x:c r="H6477" s="10" t="str">
        <x:v>INFRASTRUCTURE_FAILURE</x:v>
      </x:c>
      <x:c r="I6477" s="10" t="str">
        <x:v>NOT_PARSED</x:v>
      </x:c>
      <x:c r="J6477" s="10" t="str">
        <x:v>SINGLESHOT_CAPTURED_DIAGNOSTIC_FAIL</x:v>
      </x:c>
      <x:c r="K6477" s="10" t="str"/>
      <x:c r="L6477" s="10" t="str">
        <x:v>historical_three</x:v>
      </x:c>
      <x:c r="M6477" s="10" t="n">
        <x:v>0</x:v>
      </x:c>
      <x:c r="N6477" s="10" t="n">
        <x:v>0</x:v>
      </x:c>
      <x:c r="O6477" s="10" t="n">
        <x:v>0</x:v>
      </x:c>
      <x:c r="P6477" s="9" t="str">
        <x:f>'CaseReview'!U2105</x:f>
        <x:v>FAIL</x:v>
      </x:c>
      <x:c r="Q6477" s="9" t="n">
        <x:f>IF(AND(T6477=1,G6477=P6477),1,0)</x:f>
        <x:v>0</x:v>
      </x:c>
      <x:c r="R6477" s="9" t="n">
        <x:f>IF(AND(T6477=1,G6477="PASS",P6477="FAIL"),1,0)</x:f>
        <x:v>0</x:v>
      </x:c>
      <x:c r="S6477" s="9" t="n">
        <x:f>IF(AND(T6477=1,G6477="FAIL",P6477="PASS"),1,0)</x:f>
        <x:v>0</x:v>
      </x:c>
      <x:c r="T6477" s="9" t="n">
        <x:v>0</x:v>
      </x:c>
      <x:c r="U6477" s="9" t="n">
        <x:v>5</x:v>
      </x:c>
      <x:c r="V6477" s="9" t="str"/>
    </x:row>
    <x:row r="6478" ht="22" customHeight="1">
      <x:c r="A6478" s="10" t="str">
        <x:v>SINGLESHOT</x:v>
      </x:c>
      <x:c r="B6478" s="10" t="str">
        <x:v>TRF-114</x:v>
      </x:c>
      <x:c r="C6478" s="10" t="str">
        <x:v>TRF-114-P01</x:v>
      </x:c>
      <x:c r="D6478" s="10" t="str">
        <x:v>RUN_01</x:v>
      </x:c>
      <x:c r="E6478" s="10" t="str">
        <x:v>ORIGINAL_LEDGER</x:v>
      </x:c>
      <x:c r="F6478" s="10" t="str">
        <x:v>PASS</x:v>
      </x:c>
      <x:c r="G6478" s="10" t="str">
        <x:v>NO_VERDICT</x:v>
      </x:c>
      <x:c r="H6478" s="10" t="str">
        <x:v>INFRASTRUCTURE_FAILURE</x:v>
      </x:c>
      <x:c r="I6478" s="10" t="str">
        <x:v>NOT_PARSED</x:v>
      </x:c>
      <x:c r="J6478" s="10" t="str">
        <x:v>SINGLESHOT_CAPTURED_DIAGNOSTIC_FAIL</x:v>
      </x:c>
      <x:c r="K6478" s="10" t="str"/>
      <x:c r="L6478" s="10" t="str">
        <x:v>historical_three</x:v>
      </x:c>
      <x:c r="M6478" s="10" t="n">
        <x:v>0</x:v>
      </x:c>
      <x:c r="N6478" s="10" t="n">
        <x:v>0</x:v>
      </x:c>
      <x:c r="O6478" s="10" t="n">
        <x:v>0</x:v>
      </x:c>
      <x:c r="P6478" s="9" t="str">
        <x:f>'CaseReview'!U2106</x:f>
        <x:v>PASS</x:v>
      </x:c>
      <x:c r="Q6478" s="9" t="n">
        <x:f>IF(AND(T6478=1,G6478=P6478),1,0)</x:f>
        <x:v>0</x:v>
      </x:c>
      <x:c r="R6478" s="9" t="n">
        <x:f>IF(AND(T6478=1,G6478="PASS",P6478="FAIL"),1,0)</x:f>
        <x:v>0</x:v>
      </x:c>
      <x:c r="S6478" s="9" t="n">
        <x:f>IF(AND(T6478=1,G6478="FAIL",P6478="PASS"),1,0)</x:f>
        <x:v>0</x:v>
      </x:c>
      <x:c r="T6478" s="9" t="n">
        <x:v>0</x:v>
      </x:c>
      <x:c r="U6478" s="9" t="n">
        <x:v>5</x:v>
      </x:c>
      <x:c r="V6478" s="9" t="str"/>
    </x:row>
    <x:row r="6479" ht="22" customHeight="1">
      <x:c r="A6479" s="10" t="str">
        <x:v>SINGLESHOT</x:v>
      </x:c>
      <x:c r="B6479" s="10" t="str">
        <x:v>TRF-114</x:v>
      </x:c>
      <x:c r="C6479" s="10" t="str">
        <x:v>TRF-114-P02</x:v>
      </x:c>
      <x:c r="D6479" s="10" t="str">
        <x:v>RUN_01</x:v>
      </x:c>
      <x:c r="E6479" s="10" t="str">
        <x:v>ORIGINAL_LEDGER</x:v>
      </x:c>
      <x:c r="F6479" s="10" t="str">
        <x:v>PASS</x:v>
      </x:c>
      <x:c r="G6479" s="10" t="str">
        <x:v>NO_VERDICT</x:v>
      </x:c>
      <x:c r="H6479" s="10" t="str">
        <x:v>INFRASTRUCTURE_FAILURE</x:v>
      </x:c>
      <x:c r="I6479" s="10" t="str">
        <x:v>NOT_PARSED</x:v>
      </x:c>
      <x:c r="J6479" s="10" t="str">
        <x:v>SINGLESHOT_CAPTURED_DIAGNOSTIC_FAIL</x:v>
      </x:c>
      <x:c r="K6479" s="10" t="str"/>
      <x:c r="L6479" s="10" t="str">
        <x:v>historical_three</x:v>
      </x:c>
      <x:c r="M6479" s="10" t="n">
        <x:v>0</x:v>
      </x:c>
      <x:c r="N6479" s="10" t="n">
        <x:v>0</x:v>
      </x:c>
      <x:c r="O6479" s="10" t="n">
        <x:v>0</x:v>
      </x:c>
      <x:c r="P6479" s="9" t="str">
        <x:f>'CaseReview'!U2107</x:f>
        <x:v>PASS</x:v>
      </x:c>
      <x:c r="Q6479" s="9" t="n">
        <x:f>IF(AND(T6479=1,G6479=P6479),1,0)</x:f>
        <x:v>0</x:v>
      </x:c>
      <x:c r="R6479" s="9" t="n">
        <x:f>IF(AND(T6479=1,G6479="PASS",P6479="FAIL"),1,0)</x:f>
        <x:v>0</x:v>
      </x:c>
      <x:c r="S6479" s="9" t="n">
        <x:f>IF(AND(T6479=1,G6479="FAIL",P6479="PASS"),1,0)</x:f>
        <x:v>0</x:v>
      </x:c>
      <x:c r="T6479" s="9" t="n">
        <x:v>0</x:v>
      </x:c>
      <x:c r="U6479" s="9" t="n">
        <x:v>5</x:v>
      </x:c>
      <x:c r="V6479" s="9" t="str"/>
    </x:row>
    <x:row r="6480" ht="22" customHeight="1">
      <x:c r="A6480" s="10" t="str">
        <x:v>SINGLESHOT</x:v>
      </x:c>
      <x:c r="B6480" s="10" t="str">
        <x:v>TRF-116</x:v>
      </x:c>
      <x:c r="C6480" s="10" t="str">
        <x:v>TRF-116-F01</x:v>
      </x:c>
      <x:c r="D6480" s="10" t="str">
        <x:v>RUN_01</x:v>
      </x:c>
      <x:c r="E6480" s="10" t="str">
        <x:v>ORIGINAL_LEDGER</x:v>
      </x:c>
      <x:c r="F6480" s="10" t="str">
        <x:v>FAIL</x:v>
      </x:c>
      <x:c r="G6480" s="10" t="str">
        <x:v>FAIL</x:v>
      </x:c>
      <x:c r="H6480" s="10" t="str">
        <x:v>EXECUTED</x:v>
      </x:c>
      <x:c r="I6480" s="10" t="str">
        <x:v>PARSED</x:v>
      </x:c>
      <x:c r="J6480" s="10" t="str">
        <x:v>SINGLESHOT_CAPTURED_DIAGNOSTIC_PASS</x:v>
      </x:c>
      <x:c r="K6480" s="10" t="str">
        <x:v>aded6687e5088e46c5706ab3d101ec82fd5e33b351be9de1e37de65fe72c6dfa</x:v>
      </x:c>
      <x:c r="L6480" s="10" t="str">
        <x:v>historical_three</x:v>
      </x:c>
      <x:c r="M6480" s="10" t="n">
        <x:v>1</x:v>
      </x:c>
      <x:c r="N6480" s="10" t="n">
        <x:v>0</x:v>
      </x:c>
      <x:c r="O6480" s="10" t="n">
        <x:v>0</x:v>
      </x:c>
      <x:c r="P6480" s="9" t="str">
        <x:f>'CaseReview'!U2108</x:f>
        <x:v>FAIL</x:v>
      </x:c>
      <x:c r="Q6480" s="9" t="n">
        <x:f>IF(AND(T6480=1,G6480=P6480),1,0)</x:f>
        <x:v>1</x:v>
      </x:c>
      <x:c r="R6480" s="9" t="n">
        <x:f>IF(AND(T6480=1,G6480="PASS",P6480="FAIL"),1,0)</x:f>
        <x:v>0</x:v>
      </x:c>
      <x:c r="S6480" s="9" t="n">
        <x:f>IF(AND(T6480=1,G6480="FAIL",P6480="PASS"),1,0)</x:f>
        <x:v>0</x:v>
      </x:c>
      <x:c r="T6480" s="9" t="n">
        <x:v>1</x:v>
      </x:c>
      <x:c r="U6480" s="9" t="n">
        <x:v>4</x:v>
      </x:c>
      <x:c r="V6480" s="9" t="str">
        <x:v>MVP/SHACL_GENERATION_PIPELINE/experiments/LUNA_CONTEXTUAL_SINGLESHOT/RUN_01/runs/RUN-TRF-116-20260831T163324102125Z/artifacts/attempt_01/extracted_shape.ttl</x:v>
      </x:c>
    </x:row>
    <x:row r="6481" ht="22" customHeight="1">
      <x:c r="A6481" s="10" t="str">
        <x:v>SINGLESHOT</x:v>
      </x:c>
      <x:c r="B6481" s="10" t="str">
        <x:v>TRF-116</x:v>
      </x:c>
      <x:c r="C6481" s="10" t="str">
        <x:v>TRF-116-F02</x:v>
      </x:c>
      <x:c r="D6481" s="10" t="str">
        <x:v>RUN_01</x:v>
      </x:c>
      <x:c r="E6481" s="10" t="str">
        <x:v>ORIGINAL_LEDGER</x:v>
      </x:c>
      <x:c r="F6481" s="10" t="str">
        <x:v>FAIL</x:v>
      </x:c>
      <x:c r="G6481" s="10" t="str">
        <x:v>FAIL</x:v>
      </x:c>
      <x:c r="H6481" s="10" t="str">
        <x:v>EXECUTED</x:v>
      </x:c>
      <x:c r="I6481" s="10" t="str">
        <x:v>PARSED</x:v>
      </x:c>
      <x:c r="J6481" s="10" t="str">
        <x:v>SINGLESHOT_CAPTURED_DIAGNOSTIC_PASS</x:v>
      </x:c>
      <x:c r="K6481" s="10" t="str">
        <x:v>aded6687e5088e46c5706ab3d101ec82fd5e33b351be9de1e37de65fe72c6dfa</x:v>
      </x:c>
      <x:c r="L6481" s="10" t="str">
        <x:v>historical_three</x:v>
      </x:c>
      <x:c r="M6481" s="10" t="n">
        <x:v>1</x:v>
      </x:c>
      <x:c r="N6481" s="10" t="n">
        <x:v>0</x:v>
      </x:c>
      <x:c r="O6481" s="10" t="n">
        <x:v>0</x:v>
      </x:c>
      <x:c r="P6481" s="9" t="str">
        <x:f>'CaseReview'!U2109</x:f>
        <x:v>FAIL</x:v>
      </x:c>
      <x:c r="Q6481" s="9" t="n">
        <x:f>IF(AND(T6481=1,G6481=P6481),1,0)</x:f>
        <x:v>1</x:v>
      </x:c>
      <x:c r="R6481" s="9" t="n">
        <x:f>IF(AND(T6481=1,G6481="PASS",P6481="FAIL"),1,0)</x:f>
        <x:v>0</x:v>
      </x:c>
      <x:c r="S6481" s="9" t="n">
        <x:f>IF(AND(T6481=1,G6481="FAIL",P6481="PASS"),1,0)</x:f>
        <x:v>0</x:v>
      </x:c>
      <x:c r="T6481" s="9" t="n">
        <x:v>1</x:v>
      </x:c>
      <x:c r="U6481" s="9" t="n">
        <x:v>4</x:v>
      </x:c>
      <x:c r="V6481" s="9" t="str">
        <x:v>MVP/SHACL_GENERATION_PIPELINE/experiments/LUNA_CONTEXTUAL_SINGLESHOT/RUN_01/runs/RUN-TRF-116-20260831T163324102125Z/artifacts/attempt_01/extracted_shape.ttl</x:v>
      </x:c>
    </x:row>
    <x:row r="6482" ht="22" customHeight="1">
      <x:c r="A6482" s="10" t="str">
        <x:v>SINGLESHOT</x:v>
      </x:c>
      <x:c r="B6482" s="10" t="str">
        <x:v>TRF-116</x:v>
      </x:c>
      <x:c r="C6482" s="10" t="str">
        <x:v>TRF-116-P01</x:v>
      </x:c>
      <x:c r="D6482" s="10" t="str">
        <x:v>RUN_01</x:v>
      </x:c>
      <x:c r="E6482" s="10" t="str">
        <x:v>ORIGINAL_LEDGER</x:v>
      </x:c>
      <x:c r="F6482" s="10" t="str">
        <x:v>PASS</x:v>
      </x:c>
      <x:c r="G6482" s="10" t="str">
        <x:v>PASS</x:v>
      </x:c>
      <x:c r="H6482" s="10" t="str">
        <x:v>EXECUTED</x:v>
      </x:c>
      <x:c r="I6482" s="10" t="str">
        <x:v>PARSED</x:v>
      </x:c>
      <x:c r="J6482" s="10" t="str">
        <x:v>SINGLESHOT_CAPTURED_DIAGNOSTIC_PASS</x:v>
      </x:c>
      <x:c r="K6482" s="10" t="str">
        <x:v>aded6687e5088e46c5706ab3d101ec82fd5e33b351be9de1e37de65fe72c6dfa</x:v>
      </x:c>
      <x:c r="L6482" s="10" t="str">
        <x:v>historical_three</x:v>
      </x:c>
      <x:c r="M6482" s="10" t="n">
        <x:v>1</x:v>
      </x:c>
      <x:c r="N6482" s="10" t="n">
        <x:v>0</x:v>
      </x:c>
      <x:c r="O6482" s="10" t="n">
        <x:v>0</x:v>
      </x:c>
      <x:c r="P6482" s="9" t="str">
        <x:f>'CaseReview'!U2110</x:f>
        <x:v>PASS</x:v>
      </x:c>
      <x:c r="Q6482" s="9" t="n">
        <x:f>IF(AND(T6482=1,G6482=P6482),1,0)</x:f>
        <x:v>1</x:v>
      </x:c>
      <x:c r="R6482" s="9" t="n">
        <x:f>IF(AND(T6482=1,G6482="PASS",P6482="FAIL"),1,0)</x:f>
        <x:v>0</x:v>
      </x:c>
      <x:c r="S6482" s="9" t="n">
        <x:f>IF(AND(T6482=1,G6482="FAIL",P6482="PASS"),1,0)</x:f>
        <x:v>0</x:v>
      </x:c>
      <x:c r="T6482" s="9" t="n">
        <x:v>1</x:v>
      </x:c>
      <x:c r="U6482" s="9" t="n">
        <x:v>4</x:v>
      </x:c>
      <x:c r="V6482" s="9" t="str">
        <x:v>MVP/SHACL_GENERATION_PIPELINE/experiments/LUNA_CONTEXTUAL_SINGLESHOT/RUN_01/runs/RUN-TRF-116-20260831T163324102125Z/artifacts/attempt_01/extracted_shape.ttl</x:v>
      </x:c>
    </x:row>
    <x:row r="6483" ht="22" customHeight="1">
      <x:c r="A6483" s="10" t="str">
        <x:v>SINGLESHOT</x:v>
      </x:c>
      <x:c r="B6483" s="10" t="str">
        <x:v>TRF-116</x:v>
      </x:c>
      <x:c r="C6483" s="10" t="str">
        <x:v>TRF-116-P02</x:v>
      </x:c>
      <x:c r="D6483" s="10" t="str">
        <x:v>RUN_01</x:v>
      </x:c>
      <x:c r="E6483" s="10" t="str">
        <x:v>ORIGINAL_LEDGER</x:v>
      </x:c>
      <x:c r="F6483" s="10" t="str">
        <x:v>PASS</x:v>
      </x:c>
      <x:c r="G6483" s="10" t="str">
        <x:v>PASS</x:v>
      </x:c>
      <x:c r="H6483" s="10" t="str">
        <x:v>EXECUTED</x:v>
      </x:c>
      <x:c r="I6483" s="10" t="str">
        <x:v>PARSED</x:v>
      </x:c>
      <x:c r="J6483" s="10" t="str">
        <x:v>SINGLESHOT_CAPTURED_DIAGNOSTIC_PASS</x:v>
      </x:c>
      <x:c r="K6483" s="10" t="str">
        <x:v>aded6687e5088e46c5706ab3d101ec82fd5e33b351be9de1e37de65fe72c6dfa</x:v>
      </x:c>
      <x:c r="L6483" s="10" t="str">
        <x:v>historical_three</x:v>
      </x:c>
      <x:c r="M6483" s="10" t="n">
        <x:v>1</x:v>
      </x:c>
      <x:c r="N6483" s="10" t="n">
        <x:v>0</x:v>
      </x:c>
      <x:c r="O6483" s="10" t="n">
        <x:v>0</x:v>
      </x:c>
      <x:c r="P6483" s="9" t="str">
        <x:f>'CaseReview'!U2111</x:f>
        <x:v>PASS</x:v>
      </x:c>
      <x:c r="Q6483" s="9" t="n">
        <x:f>IF(AND(T6483=1,G6483=P6483),1,0)</x:f>
        <x:v>1</x:v>
      </x:c>
      <x:c r="R6483" s="9" t="n">
        <x:f>IF(AND(T6483=1,G6483="PASS",P6483="FAIL"),1,0)</x:f>
        <x:v>0</x:v>
      </x:c>
      <x:c r="S6483" s="9" t="n">
        <x:f>IF(AND(T6483=1,G6483="FAIL",P6483="PASS"),1,0)</x:f>
        <x:v>0</x:v>
      </x:c>
      <x:c r="T6483" s="9" t="n">
        <x:v>1</x:v>
      </x:c>
      <x:c r="U6483" s="9" t="n">
        <x:v>4</x:v>
      </x:c>
      <x:c r="V6483" s="9" t="str">
        <x:v>MVP/SHACL_GENERATION_PIPELINE/experiments/LUNA_CONTEXTUAL_SINGLESHOT/RUN_01/runs/RUN-TRF-116-20260831T163324102125Z/artifacts/attempt_01/extracted_shape.ttl</x:v>
      </x:c>
    </x:row>
    <x:row r="6484" ht="22" customHeight="1">
      <x:c r="A6484" s="10" t="str">
        <x:v>SINGLESHOT</x:v>
      </x:c>
      <x:c r="B6484" s="10" t="str">
        <x:v>TRF-118</x:v>
      </x:c>
      <x:c r="C6484" s="10" t="str">
        <x:v>TRF-118-F01</x:v>
      </x:c>
      <x:c r="D6484" s="10" t="str">
        <x:v>RUN_01</x:v>
      </x:c>
      <x:c r="E6484" s="10" t="str">
        <x:v>ORIGINAL_LEDGER</x:v>
      </x:c>
      <x:c r="F6484" s="10" t="str">
        <x:v>FAIL</x:v>
      </x:c>
      <x:c r="G6484" s="10" t="str">
        <x:v>FAIL</x:v>
      </x:c>
      <x:c r="H6484" s="10" t="str">
        <x:v>EXECUTED</x:v>
      </x:c>
      <x:c r="I6484" s="10" t="str">
        <x:v>PARSED</x:v>
      </x:c>
      <x:c r="J6484" s="10" t="str">
        <x:v>SINGLESHOT_CAPTURED_DIAGNOSTIC_PASS</x:v>
      </x:c>
      <x:c r="K6484" s="10" t="str">
        <x:v>4a208497f8c1b5987b0f2a498425f460a5a98e16fb9c2dfa8165ee6fe20847d9</x:v>
      </x:c>
      <x:c r="L6484" s="10" t="str">
        <x:v>historical_three</x:v>
      </x:c>
      <x:c r="M6484" s="10" t="n">
        <x:v>1</x:v>
      </x:c>
      <x:c r="N6484" s="10" t="n">
        <x:v>0</x:v>
      </x:c>
      <x:c r="O6484" s="10" t="n">
        <x:v>0</x:v>
      </x:c>
      <x:c r="P6484" s="9" t="str">
        <x:f>'CaseReview'!U2112</x:f>
        <x:v>FAIL</x:v>
      </x:c>
      <x:c r="Q6484" s="9" t="n">
        <x:f>IF(AND(T6484=1,G6484=P6484),1,0)</x:f>
        <x:v>1</x:v>
      </x:c>
      <x:c r="R6484" s="9" t="n">
        <x:f>IF(AND(T6484=1,G6484="PASS",P6484="FAIL"),1,0)</x:f>
        <x:v>0</x:v>
      </x:c>
      <x:c r="S6484" s="9" t="n">
        <x:f>IF(AND(T6484=1,G6484="FAIL",P6484="PASS"),1,0)</x:f>
        <x:v>0</x:v>
      </x:c>
      <x:c r="T6484" s="9" t="n">
        <x:v>1</x:v>
      </x:c>
      <x:c r="U6484" s="9" t="n">
        <x:v>5</x:v>
      </x:c>
      <x:c r="V6484" s="9" t="str">
        <x:v>MVP/SHACL_GENERATION_PIPELINE/experiments/LUNA_CONTEXTUAL_SINGLESHOT/RUN_01/runs/RUN-TRF-118-20260831T163343500422Z/artifacts/attempt_01/extracted_shape.ttl</x:v>
      </x:c>
    </x:row>
    <x:row r="6485" ht="22" customHeight="1">
      <x:c r="A6485" s="10" t="str">
        <x:v>SINGLESHOT</x:v>
      </x:c>
      <x:c r="B6485" s="10" t="str">
        <x:v>TRF-118</x:v>
      </x:c>
      <x:c r="C6485" s="10" t="str">
        <x:v>TRF-118-F02</x:v>
      </x:c>
      <x:c r="D6485" s="10" t="str">
        <x:v>RUN_01</x:v>
      </x:c>
      <x:c r="E6485" s="10" t="str">
        <x:v>ORIGINAL_LEDGER</x:v>
      </x:c>
      <x:c r="F6485" s="10" t="str">
        <x:v>FAIL</x:v>
      </x:c>
      <x:c r="G6485" s="10" t="str">
        <x:v>FAIL</x:v>
      </x:c>
      <x:c r="H6485" s="10" t="str">
        <x:v>EXECUTED</x:v>
      </x:c>
      <x:c r="I6485" s="10" t="str">
        <x:v>PARSED</x:v>
      </x:c>
      <x:c r="J6485" s="10" t="str">
        <x:v>SINGLESHOT_CAPTURED_DIAGNOSTIC_PASS</x:v>
      </x:c>
      <x:c r="K6485" s="10" t="str">
        <x:v>4a208497f8c1b5987b0f2a498425f460a5a98e16fb9c2dfa8165ee6fe20847d9</x:v>
      </x:c>
      <x:c r="L6485" s="10" t="str">
        <x:v>historical_three</x:v>
      </x:c>
      <x:c r="M6485" s="10" t="n">
        <x:v>1</x:v>
      </x:c>
      <x:c r="N6485" s="10" t="n">
        <x:v>0</x:v>
      </x:c>
      <x:c r="O6485" s="10" t="n">
        <x:v>0</x:v>
      </x:c>
      <x:c r="P6485" s="9" t="str">
        <x:f>'CaseReview'!U2113</x:f>
        <x:v>FAIL</x:v>
      </x:c>
      <x:c r="Q6485" s="9" t="n">
        <x:f>IF(AND(T6485=1,G6485=P6485),1,0)</x:f>
        <x:v>1</x:v>
      </x:c>
      <x:c r="R6485" s="9" t="n">
        <x:f>IF(AND(T6485=1,G6485="PASS",P6485="FAIL"),1,0)</x:f>
        <x:v>0</x:v>
      </x:c>
      <x:c r="S6485" s="9" t="n">
        <x:f>IF(AND(T6485=1,G6485="FAIL",P6485="PASS"),1,0)</x:f>
        <x:v>0</x:v>
      </x:c>
      <x:c r="T6485" s="9" t="n">
        <x:v>1</x:v>
      </x:c>
      <x:c r="U6485" s="9" t="n">
        <x:v>5</x:v>
      </x:c>
      <x:c r="V6485" s="9" t="str">
        <x:v>MVP/SHACL_GENERATION_PIPELINE/experiments/LUNA_CONTEXTUAL_SINGLESHOT/RUN_01/runs/RUN-TRF-118-20260831T163343500422Z/artifacts/attempt_01/extracted_shape.ttl</x:v>
      </x:c>
    </x:row>
    <x:row r="6486" ht="22" customHeight="1">
      <x:c r="A6486" s="10" t="str">
        <x:v>SINGLESHOT</x:v>
      </x:c>
      <x:c r="B6486" s="10" t="str">
        <x:v>TRF-118</x:v>
      </x:c>
      <x:c r="C6486" s="10" t="str">
        <x:v>TRF-118-F03</x:v>
      </x:c>
      <x:c r="D6486" s="10" t="str">
        <x:v>RUN_01</x:v>
      </x:c>
      <x:c r="E6486" s="10" t="str">
        <x:v>ORIGINAL_LEDGER</x:v>
      </x:c>
      <x:c r="F6486" s="10" t="str">
        <x:v>FAIL</x:v>
      </x:c>
      <x:c r="G6486" s="10" t="str">
        <x:v>FAIL</x:v>
      </x:c>
      <x:c r="H6486" s="10" t="str">
        <x:v>EXECUTED</x:v>
      </x:c>
      <x:c r="I6486" s="10" t="str">
        <x:v>PARSED</x:v>
      </x:c>
      <x:c r="J6486" s="10" t="str">
        <x:v>SINGLESHOT_CAPTURED_DIAGNOSTIC_PASS</x:v>
      </x:c>
      <x:c r="K6486" s="10" t="str">
        <x:v>4a208497f8c1b5987b0f2a498425f460a5a98e16fb9c2dfa8165ee6fe20847d9</x:v>
      </x:c>
      <x:c r="L6486" s="10" t="str">
        <x:v>historical_three</x:v>
      </x:c>
      <x:c r="M6486" s="10" t="n">
        <x:v>1</x:v>
      </x:c>
      <x:c r="N6486" s="10" t="n">
        <x:v>0</x:v>
      </x:c>
      <x:c r="O6486" s="10" t="n">
        <x:v>0</x:v>
      </x:c>
      <x:c r="P6486" s="9" t="str">
        <x:f>'CaseReview'!U2114</x:f>
        <x:v>FAIL</x:v>
      </x:c>
      <x:c r="Q6486" s="9" t="n">
        <x:f>IF(AND(T6486=1,G6486=P6486),1,0)</x:f>
        <x:v>1</x:v>
      </x:c>
      <x:c r="R6486" s="9" t="n">
        <x:f>IF(AND(T6486=1,G6486="PASS",P6486="FAIL"),1,0)</x:f>
        <x:v>0</x:v>
      </x:c>
      <x:c r="S6486" s="9" t="n">
        <x:f>IF(AND(T6486=1,G6486="FAIL",P6486="PASS"),1,0)</x:f>
        <x:v>0</x:v>
      </x:c>
      <x:c r="T6486" s="9" t="n">
        <x:v>1</x:v>
      </x:c>
      <x:c r="U6486" s="9" t="n">
        <x:v>5</x:v>
      </x:c>
      <x:c r="V6486" s="9" t="str">
        <x:v>MVP/SHACL_GENERATION_PIPELINE/experiments/LUNA_CONTEXTUAL_SINGLESHOT/RUN_01/runs/RUN-TRF-118-20260831T163343500422Z/artifacts/attempt_01/extracted_shape.ttl</x:v>
      </x:c>
    </x:row>
    <x:row r="6487" ht="22" customHeight="1">
      <x:c r="A6487" s="10" t="str">
        <x:v>SINGLESHOT</x:v>
      </x:c>
      <x:c r="B6487" s="10" t="str">
        <x:v>TRF-118</x:v>
      </x:c>
      <x:c r="C6487" s="10" t="str">
        <x:v>TRF-118-P01</x:v>
      </x:c>
      <x:c r="D6487" s="10" t="str">
        <x:v>RUN_01</x:v>
      </x:c>
      <x:c r="E6487" s="10" t="str">
        <x:v>ORIGINAL_LEDGER</x:v>
      </x:c>
      <x:c r="F6487" s="10" t="str">
        <x:v>PASS</x:v>
      </x:c>
      <x:c r="G6487" s="10" t="str">
        <x:v>FAIL</x:v>
      </x:c>
      <x:c r="H6487" s="10" t="str">
        <x:v>EXECUTED</x:v>
      </x:c>
      <x:c r="I6487" s="10" t="str">
        <x:v>PARSED</x:v>
      </x:c>
      <x:c r="J6487" s="10" t="str">
        <x:v>SINGLESHOT_CAPTURED_DIAGNOSTIC_PASS</x:v>
      </x:c>
      <x:c r="K6487" s="10" t="str">
        <x:v>4a208497f8c1b5987b0f2a498425f460a5a98e16fb9c2dfa8165ee6fe20847d9</x:v>
      </x:c>
      <x:c r="L6487" s="10" t="str">
        <x:v>historical_three</x:v>
      </x:c>
      <x:c r="M6487" s="10" t="n">
        <x:v>0</x:v>
      </x:c>
      <x:c r="N6487" s="10" t="n">
        <x:v>0</x:v>
      </x:c>
      <x:c r="O6487" s="10" t="n">
        <x:v>1</x:v>
      </x:c>
      <x:c r="P6487" s="9" t="str">
        <x:f>'CaseReview'!U2115</x:f>
        <x:v>PASS</x:v>
      </x:c>
      <x:c r="Q6487" s="9" t="n">
        <x:f>IF(AND(T6487=1,G6487=P6487),1,0)</x:f>
        <x:v>0</x:v>
      </x:c>
      <x:c r="R6487" s="9" t="n">
        <x:f>IF(AND(T6487=1,G6487="PASS",P6487="FAIL"),1,0)</x:f>
        <x:v>0</x:v>
      </x:c>
      <x:c r="S6487" s="9" t="n">
        <x:f>IF(AND(T6487=1,G6487="FAIL",P6487="PASS"),1,0)</x:f>
        <x:v>1</x:v>
      </x:c>
      <x:c r="T6487" s="9" t="n">
        <x:v>1</x:v>
      </x:c>
      <x:c r="U6487" s="9" t="n">
        <x:v>5</x:v>
      </x:c>
      <x:c r="V6487" s="9" t="str">
        <x:v>MVP/SHACL_GENERATION_PIPELINE/experiments/LUNA_CONTEXTUAL_SINGLESHOT/RUN_01/runs/RUN-TRF-118-20260831T163343500422Z/artifacts/attempt_01/extracted_shape.ttl</x:v>
      </x:c>
    </x:row>
    <x:row r="6488" ht="22" customHeight="1">
      <x:c r="A6488" s="10" t="str">
        <x:v>SINGLESHOT</x:v>
      </x:c>
      <x:c r="B6488" s="10" t="str">
        <x:v>TRF-118</x:v>
      </x:c>
      <x:c r="C6488" s="10" t="str">
        <x:v>TRF-118-P02</x:v>
      </x:c>
      <x:c r="D6488" s="10" t="str">
        <x:v>RUN_01</x:v>
      </x:c>
      <x:c r="E6488" s="10" t="str">
        <x:v>ORIGINAL_LEDGER</x:v>
      </x:c>
      <x:c r="F6488" s="10" t="str">
        <x:v>PASS</x:v>
      </x:c>
      <x:c r="G6488" s="10" t="str">
        <x:v>FAIL</x:v>
      </x:c>
      <x:c r="H6488" s="10" t="str">
        <x:v>EXECUTED</x:v>
      </x:c>
      <x:c r="I6488" s="10" t="str">
        <x:v>PARSED</x:v>
      </x:c>
      <x:c r="J6488" s="10" t="str">
        <x:v>SINGLESHOT_CAPTURED_DIAGNOSTIC_PASS</x:v>
      </x:c>
      <x:c r="K6488" s="10" t="str">
        <x:v>4a208497f8c1b5987b0f2a498425f460a5a98e16fb9c2dfa8165ee6fe20847d9</x:v>
      </x:c>
      <x:c r="L6488" s="10" t="str">
        <x:v>historical_three</x:v>
      </x:c>
      <x:c r="M6488" s="10" t="n">
        <x:v>0</x:v>
      </x:c>
      <x:c r="N6488" s="10" t="n">
        <x:v>0</x:v>
      </x:c>
      <x:c r="O6488" s="10" t="n">
        <x:v>1</x:v>
      </x:c>
      <x:c r="P6488" s="9" t="str">
        <x:f>'CaseReview'!U2116</x:f>
        <x:v>PASS</x:v>
      </x:c>
      <x:c r="Q6488" s="9" t="n">
        <x:f>IF(AND(T6488=1,G6488=P6488),1,0)</x:f>
        <x:v>0</x:v>
      </x:c>
      <x:c r="R6488" s="9" t="n">
        <x:f>IF(AND(T6488=1,G6488="PASS",P6488="FAIL"),1,0)</x:f>
        <x:v>0</x:v>
      </x:c>
      <x:c r="S6488" s="9" t="n">
        <x:f>IF(AND(T6488=1,G6488="FAIL",P6488="PASS"),1,0)</x:f>
        <x:v>1</x:v>
      </x:c>
      <x:c r="T6488" s="9" t="n">
        <x:v>1</x:v>
      </x:c>
      <x:c r="U6488" s="9" t="n">
        <x:v>5</x:v>
      </x:c>
      <x:c r="V6488" s="9" t="str">
        <x:v>MVP/SHACL_GENERATION_PIPELINE/experiments/LUNA_CONTEXTUAL_SINGLESHOT/RUN_01/runs/RUN-TRF-118-20260831T163343500422Z/artifacts/attempt_01/extracted_shape.ttl</x:v>
      </x:c>
    </x:row>
    <x:row r="6489" ht="22" customHeight="1">
      <x:c r="A6489" s="10" t="str">
        <x:v>SINGLESHOT</x:v>
      </x:c>
      <x:c r="B6489" s="10" t="str">
        <x:v>TRF-120</x:v>
      </x:c>
      <x:c r="C6489" s="10" t="str">
        <x:v>TRF-120-F01</x:v>
      </x:c>
      <x:c r="D6489" s="10" t="str">
        <x:v>RUN_01</x:v>
      </x:c>
      <x:c r="E6489" s="10" t="str">
        <x:v>ORIGINAL_LEDGER</x:v>
      </x:c>
      <x:c r="F6489" s="10" t="str">
        <x:v>FAIL</x:v>
      </x:c>
      <x:c r="G6489" s="10" t="str">
        <x:v>FAIL</x:v>
      </x:c>
      <x:c r="H6489" s="10" t="str">
        <x:v>EXECUTED</x:v>
      </x:c>
      <x:c r="I6489" s="10" t="str">
        <x:v>PARSED</x:v>
      </x:c>
      <x:c r="J6489" s="10" t="str">
        <x:v>SINGLESHOT_CAPTURED_DIAGNOSTIC_PASS</x:v>
      </x:c>
      <x:c r="K6489" s="10" t="str">
        <x:v>054645036ef16d750c5c7ec84aeba4005324a9a5579e7b40c5b4c971ddc2fdc4</x:v>
      </x:c>
      <x:c r="L6489" s="10" t="str">
        <x:v>historical_three</x:v>
      </x:c>
      <x:c r="M6489" s="10" t="n">
        <x:v>1</x:v>
      </x:c>
      <x:c r="N6489" s="10" t="n">
        <x:v>0</x:v>
      </x:c>
      <x:c r="O6489" s="10" t="n">
        <x:v>0</x:v>
      </x:c>
      <x:c r="P6489" s="9" t="str">
        <x:f>'CaseReview'!U2117</x:f>
        <x:v>FAIL</x:v>
      </x:c>
      <x:c r="Q6489" s="9" t="n">
        <x:f>IF(AND(T6489=1,G6489=P6489),1,0)</x:f>
        <x:v>1</x:v>
      </x:c>
      <x:c r="R6489" s="9" t="n">
        <x:f>IF(AND(T6489=1,G6489="PASS",P6489="FAIL"),1,0)</x:f>
        <x:v>0</x:v>
      </x:c>
      <x:c r="S6489" s="9" t="n">
        <x:f>IF(AND(T6489=1,G6489="FAIL",P6489="PASS"),1,0)</x:f>
        <x:v>0</x:v>
      </x:c>
      <x:c r="T6489" s="9" t="n">
        <x:v>1</x:v>
      </x:c>
      <x:c r="U6489" s="9" t="n">
        <x:v>4</x:v>
      </x:c>
      <x:c r="V6489" s="9" t="str">
        <x:v>MVP/SHACL_GENERATION_PIPELINE/experiments/LUNA_CONTEXTUAL_SINGLESHOT/RUN_01/runs/RUN-TRF-120-20260831T163416393104Z/artifacts/attempt_01/extracted_shape.ttl</x:v>
      </x:c>
    </x:row>
    <x:row r="6490" ht="22" customHeight="1">
      <x:c r="A6490" s="10" t="str">
        <x:v>SINGLESHOT</x:v>
      </x:c>
      <x:c r="B6490" s="10" t="str">
        <x:v>TRF-120</x:v>
      </x:c>
      <x:c r="C6490" s="10" t="str">
        <x:v>TRF-120-F02</x:v>
      </x:c>
      <x:c r="D6490" s="10" t="str">
        <x:v>RUN_01</x:v>
      </x:c>
      <x:c r="E6490" s="10" t="str">
        <x:v>ORIGINAL_LEDGER</x:v>
      </x:c>
      <x:c r="F6490" s="10" t="str">
        <x:v>FAIL</x:v>
      </x:c>
      <x:c r="G6490" s="10" t="str">
        <x:v>FAIL</x:v>
      </x:c>
      <x:c r="H6490" s="10" t="str">
        <x:v>EXECUTED</x:v>
      </x:c>
      <x:c r="I6490" s="10" t="str">
        <x:v>PARSED</x:v>
      </x:c>
      <x:c r="J6490" s="10" t="str">
        <x:v>SINGLESHOT_CAPTURED_DIAGNOSTIC_PASS</x:v>
      </x:c>
      <x:c r="K6490" s="10" t="str">
        <x:v>054645036ef16d750c5c7ec84aeba4005324a9a5579e7b40c5b4c971ddc2fdc4</x:v>
      </x:c>
      <x:c r="L6490" s="10" t="str">
        <x:v>historical_three</x:v>
      </x:c>
      <x:c r="M6490" s="10" t="n">
        <x:v>1</x:v>
      </x:c>
      <x:c r="N6490" s="10" t="n">
        <x:v>0</x:v>
      </x:c>
      <x:c r="O6490" s="10" t="n">
        <x:v>0</x:v>
      </x:c>
      <x:c r="P6490" s="9" t="str">
        <x:f>'CaseReview'!U2118</x:f>
        <x:v>FAIL</x:v>
      </x:c>
      <x:c r="Q6490" s="9" t="n">
        <x:f>IF(AND(T6490=1,G6490=P6490),1,0)</x:f>
        <x:v>1</x:v>
      </x:c>
      <x:c r="R6490" s="9" t="n">
        <x:f>IF(AND(T6490=1,G6490="PASS",P6490="FAIL"),1,0)</x:f>
        <x:v>0</x:v>
      </x:c>
      <x:c r="S6490" s="9" t="n">
        <x:f>IF(AND(T6490=1,G6490="FAIL",P6490="PASS"),1,0)</x:f>
        <x:v>0</x:v>
      </x:c>
      <x:c r="T6490" s="9" t="n">
        <x:v>1</x:v>
      </x:c>
      <x:c r="U6490" s="9" t="n">
        <x:v>4</x:v>
      </x:c>
      <x:c r="V6490" s="9" t="str">
        <x:v>MVP/SHACL_GENERATION_PIPELINE/experiments/LUNA_CONTEXTUAL_SINGLESHOT/RUN_01/runs/RUN-TRF-120-20260831T163416393104Z/artifacts/attempt_01/extracted_shape.ttl</x:v>
      </x:c>
    </x:row>
    <x:row r="6491" ht="22" customHeight="1">
      <x:c r="A6491" s="10" t="str">
        <x:v>SINGLESHOT</x:v>
      </x:c>
      <x:c r="B6491" s="10" t="str">
        <x:v>TRF-120</x:v>
      </x:c>
      <x:c r="C6491" s="10" t="str">
        <x:v>TRF-120-F03</x:v>
      </x:c>
      <x:c r="D6491" s="10" t="str">
        <x:v>RUN_01</x:v>
      </x:c>
      <x:c r="E6491" s="10" t="str">
        <x:v>ORIGINAL_LEDGER</x:v>
      </x:c>
      <x:c r="F6491" s="10" t="str">
        <x:v>FAIL</x:v>
      </x:c>
      <x:c r="G6491" s="10" t="str">
        <x:v>FAIL</x:v>
      </x:c>
      <x:c r="H6491" s="10" t="str">
        <x:v>EXECUTED</x:v>
      </x:c>
      <x:c r="I6491" s="10" t="str">
        <x:v>PARSED</x:v>
      </x:c>
      <x:c r="J6491" s="10" t="str">
        <x:v>SINGLESHOT_CAPTURED_DIAGNOSTIC_PASS</x:v>
      </x:c>
      <x:c r="K6491" s="10" t="str">
        <x:v>054645036ef16d750c5c7ec84aeba4005324a9a5579e7b40c5b4c971ddc2fdc4</x:v>
      </x:c>
      <x:c r="L6491" s="10" t="str">
        <x:v>historical_three</x:v>
      </x:c>
      <x:c r="M6491" s="10" t="n">
        <x:v>1</x:v>
      </x:c>
      <x:c r="N6491" s="10" t="n">
        <x:v>0</x:v>
      </x:c>
      <x:c r="O6491" s="10" t="n">
        <x:v>0</x:v>
      </x:c>
      <x:c r="P6491" s="9" t="str">
        <x:f>'CaseReview'!U2119</x:f>
        <x:v>FAIL</x:v>
      </x:c>
      <x:c r="Q6491" s="9" t="n">
        <x:f>IF(AND(T6491=1,G6491=P6491),1,0)</x:f>
        <x:v>1</x:v>
      </x:c>
      <x:c r="R6491" s="9" t="n">
        <x:f>IF(AND(T6491=1,G6491="PASS",P6491="FAIL"),1,0)</x:f>
        <x:v>0</x:v>
      </x:c>
      <x:c r="S6491" s="9" t="n">
        <x:f>IF(AND(T6491=1,G6491="FAIL",P6491="PASS"),1,0)</x:f>
        <x:v>0</x:v>
      </x:c>
      <x:c r="T6491" s="9" t="n">
        <x:v>1</x:v>
      </x:c>
      <x:c r="U6491" s="9" t="n">
        <x:v>4</x:v>
      </x:c>
      <x:c r="V6491" s="9" t="str">
        <x:v>MVP/SHACL_GENERATION_PIPELINE/experiments/LUNA_CONTEXTUAL_SINGLESHOT/RUN_01/runs/RUN-TRF-120-20260831T163416393104Z/artifacts/attempt_01/extracted_shape.ttl</x:v>
      </x:c>
    </x:row>
    <x:row r="6492" ht="22" customHeight="1">
      <x:c r="A6492" s="10" t="str">
        <x:v>SINGLESHOT</x:v>
      </x:c>
      <x:c r="B6492" s="10" t="str">
        <x:v>TRF-120</x:v>
      </x:c>
      <x:c r="C6492" s="10" t="str">
        <x:v>TRF-120-P01</x:v>
      </x:c>
      <x:c r="D6492" s="10" t="str">
        <x:v>RUN_01</x:v>
      </x:c>
      <x:c r="E6492" s="10" t="str">
        <x:v>ORIGINAL_LEDGER</x:v>
      </x:c>
      <x:c r="F6492" s="10" t="str">
        <x:v>PASS</x:v>
      </x:c>
      <x:c r="G6492" s="10" t="str">
        <x:v>FAIL</x:v>
      </x:c>
      <x:c r="H6492" s="10" t="str">
        <x:v>EXECUTED</x:v>
      </x:c>
      <x:c r="I6492" s="10" t="str">
        <x:v>PARSED</x:v>
      </x:c>
      <x:c r="J6492" s="10" t="str">
        <x:v>SINGLESHOT_CAPTURED_DIAGNOSTIC_PASS</x:v>
      </x:c>
      <x:c r="K6492" s="10" t="str">
        <x:v>054645036ef16d750c5c7ec84aeba4005324a9a5579e7b40c5b4c971ddc2fdc4</x:v>
      </x:c>
      <x:c r="L6492" s="10" t="str">
        <x:v>historical_three</x:v>
      </x:c>
      <x:c r="M6492" s="10" t="n">
        <x:v>0</x:v>
      </x:c>
      <x:c r="N6492" s="10" t="n">
        <x:v>0</x:v>
      </x:c>
      <x:c r="O6492" s="10" t="n">
        <x:v>1</x:v>
      </x:c>
      <x:c r="P6492" s="9" t="str">
        <x:f>'CaseReview'!U2120</x:f>
        <x:v>PASS</x:v>
      </x:c>
      <x:c r="Q6492" s="9" t="n">
        <x:f>IF(AND(T6492=1,G6492=P6492),1,0)</x:f>
        <x:v>0</x:v>
      </x:c>
      <x:c r="R6492" s="9" t="n">
        <x:f>IF(AND(T6492=1,G6492="PASS",P6492="FAIL"),1,0)</x:f>
        <x:v>0</x:v>
      </x:c>
      <x:c r="S6492" s="9" t="n">
        <x:f>IF(AND(T6492=1,G6492="FAIL",P6492="PASS"),1,0)</x:f>
        <x:v>1</x:v>
      </x:c>
      <x:c r="T6492" s="9" t="n">
        <x:v>1</x:v>
      </x:c>
      <x:c r="U6492" s="9" t="n">
        <x:v>4</x:v>
      </x:c>
      <x:c r="V6492" s="9" t="str">
        <x:v>MVP/SHACL_GENERATION_PIPELINE/experiments/LUNA_CONTEXTUAL_SINGLESHOT/RUN_01/runs/RUN-TRF-120-20260831T163416393104Z/artifacts/attempt_01/extracted_shape.ttl</x:v>
      </x:c>
    </x:row>
    <x:row r="6493" ht="22" customHeight="1">
      <x:c r="A6493" s="10" t="str">
        <x:v>SINGLESHOT</x:v>
      </x:c>
      <x:c r="B6493" s="10" t="str">
        <x:v>TRF-123</x:v>
      </x:c>
      <x:c r="C6493" s="10" t="str">
        <x:v>TRF-123-F01</x:v>
      </x:c>
      <x:c r="D6493" s="10" t="str">
        <x:v>RUN_01</x:v>
      </x:c>
      <x:c r="E6493" s="10" t="str">
        <x:v>ORIGINAL_LEDGER</x:v>
      </x:c>
      <x:c r="F6493" s="10" t="str">
        <x:v>FAIL</x:v>
      </x:c>
      <x:c r="G6493" s="10" t="str">
        <x:v>FAIL</x:v>
      </x:c>
      <x:c r="H6493" s="10" t="str">
        <x:v>EXECUTED</x:v>
      </x:c>
      <x:c r="I6493" s="10" t="str">
        <x:v>PARSED</x:v>
      </x:c>
      <x:c r="J6493" s="10" t="str">
        <x:v>SINGLESHOT_CAPTURED_DIAGNOSTIC_PASS</x:v>
      </x:c>
      <x:c r="K6493" s="10" t="str">
        <x:v>32dc766a38df1cff2a2322e3d3c47a92d5b8a0aa583cbe827829ea264bbbf773</x:v>
      </x:c>
      <x:c r="L6493" s="10" t="str">
        <x:v>historical_three</x:v>
      </x:c>
      <x:c r="M6493" s="10" t="n">
        <x:v>1</x:v>
      </x:c>
      <x:c r="N6493" s="10" t="n">
        <x:v>0</x:v>
      </x:c>
      <x:c r="O6493" s="10" t="n">
        <x:v>0</x:v>
      </x:c>
      <x:c r="P6493" s="9" t="str">
        <x:f>'CaseReview'!U2121</x:f>
        <x:v>FAIL</x:v>
      </x:c>
      <x:c r="Q6493" s="9" t="n">
        <x:f>IF(AND(T6493=1,G6493=P6493),1,0)</x:f>
        <x:v>1</x:v>
      </x:c>
      <x:c r="R6493" s="9" t="n">
        <x:f>IF(AND(T6493=1,G6493="PASS",P6493="FAIL"),1,0)</x:f>
        <x:v>0</x:v>
      </x:c>
      <x:c r="S6493" s="9" t="n">
        <x:f>IF(AND(T6493=1,G6493="FAIL",P6493="PASS"),1,0)</x:f>
        <x:v>0</x:v>
      </x:c>
      <x:c r="T6493" s="9" t="n">
        <x:v>1</x:v>
      </x:c>
      <x:c r="U6493" s="9" t="n">
        <x:v>5</x:v>
      </x:c>
      <x:c r="V6493" s="9" t="str">
        <x:v>MVP/SHACL_GENERATION_PIPELINE/experiments/LUNA_CONTEXTUAL_SINGLESHOT/RUN_01/runs/RUN-TRF-123-20260831T163443621586Z/artifacts/attempt_01/extracted_shape.ttl</x:v>
      </x:c>
    </x:row>
    <x:row r="6494" ht="22" customHeight="1">
      <x:c r="A6494" s="10" t="str">
        <x:v>SINGLESHOT</x:v>
      </x:c>
      <x:c r="B6494" s="10" t="str">
        <x:v>TRF-123</x:v>
      </x:c>
      <x:c r="C6494" s="10" t="str">
        <x:v>TRF-123-F02</x:v>
      </x:c>
      <x:c r="D6494" s="10" t="str">
        <x:v>RUN_01</x:v>
      </x:c>
      <x:c r="E6494" s="10" t="str">
        <x:v>ORIGINAL_LEDGER</x:v>
      </x:c>
      <x:c r="F6494" s="10" t="str">
        <x:v>FAIL</x:v>
      </x:c>
      <x:c r="G6494" s="10" t="str">
        <x:v>FAIL</x:v>
      </x:c>
      <x:c r="H6494" s="10" t="str">
        <x:v>EXECUTED</x:v>
      </x:c>
      <x:c r="I6494" s="10" t="str">
        <x:v>PARSED</x:v>
      </x:c>
      <x:c r="J6494" s="10" t="str">
        <x:v>SINGLESHOT_CAPTURED_DIAGNOSTIC_PASS</x:v>
      </x:c>
      <x:c r="K6494" s="10" t="str">
        <x:v>32dc766a38df1cff2a2322e3d3c47a92d5b8a0aa583cbe827829ea264bbbf773</x:v>
      </x:c>
      <x:c r="L6494" s="10" t="str">
        <x:v>historical_three</x:v>
      </x:c>
      <x:c r="M6494" s="10" t="n">
        <x:v>1</x:v>
      </x:c>
      <x:c r="N6494" s="10" t="n">
        <x:v>0</x:v>
      </x:c>
      <x:c r="O6494" s="10" t="n">
        <x:v>0</x:v>
      </x:c>
      <x:c r="P6494" s="9" t="str">
        <x:f>'CaseReview'!U2122</x:f>
        <x:v>FAIL</x:v>
      </x:c>
      <x:c r="Q6494" s="9" t="n">
        <x:f>IF(AND(T6494=1,G6494=P6494),1,0)</x:f>
        <x:v>1</x:v>
      </x:c>
      <x:c r="R6494" s="9" t="n">
        <x:f>IF(AND(T6494=1,G6494="PASS",P6494="FAIL"),1,0)</x:f>
        <x:v>0</x:v>
      </x:c>
      <x:c r="S6494" s="9" t="n">
        <x:f>IF(AND(T6494=1,G6494="FAIL",P6494="PASS"),1,0)</x:f>
        <x:v>0</x:v>
      </x:c>
      <x:c r="T6494" s="9" t="n">
        <x:v>1</x:v>
      </x:c>
      <x:c r="U6494" s="9" t="n">
        <x:v>5</x:v>
      </x:c>
      <x:c r="V6494" s="9" t="str">
        <x:v>MVP/SHACL_GENERATION_PIPELINE/experiments/LUNA_CONTEXTUAL_SINGLESHOT/RUN_01/runs/RUN-TRF-123-20260831T163443621586Z/artifacts/attempt_01/extracted_shape.ttl</x:v>
      </x:c>
    </x:row>
    <x:row r="6495" ht="22" customHeight="1">
      <x:c r="A6495" s="10" t="str">
        <x:v>SINGLESHOT</x:v>
      </x:c>
      <x:c r="B6495" s="10" t="str">
        <x:v>TRF-123</x:v>
      </x:c>
      <x:c r="C6495" s="10" t="str">
        <x:v>TRF-123-F03</x:v>
      </x:c>
      <x:c r="D6495" s="10" t="str">
        <x:v>RUN_01</x:v>
      </x:c>
      <x:c r="E6495" s="10" t="str">
        <x:v>ORIGINAL_LEDGER</x:v>
      </x:c>
      <x:c r="F6495" s="10" t="str">
        <x:v>FAIL</x:v>
      </x:c>
      <x:c r="G6495" s="10" t="str">
        <x:v>FAIL</x:v>
      </x:c>
      <x:c r="H6495" s="10" t="str">
        <x:v>EXECUTED</x:v>
      </x:c>
      <x:c r="I6495" s="10" t="str">
        <x:v>PARSED</x:v>
      </x:c>
      <x:c r="J6495" s="10" t="str">
        <x:v>SINGLESHOT_CAPTURED_DIAGNOSTIC_PASS</x:v>
      </x:c>
      <x:c r="K6495" s="10" t="str">
        <x:v>32dc766a38df1cff2a2322e3d3c47a92d5b8a0aa583cbe827829ea264bbbf773</x:v>
      </x:c>
      <x:c r="L6495" s="10" t="str">
        <x:v>historical_three</x:v>
      </x:c>
      <x:c r="M6495" s="10" t="n">
        <x:v>1</x:v>
      </x:c>
      <x:c r="N6495" s="10" t="n">
        <x:v>0</x:v>
      </x:c>
      <x:c r="O6495" s="10" t="n">
        <x:v>0</x:v>
      </x:c>
      <x:c r="P6495" s="9" t="str">
        <x:f>'CaseReview'!U2123</x:f>
        <x:v>FAIL</x:v>
      </x:c>
      <x:c r="Q6495" s="9" t="n">
        <x:f>IF(AND(T6495=1,G6495=P6495),1,0)</x:f>
        <x:v>1</x:v>
      </x:c>
      <x:c r="R6495" s="9" t="n">
        <x:f>IF(AND(T6495=1,G6495="PASS",P6495="FAIL"),1,0)</x:f>
        <x:v>0</x:v>
      </x:c>
      <x:c r="S6495" s="9" t="n">
        <x:f>IF(AND(T6495=1,G6495="FAIL",P6495="PASS"),1,0)</x:f>
        <x:v>0</x:v>
      </x:c>
      <x:c r="T6495" s="9" t="n">
        <x:v>1</x:v>
      </x:c>
      <x:c r="U6495" s="9" t="n">
        <x:v>5</x:v>
      </x:c>
      <x:c r="V6495" s="9" t="str">
        <x:v>MVP/SHACL_GENERATION_PIPELINE/experiments/LUNA_CONTEXTUAL_SINGLESHOT/RUN_01/runs/RUN-TRF-123-20260831T163443621586Z/artifacts/attempt_01/extracted_shape.ttl</x:v>
      </x:c>
    </x:row>
    <x:row r="6496" ht="22" customHeight="1">
      <x:c r="A6496" s="10" t="str">
        <x:v>SINGLESHOT</x:v>
      </x:c>
      <x:c r="B6496" s="10" t="str">
        <x:v>TRF-123</x:v>
      </x:c>
      <x:c r="C6496" s="10" t="str">
        <x:v>TRF-123-F04</x:v>
      </x:c>
      <x:c r="D6496" s="10" t="str">
        <x:v>RUN_01</x:v>
      </x:c>
      <x:c r="E6496" s="10" t="str">
        <x:v>ORIGINAL_LEDGER</x:v>
      </x:c>
      <x:c r="F6496" s="10" t="str">
        <x:v>FAIL</x:v>
      </x:c>
      <x:c r="G6496" s="10" t="str">
        <x:v>FAIL</x:v>
      </x:c>
      <x:c r="H6496" s="10" t="str">
        <x:v>EXECUTED</x:v>
      </x:c>
      <x:c r="I6496" s="10" t="str">
        <x:v>PARSED</x:v>
      </x:c>
      <x:c r="J6496" s="10" t="str">
        <x:v>SINGLESHOT_CAPTURED_DIAGNOSTIC_PASS</x:v>
      </x:c>
      <x:c r="K6496" s="10" t="str">
        <x:v>32dc766a38df1cff2a2322e3d3c47a92d5b8a0aa583cbe827829ea264bbbf773</x:v>
      </x:c>
      <x:c r="L6496" s="10" t="str">
        <x:v>historical_three</x:v>
      </x:c>
      <x:c r="M6496" s="10" t="n">
        <x:v>1</x:v>
      </x:c>
      <x:c r="N6496" s="10" t="n">
        <x:v>0</x:v>
      </x:c>
      <x:c r="O6496" s="10" t="n">
        <x:v>0</x:v>
      </x:c>
      <x:c r="P6496" s="9" t="str">
        <x:f>'CaseReview'!U2124</x:f>
        <x:v>FAIL</x:v>
      </x:c>
      <x:c r="Q6496" s="9" t="n">
        <x:f>IF(AND(T6496=1,G6496=P6496),1,0)</x:f>
        <x:v>1</x:v>
      </x:c>
      <x:c r="R6496" s="9" t="n">
        <x:f>IF(AND(T6496=1,G6496="PASS",P6496="FAIL"),1,0)</x:f>
        <x:v>0</x:v>
      </x:c>
      <x:c r="S6496" s="9" t="n">
        <x:f>IF(AND(T6496=1,G6496="FAIL",P6496="PASS"),1,0)</x:f>
        <x:v>0</x:v>
      </x:c>
      <x:c r="T6496" s="9" t="n">
        <x:v>1</x:v>
      </x:c>
      <x:c r="U6496" s="9" t="n">
        <x:v>5</x:v>
      </x:c>
      <x:c r="V6496" s="9" t="str">
        <x:v>MVP/SHACL_GENERATION_PIPELINE/experiments/LUNA_CONTEXTUAL_SINGLESHOT/RUN_01/runs/RUN-TRF-123-20260831T163443621586Z/artifacts/attempt_01/extracted_shape.ttl</x:v>
      </x:c>
    </x:row>
    <x:row r="6497" ht="22" customHeight="1">
      <x:c r="A6497" s="10" t="str">
        <x:v>SINGLESHOT</x:v>
      </x:c>
      <x:c r="B6497" s="10" t="str">
        <x:v>TRF-123</x:v>
      </x:c>
      <x:c r="C6497" s="10" t="str">
        <x:v>TRF-123-P01</x:v>
      </x:c>
      <x:c r="D6497" s="10" t="str">
        <x:v>RUN_01</x:v>
      </x:c>
      <x:c r="E6497" s="10" t="str">
        <x:v>ORIGINAL_LEDGER</x:v>
      </x:c>
      <x:c r="F6497" s="10" t="str">
        <x:v>PASS</x:v>
      </x:c>
      <x:c r="G6497" s="10" t="str">
        <x:v>FAIL</x:v>
      </x:c>
      <x:c r="H6497" s="10" t="str">
        <x:v>EXECUTED</x:v>
      </x:c>
      <x:c r="I6497" s="10" t="str">
        <x:v>PARSED</x:v>
      </x:c>
      <x:c r="J6497" s="10" t="str">
        <x:v>SINGLESHOT_CAPTURED_DIAGNOSTIC_PASS</x:v>
      </x:c>
      <x:c r="K6497" s="10" t="str">
        <x:v>32dc766a38df1cff2a2322e3d3c47a92d5b8a0aa583cbe827829ea264bbbf773</x:v>
      </x:c>
      <x:c r="L6497" s="10" t="str">
        <x:v>historical_three</x:v>
      </x:c>
      <x:c r="M6497" s="10" t="n">
        <x:v>0</x:v>
      </x:c>
      <x:c r="N6497" s="10" t="n">
        <x:v>0</x:v>
      </x:c>
      <x:c r="O6497" s="10" t="n">
        <x:v>1</x:v>
      </x:c>
      <x:c r="P6497" s="9" t="str">
        <x:f>'CaseReview'!U2125</x:f>
        <x:v>PASS</x:v>
      </x:c>
      <x:c r="Q6497" s="9" t="n">
        <x:f>IF(AND(T6497=1,G6497=P6497),1,0)</x:f>
        <x:v>0</x:v>
      </x:c>
      <x:c r="R6497" s="9" t="n">
        <x:f>IF(AND(T6497=1,G6497="PASS",P6497="FAIL"),1,0)</x:f>
        <x:v>0</x:v>
      </x:c>
      <x:c r="S6497" s="9" t="n">
        <x:f>IF(AND(T6497=1,G6497="FAIL",P6497="PASS"),1,0)</x:f>
        <x:v>1</x:v>
      </x:c>
      <x:c r="T6497" s="9" t="n">
        <x:v>1</x:v>
      </x:c>
      <x:c r="U6497" s="9" t="n">
        <x:v>5</x:v>
      </x:c>
      <x:c r="V6497" s="9" t="str">
        <x:v>MVP/SHACL_GENERATION_PIPELINE/experiments/LUNA_CONTEXTUAL_SINGLESHOT/RUN_01/runs/RUN-TRF-123-20260831T163443621586Z/artifacts/attempt_01/extracted_shape.ttl</x:v>
      </x:c>
    </x:row>
    <x:row r="6498" ht="22" customHeight="1">
      <x:c r="A6498" s="10" t="str">
        <x:v>SINGLESHOT</x:v>
      </x:c>
      <x:c r="B6498" s="10" t="str">
        <x:v>TRF-126</x:v>
      </x:c>
      <x:c r="C6498" s="10" t="str">
        <x:v>TRF-126-F01</x:v>
      </x:c>
      <x:c r="D6498" s="10" t="str">
        <x:v>RUN_01</x:v>
      </x:c>
      <x:c r="E6498" s="10" t="str">
        <x:v>ORIGINAL_LEDGER</x:v>
      </x:c>
      <x:c r="F6498" s="10" t="str">
        <x:v>FAIL</x:v>
      </x:c>
      <x:c r="G6498" s="10" t="str">
        <x:v>FAIL</x:v>
      </x:c>
      <x:c r="H6498" s="10" t="str">
        <x:v>EXECUTED</x:v>
      </x:c>
      <x:c r="I6498" s="10" t="str">
        <x:v>PARSED</x:v>
      </x:c>
      <x:c r="J6498" s="10" t="str">
        <x:v>SINGLESHOT_CAPTURED_DIAGNOSTIC_PASS</x:v>
      </x:c>
      <x:c r="K6498" s="10" t="str">
        <x:v>9e06ad4f7256f2aeb2a4bfbf1950799dd8ac9257af7aae2a78b2f7a20e13e08a</x:v>
      </x:c>
      <x:c r="L6498" s="10" t="str">
        <x:v>historical_three</x:v>
      </x:c>
      <x:c r="M6498" s="10" t="n">
        <x:v>1</x:v>
      </x:c>
      <x:c r="N6498" s="10" t="n">
        <x:v>0</x:v>
      </x:c>
      <x:c r="O6498" s="10" t="n">
        <x:v>0</x:v>
      </x:c>
      <x:c r="P6498" s="9" t="str">
        <x:f>'CaseReview'!U2126</x:f>
        <x:v>FAIL</x:v>
      </x:c>
      <x:c r="Q6498" s="9" t="n">
        <x:f>IF(AND(T6498=1,G6498=P6498),1,0)</x:f>
        <x:v>1</x:v>
      </x:c>
      <x:c r="R6498" s="9" t="n">
        <x:f>IF(AND(T6498=1,G6498="PASS",P6498="FAIL"),1,0)</x:f>
        <x:v>0</x:v>
      </x:c>
      <x:c r="S6498" s="9" t="n">
        <x:f>IF(AND(T6498=1,G6498="FAIL",P6498="PASS"),1,0)</x:f>
        <x:v>0</x:v>
      </x:c>
      <x:c r="T6498" s="9" t="n">
        <x:v>1</x:v>
      </x:c>
      <x:c r="U6498" s="9" t="n">
        <x:v>8</x:v>
      </x:c>
      <x:c r="V6498" s="9" t="str">
        <x:v>MVP/SHACL_GENERATION_PIPELINE/experiments/LUNA_CONTEXTUAL_SINGLESHOT/RUN_01/runs/RUN-TRF-126-20260831T163506402876Z/artifacts/attempt_01/extracted_shape.ttl</x:v>
      </x:c>
    </x:row>
    <x:row r="6499" ht="22" customHeight="1">
      <x:c r="A6499" s="10" t="str">
        <x:v>SINGLESHOT</x:v>
      </x:c>
      <x:c r="B6499" s="10" t="str">
        <x:v>TRF-126</x:v>
      </x:c>
      <x:c r="C6499" s="10" t="str">
        <x:v>TRF-126-F02</x:v>
      </x:c>
      <x:c r="D6499" s="10" t="str">
        <x:v>RUN_01</x:v>
      </x:c>
      <x:c r="E6499" s="10" t="str">
        <x:v>ORIGINAL_LEDGER</x:v>
      </x:c>
      <x:c r="F6499" s="10" t="str">
        <x:v>FAIL</x:v>
      </x:c>
      <x:c r="G6499" s="10" t="str">
        <x:v>FAIL</x:v>
      </x:c>
      <x:c r="H6499" s="10" t="str">
        <x:v>EXECUTED</x:v>
      </x:c>
      <x:c r="I6499" s="10" t="str">
        <x:v>PARSED</x:v>
      </x:c>
      <x:c r="J6499" s="10" t="str">
        <x:v>SINGLESHOT_CAPTURED_DIAGNOSTIC_PASS</x:v>
      </x:c>
      <x:c r="K6499" s="10" t="str">
        <x:v>9e06ad4f7256f2aeb2a4bfbf1950799dd8ac9257af7aae2a78b2f7a20e13e08a</x:v>
      </x:c>
      <x:c r="L6499" s="10" t="str">
        <x:v>historical_three</x:v>
      </x:c>
      <x:c r="M6499" s="10" t="n">
        <x:v>1</x:v>
      </x:c>
      <x:c r="N6499" s="10" t="n">
        <x:v>0</x:v>
      </x:c>
      <x:c r="O6499" s="10" t="n">
        <x:v>0</x:v>
      </x:c>
      <x:c r="P6499" s="9" t="str">
        <x:f>'CaseReview'!U2127</x:f>
        <x:v>FAIL</x:v>
      </x:c>
      <x:c r="Q6499" s="9" t="n">
        <x:f>IF(AND(T6499=1,G6499=P6499),1,0)</x:f>
        <x:v>1</x:v>
      </x:c>
      <x:c r="R6499" s="9" t="n">
        <x:f>IF(AND(T6499=1,G6499="PASS",P6499="FAIL"),1,0)</x:f>
        <x:v>0</x:v>
      </x:c>
      <x:c r="S6499" s="9" t="n">
        <x:f>IF(AND(T6499=1,G6499="FAIL",P6499="PASS"),1,0)</x:f>
        <x:v>0</x:v>
      </x:c>
      <x:c r="T6499" s="9" t="n">
        <x:v>1</x:v>
      </x:c>
      <x:c r="U6499" s="9" t="n">
        <x:v>8</x:v>
      </x:c>
      <x:c r="V6499" s="9" t="str">
        <x:v>MVP/SHACL_GENERATION_PIPELINE/experiments/LUNA_CONTEXTUAL_SINGLESHOT/RUN_01/runs/RUN-TRF-126-20260831T163506402876Z/artifacts/attempt_01/extracted_shape.ttl</x:v>
      </x:c>
    </x:row>
    <x:row r="6500" ht="22" customHeight="1">
      <x:c r="A6500" s="10" t="str">
        <x:v>SINGLESHOT</x:v>
      </x:c>
      <x:c r="B6500" s="10" t="str">
        <x:v>TRF-126</x:v>
      </x:c>
      <x:c r="C6500" s="10" t="str">
        <x:v>TRF-126-F03</x:v>
      </x:c>
      <x:c r="D6500" s="10" t="str">
        <x:v>RUN_01</x:v>
      </x:c>
      <x:c r="E6500" s="10" t="str">
        <x:v>ORIGINAL_LEDGER</x:v>
      </x:c>
      <x:c r="F6500" s="10" t="str">
        <x:v>FAIL</x:v>
      </x:c>
      <x:c r="G6500" s="10" t="str">
        <x:v>FAIL</x:v>
      </x:c>
      <x:c r="H6500" s="10" t="str">
        <x:v>EXECUTED</x:v>
      </x:c>
      <x:c r="I6500" s="10" t="str">
        <x:v>PARSED</x:v>
      </x:c>
      <x:c r="J6500" s="10" t="str">
        <x:v>SINGLESHOT_CAPTURED_DIAGNOSTIC_PASS</x:v>
      </x:c>
      <x:c r="K6500" s="10" t="str">
        <x:v>9e06ad4f7256f2aeb2a4bfbf1950799dd8ac9257af7aae2a78b2f7a20e13e08a</x:v>
      </x:c>
      <x:c r="L6500" s="10" t="str">
        <x:v>historical_three</x:v>
      </x:c>
      <x:c r="M6500" s="10" t="n">
        <x:v>1</x:v>
      </x:c>
      <x:c r="N6500" s="10" t="n">
        <x:v>0</x:v>
      </x:c>
      <x:c r="O6500" s="10" t="n">
        <x:v>0</x:v>
      </x:c>
      <x:c r="P6500" s="9" t="str">
        <x:f>'CaseReview'!U2128</x:f>
        <x:v>FAIL</x:v>
      </x:c>
      <x:c r="Q6500" s="9" t="n">
        <x:f>IF(AND(T6500=1,G6500=P6500),1,0)</x:f>
        <x:v>1</x:v>
      </x:c>
      <x:c r="R6500" s="9" t="n">
        <x:f>IF(AND(T6500=1,G6500="PASS",P6500="FAIL"),1,0)</x:f>
        <x:v>0</x:v>
      </x:c>
      <x:c r="S6500" s="9" t="n">
        <x:f>IF(AND(T6500=1,G6500="FAIL",P6500="PASS"),1,0)</x:f>
        <x:v>0</x:v>
      </x:c>
      <x:c r="T6500" s="9" t="n">
        <x:v>1</x:v>
      </x:c>
      <x:c r="U6500" s="9" t="n">
        <x:v>8</x:v>
      </x:c>
      <x:c r="V6500" s="9" t="str">
        <x:v>MVP/SHACL_GENERATION_PIPELINE/experiments/LUNA_CONTEXTUAL_SINGLESHOT/RUN_01/runs/RUN-TRF-126-20260831T163506402876Z/artifacts/attempt_01/extracted_shape.ttl</x:v>
      </x:c>
    </x:row>
    <x:row r="6501" ht="22" customHeight="1">
      <x:c r="A6501" s="10" t="str">
        <x:v>SINGLESHOT</x:v>
      </x:c>
      <x:c r="B6501" s="10" t="str">
        <x:v>TRF-126</x:v>
      </x:c>
      <x:c r="C6501" s="10" t="str">
        <x:v>TRF-126-F04</x:v>
      </x:c>
      <x:c r="D6501" s="10" t="str">
        <x:v>RUN_01</x:v>
      </x:c>
      <x:c r="E6501" s="10" t="str">
        <x:v>ORIGINAL_LEDGER</x:v>
      </x:c>
      <x:c r="F6501" s="10" t="str">
        <x:v>FAIL</x:v>
      </x:c>
      <x:c r="G6501" s="10" t="str">
        <x:v>FAIL</x:v>
      </x:c>
      <x:c r="H6501" s="10" t="str">
        <x:v>EXECUTED</x:v>
      </x:c>
      <x:c r="I6501" s="10" t="str">
        <x:v>PARSED</x:v>
      </x:c>
      <x:c r="J6501" s="10" t="str">
        <x:v>SINGLESHOT_CAPTURED_DIAGNOSTIC_PASS</x:v>
      </x:c>
      <x:c r="K6501" s="10" t="str">
        <x:v>9e06ad4f7256f2aeb2a4bfbf1950799dd8ac9257af7aae2a78b2f7a20e13e08a</x:v>
      </x:c>
      <x:c r="L6501" s="10" t="str">
        <x:v>historical_three</x:v>
      </x:c>
      <x:c r="M6501" s="10" t="n">
        <x:v>1</x:v>
      </x:c>
      <x:c r="N6501" s="10" t="n">
        <x:v>0</x:v>
      </x:c>
      <x:c r="O6501" s="10" t="n">
        <x:v>0</x:v>
      </x:c>
      <x:c r="P6501" s="9" t="str">
        <x:f>'CaseReview'!U2129</x:f>
        <x:v>FAIL</x:v>
      </x:c>
      <x:c r="Q6501" s="9" t="n">
        <x:f>IF(AND(T6501=1,G6501=P6501),1,0)</x:f>
        <x:v>1</x:v>
      </x:c>
      <x:c r="R6501" s="9" t="n">
        <x:f>IF(AND(T6501=1,G6501="PASS",P6501="FAIL"),1,0)</x:f>
        <x:v>0</x:v>
      </x:c>
      <x:c r="S6501" s="9" t="n">
        <x:f>IF(AND(T6501=1,G6501="FAIL",P6501="PASS"),1,0)</x:f>
        <x:v>0</x:v>
      </x:c>
      <x:c r="T6501" s="9" t="n">
        <x:v>1</x:v>
      </x:c>
      <x:c r="U6501" s="9" t="n">
        <x:v>8</x:v>
      </x:c>
      <x:c r="V6501" s="9" t="str">
        <x:v>MVP/SHACL_GENERATION_PIPELINE/experiments/LUNA_CONTEXTUAL_SINGLESHOT/RUN_01/runs/RUN-TRF-126-20260831T163506402876Z/artifacts/attempt_01/extracted_shape.ttl</x:v>
      </x:c>
    </x:row>
    <x:row r="6502" ht="22" customHeight="1">
      <x:c r="A6502" s="10" t="str">
        <x:v>SINGLESHOT</x:v>
      </x:c>
      <x:c r="B6502" s="10" t="str">
        <x:v>TRF-126</x:v>
      </x:c>
      <x:c r="C6502" s="10" t="str">
        <x:v>TRF-126-P01</x:v>
      </x:c>
      <x:c r="D6502" s="10" t="str">
        <x:v>RUN_01</x:v>
      </x:c>
      <x:c r="E6502" s="10" t="str">
        <x:v>ORIGINAL_LEDGER</x:v>
      </x:c>
      <x:c r="F6502" s="10" t="str">
        <x:v>PASS</x:v>
      </x:c>
      <x:c r="G6502" s="10" t="str">
        <x:v>PASS</x:v>
      </x:c>
      <x:c r="H6502" s="10" t="str">
        <x:v>EXECUTED</x:v>
      </x:c>
      <x:c r="I6502" s="10" t="str">
        <x:v>PARSED</x:v>
      </x:c>
      <x:c r="J6502" s="10" t="str">
        <x:v>SINGLESHOT_CAPTURED_DIAGNOSTIC_PASS</x:v>
      </x:c>
      <x:c r="K6502" s="10" t="str">
        <x:v>9e06ad4f7256f2aeb2a4bfbf1950799dd8ac9257af7aae2a78b2f7a20e13e08a</x:v>
      </x:c>
      <x:c r="L6502" s="10" t="str">
        <x:v>historical_three</x:v>
      </x:c>
      <x:c r="M6502" s="10" t="n">
        <x:v>1</x:v>
      </x:c>
      <x:c r="N6502" s="10" t="n">
        <x:v>0</x:v>
      </x:c>
      <x:c r="O6502" s="10" t="n">
        <x:v>0</x:v>
      </x:c>
      <x:c r="P6502" s="9" t="str">
        <x:f>'CaseReview'!U2130</x:f>
        <x:v>PASS</x:v>
      </x:c>
      <x:c r="Q6502" s="9" t="n">
        <x:f>IF(AND(T6502=1,G6502=P6502),1,0)</x:f>
        <x:v>1</x:v>
      </x:c>
      <x:c r="R6502" s="9" t="n">
        <x:f>IF(AND(T6502=1,G6502="PASS",P6502="FAIL"),1,0)</x:f>
        <x:v>0</x:v>
      </x:c>
      <x:c r="S6502" s="9" t="n">
        <x:f>IF(AND(T6502=1,G6502="FAIL",P6502="PASS"),1,0)</x:f>
        <x:v>0</x:v>
      </x:c>
      <x:c r="T6502" s="9" t="n">
        <x:v>1</x:v>
      </x:c>
      <x:c r="U6502" s="9" t="n">
        <x:v>8</x:v>
      </x:c>
      <x:c r="V6502" s="9" t="str">
        <x:v>MVP/SHACL_GENERATION_PIPELINE/experiments/LUNA_CONTEXTUAL_SINGLESHOT/RUN_01/runs/RUN-TRF-126-20260831T163506402876Z/artifacts/attempt_01/extracted_shape.ttl</x:v>
      </x:c>
    </x:row>
    <x:row r="6503" ht="22" customHeight="1">
      <x:c r="A6503" s="10" t="str">
        <x:v>SINGLESHOT</x:v>
      </x:c>
      <x:c r="B6503" s="10" t="str">
        <x:v>TRF-126</x:v>
      </x:c>
      <x:c r="C6503" s="10" t="str">
        <x:v>TRF-126-P02</x:v>
      </x:c>
      <x:c r="D6503" s="10" t="str">
        <x:v>RUN_01</x:v>
      </x:c>
      <x:c r="E6503" s="10" t="str">
        <x:v>ORIGINAL_LEDGER</x:v>
      </x:c>
      <x:c r="F6503" s="10" t="str">
        <x:v>PASS</x:v>
      </x:c>
      <x:c r="G6503" s="10" t="str">
        <x:v>PASS</x:v>
      </x:c>
      <x:c r="H6503" s="10" t="str">
        <x:v>EXECUTED</x:v>
      </x:c>
      <x:c r="I6503" s="10" t="str">
        <x:v>PARSED</x:v>
      </x:c>
      <x:c r="J6503" s="10" t="str">
        <x:v>SINGLESHOT_CAPTURED_DIAGNOSTIC_PASS</x:v>
      </x:c>
      <x:c r="K6503" s="10" t="str">
        <x:v>9e06ad4f7256f2aeb2a4bfbf1950799dd8ac9257af7aae2a78b2f7a20e13e08a</x:v>
      </x:c>
      <x:c r="L6503" s="10" t="str">
        <x:v>historical_three</x:v>
      </x:c>
      <x:c r="M6503" s="10" t="n">
        <x:v>1</x:v>
      </x:c>
      <x:c r="N6503" s="10" t="n">
        <x:v>0</x:v>
      </x:c>
      <x:c r="O6503" s="10" t="n">
        <x:v>0</x:v>
      </x:c>
      <x:c r="P6503" s="9" t="str">
        <x:f>'CaseReview'!U2131</x:f>
        <x:v>PASS</x:v>
      </x:c>
      <x:c r="Q6503" s="9" t="n">
        <x:f>IF(AND(T6503=1,G6503=P6503),1,0)</x:f>
        <x:v>1</x:v>
      </x:c>
      <x:c r="R6503" s="9" t="n">
        <x:f>IF(AND(T6503=1,G6503="PASS",P6503="FAIL"),1,0)</x:f>
        <x:v>0</x:v>
      </x:c>
      <x:c r="S6503" s="9" t="n">
        <x:f>IF(AND(T6503=1,G6503="FAIL",P6503="PASS"),1,0)</x:f>
        <x:v>0</x:v>
      </x:c>
      <x:c r="T6503" s="9" t="n">
        <x:v>1</x:v>
      </x:c>
      <x:c r="U6503" s="9" t="n">
        <x:v>8</x:v>
      </x:c>
      <x:c r="V6503" s="9" t="str">
        <x:v>MVP/SHACL_GENERATION_PIPELINE/experiments/LUNA_CONTEXTUAL_SINGLESHOT/RUN_01/runs/RUN-TRF-126-20260831T163506402876Z/artifacts/attempt_01/extracted_shape.ttl</x:v>
      </x:c>
    </x:row>
    <x:row r="6504" ht="22" customHeight="1">
      <x:c r="A6504" s="10" t="str">
        <x:v>SINGLESHOT</x:v>
      </x:c>
      <x:c r="B6504" s="10" t="str">
        <x:v>TRF-126</x:v>
      </x:c>
      <x:c r="C6504" s="10" t="str">
        <x:v>TRF-126-P03</x:v>
      </x:c>
      <x:c r="D6504" s="10" t="str">
        <x:v>RUN_01</x:v>
      </x:c>
      <x:c r="E6504" s="10" t="str">
        <x:v>ORIGINAL_LEDGER</x:v>
      </x:c>
      <x:c r="F6504" s="10" t="str">
        <x:v>PASS</x:v>
      </x:c>
      <x:c r="G6504" s="10" t="str">
        <x:v>PASS</x:v>
      </x:c>
      <x:c r="H6504" s="10" t="str">
        <x:v>EXECUTED</x:v>
      </x:c>
      <x:c r="I6504" s="10" t="str">
        <x:v>PARSED</x:v>
      </x:c>
      <x:c r="J6504" s="10" t="str">
        <x:v>SINGLESHOT_CAPTURED_DIAGNOSTIC_PASS</x:v>
      </x:c>
      <x:c r="K6504" s="10" t="str">
        <x:v>9e06ad4f7256f2aeb2a4bfbf1950799dd8ac9257af7aae2a78b2f7a20e13e08a</x:v>
      </x:c>
      <x:c r="L6504" s="10" t="str">
        <x:v>historical_three</x:v>
      </x:c>
      <x:c r="M6504" s="10" t="n">
        <x:v>1</x:v>
      </x:c>
      <x:c r="N6504" s="10" t="n">
        <x:v>0</x:v>
      </x:c>
      <x:c r="O6504" s="10" t="n">
        <x:v>0</x:v>
      </x:c>
      <x:c r="P6504" s="9" t="str">
        <x:f>'CaseReview'!U2132</x:f>
        <x:v>PASS</x:v>
      </x:c>
      <x:c r="Q6504" s="9" t="n">
        <x:f>IF(AND(T6504=1,G6504=P6504),1,0)</x:f>
        <x:v>1</x:v>
      </x:c>
      <x:c r="R6504" s="9" t="n">
        <x:f>IF(AND(T6504=1,G6504="PASS",P6504="FAIL"),1,0)</x:f>
        <x:v>0</x:v>
      </x:c>
      <x:c r="S6504" s="9" t="n">
        <x:f>IF(AND(T6504=1,G6504="FAIL",P6504="PASS"),1,0)</x:f>
        <x:v>0</x:v>
      </x:c>
      <x:c r="T6504" s="9" t="n">
        <x:v>1</x:v>
      </x:c>
      <x:c r="U6504" s="9" t="n">
        <x:v>8</x:v>
      </x:c>
      <x:c r="V6504" s="9" t="str">
        <x:v>MVP/SHACL_GENERATION_PIPELINE/experiments/LUNA_CONTEXTUAL_SINGLESHOT/RUN_01/runs/RUN-TRF-126-20260831T163506402876Z/artifacts/attempt_01/extracted_shape.ttl</x:v>
      </x:c>
    </x:row>
    <x:row r="6505" ht="22" customHeight="1">
      <x:c r="A6505" s="10" t="str">
        <x:v>SINGLESHOT</x:v>
      </x:c>
      <x:c r="B6505" s="10" t="str">
        <x:v>TRF-126</x:v>
      </x:c>
      <x:c r="C6505" s="10" t="str">
        <x:v>TRF-126-P04</x:v>
      </x:c>
      <x:c r="D6505" s="10" t="str">
        <x:v>RUN_01</x:v>
      </x:c>
      <x:c r="E6505" s="10" t="str">
        <x:v>ORIGINAL_LEDGER</x:v>
      </x:c>
      <x:c r="F6505" s="10" t="str">
        <x:v>PASS</x:v>
      </x:c>
      <x:c r="G6505" s="10" t="str">
        <x:v>PASS</x:v>
      </x:c>
      <x:c r="H6505" s="10" t="str">
        <x:v>EXECUTED</x:v>
      </x:c>
      <x:c r="I6505" s="10" t="str">
        <x:v>PARSED</x:v>
      </x:c>
      <x:c r="J6505" s="10" t="str">
        <x:v>SINGLESHOT_CAPTURED_DIAGNOSTIC_PASS</x:v>
      </x:c>
      <x:c r="K6505" s="10" t="str">
        <x:v>9e06ad4f7256f2aeb2a4bfbf1950799dd8ac9257af7aae2a78b2f7a20e13e08a</x:v>
      </x:c>
      <x:c r="L6505" s="10" t="str">
        <x:v>historical_three</x:v>
      </x:c>
      <x:c r="M6505" s="10" t="n">
        <x:v>1</x:v>
      </x:c>
      <x:c r="N6505" s="10" t="n">
        <x:v>0</x:v>
      </x:c>
      <x:c r="O6505" s="10" t="n">
        <x:v>0</x:v>
      </x:c>
      <x:c r="P6505" s="9" t="str">
        <x:f>'CaseReview'!U2133</x:f>
        <x:v>PASS</x:v>
      </x:c>
      <x:c r="Q6505" s="9" t="n">
        <x:f>IF(AND(T6505=1,G6505=P6505),1,0)</x:f>
        <x:v>1</x:v>
      </x:c>
      <x:c r="R6505" s="9" t="n">
        <x:f>IF(AND(T6505=1,G6505="PASS",P6505="FAIL"),1,0)</x:f>
        <x:v>0</x:v>
      </x:c>
      <x:c r="S6505" s="9" t="n">
        <x:f>IF(AND(T6505=1,G6505="FAIL",P6505="PASS"),1,0)</x:f>
        <x:v>0</x:v>
      </x:c>
      <x:c r="T6505" s="9" t="n">
        <x:v>1</x:v>
      </x:c>
      <x:c r="U6505" s="9" t="n">
        <x:v>8</x:v>
      </x:c>
      <x:c r="V6505" s="9" t="str">
        <x:v>MVP/SHACL_GENERATION_PIPELINE/experiments/LUNA_CONTEXTUAL_SINGLESHOT/RUN_01/runs/RUN-TRF-126-20260831T163506402876Z/artifacts/attempt_01/extracted_shape.ttl</x:v>
      </x:c>
    </x:row>
    <x:row r="6506" ht="22" customHeight="1">
      <x:c r="A6506" s="10" t="str">
        <x:v>SINGLESHOT</x:v>
      </x:c>
      <x:c r="B6506" s="10" t="str">
        <x:v>TRF-127</x:v>
      </x:c>
      <x:c r="C6506" s="10" t="str">
        <x:v>TRF-127-F01</x:v>
      </x:c>
      <x:c r="D6506" s="10" t="str">
        <x:v>RUN_01</x:v>
      </x:c>
      <x:c r="E6506" s="10" t="str">
        <x:v>ORIGINAL_LEDGER</x:v>
      </x:c>
      <x:c r="F6506" s="10" t="str">
        <x:v>FAIL</x:v>
      </x:c>
      <x:c r="G6506" s="10" t="str">
        <x:v>FAIL</x:v>
      </x:c>
      <x:c r="H6506" s="10" t="str">
        <x:v>EXECUTED</x:v>
      </x:c>
      <x:c r="I6506" s="10" t="str">
        <x:v>PARSED</x:v>
      </x:c>
      <x:c r="J6506" s="10" t="str">
        <x:v>SINGLESHOT_CAPTURED_DIAGNOSTIC_PASS</x:v>
      </x:c>
      <x:c r="K6506" s="10" t="str">
        <x:v>e88a0fecdb5a666eca4d3a42a7dd3120119f4b39aee38efa04e8609acfcd799f</x:v>
      </x:c>
      <x:c r="L6506" s="10" t="str">
        <x:v>historical_three</x:v>
      </x:c>
      <x:c r="M6506" s="10" t="n">
        <x:v>1</x:v>
      </x:c>
      <x:c r="N6506" s="10" t="n">
        <x:v>0</x:v>
      </x:c>
      <x:c r="O6506" s="10" t="n">
        <x:v>0</x:v>
      </x:c>
      <x:c r="P6506" s="9" t="str">
        <x:f>'CaseReview'!U2134</x:f>
        <x:v>FAIL</x:v>
      </x:c>
      <x:c r="Q6506" s="9" t="n">
        <x:f>IF(AND(T6506=1,G6506=P6506),1,0)</x:f>
        <x:v>1</x:v>
      </x:c>
      <x:c r="R6506" s="9" t="n">
        <x:f>IF(AND(T6506=1,G6506="PASS",P6506="FAIL"),1,0)</x:f>
        <x:v>0</x:v>
      </x:c>
      <x:c r="S6506" s="9" t="n">
        <x:f>IF(AND(T6506=1,G6506="FAIL",P6506="PASS"),1,0)</x:f>
        <x:v>0</x:v>
      </x:c>
      <x:c r="T6506" s="9" t="n">
        <x:v>1</x:v>
      </x:c>
      <x:c r="U6506" s="9" t="n">
        <x:v>6</x:v>
      </x:c>
      <x:c r="V6506" s="9" t="str">
        <x:v>MVP/SHACL_GENERATION_PIPELINE/experiments/LUNA_CONTEXTUAL_SINGLESHOT/RUN_01/runs/RUN-TRF-127-20260831T163517707907Z/artifacts/attempt_01/extracted_shape.ttl</x:v>
      </x:c>
    </x:row>
    <x:row r="6507" ht="22" customHeight="1">
      <x:c r="A6507" s="10" t="str">
        <x:v>SINGLESHOT</x:v>
      </x:c>
      <x:c r="B6507" s="10" t="str">
        <x:v>TRF-127</x:v>
      </x:c>
      <x:c r="C6507" s="10" t="str">
        <x:v>TRF-127-F02</x:v>
      </x:c>
      <x:c r="D6507" s="10" t="str">
        <x:v>RUN_01</x:v>
      </x:c>
      <x:c r="E6507" s="10" t="str">
        <x:v>ORIGINAL_LEDGER</x:v>
      </x:c>
      <x:c r="F6507" s="10" t="str">
        <x:v>FAIL</x:v>
      </x:c>
      <x:c r="G6507" s="10" t="str">
        <x:v>FAIL</x:v>
      </x:c>
      <x:c r="H6507" s="10" t="str">
        <x:v>EXECUTED</x:v>
      </x:c>
      <x:c r="I6507" s="10" t="str">
        <x:v>PARSED</x:v>
      </x:c>
      <x:c r="J6507" s="10" t="str">
        <x:v>SINGLESHOT_CAPTURED_DIAGNOSTIC_PASS</x:v>
      </x:c>
      <x:c r="K6507" s="10" t="str">
        <x:v>e88a0fecdb5a666eca4d3a42a7dd3120119f4b39aee38efa04e8609acfcd799f</x:v>
      </x:c>
      <x:c r="L6507" s="10" t="str">
        <x:v>historical_three</x:v>
      </x:c>
      <x:c r="M6507" s="10" t="n">
        <x:v>1</x:v>
      </x:c>
      <x:c r="N6507" s="10" t="n">
        <x:v>0</x:v>
      </x:c>
      <x:c r="O6507" s="10" t="n">
        <x:v>0</x:v>
      </x:c>
      <x:c r="P6507" s="9" t="str">
        <x:f>'CaseReview'!U2135</x:f>
        <x:v>FAIL</x:v>
      </x:c>
      <x:c r="Q6507" s="9" t="n">
        <x:f>IF(AND(T6507=1,G6507=P6507),1,0)</x:f>
        <x:v>1</x:v>
      </x:c>
      <x:c r="R6507" s="9" t="n">
        <x:f>IF(AND(T6507=1,G6507="PASS",P6507="FAIL"),1,0)</x:f>
        <x:v>0</x:v>
      </x:c>
      <x:c r="S6507" s="9" t="n">
        <x:f>IF(AND(T6507=1,G6507="FAIL",P6507="PASS"),1,0)</x:f>
        <x:v>0</x:v>
      </x:c>
      <x:c r="T6507" s="9" t="n">
        <x:v>1</x:v>
      </x:c>
      <x:c r="U6507" s="9" t="n">
        <x:v>6</x:v>
      </x:c>
      <x:c r="V6507" s="9" t="str">
        <x:v>MVP/SHACL_GENERATION_PIPELINE/experiments/LUNA_CONTEXTUAL_SINGLESHOT/RUN_01/runs/RUN-TRF-127-20260831T163517707907Z/artifacts/attempt_01/extracted_shape.ttl</x:v>
      </x:c>
    </x:row>
    <x:row r="6508" ht="22" customHeight="1">
      <x:c r="A6508" s="10" t="str">
        <x:v>SINGLESHOT</x:v>
      </x:c>
      <x:c r="B6508" s="10" t="str">
        <x:v>TRF-127</x:v>
      </x:c>
      <x:c r="C6508" s="10" t="str">
        <x:v>TRF-127-F03</x:v>
      </x:c>
      <x:c r="D6508" s="10" t="str">
        <x:v>RUN_01</x:v>
      </x:c>
      <x:c r="E6508" s="10" t="str">
        <x:v>ORIGINAL_LEDGER</x:v>
      </x:c>
      <x:c r="F6508" s="10" t="str">
        <x:v>FAIL</x:v>
      </x:c>
      <x:c r="G6508" s="10" t="str">
        <x:v>FAIL</x:v>
      </x:c>
      <x:c r="H6508" s="10" t="str">
        <x:v>EXECUTED</x:v>
      </x:c>
      <x:c r="I6508" s="10" t="str">
        <x:v>PARSED</x:v>
      </x:c>
      <x:c r="J6508" s="10" t="str">
        <x:v>SINGLESHOT_CAPTURED_DIAGNOSTIC_PASS</x:v>
      </x:c>
      <x:c r="K6508" s="10" t="str">
        <x:v>e88a0fecdb5a666eca4d3a42a7dd3120119f4b39aee38efa04e8609acfcd799f</x:v>
      </x:c>
      <x:c r="L6508" s="10" t="str">
        <x:v>historical_three</x:v>
      </x:c>
      <x:c r="M6508" s="10" t="n">
        <x:v>1</x:v>
      </x:c>
      <x:c r="N6508" s="10" t="n">
        <x:v>0</x:v>
      </x:c>
      <x:c r="O6508" s="10" t="n">
        <x:v>0</x:v>
      </x:c>
      <x:c r="P6508" s="9" t="str">
        <x:f>'CaseReview'!U2136</x:f>
        <x:v>FAIL</x:v>
      </x:c>
      <x:c r="Q6508" s="9" t="n">
        <x:f>IF(AND(T6508=1,G6508=P6508),1,0)</x:f>
        <x:v>1</x:v>
      </x:c>
      <x:c r="R6508" s="9" t="n">
        <x:f>IF(AND(T6508=1,G6508="PASS",P6508="FAIL"),1,0)</x:f>
        <x:v>0</x:v>
      </x:c>
      <x:c r="S6508" s="9" t="n">
        <x:f>IF(AND(T6508=1,G6508="FAIL",P6508="PASS"),1,0)</x:f>
        <x:v>0</x:v>
      </x:c>
      <x:c r="T6508" s="9" t="n">
        <x:v>1</x:v>
      </x:c>
      <x:c r="U6508" s="9" t="n">
        <x:v>6</x:v>
      </x:c>
      <x:c r="V6508" s="9" t="str">
        <x:v>MVP/SHACL_GENERATION_PIPELINE/experiments/LUNA_CONTEXTUAL_SINGLESHOT/RUN_01/runs/RUN-TRF-127-20260831T163517707907Z/artifacts/attempt_01/extracted_shape.ttl</x:v>
      </x:c>
    </x:row>
    <x:row r="6509" ht="22" customHeight="1">
      <x:c r="A6509" s="10" t="str">
        <x:v>SINGLESHOT</x:v>
      </x:c>
      <x:c r="B6509" s="10" t="str">
        <x:v>TRF-127</x:v>
      </x:c>
      <x:c r="C6509" s="10" t="str">
        <x:v>TRF-127-F04</x:v>
      </x:c>
      <x:c r="D6509" s="10" t="str">
        <x:v>RUN_01</x:v>
      </x:c>
      <x:c r="E6509" s="10" t="str">
        <x:v>ORIGINAL_LEDGER</x:v>
      </x:c>
      <x:c r="F6509" s="10" t="str">
        <x:v>FAIL</x:v>
      </x:c>
      <x:c r="G6509" s="10" t="str">
        <x:v>FAIL</x:v>
      </x:c>
      <x:c r="H6509" s="10" t="str">
        <x:v>EXECUTED</x:v>
      </x:c>
      <x:c r="I6509" s="10" t="str">
        <x:v>PARSED</x:v>
      </x:c>
      <x:c r="J6509" s="10" t="str">
        <x:v>SINGLESHOT_CAPTURED_DIAGNOSTIC_PASS</x:v>
      </x:c>
      <x:c r="K6509" s="10" t="str">
        <x:v>e88a0fecdb5a666eca4d3a42a7dd3120119f4b39aee38efa04e8609acfcd799f</x:v>
      </x:c>
      <x:c r="L6509" s="10" t="str">
        <x:v>historical_three</x:v>
      </x:c>
      <x:c r="M6509" s="10" t="n">
        <x:v>1</x:v>
      </x:c>
      <x:c r="N6509" s="10" t="n">
        <x:v>0</x:v>
      </x:c>
      <x:c r="O6509" s="10" t="n">
        <x:v>0</x:v>
      </x:c>
      <x:c r="P6509" s="9" t="str">
        <x:f>'CaseReview'!U2137</x:f>
        <x:v>FAIL</x:v>
      </x:c>
      <x:c r="Q6509" s="9" t="n">
        <x:f>IF(AND(T6509=1,G6509=P6509),1,0)</x:f>
        <x:v>1</x:v>
      </x:c>
      <x:c r="R6509" s="9" t="n">
        <x:f>IF(AND(T6509=1,G6509="PASS",P6509="FAIL"),1,0)</x:f>
        <x:v>0</x:v>
      </x:c>
      <x:c r="S6509" s="9" t="n">
        <x:f>IF(AND(T6509=1,G6509="FAIL",P6509="PASS"),1,0)</x:f>
        <x:v>0</x:v>
      </x:c>
      <x:c r="T6509" s="9" t="n">
        <x:v>1</x:v>
      </x:c>
      <x:c r="U6509" s="9" t="n">
        <x:v>6</x:v>
      </x:c>
      <x:c r="V6509" s="9" t="str">
        <x:v>MVP/SHACL_GENERATION_PIPELINE/experiments/LUNA_CONTEXTUAL_SINGLESHOT/RUN_01/runs/RUN-TRF-127-20260831T163517707907Z/artifacts/attempt_01/extracted_shape.ttl</x:v>
      </x:c>
    </x:row>
    <x:row r="6510" ht="22" customHeight="1">
      <x:c r="A6510" s="10" t="str">
        <x:v>SINGLESHOT</x:v>
      </x:c>
      <x:c r="B6510" s="10" t="str">
        <x:v>TRF-127</x:v>
      </x:c>
      <x:c r="C6510" s="10" t="str">
        <x:v>TRF-127-P01</x:v>
      </x:c>
      <x:c r="D6510" s="10" t="str">
        <x:v>RUN_01</x:v>
      </x:c>
      <x:c r="E6510" s="10" t="str">
        <x:v>ORIGINAL_LEDGER</x:v>
      </x:c>
      <x:c r="F6510" s="10" t="str">
        <x:v>PASS</x:v>
      </x:c>
      <x:c r="G6510" s="10" t="str">
        <x:v>PASS</x:v>
      </x:c>
      <x:c r="H6510" s="10" t="str">
        <x:v>EXECUTED</x:v>
      </x:c>
      <x:c r="I6510" s="10" t="str">
        <x:v>PARSED</x:v>
      </x:c>
      <x:c r="J6510" s="10" t="str">
        <x:v>SINGLESHOT_CAPTURED_DIAGNOSTIC_PASS</x:v>
      </x:c>
      <x:c r="K6510" s="10" t="str">
        <x:v>e88a0fecdb5a666eca4d3a42a7dd3120119f4b39aee38efa04e8609acfcd799f</x:v>
      </x:c>
      <x:c r="L6510" s="10" t="str">
        <x:v>historical_three</x:v>
      </x:c>
      <x:c r="M6510" s="10" t="n">
        <x:v>1</x:v>
      </x:c>
      <x:c r="N6510" s="10" t="n">
        <x:v>0</x:v>
      </x:c>
      <x:c r="O6510" s="10" t="n">
        <x:v>0</x:v>
      </x:c>
      <x:c r="P6510" s="9" t="str">
        <x:f>'CaseReview'!U2138</x:f>
        <x:v>PASS</x:v>
      </x:c>
      <x:c r="Q6510" s="9" t="n">
        <x:f>IF(AND(T6510=1,G6510=P6510),1,0)</x:f>
        <x:v>1</x:v>
      </x:c>
      <x:c r="R6510" s="9" t="n">
        <x:f>IF(AND(T6510=1,G6510="PASS",P6510="FAIL"),1,0)</x:f>
        <x:v>0</x:v>
      </x:c>
      <x:c r="S6510" s="9" t="n">
        <x:f>IF(AND(T6510=1,G6510="FAIL",P6510="PASS"),1,0)</x:f>
        <x:v>0</x:v>
      </x:c>
      <x:c r="T6510" s="9" t="n">
        <x:v>1</x:v>
      </x:c>
      <x:c r="U6510" s="9" t="n">
        <x:v>6</x:v>
      </x:c>
      <x:c r="V6510" s="9" t="str">
        <x:v>MVP/SHACL_GENERATION_PIPELINE/experiments/LUNA_CONTEXTUAL_SINGLESHOT/RUN_01/runs/RUN-TRF-127-20260831T163517707907Z/artifacts/attempt_01/extracted_shape.ttl</x:v>
      </x:c>
    </x:row>
    <x:row r="6511" ht="22" customHeight="1">
      <x:c r="A6511" s="10" t="str">
        <x:v>SINGLESHOT</x:v>
      </x:c>
      <x:c r="B6511" s="10" t="str">
        <x:v>TRF-127</x:v>
      </x:c>
      <x:c r="C6511" s="10" t="str">
        <x:v>TRF-127-P02</x:v>
      </x:c>
      <x:c r="D6511" s="10" t="str">
        <x:v>RUN_01</x:v>
      </x:c>
      <x:c r="E6511" s="10" t="str">
        <x:v>ORIGINAL_LEDGER</x:v>
      </x:c>
      <x:c r="F6511" s="10" t="str">
        <x:v>PASS</x:v>
      </x:c>
      <x:c r="G6511" s="10" t="str">
        <x:v>PASS</x:v>
      </x:c>
      <x:c r="H6511" s="10" t="str">
        <x:v>EXECUTED</x:v>
      </x:c>
      <x:c r="I6511" s="10" t="str">
        <x:v>PARSED</x:v>
      </x:c>
      <x:c r="J6511" s="10" t="str">
        <x:v>SINGLESHOT_CAPTURED_DIAGNOSTIC_PASS</x:v>
      </x:c>
      <x:c r="K6511" s="10" t="str">
        <x:v>e88a0fecdb5a666eca4d3a42a7dd3120119f4b39aee38efa04e8609acfcd799f</x:v>
      </x:c>
      <x:c r="L6511" s="10" t="str">
        <x:v>historical_three</x:v>
      </x:c>
      <x:c r="M6511" s="10" t="n">
        <x:v>1</x:v>
      </x:c>
      <x:c r="N6511" s="10" t="n">
        <x:v>0</x:v>
      </x:c>
      <x:c r="O6511" s="10" t="n">
        <x:v>0</x:v>
      </x:c>
      <x:c r="P6511" s="9" t="str">
        <x:f>'CaseReview'!U2139</x:f>
        <x:v>PASS</x:v>
      </x:c>
      <x:c r="Q6511" s="9" t="n">
        <x:f>IF(AND(T6511=1,G6511=P6511),1,0)</x:f>
        <x:v>1</x:v>
      </x:c>
      <x:c r="R6511" s="9" t="n">
        <x:f>IF(AND(T6511=1,G6511="PASS",P6511="FAIL"),1,0)</x:f>
        <x:v>0</x:v>
      </x:c>
      <x:c r="S6511" s="9" t="n">
        <x:f>IF(AND(T6511=1,G6511="FAIL",P6511="PASS"),1,0)</x:f>
        <x:v>0</x:v>
      </x:c>
      <x:c r="T6511" s="9" t="n">
        <x:v>1</x:v>
      </x:c>
      <x:c r="U6511" s="9" t="n">
        <x:v>6</x:v>
      </x:c>
      <x:c r="V6511" s="9" t="str">
        <x:v>MVP/SHACL_GENERATION_PIPELINE/experiments/LUNA_CONTEXTUAL_SINGLESHOT/RUN_01/runs/RUN-TRF-127-20260831T163517707907Z/artifacts/attempt_01/extracted_shape.ttl</x:v>
      </x:c>
    </x:row>
    <x:row r="6512" ht="22" customHeight="1">
      <x:c r="A6512" s="10" t="str">
        <x:v>SINGLESHOT</x:v>
      </x:c>
      <x:c r="B6512" s="10" t="str">
        <x:v>TRF-128</x:v>
      </x:c>
      <x:c r="C6512" s="10" t="str">
        <x:v>TRF-128-F01</x:v>
      </x:c>
      <x:c r="D6512" s="10" t="str">
        <x:v>RUN_01</x:v>
      </x:c>
      <x:c r="E6512" s="10" t="str">
        <x:v>ORIGINAL_LEDGER</x:v>
      </x:c>
      <x:c r="F6512" s="10" t="str">
        <x:v>FAIL</x:v>
      </x:c>
      <x:c r="G6512" s="10" t="str">
        <x:v>FAIL</x:v>
      </x:c>
      <x:c r="H6512" s="10" t="str">
        <x:v>EXECUTED</x:v>
      </x:c>
      <x:c r="I6512" s="10" t="str">
        <x:v>PARSED</x:v>
      </x:c>
      <x:c r="J6512" s="10" t="str">
        <x:v>SINGLESHOT_CAPTURED_DIAGNOSTIC_PASS</x:v>
      </x:c>
      <x:c r="K6512" s="10" t="str">
        <x:v>195385eb76eeb8f3b168f82e23bec45d748414088a05f56078959359165c5706</x:v>
      </x:c>
      <x:c r="L6512" s="10" t="str">
        <x:v>historical_three</x:v>
      </x:c>
      <x:c r="M6512" s="10" t="n">
        <x:v>1</x:v>
      </x:c>
      <x:c r="N6512" s="10" t="n">
        <x:v>0</x:v>
      </x:c>
      <x:c r="O6512" s="10" t="n">
        <x:v>0</x:v>
      </x:c>
      <x:c r="P6512" s="9" t="str">
        <x:f>'CaseReview'!U2140</x:f>
        <x:v>FAIL</x:v>
      </x:c>
      <x:c r="Q6512" s="9" t="n">
        <x:f>IF(AND(T6512=1,G6512=P6512),1,0)</x:f>
        <x:v>1</x:v>
      </x:c>
      <x:c r="R6512" s="9" t="n">
        <x:f>IF(AND(T6512=1,G6512="PASS",P6512="FAIL"),1,0)</x:f>
        <x:v>0</x:v>
      </x:c>
      <x:c r="S6512" s="9" t="n">
        <x:f>IF(AND(T6512=1,G6512="FAIL",P6512="PASS"),1,0)</x:f>
        <x:v>0</x:v>
      </x:c>
      <x:c r="T6512" s="9" t="n">
        <x:v>1</x:v>
      </x:c>
      <x:c r="U6512" s="9" t="n">
        <x:v>9</x:v>
      </x:c>
      <x:c r="V6512" s="9" t="str">
        <x:v>MVP/SHACL_GENERATION_PIPELINE/experiments/LUNA_CONTEXTUAL_SINGLESHOT/RUN_01/runs/RUN-TRF-128-20260831T163543792739Z/artifacts/attempt_01/extracted_shape.ttl</x:v>
      </x:c>
    </x:row>
    <x:row r="6513" ht="22" customHeight="1">
      <x:c r="A6513" s="10" t="str">
        <x:v>SINGLESHOT</x:v>
      </x:c>
      <x:c r="B6513" s="10" t="str">
        <x:v>TRF-128</x:v>
      </x:c>
      <x:c r="C6513" s="10" t="str">
        <x:v>TRF-128-F02</x:v>
      </x:c>
      <x:c r="D6513" s="10" t="str">
        <x:v>RUN_01</x:v>
      </x:c>
      <x:c r="E6513" s="10" t="str">
        <x:v>ORIGINAL_LEDGER</x:v>
      </x:c>
      <x:c r="F6513" s="10" t="str">
        <x:v>FAIL</x:v>
      </x:c>
      <x:c r="G6513" s="10" t="str">
        <x:v>FAIL</x:v>
      </x:c>
      <x:c r="H6513" s="10" t="str">
        <x:v>EXECUTED</x:v>
      </x:c>
      <x:c r="I6513" s="10" t="str">
        <x:v>PARSED</x:v>
      </x:c>
      <x:c r="J6513" s="10" t="str">
        <x:v>SINGLESHOT_CAPTURED_DIAGNOSTIC_PASS</x:v>
      </x:c>
      <x:c r="K6513" s="10" t="str">
        <x:v>195385eb76eeb8f3b168f82e23bec45d748414088a05f56078959359165c5706</x:v>
      </x:c>
      <x:c r="L6513" s="10" t="str">
        <x:v>historical_three</x:v>
      </x:c>
      <x:c r="M6513" s="10" t="n">
        <x:v>1</x:v>
      </x:c>
      <x:c r="N6513" s="10" t="n">
        <x:v>0</x:v>
      </x:c>
      <x:c r="O6513" s="10" t="n">
        <x:v>0</x:v>
      </x:c>
      <x:c r="P6513" s="9" t="str">
        <x:f>'CaseReview'!U2141</x:f>
        <x:v>FAIL</x:v>
      </x:c>
      <x:c r="Q6513" s="9" t="n">
        <x:f>IF(AND(T6513=1,G6513=P6513),1,0)</x:f>
        <x:v>1</x:v>
      </x:c>
      <x:c r="R6513" s="9" t="n">
        <x:f>IF(AND(T6513=1,G6513="PASS",P6513="FAIL"),1,0)</x:f>
        <x:v>0</x:v>
      </x:c>
      <x:c r="S6513" s="9" t="n">
        <x:f>IF(AND(T6513=1,G6513="FAIL",P6513="PASS"),1,0)</x:f>
        <x:v>0</x:v>
      </x:c>
      <x:c r="T6513" s="9" t="n">
        <x:v>1</x:v>
      </x:c>
      <x:c r="U6513" s="9" t="n">
        <x:v>9</x:v>
      </x:c>
      <x:c r="V6513" s="9" t="str">
        <x:v>MVP/SHACL_GENERATION_PIPELINE/experiments/LUNA_CONTEXTUAL_SINGLESHOT/RUN_01/runs/RUN-TRF-128-20260831T163543792739Z/artifacts/attempt_01/extracted_shape.ttl</x:v>
      </x:c>
    </x:row>
    <x:row r="6514" ht="22" customHeight="1">
      <x:c r="A6514" s="10" t="str">
        <x:v>SINGLESHOT</x:v>
      </x:c>
      <x:c r="B6514" s="10" t="str">
        <x:v>TRF-128</x:v>
      </x:c>
      <x:c r="C6514" s="10" t="str">
        <x:v>TRF-128-F03</x:v>
      </x:c>
      <x:c r="D6514" s="10" t="str">
        <x:v>RUN_01</x:v>
      </x:c>
      <x:c r="E6514" s="10" t="str">
        <x:v>ORIGINAL_LEDGER</x:v>
      </x:c>
      <x:c r="F6514" s="10" t="str">
        <x:v>FAIL</x:v>
      </x:c>
      <x:c r="G6514" s="10" t="str">
        <x:v>FAIL</x:v>
      </x:c>
      <x:c r="H6514" s="10" t="str">
        <x:v>EXECUTED</x:v>
      </x:c>
      <x:c r="I6514" s="10" t="str">
        <x:v>PARSED</x:v>
      </x:c>
      <x:c r="J6514" s="10" t="str">
        <x:v>SINGLESHOT_CAPTURED_DIAGNOSTIC_PASS</x:v>
      </x:c>
      <x:c r="K6514" s="10" t="str">
        <x:v>195385eb76eeb8f3b168f82e23bec45d748414088a05f56078959359165c5706</x:v>
      </x:c>
      <x:c r="L6514" s="10" t="str">
        <x:v>historical_three</x:v>
      </x:c>
      <x:c r="M6514" s="10" t="n">
        <x:v>1</x:v>
      </x:c>
      <x:c r="N6514" s="10" t="n">
        <x:v>0</x:v>
      </x:c>
      <x:c r="O6514" s="10" t="n">
        <x:v>0</x:v>
      </x:c>
      <x:c r="P6514" s="9" t="str">
        <x:f>'CaseReview'!U2142</x:f>
        <x:v>FAIL</x:v>
      </x:c>
      <x:c r="Q6514" s="9" t="n">
        <x:f>IF(AND(T6514=1,G6514=P6514),1,0)</x:f>
        <x:v>1</x:v>
      </x:c>
      <x:c r="R6514" s="9" t="n">
        <x:f>IF(AND(T6514=1,G6514="PASS",P6514="FAIL"),1,0)</x:f>
        <x:v>0</x:v>
      </x:c>
      <x:c r="S6514" s="9" t="n">
        <x:f>IF(AND(T6514=1,G6514="FAIL",P6514="PASS"),1,0)</x:f>
        <x:v>0</x:v>
      </x:c>
      <x:c r="T6514" s="9" t="n">
        <x:v>1</x:v>
      </x:c>
      <x:c r="U6514" s="9" t="n">
        <x:v>9</x:v>
      </x:c>
      <x:c r="V6514" s="9" t="str">
        <x:v>MVP/SHACL_GENERATION_PIPELINE/experiments/LUNA_CONTEXTUAL_SINGLESHOT/RUN_01/runs/RUN-TRF-128-20260831T163543792739Z/artifacts/attempt_01/extracted_shape.ttl</x:v>
      </x:c>
    </x:row>
    <x:row r="6515" ht="22" customHeight="1">
      <x:c r="A6515" s="10" t="str">
        <x:v>SINGLESHOT</x:v>
      </x:c>
      <x:c r="B6515" s="10" t="str">
        <x:v>TRF-128</x:v>
      </x:c>
      <x:c r="C6515" s="10" t="str">
        <x:v>TRF-128-F04</x:v>
      </x:c>
      <x:c r="D6515" s="10" t="str">
        <x:v>RUN_01</x:v>
      </x:c>
      <x:c r="E6515" s="10" t="str">
        <x:v>ORIGINAL_LEDGER</x:v>
      </x:c>
      <x:c r="F6515" s="10" t="str">
        <x:v>FAIL</x:v>
      </x:c>
      <x:c r="G6515" s="10" t="str">
        <x:v>FAIL</x:v>
      </x:c>
      <x:c r="H6515" s="10" t="str">
        <x:v>EXECUTED</x:v>
      </x:c>
      <x:c r="I6515" s="10" t="str">
        <x:v>PARSED</x:v>
      </x:c>
      <x:c r="J6515" s="10" t="str">
        <x:v>SINGLESHOT_CAPTURED_DIAGNOSTIC_PASS</x:v>
      </x:c>
      <x:c r="K6515" s="10" t="str">
        <x:v>195385eb76eeb8f3b168f82e23bec45d748414088a05f56078959359165c5706</x:v>
      </x:c>
      <x:c r="L6515" s="10" t="str">
        <x:v>historical_three</x:v>
      </x:c>
      <x:c r="M6515" s="10" t="n">
        <x:v>1</x:v>
      </x:c>
      <x:c r="N6515" s="10" t="n">
        <x:v>0</x:v>
      </x:c>
      <x:c r="O6515" s="10" t="n">
        <x:v>0</x:v>
      </x:c>
      <x:c r="P6515" s="9" t="str">
        <x:f>'CaseReview'!U2143</x:f>
        <x:v>FAIL</x:v>
      </x:c>
      <x:c r="Q6515" s="9" t="n">
        <x:f>IF(AND(T6515=1,G6515=P6515),1,0)</x:f>
        <x:v>1</x:v>
      </x:c>
      <x:c r="R6515" s="9" t="n">
        <x:f>IF(AND(T6515=1,G6515="PASS",P6515="FAIL"),1,0)</x:f>
        <x:v>0</x:v>
      </x:c>
      <x:c r="S6515" s="9" t="n">
        <x:f>IF(AND(T6515=1,G6515="FAIL",P6515="PASS"),1,0)</x:f>
        <x:v>0</x:v>
      </x:c>
      <x:c r="T6515" s="9" t="n">
        <x:v>1</x:v>
      </x:c>
      <x:c r="U6515" s="9" t="n">
        <x:v>9</x:v>
      </x:c>
      <x:c r="V6515" s="9" t="str">
        <x:v>MVP/SHACL_GENERATION_PIPELINE/experiments/LUNA_CONTEXTUAL_SINGLESHOT/RUN_01/runs/RUN-TRF-128-20260831T163543792739Z/artifacts/attempt_01/extracted_shape.ttl</x:v>
      </x:c>
    </x:row>
    <x:row r="6516" ht="22" customHeight="1">
      <x:c r="A6516" s="10" t="str">
        <x:v>SINGLESHOT</x:v>
      </x:c>
      <x:c r="B6516" s="10" t="str">
        <x:v>TRF-128</x:v>
      </x:c>
      <x:c r="C6516" s="10" t="str">
        <x:v>TRF-128-F05</x:v>
      </x:c>
      <x:c r="D6516" s="10" t="str">
        <x:v>RUN_01</x:v>
      </x:c>
      <x:c r="E6516" s="10" t="str">
        <x:v>ORIGINAL_LEDGER</x:v>
      </x:c>
      <x:c r="F6516" s="10" t="str">
        <x:v>FAIL</x:v>
      </x:c>
      <x:c r="G6516" s="10" t="str">
        <x:v>FAIL</x:v>
      </x:c>
      <x:c r="H6516" s="10" t="str">
        <x:v>EXECUTED</x:v>
      </x:c>
      <x:c r="I6516" s="10" t="str">
        <x:v>PARSED</x:v>
      </x:c>
      <x:c r="J6516" s="10" t="str">
        <x:v>SINGLESHOT_CAPTURED_DIAGNOSTIC_PASS</x:v>
      </x:c>
      <x:c r="K6516" s="10" t="str">
        <x:v>195385eb76eeb8f3b168f82e23bec45d748414088a05f56078959359165c5706</x:v>
      </x:c>
      <x:c r="L6516" s="10" t="str">
        <x:v>historical_three</x:v>
      </x:c>
      <x:c r="M6516" s="10" t="n">
        <x:v>1</x:v>
      </x:c>
      <x:c r="N6516" s="10" t="n">
        <x:v>0</x:v>
      </x:c>
      <x:c r="O6516" s="10" t="n">
        <x:v>0</x:v>
      </x:c>
      <x:c r="P6516" s="9" t="str">
        <x:f>'CaseReview'!U2144</x:f>
        <x:v>FAIL</x:v>
      </x:c>
      <x:c r="Q6516" s="9" t="n">
        <x:f>IF(AND(T6516=1,G6516=P6516),1,0)</x:f>
        <x:v>1</x:v>
      </x:c>
      <x:c r="R6516" s="9" t="n">
        <x:f>IF(AND(T6516=1,G6516="PASS",P6516="FAIL"),1,0)</x:f>
        <x:v>0</x:v>
      </x:c>
      <x:c r="S6516" s="9" t="n">
        <x:f>IF(AND(T6516=1,G6516="FAIL",P6516="PASS"),1,0)</x:f>
        <x:v>0</x:v>
      </x:c>
      <x:c r="T6516" s="9" t="n">
        <x:v>1</x:v>
      </x:c>
      <x:c r="U6516" s="9" t="n">
        <x:v>9</x:v>
      </x:c>
      <x:c r="V6516" s="9" t="str">
        <x:v>MVP/SHACL_GENERATION_PIPELINE/experiments/LUNA_CONTEXTUAL_SINGLESHOT/RUN_01/runs/RUN-TRF-128-20260831T163543792739Z/artifacts/attempt_01/extracted_shape.ttl</x:v>
      </x:c>
    </x:row>
    <x:row r="6517" ht="22" customHeight="1">
      <x:c r="A6517" s="10" t="str">
        <x:v>SINGLESHOT</x:v>
      </x:c>
      <x:c r="B6517" s="10" t="str">
        <x:v>TRF-128</x:v>
      </x:c>
      <x:c r="C6517" s="10" t="str">
        <x:v>TRF-128-P01</x:v>
      </x:c>
      <x:c r="D6517" s="10" t="str">
        <x:v>RUN_01</x:v>
      </x:c>
      <x:c r="E6517" s="10" t="str">
        <x:v>ORIGINAL_LEDGER</x:v>
      </x:c>
      <x:c r="F6517" s="10" t="str">
        <x:v>PASS</x:v>
      </x:c>
      <x:c r="G6517" s="10" t="str">
        <x:v>PASS</x:v>
      </x:c>
      <x:c r="H6517" s="10" t="str">
        <x:v>EXECUTED</x:v>
      </x:c>
      <x:c r="I6517" s="10" t="str">
        <x:v>PARSED</x:v>
      </x:c>
      <x:c r="J6517" s="10" t="str">
        <x:v>SINGLESHOT_CAPTURED_DIAGNOSTIC_PASS</x:v>
      </x:c>
      <x:c r="K6517" s="10" t="str">
        <x:v>195385eb76eeb8f3b168f82e23bec45d748414088a05f56078959359165c5706</x:v>
      </x:c>
      <x:c r="L6517" s="10" t="str">
        <x:v>historical_three</x:v>
      </x:c>
      <x:c r="M6517" s="10" t="n">
        <x:v>1</x:v>
      </x:c>
      <x:c r="N6517" s="10" t="n">
        <x:v>0</x:v>
      </x:c>
      <x:c r="O6517" s="10" t="n">
        <x:v>0</x:v>
      </x:c>
      <x:c r="P6517" s="9" t="str">
        <x:f>'CaseReview'!U2145</x:f>
        <x:v>PASS</x:v>
      </x:c>
      <x:c r="Q6517" s="9" t="n">
        <x:f>IF(AND(T6517=1,G6517=P6517),1,0)</x:f>
        <x:v>1</x:v>
      </x:c>
      <x:c r="R6517" s="9" t="n">
        <x:f>IF(AND(T6517=1,G6517="PASS",P6517="FAIL"),1,0)</x:f>
        <x:v>0</x:v>
      </x:c>
      <x:c r="S6517" s="9" t="n">
        <x:f>IF(AND(T6517=1,G6517="FAIL",P6517="PASS"),1,0)</x:f>
        <x:v>0</x:v>
      </x:c>
      <x:c r="T6517" s="9" t="n">
        <x:v>1</x:v>
      </x:c>
      <x:c r="U6517" s="9" t="n">
        <x:v>9</x:v>
      </x:c>
      <x:c r="V6517" s="9" t="str">
        <x:v>MVP/SHACL_GENERATION_PIPELINE/experiments/LUNA_CONTEXTUAL_SINGLESHOT/RUN_01/runs/RUN-TRF-128-20260831T163543792739Z/artifacts/attempt_01/extracted_shape.ttl</x:v>
      </x:c>
    </x:row>
    <x:row r="6518" ht="22" customHeight="1">
      <x:c r="A6518" s="10" t="str">
        <x:v>SINGLESHOT</x:v>
      </x:c>
      <x:c r="B6518" s="10" t="str">
        <x:v>TRF-128</x:v>
      </x:c>
      <x:c r="C6518" s="10" t="str">
        <x:v>TRF-128-P02</x:v>
      </x:c>
      <x:c r="D6518" s="10" t="str">
        <x:v>RUN_01</x:v>
      </x:c>
      <x:c r="E6518" s="10" t="str">
        <x:v>ORIGINAL_LEDGER</x:v>
      </x:c>
      <x:c r="F6518" s="10" t="str">
        <x:v>PASS</x:v>
      </x:c>
      <x:c r="G6518" s="10" t="str">
        <x:v>PASS</x:v>
      </x:c>
      <x:c r="H6518" s="10" t="str">
        <x:v>EXECUTED</x:v>
      </x:c>
      <x:c r="I6518" s="10" t="str">
        <x:v>PARSED</x:v>
      </x:c>
      <x:c r="J6518" s="10" t="str">
        <x:v>SINGLESHOT_CAPTURED_DIAGNOSTIC_PASS</x:v>
      </x:c>
      <x:c r="K6518" s="10" t="str">
        <x:v>195385eb76eeb8f3b168f82e23bec45d748414088a05f56078959359165c5706</x:v>
      </x:c>
      <x:c r="L6518" s="10" t="str">
        <x:v>historical_three</x:v>
      </x:c>
      <x:c r="M6518" s="10" t="n">
        <x:v>1</x:v>
      </x:c>
      <x:c r="N6518" s="10" t="n">
        <x:v>0</x:v>
      </x:c>
      <x:c r="O6518" s="10" t="n">
        <x:v>0</x:v>
      </x:c>
      <x:c r="P6518" s="9" t="str">
        <x:f>'CaseReview'!U2146</x:f>
        <x:v>PASS</x:v>
      </x:c>
      <x:c r="Q6518" s="9" t="n">
        <x:f>IF(AND(T6518=1,G6518=P6518),1,0)</x:f>
        <x:v>1</x:v>
      </x:c>
      <x:c r="R6518" s="9" t="n">
        <x:f>IF(AND(T6518=1,G6518="PASS",P6518="FAIL"),1,0)</x:f>
        <x:v>0</x:v>
      </x:c>
      <x:c r="S6518" s="9" t="n">
        <x:f>IF(AND(T6518=1,G6518="FAIL",P6518="PASS"),1,0)</x:f>
        <x:v>0</x:v>
      </x:c>
      <x:c r="T6518" s="9" t="n">
        <x:v>1</x:v>
      </x:c>
      <x:c r="U6518" s="9" t="n">
        <x:v>9</x:v>
      </x:c>
      <x:c r="V6518" s="9" t="str">
        <x:v>MVP/SHACL_GENERATION_PIPELINE/experiments/LUNA_CONTEXTUAL_SINGLESHOT/RUN_01/runs/RUN-TRF-128-20260831T163543792739Z/artifacts/attempt_01/extracted_shape.ttl</x:v>
      </x:c>
    </x:row>
    <x:row r="6519" ht="22" customHeight="1">
      <x:c r="A6519" s="10" t="str">
        <x:v>SINGLESHOT</x:v>
      </x:c>
      <x:c r="B6519" s="10" t="str">
        <x:v>TRF-128</x:v>
      </x:c>
      <x:c r="C6519" s="10" t="str">
        <x:v>TRF-128-P03</x:v>
      </x:c>
      <x:c r="D6519" s="10" t="str">
        <x:v>RUN_01</x:v>
      </x:c>
      <x:c r="E6519" s="10" t="str">
        <x:v>ORIGINAL_LEDGER</x:v>
      </x:c>
      <x:c r="F6519" s="10" t="str">
        <x:v>PASS</x:v>
      </x:c>
      <x:c r="G6519" s="10" t="str">
        <x:v>PASS</x:v>
      </x:c>
      <x:c r="H6519" s="10" t="str">
        <x:v>EXECUTED</x:v>
      </x:c>
      <x:c r="I6519" s="10" t="str">
        <x:v>PARSED</x:v>
      </x:c>
      <x:c r="J6519" s="10" t="str">
        <x:v>SINGLESHOT_CAPTURED_DIAGNOSTIC_PASS</x:v>
      </x:c>
      <x:c r="K6519" s="10" t="str">
        <x:v>195385eb76eeb8f3b168f82e23bec45d748414088a05f56078959359165c5706</x:v>
      </x:c>
      <x:c r="L6519" s="10" t="str">
        <x:v>historical_three</x:v>
      </x:c>
      <x:c r="M6519" s="10" t="n">
        <x:v>1</x:v>
      </x:c>
      <x:c r="N6519" s="10" t="n">
        <x:v>0</x:v>
      </x:c>
      <x:c r="O6519" s="10" t="n">
        <x:v>0</x:v>
      </x:c>
      <x:c r="P6519" s="9" t="str">
        <x:f>'CaseReview'!U2147</x:f>
        <x:v>PASS</x:v>
      </x:c>
      <x:c r="Q6519" s="9" t="n">
        <x:f>IF(AND(T6519=1,G6519=P6519),1,0)</x:f>
        <x:v>1</x:v>
      </x:c>
      <x:c r="R6519" s="9" t="n">
        <x:f>IF(AND(T6519=1,G6519="PASS",P6519="FAIL"),1,0)</x:f>
        <x:v>0</x:v>
      </x:c>
      <x:c r="S6519" s="9" t="n">
        <x:f>IF(AND(T6519=1,G6519="FAIL",P6519="PASS"),1,0)</x:f>
        <x:v>0</x:v>
      </x:c>
      <x:c r="T6519" s="9" t="n">
        <x:v>1</x:v>
      </x:c>
      <x:c r="U6519" s="9" t="n">
        <x:v>9</x:v>
      </x:c>
      <x:c r="V6519" s="9" t="str">
        <x:v>MVP/SHACL_GENERATION_PIPELINE/experiments/LUNA_CONTEXTUAL_SINGLESHOT/RUN_01/runs/RUN-TRF-128-20260831T163543792739Z/artifacts/attempt_01/extracted_shape.ttl</x:v>
      </x:c>
    </x:row>
    <x:row r="6520" ht="22" customHeight="1">
      <x:c r="A6520" s="10" t="str">
        <x:v>SINGLESHOT</x:v>
      </x:c>
      <x:c r="B6520" s="10" t="str">
        <x:v>TRF-128</x:v>
      </x:c>
      <x:c r="C6520" s="10" t="str">
        <x:v>TRF-128-P04</x:v>
      </x:c>
      <x:c r="D6520" s="10" t="str">
        <x:v>RUN_01</x:v>
      </x:c>
      <x:c r="E6520" s="10" t="str">
        <x:v>ORIGINAL_LEDGER</x:v>
      </x:c>
      <x:c r="F6520" s="10" t="str">
        <x:v>PASS</x:v>
      </x:c>
      <x:c r="G6520" s="10" t="str">
        <x:v>PASS</x:v>
      </x:c>
      <x:c r="H6520" s="10" t="str">
        <x:v>EXECUTED</x:v>
      </x:c>
      <x:c r="I6520" s="10" t="str">
        <x:v>PARSED</x:v>
      </x:c>
      <x:c r="J6520" s="10" t="str">
        <x:v>SINGLESHOT_CAPTURED_DIAGNOSTIC_PASS</x:v>
      </x:c>
      <x:c r="K6520" s="10" t="str">
        <x:v>195385eb76eeb8f3b168f82e23bec45d748414088a05f56078959359165c5706</x:v>
      </x:c>
      <x:c r="L6520" s="10" t="str">
        <x:v>historical_three</x:v>
      </x:c>
      <x:c r="M6520" s="10" t="n">
        <x:v>1</x:v>
      </x:c>
      <x:c r="N6520" s="10" t="n">
        <x:v>0</x:v>
      </x:c>
      <x:c r="O6520" s="10" t="n">
        <x:v>0</x:v>
      </x:c>
      <x:c r="P6520" s="9" t="str">
        <x:f>'CaseReview'!U2148</x:f>
        <x:v>PASS</x:v>
      </x:c>
      <x:c r="Q6520" s="9" t="n">
        <x:f>IF(AND(T6520=1,G6520=P6520),1,0)</x:f>
        <x:v>1</x:v>
      </x:c>
      <x:c r="R6520" s="9" t="n">
        <x:f>IF(AND(T6520=1,G6520="PASS",P6520="FAIL"),1,0)</x:f>
        <x:v>0</x:v>
      </x:c>
      <x:c r="S6520" s="9" t="n">
        <x:f>IF(AND(T6520=1,G6520="FAIL",P6520="PASS"),1,0)</x:f>
        <x:v>0</x:v>
      </x:c>
      <x:c r="T6520" s="9" t="n">
        <x:v>1</x:v>
      </x:c>
      <x:c r="U6520" s="9" t="n">
        <x:v>9</x:v>
      </x:c>
      <x:c r="V6520" s="9" t="str">
        <x:v>MVP/SHACL_GENERATION_PIPELINE/experiments/LUNA_CONTEXTUAL_SINGLESHOT/RUN_01/runs/RUN-TRF-128-20260831T163543792739Z/artifacts/attempt_01/extracted_shape.ttl</x:v>
      </x:c>
    </x:row>
    <x:row r="6521" ht="22" customHeight="1">
      <x:c r="A6521" s="10" t="str">
        <x:v>SINGLESHOT</x:v>
      </x:c>
      <x:c r="B6521" s="10" t="str">
        <x:v>TRF-129</x:v>
      </x:c>
      <x:c r="C6521" s="10" t="str">
        <x:v>TRF-129-F01</x:v>
      </x:c>
      <x:c r="D6521" s="10" t="str">
        <x:v>RUN_01</x:v>
      </x:c>
      <x:c r="E6521" s="10" t="str">
        <x:v>ORIGINAL_LEDGER</x:v>
      </x:c>
      <x:c r="F6521" s="10" t="str">
        <x:v>FAIL</x:v>
      </x:c>
      <x:c r="G6521" s="10" t="str">
        <x:v>FAIL</x:v>
      </x:c>
      <x:c r="H6521" s="10" t="str">
        <x:v>EXECUTED</x:v>
      </x:c>
      <x:c r="I6521" s="10" t="str">
        <x:v>PARSED</x:v>
      </x:c>
      <x:c r="J6521" s="10" t="str">
        <x:v>SINGLESHOT_CAPTURED_DIAGNOSTIC_PASS</x:v>
      </x:c>
      <x:c r="K6521" s="10" t="str">
        <x:v>27366ab9279fe63f4fe5caeaf51accc1ff1c8e579e54be7433a30da7231b6bbb</x:v>
      </x:c>
      <x:c r="L6521" s="10" t="str">
        <x:v>historical_three</x:v>
      </x:c>
      <x:c r="M6521" s="10" t="n">
        <x:v>1</x:v>
      </x:c>
      <x:c r="N6521" s="10" t="n">
        <x:v>0</x:v>
      </x:c>
      <x:c r="O6521" s="10" t="n">
        <x:v>0</x:v>
      </x:c>
      <x:c r="P6521" s="9" t="str">
        <x:f>'CaseReview'!U2149</x:f>
        <x:v>FAIL</x:v>
      </x:c>
      <x:c r="Q6521" s="9" t="n">
        <x:f>IF(AND(T6521=1,G6521=P6521),1,0)</x:f>
        <x:v>1</x:v>
      </x:c>
      <x:c r="R6521" s="9" t="n">
        <x:f>IF(AND(T6521=1,G6521="PASS",P6521="FAIL"),1,0)</x:f>
        <x:v>0</x:v>
      </x:c>
      <x:c r="S6521" s="9" t="n">
        <x:f>IF(AND(T6521=1,G6521="FAIL",P6521="PASS"),1,0)</x:f>
        <x:v>0</x:v>
      </x:c>
      <x:c r="T6521" s="9" t="n">
        <x:v>1</x:v>
      </x:c>
      <x:c r="U6521" s="9" t="n">
        <x:v>5</x:v>
      </x:c>
      <x:c r="V6521" s="9" t="str">
        <x:v>MVP/SHACL_GENERATION_PIPELINE/experiments/LUNA_CONTEXTUAL_SINGLESHOT/RUN_01/runs/RUN-TRF-129-20260831T163601828627Z/artifacts/attempt_01/extracted_shape.ttl</x:v>
      </x:c>
    </x:row>
    <x:row r="6522" ht="22" customHeight="1">
      <x:c r="A6522" s="10" t="str">
        <x:v>SINGLESHOT</x:v>
      </x:c>
      <x:c r="B6522" s="10" t="str">
        <x:v>TRF-129</x:v>
      </x:c>
      <x:c r="C6522" s="10" t="str">
        <x:v>TRF-129-F02</x:v>
      </x:c>
      <x:c r="D6522" s="10" t="str">
        <x:v>RUN_01</x:v>
      </x:c>
      <x:c r="E6522" s="10" t="str">
        <x:v>ORIGINAL_LEDGER</x:v>
      </x:c>
      <x:c r="F6522" s="10" t="str">
        <x:v>FAIL</x:v>
      </x:c>
      <x:c r="G6522" s="10" t="str">
        <x:v>FAIL</x:v>
      </x:c>
      <x:c r="H6522" s="10" t="str">
        <x:v>EXECUTED</x:v>
      </x:c>
      <x:c r="I6522" s="10" t="str">
        <x:v>PARSED</x:v>
      </x:c>
      <x:c r="J6522" s="10" t="str">
        <x:v>SINGLESHOT_CAPTURED_DIAGNOSTIC_PASS</x:v>
      </x:c>
      <x:c r="K6522" s="10" t="str">
        <x:v>27366ab9279fe63f4fe5caeaf51accc1ff1c8e579e54be7433a30da7231b6bbb</x:v>
      </x:c>
      <x:c r="L6522" s="10" t="str">
        <x:v>historical_three</x:v>
      </x:c>
      <x:c r="M6522" s="10" t="n">
        <x:v>1</x:v>
      </x:c>
      <x:c r="N6522" s="10" t="n">
        <x:v>0</x:v>
      </x:c>
      <x:c r="O6522" s="10" t="n">
        <x:v>0</x:v>
      </x:c>
      <x:c r="P6522" s="9" t="str">
        <x:f>'CaseReview'!U2150</x:f>
        <x:v>FAIL</x:v>
      </x:c>
      <x:c r="Q6522" s="9" t="n">
        <x:f>IF(AND(T6522=1,G6522=P6522),1,0)</x:f>
        <x:v>1</x:v>
      </x:c>
      <x:c r="R6522" s="9" t="n">
        <x:f>IF(AND(T6522=1,G6522="PASS",P6522="FAIL"),1,0)</x:f>
        <x:v>0</x:v>
      </x:c>
      <x:c r="S6522" s="9" t="n">
        <x:f>IF(AND(T6522=1,G6522="FAIL",P6522="PASS"),1,0)</x:f>
        <x:v>0</x:v>
      </x:c>
      <x:c r="T6522" s="9" t="n">
        <x:v>1</x:v>
      </x:c>
      <x:c r="U6522" s="9" t="n">
        <x:v>5</x:v>
      </x:c>
      <x:c r="V6522" s="9" t="str">
        <x:v>MVP/SHACL_GENERATION_PIPELINE/experiments/LUNA_CONTEXTUAL_SINGLESHOT/RUN_01/runs/RUN-TRF-129-20260831T163601828627Z/artifacts/attempt_01/extracted_shape.ttl</x:v>
      </x:c>
    </x:row>
    <x:row r="6523" ht="22" customHeight="1">
      <x:c r="A6523" s="10" t="str">
        <x:v>SINGLESHOT</x:v>
      </x:c>
      <x:c r="B6523" s="10" t="str">
        <x:v>TRF-129</x:v>
      </x:c>
      <x:c r="C6523" s="10" t="str">
        <x:v>TRF-129-F03</x:v>
      </x:c>
      <x:c r="D6523" s="10" t="str">
        <x:v>RUN_01</x:v>
      </x:c>
      <x:c r="E6523" s="10" t="str">
        <x:v>ORIGINAL_LEDGER</x:v>
      </x:c>
      <x:c r="F6523" s="10" t="str">
        <x:v>FAIL</x:v>
      </x:c>
      <x:c r="G6523" s="10" t="str">
        <x:v>FAIL</x:v>
      </x:c>
      <x:c r="H6523" s="10" t="str">
        <x:v>EXECUTED</x:v>
      </x:c>
      <x:c r="I6523" s="10" t="str">
        <x:v>PARSED</x:v>
      </x:c>
      <x:c r="J6523" s="10" t="str">
        <x:v>SINGLESHOT_CAPTURED_DIAGNOSTIC_PASS</x:v>
      </x:c>
      <x:c r="K6523" s="10" t="str">
        <x:v>27366ab9279fe63f4fe5caeaf51accc1ff1c8e579e54be7433a30da7231b6bbb</x:v>
      </x:c>
      <x:c r="L6523" s="10" t="str">
        <x:v>historical_three</x:v>
      </x:c>
      <x:c r="M6523" s="10" t="n">
        <x:v>1</x:v>
      </x:c>
      <x:c r="N6523" s="10" t="n">
        <x:v>0</x:v>
      </x:c>
      <x:c r="O6523" s="10" t="n">
        <x:v>0</x:v>
      </x:c>
      <x:c r="P6523" s="9" t="str">
        <x:f>'CaseReview'!U2151</x:f>
        <x:v>FAIL</x:v>
      </x:c>
      <x:c r="Q6523" s="9" t="n">
        <x:f>IF(AND(T6523=1,G6523=P6523),1,0)</x:f>
        <x:v>1</x:v>
      </x:c>
      <x:c r="R6523" s="9" t="n">
        <x:f>IF(AND(T6523=1,G6523="PASS",P6523="FAIL"),1,0)</x:f>
        <x:v>0</x:v>
      </x:c>
      <x:c r="S6523" s="9" t="n">
        <x:f>IF(AND(T6523=1,G6523="FAIL",P6523="PASS"),1,0)</x:f>
        <x:v>0</x:v>
      </x:c>
      <x:c r="T6523" s="9" t="n">
        <x:v>1</x:v>
      </x:c>
      <x:c r="U6523" s="9" t="n">
        <x:v>5</x:v>
      </x:c>
      <x:c r="V6523" s="9" t="str">
        <x:v>MVP/SHACL_GENERATION_PIPELINE/experiments/LUNA_CONTEXTUAL_SINGLESHOT/RUN_01/runs/RUN-TRF-129-20260831T163601828627Z/artifacts/attempt_01/extracted_shape.ttl</x:v>
      </x:c>
    </x:row>
    <x:row r="6524" ht="22" customHeight="1">
      <x:c r="A6524" s="10" t="str">
        <x:v>SINGLESHOT</x:v>
      </x:c>
      <x:c r="B6524" s="10" t="str">
        <x:v>TRF-129</x:v>
      </x:c>
      <x:c r="C6524" s="10" t="str">
        <x:v>TRF-129-P01</x:v>
      </x:c>
      <x:c r="D6524" s="10" t="str">
        <x:v>RUN_01</x:v>
      </x:c>
      <x:c r="E6524" s="10" t="str">
        <x:v>ORIGINAL_LEDGER</x:v>
      </x:c>
      <x:c r="F6524" s="10" t="str">
        <x:v>PASS</x:v>
      </x:c>
      <x:c r="G6524" s="10" t="str">
        <x:v>PASS</x:v>
      </x:c>
      <x:c r="H6524" s="10" t="str">
        <x:v>EXECUTED</x:v>
      </x:c>
      <x:c r="I6524" s="10" t="str">
        <x:v>PARSED</x:v>
      </x:c>
      <x:c r="J6524" s="10" t="str">
        <x:v>SINGLESHOT_CAPTURED_DIAGNOSTIC_PASS</x:v>
      </x:c>
      <x:c r="K6524" s="10" t="str">
        <x:v>27366ab9279fe63f4fe5caeaf51accc1ff1c8e579e54be7433a30da7231b6bbb</x:v>
      </x:c>
      <x:c r="L6524" s="10" t="str">
        <x:v>historical_three</x:v>
      </x:c>
      <x:c r="M6524" s="10" t="n">
        <x:v>1</x:v>
      </x:c>
      <x:c r="N6524" s="10" t="n">
        <x:v>0</x:v>
      </x:c>
      <x:c r="O6524" s="10" t="n">
        <x:v>0</x:v>
      </x:c>
      <x:c r="P6524" s="9" t="str">
        <x:f>'CaseReview'!U2152</x:f>
        <x:v>PASS</x:v>
      </x:c>
      <x:c r="Q6524" s="9" t="n">
        <x:f>IF(AND(T6524=1,G6524=P6524),1,0)</x:f>
        <x:v>1</x:v>
      </x:c>
      <x:c r="R6524" s="9" t="n">
        <x:f>IF(AND(T6524=1,G6524="PASS",P6524="FAIL"),1,0)</x:f>
        <x:v>0</x:v>
      </x:c>
      <x:c r="S6524" s="9" t="n">
        <x:f>IF(AND(T6524=1,G6524="FAIL",P6524="PASS"),1,0)</x:f>
        <x:v>0</x:v>
      </x:c>
      <x:c r="T6524" s="9" t="n">
        <x:v>1</x:v>
      </x:c>
      <x:c r="U6524" s="9" t="n">
        <x:v>5</x:v>
      </x:c>
      <x:c r="V6524" s="9" t="str">
        <x:v>MVP/SHACL_GENERATION_PIPELINE/experiments/LUNA_CONTEXTUAL_SINGLESHOT/RUN_01/runs/RUN-TRF-129-20260831T163601828627Z/artifacts/attempt_01/extracted_shape.ttl</x:v>
      </x:c>
    </x:row>
    <x:row r="6525" ht="22" customHeight="1">
      <x:c r="A6525" s="10" t="str">
        <x:v>SINGLESHOT</x:v>
      </x:c>
      <x:c r="B6525" s="10" t="str">
        <x:v>TRF-129</x:v>
      </x:c>
      <x:c r="C6525" s="10" t="str">
        <x:v>TRF-129-P02</x:v>
      </x:c>
      <x:c r="D6525" s="10" t="str">
        <x:v>RUN_01</x:v>
      </x:c>
      <x:c r="E6525" s="10" t="str">
        <x:v>ORIGINAL_LEDGER</x:v>
      </x:c>
      <x:c r="F6525" s="10" t="str">
        <x:v>PASS</x:v>
      </x:c>
      <x:c r="G6525" s="10" t="str">
        <x:v>PASS</x:v>
      </x:c>
      <x:c r="H6525" s="10" t="str">
        <x:v>EXECUTED</x:v>
      </x:c>
      <x:c r="I6525" s="10" t="str">
        <x:v>PARSED</x:v>
      </x:c>
      <x:c r="J6525" s="10" t="str">
        <x:v>SINGLESHOT_CAPTURED_DIAGNOSTIC_PASS</x:v>
      </x:c>
      <x:c r="K6525" s="10" t="str">
        <x:v>27366ab9279fe63f4fe5caeaf51accc1ff1c8e579e54be7433a30da7231b6bbb</x:v>
      </x:c>
      <x:c r="L6525" s="10" t="str">
        <x:v>historical_three</x:v>
      </x:c>
      <x:c r="M6525" s="10" t="n">
        <x:v>1</x:v>
      </x:c>
      <x:c r="N6525" s="10" t="n">
        <x:v>0</x:v>
      </x:c>
      <x:c r="O6525" s="10" t="n">
        <x:v>0</x:v>
      </x:c>
      <x:c r="P6525" s="9" t="str">
        <x:f>'CaseReview'!U2153</x:f>
        <x:v>PASS</x:v>
      </x:c>
      <x:c r="Q6525" s="9" t="n">
        <x:f>IF(AND(T6525=1,G6525=P6525),1,0)</x:f>
        <x:v>1</x:v>
      </x:c>
      <x:c r="R6525" s="9" t="n">
        <x:f>IF(AND(T6525=1,G6525="PASS",P6525="FAIL"),1,0)</x:f>
        <x:v>0</x:v>
      </x:c>
      <x:c r="S6525" s="9" t="n">
        <x:f>IF(AND(T6525=1,G6525="FAIL",P6525="PASS"),1,0)</x:f>
        <x:v>0</x:v>
      </x:c>
      <x:c r="T6525" s="9" t="n">
        <x:v>1</x:v>
      </x:c>
      <x:c r="U6525" s="9" t="n">
        <x:v>5</x:v>
      </x:c>
      <x:c r="V6525" s="9" t="str">
        <x:v>MVP/SHACL_GENERATION_PIPELINE/experiments/LUNA_CONTEXTUAL_SINGLESHOT/RUN_01/runs/RUN-TRF-129-20260831T163601828627Z/artifacts/attempt_01/extracted_shape.ttl</x:v>
      </x:c>
    </x:row>
    <x:row r="6526" ht="22" customHeight="1">
      <x:c r="A6526" s="10" t="str">
        <x:v>SINGLESHOT</x:v>
      </x:c>
      <x:c r="B6526" s="10" t="str">
        <x:v>TRF-130</x:v>
      </x:c>
      <x:c r="C6526" s="10" t="str">
        <x:v>TRF-130-F01</x:v>
      </x:c>
      <x:c r="D6526" s="10" t="str">
        <x:v>RUN_01</x:v>
      </x:c>
      <x:c r="E6526" s="10" t="str">
        <x:v>ORIGINAL_LEDGER</x:v>
      </x:c>
      <x:c r="F6526" s="10" t="str">
        <x:v>FAIL</x:v>
      </x:c>
      <x:c r="G6526" s="10" t="str">
        <x:v>NO_VERDICT</x:v>
      </x:c>
      <x:c r="H6526" s="10" t="str">
        <x:v>INFRASTRUCTURE_FAILURE</x:v>
      </x:c>
      <x:c r="I6526" s="10" t="str">
        <x:v>NOT_PARSED</x:v>
      </x:c>
      <x:c r="J6526" s="10" t="str">
        <x:v>SINGLESHOT_CAPTURED_DIAGNOSTIC_FAIL</x:v>
      </x:c>
      <x:c r="K6526" s="10" t="str">
        <x:v>7b007a6dd9ee080ee0bc05ca5efaf071ff1a60f2bfc1a7d859ffb2e14958f945</x:v>
      </x:c>
      <x:c r="L6526" s="10" t="str">
        <x:v>historical_three</x:v>
      </x:c>
      <x:c r="M6526" s="10" t="n">
        <x:v>0</x:v>
      </x:c>
      <x:c r="N6526" s="10" t="n">
        <x:v>0</x:v>
      </x:c>
      <x:c r="O6526" s="10" t="n">
        <x:v>0</x:v>
      </x:c>
      <x:c r="P6526" s="9" t="str">
        <x:f>'CaseReview'!U2154</x:f>
        <x:v>FAIL</x:v>
      </x:c>
      <x:c r="Q6526" s="9" t="n">
        <x:f>IF(AND(T6526=1,G6526=P6526),1,0)</x:f>
        <x:v>0</x:v>
      </x:c>
      <x:c r="R6526" s="9" t="n">
        <x:f>IF(AND(T6526=1,G6526="PASS",P6526="FAIL"),1,0)</x:f>
        <x:v>0</x:v>
      </x:c>
      <x:c r="S6526" s="9" t="n">
        <x:f>IF(AND(T6526=1,G6526="FAIL",P6526="PASS"),1,0)</x:f>
        <x:v>0</x:v>
      </x:c>
      <x:c r="T6526" s="9" t="n">
        <x:v>0</x:v>
      </x:c>
      <x:c r="U6526" s="9" t="n">
        <x:v>12</x:v>
      </x:c>
      <x:c r="V6526" s="9" t="str">
        <x:v>MVP/SHACL_GENERATION_PIPELINE/experiments/LUNA_CONTEXTUAL_SINGLESHOT/RUN_01/runs/RUN-TRF-130-20260831T163615761422Z/artifacts/attempt_01/extracted_shape.ttl</x:v>
      </x:c>
    </x:row>
    <x:row r="6527" ht="22" customHeight="1">
      <x:c r="A6527" s="10" t="str">
        <x:v>SINGLESHOT</x:v>
      </x:c>
      <x:c r="B6527" s="10" t="str">
        <x:v>TRF-130</x:v>
      </x:c>
      <x:c r="C6527" s="10" t="str">
        <x:v>TRF-130-F02</x:v>
      </x:c>
      <x:c r="D6527" s="10" t="str">
        <x:v>RUN_01</x:v>
      </x:c>
      <x:c r="E6527" s="10" t="str">
        <x:v>ORIGINAL_LEDGER</x:v>
      </x:c>
      <x:c r="F6527" s="10" t="str">
        <x:v>FAIL</x:v>
      </x:c>
      <x:c r="G6527" s="10" t="str">
        <x:v>NO_VERDICT</x:v>
      </x:c>
      <x:c r="H6527" s="10" t="str">
        <x:v>INFRASTRUCTURE_FAILURE</x:v>
      </x:c>
      <x:c r="I6527" s="10" t="str">
        <x:v>NOT_PARSED</x:v>
      </x:c>
      <x:c r="J6527" s="10" t="str">
        <x:v>SINGLESHOT_CAPTURED_DIAGNOSTIC_FAIL</x:v>
      </x:c>
      <x:c r="K6527" s="10" t="str">
        <x:v>7b007a6dd9ee080ee0bc05ca5efaf071ff1a60f2bfc1a7d859ffb2e14958f945</x:v>
      </x:c>
      <x:c r="L6527" s="10" t="str">
        <x:v>historical_three</x:v>
      </x:c>
      <x:c r="M6527" s="10" t="n">
        <x:v>0</x:v>
      </x:c>
      <x:c r="N6527" s="10" t="n">
        <x:v>0</x:v>
      </x:c>
      <x:c r="O6527" s="10" t="n">
        <x:v>0</x:v>
      </x:c>
      <x:c r="P6527" s="9" t="str">
        <x:f>'CaseReview'!U2155</x:f>
        <x:v>FAIL</x:v>
      </x:c>
      <x:c r="Q6527" s="9" t="n">
        <x:f>IF(AND(T6527=1,G6527=P6527),1,0)</x:f>
        <x:v>0</x:v>
      </x:c>
      <x:c r="R6527" s="9" t="n">
        <x:f>IF(AND(T6527=1,G6527="PASS",P6527="FAIL"),1,0)</x:f>
        <x:v>0</x:v>
      </x:c>
      <x:c r="S6527" s="9" t="n">
        <x:f>IF(AND(T6527=1,G6527="FAIL",P6527="PASS"),1,0)</x:f>
        <x:v>0</x:v>
      </x:c>
      <x:c r="T6527" s="9" t="n">
        <x:v>0</x:v>
      </x:c>
      <x:c r="U6527" s="9" t="n">
        <x:v>12</x:v>
      </x:c>
      <x:c r="V6527" s="9" t="str">
        <x:v>MVP/SHACL_GENERATION_PIPELINE/experiments/LUNA_CONTEXTUAL_SINGLESHOT/RUN_01/runs/RUN-TRF-130-20260831T163615761422Z/artifacts/attempt_01/extracted_shape.ttl</x:v>
      </x:c>
    </x:row>
    <x:row r="6528" ht="22" customHeight="1">
      <x:c r="A6528" s="10" t="str">
        <x:v>SINGLESHOT</x:v>
      </x:c>
      <x:c r="B6528" s="10" t="str">
        <x:v>TRF-130</x:v>
      </x:c>
      <x:c r="C6528" s="10" t="str">
        <x:v>TRF-130-F03</x:v>
      </x:c>
      <x:c r="D6528" s="10" t="str">
        <x:v>RUN_01</x:v>
      </x:c>
      <x:c r="E6528" s="10" t="str">
        <x:v>ORIGINAL_LEDGER</x:v>
      </x:c>
      <x:c r="F6528" s="10" t="str">
        <x:v>FAIL</x:v>
      </x:c>
      <x:c r="G6528" s="10" t="str">
        <x:v>NO_VERDICT</x:v>
      </x:c>
      <x:c r="H6528" s="10" t="str">
        <x:v>INFRASTRUCTURE_FAILURE</x:v>
      </x:c>
      <x:c r="I6528" s="10" t="str">
        <x:v>NOT_PARSED</x:v>
      </x:c>
      <x:c r="J6528" s="10" t="str">
        <x:v>SINGLESHOT_CAPTURED_DIAGNOSTIC_FAIL</x:v>
      </x:c>
      <x:c r="K6528" s="10" t="str">
        <x:v>7b007a6dd9ee080ee0bc05ca5efaf071ff1a60f2bfc1a7d859ffb2e14958f945</x:v>
      </x:c>
      <x:c r="L6528" s="10" t="str">
        <x:v>historical_three</x:v>
      </x:c>
      <x:c r="M6528" s="10" t="n">
        <x:v>0</x:v>
      </x:c>
      <x:c r="N6528" s="10" t="n">
        <x:v>0</x:v>
      </x:c>
      <x:c r="O6528" s="10" t="n">
        <x:v>0</x:v>
      </x:c>
      <x:c r="P6528" s="9" t="str">
        <x:f>'CaseReview'!U2156</x:f>
        <x:v>FAIL</x:v>
      </x:c>
      <x:c r="Q6528" s="9" t="n">
        <x:f>IF(AND(T6528=1,G6528=P6528),1,0)</x:f>
        <x:v>0</x:v>
      </x:c>
      <x:c r="R6528" s="9" t="n">
        <x:f>IF(AND(T6528=1,G6528="PASS",P6528="FAIL"),1,0)</x:f>
        <x:v>0</x:v>
      </x:c>
      <x:c r="S6528" s="9" t="n">
        <x:f>IF(AND(T6528=1,G6528="FAIL",P6528="PASS"),1,0)</x:f>
        <x:v>0</x:v>
      </x:c>
      <x:c r="T6528" s="9" t="n">
        <x:v>0</x:v>
      </x:c>
      <x:c r="U6528" s="9" t="n">
        <x:v>12</x:v>
      </x:c>
      <x:c r="V6528" s="9" t="str">
        <x:v>MVP/SHACL_GENERATION_PIPELINE/experiments/LUNA_CONTEXTUAL_SINGLESHOT/RUN_01/runs/RUN-TRF-130-20260831T163615761422Z/artifacts/attempt_01/extracted_shape.ttl</x:v>
      </x:c>
    </x:row>
    <x:row r="6529" ht="22" customHeight="1">
      <x:c r="A6529" s="10" t="str">
        <x:v>SINGLESHOT</x:v>
      </x:c>
      <x:c r="B6529" s="10" t="str">
        <x:v>TRF-130</x:v>
      </x:c>
      <x:c r="C6529" s="10" t="str">
        <x:v>TRF-130-F04</x:v>
      </x:c>
      <x:c r="D6529" s="10" t="str">
        <x:v>RUN_01</x:v>
      </x:c>
      <x:c r="E6529" s="10" t="str">
        <x:v>ORIGINAL_LEDGER</x:v>
      </x:c>
      <x:c r="F6529" s="10" t="str">
        <x:v>FAIL</x:v>
      </x:c>
      <x:c r="G6529" s="10" t="str">
        <x:v>NO_VERDICT</x:v>
      </x:c>
      <x:c r="H6529" s="10" t="str">
        <x:v>INFRASTRUCTURE_FAILURE</x:v>
      </x:c>
      <x:c r="I6529" s="10" t="str">
        <x:v>NOT_PARSED</x:v>
      </x:c>
      <x:c r="J6529" s="10" t="str">
        <x:v>SINGLESHOT_CAPTURED_DIAGNOSTIC_FAIL</x:v>
      </x:c>
      <x:c r="K6529" s="10" t="str">
        <x:v>7b007a6dd9ee080ee0bc05ca5efaf071ff1a60f2bfc1a7d859ffb2e14958f945</x:v>
      </x:c>
      <x:c r="L6529" s="10" t="str">
        <x:v>historical_three</x:v>
      </x:c>
      <x:c r="M6529" s="10" t="n">
        <x:v>0</x:v>
      </x:c>
      <x:c r="N6529" s="10" t="n">
        <x:v>0</x:v>
      </x:c>
      <x:c r="O6529" s="10" t="n">
        <x:v>0</x:v>
      </x:c>
      <x:c r="P6529" s="9" t="str">
        <x:f>'CaseReview'!U2157</x:f>
        <x:v>FAIL</x:v>
      </x:c>
      <x:c r="Q6529" s="9" t="n">
        <x:f>IF(AND(T6529=1,G6529=P6529),1,0)</x:f>
        <x:v>0</x:v>
      </x:c>
      <x:c r="R6529" s="9" t="n">
        <x:f>IF(AND(T6529=1,G6529="PASS",P6529="FAIL"),1,0)</x:f>
        <x:v>0</x:v>
      </x:c>
      <x:c r="S6529" s="9" t="n">
        <x:f>IF(AND(T6529=1,G6529="FAIL",P6529="PASS"),1,0)</x:f>
        <x:v>0</x:v>
      </x:c>
      <x:c r="T6529" s="9" t="n">
        <x:v>0</x:v>
      </x:c>
      <x:c r="U6529" s="9" t="n">
        <x:v>12</x:v>
      </x:c>
      <x:c r="V6529" s="9" t="str">
        <x:v>MVP/SHACL_GENERATION_PIPELINE/experiments/LUNA_CONTEXTUAL_SINGLESHOT/RUN_01/runs/RUN-TRF-130-20260831T163615761422Z/artifacts/attempt_01/extracted_shape.ttl</x:v>
      </x:c>
    </x:row>
    <x:row r="6530" ht="22" customHeight="1">
      <x:c r="A6530" s="10" t="str">
        <x:v>SINGLESHOT</x:v>
      </x:c>
      <x:c r="B6530" s="10" t="str">
        <x:v>TRF-130</x:v>
      </x:c>
      <x:c r="C6530" s="10" t="str">
        <x:v>TRF-130-F05</x:v>
      </x:c>
      <x:c r="D6530" s="10" t="str">
        <x:v>RUN_01</x:v>
      </x:c>
      <x:c r="E6530" s="10" t="str">
        <x:v>ORIGINAL_LEDGER</x:v>
      </x:c>
      <x:c r="F6530" s="10" t="str">
        <x:v>FAIL</x:v>
      </x:c>
      <x:c r="G6530" s="10" t="str">
        <x:v>NO_VERDICT</x:v>
      </x:c>
      <x:c r="H6530" s="10" t="str">
        <x:v>INFRASTRUCTURE_FAILURE</x:v>
      </x:c>
      <x:c r="I6530" s="10" t="str">
        <x:v>NOT_PARSED</x:v>
      </x:c>
      <x:c r="J6530" s="10" t="str">
        <x:v>SINGLESHOT_CAPTURED_DIAGNOSTIC_FAIL</x:v>
      </x:c>
      <x:c r="K6530" s="10" t="str">
        <x:v>7b007a6dd9ee080ee0bc05ca5efaf071ff1a60f2bfc1a7d859ffb2e14958f945</x:v>
      </x:c>
      <x:c r="L6530" s="10" t="str">
        <x:v>historical_three</x:v>
      </x:c>
      <x:c r="M6530" s="10" t="n">
        <x:v>0</x:v>
      </x:c>
      <x:c r="N6530" s="10" t="n">
        <x:v>0</x:v>
      </x:c>
      <x:c r="O6530" s="10" t="n">
        <x:v>0</x:v>
      </x:c>
      <x:c r="P6530" s="9" t="str">
        <x:f>'CaseReview'!U2158</x:f>
        <x:v>FAIL</x:v>
      </x:c>
      <x:c r="Q6530" s="9" t="n">
        <x:f>IF(AND(T6530=1,G6530=P6530),1,0)</x:f>
        <x:v>0</x:v>
      </x:c>
      <x:c r="R6530" s="9" t="n">
        <x:f>IF(AND(T6530=1,G6530="PASS",P6530="FAIL"),1,0)</x:f>
        <x:v>0</x:v>
      </x:c>
      <x:c r="S6530" s="9" t="n">
        <x:f>IF(AND(T6530=1,G6530="FAIL",P6530="PASS"),1,0)</x:f>
        <x:v>0</x:v>
      </x:c>
      <x:c r="T6530" s="9" t="n">
        <x:v>0</x:v>
      </x:c>
      <x:c r="U6530" s="9" t="n">
        <x:v>12</x:v>
      </x:c>
      <x:c r="V6530" s="9" t="str">
        <x:v>MVP/SHACL_GENERATION_PIPELINE/experiments/LUNA_CONTEXTUAL_SINGLESHOT/RUN_01/runs/RUN-TRF-130-20260831T163615761422Z/artifacts/attempt_01/extracted_shape.ttl</x:v>
      </x:c>
    </x:row>
    <x:row r="6531" ht="22" customHeight="1">
      <x:c r="A6531" s="10" t="str">
        <x:v>SINGLESHOT</x:v>
      </x:c>
      <x:c r="B6531" s="10" t="str">
        <x:v>TRF-130</x:v>
      </x:c>
      <x:c r="C6531" s="10" t="str">
        <x:v>TRF-130-F06</x:v>
      </x:c>
      <x:c r="D6531" s="10" t="str">
        <x:v>RUN_01</x:v>
      </x:c>
      <x:c r="E6531" s="10" t="str">
        <x:v>ORIGINAL_LEDGER</x:v>
      </x:c>
      <x:c r="F6531" s="10" t="str">
        <x:v>FAIL</x:v>
      </x:c>
      <x:c r="G6531" s="10" t="str">
        <x:v>NO_VERDICT</x:v>
      </x:c>
      <x:c r="H6531" s="10" t="str">
        <x:v>INFRASTRUCTURE_FAILURE</x:v>
      </x:c>
      <x:c r="I6531" s="10" t="str">
        <x:v>NOT_PARSED</x:v>
      </x:c>
      <x:c r="J6531" s="10" t="str">
        <x:v>SINGLESHOT_CAPTURED_DIAGNOSTIC_FAIL</x:v>
      </x:c>
      <x:c r="K6531" s="10" t="str">
        <x:v>7b007a6dd9ee080ee0bc05ca5efaf071ff1a60f2bfc1a7d859ffb2e14958f945</x:v>
      </x:c>
      <x:c r="L6531" s="10" t="str">
        <x:v>historical_three</x:v>
      </x:c>
      <x:c r="M6531" s="10" t="n">
        <x:v>0</x:v>
      </x:c>
      <x:c r="N6531" s="10" t="n">
        <x:v>0</x:v>
      </x:c>
      <x:c r="O6531" s="10" t="n">
        <x:v>0</x:v>
      </x:c>
      <x:c r="P6531" s="9" t="str">
        <x:f>'CaseReview'!U2159</x:f>
        <x:v>FAIL</x:v>
      </x:c>
      <x:c r="Q6531" s="9" t="n">
        <x:f>IF(AND(T6531=1,G6531=P6531),1,0)</x:f>
        <x:v>0</x:v>
      </x:c>
      <x:c r="R6531" s="9" t="n">
        <x:f>IF(AND(T6531=1,G6531="PASS",P6531="FAIL"),1,0)</x:f>
        <x:v>0</x:v>
      </x:c>
      <x:c r="S6531" s="9" t="n">
        <x:f>IF(AND(T6531=1,G6531="FAIL",P6531="PASS"),1,0)</x:f>
        <x:v>0</x:v>
      </x:c>
      <x:c r="T6531" s="9" t="n">
        <x:v>0</x:v>
      </x:c>
      <x:c r="U6531" s="9" t="n">
        <x:v>12</x:v>
      </x:c>
      <x:c r="V6531" s="9" t="str">
        <x:v>MVP/SHACL_GENERATION_PIPELINE/experiments/LUNA_CONTEXTUAL_SINGLESHOT/RUN_01/runs/RUN-TRF-130-20260831T163615761422Z/artifacts/attempt_01/extracted_shape.ttl</x:v>
      </x:c>
    </x:row>
    <x:row r="6532" ht="22" customHeight="1">
      <x:c r="A6532" s="10" t="str">
        <x:v>SINGLESHOT</x:v>
      </x:c>
      <x:c r="B6532" s="10" t="str">
        <x:v>TRF-130</x:v>
      </x:c>
      <x:c r="C6532" s="10" t="str">
        <x:v>TRF-130-F07</x:v>
      </x:c>
      <x:c r="D6532" s="10" t="str">
        <x:v>RUN_01</x:v>
      </x:c>
      <x:c r="E6532" s="10" t="str">
        <x:v>ORIGINAL_LEDGER</x:v>
      </x:c>
      <x:c r="F6532" s="10" t="str">
        <x:v>FAIL</x:v>
      </x:c>
      <x:c r="G6532" s="10" t="str">
        <x:v>NO_VERDICT</x:v>
      </x:c>
      <x:c r="H6532" s="10" t="str">
        <x:v>INFRASTRUCTURE_FAILURE</x:v>
      </x:c>
      <x:c r="I6532" s="10" t="str">
        <x:v>NOT_PARSED</x:v>
      </x:c>
      <x:c r="J6532" s="10" t="str">
        <x:v>SINGLESHOT_CAPTURED_DIAGNOSTIC_FAIL</x:v>
      </x:c>
      <x:c r="K6532" s="10" t="str">
        <x:v>7b007a6dd9ee080ee0bc05ca5efaf071ff1a60f2bfc1a7d859ffb2e14958f945</x:v>
      </x:c>
      <x:c r="L6532" s="10" t="str">
        <x:v>historical_three</x:v>
      </x:c>
      <x:c r="M6532" s="10" t="n">
        <x:v>0</x:v>
      </x:c>
      <x:c r="N6532" s="10" t="n">
        <x:v>0</x:v>
      </x:c>
      <x:c r="O6532" s="10" t="n">
        <x:v>0</x:v>
      </x:c>
      <x:c r="P6532" s="9" t="str">
        <x:f>'CaseReview'!U2160</x:f>
        <x:v>FAIL</x:v>
      </x:c>
      <x:c r="Q6532" s="9" t="n">
        <x:f>IF(AND(T6532=1,G6532=P6532),1,0)</x:f>
        <x:v>0</x:v>
      </x:c>
      <x:c r="R6532" s="9" t="n">
        <x:f>IF(AND(T6532=1,G6532="PASS",P6532="FAIL"),1,0)</x:f>
        <x:v>0</x:v>
      </x:c>
      <x:c r="S6532" s="9" t="n">
        <x:f>IF(AND(T6532=1,G6532="FAIL",P6532="PASS"),1,0)</x:f>
        <x:v>0</x:v>
      </x:c>
      <x:c r="T6532" s="9" t="n">
        <x:v>0</x:v>
      </x:c>
      <x:c r="U6532" s="9" t="n">
        <x:v>12</x:v>
      </x:c>
      <x:c r="V6532" s="9" t="str">
        <x:v>MVP/SHACL_GENERATION_PIPELINE/experiments/LUNA_CONTEXTUAL_SINGLESHOT/RUN_01/runs/RUN-TRF-130-20260831T163615761422Z/artifacts/attempt_01/extracted_shape.ttl</x:v>
      </x:c>
    </x:row>
    <x:row r="6533" ht="22" customHeight="1">
      <x:c r="A6533" s="10" t="str">
        <x:v>SINGLESHOT</x:v>
      </x:c>
      <x:c r="B6533" s="10" t="str">
        <x:v>TRF-130</x:v>
      </x:c>
      <x:c r="C6533" s="10" t="str">
        <x:v>TRF-130-F08</x:v>
      </x:c>
      <x:c r="D6533" s="10" t="str">
        <x:v>RUN_01</x:v>
      </x:c>
      <x:c r="E6533" s="10" t="str">
        <x:v>ORIGINAL_LEDGER</x:v>
      </x:c>
      <x:c r="F6533" s="10" t="str">
        <x:v>FAIL</x:v>
      </x:c>
      <x:c r="G6533" s="10" t="str">
        <x:v>NO_VERDICT</x:v>
      </x:c>
      <x:c r="H6533" s="10" t="str">
        <x:v>INFRASTRUCTURE_FAILURE</x:v>
      </x:c>
      <x:c r="I6533" s="10" t="str">
        <x:v>NOT_PARSED</x:v>
      </x:c>
      <x:c r="J6533" s="10" t="str">
        <x:v>SINGLESHOT_CAPTURED_DIAGNOSTIC_FAIL</x:v>
      </x:c>
      <x:c r="K6533" s="10" t="str">
        <x:v>7b007a6dd9ee080ee0bc05ca5efaf071ff1a60f2bfc1a7d859ffb2e14958f945</x:v>
      </x:c>
      <x:c r="L6533" s="10" t="str">
        <x:v>historical_three</x:v>
      </x:c>
      <x:c r="M6533" s="10" t="n">
        <x:v>0</x:v>
      </x:c>
      <x:c r="N6533" s="10" t="n">
        <x:v>0</x:v>
      </x:c>
      <x:c r="O6533" s="10" t="n">
        <x:v>0</x:v>
      </x:c>
      <x:c r="P6533" s="9" t="str">
        <x:f>'CaseReview'!U2161</x:f>
        <x:v>FAIL</x:v>
      </x:c>
      <x:c r="Q6533" s="9" t="n">
        <x:f>IF(AND(T6533=1,G6533=P6533),1,0)</x:f>
        <x:v>0</x:v>
      </x:c>
      <x:c r="R6533" s="9" t="n">
        <x:f>IF(AND(T6533=1,G6533="PASS",P6533="FAIL"),1,0)</x:f>
        <x:v>0</x:v>
      </x:c>
      <x:c r="S6533" s="9" t="n">
        <x:f>IF(AND(T6533=1,G6533="FAIL",P6533="PASS"),1,0)</x:f>
        <x:v>0</x:v>
      </x:c>
      <x:c r="T6533" s="9" t="n">
        <x:v>0</x:v>
      </x:c>
      <x:c r="U6533" s="9" t="n">
        <x:v>12</x:v>
      </x:c>
      <x:c r="V6533" s="9" t="str">
        <x:v>MVP/SHACL_GENERATION_PIPELINE/experiments/LUNA_CONTEXTUAL_SINGLESHOT/RUN_01/runs/RUN-TRF-130-20260831T163615761422Z/artifacts/attempt_01/extracted_shape.ttl</x:v>
      </x:c>
    </x:row>
    <x:row r="6534" ht="22" customHeight="1">
      <x:c r="A6534" s="10" t="str">
        <x:v>SINGLESHOT</x:v>
      </x:c>
      <x:c r="B6534" s="10" t="str">
        <x:v>TRF-130</x:v>
      </x:c>
      <x:c r="C6534" s="10" t="str">
        <x:v>TRF-130-F09</x:v>
      </x:c>
      <x:c r="D6534" s="10" t="str">
        <x:v>RUN_01</x:v>
      </x:c>
      <x:c r="E6534" s="10" t="str">
        <x:v>ORIGINAL_LEDGER</x:v>
      </x:c>
      <x:c r="F6534" s="10" t="str">
        <x:v>FAIL</x:v>
      </x:c>
      <x:c r="G6534" s="10" t="str">
        <x:v>NO_VERDICT</x:v>
      </x:c>
      <x:c r="H6534" s="10" t="str">
        <x:v>INFRASTRUCTURE_FAILURE</x:v>
      </x:c>
      <x:c r="I6534" s="10" t="str">
        <x:v>NOT_PARSED</x:v>
      </x:c>
      <x:c r="J6534" s="10" t="str">
        <x:v>SINGLESHOT_CAPTURED_DIAGNOSTIC_FAIL</x:v>
      </x:c>
      <x:c r="K6534" s="10" t="str">
        <x:v>7b007a6dd9ee080ee0bc05ca5efaf071ff1a60f2bfc1a7d859ffb2e14958f945</x:v>
      </x:c>
      <x:c r="L6534" s="10" t="str">
        <x:v>historical_three</x:v>
      </x:c>
      <x:c r="M6534" s="10" t="n">
        <x:v>0</x:v>
      </x:c>
      <x:c r="N6534" s="10" t="n">
        <x:v>0</x:v>
      </x:c>
      <x:c r="O6534" s="10" t="n">
        <x:v>0</x:v>
      </x:c>
      <x:c r="P6534" s="9" t="str">
        <x:f>'CaseReview'!U2162</x:f>
        <x:v>FAIL</x:v>
      </x:c>
      <x:c r="Q6534" s="9" t="n">
        <x:f>IF(AND(T6534=1,G6534=P6534),1,0)</x:f>
        <x:v>0</x:v>
      </x:c>
      <x:c r="R6534" s="9" t="n">
        <x:f>IF(AND(T6534=1,G6534="PASS",P6534="FAIL"),1,0)</x:f>
        <x:v>0</x:v>
      </x:c>
      <x:c r="S6534" s="9" t="n">
        <x:f>IF(AND(T6534=1,G6534="FAIL",P6534="PASS"),1,0)</x:f>
        <x:v>0</x:v>
      </x:c>
      <x:c r="T6534" s="9" t="n">
        <x:v>0</x:v>
      </x:c>
      <x:c r="U6534" s="9" t="n">
        <x:v>12</x:v>
      </x:c>
      <x:c r="V6534" s="9" t="str">
        <x:v>MVP/SHACL_GENERATION_PIPELINE/experiments/LUNA_CONTEXTUAL_SINGLESHOT/RUN_01/runs/RUN-TRF-130-20260831T163615761422Z/artifacts/attempt_01/extracted_shape.ttl</x:v>
      </x:c>
    </x:row>
    <x:row r="6535" ht="22" customHeight="1">
      <x:c r="A6535" s="10" t="str">
        <x:v>SINGLESHOT</x:v>
      </x:c>
      <x:c r="B6535" s="10" t="str">
        <x:v>TRF-130</x:v>
      </x:c>
      <x:c r="C6535" s="10" t="str">
        <x:v>TRF-130-F10</x:v>
      </x:c>
      <x:c r="D6535" s="10" t="str">
        <x:v>RUN_01</x:v>
      </x:c>
      <x:c r="E6535" s="10" t="str">
        <x:v>ORIGINAL_LEDGER</x:v>
      </x:c>
      <x:c r="F6535" s="10" t="str">
        <x:v>FAIL</x:v>
      </x:c>
      <x:c r="G6535" s="10" t="str">
        <x:v>NO_VERDICT</x:v>
      </x:c>
      <x:c r="H6535" s="10" t="str">
        <x:v>INFRASTRUCTURE_FAILURE</x:v>
      </x:c>
      <x:c r="I6535" s="10" t="str">
        <x:v>NOT_PARSED</x:v>
      </x:c>
      <x:c r="J6535" s="10" t="str">
        <x:v>SINGLESHOT_CAPTURED_DIAGNOSTIC_FAIL</x:v>
      </x:c>
      <x:c r="K6535" s="10" t="str">
        <x:v>7b007a6dd9ee080ee0bc05ca5efaf071ff1a60f2bfc1a7d859ffb2e14958f945</x:v>
      </x:c>
      <x:c r="L6535" s="10" t="str">
        <x:v>historical_three</x:v>
      </x:c>
      <x:c r="M6535" s="10" t="n">
        <x:v>0</x:v>
      </x:c>
      <x:c r="N6535" s="10" t="n">
        <x:v>0</x:v>
      </x:c>
      <x:c r="O6535" s="10" t="n">
        <x:v>0</x:v>
      </x:c>
      <x:c r="P6535" s="9" t="str">
        <x:f>'CaseReview'!U2163</x:f>
        <x:v>FAIL</x:v>
      </x:c>
      <x:c r="Q6535" s="9" t="n">
        <x:f>IF(AND(T6535=1,G6535=P6535),1,0)</x:f>
        <x:v>0</x:v>
      </x:c>
      <x:c r="R6535" s="9" t="n">
        <x:f>IF(AND(T6535=1,G6535="PASS",P6535="FAIL"),1,0)</x:f>
        <x:v>0</x:v>
      </x:c>
      <x:c r="S6535" s="9" t="n">
        <x:f>IF(AND(T6535=1,G6535="FAIL",P6535="PASS"),1,0)</x:f>
        <x:v>0</x:v>
      </x:c>
      <x:c r="T6535" s="9" t="n">
        <x:v>0</x:v>
      </x:c>
      <x:c r="U6535" s="9" t="n">
        <x:v>12</x:v>
      </x:c>
      <x:c r="V6535" s="9" t="str">
        <x:v>MVP/SHACL_GENERATION_PIPELINE/experiments/LUNA_CONTEXTUAL_SINGLESHOT/RUN_01/runs/RUN-TRF-130-20260831T163615761422Z/artifacts/attempt_01/extracted_shape.ttl</x:v>
      </x:c>
    </x:row>
    <x:row r="6536" ht="22" customHeight="1">
      <x:c r="A6536" s="10" t="str">
        <x:v>SINGLESHOT</x:v>
      </x:c>
      <x:c r="B6536" s="10" t="str">
        <x:v>TRF-130</x:v>
      </x:c>
      <x:c r="C6536" s="10" t="str">
        <x:v>TRF-130-P01</x:v>
      </x:c>
      <x:c r="D6536" s="10" t="str">
        <x:v>RUN_01</x:v>
      </x:c>
      <x:c r="E6536" s="10" t="str">
        <x:v>ORIGINAL_LEDGER</x:v>
      </x:c>
      <x:c r="F6536" s="10" t="str">
        <x:v>PASS</x:v>
      </x:c>
      <x:c r="G6536" s="10" t="str">
        <x:v>NO_VERDICT</x:v>
      </x:c>
      <x:c r="H6536" s="10" t="str">
        <x:v>INFRASTRUCTURE_FAILURE</x:v>
      </x:c>
      <x:c r="I6536" s="10" t="str">
        <x:v>NOT_PARSED</x:v>
      </x:c>
      <x:c r="J6536" s="10" t="str">
        <x:v>SINGLESHOT_CAPTURED_DIAGNOSTIC_FAIL</x:v>
      </x:c>
      <x:c r="K6536" s="10" t="str">
        <x:v>7b007a6dd9ee080ee0bc05ca5efaf071ff1a60f2bfc1a7d859ffb2e14958f945</x:v>
      </x:c>
      <x:c r="L6536" s="10" t="str">
        <x:v>historical_three</x:v>
      </x:c>
      <x:c r="M6536" s="10" t="n">
        <x:v>0</x:v>
      </x:c>
      <x:c r="N6536" s="10" t="n">
        <x:v>0</x:v>
      </x:c>
      <x:c r="O6536" s="10" t="n">
        <x:v>0</x:v>
      </x:c>
      <x:c r="P6536" s="9" t="str">
        <x:f>'CaseReview'!U2164</x:f>
        <x:v>PASS</x:v>
      </x:c>
      <x:c r="Q6536" s="9" t="n">
        <x:f>IF(AND(T6536=1,G6536=P6536),1,0)</x:f>
        <x:v>0</x:v>
      </x:c>
      <x:c r="R6536" s="9" t="n">
        <x:f>IF(AND(T6536=1,G6536="PASS",P6536="FAIL"),1,0)</x:f>
        <x:v>0</x:v>
      </x:c>
      <x:c r="S6536" s="9" t="n">
        <x:f>IF(AND(T6536=1,G6536="FAIL",P6536="PASS"),1,0)</x:f>
        <x:v>0</x:v>
      </x:c>
      <x:c r="T6536" s="9" t="n">
        <x:v>0</x:v>
      </x:c>
      <x:c r="U6536" s="9" t="n">
        <x:v>12</x:v>
      </x:c>
      <x:c r="V6536" s="9" t="str">
        <x:v>MVP/SHACL_GENERATION_PIPELINE/experiments/LUNA_CONTEXTUAL_SINGLESHOT/RUN_01/runs/RUN-TRF-130-20260831T163615761422Z/artifacts/attempt_01/extracted_shape.ttl</x:v>
      </x:c>
    </x:row>
    <x:row r="6537" ht="22" customHeight="1">
      <x:c r="A6537" s="10" t="str">
        <x:v>SINGLESHOT</x:v>
      </x:c>
      <x:c r="B6537" s="10" t="str">
        <x:v>TRF-130</x:v>
      </x:c>
      <x:c r="C6537" s="10" t="str">
        <x:v>TRF-130-P02</x:v>
      </x:c>
      <x:c r="D6537" s="10" t="str">
        <x:v>RUN_01</x:v>
      </x:c>
      <x:c r="E6537" s="10" t="str">
        <x:v>ORIGINAL_LEDGER</x:v>
      </x:c>
      <x:c r="F6537" s="10" t="str">
        <x:v>PASS</x:v>
      </x:c>
      <x:c r="G6537" s="10" t="str">
        <x:v>NO_VERDICT</x:v>
      </x:c>
      <x:c r="H6537" s="10" t="str">
        <x:v>INFRASTRUCTURE_FAILURE</x:v>
      </x:c>
      <x:c r="I6537" s="10" t="str">
        <x:v>NOT_PARSED</x:v>
      </x:c>
      <x:c r="J6537" s="10" t="str">
        <x:v>SINGLESHOT_CAPTURED_DIAGNOSTIC_FAIL</x:v>
      </x:c>
      <x:c r="K6537" s="10" t="str">
        <x:v>7b007a6dd9ee080ee0bc05ca5efaf071ff1a60f2bfc1a7d859ffb2e14958f945</x:v>
      </x:c>
      <x:c r="L6537" s="10" t="str">
        <x:v>historical_three</x:v>
      </x:c>
      <x:c r="M6537" s="10" t="n">
        <x:v>0</x:v>
      </x:c>
      <x:c r="N6537" s="10" t="n">
        <x:v>0</x:v>
      </x:c>
      <x:c r="O6537" s="10" t="n">
        <x:v>0</x:v>
      </x:c>
      <x:c r="P6537" s="9" t="str">
        <x:f>'CaseReview'!U2165</x:f>
        <x:v>PASS</x:v>
      </x:c>
      <x:c r="Q6537" s="9" t="n">
        <x:f>IF(AND(T6537=1,G6537=P6537),1,0)</x:f>
        <x:v>0</x:v>
      </x:c>
      <x:c r="R6537" s="9" t="n">
        <x:f>IF(AND(T6537=1,G6537="PASS",P6537="FAIL"),1,0)</x:f>
        <x:v>0</x:v>
      </x:c>
      <x:c r="S6537" s="9" t="n">
        <x:f>IF(AND(T6537=1,G6537="FAIL",P6537="PASS"),1,0)</x:f>
        <x:v>0</x:v>
      </x:c>
      <x:c r="T6537" s="9" t="n">
        <x:v>0</x:v>
      </x:c>
      <x:c r="U6537" s="9" t="n">
        <x:v>12</x:v>
      </x:c>
      <x:c r="V6537" s="9" t="str">
        <x:v>MVP/SHACL_GENERATION_PIPELINE/experiments/LUNA_CONTEXTUAL_SINGLESHOT/RUN_01/runs/RUN-TRF-130-20260831T163615761422Z/artifacts/attempt_01/extracted_shape.ttl</x:v>
      </x:c>
    </x:row>
    <x:row r="6538" ht="22" customHeight="1">
      <x:c r="A6538" s="10" t="str">
        <x:v>SINGLESHOT</x:v>
      </x:c>
      <x:c r="B6538" s="10" t="str">
        <x:v>TRF-131</x:v>
      </x:c>
      <x:c r="C6538" s="10" t="str">
        <x:v>TRF-131-F01</x:v>
      </x:c>
      <x:c r="D6538" s="10" t="str">
        <x:v>RUN_01</x:v>
      </x:c>
      <x:c r="E6538" s="10" t="str">
        <x:v>ORIGINAL_LEDGER</x:v>
      </x:c>
      <x:c r="F6538" s="10" t="str">
        <x:v>FAIL</x:v>
      </x:c>
      <x:c r="G6538" s="10" t="str">
        <x:v>FAIL</x:v>
      </x:c>
      <x:c r="H6538" s="10" t="str">
        <x:v>EXECUTED</x:v>
      </x:c>
      <x:c r="I6538" s="10" t="str">
        <x:v>PARSED</x:v>
      </x:c>
      <x:c r="J6538" s="10" t="str">
        <x:v>SINGLESHOT_CAPTURED_DIAGNOSTIC_PASS</x:v>
      </x:c>
      <x:c r="K6538" s="10" t="str">
        <x:v>6595c2d1dcde21b029018a1a7ebdf865fd4b58100f988bc5089b401f3d313201</x:v>
      </x:c>
      <x:c r="L6538" s="10" t="str">
        <x:v>historical_three</x:v>
      </x:c>
      <x:c r="M6538" s="10" t="n">
        <x:v>1</x:v>
      </x:c>
      <x:c r="N6538" s="10" t="n">
        <x:v>0</x:v>
      </x:c>
      <x:c r="O6538" s="10" t="n">
        <x:v>0</x:v>
      </x:c>
      <x:c r="P6538" s="9" t="str">
        <x:f>'CaseReview'!U2166</x:f>
        <x:v>FAIL</x:v>
      </x:c>
      <x:c r="Q6538" s="9" t="n">
        <x:f>IF(AND(T6538=1,G6538=P6538),1,0)</x:f>
        <x:v>1</x:v>
      </x:c>
      <x:c r="R6538" s="9" t="n">
        <x:f>IF(AND(T6538=1,G6538="PASS",P6538="FAIL"),1,0)</x:f>
        <x:v>0</x:v>
      </x:c>
      <x:c r="S6538" s="9" t="n">
        <x:f>IF(AND(T6538=1,G6538="FAIL",P6538="PASS"),1,0)</x:f>
        <x:v>0</x:v>
      </x:c>
      <x:c r="T6538" s="9" t="n">
        <x:v>1</x:v>
      </x:c>
      <x:c r="U6538" s="9" t="n">
        <x:v>4</x:v>
      </x:c>
      <x:c r="V6538" s="9" t="str">
        <x:v>MVP/SHACL_GENERATION_PIPELINE/experiments/LUNA_CONTEXTUAL_SINGLESHOT/RUN_01/runs/RUN-TRF-131-20260831T163657073612Z/artifacts/attempt_01/extracted_shape.ttl</x:v>
      </x:c>
    </x:row>
    <x:row r="6539" ht="22" customHeight="1">
      <x:c r="A6539" s="10" t="str">
        <x:v>SINGLESHOT</x:v>
      </x:c>
      <x:c r="B6539" s="10" t="str">
        <x:v>TRF-131</x:v>
      </x:c>
      <x:c r="C6539" s="10" t="str">
        <x:v>TRF-131-F02</x:v>
      </x:c>
      <x:c r="D6539" s="10" t="str">
        <x:v>RUN_01</x:v>
      </x:c>
      <x:c r="E6539" s="10" t="str">
        <x:v>ORIGINAL_LEDGER</x:v>
      </x:c>
      <x:c r="F6539" s="10" t="str">
        <x:v>FAIL</x:v>
      </x:c>
      <x:c r="G6539" s="10" t="str">
        <x:v>FAIL</x:v>
      </x:c>
      <x:c r="H6539" s="10" t="str">
        <x:v>EXECUTED</x:v>
      </x:c>
      <x:c r="I6539" s="10" t="str">
        <x:v>PARSED</x:v>
      </x:c>
      <x:c r="J6539" s="10" t="str">
        <x:v>SINGLESHOT_CAPTURED_DIAGNOSTIC_PASS</x:v>
      </x:c>
      <x:c r="K6539" s="10" t="str">
        <x:v>6595c2d1dcde21b029018a1a7ebdf865fd4b58100f988bc5089b401f3d313201</x:v>
      </x:c>
      <x:c r="L6539" s="10" t="str">
        <x:v>historical_three</x:v>
      </x:c>
      <x:c r="M6539" s="10" t="n">
        <x:v>1</x:v>
      </x:c>
      <x:c r="N6539" s="10" t="n">
        <x:v>0</x:v>
      </x:c>
      <x:c r="O6539" s="10" t="n">
        <x:v>0</x:v>
      </x:c>
      <x:c r="P6539" s="9" t="str">
        <x:f>'CaseReview'!U2167</x:f>
        <x:v>FAIL</x:v>
      </x:c>
      <x:c r="Q6539" s="9" t="n">
        <x:f>IF(AND(T6539=1,G6539=P6539),1,0)</x:f>
        <x:v>1</x:v>
      </x:c>
      <x:c r="R6539" s="9" t="n">
        <x:f>IF(AND(T6539=1,G6539="PASS",P6539="FAIL"),1,0)</x:f>
        <x:v>0</x:v>
      </x:c>
      <x:c r="S6539" s="9" t="n">
        <x:f>IF(AND(T6539=1,G6539="FAIL",P6539="PASS"),1,0)</x:f>
        <x:v>0</x:v>
      </x:c>
      <x:c r="T6539" s="9" t="n">
        <x:v>1</x:v>
      </x:c>
      <x:c r="U6539" s="9" t="n">
        <x:v>4</x:v>
      </x:c>
      <x:c r="V6539" s="9" t="str">
        <x:v>MVP/SHACL_GENERATION_PIPELINE/experiments/LUNA_CONTEXTUAL_SINGLESHOT/RUN_01/runs/RUN-TRF-131-20260831T163657073612Z/artifacts/attempt_01/extracted_shape.ttl</x:v>
      </x:c>
    </x:row>
    <x:row r="6540" ht="22" customHeight="1">
      <x:c r="A6540" s="10" t="str">
        <x:v>SINGLESHOT</x:v>
      </x:c>
      <x:c r="B6540" s="10" t="str">
        <x:v>TRF-131</x:v>
      </x:c>
      <x:c r="C6540" s="10" t="str">
        <x:v>TRF-131-P01</x:v>
      </x:c>
      <x:c r="D6540" s="10" t="str">
        <x:v>RUN_01</x:v>
      </x:c>
      <x:c r="E6540" s="10" t="str">
        <x:v>ORIGINAL_LEDGER</x:v>
      </x:c>
      <x:c r="F6540" s="10" t="str">
        <x:v>PASS</x:v>
      </x:c>
      <x:c r="G6540" s="10" t="str">
        <x:v>FAIL</x:v>
      </x:c>
      <x:c r="H6540" s="10" t="str">
        <x:v>EXECUTED</x:v>
      </x:c>
      <x:c r="I6540" s="10" t="str">
        <x:v>PARSED</x:v>
      </x:c>
      <x:c r="J6540" s="10" t="str">
        <x:v>SINGLESHOT_CAPTURED_DIAGNOSTIC_PASS</x:v>
      </x:c>
      <x:c r="K6540" s="10" t="str">
        <x:v>6595c2d1dcde21b029018a1a7ebdf865fd4b58100f988bc5089b401f3d313201</x:v>
      </x:c>
      <x:c r="L6540" s="10" t="str">
        <x:v>historical_three</x:v>
      </x:c>
      <x:c r="M6540" s="10" t="n">
        <x:v>0</x:v>
      </x:c>
      <x:c r="N6540" s="10" t="n">
        <x:v>0</x:v>
      </x:c>
      <x:c r="O6540" s="10" t="n">
        <x:v>1</x:v>
      </x:c>
      <x:c r="P6540" s="9" t="str">
        <x:f>'CaseReview'!U2168</x:f>
        <x:v>PASS</x:v>
      </x:c>
      <x:c r="Q6540" s="9" t="n">
        <x:f>IF(AND(T6540=1,G6540=P6540),1,0)</x:f>
        <x:v>0</x:v>
      </x:c>
      <x:c r="R6540" s="9" t="n">
        <x:f>IF(AND(T6540=1,G6540="PASS",P6540="FAIL"),1,0)</x:f>
        <x:v>0</x:v>
      </x:c>
      <x:c r="S6540" s="9" t="n">
        <x:f>IF(AND(T6540=1,G6540="FAIL",P6540="PASS"),1,0)</x:f>
        <x:v>1</x:v>
      </x:c>
      <x:c r="T6540" s="9" t="n">
        <x:v>1</x:v>
      </x:c>
      <x:c r="U6540" s="9" t="n">
        <x:v>4</x:v>
      </x:c>
      <x:c r="V6540" s="9" t="str">
        <x:v>MVP/SHACL_GENERATION_PIPELINE/experiments/LUNA_CONTEXTUAL_SINGLESHOT/RUN_01/runs/RUN-TRF-131-20260831T163657073612Z/artifacts/attempt_01/extracted_shape.ttl</x:v>
      </x:c>
    </x:row>
    <x:row r="6541" ht="22" customHeight="1">
      <x:c r="A6541" s="10" t="str">
        <x:v>SINGLESHOT</x:v>
      </x:c>
      <x:c r="B6541" s="10" t="str">
        <x:v>TRF-131</x:v>
      </x:c>
      <x:c r="C6541" s="10" t="str">
        <x:v>TRF-131-P02</x:v>
      </x:c>
      <x:c r="D6541" s="10" t="str">
        <x:v>RUN_01</x:v>
      </x:c>
      <x:c r="E6541" s="10" t="str">
        <x:v>ORIGINAL_LEDGER</x:v>
      </x:c>
      <x:c r="F6541" s="10" t="str">
        <x:v>PASS</x:v>
      </x:c>
      <x:c r="G6541" s="10" t="str">
        <x:v>FAIL</x:v>
      </x:c>
      <x:c r="H6541" s="10" t="str">
        <x:v>EXECUTED</x:v>
      </x:c>
      <x:c r="I6541" s="10" t="str">
        <x:v>PARSED</x:v>
      </x:c>
      <x:c r="J6541" s="10" t="str">
        <x:v>SINGLESHOT_CAPTURED_DIAGNOSTIC_PASS</x:v>
      </x:c>
      <x:c r="K6541" s="10" t="str">
        <x:v>6595c2d1dcde21b029018a1a7ebdf865fd4b58100f988bc5089b401f3d313201</x:v>
      </x:c>
      <x:c r="L6541" s="10" t="str">
        <x:v>historical_three</x:v>
      </x:c>
      <x:c r="M6541" s="10" t="n">
        <x:v>0</x:v>
      </x:c>
      <x:c r="N6541" s="10" t="n">
        <x:v>0</x:v>
      </x:c>
      <x:c r="O6541" s="10" t="n">
        <x:v>1</x:v>
      </x:c>
      <x:c r="P6541" s="9" t="str">
        <x:f>'CaseReview'!U2169</x:f>
        <x:v>PASS</x:v>
      </x:c>
      <x:c r="Q6541" s="9" t="n">
        <x:f>IF(AND(T6541=1,G6541=P6541),1,0)</x:f>
        <x:v>0</x:v>
      </x:c>
      <x:c r="R6541" s="9" t="n">
        <x:f>IF(AND(T6541=1,G6541="PASS",P6541="FAIL"),1,0)</x:f>
        <x:v>0</x:v>
      </x:c>
      <x:c r="S6541" s="9" t="n">
        <x:f>IF(AND(T6541=1,G6541="FAIL",P6541="PASS"),1,0)</x:f>
        <x:v>1</x:v>
      </x:c>
      <x:c r="T6541" s="9" t="n">
        <x:v>1</x:v>
      </x:c>
      <x:c r="U6541" s="9" t="n">
        <x:v>4</x:v>
      </x:c>
      <x:c r="V6541" s="9" t="str">
        <x:v>MVP/SHACL_GENERATION_PIPELINE/experiments/LUNA_CONTEXTUAL_SINGLESHOT/RUN_01/runs/RUN-TRF-131-20260831T163657073612Z/artifacts/attempt_01/extracted_shape.ttl</x:v>
      </x:c>
    </x:row>
    <x:row r="6542" ht="22" customHeight="1">
      <x:c r="A6542" s="10" t="str">
        <x:v>SINGLESHOT</x:v>
      </x:c>
      <x:c r="B6542" s="10" t="str">
        <x:v>TRF-132</x:v>
      </x:c>
      <x:c r="C6542" s="10" t="str">
        <x:v>TRF-132-F01</x:v>
      </x:c>
      <x:c r="D6542" s="10" t="str">
        <x:v>RUN_01</x:v>
      </x:c>
      <x:c r="E6542" s="10" t="str">
        <x:v>ORIGINAL_LEDGER</x:v>
      </x:c>
      <x:c r="F6542" s="10" t="str">
        <x:v>FAIL</x:v>
      </x:c>
      <x:c r="G6542" s="10" t="str">
        <x:v>FAIL</x:v>
      </x:c>
      <x:c r="H6542" s="10" t="str">
        <x:v>EXECUTED</x:v>
      </x:c>
      <x:c r="I6542" s="10" t="str">
        <x:v>PARSED</x:v>
      </x:c>
      <x:c r="J6542" s="10" t="str">
        <x:v>SINGLESHOT_CAPTURED_DIAGNOSTIC_PASS</x:v>
      </x:c>
      <x:c r="K6542" s="10" t="str">
        <x:v>34850357c387227e0b952bf667ff27e681b90c9705449edf4b0b167c542610d8</x:v>
      </x:c>
      <x:c r="L6542" s="10" t="str">
        <x:v>historical_three</x:v>
      </x:c>
      <x:c r="M6542" s="10" t="n">
        <x:v>1</x:v>
      </x:c>
      <x:c r="N6542" s="10" t="n">
        <x:v>0</x:v>
      </x:c>
      <x:c r="O6542" s="10" t="n">
        <x:v>0</x:v>
      </x:c>
      <x:c r="P6542" s="9" t="str">
        <x:f>'CaseReview'!U2170</x:f>
        <x:v>FAIL</x:v>
      </x:c>
      <x:c r="Q6542" s="9" t="n">
        <x:f>IF(AND(T6542=1,G6542=P6542),1,0)</x:f>
        <x:v>1</x:v>
      </x:c>
      <x:c r="R6542" s="9" t="n">
        <x:f>IF(AND(T6542=1,G6542="PASS",P6542="FAIL"),1,0)</x:f>
        <x:v>0</x:v>
      </x:c>
      <x:c r="S6542" s="9" t="n">
        <x:f>IF(AND(T6542=1,G6542="FAIL",P6542="PASS"),1,0)</x:f>
        <x:v>0</x:v>
      </x:c>
      <x:c r="T6542" s="9" t="n">
        <x:v>1</x:v>
      </x:c>
      <x:c r="U6542" s="9" t="n">
        <x:v>8</x:v>
      </x:c>
      <x:c r="V6542" s="9" t="str">
        <x:v>MVP/SHACL_GENERATION_PIPELINE/experiments/LUNA_CONTEXTUAL_SINGLESHOT/RUN_01/runs/RUN-TRF-132-20260831T163718900357Z/artifacts/attempt_01/extracted_shape.ttl</x:v>
      </x:c>
    </x:row>
    <x:row r="6543" ht="22" customHeight="1">
      <x:c r="A6543" s="10" t="str">
        <x:v>SINGLESHOT</x:v>
      </x:c>
      <x:c r="B6543" s="10" t="str">
        <x:v>TRF-132</x:v>
      </x:c>
      <x:c r="C6543" s="10" t="str">
        <x:v>TRF-132-F02</x:v>
      </x:c>
      <x:c r="D6543" s="10" t="str">
        <x:v>RUN_01</x:v>
      </x:c>
      <x:c r="E6543" s="10" t="str">
        <x:v>ORIGINAL_LEDGER</x:v>
      </x:c>
      <x:c r="F6543" s="10" t="str">
        <x:v>FAIL</x:v>
      </x:c>
      <x:c r="G6543" s="10" t="str">
        <x:v>FAIL</x:v>
      </x:c>
      <x:c r="H6543" s="10" t="str">
        <x:v>EXECUTED</x:v>
      </x:c>
      <x:c r="I6543" s="10" t="str">
        <x:v>PARSED</x:v>
      </x:c>
      <x:c r="J6543" s="10" t="str">
        <x:v>SINGLESHOT_CAPTURED_DIAGNOSTIC_PASS</x:v>
      </x:c>
      <x:c r="K6543" s="10" t="str">
        <x:v>34850357c387227e0b952bf667ff27e681b90c9705449edf4b0b167c542610d8</x:v>
      </x:c>
      <x:c r="L6543" s="10" t="str">
        <x:v>historical_three</x:v>
      </x:c>
      <x:c r="M6543" s="10" t="n">
        <x:v>1</x:v>
      </x:c>
      <x:c r="N6543" s="10" t="n">
        <x:v>0</x:v>
      </x:c>
      <x:c r="O6543" s="10" t="n">
        <x:v>0</x:v>
      </x:c>
      <x:c r="P6543" s="9" t="str">
        <x:f>'CaseReview'!U2171</x:f>
        <x:v>FAIL</x:v>
      </x:c>
      <x:c r="Q6543" s="9" t="n">
        <x:f>IF(AND(T6543=1,G6543=P6543),1,0)</x:f>
        <x:v>1</x:v>
      </x:c>
      <x:c r="R6543" s="9" t="n">
        <x:f>IF(AND(T6543=1,G6543="PASS",P6543="FAIL"),1,0)</x:f>
        <x:v>0</x:v>
      </x:c>
      <x:c r="S6543" s="9" t="n">
        <x:f>IF(AND(T6543=1,G6543="FAIL",P6543="PASS"),1,0)</x:f>
        <x:v>0</x:v>
      </x:c>
      <x:c r="T6543" s="9" t="n">
        <x:v>1</x:v>
      </x:c>
      <x:c r="U6543" s="9" t="n">
        <x:v>8</x:v>
      </x:c>
      <x:c r="V6543" s="9" t="str">
        <x:v>MVP/SHACL_GENERATION_PIPELINE/experiments/LUNA_CONTEXTUAL_SINGLESHOT/RUN_01/runs/RUN-TRF-132-20260831T163718900357Z/artifacts/attempt_01/extracted_shape.ttl</x:v>
      </x:c>
    </x:row>
    <x:row r="6544" ht="22" customHeight="1">
      <x:c r="A6544" s="10" t="str">
        <x:v>SINGLESHOT</x:v>
      </x:c>
      <x:c r="B6544" s="10" t="str">
        <x:v>TRF-132</x:v>
      </x:c>
      <x:c r="C6544" s="10" t="str">
        <x:v>TRF-132-F03</x:v>
      </x:c>
      <x:c r="D6544" s="10" t="str">
        <x:v>RUN_01</x:v>
      </x:c>
      <x:c r="E6544" s="10" t="str">
        <x:v>ORIGINAL_LEDGER</x:v>
      </x:c>
      <x:c r="F6544" s="10" t="str">
        <x:v>FAIL</x:v>
      </x:c>
      <x:c r="G6544" s="10" t="str">
        <x:v>FAIL</x:v>
      </x:c>
      <x:c r="H6544" s="10" t="str">
        <x:v>EXECUTED</x:v>
      </x:c>
      <x:c r="I6544" s="10" t="str">
        <x:v>PARSED</x:v>
      </x:c>
      <x:c r="J6544" s="10" t="str">
        <x:v>SINGLESHOT_CAPTURED_DIAGNOSTIC_PASS</x:v>
      </x:c>
      <x:c r="K6544" s="10" t="str">
        <x:v>34850357c387227e0b952bf667ff27e681b90c9705449edf4b0b167c542610d8</x:v>
      </x:c>
      <x:c r="L6544" s="10" t="str">
        <x:v>historical_three</x:v>
      </x:c>
      <x:c r="M6544" s="10" t="n">
        <x:v>1</x:v>
      </x:c>
      <x:c r="N6544" s="10" t="n">
        <x:v>0</x:v>
      </x:c>
      <x:c r="O6544" s="10" t="n">
        <x:v>0</x:v>
      </x:c>
      <x:c r="P6544" s="9" t="str">
        <x:f>'CaseReview'!U2172</x:f>
        <x:v>FAIL</x:v>
      </x:c>
      <x:c r="Q6544" s="9" t="n">
        <x:f>IF(AND(T6544=1,G6544=P6544),1,0)</x:f>
        <x:v>1</x:v>
      </x:c>
      <x:c r="R6544" s="9" t="n">
        <x:f>IF(AND(T6544=1,G6544="PASS",P6544="FAIL"),1,0)</x:f>
        <x:v>0</x:v>
      </x:c>
      <x:c r="S6544" s="9" t="n">
        <x:f>IF(AND(T6544=1,G6544="FAIL",P6544="PASS"),1,0)</x:f>
        <x:v>0</x:v>
      </x:c>
      <x:c r="T6544" s="9" t="n">
        <x:v>1</x:v>
      </x:c>
      <x:c r="U6544" s="9" t="n">
        <x:v>8</x:v>
      </x:c>
      <x:c r="V6544" s="9" t="str">
        <x:v>MVP/SHACL_GENERATION_PIPELINE/experiments/LUNA_CONTEXTUAL_SINGLESHOT/RUN_01/runs/RUN-TRF-132-20260831T163718900357Z/artifacts/attempt_01/extracted_shape.ttl</x:v>
      </x:c>
    </x:row>
    <x:row r="6545" ht="22" customHeight="1">
      <x:c r="A6545" s="10" t="str">
        <x:v>SINGLESHOT</x:v>
      </x:c>
      <x:c r="B6545" s="10" t="str">
        <x:v>TRF-132</x:v>
      </x:c>
      <x:c r="C6545" s="10" t="str">
        <x:v>TRF-132-F04</x:v>
      </x:c>
      <x:c r="D6545" s="10" t="str">
        <x:v>RUN_01</x:v>
      </x:c>
      <x:c r="E6545" s="10" t="str">
        <x:v>ORIGINAL_LEDGER</x:v>
      </x:c>
      <x:c r="F6545" s="10" t="str">
        <x:v>FAIL</x:v>
      </x:c>
      <x:c r="G6545" s="10" t="str">
        <x:v>FAIL</x:v>
      </x:c>
      <x:c r="H6545" s="10" t="str">
        <x:v>EXECUTED</x:v>
      </x:c>
      <x:c r="I6545" s="10" t="str">
        <x:v>PARSED</x:v>
      </x:c>
      <x:c r="J6545" s="10" t="str">
        <x:v>SINGLESHOT_CAPTURED_DIAGNOSTIC_PASS</x:v>
      </x:c>
      <x:c r="K6545" s="10" t="str">
        <x:v>34850357c387227e0b952bf667ff27e681b90c9705449edf4b0b167c542610d8</x:v>
      </x:c>
      <x:c r="L6545" s="10" t="str">
        <x:v>historical_three</x:v>
      </x:c>
      <x:c r="M6545" s="10" t="n">
        <x:v>1</x:v>
      </x:c>
      <x:c r="N6545" s="10" t="n">
        <x:v>0</x:v>
      </x:c>
      <x:c r="O6545" s="10" t="n">
        <x:v>0</x:v>
      </x:c>
      <x:c r="P6545" s="9" t="str">
        <x:f>'CaseReview'!U2173</x:f>
        <x:v>FAIL</x:v>
      </x:c>
      <x:c r="Q6545" s="9" t="n">
        <x:f>IF(AND(T6545=1,G6545=P6545),1,0)</x:f>
        <x:v>1</x:v>
      </x:c>
      <x:c r="R6545" s="9" t="n">
        <x:f>IF(AND(T6545=1,G6545="PASS",P6545="FAIL"),1,0)</x:f>
        <x:v>0</x:v>
      </x:c>
      <x:c r="S6545" s="9" t="n">
        <x:f>IF(AND(T6545=1,G6545="FAIL",P6545="PASS"),1,0)</x:f>
        <x:v>0</x:v>
      </x:c>
      <x:c r="T6545" s="9" t="n">
        <x:v>1</x:v>
      </x:c>
      <x:c r="U6545" s="9" t="n">
        <x:v>8</x:v>
      </x:c>
      <x:c r="V6545" s="9" t="str">
        <x:v>MVP/SHACL_GENERATION_PIPELINE/experiments/LUNA_CONTEXTUAL_SINGLESHOT/RUN_01/runs/RUN-TRF-132-20260831T163718900357Z/artifacts/attempt_01/extracted_shape.ttl</x:v>
      </x:c>
    </x:row>
    <x:row r="6546" ht="22" customHeight="1">
      <x:c r="A6546" s="10" t="str">
        <x:v>SINGLESHOT</x:v>
      </x:c>
      <x:c r="B6546" s="10" t="str">
        <x:v>TRF-132</x:v>
      </x:c>
      <x:c r="C6546" s="10" t="str">
        <x:v>TRF-132-P01</x:v>
      </x:c>
      <x:c r="D6546" s="10" t="str">
        <x:v>RUN_01</x:v>
      </x:c>
      <x:c r="E6546" s="10" t="str">
        <x:v>ORIGINAL_LEDGER</x:v>
      </x:c>
      <x:c r="F6546" s="10" t="str">
        <x:v>PASS</x:v>
      </x:c>
      <x:c r="G6546" s="10" t="str">
        <x:v>PASS</x:v>
      </x:c>
      <x:c r="H6546" s="10" t="str">
        <x:v>EXECUTED</x:v>
      </x:c>
      <x:c r="I6546" s="10" t="str">
        <x:v>PARSED</x:v>
      </x:c>
      <x:c r="J6546" s="10" t="str">
        <x:v>SINGLESHOT_CAPTURED_DIAGNOSTIC_PASS</x:v>
      </x:c>
      <x:c r="K6546" s="10" t="str">
        <x:v>34850357c387227e0b952bf667ff27e681b90c9705449edf4b0b167c542610d8</x:v>
      </x:c>
      <x:c r="L6546" s="10" t="str">
        <x:v>historical_three</x:v>
      </x:c>
      <x:c r="M6546" s="10" t="n">
        <x:v>1</x:v>
      </x:c>
      <x:c r="N6546" s="10" t="n">
        <x:v>0</x:v>
      </x:c>
      <x:c r="O6546" s="10" t="n">
        <x:v>0</x:v>
      </x:c>
      <x:c r="P6546" s="9" t="str">
        <x:f>'CaseReview'!U2174</x:f>
        <x:v>PASS</x:v>
      </x:c>
      <x:c r="Q6546" s="9" t="n">
        <x:f>IF(AND(T6546=1,G6546=P6546),1,0)</x:f>
        <x:v>1</x:v>
      </x:c>
      <x:c r="R6546" s="9" t="n">
        <x:f>IF(AND(T6546=1,G6546="PASS",P6546="FAIL"),1,0)</x:f>
        <x:v>0</x:v>
      </x:c>
      <x:c r="S6546" s="9" t="n">
        <x:f>IF(AND(T6546=1,G6546="FAIL",P6546="PASS"),1,0)</x:f>
        <x:v>0</x:v>
      </x:c>
      <x:c r="T6546" s="9" t="n">
        <x:v>1</x:v>
      </x:c>
      <x:c r="U6546" s="9" t="n">
        <x:v>8</x:v>
      </x:c>
      <x:c r="V6546" s="9" t="str">
        <x:v>MVP/SHACL_GENERATION_PIPELINE/experiments/LUNA_CONTEXTUAL_SINGLESHOT/RUN_01/runs/RUN-TRF-132-20260831T163718900357Z/artifacts/attempt_01/extracted_shape.ttl</x:v>
      </x:c>
    </x:row>
    <x:row r="6547" ht="22" customHeight="1">
      <x:c r="A6547" s="10" t="str">
        <x:v>SINGLESHOT</x:v>
      </x:c>
      <x:c r="B6547" s="10" t="str">
        <x:v>TRF-132</x:v>
      </x:c>
      <x:c r="C6547" s="10" t="str">
        <x:v>TRF-132-P02</x:v>
      </x:c>
      <x:c r="D6547" s="10" t="str">
        <x:v>RUN_01</x:v>
      </x:c>
      <x:c r="E6547" s="10" t="str">
        <x:v>ORIGINAL_LEDGER</x:v>
      </x:c>
      <x:c r="F6547" s="10" t="str">
        <x:v>PASS</x:v>
      </x:c>
      <x:c r="G6547" s="10" t="str">
        <x:v>PASS</x:v>
      </x:c>
      <x:c r="H6547" s="10" t="str">
        <x:v>EXECUTED</x:v>
      </x:c>
      <x:c r="I6547" s="10" t="str">
        <x:v>PARSED</x:v>
      </x:c>
      <x:c r="J6547" s="10" t="str">
        <x:v>SINGLESHOT_CAPTURED_DIAGNOSTIC_PASS</x:v>
      </x:c>
      <x:c r="K6547" s="10" t="str">
        <x:v>34850357c387227e0b952bf667ff27e681b90c9705449edf4b0b167c542610d8</x:v>
      </x:c>
      <x:c r="L6547" s="10" t="str">
        <x:v>historical_three</x:v>
      </x:c>
      <x:c r="M6547" s="10" t="n">
        <x:v>1</x:v>
      </x:c>
      <x:c r="N6547" s="10" t="n">
        <x:v>0</x:v>
      </x:c>
      <x:c r="O6547" s="10" t="n">
        <x:v>0</x:v>
      </x:c>
      <x:c r="P6547" s="9" t="str">
        <x:f>'CaseReview'!U2175</x:f>
        <x:v>PASS</x:v>
      </x:c>
      <x:c r="Q6547" s="9" t="n">
        <x:f>IF(AND(T6547=1,G6547=P6547),1,0)</x:f>
        <x:v>1</x:v>
      </x:c>
      <x:c r="R6547" s="9" t="n">
        <x:f>IF(AND(T6547=1,G6547="PASS",P6547="FAIL"),1,0)</x:f>
        <x:v>0</x:v>
      </x:c>
      <x:c r="S6547" s="9" t="n">
        <x:f>IF(AND(T6547=1,G6547="FAIL",P6547="PASS"),1,0)</x:f>
        <x:v>0</x:v>
      </x:c>
      <x:c r="T6547" s="9" t="n">
        <x:v>1</x:v>
      </x:c>
      <x:c r="U6547" s="9" t="n">
        <x:v>8</x:v>
      </x:c>
      <x:c r="V6547" s="9" t="str">
        <x:v>MVP/SHACL_GENERATION_PIPELINE/experiments/LUNA_CONTEXTUAL_SINGLESHOT/RUN_01/runs/RUN-TRF-132-20260831T163718900357Z/artifacts/attempt_01/extracted_shape.ttl</x:v>
      </x:c>
    </x:row>
    <x:row r="6548" ht="22" customHeight="1">
      <x:c r="A6548" s="10" t="str">
        <x:v>SINGLESHOT</x:v>
      </x:c>
      <x:c r="B6548" s="10" t="str">
        <x:v>TRF-132</x:v>
      </x:c>
      <x:c r="C6548" s="10" t="str">
        <x:v>TRF-132-P03</x:v>
      </x:c>
      <x:c r="D6548" s="10" t="str">
        <x:v>RUN_01</x:v>
      </x:c>
      <x:c r="E6548" s="10" t="str">
        <x:v>ORIGINAL_LEDGER</x:v>
      </x:c>
      <x:c r="F6548" s="10" t="str">
        <x:v>PASS</x:v>
      </x:c>
      <x:c r="G6548" s="10" t="str">
        <x:v>FAIL</x:v>
      </x:c>
      <x:c r="H6548" s="10" t="str">
        <x:v>EXECUTED</x:v>
      </x:c>
      <x:c r="I6548" s="10" t="str">
        <x:v>PARSED</x:v>
      </x:c>
      <x:c r="J6548" s="10" t="str">
        <x:v>SINGLESHOT_CAPTURED_DIAGNOSTIC_PASS</x:v>
      </x:c>
      <x:c r="K6548" s="10" t="str">
        <x:v>34850357c387227e0b952bf667ff27e681b90c9705449edf4b0b167c542610d8</x:v>
      </x:c>
      <x:c r="L6548" s="10" t="str">
        <x:v>historical_three</x:v>
      </x:c>
      <x:c r="M6548" s="10" t="n">
        <x:v>0</x:v>
      </x:c>
      <x:c r="N6548" s="10" t="n">
        <x:v>0</x:v>
      </x:c>
      <x:c r="O6548" s="10" t="n">
        <x:v>1</x:v>
      </x:c>
      <x:c r="P6548" s="9" t="str">
        <x:f>'CaseReview'!U2176</x:f>
        <x:v>PASS</x:v>
      </x:c>
      <x:c r="Q6548" s="9" t="n">
        <x:f>IF(AND(T6548=1,G6548=P6548),1,0)</x:f>
        <x:v>0</x:v>
      </x:c>
      <x:c r="R6548" s="9" t="n">
        <x:f>IF(AND(T6548=1,G6548="PASS",P6548="FAIL"),1,0)</x:f>
        <x:v>0</x:v>
      </x:c>
      <x:c r="S6548" s="9" t="n">
        <x:f>IF(AND(T6548=1,G6548="FAIL",P6548="PASS"),1,0)</x:f>
        <x:v>1</x:v>
      </x:c>
      <x:c r="T6548" s="9" t="n">
        <x:v>1</x:v>
      </x:c>
      <x:c r="U6548" s="9" t="n">
        <x:v>8</x:v>
      </x:c>
      <x:c r="V6548" s="9" t="str">
        <x:v>MVP/SHACL_GENERATION_PIPELINE/experiments/LUNA_CONTEXTUAL_SINGLESHOT/RUN_01/runs/RUN-TRF-132-20260831T163718900357Z/artifacts/attempt_01/extracted_shape.ttl</x:v>
      </x:c>
    </x:row>
    <x:row r="6549" ht="22" customHeight="1">
      <x:c r="A6549" s="10" t="str">
        <x:v>SINGLESHOT</x:v>
      </x:c>
      <x:c r="B6549" s="10" t="str">
        <x:v>TRF-132</x:v>
      </x:c>
      <x:c r="C6549" s="10" t="str">
        <x:v>TRF-132-P04</x:v>
      </x:c>
      <x:c r="D6549" s="10" t="str">
        <x:v>RUN_01</x:v>
      </x:c>
      <x:c r="E6549" s="10" t="str">
        <x:v>ORIGINAL_LEDGER</x:v>
      </x:c>
      <x:c r="F6549" s="10" t="str">
        <x:v>PASS</x:v>
      </x:c>
      <x:c r="G6549" s="10" t="str">
        <x:v>FAIL</x:v>
      </x:c>
      <x:c r="H6549" s="10" t="str">
        <x:v>EXECUTED</x:v>
      </x:c>
      <x:c r="I6549" s="10" t="str">
        <x:v>PARSED</x:v>
      </x:c>
      <x:c r="J6549" s="10" t="str">
        <x:v>SINGLESHOT_CAPTURED_DIAGNOSTIC_PASS</x:v>
      </x:c>
      <x:c r="K6549" s="10" t="str">
        <x:v>34850357c387227e0b952bf667ff27e681b90c9705449edf4b0b167c542610d8</x:v>
      </x:c>
      <x:c r="L6549" s="10" t="str">
        <x:v>historical_three</x:v>
      </x:c>
      <x:c r="M6549" s="10" t="n">
        <x:v>0</x:v>
      </x:c>
      <x:c r="N6549" s="10" t="n">
        <x:v>0</x:v>
      </x:c>
      <x:c r="O6549" s="10" t="n">
        <x:v>1</x:v>
      </x:c>
      <x:c r="P6549" s="9" t="str">
        <x:f>'CaseReview'!U2177</x:f>
        <x:v>PASS</x:v>
      </x:c>
      <x:c r="Q6549" s="9" t="n">
        <x:f>IF(AND(T6549=1,G6549=P6549),1,0)</x:f>
        <x:v>0</x:v>
      </x:c>
      <x:c r="R6549" s="9" t="n">
        <x:f>IF(AND(T6549=1,G6549="PASS",P6549="FAIL"),1,0)</x:f>
        <x:v>0</x:v>
      </x:c>
      <x:c r="S6549" s="9" t="n">
        <x:f>IF(AND(T6549=1,G6549="FAIL",P6549="PASS"),1,0)</x:f>
        <x:v>1</x:v>
      </x:c>
      <x:c r="T6549" s="9" t="n">
        <x:v>1</x:v>
      </x:c>
      <x:c r="U6549" s="9" t="n">
        <x:v>8</x:v>
      </x:c>
      <x:c r="V6549" s="9" t="str">
        <x:v>MVP/SHACL_GENERATION_PIPELINE/experiments/LUNA_CONTEXTUAL_SINGLESHOT/RUN_01/runs/RUN-TRF-132-20260831T163718900357Z/artifacts/attempt_01/extracted_shape.ttl</x:v>
      </x:c>
    </x:row>
    <x:row r="6550" ht="22" customHeight="1">
      <x:c r="A6550" s="10" t="str">
        <x:v>SINGLESHOT</x:v>
      </x:c>
      <x:c r="B6550" s="10" t="str">
        <x:v>TRF-133</x:v>
      </x:c>
      <x:c r="C6550" s="10" t="str">
        <x:v>TRF-133-F01</x:v>
      </x:c>
      <x:c r="D6550" s="10" t="str">
        <x:v>RUN_01</x:v>
      </x:c>
      <x:c r="E6550" s="10" t="str">
        <x:v>ORIGINAL_LEDGER</x:v>
      </x:c>
      <x:c r="F6550" s="10" t="str">
        <x:v>FAIL</x:v>
      </x:c>
      <x:c r="G6550" s="10" t="str">
        <x:v>FAIL</x:v>
      </x:c>
      <x:c r="H6550" s="10" t="str">
        <x:v>EXECUTED</x:v>
      </x:c>
      <x:c r="I6550" s="10" t="str">
        <x:v>PARSED</x:v>
      </x:c>
      <x:c r="J6550" s="10" t="str">
        <x:v>SINGLESHOT_CAPTURED_DIAGNOSTIC_PASS</x:v>
      </x:c>
      <x:c r="K6550" s="10" t="str">
        <x:v>7c5b0ad3cea9129308d010b0defe559d21ddcbc96e230d8ffa03674eb2ed840a</x:v>
      </x:c>
      <x:c r="L6550" s="10" t="str">
        <x:v>historical_three</x:v>
      </x:c>
      <x:c r="M6550" s="10" t="n">
        <x:v>1</x:v>
      </x:c>
      <x:c r="N6550" s="10" t="n">
        <x:v>0</x:v>
      </x:c>
      <x:c r="O6550" s="10" t="n">
        <x:v>0</x:v>
      </x:c>
      <x:c r="P6550" s="9" t="str">
        <x:f>'CaseReview'!U2178</x:f>
        <x:v>FAIL</x:v>
      </x:c>
      <x:c r="Q6550" s="9" t="n">
        <x:f>IF(AND(T6550=1,G6550=P6550),1,0)</x:f>
        <x:v>1</x:v>
      </x:c>
      <x:c r="R6550" s="9" t="n">
        <x:f>IF(AND(T6550=1,G6550="PASS",P6550="FAIL"),1,0)</x:f>
        <x:v>0</x:v>
      </x:c>
      <x:c r="S6550" s="9" t="n">
        <x:f>IF(AND(T6550=1,G6550="FAIL",P6550="PASS"),1,0)</x:f>
        <x:v>0</x:v>
      </x:c>
      <x:c r="T6550" s="9" t="n">
        <x:v>1</x:v>
      </x:c>
      <x:c r="U6550" s="9" t="n">
        <x:v>15</x:v>
      </x:c>
      <x:c r="V6550" s="9" t="str">
        <x:v>MVP/SHACL_GENERATION_PIPELINE/experiments/LUNA_CONTEXTUAL_SINGLESHOT/RUN_01/runs/RUN-TRF-133-20260831T163758094616Z/artifacts/attempt_01/extracted_shape.ttl</x:v>
      </x:c>
    </x:row>
    <x:row r="6551" ht="22" customHeight="1">
      <x:c r="A6551" s="10" t="str">
        <x:v>SINGLESHOT</x:v>
      </x:c>
      <x:c r="B6551" s="10" t="str">
        <x:v>TRF-133</x:v>
      </x:c>
      <x:c r="C6551" s="10" t="str">
        <x:v>TRF-133-F02</x:v>
      </x:c>
      <x:c r="D6551" s="10" t="str">
        <x:v>RUN_01</x:v>
      </x:c>
      <x:c r="E6551" s="10" t="str">
        <x:v>ORIGINAL_LEDGER</x:v>
      </x:c>
      <x:c r="F6551" s="10" t="str">
        <x:v>FAIL</x:v>
      </x:c>
      <x:c r="G6551" s="10" t="str">
        <x:v>FAIL</x:v>
      </x:c>
      <x:c r="H6551" s="10" t="str">
        <x:v>EXECUTED</x:v>
      </x:c>
      <x:c r="I6551" s="10" t="str">
        <x:v>PARSED</x:v>
      </x:c>
      <x:c r="J6551" s="10" t="str">
        <x:v>SINGLESHOT_CAPTURED_DIAGNOSTIC_PASS</x:v>
      </x:c>
      <x:c r="K6551" s="10" t="str">
        <x:v>7c5b0ad3cea9129308d010b0defe559d21ddcbc96e230d8ffa03674eb2ed840a</x:v>
      </x:c>
      <x:c r="L6551" s="10" t="str">
        <x:v>historical_three</x:v>
      </x:c>
      <x:c r="M6551" s="10" t="n">
        <x:v>1</x:v>
      </x:c>
      <x:c r="N6551" s="10" t="n">
        <x:v>0</x:v>
      </x:c>
      <x:c r="O6551" s="10" t="n">
        <x:v>0</x:v>
      </x:c>
      <x:c r="P6551" s="9" t="str">
        <x:f>'CaseReview'!U2179</x:f>
        <x:v>FAIL</x:v>
      </x:c>
      <x:c r="Q6551" s="9" t="n">
        <x:f>IF(AND(T6551=1,G6551=P6551),1,0)</x:f>
        <x:v>1</x:v>
      </x:c>
      <x:c r="R6551" s="9" t="n">
        <x:f>IF(AND(T6551=1,G6551="PASS",P6551="FAIL"),1,0)</x:f>
        <x:v>0</x:v>
      </x:c>
      <x:c r="S6551" s="9" t="n">
        <x:f>IF(AND(T6551=1,G6551="FAIL",P6551="PASS"),1,0)</x:f>
        <x:v>0</x:v>
      </x:c>
      <x:c r="T6551" s="9" t="n">
        <x:v>1</x:v>
      </x:c>
      <x:c r="U6551" s="9" t="n">
        <x:v>15</x:v>
      </x:c>
      <x:c r="V6551" s="9" t="str">
        <x:v>MVP/SHACL_GENERATION_PIPELINE/experiments/LUNA_CONTEXTUAL_SINGLESHOT/RUN_01/runs/RUN-TRF-133-20260831T163758094616Z/artifacts/attempt_01/extracted_shape.ttl</x:v>
      </x:c>
    </x:row>
    <x:row r="6552" ht="22" customHeight="1">
      <x:c r="A6552" s="10" t="str">
        <x:v>SINGLESHOT</x:v>
      </x:c>
      <x:c r="B6552" s="10" t="str">
        <x:v>TRF-133</x:v>
      </x:c>
      <x:c r="C6552" s="10" t="str">
        <x:v>TRF-133-F03</x:v>
      </x:c>
      <x:c r="D6552" s="10" t="str">
        <x:v>RUN_01</x:v>
      </x:c>
      <x:c r="E6552" s="10" t="str">
        <x:v>ORIGINAL_LEDGER</x:v>
      </x:c>
      <x:c r="F6552" s="10" t="str">
        <x:v>FAIL</x:v>
      </x:c>
      <x:c r="G6552" s="10" t="str">
        <x:v>FAIL</x:v>
      </x:c>
      <x:c r="H6552" s="10" t="str">
        <x:v>EXECUTED</x:v>
      </x:c>
      <x:c r="I6552" s="10" t="str">
        <x:v>PARSED</x:v>
      </x:c>
      <x:c r="J6552" s="10" t="str">
        <x:v>SINGLESHOT_CAPTURED_DIAGNOSTIC_PASS</x:v>
      </x:c>
      <x:c r="K6552" s="10" t="str">
        <x:v>7c5b0ad3cea9129308d010b0defe559d21ddcbc96e230d8ffa03674eb2ed840a</x:v>
      </x:c>
      <x:c r="L6552" s="10" t="str">
        <x:v>historical_three</x:v>
      </x:c>
      <x:c r="M6552" s="10" t="n">
        <x:v>1</x:v>
      </x:c>
      <x:c r="N6552" s="10" t="n">
        <x:v>0</x:v>
      </x:c>
      <x:c r="O6552" s="10" t="n">
        <x:v>0</x:v>
      </x:c>
      <x:c r="P6552" s="9" t="str">
        <x:f>'CaseReview'!U2180</x:f>
        <x:v>FAIL</x:v>
      </x:c>
      <x:c r="Q6552" s="9" t="n">
        <x:f>IF(AND(T6552=1,G6552=P6552),1,0)</x:f>
        <x:v>1</x:v>
      </x:c>
      <x:c r="R6552" s="9" t="n">
        <x:f>IF(AND(T6552=1,G6552="PASS",P6552="FAIL"),1,0)</x:f>
        <x:v>0</x:v>
      </x:c>
      <x:c r="S6552" s="9" t="n">
        <x:f>IF(AND(T6552=1,G6552="FAIL",P6552="PASS"),1,0)</x:f>
        <x:v>0</x:v>
      </x:c>
      <x:c r="T6552" s="9" t="n">
        <x:v>1</x:v>
      </x:c>
      <x:c r="U6552" s="9" t="n">
        <x:v>15</x:v>
      </x:c>
      <x:c r="V6552" s="9" t="str">
        <x:v>MVP/SHACL_GENERATION_PIPELINE/experiments/LUNA_CONTEXTUAL_SINGLESHOT/RUN_01/runs/RUN-TRF-133-20260831T163758094616Z/artifacts/attempt_01/extracted_shape.ttl</x:v>
      </x:c>
    </x:row>
    <x:row r="6553" ht="22" customHeight="1">
      <x:c r="A6553" s="10" t="str">
        <x:v>SINGLESHOT</x:v>
      </x:c>
      <x:c r="B6553" s="10" t="str">
        <x:v>TRF-133</x:v>
      </x:c>
      <x:c r="C6553" s="10" t="str">
        <x:v>TRF-133-F04</x:v>
      </x:c>
      <x:c r="D6553" s="10" t="str">
        <x:v>RUN_01</x:v>
      </x:c>
      <x:c r="E6553" s="10" t="str">
        <x:v>ORIGINAL_LEDGER</x:v>
      </x:c>
      <x:c r="F6553" s="10" t="str">
        <x:v>FAIL</x:v>
      </x:c>
      <x:c r="G6553" s="10" t="str">
        <x:v>FAIL</x:v>
      </x:c>
      <x:c r="H6553" s="10" t="str">
        <x:v>EXECUTED</x:v>
      </x:c>
      <x:c r="I6553" s="10" t="str">
        <x:v>PARSED</x:v>
      </x:c>
      <x:c r="J6553" s="10" t="str">
        <x:v>SINGLESHOT_CAPTURED_DIAGNOSTIC_PASS</x:v>
      </x:c>
      <x:c r="K6553" s="10" t="str">
        <x:v>7c5b0ad3cea9129308d010b0defe559d21ddcbc96e230d8ffa03674eb2ed840a</x:v>
      </x:c>
      <x:c r="L6553" s="10" t="str">
        <x:v>historical_three</x:v>
      </x:c>
      <x:c r="M6553" s="10" t="n">
        <x:v>1</x:v>
      </x:c>
      <x:c r="N6553" s="10" t="n">
        <x:v>0</x:v>
      </x:c>
      <x:c r="O6553" s="10" t="n">
        <x:v>0</x:v>
      </x:c>
      <x:c r="P6553" s="9" t="str">
        <x:f>'CaseReview'!U2181</x:f>
        <x:v>FAIL</x:v>
      </x:c>
      <x:c r="Q6553" s="9" t="n">
        <x:f>IF(AND(T6553=1,G6553=P6553),1,0)</x:f>
        <x:v>1</x:v>
      </x:c>
      <x:c r="R6553" s="9" t="n">
        <x:f>IF(AND(T6553=1,G6553="PASS",P6553="FAIL"),1,0)</x:f>
        <x:v>0</x:v>
      </x:c>
      <x:c r="S6553" s="9" t="n">
        <x:f>IF(AND(T6553=1,G6553="FAIL",P6553="PASS"),1,0)</x:f>
        <x:v>0</x:v>
      </x:c>
      <x:c r="T6553" s="9" t="n">
        <x:v>1</x:v>
      </x:c>
      <x:c r="U6553" s="9" t="n">
        <x:v>15</x:v>
      </x:c>
      <x:c r="V6553" s="9" t="str">
        <x:v>MVP/SHACL_GENERATION_PIPELINE/experiments/LUNA_CONTEXTUAL_SINGLESHOT/RUN_01/runs/RUN-TRF-133-20260831T163758094616Z/artifacts/attempt_01/extracted_shape.ttl</x:v>
      </x:c>
    </x:row>
    <x:row r="6554" ht="22" customHeight="1">
      <x:c r="A6554" s="10" t="str">
        <x:v>SINGLESHOT</x:v>
      </x:c>
      <x:c r="B6554" s="10" t="str">
        <x:v>TRF-133</x:v>
      </x:c>
      <x:c r="C6554" s="10" t="str">
        <x:v>TRF-133-F05</x:v>
      </x:c>
      <x:c r="D6554" s="10" t="str">
        <x:v>RUN_01</x:v>
      </x:c>
      <x:c r="E6554" s="10" t="str">
        <x:v>ORIGINAL_LEDGER</x:v>
      </x:c>
      <x:c r="F6554" s="10" t="str">
        <x:v>FAIL</x:v>
      </x:c>
      <x:c r="G6554" s="10" t="str">
        <x:v>FAIL</x:v>
      </x:c>
      <x:c r="H6554" s="10" t="str">
        <x:v>EXECUTED</x:v>
      </x:c>
      <x:c r="I6554" s="10" t="str">
        <x:v>PARSED</x:v>
      </x:c>
      <x:c r="J6554" s="10" t="str">
        <x:v>SINGLESHOT_CAPTURED_DIAGNOSTIC_PASS</x:v>
      </x:c>
      <x:c r="K6554" s="10" t="str">
        <x:v>7c5b0ad3cea9129308d010b0defe559d21ddcbc96e230d8ffa03674eb2ed840a</x:v>
      </x:c>
      <x:c r="L6554" s="10" t="str">
        <x:v>historical_three</x:v>
      </x:c>
      <x:c r="M6554" s="10" t="n">
        <x:v>1</x:v>
      </x:c>
      <x:c r="N6554" s="10" t="n">
        <x:v>0</x:v>
      </x:c>
      <x:c r="O6554" s="10" t="n">
        <x:v>0</x:v>
      </x:c>
      <x:c r="P6554" s="9" t="str">
        <x:f>'CaseReview'!U2182</x:f>
        <x:v>FAIL</x:v>
      </x:c>
      <x:c r="Q6554" s="9" t="n">
        <x:f>IF(AND(T6554=1,G6554=P6554),1,0)</x:f>
        <x:v>1</x:v>
      </x:c>
      <x:c r="R6554" s="9" t="n">
        <x:f>IF(AND(T6554=1,G6554="PASS",P6554="FAIL"),1,0)</x:f>
        <x:v>0</x:v>
      </x:c>
      <x:c r="S6554" s="9" t="n">
        <x:f>IF(AND(T6554=1,G6554="FAIL",P6554="PASS"),1,0)</x:f>
        <x:v>0</x:v>
      </x:c>
      <x:c r="T6554" s="9" t="n">
        <x:v>1</x:v>
      </x:c>
      <x:c r="U6554" s="9" t="n">
        <x:v>15</x:v>
      </x:c>
      <x:c r="V6554" s="9" t="str">
        <x:v>MVP/SHACL_GENERATION_PIPELINE/experiments/LUNA_CONTEXTUAL_SINGLESHOT/RUN_01/runs/RUN-TRF-133-20260831T163758094616Z/artifacts/attempt_01/extracted_shape.ttl</x:v>
      </x:c>
    </x:row>
    <x:row r="6555" ht="22" customHeight="1">
      <x:c r="A6555" s="10" t="str">
        <x:v>SINGLESHOT</x:v>
      </x:c>
      <x:c r="B6555" s="10" t="str">
        <x:v>TRF-133</x:v>
      </x:c>
      <x:c r="C6555" s="10" t="str">
        <x:v>TRF-133-F06</x:v>
      </x:c>
      <x:c r="D6555" s="10" t="str">
        <x:v>RUN_01</x:v>
      </x:c>
      <x:c r="E6555" s="10" t="str">
        <x:v>ORIGINAL_LEDGER</x:v>
      </x:c>
      <x:c r="F6555" s="10" t="str">
        <x:v>FAIL</x:v>
      </x:c>
      <x:c r="G6555" s="10" t="str">
        <x:v>FAIL</x:v>
      </x:c>
      <x:c r="H6555" s="10" t="str">
        <x:v>EXECUTED</x:v>
      </x:c>
      <x:c r="I6555" s="10" t="str">
        <x:v>PARSED</x:v>
      </x:c>
      <x:c r="J6555" s="10" t="str">
        <x:v>SINGLESHOT_CAPTURED_DIAGNOSTIC_PASS</x:v>
      </x:c>
      <x:c r="K6555" s="10" t="str">
        <x:v>7c5b0ad3cea9129308d010b0defe559d21ddcbc96e230d8ffa03674eb2ed840a</x:v>
      </x:c>
      <x:c r="L6555" s="10" t="str">
        <x:v>historical_three</x:v>
      </x:c>
      <x:c r="M6555" s="10" t="n">
        <x:v>1</x:v>
      </x:c>
      <x:c r="N6555" s="10" t="n">
        <x:v>0</x:v>
      </x:c>
      <x:c r="O6555" s="10" t="n">
        <x:v>0</x:v>
      </x:c>
      <x:c r="P6555" s="9" t="str">
        <x:f>'CaseReview'!U2183</x:f>
        <x:v>FAIL</x:v>
      </x:c>
      <x:c r="Q6555" s="9" t="n">
        <x:f>IF(AND(T6555=1,G6555=P6555),1,0)</x:f>
        <x:v>1</x:v>
      </x:c>
      <x:c r="R6555" s="9" t="n">
        <x:f>IF(AND(T6555=1,G6555="PASS",P6555="FAIL"),1,0)</x:f>
        <x:v>0</x:v>
      </x:c>
      <x:c r="S6555" s="9" t="n">
        <x:f>IF(AND(T6555=1,G6555="FAIL",P6555="PASS"),1,0)</x:f>
        <x:v>0</x:v>
      </x:c>
      <x:c r="T6555" s="9" t="n">
        <x:v>1</x:v>
      </x:c>
      <x:c r="U6555" s="9" t="n">
        <x:v>15</x:v>
      </x:c>
      <x:c r="V6555" s="9" t="str">
        <x:v>MVP/SHACL_GENERATION_PIPELINE/experiments/LUNA_CONTEXTUAL_SINGLESHOT/RUN_01/runs/RUN-TRF-133-20260831T163758094616Z/artifacts/attempt_01/extracted_shape.ttl</x:v>
      </x:c>
    </x:row>
    <x:row r="6556" ht="22" customHeight="1">
      <x:c r="A6556" s="10" t="str">
        <x:v>SINGLESHOT</x:v>
      </x:c>
      <x:c r="B6556" s="10" t="str">
        <x:v>TRF-133</x:v>
      </x:c>
      <x:c r="C6556" s="10" t="str">
        <x:v>TRF-133-F07</x:v>
      </x:c>
      <x:c r="D6556" s="10" t="str">
        <x:v>RUN_01</x:v>
      </x:c>
      <x:c r="E6556" s="10" t="str">
        <x:v>ORIGINAL_LEDGER</x:v>
      </x:c>
      <x:c r="F6556" s="10" t="str">
        <x:v>FAIL</x:v>
      </x:c>
      <x:c r="G6556" s="10" t="str">
        <x:v>FAIL</x:v>
      </x:c>
      <x:c r="H6556" s="10" t="str">
        <x:v>EXECUTED</x:v>
      </x:c>
      <x:c r="I6556" s="10" t="str">
        <x:v>PARSED</x:v>
      </x:c>
      <x:c r="J6556" s="10" t="str">
        <x:v>SINGLESHOT_CAPTURED_DIAGNOSTIC_PASS</x:v>
      </x:c>
      <x:c r="K6556" s="10" t="str">
        <x:v>7c5b0ad3cea9129308d010b0defe559d21ddcbc96e230d8ffa03674eb2ed840a</x:v>
      </x:c>
      <x:c r="L6556" s="10" t="str">
        <x:v>historical_three</x:v>
      </x:c>
      <x:c r="M6556" s="10" t="n">
        <x:v>1</x:v>
      </x:c>
      <x:c r="N6556" s="10" t="n">
        <x:v>0</x:v>
      </x:c>
      <x:c r="O6556" s="10" t="n">
        <x:v>0</x:v>
      </x:c>
      <x:c r="P6556" s="9" t="str">
        <x:f>'CaseReview'!U2184</x:f>
        <x:v>FAIL</x:v>
      </x:c>
      <x:c r="Q6556" s="9" t="n">
        <x:f>IF(AND(T6556=1,G6556=P6556),1,0)</x:f>
        <x:v>1</x:v>
      </x:c>
      <x:c r="R6556" s="9" t="n">
        <x:f>IF(AND(T6556=1,G6556="PASS",P6556="FAIL"),1,0)</x:f>
        <x:v>0</x:v>
      </x:c>
      <x:c r="S6556" s="9" t="n">
        <x:f>IF(AND(T6556=1,G6556="FAIL",P6556="PASS"),1,0)</x:f>
        <x:v>0</x:v>
      </x:c>
      <x:c r="T6556" s="9" t="n">
        <x:v>1</x:v>
      </x:c>
      <x:c r="U6556" s="9" t="n">
        <x:v>15</x:v>
      </x:c>
      <x:c r="V6556" s="9" t="str">
        <x:v>MVP/SHACL_GENERATION_PIPELINE/experiments/LUNA_CONTEXTUAL_SINGLESHOT/RUN_01/runs/RUN-TRF-133-20260831T163758094616Z/artifacts/attempt_01/extracted_shape.ttl</x:v>
      </x:c>
    </x:row>
    <x:row r="6557" ht="22" customHeight="1">
      <x:c r="A6557" s="10" t="str">
        <x:v>SINGLESHOT</x:v>
      </x:c>
      <x:c r="B6557" s="10" t="str">
        <x:v>TRF-133</x:v>
      </x:c>
      <x:c r="C6557" s="10" t="str">
        <x:v>TRF-133-F08</x:v>
      </x:c>
      <x:c r="D6557" s="10" t="str">
        <x:v>RUN_01</x:v>
      </x:c>
      <x:c r="E6557" s="10" t="str">
        <x:v>ORIGINAL_LEDGER</x:v>
      </x:c>
      <x:c r="F6557" s="10" t="str">
        <x:v>FAIL</x:v>
      </x:c>
      <x:c r="G6557" s="10" t="str">
        <x:v>FAIL</x:v>
      </x:c>
      <x:c r="H6557" s="10" t="str">
        <x:v>EXECUTED</x:v>
      </x:c>
      <x:c r="I6557" s="10" t="str">
        <x:v>PARSED</x:v>
      </x:c>
      <x:c r="J6557" s="10" t="str">
        <x:v>SINGLESHOT_CAPTURED_DIAGNOSTIC_PASS</x:v>
      </x:c>
      <x:c r="K6557" s="10" t="str">
        <x:v>7c5b0ad3cea9129308d010b0defe559d21ddcbc96e230d8ffa03674eb2ed840a</x:v>
      </x:c>
      <x:c r="L6557" s="10" t="str">
        <x:v>historical_three</x:v>
      </x:c>
      <x:c r="M6557" s="10" t="n">
        <x:v>1</x:v>
      </x:c>
      <x:c r="N6557" s="10" t="n">
        <x:v>0</x:v>
      </x:c>
      <x:c r="O6557" s="10" t="n">
        <x:v>0</x:v>
      </x:c>
      <x:c r="P6557" s="9" t="str">
        <x:f>'CaseReview'!U2185</x:f>
        <x:v>FAIL</x:v>
      </x:c>
      <x:c r="Q6557" s="9" t="n">
        <x:f>IF(AND(T6557=1,G6557=P6557),1,0)</x:f>
        <x:v>1</x:v>
      </x:c>
      <x:c r="R6557" s="9" t="n">
        <x:f>IF(AND(T6557=1,G6557="PASS",P6557="FAIL"),1,0)</x:f>
        <x:v>0</x:v>
      </x:c>
      <x:c r="S6557" s="9" t="n">
        <x:f>IF(AND(T6557=1,G6557="FAIL",P6557="PASS"),1,0)</x:f>
        <x:v>0</x:v>
      </x:c>
      <x:c r="T6557" s="9" t="n">
        <x:v>1</x:v>
      </x:c>
      <x:c r="U6557" s="9" t="n">
        <x:v>15</x:v>
      </x:c>
      <x:c r="V6557" s="9" t="str">
        <x:v>MVP/SHACL_GENERATION_PIPELINE/experiments/LUNA_CONTEXTUAL_SINGLESHOT/RUN_01/runs/RUN-TRF-133-20260831T163758094616Z/artifacts/attempt_01/extracted_shape.ttl</x:v>
      </x:c>
    </x:row>
    <x:row r="6558" ht="22" customHeight="1">
      <x:c r="A6558" s="10" t="str">
        <x:v>SINGLESHOT</x:v>
      </x:c>
      <x:c r="B6558" s="10" t="str">
        <x:v>TRF-133</x:v>
      </x:c>
      <x:c r="C6558" s="10" t="str">
        <x:v>TRF-133-F09</x:v>
      </x:c>
      <x:c r="D6558" s="10" t="str">
        <x:v>RUN_01</x:v>
      </x:c>
      <x:c r="E6558" s="10" t="str">
        <x:v>ORIGINAL_LEDGER</x:v>
      </x:c>
      <x:c r="F6558" s="10" t="str">
        <x:v>FAIL</x:v>
      </x:c>
      <x:c r="G6558" s="10" t="str">
        <x:v>FAIL</x:v>
      </x:c>
      <x:c r="H6558" s="10" t="str">
        <x:v>EXECUTED</x:v>
      </x:c>
      <x:c r="I6558" s="10" t="str">
        <x:v>PARSED</x:v>
      </x:c>
      <x:c r="J6558" s="10" t="str">
        <x:v>SINGLESHOT_CAPTURED_DIAGNOSTIC_PASS</x:v>
      </x:c>
      <x:c r="K6558" s="10" t="str">
        <x:v>7c5b0ad3cea9129308d010b0defe559d21ddcbc96e230d8ffa03674eb2ed840a</x:v>
      </x:c>
      <x:c r="L6558" s="10" t="str">
        <x:v>historical_three</x:v>
      </x:c>
      <x:c r="M6558" s="10" t="n">
        <x:v>1</x:v>
      </x:c>
      <x:c r="N6558" s="10" t="n">
        <x:v>0</x:v>
      </x:c>
      <x:c r="O6558" s="10" t="n">
        <x:v>0</x:v>
      </x:c>
      <x:c r="P6558" s="9" t="str">
        <x:f>'CaseReview'!U2186</x:f>
        <x:v>FAIL</x:v>
      </x:c>
      <x:c r="Q6558" s="9" t="n">
        <x:f>IF(AND(T6558=1,G6558=P6558),1,0)</x:f>
        <x:v>1</x:v>
      </x:c>
      <x:c r="R6558" s="9" t="n">
        <x:f>IF(AND(T6558=1,G6558="PASS",P6558="FAIL"),1,0)</x:f>
        <x:v>0</x:v>
      </x:c>
      <x:c r="S6558" s="9" t="n">
        <x:f>IF(AND(T6558=1,G6558="FAIL",P6558="PASS"),1,0)</x:f>
        <x:v>0</x:v>
      </x:c>
      <x:c r="T6558" s="9" t="n">
        <x:v>1</x:v>
      </x:c>
      <x:c r="U6558" s="9" t="n">
        <x:v>15</x:v>
      </x:c>
      <x:c r="V6558" s="9" t="str">
        <x:v>MVP/SHACL_GENERATION_PIPELINE/experiments/LUNA_CONTEXTUAL_SINGLESHOT/RUN_01/runs/RUN-TRF-133-20260831T163758094616Z/artifacts/attempt_01/extracted_shape.ttl</x:v>
      </x:c>
    </x:row>
    <x:row r="6559" ht="22" customHeight="1">
      <x:c r="A6559" s="10" t="str">
        <x:v>SINGLESHOT</x:v>
      </x:c>
      <x:c r="B6559" s="10" t="str">
        <x:v>TRF-133</x:v>
      </x:c>
      <x:c r="C6559" s="10" t="str">
        <x:v>TRF-133-F10</x:v>
      </x:c>
      <x:c r="D6559" s="10" t="str">
        <x:v>RUN_01</x:v>
      </x:c>
      <x:c r="E6559" s="10" t="str">
        <x:v>ORIGINAL_LEDGER</x:v>
      </x:c>
      <x:c r="F6559" s="10" t="str">
        <x:v>FAIL</x:v>
      </x:c>
      <x:c r="G6559" s="10" t="str">
        <x:v>FAIL</x:v>
      </x:c>
      <x:c r="H6559" s="10" t="str">
        <x:v>EXECUTED</x:v>
      </x:c>
      <x:c r="I6559" s="10" t="str">
        <x:v>PARSED</x:v>
      </x:c>
      <x:c r="J6559" s="10" t="str">
        <x:v>SINGLESHOT_CAPTURED_DIAGNOSTIC_PASS</x:v>
      </x:c>
      <x:c r="K6559" s="10" t="str">
        <x:v>7c5b0ad3cea9129308d010b0defe559d21ddcbc96e230d8ffa03674eb2ed840a</x:v>
      </x:c>
      <x:c r="L6559" s="10" t="str">
        <x:v>historical_three</x:v>
      </x:c>
      <x:c r="M6559" s="10" t="n">
        <x:v>1</x:v>
      </x:c>
      <x:c r="N6559" s="10" t="n">
        <x:v>0</x:v>
      </x:c>
      <x:c r="O6559" s="10" t="n">
        <x:v>0</x:v>
      </x:c>
      <x:c r="P6559" s="9" t="str">
        <x:f>'CaseReview'!U2187</x:f>
        <x:v>FAIL</x:v>
      </x:c>
      <x:c r="Q6559" s="9" t="n">
        <x:f>IF(AND(T6559=1,G6559=P6559),1,0)</x:f>
        <x:v>1</x:v>
      </x:c>
      <x:c r="R6559" s="9" t="n">
        <x:f>IF(AND(T6559=1,G6559="PASS",P6559="FAIL"),1,0)</x:f>
        <x:v>0</x:v>
      </x:c>
      <x:c r="S6559" s="9" t="n">
        <x:f>IF(AND(T6559=1,G6559="FAIL",P6559="PASS"),1,0)</x:f>
        <x:v>0</x:v>
      </x:c>
      <x:c r="T6559" s="9" t="n">
        <x:v>1</x:v>
      </x:c>
      <x:c r="U6559" s="9" t="n">
        <x:v>15</x:v>
      </x:c>
      <x:c r="V6559" s="9" t="str">
        <x:v>MVP/SHACL_GENERATION_PIPELINE/experiments/LUNA_CONTEXTUAL_SINGLESHOT/RUN_01/runs/RUN-TRF-133-20260831T163758094616Z/artifacts/attempt_01/extracted_shape.ttl</x:v>
      </x:c>
    </x:row>
    <x:row r="6560" ht="22" customHeight="1">
      <x:c r="A6560" s="10" t="str">
        <x:v>SINGLESHOT</x:v>
      </x:c>
      <x:c r="B6560" s="10" t="str">
        <x:v>TRF-133</x:v>
      </x:c>
      <x:c r="C6560" s="10" t="str">
        <x:v>TRF-133-F11</x:v>
      </x:c>
      <x:c r="D6560" s="10" t="str">
        <x:v>RUN_01</x:v>
      </x:c>
      <x:c r="E6560" s="10" t="str">
        <x:v>ORIGINAL_LEDGER</x:v>
      </x:c>
      <x:c r="F6560" s="10" t="str">
        <x:v>FAIL</x:v>
      </x:c>
      <x:c r="G6560" s="10" t="str">
        <x:v>FAIL</x:v>
      </x:c>
      <x:c r="H6560" s="10" t="str">
        <x:v>EXECUTED</x:v>
      </x:c>
      <x:c r="I6560" s="10" t="str">
        <x:v>PARSED</x:v>
      </x:c>
      <x:c r="J6560" s="10" t="str">
        <x:v>SINGLESHOT_CAPTURED_DIAGNOSTIC_PASS</x:v>
      </x:c>
      <x:c r="K6560" s="10" t="str">
        <x:v>7c5b0ad3cea9129308d010b0defe559d21ddcbc96e230d8ffa03674eb2ed840a</x:v>
      </x:c>
      <x:c r="L6560" s="10" t="str">
        <x:v>historical_three</x:v>
      </x:c>
      <x:c r="M6560" s="10" t="n">
        <x:v>1</x:v>
      </x:c>
      <x:c r="N6560" s="10" t="n">
        <x:v>0</x:v>
      </x:c>
      <x:c r="O6560" s="10" t="n">
        <x:v>0</x:v>
      </x:c>
      <x:c r="P6560" s="9" t="str">
        <x:f>'CaseReview'!U2188</x:f>
        <x:v>FAIL</x:v>
      </x:c>
      <x:c r="Q6560" s="9" t="n">
        <x:f>IF(AND(T6560=1,G6560=P6560),1,0)</x:f>
        <x:v>1</x:v>
      </x:c>
      <x:c r="R6560" s="9" t="n">
        <x:f>IF(AND(T6560=1,G6560="PASS",P6560="FAIL"),1,0)</x:f>
        <x:v>0</x:v>
      </x:c>
      <x:c r="S6560" s="9" t="n">
        <x:f>IF(AND(T6560=1,G6560="FAIL",P6560="PASS"),1,0)</x:f>
        <x:v>0</x:v>
      </x:c>
      <x:c r="T6560" s="9" t="n">
        <x:v>1</x:v>
      </x:c>
      <x:c r="U6560" s="9" t="n">
        <x:v>15</x:v>
      </x:c>
      <x:c r="V6560" s="9" t="str">
        <x:v>MVP/SHACL_GENERATION_PIPELINE/experiments/LUNA_CONTEXTUAL_SINGLESHOT/RUN_01/runs/RUN-TRF-133-20260831T163758094616Z/artifacts/attempt_01/extracted_shape.ttl</x:v>
      </x:c>
    </x:row>
    <x:row r="6561" ht="22" customHeight="1">
      <x:c r="A6561" s="10" t="str">
        <x:v>SINGLESHOT</x:v>
      </x:c>
      <x:c r="B6561" s="10" t="str">
        <x:v>TRF-133</x:v>
      </x:c>
      <x:c r="C6561" s="10" t="str">
        <x:v>TRF-133-F12</x:v>
      </x:c>
      <x:c r="D6561" s="10" t="str">
        <x:v>RUN_01</x:v>
      </x:c>
      <x:c r="E6561" s="10" t="str">
        <x:v>ORIGINAL_LEDGER</x:v>
      </x:c>
      <x:c r="F6561" s="10" t="str">
        <x:v>FAIL</x:v>
      </x:c>
      <x:c r="G6561" s="10" t="str">
        <x:v>FAIL</x:v>
      </x:c>
      <x:c r="H6561" s="10" t="str">
        <x:v>EXECUTED</x:v>
      </x:c>
      <x:c r="I6561" s="10" t="str">
        <x:v>PARSED</x:v>
      </x:c>
      <x:c r="J6561" s="10" t="str">
        <x:v>SINGLESHOT_CAPTURED_DIAGNOSTIC_PASS</x:v>
      </x:c>
      <x:c r="K6561" s="10" t="str">
        <x:v>7c5b0ad3cea9129308d010b0defe559d21ddcbc96e230d8ffa03674eb2ed840a</x:v>
      </x:c>
      <x:c r="L6561" s="10" t="str">
        <x:v>historical_three</x:v>
      </x:c>
      <x:c r="M6561" s="10" t="n">
        <x:v>1</x:v>
      </x:c>
      <x:c r="N6561" s="10" t="n">
        <x:v>0</x:v>
      </x:c>
      <x:c r="O6561" s="10" t="n">
        <x:v>0</x:v>
      </x:c>
      <x:c r="P6561" s="9" t="str">
        <x:f>'CaseReview'!U2189</x:f>
        <x:v>FAIL</x:v>
      </x:c>
      <x:c r="Q6561" s="9" t="n">
        <x:f>IF(AND(T6561=1,G6561=P6561),1,0)</x:f>
        <x:v>1</x:v>
      </x:c>
      <x:c r="R6561" s="9" t="n">
        <x:f>IF(AND(T6561=1,G6561="PASS",P6561="FAIL"),1,0)</x:f>
        <x:v>0</x:v>
      </x:c>
      <x:c r="S6561" s="9" t="n">
        <x:f>IF(AND(T6561=1,G6561="FAIL",P6561="PASS"),1,0)</x:f>
        <x:v>0</x:v>
      </x:c>
      <x:c r="T6561" s="9" t="n">
        <x:v>1</x:v>
      </x:c>
      <x:c r="U6561" s="9" t="n">
        <x:v>15</x:v>
      </x:c>
      <x:c r="V6561" s="9" t="str">
        <x:v>MVP/SHACL_GENERATION_PIPELINE/experiments/LUNA_CONTEXTUAL_SINGLESHOT/RUN_01/runs/RUN-TRF-133-20260831T163758094616Z/artifacts/attempt_01/extracted_shape.ttl</x:v>
      </x:c>
    </x:row>
    <x:row r="6562" ht="22" customHeight="1">
      <x:c r="A6562" s="10" t="str">
        <x:v>SINGLESHOT</x:v>
      </x:c>
      <x:c r="B6562" s="10" t="str">
        <x:v>TRF-133</x:v>
      </x:c>
      <x:c r="C6562" s="10" t="str">
        <x:v>TRF-133-F13</x:v>
      </x:c>
      <x:c r="D6562" s="10" t="str">
        <x:v>RUN_01</x:v>
      </x:c>
      <x:c r="E6562" s="10" t="str">
        <x:v>ORIGINAL_LEDGER</x:v>
      </x:c>
      <x:c r="F6562" s="10" t="str">
        <x:v>FAIL</x:v>
      </x:c>
      <x:c r="G6562" s="10" t="str">
        <x:v>FAIL</x:v>
      </x:c>
      <x:c r="H6562" s="10" t="str">
        <x:v>EXECUTED</x:v>
      </x:c>
      <x:c r="I6562" s="10" t="str">
        <x:v>PARSED</x:v>
      </x:c>
      <x:c r="J6562" s="10" t="str">
        <x:v>SINGLESHOT_CAPTURED_DIAGNOSTIC_PASS</x:v>
      </x:c>
      <x:c r="K6562" s="10" t="str">
        <x:v>7c5b0ad3cea9129308d010b0defe559d21ddcbc96e230d8ffa03674eb2ed840a</x:v>
      </x:c>
      <x:c r="L6562" s="10" t="str">
        <x:v>historical_three</x:v>
      </x:c>
      <x:c r="M6562" s="10" t="n">
        <x:v>1</x:v>
      </x:c>
      <x:c r="N6562" s="10" t="n">
        <x:v>0</x:v>
      </x:c>
      <x:c r="O6562" s="10" t="n">
        <x:v>0</x:v>
      </x:c>
      <x:c r="P6562" s="9" t="str">
        <x:f>'CaseReview'!U2190</x:f>
        <x:v>FAIL</x:v>
      </x:c>
      <x:c r="Q6562" s="9" t="n">
        <x:f>IF(AND(T6562=1,G6562=P6562),1,0)</x:f>
        <x:v>1</x:v>
      </x:c>
      <x:c r="R6562" s="9" t="n">
        <x:f>IF(AND(T6562=1,G6562="PASS",P6562="FAIL"),1,0)</x:f>
        <x:v>0</x:v>
      </x:c>
      <x:c r="S6562" s="9" t="n">
        <x:f>IF(AND(T6562=1,G6562="FAIL",P6562="PASS"),1,0)</x:f>
        <x:v>0</x:v>
      </x:c>
      <x:c r="T6562" s="9" t="n">
        <x:v>1</x:v>
      </x:c>
      <x:c r="U6562" s="9" t="n">
        <x:v>15</x:v>
      </x:c>
      <x:c r="V6562" s="9" t="str">
        <x:v>MVP/SHACL_GENERATION_PIPELINE/experiments/LUNA_CONTEXTUAL_SINGLESHOT/RUN_01/runs/RUN-TRF-133-20260831T163758094616Z/artifacts/attempt_01/extracted_shape.ttl</x:v>
      </x:c>
    </x:row>
    <x:row r="6563" ht="22" customHeight="1">
      <x:c r="A6563" s="10" t="str">
        <x:v>SINGLESHOT</x:v>
      </x:c>
      <x:c r="B6563" s="10" t="str">
        <x:v>TRF-133</x:v>
      </x:c>
      <x:c r="C6563" s="10" t="str">
        <x:v>TRF-133-P01</x:v>
      </x:c>
      <x:c r="D6563" s="10" t="str">
        <x:v>RUN_01</x:v>
      </x:c>
      <x:c r="E6563" s="10" t="str">
        <x:v>ORIGINAL_LEDGER</x:v>
      </x:c>
      <x:c r="F6563" s="10" t="str">
        <x:v>PASS</x:v>
      </x:c>
      <x:c r="G6563" s="10" t="str">
        <x:v>FAIL</x:v>
      </x:c>
      <x:c r="H6563" s="10" t="str">
        <x:v>EXECUTED</x:v>
      </x:c>
      <x:c r="I6563" s="10" t="str">
        <x:v>PARSED</x:v>
      </x:c>
      <x:c r="J6563" s="10" t="str">
        <x:v>SINGLESHOT_CAPTURED_DIAGNOSTIC_PASS</x:v>
      </x:c>
      <x:c r="K6563" s="10" t="str">
        <x:v>7c5b0ad3cea9129308d010b0defe559d21ddcbc96e230d8ffa03674eb2ed840a</x:v>
      </x:c>
      <x:c r="L6563" s="10" t="str">
        <x:v>historical_three</x:v>
      </x:c>
      <x:c r="M6563" s="10" t="n">
        <x:v>0</x:v>
      </x:c>
      <x:c r="N6563" s="10" t="n">
        <x:v>0</x:v>
      </x:c>
      <x:c r="O6563" s="10" t="n">
        <x:v>1</x:v>
      </x:c>
      <x:c r="P6563" s="9" t="str">
        <x:f>'CaseReview'!U2191</x:f>
        <x:v>PASS</x:v>
      </x:c>
      <x:c r="Q6563" s="9" t="n">
        <x:f>IF(AND(T6563=1,G6563=P6563),1,0)</x:f>
        <x:v>0</x:v>
      </x:c>
      <x:c r="R6563" s="9" t="n">
        <x:f>IF(AND(T6563=1,G6563="PASS",P6563="FAIL"),1,0)</x:f>
        <x:v>0</x:v>
      </x:c>
      <x:c r="S6563" s="9" t="n">
        <x:f>IF(AND(T6563=1,G6563="FAIL",P6563="PASS"),1,0)</x:f>
        <x:v>1</x:v>
      </x:c>
      <x:c r="T6563" s="9" t="n">
        <x:v>1</x:v>
      </x:c>
      <x:c r="U6563" s="9" t="n">
        <x:v>15</x:v>
      </x:c>
      <x:c r="V6563" s="9" t="str">
        <x:v>MVP/SHACL_GENERATION_PIPELINE/experiments/LUNA_CONTEXTUAL_SINGLESHOT/RUN_01/runs/RUN-TRF-133-20260831T163758094616Z/artifacts/attempt_01/extracted_shape.ttl</x:v>
      </x:c>
    </x:row>
    <x:row r="6564" ht="22" customHeight="1">
      <x:c r="A6564" s="10" t="str">
        <x:v>SINGLESHOT</x:v>
      </x:c>
      <x:c r="B6564" s="10" t="str">
        <x:v>TRF-133</x:v>
      </x:c>
      <x:c r="C6564" s="10" t="str">
        <x:v>TRF-133-P02</x:v>
      </x:c>
      <x:c r="D6564" s="10" t="str">
        <x:v>RUN_01</x:v>
      </x:c>
      <x:c r="E6564" s="10" t="str">
        <x:v>ORIGINAL_LEDGER</x:v>
      </x:c>
      <x:c r="F6564" s="10" t="str">
        <x:v>PASS</x:v>
      </x:c>
      <x:c r="G6564" s="10" t="str">
        <x:v>FAIL</x:v>
      </x:c>
      <x:c r="H6564" s="10" t="str">
        <x:v>EXECUTED</x:v>
      </x:c>
      <x:c r="I6564" s="10" t="str">
        <x:v>PARSED</x:v>
      </x:c>
      <x:c r="J6564" s="10" t="str">
        <x:v>SINGLESHOT_CAPTURED_DIAGNOSTIC_PASS</x:v>
      </x:c>
      <x:c r="K6564" s="10" t="str">
        <x:v>7c5b0ad3cea9129308d010b0defe559d21ddcbc96e230d8ffa03674eb2ed840a</x:v>
      </x:c>
      <x:c r="L6564" s="10" t="str">
        <x:v>historical_three</x:v>
      </x:c>
      <x:c r="M6564" s="10" t="n">
        <x:v>0</x:v>
      </x:c>
      <x:c r="N6564" s="10" t="n">
        <x:v>0</x:v>
      </x:c>
      <x:c r="O6564" s="10" t="n">
        <x:v>1</x:v>
      </x:c>
      <x:c r="P6564" s="9" t="str">
        <x:f>'CaseReview'!U2192</x:f>
        <x:v>PASS</x:v>
      </x:c>
      <x:c r="Q6564" s="9" t="n">
        <x:f>IF(AND(T6564=1,G6564=P6564),1,0)</x:f>
        <x:v>0</x:v>
      </x:c>
      <x:c r="R6564" s="9" t="n">
        <x:f>IF(AND(T6564=1,G6564="PASS",P6564="FAIL"),1,0)</x:f>
        <x:v>0</x:v>
      </x:c>
      <x:c r="S6564" s="9" t="n">
        <x:f>IF(AND(T6564=1,G6564="FAIL",P6564="PASS"),1,0)</x:f>
        <x:v>1</x:v>
      </x:c>
      <x:c r="T6564" s="9" t="n">
        <x:v>1</x:v>
      </x:c>
      <x:c r="U6564" s="9" t="n">
        <x:v>15</x:v>
      </x:c>
      <x:c r="V6564" s="9" t="str">
        <x:v>MVP/SHACL_GENERATION_PIPELINE/experiments/LUNA_CONTEXTUAL_SINGLESHOT/RUN_01/runs/RUN-TRF-133-20260831T163758094616Z/artifacts/attempt_01/extracted_shape.ttl</x:v>
      </x:c>
    </x:row>
  </x:sheetData>
  <x:pageMargins left="0.7" right="0.7" top="0.75" bottom="0.75" header="0.3" footer="0.3"/>
  <x:tableParts count="1">
    <x:tablePart xmlns:r="http://schemas.openxmlformats.org/officeDocument/2006/relationships" r:id="R4bddde3277264e50"/>
  </x:tableParts>
</x:worksheet>
</file>

<file path=xl/worksheets/sheet9.xml><?xml version="1.0" encoding="utf-8"?>
<x:worksheet xmlns:x="http://schemas.openxmlformats.org/spreadsheetml/2006/main">
  <x:sheetViews>
    <x:sheetView showGridLines="0" workbookViewId="0">
      <x:pane xSplit="3" ySplit="6" topLeftCell="D7" activePane="bottomRight" state="frozen"/>
    </x:sheetView>
  </x:sheetViews>
  <x:sheetFormatPr defaultRowHeight="15"/>
  <x:cols>
    <x:col min="1" max="1" width="16" hidden="0" customWidth="1"/>
    <x:col min="2" max="2" width="31" hidden="0" customWidth="1"/>
    <x:col min="3" max="3" width="35" hidden="0" customWidth="1"/>
    <x:col min="4" max="4" width="82" hidden="0" customWidth="1"/>
    <x:col min="5" max="5" width="38" hidden="0" customWidth="1"/>
    <x:col min="6" max="6" width="38" hidden="0" customWidth="1"/>
    <x:col min="7" max="7" width="38" hidden="0" customWidth="1"/>
  </x:cols>
  <x:sheetData>
    <x:row r="1">
      <x:c r="A1" s="1"/>
      <x:c r="B1" s="1"/>
      <x:c r="C1" s="1"/>
      <x:c r="D1" s="1"/>
      <x:c r="E1" s="1"/>
      <x:c r="F1" s="1"/>
      <x:c r="G1" s="1"/>
    </x:row>
    <x:row r="2">
      <x:c r="A2" s="2" t="str">
        <x:v>Audit rubric and evidence base — Method v2</x:v>
      </x:c>
      <x:c r="B2" s="1"/>
      <x:c r="C2" s="1"/>
      <x:c r="D2" s="1"/>
      <x:c r="E2" s="1"/>
      <x:c r="F2" s="1"/>
      <x:c r="G2" s="1"/>
    </x:row>
    <x:row r="3">
      <x:c r="A3" s="1" t="str">
        <x:v>Published SHACL metrics are used where their assumptions fit; project-specific adaptations are explicitly labelled.</x:v>
      </x:c>
      <x:c r="B3" s="1"/>
      <x:c r="C3" s="1"/>
      <x:c r="D3" s="1"/>
      <x:c r="E3" s="1"/>
      <x:c r="F3" s="1"/>
      <x:c r="G3" s="1"/>
    </x:row>
    <x:row r="4">
      <x:c r="A4" s="3"/>
      <x:c r="B4" s="3"/>
      <x:c r="C4" s="3"/>
      <x:c r="D4" s="3"/>
      <x:c r="E4" s="3"/>
      <x:c r="F4" s="3"/>
      <x:c r="G4" s="3"/>
    </x:row>
    <x:row r="5">
      <x:c r="A5" s="1"/>
      <x:c r="B5" s="1"/>
      <x:c r="C5" s="1"/>
      <x:c r="D5" s="1"/>
      <x:c r="E5" s="1"/>
      <x:c r="F5" s="1"/>
      <x:c r="G5" s="1"/>
    </x:row>
    <x:row r="6" ht="44" customHeight="1">
      <x:c r="A6" s="61" t="str">
        <x:v>ID</x:v>
      </x:c>
      <x:c r="B6" s="61" t="str">
        <x:v>Criterion</x:v>
      </x:c>
      <x:c r="C6" s="61" t="str">
        <x:v>Rating / output</x:v>
      </x:c>
      <x:c r="D6" s="61" t="str">
        <x:v>Operational rule</x:v>
      </x:c>
      <x:c r="E6" s="8" t="str">
        <x:v>Basis / URL</x:v>
      </x:c>
      <x:c r="F6" s="8" t="str">
        <x:v>Source ID / type</x:v>
      </x:c>
      <x:c r="G6" s="8" t="str">
        <x:v>Interpretation limit</x:v>
      </x:c>
    </x:row>
    <x:row r="7" ht="42" customHeight="1">
      <x:c r="A7" s="74" t="str">
        <x:v>AUTO1</x:v>
      </x:c>
      <x:c r="B7" s="75" t="str">
        <x:v>RDF parsing validity</x:v>
      </x:c>
      <x:c r="C7" s="75" t="str">
        <x:v>PASS / FAIL / UNAVAILABLE</x:v>
      </x:c>
      <x:c r="D7" s="76" t="str">
        <x:v>NL2SHACL-Bench RDF-VR. This tests RDF syntax only; it does not establish correct maritime meaning.</x:v>
      </x:c>
      <x:c r="E7" s="12" t="str">
        <x:v>W3C SHACL, syntax and well-formedness</x:v>
      </x:c>
      <x:c r="F7" s="12" t="str">
        <x:v>S1</x:v>
      </x:c>
      <x:c r="G7" s="12" t="str">
        <x:v>Automated evidence, not a manual score</x:v>
      </x:c>
    </x:row>
    <x:row r="8" ht="42" customHeight="1">
      <x:c r="A8" s="77" t="str">
        <x:v>AUTO2</x:v>
      </x:c>
      <x:c r="B8" s="78" t="str">
        <x:v>SHACL specification validity</x:v>
      </x:c>
      <x:c r="C8" s="78" t="str">
        <x:v>PASS / FAIL / NOT_EVALUATED / UNAVAILABLE</x:v>
      </x:c>
      <x:c r="D8" s="79" t="str">
        <x:v>NL2SHACL-Bench Spec-VR: validate a parsed shapes graph against SHACL-SHACL meta-shapes.</x:v>
      </x:c>
      <x:c r="E8" s="12" t="str">
        <x:v>W3C SHACL, validation and reports</x:v>
      </x:c>
      <x:c r="F8" s="12" t="str">
        <x:v>S1</x:v>
      </x:c>
      <x:c r="G8" s="12" t="str">
        <x:v>Automated evidence, not a manual score</x:v>
      </x:c>
    </x:row>
    <x:row r="9" ht="42" customHeight="1">
      <x:c r="A9" s="80" t="str">
        <x:v>AUTO3</x:v>
      </x:c>
      <x:c r="B9" s="81" t="str">
        <x:v>SHACL vocabulary validity</x:v>
      </x:c>
      <x:c r="C9" s="81" t="str">
        <x:v>PASS / FAIL / NOT_EVALUATED / UNAVAILABLE</x:v>
      </x:c>
      <x:c r="D9" s="82" t="str">
        <x:v>NL2SHACL-Bench Vocab-VR: detect non-standard sh: predicates or invented SHACL components.</x:v>
      </x:c>
      <x:c r="E9" s="12" t="str">
        <x:v>Project operationalization of SHACL targets and source fidelity</x:v>
      </x:c>
      <x:c r="F9" s="12" t="str">
        <x:v>S1 + maritime source</x:v>
      </x:c>
      <x:c r="G9" s="12" t="str">
        <x:v>Custom 0–2 anchors; not a published validated scale</x:v>
      </x:c>
    </x:row>
    <x:row r="10" ht="42" customHeight="1">
      <x:c r="A10" s="77" t="str">
        <x:v>AUTO4</x:v>
      </x:c>
      <x:c r="B10" s="78" t="str">
        <x:v>RDF-case execution</x:v>
      </x:c>
      <x:c r="C10" s="78" t="str">
        <x:v>Expected vs actual verdict / execution failure</x:v>
      </x:c>
      <x:c r="D10" s="79" t="str">
        <x:v>Project benchmark, analogous to sampling-based semantic testing. Report wrong PASS, wrong FAIL and no verdict separately.</x:v>
      </x:c>
      <x:c r="E10" s="12" t="str">
        <x:v>Project operationalization of SHACL paths</x:v>
      </x:c>
      <x:c r="F10" s="12" t="str">
        <x:v>S1 + project ontology</x:v>
      </x:c>
      <x:c r="G10" s="12" t="str">
        <x:v>Custom anchors</x:v>
      </x:c>
    </x:row>
    <x:row r="11" ht="42" customHeight="1">
      <x:c r="A11" s="80" t="str">
        <x:v>AUTO5</x:v>
      </x:c>
      <x:c r="B11" s="81" t="str">
        <x:v>Target activation on selected cases</x:v>
      </x:c>
      <x:c r="C11" s="81" t="str">
        <x:v>ACTIVATED_ALL / SOME / NO_TARGET / NOT_EVALUATED</x:v>
      </x:c>
      <x:c r="D11" s="82" t="str">
        <x:v>Adaptation motivated by NL2SHACL-Bench: outcome agreement can be misleading when a generated shape selects no relevant focus node.</x:v>
      </x:c>
      <x:c r="E11" s="12" t="str">
        <x:v>Source specification as oracle</x:v>
      </x:c>
      <x:c r="F11" s="12" t="str">
        <x:v>S2 + maritime source</x:v>
      </x:c>
      <x:c r="G11" s="12" t="str">
        <x:v>Custom anchors</x:v>
      </x:c>
    </x:row>
    <x:row r="12" ht="42" customHeight="1">
      <x:c r="A12" s="77" t="str">
        <x:v>Q1</x:v>
      </x:c>
      <x:c r="B12" s="78" t="str">
        <x:v>Applicability and target</x:v>
      </x:c>
      <x:c r="C12" s="78" t="str">
        <x:v>0 wrong; 1 partial/minor; 2 supported; N/A; UNCLEAR</x:v>
      </x:c>
      <x:c r="D12" s="79" t="str">
        <x:v>Correct ship, category, component, trigger and target scope. Verify the rule can activate in the intended context.</x:v>
      </x:c>
      <x:c r="E12" s="12" t="str">
        <x:v>Maritime engineering judgment</x:v>
      </x:c>
      <x:c r="F12" s="12" t="str">
        <x:v>Maritime source + project judgment</x:v>
      </x:c>
      <x:c r="G12" s="12" t="str">
        <x:v>Project-specific criterion</x:v>
      </x:c>
    </x:row>
    <x:row r="13" ht="42" customHeight="1">
      <x:c r="A13" s="80" t="str">
        <x:v>Q2</x:v>
      </x:c>
      <x:c r="B13" s="81" t="str">
        <x:v>Ontology terms, ownership and paths</x:v>
      </x:c>
      <x:c r="C13" s="81" t="str">
        <x:v>0 wrong; 1 partial/minor; 2 supported; N/A; UNCLEAR</x:v>
      </x:c>
      <x:c r="D13" s="82" t="str">
        <x:v>Use canonical ontology terms and owners; preserve link direction, nesting, joins and ship/component context.</x:v>
      </x:c>
      <x:c r="E13" s="12" t="str">
        <x:v>SHACL logical/range/cardinality semantics and source oracle</x:v>
      </x:c>
      <x:c r="F13" s="12" t="str">
        <x:v>S1 + S2</x:v>
      </x:c>
      <x:c r="G13" s="12" t="str">
        <x:v>Custom anchors</x:v>
      </x:c>
    </x:row>
    <x:row r="14" ht="42" customHeight="1">
      <x:c r="A14" s="77" t="str">
        <x:v>Q3</x:v>
      </x:c>
      <x:c r="B14" s="78" t="str">
        <x:v>Required obligations are complete</x:v>
      </x:c>
      <x:c r="C14" s="78" t="str">
        <x:v>0 missing/materially incomplete; 1 minor gap; 2 complete; N/A; UNCLEAR</x:v>
      </x:c>
      <x:c r="D14" s="79" t="str">
        <x:v>Represent every mandatory obligation, dependency and required value from the regulation.</x:v>
      </x:c>
      <x:c r="E14" s="12" t="str">
        <x:v>Functional behavior against specification</x:v>
      </x:c>
      <x:c r="F14" s="12" t="str">
        <x:v>S2 + S3</x:v>
      </x:c>
      <x:c r="G14" s="12" t="str">
        <x:v>Project-specific manual operationalization</x:v>
      </x:c>
    </x:row>
    <x:row r="15" ht="42" customHeight="1">
      <x:c r="A15" s="80" t="str">
        <x:v>Q4</x:v>
      </x:c>
      <x:c r="B15" s="81" t="str">
        <x:v>Constraint parameters, units and calculations</x:v>
      </x:c>
      <x:c r="C15" s="81" t="str">
        <x:v>0 wrong; 1 partial/minor; 2 supported; N/A; UNCLEAR</x:v>
      </x:c>
      <x:c r="D15" s="82" t="str">
        <x:v>Check cardinality, datatype, threshold, comparison direction, unit conversion, formula and table lookup.</x:v>
      </x:c>
      <x:c r="E15" s="12" t="str">
        <x:v>Engineering review judgment</x:v>
      </x:c>
      <x:c r="F15" s="12" t="str">
        <x:v>Project judgment</x:v>
      </x:c>
      <x:c r="G15" s="12" t="str">
        <x:v>Project-specific criterion</x:v>
      </x:c>
    </x:row>
    <x:row r="16" ht="42" customHeight="1">
      <x:c r="A16" s="77" t="str">
        <x:v>Q5</x:v>
      </x:c>
      <x:c r="B16" s="78" t="str">
        <x:v>Logic, branches, exceptions and boundaries</x:v>
      </x:c>
      <x:c r="C16" s="78" t="str">
        <x:v>0 wrong; 1 partial/minor; 2 supported; N/A; UNCLEAR</x:v>
      </x:c>
      <x:c r="D16" s="79" t="str">
        <x:v>Check AND/OR/NOT structure, conditional branches, exemptions, equality and interval boundaries.</x:v>
      </x:c>
      <x:c r="E16" s="12" t="str">
        <x:v>Independent expected-output justification</x:v>
      </x:c>
      <x:c r="F16" s="12" t="str">
        <x:v>S2</x:v>
      </x:c>
      <x:c r="G16" s="12" t="str">
        <x:v>Benchmark review, separate from code grade</x:v>
      </x:c>
    </x:row>
    <x:row r="17" ht="42" customHeight="1">
      <x:c r="A17" s="80" t="str">
        <x:v>Q6</x:v>
      </x:c>
      <x:c r="B17" s="81" t="str">
        <x:v>No unsupported restrictions</x:v>
      </x:c>
      <x:c r="C17" s="81" t="str">
        <x:v>0 material over-restriction; 1 minor extra condition; 2 none; N/A; UNCLEAR</x:v>
      </x:c>
      <x:c r="D17" s="82" t="str">
        <x:v>Reject invented or unjustified constraints that could make a compliant vessel fail.</x:v>
      </x:c>
      <x:c r="E17" s="12" t="str">
        <x:v>Test-input and oracle audit</x:v>
      </x:c>
      <x:c r="F17" s="12" t="str">
        <x:v>S2 + project data model</x:v>
      </x:c>
      <x:c r="G17" s="12" t="str">
        <x:v>Custom review question</x:v>
      </x:c>
    </x:row>
    <x:row r="18" ht="42" customHeight="1">
      <x:c r="A18" s="77" t="str">
        <x:v>Q7</x:v>
      </x:c>
      <x:c r="B18" s="78" t="str">
        <x:v>Source traceability</x:v>
      </x:c>
      <x:c r="C18" s="78" t="str">
        <x:v>0 absent/misleading; 1 partial; 2 clear; N/A; UNCLEAR</x:v>
      </x:c>
      <x:c r="D18" s="79" t="str">
        <x:v>A reviewer can trace the shape, message and evidence back to the requirement or clause.</x:v>
      </x:c>
      <x:c r="E18" s="12" t="str">
        <x:v>Oracle problem and functional testing</x:v>
      </x:c>
      <x:c r="F18" s="12" t="str">
        <x:v>S2 + S3</x:v>
      </x:c>
      <x:c r="G18" s="12" t="str">
        <x:v>Custom review question</x:v>
      </x:c>
    </x:row>
    <x:row r="19" ht="42" customHeight="1">
      <x:c r="A19" s="80" t="str">
        <x:v>CQ1</x:v>
      </x:c>
      <x:c r="B19" s="81" t="str">
        <x:v>Analyzability and maintainability</x:v>
      </x:c>
      <x:c r="C19" s="81" t="str">
        <x:v>0 poor; 1 adequate; 2 clear; N/A; UNCLEAR</x:v>
      </x:c>
      <x:c r="D19" s="82" t="str">
        <x:v>Targets, paths, branches and calculations are organized so a knowledgeable reviewer can inspect and modify them.</x:v>
      </x:c>
      <x:c r="E19" s="12" t="str">
        <x:v>Equal weights are a project choice</x:v>
      </x:c>
      <x:c r="F19" s="12" t="str">
        <x:v>Project judgment</x:v>
      </x:c>
      <x:c r="G19" s="12" t="str">
        <x:v>Not a probability, RDF accuracy, or validated maritime safety score</x:v>
      </x:c>
    </x:row>
    <x:row r="20" ht="42" customHeight="1">
      <x:c r="A20" s="77" t="str">
        <x:v>CQ2</x:v>
      </x:c>
      <x:c r="B20" s="78" t="str">
        <x:v>Internal consistency and non-redundancy</x:v>
      </x:c>
      <x:c r="C20" s="78" t="str">
        <x:v>0 conflicting/dead/duplicated logic; 1 minor issue; 2 clean; N/A; UNCLEAR</x:v>
      </x:c>
      <x:c r="D20" s="79" t="str">
        <x:v>No contradictory branches, duplicated obligations, dead shapes or unnecessary repeated SPARQL patterns.</x:v>
      </x:c>
      <x:c r="E20" s="12" t="str">
        <x:v>Engineering judgment</x:v>
      </x:c>
      <x:c r="F20" s="12" t="str">
        <x:v>Project judgment</x:v>
      </x:c>
      <x:c r="G20" s="12" t="str">
        <x:v>Overall judgment is explicit; no automatic certification</x:v>
      </x:c>
    </x:row>
    <x:row r="21" ht="42" customHeight="1">
      <x:c r="A21" s="80" t="str">
        <x:v>CQ3</x:v>
      </x:c>
      <x:c r="B21" s="81" t="str">
        <x:v>Diagnostic usefulness</x:v>
      </x:c>
      <x:c r="C21" s="81" t="str">
        <x:v>0 unhelpful; 1 usable; 2 precise; N/A; UNCLEAR</x:v>
      </x:c>
      <x:c r="D21" s="82" t="str">
        <x:v>Validation output identifies the focus/path/condition clearly enough to support engineering review and remediation.</x:v>
      </x:c>
      <x:c r="E21" s="12" t="str">
        <x:v>https://www.w3.org/TR/shacl/</x:v>
      </x:c>
      <x:c r="F21" s="12" t="str">
        <x:v>Normative technical standard</x:v>
      </x:c>
      <x:c r="G21" s="12" t="str">
        <x:v>Supports technical semantics; does not supply our 0–2 rubric</x:v>
      </x:c>
    </x:row>
    <x:row r="22" ht="42" customHeight="1">
      <x:c r="A22" s="83" t="str">
        <x:v>VERDICT</x:v>
      </x:c>
      <x:c r="B22" s="84" t="str">
        <x:v>Primary semantic verdict</x:v>
      </x:c>
      <x:c r="C22" s="84" t="str">
        <x:v>CORRECT / MINOR_DEFECT / MAJOR_DEFECT / NOT_ASSESSABLE / UNCLEAR</x:v>
      </x:c>
      <x:c r="D22" s="85" t="str">
        <x:v>A critical defect overrides the mean score. Use NOT_ASSESSABLE for missing artifacts or insufficient evidence.</x:v>
      </x:c>
      <x:c r="E22" s="12" t="str">
        <x:v>https://discovery.ucl.ac.uk/id/eprint/1471263/</x:v>
      </x:c>
      <x:c r="F22" s="12" t="str">
        <x:v>Peer-reviewed survey</x:v>
      </x:c>
      <x:c r="G22" s="12" t="str">
        <x:v>Supports independent oracle justification; our review questions are adaptations</x:v>
      </x:c>
    </x:row>
    <x:row r="23" ht="42" customHeight="1">
      <x:c r="A23"/>
      <x:c r="B23"/>
      <x:c r="C23"/>
      <x:c r="D23"/>
      <x:c r="E23" s="12" t="str">
        <x:v>https://arxiv.org/abs/2107.03374</x:v>
      </x:c>
      <x:c r="F23" s="12" t="str">
        <x:v>Research preprint / established benchmark</x:v>
      </x:c>
      <x:c r="G23" s="12" t="str">
        <x:v>Supports execution-based assessment, not our manual scale or a pass@k claim</x:v>
      </x:c>
    </x:row>
    <x:row r="24" ht="42" customHeight="1">
      <x:c r="A24"/>
      <x:c r="B24"/>
      <x:c r="C24"/>
      <x:c r="D24"/>
      <x:c r="E24" s="12" t="str">
        <x:v>Authoritative raw_case_results.jsonl files and generated-rule manifests</x:v>
      </x:c>
      <x:c r="F24" s="12" t="str">
        <x:v>Project evidence</x:v>
      </x:c>
      <x:c r="G24" s="12" t="str">
        <x:v>Original V2, FULL, NO_SEMANTIC, SINGLESHOT</x:v>
      </x:c>
    </x:row>
    <x:row r="25" ht="42" customHeight="1">
      <x:c r="A25" s="86" t="str">
        <x:v>Decision rules</x:v>
      </x:c>
      <x:c r="B25" s="87"/>
      <x:c r="C25" s="87"/>
      <x:c r="D25" s="88"/>
      <x:c r="E25" s="12" t="str">
        <x:v>199 cases, 25 final attempt-4 candidates</x:v>
      </x:c>
      <x:c r="F25" s="12" t="str">
        <x:v>Project evidence</x:v>
      </x:c>
      <x:c r="G25" s="12" t="str">
        <x:v>Counterfactual V2 fallback policy; original V2 ledger preserved</x:v>
      </x:c>
    </x:row>
    <x:row r="26" ht="42" customHeight="1">
      <x:c r="A26" s="89" t="str">
        <x:v>CORRECT</x:v>
      </x:c>
      <x:c r="B26" s="90" t="str">
        <x:v>All applicable semantic criteria supported</x:v>
      </x:c>
      <x:c r="C26" s="90" t="str">
        <x:v>No critical defect</x:v>
      </x:c>
      <x:c r="D26" s="91" t="str">
        <x:v>Finite RDF cases support the conclusion but do not prove logical equivalence on all possible RDF graphs.</x:v>
      </x:c>
    </x:row>
    <x:row r="27" ht="42" customHeight="1">
      <x:c r="A27" s="89" t="str">
        <x:v>MINOR_DEFECT</x:v>
      </x:c>
      <x:c r="B27" s="90" t="str">
        <x:v>Small traceability, clarity or local completeness issue</x:v>
      </x:c>
      <x:c r="C27" s="90" t="str">
        <x:v>Does not change the intended compliance verdict in foreseeable covered inputs</x:v>
      </x:c>
      <x:c r="D27" s="91" t="str">
        <x:v>Describe the issue and evidence.</x:v>
      </x:c>
    </x:row>
    <x:row r="28" ht="42" customHeight="1">
      <x:c r="A28" s="89" t="str">
        <x:v>MAJOR_DEFECT</x:v>
      </x:c>
      <x:c r="B28" s="90" t="str">
        <x:v>Wrong target/path/obligation/logic/unit/threshold or material over-restriction</x:v>
      </x:c>
      <x:c r="C28" s="90" t="str">
        <x:v>Can change an intended compliance verdict</x:v>
      </x:c>
      <x:c r="D28" s="91" t="str">
        <x:v>Set Critical defect = Y.</x:v>
      </x:c>
    </x:row>
    <x:row r="29" ht="42" customHeight="1">
      <x:c r="A29" s="89" t="str">
        <x:v>NOT_ASSESSABLE</x:v>
      </x:c>
      <x:c r="B29" s="90" t="str">
        <x:v>Artifact absent or source evidence insufficient</x:v>
      </x:c>
      <x:c r="C29" s="90" t="str">
        <x:v>Do not impute a manual quality score</x:v>
      </x:c>
      <x:c r="D29" s="91" t="str">
        <x:v>Keep end-to-end pipeline availability separate.</x:v>
      </x:c>
    </x:row>
    <x:row r="30" ht="42" customHeight="1">
      <x:c r="A30" s="89" t="str">
        <x:v>UNCLEAR</x:v>
      </x:c>
      <x:c r="B30" s="90" t="str">
        <x:v>Evidence is conflicting or expert interpretation is required</x:v>
      </x:c>
      <x:c r="C30" s="90" t="str">
        <x:v>Do not force a numeric conclusion</x:v>
      </x:c>
      <x:c r="D30" s="91" t="str">
        <x:v>Escalate for adjudication.</x:v>
      </x:c>
    </x:row>
    <x:row r="31" ht="42" customHeight="1">
      <x:c r="A31" s="92" t="str">
        <x:v>SCORING</x:v>
      </x:c>
      <x:c r="B31" s="93" t="str">
        <x:v>Semantic and implementation scores are secondary summaries</x:v>
      </x:c>
      <x:c r="C31" s="93" t="str">
        <x:v>Never use a mean to cancel a critical defect</x:v>
      </x:c>
      <x:c r="D31" s="94" t="str">
        <x:v>Report criterion distributions and the primary verdict first.</x:v>
      </x:c>
    </x:row>
  </x:sheetData>
  <x:mergeCells>
    <x:mergeCell ref="A2:D2"/>
    <x:mergeCell ref="A3:D3"/>
    <x:mergeCell ref="A25:D25"/>
  </x:mergeCells>
  <x:pageMargins left="0.7" right="0.7" top="0.75" bottom="0.75" header="0.3" footer="0.3"/>
</x:worksheet>
</file>

<file path=xl/worksheets/sheet10.xml><?xml version="1.0" encoding="utf-8"?>
<x:worksheet xmlns:x="http://schemas.openxmlformats.org/spreadsheetml/2006/main">
  <x:sheetPr>
    <x:tabColor rgb="FF9A9B97"/>
  </x:sheetPr>
  <x:sheetViews>
    <x:sheetView showGridLines="0" workbookViewId="0">
      <x:pane xSplit="2" ySplit="6" topLeftCell="C7" activePane="bottomRight" state="frozen"/>
    </x:sheetView>
  </x:sheetViews>
  <x:sheetFormatPr defaultRowHeight="15"/>
  <x:cols>
    <x:col min="1" max="1" width="27" hidden="0" customWidth="1"/>
    <x:col min="2" max="2" width="125" hidden="0" customWidth="1"/>
  </x:cols>
  <x:sheetData>
    <x:row r="1">
      <x:c r="A1" s="1"/>
      <x:c r="B1" s="1"/>
    </x:row>
    <x:row r="2">
      <x:c r="A2" s="2" t="str">
        <x:v>How to use this audit workbook</x:v>
      </x:c>
      <x:c r="B2" s="1"/>
    </x:row>
    <x:row r="3">
      <x:c r="A3" s="1"/>
      <x:c r="B3" s="1"/>
    </x:row>
    <x:row r="4">
      <x:c r="A4" s="3"/>
      <x:c r="B4" s="3"/>
    </x:row>
    <x:row r="5">
      <x:c r="A5" s="1"/>
      <x:c r="B5" s="1"/>
    </x:row>
    <x:row r="6" ht="44" customHeight="1">
      <x:c r="A6" s="8" t="str">
        <x:v>Topic</x:v>
      </x:c>
      <x:c r="B6" s="8" t="str">
        <x:v>Instruction</x:v>
      </x:c>
    </x:row>
    <x:row r="7" ht="60" customHeight="1">
      <x:c r="A7" s="9" t="str">
        <x:v>Start</x:v>
      </x:c>
      <x:c r="B7" s="12" t="str">
        <x:v>Place this workbook, audit_selection.json and CODEX_PREPARE_AUDIT.txt in MVP/SHACL_GENERATION_PIPELINE/evaluation/manual_audit/AUDIT_20260915/.</x:v>
      </x:c>
    </x:row>
    <x:row r="8" ht="60" customHeight="1">
      <x:c r="A8" s="9" t="str">
        <x:v>Batch workflow</x:v>
      </x:c>
      <x:c r="B8" s="12" t="str">
        <x:v>Ask local Codex to package the evidence. Start with any batch and send its TXT plus the current workbook. Use Batches to track progress.</x:v>
      </x:c>
    </x:row>
    <x:row r="9" ht="60" customHeight="1">
      <x:c r="A9" s="9" t="str">
        <x:v>Population</x:v>
      </x:c>
      <x:c r="B9" s="12" t="str">
        <x:v>All 268 requirements prepared. BATCH_01–26 have ten each; BATCH_27 has eight. Architecture sheets each contain 268 code-review rows.</x:v>
      </x:c>
    </x:row>
    <x:row r="10" ht="60" customHeight="1">
      <x:c r="A10" s="9" t="str">
        <x:v>Two cases</x:v>
      </x:c>
      <x:c r="B10" s="12" t="str">
        <x:v>536 case IDs selected: one original expected-PASS and one expected-FAIL per requirement. The same IDs are used across architectures. No claim that two cases cover all branches.</x:v>
      </x:c>
    </x:row>
    <x:row r="11" ht="60" customHeight="1">
      <x:c r="A11" s="9" t="str">
        <x:v>Randomization</x:v>
      </x:c>
      <x:c r="B11" s="12" t="str">
        <x:v>NLTL-MANUAL-AUDIT-20260915-v1. IDs ordered by stable SHA-256; no RAND formulas. Outcome-independent random order and case selection.</x:v>
      </x:c>
    </x:row>
    <x:row r="12" ht="60" customHeight="1">
      <x:c r="A12" s="9" t="str">
        <x:v>Run selection</x:v>
      </x:c>
      <x:c r="B12" s="12" t="str">
        <x:v>RUN_01 is the only evaluated run pool supplied here. Local Codex may inventory other completed RDF-evaluated runs and sample one per architecture/requirement before any manual review. Record pool and seed, retain unsuccessful jobs, update automatic audit cells only.</x:v>
      </x:c>
    </x:row>
    <x:row r="13" ht="60" customHeight="1">
      <x:c r="A13" s="9" t="str">
        <x:v>Baseline boundary</x:v>
      </x:c>
      <x:c r="B13" s="12" t="str">
        <x:v>Results, RawResults and RequirementScores describe RUN_01. A random code specimen from another run does not replace those outcomes. Code grades remain separate.</x:v>
      </x:c>
    </x:row>
    <x:row r="14" ht="60" customHeight="1">
      <x:c r="A14" s="9" t="str">
        <x:v>V2 meaning</x:v>
      </x:c>
      <x:c r="B14" s="12" t="str">
        <x:v>V2_FALLBACK25 uses accepted final outputs plus the exact 25 preserved rejected attempt-4 artifacts in the supplied diagnostic. It does not promote every parseable artifact or select best-scoring attempts.</x:v>
      </x:c>
    </x:row>
    <x:row r="15" ht="60" customHeight="1">
      <x:c r="A15" s="9" t="str">
        <x:v>Missing output</x:v>
      </x:c>
      <x:c r="B15" s="12" t="str">
        <x:v>Keep the requirement and failure status. No invented SHACL, substituted earlier attempt, or zero-filled manual grade. Mark NOT_ASSESSABLE if no chosen artifact is available.</x:v>
      </x:c>
    </x:row>
    <x:row r="16" ht="60" customHeight="1">
      <x:c r="A16" s="9" t="str">
        <x:v>Automated evidence</x:v>
      </x:c>
      <x:c r="B16" s="12" t="str">
        <x:v>Parse and execution fields come from recorded evidence. DETAILS_NOT_IN_PACKAGE must be filled from matching local deterministic-validation records, or remain explicitly unknown.</x:v>
      </x:c>
    </x:row>
    <x:row r="17" ht="60" customHeight="1">
      <x:c r="A17" s="9" t="str">
        <x:v>Manual inputs</x:v>
      </x:c>
      <x:c r="B17" s="12" t="str">
        <x:v>Amber cells accept grades, evidence and decisions. Preserve source values and row order in CaseReview, RawResults and RequirementScores: use filters, not sorting or row deletion, because their formulas link fixed evidence rows. Read Rubric before grading.</x:v>
      </x:c>
    </x:row>
    <x:row r="18" ht="60" customHeight="1">
      <x:c r="A18" s="9" t="str">
        <x:v>Label correction</x:v>
      </x:c>
      <x:c r="B18" s="12" t="str">
        <x:v>In CaseReview select LABEL_ONLY, proposed PASS/FAIL and AGREED, then reviewer, date and evidence. Effective label and all three label-adjusted RUN_01 scores update. Original labels and original Results table stay intact.</x:v>
      </x:c>
    </x:row>
    <x:row r="19" ht="60" customHeight="1">
      <x:c r="A19" s="9" t="str">
        <x:v>RDF / execution correction</x:v>
      </x:c>
      <x:c r="B19" s="12" t="str">
        <x:v>For an agreed RDF_EDIT or EXECUTION_FIX, the workbook flags RERUN_REQUIRED. It does not pretend a changed graph produced the old verdict. Reevaluate all affected saved outputs offline before importing a revised result version.</x:v>
      </x:c>
    </x:row>
    <x:row r="20" ht="60" customHeight="1">
      <x:c r="A20" s="9" t="str">
        <x:v>Uncertain regulation</x:v>
      </x:c>
      <x:c r="B20" s="12" t="str">
        <x:v>Use UNCLEAR / NEEDS_EXPERT. Do not flip a label because several models agree or because it raises a score. Establish whether code, fixture, label, interpretation, or execution is at fault.</x:v>
      </x:c>
    </x:row>
    <x:row r="21" ht="60" customHeight="1">
      <x:c r="A21" s="9" t="str">
        <x:v>Traceability</x:v>
      </x:c>
      <x:c r="B21" s="12" t="str">
        <x:v>Stable keys are architecture + requirement + selected run + artifact hash; case ID and RDF hash identify scenarios. Keep original manifest and packet hashes in the local audit folder.</x:v>
      </x:c>
    </x:row>
    <x:row r="22" ht="60" customHeight="1">
      <x:c r="A22" s="9" t="str">
        <x:v>Human review</x:v>
      </x:c>
      <x:c r="B22" s="12" t="str">
        <x:v>Assistant suggestions are draft judgments. Record who reviewed and agreed, and retain dissent/evidence in notes. A second independent reviewer on a subset supports an agreement assessment.</x:v>
      </x:c>
    </x:row>
    <x:row r="23" ht="60" customHeight="1">
      <x:c r="A23" s="9" t="str">
        <x:v>Generalization</x:v>
      </x:c>
      <x:c r="B23" s="12" t="str">
        <x:v>Reviewing all 268 with two cases each audits selected scenarios and code evidence, not every one of the 2,186 cases. For partial review, report sample design and uncertainty; a targeted set cannot estimate the population error rate.</x:v>
      </x:c>
    </x:row>
    <x:row r="24" ht="60" customHeight="1">
      <x:c r="A24" s="9" t="str">
        <x:v>No generation</x:v>
      </x:c>
      <x:c r="B24" s="12" t="str">
        <x:v>The packaging prompt makes no LLM calls, does not launch experiments, and does not alter rules, fixtures or original ledgers. It only assembles evidence.</x:v>
      </x:c>
    </x:row>
    <x:row r="25" ht="60" customHeight="1">
      <x:c r="A25" s="9" t="str">
        <x:v>Source revision</x:v>
      </x:c>
      <x:c r="B25" s="12" t="str">
        <x:v>For IMO26 resolve the actual supplement; the 2014 Polar Code alone is insufficient. If source text/table is missing, flag it instead of reconstructing it from an LLM.</x:v>
      </x:c>
    </x:row>
    <x:row r="26" ht="60" customHeight="1">
      <x:c r="A26" s="9" t="str">
        <x:v>Score definitions</x:v>
      </x:c>
      <x:c r="B26" s="12" t="str">
        <x:v>Original figures include unavailable/error cases in the full denominator. A manual 0–2 rubric score never replaces an RDF verdict or an entire requirement’s case results.</x:v>
      </x:c>
    </x:row>
    <x:row r="27" ht="60" customHeight="1">
      <x:c r="A27" s="9" t="str">
        <x:v>Review result version</x:v>
      </x:c>
      <x:c r="B27" s="12" t="str">
        <x:v>Save new workbook versions after each completed batch, e.g. NLTL_Audit_after_BATCH_01.xlsx. Preserve the initial workbook and selection manifest.</x:v>
      </x:c>
    </x:row>
  </x:sheetData>
  <x:pageMargins left="0.7" right="0.7" top="0.75" bottom="0.75" header="0.3" footer="0.3"/>
  <x:tableParts count="1">
    <x:tablePart xmlns:r="http://schemas.openxmlformats.org/officeDocument/2006/relationships" r:id="R6ba7aedad4934ec7"/>
  </x:tableParts>
</x:worksheet>
</file>

<file path=xl/worksheets/sheet11.xml><?xml version="1.0" encoding="utf-8"?>
<x:worksheet xmlns:x="http://schemas.openxmlformats.org/spreadsheetml/2006/main">
  <x:sheetPr>
    <x:tabColor rgb="FF6B8E23"/>
  </x:sheetPr>
  <x:sheetViews>
    <x:sheetView showGridLines="0" workbookViewId="0">
      <x:pane ySplit="5" topLeftCell="A6" activePane="bottomLeft" state="frozen"/>
    </x:sheetView>
  </x:sheetViews>
  <x:sheetFormatPr defaultRowHeight="15"/>
  <x:cols>
    <x:col min="1" max="1" width="16" hidden="0" customWidth="1"/>
    <x:col min="2" max="2" width="29" hidden="0" customWidth="1"/>
    <x:col min="3" max="3" width="46" hidden="0" customWidth="1"/>
    <x:col min="4" max="4" width="37" hidden="0" customWidth="1"/>
    <x:col min="5" max="5" width="39" hidden="0" customWidth="1"/>
    <x:col min="6" max="6" width="50" hidden="0" customWidth="1"/>
  </x:cols>
  <x:sheetData>
    <x:row r="2">
      <x:c r="A2" s="95" t="str">
        <x:v>NLTL SHACL evaluation framework — defensible metric map</x:v>
      </x:c>
      <x:c r="B2" s="95"/>
      <x:c r="C2" s="95"/>
      <x:c r="D2" s="95"/>
      <x:c r="E2" s="95"/>
      <x:c r="F2" s="95"/>
    </x:row>
    <x:row r="3">
      <x:c r="A3" s="96" t="str">
        <x:v>Use published metrics where the required evidence exists. Label every adaptation and keep the four evaluation layers separate.</x:v>
      </x:c>
      <x:c r="B3" s="96"/>
      <x:c r="C3" s="96"/>
      <x:c r="D3" s="96"/>
      <x:c r="E3" s="96"/>
      <x:c r="F3" s="96"/>
    </x:row>
    <x:row r="5" ht="34" customHeight="1">
      <x:c r="A5" s="101" t="str">
        <x:v>Layer</x:v>
      </x:c>
      <x:c r="B5" s="101" t="str">
        <x:v>Measure</x:v>
      </x:c>
      <x:c r="C5" s="101" t="str">
        <x:v>What it answers</x:v>
      </x:c>
      <x:c r="D5" s="101" t="str">
        <x:v>Basis</x:v>
      </x:c>
      <x:c r="E5" s="101" t="str">
        <x:v>Status in NLTL</x:v>
      </x:c>
      <x:c r="F5" s="101" t="str">
        <x:v>Paper reporting rule</x:v>
      </x:c>
    </x:row>
    <x:row r="6" ht="56" customHeight="1">
      <x:c r="A6" s="102" t="str">
        <x:v>1 Pipeline</x:v>
      </x:c>
      <x:c r="B6" s="102" t="str">
        <x:v>Artifact availability</x:v>
      </x:c>
      <x:c r="C6" s="102" t="str">
        <x:v>Did this architecture produce a reviewable SHACL artifact for the requirement?</x:v>
      </x:c>
      <x:c r="D6" s="102" t="str">
        <x:v>Project-specific pipeline measure</x:v>
      </x:c>
      <x:c r="E6" s="102" t="str">
        <x:v>Use</x:v>
      </x:c>
      <x:c r="F6" s="102" t="str">
        <x:v>Report available artifacts / 268. Do not call this SHACL accuracy.</x:v>
      </x:c>
    </x:row>
    <x:row r="7" ht="56" customHeight="1">
      <x:c r="A7" s="103" t="str">
        <x:v>2 Validity</x:v>
      </x:c>
      <x:c r="B7" s="103" t="str">
        <x:v>RDF parsing validity</x:v>
      </x:c>
      <x:c r="C7" s="103" t="str">
        <x:v>Is the Turtle/RDF graph parseable?</x:v>
      </x:c>
      <x:c r="D7" s="103" t="str">
        <x:v>NL2SHACL-Bench RDF-VR</x:v>
      </x:c>
      <x:c r="E7" s="103" t="str">
        <x:v>Use directly</x:v>
      </x:c>
      <x:c r="F7" s="103" t="str">
        <x:v>Denominator: all 268 requirements; unavailable outputs remain unavailable, not parse failures.</x:v>
      </x:c>
    </x:row>
    <x:row r="8" ht="56" customHeight="1">
      <x:c r="A8" s="102" t="str">
        <x:v>2 Validity</x:v>
      </x:c>
      <x:c r="B8" s="102" t="str">
        <x:v>SHACL specification validity</x:v>
      </x:c>
      <x:c r="C8" s="102" t="str">
        <x:v>Does the parsed shapes graph conform to SHACL structural requirements?</x:v>
      </x:c>
      <x:c r="D8" s="102" t="str">
        <x:v>NL2SHACL-Bench Spec-VR; W3C SHACL-SHACL</x:v>
      </x:c>
      <x:c r="E8" s="102" t="str">
        <x:v>Use directly where supported</x:v>
      </x:c>
      <x:c r="F8" s="102" t="str">
        <x:v>Conditional denominator: parsed artifacts only. Report unsupported SHACL-SPARQL cases separately.</x:v>
      </x:c>
    </x:row>
    <x:row r="9" ht="56" customHeight="1">
      <x:c r="A9" s="103" t="str">
        <x:v>2 Validity</x:v>
      </x:c>
      <x:c r="B9" s="103" t="str">
        <x:v>SHACL vocabulary validity</x:v>
      </x:c>
      <x:c r="C9" s="103" t="str">
        <x:v>Are sh: predicates standard rather than hallucinated?</x:v>
      </x:c>
      <x:c r="D9" s="103" t="str">
        <x:v>NL2SHACL-Bench Vocab-VR</x:v>
      </x:c>
      <x:c r="E9" s="103" t="str">
        <x:v>Use directly</x:v>
      </x:c>
      <x:c r="F9" s="103" t="str">
        <x:v>Conditional denominator: specification-valid artifacts only.</x:v>
      </x:c>
    </x:row>
    <x:row r="10" ht="56" customHeight="1">
      <x:c r="A10" s="102" t="str">
        <x:v>3 Structure</x:v>
      </x:c>
      <x:c r="B10" s="102" t="str">
        <x:v>Exact / partial structural match</x:v>
      </x:c>
      <x:c r="C10" s="102" t="str">
        <x:v>Does generated RDF structure match a gold shapes graph?</x:v>
      </x:c>
      <x:c r="D10" s="102" t="str">
        <x:v>NL2SHACL-Bench EMR/PMS</x:v>
      </x:c>
      <x:c r="E10" s="102" t="str">
        <x:v>Omit</x:v>
      </x:c>
      <x:c r="F10" s="102" t="str">
        <x:v>Not computable because NLTL has no reference SHACL. Do not substitute human preference for a gold graph.</x:v>
      </x:c>
    </x:row>
    <x:row r="11" ht="56" customHeight="1">
      <x:c r="A11" s="103" t="str">
        <x:v>3 Structure</x:v>
      </x:c>
      <x:c r="B11" s="103" t="str">
        <x:v>Feature profile</x:v>
      </x:c>
      <x:c r="C11" s="103" t="str">
        <x:v>Which SHACL constructs and complexity levels occur?</x:v>
      </x:c>
      <x:c r="D11" s="103" t="str">
        <x:v>SHACLEval criteria-based measures; NL2SHACL component coverage</x:v>
      </x:c>
      <x:c r="E11" s="103" t="str">
        <x:v>Use descriptively</x:v>
      </x:c>
      <x:c r="F11" s="103" t="str">
        <x:v>Report counts/coverage by target, component, Core/SPARQL, path depth and logical nesting. These are not correctness scores.</x:v>
      </x:c>
    </x:row>
    <x:row r="12" ht="56" customHeight="1">
      <x:c r="A12" s="102" t="str">
        <x:v>3 Structure</x:v>
      </x:c>
      <x:c r="B12" s="102" t="str">
        <x:v>Selected-case target activation</x:v>
      </x:c>
      <x:c r="C12" s="102" t="str">
        <x:v>Did the shape select the intended focus node in the audited cases?</x:v>
      </x:c>
      <x:c r="D12" s="102" t="str">
        <x:v>Project adaptation motivated by NL2SHACL ASER limitations</x:v>
      </x:c>
      <x:c r="E12" s="102" t="str">
        <x:v>Use</x:v>
      </x:c>
      <x:c r="F12" s="102" t="str">
        <x:v>Record all/some/no target. A conforming result with no relevant target cannot support semantic correctness.</x:v>
      </x:c>
    </x:row>
    <x:row r="13" ht="56" customHeight="1">
      <x:c r="A13" s="103" t="str">
        <x:v>4 Behavior</x:v>
      </x:c>
      <x:c r="B13" s="103" t="str">
        <x:v>RDF-case verdict agreement</x:v>
      </x:c>
      <x:c r="C13" s="103" t="str">
        <x:v>Did the generated shape return the expected PASS/FAIL on frozen cases?</x:v>
      </x:c>
      <x:c r="D13" s="103" t="str">
        <x:v>Task-based adaptation of NL2SHACL ASER; ERA expected-outcome correctness</x:v>
      </x:c>
      <x:c r="E13" s="103" t="str">
        <x:v>Use</x:v>
      </x:c>
      <x:c r="F13" s="103" t="str">
        <x:v>Call it behavioral agreement, not logical equivalence.</x:v>
      </x:c>
    </x:row>
    <x:row r="14" ht="56" customHeight="1">
      <x:c r="A14" s="102" t="str">
        <x:v>4 Behavior</x:v>
      </x:c>
      <x:c r="B14" s="102" t="str">
        <x:v>Wrong PASS rate</x:v>
      </x:c>
      <x:c r="C14" s="102" t="str">
        <x:v>How often did an expected violation incorrectly conform?</x:v>
      </x:c>
      <x:c r="D14" s="102" t="str">
        <x:v>Project confusion-matrix measure</x:v>
      </x:c>
      <x:c r="E14" s="102" t="str">
        <x:v>Use</x:v>
      </x:c>
      <x:c r="F14" s="102" t="str">
        <x:v>State denominator explicitly: expected-FAIL cases with an executable verdict; report no-verdict separately.</x:v>
      </x:c>
    </x:row>
    <x:row r="15" ht="56" customHeight="1">
      <x:c r="A15" s="103" t="str">
        <x:v>4 Behavior</x:v>
      </x:c>
      <x:c r="B15" s="103" t="str">
        <x:v>Wrong FAIL rate</x:v>
      </x:c>
      <x:c r="C15" s="103" t="str">
        <x:v>How often did an expected conforming case incorrectly violate?</x:v>
      </x:c>
      <x:c r="D15" s="103" t="str">
        <x:v>Project confusion-matrix measure</x:v>
      </x:c>
      <x:c r="E15" s="103" t="str">
        <x:v>Use</x:v>
      </x:c>
      <x:c r="F15" s="103" t="str">
        <x:v>State denominator explicitly: expected-PASS cases with an executable verdict; report no-verdict separately.</x:v>
      </x:c>
    </x:row>
    <x:row r="16" ht="56" customHeight="1">
      <x:c r="A16" s="102" t="str">
        <x:v>4 Behavior</x:v>
      </x:c>
      <x:c r="B16" s="102" t="str">
        <x:v>Requirement-macro accuracy</x:v>
      </x:c>
      <x:c r="C16" s="102" t="str">
        <x:v>What is accuracy when each regulation receives equal weight?</x:v>
      </x:c>
      <x:c r="D16" s="102" t="str">
        <x:v>Project-specific aggregation</x:v>
      </x:c>
      <x:c r="E16" s="102" t="str">
        <x:v>Use</x:v>
      </x:c>
      <x:c r="F16" s="102" t="str">
        <x:v>Average each requirement's case accuracy, then average requirements. Keep separate from case-weighted accuracy.</x:v>
      </x:c>
    </x:row>
    <x:row r="17" ht="56" customHeight="1">
      <x:c r="A17" s="103" t="str">
        <x:v>4 Behavior</x:v>
      </x:c>
      <x:c r="B17" s="103" t="str">
        <x:v>Exact-requirement success</x:v>
      </x:c>
      <x:c r="C17" s="103" t="str">
        <x:v>How many regulations passed every available frozen case?</x:v>
      </x:c>
      <x:c r="D17" s="103" t="str">
        <x:v>Project-specific strict measure</x:v>
      </x:c>
      <x:c r="E17" s="103" t="str">
        <x:v>Use</x:v>
      </x:c>
      <x:c r="F17" s="103" t="str">
        <x:v>Report exact successes / 268 and availability/no-verdict separately.</x:v>
      </x:c>
    </x:row>
    <x:row r="18" ht="56" customHeight="1">
      <x:c r="A18" s="102" t="str">
        <x:v>5 Manual semantics</x:v>
      </x:c>
      <x:c r="B18" s="102" t="str">
        <x:v>Q1–Q7 fidelity criteria</x:v>
      </x:c>
      <x:c r="C18" s="102" t="str">
        <x:v>Does the code faithfully implement the maritime requirement and ontology?</x:v>
      </x:c>
      <x:c r="D18" s="102" t="str">
        <x:v>Criteria grounded in NL2SHACL error categories; domain-specific operationalization</x:v>
      </x:c>
      <x:c r="E18" s="102" t="str">
        <x:v>Use</x:v>
      </x:c>
      <x:c r="F18" s="102" t="str">
        <x:v>Primary result is Correct/Minor/Major/Not assessable. Numeric score is secondary.</x:v>
      </x:c>
    </x:row>
    <x:row r="19" ht="56" customHeight="1">
      <x:c r="A19" s="103" t="str">
        <x:v>6 Code quality</x:v>
      </x:c>
      <x:c r="B19" s="103" t="str">
        <x:v>CQ1–CQ3 implementation quality</x:v>
      </x:c>
      <x:c r="C19" s="103" t="str">
        <x:v>Is the artifact inspectable, maintainable, internally consistent and diagnostically useful?</x:v>
      </x:c>
      <x:c r="D19" s="103" t="str">
        <x:v>Project adaptation using SHACLEval GQM/ROMEO and ERA report comprehensiveness</x:v>
      </x:c>
      <x:c r="E19" s="103" t="str">
        <x:v>Use separately</x:v>
      </x:c>
      <x:c r="F19" s="103" t="str">
        <x:v>Do not merge implementation quality with semantic correctness.</x:v>
      </x:c>
    </x:row>
    <x:row r="20" ht="56" customHeight="1">
      <x:c r="A20" s="102" t="str">
        <x:v>7 Oracle audit</x:v>
      </x:c>
      <x:c r="B20" s="102" t="str">
        <x:v>RDF-case validity</x:v>
      </x:c>
      <x:c r="C20" s="102" t="str">
        <x:v>Does each selected case represent the intended regulation and expected verdict?</x:v>
      </x:c>
      <x:c r="D20" s="102" t="str">
        <x:v>Project-specific benchmark-quality control</x:v>
      </x:c>
      <x:c r="E20" s="102" t="str">
        <x:v>Use</x:v>
      </x:c>
      <x:c r="F20" s="102" t="str">
        <x:v>Audit one PASS and one FAIL case per requirement where available; correct confirmed benchmark defects transparently.</x:v>
      </x:c>
    </x:row>
    <x:row r="21" ht="56" customHeight="1">
      <x:c r="A21" s="103" t="str">
        <x:v>8 Reliability</x:v>
      </x:c>
      <x:c r="B21" s="103" t="str">
        <x:v>Independent double review</x:v>
      </x:c>
      <x:c r="C21" s="103" t="str">
        <x:v>Are manual decisions reproducible between reviewers?</x:v>
      </x:c>
      <x:c r="D21" s="103" t="str">
        <x:v>NL2SHACL-Bench two-annotator review process</x:v>
      </x:c>
      <x:c r="E21" s="103" t="str">
        <x:v>Recommended subset</x:v>
      </x:c>
      <x:c r="F21" s="103" t="str">
        <x:v>Double-review a stratified 10–20% subset; report agreement and adjudication procedure.</x:v>
      </x:c>
    </x:row>
    <x:row r="24">
      <x:c r="A24" s="44" t="str">
        <x:v>Sources and explicit limits</x:v>
      </x:c>
      <x:c r="B24" s="44"/>
      <x:c r="C24" s="44"/>
      <x:c r="D24" s="44"/>
      <x:c r="E24" s="44"/>
      <x:c r="F24" s="44"/>
    </x:row>
    <x:row r="25" ht="34" customHeight="1">
      <x:c r="A25" s="101" t="str">
        <x:v>Source</x:v>
      </x:c>
      <x:c r="B25" s="101" t="str">
        <x:v>Year</x:v>
      </x:c>
      <x:c r="C25" s="101" t="str">
        <x:v>Used for</x:v>
      </x:c>
      <x:c r="D25" s="101" t="str">
        <x:v>Not used for</x:v>
      </x:c>
      <x:c r="E25" s="101" t="str">
        <x:v>Reason / limitation</x:v>
      </x:c>
      <x:c r="F25" s="101" t="str">
        <x:v>Link</x:v>
      </x:c>
    </x:row>
    <x:row r="26" ht="66" customHeight="1">
      <x:c r="A26" s="104" t="str">
        <x:v>W3C SHACL Recommendation</x:v>
      </x:c>
      <x:c r="B26" s="104" t="n">
        <x:v>2017</x:v>
      </x:c>
      <x:c r="C26" s="104" t="str">
        <x:v>Normative SHACL concepts, validation reports and terminology</x:v>
      </x:c>
      <x:c r="D26" s="104" t="str">
        <x:v>A manual quality scale</x:v>
      </x:c>
      <x:c r="E26" s="104" t="str">
        <x:v>The standard defines the language, not a grading rubric.</x:v>
      </x:c>
      <x:c r="F26" s="104" t="str">
        <x:v>https://www.w3.org/TR/shacl/</x:v>
      </x:c>
    </x:row>
    <x:row r="27" ht="66" customHeight="1">
      <x:c r="A27" s="104" t="str">
        <x:v>NL2SHACL-Bench</x:v>
      </x:c>
      <x:c r="B27" s="104" t="n">
        <x:v>2026</x:v>
      </x:c>
      <x:c r="C27" s="104" t="str">
        <x:v>RDF/Spec/Vocab validity; structural and semantic metric taxonomy; error categories</x:v>
      </x:c>
      <x:c r="D27" s="104" t="str">
        <x:v>EMR, PMS, ASER or LER as published</x:v>
      </x:c>
      <x:c r="E27" s="104" t="str">
        <x:v>EMR/PMS/ASER/LER require a reference SHACL or reference-shape-generated data; its current dataset excludes SHACL-SPARQL.</x:v>
      </x:c>
      <x:c r="F27" s="104" t="str">
        <x:v>https://arxiv.org/html/2608.07530v2</x:v>
      </x:c>
    </x:row>
    <x:row r="28" ht="66" customHeight="1">
      <x:c r="A28" s="104" t="str">
        <x:v>ERA-SHACL-Benchmark</x:v>
      </x:c>
      <x:c r="B28" s="104" t="n">
        <x:v>2025</x:v>
      </x:c>
      <x:c r="C28" s="104" t="str">
        <x:v>Expected-outcome correctness and validation-report completeness/comprehensiveness</x:v>
      </x:c>
      <x:c r="D28" s="104" t="str">
        <x:v>Engine runtime ranking</x:v>
      </x:c>
      <x:c r="E28" s="104" t="str">
        <x:v>NLTL evaluates generated shapes, not competing validation engines.</x:v>
      </x:c>
      <x:c r="F28" s="104" t="str">
        <x:v>https://www.semantic-web-journal.net/system/files/swj3972.pdf</x:v>
      </x:c>
    </x:row>
    <x:row r="29" ht="66" customHeight="1">
      <x:c r="A29" s="104" t="str">
        <x:v>SHACLEval</x:v>
      </x:c>
      <x:c r="B29" s="104" t="n">
        <x:v>2025</x:v>
      </x:c>
      <x:c r="C29" s="104" t="str">
        <x:v>Descriptive construct measures and Goal–Question–Metric justification</x:v>
      </x:c>
      <x:c r="D29" s="104" t="str">
        <x:v>A semantic correctness score</x:v>
      </x:c>
      <x:c r="E29" s="104" t="str">
        <x:v>Its measures characterize shape structure and must be tied to project goals.</x:v>
      </x:c>
      <x:c r="F29" s="104" t="str">
        <x:v>https://ceur-ws.org/Vol-4064/UKG-paper3.pdf</x:v>
      </x:c>
    </x:row>
    <x:row r="30" ht="66" customHeight="1">
      <x:c r="A30" s="104" t="str">
        <x:v>Astrea</x:v>
      </x:c>
      <x:c r="B30" s="104" t="n">
        <x:v>2020</x:v>
      </x:c>
      <x:c r="C30" s="104" t="str">
        <x:v>Related automatic SHACL generation context</x:v>
      </x:c>
      <x:c r="D30" s="104" t="str">
        <x:v>Direct evaluation rubric</x:v>
      </x:c>
      <x:c r="E30" s="104" t="str">
        <x:v>Astrea maps ontology axioms to SHACL; it does not provide a gold-free manual NL-to-SHACL scoring scale.</x:v>
      </x:c>
      <x:c r="F30" s="104" t="str">
        <x:v>https://doi.org/10.1007/978-3-030-49461-2_29</x:v>
      </x:c>
    </x:row>
  </x:sheetData>
  <x:mergeCells>
    <x:mergeCell ref="A2:F2"/>
    <x:mergeCell ref="A3:F3"/>
    <x:mergeCell ref="A24:F24"/>
  </x:mergeCells>
  <x:pageMargins left="0.7" right="0.7" top="0.75" bottom="0.75" header="0.3" footer="0.3"/>
</x:worksheet>
</file>